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updateLinks="never" codeName="EstaPastaDeTrabalho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4 - QUATRO variáveis independentes/III/"/>
    </mc:Choice>
  </mc:AlternateContent>
  <xr:revisionPtr revIDLastSave="808" documentId="8_{9E34B29B-999A-49A9-A091-D673E72CE481}" xr6:coauthVersionLast="47" xr6:coauthVersionMax="47" xr10:uidLastSave="{A15096D1-9ABC-421F-9930-3695ED159242}"/>
  <bookViews>
    <workbookView xWindow="-120" yWindow="-120" windowWidth="29040" windowHeight="15720" xr2:uid="{1F4201A7-3895-4FFC-8593-79D99B2E80C2}"/>
  </bookViews>
  <sheets>
    <sheet name="RESULTADOS DA REGRESSÃO" sheetId="1" r:id="rId1"/>
    <sheet name="LAUDO DE VISTORIA" sheetId="2" r:id="rId2"/>
  </sheets>
  <definedNames>
    <definedName name="_xlnm._FilterDatabase" localSheetId="0" hidden="1">'RESULTADOS DA REGRESSÃO'!$B$11:$G$34</definedName>
    <definedName name="_xlchart.v2.0" hidden="1">'RESULTADOS DA REGRESSÃO'!$T$694:$U$694</definedName>
    <definedName name="_xlchart.v2.1" hidden="1">'RESULTADOS DA REGRESSÃO'!$T$695:$U$695</definedName>
    <definedName name="_xlnm.Print_Area" localSheetId="0">'RESULTADOS DA REGRESSÃO'!$A$1:$G$725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D753" i="1" l="1"/>
  <c r="F2757" i="1"/>
  <c r="F2758" i="1"/>
  <c r="F270" i="1"/>
  <c r="F247" i="1"/>
  <c r="F222" i="1"/>
  <c r="F197" i="1"/>
  <c r="F167" i="1"/>
  <c r="F2759" i="1" l="1"/>
  <c r="I32" i="1"/>
  <c r="AJ185" i="1"/>
  <c r="I33" i="1"/>
  <c r="W33" i="1"/>
  <c r="X33" i="1"/>
  <c r="Y33" i="1"/>
  <c r="AI81" i="1"/>
  <c r="I34" i="1"/>
  <c r="W34" i="1"/>
  <c r="X34" i="1"/>
  <c r="Y34" i="1"/>
  <c r="AI82" i="1"/>
  <c r="I35" i="1"/>
  <c r="W35" i="1"/>
  <c r="X35" i="1"/>
  <c r="Y35" i="1"/>
  <c r="I36" i="1"/>
  <c r="W36" i="1"/>
  <c r="X36" i="1"/>
  <c r="Y36" i="1"/>
  <c r="I37" i="1"/>
  <c r="B344" i="1"/>
  <c r="I38" i="1"/>
  <c r="AI86" i="1"/>
  <c r="I39" i="1"/>
  <c r="B381" i="1"/>
  <c r="I40" i="1"/>
  <c r="B347" i="1"/>
  <c r="I41" i="1"/>
  <c r="AE79" i="1"/>
  <c r="AF79" i="1"/>
  <c r="AG79" i="1"/>
  <c r="AH79" i="1"/>
  <c r="AI79" i="1"/>
  <c r="AE80" i="1"/>
  <c r="AF80" i="1"/>
  <c r="AG80" i="1"/>
  <c r="AH80" i="1"/>
  <c r="AE81" i="1"/>
  <c r="AF81" i="1"/>
  <c r="AG81" i="1"/>
  <c r="AH81" i="1"/>
  <c r="AE82" i="1"/>
  <c r="AF82" i="1"/>
  <c r="AG82" i="1"/>
  <c r="AH82" i="1"/>
  <c r="AE83" i="1"/>
  <c r="AF83" i="1"/>
  <c r="AG83" i="1"/>
  <c r="AH83" i="1"/>
  <c r="AI83" i="1"/>
  <c r="AE84" i="1"/>
  <c r="AF84" i="1"/>
  <c r="AG84" i="1"/>
  <c r="AH84" i="1"/>
  <c r="AI84" i="1"/>
  <c r="AE85" i="1"/>
  <c r="AF85" i="1"/>
  <c r="AG85" i="1"/>
  <c r="AH85" i="1"/>
  <c r="AI85" i="1"/>
  <c r="AE86" i="1"/>
  <c r="AF86" i="1"/>
  <c r="AG86" i="1"/>
  <c r="AH86" i="1"/>
  <c r="AE87" i="1"/>
  <c r="AF87" i="1"/>
  <c r="AG87" i="1"/>
  <c r="AH87" i="1"/>
  <c r="AI87" i="1"/>
  <c r="AE88" i="1"/>
  <c r="AF88" i="1"/>
  <c r="AG88" i="1"/>
  <c r="AH88" i="1"/>
  <c r="AI88" i="1"/>
  <c r="A303" i="1"/>
  <c r="A338" i="1" s="1"/>
  <c r="A304" i="1"/>
  <c r="A339" i="1" s="1"/>
  <c r="A305" i="1"/>
  <c r="A340" i="1" s="1"/>
  <c r="A306" i="1"/>
  <c r="A341" i="1" s="1"/>
  <c r="A307" i="1"/>
  <c r="A342" i="1" s="1"/>
  <c r="A308" i="1"/>
  <c r="A343" i="1" s="1"/>
  <c r="A309" i="1"/>
  <c r="A344" i="1" s="1"/>
  <c r="A310" i="1"/>
  <c r="A345" i="1" s="1"/>
  <c r="A311" i="1"/>
  <c r="A346" i="1" s="1"/>
  <c r="A312" i="1"/>
  <c r="A347" i="1" s="1"/>
  <c r="B338" i="1"/>
  <c r="B341" i="1"/>
  <c r="B342" i="1"/>
  <c r="B343" i="1"/>
  <c r="A373" i="1"/>
  <c r="B373" i="1"/>
  <c r="A374" i="1"/>
  <c r="B374" i="1"/>
  <c r="A375" i="1"/>
  <c r="A376" i="1"/>
  <c r="B376" i="1"/>
  <c r="A377" i="1"/>
  <c r="B377" i="1"/>
  <c r="A378" i="1"/>
  <c r="B378" i="1"/>
  <c r="A379" i="1"/>
  <c r="B379" i="1"/>
  <c r="A380" i="1"/>
  <c r="B380" i="1"/>
  <c r="A381" i="1"/>
  <c r="A382" i="1"/>
  <c r="B382" i="1"/>
  <c r="A448" i="1"/>
  <c r="A449" i="1"/>
  <c r="A450" i="1"/>
  <c r="A451" i="1"/>
  <c r="A452" i="1"/>
  <c r="A453" i="1"/>
  <c r="A454" i="1"/>
  <c r="A455" i="1"/>
  <c r="A456" i="1"/>
  <c r="A457" i="1"/>
  <c r="B604" i="1"/>
  <c r="C604" i="1"/>
  <c r="D604" i="1"/>
  <c r="E604" i="1"/>
  <c r="F604" i="1"/>
  <c r="B605" i="1"/>
  <c r="C605" i="1"/>
  <c r="D605" i="1"/>
  <c r="E605" i="1"/>
  <c r="F605" i="1"/>
  <c r="B606" i="1"/>
  <c r="C606" i="1"/>
  <c r="D606" i="1"/>
  <c r="E606" i="1"/>
  <c r="F606" i="1"/>
  <c r="B607" i="1"/>
  <c r="C607" i="1"/>
  <c r="D607" i="1"/>
  <c r="E607" i="1"/>
  <c r="F607" i="1"/>
  <c r="B608" i="1"/>
  <c r="C608" i="1"/>
  <c r="D608" i="1"/>
  <c r="E608" i="1"/>
  <c r="F608" i="1"/>
  <c r="B609" i="1"/>
  <c r="C609" i="1"/>
  <c r="D609" i="1"/>
  <c r="E609" i="1"/>
  <c r="F609" i="1"/>
  <c r="B610" i="1"/>
  <c r="C610" i="1"/>
  <c r="D610" i="1"/>
  <c r="E610" i="1"/>
  <c r="F610" i="1"/>
  <c r="B611" i="1"/>
  <c r="C611" i="1"/>
  <c r="D611" i="1"/>
  <c r="E611" i="1"/>
  <c r="F611" i="1"/>
  <c r="B612" i="1"/>
  <c r="C612" i="1"/>
  <c r="D612" i="1"/>
  <c r="E612" i="1"/>
  <c r="F612" i="1"/>
  <c r="B613" i="1"/>
  <c r="C613" i="1"/>
  <c r="D613" i="1"/>
  <c r="E613" i="1"/>
  <c r="F613" i="1"/>
  <c r="AJ184" i="1"/>
  <c r="AJ187" i="1"/>
  <c r="D70" i="1"/>
  <c r="C70" i="1"/>
  <c r="C69" i="1"/>
  <c r="B70" i="1"/>
  <c r="B68" i="1"/>
  <c r="B69" i="1"/>
  <c r="D66" i="1"/>
  <c r="A69" i="1"/>
  <c r="B340" i="1" l="1"/>
  <c r="AI80" i="1"/>
  <c r="B339" i="1"/>
  <c r="B346" i="1"/>
  <c r="AJ186" i="1"/>
  <c r="B345" i="1"/>
  <c r="B375" i="1"/>
  <c r="AC93" i="1"/>
  <c r="AC94" i="1"/>
  <c r="AC95" i="1"/>
  <c r="AC92" i="1"/>
  <c r="AC97" i="1" s="1" a="1"/>
  <c r="AC97" i="1" s="1"/>
  <c r="B638" i="1"/>
  <c r="E627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583" i="1"/>
  <c r="E616" i="1" l="1"/>
  <c r="E619" i="1" s="1"/>
  <c r="E615" i="1"/>
  <c r="E618" i="1" s="1"/>
  <c r="E629" i="1" l="1"/>
  <c r="E630" i="1"/>
  <c r="AJ165" i="1" l="1"/>
  <c r="AJ167" i="1"/>
  <c r="B88" i="1"/>
  <c r="AE60" i="1"/>
  <c r="AF60" i="1"/>
  <c r="AG60" i="1"/>
  <c r="AH60" i="1"/>
  <c r="AE61" i="1"/>
  <c r="AF61" i="1"/>
  <c r="AG61" i="1"/>
  <c r="AH61" i="1"/>
  <c r="AE62" i="1"/>
  <c r="AF62" i="1"/>
  <c r="AG62" i="1"/>
  <c r="AH62" i="1"/>
  <c r="AE63" i="1"/>
  <c r="AF63" i="1"/>
  <c r="AG63" i="1"/>
  <c r="AH63" i="1"/>
  <c r="AE64" i="1"/>
  <c r="AF64" i="1"/>
  <c r="AG64" i="1"/>
  <c r="AH64" i="1"/>
  <c r="AE65" i="1"/>
  <c r="AF65" i="1"/>
  <c r="AG65" i="1"/>
  <c r="AH65" i="1"/>
  <c r="AE66" i="1"/>
  <c r="AF66" i="1"/>
  <c r="AG66" i="1"/>
  <c r="AH66" i="1"/>
  <c r="AE67" i="1"/>
  <c r="AF67" i="1"/>
  <c r="AG67" i="1"/>
  <c r="AH67" i="1"/>
  <c r="AE68" i="1"/>
  <c r="AF68" i="1"/>
  <c r="AG68" i="1"/>
  <c r="AH68" i="1"/>
  <c r="AE69" i="1"/>
  <c r="AF69" i="1"/>
  <c r="AG69" i="1"/>
  <c r="AH69" i="1"/>
  <c r="AE70" i="1"/>
  <c r="AF70" i="1"/>
  <c r="AG70" i="1"/>
  <c r="AH70" i="1"/>
  <c r="AE71" i="1"/>
  <c r="AF71" i="1"/>
  <c r="AG71" i="1"/>
  <c r="AH71" i="1"/>
  <c r="AE72" i="1"/>
  <c r="AF72" i="1"/>
  <c r="AG72" i="1"/>
  <c r="AH72" i="1"/>
  <c r="AE73" i="1"/>
  <c r="AF73" i="1"/>
  <c r="AG73" i="1"/>
  <c r="AH73" i="1"/>
  <c r="AE74" i="1"/>
  <c r="AF74" i="1"/>
  <c r="AG74" i="1"/>
  <c r="AH74" i="1"/>
  <c r="AE75" i="1"/>
  <c r="AF75" i="1"/>
  <c r="AG75" i="1"/>
  <c r="AH75" i="1"/>
  <c r="AE76" i="1"/>
  <c r="AF76" i="1"/>
  <c r="AG76" i="1"/>
  <c r="AH76" i="1"/>
  <c r="AE77" i="1"/>
  <c r="AF77" i="1"/>
  <c r="AG77" i="1"/>
  <c r="AH77" i="1"/>
  <c r="AE78" i="1"/>
  <c r="AF78" i="1"/>
  <c r="AG78" i="1"/>
  <c r="AH78" i="1"/>
  <c r="AF59" i="1"/>
  <c r="AG59" i="1"/>
  <c r="AH59" i="1"/>
  <c r="E86" i="1"/>
  <c r="E43" i="1"/>
  <c r="F43" i="1"/>
  <c r="E44" i="1"/>
  <c r="F44" i="1"/>
  <c r="E47" i="1"/>
  <c r="F47" i="1"/>
  <c r="E48" i="1"/>
  <c r="F48" i="1"/>
  <c r="D43" i="1"/>
  <c r="C43" i="1"/>
  <c r="A70" i="1"/>
  <c r="A68" i="1"/>
  <c r="AG127" i="1" l="1"/>
  <c r="F223" i="1"/>
  <c r="F198" i="1"/>
  <c r="F248" i="1"/>
  <c r="F271" i="1"/>
  <c r="F168" i="1"/>
  <c r="C303" i="1"/>
  <c r="C309" i="1"/>
  <c r="C312" i="1"/>
  <c r="C306" i="1"/>
  <c r="C304" i="1"/>
  <c r="C307" i="1"/>
  <c r="C310" i="1"/>
  <c r="C305" i="1"/>
  <c r="C308" i="1"/>
  <c r="C311" i="1"/>
  <c r="AJ164" i="1"/>
  <c r="C374" i="1"/>
  <c r="D374" i="1" s="1"/>
  <c r="C377" i="1"/>
  <c r="D377" i="1" s="1"/>
  <c r="C380" i="1"/>
  <c r="D380" i="1" s="1"/>
  <c r="C375" i="1"/>
  <c r="D375" i="1" s="1"/>
  <c r="C378" i="1"/>
  <c r="D378" i="1" s="1"/>
  <c r="C381" i="1"/>
  <c r="D381" i="1" s="1"/>
  <c r="C373" i="1"/>
  <c r="D373" i="1" s="1"/>
  <c r="C376" i="1"/>
  <c r="D376" i="1" s="1"/>
  <c r="C379" i="1"/>
  <c r="D379" i="1" s="1"/>
  <c r="C382" i="1"/>
  <c r="D382" i="1" s="1"/>
  <c r="B328" i="1"/>
  <c r="AJ174" i="1"/>
  <c r="AI67" i="1"/>
  <c r="AJ172" i="1"/>
  <c r="B337" i="1"/>
  <c r="AJ183" i="1"/>
  <c r="AI66" i="1"/>
  <c r="AJ171" i="1"/>
  <c r="AI77" i="1"/>
  <c r="AJ182" i="1"/>
  <c r="B324" i="1"/>
  <c r="AJ170" i="1"/>
  <c r="B329" i="1"/>
  <c r="AJ175" i="1"/>
  <c r="B335" i="1"/>
  <c r="AJ181" i="1"/>
  <c r="B323" i="1"/>
  <c r="AJ169" i="1"/>
  <c r="B322" i="1"/>
  <c r="AJ168" i="1"/>
  <c r="B333" i="1"/>
  <c r="AJ179" i="1"/>
  <c r="B320" i="1"/>
  <c r="AJ166" i="1"/>
  <c r="AI71" i="1"/>
  <c r="AJ176" i="1"/>
  <c r="B327" i="1"/>
  <c r="AJ173" i="1"/>
  <c r="AI75" i="1"/>
  <c r="AJ180" i="1"/>
  <c r="AI73" i="1"/>
  <c r="AJ178" i="1"/>
  <c r="AI72" i="1"/>
  <c r="AJ177" i="1"/>
  <c r="F49" i="1"/>
  <c r="AI76" i="1"/>
  <c r="AI78" i="1"/>
  <c r="AI65" i="1"/>
  <c r="B325" i="1"/>
  <c r="B326" i="1"/>
  <c r="B336" i="1"/>
  <c r="AI70" i="1"/>
  <c r="AI69" i="1"/>
  <c r="AI68" i="1"/>
  <c r="C354" i="1"/>
  <c r="AI64" i="1"/>
  <c r="AI63" i="1"/>
  <c r="C357" i="1"/>
  <c r="C298" i="1"/>
  <c r="C297" i="1"/>
  <c r="C366" i="1"/>
  <c r="C296" i="1"/>
  <c r="C295" i="1"/>
  <c r="C364" i="1"/>
  <c r="C294" i="1"/>
  <c r="B334" i="1"/>
  <c r="C363" i="1"/>
  <c r="C367" i="1"/>
  <c r="C284" i="1"/>
  <c r="C365" i="1"/>
  <c r="C292" i="1"/>
  <c r="B332" i="1"/>
  <c r="AI74" i="1"/>
  <c r="AI61" i="1"/>
  <c r="C291" i="1"/>
  <c r="B331" i="1"/>
  <c r="B319" i="1"/>
  <c r="C372" i="1"/>
  <c r="C360" i="1"/>
  <c r="C285" i="1"/>
  <c r="C293" i="1"/>
  <c r="B321" i="1"/>
  <c r="C362" i="1"/>
  <c r="AI62" i="1"/>
  <c r="C361" i="1"/>
  <c r="AI60" i="1"/>
  <c r="C302" i="1"/>
  <c r="C290" i="1"/>
  <c r="B330" i="1"/>
  <c r="C353" i="1"/>
  <c r="C371" i="1"/>
  <c r="C359" i="1"/>
  <c r="C286" i="1"/>
  <c r="C355" i="1"/>
  <c r="C283" i="1"/>
  <c r="C301" i="1"/>
  <c r="C289" i="1"/>
  <c r="C370" i="1"/>
  <c r="C358" i="1"/>
  <c r="C300" i="1"/>
  <c r="C288" i="1"/>
  <c r="C369" i="1"/>
  <c r="C299" i="1"/>
  <c r="C287" i="1"/>
  <c r="C368" i="1"/>
  <c r="C356" i="1"/>
  <c r="F45" i="1"/>
  <c r="E45" i="1"/>
  <c r="E49" i="1"/>
  <c r="G48" i="1"/>
  <c r="G47" i="1"/>
  <c r="G44" i="1"/>
  <c r="G43" i="1"/>
  <c r="D583" i="1"/>
  <c r="F583" i="1"/>
  <c r="C583" i="1"/>
  <c r="B639" i="1"/>
  <c r="B637" i="1"/>
  <c r="B636" i="1"/>
  <c r="F627" i="1"/>
  <c r="D627" i="1"/>
  <c r="C627" i="1"/>
  <c r="A237" i="1"/>
  <c r="A212" i="1"/>
  <c r="A187" i="1"/>
  <c r="A116" i="1"/>
  <c r="A114" i="1"/>
  <c r="A113" i="1"/>
  <c r="B106" i="1"/>
  <c r="B104" i="1"/>
  <c r="B103" i="1"/>
  <c r="A67" i="1"/>
  <c r="E66" i="1"/>
  <c r="C66" i="1"/>
  <c r="B66" i="1"/>
  <c r="A58" i="1"/>
  <c r="A56" i="1"/>
  <c r="A55" i="1"/>
  <c r="G45" i="1" l="1"/>
  <c r="G49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28" i="1"/>
  <c r="A426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52" i="1"/>
  <c r="A282" i="1"/>
  <c r="A317" i="1" s="1"/>
  <c r="A284" i="1" l="1"/>
  <c r="A319" i="1" s="1"/>
  <c r="A285" i="1"/>
  <c r="A320" i="1" s="1"/>
  <c r="A286" i="1"/>
  <c r="A321" i="1" s="1"/>
  <c r="A287" i="1"/>
  <c r="A322" i="1" s="1"/>
  <c r="A288" i="1"/>
  <c r="A323" i="1" s="1"/>
  <c r="A289" i="1"/>
  <c r="A324" i="1" s="1"/>
  <c r="A290" i="1"/>
  <c r="A325" i="1" s="1"/>
  <c r="A291" i="1"/>
  <c r="A326" i="1" s="1"/>
  <c r="A292" i="1"/>
  <c r="A327" i="1" s="1"/>
  <c r="A293" i="1"/>
  <c r="A328" i="1" s="1"/>
  <c r="A294" i="1"/>
  <c r="A329" i="1" s="1"/>
  <c r="A295" i="1"/>
  <c r="A330" i="1" s="1"/>
  <c r="A296" i="1"/>
  <c r="A331" i="1" s="1"/>
  <c r="A297" i="1"/>
  <c r="A332" i="1" s="1"/>
  <c r="A298" i="1"/>
  <c r="A333" i="1" s="1"/>
  <c r="A299" i="1"/>
  <c r="A334" i="1" s="1"/>
  <c r="A300" i="1"/>
  <c r="A335" i="1" s="1"/>
  <c r="A301" i="1"/>
  <c r="A336" i="1" s="1"/>
  <c r="A302" i="1"/>
  <c r="A337" i="1" s="1"/>
  <c r="A283" i="1"/>
  <c r="A318" i="1" s="1"/>
  <c r="I24" i="1" l="1"/>
  <c r="I25" i="1"/>
  <c r="I26" i="1"/>
  <c r="I27" i="1"/>
  <c r="I28" i="1"/>
  <c r="I29" i="1"/>
  <c r="I30" i="1"/>
  <c r="I31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583" i="1"/>
  <c r="C585" i="1"/>
  <c r="D585" i="1"/>
  <c r="F585" i="1"/>
  <c r="C586" i="1"/>
  <c r="D586" i="1"/>
  <c r="F586" i="1"/>
  <c r="C587" i="1"/>
  <c r="D587" i="1"/>
  <c r="F587" i="1"/>
  <c r="C588" i="1"/>
  <c r="D588" i="1"/>
  <c r="F588" i="1"/>
  <c r="C589" i="1"/>
  <c r="D589" i="1"/>
  <c r="F589" i="1"/>
  <c r="C590" i="1"/>
  <c r="D590" i="1"/>
  <c r="F590" i="1"/>
  <c r="C591" i="1"/>
  <c r="D591" i="1"/>
  <c r="F591" i="1"/>
  <c r="C592" i="1"/>
  <c r="D592" i="1"/>
  <c r="F592" i="1"/>
  <c r="C593" i="1"/>
  <c r="D593" i="1"/>
  <c r="F593" i="1"/>
  <c r="C594" i="1"/>
  <c r="D594" i="1"/>
  <c r="F594" i="1"/>
  <c r="C595" i="1"/>
  <c r="D595" i="1"/>
  <c r="F595" i="1"/>
  <c r="C596" i="1"/>
  <c r="D596" i="1"/>
  <c r="F596" i="1"/>
  <c r="C597" i="1"/>
  <c r="D597" i="1"/>
  <c r="F597" i="1"/>
  <c r="C598" i="1"/>
  <c r="D598" i="1"/>
  <c r="F598" i="1"/>
  <c r="C599" i="1"/>
  <c r="D599" i="1"/>
  <c r="F599" i="1"/>
  <c r="C600" i="1"/>
  <c r="D600" i="1"/>
  <c r="F600" i="1"/>
  <c r="C601" i="1"/>
  <c r="D601" i="1"/>
  <c r="F601" i="1"/>
  <c r="C602" i="1"/>
  <c r="D602" i="1"/>
  <c r="F602" i="1"/>
  <c r="C603" i="1"/>
  <c r="D603" i="1"/>
  <c r="F603" i="1"/>
  <c r="D47" i="1"/>
  <c r="D48" i="1"/>
  <c r="D44" i="1"/>
  <c r="C48" i="1"/>
  <c r="C47" i="1"/>
  <c r="C44" i="1"/>
  <c r="AE59" i="1" l="1"/>
  <c r="AK59" i="1" s="1" a="1"/>
  <c r="AK59" i="1" s="1"/>
  <c r="AK65" i="1" s="1" a="1"/>
  <c r="AK65" i="1" s="1"/>
  <c r="C639" i="1" l="1"/>
  <c r="C637" i="1"/>
  <c r="C636" i="1"/>
  <c r="F628" i="1"/>
  <c r="D628" i="1"/>
  <c r="C628" i="1"/>
  <c r="AK71" i="1" l="1" a="1"/>
  <c r="AK71" i="1" s="1"/>
  <c r="AZ758" i="1"/>
  <c r="AZ760" i="1" s="1"/>
  <c r="BA756" i="1"/>
  <c r="BB756" i="1" s="1"/>
  <c r="AR46" i="1"/>
  <c r="W43" i="1"/>
  <c r="X43" i="1"/>
  <c r="Y43" i="1"/>
  <c r="W44" i="1"/>
  <c r="X44" i="1"/>
  <c r="Y44" i="1"/>
  <c r="W45" i="1"/>
  <c r="X45" i="1"/>
  <c r="Y45" i="1"/>
  <c r="W46" i="1"/>
  <c r="X46" i="1"/>
  <c r="Y46" i="1"/>
  <c r="W47" i="1"/>
  <c r="X47" i="1"/>
  <c r="Y47" i="1"/>
  <c r="W48" i="1"/>
  <c r="X48" i="1"/>
  <c r="Y48" i="1"/>
  <c r="W49" i="1"/>
  <c r="X49" i="1"/>
  <c r="Y49" i="1"/>
  <c r="W50" i="1"/>
  <c r="X50" i="1"/>
  <c r="Y50" i="1"/>
  <c r="BD756" i="1" l="1"/>
  <c r="AC34" i="1"/>
  <c r="AC36" i="1"/>
  <c r="AC35" i="1"/>
  <c r="AC33" i="1"/>
  <c r="AB34" i="1"/>
  <c r="AB33" i="1"/>
  <c r="AB36" i="1"/>
  <c r="AB35" i="1"/>
  <c r="AA34" i="1"/>
  <c r="AA36" i="1"/>
  <c r="AA33" i="1"/>
  <c r="AA35" i="1"/>
  <c r="AC99" i="1" a="1"/>
  <c r="AC99" i="1" s="1"/>
  <c r="AC101" i="1" s="1" a="1"/>
  <c r="AC101" i="1" s="1"/>
  <c r="AC103" i="1" s="1"/>
  <c r="AM86" i="1" a="1"/>
  <c r="AM86" i="1" s="1"/>
  <c r="AS86" i="1" s="1" a="1"/>
  <c r="BA757" i="1"/>
  <c r="BA758" i="1" s="1"/>
  <c r="BA759" i="1" s="1"/>
  <c r="BA760" i="1" s="1"/>
  <c r="BA761" i="1" s="1"/>
  <c r="BA762" i="1" s="1"/>
  <c r="BA763" i="1" s="1"/>
  <c r="BA764" i="1" s="1"/>
  <c r="BA765" i="1" s="1"/>
  <c r="BA766" i="1" s="1"/>
  <c r="BA767" i="1" s="1"/>
  <c r="BA768" i="1" s="1"/>
  <c r="BA769" i="1" s="1"/>
  <c r="BA770" i="1" s="1"/>
  <c r="BA771" i="1" s="1"/>
  <c r="BA772" i="1" s="1"/>
  <c r="BA773" i="1" s="1"/>
  <c r="BA774" i="1" s="1"/>
  <c r="BA775" i="1" s="1"/>
  <c r="BA776" i="1" s="1"/>
  <c r="BA777" i="1" s="1"/>
  <c r="BA778" i="1" s="1"/>
  <c r="BA779" i="1" s="1"/>
  <c r="BA780" i="1" s="1"/>
  <c r="BA781" i="1" s="1"/>
  <c r="BA782" i="1" s="1"/>
  <c r="BA783" i="1" s="1"/>
  <c r="BA784" i="1" s="1"/>
  <c r="BA785" i="1" s="1"/>
  <c r="BA786" i="1" s="1"/>
  <c r="BA787" i="1" s="1"/>
  <c r="BA788" i="1" s="1"/>
  <c r="BA789" i="1" s="1"/>
  <c r="BA790" i="1" s="1"/>
  <c r="BA791" i="1" s="1"/>
  <c r="BA792" i="1" s="1"/>
  <c r="BA793" i="1" s="1"/>
  <c r="BA794" i="1" s="1"/>
  <c r="BA795" i="1" s="1"/>
  <c r="BA796" i="1" s="1"/>
  <c r="BA797" i="1" s="1"/>
  <c r="BA798" i="1" s="1"/>
  <c r="BA799" i="1" s="1"/>
  <c r="BA800" i="1" s="1"/>
  <c r="BA801" i="1" s="1"/>
  <c r="BA802" i="1" s="1"/>
  <c r="BA803" i="1" s="1"/>
  <c r="BA804" i="1" s="1"/>
  <c r="BA805" i="1" s="1"/>
  <c r="BA806" i="1" s="1"/>
  <c r="BA807" i="1" s="1"/>
  <c r="BA808" i="1" s="1"/>
  <c r="BA809" i="1" s="1"/>
  <c r="BA810" i="1" s="1"/>
  <c r="BA811" i="1" s="1"/>
  <c r="BA812" i="1" s="1"/>
  <c r="BA813" i="1" s="1"/>
  <c r="BA814" i="1" s="1"/>
  <c r="BA815" i="1" s="1"/>
  <c r="BA816" i="1" s="1"/>
  <c r="BA817" i="1" s="1"/>
  <c r="BA818" i="1" s="1"/>
  <c r="BA819" i="1" s="1"/>
  <c r="BA820" i="1" s="1"/>
  <c r="BA821" i="1" s="1"/>
  <c r="BA822" i="1" s="1"/>
  <c r="BA823" i="1" s="1"/>
  <c r="BA824" i="1" s="1"/>
  <c r="BA825" i="1" s="1"/>
  <c r="BA826" i="1" s="1"/>
  <c r="BA827" i="1" s="1"/>
  <c r="BA828" i="1" s="1"/>
  <c r="BA829" i="1" s="1"/>
  <c r="BA830" i="1" s="1"/>
  <c r="BA831" i="1" s="1"/>
  <c r="BA832" i="1" s="1"/>
  <c r="BA833" i="1" s="1"/>
  <c r="BA834" i="1" s="1"/>
  <c r="BA835" i="1" s="1"/>
  <c r="BA836" i="1" s="1"/>
  <c r="BA837" i="1" s="1"/>
  <c r="BA838" i="1" s="1"/>
  <c r="BA839" i="1" s="1"/>
  <c r="BA840" i="1" s="1"/>
  <c r="BA841" i="1" s="1"/>
  <c r="BA842" i="1" s="1"/>
  <c r="BA843" i="1" s="1"/>
  <c r="BA844" i="1" s="1"/>
  <c r="BA845" i="1" s="1"/>
  <c r="BA846" i="1" s="1"/>
  <c r="BA847" i="1" s="1"/>
  <c r="BA848" i="1" s="1"/>
  <c r="BA849" i="1" s="1"/>
  <c r="BA850" i="1" s="1"/>
  <c r="BA851" i="1" s="1"/>
  <c r="BA852" i="1" s="1"/>
  <c r="BA853" i="1" s="1"/>
  <c r="BA854" i="1" s="1"/>
  <c r="BA855" i="1" s="1"/>
  <c r="BA856" i="1" s="1"/>
  <c r="BA857" i="1" s="1"/>
  <c r="BA858" i="1" s="1"/>
  <c r="BA859" i="1" s="1"/>
  <c r="BA860" i="1" s="1"/>
  <c r="BA861" i="1" s="1"/>
  <c r="BA862" i="1" s="1"/>
  <c r="BA863" i="1" s="1"/>
  <c r="BA864" i="1" s="1"/>
  <c r="BA865" i="1" s="1"/>
  <c r="BA866" i="1" s="1"/>
  <c r="BA867" i="1" s="1"/>
  <c r="BA868" i="1" s="1"/>
  <c r="BA869" i="1" s="1"/>
  <c r="BA870" i="1" s="1"/>
  <c r="BA871" i="1" s="1"/>
  <c r="BA872" i="1" s="1"/>
  <c r="BA873" i="1" s="1"/>
  <c r="BA874" i="1" s="1"/>
  <c r="BA875" i="1" s="1"/>
  <c r="BA876" i="1" s="1"/>
  <c r="BA877" i="1" s="1"/>
  <c r="BA878" i="1" s="1"/>
  <c r="BA879" i="1" s="1"/>
  <c r="BA880" i="1" s="1"/>
  <c r="BA881" i="1" s="1"/>
  <c r="BA882" i="1" s="1"/>
  <c r="BA883" i="1" s="1"/>
  <c r="BA884" i="1" s="1"/>
  <c r="BA885" i="1" s="1"/>
  <c r="BA886" i="1" s="1"/>
  <c r="BA887" i="1" s="1"/>
  <c r="BA888" i="1" s="1"/>
  <c r="BA889" i="1" s="1"/>
  <c r="BA890" i="1" s="1"/>
  <c r="BA891" i="1" s="1"/>
  <c r="BA892" i="1" s="1"/>
  <c r="BA893" i="1" s="1"/>
  <c r="BA894" i="1" s="1"/>
  <c r="BA895" i="1" s="1"/>
  <c r="BA896" i="1" s="1"/>
  <c r="BA897" i="1" s="1"/>
  <c r="BA898" i="1" s="1"/>
  <c r="BA899" i="1" s="1"/>
  <c r="BA900" i="1" s="1"/>
  <c r="BA901" i="1" s="1"/>
  <c r="BA902" i="1" s="1"/>
  <c r="BA903" i="1" s="1"/>
  <c r="BA904" i="1" s="1"/>
  <c r="BA905" i="1" s="1"/>
  <c r="BA906" i="1" s="1"/>
  <c r="BA907" i="1" s="1"/>
  <c r="BA908" i="1" s="1"/>
  <c r="BA909" i="1" s="1"/>
  <c r="BA910" i="1" s="1"/>
  <c r="BA911" i="1" s="1"/>
  <c r="BA912" i="1" s="1"/>
  <c r="BA913" i="1" s="1"/>
  <c r="BA914" i="1" s="1"/>
  <c r="BA915" i="1" s="1"/>
  <c r="BA916" i="1" s="1"/>
  <c r="BA917" i="1" s="1"/>
  <c r="BA918" i="1" s="1"/>
  <c r="BA919" i="1" s="1"/>
  <c r="BA920" i="1" s="1"/>
  <c r="BA921" i="1" s="1"/>
  <c r="BA922" i="1" s="1"/>
  <c r="BA923" i="1" s="1"/>
  <c r="BA924" i="1" s="1"/>
  <c r="BA925" i="1" s="1"/>
  <c r="BA926" i="1" s="1"/>
  <c r="BA927" i="1" s="1"/>
  <c r="BA928" i="1" s="1"/>
  <c r="BA929" i="1" s="1"/>
  <c r="BA930" i="1" s="1"/>
  <c r="BA931" i="1" s="1"/>
  <c r="BA932" i="1" s="1"/>
  <c r="BA933" i="1" s="1"/>
  <c r="BA934" i="1" s="1"/>
  <c r="BA935" i="1" s="1"/>
  <c r="BA936" i="1" s="1"/>
  <c r="BA937" i="1" s="1"/>
  <c r="BA938" i="1" s="1"/>
  <c r="BA939" i="1" s="1"/>
  <c r="BA940" i="1" s="1"/>
  <c r="BA941" i="1" s="1"/>
  <c r="BA942" i="1" s="1"/>
  <c r="BA943" i="1" s="1"/>
  <c r="BA944" i="1" s="1"/>
  <c r="BA945" i="1" s="1"/>
  <c r="BA946" i="1" s="1"/>
  <c r="BA947" i="1" s="1"/>
  <c r="BA948" i="1" s="1"/>
  <c r="BA949" i="1" s="1"/>
  <c r="BA950" i="1" s="1"/>
  <c r="BA951" i="1" s="1"/>
  <c r="BA952" i="1" s="1"/>
  <c r="BA953" i="1" s="1"/>
  <c r="BA954" i="1" s="1"/>
  <c r="BA955" i="1" s="1"/>
  <c r="BA956" i="1" s="1"/>
  <c r="BA957" i="1" s="1"/>
  <c r="BA958" i="1" s="1"/>
  <c r="BA959" i="1" s="1"/>
  <c r="BA960" i="1" s="1"/>
  <c r="BA961" i="1" s="1"/>
  <c r="BA962" i="1" s="1"/>
  <c r="BA963" i="1" s="1"/>
  <c r="BA964" i="1" s="1"/>
  <c r="BA965" i="1" s="1"/>
  <c r="BA966" i="1" s="1"/>
  <c r="BA967" i="1" s="1"/>
  <c r="BA968" i="1" s="1"/>
  <c r="BA969" i="1" s="1"/>
  <c r="BA970" i="1" s="1"/>
  <c r="BA971" i="1" s="1"/>
  <c r="BA972" i="1" s="1"/>
  <c r="BA973" i="1" s="1"/>
  <c r="BA974" i="1" s="1"/>
  <c r="BA975" i="1" s="1"/>
  <c r="BA976" i="1" s="1"/>
  <c r="BA977" i="1" s="1"/>
  <c r="BA978" i="1" s="1"/>
  <c r="BA979" i="1" s="1"/>
  <c r="BA980" i="1" s="1"/>
  <c r="BA981" i="1" s="1"/>
  <c r="BA982" i="1" s="1"/>
  <c r="BA983" i="1" s="1"/>
  <c r="BA984" i="1" s="1"/>
  <c r="BA985" i="1" s="1"/>
  <c r="BA986" i="1" s="1"/>
  <c r="BA987" i="1" s="1"/>
  <c r="BA988" i="1" s="1"/>
  <c r="BA989" i="1" s="1"/>
  <c r="BA990" i="1" s="1"/>
  <c r="BA991" i="1" s="1"/>
  <c r="BA992" i="1" s="1"/>
  <c r="BA993" i="1" s="1"/>
  <c r="BA994" i="1" s="1"/>
  <c r="BA995" i="1" s="1"/>
  <c r="BA996" i="1" s="1"/>
  <c r="BA997" i="1" s="1"/>
  <c r="BA998" i="1" s="1"/>
  <c r="BA999" i="1" s="1"/>
  <c r="BA1000" i="1" s="1"/>
  <c r="BA1001" i="1" s="1"/>
  <c r="BA1002" i="1" s="1"/>
  <c r="BA1003" i="1" s="1"/>
  <c r="BA1004" i="1" s="1"/>
  <c r="BA1005" i="1" s="1"/>
  <c r="BA1006" i="1" s="1"/>
  <c r="BA1007" i="1" s="1"/>
  <c r="BA1008" i="1" s="1"/>
  <c r="BA1009" i="1" s="1"/>
  <c r="BA1010" i="1" s="1"/>
  <c r="BA1011" i="1" s="1"/>
  <c r="BA1012" i="1" s="1"/>
  <c r="BA1013" i="1" s="1"/>
  <c r="BA1014" i="1" s="1"/>
  <c r="BA1015" i="1" s="1"/>
  <c r="BA1016" i="1" s="1"/>
  <c r="BA1017" i="1" s="1"/>
  <c r="BA1018" i="1" s="1"/>
  <c r="BA1019" i="1" s="1"/>
  <c r="BA1020" i="1" s="1"/>
  <c r="BA1021" i="1" s="1"/>
  <c r="BA1022" i="1" s="1"/>
  <c r="BA1023" i="1" s="1"/>
  <c r="BA1024" i="1" s="1"/>
  <c r="BA1025" i="1" s="1"/>
  <c r="BA1026" i="1" s="1"/>
  <c r="BA1027" i="1" s="1"/>
  <c r="BA1028" i="1" s="1"/>
  <c r="BA1029" i="1" s="1"/>
  <c r="BA1030" i="1" s="1"/>
  <c r="BA1031" i="1" s="1"/>
  <c r="BA1032" i="1" s="1"/>
  <c r="BA1033" i="1" s="1"/>
  <c r="BA1034" i="1" s="1"/>
  <c r="BA1035" i="1" s="1"/>
  <c r="BA1036" i="1" s="1"/>
  <c r="BA1037" i="1" s="1"/>
  <c r="BA1038" i="1" s="1"/>
  <c r="BA1039" i="1" s="1"/>
  <c r="BA1040" i="1" s="1"/>
  <c r="BA1041" i="1" s="1"/>
  <c r="BA1042" i="1" s="1"/>
  <c r="BA1043" i="1" s="1"/>
  <c r="BA1044" i="1" s="1"/>
  <c r="BA1045" i="1" s="1"/>
  <c r="BA1046" i="1" s="1"/>
  <c r="BA1047" i="1" s="1"/>
  <c r="BA1048" i="1" s="1"/>
  <c r="BA1049" i="1" s="1"/>
  <c r="BA1050" i="1" s="1"/>
  <c r="BA1051" i="1" s="1"/>
  <c r="BA1052" i="1" s="1"/>
  <c r="BA1053" i="1" s="1"/>
  <c r="BA1054" i="1" s="1"/>
  <c r="BA1055" i="1" s="1"/>
  <c r="BA1056" i="1" s="1"/>
  <c r="BA1057" i="1" s="1"/>
  <c r="BA1058" i="1" s="1"/>
  <c r="BA1059" i="1" s="1"/>
  <c r="BA1060" i="1" s="1"/>
  <c r="BA1061" i="1" s="1"/>
  <c r="BA1062" i="1" s="1"/>
  <c r="BA1063" i="1" s="1"/>
  <c r="BA1064" i="1" s="1"/>
  <c r="BA1065" i="1" s="1"/>
  <c r="BA1066" i="1" s="1"/>
  <c r="BA1067" i="1" s="1"/>
  <c r="BA1068" i="1" s="1"/>
  <c r="BA1069" i="1" s="1"/>
  <c r="BA1070" i="1" s="1"/>
  <c r="BA1071" i="1" s="1"/>
  <c r="BA1072" i="1" s="1"/>
  <c r="BA1073" i="1" s="1"/>
  <c r="BA1074" i="1" s="1"/>
  <c r="BA1075" i="1" s="1"/>
  <c r="BA1076" i="1" s="1"/>
  <c r="BA1077" i="1" s="1"/>
  <c r="BA1078" i="1" s="1"/>
  <c r="BA1079" i="1" s="1"/>
  <c r="BA1080" i="1" s="1"/>
  <c r="BA1081" i="1" s="1"/>
  <c r="BA1082" i="1" s="1"/>
  <c r="BA1083" i="1" s="1"/>
  <c r="BA1084" i="1" s="1"/>
  <c r="BA1085" i="1" s="1"/>
  <c r="BA1086" i="1" s="1"/>
  <c r="BA1087" i="1" s="1"/>
  <c r="BA1088" i="1" s="1"/>
  <c r="BA1089" i="1" s="1"/>
  <c r="BA1090" i="1" s="1"/>
  <c r="BA1091" i="1" s="1"/>
  <c r="BA1092" i="1" s="1"/>
  <c r="BA1093" i="1" s="1"/>
  <c r="BA1094" i="1" s="1"/>
  <c r="BA1095" i="1" s="1"/>
  <c r="BA1096" i="1" s="1"/>
  <c r="BA1097" i="1" s="1"/>
  <c r="BA1098" i="1" s="1"/>
  <c r="BA1099" i="1" s="1"/>
  <c r="BA1100" i="1" s="1"/>
  <c r="BA1101" i="1" s="1"/>
  <c r="BA1102" i="1" s="1"/>
  <c r="BA1103" i="1" s="1"/>
  <c r="BA1104" i="1" s="1"/>
  <c r="BA1105" i="1" s="1"/>
  <c r="BA1106" i="1" s="1"/>
  <c r="BA1107" i="1" s="1"/>
  <c r="BA1108" i="1" s="1"/>
  <c r="BA1109" i="1" s="1"/>
  <c r="BA1110" i="1" s="1"/>
  <c r="BA1111" i="1" s="1"/>
  <c r="BA1112" i="1" s="1"/>
  <c r="BA1113" i="1" s="1"/>
  <c r="BA1114" i="1" s="1"/>
  <c r="BA1115" i="1" s="1"/>
  <c r="BA1116" i="1" s="1"/>
  <c r="BA1117" i="1" s="1"/>
  <c r="BA1118" i="1" s="1"/>
  <c r="BA1119" i="1" s="1"/>
  <c r="BA1120" i="1" s="1"/>
  <c r="BA1121" i="1" s="1"/>
  <c r="BA1122" i="1" s="1"/>
  <c r="BA1123" i="1" s="1"/>
  <c r="BA1124" i="1" s="1"/>
  <c r="BA1125" i="1" s="1"/>
  <c r="BA1126" i="1" s="1"/>
  <c r="BA1127" i="1" s="1"/>
  <c r="BA1128" i="1" s="1"/>
  <c r="BA1129" i="1" s="1"/>
  <c r="BA1130" i="1" s="1"/>
  <c r="BA1131" i="1" s="1"/>
  <c r="BA1132" i="1" s="1"/>
  <c r="BA1133" i="1" s="1"/>
  <c r="BA1134" i="1" s="1"/>
  <c r="BA1135" i="1" s="1"/>
  <c r="BA1136" i="1" s="1"/>
  <c r="BA1137" i="1" s="1"/>
  <c r="BA1138" i="1" s="1"/>
  <c r="BA1139" i="1" s="1"/>
  <c r="BA1140" i="1" s="1"/>
  <c r="BA1141" i="1" s="1"/>
  <c r="BA1142" i="1" s="1"/>
  <c r="BA1143" i="1" s="1"/>
  <c r="BA1144" i="1" s="1"/>
  <c r="BA1145" i="1" s="1"/>
  <c r="BA1146" i="1" s="1"/>
  <c r="BA1147" i="1" s="1"/>
  <c r="BA1148" i="1" s="1"/>
  <c r="BA1149" i="1" s="1"/>
  <c r="BA1150" i="1" s="1"/>
  <c r="BA1151" i="1" s="1"/>
  <c r="BA1152" i="1" s="1"/>
  <c r="BA1153" i="1" s="1"/>
  <c r="BA1154" i="1" s="1"/>
  <c r="BA1155" i="1" s="1"/>
  <c r="BA1156" i="1" s="1"/>
  <c r="BA1157" i="1" s="1"/>
  <c r="BA1158" i="1" s="1"/>
  <c r="BA1159" i="1" s="1"/>
  <c r="BA1160" i="1" s="1"/>
  <c r="BA1161" i="1" s="1"/>
  <c r="BA1162" i="1" s="1"/>
  <c r="BA1163" i="1" s="1"/>
  <c r="BA1164" i="1" s="1"/>
  <c r="BA1165" i="1" s="1"/>
  <c r="BA1166" i="1" s="1"/>
  <c r="BA1167" i="1" s="1"/>
  <c r="BA1168" i="1" s="1"/>
  <c r="BA1169" i="1" s="1"/>
  <c r="BA1170" i="1" s="1"/>
  <c r="BA1171" i="1" s="1"/>
  <c r="BA1172" i="1" s="1"/>
  <c r="BA1173" i="1" s="1"/>
  <c r="BA1174" i="1" s="1"/>
  <c r="BA1175" i="1" s="1"/>
  <c r="BA1176" i="1" s="1"/>
  <c r="BA1177" i="1" s="1"/>
  <c r="BA1178" i="1" s="1"/>
  <c r="BA1179" i="1" s="1"/>
  <c r="BA1180" i="1" s="1"/>
  <c r="BA1181" i="1" s="1"/>
  <c r="BA1182" i="1" s="1"/>
  <c r="BA1183" i="1" s="1"/>
  <c r="BA1184" i="1" s="1"/>
  <c r="BA1185" i="1" s="1"/>
  <c r="BA1186" i="1" s="1"/>
  <c r="BA1187" i="1" s="1"/>
  <c r="BA1188" i="1" s="1"/>
  <c r="BA1189" i="1" s="1"/>
  <c r="BA1190" i="1" s="1"/>
  <c r="BA1191" i="1" s="1"/>
  <c r="BA1192" i="1" s="1"/>
  <c r="BA1193" i="1" s="1"/>
  <c r="BA1194" i="1" s="1"/>
  <c r="BA1195" i="1" s="1"/>
  <c r="BA1196" i="1" s="1"/>
  <c r="BA1197" i="1" s="1"/>
  <c r="BA1198" i="1" s="1"/>
  <c r="BA1199" i="1" s="1"/>
  <c r="BA1200" i="1" s="1"/>
  <c r="BA1201" i="1" s="1"/>
  <c r="BA1202" i="1" s="1"/>
  <c r="BA1203" i="1" s="1"/>
  <c r="BA1204" i="1" s="1"/>
  <c r="BA1205" i="1" s="1"/>
  <c r="BA1206" i="1" s="1"/>
  <c r="BA1207" i="1" s="1"/>
  <c r="BA1208" i="1" s="1"/>
  <c r="BA1209" i="1" s="1"/>
  <c r="BA1210" i="1" s="1"/>
  <c r="BA1211" i="1" s="1"/>
  <c r="BA1212" i="1" s="1"/>
  <c r="BA1213" i="1" s="1"/>
  <c r="BA1214" i="1" s="1"/>
  <c r="BA1215" i="1" s="1"/>
  <c r="BA1216" i="1" s="1"/>
  <c r="BA1217" i="1" s="1"/>
  <c r="BA1218" i="1" s="1"/>
  <c r="BA1219" i="1" s="1"/>
  <c r="BA1220" i="1" s="1"/>
  <c r="BA1221" i="1" s="1"/>
  <c r="BA1222" i="1" s="1"/>
  <c r="BA1223" i="1" s="1"/>
  <c r="BA1224" i="1" s="1"/>
  <c r="BA1225" i="1" s="1"/>
  <c r="BA1226" i="1" s="1"/>
  <c r="BA1227" i="1" s="1"/>
  <c r="BA1228" i="1" s="1"/>
  <c r="BA1229" i="1" s="1"/>
  <c r="BA1230" i="1" s="1"/>
  <c r="BA1231" i="1" s="1"/>
  <c r="BA1232" i="1" s="1"/>
  <c r="BA1233" i="1" s="1"/>
  <c r="BA1234" i="1" s="1"/>
  <c r="BA1235" i="1" s="1"/>
  <c r="BA1236" i="1" s="1"/>
  <c r="BA1237" i="1" s="1"/>
  <c r="BA1238" i="1" s="1"/>
  <c r="BA1239" i="1" s="1"/>
  <c r="BA1240" i="1" s="1"/>
  <c r="BA1241" i="1" s="1"/>
  <c r="BA1242" i="1" s="1"/>
  <c r="BA1243" i="1" s="1"/>
  <c r="BA1244" i="1" s="1"/>
  <c r="BA1245" i="1" s="1"/>
  <c r="BA1246" i="1" s="1"/>
  <c r="BA1247" i="1" s="1"/>
  <c r="BA1248" i="1" s="1"/>
  <c r="BA1249" i="1" s="1"/>
  <c r="BA1250" i="1" s="1"/>
  <c r="BA1251" i="1" s="1"/>
  <c r="BA1252" i="1" s="1"/>
  <c r="BA1253" i="1" s="1"/>
  <c r="BA1254" i="1" s="1"/>
  <c r="BA1255" i="1" s="1"/>
  <c r="BA1256" i="1" s="1"/>
  <c r="BA1257" i="1" s="1"/>
  <c r="BA1258" i="1" s="1"/>
  <c r="BA1259" i="1" s="1"/>
  <c r="BA1260" i="1" s="1"/>
  <c r="BA1261" i="1" s="1"/>
  <c r="BA1262" i="1" s="1"/>
  <c r="BA1263" i="1" s="1"/>
  <c r="BA1264" i="1" s="1"/>
  <c r="BA1265" i="1" s="1"/>
  <c r="BA1266" i="1" s="1"/>
  <c r="BA1267" i="1" s="1"/>
  <c r="BA1268" i="1" s="1"/>
  <c r="BA1269" i="1" s="1"/>
  <c r="BA1270" i="1" s="1"/>
  <c r="BA1271" i="1" s="1"/>
  <c r="BA1272" i="1" s="1"/>
  <c r="BA1273" i="1" s="1"/>
  <c r="BA1274" i="1" s="1"/>
  <c r="BA1275" i="1" s="1"/>
  <c r="BA1276" i="1" s="1"/>
  <c r="BA1277" i="1" s="1"/>
  <c r="BA1278" i="1" s="1"/>
  <c r="BA1279" i="1" s="1"/>
  <c r="BA1280" i="1" s="1"/>
  <c r="BA1281" i="1" s="1"/>
  <c r="BA1282" i="1" s="1"/>
  <c r="BA1283" i="1" s="1"/>
  <c r="BA1284" i="1" s="1"/>
  <c r="BA1285" i="1" s="1"/>
  <c r="BA1286" i="1" s="1"/>
  <c r="BA1287" i="1" s="1"/>
  <c r="BA1288" i="1" s="1"/>
  <c r="BA1289" i="1" s="1"/>
  <c r="BA1290" i="1" s="1"/>
  <c r="BA1291" i="1" s="1"/>
  <c r="BA1292" i="1" s="1"/>
  <c r="BA1293" i="1" s="1"/>
  <c r="BA1294" i="1" s="1"/>
  <c r="BA1295" i="1" s="1"/>
  <c r="BA1296" i="1" s="1"/>
  <c r="BA1297" i="1" s="1"/>
  <c r="BA1298" i="1" s="1"/>
  <c r="BA1299" i="1" s="1"/>
  <c r="BA1300" i="1" s="1"/>
  <c r="BA1301" i="1" s="1"/>
  <c r="BA1302" i="1" s="1"/>
  <c r="BA1303" i="1" s="1"/>
  <c r="BA1304" i="1" s="1"/>
  <c r="BA1305" i="1" s="1"/>
  <c r="BA1306" i="1" s="1"/>
  <c r="BA1307" i="1" s="1"/>
  <c r="BA1308" i="1" s="1"/>
  <c r="BA1309" i="1" s="1"/>
  <c r="BA1310" i="1" s="1"/>
  <c r="BA1311" i="1" s="1"/>
  <c r="BA1312" i="1" s="1"/>
  <c r="BA1313" i="1" s="1"/>
  <c r="BA1314" i="1" s="1"/>
  <c r="BA1315" i="1" s="1"/>
  <c r="BA1316" i="1" s="1"/>
  <c r="BA1317" i="1" s="1"/>
  <c r="BA1318" i="1" s="1"/>
  <c r="BA1319" i="1" s="1"/>
  <c r="BA1320" i="1" s="1"/>
  <c r="BA1321" i="1" s="1"/>
  <c r="BA1322" i="1" s="1"/>
  <c r="BA1323" i="1" s="1"/>
  <c r="BA1324" i="1" s="1"/>
  <c r="BA1325" i="1" s="1"/>
  <c r="BA1326" i="1" s="1"/>
  <c r="BA1327" i="1" s="1"/>
  <c r="BA1328" i="1" s="1"/>
  <c r="BA1329" i="1" s="1"/>
  <c r="BA1330" i="1" s="1"/>
  <c r="BA1331" i="1" s="1"/>
  <c r="BA1332" i="1" s="1"/>
  <c r="BA1333" i="1" s="1"/>
  <c r="BA1334" i="1" s="1"/>
  <c r="BA1335" i="1" s="1"/>
  <c r="BA1336" i="1" s="1"/>
  <c r="BA1337" i="1" s="1"/>
  <c r="BA1338" i="1" s="1"/>
  <c r="BA1339" i="1" s="1"/>
  <c r="BA1340" i="1" s="1"/>
  <c r="BA1341" i="1" s="1"/>
  <c r="BA1342" i="1" s="1"/>
  <c r="BA1343" i="1" s="1"/>
  <c r="BA1344" i="1" s="1"/>
  <c r="BA1345" i="1" s="1"/>
  <c r="BA1346" i="1" s="1"/>
  <c r="BA1347" i="1" s="1"/>
  <c r="BA1348" i="1" s="1"/>
  <c r="BA1349" i="1" s="1"/>
  <c r="BA1350" i="1" s="1"/>
  <c r="BA1351" i="1" s="1"/>
  <c r="BA1352" i="1" s="1"/>
  <c r="BA1353" i="1" s="1"/>
  <c r="BA1354" i="1" s="1"/>
  <c r="BA1355" i="1" s="1"/>
  <c r="BA1356" i="1" s="1"/>
  <c r="BA1357" i="1" s="1"/>
  <c r="BA1358" i="1" s="1"/>
  <c r="BA1359" i="1" s="1"/>
  <c r="BA1360" i="1" s="1"/>
  <c r="BA1361" i="1" s="1"/>
  <c r="BA1362" i="1" s="1"/>
  <c r="BA1363" i="1" s="1"/>
  <c r="BA1364" i="1" s="1"/>
  <c r="BA1365" i="1" s="1"/>
  <c r="BA1366" i="1" s="1"/>
  <c r="BA1367" i="1" s="1"/>
  <c r="BA1368" i="1" s="1"/>
  <c r="BA1369" i="1" s="1"/>
  <c r="BA1370" i="1" s="1"/>
  <c r="BA1371" i="1" s="1"/>
  <c r="BA1372" i="1" s="1"/>
  <c r="BA1373" i="1" s="1"/>
  <c r="BA1374" i="1" s="1"/>
  <c r="BA1375" i="1" s="1"/>
  <c r="BA1376" i="1" s="1"/>
  <c r="BA1377" i="1" s="1"/>
  <c r="BA1378" i="1" s="1"/>
  <c r="BA1379" i="1" s="1"/>
  <c r="BA1380" i="1" s="1"/>
  <c r="BA1381" i="1" s="1"/>
  <c r="BA1382" i="1" s="1"/>
  <c r="BA1383" i="1" s="1"/>
  <c r="BA1384" i="1" s="1"/>
  <c r="BA1385" i="1" s="1"/>
  <c r="BA1386" i="1" s="1"/>
  <c r="BA1387" i="1" s="1"/>
  <c r="BA1388" i="1" s="1"/>
  <c r="BA1389" i="1" s="1"/>
  <c r="BA1390" i="1" s="1"/>
  <c r="BA1391" i="1" s="1"/>
  <c r="BA1392" i="1" s="1"/>
  <c r="BA1393" i="1" s="1"/>
  <c r="BA1394" i="1" s="1"/>
  <c r="BA1395" i="1" s="1"/>
  <c r="BA1396" i="1" s="1"/>
  <c r="BA1397" i="1" s="1"/>
  <c r="BA1398" i="1" s="1"/>
  <c r="BA1399" i="1" s="1"/>
  <c r="BA1400" i="1" s="1"/>
  <c r="BA1401" i="1" s="1"/>
  <c r="BA1402" i="1" s="1"/>
  <c r="BA1403" i="1" s="1"/>
  <c r="BA1404" i="1" s="1"/>
  <c r="BA1405" i="1" s="1"/>
  <c r="BA1406" i="1" s="1"/>
  <c r="BA1407" i="1" s="1"/>
  <c r="BA1408" i="1" s="1"/>
  <c r="BA1409" i="1" s="1"/>
  <c r="BA1410" i="1" s="1"/>
  <c r="BA1411" i="1" s="1"/>
  <c r="BA1412" i="1" s="1"/>
  <c r="BA1413" i="1" s="1"/>
  <c r="BA1414" i="1" s="1"/>
  <c r="BA1415" i="1" s="1"/>
  <c r="BA1416" i="1" s="1"/>
  <c r="BA1417" i="1" s="1"/>
  <c r="BA1418" i="1" s="1"/>
  <c r="BA1419" i="1" s="1"/>
  <c r="BA1420" i="1" s="1"/>
  <c r="BA1421" i="1" s="1"/>
  <c r="BA1422" i="1" s="1"/>
  <c r="BA1423" i="1" s="1"/>
  <c r="BA1424" i="1" s="1"/>
  <c r="BA1425" i="1" s="1"/>
  <c r="BA1426" i="1" s="1"/>
  <c r="BA1427" i="1" s="1"/>
  <c r="BA1428" i="1" s="1"/>
  <c r="BA1429" i="1" s="1"/>
  <c r="BA1430" i="1" s="1"/>
  <c r="BA1431" i="1" s="1"/>
  <c r="BA1432" i="1" s="1"/>
  <c r="BA1433" i="1" s="1"/>
  <c r="BA1434" i="1" s="1"/>
  <c r="BA1435" i="1" s="1"/>
  <c r="BA1436" i="1" s="1"/>
  <c r="BA1437" i="1" s="1"/>
  <c r="BA1438" i="1" s="1"/>
  <c r="BA1439" i="1" s="1"/>
  <c r="BA1440" i="1" s="1"/>
  <c r="BA1441" i="1" s="1"/>
  <c r="BA1442" i="1" s="1"/>
  <c r="BA1443" i="1" s="1"/>
  <c r="BA1444" i="1" s="1"/>
  <c r="BA1445" i="1" s="1"/>
  <c r="BA1446" i="1" s="1"/>
  <c r="BA1447" i="1" s="1"/>
  <c r="BA1448" i="1" s="1"/>
  <c r="BA1449" i="1" s="1"/>
  <c r="BA1450" i="1" s="1"/>
  <c r="BA1451" i="1" s="1"/>
  <c r="BA1452" i="1" s="1"/>
  <c r="BA1453" i="1" s="1"/>
  <c r="BA1454" i="1" s="1"/>
  <c r="BA1455" i="1" s="1"/>
  <c r="BA1456" i="1" s="1"/>
  <c r="BA1457" i="1" s="1"/>
  <c r="BA1458" i="1" s="1"/>
  <c r="BA1459" i="1" s="1"/>
  <c r="BA1460" i="1" s="1"/>
  <c r="BA1461" i="1" s="1"/>
  <c r="BA1462" i="1" s="1"/>
  <c r="BA1463" i="1" s="1"/>
  <c r="BA1464" i="1" s="1"/>
  <c r="BA1465" i="1" s="1"/>
  <c r="BA1466" i="1" s="1"/>
  <c r="BA1467" i="1" s="1"/>
  <c r="BA1468" i="1" s="1"/>
  <c r="BA1469" i="1" s="1"/>
  <c r="BA1470" i="1" s="1"/>
  <c r="BA1471" i="1" s="1"/>
  <c r="BA1472" i="1" s="1"/>
  <c r="BA1473" i="1" s="1"/>
  <c r="BA1474" i="1" s="1"/>
  <c r="BA1475" i="1" s="1"/>
  <c r="BA1476" i="1" s="1"/>
  <c r="BA1477" i="1" s="1"/>
  <c r="BA1478" i="1" s="1"/>
  <c r="BA1479" i="1" s="1"/>
  <c r="BA1480" i="1" s="1"/>
  <c r="BA1481" i="1" s="1"/>
  <c r="BA1482" i="1" s="1"/>
  <c r="BA1483" i="1" s="1"/>
  <c r="BA1484" i="1" s="1"/>
  <c r="BA1485" i="1" s="1"/>
  <c r="BA1486" i="1" s="1"/>
  <c r="BA1487" i="1" s="1"/>
  <c r="BA1488" i="1" s="1"/>
  <c r="BA1489" i="1" s="1"/>
  <c r="BA1490" i="1" s="1"/>
  <c r="BA1491" i="1" s="1"/>
  <c r="BA1492" i="1" s="1"/>
  <c r="BA1493" i="1" s="1"/>
  <c r="BA1494" i="1" s="1"/>
  <c r="BA1495" i="1" s="1"/>
  <c r="BA1496" i="1" s="1"/>
  <c r="BA1497" i="1" s="1"/>
  <c r="BA1498" i="1" s="1"/>
  <c r="BA1499" i="1" s="1"/>
  <c r="BA1500" i="1" s="1"/>
  <c r="BA1501" i="1" s="1"/>
  <c r="BA1502" i="1" s="1"/>
  <c r="BA1503" i="1" s="1"/>
  <c r="BA1504" i="1" s="1"/>
  <c r="BA1505" i="1" s="1"/>
  <c r="BA1506" i="1" s="1"/>
  <c r="BA1507" i="1" s="1"/>
  <c r="BA1508" i="1" s="1"/>
  <c r="BA1509" i="1" s="1"/>
  <c r="BA1510" i="1" s="1"/>
  <c r="BA1511" i="1" s="1"/>
  <c r="BA1512" i="1" s="1"/>
  <c r="BA1513" i="1" s="1"/>
  <c r="BA1514" i="1" s="1"/>
  <c r="BA1515" i="1" s="1"/>
  <c r="BA1516" i="1" s="1"/>
  <c r="BA1517" i="1" s="1"/>
  <c r="BA1518" i="1" s="1"/>
  <c r="BA1519" i="1" s="1"/>
  <c r="BA1520" i="1" s="1"/>
  <c r="BA1521" i="1" s="1"/>
  <c r="BA1522" i="1" s="1"/>
  <c r="BA1523" i="1" s="1"/>
  <c r="BA1524" i="1" s="1"/>
  <c r="BA1525" i="1" s="1"/>
  <c r="BA1526" i="1" s="1"/>
  <c r="BA1527" i="1" s="1"/>
  <c r="BA1528" i="1" s="1"/>
  <c r="BA1529" i="1" s="1"/>
  <c r="BA1530" i="1" s="1"/>
  <c r="BA1531" i="1" s="1"/>
  <c r="BA1532" i="1" s="1"/>
  <c r="BA1533" i="1" s="1"/>
  <c r="BA1534" i="1" s="1"/>
  <c r="BA1535" i="1" s="1"/>
  <c r="BA1536" i="1" s="1"/>
  <c r="BA1537" i="1" s="1"/>
  <c r="BA1538" i="1" s="1"/>
  <c r="BA1539" i="1" s="1"/>
  <c r="BA1540" i="1" s="1"/>
  <c r="BA1541" i="1" s="1"/>
  <c r="BA1542" i="1" s="1"/>
  <c r="BA1543" i="1" s="1"/>
  <c r="BA1544" i="1" s="1"/>
  <c r="BA1545" i="1" s="1"/>
  <c r="BA1546" i="1" s="1"/>
  <c r="BA1547" i="1" s="1"/>
  <c r="BA1548" i="1" s="1"/>
  <c r="BA1549" i="1" s="1"/>
  <c r="BA1550" i="1" s="1"/>
  <c r="BA1551" i="1" s="1"/>
  <c r="BA1552" i="1" s="1"/>
  <c r="BA1553" i="1" s="1"/>
  <c r="BA1554" i="1" s="1"/>
  <c r="BA1555" i="1" s="1"/>
  <c r="BA1556" i="1" s="1"/>
  <c r="BA1557" i="1" s="1"/>
  <c r="BA1558" i="1" s="1"/>
  <c r="BA1559" i="1" s="1"/>
  <c r="BA1560" i="1" s="1"/>
  <c r="BA1561" i="1" s="1"/>
  <c r="BA1562" i="1" s="1"/>
  <c r="BA1563" i="1" s="1"/>
  <c r="BA1564" i="1" s="1"/>
  <c r="BA1565" i="1" s="1"/>
  <c r="BA1566" i="1" s="1"/>
  <c r="BA1567" i="1" s="1"/>
  <c r="BA1568" i="1" s="1"/>
  <c r="BA1569" i="1" s="1"/>
  <c r="BA1570" i="1" s="1"/>
  <c r="BA1571" i="1" s="1"/>
  <c r="BA1572" i="1" s="1"/>
  <c r="BA1573" i="1" s="1"/>
  <c r="BA1574" i="1" s="1"/>
  <c r="BA1575" i="1" s="1"/>
  <c r="BA1576" i="1" s="1"/>
  <c r="BA1577" i="1" s="1"/>
  <c r="BA1578" i="1" s="1"/>
  <c r="BA1579" i="1" s="1"/>
  <c r="BA1580" i="1" s="1"/>
  <c r="BA1581" i="1" s="1"/>
  <c r="BA1582" i="1" s="1"/>
  <c r="BA1583" i="1" s="1"/>
  <c r="BA1584" i="1" s="1"/>
  <c r="BA1585" i="1" s="1"/>
  <c r="BA1586" i="1" s="1"/>
  <c r="BA1587" i="1" s="1"/>
  <c r="BA1588" i="1" s="1"/>
  <c r="BA1589" i="1" s="1"/>
  <c r="BA1590" i="1" s="1"/>
  <c r="BA1591" i="1" s="1"/>
  <c r="BA1592" i="1" s="1"/>
  <c r="BA1593" i="1" s="1"/>
  <c r="BA1594" i="1" s="1"/>
  <c r="BA1595" i="1" s="1"/>
  <c r="BA1596" i="1" s="1"/>
  <c r="BA1597" i="1" s="1"/>
  <c r="BA1598" i="1" s="1"/>
  <c r="BA1599" i="1" s="1"/>
  <c r="BA1600" i="1" s="1"/>
  <c r="BA1601" i="1" s="1"/>
  <c r="BA1602" i="1" s="1"/>
  <c r="BA1603" i="1" s="1"/>
  <c r="BA1604" i="1" s="1"/>
  <c r="BA1605" i="1" s="1"/>
  <c r="BA1606" i="1" s="1"/>
  <c r="BA1607" i="1" s="1"/>
  <c r="BA1608" i="1" s="1"/>
  <c r="BA1609" i="1" s="1"/>
  <c r="BA1610" i="1" s="1"/>
  <c r="BA1611" i="1" s="1"/>
  <c r="BA1612" i="1" s="1"/>
  <c r="BA1613" i="1" s="1"/>
  <c r="BA1614" i="1" s="1"/>
  <c r="BA1615" i="1" s="1"/>
  <c r="BA1616" i="1" s="1"/>
  <c r="BA1617" i="1" s="1"/>
  <c r="BA1618" i="1" s="1"/>
  <c r="BA1619" i="1" s="1"/>
  <c r="BA1620" i="1" s="1"/>
  <c r="BA1621" i="1" s="1"/>
  <c r="BA1622" i="1" s="1"/>
  <c r="BA1623" i="1" s="1"/>
  <c r="BA1624" i="1" s="1"/>
  <c r="BA1625" i="1" s="1"/>
  <c r="BA1626" i="1" s="1"/>
  <c r="BA1627" i="1" s="1"/>
  <c r="BA1628" i="1" s="1"/>
  <c r="BA1629" i="1" s="1"/>
  <c r="BA1630" i="1" s="1"/>
  <c r="BA1631" i="1" s="1"/>
  <c r="BA1632" i="1" s="1"/>
  <c r="BA1633" i="1" s="1"/>
  <c r="BA1634" i="1" s="1"/>
  <c r="BA1635" i="1" s="1"/>
  <c r="BA1636" i="1" s="1"/>
  <c r="BA1637" i="1" s="1"/>
  <c r="BA1638" i="1" s="1"/>
  <c r="BA1639" i="1" s="1"/>
  <c r="BA1640" i="1" s="1"/>
  <c r="BA1641" i="1" s="1"/>
  <c r="BA1642" i="1" s="1"/>
  <c r="BA1643" i="1" s="1"/>
  <c r="BA1644" i="1" s="1"/>
  <c r="BA1645" i="1" s="1"/>
  <c r="BA1646" i="1" s="1"/>
  <c r="BA1647" i="1" s="1"/>
  <c r="BA1648" i="1" s="1"/>
  <c r="BA1649" i="1" s="1"/>
  <c r="BA1650" i="1" s="1"/>
  <c r="BA1651" i="1" s="1"/>
  <c r="BA1652" i="1" s="1"/>
  <c r="BA1653" i="1" s="1"/>
  <c r="BA1654" i="1" s="1"/>
  <c r="BA1655" i="1" s="1"/>
  <c r="BA1656" i="1" s="1"/>
  <c r="BA1657" i="1" s="1"/>
  <c r="BA1658" i="1" s="1"/>
  <c r="BA1659" i="1" s="1"/>
  <c r="BA1660" i="1" s="1"/>
  <c r="BA1661" i="1" s="1"/>
  <c r="BA1662" i="1" s="1"/>
  <c r="BA1663" i="1" s="1"/>
  <c r="BA1664" i="1" s="1"/>
  <c r="BA1665" i="1" s="1"/>
  <c r="BA1666" i="1" s="1"/>
  <c r="BA1667" i="1" s="1"/>
  <c r="BA1668" i="1" s="1"/>
  <c r="BA1669" i="1" s="1"/>
  <c r="BA1670" i="1" s="1"/>
  <c r="BA1671" i="1" s="1"/>
  <c r="BA1672" i="1" s="1"/>
  <c r="BA1673" i="1" s="1"/>
  <c r="BA1674" i="1" s="1"/>
  <c r="BA1675" i="1" s="1"/>
  <c r="BA1676" i="1" s="1"/>
  <c r="BA1677" i="1" s="1"/>
  <c r="BA1678" i="1" s="1"/>
  <c r="BA1679" i="1" s="1"/>
  <c r="BA1680" i="1" s="1"/>
  <c r="BA1681" i="1" s="1"/>
  <c r="BA1682" i="1" s="1"/>
  <c r="BA1683" i="1" s="1"/>
  <c r="BA1684" i="1" s="1"/>
  <c r="BA1685" i="1" s="1"/>
  <c r="BA1686" i="1" s="1"/>
  <c r="BA1687" i="1" s="1"/>
  <c r="BA1688" i="1" s="1"/>
  <c r="BA1689" i="1" s="1"/>
  <c r="BA1690" i="1" s="1"/>
  <c r="BA1691" i="1" s="1"/>
  <c r="BA1692" i="1" s="1"/>
  <c r="BA1693" i="1" s="1"/>
  <c r="BA1694" i="1" s="1"/>
  <c r="BA1695" i="1" s="1"/>
  <c r="BA1696" i="1" s="1"/>
  <c r="BA1697" i="1" s="1"/>
  <c r="BA1698" i="1" s="1"/>
  <c r="BA1699" i="1" s="1"/>
  <c r="BA1700" i="1" s="1"/>
  <c r="BA1701" i="1" s="1"/>
  <c r="BA1702" i="1" s="1"/>
  <c r="BA1703" i="1" s="1"/>
  <c r="BA1704" i="1" s="1"/>
  <c r="BA1705" i="1" s="1"/>
  <c r="BA1706" i="1" s="1"/>
  <c r="BA1707" i="1" s="1"/>
  <c r="BA1708" i="1" s="1"/>
  <c r="BA1709" i="1" s="1"/>
  <c r="BA1710" i="1" s="1"/>
  <c r="BA1711" i="1" s="1"/>
  <c r="BA1712" i="1" s="1"/>
  <c r="BA1713" i="1" s="1"/>
  <c r="BA1714" i="1" s="1"/>
  <c r="BA1715" i="1" s="1"/>
  <c r="BA1716" i="1" s="1"/>
  <c r="BA1717" i="1" s="1"/>
  <c r="BA1718" i="1" s="1"/>
  <c r="BA1719" i="1" s="1"/>
  <c r="BA1720" i="1" s="1"/>
  <c r="BA1721" i="1" s="1"/>
  <c r="BA1722" i="1" s="1"/>
  <c r="BA1723" i="1" s="1"/>
  <c r="BA1724" i="1" s="1"/>
  <c r="BA1725" i="1" s="1"/>
  <c r="BA1726" i="1" s="1"/>
  <c r="BA1727" i="1" s="1"/>
  <c r="BA1728" i="1" s="1"/>
  <c r="BA1729" i="1" s="1"/>
  <c r="BA1730" i="1" s="1"/>
  <c r="BA1731" i="1" s="1"/>
  <c r="BA1732" i="1" s="1"/>
  <c r="BA1733" i="1" s="1"/>
  <c r="BA1734" i="1" s="1"/>
  <c r="BA1735" i="1" s="1"/>
  <c r="BA1736" i="1" s="1"/>
  <c r="BA1737" i="1" s="1"/>
  <c r="BA1738" i="1" s="1"/>
  <c r="BA1739" i="1" s="1"/>
  <c r="BA1740" i="1" s="1"/>
  <c r="BA1741" i="1" s="1"/>
  <c r="BA1742" i="1" s="1"/>
  <c r="BA1743" i="1" s="1"/>
  <c r="BA1744" i="1" s="1"/>
  <c r="BA1745" i="1" s="1"/>
  <c r="BA1746" i="1" s="1"/>
  <c r="BA1747" i="1" s="1"/>
  <c r="BA1748" i="1" s="1"/>
  <c r="BA1749" i="1" s="1"/>
  <c r="BA1750" i="1" s="1"/>
  <c r="BA1751" i="1" s="1"/>
  <c r="BA1752" i="1" s="1"/>
  <c r="BA1753" i="1" s="1"/>
  <c r="BA1754" i="1" s="1"/>
  <c r="BA1755" i="1" s="1"/>
  <c r="BA1756" i="1" s="1"/>
  <c r="BA1757" i="1" s="1"/>
  <c r="BA1758" i="1" s="1"/>
  <c r="BA1759" i="1" s="1"/>
  <c r="BA1760" i="1" s="1"/>
  <c r="BA1761" i="1" s="1"/>
  <c r="BA1762" i="1" s="1"/>
  <c r="BA1763" i="1" s="1"/>
  <c r="BA1764" i="1" s="1"/>
  <c r="BA1765" i="1" s="1"/>
  <c r="BA1766" i="1" s="1"/>
  <c r="BA1767" i="1" s="1"/>
  <c r="BA1768" i="1" s="1"/>
  <c r="BA1769" i="1" s="1"/>
  <c r="BA1770" i="1" s="1"/>
  <c r="BA1771" i="1" s="1"/>
  <c r="BA1772" i="1" s="1"/>
  <c r="BA1773" i="1" s="1"/>
  <c r="BA1774" i="1" s="1"/>
  <c r="BA1775" i="1" s="1"/>
  <c r="BA1776" i="1" s="1"/>
  <c r="BA1777" i="1" s="1"/>
  <c r="BA1778" i="1" s="1"/>
  <c r="BA1779" i="1" s="1"/>
  <c r="BA1780" i="1" s="1"/>
  <c r="BA1781" i="1" s="1"/>
  <c r="BA1782" i="1" s="1"/>
  <c r="BA1783" i="1" s="1"/>
  <c r="BA1784" i="1" s="1"/>
  <c r="BA1785" i="1" s="1"/>
  <c r="BA1786" i="1" s="1"/>
  <c r="BA1787" i="1" s="1"/>
  <c r="BA1788" i="1" s="1"/>
  <c r="BA1789" i="1" s="1"/>
  <c r="BA1790" i="1" s="1"/>
  <c r="BA1791" i="1" s="1"/>
  <c r="BA1792" i="1" s="1"/>
  <c r="BA1793" i="1" s="1"/>
  <c r="BA1794" i="1" s="1"/>
  <c r="BA1795" i="1" s="1"/>
  <c r="BA1796" i="1" s="1"/>
  <c r="BA1797" i="1" s="1"/>
  <c r="BA1798" i="1" s="1"/>
  <c r="BA1799" i="1" s="1"/>
  <c r="BA1800" i="1" s="1"/>
  <c r="BA1801" i="1" s="1"/>
  <c r="BA1802" i="1" s="1"/>
  <c r="BA1803" i="1" s="1"/>
  <c r="BA1804" i="1" s="1"/>
  <c r="BA1805" i="1" s="1"/>
  <c r="BA1806" i="1" s="1"/>
  <c r="BA1807" i="1" s="1"/>
  <c r="BA1808" i="1" s="1"/>
  <c r="BA1809" i="1" s="1"/>
  <c r="BA1810" i="1" s="1"/>
  <c r="BA1811" i="1" s="1"/>
  <c r="BA1812" i="1" s="1"/>
  <c r="BA1813" i="1" s="1"/>
  <c r="BA1814" i="1" s="1"/>
  <c r="BA1815" i="1" s="1"/>
  <c r="BA1816" i="1" s="1"/>
  <c r="BA1817" i="1" s="1"/>
  <c r="BA1818" i="1" s="1"/>
  <c r="BA1819" i="1" s="1"/>
  <c r="BA1820" i="1" s="1"/>
  <c r="BA1821" i="1" s="1"/>
  <c r="BA1822" i="1" s="1"/>
  <c r="BA1823" i="1" s="1"/>
  <c r="BA1824" i="1" s="1"/>
  <c r="BA1825" i="1" s="1"/>
  <c r="BA1826" i="1" s="1"/>
  <c r="BA1827" i="1" s="1"/>
  <c r="BA1828" i="1" s="1"/>
  <c r="BA1829" i="1" s="1"/>
  <c r="BA1830" i="1" s="1"/>
  <c r="BA1831" i="1" s="1"/>
  <c r="BA1832" i="1" s="1"/>
  <c r="BA1833" i="1" s="1"/>
  <c r="BA1834" i="1" s="1"/>
  <c r="BA1835" i="1" s="1"/>
  <c r="BA1836" i="1" s="1"/>
  <c r="BA1837" i="1" s="1"/>
  <c r="BA1838" i="1" s="1"/>
  <c r="BA1839" i="1" s="1"/>
  <c r="BA1840" i="1" s="1"/>
  <c r="BA1841" i="1" s="1"/>
  <c r="BA1842" i="1" s="1"/>
  <c r="BA1843" i="1" s="1"/>
  <c r="BA1844" i="1" s="1"/>
  <c r="BA1845" i="1" s="1"/>
  <c r="BA1846" i="1" s="1"/>
  <c r="BA1847" i="1" s="1"/>
  <c r="BA1848" i="1" s="1"/>
  <c r="BA1849" i="1" s="1"/>
  <c r="BA1850" i="1" s="1"/>
  <c r="BA1851" i="1" s="1"/>
  <c r="BA1852" i="1" s="1"/>
  <c r="BA1853" i="1" s="1"/>
  <c r="BA1854" i="1" s="1"/>
  <c r="BA1855" i="1" s="1"/>
  <c r="BA1856" i="1" s="1"/>
  <c r="BA1857" i="1" s="1"/>
  <c r="BA1858" i="1" s="1"/>
  <c r="BA1859" i="1" s="1"/>
  <c r="BA1860" i="1" s="1"/>
  <c r="BA1861" i="1" s="1"/>
  <c r="BA1862" i="1" s="1"/>
  <c r="BA1863" i="1" s="1"/>
  <c r="BA1864" i="1" s="1"/>
  <c r="BA1865" i="1" s="1"/>
  <c r="BA1866" i="1" s="1"/>
  <c r="BA1867" i="1" s="1"/>
  <c r="BA1868" i="1" s="1"/>
  <c r="BA1869" i="1" s="1"/>
  <c r="BA1870" i="1" s="1"/>
  <c r="BA1871" i="1" s="1"/>
  <c r="BA1872" i="1" s="1"/>
  <c r="BA1873" i="1" s="1"/>
  <c r="BA1874" i="1" s="1"/>
  <c r="BA1875" i="1" s="1"/>
  <c r="BA1876" i="1" s="1"/>
  <c r="BA1877" i="1" s="1"/>
  <c r="BA1878" i="1" s="1"/>
  <c r="BA1879" i="1" s="1"/>
  <c r="BA1880" i="1" s="1"/>
  <c r="BA1881" i="1" s="1"/>
  <c r="BA1882" i="1" s="1"/>
  <c r="BA1883" i="1" s="1"/>
  <c r="BA1884" i="1" s="1"/>
  <c r="BA1885" i="1" s="1"/>
  <c r="BA1886" i="1" s="1"/>
  <c r="BA1887" i="1" s="1"/>
  <c r="BA1888" i="1" s="1"/>
  <c r="BA1889" i="1" s="1"/>
  <c r="BA1890" i="1" s="1"/>
  <c r="BA1891" i="1" s="1"/>
  <c r="BA1892" i="1" s="1"/>
  <c r="BA1893" i="1" s="1"/>
  <c r="BA1894" i="1" s="1"/>
  <c r="BA1895" i="1" s="1"/>
  <c r="BA1896" i="1" s="1"/>
  <c r="BA1897" i="1" s="1"/>
  <c r="BA1898" i="1" s="1"/>
  <c r="BA1899" i="1" s="1"/>
  <c r="BA1900" i="1" s="1"/>
  <c r="BA1901" i="1" s="1"/>
  <c r="BA1902" i="1" s="1"/>
  <c r="BA1903" i="1" s="1"/>
  <c r="BA1904" i="1" s="1"/>
  <c r="BA1905" i="1" s="1"/>
  <c r="BA1906" i="1" s="1"/>
  <c r="BA1907" i="1" s="1"/>
  <c r="BA1908" i="1" s="1"/>
  <c r="BA1909" i="1" s="1"/>
  <c r="BA1910" i="1" s="1"/>
  <c r="BA1911" i="1" s="1"/>
  <c r="BA1912" i="1" s="1"/>
  <c r="BA1913" i="1" s="1"/>
  <c r="BA1914" i="1" s="1"/>
  <c r="BA1915" i="1" s="1"/>
  <c r="BA1916" i="1" s="1"/>
  <c r="BA1917" i="1" s="1"/>
  <c r="BA1918" i="1" s="1"/>
  <c r="BA1919" i="1" s="1"/>
  <c r="BA1920" i="1" s="1"/>
  <c r="BA1921" i="1" s="1"/>
  <c r="BA1922" i="1" s="1"/>
  <c r="BA1923" i="1" s="1"/>
  <c r="BA1924" i="1" s="1"/>
  <c r="BA1925" i="1" s="1"/>
  <c r="BA1926" i="1" s="1"/>
  <c r="BA1927" i="1" s="1"/>
  <c r="BA1928" i="1" s="1"/>
  <c r="BA1929" i="1" s="1"/>
  <c r="BA1930" i="1" s="1"/>
  <c r="BA1931" i="1" s="1"/>
  <c r="BA1932" i="1" s="1"/>
  <c r="BA1933" i="1" s="1"/>
  <c r="BA1934" i="1" s="1"/>
  <c r="BA1935" i="1" s="1"/>
  <c r="BA1936" i="1" s="1"/>
  <c r="BA1937" i="1" s="1"/>
  <c r="BA1938" i="1" s="1"/>
  <c r="BA1939" i="1" s="1"/>
  <c r="BA1940" i="1" s="1"/>
  <c r="BA1941" i="1" s="1"/>
  <c r="BA1942" i="1" s="1"/>
  <c r="BA1943" i="1" s="1"/>
  <c r="BA1944" i="1" s="1"/>
  <c r="BA1945" i="1" s="1"/>
  <c r="BA1946" i="1" s="1"/>
  <c r="BA1947" i="1" s="1"/>
  <c r="BA1948" i="1" s="1"/>
  <c r="BA1949" i="1" s="1"/>
  <c r="BA1950" i="1" s="1"/>
  <c r="BA1951" i="1" s="1"/>
  <c r="BA1952" i="1" s="1"/>
  <c r="BA1953" i="1" s="1"/>
  <c r="BA1954" i="1" s="1"/>
  <c r="BA1955" i="1" s="1"/>
  <c r="BA1956" i="1" s="1"/>
  <c r="BA1957" i="1" s="1"/>
  <c r="BA1958" i="1" s="1"/>
  <c r="BA1959" i="1" s="1"/>
  <c r="BA1960" i="1" s="1"/>
  <c r="BA1961" i="1" s="1"/>
  <c r="BA1962" i="1" s="1"/>
  <c r="BA1963" i="1" s="1"/>
  <c r="BA1964" i="1" s="1"/>
  <c r="BA1965" i="1" s="1"/>
  <c r="BA1966" i="1" s="1"/>
  <c r="BA1967" i="1" s="1"/>
  <c r="BA1968" i="1" s="1"/>
  <c r="BA1969" i="1" s="1"/>
  <c r="BA1970" i="1" s="1"/>
  <c r="BA1971" i="1" s="1"/>
  <c r="BA1972" i="1" s="1"/>
  <c r="BA1973" i="1" s="1"/>
  <c r="BA1974" i="1" s="1"/>
  <c r="BA1975" i="1" s="1"/>
  <c r="BA1976" i="1" s="1"/>
  <c r="BA1977" i="1" s="1"/>
  <c r="BA1978" i="1" s="1"/>
  <c r="BA1979" i="1" s="1"/>
  <c r="BA1980" i="1" s="1"/>
  <c r="BA1981" i="1" s="1"/>
  <c r="BA1982" i="1" s="1"/>
  <c r="BA1983" i="1" s="1"/>
  <c r="BA1984" i="1" s="1"/>
  <c r="BA1985" i="1" s="1"/>
  <c r="BA1986" i="1" s="1"/>
  <c r="BA1987" i="1" s="1"/>
  <c r="BA1988" i="1" s="1"/>
  <c r="BA1989" i="1" s="1"/>
  <c r="BA1990" i="1" s="1"/>
  <c r="BA1991" i="1" s="1"/>
  <c r="BA1992" i="1" s="1"/>
  <c r="BA1993" i="1" s="1"/>
  <c r="BA1994" i="1" s="1"/>
  <c r="BA1995" i="1" s="1"/>
  <c r="BA1996" i="1" s="1"/>
  <c r="BA1997" i="1" s="1"/>
  <c r="BA1998" i="1" s="1"/>
  <c r="BA1999" i="1" s="1"/>
  <c r="BA2000" i="1" s="1"/>
  <c r="BA2001" i="1" s="1"/>
  <c r="BA2002" i="1" s="1"/>
  <c r="BA2003" i="1" s="1"/>
  <c r="BA2004" i="1" s="1"/>
  <c r="BA2005" i="1" s="1"/>
  <c r="BA2006" i="1" s="1"/>
  <c r="BA2007" i="1" s="1"/>
  <c r="BA2008" i="1" s="1"/>
  <c r="BA2009" i="1" s="1"/>
  <c r="BA2010" i="1" s="1"/>
  <c r="BA2011" i="1" s="1"/>
  <c r="BA2012" i="1" s="1"/>
  <c r="BA2013" i="1" s="1"/>
  <c r="BA2014" i="1" s="1"/>
  <c r="BA2015" i="1" s="1"/>
  <c r="BA2016" i="1" s="1"/>
  <c r="BA2017" i="1" s="1"/>
  <c r="BA2018" i="1" s="1"/>
  <c r="BA2019" i="1" s="1"/>
  <c r="BA2020" i="1" s="1"/>
  <c r="BA2021" i="1" s="1"/>
  <c r="BA2022" i="1" s="1"/>
  <c r="BA2023" i="1" s="1"/>
  <c r="BA2024" i="1" s="1"/>
  <c r="BA2025" i="1" s="1"/>
  <c r="BA2026" i="1" s="1"/>
  <c r="BA2027" i="1" s="1"/>
  <c r="BA2028" i="1" s="1"/>
  <c r="BA2029" i="1" s="1"/>
  <c r="BA2030" i="1" s="1"/>
  <c r="BA2031" i="1" s="1"/>
  <c r="BA2032" i="1" s="1"/>
  <c r="BA2033" i="1" s="1"/>
  <c r="BA2034" i="1" s="1"/>
  <c r="BA2035" i="1" s="1"/>
  <c r="BA2036" i="1" s="1"/>
  <c r="BA2037" i="1" s="1"/>
  <c r="BA2038" i="1" s="1"/>
  <c r="BA2039" i="1" s="1"/>
  <c r="BA2040" i="1" s="1"/>
  <c r="BA2041" i="1" s="1"/>
  <c r="BA2042" i="1" s="1"/>
  <c r="BA2043" i="1" s="1"/>
  <c r="BA2044" i="1" s="1"/>
  <c r="BA2045" i="1" s="1"/>
  <c r="BA2046" i="1" s="1"/>
  <c r="BA2047" i="1" s="1"/>
  <c r="BA2048" i="1" s="1"/>
  <c r="BA2049" i="1" s="1"/>
  <c r="BA2050" i="1" s="1"/>
  <c r="BA2051" i="1" s="1"/>
  <c r="BA2052" i="1" s="1"/>
  <c r="BA2053" i="1" s="1"/>
  <c r="BA2054" i="1" s="1"/>
  <c r="BA2055" i="1" s="1"/>
  <c r="BA2056" i="1" s="1"/>
  <c r="BA2057" i="1" s="1"/>
  <c r="BA2058" i="1" s="1"/>
  <c r="BA2059" i="1" s="1"/>
  <c r="BA2060" i="1" s="1"/>
  <c r="BA2061" i="1" s="1"/>
  <c r="BA2062" i="1" s="1"/>
  <c r="BA2063" i="1" s="1"/>
  <c r="BA2064" i="1" s="1"/>
  <c r="BA2065" i="1" s="1"/>
  <c r="BA2066" i="1" s="1"/>
  <c r="BA2067" i="1" s="1"/>
  <c r="BA2068" i="1" s="1"/>
  <c r="BA2069" i="1" s="1"/>
  <c r="BA2070" i="1" s="1"/>
  <c r="BA2071" i="1" s="1"/>
  <c r="BA2072" i="1" s="1"/>
  <c r="BA2073" i="1" s="1"/>
  <c r="BA2074" i="1" s="1"/>
  <c r="BA2075" i="1" s="1"/>
  <c r="BA2076" i="1" s="1"/>
  <c r="BA2077" i="1" s="1"/>
  <c r="BA2078" i="1" s="1"/>
  <c r="BA2079" i="1" s="1"/>
  <c r="BA2080" i="1" s="1"/>
  <c r="BA2081" i="1" s="1"/>
  <c r="BA2082" i="1" s="1"/>
  <c r="BA2083" i="1" s="1"/>
  <c r="BA2084" i="1" s="1"/>
  <c r="BA2085" i="1" s="1"/>
  <c r="BA2086" i="1" s="1"/>
  <c r="BA2087" i="1" s="1"/>
  <c r="BA2088" i="1" s="1"/>
  <c r="BA2089" i="1" s="1"/>
  <c r="BA2090" i="1" s="1"/>
  <c r="BA2091" i="1" s="1"/>
  <c r="BA2092" i="1" s="1"/>
  <c r="BA2093" i="1" s="1"/>
  <c r="BA2094" i="1" s="1"/>
  <c r="BA2095" i="1" s="1"/>
  <c r="BA2096" i="1" s="1"/>
  <c r="BA2097" i="1" s="1"/>
  <c r="BA2098" i="1" s="1"/>
  <c r="BA2099" i="1" s="1"/>
  <c r="BA2100" i="1" s="1"/>
  <c r="BA2101" i="1" s="1"/>
  <c r="BA2102" i="1" s="1"/>
  <c r="BA2103" i="1" s="1"/>
  <c r="BA2104" i="1" s="1"/>
  <c r="BA2105" i="1" s="1"/>
  <c r="BA2106" i="1" s="1"/>
  <c r="BA2107" i="1" s="1"/>
  <c r="BA2108" i="1" s="1"/>
  <c r="BA2109" i="1" s="1"/>
  <c r="BA2110" i="1" s="1"/>
  <c r="BA2111" i="1" s="1"/>
  <c r="BA2112" i="1" s="1"/>
  <c r="BA2113" i="1" s="1"/>
  <c r="BA2114" i="1" s="1"/>
  <c r="BA2115" i="1" s="1"/>
  <c r="BA2116" i="1" s="1"/>
  <c r="BA2117" i="1" s="1"/>
  <c r="BA2118" i="1" s="1"/>
  <c r="BA2119" i="1" s="1"/>
  <c r="BA2120" i="1" s="1"/>
  <c r="BA2121" i="1" s="1"/>
  <c r="BA2122" i="1" s="1"/>
  <c r="BA2123" i="1" s="1"/>
  <c r="BA2124" i="1" s="1"/>
  <c r="BA2125" i="1" s="1"/>
  <c r="BA2126" i="1" s="1"/>
  <c r="BA2127" i="1" s="1"/>
  <c r="BA2128" i="1" s="1"/>
  <c r="BA2129" i="1" s="1"/>
  <c r="BA2130" i="1" s="1"/>
  <c r="BA2131" i="1" s="1"/>
  <c r="BA2132" i="1" s="1"/>
  <c r="BA2133" i="1" s="1"/>
  <c r="BA2134" i="1" s="1"/>
  <c r="BA2135" i="1" s="1"/>
  <c r="BA2136" i="1" s="1"/>
  <c r="BA2137" i="1" s="1"/>
  <c r="BA2138" i="1" s="1"/>
  <c r="BA2139" i="1" s="1"/>
  <c r="BA2140" i="1" s="1"/>
  <c r="BA2141" i="1" s="1"/>
  <c r="BA2142" i="1" s="1"/>
  <c r="BA2143" i="1" s="1"/>
  <c r="BA2144" i="1" s="1"/>
  <c r="BA2145" i="1" s="1"/>
  <c r="BA2146" i="1" s="1"/>
  <c r="BA2147" i="1" s="1"/>
  <c r="BA2148" i="1" s="1"/>
  <c r="BA2149" i="1" s="1"/>
  <c r="BA2150" i="1" s="1"/>
  <c r="BA2151" i="1" s="1"/>
  <c r="BA2152" i="1" s="1"/>
  <c r="BA2153" i="1" s="1"/>
  <c r="BA2154" i="1" s="1"/>
  <c r="BA2155" i="1" s="1"/>
  <c r="BA2156" i="1" s="1"/>
  <c r="BA2157" i="1" s="1"/>
  <c r="BA2158" i="1" s="1"/>
  <c r="BA2159" i="1" s="1"/>
  <c r="BA2160" i="1" s="1"/>
  <c r="BA2161" i="1" s="1"/>
  <c r="BA2162" i="1" s="1"/>
  <c r="BA2163" i="1" s="1"/>
  <c r="BA2164" i="1" s="1"/>
  <c r="BA2165" i="1" s="1"/>
  <c r="BA2166" i="1" s="1"/>
  <c r="BA2167" i="1" s="1"/>
  <c r="BA2168" i="1" s="1"/>
  <c r="BA2169" i="1" s="1"/>
  <c r="BA2170" i="1" s="1"/>
  <c r="BA2171" i="1" s="1"/>
  <c r="BA2172" i="1" s="1"/>
  <c r="BA2173" i="1" s="1"/>
  <c r="BA2174" i="1" s="1"/>
  <c r="BA2175" i="1" s="1"/>
  <c r="BA2176" i="1" s="1"/>
  <c r="BA2177" i="1" s="1"/>
  <c r="BA2178" i="1" s="1"/>
  <c r="BA2179" i="1" s="1"/>
  <c r="BA2180" i="1" s="1"/>
  <c r="BA2181" i="1" s="1"/>
  <c r="BA2182" i="1" s="1"/>
  <c r="BA2183" i="1" s="1"/>
  <c r="BA2184" i="1" s="1"/>
  <c r="BA2185" i="1" s="1"/>
  <c r="BA2186" i="1" s="1"/>
  <c r="BA2187" i="1" s="1"/>
  <c r="BA2188" i="1" s="1"/>
  <c r="BA2189" i="1" s="1"/>
  <c r="BA2190" i="1" s="1"/>
  <c r="BA2191" i="1" s="1"/>
  <c r="BA2192" i="1" s="1"/>
  <c r="BA2193" i="1" s="1"/>
  <c r="BA2194" i="1" s="1"/>
  <c r="BA2195" i="1" s="1"/>
  <c r="BA2196" i="1" s="1"/>
  <c r="BA2197" i="1" s="1"/>
  <c r="BA2198" i="1" s="1"/>
  <c r="BA2199" i="1" s="1"/>
  <c r="BA2200" i="1" s="1"/>
  <c r="BA2201" i="1" s="1"/>
  <c r="BA2202" i="1" s="1"/>
  <c r="BA2203" i="1" s="1"/>
  <c r="BA2204" i="1" s="1"/>
  <c r="BA2205" i="1" s="1"/>
  <c r="BA2206" i="1" s="1"/>
  <c r="BA2207" i="1" s="1"/>
  <c r="BA2208" i="1" s="1"/>
  <c r="BA2209" i="1" s="1"/>
  <c r="BA2210" i="1" s="1"/>
  <c r="BA2211" i="1" s="1"/>
  <c r="BA2212" i="1" s="1"/>
  <c r="BA2213" i="1" s="1"/>
  <c r="BA2214" i="1" s="1"/>
  <c r="BA2215" i="1" s="1"/>
  <c r="BA2216" i="1" s="1"/>
  <c r="BA2217" i="1" s="1"/>
  <c r="BA2218" i="1" s="1"/>
  <c r="BA2219" i="1" s="1"/>
  <c r="BA2220" i="1" s="1"/>
  <c r="BA2221" i="1" s="1"/>
  <c r="BA2222" i="1" s="1"/>
  <c r="BA2223" i="1" s="1"/>
  <c r="BA2224" i="1" s="1"/>
  <c r="BA2225" i="1" s="1"/>
  <c r="BA2226" i="1" s="1"/>
  <c r="BA2227" i="1" s="1"/>
  <c r="BA2228" i="1" s="1"/>
  <c r="BA2229" i="1" s="1"/>
  <c r="BA2230" i="1" s="1"/>
  <c r="BA2231" i="1" s="1"/>
  <c r="BA2232" i="1" s="1"/>
  <c r="BA2233" i="1" s="1"/>
  <c r="BA2234" i="1" s="1"/>
  <c r="BA2235" i="1" s="1"/>
  <c r="BA2236" i="1" s="1"/>
  <c r="BA2237" i="1" s="1"/>
  <c r="BA2238" i="1" s="1"/>
  <c r="BA2239" i="1" s="1"/>
  <c r="BA2240" i="1" s="1"/>
  <c r="BA2241" i="1" s="1"/>
  <c r="BA2242" i="1" s="1"/>
  <c r="BA2243" i="1" s="1"/>
  <c r="BA2244" i="1" s="1"/>
  <c r="BA2245" i="1" s="1"/>
  <c r="BA2246" i="1" s="1"/>
  <c r="BA2247" i="1" s="1"/>
  <c r="BA2248" i="1" s="1"/>
  <c r="BA2249" i="1" s="1"/>
  <c r="BA2250" i="1" s="1"/>
  <c r="BA2251" i="1" s="1"/>
  <c r="BA2252" i="1" s="1"/>
  <c r="BA2253" i="1" s="1"/>
  <c r="BA2254" i="1" s="1"/>
  <c r="BA2255" i="1" s="1"/>
  <c r="BA2256" i="1" s="1"/>
  <c r="BA2257" i="1" s="1"/>
  <c r="BA2258" i="1" s="1"/>
  <c r="BA2259" i="1" s="1"/>
  <c r="BA2260" i="1" s="1"/>
  <c r="BA2261" i="1" s="1"/>
  <c r="BA2262" i="1" s="1"/>
  <c r="BA2263" i="1" s="1"/>
  <c r="BA2264" i="1" s="1"/>
  <c r="BA2265" i="1" s="1"/>
  <c r="BA2266" i="1" s="1"/>
  <c r="BA2267" i="1" s="1"/>
  <c r="BA2268" i="1" s="1"/>
  <c r="BA2269" i="1" s="1"/>
  <c r="BA2270" i="1" s="1"/>
  <c r="BA2271" i="1" s="1"/>
  <c r="BA2272" i="1" s="1"/>
  <c r="BA2273" i="1" s="1"/>
  <c r="BA2274" i="1" s="1"/>
  <c r="BA2275" i="1" s="1"/>
  <c r="BA2276" i="1" s="1"/>
  <c r="BA2277" i="1" s="1"/>
  <c r="BA2278" i="1" s="1"/>
  <c r="BA2279" i="1" s="1"/>
  <c r="BA2280" i="1" s="1"/>
  <c r="BA2281" i="1" s="1"/>
  <c r="BA2282" i="1" s="1"/>
  <c r="BA2283" i="1" s="1"/>
  <c r="BA2284" i="1" s="1"/>
  <c r="BA2285" i="1" s="1"/>
  <c r="BA2286" i="1" s="1"/>
  <c r="BA2287" i="1" s="1"/>
  <c r="BA2288" i="1" s="1"/>
  <c r="BA2289" i="1" s="1"/>
  <c r="BA2290" i="1" s="1"/>
  <c r="BA2291" i="1" s="1"/>
  <c r="BA2292" i="1" s="1"/>
  <c r="BA2293" i="1" s="1"/>
  <c r="BA2294" i="1" s="1"/>
  <c r="BA2295" i="1" s="1"/>
  <c r="BA2296" i="1" s="1"/>
  <c r="BA2297" i="1" s="1"/>
  <c r="BA2298" i="1" s="1"/>
  <c r="BA2299" i="1" s="1"/>
  <c r="BA2300" i="1" s="1"/>
  <c r="BA2301" i="1" s="1"/>
  <c r="BA2302" i="1" s="1"/>
  <c r="BA2303" i="1" s="1"/>
  <c r="BA2304" i="1" s="1"/>
  <c r="BA2305" i="1" s="1"/>
  <c r="BA2306" i="1" s="1"/>
  <c r="BA2307" i="1" s="1"/>
  <c r="BA2308" i="1" s="1"/>
  <c r="BA2309" i="1" s="1"/>
  <c r="BA2310" i="1" s="1"/>
  <c r="BA2311" i="1" s="1"/>
  <c r="BA2312" i="1" s="1"/>
  <c r="BA2313" i="1" s="1"/>
  <c r="BA2314" i="1" s="1"/>
  <c r="BA2315" i="1" s="1"/>
  <c r="BA2316" i="1" s="1"/>
  <c r="BA2317" i="1" s="1"/>
  <c r="BA2318" i="1" s="1"/>
  <c r="BA2319" i="1" s="1"/>
  <c r="BA2320" i="1" s="1"/>
  <c r="BA2321" i="1" s="1"/>
  <c r="BA2322" i="1" s="1"/>
  <c r="BA2323" i="1" s="1"/>
  <c r="BA2324" i="1" s="1"/>
  <c r="BA2325" i="1" s="1"/>
  <c r="BA2326" i="1" s="1"/>
  <c r="BA2327" i="1" s="1"/>
  <c r="BA2328" i="1" s="1"/>
  <c r="BA2329" i="1" s="1"/>
  <c r="BA2330" i="1" s="1"/>
  <c r="BA2331" i="1" s="1"/>
  <c r="BA2332" i="1" s="1"/>
  <c r="BA2333" i="1" s="1"/>
  <c r="BA2334" i="1" s="1"/>
  <c r="BA2335" i="1" s="1"/>
  <c r="BA2336" i="1" s="1"/>
  <c r="BA2337" i="1" s="1"/>
  <c r="BA2338" i="1" s="1"/>
  <c r="BA2339" i="1" s="1"/>
  <c r="BA2340" i="1" s="1"/>
  <c r="BA2341" i="1" s="1"/>
  <c r="BA2342" i="1" s="1"/>
  <c r="BA2343" i="1" s="1"/>
  <c r="BA2344" i="1" s="1"/>
  <c r="BA2345" i="1" s="1"/>
  <c r="BA2346" i="1" s="1"/>
  <c r="BA2347" i="1" s="1"/>
  <c r="BA2348" i="1" s="1"/>
  <c r="BA2349" i="1" s="1"/>
  <c r="BA2350" i="1" s="1"/>
  <c r="BA2351" i="1" s="1"/>
  <c r="BA2352" i="1" s="1"/>
  <c r="BA2353" i="1" s="1"/>
  <c r="BA2354" i="1" s="1"/>
  <c r="BA2355" i="1" s="1"/>
  <c r="BA2356" i="1" s="1"/>
  <c r="BA2357" i="1" s="1"/>
  <c r="BA2358" i="1" s="1"/>
  <c r="BA2359" i="1" s="1"/>
  <c r="BA2360" i="1" s="1"/>
  <c r="BA2361" i="1" s="1"/>
  <c r="BA2362" i="1" s="1"/>
  <c r="BA2363" i="1" s="1"/>
  <c r="BA2364" i="1" s="1"/>
  <c r="BA2365" i="1" s="1"/>
  <c r="BA2366" i="1" s="1"/>
  <c r="BA2367" i="1" s="1"/>
  <c r="BA2368" i="1" s="1"/>
  <c r="BA2369" i="1" s="1"/>
  <c r="BA2370" i="1" s="1"/>
  <c r="BA2371" i="1" s="1"/>
  <c r="BA2372" i="1" s="1"/>
  <c r="BA2373" i="1" s="1"/>
  <c r="BA2374" i="1" s="1"/>
  <c r="BA2375" i="1" s="1"/>
  <c r="BA2376" i="1" s="1"/>
  <c r="BA2377" i="1" s="1"/>
  <c r="BA2378" i="1" s="1"/>
  <c r="BA2379" i="1" s="1"/>
  <c r="BA2380" i="1" s="1"/>
  <c r="BA2381" i="1" s="1"/>
  <c r="BA2382" i="1" s="1"/>
  <c r="BA2383" i="1" s="1"/>
  <c r="BA2384" i="1" s="1"/>
  <c r="BA2385" i="1" s="1"/>
  <c r="BA2386" i="1" s="1"/>
  <c r="BA2387" i="1" s="1"/>
  <c r="BA2388" i="1" s="1"/>
  <c r="BA2389" i="1" s="1"/>
  <c r="BA2390" i="1" s="1"/>
  <c r="BA2391" i="1" s="1"/>
  <c r="BA2392" i="1" s="1"/>
  <c r="BA2393" i="1" s="1"/>
  <c r="BA2394" i="1" s="1"/>
  <c r="BA2395" i="1" s="1"/>
  <c r="BA2396" i="1" s="1"/>
  <c r="BA2397" i="1" s="1"/>
  <c r="BA2398" i="1" s="1"/>
  <c r="BA2399" i="1" s="1"/>
  <c r="BA2400" i="1" s="1"/>
  <c r="BA2401" i="1" s="1"/>
  <c r="BA2402" i="1" s="1"/>
  <c r="BA2403" i="1" s="1"/>
  <c r="BA2404" i="1" s="1"/>
  <c r="BA2405" i="1" s="1"/>
  <c r="BA2406" i="1" s="1"/>
  <c r="BA2407" i="1" s="1"/>
  <c r="BA2408" i="1" s="1"/>
  <c r="BA2409" i="1" s="1"/>
  <c r="BA2410" i="1" s="1"/>
  <c r="BA2411" i="1" s="1"/>
  <c r="BA2412" i="1" s="1"/>
  <c r="BA2413" i="1" s="1"/>
  <c r="BA2414" i="1" s="1"/>
  <c r="BA2415" i="1" s="1"/>
  <c r="BA2416" i="1" s="1"/>
  <c r="BA2417" i="1" s="1"/>
  <c r="BA2418" i="1" s="1"/>
  <c r="BA2419" i="1" s="1"/>
  <c r="BA2420" i="1" s="1"/>
  <c r="BA2421" i="1" s="1"/>
  <c r="BA2422" i="1" s="1"/>
  <c r="BA2423" i="1" s="1"/>
  <c r="BA2424" i="1" s="1"/>
  <c r="BA2425" i="1" s="1"/>
  <c r="BA2426" i="1" s="1"/>
  <c r="BA2427" i="1" s="1"/>
  <c r="BA2428" i="1" s="1"/>
  <c r="BA2429" i="1" s="1"/>
  <c r="BA2430" i="1" s="1"/>
  <c r="BA2431" i="1" s="1"/>
  <c r="BA2432" i="1" s="1"/>
  <c r="BA2433" i="1" s="1"/>
  <c r="BA2434" i="1" s="1"/>
  <c r="BA2435" i="1" s="1"/>
  <c r="BA2436" i="1" s="1"/>
  <c r="BA2437" i="1" s="1"/>
  <c r="BA2438" i="1" s="1"/>
  <c r="BA2439" i="1" s="1"/>
  <c r="BA2440" i="1" s="1"/>
  <c r="BA2441" i="1" s="1"/>
  <c r="BA2442" i="1" s="1"/>
  <c r="BA2443" i="1" s="1"/>
  <c r="BA2444" i="1" s="1"/>
  <c r="BA2445" i="1" s="1"/>
  <c r="BA2446" i="1" s="1"/>
  <c r="BA2447" i="1" s="1"/>
  <c r="BA2448" i="1" s="1"/>
  <c r="BA2449" i="1" s="1"/>
  <c r="BA2450" i="1" s="1"/>
  <c r="BA2451" i="1" s="1"/>
  <c r="BA2452" i="1" s="1"/>
  <c r="BA2453" i="1" s="1"/>
  <c r="BA2454" i="1" s="1"/>
  <c r="BA2455" i="1" s="1"/>
  <c r="BA2456" i="1" s="1"/>
  <c r="BA2457" i="1" s="1"/>
  <c r="BA2458" i="1" s="1"/>
  <c r="BA2459" i="1" s="1"/>
  <c r="BA2460" i="1" s="1"/>
  <c r="BA2461" i="1" s="1"/>
  <c r="BA2462" i="1" s="1"/>
  <c r="BA2463" i="1" s="1"/>
  <c r="BA2464" i="1" s="1"/>
  <c r="BA2465" i="1" s="1"/>
  <c r="BA2466" i="1" s="1"/>
  <c r="BA2467" i="1" s="1"/>
  <c r="BA2468" i="1" s="1"/>
  <c r="BA2469" i="1" s="1"/>
  <c r="BA2470" i="1" s="1"/>
  <c r="BA2471" i="1" s="1"/>
  <c r="BA2472" i="1" s="1"/>
  <c r="BA2473" i="1" s="1"/>
  <c r="BA2474" i="1" s="1"/>
  <c r="BA2475" i="1" s="1"/>
  <c r="BA2476" i="1" s="1"/>
  <c r="BA2477" i="1" s="1"/>
  <c r="BA2478" i="1" s="1"/>
  <c r="BA2479" i="1" s="1"/>
  <c r="BA2480" i="1" s="1"/>
  <c r="BA2481" i="1" s="1"/>
  <c r="BA2482" i="1" s="1"/>
  <c r="BA2483" i="1" s="1"/>
  <c r="BA2484" i="1" s="1"/>
  <c r="BA2485" i="1" s="1"/>
  <c r="BA2486" i="1" s="1"/>
  <c r="BA2487" i="1" s="1"/>
  <c r="BA2488" i="1" s="1"/>
  <c r="BA2489" i="1" s="1"/>
  <c r="BA2490" i="1" s="1"/>
  <c r="BA2491" i="1" s="1"/>
  <c r="BA2492" i="1" s="1"/>
  <c r="BA2493" i="1" s="1"/>
  <c r="BA2494" i="1" s="1"/>
  <c r="BA2495" i="1" s="1"/>
  <c r="BA2496" i="1" s="1"/>
  <c r="BA2497" i="1" s="1"/>
  <c r="BA2498" i="1" s="1"/>
  <c r="BA2499" i="1" s="1"/>
  <c r="BA2500" i="1" s="1"/>
  <c r="BA2501" i="1" s="1"/>
  <c r="BA2502" i="1" s="1"/>
  <c r="BA2503" i="1" s="1"/>
  <c r="BA2504" i="1" s="1"/>
  <c r="BA2505" i="1" s="1"/>
  <c r="BA2506" i="1" s="1"/>
  <c r="BA2507" i="1" s="1"/>
  <c r="BA2508" i="1" s="1"/>
  <c r="BA2509" i="1" s="1"/>
  <c r="BA2510" i="1" s="1"/>
  <c r="BA2511" i="1" s="1"/>
  <c r="BA2512" i="1" s="1"/>
  <c r="BA2513" i="1" s="1"/>
  <c r="BA2514" i="1" s="1"/>
  <c r="BA2515" i="1" s="1"/>
  <c r="BA2516" i="1" s="1"/>
  <c r="BA2517" i="1" s="1"/>
  <c r="BA2518" i="1" s="1"/>
  <c r="BA2519" i="1" s="1"/>
  <c r="BA2520" i="1" s="1"/>
  <c r="BA2521" i="1" s="1"/>
  <c r="BA2522" i="1" s="1"/>
  <c r="BA2523" i="1" s="1"/>
  <c r="BA2524" i="1" s="1"/>
  <c r="BA2525" i="1" s="1"/>
  <c r="BA2526" i="1" s="1"/>
  <c r="BA2527" i="1" s="1"/>
  <c r="BA2528" i="1" s="1"/>
  <c r="BA2529" i="1" s="1"/>
  <c r="BA2530" i="1" s="1"/>
  <c r="BA2531" i="1" s="1"/>
  <c r="BA2532" i="1" s="1"/>
  <c r="BA2533" i="1" s="1"/>
  <c r="BA2534" i="1" s="1"/>
  <c r="BA2535" i="1" s="1"/>
  <c r="BA2536" i="1" s="1"/>
  <c r="BA2537" i="1" s="1"/>
  <c r="BA2538" i="1" s="1"/>
  <c r="BA2539" i="1" s="1"/>
  <c r="BA2540" i="1" s="1"/>
  <c r="BA2541" i="1" s="1"/>
  <c r="BA2542" i="1" s="1"/>
  <c r="BA2543" i="1" s="1"/>
  <c r="BA2544" i="1" s="1"/>
  <c r="BA2545" i="1" s="1"/>
  <c r="BA2546" i="1" s="1"/>
  <c r="BA2547" i="1" s="1"/>
  <c r="BA2548" i="1" s="1"/>
  <c r="BA2549" i="1" s="1"/>
  <c r="BA2550" i="1" s="1"/>
  <c r="BA2551" i="1" s="1"/>
  <c r="BA2552" i="1" s="1"/>
  <c r="BA2553" i="1" s="1"/>
  <c r="BA2554" i="1" s="1"/>
  <c r="BA2555" i="1" s="1"/>
  <c r="BA2556" i="1" s="1"/>
  <c r="BA2557" i="1" s="1"/>
  <c r="BA2558" i="1" s="1"/>
  <c r="BA2559" i="1" s="1"/>
  <c r="BA2560" i="1" s="1"/>
  <c r="BA2561" i="1" s="1"/>
  <c r="BA2562" i="1" s="1"/>
  <c r="BA2563" i="1" s="1"/>
  <c r="BA2564" i="1" s="1"/>
  <c r="BA2565" i="1" s="1"/>
  <c r="BA2566" i="1" s="1"/>
  <c r="BA2567" i="1" s="1"/>
  <c r="BA2568" i="1" s="1"/>
  <c r="BA2569" i="1" s="1"/>
  <c r="BA2570" i="1" s="1"/>
  <c r="BA2571" i="1" s="1"/>
  <c r="BA2572" i="1" s="1"/>
  <c r="BA2573" i="1" s="1"/>
  <c r="BA2574" i="1" s="1"/>
  <c r="BA2575" i="1" s="1"/>
  <c r="BA2576" i="1" s="1"/>
  <c r="BA2577" i="1" s="1"/>
  <c r="BA2578" i="1" s="1"/>
  <c r="BA2579" i="1" s="1"/>
  <c r="BA2580" i="1" s="1"/>
  <c r="BA2581" i="1" s="1"/>
  <c r="BA2582" i="1" s="1"/>
  <c r="BA2583" i="1" s="1"/>
  <c r="BA2584" i="1" s="1"/>
  <c r="BA2585" i="1" s="1"/>
  <c r="BA2586" i="1" s="1"/>
  <c r="BA2587" i="1" s="1"/>
  <c r="BA2588" i="1" s="1"/>
  <c r="BA2589" i="1" s="1"/>
  <c r="BA2590" i="1" s="1"/>
  <c r="BA2591" i="1" s="1"/>
  <c r="BA2592" i="1" s="1"/>
  <c r="BA2593" i="1" s="1"/>
  <c r="BA2594" i="1" s="1"/>
  <c r="BA2595" i="1" s="1"/>
  <c r="BA2596" i="1" s="1"/>
  <c r="BA2597" i="1" s="1"/>
  <c r="BA2598" i="1" s="1"/>
  <c r="BA2599" i="1" s="1"/>
  <c r="BA2600" i="1" s="1"/>
  <c r="BA2601" i="1" s="1"/>
  <c r="BA2602" i="1" s="1"/>
  <c r="BA2603" i="1" s="1"/>
  <c r="BA2604" i="1" s="1"/>
  <c r="BA2605" i="1" s="1"/>
  <c r="BA2606" i="1" s="1"/>
  <c r="BA2607" i="1" s="1"/>
  <c r="BA2608" i="1" s="1"/>
  <c r="BA2609" i="1" s="1"/>
  <c r="BA2610" i="1" s="1"/>
  <c r="BA2611" i="1" s="1"/>
  <c r="BA2612" i="1" s="1"/>
  <c r="BA2613" i="1" s="1"/>
  <c r="BA2614" i="1" s="1"/>
  <c r="BA2615" i="1" s="1"/>
  <c r="BA2616" i="1" s="1"/>
  <c r="BA2617" i="1" s="1"/>
  <c r="BA2618" i="1" s="1"/>
  <c r="BA2619" i="1" s="1"/>
  <c r="BA2620" i="1" s="1"/>
  <c r="BA2621" i="1" s="1"/>
  <c r="BA2622" i="1" s="1"/>
  <c r="BA2623" i="1" s="1"/>
  <c r="BA2624" i="1" s="1"/>
  <c r="BA2625" i="1" s="1"/>
  <c r="BA2626" i="1" s="1"/>
  <c r="BA2627" i="1" s="1"/>
  <c r="BA2628" i="1" s="1"/>
  <c r="BA2629" i="1" s="1"/>
  <c r="BA2630" i="1" s="1"/>
  <c r="BA2631" i="1" s="1"/>
  <c r="BA2632" i="1" s="1"/>
  <c r="BA2633" i="1" s="1"/>
  <c r="BA2634" i="1" s="1"/>
  <c r="BA2635" i="1" s="1"/>
  <c r="BA2636" i="1" s="1"/>
  <c r="BA2637" i="1" s="1"/>
  <c r="BA2638" i="1" s="1"/>
  <c r="BA2639" i="1" s="1"/>
  <c r="BA2640" i="1" s="1"/>
  <c r="BA2641" i="1" s="1"/>
  <c r="BA2642" i="1" s="1"/>
  <c r="BA2643" i="1" s="1"/>
  <c r="BA2644" i="1" s="1"/>
  <c r="BA2645" i="1" s="1"/>
  <c r="BA2646" i="1" s="1"/>
  <c r="BA2647" i="1" s="1"/>
  <c r="BA2648" i="1" s="1"/>
  <c r="BA2649" i="1" s="1"/>
  <c r="BA2650" i="1" s="1"/>
  <c r="BA2651" i="1" s="1"/>
  <c r="BA2652" i="1" s="1"/>
  <c r="BA2653" i="1" s="1"/>
  <c r="BA2654" i="1" s="1"/>
  <c r="BA2655" i="1" s="1"/>
  <c r="BA2656" i="1" s="1"/>
  <c r="BA2657" i="1" s="1"/>
  <c r="BA2658" i="1" s="1"/>
  <c r="BA2659" i="1" s="1"/>
  <c r="BA2660" i="1" s="1"/>
  <c r="BA2661" i="1" s="1"/>
  <c r="BA2662" i="1" s="1"/>
  <c r="BA2663" i="1" s="1"/>
  <c r="BA2664" i="1" s="1"/>
  <c r="BA2665" i="1" s="1"/>
  <c r="BA2666" i="1" s="1"/>
  <c r="BA2667" i="1" s="1"/>
  <c r="BA2668" i="1" s="1"/>
  <c r="BA2669" i="1" s="1"/>
  <c r="BA2670" i="1" s="1"/>
  <c r="BA2671" i="1" s="1"/>
  <c r="BA2672" i="1" s="1"/>
  <c r="BA2673" i="1" s="1"/>
  <c r="BA2674" i="1" s="1"/>
  <c r="BA2675" i="1" s="1"/>
  <c r="BA2676" i="1" s="1"/>
  <c r="BA2677" i="1" s="1"/>
  <c r="BA2678" i="1" s="1"/>
  <c r="BA2679" i="1" s="1"/>
  <c r="BA2680" i="1" s="1"/>
  <c r="BA2681" i="1" s="1"/>
  <c r="BA2682" i="1" s="1"/>
  <c r="BA2683" i="1" s="1"/>
  <c r="BA2684" i="1" s="1"/>
  <c r="BA2685" i="1" s="1"/>
  <c r="BA2686" i="1" s="1"/>
  <c r="BA2687" i="1" s="1"/>
  <c r="BA2688" i="1" s="1"/>
  <c r="BA2689" i="1" s="1"/>
  <c r="BA2690" i="1" s="1"/>
  <c r="BA2691" i="1" s="1"/>
  <c r="BA2692" i="1" s="1"/>
  <c r="BA2693" i="1" s="1"/>
  <c r="BA2694" i="1" s="1"/>
  <c r="BA2695" i="1" s="1"/>
  <c r="BA2696" i="1" s="1"/>
  <c r="BA2697" i="1" s="1"/>
  <c r="BA2698" i="1" s="1"/>
  <c r="BA2699" i="1" s="1"/>
  <c r="BA2700" i="1" s="1"/>
  <c r="BA2701" i="1" s="1"/>
  <c r="BA2702" i="1" s="1"/>
  <c r="BA2703" i="1" s="1"/>
  <c r="BA2704" i="1" s="1"/>
  <c r="BA2705" i="1" s="1"/>
  <c r="BA2706" i="1" s="1"/>
  <c r="BA2707" i="1" s="1"/>
  <c r="BA2708" i="1" s="1"/>
  <c r="BA2709" i="1" s="1"/>
  <c r="BA2710" i="1" s="1"/>
  <c r="BA2711" i="1" s="1"/>
  <c r="BA2712" i="1" s="1"/>
  <c r="BA2713" i="1" s="1"/>
  <c r="BA2714" i="1" s="1"/>
  <c r="BA2715" i="1" s="1"/>
  <c r="BA2716" i="1" s="1"/>
  <c r="BA2717" i="1" s="1"/>
  <c r="BA2718" i="1" s="1"/>
  <c r="BA2719" i="1" s="1"/>
  <c r="BA2720" i="1" s="1"/>
  <c r="BA2721" i="1" s="1"/>
  <c r="BA2722" i="1" s="1"/>
  <c r="BA2723" i="1" s="1"/>
  <c r="BA2724" i="1" s="1"/>
  <c r="BA2725" i="1" s="1"/>
  <c r="BA2726" i="1" s="1"/>
  <c r="BA2727" i="1" s="1"/>
  <c r="BA2728" i="1" s="1"/>
  <c r="BA2729" i="1" s="1"/>
  <c r="BA2730" i="1" s="1"/>
  <c r="BA2731" i="1" s="1"/>
  <c r="BA2732" i="1" s="1"/>
  <c r="BA2733" i="1" s="1"/>
  <c r="BA2734" i="1" s="1"/>
  <c r="BA2735" i="1" s="1"/>
  <c r="BA2736" i="1" s="1"/>
  <c r="BA2737" i="1" s="1"/>
  <c r="BA2738" i="1" s="1"/>
  <c r="BA2739" i="1" s="1"/>
  <c r="BA2740" i="1" s="1"/>
  <c r="BA2741" i="1" s="1"/>
  <c r="BA2742" i="1" s="1"/>
  <c r="BA2743" i="1" s="1"/>
  <c r="BA2744" i="1" s="1"/>
  <c r="BA2745" i="1" s="1"/>
  <c r="BA2746" i="1" s="1"/>
  <c r="BA2747" i="1" s="1"/>
  <c r="BA2748" i="1" s="1"/>
  <c r="BA2749" i="1" s="1"/>
  <c r="BA2750" i="1" s="1"/>
  <c r="BA2751" i="1" s="1"/>
  <c r="BA2752" i="1" s="1"/>
  <c r="BA2753" i="1" s="1"/>
  <c r="BA2754" i="1" s="1"/>
  <c r="BA2755" i="1" s="1"/>
  <c r="BA2756" i="1" s="1"/>
  <c r="BA2757" i="1" s="1"/>
  <c r="BA2758" i="1" s="1"/>
  <c r="BA2759" i="1" s="1"/>
  <c r="BA2760" i="1" s="1"/>
  <c r="BA2761" i="1" s="1"/>
  <c r="BA2762" i="1" s="1"/>
  <c r="BA2763" i="1" s="1"/>
  <c r="BA2764" i="1" s="1"/>
  <c r="BA2765" i="1" s="1"/>
  <c r="BA2766" i="1" s="1"/>
  <c r="BA2767" i="1" s="1"/>
  <c r="BA2768" i="1" s="1"/>
  <c r="BA2769" i="1" s="1"/>
  <c r="BA2770" i="1" s="1"/>
  <c r="BA2771" i="1" s="1"/>
  <c r="BA2772" i="1" s="1"/>
  <c r="BA2773" i="1" s="1"/>
  <c r="BA2774" i="1" s="1"/>
  <c r="BA2775" i="1" s="1"/>
  <c r="BA2776" i="1" s="1"/>
  <c r="BA2777" i="1" s="1"/>
  <c r="BA2778" i="1" s="1"/>
  <c r="BA2779" i="1" s="1"/>
  <c r="BA2780" i="1" s="1"/>
  <c r="BA2781" i="1" s="1"/>
  <c r="BA2782" i="1" s="1"/>
  <c r="BA2783" i="1" s="1"/>
  <c r="BA2784" i="1" s="1"/>
  <c r="BA2785" i="1" s="1"/>
  <c r="BA2786" i="1" s="1"/>
  <c r="BA2787" i="1" s="1"/>
  <c r="BA2788" i="1" s="1"/>
  <c r="BA2789" i="1" s="1"/>
  <c r="BA2790" i="1" s="1"/>
  <c r="BA2791" i="1" s="1"/>
  <c r="BA2792" i="1" s="1"/>
  <c r="BA2793" i="1" s="1"/>
  <c r="BA2794" i="1" s="1"/>
  <c r="BA2795" i="1" s="1"/>
  <c r="BA2796" i="1" s="1"/>
  <c r="BA2797" i="1" s="1"/>
  <c r="BA2798" i="1" s="1"/>
  <c r="BA2799" i="1" s="1"/>
  <c r="BA2800" i="1" s="1"/>
  <c r="BA2801" i="1" s="1"/>
  <c r="BA2802" i="1" s="1"/>
  <c r="BA2803" i="1" s="1"/>
  <c r="BA2804" i="1" s="1"/>
  <c r="BA2805" i="1" s="1"/>
  <c r="BA2806" i="1" s="1"/>
  <c r="BA2807" i="1" s="1"/>
  <c r="BA2808" i="1" s="1"/>
  <c r="BA2809" i="1" s="1"/>
  <c r="BA2810" i="1" s="1"/>
  <c r="BA2811" i="1" s="1"/>
  <c r="BA2812" i="1" s="1"/>
  <c r="BA2813" i="1" s="1"/>
  <c r="BA2814" i="1" s="1"/>
  <c r="BA2815" i="1" s="1"/>
  <c r="BA2816" i="1" s="1"/>
  <c r="BA2817" i="1" s="1"/>
  <c r="BA2818" i="1" s="1"/>
  <c r="BA2819" i="1" s="1"/>
  <c r="BA2820" i="1" s="1"/>
  <c r="BA2821" i="1" s="1"/>
  <c r="BA2822" i="1" s="1"/>
  <c r="BA2823" i="1" s="1"/>
  <c r="BA2824" i="1" s="1"/>
  <c r="BA2825" i="1" s="1"/>
  <c r="BA2826" i="1" s="1"/>
  <c r="BA2827" i="1" s="1"/>
  <c r="BA2828" i="1" s="1"/>
  <c r="BA2829" i="1" s="1"/>
  <c r="BA2830" i="1" s="1"/>
  <c r="BA2831" i="1" s="1"/>
  <c r="BA2832" i="1" s="1"/>
  <c r="BA2833" i="1" s="1"/>
  <c r="BA2834" i="1" s="1"/>
  <c r="BA2835" i="1" s="1"/>
  <c r="BA2836" i="1" s="1"/>
  <c r="BA2837" i="1" s="1"/>
  <c r="BA2838" i="1" s="1"/>
  <c r="BA2839" i="1" s="1"/>
  <c r="BA2840" i="1" s="1"/>
  <c r="BA2841" i="1" s="1"/>
  <c r="BA2842" i="1" s="1"/>
  <c r="BA2843" i="1" s="1"/>
  <c r="BA2844" i="1" s="1"/>
  <c r="BA2845" i="1" s="1"/>
  <c r="BA2846" i="1" s="1"/>
  <c r="BA2847" i="1" s="1"/>
  <c r="BA2848" i="1" s="1"/>
  <c r="BA2849" i="1" s="1"/>
  <c r="BA2850" i="1" s="1"/>
  <c r="BA2851" i="1" s="1"/>
  <c r="BA2852" i="1" s="1"/>
  <c r="BA2853" i="1" s="1"/>
  <c r="BA2854" i="1" s="1"/>
  <c r="BA2855" i="1" s="1"/>
  <c r="BA2856" i="1" s="1"/>
  <c r="BA2857" i="1" s="1"/>
  <c r="BA2858" i="1" s="1"/>
  <c r="BA2859" i="1" s="1"/>
  <c r="BA2860" i="1" s="1"/>
  <c r="BA2861" i="1" s="1"/>
  <c r="BA2862" i="1" s="1"/>
  <c r="BA2863" i="1" s="1"/>
  <c r="BA2864" i="1" s="1"/>
  <c r="BA2865" i="1" s="1"/>
  <c r="BA2866" i="1" s="1"/>
  <c r="BA2867" i="1" s="1"/>
  <c r="BA2868" i="1" s="1"/>
  <c r="BA2869" i="1" s="1"/>
  <c r="BA2870" i="1" s="1"/>
  <c r="BA2871" i="1" s="1"/>
  <c r="BA2872" i="1" s="1"/>
  <c r="BA2873" i="1" s="1"/>
  <c r="BA2874" i="1" s="1"/>
  <c r="BA2875" i="1" s="1"/>
  <c r="BA2876" i="1" s="1"/>
  <c r="BA2877" i="1" s="1"/>
  <c r="BA2878" i="1" s="1"/>
  <c r="BA2879" i="1" s="1"/>
  <c r="BA2880" i="1" s="1"/>
  <c r="BA2881" i="1" s="1"/>
  <c r="BA2882" i="1" s="1"/>
  <c r="BA2883" i="1" s="1"/>
  <c r="BA2884" i="1" s="1"/>
  <c r="BA2885" i="1" s="1"/>
  <c r="BA2886" i="1" s="1"/>
  <c r="BA2887" i="1" s="1"/>
  <c r="BA2888" i="1" s="1"/>
  <c r="BA2889" i="1" s="1"/>
  <c r="BA2890" i="1" s="1"/>
  <c r="BA2891" i="1" s="1"/>
  <c r="BA2892" i="1" s="1"/>
  <c r="BA2893" i="1" s="1"/>
  <c r="BA2894" i="1" s="1"/>
  <c r="BA2895" i="1" s="1"/>
  <c r="BA2896" i="1" s="1"/>
  <c r="BA2897" i="1" s="1"/>
  <c r="BA2898" i="1" s="1"/>
  <c r="BA2899" i="1" s="1"/>
  <c r="BA2900" i="1" s="1"/>
  <c r="BA2901" i="1" s="1"/>
  <c r="BA2902" i="1" s="1"/>
  <c r="BA2903" i="1" s="1"/>
  <c r="BA2904" i="1" s="1"/>
  <c r="BA2905" i="1" s="1"/>
  <c r="BA2906" i="1" s="1"/>
  <c r="BA2907" i="1" s="1"/>
  <c r="BA2908" i="1" s="1"/>
  <c r="BA2909" i="1" s="1"/>
  <c r="BA2910" i="1" s="1"/>
  <c r="BA2911" i="1" s="1"/>
  <c r="BA2912" i="1" s="1"/>
  <c r="BA2913" i="1" s="1"/>
  <c r="BA2914" i="1" s="1"/>
  <c r="BA2915" i="1" s="1"/>
  <c r="BA2916" i="1" s="1"/>
  <c r="BA2917" i="1" s="1"/>
  <c r="BA2918" i="1" s="1"/>
  <c r="BA2919" i="1" s="1"/>
  <c r="BA2920" i="1" s="1"/>
  <c r="BA2921" i="1" s="1"/>
  <c r="BA2922" i="1" s="1"/>
  <c r="BA2923" i="1" s="1"/>
  <c r="BA2924" i="1" s="1"/>
  <c r="BA2925" i="1" s="1"/>
  <c r="BA2926" i="1" s="1"/>
  <c r="BA2927" i="1" s="1"/>
  <c r="BA2928" i="1" s="1"/>
  <c r="BA2929" i="1" s="1"/>
  <c r="BA2930" i="1" s="1"/>
  <c r="BA2931" i="1" s="1"/>
  <c r="BA2932" i="1" s="1"/>
  <c r="BA2933" i="1" s="1"/>
  <c r="BA2934" i="1" s="1"/>
  <c r="BA2935" i="1" s="1"/>
  <c r="BA2936" i="1" s="1"/>
  <c r="BA2937" i="1" s="1"/>
  <c r="BA2938" i="1" s="1"/>
  <c r="BA2939" i="1" s="1"/>
  <c r="BA2940" i="1" s="1"/>
  <c r="BA2941" i="1" s="1"/>
  <c r="BA2942" i="1" s="1"/>
  <c r="BA2943" i="1" s="1"/>
  <c r="BA2944" i="1" s="1"/>
  <c r="BA2945" i="1" s="1"/>
  <c r="BA2946" i="1" s="1"/>
  <c r="BA2947" i="1" s="1"/>
  <c r="BA2948" i="1" s="1"/>
  <c r="BA2949" i="1" s="1"/>
  <c r="BA2950" i="1" s="1"/>
  <c r="BA2951" i="1" s="1"/>
  <c r="BA2952" i="1" s="1"/>
  <c r="BA2953" i="1" s="1"/>
  <c r="BA2954" i="1" s="1"/>
  <c r="BA2955" i="1" s="1"/>
  <c r="BA2956" i="1" s="1"/>
  <c r="BA2957" i="1" s="1"/>
  <c r="BA2958" i="1" s="1"/>
  <c r="BA2959" i="1" s="1"/>
  <c r="BA2960" i="1" s="1"/>
  <c r="BA2961" i="1" s="1"/>
  <c r="BA2962" i="1" s="1"/>
  <c r="BA2963" i="1" s="1"/>
  <c r="BA2964" i="1" s="1"/>
  <c r="BA2965" i="1" s="1"/>
  <c r="BA2966" i="1" s="1"/>
  <c r="BA2967" i="1" s="1"/>
  <c r="BA2968" i="1" s="1"/>
  <c r="BA2969" i="1" s="1"/>
  <c r="BA2970" i="1" s="1"/>
  <c r="BA2971" i="1" s="1"/>
  <c r="BA2972" i="1" s="1"/>
  <c r="BA2973" i="1" s="1"/>
  <c r="BA2974" i="1" s="1"/>
  <c r="BA2975" i="1" s="1"/>
  <c r="BA2976" i="1" s="1"/>
  <c r="BA2977" i="1" s="1"/>
  <c r="BA2978" i="1" s="1"/>
  <c r="BA2979" i="1" s="1"/>
  <c r="BA2980" i="1" s="1"/>
  <c r="BA2981" i="1" s="1"/>
  <c r="BA2982" i="1" s="1"/>
  <c r="BA2983" i="1" s="1"/>
  <c r="BA2984" i="1" s="1"/>
  <c r="BA2985" i="1" s="1"/>
  <c r="BA2986" i="1" s="1"/>
  <c r="BA2987" i="1" s="1"/>
  <c r="BA2988" i="1" s="1"/>
  <c r="BA2989" i="1" s="1"/>
  <c r="BA2990" i="1" s="1"/>
  <c r="BA2991" i="1" s="1"/>
  <c r="BA2992" i="1" s="1"/>
  <c r="BA2993" i="1" s="1"/>
  <c r="BA2994" i="1" s="1"/>
  <c r="BA2995" i="1" s="1"/>
  <c r="BA2996" i="1" s="1"/>
  <c r="BA2997" i="1" s="1"/>
  <c r="BA2998" i="1" s="1"/>
  <c r="BA2999" i="1" s="1"/>
  <c r="BA3000" i="1" s="1"/>
  <c r="BA3001" i="1" s="1"/>
  <c r="BA3002" i="1" s="1"/>
  <c r="BA3003" i="1" s="1"/>
  <c r="BA3004" i="1" s="1"/>
  <c r="BA3005" i="1" s="1"/>
  <c r="BA3006" i="1" s="1"/>
  <c r="BA3007" i="1" s="1"/>
  <c r="BA3008" i="1" s="1"/>
  <c r="BA3009" i="1" s="1"/>
  <c r="BA3010" i="1" s="1"/>
  <c r="BA3011" i="1" s="1"/>
  <c r="BA3012" i="1" s="1"/>
  <c r="BA3013" i="1" s="1"/>
  <c r="BA3014" i="1" s="1"/>
  <c r="BA3015" i="1" s="1"/>
  <c r="BA3016" i="1" s="1"/>
  <c r="BA3017" i="1" s="1"/>
  <c r="BA3018" i="1" s="1"/>
  <c r="BA3019" i="1" s="1"/>
  <c r="BA3020" i="1" s="1"/>
  <c r="BA3021" i="1" s="1"/>
  <c r="BA3022" i="1" s="1"/>
  <c r="BA3023" i="1" s="1"/>
  <c r="BA3024" i="1" s="1"/>
  <c r="BA3025" i="1" s="1"/>
  <c r="BA3026" i="1" s="1"/>
  <c r="BA3027" i="1" s="1"/>
  <c r="BA3028" i="1" s="1"/>
  <c r="BA3029" i="1" s="1"/>
  <c r="BA3030" i="1" s="1"/>
  <c r="BA3031" i="1" s="1"/>
  <c r="BA3032" i="1" s="1"/>
  <c r="BA3033" i="1" s="1"/>
  <c r="BA3034" i="1" s="1"/>
  <c r="BA3035" i="1" s="1"/>
  <c r="BA3036" i="1" s="1"/>
  <c r="BA3037" i="1" s="1"/>
  <c r="BA3038" i="1" s="1"/>
  <c r="BA3039" i="1" s="1"/>
  <c r="BA3040" i="1" s="1"/>
  <c r="BA3041" i="1" s="1"/>
  <c r="BA3042" i="1" s="1"/>
  <c r="BA3043" i="1" s="1"/>
  <c r="BA3044" i="1" s="1"/>
  <c r="BA3045" i="1" s="1"/>
  <c r="BA3046" i="1" s="1"/>
  <c r="BA3047" i="1" s="1"/>
  <c r="BA3048" i="1" s="1"/>
  <c r="BA3049" i="1" s="1"/>
  <c r="BA3050" i="1" s="1"/>
  <c r="BA3051" i="1" s="1"/>
  <c r="BA3052" i="1" s="1"/>
  <c r="BA3053" i="1" s="1"/>
  <c r="BA3054" i="1" s="1"/>
  <c r="BA3055" i="1" s="1"/>
  <c r="BA3056" i="1" s="1"/>
  <c r="BA3057" i="1" s="1"/>
  <c r="BA3058" i="1" s="1"/>
  <c r="BA3059" i="1" s="1"/>
  <c r="BA3060" i="1" s="1"/>
  <c r="BA3061" i="1" s="1"/>
  <c r="BA3062" i="1" s="1"/>
  <c r="BA3063" i="1" s="1"/>
  <c r="BA3064" i="1" s="1"/>
  <c r="BA3065" i="1" s="1"/>
  <c r="BA3066" i="1" s="1"/>
  <c r="BA3067" i="1" s="1"/>
  <c r="BA3068" i="1" s="1"/>
  <c r="BA3069" i="1" s="1"/>
  <c r="BA3070" i="1" s="1"/>
  <c r="BA3071" i="1" s="1"/>
  <c r="BA3072" i="1" s="1"/>
  <c r="BA3073" i="1" s="1"/>
  <c r="BA3074" i="1" s="1"/>
  <c r="BA3075" i="1" s="1"/>
  <c r="BA3076" i="1" s="1"/>
  <c r="BA3077" i="1" s="1"/>
  <c r="BA3078" i="1" s="1"/>
  <c r="BA3079" i="1" s="1"/>
  <c r="BA3080" i="1" s="1"/>
  <c r="BA3081" i="1" s="1"/>
  <c r="BA3082" i="1" s="1"/>
  <c r="BA3083" i="1" s="1"/>
  <c r="BA3084" i="1" s="1"/>
  <c r="BA3085" i="1" s="1"/>
  <c r="BA3086" i="1" s="1"/>
  <c r="BA3087" i="1" s="1"/>
  <c r="BA3088" i="1" s="1"/>
  <c r="BA3089" i="1" s="1"/>
  <c r="BA3090" i="1" s="1"/>
  <c r="BA3091" i="1" s="1"/>
  <c r="BA3092" i="1" s="1"/>
  <c r="BA3093" i="1" s="1"/>
  <c r="BA3094" i="1" s="1"/>
  <c r="BA3095" i="1" s="1"/>
  <c r="BA3096" i="1" s="1"/>
  <c r="BA3097" i="1" s="1"/>
  <c r="BA3098" i="1" s="1"/>
  <c r="BA3099" i="1" s="1"/>
  <c r="BA3100" i="1" s="1"/>
  <c r="BA3101" i="1" s="1"/>
  <c r="BA3102" i="1" s="1"/>
  <c r="BA3103" i="1" s="1"/>
  <c r="BA3104" i="1" s="1"/>
  <c r="BA3105" i="1" s="1"/>
  <c r="BA3106" i="1" s="1"/>
  <c r="BA3107" i="1" s="1"/>
  <c r="BA3108" i="1" s="1"/>
  <c r="BA3109" i="1" s="1"/>
  <c r="BA3110" i="1" s="1"/>
  <c r="BA3111" i="1" s="1"/>
  <c r="BA3112" i="1" s="1"/>
  <c r="BA3113" i="1" s="1"/>
  <c r="BA3114" i="1" s="1"/>
  <c r="BA3115" i="1" s="1"/>
  <c r="BA3116" i="1" s="1"/>
  <c r="BA3117" i="1" s="1"/>
  <c r="BA3118" i="1" s="1"/>
  <c r="BA3119" i="1" s="1"/>
  <c r="BA3120" i="1" s="1"/>
  <c r="BA3121" i="1" s="1"/>
  <c r="BA3122" i="1" s="1"/>
  <c r="BA3123" i="1" s="1"/>
  <c r="BA3124" i="1" s="1"/>
  <c r="BA3125" i="1" s="1"/>
  <c r="BA3126" i="1" s="1"/>
  <c r="BA3127" i="1" s="1"/>
  <c r="BA3128" i="1" s="1"/>
  <c r="BA3129" i="1" s="1"/>
  <c r="BA3130" i="1" s="1"/>
  <c r="BA3131" i="1" s="1"/>
  <c r="BA3132" i="1" s="1"/>
  <c r="BA3133" i="1" s="1"/>
  <c r="BA3134" i="1" s="1"/>
  <c r="BA3135" i="1" s="1"/>
  <c r="BA3136" i="1" s="1"/>
  <c r="BA3137" i="1" s="1"/>
  <c r="BA3138" i="1" s="1"/>
  <c r="BA3139" i="1" s="1"/>
  <c r="BA3140" i="1" s="1"/>
  <c r="BA3141" i="1" s="1"/>
  <c r="BA3142" i="1" s="1"/>
  <c r="BA3143" i="1" s="1"/>
  <c r="BA3144" i="1" s="1"/>
  <c r="BA3145" i="1" s="1"/>
  <c r="BA3146" i="1" s="1"/>
  <c r="BA3147" i="1" s="1"/>
  <c r="BA3148" i="1" s="1"/>
  <c r="BA3149" i="1" s="1"/>
  <c r="BA3150" i="1" s="1"/>
  <c r="BA3151" i="1" s="1"/>
  <c r="BA3152" i="1" s="1"/>
  <c r="BA3153" i="1" s="1"/>
  <c r="BA3154" i="1" s="1"/>
  <c r="BA3155" i="1" s="1"/>
  <c r="BA3156" i="1" s="1"/>
  <c r="BA3157" i="1" s="1"/>
  <c r="BA3158" i="1" s="1"/>
  <c r="BA3159" i="1" s="1"/>
  <c r="BA3160" i="1" s="1"/>
  <c r="BA3161" i="1" s="1"/>
  <c r="BA3162" i="1" s="1"/>
  <c r="BA3163" i="1" s="1"/>
  <c r="BA3164" i="1" s="1"/>
  <c r="BA3165" i="1" s="1"/>
  <c r="BA3166" i="1" s="1"/>
  <c r="BA3167" i="1" s="1"/>
  <c r="BA3168" i="1" s="1"/>
  <c r="BA3169" i="1" s="1"/>
  <c r="BA3170" i="1" s="1"/>
  <c r="BA3171" i="1" s="1"/>
  <c r="BA3172" i="1" s="1"/>
  <c r="BA3173" i="1" s="1"/>
  <c r="BA3174" i="1" s="1"/>
  <c r="BA3175" i="1" s="1"/>
  <c r="BA3176" i="1" s="1"/>
  <c r="BA3177" i="1" s="1"/>
  <c r="BA3178" i="1" s="1"/>
  <c r="BA3179" i="1" s="1"/>
  <c r="BA3180" i="1" s="1"/>
  <c r="BA3181" i="1" s="1"/>
  <c r="BA3182" i="1" s="1"/>
  <c r="BA3183" i="1" s="1"/>
  <c r="BA3184" i="1" s="1"/>
  <c r="BA3185" i="1" s="1"/>
  <c r="BA3186" i="1" s="1"/>
  <c r="BA3187" i="1" s="1"/>
  <c r="BA3188" i="1" s="1"/>
  <c r="BA3189" i="1" s="1"/>
  <c r="BA3190" i="1" s="1"/>
  <c r="BA3191" i="1" s="1"/>
  <c r="BA3192" i="1" s="1"/>
  <c r="BA3193" i="1" s="1"/>
  <c r="BA3194" i="1" s="1"/>
  <c r="BA3195" i="1" s="1"/>
  <c r="BA3196" i="1" s="1"/>
  <c r="BA3197" i="1" s="1"/>
  <c r="BA3198" i="1" s="1"/>
  <c r="BA3199" i="1" s="1"/>
  <c r="BA3200" i="1" s="1"/>
  <c r="BA3201" i="1" s="1"/>
  <c r="BA3202" i="1" s="1"/>
  <c r="BA3203" i="1" s="1"/>
  <c r="BA3204" i="1" s="1"/>
  <c r="BA3205" i="1" s="1"/>
  <c r="BA3206" i="1" s="1"/>
  <c r="BA3207" i="1" s="1"/>
  <c r="BA3208" i="1" s="1"/>
  <c r="BA3209" i="1" s="1"/>
  <c r="BA3210" i="1" s="1"/>
  <c r="BA3211" i="1" s="1"/>
  <c r="BA3212" i="1" s="1"/>
  <c r="BA3213" i="1" s="1"/>
  <c r="BA3214" i="1" s="1"/>
  <c r="BA3215" i="1" s="1"/>
  <c r="BA3216" i="1" s="1"/>
  <c r="BA3217" i="1" s="1"/>
  <c r="BA3218" i="1" s="1"/>
  <c r="BA3219" i="1" s="1"/>
  <c r="BA3220" i="1" s="1"/>
  <c r="BA3221" i="1" s="1"/>
  <c r="BA3222" i="1" s="1"/>
  <c r="BA3223" i="1" s="1"/>
  <c r="BA3224" i="1" s="1"/>
  <c r="BA3225" i="1" s="1"/>
  <c r="BA3226" i="1" s="1"/>
  <c r="BA3227" i="1" s="1"/>
  <c r="BA3228" i="1" s="1"/>
  <c r="BA3229" i="1" s="1"/>
  <c r="BA3230" i="1" s="1"/>
  <c r="BA3231" i="1" s="1"/>
  <c r="BA3232" i="1" s="1"/>
  <c r="BA3233" i="1" s="1"/>
  <c r="BA3234" i="1" s="1"/>
  <c r="BA3235" i="1" s="1"/>
  <c r="BA3236" i="1" s="1"/>
  <c r="BA3237" i="1" s="1"/>
  <c r="BA3238" i="1" s="1"/>
  <c r="BA3239" i="1" s="1"/>
  <c r="BA3240" i="1" s="1"/>
  <c r="BA3241" i="1" s="1"/>
  <c r="BA3242" i="1" s="1"/>
  <c r="BA3243" i="1" s="1"/>
  <c r="BA3244" i="1" s="1"/>
  <c r="BA3245" i="1" s="1"/>
  <c r="BA3246" i="1" s="1"/>
  <c r="BA3247" i="1" s="1"/>
  <c r="BA3248" i="1" s="1"/>
  <c r="BA3249" i="1" s="1"/>
  <c r="BA3250" i="1" s="1"/>
  <c r="BA3251" i="1" s="1"/>
  <c r="BA3252" i="1" s="1"/>
  <c r="BA3253" i="1" s="1"/>
  <c r="BA3254" i="1" s="1"/>
  <c r="BA3255" i="1" s="1"/>
  <c r="BA3256" i="1" s="1"/>
  <c r="BA3257" i="1" s="1"/>
  <c r="BA3258" i="1" s="1"/>
  <c r="BA3259" i="1" s="1"/>
  <c r="BA3260" i="1" s="1"/>
  <c r="BA3261" i="1" s="1"/>
  <c r="BA3262" i="1" s="1"/>
  <c r="BA3263" i="1" s="1"/>
  <c r="BA3264" i="1" s="1"/>
  <c r="BA3265" i="1" s="1"/>
  <c r="BA3266" i="1" s="1"/>
  <c r="BA3267" i="1" s="1"/>
  <c r="BA3268" i="1" s="1"/>
  <c r="BA3269" i="1" s="1"/>
  <c r="BA3270" i="1" s="1"/>
  <c r="BA3271" i="1" s="1"/>
  <c r="BA3272" i="1" s="1"/>
  <c r="BA3273" i="1" s="1"/>
  <c r="BA3274" i="1" s="1"/>
  <c r="BA3275" i="1" s="1"/>
  <c r="BA3276" i="1" s="1"/>
  <c r="BA3277" i="1" s="1"/>
  <c r="BA3278" i="1" s="1"/>
  <c r="BA3279" i="1" s="1"/>
  <c r="BA3280" i="1" s="1"/>
  <c r="BA3281" i="1" s="1"/>
  <c r="BA3282" i="1" s="1"/>
  <c r="BA3283" i="1" s="1"/>
  <c r="BA3284" i="1" s="1"/>
  <c r="BA3285" i="1" s="1"/>
  <c r="BA3286" i="1" s="1"/>
  <c r="BA3287" i="1" s="1"/>
  <c r="BA3288" i="1" s="1"/>
  <c r="BA3289" i="1" s="1"/>
  <c r="BA3290" i="1" s="1"/>
  <c r="BA3291" i="1" s="1"/>
  <c r="BA3292" i="1" s="1"/>
  <c r="BA3293" i="1" s="1"/>
  <c r="BA3294" i="1" s="1"/>
  <c r="BA3295" i="1" s="1"/>
  <c r="BA3296" i="1" s="1"/>
  <c r="BA3297" i="1" s="1"/>
  <c r="BA3298" i="1" s="1"/>
  <c r="BA3299" i="1" s="1"/>
  <c r="BA3300" i="1" s="1"/>
  <c r="BA3301" i="1" s="1"/>
  <c r="BA3302" i="1" s="1"/>
  <c r="BA3303" i="1" s="1"/>
  <c r="BA3304" i="1" s="1"/>
  <c r="BA3305" i="1" s="1"/>
  <c r="BA3306" i="1" s="1"/>
  <c r="BA3307" i="1" s="1"/>
  <c r="BA3308" i="1" s="1"/>
  <c r="BA3309" i="1" s="1"/>
  <c r="BA3310" i="1" s="1"/>
  <c r="BA3311" i="1" s="1"/>
  <c r="BA3312" i="1" s="1"/>
  <c r="BA3313" i="1" s="1"/>
  <c r="BA3314" i="1" s="1"/>
  <c r="BA3315" i="1" s="1"/>
  <c r="BA3316" i="1" s="1"/>
  <c r="BA3317" i="1" s="1"/>
  <c r="BA3318" i="1" s="1"/>
  <c r="BA3319" i="1" s="1"/>
  <c r="BA3320" i="1" s="1"/>
  <c r="BA3321" i="1" s="1"/>
  <c r="BA3322" i="1" s="1"/>
  <c r="BA3323" i="1" s="1"/>
  <c r="BA3324" i="1" s="1"/>
  <c r="BA3325" i="1" s="1"/>
  <c r="BA3326" i="1" s="1"/>
  <c r="BA3327" i="1" s="1"/>
  <c r="BA3328" i="1" s="1"/>
  <c r="BA3329" i="1" s="1"/>
  <c r="BA3330" i="1" s="1"/>
  <c r="BA3331" i="1" s="1"/>
  <c r="BA3332" i="1" s="1"/>
  <c r="BA3333" i="1" s="1"/>
  <c r="BA3334" i="1" s="1"/>
  <c r="BA3335" i="1" s="1"/>
  <c r="BA3336" i="1" s="1"/>
  <c r="BA3337" i="1" s="1"/>
  <c r="BA3338" i="1" s="1"/>
  <c r="BA3339" i="1" s="1"/>
  <c r="BA3340" i="1" s="1"/>
  <c r="BA3341" i="1" s="1"/>
  <c r="BA3342" i="1" s="1"/>
  <c r="BA3343" i="1" s="1"/>
  <c r="BA3344" i="1" s="1"/>
  <c r="BA3345" i="1" s="1"/>
  <c r="BA3346" i="1" s="1"/>
  <c r="BA3347" i="1" s="1"/>
  <c r="BA3348" i="1" s="1"/>
  <c r="BA3349" i="1" s="1"/>
  <c r="BA3350" i="1" s="1"/>
  <c r="BA3351" i="1" s="1"/>
  <c r="BA3352" i="1" s="1"/>
  <c r="BA3353" i="1" s="1"/>
  <c r="BA3354" i="1" s="1"/>
  <c r="BA3355" i="1" s="1"/>
  <c r="BA3356" i="1" s="1"/>
  <c r="BA3357" i="1" s="1"/>
  <c r="BA3358" i="1" s="1"/>
  <c r="BA3359" i="1" s="1"/>
  <c r="BA3360" i="1" s="1"/>
  <c r="BA3361" i="1" s="1"/>
  <c r="BA3362" i="1" s="1"/>
  <c r="BA3363" i="1" s="1"/>
  <c r="BA3364" i="1" s="1"/>
  <c r="BA3365" i="1" s="1"/>
  <c r="BA3366" i="1" s="1"/>
  <c r="BA3367" i="1" s="1"/>
  <c r="BA3368" i="1" s="1"/>
  <c r="BA3369" i="1" s="1"/>
  <c r="BA3370" i="1" s="1"/>
  <c r="BA3371" i="1" s="1"/>
  <c r="BA3372" i="1" s="1"/>
  <c r="BA3373" i="1" s="1"/>
  <c r="BA3374" i="1" s="1"/>
  <c r="BA3375" i="1" s="1"/>
  <c r="BA3376" i="1" s="1"/>
  <c r="BA3377" i="1" s="1"/>
  <c r="BA3378" i="1" s="1"/>
  <c r="BA3379" i="1" s="1"/>
  <c r="BA3380" i="1" s="1"/>
  <c r="BA3381" i="1" s="1"/>
  <c r="BA3382" i="1" s="1"/>
  <c r="BA3383" i="1" s="1"/>
  <c r="BA3384" i="1" s="1"/>
  <c r="BA3385" i="1" s="1"/>
  <c r="BA3386" i="1" s="1"/>
  <c r="BA3387" i="1" s="1"/>
  <c r="BA3388" i="1" s="1"/>
  <c r="BA3389" i="1" s="1"/>
  <c r="BA3390" i="1" s="1"/>
  <c r="BA3391" i="1" s="1"/>
  <c r="BA3392" i="1" s="1"/>
  <c r="BA3393" i="1" s="1"/>
  <c r="BA3394" i="1" s="1"/>
  <c r="BA3395" i="1" s="1"/>
  <c r="BA3396" i="1" s="1"/>
  <c r="BA3397" i="1" s="1"/>
  <c r="BA3398" i="1" s="1"/>
  <c r="BA3399" i="1" s="1"/>
  <c r="BA3400" i="1" s="1"/>
  <c r="BA3401" i="1" s="1"/>
  <c r="BA3402" i="1" s="1"/>
  <c r="BA3403" i="1" s="1"/>
  <c r="BA3404" i="1" s="1"/>
  <c r="BA3405" i="1" s="1"/>
  <c r="BA3406" i="1" s="1"/>
  <c r="BA3407" i="1" s="1"/>
  <c r="BA3408" i="1" s="1"/>
  <c r="BA3409" i="1" s="1"/>
  <c r="BA3410" i="1" s="1"/>
  <c r="BA3411" i="1" s="1"/>
  <c r="BA3412" i="1" s="1"/>
  <c r="BA3413" i="1" s="1"/>
  <c r="BA3414" i="1" s="1"/>
  <c r="BA3415" i="1" s="1"/>
  <c r="BA3416" i="1" s="1"/>
  <c r="BA3417" i="1" s="1"/>
  <c r="BA3418" i="1" s="1"/>
  <c r="BA3419" i="1" s="1"/>
  <c r="BA3420" i="1" s="1"/>
  <c r="BA3421" i="1" s="1"/>
  <c r="BA3422" i="1" s="1"/>
  <c r="BA3423" i="1" s="1"/>
  <c r="BA3424" i="1" s="1"/>
  <c r="BA3425" i="1" s="1"/>
  <c r="BA3426" i="1" s="1"/>
  <c r="BA3427" i="1" s="1"/>
  <c r="BA3428" i="1" s="1"/>
  <c r="BA3429" i="1" s="1"/>
  <c r="BA3430" i="1" s="1"/>
  <c r="BA3431" i="1" s="1"/>
  <c r="BA3432" i="1" s="1"/>
  <c r="BA3433" i="1" s="1"/>
  <c r="BA3434" i="1" s="1"/>
  <c r="BA3435" i="1" s="1"/>
  <c r="BA3436" i="1" s="1"/>
  <c r="BA3437" i="1" s="1"/>
  <c r="BA3438" i="1" s="1"/>
  <c r="BA3439" i="1" s="1"/>
  <c r="BA3440" i="1" s="1"/>
  <c r="BA3441" i="1" s="1"/>
  <c r="BA3442" i="1" s="1"/>
  <c r="BA3443" i="1" s="1"/>
  <c r="BA3444" i="1" s="1"/>
  <c r="BA3445" i="1" s="1"/>
  <c r="BA3446" i="1" s="1"/>
  <c r="BA3447" i="1" s="1"/>
  <c r="BA3448" i="1" s="1"/>
  <c r="BA3449" i="1" s="1"/>
  <c r="BA3450" i="1" s="1"/>
  <c r="BA3451" i="1" s="1"/>
  <c r="BA3452" i="1" s="1"/>
  <c r="BA3453" i="1" s="1"/>
  <c r="BA3454" i="1" s="1"/>
  <c r="BA3455" i="1" s="1"/>
  <c r="BA3456" i="1" s="1"/>
  <c r="BA3457" i="1" s="1"/>
  <c r="BA3458" i="1" s="1"/>
  <c r="BA3459" i="1" s="1"/>
  <c r="BA3460" i="1" s="1"/>
  <c r="BA3461" i="1" s="1"/>
  <c r="BA3462" i="1" s="1"/>
  <c r="BA3463" i="1" s="1"/>
  <c r="BA3464" i="1" s="1"/>
  <c r="BA3465" i="1" s="1"/>
  <c r="BA3466" i="1" s="1"/>
  <c r="BA3467" i="1" s="1"/>
  <c r="BA3468" i="1" s="1"/>
  <c r="BA3469" i="1" s="1"/>
  <c r="BA3470" i="1" s="1"/>
  <c r="BA3471" i="1" s="1"/>
  <c r="BA3472" i="1" s="1"/>
  <c r="BA3473" i="1" s="1"/>
  <c r="BA3474" i="1" s="1"/>
  <c r="BA3475" i="1" s="1"/>
  <c r="BA3476" i="1" s="1"/>
  <c r="BA3477" i="1" s="1"/>
  <c r="BA3478" i="1" s="1"/>
  <c r="BA3479" i="1" s="1"/>
  <c r="BA3480" i="1" s="1"/>
  <c r="BA3481" i="1" s="1"/>
  <c r="BA3482" i="1" s="1"/>
  <c r="BA3483" i="1" s="1"/>
  <c r="BA3484" i="1" s="1"/>
  <c r="BA3485" i="1" s="1"/>
  <c r="BA3486" i="1" s="1"/>
  <c r="BA3487" i="1" s="1"/>
  <c r="BA3488" i="1" s="1"/>
  <c r="BA3489" i="1" s="1"/>
  <c r="BA3490" i="1" s="1"/>
  <c r="BA3491" i="1" s="1"/>
  <c r="BA3492" i="1" s="1"/>
  <c r="BA3493" i="1" s="1"/>
  <c r="BA3494" i="1" s="1"/>
  <c r="BA3495" i="1" s="1"/>
  <c r="BA3496" i="1" s="1"/>
  <c r="BA3497" i="1" s="1"/>
  <c r="BA3498" i="1" s="1"/>
  <c r="BA3499" i="1" s="1"/>
  <c r="BA3500" i="1" s="1"/>
  <c r="BA3501" i="1" s="1"/>
  <c r="BA3502" i="1" s="1"/>
  <c r="BA3503" i="1" s="1"/>
  <c r="BA3504" i="1" s="1"/>
  <c r="BA3505" i="1" s="1"/>
  <c r="BA3506" i="1" s="1"/>
  <c r="BA3507" i="1" s="1"/>
  <c r="BA3508" i="1" s="1"/>
  <c r="BA3509" i="1" s="1"/>
  <c r="BA3510" i="1" s="1"/>
  <c r="BA3511" i="1" s="1"/>
  <c r="BA3512" i="1" s="1"/>
  <c r="BA3513" i="1" s="1"/>
  <c r="BA3514" i="1" s="1"/>
  <c r="BA3515" i="1" s="1"/>
  <c r="BA3516" i="1" s="1"/>
  <c r="BA3517" i="1" s="1"/>
  <c r="BA3518" i="1" s="1"/>
  <c r="BA3519" i="1" s="1"/>
  <c r="BA3520" i="1" s="1"/>
  <c r="BA3521" i="1" s="1"/>
  <c r="BA3522" i="1" s="1"/>
  <c r="BA3523" i="1" s="1"/>
  <c r="BA3524" i="1" s="1"/>
  <c r="BA3525" i="1" s="1"/>
  <c r="BA3526" i="1" s="1"/>
  <c r="BA3527" i="1" s="1"/>
  <c r="BA3528" i="1" s="1"/>
  <c r="BA3529" i="1" s="1"/>
  <c r="BA3530" i="1" s="1"/>
  <c r="BA3531" i="1" s="1"/>
  <c r="BA3532" i="1" s="1"/>
  <c r="BA3533" i="1" s="1"/>
  <c r="BA3534" i="1" s="1"/>
  <c r="BA3535" i="1" s="1"/>
  <c r="BA3536" i="1" s="1"/>
  <c r="BA3537" i="1" s="1"/>
  <c r="BA3538" i="1" s="1"/>
  <c r="BA3539" i="1" s="1"/>
  <c r="BA3540" i="1" s="1"/>
  <c r="BA3541" i="1" s="1"/>
  <c r="BA3542" i="1" s="1"/>
  <c r="BA3543" i="1" s="1"/>
  <c r="BA3544" i="1" s="1"/>
  <c r="BA3545" i="1" s="1"/>
  <c r="BA3546" i="1" s="1"/>
  <c r="BA3547" i="1" s="1"/>
  <c r="BA3548" i="1" s="1"/>
  <c r="BA3549" i="1" s="1"/>
  <c r="BA3550" i="1" s="1"/>
  <c r="BA3551" i="1" s="1"/>
  <c r="BA3552" i="1" s="1"/>
  <c r="BA3553" i="1" s="1"/>
  <c r="BA3554" i="1" s="1"/>
  <c r="BA3555" i="1" s="1"/>
  <c r="BA3556" i="1" s="1"/>
  <c r="BA3557" i="1" s="1"/>
  <c r="BA3558" i="1" s="1"/>
  <c r="BA3559" i="1" s="1"/>
  <c r="BA3560" i="1" s="1"/>
  <c r="BA3561" i="1" s="1"/>
  <c r="BA3562" i="1" s="1"/>
  <c r="BA3563" i="1" s="1"/>
  <c r="BA3564" i="1" s="1"/>
  <c r="BA3565" i="1" s="1"/>
  <c r="BA3566" i="1" s="1"/>
  <c r="BA3567" i="1" s="1"/>
  <c r="BA3568" i="1" s="1"/>
  <c r="BA3569" i="1" s="1"/>
  <c r="BA3570" i="1" s="1"/>
  <c r="BA3571" i="1" s="1"/>
  <c r="BA3572" i="1" s="1"/>
  <c r="BA3573" i="1" s="1"/>
  <c r="BA3574" i="1" s="1"/>
  <c r="BA3575" i="1" s="1"/>
  <c r="BA3576" i="1" s="1"/>
  <c r="BA3577" i="1" s="1"/>
  <c r="BA3578" i="1" s="1"/>
  <c r="BA3579" i="1" s="1"/>
  <c r="BA3580" i="1" s="1"/>
  <c r="BA3581" i="1" s="1"/>
  <c r="BA3582" i="1" s="1"/>
  <c r="BA3583" i="1" s="1"/>
  <c r="BA3584" i="1" s="1"/>
  <c r="BA3585" i="1" s="1"/>
  <c r="BA3586" i="1" s="1"/>
  <c r="BA3587" i="1" s="1"/>
  <c r="BA3588" i="1" s="1"/>
  <c r="BA3589" i="1" s="1"/>
  <c r="BA3590" i="1" s="1"/>
  <c r="BA3591" i="1" s="1"/>
  <c r="BA3592" i="1" s="1"/>
  <c r="BA3593" i="1" s="1"/>
  <c r="BA3594" i="1" s="1"/>
  <c r="BA3595" i="1" s="1"/>
  <c r="BA3596" i="1" s="1"/>
  <c r="BA3597" i="1" s="1"/>
  <c r="BA3598" i="1" s="1"/>
  <c r="BA3599" i="1" s="1"/>
  <c r="BA3600" i="1" s="1"/>
  <c r="BA3601" i="1" s="1"/>
  <c r="BA3602" i="1" s="1"/>
  <c r="BA3603" i="1" s="1"/>
  <c r="BA3604" i="1" s="1"/>
  <c r="BA3605" i="1" s="1"/>
  <c r="BA3606" i="1" s="1"/>
  <c r="BA3607" i="1" s="1"/>
  <c r="BA3608" i="1" s="1"/>
  <c r="BA3609" i="1" s="1"/>
  <c r="BA3610" i="1" s="1"/>
  <c r="BA3611" i="1" s="1"/>
  <c r="BA3612" i="1" s="1"/>
  <c r="BA3613" i="1" s="1"/>
  <c r="BA3614" i="1" s="1"/>
  <c r="BA3615" i="1" s="1"/>
  <c r="BA3616" i="1" s="1"/>
  <c r="BA3617" i="1" s="1"/>
  <c r="BA3618" i="1" s="1"/>
  <c r="BA3619" i="1" s="1"/>
  <c r="BA3620" i="1" s="1"/>
  <c r="BA3621" i="1" s="1"/>
  <c r="BA3622" i="1" s="1"/>
  <c r="BA3623" i="1" s="1"/>
  <c r="BA3624" i="1" s="1"/>
  <c r="BA3625" i="1" s="1"/>
  <c r="BA3626" i="1" s="1"/>
  <c r="BA3627" i="1" s="1"/>
  <c r="BA3628" i="1" s="1"/>
  <c r="BA3629" i="1" s="1"/>
  <c r="BA3630" i="1" s="1"/>
  <c r="BA3631" i="1" s="1"/>
  <c r="BA3632" i="1" s="1"/>
  <c r="BA3633" i="1" s="1"/>
  <c r="BA3634" i="1" s="1"/>
  <c r="BA3635" i="1" s="1"/>
  <c r="BA3636" i="1" s="1"/>
  <c r="BA3637" i="1" s="1"/>
  <c r="BA3638" i="1" s="1"/>
  <c r="BA3639" i="1" s="1"/>
  <c r="BA3640" i="1" s="1"/>
  <c r="BA3641" i="1" s="1"/>
  <c r="BA3642" i="1" s="1"/>
  <c r="BA3643" i="1" s="1"/>
  <c r="BA3644" i="1" s="1"/>
  <c r="BA3645" i="1" s="1"/>
  <c r="BA3646" i="1" s="1"/>
  <c r="BA3647" i="1" s="1"/>
  <c r="BA3648" i="1" s="1"/>
  <c r="BA3649" i="1" s="1"/>
  <c r="BA3650" i="1" s="1"/>
  <c r="BA3651" i="1" s="1"/>
  <c r="BA3652" i="1" s="1"/>
  <c r="BA3653" i="1" s="1"/>
  <c r="BA3654" i="1" s="1"/>
  <c r="BA3655" i="1" s="1"/>
  <c r="BA3656" i="1" s="1"/>
  <c r="BA3657" i="1" s="1"/>
  <c r="BA3658" i="1" s="1"/>
  <c r="BA3659" i="1" s="1"/>
  <c r="BA3660" i="1" s="1"/>
  <c r="BA3661" i="1" s="1"/>
  <c r="BA3662" i="1" s="1"/>
  <c r="BA3663" i="1" s="1"/>
  <c r="BA3664" i="1" s="1"/>
  <c r="BA3665" i="1" s="1"/>
  <c r="BA3666" i="1" s="1"/>
  <c r="BA3667" i="1" s="1"/>
  <c r="BA3668" i="1" s="1"/>
  <c r="BA3669" i="1" s="1"/>
  <c r="BA3670" i="1" s="1"/>
  <c r="BA3671" i="1" s="1"/>
  <c r="BA3672" i="1" s="1"/>
  <c r="BA3673" i="1" s="1"/>
  <c r="BA3674" i="1" s="1"/>
  <c r="BA3675" i="1" s="1"/>
  <c r="BA3676" i="1" s="1"/>
  <c r="BA3677" i="1" s="1"/>
  <c r="BA3678" i="1" s="1"/>
  <c r="BA3679" i="1" s="1"/>
  <c r="BA3680" i="1" s="1"/>
  <c r="BA3681" i="1" s="1"/>
  <c r="BA3682" i="1" s="1"/>
  <c r="BA3683" i="1" s="1"/>
  <c r="BA3684" i="1" s="1"/>
  <c r="BA3685" i="1" s="1"/>
  <c r="BA3686" i="1" s="1"/>
  <c r="BA3687" i="1" s="1"/>
  <c r="BA3688" i="1" s="1"/>
  <c r="BA3689" i="1" s="1"/>
  <c r="BA3690" i="1" s="1"/>
  <c r="BA3691" i="1" s="1"/>
  <c r="BA3692" i="1" s="1"/>
  <c r="BA3693" i="1" s="1"/>
  <c r="BA3694" i="1" s="1"/>
  <c r="BA3695" i="1" s="1"/>
  <c r="BA3696" i="1" s="1"/>
  <c r="BA3697" i="1" s="1"/>
  <c r="BA3698" i="1" s="1"/>
  <c r="BA3699" i="1" s="1"/>
  <c r="BA3700" i="1" s="1"/>
  <c r="BA3701" i="1" s="1"/>
  <c r="BA3702" i="1" s="1"/>
  <c r="BA3703" i="1" s="1"/>
  <c r="BA3704" i="1" s="1"/>
  <c r="BA3705" i="1" s="1"/>
  <c r="BA3706" i="1" s="1"/>
  <c r="BA3707" i="1" s="1"/>
  <c r="BA3708" i="1" s="1"/>
  <c r="BA3709" i="1" s="1"/>
  <c r="BA3710" i="1" s="1"/>
  <c r="BA3711" i="1" s="1"/>
  <c r="BA3712" i="1" s="1"/>
  <c r="BA3713" i="1" s="1"/>
  <c r="BA3714" i="1" s="1"/>
  <c r="BA3715" i="1" s="1"/>
  <c r="BA3716" i="1" s="1"/>
  <c r="BA3717" i="1" s="1"/>
  <c r="BA3718" i="1" s="1"/>
  <c r="BA3719" i="1" s="1"/>
  <c r="BA3720" i="1" s="1"/>
  <c r="BA3721" i="1" s="1"/>
  <c r="BA3722" i="1" s="1"/>
  <c r="BA3723" i="1" s="1"/>
  <c r="BA3724" i="1" s="1"/>
  <c r="BA3725" i="1" s="1"/>
  <c r="BA3726" i="1" s="1"/>
  <c r="BA3727" i="1" s="1"/>
  <c r="BA3728" i="1" s="1"/>
  <c r="BA3729" i="1" s="1"/>
  <c r="BA3730" i="1" s="1"/>
  <c r="BA3731" i="1" s="1"/>
  <c r="BA3732" i="1" s="1"/>
  <c r="BA3733" i="1" s="1"/>
  <c r="BA3734" i="1" s="1"/>
  <c r="BA3735" i="1" s="1"/>
  <c r="BA3736" i="1" s="1"/>
  <c r="BA3737" i="1" s="1"/>
  <c r="BA3738" i="1" s="1"/>
  <c r="BA3739" i="1" s="1"/>
  <c r="BA3740" i="1" s="1"/>
  <c r="BA3741" i="1" s="1"/>
  <c r="BA3742" i="1" s="1"/>
  <c r="BA3743" i="1" s="1"/>
  <c r="BA3744" i="1" s="1"/>
  <c r="BA3745" i="1" s="1"/>
  <c r="BA3746" i="1" s="1"/>
  <c r="BA3747" i="1" s="1"/>
  <c r="BA3748" i="1" s="1"/>
  <c r="BA3749" i="1" s="1"/>
  <c r="BA3750" i="1" s="1"/>
  <c r="BA3751" i="1" s="1"/>
  <c r="BA3752" i="1" s="1"/>
  <c r="BA3753" i="1" s="1"/>
  <c r="BA3754" i="1" s="1"/>
  <c r="BA3755" i="1" s="1"/>
  <c r="BA3756" i="1" s="1"/>
  <c r="BA3757" i="1" s="1"/>
  <c r="BA3758" i="1" s="1"/>
  <c r="BA3759" i="1" s="1"/>
  <c r="BA3760" i="1" s="1"/>
  <c r="BA3761" i="1" s="1"/>
  <c r="BA3762" i="1" s="1"/>
  <c r="BA3763" i="1" s="1"/>
  <c r="BA3764" i="1" s="1"/>
  <c r="BA3765" i="1" s="1"/>
  <c r="BA3766" i="1" s="1"/>
  <c r="BA3767" i="1" s="1"/>
  <c r="BA3768" i="1" s="1"/>
  <c r="BA3769" i="1" s="1"/>
  <c r="BA3770" i="1" s="1"/>
  <c r="BA3771" i="1" s="1"/>
  <c r="BA3772" i="1" s="1"/>
  <c r="BA3773" i="1" s="1"/>
  <c r="BA3774" i="1" s="1"/>
  <c r="BA3775" i="1" s="1"/>
  <c r="BA3776" i="1" s="1"/>
  <c r="BA3777" i="1" s="1"/>
  <c r="BA3778" i="1" s="1"/>
  <c r="BA3779" i="1" s="1"/>
  <c r="BA3780" i="1" s="1"/>
  <c r="BA3781" i="1" s="1"/>
  <c r="BA3782" i="1" s="1"/>
  <c r="BA3783" i="1" s="1"/>
  <c r="BA3784" i="1" s="1"/>
  <c r="BA3785" i="1" s="1"/>
  <c r="BA3786" i="1" s="1"/>
  <c r="BA3787" i="1" s="1"/>
  <c r="BA3788" i="1" s="1"/>
  <c r="BA3789" i="1" s="1"/>
  <c r="BA3790" i="1" s="1"/>
  <c r="BA3791" i="1" s="1"/>
  <c r="BA3792" i="1" s="1"/>
  <c r="BA3793" i="1" s="1"/>
  <c r="BA3794" i="1" s="1"/>
  <c r="BA3795" i="1" s="1"/>
  <c r="BA3796" i="1" s="1"/>
  <c r="BA3797" i="1" s="1"/>
  <c r="BA3798" i="1" s="1"/>
  <c r="BA3799" i="1" s="1"/>
  <c r="BA3800" i="1" s="1"/>
  <c r="BA3801" i="1" s="1"/>
  <c r="BA3802" i="1" s="1"/>
  <c r="BA3803" i="1" s="1"/>
  <c r="BA3804" i="1" s="1"/>
  <c r="BA3805" i="1" s="1"/>
  <c r="BA3806" i="1" s="1"/>
  <c r="BA3807" i="1" s="1"/>
  <c r="BA3808" i="1" s="1"/>
  <c r="BA3809" i="1" s="1"/>
  <c r="BA3810" i="1" s="1"/>
  <c r="BA3811" i="1" s="1"/>
  <c r="BA3812" i="1" s="1"/>
  <c r="BA3813" i="1" s="1"/>
  <c r="BA3814" i="1" s="1"/>
  <c r="BA3815" i="1" s="1"/>
  <c r="BA3816" i="1" s="1"/>
  <c r="BA3817" i="1" s="1"/>
  <c r="BA3818" i="1" s="1"/>
  <c r="BA3819" i="1" s="1"/>
  <c r="BA3820" i="1" s="1"/>
  <c r="BA3821" i="1" s="1"/>
  <c r="BA3822" i="1" s="1"/>
  <c r="BA3823" i="1" s="1"/>
  <c r="BA3824" i="1" s="1"/>
  <c r="BA3825" i="1" s="1"/>
  <c r="BA3826" i="1" s="1"/>
  <c r="BA3827" i="1" s="1"/>
  <c r="BA3828" i="1" s="1"/>
  <c r="BA3829" i="1" s="1"/>
  <c r="BA3830" i="1" s="1"/>
  <c r="BA3831" i="1" s="1"/>
  <c r="BA3832" i="1" s="1"/>
  <c r="BA3833" i="1" s="1"/>
  <c r="BA3834" i="1" s="1"/>
  <c r="BA3835" i="1" s="1"/>
  <c r="BA3836" i="1" s="1"/>
  <c r="BA3837" i="1" s="1"/>
  <c r="BA3838" i="1" s="1"/>
  <c r="BA3839" i="1" s="1"/>
  <c r="BA3840" i="1" s="1"/>
  <c r="BA3841" i="1" s="1"/>
  <c r="BA3842" i="1" s="1"/>
  <c r="BA3843" i="1" s="1"/>
  <c r="BA3844" i="1" s="1"/>
  <c r="BA3845" i="1" s="1"/>
  <c r="BA3846" i="1" s="1"/>
  <c r="BA3847" i="1" s="1"/>
  <c r="BA3848" i="1" s="1"/>
  <c r="BA3849" i="1" s="1"/>
  <c r="BA3850" i="1" s="1"/>
  <c r="BA3851" i="1" s="1"/>
  <c r="BA3852" i="1" s="1"/>
  <c r="BA3853" i="1" s="1"/>
  <c r="BA3854" i="1" s="1"/>
  <c r="BA3855" i="1" s="1"/>
  <c r="BA3856" i="1" s="1"/>
  <c r="BA3857" i="1" s="1"/>
  <c r="BA3858" i="1" s="1"/>
  <c r="BA3859" i="1" s="1"/>
  <c r="BA3860" i="1" s="1"/>
  <c r="BA3861" i="1" s="1"/>
  <c r="BA3862" i="1" s="1"/>
  <c r="BA3863" i="1" s="1"/>
  <c r="BA3864" i="1" s="1"/>
  <c r="BA3865" i="1" s="1"/>
  <c r="BA3866" i="1" s="1"/>
  <c r="BA3867" i="1" s="1"/>
  <c r="BA3868" i="1" s="1"/>
  <c r="BA3869" i="1" s="1"/>
  <c r="BA3870" i="1" s="1"/>
  <c r="BA3871" i="1" s="1"/>
  <c r="BA3872" i="1" s="1"/>
  <c r="BA3873" i="1" s="1"/>
  <c r="BA3874" i="1" s="1"/>
  <c r="BA3875" i="1" s="1"/>
  <c r="BA3876" i="1" s="1"/>
  <c r="BA3877" i="1" s="1"/>
  <c r="BA3878" i="1" s="1"/>
  <c r="BA3879" i="1" s="1"/>
  <c r="BA3880" i="1" s="1"/>
  <c r="BA3881" i="1" s="1"/>
  <c r="BA3882" i="1" s="1"/>
  <c r="BA3883" i="1" s="1"/>
  <c r="BA3884" i="1" s="1"/>
  <c r="BA3885" i="1" s="1"/>
  <c r="BA3886" i="1" s="1"/>
  <c r="BA3887" i="1" s="1"/>
  <c r="BA3888" i="1" s="1"/>
  <c r="BA3889" i="1" s="1"/>
  <c r="BA3890" i="1" s="1"/>
  <c r="BA3891" i="1" s="1"/>
  <c r="BA3892" i="1" s="1"/>
  <c r="BA3893" i="1" s="1"/>
  <c r="BA3894" i="1" s="1"/>
  <c r="BA3895" i="1" s="1"/>
  <c r="BA3896" i="1" s="1"/>
  <c r="BA3897" i="1" s="1"/>
  <c r="BA3898" i="1" s="1"/>
  <c r="BA3899" i="1" s="1"/>
  <c r="BA3900" i="1" s="1"/>
  <c r="BA3901" i="1" s="1"/>
  <c r="BA3902" i="1" s="1"/>
  <c r="BA3903" i="1" s="1"/>
  <c r="BA3904" i="1" s="1"/>
  <c r="BA3905" i="1" s="1"/>
  <c r="BA3906" i="1" s="1"/>
  <c r="BA3907" i="1" s="1"/>
  <c r="BA3908" i="1" s="1"/>
  <c r="BA3909" i="1" s="1"/>
  <c r="BA3910" i="1" s="1"/>
  <c r="BA3911" i="1" s="1"/>
  <c r="BA3912" i="1" s="1"/>
  <c r="BA3913" i="1" s="1"/>
  <c r="BA3914" i="1" s="1"/>
  <c r="BA3915" i="1" s="1"/>
  <c r="BA3916" i="1" s="1"/>
  <c r="BA3917" i="1" s="1"/>
  <c r="BA3918" i="1" s="1"/>
  <c r="BA3919" i="1" s="1"/>
  <c r="BA3920" i="1" s="1"/>
  <c r="BA3921" i="1" s="1"/>
  <c r="BA3922" i="1" s="1"/>
  <c r="BA3923" i="1" s="1"/>
  <c r="BA3924" i="1" s="1"/>
  <c r="BA3925" i="1" s="1"/>
  <c r="BA3926" i="1" s="1"/>
  <c r="BA3927" i="1" s="1"/>
  <c r="BA3928" i="1" s="1"/>
  <c r="BA3929" i="1" s="1"/>
  <c r="BA3930" i="1" s="1"/>
  <c r="BA3931" i="1" s="1"/>
  <c r="BA3932" i="1" s="1"/>
  <c r="BA3933" i="1" s="1"/>
  <c r="BA3934" i="1" s="1"/>
  <c r="BA3935" i="1" s="1"/>
  <c r="BA3936" i="1" s="1"/>
  <c r="BA3937" i="1" s="1"/>
  <c r="BA3938" i="1" s="1"/>
  <c r="BA3939" i="1" s="1"/>
  <c r="BA3940" i="1" s="1"/>
  <c r="BA3941" i="1" s="1"/>
  <c r="BA3942" i="1" s="1"/>
  <c r="BA3943" i="1" s="1"/>
  <c r="BA3944" i="1" s="1"/>
  <c r="BA3945" i="1" s="1"/>
  <c r="BA3946" i="1" s="1"/>
  <c r="BA3947" i="1" s="1"/>
  <c r="BA3948" i="1" s="1"/>
  <c r="BA3949" i="1" s="1"/>
  <c r="BA3950" i="1" s="1"/>
  <c r="BA3951" i="1" s="1"/>
  <c r="BA3952" i="1" s="1"/>
  <c r="BA3953" i="1" s="1"/>
  <c r="BA3954" i="1" s="1"/>
  <c r="BA3955" i="1" s="1"/>
  <c r="BA3956" i="1" s="1"/>
  <c r="BA3957" i="1" s="1"/>
  <c r="BA3958" i="1" s="1"/>
  <c r="BA3959" i="1" s="1"/>
  <c r="BA3960" i="1" s="1"/>
  <c r="BA3961" i="1" s="1"/>
  <c r="BA3962" i="1" s="1"/>
  <c r="BA3963" i="1" s="1"/>
  <c r="BA3964" i="1" s="1"/>
  <c r="BA3965" i="1" s="1"/>
  <c r="BA3966" i="1" s="1"/>
  <c r="BA3967" i="1" s="1"/>
  <c r="BA3968" i="1" s="1"/>
  <c r="BA3969" i="1" s="1"/>
  <c r="BA3970" i="1" s="1"/>
  <c r="BA3971" i="1" s="1"/>
  <c r="BA3972" i="1" s="1"/>
  <c r="BA3973" i="1" s="1"/>
  <c r="BA3974" i="1" s="1"/>
  <c r="BA3975" i="1" s="1"/>
  <c r="BA3976" i="1" s="1"/>
  <c r="BA3977" i="1" s="1"/>
  <c r="BA3978" i="1" s="1"/>
  <c r="BA3979" i="1" s="1"/>
  <c r="BA3980" i="1" s="1"/>
  <c r="BA3981" i="1" s="1"/>
  <c r="BA3982" i="1" s="1"/>
  <c r="BA3983" i="1" s="1"/>
  <c r="BA3984" i="1" s="1"/>
  <c r="BA3985" i="1" s="1"/>
  <c r="BA3986" i="1" s="1"/>
  <c r="BA3987" i="1" s="1"/>
  <c r="BA3988" i="1" s="1"/>
  <c r="BA3989" i="1" s="1"/>
  <c r="BA3990" i="1" s="1"/>
  <c r="BA3991" i="1" s="1"/>
  <c r="BA3992" i="1" s="1"/>
  <c r="BA3993" i="1" s="1"/>
  <c r="BA3994" i="1" s="1"/>
  <c r="BA3995" i="1" s="1"/>
  <c r="BA3996" i="1" s="1"/>
  <c r="BA3997" i="1" s="1"/>
  <c r="BA3998" i="1" s="1"/>
  <c r="BA3999" i="1" s="1"/>
  <c r="BA4000" i="1" s="1"/>
  <c r="BA4001" i="1" s="1"/>
  <c r="BA4002" i="1" s="1"/>
  <c r="BA4003" i="1" s="1"/>
  <c r="BA4004" i="1" s="1"/>
  <c r="BA4005" i="1" s="1"/>
  <c r="BA4006" i="1" s="1"/>
  <c r="BA4007" i="1" s="1"/>
  <c r="BA4008" i="1" s="1"/>
  <c r="BA4009" i="1" s="1"/>
  <c r="BA4010" i="1" s="1"/>
  <c r="BA4011" i="1" s="1"/>
  <c r="BA4012" i="1" s="1"/>
  <c r="BA4013" i="1" s="1"/>
  <c r="BA4014" i="1" s="1"/>
  <c r="BA4015" i="1" s="1"/>
  <c r="BA4016" i="1" s="1"/>
  <c r="BA4017" i="1" s="1"/>
  <c r="BA4018" i="1" s="1"/>
  <c r="BA4019" i="1" s="1"/>
  <c r="BA4020" i="1" s="1"/>
  <c r="BA4021" i="1" s="1"/>
  <c r="BA4022" i="1" s="1"/>
  <c r="BA4023" i="1" s="1"/>
  <c r="BA4024" i="1" s="1"/>
  <c r="BA4025" i="1" s="1"/>
  <c r="BA4026" i="1" s="1"/>
  <c r="BA4027" i="1" s="1"/>
  <c r="BA4028" i="1" s="1"/>
  <c r="BA4029" i="1" s="1"/>
  <c r="BA4030" i="1" s="1"/>
  <c r="BA4031" i="1" s="1"/>
  <c r="BA4032" i="1" s="1"/>
  <c r="BA4033" i="1" s="1"/>
  <c r="BA4034" i="1" s="1"/>
  <c r="BA4035" i="1" s="1"/>
  <c r="BA4036" i="1" s="1"/>
  <c r="BA4037" i="1" s="1"/>
  <c r="BA4038" i="1" s="1"/>
  <c r="BA4039" i="1" s="1"/>
  <c r="BA4040" i="1" s="1"/>
  <c r="BA4041" i="1" s="1"/>
  <c r="BA4042" i="1" s="1"/>
  <c r="BA4043" i="1" s="1"/>
  <c r="BA4044" i="1" s="1"/>
  <c r="BA4045" i="1" s="1"/>
  <c r="BA4046" i="1" s="1"/>
  <c r="BA4047" i="1" s="1"/>
  <c r="BA4048" i="1" s="1"/>
  <c r="BA4049" i="1" s="1"/>
  <c r="BA4050" i="1" s="1"/>
  <c r="BA4051" i="1" s="1"/>
  <c r="BA4052" i="1" s="1"/>
  <c r="BA4053" i="1" s="1"/>
  <c r="BA4054" i="1" s="1"/>
  <c r="BA4055" i="1" s="1"/>
  <c r="BA4056" i="1" s="1"/>
  <c r="BA4057" i="1" s="1"/>
  <c r="BA4058" i="1" s="1"/>
  <c r="BA4059" i="1" s="1"/>
  <c r="BA4060" i="1" s="1"/>
  <c r="BA4061" i="1" s="1"/>
  <c r="BA4062" i="1" s="1"/>
  <c r="BA4063" i="1" s="1"/>
  <c r="BA4064" i="1" s="1"/>
  <c r="BA4065" i="1" s="1"/>
  <c r="BA4066" i="1" s="1"/>
  <c r="BA4067" i="1" s="1"/>
  <c r="BA4068" i="1" s="1"/>
  <c r="BA4069" i="1" s="1"/>
  <c r="BA4070" i="1" s="1"/>
  <c r="BA4071" i="1" s="1"/>
  <c r="BA4072" i="1" s="1"/>
  <c r="BA4073" i="1" s="1"/>
  <c r="BA4074" i="1" s="1"/>
  <c r="BA4075" i="1" s="1"/>
  <c r="BA4076" i="1" s="1"/>
  <c r="BA4077" i="1" s="1"/>
  <c r="BA4078" i="1" s="1"/>
  <c r="BA4079" i="1" s="1"/>
  <c r="BA4080" i="1" s="1"/>
  <c r="BA4081" i="1" s="1"/>
  <c r="BA4082" i="1" s="1"/>
  <c r="BA4083" i="1" s="1"/>
  <c r="BA4084" i="1" s="1"/>
  <c r="BA4085" i="1" s="1"/>
  <c r="BA4086" i="1" s="1"/>
  <c r="BA4087" i="1" s="1"/>
  <c r="BA4088" i="1" s="1"/>
  <c r="BA4089" i="1" s="1"/>
  <c r="BA4090" i="1" s="1"/>
  <c r="BA4091" i="1" s="1"/>
  <c r="BA4092" i="1" s="1"/>
  <c r="BA4093" i="1" s="1"/>
  <c r="BA4094" i="1" s="1"/>
  <c r="BA4095" i="1" s="1"/>
  <c r="BA4096" i="1" s="1"/>
  <c r="BA4097" i="1" s="1"/>
  <c r="BA4098" i="1" s="1"/>
  <c r="BA4099" i="1" s="1"/>
  <c r="BA4100" i="1" s="1"/>
  <c r="BA4101" i="1" s="1"/>
  <c r="BA4102" i="1" s="1"/>
  <c r="BA4103" i="1" s="1"/>
  <c r="BA4104" i="1" s="1"/>
  <c r="BA4105" i="1" s="1"/>
  <c r="BA4106" i="1" s="1"/>
  <c r="BA4107" i="1" s="1"/>
  <c r="BA4108" i="1" s="1"/>
  <c r="BA4109" i="1" s="1"/>
  <c r="BA4110" i="1" s="1"/>
  <c r="BA4111" i="1" s="1"/>
  <c r="BA4112" i="1" s="1"/>
  <c r="BA4113" i="1" s="1"/>
  <c r="BA4114" i="1" s="1"/>
  <c r="BA4115" i="1" s="1"/>
  <c r="BA4116" i="1" s="1"/>
  <c r="BA4117" i="1" s="1"/>
  <c r="BA4118" i="1" s="1"/>
  <c r="BA4119" i="1" s="1"/>
  <c r="BA4120" i="1" s="1"/>
  <c r="BA4121" i="1" s="1"/>
  <c r="BA4122" i="1" s="1"/>
  <c r="BA4123" i="1" s="1"/>
  <c r="BA4124" i="1" s="1"/>
  <c r="BA4125" i="1" s="1"/>
  <c r="BA4126" i="1" s="1"/>
  <c r="BA4127" i="1" s="1"/>
  <c r="BA4128" i="1" s="1"/>
  <c r="BA4129" i="1" s="1"/>
  <c r="BA4130" i="1" s="1"/>
  <c r="BA4131" i="1" s="1"/>
  <c r="BA4132" i="1" s="1"/>
  <c r="BA4133" i="1" s="1"/>
  <c r="BA4134" i="1" s="1"/>
  <c r="BA4135" i="1" s="1"/>
  <c r="BA4136" i="1" s="1"/>
  <c r="BA4137" i="1" s="1"/>
  <c r="BA4138" i="1" s="1"/>
  <c r="BA4139" i="1" s="1"/>
  <c r="BA4140" i="1" s="1"/>
  <c r="BA4141" i="1" s="1"/>
  <c r="BA4142" i="1" s="1"/>
  <c r="BA4143" i="1" s="1"/>
  <c r="BA4144" i="1" s="1"/>
  <c r="BA4145" i="1" s="1"/>
  <c r="BA4146" i="1" s="1"/>
  <c r="BA4147" i="1" s="1"/>
  <c r="BA4148" i="1" s="1"/>
  <c r="BA4149" i="1" s="1"/>
  <c r="BA4150" i="1" s="1"/>
  <c r="BA4151" i="1" s="1"/>
  <c r="BA4152" i="1" s="1"/>
  <c r="BA4153" i="1" s="1"/>
  <c r="BA4154" i="1" s="1"/>
  <c r="BA4155" i="1" s="1"/>
  <c r="BA4156" i="1" s="1"/>
  <c r="BA4157" i="1" s="1"/>
  <c r="BA4158" i="1" s="1"/>
  <c r="BA4159" i="1" s="1"/>
  <c r="BA4160" i="1" s="1"/>
  <c r="BA4161" i="1" s="1"/>
  <c r="BA4162" i="1" s="1"/>
  <c r="BA4163" i="1" s="1"/>
  <c r="BA4164" i="1" s="1"/>
  <c r="BA4165" i="1" s="1"/>
  <c r="BA4166" i="1" s="1"/>
  <c r="BA4167" i="1" s="1"/>
  <c r="BA4168" i="1" s="1"/>
  <c r="BA4169" i="1" s="1"/>
  <c r="BA4170" i="1" s="1"/>
  <c r="BA4171" i="1" s="1"/>
  <c r="BA4172" i="1" s="1"/>
  <c r="BA4173" i="1" s="1"/>
  <c r="BA4174" i="1" s="1"/>
  <c r="BA4175" i="1" s="1"/>
  <c r="BA4176" i="1" s="1"/>
  <c r="BA4177" i="1" s="1"/>
  <c r="BA4178" i="1" s="1"/>
  <c r="BA4179" i="1" s="1"/>
  <c r="BA4180" i="1" s="1"/>
  <c r="BA4181" i="1" s="1"/>
  <c r="BA4182" i="1" s="1"/>
  <c r="BA4183" i="1" s="1"/>
  <c r="BA4184" i="1" s="1"/>
  <c r="BA4185" i="1" s="1"/>
  <c r="BA4186" i="1" s="1"/>
  <c r="BA4187" i="1" s="1"/>
  <c r="BA4188" i="1" s="1"/>
  <c r="BA4189" i="1" s="1"/>
  <c r="BA4190" i="1" s="1"/>
  <c r="BA4191" i="1" s="1"/>
  <c r="BA4192" i="1" s="1"/>
  <c r="BA4193" i="1" s="1"/>
  <c r="BA4194" i="1" s="1"/>
  <c r="BA4195" i="1" s="1"/>
  <c r="BA4196" i="1" s="1"/>
  <c r="BA4197" i="1" s="1"/>
  <c r="BA4198" i="1" s="1"/>
  <c r="BA4199" i="1" s="1"/>
  <c r="BA4200" i="1" s="1"/>
  <c r="BA4201" i="1" s="1"/>
  <c r="BA4202" i="1" s="1"/>
  <c r="BA4203" i="1" s="1"/>
  <c r="BA4204" i="1" s="1"/>
  <c r="BA4205" i="1" s="1"/>
  <c r="BA4206" i="1" s="1"/>
  <c r="BA4207" i="1" s="1"/>
  <c r="BA4208" i="1" s="1"/>
  <c r="BA4209" i="1" s="1"/>
  <c r="BA4210" i="1" s="1"/>
  <c r="BA4211" i="1" s="1"/>
  <c r="BA4212" i="1" s="1"/>
  <c r="BA4213" i="1" s="1"/>
  <c r="BA4214" i="1" s="1"/>
  <c r="BA4215" i="1" s="1"/>
  <c r="BA4216" i="1" s="1"/>
  <c r="BA4217" i="1" s="1"/>
  <c r="BA4218" i="1" s="1"/>
  <c r="BA4219" i="1" s="1"/>
  <c r="BA4220" i="1" s="1"/>
  <c r="BA4221" i="1" s="1"/>
  <c r="BA4222" i="1" s="1"/>
  <c r="BA4223" i="1" s="1"/>
  <c r="BA4224" i="1" s="1"/>
  <c r="BA4225" i="1" s="1"/>
  <c r="BA4226" i="1" s="1"/>
  <c r="BA4227" i="1" s="1"/>
  <c r="BA4228" i="1" s="1"/>
  <c r="BA4229" i="1" s="1"/>
  <c r="BA4230" i="1" s="1"/>
  <c r="BA4231" i="1" s="1"/>
  <c r="BA4232" i="1" s="1"/>
  <c r="BA4233" i="1" s="1"/>
  <c r="BA4234" i="1" s="1"/>
  <c r="BA4235" i="1" s="1"/>
  <c r="BA4236" i="1" s="1"/>
  <c r="BA4237" i="1" s="1"/>
  <c r="BA4238" i="1" s="1"/>
  <c r="BA4239" i="1" s="1"/>
  <c r="BA4240" i="1" s="1"/>
  <c r="BA4241" i="1" s="1"/>
  <c r="BA4242" i="1" s="1"/>
  <c r="BA4243" i="1" s="1"/>
  <c r="BA4244" i="1" s="1"/>
  <c r="BA4245" i="1" s="1"/>
  <c r="BA4246" i="1" s="1"/>
  <c r="BA4247" i="1" s="1"/>
  <c r="BA4248" i="1" s="1"/>
  <c r="BA4249" i="1" s="1"/>
  <c r="BA4250" i="1" s="1"/>
  <c r="BA4251" i="1" s="1"/>
  <c r="BA4252" i="1" s="1"/>
  <c r="BA4253" i="1" s="1"/>
  <c r="BA4254" i="1" s="1"/>
  <c r="BA4255" i="1" s="1"/>
  <c r="BA4256" i="1" s="1"/>
  <c r="BA4257" i="1" s="1"/>
  <c r="BA4258" i="1" s="1"/>
  <c r="BA4259" i="1" s="1"/>
  <c r="BA4260" i="1" s="1"/>
  <c r="BA4261" i="1" s="1"/>
  <c r="BA4262" i="1" s="1"/>
  <c r="BA4263" i="1" s="1"/>
  <c r="BA4264" i="1" s="1"/>
  <c r="BA4265" i="1" s="1"/>
  <c r="BA4266" i="1" s="1"/>
  <c r="BA4267" i="1" s="1"/>
  <c r="BA4268" i="1" s="1"/>
  <c r="BA4269" i="1" s="1"/>
  <c r="BA4270" i="1" s="1"/>
  <c r="BA4271" i="1" s="1"/>
  <c r="BA4272" i="1" s="1"/>
  <c r="BA4273" i="1" s="1"/>
  <c r="BA4274" i="1" s="1"/>
  <c r="BA4275" i="1" s="1"/>
  <c r="BA4276" i="1" s="1"/>
  <c r="BA4277" i="1" s="1"/>
  <c r="BA4278" i="1" s="1"/>
  <c r="BA4279" i="1" s="1"/>
  <c r="BA4280" i="1" s="1"/>
  <c r="BA4281" i="1" s="1"/>
  <c r="BA4282" i="1" s="1"/>
  <c r="BA4283" i="1" s="1"/>
  <c r="BA4284" i="1" s="1"/>
  <c r="BA4285" i="1" s="1"/>
  <c r="BA4286" i="1" s="1"/>
  <c r="BA4287" i="1" s="1"/>
  <c r="BA4288" i="1" s="1"/>
  <c r="BA4289" i="1" s="1"/>
  <c r="BA4290" i="1" s="1"/>
  <c r="BA4291" i="1" s="1"/>
  <c r="BA4292" i="1" s="1"/>
  <c r="BA4293" i="1" s="1"/>
  <c r="BA4294" i="1" s="1"/>
  <c r="BA4295" i="1" s="1"/>
  <c r="BA4296" i="1" s="1"/>
  <c r="BA4297" i="1" s="1"/>
  <c r="BA4298" i="1" s="1"/>
  <c r="BA4299" i="1" s="1"/>
  <c r="BA4300" i="1" s="1"/>
  <c r="BA4301" i="1" s="1"/>
  <c r="BA4302" i="1" s="1"/>
  <c r="BA4303" i="1" s="1"/>
  <c r="BA4304" i="1" s="1"/>
  <c r="BA4305" i="1" s="1"/>
  <c r="BA4306" i="1" s="1"/>
  <c r="BA4307" i="1" s="1"/>
  <c r="BA4308" i="1" s="1"/>
  <c r="BA4309" i="1" s="1"/>
  <c r="BA4310" i="1" s="1"/>
  <c r="BA4311" i="1" s="1"/>
  <c r="BA4312" i="1" s="1"/>
  <c r="BA4313" i="1" s="1"/>
  <c r="BA4314" i="1" s="1"/>
  <c r="BA4315" i="1" s="1"/>
  <c r="BA4316" i="1" s="1"/>
  <c r="BA4317" i="1" s="1"/>
  <c r="BA4318" i="1" s="1"/>
  <c r="BA4319" i="1" s="1"/>
  <c r="BA4320" i="1" s="1"/>
  <c r="BA4321" i="1" s="1"/>
  <c r="BA4322" i="1" s="1"/>
  <c r="BA4323" i="1" s="1"/>
  <c r="BA4324" i="1" s="1"/>
  <c r="BA4325" i="1" s="1"/>
  <c r="BA4326" i="1" s="1"/>
  <c r="BA4327" i="1" s="1"/>
  <c r="BA4328" i="1" s="1"/>
  <c r="BA4329" i="1" s="1"/>
  <c r="BA4330" i="1" s="1"/>
  <c r="BA4331" i="1" s="1"/>
  <c r="BA4332" i="1" s="1"/>
  <c r="BA4333" i="1" s="1"/>
  <c r="BA4334" i="1" s="1"/>
  <c r="BA4335" i="1" s="1"/>
  <c r="BA4336" i="1" s="1"/>
  <c r="BA4337" i="1" s="1"/>
  <c r="BA4338" i="1" s="1"/>
  <c r="BA4339" i="1" s="1"/>
  <c r="BA4340" i="1" s="1"/>
  <c r="BA4341" i="1" s="1"/>
  <c r="BA4342" i="1" s="1"/>
  <c r="BA4343" i="1" s="1"/>
  <c r="BA4344" i="1" s="1"/>
  <c r="BA4345" i="1" s="1"/>
  <c r="BA4346" i="1" s="1"/>
  <c r="BA4347" i="1" s="1"/>
  <c r="BA4348" i="1" s="1"/>
  <c r="BA4349" i="1" s="1"/>
  <c r="BA4350" i="1" s="1"/>
  <c r="BA4351" i="1" s="1"/>
  <c r="BA4352" i="1" s="1"/>
  <c r="BA4353" i="1" s="1"/>
  <c r="BA4354" i="1" s="1"/>
  <c r="BA4355" i="1" s="1"/>
  <c r="BA4356" i="1" s="1"/>
  <c r="BA4357" i="1" s="1"/>
  <c r="BA4358" i="1" s="1"/>
  <c r="BA4359" i="1" s="1"/>
  <c r="BA4360" i="1" s="1"/>
  <c r="BA4361" i="1" s="1"/>
  <c r="BA4362" i="1" s="1"/>
  <c r="BA4363" i="1" s="1"/>
  <c r="BA4364" i="1" s="1"/>
  <c r="BA4365" i="1" s="1"/>
  <c r="BA4366" i="1" s="1"/>
  <c r="BA4367" i="1" s="1"/>
  <c r="BA4368" i="1" s="1"/>
  <c r="BA4369" i="1" s="1"/>
  <c r="BA4370" i="1" s="1"/>
  <c r="BA4371" i="1" s="1"/>
  <c r="BA4372" i="1" s="1"/>
  <c r="BA4373" i="1" s="1"/>
  <c r="BA4374" i="1" s="1"/>
  <c r="BA4375" i="1" s="1"/>
  <c r="BA4376" i="1" s="1"/>
  <c r="BA4377" i="1" s="1"/>
  <c r="BA4378" i="1" s="1"/>
  <c r="BA4379" i="1" s="1"/>
  <c r="BA4380" i="1" s="1"/>
  <c r="BA4381" i="1" s="1"/>
  <c r="BA4382" i="1" s="1"/>
  <c r="BA4383" i="1" s="1"/>
  <c r="BA4384" i="1" s="1"/>
  <c r="BA4385" i="1" s="1"/>
  <c r="BA4386" i="1" s="1"/>
  <c r="BA4387" i="1" s="1"/>
  <c r="BA4388" i="1" s="1"/>
  <c r="BA4389" i="1" s="1"/>
  <c r="BA4390" i="1" s="1"/>
  <c r="BA4391" i="1" s="1"/>
  <c r="BA4392" i="1" s="1"/>
  <c r="BA4393" i="1" s="1"/>
  <c r="BA4394" i="1" s="1"/>
  <c r="BA4395" i="1" s="1"/>
  <c r="BA4396" i="1" s="1"/>
  <c r="BA4397" i="1" s="1"/>
  <c r="BA4398" i="1" s="1"/>
  <c r="BA4399" i="1" s="1"/>
  <c r="BA4400" i="1" s="1"/>
  <c r="BA4401" i="1" s="1"/>
  <c r="BA4402" i="1" s="1"/>
  <c r="BA4403" i="1" s="1"/>
  <c r="BA4404" i="1" s="1"/>
  <c r="BA4405" i="1" s="1"/>
  <c r="BA4406" i="1" s="1"/>
  <c r="BA4407" i="1" s="1"/>
  <c r="BA4408" i="1" s="1"/>
  <c r="BA4409" i="1" s="1"/>
  <c r="BA4410" i="1" s="1"/>
  <c r="BA4411" i="1" s="1"/>
  <c r="BA4412" i="1" s="1"/>
  <c r="BA4413" i="1" s="1"/>
  <c r="BA4414" i="1" s="1"/>
  <c r="BA4415" i="1" s="1"/>
  <c r="BA4416" i="1" s="1"/>
  <c r="BA4417" i="1" s="1"/>
  <c r="BA4418" i="1" s="1"/>
  <c r="BA4419" i="1" s="1"/>
  <c r="BA4420" i="1" s="1"/>
  <c r="BA4421" i="1" s="1"/>
  <c r="BA4422" i="1" s="1"/>
  <c r="BA4423" i="1" s="1"/>
  <c r="BA4424" i="1" s="1"/>
  <c r="BA4425" i="1" s="1"/>
  <c r="BA4426" i="1" s="1"/>
  <c r="BA4427" i="1" s="1"/>
  <c r="BA4428" i="1" s="1"/>
  <c r="BA4429" i="1" s="1"/>
  <c r="BA4430" i="1" s="1"/>
  <c r="BA4431" i="1" s="1"/>
  <c r="BA4432" i="1" s="1"/>
  <c r="BA4433" i="1" s="1"/>
  <c r="BA4434" i="1" s="1"/>
  <c r="BA4435" i="1" s="1"/>
  <c r="BA4436" i="1" s="1"/>
  <c r="BA4437" i="1" s="1"/>
  <c r="BA4438" i="1" s="1"/>
  <c r="BA4439" i="1" s="1"/>
  <c r="BA4440" i="1" s="1"/>
  <c r="BA4441" i="1" s="1"/>
  <c r="BA4442" i="1" s="1"/>
  <c r="BA4443" i="1" s="1"/>
  <c r="BA4444" i="1" s="1"/>
  <c r="BA4445" i="1" s="1"/>
  <c r="BA4446" i="1" s="1"/>
  <c r="BA4447" i="1" s="1"/>
  <c r="BA4448" i="1" s="1"/>
  <c r="BA4449" i="1" s="1"/>
  <c r="BA4450" i="1" s="1"/>
  <c r="BA4451" i="1" s="1"/>
  <c r="BA4452" i="1" s="1"/>
  <c r="BA4453" i="1" s="1"/>
  <c r="BA4454" i="1" s="1"/>
  <c r="BA4455" i="1" s="1"/>
  <c r="BA4456" i="1" s="1"/>
  <c r="BA4457" i="1" s="1"/>
  <c r="BA4458" i="1" s="1"/>
  <c r="BA4459" i="1" s="1"/>
  <c r="BA4460" i="1" s="1"/>
  <c r="BA4461" i="1" s="1"/>
  <c r="BA4462" i="1" s="1"/>
  <c r="BA4463" i="1" s="1"/>
  <c r="BA4464" i="1" s="1"/>
  <c r="BA4465" i="1" s="1"/>
  <c r="BA4466" i="1" s="1"/>
  <c r="BA4467" i="1" s="1"/>
  <c r="BA4468" i="1" s="1"/>
  <c r="BA4469" i="1" s="1"/>
  <c r="BA4470" i="1" s="1"/>
  <c r="BA4471" i="1" s="1"/>
  <c r="BA4472" i="1" s="1"/>
  <c r="BA4473" i="1" s="1"/>
  <c r="BA4474" i="1" s="1"/>
  <c r="BA4475" i="1" s="1"/>
  <c r="BA4476" i="1" s="1"/>
  <c r="BA4477" i="1" s="1"/>
  <c r="BA4478" i="1" s="1"/>
  <c r="BA4479" i="1" s="1"/>
  <c r="BA4480" i="1" s="1"/>
  <c r="BA4481" i="1" s="1"/>
  <c r="BA4482" i="1" s="1"/>
  <c r="BA4483" i="1" s="1"/>
  <c r="BA4484" i="1" s="1"/>
  <c r="BA4485" i="1" s="1"/>
  <c r="BA4486" i="1" s="1"/>
  <c r="BA4487" i="1" s="1"/>
  <c r="BA4488" i="1" s="1"/>
  <c r="BA4489" i="1" s="1"/>
  <c r="BA4490" i="1" s="1"/>
  <c r="BA4491" i="1" s="1"/>
  <c r="BA4492" i="1" s="1"/>
  <c r="BA4493" i="1" s="1"/>
  <c r="BA4494" i="1" s="1"/>
  <c r="BA4495" i="1" s="1"/>
  <c r="BA4496" i="1" s="1"/>
  <c r="BA4497" i="1" s="1"/>
  <c r="BA4498" i="1" s="1"/>
  <c r="BA4499" i="1" s="1"/>
  <c r="BA4500" i="1" s="1"/>
  <c r="BA4501" i="1" s="1"/>
  <c r="BA4502" i="1" s="1"/>
  <c r="BA4503" i="1" s="1"/>
  <c r="BA4504" i="1" s="1"/>
  <c r="BA4505" i="1" s="1"/>
  <c r="BA4506" i="1" s="1"/>
  <c r="BA4507" i="1" s="1"/>
  <c r="BA4508" i="1" s="1"/>
  <c r="BA4509" i="1" s="1"/>
  <c r="BA4510" i="1" s="1"/>
  <c r="BA4511" i="1" s="1"/>
  <c r="BA4512" i="1" s="1"/>
  <c r="BA4513" i="1" s="1"/>
  <c r="BA4514" i="1" s="1"/>
  <c r="BA4515" i="1" s="1"/>
  <c r="BA4516" i="1" s="1"/>
  <c r="BA4517" i="1" s="1"/>
  <c r="BA4518" i="1" s="1"/>
  <c r="BA4519" i="1" s="1"/>
  <c r="BA4520" i="1" s="1"/>
  <c r="BA4521" i="1" s="1"/>
  <c r="BA4522" i="1" s="1"/>
  <c r="BA4523" i="1" s="1"/>
  <c r="BA4524" i="1" s="1"/>
  <c r="BA4525" i="1" s="1"/>
  <c r="BA4526" i="1" s="1"/>
  <c r="BA4527" i="1" s="1"/>
  <c r="BA4528" i="1" s="1"/>
  <c r="BA4529" i="1" s="1"/>
  <c r="BA4530" i="1" s="1"/>
  <c r="BA4531" i="1" s="1"/>
  <c r="BA4532" i="1" s="1"/>
  <c r="BA4533" i="1" s="1"/>
  <c r="BA4534" i="1" s="1"/>
  <c r="BA4535" i="1" s="1"/>
  <c r="BA4536" i="1" s="1"/>
  <c r="BA4537" i="1" s="1"/>
  <c r="BA4538" i="1" s="1"/>
  <c r="BA4539" i="1" s="1"/>
  <c r="BA4540" i="1" s="1"/>
  <c r="BA4541" i="1" s="1"/>
  <c r="BA4542" i="1" s="1"/>
  <c r="BA4543" i="1" s="1"/>
  <c r="BA4544" i="1" s="1"/>
  <c r="BA4545" i="1" s="1"/>
  <c r="BA4546" i="1" s="1"/>
  <c r="BA4547" i="1" s="1"/>
  <c r="BA4548" i="1" s="1"/>
  <c r="BA4549" i="1" s="1"/>
  <c r="BA4550" i="1" s="1"/>
  <c r="BA4551" i="1" s="1"/>
  <c r="BA4552" i="1" s="1"/>
  <c r="BA4553" i="1" s="1"/>
  <c r="BA4554" i="1" s="1"/>
  <c r="BA4555" i="1" s="1"/>
  <c r="BA4556" i="1" s="1"/>
  <c r="BA4557" i="1" s="1"/>
  <c r="BA4558" i="1" s="1"/>
  <c r="BA4559" i="1" s="1"/>
  <c r="BA4560" i="1" s="1"/>
  <c r="BA4561" i="1" s="1"/>
  <c r="BA4562" i="1" s="1"/>
  <c r="BA4563" i="1" s="1"/>
  <c r="BA4564" i="1" s="1"/>
  <c r="BA4565" i="1" s="1"/>
  <c r="BA4566" i="1" s="1"/>
  <c r="BA4567" i="1" s="1"/>
  <c r="BA4568" i="1" s="1"/>
  <c r="BA4569" i="1" s="1"/>
  <c r="BA4570" i="1" s="1"/>
  <c r="BA4571" i="1" s="1"/>
  <c r="BA4572" i="1" s="1"/>
  <c r="BA4573" i="1" s="1"/>
  <c r="BA4574" i="1" s="1"/>
  <c r="BA4575" i="1" s="1"/>
  <c r="BA4576" i="1" s="1"/>
  <c r="BA4577" i="1" s="1"/>
  <c r="BA4578" i="1" s="1"/>
  <c r="BA4579" i="1" s="1"/>
  <c r="BA4580" i="1" s="1"/>
  <c r="BA4581" i="1" s="1"/>
  <c r="BA4582" i="1" s="1"/>
  <c r="BA4583" i="1" s="1"/>
  <c r="BA4584" i="1" s="1"/>
  <c r="BA4585" i="1" s="1"/>
  <c r="BA4586" i="1" s="1"/>
  <c r="BA4587" i="1" s="1"/>
  <c r="BA4588" i="1" s="1"/>
  <c r="BA4589" i="1" s="1"/>
  <c r="BA4590" i="1" s="1"/>
  <c r="BA4591" i="1" s="1"/>
  <c r="BA4592" i="1" s="1"/>
  <c r="BA4593" i="1" s="1"/>
  <c r="BA4594" i="1" s="1"/>
  <c r="BA4595" i="1" s="1"/>
  <c r="BA4596" i="1" s="1"/>
  <c r="BA4597" i="1" s="1"/>
  <c r="BA4598" i="1" s="1"/>
  <c r="BA4599" i="1" s="1"/>
  <c r="BA4600" i="1" s="1"/>
  <c r="BA4601" i="1" s="1"/>
  <c r="BA4602" i="1" s="1"/>
  <c r="BA4603" i="1" s="1"/>
  <c r="BA4604" i="1" s="1"/>
  <c r="BA4605" i="1" s="1"/>
  <c r="BA4606" i="1" s="1"/>
  <c r="BA4607" i="1" s="1"/>
  <c r="BA4608" i="1" s="1"/>
  <c r="BA4609" i="1" s="1"/>
  <c r="BA4610" i="1" s="1"/>
  <c r="BA4611" i="1" s="1"/>
  <c r="BA4612" i="1" s="1"/>
  <c r="BA4613" i="1" s="1"/>
  <c r="BA4614" i="1" s="1"/>
  <c r="BA4615" i="1" s="1"/>
  <c r="BA4616" i="1" s="1"/>
  <c r="BA4617" i="1" s="1"/>
  <c r="BA4618" i="1" s="1"/>
  <c r="BA4619" i="1" s="1"/>
  <c r="BA4620" i="1" s="1"/>
  <c r="BA4621" i="1" s="1"/>
  <c r="BA4622" i="1" s="1"/>
  <c r="BA4623" i="1" s="1"/>
  <c r="BA4624" i="1" s="1"/>
  <c r="BA4625" i="1" s="1"/>
  <c r="BA4626" i="1" s="1"/>
  <c r="BA4627" i="1" s="1"/>
  <c r="BA4628" i="1" s="1"/>
  <c r="BA4629" i="1" s="1"/>
  <c r="BA4630" i="1" s="1"/>
  <c r="BA4631" i="1" s="1"/>
  <c r="BA4632" i="1" s="1"/>
  <c r="BA4633" i="1" s="1"/>
  <c r="BA4634" i="1" s="1"/>
  <c r="BA4635" i="1" s="1"/>
  <c r="BA4636" i="1" s="1"/>
  <c r="BA4637" i="1" s="1"/>
  <c r="BA4638" i="1" s="1"/>
  <c r="BA4639" i="1" s="1"/>
  <c r="BA4640" i="1" s="1"/>
  <c r="BA4641" i="1" s="1"/>
  <c r="BA4642" i="1" s="1"/>
  <c r="BA4643" i="1" s="1"/>
  <c r="BA4644" i="1" s="1"/>
  <c r="BA4645" i="1" s="1"/>
  <c r="BA4646" i="1" s="1"/>
  <c r="BA4647" i="1" s="1"/>
  <c r="BA4648" i="1" s="1"/>
  <c r="BA4649" i="1" s="1"/>
  <c r="BA4650" i="1" s="1"/>
  <c r="BA4651" i="1" s="1"/>
  <c r="BA4652" i="1" s="1"/>
  <c r="BA4653" i="1" s="1"/>
  <c r="BA4654" i="1" s="1"/>
  <c r="BA4655" i="1" s="1"/>
  <c r="BA4656" i="1" s="1"/>
  <c r="BA4657" i="1" s="1"/>
  <c r="BA4658" i="1" s="1"/>
  <c r="BA4659" i="1" s="1"/>
  <c r="BA4660" i="1" s="1"/>
  <c r="BA4661" i="1" s="1"/>
  <c r="BA4662" i="1" s="1"/>
  <c r="BA4663" i="1" s="1"/>
  <c r="BA4664" i="1" s="1"/>
  <c r="BA4665" i="1" s="1"/>
  <c r="BA4666" i="1" s="1"/>
  <c r="BA4667" i="1" s="1"/>
  <c r="BA4668" i="1" s="1"/>
  <c r="BA4669" i="1" s="1"/>
  <c r="BA4670" i="1" s="1"/>
  <c r="BA4671" i="1" s="1"/>
  <c r="BA4672" i="1" s="1"/>
  <c r="BA4673" i="1" s="1"/>
  <c r="BA4674" i="1" s="1"/>
  <c r="BA4675" i="1" s="1"/>
  <c r="BA4676" i="1" s="1"/>
  <c r="BA4677" i="1" s="1"/>
  <c r="BA4678" i="1" s="1"/>
  <c r="BA4679" i="1" s="1"/>
  <c r="BA4680" i="1" s="1"/>
  <c r="BA4681" i="1" s="1"/>
  <c r="BA4682" i="1" s="1"/>
  <c r="BA4683" i="1" s="1"/>
  <c r="BA4684" i="1" s="1"/>
  <c r="BA4685" i="1" s="1"/>
  <c r="BA4686" i="1" s="1"/>
  <c r="BA4687" i="1" s="1"/>
  <c r="BA4688" i="1" s="1"/>
  <c r="BA4689" i="1" s="1"/>
  <c r="BA4690" i="1" s="1"/>
  <c r="BA4691" i="1" s="1"/>
  <c r="BA4692" i="1" s="1"/>
  <c r="BA4693" i="1" s="1"/>
  <c r="BA4694" i="1" s="1"/>
  <c r="BA4695" i="1" s="1"/>
  <c r="BA4696" i="1" s="1"/>
  <c r="BA4697" i="1" s="1"/>
  <c r="BA4698" i="1" s="1"/>
  <c r="BA4699" i="1" s="1"/>
  <c r="BA4700" i="1" s="1"/>
  <c r="BA4701" i="1" s="1"/>
  <c r="BA4702" i="1" s="1"/>
  <c r="BA4703" i="1" s="1"/>
  <c r="BA4704" i="1" s="1"/>
  <c r="BA4705" i="1" s="1"/>
  <c r="BA4706" i="1" s="1"/>
  <c r="BA4707" i="1" s="1"/>
  <c r="BA4708" i="1" s="1"/>
  <c r="BA4709" i="1" s="1"/>
  <c r="BA4710" i="1" s="1"/>
  <c r="BA4711" i="1" s="1"/>
  <c r="BA4712" i="1" s="1"/>
  <c r="BA4713" i="1" s="1"/>
  <c r="BA4714" i="1" s="1"/>
  <c r="BA4715" i="1" s="1"/>
  <c r="BA4716" i="1" s="1"/>
  <c r="BA4717" i="1" s="1"/>
  <c r="BA4718" i="1" s="1"/>
  <c r="BA4719" i="1" s="1"/>
  <c r="BA4720" i="1" s="1"/>
  <c r="BA4721" i="1" s="1"/>
  <c r="BA4722" i="1" s="1"/>
  <c r="BA4723" i="1" s="1"/>
  <c r="BA4724" i="1" s="1"/>
  <c r="BA4725" i="1" s="1"/>
  <c r="BA4726" i="1" s="1"/>
  <c r="BA4727" i="1" s="1"/>
  <c r="BA4728" i="1" s="1"/>
  <c r="BA4729" i="1" s="1"/>
  <c r="BA4730" i="1" s="1"/>
  <c r="BA4731" i="1" s="1"/>
  <c r="BA4732" i="1" s="1"/>
  <c r="BA4733" i="1" s="1"/>
  <c r="BA4734" i="1" s="1"/>
  <c r="BA4735" i="1" s="1"/>
  <c r="BA4736" i="1" s="1"/>
  <c r="BA4737" i="1" s="1"/>
  <c r="BA4738" i="1" s="1"/>
  <c r="BA4739" i="1" s="1"/>
  <c r="BA4740" i="1" s="1"/>
  <c r="BA4741" i="1" s="1"/>
  <c r="BA4742" i="1" s="1"/>
  <c r="BA4743" i="1" s="1"/>
  <c r="BA4744" i="1" s="1"/>
  <c r="BA4745" i="1" s="1"/>
  <c r="BA4746" i="1" s="1"/>
  <c r="BA4747" i="1" s="1"/>
  <c r="BA4748" i="1" s="1"/>
  <c r="BA4749" i="1" s="1"/>
  <c r="BA4750" i="1" s="1"/>
  <c r="BA4751" i="1" s="1"/>
  <c r="BA4752" i="1" s="1"/>
  <c r="BA4753" i="1" s="1"/>
  <c r="BA4754" i="1" s="1"/>
  <c r="BA4755" i="1" s="1"/>
  <c r="BA4756" i="1" s="1"/>
  <c r="BA4757" i="1" s="1"/>
  <c r="BA4758" i="1" s="1"/>
  <c r="BA4759" i="1" s="1"/>
  <c r="BA4760" i="1" s="1"/>
  <c r="BA4761" i="1" s="1"/>
  <c r="BA4762" i="1" s="1"/>
  <c r="BA4763" i="1" s="1"/>
  <c r="BA4764" i="1" s="1"/>
  <c r="BA4765" i="1" s="1"/>
  <c r="BA4766" i="1" s="1"/>
  <c r="BA4767" i="1" s="1"/>
  <c r="BA4768" i="1" s="1"/>
  <c r="BA4769" i="1" s="1"/>
  <c r="BA4770" i="1" s="1"/>
  <c r="BA4771" i="1" s="1"/>
  <c r="BA4772" i="1" s="1"/>
  <c r="BA4773" i="1" s="1"/>
  <c r="BA4774" i="1" s="1"/>
  <c r="BA4775" i="1" s="1"/>
  <c r="BA4776" i="1" s="1"/>
  <c r="BA4777" i="1" s="1"/>
  <c r="BA4778" i="1" s="1"/>
  <c r="BA4779" i="1" s="1"/>
  <c r="BA4780" i="1" s="1"/>
  <c r="BA4781" i="1" s="1"/>
  <c r="BA4782" i="1" s="1"/>
  <c r="BA4783" i="1" s="1"/>
  <c r="BA4784" i="1" s="1"/>
  <c r="BA4785" i="1" s="1"/>
  <c r="BA4786" i="1" s="1"/>
  <c r="BA4787" i="1" s="1"/>
  <c r="BA4788" i="1" s="1"/>
  <c r="BA4789" i="1" s="1"/>
  <c r="BA4790" i="1" s="1"/>
  <c r="BA4791" i="1" s="1"/>
  <c r="BA4792" i="1" s="1"/>
  <c r="BA4793" i="1" s="1"/>
  <c r="BA4794" i="1" s="1"/>
  <c r="BA4795" i="1" s="1"/>
  <c r="BA4796" i="1" s="1"/>
  <c r="BA4797" i="1" s="1"/>
  <c r="BA4798" i="1" s="1"/>
  <c r="BA4799" i="1" s="1"/>
  <c r="BA4800" i="1" s="1"/>
  <c r="BA4801" i="1" s="1"/>
  <c r="BA4802" i="1" s="1"/>
  <c r="BA4803" i="1" s="1"/>
  <c r="BA4804" i="1" s="1"/>
  <c r="BA4805" i="1" s="1"/>
  <c r="BA4806" i="1" s="1"/>
  <c r="BA4807" i="1" s="1"/>
  <c r="BA4808" i="1" s="1"/>
  <c r="BA4809" i="1" s="1"/>
  <c r="BA4810" i="1" s="1"/>
  <c r="BA4811" i="1" s="1"/>
  <c r="BA4812" i="1" s="1"/>
  <c r="BA4813" i="1" s="1"/>
  <c r="BA4814" i="1" s="1"/>
  <c r="BA4815" i="1" s="1"/>
  <c r="BA4816" i="1" s="1"/>
  <c r="BA4817" i="1" s="1"/>
  <c r="BA4818" i="1" s="1"/>
  <c r="BA4819" i="1" s="1"/>
  <c r="BA4820" i="1" s="1"/>
  <c r="BA4821" i="1" s="1"/>
  <c r="BA4822" i="1" s="1"/>
  <c r="BA4823" i="1" s="1"/>
  <c r="BA4824" i="1" s="1"/>
  <c r="BA4825" i="1" s="1"/>
  <c r="BA4826" i="1" s="1"/>
  <c r="BA4827" i="1" s="1"/>
  <c r="BA4828" i="1" s="1"/>
  <c r="BA4829" i="1" s="1"/>
  <c r="BA4830" i="1" s="1"/>
  <c r="BA4831" i="1" s="1"/>
  <c r="BA4832" i="1" s="1"/>
  <c r="BA4833" i="1" s="1"/>
  <c r="BA4834" i="1" s="1"/>
  <c r="BA4835" i="1" s="1"/>
  <c r="BA4836" i="1" s="1"/>
  <c r="BA4837" i="1" s="1"/>
  <c r="BA4838" i="1" s="1"/>
  <c r="BA4839" i="1" s="1"/>
  <c r="BA4840" i="1" s="1"/>
  <c r="BA4841" i="1" s="1"/>
  <c r="BA4842" i="1" s="1"/>
  <c r="BA4843" i="1" s="1"/>
  <c r="BA4844" i="1" s="1"/>
  <c r="BA4845" i="1" s="1"/>
  <c r="BA4846" i="1" s="1"/>
  <c r="BA4847" i="1" s="1"/>
  <c r="BA4848" i="1" s="1"/>
  <c r="BA4849" i="1" s="1"/>
  <c r="BA4850" i="1" s="1"/>
  <c r="BA4851" i="1" s="1"/>
  <c r="BA4852" i="1" s="1"/>
  <c r="BA4853" i="1" s="1"/>
  <c r="BA4854" i="1" s="1"/>
  <c r="BA4855" i="1" s="1"/>
  <c r="BA4856" i="1" s="1"/>
  <c r="BA4857" i="1" s="1"/>
  <c r="BA4858" i="1" s="1"/>
  <c r="BA4859" i="1" s="1"/>
  <c r="BA4860" i="1" s="1"/>
  <c r="BA4861" i="1" s="1"/>
  <c r="BA4862" i="1" s="1"/>
  <c r="BA4863" i="1" s="1"/>
  <c r="BA4864" i="1" s="1"/>
  <c r="BA4865" i="1" s="1"/>
  <c r="BA4866" i="1" s="1"/>
  <c r="BA4867" i="1" s="1"/>
  <c r="BA4868" i="1" s="1"/>
  <c r="BA4869" i="1" s="1"/>
  <c r="BA4870" i="1" s="1"/>
  <c r="BA4871" i="1" s="1"/>
  <c r="BA4872" i="1" s="1"/>
  <c r="BA4873" i="1" s="1"/>
  <c r="BA4874" i="1" s="1"/>
  <c r="BA4875" i="1" s="1"/>
  <c r="BA4876" i="1" s="1"/>
  <c r="BA4877" i="1" s="1"/>
  <c r="BA4878" i="1" s="1"/>
  <c r="BA4879" i="1" s="1"/>
  <c r="BA4880" i="1" s="1"/>
  <c r="BA4881" i="1" s="1"/>
  <c r="BA4882" i="1" s="1"/>
  <c r="BA4883" i="1" s="1"/>
  <c r="BA4884" i="1" s="1"/>
  <c r="BA4885" i="1" s="1"/>
  <c r="BA4886" i="1" s="1"/>
  <c r="BA4887" i="1" s="1"/>
  <c r="BA4888" i="1" s="1"/>
  <c r="BA4889" i="1" s="1"/>
  <c r="BA4890" i="1" s="1"/>
  <c r="BA4891" i="1" s="1"/>
  <c r="BA4892" i="1" s="1"/>
  <c r="BA4893" i="1" s="1"/>
  <c r="BA4894" i="1" s="1"/>
  <c r="BA4895" i="1" s="1"/>
  <c r="BA4896" i="1" s="1"/>
  <c r="BA4897" i="1" s="1"/>
  <c r="BA4898" i="1" s="1"/>
  <c r="BA4899" i="1" s="1"/>
  <c r="BA4900" i="1" s="1"/>
  <c r="BA4901" i="1" s="1"/>
  <c r="BA4902" i="1" s="1"/>
  <c r="BA4903" i="1" s="1"/>
  <c r="BA4904" i="1" s="1"/>
  <c r="BA4905" i="1" s="1"/>
  <c r="BA4906" i="1" s="1"/>
  <c r="BA4907" i="1" s="1"/>
  <c r="BA4908" i="1" s="1"/>
  <c r="BA4909" i="1" s="1"/>
  <c r="BA4910" i="1" s="1"/>
  <c r="BA4911" i="1" s="1"/>
  <c r="BA4912" i="1" s="1"/>
  <c r="BA4913" i="1" s="1"/>
  <c r="BA4914" i="1" s="1"/>
  <c r="BA4915" i="1" s="1"/>
  <c r="BA4916" i="1" s="1"/>
  <c r="BA4917" i="1" s="1"/>
  <c r="BA4918" i="1" s="1"/>
  <c r="BA4919" i="1" s="1"/>
  <c r="BA4920" i="1" s="1"/>
  <c r="BA4921" i="1" s="1"/>
  <c r="BA4922" i="1" s="1"/>
  <c r="BA4923" i="1" s="1"/>
  <c r="BA4924" i="1" s="1"/>
  <c r="BA4925" i="1" s="1"/>
  <c r="BA4926" i="1" s="1"/>
  <c r="BA4927" i="1" s="1"/>
  <c r="BA4928" i="1" s="1"/>
  <c r="BA4929" i="1" s="1"/>
  <c r="BA4930" i="1" s="1"/>
  <c r="BA4931" i="1" s="1"/>
  <c r="BA4932" i="1" s="1"/>
  <c r="BA4933" i="1" s="1"/>
  <c r="BA4934" i="1" s="1"/>
  <c r="BA4935" i="1" s="1"/>
  <c r="BA4936" i="1" s="1"/>
  <c r="BA4937" i="1" s="1"/>
  <c r="BA4938" i="1" s="1"/>
  <c r="BA4939" i="1" s="1"/>
  <c r="BA4940" i="1" s="1"/>
  <c r="BA4941" i="1" s="1"/>
  <c r="BA4942" i="1" s="1"/>
  <c r="BA4943" i="1" s="1"/>
  <c r="BA4944" i="1" s="1"/>
  <c r="BA4945" i="1" s="1"/>
  <c r="BA4946" i="1" s="1"/>
  <c r="BA4947" i="1" s="1"/>
  <c r="BA4948" i="1" s="1"/>
  <c r="BA4949" i="1" s="1"/>
  <c r="BA4950" i="1" s="1"/>
  <c r="BA4951" i="1" s="1"/>
  <c r="BA4952" i="1" s="1"/>
  <c r="BA4953" i="1" s="1"/>
  <c r="BA4954" i="1" s="1"/>
  <c r="BA4955" i="1" s="1"/>
  <c r="BA4956" i="1" s="1"/>
  <c r="BA4957" i="1" s="1"/>
  <c r="BA4958" i="1" s="1"/>
  <c r="BA4959" i="1" s="1"/>
  <c r="BA4960" i="1" s="1"/>
  <c r="BA4961" i="1" s="1"/>
  <c r="BA4962" i="1" s="1"/>
  <c r="BA4963" i="1" s="1"/>
  <c r="BA4964" i="1" s="1"/>
  <c r="BA4965" i="1" s="1"/>
  <c r="BA4966" i="1" s="1"/>
  <c r="BA4967" i="1" s="1"/>
  <c r="BA4968" i="1" s="1"/>
  <c r="BA4969" i="1" s="1"/>
  <c r="BA4970" i="1" s="1"/>
  <c r="BA4971" i="1" s="1"/>
  <c r="BA4972" i="1" s="1"/>
  <c r="BA4973" i="1" s="1"/>
  <c r="BA4974" i="1" s="1"/>
  <c r="BA4975" i="1" s="1"/>
  <c r="BA4976" i="1" s="1"/>
  <c r="BA4977" i="1" s="1"/>
  <c r="BA4978" i="1" s="1"/>
  <c r="BA4979" i="1" s="1"/>
  <c r="BA4980" i="1" s="1"/>
  <c r="BA4981" i="1" s="1"/>
  <c r="BA4982" i="1" s="1"/>
  <c r="BA4983" i="1" s="1"/>
  <c r="BA4984" i="1" s="1"/>
  <c r="BA4985" i="1" s="1"/>
  <c r="BA4986" i="1" s="1"/>
  <c r="BA4987" i="1" s="1"/>
  <c r="BA4988" i="1" s="1"/>
  <c r="BA4989" i="1" s="1"/>
  <c r="BA4990" i="1" s="1"/>
  <c r="BA4991" i="1" s="1"/>
  <c r="BA4992" i="1" s="1"/>
  <c r="BA4993" i="1" s="1"/>
  <c r="BA4994" i="1" s="1"/>
  <c r="BA4995" i="1" s="1"/>
  <c r="BA4996" i="1" s="1"/>
  <c r="BA4997" i="1" s="1"/>
  <c r="BA4998" i="1" s="1"/>
  <c r="BA4999" i="1" s="1"/>
  <c r="BA5000" i="1" s="1"/>
  <c r="BA5001" i="1" s="1"/>
  <c r="BA5002" i="1" s="1"/>
  <c r="BA5003" i="1" s="1"/>
  <c r="BA5004" i="1" s="1"/>
  <c r="BA5005" i="1" s="1"/>
  <c r="BA5006" i="1" s="1"/>
  <c r="BA5007" i="1" s="1"/>
  <c r="BA5008" i="1" s="1"/>
  <c r="BA5009" i="1" s="1"/>
  <c r="BA5010" i="1" s="1"/>
  <c r="BA5011" i="1" s="1"/>
  <c r="BA5012" i="1" s="1"/>
  <c r="BA5013" i="1" s="1"/>
  <c r="BA5014" i="1" s="1"/>
  <c r="BA5015" i="1" s="1"/>
  <c r="BA5016" i="1" s="1"/>
  <c r="BA5017" i="1" s="1"/>
  <c r="BA5018" i="1" s="1"/>
  <c r="BA5019" i="1" s="1"/>
  <c r="BA5020" i="1" s="1"/>
  <c r="BA5021" i="1" s="1"/>
  <c r="BA5022" i="1" s="1"/>
  <c r="BA5023" i="1" s="1"/>
  <c r="BA5024" i="1" s="1"/>
  <c r="BA5025" i="1" s="1"/>
  <c r="BA5026" i="1" s="1"/>
  <c r="BA5027" i="1" s="1"/>
  <c r="BA5028" i="1" s="1"/>
  <c r="BA5029" i="1" s="1"/>
  <c r="BA5030" i="1" s="1"/>
  <c r="BA5031" i="1" s="1"/>
  <c r="BA5032" i="1" s="1"/>
  <c r="BA5033" i="1" s="1"/>
  <c r="BA5034" i="1" s="1"/>
  <c r="BA5035" i="1" s="1"/>
  <c r="BA5036" i="1" s="1"/>
  <c r="BA5037" i="1" s="1"/>
  <c r="BA5038" i="1" s="1"/>
  <c r="BA5039" i="1" s="1"/>
  <c r="BA5040" i="1" s="1"/>
  <c r="BA5041" i="1" s="1"/>
  <c r="BA5042" i="1" s="1"/>
  <c r="BA5043" i="1" s="1"/>
  <c r="BA5044" i="1" s="1"/>
  <c r="BA5045" i="1" s="1"/>
  <c r="BA5046" i="1" s="1"/>
  <c r="BA5047" i="1" s="1"/>
  <c r="BA5048" i="1" s="1"/>
  <c r="BA5049" i="1" s="1"/>
  <c r="BA5050" i="1" s="1"/>
  <c r="BA5051" i="1" s="1"/>
  <c r="BA5052" i="1" s="1"/>
  <c r="BA5053" i="1" s="1"/>
  <c r="BA5054" i="1" s="1"/>
  <c r="BA5055" i="1" s="1"/>
  <c r="BA5056" i="1" s="1"/>
  <c r="BA5057" i="1" s="1"/>
  <c r="BA5058" i="1" s="1"/>
  <c r="BA5059" i="1" s="1"/>
  <c r="BA5060" i="1" s="1"/>
  <c r="BA5061" i="1" s="1"/>
  <c r="BA5062" i="1" s="1"/>
  <c r="BA5063" i="1" s="1"/>
  <c r="BA5064" i="1" s="1"/>
  <c r="BA5065" i="1" s="1"/>
  <c r="BA5066" i="1" s="1"/>
  <c r="BA5067" i="1" s="1"/>
  <c r="BA5068" i="1" s="1"/>
  <c r="BA5069" i="1" s="1"/>
  <c r="BA5070" i="1" s="1"/>
  <c r="BA5071" i="1" s="1"/>
  <c r="BA5072" i="1" s="1"/>
  <c r="BA5073" i="1" s="1"/>
  <c r="BA5074" i="1" s="1"/>
  <c r="BA5075" i="1" s="1"/>
  <c r="BA5076" i="1" s="1"/>
  <c r="BA5077" i="1" s="1"/>
  <c r="BA5078" i="1" s="1"/>
  <c r="BA5079" i="1" s="1"/>
  <c r="BA5080" i="1" s="1"/>
  <c r="BA5081" i="1" s="1"/>
  <c r="BA5082" i="1" s="1"/>
  <c r="BA5083" i="1" s="1"/>
  <c r="BA5084" i="1" s="1"/>
  <c r="BA5085" i="1" s="1"/>
  <c r="BA5086" i="1" s="1"/>
  <c r="BA5087" i="1" s="1"/>
  <c r="BA5088" i="1" s="1"/>
  <c r="BA5089" i="1" s="1"/>
  <c r="BA5090" i="1" s="1"/>
  <c r="BA5091" i="1" s="1"/>
  <c r="BA5092" i="1" s="1"/>
  <c r="BA5093" i="1" s="1"/>
  <c r="BA5094" i="1" s="1"/>
  <c r="BA5095" i="1" s="1"/>
  <c r="BA5096" i="1" s="1"/>
  <c r="BA5097" i="1" s="1"/>
  <c r="BA5098" i="1" s="1"/>
  <c r="BA5099" i="1" s="1"/>
  <c r="BA5100" i="1" s="1"/>
  <c r="BA5101" i="1" s="1"/>
  <c r="BA5102" i="1" s="1"/>
  <c r="BA5103" i="1" s="1"/>
  <c r="BA5104" i="1" s="1"/>
  <c r="BA5105" i="1" s="1"/>
  <c r="BA5106" i="1" s="1"/>
  <c r="BA5107" i="1" s="1"/>
  <c r="BA5108" i="1" s="1"/>
  <c r="BA5109" i="1" s="1"/>
  <c r="BA5110" i="1" s="1"/>
  <c r="BA5111" i="1" s="1"/>
  <c r="BA5112" i="1" s="1"/>
  <c r="BA5113" i="1" s="1"/>
  <c r="BA5114" i="1" s="1"/>
  <c r="BA5115" i="1" s="1"/>
  <c r="BA5116" i="1" s="1"/>
  <c r="BA5117" i="1" s="1"/>
  <c r="BA5118" i="1" s="1"/>
  <c r="BA5119" i="1" s="1"/>
  <c r="BA5120" i="1" s="1"/>
  <c r="BA5121" i="1" s="1"/>
  <c r="BA5122" i="1" s="1"/>
  <c r="BA5123" i="1" s="1"/>
  <c r="BA5124" i="1" s="1"/>
  <c r="BA5125" i="1" s="1"/>
  <c r="BA5126" i="1" s="1"/>
  <c r="BA5127" i="1" s="1"/>
  <c r="BA5128" i="1" s="1"/>
  <c r="BA5129" i="1" s="1"/>
  <c r="BA5130" i="1" s="1"/>
  <c r="BA5131" i="1" s="1"/>
  <c r="BA5132" i="1" s="1"/>
  <c r="BA5133" i="1" s="1"/>
  <c r="BA5134" i="1" s="1"/>
  <c r="BA5135" i="1" s="1"/>
  <c r="BA5136" i="1" s="1"/>
  <c r="BA5137" i="1" s="1"/>
  <c r="BA5138" i="1" s="1"/>
  <c r="BA5139" i="1" s="1"/>
  <c r="BA5140" i="1" s="1"/>
  <c r="BA5141" i="1" s="1"/>
  <c r="BA5142" i="1" s="1"/>
  <c r="BA5143" i="1" s="1"/>
  <c r="BA5144" i="1" s="1"/>
  <c r="BA5145" i="1" s="1"/>
  <c r="BA5146" i="1" s="1"/>
  <c r="BA5147" i="1" s="1"/>
  <c r="BA5148" i="1" s="1"/>
  <c r="BA5149" i="1" s="1"/>
  <c r="BA5150" i="1" s="1"/>
  <c r="BA5151" i="1" s="1"/>
  <c r="BA5152" i="1" s="1"/>
  <c r="BA5153" i="1" s="1"/>
  <c r="BA5154" i="1" s="1"/>
  <c r="BA5155" i="1" s="1"/>
  <c r="BA5156" i="1" s="1"/>
  <c r="BA5157" i="1" s="1"/>
  <c r="BA5158" i="1" s="1"/>
  <c r="BA5159" i="1" s="1"/>
  <c r="BA5160" i="1" s="1"/>
  <c r="BA5161" i="1" s="1"/>
  <c r="BA5162" i="1" s="1"/>
  <c r="BA5163" i="1" s="1"/>
  <c r="BA5164" i="1" s="1"/>
  <c r="BA5165" i="1" s="1"/>
  <c r="BA5166" i="1" s="1"/>
  <c r="BA5167" i="1" s="1"/>
  <c r="BA5168" i="1" s="1"/>
  <c r="BA5169" i="1" s="1"/>
  <c r="BA5170" i="1" s="1"/>
  <c r="BA5171" i="1" s="1"/>
  <c r="BA5172" i="1" s="1"/>
  <c r="BA5173" i="1" s="1"/>
  <c r="BA5174" i="1" s="1"/>
  <c r="BA5175" i="1" s="1"/>
  <c r="BA5176" i="1" s="1"/>
  <c r="BA5177" i="1" s="1"/>
  <c r="BA5178" i="1" s="1"/>
  <c r="BA5179" i="1" s="1"/>
  <c r="BA5180" i="1" s="1"/>
  <c r="BA5181" i="1" s="1"/>
  <c r="BA5182" i="1" s="1"/>
  <c r="BA5183" i="1" s="1"/>
  <c r="BA5184" i="1" s="1"/>
  <c r="BA5185" i="1" s="1"/>
  <c r="BA5186" i="1" s="1"/>
  <c r="BA5187" i="1" s="1"/>
  <c r="BA5188" i="1" s="1"/>
  <c r="BA5189" i="1" s="1"/>
  <c r="BA5190" i="1" s="1"/>
  <c r="BA5191" i="1" s="1"/>
  <c r="BA5192" i="1" s="1"/>
  <c r="BA5193" i="1" s="1"/>
  <c r="BA5194" i="1" s="1"/>
  <c r="BA5195" i="1" s="1"/>
  <c r="BA5196" i="1" s="1"/>
  <c r="BA5197" i="1" s="1"/>
  <c r="BA5198" i="1" s="1"/>
  <c r="BA5199" i="1" s="1"/>
  <c r="BA5200" i="1" s="1"/>
  <c r="BA5201" i="1" s="1"/>
  <c r="BA5202" i="1" s="1"/>
  <c r="BA5203" i="1" s="1"/>
  <c r="BA5204" i="1" s="1"/>
  <c r="BA5205" i="1" s="1"/>
  <c r="BA5206" i="1" s="1"/>
  <c r="BA5207" i="1" s="1"/>
  <c r="BA5208" i="1" s="1"/>
  <c r="BA5209" i="1" s="1"/>
  <c r="BA5210" i="1" s="1"/>
  <c r="BA5211" i="1" s="1"/>
  <c r="BA5212" i="1" s="1"/>
  <c r="BA5213" i="1" s="1"/>
  <c r="BA5214" i="1" s="1"/>
  <c r="BA5215" i="1" s="1"/>
  <c r="BA5216" i="1" s="1"/>
  <c r="BA5217" i="1" s="1"/>
  <c r="BA5218" i="1" s="1"/>
  <c r="BA5219" i="1" s="1"/>
  <c r="BA5220" i="1" s="1"/>
  <c r="BA5221" i="1" s="1"/>
  <c r="BA5222" i="1" s="1"/>
  <c r="BA5223" i="1" s="1"/>
  <c r="BA5224" i="1" s="1"/>
  <c r="BA5225" i="1" s="1"/>
  <c r="BA5226" i="1" s="1"/>
  <c r="BA5227" i="1" s="1"/>
  <c r="BA5228" i="1" s="1"/>
  <c r="BA5229" i="1" s="1"/>
  <c r="BA5230" i="1" s="1"/>
  <c r="BA5231" i="1" s="1"/>
  <c r="BA5232" i="1" s="1"/>
  <c r="BA5233" i="1" s="1"/>
  <c r="BA5234" i="1" s="1"/>
  <c r="BA5235" i="1" s="1"/>
  <c r="BA5236" i="1" s="1"/>
  <c r="BA5237" i="1" s="1"/>
  <c r="BA5238" i="1" s="1"/>
  <c r="BA5239" i="1" s="1"/>
  <c r="BA5240" i="1" s="1"/>
  <c r="BA5241" i="1" s="1"/>
  <c r="BA5242" i="1" s="1"/>
  <c r="BA5243" i="1" s="1"/>
  <c r="BA5244" i="1" s="1"/>
  <c r="BA5245" i="1" s="1"/>
  <c r="BA5246" i="1" s="1"/>
  <c r="BA5247" i="1" s="1"/>
  <c r="BA5248" i="1" s="1"/>
  <c r="BA5249" i="1" s="1"/>
  <c r="BA5250" i="1" s="1"/>
  <c r="BA5251" i="1" s="1"/>
  <c r="BA5252" i="1" s="1"/>
  <c r="BA5253" i="1" s="1"/>
  <c r="BA5254" i="1" s="1"/>
  <c r="BA5255" i="1" s="1"/>
  <c r="BA5256" i="1" s="1"/>
  <c r="BA5257" i="1" s="1"/>
  <c r="BA5258" i="1" s="1"/>
  <c r="BA5259" i="1" s="1"/>
  <c r="BA5260" i="1" s="1"/>
  <c r="BA5261" i="1" s="1"/>
  <c r="BA5262" i="1" s="1"/>
  <c r="BA5263" i="1" s="1"/>
  <c r="BA5264" i="1" s="1"/>
  <c r="BA5265" i="1" s="1"/>
  <c r="BA5266" i="1" s="1"/>
  <c r="BA5267" i="1" s="1"/>
  <c r="BA5268" i="1" s="1"/>
  <c r="BA5269" i="1" s="1"/>
  <c r="BA5270" i="1" s="1"/>
  <c r="BA5271" i="1" s="1"/>
  <c r="BA5272" i="1" s="1"/>
  <c r="BA5273" i="1" s="1"/>
  <c r="BA5274" i="1" s="1"/>
  <c r="BA5275" i="1" s="1"/>
  <c r="BA5276" i="1" s="1"/>
  <c r="BA5277" i="1" s="1"/>
  <c r="BA5278" i="1" s="1"/>
  <c r="BA5279" i="1" s="1"/>
  <c r="BA5280" i="1" s="1"/>
  <c r="BA5281" i="1" s="1"/>
  <c r="BA5282" i="1" s="1"/>
  <c r="BA5283" i="1" s="1"/>
  <c r="BA5284" i="1" s="1"/>
  <c r="BA5285" i="1" s="1"/>
  <c r="BA5286" i="1" s="1"/>
  <c r="BA5287" i="1" s="1"/>
  <c r="BA5288" i="1" s="1"/>
  <c r="BA5289" i="1" s="1"/>
  <c r="BA5290" i="1" s="1"/>
  <c r="BA5291" i="1" s="1"/>
  <c r="BA5292" i="1" s="1"/>
  <c r="BA5293" i="1" s="1"/>
  <c r="BA5294" i="1" s="1"/>
  <c r="BA5295" i="1" s="1"/>
  <c r="BA5296" i="1" s="1"/>
  <c r="BA5297" i="1" s="1"/>
  <c r="BA5298" i="1" s="1"/>
  <c r="BA5299" i="1" s="1"/>
  <c r="BA5300" i="1" s="1"/>
  <c r="BA5301" i="1" s="1"/>
  <c r="BA5302" i="1" s="1"/>
  <c r="BA5303" i="1" s="1"/>
  <c r="BA5304" i="1" s="1"/>
  <c r="BA5305" i="1" s="1"/>
  <c r="BA5306" i="1" s="1"/>
  <c r="BA5307" i="1" s="1"/>
  <c r="BA5308" i="1" s="1"/>
  <c r="BA5309" i="1" s="1"/>
  <c r="BA5310" i="1" s="1"/>
  <c r="BA5311" i="1" s="1"/>
  <c r="BA5312" i="1" s="1"/>
  <c r="BA5313" i="1" s="1"/>
  <c r="BA5314" i="1" s="1"/>
  <c r="BA5315" i="1" s="1"/>
  <c r="BA5316" i="1" s="1"/>
  <c r="BA5317" i="1" s="1"/>
  <c r="BA5318" i="1" s="1"/>
  <c r="BA5319" i="1" s="1"/>
  <c r="BA5320" i="1" s="1"/>
  <c r="BA5321" i="1" s="1"/>
  <c r="BA5322" i="1" s="1"/>
  <c r="BA5323" i="1" s="1"/>
  <c r="BA5324" i="1" s="1"/>
  <c r="BA5325" i="1" s="1"/>
  <c r="BA5326" i="1" s="1"/>
  <c r="BA5327" i="1" s="1"/>
  <c r="BA5328" i="1" s="1"/>
  <c r="BA5329" i="1" s="1"/>
  <c r="BA5330" i="1" s="1"/>
  <c r="BA5331" i="1" s="1"/>
  <c r="BA5332" i="1" s="1"/>
  <c r="BA5333" i="1" s="1"/>
  <c r="BA5334" i="1" s="1"/>
  <c r="BA5335" i="1" s="1"/>
  <c r="BA5336" i="1" s="1"/>
  <c r="BA5337" i="1" s="1"/>
  <c r="BA5338" i="1" s="1"/>
  <c r="BA5339" i="1" s="1"/>
  <c r="BA5340" i="1" s="1"/>
  <c r="BA5341" i="1" s="1"/>
  <c r="BA5342" i="1" s="1"/>
  <c r="BA5343" i="1" s="1"/>
  <c r="BA5344" i="1" s="1"/>
  <c r="BA5345" i="1" s="1"/>
  <c r="BA5346" i="1" s="1"/>
  <c r="BA5347" i="1" s="1"/>
  <c r="BA5348" i="1" s="1"/>
  <c r="BA5349" i="1" s="1"/>
  <c r="BA5350" i="1" s="1"/>
  <c r="BA5351" i="1" s="1"/>
  <c r="BA5352" i="1" s="1"/>
  <c r="BA5353" i="1" s="1"/>
  <c r="BA5354" i="1" s="1"/>
  <c r="BA5355" i="1" s="1"/>
  <c r="BA5356" i="1" s="1"/>
  <c r="BA5357" i="1" s="1"/>
  <c r="BA5358" i="1" s="1"/>
  <c r="BA5359" i="1" s="1"/>
  <c r="BA5360" i="1" s="1"/>
  <c r="BA5361" i="1" s="1"/>
  <c r="BA5362" i="1" s="1"/>
  <c r="BA5363" i="1" s="1"/>
  <c r="BA5364" i="1" s="1"/>
  <c r="BA5365" i="1" s="1"/>
  <c r="BA5366" i="1" s="1"/>
  <c r="BA5367" i="1" s="1"/>
  <c r="BA5368" i="1" s="1"/>
  <c r="BA5369" i="1" s="1"/>
  <c r="BA5370" i="1" s="1"/>
  <c r="BA5371" i="1" s="1"/>
  <c r="BA5372" i="1" s="1"/>
  <c r="BA5373" i="1" s="1"/>
  <c r="BA5374" i="1" s="1"/>
  <c r="BA5375" i="1" s="1"/>
  <c r="BA5376" i="1" s="1"/>
  <c r="BA5377" i="1" s="1"/>
  <c r="BA5378" i="1" s="1"/>
  <c r="BA5379" i="1" s="1"/>
  <c r="BA5380" i="1" s="1"/>
  <c r="BA5381" i="1" s="1"/>
  <c r="BA5382" i="1" s="1"/>
  <c r="BA5383" i="1" s="1"/>
  <c r="BA5384" i="1" s="1"/>
  <c r="BA5385" i="1" s="1"/>
  <c r="BA5386" i="1" s="1"/>
  <c r="BA5387" i="1" s="1"/>
  <c r="BA5388" i="1" s="1"/>
  <c r="BA5389" i="1" s="1"/>
  <c r="BA5390" i="1" s="1"/>
  <c r="BA5391" i="1" s="1"/>
  <c r="BA5392" i="1" s="1"/>
  <c r="BA5393" i="1" s="1"/>
  <c r="BA5394" i="1" s="1"/>
  <c r="BA5395" i="1" s="1"/>
  <c r="BA5396" i="1" s="1"/>
  <c r="BA5397" i="1" s="1"/>
  <c r="BA5398" i="1" s="1"/>
  <c r="BA5399" i="1" s="1"/>
  <c r="BA5400" i="1" s="1"/>
  <c r="BA5401" i="1" s="1"/>
  <c r="BA5402" i="1" s="1"/>
  <c r="BA5403" i="1" s="1"/>
  <c r="BA5404" i="1" s="1"/>
  <c r="BA5405" i="1" s="1"/>
  <c r="BA5406" i="1" s="1"/>
  <c r="BA5407" i="1" s="1"/>
  <c r="BA5408" i="1" s="1"/>
  <c r="BA5409" i="1" s="1"/>
  <c r="BA5410" i="1" s="1"/>
  <c r="BA5411" i="1" s="1"/>
  <c r="BA5412" i="1" s="1"/>
  <c r="BA5413" i="1" s="1"/>
  <c r="BA5414" i="1" s="1"/>
  <c r="BA5415" i="1" s="1"/>
  <c r="BA5416" i="1" s="1"/>
  <c r="BA5417" i="1" s="1"/>
  <c r="BA5418" i="1" s="1"/>
  <c r="BA5419" i="1" s="1"/>
  <c r="BA5420" i="1" s="1"/>
  <c r="BA5421" i="1" s="1"/>
  <c r="BA5422" i="1" s="1"/>
  <c r="BA5423" i="1" s="1"/>
  <c r="BA5424" i="1" s="1"/>
  <c r="BA5425" i="1" s="1"/>
  <c r="BA5426" i="1" s="1"/>
  <c r="BA5427" i="1" s="1"/>
  <c r="BA5428" i="1" s="1"/>
  <c r="BA5429" i="1" s="1"/>
  <c r="BA5430" i="1" s="1"/>
  <c r="BA5431" i="1" s="1"/>
  <c r="BA5432" i="1" s="1"/>
  <c r="BA5433" i="1" s="1"/>
  <c r="BA5434" i="1" s="1"/>
  <c r="BA5435" i="1" s="1"/>
  <c r="BA5436" i="1" s="1"/>
  <c r="BA5437" i="1" s="1"/>
  <c r="BA5438" i="1" s="1"/>
  <c r="BA5439" i="1" s="1"/>
  <c r="BA5440" i="1" s="1"/>
  <c r="BA5441" i="1" s="1"/>
  <c r="BA5442" i="1" s="1"/>
  <c r="BA5443" i="1" s="1"/>
  <c r="BA5444" i="1" s="1"/>
  <c r="BA5445" i="1" s="1"/>
  <c r="BA5446" i="1" s="1"/>
  <c r="BA5447" i="1" s="1"/>
  <c r="BA5448" i="1" s="1"/>
  <c r="BA5449" i="1" s="1"/>
  <c r="BA5450" i="1" s="1"/>
  <c r="BA5451" i="1" s="1"/>
  <c r="BA5452" i="1" s="1"/>
  <c r="BA5453" i="1" s="1"/>
  <c r="BA5454" i="1" s="1"/>
  <c r="BA5455" i="1" s="1"/>
  <c r="BA5456" i="1" s="1"/>
  <c r="BA5457" i="1" s="1"/>
  <c r="BA5458" i="1" s="1"/>
  <c r="BA5459" i="1" s="1"/>
  <c r="BA5460" i="1" s="1"/>
  <c r="BA5461" i="1" s="1"/>
  <c r="BA5462" i="1" s="1"/>
  <c r="BA5463" i="1" s="1"/>
  <c r="BA5464" i="1" s="1"/>
  <c r="BA5465" i="1" s="1"/>
  <c r="BA5466" i="1" s="1"/>
  <c r="BA5467" i="1" s="1"/>
  <c r="BA5468" i="1" s="1"/>
  <c r="BA5469" i="1" s="1"/>
  <c r="BA5470" i="1" s="1"/>
  <c r="BA5471" i="1" s="1"/>
  <c r="BA5472" i="1" s="1"/>
  <c r="BA5473" i="1" s="1"/>
  <c r="BA5474" i="1" s="1"/>
  <c r="BA5475" i="1" s="1"/>
  <c r="BA5476" i="1" s="1"/>
  <c r="BA5477" i="1" s="1"/>
  <c r="BA5478" i="1" s="1"/>
  <c r="BA5479" i="1" s="1"/>
  <c r="BA5480" i="1" s="1"/>
  <c r="BA5481" i="1" s="1"/>
  <c r="BA5482" i="1" s="1"/>
  <c r="BA5483" i="1" s="1"/>
  <c r="BA5484" i="1" s="1"/>
  <c r="BA5485" i="1" s="1"/>
  <c r="BA5486" i="1" s="1"/>
  <c r="BA5487" i="1" s="1"/>
  <c r="BA5488" i="1" s="1"/>
  <c r="BA5489" i="1" s="1"/>
  <c r="BA5490" i="1" s="1"/>
  <c r="BA5491" i="1" s="1"/>
  <c r="BA5492" i="1" s="1"/>
  <c r="BA5493" i="1" s="1"/>
  <c r="BA5494" i="1" s="1"/>
  <c r="BA5495" i="1" s="1"/>
  <c r="BA5496" i="1" s="1"/>
  <c r="BA5497" i="1" s="1"/>
  <c r="BA5498" i="1" s="1"/>
  <c r="BA5499" i="1" s="1"/>
  <c r="BA5500" i="1" s="1"/>
  <c r="BA5501" i="1" s="1"/>
  <c r="BA5502" i="1" s="1"/>
  <c r="BA5503" i="1" s="1"/>
  <c r="BA5504" i="1" s="1"/>
  <c r="BA5505" i="1" s="1"/>
  <c r="BA5506" i="1" s="1"/>
  <c r="BA5507" i="1" s="1"/>
  <c r="BA5508" i="1" s="1"/>
  <c r="BA5509" i="1" s="1"/>
  <c r="BA5510" i="1" s="1"/>
  <c r="BA5511" i="1" s="1"/>
  <c r="BA5512" i="1" s="1"/>
  <c r="BA5513" i="1" s="1"/>
  <c r="BA5514" i="1" s="1"/>
  <c r="BA5515" i="1" s="1"/>
  <c r="BA5516" i="1" s="1"/>
  <c r="BA5517" i="1" s="1"/>
  <c r="BA5518" i="1" s="1"/>
  <c r="BA5519" i="1" s="1"/>
  <c r="BA5520" i="1" s="1"/>
  <c r="BA5521" i="1" s="1"/>
  <c r="BA5522" i="1" s="1"/>
  <c r="BA5523" i="1" s="1"/>
  <c r="BA5524" i="1" s="1"/>
  <c r="BA5525" i="1" s="1"/>
  <c r="BA5526" i="1" s="1"/>
  <c r="BA5527" i="1" s="1"/>
  <c r="BA5528" i="1" s="1"/>
  <c r="BA5529" i="1" s="1"/>
  <c r="BA5530" i="1" s="1"/>
  <c r="BA5531" i="1" s="1"/>
  <c r="BA5532" i="1" s="1"/>
  <c r="BA5533" i="1" s="1"/>
  <c r="BA5534" i="1" s="1"/>
  <c r="BA5535" i="1" s="1"/>
  <c r="BA5536" i="1" s="1"/>
  <c r="BA5537" i="1" s="1"/>
  <c r="BA5538" i="1" s="1"/>
  <c r="BA5539" i="1" s="1"/>
  <c r="BA5540" i="1" s="1"/>
  <c r="BA5541" i="1" s="1"/>
  <c r="BA5542" i="1" s="1"/>
  <c r="BA5543" i="1" s="1"/>
  <c r="BA5544" i="1" s="1"/>
  <c r="BA5545" i="1" s="1"/>
  <c r="BA5546" i="1" s="1"/>
  <c r="BA5547" i="1" s="1"/>
  <c r="BA5548" i="1" s="1"/>
  <c r="BA5549" i="1" s="1"/>
  <c r="BA5550" i="1" s="1"/>
  <c r="BA5551" i="1" s="1"/>
  <c r="BA5552" i="1" s="1"/>
  <c r="BA5553" i="1" s="1"/>
  <c r="BA5554" i="1" s="1"/>
  <c r="BA5555" i="1" s="1"/>
  <c r="BA5556" i="1" s="1"/>
  <c r="BA5557" i="1" s="1"/>
  <c r="BA5558" i="1" s="1"/>
  <c r="BA5559" i="1" s="1"/>
  <c r="BA5560" i="1" s="1"/>
  <c r="BA5561" i="1" s="1"/>
  <c r="BA5562" i="1" s="1"/>
  <c r="BA5563" i="1" s="1"/>
  <c r="BA5564" i="1" s="1"/>
  <c r="BA5565" i="1" s="1"/>
  <c r="BA5566" i="1" s="1"/>
  <c r="BA5567" i="1" s="1"/>
  <c r="BA5568" i="1" s="1"/>
  <c r="BA5569" i="1" s="1"/>
  <c r="BA5570" i="1" s="1"/>
  <c r="BA5571" i="1" s="1"/>
  <c r="BA5572" i="1" s="1"/>
  <c r="BA5573" i="1" s="1"/>
  <c r="BA5574" i="1" s="1"/>
  <c r="BA5575" i="1" s="1"/>
  <c r="BA5576" i="1" s="1"/>
  <c r="BA5577" i="1" s="1"/>
  <c r="BA5578" i="1" s="1"/>
  <c r="BA5579" i="1" s="1"/>
  <c r="BA5580" i="1" s="1"/>
  <c r="BA5581" i="1" s="1"/>
  <c r="BA5582" i="1" s="1"/>
  <c r="BA5583" i="1" s="1"/>
  <c r="BA5584" i="1" s="1"/>
  <c r="BA5585" i="1" s="1"/>
  <c r="BA5586" i="1" s="1"/>
  <c r="BA5587" i="1" s="1"/>
  <c r="BA5588" i="1" s="1"/>
  <c r="BA5589" i="1" s="1"/>
  <c r="BA5590" i="1" s="1"/>
  <c r="BA5591" i="1" s="1"/>
  <c r="BA5592" i="1" s="1"/>
  <c r="BA5593" i="1" s="1"/>
  <c r="BA5594" i="1" s="1"/>
  <c r="BA5595" i="1" s="1"/>
  <c r="BA5596" i="1" s="1"/>
  <c r="BA5597" i="1" s="1"/>
  <c r="BA5598" i="1" s="1"/>
  <c r="BA5599" i="1" s="1"/>
  <c r="BA5600" i="1" s="1"/>
  <c r="BA5601" i="1" s="1"/>
  <c r="BA5602" i="1" s="1"/>
  <c r="BA5603" i="1" s="1"/>
  <c r="BA5604" i="1" s="1"/>
  <c r="BA5605" i="1" s="1"/>
  <c r="BA5606" i="1" s="1"/>
  <c r="BA5607" i="1" s="1"/>
  <c r="BA5608" i="1" s="1"/>
  <c r="BA5609" i="1" s="1"/>
  <c r="BA5610" i="1" s="1"/>
  <c r="BA5611" i="1" s="1"/>
  <c r="BA5612" i="1" s="1"/>
  <c r="BA5613" i="1" s="1"/>
  <c r="BA5614" i="1" s="1"/>
  <c r="BA5615" i="1" s="1"/>
  <c r="BA5616" i="1" s="1"/>
  <c r="BA5617" i="1" s="1"/>
  <c r="BA5618" i="1" s="1"/>
  <c r="BA5619" i="1" s="1"/>
  <c r="BA5620" i="1" s="1"/>
  <c r="BA5621" i="1" s="1"/>
  <c r="BA5622" i="1" s="1"/>
  <c r="BA5623" i="1" s="1"/>
  <c r="BA5624" i="1" s="1"/>
  <c r="BA5625" i="1" s="1"/>
  <c r="BA5626" i="1" s="1"/>
  <c r="BA5627" i="1" s="1"/>
  <c r="BA5628" i="1" s="1"/>
  <c r="BA5629" i="1" s="1"/>
  <c r="BA5630" i="1" s="1"/>
  <c r="BA5631" i="1" s="1"/>
  <c r="BA5632" i="1" s="1"/>
  <c r="BA5633" i="1" s="1"/>
  <c r="BA5634" i="1" s="1"/>
  <c r="BA5635" i="1" s="1"/>
  <c r="BA5636" i="1" s="1"/>
  <c r="BA5637" i="1" s="1"/>
  <c r="BA5638" i="1" s="1"/>
  <c r="BA5639" i="1" s="1"/>
  <c r="BA5640" i="1" s="1"/>
  <c r="BA5641" i="1" s="1"/>
  <c r="BA5642" i="1" s="1"/>
  <c r="BA5643" i="1" s="1"/>
  <c r="BA5644" i="1" s="1"/>
  <c r="BA5645" i="1" s="1"/>
  <c r="BA5646" i="1" s="1"/>
  <c r="BA5647" i="1" s="1"/>
  <c r="BA5648" i="1" s="1"/>
  <c r="BA5649" i="1" s="1"/>
  <c r="BA5650" i="1" s="1"/>
  <c r="BA5651" i="1" s="1"/>
  <c r="BA5652" i="1" s="1"/>
  <c r="BA5653" i="1" s="1"/>
  <c r="BA5654" i="1" s="1"/>
  <c r="BA5655" i="1" s="1"/>
  <c r="BA5656" i="1" s="1"/>
  <c r="BA5657" i="1" s="1"/>
  <c r="BA5658" i="1" s="1"/>
  <c r="BA5659" i="1" s="1"/>
  <c r="BA5660" i="1" s="1"/>
  <c r="BA5661" i="1" s="1"/>
  <c r="BA5662" i="1" s="1"/>
  <c r="BA5663" i="1" s="1"/>
  <c r="BA5664" i="1" s="1"/>
  <c r="BA5665" i="1" s="1"/>
  <c r="BA5666" i="1" s="1"/>
  <c r="BA5667" i="1" s="1"/>
  <c r="BA5668" i="1" s="1"/>
  <c r="BA5669" i="1" s="1"/>
  <c r="BA5670" i="1" s="1"/>
  <c r="BA5671" i="1" s="1"/>
  <c r="BA5672" i="1" s="1"/>
  <c r="BA5673" i="1" s="1"/>
  <c r="BA5674" i="1" s="1"/>
  <c r="BA5675" i="1" s="1"/>
  <c r="BA5676" i="1" s="1"/>
  <c r="BA5677" i="1" s="1"/>
  <c r="BA5678" i="1" s="1"/>
  <c r="BA5679" i="1" s="1"/>
  <c r="BA5680" i="1" s="1"/>
  <c r="BA5681" i="1" s="1"/>
  <c r="BA5682" i="1" s="1"/>
  <c r="BA5683" i="1" s="1"/>
  <c r="BA5684" i="1" s="1"/>
  <c r="BA5685" i="1" s="1"/>
  <c r="BA5686" i="1" s="1"/>
  <c r="BA5687" i="1" s="1"/>
  <c r="BA5688" i="1" s="1"/>
  <c r="BA5689" i="1" s="1"/>
  <c r="BA5690" i="1" s="1"/>
  <c r="BA5691" i="1" s="1"/>
  <c r="BA5692" i="1" s="1"/>
  <c r="BA5693" i="1" s="1"/>
  <c r="BA5694" i="1" s="1"/>
  <c r="BA5695" i="1" s="1"/>
  <c r="BA5696" i="1" s="1"/>
  <c r="BA5697" i="1" s="1"/>
  <c r="BA5698" i="1" s="1"/>
  <c r="BA5699" i="1" s="1"/>
  <c r="BA5700" i="1" s="1"/>
  <c r="BA5701" i="1" s="1"/>
  <c r="BA5702" i="1" s="1"/>
  <c r="BA5703" i="1" s="1"/>
  <c r="BA5704" i="1" s="1"/>
  <c r="BA5705" i="1" s="1"/>
  <c r="BA5706" i="1" s="1"/>
  <c r="BA5707" i="1" s="1"/>
  <c r="BA5708" i="1" s="1"/>
  <c r="BA5709" i="1" s="1"/>
  <c r="BA5710" i="1" s="1"/>
  <c r="BA5711" i="1" s="1"/>
  <c r="BA5712" i="1" s="1"/>
  <c r="BA5713" i="1" s="1"/>
  <c r="BA5714" i="1" s="1"/>
  <c r="BA5715" i="1" s="1"/>
  <c r="BA5716" i="1" s="1"/>
  <c r="BA5717" i="1" s="1"/>
  <c r="BA5718" i="1" s="1"/>
  <c r="BA5719" i="1" s="1"/>
  <c r="BA5720" i="1" s="1"/>
  <c r="BA5721" i="1" s="1"/>
  <c r="BA5722" i="1" s="1"/>
  <c r="BA5723" i="1" s="1"/>
  <c r="BA5724" i="1" s="1"/>
  <c r="BA5725" i="1" s="1"/>
  <c r="BA5726" i="1" s="1"/>
  <c r="BA5727" i="1" s="1"/>
  <c r="BA5728" i="1" s="1"/>
  <c r="BA5729" i="1" s="1"/>
  <c r="BA5730" i="1" s="1"/>
  <c r="BA5731" i="1" s="1"/>
  <c r="BA5732" i="1" s="1"/>
  <c r="BA5733" i="1" s="1"/>
  <c r="BA5734" i="1" s="1"/>
  <c r="BA5735" i="1" s="1"/>
  <c r="BA5736" i="1" s="1"/>
  <c r="BA5737" i="1" s="1"/>
  <c r="BA5738" i="1" s="1"/>
  <c r="BA5739" i="1" s="1"/>
  <c r="BA5740" i="1" s="1"/>
  <c r="BA5741" i="1" s="1"/>
  <c r="BA5742" i="1" s="1"/>
  <c r="BA5743" i="1" s="1"/>
  <c r="BA5744" i="1" s="1"/>
  <c r="BA5745" i="1" s="1"/>
  <c r="BA5746" i="1" s="1"/>
  <c r="BA5747" i="1" s="1"/>
  <c r="BA5748" i="1" s="1"/>
  <c r="BA5749" i="1" s="1"/>
  <c r="BA5750" i="1" s="1"/>
  <c r="BA5751" i="1" s="1"/>
  <c r="BA5752" i="1" s="1"/>
  <c r="BA5753" i="1" s="1"/>
  <c r="BA5754" i="1" s="1"/>
  <c r="BA5755" i="1" s="1"/>
  <c r="BA5756" i="1" s="1"/>
  <c r="AC49" i="1"/>
  <c r="X54" i="1"/>
  <c r="AB49" i="1"/>
  <c r="AC45" i="1"/>
  <c r="AB45" i="1"/>
  <c r="AA45" i="1"/>
  <c r="AA49" i="1"/>
  <c r="W52" i="1"/>
  <c r="Y53" i="1"/>
  <c r="AC44" i="1"/>
  <c r="AB48" i="1"/>
  <c r="AB44" i="1"/>
  <c r="AC48" i="1"/>
  <c r="AA48" i="1"/>
  <c r="AA44" i="1"/>
  <c r="AC43" i="1"/>
  <c r="X52" i="1"/>
  <c r="AB43" i="1"/>
  <c r="W53" i="1"/>
  <c r="AA47" i="1"/>
  <c r="AA43" i="1"/>
  <c r="AC47" i="1"/>
  <c r="AB47" i="1"/>
  <c r="AC50" i="1"/>
  <c r="AC46" i="1"/>
  <c r="W54" i="1"/>
  <c r="AB50" i="1"/>
  <c r="AB46" i="1"/>
  <c r="AA50" i="1"/>
  <c r="AA46" i="1"/>
  <c r="Y52" i="1"/>
  <c r="X53" i="1"/>
  <c r="Y54" i="1"/>
  <c r="I13" i="1"/>
  <c r="I14" i="1"/>
  <c r="I15" i="1"/>
  <c r="I16" i="1"/>
  <c r="I17" i="1"/>
  <c r="I18" i="1"/>
  <c r="I19" i="1"/>
  <c r="I20" i="1"/>
  <c r="I21" i="1"/>
  <c r="I22" i="1"/>
  <c r="I23" i="1"/>
  <c r="I12" i="1"/>
  <c r="I10" i="1"/>
  <c r="E80" i="1"/>
  <c r="E79" i="1"/>
  <c r="B89" i="1"/>
  <c r="F224" i="1" l="1"/>
  <c r="F169" i="1"/>
  <c r="F249" i="1"/>
  <c r="F272" i="1"/>
  <c r="B668" i="1"/>
  <c r="AJ147" i="1"/>
  <c r="AJ154" i="1"/>
  <c r="AJ148" i="1"/>
  <c r="AJ155" i="1"/>
  <c r="AJ149" i="1"/>
  <c r="AJ156" i="1"/>
  <c r="AJ150" i="1"/>
  <c r="AJ151" i="1"/>
  <c r="AJ152" i="1"/>
  <c r="AJ153" i="1"/>
  <c r="AS86" i="1"/>
  <c r="AJ127" i="1" s="1"/>
  <c r="E428" i="1" s="1"/>
  <c r="AJ132" i="1"/>
  <c r="AJ134" i="1"/>
  <c r="AJ144" i="1"/>
  <c r="AJ140" i="1"/>
  <c r="AJ138" i="1"/>
  <c r="AJ139" i="1"/>
  <c r="AJ135" i="1"/>
  <c r="AJ133" i="1"/>
  <c r="AJ141" i="1"/>
  <c r="AJ145" i="1"/>
  <c r="AJ143" i="1"/>
  <c r="AJ131" i="1"/>
  <c r="AJ137" i="1"/>
  <c r="AJ129" i="1"/>
  <c r="AJ128" i="1"/>
  <c r="AJ146" i="1"/>
  <c r="AJ130" i="1"/>
  <c r="AJ136" i="1"/>
  <c r="AJ142" i="1"/>
  <c r="BB757" i="1"/>
  <c r="BB758" i="1"/>
  <c r="D89" i="1" a="1"/>
  <c r="D89" i="1" s="1"/>
  <c r="AA52" i="1" a="1"/>
  <c r="AA52" i="1" s="1"/>
  <c r="AE27" i="1" a="1"/>
  <c r="AE27" i="1" s="1"/>
  <c r="BD757" i="1" l="1"/>
  <c r="BD758" i="1"/>
  <c r="AK155" i="1"/>
  <c r="F456" i="1" s="1"/>
  <c r="N40" i="1" s="1"/>
  <c r="E456" i="1"/>
  <c r="AK148" i="1"/>
  <c r="F449" i="1" s="1"/>
  <c r="N33" i="1" s="1"/>
  <c r="E449" i="1"/>
  <c r="AK154" i="1"/>
  <c r="F455" i="1" s="1"/>
  <c r="N39" i="1" s="1"/>
  <c r="E455" i="1"/>
  <c r="AK147" i="1"/>
  <c r="F448" i="1" s="1"/>
  <c r="N32" i="1" s="1"/>
  <c r="E448" i="1"/>
  <c r="AE33" i="1" a="1"/>
  <c r="AE33" i="1" s="1"/>
  <c r="AE44" i="1" s="1" a="1"/>
  <c r="AE44" i="1" s="1"/>
  <c r="AD44" i="1" s="1"/>
  <c r="E454" i="1"/>
  <c r="AK153" i="1"/>
  <c r="F454" i="1" s="1"/>
  <c r="N38" i="1" s="1"/>
  <c r="E453" i="1"/>
  <c r="AK152" i="1"/>
  <c r="F453" i="1" s="1"/>
  <c r="N37" i="1" s="1"/>
  <c r="AK151" i="1"/>
  <c r="F452" i="1" s="1"/>
  <c r="N36" i="1" s="1"/>
  <c r="E452" i="1"/>
  <c r="E451" i="1"/>
  <c r="AK150" i="1"/>
  <c r="F451" i="1" s="1"/>
  <c r="N35" i="1" s="1"/>
  <c r="AK156" i="1"/>
  <c r="F457" i="1" s="1"/>
  <c r="N41" i="1" s="1"/>
  <c r="E457" i="1"/>
  <c r="E450" i="1"/>
  <c r="AK149" i="1"/>
  <c r="F450" i="1" s="1"/>
  <c r="N34" i="1" s="1"/>
  <c r="E444" i="1"/>
  <c r="AK143" i="1"/>
  <c r="F444" i="1" s="1"/>
  <c r="AK145" i="1"/>
  <c r="F446" i="1" s="1"/>
  <c r="E446" i="1"/>
  <c r="AK141" i="1"/>
  <c r="F442" i="1" s="1"/>
  <c r="E442" i="1"/>
  <c r="AK133" i="1"/>
  <c r="F434" i="1" s="1"/>
  <c r="E434" i="1"/>
  <c r="AK135" i="1"/>
  <c r="F436" i="1" s="1"/>
  <c r="E436" i="1"/>
  <c r="E437" i="1"/>
  <c r="AK136" i="1"/>
  <c r="F437" i="1" s="1"/>
  <c r="E431" i="1"/>
  <c r="AK130" i="1"/>
  <c r="F431" i="1" s="1"/>
  <c r="E447" i="1"/>
  <c r="AK146" i="1"/>
  <c r="F447" i="1" s="1"/>
  <c r="AK140" i="1"/>
  <c r="F441" i="1" s="1"/>
  <c r="E441" i="1"/>
  <c r="E430" i="1"/>
  <c r="AK129" i="1"/>
  <c r="F430" i="1" s="1"/>
  <c r="AK134" i="1"/>
  <c r="F435" i="1" s="1"/>
  <c r="E435" i="1"/>
  <c r="AK142" i="1"/>
  <c r="F443" i="1" s="1"/>
  <c r="E443" i="1"/>
  <c r="E440" i="1"/>
  <c r="AK139" i="1"/>
  <c r="F440" i="1" s="1"/>
  <c r="E439" i="1"/>
  <c r="AK138" i="1"/>
  <c r="F439" i="1" s="1"/>
  <c r="E429" i="1"/>
  <c r="AK128" i="1"/>
  <c r="F429" i="1" s="1"/>
  <c r="AK144" i="1"/>
  <c r="F445" i="1" s="1"/>
  <c r="E445" i="1"/>
  <c r="AK137" i="1"/>
  <c r="F438" i="1" s="1"/>
  <c r="E438" i="1"/>
  <c r="AK132" i="1"/>
  <c r="F433" i="1" s="1"/>
  <c r="E433" i="1"/>
  <c r="AK131" i="1"/>
  <c r="F432" i="1" s="1"/>
  <c r="E432" i="1"/>
  <c r="BC756" i="1"/>
  <c r="BC757" i="1"/>
  <c r="BB759" i="1"/>
  <c r="F273" i="1"/>
  <c r="F250" i="1"/>
  <c r="F225" i="1"/>
  <c r="F199" i="1"/>
  <c r="F200" i="1" s="1"/>
  <c r="F170" i="1"/>
  <c r="BD759" i="1" l="1"/>
  <c r="O38" i="1"/>
  <c r="P38" i="1" s="1"/>
  <c r="O34" i="1"/>
  <c r="P34" i="1" s="1"/>
  <c r="O33" i="1"/>
  <c r="P33" i="1" s="1"/>
  <c r="O32" i="1"/>
  <c r="P32" i="1" s="1"/>
  <c r="O35" i="1"/>
  <c r="P35" i="1" s="1"/>
  <c r="O41" i="1"/>
  <c r="P41" i="1" s="1"/>
  <c r="O39" i="1"/>
  <c r="P39" i="1" s="1"/>
  <c r="O36" i="1"/>
  <c r="P36" i="1" s="1"/>
  <c r="O37" i="1"/>
  <c r="P37" i="1" s="1"/>
  <c r="O40" i="1"/>
  <c r="P40" i="1" s="1"/>
  <c r="BC758" i="1"/>
  <c r="BB760" i="1"/>
  <c r="AD48" i="1"/>
  <c r="AD47" i="1"/>
  <c r="AD52" i="1"/>
  <c r="AD49" i="1"/>
  <c r="AD55" i="1"/>
  <c r="AD45" i="1"/>
  <c r="AD51" i="1"/>
  <c r="AD50" i="1"/>
  <c r="AD53" i="1"/>
  <c r="AD54" i="1"/>
  <c r="AD46" i="1"/>
  <c r="E753" i="1"/>
  <c r="BD760" i="1" l="1"/>
  <c r="BB761" i="1"/>
  <c r="BC759" i="1"/>
  <c r="D49" i="1"/>
  <c r="C49" i="1"/>
  <c r="D45" i="1"/>
  <c r="C45" i="1"/>
  <c r="BD761" i="1" l="1"/>
  <c r="BB762" i="1"/>
  <c r="BC760" i="1"/>
  <c r="AF753" i="1"/>
  <c r="S753" i="1"/>
  <c r="AS753" i="1"/>
  <c r="AO747" i="1" s="1"/>
  <c r="D584" i="1"/>
  <c r="F584" i="1"/>
  <c r="AT757" i="1"/>
  <c r="AT756" i="1"/>
  <c r="AT752" i="1"/>
  <c r="B98" i="1"/>
  <c r="B669" i="1" s="1"/>
  <c r="B97" i="1"/>
  <c r="BD762" i="1" l="1"/>
  <c r="D615" i="1"/>
  <c r="D618" i="1" s="1"/>
  <c r="D616" i="1"/>
  <c r="D619" i="1" s="1"/>
  <c r="F615" i="1"/>
  <c r="F616" i="1"/>
  <c r="F619" i="1" s="1"/>
  <c r="BB763" i="1"/>
  <c r="BC761" i="1"/>
  <c r="AT758" i="1"/>
  <c r="B99" i="1"/>
  <c r="BD763" i="1" l="1"/>
  <c r="BC762" i="1"/>
  <c r="BB764" i="1"/>
  <c r="D630" i="1"/>
  <c r="D56" i="1" s="1"/>
  <c r="D629" i="1"/>
  <c r="C56" i="1" s="1"/>
  <c r="F629" i="1"/>
  <c r="F618" i="1"/>
  <c r="F630" i="1" s="1"/>
  <c r="BD764" i="1" l="1"/>
  <c r="BB765" i="1"/>
  <c r="BC763" i="1"/>
  <c r="BD765" i="1" l="1"/>
  <c r="BC764" i="1"/>
  <c r="BB766" i="1"/>
  <c r="BD766" i="1" l="1"/>
  <c r="BB767" i="1"/>
  <c r="BC765" i="1"/>
  <c r="BC766" i="1" l="1"/>
  <c r="BD767" i="1"/>
  <c r="BB768" i="1"/>
  <c r="AG757" i="1"/>
  <c r="AG756" i="1"/>
  <c r="AB747" i="1"/>
  <c r="T757" i="1"/>
  <c r="T756" i="1"/>
  <c r="O747" i="1"/>
  <c r="A747" i="1"/>
  <c r="F757" i="1"/>
  <c r="F756" i="1"/>
  <c r="C584" i="1"/>
  <c r="BD768" i="1" l="1"/>
  <c r="C616" i="1"/>
  <c r="C619" i="1" s="1"/>
  <c r="C615" i="1"/>
  <c r="BC767" i="1"/>
  <c r="BB769" i="1"/>
  <c r="AG758" i="1"/>
  <c r="F758" i="1"/>
  <c r="T758" i="1"/>
  <c r="BD769" i="1" l="1"/>
  <c r="BB770" i="1"/>
  <c r="BC768" i="1"/>
  <c r="C618" i="1"/>
  <c r="C629" i="1"/>
  <c r="C55" i="1" s="1"/>
  <c r="BD770" i="1" l="1"/>
  <c r="BC769" i="1"/>
  <c r="BB771" i="1"/>
  <c r="BD771" i="1" l="1"/>
  <c r="BB772" i="1"/>
  <c r="BC770" i="1"/>
  <c r="C630" i="1"/>
  <c r="D55" i="1" s="1"/>
  <c r="BD772" i="1" l="1"/>
  <c r="BC771" i="1"/>
  <c r="BB773" i="1"/>
  <c r="BD773" i="1" l="1"/>
  <c r="BB774" i="1"/>
  <c r="BC772" i="1"/>
  <c r="BD774" i="1" l="1"/>
  <c r="BB775" i="1"/>
  <c r="BC773" i="1"/>
  <c r="BD775" i="1" l="1"/>
  <c r="BC774" i="1"/>
  <c r="BB776" i="1"/>
  <c r="BD776" i="1" l="1"/>
  <c r="BB777" i="1"/>
  <c r="BC775" i="1"/>
  <c r="BD777" i="1" l="1"/>
  <c r="BC776" i="1"/>
  <c r="BB778" i="1"/>
  <c r="BD778" i="1" l="1"/>
  <c r="BB779" i="1"/>
  <c r="BC777" i="1"/>
  <c r="BD779" i="1" l="1"/>
  <c r="BC778" i="1"/>
  <c r="BB780" i="1"/>
  <c r="BD780" i="1" l="1"/>
  <c r="BC779" i="1"/>
  <c r="BB781" i="1"/>
  <c r="BD781" i="1" l="1"/>
  <c r="BC780" i="1"/>
  <c r="BB782" i="1"/>
  <c r="BD782" i="1" l="1"/>
  <c r="BC781" i="1"/>
  <c r="BB783" i="1"/>
  <c r="BD783" i="1" l="1"/>
  <c r="BB784" i="1"/>
  <c r="BC782" i="1"/>
  <c r="BD784" i="1" l="1"/>
  <c r="BC783" i="1"/>
  <c r="BB785" i="1"/>
  <c r="BD785" i="1" l="1"/>
  <c r="BB786" i="1"/>
  <c r="BC784" i="1"/>
  <c r="BD786" i="1" l="1"/>
  <c r="BB787" i="1"/>
  <c r="BC785" i="1"/>
  <c r="BD787" i="1" l="1"/>
  <c r="BC786" i="1"/>
  <c r="BB788" i="1"/>
  <c r="BD788" i="1" l="1"/>
  <c r="BC787" i="1"/>
  <c r="BB789" i="1"/>
  <c r="BD789" i="1" l="1"/>
  <c r="BC788" i="1"/>
  <c r="BB790" i="1"/>
  <c r="BD790" i="1" l="1"/>
  <c r="BB791" i="1"/>
  <c r="BC789" i="1"/>
  <c r="BD791" i="1" l="1"/>
  <c r="BC790" i="1"/>
  <c r="BB792" i="1"/>
  <c r="BD792" i="1" l="1"/>
  <c r="BC791" i="1"/>
  <c r="BB793" i="1"/>
  <c r="BD793" i="1" l="1"/>
  <c r="BC792" i="1"/>
  <c r="BB794" i="1"/>
  <c r="BD794" i="1" l="1"/>
  <c r="BC793" i="1"/>
  <c r="BB795" i="1"/>
  <c r="BD795" i="1" l="1"/>
  <c r="BB796" i="1"/>
  <c r="BC794" i="1"/>
  <c r="BD796" i="1" l="1"/>
  <c r="BB797" i="1"/>
  <c r="BC795" i="1"/>
  <c r="BD797" i="1" l="1"/>
  <c r="BB798" i="1"/>
  <c r="BC796" i="1"/>
  <c r="BD798" i="1" l="1"/>
  <c r="BB799" i="1"/>
  <c r="BC797" i="1"/>
  <c r="BD799" i="1" l="1"/>
  <c r="BC798" i="1"/>
  <c r="BB800" i="1"/>
  <c r="BD800" i="1" l="1"/>
  <c r="BB801" i="1"/>
  <c r="BC799" i="1"/>
  <c r="BD801" i="1" l="1"/>
  <c r="BB802" i="1"/>
  <c r="BC800" i="1"/>
  <c r="BD802" i="1" l="1"/>
  <c r="BB803" i="1"/>
  <c r="BC801" i="1"/>
  <c r="BD803" i="1" l="1"/>
  <c r="BB804" i="1"/>
  <c r="BC802" i="1"/>
  <c r="BD804" i="1" l="1"/>
  <c r="BC803" i="1"/>
  <c r="BB805" i="1"/>
  <c r="BD805" i="1" l="1"/>
  <c r="BB806" i="1"/>
  <c r="BC804" i="1"/>
  <c r="BD806" i="1" l="1"/>
  <c r="BC805" i="1"/>
  <c r="BB807" i="1"/>
  <c r="BD807" i="1" l="1"/>
  <c r="BC806" i="1"/>
  <c r="BB808" i="1"/>
  <c r="BD808" i="1" l="1"/>
  <c r="BC807" i="1"/>
  <c r="BB809" i="1"/>
  <c r="BD809" i="1" l="1"/>
  <c r="BC808" i="1"/>
  <c r="BB810" i="1"/>
  <c r="BD810" i="1" l="1"/>
  <c r="BB811" i="1"/>
  <c r="BC809" i="1"/>
  <c r="BD811" i="1" l="1"/>
  <c r="BC810" i="1"/>
  <c r="BB812" i="1"/>
  <c r="BD812" i="1" l="1"/>
  <c r="BC811" i="1"/>
  <c r="BB813" i="1"/>
  <c r="BD813" i="1" l="1"/>
  <c r="BC812" i="1"/>
  <c r="BB814" i="1"/>
  <c r="BD814" i="1" l="1"/>
  <c r="BC813" i="1"/>
  <c r="BB815" i="1"/>
  <c r="BD815" i="1" l="1"/>
  <c r="BC814" i="1"/>
  <c r="BB816" i="1"/>
  <c r="BD816" i="1" l="1"/>
  <c r="BC815" i="1"/>
  <c r="BB817" i="1"/>
  <c r="BD817" i="1" l="1"/>
  <c r="BC816" i="1"/>
  <c r="BB818" i="1"/>
  <c r="BD818" i="1" l="1"/>
  <c r="BC817" i="1"/>
  <c r="BB819" i="1"/>
  <c r="BD819" i="1" l="1"/>
  <c r="BB820" i="1"/>
  <c r="BC818" i="1"/>
  <c r="BD820" i="1" l="1"/>
  <c r="BC819" i="1"/>
  <c r="BB821" i="1"/>
  <c r="BD821" i="1" l="1"/>
  <c r="BC820" i="1"/>
  <c r="BB822" i="1"/>
  <c r="BD822" i="1" l="1"/>
  <c r="BC821" i="1"/>
  <c r="BB823" i="1"/>
  <c r="BD823" i="1" l="1"/>
  <c r="BC822" i="1"/>
  <c r="BB824" i="1"/>
  <c r="BD824" i="1" l="1"/>
  <c r="BB825" i="1"/>
  <c r="BC823" i="1"/>
  <c r="BD825" i="1" l="1"/>
  <c r="BC824" i="1"/>
  <c r="BB826" i="1"/>
  <c r="BD826" i="1" l="1"/>
  <c r="BB827" i="1"/>
  <c r="BC825" i="1"/>
  <c r="BD827" i="1" l="1"/>
  <c r="BC826" i="1"/>
  <c r="BB828" i="1"/>
  <c r="BD828" i="1" l="1"/>
  <c r="BB829" i="1"/>
  <c r="BC827" i="1"/>
  <c r="BD829" i="1" l="1"/>
  <c r="BC828" i="1"/>
  <c r="BB830" i="1"/>
  <c r="BD830" i="1" l="1"/>
  <c r="BC829" i="1"/>
  <c r="BB831" i="1"/>
  <c r="BD831" i="1" l="1"/>
  <c r="BB832" i="1"/>
  <c r="BC830" i="1"/>
  <c r="BD832" i="1" l="1"/>
  <c r="BC831" i="1"/>
  <c r="BB833" i="1"/>
  <c r="BD833" i="1" l="1"/>
  <c r="BC832" i="1"/>
  <c r="BB834" i="1"/>
  <c r="BD834" i="1" l="1"/>
  <c r="BB835" i="1"/>
  <c r="BC833" i="1"/>
  <c r="BD835" i="1" l="1"/>
  <c r="BC834" i="1"/>
  <c r="BB836" i="1"/>
  <c r="BD836" i="1" l="1"/>
  <c r="BC835" i="1"/>
  <c r="BB837" i="1"/>
  <c r="BD837" i="1" l="1"/>
  <c r="BC836" i="1"/>
  <c r="BB838" i="1"/>
  <c r="BD838" i="1" l="1"/>
  <c r="BB839" i="1"/>
  <c r="BC837" i="1"/>
  <c r="BD839" i="1" l="1"/>
  <c r="BC838" i="1"/>
  <c r="BB840" i="1"/>
  <c r="BD840" i="1" l="1"/>
  <c r="BC839" i="1"/>
  <c r="BB841" i="1"/>
  <c r="BD841" i="1" l="1"/>
  <c r="BB842" i="1"/>
  <c r="BC840" i="1"/>
  <c r="BD842" i="1" l="1"/>
  <c r="BC841" i="1"/>
  <c r="BB843" i="1"/>
  <c r="BD843" i="1" l="1"/>
  <c r="BC842" i="1"/>
  <c r="BB844" i="1"/>
  <c r="BD844" i="1" l="1"/>
  <c r="BC843" i="1"/>
  <c r="BB845" i="1"/>
  <c r="BD845" i="1" l="1"/>
  <c r="BC844" i="1"/>
  <c r="BB846" i="1"/>
  <c r="BD846" i="1" l="1"/>
  <c r="BC845" i="1"/>
  <c r="BB847" i="1"/>
  <c r="BD847" i="1" l="1"/>
  <c r="BC846" i="1"/>
  <c r="BB848" i="1"/>
  <c r="BD848" i="1" l="1"/>
  <c r="BC847" i="1"/>
  <c r="BB849" i="1"/>
  <c r="BD849" i="1" l="1"/>
  <c r="BC848" i="1"/>
  <c r="BB850" i="1"/>
  <c r="BD850" i="1" l="1"/>
  <c r="BC849" i="1"/>
  <c r="BB851" i="1"/>
  <c r="BD851" i="1" l="1"/>
  <c r="BC850" i="1"/>
  <c r="BB852" i="1"/>
  <c r="BD852" i="1" l="1"/>
  <c r="BC851" i="1"/>
  <c r="BB853" i="1"/>
  <c r="BD853" i="1" l="1"/>
  <c r="BC852" i="1"/>
  <c r="BB854" i="1"/>
  <c r="BD854" i="1" l="1"/>
  <c r="BC853" i="1"/>
  <c r="BB855" i="1"/>
  <c r="BD855" i="1" l="1"/>
  <c r="BC854" i="1"/>
  <c r="BB856" i="1"/>
  <c r="BD856" i="1" l="1"/>
  <c r="BC855" i="1"/>
  <c r="BB857" i="1"/>
  <c r="BD857" i="1" l="1"/>
  <c r="BB858" i="1"/>
  <c r="BC856" i="1"/>
  <c r="BD858" i="1" l="1"/>
  <c r="BB859" i="1"/>
  <c r="BC857" i="1"/>
  <c r="BD859" i="1" l="1"/>
  <c r="BC858" i="1"/>
  <c r="BB860" i="1"/>
  <c r="BD860" i="1" l="1"/>
  <c r="BC859" i="1"/>
  <c r="BB861" i="1"/>
  <c r="BD861" i="1" l="1"/>
  <c r="BC860" i="1"/>
  <c r="BB862" i="1"/>
  <c r="BD862" i="1" l="1"/>
  <c r="BC861" i="1"/>
  <c r="BB863" i="1"/>
  <c r="BD863" i="1" l="1"/>
  <c r="BC862" i="1"/>
  <c r="BB864" i="1"/>
  <c r="BD864" i="1" l="1"/>
  <c r="BC863" i="1"/>
  <c r="BB865" i="1"/>
  <c r="BD865" i="1" l="1"/>
  <c r="BB866" i="1"/>
  <c r="BC864" i="1"/>
  <c r="BD866" i="1" l="1"/>
  <c r="BC865" i="1"/>
  <c r="BB867" i="1"/>
  <c r="BD867" i="1" l="1"/>
  <c r="BC866" i="1"/>
  <c r="BB868" i="1"/>
  <c r="BD868" i="1" l="1"/>
  <c r="BC867" i="1"/>
  <c r="BB869" i="1"/>
  <c r="BD869" i="1" l="1"/>
  <c r="BC868" i="1"/>
  <c r="BB870" i="1"/>
  <c r="BD870" i="1" l="1"/>
  <c r="BB871" i="1"/>
  <c r="BC869" i="1"/>
  <c r="BD871" i="1" l="1"/>
  <c r="BC870" i="1"/>
  <c r="BB872" i="1"/>
  <c r="BD872" i="1" l="1"/>
  <c r="BC871" i="1"/>
  <c r="BB873" i="1"/>
  <c r="BD873" i="1" l="1"/>
  <c r="BC872" i="1"/>
  <c r="BB874" i="1"/>
  <c r="BD874" i="1" l="1"/>
  <c r="BC873" i="1"/>
  <c r="BB875" i="1"/>
  <c r="BD875" i="1" l="1"/>
  <c r="BC874" i="1"/>
  <c r="BB876" i="1"/>
  <c r="BD876" i="1" l="1"/>
  <c r="BC875" i="1"/>
  <c r="BB877" i="1"/>
  <c r="BD877" i="1" l="1"/>
  <c r="BC876" i="1"/>
  <c r="BB878" i="1"/>
  <c r="BD878" i="1" l="1"/>
  <c r="BC877" i="1"/>
  <c r="BB879" i="1"/>
  <c r="BD879" i="1" l="1"/>
  <c r="BC878" i="1"/>
  <c r="BB880" i="1"/>
  <c r="BD880" i="1" l="1"/>
  <c r="BC879" i="1"/>
  <c r="BB881" i="1"/>
  <c r="BD881" i="1" l="1"/>
  <c r="BC880" i="1"/>
  <c r="BB882" i="1"/>
  <c r="BD882" i="1" l="1"/>
  <c r="BC881" i="1"/>
  <c r="BB883" i="1"/>
  <c r="BD883" i="1" l="1"/>
  <c r="BC882" i="1"/>
  <c r="BB884" i="1"/>
  <c r="BD884" i="1" l="1"/>
  <c r="BC883" i="1"/>
  <c r="BB885" i="1"/>
  <c r="BD885" i="1" l="1"/>
  <c r="BC884" i="1"/>
  <c r="BB886" i="1"/>
  <c r="BD886" i="1" l="1"/>
  <c r="BC885" i="1"/>
  <c r="BB887" i="1"/>
  <c r="BD887" i="1" l="1"/>
  <c r="BC886" i="1"/>
  <c r="BB888" i="1"/>
  <c r="BD888" i="1" l="1"/>
  <c r="BC887" i="1"/>
  <c r="BB889" i="1"/>
  <c r="BD889" i="1" l="1"/>
  <c r="BC888" i="1"/>
  <c r="BB890" i="1"/>
  <c r="BD890" i="1" l="1"/>
  <c r="BB891" i="1"/>
  <c r="BC889" i="1"/>
  <c r="BD891" i="1" l="1"/>
  <c r="BC890" i="1"/>
  <c r="BB892" i="1"/>
  <c r="BD892" i="1" l="1"/>
  <c r="BC891" i="1"/>
  <c r="BB893" i="1"/>
  <c r="BD893" i="1" l="1"/>
  <c r="BC892" i="1"/>
  <c r="BB894" i="1"/>
  <c r="BD894" i="1" l="1"/>
  <c r="BB895" i="1"/>
  <c r="BC893" i="1"/>
  <c r="BD895" i="1" l="1"/>
  <c r="BC894" i="1"/>
  <c r="BB896" i="1"/>
  <c r="BD896" i="1" l="1"/>
  <c r="BC895" i="1"/>
  <c r="BB897" i="1"/>
  <c r="BD897" i="1" l="1"/>
  <c r="BC896" i="1"/>
  <c r="BB898" i="1"/>
  <c r="BD898" i="1" l="1"/>
  <c r="BC897" i="1"/>
  <c r="BB899" i="1"/>
  <c r="BD899" i="1" l="1"/>
  <c r="BC898" i="1"/>
  <c r="BB900" i="1"/>
  <c r="BD900" i="1" l="1"/>
  <c r="BC899" i="1"/>
  <c r="BB901" i="1"/>
  <c r="BD901" i="1" l="1"/>
  <c r="BC900" i="1"/>
  <c r="BB902" i="1"/>
  <c r="BD902" i="1" l="1"/>
  <c r="BC901" i="1"/>
  <c r="BB903" i="1"/>
  <c r="BD903" i="1" l="1"/>
  <c r="BC902" i="1"/>
  <c r="BB904" i="1"/>
  <c r="BD904" i="1" l="1"/>
  <c r="BC903" i="1"/>
  <c r="BB905" i="1"/>
  <c r="BD905" i="1" l="1"/>
  <c r="BC904" i="1"/>
  <c r="BB906" i="1"/>
  <c r="BD906" i="1" l="1"/>
  <c r="BB907" i="1"/>
  <c r="BC905" i="1"/>
  <c r="BC906" i="1" l="1"/>
  <c r="BD907" i="1"/>
  <c r="BB908" i="1"/>
  <c r="BD908" i="1" l="1"/>
  <c r="BC907" i="1"/>
  <c r="BB909" i="1"/>
  <c r="BD909" i="1" l="1"/>
  <c r="BC908" i="1"/>
  <c r="BB910" i="1"/>
  <c r="BD910" i="1" l="1"/>
  <c r="BC909" i="1"/>
  <c r="BB911" i="1"/>
  <c r="BD911" i="1" l="1"/>
  <c r="BC910" i="1"/>
  <c r="BB912" i="1"/>
  <c r="BD912" i="1" l="1"/>
  <c r="BB913" i="1"/>
  <c r="BC911" i="1"/>
  <c r="BD913" i="1" l="1"/>
  <c r="BC912" i="1"/>
  <c r="BB914" i="1"/>
  <c r="BD914" i="1" l="1"/>
  <c r="BC913" i="1"/>
  <c r="BB915" i="1"/>
  <c r="BD915" i="1" l="1"/>
  <c r="BC914" i="1"/>
  <c r="BB916" i="1"/>
  <c r="BD916" i="1" l="1"/>
  <c r="BB917" i="1"/>
  <c r="BC915" i="1"/>
  <c r="BD917" i="1" l="1"/>
  <c r="BC916" i="1"/>
  <c r="BB918" i="1"/>
  <c r="BD918" i="1" l="1"/>
  <c r="BC917" i="1"/>
  <c r="BB919" i="1"/>
  <c r="BD919" i="1" l="1"/>
  <c r="BC918" i="1"/>
  <c r="BB920" i="1"/>
  <c r="BD920" i="1" l="1"/>
  <c r="BC919" i="1"/>
  <c r="BB921" i="1"/>
  <c r="BD921" i="1" l="1"/>
  <c r="BC920" i="1"/>
  <c r="BB922" i="1"/>
  <c r="BD922" i="1" l="1"/>
  <c r="BC921" i="1"/>
  <c r="BB923" i="1"/>
  <c r="BD923" i="1" l="1"/>
  <c r="BC922" i="1"/>
  <c r="BB924" i="1"/>
  <c r="BD924" i="1" l="1"/>
  <c r="BC923" i="1"/>
  <c r="BB925" i="1"/>
  <c r="BD925" i="1" l="1"/>
  <c r="BC924" i="1"/>
  <c r="BB926" i="1"/>
  <c r="BD926" i="1" l="1"/>
  <c r="BC925" i="1"/>
  <c r="BB927" i="1"/>
  <c r="BD927" i="1" l="1"/>
  <c r="BC926" i="1"/>
  <c r="BB928" i="1"/>
  <c r="BD928" i="1" l="1"/>
  <c r="BB929" i="1"/>
  <c r="BC927" i="1"/>
  <c r="BD929" i="1" l="1"/>
  <c r="BC928" i="1"/>
  <c r="BB930" i="1"/>
  <c r="BD930" i="1" l="1"/>
  <c r="BC929" i="1"/>
  <c r="BB931" i="1"/>
  <c r="BD931" i="1" l="1"/>
  <c r="BC930" i="1"/>
  <c r="BB932" i="1"/>
  <c r="BD932" i="1" l="1"/>
  <c r="BB933" i="1"/>
  <c r="BC931" i="1"/>
  <c r="BD933" i="1" l="1"/>
  <c r="BB934" i="1"/>
  <c r="BC932" i="1"/>
  <c r="BD934" i="1" l="1"/>
  <c r="BC933" i="1"/>
  <c r="BB935" i="1"/>
  <c r="BD935" i="1" l="1"/>
  <c r="BC934" i="1"/>
  <c r="BB936" i="1"/>
  <c r="BD936" i="1" l="1"/>
  <c r="BB937" i="1"/>
  <c r="BC935" i="1"/>
  <c r="BD937" i="1" l="1"/>
  <c r="BB938" i="1"/>
  <c r="BC936" i="1"/>
  <c r="BD938" i="1" l="1"/>
  <c r="BC937" i="1"/>
  <c r="BB939" i="1"/>
  <c r="BD939" i="1" l="1"/>
  <c r="BC938" i="1"/>
  <c r="BB940" i="1"/>
  <c r="BD940" i="1" l="1"/>
  <c r="BC939" i="1"/>
  <c r="BB941" i="1"/>
  <c r="BD941" i="1" l="1"/>
  <c r="BB942" i="1"/>
  <c r="BC940" i="1"/>
  <c r="BD942" i="1" l="1"/>
  <c r="BB943" i="1"/>
  <c r="BC941" i="1"/>
  <c r="BD943" i="1" l="1"/>
  <c r="BC942" i="1"/>
  <c r="BB944" i="1"/>
  <c r="BD944" i="1" l="1"/>
  <c r="BB945" i="1"/>
  <c r="BC943" i="1"/>
  <c r="BD945" i="1" l="1"/>
  <c r="BC944" i="1"/>
  <c r="BB946" i="1"/>
  <c r="BD946" i="1" l="1"/>
  <c r="BC945" i="1"/>
  <c r="BB947" i="1"/>
  <c r="BD947" i="1" l="1"/>
  <c r="BC946" i="1"/>
  <c r="BB948" i="1"/>
  <c r="BD948" i="1" l="1"/>
  <c r="BC947" i="1"/>
  <c r="BB949" i="1"/>
  <c r="BD949" i="1" l="1"/>
  <c r="BC948" i="1"/>
  <c r="BB950" i="1"/>
  <c r="BD950" i="1" l="1"/>
  <c r="BC949" i="1"/>
  <c r="BB951" i="1"/>
  <c r="BD951" i="1" l="1"/>
  <c r="BB952" i="1"/>
  <c r="BC950" i="1"/>
  <c r="BC951" i="1" l="1"/>
  <c r="BD952" i="1"/>
  <c r="BB953" i="1"/>
  <c r="BD953" i="1" l="1"/>
  <c r="BB954" i="1"/>
  <c r="BC952" i="1"/>
  <c r="BD954" i="1" l="1"/>
  <c r="BB955" i="1"/>
  <c r="BC953" i="1"/>
  <c r="BD955" i="1" l="1"/>
  <c r="BB956" i="1"/>
  <c r="BC954" i="1"/>
  <c r="BD956" i="1" l="1"/>
  <c r="BC955" i="1"/>
  <c r="BB957" i="1"/>
  <c r="BD957" i="1" l="1"/>
  <c r="BC956" i="1"/>
  <c r="BB958" i="1"/>
  <c r="BD958" i="1" l="1"/>
  <c r="BC957" i="1"/>
  <c r="BB959" i="1"/>
  <c r="BD959" i="1" l="1"/>
  <c r="BC958" i="1"/>
  <c r="BB960" i="1"/>
  <c r="BD960" i="1" l="1"/>
  <c r="BC959" i="1"/>
  <c r="BB961" i="1"/>
  <c r="BD961" i="1" l="1"/>
  <c r="BB962" i="1"/>
  <c r="BC960" i="1"/>
  <c r="BD962" i="1" l="1"/>
  <c r="BC961" i="1"/>
  <c r="BB963" i="1"/>
  <c r="BD963" i="1" l="1"/>
  <c r="BC962" i="1"/>
  <c r="BB964" i="1"/>
  <c r="BD964" i="1" l="1"/>
  <c r="BC963" i="1"/>
  <c r="BB965" i="1"/>
  <c r="BD965" i="1" l="1"/>
  <c r="BC964" i="1"/>
  <c r="BB966" i="1"/>
  <c r="BD966" i="1" l="1"/>
  <c r="BB967" i="1"/>
  <c r="BC965" i="1"/>
  <c r="BC966" i="1" l="1"/>
  <c r="BD967" i="1"/>
  <c r="BB968" i="1"/>
  <c r="BD968" i="1" l="1"/>
  <c r="BC967" i="1"/>
  <c r="BB969" i="1"/>
  <c r="BC968" i="1" l="1"/>
  <c r="BD969" i="1"/>
  <c r="BB970" i="1"/>
  <c r="BD970" i="1" l="1"/>
  <c r="BC969" i="1"/>
  <c r="BB971" i="1"/>
  <c r="BD971" i="1" l="1"/>
  <c r="BB972" i="1"/>
  <c r="BC970" i="1"/>
  <c r="BC971" i="1" l="1"/>
  <c r="BD972" i="1"/>
  <c r="BB973" i="1"/>
  <c r="BD973" i="1" l="1"/>
  <c r="BB974" i="1"/>
  <c r="BC972" i="1"/>
  <c r="BC973" i="1" l="1"/>
  <c r="BD974" i="1"/>
  <c r="BB975" i="1"/>
  <c r="BD975" i="1" l="1"/>
  <c r="BB976" i="1"/>
  <c r="BC974" i="1"/>
  <c r="BC975" i="1" l="1"/>
  <c r="BD976" i="1"/>
  <c r="BB977" i="1"/>
  <c r="BD977" i="1" l="1"/>
  <c r="BC976" i="1"/>
  <c r="BB978" i="1"/>
  <c r="BD978" i="1" l="1"/>
  <c r="BB979" i="1"/>
  <c r="BC977" i="1"/>
  <c r="BC978" i="1" l="1"/>
  <c r="BD979" i="1"/>
  <c r="BB980" i="1"/>
  <c r="BD980" i="1" l="1"/>
  <c r="BC979" i="1"/>
  <c r="BB981" i="1"/>
  <c r="BD981" i="1" l="1"/>
  <c r="BC980" i="1"/>
  <c r="BB982" i="1"/>
  <c r="BD982" i="1" l="1"/>
  <c r="BC981" i="1"/>
  <c r="BB983" i="1"/>
  <c r="BC982" i="1" l="1"/>
  <c r="BD983" i="1"/>
  <c r="BB984" i="1"/>
  <c r="BD984" i="1" l="1"/>
  <c r="BC983" i="1"/>
  <c r="BB985" i="1"/>
  <c r="BD985" i="1" l="1"/>
  <c r="BB986" i="1"/>
  <c r="BC984" i="1"/>
  <c r="BC985" i="1" l="1"/>
  <c r="BD986" i="1"/>
  <c r="BB987" i="1"/>
  <c r="BD987" i="1" l="1"/>
  <c r="BB988" i="1"/>
  <c r="BC986" i="1"/>
  <c r="BD988" i="1" l="1"/>
  <c r="BC987" i="1"/>
  <c r="BB989" i="1"/>
  <c r="BD989" i="1" l="1"/>
  <c r="BB990" i="1"/>
  <c r="BC988" i="1"/>
  <c r="BD990" i="1" l="1"/>
  <c r="BB991" i="1"/>
  <c r="BC989" i="1"/>
  <c r="BD991" i="1" l="1"/>
  <c r="BC990" i="1"/>
  <c r="BB992" i="1"/>
  <c r="BD992" i="1" l="1"/>
  <c r="BB993" i="1"/>
  <c r="BC991" i="1"/>
  <c r="BC992" i="1" l="1"/>
  <c r="BD993" i="1"/>
  <c r="BB994" i="1"/>
  <c r="BD994" i="1" l="1"/>
  <c r="BB995" i="1"/>
  <c r="BC993" i="1"/>
  <c r="BC994" i="1" l="1"/>
  <c r="BD995" i="1"/>
  <c r="BB996" i="1"/>
  <c r="BC995" i="1" l="1"/>
  <c r="BD996" i="1"/>
  <c r="BB997" i="1"/>
  <c r="BD997" i="1" l="1"/>
  <c r="BB998" i="1"/>
  <c r="BC996" i="1"/>
  <c r="BC997" i="1" l="1"/>
  <c r="BD998" i="1"/>
  <c r="BB999" i="1"/>
  <c r="BD999" i="1" l="1"/>
  <c r="BB1000" i="1"/>
  <c r="BC998" i="1"/>
  <c r="BD1000" i="1" l="1"/>
  <c r="BC999" i="1"/>
  <c r="BB1001" i="1"/>
  <c r="BD1001" i="1" l="1"/>
  <c r="BB1002" i="1"/>
  <c r="BC1000" i="1"/>
  <c r="BD1002" i="1" l="1"/>
  <c r="BB1003" i="1"/>
  <c r="BC1001" i="1"/>
  <c r="BC1002" i="1" l="1"/>
  <c r="BD1003" i="1"/>
  <c r="BB1004" i="1"/>
  <c r="BD1004" i="1" l="1"/>
  <c r="BB1005" i="1"/>
  <c r="BC1003" i="1"/>
  <c r="BC1004" i="1" l="1"/>
  <c r="BD1005" i="1"/>
  <c r="BB1006" i="1"/>
  <c r="BD1006" i="1" l="1"/>
  <c r="BB1007" i="1"/>
  <c r="BC1005" i="1"/>
  <c r="BC1006" i="1" l="1"/>
  <c r="BD1007" i="1"/>
  <c r="BB1008" i="1"/>
  <c r="BC1007" i="1" l="1"/>
  <c r="BD1008" i="1"/>
  <c r="BB1009" i="1"/>
  <c r="BD1009" i="1" l="1"/>
  <c r="BC1008" i="1"/>
  <c r="BB1010" i="1"/>
  <c r="BC1009" i="1" l="1"/>
  <c r="BD1010" i="1"/>
  <c r="BB1011" i="1"/>
  <c r="BD1011" i="1" l="1"/>
  <c r="BB1012" i="1"/>
  <c r="BC1010" i="1"/>
  <c r="BD1012" i="1" l="1"/>
  <c r="BC1011" i="1"/>
  <c r="BB1013" i="1"/>
  <c r="BD1013" i="1" l="1"/>
  <c r="BB1014" i="1"/>
  <c r="BC1012" i="1"/>
  <c r="BD1014" i="1" l="1"/>
  <c r="BB1015" i="1"/>
  <c r="BC1013" i="1"/>
  <c r="BC1014" i="1" l="1"/>
  <c r="BD1015" i="1"/>
  <c r="BB1016" i="1"/>
  <c r="BD1016" i="1" l="1"/>
  <c r="BB1017" i="1"/>
  <c r="BC1015" i="1"/>
  <c r="BC1016" i="1" l="1"/>
  <c r="BD1017" i="1"/>
  <c r="BB1018" i="1"/>
  <c r="BD1018" i="1" l="1"/>
  <c r="BB1019" i="1"/>
  <c r="BC1017" i="1"/>
  <c r="BC1018" i="1" l="1"/>
  <c r="BD1019" i="1"/>
  <c r="BB1020" i="1"/>
  <c r="BC1019" i="1" l="1"/>
  <c r="BD1020" i="1"/>
  <c r="BB1021" i="1"/>
  <c r="BD1021" i="1" l="1"/>
  <c r="BB1022" i="1"/>
  <c r="BC1020" i="1"/>
  <c r="BD1022" i="1" l="1"/>
  <c r="BC1021" i="1"/>
  <c r="BB1023" i="1"/>
  <c r="BD1023" i="1" l="1"/>
  <c r="BB1024" i="1"/>
  <c r="BC1022" i="1"/>
  <c r="BD1024" i="1" l="1"/>
  <c r="BC1023" i="1"/>
  <c r="BB1025" i="1"/>
  <c r="BD1025" i="1" l="1"/>
  <c r="BB1026" i="1"/>
  <c r="BC1024" i="1"/>
  <c r="BD1026" i="1" l="1"/>
  <c r="BB1027" i="1"/>
  <c r="BC1025" i="1"/>
  <c r="BC1026" i="1" l="1"/>
  <c r="BD1027" i="1"/>
  <c r="BB1028" i="1"/>
  <c r="BD1028" i="1" l="1"/>
  <c r="BB1029" i="1"/>
  <c r="BC1027" i="1"/>
  <c r="BC1028" i="1" l="1"/>
  <c r="BD1029" i="1"/>
  <c r="BB1030" i="1"/>
  <c r="BD1030" i="1" l="1"/>
  <c r="BB1031" i="1"/>
  <c r="BC1029" i="1"/>
  <c r="BC1030" i="1" l="1"/>
  <c r="BD1031" i="1"/>
  <c r="BB1032" i="1"/>
  <c r="BC1031" i="1" l="1"/>
  <c r="BD1032" i="1"/>
  <c r="BB1033" i="1"/>
  <c r="BD1033" i="1" l="1"/>
  <c r="BB1034" i="1"/>
  <c r="BC1032" i="1"/>
  <c r="BC1033" i="1" l="1"/>
  <c r="BD1034" i="1"/>
  <c r="BB1035" i="1"/>
  <c r="BD1035" i="1" l="1"/>
  <c r="BB1036" i="1"/>
  <c r="BC1034" i="1"/>
  <c r="BC1035" i="1" l="1"/>
  <c r="BD1036" i="1"/>
  <c r="BB1037" i="1"/>
  <c r="BD1037" i="1" l="1"/>
  <c r="BB1038" i="1"/>
  <c r="BC1036" i="1"/>
  <c r="BD1038" i="1" l="1"/>
  <c r="BB1039" i="1"/>
  <c r="BC1037" i="1"/>
  <c r="BD1039" i="1" l="1"/>
  <c r="BC1038" i="1"/>
  <c r="BB1040" i="1"/>
  <c r="BD1040" i="1" l="1"/>
  <c r="BB1041" i="1"/>
  <c r="BC1039" i="1"/>
  <c r="BC1040" i="1" l="1"/>
  <c r="BD1041" i="1"/>
  <c r="BB1042" i="1"/>
  <c r="BD1042" i="1" l="1"/>
  <c r="BB1043" i="1"/>
  <c r="BC1041" i="1"/>
  <c r="BD1043" i="1" l="1"/>
  <c r="BC1042" i="1"/>
  <c r="BB1044" i="1"/>
  <c r="BC1043" i="1" l="1"/>
  <c r="BD1044" i="1"/>
  <c r="BB1045" i="1"/>
  <c r="BD1045" i="1" l="1"/>
  <c r="BB1046" i="1"/>
  <c r="BC1044" i="1"/>
  <c r="BD1046" i="1" l="1"/>
  <c r="BC1045" i="1"/>
  <c r="BB1047" i="1"/>
  <c r="BD1047" i="1" l="1"/>
  <c r="BB1048" i="1"/>
  <c r="BC1046" i="1"/>
  <c r="BC1047" i="1" l="1"/>
  <c r="BD1048" i="1"/>
  <c r="BB1049" i="1"/>
  <c r="BD1049" i="1" l="1"/>
  <c r="BB1050" i="1"/>
  <c r="BC1048" i="1"/>
  <c r="BD1050" i="1" l="1"/>
  <c r="BB1051" i="1"/>
  <c r="BC1049" i="1"/>
  <c r="BC1050" i="1" l="1"/>
  <c r="BD1051" i="1"/>
  <c r="BB1052" i="1"/>
  <c r="BD1052" i="1" l="1"/>
  <c r="BB1053" i="1"/>
  <c r="BC1051" i="1"/>
  <c r="BD1053" i="1" l="1"/>
  <c r="BC1052" i="1"/>
  <c r="BB1054" i="1"/>
  <c r="BD1054" i="1" l="1"/>
  <c r="BB1055" i="1"/>
  <c r="BC1053" i="1"/>
  <c r="BD1055" i="1" l="1"/>
  <c r="BC1054" i="1"/>
  <c r="BB1056" i="1"/>
  <c r="BD1056" i="1" l="1"/>
  <c r="BC1055" i="1"/>
  <c r="BB1057" i="1"/>
  <c r="BD1057" i="1" l="1"/>
  <c r="BB1058" i="1"/>
  <c r="BC1056" i="1"/>
  <c r="BD1058" i="1" l="1"/>
  <c r="BC1057" i="1"/>
  <c r="BB1059" i="1"/>
  <c r="BD1059" i="1" l="1"/>
  <c r="BB1060" i="1"/>
  <c r="BC1058" i="1"/>
  <c r="BD1060" i="1" l="1"/>
  <c r="BC1059" i="1"/>
  <c r="BB1061" i="1"/>
  <c r="BD1061" i="1" l="1"/>
  <c r="BB1062" i="1"/>
  <c r="BC1060" i="1"/>
  <c r="BD1062" i="1" l="1"/>
  <c r="BB1063" i="1"/>
  <c r="BC1061" i="1"/>
  <c r="BD1063" i="1" l="1"/>
  <c r="BC1062" i="1"/>
  <c r="BB1064" i="1"/>
  <c r="BD1064" i="1" l="1"/>
  <c r="BB1065" i="1"/>
  <c r="BC1063" i="1"/>
  <c r="BD1065" i="1" l="1"/>
  <c r="BC1064" i="1"/>
  <c r="BB1066" i="1"/>
  <c r="BD1066" i="1" l="1"/>
  <c r="BB1067" i="1"/>
  <c r="BC1065" i="1"/>
  <c r="BD1067" i="1" l="1"/>
  <c r="BC1066" i="1"/>
  <c r="BB1068" i="1"/>
  <c r="BD1068" i="1" l="1"/>
  <c r="BC1067" i="1"/>
  <c r="BB1069" i="1"/>
  <c r="BD1069" i="1" l="1"/>
  <c r="BB1070" i="1"/>
  <c r="BC1068" i="1"/>
  <c r="BD1070" i="1" l="1"/>
  <c r="BC1069" i="1"/>
  <c r="BB1071" i="1"/>
  <c r="BD1071" i="1" l="1"/>
  <c r="BB1072" i="1"/>
  <c r="BC1070" i="1"/>
  <c r="BD1072" i="1" l="1"/>
  <c r="BC1071" i="1"/>
  <c r="BB1073" i="1"/>
  <c r="BD1073" i="1" l="1"/>
  <c r="BB1074" i="1"/>
  <c r="BC1072" i="1"/>
  <c r="BD1074" i="1" l="1"/>
  <c r="BB1075" i="1"/>
  <c r="BC1073" i="1"/>
  <c r="BD1075" i="1" l="1"/>
  <c r="BC1074" i="1"/>
  <c r="BB1076" i="1"/>
  <c r="BD1076" i="1" l="1"/>
  <c r="BB1077" i="1"/>
  <c r="BC1075" i="1"/>
  <c r="BD1077" i="1" l="1"/>
  <c r="BC1076" i="1"/>
  <c r="BB1078" i="1"/>
  <c r="BD1078" i="1" l="1"/>
  <c r="BB1079" i="1"/>
  <c r="BC1077" i="1"/>
  <c r="BD1079" i="1" l="1"/>
  <c r="BC1078" i="1"/>
  <c r="BB1080" i="1"/>
  <c r="BD1080" i="1" l="1"/>
  <c r="BC1079" i="1"/>
  <c r="BB1081" i="1"/>
  <c r="BD1081" i="1" l="1"/>
  <c r="BB1082" i="1"/>
  <c r="BC1080" i="1"/>
  <c r="BD1082" i="1" l="1"/>
  <c r="BC1081" i="1"/>
  <c r="BB1083" i="1"/>
  <c r="BD1083" i="1" l="1"/>
  <c r="BB1084" i="1"/>
  <c r="BC1082" i="1"/>
  <c r="BD1084" i="1" l="1"/>
  <c r="BC1083" i="1"/>
  <c r="BB1085" i="1"/>
  <c r="BD1085" i="1" l="1"/>
  <c r="BB1086" i="1"/>
  <c r="BC1084" i="1"/>
  <c r="BD1086" i="1" l="1"/>
  <c r="BB1087" i="1"/>
  <c r="BC1085" i="1"/>
  <c r="BD1087" i="1" l="1"/>
  <c r="BC1086" i="1"/>
  <c r="BB1088" i="1"/>
  <c r="BD1088" i="1" l="1"/>
  <c r="BB1089" i="1"/>
  <c r="BC1087" i="1"/>
  <c r="BD1089" i="1" l="1"/>
  <c r="BC1088" i="1"/>
  <c r="BB1090" i="1"/>
  <c r="BD1090" i="1" l="1"/>
  <c r="BB1091" i="1"/>
  <c r="BC1089" i="1"/>
  <c r="BD1091" i="1" l="1"/>
  <c r="BC1090" i="1"/>
  <c r="BB1092" i="1"/>
  <c r="BD1092" i="1" l="1"/>
  <c r="BC1091" i="1"/>
  <c r="BB1093" i="1"/>
  <c r="BD1093" i="1" l="1"/>
  <c r="BB1094" i="1"/>
  <c r="BC1092" i="1"/>
  <c r="BD1094" i="1" l="1"/>
  <c r="BC1093" i="1"/>
  <c r="BB1095" i="1"/>
  <c r="BD1095" i="1" l="1"/>
  <c r="BB1096" i="1"/>
  <c r="BC1094" i="1"/>
  <c r="BC1095" i="1" l="1"/>
  <c r="BD1096" i="1"/>
  <c r="BB1097" i="1"/>
  <c r="BD1097" i="1" l="1"/>
  <c r="BB1098" i="1"/>
  <c r="BC1096" i="1"/>
  <c r="BD1098" i="1" l="1"/>
  <c r="BB1099" i="1"/>
  <c r="BC1097" i="1"/>
  <c r="BD1099" i="1" l="1"/>
  <c r="BC1098" i="1"/>
  <c r="BB1100" i="1"/>
  <c r="BD1100" i="1" l="1"/>
  <c r="BB1101" i="1"/>
  <c r="BC1099" i="1"/>
  <c r="BD1101" i="1" l="1"/>
  <c r="BC1100" i="1"/>
  <c r="BB1102" i="1"/>
  <c r="BD1102" i="1" l="1"/>
  <c r="BB1103" i="1"/>
  <c r="BC1101" i="1"/>
  <c r="BD1103" i="1" l="1"/>
  <c r="BC1102" i="1"/>
  <c r="BB1104" i="1"/>
  <c r="BD1104" i="1" l="1"/>
  <c r="BC1103" i="1"/>
  <c r="BB1105" i="1"/>
  <c r="BD1105" i="1" l="1"/>
  <c r="BB1106" i="1"/>
  <c r="BC1104" i="1"/>
  <c r="BD1106" i="1" l="1"/>
  <c r="BC1105" i="1"/>
  <c r="BB1107" i="1"/>
  <c r="BD1107" i="1" l="1"/>
  <c r="BB1108" i="1"/>
  <c r="BC1106" i="1"/>
  <c r="BD1108" i="1" l="1"/>
  <c r="BC1107" i="1"/>
  <c r="BB1109" i="1"/>
  <c r="BD1109" i="1" l="1"/>
  <c r="BB1110" i="1"/>
  <c r="BC1108" i="1"/>
  <c r="BD1110" i="1" l="1"/>
  <c r="BB1111" i="1"/>
  <c r="BC1109" i="1"/>
  <c r="BD1111" i="1" l="1"/>
  <c r="BC1110" i="1"/>
  <c r="BB1112" i="1"/>
  <c r="BD1112" i="1" l="1"/>
  <c r="BB1113" i="1"/>
  <c r="BC1111" i="1"/>
  <c r="BD1113" i="1" l="1"/>
  <c r="BC1112" i="1"/>
  <c r="BB1114" i="1"/>
  <c r="BD1114" i="1" l="1"/>
  <c r="BB1115" i="1"/>
  <c r="BC1113" i="1"/>
  <c r="BD1115" i="1" l="1"/>
  <c r="BC1114" i="1"/>
  <c r="BB1116" i="1"/>
  <c r="BD1116" i="1" l="1"/>
  <c r="BC1115" i="1"/>
  <c r="BB1117" i="1"/>
  <c r="BD1117" i="1" l="1"/>
  <c r="BB1118" i="1"/>
  <c r="BC1116" i="1"/>
  <c r="BD1118" i="1" l="1"/>
  <c r="BC1117" i="1"/>
  <c r="BB1119" i="1"/>
  <c r="BD1119" i="1" l="1"/>
  <c r="BB1120" i="1"/>
  <c r="BC1118" i="1"/>
  <c r="BD1120" i="1" l="1"/>
  <c r="BC1119" i="1"/>
  <c r="BB1121" i="1"/>
  <c r="BD1121" i="1" l="1"/>
  <c r="BB1122" i="1"/>
  <c r="BC1120" i="1"/>
  <c r="BD1122" i="1" l="1"/>
  <c r="BC1121" i="1"/>
  <c r="BB1123" i="1"/>
  <c r="BD1123" i="1" l="1"/>
  <c r="BC1122" i="1"/>
  <c r="BB1124" i="1"/>
  <c r="BD1124" i="1" l="1"/>
  <c r="BB1125" i="1"/>
  <c r="BC1123" i="1"/>
  <c r="BD1125" i="1" l="1"/>
  <c r="BC1124" i="1"/>
  <c r="BB1126" i="1"/>
  <c r="BD1126" i="1" l="1"/>
  <c r="BB1127" i="1"/>
  <c r="BC1125" i="1"/>
  <c r="BD1127" i="1" l="1"/>
  <c r="BC1126" i="1"/>
  <c r="BB1128" i="1"/>
  <c r="BD1128" i="1" l="1"/>
  <c r="BC1127" i="1"/>
  <c r="BB1129" i="1"/>
  <c r="BD1129" i="1" l="1"/>
  <c r="BB1130" i="1"/>
  <c r="BC1128" i="1"/>
  <c r="BD1130" i="1" l="1"/>
  <c r="BC1129" i="1"/>
  <c r="BB1131" i="1"/>
  <c r="BD1131" i="1" l="1"/>
  <c r="BB1132" i="1"/>
  <c r="BC1130" i="1"/>
  <c r="BD1132" i="1" l="1"/>
  <c r="BC1131" i="1"/>
  <c r="BB1133" i="1"/>
  <c r="BD1133" i="1" l="1"/>
  <c r="BB1134" i="1"/>
  <c r="BC1132" i="1"/>
  <c r="BD1134" i="1" l="1"/>
  <c r="BB1135" i="1"/>
  <c r="BC1133" i="1"/>
  <c r="BD1135" i="1" l="1"/>
  <c r="BC1134" i="1"/>
  <c r="BB1136" i="1"/>
  <c r="BD1136" i="1" l="1"/>
  <c r="BB1137" i="1"/>
  <c r="BC1135" i="1"/>
  <c r="BD1137" i="1" l="1"/>
  <c r="BC1136" i="1"/>
  <c r="BB1138" i="1"/>
  <c r="BD1138" i="1" l="1"/>
  <c r="BB1139" i="1"/>
  <c r="BC1137" i="1"/>
  <c r="BD1139" i="1" l="1"/>
  <c r="BC1138" i="1"/>
  <c r="BB1140" i="1"/>
  <c r="BD1140" i="1" l="1"/>
  <c r="BC1139" i="1"/>
  <c r="BB1141" i="1"/>
  <c r="BD1141" i="1" l="1"/>
  <c r="BB1142" i="1"/>
  <c r="BC1140" i="1"/>
  <c r="BD1142" i="1" l="1"/>
  <c r="BC1141" i="1"/>
  <c r="BB1143" i="1"/>
  <c r="BD1143" i="1" l="1"/>
  <c r="BB1144" i="1"/>
  <c r="BC1142" i="1"/>
  <c r="BD1144" i="1" l="1"/>
  <c r="BC1143" i="1"/>
  <c r="BB1145" i="1"/>
  <c r="BD1145" i="1" l="1"/>
  <c r="BB1146" i="1"/>
  <c r="BC1144" i="1"/>
  <c r="BD1146" i="1" l="1"/>
  <c r="BB1147" i="1"/>
  <c r="BC1145" i="1"/>
  <c r="BD1147" i="1" l="1"/>
  <c r="BC1146" i="1"/>
  <c r="BB1148" i="1"/>
  <c r="BD1148" i="1" l="1"/>
  <c r="BB1149" i="1"/>
  <c r="BC1147" i="1"/>
  <c r="BD1149" i="1" l="1"/>
  <c r="BC1148" i="1"/>
  <c r="BB1150" i="1"/>
  <c r="BD1150" i="1" l="1"/>
  <c r="BB1151" i="1"/>
  <c r="BC1149" i="1"/>
  <c r="BD1151" i="1" l="1"/>
  <c r="BC1150" i="1"/>
  <c r="BB1152" i="1"/>
  <c r="BD1152" i="1" l="1"/>
  <c r="BC1151" i="1"/>
  <c r="BB1153" i="1"/>
  <c r="BD1153" i="1" l="1"/>
  <c r="BB1154" i="1"/>
  <c r="BC1152" i="1"/>
  <c r="BD1154" i="1" l="1"/>
  <c r="BC1153" i="1"/>
  <c r="BB1155" i="1"/>
  <c r="BD1155" i="1" l="1"/>
  <c r="BB1156" i="1"/>
  <c r="BC1154" i="1"/>
  <c r="BD1156" i="1" l="1"/>
  <c r="BC1155" i="1"/>
  <c r="BB1157" i="1"/>
  <c r="BD1157" i="1" l="1"/>
  <c r="BB1158" i="1"/>
  <c r="BC1156" i="1"/>
  <c r="BD1158" i="1" l="1"/>
  <c r="BB1159" i="1"/>
  <c r="BC1157" i="1"/>
  <c r="BD1159" i="1" l="1"/>
  <c r="BC1158" i="1"/>
  <c r="BB1160" i="1"/>
  <c r="BD1160" i="1" l="1"/>
  <c r="BB1161" i="1"/>
  <c r="BC1159" i="1"/>
  <c r="BD1161" i="1" l="1"/>
  <c r="BC1160" i="1"/>
  <c r="BB1162" i="1"/>
  <c r="BD1162" i="1" l="1"/>
  <c r="BB1163" i="1"/>
  <c r="BC1161" i="1"/>
  <c r="BD1163" i="1" l="1"/>
  <c r="BC1162" i="1"/>
  <c r="BB1164" i="1"/>
  <c r="BD1164" i="1" l="1"/>
  <c r="BC1163" i="1"/>
  <c r="BB1165" i="1"/>
  <c r="BD1165" i="1" l="1"/>
  <c r="BB1166" i="1"/>
  <c r="BC1164" i="1"/>
  <c r="BD1166" i="1" l="1"/>
  <c r="BC1165" i="1"/>
  <c r="BB1167" i="1"/>
  <c r="BD1167" i="1" l="1"/>
  <c r="BB1168" i="1"/>
  <c r="BC1166" i="1"/>
  <c r="BD1168" i="1" l="1"/>
  <c r="BC1167" i="1"/>
  <c r="BB1169" i="1"/>
  <c r="BD1169" i="1" l="1"/>
  <c r="BB1170" i="1"/>
  <c r="BC1168" i="1"/>
  <c r="BD1170" i="1" l="1"/>
  <c r="BB1171" i="1"/>
  <c r="BC1169" i="1"/>
  <c r="BD1171" i="1" l="1"/>
  <c r="BC1170" i="1"/>
  <c r="BB1172" i="1"/>
  <c r="BD1172" i="1" l="1"/>
  <c r="BB1173" i="1"/>
  <c r="BC1171" i="1"/>
  <c r="BD1173" i="1" l="1"/>
  <c r="BC1172" i="1"/>
  <c r="BB1174" i="1"/>
  <c r="BD1174" i="1" l="1"/>
  <c r="BB1175" i="1"/>
  <c r="BC1173" i="1"/>
  <c r="BD1175" i="1" l="1"/>
  <c r="BC1174" i="1"/>
  <c r="BB1176" i="1"/>
  <c r="BD1176" i="1" l="1"/>
  <c r="BC1175" i="1"/>
  <c r="BB1177" i="1"/>
  <c r="BD1177" i="1" l="1"/>
  <c r="BB1178" i="1"/>
  <c r="BC1176" i="1"/>
  <c r="BD1178" i="1" l="1"/>
  <c r="BC1177" i="1"/>
  <c r="BB1179" i="1"/>
  <c r="BD1179" i="1" l="1"/>
  <c r="BB1180" i="1"/>
  <c r="BC1178" i="1"/>
  <c r="BD1180" i="1" l="1"/>
  <c r="BC1179" i="1"/>
  <c r="BB1181" i="1"/>
  <c r="BD1181" i="1" l="1"/>
  <c r="BB1182" i="1"/>
  <c r="BC1180" i="1"/>
  <c r="BD1182" i="1" l="1"/>
  <c r="BB1183" i="1"/>
  <c r="BC1181" i="1"/>
  <c r="BD1183" i="1" l="1"/>
  <c r="BC1182" i="1"/>
  <c r="BB1184" i="1"/>
  <c r="BD1184" i="1" l="1"/>
  <c r="BB1185" i="1"/>
  <c r="BC1183" i="1"/>
  <c r="BD1185" i="1" l="1"/>
  <c r="BC1184" i="1"/>
  <c r="BB1186" i="1"/>
  <c r="BD1186" i="1" l="1"/>
  <c r="BB1187" i="1"/>
  <c r="BC1185" i="1"/>
  <c r="BD1187" i="1" l="1"/>
  <c r="BC1186" i="1"/>
  <c r="BB1188" i="1"/>
  <c r="BD1188" i="1" l="1"/>
  <c r="BC1187" i="1"/>
  <c r="BB1189" i="1"/>
  <c r="BD1189" i="1" l="1"/>
  <c r="BB1190" i="1"/>
  <c r="BC1188" i="1"/>
  <c r="BD1190" i="1" l="1"/>
  <c r="BC1189" i="1"/>
  <c r="BB1191" i="1"/>
  <c r="BD1191" i="1" l="1"/>
  <c r="BB1192" i="1"/>
  <c r="BC1190" i="1"/>
  <c r="BD1192" i="1" l="1"/>
  <c r="BC1191" i="1"/>
  <c r="BB1193" i="1"/>
  <c r="BD1193" i="1" l="1"/>
  <c r="BB1194" i="1"/>
  <c r="BC1192" i="1"/>
  <c r="BD1194" i="1" l="1"/>
  <c r="BB1195" i="1"/>
  <c r="BC1193" i="1"/>
  <c r="BD1195" i="1" l="1"/>
  <c r="BC1194" i="1"/>
  <c r="BB1196" i="1"/>
  <c r="BD1196" i="1" l="1"/>
  <c r="BB1197" i="1"/>
  <c r="BC1195" i="1"/>
  <c r="BD1197" i="1" l="1"/>
  <c r="BC1196" i="1"/>
  <c r="BB1198" i="1"/>
  <c r="BD1198" i="1" l="1"/>
  <c r="BB1199" i="1"/>
  <c r="BC1197" i="1"/>
  <c r="BD1199" i="1" l="1"/>
  <c r="BC1198" i="1"/>
  <c r="BB1200" i="1"/>
  <c r="BD1200" i="1" l="1"/>
  <c r="BC1199" i="1"/>
  <c r="BB1201" i="1"/>
  <c r="BD1201" i="1" l="1"/>
  <c r="BB1202" i="1"/>
  <c r="BC1200" i="1"/>
  <c r="BD1202" i="1" l="1"/>
  <c r="BC1201" i="1"/>
  <c r="BB1203" i="1"/>
  <c r="BD1203" i="1" l="1"/>
  <c r="BB1204" i="1"/>
  <c r="BC1202" i="1"/>
  <c r="BD1204" i="1" l="1"/>
  <c r="BC1203" i="1"/>
  <c r="BB1205" i="1"/>
  <c r="BD1205" i="1" l="1"/>
  <c r="BB1206" i="1"/>
  <c r="BC1204" i="1"/>
  <c r="BD1206" i="1" l="1"/>
  <c r="BB1207" i="1"/>
  <c r="BC1205" i="1"/>
  <c r="BD1207" i="1" l="1"/>
  <c r="BC1206" i="1"/>
  <c r="BB1208" i="1"/>
  <c r="BD1208" i="1" l="1"/>
  <c r="BB1209" i="1"/>
  <c r="BC1207" i="1"/>
  <c r="BD1209" i="1" l="1"/>
  <c r="BC1208" i="1"/>
  <c r="BB1210" i="1"/>
  <c r="BD1210" i="1" l="1"/>
  <c r="BB1211" i="1"/>
  <c r="BC1209" i="1"/>
  <c r="BD1211" i="1" l="1"/>
  <c r="BC1210" i="1"/>
  <c r="BB1212" i="1"/>
  <c r="BD1212" i="1" l="1"/>
  <c r="BC1211" i="1"/>
  <c r="BB1213" i="1"/>
  <c r="BD1213" i="1" l="1"/>
  <c r="BB1214" i="1"/>
  <c r="BC1212" i="1"/>
  <c r="BD1214" i="1" l="1"/>
  <c r="BC1213" i="1"/>
  <c r="BB1215" i="1"/>
  <c r="BD1215" i="1" l="1"/>
  <c r="BB1216" i="1"/>
  <c r="BC1214" i="1"/>
  <c r="BD1216" i="1" l="1"/>
  <c r="BC1215" i="1"/>
  <c r="BB1217" i="1"/>
  <c r="BD1217" i="1" l="1"/>
  <c r="BB1218" i="1"/>
  <c r="BC1216" i="1"/>
  <c r="BD1218" i="1" l="1"/>
  <c r="BB1219" i="1"/>
  <c r="BC1217" i="1"/>
  <c r="BD1219" i="1" l="1"/>
  <c r="BC1218" i="1"/>
  <c r="BB1220" i="1"/>
  <c r="BD1220" i="1" l="1"/>
  <c r="BB1221" i="1"/>
  <c r="BC1219" i="1"/>
  <c r="BD1221" i="1" l="1"/>
  <c r="BC1220" i="1"/>
  <c r="BB1222" i="1"/>
  <c r="BD1222" i="1" l="1"/>
  <c r="BB1223" i="1"/>
  <c r="BC1221" i="1"/>
  <c r="BD1223" i="1" l="1"/>
  <c r="BC1222" i="1"/>
  <c r="BB1224" i="1"/>
  <c r="BD1224" i="1" l="1"/>
  <c r="BC1223" i="1"/>
  <c r="BB1225" i="1"/>
  <c r="BD1225" i="1" l="1"/>
  <c r="BB1226" i="1"/>
  <c r="BC1224" i="1"/>
  <c r="BD1226" i="1" l="1"/>
  <c r="BC1225" i="1"/>
  <c r="BB1227" i="1"/>
  <c r="BD1227" i="1" l="1"/>
  <c r="BB1228" i="1"/>
  <c r="BC1226" i="1"/>
  <c r="BD1228" i="1" l="1"/>
  <c r="BC1227" i="1"/>
  <c r="BB1229" i="1"/>
  <c r="BD1229" i="1" l="1"/>
  <c r="BB1230" i="1"/>
  <c r="BC1228" i="1"/>
  <c r="BD1230" i="1" l="1"/>
  <c r="BB1231" i="1"/>
  <c r="BC1229" i="1"/>
  <c r="BD1231" i="1" l="1"/>
  <c r="BC1230" i="1"/>
  <c r="BB1232" i="1"/>
  <c r="BD1232" i="1" l="1"/>
  <c r="BB1233" i="1"/>
  <c r="BC1231" i="1"/>
  <c r="BD1233" i="1" l="1"/>
  <c r="BC1232" i="1"/>
  <c r="BB1234" i="1"/>
  <c r="BD1234" i="1" l="1"/>
  <c r="BB1235" i="1"/>
  <c r="BC1233" i="1"/>
  <c r="BD1235" i="1" l="1"/>
  <c r="BC1234" i="1"/>
  <c r="BB1236" i="1"/>
  <c r="BD1236" i="1" l="1"/>
  <c r="BC1235" i="1"/>
  <c r="BB1237" i="1"/>
  <c r="BD1237" i="1" l="1"/>
  <c r="BB1238" i="1"/>
  <c r="BC1236" i="1"/>
  <c r="BD1238" i="1" l="1"/>
  <c r="BC1237" i="1"/>
  <c r="BB1239" i="1"/>
  <c r="BD1239" i="1" l="1"/>
  <c r="BB1240" i="1"/>
  <c r="BC1238" i="1"/>
  <c r="BD1240" i="1" l="1"/>
  <c r="BC1239" i="1"/>
  <c r="BB1241" i="1"/>
  <c r="BD1241" i="1" l="1"/>
  <c r="BB1242" i="1"/>
  <c r="BC1240" i="1"/>
  <c r="BD1242" i="1" l="1"/>
  <c r="BB1243" i="1"/>
  <c r="BC1241" i="1"/>
  <c r="BD1243" i="1" l="1"/>
  <c r="BC1242" i="1"/>
  <c r="BB1244" i="1"/>
  <c r="BD1244" i="1" l="1"/>
  <c r="BB1245" i="1"/>
  <c r="BC1243" i="1"/>
  <c r="BD1245" i="1" l="1"/>
  <c r="BC1244" i="1"/>
  <c r="BB1246" i="1"/>
  <c r="BD1246" i="1" l="1"/>
  <c r="BB1247" i="1"/>
  <c r="BC1245" i="1"/>
  <c r="BD1247" i="1" l="1"/>
  <c r="BC1246" i="1"/>
  <c r="BB1248" i="1"/>
  <c r="BD1248" i="1" l="1"/>
  <c r="BC1247" i="1"/>
  <c r="BB1249" i="1"/>
  <c r="BD1249" i="1" l="1"/>
  <c r="BB1250" i="1"/>
  <c r="BC1248" i="1"/>
  <c r="BC1249" i="1" l="1"/>
  <c r="BD1250" i="1"/>
  <c r="BB1251" i="1"/>
  <c r="BD1251" i="1" l="1"/>
  <c r="BB1252" i="1"/>
  <c r="BC1250" i="1"/>
  <c r="BC1251" i="1" l="1"/>
  <c r="BD1252" i="1"/>
  <c r="BB1253" i="1"/>
  <c r="BD1253" i="1" l="1"/>
  <c r="BB1254" i="1"/>
  <c r="BC1252" i="1"/>
  <c r="BD1254" i="1" l="1"/>
  <c r="BB1255" i="1"/>
  <c r="BC1253" i="1"/>
  <c r="BC1254" i="1" l="1"/>
  <c r="BD1255" i="1"/>
  <c r="BB1256" i="1"/>
  <c r="BD1256" i="1" l="1"/>
  <c r="BB1257" i="1"/>
  <c r="BC1255" i="1"/>
  <c r="BC1256" i="1" l="1"/>
  <c r="BD1257" i="1"/>
  <c r="BB1258" i="1"/>
  <c r="BD1258" i="1" l="1"/>
  <c r="BB1259" i="1"/>
  <c r="BC1257" i="1"/>
  <c r="BC1258" i="1" l="1"/>
  <c r="BD1259" i="1"/>
  <c r="BB1260" i="1"/>
  <c r="BC1259" i="1" l="1"/>
  <c r="BD1260" i="1"/>
  <c r="BB1261" i="1"/>
  <c r="BD1261" i="1" l="1"/>
  <c r="BB1262" i="1"/>
  <c r="BC1260" i="1"/>
  <c r="BC1261" i="1" l="1"/>
  <c r="BD1262" i="1"/>
  <c r="BB1263" i="1"/>
  <c r="BD1263" i="1" l="1"/>
  <c r="BB1264" i="1"/>
  <c r="BC1262" i="1"/>
  <c r="BC1263" i="1" l="1"/>
  <c r="BD1264" i="1"/>
  <c r="BB1265" i="1"/>
  <c r="BD1265" i="1" l="1"/>
  <c r="BB1266" i="1"/>
  <c r="BC1264" i="1"/>
  <c r="BD1266" i="1" l="1"/>
  <c r="BB1267" i="1"/>
  <c r="BC1265" i="1"/>
  <c r="BC1266" i="1" l="1"/>
  <c r="BD1267" i="1"/>
  <c r="BB1268" i="1"/>
  <c r="BD1268" i="1" l="1"/>
  <c r="BB1269" i="1"/>
  <c r="BC1267" i="1"/>
  <c r="BC1268" i="1" l="1"/>
  <c r="BD1269" i="1"/>
  <c r="BB1270" i="1"/>
  <c r="BD1270" i="1" l="1"/>
  <c r="BB1271" i="1"/>
  <c r="BC1269" i="1"/>
  <c r="BC1270" i="1" l="1"/>
  <c r="BD1271" i="1"/>
  <c r="BB1272" i="1"/>
  <c r="BC1271" i="1" l="1"/>
  <c r="BD1272" i="1"/>
  <c r="BB1273" i="1"/>
  <c r="BD1273" i="1" l="1"/>
  <c r="BB1274" i="1"/>
  <c r="BC1272" i="1"/>
  <c r="BC1273" i="1" l="1"/>
  <c r="BD1274" i="1"/>
  <c r="BB1275" i="1"/>
  <c r="BD1275" i="1" l="1"/>
  <c r="BB1276" i="1"/>
  <c r="BC1274" i="1"/>
  <c r="BC1275" i="1" l="1"/>
  <c r="BD1276" i="1"/>
  <c r="BB1277" i="1"/>
  <c r="BD1277" i="1" l="1"/>
  <c r="BB1278" i="1"/>
  <c r="BC1276" i="1"/>
  <c r="BD1278" i="1" l="1"/>
  <c r="BB1279" i="1"/>
  <c r="BC1277" i="1"/>
  <c r="BC1278" i="1" l="1"/>
  <c r="BD1279" i="1"/>
  <c r="BB1280" i="1"/>
  <c r="BD1280" i="1" l="1"/>
  <c r="BB1281" i="1"/>
  <c r="BC1279" i="1"/>
  <c r="BC1280" i="1" l="1"/>
  <c r="BD1281" i="1"/>
  <c r="BB1282" i="1"/>
  <c r="BD1282" i="1" l="1"/>
  <c r="BB1283" i="1"/>
  <c r="BC1281" i="1"/>
  <c r="BC1282" i="1" l="1"/>
  <c r="BD1283" i="1"/>
  <c r="BB1284" i="1"/>
  <c r="BC1283" i="1" l="1"/>
  <c r="BD1284" i="1"/>
  <c r="BB1285" i="1"/>
  <c r="BD1285" i="1" l="1"/>
  <c r="BB1286" i="1"/>
  <c r="BC1284" i="1"/>
  <c r="BC1285" i="1" l="1"/>
  <c r="BD1286" i="1"/>
  <c r="BB1287" i="1"/>
  <c r="BD1287" i="1" l="1"/>
  <c r="BB1288" i="1"/>
  <c r="BC1286" i="1"/>
  <c r="BC1287" i="1" l="1"/>
  <c r="BD1288" i="1"/>
  <c r="BB1289" i="1"/>
  <c r="BD1289" i="1" l="1"/>
  <c r="BB1290" i="1"/>
  <c r="BC1288" i="1"/>
  <c r="BD1290" i="1" l="1"/>
  <c r="BB1291" i="1"/>
  <c r="BC1289" i="1"/>
  <c r="BC1290" i="1" l="1"/>
  <c r="BD1291" i="1"/>
  <c r="BB1292" i="1"/>
  <c r="BD1292" i="1" l="1"/>
  <c r="BB1293" i="1"/>
  <c r="BC1291" i="1"/>
  <c r="BC1292" i="1" l="1"/>
  <c r="BD1293" i="1"/>
  <c r="BB1294" i="1"/>
  <c r="BD1294" i="1" l="1"/>
  <c r="BB1295" i="1"/>
  <c r="BC1293" i="1"/>
  <c r="BC1294" i="1" l="1"/>
  <c r="BD1295" i="1"/>
  <c r="BB1296" i="1"/>
  <c r="BC1295" i="1" l="1"/>
  <c r="BD1296" i="1"/>
  <c r="BB1297" i="1"/>
  <c r="BD1297" i="1" l="1"/>
  <c r="BB1298" i="1"/>
  <c r="BC1296" i="1"/>
  <c r="BD1298" i="1" l="1"/>
  <c r="BB1299" i="1"/>
  <c r="BC1297" i="1"/>
  <c r="BD1299" i="1" l="1"/>
  <c r="BB1300" i="1"/>
  <c r="BC1298" i="1"/>
  <c r="BC1299" i="1" l="1"/>
  <c r="BD1300" i="1"/>
  <c r="BB1301" i="1"/>
  <c r="BD1301" i="1" l="1"/>
  <c r="BB1302" i="1"/>
  <c r="BC1300" i="1"/>
  <c r="BD1302" i="1" l="1"/>
  <c r="BB1303" i="1"/>
  <c r="BC1301" i="1"/>
  <c r="BC1302" i="1" l="1"/>
  <c r="BD1303" i="1"/>
  <c r="BB1304" i="1"/>
  <c r="BD1304" i="1" l="1"/>
  <c r="BB1305" i="1"/>
  <c r="BC1303" i="1"/>
  <c r="BC1304" i="1" l="1"/>
  <c r="BD1305" i="1"/>
  <c r="BB1306" i="1"/>
  <c r="BD1306" i="1" l="1"/>
  <c r="BB1307" i="1"/>
  <c r="BC1305" i="1"/>
  <c r="BC1306" i="1" l="1"/>
  <c r="BD1307" i="1"/>
  <c r="BB1308" i="1"/>
  <c r="BC1307" i="1" l="1"/>
  <c r="BD1308" i="1"/>
  <c r="BB1309" i="1"/>
  <c r="BD1309" i="1" l="1"/>
  <c r="BB1310" i="1"/>
  <c r="BC1308" i="1"/>
  <c r="BC1309" i="1" l="1"/>
  <c r="BD1310" i="1"/>
  <c r="BB1311" i="1"/>
  <c r="BD1311" i="1" l="1"/>
  <c r="BB1312" i="1"/>
  <c r="BC1310" i="1"/>
  <c r="BC1311" i="1" l="1"/>
  <c r="BD1312" i="1"/>
  <c r="BB1313" i="1"/>
  <c r="BD1313" i="1" l="1"/>
  <c r="BB1314" i="1"/>
  <c r="BC1312" i="1"/>
  <c r="BD1314" i="1" l="1"/>
  <c r="BB1315" i="1"/>
  <c r="BC1313" i="1"/>
  <c r="BC1314" i="1" l="1"/>
  <c r="BD1315" i="1"/>
  <c r="BB1316" i="1"/>
  <c r="BD1316" i="1" l="1"/>
  <c r="BB1317" i="1"/>
  <c r="BC1315" i="1"/>
  <c r="BC1316" i="1" l="1"/>
  <c r="BD1317" i="1"/>
  <c r="BB1318" i="1"/>
  <c r="BD1318" i="1" l="1"/>
  <c r="BB1319" i="1"/>
  <c r="BC1317" i="1"/>
  <c r="BC1318" i="1" l="1"/>
  <c r="BD1319" i="1"/>
  <c r="BB1320" i="1"/>
  <c r="BC1319" i="1" l="1"/>
  <c r="BD1320" i="1"/>
  <c r="BB1321" i="1"/>
  <c r="BD1321" i="1" l="1"/>
  <c r="BB1322" i="1"/>
  <c r="BC1320" i="1"/>
  <c r="BC1321" i="1" l="1"/>
  <c r="BD1322" i="1"/>
  <c r="BB1323" i="1"/>
  <c r="BD1323" i="1" l="1"/>
  <c r="BB1324" i="1"/>
  <c r="BC1322" i="1"/>
  <c r="BC1323" i="1" l="1"/>
  <c r="BD1324" i="1"/>
  <c r="BB1325" i="1"/>
  <c r="BD1325" i="1" l="1"/>
  <c r="BB1326" i="1"/>
  <c r="BC1324" i="1"/>
  <c r="BD1326" i="1" l="1"/>
  <c r="BB1327" i="1"/>
  <c r="BC1325" i="1"/>
  <c r="BC1326" i="1" l="1"/>
  <c r="BD1327" i="1"/>
  <c r="BB1328" i="1"/>
  <c r="BD1328" i="1" l="1"/>
  <c r="BB1329" i="1"/>
  <c r="BC1327" i="1"/>
  <c r="BC1328" i="1" l="1"/>
  <c r="BD1329" i="1"/>
  <c r="BB1330" i="1"/>
  <c r="BD1330" i="1" l="1"/>
  <c r="BB1331" i="1"/>
  <c r="BC1329" i="1"/>
  <c r="BC1330" i="1" l="1"/>
  <c r="BD1331" i="1"/>
  <c r="BB1332" i="1"/>
  <c r="BC1331" i="1" l="1"/>
  <c r="BD1332" i="1"/>
  <c r="BB1333" i="1"/>
  <c r="BD1333" i="1" l="1"/>
  <c r="BB1334" i="1"/>
  <c r="BC1332" i="1"/>
  <c r="BD1334" i="1" l="1"/>
  <c r="BC1333" i="1"/>
  <c r="BB1335" i="1"/>
  <c r="BD1335" i="1" l="1"/>
  <c r="BB1336" i="1"/>
  <c r="BC1334" i="1"/>
  <c r="BC1335" i="1" l="1"/>
  <c r="BD1336" i="1"/>
  <c r="BB1337" i="1"/>
  <c r="BD1337" i="1" l="1"/>
  <c r="BC1336" i="1"/>
  <c r="BB1338" i="1"/>
  <c r="BD1338" i="1" l="1"/>
  <c r="BB1339" i="1"/>
  <c r="BC1337" i="1"/>
  <c r="BC1338" i="1" l="1"/>
  <c r="BD1339" i="1"/>
  <c r="BB1340" i="1"/>
  <c r="BD1340" i="1" l="1"/>
  <c r="BB1341" i="1"/>
  <c r="BC1339" i="1"/>
  <c r="BC1340" i="1" l="1"/>
  <c r="BD1341" i="1"/>
  <c r="BB1342" i="1"/>
  <c r="BD1342" i="1" l="1"/>
  <c r="BB1343" i="1"/>
  <c r="BC1341" i="1"/>
  <c r="BC1342" i="1" l="1"/>
  <c r="BD1343" i="1"/>
  <c r="BB1344" i="1"/>
  <c r="BC1343" i="1" l="1"/>
  <c r="BD1344" i="1"/>
  <c r="BB1345" i="1"/>
  <c r="BD1345" i="1" l="1"/>
  <c r="BB1346" i="1"/>
  <c r="BC1344" i="1"/>
  <c r="BC1345" i="1" l="1"/>
  <c r="BD1346" i="1"/>
  <c r="BB1347" i="1"/>
  <c r="BD1347" i="1" l="1"/>
  <c r="BB1348" i="1"/>
  <c r="BC1346" i="1"/>
  <c r="BC1347" i="1" l="1"/>
  <c r="BD1348" i="1"/>
  <c r="BB1349" i="1"/>
  <c r="BD1349" i="1" l="1"/>
  <c r="BB1350" i="1"/>
  <c r="BC1348" i="1"/>
  <c r="BD1350" i="1" l="1"/>
  <c r="BB1351" i="1"/>
  <c r="BC1349" i="1"/>
  <c r="BD1351" i="1" l="1"/>
  <c r="BC1350" i="1"/>
  <c r="BB1352" i="1"/>
  <c r="BD1352" i="1" l="1"/>
  <c r="BB1353" i="1"/>
  <c r="BC1351" i="1"/>
  <c r="BD1353" i="1" l="1"/>
  <c r="BC1352" i="1"/>
  <c r="BB1354" i="1"/>
  <c r="BD1354" i="1" l="1"/>
  <c r="BB1355" i="1"/>
  <c r="BC1353" i="1"/>
  <c r="BD1355" i="1" l="1"/>
  <c r="BC1354" i="1"/>
  <c r="BB1356" i="1"/>
  <c r="BD1356" i="1" l="1"/>
  <c r="BC1355" i="1"/>
  <c r="BB1357" i="1"/>
  <c r="BD1357" i="1" l="1"/>
  <c r="BB1358" i="1"/>
  <c r="BC1356" i="1"/>
  <c r="BD1358" i="1" l="1"/>
  <c r="BC1357" i="1"/>
  <c r="BB1359" i="1"/>
  <c r="BD1359" i="1" l="1"/>
  <c r="BB1360" i="1"/>
  <c r="BC1358" i="1"/>
  <c r="BD1360" i="1" l="1"/>
  <c r="BC1359" i="1"/>
  <c r="BB1361" i="1"/>
  <c r="BD1361" i="1" l="1"/>
  <c r="BC1360" i="1"/>
  <c r="BB1362" i="1"/>
  <c r="BD1362" i="1" l="1"/>
  <c r="BC1361" i="1"/>
  <c r="BB1363" i="1"/>
  <c r="BC1362" i="1" l="1"/>
  <c r="BD1363" i="1"/>
  <c r="BB1364" i="1"/>
  <c r="BD1364" i="1" l="1"/>
  <c r="BC1363" i="1"/>
  <c r="BB1365" i="1"/>
  <c r="BD1365" i="1" l="1"/>
  <c r="BC1364" i="1"/>
  <c r="BB1366" i="1"/>
  <c r="BD1366" i="1" l="1"/>
  <c r="BC1365" i="1"/>
  <c r="BB1367" i="1"/>
  <c r="BD1367" i="1" l="1"/>
  <c r="BC1366" i="1"/>
  <c r="BB1368" i="1"/>
  <c r="BD1368" i="1" l="1"/>
  <c r="BB1369" i="1"/>
  <c r="BC1367" i="1"/>
  <c r="BD1369" i="1" l="1"/>
  <c r="BC1368" i="1"/>
  <c r="BB1370" i="1"/>
  <c r="BD1370" i="1" l="1"/>
  <c r="BC1369" i="1"/>
  <c r="BB1371" i="1"/>
  <c r="BD1371" i="1" l="1"/>
  <c r="BC1370" i="1"/>
  <c r="BB1372" i="1"/>
  <c r="BD1372" i="1" l="1"/>
  <c r="BC1371" i="1"/>
  <c r="BB1373" i="1"/>
  <c r="BD1373" i="1" l="1"/>
  <c r="BB1374" i="1"/>
  <c r="BC1372" i="1"/>
  <c r="BD1374" i="1" l="1"/>
  <c r="BC1373" i="1"/>
  <c r="BB1375" i="1"/>
  <c r="BD1375" i="1" l="1"/>
  <c r="BC1374" i="1"/>
  <c r="BB1376" i="1"/>
  <c r="BD1376" i="1" l="1"/>
  <c r="BC1375" i="1"/>
  <c r="BB1377" i="1"/>
  <c r="BD1377" i="1" l="1"/>
  <c r="BC1376" i="1"/>
  <c r="BB1378" i="1"/>
  <c r="BD1378" i="1" l="1"/>
  <c r="BC1377" i="1"/>
  <c r="BB1379" i="1"/>
  <c r="BD1379" i="1" l="1"/>
  <c r="BC1378" i="1"/>
  <c r="BB1380" i="1"/>
  <c r="BD1380" i="1" l="1"/>
  <c r="BC1379" i="1"/>
  <c r="BB1381" i="1"/>
  <c r="BD1381" i="1" l="1"/>
  <c r="BB1382" i="1"/>
  <c r="BC1380" i="1"/>
  <c r="BD1382" i="1" l="1"/>
  <c r="BC1381" i="1"/>
  <c r="BB1383" i="1"/>
  <c r="BD1383" i="1" l="1"/>
  <c r="BC1382" i="1"/>
  <c r="BB1384" i="1"/>
  <c r="BD1384" i="1" l="1"/>
  <c r="BC1383" i="1"/>
  <c r="BB1385" i="1"/>
  <c r="BD1385" i="1" l="1"/>
  <c r="BB1386" i="1"/>
  <c r="BC1384" i="1"/>
  <c r="BD1386" i="1" l="1"/>
  <c r="BB1387" i="1"/>
  <c r="BC1385" i="1"/>
  <c r="BD1387" i="1" l="1"/>
  <c r="BC1386" i="1"/>
  <c r="BB1388" i="1"/>
  <c r="BD1388" i="1" l="1"/>
  <c r="BB1389" i="1"/>
  <c r="BC1387" i="1"/>
  <c r="BD1389" i="1" l="1"/>
  <c r="BC1388" i="1"/>
  <c r="BB1390" i="1"/>
  <c r="BD1390" i="1" l="1"/>
  <c r="BB1391" i="1"/>
  <c r="BC1389" i="1"/>
  <c r="BC1390" i="1" l="1"/>
  <c r="BD1391" i="1"/>
  <c r="BB1392" i="1"/>
  <c r="BD1392" i="1" l="1"/>
  <c r="BC1391" i="1"/>
  <c r="BB1393" i="1"/>
  <c r="BD1393" i="1" l="1"/>
  <c r="BB1394" i="1"/>
  <c r="BC1392" i="1"/>
  <c r="BC1393" i="1" l="1"/>
  <c r="BD1394" i="1"/>
  <c r="BB1395" i="1"/>
  <c r="BD1395" i="1" l="1"/>
  <c r="BB1396" i="1"/>
  <c r="BC1394" i="1"/>
  <c r="BD1396" i="1" l="1"/>
  <c r="BC1395" i="1"/>
  <c r="BB1397" i="1"/>
  <c r="BD1397" i="1" l="1"/>
  <c r="BB1398" i="1"/>
  <c r="BC1396" i="1"/>
  <c r="BD1398" i="1" l="1"/>
  <c r="BB1399" i="1"/>
  <c r="BC1397" i="1"/>
  <c r="BD1399" i="1" l="1"/>
  <c r="BC1398" i="1"/>
  <c r="BB1400" i="1"/>
  <c r="BD1400" i="1" l="1"/>
  <c r="BB1401" i="1"/>
  <c r="BC1399" i="1"/>
  <c r="BD1401" i="1" l="1"/>
  <c r="BC1400" i="1"/>
  <c r="BB1402" i="1"/>
  <c r="BD1402" i="1" l="1"/>
  <c r="BB1403" i="1"/>
  <c r="BC1401" i="1"/>
  <c r="BC1402" i="1" l="1"/>
  <c r="BD1403" i="1"/>
  <c r="BB1404" i="1"/>
  <c r="BD1404" i="1" l="1"/>
  <c r="BC1403" i="1"/>
  <c r="BB1405" i="1"/>
  <c r="BD1405" i="1" l="1"/>
  <c r="BB1406" i="1"/>
  <c r="BC1404" i="1"/>
  <c r="BD1406" i="1" l="1"/>
  <c r="BC1405" i="1"/>
  <c r="BB1407" i="1"/>
  <c r="BD1407" i="1" l="1"/>
  <c r="BB1408" i="1"/>
  <c r="BC1406" i="1"/>
  <c r="BD1408" i="1" l="1"/>
  <c r="BC1407" i="1"/>
  <c r="BB1409" i="1"/>
  <c r="BD1409" i="1" l="1"/>
  <c r="BB1410" i="1"/>
  <c r="BC1408" i="1"/>
  <c r="BC1409" i="1" l="1"/>
  <c r="BD1410" i="1"/>
  <c r="BB1411" i="1"/>
  <c r="BD1411" i="1" l="1"/>
  <c r="BC1410" i="1"/>
  <c r="BB1412" i="1"/>
  <c r="BD1412" i="1" l="1"/>
  <c r="BC1411" i="1"/>
  <c r="BB1413" i="1"/>
  <c r="BD1413" i="1" l="1"/>
  <c r="BC1412" i="1"/>
  <c r="BB1414" i="1"/>
  <c r="BD1414" i="1" l="1"/>
  <c r="BB1415" i="1"/>
  <c r="BC1413" i="1"/>
  <c r="BD1415" i="1" l="1"/>
  <c r="BC1414" i="1"/>
  <c r="BB1416" i="1"/>
  <c r="BD1416" i="1" l="1"/>
  <c r="BB1417" i="1"/>
  <c r="BC1415" i="1"/>
  <c r="BD1417" i="1" l="1"/>
  <c r="BB1418" i="1"/>
  <c r="BC1416" i="1"/>
  <c r="BD1418" i="1" l="1"/>
  <c r="BC1417" i="1"/>
  <c r="BB1419" i="1"/>
  <c r="BD1419" i="1" l="1"/>
  <c r="BB1420" i="1"/>
  <c r="BC1418" i="1"/>
  <c r="BD1420" i="1" l="1"/>
  <c r="BC1419" i="1"/>
  <c r="BB1421" i="1"/>
  <c r="BD1421" i="1" l="1"/>
  <c r="BB1422" i="1"/>
  <c r="BC1420" i="1"/>
  <c r="BD1422" i="1" l="1"/>
  <c r="BB1423" i="1"/>
  <c r="BC1421" i="1"/>
  <c r="BD1423" i="1" l="1"/>
  <c r="BC1422" i="1"/>
  <c r="BB1424" i="1"/>
  <c r="BD1424" i="1" l="1"/>
  <c r="BB1425" i="1"/>
  <c r="BC1423" i="1"/>
  <c r="BD1425" i="1" l="1"/>
  <c r="BC1424" i="1"/>
  <c r="BB1426" i="1"/>
  <c r="BD1426" i="1" l="1"/>
  <c r="BB1427" i="1"/>
  <c r="BC1425" i="1"/>
  <c r="BD1427" i="1" l="1"/>
  <c r="BC1426" i="1"/>
  <c r="BB1428" i="1"/>
  <c r="BD1428" i="1" l="1"/>
  <c r="BB1429" i="1"/>
  <c r="BC1427" i="1"/>
  <c r="BD1429" i="1" l="1"/>
  <c r="BB1430" i="1"/>
  <c r="BC1428" i="1"/>
  <c r="BD1430" i="1" l="1"/>
  <c r="BC1429" i="1"/>
  <c r="BB1431" i="1"/>
  <c r="BD1431" i="1" l="1"/>
  <c r="BB1432" i="1"/>
  <c r="BC1430" i="1"/>
  <c r="BD1432" i="1" l="1"/>
  <c r="BC1431" i="1"/>
  <c r="BB1433" i="1"/>
  <c r="BD1433" i="1" l="1"/>
  <c r="BB1434" i="1"/>
  <c r="BC1432" i="1"/>
  <c r="BD1434" i="1" l="1"/>
  <c r="BB1435" i="1"/>
  <c r="BC1433" i="1"/>
  <c r="BD1435" i="1" l="1"/>
  <c r="BC1434" i="1"/>
  <c r="BB1436" i="1"/>
  <c r="BD1436" i="1" l="1"/>
  <c r="BB1437" i="1"/>
  <c r="BC1435" i="1"/>
  <c r="BD1437" i="1" l="1"/>
  <c r="BC1436" i="1"/>
  <c r="BB1438" i="1"/>
  <c r="BD1438" i="1" l="1"/>
  <c r="BB1439" i="1"/>
  <c r="BC1437" i="1"/>
  <c r="BD1439" i="1" l="1"/>
  <c r="BC1438" i="1"/>
  <c r="BB1440" i="1"/>
  <c r="BD1440" i="1" l="1"/>
  <c r="BB1441" i="1"/>
  <c r="BC1439" i="1"/>
  <c r="BD1441" i="1" l="1"/>
  <c r="BB1442" i="1"/>
  <c r="BC1440" i="1"/>
  <c r="BD1442" i="1" l="1"/>
  <c r="BC1441" i="1"/>
  <c r="BB1443" i="1"/>
  <c r="BD1443" i="1" l="1"/>
  <c r="BB1444" i="1"/>
  <c r="BC1442" i="1"/>
  <c r="BD1444" i="1" l="1"/>
  <c r="BC1443" i="1"/>
  <c r="BB1445" i="1"/>
  <c r="BD1445" i="1" l="1"/>
  <c r="BB1446" i="1"/>
  <c r="BC1444" i="1"/>
  <c r="BD1446" i="1" l="1"/>
  <c r="BB1447" i="1"/>
  <c r="BC1445" i="1"/>
  <c r="BD1447" i="1" l="1"/>
  <c r="BC1446" i="1"/>
  <c r="BB1448" i="1"/>
  <c r="BD1448" i="1" l="1"/>
  <c r="BC1447" i="1"/>
  <c r="BB1449" i="1"/>
  <c r="BD1449" i="1" l="1"/>
  <c r="BC1448" i="1"/>
  <c r="BB1450" i="1"/>
  <c r="BD1450" i="1" l="1"/>
  <c r="BB1451" i="1"/>
  <c r="BC1449" i="1"/>
  <c r="BD1451" i="1" l="1"/>
  <c r="BC1450" i="1"/>
  <c r="BB1452" i="1"/>
  <c r="BD1452" i="1" l="1"/>
  <c r="BB1453" i="1"/>
  <c r="BC1451" i="1"/>
  <c r="BD1453" i="1" l="1"/>
  <c r="BB1454" i="1"/>
  <c r="BC1452" i="1"/>
  <c r="BD1454" i="1" l="1"/>
  <c r="BC1453" i="1"/>
  <c r="BB1455" i="1"/>
  <c r="BD1455" i="1" l="1"/>
  <c r="BB1456" i="1"/>
  <c r="BC1454" i="1"/>
  <c r="BD1456" i="1" l="1"/>
  <c r="BC1455" i="1"/>
  <c r="BB1457" i="1"/>
  <c r="BD1457" i="1" l="1"/>
  <c r="BB1458" i="1"/>
  <c r="BC1456" i="1"/>
  <c r="BD1458" i="1" l="1"/>
  <c r="BB1459" i="1"/>
  <c r="BC1457" i="1"/>
  <c r="BD1459" i="1" l="1"/>
  <c r="BC1458" i="1"/>
  <c r="BB1460" i="1"/>
  <c r="BD1460" i="1" l="1"/>
  <c r="BB1461" i="1"/>
  <c r="BC1459" i="1"/>
  <c r="BD1461" i="1" l="1"/>
  <c r="BC1460" i="1"/>
  <c r="BB1462" i="1"/>
  <c r="BD1462" i="1" l="1"/>
  <c r="BB1463" i="1"/>
  <c r="BC1461" i="1"/>
  <c r="BD1463" i="1" l="1"/>
  <c r="BC1462" i="1"/>
  <c r="BB1464" i="1"/>
  <c r="BD1464" i="1" l="1"/>
  <c r="BB1465" i="1"/>
  <c r="BC1463" i="1"/>
  <c r="BD1465" i="1" l="1"/>
  <c r="BB1466" i="1"/>
  <c r="BC1464" i="1"/>
  <c r="BD1466" i="1" l="1"/>
  <c r="BC1465" i="1"/>
  <c r="BB1467" i="1"/>
  <c r="BD1467" i="1" l="1"/>
  <c r="BB1468" i="1"/>
  <c r="BC1466" i="1"/>
  <c r="BD1468" i="1" l="1"/>
  <c r="BC1467" i="1"/>
  <c r="BB1469" i="1"/>
  <c r="BD1469" i="1" l="1"/>
  <c r="BB1470" i="1"/>
  <c r="BC1468" i="1"/>
  <c r="BD1470" i="1" l="1"/>
  <c r="BB1471" i="1"/>
  <c r="BC1469" i="1"/>
  <c r="BD1471" i="1" l="1"/>
  <c r="BC1470" i="1"/>
  <c r="BB1472" i="1"/>
  <c r="BD1472" i="1" l="1"/>
  <c r="BB1473" i="1"/>
  <c r="BC1471" i="1"/>
  <c r="BD1473" i="1" l="1"/>
  <c r="BC1472" i="1"/>
  <c r="BB1474" i="1"/>
  <c r="BD1474" i="1" l="1"/>
  <c r="BB1475" i="1"/>
  <c r="BC1473" i="1"/>
  <c r="BD1475" i="1" l="1"/>
  <c r="BC1474" i="1"/>
  <c r="BB1476" i="1"/>
  <c r="BD1476" i="1" l="1"/>
  <c r="BB1477" i="1"/>
  <c r="BC1475" i="1"/>
  <c r="BD1477" i="1" l="1"/>
  <c r="BB1478" i="1"/>
  <c r="BC1476" i="1"/>
  <c r="BD1478" i="1" l="1"/>
  <c r="BC1477" i="1"/>
  <c r="BB1479" i="1"/>
  <c r="BD1479" i="1" l="1"/>
  <c r="BB1480" i="1"/>
  <c r="BC1478" i="1"/>
  <c r="BD1480" i="1" l="1"/>
  <c r="BC1479" i="1"/>
  <c r="BB1481" i="1"/>
  <c r="BD1481" i="1" l="1"/>
  <c r="BB1482" i="1"/>
  <c r="BC1480" i="1"/>
  <c r="BD1482" i="1" l="1"/>
  <c r="BB1483" i="1"/>
  <c r="BC1481" i="1"/>
  <c r="BD1483" i="1" l="1"/>
  <c r="BB1484" i="1"/>
  <c r="BC1482" i="1"/>
  <c r="BD1484" i="1" l="1"/>
  <c r="BB1485" i="1"/>
  <c r="BC1483" i="1"/>
  <c r="BD1485" i="1" l="1"/>
  <c r="BC1484" i="1"/>
  <c r="BB1486" i="1"/>
  <c r="BD1486" i="1" l="1"/>
  <c r="BB1487" i="1"/>
  <c r="BC1485" i="1"/>
  <c r="BD1487" i="1" l="1"/>
  <c r="BC1486" i="1"/>
  <c r="BB1488" i="1"/>
  <c r="BD1488" i="1" l="1"/>
  <c r="BB1489" i="1"/>
  <c r="BC1487" i="1"/>
  <c r="BD1489" i="1" l="1"/>
  <c r="BB1490" i="1"/>
  <c r="BC1488" i="1"/>
  <c r="BD1490" i="1" l="1"/>
  <c r="BC1489" i="1"/>
  <c r="BB1491" i="1"/>
  <c r="BD1491" i="1" l="1"/>
  <c r="BB1492" i="1"/>
  <c r="BC1490" i="1"/>
  <c r="BD1492" i="1" l="1"/>
  <c r="BC1491" i="1"/>
  <c r="BB1493" i="1"/>
  <c r="BD1493" i="1" l="1"/>
  <c r="BB1494" i="1"/>
  <c r="BC1492" i="1"/>
  <c r="BD1494" i="1" l="1"/>
  <c r="BB1495" i="1"/>
  <c r="BC1493" i="1"/>
  <c r="BD1495" i="1" l="1"/>
  <c r="BC1494" i="1"/>
  <c r="BB1496" i="1"/>
  <c r="BD1496" i="1" l="1"/>
  <c r="BB1497" i="1"/>
  <c r="BC1495" i="1"/>
  <c r="BD1497" i="1" l="1"/>
  <c r="BC1496" i="1"/>
  <c r="BB1498" i="1"/>
  <c r="BD1498" i="1" l="1"/>
  <c r="BB1499" i="1"/>
  <c r="BC1497" i="1"/>
  <c r="BD1499" i="1" l="1"/>
  <c r="BC1498" i="1"/>
  <c r="BB1500" i="1"/>
  <c r="BD1500" i="1" l="1"/>
  <c r="BB1501" i="1"/>
  <c r="BC1499" i="1"/>
  <c r="BD1501" i="1" l="1"/>
  <c r="BB1502" i="1"/>
  <c r="BC1500" i="1"/>
  <c r="BD1502" i="1" l="1"/>
  <c r="BC1501" i="1"/>
  <c r="BB1503" i="1"/>
  <c r="BD1503" i="1" l="1"/>
  <c r="BB1504" i="1"/>
  <c r="BC1502" i="1"/>
  <c r="BD1504" i="1" l="1"/>
  <c r="BC1503" i="1"/>
  <c r="BB1505" i="1"/>
  <c r="BD1505" i="1" l="1"/>
  <c r="BB1506" i="1"/>
  <c r="BC1504" i="1"/>
  <c r="BD1506" i="1" l="1"/>
  <c r="BB1507" i="1"/>
  <c r="BC1505" i="1"/>
  <c r="BD1507" i="1" l="1"/>
  <c r="BC1506" i="1"/>
  <c r="BB1508" i="1"/>
  <c r="BD1508" i="1" l="1"/>
  <c r="BB1509" i="1"/>
  <c r="BC1507" i="1"/>
  <c r="BD1509" i="1" l="1"/>
  <c r="BC1508" i="1"/>
  <c r="BB1510" i="1"/>
  <c r="BD1510" i="1" l="1"/>
  <c r="BB1511" i="1"/>
  <c r="BC1509" i="1"/>
  <c r="BD1511" i="1" l="1"/>
  <c r="BC1510" i="1"/>
  <c r="BB1512" i="1"/>
  <c r="BD1512" i="1" l="1"/>
  <c r="BC1511" i="1"/>
  <c r="BB1513" i="1"/>
  <c r="BD1513" i="1" l="1"/>
  <c r="BB1514" i="1"/>
  <c r="BC1512" i="1"/>
  <c r="BD1514" i="1" l="1"/>
  <c r="BC1513" i="1"/>
  <c r="BB1515" i="1"/>
  <c r="BD1515" i="1" l="1"/>
  <c r="BB1516" i="1"/>
  <c r="BC1514" i="1"/>
  <c r="BD1516" i="1" l="1"/>
  <c r="BC1515" i="1"/>
  <c r="BB1517" i="1"/>
  <c r="BD1517" i="1" l="1"/>
  <c r="BB1518" i="1"/>
  <c r="BC1516" i="1"/>
  <c r="BD1518" i="1" l="1"/>
  <c r="BB1519" i="1"/>
  <c r="BC1517" i="1"/>
  <c r="BD1519" i="1" l="1"/>
  <c r="BC1518" i="1"/>
  <c r="BB1520" i="1"/>
  <c r="BD1520" i="1" l="1"/>
  <c r="BB1521" i="1"/>
  <c r="BC1519" i="1"/>
  <c r="BD1521" i="1" l="1"/>
  <c r="BC1520" i="1"/>
  <c r="BB1522" i="1"/>
  <c r="BD1522" i="1" l="1"/>
  <c r="BB1523" i="1"/>
  <c r="BC1521" i="1"/>
  <c r="BD1523" i="1" l="1"/>
  <c r="BC1522" i="1"/>
  <c r="BB1524" i="1"/>
  <c r="BD1524" i="1" l="1"/>
  <c r="BB1525" i="1"/>
  <c r="BC1523" i="1"/>
  <c r="BD1525" i="1" l="1"/>
  <c r="BB1526" i="1"/>
  <c r="BC1524" i="1"/>
  <c r="BD1526" i="1" l="1"/>
  <c r="BC1525" i="1"/>
  <c r="BB1527" i="1"/>
  <c r="BD1527" i="1" l="1"/>
  <c r="BB1528" i="1"/>
  <c r="BC1526" i="1"/>
  <c r="BD1528" i="1" l="1"/>
  <c r="BC1527" i="1"/>
  <c r="BB1529" i="1"/>
  <c r="BD1529" i="1" l="1"/>
  <c r="BB1530" i="1"/>
  <c r="BC1528" i="1"/>
  <c r="BD1530" i="1" l="1"/>
  <c r="BB1531" i="1"/>
  <c r="BC1529" i="1"/>
  <c r="BD1531" i="1" l="1"/>
  <c r="BC1530" i="1"/>
  <c r="BB1532" i="1"/>
  <c r="BD1532" i="1" l="1"/>
  <c r="BB1533" i="1"/>
  <c r="BC1531" i="1"/>
  <c r="BD1533" i="1" l="1"/>
  <c r="BC1532" i="1"/>
  <c r="BB1534" i="1"/>
  <c r="BD1534" i="1" l="1"/>
  <c r="BB1535" i="1"/>
  <c r="BC1533" i="1"/>
  <c r="BD1535" i="1" l="1"/>
  <c r="BC1534" i="1"/>
  <c r="BB1536" i="1"/>
  <c r="BD1536" i="1" l="1"/>
  <c r="BB1537" i="1"/>
  <c r="BC1535" i="1"/>
  <c r="BD1537" i="1" l="1"/>
  <c r="BB1538" i="1"/>
  <c r="BC1536" i="1"/>
  <c r="BD1538" i="1" l="1"/>
  <c r="BC1537" i="1"/>
  <c r="BB1539" i="1"/>
  <c r="BD1539" i="1" l="1"/>
  <c r="BB1540" i="1"/>
  <c r="BC1538" i="1"/>
  <c r="BD1540" i="1" l="1"/>
  <c r="BC1539" i="1"/>
  <c r="BB1541" i="1"/>
  <c r="BD1541" i="1" l="1"/>
  <c r="BB1542" i="1"/>
  <c r="BC1540" i="1"/>
  <c r="BD1542" i="1" l="1"/>
  <c r="BB1543" i="1"/>
  <c r="BC1541" i="1"/>
  <c r="BD1543" i="1" l="1"/>
  <c r="BC1542" i="1"/>
  <c r="BB1544" i="1"/>
  <c r="BD1544" i="1" l="1"/>
  <c r="BB1545" i="1"/>
  <c r="BC1543" i="1"/>
  <c r="BD1545" i="1" l="1"/>
  <c r="BC1544" i="1"/>
  <c r="BB1546" i="1"/>
  <c r="BD1546" i="1" l="1"/>
  <c r="BB1547" i="1"/>
  <c r="BC1545" i="1"/>
  <c r="BD1547" i="1" l="1"/>
  <c r="BC1546" i="1"/>
  <c r="BB1548" i="1"/>
  <c r="BD1548" i="1" l="1"/>
  <c r="BB1549" i="1"/>
  <c r="BC1547" i="1"/>
  <c r="BD1549" i="1" l="1"/>
  <c r="BB1550" i="1"/>
  <c r="BC1548" i="1"/>
  <c r="BD1550" i="1" l="1"/>
  <c r="BC1549" i="1"/>
  <c r="BB1551" i="1"/>
  <c r="BD1551" i="1" l="1"/>
  <c r="BB1552" i="1"/>
  <c r="BC1550" i="1"/>
  <c r="BD1552" i="1" l="1"/>
  <c r="BC1551" i="1"/>
  <c r="BB1553" i="1"/>
  <c r="BD1553" i="1" l="1"/>
  <c r="BB1554" i="1"/>
  <c r="BC1552" i="1"/>
  <c r="BD1554" i="1" l="1"/>
  <c r="BB1555" i="1"/>
  <c r="BC1553" i="1"/>
  <c r="BD1555" i="1" l="1"/>
  <c r="BC1554" i="1"/>
  <c r="BB1556" i="1"/>
  <c r="BD1556" i="1" l="1"/>
  <c r="BB1557" i="1"/>
  <c r="BC1555" i="1"/>
  <c r="BD1557" i="1" l="1"/>
  <c r="BC1556" i="1"/>
  <c r="BB1558" i="1"/>
  <c r="BD1558" i="1" l="1"/>
  <c r="BB1559" i="1"/>
  <c r="BC1557" i="1"/>
  <c r="BD1559" i="1" l="1"/>
  <c r="BC1558" i="1"/>
  <c r="BB1560" i="1"/>
  <c r="BD1560" i="1" l="1"/>
  <c r="BB1561" i="1"/>
  <c r="BC1559" i="1"/>
  <c r="BD1561" i="1" l="1"/>
  <c r="BB1562" i="1"/>
  <c r="BC1560" i="1"/>
  <c r="BD1562" i="1" l="1"/>
  <c r="BC1561" i="1"/>
  <c r="BB1563" i="1"/>
  <c r="BD1563" i="1" l="1"/>
  <c r="BB1564" i="1"/>
  <c r="BC1562" i="1"/>
  <c r="BD1564" i="1" l="1"/>
  <c r="BC1563" i="1"/>
  <c r="BB1565" i="1"/>
  <c r="BD1565" i="1" l="1"/>
  <c r="BB1566" i="1"/>
  <c r="BC1564" i="1"/>
  <c r="BD1566" i="1" l="1"/>
  <c r="BB1567" i="1"/>
  <c r="BC1565" i="1"/>
  <c r="BD1567" i="1" l="1"/>
  <c r="BC1566" i="1"/>
  <c r="BB1568" i="1"/>
  <c r="BD1568" i="1" l="1"/>
  <c r="BB1569" i="1"/>
  <c r="BC1567" i="1"/>
  <c r="BD1569" i="1" l="1"/>
  <c r="BC1568" i="1"/>
  <c r="BB1570" i="1"/>
  <c r="BD1570" i="1" l="1"/>
  <c r="BB1571" i="1"/>
  <c r="BC1569" i="1"/>
  <c r="BD1571" i="1" l="1"/>
  <c r="BC1570" i="1"/>
  <c r="BB1572" i="1"/>
  <c r="BD1572" i="1" l="1"/>
  <c r="BB1573" i="1"/>
  <c r="BC1571" i="1"/>
  <c r="BD1573" i="1" l="1"/>
  <c r="BB1574" i="1"/>
  <c r="BC1572" i="1"/>
  <c r="BD1574" i="1" l="1"/>
  <c r="BC1573" i="1"/>
  <c r="BB1575" i="1"/>
  <c r="BD1575" i="1" l="1"/>
  <c r="BB1576" i="1"/>
  <c r="BC1574" i="1"/>
  <c r="BD1576" i="1" l="1"/>
  <c r="BC1575" i="1"/>
  <c r="BB1577" i="1"/>
  <c r="BD1577" i="1" l="1"/>
  <c r="BB1578" i="1"/>
  <c r="BC1576" i="1"/>
  <c r="BD1578" i="1" l="1"/>
  <c r="BB1579" i="1"/>
  <c r="BC1577" i="1"/>
  <c r="BD1579" i="1" l="1"/>
  <c r="BC1578" i="1"/>
  <c r="BB1580" i="1"/>
  <c r="BD1580" i="1" l="1"/>
  <c r="BB1581" i="1"/>
  <c r="BC1579" i="1"/>
  <c r="BD1581" i="1" l="1"/>
  <c r="BC1580" i="1"/>
  <c r="BB1582" i="1"/>
  <c r="BD1582" i="1" l="1"/>
  <c r="BB1583" i="1"/>
  <c r="BC1581" i="1"/>
  <c r="BD1583" i="1" l="1"/>
  <c r="BC1582" i="1"/>
  <c r="BB1584" i="1"/>
  <c r="BD1584" i="1" l="1"/>
  <c r="BB1585" i="1"/>
  <c r="BC1583" i="1"/>
  <c r="BD1585" i="1" l="1"/>
  <c r="BB1586" i="1"/>
  <c r="BC1584" i="1"/>
  <c r="BD1586" i="1" l="1"/>
  <c r="BC1585" i="1"/>
  <c r="BB1587" i="1"/>
  <c r="BD1587" i="1" l="1"/>
  <c r="BB1588" i="1"/>
  <c r="BC1586" i="1"/>
  <c r="BD1588" i="1" l="1"/>
  <c r="BC1587" i="1"/>
  <c r="BB1589" i="1"/>
  <c r="BD1589" i="1" l="1"/>
  <c r="BB1590" i="1"/>
  <c r="BC1588" i="1"/>
  <c r="BD1590" i="1" l="1"/>
  <c r="BB1591" i="1"/>
  <c r="BC1589" i="1"/>
  <c r="BD1591" i="1" l="1"/>
  <c r="BC1590" i="1"/>
  <c r="BB1592" i="1"/>
  <c r="BD1592" i="1" l="1"/>
  <c r="BB1593" i="1"/>
  <c r="BC1591" i="1"/>
  <c r="BD1593" i="1" l="1"/>
  <c r="BC1592" i="1"/>
  <c r="BB1594" i="1"/>
  <c r="BD1594" i="1" l="1"/>
  <c r="BB1595" i="1"/>
  <c r="BC1593" i="1"/>
  <c r="BD1595" i="1" l="1"/>
  <c r="BC1594" i="1"/>
  <c r="BB1596" i="1"/>
  <c r="BC1595" i="1" l="1"/>
  <c r="BD1596" i="1"/>
  <c r="BB1597" i="1"/>
  <c r="BD1597" i="1" l="1"/>
  <c r="BB1598" i="1"/>
  <c r="BC1596" i="1"/>
  <c r="BD1598" i="1" l="1"/>
  <c r="BC1597" i="1"/>
  <c r="BB1599" i="1"/>
  <c r="BD1599" i="1" l="1"/>
  <c r="BB1600" i="1"/>
  <c r="BC1598" i="1"/>
  <c r="BD1600" i="1" l="1"/>
  <c r="BC1599" i="1"/>
  <c r="BB1601" i="1"/>
  <c r="BD1601" i="1" l="1"/>
  <c r="BB1602" i="1"/>
  <c r="BC1600" i="1"/>
  <c r="BD1602" i="1" l="1"/>
  <c r="BB1603" i="1"/>
  <c r="BC1601" i="1"/>
  <c r="BD1603" i="1" l="1"/>
  <c r="BC1602" i="1"/>
  <c r="BB1604" i="1"/>
  <c r="BD1604" i="1" l="1"/>
  <c r="BB1605" i="1"/>
  <c r="BC1603" i="1"/>
  <c r="BD1605" i="1" l="1"/>
  <c r="BC1604" i="1"/>
  <c r="BB1606" i="1"/>
  <c r="BD1606" i="1" l="1"/>
  <c r="BB1607" i="1"/>
  <c r="BC1605" i="1"/>
  <c r="BD1607" i="1" l="1"/>
  <c r="BC1606" i="1"/>
  <c r="BB1608" i="1"/>
  <c r="BD1608" i="1" l="1"/>
  <c r="BB1609" i="1"/>
  <c r="BC1607" i="1"/>
  <c r="BD1609" i="1" l="1"/>
  <c r="BB1610" i="1"/>
  <c r="BC1608" i="1"/>
  <c r="BD1610" i="1" l="1"/>
  <c r="BC1609" i="1"/>
  <c r="BB1611" i="1"/>
  <c r="BD1611" i="1" l="1"/>
  <c r="BB1612" i="1"/>
  <c r="BC1610" i="1"/>
  <c r="BD1612" i="1" l="1"/>
  <c r="BC1611" i="1"/>
  <c r="BB1613" i="1"/>
  <c r="BD1613" i="1" l="1"/>
  <c r="BB1614" i="1"/>
  <c r="BC1612" i="1"/>
  <c r="BD1614" i="1" l="1"/>
  <c r="BB1615" i="1"/>
  <c r="BC1613" i="1"/>
  <c r="BD1615" i="1" l="1"/>
  <c r="BC1614" i="1"/>
  <c r="BB1616" i="1"/>
  <c r="BD1616" i="1" l="1"/>
  <c r="BB1617" i="1"/>
  <c r="BC1615" i="1"/>
  <c r="BD1617" i="1" l="1"/>
  <c r="BC1616" i="1"/>
  <c r="BB1618" i="1"/>
  <c r="BD1618" i="1" l="1"/>
  <c r="BB1619" i="1"/>
  <c r="BC1617" i="1"/>
  <c r="BD1619" i="1" l="1"/>
  <c r="BC1618" i="1"/>
  <c r="BB1620" i="1"/>
  <c r="BD1620" i="1" l="1"/>
  <c r="BB1621" i="1"/>
  <c r="BC1619" i="1"/>
  <c r="BD1621" i="1" l="1"/>
  <c r="BB1622" i="1"/>
  <c r="BC1620" i="1"/>
  <c r="BD1622" i="1" l="1"/>
  <c r="BC1621" i="1"/>
  <c r="BB1623" i="1"/>
  <c r="BD1623" i="1" l="1"/>
  <c r="BB1624" i="1"/>
  <c r="BC1622" i="1"/>
  <c r="BD1624" i="1" l="1"/>
  <c r="BC1623" i="1"/>
  <c r="BB1625" i="1"/>
  <c r="BD1625" i="1" l="1"/>
  <c r="BB1626" i="1"/>
  <c r="BC1624" i="1"/>
  <c r="BD1626" i="1" l="1"/>
  <c r="BB1627" i="1"/>
  <c r="BC1625" i="1"/>
  <c r="BC1626" i="1" l="1"/>
  <c r="BD1627" i="1"/>
  <c r="BB1628" i="1"/>
  <c r="BD1628" i="1" l="1"/>
  <c r="BB1629" i="1"/>
  <c r="BC1627" i="1"/>
  <c r="BD1629" i="1" l="1"/>
  <c r="BC1628" i="1"/>
  <c r="BB1630" i="1"/>
  <c r="BD1630" i="1" l="1"/>
  <c r="BB1631" i="1"/>
  <c r="BC1629" i="1"/>
  <c r="BD1631" i="1" l="1"/>
  <c r="BC1630" i="1"/>
  <c r="BB1632" i="1"/>
  <c r="BC1631" i="1" l="1"/>
  <c r="BD1632" i="1"/>
  <c r="BB1633" i="1"/>
  <c r="BD1633" i="1" l="1"/>
  <c r="BB1634" i="1"/>
  <c r="BC1632" i="1"/>
  <c r="BD1634" i="1" l="1"/>
  <c r="BC1633" i="1"/>
  <c r="BB1635" i="1"/>
  <c r="BD1635" i="1" l="1"/>
  <c r="BB1636" i="1"/>
  <c r="BC1634" i="1"/>
  <c r="BD1636" i="1" l="1"/>
  <c r="BC1635" i="1"/>
  <c r="BB1637" i="1"/>
  <c r="BD1637" i="1" l="1"/>
  <c r="BB1638" i="1"/>
  <c r="BC1636" i="1"/>
  <c r="BD1638" i="1" l="1"/>
  <c r="BB1639" i="1"/>
  <c r="BC1637" i="1"/>
  <c r="BC1638" i="1" l="1"/>
  <c r="BD1639" i="1"/>
  <c r="BB1640" i="1"/>
  <c r="BD1640" i="1" l="1"/>
  <c r="BC1639" i="1"/>
  <c r="BB1641" i="1"/>
  <c r="BD1641" i="1" l="1"/>
  <c r="BC1640" i="1"/>
  <c r="BB1642" i="1"/>
  <c r="BD1642" i="1" l="1"/>
  <c r="BB1643" i="1"/>
  <c r="BC1641" i="1"/>
  <c r="BC1642" i="1" l="1"/>
  <c r="BD1643" i="1"/>
  <c r="BB1644" i="1"/>
  <c r="BD1644" i="1" l="1"/>
  <c r="BB1645" i="1"/>
  <c r="BC1643" i="1"/>
  <c r="BD1645" i="1" l="1"/>
  <c r="BB1646" i="1"/>
  <c r="BC1644" i="1"/>
  <c r="BC1645" i="1" l="1"/>
  <c r="BD1646" i="1"/>
  <c r="BB1647" i="1"/>
  <c r="BD1647" i="1" l="1"/>
  <c r="BB1648" i="1"/>
  <c r="BC1646" i="1"/>
  <c r="BC1647" i="1" l="1"/>
  <c r="BD1648" i="1"/>
  <c r="BB1649" i="1"/>
  <c r="BD1649" i="1" l="1"/>
  <c r="BC1648" i="1"/>
  <c r="BB1650" i="1"/>
  <c r="BD1650" i="1" l="1"/>
  <c r="BC1649" i="1"/>
  <c r="BB1651" i="1"/>
  <c r="BD1651" i="1" l="1"/>
  <c r="BC1650" i="1"/>
  <c r="BB1652" i="1"/>
  <c r="BD1652" i="1" l="1"/>
  <c r="BC1651" i="1"/>
  <c r="BB1653" i="1"/>
  <c r="BD1653" i="1" l="1"/>
  <c r="BC1652" i="1"/>
  <c r="BB1654" i="1"/>
  <c r="BD1654" i="1" l="1"/>
  <c r="BB1655" i="1"/>
  <c r="BC1653" i="1"/>
  <c r="BD1655" i="1" l="1"/>
  <c r="BC1654" i="1"/>
  <c r="BB1656" i="1"/>
  <c r="BD1656" i="1" l="1"/>
  <c r="BB1657" i="1"/>
  <c r="BC1655" i="1"/>
  <c r="BD1657" i="1" l="1"/>
  <c r="BB1658" i="1"/>
  <c r="BC1656" i="1"/>
  <c r="BC1657" i="1" l="1"/>
  <c r="BD1658" i="1"/>
  <c r="BB1659" i="1"/>
  <c r="BD1659" i="1" l="1"/>
  <c r="BB1660" i="1"/>
  <c r="BC1658" i="1"/>
  <c r="BC1659" i="1" l="1"/>
  <c r="BD1660" i="1"/>
  <c r="BB1661" i="1"/>
  <c r="BD1661" i="1" l="1"/>
  <c r="BB1662" i="1"/>
  <c r="BC1660" i="1"/>
  <c r="BD1662" i="1" l="1"/>
  <c r="BB1663" i="1"/>
  <c r="BC1661" i="1"/>
  <c r="BC1662" i="1" l="1"/>
  <c r="BD1663" i="1"/>
  <c r="BB1664" i="1"/>
  <c r="BD1664" i="1" l="1"/>
  <c r="BB1665" i="1"/>
  <c r="BC1663" i="1"/>
  <c r="BC1664" i="1" l="1"/>
  <c r="BD1665" i="1"/>
  <c r="BB1666" i="1"/>
  <c r="BD1666" i="1" l="1"/>
  <c r="BB1667" i="1"/>
  <c r="BC1665" i="1"/>
  <c r="BC1666" i="1" l="1"/>
  <c r="BD1667" i="1"/>
  <c r="BB1668" i="1"/>
  <c r="BD1668" i="1" l="1"/>
  <c r="BB1669" i="1"/>
  <c r="BC1667" i="1"/>
  <c r="BD1669" i="1" l="1"/>
  <c r="BB1670" i="1"/>
  <c r="BC1668" i="1"/>
  <c r="BC1669" i="1" l="1"/>
  <c r="BD1670" i="1"/>
  <c r="BB1671" i="1"/>
  <c r="BD1671" i="1" l="1"/>
  <c r="BB1672" i="1"/>
  <c r="BC1670" i="1"/>
  <c r="BC1671" i="1" l="1"/>
  <c r="BD1672" i="1"/>
  <c r="BB1673" i="1"/>
  <c r="BD1673" i="1" l="1"/>
  <c r="BB1674" i="1"/>
  <c r="BC1672" i="1"/>
  <c r="BD1674" i="1" l="1"/>
  <c r="BB1675" i="1"/>
  <c r="BC1673" i="1"/>
  <c r="BC1674" i="1" l="1"/>
  <c r="BD1675" i="1"/>
  <c r="BB1676" i="1"/>
  <c r="BD1676" i="1" l="1"/>
  <c r="BB1677" i="1"/>
  <c r="BC1675" i="1"/>
  <c r="BC1676" i="1" l="1"/>
  <c r="BD1677" i="1"/>
  <c r="BB1678" i="1"/>
  <c r="BD1678" i="1" l="1"/>
  <c r="BB1679" i="1"/>
  <c r="BC1677" i="1"/>
  <c r="BC1678" i="1" l="1"/>
  <c r="BD1679" i="1"/>
  <c r="BB1680" i="1"/>
  <c r="BC1679" i="1" l="1"/>
  <c r="BD1680" i="1"/>
  <c r="BB1681" i="1"/>
  <c r="BD1681" i="1" l="1"/>
  <c r="BB1682" i="1"/>
  <c r="BC1680" i="1"/>
  <c r="BC1681" i="1" l="1"/>
  <c r="BD1682" i="1"/>
  <c r="BB1683" i="1"/>
  <c r="BD1683" i="1" l="1"/>
  <c r="BB1684" i="1"/>
  <c r="BC1682" i="1"/>
  <c r="BC1683" i="1" l="1"/>
  <c r="BD1684" i="1"/>
  <c r="BB1685" i="1"/>
  <c r="BD1685" i="1" l="1"/>
  <c r="BB1686" i="1"/>
  <c r="BC1684" i="1"/>
  <c r="BD1686" i="1" l="1"/>
  <c r="BB1687" i="1"/>
  <c r="BC1685" i="1"/>
  <c r="BC1686" i="1" l="1"/>
  <c r="BD1687" i="1"/>
  <c r="BB1688" i="1"/>
  <c r="BD1688" i="1" l="1"/>
  <c r="BB1689" i="1"/>
  <c r="BC1687" i="1"/>
  <c r="BC1688" i="1" l="1"/>
  <c r="BD1689" i="1"/>
  <c r="BB1690" i="1"/>
  <c r="BD1690" i="1" l="1"/>
  <c r="BB1691" i="1"/>
  <c r="BC1689" i="1"/>
  <c r="BC1690" i="1" l="1"/>
  <c r="BD1691" i="1"/>
  <c r="BB1692" i="1"/>
  <c r="BD1692" i="1" l="1"/>
  <c r="BB1693" i="1"/>
  <c r="BC1691" i="1"/>
  <c r="BD1693" i="1" l="1"/>
  <c r="BB1694" i="1"/>
  <c r="BC1692" i="1"/>
  <c r="BC1693" i="1" l="1"/>
  <c r="BD1694" i="1"/>
  <c r="BB1695" i="1"/>
  <c r="BD1695" i="1" l="1"/>
  <c r="BB1696" i="1"/>
  <c r="BC1694" i="1"/>
  <c r="BC1695" i="1" l="1"/>
  <c r="BD1696" i="1"/>
  <c r="BB1697" i="1"/>
  <c r="BD1697" i="1" l="1"/>
  <c r="BB1698" i="1"/>
  <c r="BC1696" i="1"/>
  <c r="BD1698" i="1" l="1"/>
  <c r="BB1699" i="1"/>
  <c r="BC1697" i="1"/>
  <c r="BC1698" i="1" l="1"/>
  <c r="BD1699" i="1"/>
  <c r="BB1700" i="1"/>
  <c r="BD1700" i="1" l="1"/>
  <c r="BB1701" i="1"/>
  <c r="BC1699" i="1"/>
  <c r="BC1700" i="1" l="1"/>
  <c r="BD1701" i="1"/>
  <c r="BB1702" i="1"/>
  <c r="BD1702" i="1" l="1"/>
  <c r="BB1703" i="1"/>
  <c r="BC1701" i="1"/>
  <c r="BC1702" i="1" l="1"/>
  <c r="BD1703" i="1"/>
  <c r="BB1704" i="1"/>
  <c r="BD1704" i="1" l="1"/>
  <c r="BB1705" i="1"/>
  <c r="BC1703" i="1"/>
  <c r="BD1705" i="1" l="1"/>
  <c r="BB1706" i="1"/>
  <c r="BC1704" i="1"/>
  <c r="BC1705" i="1" l="1"/>
  <c r="BD1706" i="1"/>
  <c r="BB1707" i="1"/>
  <c r="BD1707" i="1" l="1"/>
  <c r="BB1708" i="1"/>
  <c r="BC1706" i="1"/>
  <c r="BC1707" i="1" l="1"/>
  <c r="BD1708" i="1"/>
  <c r="BB1709" i="1"/>
  <c r="BD1709" i="1" l="1"/>
  <c r="BB1710" i="1"/>
  <c r="BC1708" i="1"/>
  <c r="BD1710" i="1" l="1"/>
  <c r="BB1711" i="1"/>
  <c r="BC1709" i="1"/>
  <c r="BC1710" i="1" l="1"/>
  <c r="BD1711" i="1"/>
  <c r="BB1712" i="1"/>
  <c r="BC1711" i="1" l="1"/>
  <c r="BD1712" i="1"/>
  <c r="BB1713" i="1"/>
  <c r="BC1712" i="1" l="1"/>
  <c r="BD1713" i="1"/>
  <c r="BB1714" i="1"/>
  <c r="BD1714" i="1" l="1"/>
  <c r="BB1715" i="1"/>
  <c r="BC1713" i="1"/>
  <c r="BC1714" i="1" l="1"/>
  <c r="BD1715" i="1"/>
  <c r="BB1716" i="1"/>
  <c r="BC1715" i="1" l="1"/>
  <c r="BD1716" i="1"/>
  <c r="BB1717" i="1"/>
  <c r="BD1717" i="1" l="1"/>
  <c r="BB1718" i="1"/>
  <c r="BC1716" i="1"/>
  <c r="BC1717" i="1" l="1"/>
  <c r="BD1718" i="1"/>
  <c r="BB1719" i="1"/>
  <c r="BD1719" i="1" l="1"/>
  <c r="BB1720" i="1"/>
  <c r="BC1718" i="1"/>
  <c r="BC1719" i="1" l="1"/>
  <c r="BD1720" i="1"/>
  <c r="BB1721" i="1"/>
  <c r="BD1721" i="1" l="1"/>
  <c r="BB1722" i="1"/>
  <c r="BC1720" i="1"/>
  <c r="BD1722" i="1" l="1"/>
  <c r="BB1723" i="1"/>
  <c r="BC1721" i="1"/>
  <c r="BC1722" i="1" l="1"/>
  <c r="BD1723" i="1"/>
  <c r="BB1724" i="1"/>
  <c r="BD1724" i="1" l="1"/>
  <c r="BB1725" i="1"/>
  <c r="BC1723" i="1"/>
  <c r="BC1724" i="1" l="1"/>
  <c r="BD1725" i="1"/>
  <c r="BB1726" i="1"/>
  <c r="BD1726" i="1" l="1"/>
  <c r="BB1727" i="1"/>
  <c r="BC1725" i="1"/>
  <c r="BC1726" i="1" l="1"/>
  <c r="BD1727" i="1"/>
  <c r="BB1728" i="1"/>
  <c r="BD1728" i="1" l="1"/>
  <c r="BB1729" i="1"/>
  <c r="BC1727" i="1"/>
  <c r="BD1729" i="1" l="1"/>
  <c r="BB1730" i="1"/>
  <c r="BC1728" i="1"/>
  <c r="BC1729" i="1" l="1"/>
  <c r="BD1730" i="1"/>
  <c r="BB1731" i="1"/>
  <c r="BD1731" i="1" l="1"/>
  <c r="BB1732" i="1"/>
  <c r="BC1730" i="1"/>
  <c r="BC1731" i="1" l="1"/>
  <c r="BD1732" i="1"/>
  <c r="BB1733" i="1"/>
  <c r="BD1733" i="1" l="1"/>
  <c r="BB1734" i="1"/>
  <c r="BC1732" i="1"/>
  <c r="BD1734" i="1" l="1"/>
  <c r="BB1735" i="1"/>
  <c r="BC1733" i="1"/>
  <c r="BC1734" i="1" l="1"/>
  <c r="BD1735" i="1"/>
  <c r="BB1736" i="1"/>
  <c r="BD1736" i="1" l="1"/>
  <c r="BB1737" i="1"/>
  <c r="BC1735" i="1"/>
  <c r="BC1736" i="1" l="1"/>
  <c r="BD1737" i="1"/>
  <c r="BB1738" i="1"/>
  <c r="BD1738" i="1" l="1"/>
  <c r="BB1739" i="1"/>
  <c r="BC1737" i="1"/>
  <c r="BC1738" i="1" l="1"/>
  <c r="BD1739" i="1"/>
  <c r="BB1740" i="1"/>
  <c r="BD1740" i="1" l="1"/>
  <c r="BB1741" i="1"/>
  <c r="BC1739" i="1"/>
  <c r="BD1741" i="1" l="1"/>
  <c r="BB1742" i="1"/>
  <c r="BC1740" i="1"/>
  <c r="BC1741" i="1" l="1"/>
  <c r="BD1742" i="1"/>
  <c r="BB1743" i="1"/>
  <c r="BD1743" i="1" l="1"/>
  <c r="BB1744" i="1"/>
  <c r="BC1742" i="1"/>
  <c r="BD1744" i="1" l="1"/>
  <c r="BC1743" i="1"/>
  <c r="BB1745" i="1"/>
  <c r="BD1745" i="1" l="1"/>
  <c r="BB1746" i="1"/>
  <c r="BC1744" i="1"/>
  <c r="BD1746" i="1" l="1"/>
  <c r="BB1747" i="1"/>
  <c r="BC1745" i="1"/>
  <c r="BC1746" i="1" l="1"/>
  <c r="BD1747" i="1"/>
  <c r="BB1748" i="1"/>
  <c r="BD1748" i="1" l="1"/>
  <c r="BC1747" i="1"/>
  <c r="BB1749" i="1"/>
  <c r="BD1749" i="1" l="1"/>
  <c r="BC1748" i="1"/>
  <c r="BB1750" i="1"/>
  <c r="BD1750" i="1" l="1"/>
  <c r="BB1751" i="1"/>
  <c r="BC1749" i="1"/>
  <c r="BD1751" i="1" l="1"/>
  <c r="BC1750" i="1"/>
  <c r="BB1752" i="1"/>
  <c r="BD1752" i="1" l="1"/>
  <c r="BB1753" i="1"/>
  <c r="BC1751" i="1"/>
  <c r="BD1753" i="1" l="1"/>
  <c r="BB1754" i="1"/>
  <c r="BC1752" i="1"/>
  <c r="BC1753" i="1" l="1"/>
  <c r="BD1754" i="1"/>
  <c r="BB1755" i="1"/>
  <c r="BD1755" i="1" l="1"/>
  <c r="BB1756" i="1"/>
  <c r="BC1754" i="1"/>
  <c r="BC1755" i="1" l="1"/>
  <c r="BD1756" i="1"/>
  <c r="BB1757" i="1"/>
  <c r="BD1757" i="1" l="1"/>
  <c r="BB1758" i="1"/>
  <c r="BC1756" i="1"/>
  <c r="BD1758" i="1" l="1"/>
  <c r="BB1759" i="1"/>
  <c r="BC1757" i="1"/>
  <c r="BC1758" i="1" l="1"/>
  <c r="BD1759" i="1"/>
  <c r="BB1760" i="1"/>
  <c r="BD1760" i="1" l="1"/>
  <c r="BB1761" i="1"/>
  <c r="BC1759" i="1"/>
  <c r="BC1760" i="1" l="1"/>
  <c r="BD1761" i="1"/>
  <c r="BB1762" i="1"/>
  <c r="BD1762" i="1" l="1"/>
  <c r="BB1763" i="1"/>
  <c r="BC1761" i="1"/>
  <c r="BC1762" i="1" l="1"/>
  <c r="BD1763" i="1"/>
  <c r="BB1764" i="1"/>
  <c r="BD1764" i="1" l="1"/>
  <c r="BB1765" i="1"/>
  <c r="BC1763" i="1"/>
  <c r="BD1765" i="1" l="1"/>
  <c r="BB1766" i="1"/>
  <c r="BC1764" i="1"/>
  <c r="BC1765" i="1" l="1"/>
  <c r="BD1766" i="1"/>
  <c r="BB1767" i="1"/>
  <c r="BD1767" i="1" l="1"/>
  <c r="BB1768" i="1"/>
  <c r="BC1766" i="1"/>
  <c r="BC1767" i="1" l="1"/>
  <c r="BD1768" i="1"/>
  <c r="BB1769" i="1"/>
  <c r="BD1769" i="1" l="1"/>
  <c r="BB1770" i="1"/>
  <c r="BC1768" i="1"/>
  <c r="BD1770" i="1" l="1"/>
  <c r="BB1771" i="1"/>
  <c r="BC1769" i="1"/>
  <c r="BC1770" i="1" l="1"/>
  <c r="BD1771" i="1"/>
  <c r="BB1772" i="1"/>
  <c r="BD1772" i="1" l="1"/>
  <c r="BB1773" i="1"/>
  <c r="BC1771" i="1"/>
  <c r="BC1772" i="1" l="1"/>
  <c r="BD1773" i="1"/>
  <c r="BB1774" i="1"/>
  <c r="BD1774" i="1" l="1"/>
  <c r="BB1775" i="1"/>
  <c r="BC1773" i="1"/>
  <c r="BC1774" i="1" l="1"/>
  <c r="BD1775" i="1"/>
  <c r="BB1776" i="1"/>
  <c r="BD1776" i="1" l="1"/>
  <c r="BB1777" i="1"/>
  <c r="BC1775" i="1"/>
  <c r="BD1777" i="1" l="1"/>
  <c r="BB1778" i="1"/>
  <c r="BC1776" i="1"/>
  <c r="BC1777" i="1" l="1"/>
  <c r="BD1778" i="1"/>
  <c r="BB1779" i="1"/>
  <c r="BD1779" i="1" l="1"/>
  <c r="BB1780" i="1"/>
  <c r="BC1778" i="1"/>
  <c r="BC1779" i="1" l="1"/>
  <c r="BD1780" i="1"/>
  <c r="BB1781" i="1"/>
  <c r="BD1781" i="1" l="1"/>
  <c r="BB1782" i="1"/>
  <c r="BC1780" i="1"/>
  <c r="BD1782" i="1" l="1"/>
  <c r="BB1783" i="1"/>
  <c r="BC1781" i="1"/>
  <c r="BD1783" i="1" l="1"/>
  <c r="BC1782" i="1"/>
  <c r="BB1784" i="1"/>
  <c r="BD1784" i="1" l="1"/>
  <c r="BB1785" i="1"/>
  <c r="BC1783" i="1"/>
  <c r="BD1785" i="1" l="1"/>
  <c r="BC1784" i="1"/>
  <c r="BB1786" i="1"/>
  <c r="BD1786" i="1" l="1"/>
  <c r="BB1787" i="1"/>
  <c r="BC1785" i="1"/>
  <c r="BD1787" i="1" l="1"/>
  <c r="BC1786" i="1"/>
  <c r="BB1788" i="1"/>
  <c r="BD1788" i="1" l="1"/>
  <c r="BB1789" i="1"/>
  <c r="BC1787" i="1"/>
  <c r="BD1789" i="1" l="1"/>
  <c r="BB1790" i="1"/>
  <c r="BC1788" i="1"/>
  <c r="BC1789" i="1" l="1"/>
  <c r="BD1790" i="1"/>
  <c r="BB1791" i="1"/>
  <c r="BD1791" i="1" l="1"/>
  <c r="BB1792" i="1"/>
  <c r="BC1790" i="1"/>
  <c r="BC1791" i="1" l="1"/>
  <c r="BD1792" i="1"/>
  <c r="BB1793" i="1"/>
  <c r="BD1793" i="1" l="1"/>
  <c r="BB1794" i="1"/>
  <c r="BC1792" i="1"/>
  <c r="BD1794" i="1" l="1"/>
  <c r="BB1795" i="1"/>
  <c r="BC1793" i="1"/>
  <c r="BC1794" i="1" l="1"/>
  <c r="BD1795" i="1"/>
  <c r="BB1796" i="1"/>
  <c r="BD1796" i="1" l="1"/>
  <c r="BB1797" i="1"/>
  <c r="BC1795" i="1"/>
  <c r="BC1796" i="1" l="1"/>
  <c r="BD1797" i="1"/>
  <c r="BB1798" i="1"/>
  <c r="BD1798" i="1" l="1"/>
  <c r="BB1799" i="1"/>
  <c r="BC1797" i="1"/>
  <c r="BC1798" i="1" l="1"/>
  <c r="BD1799" i="1"/>
  <c r="BB1800" i="1"/>
  <c r="BD1800" i="1" l="1"/>
  <c r="BB1801" i="1"/>
  <c r="BC1799" i="1"/>
  <c r="BD1801" i="1" l="1"/>
  <c r="BB1802" i="1"/>
  <c r="BC1800" i="1"/>
  <c r="BC1801" i="1" l="1"/>
  <c r="BD1802" i="1"/>
  <c r="BB1803" i="1"/>
  <c r="BD1803" i="1" l="1"/>
  <c r="BB1804" i="1"/>
  <c r="BC1802" i="1"/>
  <c r="BC1803" i="1" l="1"/>
  <c r="BD1804" i="1"/>
  <c r="BB1805" i="1"/>
  <c r="BD1805" i="1" l="1"/>
  <c r="BB1806" i="1"/>
  <c r="BC1804" i="1"/>
  <c r="BD1806" i="1" l="1"/>
  <c r="BB1807" i="1"/>
  <c r="BC1805" i="1"/>
  <c r="BC1806" i="1" l="1"/>
  <c r="BD1807" i="1"/>
  <c r="BB1808" i="1"/>
  <c r="BD1808" i="1" l="1"/>
  <c r="BB1809" i="1"/>
  <c r="BC1807" i="1"/>
  <c r="BC1808" i="1" l="1"/>
  <c r="BD1809" i="1"/>
  <c r="BB1810" i="1"/>
  <c r="BD1810" i="1" l="1"/>
  <c r="BB1811" i="1"/>
  <c r="BC1809" i="1"/>
  <c r="BD1811" i="1" l="1"/>
  <c r="BB1812" i="1"/>
  <c r="BC1810" i="1"/>
  <c r="BC1811" i="1" l="1"/>
  <c r="BD1812" i="1"/>
  <c r="BB1813" i="1"/>
  <c r="BD1813" i="1" l="1"/>
  <c r="BB1814" i="1"/>
  <c r="BC1812" i="1"/>
  <c r="BC1813" i="1" l="1"/>
  <c r="BD1814" i="1"/>
  <c r="BB1815" i="1"/>
  <c r="BC1814" i="1" l="1"/>
  <c r="BD1815" i="1"/>
  <c r="BB1816" i="1"/>
  <c r="BD1816" i="1" l="1"/>
  <c r="BB1817" i="1"/>
  <c r="BC1815" i="1"/>
  <c r="BD1817" i="1" l="1"/>
  <c r="BB1818" i="1"/>
  <c r="BC1816" i="1"/>
  <c r="BD1818" i="1" l="1"/>
  <c r="BB1819" i="1"/>
  <c r="BC1817" i="1"/>
  <c r="BC1818" i="1" l="1"/>
  <c r="BD1819" i="1"/>
  <c r="BB1820" i="1"/>
  <c r="BD1820" i="1" l="1"/>
  <c r="BB1821" i="1"/>
  <c r="BC1819" i="1"/>
  <c r="BC1820" i="1" l="1"/>
  <c r="BD1821" i="1"/>
  <c r="BB1822" i="1"/>
  <c r="BC1821" i="1" l="1"/>
  <c r="BD1822" i="1"/>
  <c r="BB1823" i="1"/>
  <c r="BD1823" i="1" l="1"/>
  <c r="BB1824" i="1"/>
  <c r="BC1822" i="1"/>
  <c r="BC1823" i="1" l="1"/>
  <c r="BD1824" i="1"/>
  <c r="BB1825" i="1"/>
  <c r="BD1825" i="1" l="1"/>
  <c r="BB1826" i="1"/>
  <c r="BC1824" i="1"/>
  <c r="BC1825" i="1" l="1"/>
  <c r="BD1826" i="1"/>
  <c r="BB1827" i="1"/>
  <c r="BD1827" i="1" l="1"/>
  <c r="BB1828" i="1"/>
  <c r="BC1826" i="1"/>
  <c r="BD1828" i="1" l="1"/>
  <c r="BB1829" i="1"/>
  <c r="BC1827" i="1"/>
  <c r="BC1828" i="1" l="1"/>
  <c r="BD1829" i="1"/>
  <c r="BB1830" i="1"/>
  <c r="BD1830" i="1" l="1"/>
  <c r="BB1831" i="1"/>
  <c r="BC1829" i="1"/>
  <c r="BC1830" i="1" l="1"/>
  <c r="BD1831" i="1"/>
  <c r="BB1832" i="1"/>
  <c r="BD1832" i="1" l="1"/>
  <c r="BC1831" i="1"/>
  <c r="BB1833" i="1"/>
  <c r="BC1832" i="1" l="1"/>
  <c r="BD1833" i="1"/>
  <c r="BB1834" i="1"/>
  <c r="BD1834" i="1" l="1"/>
  <c r="BC1833" i="1"/>
  <c r="BB1835" i="1"/>
  <c r="BC1834" i="1" l="1"/>
  <c r="BD1835" i="1"/>
  <c r="BB1836" i="1"/>
  <c r="BC1835" i="1" l="1"/>
  <c r="BD1836" i="1"/>
  <c r="BB1837" i="1"/>
  <c r="BD1837" i="1" l="1"/>
  <c r="BB1838" i="1"/>
  <c r="BC1836" i="1"/>
  <c r="BD1838" i="1" l="1"/>
  <c r="BB1839" i="1"/>
  <c r="BC1837" i="1"/>
  <c r="BD1839" i="1" l="1"/>
  <c r="BB1840" i="1"/>
  <c r="BC1838" i="1"/>
  <c r="BD1840" i="1" l="1"/>
  <c r="BB1841" i="1"/>
  <c r="BC1839" i="1"/>
  <c r="BC1840" i="1" l="1"/>
  <c r="BD1841" i="1"/>
  <c r="BB1842" i="1"/>
  <c r="BD1842" i="1" l="1"/>
  <c r="BB1843" i="1"/>
  <c r="BC1841" i="1"/>
  <c r="BC1842" i="1" l="1"/>
  <c r="BD1843" i="1"/>
  <c r="BB1844" i="1"/>
  <c r="BC1843" i="1" l="1"/>
  <c r="BD1844" i="1"/>
  <c r="BB1845" i="1"/>
  <c r="BC1844" i="1" l="1"/>
  <c r="BD1845" i="1"/>
  <c r="BB1846" i="1"/>
  <c r="BC1845" i="1" l="1"/>
  <c r="BD1846" i="1"/>
  <c r="BB1847" i="1"/>
  <c r="BD1847" i="1" l="1"/>
  <c r="BB1848" i="1"/>
  <c r="BC1846" i="1"/>
  <c r="BC1847" i="1" l="1"/>
  <c r="BD1848" i="1"/>
  <c r="BB1849" i="1"/>
  <c r="BD1849" i="1" l="1"/>
  <c r="BB1850" i="1"/>
  <c r="BC1848" i="1"/>
  <c r="BD1850" i="1" l="1"/>
  <c r="BB1851" i="1"/>
  <c r="BC1849" i="1"/>
  <c r="BD1851" i="1" l="1"/>
  <c r="BB1852" i="1"/>
  <c r="BC1850" i="1"/>
  <c r="BD1852" i="1" l="1"/>
  <c r="BB1853" i="1"/>
  <c r="BC1851" i="1"/>
  <c r="BC1852" i="1" l="1"/>
  <c r="BD1853" i="1"/>
  <c r="BB1854" i="1"/>
  <c r="BD1854" i="1" l="1"/>
  <c r="BB1855" i="1"/>
  <c r="BC1853" i="1"/>
  <c r="BC1854" i="1" l="1"/>
  <c r="BD1855" i="1"/>
  <c r="BB1856" i="1"/>
  <c r="BD1856" i="1" l="1"/>
  <c r="BB1857" i="1"/>
  <c r="BC1855" i="1"/>
  <c r="BD1857" i="1" l="1"/>
  <c r="BB1858" i="1"/>
  <c r="BC1856" i="1"/>
  <c r="BC1857" i="1" l="1"/>
  <c r="BD1858" i="1"/>
  <c r="BB1859" i="1"/>
  <c r="BD1859" i="1" l="1"/>
  <c r="BB1860" i="1"/>
  <c r="BC1858" i="1"/>
  <c r="BC1859" i="1" l="1"/>
  <c r="BD1860" i="1"/>
  <c r="BB1861" i="1"/>
  <c r="BD1861" i="1" l="1"/>
  <c r="BB1862" i="1"/>
  <c r="BC1860" i="1"/>
  <c r="BD1862" i="1" l="1"/>
  <c r="BB1863" i="1"/>
  <c r="BC1861" i="1"/>
  <c r="BC1862" i="1" l="1"/>
  <c r="BD1863" i="1"/>
  <c r="BB1864" i="1"/>
  <c r="BD1864" i="1" l="1"/>
  <c r="BB1865" i="1"/>
  <c r="BC1863" i="1"/>
  <c r="BC1864" i="1" l="1"/>
  <c r="BD1865" i="1"/>
  <c r="BB1866" i="1"/>
  <c r="BD1866" i="1" l="1"/>
  <c r="BB1867" i="1"/>
  <c r="BC1865" i="1"/>
  <c r="BC1866" i="1" l="1"/>
  <c r="BD1867" i="1"/>
  <c r="BB1868" i="1"/>
  <c r="BC1867" i="1" l="1"/>
  <c r="BD1868" i="1"/>
  <c r="BB1869" i="1"/>
  <c r="BD1869" i="1" l="1"/>
  <c r="BB1870" i="1"/>
  <c r="BC1868" i="1"/>
  <c r="BC1869" i="1" l="1"/>
  <c r="BD1870" i="1"/>
  <c r="BB1871" i="1"/>
  <c r="BD1871" i="1" l="1"/>
  <c r="BB1872" i="1"/>
  <c r="BC1870" i="1"/>
  <c r="BC1871" i="1" l="1"/>
  <c r="BD1872" i="1"/>
  <c r="BB1873" i="1"/>
  <c r="BD1873" i="1" l="1"/>
  <c r="BB1874" i="1"/>
  <c r="BC1872" i="1"/>
  <c r="BD1874" i="1" l="1"/>
  <c r="BB1875" i="1"/>
  <c r="BC1873" i="1"/>
  <c r="BD1875" i="1" l="1"/>
  <c r="BB1876" i="1"/>
  <c r="BC1874" i="1"/>
  <c r="BD1876" i="1" l="1"/>
  <c r="BB1877" i="1"/>
  <c r="BC1875" i="1"/>
  <c r="BC1876" i="1" l="1"/>
  <c r="BD1877" i="1"/>
  <c r="BB1878" i="1"/>
  <c r="BD1878" i="1" l="1"/>
  <c r="BB1879" i="1"/>
  <c r="BC1877" i="1"/>
  <c r="BC1878" i="1" l="1"/>
  <c r="BD1879" i="1"/>
  <c r="BB1880" i="1"/>
  <c r="BD1880" i="1" l="1"/>
  <c r="BB1881" i="1"/>
  <c r="BC1879" i="1"/>
  <c r="BD1881" i="1" l="1"/>
  <c r="BB1882" i="1"/>
  <c r="BC1880" i="1"/>
  <c r="BC1881" i="1" l="1"/>
  <c r="BD1882" i="1"/>
  <c r="BB1883" i="1"/>
  <c r="BD1883" i="1" l="1"/>
  <c r="BB1884" i="1"/>
  <c r="BC1882" i="1"/>
  <c r="BD1884" i="1" l="1"/>
  <c r="BC1883" i="1"/>
  <c r="BB1885" i="1"/>
  <c r="BD1885" i="1" l="1"/>
  <c r="BB1886" i="1"/>
  <c r="BC1884" i="1"/>
  <c r="BD1886" i="1" l="1"/>
  <c r="BB1887" i="1"/>
  <c r="BC1885" i="1"/>
  <c r="BD1887" i="1" l="1"/>
  <c r="BC1886" i="1"/>
  <c r="BB1888" i="1"/>
  <c r="BD1888" i="1" l="1"/>
  <c r="BB1889" i="1"/>
  <c r="BC1887" i="1"/>
  <c r="BD1889" i="1" l="1"/>
  <c r="BC1888" i="1"/>
  <c r="BB1890" i="1"/>
  <c r="BD1890" i="1" l="1"/>
  <c r="BB1891" i="1"/>
  <c r="BC1889" i="1"/>
  <c r="BC1890" i="1" l="1"/>
  <c r="BD1891" i="1"/>
  <c r="BB1892" i="1"/>
  <c r="BC1891" i="1" l="1"/>
  <c r="BD1892" i="1"/>
  <c r="BB1893" i="1"/>
  <c r="BD1893" i="1" l="1"/>
  <c r="BB1894" i="1"/>
  <c r="BC1892" i="1"/>
  <c r="BC1893" i="1" l="1"/>
  <c r="BD1894" i="1"/>
  <c r="BB1895" i="1"/>
  <c r="BD1895" i="1" l="1"/>
  <c r="BB1896" i="1"/>
  <c r="BC1894" i="1"/>
  <c r="BD1896" i="1" l="1"/>
  <c r="BC1895" i="1"/>
  <c r="BB1897" i="1"/>
  <c r="BD1897" i="1" l="1"/>
  <c r="BB1898" i="1"/>
  <c r="BC1896" i="1"/>
  <c r="BD1898" i="1" l="1"/>
  <c r="BB1899" i="1"/>
  <c r="BC1897" i="1"/>
  <c r="BD1899" i="1" l="1"/>
  <c r="BB1900" i="1"/>
  <c r="BC1898" i="1"/>
  <c r="BD1900" i="1" l="1"/>
  <c r="BB1901" i="1"/>
  <c r="BC1899" i="1"/>
  <c r="BD1901" i="1" l="1"/>
  <c r="BC1900" i="1"/>
  <c r="BB1902" i="1"/>
  <c r="BD1902" i="1" l="1"/>
  <c r="BB1903" i="1"/>
  <c r="BC1901" i="1"/>
  <c r="BD1903" i="1" l="1"/>
  <c r="BC1902" i="1"/>
  <c r="BB1904" i="1"/>
  <c r="BD1904" i="1" l="1"/>
  <c r="BC1903" i="1"/>
  <c r="BB1905" i="1"/>
  <c r="BD1905" i="1" l="1"/>
  <c r="BB1906" i="1"/>
  <c r="BC1904" i="1"/>
  <c r="BD1906" i="1" l="1"/>
  <c r="BC1905" i="1"/>
  <c r="BB1907" i="1"/>
  <c r="BD1907" i="1" l="1"/>
  <c r="BB1908" i="1"/>
  <c r="BC1906" i="1"/>
  <c r="BD1908" i="1" l="1"/>
  <c r="BC1907" i="1"/>
  <c r="BB1909" i="1"/>
  <c r="BD1909" i="1" l="1"/>
  <c r="BB1910" i="1"/>
  <c r="BC1908" i="1"/>
  <c r="BD1910" i="1" l="1"/>
  <c r="BB1911" i="1"/>
  <c r="BC1909" i="1"/>
  <c r="BD1911" i="1" l="1"/>
  <c r="BB1912" i="1"/>
  <c r="BC1910" i="1"/>
  <c r="BD1912" i="1" l="1"/>
  <c r="BB1913" i="1"/>
  <c r="BC1911" i="1"/>
  <c r="BC1912" i="1" l="1"/>
  <c r="BD1913" i="1"/>
  <c r="BB1914" i="1"/>
  <c r="BD1914" i="1" l="1"/>
  <c r="BB1915" i="1"/>
  <c r="BC1913" i="1"/>
  <c r="BC1914" i="1" l="1"/>
  <c r="BD1915" i="1"/>
  <c r="BB1916" i="1"/>
  <c r="BC1915" i="1" l="1"/>
  <c r="BD1916" i="1"/>
  <c r="BB1917" i="1"/>
  <c r="BD1917" i="1" l="1"/>
  <c r="BB1918" i="1"/>
  <c r="BC1916" i="1"/>
  <c r="BC1917" i="1" l="1"/>
  <c r="BD1918" i="1"/>
  <c r="BB1919" i="1"/>
  <c r="BD1919" i="1" l="1"/>
  <c r="BB1920" i="1"/>
  <c r="BC1918" i="1"/>
  <c r="BC1919" i="1" l="1"/>
  <c r="BD1920" i="1"/>
  <c r="BB1921" i="1"/>
  <c r="BD1921" i="1" l="1"/>
  <c r="BB1922" i="1"/>
  <c r="BC1920" i="1"/>
  <c r="BD1922" i="1" l="1"/>
  <c r="BB1923" i="1"/>
  <c r="BC1921" i="1"/>
  <c r="BD1923" i="1" l="1"/>
  <c r="BB1924" i="1"/>
  <c r="BC1922" i="1"/>
  <c r="BD1924" i="1" l="1"/>
  <c r="BB1925" i="1"/>
  <c r="BC1923" i="1"/>
  <c r="BC1924" i="1" l="1"/>
  <c r="BD1925" i="1"/>
  <c r="BB1926" i="1"/>
  <c r="BD1926" i="1" l="1"/>
  <c r="BB1927" i="1"/>
  <c r="BC1925" i="1"/>
  <c r="BC1926" i="1" l="1"/>
  <c r="BD1927" i="1"/>
  <c r="BB1928" i="1"/>
  <c r="BC1927" i="1" l="1"/>
  <c r="BD1928" i="1"/>
  <c r="BB1929" i="1"/>
  <c r="BD1929" i="1" l="1"/>
  <c r="BB1930" i="1"/>
  <c r="BC1928" i="1"/>
  <c r="BC1929" i="1" l="1"/>
  <c r="BD1930" i="1"/>
  <c r="BB1931" i="1"/>
  <c r="BD1931" i="1" l="1"/>
  <c r="BB1932" i="1"/>
  <c r="BC1930" i="1"/>
  <c r="BC1931" i="1" l="1"/>
  <c r="BD1932" i="1"/>
  <c r="BB1933" i="1"/>
  <c r="BD1933" i="1" l="1"/>
  <c r="BB1934" i="1"/>
  <c r="BC1932" i="1"/>
  <c r="BD1934" i="1" l="1"/>
  <c r="BB1935" i="1"/>
  <c r="BC1933" i="1"/>
  <c r="BD1935" i="1" l="1"/>
  <c r="BB1936" i="1"/>
  <c r="BC1934" i="1"/>
  <c r="BD1936" i="1" l="1"/>
  <c r="BB1937" i="1"/>
  <c r="BC1935" i="1"/>
  <c r="BC1936" i="1" l="1"/>
  <c r="BD1937" i="1"/>
  <c r="BB1938" i="1"/>
  <c r="BD1938" i="1" l="1"/>
  <c r="BB1939" i="1"/>
  <c r="BC1937" i="1"/>
  <c r="BC1938" i="1" l="1"/>
  <c r="BD1939" i="1"/>
  <c r="BB1940" i="1"/>
  <c r="BC1939" i="1" l="1"/>
  <c r="BD1940" i="1"/>
  <c r="BB1941" i="1"/>
  <c r="BD1941" i="1" l="1"/>
  <c r="BB1942" i="1"/>
  <c r="BC1940" i="1"/>
  <c r="BC1941" i="1" l="1"/>
  <c r="BD1942" i="1"/>
  <c r="BB1943" i="1"/>
  <c r="BD1943" i="1" l="1"/>
  <c r="BB1944" i="1"/>
  <c r="BC1942" i="1"/>
  <c r="BC1943" i="1" l="1"/>
  <c r="BD1944" i="1"/>
  <c r="BB1945" i="1"/>
  <c r="BD1945" i="1" l="1"/>
  <c r="BB1946" i="1"/>
  <c r="BC1944" i="1"/>
  <c r="BD1946" i="1" l="1"/>
  <c r="BB1947" i="1"/>
  <c r="BC1945" i="1"/>
  <c r="BD1947" i="1" l="1"/>
  <c r="BB1948" i="1"/>
  <c r="BC1946" i="1"/>
  <c r="BD1948" i="1" l="1"/>
  <c r="BB1949" i="1"/>
  <c r="BC1947" i="1"/>
  <c r="BC1948" i="1" l="1"/>
  <c r="BD1949" i="1"/>
  <c r="BB1950" i="1"/>
  <c r="BD1950" i="1" l="1"/>
  <c r="BB1951" i="1"/>
  <c r="BC1949" i="1"/>
  <c r="BC1950" i="1" l="1"/>
  <c r="BD1951" i="1"/>
  <c r="BB1952" i="1"/>
  <c r="BC1951" i="1" l="1"/>
  <c r="BD1952" i="1"/>
  <c r="BB1953" i="1"/>
  <c r="BD1953" i="1" l="1"/>
  <c r="BB1954" i="1"/>
  <c r="BC1952" i="1"/>
  <c r="BC1953" i="1" l="1"/>
  <c r="BD1954" i="1"/>
  <c r="BB1955" i="1"/>
  <c r="BD1955" i="1" l="1"/>
  <c r="BB1956" i="1"/>
  <c r="BC1954" i="1"/>
  <c r="BC1955" i="1" l="1"/>
  <c r="BD1956" i="1"/>
  <c r="BB1957" i="1"/>
  <c r="BD1957" i="1" l="1"/>
  <c r="BB1958" i="1"/>
  <c r="BC1956" i="1"/>
  <c r="BD1958" i="1" l="1"/>
  <c r="BB1959" i="1"/>
  <c r="BC1957" i="1"/>
  <c r="BC1958" i="1" l="1"/>
  <c r="BD1959" i="1"/>
  <c r="BB1960" i="1"/>
  <c r="BD1960" i="1" l="1"/>
  <c r="BB1961" i="1"/>
  <c r="BC1959" i="1"/>
  <c r="BC1960" i="1" l="1"/>
  <c r="BD1961" i="1"/>
  <c r="BB1962" i="1"/>
  <c r="BD1962" i="1" l="1"/>
  <c r="BB1963" i="1"/>
  <c r="BC1961" i="1"/>
  <c r="BC1962" i="1" l="1"/>
  <c r="BD1963" i="1"/>
  <c r="BB1964" i="1"/>
  <c r="BC1963" i="1" l="1"/>
  <c r="BD1964" i="1"/>
  <c r="BB1965" i="1"/>
  <c r="BD1965" i="1" l="1"/>
  <c r="BB1966" i="1"/>
  <c r="BC1964" i="1"/>
  <c r="BC1965" i="1" l="1"/>
  <c r="BD1966" i="1"/>
  <c r="BB1967" i="1"/>
  <c r="BD1967" i="1" l="1"/>
  <c r="BB1968" i="1"/>
  <c r="BC1966" i="1"/>
  <c r="BC1967" i="1" l="1"/>
  <c r="BD1968" i="1"/>
  <c r="BB1969" i="1"/>
  <c r="BD1969" i="1" l="1"/>
  <c r="BB1970" i="1"/>
  <c r="BC1968" i="1"/>
  <c r="BD1970" i="1" l="1"/>
  <c r="BB1971" i="1"/>
  <c r="BC1969" i="1"/>
  <c r="BC1970" i="1" l="1"/>
  <c r="BD1971" i="1"/>
  <c r="BB1972" i="1"/>
  <c r="BD1972" i="1" l="1"/>
  <c r="BB1973" i="1"/>
  <c r="BC1971" i="1"/>
  <c r="BC1972" i="1" l="1"/>
  <c r="BD1973" i="1"/>
  <c r="BB1974" i="1"/>
  <c r="BD1974" i="1" l="1"/>
  <c r="BB1975" i="1"/>
  <c r="BC1973" i="1"/>
  <c r="BC1974" i="1" l="1"/>
  <c r="BD1975" i="1"/>
  <c r="BB1976" i="1"/>
  <c r="BC1975" i="1" l="1"/>
  <c r="BD1976" i="1"/>
  <c r="BB1977" i="1"/>
  <c r="BD1977" i="1" l="1"/>
  <c r="BB1978" i="1"/>
  <c r="BC1976" i="1"/>
  <c r="BD1978" i="1" l="1"/>
  <c r="BC1977" i="1"/>
  <c r="BB1979" i="1"/>
  <c r="BD1979" i="1" l="1"/>
  <c r="BB1980" i="1"/>
  <c r="BC1978" i="1"/>
  <c r="BC1979" i="1" l="1"/>
  <c r="BD1980" i="1"/>
  <c r="BB1981" i="1"/>
  <c r="BD1981" i="1" l="1"/>
  <c r="BB1982" i="1"/>
  <c r="BC1980" i="1"/>
  <c r="BC1981" i="1" l="1"/>
  <c r="BD1982" i="1"/>
  <c r="BB1983" i="1"/>
  <c r="BD1983" i="1" l="1"/>
  <c r="BC1982" i="1"/>
  <c r="BB1984" i="1"/>
  <c r="BD1984" i="1" l="1"/>
  <c r="BC1983" i="1"/>
  <c r="BB1985" i="1"/>
  <c r="BD1985" i="1" l="1"/>
  <c r="BC1984" i="1"/>
  <c r="BB1986" i="1"/>
  <c r="BD1986" i="1" l="1"/>
  <c r="BC1985" i="1"/>
  <c r="BB1987" i="1"/>
  <c r="BD1987" i="1" l="1"/>
  <c r="BC1986" i="1"/>
  <c r="BB1988" i="1"/>
  <c r="BD1988" i="1" l="1"/>
  <c r="BC1987" i="1"/>
  <c r="BB1989" i="1"/>
  <c r="BD1989" i="1" l="1"/>
  <c r="BB1990" i="1"/>
  <c r="BC1988" i="1"/>
  <c r="BD1990" i="1" l="1"/>
  <c r="BB1991" i="1"/>
  <c r="BC1989" i="1"/>
  <c r="BD1991" i="1" l="1"/>
  <c r="BC1990" i="1"/>
  <c r="BB1992" i="1"/>
  <c r="BD1992" i="1" l="1"/>
  <c r="BC1991" i="1"/>
  <c r="BB1993" i="1"/>
  <c r="BD1993" i="1" l="1"/>
  <c r="BC1992" i="1"/>
  <c r="BB1994" i="1"/>
  <c r="BD1994" i="1" l="1"/>
  <c r="BC1993" i="1"/>
  <c r="BB1995" i="1"/>
  <c r="BD1995" i="1" l="1"/>
  <c r="BC1994" i="1"/>
  <c r="BB1996" i="1"/>
  <c r="BD1996" i="1" l="1"/>
  <c r="BC1995" i="1"/>
  <c r="BB1997" i="1"/>
  <c r="BD1997" i="1" l="1"/>
  <c r="BC1996" i="1"/>
  <c r="BB1998" i="1"/>
  <c r="BD1998" i="1" l="1"/>
  <c r="BC1997" i="1"/>
  <c r="BB1999" i="1"/>
  <c r="BD1999" i="1" l="1"/>
  <c r="BC1998" i="1"/>
  <c r="BB2000" i="1"/>
  <c r="BD2000" i="1" l="1"/>
  <c r="BC1999" i="1"/>
  <c r="BB2001" i="1"/>
  <c r="BD2001" i="1" l="1"/>
  <c r="BB2002" i="1"/>
  <c r="BC2000" i="1"/>
  <c r="BD2002" i="1" l="1"/>
  <c r="BC2001" i="1"/>
  <c r="BB2003" i="1"/>
  <c r="BD2003" i="1" l="1"/>
  <c r="BB2004" i="1"/>
  <c r="BC2002" i="1"/>
  <c r="BD2004" i="1" l="1"/>
  <c r="BB2005" i="1"/>
  <c r="BC2003" i="1"/>
  <c r="BD2005" i="1" l="1"/>
  <c r="BB2006" i="1"/>
  <c r="BC2004" i="1"/>
  <c r="BD2006" i="1" l="1"/>
  <c r="BC2005" i="1"/>
  <c r="BB2007" i="1"/>
  <c r="BD2007" i="1" l="1"/>
  <c r="BC2006" i="1"/>
  <c r="BB2008" i="1"/>
  <c r="BD2008" i="1" l="1"/>
  <c r="BB2009" i="1"/>
  <c r="BC2007" i="1"/>
  <c r="BD2009" i="1" l="1"/>
  <c r="BC2008" i="1"/>
  <c r="BB2010" i="1"/>
  <c r="BD2010" i="1" l="1"/>
  <c r="BB2011" i="1"/>
  <c r="BC2009" i="1"/>
  <c r="BC2010" i="1" l="1"/>
  <c r="BD2011" i="1"/>
  <c r="BB2012" i="1"/>
  <c r="BD2012" i="1" l="1"/>
  <c r="BC2011" i="1"/>
  <c r="BB2013" i="1"/>
  <c r="BD2013" i="1" l="1"/>
  <c r="BB2014" i="1"/>
  <c r="BC2012" i="1"/>
  <c r="BD2014" i="1" l="1"/>
  <c r="BC2013" i="1"/>
  <c r="BB2015" i="1"/>
  <c r="BD2015" i="1" l="1"/>
  <c r="BB2016" i="1"/>
  <c r="BC2014" i="1"/>
  <c r="BD2016" i="1" l="1"/>
  <c r="BC2015" i="1"/>
  <c r="BB2017" i="1"/>
  <c r="BD2017" i="1" l="1"/>
  <c r="BB2018" i="1"/>
  <c r="BC2016" i="1"/>
  <c r="BD2018" i="1" l="1"/>
  <c r="BC2017" i="1"/>
  <c r="BB2019" i="1"/>
  <c r="BD2019" i="1" l="1"/>
  <c r="BB2020" i="1"/>
  <c r="BC2018" i="1"/>
  <c r="BC2019" i="1" l="1"/>
  <c r="BD2020" i="1"/>
  <c r="BB2021" i="1"/>
  <c r="BD2021" i="1" l="1"/>
  <c r="BC2020" i="1"/>
  <c r="BB2022" i="1"/>
  <c r="BD2022" i="1" l="1"/>
  <c r="BB2023" i="1"/>
  <c r="BC2021" i="1"/>
  <c r="BC2022" i="1" l="1"/>
  <c r="BD2023" i="1"/>
  <c r="BB2024" i="1"/>
  <c r="BD2024" i="1" l="1"/>
  <c r="BC2023" i="1"/>
  <c r="BB2025" i="1"/>
  <c r="BD2025" i="1" l="1"/>
  <c r="BC2024" i="1"/>
  <c r="BB2026" i="1"/>
  <c r="BC2025" i="1" l="1"/>
  <c r="BD2026" i="1"/>
  <c r="BB2027" i="1"/>
  <c r="BD2027" i="1" l="1"/>
  <c r="BB2028" i="1"/>
  <c r="BC2026" i="1"/>
  <c r="BC2027" i="1" l="1"/>
  <c r="BD2028" i="1"/>
  <c r="BB2029" i="1"/>
  <c r="BD2029" i="1" l="1"/>
  <c r="BC2028" i="1"/>
  <c r="BB2030" i="1"/>
  <c r="BD2030" i="1" l="1"/>
  <c r="BC2029" i="1"/>
  <c r="BB2031" i="1"/>
  <c r="BD2031" i="1" l="1"/>
  <c r="BB2032" i="1"/>
  <c r="BC2030" i="1"/>
  <c r="BD2032" i="1" l="1"/>
  <c r="BC2031" i="1"/>
  <c r="BB2033" i="1"/>
  <c r="BD2033" i="1" l="1"/>
  <c r="BC2032" i="1"/>
  <c r="BB2034" i="1"/>
  <c r="BD2034" i="1" l="1"/>
  <c r="BC2033" i="1"/>
  <c r="BB2035" i="1"/>
  <c r="BD2035" i="1" l="1"/>
  <c r="BC2034" i="1"/>
  <c r="BB2036" i="1"/>
  <c r="BC2035" i="1" l="1"/>
  <c r="BD2036" i="1"/>
  <c r="BB2037" i="1"/>
  <c r="BD2037" i="1" l="1"/>
  <c r="BB2038" i="1"/>
  <c r="BC2036" i="1"/>
  <c r="BD2038" i="1" l="1"/>
  <c r="BC2037" i="1"/>
  <c r="BB2039" i="1"/>
  <c r="BD2039" i="1" l="1"/>
  <c r="BC2038" i="1"/>
  <c r="BB2040" i="1"/>
  <c r="BC2039" i="1" l="1"/>
  <c r="BD2040" i="1"/>
  <c r="BB2041" i="1"/>
  <c r="BD2041" i="1" l="1"/>
  <c r="BB2042" i="1"/>
  <c r="BC2040" i="1"/>
  <c r="BC2041" i="1" l="1"/>
  <c r="BD2042" i="1"/>
  <c r="BB2043" i="1"/>
  <c r="BD2043" i="1" l="1"/>
  <c r="BB2044" i="1"/>
  <c r="BC2042" i="1"/>
  <c r="BC2043" i="1" l="1"/>
  <c r="BD2044" i="1"/>
  <c r="BB2045" i="1"/>
  <c r="BC2044" i="1" l="1"/>
  <c r="BD2045" i="1"/>
  <c r="BB2046" i="1"/>
  <c r="BD2046" i="1" l="1"/>
  <c r="BB2047" i="1"/>
  <c r="BC2045" i="1"/>
  <c r="BD2047" i="1" l="1"/>
  <c r="BC2046" i="1"/>
  <c r="BB2048" i="1"/>
  <c r="BC2047" i="1" l="1"/>
  <c r="BD2048" i="1"/>
  <c r="BB2049" i="1"/>
  <c r="BD2049" i="1" l="1"/>
  <c r="BC2048" i="1"/>
  <c r="BB2050" i="1"/>
  <c r="BC2049" i="1" l="1"/>
  <c r="BD2050" i="1"/>
  <c r="BB2051" i="1"/>
  <c r="BD2051" i="1" l="1"/>
  <c r="BC2050" i="1"/>
  <c r="BB2052" i="1"/>
  <c r="BC2051" i="1" l="1"/>
  <c r="BD2052" i="1"/>
  <c r="BB2053" i="1"/>
  <c r="BD2053" i="1" l="1"/>
  <c r="BC2052" i="1"/>
  <c r="BB2054" i="1"/>
  <c r="BD2054" i="1" l="1"/>
  <c r="BB2055" i="1"/>
  <c r="BC2053" i="1"/>
  <c r="BD2055" i="1" l="1"/>
  <c r="BC2054" i="1"/>
  <c r="BB2056" i="1"/>
  <c r="BD2056" i="1" l="1"/>
  <c r="BC2055" i="1"/>
  <c r="BB2057" i="1"/>
  <c r="BD2057" i="1" l="1"/>
  <c r="BC2056" i="1"/>
  <c r="BB2058" i="1"/>
  <c r="BD2058" i="1" l="1"/>
  <c r="BC2057" i="1"/>
  <c r="BB2059" i="1"/>
  <c r="BD2059" i="1" l="1"/>
  <c r="BC2058" i="1"/>
  <c r="BB2060" i="1"/>
  <c r="BD2060" i="1" l="1"/>
  <c r="BC2059" i="1"/>
  <c r="BB2061" i="1"/>
  <c r="BD2061" i="1" l="1"/>
  <c r="BB2062" i="1"/>
  <c r="BC2060" i="1"/>
  <c r="BD2062" i="1" l="1"/>
  <c r="BB2063" i="1"/>
  <c r="BC2061" i="1"/>
  <c r="BC2062" i="1" l="1"/>
  <c r="BD2063" i="1"/>
  <c r="BB2064" i="1"/>
  <c r="BC2063" i="1" l="1"/>
  <c r="BD2064" i="1"/>
  <c r="BB2065" i="1"/>
  <c r="BD2065" i="1" l="1"/>
  <c r="BB2066" i="1"/>
  <c r="BC2064" i="1"/>
  <c r="BC2065" i="1" l="1"/>
  <c r="BD2066" i="1"/>
  <c r="BB2067" i="1"/>
  <c r="BD2067" i="1" l="1"/>
  <c r="BB2068" i="1"/>
  <c r="BC2066" i="1"/>
  <c r="BD2068" i="1" l="1"/>
  <c r="BB2069" i="1"/>
  <c r="BC2067" i="1"/>
  <c r="BD2069" i="1" l="1"/>
  <c r="BB2070" i="1"/>
  <c r="BC2068" i="1"/>
  <c r="BC2069" i="1" l="1"/>
  <c r="BD2070" i="1"/>
  <c r="BB2071" i="1"/>
  <c r="BC2070" i="1" l="1"/>
  <c r="BD2071" i="1"/>
  <c r="BB2072" i="1"/>
  <c r="BC2071" i="1" l="1"/>
  <c r="BD2072" i="1"/>
  <c r="BB2073" i="1"/>
  <c r="BD2073" i="1" l="1"/>
  <c r="BC2072" i="1"/>
  <c r="BB2074" i="1"/>
  <c r="BC2073" i="1" l="1"/>
  <c r="BD2074" i="1"/>
  <c r="BB2075" i="1"/>
  <c r="BD2075" i="1" l="1"/>
  <c r="BC2074" i="1"/>
  <c r="BB2076" i="1"/>
  <c r="BC2075" i="1" l="1"/>
  <c r="BD2076" i="1"/>
  <c r="BB2077" i="1"/>
  <c r="BD2077" i="1" l="1"/>
  <c r="BC2076" i="1"/>
  <c r="BB2078" i="1"/>
  <c r="BD2078" i="1" l="1"/>
  <c r="BB2079" i="1"/>
  <c r="BC2077" i="1"/>
  <c r="BD2079" i="1" l="1"/>
  <c r="BC2078" i="1"/>
  <c r="BB2080" i="1"/>
  <c r="BD2080" i="1" l="1"/>
  <c r="BC2079" i="1"/>
  <c r="BB2081" i="1"/>
  <c r="BD2081" i="1" l="1"/>
  <c r="BC2080" i="1"/>
  <c r="BB2082" i="1"/>
  <c r="BD2082" i="1" l="1"/>
  <c r="BB2083" i="1"/>
  <c r="BC2081" i="1"/>
  <c r="BC2082" i="1" l="1"/>
  <c r="BD2083" i="1"/>
  <c r="BB2084" i="1"/>
  <c r="BC2083" i="1" l="1"/>
  <c r="BD2084" i="1"/>
  <c r="BB2085" i="1"/>
  <c r="BD2085" i="1" l="1"/>
  <c r="BB2086" i="1"/>
  <c r="BC2084" i="1"/>
  <c r="BC2085" i="1" l="1"/>
  <c r="BD2086" i="1"/>
  <c r="BB2087" i="1"/>
  <c r="BD2087" i="1" l="1"/>
  <c r="BB2088" i="1"/>
  <c r="BC2086" i="1"/>
  <c r="BD2088" i="1" l="1"/>
  <c r="BC2087" i="1"/>
  <c r="BB2089" i="1"/>
  <c r="BD2089" i="1" l="1"/>
  <c r="BB2090" i="1"/>
  <c r="BC2088" i="1"/>
  <c r="BD2090" i="1" l="1"/>
  <c r="BC2089" i="1"/>
  <c r="BB2091" i="1"/>
  <c r="BD2091" i="1" l="1"/>
  <c r="BC2090" i="1"/>
  <c r="BB2092" i="1"/>
  <c r="BD2092" i="1" l="1"/>
  <c r="BB2093" i="1"/>
  <c r="BC2091" i="1"/>
  <c r="BC2092" i="1" l="1"/>
  <c r="BD2093" i="1"/>
  <c r="BB2094" i="1"/>
  <c r="BD2094" i="1" l="1"/>
  <c r="BC2093" i="1"/>
  <c r="BB2095" i="1"/>
  <c r="BC2094" i="1" l="1"/>
  <c r="BD2095" i="1"/>
  <c r="BB2096" i="1"/>
  <c r="BC2095" i="1" l="1"/>
  <c r="BD2096" i="1"/>
  <c r="BB2097" i="1"/>
  <c r="BD2097" i="1" l="1"/>
  <c r="BB2098" i="1"/>
  <c r="BC2096" i="1"/>
  <c r="BD2098" i="1" l="1"/>
  <c r="BC2097" i="1"/>
  <c r="BB2099" i="1"/>
  <c r="BD2099" i="1" l="1"/>
  <c r="BC2098" i="1"/>
  <c r="BB2100" i="1"/>
  <c r="BC2099" i="1" l="1"/>
  <c r="BD2100" i="1"/>
  <c r="BB2101" i="1"/>
  <c r="BD2101" i="1" l="1"/>
  <c r="BB2102" i="1"/>
  <c r="BC2100" i="1"/>
  <c r="BC2101" i="1" l="1"/>
  <c r="BD2102" i="1"/>
  <c r="BB2103" i="1"/>
  <c r="BD2103" i="1" l="1"/>
  <c r="BC2102" i="1"/>
  <c r="BB2104" i="1"/>
  <c r="BD2104" i="1" l="1"/>
  <c r="BC2103" i="1"/>
  <c r="BB2105" i="1"/>
  <c r="BD2105" i="1" l="1"/>
  <c r="BC2104" i="1"/>
  <c r="BB2106" i="1"/>
  <c r="BD2106" i="1" l="1"/>
  <c r="BB2107" i="1"/>
  <c r="BC2105" i="1"/>
  <c r="BC2106" i="1" l="1"/>
  <c r="BD2107" i="1"/>
  <c r="BB2108" i="1"/>
  <c r="BC2107" i="1" l="1"/>
  <c r="BD2108" i="1"/>
  <c r="BB2109" i="1"/>
  <c r="BD2109" i="1" l="1"/>
  <c r="BB2110" i="1"/>
  <c r="BC2108" i="1"/>
  <c r="BD2110" i="1" l="1"/>
  <c r="BB2111" i="1"/>
  <c r="BC2109" i="1"/>
  <c r="BD2111" i="1" l="1"/>
  <c r="BC2110" i="1"/>
  <c r="BB2112" i="1"/>
  <c r="BC2111" i="1" l="1"/>
  <c r="BD2112" i="1"/>
  <c r="BB2113" i="1"/>
  <c r="BD2113" i="1" l="1"/>
  <c r="BC2112" i="1"/>
  <c r="BB2114" i="1"/>
  <c r="BD2114" i="1" l="1"/>
  <c r="BB2115" i="1"/>
  <c r="BC2113" i="1"/>
  <c r="BD2115" i="1" l="1"/>
  <c r="BB2116" i="1"/>
  <c r="BC2114" i="1"/>
  <c r="BC2115" i="1" l="1"/>
  <c r="BD2116" i="1"/>
  <c r="BB2117" i="1"/>
  <c r="BD2117" i="1" l="1"/>
  <c r="BC2116" i="1"/>
  <c r="BB2118" i="1"/>
  <c r="BD2118" i="1" l="1"/>
  <c r="BB2119" i="1"/>
  <c r="BC2117" i="1"/>
  <c r="BC2118" i="1" l="1"/>
  <c r="BD2119" i="1"/>
  <c r="BB2120" i="1"/>
  <c r="BC2119" i="1" l="1"/>
  <c r="BD2120" i="1"/>
  <c r="BB2121" i="1"/>
  <c r="BD2121" i="1" l="1"/>
  <c r="BC2120" i="1"/>
  <c r="BB2122" i="1"/>
  <c r="BC2121" i="1" l="1"/>
  <c r="BD2122" i="1"/>
  <c r="BB2123" i="1"/>
  <c r="BD2123" i="1" l="1"/>
  <c r="BC2122" i="1"/>
  <c r="BB2124" i="1"/>
  <c r="BC2123" i="1" l="1"/>
  <c r="BD2124" i="1"/>
  <c r="BB2125" i="1"/>
  <c r="BD2125" i="1" l="1"/>
  <c r="BB2126" i="1"/>
  <c r="BC2124" i="1"/>
  <c r="BC2125" i="1" l="1"/>
  <c r="BD2126" i="1"/>
  <c r="BB2127" i="1"/>
  <c r="BD2127" i="1" l="1"/>
  <c r="BC2126" i="1"/>
  <c r="BB2128" i="1"/>
  <c r="BD2128" i="1" l="1"/>
  <c r="BC2127" i="1"/>
  <c r="BB2129" i="1"/>
  <c r="BD2129" i="1" l="1"/>
  <c r="BC2128" i="1"/>
  <c r="BB2130" i="1"/>
  <c r="BD2130" i="1" l="1"/>
  <c r="BC2129" i="1"/>
  <c r="BB2131" i="1"/>
  <c r="BD2131" i="1" l="1"/>
  <c r="BC2130" i="1"/>
  <c r="BB2132" i="1"/>
  <c r="BC2131" i="1" l="1"/>
  <c r="BD2132" i="1"/>
  <c r="BB2133" i="1"/>
  <c r="BD2133" i="1" l="1"/>
  <c r="BB2134" i="1"/>
  <c r="BC2132" i="1"/>
  <c r="BD2134" i="1" l="1"/>
  <c r="BC2133" i="1"/>
  <c r="BB2135" i="1"/>
  <c r="BD2135" i="1" l="1"/>
  <c r="BB2136" i="1"/>
  <c r="BC2134" i="1"/>
  <c r="BD2136" i="1" l="1"/>
  <c r="BC2135" i="1"/>
  <c r="BB2137" i="1"/>
  <c r="BC2136" i="1" l="1"/>
  <c r="BD2137" i="1"/>
  <c r="BB2138" i="1"/>
  <c r="BD2138" i="1" l="1"/>
  <c r="BC2137" i="1"/>
  <c r="BB2139" i="1"/>
  <c r="BC2138" i="1" l="1"/>
  <c r="BD2139" i="1"/>
  <c r="BB2140" i="1"/>
  <c r="BD2140" i="1" l="1"/>
  <c r="BC2139" i="1"/>
  <c r="BB2141" i="1"/>
  <c r="BD2141" i="1" l="1"/>
  <c r="BC2140" i="1"/>
  <c r="BB2142" i="1"/>
  <c r="BD2142" i="1" l="1"/>
  <c r="BB2143" i="1"/>
  <c r="BC2141" i="1"/>
  <c r="BC2142" i="1" l="1"/>
  <c r="BD2143" i="1"/>
  <c r="BB2144" i="1"/>
  <c r="BD2144" i="1" l="1"/>
  <c r="BC2143" i="1"/>
  <c r="BB2145" i="1"/>
  <c r="BD2145" i="1" l="1"/>
  <c r="BC2144" i="1"/>
  <c r="BB2146" i="1"/>
  <c r="BD2146" i="1" l="1"/>
  <c r="BC2145" i="1"/>
  <c r="BB2147" i="1"/>
  <c r="BD2147" i="1" l="1"/>
  <c r="BC2146" i="1"/>
  <c r="BB2148" i="1"/>
  <c r="BD2148" i="1" l="1"/>
  <c r="BC2147" i="1"/>
  <c r="BB2149" i="1"/>
  <c r="BD2149" i="1" l="1"/>
  <c r="BC2148" i="1"/>
  <c r="BB2150" i="1"/>
  <c r="BD2150" i="1" l="1"/>
  <c r="BB2151" i="1"/>
  <c r="BC2149" i="1"/>
  <c r="BC2150" i="1" l="1"/>
  <c r="BD2151" i="1"/>
  <c r="BB2152" i="1"/>
  <c r="BD2152" i="1" l="1"/>
  <c r="BB2153" i="1"/>
  <c r="BC2151" i="1"/>
  <c r="BD2153" i="1" l="1"/>
  <c r="BC2152" i="1"/>
  <c r="BB2154" i="1"/>
  <c r="BD2154" i="1" l="1"/>
  <c r="BC2153" i="1"/>
  <c r="BB2155" i="1"/>
  <c r="BD2155" i="1" l="1"/>
  <c r="BB2156" i="1"/>
  <c r="BC2154" i="1"/>
  <c r="BD2156" i="1" l="1"/>
  <c r="BB2157" i="1"/>
  <c r="BC2155" i="1"/>
  <c r="BD2157" i="1" l="1"/>
  <c r="BB2158" i="1"/>
  <c r="BC2156" i="1"/>
  <c r="BD2158" i="1" l="1"/>
  <c r="BC2157" i="1"/>
  <c r="BB2159" i="1"/>
  <c r="BD2159" i="1" l="1"/>
  <c r="BC2158" i="1"/>
  <c r="BB2160" i="1"/>
  <c r="BD2160" i="1" l="1"/>
  <c r="BC2159" i="1"/>
  <c r="BB2161" i="1"/>
  <c r="BD2161" i="1" l="1"/>
  <c r="BC2160" i="1"/>
  <c r="BB2162" i="1"/>
  <c r="BC2161" i="1" l="1"/>
  <c r="BD2162" i="1"/>
  <c r="BB2163" i="1"/>
  <c r="BD2163" i="1" l="1"/>
  <c r="BB2164" i="1"/>
  <c r="BC2162" i="1"/>
  <c r="BD2164" i="1" l="1"/>
  <c r="BB2165" i="1"/>
  <c r="BC2163" i="1"/>
  <c r="BC2164" i="1" l="1"/>
  <c r="BD2165" i="1"/>
  <c r="BB2166" i="1"/>
  <c r="BD2166" i="1" l="1"/>
  <c r="BC2165" i="1"/>
  <c r="BB2167" i="1"/>
  <c r="BD2167" i="1" l="1"/>
  <c r="BB2168" i="1"/>
  <c r="BC2166" i="1"/>
  <c r="BC2167" i="1" l="1"/>
  <c r="BD2168" i="1"/>
  <c r="BB2169" i="1"/>
  <c r="BC2168" i="1" l="1"/>
  <c r="BD2169" i="1"/>
  <c r="BB2170" i="1"/>
  <c r="BD2170" i="1" l="1"/>
  <c r="BB2171" i="1"/>
  <c r="BC2169" i="1"/>
  <c r="BC2170" i="1" l="1"/>
  <c r="BD2171" i="1"/>
  <c r="BB2172" i="1"/>
  <c r="BC2171" i="1" l="1"/>
  <c r="BD2172" i="1"/>
  <c r="BB2173" i="1"/>
  <c r="BD2173" i="1" l="1"/>
  <c r="BB2174" i="1"/>
  <c r="BC2172" i="1"/>
  <c r="BD2174" i="1" l="1"/>
  <c r="BC2173" i="1"/>
  <c r="BB2175" i="1"/>
  <c r="BD2175" i="1" l="1"/>
  <c r="BC2174" i="1"/>
  <c r="BB2176" i="1"/>
  <c r="BD2176" i="1" l="1"/>
  <c r="BB2177" i="1"/>
  <c r="BC2175" i="1"/>
  <c r="BD2177" i="1" l="1"/>
  <c r="BC2176" i="1"/>
  <c r="BB2178" i="1"/>
  <c r="BD2178" i="1" l="1"/>
  <c r="BB2179" i="1"/>
  <c r="BC2177" i="1"/>
  <c r="BD2179" i="1" l="1"/>
  <c r="BC2178" i="1"/>
  <c r="BB2180" i="1"/>
  <c r="BD2180" i="1" l="1"/>
  <c r="BB2181" i="1"/>
  <c r="BC2179" i="1"/>
  <c r="BD2181" i="1" l="1"/>
  <c r="BC2180" i="1"/>
  <c r="BB2182" i="1"/>
  <c r="BC2181" i="1" l="1"/>
  <c r="BD2182" i="1"/>
  <c r="BB2183" i="1"/>
  <c r="BD2183" i="1" l="1"/>
  <c r="BB2184" i="1"/>
  <c r="BC2182" i="1"/>
  <c r="BD2184" i="1" l="1"/>
  <c r="BC2183" i="1"/>
  <c r="BB2185" i="1"/>
  <c r="BD2185" i="1" l="1"/>
  <c r="BB2186" i="1"/>
  <c r="BC2184" i="1"/>
  <c r="BC2185" i="1" l="1"/>
  <c r="BD2186" i="1"/>
  <c r="BB2187" i="1"/>
  <c r="BC2186" i="1" l="1"/>
  <c r="BD2187" i="1"/>
  <c r="BB2188" i="1"/>
  <c r="BC2187" i="1" l="1"/>
  <c r="BD2188" i="1"/>
  <c r="BB2189" i="1"/>
  <c r="BD2189" i="1" l="1"/>
  <c r="BB2190" i="1"/>
  <c r="BC2188" i="1"/>
  <c r="BD2190" i="1" l="1"/>
  <c r="BC2189" i="1"/>
  <c r="BB2191" i="1"/>
  <c r="BC2190" i="1" l="1"/>
  <c r="BD2191" i="1"/>
  <c r="BB2192" i="1"/>
  <c r="BD2192" i="1" l="1"/>
  <c r="BC2191" i="1"/>
  <c r="BB2193" i="1"/>
  <c r="BC2192" i="1" l="1"/>
  <c r="BD2193" i="1"/>
  <c r="BB2194" i="1"/>
  <c r="BD2194" i="1" l="1"/>
  <c r="BB2195" i="1"/>
  <c r="BC2193" i="1"/>
  <c r="BD2195" i="1" l="1"/>
  <c r="BB2196" i="1"/>
  <c r="BC2194" i="1"/>
  <c r="BD2196" i="1" l="1"/>
  <c r="BC2195" i="1"/>
  <c r="BB2197" i="1"/>
  <c r="BD2197" i="1" l="1"/>
  <c r="BB2198" i="1"/>
  <c r="BC2196" i="1"/>
  <c r="BD2198" i="1" l="1"/>
  <c r="BB2199" i="1"/>
  <c r="BC2197" i="1"/>
  <c r="BC2198" i="1" l="1"/>
  <c r="BD2199" i="1"/>
  <c r="BB2200" i="1"/>
  <c r="BD2200" i="1" l="1"/>
  <c r="BB2201" i="1"/>
  <c r="BC2199" i="1"/>
  <c r="BD2201" i="1" l="1"/>
  <c r="BB2202" i="1"/>
  <c r="BC2200" i="1"/>
  <c r="BC2201" i="1" l="1"/>
  <c r="BD2202" i="1"/>
  <c r="BB2203" i="1"/>
  <c r="BC2202" i="1" l="1"/>
  <c r="BD2203" i="1"/>
  <c r="BB2204" i="1"/>
  <c r="BD2204" i="1" l="1"/>
  <c r="BC2203" i="1"/>
  <c r="BB2205" i="1"/>
  <c r="BC2204" i="1" l="1"/>
  <c r="BD2205" i="1"/>
  <c r="BB2206" i="1"/>
  <c r="BC2205" i="1" l="1"/>
  <c r="BD2206" i="1"/>
  <c r="BB2207" i="1"/>
  <c r="BD2207" i="1" l="1"/>
  <c r="BB2208" i="1"/>
  <c r="BC2206" i="1"/>
  <c r="BD2208" i="1" l="1"/>
  <c r="BB2209" i="1"/>
  <c r="BC2207" i="1"/>
  <c r="BC2208" i="1" l="1"/>
  <c r="BD2209" i="1"/>
  <c r="BB2210" i="1"/>
  <c r="BD2210" i="1" l="1"/>
  <c r="BB2211" i="1"/>
  <c r="BC2209" i="1"/>
  <c r="BD2211" i="1" l="1"/>
  <c r="BB2212" i="1"/>
  <c r="BC2210" i="1"/>
  <c r="BD2212" i="1" l="1"/>
  <c r="BC2211" i="1"/>
  <c r="BB2213" i="1"/>
  <c r="BD2213" i="1" l="1"/>
  <c r="BB2214" i="1"/>
  <c r="BC2212" i="1"/>
  <c r="BC2213" i="1" l="1"/>
  <c r="BD2214" i="1"/>
  <c r="BB2215" i="1"/>
  <c r="BD2215" i="1" l="1"/>
  <c r="BB2216" i="1"/>
  <c r="BC2214" i="1"/>
  <c r="BD2216" i="1" l="1"/>
  <c r="BB2217" i="1"/>
  <c r="BC2215" i="1"/>
  <c r="BC2216" i="1" l="1"/>
  <c r="BD2217" i="1"/>
  <c r="BB2218" i="1"/>
  <c r="BD2218" i="1" l="1"/>
  <c r="BB2219" i="1"/>
  <c r="BC2217" i="1"/>
  <c r="BD2219" i="1" l="1"/>
  <c r="BB2220" i="1"/>
  <c r="BC2218" i="1"/>
  <c r="BC2219" i="1" l="1"/>
  <c r="BD2220" i="1"/>
  <c r="BB2221" i="1"/>
  <c r="BD2221" i="1" l="1"/>
  <c r="BB2222" i="1"/>
  <c r="BC2220" i="1"/>
  <c r="BD2222" i="1" l="1"/>
  <c r="BC2221" i="1"/>
  <c r="BB2223" i="1"/>
  <c r="BD2223" i="1" l="1"/>
  <c r="BB2224" i="1"/>
  <c r="BC2222" i="1"/>
  <c r="BD2224" i="1" l="1"/>
  <c r="BC2223" i="1"/>
  <c r="BB2225" i="1"/>
  <c r="BD2225" i="1" l="1"/>
  <c r="BB2226" i="1"/>
  <c r="BC2224" i="1"/>
  <c r="BD2226" i="1" l="1"/>
  <c r="BB2227" i="1"/>
  <c r="BC2225" i="1"/>
  <c r="BD2227" i="1" l="1"/>
  <c r="BB2228" i="1"/>
  <c r="BC2226" i="1"/>
  <c r="BC2227" i="1" l="1"/>
  <c r="BD2228" i="1"/>
  <c r="BB2229" i="1"/>
  <c r="BC2228" i="1" l="1"/>
  <c r="BD2229" i="1"/>
  <c r="BB2230" i="1"/>
  <c r="BC2229" i="1" l="1"/>
  <c r="BD2230" i="1"/>
  <c r="BB2231" i="1"/>
  <c r="BD2231" i="1" l="1"/>
  <c r="BB2232" i="1"/>
  <c r="BC2230" i="1"/>
  <c r="BD2232" i="1" l="1"/>
  <c r="BB2233" i="1"/>
  <c r="BC2231" i="1"/>
  <c r="BC2232" i="1" l="1"/>
  <c r="BD2233" i="1"/>
  <c r="BB2234" i="1"/>
  <c r="BD2234" i="1" l="1"/>
  <c r="BB2235" i="1"/>
  <c r="BC2233" i="1"/>
  <c r="BD2235" i="1" l="1"/>
  <c r="BC2234" i="1"/>
  <c r="BB2236" i="1"/>
  <c r="BD2236" i="1" l="1"/>
  <c r="BB2237" i="1"/>
  <c r="BC2235" i="1"/>
  <c r="BC2236" i="1" l="1"/>
  <c r="BD2237" i="1"/>
  <c r="BB2238" i="1"/>
  <c r="BC2237" i="1" l="1"/>
  <c r="BD2238" i="1"/>
  <c r="BB2239" i="1"/>
  <c r="BD2239" i="1" l="1"/>
  <c r="BB2240" i="1"/>
  <c r="BC2238" i="1"/>
  <c r="BD2240" i="1" l="1"/>
  <c r="BC2239" i="1"/>
  <c r="BB2241" i="1"/>
  <c r="BD2241" i="1" l="1"/>
  <c r="BC2240" i="1"/>
  <c r="BB2242" i="1"/>
  <c r="BC2241" i="1" l="1"/>
  <c r="BD2242" i="1"/>
  <c r="BB2243" i="1"/>
  <c r="BC2242" i="1" l="1"/>
  <c r="BD2243" i="1"/>
  <c r="BB2244" i="1"/>
  <c r="BD2244" i="1" l="1"/>
  <c r="BB2245" i="1"/>
  <c r="BC2243" i="1"/>
  <c r="BC2244" i="1" l="1"/>
  <c r="BD2245" i="1"/>
  <c r="BB2246" i="1"/>
  <c r="BD2246" i="1" l="1"/>
  <c r="BB2247" i="1"/>
  <c r="BC2245" i="1"/>
  <c r="BC2246" i="1" l="1"/>
  <c r="BD2247" i="1"/>
  <c r="BB2248" i="1"/>
  <c r="BD2248" i="1" l="1"/>
  <c r="BB2249" i="1"/>
  <c r="BC2247" i="1"/>
  <c r="BC2248" i="1" l="1"/>
  <c r="BD2249" i="1"/>
  <c r="BB2250" i="1"/>
  <c r="BC2249" i="1" l="1"/>
  <c r="BD2250" i="1"/>
  <c r="BB2251" i="1"/>
  <c r="BC2250" i="1" l="1"/>
  <c r="BD2251" i="1"/>
  <c r="BB2252" i="1"/>
  <c r="BD2252" i="1" l="1"/>
  <c r="BB2253" i="1"/>
  <c r="BC2251" i="1"/>
  <c r="BD2253" i="1" l="1"/>
  <c r="BB2254" i="1"/>
  <c r="BC2252" i="1"/>
  <c r="BC2253" i="1" l="1"/>
  <c r="BD2254" i="1"/>
  <c r="BB2255" i="1"/>
  <c r="BD2255" i="1" l="1"/>
  <c r="BB2256" i="1"/>
  <c r="BC2254" i="1"/>
  <c r="BD2256" i="1" l="1"/>
  <c r="BB2257" i="1"/>
  <c r="BC2255" i="1"/>
  <c r="BC2256" i="1" l="1"/>
  <c r="BD2257" i="1"/>
  <c r="BB2258" i="1"/>
  <c r="BD2258" i="1" l="1"/>
  <c r="BC2257" i="1"/>
  <c r="BB2259" i="1"/>
  <c r="BD2259" i="1" l="1"/>
  <c r="BB2260" i="1"/>
  <c r="BC2258" i="1"/>
  <c r="BD2260" i="1" l="1"/>
  <c r="BC2259" i="1"/>
  <c r="BB2261" i="1"/>
  <c r="BC2260" i="1" l="1"/>
  <c r="BD2261" i="1"/>
  <c r="BB2262" i="1"/>
  <c r="BD2262" i="1" l="1"/>
  <c r="BB2263" i="1"/>
  <c r="BC2261" i="1"/>
  <c r="BD2263" i="1" l="1"/>
  <c r="BC2262" i="1"/>
  <c r="BB2264" i="1"/>
  <c r="BC2263" i="1" l="1"/>
  <c r="BD2264" i="1"/>
  <c r="BB2265" i="1"/>
  <c r="BD2265" i="1" l="1"/>
  <c r="BC2264" i="1"/>
  <c r="BB2266" i="1"/>
  <c r="BD2266" i="1" l="1"/>
  <c r="BC2265" i="1"/>
  <c r="BB2267" i="1"/>
  <c r="BD2267" i="1" l="1"/>
  <c r="BC2266" i="1"/>
  <c r="BB2268" i="1"/>
  <c r="BD2268" i="1" l="1"/>
  <c r="BC2267" i="1"/>
  <c r="BB2269" i="1"/>
  <c r="BD2269" i="1" l="1"/>
  <c r="BB2270" i="1"/>
  <c r="BC2268" i="1"/>
  <c r="BD2270" i="1" l="1"/>
  <c r="BB2271" i="1"/>
  <c r="BC2269" i="1"/>
  <c r="BC2270" i="1" l="1"/>
  <c r="BD2271" i="1"/>
  <c r="BB2272" i="1"/>
  <c r="BD2272" i="1" l="1"/>
  <c r="BB2273" i="1"/>
  <c r="BC2271" i="1"/>
  <c r="BD2273" i="1" l="1"/>
  <c r="BB2274" i="1"/>
  <c r="BC2272" i="1"/>
  <c r="BD2274" i="1" l="1"/>
  <c r="BC2273" i="1"/>
  <c r="BB2275" i="1"/>
  <c r="BD2275" i="1" l="1"/>
  <c r="BB2276" i="1"/>
  <c r="BC2274" i="1"/>
  <c r="BC2275" i="1" l="1"/>
  <c r="BD2276" i="1"/>
  <c r="BB2277" i="1"/>
  <c r="BC2276" i="1" l="1"/>
  <c r="BD2277" i="1"/>
  <c r="BB2278" i="1"/>
  <c r="BD2278" i="1" l="1"/>
  <c r="BB2279" i="1"/>
  <c r="BC2277" i="1"/>
  <c r="BC2278" i="1" l="1"/>
  <c r="BD2279" i="1"/>
  <c r="BB2280" i="1"/>
  <c r="BD2280" i="1" l="1"/>
  <c r="BB2281" i="1"/>
  <c r="BC2279" i="1"/>
  <c r="BD2281" i="1" l="1"/>
  <c r="BB2282" i="1"/>
  <c r="BC2280" i="1"/>
  <c r="BC2281" i="1" l="1"/>
  <c r="BD2282" i="1"/>
  <c r="BB2283" i="1"/>
  <c r="BD2283" i="1" l="1"/>
  <c r="BB2284" i="1"/>
  <c r="BC2282" i="1"/>
  <c r="BC2283" i="1" l="1"/>
  <c r="BD2284" i="1"/>
  <c r="BB2285" i="1"/>
  <c r="BC2284" i="1" l="1"/>
  <c r="BD2285" i="1"/>
  <c r="BB2286" i="1"/>
  <c r="BD2286" i="1" l="1"/>
  <c r="BB2287" i="1"/>
  <c r="BC2285" i="1"/>
  <c r="BC2286" i="1" l="1"/>
  <c r="BD2287" i="1"/>
  <c r="BB2288" i="1"/>
  <c r="BD2288" i="1" l="1"/>
  <c r="BB2289" i="1"/>
  <c r="BC2287" i="1"/>
  <c r="BC2288" i="1" l="1"/>
  <c r="BD2289" i="1"/>
  <c r="BB2290" i="1"/>
  <c r="BD2290" i="1" l="1"/>
  <c r="BB2291" i="1"/>
  <c r="BC2289" i="1"/>
  <c r="BD2291" i="1" l="1"/>
  <c r="BB2292" i="1"/>
  <c r="BC2290" i="1"/>
  <c r="BC2291" i="1" l="1"/>
  <c r="BD2292" i="1"/>
  <c r="BB2293" i="1"/>
  <c r="BD2293" i="1" l="1"/>
  <c r="BB2294" i="1"/>
  <c r="BC2292" i="1"/>
  <c r="BD2294" i="1" l="1"/>
  <c r="BB2295" i="1"/>
  <c r="BC2293" i="1"/>
  <c r="BC2294" i="1" l="1"/>
  <c r="BD2295" i="1"/>
  <c r="BB2296" i="1"/>
  <c r="BD2296" i="1" l="1"/>
  <c r="BB2297" i="1"/>
  <c r="BC2295" i="1"/>
  <c r="BC2296" i="1" l="1"/>
  <c r="BD2297" i="1"/>
  <c r="BB2298" i="1"/>
  <c r="BC2297" i="1" l="1"/>
  <c r="BD2298" i="1"/>
  <c r="BB2299" i="1"/>
  <c r="BD2299" i="1" l="1"/>
  <c r="BB2300" i="1"/>
  <c r="BC2298" i="1"/>
  <c r="BC2299" i="1" l="1"/>
  <c r="BD2300" i="1"/>
  <c r="BB2301" i="1"/>
  <c r="BC2300" i="1" l="1"/>
  <c r="BD2301" i="1"/>
  <c r="BB2302" i="1"/>
  <c r="BD2302" i="1" l="1"/>
  <c r="BB2303" i="1"/>
  <c r="BC2301" i="1"/>
  <c r="BD2303" i="1" l="1"/>
  <c r="BB2304" i="1"/>
  <c r="BC2302" i="1"/>
  <c r="BD2304" i="1" l="1"/>
  <c r="BB2305" i="1"/>
  <c r="BC2303" i="1"/>
  <c r="BD2305" i="1" l="1"/>
  <c r="BB2306" i="1"/>
  <c r="BC2304" i="1"/>
  <c r="BC2305" i="1" l="1"/>
  <c r="BD2306" i="1"/>
  <c r="BB2307" i="1"/>
  <c r="BD2307" i="1" l="1"/>
  <c r="BB2308" i="1"/>
  <c r="BC2306" i="1"/>
  <c r="BC2307" i="1" l="1"/>
  <c r="BD2308" i="1"/>
  <c r="BB2309" i="1"/>
  <c r="BD2309" i="1" l="1"/>
  <c r="BB2310" i="1"/>
  <c r="BC2308" i="1"/>
  <c r="BD2310" i="1" l="1"/>
  <c r="BB2311" i="1"/>
  <c r="BC2309" i="1"/>
  <c r="BD2311" i="1" l="1"/>
  <c r="BB2312" i="1"/>
  <c r="BC2310" i="1"/>
  <c r="BD2312" i="1" l="1"/>
  <c r="BB2313" i="1"/>
  <c r="BC2311" i="1"/>
  <c r="BC2312" i="1" l="1"/>
  <c r="BD2313" i="1"/>
  <c r="BB2314" i="1"/>
  <c r="BD2314" i="1" l="1"/>
  <c r="BB2315" i="1"/>
  <c r="BC2313" i="1"/>
  <c r="BD2315" i="1" l="1"/>
  <c r="BB2316" i="1"/>
  <c r="BC2314" i="1"/>
  <c r="BC2315" i="1" l="1"/>
  <c r="BD2316" i="1"/>
  <c r="BB2317" i="1"/>
  <c r="BD2317" i="1" l="1"/>
  <c r="BB2318" i="1"/>
  <c r="BC2316" i="1"/>
  <c r="BC2317" i="1" l="1"/>
  <c r="BD2318" i="1"/>
  <c r="BB2319" i="1"/>
  <c r="BC2318" i="1" l="1"/>
  <c r="BD2319" i="1"/>
  <c r="BB2320" i="1"/>
  <c r="BD2320" i="1" l="1"/>
  <c r="BB2321" i="1"/>
  <c r="BC2319" i="1"/>
  <c r="BD2321" i="1" l="1"/>
  <c r="BC2320" i="1"/>
  <c r="BB2322" i="1"/>
  <c r="BD2322" i="1" l="1"/>
  <c r="BB2323" i="1"/>
  <c r="BC2321" i="1"/>
  <c r="BD2323" i="1" l="1"/>
  <c r="BB2324" i="1"/>
  <c r="BC2322" i="1"/>
  <c r="BD2324" i="1" l="1"/>
  <c r="BB2325" i="1"/>
  <c r="BC2323" i="1"/>
  <c r="BC2324" i="1" l="1"/>
  <c r="BD2325" i="1"/>
  <c r="BB2326" i="1"/>
  <c r="BC2325" i="1" l="1"/>
  <c r="BD2326" i="1"/>
  <c r="BB2327" i="1"/>
  <c r="BC2326" i="1" l="1"/>
  <c r="BD2327" i="1"/>
  <c r="BB2328" i="1"/>
  <c r="BD2328" i="1" l="1"/>
  <c r="BB2329" i="1"/>
  <c r="BC2327" i="1"/>
  <c r="BD2329" i="1" l="1"/>
  <c r="BB2330" i="1"/>
  <c r="BC2328" i="1"/>
  <c r="BD2330" i="1" l="1"/>
  <c r="BB2331" i="1"/>
  <c r="BC2329" i="1"/>
  <c r="BC2330" i="1" l="1"/>
  <c r="BD2331" i="1"/>
  <c r="BB2332" i="1"/>
  <c r="BC2331" i="1" l="1"/>
  <c r="BD2332" i="1"/>
  <c r="BB2333" i="1"/>
  <c r="BD2333" i="1" l="1"/>
  <c r="BB2334" i="1"/>
  <c r="BC2332" i="1"/>
  <c r="BC2333" i="1" l="1"/>
  <c r="BD2334" i="1"/>
  <c r="BB2335" i="1"/>
  <c r="BD2335" i="1" l="1"/>
  <c r="BB2336" i="1"/>
  <c r="BC2334" i="1"/>
  <c r="BD2336" i="1" l="1"/>
  <c r="BB2337" i="1"/>
  <c r="BC2335" i="1"/>
  <c r="BC2336" i="1" l="1"/>
  <c r="BD2337" i="1"/>
  <c r="BB2338" i="1"/>
  <c r="BD2338" i="1" l="1"/>
  <c r="BB2339" i="1"/>
  <c r="BC2337" i="1"/>
  <c r="BC2338" i="1" l="1"/>
  <c r="BD2339" i="1"/>
  <c r="BB2340" i="1"/>
  <c r="BC2339" i="1" l="1"/>
  <c r="BD2340" i="1"/>
  <c r="BB2341" i="1"/>
  <c r="BD2341" i="1" l="1"/>
  <c r="BB2342" i="1"/>
  <c r="BC2340" i="1"/>
  <c r="BC2341" i="1" l="1"/>
  <c r="BD2342" i="1"/>
  <c r="BB2343" i="1"/>
  <c r="BD2343" i="1" l="1"/>
  <c r="BB2344" i="1"/>
  <c r="BC2342" i="1"/>
  <c r="BD2344" i="1" l="1"/>
  <c r="BB2345" i="1"/>
  <c r="BC2343" i="1"/>
  <c r="BC2344" i="1" l="1"/>
  <c r="BD2345" i="1"/>
  <c r="BB2346" i="1"/>
  <c r="BD2346" i="1" l="1"/>
  <c r="BB2347" i="1"/>
  <c r="BC2345" i="1"/>
  <c r="BC2346" i="1" l="1"/>
  <c r="BD2347" i="1"/>
  <c r="BB2348" i="1"/>
  <c r="BD2348" i="1" l="1"/>
  <c r="BB2349" i="1"/>
  <c r="BC2347" i="1"/>
  <c r="BC2348" i="1" l="1"/>
  <c r="BD2349" i="1"/>
  <c r="BB2350" i="1"/>
  <c r="BC2349" i="1" l="1"/>
  <c r="BD2350" i="1"/>
  <c r="BB2351" i="1"/>
  <c r="BD2351" i="1" l="1"/>
  <c r="BB2352" i="1"/>
  <c r="BC2350" i="1"/>
  <c r="BC2351" i="1" l="1"/>
  <c r="BD2352" i="1"/>
  <c r="BB2353" i="1"/>
  <c r="BD2353" i="1" l="1"/>
  <c r="BB2354" i="1"/>
  <c r="BC2352" i="1"/>
  <c r="BD2354" i="1" l="1"/>
  <c r="BB2355" i="1"/>
  <c r="BC2353" i="1"/>
  <c r="BC2354" i="1" l="1"/>
  <c r="BD2355" i="1"/>
  <c r="BB2356" i="1"/>
  <c r="BD2356" i="1" l="1"/>
  <c r="BB2357" i="1"/>
  <c r="BC2355" i="1"/>
  <c r="BD2357" i="1" l="1"/>
  <c r="BB2358" i="1"/>
  <c r="BC2356" i="1"/>
  <c r="BD2358" i="1" l="1"/>
  <c r="BB2359" i="1"/>
  <c r="BC2357" i="1"/>
  <c r="BD2359" i="1" l="1"/>
  <c r="BB2360" i="1"/>
  <c r="BC2358" i="1"/>
  <c r="BC2359" i="1" l="1"/>
  <c r="BD2360" i="1"/>
  <c r="BB2361" i="1"/>
  <c r="BD2361" i="1" l="1"/>
  <c r="BC2360" i="1"/>
  <c r="BB2362" i="1"/>
  <c r="BD2362" i="1" l="1"/>
  <c r="BB2363" i="1"/>
  <c r="BC2361" i="1"/>
  <c r="BD2363" i="1" l="1"/>
  <c r="BB2364" i="1"/>
  <c r="BC2362" i="1"/>
  <c r="BD2364" i="1" l="1"/>
  <c r="BC2363" i="1"/>
  <c r="BB2365" i="1"/>
  <c r="BD2365" i="1" l="1"/>
  <c r="BB2366" i="1"/>
  <c r="BC2364" i="1"/>
  <c r="BC2365" i="1" l="1"/>
  <c r="BD2366" i="1"/>
  <c r="BB2367" i="1"/>
  <c r="BD2367" i="1" l="1"/>
  <c r="BB2368" i="1"/>
  <c r="BC2366" i="1"/>
  <c r="BD2368" i="1" l="1"/>
  <c r="BC2367" i="1"/>
  <c r="BB2369" i="1"/>
  <c r="BD2369" i="1" l="1"/>
  <c r="BB2370" i="1"/>
  <c r="BC2368" i="1"/>
  <c r="BD2370" i="1" l="1"/>
  <c r="BB2371" i="1"/>
  <c r="BC2369" i="1"/>
  <c r="BC2370" i="1" l="1"/>
  <c r="BD2371" i="1"/>
  <c r="BB2372" i="1"/>
  <c r="BD2372" i="1" l="1"/>
  <c r="BB2373" i="1"/>
  <c r="BC2371" i="1"/>
  <c r="BC2372" i="1" l="1"/>
  <c r="BD2373" i="1"/>
  <c r="BB2374" i="1"/>
  <c r="BC2373" i="1" l="1"/>
  <c r="BD2374" i="1"/>
  <c r="BB2375" i="1"/>
  <c r="BC2374" i="1" l="1"/>
  <c r="BD2375" i="1"/>
  <c r="BB2376" i="1"/>
  <c r="BD2376" i="1" l="1"/>
  <c r="BB2377" i="1"/>
  <c r="BC2375" i="1"/>
  <c r="BD2377" i="1" l="1"/>
  <c r="BB2378" i="1"/>
  <c r="BC2376" i="1"/>
  <c r="BC2377" i="1" l="1"/>
  <c r="BD2378" i="1"/>
  <c r="BB2379" i="1"/>
  <c r="BD2379" i="1" l="1"/>
  <c r="BB2380" i="1"/>
  <c r="BC2378" i="1"/>
  <c r="BC2379" i="1" l="1"/>
  <c r="BD2380" i="1"/>
  <c r="BB2381" i="1"/>
  <c r="BC2380" i="1" l="1"/>
  <c r="BD2381" i="1"/>
  <c r="BB2382" i="1"/>
  <c r="BD2382" i="1" l="1"/>
  <c r="BB2383" i="1"/>
  <c r="BC2381" i="1"/>
  <c r="BD2383" i="1" l="1"/>
  <c r="BB2384" i="1"/>
  <c r="BC2382" i="1"/>
  <c r="BD2384" i="1" l="1"/>
  <c r="BB2385" i="1"/>
  <c r="BC2383" i="1"/>
  <c r="BC2384" i="1" l="1"/>
  <c r="BD2385" i="1"/>
  <c r="BB2386" i="1"/>
  <c r="BD2386" i="1" l="1"/>
  <c r="BB2387" i="1"/>
  <c r="BC2385" i="1"/>
  <c r="BC2386" i="1" l="1"/>
  <c r="BD2387" i="1"/>
  <c r="BB2388" i="1"/>
  <c r="BD2388" i="1" l="1"/>
  <c r="BB2389" i="1"/>
  <c r="BC2387" i="1"/>
  <c r="BD2389" i="1" l="1"/>
  <c r="BB2390" i="1"/>
  <c r="BC2388" i="1"/>
  <c r="BC2389" i="1" l="1"/>
  <c r="BD2390" i="1"/>
  <c r="BB2391" i="1"/>
  <c r="BD2391" i="1" l="1"/>
  <c r="BB2392" i="1"/>
  <c r="BC2390" i="1"/>
  <c r="BC2391" i="1" l="1"/>
  <c r="BD2392" i="1"/>
  <c r="BB2393" i="1"/>
  <c r="BD2393" i="1" l="1"/>
  <c r="BB2394" i="1"/>
  <c r="BC2392" i="1"/>
  <c r="BC2393" i="1" l="1"/>
  <c r="BD2394" i="1"/>
  <c r="BB2395" i="1"/>
  <c r="BC2394" i="1" l="1"/>
  <c r="BD2395" i="1"/>
  <c r="BB2396" i="1"/>
  <c r="BD2396" i="1" l="1"/>
  <c r="BB2397" i="1"/>
  <c r="BC2395" i="1"/>
  <c r="BC2396" i="1" l="1"/>
  <c r="BD2397" i="1"/>
  <c r="BB2398" i="1"/>
  <c r="BD2398" i="1" l="1"/>
  <c r="BB2399" i="1"/>
  <c r="BC2397" i="1"/>
  <c r="BC2398" i="1" l="1"/>
  <c r="BD2399" i="1"/>
  <c r="BB2400" i="1"/>
  <c r="BD2400" i="1" l="1"/>
  <c r="BB2401" i="1"/>
  <c r="BC2399" i="1"/>
  <c r="BD2401" i="1" l="1"/>
  <c r="BB2402" i="1"/>
  <c r="BC2400" i="1"/>
  <c r="BD2402" i="1" l="1"/>
  <c r="BC2401" i="1"/>
  <c r="BB2403" i="1"/>
  <c r="BD2403" i="1" l="1"/>
  <c r="BB2404" i="1"/>
  <c r="BC2402" i="1"/>
  <c r="BC2403" i="1" l="1"/>
  <c r="BD2404" i="1"/>
  <c r="BB2405" i="1"/>
  <c r="BD2405" i="1" l="1"/>
  <c r="BB2406" i="1"/>
  <c r="BC2404" i="1"/>
  <c r="BD2406" i="1" l="1"/>
  <c r="BC2405" i="1"/>
  <c r="BB2407" i="1"/>
  <c r="BD2407" i="1" l="1"/>
  <c r="BB2408" i="1"/>
  <c r="BC2406" i="1"/>
  <c r="BD2408" i="1" l="1"/>
  <c r="BB2409" i="1"/>
  <c r="BC2407" i="1"/>
  <c r="BD2409" i="1" l="1"/>
  <c r="BC2408" i="1"/>
  <c r="BB2410" i="1"/>
  <c r="BD2410" i="1" l="1"/>
  <c r="BB2411" i="1"/>
  <c r="BC2409" i="1"/>
  <c r="BC2410" i="1" l="1"/>
  <c r="BD2411" i="1"/>
  <c r="BB2412" i="1"/>
  <c r="BD2412" i="1" l="1"/>
  <c r="BB2413" i="1"/>
  <c r="BC2411" i="1"/>
  <c r="BD2413" i="1" l="1"/>
  <c r="BB2414" i="1"/>
  <c r="BC2412" i="1"/>
  <c r="BC2413" i="1" l="1"/>
  <c r="BD2414" i="1"/>
  <c r="BB2415" i="1"/>
  <c r="BD2415" i="1" l="1"/>
  <c r="BB2416" i="1"/>
  <c r="BC2414" i="1"/>
  <c r="BC2415" i="1" l="1"/>
  <c r="BD2416" i="1"/>
  <c r="BB2417" i="1"/>
  <c r="BD2417" i="1" l="1"/>
  <c r="BB2418" i="1"/>
  <c r="BC2416" i="1"/>
  <c r="BC2417" i="1" l="1"/>
  <c r="BD2418" i="1"/>
  <c r="BB2419" i="1"/>
  <c r="BC2418" i="1" l="1"/>
  <c r="BD2419" i="1"/>
  <c r="BB2420" i="1"/>
  <c r="BD2420" i="1" l="1"/>
  <c r="BB2421" i="1"/>
  <c r="BC2419" i="1"/>
  <c r="BC2420" i="1" l="1"/>
  <c r="BD2421" i="1"/>
  <c r="BB2422" i="1"/>
  <c r="BD2422" i="1" l="1"/>
  <c r="BB2423" i="1"/>
  <c r="BC2421" i="1"/>
  <c r="BC2422" i="1" l="1"/>
  <c r="BD2423" i="1"/>
  <c r="BB2424" i="1"/>
  <c r="BD2424" i="1" l="1"/>
  <c r="BB2425" i="1"/>
  <c r="BC2423" i="1"/>
  <c r="BD2425" i="1" l="1"/>
  <c r="BB2426" i="1"/>
  <c r="BC2424" i="1"/>
  <c r="BC2425" i="1" l="1"/>
  <c r="BD2426" i="1"/>
  <c r="BB2427" i="1"/>
  <c r="BD2427" i="1" l="1"/>
  <c r="BB2428" i="1"/>
  <c r="BC2426" i="1"/>
  <c r="BC2427" i="1" l="1"/>
  <c r="BD2428" i="1"/>
  <c r="BB2429" i="1"/>
  <c r="BD2429" i="1" l="1"/>
  <c r="BB2430" i="1"/>
  <c r="BC2428" i="1"/>
  <c r="BC2429" i="1" l="1"/>
  <c r="BD2430" i="1"/>
  <c r="BB2431" i="1"/>
  <c r="BD2431" i="1" l="1"/>
  <c r="BB2432" i="1"/>
  <c r="BC2430" i="1"/>
  <c r="BD2432" i="1" l="1"/>
  <c r="BB2433" i="1"/>
  <c r="BC2431" i="1"/>
  <c r="BC2432" i="1" l="1"/>
  <c r="BD2433" i="1"/>
  <c r="BB2434" i="1"/>
  <c r="BD2434" i="1" l="1"/>
  <c r="BB2435" i="1"/>
  <c r="BC2433" i="1"/>
  <c r="BC2434" i="1" l="1"/>
  <c r="BD2435" i="1"/>
  <c r="BB2436" i="1"/>
  <c r="BD2436" i="1" l="1"/>
  <c r="BB2437" i="1"/>
  <c r="BC2435" i="1"/>
  <c r="BD2437" i="1" l="1"/>
  <c r="BB2438" i="1"/>
  <c r="BC2436" i="1"/>
  <c r="BC2437" i="1" l="1"/>
  <c r="BD2438" i="1"/>
  <c r="BB2439" i="1"/>
  <c r="BD2439" i="1" l="1"/>
  <c r="BB2440" i="1"/>
  <c r="BC2438" i="1"/>
  <c r="BC2439" i="1" l="1"/>
  <c r="BD2440" i="1"/>
  <c r="BB2441" i="1"/>
  <c r="BD2441" i="1" l="1"/>
  <c r="BB2442" i="1"/>
  <c r="BC2440" i="1"/>
  <c r="BC2441" i="1" l="1"/>
  <c r="BD2442" i="1"/>
  <c r="BB2443" i="1"/>
  <c r="BC2442" i="1" l="1"/>
  <c r="BD2443" i="1"/>
  <c r="BB2444" i="1"/>
  <c r="BD2444" i="1" l="1"/>
  <c r="BB2445" i="1"/>
  <c r="BC2443" i="1"/>
  <c r="BC2444" i="1" l="1"/>
  <c r="BD2445" i="1"/>
  <c r="BB2446" i="1"/>
  <c r="BD2446" i="1" l="1"/>
  <c r="BB2447" i="1"/>
  <c r="BC2445" i="1"/>
  <c r="BC2446" i="1" l="1"/>
  <c r="BD2447" i="1"/>
  <c r="BB2448" i="1"/>
  <c r="BC2447" i="1" l="1"/>
  <c r="BD2448" i="1"/>
  <c r="BB2449" i="1"/>
  <c r="BD2449" i="1" l="1"/>
  <c r="BB2450" i="1"/>
  <c r="BC2448" i="1"/>
  <c r="BC2449" i="1" l="1"/>
  <c r="BD2450" i="1"/>
  <c r="BB2451" i="1"/>
  <c r="BD2451" i="1" l="1"/>
  <c r="BB2452" i="1"/>
  <c r="BC2450" i="1"/>
  <c r="BC2451" i="1" l="1"/>
  <c r="BD2452" i="1"/>
  <c r="BB2453" i="1"/>
  <c r="BD2453" i="1" l="1"/>
  <c r="BB2454" i="1"/>
  <c r="BC2452" i="1"/>
  <c r="BC2453" i="1" l="1"/>
  <c r="BD2454" i="1"/>
  <c r="BB2455" i="1"/>
  <c r="BD2455" i="1" l="1"/>
  <c r="BB2456" i="1"/>
  <c r="BC2454" i="1"/>
  <c r="BD2456" i="1" l="1"/>
  <c r="BB2457" i="1"/>
  <c r="BC2455" i="1"/>
  <c r="BC2456" i="1" l="1"/>
  <c r="BD2457" i="1"/>
  <c r="BB2458" i="1"/>
  <c r="BD2458" i="1" l="1"/>
  <c r="BB2459" i="1"/>
  <c r="BC2457" i="1"/>
  <c r="BC2458" i="1" l="1"/>
  <c r="BD2459" i="1"/>
  <c r="BB2460" i="1"/>
  <c r="BD2460" i="1" l="1"/>
  <c r="BB2461" i="1"/>
  <c r="BC2459" i="1"/>
  <c r="BD2461" i="1" l="1"/>
  <c r="BB2462" i="1"/>
  <c r="BC2460" i="1"/>
  <c r="BC2461" i="1" l="1"/>
  <c r="BD2462" i="1"/>
  <c r="BB2463" i="1"/>
  <c r="BD2463" i="1" l="1"/>
  <c r="BB2464" i="1"/>
  <c r="BC2462" i="1"/>
  <c r="BC2463" i="1" l="1"/>
  <c r="BD2464" i="1"/>
  <c r="BB2465" i="1"/>
  <c r="BD2465" i="1" l="1"/>
  <c r="BB2466" i="1"/>
  <c r="BC2464" i="1"/>
  <c r="BC2465" i="1" l="1"/>
  <c r="BD2466" i="1"/>
  <c r="BB2467" i="1"/>
  <c r="BC2466" i="1" l="1"/>
  <c r="BD2467" i="1"/>
  <c r="BB2468" i="1"/>
  <c r="BD2468" i="1" l="1"/>
  <c r="BB2469" i="1"/>
  <c r="BC2467" i="1"/>
  <c r="BC2468" i="1" l="1"/>
  <c r="BD2469" i="1"/>
  <c r="BB2470" i="1"/>
  <c r="BD2470" i="1" l="1"/>
  <c r="BB2471" i="1"/>
  <c r="BC2469" i="1"/>
  <c r="BC2470" i="1" l="1"/>
  <c r="BD2471" i="1"/>
  <c r="BB2472" i="1"/>
  <c r="BC2471" i="1" l="1"/>
  <c r="BD2472" i="1"/>
  <c r="BB2473" i="1"/>
  <c r="BD2473" i="1" l="1"/>
  <c r="BB2474" i="1"/>
  <c r="BC2472" i="1"/>
  <c r="BC2473" i="1" l="1"/>
  <c r="BD2474" i="1"/>
  <c r="BB2475" i="1"/>
  <c r="BD2475" i="1" l="1"/>
  <c r="BB2476" i="1"/>
  <c r="BC2474" i="1"/>
  <c r="BC2475" i="1" l="1"/>
  <c r="BD2476" i="1"/>
  <c r="BB2477" i="1"/>
  <c r="BD2477" i="1" l="1"/>
  <c r="BB2478" i="1"/>
  <c r="BC2476" i="1"/>
  <c r="BC2477" i="1" l="1"/>
  <c r="BD2478" i="1"/>
  <c r="BB2479" i="1"/>
  <c r="BD2479" i="1" l="1"/>
  <c r="BB2480" i="1"/>
  <c r="BC2478" i="1"/>
  <c r="BD2480" i="1" l="1"/>
  <c r="BB2481" i="1"/>
  <c r="BC2479" i="1"/>
  <c r="BC2480" i="1" l="1"/>
  <c r="BD2481" i="1"/>
  <c r="BB2482" i="1"/>
  <c r="BD2482" i="1" l="1"/>
  <c r="BB2483" i="1"/>
  <c r="BC2481" i="1"/>
  <c r="BC2482" i="1" l="1"/>
  <c r="BD2483" i="1"/>
  <c r="BB2484" i="1"/>
  <c r="BD2484" i="1" l="1"/>
  <c r="BB2485" i="1"/>
  <c r="BC2483" i="1"/>
  <c r="BD2485" i="1" l="1"/>
  <c r="BB2486" i="1"/>
  <c r="BC2484" i="1"/>
  <c r="BC2485" i="1" l="1"/>
  <c r="BD2486" i="1"/>
  <c r="BB2487" i="1"/>
  <c r="BD2487" i="1" l="1"/>
  <c r="BB2488" i="1"/>
  <c r="BC2486" i="1"/>
  <c r="BC2487" i="1" l="1"/>
  <c r="BD2488" i="1"/>
  <c r="BB2489" i="1"/>
  <c r="BD2489" i="1" l="1"/>
  <c r="BB2490" i="1"/>
  <c r="BC2488" i="1"/>
  <c r="BC2489" i="1" l="1"/>
  <c r="BD2490" i="1"/>
  <c r="BB2491" i="1"/>
  <c r="BC2490" i="1" l="1"/>
  <c r="BD2491" i="1"/>
  <c r="BB2492" i="1"/>
  <c r="BD2492" i="1" l="1"/>
  <c r="BB2493" i="1"/>
  <c r="BC2491" i="1"/>
  <c r="BC2492" i="1" l="1"/>
  <c r="BD2493" i="1"/>
  <c r="BB2494" i="1"/>
  <c r="BD2494" i="1" l="1"/>
  <c r="BB2495" i="1"/>
  <c r="BC2493" i="1"/>
  <c r="BC2494" i="1" l="1"/>
  <c r="BD2495" i="1"/>
  <c r="BB2496" i="1"/>
  <c r="BC2495" i="1" l="1"/>
  <c r="BD2496" i="1"/>
  <c r="BB2497" i="1"/>
  <c r="BD2497" i="1" l="1"/>
  <c r="BB2498" i="1"/>
  <c r="BC2496" i="1"/>
  <c r="BC2497" i="1" l="1"/>
  <c r="BD2498" i="1"/>
  <c r="BB2499" i="1"/>
  <c r="BD2499" i="1" l="1"/>
  <c r="BB2500" i="1"/>
  <c r="BC2498" i="1"/>
  <c r="BC2499" i="1" l="1"/>
  <c r="BD2500" i="1"/>
  <c r="BB2501" i="1"/>
  <c r="BD2501" i="1" l="1"/>
  <c r="BB2502" i="1"/>
  <c r="BC2500" i="1"/>
  <c r="BC2501" i="1" l="1"/>
  <c r="BD2502" i="1"/>
  <c r="BB2503" i="1"/>
  <c r="BD2503" i="1" l="1"/>
  <c r="BB2504" i="1"/>
  <c r="BC2502" i="1"/>
  <c r="BD2504" i="1" l="1"/>
  <c r="BB2505" i="1"/>
  <c r="BC2503" i="1"/>
  <c r="BC2504" i="1" l="1"/>
  <c r="BD2505" i="1"/>
  <c r="BB2506" i="1"/>
  <c r="BD2506" i="1" l="1"/>
  <c r="BB2507" i="1"/>
  <c r="BC2505" i="1"/>
  <c r="BC2506" i="1" l="1"/>
  <c r="BD2507" i="1"/>
  <c r="BB2508" i="1"/>
  <c r="BD2508" i="1" l="1"/>
  <c r="BB2509" i="1"/>
  <c r="BC2507" i="1"/>
  <c r="BD2509" i="1" l="1"/>
  <c r="BB2510" i="1"/>
  <c r="BC2508" i="1"/>
  <c r="BC2509" i="1" l="1"/>
  <c r="BD2510" i="1"/>
  <c r="BB2511" i="1"/>
  <c r="BD2511" i="1" l="1"/>
  <c r="BB2512" i="1"/>
  <c r="BC2510" i="1"/>
  <c r="BC2511" i="1" l="1"/>
  <c r="BD2512" i="1"/>
  <c r="BB2513" i="1"/>
  <c r="BD2513" i="1" l="1"/>
  <c r="BB2514" i="1"/>
  <c r="BC2512" i="1"/>
  <c r="BC2513" i="1" l="1"/>
  <c r="BD2514" i="1"/>
  <c r="BB2515" i="1"/>
  <c r="BC2514" i="1" l="1"/>
  <c r="BD2515" i="1"/>
  <c r="BB2516" i="1"/>
  <c r="BD2516" i="1" l="1"/>
  <c r="BB2517" i="1"/>
  <c r="BC2515" i="1"/>
  <c r="BC2516" i="1" l="1"/>
  <c r="BD2517" i="1"/>
  <c r="BB2518" i="1"/>
  <c r="BD2518" i="1" l="1"/>
  <c r="BB2519" i="1"/>
  <c r="BC2517" i="1"/>
  <c r="BC2518" i="1" l="1"/>
  <c r="BD2519" i="1"/>
  <c r="BB2520" i="1"/>
  <c r="BC2519" i="1" l="1"/>
  <c r="BD2520" i="1"/>
  <c r="BB2521" i="1"/>
  <c r="BD2521" i="1" l="1"/>
  <c r="BB2522" i="1"/>
  <c r="BC2520" i="1"/>
  <c r="BC2521" i="1" l="1"/>
  <c r="BD2522" i="1"/>
  <c r="BB2523" i="1"/>
  <c r="BD2523" i="1" l="1"/>
  <c r="BB2524" i="1"/>
  <c r="BC2522" i="1"/>
  <c r="BD2524" i="1" l="1"/>
  <c r="BC2523" i="1"/>
  <c r="BB2525" i="1"/>
  <c r="BD2525" i="1" l="1"/>
  <c r="BB2526" i="1"/>
  <c r="BC2524" i="1"/>
  <c r="BC2525" i="1" l="1"/>
  <c r="BD2526" i="1"/>
  <c r="BB2527" i="1"/>
  <c r="BD2527" i="1" l="1"/>
  <c r="BB2528" i="1"/>
  <c r="BC2526" i="1"/>
  <c r="BD2528" i="1" l="1"/>
  <c r="BB2529" i="1"/>
  <c r="BC2527" i="1"/>
  <c r="BC2528" i="1" l="1"/>
  <c r="BD2529" i="1"/>
  <c r="BB2530" i="1"/>
  <c r="BD2530" i="1" l="1"/>
  <c r="BB2531" i="1"/>
  <c r="BC2529" i="1"/>
  <c r="BC2530" i="1" l="1"/>
  <c r="BD2531" i="1"/>
  <c r="BB2532" i="1"/>
  <c r="BD2532" i="1" l="1"/>
  <c r="BB2533" i="1"/>
  <c r="BC2531" i="1"/>
  <c r="BD2533" i="1" l="1"/>
  <c r="BB2534" i="1"/>
  <c r="BC2532" i="1"/>
  <c r="BC2533" i="1" l="1"/>
  <c r="BD2534" i="1"/>
  <c r="BB2535" i="1"/>
  <c r="BD2535" i="1" l="1"/>
  <c r="BB2536" i="1"/>
  <c r="BC2534" i="1"/>
  <c r="BC2535" i="1" l="1"/>
  <c r="BD2536" i="1"/>
  <c r="BB2537" i="1"/>
  <c r="BD2537" i="1" l="1"/>
  <c r="BB2538" i="1"/>
  <c r="BC2536" i="1"/>
  <c r="BC2537" i="1" l="1"/>
  <c r="BD2538" i="1"/>
  <c r="BB2539" i="1"/>
  <c r="BC2538" i="1" l="1"/>
  <c r="BD2539" i="1"/>
  <c r="BB2540" i="1"/>
  <c r="BD2540" i="1" l="1"/>
  <c r="BB2541" i="1"/>
  <c r="BC2539" i="1"/>
  <c r="BC2540" i="1" l="1"/>
  <c r="BD2541" i="1"/>
  <c r="BB2542" i="1"/>
  <c r="BD2542" i="1" l="1"/>
  <c r="BB2543" i="1"/>
  <c r="BC2541" i="1"/>
  <c r="BC2542" i="1" l="1"/>
  <c r="BD2543" i="1"/>
  <c r="BB2544" i="1"/>
  <c r="BD2544" i="1" l="1"/>
  <c r="BC2543" i="1"/>
  <c r="BB2545" i="1"/>
  <c r="BD2545" i="1" l="1"/>
  <c r="BC2544" i="1"/>
  <c r="BB2546" i="1"/>
  <c r="BC2545" i="1" l="1"/>
  <c r="BD2546" i="1"/>
  <c r="BB2547" i="1"/>
  <c r="BD2547" i="1" l="1"/>
  <c r="BC2546" i="1"/>
  <c r="BB2548" i="1"/>
  <c r="BC2547" i="1" l="1"/>
  <c r="BD2548" i="1"/>
  <c r="BB2549" i="1"/>
  <c r="BD2549" i="1" l="1"/>
  <c r="BC2548" i="1"/>
  <c r="BB2550" i="1"/>
  <c r="BD2550" i="1" l="1"/>
  <c r="BC2549" i="1"/>
  <c r="BB2551" i="1"/>
  <c r="BD2551" i="1" l="1"/>
  <c r="BC2550" i="1"/>
  <c r="BB2552" i="1"/>
  <c r="BD2552" i="1" l="1"/>
  <c r="BC2551" i="1"/>
  <c r="BB2553" i="1"/>
  <c r="BC2552" i="1" l="1"/>
  <c r="BD2553" i="1"/>
  <c r="BB2554" i="1"/>
  <c r="BD2554" i="1" l="1"/>
  <c r="BB2555" i="1"/>
  <c r="BC2553" i="1"/>
  <c r="BD2555" i="1" l="1"/>
  <c r="BC2554" i="1"/>
  <c r="BB2556" i="1"/>
  <c r="BC2555" i="1" l="1"/>
  <c r="BD2556" i="1"/>
  <c r="BB2557" i="1"/>
  <c r="BD2557" i="1" l="1"/>
  <c r="BB2558" i="1"/>
  <c r="BC2556" i="1"/>
  <c r="BD2558" i="1" l="1"/>
  <c r="BB2559" i="1"/>
  <c r="BC2557" i="1"/>
  <c r="BD2559" i="1" l="1"/>
  <c r="BC2558" i="1"/>
  <c r="BB2560" i="1"/>
  <c r="BD2560" i="1" l="1"/>
  <c r="BC2559" i="1"/>
  <c r="BB2561" i="1"/>
  <c r="BD2561" i="1" l="1"/>
  <c r="BC2560" i="1"/>
  <c r="BB2562" i="1"/>
  <c r="BD2562" i="1" l="1"/>
  <c r="BC2561" i="1"/>
  <c r="BB2563" i="1"/>
  <c r="BD2563" i="1" l="1"/>
  <c r="BC2562" i="1"/>
  <c r="BB2564" i="1"/>
  <c r="BD2564" i="1" l="1"/>
  <c r="BC2563" i="1"/>
  <c r="BB2565" i="1"/>
  <c r="BD2565" i="1" l="1"/>
  <c r="BC2564" i="1"/>
  <c r="BB2566" i="1"/>
  <c r="BD2566" i="1" l="1"/>
  <c r="BB2567" i="1"/>
  <c r="BC2565" i="1"/>
  <c r="BD2567" i="1" l="1"/>
  <c r="BC2566" i="1"/>
  <c r="BB2568" i="1"/>
  <c r="BD2568" i="1" l="1"/>
  <c r="BC2567" i="1"/>
  <c r="BB2569" i="1"/>
  <c r="BD2569" i="1" l="1"/>
  <c r="BB2570" i="1"/>
  <c r="BC2568" i="1"/>
  <c r="BD2570" i="1" l="1"/>
  <c r="BC2569" i="1"/>
  <c r="BB2571" i="1"/>
  <c r="BD2571" i="1" l="1"/>
  <c r="BC2570" i="1"/>
  <c r="BB2572" i="1"/>
  <c r="BD2572" i="1" l="1"/>
  <c r="BC2571" i="1"/>
  <c r="BB2573" i="1"/>
  <c r="BD2573" i="1" l="1"/>
  <c r="BC2572" i="1"/>
  <c r="BB2574" i="1"/>
  <c r="BD2574" i="1" l="1"/>
  <c r="BC2573" i="1"/>
  <c r="BB2575" i="1"/>
  <c r="BD2575" i="1" l="1"/>
  <c r="BB2576" i="1"/>
  <c r="BC2574" i="1"/>
  <c r="BD2576" i="1" l="1"/>
  <c r="BB2577" i="1"/>
  <c r="BC2575" i="1"/>
  <c r="BD2577" i="1" l="1"/>
  <c r="BB2578" i="1"/>
  <c r="BC2576" i="1"/>
  <c r="BC2577" i="1" l="1"/>
  <c r="BD2578" i="1"/>
  <c r="BB2579" i="1"/>
  <c r="BC2578" i="1" l="1"/>
  <c r="BD2579" i="1"/>
  <c r="BB2580" i="1"/>
  <c r="BD2580" i="1" l="1"/>
  <c r="BB2581" i="1"/>
  <c r="BC2579" i="1"/>
  <c r="BD2581" i="1" l="1"/>
  <c r="BB2582" i="1"/>
  <c r="BC2580" i="1"/>
  <c r="BC2581" i="1" l="1"/>
  <c r="BD2582" i="1"/>
  <c r="BB2583" i="1"/>
  <c r="BD2583" i="1" l="1"/>
  <c r="BB2584" i="1"/>
  <c r="BC2582" i="1"/>
  <c r="BC2583" i="1" l="1"/>
  <c r="BD2584" i="1"/>
  <c r="BB2585" i="1"/>
  <c r="BD2585" i="1" l="1"/>
  <c r="BB2586" i="1"/>
  <c r="BC2584" i="1"/>
  <c r="BC2585" i="1" l="1"/>
  <c r="BD2586" i="1"/>
  <c r="BB2587" i="1"/>
  <c r="BC2586" i="1" l="1"/>
  <c r="BD2587" i="1"/>
  <c r="BB2588" i="1"/>
  <c r="BD2588" i="1" l="1"/>
  <c r="BB2589" i="1"/>
  <c r="BC2587" i="1"/>
  <c r="BC2588" i="1" l="1"/>
  <c r="BD2589" i="1"/>
  <c r="BB2590" i="1"/>
  <c r="BD2590" i="1" l="1"/>
  <c r="BB2591" i="1"/>
  <c r="BC2589" i="1"/>
  <c r="BC2590" i="1" l="1"/>
  <c r="BD2591" i="1"/>
  <c r="BB2592" i="1"/>
  <c r="BD2592" i="1" l="1"/>
  <c r="BB2593" i="1"/>
  <c r="BC2591" i="1"/>
  <c r="BD2593" i="1" l="1"/>
  <c r="BB2594" i="1"/>
  <c r="BC2592" i="1"/>
  <c r="BC2593" i="1" l="1"/>
  <c r="BD2594" i="1"/>
  <c r="BB2595" i="1"/>
  <c r="BD2595" i="1" l="1"/>
  <c r="BB2596" i="1"/>
  <c r="BC2594" i="1"/>
  <c r="BC2595" i="1" l="1"/>
  <c r="BD2596" i="1"/>
  <c r="BB2597" i="1"/>
  <c r="BD2597" i="1" l="1"/>
  <c r="BB2598" i="1"/>
  <c r="BC2596" i="1"/>
  <c r="BC2597" i="1" l="1"/>
  <c r="BD2598" i="1"/>
  <c r="BB2599" i="1"/>
  <c r="BD2599" i="1" l="1"/>
  <c r="BB2600" i="1"/>
  <c r="BC2598" i="1"/>
  <c r="BD2600" i="1" l="1"/>
  <c r="BB2601" i="1"/>
  <c r="BC2599" i="1"/>
  <c r="BC2600" i="1" l="1"/>
  <c r="BD2601" i="1"/>
  <c r="BB2602" i="1"/>
  <c r="BD2602" i="1" l="1"/>
  <c r="BB2603" i="1"/>
  <c r="BC2601" i="1"/>
  <c r="BC2602" i="1" l="1"/>
  <c r="BD2603" i="1"/>
  <c r="BB2604" i="1"/>
  <c r="BD2604" i="1" l="1"/>
  <c r="BB2605" i="1"/>
  <c r="BC2603" i="1"/>
  <c r="BD2605" i="1" l="1"/>
  <c r="BB2606" i="1"/>
  <c r="BC2604" i="1"/>
  <c r="BC2605" i="1" l="1"/>
  <c r="BD2606" i="1"/>
  <c r="BB2607" i="1"/>
  <c r="BD2607" i="1" l="1"/>
  <c r="BB2608" i="1"/>
  <c r="BC2606" i="1"/>
  <c r="BD2608" i="1" l="1"/>
  <c r="BC2607" i="1"/>
  <c r="BB2609" i="1"/>
  <c r="BD2609" i="1" l="1"/>
  <c r="BB2610" i="1"/>
  <c r="BC2608" i="1"/>
  <c r="BC2609" i="1" l="1"/>
  <c r="BD2610" i="1"/>
  <c r="BB2611" i="1"/>
  <c r="BC2610" i="1" l="1"/>
  <c r="BD2611" i="1"/>
  <c r="BB2612" i="1"/>
  <c r="BD2612" i="1" l="1"/>
  <c r="BB2613" i="1"/>
  <c r="BC2611" i="1"/>
  <c r="BC2612" i="1" l="1"/>
  <c r="BD2613" i="1"/>
  <c r="BB2614" i="1"/>
  <c r="BD2614" i="1" l="1"/>
  <c r="BB2615" i="1"/>
  <c r="BC2613" i="1"/>
  <c r="BC2614" i="1" l="1"/>
  <c r="BD2615" i="1"/>
  <c r="BB2616" i="1"/>
  <c r="BD2616" i="1" l="1"/>
  <c r="BB2617" i="1"/>
  <c r="BC2615" i="1"/>
  <c r="BD2617" i="1" l="1"/>
  <c r="BB2618" i="1"/>
  <c r="BC2616" i="1"/>
  <c r="BC2617" i="1" l="1"/>
  <c r="BD2618" i="1"/>
  <c r="BB2619" i="1"/>
  <c r="BD2619" i="1" l="1"/>
  <c r="BB2620" i="1"/>
  <c r="BC2618" i="1"/>
  <c r="BC2619" i="1" l="1"/>
  <c r="BD2620" i="1"/>
  <c r="BB2621" i="1"/>
  <c r="BD2621" i="1" l="1"/>
  <c r="BB2622" i="1"/>
  <c r="BC2620" i="1"/>
  <c r="BC2621" i="1" l="1"/>
  <c r="BD2622" i="1"/>
  <c r="BB2623" i="1"/>
  <c r="BD2623" i="1" l="1"/>
  <c r="BB2624" i="1"/>
  <c r="BC2622" i="1"/>
  <c r="BD2624" i="1" l="1"/>
  <c r="BB2625" i="1"/>
  <c r="BC2623" i="1"/>
  <c r="BC2624" i="1" l="1"/>
  <c r="BD2625" i="1"/>
  <c r="BB2626" i="1"/>
  <c r="BD2626" i="1" l="1"/>
  <c r="BB2627" i="1"/>
  <c r="BC2625" i="1"/>
  <c r="BC2626" i="1" l="1"/>
  <c r="BD2627" i="1"/>
  <c r="BB2628" i="1"/>
  <c r="BD2628" i="1" l="1"/>
  <c r="BB2629" i="1"/>
  <c r="BC2627" i="1"/>
  <c r="BD2629" i="1" l="1"/>
  <c r="BB2630" i="1"/>
  <c r="BC2628" i="1"/>
  <c r="BC2629" i="1" l="1"/>
  <c r="BD2630" i="1"/>
  <c r="BB2631" i="1"/>
  <c r="BD2631" i="1" l="1"/>
  <c r="BB2632" i="1"/>
  <c r="BC2630" i="1"/>
  <c r="BC2631" i="1" l="1"/>
  <c r="BD2632" i="1"/>
  <c r="BB2633" i="1"/>
  <c r="BD2633" i="1" l="1"/>
  <c r="BB2634" i="1"/>
  <c r="BC2632" i="1"/>
  <c r="BC2633" i="1" l="1"/>
  <c r="BD2634" i="1"/>
  <c r="BB2635" i="1"/>
  <c r="BC2634" i="1" l="1"/>
  <c r="BD2635" i="1"/>
  <c r="BB2636" i="1"/>
  <c r="BD2636" i="1" l="1"/>
  <c r="BB2637" i="1"/>
  <c r="BC2635" i="1"/>
  <c r="BC2636" i="1" l="1"/>
  <c r="BD2637" i="1"/>
  <c r="BB2638" i="1"/>
  <c r="BD2638" i="1" l="1"/>
  <c r="BB2639" i="1"/>
  <c r="BC2637" i="1"/>
  <c r="BC2638" i="1" l="1"/>
  <c r="BD2639" i="1"/>
  <c r="BB2640" i="1"/>
  <c r="BD2640" i="1" l="1"/>
  <c r="BC2639" i="1"/>
  <c r="BB2641" i="1"/>
  <c r="BD2641" i="1" l="1"/>
  <c r="BB2642" i="1"/>
  <c r="BC2640" i="1"/>
  <c r="BD2642" i="1" l="1"/>
  <c r="BC2641" i="1"/>
  <c r="BB2643" i="1"/>
  <c r="BD2643" i="1" l="1"/>
  <c r="BB2644" i="1"/>
  <c r="BC2642" i="1"/>
  <c r="BD2644" i="1" l="1"/>
  <c r="BC2643" i="1"/>
  <c r="BB2645" i="1"/>
  <c r="BD2645" i="1" l="1"/>
  <c r="BB2646" i="1"/>
  <c r="BC2644" i="1"/>
  <c r="BC2645" i="1" l="1"/>
  <c r="BD2646" i="1"/>
  <c r="BB2647" i="1"/>
  <c r="BD2647" i="1" l="1"/>
  <c r="BB2648" i="1"/>
  <c r="BC2646" i="1"/>
  <c r="BD2648" i="1" l="1"/>
  <c r="BB2649" i="1"/>
  <c r="BC2647" i="1"/>
  <c r="BD2649" i="1" l="1"/>
  <c r="BC2648" i="1"/>
  <c r="BB2650" i="1"/>
  <c r="BD2650" i="1" l="1"/>
  <c r="BB2651" i="1"/>
  <c r="BC2649" i="1"/>
  <c r="BC2650" i="1" l="1"/>
  <c r="BD2651" i="1"/>
  <c r="BB2652" i="1"/>
  <c r="BD2652" i="1" l="1"/>
  <c r="BB2653" i="1"/>
  <c r="BC2651" i="1"/>
  <c r="BD2653" i="1" l="1"/>
  <c r="BB2654" i="1"/>
  <c r="BC2652" i="1"/>
  <c r="BC2653" i="1" l="1"/>
  <c r="BD2654" i="1"/>
  <c r="BB2655" i="1"/>
  <c r="BD2655" i="1" l="1"/>
  <c r="BB2656" i="1"/>
  <c r="BC2654" i="1"/>
  <c r="BC2655" i="1" l="1"/>
  <c r="BD2656" i="1"/>
  <c r="BB2657" i="1"/>
  <c r="BD2657" i="1" l="1"/>
  <c r="BB2658" i="1"/>
  <c r="BC2656" i="1"/>
  <c r="BC2657" i="1" l="1"/>
  <c r="BD2658" i="1"/>
  <c r="BB2659" i="1"/>
  <c r="BC2658" i="1" l="1"/>
  <c r="BD2659" i="1"/>
  <c r="BB2660" i="1"/>
  <c r="BD2660" i="1" l="1"/>
  <c r="BB2661" i="1"/>
  <c r="BC2659" i="1"/>
  <c r="BC2660" i="1" l="1"/>
  <c r="BD2661" i="1"/>
  <c r="BB2662" i="1"/>
  <c r="BD2662" i="1" l="1"/>
  <c r="BB2663" i="1"/>
  <c r="BC2661" i="1"/>
  <c r="BC2662" i="1" l="1"/>
  <c r="BD2663" i="1"/>
  <c r="BB2664" i="1"/>
  <c r="BD2664" i="1" l="1"/>
  <c r="BB2665" i="1"/>
  <c r="BC2663" i="1"/>
  <c r="BD2665" i="1" l="1"/>
  <c r="BB2666" i="1"/>
  <c r="BC2664" i="1"/>
  <c r="BC2665" i="1" l="1"/>
  <c r="BD2666" i="1"/>
  <c r="BB2667" i="1"/>
  <c r="BD2667" i="1" l="1"/>
  <c r="BC2666" i="1"/>
  <c r="BB2668" i="1"/>
  <c r="BD2668" i="1" l="1"/>
  <c r="BB2669" i="1"/>
  <c r="BC2667" i="1"/>
  <c r="BD2669" i="1" l="1"/>
  <c r="BB2670" i="1"/>
  <c r="BC2668" i="1"/>
  <c r="BC2669" i="1" l="1"/>
  <c r="BD2670" i="1"/>
  <c r="BB2671" i="1"/>
  <c r="BD2671" i="1" l="1"/>
  <c r="BB2672" i="1"/>
  <c r="BC2670" i="1"/>
  <c r="BD2672" i="1" l="1"/>
  <c r="BB2673" i="1"/>
  <c r="BC2671" i="1"/>
  <c r="BC2672" i="1" l="1"/>
  <c r="BD2673" i="1"/>
  <c r="BB2674" i="1"/>
  <c r="BD2674" i="1" l="1"/>
  <c r="BB2675" i="1"/>
  <c r="BC2673" i="1"/>
  <c r="BC2674" i="1" l="1"/>
  <c r="BD2675" i="1"/>
  <c r="BB2676" i="1"/>
  <c r="BD2676" i="1" l="1"/>
  <c r="BB2677" i="1"/>
  <c r="BC2675" i="1"/>
  <c r="BD2677" i="1" l="1"/>
  <c r="BB2678" i="1"/>
  <c r="BC2676" i="1"/>
  <c r="BC2677" i="1" l="1"/>
  <c r="BD2678" i="1"/>
  <c r="BB2679" i="1"/>
  <c r="BD2679" i="1" l="1"/>
  <c r="BB2680" i="1"/>
  <c r="BC2678" i="1"/>
  <c r="BC2679" i="1" l="1"/>
  <c r="BD2680" i="1"/>
  <c r="BB2681" i="1"/>
  <c r="BD2681" i="1" l="1"/>
  <c r="BB2682" i="1"/>
  <c r="BC2680" i="1"/>
  <c r="BC2681" i="1" l="1"/>
  <c r="BD2682" i="1"/>
  <c r="BB2683" i="1"/>
  <c r="BC2682" i="1" l="1"/>
  <c r="BD2683" i="1"/>
  <c r="BB2684" i="1"/>
  <c r="BD2684" i="1" l="1"/>
  <c r="BB2685" i="1"/>
  <c r="BC2683" i="1"/>
  <c r="BC2684" i="1" l="1"/>
  <c r="BD2685" i="1"/>
  <c r="BB2686" i="1"/>
  <c r="BD2686" i="1" l="1"/>
  <c r="BB2687" i="1"/>
  <c r="BC2685" i="1"/>
  <c r="BC2686" i="1" l="1"/>
  <c r="BD2687" i="1"/>
  <c r="BB2688" i="1"/>
  <c r="BD2688" i="1" l="1"/>
  <c r="BB2689" i="1"/>
  <c r="BC2687" i="1"/>
  <c r="BD2689" i="1" l="1"/>
  <c r="BB2690" i="1"/>
  <c r="BC2688" i="1"/>
  <c r="BC2689" i="1" l="1"/>
  <c r="BD2690" i="1"/>
  <c r="BB2691" i="1"/>
  <c r="BD2691" i="1" l="1"/>
  <c r="BB2692" i="1"/>
  <c r="BC2690" i="1"/>
  <c r="BC2691" i="1" l="1"/>
  <c r="BD2692" i="1"/>
  <c r="BB2693" i="1"/>
  <c r="BD2693" i="1" l="1"/>
  <c r="BB2694" i="1"/>
  <c r="BC2692" i="1"/>
  <c r="BC2693" i="1" l="1"/>
  <c r="BD2694" i="1"/>
  <c r="BB2695" i="1"/>
  <c r="BC2694" i="1" l="1"/>
  <c r="BD2695" i="1"/>
  <c r="BB2696" i="1"/>
  <c r="BD2696" i="1" l="1"/>
  <c r="BB2697" i="1"/>
  <c r="BC2695" i="1"/>
  <c r="BC2696" i="1" l="1"/>
  <c r="BD2697" i="1"/>
  <c r="BB2698" i="1"/>
  <c r="BD2698" i="1" l="1"/>
  <c r="BB2699" i="1"/>
  <c r="BC2697" i="1"/>
  <c r="BC2698" i="1" l="1"/>
  <c r="BD2699" i="1"/>
  <c r="BB2700" i="1"/>
  <c r="BC2699" i="1" l="1"/>
  <c r="BD2700" i="1"/>
  <c r="BB2701" i="1"/>
  <c r="BD2701" i="1" l="1"/>
  <c r="BB2702" i="1"/>
  <c r="BC2700" i="1"/>
  <c r="BC2701" i="1" l="1"/>
  <c r="BD2702" i="1"/>
  <c r="BB2703" i="1"/>
  <c r="BD2703" i="1" l="1"/>
  <c r="BB2704" i="1"/>
  <c r="BC2702" i="1"/>
  <c r="BC2703" i="1" l="1"/>
  <c r="BD2704" i="1"/>
  <c r="BB2705" i="1"/>
  <c r="BD2705" i="1" l="1"/>
  <c r="BB2706" i="1"/>
  <c r="BC2704" i="1"/>
  <c r="BC2705" i="1" l="1"/>
  <c r="BD2706" i="1"/>
  <c r="BB2707" i="1"/>
  <c r="BC2706" i="1" l="1"/>
  <c r="BD2707" i="1"/>
  <c r="BB2708" i="1"/>
  <c r="BD2708" i="1" l="1"/>
  <c r="BB2709" i="1"/>
  <c r="BC2707" i="1"/>
  <c r="BC2708" i="1" l="1"/>
  <c r="BD2709" i="1"/>
  <c r="BB2710" i="1"/>
  <c r="BD2710" i="1" l="1"/>
  <c r="BB2711" i="1"/>
  <c r="BC2709" i="1"/>
  <c r="BC2710" i="1" l="1"/>
  <c r="BD2711" i="1"/>
  <c r="BB2712" i="1"/>
  <c r="BD2712" i="1" l="1"/>
  <c r="BB2713" i="1"/>
  <c r="BC2711" i="1"/>
  <c r="BD2713" i="1" l="1"/>
  <c r="BB2714" i="1"/>
  <c r="BC2712" i="1"/>
  <c r="BD2714" i="1" l="1"/>
  <c r="BC2713" i="1"/>
  <c r="BB2715" i="1"/>
  <c r="BD2715" i="1" l="1"/>
  <c r="BB2716" i="1"/>
  <c r="BC2714" i="1"/>
  <c r="BD2716" i="1" l="1"/>
  <c r="BC2715" i="1"/>
  <c r="BB2717" i="1"/>
  <c r="BD2717" i="1" l="1"/>
  <c r="BB2718" i="1"/>
  <c r="BC2716" i="1"/>
  <c r="BC2717" i="1" l="1"/>
  <c r="BD2718" i="1"/>
  <c r="BB2719" i="1"/>
  <c r="BC2718" i="1" l="1"/>
  <c r="BD2719" i="1"/>
  <c r="BB2720" i="1"/>
  <c r="BD2720" i="1" l="1"/>
  <c r="BB2721" i="1"/>
  <c r="BC2719" i="1"/>
  <c r="BC2720" i="1" l="1"/>
  <c r="BD2721" i="1"/>
  <c r="BB2722" i="1"/>
  <c r="BD2722" i="1" l="1"/>
  <c r="BC2721" i="1"/>
  <c r="BB2723" i="1"/>
  <c r="BC2722" i="1" l="1"/>
  <c r="BD2723" i="1"/>
  <c r="BB2724" i="1"/>
  <c r="BD2724" i="1" l="1"/>
  <c r="BB2725" i="1"/>
  <c r="BC2723" i="1"/>
  <c r="BC2724" i="1" l="1"/>
  <c r="BD2725" i="1"/>
  <c r="BB2726" i="1"/>
  <c r="BC2725" i="1" l="1"/>
  <c r="BD2726" i="1"/>
  <c r="BB2727" i="1"/>
  <c r="BD2727" i="1" l="1"/>
  <c r="BC2726" i="1"/>
  <c r="BB2728" i="1"/>
  <c r="BC2727" i="1" l="1"/>
  <c r="BD2728" i="1"/>
  <c r="BB2729" i="1"/>
  <c r="BD2729" i="1" l="1"/>
  <c r="BC2728" i="1"/>
  <c r="BB2730" i="1"/>
  <c r="BD2730" i="1" l="1"/>
  <c r="BB2731" i="1"/>
  <c r="BC2729" i="1"/>
  <c r="BC2730" i="1" l="1"/>
  <c r="BD2731" i="1"/>
  <c r="BB2732" i="1"/>
  <c r="BD2732" i="1" l="1"/>
  <c r="BB2733" i="1"/>
  <c r="BC2731" i="1"/>
  <c r="BC2732" i="1" l="1"/>
  <c r="BD2733" i="1"/>
  <c r="BB2734" i="1"/>
  <c r="BD2734" i="1" l="1"/>
  <c r="BB2735" i="1"/>
  <c r="BC2733" i="1"/>
  <c r="BC2734" i="1" l="1"/>
  <c r="BD2735" i="1"/>
  <c r="BB2736" i="1"/>
  <c r="BD2736" i="1" l="1"/>
  <c r="BB2737" i="1"/>
  <c r="BC2735" i="1"/>
  <c r="BD2737" i="1" l="1"/>
  <c r="BB2738" i="1"/>
  <c r="BC2736" i="1"/>
  <c r="BD2738" i="1" l="1"/>
  <c r="BC2737" i="1"/>
  <c r="BB2739" i="1"/>
  <c r="BC2738" i="1" l="1"/>
  <c r="BD2739" i="1"/>
  <c r="BB2740" i="1"/>
  <c r="BC2739" i="1" l="1"/>
  <c r="BD2740" i="1"/>
  <c r="BB2741" i="1"/>
  <c r="BD2741" i="1" l="1"/>
  <c r="BB2742" i="1"/>
  <c r="BC2740" i="1"/>
  <c r="BC2741" i="1" l="1"/>
  <c r="BD2742" i="1"/>
  <c r="BB2743" i="1"/>
  <c r="BC2742" i="1" l="1"/>
  <c r="BD2743" i="1"/>
  <c r="BB2744" i="1"/>
  <c r="BD2744" i="1" l="1"/>
  <c r="BB2745" i="1"/>
  <c r="BC2743" i="1"/>
  <c r="BC2744" i="1" l="1"/>
  <c r="BD2745" i="1"/>
  <c r="BB2746" i="1"/>
  <c r="BD2746" i="1" l="1"/>
  <c r="BB2747" i="1"/>
  <c r="BC2745" i="1"/>
  <c r="BC2746" i="1" l="1"/>
  <c r="BD2747" i="1"/>
  <c r="BB2748" i="1"/>
  <c r="BC2747" i="1" l="1"/>
  <c r="BD2748" i="1"/>
  <c r="BB2749" i="1"/>
  <c r="BC2748" i="1" l="1"/>
  <c r="BD2749" i="1"/>
  <c r="BB2750" i="1"/>
  <c r="BC2749" i="1" l="1"/>
  <c r="BD2750" i="1"/>
  <c r="BB2751" i="1"/>
  <c r="BC2750" i="1" l="1"/>
  <c r="BD2751" i="1"/>
  <c r="BB2752" i="1"/>
  <c r="BD2752" i="1" l="1"/>
  <c r="BB2753" i="1"/>
  <c r="BC2751" i="1"/>
  <c r="BD2753" i="1" l="1"/>
  <c r="BB2754" i="1"/>
  <c r="BC2752" i="1"/>
  <c r="BC2753" i="1" l="1"/>
  <c r="BD2754" i="1"/>
  <c r="BB2755" i="1"/>
  <c r="BD2755" i="1" l="1"/>
  <c r="BC2754" i="1"/>
  <c r="BB2756" i="1"/>
  <c r="BD2756" i="1" l="1"/>
  <c r="BB2757" i="1"/>
  <c r="BC2755" i="1"/>
  <c r="BD2757" i="1" l="1"/>
  <c r="BC2756" i="1"/>
  <c r="BB2758" i="1"/>
  <c r="BC2757" i="1" l="1"/>
  <c r="BD2758" i="1"/>
  <c r="BB2759" i="1"/>
  <c r="BD2759" i="1" l="1"/>
  <c r="BB2760" i="1"/>
  <c r="BC2758" i="1"/>
  <c r="BD2760" i="1" l="1"/>
  <c r="BC2759" i="1"/>
  <c r="BB2761" i="1"/>
  <c r="BC2760" i="1" l="1"/>
  <c r="BD2761" i="1"/>
  <c r="BB2762" i="1"/>
  <c r="BD2762" i="1" l="1"/>
  <c r="BB2763" i="1"/>
  <c r="BC2761" i="1"/>
  <c r="BC2762" i="1" l="1"/>
  <c r="BD2763" i="1"/>
  <c r="BB2764" i="1"/>
  <c r="BC2763" i="1" l="1"/>
  <c r="BD2764" i="1"/>
  <c r="BB2765" i="1"/>
  <c r="BD2765" i="1" l="1"/>
  <c r="BC2764" i="1"/>
  <c r="BB2766" i="1"/>
  <c r="BC2765" i="1" l="1"/>
  <c r="BD2766" i="1"/>
  <c r="BB2767" i="1"/>
  <c r="BD2767" i="1" l="1"/>
  <c r="BB2768" i="1"/>
  <c r="BC2766" i="1"/>
  <c r="BD2768" i="1" l="1"/>
  <c r="BC2767" i="1"/>
  <c r="BB2769" i="1"/>
  <c r="BC2768" i="1" l="1"/>
  <c r="BD2769" i="1"/>
  <c r="BB2770" i="1"/>
  <c r="BD2770" i="1" l="1"/>
  <c r="BB2771" i="1"/>
  <c r="BC2769" i="1"/>
  <c r="BC2770" i="1" l="1"/>
  <c r="BD2771" i="1"/>
  <c r="BB2772" i="1"/>
  <c r="BD2772" i="1" l="1"/>
  <c r="BB2773" i="1"/>
  <c r="BC2771" i="1"/>
  <c r="BC2772" i="1" l="1"/>
  <c r="BD2773" i="1"/>
  <c r="BB2774" i="1"/>
  <c r="BC2773" i="1" l="1"/>
  <c r="BD2774" i="1"/>
  <c r="BB2775" i="1"/>
  <c r="BD2775" i="1" l="1"/>
  <c r="BB2776" i="1"/>
  <c r="BC2774" i="1"/>
  <c r="BC2775" i="1" l="1"/>
  <c r="BD2776" i="1"/>
  <c r="BB2777" i="1"/>
  <c r="BD2777" i="1" l="1"/>
  <c r="BB2778" i="1"/>
  <c r="BC2776" i="1"/>
  <c r="BD2778" i="1" l="1"/>
  <c r="BB2779" i="1"/>
  <c r="BC2777" i="1"/>
  <c r="BC2778" i="1" l="1"/>
  <c r="BD2779" i="1"/>
  <c r="BB2780" i="1"/>
  <c r="BD2780" i="1" l="1"/>
  <c r="BB2781" i="1"/>
  <c r="BC2779" i="1"/>
  <c r="BC2780" i="1" l="1"/>
  <c r="BD2781" i="1"/>
  <c r="BB2782" i="1"/>
  <c r="BC2781" i="1" l="1"/>
  <c r="BD2782" i="1"/>
  <c r="BB2783" i="1"/>
  <c r="BD2783" i="1" l="1"/>
  <c r="BB2784" i="1"/>
  <c r="BC2782" i="1"/>
  <c r="BC2783" i="1" l="1"/>
  <c r="BD2784" i="1"/>
  <c r="BB2785" i="1"/>
  <c r="BC2784" i="1" l="1"/>
  <c r="BD2785" i="1"/>
  <c r="BB2786" i="1"/>
  <c r="BD2786" i="1" l="1"/>
  <c r="BC2785" i="1"/>
  <c r="BB2787" i="1"/>
  <c r="BC2786" i="1" l="1"/>
  <c r="BD2787" i="1"/>
  <c r="BB2788" i="1"/>
  <c r="BD2788" i="1" l="1"/>
  <c r="BC2787" i="1"/>
  <c r="BB2789" i="1"/>
  <c r="BC2788" i="1" l="1"/>
  <c r="BD2789" i="1"/>
  <c r="BB2790" i="1"/>
  <c r="BD2790" i="1" l="1"/>
  <c r="BC2789" i="1"/>
  <c r="BB2791" i="1"/>
  <c r="BD2791" i="1" l="1"/>
  <c r="BB2792" i="1"/>
  <c r="BC2790" i="1"/>
  <c r="BC2791" i="1" l="1"/>
  <c r="BD2792" i="1"/>
  <c r="BB2793" i="1"/>
  <c r="BD2793" i="1" l="1"/>
  <c r="BB2794" i="1"/>
  <c r="BC2792" i="1"/>
  <c r="BC2793" i="1" l="1"/>
  <c r="BD2794" i="1"/>
  <c r="BB2795" i="1"/>
  <c r="BC2794" i="1" l="1"/>
  <c r="BD2795" i="1"/>
  <c r="BB2796" i="1"/>
  <c r="BD2796" i="1" l="1"/>
  <c r="BB2797" i="1"/>
  <c r="BC2795" i="1"/>
  <c r="BC2796" i="1" l="1"/>
  <c r="BD2797" i="1"/>
  <c r="BB2798" i="1"/>
  <c r="BC2797" i="1" l="1"/>
  <c r="BD2798" i="1"/>
  <c r="BB2799" i="1"/>
  <c r="BD2799" i="1" l="1"/>
  <c r="BB2800" i="1"/>
  <c r="BC2798" i="1"/>
  <c r="BC2799" i="1" l="1"/>
  <c r="BD2800" i="1"/>
  <c r="BB2801" i="1"/>
  <c r="BD2801" i="1" l="1"/>
  <c r="BB2802" i="1"/>
  <c r="BC2800" i="1"/>
  <c r="BC2801" i="1" l="1"/>
  <c r="BD2802" i="1"/>
  <c r="BB2803" i="1"/>
  <c r="BD2803" i="1" l="1"/>
  <c r="BB2804" i="1"/>
  <c r="BC2802" i="1"/>
  <c r="BD2804" i="1" l="1"/>
  <c r="BB2805" i="1"/>
  <c r="BC2803" i="1"/>
  <c r="BC2804" i="1" l="1"/>
  <c r="BD2805" i="1"/>
  <c r="BB2806" i="1"/>
  <c r="BD2806" i="1" l="1"/>
  <c r="BC2805" i="1"/>
  <c r="BB2807" i="1"/>
  <c r="BC2806" i="1" l="1"/>
  <c r="BD2807" i="1"/>
  <c r="BB2808" i="1"/>
  <c r="BC2807" i="1" l="1"/>
  <c r="BD2808" i="1"/>
  <c r="BB2809" i="1"/>
  <c r="BC2808" i="1" l="1"/>
  <c r="BD2809" i="1"/>
  <c r="BB2810" i="1"/>
  <c r="BD2810" i="1" l="1"/>
  <c r="BB2811" i="1"/>
  <c r="BC2809" i="1"/>
  <c r="BD2811" i="1" l="1"/>
  <c r="BB2812" i="1"/>
  <c r="BC2810" i="1"/>
  <c r="BD2812" i="1" l="1"/>
  <c r="BC2811" i="1"/>
  <c r="BB2813" i="1"/>
  <c r="BD2813" i="1" l="1"/>
  <c r="BB2814" i="1"/>
  <c r="BC2812" i="1"/>
  <c r="BC2813" i="1" l="1"/>
  <c r="BD2814" i="1"/>
  <c r="BB2815" i="1"/>
  <c r="BC2814" i="1" l="1"/>
  <c r="BD2815" i="1"/>
  <c r="BB2816" i="1"/>
  <c r="BD2816" i="1" l="1"/>
  <c r="BB2817" i="1"/>
  <c r="BC2815" i="1"/>
  <c r="BD2817" i="1" l="1"/>
  <c r="BB2818" i="1"/>
  <c r="BC2816" i="1"/>
  <c r="BD2818" i="1" l="1"/>
  <c r="BB2819" i="1"/>
  <c r="BC2817" i="1"/>
  <c r="BC2818" i="1" l="1"/>
  <c r="BD2819" i="1"/>
  <c r="BB2820" i="1"/>
  <c r="BC2819" i="1" l="1"/>
  <c r="BD2820" i="1"/>
  <c r="BB2821" i="1"/>
  <c r="BC2820" i="1" l="1"/>
  <c r="BD2821" i="1"/>
  <c r="BB2822" i="1"/>
  <c r="BC2821" i="1" l="1"/>
  <c r="BD2822" i="1"/>
  <c r="BB2823" i="1"/>
  <c r="BD2823" i="1" l="1"/>
  <c r="BB2824" i="1"/>
  <c r="BC2822" i="1"/>
  <c r="BC2823" i="1" l="1"/>
  <c r="BD2824" i="1"/>
  <c r="BB2825" i="1"/>
  <c r="BD2825" i="1" l="1"/>
  <c r="BB2826" i="1"/>
  <c r="BC2824" i="1"/>
  <c r="BC2825" i="1" l="1"/>
  <c r="BD2826" i="1"/>
  <c r="BB2827" i="1"/>
  <c r="BC2826" i="1" l="1"/>
  <c r="BD2827" i="1"/>
  <c r="BB2828" i="1"/>
  <c r="BD2828" i="1" l="1"/>
  <c r="BB2829" i="1"/>
  <c r="BC2827" i="1"/>
  <c r="BD2829" i="1" l="1"/>
  <c r="BC2828" i="1"/>
  <c r="BB2830" i="1"/>
  <c r="BD2830" i="1" l="1"/>
  <c r="BB2831" i="1"/>
  <c r="BC2829" i="1"/>
  <c r="BD2831" i="1" l="1"/>
  <c r="BC2830" i="1"/>
  <c r="BB2832" i="1"/>
  <c r="BD2832" i="1" l="1"/>
  <c r="BB2833" i="1"/>
  <c r="BC2831" i="1"/>
  <c r="BC2832" i="1" l="1"/>
  <c r="BD2833" i="1"/>
  <c r="BB2834" i="1"/>
  <c r="BC2833" i="1" l="1"/>
  <c r="BD2834" i="1"/>
  <c r="BB2835" i="1"/>
  <c r="BD2835" i="1" l="1"/>
  <c r="BB2836" i="1"/>
  <c r="BC2834" i="1"/>
  <c r="BC2835" i="1" l="1"/>
  <c r="BD2836" i="1"/>
  <c r="BB2837" i="1"/>
  <c r="BD2837" i="1" l="1"/>
  <c r="BB2838" i="1"/>
  <c r="BC2836" i="1"/>
  <c r="BC2837" i="1" l="1"/>
  <c r="BD2838" i="1"/>
  <c r="BB2839" i="1"/>
  <c r="BD2839" i="1" l="1"/>
  <c r="BB2840" i="1"/>
  <c r="BC2838" i="1"/>
  <c r="BD2840" i="1" l="1"/>
  <c r="BB2841" i="1"/>
  <c r="BC2839" i="1"/>
  <c r="BC2840" i="1" l="1"/>
  <c r="BD2841" i="1"/>
  <c r="BB2842" i="1"/>
  <c r="BD2842" i="1" l="1"/>
  <c r="BB2843" i="1"/>
  <c r="BC2841" i="1"/>
  <c r="BC2842" i="1" l="1"/>
  <c r="BD2843" i="1"/>
  <c r="BB2844" i="1"/>
  <c r="BC2843" i="1" l="1"/>
  <c r="BD2844" i="1"/>
  <c r="BB2845" i="1"/>
  <c r="BC2844" i="1" l="1"/>
  <c r="BD2845" i="1"/>
  <c r="BB2846" i="1"/>
  <c r="BD2846" i="1" l="1"/>
  <c r="BB2847" i="1"/>
  <c r="BC2845" i="1"/>
  <c r="BD2847" i="1" l="1"/>
  <c r="BB2848" i="1"/>
  <c r="BC2846" i="1"/>
  <c r="BC2847" i="1" l="1"/>
  <c r="BD2848" i="1"/>
  <c r="BB2849" i="1"/>
  <c r="BD2849" i="1" l="1"/>
  <c r="BC2848" i="1"/>
  <c r="BB2850" i="1"/>
  <c r="BD2850" i="1" l="1"/>
  <c r="BB2851" i="1"/>
  <c r="BC2849" i="1"/>
  <c r="BC2850" i="1" l="1"/>
  <c r="BD2851" i="1"/>
  <c r="BB2852" i="1"/>
  <c r="BD2852" i="1" l="1"/>
  <c r="BC2851" i="1"/>
  <c r="BB2853" i="1"/>
  <c r="BD2853" i="1" l="1"/>
  <c r="BB2854" i="1"/>
  <c r="BC2852" i="1"/>
  <c r="BD2854" i="1" l="1"/>
  <c r="BB2855" i="1"/>
  <c r="BC2853" i="1"/>
  <c r="BC2854" i="1" l="1"/>
  <c r="BD2855" i="1"/>
  <c r="BB2856" i="1"/>
  <c r="BC2855" i="1" l="1"/>
  <c r="BD2856" i="1"/>
  <c r="BB2857" i="1"/>
  <c r="BC2856" i="1" l="1"/>
  <c r="BD2857" i="1"/>
  <c r="BB2858" i="1"/>
  <c r="BD2858" i="1" l="1"/>
  <c r="BC2857" i="1"/>
  <c r="BB2859" i="1"/>
  <c r="BD2859" i="1" l="1"/>
  <c r="BB2860" i="1"/>
  <c r="BC2858" i="1"/>
  <c r="BD2860" i="1" l="1"/>
  <c r="BB2861" i="1"/>
  <c r="BC2859" i="1"/>
  <c r="BD2861" i="1" l="1"/>
  <c r="BB2862" i="1"/>
  <c r="BC2860" i="1"/>
  <c r="BC2861" i="1" l="1"/>
  <c r="BD2862" i="1"/>
  <c r="BB2863" i="1"/>
  <c r="BC2862" i="1" l="1"/>
  <c r="BD2863" i="1"/>
  <c r="BB2864" i="1"/>
  <c r="BD2864" i="1" l="1"/>
  <c r="BB2865" i="1"/>
  <c r="BC2863" i="1"/>
  <c r="BC2864" i="1" l="1"/>
  <c r="BD2865" i="1"/>
  <c r="BB2866" i="1"/>
  <c r="BD2866" i="1" l="1"/>
  <c r="BB2867" i="1"/>
  <c r="BC2865" i="1"/>
  <c r="BC2866" i="1" l="1"/>
  <c r="BD2867" i="1"/>
  <c r="BB2868" i="1"/>
  <c r="BD2868" i="1" l="1"/>
  <c r="BB2869" i="1"/>
  <c r="BC2867" i="1"/>
  <c r="BD2869" i="1" l="1"/>
  <c r="BB2870" i="1"/>
  <c r="BC2868" i="1"/>
  <c r="BC2869" i="1" l="1"/>
  <c r="BD2870" i="1"/>
  <c r="BB2871" i="1"/>
  <c r="BD2871" i="1" l="1"/>
  <c r="BB2872" i="1"/>
  <c r="BC2870" i="1"/>
  <c r="BC2871" i="1" l="1"/>
  <c r="BD2872" i="1"/>
  <c r="BB2873" i="1"/>
  <c r="BD2873" i="1" l="1"/>
  <c r="BB2874" i="1"/>
  <c r="BC2872" i="1"/>
  <c r="BD2874" i="1" l="1"/>
  <c r="BB2875" i="1"/>
  <c r="BC2873" i="1"/>
  <c r="BD2875" i="1" l="1"/>
  <c r="BB2876" i="1"/>
  <c r="BC2874" i="1"/>
  <c r="BD2876" i="1" l="1"/>
  <c r="BB2877" i="1"/>
  <c r="BC2875" i="1"/>
  <c r="BC2876" i="1" l="1"/>
  <c r="BD2877" i="1"/>
  <c r="BB2878" i="1"/>
  <c r="BD2878" i="1" l="1"/>
  <c r="BB2879" i="1"/>
  <c r="BC2877" i="1"/>
  <c r="BC2878" i="1" l="1"/>
  <c r="BD2879" i="1"/>
  <c r="BB2880" i="1"/>
  <c r="BC2879" i="1" l="1"/>
  <c r="BD2880" i="1"/>
  <c r="BB2881" i="1"/>
  <c r="BD2881" i="1" l="1"/>
  <c r="BB2882" i="1"/>
  <c r="BC2880" i="1"/>
  <c r="BC2881" i="1" l="1"/>
  <c r="BD2882" i="1"/>
  <c r="BB2883" i="1"/>
  <c r="BD2883" i="1" l="1"/>
  <c r="BB2884" i="1"/>
  <c r="BC2882" i="1"/>
  <c r="BC2883" i="1" l="1"/>
  <c r="BD2884" i="1"/>
  <c r="BB2885" i="1"/>
  <c r="BD2885" i="1" l="1"/>
  <c r="BB2886" i="1"/>
  <c r="BC2884" i="1"/>
  <c r="BD2886" i="1" l="1"/>
  <c r="BB2887" i="1"/>
  <c r="BC2885" i="1"/>
  <c r="BD2887" i="1" l="1"/>
  <c r="BC2886" i="1"/>
  <c r="BB2888" i="1"/>
  <c r="BD2888" i="1" l="1"/>
  <c r="BC2887" i="1"/>
  <c r="BB2889" i="1"/>
  <c r="BD2889" i="1" l="1"/>
  <c r="BB2890" i="1"/>
  <c r="BC2888" i="1"/>
  <c r="BD2890" i="1" l="1"/>
  <c r="BB2891" i="1"/>
  <c r="BC2889" i="1"/>
  <c r="BC2890" i="1" l="1"/>
  <c r="BD2891" i="1"/>
  <c r="BB2892" i="1"/>
  <c r="BD2892" i="1" l="1"/>
  <c r="BB2893" i="1"/>
  <c r="BC2891" i="1"/>
  <c r="BD2893" i="1" l="1"/>
  <c r="BB2894" i="1"/>
  <c r="BC2892" i="1"/>
  <c r="BC2893" i="1" l="1"/>
  <c r="BD2894" i="1"/>
  <c r="BB2895" i="1"/>
  <c r="BD2895" i="1" l="1"/>
  <c r="BC2894" i="1"/>
  <c r="BB2896" i="1"/>
  <c r="BD2896" i="1" l="1"/>
  <c r="BB2897" i="1"/>
  <c r="BC2895" i="1"/>
  <c r="BD2897" i="1" l="1"/>
  <c r="BB2898" i="1"/>
  <c r="BC2896" i="1"/>
  <c r="BD2898" i="1" l="1"/>
  <c r="BB2899" i="1"/>
  <c r="BC2897" i="1"/>
  <c r="BD2899" i="1" l="1"/>
  <c r="BB2900" i="1"/>
  <c r="BC2898" i="1"/>
  <c r="BD2900" i="1" l="1"/>
  <c r="BB2901" i="1"/>
  <c r="BC2899" i="1"/>
  <c r="BC2900" i="1" l="1"/>
  <c r="BD2901" i="1"/>
  <c r="BB2902" i="1"/>
  <c r="BD2902" i="1" l="1"/>
  <c r="BB2903" i="1"/>
  <c r="BC2901" i="1"/>
  <c r="BC2902" i="1" l="1"/>
  <c r="BD2903" i="1"/>
  <c r="BB2904" i="1"/>
  <c r="BC2903" i="1" l="1"/>
  <c r="BD2904" i="1"/>
  <c r="BB2905" i="1"/>
  <c r="BD2905" i="1" l="1"/>
  <c r="BB2906" i="1"/>
  <c r="BC2904" i="1"/>
  <c r="BC2905" i="1" l="1"/>
  <c r="BD2906" i="1"/>
  <c r="BB2907" i="1"/>
  <c r="BD2907" i="1" l="1"/>
  <c r="BB2908" i="1"/>
  <c r="BC2906" i="1"/>
  <c r="BC2907" i="1" l="1"/>
  <c r="BD2908" i="1"/>
  <c r="BB2909" i="1"/>
  <c r="BD2909" i="1" l="1"/>
  <c r="BB2910" i="1"/>
  <c r="BC2908" i="1"/>
  <c r="BD2910" i="1" l="1"/>
  <c r="BB2911" i="1"/>
  <c r="BC2909" i="1"/>
  <c r="BC2910" i="1" l="1"/>
  <c r="BD2911" i="1"/>
  <c r="BB2912" i="1"/>
  <c r="BD2912" i="1" l="1"/>
  <c r="BC2911" i="1"/>
  <c r="BB2913" i="1"/>
  <c r="BD2913" i="1" l="1"/>
  <c r="BB2914" i="1"/>
  <c r="BC2912" i="1"/>
  <c r="BC2913" i="1" l="1"/>
  <c r="BD2914" i="1"/>
  <c r="BB2915" i="1"/>
  <c r="BC2914" i="1" l="1"/>
  <c r="BD2915" i="1"/>
  <c r="BB2916" i="1"/>
  <c r="BD2916" i="1" l="1"/>
  <c r="BB2917" i="1"/>
  <c r="BC2915" i="1"/>
  <c r="BD2917" i="1" l="1"/>
  <c r="BB2918" i="1"/>
  <c r="BC2916" i="1"/>
  <c r="BD2918" i="1" l="1"/>
  <c r="BC2917" i="1"/>
  <c r="BB2919" i="1"/>
  <c r="BD2919" i="1" l="1"/>
  <c r="BC2918" i="1"/>
  <c r="BB2920" i="1"/>
  <c r="BC2919" i="1" l="1"/>
  <c r="BD2920" i="1"/>
  <c r="BB2921" i="1"/>
  <c r="BD2921" i="1" l="1"/>
  <c r="BC2920" i="1"/>
  <c r="BB2922" i="1"/>
  <c r="BD2922" i="1" l="1"/>
  <c r="BB2923" i="1"/>
  <c r="BC2921" i="1"/>
  <c r="BC2922" i="1" l="1"/>
  <c r="BD2923" i="1"/>
  <c r="BB2924" i="1"/>
  <c r="BD2924" i="1" l="1"/>
  <c r="BC2923" i="1"/>
  <c r="BB2925" i="1"/>
  <c r="BD2925" i="1" l="1"/>
  <c r="BC2924" i="1"/>
  <c r="BB2926" i="1"/>
  <c r="BD2926" i="1" l="1"/>
  <c r="BB2927" i="1"/>
  <c r="BC2925" i="1"/>
  <c r="BC2926" i="1" l="1"/>
  <c r="BD2927" i="1"/>
  <c r="BB2928" i="1"/>
  <c r="BC2927" i="1" l="1"/>
  <c r="BD2928" i="1"/>
  <c r="BB2929" i="1"/>
  <c r="BD2929" i="1" l="1"/>
  <c r="BC2928" i="1"/>
  <c r="BB2930" i="1"/>
  <c r="BC2929" i="1" l="1"/>
  <c r="BD2930" i="1"/>
  <c r="BB2931" i="1"/>
  <c r="BD2931" i="1" l="1"/>
  <c r="BB2932" i="1"/>
  <c r="BC2930" i="1"/>
  <c r="BC2931" i="1" l="1"/>
  <c r="BD2932" i="1"/>
  <c r="BB2933" i="1"/>
  <c r="BD2933" i="1" l="1"/>
  <c r="BB2934" i="1"/>
  <c r="BC2932" i="1"/>
  <c r="BD2934" i="1" l="1"/>
  <c r="BB2935" i="1"/>
  <c r="BC2933" i="1"/>
  <c r="BD2935" i="1" l="1"/>
  <c r="BB2936" i="1"/>
  <c r="BC2934" i="1"/>
  <c r="BD2936" i="1" l="1"/>
  <c r="BB2937" i="1"/>
  <c r="BC2935" i="1"/>
  <c r="BD2937" i="1" l="1"/>
  <c r="BC2936" i="1"/>
  <c r="BB2938" i="1"/>
  <c r="BD2938" i="1" l="1"/>
  <c r="BB2939" i="1"/>
  <c r="BC2937" i="1"/>
  <c r="BC2938" i="1" l="1"/>
  <c r="BD2939" i="1"/>
  <c r="BB2940" i="1"/>
  <c r="BD2940" i="1" l="1"/>
  <c r="BB2941" i="1"/>
  <c r="BC2939" i="1"/>
  <c r="BD2941" i="1" l="1"/>
  <c r="BB2942" i="1"/>
  <c r="BC2940" i="1"/>
  <c r="BC2941" i="1" l="1"/>
  <c r="BD2942" i="1"/>
  <c r="BB2943" i="1"/>
  <c r="BD2943" i="1" l="1"/>
  <c r="BB2944" i="1"/>
  <c r="BC2942" i="1"/>
  <c r="BC2943" i="1" l="1"/>
  <c r="BD2944" i="1"/>
  <c r="BB2945" i="1"/>
  <c r="BD2945" i="1" l="1"/>
  <c r="BB2946" i="1"/>
  <c r="BC2944" i="1"/>
  <c r="BD2946" i="1" l="1"/>
  <c r="BB2947" i="1"/>
  <c r="BC2945" i="1"/>
  <c r="BD2947" i="1" l="1"/>
  <c r="BB2948" i="1"/>
  <c r="BC2946" i="1"/>
  <c r="BD2948" i="1" l="1"/>
  <c r="BB2949" i="1"/>
  <c r="BC2947" i="1"/>
  <c r="BC2948" i="1" l="1"/>
  <c r="BD2949" i="1"/>
  <c r="BB2950" i="1"/>
  <c r="BD2950" i="1" l="1"/>
  <c r="BB2951" i="1"/>
  <c r="BC2949" i="1"/>
  <c r="BC2950" i="1" l="1"/>
  <c r="BD2951" i="1"/>
  <c r="BB2952" i="1"/>
  <c r="BC2951" i="1" l="1"/>
  <c r="BD2952" i="1"/>
  <c r="BB2953" i="1"/>
  <c r="BD2953" i="1" l="1"/>
  <c r="BB2954" i="1"/>
  <c r="BC2952" i="1"/>
  <c r="BC2953" i="1" l="1"/>
  <c r="BB2955" i="1"/>
  <c r="BB2956" i="1" l="1"/>
  <c r="BC2954" i="1"/>
  <c r="BD2954" i="1" s="1"/>
  <c r="BC2955" i="1" l="1"/>
  <c r="BD2955" i="1" s="1"/>
  <c r="BB2957" i="1"/>
  <c r="BB2958" i="1" l="1"/>
  <c r="BC2956" i="1"/>
  <c r="BD2956" i="1" s="1"/>
  <c r="BB2959" i="1" l="1"/>
  <c r="BC2957" i="1"/>
  <c r="BD2957" i="1" s="1"/>
  <c r="BC2958" i="1" l="1"/>
  <c r="BD2958" i="1" s="1"/>
  <c r="BB2960" i="1"/>
  <c r="BB2961" i="1" l="1"/>
  <c r="BC2959" i="1"/>
  <c r="BD2959" i="1" s="1"/>
  <c r="BC2960" i="1" l="1"/>
  <c r="BD2960" i="1" s="1"/>
  <c r="BB2962" i="1"/>
  <c r="BB2963" i="1" l="1"/>
  <c r="BC2961" i="1"/>
  <c r="BD2961" i="1" s="1"/>
  <c r="BC2962" i="1" l="1"/>
  <c r="BD2962" i="1" s="1"/>
  <c r="BB2964" i="1"/>
  <c r="BB2965" i="1" l="1"/>
  <c r="BC2963" i="1"/>
  <c r="BD2963" i="1" s="1"/>
  <c r="BB2966" i="1" l="1"/>
  <c r="BC2964" i="1"/>
  <c r="BD2964" i="1" s="1"/>
  <c r="BC2965" i="1" l="1"/>
  <c r="BD2965" i="1" s="1"/>
  <c r="BB2967" i="1"/>
  <c r="BB2968" i="1" l="1"/>
  <c r="BC2966" i="1"/>
  <c r="BD2966" i="1" s="1"/>
  <c r="BC2967" i="1" l="1"/>
  <c r="BD2967" i="1" s="1"/>
  <c r="BB2969" i="1"/>
  <c r="BB2970" i="1" l="1"/>
  <c r="BC2968" i="1"/>
  <c r="BD2968" i="1" s="1"/>
  <c r="BB2971" i="1" l="1"/>
  <c r="BC2969" i="1"/>
  <c r="BD2969" i="1" s="1"/>
  <c r="BB2972" i="1" l="1"/>
  <c r="BC2970" i="1"/>
  <c r="BD2970" i="1" s="1"/>
  <c r="BB2973" i="1" l="1"/>
  <c r="BC2971" i="1"/>
  <c r="BD2971" i="1" s="1"/>
  <c r="BC2972" i="1" l="1"/>
  <c r="BD2972" i="1" s="1"/>
  <c r="BB2974" i="1"/>
  <c r="BB2975" i="1" l="1"/>
  <c r="BC2973" i="1"/>
  <c r="BD2973" i="1" s="1"/>
  <c r="BC2974" i="1" l="1"/>
  <c r="BD2974" i="1" s="1"/>
  <c r="BB2976" i="1"/>
  <c r="BC2975" i="1" l="1"/>
  <c r="BD2975" i="1" s="1"/>
  <c r="BB2977" i="1"/>
  <c r="BB2978" i="1" l="1"/>
  <c r="BC2976" i="1"/>
  <c r="BD2976" i="1" s="1"/>
  <c r="BC2977" i="1" l="1"/>
  <c r="BD2977" i="1" s="1"/>
  <c r="BB2979" i="1"/>
  <c r="BB2980" i="1" l="1"/>
  <c r="BC2978" i="1"/>
  <c r="BD2978" i="1" s="1"/>
  <c r="BC2979" i="1" l="1"/>
  <c r="BD2979" i="1" s="1"/>
  <c r="BB2981" i="1"/>
  <c r="BB2982" i="1" l="1"/>
  <c r="BC2980" i="1"/>
  <c r="BD2980" i="1" s="1"/>
  <c r="BB2983" i="1" l="1"/>
  <c r="BC2981" i="1"/>
  <c r="BD2981" i="1" s="1"/>
  <c r="BC2982" i="1" l="1"/>
  <c r="BD2982" i="1" s="1"/>
  <c r="BB2984" i="1"/>
  <c r="BB2985" i="1" l="1"/>
  <c r="BC2983" i="1"/>
  <c r="BD2983" i="1" s="1"/>
  <c r="BC2984" i="1" l="1"/>
  <c r="BD2984" i="1" s="1"/>
  <c r="BB2986" i="1"/>
  <c r="BB2987" i="1" l="1"/>
  <c r="BC2985" i="1"/>
  <c r="BD2985" i="1" s="1"/>
  <c r="BC2986" i="1" l="1"/>
  <c r="BD2986" i="1" s="1"/>
  <c r="BB2988" i="1"/>
  <c r="BC2987" i="1" l="1"/>
  <c r="BD2987" i="1" s="1"/>
  <c r="BB2989" i="1"/>
  <c r="BB2990" i="1" l="1"/>
  <c r="BC2988" i="1"/>
  <c r="BD2988" i="1" s="1"/>
  <c r="BC2989" i="1" l="1"/>
  <c r="BD2989" i="1" s="1"/>
  <c r="BB2991" i="1"/>
  <c r="BB2992" i="1" l="1"/>
  <c r="BC2990" i="1"/>
  <c r="BD2990" i="1" s="1"/>
  <c r="BC2991" i="1" l="1"/>
  <c r="BD2991" i="1" s="1"/>
  <c r="BB2993" i="1"/>
  <c r="BB2994" i="1" l="1"/>
  <c r="BC2992" i="1"/>
  <c r="BD2992" i="1" s="1"/>
  <c r="BB2995" i="1" l="1"/>
  <c r="BC2993" i="1"/>
  <c r="BD2993" i="1" s="1"/>
  <c r="BB2996" i="1" l="1"/>
  <c r="BC2994" i="1"/>
  <c r="BD2994" i="1" s="1"/>
  <c r="BB2997" i="1" l="1"/>
  <c r="BC2995" i="1"/>
  <c r="BD2995" i="1" s="1"/>
  <c r="BC2996" i="1" l="1"/>
  <c r="BD2996" i="1" s="1"/>
  <c r="BB2998" i="1"/>
  <c r="BB2999" i="1" l="1"/>
  <c r="BC2997" i="1"/>
  <c r="BD2997" i="1" s="1"/>
  <c r="BC2998" i="1" l="1"/>
  <c r="BD2998" i="1" s="1"/>
  <c r="BB3000" i="1"/>
  <c r="BC2999" i="1" l="1"/>
  <c r="BD2999" i="1" s="1"/>
  <c r="BB3001" i="1"/>
  <c r="BB3002" i="1" l="1"/>
  <c r="BC3000" i="1"/>
  <c r="BD3000" i="1" s="1"/>
  <c r="BC3001" i="1" l="1"/>
  <c r="BD3001" i="1" s="1"/>
  <c r="BB3003" i="1"/>
  <c r="BB3004" i="1" l="1"/>
  <c r="BC3002" i="1"/>
  <c r="BD3002" i="1" s="1"/>
  <c r="BC3003" i="1" l="1"/>
  <c r="BD3003" i="1" s="1"/>
  <c r="BB3005" i="1"/>
  <c r="BB3006" i="1" l="1"/>
  <c r="BC3004" i="1"/>
  <c r="BD3004" i="1" s="1"/>
  <c r="BB3007" i="1" l="1"/>
  <c r="BC3005" i="1"/>
  <c r="BD3005" i="1" s="1"/>
  <c r="BC3006" i="1" l="1"/>
  <c r="BD3006" i="1" s="1"/>
  <c r="BB3008" i="1"/>
  <c r="BB3009" i="1" l="1"/>
  <c r="BC3007" i="1"/>
  <c r="BD3007" i="1" s="1"/>
  <c r="BC3008" i="1" l="1"/>
  <c r="BD3008" i="1" s="1"/>
  <c r="BB3010" i="1"/>
  <c r="BB3011" i="1" l="1"/>
  <c r="BC3009" i="1"/>
  <c r="BD3009" i="1" s="1"/>
  <c r="BC3010" i="1" l="1"/>
  <c r="BD3010" i="1" s="1"/>
  <c r="BB3012" i="1"/>
  <c r="BC3011" i="1" l="1"/>
  <c r="BD3011" i="1" s="1"/>
  <c r="BB3013" i="1"/>
  <c r="BB3014" i="1" l="1"/>
  <c r="BC3012" i="1"/>
  <c r="BD3012" i="1" s="1"/>
  <c r="BC3013" i="1" l="1"/>
  <c r="BD3013" i="1" s="1"/>
  <c r="BB3015" i="1"/>
  <c r="BB3016" i="1" l="1"/>
  <c r="BC3014" i="1"/>
  <c r="BD3014" i="1" s="1"/>
  <c r="BC3015" i="1" l="1"/>
  <c r="BD3015" i="1" s="1"/>
  <c r="BB3017" i="1"/>
  <c r="BB3018" i="1" l="1"/>
  <c r="BC3016" i="1"/>
  <c r="BD3016" i="1" s="1"/>
  <c r="BB3019" i="1" l="1"/>
  <c r="BC3017" i="1"/>
  <c r="BD3017" i="1" s="1"/>
  <c r="BB3020" i="1" l="1"/>
  <c r="BC3018" i="1"/>
  <c r="BD3018" i="1" s="1"/>
  <c r="BB3021" i="1" l="1"/>
  <c r="BC3019" i="1"/>
  <c r="BD3019" i="1" s="1"/>
  <c r="BC3020" i="1" l="1"/>
  <c r="BD3020" i="1" s="1"/>
  <c r="BB3022" i="1"/>
  <c r="BB3023" i="1" l="1"/>
  <c r="BC3021" i="1"/>
  <c r="BD3021" i="1" s="1"/>
  <c r="BC3022" i="1" l="1"/>
  <c r="BD3022" i="1" s="1"/>
  <c r="BB3024" i="1"/>
  <c r="BC3023" i="1" l="1"/>
  <c r="BD3023" i="1" s="1"/>
  <c r="BB3025" i="1"/>
  <c r="BB3026" i="1" l="1"/>
  <c r="BC3024" i="1"/>
  <c r="BD3024" i="1" s="1"/>
  <c r="BC3025" i="1" l="1"/>
  <c r="BD3025" i="1" s="1"/>
  <c r="BB3027" i="1"/>
  <c r="BB3028" i="1" l="1"/>
  <c r="BC3026" i="1"/>
  <c r="BD3026" i="1" s="1"/>
  <c r="BC3027" i="1" l="1"/>
  <c r="BD3027" i="1" s="1"/>
  <c r="BB3029" i="1"/>
  <c r="BB3030" i="1" l="1"/>
  <c r="BC3028" i="1"/>
  <c r="BD3028" i="1" s="1"/>
  <c r="BB3031" i="1" l="1"/>
  <c r="BC3029" i="1"/>
  <c r="BD3029" i="1" s="1"/>
  <c r="BC3030" i="1" l="1"/>
  <c r="BD3030" i="1" s="1"/>
  <c r="BB3032" i="1"/>
  <c r="BB3033" i="1" l="1"/>
  <c r="BC3031" i="1"/>
  <c r="BD3031" i="1" s="1"/>
  <c r="BC3032" i="1" l="1"/>
  <c r="BD3032" i="1" s="1"/>
  <c r="BB3034" i="1"/>
  <c r="BB3035" i="1" l="1"/>
  <c r="BC3033" i="1"/>
  <c r="BD3033" i="1" s="1"/>
  <c r="BC3034" i="1" l="1"/>
  <c r="BD3034" i="1" s="1"/>
  <c r="BB3036" i="1"/>
  <c r="BC3035" i="1" l="1"/>
  <c r="BD3035" i="1" s="1"/>
  <c r="BB3037" i="1"/>
  <c r="BB3038" i="1" l="1"/>
  <c r="BC3036" i="1"/>
  <c r="BD3036" i="1" s="1"/>
  <c r="BC3037" i="1" l="1"/>
  <c r="BD3037" i="1" s="1"/>
  <c r="BB3039" i="1"/>
  <c r="BB3040" i="1" l="1"/>
  <c r="BC3038" i="1"/>
  <c r="BD3038" i="1" s="1"/>
  <c r="BC3039" i="1" l="1"/>
  <c r="BD3039" i="1" s="1"/>
  <c r="BB3041" i="1"/>
  <c r="BB3042" i="1" l="1"/>
  <c r="BC3040" i="1"/>
  <c r="BD3040" i="1" s="1"/>
  <c r="BB3043" i="1" l="1"/>
  <c r="BC3041" i="1"/>
  <c r="BD3041" i="1" s="1"/>
  <c r="BB3044" i="1" l="1"/>
  <c r="BC3042" i="1"/>
  <c r="BD3042" i="1" s="1"/>
  <c r="BB3045" i="1" l="1"/>
  <c r="BC3043" i="1"/>
  <c r="BD3043" i="1" s="1"/>
  <c r="BC3044" i="1" l="1"/>
  <c r="BD3044" i="1" s="1"/>
  <c r="BB3046" i="1"/>
  <c r="BB3047" i="1" l="1"/>
  <c r="BC3045" i="1"/>
  <c r="BD3045" i="1" s="1"/>
  <c r="BC3046" i="1" l="1"/>
  <c r="BD3046" i="1" s="1"/>
  <c r="BB3048" i="1"/>
  <c r="BC3047" i="1" l="1"/>
  <c r="BD3047" i="1" s="1"/>
  <c r="BB3049" i="1"/>
  <c r="BB3050" i="1" l="1"/>
  <c r="BC3048" i="1"/>
  <c r="BD3048" i="1" s="1"/>
  <c r="BC3049" i="1" l="1"/>
  <c r="BD3049" i="1" s="1"/>
  <c r="BB3051" i="1"/>
  <c r="BB3052" i="1" l="1"/>
  <c r="BC3050" i="1"/>
  <c r="BD3050" i="1" s="1"/>
  <c r="BC3051" i="1" l="1"/>
  <c r="BD3051" i="1" s="1"/>
  <c r="BB3053" i="1"/>
  <c r="BB3054" i="1" l="1"/>
  <c r="BC3052" i="1"/>
  <c r="BD3052" i="1" s="1"/>
  <c r="BB3055" i="1" l="1"/>
  <c r="BC3053" i="1"/>
  <c r="BD3053" i="1" s="1"/>
  <c r="BC3054" i="1" l="1"/>
  <c r="BD3054" i="1" s="1"/>
  <c r="BB3056" i="1"/>
  <c r="BB3057" i="1" l="1"/>
  <c r="BC3055" i="1"/>
  <c r="BD3055" i="1" s="1"/>
  <c r="BC3056" i="1" l="1"/>
  <c r="BD3056" i="1" s="1"/>
  <c r="BB3058" i="1"/>
  <c r="BB3059" i="1" l="1"/>
  <c r="BC3057" i="1"/>
  <c r="BD3057" i="1" s="1"/>
  <c r="BC3058" i="1" l="1"/>
  <c r="BD3058" i="1" s="1"/>
  <c r="BB3060" i="1"/>
  <c r="BC3059" i="1" l="1"/>
  <c r="BD3059" i="1" s="1"/>
  <c r="BB3061" i="1"/>
  <c r="BB3062" i="1" l="1"/>
  <c r="BC3060" i="1"/>
  <c r="BD3060" i="1" s="1"/>
  <c r="BC3061" i="1" l="1"/>
  <c r="BD3061" i="1" s="1"/>
  <c r="BB3063" i="1"/>
  <c r="BB3064" i="1" l="1"/>
  <c r="BC3062" i="1"/>
  <c r="BD3062" i="1" s="1"/>
  <c r="BC3063" i="1" l="1"/>
  <c r="BD3063" i="1" s="1"/>
  <c r="BB3065" i="1"/>
  <c r="BB3066" i="1" l="1"/>
  <c r="BC3064" i="1"/>
  <c r="BD3064" i="1" s="1"/>
  <c r="BB3067" i="1" l="1"/>
  <c r="BC3065" i="1"/>
  <c r="BD3065" i="1" s="1"/>
  <c r="BB3068" i="1" l="1"/>
  <c r="BC3066" i="1"/>
  <c r="BD3066" i="1" s="1"/>
  <c r="BB3069" i="1" l="1"/>
  <c r="BC3067" i="1"/>
  <c r="BD3067" i="1" s="1"/>
  <c r="BC3068" i="1" l="1"/>
  <c r="BD3068" i="1" s="1"/>
  <c r="BB3070" i="1"/>
  <c r="BB3071" i="1" l="1"/>
  <c r="BC3069" i="1"/>
  <c r="BD3069" i="1" s="1"/>
  <c r="BC3070" i="1" l="1"/>
  <c r="BD3070" i="1" s="1"/>
  <c r="BB3072" i="1"/>
  <c r="BC3071" i="1" l="1"/>
  <c r="BD3071" i="1" s="1"/>
  <c r="BB3073" i="1"/>
  <c r="BB3074" i="1" l="1"/>
  <c r="BC3072" i="1"/>
  <c r="BD3072" i="1" s="1"/>
  <c r="BC3073" i="1" l="1"/>
  <c r="BD3073" i="1" s="1"/>
  <c r="BB3075" i="1"/>
  <c r="BB3076" i="1" l="1"/>
  <c r="BC3074" i="1"/>
  <c r="BD3074" i="1" s="1"/>
  <c r="BC3075" i="1" l="1"/>
  <c r="BD3075" i="1" s="1"/>
  <c r="BB3077" i="1"/>
  <c r="BB3078" i="1" l="1"/>
  <c r="BC3076" i="1"/>
  <c r="BD3076" i="1" s="1"/>
  <c r="BB3079" i="1" l="1"/>
  <c r="BC3077" i="1"/>
  <c r="BD3077" i="1" s="1"/>
  <c r="BC3078" i="1" l="1"/>
  <c r="BD3078" i="1" s="1"/>
  <c r="BB3080" i="1"/>
  <c r="BB3081" i="1" l="1"/>
  <c r="BC3079" i="1"/>
  <c r="BD3079" i="1" s="1"/>
  <c r="BC3080" i="1" l="1"/>
  <c r="BD3080" i="1" s="1"/>
  <c r="BB3082" i="1"/>
  <c r="BB3083" i="1" l="1"/>
  <c r="BC3081" i="1"/>
  <c r="BD3081" i="1" s="1"/>
  <c r="BC3082" i="1" l="1"/>
  <c r="BD3082" i="1" s="1"/>
  <c r="BB3084" i="1"/>
  <c r="BB3085" i="1" l="1"/>
  <c r="BC3083" i="1"/>
  <c r="BD3083" i="1" s="1"/>
  <c r="BB3086" i="1" l="1"/>
  <c r="BC3084" i="1"/>
  <c r="BD3084" i="1" s="1"/>
  <c r="BC3085" i="1" l="1"/>
  <c r="BD3085" i="1" s="1"/>
  <c r="BB3087" i="1"/>
  <c r="BB3088" i="1" l="1"/>
  <c r="BC3086" i="1"/>
  <c r="BD3086" i="1" s="1"/>
  <c r="BC3087" i="1" l="1"/>
  <c r="BD3087" i="1" s="1"/>
  <c r="BB3089" i="1"/>
  <c r="BB3090" i="1" l="1"/>
  <c r="BC3088" i="1"/>
  <c r="BD3088" i="1" s="1"/>
  <c r="BB3091" i="1" l="1"/>
  <c r="BC3089" i="1"/>
  <c r="BD3089" i="1" s="1"/>
  <c r="BB3092" i="1" l="1"/>
  <c r="BC3090" i="1"/>
  <c r="BD3090" i="1" s="1"/>
  <c r="BB3093" i="1" l="1"/>
  <c r="BC3091" i="1"/>
  <c r="BD3091" i="1" s="1"/>
  <c r="BC3092" i="1" l="1"/>
  <c r="BD3092" i="1" s="1"/>
  <c r="BB3094" i="1"/>
  <c r="BB3095" i="1" l="1"/>
  <c r="BC3093" i="1"/>
  <c r="BD3093" i="1" s="1"/>
  <c r="BC3094" i="1" l="1"/>
  <c r="BD3094" i="1" s="1"/>
  <c r="BB3096" i="1"/>
  <c r="BC3095" i="1" l="1"/>
  <c r="BD3095" i="1" s="1"/>
  <c r="BB3097" i="1"/>
  <c r="BB3098" i="1" l="1"/>
  <c r="BC3096" i="1"/>
  <c r="BD3096" i="1" s="1"/>
  <c r="BC3097" i="1" l="1"/>
  <c r="BD3097" i="1" s="1"/>
  <c r="BB3099" i="1"/>
  <c r="BB3100" i="1" l="1"/>
  <c r="BC3098" i="1"/>
  <c r="BD3098" i="1" s="1"/>
  <c r="BC3099" i="1" l="1"/>
  <c r="BD3099" i="1" s="1"/>
  <c r="BB3101" i="1"/>
  <c r="BB3102" i="1" l="1"/>
  <c r="BC3100" i="1"/>
  <c r="BD3100" i="1" s="1"/>
  <c r="BB3103" i="1" l="1"/>
  <c r="BC3101" i="1"/>
  <c r="BD3101" i="1" s="1"/>
  <c r="BC3102" i="1" l="1"/>
  <c r="BD3102" i="1" s="1"/>
  <c r="BB3104" i="1"/>
  <c r="BB3105" i="1" l="1"/>
  <c r="BC3103" i="1"/>
  <c r="BD3103" i="1" s="1"/>
  <c r="BC3104" i="1" l="1"/>
  <c r="BD3104" i="1" s="1"/>
  <c r="BB3106" i="1"/>
  <c r="BB3107" i="1" l="1"/>
  <c r="BC3105" i="1"/>
  <c r="BD3105" i="1" s="1"/>
  <c r="BC3106" i="1" l="1"/>
  <c r="BD3106" i="1" s="1"/>
  <c r="BB3108" i="1"/>
  <c r="BC3107" i="1" l="1"/>
  <c r="BD3107" i="1" s="1"/>
  <c r="BB3109" i="1"/>
  <c r="BB3110" i="1" l="1"/>
  <c r="BC3108" i="1"/>
  <c r="BD3108" i="1" s="1"/>
  <c r="BC3109" i="1" l="1"/>
  <c r="BD3109" i="1" s="1"/>
  <c r="BB3111" i="1"/>
  <c r="BB3112" i="1" l="1"/>
  <c r="BC3110" i="1"/>
  <c r="BD3110" i="1" s="1"/>
  <c r="BC3111" i="1" l="1"/>
  <c r="BD3111" i="1" s="1"/>
  <c r="BB3113" i="1"/>
  <c r="BB3114" i="1" l="1"/>
  <c r="BC3112" i="1"/>
  <c r="BD3112" i="1" s="1"/>
  <c r="BB3115" i="1" l="1"/>
  <c r="BC3113" i="1"/>
  <c r="BD3113" i="1" s="1"/>
  <c r="BB3116" i="1" l="1"/>
  <c r="BC3114" i="1"/>
  <c r="BD3114" i="1" s="1"/>
  <c r="BB3117" i="1" l="1"/>
  <c r="BC3115" i="1"/>
  <c r="BD3115" i="1" s="1"/>
  <c r="BC3116" i="1" l="1"/>
  <c r="BD3116" i="1" s="1"/>
  <c r="BB3118" i="1"/>
  <c r="BB3119" i="1" l="1"/>
  <c r="BC3117" i="1"/>
  <c r="BD3117" i="1" s="1"/>
  <c r="BC3118" i="1" l="1"/>
  <c r="BD3118" i="1" s="1"/>
  <c r="BB3120" i="1"/>
  <c r="BC3119" i="1" l="1"/>
  <c r="BD3119" i="1" s="1"/>
  <c r="BB3121" i="1"/>
  <c r="BB3122" i="1" l="1"/>
  <c r="BC3120" i="1"/>
  <c r="BD3120" i="1" s="1"/>
  <c r="BC3121" i="1" l="1"/>
  <c r="BD3121" i="1" s="1"/>
  <c r="BB3123" i="1"/>
  <c r="BB3124" i="1" l="1"/>
  <c r="BC3122" i="1"/>
  <c r="BD3122" i="1" s="1"/>
  <c r="BC3123" i="1" l="1"/>
  <c r="BD3123" i="1" s="1"/>
  <c r="BB3125" i="1"/>
  <c r="BB3126" i="1" l="1"/>
  <c r="BC3124" i="1"/>
  <c r="BD3124" i="1" s="1"/>
  <c r="BB3127" i="1" l="1"/>
  <c r="BC3125" i="1"/>
  <c r="BD3125" i="1" s="1"/>
  <c r="BC3126" i="1" l="1"/>
  <c r="BD3126" i="1" s="1"/>
  <c r="BB3128" i="1"/>
  <c r="BC3127" i="1" l="1"/>
  <c r="BD3127" i="1" s="1"/>
  <c r="BB3129" i="1"/>
  <c r="BC3128" i="1" l="1"/>
  <c r="BD3128" i="1" s="1"/>
  <c r="BB3130" i="1"/>
  <c r="BC3129" i="1" l="1"/>
  <c r="BD3129" i="1" s="1"/>
  <c r="BB3131" i="1"/>
  <c r="BC3130" i="1" l="1"/>
  <c r="BD3130" i="1" s="1"/>
  <c r="BB3132" i="1"/>
  <c r="BB3133" i="1" l="1"/>
  <c r="BC3131" i="1"/>
  <c r="BD3131" i="1" s="1"/>
  <c r="BC3132" i="1" l="1"/>
  <c r="BD3132" i="1" s="1"/>
  <c r="BB3134" i="1"/>
  <c r="BC3133" i="1" l="1"/>
  <c r="BD3133" i="1" s="1"/>
  <c r="BB3135" i="1"/>
  <c r="BC3134" i="1" l="1"/>
  <c r="BD3134" i="1" s="1"/>
  <c r="BB3136" i="1"/>
  <c r="BC3135" i="1" l="1"/>
  <c r="BD3135" i="1" s="1"/>
  <c r="BB3137" i="1"/>
  <c r="BC3136" i="1" l="1"/>
  <c r="BD3136" i="1" s="1"/>
  <c r="BB3138" i="1"/>
  <c r="BC3137" i="1" l="1"/>
  <c r="BD3137" i="1" s="1"/>
  <c r="BB3139" i="1"/>
  <c r="BC3138" i="1" l="1"/>
  <c r="BD3138" i="1" s="1"/>
  <c r="BB3140" i="1"/>
  <c r="BC3139" i="1" l="1"/>
  <c r="BD3139" i="1" s="1"/>
  <c r="BB3141" i="1"/>
  <c r="BC3140" i="1" l="1"/>
  <c r="BD3140" i="1" s="1"/>
  <c r="BB3142" i="1"/>
  <c r="BC3141" i="1" l="1"/>
  <c r="BD3141" i="1" s="1"/>
  <c r="BB3143" i="1"/>
  <c r="BC3142" i="1" l="1"/>
  <c r="BD3142" i="1" s="1"/>
  <c r="BB3144" i="1"/>
  <c r="BC3143" i="1" l="1"/>
  <c r="BD3143" i="1" s="1"/>
  <c r="BB3145" i="1"/>
  <c r="BC3144" i="1" l="1"/>
  <c r="BD3144" i="1" s="1"/>
  <c r="BB3146" i="1"/>
  <c r="BC3145" i="1" l="1"/>
  <c r="BD3145" i="1" s="1"/>
  <c r="BB3147" i="1"/>
  <c r="BC3146" i="1" l="1"/>
  <c r="BD3146" i="1" s="1"/>
  <c r="BB3148" i="1"/>
  <c r="BC3147" i="1" l="1"/>
  <c r="BD3147" i="1" s="1"/>
  <c r="BB3149" i="1"/>
  <c r="BB3150" i="1" l="1"/>
  <c r="BC3148" i="1"/>
  <c r="BD3148" i="1" s="1"/>
  <c r="BC3149" i="1" l="1"/>
  <c r="BD3149" i="1" s="1"/>
  <c r="BB3151" i="1"/>
  <c r="BC3150" i="1" l="1"/>
  <c r="BD3150" i="1" s="1"/>
  <c r="BB3152" i="1"/>
  <c r="BB3153" i="1" l="1"/>
  <c r="BC3151" i="1"/>
  <c r="BD3151" i="1" s="1"/>
  <c r="BC3152" i="1" l="1"/>
  <c r="BD3152" i="1" s="1"/>
  <c r="BB3154" i="1"/>
  <c r="BB3155" i="1" l="1"/>
  <c r="BC3153" i="1"/>
  <c r="BD3153" i="1" s="1"/>
  <c r="BC3154" i="1" l="1"/>
  <c r="BD3154" i="1" s="1"/>
  <c r="BB3156" i="1"/>
  <c r="BB3157" i="1" l="1"/>
  <c r="BC3155" i="1"/>
  <c r="BD3155" i="1" s="1"/>
  <c r="BB3158" i="1" l="1"/>
  <c r="BC3156" i="1"/>
  <c r="BD3156" i="1" s="1"/>
  <c r="BC3157" i="1" l="1"/>
  <c r="BD3157" i="1" s="1"/>
  <c r="BB3159" i="1"/>
  <c r="BB3160" i="1" l="1"/>
  <c r="BC3158" i="1"/>
  <c r="BD3158" i="1" s="1"/>
  <c r="BC3159" i="1" l="1"/>
  <c r="BD3159" i="1" s="1"/>
  <c r="BB3161" i="1"/>
  <c r="BB3162" i="1" l="1"/>
  <c r="BC3160" i="1"/>
  <c r="BD3160" i="1" s="1"/>
  <c r="BB3163" i="1" l="1"/>
  <c r="BC3161" i="1"/>
  <c r="BD3161" i="1" s="1"/>
  <c r="BB3164" i="1" l="1"/>
  <c r="BC3162" i="1"/>
  <c r="BD3162" i="1" s="1"/>
  <c r="BB3165" i="1" l="1"/>
  <c r="BC3163" i="1"/>
  <c r="BD3163" i="1" s="1"/>
  <c r="BC3164" i="1" l="1"/>
  <c r="BD3164" i="1" s="1"/>
  <c r="BB3166" i="1"/>
  <c r="BB3167" i="1" l="1"/>
  <c r="BC3165" i="1"/>
  <c r="BD3165" i="1" s="1"/>
  <c r="BC3166" i="1" l="1"/>
  <c r="BD3166" i="1" s="1"/>
  <c r="BB3168" i="1"/>
  <c r="BC3167" i="1" l="1"/>
  <c r="BD3167" i="1" s="1"/>
  <c r="BB3169" i="1"/>
  <c r="BB3170" i="1" l="1"/>
  <c r="BC3168" i="1"/>
  <c r="BD3168" i="1" s="1"/>
  <c r="BC3169" i="1" l="1"/>
  <c r="BD3169" i="1" s="1"/>
  <c r="BB3171" i="1"/>
  <c r="BB3172" i="1" l="1"/>
  <c r="BC3170" i="1"/>
  <c r="BD3170" i="1" s="1"/>
  <c r="BC3171" i="1" l="1"/>
  <c r="BD3171" i="1" s="1"/>
  <c r="BB3173" i="1"/>
  <c r="BB3174" i="1" l="1"/>
  <c r="BC3172" i="1"/>
  <c r="BD3172" i="1" s="1"/>
  <c r="BB3175" i="1" l="1"/>
  <c r="BC3173" i="1"/>
  <c r="BD3173" i="1" s="1"/>
  <c r="BB3176" i="1" l="1"/>
  <c r="BC3174" i="1"/>
  <c r="BD3174" i="1" s="1"/>
  <c r="BB3177" i="1" l="1"/>
  <c r="BC3175" i="1"/>
  <c r="BD3175" i="1" s="1"/>
  <c r="BC3176" i="1" l="1"/>
  <c r="BD3176" i="1" s="1"/>
  <c r="BB3178" i="1"/>
  <c r="BB3179" i="1" l="1"/>
  <c r="BC3177" i="1"/>
  <c r="BD3177" i="1" s="1"/>
  <c r="BC3178" i="1" l="1"/>
  <c r="BD3178" i="1" s="1"/>
  <c r="BB3180" i="1"/>
  <c r="BB3181" i="1" l="1"/>
  <c r="BC3179" i="1"/>
  <c r="BD3179" i="1" s="1"/>
  <c r="BB3182" i="1" l="1"/>
  <c r="BC3180" i="1"/>
  <c r="BD3180" i="1" s="1"/>
  <c r="BC3181" i="1" l="1"/>
  <c r="BD3181" i="1" s="1"/>
  <c r="BB3183" i="1"/>
  <c r="BB3184" i="1" l="1"/>
  <c r="BC3182" i="1"/>
  <c r="BD3182" i="1" s="1"/>
  <c r="BC3183" i="1" l="1"/>
  <c r="BD3183" i="1" s="1"/>
  <c r="BB3185" i="1"/>
  <c r="BB3186" i="1" l="1"/>
  <c r="BC3184" i="1"/>
  <c r="BD3184" i="1" s="1"/>
  <c r="BB3187" i="1" l="1"/>
  <c r="BC3185" i="1"/>
  <c r="BD3185" i="1" s="1"/>
  <c r="BB3188" i="1" l="1"/>
  <c r="BC3186" i="1"/>
  <c r="BD3186" i="1" s="1"/>
  <c r="BB3189" i="1" l="1"/>
  <c r="BC3187" i="1"/>
  <c r="BD3187" i="1" s="1"/>
  <c r="BC3188" i="1" l="1"/>
  <c r="BD3188" i="1" s="1"/>
  <c r="BB3190" i="1"/>
  <c r="BB3191" i="1" l="1"/>
  <c r="BC3189" i="1"/>
  <c r="BD3189" i="1" s="1"/>
  <c r="BC3190" i="1" l="1"/>
  <c r="BD3190" i="1" s="1"/>
  <c r="BB3192" i="1"/>
  <c r="BC3191" i="1" l="1"/>
  <c r="BD3191" i="1" s="1"/>
  <c r="BB3193" i="1"/>
  <c r="BB3194" i="1" l="1"/>
  <c r="BC3192" i="1"/>
  <c r="BD3192" i="1" s="1"/>
  <c r="BC3193" i="1" l="1"/>
  <c r="BD3193" i="1" s="1"/>
  <c r="BB3195" i="1"/>
  <c r="BB3196" i="1" l="1"/>
  <c r="BC3194" i="1"/>
  <c r="BD3194" i="1" s="1"/>
  <c r="BC3195" i="1" l="1"/>
  <c r="BD3195" i="1" s="1"/>
  <c r="BB3197" i="1"/>
  <c r="BB3198" i="1" l="1"/>
  <c r="BC3196" i="1"/>
  <c r="BD3196" i="1" s="1"/>
  <c r="BB3199" i="1" l="1"/>
  <c r="BC3197" i="1"/>
  <c r="BD3197" i="1" s="1"/>
  <c r="BB3200" i="1" l="1"/>
  <c r="BC3198" i="1"/>
  <c r="BD3198" i="1" s="1"/>
  <c r="BB3201" i="1" l="1"/>
  <c r="BC3199" i="1"/>
  <c r="BD3199" i="1" s="1"/>
  <c r="BC3200" i="1" l="1"/>
  <c r="BD3200" i="1" s="1"/>
  <c r="BB3202" i="1"/>
  <c r="BB3203" i="1" l="1"/>
  <c r="BC3201" i="1"/>
  <c r="BD3201" i="1" s="1"/>
  <c r="BC3202" i="1" l="1"/>
  <c r="BD3202" i="1" s="1"/>
  <c r="BB3204" i="1"/>
  <c r="BC3203" i="1" l="1"/>
  <c r="BD3203" i="1" s="1"/>
  <c r="BB3205" i="1"/>
  <c r="BB3206" i="1" l="1"/>
  <c r="BC3204" i="1"/>
  <c r="BD3204" i="1" s="1"/>
  <c r="BC3205" i="1" l="1"/>
  <c r="BD3205" i="1" s="1"/>
  <c r="BB3207" i="1"/>
  <c r="BB3208" i="1" l="1"/>
  <c r="BC3206" i="1"/>
  <c r="BD3206" i="1" s="1"/>
  <c r="BC3207" i="1" l="1"/>
  <c r="BD3207" i="1" s="1"/>
  <c r="BB3209" i="1"/>
  <c r="BB3210" i="1" l="1"/>
  <c r="BC3208" i="1"/>
  <c r="BD3208" i="1" s="1"/>
  <c r="BB3211" i="1" l="1"/>
  <c r="BC3209" i="1"/>
  <c r="BD3209" i="1" s="1"/>
  <c r="BB3212" i="1" l="1"/>
  <c r="BC3210" i="1"/>
  <c r="BD3210" i="1" s="1"/>
  <c r="BB3213" i="1" l="1"/>
  <c r="BC3211" i="1"/>
  <c r="BD3211" i="1" s="1"/>
  <c r="BC3212" i="1" l="1"/>
  <c r="BD3212" i="1" s="1"/>
  <c r="BB3214" i="1"/>
  <c r="BB3215" i="1" l="1"/>
  <c r="BC3213" i="1"/>
  <c r="BD3213" i="1" s="1"/>
  <c r="BC3214" i="1" l="1"/>
  <c r="BD3214" i="1" s="1"/>
  <c r="BB3216" i="1"/>
  <c r="BC3215" i="1" l="1"/>
  <c r="BD3215" i="1" s="1"/>
  <c r="BB3217" i="1"/>
  <c r="BB3218" i="1" l="1"/>
  <c r="BC3216" i="1"/>
  <c r="BD3216" i="1" s="1"/>
  <c r="BC3217" i="1" l="1"/>
  <c r="BD3217" i="1" s="1"/>
  <c r="BB3219" i="1"/>
  <c r="BB3220" i="1" l="1"/>
  <c r="BC3218" i="1"/>
  <c r="BD3218" i="1" s="1"/>
  <c r="BC3219" i="1" l="1"/>
  <c r="BD3219" i="1" s="1"/>
  <c r="BB3221" i="1"/>
  <c r="BB3222" i="1" l="1"/>
  <c r="BC3220" i="1"/>
  <c r="BD3220" i="1" s="1"/>
  <c r="BB3223" i="1" l="1"/>
  <c r="BC3221" i="1"/>
  <c r="BD3221" i="1" s="1"/>
  <c r="BB3224" i="1" l="1"/>
  <c r="BC3222" i="1"/>
  <c r="BD3222" i="1" s="1"/>
  <c r="BB3225" i="1" l="1"/>
  <c r="BC3223" i="1"/>
  <c r="BD3223" i="1" s="1"/>
  <c r="BC3224" i="1" l="1"/>
  <c r="BD3224" i="1" s="1"/>
  <c r="BB3226" i="1"/>
  <c r="BB3227" i="1" l="1"/>
  <c r="BC3225" i="1"/>
  <c r="BD3225" i="1" s="1"/>
  <c r="BC3226" i="1" l="1"/>
  <c r="BD3226" i="1" s="1"/>
  <c r="BB3228" i="1"/>
  <c r="BC3227" i="1" l="1"/>
  <c r="BD3227" i="1" s="1"/>
  <c r="BB3229" i="1"/>
  <c r="BB3230" i="1" l="1"/>
  <c r="BC3228" i="1"/>
  <c r="BD3228" i="1" s="1"/>
  <c r="BC3229" i="1" l="1"/>
  <c r="BD3229" i="1" s="1"/>
  <c r="BB3231" i="1"/>
  <c r="BB3232" i="1" l="1"/>
  <c r="BC3230" i="1"/>
  <c r="BD3230" i="1" s="1"/>
  <c r="BC3231" i="1" l="1"/>
  <c r="BD3231" i="1" s="1"/>
  <c r="BB3233" i="1"/>
  <c r="BB3234" i="1" l="1"/>
  <c r="BC3232" i="1"/>
  <c r="BD3232" i="1" s="1"/>
  <c r="BB3235" i="1" l="1"/>
  <c r="BC3233" i="1"/>
  <c r="BD3233" i="1" s="1"/>
  <c r="BC3234" i="1" l="1"/>
  <c r="BD3234" i="1" s="1"/>
  <c r="BB3236" i="1"/>
  <c r="BB3237" i="1" l="1"/>
  <c r="BC3235" i="1"/>
  <c r="BD3235" i="1" s="1"/>
  <c r="BC3236" i="1" l="1"/>
  <c r="BD3236" i="1" s="1"/>
  <c r="BB3238" i="1"/>
  <c r="BB3239" i="1" l="1"/>
  <c r="BC3237" i="1"/>
  <c r="BD3237" i="1" s="1"/>
  <c r="BB3240" i="1" l="1"/>
  <c r="BC3238" i="1"/>
  <c r="BD3238" i="1" s="1"/>
  <c r="BB3241" i="1" l="1"/>
  <c r="BC3239" i="1"/>
  <c r="BD3239" i="1" s="1"/>
  <c r="BB3242" i="1" l="1"/>
  <c r="BC3240" i="1"/>
  <c r="BD3240" i="1" s="1"/>
  <c r="BB3243" i="1" l="1"/>
  <c r="BC3241" i="1"/>
  <c r="BD3241" i="1" s="1"/>
  <c r="BC3242" i="1" l="1"/>
  <c r="BD3242" i="1" s="1"/>
  <c r="BB3244" i="1"/>
  <c r="BB3245" i="1" l="1"/>
  <c r="BC3243" i="1"/>
  <c r="BD3243" i="1" s="1"/>
  <c r="BC3244" i="1" l="1"/>
  <c r="BD3244" i="1" s="1"/>
  <c r="BB3246" i="1"/>
  <c r="BB3247" i="1" l="1"/>
  <c r="BC3245" i="1"/>
  <c r="BD3245" i="1" s="1"/>
  <c r="BB3248" i="1" l="1"/>
  <c r="BC3246" i="1"/>
  <c r="BD3246" i="1" s="1"/>
  <c r="BC3247" i="1" l="1"/>
  <c r="BD3247" i="1" s="1"/>
  <c r="BB3249" i="1"/>
  <c r="BB3250" i="1" l="1"/>
  <c r="BC3248" i="1"/>
  <c r="BD3248" i="1" s="1"/>
  <c r="BC3249" i="1" l="1"/>
  <c r="BD3249" i="1" s="1"/>
  <c r="BB3251" i="1"/>
  <c r="BB3252" i="1" l="1"/>
  <c r="BC3250" i="1"/>
  <c r="BD3250" i="1" s="1"/>
  <c r="BB3253" i="1" l="1"/>
  <c r="BC3251" i="1"/>
  <c r="BD3251" i="1" s="1"/>
  <c r="BC3252" i="1" l="1"/>
  <c r="BD3252" i="1" s="1"/>
  <c r="BB3254" i="1"/>
  <c r="BB3255" i="1" l="1"/>
  <c r="BC3253" i="1"/>
  <c r="BD3253" i="1" s="1"/>
  <c r="BC3254" i="1" l="1"/>
  <c r="BD3254" i="1" s="1"/>
  <c r="BB3256" i="1"/>
  <c r="BB3257" i="1" l="1"/>
  <c r="BC3255" i="1"/>
  <c r="BD3255" i="1" s="1"/>
  <c r="BC3256" i="1" l="1"/>
  <c r="BD3256" i="1" s="1"/>
  <c r="BB3258" i="1"/>
  <c r="BC3257" i="1" l="1"/>
  <c r="BD3257" i="1" s="1"/>
  <c r="BB3259" i="1"/>
  <c r="BB3260" i="1" l="1"/>
  <c r="BC3258" i="1"/>
  <c r="BD3258" i="1" s="1"/>
  <c r="BC3259" i="1" l="1"/>
  <c r="BD3259" i="1" s="1"/>
  <c r="BB3261" i="1"/>
  <c r="BB3262" i="1" l="1"/>
  <c r="BC3260" i="1"/>
  <c r="BD3260" i="1" s="1"/>
  <c r="BC3261" i="1" l="1"/>
  <c r="BD3261" i="1" s="1"/>
  <c r="BB3263" i="1"/>
  <c r="BB3264" i="1" l="1"/>
  <c r="BC3262" i="1"/>
  <c r="BD3262" i="1" s="1"/>
  <c r="BB3265" i="1" l="1"/>
  <c r="BC3263" i="1"/>
  <c r="BD3263" i="1" s="1"/>
  <c r="BB3266" i="1" l="1"/>
  <c r="BC3264" i="1"/>
  <c r="BD3264" i="1" s="1"/>
  <c r="BB3267" i="1" l="1"/>
  <c r="BC3265" i="1"/>
  <c r="BD3265" i="1" s="1"/>
  <c r="BC3266" i="1" l="1"/>
  <c r="BD3266" i="1" s="1"/>
  <c r="BB3268" i="1"/>
  <c r="BB3269" i="1" l="1"/>
  <c r="BC3267" i="1"/>
  <c r="BD3267" i="1" s="1"/>
  <c r="BC3268" i="1" l="1"/>
  <c r="BD3268" i="1" s="1"/>
  <c r="BB3270" i="1"/>
  <c r="BB3271" i="1" l="1"/>
  <c r="BC3269" i="1"/>
  <c r="BD3269" i="1" s="1"/>
  <c r="BB3272" i="1" l="1"/>
  <c r="BC3270" i="1"/>
  <c r="BD3270" i="1" s="1"/>
  <c r="BC3271" i="1" l="1"/>
  <c r="BD3271" i="1" s="1"/>
  <c r="BB3273" i="1"/>
  <c r="BB3274" i="1" l="1"/>
  <c r="BC3272" i="1"/>
  <c r="BD3272" i="1" s="1"/>
  <c r="BC3273" i="1" l="1"/>
  <c r="BD3273" i="1" s="1"/>
  <c r="BB3275" i="1"/>
  <c r="BB3276" i="1" l="1"/>
  <c r="BC3274" i="1"/>
  <c r="BD3274" i="1" s="1"/>
  <c r="BB3277" i="1" l="1"/>
  <c r="BC3275" i="1"/>
  <c r="BD3275" i="1" s="1"/>
  <c r="BC3276" i="1" l="1"/>
  <c r="BD3276" i="1" s="1"/>
  <c r="BB3278" i="1"/>
  <c r="BB3279" i="1" l="1"/>
  <c r="BC3277" i="1"/>
  <c r="BD3277" i="1" s="1"/>
  <c r="BC3278" i="1" l="1"/>
  <c r="BD3278" i="1" s="1"/>
  <c r="BB3280" i="1"/>
  <c r="BB3281" i="1" l="1"/>
  <c r="BC3279" i="1"/>
  <c r="BD3279" i="1" s="1"/>
  <c r="BC3280" i="1" l="1"/>
  <c r="BD3280" i="1" s="1"/>
  <c r="BB3282" i="1"/>
  <c r="BC3281" i="1" l="1"/>
  <c r="BD3281" i="1" s="1"/>
  <c r="BB3283" i="1"/>
  <c r="BB3284" i="1" l="1"/>
  <c r="BC3282" i="1"/>
  <c r="BD3282" i="1" s="1"/>
  <c r="BC3283" i="1" l="1"/>
  <c r="BD3283" i="1" s="1"/>
  <c r="BB3285" i="1"/>
  <c r="BB3286" i="1" l="1"/>
  <c r="BC3284" i="1"/>
  <c r="BD3284" i="1" s="1"/>
  <c r="BC3285" i="1" l="1"/>
  <c r="BD3285" i="1" s="1"/>
  <c r="BB3287" i="1"/>
  <c r="BB3288" i="1" l="1"/>
  <c r="BC3286" i="1"/>
  <c r="BD3286" i="1" s="1"/>
  <c r="BB3289" i="1" l="1"/>
  <c r="BC3287" i="1"/>
  <c r="BD3287" i="1" s="1"/>
  <c r="BB3290" i="1" l="1"/>
  <c r="BC3288" i="1"/>
  <c r="BD3288" i="1" s="1"/>
  <c r="BB3291" i="1" l="1"/>
  <c r="BC3289" i="1"/>
  <c r="BD3289" i="1" s="1"/>
  <c r="BC3290" i="1" l="1"/>
  <c r="BD3290" i="1" s="1"/>
  <c r="BB3292" i="1"/>
  <c r="BB3293" i="1" l="1"/>
  <c r="BC3291" i="1"/>
  <c r="BD3291" i="1" s="1"/>
  <c r="BC3292" i="1" l="1"/>
  <c r="BD3292" i="1" s="1"/>
  <c r="BB3294" i="1"/>
  <c r="BB3295" i="1" l="1"/>
  <c r="BC3293" i="1"/>
  <c r="BD3293" i="1" s="1"/>
  <c r="BB3296" i="1" l="1"/>
  <c r="BC3294" i="1"/>
  <c r="BD3294" i="1" s="1"/>
  <c r="BC3295" i="1" l="1"/>
  <c r="BD3295" i="1" s="1"/>
  <c r="BB3297" i="1"/>
  <c r="BB3298" i="1" l="1"/>
  <c r="BC3296" i="1"/>
  <c r="BD3296" i="1" s="1"/>
  <c r="BC3297" i="1" l="1"/>
  <c r="BD3297" i="1" s="1"/>
  <c r="BB3299" i="1"/>
  <c r="BB3300" i="1" l="1"/>
  <c r="BC3298" i="1"/>
  <c r="BD3298" i="1" s="1"/>
  <c r="BB3301" i="1" l="1"/>
  <c r="BC3299" i="1"/>
  <c r="BD3299" i="1" s="1"/>
  <c r="BC3300" i="1" l="1"/>
  <c r="BD3300" i="1" s="1"/>
  <c r="BB3302" i="1"/>
  <c r="BB3303" i="1" l="1"/>
  <c r="BC3301" i="1"/>
  <c r="BD3301" i="1" s="1"/>
  <c r="BC3302" i="1" l="1"/>
  <c r="BD3302" i="1" s="1"/>
  <c r="BB3304" i="1"/>
  <c r="BB3305" i="1" l="1"/>
  <c r="BC3303" i="1"/>
  <c r="BD3303" i="1" s="1"/>
  <c r="BC3304" i="1" l="1"/>
  <c r="BD3304" i="1" s="1"/>
  <c r="BB3306" i="1"/>
  <c r="BC3305" i="1" l="1"/>
  <c r="BD3305" i="1" s="1"/>
  <c r="BB3307" i="1"/>
  <c r="BB3308" i="1" l="1"/>
  <c r="BC3306" i="1"/>
  <c r="BD3306" i="1" s="1"/>
  <c r="BC3307" i="1" l="1"/>
  <c r="BD3307" i="1" s="1"/>
  <c r="BB3309" i="1"/>
  <c r="BB3310" i="1" l="1"/>
  <c r="BC3308" i="1"/>
  <c r="BD3308" i="1" s="1"/>
  <c r="BC3309" i="1" l="1"/>
  <c r="BD3309" i="1" s="1"/>
  <c r="BB3311" i="1"/>
  <c r="BB3312" i="1" l="1"/>
  <c r="BC3310" i="1"/>
  <c r="BD3310" i="1" s="1"/>
  <c r="BB3313" i="1" l="1"/>
  <c r="BC3311" i="1"/>
  <c r="BD3311" i="1" s="1"/>
  <c r="BB3314" i="1" l="1"/>
  <c r="BC3312" i="1"/>
  <c r="BD3312" i="1" s="1"/>
  <c r="BB3315" i="1" l="1"/>
  <c r="BC3313" i="1"/>
  <c r="BD3313" i="1" s="1"/>
  <c r="BC3314" i="1" l="1"/>
  <c r="BD3314" i="1" s="1"/>
  <c r="BB3316" i="1"/>
  <c r="BB3317" i="1" l="1"/>
  <c r="BC3315" i="1"/>
  <c r="BD3315" i="1" s="1"/>
  <c r="BC3316" i="1" l="1"/>
  <c r="BD3316" i="1" s="1"/>
  <c r="BB3318" i="1"/>
  <c r="BB3319" i="1" l="1"/>
  <c r="BC3317" i="1"/>
  <c r="BD3317" i="1" s="1"/>
  <c r="BB3320" i="1" l="1"/>
  <c r="BC3318" i="1"/>
  <c r="BD3318" i="1" s="1"/>
  <c r="BC3319" i="1" l="1"/>
  <c r="BD3319" i="1" s="1"/>
  <c r="BB3321" i="1"/>
  <c r="BB3322" i="1" l="1"/>
  <c r="BC3320" i="1"/>
  <c r="BD3320" i="1" s="1"/>
  <c r="BC3321" i="1" l="1"/>
  <c r="BD3321" i="1" s="1"/>
  <c r="BB3323" i="1"/>
  <c r="BB3324" i="1" l="1"/>
  <c r="BC3322" i="1"/>
  <c r="BD3322" i="1" s="1"/>
  <c r="BB3325" i="1" l="1"/>
  <c r="BC3323" i="1"/>
  <c r="BD3323" i="1" s="1"/>
  <c r="BC3324" i="1" l="1"/>
  <c r="BD3324" i="1" s="1"/>
  <c r="BB3326" i="1"/>
  <c r="BB3327" i="1" l="1"/>
  <c r="BC3325" i="1"/>
  <c r="BD3325" i="1" s="1"/>
  <c r="BC3326" i="1" l="1"/>
  <c r="BD3326" i="1" s="1"/>
  <c r="BB3328" i="1"/>
  <c r="BB3329" i="1" l="1"/>
  <c r="BC3327" i="1"/>
  <c r="BD3327" i="1" s="1"/>
  <c r="BC3328" i="1" l="1"/>
  <c r="BD3328" i="1" s="1"/>
  <c r="BB3330" i="1"/>
  <c r="BC3329" i="1" l="1"/>
  <c r="BD3329" i="1" s="1"/>
  <c r="BB3331" i="1"/>
  <c r="BB3332" i="1" l="1"/>
  <c r="BC3330" i="1"/>
  <c r="BD3330" i="1" s="1"/>
  <c r="BC3331" i="1" l="1"/>
  <c r="BD3331" i="1" s="1"/>
  <c r="BB3333" i="1"/>
  <c r="BB3334" i="1" l="1"/>
  <c r="BC3332" i="1"/>
  <c r="BD3332" i="1" s="1"/>
  <c r="BC3333" i="1" l="1"/>
  <c r="BD3333" i="1" s="1"/>
  <c r="BB3335" i="1"/>
  <c r="BB3336" i="1" l="1"/>
  <c r="BC3334" i="1"/>
  <c r="BD3334" i="1" s="1"/>
  <c r="BB3337" i="1" l="1"/>
  <c r="BC3335" i="1"/>
  <c r="BD3335" i="1" s="1"/>
  <c r="BB3338" i="1" l="1"/>
  <c r="BC3336" i="1"/>
  <c r="BD3336" i="1" s="1"/>
  <c r="BB3339" i="1" l="1"/>
  <c r="BC3337" i="1"/>
  <c r="BD3337" i="1" s="1"/>
  <c r="BC3338" i="1" l="1"/>
  <c r="BD3338" i="1" s="1"/>
  <c r="BB3340" i="1"/>
  <c r="BB3341" i="1" l="1"/>
  <c r="BC3339" i="1"/>
  <c r="BD3339" i="1" s="1"/>
  <c r="BC3340" i="1" l="1"/>
  <c r="BD3340" i="1" s="1"/>
  <c r="BB3342" i="1"/>
  <c r="BB3343" i="1" l="1"/>
  <c r="BC3341" i="1"/>
  <c r="BD3341" i="1" s="1"/>
  <c r="BB3344" i="1" l="1"/>
  <c r="BC3342" i="1"/>
  <c r="BD3342" i="1" s="1"/>
  <c r="BC3343" i="1" l="1"/>
  <c r="BD3343" i="1" s="1"/>
  <c r="BB3345" i="1"/>
  <c r="BB3346" i="1" l="1"/>
  <c r="BC3344" i="1"/>
  <c r="BD3344" i="1" s="1"/>
  <c r="BC3345" i="1" l="1"/>
  <c r="BD3345" i="1" s="1"/>
  <c r="BB3347" i="1"/>
  <c r="BB3348" i="1" l="1"/>
  <c r="BC3346" i="1"/>
  <c r="BD3346" i="1" s="1"/>
  <c r="BB3349" i="1" l="1"/>
  <c r="BC3347" i="1"/>
  <c r="BD3347" i="1" s="1"/>
  <c r="BB3350" i="1" l="1"/>
  <c r="BC3348" i="1"/>
  <c r="BD3348" i="1" s="1"/>
  <c r="BB3351" i="1" l="1"/>
  <c r="BC3349" i="1"/>
  <c r="BD3349" i="1" s="1"/>
  <c r="BC3350" i="1" l="1"/>
  <c r="BD3350" i="1" s="1"/>
  <c r="BB3352" i="1"/>
  <c r="BB3353" i="1" l="1"/>
  <c r="BC3351" i="1"/>
  <c r="BD3351" i="1" s="1"/>
  <c r="BC3352" i="1" l="1"/>
  <c r="BD3352" i="1" s="1"/>
  <c r="BB3354" i="1"/>
  <c r="BC3353" i="1" l="1"/>
  <c r="BD3353" i="1" s="1"/>
  <c r="BB3355" i="1"/>
  <c r="BB3356" i="1" l="1"/>
  <c r="BC3354" i="1"/>
  <c r="BD3354" i="1" s="1"/>
  <c r="BC3355" i="1" l="1"/>
  <c r="BD3355" i="1" s="1"/>
  <c r="BB3357" i="1"/>
  <c r="BB3358" i="1" l="1"/>
  <c r="BC3356" i="1"/>
  <c r="BD3356" i="1" s="1"/>
  <c r="BC3357" i="1" l="1"/>
  <c r="BD3357" i="1" s="1"/>
  <c r="BB3359" i="1"/>
  <c r="BB3360" i="1" l="1"/>
  <c r="BC3358" i="1"/>
  <c r="BD3358" i="1" s="1"/>
  <c r="BB3361" i="1" l="1"/>
  <c r="BC3359" i="1"/>
  <c r="BD3359" i="1" s="1"/>
  <c r="BB3362" i="1" l="1"/>
  <c r="BC3360" i="1"/>
  <c r="BD3360" i="1" s="1"/>
  <c r="BB3363" i="1" l="1"/>
  <c r="BC3361" i="1"/>
  <c r="BD3361" i="1" s="1"/>
  <c r="BC3362" i="1" l="1"/>
  <c r="BD3362" i="1" s="1"/>
  <c r="BB3364" i="1"/>
  <c r="BB3365" i="1" l="1"/>
  <c r="BC3363" i="1"/>
  <c r="BD3363" i="1" s="1"/>
  <c r="BC3364" i="1" l="1"/>
  <c r="BD3364" i="1" s="1"/>
  <c r="BB3366" i="1"/>
  <c r="BB3367" i="1" l="1"/>
  <c r="BC3365" i="1"/>
  <c r="BD3365" i="1" s="1"/>
  <c r="BB3368" i="1" l="1"/>
  <c r="BC3366" i="1"/>
  <c r="BD3366" i="1" s="1"/>
  <c r="BC3367" i="1" l="1"/>
  <c r="BD3367" i="1" s="1"/>
  <c r="BB3369" i="1"/>
  <c r="BB3370" i="1" l="1"/>
  <c r="BC3368" i="1"/>
  <c r="BD3368" i="1" s="1"/>
  <c r="BC3369" i="1" l="1"/>
  <c r="BD3369" i="1" s="1"/>
  <c r="BB3371" i="1"/>
  <c r="BB3372" i="1" l="1"/>
  <c r="BC3370" i="1"/>
  <c r="BD3370" i="1" s="1"/>
  <c r="BB3373" i="1" l="1"/>
  <c r="BC3371" i="1"/>
  <c r="BD3371" i="1" s="1"/>
  <c r="BB3374" i="1" l="1"/>
  <c r="BC3372" i="1"/>
  <c r="BD3372" i="1" s="1"/>
  <c r="BB3375" i="1" l="1"/>
  <c r="BC3373" i="1"/>
  <c r="BD3373" i="1" s="1"/>
  <c r="BC3374" i="1" l="1"/>
  <c r="BD3374" i="1" s="1"/>
  <c r="BB3376" i="1"/>
  <c r="BB3377" i="1" l="1"/>
  <c r="BC3375" i="1"/>
  <c r="BD3375" i="1" s="1"/>
  <c r="BC3376" i="1" l="1"/>
  <c r="BD3376" i="1" s="1"/>
  <c r="BB3378" i="1"/>
  <c r="BC3377" i="1" l="1"/>
  <c r="BD3377" i="1" s="1"/>
  <c r="BB3379" i="1"/>
  <c r="BB3380" i="1" l="1"/>
  <c r="BC3378" i="1"/>
  <c r="BD3378" i="1" s="1"/>
  <c r="BC3379" i="1" l="1"/>
  <c r="BD3379" i="1" s="1"/>
  <c r="BB3381" i="1"/>
  <c r="BB3382" i="1" l="1"/>
  <c r="BC3380" i="1"/>
  <c r="BD3380" i="1" s="1"/>
  <c r="BC3381" i="1" l="1"/>
  <c r="BD3381" i="1" s="1"/>
  <c r="BB3383" i="1"/>
  <c r="BB3384" i="1" l="1"/>
  <c r="BC3382" i="1"/>
  <c r="BD3382" i="1" s="1"/>
  <c r="BB3385" i="1" l="1"/>
  <c r="BC3383" i="1"/>
  <c r="BD3383" i="1" s="1"/>
  <c r="BB3386" i="1" l="1"/>
  <c r="BC3384" i="1"/>
  <c r="BD3384" i="1" s="1"/>
  <c r="BB3387" i="1" l="1"/>
  <c r="BC3385" i="1"/>
  <c r="BD3385" i="1" s="1"/>
  <c r="BC3386" i="1" l="1"/>
  <c r="BD3386" i="1" s="1"/>
  <c r="BB3388" i="1"/>
  <c r="BB3389" i="1" l="1"/>
  <c r="BC3387" i="1"/>
  <c r="BD3387" i="1" s="1"/>
  <c r="BC3388" i="1" l="1"/>
  <c r="BD3388" i="1" s="1"/>
  <c r="BB3390" i="1"/>
  <c r="BB3391" i="1" l="1"/>
  <c r="BC3389" i="1"/>
  <c r="BD3389" i="1" s="1"/>
  <c r="BB3392" i="1" l="1"/>
  <c r="BC3390" i="1"/>
  <c r="BD3390" i="1" s="1"/>
  <c r="BC3391" i="1" l="1"/>
  <c r="BD3391" i="1" s="1"/>
  <c r="BB3393" i="1"/>
  <c r="BB3394" i="1" l="1"/>
  <c r="BC3392" i="1"/>
  <c r="BD3392" i="1" s="1"/>
  <c r="BC3393" i="1" l="1"/>
  <c r="BD3393" i="1" s="1"/>
  <c r="BB3395" i="1"/>
  <c r="BB3396" i="1" l="1"/>
  <c r="BC3394" i="1"/>
  <c r="BD3394" i="1" s="1"/>
  <c r="BB3397" i="1" l="1"/>
  <c r="BC3395" i="1"/>
  <c r="BD3395" i="1" s="1"/>
  <c r="BB3398" i="1" l="1"/>
  <c r="BC3396" i="1"/>
  <c r="BD3396" i="1" s="1"/>
  <c r="BB3399" i="1" l="1"/>
  <c r="BC3397" i="1"/>
  <c r="BD3397" i="1" s="1"/>
  <c r="BC3398" i="1" l="1"/>
  <c r="BD3398" i="1" s="1"/>
  <c r="BB3400" i="1"/>
  <c r="BB3401" i="1" l="1"/>
  <c r="BC3399" i="1"/>
  <c r="BD3399" i="1" s="1"/>
  <c r="BC3400" i="1" l="1"/>
  <c r="BD3400" i="1" s="1"/>
  <c r="BB3402" i="1"/>
  <c r="BC3401" i="1" l="1"/>
  <c r="BD3401" i="1" s="1"/>
  <c r="BB3403" i="1"/>
  <c r="BB3404" i="1" l="1"/>
  <c r="BC3402" i="1"/>
  <c r="BD3402" i="1" s="1"/>
  <c r="BC3403" i="1" l="1"/>
  <c r="BD3403" i="1" s="1"/>
  <c r="BB3405" i="1"/>
  <c r="BB3406" i="1" l="1"/>
  <c r="BC3404" i="1"/>
  <c r="BD3404" i="1" s="1"/>
  <c r="BC3405" i="1" l="1"/>
  <c r="BD3405" i="1" s="1"/>
  <c r="BB3407" i="1"/>
  <c r="BB3408" i="1" l="1"/>
  <c r="BC3406" i="1"/>
  <c r="BD3406" i="1" s="1"/>
  <c r="BB3409" i="1" l="1"/>
  <c r="BC3407" i="1"/>
  <c r="BD3407" i="1" s="1"/>
  <c r="BB3410" i="1" l="1"/>
  <c r="BC3408" i="1"/>
  <c r="BD3408" i="1" s="1"/>
  <c r="BB3411" i="1" l="1"/>
  <c r="BC3409" i="1"/>
  <c r="BD3409" i="1" s="1"/>
  <c r="BC3410" i="1" l="1"/>
  <c r="BD3410" i="1" s="1"/>
  <c r="BB3412" i="1"/>
  <c r="BB3413" i="1" l="1"/>
  <c r="BC3411" i="1"/>
  <c r="BD3411" i="1" s="1"/>
  <c r="BC3412" i="1" l="1"/>
  <c r="BD3412" i="1" s="1"/>
  <c r="BB3414" i="1"/>
  <c r="BB3415" i="1" l="1"/>
  <c r="BC3413" i="1"/>
  <c r="BD3413" i="1" s="1"/>
  <c r="BB3416" i="1" l="1"/>
  <c r="BC3414" i="1"/>
  <c r="BD3414" i="1" s="1"/>
  <c r="BC3415" i="1" l="1"/>
  <c r="BD3415" i="1" s="1"/>
  <c r="BB3417" i="1"/>
  <c r="BB3418" i="1" l="1"/>
  <c r="BC3416" i="1"/>
  <c r="BD3416" i="1" s="1"/>
  <c r="BC3417" i="1" l="1"/>
  <c r="BD3417" i="1" s="1"/>
  <c r="BB3419" i="1"/>
  <c r="BB3420" i="1" l="1"/>
  <c r="BC3418" i="1"/>
  <c r="BD3418" i="1" s="1"/>
  <c r="BB3421" i="1" l="1"/>
  <c r="BC3419" i="1"/>
  <c r="BD3419" i="1" s="1"/>
  <c r="BB3422" i="1" l="1"/>
  <c r="BC3420" i="1"/>
  <c r="BD3420" i="1" s="1"/>
  <c r="BB3423" i="1" l="1"/>
  <c r="BC3421" i="1"/>
  <c r="BD3421" i="1" s="1"/>
  <c r="BC3422" i="1" l="1"/>
  <c r="BD3422" i="1" s="1"/>
  <c r="BB3424" i="1"/>
  <c r="BB3425" i="1" l="1"/>
  <c r="BC3423" i="1"/>
  <c r="BD3423" i="1" s="1"/>
  <c r="BC3424" i="1" l="1"/>
  <c r="BD3424" i="1" s="1"/>
  <c r="BB3426" i="1"/>
  <c r="BC3425" i="1" l="1"/>
  <c r="BD3425" i="1" s="1"/>
  <c r="BB3427" i="1"/>
  <c r="BB3428" i="1" l="1"/>
  <c r="BC3426" i="1"/>
  <c r="BD3426" i="1" s="1"/>
  <c r="BC3427" i="1" l="1"/>
  <c r="BD3427" i="1" s="1"/>
  <c r="BB3429" i="1"/>
  <c r="BB3430" i="1" l="1"/>
  <c r="BC3428" i="1"/>
  <c r="BD3428" i="1" s="1"/>
  <c r="BC3429" i="1" l="1"/>
  <c r="BD3429" i="1" s="1"/>
  <c r="BB3431" i="1"/>
  <c r="BB3432" i="1" l="1"/>
  <c r="BC3430" i="1"/>
  <c r="BD3430" i="1" s="1"/>
  <c r="BB3433" i="1" l="1"/>
  <c r="BC3431" i="1"/>
  <c r="BD3431" i="1" s="1"/>
  <c r="BB3434" i="1" l="1"/>
  <c r="BC3432" i="1"/>
  <c r="BD3432" i="1" s="1"/>
  <c r="BB3435" i="1" l="1"/>
  <c r="BC3433" i="1"/>
  <c r="BD3433" i="1" s="1"/>
  <c r="BC3434" i="1" l="1"/>
  <c r="BD3434" i="1" s="1"/>
  <c r="BB3436" i="1"/>
  <c r="BB3437" i="1" l="1"/>
  <c r="BC3435" i="1"/>
  <c r="BD3435" i="1" s="1"/>
  <c r="BC3436" i="1" l="1"/>
  <c r="BD3436" i="1" s="1"/>
  <c r="BB3438" i="1"/>
  <c r="BB3439" i="1" l="1"/>
  <c r="BC3437" i="1"/>
  <c r="BD3437" i="1" s="1"/>
  <c r="BB3440" i="1" l="1"/>
  <c r="BC3438" i="1"/>
  <c r="BD3438" i="1" s="1"/>
  <c r="BC3439" i="1" l="1"/>
  <c r="BD3439" i="1" s="1"/>
  <c r="BB3441" i="1"/>
  <c r="BB3442" i="1" l="1"/>
  <c r="BC3440" i="1"/>
  <c r="BD3440" i="1" s="1"/>
  <c r="BC3441" i="1" l="1"/>
  <c r="BD3441" i="1" s="1"/>
  <c r="BB3443" i="1"/>
  <c r="BB3444" i="1" l="1"/>
  <c r="BC3442" i="1"/>
  <c r="BD3442" i="1" s="1"/>
  <c r="BB3445" i="1" l="1"/>
  <c r="BC3443" i="1"/>
  <c r="BD3443" i="1" s="1"/>
  <c r="BB3446" i="1" l="1"/>
  <c r="BC3444" i="1"/>
  <c r="BD3444" i="1" s="1"/>
  <c r="BB3447" i="1" l="1"/>
  <c r="BC3445" i="1"/>
  <c r="BD3445" i="1" s="1"/>
  <c r="BC3446" i="1" l="1"/>
  <c r="BD3446" i="1" s="1"/>
  <c r="BB3448" i="1"/>
  <c r="BB3449" i="1" l="1"/>
  <c r="BC3447" i="1"/>
  <c r="BD3447" i="1" s="1"/>
  <c r="BC3448" i="1" l="1"/>
  <c r="BD3448" i="1" s="1"/>
  <c r="BB3450" i="1"/>
  <c r="BC3449" i="1" l="1"/>
  <c r="BD3449" i="1" s="1"/>
  <c r="BB3451" i="1"/>
  <c r="BB3452" i="1" l="1"/>
  <c r="BC3450" i="1"/>
  <c r="BD3450" i="1" s="1"/>
  <c r="BC3451" i="1" l="1"/>
  <c r="BD3451" i="1" s="1"/>
  <c r="BB3453" i="1"/>
  <c r="BB3454" i="1" l="1"/>
  <c r="BC3452" i="1"/>
  <c r="BD3452" i="1" s="1"/>
  <c r="BC3453" i="1" l="1"/>
  <c r="BD3453" i="1" s="1"/>
  <c r="BB3455" i="1"/>
  <c r="BB3456" i="1" l="1"/>
  <c r="BC3454" i="1"/>
  <c r="BD3454" i="1" s="1"/>
  <c r="BB3457" i="1" l="1"/>
  <c r="BC3455" i="1"/>
  <c r="BD3455" i="1" s="1"/>
  <c r="BB3458" i="1" l="1"/>
  <c r="BC3456" i="1"/>
  <c r="BD3456" i="1" s="1"/>
  <c r="BB3459" i="1" l="1"/>
  <c r="BC3457" i="1"/>
  <c r="BD3457" i="1" s="1"/>
  <c r="BC3458" i="1" l="1"/>
  <c r="BD3458" i="1" s="1"/>
  <c r="BB3460" i="1"/>
  <c r="BB3461" i="1" l="1"/>
  <c r="BC3459" i="1"/>
  <c r="BD3459" i="1" s="1"/>
  <c r="BC3460" i="1" l="1"/>
  <c r="BD3460" i="1" s="1"/>
  <c r="BB3462" i="1"/>
  <c r="BB3463" i="1" l="1"/>
  <c r="BC3461" i="1"/>
  <c r="BD3461" i="1" s="1"/>
  <c r="BB3464" i="1" l="1"/>
  <c r="BC3462" i="1"/>
  <c r="BD3462" i="1" s="1"/>
  <c r="BC3463" i="1" l="1"/>
  <c r="BD3463" i="1" s="1"/>
  <c r="BB3465" i="1"/>
  <c r="BB3466" i="1" l="1"/>
  <c r="BC3464" i="1"/>
  <c r="BD3464" i="1" s="1"/>
  <c r="BC3465" i="1" l="1"/>
  <c r="BD3465" i="1" s="1"/>
  <c r="BB3467" i="1"/>
  <c r="BB3468" i="1" l="1"/>
  <c r="BC3466" i="1"/>
  <c r="BD3466" i="1" s="1"/>
  <c r="BB3469" i="1" l="1"/>
  <c r="BC3467" i="1"/>
  <c r="BD3467" i="1" s="1"/>
  <c r="BB3470" i="1" l="1"/>
  <c r="BC3468" i="1"/>
  <c r="BD3468" i="1" s="1"/>
  <c r="BB3471" i="1" l="1"/>
  <c r="BC3469" i="1"/>
  <c r="BD3469" i="1" s="1"/>
  <c r="BC3470" i="1" l="1"/>
  <c r="BD3470" i="1" s="1"/>
  <c r="BB3472" i="1"/>
  <c r="BB3473" i="1" l="1"/>
  <c r="BC3471" i="1"/>
  <c r="BD3471" i="1" s="1"/>
  <c r="BC3472" i="1" l="1"/>
  <c r="BD3472" i="1" s="1"/>
  <c r="BB3474" i="1"/>
  <c r="BC3473" i="1" l="1"/>
  <c r="BD3473" i="1" s="1"/>
  <c r="BB3475" i="1"/>
  <c r="BB3476" i="1" l="1"/>
  <c r="BC3474" i="1"/>
  <c r="BD3474" i="1" s="1"/>
  <c r="BC3475" i="1" l="1"/>
  <c r="BD3475" i="1" s="1"/>
  <c r="BB3477" i="1"/>
  <c r="BB3478" i="1" l="1"/>
  <c r="BC3476" i="1"/>
  <c r="BD3476" i="1" s="1"/>
  <c r="BC3477" i="1" l="1"/>
  <c r="BD3477" i="1" s="1"/>
  <c r="BB3479" i="1"/>
  <c r="BB3480" i="1" l="1"/>
  <c r="BC3478" i="1"/>
  <c r="BD3478" i="1" s="1"/>
  <c r="BB3481" i="1" l="1"/>
  <c r="BC3479" i="1"/>
  <c r="BD3479" i="1" s="1"/>
  <c r="BB3482" i="1" l="1"/>
  <c r="BC3480" i="1"/>
  <c r="BD3480" i="1" s="1"/>
  <c r="BB3483" i="1" l="1"/>
  <c r="BC3481" i="1"/>
  <c r="BD3481" i="1" s="1"/>
  <c r="BC3482" i="1" l="1"/>
  <c r="BD3482" i="1" s="1"/>
  <c r="BB3484" i="1"/>
  <c r="BB3485" i="1" l="1"/>
  <c r="BC3483" i="1"/>
  <c r="BD3483" i="1" s="1"/>
  <c r="BC3484" i="1" l="1"/>
  <c r="BD3484" i="1" s="1"/>
  <c r="BB3486" i="1"/>
  <c r="BB3487" i="1" l="1"/>
  <c r="BC3485" i="1"/>
  <c r="BD3485" i="1" s="1"/>
  <c r="BB3488" i="1" l="1"/>
  <c r="BC3486" i="1"/>
  <c r="BD3486" i="1" s="1"/>
  <c r="BC3487" i="1" l="1"/>
  <c r="BD3487" i="1" s="1"/>
  <c r="BB3489" i="1"/>
  <c r="BB3490" i="1" l="1"/>
  <c r="BC3488" i="1"/>
  <c r="BD3488" i="1" s="1"/>
  <c r="BC3489" i="1" l="1"/>
  <c r="BD3489" i="1" s="1"/>
  <c r="BB3491" i="1"/>
  <c r="BB3492" i="1" l="1"/>
  <c r="BC3490" i="1"/>
  <c r="BD3490" i="1" s="1"/>
  <c r="BB3493" i="1" l="1"/>
  <c r="BC3491" i="1"/>
  <c r="BD3491" i="1" s="1"/>
  <c r="BB3494" i="1" l="1"/>
  <c r="BC3492" i="1"/>
  <c r="BD3492" i="1" s="1"/>
  <c r="BB3495" i="1" l="1"/>
  <c r="BC3493" i="1"/>
  <c r="BD3493" i="1" s="1"/>
  <c r="BC3494" i="1" l="1"/>
  <c r="BD3494" i="1" s="1"/>
  <c r="BB3496" i="1"/>
  <c r="BB3497" i="1" l="1"/>
  <c r="BC3495" i="1"/>
  <c r="BD3495" i="1" s="1"/>
  <c r="BC3496" i="1" l="1"/>
  <c r="BD3496" i="1" s="1"/>
  <c r="BB3498" i="1"/>
  <c r="BC3497" i="1" l="1"/>
  <c r="BD3497" i="1" s="1"/>
  <c r="BB3499" i="1"/>
  <c r="BB3500" i="1" l="1"/>
  <c r="BC3498" i="1"/>
  <c r="BD3498" i="1" s="1"/>
  <c r="BC3499" i="1" l="1"/>
  <c r="BD3499" i="1" s="1"/>
  <c r="BB3501" i="1"/>
  <c r="BB3502" i="1" l="1"/>
  <c r="BC3500" i="1"/>
  <c r="BD3500" i="1" s="1"/>
  <c r="BC3501" i="1" l="1"/>
  <c r="BD3501" i="1" s="1"/>
  <c r="BB3503" i="1"/>
  <c r="BB3504" i="1" l="1"/>
  <c r="BC3502" i="1"/>
  <c r="BD3502" i="1" s="1"/>
  <c r="BB3505" i="1" l="1"/>
  <c r="BC3503" i="1"/>
  <c r="BD3503" i="1" s="1"/>
  <c r="BB3506" i="1" l="1"/>
  <c r="BC3504" i="1"/>
  <c r="BD3504" i="1" s="1"/>
  <c r="BB3507" i="1" l="1"/>
  <c r="BC3505" i="1"/>
  <c r="BD3505" i="1" s="1"/>
  <c r="BC3506" i="1" l="1"/>
  <c r="BD3506" i="1" s="1"/>
  <c r="BB3508" i="1"/>
  <c r="BB3509" i="1" l="1"/>
  <c r="BC3507" i="1"/>
  <c r="BD3507" i="1" s="1"/>
  <c r="BC3508" i="1" l="1"/>
  <c r="BD3508" i="1" s="1"/>
  <c r="BB3510" i="1"/>
  <c r="BB3511" i="1" l="1"/>
  <c r="BC3509" i="1"/>
  <c r="BD3509" i="1" s="1"/>
  <c r="BB3512" i="1" l="1"/>
  <c r="BC3510" i="1"/>
  <c r="BD3510" i="1" s="1"/>
  <c r="BC3511" i="1" l="1"/>
  <c r="BD3511" i="1" s="1"/>
  <c r="BB3513" i="1"/>
  <c r="BB3514" i="1" l="1"/>
  <c r="BC3512" i="1"/>
  <c r="BD3512" i="1" s="1"/>
  <c r="BC3513" i="1" l="1"/>
  <c r="BD3513" i="1" s="1"/>
  <c r="BB3515" i="1"/>
  <c r="BB3516" i="1" l="1"/>
  <c r="BC3514" i="1"/>
  <c r="BD3514" i="1" s="1"/>
  <c r="BB3517" i="1" l="1"/>
  <c r="BC3515" i="1"/>
  <c r="BD3515" i="1" s="1"/>
  <c r="BC3516" i="1" l="1"/>
  <c r="BD3516" i="1" s="1"/>
  <c r="BB3518" i="1"/>
  <c r="BB3519" i="1" l="1"/>
  <c r="BC3517" i="1"/>
  <c r="BD3517" i="1" s="1"/>
  <c r="BC3518" i="1" l="1"/>
  <c r="BD3518" i="1" s="1"/>
  <c r="BB3520" i="1"/>
  <c r="BB3521" i="1" l="1"/>
  <c r="BC3519" i="1"/>
  <c r="BD3519" i="1" s="1"/>
  <c r="BC3520" i="1" l="1"/>
  <c r="BD3520" i="1" s="1"/>
  <c r="BB3522" i="1"/>
  <c r="BC3521" i="1" l="1"/>
  <c r="BD3521" i="1" s="1"/>
  <c r="BB3523" i="1"/>
  <c r="BB3524" i="1" l="1"/>
  <c r="BC3522" i="1"/>
  <c r="BD3522" i="1" s="1"/>
  <c r="BC3523" i="1" l="1"/>
  <c r="BD3523" i="1" s="1"/>
  <c r="BB3525" i="1"/>
  <c r="BB3526" i="1" l="1"/>
  <c r="BC3524" i="1"/>
  <c r="BD3524" i="1" s="1"/>
  <c r="BC3525" i="1" l="1"/>
  <c r="BD3525" i="1" s="1"/>
  <c r="BB3527" i="1"/>
  <c r="BB3528" i="1" l="1"/>
  <c r="BC3526" i="1"/>
  <c r="BD3526" i="1" s="1"/>
  <c r="BB3529" i="1" l="1"/>
  <c r="BC3527" i="1"/>
  <c r="BD3527" i="1" s="1"/>
  <c r="BB3530" i="1" l="1"/>
  <c r="BC3528" i="1"/>
  <c r="BD3528" i="1" s="1"/>
  <c r="BB3531" i="1" l="1"/>
  <c r="BC3529" i="1"/>
  <c r="BD3529" i="1" s="1"/>
  <c r="BC3530" i="1" l="1"/>
  <c r="BD3530" i="1" s="1"/>
  <c r="BB3532" i="1"/>
  <c r="BB3533" i="1" l="1"/>
  <c r="BC3531" i="1"/>
  <c r="BD3531" i="1" s="1"/>
  <c r="BC3532" i="1" l="1"/>
  <c r="BD3532" i="1" s="1"/>
  <c r="BB3534" i="1"/>
  <c r="BB3535" i="1" l="1"/>
  <c r="BC3533" i="1"/>
  <c r="BD3533" i="1" s="1"/>
  <c r="BB3536" i="1" l="1"/>
  <c r="BC3534" i="1"/>
  <c r="BD3534" i="1" s="1"/>
  <c r="BC3535" i="1" l="1"/>
  <c r="BD3535" i="1" s="1"/>
  <c r="BB3537" i="1"/>
  <c r="BB3538" i="1" l="1"/>
  <c r="BC3536" i="1"/>
  <c r="BD3536" i="1" s="1"/>
  <c r="BC3537" i="1" l="1"/>
  <c r="BD3537" i="1" s="1"/>
  <c r="BB3539" i="1"/>
  <c r="BB3540" i="1" l="1"/>
  <c r="BC3538" i="1"/>
  <c r="BD3538" i="1" s="1"/>
  <c r="BB3541" i="1" l="1"/>
  <c r="BC3539" i="1"/>
  <c r="BD3539" i="1" s="1"/>
  <c r="BC3540" i="1" l="1"/>
  <c r="BD3540" i="1" s="1"/>
  <c r="BB3542" i="1"/>
  <c r="BB3543" i="1" l="1"/>
  <c r="BC3541" i="1"/>
  <c r="BD3541" i="1" s="1"/>
  <c r="BC3542" i="1" l="1"/>
  <c r="BD3542" i="1" s="1"/>
  <c r="BB3544" i="1"/>
  <c r="BB3545" i="1" l="1"/>
  <c r="BC3543" i="1"/>
  <c r="BD3543" i="1" s="1"/>
  <c r="BC3544" i="1" l="1"/>
  <c r="BD3544" i="1" s="1"/>
  <c r="BB3546" i="1"/>
  <c r="BC3545" i="1" l="1"/>
  <c r="BD3545" i="1" s="1"/>
  <c r="BB3547" i="1"/>
  <c r="BB3548" i="1" l="1"/>
  <c r="BC3546" i="1"/>
  <c r="BD3546" i="1" s="1"/>
  <c r="BC3547" i="1" l="1"/>
  <c r="BD3547" i="1" s="1"/>
  <c r="BB3549" i="1"/>
  <c r="BB3550" i="1" l="1"/>
  <c r="BC3548" i="1"/>
  <c r="BD3548" i="1" s="1"/>
  <c r="BC3549" i="1" l="1"/>
  <c r="BD3549" i="1" s="1"/>
  <c r="BB3551" i="1"/>
  <c r="BB3552" i="1" l="1"/>
  <c r="BC3550" i="1"/>
  <c r="BD3550" i="1" s="1"/>
  <c r="BB3553" i="1" l="1"/>
  <c r="BC3551" i="1"/>
  <c r="BD3551" i="1" s="1"/>
  <c r="BB3554" i="1" l="1"/>
  <c r="BC3552" i="1"/>
  <c r="BD3552" i="1" s="1"/>
  <c r="BB3555" i="1" l="1"/>
  <c r="BC3553" i="1"/>
  <c r="BD3553" i="1" s="1"/>
  <c r="BC3554" i="1" l="1"/>
  <c r="BD3554" i="1" s="1"/>
  <c r="BB3556" i="1"/>
  <c r="BB3557" i="1" l="1"/>
  <c r="BC3555" i="1"/>
  <c r="BD3555" i="1" s="1"/>
  <c r="BC3556" i="1" l="1"/>
  <c r="BD3556" i="1" s="1"/>
  <c r="BB3558" i="1"/>
  <c r="BB3559" i="1" l="1"/>
  <c r="BC3557" i="1"/>
  <c r="BD3557" i="1" s="1"/>
  <c r="BB3560" i="1" l="1"/>
  <c r="BC3558" i="1"/>
  <c r="BD3558" i="1" s="1"/>
  <c r="BC3559" i="1" l="1"/>
  <c r="BD3559" i="1" s="1"/>
  <c r="BB3561" i="1"/>
  <c r="BB3562" i="1" l="1"/>
  <c r="BC3560" i="1"/>
  <c r="BD3560" i="1" s="1"/>
  <c r="BC3561" i="1" l="1"/>
  <c r="BD3561" i="1" s="1"/>
  <c r="BB3563" i="1"/>
  <c r="BB3564" i="1" l="1"/>
  <c r="BC3562" i="1"/>
  <c r="BD3562" i="1" s="1"/>
  <c r="BB3565" i="1" l="1"/>
  <c r="BC3563" i="1"/>
  <c r="BD3563" i="1" s="1"/>
  <c r="BC3564" i="1" l="1"/>
  <c r="BD3564" i="1" s="1"/>
  <c r="BB3566" i="1"/>
  <c r="BB3567" i="1" l="1"/>
  <c r="BC3565" i="1"/>
  <c r="BD3565" i="1" s="1"/>
  <c r="BC3566" i="1" l="1"/>
  <c r="BD3566" i="1" s="1"/>
  <c r="BB3568" i="1"/>
  <c r="BB3569" i="1" l="1"/>
  <c r="BC3567" i="1"/>
  <c r="BD3567" i="1" s="1"/>
  <c r="BC3568" i="1" l="1"/>
  <c r="BD3568" i="1" s="1"/>
  <c r="BB3570" i="1"/>
  <c r="BC3569" i="1" l="1"/>
  <c r="BD3569" i="1" s="1"/>
  <c r="BB3571" i="1"/>
  <c r="BB3572" i="1" l="1"/>
  <c r="BC3570" i="1"/>
  <c r="BD3570" i="1" s="1"/>
  <c r="BC3571" i="1" l="1"/>
  <c r="BD3571" i="1" s="1"/>
  <c r="BB3573" i="1"/>
  <c r="BB3574" i="1" l="1"/>
  <c r="BC3572" i="1"/>
  <c r="BD3572" i="1" s="1"/>
  <c r="BC3573" i="1" l="1"/>
  <c r="BD3573" i="1" s="1"/>
  <c r="BB3575" i="1"/>
  <c r="BB3576" i="1" l="1"/>
  <c r="BC3574" i="1"/>
  <c r="BD3574" i="1" s="1"/>
  <c r="BB3577" i="1" l="1"/>
  <c r="BC3575" i="1"/>
  <c r="BD3575" i="1" s="1"/>
  <c r="BB3578" i="1" l="1"/>
  <c r="BC3576" i="1"/>
  <c r="BD3576" i="1" s="1"/>
  <c r="BB3579" i="1" l="1"/>
  <c r="BC3577" i="1"/>
  <c r="BD3577" i="1" s="1"/>
  <c r="BC3578" i="1" l="1"/>
  <c r="BD3578" i="1" s="1"/>
  <c r="BB3580" i="1"/>
  <c r="BB3581" i="1" l="1"/>
  <c r="BC3579" i="1"/>
  <c r="BD3579" i="1" s="1"/>
  <c r="BC3580" i="1" l="1"/>
  <c r="BD3580" i="1" s="1"/>
  <c r="BB3582" i="1"/>
  <c r="BB3583" i="1" l="1"/>
  <c r="BC3581" i="1"/>
  <c r="BD3581" i="1" s="1"/>
  <c r="BB3584" i="1" l="1"/>
  <c r="BC3582" i="1"/>
  <c r="BD3582" i="1" s="1"/>
  <c r="BC3583" i="1" l="1"/>
  <c r="BD3583" i="1" s="1"/>
  <c r="BB3585" i="1"/>
  <c r="BB3586" i="1" l="1"/>
  <c r="BC3584" i="1"/>
  <c r="BD3584" i="1" s="1"/>
  <c r="BC3585" i="1" l="1"/>
  <c r="BD3585" i="1" s="1"/>
  <c r="BB3587" i="1"/>
  <c r="BB3588" i="1" l="1"/>
  <c r="BC3586" i="1"/>
  <c r="BD3586" i="1" s="1"/>
  <c r="BB3589" i="1" l="1"/>
  <c r="BC3587" i="1"/>
  <c r="BD3587" i="1" s="1"/>
  <c r="BC3588" i="1" l="1"/>
  <c r="BD3588" i="1" s="1"/>
  <c r="BB3590" i="1"/>
  <c r="BB3591" i="1" l="1"/>
  <c r="BC3589" i="1"/>
  <c r="BD3589" i="1" s="1"/>
  <c r="BC3590" i="1" l="1"/>
  <c r="BD3590" i="1" s="1"/>
  <c r="BB3592" i="1"/>
  <c r="BB3593" i="1" l="1"/>
  <c r="BC3591" i="1"/>
  <c r="BD3591" i="1" s="1"/>
  <c r="BC3592" i="1" l="1"/>
  <c r="BD3592" i="1" s="1"/>
  <c r="BB3594" i="1"/>
  <c r="BC3593" i="1" l="1"/>
  <c r="BD3593" i="1" s="1"/>
  <c r="BB3595" i="1"/>
  <c r="BB3596" i="1" l="1"/>
  <c r="BC3594" i="1"/>
  <c r="BD3594" i="1" s="1"/>
  <c r="BC3595" i="1" l="1"/>
  <c r="BD3595" i="1" s="1"/>
  <c r="BB3597" i="1"/>
  <c r="BB3598" i="1" l="1"/>
  <c r="BC3596" i="1"/>
  <c r="BD3596" i="1" s="1"/>
  <c r="BC3597" i="1" l="1"/>
  <c r="BD3597" i="1" s="1"/>
  <c r="BB3599" i="1"/>
  <c r="BB3600" i="1" l="1"/>
  <c r="BC3598" i="1"/>
  <c r="BD3598" i="1" s="1"/>
  <c r="BB3601" i="1" l="1"/>
  <c r="BC3599" i="1"/>
  <c r="BD3599" i="1" s="1"/>
  <c r="BB3602" i="1" l="1"/>
  <c r="BC3600" i="1"/>
  <c r="BD3600" i="1" s="1"/>
  <c r="BB3603" i="1" l="1"/>
  <c r="BC3601" i="1"/>
  <c r="BD3601" i="1" s="1"/>
  <c r="BC3602" i="1" l="1"/>
  <c r="BD3602" i="1" s="1"/>
  <c r="BB3604" i="1"/>
  <c r="BB3605" i="1" l="1"/>
  <c r="BC3603" i="1"/>
  <c r="BD3603" i="1" s="1"/>
  <c r="BC3604" i="1" l="1"/>
  <c r="BD3604" i="1" s="1"/>
  <c r="BB3606" i="1"/>
  <c r="BB3607" i="1" l="1"/>
  <c r="BC3605" i="1"/>
  <c r="BD3605" i="1" s="1"/>
  <c r="BB3608" i="1" l="1"/>
  <c r="BC3606" i="1"/>
  <c r="BD3606" i="1" s="1"/>
  <c r="BC3607" i="1" l="1"/>
  <c r="BD3607" i="1" s="1"/>
  <c r="BB3609" i="1"/>
  <c r="BB3610" i="1" l="1"/>
  <c r="BC3608" i="1"/>
  <c r="BD3608" i="1" s="1"/>
  <c r="BC3609" i="1" l="1"/>
  <c r="BD3609" i="1" s="1"/>
  <c r="BB3611" i="1"/>
  <c r="BB3612" i="1" l="1"/>
  <c r="BC3610" i="1"/>
  <c r="BD3610" i="1" s="1"/>
  <c r="BB3613" i="1" l="1"/>
  <c r="BC3611" i="1"/>
  <c r="BD3611" i="1" s="1"/>
  <c r="BC3612" i="1" l="1"/>
  <c r="BD3612" i="1" s="1"/>
  <c r="BB3614" i="1"/>
  <c r="BB3615" i="1" l="1"/>
  <c r="BC3613" i="1"/>
  <c r="BD3613" i="1" s="1"/>
  <c r="BC3614" i="1" l="1"/>
  <c r="BD3614" i="1" s="1"/>
  <c r="BB3616" i="1"/>
  <c r="BB3617" i="1" l="1"/>
  <c r="BC3615" i="1"/>
  <c r="BD3615" i="1" s="1"/>
  <c r="BC3616" i="1" l="1"/>
  <c r="BD3616" i="1" s="1"/>
  <c r="BB3618" i="1"/>
  <c r="BC3617" i="1" l="1"/>
  <c r="BD3617" i="1" s="1"/>
  <c r="BB3619" i="1"/>
  <c r="BB3620" i="1" l="1"/>
  <c r="BC3618" i="1"/>
  <c r="BD3618" i="1" s="1"/>
  <c r="BC3619" i="1" l="1"/>
  <c r="BD3619" i="1" s="1"/>
  <c r="BB3621" i="1"/>
  <c r="BB3622" i="1" l="1"/>
  <c r="BC3620" i="1"/>
  <c r="BD3620" i="1" s="1"/>
  <c r="BC3621" i="1" l="1"/>
  <c r="BD3621" i="1" s="1"/>
  <c r="BB3623" i="1"/>
  <c r="BB3624" i="1" l="1"/>
  <c r="BC3622" i="1"/>
  <c r="BD3622" i="1" s="1"/>
  <c r="BB3625" i="1" l="1"/>
  <c r="BC3623" i="1"/>
  <c r="BD3623" i="1" s="1"/>
  <c r="BB3626" i="1" l="1"/>
  <c r="BC3624" i="1"/>
  <c r="BD3624" i="1" s="1"/>
  <c r="BB3627" i="1" l="1"/>
  <c r="BC3625" i="1"/>
  <c r="BD3625" i="1" s="1"/>
  <c r="BC3626" i="1" l="1"/>
  <c r="BD3626" i="1" s="1"/>
  <c r="BB3628" i="1"/>
  <c r="BB3629" i="1" l="1"/>
  <c r="BC3627" i="1"/>
  <c r="BD3627" i="1" s="1"/>
  <c r="BC3628" i="1" l="1"/>
  <c r="BD3628" i="1" s="1"/>
  <c r="BB3630" i="1"/>
  <c r="BB3631" i="1" l="1"/>
  <c r="BC3629" i="1"/>
  <c r="BD3629" i="1" s="1"/>
  <c r="BB3632" i="1" l="1"/>
  <c r="BC3630" i="1"/>
  <c r="BD3630" i="1" s="1"/>
  <c r="BC3631" i="1" l="1"/>
  <c r="BD3631" i="1" s="1"/>
  <c r="BB3633" i="1"/>
  <c r="BB3634" i="1" l="1"/>
  <c r="BC3632" i="1"/>
  <c r="BD3632" i="1" s="1"/>
  <c r="BC3633" i="1" l="1"/>
  <c r="BD3633" i="1" s="1"/>
  <c r="BB3635" i="1"/>
  <c r="BB3636" i="1" l="1"/>
  <c r="BC3634" i="1"/>
  <c r="BD3634" i="1" s="1"/>
  <c r="BB3637" i="1" l="1"/>
  <c r="BC3635" i="1"/>
  <c r="BD3635" i="1" s="1"/>
  <c r="BC3636" i="1" l="1"/>
  <c r="BD3636" i="1" s="1"/>
  <c r="BB3638" i="1"/>
  <c r="BB3639" i="1" l="1"/>
  <c r="BC3637" i="1"/>
  <c r="BD3637" i="1" s="1"/>
  <c r="BC3638" i="1" l="1"/>
  <c r="BD3638" i="1" s="1"/>
  <c r="BB3640" i="1"/>
  <c r="BB3641" i="1" l="1"/>
  <c r="BC3639" i="1"/>
  <c r="BD3639" i="1" s="1"/>
  <c r="BC3640" i="1" l="1"/>
  <c r="BD3640" i="1" s="1"/>
  <c r="BB3642" i="1"/>
  <c r="BC3641" i="1" l="1"/>
  <c r="BD3641" i="1" s="1"/>
  <c r="BB3643" i="1"/>
  <c r="BB3644" i="1" l="1"/>
  <c r="BC3642" i="1"/>
  <c r="BD3642" i="1" s="1"/>
  <c r="BC3643" i="1" l="1"/>
  <c r="BD3643" i="1" s="1"/>
  <c r="BB3645" i="1"/>
  <c r="BB3646" i="1" l="1"/>
  <c r="BC3644" i="1"/>
  <c r="BD3644" i="1" s="1"/>
  <c r="BC3645" i="1" l="1"/>
  <c r="BD3645" i="1" s="1"/>
  <c r="BB3647" i="1"/>
  <c r="BB3648" i="1" l="1"/>
  <c r="BC3646" i="1"/>
  <c r="BD3646" i="1" s="1"/>
  <c r="BB3649" i="1" l="1"/>
  <c r="BC3647" i="1"/>
  <c r="BD3647" i="1" s="1"/>
  <c r="BB3650" i="1" l="1"/>
  <c r="BC3648" i="1"/>
  <c r="BD3648" i="1" s="1"/>
  <c r="BB3651" i="1" l="1"/>
  <c r="BC3649" i="1"/>
  <c r="BD3649" i="1" s="1"/>
  <c r="BC3650" i="1" l="1"/>
  <c r="BD3650" i="1" s="1"/>
  <c r="BB3652" i="1"/>
  <c r="BB3653" i="1" l="1"/>
  <c r="BC3651" i="1"/>
  <c r="BD3651" i="1" s="1"/>
  <c r="BC3652" i="1" l="1"/>
  <c r="BD3652" i="1" s="1"/>
  <c r="BB3654" i="1"/>
  <c r="BB3655" i="1" l="1"/>
  <c r="BC3653" i="1"/>
  <c r="BD3653" i="1" s="1"/>
  <c r="BB3656" i="1" l="1"/>
  <c r="BC3654" i="1"/>
  <c r="BD3654" i="1" s="1"/>
  <c r="BC3655" i="1" l="1"/>
  <c r="BD3655" i="1" s="1"/>
  <c r="BB3657" i="1"/>
  <c r="BB3658" i="1" l="1"/>
  <c r="BC3656" i="1"/>
  <c r="BD3656" i="1" s="1"/>
  <c r="BC3657" i="1" l="1"/>
  <c r="BD3657" i="1" s="1"/>
  <c r="BB3659" i="1"/>
  <c r="BB3660" i="1" l="1"/>
  <c r="BC3658" i="1"/>
  <c r="BD3658" i="1" s="1"/>
  <c r="BB3661" i="1" l="1"/>
  <c r="BC3659" i="1"/>
  <c r="BD3659" i="1" s="1"/>
  <c r="BC3660" i="1" l="1"/>
  <c r="BD3660" i="1" s="1"/>
  <c r="BB3662" i="1"/>
  <c r="BB3663" i="1" l="1"/>
  <c r="BC3661" i="1"/>
  <c r="BD3661" i="1" s="1"/>
  <c r="BC3662" i="1" l="1"/>
  <c r="BD3662" i="1" s="1"/>
  <c r="BB3664" i="1"/>
  <c r="BB3665" i="1" l="1"/>
  <c r="BC3663" i="1"/>
  <c r="BD3663" i="1" s="1"/>
  <c r="BC3664" i="1" l="1"/>
  <c r="BD3664" i="1" s="1"/>
  <c r="BB3666" i="1"/>
  <c r="BC3665" i="1" l="1"/>
  <c r="BD3665" i="1" s="1"/>
  <c r="BB3667" i="1"/>
  <c r="BB3668" i="1" l="1"/>
  <c r="BC3666" i="1"/>
  <c r="BD3666" i="1" s="1"/>
  <c r="BC3667" i="1" l="1"/>
  <c r="BD3667" i="1" s="1"/>
  <c r="BB3669" i="1"/>
  <c r="BB3670" i="1" l="1"/>
  <c r="BC3668" i="1"/>
  <c r="BD3668" i="1" s="1"/>
  <c r="BC3669" i="1" l="1"/>
  <c r="BD3669" i="1" s="1"/>
  <c r="BB3671" i="1"/>
  <c r="BB3672" i="1" l="1"/>
  <c r="BC3670" i="1"/>
  <c r="BD3670" i="1" s="1"/>
  <c r="BB3673" i="1" l="1"/>
  <c r="BC3671" i="1"/>
  <c r="BD3671" i="1" s="1"/>
  <c r="BC3672" i="1" l="1"/>
  <c r="BD3672" i="1" s="1"/>
  <c r="BB3674" i="1"/>
  <c r="BB3675" i="1" l="1"/>
  <c r="BC3673" i="1"/>
  <c r="BD3673" i="1" s="1"/>
  <c r="BC3674" i="1" l="1"/>
  <c r="BD3674" i="1" s="1"/>
  <c r="BB3676" i="1"/>
  <c r="BB3677" i="1" l="1"/>
  <c r="BC3675" i="1"/>
  <c r="BD3675" i="1" s="1"/>
  <c r="BC3676" i="1" l="1"/>
  <c r="BD3676" i="1" s="1"/>
  <c r="BB3678" i="1"/>
  <c r="BC3677" i="1" l="1"/>
  <c r="BD3677" i="1" s="1"/>
  <c r="BB3679" i="1"/>
  <c r="BB3680" i="1" l="1"/>
  <c r="BC3678" i="1"/>
  <c r="BD3678" i="1" s="1"/>
  <c r="BC3679" i="1" l="1"/>
  <c r="BD3679" i="1" s="1"/>
  <c r="BB3681" i="1"/>
  <c r="BB3682" i="1" l="1"/>
  <c r="BC3680" i="1"/>
  <c r="BD3680" i="1" s="1"/>
  <c r="BC3681" i="1" l="1"/>
  <c r="BD3681" i="1" s="1"/>
  <c r="BB3683" i="1"/>
  <c r="BB3684" i="1" l="1"/>
  <c r="BC3682" i="1"/>
  <c r="BD3682" i="1" s="1"/>
  <c r="BB3685" i="1" l="1"/>
  <c r="BC3683" i="1"/>
  <c r="BD3683" i="1" s="1"/>
  <c r="BC3684" i="1" l="1"/>
  <c r="BD3684" i="1" s="1"/>
  <c r="BB3686" i="1"/>
  <c r="BB3687" i="1" l="1"/>
  <c r="BC3685" i="1"/>
  <c r="BD3685" i="1" s="1"/>
  <c r="BC3686" i="1" l="1"/>
  <c r="BD3686" i="1" s="1"/>
  <c r="BB3688" i="1"/>
  <c r="BB3689" i="1" l="1"/>
  <c r="BC3687" i="1"/>
  <c r="BD3687" i="1" s="1"/>
  <c r="BC3688" i="1" l="1"/>
  <c r="BD3688" i="1" s="1"/>
  <c r="BB3690" i="1"/>
  <c r="BC3689" i="1" l="1"/>
  <c r="BD3689" i="1" s="1"/>
  <c r="BB3691" i="1"/>
  <c r="BB3692" i="1" l="1"/>
  <c r="BC3690" i="1"/>
  <c r="BD3690" i="1" s="1"/>
  <c r="BC3691" i="1" l="1"/>
  <c r="BD3691" i="1" s="1"/>
  <c r="BB3693" i="1"/>
  <c r="BB3694" i="1" l="1"/>
  <c r="BC3692" i="1"/>
  <c r="BD3692" i="1" s="1"/>
  <c r="BC3693" i="1" l="1"/>
  <c r="BD3693" i="1" s="1"/>
  <c r="BB3695" i="1"/>
  <c r="BB3696" i="1" l="1"/>
  <c r="BC3694" i="1"/>
  <c r="BD3694" i="1" s="1"/>
  <c r="BB3697" i="1" l="1"/>
  <c r="BC3695" i="1"/>
  <c r="BD3695" i="1" s="1"/>
  <c r="BC3696" i="1" l="1"/>
  <c r="BD3696" i="1" s="1"/>
  <c r="BB3698" i="1"/>
  <c r="BB3699" i="1" l="1"/>
  <c r="BC3697" i="1"/>
  <c r="BD3697" i="1" s="1"/>
  <c r="BC3698" i="1" l="1"/>
  <c r="BD3698" i="1" s="1"/>
  <c r="BB3700" i="1"/>
  <c r="BB3701" i="1" l="1"/>
  <c r="BC3699" i="1"/>
  <c r="BD3699" i="1" s="1"/>
  <c r="BC3700" i="1" l="1"/>
  <c r="BD3700" i="1" s="1"/>
  <c r="BB3702" i="1"/>
  <c r="BC3701" i="1" l="1"/>
  <c r="BD3701" i="1" s="1"/>
  <c r="BB3703" i="1"/>
  <c r="BB3704" i="1" l="1"/>
  <c r="BC3702" i="1"/>
  <c r="BD3702" i="1" s="1"/>
  <c r="BC3703" i="1" l="1"/>
  <c r="BD3703" i="1" s="1"/>
  <c r="BB3705" i="1"/>
  <c r="BB3706" i="1" l="1"/>
  <c r="BC3704" i="1"/>
  <c r="BD3704" i="1" s="1"/>
  <c r="BC3705" i="1" l="1"/>
  <c r="BD3705" i="1" s="1"/>
  <c r="BB3707" i="1"/>
  <c r="BB3708" i="1" l="1"/>
  <c r="BC3706" i="1"/>
  <c r="BD3706" i="1" s="1"/>
  <c r="BB3709" i="1" l="1"/>
  <c r="BC3707" i="1"/>
  <c r="BD3707" i="1" s="1"/>
  <c r="BB3710" i="1" l="1"/>
  <c r="BC3708" i="1"/>
  <c r="BD3708" i="1" s="1"/>
  <c r="BB3711" i="1" l="1"/>
  <c r="BC3709" i="1"/>
  <c r="BD3709" i="1" s="1"/>
  <c r="BC3710" i="1" l="1"/>
  <c r="BD3710" i="1" s="1"/>
  <c r="BB3712" i="1"/>
  <c r="BB3713" i="1" l="1"/>
  <c r="BC3711" i="1"/>
  <c r="BD3711" i="1" s="1"/>
  <c r="BC3712" i="1" l="1"/>
  <c r="BD3712" i="1" s="1"/>
  <c r="BB3714" i="1"/>
  <c r="BC3713" i="1" l="1"/>
  <c r="BD3713" i="1" s="1"/>
  <c r="BB3715" i="1"/>
  <c r="BB3716" i="1" l="1"/>
  <c r="BC3714" i="1"/>
  <c r="BD3714" i="1" s="1"/>
  <c r="BC3715" i="1" l="1"/>
  <c r="BD3715" i="1" s="1"/>
  <c r="BB3717" i="1"/>
  <c r="BB3718" i="1" l="1"/>
  <c r="BC3716" i="1"/>
  <c r="BD3716" i="1" s="1"/>
  <c r="BC3717" i="1" l="1"/>
  <c r="BD3717" i="1" s="1"/>
  <c r="BB3719" i="1"/>
  <c r="BB3720" i="1" l="1"/>
  <c r="BC3718" i="1"/>
  <c r="BD3718" i="1" s="1"/>
  <c r="BB3721" i="1" l="1"/>
  <c r="BC3719" i="1"/>
  <c r="BD3719" i="1" s="1"/>
  <c r="BB3722" i="1" l="1"/>
  <c r="BC3720" i="1"/>
  <c r="BD3720" i="1" s="1"/>
  <c r="BB3723" i="1" l="1"/>
  <c r="BC3721" i="1"/>
  <c r="BD3721" i="1" s="1"/>
  <c r="BC3722" i="1" l="1"/>
  <c r="BD3722" i="1" s="1"/>
  <c r="BB3724" i="1"/>
  <c r="BC3723" i="1" l="1"/>
  <c r="BD3723" i="1" s="1"/>
  <c r="BB3725" i="1"/>
  <c r="BC3724" i="1" l="1"/>
  <c r="BD3724" i="1" s="1"/>
  <c r="BB3726" i="1"/>
  <c r="BC3725" i="1" l="1"/>
  <c r="BD3725" i="1" s="1"/>
  <c r="BB3727" i="1"/>
  <c r="BB3728" i="1" l="1"/>
  <c r="BC3726" i="1"/>
  <c r="BD3726" i="1" s="1"/>
  <c r="BC3727" i="1" l="1"/>
  <c r="BD3727" i="1" s="1"/>
  <c r="BB3729" i="1"/>
  <c r="BB3730" i="1" l="1"/>
  <c r="BC3728" i="1"/>
  <c r="BD3728" i="1" s="1"/>
  <c r="BB3731" i="1" l="1"/>
  <c r="BC3729" i="1"/>
  <c r="BD3729" i="1" s="1"/>
  <c r="BB3732" i="1" l="1"/>
  <c r="BC3730" i="1"/>
  <c r="BD3730" i="1" s="1"/>
  <c r="BC3731" i="1" l="1"/>
  <c r="BD3731" i="1" s="1"/>
  <c r="BB3733" i="1"/>
  <c r="BB3734" i="1" l="1"/>
  <c r="BC3732" i="1"/>
  <c r="BD3732" i="1" s="1"/>
  <c r="BC3733" i="1" l="1"/>
  <c r="BD3733" i="1" s="1"/>
  <c r="BB3735" i="1"/>
  <c r="BC3734" i="1" l="1"/>
  <c r="BD3734" i="1" s="1"/>
  <c r="BB3736" i="1"/>
  <c r="BB3737" i="1" l="1"/>
  <c r="BC3735" i="1"/>
  <c r="BD3735" i="1" s="1"/>
  <c r="BC3736" i="1" l="1"/>
  <c r="BD3736" i="1" s="1"/>
  <c r="BB3738" i="1"/>
  <c r="BC3737" i="1" l="1"/>
  <c r="BD3737" i="1" s="1"/>
  <c r="BB3739" i="1"/>
  <c r="BB3740" i="1" l="1"/>
  <c r="BC3738" i="1"/>
  <c r="BD3738" i="1" s="1"/>
  <c r="BB3741" i="1" l="1"/>
  <c r="BC3739" i="1"/>
  <c r="BD3739" i="1" s="1"/>
  <c r="BC3740" i="1" l="1"/>
  <c r="BD3740" i="1" s="1"/>
  <c r="BB3742" i="1"/>
  <c r="BC3741" i="1" l="1"/>
  <c r="BD3741" i="1" s="1"/>
  <c r="BB3743" i="1"/>
  <c r="BC3742" i="1" l="1"/>
  <c r="BD3742" i="1" s="1"/>
  <c r="BB3744" i="1"/>
  <c r="BB3745" i="1" l="1"/>
  <c r="BC3743" i="1"/>
  <c r="BD3743" i="1" s="1"/>
  <c r="BC3744" i="1" l="1"/>
  <c r="BD3744" i="1" s="1"/>
  <c r="BB3746" i="1"/>
  <c r="BB3747" i="1" l="1"/>
  <c r="BC3745" i="1"/>
  <c r="BD3745" i="1" s="1"/>
  <c r="BC3746" i="1" l="1"/>
  <c r="BD3746" i="1" s="1"/>
  <c r="BB3748" i="1"/>
  <c r="BB3749" i="1" l="1"/>
  <c r="BC3747" i="1"/>
  <c r="BD3747" i="1" s="1"/>
  <c r="BB3750" i="1" l="1"/>
  <c r="BC3748" i="1"/>
  <c r="BD3748" i="1" s="1"/>
  <c r="BC3749" i="1" l="1"/>
  <c r="BD3749" i="1" s="1"/>
  <c r="BB3751" i="1"/>
  <c r="BB3752" i="1" l="1"/>
  <c r="BC3750" i="1"/>
  <c r="BD3750" i="1" s="1"/>
  <c r="BC3751" i="1" l="1"/>
  <c r="BD3751" i="1" s="1"/>
  <c r="BB3753" i="1"/>
  <c r="BC3752" i="1" l="1"/>
  <c r="BD3752" i="1" s="1"/>
  <c r="BB3754" i="1"/>
  <c r="BB3755" i="1" l="1"/>
  <c r="BC3753" i="1"/>
  <c r="BD3753" i="1" s="1"/>
  <c r="BC3754" i="1" l="1"/>
  <c r="BD3754" i="1" s="1"/>
  <c r="BB3756" i="1"/>
  <c r="BC3755" i="1" l="1"/>
  <c r="BD3755" i="1" s="1"/>
  <c r="BB3757" i="1"/>
  <c r="BB3758" i="1" l="1"/>
  <c r="BC3756" i="1"/>
  <c r="BD3756" i="1" s="1"/>
  <c r="BB3759" i="1" l="1"/>
  <c r="BC3757" i="1"/>
  <c r="BD3757" i="1" s="1"/>
  <c r="BB3760" i="1" l="1"/>
  <c r="BC3758" i="1"/>
  <c r="BD3758" i="1" s="1"/>
  <c r="BB3761" i="1" l="1"/>
  <c r="BC3759" i="1"/>
  <c r="BD3759" i="1" s="1"/>
  <c r="BC3760" i="1" l="1"/>
  <c r="BD3760" i="1" s="1"/>
  <c r="BB3762" i="1"/>
  <c r="BB3763" i="1" l="1"/>
  <c r="BC3761" i="1"/>
  <c r="BD3761" i="1" s="1"/>
  <c r="BC3762" i="1" l="1"/>
  <c r="BD3762" i="1" s="1"/>
  <c r="BB3764" i="1"/>
  <c r="BB3765" i="1" l="1"/>
  <c r="BC3763" i="1"/>
  <c r="BD3763" i="1" s="1"/>
  <c r="BB3766" i="1" l="1"/>
  <c r="BC3764" i="1"/>
  <c r="BD3764" i="1" s="1"/>
  <c r="BC3765" i="1" l="1"/>
  <c r="BD3765" i="1" s="1"/>
  <c r="BB3767" i="1"/>
  <c r="BB3768" i="1" l="1"/>
  <c r="BC3766" i="1"/>
  <c r="BD3766" i="1" s="1"/>
  <c r="BC3767" i="1" l="1"/>
  <c r="BD3767" i="1" s="1"/>
  <c r="BB3769" i="1"/>
  <c r="BB3770" i="1" l="1"/>
  <c r="BC3768" i="1"/>
  <c r="BD3768" i="1" s="1"/>
  <c r="BB3771" i="1" l="1"/>
  <c r="BC3769" i="1"/>
  <c r="BD3769" i="1" s="1"/>
  <c r="BC3770" i="1" l="1"/>
  <c r="BD3770" i="1" s="1"/>
  <c r="BB3772" i="1"/>
  <c r="BB3773" i="1" l="1"/>
  <c r="BC3771" i="1"/>
  <c r="BD3771" i="1" s="1"/>
  <c r="BC3772" i="1" l="1"/>
  <c r="BD3772" i="1" s="1"/>
  <c r="BB3774" i="1"/>
  <c r="BC3773" i="1" l="1"/>
  <c r="BD3773" i="1" s="1"/>
  <c r="BB3775" i="1"/>
  <c r="BB3776" i="1" l="1"/>
  <c r="BC3774" i="1"/>
  <c r="BD3774" i="1" s="1"/>
  <c r="BC3775" i="1" l="1"/>
  <c r="BD3775" i="1" s="1"/>
  <c r="BB3777" i="1"/>
  <c r="BB3778" i="1" l="1"/>
  <c r="BC3776" i="1"/>
  <c r="BD3776" i="1" s="1"/>
  <c r="BB3779" i="1" l="1"/>
  <c r="BC3777" i="1"/>
  <c r="BD3777" i="1" s="1"/>
  <c r="BC3778" i="1" l="1"/>
  <c r="BD3778" i="1" s="1"/>
  <c r="BB3780" i="1"/>
  <c r="BC3779" i="1" l="1"/>
  <c r="BD3779" i="1" s="1"/>
  <c r="BB3781" i="1"/>
  <c r="BC3780" i="1" l="1"/>
  <c r="BD3780" i="1" s="1"/>
  <c r="BB3782" i="1"/>
  <c r="BB3783" i="1" l="1"/>
  <c r="BC3781" i="1"/>
  <c r="BD3781" i="1" s="1"/>
  <c r="BB3784" i="1" l="1"/>
  <c r="BC3782" i="1"/>
  <c r="BD3782" i="1" s="1"/>
  <c r="BB3785" i="1" l="1"/>
  <c r="BC3783" i="1"/>
  <c r="BD3783" i="1" s="1"/>
  <c r="BB3786" i="1" l="1"/>
  <c r="BC3784" i="1"/>
  <c r="BD3784" i="1" s="1"/>
  <c r="BC3785" i="1" l="1"/>
  <c r="BD3785" i="1" s="1"/>
  <c r="BB3787" i="1"/>
  <c r="BC3786" i="1" l="1"/>
  <c r="BD3786" i="1" s="1"/>
  <c r="BB3788" i="1"/>
  <c r="BB3789" i="1" l="1"/>
  <c r="BC3787" i="1"/>
  <c r="BD3787" i="1" s="1"/>
  <c r="BC3788" i="1" l="1"/>
  <c r="BD3788" i="1" s="1"/>
  <c r="BB3790" i="1"/>
  <c r="BB3791" i="1" l="1"/>
  <c r="BC3789" i="1"/>
  <c r="BD3789" i="1" s="1"/>
  <c r="BB3792" i="1" l="1"/>
  <c r="BC3790" i="1"/>
  <c r="BD3790" i="1" s="1"/>
  <c r="BC3791" i="1" l="1"/>
  <c r="BD3791" i="1" s="1"/>
  <c r="BB3793" i="1"/>
  <c r="BB3794" i="1" l="1"/>
  <c r="BC3792" i="1"/>
  <c r="BD3792" i="1" s="1"/>
  <c r="BC3793" i="1" l="1"/>
  <c r="BD3793" i="1" s="1"/>
  <c r="BB3795" i="1"/>
  <c r="BC3794" i="1" l="1"/>
  <c r="BD3794" i="1" s="1"/>
  <c r="BB3796" i="1"/>
  <c r="BB3797" i="1" l="1"/>
  <c r="BC3795" i="1"/>
  <c r="BD3795" i="1" s="1"/>
  <c r="BC3796" i="1" l="1"/>
  <c r="BD3796" i="1" s="1"/>
  <c r="BB3798" i="1"/>
  <c r="BB3799" i="1" l="1"/>
  <c r="BC3797" i="1"/>
  <c r="BD3797" i="1" s="1"/>
  <c r="BB3800" i="1" l="1"/>
  <c r="BC3798" i="1"/>
  <c r="BD3798" i="1" s="1"/>
  <c r="BC3799" i="1" l="1"/>
  <c r="BD3799" i="1" s="1"/>
  <c r="BB3801" i="1"/>
  <c r="BB3802" i="1" l="1"/>
  <c r="BC3800" i="1"/>
  <c r="BD3800" i="1" s="1"/>
  <c r="BB3803" i="1" l="1"/>
  <c r="BC3801" i="1"/>
  <c r="BD3801" i="1" s="1"/>
  <c r="BC3802" i="1" l="1"/>
  <c r="BD3802" i="1" s="1"/>
  <c r="BB3804" i="1"/>
  <c r="BB3805" i="1" l="1"/>
  <c r="BC3803" i="1"/>
  <c r="BD3803" i="1" s="1"/>
  <c r="BC3804" i="1" l="1"/>
  <c r="BD3804" i="1" s="1"/>
  <c r="BB3806" i="1"/>
  <c r="BB3807" i="1" l="1"/>
  <c r="BC3805" i="1"/>
  <c r="BD3805" i="1" s="1"/>
  <c r="BC3806" i="1" l="1"/>
  <c r="BD3806" i="1" s="1"/>
  <c r="BB3808" i="1"/>
  <c r="BB3809" i="1" l="1"/>
  <c r="BC3807" i="1"/>
  <c r="BD3807" i="1" s="1"/>
  <c r="BB3810" i="1" l="1"/>
  <c r="BC3808" i="1"/>
  <c r="BD3808" i="1" s="1"/>
  <c r="BB3811" i="1" l="1"/>
  <c r="BC3809" i="1"/>
  <c r="BD3809" i="1" s="1"/>
  <c r="BB3812" i="1" l="1"/>
  <c r="BC3810" i="1"/>
  <c r="BD3810" i="1" s="1"/>
  <c r="BC3811" i="1" l="1"/>
  <c r="BD3811" i="1" s="1"/>
  <c r="BB3813" i="1"/>
  <c r="BB3814" i="1" l="1"/>
  <c r="BC3812" i="1"/>
  <c r="BD3812" i="1" s="1"/>
  <c r="BB3815" i="1" l="1"/>
  <c r="BC3813" i="1"/>
  <c r="BD3813" i="1" s="1"/>
  <c r="BC3814" i="1" l="1"/>
  <c r="BD3814" i="1" s="1"/>
  <c r="BB3816" i="1"/>
  <c r="BB3817" i="1" l="1"/>
  <c r="BC3815" i="1"/>
  <c r="BD3815" i="1" s="1"/>
  <c r="BC3816" i="1" l="1"/>
  <c r="BD3816" i="1" s="1"/>
  <c r="BB3818" i="1"/>
  <c r="BB3819" i="1" l="1"/>
  <c r="BC3817" i="1"/>
  <c r="BD3817" i="1" s="1"/>
  <c r="BC3818" i="1" l="1"/>
  <c r="BD3818" i="1" s="1"/>
  <c r="BB3820" i="1"/>
  <c r="BB3821" i="1" l="1"/>
  <c r="BC3819" i="1"/>
  <c r="BD3819" i="1" s="1"/>
  <c r="BB3822" i="1" l="1"/>
  <c r="BC3820" i="1"/>
  <c r="BD3820" i="1" s="1"/>
  <c r="BB3823" i="1" l="1"/>
  <c r="BC3821" i="1"/>
  <c r="BD3821" i="1" s="1"/>
  <c r="BB3824" i="1" l="1"/>
  <c r="BC3822" i="1"/>
  <c r="BD3822" i="1" s="1"/>
  <c r="BC3823" i="1" l="1"/>
  <c r="BD3823" i="1" s="1"/>
  <c r="BB3825" i="1"/>
  <c r="BB3826" i="1" l="1"/>
  <c r="BC3824" i="1"/>
  <c r="BD3824" i="1" s="1"/>
  <c r="BB3827" i="1" l="1"/>
  <c r="BC3825" i="1"/>
  <c r="BD3825" i="1" s="1"/>
  <c r="BB3828" i="1" l="1"/>
  <c r="BC3826" i="1"/>
  <c r="BD3826" i="1" s="1"/>
  <c r="BB3829" i="1" l="1"/>
  <c r="BC3827" i="1"/>
  <c r="BD3827" i="1" s="1"/>
  <c r="BC3828" i="1" l="1"/>
  <c r="BD3828" i="1" s="1"/>
  <c r="BB3830" i="1"/>
  <c r="BB3831" i="1" l="1"/>
  <c r="BC3829" i="1"/>
  <c r="BD3829" i="1" s="1"/>
  <c r="BC3830" i="1" l="1"/>
  <c r="BD3830" i="1" s="1"/>
  <c r="BB3832" i="1"/>
  <c r="BB3833" i="1" l="1"/>
  <c r="BC3831" i="1"/>
  <c r="BD3831" i="1" s="1"/>
  <c r="BB3834" i="1" l="1"/>
  <c r="BC3832" i="1"/>
  <c r="BD3832" i="1" s="1"/>
  <c r="BC3833" i="1" l="1"/>
  <c r="BD3833" i="1" s="1"/>
  <c r="BB3835" i="1"/>
  <c r="BC3834" i="1" l="1"/>
  <c r="BD3834" i="1" s="1"/>
  <c r="BB3836" i="1"/>
  <c r="BC3835" i="1" l="1"/>
  <c r="BD3835" i="1" s="1"/>
  <c r="BB3837" i="1"/>
  <c r="BC3836" i="1" l="1"/>
  <c r="BD3836" i="1" s="1"/>
  <c r="BB3838" i="1"/>
  <c r="BB3839" i="1" l="1"/>
  <c r="BC3837" i="1"/>
  <c r="BD3837" i="1" s="1"/>
  <c r="BB3840" i="1" l="1"/>
  <c r="BC3838" i="1"/>
  <c r="BD3838" i="1" s="1"/>
  <c r="BB3841" i="1" l="1"/>
  <c r="BC3839" i="1"/>
  <c r="BD3839" i="1" s="1"/>
  <c r="BC3840" i="1" l="1"/>
  <c r="BD3840" i="1" s="1"/>
  <c r="BB3842" i="1"/>
  <c r="BB3843" i="1" l="1"/>
  <c r="BC3841" i="1"/>
  <c r="BD3841" i="1" s="1"/>
  <c r="BC3842" i="1" l="1"/>
  <c r="BD3842" i="1" s="1"/>
  <c r="BB3844" i="1"/>
  <c r="BB3845" i="1" l="1"/>
  <c r="BC3843" i="1"/>
  <c r="BD3843" i="1" s="1"/>
  <c r="BB3846" i="1" l="1"/>
  <c r="BC3844" i="1"/>
  <c r="BD3844" i="1" s="1"/>
  <c r="BB3847" i="1" l="1"/>
  <c r="BC3845" i="1"/>
  <c r="BD3845" i="1" s="1"/>
  <c r="BB3848" i="1" l="1"/>
  <c r="BC3846" i="1"/>
  <c r="BD3846" i="1" s="1"/>
  <c r="BC3847" i="1" l="1"/>
  <c r="BD3847" i="1" s="1"/>
  <c r="BB3849" i="1"/>
  <c r="BB3850" i="1" l="1"/>
  <c r="BC3848" i="1"/>
  <c r="BD3848" i="1" s="1"/>
  <c r="BC3849" i="1" l="1"/>
  <c r="BD3849" i="1" s="1"/>
  <c r="BB3851" i="1"/>
  <c r="BB3852" i="1" l="1"/>
  <c r="BC3850" i="1"/>
  <c r="BD3850" i="1" s="1"/>
  <c r="BB3853" i="1" l="1"/>
  <c r="BC3851" i="1"/>
  <c r="BD3851" i="1" s="1"/>
  <c r="BC3852" i="1" l="1"/>
  <c r="BD3852" i="1" s="1"/>
  <c r="BB3854" i="1"/>
  <c r="BB3855" i="1" l="1"/>
  <c r="BC3853" i="1"/>
  <c r="BD3853" i="1" s="1"/>
  <c r="BC3854" i="1" l="1"/>
  <c r="BD3854" i="1" s="1"/>
  <c r="BB3856" i="1"/>
  <c r="BB3857" i="1" l="1"/>
  <c r="BC3855" i="1"/>
  <c r="BD3855" i="1" s="1"/>
  <c r="BB3858" i="1" l="1"/>
  <c r="BC3856" i="1"/>
  <c r="BD3856" i="1" s="1"/>
  <c r="BC3857" i="1" l="1"/>
  <c r="BD3857" i="1" s="1"/>
  <c r="BB3859" i="1"/>
  <c r="BB3860" i="1" l="1"/>
  <c r="BC3858" i="1"/>
  <c r="BD3858" i="1" s="1"/>
  <c r="BC3859" i="1" l="1"/>
  <c r="BD3859" i="1" s="1"/>
  <c r="BB3861" i="1"/>
  <c r="BB3862" i="1" l="1"/>
  <c r="BC3860" i="1"/>
  <c r="BD3860" i="1" s="1"/>
  <c r="BB3863" i="1" l="1"/>
  <c r="BC3861" i="1"/>
  <c r="BD3861" i="1" s="1"/>
  <c r="BB3864" i="1" l="1"/>
  <c r="BC3862" i="1"/>
  <c r="BD3862" i="1" s="1"/>
  <c r="BB3865" i="1" l="1"/>
  <c r="BC3863" i="1"/>
  <c r="BD3863" i="1" s="1"/>
  <c r="BC3864" i="1" l="1"/>
  <c r="BD3864" i="1" s="1"/>
  <c r="BB3866" i="1"/>
  <c r="BC3865" i="1" l="1"/>
  <c r="BD3865" i="1" s="1"/>
  <c r="BB3867" i="1"/>
  <c r="BC3866" i="1" l="1"/>
  <c r="BD3866" i="1" s="1"/>
  <c r="BB3868" i="1"/>
  <c r="BB3869" i="1" l="1"/>
  <c r="BC3867" i="1"/>
  <c r="BD3867" i="1" s="1"/>
  <c r="BB3870" i="1" l="1"/>
  <c r="BC3868" i="1"/>
  <c r="BD3868" i="1" s="1"/>
  <c r="BB3871" i="1" l="1"/>
  <c r="BC3869" i="1"/>
  <c r="BD3869" i="1" s="1"/>
  <c r="BB3872" i="1" l="1"/>
  <c r="BC3870" i="1"/>
  <c r="BD3870" i="1" s="1"/>
  <c r="BC3871" i="1" l="1"/>
  <c r="BD3871" i="1" s="1"/>
  <c r="BB3873" i="1"/>
  <c r="BB3874" i="1" l="1"/>
  <c r="BC3872" i="1"/>
  <c r="BD3872" i="1" s="1"/>
  <c r="BC3873" i="1" l="1"/>
  <c r="BD3873" i="1" s="1"/>
  <c r="BB3875" i="1"/>
  <c r="BB3876" i="1" l="1"/>
  <c r="BC3874" i="1"/>
  <c r="BD3874" i="1" s="1"/>
  <c r="BB3877" i="1" l="1"/>
  <c r="BC3875" i="1"/>
  <c r="BD3875" i="1" s="1"/>
  <c r="BC3876" i="1" l="1"/>
  <c r="BD3876" i="1" s="1"/>
  <c r="BB3878" i="1"/>
  <c r="BC3877" i="1" l="1"/>
  <c r="BD3877" i="1" s="1"/>
  <c r="BB3879" i="1"/>
  <c r="BC3878" i="1" l="1"/>
  <c r="BD3878" i="1" s="1"/>
  <c r="BB3880" i="1"/>
  <c r="BB3881" i="1" l="1"/>
  <c r="BC3879" i="1"/>
  <c r="BD3879" i="1" s="1"/>
  <c r="BB3882" i="1" l="1"/>
  <c r="BC3880" i="1"/>
  <c r="BD3880" i="1" s="1"/>
  <c r="BC3881" i="1" l="1"/>
  <c r="BD3881" i="1" s="1"/>
  <c r="BB3883" i="1"/>
  <c r="BB3884" i="1" l="1"/>
  <c r="BC3882" i="1"/>
  <c r="BD3882" i="1" s="1"/>
  <c r="BC3883" i="1" l="1"/>
  <c r="BD3883" i="1" s="1"/>
  <c r="BB3885" i="1"/>
  <c r="BB3886" i="1" l="1"/>
  <c r="BC3884" i="1"/>
  <c r="BD3884" i="1" s="1"/>
  <c r="BB3887" i="1" l="1"/>
  <c r="BC3885" i="1"/>
  <c r="BD3885" i="1" s="1"/>
  <c r="BB3888" i="1" l="1"/>
  <c r="BC3886" i="1"/>
  <c r="BD3886" i="1" s="1"/>
  <c r="BB3889" i="1" l="1"/>
  <c r="BC3887" i="1"/>
  <c r="BD3887" i="1" s="1"/>
  <c r="BC3888" i="1" l="1"/>
  <c r="BD3888" i="1" s="1"/>
  <c r="BB3890" i="1"/>
  <c r="BB3891" i="1" l="1"/>
  <c r="BC3889" i="1"/>
  <c r="BD3889" i="1" s="1"/>
  <c r="BC3890" i="1" l="1"/>
  <c r="BD3890" i="1" s="1"/>
  <c r="BB3892" i="1"/>
  <c r="BB3893" i="1" l="1"/>
  <c r="BC3891" i="1"/>
  <c r="BD3891" i="1" s="1"/>
  <c r="BB3894" i="1" l="1"/>
  <c r="BC3892" i="1"/>
  <c r="BD3892" i="1" s="1"/>
  <c r="BC3893" i="1" l="1"/>
  <c r="BD3893" i="1" s="1"/>
  <c r="BB3895" i="1"/>
  <c r="BB3896" i="1" l="1"/>
  <c r="BC3894" i="1"/>
  <c r="BD3894" i="1" s="1"/>
  <c r="BC3895" i="1" l="1"/>
  <c r="BD3895" i="1" s="1"/>
  <c r="BB3897" i="1"/>
  <c r="BB3898" i="1" l="1"/>
  <c r="BC3896" i="1"/>
  <c r="BD3896" i="1" s="1"/>
  <c r="BC3897" i="1" l="1"/>
  <c r="BD3897" i="1" s="1"/>
  <c r="BB3899" i="1"/>
  <c r="BC3898" i="1" l="1"/>
  <c r="BD3898" i="1" s="1"/>
  <c r="BB3900" i="1"/>
  <c r="BB3901" i="1" l="1"/>
  <c r="BC3899" i="1"/>
  <c r="BD3899" i="1" s="1"/>
  <c r="BC3900" i="1" l="1"/>
  <c r="BD3900" i="1" s="1"/>
  <c r="BB3902" i="1"/>
  <c r="BC3901" i="1" l="1"/>
  <c r="BD3901" i="1" s="1"/>
  <c r="BB3903" i="1"/>
  <c r="BC3902" i="1" l="1"/>
  <c r="BD3902" i="1" s="1"/>
  <c r="BB3904" i="1"/>
  <c r="BB3905" i="1" l="1"/>
  <c r="BC3903" i="1"/>
  <c r="BD3903" i="1" s="1"/>
  <c r="BB3906" i="1" l="1"/>
  <c r="BC3904" i="1"/>
  <c r="BD3904" i="1" s="1"/>
  <c r="BC3905" i="1" l="1"/>
  <c r="BD3905" i="1" s="1"/>
  <c r="BB3907" i="1"/>
  <c r="BB3908" i="1" l="1"/>
  <c r="BC3906" i="1"/>
  <c r="BD3906" i="1" s="1"/>
  <c r="BC3907" i="1" l="1"/>
  <c r="BD3907" i="1" s="1"/>
  <c r="BB3909" i="1"/>
  <c r="BB3910" i="1" l="1"/>
  <c r="BC3908" i="1"/>
  <c r="BD3908" i="1" s="1"/>
  <c r="BB3911" i="1" l="1"/>
  <c r="BC3909" i="1"/>
  <c r="BD3909" i="1" s="1"/>
  <c r="BB3912" i="1" l="1"/>
  <c r="BC3910" i="1"/>
  <c r="BD3910" i="1" s="1"/>
  <c r="BB3913" i="1" l="1"/>
  <c r="BC3911" i="1"/>
  <c r="BD3911" i="1" s="1"/>
  <c r="BC3912" i="1" l="1"/>
  <c r="BD3912" i="1" s="1"/>
  <c r="BB3914" i="1"/>
  <c r="BC3913" i="1" l="1"/>
  <c r="BD3913" i="1" s="1"/>
  <c r="BB3915" i="1"/>
  <c r="BC3914" i="1" l="1"/>
  <c r="BD3914" i="1" s="1"/>
  <c r="BB3916" i="1"/>
  <c r="BB3917" i="1" l="1"/>
  <c r="BC3915" i="1"/>
  <c r="BD3915" i="1" s="1"/>
  <c r="BB3918" i="1" l="1"/>
  <c r="BC3916" i="1"/>
  <c r="BD3916" i="1" s="1"/>
  <c r="BC3917" i="1" l="1"/>
  <c r="BD3917" i="1" s="1"/>
  <c r="BB3919" i="1"/>
  <c r="BB3920" i="1" l="1"/>
  <c r="BC3918" i="1"/>
  <c r="BD3918" i="1" s="1"/>
  <c r="BC3919" i="1" l="1"/>
  <c r="BD3919" i="1" s="1"/>
  <c r="BB3921" i="1"/>
  <c r="BB3922" i="1" l="1"/>
  <c r="BC3920" i="1"/>
  <c r="BD3920" i="1" s="1"/>
  <c r="BB3923" i="1" l="1"/>
  <c r="BC3921" i="1"/>
  <c r="BD3921" i="1" s="1"/>
  <c r="BC3922" i="1" l="1"/>
  <c r="BD3922" i="1" s="1"/>
  <c r="BB3924" i="1"/>
  <c r="BB3925" i="1" l="1"/>
  <c r="BC3923" i="1"/>
  <c r="BD3923" i="1" s="1"/>
  <c r="BC3924" i="1" l="1"/>
  <c r="BD3924" i="1" s="1"/>
  <c r="BB3926" i="1"/>
  <c r="BB3927" i="1" l="1"/>
  <c r="BC3925" i="1"/>
  <c r="BD3925" i="1" s="1"/>
  <c r="BC3926" i="1" l="1"/>
  <c r="BD3926" i="1" s="1"/>
  <c r="BB3928" i="1"/>
  <c r="BB3929" i="1" l="1"/>
  <c r="BC3927" i="1"/>
  <c r="BD3927" i="1" s="1"/>
  <c r="BB3930" i="1" l="1"/>
  <c r="BC3928" i="1"/>
  <c r="BD3928" i="1" s="1"/>
  <c r="BC3929" i="1" l="1"/>
  <c r="BD3929" i="1" s="1"/>
  <c r="BB3931" i="1"/>
  <c r="BB3932" i="1" l="1"/>
  <c r="BC3930" i="1"/>
  <c r="BD3930" i="1" s="1"/>
  <c r="BC3931" i="1" l="1"/>
  <c r="BD3931" i="1" s="1"/>
  <c r="BB3933" i="1"/>
  <c r="BB3934" i="1" l="1"/>
  <c r="BC3932" i="1"/>
  <c r="BD3932" i="1" s="1"/>
  <c r="BB3935" i="1" l="1"/>
  <c r="BC3933" i="1"/>
  <c r="BD3933" i="1" s="1"/>
  <c r="BB3936" i="1" l="1"/>
  <c r="BC3934" i="1"/>
  <c r="BD3934" i="1" s="1"/>
  <c r="BB3937" i="1" l="1"/>
  <c r="BC3935" i="1"/>
  <c r="BD3935" i="1" s="1"/>
  <c r="BC3936" i="1" l="1"/>
  <c r="BD3936" i="1" s="1"/>
  <c r="BB3938" i="1"/>
  <c r="BC3937" i="1" l="1"/>
  <c r="BD3937" i="1" s="1"/>
  <c r="BB3939" i="1"/>
  <c r="BC3938" i="1" l="1"/>
  <c r="BD3938" i="1" s="1"/>
  <c r="BB3940" i="1"/>
  <c r="BB3941" i="1" l="1"/>
  <c r="BC3939" i="1"/>
  <c r="BD3939" i="1" s="1"/>
  <c r="BB3942" i="1" l="1"/>
  <c r="BC3940" i="1"/>
  <c r="BD3940" i="1" s="1"/>
  <c r="BC3941" i="1" l="1"/>
  <c r="BD3941" i="1" s="1"/>
  <c r="BB3943" i="1"/>
  <c r="BB3944" i="1" l="1"/>
  <c r="BC3942" i="1"/>
  <c r="BD3942" i="1" s="1"/>
  <c r="BC3943" i="1" l="1"/>
  <c r="BD3943" i="1" s="1"/>
  <c r="BB3945" i="1"/>
  <c r="BB3946" i="1" l="1"/>
  <c r="BC3944" i="1"/>
  <c r="BD3944" i="1" s="1"/>
  <c r="BB3947" i="1" l="1"/>
  <c r="BC3945" i="1"/>
  <c r="BD3945" i="1" s="1"/>
  <c r="BC3946" i="1" l="1"/>
  <c r="BD3946" i="1" s="1"/>
  <c r="BB3948" i="1"/>
  <c r="BB3949" i="1" l="1"/>
  <c r="BC3947" i="1"/>
  <c r="BD3947" i="1" s="1"/>
  <c r="BC3948" i="1" l="1"/>
  <c r="BD3948" i="1" s="1"/>
  <c r="BB3950" i="1"/>
  <c r="BB3951" i="1" l="1"/>
  <c r="BC3949" i="1"/>
  <c r="BD3949" i="1" s="1"/>
  <c r="BC3950" i="1" l="1"/>
  <c r="BD3950" i="1" s="1"/>
  <c r="BB3952" i="1"/>
  <c r="BB3953" i="1" l="1"/>
  <c r="BC3951" i="1"/>
  <c r="BD3951" i="1" s="1"/>
  <c r="BB3954" i="1" l="1"/>
  <c r="BC3952" i="1"/>
  <c r="BD3952" i="1" s="1"/>
  <c r="BC3953" i="1" l="1"/>
  <c r="BD3953" i="1" s="1"/>
  <c r="BB3955" i="1"/>
  <c r="BB3956" i="1" l="1"/>
  <c r="BC3954" i="1"/>
  <c r="BD3954" i="1" s="1"/>
  <c r="BC3955" i="1" l="1"/>
  <c r="BD3955" i="1" s="1"/>
  <c r="BB3957" i="1"/>
  <c r="BB3958" i="1" l="1"/>
  <c r="BC3956" i="1"/>
  <c r="BD3956" i="1" s="1"/>
  <c r="BB3959" i="1" l="1"/>
  <c r="BC3957" i="1"/>
  <c r="BD3957" i="1" s="1"/>
  <c r="BB3960" i="1" l="1"/>
  <c r="BC3958" i="1"/>
  <c r="BD3958" i="1" s="1"/>
  <c r="BB3961" i="1" l="1"/>
  <c r="BC3959" i="1"/>
  <c r="BD3959" i="1" s="1"/>
  <c r="BC3960" i="1" l="1"/>
  <c r="BD3960" i="1" s="1"/>
  <c r="BB3962" i="1"/>
  <c r="BB3963" i="1" l="1"/>
  <c r="BC3961" i="1"/>
  <c r="BD3961" i="1" s="1"/>
  <c r="BC3962" i="1" l="1"/>
  <c r="BD3962" i="1" s="1"/>
  <c r="BB3964" i="1"/>
  <c r="BB3965" i="1" l="1"/>
  <c r="BC3963" i="1"/>
  <c r="BD3963" i="1" s="1"/>
  <c r="BB3966" i="1" l="1"/>
  <c r="BC3964" i="1"/>
  <c r="BD3964" i="1" s="1"/>
  <c r="BC3965" i="1" l="1"/>
  <c r="BD3965" i="1" s="1"/>
  <c r="BB3967" i="1"/>
  <c r="BB3968" i="1" l="1"/>
  <c r="BC3966" i="1"/>
  <c r="BD3966" i="1" s="1"/>
  <c r="BC3967" i="1" l="1"/>
  <c r="BD3967" i="1" s="1"/>
  <c r="BB3969" i="1"/>
  <c r="BB3970" i="1" l="1"/>
  <c r="BC3968" i="1"/>
  <c r="BD3968" i="1" s="1"/>
  <c r="BB3971" i="1" l="1"/>
  <c r="BC3969" i="1"/>
  <c r="BD3969" i="1" s="1"/>
  <c r="BC3970" i="1" l="1"/>
  <c r="BD3970" i="1" s="1"/>
  <c r="BB3972" i="1"/>
  <c r="BB3973" i="1" l="1"/>
  <c r="BC3971" i="1"/>
  <c r="BD3971" i="1" s="1"/>
  <c r="BC3972" i="1" l="1"/>
  <c r="BD3972" i="1" s="1"/>
  <c r="BB3974" i="1"/>
  <c r="BB3975" i="1" l="1"/>
  <c r="BC3973" i="1"/>
  <c r="BD3973" i="1" s="1"/>
  <c r="BC3974" i="1" l="1"/>
  <c r="BD3974" i="1" s="1"/>
  <c r="BB3976" i="1"/>
  <c r="BB3977" i="1" l="1"/>
  <c r="BC3975" i="1"/>
  <c r="BD3975" i="1" s="1"/>
  <c r="BB3978" i="1" l="1"/>
  <c r="BC3976" i="1"/>
  <c r="BD3976" i="1" s="1"/>
  <c r="BC3977" i="1" l="1"/>
  <c r="BD3977" i="1" s="1"/>
  <c r="BB3979" i="1"/>
  <c r="BB3980" i="1" l="1"/>
  <c r="BC3978" i="1"/>
  <c r="BD3978" i="1" s="1"/>
  <c r="BC3979" i="1" l="1"/>
  <c r="BD3979" i="1" s="1"/>
  <c r="BB3981" i="1"/>
  <c r="BB3982" i="1" l="1"/>
  <c r="BC3980" i="1"/>
  <c r="BD3980" i="1" s="1"/>
  <c r="BB3983" i="1" l="1"/>
  <c r="BC3981" i="1"/>
  <c r="BD3981" i="1" s="1"/>
  <c r="BB3984" i="1" l="1"/>
  <c r="BC3982" i="1"/>
  <c r="BD3982" i="1" s="1"/>
  <c r="BB3985" i="1" l="1"/>
  <c r="BC3983" i="1"/>
  <c r="BD3983" i="1" s="1"/>
  <c r="BC3984" i="1" l="1"/>
  <c r="BD3984" i="1" s="1"/>
  <c r="BB3986" i="1"/>
  <c r="BB3987" i="1" l="1"/>
  <c r="BC3985" i="1"/>
  <c r="BD3985" i="1" s="1"/>
  <c r="BB3988" i="1" l="1"/>
  <c r="BC3986" i="1"/>
  <c r="BD3986" i="1" s="1"/>
  <c r="BC3987" i="1" l="1"/>
  <c r="BD3987" i="1" s="1"/>
  <c r="BB3989" i="1"/>
  <c r="BB3990" i="1" l="1"/>
  <c r="BC3988" i="1"/>
  <c r="BD3988" i="1" s="1"/>
  <c r="BC3989" i="1" l="1"/>
  <c r="BD3989" i="1" s="1"/>
  <c r="BB3991" i="1"/>
  <c r="BB3992" i="1" l="1"/>
  <c r="BC3990" i="1"/>
  <c r="BD3990" i="1" s="1"/>
  <c r="BB3993" i="1" l="1"/>
  <c r="BC3991" i="1"/>
  <c r="BD3991" i="1" s="1"/>
  <c r="BC3992" i="1" l="1"/>
  <c r="BD3992" i="1" s="1"/>
  <c r="BB3994" i="1"/>
  <c r="BB3995" i="1" l="1"/>
  <c r="BC3993" i="1"/>
  <c r="BD3993" i="1" s="1"/>
  <c r="BC3994" i="1" l="1"/>
  <c r="BD3994" i="1" s="1"/>
  <c r="BB3996" i="1"/>
  <c r="BC3995" i="1" l="1"/>
  <c r="BD3995" i="1" s="1"/>
  <c r="BB3997" i="1"/>
  <c r="BB3998" i="1" l="1"/>
  <c r="BC3996" i="1"/>
  <c r="BD3996" i="1" s="1"/>
  <c r="BC3997" i="1" l="1"/>
  <c r="BD3997" i="1" s="1"/>
  <c r="BB3999" i="1"/>
  <c r="BB4000" i="1" l="1"/>
  <c r="BC3998" i="1"/>
  <c r="BD3998" i="1" s="1"/>
  <c r="BC3999" i="1" l="1"/>
  <c r="BD3999" i="1" s="1"/>
  <c r="BB4001" i="1"/>
  <c r="BC4000" i="1" l="1"/>
  <c r="BD4000" i="1" s="1"/>
  <c r="BB4002" i="1"/>
  <c r="BB4003" i="1" l="1"/>
  <c r="BC4001" i="1"/>
  <c r="BD4001" i="1" s="1"/>
  <c r="BC4002" i="1" l="1"/>
  <c r="BD4002" i="1" s="1"/>
  <c r="BB4004" i="1"/>
  <c r="BB4005" i="1" l="1"/>
  <c r="BC4003" i="1"/>
  <c r="BD4003" i="1" s="1"/>
  <c r="BB4006" i="1" l="1"/>
  <c r="BC4004" i="1"/>
  <c r="BD4004" i="1" s="1"/>
  <c r="BC4005" i="1" l="1"/>
  <c r="BD4005" i="1" s="1"/>
  <c r="BB4007" i="1"/>
  <c r="BB4008" i="1" l="1"/>
  <c r="BC4006" i="1"/>
  <c r="BD4006" i="1" s="1"/>
  <c r="BB4009" i="1" l="1"/>
  <c r="BC4007" i="1"/>
  <c r="BD4007" i="1" s="1"/>
  <c r="BB4010" i="1" l="1"/>
  <c r="BC4008" i="1"/>
  <c r="BD4008" i="1" s="1"/>
  <c r="BB4011" i="1" l="1"/>
  <c r="BC4009" i="1"/>
  <c r="BD4009" i="1" s="1"/>
  <c r="BC4010" i="1" l="1"/>
  <c r="BD4010" i="1" s="1"/>
  <c r="BB4012" i="1"/>
  <c r="BC4011" i="1" l="1"/>
  <c r="BD4011" i="1" s="1"/>
  <c r="BB4013" i="1"/>
  <c r="BB4014" i="1" l="1"/>
  <c r="BC4012" i="1"/>
  <c r="BD4012" i="1" s="1"/>
  <c r="BC4013" i="1" l="1"/>
  <c r="BD4013" i="1" s="1"/>
  <c r="BB4015" i="1"/>
  <c r="BB4016" i="1" l="1"/>
  <c r="BC4014" i="1"/>
  <c r="BD4014" i="1" s="1"/>
  <c r="BB4017" i="1" l="1"/>
  <c r="BC4015" i="1"/>
  <c r="BD4015" i="1" s="1"/>
  <c r="BB4018" i="1" l="1"/>
  <c r="BC4016" i="1"/>
  <c r="BD4016" i="1" s="1"/>
  <c r="BB4019" i="1" l="1"/>
  <c r="BC4017" i="1"/>
  <c r="BD4017" i="1" s="1"/>
  <c r="BC4018" i="1" l="1"/>
  <c r="BD4018" i="1" s="1"/>
  <c r="BB4020" i="1"/>
  <c r="BB4021" i="1" l="1"/>
  <c r="BC4019" i="1"/>
  <c r="BD4019" i="1" s="1"/>
  <c r="BB4022" i="1" l="1"/>
  <c r="BC4020" i="1"/>
  <c r="BD4020" i="1" s="1"/>
  <c r="BC4021" i="1" l="1"/>
  <c r="BD4021" i="1" s="1"/>
  <c r="BB4023" i="1"/>
  <c r="BB4024" i="1" l="1"/>
  <c r="BC4022" i="1"/>
  <c r="BD4022" i="1" s="1"/>
  <c r="BC4023" i="1" l="1"/>
  <c r="BD4023" i="1" s="1"/>
  <c r="BB4025" i="1"/>
  <c r="BB4026" i="1" l="1"/>
  <c r="BC4024" i="1"/>
  <c r="BD4024" i="1" s="1"/>
  <c r="BB4027" i="1" l="1"/>
  <c r="BC4025" i="1"/>
  <c r="BD4025" i="1" s="1"/>
  <c r="BC4026" i="1" l="1"/>
  <c r="BD4026" i="1" s="1"/>
  <c r="BB4028" i="1"/>
  <c r="BB4029" i="1" l="1"/>
  <c r="BC4027" i="1"/>
  <c r="BD4027" i="1" s="1"/>
  <c r="BB4030" i="1" l="1"/>
  <c r="BC4028" i="1"/>
  <c r="BD4028" i="1" s="1"/>
  <c r="BB4031" i="1" l="1"/>
  <c r="BC4029" i="1"/>
  <c r="BD4029" i="1" s="1"/>
  <c r="BB4032" i="1" l="1"/>
  <c r="BC4030" i="1"/>
  <c r="BD4030" i="1" s="1"/>
  <c r="BC4031" i="1" l="1"/>
  <c r="BD4031" i="1" s="1"/>
  <c r="BB4033" i="1"/>
  <c r="BB4034" i="1" l="1"/>
  <c r="BC4032" i="1"/>
  <c r="BD4032" i="1" s="1"/>
  <c r="BB4035" i="1" l="1"/>
  <c r="BC4033" i="1"/>
  <c r="BD4033" i="1" s="1"/>
  <c r="BC4034" i="1" l="1"/>
  <c r="BD4034" i="1" s="1"/>
  <c r="BB4036" i="1"/>
  <c r="BC4035" i="1" l="1"/>
  <c r="BD4035" i="1" s="1"/>
  <c r="BB4037" i="1"/>
  <c r="BC4036" i="1" l="1"/>
  <c r="BD4036" i="1" s="1"/>
  <c r="BB4038" i="1"/>
  <c r="BC4037" i="1" l="1"/>
  <c r="BD4037" i="1" s="1"/>
  <c r="BB4039" i="1"/>
  <c r="BB4040" i="1" l="1"/>
  <c r="BC4038" i="1"/>
  <c r="BD4038" i="1" s="1"/>
  <c r="BB4041" i="1" l="1"/>
  <c r="BC4039" i="1"/>
  <c r="BD4039" i="1" s="1"/>
  <c r="BB4042" i="1" l="1"/>
  <c r="BC4040" i="1"/>
  <c r="BD4040" i="1" s="1"/>
  <c r="BB4043" i="1" l="1"/>
  <c r="BC4041" i="1"/>
  <c r="BD4041" i="1" s="1"/>
  <c r="BB4044" i="1" l="1"/>
  <c r="BC4042" i="1"/>
  <c r="BD4042" i="1" s="1"/>
  <c r="BB4045" i="1" l="1"/>
  <c r="BC4043" i="1"/>
  <c r="BD4043" i="1" s="1"/>
  <c r="BC4044" i="1" l="1"/>
  <c r="BD4044" i="1" s="1"/>
  <c r="BB4046" i="1"/>
  <c r="BB4047" i="1" l="1"/>
  <c r="BC4045" i="1"/>
  <c r="BD4045" i="1" s="1"/>
  <c r="BB4048" i="1" l="1"/>
  <c r="BC4046" i="1"/>
  <c r="BD4046" i="1" s="1"/>
  <c r="BC4047" i="1" l="1"/>
  <c r="BD4047" i="1" s="1"/>
  <c r="BB4049" i="1"/>
  <c r="BB4050" i="1" l="1"/>
  <c r="BC4048" i="1"/>
  <c r="BD4048" i="1" s="1"/>
  <c r="BC4049" i="1" l="1"/>
  <c r="BD4049" i="1" s="1"/>
  <c r="BB4051" i="1"/>
  <c r="BB4052" i="1" l="1"/>
  <c r="BC4050" i="1"/>
  <c r="BD4050" i="1" s="1"/>
  <c r="BB4053" i="1" l="1"/>
  <c r="BC4051" i="1"/>
  <c r="BD4051" i="1" s="1"/>
  <c r="BC4052" i="1" l="1"/>
  <c r="BD4052" i="1" s="1"/>
  <c r="BB4054" i="1"/>
  <c r="BB4055" i="1" l="1"/>
  <c r="BC4053" i="1"/>
  <c r="BD4053" i="1" s="1"/>
  <c r="BB4056" i="1" l="1"/>
  <c r="BC4054" i="1"/>
  <c r="BD4054" i="1" s="1"/>
  <c r="BC4055" i="1" l="1"/>
  <c r="BD4055" i="1" s="1"/>
  <c r="BB4057" i="1"/>
  <c r="BB4058" i="1" l="1"/>
  <c r="BC4056" i="1"/>
  <c r="BD4056" i="1" s="1"/>
  <c r="BC4057" i="1" l="1"/>
  <c r="BD4057" i="1" s="1"/>
  <c r="BB4059" i="1"/>
  <c r="BB4060" i="1" l="1"/>
  <c r="BC4058" i="1"/>
  <c r="BD4058" i="1" s="1"/>
  <c r="BC4059" i="1" l="1"/>
  <c r="BD4059" i="1" s="1"/>
  <c r="BB4061" i="1"/>
  <c r="BC4060" i="1" l="1"/>
  <c r="BD4060" i="1" s="1"/>
  <c r="BB4062" i="1"/>
  <c r="BB4063" i="1" l="1"/>
  <c r="BC4061" i="1"/>
  <c r="BD4061" i="1" s="1"/>
  <c r="BB4064" i="1" l="1"/>
  <c r="BC4062" i="1"/>
  <c r="BD4062" i="1" s="1"/>
  <c r="BB4065" i="1" l="1"/>
  <c r="BC4063" i="1"/>
  <c r="BD4063" i="1" s="1"/>
  <c r="BB4066" i="1" l="1"/>
  <c r="BC4064" i="1"/>
  <c r="BD4064" i="1" s="1"/>
  <c r="BC4065" i="1" l="1"/>
  <c r="BD4065" i="1" s="1"/>
  <c r="BB4067" i="1"/>
  <c r="BB4068" i="1" l="1"/>
  <c r="BC4066" i="1"/>
  <c r="BD4066" i="1" s="1"/>
  <c r="BB4069" i="1" l="1"/>
  <c r="BC4067" i="1"/>
  <c r="BD4067" i="1" s="1"/>
  <c r="BC4068" i="1" l="1"/>
  <c r="BD4068" i="1" s="1"/>
  <c r="BB4070" i="1"/>
  <c r="BC4069" i="1" l="1"/>
  <c r="BD4069" i="1" s="1"/>
  <c r="BB4071" i="1"/>
  <c r="BC4070" i="1" l="1"/>
  <c r="BD4070" i="1" s="1"/>
  <c r="BB4072" i="1"/>
  <c r="BC4071" i="1" l="1"/>
  <c r="BD4071" i="1" s="1"/>
  <c r="BB4073" i="1"/>
  <c r="BB4074" i="1" l="1"/>
  <c r="BC4072" i="1"/>
  <c r="BD4072" i="1" s="1"/>
  <c r="BC4073" i="1" l="1"/>
  <c r="BD4073" i="1" s="1"/>
  <c r="BB4075" i="1"/>
  <c r="BB4076" i="1" l="1"/>
  <c r="BC4074" i="1"/>
  <c r="BD4074" i="1" s="1"/>
  <c r="BB4077" i="1" l="1"/>
  <c r="BC4075" i="1"/>
  <c r="BD4075" i="1" s="1"/>
  <c r="BC4076" i="1" l="1"/>
  <c r="BD4076" i="1" s="1"/>
  <c r="BB4078" i="1"/>
  <c r="BB4079" i="1" l="1"/>
  <c r="BC4077" i="1"/>
  <c r="BD4077" i="1" s="1"/>
  <c r="BC4078" i="1" l="1"/>
  <c r="BD4078" i="1" s="1"/>
  <c r="BB4080" i="1"/>
  <c r="BB4081" i="1" l="1"/>
  <c r="BC4079" i="1"/>
  <c r="BD4079" i="1" s="1"/>
  <c r="BB4082" i="1" l="1"/>
  <c r="BC4080" i="1"/>
  <c r="BD4080" i="1" s="1"/>
  <c r="BC4081" i="1" l="1"/>
  <c r="BD4081" i="1" s="1"/>
  <c r="BB4083" i="1"/>
  <c r="BB4084" i="1" l="1"/>
  <c r="BC4082" i="1"/>
  <c r="BD4082" i="1" s="1"/>
  <c r="BC4083" i="1" l="1"/>
  <c r="BD4083" i="1" s="1"/>
  <c r="BB4085" i="1"/>
  <c r="BB4086" i="1" l="1"/>
  <c r="BC4084" i="1"/>
  <c r="BD4084" i="1" s="1"/>
  <c r="BB4087" i="1" l="1"/>
  <c r="BC4085" i="1"/>
  <c r="BD4085" i="1" s="1"/>
  <c r="BC4086" i="1" l="1"/>
  <c r="BD4086" i="1" s="1"/>
  <c r="BB4088" i="1"/>
  <c r="BB4089" i="1" l="1"/>
  <c r="BC4087" i="1"/>
  <c r="BD4087" i="1" s="1"/>
  <c r="BC4088" i="1" l="1"/>
  <c r="BD4088" i="1" s="1"/>
  <c r="BB4090" i="1"/>
  <c r="BC4089" i="1" l="1"/>
  <c r="BD4089" i="1" s="1"/>
  <c r="BB4091" i="1"/>
  <c r="BB4092" i="1" l="1"/>
  <c r="BC4090" i="1"/>
  <c r="BD4090" i="1" s="1"/>
  <c r="BB4093" i="1" l="1"/>
  <c r="BC4091" i="1"/>
  <c r="BD4091" i="1" s="1"/>
  <c r="BB4094" i="1" l="1"/>
  <c r="BC4092" i="1"/>
  <c r="BD4092" i="1" s="1"/>
  <c r="BC4093" i="1" l="1"/>
  <c r="BD4093" i="1" s="1"/>
  <c r="BB4095" i="1"/>
  <c r="BB4096" i="1" l="1"/>
  <c r="BC4094" i="1"/>
  <c r="BD4094" i="1" s="1"/>
  <c r="BC4095" i="1" l="1"/>
  <c r="BD4095" i="1" s="1"/>
  <c r="BB4097" i="1"/>
  <c r="BC4096" i="1" l="1"/>
  <c r="BD4096" i="1" s="1"/>
  <c r="BB4098" i="1"/>
  <c r="BC4097" i="1" l="1"/>
  <c r="BD4097" i="1" s="1"/>
  <c r="BB4099" i="1"/>
  <c r="BC4098" i="1" l="1"/>
  <c r="BD4098" i="1" s="1"/>
  <c r="BB4100" i="1"/>
  <c r="BB4101" i="1" l="1"/>
  <c r="BC4099" i="1"/>
  <c r="BD4099" i="1" s="1"/>
  <c r="BB4102" i="1" l="1"/>
  <c r="BC4100" i="1"/>
  <c r="BD4100" i="1" s="1"/>
  <c r="BC4101" i="1" l="1"/>
  <c r="BD4101" i="1" s="1"/>
  <c r="BB4103" i="1"/>
  <c r="BB4104" i="1" l="1"/>
  <c r="BC4102" i="1"/>
  <c r="BD4102" i="1" s="1"/>
  <c r="BC4103" i="1" l="1"/>
  <c r="BD4103" i="1" s="1"/>
  <c r="BB4105" i="1"/>
  <c r="BB4106" i="1" l="1"/>
  <c r="BC4104" i="1"/>
  <c r="BD4104" i="1" s="1"/>
  <c r="BB4107" i="1" l="1"/>
  <c r="BC4105" i="1"/>
  <c r="BD4105" i="1" s="1"/>
  <c r="BB4108" i="1" l="1"/>
  <c r="BC4106" i="1"/>
  <c r="BD4106" i="1" s="1"/>
  <c r="BB4109" i="1" l="1"/>
  <c r="BC4107" i="1"/>
  <c r="BD4107" i="1" s="1"/>
  <c r="BC4108" i="1" l="1"/>
  <c r="BD4108" i="1" s="1"/>
  <c r="BB4110" i="1"/>
  <c r="BB4111" i="1" l="1"/>
  <c r="BC4109" i="1"/>
  <c r="BD4109" i="1" s="1"/>
  <c r="BC4110" i="1" l="1"/>
  <c r="BD4110" i="1" s="1"/>
  <c r="BB4112" i="1"/>
  <c r="BB4113" i="1" l="1"/>
  <c r="BC4111" i="1"/>
  <c r="BD4111" i="1" s="1"/>
  <c r="BB4114" i="1" l="1"/>
  <c r="BC4112" i="1"/>
  <c r="BD4112" i="1" s="1"/>
  <c r="BC4113" i="1" l="1"/>
  <c r="BD4113" i="1" s="1"/>
  <c r="BB4115" i="1"/>
  <c r="BB4116" i="1" l="1"/>
  <c r="BC4114" i="1"/>
  <c r="BD4114" i="1" s="1"/>
  <c r="BC4115" i="1" l="1"/>
  <c r="BD4115" i="1" s="1"/>
  <c r="BB4117" i="1"/>
  <c r="BB4118" i="1" l="1"/>
  <c r="BC4116" i="1"/>
  <c r="BD4116" i="1" s="1"/>
  <c r="BC4117" i="1" l="1"/>
  <c r="BD4117" i="1" s="1"/>
  <c r="BB4119" i="1"/>
  <c r="BB4120" i="1" l="1"/>
  <c r="BC4118" i="1"/>
  <c r="BD4118" i="1" s="1"/>
  <c r="BB4121" i="1" l="1"/>
  <c r="BC4119" i="1"/>
  <c r="BD4119" i="1" s="1"/>
  <c r="BC4120" i="1" l="1"/>
  <c r="BD4120" i="1" s="1"/>
  <c r="BB4122" i="1"/>
  <c r="BC4121" i="1" l="1"/>
  <c r="BD4121" i="1" s="1"/>
  <c r="BB4123" i="1"/>
  <c r="BC4122" i="1" l="1"/>
  <c r="BD4122" i="1" s="1"/>
  <c r="BB4124" i="1"/>
  <c r="BB4125" i="1" l="1"/>
  <c r="BC4123" i="1"/>
  <c r="BD4123" i="1" s="1"/>
  <c r="BB4126" i="1" l="1"/>
  <c r="BC4124" i="1"/>
  <c r="BD4124" i="1" s="1"/>
  <c r="BC4125" i="1" l="1"/>
  <c r="BD4125" i="1" s="1"/>
  <c r="BB4127" i="1"/>
  <c r="BB4128" i="1" l="1"/>
  <c r="BC4126" i="1"/>
  <c r="BD4126" i="1" s="1"/>
  <c r="BC4127" i="1" l="1"/>
  <c r="BD4127" i="1" s="1"/>
  <c r="BB4129" i="1"/>
  <c r="BB4130" i="1" l="1"/>
  <c r="BC4128" i="1"/>
  <c r="BD4128" i="1" s="1"/>
  <c r="BC4129" i="1" l="1"/>
  <c r="BD4129" i="1" s="1"/>
  <c r="BB4131" i="1"/>
  <c r="BB4132" i="1" l="1"/>
  <c r="BC4130" i="1"/>
  <c r="BD4130" i="1" s="1"/>
  <c r="BB4133" i="1" l="1"/>
  <c r="BC4131" i="1"/>
  <c r="BD4131" i="1" s="1"/>
  <c r="BC4132" i="1" l="1"/>
  <c r="BD4132" i="1" s="1"/>
  <c r="BB4134" i="1"/>
  <c r="BC4133" i="1" l="1"/>
  <c r="BD4133" i="1" s="1"/>
  <c r="BB4135" i="1"/>
  <c r="BC4134" i="1" l="1"/>
  <c r="BD4134" i="1" s="1"/>
  <c r="BB4136" i="1"/>
  <c r="BB4137" i="1" l="1"/>
  <c r="BC4135" i="1"/>
  <c r="BD4135" i="1" s="1"/>
  <c r="BB4138" i="1" l="1"/>
  <c r="BC4136" i="1"/>
  <c r="BD4136" i="1" s="1"/>
  <c r="BC4137" i="1" l="1"/>
  <c r="BD4137" i="1" s="1"/>
  <c r="BB4139" i="1"/>
  <c r="BB4140" i="1" l="1"/>
  <c r="BC4138" i="1"/>
  <c r="BD4138" i="1" s="1"/>
  <c r="BC4139" i="1" l="1"/>
  <c r="BD4139" i="1" s="1"/>
  <c r="BB4141" i="1"/>
  <c r="BB4142" i="1" l="1"/>
  <c r="BC4140" i="1"/>
  <c r="BD4140" i="1" s="1"/>
  <c r="BB4143" i="1" l="1"/>
  <c r="BC4141" i="1"/>
  <c r="BD4141" i="1" s="1"/>
  <c r="BC4142" i="1" l="1"/>
  <c r="BD4142" i="1" s="1"/>
  <c r="BB4144" i="1"/>
  <c r="BB4145" i="1" l="1"/>
  <c r="BC4143" i="1"/>
  <c r="BD4143" i="1" s="1"/>
  <c r="BC4144" i="1" l="1"/>
  <c r="BD4144" i="1" s="1"/>
  <c r="BB4146" i="1"/>
  <c r="BC4145" i="1" l="1"/>
  <c r="BD4145" i="1" s="1"/>
  <c r="BB4147" i="1"/>
  <c r="BC4146" i="1" l="1"/>
  <c r="BD4146" i="1" s="1"/>
  <c r="BB4148" i="1"/>
  <c r="BB4149" i="1" l="1"/>
  <c r="BC4147" i="1"/>
  <c r="BD4147" i="1" s="1"/>
  <c r="BB4150" i="1" l="1"/>
  <c r="BC4148" i="1"/>
  <c r="BD4148" i="1" s="1"/>
  <c r="BB4151" i="1" l="1"/>
  <c r="BC4149" i="1"/>
  <c r="BD4149" i="1" s="1"/>
  <c r="BB4152" i="1" l="1"/>
  <c r="BC4150" i="1"/>
  <c r="BD4150" i="1" s="1"/>
  <c r="BC4151" i="1" l="1"/>
  <c r="BD4151" i="1" s="1"/>
  <c r="BB4153" i="1"/>
  <c r="BB4154" i="1" l="1"/>
  <c r="BC4152" i="1"/>
  <c r="BD4152" i="1" s="1"/>
  <c r="BB4155" i="1" l="1"/>
  <c r="BC4153" i="1"/>
  <c r="BD4153" i="1" s="1"/>
  <c r="BC4154" i="1" l="1"/>
  <c r="BD4154" i="1" s="1"/>
  <c r="BB4156" i="1"/>
  <c r="BB4157" i="1" l="1"/>
  <c r="BC4155" i="1"/>
  <c r="BD4155" i="1" s="1"/>
  <c r="BC4156" i="1" l="1"/>
  <c r="BD4156" i="1" s="1"/>
  <c r="BB4158" i="1"/>
  <c r="BB4159" i="1" l="1"/>
  <c r="BC4157" i="1"/>
  <c r="BD4157" i="1" s="1"/>
  <c r="BC4158" i="1" l="1"/>
  <c r="BD4158" i="1" s="1"/>
  <c r="BB4160" i="1"/>
  <c r="BB4161" i="1" l="1"/>
  <c r="BC4159" i="1"/>
  <c r="BD4159" i="1" s="1"/>
  <c r="BB4162" i="1" l="1"/>
  <c r="BC4160" i="1"/>
  <c r="BD4160" i="1" s="1"/>
  <c r="BB4163" i="1" l="1"/>
  <c r="BC4161" i="1"/>
  <c r="BD4161" i="1" s="1"/>
  <c r="BB4164" i="1" l="1"/>
  <c r="BC4162" i="1"/>
  <c r="BD4162" i="1" s="1"/>
  <c r="BC4163" i="1" l="1"/>
  <c r="BD4163" i="1" s="1"/>
  <c r="BB4165" i="1"/>
  <c r="BB4166" i="1" l="1"/>
  <c r="BC4164" i="1"/>
  <c r="BD4164" i="1" s="1"/>
  <c r="BB4167" i="1" l="1"/>
  <c r="BC4165" i="1"/>
  <c r="BD4165" i="1" s="1"/>
  <c r="BC4166" i="1" l="1"/>
  <c r="BD4166" i="1" s="1"/>
  <c r="BB4168" i="1"/>
  <c r="BB4169" i="1" l="1"/>
  <c r="BC4167" i="1"/>
  <c r="BD4167" i="1" s="1"/>
  <c r="BC4168" i="1" l="1"/>
  <c r="BD4168" i="1" s="1"/>
  <c r="BB4170" i="1"/>
  <c r="BB4171" i="1" l="1"/>
  <c r="BC4169" i="1"/>
  <c r="BD4169" i="1" s="1"/>
  <c r="BC4170" i="1" l="1"/>
  <c r="BD4170" i="1" s="1"/>
  <c r="BB4172" i="1"/>
  <c r="BB4173" i="1" l="1"/>
  <c r="BC4171" i="1"/>
  <c r="BD4171" i="1" s="1"/>
  <c r="BB4174" i="1" l="1"/>
  <c r="BC4172" i="1"/>
  <c r="BD4172" i="1" s="1"/>
  <c r="BB4175" i="1" l="1"/>
  <c r="BC4173" i="1"/>
  <c r="BD4173" i="1" s="1"/>
  <c r="BB4176" i="1" l="1"/>
  <c r="BC4174" i="1"/>
  <c r="BD4174" i="1" s="1"/>
  <c r="BC4175" i="1" l="1"/>
  <c r="BD4175" i="1" s="1"/>
  <c r="BB4177" i="1"/>
  <c r="BB4178" i="1" l="1"/>
  <c r="BC4176" i="1"/>
  <c r="BD4176" i="1" s="1"/>
  <c r="BC4177" i="1" l="1"/>
  <c r="BD4177" i="1" s="1"/>
  <c r="BB4179" i="1"/>
  <c r="BC4178" i="1" l="1"/>
  <c r="BD4178" i="1" s="1"/>
  <c r="BB4180" i="1"/>
  <c r="BB4181" i="1" l="1"/>
  <c r="BC4179" i="1"/>
  <c r="BD4179" i="1" s="1"/>
  <c r="BC4180" i="1" l="1"/>
  <c r="BD4180" i="1" s="1"/>
  <c r="BB4182" i="1"/>
  <c r="BB4183" i="1" l="1"/>
  <c r="BC4181" i="1"/>
  <c r="BD4181" i="1" s="1"/>
  <c r="BC4182" i="1" l="1"/>
  <c r="BD4182" i="1" s="1"/>
  <c r="BB4184" i="1"/>
  <c r="BB4185" i="1" l="1"/>
  <c r="BC4183" i="1"/>
  <c r="BD4183" i="1" s="1"/>
  <c r="BB4186" i="1" l="1"/>
  <c r="BC4184" i="1"/>
  <c r="BD4184" i="1" s="1"/>
  <c r="BB4187" i="1" l="1"/>
  <c r="BC4185" i="1"/>
  <c r="BD4185" i="1" s="1"/>
  <c r="BB4188" i="1" l="1"/>
  <c r="BC4186" i="1"/>
  <c r="BD4186" i="1" s="1"/>
  <c r="BC4187" i="1" l="1"/>
  <c r="BD4187" i="1" s="1"/>
  <c r="BB4189" i="1"/>
  <c r="BB4190" i="1" l="1"/>
  <c r="BC4188" i="1"/>
  <c r="BD4188" i="1" s="1"/>
  <c r="BB4191" i="1" l="1"/>
  <c r="BC4189" i="1"/>
  <c r="BD4189" i="1" s="1"/>
  <c r="BB4192" i="1" l="1"/>
  <c r="BC4190" i="1"/>
  <c r="BD4190" i="1" s="1"/>
  <c r="BB4193" i="1" l="1"/>
  <c r="BC4191" i="1"/>
  <c r="BD4191" i="1" s="1"/>
  <c r="BC4192" i="1" l="1"/>
  <c r="BD4192" i="1" s="1"/>
  <c r="BB4194" i="1"/>
  <c r="BC4193" i="1" l="1"/>
  <c r="BD4193" i="1" s="1"/>
  <c r="BB4195" i="1"/>
  <c r="BC4194" i="1" l="1"/>
  <c r="BD4194" i="1" s="1"/>
  <c r="BB4196" i="1"/>
  <c r="BB4197" i="1" l="1"/>
  <c r="BC4195" i="1"/>
  <c r="BD4195" i="1" s="1"/>
  <c r="BB4198" i="1" l="1"/>
  <c r="BC4196" i="1"/>
  <c r="BD4196" i="1" s="1"/>
  <c r="BB4199" i="1" l="1"/>
  <c r="BC4197" i="1"/>
  <c r="BD4197" i="1" s="1"/>
  <c r="BB4200" i="1" l="1"/>
  <c r="BC4198" i="1"/>
  <c r="BD4198" i="1" s="1"/>
  <c r="BC4199" i="1" l="1"/>
  <c r="BD4199" i="1" s="1"/>
  <c r="BB4201" i="1"/>
  <c r="BB4202" i="1" l="1"/>
  <c r="BC4200" i="1"/>
  <c r="BD4200" i="1" s="1"/>
  <c r="BB4203" i="1" l="1"/>
  <c r="BC4201" i="1"/>
  <c r="BD4201" i="1" s="1"/>
  <c r="BB4204" i="1" l="1"/>
  <c r="BC4202" i="1"/>
  <c r="BD4202" i="1" s="1"/>
  <c r="BB4205" i="1" l="1"/>
  <c r="BC4203" i="1"/>
  <c r="BD4203" i="1" s="1"/>
  <c r="BC4204" i="1" l="1"/>
  <c r="BD4204" i="1" s="1"/>
  <c r="BB4206" i="1"/>
  <c r="BB4207" i="1" l="1"/>
  <c r="BC4205" i="1"/>
  <c r="BD4205" i="1" s="1"/>
  <c r="BC4206" i="1" l="1"/>
  <c r="BD4206" i="1" s="1"/>
  <c r="BB4208" i="1"/>
  <c r="BB4209" i="1" l="1"/>
  <c r="BC4207" i="1"/>
  <c r="BD4207" i="1" s="1"/>
  <c r="BB4210" i="1" l="1"/>
  <c r="BC4208" i="1"/>
  <c r="BD4208" i="1" s="1"/>
  <c r="BB4211" i="1" l="1"/>
  <c r="BC4209" i="1"/>
  <c r="BD4209" i="1" s="1"/>
  <c r="BB4212" i="1" l="1"/>
  <c r="BC4210" i="1"/>
  <c r="BD4210" i="1" s="1"/>
  <c r="BC4211" i="1" l="1"/>
  <c r="BD4211" i="1" s="1"/>
  <c r="BB4213" i="1"/>
  <c r="BB4214" i="1" l="1"/>
  <c r="BC4212" i="1"/>
  <c r="BD4212" i="1" s="1"/>
  <c r="BB4215" i="1" l="1"/>
  <c r="BC4213" i="1"/>
  <c r="BD4213" i="1" s="1"/>
  <c r="BB4216" i="1" l="1"/>
  <c r="BC4214" i="1"/>
  <c r="BD4214" i="1" s="1"/>
  <c r="BB4217" i="1" l="1"/>
  <c r="BC4215" i="1"/>
  <c r="BD4215" i="1" s="1"/>
  <c r="BC4216" i="1" l="1"/>
  <c r="BD4216" i="1" s="1"/>
  <c r="BB4218" i="1"/>
  <c r="BB4219" i="1" l="1"/>
  <c r="BC4217" i="1"/>
  <c r="BD4217" i="1" s="1"/>
  <c r="BC4218" i="1" l="1"/>
  <c r="BD4218" i="1" s="1"/>
  <c r="BB4220" i="1"/>
  <c r="BB4221" i="1" l="1"/>
  <c r="BC4219" i="1"/>
  <c r="BD4219" i="1" s="1"/>
  <c r="BB4222" i="1" l="1"/>
  <c r="BC4220" i="1"/>
  <c r="BD4220" i="1" s="1"/>
  <c r="BB4223" i="1" l="1"/>
  <c r="BC4221" i="1"/>
  <c r="BD4221" i="1" s="1"/>
  <c r="BB4224" i="1" l="1"/>
  <c r="BC4222" i="1"/>
  <c r="BD4222" i="1" s="1"/>
  <c r="BC4223" i="1" l="1"/>
  <c r="BD4223" i="1" s="1"/>
  <c r="BB4225" i="1"/>
  <c r="BB4226" i="1" l="1"/>
  <c r="BC4224" i="1"/>
  <c r="BD4224" i="1" s="1"/>
  <c r="BB4227" i="1" l="1"/>
  <c r="BC4225" i="1"/>
  <c r="BD4225" i="1" s="1"/>
  <c r="BB4228" i="1" l="1"/>
  <c r="BC4226" i="1"/>
  <c r="BD4226" i="1" s="1"/>
  <c r="BB4229" i="1" l="1"/>
  <c r="BC4227" i="1"/>
  <c r="BD4227" i="1" s="1"/>
  <c r="BC4228" i="1" l="1"/>
  <c r="BD4228" i="1" s="1"/>
  <c r="BB4230" i="1"/>
  <c r="BB4231" i="1" l="1"/>
  <c r="BC4229" i="1"/>
  <c r="BD4229" i="1" s="1"/>
  <c r="BC4230" i="1" l="1"/>
  <c r="BD4230" i="1" s="1"/>
  <c r="BB4232" i="1"/>
  <c r="BB4233" i="1" l="1"/>
  <c r="BC4231" i="1"/>
  <c r="BD4231" i="1" s="1"/>
  <c r="BB4234" i="1" l="1"/>
  <c r="BC4232" i="1"/>
  <c r="BD4232" i="1" s="1"/>
  <c r="BB4235" i="1" l="1"/>
  <c r="BC4233" i="1"/>
  <c r="BD4233" i="1" s="1"/>
  <c r="BB4236" i="1" l="1"/>
  <c r="BC4234" i="1"/>
  <c r="BD4234" i="1" s="1"/>
  <c r="BC4235" i="1" l="1"/>
  <c r="BD4235" i="1" s="1"/>
  <c r="BB4237" i="1"/>
  <c r="BB4238" i="1" l="1"/>
  <c r="BC4236" i="1"/>
  <c r="BD4236" i="1" s="1"/>
  <c r="BC4237" i="1" l="1"/>
  <c r="BD4237" i="1" s="1"/>
  <c r="BB4239" i="1"/>
  <c r="BC4238" i="1" l="1"/>
  <c r="BD4238" i="1" s="1"/>
  <c r="BB4240" i="1"/>
  <c r="BB4241" i="1" l="1"/>
  <c r="BC4239" i="1"/>
  <c r="BD4239" i="1" s="1"/>
  <c r="BC4240" i="1" l="1"/>
  <c r="BD4240" i="1" s="1"/>
  <c r="BB4242" i="1"/>
  <c r="BB4243" i="1" l="1"/>
  <c r="BC4241" i="1"/>
  <c r="BD4241" i="1" s="1"/>
  <c r="BC4242" i="1" l="1"/>
  <c r="BD4242" i="1" s="1"/>
  <c r="BB4244" i="1"/>
  <c r="BB4245" i="1" l="1"/>
  <c r="BC4243" i="1"/>
  <c r="BD4243" i="1" s="1"/>
  <c r="BB4246" i="1" l="1"/>
  <c r="BC4244" i="1"/>
  <c r="BD4244" i="1" s="1"/>
  <c r="BC4245" i="1" l="1"/>
  <c r="BD4245" i="1" s="1"/>
  <c r="BB4247" i="1"/>
  <c r="BB4248" i="1" l="1"/>
  <c r="BC4246" i="1"/>
  <c r="BD4246" i="1" s="1"/>
  <c r="BC4247" i="1" l="1"/>
  <c r="BD4247" i="1" s="1"/>
  <c r="BB4249" i="1"/>
  <c r="BB4250" i="1" l="1"/>
  <c r="BC4248" i="1"/>
  <c r="BD4248" i="1" s="1"/>
  <c r="BB4251" i="1" l="1"/>
  <c r="BC4249" i="1"/>
  <c r="BD4249" i="1" s="1"/>
  <c r="BB4252" i="1" l="1"/>
  <c r="BC4250" i="1"/>
  <c r="BD4250" i="1" s="1"/>
  <c r="BB4253" i="1" l="1"/>
  <c r="BC4251" i="1"/>
  <c r="BD4251" i="1" s="1"/>
  <c r="BC4252" i="1" l="1"/>
  <c r="BD4252" i="1" s="1"/>
  <c r="BB4254" i="1"/>
  <c r="BB4255" i="1" l="1"/>
  <c r="BC4253" i="1"/>
  <c r="BD4253" i="1" s="1"/>
  <c r="BC4254" i="1" l="1"/>
  <c r="BD4254" i="1" s="1"/>
  <c r="BB4256" i="1"/>
  <c r="BB4257" i="1" l="1"/>
  <c r="BC4255" i="1"/>
  <c r="BD4255" i="1" s="1"/>
  <c r="BB4258" i="1" l="1"/>
  <c r="BC4256" i="1"/>
  <c r="BD4256" i="1" s="1"/>
  <c r="BC4257" i="1" l="1"/>
  <c r="BD4257" i="1" s="1"/>
  <c r="BB4259" i="1"/>
  <c r="BB4260" i="1" l="1"/>
  <c r="BC4258" i="1"/>
  <c r="BD4258" i="1" s="1"/>
  <c r="BC4259" i="1" l="1"/>
  <c r="BD4259" i="1" s="1"/>
  <c r="BB4261" i="1"/>
  <c r="BB4262" i="1" l="1"/>
  <c r="BC4260" i="1"/>
  <c r="BD4260" i="1" s="1"/>
  <c r="BC4261" i="1" l="1"/>
  <c r="BD4261" i="1" s="1"/>
  <c r="BB4263" i="1"/>
  <c r="BB4264" i="1" l="1"/>
  <c r="BC4262" i="1"/>
  <c r="BD4262" i="1" s="1"/>
  <c r="BB4265" i="1" l="1"/>
  <c r="BC4263" i="1"/>
  <c r="BD4263" i="1" s="1"/>
  <c r="BC4264" i="1" l="1"/>
  <c r="BD4264" i="1" s="1"/>
  <c r="BB4266" i="1"/>
  <c r="BC4265" i="1" l="1"/>
  <c r="BD4265" i="1" s="1"/>
  <c r="BB4267" i="1"/>
  <c r="BC4266" i="1" l="1"/>
  <c r="BD4266" i="1" s="1"/>
  <c r="BB4268" i="1"/>
  <c r="BB4269" i="1" l="1"/>
  <c r="BC4267" i="1"/>
  <c r="BD4267" i="1" s="1"/>
  <c r="BB4270" i="1" l="1"/>
  <c r="BC4268" i="1"/>
  <c r="BD4268" i="1" s="1"/>
  <c r="BC4269" i="1" l="1"/>
  <c r="BD4269" i="1" s="1"/>
  <c r="BB4271" i="1"/>
  <c r="BB4272" i="1" l="1"/>
  <c r="BC4270" i="1"/>
  <c r="BD4270" i="1" s="1"/>
  <c r="BC4271" i="1" l="1"/>
  <c r="BD4271" i="1" s="1"/>
  <c r="BB4273" i="1"/>
  <c r="BB4274" i="1" l="1"/>
  <c r="BC4272" i="1"/>
  <c r="BD4272" i="1" s="1"/>
  <c r="BC4273" i="1" l="1"/>
  <c r="BD4273" i="1" s="1"/>
  <c r="BB4275" i="1"/>
  <c r="BB4276" i="1" l="1"/>
  <c r="BC4274" i="1"/>
  <c r="BD4274" i="1" s="1"/>
  <c r="BB4277" i="1" l="1"/>
  <c r="BC4275" i="1"/>
  <c r="BD4275" i="1" s="1"/>
  <c r="BC4276" i="1" l="1"/>
  <c r="BD4276" i="1" s="1"/>
  <c r="BB4278" i="1"/>
  <c r="BB4279" i="1" l="1"/>
  <c r="BC4277" i="1"/>
  <c r="BD4277" i="1" s="1"/>
  <c r="BB4280" i="1" l="1"/>
  <c r="BC4278" i="1"/>
  <c r="BD4278" i="1" s="1"/>
  <c r="BB4281" i="1" l="1"/>
  <c r="BC4279" i="1"/>
  <c r="BD4279" i="1" s="1"/>
  <c r="BC4280" i="1" l="1"/>
  <c r="BD4280" i="1" s="1"/>
  <c r="BB4282" i="1"/>
  <c r="BC4281" i="1" l="1"/>
  <c r="BD4281" i="1" s="1"/>
  <c r="BB4283" i="1"/>
  <c r="BC4282" i="1" l="1"/>
  <c r="BD4282" i="1" s="1"/>
  <c r="BB4284" i="1"/>
  <c r="BB4285" i="1" l="1"/>
  <c r="BC4283" i="1"/>
  <c r="BD4283" i="1" s="1"/>
  <c r="BB4286" i="1" l="1"/>
  <c r="BC4284" i="1"/>
  <c r="BD4284" i="1" s="1"/>
  <c r="BB4287" i="1" l="1"/>
  <c r="BC4285" i="1"/>
  <c r="BD4285" i="1" s="1"/>
  <c r="BB4288" i="1" l="1"/>
  <c r="BC4286" i="1"/>
  <c r="BD4286" i="1" s="1"/>
  <c r="BC4287" i="1" l="1"/>
  <c r="BD4287" i="1" s="1"/>
  <c r="BB4289" i="1"/>
  <c r="BB4290" i="1" l="1"/>
  <c r="BC4288" i="1"/>
  <c r="BD4288" i="1" s="1"/>
  <c r="BC4289" i="1" l="1"/>
  <c r="BD4289" i="1" s="1"/>
  <c r="BB4291" i="1"/>
  <c r="BB4292" i="1" l="1"/>
  <c r="BC4290" i="1"/>
  <c r="BD4290" i="1" s="1"/>
  <c r="BB4293" i="1" l="1"/>
  <c r="BC4291" i="1"/>
  <c r="BD4291" i="1" s="1"/>
  <c r="BC4292" i="1" l="1"/>
  <c r="BD4292" i="1" s="1"/>
  <c r="BB4294" i="1"/>
  <c r="BB4295" i="1" l="1"/>
  <c r="BC4293" i="1"/>
  <c r="BD4293" i="1" s="1"/>
  <c r="BC4294" i="1" l="1"/>
  <c r="BD4294" i="1" s="1"/>
  <c r="BB4296" i="1"/>
  <c r="BC4295" i="1" l="1"/>
  <c r="BD4295" i="1" s="1"/>
  <c r="BB4297" i="1"/>
  <c r="BB4298" i="1" l="1"/>
  <c r="BC4296" i="1"/>
  <c r="BD4296" i="1" s="1"/>
  <c r="BC4297" i="1" l="1"/>
  <c r="BD4297" i="1" s="1"/>
  <c r="BB4299" i="1"/>
  <c r="BB4300" i="1" l="1"/>
  <c r="BC4298" i="1"/>
  <c r="BD4298" i="1" s="1"/>
  <c r="BB4301" i="1" l="1"/>
  <c r="BC4299" i="1"/>
  <c r="BD4299" i="1" s="1"/>
  <c r="BC4300" i="1" l="1"/>
  <c r="BD4300" i="1" s="1"/>
  <c r="BB4302" i="1"/>
  <c r="BB4303" i="1" l="1"/>
  <c r="BC4301" i="1"/>
  <c r="BD4301" i="1" s="1"/>
  <c r="BC4302" i="1" l="1"/>
  <c r="BD4302" i="1" s="1"/>
  <c r="BB4304" i="1"/>
  <c r="BB4305" i="1" l="1"/>
  <c r="BC4303" i="1"/>
  <c r="BD4303" i="1" s="1"/>
  <c r="BC4304" i="1" l="1"/>
  <c r="BD4304" i="1" s="1"/>
  <c r="BB4306" i="1"/>
  <c r="BC4305" i="1" l="1"/>
  <c r="BD4305" i="1" s="1"/>
  <c r="BB4307" i="1"/>
  <c r="BB4308" i="1" l="1"/>
  <c r="BC4306" i="1"/>
  <c r="BD4306" i="1" s="1"/>
  <c r="BB4309" i="1" l="1"/>
  <c r="BC4307" i="1"/>
  <c r="BD4307" i="1" s="1"/>
  <c r="BB4310" i="1" l="1"/>
  <c r="BC4308" i="1"/>
  <c r="BD4308" i="1" s="1"/>
  <c r="BB4311" i="1" l="1"/>
  <c r="BC4309" i="1"/>
  <c r="BD4309" i="1" s="1"/>
  <c r="BC4310" i="1" l="1"/>
  <c r="BD4310" i="1" s="1"/>
  <c r="BB4312" i="1"/>
  <c r="BB4313" i="1" l="1"/>
  <c r="BC4311" i="1"/>
  <c r="BD4311" i="1" s="1"/>
  <c r="BB4314" i="1" l="1"/>
  <c r="BC4312" i="1"/>
  <c r="BD4312" i="1" s="1"/>
  <c r="BC4313" i="1" l="1"/>
  <c r="BD4313" i="1" s="1"/>
  <c r="BB4315" i="1"/>
  <c r="BC4314" i="1" l="1"/>
  <c r="BD4314" i="1" s="1"/>
  <c r="BB4316" i="1"/>
  <c r="BC4315" i="1" l="1"/>
  <c r="BD4315" i="1" s="1"/>
  <c r="BB4317" i="1"/>
  <c r="BC4316" i="1" l="1"/>
  <c r="BD4316" i="1" s="1"/>
  <c r="BB4318" i="1"/>
  <c r="BB4319" i="1" l="1"/>
  <c r="BC4317" i="1"/>
  <c r="BD4317" i="1" s="1"/>
  <c r="BC4318" i="1" l="1"/>
  <c r="BD4318" i="1" s="1"/>
  <c r="BB4320" i="1"/>
  <c r="BB4321" i="1" l="1"/>
  <c r="BC4319" i="1"/>
  <c r="BD4319" i="1" s="1"/>
  <c r="BB4322" i="1" l="1"/>
  <c r="BC4320" i="1"/>
  <c r="BD4320" i="1" s="1"/>
  <c r="BC4321" i="1" l="1"/>
  <c r="BD4321" i="1" s="1"/>
  <c r="BB4323" i="1"/>
  <c r="BB4324" i="1" l="1"/>
  <c r="BC4322" i="1"/>
  <c r="BD4322" i="1" s="1"/>
  <c r="BB4325" i="1" l="1"/>
  <c r="BC4323" i="1"/>
  <c r="BD4323" i="1" s="1"/>
  <c r="BC4324" i="1" l="1"/>
  <c r="BD4324" i="1" s="1"/>
  <c r="BB4326" i="1"/>
  <c r="BB4327" i="1" l="1"/>
  <c r="BC4325" i="1"/>
  <c r="BD4325" i="1" s="1"/>
  <c r="BB4328" i="1" l="1"/>
  <c r="BC4326" i="1"/>
  <c r="BD4326" i="1" s="1"/>
  <c r="BC4327" i="1" l="1"/>
  <c r="BD4327" i="1" s="1"/>
  <c r="BB4329" i="1"/>
  <c r="BC4328" i="1" l="1"/>
  <c r="BD4328" i="1" s="1"/>
  <c r="BB4330" i="1"/>
  <c r="BC4329" i="1" l="1"/>
  <c r="BD4329" i="1" s="1"/>
  <c r="BB4331" i="1"/>
  <c r="BB4332" i="1" l="1"/>
  <c r="BC4330" i="1"/>
  <c r="BD4330" i="1" s="1"/>
  <c r="BC4331" i="1" l="1"/>
  <c r="BD4331" i="1" s="1"/>
  <c r="BB4333" i="1"/>
  <c r="BC4332" i="1" l="1"/>
  <c r="BD4332" i="1" s="1"/>
  <c r="BB4334" i="1"/>
  <c r="BC4333" i="1" l="1"/>
  <c r="BD4333" i="1" s="1"/>
  <c r="BB4335" i="1"/>
  <c r="BC4334" i="1" l="1"/>
  <c r="BD4334" i="1" s="1"/>
  <c r="BB4336" i="1"/>
  <c r="BC4335" i="1" l="1"/>
  <c r="BD4335" i="1" s="1"/>
  <c r="BB4337" i="1"/>
  <c r="BB4338" i="1" l="1"/>
  <c r="BC4336" i="1"/>
  <c r="BD4336" i="1" s="1"/>
  <c r="BC4337" i="1" l="1"/>
  <c r="BD4337" i="1" s="1"/>
  <c r="BB4339" i="1"/>
  <c r="BC4338" i="1" l="1"/>
  <c r="BD4338" i="1" s="1"/>
  <c r="BB4340" i="1"/>
  <c r="BC4339" i="1" l="1"/>
  <c r="BD4339" i="1" s="1"/>
  <c r="BB4341" i="1"/>
  <c r="BC4340" i="1" l="1"/>
  <c r="BD4340" i="1" s="1"/>
  <c r="BB4342" i="1"/>
  <c r="BC4341" i="1" l="1"/>
  <c r="BD4341" i="1" s="1"/>
  <c r="BB4343" i="1"/>
  <c r="BC4342" i="1" l="1"/>
  <c r="BD4342" i="1" s="1"/>
  <c r="BB4344" i="1"/>
  <c r="BC4343" i="1" l="1"/>
  <c r="BD4343" i="1" s="1"/>
  <c r="BB4345" i="1"/>
  <c r="BB4346" i="1" l="1"/>
  <c r="BC4344" i="1"/>
  <c r="BD4344" i="1" s="1"/>
  <c r="BC4345" i="1" l="1"/>
  <c r="BD4345" i="1" s="1"/>
  <c r="BB4347" i="1"/>
  <c r="BC4346" i="1" l="1"/>
  <c r="BD4346" i="1" s="1"/>
  <c r="BB4348" i="1"/>
  <c r="BB4349" i="1" l="1"/>
  <c r="BC4347" i="1"/>
  <c r="BD4347" i="1" s="1"/>
  <c r="BB4350" i="1" l="1"/>
  <c r="BC4348" i="1"/>
  <c r="BD4348" i="1" s="1"/>
  <c r="BC4349" i="1" l="1"/>
  <c r="BD4349" i="1" s="1"/>
  <c r="BB4351" i="1"/>
  <c r="BC4350" i="1" l="1"/>
  <c r="BD4350" i="1" s="1"/>
  <c r="BB4352" i="1"/>
  <c r="BC4351" i="1" l="1"/>
  <c r="BD4351" i="1" s="1"/>
  <c r="BB4353" i="1"/>
  <c r="BC4352" i="1" l="1"/>
  <c r="BD4352" i="1" s="1"/>
  <c r="BB4354" i="1"/>
  <c r="BC4353" i="1" l="1"/>
  <c r="BD4353" i="1" s="1"/>
  <c r="BB4355" i="1"/>
  <c r="BB4356" i="1" l="1"/>
  <c r="BC4354" i="1"/>
  <c r="BD4354" i="1" s="1"/>
  <c r="BB4357" i="1" l="1"/>
  <c r="BC4355" i="1"/>
  <c r="BD4355" i="1" s="1"/>
  <c r="BC4356" i="1" l="1"/>
  <c r="BD4356" i="1" s="1"/>
  <c r="BB4358" i="1"/>
  <c r="BB4359" i="1" l="1"/>
  <c r="BC4357" i="1"/>
  <c r="BD4357" i="1" s="1"/>
  <c r="BB4360" i="1" l="1"/>
  <c r="BC4358" i="1"/>
  <c r="BD4358" i="1" s="1"/>
  <c r="BC4359" i="1" l="1"/>
  <c r="BD4359" i="1" s="1"/>
  <c r="BB4361" i="1"/>
  <c r="BC4360" i="1" l="1"/>
  <c r="BD4360" i="1" s="1"/>
  <c r="BB4362" i="1"/>
  <c r="BB4363" i="1" l="1"/>
  <c r="BC4361" i="1"/>
  <c r="BD4361" i="1" s="1"/>
  <c r="BC4362" i="1" l="1"/>
  <c r="BD4362" i="1" s="1"/>
  <c r="BB4364" i="1"/>
  <c r="BC4363" i="1" l="1"/>
  <c r="BD4363" i="1" s="1"/>
  <c r="BB4365" i="1"/>
  <c r="BC4364" i="1" l="1"/>
  <c r="BD4364" i="1" s="1"/>
  <c r="BB4366" i="1"/>
  <c r="BC4365" i="1" l="1"/>
  <c r="BD4365" i="1" s="1"/>
  <c r="BB4367" i="1"/>
  <c r="BB4368" i="1" l="1"/>
  <c r="BC4366" i="1"/>
  <c r="BD4366" i="1" s="1"/>
  <c r="BC4367" i="1" l="1"/>
  <c r="BD4367" i="1" s="1"/>
  <c r="BB4369" i="1"/>
  <c r="BB4370" i="1" l="1"/>
  <c r="BC4368" i="1"/>
  <c r="BD4368" i="1" s="1"/>
  <c r="BB4371" i="1" l="1"/>
  <c r="BC4369" i="1"/>
  <c r="BD4369" i="1" s="1"/>
  <c r="BC4370" i="1" l="1"/>
  <c r="BD4370" i="1" s="1"/>
  <c r="BB4372" i="1"/>
  <c r="BB4373" i="1" l="1"/>
  <c r="BC4371" i="1"/>
  <c r="BD4371" i="1" s="1"/>
  <c r="BB4374" i="1" l="1"/>
  <c r="BC4372" i="1"/>
  <c r="BD4372" i="1" s="1"/>
  <c r="BB4375" i="1" l="1"/>
  <c r="BC4373" i="1"/>
  <c r="BD4373" i="1" s="1"/>
  <c r="BC4374" i="1" l="1"/>
  <c r="BD4374" i="1" s="1"/>
  <c r="BB4376" i="1"/>
  <c r="BB4377" i="1" l="1"/>
  <c r="BC4375" i="1"/>
  <c r="BD4375" i="1" s="1"/>
  <c r="BC4376" i="1" l="1"/>
  <c r="BD4376" i="1" s="1"/>
  <c r="BB4378" i="1"/>
  <c r="BC4377" i="1" l="1"/>
  <c r="BD4377" i="1" s="1"/>
  <c r="BB4379" i="1"/>
  <c r="BC4378" i="1" l="1"/>
  <c r="BD4378" i="1" s="1"/>
  <c r="BB4380" i="1"/>
  <c r="BC4379" i="1" l="1"/>
  <c r="BD4379" i="1" s="1"/>
  <c r="BB4381" i="1"/>
  <c r="BB4382" i="1" l="1"/>
  <c r="BC4380" i="1"/>
  <c r="BD4380" i="1" s="1"/>
  <c r="BB4383" i="1" l="1"/>
  <c r="BC4381" i="1"/>
  <c r="BD4381" i="1" s="1"/>
  <c r="BB4384" i="1" l="1"/>
  <c r="BC4382" i="1"/>
  <c r="BD4382" i="1" s="1"/>
  <c r="BB4385" i="1" l="1"/>
  <c r="BC4383" i="1"/>
  <c r="BD4383" i="1" s="1"/>
  <c r="BB4386" i="1" l="1"/>
  <c r="BC4384" i="1"/>
  <c r="BD4384" i="1" s="1"/>
  <c r="BB4387" i="1" l="1"/>
  <c r="BC4385" i="1"/>
  <c r="BD4385" i="1" s="1"/>
  <c r="BB4388" i="1" l="1"/>
  <c r="BC4386" i="1"/>
  <c r="BD4386" i="1" s="1"/>
  <c r="BB4389" i="1" l="1"/>
  <c r="BC4387" i="1"/>
  <c r="BD4387" i="1" s="1"/>
  <c r="BC4388" i="1" l="1"/>
  <c r="BD4388" i="1" s="1"/>
  <c r="BB4390" i="1"/>
  <c r="BC4389" i="1" l="1"/>
  <c r="BD4389" i="1" s="1"/>
  <c r="BB4391" i="1"/>
  <c r="BB4392" i="1" l="1"/>
  <c r="BC4390" i="1"/>
  <c r="BD4390" i="1" s="1"/>
  <c r="BC4391" i="1" l="1"/>
  <c r="BD4391" i="1" s="1"/>
  <c r="BB4393" i="1"/>
  <c r="BB4394" i="1" l="1"/>
  <c r="BC4392" i="1"/>
  <c r="BD4392" i="1" s="1"/>
  <c r="BB4395" i="1" l="1"/>
  <c r="BC4393" i="1"/>
  <c r="BD4393" i="1" s="1"/>
  <c r="BB4396" i="1" l="1"/>
  <c r="BC4394" i="1"/>
  <c r="BD4394" i="1" s="1"/>
  <c r="BB4397" i="1" l="1"/>
  <c r="BC4395" i="1"/>
  <c r="BD4395" i="1" s="1"/>
  <c r="BC4396" i="1" l="1"/>
  <c r="BD4396" i="1" s="1"/>
  <c r="BB4398" i="1"/>
  <c r="BB4399" i="1" l="1"/>
  <c r="BC4397" i="1"/>
  <c r="BD4397" i="1" s="1"/>
  <c r="BB4400" i="1" l="1"/>
  <c r="BC4398" i="1"/>
  <c r="BD4398" i="1" s="1"/>
  <c r="BC4399" i="1" l="1"/>
  <c r="BD4399" i="1" s="1"/>
  <c r="BB4401" i="1"/>
  <c r="BC4400" i="1" l="1"/>
  <c r="BD4400" i="1" s="1"/>
  <c r="BB4402" i="1"/>
  <c r="BC4401" i="1" l="1"/>
  <c r="BD4401" i="1" s="1"/>
  <c r="BB4403" i="1"/>
  <c r="BB4404" i="1" l="1"/>
  <c r="BC4402" i="1"/>
  <c r="BD4402" i="1" s="1"/>
  <c r="BC4403" i="1" l="1"/>
  <c r="BD4403" i="1" s="1"/>
  <c r="BB4405" i="1"/>
  <c r="BB4406" i="1" l="1"/>
  <c r="BC4404" i="1"/>
  <c r="BD4404" i="1" s="1"/>
  <c r="BB4407" i="1" l="1"/>
  <c r="BC4405" i="1"/>
  <c r="BD4405" i="1" s="1"/>
  <c r="BB4408" i="1" l="1"/>
  <c r="BC4406" i="1"/>
  <c r="BD4406" i="1" s="1"/>
  <c r="BB4409" i="1" l="1"/>
  <c r="BC4407" i="1"/>
  <c r="BD4407" i="1" s="1"/>
  <c r="BB4410" i="1" l="1"/>
  <c r="BC4408" i="1"/>
  <c r="BD4408" i="1" s="1"/>
  <c r="BB4411" i="1" l="1"/>
  <c r="BC4409" i="1"/>
  <c r="BD4409" i="1" s="1"/>
  <c r="BB4412" i="1" l="1"/>
  <c r="BC4410" i="1"/>
  <c r="BD4410" i="1" s="1"/>
  <c r="BC4411" i="1" l="1"/>
  <c r="BD4411" i="1" s="1"/>
  <c r="BB4413" i="1"/>
  <c r="BC4412" i="1" l="1"/>
  <c r="BD4412" i="1" s="1"/>
  <c r="BB4414" i="1"/>
  <c r="BC4413" i="1" l="1"/>
  <c r="BD4413" i="1" s="1"/>
  <c r="BB4415" i="1"/>
  <c r="BB4416" i="1" l="1"/>
  <c r="BC4414" i="1"/>
  <c r="BD4414" i="1" s="1"/>
  <c r="BC4415" i="1" l="1"/>
  <c r="BD4415" i="1" s="1"/>
  <c r="BB4417" i="1"/>
  <c r="BB4418" i="1" l="1"/>
  <c r="BC4416" i="1"/>
  <c r="BD4416" i="1" s="1"/>
  <c r="BB4419" i="1" l="1"/>
  <c r="BC4417" i="1"/>
  <c r="BD4417" i="1" s="1"/>
  <c r="BB4420" i="1" l="1"/>
  <c r="BC4418" i="1"/>
  <c r="BD4418" i="1" s="1"/>
  <c r="BB4421" i="1" l="1"/>
  <c r="BC4419" i="1"/>
  <c r="BD4419" i="1" s="1"/>
  <c r="BC4420" i="1" l="1"/>
  <c r="BD4420" i="1" s="1"/>
  <c r="BB4422" i="1"/>
  <c r="BB4423" i="1" l="1"/>
  <c r="BC4421" i="1"/>
  <c r="BD4421" i="1" s="1"/>
  <c r="BC4422" i="1" l="1"/>
  <c r="BD4422" i="1" s="1"/>
  <c r="BB4424" i="1"/>
  <c r="BC4423" i="1" l="1"/>
  <c r="BD4423" i="1" s="1"/>
  <c r="BB4425" i="1"/>
  <c r="BC4424" i="1" l="1"/>
  <c r="BD4424" i="1" s="1"/>
  <c r="BB4426" i="1"/>
  <c r="BC4425" i="1" l="1"/>
  <c r="BD4425" i="1" s="1"/>
  <c r="BB4427" i="1"/>
  <c r="BC4426" i="1" l="1"/>
  <c r="BD4426" i="1" s="1"/>
  <c r="BB4428" i="1"/>
  <c r="BC4427" i="1" l="1"/>
  <c r="BD4427" i="1" s="1"/>
  <c r="BB4429" i="1"/>
  <c r="BB4430" i="1" l="1"/>
  <c r="BC4428" i="1"/>
  <c r="BD4428" i="1" s="1"/>
  <c r="BB4431" i="1" l="1"/>
  <c r="BC4429" i="1"/>
  <c r="BD4429" i="1" s="1"/>
  <c r="BC4430" i="1" l="1"/>
  <c r="BD4430" i="1" s="1"/>
  <c r="BB4432" i="1"/>
  <c r="BB4433" i="1" l="1"/>
  <c r="BC4431" i="1"/>
  <c r="BD4431" i="1" s="1"/>
  <c r="BC4432" i="1" l="1"/>
  <c r="BD4432" i="1" s="1"/>
  <c r="BB4434" i="1"/>
  <c r="BB4435" i="1" l="1"/>
  <c r="BC4433" i="1"/>
  <c r="BD4433" i="1" s="1"/>
  <c r="BB4436" i="1" l="1"/>
  <c r="BC4434" i="1"/>
  <c r="BD4434" i="1" s="1"/>
  <c r="BC4435" i="1" l="1"/>
  <c r="BD4435" i="1" s="1"/>
  <c r="BB4437" i="1"/>
  <c r="BC4436" i="1" l="1"/>
  <c r="BD4436" i="1" s="1"/>
  <c r="BB4438" i="1"/>
  <c r="BC4437" i="1" l="1"/>
  <c r="BD4437" i="1" s="1"/>
  <c r="BB4439" i="1"/>
  <c r="BB4440" i="1" l="1"/>
  <c r="BC4438" i="1"/>
  <c r="BD4438" i="1" s="1"/>
  <c r="BC4439" i="1" l="1"/>
  <c r="BD4439" i="1" s="1"/>
  <c r="BB4441" i="1"/>
  <c r="BB4442" i="1" l="1"/>
  <c r="BC4440" i="1"/>
  <c r="BD4440" i="1" s="1"/>
  <c r="BB4443" i="1" l="1"/>
  <c r="BC4441" i="1"/>
  <c r="BD4441" i="1" s="1"/>
  <c r="BB4444" i="1" l="1"/>
  <c r="BC4442" i="1"/>
  <c r="BD4442" i="1" s="1"/>
  <c r="BB4445" i="1" l="1"/>
  <c r="BC4443" i="1"/>
  <c r="BD4443" i="1" s="1"/>
  <c r="BC4444" i="1" l="1"/>
  <c r="BD4444" i="1" s="1"/>
  <c r="BB4446" i="1"/>
  <c r="BB4447" i="1" l="1"/>
  <c r="BC4445" i="1"/>
  <c r="BD4445" i="1" s="1"/>
  <c r="BB4448" i="1" l="1"/>
  <c r="BC4446" i="1"/>
  <c r="BD4446" i="1" s="1"/>
  <c r="BC4447" i="1" l="1"/>
  <c r="BD4447" i="1" s="1"/>
  <c r="BB4449" i="1"/>
  <c r="BC4448" i="1" l="1"/>
  <c r="BD4448" i="1" s="1"/>
  <c r="BB4450" i="1"/>
  <c r="BC4449" i="1" l="1"/>
  <c r="BD4449" i="1" s="1"/>
  <c r="BB4451" i="1"/>
  <c r="BB4452" i="1" l="1"/>
  <c r="BC4450" i="1"/>
  <c r="BD4450" i="1" s="1"/>
  <c r="BC4451" i="1" l="1"/>
  <c r="BD4451" i="1" s="1"/>
  <c r="BB4453" i="1"/>
  <c r="BB4454" i="1" l="1"/>
  <c r="BC4452" i="1"/>
  <c r="BD4452" i="1" s="1"/>
  <c r="BB4455" i="1" l="1"/>
  <c r="BC4453" i="1"/>
  <c r="BD4453" i="1" s="1"/>
  <c r="BB4456" i="1" l="1"/>
  <c r="BC4454" i="1"/>
  <c r="BD4454" i="1" s="1"/>
  <c r="BB4457" i="1" l="1"/>
  <c r="BC4455" i="1"/>
  <c r="BD4455" i="1" s="1"/>
  <c r="BB4458" i="1" l="1"/>
  <c r="BC4456" i="1"/>
  <c r="BD4456" i="1" s="1"/>
  <c r="BB4459" i="1" l="1"/>
  <c r="BC4457" i="1"/>
  <c r="BD4457" i="1" s="1"/>
  <c r="BC4458" i="1" l="1"/>
  <c r="BD4458" i="1" s="1"/>
  <c r="BB4460" i="1"/>
  <c r="BC4459" i="1" l="1"/>
  <c r="BD4459" i="1" s="1"/>
  <c r="BB4461" i="1"/>
  <c r="BC4460" i="1" l="1"/>
  <c r="BD4460" i="1" s="1"/>
  <c r="BB4462" i="1"/>
  <c r="BC4461" i="1" l="1"/>
  <c r="BD4461" i="1" s="1"/>
  <c r="BB4463" i="1"/>
  <c r="BB4464" i="1" l="1"/>
  <c r="BC4462" i="1"/>
  <c r="BD4462" i="1" s="1"/>
  <c r="BC4463" i="1" l="1"/>
  <c r="BD4463" i="1" s="1"/>
  <c r="BB4465" i="1"/>
  <c r="BB4466" i="1" l="1"/>
  <c r="BC4464" i="1"/>
  <c r="BD4464" i="1" s="1"/>
  <c r="BB4467" i="1" l="1"/>
  <c r="BC4465" i="1"/>
  <c r="BD4465" i="1" s="1"/>
  <c r="BC4466" i="1" l="1"/>
  <c r="BD4466" i="1" s="1"/>
  <c r="BB4468" i="1"/>
  <c r="BB4469" i="1" l="1"/>
  <c r="BC4467" i="1"/>
  <c r="BD4467" i="1" s="1"/>
  <c r="BB4470" i="1" l="1"/>
  <c r="BC4468" i="1"/>
  <c r="BD4468" i="1" s="1"/>
  <c r="BB4471" i="1" l="1"/>
  <c r="BC4469" i="1"/>
  <c r="BD4469" i="1" s="1"/>
  <c r="BB4472" i="1" l="1"/>
  <c r="BC4470" i="1"/>
  <c r="BD4470" i="1" s="1"/>
  <c r="BC4471" i="1" l="1"/>
  <c r="BD4471" i="1" s="1"/>
  <c r="BB4473" i="1"/>
  <c r="BC4472" i="1" l="1"/>
  <c r="BD4472" i="1" s="1"/>
  <c r="BB4474" i="1"/>
  <c r="BC4473" i="1" l="1"/>
  <c r="BD4473" i="1" s="1"/>
  <c r="BB4475" i="1"/>
  <c r="BC4474" i="1" l="1"/>
  <c r="BD4474" i="1" s="1"/>
  <c r="BB4476" i="1"/>
  <c r="BC4475" i="1" l="1"/>
  <c r="BD4475" i="1" s="1"/>
  <c r="BB4477" i="1"/>
  <c r="BB4478" i="1" l="1"/>
  <c r="BC4476" i="1"/>
  <c r="BD4476" i="1" s="1"/>
  <c r="BB4479" i="1" l="1"/>
  <c r="BC4477" i="1"/>
  <c r="BD4477" i="1" s="1"/>
  <c r="BB4480" i="1" l="1"/>
  <c r="BC4478" i="1"/>
  <c r="BD4478" i="1" s="1"/>
  <c r="BB4481" i="1" l="1"/>
  <c r="BC4479" i="1"/>
  <c r="BD4479" i="1" s="1"/>
  <c r="BB4482" i="1" l="1"/>
  <c r="BC4480" i="1"/>
  <c r="BD4480" i="1" s="1"/>
  <c r="BB4483" i="1" l="1"/>
  <c r="BC4481" i="1"/>
  <c r="BD4481" i="1" s="1"/>
  <c r="BB4484" i="1" l="1"/>
  <c r="BC4482" i="1"/>
  <c r="BD4482" i="1" s="1"/>
  <c r="BC4483" i="1" l="1"/>
  <c r="BD4483" i="1" s="1"/>
  <c r="BB4485" i="1"/>
  <c r="BC4484" i="1" l="1"/>
  <c r="BD4484" i="1" s="1"/>
  <c r="BB4486" i="1"/>
  <c r="BC4485" i="1" l="1"/>
  <c r="BD4485" i="1" s="1"/>
  <c r="BB4487" i="1"/>
  <c r="BB4488" i="1" l="1"/>
  <c r="BC4486" i="1"/>
  <c r="BD4486" i="1" s="1"/>
  <c r="BB4489" i="1" l="1"/>
  <c r="BC4487" i="1"/>
  <c r="BD4487" i="1" s="1"/>
  <c r="BB4490" i="1" l="1"/>
  <c r="BC4488" i="1"/>
  <c r="BD4488" i="1" s="1"/>
  <c r="BB4491" i="1" l="1"/>
  <c r="BC4489" i="1"/>
  <c r="BD4489" i="1" s="1"/>
  <c r="BC4490" i="1" l="1"/>
  <c r="BD4490" i="1" s="1"/>
  <c r="BB4492" i="1"/>
  <c r="BB4493" i="1" l="1"/>
  <c r="BC4491" i="1"/>
  <c r="BD4491" i="1" s="1"/>
  <c r="BC4492" i="1" l="1"/>
  <c r="BD4492" i="1" s="1"/>
  <c r="BB4494" i="1"/>
  <c r="BC4493" i="1" l="1"/>
  <c r="BD4493" i="1" s="1"/>
  <c r="BB4495" i="1"/>
  <c r="BB4496" i="1" l="1"/>
  <c r="BC4494" i="1"/>
  <c r="BD4494" i="1" s="1"/>
  <c r="BC4495" i="1" l="1"/>
  <c r="BD4495" i="1" s="1"/>
  <c r="BB4497" i="1"/>
  <c r="BC4496" i="1" l="1"/>
  <c r="BD4496" i="1" s="1"/>
  <c r="BB4498" i="1"/>
  <c r="BB4499" i="1" l="1"/>
  <c r="BC4497" i="1"/>
  <c r="BD4497" i="1" s="1"/>
  <c r="BB4500" i="1" l="1"/>
  <c r="BC4498" i="1"/>
  <c r="BD4498" i="1" s="1"/>
  <c r="BB4501" i="1" l="1"/>
  <c r="BC4499" i="1"/>
  <c r="BD4499" i="1" s="1"/>
  <c r="BB4502" i="1" l="1"/>
  <c r="BC4500" i="1"/>
  <c r="BD4500" i="1" s="1"/>
  <c r="BB4503" i="1" l="1"/>
  <c r="BC4501" i="1"/>
  <c r="BD4501" i="1" s="1"/>
  <c r="BC4502" i="1" l="1"/>
  <c r="BD4502" i="1" s="1"/>
  <c r="BB4504" i="1"/>
  <c r="BC4503" i="1" l="1"/>
  <c r="BD4503" i="1" s="1"/>
  <c r="BB4505" i="1"/>
  <c r="BC4504" i="1" l="1"/>
  <c r="BD4504" i="1" s="1"/>
  <c r="BB4506" i="1"/>
  <c r="BC4505" i="1" l="1"/>
  <c r="BD4505" i="1" s="1"/>
  <c r="BB4507" i="1"/>
  <c r="BB4508" i="1" l="1"/>
  <c r="BC4506" i="1"/>
  <c r="BD4506" i="1" s="1"/>
  <c r="BB4509" i="1" l="1"/>
  <c r="BC4507" i="1"/>
  <c r="BD4507" i="1" s="1"/>
  <c r="BC4508" i="1" l="1"/>
  <c r="BD4508" i="1" s="1"/>
  <c r="BB4510" i="1"/>
  <c r="BC4509" i="1" l="1"/>
  <c r="BD4509" i="1" s="1"/>
  <c r="BB4511" i="1"/>
  <c r="BB4512" i="1" l="1"/>
  <c r="BC4510" i="1"/>
  <c r="BD4510" i="1" s="1"/>
  <c r="BB4513" i="1" l="1"/>
  <c r="BC4511" i="1"/>
  <c r="BD4511" i="1" s="1"/>
  <c r="BB4514" i="1" l="1"/>
  <c r="BC4512" i="1"/>
  <c r="BD4512" i="1" s="1"/>
  <c r="BB4515" i="1" l="1"/>
  <c r="BC4513" i="1"/>
  <c r="BD4513" i="1" s="1"/>
  <c r="BC4514" i="1" l="1"/>
  <c r="BD4514" i="1" s="1"/>
  <c r="BB4516" i="1"/>
  <c r="BC4515" i="1" l="1"/>
  <c r="BD4515" i="1" s="1"/>
  <c r="BB4517" i="1"/>
  <c r="BC4516" i="1" l="1"/>
  <c r="BD4516" i="1" s="1"/>
  <c r="BB4518" i="1"/>
  <c r="BC4517" i="1" l="1"/>
  <c r="BD4517" i="1" s="1"/>
  <c r="BB4519" i="1"/>
  <c r="BB4520" i="1" l="1"/>
  <c r="BC4518" i="1"/>
  <c r="BD4518" i="1" s="1"/>
  <c r="BB4521" i="1" l="1"/>
  <c r="BC4519" i="1"/>
  <c r="BD4519" i="1" s="1"/>
  <c r="BB4522" i="1" l="1"/>
  <c r="BC4520" i="1"/>
  <c r="BD4520" i="1" s="1"/>
  <c r="BB4523" i="1" l="1"/>
  <c r="BC4521" i="1"/>
  <c r="BD4521" i="1" s="1"/>
  <c r="BC4522" i="1" l="1"/>
  <c r="BD4522" i="1" s="1"/>
  <c r="BB4524" i="1"/>
  <c r="BB4525" i="1" l="1"/>
  <c r="BC4523" i="1"/>
  <c r="BD4523" i="1" s="1"/>
  <c r="BC4524" i="1" l="1"/>
  <c r="BD4524" i="1" s="1"/>
  <c r="BB4526" i="1"/>
  <c r="BB4527" i="1" l="1"/>
  <c r="BC4525" i="1"/>
  <c r="BD4525" i="1" s="1"/>
  <c r="BC4526" i="1" l="1"/>
  <c r="BD4526" i="1" s="1"/>
  <c r="BB4528" i="1"/>
  <c r="BC4527" i="1" l="1"/>
  <c r="BD4527" i="1" s="1"/>
  <c r="BB4529" i="1"/>
  <c r="BB4530" i="1" l="1"/>
  <c r="BC4528" i="1"/>
  <c r="BD4528" i="1" s="1"/>
  <c r="BB4531" i="1" l="1"/>
  <c r="BC4529" i="1"/>
  <c r="BD4529" i="1" s="1"/>
  <c r="BB4532" i="1" l="1"/>
  <c r="BC4530" i="1"/>
  <c r="BD4530" i="1" s="1"/>
  <c r="BB4533" i="1" l="1"/>
  <c r="BC4531" i="1"/>
  <c r="BD4531" i="1" s="1"/>
  <c r="BB4534" i="1" l="1"/>
  <c r="BC4532" i="1"/>
  <c r="BD4532" i="1" s="1"/>
  <c r="BB4535" i="1" l="1"/>
  <c r="BC4533" i="1"/>
  <c r="BD4533" i="1" s="1"/>
  <c r="BB4536" i="1" l="1"/>
  <c r="BC4534" i="1"/>
  <c r="BD4534" i="1" s="1"/>
  <c r="BC4535" i="1" l="1"/>
  <c r="BD4535" i="1" s="1"/>
  <c r="BB4537" i="1"/>
  <c r="BC4536" i="1" l="1"/>
  <c r="BD4536" i="1" s="1"/>
  <c r="BB4538" i="1"/>
  <c r="BB4539" i="1" l="1"/>
  <c r="BC4537" i="1"/>
  <c r="BD4537" i="1" s="1"/>
  <c r="BC4538" i="1" l="1"/>
  <c r="BD4538" i="1" s="1"/>
  <c r="BB4540" i="1"/>
  <c r="BC4539" i="1" l="1"/>
  <c r="BD4539" i="1" s="1"/>
  <c r="BB4541" i="1"/>
  <c r="BB4542" i="1" l="1"/>
  <c r="BC4540" i="1"/>
  <c r="BD4540" i="1" s="1"/>
  <c r="BB4543" i="1" l="1"/>
  <c r="BC4541" i="1"/>
  <c r="BD4541" i="1" s="1"/>
  <c r="BB4544" i="1" l="1"/>
  <c r="BC4542" i="1"/>
  <c r="BD4542" i="1" s="1"/>
  <c r="BC4543" i="1" l="1"/>
  <c r="BD4543" i="1" s="1"/>
  <c r="BB4545" i="1"/>
  <c r="BC4544" i="1" l="1"/>
  <c r="BD4544" i="1" s="1"/>
  <c r="BB4546" i="1"/>
  <c r="BB4547" i="1" l="1"/>
  <c r="BC4545" i="1"/>
  <c r="BD4545" i="1" s="1"/>
  <c r="BB4548" i="1" l="1"/>
  <c r="BC4546" i="1"/>
  <c r="BD4546" i="1" s="1"/>
  <c r="BB4549" i="1" l="1"/>
  <c r="BC4547" i="1"/>
  <c r="BD4547" i="1" s="1"/>
  <c r="BC4548" i="1" l="1"/>
  <c r="BD4548" i="1" s="1"/>
  <c r="BB4550" i="1"/>
  <c r="BB4551" i="1" l="1"/>
  <c r="BC4549" i="1"/>
  <c r="BD4549" i="1" s="1"/>
  <c r="BC4550" i="1" l="1"/>
  <c r="BD4550" i="1" s="1"/>
  <c r="BB4552" i="1"/>
  <c r="BC4551" i="1" l="1"/>
  <c r="BD4551" i="1" s="1"/>
  <c r="BB4553" i="1"/>
  <c r="BC4552" i="1" l="1"/>
  <c r="BD4552" i="1" s="1"/>
  <c r="BB4554" i="1"/>
  <c r="BC4553" i="1" l="1"/>
  <c r="BD4553" i="1" s="1"/>
  <c r="BB4555" i="1"/>
  <c r="BB4556" i="1" l="1"/>
  <c r="BC4554" i="1"/>
  <c r="BD4554" i="1" s="1"/>
  <c r="BB4557" i="1" l="1"/>
  <c r="BC4555" i="1"/>
  <c r="BD4555" i="1" s="1"/>
  <c r="BB4558" i="1" l="1"/>
  <c r="BC4556" i="1"/>
  <c r="BD4556" i="1" s="1"/>
  <c r="BC4557" i="1" l="1"/>
  <c r="BD4557" i="1" s="1"/>
  <c r="BB4559" i="1"/>
  <c r="BC4558" i="1" l="1"/>
  <c r="BD4558" i="1" s="1"/>
  <c r="BB4560" i="1"/>
  <c r="BB4561" i="1" l="1"/>
  <c r="BC4559" i="1"/>
  <c r="BD4559" i="1" s="1"/>
  <c r="BB4562" i="1" l="1"/>
  <c r="BC4560" i="1"/>
  <c r="BD4560" i="1" s="1"/>
  <c r="BC4561" i="1" l="1"/>
  <c r="BD4561" i="1" s="1"/>
  <c r="BB4563" i="1"/>
  <c r="BC4562" i="1" l="1"/>
  <c r="BD4562" i="1" s="1"/>
  <c r="BB4564" i="1"/>
  <c r="BB4565" i="1" l="1"/>
  <c r="BC4563" i="1"/>
  <c r="BD4563" i="1" s="1"/>
  <c r="BC4564" i="1" l="1"/>
  <c r="BD4564" i="1" s="1"/>
  <c r="BB4566" i="1"/>
  <c r="BC4565" i="1" l="1"/>
  <c r="BD4565" i="1" s="1"/>
  <c r="BB4567" i="1"/>
  <c r="BB4568" i="1" l="1"/>
  <c r="BC4566" i="1"/>
  <c r="BD4566" i="1" s="1"/>
  <c r="BB4569" i="1" l="1"/>
  <c r="BC4567" i="1"/>
  <c r="BD4567" i="1" s="1"/>
  <c r="BB4570" i="1" l="1"/>
  <c r="BC4568" i="1"/>
  <c r="BD4568" i="1" s="1"/>
  <c r="BB4571" i="1" l="1"/>
  <c r="BC4569" i="1"/>
  <c r="BD4569" i="1" s="1"/>
  <c r="BC4570" i="1" l="1"/>
  <c r="BD4570" i="1" s="1"/>
  <c r="BB4572" i="1"/>
  <c r="BB4573" i="1" l="1"/>
  <c r="BC4571" i="1"/>
  <c r="BD4571" i="1" s="1"/>
  <c r="BB4574" i="1" l="1"/>
  <c r="BC4572" i="1"/>
  <c r="BD4572" i="1" s="1"/>
  <c r="BB4575" i="1" l="1"/>
  <c r="BC4573" i="1"/>
  <c r="BD4573" i="1" s="1"/>
  <c r="BC4574" i="1" l="1"/>
  <c r="BD4574" i="1" s="1"/>
  <c r="BB4576" i="1"/>
  <c r="BB4577" i="1" l="1"/>
  <c r="BC4575" i="1"/>
  <c r="BD4575" i="1" s="1"/>
  <c r="BB4578" i="1" l="1"/>
  <c r="BC4576" i="1"/>
  <c r="BD4576" i="1" s="1"/>
  <c r="BC4577" i="1" l="1"/>
  <c r="BD4577" i="1" s="1"/>
  <c r="BB4579" i="1"/>
  <c r="BB4580" i="1" l="1"/>
  <c r="BC4578" i="1"/>
  <c r="BD4578" i="1" s="1"/>
  <c r="BB4581" i="1" l="1"/>
  <c r="BC4579" i="1"/>
  <c r="BD4579" i="1" s="1"/>
  <c r="BB4582" i="1" l="1"/>
  <c r="BC4580" i="1"/>
  <c r="BD4580" i="1" s="1"/>
  <c r="BB4583" i="1" l="1"/>
  <c r="BC4581" i="1"/>
  <c r="BD4581" i="1" s="1"/>
  <c r="BC4582" i="1" l="1"/>
  <c r="BD4582" i="1" s="1"/>
  <c r="BB4584" i="1"/>
  <c r="BB4585" i="1" l="1"/>
  <c r="BC4583" i="1"/>
  <c r="BD4583" i="1" s="1"/>
  <c r="BC4584" i="1" l="1"/>
  <c r="BD4584" i="1" s="1"/>
  <c r="BB4586" i="1"/>
  <c r="BC4585" i="1" l="1"/>
  <c r="BD4585" i="1" s="1"/>
  <c r="BB4587" i="1"/>
  <c r="BC4586" i="1" l="1"/>
  <c r="BD4586" i="1" s="1"/>
  <c r="BB4588" i="1"/>
  <c r="BC4587" i="1" l="1"/>
  <c r="BD4587" i="1" s="1"/>
  <c r="BB4589" i="1"/>
  <c r="BB4590" i="1" l="1"/>
  <c r="BC4588" i="1"/>
  <c r="BD4588" i="1" s="1"/>
  <c r="BB4591" i="1" l="1"/>
  <c r="BC4589" i="1"/>
  <c r="BD4589" i="1" s="1"/>
  <c r="BB4592" i="1" l="1"/>
  <c r="BC4590" i="1"/>
  <c r="BD4590" i="1" s="1"/>
  <c r="BC4591" i="1" l="1"/>
  <c r="BD4591" i="1" s="1"/>
  <c r="BB4593" i="1"/>
  <c r="BB4594" i="1" l="1"/>
  <c r="BC4592" i="1"/>
  <c r="BD4592" i="1" s="1"/>
  <c r="BB4595" i="1" l="1"/>
  <c r="BC4593" i="1"/>
  <c r="BD4593" i="1" s="1"/>
  <c r="BB4596" i="1" l="1"/>
  <c r="BC4594" i="1"/>
  <c r="BD4594" i="1" s="1"/>
  <c r="BC4595" i="1" l="1"/>
  <c r="BD4595" i="1" s="1"/>
  <c r="BB4597" i="1"/>
  <c r="BB4598" i="1" l="1"/>
  <c r="BC4596" i="1"/>
  <c r="BD4596" i="1" s="1"/>
  <c r="BB4599" i="1" l="1"/>
  <c r="BC4597" i="1"/>
  <c r="BD4597" i="1" s="1"/>
  <c r="BC4598" i="1" l="1"/>
  <c r="BD4598" i="1" s="1"/>
  <c r="BB4600" i="1"/>
  <c r="BB4601" i="1" l="1"/>
  <c r="BC4599" i="1"/>
  <c r="BD4599" i="1" s="1"/>
  <c r="BC4600" i="1" l="1"/>
  <c r="BD4600" i="1" s="1"/>
  <c r="BB4602" i="1"/>
  <c r="BB4603" i="1" l="1"/>
  <c r="BC4601" i="1"/>
  <c r="BD4601" i="1" s="1"/>
  <c r="BB4604" i="1" l="1"/>
  <c r="BC4602" i="1"/>
  <c r="BD4602" i="1" s="1"/>
  <c r="BC4603" i="1" l="1"/>
  <c r="BD4603" i="1" s="1"/>
  <c r="BB4605" i="1"/>
  <c r="BC4604" i="1" l="1"/>
  <c r="BD4604" i="1" s="1"/>
  <c r="BB4606" i="1"/>
  <c r="BC4605" i="1" l="1"/>
  <c r="BD4605" i="1" s="1"/>
  <c r="BB4607" i="1"/>
  <c r="BB4608" i="1" l="1"/>
  <c r="BC4606" i="1"/>
  <c r="BD4606" i="1" s="1"/>
  <c r="BC4607" i="1" l="1"/>
  <c r="BD4607" i="1" s="1"/>
  <c r="BB4609" i="1"/>
  <c r="BC4608" i="1" l="1"/>
  <c r="BD4608" i="1" s="1"/>
  <c r="BB4610" i="1"/>
  <c r="BB4611" i="1" l="1"/>
  <c r="BC4609" i="1"/>
  <c r="BD4609" i="1" s="1"/>
  <c r="BC4610" i="1" l="1"/>
  <c r="BD4610" i="1" s="1"/>
  <c r="BB4612" i="1"/>
  <c r="BC4611" i="1" l="1"/>
  <c r="BD4611" i="1" s="1"/>
  <c r="BB4613" i="1"/>
  <c r="BC4612" i="1" l="1"/>
  <c r="BD4612" i="1" s="1"/>
  <c r="BB4614" i="1"/>
  <c r="BC4613" i="1" l="1"/>
  <c r="BD4613" i="1" s="1"/>
  <c r="BB4615" i="1"/>
  <c r="BB4616" i="1" l="1"/>
  <c r="BC4614" i="1"/>
  <c r="BD4614" i="1" s="1"/>
  <c r="BB4617" i="1" l="1"/>
  <c r="BC4615" i="1"/>
  <c r="BD4615" i="1" s="1"/>
  <c r="BC4616" i="1" l="1"/>
  <c r="BD4616" i="1" s="1"/>
  <c r="BB4618" i="1"/>
  <c r="BB4619" i="1" l="1"/>
  <c r="BC4617" i="1"/>
  <c r="BD4617" i="1" s="1"/>
  <c r="BB4620" i="1" l="1"/>
  <c r="BC4618" i="1"/>
  <c r="BD4618" i="1" s="1"/>
  <c r="BC4619" i="1" l="1"/>
  <c r="BD4619" i="1" s="1"/>
  <c r="BB4621" i="1"/>
  <c r="BC4620" i="1" l="1"/>
  <c r="BD4620" i="1" s="1"/>
  <c r="BB4622" i="1"/>
  <c r="BC4621" i="1" l="1"/>
  <c r="BD4621" i="1" s="1"/>
  <c r="BB4623" i="1"/>
  <c r="BC4622" i="1" l="1"/>
  <c r="BD4622" i="1" s="1"/>
  <c r="BB4624" i="1"/>
  <c r="BB4625" i="1" l="1"/>
  <c r="BC4623" i="1"/>
  <c r="BD4623" i="1" s="1"/>
  <c r="BB4626" i="1" l="1"/>
  <c r="BC4624" i="1"/>
  <c r="BD4624" i="1" s="1"/>
  <c r="BC4625" i="1" l="1"/>
  <c r="BD4625" i="1" s="1"/>
  <c r="BB4627" i="1"/>
  <c r="BB4628" i="1" l="1"/>
  <c r="BC4626" i="1"/>
  <c r="BD4626" i="1" s="1"/>
  <c r="BB4629" i="1" l="1"/>
  <c r="BC4627" i="1"/>
  <c r="BD4627" i="1" s="1"/>
  <c r="BB4630" i="1" l="1"/>
  <c r="BC4628" i="1"/>
  <c r="BD4628" i="1" s="1"/>
  <c r="BC4629" i="1" l="1"/>
  <c r="BD4629" i="1" s="1"/>
  <c r="BB4631" i="1"/>
  <c r="BB4632" i="1" l="1"/>
  <c r="BC4630" i="1"/>
  <c r="BD4630" i="1" s="1"/>
  <c r="BB4633" i="1" l="1"/>
  <c r="BC4631" i="1"/>
  <c r="BD4631" i="1" s="1"/>
  <c r="BC4632" i="1" l="1"/>
  <c r="BD4632" i="1" s="1"/>
  <c r="BB4634" i="1"/>
  <c r="BB4635" i="1" l="1"/>
  <c r="BC4633" i="1"/>
  <c r="BD4633" i="1" s="1"/>
  <c r="BC4634" i="1" l="1"/>
  <c r="BD4634" i="1" s="1"/>
  <c r="BB4636" i="1"/>
  <c r="BB4637" i="1" l="1"/>
  <c r="BC4635" i="1"/>
  <c r="BD4635" i="1" s="1"/>
  <c r="BB4638" i="1" l="1"/>
  <c r="BC4636" i="1"/>
  <c r="BD4636" i="1" s="1"/>
  <c r="BC4637" i="1" l="1"/>
  <c r="BD4637" i="1" s="1"/>
  <c r="BB4639" i="1"/>
  <c r="BB4640" i="1" l="1"/>
  <c r="BC4638" i="1"/>
  <c r="BD4638" i="1" s="1"/>
  <c r="BC4639" i="1" l="1"/>
  <c r="BD4639" i="1" s="1"/>
  <c r="BB4641" i="1"/>
  <c r="BC4640" i="1" l="1"/>
  <c r="BD4640" i="1" s="1"/>
  <c r="BB4642" i="1"/>
  <c r="BC4641" i="1" l="1"/>
  <c r="BD4641" i="1" s="1"/>
  <c r="BB4643" i="1"/>
  <c r="BC4642" i="1" l="1"/>
  <c r="BD4642" i="1" s="1"/>
  <c r="BB4644" i="1"/>
  <c r="BB4645" i="1" l="1"/>
  <c r="BC4643" i="1"/>
  <c r="BD4643" i="1" s="1"/>
  <c r="BB4646" i="1" l="1"/>
  <c r="BC4644" i="1"/>
  <c r="BD4644" i="1" s="1"/>
  <c r="BB4647" i="1" l="1"/>
  <c r="BC4645" i="1"/>
  <c r="BD4645" i="1" s="1"/>
  <c r="BC4646" i="1" l="1"/>
  <c r="BD4646" i="1" s="1"/>
  <c r="BB4648" i="1"/>
  <c r="BB4649" i="1" l="1"/>
  <c r="BC4647" i="1"/>
  <c r="BD4647" i="1" s="1"/>
  <c r="BB4650" i="1" l="1"/>
  <c r="BC4648" i="1"/>
  <c r="BD4648" i="1" s="1"/>
  <c r="BB4651" i="1" l="1"/>
  <c r="BC4649" i="1"/>
  <c r="BD4649" i="1" s="1"/>
  <c r="BB4652" i="1" l="1"/>
  <c r="BC4650" i="1"/>
  <c r="BD4650" i="1" s="1"/>
  <c r="BB4653" i="1" l="1"/>
  <c r="BC4651" i="1"/>
  <c r="BD4651" i="1" s="1"/>
  <c r="BB4654" i="1" l="1"/>
  <c r="BC4652" i="1"/>
  <c r="BD4652" i="1" s="1"/>
  <c r="BB4655" i="1" l="1"/>
  <c r="BC4653" i="1"/>
  <c r="BD4653" i="1" s="1"/>
  <c r="BB4656" i="1" l="1"/>
  <c r="BC4654" i="1"/>
  <c r="BD4654" i="1" s="1"/>
  <c r="BC4655" i="1" l="1"/>
  <c r="BD4655" i="1" s="1"/>
  <c r="BB4657" i="1"/>
  <c r="BB4658" i="1" l="1"/>
  <c r="BC4656" i="1"/>
  <c r="BD4656" i="1" s="1"/>
  <c r="BB4659" i="1" l="1"/>
  <c r="BC4657" i="1"/>
  <c r="BD4657" i="1" s="1"/>
  <c r="BC4658" i="1" l="1"/>
  <c r="BD4658" i="1" s="1"/>
  <c r="BB4660" i="1"/>
  <c r="BC4659" i="1" l="1"/>
  <c r="BD4659" i="1" s="1"/>
  <c r="BB4661" i="1"/>
  <c r="BC4660" i="1" l="1"/>
  <c r="BD4660" i="1" s="1"/>
  <c r="BB4662" i="1"/>
  <c r="BB4663" i="1" l="1"/>
  <c r="BC4661" i="1"/>
  <c r="BD4661" i="1" s="1"/>
  <c r="BB4664" i="1" l="1"/>
  <c r="BC4662" i="1"/>
  <c r="BD4662" i="1" s="1"/>
  <c r="BC4663" i="1" l="1"/>
  <c r="BD4663" i="1" s="1"/>
  <c r="BB4665" i="1"/>
  <c r="BB4666" i="1" l="1"/>
  <c r="BC4664" i="1"/>
  <c r="BD4664" i="1" s="1"/>
  <c r="BB4667" i="1" l="1"/>
  <c r="BC4665" i="1"/>
  <c r="BD4665" i="1" s="1"/>
  <c r="BC4666" i="1" l="1"/>
  <c r="BD4666" i="1" s="1"/>
  <c r="BB4668" i="1"/>
  <c r="BC4667" i="1" l="1"/>
  <c r="BD4667" i="1" s="1"/>
  <c r="BB4669" i="1"/>
  <c r="BC4668" i="1" l="1"/>
  <c r="BD4668" i="1" s="1"/>
  <c r="BB4670" i="1"/>
  <c r="BB4671" i="1" l="1"/>
  <c r="BC4669" i="1"/>
  <c r="BD4669" i="1" s="1"/>
  <c r="BC4670" i="1" l="1"/>
  <c r="BD4670" i="1" s="1"/>
  <c r="BB4672" i="1"/>
  <c r="BC4671" i="1" l="1"/>
  <c r="BD4671" i="1" s="1"/>
  <c r="BB4673" i="1"/>
  <c r="BB4674" i="1" l="1"/>
  <c r="BC4672" i="1"/>
  <c r="BD4672" i="1" s="1"/>
  <c r="BB4675" i="1" l="1"/>
  <c r="BC4673" i="1"/>
  <c r="BD4673" i="1" s="1"/>
  <c r="BB4676" i="1" l="1"/>
  <c r="BC4674" i="1"/>
  <c r="BD4674" i="1" s="1"/>
  <c r="BC4675" i="1" l="1"/>
  <c r="BD4675" i="1" s="1"/>
  <c r="BB4677" i="1"/>
  <c r="BC4676" i="1" l="1"/>
  <c r="BD4676" i="1" s="1"/>
  <c r="BB4678" i="1"/>
  <c r="BB4679" i="1" l="1"/>
  <c r="BC4677" i="1"/>
  <c r="BD4677" i="1" s="1"/>
  <c r="BB4680" i="1" l="1"/>
  <c r="BC4678" i="1"/>
  <c r="BD4678" i="1" s="1"/>
  <c r="BB4681" i="1" l="1"/>
  <c r="BC4679" i="1"/>
  <c r="BD4679" i="1" s="1"/>
  <c r="BC4680" i="1" l="1"/>
  <c r="BD4680" i="1" s="1"/>
  <c r="BB4682" i="1"/>
  <c r="BB4683" i="1" l="1"/>
  <c r="BC4681" i="1"/>
  <c r="BD4681" i="1" s="1"/>
  <c r="BC4682" i="1" l="1"/>
  <c r="BD4682" i="1" s="1"/>
  <c r="BB4684" i="1"/>
  <c r="BB4685" i="1" l="1"/>
  <c r="BC4683" i="1"/>
  <c r="BD4683" i="1" s="1"/>
  <c r="BC4684" i="1" l="1"/>
  <c r="BD4684" i="1" s="1"/>
  <c r="BB4686" i="1"/>
  <c r="BB4687" i="1" l="1"/>
  <c r="BC4685" i="1"/>
  <c r="BD4685" i="1" s="1"/>
  <c r="BB4688" i="1" l="1"/>
  <c r="BC4686" i="1"/>
  <c r="BD4686" i="1" s="1"/>
  <c r="BB4689" i="1" l="1"/>
  <c r="BC4687" i="1"/>
  <c r="BD4687" i="1" s="1"/>
  <c r="BB4690" i="1" l="1"/>
  <c r="BC4688" i="1"/>
  <c r="BD4688" i="1" s="1"/>
  <c r="BC4689" i="1" l="1"/>
  <c r="BD4689" i="1" s="1"/>
  <c r="BB4691" i="1"/>
  <c r="BB4692" i="1" l="1"/>
  <c r="BC4690" i="1"/>
  <c r="BD4690" i="1" s="1"/>
  <c r="BB4693" i="1" l="1"/>
  <c r="BC4691" i="1"/>
  <c r="BD4691" i="1" s="1"/>
  <c r="BC4692" i="1" l="1"/>
  <c r="BD4692" i="1" s="1"/>
  <c r="BB4694" i="1"/>
  <c r="BC4693" i="1" l="1"/>
  <c r="BD4693" i="1" s="1"/>
  <c r="BB4695" i="1"/>
  <c r="BC4694" i="1" l="1"/>
  <c r="BD4694" i="1" s="1"/>
  <c r="BB4696" i="1"/>
  <c r="BC4695" i="1" l="1"/>
  <c r="BD4695" i="1" s="1"/>
  <c r="BB4697" i="1"/>
  <c r="BC4696" i="1" l="1"/>
  <c r="BD4696" i="1" s="1"/>
  <c r="BB4698" i="1"/>
  <c r="BC4697" i="1" l="1"/>
  <c r="BD4697" i="1" s="1"/>
  <c r="BB4699" i="1"/>
  <c r="BB4700" i="1" l="1"/>
  <c r="BC4698" i="1"/>
  <c r="BD4698" i="1" s="1"/>
  <c r="BB4701" i="1" l="1"/>
  <c r="BC4699" i="1"/>
  <c r="BD4699" i="1" s="1"/>
  <c r="BB4702" i="1" l="1"/>
  <c r="BC4700" i="1"/>
  <c r="BD4700" i="1" s="1"/>
  <c r="BC4701" i="1" l="1"/>
  <c r="BD4701" i="1" s="1"/>
  <c r="BB4703" i="1"/>
  <c r="BB4704" i="1" l="1"/>
  <c r="BC4702" i="1"/>
  <c r="BD4702" i="1" s="1"/>
  <c r="BB4705" i="1" l="1"/>
  <c r="BC4703" i="1"/>
  <c r="BD4703" i="1" s="1"/>
  <c r="BB4706" i="1" l="1"/>
  <c r="BC4704" i="1"/>
  <c r="BD4704" i="1" s="1"/>
  <c r="BC4705" i="1" l="1"/>
  <c r="BD4705" i="1" s="1"/>
  <c r="BB4707" i="1"/>
  <c r="BC4706" i="1" l="1"/>
  <c r="BD4706" i="1" s="1"/>
  <c r="BB4708" i="1"/>
  <c r="BB4709" i="1" l="1"/>
  <c r="BC4707" i="1"/>
  <c r="BD4707" i="1" s="1"/>
  <c r="BB4710" i="1" l="1"/>
  <c r="BC4708" i="1"/>
  <c r="BD4708" i="1" s="1"/>
  <c r="BB4711" i="1" l="1"/>
  <c r="BC4709" i="1"/>
  <c r="BD4709" i="1" s="1"/>
  <c r="BB4712" i="1" l="1"/>
  <c r="BC4710" i="1"/>
  <c r="BD4710" i="1" s="1"/>
  <c r="BB4713" i="1" l="1"/>
  <c r="BC4711" i="1"/>
  <c r="BD4711" i="1" s="1"/>
  <c r="BB4714" i="1" l="1"/>
  <c r="BC4712" i="1"/>
  <c r="BD4712" i="1" s="1"/>
  <c r="BC4713" i="1" l="1"/>
  <c r="BD4713" i="1" s="1"/>
  <c r="BB4715" i="1"/>
  <c r="BC4714" i="1" l="1"/>
  <c r="BD4714" i="1" s="1"/>
  <c r="BB4716" i="1"/>
  <c r="BB4717" i="1" l="1"/>
  <c r="BC4715" i="1"/>
  <c r="BD4715" i="1" s="1"/>
  <c r="BC4716" i="1" l="1"/>
  <c r="BD4716" i="1" s="1"/>
  <c r="BB4718" i="1"/>
  <c r="BB4719" i="1" l="1"/>
  <c r="BC4717" i="1"/>
  <c r="BD4717" i="1" s="1"/>
  <c r="BC4718" i="1" l="1"/>
  <c r="BD4718" i="1" s="1"/>
  <c r="BB4720" i="1"/>
  <c r="BB4721" i="1" l="1"/>
  <c r="BC4719" i="1"/>
  <c r="BD4719" i="1" s="1"/>
  <c r="BB4722" i="1" l="1"/>
  <c r="BC4720" i="1"/>
  <c r="BD4720" i="1" s="1"/>
  <c r="BB4723" i="1" l="1"/>
  <c r="BC4721" i="1"/>
  <c r="BD4721" i="1" s="1"/>
  <c r="BB4724" i="1" l="1"/>
  <c r="BC4722" i="1"/>
  <c r="BD4722" i="1" s="1"/>
  <c r="BB4725" i="1" l="1"/>
  <c r="BC4723" i="1"/>
  <c r="BD4723" i="1" s="1"/>
  <c r="BC4724" i="1" l="1"/>
  <c r="BD4724" i="1" s="1"/>
  <c r="BB4726" i="1"/>
  <c r="BB4727" i="1" l="1"/>
  <c r="BC4725" i="1"/>
  <c r="BD4725" i="1" s="1"/>
  <c r="BB4728" i="1" l="1"/>
  <c r="BC4726" i="1"/>
  <c r="BD4726" i="1" s="1"/>
  <c r="BC4727" i="1" l="1"/>
  <c r="BD4727" i="1" s="1"/>
  <c r="BB4729" i="1"/>
  <c r="BC4728" i="1" l="1"/>
  <c r="BD4728" i="1" s="1"/>
  <c r="BB4730" i="1"/>
  <c r="BC4729" i="1" l="1"/>
  <c r="BD4729" i="1" s="1"/>
  <c r="BB4731" i="1"/>
  <c r="BC4730" i="1" l="1"/>
  <c r="BD4730" i="1" s="1"/>
  <c r="BB4732" i="1"/>
  <c r="BB4733" i="1" l="1"/>
  <c r="BC4731" i="1"/>
  <c r="BD4731" i="1" s="1"/>
  <c r="BC4732" i="1" l="1"/>
  <c r="BD4732" i="1" s="1"/>
  <c r="BB4734" i="1"/>
  <c r="BC4733" i="1" l="1"/>
  <c r="BD4733" i="1" s="1"/>
  <c r="BB4735" i="1"/>
  <c r="BB4736" i="1" l="1"/>
  <c r="BC4734" i="1"/>
  <c r="BD4734" i="1" s="1"/>
  <c r="BC4735" i="1" l="1"/>
  <c r="BD4735" i="1" s="1"/>
  <c r="BB4737" i="1"/>
  <c r="BC4736" i="1" l="1"/>
  <c r="BD4736" i="1" s="1"/>
  <c r="BB4738" i="1"/>
  <c r="BB4739" i="1" l="1"/>
  <c r="BC4737" i="1"/>
  <c r="BD4737" i="1" s="1"/>
  <c r="BB4740" i="1" l="1"/>
  <c r="BC4738" i="1"/>
  <c r="BD4738" i="1" s="1"/>
  <c r="BB4741" i="1" l="1"/>
  <c r="BC4739" i="1"/>
  <c r="BD4739" i="1" s="1"/>
  <c r="BB4742" i="1" l="1"/>
  <c r="BC4740" i="1"/>
  <c r="BD4740" i="1" s="1"/>
  <c r="BB4743" i="1" l="1"/>
  <c r="BC4741" i="1"/>
  <c r="BD4741" i="1" s="1"/>
  <c r="BC4742" i="1" l="1"/>
  <c r="BD4742" i="1" s="1"/>
  <c r="BB4744" i="1"/>
  <c r="BB4745" i="1" l="1"/>
  <c r="BC4743" i="1"/>
  <c r="BD4743" i="1" s="1"/>
  <c r="BC4744" i="1" l="1"/>
  <c r="BD4744" i="1" s="1"/>
  <c r="BB4746" i="1"/>
  <c r="BC4745" i="1" l="1"/>
  <c r="BD4745" i="1" s="1"/>
  <c r="BB4747" i="1"/>
  <c r="BB4748" i="1" l="1"/>
  <c r="BC4746" i="1"/>
  <c r="BD4746" i="1" s="1"/>
  <c r="BB4749" i="1" l="1"/>
  <c r="BC4747" i="1"/>
  <c r="BD4747" i="1" s="1"/>
  <c r="BC4748" i="1" l="1"/>
  <c r="BD4748" i="1" s="1"/>
  <c r="BB4750" i="1"/>
  <c r="BC4749" i="1" l="1"/>
  <c r="BD4749" i="1" s="1"/>
  <c r="BB4751" i="1"/>
  <c r="BC4750" i="1" l="1"/>
  <c r="BD4750" i="1" s="1"/>
  <c r="BB4752" i="1"/>
  <c r="BB4753" i="1" l="1"/>
  <c r="BC4751" i="1"/>
  <c r="BD4751" i="1" s="1"/>
  <c r="BB4754" i="1" l="1"/>
  <c r="BC4752" i="1"/>
  <c r="BD4752" i="1" s="1"/>
  <c r="BC4753" i="1" l="1"/>
  <c r="BD4753" i="1" s="1"/>
  <c r="BB4755" i="1"/>
  <c r="BC4754" i="1" l="1"/>
  <c r="BD4754" i="1" s="1"/>
  <c r="BB4756" i="1"/>
  <c r="BB4757" i="1" l="1"/>
  <c r="BC4755" i="1"/>
  <c r="BD4755" i="1" s="1"/>
  <c r="BC4756" i="1" l="1"/>
  <c r="BD4756" i="1" s="1"/>
  <c r="BB4758" i="1"/>
  <c r="BB4759" i="1" l="1"/>
  <c r="BC4757" i="1"/>
  <c r="BD4757" i="1" s="1"/>
  <c r="BB4760" i="1" l="1"/>
  <c r="BC4758" i="1"/>
  <c r="BD4758" i="1" s="1"/>
  <c r="BC4759" i="1" l="1"/>
  <c r="BD4759" i="1" s="1"/>
  <c r="BB4761" i="1"/>
  <c r="BB4762" i="1" l="1"/>
  <c r="BC4760" i="1"/>
  <c r="BD4760" i="1" s="1"/>
  <c r="BC4761" i="1" l="1"/>
  <c r="BD4761" i="1" s="1"/>
  <c r="BB4763" i="1"/>
  <c r="BB4764" i="1" l="1"/>
  <c r="BC4762" i="1"/>
  <c r="BD4762" i="1" s="1"/>
  <c r="BB4765" i="1" l="1"/>
  <c r="BC4763" i="1"/>
  <c r="BD4763" i="1" s="1"/>
  <c r="BB4766" i="1" l="1"/>
  <c r="BC4764" i="1"/>
  <c r="BD4764" i="1" s="1"/>
  <c r="BB4767" i="1" l="1"/>
  <c r="BC4765" i="1"/>
  <c r="BD4765" i="1" s="1"/>
  <c r="BC4766" i="1" l="1"/>
  <c r="BD4766" i="1" s="1"/>
  <c r="BB4768" i="1"/>
  <c r="BC4767" i="1" l="1"/>
  <c r="BD4767" i="1" s="1"/>
  <c r="BB4769" i="1"/>
  <c r="BB4770" i="1" l="1"/>
  <c r="BC4768" i="1"/>
  <c r="BD4768" i="1" s="1"/>
  <c r="BC4769" i="1" l="1"/>
  <c r="BD4769" i="1" s="1"/>
  <c r="BB4771" i="1"/>
  <c r="BB4772" i="1" l="1"/>
  <c r="BC4770" i="1"/>
  <c r="BD4770" i="1" s="1"/>
  <c r="BB4773" i="1" l="1"/>
  <c r="BC4771" i="1"/>
  <c r="BD4771" i="1" s="1"/>
  <c r="BB4774" i="1" l="1"/>
  <c r="BC4772" i="1"/>
  <c r="BD4772" i="1" s="1"/>
  <c r="BB4775" i="1" l="1"/>
  <c r="BC4773" i="1"/>
  <c r="BD4773" i="1" s="1"/>
  <c r="BB4776" i="1" l="1"/>
  <c r="BC4774" i="1"/>
  <c r="BD4774" i="1" s="1"/>
  <c r="BB4777" i="1" l="1"/>
  <c r="BC4775" i="1"/>
  <c r="BD4775" i="1" s="1"/>
  <c r="BB4778" i="1" l="1"/>
  <c r="BC4776" i="1"/>
  <c r="BD4776" i="1" s="1"/>
  <c r="BC4777" i="1" l="1"/>
  <c r="BD4777" i="1" s="1"/>
  <c r="BB4779" i="1"/>
  <c r="BC4778" i="1" l="1"/>
  <c r="BD4778" i="1" s="1"/>
  <c r="BB4780" i="1"/>
  <c r="BB4781" i="1" l="1"/>
  <c r="BC4779" i="1"/>
  <c r="BD4779" i="1" s="1"/>
  <c r="BC4780" i="1" l="1"/>
  <c r="BD4780" i="1" s="1"/>
  <c r="BB4782" i="1"/>
  <c r="BC4781" i="1" l="1"/>
  <c r="BD4781" i="1" s="1"/>
  <c r="BB4783" i="1"/>
  <c r="BB4784" i="1" l="1"/>
  <c r="BC4782" i="1"/>
  <c r="BD4782" i="1" s="1"/>
  <c r="BB4785" i="1" l="1"/>
  <c r="BC4783" i="1"/>
  <c r="BD4783" i="1" s="1"/>
  <c r="BB4786" i="1" l="1"/>
  <c r="BC4784" i="1"/>
  <c r="BD4784" i="1" s="1"/>
  <c r="BC4785" i="1" l="1"/>
  <c r="BD4785" i="1" s="1"/>
  <c r="BB4787" i="1"/>
  <c r="BB4788" i="1" l="1"/>
  <c r="BC4786" i="1"/>
  <c r="BD4786" i="1" s="1"/>
  <c r="BB4789" i="1" l="1"/>
  <c r="BC4787" i="1"/>
  <c r="BD4787" i="1" s="1"/>
  <c r="BB4790" i="1" l="1"/>
  <c r="BC4788" i="1"/>
  <c r="BD4788" i="1" s="1"/>
  <c r="BB4791" i="1" l="1"/>
  <c r="BC4789" i="1"/>
  <c r="BD4789" i="1" s="1"/>
  <c r="BC4790" i="1" l="1"/>
  <c r="BD4790" i="1" s="1"/>
  <c r="BB4792" i="1"/>
  <c r="BB4793" i="1" l="1"/>
  <c r="BC4791" i="1"/>
  <c r="BD4791" i="1" s="1"/>
  <c r="BB4794" i="1" l="1"/>
  <c r="BC4792" i="1"/>
  <c r="BD4792" i="1" s="1"/>
  <c r="BC4793" i="1" l="1"/>
  <c r="BD4793" i="1" s="1"/>
  <c r="BB4795" i="1"/>
  <c r="BB4796" i="1" l="1"/>
  <c r="BC4794" i="1"/>
  <c r="BD4794" i="1" s="1"/>
  <c r="BC4795" i="1" l="1"/>
  <c r="BD4795" i="1" s="1"/>
  <c r="BB4797" i="1"/>
  <c r="BB4798" i="1" l="1"/>
  <c r="BC4796" i="1"/>
  <c r="BD4796" i="1" s="1"/>
  <c r="BB4799" i="1" l="1"/>
  <c r="BC4797" i="1"/>
  <c r="BD4797" i="1" s="1"/>
  <c r="BC4798" i="1" l="1"/>
  <c r="BD4798" i="1" s="1"/>
  <c r="BB4800" i="1"/>
  <c r="BC4799" i="1" l="1"/>
  <c r="BD4799" i="1" s="1"/>
  <c r="BB4801" i="1"/>
  <c r="BB4802" i="1" l="1"/>
  <c r="BC4800" i="1"/>
  <c r="BD4800" i="1" s="1"/>
  <c r="BB4803" i="1" l="1"/>
  <c r="BC4801" i="1"/>
  <c r="BD4801" i="1" s="1"/>
  <c r="BC4802" i="1" l="1"/>
  <c r="BD4802" i="1" s="1"/>
  <c r="BB4804" i="1"/>
  <c r="BC4803" i="1" l="1"/>
  <c r="BD4803" i="1" s="1"/>
  <c r="BB4805" i="1"/>
  <c r="BC4804" i="1" l="1"/>
  <c r="BD4804" i="1" s="1"/>
  <c r="BB4806" i="1"/>
  <c r="BB4807" i="1" l="1"/>
  <c r="BC4805" i="1"/>
  <c r="BD4805" i="1" s="1"/>
  <c r="BB4808" i="1" l="1"/>
  <c r="BC4806" i="1"/>
  <c r="BD4806" i="1" s="1"/>
  <c r="BB4809" i="1" l="1"/>
  <c r="BC4807" i="1"/>
  <c r="BD4807" i="1" s="1"/>
  <c r="BC4808" i="1" l="1"/>
  <c r="BD4808" i="1" s="1"/>
  <c r="BB4810" i="1"/>
  <c r="BC4809" i="1" l="1"/>
  <c r="BD4809" i="1" s="1"/>
  <c r="BB4811" i="1"/>
  <c r="BB4812" i="1" l="1"/>
  <c r="BC4810" i="1"/>
  <c r="BD4810" i="1" s="1"/>
  <c r="BC4811" i="1" l="1"/>
  <c r="BD4811" i="1" s="1"/>
  <c r="BB4813" i="1"/>
  <c r="BB4814" i="1" l="1"/>
  <c r="BC4812" i="1"/>
  <c r="BD4812" i="1" s="1"/>
  <c r="BB4815" i="1" l="1"/>
  <c r="BC4813" i="1"/>
  <c r="BD4813" i="1" s="1"/>
  <c r="BC4814" i="1" l="1"/>
  <c r="BD4814" i="1" s="1"/>
  <c r="BB4816" i="1"/>
  <c r="BB4817" i="1" l="1"/>
  <c r="BC4815" i="1"/>
  <c r="BD4815" i="1" s="1"/>
  <c r="BC4816" i="1" l="1"/>
  <c r="BD4816" i="1" s="1"/>
  <c r="BB4818" i="1"/>
  <c r="BC4817" i="1" l="1"/>
  <c r="BD4817" i="1" s="1"/>
  <c r="BB4819" i="1"/>
  <c r="BB4820" i="1" l="1"/>
  <c r="BC4818" i="1"/>
  <c r="BD4818" i="1" s="1"/>
  <c r="BC4819" i="1" l="1"/>
  <c r="BD4819" i="1" s="1"/>
  <c r="BB4821" i="1"/>
  <c r="BB4822" i="1" l="1"/>
  <c r="BC4820" i="1"/>
  <c r="BD4820" i="1" s="1"/>
  <c r="BB4823" i="1" l="1"/>
  <c r="BC4821" i="1"/>
  <c r="BD4821" i="1" s="1"/>
  <c r="BC4822" i="1" l="1"/>
  <c r="BD4822" i="1" s="1"/>
  <c r="BB4824" i="1"/>
  <c r="BB4825" i="1" l="1"/>
  <c r="BC4823" i="1"/>
  <c r="BD4823" i="1" s="1"/>
  <c r="BC4824" i="1" l="1"/>
  <c r="BD4824" i="1" s="1"/>
  <c r="BB4826" i="1"/>
  <c r="BB4827" i="1" l="1"/>
  <c r="BC4825" i="1"/>
  <c r="BD4825" i="1" s="1"/>
  <c r="BC4826" i="1" l="1"/>
  <c r="BD4826" i="1" s="1"/>
  <c r="BB4828" i="1"/>
  <c r="BC4827" i="1" l="1"/>
  <c r="BD4827" i="1" s="1"/>
  <c r="BB4829" i="1"/>
  <c r="BB4830" i="1" l="1"/>
  <c r="BC4828" i="1"/>
  <c r="BD4828" i="1" s="1"/>
  <c r="BC4829" i="1" l="1"/>
  <c r="BD4829" i="1" s="1"/>
  <c r="BB4831" i="1"/>
  <c r="BB4832" i="1" l="1"/>
  <c r="BC4830" i="1"/>
  <c r="BD4830" i="1" s="1"/>
  <c r="BB4833" i="1" l="1"/>
  <c r="BC4831" i="1"/>
  <c r="BD4831" i="1" s="1"/>
  <c r="BC4832" i="1" l="1"/>
  <c r="BD4832" i="1" s="1"/>
  <c r="BB4834" i="1"/>
  <c r="BC4833" i="1" l="1"/>
  <c r="BD4833" i="1" s="1"/>
  <c r="BB4835" i="1"/>
  <c r="BB4836" i="1" l="1"/>
  <c r="BC4834" i="1"/>
  <c r="BD4834" i="1" s="1"/>
  <c r="BC4835" i="1" l="1"/>
  <c r="BD4835" i="1" s="1"/>
  <c r="BB4837" i="1"/>
  <c r="BB4838" i="1" l="1"/>
  <c r="BC4836" i="1"/>
  <c r="BD4836" i="1" s="1"/>
  <c r="BC4837" i="1" l="1"/>
  <c r="BD4837" i="1" s="1"/>
  <c r="BB4839" i="1"/>
  <c r="BC4838" i="1" l="1"/>
  <c r="BD4838" i="1" s="1"/>
  <c r="BB4840" i="1"/>
  <c r="BB4841" i="1" l="1"/>
  <c r="BC4839" i="1"/>
  <c r="BD4839" i="1" s="1"/>
  <c r="BC4840" i="1" l="1"/>
  <c r="BD4840" i="1" s="1"/>
  <c r="BB4842" i="1"/>
  <c r="BB4843" i="1" l="1"/>
  <c r="BC4841" i="1"/>
  <c r="BD4841" i="1" s="1"/>
  <c r="BB4844" i="1" l="1"/>
  <c r="BC4842" i="1"/>
  <c r="BD4842" i="1" s="1"/>
  <c r="BB4845" i="1" l="1"/>
  <c r="BC4843" i="1"/>
  <c r="BD4843" i="1" s="1"/>
  <c r="BB4846" i="1" l="1"/>
  <c r="BC4844" i="1"/>
  <c r="BD4844" i="1" s="1"/>
  <c r="BC4845" i="1" l="1"/>
  <c r="BD4845" i="1" s="1"/>
  <c r="BB4847" i="1"/>
  <c r="BB4848" i="1" l="1"/>
  <c r="BC4846" i="1"/>
  <c r="BD4846" i="1" s="1"/>
  <c r="BB4849" i="1" l="1"/>
  <c r="BC4847" i="1"/>
  <c r="BD4847" i="1" s="1"/>
  <c r="BC4848" i="1" l="1"/>
  <c r="BD4848" i="1" s="1"/>
  <c r="BB4850" i="1"/>
  <c r="BB4851" i="1" l="1"/>
  <c r="BC4849" i="1"/>
  <c r="BD4849" i="1" s="1"/>
  <c r="BC4850" i="1" l="1"/>
  <c r="BD4850" i="1" s="1"/>
  <c r="BB4852" i="1"/>
  <c r="BC4851" i="1" l="1"/>
  <c r="BD4851" i="1" s="1"/>
  <c r="BB4853" i="1"/>
  <c r="BB4854" i="1" l="1"/>
  <c r="BC4852" i="1"/>
  <c r="BD4852" i="1" s="1"/>
  <c r="BC4853" i="1" l="1"/>
  <c r="BD4853" i="1" s="1"/>
  <c r="BB4855" i="1"/>
  <c r="BB4856" i="1" l="1"/>
  <c r="BC4854" i="1"/>
  <c r="BD4854" i="1" s="1"/>
  <c r="BB4857" i="1" l="1"/>
  <c r="BC4855" i="1"/>
  <c r="BD4855" i="1" s="1"/>
  <c r="BB4858" i="1" l="1"/>
  <c r="BC4856" i="1"/>
  <c r="BD4856" i="1" l="1"/>
  <c r="BB4859" i="1"/>
  <c r="BC4858" i="1" s="1"/>
  <c r="BC4857" i="1"/>
  <c r="BD4857" i="1" l="1"/>
  <c r="BD4858" i="1"/>
  <c r="BB4860" i="1"/>
  <c r="BB4861" i="1" l="1"/>
  <c r="BC4859" i="1"/>
  <c r="BD4859" i="1" l="1"/>
  <c r="BB4862" i="1"/>
  <c r="BC4860" i="1"/>
  <c r="BD4860" i="1" l="1"/>
  <c r="BC4861" i="1"/>
  <c r="BB4863" i="1"/>
  <c r="BD4861" i="1" l="1"/>
  <c r="BC4862" i="1"/>
  <c r="BB4864" i="1"/>
  <c r="BC4863" i="1" s="1"/>
  <c r="BD4863" i="1" s="1"/>
  <c r="BD4862" i="1" l="1"/>
  <c r="BB4865" i="1"/>
  <c r="BB4866" i="1" l="1"/>
  <c r="BC4864" i="1"/>
  <c r="BD4864" i="1" l="1"/>
  <c r="BB4867" i="1"/>
  <c r="BC4865" i="1"/>
  <c r="BD4865" i="1" l="1"/>
  <c r="BB4868" i="1"/>
  <c r="BC4866" i="1"/>
  <c r="BD4866" i="1" l="1"/>
  <c r="BB4869" i="1"/>
  <c r="BC4867" i="1"/>
  <c r="BD4867" i="1" l="1"/>
  <c r="BB4870" i="1"/>
  <c r="BC4868" i="1"/>
  <c r="BD4868" i="1" l="1"/>
  <c r="BC4869" i="1"/>
  <c r="BB4871" i="1"/>
  <c r="BD4869" i="1" l="1"/>
  <c r="BB4872" i="1"/>
  <c r="BC4870" i="1"/>
  <c r="BD4870" i="1" l="1"/>
  <c r="BC4871" i="1"/>
  <c r="BB4873" i="1"/>
  <c r="BD4871" i="1" l="1"/>
  <c r="BB4874" i="1"/>
  <c r="BC4872" i="1"/>
  <c r="BD4872" i="1" l="1"/>
  <c r="BB4875" i="1"/>
  <c r="BC4873" i="1"/>
  <c r="BD4873" i="1" l="1"/>
  <c r="BC4874" i="1"/>
  <c r="BB4876" i="1"/>
  <c r="BD4874" i="1" l="1"/>
  <c r="BB4877" i="1"/>
  <c r="BC4875" i="1"/>
  <c r="BD4875" i="1" l="1"/>
  <c r="BB4878" i="1"/>
  <c r="BC4876" i="1"/>
  <c r="BD4876" i="1" l="1"/>
  <c r="BB4879" i="1"/>
  <c r="BC4877" i="1"/>
  <c r="BD4877" i="1" l="1"/>
  <c r="BB4880" i="1"/>
  <c r="BC4879" i="1" s="1"/>
  <c r="BD4879" i="1" s="1"/>
  <c r="BC4878" i="1"/>
  <c r="BD4878" i="1" l="1"/>
  <c r="BB4881" i="1"/>
  <c r="BC4880" i="1" s="1"/>
  <c r="BD4880" i="1" s="1"/>
  <c r="BB4882" i="1" l="1"/>
  <c r="BB4883" i="1" l="1"/>
  <c r="BC4881" i="1"/>
  <c r="BD4881" i="1" l="1"/>
  <c r="BC4882" i="1"/>
  <c r="BB4884" i="1"/>
  <c r="BD4882" i="1" l="1"/>
  <c r="BB4885" i="1"/>
  <c r="BC4884" i="1" s="1"/>
  <c r="BC4883" i="1"/>
  <c r="BD4883" i="1" l="1"/>
  <c r="BD4884" i="1"/>
  <c r="BB4886" i="1"/>
  <c r="BB4887" i="1" l="1"/>
  <c r="BC4886" i="1" s="1"/>
  <c r="BD4886" i="1" s="1"/>
  <c r="BC4885" i="1"/>
  <c r="BD4885" i="1" l="1"/>
  <c r="BB4888" i="1"/>
  <c r="BC4887" i="1" s="1"/>
  <c r="BD4887" i="1" s="1"/>
  <c r="BB4889" i="1" l="1"/>
  <c r="BB4890" i="1" l="1"/>
  <c r="BC4888" i="1"/>
  <c r="BD4888" i="1" l="1"/>
  <c r="BB4891" i="1"/>
  <c r="BC4889" i="1"/>
  <c r="BD4889" i="1" l="1"/>
  <c r="BB4892" i="1"/>
  <c r="BC4890" i="1"/>
  <c r="BD4890" i="1" l="1"/>
  <c r="BB4893" i="1"/>
  <c r="BC4892" i="1" s="1"/>
  <c r="BD4892" i="1" s="1"/>
  <c r="BC4891" i="1"/>
  <c r="BD4891" i="1" l="1"/>
  <c r="BB4894" i="1"/>
  <c r="BB4895" i="1" l="1"/>
  <c r="BC4893" i="1"/>
  <c r="BD4893" i="1" l="1"/>
  <c r="BB4896" i="1"/>
  <c r="BC4895" i="1" s="1"/>
  <c r="BC4894" i="1"/>
  <c r="BD4894" i="1" l="1"/>
  <c r="BD4895" i="1"/>
  <c r="BB4897" i="1"/>
  <c r="BC4896" i="1" s="1"/>
  <c r="BD4896" i="1" l="1"/>
  <c r="BB4898" i="1"/>
  <c r="BB4899" i="1" l="1"/>
  <c r="BC4898" i="1" s="1"/>
  <c r="BD4898" i="1" s="1"/>
  <c r="BC4897" i="1"/>
  <c r="BD4897" i="1" l="1"/>
  <c r="BB4900" i="1"/>
  <c r="BC4899" i="1" l="1"/>
  <c r="BB4901" i="1"/>
  <c r="BD4899" i="1" l="1"/>
  <c r="BB4902" i="1"/>
  <c r="BC4901" i="1" s="1"/>
  <c r="BC4900" i="1"/>
  <c r="BD4900" i="1" l="1"/>
  <c r="BD4901" i="1"/>
  <c r="BB4903" i="1"/>
  <c r="BB4904" i="1" l="1"/>
  <c r="BC4902" i="1"/>
  <c r="BD4902" i="1" l="1"/>
  <c r="BB4905" i="1"/>
  <c r="BC4904" i="1" s="1"/>
  <c r="BD4904" i="1" s="1"/>
  <c r="BC4903" i="1"/>
  <c r="BD4903" i="1" l="1"/>
  <c r="BB4906" i="1"/>
  <c r="BB4907" i="1" l="1"/>
  <c r="BC4905" i="1"/>
  <c r="BD4905" i="1" l="1"/>
  <c r="BB4908" i="1"/>
  <c r="BC4907" i="1" s="1"/>
  <c r="BC4906" i="1"/>
  <c r="BD4906" i="1" l="1"/>
  <c r="BD4907" i="1"/>
  <c r="BB4909" i="1"/>
  <c r="BB4910" i="1" l="1"/>
  <c r="BC4909" i="1" s="1"/>
  <c r="BD4909" i="1" s="1"/>
  <c r="BC4908" i="1"/>
  <c r="BD4908" i="1" l="1"/>
  <c r="BB4911" i="1"/>
  <c r="BC4910" i="1" s="1"/>
  <c r="BD4910" i="1" s="1"/>
  <c r="BB4912" i="1" l="1"/>
  <c r="BB4913" i="1" l="1"/>
  <c r="BC4911" i="1"/>
  <c r="BD4911" i="1" l="1"/>
  <c r="BB4914" i="1"/>
  <c r="BC4913" i="1" s="1"/>
  <c r="BD4913" i="1" s="1"/>
  <c r="BC4912" i="1"/>
  <c r="BD4912" i="1" l="1"/>
  <c r="BB4915" i="1"/>
  <c r="BB4916" i="1" l="1"/>
  <c r="BC4915" i="1" s="1"/>
  <c r="BD4915" i="1" s="1"/>
  <c r="BC4914" i="1"/>
  <c r="BD4914" i="1" l="1"/>
  <c r="BB4917" i="1"/>
  <c r="BB4918" i="1" l="1"/>
  <c r="BC4916" i="1"/>
  <c r="BD4916" i="1" l="1"/>
  <c r="BB4919" i="1"/>
  <c r="BC4918" i="1" s="1"/>
  <c r="BC4917" i="1"/>
  <c r="BD4917" i="1" l="1"/>
  <c r="BD4918" i="1"/>
  <c r="BB4920" i="1"/>
  <c r="BC4919" i="1" s="1"/>
  <c r="BD4919" i="1" s="1"/>
  <c r="BB4921" i="1" l="1"/>
  <c r="BB4922" i="1" l="1"/>
  <c r="BC4921" i="1" s="1"/>
  <c r="BD4921" i="1" s="1"/>
  <c r="BC4920" i="1"/>
  <c r="BD4920" i="1" l="1"/>
  <c r="BB4923" i="1"/>
  <c r="BC4922" i="1" s="1"/>
  <c r="BD4922" i="1" s="1"/>
  <c r="BB4924" i="1" l="1"/>
  <c r="BB4925" i="1" l="1"/>
  <c r="BC4923" i="1"/>
  <c r="BD4923" i="1" l="1"/>
  <c r="BB4926" i="1"/>
  <c r="BC4924" i="1"/>
  <c r="BD4924" i="1" l="1"/>
  <c r="BB4927" i="1"/>
  <c r="BC4925" i="1"/>
  <c r="BD4925" i="1" l="1"/>
  <c r="BB4928" i="1"/>
  <c r="BC4927" i="1" s="1"/>
  <c r="BD4927" i="1" s="1"/>
  <c r="BC4926" i="1"/>
  <c r="BD4926" i="1" l="1"/>
  <c r="BB4929" i="1"/>
  <c r="BB4930" i="1" l="1"/>
  <c r="BC4928" i="1"/>
  <c r="BD4928" i="1" l="1"/>
  <c r="BB4931" i="1"/>
  <c r="BC4930" i="1" s="1"/>
  <c r="BD4930" i="1" s="1"/>
  <c r="BC4929" i="1"/>
  <c r="BD4929" i="1" l="1"/>
  <c r="BB4932" i="1"/>
  <c r="BC4931" i="1" s="1"/>
  <c r="BD4931" i="1" s="1"/>
  <c r="BB4933" i="1" l="1"/>
  <c r="BB4934" i="1" l="1"/>
  <c r="BC4933" i="1" s="1"/>
  <c r="BD4933" i="1" s="1"/>
  <c r="BC4932" i="1"/>
  <c r="BD4932" i="1" l="1"/>
  <c r="BB4935" i="1"/>
  <c r="BC4934" i="1" s="1"/>
  <c r="BD4934" i="1" s="1"/>
  <c r="BB4936" i="1" l="1"/>
  <c r="BB4937" i="1" l="1"/>
  <c r="BC4935" i="1"/>
  <c r="BD4935" i="1" l="1"/>
  <c r="BB4938" i="1"/>
  <c r="BC4936" i="1"/>
  <c r="BD4936" i="1" l="1"/>
  <c r="BB4939" i="1"/>
  <c r="BC4937" i="1"/>
  <c r="BD4937" i="1" l="1"/>
  <c r="BB4940" i="1"/>
  <c r="BC4939" i="1" s="1"/>
  <c r="BD4939" i="1" s="1"/>
  <c r="BC4938" i="1"/>
  <c r="BD4938" i="1" l="1"/>
  <c r="BB4941" i="1"/>
  <c r="BB4942" i="1" l="1"/>
  <c r="BC4940" i="1"/>
  <c r="BD4940" i="1" l="1"/>
  <c r="BB4943" i="1"/>
  <c r="BC4942" i="1" s="1"/>
  <c r="BD4942" i="1" s="1"/>
  <c r="BC4941" i="1"/>
  <c r="BD4941" i="1" l="1"/>
  <c r="BB4944" i="1"/>
  <c r="BC4943" i="1" s="1"/>
  <c r="BD4943" i="1" s="1"/>
  <c r="BB4945" i="1" l="1"/>
  <c r="BB4946" i="1" l="1"/>
  <c r="BC4944" i="1"/>
  <c r="BD4944" i="1" l="1"/>
  <c r="BC4945" i="1"/>
  <c r="BB4947" i="1"/>
  <c r="BC4946" i="1" l="1"/>
  <c r="BD4945" i="1"/>
  <c r="BB4948" i="1"/>
  <c r="BD4946" i="1" l="1"/>
  <c r="BB4949" i="1"/>
  <c r="BC4948" i="1" s="1"/>
  <c r="BD4948" i="1" s="1"/>
  <c r="BC4947" i="1"/>
  <c r="BD4947" i="1" l="1"/>
  <c r="BB4950" i="1"/>
  <c r="BB4951" i="1" l="1"/>
  <c r="BC4950" i="1" s="1"/>
  <c r="BD4950" i="1" s="1"/>
  <c r="BC4949" i="1"/>
  <c r="BD4949" i="1" l="1"/>
  <c r="BB4952" i="1"/>
  <c r="BC4951" i="1" s="1"/>
  <c r="BD4951" i="1" s="1"/>
  <c r="BB4953" i="1" l="1"/>
  <c r="BC4952" i="1" s="1"/>
  <c r="BD4952" i="1" s="1"/>
  <c r="BB4954" i="1" l="1"/>
  <c r="BC4953" i="1" l="1"/>
  <c r="BB4955" i="1"/>
  <c r="BC4954" i="1" l="1"/>
  <c r="BD4953" i="1"/>
  <c r="BB4956" i="1"/>
  <c r="BC4955" i="1" s="1"/>
  <c r="BD4955" i="1" s="1"/>
  <c r="BD4954" i="1" l="1"/>
  <c r="BB4957" i="1"/>
  <c r="BB4958" i="1" l="1"/>
  <c r="BC4957" i="1" s="1"/>
  <c r="BD4957" i="1" s="1"/>
  <c r="BC4956" i="1"/>
  <c r="BD4956" i="1" l="1"/>
  <c r="BB4959" i="1"/>
  <c r="BC4958" i="1" s="1"/>
  <c r="BD4958" i="1" s="1"/>
  <c r="BB4960" i="1" l="1"/>
  <c r="BB4961" i="1" l="1"/>
  <c r="BC4960" i="1" s="1"/>
  <c r="BD4960" i="1" s="1"/>
  <c r="BC4959" i="1"/>
  <c r="BD4959" i="1" l="1"/>
  <c r="BB4962" i="1"/>
  <c r="BC4961" i="1" s="1"/>
  <c r="BD4961" i="1" s="1"/>
  <c r="BB4963" i="1" l="1"/>
  <c r="BC4962" i="1" l="1"/>
  <c r="BB4964" i="1"/>
  <c r="BC4963" i="1" s="1"/>
  <c r="BD4963" i="1" s="1"/>
  <c r="BD4962" i="1" l="1"/>
  <c r="BB4965" i="1"/>
  <c r="BC4964" i="1" s="1"/>
  <c r="BD4964" i="1" s="1"/>
  <c r="BB4966" i="1" l="1"/>
  <c r="BB4967" i="1" l="1"/>
  <c r="BC4966" i="1" s="1"/>
  <c r="BD4966" i="1" s="1"/>
  <c r="BC4965" i="1"/>
  <c r="BD4965" i="1" l="1"/>
  <c r="BB4968" i="1"/>
  <c r="BB4969" i="1" l="1"/>
  <c r="BC4967" i="1"/>
  <c r="BD4967" i="1" l="1"/>
  <c r="BB4970" i="1"/>
  <c r="BC4968" i="1"/>
  <c r="BD4968" i="1" l="1"/>
  <c r="BB4971" i="1"/>
  <c r="BC4969" i="1"/>
  <c r="BD4969" i="1" l="1"/>
  <c r="BB4972" i="1"/>
  <c r="BC4971" i="1" s="1"/>
  <c r="BD4971" i="1" s="1"/>
  <c r="BC4970" i="1"/>
  <c r="BD4970" i="1" l="1"/>
  <c r="BB4973" i="1"/>
  <c r="BB4974" i="1" l="1"/>
  <c r="BC4973" i="1" s="1"/>
  <c r="BD4973" i="1" s="1"/>
  <c r="BC4972" i="1"/>
  <c r="BD4972" i="1" l="1"/>
  <c r="BB4975" i="1"/>
  <c r="BC4974" i="1" s="1"/>
  <c r="BD4974" i="1" l="1"/>
  <c r="BB4976" i="1"/>
  <c r="BB4977" i="1" l="1"/>
  <c r="BC4975" i="1"/>
  <c r="BD4975" i="1" l="1"/>
  <c r="BC4976" i="1"/>
  <c r="BB4978" i="1"/>
  <c r="BC4977" i="1" s="1"/>
  <c r="BD4977" i="1" s="1"/>
  <c r="BD4976" i="1" l="1"/>
  <c r="BB4979" i="1"/>
  <c r="BC4978" i="1" s="1"/>
  <c r="BD4978" i="1" l="1"/>
  <c r="BB4980" i="1"/>
  <c r="BB4981" i="1" l="1"/>
  <c r="BC4979" i="1"/>
  <c r="BD4979" i="1" l="1"/>
  <c r="BB4982" i="1"/>
  <c r="BC4980" i="1"/>
  <c r="BD4980" i="1" l="1"/>
  <c r="BB4983" i="1"/>
  <c r="BC4981" i="1"/>
  <c r="BD4981" i="1" l="1"/>
  <c r="BB4984" i="1"/>
  <c r="BC4982" i="1"/>
  <c r="BD4982" i="1" l="1"/>
  <c r="BC4983" i="1"/>
  <c r="BB4985" i="1"/>
  <c r="BD4983" i="1" l="1"/>
  <c r="BB4986" i="1"/>
  <c r="BC4984" i="1"/>
  <c r="BD4984" i="1" l="1"/>
  <c r="BC4985" i="1"/>
  <c r="BB4987" i="1"/>
  <c r="BC4986" i="1" l="1"/>
  <c r="BD4985" i="1"/>
  <c r="BB4988" i="1"/>
  <c r="BC4987" i="1" s="1"/>
  <c r="BD4987" i="1" s="1"/>
  <c r="BD4986" i="1" l="1"/>
  <c r="BB4989" i="1"/>
  <c r="BB4990" i="1" l="1"/>
  <c r="BC4989" i="1" s="1"/>
  <c r="BD4989" i="1" s="1"/>
  <c r="BC4988" i="1"/>
  <c r="BD4988" i="1" l="1"/>
  <c r="BB4991" i="1"/>
  <c r="BC4990" i="1" s="1"/>
  <c r="BD4990" i="1" l="1"/>
  <c r="BB4992" i="1"/>
  <c r="BB4993" i="1" l="1"/>
  <c r="BC4992" i="1" s="1"/>
  <c r="BD4992" i="1" s="1"/>
  <c r="BC4991" i="1"/>
  <c r="BD4991" i="1" l="1"/>
  <c r="BB4994" i="1"/>
  <c r="BB4995" i="1" l="1"/>
  <c r="BC4994" i="1" s="1"/>
  <c r="BD4994" i="1" s="1"/>
  <c r="BC4993" i="1"/>
  <c r="BD4993" i="1" l="1"/>
  <c r="BB4996" i="1"/>
  <c r="BB4997" i="1" l="1"/>
  <c r="BC4995" i="1"/>
  <c r="BD4995" i="1" l="1"/>
  <c r="BB4998" i="1"/>
  <c r="BC4997" i="1" s="1"/>
  <c r="BD4997" i="1" s="1"/>
  <c r="BC4996" i="1"/>
  <c r="BD4996" i="1" l="1"/>
  <c r="BB4999" i="1"/>
  <c r="BC4998" i="1" s="1"/>
  <c r="BD4998" i="1" s="1"/>
  <c r="BB5000" i="1" l="1"/>
  <c r="BB5001" i="1" l="1"/>
  <c r="BC4999" i="1"/>
  <c r="BD4999" i="1" l="1"/>
  <c r="BB5002" i="1"/>
  <c r="BC5001" i="1" s="1"/>
  <c r="BD5001" i="1" s="1"/>
  <c r="BC5000" i="1"/>
  <c r="BD5000" i="1" l="1"/>
  <c r="BB5003" i="1"/>
  <c r="BB5004" i="1" l="1"/>
  <c r="BC5002" i="1"/>
  <c r="BD5002" i="1" l="1"/>
  <c r="BB5005" i="1"/>
  <c r="BC5004" i="1" s="1"/>
  <c r="BD5004" i="1" s="1"/>
  <c r="BC5003" i="1"/>
  <c r="BD5003" i="1" l="1"/>
  <c r="BB5006" i="1"/>
  <c r="BB5007" i="1" l="1"/>
  <c r="BC5005" i="1"/>
  <c r="BD5005" i="1" l="1"/>
  <c r="BB5008" i="1"/>
  <c r="BC5006" i="1"/>
  <c r="BD5006" i="1" l="1"/>
  <c r="BB5009" i="1"/>
  <c r="BC5007" i="1"/>
  <c r="BD5007" i="1" l="1"/>
  <c r="BB5010" i="1"/>
  <c r="BC5009" i="1" s="1"/>
  <c r="BD5009" i="1" s="1"/>
  <c r="BC5008" i="1"/>
  <c r="BD5008" i="1" l="1"/>
  <c r="BB5011" i="1"/>
  <c r="BB5012" i="1" l="1"/>
  <c r="BC5010" i="1"/>
  <c r="BD5010" i="1" l="1"/>
  <c r="BB5013" i="1"/>
  <c r="BC5012" i="1" s="1"/>
  <c r="BD5012" i="1" s="1"/>
  <c r="BC5011" i="1"/>
  <c r="BD5011" i="1" l="1"/>
  <c r="BB5014" i="1"/>
  <c r="BC5013" i="1" s="1"/>
  <c r="BD5013" i="1" s="1"/>
  <c r="BB5015" i="1" l="1"/>
  <c r="BB5016" i="1" l="1"/>
  <c r="BC5014" i="1"/>
  <c r="BD5014" i="1" l="1"/>
  <c r="BB5017" i="1"/>
  <c r="BC5016" i="1" s="1"/>
  <c r="BD5016" i="1" s="1"/>
  <c r="BC5015" i="1"/>
  <c r="BD5015" i="1" l="1"/>
  <c r="BB5018" i="1"/>
  <c r="BB5019" i="1" l="1"/>
  <c r="BC5017" i="1"/>
  <c r="BD5017" i="1" l="1"/>
  <c r="BB5020" i="1"/>
  <c r="BC5018" i="1"/>
  <c r="BD5018" i="1" l="1"/>
  <c r="BB5021" i="1"/>
  <c r="BC5019" i="1"/>
  <c r="BD5019" i="1" l="1"/>
  <c r="BB5022" i="1"/>
  <c r="BC5020" i="1"/>
  <c r="BD5020" i="1" l="1"/>
  <c r="BB5023" i="1"/>
  <c r="BC5021" i="1"/>
  <c r="BD5021" i="1" l="1"/>
  <c r="BB5024" i="1"/>
  <c r="BC5022" i="1"/>
  <c r="BD5022" i="1" l="1"/>
  <c r="BB5025" i="1"/>
  <c r="BC5024" i="1" s="1"/>
  <c r="BD5024" i="1" s="1"/>
  <c r="BC5023" i="1"/>
  <c r="BD5023" i="1" l="1"/>
  <c r="BB5026" i="1"/>
  <c r="BC5025" i="1" s="1"/>
  <c r="BD5025" i="1" s="1"/>
  <c r="BB5027" i="1" l="1"/>
  <c r="BB5028" i="1" l="1"/>
  <c r="BC5026" i="1"/>
  <c r="BD5026" i="1" l="1"/>
  <c r="BB5029" i="1"/>
  <c r="BC5028" i="1" s="1"/>
  <c r="BC5027" i="1"/>
  <c r="BD5027" i="1" l="1"/>
  <c r="BD5028" i="1"/>
  <c r="BB5030" i="1"/>
  <c r="BB5031" i="1" l="1"/>
  <c r="BC5030" i="1" s="1"/>
  <c r="BD5030" i="1" s="1"/>
  <c r="BC5029" i="1"/>
  <c r="BD5029" i="1" l="1"/>
  <c r="BB5032" i="1"/>
  <c r="BC5031" i="1" l="1"/>
  <c r="BB5033" i="1"/>
  <c r="BD5031" i="1" l="1"/>
  <c r="BB5034" i="1"/>
  <c r="BC5032" i="1"/>
  <c r="BD5032" i="1" l="1"/>
  <c r="BC5033" i="1"/>
  <c r="BB5035" i="1"/>
  <c r="BD5033" i="1" l="1"/>
  <c r="BB5036" i="1"/>
  <c r="BC5034" i="1"/>
  <c r="BD5034" i="1" l="1"/>
  <c r="BB5037" i="1"/>
  <c r="BC5035" i="1"/>
  <c r="BD5035" i="1" l="1"/>
  <c r="BB5038" i="1"/>
  <c r="BC5036" i="1"/>
  <c r="BD5036" i="1" l="1"/>
  <c r="BB5039" i="1"/>
  <c r="BC5037" i="1"/>
  <c r="BD5037" i="1" l="1"/>
  <c r="BC5038" i="1"/>
  <c r="BB5040" i="1"/>
  <c r="BC5039" i="1" s="1"/>
  <c r="BD5039" i="1" l="1"/>
  <c r="BD5038" i="1"/>
  <c r="BB5041" i="1"/>
  <c r="BB5042" i="1" l="1"/>
  <c r="BC5041" i="1" s="1"/>
  <c r="BD5041" i="1" s="1"/>
  <c r="BC5040" i="1"/>
  <c r="BD5040" i="1" l="1"/>
  <c r="BB5043" i="1"/>
  <c r="BC5042" i="1" s="1"/>
  <c r="BD5042" i="1" s="1"/>
  <c r="BB5044" i="1" l="1"/>
  <c r="BC5043" i="1" s="1"/>
  <c r="BD5043" i="1" s="1"/>
  <c r="BB5045" i="1" l="1"/>
  <c r="BC5044" i="1" s="1"/>
  <c r="BD5044" i="1" s="1"/>
  <c r="BB5046" i="1" l="1"/>
  <c r="BB5047" i="1" l="1"/>
  <c r="BC5045" i="1"/>
  <c r="BD5045" i="1" l="1"/>
  <c r="BB5048" i="1"/>
  <c r="BC5047" i="1" s="1"/>
  <c r="BD5047" i="1" s="1"/>
  <c r="BC5046" i="1"/>
  <c r="BD5046" i="1" l="1"/>
  <c r="BB5049" i="1"/>
  <c r="BB5050" i="1" l="1"/>
  <c r="BC5048" i="1"/>
  <c r="BD5048" i="1" l="1"/>
  <c r="BB5051" i="1"/>
  <c r="BC5049" i="1"/>
  <c r="BD5049" i="1" l="1"/>
  <c r="BC5050" i="1"/>
  <c r="BB5052" i="1"/>
  <c r="BD5050" i="1" l="1"/>
  <c r="BB5053" i="1"/>
  <c r="BC5052" i="1" s="1"/>
  <c r="BD5052" i="1" s="1"/>
  <c r="BC5051" i="1"/>
  <c r="BD5051" i="1" l="1"/>
  <c r="BB5054" i="1"/>
  <c r="BC5053" i="1" s="1"/>
  <c r="BD5053" i="1" s="1"/>
  <c r="BB5055" i="1" l="1"/>
  <c r="BC5054" i="1" l="1"/>
  <c r="BB5056" i="1"/>
  <c r="BC5055" i="1" s="1"/>
  <c r="BD5055" i="1" s="1"/>
  <c r="BD5054" i="1" l="1"/>
  <c r="BB5057" i="1"/>
  <c r="BB5058" i="1" l="1"/>
  <c r="BC5056" i="1"/>
  <c r="BD5056" i="1" l="1"/>
  <c r="BB5059" i="1"/>
  <c r="BC5057" i="1"/>
  <c r="BD5057" i="1" l="1"/>
  <c r="BB5060" i="1"/>
  <c r="BC5058" i="1"/>
  <c r="BD5058" i="1" l="1"/>
  <c r="BB5061" i="1"/>
  <c r="BC5059" i="1"/>
  <c r="BD5059" i="1" l="1"/>
  <c r="BB5062" i="1"/>
  <c r="BC5061" i="1" s="1"/>
  <c r="BD5061" i="1" s="1"/>
  <c r="BC5060" i="1"/>
  <c r="BD5060" i="1" l="1"/>
  <c r="BB5063" i="1"/>
  <c r="BC5062" i="1" s="1"/>
  <c r="BD5062" i="1" l="1"/>
  <c r="BB5064" i="1"/>
  <c r="BB5065" i="1" l="1"/>
  <c r="BC5063" i="1"/>
  <c r="BD5063" i="1" l="1"/>
  <c r="BC5064" i="1"/>
  <c r="BB5066" i="1"/>
  <c r="BC5065" i="1" s="1"/>
  <c r="BD5065" i="1" s="1"/>
  <c r="BD5064" i="1" l="1"/>
  <c r="BB5067" i="1"/>
  <c r="BC5066" i="1" s="1"/>
  <c r="BD5066" i="1" s="1"/>
  <c r="BB5068" i="1" l="1"/>
  <c r="BB5069" i="1" l="1"/>
  <c r="BC5067" i="1"/>
  <c r="BD5067" i="1" l="1"/>
  <c r="BB5070" i="1"/>
  <c r="BC5068" i="1"/>
  <c r="BD5068" i="1" l="1"/>
  <c r="BB5071" i="1"/>
  <c r="BC5069" i="1"/>
  <c r="BD5069" i="1" l="1"/>
  <c r="BB5072" i="1"/>
  <c r="BC5070" i="1"/>
  <c r="BD5070" i="1" l="1"/>
  <c r="BB5073" i="1"/>
  <c r="BC5072" i="1" s="1"/>
  <c r="BD5072" i="1" s="1"/>
  <c r="BC5071" i="1"/>
  <c r="BD5071" i="1" l="1"/>
  <c r="BB5074" i="1"/>
  <c r="BB5075" i="1" l="1"/>
  <c r="BC5074" i="1" s="1"/>
  <c r="BD5074" i="1" s="1"/>
  <c r="BC5073" i="1"/>
  <c r="BD5073" i="1" l="1"/>
  <c r="BB5076" i="1"/>
  <c r="BC5075" i="1" s="1"/>
  <c r="BD5075" i="1" s="1"/>
  <c r="BB5077" i="1" l="1"/>
  <c r="BB5078" i="1" l="1"/>
  <c r="BC5077" i="1" s="1"/>
  <c r="BD5077" i="1" s="1"/>
  <c r="BC5076" i="1"/>
  <c r="BD5076" i="1" l="1"/>
  <c r="BB5079" i="1"/>
  <c r="BC5078" i="1" l="1"/>
  <c r="BB5080" i="1"/>
  <c r="BD5078" i="1" l="1"/>
  <c r="BB5081" i="1"/>
  <c r="BC5079" i="1"/>
  <c r="BD5079" i="1" l="1"/>
  <c r="BC5080" i="1"/>
  <c r="BB5082" i="1"/>
  <c r="BC5081" i="1" s="1"/>
  <c r="BD5081" i="1" s="1"/>
  <c r="BD5080" i="1" l="1"/>
  <c r="BB5083" i="1"/>
  <c r="BB5084" i="1" l="1"/>
  <c r="BC5083" i="1" s="1"/>
  <c r="BD5083" i="1" s="1"/>
  <c r="BC5082" i="1"/>
  <c r="BD5082" i="1" l="1"/>
  <c r="BB5085" i="1"/>
  <c r="BB5086" i="1" l="1"/>
  <c r="BC5085" i="1" s="1"/>
  <c r="BD5085" i="1" s="1"/>
  <c r="BC5084" i="1"/>
  <c r="BD5084" i="1" l="1"/>
  <c r="BB5087" i="1"/>
  <c r="BB5088" i="1" l="1"/>
  <c r="BC5086" i="1"/>
  <c r="BD5086" i="1" l="1"/>
  <c r="BB5089" i="1"/>
  <c r="BC5087" i="1"/>
  <c r="BD5087" i="1" l="1"/>
  <c r="BB5090" i="1"/>
  <c r="BC5088" i="1"/>
  <c r="BD5088" i="1" l="1"/>
  <c r="BC5089" i="1"/>
  <c r="BB5091" i="1"/>
  <c r="BC5090" i="1" s="1"/>
  <c r="BD5090" i="1" s="1"/>
  <c r="BD5089" i="1" l="1"/>
  <c r="BB5092" i="1"/>
  <c r="BC5091" i="1" l="1"/>
  <c r="BB5093" i="1"/>
  <c r="BD5091" i="1" l="1"/>
  <c r="BB5094" i="1"/>
  <c r="BC5092" i="1"/>
  <c r="BD5092" i="1" l="1"/>
  <c r="BC5093" i="1"/>
  <c r="BB5095" i="1"/>
  <c r="BD5093" i="1" l="1"/>
  <c r="BB5096" i="1"/>
  <c r="BC5094" i="1"/>
  <c r="BD5094" i="1" l="1"/>
  <c r="BB5097" i="1"/>
  <c r="BC5095" i="1"/>
  <c r="BD5095" i="1" l="1"/>
  <c r="BC5096" i="1"/>
  <c r="BB5098" i="1"/>
  <c r="BC5097" i="1" l="1"/>
  <c r="BD5096" i="1"/>
  <c r="BB5099" i="1"/>
  <c r="BC5098" i="1" s="1"/>
  <c r="BD5098" i="1" s="1"/>
  <c r="BD5097" i="1" l="1"/>
  <c r="BB5100" i="1"/>
  <c r="BC5099" i="1" s="1"/>
  <c r="BD5099" i="1" s="1"/>
  <c r="BB5101" i="1" l="1"/>
  <c r="BC5100" i="1" s="1"/>
  <c r="BD5100" i="1" l="1"/>
  <c r="BB5102" i="1"/>
  <c r="BC5101" i="1" s="1"/>
  <c r="BD5101" i="1" s="1"/>
  <c r="BB5103" i="1" l="1"/>
  <c r="BC5102" i="1" s="1"/>
  <c r="BD5102" i="1" s="1"/>
  <c r="BB5104" i="1" l="1"/>
  <c r="BB5105" i="1" l="1"/>
  <c r="BC5103" i="1"/>
  <c r="BD5103" i="1" l="1"/>
  <c r="BB5106" i="1"/>
  <c r="BC5104" i="1"/>
  <c r="BD5104" i="1" l="1"/>
  <c r="BB5107" i="1"/>
  <c r="BC5105" i="1"/>
  <c r="BD5105" i="1" l="1"/>
  <c r="BB5108" i="1"/>
  <c r="BC5107" i="1" s="1"/>
  <c r="BD5107" i="1" s="1"/>
  <c r="BC5106" i="1"/>
  <c r="BD5106" i="1" l="1"/>
  <c r="BB5109" i="1"/>
  <c r="BC5108" i="1" s="1"/>
  <c r="BD5108" i="1" s="1"/>
  <c r="BB5110" i="1" l="1"/>
  <c r="BC5109" i="1" s="1"/>
  <c r="BD5109" i="1" s="1"/>
  <c r="BB5111" i="1" l="1"/>
  <c r="BB5112" i="1" l="1"/>
  <c r="BC5110" i="1"/>
  <c r="BD5110" i="1" l="1"/>
  <c r="BB5113" i="1"/>
  <c r="BC5111" i="1"/>
  <c r="BD5111" i="1" l="1"/>
  <c r="BB5114" i="1"/>
  <c r="BC5113" i="1" s="1"/>
  <c r="BD5113" i="1" s="1"/>
  <c r="BC5112" i="1"/>
  <c r="BD5112" i="1" l="1"/>
  <c r="BB5115" i="1"/>
  <c r="BC5114" i="1" s="1"/>
  <c r="BD5114" i="1" s="1"/>
  <c r="BB5116" i="1" l="1"/>
  <c r="BB5117" i="1" l="1"/>
  <c r="BC5115" i="1"/>
  <c r="BD5115" i="1" l="1"/>
  <c r="BB5118" i="1"/>
  <c r="BC5117" i="1" s="1"/>
  <c r="BD5117" i="1" s="1"/>
  <c r="BC5116" i="1"/>
  <c r="BD5116" i="1" l="1"/>
  <c r="BB5119" i="1"/>
  <c r="BB5120" i="1" l="1"/>
  <c r="BC5119" i="1" s="1"/>
  <c r="BD5119" i="1" s="1"/>
  <c r="BC5118" i="1"/>
  <c r="BD5118" i="1" l="1"/>
  <c r="BB5121" i="1"/>
  <c r="BB5122" i="1" l="1"/>
  <c r="BC5121" i="1" s="1"/>
  <c r="BD5121" i="1" s="1"/>
  <c r="BC5120" i="1"/>
  <c r="BD5120" i="1" l="1"/>
  <c r="BB5123" i="1"/>
  <c r="BB5124" i="1" l="1"/>
  <c r="BC5123" i="1" s="1"/>
  <c r="BC5122" i="1"/>
  <c r="BD5122" i="1" l="1"/>
  <c r="BD5123" i="1"/>
  <c r="BB5125" i="1"/>
  <c r="BB5126" i="1" l="1"/>
  <c r="BC5124" i="1"/>
  <c r="BD5124" i="1" l="1"/>
  <c r="BB5127" i="1"/>
  <c r="BC5126" i="1" s="1"/>
  <c r="BD5126" i="1" s="1"/>
  <c r="BC5125" i="1"/>
  <c r="BD5125" i="1" l="1"/>
  <c r="BB5128" i="1"/>
  <c r="BB5129" i="1" l="1"/>
  <c r="BC5127" i="1"/>
  <c r="BD5127" i="1" l="1"/>
  <c r="BB5130" i="1"/>
  <c r="BC5129" i="1" s="1"/>
  <c r="BC5128" i="1"/>
  <c r="BD5128" i="1" l="1"/>
  <c r="BD5129" i="1"/>
  <c r="BB5131" i="1"/>
  <c r="BB5132" i="1" l="1"/>
  <c r="BC5131" i="1" s="1"/>
  <c r="BD5131" i="1" s="1"/>
  <c r="BC5130" i="1"/>
  <c r="BD5130" i="1" l="1"/>
  <c r="BB5133" i="1"/>
  <c r="BC5132" i="1" s="1"/>
  <c r="BD5132" i="1" s="1"/>
  <c r="BB5134" i="1" l="1"/>
  <c r="BB5135" i="1" l="1"/>
  <c r="BC5133" i="1"/>
  <c r="BD5133" i="1" l="1"/>
  <c r="BB5136" i="1"/>
  <c r="BC5135" i="1" s="1"/>
  <c r="BD5135" i="1" s="1"/>
  <c r="BC5134" i="1"/>
  <c r="BD5134" i="1" l="1"/>
  <c r="BB5137" i="1"/>
  <c r="BB5138" i="1" l="1"/>
  <c r="BC5136" i="1"/>
  <c r="BD5136" i="1" l="1"/>
  <c r="BB5139" i="1"/>
  <c r="BC5138" i="1" s="1"/>
  <c r="BD5138" i="1" s="1"/>
  <c r="BC5137" i="1"/>
  <c r="BD5137" i="1" l="1"/>
  <c r="BB5140" i="1"/>
  <c r="BB5141" i="1" l="1"/>
  <c r="BC5140" i="1" s="1"/>
  <c r="BC5139" i="1"/>
  <c r="BD5139" i="1" l="1"/>
  <c r="BD5140" i="1"/>
  <c r="BB5142" i="1"/>
  <c r="BB5143" i="1" l="1"/>
  <c r="BC5141" i="1"/>
  <c r="BD5141" i="1" l="1"/>
  <c r="BB5144" i="1"/>
  <c r="BC5143" i="1" s="1"/>
  <c r="BD5143" i="1" s="1"/>
  <c r="BC5142" i="1"/>
  <c r="BD5142" i="1" l="1"/>
  <c r="BB5145" i="1"/>
  <c r="BB5146" i="1" l="1"/>
  <c r="BC5145" i="1" s="1"/>
  <c r="BD5145" i="1" s="1"/>
  <c r="BC5144" i="1"/>
  <c r="BD5144" i="1" l="1"/>
  <c r="BB5147" i="1"/>
  <c r="BC5146" i="1" s="1"/>
  <c r="BD5146" i="1" s="1"/>
  <c r="BB5148" i="1" l="1"/>
  <c r="BB5149" i="1" l="1"/>
  <c r="BC5148" i="1" s="1"/>
  <c r="BD5148" i="1" s="1"/>
  <c r="BC5147" i="1"/>
  <c r="BD5147" i="1" l="1"/>
  <c r="BB5150" i="1"/>
  <c r="BB5151" i="1" l="1"/>
  <c r="BC5149" i="1"/>
  <c r="BD5149" i="1" l="1"/>
  <c r="BB5152" i="1"/>
  <c r="BC5151" i="1" s="1"/>
  <c r="BD5151" i="1" s="1"/>
  <c r="BC5150" i="1"/>
  <c r="BD5150" i="1" l="1"/>
  <c r="BB5153" i="1"/>
  <c r="BB5154" i="1" l="1"/>
  <c r="BC5152" i="1"/>
  <c r="BD5152" i="1" l="1"/>
  <c r="BB5155" i="1"/>
  <c r="BC5153" i="1"/>
  <c r="BD5153" i="1" l="1"/>
  <c r="BB5156" i="1"/>
  <c r="BC5154" i="1"/>
  <c r="BD5154" i="1" l="1"/>
  <c r="BB5157" i="1"/>
  <c r="BC5155" i="1"/>
  <c r="BD5155" i="1" l="1"/>
  <c r="BB5158" i="1"/>
  <c r="BC5156" i="1"/>
  <c r="BD5156" i="1" l="1"/>
  <c r="BB5159" i="1"/>
  <c r="BC5158" i="1" s="1"/>
  <c r="BD5158" i="1" s="1"/>
  <c r="BC5157" i="1"/>
  <c r="BD5157" i="1" l="1"/>
  <c r="BB5160" i="1"/>
  <c r="BB5161" i="1" l="1"/>
  <c r="BC5160" i="1" s="1"/>
  <c r="BD5160" i="1" s="1"/>
  <c r="BC5159" i="1"/>
  <c r="BD5159" i="1" l="1"/>
  <c r="BB5162" i="1"/>
  <c r="BC5161" i="1" s="1"/>
  <c r="BD5161" i="1" s="1"/>
  <c r="BB5163" i="1" l="1"/>
  <c r="BC5162" i="1" s="1"/>
  <c r="BD5162" i="1" s="1"/>
  <c r="BB5164" i="1" l="1"/>
  <c r="BB5165" i="1" l="1"/>
  <c r="BC5163" i="1"/>
  <c r="BD5163" i="1" l="1"/>
  <c r="BB5166" i="1"/>
  <c r="BC5165" i="1" s="1"/>
  <c r="BD5165" i="1" s="1"/>
  <c r="BC5164" i="1"/>
  <c r="BD5164" i="1" l="1"/>
  <c r="BB5167" i="1"/>
  <c r="BB5168" i="1" l="1"/>
  <c r="BC5166" i="1"/>
  <c r="BD5166" i="1" l="1"/>
  <c r="BB5169" i="1"/>
  <c r="BC5167" i="1"/>
  <c r="BD5167" i="1" l="1"/>
  <c r="BB5170" i="1"/>
  <c r="BC5169" i="1" s="1"/>
  <c r="BD5169" i="1" s="1"/>
  <c r="BC5168" i="1"/>
  <c r="BD5168" i="1" l="1"/>
  <c r="BB5171" i="1"/>
  <c r="BC5170" i="1" s="1"/>
  <c r="BD5170" i="1" s="1"/>
  <c r="BB5172" i="1" l="1"/>
  <c r="BB5173" i="1" l="1"/>
  <c r="BC5172" i="1" s="1"/>
  <c r="BC5171" i="1"/>
  <c r="BD5171" i="1" l="1"/>
  <c r="BD5172" i="1"/>
  <c r="BB5174" i="1"/>
  <c r="BC5173" i="1" s="1"/>
  <c r="BD5173" i="1" s="1"/>
  <c r="BB5175" i="1" l="1"/>
  <c r="BC5174" i="1" s="1"/>
  <c r="BD5174" i="1" s="1"/>
  <c r="BB5176" i="1" l="1"/>
  <c r="BB5177" i="1" l="1"/>
  <c r="BC5175" i="1"/>
  <c r="BD5175" i="1" l="1"/>
  <c r="BB5178" i="1"/>
  <c r="BC5176" i="1"/>
  <c r="BD5176" i="1" l="1"/>
  <c r="BB5179" i="1"/>
  <c r="BC5177" i="1"/>
  <c r="BD5177" i="1" l="1"/>
  <c r="BB5180" i="1"/>
  <c r="BC5178" i="1"/>
  <c r="BD5178" i="1" l="1"/>
  <c r="BB5181" i="1"/>
  <c r="BC5179" i="1"/>
  <c r="BD5179" i="1" l="1"/>
  <c r="BB5182" i="1"/>
  <c r="BC5181" i="1" s="1"/>
  <c r="BD5181" i="1" s="1"/>
  <c r="BC5180" i="1"/>
  <c r="BD5180" i="1" l="1"/>
  <c r="BB5183" i="1"/>
  <c r="BC5182" i="1" s="1"/>
  <c r="BD5182" i="1" s="1"/>
  <c r="BB5184" i="1" l="1"/>
  <c r="BC5183" i="1" s="1"/>
  <c r="BD5183" i="1" l="1"/>
  <c r="BB5185" i="1"/>
  <c r="BC5184" i="1" s="1"/>
  <c r="BD5184" i="1" l="1"/>
  <c r="BB5186" i="1"/>
  <c r="BB5187" i="1" l="1"/>
  <c r="BC5185" i="1"/>
  <c r="BD5185" i="1" l="1"/>
  <c r="BB5188" i="1"/>
  <c r="BC5186" i="1"/>
  <c r="BD5186" i="1" l="1"/>
  <c r="BB5189" i="1"/>
  <c r="BC5187" i="1"/>
  <c r="BD5187" i="1" l="1"/>
  <c r="BB5190" i="1"/>
  <c r="BC5188" i="1"/>
  <c r="BD5188" i="1" l="1"/>
  <c r="BB5191" i="1"/>
  <c r="BC5189" i="1"/>
  <c r="BD5189" i="1" l="1"/>
  <c r="BB5192" i="1"/>
  <c r="BC5190" i="1"/>
  <c r="BD5190" i="1" l="1"/>
  <c r="BB5193" i="1"/>
  <c r="BC5191" i="1"/>
  <c r="BD5191" i="1" l="1"/>
  <c r="BB5194" i="1"/>
  <c r="BC5192" i="1"/>
  <c r="BD5192" i="1" l="1"/>
  <c r="BB5195" i="1"/>
  <c r="BC5194" i="1" s="1"/>
  <c r="BC5193" i="1"/>
  <c r="BD5193" i="1" l="1"/>
  <c r="BD5194" i="1"/>
  <c r="BB5196" i="1"/>
  <c r="BC5195" i="1" s="1"/>
  <c r="BD5195" i="1" l="1"/>
  <c r="BB5197" i="1"/>
  <c r="BC5196" i="1" s="1"/>
  <c r="BD5196" i="1" s="1"/>
  <c r="BB5198" i="1" l="1"/>
  <c r="BB5199" i="1" l="1"/>
  <c r="BC5197" i="1"/>
  <c r="BD5197" i="1" l="1"/>
  <c r="BB5200" i="1"/>
  <c r="BC5198" i="1"/>
  <c r="BD5198" i="1" l="1"/>
  <c r="BB5201" i="1"/>
  <c r="BC5199" i="1"/>
  <c r="BD5199" i="1" l="1"/>
  <c r="BB5202" i="1"/>
  <c r="BC5201" i="1" s="1"/>
  <c r="BC5200" i="1"/>
  <c r="BD5200" i="1" l="1"/>
  <c r="BD5201" i="1"/>
  <c r="BB5203" i="1"/>
  <c r="BB5204" i="1" l="1"/>
  <c r="BC5202" i="1"/>
  <c r="BD5202" i="1" l="1"/>
  <c r="BB5205" i="1"/>
  <c r="BC5204" i="1" s="1"/>
  <c r="BD5204" i="1" s="1"/>
  <c r="BC5203" i="1"/>
  <c r="BD5203" i="1" l="1"/>
  <c r="BB5206" i="1"/>
  <c r="BC5205" i="1" s="1"/>
  <c r="BD5205" i="1" s="1"/>
  <c r="BB5207" i="1" l="1"/>
  <c r="BB5208" i="1" l="1"/>
  <c r="BC5206" i="1"/>
  <c r="BD5206" i="1" l="1"/>
  <c r="BB5209" i="1"/>
  <c r="BC5208" i="1" s="1"/>
  <c r="BD5208" i="1" s="1"/>
  <c r="BC5207" i="1"/>
  <c r="BD5207" i="1" l="1"/>
  <c r="BB5210" i="1"/>
  <c r="BB5211" i="1" l="1"/>
  <c r="BC5209" i="1"/>
  <c r="BD5209" i="1" l="1"/>
  <c r="BB5212" i="1"/>
  <c r="BC5210" i="1"/>
  <c r="BD5210" i="1" l="1"/>
  <c r="BB5213" i="1"/>
  <c r="BC5211" i="1"/>
  <c r="BD5211" i="1" l="1"/>
  <c r="BB5214" i="1"/>
  <c r="BC5212" i="1"/>
  <c r="BD5212" i="1" l="1"/>
  <c r="BB5215" i="1"/>
  <c r="BC5213" i="1"/>
  <c r="BD5213" i="1" l="1"/>
  <c r="BB5216" i="1"/>
  <c r="BC5214" i="1"/>
  <c r="BD5214" i="1" l="1"/>
  <c r="BB5217" i="1"/>
  <c r="BC5216" i="1" s="1"/>
  <c r="BD5216" i="1" s="1"/>
  <c r="BC5215" i="1"/>
  <c r="BD5215" i="1" l="1"/>
  <c r="BB5218" i="1"/>
  <c r="BC5217" i="1" s="1"/>
  <c r="BD5217" i="1" s="1"/>
  <c r="BB5219" i="1" l="1"/>
  <c r="BC5218" i="1" s="1"/>
  <c r="BD5218" i="1" s="1"/>
  <c r="BB5220" i="1" l="1"/>
  <c r="BB5221" i="1" l="1"/>
  <c r="BC5220" i="1" s="1"/>
  <c r="BD5220" i="1" s="1"/>
  <c r="BC5219" i="1"/>
  <c r="BD5219" i="1" l="1"/>
  <c r="BB5222" i="1"/>
  <c r="BC5221" i="1" s="1"/>
  <c r="BD5221" i="1" s="1"/>
  <c r="BB5223" i="1" l="1"/>
  <c r="BC5222" i="1" s="1"/>
  <c r="BD5222" i="1" s="1"/>
  <c r="BB5224" i="1" l="1"/>
  <c r="BB5225" i="1" l="1"/>
  <c r="BC5223" i="1"/>
  <c r="BD5223" i="1" l="1"/>
  <c r="BB5226" i="1"/>
  <c r="BC5225" i="1" s="1"/>
  <c r="BD5225" i="1" s="1"/>
  <c r="BC5224" i="1"/>
  <c r="BD5224" i="1" l="1"/>
  <c r="BB5227" i="1"/>
  <c r="BC5226" i="1" s="1"/>
  <c r="BD5226" i="1" s="1"/>
  <c r="BB5228" i="1" l="1"/>
  <c r="BB5229" i="1" l="1"/>
  <c r="BC5228" i="1" s="1"/>
  <c r="BD5228" i="1" s="1"/>
  <c r="BC5227" i="1"/>
  <c r="BD5227" i="1" l="1"/>
  <c r="BB5230" i="1"/>
  <c r="BC5229" i="1" s="1"/>
  <c r="BD5229" i="1" s="1"/>
  <c r="BB5231" i="1" l="1"/>
  <c r="BB5232" i="1" l="1"/>
  <c r="BC5230" i="1"/>
  <c r="BD5230" i="1" l="1"/>
  <c r="BB5233" i="1"/>
  <c r="BC5232" i="1" s="1"/>
  <c r="BD5232" i="1" s="1"/>
  <c r="BC5231" i="1"/>
  <c r="BD5231" i="1" l="1"/>
  <c r="BB5234" i="1"/>
  <c r="BB5235" i="1" l="1"/>
  <c r="BC5233" i="1"/>
  <c r="BD5233" i="1" l="1"/>
  <c r="BB5236" i="1"/>
  <c r="BC5234" i="1"/>
  <c r="BD5234" i="1" l="1"/>
  <c r="BB5237" i="1"/>
  <c r="BC5235" i="1"/>
  <c r="BD5235" i="1" l="1"/>
  <c r="BB5238" i="1"/>
  <c r="BC5237" i="1" s="1"/>
  <c r="BD5237" i="1" s="1"/>
  <c r="BC5236" i="1"/>
  <c r="BD5236" i="1" l="1"/>
  <c r="BB5239" i="1"/>
  <c r="BC5238" i="1" s="1"/>
  <c r="BD5238" i="1" s="1"/>
  <c r="BB5240" i="1" l="1"/>
  <c r="BC5239" i="1" s="1"/>
  <c r="BD5239" i="1" s="1"/>
  <c r="BB5241" i="1" l="1"/>
  <c r="BC5240" i="1" s="1"/>
  <c r="BD5240" i="1" s="1"/>
  <c r="BB5242" i="1" l="1"/>
  <c r="BB5243" i="1" l="1"/>
  <c r="BC5241" i="1"/>
  <c r="BD5241" i="1" l="1"/>
  <c r="BB5244" i="1"/>
  <c r="BC5243" i="1" s="1"/>
  <c r="BD5243" i="1" s="1"/>
  <c r="BC5242" i="1"/>
  <c r="BD5242" i="1" l="1"/>
  <c r="BB5245" i="1"/>
  <c r="BC5244" i="1" s="1"/>
  <c r="BD5244" i="1" l="1"/>
  <c r="BB5246" i="1"/>
  <c r="BB5247" i="1" l="1"/>
  <c r="BC5245" i="1"/>
  <c r="BD5245" i="1" l="1"/>
  <c r="BB5248" i="1"/>
  <c r="BC5247" i="1" s="1"/>
  <c r="BD5247" i="1" s="1"/>
  <c r="BC5246" i="1"/>
  <c r="BD5246" i="1" l="1"/>
  <c r="BB5249" i="1"/>
  <c r="BB5250" i="1" l="1"/>
  <c r="BC5248" i="1"/>
  <c r="BD5248" i="1" l="1"/>
  <c r="BB5251" i="1"/>
  <c r="BC5250" i="1" s="1"/>
  <c r="BC5249" i="1"/>
  <c r="BD5249" i="1" l="1"/>
  <c r="BD5250" i="1"/>
  <c r="BB5252" i="1"/>
  <c r="BC5251" i="1" s="1"/>
  <c r="BD5251" i="1" s="1"/>
  <c r="BB5253" i="1" l="1"/>
  <c r="BC5252" i="1" s="1"/>
  <c r="BD5252" i="1" l="1"/>
  <c r="BB5254" i="1"/>
  <c r="BB5255" i="1" l="1"/>
  <c r="BC5253" i="1"/>
  <c r="BD5253" i="1" l="1"/>
  <c r="BB5256" i="1"/>
  <c r="BC5254" i="1"/>
  <c r="BD5254" i="1" l="1"/>
  <c r="BB5257" i="1"/>
  <c r="BC5256" i="1" s="1"/>
  <c r="BD5256" i="1" s="1"/>
  <c r="BC5255" i="1"/>
  <c r="BD5255" i="1" l="1"/>
  <c r="BB5258" i="1"/>
  <c r="BB5259" i="1" l="1"/>
  <c r="BC5257" i="1"/>
  <c r="BD5257" i="1" l="1"/>
  <c r="BB5260" i="1"/>
  <c r="BC5259" i="1" s="1"/>
  <c r="BD5259" i="1" s="1"/>
  <c r="BC5258" i="1"/>
  <c r="BD5258" i="1" l="1"/>
  <c r="BB5261" i="1"/>
  <c r="BB5262" i="1" l="1"/>
  <c r="BC5260" i="1"/>
  <c r="BD5260" i="1" l="1"/>
  <c r="BC5261" i="1"/>
  <c r="BB5263" i="1"/>
  <c r="BD5261" i="1" l="1"/>
  <c r="BB5264" i="1"/>
  <c r="BC5262" i="1"/>
  <c r="BD5262" i="1" l="1"/>
  <c r="BB5265" i="1"/>
  <c r="BC5263" i="1"/>
  <c r="BD5263" i="1" l="1"/>
  <c r="BB5266" i="1"/>
  <c r="BC5264" i="1"/>
  <c r="BD5264" i="1" l="1"/>
  <c r="BC5265" i="1"/>
  <c r="BB5267" i="1"/>
  <c r="BD5265" i="1" l="1"/>
  <c r="BB5268" i="1"/>
  <c r="BC5267" i="1" s="1"/>
  <c r="BC5266" i="1"/>
  <c r="BD5266" i="1" l="1"/>
  <c r="BD5267" i="1"/>
  <c r="BB5269" i="1"/>
  <c r="BC5268" i="1" s="1"/>
  <c r="BD5268" i="1" l="1"/>
  <c r="BB5270" i="1"/>
  <c r="BB5271" i="1" l="1"/>
  <c r="BC5269" i="1"/>
  <c r="BD5269" i="1" l="1"/>
  <c r="BB5272" i="1"/>
  <c r="BC5271" i="1" s="1"/>
  <c r="BD5271" i="1" s="1"/>
  <c r="BC5270" i="1"/>
  <c r="BD5270" i="1" l="1"/>
  <c r="BB5273" i="1"/>
  <c r="BB5274" i="1" l="1"/>
  <c r="BC5272" i="1"/>
  <c r="BD5272" i="1" l="1"/>
  <c r="BB5275" i="1"/>
  <c r="BC5274" i="1" s="1"/>
  <c r="BC5273" i="1"/>
  <c r="BD5273" i="1" l="1"/>
  <c r="BD5274" i="1"/>
  <c r="BB5276" i="1"/>
  <c r="BB5277" i="1" l="1"/>
  <c r="BC5275" i="1"/>
  <c r="BD5275" i="1" l="1"/>
  <c r="BB5278" i="1"/>
  <c r="BC5276" i="1"/>
  <c r="BD5276" i="1" l="1"/>
  <c r="BB5279" i="1"/>
  <c r="BC5277" i="1"/>
  <c r="BD5277" i="1" l="1"/>
  <c r="BB5280" i="1"/>
  <c r="BC5278" i="1"/>
  <c r="BD5278" i="1" l="1"/>
  <c r="BB5281" i="1"/>
  <c r="BC5280" i="1" s="1"/>
  <c r="BC5279" i="1"/>
  <c r="BD5279" i="1" l="1"/>
  <c r="BD5280" i="1"/>
  <c r="BB5282" i="1"/>
  <c r="BB5283" i="1" l="1"/>
  <c r="BC5282" i="1" s="1"/>
  <c r="BD5282" i="1" s="1"/>
  <c r="BC5281" i="1"/>
  <c r="BD5281" i="1" l="1"/>
  <c r="BB5284" i="1"/>
  <c r="BC5283" i="1" s="1"/>
  <c r="BD5283" i="1" s="1"/>
  <c r="BB5285" i="1" l="1"/>
  <c r="BB5286" i="1" l="1"/>
  <c r="BC5284" i="1"/>
  <c r="BD5284" i="1" l="1"/>
  <c r="BB5287" i="1"/>
  <c r="BC5285" i="1"/>
  <c r="BD5285" i="1" l="1"/>
  <c r="BB5288" i="1"/>
  <c r="BC5286" i="1"/>
  <c r="BD5286" i="1" l="1"/>
  <c r="BB5289" i="1"/>
  <c r="BC5287" i="1"/>
  <c r="BD5287" i="1" l="1"/>
  <c r="BB5290" i="1"/>
  <c r="BC5288" i="1"/>
  <c r="BD5288" i="1" l="1"/>
  <c r="BB5291" i="1"/>
  <c r="BC5290" i="1" s="1"/>
  <c r="BD5290" i="1" s="1"/>
  <c r="BC5289" i="1"/>
  <c r="BD5289" i="1" l="1"/>
  <c r="BB5292" i="1"/>
  <c r="BB5293" i="1" l="1"/>
  <c r="BC5292" i="1" s="1"/>
  <c r="BC5291" i="1"/>
  <c r="BD5291" i="1" l="1"/>
  <c r="BD5292" i="1"/>
  <c r="BB5294" i="1"/>
  <c r="BC5293" i="1" s="1"/>
  <c r="BD5293" i="1" s="1"/>
  <c r="BB5295" i="1" l="1"/>
  <c r="BB5296" i="1" l="1"/>
  <c r="BC5295" i="1" s="1"/>
  <c r="BD5295" i="1" s="1"/>
  <c r="BC5294" i="1"/>
  <c r="BD5294" i="1" l="1"/>
  <c r="BB5297" i="1"/>
  <c r="BB5298" i="1" l="1"/>
  <c r="BC5297" i="1" s="1"/>
  <c r="BC5296" i="1"/>
  <c r="BD5296" i="1" l="1"/>
  <c r="BD5297" i="1"/>
  <c r="BB5299" i="1"/>
  <c r="BC5298" i="1" s="1"/>
  <c r="BD5298" i="1" l="1"/>
  <c r="BB5300" i="1"/>
  <c r="BB5301" i="1" l="1"/>
  <c r="BC5299" i="1"/>
  <c r="BD5299" i="1" l="1"/>
  <c r="BB5302" i="1"/>
  <c r="BC5300" i="1"/>
  <c r="BD5300" i="1" l="1"/>
  <c r="BB5303" i="1"/>
  <c r="BC5301" i="1"/>
  <c r="BD5301" i="1" l="1"/>
  <c r="BB5304" i="1"/>
  <c r="BC5303" i="1" s="1"/>
  <c r="BC5302" i="1"/>
  <c r="BD5302" i="1" l="1"/>
  <c r="BD5303" i="1"/>
  <c r="BB5305" i="1"/>
  <c r="BC5304" i="1" s="1"/>
  <c r="BD5304" i="1" l="1"/>
  <c r="BB5306" i="1"/>
  <c r="BC5305" i="1" s="1"/>
  <c r="BD5305" i="1" s="1"/>
  <c r="BB5307" i="1" l="1"/>
  <c r="BB5308" i="1" l="1"/>
  <c r="BC5307" i="1" s="1"/>
  <c r="BD5307" i="1" s="1"/>
  <c r="BC5306" i="1"/>
  <c r="BD5306" i="1" l="1"/>
  <c r="BB5309" i="1"/>
  <c r="BB5310" i="1" l="1"/>
  <c r="BC5308" i="1"/>
  <c r="BD5308" i="1" l="1"/>
  <c r="BB5311" i="1"/>
  <c r="BC5309" i="1"/>
  <c r="BD5309" i="1" l="1"/>
  <c r="BB5312" i="1"/>
  <c r="BC5310" i="1"/>
  <c r="BD5310" i="1" l="1"/>
  <c r="BB5313" i="1"/>
  <c r="BC5311" i="1"/>
  <c r="BD5311" i="1" l="1"/>
  <c r="BB5314" i="1"/>
  <c r="BC5313" i="1" s="1"/>
  <c r="BD5313" i="1" s="1"/>
  <c r="BC5312" i="1"/>
  <c r="BD5312" i="1" l="1"/>
  <c r="BB5315" i="1"/>
  <c r="BC5314" i="1" s="1"/>
  <c r="BD5314" i="1" s="1"/>
  <c r="BB5316" i="1" l="1"/>
  <c r="BB5317" i="1" l="1"/>
  <c r="BC5316" i="1" s="1"/>
  <c r="BC5315" i="1"/>
  <c r="BD5315" i="1" l="1"/>
  <c r="BD5316" i="1"/>
  <c r="BB5318" i="1"/>
  <c r="BC5317" i="1" s="1"/>
  <c r="BD5317" i="1" s="1"/>
  <c r="BB5319" i="1" l="1"/>
  <c r="BC5318" i="1" s="1"/>
  <c r="BD5318" i="1" s="1"/>
  <c r="BB5320" i="1" l="1"/>
  <c r="BC5319" i="1" s="1"/>
  <c r="BD5319" i="1" s="1"/>
  <c r="BB5321" i="1" l="1"/>
  <c r="BB5322" i="1" l="1"/>
  <c r="BC5321" i="1" s="1"/>
  <c r="BC5320" i="1"/>
  <c r="BD5320" i="1" l="1"/>
  <c r="BD5321" i="1"/>
  <c r="BB5323" i="1"/>
  <c r="BC5322" i="1" s="1"/>
  <c r="BD5322" i="1" l="1"/>
  <c r="BB5324" i="1"/>
  <c r="BB5325" i="1" l="1"/>
  <c r="BC5323" i="1"/>
  <c r="BD5323" i="1" l="1"/>
  <c r="BB5326" i="1"/>
  <c r="BC5325" i="1" s="1"/>
  <c r="BD5325" i="1" s="1"/>
  <c r="BC5324" i="1"/>
  <c r="BD5324" i="1" l="1"/>
  <c r="BB5327" i="1"/>
  <c r="BB5328" i="1" l="1"/>
  <c r="BC5326" i="1"/>
  <c r="BD5326" i="1" l="1"/>
  <c r="BB5329" i="1"/>
  <c r="BC5328" i="1" s="1"/>
  <c r="BC5327" i="1"/>
  <c r="BD5327" i="1" l="1"/>
  <c r="BD5328" i="1"/>
  <c r="BB5330" i="1"/>
  <c r="BB5331" i="1" l="1"/>
  <c r="BC5329" i="1"/>
  <c r="BD5329" i="1" l="1"/>
  <c r="BB5332" i="1"/>
  <c r="BC5331" i="1" s="1"/>
  <c r="BD5331" i="1" s="1"/>
  <c r="BC5330" i="1"/>
  <c r="BD5330" i="1" l="1"/>
  <c r="BB5333" i="1"/>
  <c r="BB5334" i="1" l="1"/>
  <c r="BC5332" i="1"/>
  <c r="BD5332" i="1" l="1"/>
  <c r="BB5335" i="1"/>
  <c r="BC5334" i="1" s="1"/>
  <c r="BC5333" i="1"/>
  <c r="BD5333" i="1" l="1"/>
  <c r="BD5334" i="1"/>
  <c r="BB5336" i="1"/>
  <c r="BB5337" i="1" l="1"/>
  <c r="BC5336" i="1" s="1"/>
  <c r="BD5336" i="1" s="1"/>
  <c r="BC5335" i="1"/>
  <c r="BD5335" i="1" l="1"/>
  <c r="BB5338" i="1"/>
  <c r="BC5337" i="1" s="1"/>
  <c r="BD5337" i="1" s="1"/>
  <c r="BB5339" i="1" l="1"/>
  <c r="BB5340" i="1" l="1"/>
  <c r="BC5339" i="1" s="1"/>
  <c r="BC5338" i="1"/>
  <c r="BD5338" i="1" l="1"/>
  <c r="BD5339" i="1"/>
  <c r="BB5341" i="1"/>
  <c r="BC5340" i="1" s="1"/>
  <c r="BD5340" i="1" l="1"/>
  <c r="BB5342" i="1"/>
  <c r="BB5343" i="1" l="1"/>
  <c r="BC5342" i="1" s="1"/>
  <c r="BD5342" i="1" s="1"/>
  <c r="BC5341" i="1"/>
  <c r="BD5341" i="1" l="1"/>
  <c r="BB5344" i="1"/>
  <c r="BC5343" i="1" s="1"/>
  <c r="BD5343" i="1" s="1"/>
  <c r="BB5345" i="1" l="1"/>
  <c r="BB5346" i="1" l="1"/>
  <c r="BC5345" i="1" s="1"/>
  <c r="BC5344" i="1"/>
  <c r="BD5344" i="1" l="1"/>
  <c r="BD5345" i="1"/>
  <c r="BB5347" i="1"/>
  <c r="BB5348" i="1" l="1"/>
  <c r="BC5346" i="1"/>
  <c r="BD5346" i="1" l="1"/>
  <c r="BB5349" i="1"/>
  <c r="BC5348" i="1" s="1"/>
  <c r="BD5348" i="1" s="1"/>
  <c r="BC5347" i="1"/>
  <c r="BD5347" i="1" l="1"/>
  <c r="BB5350" i="1"/>
  <c r="BB5351" i="1" l="1"/>
  <c r="BC5350" i="1" s="1"/>
  <c r="BD5350" i="1" s="1"/>
  <c r="BC5349" i="1"/>
  <c r="BD5349" i="1" l="1"/>
  <c r="BB5352" i="1"/>
  <c r="BC5351" i="1" s="1"/>
  <c r="BD5351" i="1" l="1"/>
  <c r="BB5353" i="1"/>
  <c r="BB5354" i="1" l="1"/>
  <c r="BC5353" i="1" s="1"/>
  <c r="BD5353" i="1" s="1"/>
  <c r="BC5352" i="1"/>
  <c r="BD5352" i="1" l="1"/>
  <c r="BB5355" i="1"/>
  <c r="BB5356" i="1" l="1"/>
  <c r="BC5355" i="1" s="1"/>
  <c r="BD5355" i="1" s="1"/>
  <c r="BC5354" i="1"/>
  <c r="BD5354" i="1" l="1"/>
  <c r="BB5357" i="1"/>
  <c r="BB5358" i="1" l="1"/>
  <c r="BC5356" i="1"/>
  <c r="BD5356" i="1" l="1"/>
  <c r="BB5359" i="1"/>
  <c r="BC5358" i="1" s="1"/>
  <c r="BC5357" i="1"/>
  <c r="BD5357" i="1" l="1"/>
  <c r="BD5358" i="1"/>
  <c r="BB5360" i="1"/>
  <c r="BB5361" i="1" l="1"/>
  <c r="BC5359" i="1"/>
  <c r="BD5359" i="1" l="1"/>
  <c r="BB5362" i="1"/>
  <c r="BC5361" i="1" s="1"/>
  <c r="BD5361" i="1" s="1"/>
  <c r="BC5360" i="1"/>
  <c r="BD5360" i="1" l="1"/>
  <c r="BB5363" i="1"/>
  <c r="BB5364" i="1" l="1"/>
  <c r="BC5362" i="1"/>
  <c r="BD5362" i="1" l="1"/>
  <c r="BC5363" i="1"/>
  <c r="BB5365" i="1"/>
  <c r="BC5364" i="1" s="1"/>
  <c r="BD5363" i="1" l="1"/>
  <c r="BD5364" i="1"/>
  <c r="BB5366" i="1"/>
  <c r="BB5367" i="1" l="1"/>
  <c r="BC5365" i="1"/>
  <c r="BD5365" i="1" l="1"/>
  <c r="BB5368" i="1"/>
  <c r="BC5367" i="1" s="1"/>
  <c r="BD5367" i="1" s="1"/>
  <c r="BC5366" i="1"/>
  <c r="BD5366" i="1" l="1"/>
  <c r="BB5369" i="1"/>
  <c r="BB5370" i="1" l="1"/>
  <c r="BC5369" i="1" s="1"/>
  <c r="BC5368" i="1"/>
  <c r="BD5368" i="1" l="1"/>
  <c r="BD5369" i="1"/>
  <c r="BB5371" i="1"/>
  <c r="BB5372" i="1" l="1"/>
  <c r="BC5370" i="1"/>
  <c r="BD5370" i="1" l="1"/>
  <c r="BB5373" i="1"/>
  <c r="BC5372" i="1" s="1"/>
  <c r="BD5372" i="1" s="1"/>
  <c r="BC5371" i="1"/>
  <c r="BD5371" i="1" l="1"/>
  <c r="BB5374" i="1"/>
  <c r="BC5373" i="1" s="1"/>
  <c r="BD5373" i="1" s="1"/>
  <c r="BB5375" i="1" l="1"/>
  <c r="BC5374" i="1" s="1"/>
  <c r="BD5374" i="1" s="1"/>
  <c r="BB5376" i="1" l="1"/>
  <c r="BB5377" i="1" l="1"/>
  <c r="BC5375" i="1"/>
  <c r="BD5375" i="1" l="1"/>
  <c r="BB5378" i="1"/>
  <c r="BC5377" i="1" s="1"/>
  <c r="BD5377" i="1" s="1"/>
  <c r="BC5376" i="1"/>
  <c r="BD5376" i="1" l="1"/>
  <c r="BB5379" i="1"/>
  <c r="BC5378" i="1" s="1"/>
  <c r="BD5378" i="1" s="1"/>
  <c r="BB5380" i="1" l="1"/>
  <c r="BC5379" i="1" s="1"/>
  <c r="BD5379" i="1" s="1"/>
  <c r="BB5381" i="1" l="1"/>
  <c r="BB5382" i="1" l="1"/>
  <c r="BC5381" i="1" s="1"/>
  <c r="BC5380" i="1"/>
  <c r="BD5380" i="1" l="1"/>
  <c r="BD5381" i="1"/>
  <c r="BB5383" i="1"/>
  <c r="BC5382" i="1" s="1"/>
  <c r="BD5382" i="1" l="1"/>
  <c r="BB5384" i="1"/>
  <c r="BB5385" i="1" l="1"/>
  <c r="BC5384" i="1" s="1"/>
  <c r="BD5384" i="1" s="1"/>
  <c r="BC5383" i="1"/>
  <c r="BD5383" i="1" l="1"/>
  <c r="BB5386" i="1"/>
  <c r="BB5387" i="1" l="1"/>
  <c r="BC5385" i="1"/>
  <c r="BD5385" i="1" l="1"/>
  <c r="BB5388" i="1"/>
  <c r="BC5386" i="1"/>
  <c r="BD5386" i="1" l="1"/>
  <c r="BB5389" i="1"/>
  <c r="BC5387" i="1"/>
  <c r="BD5387" i="1" l="1"/>
  <c r="BB5390" i="1"/>
  <c r="BC5388" i="1"/>
  <c r="BD5388" i="1" l="1"/>
  <c r="BB5391" i="1"/>
  <c r="BC5389" i="1"/>
  <c r="BD5389" i="1" l="1"/>
  <c r="BB5392" i="1"/>
  <c r="BC5391" i="1" s="1"/>
  <c r="BD5391" i="1" s="1"/>
  <c r="BC5390" i="1"/>
  <c r="BD5390" i="1" l="1"/>
  <c r="BB5393" i="1"/>
  <c r="BB5394" i="1" l="1"/>
  <c r="BC5392" i="1"/>
  <c r="BD5392" i="1" l="1"/>
  <c r="BB5395" i="1"/>
  <c r="BC5393" i="1"/>
  <c r="BD5393" i="1" l="1"/>
  <c r="BB5396" i="1"/>
  <c r="BC5394" i="1"/>
  <c r="BD5394" i="1" l="1"/>
  <c r="BB5397" i="1"/>
  <c r="BC5396" i="1" s="1"/>
  <c r="BD5396" i="1" s="1"/>
  <c r="BC5395" i="1"/>
  <c r="BD5395" i="1" l="1"/>
  <c r="BB5398" i="1"/>
  <c r="BB5399" i="1" l="1"/>
  <c r="BC5398" i="1" s="1"/>
  <c r="BD5398" i="1" s="1"/>
  <c r="BC5397" i="1"/>
  <c r="BD5397" i="1" l="1"/>
  <c r="BB5400" i="1"/>
  <c r="BC5399" i="1" s="1"/>
  <c r="BD5399" i="1" l="1"/>
  <c r="BB5401" i="1"/>
  <c r="BC5400" i="1" s="1"/>
  <c r="BD5400" i="1" l="1"/>
  <c r="BB5402" i="1"/>
  <c r="BC5401" i="1" s="1"/>
  <c r="BD5401" i="1" s="1"/>
  <c r="BB5403" i="1" l="1"/>
  <c r="BB5404" i="1" l="1"/>
  <c r="BC5403" i="1" s="1"/>
  <c r="BD5403" i="1" s="1"/>
  <c r="BC5402" i="1"/>
  <c r="BD5402" i="1" l="1"/>
  <c r="BB5405" i="1"/>
  <c r="BB5406" i="1" l="1"/>
  <c r="BC5404" i="1"/>
  <c r="BD5404" i="1" l="1"/>
  <c r="BB5407" i="1"/>
  <c r="BC5405" i="1"/>
  <c r="BD5405" i="1" l="1"/>
  <c r="BB5408" i="1"/>
  <c r="BC5407" i="1" s="1"/>
  <c r="BD5407" i="1" s="1"/>
  <c r="BC5406" i="1"/>
  <c r="BD5406" i="1" l="1"/>
  <c r="BB5409" i="1"/>
  <c r="BC5408" i="1" s="1"/>
  <c r="BD5408" i="1" s="1"/>
  <c r="BB5410" i="1" l="1"/>
  <c r="BC5409" i="1" s="1"/>
  <c r="BD5409" i="1" s="1"/>
  <c r="BB5411" i="1" l="1"/>
  <c r="BC5410" i="1" s="1"/>
  <c r="BD5410" i="1" s="1"/>
  <c r="BB5412" i="1" l="1"/>
  <c r="BB5413" i="1" l="1"/>
  <c r="BC5412" i="1" s="1"/>
  <c r="BC5411" i="1"/>
  <c r="BD5411" i="1" l="1"/>
  <c r="BD5412" i="1"/>
  <c r="BB5414" i="1"/>
  <c r="BC5413" i="1" s="1"/>
  <c r="BD5413" i="1" s="1"/>
  <c r="BB5415" i="1" l="1"/>
  <c r="BB5416" i="1" l="1"/>
  <c r="BC5415" i="1" s="1"/>
  <c r="BD5415" i="1" s="1"/>
  <c r="BC5414" i="1"/>
  <c r="BD5414" i="1" l="1"/>
  <c r="BB5417" i="1"/>
  <c r="BB5418" i="1" l="1"/>
  <c r="BC5416" i="1"/>
  <c r="BD5416" i="1" l="1"/>
  <c r="BB5419" i="1"/>
  <c r="BC5417" i="1"/>
  <c r="BD5417" i="1" l="1"/>
  <c r="BB5420" i="1"/>
  <c r="BC5418" i="1"/>
  <c r="BD5418" i="1" l="1"/>
  <c r="BB5421" i="1"/>
  <c r="BC5420" i="1" s="1"/>
  <c r="BD5420" i="1" s="1"/>
  <c r="BC5419" i="1"/>
  <c r="BD5419" i="1" l="1"/>
  <c r="BB5422" i="1"/>
  <c r="BC5421" i="1" s="1"/>
  <c r="BD5421" i="1" s="1"/>
  <c r="BB5423" i="1" l="1"/>
  <c r="BC5422" i="1" s="1"/>
  <c r="BD5422" i="1" s="1"/>
  <c r="BB5424" i="1" l="1"/>
  <c r="BC5423" i="1" s="1"/>
  <c r="BD5423" i="1" l="1"/>
  <c r="BB5425" i="1"/>
  <c r="BC5424" i="1" s="1"/>
  <c r="BD5424" i="1" l="1"/>
  <c r="BB5426" i="1"/>
  <c r="BB5427" i="1" l="1"/>
  <c r="BC5425" i="1"/>
  <c r="BD5425" i="1" l="1"/>
  <c r="BB5428" i="1"/>
  <c r="BC5426" i="1"/>
  <c r="BD5426" i="1" l="1"/>
  <c r="BB5429" i="1"/>
  <c r="BC5427" i="1"/>
  <c r="BD5427" i="1" l="1"/>
  <c r="BB5430" i="1"/>
  <c r="BC5428" i="1"/>
  <c r="BD5428" i="1" l="1"/>
  <c r="BB5431" i="1"/>
  <c r="BC5429" i="1"/>
  <c r="BD5429" i="1" l="1"/>
  <c r="BB5432" i="1"/>
  <c r="BC5431" i="1" s="1"/>
  <c r="BD5431" i="1" s="1"/>
  <c r="BC5430" i="1"/>
  <c r="BD5430" i="1" l="1"/>
  <c r="BB5433" i="1"/>
  <c r="BC5432" i="1" s="1"/>
  <c r="BD5432" i="1" s="1"/>
  <c r="BB5434" i="1" l="1"/>
  <c r="BC5433" i="1" s="1"/>
  <c r="BD5433" i="1" s="1"/>
  <c r="BB5435" i="1" l="1"/>
  <c r="BB5436" i="1" l="1"/>
  <c r="BC5434" i="1"/>
  <c r="BD5434" i="1" l="1"/>
  <c r="BB5437" i="1"/>
  <c r="BC5436" i="1" s="1"/>
  <c r="BC5435" i="1"/>
  <c r="BD5435" i="1" l="1"/>
  <c r="BD5436" i="1"/>
  <c r="BB5438" i="1"/>
  <c r="BC5437" i="1" s="1"/>
  <c r="BD5437" i="1" s="1"/>
  <c r="BB5439" i="1" l="1"/>
  <c r="BC5438" i="1" s="1"/>
  <c r="BD5438" i="1" s="1"/>
  <c r="BB5440" i="1" l="1"/>
  <c r="BB5441" i="1" l="1"/>
  <c r="BC5439" i="1"/>
  <c r="BD5439" i="1" l="1"/>
  <c r="BB5442" i="1"/>
  <c r="BC5440" i="1"/>
  <c r="BD5440" i="1" l="1"/>
  <c r="BC5441" i="1"/>
  <c r="BB5443" i="1"/>
  <c r="BD5441" i="1" l="1"/>
  <c r="BC5442" i="1"/>
  <c r="BB5444" i="1"/>
  <c r="BD5442" i="1" l="1"/>
  <c r="BB5445" i="1"/>
  <c r="BC5443" i="1"/>
  <c r="BD5443" i="1" l="1"/>
  <c r="BB5446" i="1"/>
  <c r="BC5445" i="1" s="1"/>
  <c r="BD5445" i="1" s="1"/>
  <c r="BC5444" i="1"/>
  <c r="BD5444" i="1" l="1"/>
  <c r="BB5447" i="1"/>
  <c r="BB5448" i="1" l="1"/>
  <c r="BC5446" i="1"/>
  <c r="BD5446" i="1" l="1"/>
  <c r="BB5449" i="1"/>
  <c r="BC5448" i="1" s="1"/>
  <c r="BC5447" i="1"/>
  <c r="BD5447" i="1" l="1"/>
  <c r="BD5448" i="1"/>
  <c r="BB5450" i="1"/>
  <c r="BB5451" i="1" l="1"/>
  <c r="BC5449" i="1"/>
  <c r="BD5449" i="1" l="1"/>
  <c r="BB5452" i="1"/>
  <c r="BC5450" i="1"/>
  <c r="BD5450" i="1" l="1"/>
  <c r="BC5451" i="1"/>
  <c r="BB5453" i="1"/>
  <c r="BD5451" i="1" l="1"/>
  <c r="BB5454" i="1"/>
  <c r="BC5453" i="1" s="1"/>
  <c r="BC5452" i="1"/>
  <c r="BD5452" i="1" l="1"/>
  <c r="BD5453" i="1"/>
  <c r="BB5455" i="1"/>
  <c r="BC5454" i="1" l="1"/>
  <c r="BB5456" i="1"/>
  <c r="BD5454" i="1" l="1"/>
  <c r="BB5457" i="1"/>
  <c r="BC5455" i="1"/>
  <c r="BD5455" i="1" l="1"/>
  <c r="BB5458" i="1"/>
  <c r="BC5456" i="1"/>
  <c r="BD5456" i="1" l="1"/>
  <c r="BC5457" i="1"/>
  <c r="BB5459" i="1"/>
  <c r="BC5458" i="1" l="1"/>
  <c r="BD5457" i="1"/>
  <c r="BB5460" i="1"/>
  <c r="BD5458" i="1" l="1"/>
  <c r="BB5461" i="1"/>
  <c r="BC5459" i="1"/>
  <c r="BD5459" i="1" l="1"/>
  <c r="BC5460" i="1"/>
  <c r="BB5462" i="1"/>
  <c r="BD5460" i="1" l="1"/>
  <c r="BB5463" i="1"/>
  <c r="BC5461" i="1"/>
  <c r="BD5461" i="1" l="1"/>
  <c r="BB5464" i="1"/>
  <c r="BC5462" i="1"/>
  <c r="BD5462" i="1" l="1"/>
  <c r="BB5465" i="1"/>
  <c r="BC5463" i="1"/>
  <c r="BD5463" i="1" l="1"/>
  <c r="BB5466" i="1"/>
  <c r="BC5464" i="1"/>
  <c r="BD5464" i="1" l="1"/>
  <c r="BB5467" i="1"/>
  <c r="BC5465" i="1"/>
  <c r="BD5465" i="1" l="1"/>
  <c r="BC5466" i="1"/>
  <c r="BB5468" i="1"/>
  <c r="BC5467" i="1" s="1"/>
  <c r="BD5467" i="1" s="1"/>
  <c r="BD5466" i="1" l="1"/>
  <c r="BB5469" i="1"/>
  <c r="BB5470" i="1" l="1"/>
  <c r="BC5468" i="1"/>
  <c r="BD5468" i="1" l="1"/>
  <c r="BB5471" i="1"/>
  <c r="BC5469" i="1"/>
  <c r="BD5469" i="1" l="1"/>
  <c r="BB5472" i="1"/>
  <c r="BC5471" i="1" s="1"/>
  <c r="BC5470" i="1"/>
  <c r="BD5470" i="1" l="1"/>
  <c r="BD5471" i="1"/>
  <c r="BB5473" i="1"/>
  <c r="BC5472" i="1" s="1"/>
  <c r="BD5472" i="1" l="1"/>
  <c r="BB5474" i="1"/>
  <c r="BB5475" i="1" l="1"/>
  <c r="BC5474" i="1" s="1"/>
  <c r="BD5474" i="1" s="1"/>
  <c r="BC5473" i="1"/>
  <c r="BD5473" i="1" l="1"/>
  <c r="BB5476" i="1"/>
  <c r="BC5475" i="1" s="1"/>
  <c r="BD5475" i="1" s="1"/>
  <c r="BB5477" i="1" l="1"/>
  <c r="BB5478" i="1" l="1"/>
  <c r="BC5476" i="1"/>
  <c r="BD5476" i="1" l="1"/>
  <c r="BB5479" i="1"/>
  <c r="BC5477" i="1"/>
  <c r="BD5477" i="1" l="1"/>
  <c r="BB5480" i="1"/>
  <c r="BC5479" i="1" s="1"/>
  <c r="BD5479" i="1" s="1"/>
  <c r="BC5478" i="1"/>
  <c r="BD5478" i="1" l="1"/>
  <c r="BB5481" i="1"/>
  <c r="BB5482" i="1" l="1"/>
  <c r="BC5480" i="1"/>
  <c r="BD5480" i="1" l="1"/>
  <c r="BB5483" i="1"/>
  <c r="BC5481" i="1"/>
  <c r="BD5481" i="1" l="1"/>
  <c r="BB5484" i="1"/>
  <c r="BC5482" i="1"/>
  <c r="BD5482" i="1" l="1"/>
  <c r="BB5485" i="1"/>
  <c r="BC5484" i="1" s="1"/>
  <c r="BC5483" i="1"/>
  <c r="BD5483" i="1" l="1"/>
  <c r="BD5484" i="1"/>
  <c r="BB5486" i="1"/>
  <c r="BC5485" i="1" s="1"/>
  <c r="BD5485" i="1" s="1"/>
  <c r="BB5487" i="1" l="1"/>
  <c r="BB5488" i="1" l="1"/>
  <c r="BC5487" i="1" s="1"/>
  <c r="BD5487" i="1" s="1"/>
  <c r="BC5486" i="1"/>
  <c r="BD5486" i="1" l="1"/>
  <c r="BB5489" i="1"/>
  <c r="BB5490" i="1" l="1"/>
  <c r="BC5488" i="1"/>
  <c r="BD5488" i="1" l="1"/>
  <c r="BB5491" i="1"/>
  <c r="BC5489" i="1"/>
  <c r="BD5489" i="1" l="1"/>
  <c r="BB5492" i="1"/>
  <c r="BC5490" i="1"/>
  <c r="BD5490" i="1" l="1"/>
  <c r="BB5493" i="1"/>
  <c r="BC5491" i="1"/>
  <c r="BD5491" i="1" l="1"/>
  <c r="BB5494" i="1"/>
  <c r="BC5493" i="1" s="1"/>
  <c r="BD5493" i="1" s="1"/>
  <c r="BC5492" i="1"/>
  <c r="BD5492" i="1" l="1"/>
  <c r="BB5495" i="1"/>
  <c r="BB5496" i="1" l="1"/>
  <c r="BC5495" i="1" s="1"/>
  <c r="BC5494" i="1"/>
  <c r="BD5494" i="1" l="1"/>
  <c r="BD5495" i="1"/>
  <c r="BB5497" i="1"/>
  <c r="BC5496" i="1" s="1"/>
  <c r="BD5496" i="1" l="1"/>
  <c r="BB5498" i="1"/>
  <c r="BB5499" i="1" l="1"/>
  <c r="BC5498" i="1" s="1"/>
  <c r="BD5498" i="1" s="1"/>
  <c r="BC5497" i="1"/>
  <c r="BD5497" i="1" l="1"/>
  <c r="BB5500" i="1"/>
  <c r="BC5499" i="1" s="1"/>
  <c r="BD5499" i="1" s="1"/>
  <c r="BB5501" i="1" l="1"/>
  <c r="BB5502" i="1" l="1"/>
  <c r="BC5501" i="1" s="1"/>
  <c r="BC5500" i="1"/>
  <c r="BD5500" i="1" l="1"/>
  <c r="BD5501" i="1"/>
  <c r="BB5503" i="1"/>
  <c r="BC5502" i="1" s="1"/>
  <c r="BD5502" i="1" l="1"/>
  <c r="BB5504" i="1"/>
  <c r="BB5505" i="1" l="1"/>
  <c r="BC5504" i="1" s="1"/>
  <c r="BD5504" i="1" s="1"/>
  <c r="BC5503" i="1"/>
  <c r="BD5503" i="1" l="1"/>
  <c r="BB5506" i="1"/>
  <c r="BC5505" i="1" s="1"/>
  <c r="BD5505" i="1" s="1"/>
  <c r="BB5507" i="1" l="1"/>
  <c r="BB5508" i="1" l="1"/>
  <c r="BC5507" i="1" s="1"/>
  <c r="BC5506" i="1"/>
  <c r="BD5506" i="1" l="1"/>
  <c r="BD5507" i="1"/>
  <c r="BB5509" i="1"/>
  <c r="BC5508" i="1" s="1"/>
  <c r="BD5508" i="1" l="1"/>
  <c r="BB5510" i="1"/>
  <c r="BB5511" i="1" l="1"/>
  <c r="BC5510" i="1" s="1"/>
  <c r="BD5510" i="1" s="1"/>
  <c r="BC5509" i="1"/>
  <c r="BD5509" i="1" l="1"/>
  <c r="BB5512" i="1"/>
  <c r="BC5511" i="1" s="1"/>
  <c r="BD5511" i="1" s="1"/>
  <c r="BB5513" i="1" l="1"/>
  <c r="BB5514" i="1" l="1"/>
  <c r="BC5512" i="1"/>
  <c r="BD5512" i="1" l="1"/>
  <c r="BB5515" i="1"/>
  <c r="BC5514" i="1" s="1"/>
  <c r="BC5513" i="1"/>
  <c r="BD5513" i="1" l="1"/>
  <c r="BD5514" i="1"/>
  <c r="BB5516" i="1"/>
  <c r="BB5517" i="1" l="1"/>
  <c r="BC5515" i="1"/>
  <c r="BD5515" i="1" l="1"/>
  <c r="BB5518" i="1"/>
  <c r="BC5516" i="1"/>
  <c r="BD5516" i="1" l="1"/>
  <c r="BB5519" i="1"/>
  <c r="BC5517" i="1"/>
  <c r="BD5517" i="1" l="1"/>
  <c r="BB5520" i="1"/>
  <c r="BC5518" i="1"/>
  <c r="BD5518" i="1" l="1"/>
  <c r="BB5521" i="1"/>
  <c r="BC5520" i="1" s="1"/>
  <c r="BC5519" i="1"/>
  <c r="BD5519" i="1" l="1"/>
  <c r="BD5520" i="1"/>
  <c r="BB5522" i="1"/>
  <c r="BB5523" i="1" l="1"/>
  <c r="BC5522" i="1" s="1"/>
  <c r="BD5522" i="1" s="1"/>
  <c r="BC5521" i="1"/>
  <c r="BD5521" i="1" l="1"/>
  <c r="BB5524" i="1"/>
  <c r="BC5523" i="1" s="1"/>
  <c r="BD5523" i="1" s="1"/>
  <c r="BB5525" i="1" l="1"/>
  <c r="BB5526" i="1" l="1"/>
  <c r="BC5525" i="1" s="1"/>
  <c r="BC5524" i="1"/>
  <c r="BD5524" i="1" l="1"/>
  <c r="BD5525" i="1"/>
  <c r="BB5527" i="1"/>
  <c r="BC5526" i="1" s="1"/>
  <c r="BD5526" i="1" l="1"/>
  <c r="BB5528" i="1"/>
  <c r="BB5529" i="1" l="1"/>
  <c r="BC5528" i="1" s="1"/>
  <c r="BD5528" i="1" s="1"/>
  <c r="BC5527" i="1"/>
  <c r="BD5527" i="1" l="1"/>
  <c r="BB5530" i="1"/>
  <c r="BB5531" i="1" l="1"/>
  <c r="BC5529" i="1"/>
  <c r="BD5529" i="1" l="1"/>
  <c r="BB5532" i="1"/>
  <c r="BC5531" i="1" s="1"/>
  <c r="BC5530" i="1"/>
  <c r="BD5530" i="1" l="1"/>
  <c r="BD5531" i="1"/>
  <c r="BB5533" i="1"/>
  <c r="BB5534" i="1" l="1"/>
  <c r="BC5533" i="1" s="1"/>
  <c r="BD5533" i="1" s="1"/>
  <c r="BC5532" i="1"/>
  <c r="BD5532" i="1" l="1"/>
  <c r="BB5535" i="1"/>
  <c r="BB5536" i="1" l="1"/>
  <c r="BC5534" i="1"/>
  <c r="BD5534" i="1" l="1"/>
  <c r="BB5537" i="1"/>
  <c r="BC5536" i="1" s="1"/>
  <c r="BC5535" i="1"/>
  <c r="BD5535" i="1" l="1"/>
  <c r="BD5536" i="1"/>
  <c r="BB5538" i="1"/>
  <c r="BB5539" i="1" l="1"/>
  <c r="BC5538" i="1" s="1"/>
  <c r="BC5537" i="1"/>
  <c r="BD5537" i="1" l="1"/>
  <c r="BD5538" i="1"/>
  <c r="BB5540" i="1"/>
  <c r="BB5541" i="1" l="1"/>
  <c r="BC5539" i="1"/>
  <c r="BD5539" i="1" l="1"/>
  <c r="BB5542" i="1"/>
  <c r="BC5541" i="1" s="1"/>
  <c r="BD5541" i="1" s="1"/>
  <c r="BC5540" i="1"/>
  <c r="BD5540" i="1" l="1"/>
  <c r="BB5543" i="1"/>
  <c r="BC5542" i="1" s="1"/>
  <c r="BD5542" i="1" s="1"/>
  <c r="BB5544" i="1" l="1"/>
  <c r="BC5543" i="1" s="1"/>
  <c r="BD5543" i="1" l="1"/>
  <c r="BB5545" i="1"/>
  <c r="BB5546" i="1" l="1"/>
  <c r="BC5545" i="1" s="1"/>
  <c r="BD5545" i="1" s="1"/>
  <c r="BC5544" i="1"/>
  <c r="BD5544" i="1" l="1"/>
  <c r="BB5547" i="1"/>
  <c r="BB5548" i="1" l="1"/>
  <c r="BC5546" i="1"/>
  <c r="BD5546" i="1" l="1"/>
  <c r="BB5549" i="1"/>
  <c r="BC5547" i="1"/>
  <c r="BD5547" i="1" l="1"/>
  <c r="BB5550" i="1"/>
  <c r="BC5548" i="1"/>
  <c r="BD5548" i="1" l="1"/>
  <c r="BB5551" i="1"/>
  <c r="BC5550" i="1" s="1"/>
  <c r="BC5549" i="1"/>
  <c r="BD5549" i="1" l="1"/>
  <c r="BD5550" i="1"/>
  <c r="BB5552" i="1"/>
  <c r="BB5553" i="1" l="1"/>
  <c r="BC5551" i="1"/>
  <c r="BD5551" i="1" l="1"/>
  <c r="BB5554" i="1"/>
  <c r="BC5553" i="1" s="1"/>
  <c r="BD5553" i="1" s="1"/>
  <c r="BC5552" i="1"/>
  <c r="BD5552" i="1" l="1"/>
  <c r="BB5555" i="1"/>
  <c r="BC5554" i="1" s="1"/>
  <c r="BD5554" i="1" l="1"/>
  <c r="BB5556" i="1"/>
  <c r="BB5557" i="1" l="1"/>
  <c r="BC5555" i="1"/>
  <c r="BD5555" i="1" l="1"/>
  <c r="BB5558" i="1"/>
  <c r="BC5557" i="1" s="1"/>
  <c r="BD5557" i="1" s="1"/>
  <c r="BC5556" i="1"/>
  <c r="BD5556" i="1" l="1"/>
  <c r="BB5559" i="1"/>
  <c r="BB5560" i="1" l="1"/>
  <c r="BC5558" i="1"/>
  <c r="BD5558" i="1" l="1"/>
  <c r="BB5561" i="1"/>
  <c r="BC5560" i="1" s="1"/>
  <c r="BD5560" i="1" s="1"/>
  <c r="BC5559" i="1"/>
  <c r="BD5559" i="1" l="1"/>
  <c r="BB5562" i="1"/>
  <c r="BC5561" i="1" l="1"/>
  <c r="BB5563" i="1"/>
  <c r="BC5562" i="1" s="1"/>
  <c r="BD5562" i="1" l="1"/>
  <c r="BD5561" i="1"/>
  <c r="BB5564" i="1"/>
  <c r="BC5563" i="1" s="1"/>
  <c r="BD5563" i="1" s="1"/>
  <c r="BB5565" i="1" l="1"/>
  <c r="BB5566" i="1" l="1"/>
  <c r="BC5565" i="1" s="1"/>
  <c r="BD5565" i="1" s="1"/>
  <c r="BC5564" i="1"/>
  <c r="BD5564" i="1" l="1"/>
  <c r="BB5567" i="1"/>
  <c r="BC5566" i="1" s="1"/>
  <c r="BD5566" i="1" s="1"/>
  <c r="BB5568" i="1" l="1"/>
  <c r="BC5567" i="1" s="1"/>
  <c r="BD5567" i="1" l="1"/>
  <c r="BB5569" i="1"/>
  <c r="BB5570" i="1" l="1"/>
  <c r="BC5568" i="1"/>
  <c r="BD5568" i="1" l="1"/>
  <c r="BB5571" i="1"/>
  <c r="BC5570" i="1" s="1"/>
  <c r="BD5570" i="1" s="1"/>
  <c r="BC5569" i="1"/>
  <c r="BD5569" i="1" l="1"/>
  <c r="BB5572" i="1"/>
  <c r="BB5573" i="1" l="1"/>
  <c r="BC5572" i="1" s="1"/>
  <c r="BD5572" i="1" s="1"/>
  <c r="BC5571" i="1"/>
  <c r="BD5571" i="1" l="1"/>
  <c r="BB5574" i="1"/>
  <c r="BB5575" i="1" l="1"/>
  <c r="BC5574" i="1" s="1"/>
  <c r="BC5573" i="1"/>
  <c r="BD5573" i="1" l="1"/>
  <c r="BD5574" i="1"/>
  <c r="BB5576" i="1"/>
  <c r="BC5575" i="1" s="1"/>
  <c r="BD5575" i="1" s="1"/>
  <c r="BB5577" i="1" l="1"/>
  <c r="BB5578" i="1" l="1"/>
  <c r="BC5577" i="1" s="1"/>
  <c r="BD5577" i="1" s="1"/>
  <c r="BC5576" i="1"/>
  <c r="BD5576" i="1" l="1"/>
  <c r="BB5579" i="1"/>
  <c r="BC5578" i="1" s="1"/>
  <c r="BD5578" i="1" s="1"/>
  <c r="BB5580" i="1" l="1"/>
  <c r="BC5579" i="1" l="1"/>
  <c r="BB5581" i="1"/>
  <c r="BC5580" i="1" s="1"/>
  <c r="BD5580" i="1" l="1"/>
  <c r="BD5579" i="1"/>
  <c r="BB5582" i="1"/>
  <c r="BC5581" i="1" l="1"/>
  <c r="BB5583" i="1"/>
  <c r="BD5581" i="1" l="1"/>
  <c r="BB5584" i="1"/>
  <c r="BC5582" i="1"/>
  <c r="BD5582" i="1" l="1"/>
  <c r="BC5583" i="1"/>
  <c r="BB5585" i="1"/>
  <c r="BC5584" i="1" l="1"/>
  <c r="BD5583" i="1"/>
  <c r="BB5586" i="1"/>
  <c r="BC5585" i="1" s="1"/>
  <c r="BD5585" i="1" l="1"/>
  <c r="BD5584" i="1"/>
  <c r="BB5587" i="1"/>
  <c r="BC5586" i="1" l="1"/>
  <c r="BB5588" i="1"/>
  <c r="BC5587" i="1" s="1"/>
  <c r="BD5587" i="1" s="1"/>
  <c r="BD5586" i="1" l="1"/>
  <c r="BB5589" i="1"/>
  <c r="BB5590" i="1" l="1"/>
  <c r="BC5588" i="1"/>
  <c r="BD5588" i="1" l="1"/>
  <c r="BC5589" i="1"/>
  <c r="BB5591" i="1"/>
  <c r="BD5589" i="1" l="1"/>
  <c r="BB5592" i="1"/>
  <c r="BC5590" i="1"/>
  <c r="BD5590" i="1" l="1"/>
  <c r="BC5591" i="1"/>
  <c r="BB5593" i="1"/>
  <c r="BC5592" i="1" l="1"/>
  <c r="BD5591" i="1"/>
  <c r="BB5594" i="1"/>
  <c r="BC5593" i="1" s="1"/>
  <c r="BD5593" i="1" s="1"/>
  <c r="BD5592" i="1" l="1"/>
  <c r="BB5595" i="1"/>
  <c r="BC5594" i="1" s="1"/>
  <c r="BD5594" i="1" s="1"/>
  <c r="BB5596" i="1" l="1"/>
  <c r="BC5595" i="1" l="1"/>
  <c r="BB5597" i="1"/>
  <c r="BC5596" i="1" s="1"/>
  <c r="BD5596" i="1" s="1"/>
  <c r="BD5595" i="1" l="1"/>
  <c r="BB5598" i="1"/>
  <c r="BC5597" i="1" s="1"/>
  <c r="BD5597" i="1" l="1"/>
  <c r="BB5599" i="1"/>
  <c r="BC5598" i="1" s="1"/>
  <c r="BD5598" i="1" l="1"/>
  <c r="BB5600" i="1"/>
  <c r="BB5601" i="1" l="1"/>
  <c r="BC5599" i="1"/>
  <c r="BD5599" i="1" l="1"/>
  <c r="BB5602" i="1"/>
  <c r="BC5600" i="1"/>
  <c r="BD5600" i="1" l="1"/>
  <c r="BB5603" i="1"/>
  <c r="BC5601" i="1"/>
  <c r="BD5601" i="1" l="1"/>
  <c r="BB5604" i="1"/>
  <c r="BC5602" i="1"/>
  <c r="BD5602" i="1" l="1"/>
  <c r="BB5605" i="1"/>
  <c r="BC5604" i="1" s="1"/>
  <c r="BC5603" i="1"/>
  <c r="BD5603" i="1" l="1"/>
  <c r="BD5604" i="1"/>
  <c r="BB5606" i="1"/>
  <c r="BB5607" i="1" l="1"/>
  <c r="BC5605" i="1"/>
  <c r="BD5605" i="1" l="1"/>
  <c r="BB5608" i="1"/>
  <c r="BC5606" i="1"/>
  <c r="BD5606" i="1" l="1"/>
  <c r="BC5607" i="1"/>
  <c r="BB5609" i="1"/>
  <c r="BC5608" i="1" s="1"/>
  <c r="BD5608" i="1" l="1"/>
  <c r="BD5607" i="1"/>
  <c r="BB5610" i="1"/>
  <c r="BC5609" i="1" s="1"/>
  <c r="BD5609" i="1" l="1"/>
  <c r="BB5611" i="1"/>
  <c r="BB5612" i="1" l="1"/>
  <c r="BC5611" i="1" s="1"/>
  <c r="BD5611" i="1" s="1"/>
  <c r="BC5610" i="1"/>
  <c r="BD5610" i="1" l="1"/>
  <c r="BB5613" i="1"/>
  <c r="BB5614" i="1" l="1"/>
  <c r="BC5613" i="1" s="1"/>
  <c r="BD5613" i="1" s="1"/>
  <c r="BC5612" i="1"/>
  <c r="BD5612" i="1" l="1"/>
  <c r="BB5615" i="1"/>
  <c r="BC5614" i="1" s="1"/>
  <c r="BD5614" i="1" s="1"/>
  <c r="BB5616" i="1" l="1"/>
  <c r="BB5617" i="1" l="1"/>
  <c r="BC5615" i="1"/>
  <c r="BD5615" i="1" l="1"/>
  <c r="BB5618" i="1"/>
  <c r="BC5617" i="1" s="1"/>
  <c r="BD5617" i="1" s="1"/>
  <c r="BC5616" i="1"/>
  <c r="BD5616" i="1" l="1"/>
  <c r="BB5619" i="1"/>
  <c r="BB5620" i="1" l="1"/>
  <c r="BC5618" i="1"/>
  <c r="BD5618" i="1" l="1"/>
  <c r="BB5621" i="1"/>
  <c r="BC5620" i="1" s="1"/>
  <c r="BD5620" i="1" s="1"/>
  <c r="BC5619" i="1"/>
  <c r="BD5619" i="1" l="1"/>
  <c r="BB5622" i="1"/>
  <c r="BB5623" i="1" l="1"/>
  <c r="BC5622" i="1" s="1"/>
  <c r="BC5621" i="1"/>
  <c r="BD5621" i="1" l="1"/>
  <c r="BD5622" i="1"/>
  <c r="BB5624" i="1"/>
  <c r="BC5623" i="1" s="1"/>
  <c r="BD5623" i="1" s="1"/>
  <c r="BB5625" i="1" l="1"/>
  <c r="BB5626" i="1" l="1"/>
  <c r="BC5625" i="1" s="1"/>
  <c r="BD5625" i="1" s="1"/>
  <c r="BC5624" i="1"/>
  <c r="BD5624" i="1" l="1"/>
  <c r="BB5627" i="1"/>
  <c r="BB5628" i="1" l="1"/>
  <c r="BC5626" i="1"/>
  <c r="BD5626" i="1" l="1"/>
  <c r="BB5629" i="1"/>
  <c r="BC5627" i="1"/>
  <c r="BD5627" i="1" l="1"/>
  <c r="BC5628" i="1"/>
  <c r="BB5630" i="1"/>
  <c r="BC5629" i="1" l="1"/>
  <c r="BD5628" i="1"/>
  <c r="BB5631" i="1"/>
  <c r="BC5630" i="1" s="1"/>
  <c r="BD5630" i="1" s="1"/>
  <c r="BD5629" i="1" l="1"/>
  <c r="BB5632" i="1"/>
  <c r="BC5631" i="1" l="1"/>
  <c r="BB5633" i="1"/>
  <c r="BC5632" i="1" s="1"/>
  <c r="BD5632" i="1" l="1"/>
  <c r="BD5631" i="1"/>
  <c r="BB5634" i="1"/>
  <c r="BB5635" i="1" l="1"/>
  <c r="BC5634" i="1" s="1"/>
  <c r="BC5633" i="1"/>
  <c r="BD5633" i="1" l="1"/>
  <c r="BD5634" i="1"/>
  <c r="BB5636" i="1"/>
  <c r="BB5637" i="1" l="1"/>
  <c r="BC5635" i="1"/>
  <c r="BD5635" i="1" l="1"/>
  <c r="BB5638" i="1"/>
  <c r="BC5636" i="1"/>
  <c r="BD5636" i="1" l="1"/>
  <c r="BB5639" i="1"/>
  <c r="BC5637" i="1"/>
  <c r="BD5637" i="1" l="1"/>
  <c r="BB5640" i="1"/>
  <c r="BC5638" i="1"/>
  <c r="BD5638" i="1" l="1"/>
  <c r="BB5641" i="1"/>
  <c r="BC5639" i="1"/>
  <c r="BD5639" i="1" l="1"/>
  <c r="BB5642" i="1"/>
  <c r="BC5640" i="1"/>
  <c r="BD5640" i="1" l="1"/>
  <c r="BB5643" i="1"/>
  <c r="BC5641" i="1"/>
  <c r="BD5641" i="1" l="1"/>
  <c r="BB5644" i="1"/>
  <c r="BC5642" i="1"/>
  <c r="BD5642" i="1" l="1"/>
  <c r="BC5643" i="1"/>
  <c r="BB5645" i="1"/>
  <c r="BC5644" i="1" l="1"/>
  <c r="BD5643" i="1"/>
  <c r="BB5646" i="1"/>
  <c r="BD5644" i="1" l="1"/>
  <c r="BB5647" i="1"/>
  <c r="BC5645" i="1"/>
  <c r="BD5645" i="1" l="1"/>
  <c r="BB5648" i="1"/>
  <c r="BC5647" i="1" s="1"/>
  <c r="BD5647" i="1" s="1"/>
  <c r="BC5646" i="1"/>
  <c r="BD5646" i="1" l="1"/>
  <c r="BB5649" i="1"/>
  <c r="BB5650" i="1" l="1"/>
  <c r="BC5648" i="1"/>
  <c r="BD5648" i="1" l="1"/>
  <c r="BB5651" i="1"/>
  <c r="BC5649" i="1"/>
  <c r="BD5649" i="1" l="1"/>
  <c r="BB5652" i="1"/>
  <c r="BC5651" i="1" s="1"/>
  <c r="BC5650" i="1"/>
  <c r="BD5650" i="1" l="1"/>
  <c r="BD5651" i="1"/>
  <c r="BB5653" i="1"/>
  <c r="BB5654" i="1" l="1"/>
  <c r="BC5653" i="1" s="1"/>
  <c r="BD5653" i="1" s="1"/>
  <c r="BC5652" i="1"/>
  <c r="BD5652" i="1" l="1"/>
  <c r="BB5655" i="1"/>
  <c r="BB5656" i="1" l="1"/>
  <c r="BC5654" i="1"/>
  <c r="BD5654" i="1" l="1"/>
  <c r="BB5657" i="1"/>
  <c r="BC5656" i="1" s="1"/>
  <c r="BD5656" i="1" s="1"/>
  <c r="BC5655" i="1"/>
  <c r="BD5655" i="1" l="1"/>
  <c r="BB5658" i="1"/>
  <c r="BC5657" i="1" s="1"/>
  <c r="BD5657" i="1" l="1"/>
  <c r="BB5659" i="1"/>
  <c r="BB5660" i="1" l="1"/>
  <c r="BC5659" i="1" s="1"/>
  <c r="BD5659" i="1" s="1"/>
  <c r="BC5658" i="1"/>
  <c r="BD5658" i="1" l="1"/>
  <c r="BB5661" i="1"/>
  <c r="BB5662" i="1" l="1"/>
  <c r="BC5660" i="1"/>
  <c r="BD5660" i="1" l="1"/>
  <c r="BB5663" i="1"/>
  <c r="BC5661" i="1"/>
  <c r="BD5661" i="1" l="1"/>
  <c r="BB5664" i="1"/>
  <c r="BC5663" i="1" s="1"/>
  <c r="BC5662" i="1"/>
  <c r="BD5662" i="1" l="1"/>
  <c r="BD5663" i="1"/>
  <c r="BB5665" i="1"/>
  <c r="BC5664" i="1" s="1"/>
  <c r="BD5664" i="1" l="1"/>
  <c r="BB5666" i="1"/>
  <c r="BB5667" i="1" l="1"/>
  <c r="BC5666" i="1" s="1"/>
  <c r="BD5666" i="1" s="1"/>
  <c r="BC5665" i="1"/>
  <c r="BD5665" i="1" l="1"/>
  <c r="BB5668" i="1"/>
  <c r="BC5667" i="1" s="1"/>
  <c r="BD5667" i="1" s="1"/>
  <c r="BB5669" i="1" l="1"/>
  <c r="BC5668" i="1" s="1"/>
  <c r="BD5668" i="1" s="1"/>
  <c r="BB5670" i="1" l="1"/>
  <c r="BB5671" i="1" l="1"/>
  <c r="BC5669" i="1"/>
  <c r="BD5669" i="1" l="1"/>
  <c r="BB5672" i="1"/>
  <c r="BC5670" i="1"/>
  <c r="BD5670" i="1" l="1"/>
  <c r="BB5673" i="1"/>
  <c r="BC5671" i="1"/>
  <c r="BD5671" i="1" l="1"/>
  <c r="BB5674" i="1"/>
  <c r="BC5673" i="1" s="1"/>
  <c r="BD5673" i="1" s="1"/>
  <c r="BC5672" i="1"/>
  <c r="BD5672" i="1" l="1"/>
  <c r="BB5675" i="1"/>
  <c r="BC5674" i="1" s="1"/>
  <c r="BD5674" i="1" s="1"/>
  <c r="BB5676" i="1" l="1"/>
  <c r="BB5677" i="1" l="1"/>
  <c r="BC5676" i="1" s="1"/>
  <c r="BC5675" i="1"/>
  <c r="BD5675" i="1" l="1"/>
  <c r="BD5676" i="1"/>
  <c r="BB5678" i="1"/>
  <c r="BC5677" i="1" s="1"/>
  <c r="BD5677" i="1" s="1"/>
  <c r="BB5679" i="1" l="1"/>
  <c r="BB5680" i="1" l="1"/>
  <c r="BC5678" i="1"/>
  <c r="BD5678" i="1" l="1"/>
  <c r="BB5681" i="1"/>
  <c r="BC5680" i="1" s="1"/>
  <c r="BD5680" i="1" s="1"/>
  <c r="BC5679" i="1"/>
  <c r="BD5679" i="1" l="1"/>
  <c r="BB5682" i="1"/>
  <c r="BB5683" i="1" l="1"/>
  <c r="BC5681" i="1"/>
  <c r="BD5681" i="1" l="1"/>
  <c r="BB5684" i="1"/>
  <c r="BC5683" i="1" s="1"/>
  <c r="BD5683" i="1" s="1"/>
  <c r="BC5682" i="1"/>
  <c r="BD5682" i="1" l="1"/>
  <c r="BB5685" i="1"/>
  <c r="BB5686" i="1" l="1"/>
  <c r="BC5685" i="1" s="1"/>
  <c r="BD5685" i="1" s="1"/>
  <c r="BC5684" i="1"/>
  <c r="BD5684" i="1" l="1"/>
  <c r="BB5687" i="1"/>
  <c r="BB5688" i="1" l="1"/>
  <c r="BC5686" i="1"/>
  <c r="BD5686" i="1" l="1"/>
  <c r="BB5689" i="1"/>
  <c r="BC5687" i="1"/>
  <c r="BD5687" i="1" l="1"/>
  <c r="BB5690" i="1"/>
  <c r="BC5688" i="1"/>
  <c r="BD5688" i="1" l="1"/>
  <c r="BB5691" i="1"/>
  <c r="BC5690" i="1" s="1"/>
  <c r="BD5690" i="1" s="1"/>
  <c r="BC5689" i="1"/>
  <c r="BD5689" i="1" l="1"/>
  <c r="BB5692" i="1"/>
  <c r="BC5691" i="1" s="1"/>
  <c r="BD5691" i="1" s="1"/>
  <c r="BB5693" i="1" l="1"/>
  <c r="BC5692" i="1" s="1"/>
  <c r="BD5692" i="1" s="1"/>
  <c r="BB5694" i="1" l="1"/>
  <c r="BB5695" i="1" l="1"/>
  <c r="BC5694" i="1" s="1"/>
  <c r="BC5693" i="1"/>
  <c r="BD5693" i="1" l="1"/>
  <c r="BD5694" i="1"/>
  <c r="BB5696" i="1"/>
  <c r="BC5695" i="1" s="1"/>
  <c r="BD5695" i="1" s="1"/>
  <c r="BB5697" i="1" l="1"/>
  <c r="BB5698" i="1" l="1"/>
  <c r="BC5697" i="1" s="1"/>
  <c r="BC5696" i="1"/>
  <c r="BD5696" i="1" l="1"/>
  <c r="BD5697" i="1"/>
  <c r="BB5699" i="1"/>
  <c r="BC5698" i="1" s="1"/>
  <c r="BD5698" i="1" s="1"/>
  <c r="BB5700" i="1" l="1"/>
  <c r="BB5701" i="1" l="1"/>
  <c r="BC5699" i="1"/>
  <c r="BD5699" i="1" l="1"/>
  <c r="BB5702" i="1"/>
  <c r="BC5700" i="1"/>
  <c r="BD5700" i="1" l="1"/>
  <c r="BB5703" i="1"/>
  <c r="BC5701" i="1"/>
  <c r="BD5701" i="1" l="1"/>
  <c r="BB5704" i="1"/>
  <c r="BC5702" i="1"/>
  <c r="BD5702" i="1" l="1"/>
  <c r="BB5705" i="1"/>
  <c r="BC5704" i="1" s="1"/>
  <c r="BC5703" i="1"/>
  <c r="BD5703" i="1" l="1"/>
  <c r="BD5704" i="1"/>
  <c r="BB5706" i="1"/>
  <c r="BB5707" i="1" l="1"/>
  <c r="BC5705" i="1"/>
  <c r="BD5705" i="1" l="1"/>
  <c r="BB5708" i="1"/>
  <c r="BC5706" i="1"/>
  <c r="BD5706" i="1" l="1"/>
  <c r="BB5709" i="1"/>
  <c r="BC5707" i="1"/>
  <c r="BD5707" i="1" l="1"/>
  <c r="BB5710" i="1"/>
  <c r="BC5708" i="1"/>
  <c r="BD5708" i="1" l="1"/>
  <c r="BB5711" i="1"/>
  <c r="BC5710" i="1" s="1"/>
  <c r="BD5710" i="1" s="1"/>
  <c r="BC5709" i="1"/>
  <c r="BD5709" i="1" l="1"/>
  <c r="BB5712" i="1"/>
  <c r="BC5711" i="1" s="1"/>
  <c r="BD5711" i="1" l="1"/>
  <c r="BB5713" i="1"/>
  <c r="BB5714" i="1" l="1"/>
  <c r="BC5712" i="1"/>
  <c r="BD5712" i="1" l="1"/>
  <c r="BB5715" i="1"/>
  <c r="BC5713" i="1"/>
  <c r="BD5713" i="1" l="1"/>
  <c r="BB5716" i="1"/>
  <c r="BC5714" i="1"/>
  <c r="BD5714" i="1" l="1"/>
  <c r="BB5717" i="1"/>
  <c r="BC5716" i="1" s="1"/>
  <c r="BC5715" i="1"/>
  <c r="BD5715" i="1" l="1"/>
  <c r="BD5716" i="1"/>
  <c r="BB5718" i="1"/>
  <c r="BC5717" i="1" s="1"/>
  <c r="BD5717" i="1" l="1"/>
  <c r="BB5719" i="1"/>
  <c r="BB5720" i="1" l="1"/>
  <c r="BC5719" i="1" s="1"/>
  <c r="BD5719" i="1" s="1"/>
  <c r="BC5718" i="1"/>
  <c r="BD5718" i="1" l="1"/>
  <c r="BB5721" i="1"/>
  <c r="BB5722" i="1" l="1"/>
  <c r="BC5720" i="1"/>
  <c r="BD5720" i="1" l="1"/>
  <c r="BB5723" i="1"/>
  <c r="BC5721" i="1"/>
  <c r="BD5721" i="1" l="1"/>
  <c r="BB5724" i="1"/>
  <c r="BC5723" i="1" s="1"/>
  <c r="BC5722" i="1"/>
  <c r="BD5722" i="1" l="1"/>
  <c r="BD5723" i="1"/>
  <c r="BB5725" i="1"/>
  <c r="BB5726" i="1" l="1"/>
  <c r="BC5725" i="1" s="1"/>
  <c r="BD5725" i="1" s="1"/>
  <c r="BC5724" i="1"/>
  <c r="BD5724" i="1" l="1"/>
  <c r="BB5727" i="1"/>
  <c r="BB5728" i="1" l="1"/>
  <c r="BC5726" i="1"/>
  <c r="BD5726" i="1" l="1"/>
  <c r="BB5729" i="1"/>
  <c r="BC5728" i="1" s="1"/>
  <c r="BD5728" i="1" s="1"/>
  <c r="BC5727" i="1"/>
  <c r="BD5727" i="1" l="1"/>
  <c r="BB5730" i="1"/>
  <c r="BB5731" i="1" l="1"/>
  <c r="BC5730" i="1" s="1"/>
  <c r="BC5729" i="1"/>
  <c r="BD5729" i="1" l="1"/>
  <c r="BD5730" i="1"/>
  <c r="BB5732" i="1"/>
  <c r="BC5731" i="1" s="1"/>
  <c r="BD5731" i="1" s="1"/>
  <c r="BB5733" i="1" l="1"/>
  <c r="BB5734" i="1" l="1"/>
  <c r="BC5733" i="1" s="1"/>
  <c r="BC5732" i="1"/>
  <c r="BD5732" i="1" l="1"/>
  <c r="BD5733" i="1"/>
  <c r="BB5735" i="1"/>
  <c r="BB5736" i="1" l="1"/>
  <c r="BC5735" i="1" s="1"/>
  <c r="BC5734" i="1"/>
  <c r="BD5734" i="1" l="1"/>
  <c r="BD5735" i="1"/>
  <c r="BB5737" i="1"/>
  <c r="BC5736" i="1" s="1"/>
  <c r="BD5736" i="1" l="1"/>
  <c r="BB5738" i="1"/>
  <c r="BB5739" i="1" l="1"/>
  <c r="BC5737" i="1"/>
  <c r="BD5737" i="1" l="1"/>
  <c r="BB5740" i="1"/>
  <c r="BC5738" i="1"/>
  <c r="BD5738" i="1" l="1"/>
  <c r="BB5741" i="1"/>
  <c r="BC5740" i="1" s="1"/>
  <c r="BD5740" i="1" s="1"/>
  <c r="BC5739" i="1"/>
  <c r="BD5739" i="1" l="1"/>
  <c r="BB5742" i="1"/>
  <c r="BC5741" i="1" s="1"/>
  <c r="BD5741" i="1" l="1"/>
  <c r="BB5743" i="1"/>
  <c r="BB5744" i="1" l="1"/>
  <c r="BC5742" i="1"/>
  <c r="BD5742" i="1" l="1"/>
  <c r="BB5745" i="1"/>
  <c r="BC5743" i="1"/>
  <c r="BD5743" i="1" l="1"/>
  <c r="BB5746" i="1"/>
  <c r="BC5744" i="1"/>
  <c r="BD5744" i="1" l="1"/>
  <c r="BB5747" i="1"/>
  <c r="BC5746" i="1" s="1"/>
  <c r="BD5746" i="1" s="1"/>
  <c r="BC5745" i="1"/>
  <c r="BD5745" i="1" l="1"/>
  <c r="BB5748" i="1"/>
  <c r="BC5747" i="1" s="1"/>
  <c r="BD5747" i="1" l="1"/>
  <c r="BB5749" i="1"/>
  <c r="BB5750" i="1" l="1"/>
  <c r="BC5748" i="1"/>
  <c r="BD5748" i="1" l="1"/>
  <c r="BB5751" i="1"/>
  <c r="BC5749" i="1"/>
  <c r="BD5749" i="1" l="1"/>
  <c r="BB5752" i="1"/>
  <c r="BC5750" i="1"/>
  <c r="BD5750" i="1" l="1"/>
  <c r="BB5753" i="1"/>
  <c r="BC5752" i="1" s="1"/>
  <c r="BC5751" i="1"/>
  <c r="BD5751" i="1" l="1"/>
  <c r="BD5752" i="1"/>
  <c r="BB5754" i="1"/>
  <c r="BC5753" i="1" s="1"/>
  <c r="BD5753" i="1" l="1"/>
  <c r="BB5756" i="1"/>
  <c r="BB5755" i="1"/>
  <c r="BC5755" i="1" l="1"/>
  <c r="BD5755" i="1" s="1"/>
  <c r="BB5757" i="1"/>
  <c r="BC5756" i="1" s="1"/>
  <c r="BD5756" i="1" s="1"/>
  <c r="BC5754" i="1"/>
  <c r="BD5754" i="1" l="1"/>
  <c r="AK127" i="1" l="1"/>
  <c r="F428" i="1" s="1"/>
  <c r="B368" i="1" l="1"/>
  <c r="AI59" i="1" l="1"/>
  <c r="AM77" i="1" s="1" a="1"/>
  <c r="AM77" i="1" s="1"/>
  <c r="B353" i="1"/>
  <c r="B318" i="1"/>
  <c r="B370" i="1"/>
  <c r="B367" i="1"/>
  <c r="D368" i="1"/>
  <c r="C652" i="1"/>
  <c r="B362" i="1"/>
  <c r="B363" i="1"/>
  <c r="B361" i="1"/>
  <c r="B365" i="1"/>
  <c r="B369" i="1"/>
  <c r="B356" i="1"/>
  <c r="B364" i="1"/>
  <c r="B355" i="1"/>
  <c r="B371" i="1"/>
  <c r="B357" i="1"/>
  <c r="B358" i="1"/>
  <c r="C653" i="1"/>
  <c r="B366" i="1"/>
  <c r="B360" i="1"/>
  <c r="B359" i="1"/>
  <c r="B354" i="1"/>
  <c r="B372" i="1"/>
  <c r="AO77" i="1" l="1" a="1"/>
  <c r="D353" i="1"/>
  <c r="D372" i="1"/>
  <c r="D366" i="1"/>
  <c r="D361" i="1"/>
  <c r="D370" i="1"/>
  <c r="D365" i="1"/>
  <c r="D357" i="1"/>
  <c r="D364" i="1"/>
  <c r="D354" i="1"/>
  <c r="D359" i="1"/>
  <c r="D362" i="1"/>
  <c r="D363" i="1"/>
  <c r="D355" i="1"/>
  <c r="F652" i="1"/>
  <c r="E652" i="1"/>
  <c r="D652" i="1"/>
  <c r="D360" i="1"/>
  <c r="D356" i="1"/>
  <c r="D369" i="1"/>
  <c r="D367" i="1"/>
  <c r="E653" i="1"/>
  <c r="F653" i="1"/>
  <c r="D653" i="1"/>
  <c r="D371" i="1"/>
  <c r="D358" i="1"/>
  <c r="AO77" i="1" l="1"/>
  <c r="C102" i="1" s="1"/>
  <c r="C106" i="1"/>
  <c r="C116" i="1" s="1"/>
  <c r="C105" i="1"/>
  <c r="D638" i="1" s="1"/>
  <c r="F638" i="1" s="1"/>
  <c r="C103" i="1"/>
  <c r="C113" i="1" s="1"/>
  <c r="C104" i="1"/>
  <c r="C114" i="1" s="1"/>
  <c r="B108" i="1"/>
  <c r="C115" i="1"/>
  <c r="B294" i="1"/>
  <c r="B283" i="1"/>
  <c r="B295" i="1"/>
  <c r="B284" i="1"/>
  <c r="B296" i="1"/>
  <c r="D384" i="1"/>
  <c r="C99" i="1" s="1"/>
  <c r="AT753" i="1"/>
  <c r="D639" i="1" l="1"/>
  <c r="F639" i="1" s="1"/>
  <c r="B303" i="1"/>
  <c r="B306" i="1"/>
  <c r="B309" i="1"/>
  <c r="B312" i="1"/>
  <c r="B304" i="1"/>
  <c r="B307" i="1"/>
  <c r="B310" i="1"/>
  <c r="B305" i="1"/>
  <c r="B308" i="1"/>
  <c r="B311" i="1"/>
  <c r="AG753" i="1"/>
  <c r="B187" i="1"/>
  <c r="B301" i="1"/>
  <c r="B289" i="1"/>
  <c r="B292" i="1"/>
  <c r="B286" i="1"/>
  <c r="D286" i="1" s="1"/>
  <c r="B291" i="1"/>
  <c r="D291" i="1" s="1"/>
  <c r="B300" i="1"/>
  <c r="D300" i="1" s="1"/>
  <c r="B212" i="1"/>
  <c r="B297" i="1"/>
  <c r="C332" i="1" s="1"/>
  <c r="AK178" i="1" s="1"/>
  <c r="D637" i="1"/>
  <c r="F637" i="1" s="1"/>
  <c r="B285" i="1"/>
  <c r="C320" i="1" s="1"/>
  <c r="AK166" i="1" s="1"/>
  <c r="B299" i="1"/>
  <c r="D299" i="1" s="1"/>
  <c r="B287" i="1"/>
  <c r="D287" i="1" s="1"/>
  <c r="B288" i="1"/>
  <c r="D288" i="1" s="1"/>
  <c r="B293" i="1"/>
  <c r="D293" i="1" s="1"/>
  <c r="B302" i="1"/>
  <c r="C337" i="1" s="1"/>
  <c r="AK183" i="1" s="1"/>
  <c r="B290" i="1"/>
  <c r="C325" i="1" s="1"/>
  <c r="AK171" i="1" s="1"/>
  <c r="B298" i="1"/>
  <c r="C333" i="1" s="1"/>
  <c r="AK179" i="1" s="1"/>
  <c r="B237" i="1"/>
  <c r="T753" i="1"/>
  <c r="B262" i="1"/>
  <c r="C327" i="1"/>
  <c r="AK173" i="1" s="1"/>
  <c r="D301" i="1"/>
  <c r="D294" i="1"/>
  <c r="C330" i="1"/>
  <c r="AK176" i="1" s="1"/>
  <c r="C331" i="1"/>
  <c r="AK177" i="1" s="1"/>
  <c r="F753" i="1"/>
  <c r="C319" i="1"/>
  <c r="AK165" i="1" s="1"/>
  <c r="F643" i="1"/>
  <c r="C318" i="1"/>
  <c r="AK164" i="1" s="1"/>
  <c r="D636" i="1"/>
  <c r="F636" i="1" s="1"/>
  <c r="D289" i="1"/>
  <c r="F641" i="1" l="1"/>
  <c r="C346" i="1"/>
  <c r="D346" i="1" s="1"/>
  <c r="D311" i="1"/>
  <c r="C343" i="1"/>
  <c r="D343" i="1" s="1"/>
  <c r="D308" i="1"/>
  <c r="C340" i="1"/>
  <c r="D305" i="1"/>
  <c r="C345" i="1"/>
  <c r="D345" i="1" s="1"/>
  <c r="D310" i="1"/>
  <c r="C342" i="1"/>
  <c r="D342" i="1" s="1"/>
  <c r="D307" i="1"/>
  <c r="D304" i="1"/>
  <c r="C339" i="1"/>
  <c r="D312" i="1"/>
  <c r="C347" i="1"/>
  <c r="D347" i="1" s="1"/>
  <c r="D309" i="1"/>
  <c r="C344" i="1"/>
  <c r="D344" i="1" s="1"/>
  <c r="D306" i="1"/>
  <c r="C341" i="1"/>
  <c r="D303" i="1"/>
  <c r="C338" i="1"/>
  <c r="D298" i="1"/>
  <c r="D292" i="1"/>
  <c r="D290" i="1"/>
  <c r="C321" i="1"/>
  <c r="AK167" i="1" s="1"/>
  <c r="D297" i="1"/>
  <c r="C336" i="1"/>
  <c r="AK182" i="1" s="1"/>
  <c r="C322" i="1"/>
  <c r="AK168" i="1" s="1"/>
  <c r="D302" i="1"/>
  <c r="C329" i="1"/>
  <c r="D285" i="1"/>
  <c r="C328" i="1"/>
  <c r="D296" i="1"/>
  <c r="C326" i="1"/>
  <c r="AK172" i="1" s="1"/>
  <c r="D295" i="1"/>
  <c r="D284" i="1"/>
  <c r="C323" i="1"/>
  <c r="AK169" i="1" s="1"/>
  <c r="F645" i="1"/>
  <c r="E655" i="1" s="1"/>
  <c r="D283" i="1"/>
  <c r="C324" i="1"/>
  <c r="C335" i="1"/>
  <c r="AK181" i="1" s="1"/>
  <c r="C334" i="1"/>
  <c r="AK180" i="1" s="1"/>
  <c r="D325" i="1"/>
  <c r="D318" i="1"/>
  <c r="D337" i="1"/>
  <c r="AL183" i="1" s="1"/>
  <c r="AM183" i="1" s="1"/>
  <c r="AP183" i="1" s="1"/>
  <c r="D320" i="1"/>
  <c r="D319" i="1"/>
  <c r="D331" i="1"/>
  <c r="AL177" i="1" s="1"/>
  <c r="AM177" i="1" s="1"/>
  <c r="AP177" i="1" s="1"/>
  <c r="D330" i="1"/>
  <c r="AL176" i="1" s="1"/>
  <c r="AM176" i="1" s="1"/>
  <c r="AP176" i="1" s="1"/>
  <c r="D327" i="1"/>
  <c r="AL173" i="1" s="1"/>
  <c r="AM173" i="1" s="1"/>
  <c r="AP173" i="1" s="1"/>
  <c r="D333" i="1"/>
  <c r="AL179" i="1" s="1"/>
  <c r="AM179" i="1" s="1"/>
  <c r="AP179" i="1" s="1"/>
  <c r="D332" i="1"/>
  <c r="AL178" i="1" s="1"/>
  <c r="AM178" i="1" s="1"/>
  <c r="AP178" i="1" s="1"/>
  <c r="AL171" i="1" l="1"/>
  <c r="AM171" i="1" s="1"/>
  <c r="AP171" i="1" s="1"/>
  <c r="AL165" i="1"/>
  <c r="AM165" i="1" s="1"/>
  <c r="AP165" i="1" s="1"/>
  <c r="AL164" i="1"/>
  <c r="AM164" i="1" s="1"/>
  <c r="AP164" i="1" s="1"/>
  <c r="AL166" i="1"/>
  <c r="AM166" i="1" s="1"/>
  <c r="AP166" i="1" s="1"/>
  <c r="G344" i="1"/>
  <c r="G347" i="1"/>
  <c r="G342" i="1"/>
  <c r="G345" i="1"/>
  <c r="G343" i="1"/>
  <c r="G346" i="1"/>
  <c r="AK184" i="1"/>
  <c r="D338" i="1"/>
  <c r="D341" i="1"/>
  <c r="AK187" i="1"/>
  <c r="AK185" i="1"/>
  <c r="D339" i="1"/>
  <c r="AK186" i="1"/>
  <c r="D340" i="1"/>
  <c r="D324" i="1"/>
  <c r="AK170" i="1"/>
  <c r="D328" i="1"/>
  <c r="AL174" i="1" s="1"/>
  <c r="AM174" i="1" s="1"/>
  <c r="AP174" i="1" s="1"/>
  <c r="AK174" i="1"/>
  <c r="D329" i="1"/>
  <c r="AL175" i="1" s="1"/>
  <c r="AM175" i="1" s="1"/>
  <c r="AP175" i="1" s="1"/>
  <c r="AK175" i="1"/>
  <c r="D321" i="1"/>
  <c r="D314" i="1"/>
  <c r="C97" i="1" s="1"/>
  <c r="D97" i="1" s="1"/>
  <c r="D336" i="1"/>
  <c r="AL182" i="1" s="1"/>
  <c r="AM182" i="1" s="1"/>
  <c r="AP182" i="1" s="1"/>
  <c r="D655" i="1"/>
  <c r="D326" i="1"/>
  <c r="AL172" i="1" s="1"/>
  <c r="AM172" i="1" s="1"/>
  <c r="AP172" i="1" s="1"/>
  <c r="D322" i="1"/>
  <c r="D323" i="1"/>
  <c r="E667" i="1"/>
  <c r="D684" i="1" s="1"/>
  <c r="F711" i="1"/>
  <c r="F707" i="1" s="1"/>
  <c r="F708" i="1" s="1"/>
  <c r="H706" i="1" s="1"/>
  <c r="F655" i="1"/>
  <c r="D335" i="1"/>
  <c r="AL181" i="1" s="1"/>
  <c r="AM181" i="1" s="1"/>
  <c r="AP181" i="1" s="1"/>
  <c r="D334" i="1"/>
  <c r="AL180" i="1" s="1"/>
  <c r="AM180" i="1" s="1"/>
  <c r="AP180" i="1" s="1"/>
  <c r="G337" i="1"/>
  <c r="G327" i="1"/>
  <c r="G330" i="1"/>
  <c r="G331" i="1"/>
  <c r="G319" i="1"/>
  <c r="G332" i="1"/>
  <c r="G320" i="1"/>
  <c r="G318" i="1"/>
  <c r="G325" i="1"/>
  <c r="G333" i="1"/>
  <c r="AL168" i="1" l="1"/>
  <c r="AM168" i="1" s="1"/>
  <c r="AP168" i="1" s="1"/>
  <c r="AL169" i="1"/>
  <c r="AM169" i="1" s="1"/>
  <c r="AP169" i="1" s="1"/>
  <c r="AL167" i="1"/>
  <c r="AM167" i="1" s="1"/>
  <c r="AP167" i="1" s="1"/>
  <c r="AL170" i="1"/>
  <c r="AM170" i="1" s="1"/>
  <c r="AP170" i="1" s="1"/>
  <c r="G324" i="1"/>
  <c r="G329" i="1"/>
  <c r="G328" i="1"/>
  <c r="G340" i="1"/>
  <c r="AL186" i="1"/>
  <c r="AM186" i="1" s="1"/>
  <c r="AP186" i="1" s="1"/>
  <c r="AL185" i="1"/>
  <c r="AM185" i="1" s="1"/>
  <c r="AP185" i="1" s="1"/>
  <c r="G339" i="1"/>
  <c r="G341" i="1"/>
  <c r="AL187" i="1"/>
  <c r="AM187" i="1" s="1"/>
  <c r="AP187" i="1" s="1"/>
  <c r="AL184" i="1"/>
  <c r="AM184" i="1" s="1"/>
  <c r="AP184" i="1" s="1"/>
  <c r="G338" i="1"/>
  <c r="G322" i="1"/>
  <c r="G321" i="1"/>
  <c r="G336" i="1"/>
  <c r="D349" i="1"/>
  <c r="G326" i="1"/>
  <c r="B78" i="1"/>
  <c r="B79" i="1" s="1"/>
  <c r="G323" i="1"/>
  <c r="G335" i="1"/>
  <c r="D685" i="1"/>
  <c r="D687" i="1"/>
  <c r="G334" i="1"/>
  <c r="C98" i="1" l="1"/>
  <c r="E97" i="1" s="1"/>
  <c r="F97" i="1" s="1"/>
  <c r="T160" i="1" s="1"/>
  <c r="B90" i="1"/>
  <c r="D98" i="1"/>
  <c r="F171" i="1"/>
  <c r="E173" i="1" s="1"/>
  <c r="B77" i="1"/>
  <c r="B671" i="1"/>
  <c r="D435" i="1" l="1"/>
  <c r="D429" i="1"/>
  <c r="D428" i="1"/>
  <c r="D430" i="1"/>
  <c r="D432" i="1"/>
  <c r="D434" i="1"/>
  <c r="D433" i="1"/>
  <c r="D431" i="1"/>
  <c r="AG128" i="1"/>
  <c r="AL153" i="1"/>
  <c r="G454" i="1" s="1"/>
  <c r="K38" i="1" s="1"/>
  <c r="AL154" i="1"/>
  <c r="G455" i="1" s="1"/>
  <c r="K39" i="1" s="1"/>
  <c r="AL156" i="1"/>
  <c r="G457" i="1" s="1"/>
  <c r="K41" i="1" s="1"/>
  <c r="AL151" i="1"/>
  <c r="G452" i="1" s="1"/>
  <c r="K36" i="1" s="1"/>
  <c r="AL152" i="1"/>
  <c r="G453" i="1" s="1"/>
  <c r="K37" i="1" s="1"/>
  <c r="AL155" i="1"/>
  <c r="G456" i="1" s="1"/>
  <c r="K40" i="1" s="1"/>
  <c r="AL148" i="1"/>
  <c r="G449" i="1" s="1"/>
  <c r="K33" i="1" s="1"/>
  <c r="AL147" i="1"/>
  <c r="G448" i="1" s="1"/>
  <c r="K32" i="1" s="1"/>
  <c r="AL150" i="1"/>
  <c r="G451" i="1" s="1"/>
  <c r="K35" i="1" s="1"/>
  <c r="AL149" i="1"/>
  <c r="G450" i="1" s="1"/>
  <c r="K34" i="1" s="1"/>
  <c r="F329" i="1"/>
  <c r="B439" i="1" s="1"/>
  <c r="C439" i="1" s="1"/>
  <c r="F340" i="1"/>
  <c r="F342" i="1"/>
  <c r="F344" i="1"/>
  <c r="F346" i="1"/>
  <c r="F339" i="1"/>
  <c r="F343" i="1"/>
  <c r="F345" i="1"/>
  <c r="F347" i="1"/>
  <c r="F341" i="1"/>
  <c r="F338" i="1"/>
  <c r="D448" i="1"/>
  <c r="D455" i="1"/>
  <c r="D450" i="1"/>
  <c r="D457" i="1"/>
  <c r="D452" i="1"/>
  <c r="D454" i="1"/>
  <c r="D449" i="1"/>
  <c r="D456" i="1"/>
  <c r="D451" i="1"/>
  <c r="D453" i="1"/>
  <c r="F327" i="1"/>
  <c r="B437" i="1" s="1"/>
  <c r="C437" i="1" s="1"/>
  <c r="F337" i="1"/>
  <c r="B447" i="1" s="1"/>
  <c r="C447" i="1" s="1"/>
  <c r="F328" i="1"/>
  <c r="B438" i="1" s="1"/>
  <c r="C438" i="1" s="1"/>
  <c r="F320" i="1"/>
  <c r="B430" i="1" s="1"/>
  <c r="C430" i="1" s="1"/>
  <c r="F330" i="1"/>
  <c r="B440" i="1" s="1"/>
  <c r="C440" i="1" s="1"/>
  <c r="F332" i="1"/>
  <c r="B442" i="1" s="1"/>
  <c r="C442" i="1" s="1"/>
  <c r="F322" i="1"/>
  <c r="F321" i="1"/>
  <c r="F336" i="1"/>
  <c r="B446" i="1" s="1"/>
  <c r="C446" i="1" s="1"/>
  <c r="F333" i="1"/>
  <c r="F326" i="1"/>
  <c r="B436" i="1" s="1"/>
  <c r="C436" i="1" s="1"/>
  <c r="F325" i="1"/>
  <c r="B435" i="1" s="1"/>
  <c r="C435" i="1" s="1"/>
  <c r="F324" i="1"/>
  <c r="B434" i="1" s="1"/>
  <c r="C434" i="1" s="1"/>
  <c r="F331" i="1"/>
  <c r="B441" i="1" s="1"/>
  <c r="C441" i="1" s="1"/>
  <c r="T161" i="1"/>
  <c r="H97" i="1"/>
  <c r="B672" i="1"/>
  <c r="B673" i="1" s="1"/>
  <c r="AZ763" i="1"/>
  <c r="AZ766" i="1" s="1"/>
  <c r="D443" i="1"/>
  <c r="D447" i="1"/>
  <c r="D440" i="1"/>
  <c r="D439" i="1"/>
  <c r="D441" i="1"/>
  <c r="D438" i="1"/>
  <c r="D442" i="1"/>
  <c r="D437" i="1"/>
  <c r="D446" i="1"/>
  <c r="D436" i="1"/>
  <c r="D444" i="1"/>
  <c r="D445" i="1"/>
  <c r="AL133" i="1"/>
  <c r="G434" i="1" s="1"/>
  <c r="AL139" i="1"/>
  <c r="G440" i="1" s="1"/>
  <c r="AL141" i="1"/>
  <c r="G442" i="1" s="1"/>
  <c r="AL127" i="1"/>
  <c r="G428" i="1" s="1"/>
  <c r="AL142" i="1"/>
  <c r="G443" i="1" s="1"/>
  <c r="AL128" i="1"/>
  <c r="G429" i="1" s="1"/>
  <c r="AL136" i="1"/>
  <c r="G437" i="1" s="1"/>
  <c r="AL138" i="1"/>
  <c r="G439" i="1" s="1"/>
  <c r="AL134" i="1"/>
  <c r="G435" i="1" s="1"/>
  <c r="AL137" i="1"/>
  <c r="G438" i="1" s="1"/>
  <c r="AL140" i="1"/>
  <c r="G441" i="1" s="1"/>
  <c r="AL129" i="1"/>
  <c r="G430" i="1" s="1"/>
  <c r="AL146" i="1"/>
  <c r="G447" i="1" s="1"/>
  <c r="AL144" i="1"/>
  <c r="G445" i="1" s="1"/>
  <c r="AL145" i="1"/>
  <c r="G446" i="1" s="1"/>
  <c r="AL135" i="1"/>
  <c r="G436" i="1" s="1"/>
  <c r="AL143" i="1"/>
  <c r="G444" i="1" s="1"/>
  <c r="AL130" i="1"/>
  <c r="G431" i="1" s="1"/>
  <c r="AL132" i="1"/>
  <c r="G433" i="1" s="1"/>
  <c r="AL131" i="1"/>
  <c r="G432" i="1" s="1"/>
  <c r="D105" i="1"/>
  <c r="E105" i="1" s="1"/>
  <c r="F105" i="1" s="1"/>
  <c r="D104" i="1"/>
  <c r="AG754" i="1" s="1"/>
  <c r="D103" i="1"/>
  <c r="P753" i="1" s="1"/>
  <c r="D106" i="1"/>
  <c r="AT754" i="1" s="1"/>
  <c r="D102" i="1"/>
  <c r="F319" i="1"/>
  <c r="B429" i="1" s="1"/>
  <c r="C429" i="1" s="1"/>
  <c r="F318" i="1"/>
  <c r="B428" i="1" s="1"/>
  <c r="C428" i="1" s="1"/>
  <c r="L45" i="1"/>
  <c r="M45" i="1" s="1"/>
  <c r="F335" i="1"/>
  <c r="B445" i="1" s="1"/>
  <c r="C445" i="1" s="1"/>
  <c r="F323" i="1"/>
  <c r="F165" i="1"/>
  <c r="A160" i="1" s="1"/>
  <c r="AI205" i="1"/>
  <c r="AI206" i="1"/>
  <c r="AI220" i="1"/>
  <c r="AI210" i="1"/>
  <c r="AI209" i="1"/>
  <c r="AI200" i="1"/>
  <c r="AI211" i="1"/>
  <c r="AI213" i="1"/>
  <c r="AI199" i="1"/>
  <c r="AI214" i="1"/>
  <c r="AI218" i="1"/>
  <c r="AI222" i="1"/>
  <c r="AI212" i="1"/>
  <c r="AI221" i="1"/>
  <c r="AI201" i="1"/>
  <c r="AI208" i="1"/>
  <c r="AI204" i="1"/>
  <c r="AI203" i="1"/>
  <c r="AI215" i="1"/>
  <c r="AI202" i="1"/>
  <c r="AI207" i="1"/>
  <c r="AI216" i="1"/>
  <c r="AI217" i="1"/>
  <c r="AI219" i="1"/>
  <c r="F334" i="1"/>
  <c r="B444" i="1" s="1"/>
  <c r="C444" i="1" s="1"/>
  <c r="E174" i="1"/>
  <c r="I68" i="1"/>
  <c r="J21" i="1"/>
  <c r="J31" i="1"/>
  <c r="BE756" i="1" l="1"/>
  <c r="BE757" i="1"/>
  <c r="BE758" i="1"/>
  <c r="BE759" i="1"/>
  <c r="BE760" i="1"/>
  <c r="BE761" i="1"/>
  <c r="BE762" i="1"/>
  <c r="BE763" i="1"/>
  <c r="BE764" i="1"/>
  <c r="BE765" i="1"/>
  <c r="BE766" i="1"/>
  <c r="BE767" i="1"/>
  <c r="BE768" i="1"/>
  <c r="BE769" i="1"/>
  <c r="BE770" i="1"/>
  <c r="BE771" i="1"/>
  <c r="BE772" i="1"/>
  <c r="BE773" i="1"/>
  <c r="BE774" i="1"/>
  <c r="BE775" i="1"/>
  <c r="BE776" i="1"/>
  <c r="BE777" i="1"/>
  <c r="BE778" i="1"/>
  <c r="BE779" i="1"/>
  <c r="BE780" i="1"/>
  <c r="BE781" i="1"/>
  <c r="BE782" i="1"/>
  <c r="BE783" i="1"/>
  <c r="BE784" i="1"/>
  <c r="BE785" i="1"/>
  <c r="BE786" i="1"/>
  <c r="BE787" i="1"/>
  <c r="BE788" i="1"/>
  <c r="BE789" i="1"/>
  <c r="BE790" i="1"/>
  <c r="BE791" i="1"/>
  <c r="BE792" i="1"/>
  <c r="BE793" i="1"/>
  <c r="BE794" i="1"/>
  <c r="BE795" i="1"/>
  <c r="BE796" i="1"/>
  <c r="BE797" i="1"/>
  <c r="BE798" i="1"/>
  <c r="BE799" i="1"/>
  <c r="BE800" i="1"/>
  <c r="BE801" i="1"/>
  <c r="BE802" i="1"/>
  <c r="BE803" i="1"/>
  <c r="BE804" i="1"/>
  <c r="BE805" i="1"/>
  <c r="BE806" i="1"/>
  <c r="BE807" i="1"/>
  <c r="BE808" i="1"/>
  <c r="BE809" i="1"/>
  <c r="BE810" i="1"/>
  <c r="BE811" i="1"/>
  <c r="BE812" i="1"/>
  <c r="BE813" i="1"/>
  <c r="BE814" i="1"/>
  <c r="BE815" i="1"/>
  <c r="BE816" i="1"/>
  <c r="BE817" i="1"/>
  <c r="BE818" i="1"/>
  <c r="BE819" i="1"/>
  <c r="BE820" i="1"/>
  <c r="BE821" i="1"/>
  <c r="BE822" i="1"/>
  <c r="BE823" i="1"/>
  <c r="BE824" i="1"/>
  <c r="BE825" i="1"/>
  <c r="BE826" i="1"/>
  <c r="BE827" i="1"/>
  <c r="BE828" i="1"/>
  <c r="BE829" i="1"/>
  <c r="BE830" i="1"/>
  <c r="BE831" i="1"/>
  <c r="BE832" i="1"/>
  <c r="BE833" i="1"/>
  <c r="BE834" i="1"/>
  <c r="BE835" i="1"/>
  <c r="BE836" i="1"/>
  <c r="BE837" i="1"/>
  <c r="BE838" i="1"/>
  <c r="BE839" i="1"/>
  <c r="BE840" i="1"/>
  <c r="BE841" i="1"/>
  <c r="BE842" i="1"/>
  <c r="BE843" i="1"/>
  <c r="BE844" i="1"/>
  <c r="BE845" i="1"/>
  <c r="BE846" i="1"/>
  <c r="BE847" i="1"/>
  <c r="BE848" i="1"/>
  <c r="BE849" i="1"/>
  <c r="BE850" i="1"/>
  <c r="BE851" i="1"/>
  <c r="BE852" i="1"/>
  <c r="BE853" i="1"/>
  <c r="BE854" i="1"/>
  <c r="BE855" i="1"/>
  <c r="BE856" i="1"/>
  <c r="BE857" i="1"/>
  <c r="BE858" i="1"/>
  <c r="BE859" i="1"/>
  <c r="BE860" i="1"/>
  <c r="BE861" i="1"/>
  <c r="BE862" i="1"/>
  <c r="BE863" i="1"/>
  <c r="BE864" i="1"/>
  <c r="BE865" i="1"/>
  <c r="BE866" i="1"/>
  <c r="BE867" i="1"/>
  <c r="BE868" i="1"/>
  <c r="BE869" i="1"/>
  <c r="BE870" i="1"/>
  <c r="BE871" i="1"/>
  <c r="BE872" i="1"/>
  <c r="BE873" i="1"/>
  <c r="BE874" i="1"/>
  <c r="BE875" i="1"/>
  <c r="BE876" i="1"/>
  <c r="BE877" i="1"/>
  <c r="BE878" i="1"/>
  <c r="BE879" i="1"/>
  <c r="BE880" i="1"/>
  <c r="BE881" i="1"/>
  <c r="BE882" i="1"/>
  <c r="BE883" i="1"/>
  <c r="BE884" i="1"/>
  <c r="BE885" i="1"/>
  <c r="BE886" i="1"/>
  <c r="BE887" i="1"/>
  <c r="BE888" i="1"/>
  <c r="BE889" i="1"/>
  <c r="BE890" i="1"/>
  <c r="BE891" i="1"/>
  <c r="BE892" i="1"/>
  <c r="BE893" i="1"/>
  <c r="BE894" i="1"/>
  <c r="BE895" i="1"/>
  <c r="BE896" i="1"/>
  <c r="BE897" i="1"/>
  <c r="BE898" i="1"/>
  <c r="BE899" i="1"/>
  <c r="BE900" i="1"/>
  <c r="BE901" i="1"/>
  <c r="BE902" i="1"/>
  <c r="BE903" i="1"/>
  <c r="BE904" i="1"/>
  <c r="BE905" i="1"/>
  <c r="BE906" i="1"/>
  <c r="BE907" i="1"/>
  <c r="BE908" i="1"/>
  <c r="BE909" i="1"/>
  <c r="BE910" i="1"/>
  <c r="BE911" i="1"/>
  <c r="BE912" i="1"/>
  <c r="BE913" i="1"/>
  <c r="BE914" i="1"/>
  <c r="BE915" i="1"/>
  <c r="BE916" i="1"/>
  <c r="BE917" i="1"/>
  <c r="BE918" i="1"/>
  <c r="BE919" i="1"/>
  <c r="BE920" i="1"/>
  <c r="BE921" i="1"/>
  <c r="BE922" i="1"/>
  <c r="BE923" i="1"/>
  <c r="BE924" i="1"/>
  <c r="BE925" i="1"/>
  <c r="BE926" i="1"/>
  <c r="BE927" i="1"/>
  <c r="BE928" i="1"/>
  <c r="BE929" i="1"/>
  <c r="BE930" i="1"/>
  <c r="BE931" i="1"/>
  <c r="BE932" i="1"/>
  <c r="BE933" i="1"/>
  <c r="BE934" i="1"/>
  <c r="BE935" i="1"/>
  <c r="BE936" i="1"/>
  <c r="BE937" i="1"/>
  <c r="BE938" i="1"/>
  <c r="BE939" i="1"/>
  <c r="BE940" i="1"/>
  <c r="BE941" i="1"/>
  <c r="BE942" i="1"/>
  <c r="BE943" i="1"/>
  <c r="BE944" i="1"/>
  <c r="BE945" i="1"/>
  <c r="BE946" i="1"/>
  <c r="BE947" i="1"/>
  <c r="BE948" i="1"/>
  <c r="BE949" i="1"/>
  <c r="BE950" i="1"/>
  <c r="BE951" i="1"/>
  <c r="BE952" i="1"/>
  <c r="BE953" i="1"/>
  <c r="BE954" i="1"/>
  <c r="BE955" i="1"/>
  <c r="BE956" i="1"/>
  <c r="BE957" i="1"/>
  <c r="BE958" i="1"/>
  <c r="BE959" i="1"/>
  <c r="BE960" i="1"/>
  <c r="BE961" i="1"/>
  <c r="BE962" i="1"/>
  <c r="BE963" i="1"/>
  <c r="BE964" i="1"/>
  <c r="BE965" i="1"/>
  <c r="BE966" i="1"/>
  <c r="BE967" i="1"/>
  <c r="BE968" i="1"/>
  <c r="BE969" i="1"/>
  <c r="BE970" i="1"/>
  <c r="BE971" i="1"/>
  <c r="BE972" i="1"/>
  <c r="BE973" i="1"/>
  <c r="BE974" i="1"/>
  <c r="BE975" i="1"/>
  <c r="BE976" i="1"/>
  <c r="BE977" i="1"/>
  <c r="BE978" i="1"/>
  <c r="BE979" i="1"/>
  <c r="BE980" i="1"/>
  <c r="BE981" i="1"/>
  <c r="BE982" i="1"/>
  <c r="BE983" i="1"/>
  <c r="BE984" i="1"/>
  <c r="BE985" i="1"/>
  <c r="BE986" i="1"/>
  <c r="BE987" i="1"/>
  <c r="BE988" i="1"/>
  <c r="BE989" i="1"/>
  <c r="BE990" i="1"/>
  <c r="BE991" i="1"/>
  <c r="BE992" i="1"/>
  <c r="BE993" i="1"/>
  <c r="BE994" i="1"/>
  <c r="BE995" i="1"/>
  <c r="BE996" i="1"/>
  <c r="BE997" i="1"/>
  <c r="BE998" i="1"/>
  <c r="BE999" i="1"/>
  <c r="BE1000" i="1"/>
  <c r="BE1001" i="1"/>
  <c r="BE1002" i="1"/>
  <c r="BE1003" i="1"/>
  <c r="BE1004" i="1"/>
  <c r="BE1005" i="1"/>
  <c r="BE1006" i="1"/>
  <c r="BE1007" i="1"/>
  <c r="BE1008" i="1"/>
  <c r="BE1009" i="1"/>
  <c r="BE1010" i="1"/>
  <c r="BE1011" i="1"/>
  <c r="BE1012" i="1"/>
  <c r="BE1013" i="1"/>
  <c r="BE1014" i="1"/>
  <c r="BE1015" i="1"/>
  <c r="BE1016" i="1"/>
  <c r="BE1017" i="1"/>
  <c r="BE1018" i="1"/>
  <c r="BE1019" i="1"/>
  <c r="BE1020" i="1"/>
  <c r="BE1021" i="1"/>
  <c r="BE1022" i="1"/>
  <c r="BE1023" i="1"/>
  <c r="BE1024" i="1"/>
  <c r="BE1025" i="1"/>
  <c r="BE1026" i="1"/>
  <c r="BE1027" i="1"/>
  <c r="BE1028" i="1"/>
  <c r="BE1029" i="1"/>
  <c r="BE1030" i="1"/>
  <c r="BE1031" i="1"/>
  <c r="BE1032" i="1"/>
  <c r="BE1033" i="1"/>
  <c r="BE1034" i="1"/>
  <c r="BE1035" i="1"/>
  <c r="BE1036" i="1"/>
  <c r="BE1037" i="1"/>
  <c r="BE1038" i="1"/>
  <c r="BE1039" i="1"/>
  <c r="BE1040" i="1"/>
  <c r="BE1041" i="1"/>
  <c r="BE1042" i="1"/>
  <c r="BE1043" i="1"/>
  <c r="BE1044" i="1"/>
  <c r="BE1045" i="1"/>
  <c r="BE1046" i="1"/>
  <c r="BE1047" i="1"/>
  <c r="BE1048" i="1"/>
  <c r="BE1049" i="1"/>
  <c r="BE1050" i="1"/>
  <c r="BE1051" i="1"/>
  <c r="BE1052" i="1"/>
  <c r="BE1053" i="1"/>
  <c r="BE1054" i="1"/>
  <c r="BE1055" i="1"/>
  <c r="BE1056" i="1"/>
  <c r="BE1057" i="1"/>
  <c r="BE1058" i="1"/>
  <c r="BE1059" i="1"/>
  <c r="BE1060" i="1"/>
  <c r="BE1061" i="1"/>
  <c r="BE1062" i="1"/>
  <c r="BE1063" i="1"/>
  <c r="BE1064" i="1"/>
  <c r="BE1065" i="1"/>
  <c r="BE1066" i="1"/>
  <c r="BE1067" i="1"/>
  <c r="BE1068" i="1"/>
  <c r="BE1069" i="1"/>
  <c r="BE1070" i="1"/>
  <c r="BE1071" i="1"/>
  <c r="BE1072" i="1"/>
  <c r="BE1073" i="1"/>
  <c r="BE1074" i="1"/>
  <c r="BE1075" i="1"/>
  <c r="BE1076" i="1"/>
  <c r="BE1077" i="1"/>
  <c r="BE1078" i="1"/>
  <c r="BE1079" i="1"/>
  <c r="BE1080" i="1"/>
  <c r="BE1081" i="1"/>
  <c r="BE1082" i="1"/>
  <c r="BE1083" i="1"/>
  <c r="BE1084" i="1"/>
  <c r="BE1085" i="1"/>
  <c r="BE1086" i="1"/>
  <c r="BE1087" i="1"/>
  <c r="BE1088" i="1"/>
  <c r="BE1089" i="1"/>
  <c r="BE1090" i="1"/>
  <c r="BE1091" i="1"/>
  <c r="BE1092" i="1"/>
  <c r="BE1093" i="1"/>
  <c r="BE1094" i="1"/>
  <c r="BE1095" i="1"/>
  <c r="BE1096" i="1"/>
  <c r="BE1097" i="1"/>
  <c r="BE1098" i="1"/>
  <c r="BE1099" i="1"/>
  <c r="BE1100" i="1"/>
  <c r="BE1101" i="1"/>
  <c r="BE1102" i="1"/>
  <c r="BE1103" i="1"/>
  <c r="BE1104" i="1"/>
  <c r="BE1105" i="1"/>
  <c r="BE1106" i="1"/>
  <c r="BE1107" i="1"/>
  <c r="BE1108" i="1"/>
  <c r="BE1109" i="1"/>
  <c r="BE1110" i="1"/>
  <c r="BE1111" i="1"/>
  <c r="BE1112" i="1"/>
  <c r="BE1113" i="1"/>
  <c r="BE1114" i="1"/>
  <c r="BE1115" i="1"/>
  <c r="BE1116" i="1"/>
  <c r="BE1117" i="1"/>
  <c r="BE1118" i="1"/>
  <c r="BE1119" i="1"/>
  <c r="BE1120" i="1"/>
  <c r="BE1121" i="1"/>
  <c r="BE1122" i="1"/>
  <c r="BE1123" i="1"/>
  <c r="BE1124" i="1"/>
  <c r="BE1125" i="1"/>
  <c r="BE1126" i="1"/>
  <c r="BE1127" i="1"/>
  <c r="BE1128" i="1"/>
  <c r="BE1129" i="1"/>
  <c r="BE1130" i="1"/>
  <c r="BE1131" i="1"/>
  <c r="BE1132" i="1"/>
  <c r="BE1133" i="1"/>
  <c r="BE1134" i="1"/>
  <c r="BE1135" i="1"/>
  <c r="BE1136" i="1"/>
  <c r="BE1137" i="1"/>
  <c r="BE1138" i="1"/>
  <c r="BE1139" i="1"/>
  <c r="BE1140" i="1"/>
  <c r="BE1141" i="1"/>
  <c r="BE1142" i="1"/>
  <c r="BE1143" i="1"/>
  <c r="BE1144" i="1"/>
  <c r="BE1145" i="1"/>
  <c r="BE1146" i="1"/>
  <c r="BE1147" i="1"/>
  <c r="BE1148" i="1"/>
  <c r="BE1149" i="1"/>
  <c r="BE1150" i="1"/>
  <c r="BE1151" i="1"/>
  <c r="BE1152" i="1"/>
  <c r="BE1153" i="1"/>
  <c r="BE1154" i="1"/>
  <c r="BE1155" i="1"/>
  <c r="BE1156" i="1"/>
  <c r="BE1157" i="1"/>
  <c r="BE1158" i="1"/>
  <c r="BE1159" i="1"/>
  <c r="BE1160" i="1"/>
  <c r="BE1161" i="1"/>
  <c r="BE1162" i="1"/>
  <c r="BE1163" i="1"/>
  <c r="BE1164" i="1"/>
  <c r="BE1165" i="1"/>
  <c r="BE1166" i="1"/>
  <c r="BE1167" i="1"/>
  <c r="BE1168" i="1"/>
  <c r="BE1169" i="1"/>
  <c r="BE1170" i="1"/>
  <c r="BE1171" i="1"/>
  <c r="BE1172" i="1"/>
  <c r="BE1173" i="1"/>
  <c r="BE1174" i="1"/>
  <c r="BE1175" i="1"/>
  <c r="BE1176" i="1"/>
  <c r="BE1177" i="1"/>
  <c r="BE1178" i="1"/>
  <c r="BE1179" i="1"/>
  <c r="BE1180" i="1"/>
  <c r="BE1181" i="1"/>
  <c r="BE1182" i="1"/>
  <c r="BE1183" i="1"/>
  <c r="BE1184" i="1"/>
  <c r="BE1185" i="1"/>
  <c r="BE1186" i="1"/>
  <c r="BE1187" i="1"/>
  <c r="BE1188" i="1"/>
  <c r="BE1189" i="1"/>
  <c r="BE1190" i="1"/>
  <c r="BE1191" i="1"/>
  <c r="BE1192" i="1"/>
  <c r="BE1193" i="1"/>
  <c r="BE1194" i="1"/>
  <c r="BE1195" i="1"/>
  <c r="BE1196" i="1"/>
  <c r="BE1197" i="1"/>
  <c r="BE1198" i="1"/>
  <c r="BE1199" i="1"/>
  <c r="BE1200" i="1"/>
  <c r="BE1201" i="1"/>
  <c r="BE1202" i="1"/>
  <c r="BE1203" i="1"/>
  <c r="BE1204" i="1"/>
  <c r="BE1205" i="1"/>
  <c r="BE1206" i="1"/>
  <c r="BE1207" i="1"/>
  <c r="BE1208" i="1"/>
  <c r="BE1209" i="1"/>
  <c r="BE1210" i="1"/>
  <c r="BE1211" i="1"/>
  <c r="BE1212" i="1"/>
  <c r="BE1213" i="1"/>
  <c r="BE1214" i="1"/>
  <c r="BE1215" i="1"/>
  <c r="BE1216" i="1"/>
  <c r="BE1217" i="1"/>
  <c r="BE1218" i="1"/>
  <c r="BE1219" i="1"/>
  <c r="BE1220" i="1"/>
  <c r="BE1221" i="1"/>
  <c r="BE1222" i="1"/>
  <c r="BE1223" i="1"/>
  <c r="BE1224" i="1"/>
  <c r="BE1225" i="1"/>
  <c r="BE1226" i="1"/>
  <c r="BE1227" i="1"/>
  <c r="BE1228" i="1"/>
  <c r="BE1229" i="1"/>
  <c r="BE1230" i="1"/>
  <c r="BE1231" i="1"/>
  <c r="BE1232" i="1"/>
  <c r="BE1233" i="1"/>
  <c r="BE1234" i="1"/>
  <c r="BE1235" i="1"/>
  <c r="BE1236" i="1"/>
  <c r="BE1237" i="1"/>
  <c r="BE1238" i="1"/>
  <c r="BE1239" i="1"/>
  <c r="BE1240" i="1"/>
  <c r="BE1241" i="1"/>
  <c r="BE1242" i="1"/>
  <c r="BE1243" i="1"/>
  <c r="BE1244" i="1"/>
  <c r="BE1245" i="1"/>
  <c r="BE1246" i="1"/>
  <c r="BE1247" i="1"/>
  <c r="BE1248" i="1"/>
  <c r="BE1249" i="1"/>
  <c r="BE1250" i="1"/>
  <c r="BE1251" i="1"/>
  <c r="BE1252" i="1"/>
  <c r="BE1253" i="1"/>
  <c r="BE1254" i="1"/>
  <c r="BE1255" i="1"/>
  <c r="BE1256" i="1"/>
  <c r="BE1257" i="1"/>
  <c r="BE1258" i="1"/>
  <c r="BE1259" i="1"/>
  <c r="BE1260" i="1"/>
  <c r="BE1261" i="1"/>
  <c r="BE1262" i="1"/>
  <c r="BE1263" i="1"/>
  <c r="BE1264" i="1"/>
  <c r="BE1265" i="1"/>
  <c r="BE1266" i="1"/>
  <c r="BE1267" i="1"/>
  <c r="BE1268" i="1"/>
  <c r="BE1269" i="1"/>
  <c r="BE1270" i="1"/>
  <c r="BE1271" i="1"/>
  <c r="BE1272" i="1"/>
  <c r="BE1273" i="1"/>
  <c r="BE1274" i="1"/>
  <c r="BE1275" i="1"/>
  <c r="BE1276" i="1"/>
  <c r="BE1277" i="1"/>
  <c r="BE1278" i="1"/>
  <c r="BE1279" i="1"/>
  <c r="BE1280" i="1"/>
  <c r="BE1281" i="1"/>
  <c r="BE1282" i="1"/>
  <c r="BE1283" i="1"/>
  <c r="BE1284" i="1"/>
  <c r="BE1285" i="1"/>
  <c r="BE1286" i="1"/>
  <c r="BE1287" i="1"/>
  <c r="BE1288" i="1"/>
  <c r="BE1289" i="1"/>
  <c r="BE1290" i="1"/>
  <c r="BE1291" i="1"/>
  <c r="BE1292" i="1"/>
  <c r="BE1293" i="1"/>
  <c r="BE1294" i="1"/>
  <c r="BE1295" i="1"/>
  <c r="BE1296" i="1"/>
  <c r="BE1297" i="1"/>
  <c r="BE1298" i="1"/>
  <c r="BE1299" i="1"/>
  <c r="BE1300" i="1"/>
  <c r="BE1301" i="1"/>
  <c r="BE1302" i="1"/>
  <c r="BE1303" i="1"/>
  <c r="BE1304" i="1"/>
  <c r="BE1305" i="1"/>
  <c r="BE1306" i="1"/>
  <c r="BE1307" i="1"/>
  <c r="BE1308" i="1"/>
  <c r="BE1309" i="1"/>
  <c r="BE1310" i="1"/>
  <c r="BE1311" i="1"/>
  <c r="BE1312" i="1"/>
  <c r="BE1313" i="1"/>
  <c r="BE1314" i="1"/>
  <c r="BE1315" i="1"/>
  <c r="BE1316" i="1"/>
  <c r="BE1317" i="1"/>
  <c r="BE1318" i="1"/>
  <c r="BE1319" i="1"/>
  <c r="BE1320" i="1"/>
  <c r="BE1321" i="1"/>
  <c r="BE1322" i="1"/>
  <c r="BE1323" i="1"/>
  <c r="BE1324" i="1"/>
  <c r="BE1325" i="1"/>
  <c r="BE1326" i="1"/>
  <c r="BE1327" i="1"/>
  <c r="BE1328" i="1"/>
  <c r="BE1329" i="1"/>
  <c r="BE1330" i="1"/>
  <c r="BE1331" i="1"/>
  <c r="BE1332" i="1"/>
  <c r="BE1333" i="1"/>
  <c r="BE1334" i="1"/>
  <c r="BE1335" i="1"/>
  <c r="BE1336" i="1"/>
  <c r="BE1337" i="1"/>
  <c r="BE1338" i="1"/>
  <c r="BE1339" i="1"/>
  <c r="BE1340" i="1"/>
  <c r="BE1341" i="1"/>
  <c r="BE1342" i="1"/>
  <c r="BE1343" i="1"/>
  <c r="BE1344" i="1"/>
  <c r="BE1345" i="1"/>
  <c r="BE1346" i="1"/>
  <c r="BE1347" i="1"/>
  <c r="BE1348" i="1"/>
  <c r="BE1349" i="1"/>
  <c r="BE1350" i="1"/>
  <c r="BE1351" i="1"/>
  <c r="BE1352" i="1"/>
  <c r="BE1353" i="1"/>
  <c r="BE1354" i="1"/>
  <c r="BE1355" i="1"/>
  <c r="BE1356" i="1"/>
  <c r="BE1357" i="1"/>
  <c r="BE1358" i="1"/>
  <c r="BE1359" i="1"/>
  <c r="BE1360" i="1"/>
  <c r="BE1361" i="1"/>
  <c r="BE1362" i="1"/>
  <c r="BE1363" i="1"/>
  <c r="BE1364" i="1"/>
  <c r="BE1365" i="1"/>
  <c r="BE1366" i="1"/>
  <c r="BE1367" i="1"/>
  <c r="BE1368" i="1"/>
  <c r="BE1369" i="1"/>
  <c r="BE1370" i="1"/>
  <c r="BE1371" i="1"/>
  <c r="BE1372" i="1"/>
  <c r="BE1373" i="1"/>
  <c r="BE1374" i="1"/>
  <c r="BE1375" i="1"/>
  <c r="BE1376" i="1"/>
  <c r="BE1377" i="1"/>
  <c r="BE1378" i="1"/>
  <c r="BE1379" i="1"/>
  <c r="BE1380" i="1"/>
  <c r="BE1381" i="1"/>
  <c r="BE1382" i="1"/>
  <c r="BE1383" i="1"/>
  <c r="BE1384" i="1"/>
  <c r="BE1385" i="1"/>
  <c r="BE1386" i="1"/>
  <c r="BE1387" i="1"/>
  <c r="BE1388" i="1"/>
  <c r="BE1389" i="1"/>
  <c r="BE1390" i="1"/>
  <c r="BE1391" i="1"/>
  <c r="BE1392" i="1"/>
  <c r="BE1393" i="1"/>
  <c r="BE1394" i="1"/>
  <c r="BE1395" i="1"/>
  <c r="BE1396" i="1"/>
  <c r="BE1397" i="1"/>
  <c r="BE1398" i="1"/>
  <c r="BE1399" i="1"/>
  <c r="BE1400" i="1"/>
  <c r="BE1401" i="1"/>
  <c r="BE1402" i="1"/>
  <c r="BE1403" i="1"/>
  <c r="BE1404" i="1"/>
  <c r="BE1405" i="1"/>
  <c r="BE1406" i="1"/>
  <c r="BE1407" i="1"/>
  <c r="BE1408" i="1"/>
  <c r="BE1409" i="1"/>
  <c r="BE1410" i="1"/>
  <c r="BE1411" i="1"/>
  <c r="BE1412" i="1"/>
  <c r="BE1413" i="1"/>
  <c r="BE1414" i="1"/>
  <c r="BE1415" i="1"/>
  <c r="BE1416" i="1"/>
  <c r="BE1417" i="1"/>
  <c r="BE1418" i="1"/>
  <c r="BE1419" i="1"/>
  <c r="BE1420" i="1"/>
  <c r="BE1421" i="1"/>
  <c r="BE1422" i="1"/>
  <c r="BE1423" i="1"/>
  <c r="BE1424" i="1"/>
  <c r="BE1425" i="1"/>
  <c r="BE1426" i="1"/>
  <c r="BE1427" i="1"/>
  <c r="BE1428" i="1"/>
  <c r="BE1429" i="1"/>
  <c r="BE1430" i="1"/>
  <c r="BE1431" i="1"/>
  <c r="BE1432" i="1"/>
  <c r="BE1433" i="1"/>
  <c r="BE1434" i="1"/>
  <c r="BE1435" i="1"/>
  <c r="BE1436" i="1"/>
  <c r="BE1437" i="1"/>
  <c r="BE1438" i="1"/>
  <c r="BE1439" i="1"/>
  <c r="BE1440" i="1"/>
  <c r="BE1441" i="1"/>
  <c r="BE1442" i="1"/>
  <c r="BE1443" i="1"/>
  <c r="BE1444" i="1"/>
  <c r="BE1445" i="1"/>
  <c r="BE1446" i="1"/>
  <c r="BE1447" i="1"/>
  <c r="BE1448" i="1"/>
  <c r="BE1449" i="1"/>
  <c r="BE1450" i="1"/>
  <c r="BE1451" i="1"/>
  <c r="BE1452" i="1"/>
  <c r="BE1453" i="1"/>
  <c r="BE1454" i="1"/>
  <c r="BE1455" i="1"/>
  <c r="BE1456" i="1"/>
  <c r="BE1457" i="1"/>
  <c r="BE1458" i="1"/>
  <c r="BE1459" i="1"/>
  <c r="BE1460" i="1"/>
  <c r="BE1461" i="1"/>
  <c r="BE1462" i="1"/>
  <c r="BE1463" i="1"/>
  <c r="BE1464" i="1"/>
  <c r="BE1465" i="1"/>
  <c r="BE1466" i="1"/>
  <c r="BE1467" i="1"/>
  <c r="BE1468" i="1"/>
  <c r="BE1469" i="1"/>
  <c r="BE1470" i="1"/>
  <c r="BE1471" i="1"/>
  <c r="BE1472" i="1"/>
  <c r="BE1473" i="1"/>
  <c r="BE1474" i="1"/>
  <c r="BE1475" i="1"/>
  <c r="BE1476" i="1"/>
  <c r="BE1477" i="1"/>
  <c r="BE1478" i="1"/>
  <c r="BE1479" i="1"/>
  <c r="BE1480" i="1"/>
  <c r="BE1481" i="1"/>
  <c r="BE1482" i="1"/>
  <c r="BE1483" i="1"/>
  <c r="BE1484" i="1"/>
  <c r="BE1485" i="1"/>
  <c r="BE1486" i="1"/>
  <c r="BE1487" i="1"/>
  <c r="BE1488" i="1"/>
  <c r="BE1489" i="1"/>
  <c r="BE1490" i="1"/>
  <c r="BE1491" i="1"/>
  <c r="BE1492" i="1"/>
  <c r="BE1493" i="1"/>
  <c r="BE1494" i="1"/>
  <c r="BE1495" i="1"/>
  <c r="BE1496" i="1"/>
  <c r="BE1497" i="1"/>
  <c r="BE1498" i="1"/>
  <c r="BE1499" i="1"/>
  <c r="BE1500" i="1"/>
  <c r="BE1501" i="1"/>
  <c r="BE1502" i="1"/>
  <c r="BE1503" i="1"/>
  <c r="BE1504" i="1"/>
  <c r="BE1505" i="1"/>
  <c r="BE1506" i="1"/>
  <c r="BE1507" i="1"/>
  <c r="BE1508" i="1"/>
  <c r="BE1509" i="1"/>
  <c r="BE1510" i="1"/>
  <c r="BE1511" i="1"/>
  <c r="BE1512" i="1"/>
  <c r="BE1513" i="1"/>
  <c r="BE1514" i="1"/>
  <c r="BE1515" i="1"/>
  <c r="BE1516" i="1"/>
  <c r="BE1517" i="1"/>
  <c r="BE1518" i="1"/>
  <c r="BE1519" i="1"/>
  <c r="BE1520" i="1"/>
  <c r="BE1521" i="1"/>
  <c r="BE1522" i="1"/>
  <c r="BE1523" i="1"/>
  <c r="BE1524" i="1"/>
  <c r="BE1525" i="1"/>
  <c r="BE1526" i="1"/>
  <c r="BE1527" i="1"/>
  <c r="BE1528" i="1"/>
  <c r="BE1529" i="1"/>
  <c r="BE1530" i="1"/>
  <c r="BE1531" i="1"/>
  <c r="BE1532" i="1"/>
  <c r="BE1533" i="1"/>
  <c r="BE1534" i="1"/>
  <c r="BE1535" i="1"/>
  <c r="BE1536" i="1"/>
  <c r="BE1537" i="1"/>
  <c r="BE1538" i="1"/>
  <c r="BE1539" i="1"/>
  <c r="BE1540" i="1"/>
  <c r="BE1541" i="1"/>
  <c r="BE1542" i="1"/>
  <c r="BE1543" i="1"/>
  <c r="BE1544" i="1"/>
  <c r="BE1545" i="1"/>
  <c r="BE1546" i="1"/>
  <c r="BE1547" i="1"/>
  <c r="BE1548" i="1"/>
  <c r="BE1549" i="1"/>
  <c r="BE1550" i="1"/>
  <c r="BE1551" i="1"/>
  <c r="BE1552" i="1"/>
  <c r="BE1553" i="1"/>
  <c r="BE1554" i="1"/>
  <c r="BE1555" i="1"/>
  <c r="BE1556" i="1"/>
  <c r="BE1557" i="1"/>
  <c r="BE1558" i="1"/>
  <c r="BE1559" i="1"/>
  <c r="BE1560" i="1"/>
  <c r="BE1561" i="1"/>
  <c r="BE1562" i="1"/>
  <c r="BE1563" i="1"/>
  <c r="BE1564" i="1"/>
  <c r="BE1565" i="1"/>
  <c r="BE1566" i="1"/>
  <c r="BE1567" i="1"/>
  <c r="BE1568" i="1"/>
  <c r="BE1569" i="1"/>
  <c r="BE1570" i="1"/>
  <c r="BE1571" i="1"/>
  <c r="BE1572" i="1"/>
  <c r="BE1573" i="1"/>
  <c r="BE1574" i="1"/>
  <c r="BE1575" i="1"/>
  <c r="BE1576" i="1"/>
  <c r="BE1577" i="1"/>
  <c r="BE1578" i="1"/>
  <c r="BE1579" i="1"/>
  <c r="BE1580" i="1"/>
  <c r="BE1581" i="1"/>
  <c r="BE1582" i="1"/>
  <c r="BE1583" i="1"/>
  <c r="BE1584" i="1"/>
  <c r="BE1585" i="1"/>
  <c r="BE1586" i="1"/>
  <c r="BE1587" i="1"/>
  <c r="BE1588" i="1"/>
  <c r="BE1589" i="1"/>
  <c r="BE1590" i="1"/>
  <c r="BE1591" i="1"/>
  <c r="BE1592" i="1"/>
  <c r="BE1593" i="1"/>
  <c r="BE1594" i="1"/>
  <c r="BE1595" i="1"/>
  <c r="BE1596" i="1"/>
  <c r="BE1597" i="1"/>
  <c r="BE1598" i="1"/>
  <c r="BE1599" i="1"/>
  <c r="BE1600" i="1"/>
  <c r="BE1601" i="1"/>
  <c r="BE1602" i="1"/>
  <c r="BE1603" i="1"/>
  <c r="BE1604" i="1"/>
  <c r="BE1605" i="1"/>
  <c r="BE1606" i="1"/>
  <c r="BE1607" i="1"/>
  <c r="BE1608" i="1"/>
  <c r="BE1609" i="1"/>
  <c r="BE1610" i="1"/>
  <c r="BE1611" i="1"/>
  <c r="BE1612" i="1"/>
  <c r="BE1613" i="1"/>
  <c r="BE1614" i="1"/>
  <c r="BE1615" i="1"/>
  <c r="BE1616" i="1"/>
  <c r="BE1617" i="1"/>
  <c r="BE1618" i="1"/>
  <c r="BE1619" i="1"/>
  <c r="BE1620" i="1"/>
  <c r="BE1621" i="1"/>
  <c r="BE1622" i="1"/>
  <c r="BE1623" i="1"/>
  <c r="BE1624" i="1"/>
  <c r="BE1625" i="1"/>
  <c r="BE1626" i="1"/>
  <c r="BE1627" i="1"/>
  <c r="BE1628" i="1"/>
  <c r="BE1629" i="1"/>
  <c r="BE1630" i="1"/>
  <c r="BE1631" i="1"/>
  <c r="BE1632" i="1"/>
  <c r="BE1633" i="1"/>
  <c r="BE1634" i="1"/>
  <c r="BE1635" i="1"/>
  <c r="BE1636" i="1"/>
  <c r="BE1637" i="1"/>
  <c r="BE1638" i="1"/>
  <c r="BE1639" i="1"/>
  <c r="BE1640" i="1"/>
  <c r="BE1641" i="1"/>
  <c r="BE1642" i="1"/>
  <c r="BE1643" i="1"/>
  <c r="BE1644" i="1"/>
  <c r="BE1645" i="1"/>
  <c r="BE1646" i="1"/>
  <c r="BE1647" i="1"/>
  <c r="BE1648" i="1"/>
  <c r="BE1649" i="1"/>
  <c r="BE1650" i="1"/>
  <c r="BE1651" i="1"/>
  <c r="BE1652" i="1"/>
  <c r="BE1653" i="1"/>
  <c r="BE1654" i="1"/>
  <c r="BE1655" i="1"/>
  <c r="BE1656" i="1"/>
  <c r="BE1657" i="1"/>
  <c r="BE1658" i="1"/>
  <c r="BE1659" i="1"/>
  <c r="BE1660" i="1"/>
  <c r="BE1661" i="1"/>
  <c r="BE1662" i="1"/>
  <c r="BE1663" i="1"/>
  <c r="BE1664" i="1"/>
  <c r="BE1665" i="1"/>
  <c r="BE1666" i="1"/>
  <c r="BE1667" i="1"/>
  <c r="BE1668" i="1"/>
  <c r="BE1669" i="1"/>
  <c r="BE1670" i="1"/>
  <c r="BE1671" i="1"/>
  <c r="BE1672" i="1"/>
  <c r="BE1673" i="1"/>
  <c r="BE1674" i="1"/>
  <c r="BE1675" i="1"/>
  <c r="BE1676" i="1"/>
  <c r="BE1677" i="1"/>
  <c r="BE1678" i="1"/>
  <c r="BE1679" i="1"/>
  <c r="BE1680" i="1"/>
  <c r="BE1681" i="1"/>
  <c r="BE1682" i="1"/>
  <c r="BE1683" i="1"/>
  <c r="BE1684" i="1"/>
  <c r="BE1685" i="1"/>
  <c r="BE1686" i="1"/>
  <c r="BE1687" i="1"/>
  <c r="BE1688" i="1"/>
  <c r="BE1689" i="1"/>
  <c r="BE1690" i="1"/>
  <c r="BE1691" i="1"/>
  <c r="BE1692" i="1"/>
  <c r="BE1693" i="1"/>
  <c r="BE1694" i="1"/>
  <c r="BE1695" i="1"/>
  <c r="BE1696" i="1"/>
  <c r="BE1697" i="1"/>
  <c r="BE1698" i="1"/>
  <c r="BE1699" i="1"/>
  <c r="BE1700" i="1"/>
  <c r="BE1701" i="1"/>
  <c r="BE1702" i="1"/>
  <c r="BE1703" i="1"/>
  <c r="BE1704" i="1"/>
  <c r="BE1705" i="1"/>
  <c r="BE1706" i="1"/>
  <c r="BE1707" i="1"/>
  <c r="BE1708" i="1"/>
  <c r="BE1709" i="1"/>
  <c r="BE1710" i="1"/>
  <c r="BE1711" i="1"/>
  <c r="BE1712" i="1"/>
  <c r="BE1713" i="1"/>
  <c r="BE1714" i="1"/>
  <c r="BE1715" i="1"/>
  <c r="BE1716" i="1"/>
  <c r="BE1717" i="1"/>
  <c r="BE1718" i="1"/>
  <c r="BE1719" i="1"/>
  <c r="BE1720" i="1"/>
  <c r="BE1721" i="1"/>
  <c r="BE1722" i="1"/>
  <c r="BE1723" i="1"/>
  <c r="BE1724" i="1"/>
  <c r="BE1725" i="1"/>
  <c r="BE1726" i="1"/>
  <c r="BE1727" i="1"/>
  <c r="BE1728" i="1"/>
  <c r="BE1729" i="1"/>
  <c r="BE1730" i="1"/>
  <c r="BE1731" i="1"/>
  <c r="BE1732" i="1"/>
  <c r="BE1733" i="1"/>
  <c r="BE1734" i="1"/>
  <c r="BE1735" i="1"/>
  <c r="BE1736" i="1"/>
  <c r="BE1737" i="1"/>
  <c r="BE1738" i="1"/>
  <c r="BE1739" i="1"/>
  <c r="BE1740" i="1"/>
  <c r="BE1741" i="1"/>
  <c r="BE1742" i="1"/>
  <c r="BE1743" i="1"/>
  <c r="BE1744" i="1"/>
  <c r="BE1745" i="1"/>
  <c r="BE1746" i="1"/>
  <c r="BE1747" i="1"/>
  <c r="BE1748" i="1"/>
  <c r="BE1749" i="1"/>
  <c r="BE1750" i="1"/>
  <c r="BE1751" i="1"/>
  <c r="BE1752" i="1"/>
  <c r="BE1753" i="1"/>
  <c r="BE1754" i="1"/>
  <c r="BE1755" i="1"/>
  <c r="BE1756" i="1"/>
  <c r="BE1757" i="1"/>
  <c r="BE1758" i="1"/>
  <c r="BE1759" i="1"/>
  <c r="BE1760" i="1"/>
  <c r="BE1761" i="1"/>
  <c r="BE1762" i="1"/>
  <c r="BE1763" i="1"/>
  <c r="BE1764" i="1"/>
  <c r="BE1765" i="1"/>
  <c r="BE1766" i="1"/>
  <c r="BE1767" i="1"/>
  <c r="BE1768" i="1"/>
  <c r="BE1769" i="1"/>
  <c r="BE1770" i="1"/>
  <c r="BE1771" i="1"/>
  <c r="BE1772" i="1"/>
  <c r="BE1773" i="1"/>
  <c r="BE1774" i="1"/>
  <c r="BE1775" i="1"/>
  <c r="BE1776" i="1"/>
  <c r="BE1777" i="1"/>
  <c r="BE1778" i="1"/>
  <c r="BE1779" i="1"/>
  <c r="BE1780" i="1"/>
  <c r="BE1781" i="1"/>
  <c r="BE1782" i="1"/>
  <c r="BE1783" i="1"/>
  <c r="BE1784" i="1"/>
  <c r="BE1785" i="1"/>
  <c r="BE1786" i="1"/>
  <c r="BE1787" i="1"/>
  <c r="BE1788" i="1"/>
  <c r="BE1789" i="1"/>
  <c r="BE1790" i="1"/>
  <c r="BE1791" i="1"/>
  <c r="BE1792" i="1"/>
  <c r="BE1793" i="1"/>
  <c r="BE1794" i="1"/>
  <c r="BE1795" i="1"/>
  <c r="BE1796" i="1"/>
  <c r="BE1797" i="1"/>
  <c r="BE1798" i="1"/>
  <c r="BE1799" i="1"/>
  <c r="BE1800" i="1"/>
  <c r="BE1801" i="1"/>
  <c r="BE1802" i="1"/>
  <c r="BE1803" i="1"/>
  <c r="BE1804" i="1"/>
  <c r="BE1805" i="1"/>
  <c r="BE1806" i="1"/>
  <c r="BE1807" i="1"/>
  <c r="BE1808" i="1"/>
  <c r="BE1809" i="1"/>
  <c r="BE1810" i="1"/>
  <c r="BE1811" i="1"/>
  <c r="BE1812" i="1"/>
  <c r="BE1813" i="1"/>
  <c r="BE1814" i="1"/>
  <c r="BE1815" i="1"/>
  <c r="BE1816" i="1"/>
  <c r="BE1817" i="1"/>
  <c r="BE1818" i="1"/>
  <c r="BE1819" i="1"/>
  <c r="BE1820" i="1"/>
  <c r="BE1821" i="1"/>
  <c r="BE1822" i="1"/>
  <c r="BE1823" i="1"/>
  <c r="BE1824" i="1"/>
  <c r="BE1825" i="1"/>
  <c r="BE1826" i="1"/>
  <c r="BE1827" i="1"/>
  <c r="BE1828" i="1"/>
  <c r="BE1829" i="1"/>
  <c r="BE1830" i="1"/>
  <c r="BE1831" i="1"/>
  <c r="BE1832" i="1"/>
  <c r="BE1833" i="1"/>
  <c r="BE1834" i="1"/>
  <c r="BE1835" i="1"/>
  <c r="BE1836" i="1"/>
  <c r="BE1837" i="1"/>
  <c r="BE1838" i="1"/>
  <c r="BE1839" i="1"/>
  <c r="BE1840" i="1"/>
  <c r="BE1841" i="1"/>
  <c r="BE1842" i="1"/>
  <c r="BE1843" i="1"/>
  <c r="BE1844" i="1"/>
  <c r="BE1845" i="1"/>
  <c r="BE1846" i="1"/>
  <c r="BE1847" i="1"/>
  <c r="BE1848" i="1"/>
  <c r="BE1849" i="1"/>
  <c r="BE1850" i="1"/>
  <c r="BE1851" i="1"/>
  <c r="BE1852" i="1"/>
  <c r="BE1853" i="1"/>
  <c r="BE1854" i="1"/>
  <c r="BE1855" i="1"/>
  <c r="BE1856" i="1"/>
  <c r="BE1857" i="1"/>
  <c r="BE1858" i="1"/>
  <c r="BE1859" i="1"/>
  <c r="BE1860" i="1"/>
  <c r="BE1861" i="1"/>
  <c r="BE1862" i="1"/>
  <c r="BE1863" i="1"/>
  <c r="BE1864" i="1"/>
  <c r="BE1865" i="1"/>
  <c r="BE1866" i="1"/>
  <c r="BE1867" i="1"/>
  <c r="BE1868" i="1"/>
  <c r="BE1869" i="1"/>
  <c r="BE1870" i="1"/>
  <c r="BE1871" i="1"/>
  <c r="BE1872" i="1"/>
  <c r="BE1873" i="1"/>
  <c r="BE1874" i="1"/>
  <c r="BE1875" i="1"/>
  <c r="BE1876" i="1"/>
  <c r="BE1877" i="1"/>
  <c r="BE1878" i="1"/>
  <c r="BE1879" i="1"/>
  <c r="BE1880" i="1"/>
  <c r="BE1881" i="1"/>
  <c r="BE1882" i="1"/>
  <c r="BE1883" i="1"/>
  <c r="BE1884" i="1"/>
  <c r="BE1885" i="1"/>
  <c r="BE1886" i="1"/>
  <c r="BE1887" i="1"/>
  <c r="BE1888" i="1"/>
  <c r="BE1889" i="1"/>
  <c r="BE1890" i="1"/>
  <c r="BE1891" i="1"/>
  <c r="BE1892" i="1"/>
  <c r="BE1893" i="1"/>
  <c r="BE1894" i="1"/>
  <c r="BE1895" i="1"/>
  <c r="BE1896" i="1"/>
  <c r="BE1897" i="1"/>
  <c r="BE1898" i="1"/>
  <c r="BE1899" i="1"/>
  <c r="BE1900" i="1"/>
  <c r="BE1901" i="1"/>
  <c r="BE1902" i="1"/>
  <c r="BE1903" i="1"/>
  <c r="BE1904" i="1"/>
  <c r="BE1905" i="1"/>
  <c r="BE1906" i="1"/>
  <c r="BE1907" i="1"/>
  <c r="BE1908" i="1"/>
  <c r="BE1909" i="1"/>
  <c r="BE1910" i="1"/>
  <c r="BE1911" i="1"/>
  <c r="BE1912" i="1"/>
  <c r="BE1913" i="1"/>
  <c r="BE1914" i="1"/>
  <c r="BE1915" i="1"/>
  <c r="BE1916" i="1"/>
  <c r="BE1917" i="1"/>
  <c r="BE1918" i="1"/>
  <c r="BE1919" i="1"/>
  <c r="BE1920" i="1"/>
  <c r="BE1921" i="1"/>
  <c r="BE1922" i="1"/>
  <c r="BE1923" i="1"/>
  <c r="BE1924" i="1"/>
  <c r="BE1925" i="1"/>
  <c r="BE1926" i="1"/>
  <c r="BE1927" i="1"/>
  <c r="BE1928" i="1"/>
  <c r="BE1929" i="1"/>
  <c r="BE1930" i="1"/>
  <c r="BE1931" i="1"/>
  <c r="BE1932" i="1"/>
  <c r="BE1933" i="1"/>
  <c r="BE1934" i="1"/>
  <c r="BE1935" i="1"/>
  <c r="BE1936" i="1"/>
  <c r="BE1937" i="1"/>
  <c r="BE1938" i="1"/>
  <c r="BE1939" i="1"/>
  <c r="BE1940" i="1"/>
  <c r="BE1941" i="1"/>
  <c r="BE1942" i="1"/>
  <c r="BE1943" i="1"/>
  <c r="BE1944" i="1"/>
  <c r="BE1945" i="1"/>
  <c r="BE1946" i="1"/>
  <c r="BE1947" i="1"/>
  <c r="BE1948" i="1"/>
  <c r="BE1949" i="1"/>
  <c r="BE1950" i="1"/>
  <c r="BE1951" i="1"/>
  <c r="BE1952" i="1"/>
  <c r="BE1953" i="1"/>
  <c r="BE1954" i="1"/>
  <c r="BE1955" i="1"/>
  <c r="BE1956" i="1"/>
  <c r="BE1957" i="1"/>
  <c r="BE1958" i="1"/>
  <c r="BE1959" i="1"/>
  <c r="BE1960" i="1"/>
  <c r="BE1961" i="1"/>
  <c r="BE1962" i="1"/>
  <c r="BE1963" i="1"/>
  <c r="BE1964" i="1"/>
  <c r="BE1965" i="1"/>
  <c r="BE1966" i="1"/>
  <c r="BE1967" i="1"/>
  <c r="BE1968" i="1"/>
  <c r="BE1969" i="1"/>
  <c r="BE1970" i="1"/>
  <c r="BE1971" i="1"/>
  <c r="BE1972" i="1"/>
  <c r="BE1973" i="1"/>
  <c r="BE1974" i="1"/>
  <c r="BE1975" i="1"/>
  <c r="BE1976" i="1"/>
  <c r="BE1977" i="1"/>
  <c r="BE1978" i="1"/>
  <c r="BE1979" i="1"/>
  <c r="BE1980" i="1"/>
  <c r="BE1981" i="1"/>
  <c r="BE1982" i="1"/>
  <c r="BE1983" i="1"/>
  <c r="BE1984" i="1"/>
  <c r="BE1985" i="1"/>
  <c r="BE1986" i="1"/>
  <c r="BE1987" i="1"/>
  <c r="BE1988" i="1"/>
  <c r="BE1989" i="1"/>
  <c r="BE1990" i="1"/>
  <c r="BE1991" i="1"/>
  <c r="BE1992" i="1"/>
  <c r="BE1993" i="1"/>
  <c r="BE1994" i="1"/>
  <c r="BE1995" i="1"/>
  <c r="BE1996" i="1"/>
  <c r="BE1997" i="1"/>
  <c r="BE1998" i="1"/>
  <c r="BE1999" i="1"/>
  <c r="BE2000" i="1"/>
  <c r="BE2001" i="1"/>
  <c r="BE2002" i="1"/>
  <c r="BE2003" i="1"/>
  <c r="BE2004" i="1"/>
  <c r="BE2005" i="1"/>
  <c r="BE2006" i="1"/>
  <c r="BE2007" i="1"/>
  <c r="BE2008" i="1"/>
  <c r="BE2009" i="1"/>
  <c r="BE2010" i="1"/>
  <c r="BE2011" i="1"/>
  <c r="BE2012" i="1"/>
  <c r="BE2013" i="1"/>
  <c r="BE2014" i="1"/>
  <c r="BE2015" i="1"/>
  <c r="BE2016" i="1"/>
  <c r="BE2017" i="1"/>
  <c r="BE2018" i="1"/>
  <c r="BE2019" i="1"/>
  <c r="BE2020" i="1"/>
  <c r="BE2021" i="1"/>
  <c r="BE2022" i="1"/>
  <c r="BE2023" i="1"/>
  <c r="BE2024" i="1"/>
  <c r="BE2025" i="1"/>
  <c r="BE2026" i="1"/>
  <c r="BE2027" i="1"/>
  <c r="BE2028" i="1"/>
  <c r="BE2029" i="1"/>
  <c r="BE2030" i="1"/>
  <c r="BE2031" i="1"/>
  <c r="BE2032" i="1"/>
  <c r="BE2033" i="1"/>
  <c r="BE2034" i="1"/>
  <c r="BE2035" i="1"/>
  <c r="BE2036" i="1"/>
  <c r="BE2037" i="1"/>
  <c r="BE2038" i="1"/>
  <c r="BE2039" i="1"/>
  <c r="BE2040" i="1"/>
  <c r="BE2041" i="1"/>
  <c r="BE2042" i="1"/>
  <c r="BE2043" i="1"/>
  <c r="BE2044" i="1"/>
  <c r="BE2045" i="1"/>
  <c r="BE2046" i="1"/>
  <c r="BE2047" i="1"/>
  <c r="BE2048" i="1"/>
  <c r="BE2049" i="1"/>
  <c r="BE2050" i="1"/>
  <c r="BE2051" i="1"/>
  <c r="BE2052" i="1"/>
  <c r="BE2053" i="1"/>
  <c r="BE2054" i="1"/>
  <c r="BE2055" i="1"/>
  <c r="BE2056" i="1"/>
  <c r="BE2057" i="1"/>
  <c r="BE2058" i="1"/>
  <c r="BE2059" i="1"/>
  <c r="BE2060" i="1"/>
  <c r="BE2061" i="1"/>
  <c r="BE2062" i="1"/>
  <c r="BE2063" i="1"/>
  <c r="BE2064" i="1"/>
  <c r="BE2065" i="1"/>
  <c r="BE2066" i="1"/>
  <c r="BE2067" i="1"/>
  <c r="BE2068" i="1"/>
  <c r="BE2069" i="1"/>
  <c r="BE2070" i="1"/>
  <c r="BE2071" i="1"/>
  <c r="BE2072" i="1"/>
  <c r="BE2073" i="1"/>
  <c r="BE2074" i="1"/>
  <c r="BE2075" i="1"/>
  <c r="BE2076" i="1"/>
  <c r="BE2077" i="1"/>
  <c r="BE2078" i="1"/>
  <c r="BE2079" i="1"/>
  <c r="BE2080" i="1"/>
  <c r="BE2081" i="1"/>
  <c r="BE2082" i="1"/>
  <c r="BE2083" i="1"/>
  <c r="BE2084" i="1"/>
  <c r="BE2085" i="1"/>
  <c r="BE2086" i="1"/>
  <c r="BE2087" i="1"/>
  <c r="BE2088" i="1"/>
  <c r="BE2089" i="1"/>
  <c r="BE2090" i="1"/>
  <c r="BE2091" i="1"/>
  <c r="BE2092" i="1"/>
  <c r="BE2093" i="1"/>
  <c r="BE2094" i="1"/>
  <c r="BE2095" i="1"/>
  <c r="BE2096" i="1"/>
  <c r="BE2097" i="1"/>
  <c r="BE2098" i="1"/>
  <c r="BE2099" i="1"/>
  <c r="BE2100" i="1"/>
  <c r="BE2101" i="1"/>
  <c r="BE2102" i="1"/>
  <c r="BE2103" i="1"/>
  <c r="BE2104" i="1"/>
  <c r="BE2105" i="1"/>
  <c r="BE2106" i="1"/>
  <c r="BE2107" i="1"/>
  <c r="BE2108" i="1"/>
  <c r="BE2109" i="1"/>
  <c r="BE2110" i="1"/>
  <c r="BE2111" i="1"/>
  <c r="BE2112" i="1"/>
  <c r="BE2113" i="1"/>
  <c r="BE2114" i="1"/>
  <c r="BE2115" i="1"/>
  <c r="BE2116" i="1"/>
  <c r="BE2117" i="1"/>
  <c r="BE2118" i="1"/>
  <c r="BE2119" i="1"/>
  <c r="BE2120" i="1"/>
  <c r="BE2121" i="1"/>
  <c r="BE2122" i="1"/>
  <c r="BE2123" i="1"/>
  <c r="BE2124" i="1"/>
  <c r="BE2125" i="1"/>
  <c r="BE2126" i="1"/>
  <c r="BE2127" i="1"/>
  <c r="BE2128" i="1"/>
  <c r="BE2129" i="1"/>
  <c r="BE2130" i="1"/>
  <c r="BE2131" i="1"/>
  <c r="BE2132" i="1"/>
  <c r="BE2133" i="1"/>
  <c r="BE2134" i="1"/>
  <c r="BE2135" i="1"/>
  <c r="BE2136" i="1"/>
  <c r="BE2137" i="1"/>
  <c r="BE2138" i="1"/>
  <c r="BE2139" i="1"/>
  <c r="BE2140" i="1"/>
  <c r="BE2141" i="1"/>
  <c r="BE2142" i="1"/>
  <c r="BE2143" i="1"/>
  <c r="BE2144" i="1"/>
  <c r="BE2145" i="1"/>
  <c r="BE2146" i="1"/>
  <c r="BE2147" i="1"/>
  <c r="BE2148" i="1"/>
  <c r="BE2149" i="1"/>
  <c r="BE2150" i="1"/>
  <c r="BE2151" i="1"/>
  <c r="BE2152" i="1"/>
  <c r="BE2153" i="1"/>
  <c r="BE2154" i="1"/>
  <c r="BE2155" i="1"/>
  <c r="BE2156" i="1"/>
  <c r="BE2157" i="1"/>
  <c r="BE2158" i="1"/>
  <c r="BE2159" i="1"/>
  <c r="BE2160" i="1"/>
  <c r="BE2161" i="1"/>
  <c r="BE2162" i="1"/>
  <c r="BE2163" i="1"/>
  <c r="BE2164" i="1"/>
  <c r="BE2165" i="1"/>
  <c r="BE2166" i="1"/>
  <c r="BE2167" i="1"/>
  <c r="BE2168" i="1"/>
  <c r="BE2169" i="1"/>
  <c r="BE2170" i="1"/>
  <c r="BE2171" i="1"/>
  <c r="BE2172" i="1"/>
  <c r="BE2173" i="1"/>
  <c r="BE2174" i="1"/>
  <c r="BE2175" i="1"/>
  <c r="BE2176" i="1"/>
  <c r="BE2177" i="1"/>
  <c r="BE2178" i="1"/>
  <c r="BE2179" i="1"/>
  <c r="BE2180" i="1"/>
  <c r="BE2181" i="1"/>
  <c r="BE2182" i="1"/>
  <c r="BE2183" i="1"/>
  <c r="BE2184" i="1"/>
  <c r="BE2185" i="1"/>
  <c r="BE2186" i="1"/>
  <c r="BE2187" i="1"/>
  <c r="BE2188" i="1"/>
  <c r="BE2189" i="1"/>
  <c r="BE2190" i="1"/>
  <c r="BE2191" i="1"/>
  <c r="BE2192" i="1"/>
  <c r="BE2193" i="1"/>
  <c r="BE2194" i="1"/>
  <c r="BE2195" i="1"/>
  <c r="BE2196" i="1"/>
  <c r="BE2197" i="1"/>
  <c r="BE2198" i="1"/>
  <c r="BE2199" i="1"/>
  <c r="BE2200" i="1"/>
  <c r="BE2201" i="1"/>
  <c r="BE2202" i="1"/>
  <c r="BE2203" i="1"/>
  <c r="BE2204" i="1"/>
  <c r="BE2205" i="1"/>
  <c r="BE2206" i="1"/>
  <c r="BE2207" i="1"/>
  <c r="BE2208" i="1"/>
  <c r="BE2209" i="1"/>
  <c r="BE2210" i="1"/>
  <c r="BE2211" i="1"/>
  <c r="BE2212" i="1"/>
  <c r="BE2213" i="1"/>
  <c r="BE2214" i="1"/>
  <c r="BE2215" i="1"/>
  <c r="BE2216" i="1"/>
  <c r="BE2217" i="1"/>
  <c r="BE2218" i="1"/>
  <c r="BE2219" i="1"/>
  <c r="BE2220" i="1"/>
  <c r="BE2221" i="1"/>
  <c r="BE2222" i="1"/>
  <c r="BE2223" i="1"/>
  <c r="BE2224" i="1"/>
  <c r="BE2225" i="1"/>
  <c r="BE2226" i="1"/>
  <c r="BE2227" i="1"/>
  <c r="BE2228" i="1"/>
  <c r="BE2229" i="1"/>
  <c r="BE2230" i="1"/>
  <c r="BE2231" i="1"/>
  <c r="BE2232" i="1"/>
  <c r="BE2233" i="1"/>
  <c r="BE2234" i="1"/>
  <c r="BE2235" i="1"/>
  <c r="BE2236" i="1"/>
  <c r="BE2237" i="1"/>
  <c r="BE2238" i="1"/>
  <c r="BE2239" i="1"/>
  <c r="BE2240" i="1"/>
  <c r="BE2241" i="1"/>
  <c r="BE2242" i="1"/>
  <c r="BE2243" i="1"/>
  <c r="BE2244" i="1"/>
  <c r="BE2245" i="1"/>
  <c r="BE2246" i="1"/>
  <c r="BE2247" i="1"/>
  <c r="BE2248" i="1"/>
  <c r="BE2249" i="1"/>
  <c r="BE2250" i="1"/>
  <c r="BE2251" i="1"/>
  <c r="BE2252" i="1"/>
  <c r="BE2253" i="1"/>
  <c r="BE2254" i="1"/>
  <c r="BE2255" i="1"/>
  <c r="BE2256" i="1"/>
  <c r="BE2257" i="1"/>
  <c r="BE2258" i="1"/>
  <c r="BE2259" i="1"/>
  <c r="BE2260" i="1"/>
  <c r="BE2261" i="1"/>
  <c r="BE2262" i="1"/>
  <c r="BE2263" i="1"/>
  <c r="BE2264" i="1"/>
  <c r="BE2265" i="1"/>
  <c r="BE2266" i="1"/>
  <c r="BE2267" i="1"/>
  <c r="BE2268" i="1"/>
  <c r="BE2269" i="1"/>
  <c r="BE2270" i="1"/>
  <c r="BE2271" i="1"/>
  <c r="BE2272" i="1"/>
  <c r="BE2273" i="1"/>
  <c r="BE2274" i="1"/>
  <c r="BE2275" i="1"/>
  <c r="BE2276" i="1"/>
  <c r="BE2277" i="1"/>
  <c r="BE2278" i="1"/>
  <c r="BE2279" i="1"/>
  <c r="BE2280" i="1"/>
  <c r="BE2281" i="1"/>
  <c r="BE2282" i="1"/>
  <c r="BE2283" i="1"/>
  <c r="BE2284" i="1"/>
  <c r="BE2285" i="1"/>
  <c r="BE2286" i="1"/>
  <c r="BE2287" i="1"/>
  <c r="BE2288" i="1"/>
  <c r="BE2289" i="1"/>
  <c r="BE2290" i="1"/>
  <c r="BE2291" i="1"/>
  <c r="BE2292" i="1"/>
  <c r="BE2293" i="1"/>
  <c r="BE2294" i="1"/>
  <c r="BE2295" i="1"/>
  <c r="BE2296" i="1"/>
  <c r="BE2297" i="1"/>
  <c r="BE2298" i="1"/>
  <c r="BE2299" i="1"/>
  <c r="BE2300" i="1"/>
  <c r="BE2301" i="1"/>
  <c r="BE2302" i="1"/>
  <c r="BE2303" i="1"/>
  <c r="BE2304" i="1"/>
  <c r="BE2305" i="1"/>
  <c r="BE2306" i="1"/>
  <c r="BE2307" i="1"/>
  <c r="BE2308" i="1"/>
  <c r="BE2309" i="1"/>
  <c r="BE2310" i="1"/>
  <c r="BE2311" i="1"/>
  <c r="BE2312" i="1"/>
  <c r="BE2313" i="1"/>
  <c r="BE2314" i="1"/>
  <c r="BE2315" i="1"/>
  <c r="BE2316" i="1"/>
  <c r="BE2317" i="1"/>
  <c r="BE2318" i="1"/>
  <c r="BE2319" i="1"/>
  <c r="BE2320" i="1"/>
  <c r="BE2321" i="1"/>
  <c r="BE2322" i="1"/>
  <c r="BE2323" i="1"/>
  <c r="BE2324" i="1"/>
  <c r="BE2325" i="1"/>
  <c r="BE2326" i="1"/>
  <c r="BE2327" i="1"/>
  <c r="BE2328" i="1"/>
  <c r="BE2329" i="1"/>
  <c r="BE2330" i="1"/>
  <c r="BE2331" i="1"/>
  <c r="BE2332" i="1"/>
  <c r="BE2333" i="1"/>
  <c r="BE2334" i="1"/>
  <c r="BE2335" i="1"/>
  <c r="BE2336" i="1"/>
  <c r="BE2337" i="1"/>
  <c r="BE2338" i="1"/>
  <c r="BE2339" i="1"/>
  <c r="BE2340" i="1"/>
  <c r="BE2341" i="1"/>
  <c r="BE2342" i="1"/>
  <c r="BE2343" i="1"/>
  <c r="BE2344" i="1"/>
  <c r="BE2345" i="1"/>
  <c r="BE2346" i="1"/>
  <c r="BE2347" i="1"/>
  <c r="BE2348" i="1"/>
  <c r="BE2349" i="1"/>
  <c r="BE2350" i="1"/>
  <c r="BE2351" i="1"/>
  <c r="BE2352" i="1"/>
  <c r="BE2353" i="1"/>
  <c r="BE2354" i="1"/>
  <c r="BE2355" i="1"/>
  <c r="BE2356" i="1"/>
  <c r="BE2357" i="1"/>
  <c r="BE2358" i="1"/>
  <c r="BE2359" i="1"/>
  <c r="BE2360" i="1"/>
  <c r="BE2361" i="1"/>
  <c r="BE2362" i="1"/>
  <c r="BE2363" i="1"/>
  <c r="BE2364" i="1"/>
  <c r="BE2365" i="1"/>
  <c r="BE2366" i="1"/>
  <c r="BE2367" i="1"/>
  <c r="BE2368" i="1"/>
  <c r="BE2369" i="1"/>
  <c r="BE2370" i="1"/>
  <c r="BE2371" i="1"/>
  <c r="BE2372" i="1"/>
  <c r="BE2373" i="1"/>
  <c r="BE2374" i="1"/>
  <c r="BE2375" i="1"/>
  <c r="BE2376" i="1"/>
  <c r="BE2377" i="1"/>
  <c r="BE2378" i="1"/>
  <c r="BE2379" i="1"/>
  <c r="BE2380" i="1"/>
  <c r="BE2381" i="1"/>
  <c r="BE2382" i="1"/>
  <c r="BE2383" i="1"/>
  <c r="BE2384" i="1"/>
  <c r="BE2385" i="1"/>
  <c r="BE2386" i="1"/>
  <c r="BE2387" i="1"/>
  <c r="BE2388" i="1"/>
  <c r="BE2389" i="1"/>
  <c r="BE2390" i="1"/>
  <c r="BE2391" i="1"/>
  <c r="BE2392" i="1"/>
  <c r="BE2393" i="1"/>
  <c r="BE2394" i="1"/>
  <c r="BE2395" i="1"/>
  <c r="BE2396" i="1"/>
  <c r="BE2397" i="1"/>
  <c r="BE2398" i="1"/>
  <c r="BE2399" i="1"/>
  <c r="BE2400" i="1"/>
  <c r="BE2401" i="1"/>
  <c r="BE2402" i="1"/>
  <c r="BE2403" i="1"/>
  <c r="BE2404" i="1"/>
  <c r="BE2405" i="1"/>
  <c r="BE2406" i="1"/>
  <c r="BE2407" i="1"/>
  <c r="BE2408" i="1"/>
  <c r="BE2409" i="1"/>
  <c r="BE2410" i="1"/>
  <c r="BE2411" i="1"/>
  <c r="BE2412" i="1"/>
  <c r="BE2413" i="1"/>
  <c r="BE2414" i="1"/>
  <c r="BE2415" i="1"/>
  <c r="BE2416" i="1"/>
  <c r="BE2417" i="1"/>
  <c r="BE2418" i="1"/>
  <c r="BE2419" i="1"/>
  <c r="BE2420" i="1"/>
  <c r="BE2421" i="1"/>
  <c r="BE2422" i="1"/>
  <c r="BE2423" i="1"/>
  <c r="BE2424" i="1"/>
  <c r="BE2425" i="1"/>
  <c r="BE2426" i="1"/>
  <c r="BE2427" i="1"/>
  <c r="BE2428" i="1"/>
  <c r="BE2429" i="1"/>
  <c r="BE2430" i="1"/>
  <c r="BE2431" i="1"/>
  <c r="BE2432" i="1"/>
  <c r="BE2433" i="1"/>
  <c r="BE2434" i="1"/>
  <c r="BE2435" i="1"/>
  <c r="BE2436" i="1"/>
  <c r="BE2437" i="1"/>
  <c r="BE2438" i="1"/>
  <c r="BE2439" i="1"/>
  <c r="BE2440" i="1"/>
  <c r="BE2441" i="1"/>
  <c r="BE2442" i="1"/>
  <c r="BE2443" i="1"/>
  <c r="BE2444" i="1"/>
  <c r="BE2445" i="1"/>
  <c r="BE2446" i="1"/>
  <c r="BE2447" i="1"/>
  <c r="BE2448" i="1"/>
  <c r="BE2449" i="1"/>
  <c r="BE2450" i="1"/>
  <c r="BE2451" i="1"/>
  <c r="BE2452" i="1"/>
  <c r="BE2453" i="1"/>
  <c r="BE2454" i="1"/>
  <c r="BE2455" i="1"/>
  <c r="BE2456" i="1"/>
  <c r="BE2457" i="1"/>
  <c r="BE2458" i="1"/>
  <c r="BE2459" i="1"/>
  <c r="BE2460" i="1"/>
  <c r="BE2461" i="1"/>
  <c r="BE2462" i="1"/>
  <c r="BE2463" i="1"/>
  <c r="BE2464" i="1"/>
  <c r="BE2465" i="1"/>
  <c r="BE2466" i="1"/>
  <c r="BE2467" i="1"/>
  <c r="BE2468" i="1"/>
  <c r="BE2469" i="1"/>
  <c r="BE2470" i="1"/>
  <c r="BE2471" i="1"/>
  <c r="BE2472" i="1"/>
  <c r="BE2473" i="1"/>
  <c r="BE2474" i="1"/>
  <c r="BE2475" i="1"/>
  <c r="BE2476" i="1"/>
  <c r="BE2477" i="1"/>
  <c r="BE2478" i="1"/>
  <c r="BE2479" i="1"/>
  <c r="BE2480" i="1"/>
  <c r="BE2481" i="1"/>
  <c r="BE2482" i="1"/>
  <c r="BE2483" i="1"/>
  <c r="BE2484" i="1"/>
  <c r="BE2485" i="1"/>
  <c r="BE2486" i="1"/>
  <c r="BE2487" i="1"/>
  <c r="BE2488" i="1"/>
  <c r="BE2489" i="1"/>
  <c r="BE2490" i="1"/>
  <c r="BE2491" i="1"/>
  <c r="BE2492" i="1"/>
  <c r="BE2493" i="1"/>
  <c r="BE2494" i="1"/>
  <c r="BE2495" i="1"/>
  <c r="BE2496" i="1"/>
  <c r="BE2497" i="1"/>
  <c r="BE2498" i="1"/>
  <c r="BE2499" i="1"/>
  <c r="BE2500" i="1"/>
  <c r="BE2501" i="1"/>
  <c r="BE2502" i="1"/>
  <c r="BE2503" i="1"/>
  <c r="BE2504" i="1"/>
  <c r="BE2505" i="1"/>
  <c r="BE2506" i="1"/>
  <c r="BE2507" i="1"/>
  <c r="BE2508" i="1"/>
  <c r="BE2509" i="1"/>
  <c r="BE2510" i="1"/>
  <c r="BE2511" i="1"/>
  <c r="BE2512" i="1"/>
  <c r="BE2513" i="1"/>
  <c r="BE2514" i="1"/>
  <c r="BE2515" i="1"/>
  <c r="BE2516" i="1"/>
  <c r="BE2517" i="1"/>
  <c r="BE2518" i="1"/>
  <c r="BE2519" i="1"/>
  <c r="BE2520" i="1"/>
  <c r="BE2521" i="1"/>
  <c r="BE2522" i="1"/>
  <c r="BE2523" i="1"/>
  <c r="BE2524" i="1"/>
  <c r="BE2525" i="1"/>
  <c r="BE2526" i="1"/>
  <c r="BE2527" i="1"/>
  <c r="BE2528" i="1"/>
  <c r="BE2529" i="1"/>
  <c r="BE2530" i="1"/>
  <c r="BE2531" i="1"/>
  <c r="BE2532" i="1"/>
  <c r="BE2533" i="1"/>
  <c r="BE2534" i="1"/>
  <c r="BE2535" i="1"/>
  <c r="BE2536" i="1"/>
  <c r="BE2537" i="1"/>
  <c r="BE2538" i="1"/>
  <c r="BE2539" i="1"/>
  <c r="BE2540" i="1"/>
  <c r="BE2541" i="1"/>
  <c r="BE2542" i="1"/>
  <c r="BE2543" i="1"/>
  <c r="BE2544" i="1"/>
  <c r="BE2545" i="1"/>
  <c r="BE2546" i="1"/>
  <c r="BE2547" i="1"/>
  <c r="BE2548" i="1"/>
  <c r="BE2549" i="1"/>
  <c r="BE2550" i="1"/>
  <c r="BE2551" i="1"/>
  <c r="BE2552" i="1"/>
  <c r="BE2553" i="1"/>
  <c r="BE2554" i="1"/>
  <c r="BE2555" i="1"/>
  <c r="BE2556" i="1"/>
  <c r="BE2557" i="1"/>
  <c r="BE2558" i="1"/>
  <c r="BE2559" i="1"/>
  <c r="BE2560" i="1"/>
  <c r="BE2561" i="1"/>
  <c r="BE2562" i="1"/>
  <c r="BE2563" i="1"/>
  <c r="BE2564" i="1"/>
  <c r="BE2565" i="1"/>
  <c r="BE2566" i="1"/>
  <c r="BE2567" i="1"/>
  <c r="BE2568" i="1"/>
  <c r="BE2569" i="1"/>
  <c r="BE2570" i="1"/>
  <c r="BE2571" i="1"/>
  <c r="BE2572" i="1"/>
  <c r="BE2573" i="1"/>
  <c r="BE2574" i="1"/>
  <c r="BE2575" i="1"/>
  <c r="BE2576" i="1"/>
  <c r="BE2577" i="1"/>
  <c r="BE2578" i="1"/>
  <c r="BE2579" i="1"/>
  <c r="BE2580" i="1"/>
  <c r="BE2581" i="1"/>
  <c r="BE2582" i="1"/>
  <c r="BE2583" i="1"/>
  <c r="BE2584" i="1"/>
  <c r="BE2585" i="1"/>
  <c r="BE2586" i="1"/>
  <c r="BE2587" i="1"/>
  <c r="BE2588" i="1"/>
  <c r="BE2589" i="1"/>
  <c r="BE2590" i="1"/>
  <c r="BE2591" i="1"/>
  <c r="BE2592" i="1"/>
  <c r="BE2593" i="1"/>
  <c r="BE2594" i="1"/>
  <c r="BE2595" i="1"/>
  <c r="BE2596" i="1"/>
  <c r="BE2597" i="1"/>
  <c r="BE2598" i="1"/>
  <c r="BE2599" i="1"/>
  <c r="BE2600" i="1"/>
  <c r="BE2601" i="1"/>
  <c r="BE2602" i="1"/>
  <c r="BE2603" i="1"/>
  <c r="BE2604" i="1"/>
  <c r="BE2605" i="1"/>
  <c r="BE2606" i="1"/>
  <c r="BE2607" i="1"/>
  <c r="BE2608" i="1"/>
  <c r="BE2609" i="1"/>
  <c r="BE2610" i="1"/>
  <c r="BE2611" i="1"/>
  <c r="BE2612" i="1"/>
  <c r="BE2613" i="1"/>
  <c r="BE2614" i="1"/>
  <c r="BE2615" i="1"/>
  <c r="BE2616" i="1"/>
  <c r="BE2617" i="1"/>
  <c r="BE2618" i="1"/>
  <c r="BE2619" i="1"/>
  <c r="BE2620" i="1"/>
  <c r="BE2621" i="1"/>
  <c r="BE2622" i="1"/>
  <c r="BE2623" i="1"/>
  <c r="BE2624" i="1"/>
  <c r="BE2625" i="1"/>
  <c r="BE2626" i="1"/>
  <c r="BE2627" i="1"/>
  <c r="BE2628" i="1"/>
  <c r="BE2629" i="1"/>
  <c r="BE2630" i="1"/>
  <c r="BE2631" i="1"/>
  <c r="BE2632" i="1"/>
  <c r="BE2633" i="1"/>
  <c r="BE2634" i="1"/>
  <c r="BE2635" i="1"/>
  <c r="BE2636" i="1"/>
  <c r="BE2637" i="1"/>
  <c r="BE2638" i="1"/>
  <c r="BE2639" i="1"/>
  <c r="BE2640" i="1"/>
  <c r="BE2641" i="1"/>
  <c r="BE2642" i="1"/>
  <c r="BE2643" i="1"/>
  <c r="BE2644" i="1"/>
  <c r="BE2645" i="1"/>
  <c r="BE2646" i="1"/>
  <c r="BE2647" i="1"/>
  <c r="BE2648" i="1"/>
  <c r="BE2649" i="1"/>
  <c r="BE2650" i="1"/>
  <c r="BE2651" i="1"/>
  <c r="BE2652" i="1"/>
  <c r="BE2653" i="1"/>
  <c r="BE2654" i="1"/>
  <c r="BE2655" i="1"/>
  <c r="BE2656" i="1"/>
  <c r="BE2657" i="1"/>
  <c r="BE2658" i="1"/>
  <c r="BE2659" i="1"/>
  <c r="BE2660" i="1"/>
  <c r="BE2661" i="1"/>
  <c r="BE2662" i="1"/>
  <c r="BE2663" i="1"/>
  <c r="BE2664" i="1"/>
  <c r="BE2665" i="1"/>
  <c r="BE2666" i="1"/>
  <c r="BE2667" i="1"/>
  <c r="BE2668" i="1"/>
  <c r="BE2669" i="1"/>
  <c r="BE2670" i="1"/>
  <c r="BE2671" i="1"/>
  <c r="BE2672" i="1"/>
  <c r="BE2673" i="1"/>
  <c r="BE2674" i="1"/>
  <c r="BE2675" i="1"/>
  <c r="BE2676" i="1"/>
  <c r="BE2677" i="1"/>
  <c r="BE2678" i="1"/>
  <c r="BE2679" i="1"/>
  <c r="BE2680" i="1"/>
  <c r="BE2681" i="1"/>
  <c r="BE2682" i="1"/>
  <c r="BE2683" i="1"/>
  <c r="BE2684" i="1"/>
  <c r="BE2685" i="1"/>
  <c r="BE2686" i="1"/>
  <c r="BE2687" i="1"/>
  <c r="BE2688" i="1"/>
  <c r="BE2689" i="1"/>
  <c r="BE2690" i="1"/>
  <c r="BE2691" i="1"/>
  <c r="BE2692" i="1"/>
  <c r="BE2693" i="1"/>
  <c r="BE2694" i="1"/>
  <c r="BE2695" i="1"/>
  <c r="BE2696" i="1"/>
  <c r="BE2697" i="1"/>
  <c r="BE2698" i="1"/>
  <c r="BE2699" i="1"/>
  <c r="BE2700" i="1"/>
  <c r="BE2701" i="1"/>
  <c r="BE2702" i="1"/>
  <c r="BE2703" i="1"/>
  <c r="BE2704" i="1"/>
  <c r="BE2705" i="1"/>
  <c r="BE2706" i="1"/>
  <c r="BE2707" i="1"/>
  <c r="BE2708" i="1"/>
  <c r="BE2709" i="1"/>
  <c r="BE2710" i="1"/>
  <c r="BE2711" i="1"/>
  <c r="BE2712" i="1"/>
  <c r="BE2713" i="1"/>
  <c r="BE2714" i="1"/>
  <c r="BE2715" i="1"/>
  <c r="BE2716" i="1"/>
  <c r="BE2717" i="1"/>
  <c r="BE2718" i="1"/>
  <c r="BE2719" i="1"/>
  <c r="BE2720" i="1"/>
  <c r="BE2721" i="1"/>
  <c r="BE2722" i="1"/>
  <c r="BE2723" i="1"/>
  <c r="BE2724" i="1"/>
  <c r="BE2725" i="1"/>
  <c r="BE2726" i="1"/>
  <c r="BE2727" i="1"/>
  <c r="BE2728" i="1"/>
  <c r="BE2729" i="1"/>
  <c r="BE2730" i="1"/>
  <c r="BE2731" i="1"/>
  <c r="BE2732" i="1"/>
  <c r="BE2733" i="1"/>
  <c r="BE2734" i="1"/>
  <c r="BE2735" i="1"/>
  <c r="BE2736" i="1"/>
  <c r="BE2737" i="1"/>
  <c r="BE2738" i="1"/>
  <c r="BE2739" i="1"/>
  <c r="BE2740" i="1"/>
  <c r="BE2741" i="1"/>
  <c r="BE2742" i="1"/>
  <c r="BE2743" i="1"/>
  <c r="BE2744" i="1"/>
  <c r="BE2745" i="1"/>
  <c r="BE2746" i="1"/>
  <c r="BE2747" i="1"/>
  <c r="BE2748" i="1"/>
  <c r="BE2749" i="1"/>
  <c r="BE2750" i="1"/>
  <c r="BE2751" i="1"/>
  <c r="BE2752" i="1"/>
  <c r="BE2753" i="1"/>
  <c r="BE2754" i="1"/>
  <c r="BE2755" i="1"/>
  <c r="BE2756" i="1"/>
  <c r="BE2757" i="1"/>
  <c r="BE2758" i="1"/>
  <c r="BE2759" i="1"/>
  <c r="BE2760" i="1"/>
  <c r="BE2761" i="1"/>
  <c r="BE2762" i="1"/>
  <c r="BE2763" i="1"/>
  <c r="BE2764" i="1"/>
  <c r="BE2765" i="1"/>
  <c r="BE2766" i="1"/>
  <c r="BE2767" i="1"/>
  <c r="BE2768" i="1"/>
  <c r="BE2769" i="1"/>
  <c r="BE2770" i="1"/>
  <c r="BE2771" i="1"/>
  <c r="BE2772" i="1"/>
  <c r="BE2773" i="1"/>
  <c r="BE2774" i="1"/>
  <c r="BE2775" i="1"/>
  <c r="BE2776" i="1"/>
  <c r="BE2777" i="1"/>
  <c r="BE2778" i="1"/>
  <c r="BE2779" i="1"/>
  <c r="BE2780" i="1"/>
  <c r="BE2781" i="1"/>
  <c r="BE2782" i="1"/>
  <c r="BE2783" i="1"/>
  <c r="BE2784" i="1"/>
  <c r="BE2785" i="1"/>
  <c r="BE2786" i="1"/>
  <c r="BE2787" i="1"/>
  <c r="BE2788" i="1"/>
  <c r="BE2789" i="1"/>
  <c r="BE2790" i="1"/>
  <c r="BE2791" i="1"/>
  <c r="BE2792" i="1"/>
  <c r="BE2793" i="1"/>
  <c r="BE2794" i="1"/>
  <c r="BE2795" i="1"/>
  <c r="BE2796" i="1"/>
  <c r="BE2797" i="1"/>
  <c r="BE2798" i="1"/>
  <c r="BE2799" i="1"/>
  <c r="BE2800" i="1"/>
  <c r="BE2801" i="1"/>
  <c r="BE2802" i="1"/>
  <c r="BE2803" i="1"/>
  <c r="BE2804" i="1"/>
  <c r="BE2805" i="1"/>
  <c r="BE2806" i="1"/>
  <c r="BE2807" i="1"/>
  <c r="BE2808" i="1"/>
  <c r="BE2809" i="1"/>
  <c r="BE2810" i="1"/>
  <c r="BE2811" i="1"/>
  <c r="BE2812" i="1"/>
  <c r="BE2813" i="1"/>
  <c r="BE2814" i="1"/>
  <c r="BE2815" i="1"/>
  <c r="BE2816" i="1"/>
  <c r="BE2817" i="1"/>
  <c r="BE2818" i="1"/>
  <c r="BE2819" i="1"/>
  <c r="BE2820" i="1"/>
  <c r="BE2821" i="1"/>
  <c r="BE2822" i="1"/>
  <c r="BE2823" i="1"/>
  <c r="BE2824" i="1"/>
  <c r="BE2825" i="1"/>
  <c r="BE2826" i="1"/>
  <c r="BE2827" i="1"/>
  <c r="BE2828" i="1"/>
  <c r="BE2829" i="1"/>
  <c r="BE2830" i="1"/>
  <c r="BE2831" i="1"/>
  <c r="BE2832" i="1"/>
  <c r="BE2833" i="1"/>
  <c r="BE2834" i="1"/>
  <c r="BE2835" i="1"/>
  <c r="BE2836" i="1"/>
  <c r="BE2837" i="1"/>
  <c r="BE2838" i="1"/>
  <c r="BE2839" i="1"/>
  <c r="BE2840" i="1"/>
  <c r="BE2841" i="1"/>
  <c r="BE2842" i="1"/>
  <c r="BE2843" i="1"/>
  <c r="BE2844" i="1"/>
  <c r="BE2845" i="1"/>
  <c r="BE2846" i="1"/>
  <c r="BE2847" i="1"/>
  <c r="BE2848" i="1"/>
  <c r="BE2849" i="1"/>
  <c r="BE2850" i="1"/>
  <c r="BE2851" i="1"/>
  <c r="BE2852" i="1"/>
  <c r="BE2853" i="1"/>
  <c r="BE2854" i="1"/>
  <c r="BE2855" i="1"/>
  <c r="BE2856" i="1"/>
  <c r="BE2857" i="1"/>
  <c r="BE2858" i="1"/>
  <c r="BE2859" i="1"/>
  <c r="BE2860" i="1"/>
  <c r="BE2861" i="1"/>
  <c r="BE2862" i="1"/>
  <c r="BE2863" i="1"/>
  <c r="BE2864" i="1"/>
  <c r="BE2865" i="1"/>
  <c r="BE2866" i="1"/>
  <c r="BE2867" i="1"/>
  <c r="BE2868" i="1"/>
  <c r="BE2869" i="1"/>
  <c r="BE2870" i="1"/>
  <c r="BE2871" i="1"/>
  <c r="BE2872" i="1"/>
  <c r="BE2873" i="1"/>
  <c r="BE2874" i="1"/>
  <c r="BE2875" i="1"/>
  <c r="BE2876" i="1"/>
  <c r="BE2877" i="1"/>
  <c r="BE2878" i="1"/>
  <c r="BE2879" i="1"/>
  <c r="BE2880" i="1"/>
  <c r="BE2881" i="1"/>
  <c r="BE2882" i="1"/>
  <c r="BE2883" i="1"/>
  <c r="BE2884" i="1"/>
  <c r="BE2885" i="1"/>
  <c r="BE2886" i="1"/>
  <c r="BE2887" i="1"/>
  <c r="BE2888" i="1"/>
  <c r="BE2889" i="1"/>
  <c r="BE2890" i="1"/>
  <c r="BE2891" i="1"/>
  <c r="BE2892" i="1"/>
  <c r="BE2893" i="1"/>
  <c r="BE2894" i="1"/>
  <c r="BE2895" i="1"/>
  <c r="BE2896" i="1"/>
  <c r="BE2897" i="1"/>
  <c r="BE2898" i="1"/>
  <c r="BE2899" i="1"/>
  <c r="BE2900" i="1"/>
  <c r="BE2901" i="1"/>
  <c r="BE2902" i="1"/>
  <c r="BE2903" i="1"/>
  <c r="BE2904" i="1"/>
  <c r="BE2905" i="1"/>
  <c r="BE2906" i="1"/>
  <c r="BE2907" i="1"/>
  <c r="BE2908" i="1"/>
  <c r="BE2909" i="1"/>
  <c r="BE2910" i="1"/>
  <c r="BE2911" i="1"/>
  <c r="BE2912" i="1"/>
  <c r="BE2913" i="1"/>
  <c r="BE2914" i="1"/>
  <c r="BE2915" i="1"/>
  <c r="BE2916" i="1"/>
  <c r="BE2917" i="1"/>
  <c r="BE2918" i="1"/>
  <c r="BE2919" i="1"/>
  <c r="BE2920" i="1"/>
  <c r="BE2921" i="1"/>
  <c r="BE2922" i="1"/>
  <c r="BE2923" i="1"/>
  <c r="BE2924" i="1"/>
  <c r="BE2925" i="1"/>
  <c r="BE2926" i="1"/>
  <c r="BE2927" i="1"/>
  <c r="BE2928" i="1"/>
  <c r="BE2929" i="1"/>
  <c r="BE2930" i="1"/>
  <c r="BE2931" i="1"/>
  <c r="BE2932" i="1"/>
  <c r="BE2933" i="1"/>
  <c r="BE2934" i="1"/>
  <c r="BE2935" i="1"/>
  <c r="BE2936" i="1"/>
  <c r="BE2937" i="1"/>
  <c r="BE2938" i="1"/>
  <c r="BE2939" i="1"/>
  <c r="BE2940" i="1"/>
  <c r="BE2941" i="1"/>
  <c r="BE2942" i="1"/>
  <c r="BE2943" i="1"/>
  <c r="BE2944" i="1"/>
  <c r="BE2945" i="1"/>
  <c r="BE2946" i="1"/>
  <c r="BE2947" i="1"/>
  <c r="BE2948" i="1"/>
  <c r="BE2949" i="1"/>
  <c r="BE2950" i="1"/>
  <c r="BE2951" i="1"/>
  <c r="BE2952" i="1"/>
  <c r="BE2953" i="1"/>
  <c r="BE2954" i="1"/>
  <c r="BE2955" i="1"/>
  <c r="BE2956" i="1"/>
  <c r="BE2957" i="1"/>
  <c r="BE2958" i="1"/>
  <c r="BE2959" i="1"/>
  <c r="BE2960" i="1"/>
  <c r="BE2961" i="1"/>
  <c r="BE2962" i="1"/>
  <c r="BE2963" i="1"/>
  <c r="BE2964" i="1"/>
  <c r="BE2965" i="1"/>
  <c r="BE2966" i="1"/>
  <c r="BE2967" i="1"/>
  <c r="BE2968" i="1"/>
  <c r="BE2969" i="1"/>
  <c r="BE2970" i="1"/>
  <c r="BE2971" i="1"/>
  <c r="BE2972" i="1"/>
  <c r="BE2973" i="1"/>
  <c r="BE2974" i="1"/>
  <c r="BE2975" i="1"/>
  <c r="BE2976" i="1"/>
  <c r="BE2977" i="1"/>
  <c r="BE2978" i="1"/>
  <c r="BE2979" i="1"/>
  <c r="BE2980" i="1"/>
  <c r="BE2981" i="1"/>
  <c r="BE2982" i="1"/>
  <c r="BE2983" i="1"/>
  <c r="BE2984" i="1"/>
  <c r="BE2985" i="1"/>
  <c r="BE2986" i="1"/>
  <c r="BE2987" i="1"/>
  <c r="BE2988" i="1"/>
  <c r="BE2989" i="1"/>
  <c r="BE2990" i="1"/>
  <c r="BE2991" i="1"/>
  <c r="BE2992" i="1"/>
  <c r="BE2993" i="1"/>
  <c r="BE2994" i="1"/>
  <c r="BE2995" i="1"/>
  <c r="BE2996" i="1"/>
  <c r="BE2997" i="1"/>
  <c r="BE2998" i="1"/>
  <c r="BE2999" i="1"/>
  <c r="BE3000" i="1"/>
  <c r="BE3001" i="1"/>
  <c r="BE3002" i="1"/>
  <c r="BE3003" i="1"/>
  <c r="BE3004" i="1"/>
  <c r="BE3005" i="1"/>
  <c r="BE3006" i="1"/>
  <c r="BE3007" i="1"/>
  <c r="BE3008" i="1"/>
  <c r="BE3009" i="1"/>
  <c r="BE3010" i="1"/>
  <c r="BE3011" i="1"/>
  <c r="BE3012" i="1"/>
  <c r="BE3013" i="1"/>
  <c r="BE3014" i="1"/>
  <c r="BE3015" i="1"/>
  <c r="BE3016" i="1"/>
  <c r="BE3017" i="1"/>
  <c r="BE3018" i="1"/>
  <c r="BE3019" i="1"/>
  <c r="BE3020" i="1"/>
  <c r="BE3021" i="1"/>
  <c r="BE3022" i="1"/>
  <c r="BE3023" i="1"/>
  <c r="BE3024" i="1"/>
  <c r="BE3025" i="1"/>
  <c r="BE3026" i="1"/>
  <c r="BE3027" i="1"/>
  <c r="BE3028" i="1"/>
  <c r="BE3029" i="1"/>
  <c r="BE3030" i="1"/>
  <c r="BE3031" i="1"/>
  <c r="BE3032" i="1"/>
  <c r="BE3033" i="1"/>
  <c r="BE3034" i="1"/>
  <c r="BE3035" i="1"/>
  <c r="BE3036" i="1"/>
  <c r="BE3037" i="1"/>
  <c r="BE3038" i="1"/>
  <c r="BE3039" i="1"/>
  <c r="BE3040" i="1"/>
  <c r="BE3041" i="1"/>
  <c r="BE3042" i="1"/>
  <c r="BE3043" i="1"/>
  <c r="BE3044" i="1"/>
  <c r="BE3045" i="1"/>
  <c r="BE3046" i="1"/>
  <c r="BE3047" i="1"/>
  <c r="BE3048" i="1"/>
  <c r="BE3049" i="1"/>
  <c r="BE3050" i="1"/>
  <c r="BE3051" i="1"/>
  <c r="BE3052" i="1"/>
  <c r="BE3053" i="1"/>
  <c r="BE3054" i="1"/>
  <c r="BE3055" i="1"/>
  <c r="BE3056" i="1"/>
  <c r="BE3057" i="1"/>
  <c r="BE3058" i="1"/>
  <c r="BE3059" i="1"/>
  <c r="BE3060" i="1"/>
  <c r="BE3061" i="1"/>
  <c r="BE3062" i="1"/>
  <c r="BE3063" i="1"/>
  <c r="BE3064" i="1"/>
  <c r="BE3065" i="1"/>
  <c r="BE3066" i="1"/>
  <c r="BE3067" i="1"/>
  <c r="BE3068" i="1"/>
  <c r="BE3069" i="1"/>
  <c r="BE3070" i="1"/>
  <c r="BE3071" i="1"/>
  <c r="BE3072" i="1"/>
  <c r="BE3073" i="1"/>
  <c r="BE3074" i="1"/>
  <c r="BE3075" i="1"/>
  <c r="BE3076" i="1"/>
  <c r="BE3077" i="1"/>
  <c r="BE3078" i="1"/>
  <c r="BE3079" i="1"/>
  <c r="BE3080" i="1"/>
  <c r="BE3081" i="1"/>
  <c r="BE3082" i="1"/>
  <c r="BE3083" i="1"/>
  <c r="BE3084" i="1"/>
  <c r="BE3085" i="1"/>
  <c r="BE3086" i="1"/>
  <c r="BE3087" i="1"/>
  <c r="BE3088" i="1"/>
  <c r="BE3089" i="1"/>
  <c r="BE3090" i="1"/>
  <c r="BE3091" i="1"/>
  <c r="BE3092" i="1"/>
  <c r="BE3093" i="1"/>
  <c r="BE3094" i="1"/>
  <c r="BE3095" i="1"/>
  <c r="BE3096" i="1"/>
  <c r="BE3097" i="1"/>
  <c r="BE3098" i="1"/>
  <c r="BE3099" i="1"/>
  <c r="BE3100" i="1"/>
  <c r="BE3101" i="1"/>
  <c r="BE3102" i="1"/>
  <c r="BE3103" i="1"/>
  <c r="BE3104" i="1"/>
  <c r="BE3105" i="1"/>
  <c r="BE3106" i="1"/>
  <c r="BE3107" i="1"/>
  <c r="BE3108" i="1"/>
  <c r="BE3109" i="1"/>
  <c r="BE3110" i="1"/>
  <c r="BE3111" i="1"/>
  <c r="BE3112" i="1"/>
  <c r="BE3113" i="1"/>
  <c r="BE3114" i="1"/>
  <c r="BE3115" i="1"/>
  <c r="BE3116" i="1"/>
  <c r="BE3117" i="1"/>
  <c r="BE3118" i="1"/>
  <c r="BE3119" i="1"/>
  <c r="BE3120" i="1"/>
  <c r="BE3121" i="1"/>
  <c r="BE3122" i="1"/>
  <c r="BE3123" i="1"/>
  <c r="BE3124" i="1"/>
  <c r="BE3125" i="1"/>
  <c r="BE3126" i="1"/>
  <c r="BE3127" i="1"/>
  <c r="BE3128" i="1"/>
  <c r="BE3129" i="1"/>
  <c r="BE3130" i="1"/>
  <c r="BE3131" i="1"/>
  <c r="BE3132" i="1"/>
  <c r="BE3133" i="1"/>
  <c r="BE3134" i="1"/>
  <c r="BE3135" i="1"/>
  <c r="BE3136" i="1"/>
  <c r="BE3137" i="1"/>
  <c r="BE3138" i="1"/>
  <c r="BE3139" i="1"/>
  <c r="BE3140" i="1"/>
  <c r="BE3141" i="1"/>
  <c r="BE3142" i="1"/>
  <c r="BE3143" i="1"/>
  <c r="BE3144" i="1"/>
  <c r="BE3145" i="1"/>
  <c r="BE3146" i="1"/>
  <c r="BE3147" i="1"/>
  <c r="BE3148" i="1"/>
  <c r="BE3149" i="1"/>
  <c r="BE3150" i="1"/>
  <c r="BE3151" i="1"/>
  <c r="BE3152" i="1"/>
  <c r="BE3153" i="1"/>
  <c r="BE3154" i="1"/>
  <c r="BE3155" i="1"/>
  <c r="BE3156" i="1"/>
  <c r="BE3157" i="1"/>
  <c r="BE3158" i="1"/>
  <c r="BE3159" i="1"/>
  <c r="BE3160" i="1"/>
  <c r="BE3161" i="1"/>
  <c r="BE3162" i="1"/>
  <c r="BE3163" i="1"/>
  <c r="BE3164" i="1"/>
  <c r="BE3165" i="1"/>
  <c r="BE3166" i="1"/>
  <c r="BE3167" i="1"/>
  <c r="BE3168" i="1"/>
  <c r="BE3169" i="1"/>
  <c r="BE3170" i="1"/>
  <c r="BE3171" i="1"/>
  <c r="BE3172" i="1"/>
  <c r="BE3173" i="1"/>
  <c r="BE3174" i="1"/>
  <c r="BE3175" i="1"/>
  <c r="BE3176" i="1"/>
  <c r="BE3177" i="1"/>
  <c r="BE3178" i="1"/>
  <c r="BE3179" i="1"/>
  <c r="BE3180" i="1"/>
  <c r="BE3181" i="1"/>
  <c r="BE3182" i="1"/>
  <c r="BE3183" i="1"/>
  <c r="BE3184" i="1"/>
  <c r="BE3185" i="1"/>
  <c r="BE3186" i="1"/>
  <c r="BE3187" i="1"/>
  <c r="BE3188" i="1"/>
  <c r="BE3189" i="1"/>
  <c r="BE3190" i="1"/>
  <c r="BE3191" i="1"/>
  <c r="BE3192" i="1"/>
  <c r="BE3193" i="1"/>
  <c r="BE3194" i="1"/>
  <c r="BE3195" i="1"/>
  <c r="BE3196" i="1"/>
  <c r="BE3197" i="1"/>
  <c r="BE3198" i="1"/>
  <c r="BE3199" i="1"/>
  <c r="BE3200" i="1"/>
  <c r="BE3201" i="1"/>
  <c r="BE3202" i="1"/>
  <c r="BE3203" i="1"/>
  <c r="BE3204" i="1"/>
  <c r="BE3205" i="1"/>
  <c r="BE3206" i="1"/>
  <c r="BE3207" i="1"/>
  <c r="BE3208" i="1"/>
  <c r="BE3209" i="1"/>
  <c r="BE3210" i="1"/>
  <c r="BE3211" i="1"/>
  <c r="BE3212" i="1"/>
  <c r="BE3213" i="1"/>
  <c r="BE3214" i="1"/>
  <c r="BE3215" i="1"/>
  <c r="BE3216" i="1"/>
  <c r="BE3217" i="1"/>
  <c r="BE3218" i="1"/>
  <c r="BE3219" i="1"/>
  <c r="BE3220" i="1"/>
  <c r="BE3221" i="1"/>
  <c r="BE3222" i="1"/>
  <c r="BE3223" i="1"/>
  <c r="BE3224" i="1"/>
  <c r="BE3225" i="1"/>
  <c r="BE3226" i="1"/>
  <c r="BE3227" i="1"/>
  <c r="BE3228" i="1"/>
  <c r="BE3229" i="1"/>
  <c r="BE3230" i="1"/>
  <c r="BE3231" i="1"/>
  <c r="BE3232" i="1"/>
  <c r="BE3233" i="1"/>
  <c r="BE3234" i="1"/>
  <c r="BE3235" i="1"/>
  <c r="BE3236" i="1"/>
  <c r="BE3237" i="1"/>
  <c r="BE3238" i="1"/>
  <c r="BE3239" i="1"/>
  <c r="BE3240" i="1"/>
  <c r="BE3241" i="1"/>
  <c r="BE3242" i="1"/>
  <c r="BE3243" i="1"/>
  <c r="BE3244" i="1"/>
  <c r="BE3245" i="1"/>
  <c r="BE3246" i="1"/>
  <c r="BE3247" i="1"/>
  <c r="BE3248" i="1"/>
  <c r="BE3249" i="1"/>
  <c r="BE3250" i="1"/>
  <c r="BE3251" i="1"/>
  <c r="BE3252" i="1"/>
  <c r="BE3253" i="1"/>
  <c r="BE3254" i="1"/>
  <c r="BE3255" i="1"/>
  <c r="BE3256" i="1"/>
  <c r="BE3257" i="1"/>
  <c r="BE3258" i="1"/>
  <c r="BE3259" i="1"/>
  <c r="BE3260" i="1"/>
  <c r="BE3261" i="1"/>
  <c r="BE3262" i="1"/>
  <c r="BE3263" i="1"/>
  <c r="BE3264" i="1"/>
  <c r="BE3265" i="1"/>
  <c r="BE3266" i="1"/>
  <c r="BE3267" i="1"/>
  <c r="BE3268" i="1"/>
  <c r="BE3269" i="1"/>
  <c r="BE3270" i="1"/>
  <c r="BE3271" i="1"/>
  <c r="BE3272" i="1"/>
  <c r="BE3273" i="1"/>
  <c r="BE3274" i="1"/>
  <c r="BE3275" i="1"/>
  <c r="BE3276" i="1"/>
  <c r="BE3277" i="1"/>
  <c r="BE3278" i="1"/>
  <c r="BE3279" i="1"/>
  <c r="BE3280" i="1"/>
  <c r="BE3281" i="1"/>
  <c r="BE3282" i="1"/>
  <c r="BE3283" i="1"/>
  <c r="BE3284" i="1"/>
  <c r="BE3285" i="1"/>
  <c r="BE3286" i="1"/>
  <c r="BE3287" i="1"/>
  <c r="BE3288" i="1"/>
  <c r="BE3289" i="1"/>
  <c r="BE3290" i="1"/>
  <c r="BE3291" i="1"/>
  <c r="BE3292" i="1"/>
  <c r="BE3293" i="1"/>
  <c r="BE3294" i="1"/>
  <c r="BE3295" i="1"/>
  <c r="BE3296" i="1"/>
  <c r="BE3297" i="1"/>
  <c r="BE3298" i="1"/>
  <c r="BE3299" i="1"/>
  <c r="BE3300" i="1"/>
  <c r="BE3301" i="1"/>
  <c r="BE3302" i="1"/>
  <c r="BE3303" i="1"/>
  <c r="BE3304" i="1"/>
  <c r="BE3305" i="1"/>
  <c r="BE3306" i="1"/>
  <c r="BE3307" i="1"/>
  <c r="BE3308" i="1"/>
  <c r="BE3309" i="1"/>
  <c r="BE3310" i="1"/>
  <c r="BE3311" i="1"/>
  <c r="BE3312" i="1"/>
  <c r="BE3313" i="1"/>
  <c r="BE3314" i="1"/>
  <c r="BE3315" i="1"/>
  <c r="BE3316" i="1"/>
  <c r="BE3317" i="1"/>
  <c r="BE3318" i="1"/>
  <c r="BE3319" i="1"/>
  <c r="BE3320" i="1"/>
  <c r="BE3321" i="1"/>
  <c r="BE3322" i="1"/>
  <c r="BE3323" i="1"/>
  <c r="BE3324" i="1"/>
  <c r="BE3325" i="1"/>
  <c r="BE3326" i="1"/>
  <c r="BE3327" i="1"/>
  <c r="BE3328" i="1"/>
  <c r="BE3329" i="1"/>
  <c r="BE3330" i="1"/>
  <c r="BE3331" i="1"/>
  <c r="BE3332" i="1"/>
  <c r="BE3333" i="1"/>
  <c r="BE3334" i="1"/>
  <c r="BE3335" i="1"/>
  <c r="BE3336" i="1"/>
  <c r="BE3337" i="1"/>
  <c r="BE3338" i="1"/>
  <c r="BE3339" i="1"/>
  <c r="BE3340" i="1"/>
  <c r="BE3341" i="1"/>
  <c r="BE3342" i="1"/>
  <c r="BE3343" i="1"/>
  <c r="BE3344" i="1"/>
  <c r="BE3345" i="1"/>
  <c r="BE3346" i="1"/>
  <c r="BE3347" i="1"/>
  <c r="BE3348" i="1"/>
  <c r="BE3349" i="1"/>
  <c r="BE3350" i="1"/>
  <c r="BE3351" i="1"/>
  <c r="BE3352" i="1"/>
  <c r="BE3353" i="1"/>
  <c r="BE3354" i="1"/>
  <c r="BE3355" i="1"/>
  <c r="BE3356" i="1"/>
  <c r="BE3357" i="1"/>
  <c r="BE3358" i="1"/>
  <c r="BE3359" i="1"/>
  <c r="BE3360" i="1"/>
  <c r="BE3361" i="1"/>
  <c r="BE3362" i="1"/>
  <c r="BE3363" i="1"/>
  <c r="BE3364" i="1"/>
  <c r="BE3365" i="1"/>
  <c r="BE3366" i="1"/>
  <c r="BE3367" i="1"/>
  <c r="BE3368" i="1"/>
  <c r="BE3369" i="1"/>
  <c r="BE3370" i="1"/>
  <c r="BE3371" i="1"/>
  <c r="BE3372" i="1"/>
  <c r="BE3373" i="1"/>
  <c r="BE3374" i="1"/>
  <c r="BE3375" i="1"/>
  <c r="BE3376" i="1"/>
  <c r="BE3377" i="1"/>
  <c r="BE3378" i="1"/>
  <c r="BE3379" i="1"/>
  <c r="BE3380" i="1"/>
  <c r="BE3381" i="1"/>
  <c r="BE3382" i="1"/>
  <c r="BE3383" i="1"/>
  <c r="BE3384" i="1"/>
  <c r="BE3385" i="1"/>
  <c r="BE3386" i="1"/>
  <c r="BE3387" i="1"/>
  <c r="BE3388" i="1"/>
  <c r="BE3389" i="1"/>
  <c r="BE3390" i="1"/>
  <c r="BE3391" i="1"/>
  <c r="BE3392" i="1"/>
  <c r="BE3393" i="1"/>
  <c r="BE3394" i="1"/>
  <c r="BE3395" i="1"/>
  <c r="BE3396" i="1"/>
  <c r="BE3397" i="1"/>
  <c r="BE3398" i="1"/>
  <c r="BE3399" i="1"/>
  <c r="BE3400" i="1"/>
  <c r="BE3401" i="1"/>
  <c r="BE3402" i="1"/>
  <c r="BE3403" i="1"/>
  <c r="BE3404" i="1"/>
  <c r="BE3405" i="1"/>
  <c r="BE3406" i="1"/>
  <c r="BE3407" i="1"/>
  <c r="BE3408" i="1"/>
  <c r="BE3409" i="1"/>
  <c r="BE3410" i="1"/>
  <c r="BE3411" i="1"/>
  <c r="BE3412" i="1"/>
  <c r="BE3413" i="1"/>
  <c r="BE3414" i="1"/>
  <c r="BE3415" i="1"/>
  <c r="BE3416" i="1"/>
  <c r="BE3417" i="1"/>
  <c r="BE3418" i="1"/>
  <c r="BE3419" i="1"/>
  <c r="BE3420" i="1"/>
  <c r="BE3421" i="1"/>
  <c r="BE3422" i="1"/>
  <c r="BE3423" i="1"/>
  <c r="BE3424" i="1"/>
  <c r="BE3425" i="1"/>
  <c r="BE3426" i="1"/>
  <c r="BE3427" i="1"/>
  <c r="BE3428" i="1"/>
  <c r="BE3429" i="1"/>
  <c r="BE3430" i="1"/>
  <c r="BE3431" i="1"/>
  <c r="BE3432" i="1"/>
  <c r="BE3433" i="1"/>
  <c r="BE3434" i="1"/>
  <c r="BE3435" i="1"/>
  <c r="BE3436" i="1"/>
  <c r="BE3437" i="1"/>
  <c r="BE3438" i="1"/>
  <c r="BE3439" i="1"/>
  <c r="BE3440" i="1"/>
  <c r="BE3441" i="1"/>
  <c r="BE3442" i="1"/>
  <c r="BE3443" i="1"/>
  <c r="BE3444" i="1"/>
  <c r="BE3445" i="1"/>
  <c r="BE3446" i="1"/>
  <c r="BE3447" i="1"/>
  <c r="BE3448" i="1"/>
  <c r="BE3449" i="1"/>
  <c r="BE3450" i="1"/>
  <c r="BE3451" i="1"/>
  <c r="BE3452" i="1"/>
  <c r="BE3453" i="1"/>
  <c r="BE3454" i="1"/>
  <c r="BE3455" i="1"/>
  <c r="BE3456" i="1"/>
  <c r="BE3457" i="1"/>
  <c r="BE3458" i="1"/>
  <c r="BE3459" i="1"/>
  <c r="BE3460" i="1"/>
  <c r="BE3461" i="1"/>
  <c r="BE3462" i="1"/>
  <c r="BE3463" i="1"/>
  <c r="BE3464" i="1"/>
  <c r="BE3465" i="1"/>
  <c r="BE3466" i="1"/>
  <c r="BE3467" i="1"/>
  <c r="BE3468" i="1"/>
  <c r="BE3469" i="1"/>
  <c r="BE3470" i="1"/>
  <c r="BE3471" i="1"/>
  <c r="BE3472" i="1"/>
  <c r="BE3473" i="1"/>
  <c r="BE3474" i="1"/>
  <c r="BE3475" i="1"/>
  <c r="BE3476" i="1"/>
  <c r="BE3477" i="1"/>
  <c r="BE3478" i="1"/>
  <c r="BE3479" i="1"/>
  <c r="BE3480" i="1"/>
  <c r="BE3481" i="1"/>
  <c r="BE3482" i="1"/>
  <c r="BE3483" i="1"/>
  <c r="BE3484" i="1"/>
  <c r="BE3485" i="1"/>
  <c r="BE3486" i="1"/>
  <c r="BE3487" i="1"/>
  <c r="BE3488" i="1"/>
  <c r="BE3489" i="1"/>
  <c r="BE3490" i="1"/>
  <c r="BE3491" i="1"/>
  <c r="BE3492" i="1"/>
  <c r="BE3493" i="1"/>
  <c r="BE3494" i="1"/>
  <c r="BE3495" i="1"/>
  <c r="BE3496" i="1"/>
  <c r="BE3497" i="1"/>
  <c r="BE3498" i="1"/>
  <c r="BE3499" i="1"/>
  <c r="BE3500" i="1"/>
  <c r="BE3501" i="1"/>
  <c r="BE3502" i="1"/>
  <c r="BE3503" i="1"/>
  <c r="BE3504" i="1"/>
  <c r="BE3505" i="1"/>
  <c r="BE3506" i="1"/>
  <c r="BE3507" i="1"/>
  <c r="BE3508" i="1"/>
  <c r="BE3509" i="1"/>
  <c r="BE3510" i="1"/>
  <c r="BE3511" i="1"/>
  <c r="BE3512" i="1"/>
  <c r="BE3513" i="1"/>
  <c r="BE3514" i="1"/>
  <c r="BE3515" i="1"/>
  <c r="BE3516" i="1"/>
  <c r="BE3517" i="1"/>
  <c r="BE3518" i="1"/>
  <c r="BE3519" i="1"/>
  <c r="BE3520" i="1"/>
  <c r="BE3521" i="1"/>
  <c r="BE3522" i="1"/>
  <c r="BE3523" i="1"/>
  <c r="BE3524" i="1"/>
  <c r="BE3525" i="1"/>
  <c r="BE3526" i="1"/>
  <c r="BE3527" i="1"/>
  <c r="BE3528" i="1"/>
  <c r="BE3529" i="1"/>
  <c r="BE3530" i="1"/>
  <c r="BE3531" i="1"/>
  <c r="BE3532" i="1"/>
  <c r="BE3533" i="1"/>
  <c r="BE3534" i="1"/>
  <c r="BE3535" i="1"/>
  <c r="BE3536" i="1"/>
  <c r="BE3537" i="1"/>
  <c r="BE3538" i="1"/>
  <c r="BE3539" i="1"/>
  <c r="BE3540" i="1"/>
  <c r="BE3541" i="1"/>
  <c r="BE3542" i="1"/>
  <c r="BE3543" i="1"/>
  <c r="BE3544" i="1"/>
  <c r="BE3545" i="1"/>
  <c r="BE3546" i="1"/>
  <c r="BE3547" i="1"/>
  <c r="BE3548" i="1"/>
  <c r="BE3549" i="1"/>
  <c r="BE3550" i="1"/>
  <c r="BE3551" i="1"/>
  <c r="BE3552" i="1"/>
  <c r="BE3553" i="1"/>
  <c r="BE3554" i="1"/>
  <c r="BE3555" i="1"/>
  <c r="BE3556" i="1"/>
  <c r="BE3557" i="1"/>
  <c r="BE3558" i="1"/>
  <c r="BE3559" i="1"/>
  <c r="BE3560" i="1"/>
  <c r="BE3561" i="1"/>
  <c r="BE3562" i="1"/>
  <c r="BE3563" i="1"/>
  <c r="BE3564" i="1"/>
  <c r="BE3565" i="1"/>
  <c r="BE3566" i="1"/>
  <c r="BE3567" i="1"/>
  <c r="BE3568" i="1"/>
  <c r="BE3569" i="1"/>
  <c r="BE3570" i="1"/>
  <c r="BE3571" i="1"/>
  <c r="BE3572" i="1"/>
  <c r="BE3573" i="1"/>
  <c r="BE3574" i="1"/>
  <c r="BE3575" i="1"/>
  <c r="BE3576" i="1"/>
  <c r="BE3577" i="1"/>
  <c r="BE3578" i="1"/>
  <c r="BE3579" i="1"/>
  <c r="BE3580" i="1"/>
  <c r="BE3581" i="1"/>
  <c r="BE3582" i="1"/>
  <c r="BE3583" i="1"/>
  <c r="BE3584" i="1"/>
  <c r="BE3585" i="1"/>
  <c r="BE3586" i="1"/>
  <c r="BE3587" i="1"/>
  <c r="BE3588" i="1"/>
  <c r="BE3589" i="1"/>
  <c r="BE3590" i="1"/>
  <c r="BE3591" i="1"/>
  <c r="BE3592" i="1"/>
  <c r="BE3593" i="1"/>
  <c r="BE3594" i="1"/>
  <c r="BE3595" i="1"/>
  <c r="BE3596" i="1"/>
  <c r="BE3597" i="1"/>
  <c r="BE3598" i="1"/>
  <c r="BE3599" i="1"/>
  <c r="BE3600" i="1"/>
  <c r="BE3601" i="1"/>
  <c r="BE3602" i="1"/>
  <c r="BE3603" i="1"/>
  <c r="BE3604" i="1"/>
  <c r="BE3605" i="1"/>
  <c r="BE3606" i="1"/>
  <c r="BE3607" i="1"/>
  <c r="BE3608" i="1"/>
  <c r="BE3609" i="1"/>
  <c r="BE3610" i="1"/>
  <c r="BE3611" i="1"/>
  <c r="BE3612" i="1"/>
  <c r="BE3613" i="1"/>
  <c r="BE3614" i="1"/>
  <c r="BE3615" i="1"/>
  <c r="BE3616" i="1"/>
  <c r="BE3617" i="1"/>
  <c r="BE3618" i="1"/>
  <c r="BE3619" i="1"/>
  <c r="BE3620" i="1"/>
  <c r="BE3621" i="1"/>
  <c r="BE3622" i="1"/>
  <c r="BE3623" i="1"/>
  <c r="BE3624" i="1"/>
  <c r="BE3625" i="1"/>
  <c r="BE3626" i="1"/>
  <c r="BE3627" i="1"/>
  <c r="BE3628" i="1"/>
  <c r="BE3629" i="1"/>
  <c r="BE3630" i="1"/>
  <c r="BE3631" i="1"/>
  <c r="BE3632" i="1"/>
  <c r="BE3633" i="1"/>
  <c r="BE3634" i="1"/>
  <c r="BE3635" i="1"/>
  <c r="BE3636" i="1"/>
  <c r="BE3637" i="1"/>
  <c r="BE3638" i="1"/>
  <c r="BE3639" i="1"/>
  <c r="BE3640" i="1"/>
  <c r="BE3641" i="1"/>
  <c r="BE3642" i="1"/>
  <c r="BE3643" i="1"/>
  <c r="BE3644" i="1"/>
  <c r="BE3645" i="1"/>
  <c r="BE3646" i="1"/>
  <c r="BE3647" i="1"/>
  <c r="BE3648" i="1"/>
  <c r="BE3649" i="1"/>
  <c r="BE3650" i="1"/>
  <c r="BE3651" i="1"/>
  <c r="BE3652" i="1"/>
  <c r="BE3653" i="1"/>
  <c r="BE3654" i="1"/>
  <c r="BE3655" i="1"/>
  <c r="BE3656" i="1"/>
  <c r="BE3657" i="1"/>
  <c r="BE3658" i="1"/>
  <c r="BE3659" i="1"/>
  <c r="BE3660" i="1"/>
  <c r="BE3661" i="1"/>
  <c r="BE3662" i="1"/>
  <c r="BE3663" i="1"/>
  <c r="BE3664" i="1"/>
  <c r="BE3665" i="1"/>
  <c r="BE3666" i="1"/>
  <c r="BE3667" i="1"/>
  <c r="BE3668" i="1"/>
  <c r="BE3669" i="1"/>
  <c r="BE3670" i="1"/>
  <c r="BE3671" i="1"/>
  <c r="BE3672" i="1"/>
  <c r="BE3673" i="1"/>
  <c r="BE3674" i="1"/>
  <c r="BE3675" i="1"/>
  <c r="BE3676" i="1"/>
  <c r="BE3677" i="1"/>
  <c r="BE3678" i="1"/>
  <c r="BE3679" i="1"/>
  <c r="BE3680" i="1"/>
  <c r="BE3681" i="1"/>
  <c r="BE3682" i="1"/>
  <c r="BE3683" i="1"/>
  <c r="BE3684" i="1"/>
  <c r="BE3685" i="1"/>
  <c r="BE3686" i="1"/>
  <c r="BE3687" i="1"/>
  <c r="BE3688" i="1"/>
  <c r="BE3689" i="1"/>
  <c r="BE3690" i="1"/>
  <c r="BE3691" i="1"/>
  <c r="BE3692" i="1"/>
  <c r="BE3693" i="1"/>
  <c r="BE3694" i="1"/>
  <c r="BE3695" i="1"/>
  <c r="BE3696" i="1"/>
  <c r="BE3697" i="1"/>
  <c r="BE3698" i="1"/>
  <c r="BE3699" i="1"/>
  <c r="BE3700" i="1"/>
  <c r="BE3701" i="1"/>
  <c r="BE3702" i="1"/>
  <c r="BE3703" i="1"/>
  <c r="BE3704" i="1"/>
  <c r="BE3705" i="1"/>
  <c r="BE3706" i="1"/>
  <c r="BE3707" i="1"/>
  <c r="BE3708" i="1"/>
  <c r="BE3709" i="1"/>
  <c r="BE3710" i="1"/>
  <c r="BE3711" i="1"/>
  <c r="BE3712" i="1"/>
  <c r="BE3713" i="1"/>
  <c r="BE3714" i="1"/>
  <c r="BE3715" i="1"/>
  <c r="BE3716" i="1"/>
  <c r="BE3717" i="1"/>
  <c r="BE3718" i="1"/>
  <c r="BE3719" i="1"/>
  <c r="BE3720" i="1"/>
  <c r="BE3721" i="1"/>
  <c r="BE3722" i="1"/>
  <c r="BE3723" i="1"/>
  <c r="BE3724" i="1"/>
  <c r="BE3725" i="1"/>
  <c r="BE3726" i="1"/>
  <c r="BE3727" i="1"/>
  <c r="BE3728" i="1"/>
  <c r="BE3729" i="1"/>
  <c r="BE3730" i="1"/>
  <c r="BE3731" i="1"/>
  <c r="BE3732" i="1"/>
  <c r="BE3733" i="1"/>
  <c r="BE3734" i="1"/>
  <c r="BE3735" i="1"/>
  <c r="BE3736" i="1"/>
  <c r="BE3737" i="1"/>
  <c r="BE3738" i="1"/>
  <c r="BE3739" i="1"/>
  <c r="BE3740" i="1"/>
  <c r="BE3741" i="1"/>
  <c r="BE3742" i="1"/>
  <c r="BE3743" i="1"/>
  <c r="BE3744" i="1"/>
  <c r="BE3745" i="1"/>
  <c r="BE3746" i="1"/>
  <c r="BE3747" i="1"/>
  <c r="BE3748" i="1"/>
  <c r="BE3749" i="1"/>
  <c r="BE3750" i="1"/>
  <c r="BE3751" i="1"/>
  <c r="BE3752" i="1"/>
  <c r="BE3753" i="1"/>
  <c r="BE3754" i="1"/>
  <c r="BE3755" i="1"/>
  <c r="BE3756" i="1"/>
  <c r="BE3757" i="1"/>
  <c r="BE3758" i="1"/>
  <c r="BE3759" i="1"/>
  <c r="BE3760" i="1"/>
  <c r="BE3761" i="1"/>
  <c r="BE3762" i="1"/>
  <c r="BE3763" i="1"/>
  <c r="BE3764" i="1"/>
  <c r="BE3765" i="1"/>
  <c r="BE3766" i="1"/>
  <c r="BE3767" i="1"/>
  <c r="BE3768" i="1"/>
  <c r="BE3769" i="1"/>
  <c r="BE3770" i="1"/>
  <c r="BE3771" i="1"/>
  <c r="BE3772" i="1"/>
  <c r="BE3773" i="1"/>
  <c r="BE3774" i="1"/>
  <c r="BE3775" i="1"/>
  <c r="BE3776" i="1"/>
  <c r="BE3777" i="1"/>
  <c r="BE3778" i="1"/>
  <c r="BE3779" i="1"/>
  <c r="BE3780" i="1"/>
  <c r="BE3781" i="1"/>
  <c r="BE3782" i="1"/>
  <c r="BE3783" i="1"/>
  <c r="BE3784" i="1"/>
  <c r="BE3785" i="1"/>
  <c r="BE3786" i="1"/>
  <c r="BE3787" i="1"/>
  <c r="BE3788" i="1"/>
  <c r="BE3789" i="1"/>
  <c r="BE3790" i="1"/>
  <c r="BE3791" i="1"/>
  <c r="BE3792" i="1"/>
  <c r="BE3793" i="1"/>
  <c r="BE3794" i="1"/>
  <c r="BE3795" i="1"/>
  <c r="BE3796" i="1"/>
  <c r="BE3797" i="1"/>
  <c r="BE3798" i="1"/>
  <c r="BE3799" i="1"/>
  <c r="BE3800" i="1"/>
  <c r="BE3801" i="1"/>
  <c r="BE3802" i="1"/>
  <c r="BE3803" i="1"/>
  <c r="BE3804" i="1"/>
  <c r="BE3805" i="1"/>
  <c r="BE3806" i="1"/>
  <c r="BE3807" i="1"/>
  <c r="BE3808" i="1"/>
  <c r="BE3809" i="1"/>
  <c r="BE3810" i="1"/>
  <c r="BE3811" i="1"/>
  <c r="BE3812" i="1"/>
  <c r="BE3813" i="1"/>
  <c r="BE3814" i="1"/>
  <c r="BE3815" i="1"/>
  <c r="BE3816" i="1"/>
  <c r="BE3817" i="1"/>
  <c r="BE3818" i="1"/>
  <c r="BE3819" i="1"/>
  <c r="BE3820" i="1"/>
  <c r="BE3821" i="1"/>
  <c r="BE3822" i="1"/>
  <c r="BE3823" i="1"/>
  <c r="BE3824" i="1"/>
  <c r="BE3825" i="1"/>
  <c r="BE3826" i="1"/>
  <c r="BE3827" i="1"/>
  <c r="BE3828" i="1"/>
  <c r="BE3829" i="1"/>
  <c r="BE3830" i="1"/>
  <c r="BE3831" i="1"/>
  <c r="BE3832" i="1"/>
  <c r="BE3833" i="1"/>
  <c r="BE3834" i="1"/>
  <c r="BE3835" i="1"/>
  <c r="BE3836" i="1"/>
  <c r="BE3837" i="1"/>
  <c r="BE3838" i="1"/>
  <c r="BE3839" i="1"/>
  <c r="BE3840" i="1"/>
  <c r="BE3841" i="1"/>
  <c r="BE3842" i="1"/>
  <c r="BE3843" i="1"/>
  <c r="BE3844" i="1"/>
  <c r="BE3845" i="1"/>
  <c r="BE3846" i="1"/>
  <c r="BE3847" i="1"/>
  <c r="BE3848" i="1"/>
  <c r="BE3849" i="1"/>
  <c r="BE3850" i="1"/>
  <c r="BE3851" i="1"/>
  <c r="BE3852" i="1"/>
  <c r="BE3853" i="1"/>
  <c r="BE3854" i="1"/>
  <c r="BE3855" i="1"/>
  <c r="BE3856" i="1"/>
  <c r="BE3857" i="1"/>
  <c r="BE3858" i="1"/>
  <c r="BE3859" i="1"/>
  <c r="BE3860" i="1"/>
  <c r="BE3861" i="1"/>
  <c r="BE3862" i="1"/>
  <c r="BE3863" i="1"/>
  <c r="BE3864" i="1"/>
  <c r="BE3865" i="1"/>
  <c r="BE3866" i="1"/>
  <c r="BE3867" i="1"/>
  <c r="BE3868" i="1"/>
  <c r="BE3869" i="1"/>
  <c r="BE3870" i="1"/>
  <c r="BE3871" i="1"/>
  <c r="BE3872" i="1"/>
  <c r="BE3873" i="1"/>
  <c r="BE3874" i="1"/>
  <c r="BE3875" i="1"/>
  <c r="BE3876" i="1"/>
  <c r="BE3877" i="1"/>
  <c r="BE3878" i="1"/>
  <c r="BE3879" i="1"/>
  <c r="BE3880" i="1"/>
  <c r="BE3881" i="1"/>
  <c r="BE3882" i="1"/>
  <c r="BE3883" i="1"/>
  <c r="BE3884" i="1"/>
  <c r="BE3885" i="1"/>
  <c r="BE3886" i="1"/>
  <c r="BE3887" i="1"/>
  <c r="BE3888" i="1"/>
  <c r="BE3889" i="1"/>
  <c r="BE3890" i="1"/>
  <c r="BE3891" i="1"/>
  <c r="BE3892" i="1"/>
  <c r="BE3893" i="1"/>
  <c r="BE3894" i="1"/>
  <c r="BE3895" i="1"/>
  <c r="BE3896" i="1"/>
  <c r="BE3897" i="1"/>
  <c r="BE3898" i="1"/>
  <c r="BE3899" i="1"/>
  <c r="BE3900" i="1"/>
  <c r="BE3901" i="1"/>
  <c r="BE3902" i="1"/>
  <c r="BE3903" i="1"/>
  <c r="BE3904" i="1"/>
  <c r="BE3905" i="1"/>
  <c r="BE3906" i="1"/>
  <c r="BE3907" i="1"/>
  <c r="BE3908" i="1"/>
  <c r="BE3909" i="1"/>
  <c r="BE3910" i="1"/>
  <c r="BE3911" i="1"/>
  <c r="BE3912" i="1"/>
  <c r="BE3913" i="1"/>
  <c r="BE3914" i="1"/>
  <c r="BE3915" i="1"/>
  <c r="BE3916" i="1"/>
  <c r="BE3917" i="1"/>
  <c r="BE3918" i="1"/>
  <c r="BE3919" i="1"/>
  <c r="BE3920" i="1"/>
  <c r="BE3921" i="1"/>
  <c r="BE3922" i="1"/>
  <c r="BE3923" i="1"/>
  <c r="BE3924" i="1"/>
  <c r="BE3925" i="1"/>
  <c r="BE3926" i="1"/>
  <c r="BE3927" i="1"/>
  <c r="BE3928" i="1"/>
  <c r="BE3929" i="1"/>
  <c r="BE3930" i="1"/>
  <c r="BE3931" i="1"/>
  <c r="BE3932" i="1"/>
  <c r="BE3933" i="1"/>
  <c r="BE3934" i="1"/>
  <c r="BE3935" i="1"/>
  <c r="BE3936" i="1"/>
  <c r="BE3937" i="1"/>
  <c r="BE3938" i="1"/>
  <c r="BE3939" i="1"/>
  <c r="BE3940" i="1"/>
  <c r="BE3941" i="1"/>
  <c r="BE3942" i="1"/>
  <c r="BE3943" i="1"/>
  <c r="BE3944" i="1"/>
  <c r="BE3945" i="1"/>
  <c r="BE3946" i="1"/>
  <c r="BE3947" i="1"/>
  <c r="BE3948" i="1"/>
  <c r="BE3949" i="1"/>
  <c r="BE3950" i="1"/>
  <c r="BE3951" i="1"/>
  <c r="BE3952" i="1"/>
  <c r="BE3953" i="1"/>
  <c r="BE3954" i="1"/>
  <c r="BE3955" i="1"/>
  <c r="BE3956" i="1"/>
  <c r="BE3957" i="1"/>
  <c r="BE3958" i="1"/>
  <c r="BE3959" i="1"/>
  <c r="BE3960" i="1"/>
  <c r="BE3961" i="1"/>
  <c r="BE3962" i="1"/>
  <c r="BE3963" i="1"/>
  <c r="BE3964" i="1"/>
  <c r="BE3965" i="1"/>
  <c r="BE3966" i="1"/>
  <c r="BE3967" i="1"/>
  <c r="BE3968" i="1"/>
  <c r="BE3969" i="1"/>
  <c r="BE3970" i="1"/>
  <c r="BE3971" i="1"/>
  <c r="BE3972" i="1"/>
  <c r="BE3973" i="1"/>
  <c r="BE3974" i="1"/>
  <c r="BE3975" i="1"/>
  <c r="BE3976" i="1"/>
  <c r="BE3977" i="1"/>
  <c r="BE3978" i="1"/>
  <c r="BE3979" i="1"/>
  <c r="BE3980" i="1"/>
  <c r="BE3981" i="1"/>
  <c r="BE3982" i="1"/>
  <c r="BE3983" i="1"/>
  <c r="BE3984" i="1"/>
  <c r="BE3985" i="1"/>
  <c r="BE3986" i="1"/>
  <c r="BE3987" i="1"/>
  <c r="BE3988" i="1"/>
  <c r="BE3989" i="1"/>
  <c r="BE3990" i="1"/>
  <c r="BE3991" i="1"/>
  <c r="BE3992" i="1"/>
  <c r="BE3993" i="1"/>
  <c r="BE3994" i="1"/>
  <c r="BE3995" i="1"/>
  <c r="BE3996" i="1"/>
  <c r="BE3997" i="1"/>
  <c r="BE3998" i="1"/>
  <c r="BE3999" i="1"/>
  <c r="BE4000" i="1"/>
  <c r="BE4001" i="1"/>
  <c r="BE4002" i="1"/>
  <c r="BE4003" i="1"/>
  <c r="BE4004" i="1"/>
  <c r="BE4005" i="1"/>
  <c r="BE4006" i="1"/>
  <c r="BE4007" i="1"/>
  <c r="BE4008" i="1"/>
  <c r="BE4009" i="1"/>
  <c r="BE4010" i="1"/>
  <c r="BE4011" i="1"/>
  <c r="BE4012" i="1"/>
  <c r="BE4013" i="1"/>
  <c r="BE4014" i="1"/>
  <c r="BE4015" i="1"/>
  <c r="BE4016" i="1"/>
  <c r="BE4017" i="1"/>
  <c r="BE4018" i="1"/>
  <c r="BE4019" i="1"/>
  <c r="BE4020" i="1"/>
  <c r="BE4021" i="1"/>
  <c r="BE4022" i="1"/>
  <c r="BE4023" i="1"/>
  <c r="BE4024" i="1"/>
  <c r="BE4025" i="1"/>
  <c r="BE4026" i="1"/>
  <c r="BE4027" i="1"/>
  <c r="BE4028" i="1"/>
  <c r="BE4029" i="1"/>
  <c r="BE4030" i="1"/>
  <c r="BE4031" i="1"/>
  <c r="BE4032" i="1"/>
  <c r="BE4033" i="1"/>
  <c r="BE4034" i="1"/>
  <c r="BE4035" i="1"/>
  <c r="BE4036" i="1"/>
  <c r="BE4037" i="1"/>
  <c r="BE4038" i="1"/>
  <c r="BE4039" i="1"/>
  <c r="BE4040" i="1"/>
  <c r="BE4041" i="1"/>
  <c r="BE4042" i="1"/>
  <c r="BE4043" i="1"/>
  <c r="BE4044" i="1"/>
  <c r="BE4045" i="1"/>
  <c r="BE4046" i="1"/>
  <c r="BE4047" i="1"/>
  <c r="BE4048" i="1"/>
  <c r="BE4049" i="1"/>
  <c r="BE4050" i="1"/>
  <c r="BE4051" i="1"/>
  <c r="BE4052" i="1"/>
  <c r="BE4053" i="1"/>
  <c r="BE4054" i="1"/>
  <c r="BE4055" i="1"/>
  <c r="BE4056" i="1"/>
  <c r="BE4057" i="1"/>
  <c r="BE4058" i="1"/>
  <c r="BE4059" i="1"/>
  <c r="BE4060" i="1"/>
  <c r="BE4061" i="1"/>
  <c r="BE4062" i="1"/>
  <c r="BE4063" i="1"/>
  <c r="BE4064" i="1"/>
  <c r="BE4065" i="1"/>
  <c r="BE4066" i="1"/>
  <c r="BE4067" i="1"/>
  <c r="BE4068" i="1"/>
  <c r="BE4069" i="1"/>
  <c r="BE4070" i="1"/>
  <c r="BE4071" i="1"/>
  <c r="BE4072" i="1"/>
  <c r="BE4073" i="1"/>
  <c r="BE4074" i="1"/>
  <c r="BE4075" i="1"/>
  <c r="BE4076" i="1"/>
  <c r="BE4077" i="1"/>
  <c r="BE4078" i="1"/>
  <c r="BE4079" i="1"/>
  <c r="BE4080" i="1"/>
  <c r="BE4081" i="1"/>
  <c r="BE4082" i="1"/>
  <c r="BE4083" i="1"/>
  <c r="BE4084" i="1"/>
  <c r="BE4085" i="1"/>
  <c r="BE4086" i="1"/>
  <c r="BE4087" i="1"/>
  <c r="BE4088" i="1"/>
  <c r="BE4089" i="1"/>
  <c r="BE4090" i="1"/>
  <c r="BE4091" i="1"/>
  <c r="BE4092" i="1"/>
  <c r="BE4093" i="1"/>
  <c r="BE4094" i="1"/>
  <c r="BE4095" i="1"/>
  <c r="BE4096" i="1"/>
  <c r="BE4097" i="1"/>
  <c r="BE4098" i="1"/>
  <c r="BE4099" i="1"/>
  <c r="BE4100" i="1"/>
  <c r="BE4101" i="1"/>
  <c r="BE4102" i="1"/>
  <c r="BE4103" i="1"/>
  <c r="BE4104" i="1"/>
  <c r="BE4105" i="1"/>
  <c r="BE4106" i="1"/>
  <c r="BE4107" i="1"/>
  <c r="BE4108" i="1"/>
  <c r="BE4109" i="1"/>
  <c r="BE4110" i="1"/>
  <c r="BE4111" i="1"/>
  <c r="BE4112" i="1"/>
  <c r="BE4113" i="1"/>
  <c r="BE4114" i="1"/>
  <c r="BE4115" i="1"/>
  <c r="BE4116" i="1"/>
  <c r="BE4117" i="1"/>
  <c r="BE4118" i="1"/>
  <c r="BE4119" i="1"/>
  <c r="BE4120" i="1"/>
  <c r="BE4121" i="1"/>
  <c r="BE4122" i="1"/>
  <c r="BE4123" i="1"/>
  <c r="BE4124" i="1"/>
  <c r="BE4125" i="1"/>
  <c r="BE4126" i="1"/>
  <c r="BE4127" i="1"/>
  <c r="BE4128" i="1"/>
  <c r="BE4129" i="1"/>
  <c r="BE4130" i="1"/>
  <c r="BE4131" i="1"/>
  <c r="BE4132" i="1"/>
  <c r="BE4133" i="1"/>
  <c r="BE4134" i="1"/>
  <c r="BE4135" i="1"/>
  <c r="BE4136" i="1"/>
  <c r="BE4137" i="1"/>
  <c r="BE4138" i="1"/>
  <c r="BE4139" i="1"/>
  <c r="BE4140" i="1"/>
  <c r="BE4141" i="1"/>
  <c r="BE4142" i="1"/>
  <c r="BE4143" i="1"/>
  <c r="BE4144" i="1"/>
  <c r="BE4145" i="1"/>
  <c r="BE4146" i="1"/>
  <c r="BE4147" i="1"/>
  <c r="BE4148" i="1"/>
  <c r="BE4149" i="1"/>
  <c r="BE4150" i="1"/>
  <c r="BE4151" i="1"/>
  <c r="BE4152" i="1"/>
  <c r="BE4153" i="1"/>
  <c r="BE4154" i="1"/>
  <c r="BE4155" i="1"/>
  <c r="BE4156" i="1"/>
  <c r="BE4157" i="1"/>
  <c r="BE4158" i="1"/>
  <c r="BE4159" i="1"/>
  <c r="BE4160" i="1"/>
  <c r="BE4161" i="1"/>
  <c r="BE4162" i="1"/>
  <c r="BE4163" i="1"/>
  <c r="BE4164" i="1"/>
  <c r="BE4165" i="1"/>
  <c r="BE4166" i="1"/>
  <c r="BE4167" i="1"/>
  <c r="BE4168" i="1"/>
  <c r="BE4169" i="1"/>
  <c r="BE4170" i="1"/>
  <c r="BE4171" i="1"/>
  <c r="BE4172" i="1"/>
  <c r="BE4173" i="1"/>
  <c r="BE4174" i="1"/>
  <c r="BE4175" i="1"/>
  <c r="BE4176" i="1"/>
  <c r="BE4177" i="1"/>
  <c r="BE4178" i="1"/>
  <c r="BE4179" i="1"/>
  <c r="BE4180" i="1"/>
  <c r="BE4181" i="1"/>
  <c r="BE4182" i="1"/>
  <c r="BE4183" i="1"/>
  <c r="BE4184" i="1"/>
  <c r="BE4185" i="1"/>
  <c r="BE4186" i="1"/>
  <c r="BE4187" i="1"/>
  <c r="BE4188" i="1"/>
  <c r="BE4189" i="1"/>
  <c r="BE4190" i="1"/>
  <c r="BE4191" i="1"/>
  <c r="BE4192" i="1"/>
  <c r="BE4193" i="1"/>
  <c r="BE4194" i="1"/>
  <c r="BE4195" i="1"/>
  <c r="BE4196" i="1"/>
  <c r="BE4197" i="1"/>
  <c r="BE4198" i="1"/>
  <c r="BE4199" i="1"/>
  <c r="BE4200" i="1"/>
  <c r="BE4201" i="1"/>
  <c r="BE4202" i="1"/>
  <c r="BE4203" i="1"/>
  <c r="BE4204" i="1"/>
  <c r="BE4205" i="1"/>
  <c r="BE4206" i="1"/>
  <c r="BE4207" i="1"/>
  <c r="BE4208" i="1"/>
  <c r="BE4209" i="1"/>
  <c r="BE4210" i="1"/>
  <c r="BE4211" i="1"/>
  <c r="BE4212" i="1"/>
  <c r="BE4213" i="1"/>
  <c r="BE4214" i="1"/>
  <c r="BE4215" i="1"/>
  <c r="BE4216" i="1"/>
  <c r="BE4217" i="1"/>
  <c r="BE4218" i="1"/>
  <c r="BE4219" i="1"/>
  <c r="BE4220" i="1"/>
  <c r="BE4221" i="1"/>
  <c r="BE4222" i="1"/>
  <c r="BE4223" i="1"/>
  <c r="BE4224" i="1"/>
  <c r="BE4225" i="1"/>
  <c r="BE4226" i="1"/>
  <c r="BE4227" i="1"/>
  <c r="BE4228" i="1"/>
  <c r="BE4229" i="1"/>
  <c r="BE4230" i="1"/>
  <c r="BE4231" i="1"/>
  <c r="BE4232" i="1"/>
  <c r="BE4233" i="1"/>
  <c r="BE4234" i="1"/>
  <c r="BE4235" i="1"/>
  <c r="BE4236" i="1"/>
  <c r="BE4237" i="1"/>
  <c r="BE4238" i="1"/>
  <c r="BE4239" i="1"/>
  <c r="BE4240" i="1"/>
  <c r="BE4241" i="1"/>
  <c r="BE4242" i="1"/>
  <c r="BE4243" i="1"/>
  <c r="BE4244" i="1"/>
  <c r="BE4245" i="1"/>
  <c r="BE4246" i="1"/>
  <c r="BE4247" i="1"/>
  <c r="BE4248" i="1"/>
  <c r="BE4249" i="1"/>
  <c r="BE4250" i="1"/>
  <c r="BE4251" i="1"/>
  <c r="BE4252" i="1"/>
  <c r="BE4253" i="1"/>
  <c r="BE4254" i="1"/>
  <c r="BE4255" i="1"/>
  <c r="BE4256" i="1"/>
  <c r="BE4257" i="1"/>
  <c r="BE4258" i="1"/>
  <c r="BE4259" i="1"/>
  <c r="BE4260" i="1"/>
  <c r="BE4261" i="1"/>
  <c r="BE4262" i="1"/>
  <c r="BE4263" i="1"/>
  <c r="BE4264" i="1"/>
  <c r="BE4265" i="1"/>
  <c r="BE4266" i="1"/>
  <c r="BE4267" i="1"/>
  <c r="BE4268" i="1"/>
  <c r="BE4269" i="1"/>
  <c r="BE4270" i="1"/>
  <c r="BE4271" i="1"/>
  <c r="BE4272" i="1"/>
  <c r="BE4273" i="1"/>
  <c r="BE4274" i="1"/>
  <c r="BE4275" i="1"/>
  <c r="BE4276" i="1"/>
  <c r="BE4277" i="1"/>
  <c r="BE4278" i="1"/>
  <c r="BE4279" i="1"/>
  <c r="BE4280" i="1"/>
  <c r="BE4281" i="1"/>
  <c r="BE4282" i="1"/>
  <c r="BE4283" i="1"/>
  <c r="BE4284" i="1"/>
  <c r="BE4285" i="1"/>
  <c r="BE4286" i="1"/>
  <c r="BE4287" i="1"/>
  <c r="BE4288" i="1"/>
  <c r="BE4289" i="1"/>
  <c r="BE4290" i="1"/>
  <c r="BE4291" i="1"/>
  <c r="BE4292" i="1"/>
  <c r="BE4293" i="1"/>
  <c r="BE4294" i="1"/>
  <c r="BE4295" i="1"/>
  <c r="BE4296" i="1"/>
  <c r="BE4297" i="1"/>
  <c r="BE4298" i="1"/>
  <c r="BE4299" i="1"/>
  <c r="BE4300" i="1"/>
  <c r="BE4301" i="1"/>
  <c r="BE4302" i="1"/>
  <c r="BE4303" i="1"/>
  <c r="BE4304" i="1"/>
  <c r="BE4305" i="1"/>
  <c r="BE4306" i="1"/>
  <c r="BE4307" i="1"/>
  <c r="BE4308" i="1"/>
  <c r="BE4309" i="1"/>
  <c r="BE4310" i="1"/>
  <c r="BE4311" i="1"/>
  <c r="BE4312" i="1"/>
  <c r="BE4313" i="1"/>
  <c r="BE4314" i="1"/>
  <c r="BE4315" i="1"/>
  <c r="BE4316" i="1"/>
  <c r="BE4317" i="1"/>
  <c r="BE4318" i="1"/>
  <c r="BE4319" i="1"/>
  <c r="BE4320" i="1"/>
  <c r="BE4321" i="1"/>
  <c r="BE4322" i="1"/>
  <c r="BE4323" i="1"/>
  <c r="BE4324" i="1"/>
  <c r="BE4325" i="1"/>
  <c r="BE4326" i="1"/>
  <c r="BE4327" i="1"/>
  <c r="BE4328" i="1"/>
  <c r="BE4329" i="1"/>
  <c r="BE4330" i="1"/>
  <c r="BE4331" i="1"/>
  <c r="BE4332" i="1"/>
  <c r="BE4333" i="1"/>
  <c r="BE4334" i="1"/>
  <c r="BE4335" i="1"/>
  <c r="BE4336" i="1"/>
  <c r="BE4337" i="1"/>
  <c r="BE4338" i="1"/>
  <c r="BE4339" i="1"/>
  <c r="BE4340" i="1"/>
  <c r="BE4341" i="1"/>
  <c r="BE4342" i="1"/>
  <c r="BE4343" i="1"/>
  <c r="BE4344" i="1"/>
  <c r="BE4345" i="1"/>
  <c r="BE4346" i="1"/>
  <c r="BE4347" i="1"/>
  <c r="BE4348" i="1"/>
  <c r="BE4349" i="1"/>
  <c r="BE4350" i="1"/>
  <c r="BE4351" i="1"/>
  <c r="BE4352" i="1"/>
  <c r="BE4353" i="1"/>
  <c r="BE4354" i="1"/>
  <c r="BE4355" i="1"/>
  <c r="BE4356" i="1"/>
  <c r="BE4357" i="1"/>
  <c r="BE4358" i="1"/>
  <c r="BE4359" i="1"/>
  <c r="BE4360" i="1"/>
  <c r="BE4361" i="1"/>
  <c r="BE4362" i="1"/>
  <c r="BE4363" i="1"/>
  <c r="BE4364" i="1"/>
  <c r="BE4365" i="1"/>
  <c r="BE4366" i="1"/>
  <c r="BE4367" i="1"/>
  <c r="BE4368" i="1"/>
  <c r="BE4369" i="1"/>
  <c r="BE4370" i="1"/>
  <c r="BE4371" i="1"/>
  <c r="BE4372" i="1"/>
  <c r="BE4373" i="1"/>
  <c r="BE4374" i="1"/>
  <c r="BE4375" i="1"/>
  <c r="BE4376" i="1"/>
  <c r="BE4377" i="1"/>
  <c r="BE4378" i="1"/>
  <c r="BE4379" i="1"/>
  <c r="BE4380" i="1"/>
  <c r="BE4381" i="1"/>
  <c r="BE4382" i="1"/>
  <c r="BE4383" i="1"/>
  <c r="BE4384" i="1"/>
  <c r="BE4385" i="1"/>
  <c r="BE4386" i="1"/>
  <c r="BE4387" i="1"/>
  <c r="BE4388" i="1"/>
  <c r="BE4389" i="1"/>
  <c r="BE4390" i="1"/>
  <c r="BE4391" i="1"/>
  <c r="BE4392" i="1"/>
  <c r="BE4393" i="1"/>
  <c r="BE4394" i="1"/>
  <c r="BE4395" i="1"/>
  <c r="BE4396" i="1"/>
  <c r="BE4397" i="1"/>
  <c r="BE4398" i="1"/>
  <c r="BE4399" i="1"/>
  <c r="BE4400" i="1"/>
  <c r="BE4401" i="1"/>
  <c r="BE4402" i="1"/>
  <c r="BE4403" i="1"/>
  <c r="BE4404" i="1"/>
  <c r="BE4405" i="1"/>
  <c r="BE4406" i="1"/>
  <c r="BE4407" i="1"/>
  <c r="BE4408" i="1"/>
  <c r="BE4409" i="1"/>
  <c r="BE4410" i="1"/>
  <c r="BE4411" i="1"/>
  <c r="BE4412" i="1"/>
  <c r="BE4413" i="1"/>
  <c r="BE4414" i="1"/>
  <c r="BE4415" i="1"/>
  <c r="BE4416" i="1"/>
  <c r="BE4417" i="1"/>
  <c r="BE4418" i="1"/>
  <c r="BE4419" i="1"/>
  <c r="BE4420" i="1"/>
  <c r="BE4421" i="1"/>
  <c r="BE4422" i="1"/>
  <c r="BE4423" i="1"/>
  <c r="BE4424" i="1"/>
  <c r="BE4425" i="1"/>
  <c r="BE4426" i="1"/>
  <c r="BE4427" i="1"/>
  <c r="BE4428" i="1"/>
  <c r="BE4429" i="1"/>
  <c r="BE4430" i="1"/>
  <c r="BE4431" i="1"/>
  <c r="BE4432" i="1"/>
  <c r="BE4433" i="1"/>
  <c r="BE4434" i="1"/>
  <c r="BE4435" i="1"/>
  <c r="BE4436" i="1"/>
  <c r="BE4437" i="1"/>
  <c r="BE4438" i="1"/>
  <c r="BE4439" i="1"/>
  <c r="BE4440" i="1"/>
  <c r="BE4441" i="1"/>
  <c r="BE4442" i="1"/>
  <c r="BE4443" i="1"/>
  <c r="BE4444" i="1"/>
  <c r="BE4445" i="1"/>
  <c r="BE4446" i="1"/>
  <c r="BE4447" i="1"/>
  <c r="BE4448" i="1"/>
  <c r="BE4449" i="1"/>
  <c r="BE4450" i="1"/>
  <c r="BE4451" i="1"/>
  <c r="BE4452" i="1"/>
  <c r="BE4453" i="1"/>
  <c r="BE4454" i="1"/>
  <c r="BE4455" i="1"/>
  <c r="BE4456" i="1"/>
  <c r="BE4457" i="1"/>
  <c r="BE4458" i="1"/>
  <c r="BE4459" i="1"/>
  <c r="BE4460" i="1"/>
  <c r="BE4461" i="1"/>
  <c r="BE4462" i="1"/>
  <c r="BE4463" i="1"/>
  <c r="BE4464" i="1"/>
  <c r="BE4465" i="1"/>
  <c r="BE4466" i="1"/>
  <c r="BE4467" i="1"/>
  <c r="BE4468" i="1"/>
  <c r="BE4469" i="1"/>
  <c r="BE4470" i="1"/>
  <c r="BE4471" i="1"/>
  <c r="BE4472" i="1"/>
  <c r="BE4473" i="1"/>
  <c r="BE4474" i="1"/>
  <c r="BE4475" i="1"/>
  <c r="BE4476" i="1"/>
  <c r="BE4477" i="1"/>
  <c r="BE4478" i="1"/>
  <c r="BE4479" i="1"/>
  <c r="BE4480" i="1"/>
  <c r="BE4481" i="1"/>
  <c r="BE4482" i="1"/>
  <c r="BE4483" i="1"/>
  <c r="BE4484" i="1"/>
  <c r="BE4485" i="1"/>
  <c r="BE4486" i="1"/>
  <c r="BE4487" i="1"/>
  <c r="BE4488" i="1"/>
  <c r="BE4489" i="1"/>
  <c r="BE4490" i="1"/>
  <c r="BE4491" i="1"/>
  <c r="BE4492" i="1"/>
  <c r="BE4493" i="1"/>
  <c r="BE4494" i="1"/>
  <c r="BE4495" i="1"/>
  <c r="BE4496" i="1"/>
  <c r="BE4497" i="1"/>
  <c r="BE4498" i="1"/>
  <c r="BE4499" i="1"/>
  <c r="BE4500" i="1"/>
  <c r="BE4501" i="1"/>
  <c r="BE4502" i="1"/>
  <c r="BE4503" i="1"/>
  <c r="BE4504" i="1"/>
  <c r="BE4505" i="1"/>
  <c r="BE4506" i="1"/>
  <c r="BE4507" i="1"/>
  <c r="BE4508" i="1"/>
  <c r="BE4509" i="1"/>
  <c r="BE4510" i="1"/>
  <c r="BE4511" i="1"/>
  <c r="BE4512" i="1"/>
  <c r="BE4513" i="1"/>
  <c r="BE4514" i="1"/>
  <c r="BE4515" i="1"/>
  <c r="BE4516" i="1"/>
  <c r="BE4517" i="1"/>
  <c r="BE4518" i="1"/>
  <c r="BE4519" i="1"/>
  <c r="BE4520" i="1"/>
  <c r="BE4521" i="1"/>
  <c r="BE4522" i="1"/>
  <c r="BE4523" i="1"/>
  <c r="BE4524" i="1"/>
  <c r="BE4525" i="1"/>
  <c r="BE4526" i="1"/>
  <c r="BE4527" i="1"/>
  <c r="BE4528" i="1"/>
  <c r="BE4529" i="1"/>
  <c r="BE4530" i="1"/>
  <c r="BE4531" i="1"/>
  <c r="BE4532" i="1"/>
  <c r="BE4533" i="1"/>
  <c r="BE4534" i="1"/>
  <c r="BE4535" i="1"/>
  <c r="BE4536" i="1"/>
  <c r="BE4537" i="1"/>
  <c r="BE4538" i="1"/>
  <c r="BE4539" i="1"/>
  <c r="BE4540" i="1"/>
  <c r="BE4541" i="1"/>
  <c r="BE4542" i="1"/>
  <c r="BE4543" i="1"/>
  <c r="BE4544" i="1"/>
  <c r="BE4545" i="1"/>
  <c r="BE4546" i="1"/>
  <c r="BE4547" i="1"/>
  <c r="BE4548" i="1"/>
  <c r="BE4549" i="1"/>
  <c r="BE4550" i="1"/>
  <c r="BE4551" i="1"/>
  <c r="BE4552" i="1"/>
  <c r="BE4553" i="1"/>
  <c r="BE4554" i="1"/>
  <c r="BE4555" i="1"/>
  <c r="BE4556" i="1"/>
  <c r="BE4557" i="1"/>
  <c r="BE4558" i="1"/>
  <c r="BE4559" i="1"/>
  <c r="BE4560" i="1"/>
  <c r="BE4561" i="1"/>
  <c r="BE4562" i="1"/>
  <c r="BE4563" i="1"/>
  <c r="BE4564" i="1"/>
  <c r="BE4565" i="1"/>
  <c r="BE4566" i="1"/>
  <c r="BE4567" i="1"/>
  <c r="BE4568" i="1"/>
  <c r="BE4569" i="1"/>
  <c r="BE4570" i="1"/>
  <c r="BE4571" i="1"/>
  <c r="BE4572" i="1"/>
  <c r="BE4573" i="1"/>
  <c r="BE4574" i="1"/>
  <c r="BE4575" i="1"/>
  <c r="BE4576" i="1"/>
  <c r="BE4577" i="1"/>
  <c r="BE4578" i="1"/>
  <c r="BE4579" i="1"/>
  <c r="BE4580" i="1"/>
  <c r="BE4581" i="1"/>
  <c r="BE4582" i="1"/>
  <c r="BE4583" i="1"/>
  <c r="BE4584" i="1"/>
  <c r="BE4585" i="1"/>
  <c r="BE4586" i="1"/>
  <c r="BE4587" i="1"/>
  <c r="BE4588" i="1"/>
  <c r="BE4589" i="1"/>
  <c r="BE4590" i="1"/>
  <c r="BE4591" i="1"/>
  <c r="BE4592" i="1"/>
  <c r="BE4593" i="1"/>
  <c r="BE4594" i="1"/>
  <c r="BE4595" i="1"/>
  <c r="BE4596" i="1"/>
  <c r="BE4597" i="1"/>
  <c r="BE4598" i="1"/>
  <c r="BE4599" i="1"/>
  <c r="BE4600" i="1"/>
  <c r="BE4601" i="1"/>
  <c r="BE4602" i="1"/>
  <c r="BE4603" i="1"/>
  <c r="BE4604" i="1"/>
  <c r="BE4605" i="1"/>
  <c r="BE4606" i="1"/>
  <c r="BE4607" i="1"/>
  <c r="BE4608" i="1"/>
  <c r="BE4609" i="1"/>
  <c r="BE4610" i="1"/>
  <c r="BE4611" i="1"/>
  <c r="BE4612" i="1"/>
  <c r="BE4613" i="1"/>
  <c r="BE4614" i="1"/>
  <c r="BE4615" i="1"/>
  <c r="BE4616" i="1"/>
  <c r="BE4617" i="1"/>
  <c r="BE4618" i="1"/>
  <c r="BE4619" i="1"/>
  <c r="BE4620" i="1"/>
  <c r="BE4621" i="1"/>
  <c r="BE4622" i="1"/>
  <c r="BE4623" i="1"/>
  <c r="BE4624" i="1"/>
  <c r="BE4625" i="1"/>
  <c r="BE4626" i="1"/>
  <c r="BE4627" i="1"/>
  <c r="BE4628" i="1"/>
  <c r="BE4629" i="1"/>
  <c r="BE4630" i="1"/>
  <c r="BE4631" i="1"/>
  <c r="BE4632" i="1"/>
  <c r="BE4633" i="1"/>
  <c r="BE4634" i="1"/>
  <c r="BE4635" i="1"/>
  <c r="BE4636" i="1"/>
  <c r="BE4637" i="1"/>
  <c r="BE4638" i="1"/>
  <c r="BE4639" i="1"/>
  <c r="BE4640" i="1"/>
  <c r="BE4641" i="1"/>
  <c r="BE4642" i="1"/>
  <c r="BE4643" i="1"/>
  <c r="BE4644" i="1"/>
  <c r="BE4645" i="1"/>
  <c r="BE4646" i="1"/>
  <c r="BE4647" i="1"/>
  <c r="BE4648" i="1"/>
  <c r="BE4649" i="1"/>
  <c r="BE4650" i="1"/>
  <c r="BE4651" i="1"/>
  <c r="BE4652" i="1"/>
  <c r="BE4653" i="1"/>
  <c r="BE4654" i="1"/>
  <c r="BE4655" i="1"/>
  <c r="BE4656" i="1"/>
  <c r="BE4657" i="1"/>
  <c r="BE4658" i="1"/>
  <c r="BE4659" i="1"/>
  <c r="BE4660" i="1"/>
  <c r="BE4661" i="1"/>
  <c r="BE4662" i="1"/>
  <c r="BE4663" i="1"/>
  <c r="BE4664" i="1"/>
  <c r="BE4665" i="1"/>
  <c r="BE4666" i="1"/>
  <c r="BE4667" i="1"/>
  <c r="BE4668" i="1"/>
  <c r="BE4669" i="1"/>
  <c r="BE4670" i="1"/>
  <c r="BE4671" i="1"/>
  <c r="BE4672" i="1"/>
  <c r="BE4673" i="1"/>
  <c r="BE4674" i="1"/>
  <c r="BE4675" i="1"/>
  <c r="BE4676" i="1"/>
  <c r="BE4677" i="1"/>
  <c r="BE4678" i="1"/>
  <c r="BE4679" i="1"/>
  <c r="BE4680" i="1"/>
  <c r="BE4681" i="1"/>
  <c r="BE4682" i="1"/>
  <c r="BE4683" i="1"/>
  <c r="BE4684" i="1"/>
  <c r="BE4685" i="1"/>
  <c r="BE4686" i="1"/>
  <c r="BE4687" i="1"/>
  <c r="BE4688" i="1"/>
  <c r="BE4689" i="1"/>
  <c r="BE4690" i="1"/>
  <c r="BE4691" i="1"/>
  <c r="BE4692" i="1"/>
  <c r="BE4693" i="1"/>
  <c r="BE4694" i="1"/>
  <c r="BE4695" i="1"/>
  <c r="BE4696" i="1"/>
  <c r="BE4697" i="1"/>
  <c r="BE4698" i="1"/>
  <c r="BE4699" i="1"/>
  <c r="BE4700" i="1"/>
  <c r="BE4701" i="1"/>
  <c r="BE4702" i="1"/>
  <c r="BE4703" i="1"/>
  <c r="BE4704" i="1"/>
  <c r="BE4705" i="1"/>
  <c r="BE4706" i="1"/>
  <c r="BE4707" i="1"/>
  <c r="BE4708" i="1"/>
  <c r="BE4709" i="1"/>
  <c r="BE4710" i="1"/>
  <c r="BE4711" i="1"/>
  <c r="BE4712" i="1"/>
  <c r="BE4713" i="1"/>
  <c r="BE4714" i="1"/>
  <c r="BE4715" i="1"/>
  <c r="BE4716" i="1"/>
  <c r="BE4717" i="1"/>
  <c r="BE4718" i="1"/>
  <c r="BE4719" i="1"/>
  <c r="BE4720" i="1"/>
  <c r="BE4721" i="1"/>
  <c r="BE4722" i="1"/>
  <c r="BE4723" i="1"/>
  <c r="BE4724" i="1"/>
  <c r="BE4725" i="1"/>
  <c r="BE4726" i="1"/>
  <c r="BE4727" i="1"/>
  <c r="BE4728" i="1"/>
  <c r="BE4729" i="1"/>
  <c r="BE4730" i="1"/>
  <c r="BE4731" i="1"/>
  <c r="BE4732" i="1"/>
  <c r="BE4733" i="1"/>
  <c r="BE4734" i="1"/>
  <c r="BE4735" i="1"/>
  <c r="BE4736" i="1"/>
  <c r="BE4737" i="1"/>
  <c r="BE4738" i="1"/>
  <c r="BE4739" i="1"/>
  <c r="BE4740" i="1"/>
  <c r="BE4741" i="1"/>
  <c r="BE4742" i="1"/>
  <c r="BE4743" i="1"/>
  <c r="BE4744" i="1"/>
  <c r="BE4745" i="1"/>
  <c r="BE4746" i="1"/>
  <c r="BE4747" i="1"/>
  <c r="BE4748" i="1"/>
  <c r="BE4749" i="1"/>
  <c r="BE4750" i="1"/>
  <c r="BE4751" i="1"/>
  <c r="BE4752" i="1"/>
  <c r="BE4753" i="1"/>
  <c r="BE4754" i="1"/>
  <c r="BE4755" i="1"/>
  <c r="BE4756" i="1"/>
  <c r="BE4757" i="1"/>
  <c r="BE4758" i="1"/>
  <c r="BE4759" i="1"/>
  <c r="BE4760" i="1"/>
  <c r="BE4761" i="1"/>
  <c r="BE4762" i="1"/>
  <c r="BE4763" i="1"/>
  <c r="BE4764" i="1"/>
  <c r="BE4765" i="1"/>
  <c r="BE4766" i="1"/>
  <c r="BE4767" i="1"/>
  <c r="BE4768" i="1"/>
  <c r="BE4769" i="1"/>
  <c r="BE4770" i="1"/>
  <c r="BE4771" i="1"/>
  <c r="BE4772" i="1"/>
  <c r="BE4773" i="1"/>
  <c r="BE4774" i="1"/>
  <c r="BE4775" i="1"/>
  <c r="BE4776" i="1"/>
  <c r="BE4777" i="1"/>
  <c r="BE4778" i="1"/>
  <c r="BE4779" i="1"/>
  <c r="BE4780" i="1"/>
  <c r="BE4781" i="1"/>
  <c r="BE4782" i="1"/>
  <c r="BE4783" i="1"/>
  <c r="BE4784" i="1"/>
  <c r="BE4785" i="1"/>
  <c r="BE4786" i="1"/>
  <c r="BE4787" i="1"/>
  <c r="BE4788" i="1"/>
  <c r="BE4789" i="1"/>
  <c r="BE4790" i="1"/>
  <c r="BE4791" i="1"/>
  <c r="BE4792" i="1"/>
  <c r="BE4793" i="1"/>
  <c r="BE4794" i="1"/>
  <c r="BE4795" i="1"/>
  <c r="BE4796" i="1"/>
  <c r="BE4797" i="1"/>
  <c r="BE4798" i="1"/>
  <c r="BE4799" i="1"/>
  <c r="BE4800" i="1"/>
  <c r="BE4801" i="1"/>
  <c r="BE4802" i="1"/>
  <c r="BE4803" i="1"/>
  <c r="BE4804" i="1"/>
  <c r="BE4805" i="1"/>
  <c r="BE4806" i="1"/>
  <c r="BE4807" i="1"/>
  <c r="BE4808" i="1"/>
  <c r="BE4809" i="1"/>
  <c r="BE4810" i="1"/>
  <c r="BE4811" i="1"/>
  <c r="BE4812" i="1"/>
  <c r="BE4813" i="1"/>
  <c r="BE4814" i="1"/>
  <c r="BE4815" i="1"/>
  <c r="BE4816" i="1"/>
  <c r="BE4817" i="1"/>
  <c r="BE4818" i="1"/>
  <c r="BE4819" i="1"/>
  <c r="BE4820" i="1"/>
  <c r="BE4821" i="1"/>
  <c r="BE4822" i="1"/>
  <c r="BE4823" i="1"/>
  <c r="BE4824" i="1"/>
  <c r="BE4825" i="1"/>
  <c r="BE4826" i="1"/>
  <c r="BE4827" i="1"/>
  <c r="BE4828" i="1"/>
  <c r="BE4829" i="1"/>
  <c r="BE4830" i="1"/>
  <c r="BE4831" i="1"/>
  <c r="BE4832" i="1"/>
  <c r="BE4833" i="1"/>
  <c r="BE4834" i="1"/>
  <c r="BE4835" i="1"/>
  <c r="BE4836" i="1"/>
  <c r="BE4837" i="1"/>
  <c r="BE4838" i="1"/>
  <c r="BE4839" i="1"/>
  <c r="BE4840" i="1"/>
  <c r="BE4841" i="1"/>
  <c r="BE4842" i="1"/>
  <c r="BE4843" i="1"/>
  <c r="BE4844" i="1"/>
  <c r="BE4845" i="1"/>
  <c r="BE4846" i="1"/>
  <c r="BE4847" i="1"/>
  <c r="BE4848" i="1"/>
  <c r="BE4849" i="1"/>
  <c r="BE4850" i="1"/>
  <c r="BE4851" i="1"/>
  <c r="BE4852" i="1"/>
  <c r="BE4853" i="1"/>
  <c r="BE4854" i="1"/>
  <c r="BE4855" i="1"/>
  <c r="J24" i="1"/>
  <c r="J25" i="1"/>
  <c r="I69" i="1"/>
  <c r="J22" i="1"/>
  <c r="I65" i="1"/>
  <c r="J18" i="1"/>
  <c r="I70" i="1"/>
  <c r="J23" i="1"/>
  <c r="J14" i="1"/>
  <c r="B448" i="1"/>
  <c r="C448" i="1" s="1"/>
  <c r="J32" i="1"/>
  <c r="B451" i="1"/>
  <c r="C451" i="1" s="1"/>
  <c r="J35" i="1"/>
  <c r="B457" i="1"/>
  <c r="C457" i="1" s="1"/>
  <c r="J41" i="1"/>
  <c r="B455" i="1"/>
  <c r="C455" i="1" s="1"/>
  <c r="J39" i="1"/>
  <c r="B453" i="1"/>
  <c r="C453" i="1" s="1"/>
  <c r="J37" i="1"/>
  <c r="B449" i="1"/>
  <c r="C449" i="1" s="1"/>
  <c r="J33" i="1"/>
  <c r="B456" i="1"/>
  <c r="C456" i="1" s="1"/>
  <c r="J40" i="1"/>
  <c r="B454" i="1"/>
  <c r="C454" i="1" s="1"/>
  <c r="J38" i="1"/>
  <c r="B452" i="1"/>
  <c r="C452" i="1" s="1"/>
  <c r="J36" i="1"/>
  <c r="B450" i="1"/>
  <c r="C450" i="1" s="1"/>
  <c r="J34" i="1"/>
  <c r="AQ185" i="1"/>
  <c r="AR185" i="1" s="1"/>
  <c r="AS185" i="1" s="1"/>
  <c r="AQ184" i="1"/>
  <c r="AR184" i="1" s="1"/>
  <c r="AS184" i="1" s="1"/>
  <c r="AQ187" i="1"/>
  <c r="AR187" i="1" s="1"/>
  <c r="AS187" i="1" s="1"/>
  <c r="AQ186" i="1"/>
  <c r="AR186" i="1" s="1"/>
  <c r="AS186" i="1" s="1"/>
  <c r="AQ169" i="1"/>
  <c r="AR169" i="1" s="1"/>
  <c r="AS169" i="1" s="1"/>
  <c r="AQ165" i="1"/>
  <c r="AR165" i="1" s="1"/>
  <c r="AS165" i="1" s="1"/>
  <c r="AQ168" i="1"/>
  <c r="AR168" i="1" s="1"/>
  <c r="AS168" i="1" s="1"/>
  <c r="AQ171" i="1"/>
  <c r="AR171" i="1" s="1"/>
  <c r="AS171" i="1" s="1"/>
  <c r="AQ174" i="1"/>
  <c r="AR174" i="1" s="1"/>
  <c r="AS174" i="1" s="1"/>
  <c r="AQ177" i="1"/>
  <c r="AR177" i="1" s="1"/>
  <c r="AS177" i="1" s="1"/>
  <c r="AQ180" i="1"/>
  <c r="AR180" i="1" s="1"/>
  <c r="AS180" i="1" s="1"/>
  <c r="AQ183" i="1"/>
  <c r="AR183" i="1" s="1"/>
  <c r="AS183" i="1" s="1"/>
  <c r="AQ182" i="1"/>
  <c r="AR182" i="1" s="1"/>
  <c r="AS182" i="1" s="1"/>
  <c r="AQ166" i="1"/>
  <c r="AR166" i="1" s="1"/>
  <c r="AS166" i="1" s="1"/>
  <c r="AQ172" i="1"/>
  <c r="AR172" i="1" s="1"/>
  <c r="AS172" i="1" s="1"/>
  <c r="AQ178" i="1"/>
  <c r="AR178" i="1" s="1"/>
  <c r="AS178" i="1" s="1"/>
  <c r="AQ175" i="1"/>
  <c r="AR175" i="1" s="1"/>
  <c r="AS175" i="1" s="1"/>
  <c r="AQ164" i="1"/>
  <c r="AR164" i="1" s="1"/>
  <c r="AS164" i="1" s="1"/>
  <c r="AQ167" i="1"/>
  <c r="AR167" i="1" s="1"/>
  <c r="AS167" i="1" s="1"/>
  <c r="AQ170" i="1"/>
  <c r="AR170" i="1" s="1"/>
  <c r="AS170" i="1" s="1"/>
  <c r="AQ173" i="1"/>
  <c r="AR173" i="1" s="1"/>
  <c r="AS173" i="1" s="1"/>
  <c r="AQ176" i="1"/>
  <c r="AR176" i="1" s="1"/>
  <c r="AS176" i="1" s="1"/>
  <c r="AQ179" i="1"/>
  <c r="AR179" i="1" s="1"/>
  <c r="AS179" i="1" s="1"/>
  <c r="AQ181" i="1"/>
  <c r="AR181" i="1" s="1"/>
  <c r="AS181" i="1" s="1"/>
  <c r="I66" i="1"/>
  <c r="J26" i="1"/>
  <c r="J19" i="1"/>
  <c r="BE5548" i="1"/>
  <c r="BE4973" i="1"/>
  <c r="BE4889" i="1"/>
  <c r="BE5518" i="1"/>
  <c r="BE5643" i="1"/>
  <c r="BE5064" i="1"/>
  <c r="BE5641" i="1"/>
  <c r="BE5406" i="1"/>
  <c r="BE5375" i="1"/>
  <c r="BE5463" i="1"/>
  <c r="BE5502" i="1"/>
  <c r="BE5660" i="1"/>
  <c r="BE5363" i="1"/>
  <c r="BE5557" i="1"/>
  <c r="BE5560" i="1"/>
  <c r="BE5441" i="1"/>
  <c r="BE4929" i="1"/>
  <c r="J30" i="1"/>
  <c r="BE5726" i="1"/>
  <c r="BE5470" i="1"/>
  <c r="BE5279" i="1"/>
  <c r="BE5149" i="1"/>
  <c r="BE5391" i="1"/>
  <c r="BE5168" i="1"/>
  <c r="BE5037" i="1"/>
  <c r="BE5616" i="1"/>
  <c r="BE5685" i="1"/>
  <c r="BE5194" i="1"/>
  <c r="BE5698" i="1"/>
  <c r="BE5232" i="1"/>
  <c r="BE5634" i="1"/>
  <c r="BE5060" i="1"/>
  <c r="BE5118" i="1"/>
  <c r="BE5224" i="1"/>
  <c r="BE5399" i="1"/>
  <c r="BE5359" i="1"/>
  <c r="BE4865" i="1"/>
  <c r="BE5069" i="1"/>
  <c r="BE5618" i="1"/>
  <c r="BE5583" i="1"/>
  <c r="BE5009" i="1"/>
  <c r="BE4926" i="1"/>
  <c r="BE5112" i="1"/>
  <c r="BE5175" i="1"/>
  <c r="BE4967" i="1"/>
  <c r="BE5632" i="1"/>
  <c r="BE5144" i="1"/>
  <c r="BE5084" i="1"/>
  <c r="BE5395" i="1"/>
  <c r="BE5343" i="1"/>
  <c r="BE5586" i="1"/>
  <c r="BE5456" i="1"/>
  <c r="BE5687" i="1"/>
  <c r="BE5344" i="1"/>
  <c r="BE4952" i="1"/>
  <c r="BE5559" i="1"/>
  <c r="BE5380" i="1"/>
  <c r="BE5498" i="1"/>
  <c r="BE5418" i="1"/>
  <c r="BE5374" i="1"/>
  <c r="BE5734" i="1"/>
  <c r="BE5679" i="1"/>
  <c r="BE4921" i="1"/>
  <c r="BE5519" i="1"/>
  <c r="BE5562" i="1"/>
  <c r="BE5014" i="1"/>
  <c r="BE5624" i="1"/>
  <c r="BE5530" i="1"/>
  <c r="BE5237" i="1"/>
  <c r="BE5165" i="1"/>
  <c r="BE5239" i="1"/>
  <c r="BE5653" i="1"/>
  <c r="BE5046" i="1"/>
  <c r="BE5106" i="1"/>
  <c r="BE4953" i="1"/>
  <c r="BE4912" i="1"/>
  <c r="BE4970" i="1"/>
  <c r="BE5145" i="1"/>
  <c r="BE5542" i="1"/>
  <c r="BE5356" i="1"/>
  <c r="BE4901" i="1"/>
  <c r="BE5614" i="1"/>
  <c r="BE5130" i="1"/>
  <c r="BE5258" i="1"/>
  <c r="BE5073" i="1"/>
  <c r="BE5206" i="1"/>
  <c r="BE4931" i="1"/>
  <c r="BE5420" i="1"/>
  <c r="BE5635" i="1"/>
  <c r="BE4890" i="1"/>
  <c r="BE4994" i="1"/>
  <c r="BE5008" i="1"/>
  <c r="BE5255" i="1"/>
  <c r="BE5446" i="1"/>
  <c r="BE5287" i="1"/>
  <c r="BE5275" i="1"/>
  <c r="BE5366" i="1"/>
  <c r="BE5720" i="1"/>
  <c r="BE5137" i="1"/>
  <c r="BE5414" i="1"/>
  <c r="BE5117" i="1"/>
  <c r="BE4892" i="1"/>
  <c r="BE5575" i="1"/>
  <c r="BE5335" i="1"/>
  <c r="BE5680" i="1"/>
  <c r="BE4909" i="1"/>
  <c r="BE5615" i="1"/>
  <c r="BE5527" i="1"/>
  <c r="BE5221" i="1"/>
  <c r="BE5002" i="1"/>
  <c r="BE5028" i="1"/>
  <c r="BE5623" i="1"/>
  <c r="BE5549" i="1"/>
  <c r="BE5127" i="1"/>
  <c r="BE4875" i="1"/>
  <c r="BE4873" i="1"/>
  <c r="BE5682" i="1"/>
  <c r="BE4893" i="1"/>
  <c r="BE5694" i="1"/>
  <c r="BE5096" i="1"/>
  <c r="BE5565" i="1"/>
  <c r="BE4880" i="1"/>
  <c r="BE5684" i="1"/>
  <c r="BE5613" i="1"/>
  <c r="BE5172" i="1"/>
  <c r="BE4874" i="1"/>
  <c r="BE5288" i="1"/>
  <c r="BE5263" i="1"/>
  <c r="BE5439" i="1"/>
  <c r="BE5350" i="1"/>
  <c r="BE5158" i="1"/>
  <c r="BE5183" i="1"/>
  <c r="BE5162" i="1"/>
  <c r="BE5448" i="1"/>
  <c r="BE4987" i="1"/>
  <c r="BE5626" i="1"/>
  <c r="BE5631" i="1"/>
  <c r="BE5604" i="1"/>
  <c r="BE5051" i="1"/>
  <c r="BE5138" i="1"/>
  <c r="BE5397" i="1"/>
  <c r="BE5383" i="1"/>
  <c r="BE5094" i="1"/>
  <c r="BE5011" i="1"/>
  <c r="BE4949" i="1"/>
  <c r="BE5259" i="1"/>
  <c r="BE5647" i="1"/>
  <c r="BE5581" i="1"/>
  <c r="BE5148" i="1"/>
  <c r="BE5424" i="1"/>
  <c r="BE5750" i="1"/>
  <c r="BE5608" i="1"/>
  <c r="BE5155" i="1"/>
  <c r="BE5020" i="1"/>
  <c r="BE5283" i="1"/>
  <c r="BE5451" i="1"/>
  <c r="BE5191" i="1"/>
  <c r="BE5716" i="1"/>
  <c r="BE5235" i="1"/>
  <c r="BE5676" i="1"/>
  <c r="BE5005" i="1"/>
  <c r="BE5327" i="1"/>
  <c r="BE5747" i="1"/>
  <c r="BE5031" i="1"/>
  <c r="BE5423" i="1"/>
  <c r="BE5471" i="1"/>
  <c r="BE5580" i="1"/>
  <c r="BE4891" i="1"/>
  <c r="BE5029" i="1"/>
  <c r="BE5576" i="1"/>
  <c r="BE5196" i="1"/>
  <c r="BE5640" i="1"/>
  <c r="BE5322" i="1"/>
  <c r="BE5533" i="1"/>
  <c r="BE5737" i="1"/>
  <c r="BE5252" i="1"/>
  <c r="BE5546" i="1"/>
  <c r="BE5299" i="1"/>
  <c r="BE5115" i="1"/>
  <c r="BE5342" i="1"/>
  <c r="BE5044" i="1"/>
  <c r="BE5253" i="1"/>
  <c r="BE5364" i="1"/>
  <c r="BE5392" i="1"/>
  <c r="BE5503" i="1"/>
  <c r="BE5569" i="1"/>
  <c r="BE4907" i="1"/>
  <c r="BE5564" i="1"/>
  <c r="BE5528" i="1"/>
  <c r="BE5280" i="1"/>
  <c r="BE5625" i="1"/>
  <c r="BE5218" i="1"/>
  <c r="BE5261" i="1"/>
  <c r="BE5326" i="1"/>
  <c r="BE5611" i="1"/>
  <c r="BE5042" i="1"/>
  <c r="BE5319" i="1"/>
  <c r="BE4991" i="1"/>
  <c r="BE5658" i="1"/>
  <c r="BE5454" i="1"/>
  <c r="BE5544" i="1"/>
  <c r="BE5338" i="1"/>
  <c r="BE5484" i="1"/>
  <c r="BE5512" i="1"/>
  <c r="BE4878" i="1"/>
  <c r="BE5331" i="1"/>
  <c r="BE5702" i="1"/>
  <c r="BE5066" i="1"/>
  <c r="BE5597" i="1"/>
  <c r="BE4963" i="1"/>
  <c r="BE5662" i="1"/>
  <c r="BE4930" i="1"/>
  <c r="BE5225" i="1"/>
  <c r="BE5272" i="1"/>
  <c r="BE5696" i="1"/>
  <c r="BE5169" i="1"/>
  <c r="BE5408" i="1"/>
  <c r="BE5475" i="1"/>
  <c r="BE4876" i="1"/>
  <c r="BE5440" i="1"/>
  <c r="BE5370" i="1"/>
  <c r="BE4935" i="1"/>
  <c r="BE5704" i="1"/>
  <c r="BE5164" i="1"/>
  <c r="BE5481" i="1"/>
  <c r="BE5511" i="1"/>
  <c r="BE4919" i="1"/>
  <c r="BE5602" i="1"/>
  <c r="BE5294" i="1"/>
  <c r="BE5600" i="1"/>
  <c r="BE5122" i="1"/>
  <c r="BE5297" i="1"/>
  <c r="BE5007" i="1"/>
  <c r="BE5337" i="1"/>
  <c r="BE5516" i="1"/>
  <c r="BE5458" i="1"/>
  <c r="BE4979" i="1"/>
  <c r="BE5290" i="1"/>
  <c r="BE5404" i="1"/>
  <c r="BE4969" i="1"/>
  <c r="BE5245" i="1"/>
  <c r="BE5260" i="1"/>
  <c r="BE5316" i="1"/>
  <c r="BE5274" i="1"/>
  <c r="BE4905" i="1"/>
  <c r="BE5351" i="1"/>
  <c r="BE4955" i="1"/>
  <c r="BE5450" i="1"/>
  <c r="BE5666" i="1"/>
  <c r="BE5601" i="1"/>
  <c r="BE4968" i="1"/>
  <c r="BE5074" i="1"/>
  <c r="BE5018" i="1"/>
  <c r="BE5467" i="1"/>
  <c r="BE5226" i="1"/>
  <c r="BE5249" i="1"/>
  <c r="BE5500" i="1"/>
  <c r="BE5721" i="1"/>
  <c r="BE5184" i="1"/>
  <c r="BE5673" i="1"/>
  <c r="BE5379" i="1"/>
  <c r="BE5240" i="1"/>
  <c r="BE4869" i="1"/>
  <c r="BE5163" i="1"/>
  <c r="BE5207" i="1"/>
  <c r="BE5445" i="1"/>
  <c r="BE4961" i="1"/>
  <c r="BE5340" i="1"/>
  <c r="BE4958" i="1"/>
  <c r="BE5361" i="1"/>
  <c r="BE4867" i="1"/>
  <c r="BE5636" i="1"/>
  <c r="BE5743" i="1"/>
  <c r="BE5341" i="1"/>
  <c r="BE5105" i="1"/>
  <c r="BE5234" i="1"/>
  <c r="BE5691" i="1"/>
  <c r="BE5436" i="1"/>
  <c r="BE5492" i="1"/>
  <c r="BE5313" i="1"/>
  <c r="BE5193" i="1"/>
  <c r="BE5663" i="1"/>
  <c r="BE4923" i="1"/>
  <c r="BE5254" i="1"/>
  <c r="BE5712" i="1"/>
  <c r="BE4966" i="1"/>
  <c r="BE4910" i="1"/>
  <c r="BE5715" i="1"/>
  <c r="BE5708" i="1"/>
  <c r="BE4971" i="1"/>
  <c r="BE5205" i="1"/>
  <c r="BE4914" i="1"/>
  <c r="BE5131" i="1"/>
  <c r="BE5627" i="1"/>
  <c r="BE5070" i="1"/>
  <c r="BE5728" i="1"/>
  <c r="BE4902" i="1"/>
  <c r="BE5531" i="1"/>
  <c r="BE5573" i="1"/>
  <c r="BE5167" i="1"/>
  <c r="BE4900" i="1"/>
  <c r="BE5113" i="1"/>
  <c r="BE5152" i="1"/>
  <c r="BE5021" i="1"/>
  <c r="BE5587" i="1"/>
  <c r="BE5629" i="1"/>
  <c r="BE5311" i="1"/>
  <c r="BE5101" i="1"/>
  <c r="BE5748" i="1"/>
  <c r="BE5661" i="1"/>
  <c r="BE5141" i="1"/>
  <c r="BE5219" i="1"/>
  <c r="BE5473" i="1"/>
  <c r="BE5593" i="1"/>
  <c r="BE5725" i="1"/>
  <c r="BE5154" i="1"/>
  <c r="BE5386" i="1"/>
  <c r="BE5033" i="1"/>
  <c r="BE5049" i="1"/>
  <c r="BE5151" i="1"/>
  <c r="BE5501" i="1"/>
  <c r="BE5413" i="1"/>
  <c r="BE5713" i="1"/>
  <c r="BE5087" i="1"/>
  <c r="BE5746" i="1"/>
  <c r="BE5307" i="1"/>
  <c r="BE5108" i="1"/>
  <c r="BE5156" i="1"/>
  <c r="BE5315" i="1"/>
  <c r="BE5072" i="1"/>
  <c r="BE5357" i="1"/>
  <c r="BE5346" i="1"/>
  <c r="BE5236" i="1"/>
  <c r="BE5271" i="1"/>
  <c r="BE5058" i="1"/>
  <c r="BE5425" i="1"/>
  <c r="BE5506" i="1"/>
  <c r="BE5243" i="1"/>
  <c r="BE5004" i="1"/>
  <c r="BE5437" i="1"/>
  <c r="BE5041" i="1"/>
  <c r="BE4906" i="1"/>
  <c r="BE4862" i="1"/>
  <c r="BE5050" i="1"/>
  <c r="BE5487" i="1"/>
  <c r="BE5730" i="1"/>
  <c r="BE5324" i="1"/>
  <c r="BE5173" i="1"/>
  <c r="BE5410" i="1"/>
  <c r="BE5103" i="1"/>
  <c r="BE5123" i="1"/>
  <c r="BE5477" i="1"/>
  <c r="BE5472" i="1"/>
  <c r="BE5496" i="1"/>
  <c r="BE5609" i="1"/>
  <c r="BE5017" i="1"/>
  <c r="BE5006" i="1"/>
  <c r="BE5462" i="1"/>
  <c r="BE5040" i="1"/>
  <c r="BE5394" i="1"/>
  <c r="BE5590" i="1"/>
  <c r="BE5210" i="1"/>
  <c r="BE5644" i="1"/>
  <c r="BE5525" i="1"/>
  <c r="BE5179" i="1"/>
  <c r="BE5619" i="1"/>
  <c r="BE5545" i="1"/>
  <c r="BE5554" i="1"/>
  <c r="BE5403" i="1"/>
  <c r="BE5493" i="1"/>
  <c r="BE5719" i="1"/>
  <c r="BE4960" i="1"/>
  <c r="BE5574" i="1"/>
  <c r="BE5093" i="1"/>
  <c r="BE5485" i="1"/>
  <c r="BE4915" i="1"/>
  <c r="BE5521" i="1"/>
  <c r="BE5063" i="1"/>
  <c r="BE5088" i="1"/>
  <c r="BE5273" i="1"/>
  <c r="BE5188" i="1"/>
  <c r="BE4981" i="1"/>
  <c r="BE5201" i="1"/>
  <c r="BE5595" i="1"/>
  <c r="BE5592" i="1"/>
  <c r="BE5675" i="1"/>
  <c r="BE5667" i="1"/>
  <c r="BE5365" i="1"/>
  <c r="BE5455" i="1"/>
  <c r="BE5633" i="1"/>
  <c r="BE5372" i="1"/>
  <c r="BE5598" i="1"/>
  <c r="BE5466" i="1"/>
  <c r="BE5293" i="1"/>
  <c r="BE5476" i="1"/>
  <c r="BE4877" i="1"/>
  <c r="BE4899" i="1"/>
  <c r="BE4957" i="1"/>
  <c r="BE4896" i="1"/>
  <c r="BE5717" i="1"/>
  <c r="BE5026" i="1"/>
  <c r="BE5606" i="1"/>
  <c r="BE5378" i="1"/>
  <c r="BE5416" i="1"/>
  <c r="BE5192" i="1"/>
  <c r="BE4982" i="1"/>
  <c r="BE5628" i="1"/>
  <c r="BE5013" i="1"/>
  <c r="BE5264" i="1"/>
  <c r="BE5268" i="1"/>
  <c r="BE5417" i="1"/>
  <c r="BE5703" i="1"/>
  <c r="BE5486" i="1"/>
  <c r="BE5735" i="1"/>
  <c r="BE4858" i="1"/>
  <c r="BE5202" i="1"/>
  <c r="BE5010" i="1"/>
  <c r="BE5227" i="1"/>
  <c r="BE5563" i="1"/>
  <c r="BE5426" i="1"/>
  <c r="BE5292" i="1"/>
  <c r="BE5124" i="1"/>
  <c r="BE5751" i="1"/>
  <c r="BE5588" i="1"/>
  <c r="BE5233" i="1"/>
  <c r="BE5223" i="1"/>
  <c r="BE5692" i="1"/>
  <c r="BE5727" i="1"/>
  <c r="BE5036" i="1"/>
  <c r="BE5427" i="1"/>
  <c r="BE5099" i="1"/>
  <c r="BE4954" i="1"/>
  <c r="BE5550" i="1"/>
  <c r="BE4933" i="1"/>
  <c r="BE5277" i="1"/>
  <c r="BE5515" i="1"/>
  <c r="BE5438" i="1"/>
  <c r="BE5700" i="1"/>
  <c r="BE4984" i="1"/>
  <c r="BE4956" i="1"/>
  <c r="BE5083" i="1"/>
  <c r="BE5553" i="1"/>
  <c r="BE5266" i="1"/>
  <c r="BE5284" i="1"/>
  <c r="BE4872" i="1"/>
  <c r="BE4962" i="1"/>
  <c r="BE4928" i="1"/>
  <c r="BE5057" i="1"/>
  <c r="BE5659" i="1"/>
  <c r="BE5649" i="1"/>
  <c r="BE5705" i="1"/>
  <c r="BE5180" i="1"/>
  <c r="BE5421" i="1"/>
  <c r="BE5355" i="1"/>
  <c r="BE5522" i="1"/>
  <c r="BE5061" i="1"/>
  <c r="BE5449" i="1"/>
  <c r="BE5638" i="1"/>
  <c r="BE5686" i="1"/>
  <c r="BE4908" i="1"/>
  <c r="BE5688" i="1"/>
  <c r="BE5067" i="1"/>
  <c r="BE4860" i="1"/>
  <c r="BE5228" i="1"/>
  <c r="BE5711" i="1"/>
  <c r="BE5396" i="1"/>
  <c r="BE5347" i="1"/>
  <c r="BE5529" i="1"/>
  <c r="BE5464" i="1"/>
  <c r="BE4974" i="1"/>
  <c r="BE4977" i="1"/>
  <c r="BE5045" i="1"/>
  <c r="BE5229" i="1"/>
  <c r="BE5107" i="1"/>
  <c r="BE5478" i="1"/>
  <c r="BE5514" i="1"/>
  <c r="BE5208" i="1"/>
  <c r="BE5362" i="1"/>
  <c r="BE5329" i="1"/>
  <c r="BE4945" i="1"/>
  <c r="BE5200" i="1"/>
  <c r="BE5032" i="1"/>
  <c r="BE5215" i="1"/>
  <c r="BE5078" i="1"/>
  <c r="BE5182" i="1"/>
  <c r="BE5401" i="1"/>
  <c r="BE5681" i="1"/>
  <c r="BE5016" i="1"/>
  <c r="BE5435" i="1"/>
  <c r="BE4859" i="1"/>
  <c r="BE5596" i="1"/>
  <c r="BE5048" i="1"/>
  <c r="BE5056" i="1"/>
  <c r="BE5558" i="1"/>
  <c r="BE5317" i="1"/>
  <c r="BE5147" i="1"/>
  <c r="BE5368" i="1"/>
  <c r="BE5389" i="1"/>
  <c r="BE5526" i="1"/>
  <c r="BE5707" i="1"/>
  <c r="BE4888" i="1"/>
  <c r="BE5651" i="1"/>
  <c r="BE5524" i="1"/>
  <c r="BE5709" i="1"/>
  <c r="BE4925" i="1"/>
  <c r="BE5508" i="1"/>
  <c r="BE5637" i="1"/>
  <c r="BE5157" i="1"/>
  <c r="BE5430" i="1"/>
  <c r="BE5566" i="1"/>
  <c r="BE4992" i="1"/>
  <c r="BE5135" i="1"/>
  <c r="BE5305" i="1"/>
  <c r="BE5349" i="1"/>
  <c r="BE5701" i="1"/>
  <c r="BE5303" i="1"/>
  <c r="BE4868" i="1"/>
  <c r="BE5189" i="1"/>
  <c r="BE5607" i="1"/>
  <c r="BE5412" i="1"/>
  <c r="BE5077" i="1"/>
  <c r="BE5140" i="1"/>
  <c r="BE5697" i="1"/>
  <c r="BE5030" i="1"/>
  <c r="BE4882" i="1"/>
  <c r="BE5429" i="1"/>
  <c r="BE5457" i="1"/>
  <c r="BE5459" i="1"/>
  <c r="BE5015" i="1"/>
  <c r="BE5038" i="1"/>
  <c r="BE5039" i="1"/>
  <c r="BE5447" i="1"/>
  <c r="BE5482" i="1"/>
  <c r="BE5198" i="1"/>
  <c r="BE5539" i="1"/>
  <c r="BE5211" i="1"/>
  <c r="BE5664" i="1"/>
  <c r="BE4857" i="1"/>
  <c r="BE5269" i="1"/>
  <c r="BE4993" i="1"/>
  <c r="BE5289" i="1"/>
  <c r="BE5301" i="1"/>
  <c r="BE5499" i="1"/>
  <c r="BE5431" i="1"/>
  <c r="BE4913" i="1"/>
  <c r="BE5732" i="1"/>
  <c r="BE4936" i="1"/>
  <c r="BE5161" i="1"/>
  <c r="BE5022" i="1"/>
  <c r="BE4997" i="1"/>
  <c r="BE5330" i="1"/>
  <c r="BE5170" i="1"/>
  <c r="BE5690" i="1"/>
  <c r="BE4922" i="1"/>
  <c r="BE4950" i="1"/>
  <c r="BE5247" i="1"/>
  <c r="BE5411" i="1"/>
  <c r="BE5722" i="1"/>
  <c r="BE5578" i="1"/>
  <c r="BE5589" i="1"/>
  <c r="BE5710" i="1"/>
  <c r="BE5567" i="1"/>
  <c r="BE4998" i="1"/>
  <c r="BE5468" i="1"/>
  <c r="BE5570" i="1"/>
  <c r="BE5139" i="1"/>
  <c r="BE4978" i="1"/>
  <c r="BE4999" i="1"/>
  <c r="BE5409" i="1"/>
  <c r="BE5150" i="1"/>
  <c r="BE4861" i="1"/>
  <c r="BE5174" i="1"/>
  <c r="BE5059" i="1"/>
  <c r="BE5203" i="1"/>
  <c r="BE5353" i="1"/>
  <c r="BE5674" i="1"/>
  <c r="BE4903" i="1"/>
  <c r="BE5309" i="1"/>
  <c r="BE5537" i="1"/>
  <c r="BE5742" i="1"/>
  <c r="BE5012" i="1"/>
  <c r="BE5568" i="1"/>
  <c r="BE5402" i="1"/>
  <c r="BE5552" i="1"/>
  <c r="BE5695" i="1"/>
  <c r="BE4943" i="1"/>
  <c r="BE5043" i="1"/>
  <c r="BE5400" i="1"/>
  <c r="BE5025" i="1"/>
  <c r="BE5298" i="1"/>
  <c r="BE5656" i="1"/>
  <c r="BE5382" i="1"/>
  <c r="BE5129" i="1"/>
  <c r="BE5079" i="1"/>
  <c r="BE5754" i="1"/>
  <c r="BE4941" i="1"/>
  <c r="BE5360" i="1"/>
  <c r="BE4964" i="1"/>
  <c r="BE5584" i="1"/>
  <c r="BE5246" i="1"/>
  <c r="BE5023" i="1"/>
  <c r="BE5714" i="1"/>
  <c r="BE5204" i="1"/>
  <c r="BE5171" i="1"/>
  <c r="BE5065" i="1"/>
  <c r="BE5509" i="1"/>
  <c r="BE5488" i="1"/>
  <c r="BE5668" i="1"/>
  <c r="BE4948" i="1"/>
  <c r="BE5185" i="1"/>
  <c r="BE4976" i="1"/>
  <c r="BE5034" i="1"/>
  <c r="BE4870" i="1"/>
  <c r="BE5733" i="1"/>
  <c r="BE5334" i="1"/>
  <c r="BE5648" i="1"/>
  <c r="BE5220" i="1"/>
  <c r="BE5642" i="1"/>
  <c r="BE5683" i="1"/>
  <c r="BE4856" i="1"/>
  <c r="BE5000" i="1"/>
  <c r="BE5723" i="1"/>
  <c r="BE5645" i="1"/>
  <c r="BE5422" i="1"/>
  <c r="BE5024" i="1"/>
  <c r="BE5534" i="1"/>
  <c r="BE4980" i="1"/>
  <c r="BE5035" i="1"/>
  <c r="BE4996" i="1"/>
  <c r="BE5677" i="1"/>
  <c r="BE5693" i="1"/>
  <c r="BE5434" i="1"/>
  <c r="BE5267" i="1"/>
  <c r="BE5146" i="1"/>
  <c r="BE5547" i="1"/>
  <c r="BE5062" i="1"/>
  <c r="BE5111" i="1"/>
  <c r="BE5190" i="1"/>
  <c r="BE5444" i="1"/>
  <c r="BE5100" i="1"/>
  <c r="BE5603" i="1"/>
  <c r="BE5126" i="1"/>
  <c r="BE5373" i="1"/>
  <c r="BE4883" i="1"/>
  <c r="BE4916" i="1"/>
  <c r="BE5296" i="1"/>
  <c r="BE4918" i="1"/>
  <c r="BE5286" i="1"/>
  <c r="BE5132" i="1"/>
  <c r="BE5510" i="1"/>
  <c r="BE5312" i="1"/>
  <c r="BE5479" i="1"/>
  <c r="BE5541" i="1"/>
  <c r="BE5177" i="1"/>
  <c r="BE5332" i="1"/>
  <c r="BE5489" i="1"/>
  <c r="BE5555" i="1"/>
  <c r="BE5197" i="1"/>
  <c r="BE5216" i="1"/>
  <c r="BE5532" i="1"/>
  <c r="BE5752" i="1"/>
  <c r="BE5398" i="1"/>
  <c r="BE5453" i="1"/>
  <c r="BE5407" i="1"/>
  <c r="BE5474" i="1"/>
  <c r="BE5753" i="1"/>
  <c r="BE5494" i="1"/>
  <c r="BE5098" i="1"/>
  <c r="BE5352" i="1"/>
  <c r="B431" i="1"/>
  <c r="C431" i="1" s="1"/>
  <c r="J15" i="1"/>
  <c r="BE5199" i="1"/>
  <c r="BE5376" i="1"/>
  <c r="BE4871" i="1"/>
  <c r="BE5745" i="1"/>
  <c r="BE5308" i="1"/>
  <c r="BE5755" i="1"/>
  <c r="BE5491" i="1"/>
  <c r="BE5585" i="1"/>
  <c r="BE5068" i="1"/>
  <c r="BE5075" i="1"/>
  <c r="BE5385" i="1"/>
  <c r="BE4917" i="1"/>
  <c r="BE5230" i="1"/>
  <c r="BE5655" i="1"/>
  <c r="BE5665" i="1"/>
  <c r="BE5428" i="1"/>
  <c r="BE4884" i="1"/>
  <c r="BE5212" i="1"/>
  <c r="BE5610" i="1"/>
  <c r="BE5250" i="1"/>
  <c r="BE4989" i="1"/>
  <c r="BE5003" i="1"/>
  <c r="BE5134" i="1"/>
  <c r="B432" i="1"/>
  <c r="C432" i="1" s="1"/>
  <c r="J16" i="1"/>
  <c r="E104" i="1"/>
  <c r="F104" i="1" s="1"/>
  <c r="AC753" i="1"/>
  <c r="AC756" i="1" s="1"/>
  <c r="BE5136" i="1"/>
  <c r="BE5652" i="1"/>
  <c r="BE5536" i="1"/>
  <c r="BE5507" i="1"/>
  <c r="BE5591" i="1"/>
  <c r="BE5577" i="1"/>
  <c r="BE4866" i="1"/>
  <c r="BE5306" i="1"/>
  <c r="BE4939" i="1"/>
  <c r="BE5599" i="1"/>
  <c r="BE5071" i="1"/>
  <c r="BE5483" i="1"/>
  <c r="BE5480" i="1"/>
  <c r="BE5369" i="1"/>
  <c r="BE5689" i="1"/>
  <c r="BE5089" i="1"/>
  <c r="BE5128" i="1"/>
  <c r="BE5302" i="1"/>
  <c r="BE4895" i="1"/>
  <c r="BE5019" i="1"/>
  <c r="BE5540" i="1"/>
  <c r="BE4995" i="1"/>
  <c r="BE4904" i="1"/>
  <c r="BE5241" i="1"/>
  <c r="BE5300" i="1"/>
  <c r="BE5724" i="1"/>
  <c r="BE5310" i="1"/>
  <c r="BE5090" i="1"/>
  <c r="BE4897" i="1"/>
  <c r="BE4894" i="1"/>
  <c r="BE5053" i="1"/>
  <c r="BE5739" i="1"/>
  <c r="BE5405" i="1"/>
  <c r="BE5109" i="1"/>
  <c r="BE5125" i="1"/>
  <c r="BE5433" i="1"/>
  <c r="BE5159" i="1"/>
  <c r="BE4885" i="1"/>
  <c r="BE4988" i="1"/>
  <c r="BE5055" i="1"/>
  <c r="BE5657" i="1"/>
  <c r="BE4886" i="1"/>
  <c r="BE5116" i="1"/>
  <c r="BE5102" i="1"/>
  <c r="BE5176" i="1"/>
  <c r="BE5432" i="1"/>
  <c r="BE5561" i="1"/>
  <c r="BE5678" i="1"/>
  <c r="BE5328" i="1"/>
  <c r="BE5749" i="1"/>
  <c r="BE5729" i="1"/>
  <c r="BE5442" i="1"/>
  <c r="BE5242" i="1"/>
  <c r="BE5620" i="1"/>
  <c r="BE5669" i="1"/>
  <c r="BE5415" i="1"/>
  <c r="BE5605" i="1"/>
  <c r="BE5160" i="1"/>
  <c r="BE5323" i="1"/>
  <c r="BE5345" i="1"/>
  <c r="BE5654" i="1"/>
  <c r="BE4985" i="1"/>
  <c r="BE5699" i="1"/>
  <c r="BE5358" i="1"/>
  <c r="BE5630" i="1"/>
  <c r="BE5736" i="1"/>
  <c r="BE5571" i="1"/>
  <c r="BE5390" i="1"/>
  <c r="BE5744" i="1"/>
  <c r="BE5393" i="1"/>
  <c r="BE5114" i="1"/>
  <c r="BE5143" i="1"/>
  <c r="BE5622" i="1"/>
  <c r="BE5741" i="1"/>
  <c r="BE5650" i="1"/>
  <c r="BE5054" i="1"/>
  <c r="BE5495" i="1"/>
  <c r="BE4942" i="1"/>
  <c r="BE5085" i="1"/>
  <c r="BE5295" i="1"/>
  <c r="BE5265" i="1"/>
  <c r="BE5291" i="1"/>
  <c r="BE5238" i="1"/>
  <c r="BE5469" i="1"/>
  <c r="BE5621" i="1"/>
  <c r="BE5336" i="1"/>
  <c r="BE5181" i="1"/>
  <c r="BE5278" i="1"/>
  <c r="BE5095" i="1"/>
  <c r="BE5178" i="1"/>
  <c r="BE5543" i="1"/>
  <c r="BE5538" i="1"/>
  <c r="BE5377" i="1"/>
  <c r="BE4990" i="1"/>
  <c r="BE5617" i="1"/>
  <c r="BE5354" i="1"/>
  <c r="BE5318" i="1"/>
  <c r="BE5706" i="1"/>
  <c r="BE4864" i="1"/>
  <c r="BE4983" i="1"/>
  <c r="BE5505" i="1"/>
  <c r="BE4947" i="1"/>
  <c r="BE4965" i="1"/>
  <c r="BE5248" i="1"/>
  <c r="BE5027" i="1"/>
  <c r="BE5740" i="1"/>
  <c r="BE5639" i="1"/>
  <c r="BE4881" i="1"/>
  <c r="BE5756" i="1"/>
  <c r="BE4927" i="1"/>
  <c r="BE5321" i="1"/>
  <c r="BE4944" i="1"/>
  <c r="BE5076" i="1"/>
  <c r="BE4911" i="1"/>
  <c r="BE5551" i="1"/>
  <c r="BE5304" i="1"/>
  <c r="BE5217" i="1"/>
  <c r="BE5110" i="1"/>
  <c r="BE4986" i="1"/>
  <c r="BE5262" i="1"/>
  <c r="BE5285" i="1"/>
  <c r="BE5091" i="1"/>
  <c r="B443" i="1"/>
  <c r="C443" i="1" s="1"/>
  <c r="J27" i="1"/>
  <c r="C212" i="1"/>
  <c r="F226" i="1" s="1"/>
  <c r="E228" i="1" s="1"/>
  <c r="BE5119" i="1"/>
  <c r="BE5325" i="1"/>
  <c r="BE5187" i="1"/>
  <c r="BE5556" i="1"/>
  <c r="BE5320" i="1"/>
  <c r="BE5001" i="1"/>
  <c r="BE5281" i="1"/>
  <c r="BE4932" i="1"/>
  <c r="BE4972" i="1"/>
  <c r="BE5231" i="1"/>
  <c r="BE5348" i="1"/>
  <c r="BE5671" i="1"/>
  <c r="BE5153" i="1"/>
  <c r="BE5314" i="1"/>
  <c r="BE5523" i="1"/>
  <c r="BE4959" i="1"/>
  <c r="BE4920" i="1"/>
  <c r="BE5419" i="1"/>
  <c r="BE4879" i="1"/>
  <c r="BE5244" i="1"/>
  <c r="BE5082" i="1"/>
  <c r="BE5535" i="1"/>
  <c r="BE5213" i="1"/>
  <c r="BE4887" i="1"/>
  <c r="BE5594" i="1"/>
  <c r="BE5214" i="1"/>
  <c r="BE4975" i="1"/>
  <c r="BE5081" i="1"/>
  <c r="BE5670" i="1"/>
  <c r="BE4940" i="1"/>
  <c r="BE5497" i="1"/>
  <c r="BE5718" i="1"/>
  <c r="BE5504" i="1"/>
  <c r="BE4863" i="1"/>
  <c r="BE5381" i="1"/>
  <c r="BE5513" i="1"/>
  <c r="BE4938" i="1"/>
  <c r="BE5333" i="1"/>
  <c r="BE5251" i="1"/>
  <c r="BE4924" i="1"/>
  <c r="BE5460" i="1"/>
  <c r="BE5612" i="1"/>
  <c r="BE4937" i="1"/>
  <c r="BE5104" i="1"/>
  <c r="B433" i="1"/>
  <c r="C433" i="1" s="1"/>
  <c r="J17" i="1"/>
  <c r="J20" i="1"/>
  <c r="BE5120" i="1"/>
  <c r="BE5520" i="1"/>
  <c r="BE5186" i="1"/>
  <c r="BE5080" i="1"/>
  <c r="BE5092" i="1"/>
  <c r="BE4951" i="1"/>
  <c r="BE5672" i="1"/>
  <c r="BE5367" i="1"/>
  <c r="BE4946" i="1"/>
  <c r="BE5121" i="1"/>
  <c r="BE5097" i="1"/>
  <c r="I67" i="1"/>
  <c r="BE5443" i="1"/>
  <c r="BE4934" i="1"/>
  <c r="BE5452" i="1"/>
  <c r="BE5388" i="1"/>
  <c r="BE5166" i="1"/>
  <c r="BE5209" i="1"/>
  <c r="BE5256" i="1"/>
  <c r="BE5270" i="1"/>
  <c r="BE5086" i="1"/>
  <c r="BE5339" i="1"/>
  <c r="BE5133" i="1"/>
  <c r="BE5387" i="1"/>
  <c r="BE5582" i="1"/>
  <c r="BE4898" i="1"/>
  <c r="BE5222" i="1"/>
  <c r="BE5384" i="1"/>
  <c r="BE5731" i="1"/>
  <c r="BE5490" i="1"/>
  <c r="BE5517" i="1"/>
  <c r="BE5461" i="1"/>
  <c r="BE5195" i="1"/>
  <c r="BE5276" i="1"/>
  <c r="BE5371" i="1"/>
  <c r="BE5047" i="1"/>
  <c r="BE5738" i="1"/>
  <c r="BE5465" i="1"/>
  <c r="BE5579" i="1"/>
  <c r="BE5646" i="1"/>
  <c r="BE5572" i="1"/>
  <c r="BE5142" i="1"/>
  <c r="BE5282" i="1"/>
  <c r="BE5052" i="1"/>
  <c r="BE5257" i="1"/>
  <c r="E103" i="1"/>
  <c r="F103" i="1" s="1"/>
  <c r="F195" i="1" s="1"/>
  <c r="C187" i="1"/>
  <c r="F754" i="1"/>
  <c r="E102" i="1"/>
  <c r="F102" i="1" s="1"/>
  <c r="J29" i="1"/>
  <c r="E670" i="1"/>
  <c r="E669" i="1"/>
  <c r="B684" i="1" s="1"/>
  <c r="C689" i="1" s="1"/>
  <c r="J13" i="1"/>
  <c r="J12" i="1"/>
  <c r="T754" i="1"/>
  <c r="B753" i="1"/>
  <c r="B756" i="1" s="1"/>
  <c r="E106" i="1"/>
  <c r="F106" i="1" s="1"/>
  <c r="C262" i="1"/>
  <c r="F274" i="1" s="1"/>
  <c r="E276" i="1" s="1"/>
  <c r="AP753" i="1"/>
  <c r="AP755" i="1" s="1"/>
  <c r="C237" i="1"/>
  <c r="J28" i="1"/>
  <c r="N12" i="1"/>
  <c r="P756" i="1"/>
  <c r="P755" i="1"/>
  <c r="I726" i="1"/>
  <c r="K12" i="1"/>
  <c r="O12" i="1" l="1"/>
  <c r="P12" i="1" s="1"/>
  <c r="D237" i="1"/>
  <c r="F245" i="1"/>
  <c r="H104" i="1"/>
  <c r="F220" i="1"/>
  <c r="H102" i="1"/>
  <c r="F268" i="1"/>
  <c r="AC755" i="1"/>
  <c r="AC758" i="1" s="1"/>
  <c r="AC2741" i="1" s="1"/>
  <c r="L49" i="1"/>
  <c r="M49" i="1" s="1"/>
  <c r="D212" i="1"/>
  <c r="A214" i="1" s="1"/>
  <c r="F201" i="1"/>
  <c r="E204" i="1" s="1"/>
  <c r="L47" i="1"/>
  <c r="M47" i="1" s="1"/>
  <c r="H103" i="1"/>
  <c r="D187" i="1"/>
  <c r="E229" i="1"/>
  <c r="B755" i="1"/>
  <c r="E672" i="1"/>
  <c r="A676" i="1" s="1" a="1"/>
  <c r="A676" i="1" s="1"/>
  <c r="B685" i="1"/>
  <c r="F685" i="1" s="1"/>
  <c r="F684" i="1"/>
  <c r="C691" i="1" s="1"/>
  <c r="H105" i="1"/>
  <c r="E277" i="1"/>
  <c r="L51" i="1"/>
  <c r="M51" i="1" s="1"/>
  <c r="F251" i="1"/>
  <c r="E253" i="1" s="1"/>
  <c r="D262" i="1"/>
  <c r="AP756" i="1"/>
  <c r="AP758" i="1" s="1"/>
  <c r="AP2732" i="1" s="1"/>
  <c r="N21" i="1"/>
  <c r="N31" i="1"/>
  <c r="N30" i="1"/>
  <c r="N18" i="1"/>
  <c r="K18" i="1"/>
  <c r="K23" i="1"/>
  <c r="N24" i="1"/>
  <c r="K30" i="1"/>
  <c r="N15" i="1"/>
  <c r="N28" i="1"/>
  <c r="K25" i="1"/>
  <c r="K26" i="1"/>
  <c r="K31" i="1"/>
  <c r="N23" i="1"/>
  <c r="K28" i="1"/>
  <c r="N25" i="1"/>
  <c r="N26" i="1"/>
  <c r="N20" i="1"/>
  <c r="K22" i="1"/>
  <c r="N27" i="1"/>
  <c r="K27" i="1"/>
  <c r="N19" i="1"/>
  <c r="K21" i="1"/>
  <c r="N13" i="1"/>
  <c r="K20" i="1"/>
  <c r="N22" i="1"/>
  <c r="K24" i="1"/>
  <c r="N29" i="1"/>
  <c r="N14" i="1"/>
  <c r="K29" i="1"/>
  <c r="K14" i="1"/>
  <c r="N16" i="1"/>
  <c r="N17" i="1"/>
  <c r="K19" i="1"/>
  <c r="K16" i="1"/>
  <c r="K17" i="1"/>
  <c r="A189" i="1"/>
  <c r="P758" i="1"/>
  <c r="P2671" i="1" s="1"/>
  <c r="A239" i="1"/>
  <c r="O29" i="1" l="1"/>
  <c r="P29" i="1" s="1"/>
  <c r="B758" i="1"/>
  <c r="B1436" i="1" s="1"/>
  <c r="B2775" i="1"/>
  <c r="B2780" i="1"/>
  <c r="B2796" i="1"/>
  <c r="B2801" i="1"/>
  <c r="B2812" i="1"/>
  <c r="B2818" i="1"/>
  <c r="B2824" i="1"/>
  <c r="B2846" i="1"/>
  <c r="B2856" i="1"/>
  <c r="B2875" i="1"/>
  <c r="B2923" i="1"/>
  <c r="B2964" i="1"/>
  <c r="B2979" i="1"/>
  <c r="B3011" i="1"/>
  <c r="B3038" i="1"/>
  <c r="B3059" i="1"/>
  <c r="B3070" i="1"/>
  <c r="B3084" i="1"/>
  <c r="B3093" i="1"/>
  <c r="B3117" i="1"/>
  <c r="B3130" i="1"/>
  <c r="B2802" i="1"/>
  <c r="B2808" i="1"/>
  <c r="B2813" i="1"/>
  <c r="B2819" i="1"/>
  <c r="B2841" i="1"/>
  <c r="B2847" i="1"/>
  <c r="B2851" i="1"/>
  <c r="B2860" i="1"/>
  <c r="B2866" i="1"/>
  <c r="B2876" i="1"/>
  <c r="B2895" i="1"/>
  <c r="B2907" i="1"/>
  <c r="B2910" i="1"/>
  <c r="B2918" i="1"/>
  <c r="B2985" i="1"/>
  <c r="B2989" i="1"/>
  <c r="B3000" i="1"/>
  <c r="B3009" i="1"/>
  <c r="B3015" i="1"/>
  <c r="B3024" i="1"/>
  <c r="B3044" i="1"/>
  <c r="B3048" i="1"/>
  <c r="B3078" i="1"/>
  <c r="B3086" i="1"/>
  <c r="B3089" i="1"/>
  <c r="B3099" i="1"/>
  <c r="B3108" i="1"/>
  <c r="B3113" i="1"/>
  <c r="B3118" i="1"/>
  <c r="B2781" i="1"/>
  <c r="B2803" i="1"/>
  <c r="B2809" i="1"/>
  <c r="B2820" i="1"/>
  <c r="B2826" i="1"/>
  <c r="B2832" i="1"/>
  <c r="B2867" i="1"/>
  <c r="B2896" i="1"/>
  <c r="B2919" i="1"/>
  <c r="B2930" i="1"/>
  <c r="B2944" i="1"/>
  <c r="B2947" i="1"/>
  <c r="B2950" i="1"/>
  <c r="B2955" i="1"/>
  <c r="B2965" i="1"/>
  <c r="B2970" i="1"/>
  <c r="B2975" i="1"/>
  <c r="B2986" i="1"/>
  <c r="B2993" i="1"/>
  <c r="B3003" i="1"/>
  <c r="B3025" i="1"/>
  <c r="B3033" i="1"/>
  <c r="B3063" i="1"/>
  <c r="B3066" i="1"/>
  <c r="B3068" i="1"/>
  <c r="B3071" i="1"/>
  <c r="B3081" i="1"/>
  <c r="B3095" i="1"/>
  <c r="B3121" i="1"/>
  <c r="B3127" i="1"/>
  <c r="B2791" i="1"/>
  <c r="B2810" i="1"/>
  <c r="B2814" i="1"/>
  <c r="B2821" i="1"/>
  <c r="B2827" i="1"/>
  <c r="B2836" i="1"/>
  <c r="B2844" i="1"/>
  <c r="B2852" i="1"/>
  <c r="B2861" i="1"/>
  <c r="B2877" i="1"/>
  <c r="B2886" i="1"/>
  <c r="B2897" i="1"/>
  <c r="B2902" i="1"/>
  <c r="B2937" i="1"/>
  <c r="B2951" i="1"/>
  <c r="B2976" i="1"/>
  <c r="B2980" i="1"/>
  <c r="B2997" i="1"/>
  <c r="B3004" i="1"/>
  <c r="B3017" i="1"/>
  <c r="B3056" i="1"/>
  <c r="B3100" i="1"/>
  <c r="B3104" i="1"/>
  <c r="B3109" i="1"/>
  <c r="B2764" i="1"/>
  <c r="B2792" i="1"/>
  <c r="B2798" i="1"/>
  <c r="B2804" i="1"/>
  <c r="B2822" i="1"/>
  <c r="B2837" i="1"/>
  <c r="B2881" i="1"/>
  <c r="B2898" i="1"/>
  <c r="B2911" i="1"/>
  <c r="B2924" i="1"/>
  <c r="B2945" i="1"/>
  <c r="B2956" i="1"/>
  <c r="B2960" i="1"/>
  <c r="B2981" i="1"/>
  <c r="B3001" i="1"/>
  <c r="B3012" i="1"/>
  <c r="B3029" i="1"/>
  <c r="B3034" i="1"/>
  <c r="B3051" i="1"/>
  <c r="B3074" i="1"/>
  <c r="B3082" i="1"/>
  <c r="B3096" i="1"/>
  <c r="B3110" i="1"/>
  <c r="B3124" i="1"/>
  <c r="B2765" i="1"/>
  <c r="B2776" i="1"/>
  <c r="B2787" i="1"/>
  <c r="B2793" i="1"/>
  <c r="B2815" i="1"/>
  <c r="B2828" i="1"/>
  <c r="B2838" i="1"/>
  <c r="B2848" i="1"/>
  <c r="B2868" i="1"/>
  <c r="B2872" i="1"/>
  <c r="B2878" i="1"/>
  <c r="B2882" i="1"/>
  <c r="B2887" i="1"/>
  <c r="B2893" i="1"/>
  <c r="B2899" i="1"/>
  <c r="B2920" i="1"/>
  <c r="B2925" i="1"/>
  <c r="B2942" i="1"/>
  <c r="B2952" i="1"/>
  <c r="B2977" i="1"/>
  <c r="B2982" i="1"/>
  <c r="B3005" i="1"/>
  <c r="B3021" i="1"/>
  <c r="B3026" i="1"/>
  <c r="B3039" i="1"/>
  <c r="B3049" i="1"/>
  <c r="B3057" i="1"/>
  <c r="B3085" i="1"/>
  <c r="B3097" i="1"/>
  <c r="B3101" i="1"/>
  <c r="B2766" i="1"/>
  <c r="B2777" i="1"/>
  <c r="B2799" i="1"/>
  <c r="B2805" i="1"/>
  <c r="B2823" i="1"/>
  <c r="B2829" i="1"/>
  <c r="B2833" i="1"/>
  <c r="B2842" i="1"/>
  <c r="B2853" i="1"/>
  <c r="B2857" i="1"/>
  <c r="B2862" i="1"/>
  <c r="B2873" i="1"/>
  <c r="B2879" i="1"/>
  <c r="B2908" i="1"/>
  <c r="B2912" i="1"/>
  <c r="B2926" i="1"/>
  <c r="B2931" i="1"/>
  <c r="B2935" i="1"/>
  <c r="B2938" i="1"/>
  <c r="B2953" i="1"/>
  <c r="B2957" i="1"/>
  <c r="B2961" i="1"/>
  <c r="B2966" i="1"/>
  <c r="B2971" i="1"/>
  <c r="B2978" i="1"/>
  <c r="B2983" i="1"/>
  <c r="B2987" i="1"/>
  <c r="B2991" i="1"/>
  <c r="B2994" i="1"/>
  <c r="B3006" i="1"/>
  <c r="B3022" i="1"/>
  <c r="B3045" i="1"/>
  <c r="B3052" i="1"/>
  <c r="B3060" i="1"/>
  <c r="B3064" i="1"/>
  <c r="B3072" i="1"/>
  <c r="B3075" i="1"/>
  <c r="B3079" i="1"/>
  <c r="B3087" i="1"/>
  <c r="B3090" i="1"/>
  <c r="B3111" i="1"/>
  <c r="B3114" i="1"/>
  <c r="B2770" i="1"/>
  <c r="B2778" i="1"/>
  <c r="B2782" i="1"/>
  <c r="B2811" i="1"/>
  <c r="B2816" i="1"/>
  <c r="B2834" i="1"/>
  <c r="B2849" i="1"/>
  <c r="B2854" i="1"/>
  <c r="B2888" i="1"/>
  <c r="B2906" i="1"/>
  <c r="B2913" i="1"/>
  <c r="B2921" i="1"/>
  <c r="B2762" i="1"/>
  <c r="B2771" i="1"/>
  <c r="B2783" i="1"/>
  <c r="B2817" i="1"/>
  <c r="B2839" i="1"/>
  <c r="B2845" i="1"/>
  <c r="B2855" i="1"/>
  <c r="B2858" i="1"/>
  <c r="B2863" i="1"/>
  <c r="B2883" i="1"/>
  <c r="B2903" i="1"/>
  <c r="B2914" i="1"/>
  <c r="B2939" i="1"/>
  <c r="B2774" i="1"/>
  <c r="B2840" i="1"/>
  <c r="B2909" i="1"/>
  <c r="B2943" i="1"/>
  <c r="B2954" i="1"/>
  <c r="B2998" i="1"/>
  <c r="B3008" i="1"/>
  <c r="B3028" i="1"/>
  <c r="B3040" i="1"/>
  <c r="B3083" i="1"/>
  <c r="B3112" i="1"/>
  <c r="B3128" i="1"/>
  <c r="B3141" i="1"/>
  <c r="B3152" i="1"/>
  <c r="B3160" i="1"/>
  <c r="B3187" i="1"/>
  <c r="B2900" i="1"/>
  <c r="B2915" i="1"/>
  <c r="B2968" i="1"/>
  <c r="B3010" i="1"/>
  <c r="B3018" i="1"/>
  <c r="B3061" i="1"/>
  <c r="B3088" i="1"/>
  <c r="B3155" i="1"/>
  <c r="B3161" i="1"/>
  <c r="B3169" i="1"/>
  <c r="B3172" i="1"/>
  <c r="B3185" i="1"/>
  <c r="B3199" i="1"/>
  <c r="B3202" i="1"/>
  <c r="B3223" i="1"/>
  <c r="B3226" i="1"/>
  <c r="B3230" i="1"/>
  <c r="B3235" i="1"/>
  <c r="B3250" i="1"/>
  <c r="B3282" i="1"/>
  <c r="B3304" i="1"/>
  <c r="B2779" i="1"/>
  <c r="B2901" i="1"/>
  <c r="B2916" i="1"/>
  <c r="B2958" i="1"/>
  <c r="B2969" i="1"/>
  <c r="B2999" i="1"/>
  <c r="B3041" i="1"/>
  <c r="B3050" i="1"/>
  <c r="B3122" i="1"/>
  <c r="B3133" i="1"/>
  <c r="B3173" i="1"/>
  <c r="B3196" i="1"/>
  <c r="B3205" i="1"/>
  <c r="B3208" i="1"/>
  <c r="B3211" i="1"/>
  <c r="B3220" i="1"/>
  <c r="B3245" i="1"/>
  <c r="B3289" i="1"/>
  <c r="B3292" i="1"/>
  <c r="B3295" i="1"/>
  <c r="B3302" i="1"/>
  <c r="B3305" i="1"/>
  <c r="B3308" i="1"/>
  <c r="B3311" i="1"/>
  <c r="B2800" i="1"/>
  <c r="B2843" i="1"/>
  <c r="B2880" i="1"/>
  <c r="B2936" i="1"/>
  <c r="B3042" i="1"/>
  <c r="B3062" i="1"/>
  <c r="B3091" i="1"/>
  <c r="B3102" i="1"/>
  <c r="B3134" i="1"/>
  <c r="B3166" i="1"/>
  <c r="B3176" i="1"/>
  <c r="B3182" i="1"/>
  <c r="B3191" i="1"/>
  <c r="B3193" i="1"/>
  <c r="B3209" i="1"/>
  <c r="B3214" i="1"/>
  <c r="B3217" i="1"/>
  <c r="B3221" i="1"/>
  <c r="B3227" i="1"/>
  <c r="B3233" i="1"/>
  <c r="B3238" i="1"/>
  <c r="B3248" i="1"/>
  <c r="B3253" i="1"/>
  <c r="B3257" i="1"/>
  <c r="B3262" i="1"/>
  <c r="B3265" i="1"/>
  <c r="B3279" i="1"/>
  <c r="B3312" i="1"/>
  <c r="B2904" i="1"/>
  <c r="B2946" i="1"/>
  <c r="B2959" i="1"/>
  <c r="B2972" i="1"/>
  <c r="B2992" i="1"/>
  <c r="B3002" i="1"/>
  <c r="B3030" i="1"/>
  <c r="B3043" i="1"/>
  <c r="B3053" i="1"/>
  <c r="B3069" i="1"/>
  <c r="B3092" i="1"/>
  <c r="B3103" i="1"/>
  <c r="B3115" i="1"/>
  <c r="B3129" i="1"/>
  <c r="B3142" i="1"/>
  <c r="B3146" i="1"/>
  <c r="B3158" i="1"/>
  <c r="B3177" i="1"/>
  <c r="B3194" i="1"/>
  <c r="B3228" i="1"/>
  <c r="B3242" i="1"/>
  <c r="B3268" i="1"/>
  <c r="B3276" i="1"/>
  <c r="B3296" i="1"/>
  <c r="B3300" i="1"/>
  <c r="B2784" i="1"/>
  <c r="B2806" i="1"/>
  <c r="B2864" i="1"/>
  <c r="B3023" i="1"/>
  <c r="B3031" i="1"/>
  <c r="B3054" i="1"/>
  <c r="B3116" i="1"/>
  <c r="B3131" i="1"/>
  <c r="B3139" i="1"/>
  <c r="B3143" i="1"/>
  <c r="B3147" i="1"/>
  <c r="B3153" i="1"/>
  <c r="B3156" i="1"/>
  <c r="B3162" i="1"/>
  <c r="B3167" i="1"/>
  <c r="B3183" i="1"/>
  <c r="B3188" i="1"/>
  <c r="B3200" i="1"/>
  <c r="B3206" i="1"/>
  <c r="B3212" i="1"/>
  <c r="B3231" i="1"/>
  <c r="B3239" i="1"/>
  <c r="B3243" i="1"/>
  <c r="B3246" i="1"/>
  <c r="B3254" i="1"/>
  <c r="B3263" i="1"/>
  <c r="B3266" i="1"/>
  <c r="B3274" i="1"/>
  <c r="B3286" i="1"/>
  <c r="B3290" i="1"/>
  <c r="B3297" i="1"/>
  <c r="B2830" i="1"/>
  <c r="B2865" i="1"/>
  <c r="B2984" i="1"/>
  <c r="B3076" i="1"/>
  <c r="B3148" i="1"/>
  <c r="B3170" i="1"/>
  <c r="B3186" i="1"/>
  <c r="B3197" i="1"/>
  <c r="B3215" i="1"/>
  <c r="B3240" i="1"/>
  <c r="B3251" i="1"/>
  <c r="B3293" i="1"/>
  <c r="B3306" i="1"/>
  <c r="B3310" i="1"/>
  <c r="B3318" i="1"/>
  <c r="B3335" i="1"/>
  <c r="B3339" i="1"/>
  <c r="B3345" i="1"/>
  <c r="B3349" i="1"/>
  <c r="B3355" i="1"/>
  <c r="B3371" i="1"/>
  <c r="B3392" i="1"/>
  <c r="B3396" i="1"/>
  <c r="B3413" i="1"/>
  <c r="B3416" i="1"/>
  <c r="B3428" i="1"/>
  <c r="B3451" i="1"/>
  <c r="B3468" i="1"/>
  <c r="B3470" i="1"/>
  <c r="B3476" i="1"/>
  <c r="B3499" i="1"/>
  <c r="B3504" i="1"/>
  <c r="B3507" i="1"/>
  <c r="B3511" i="1"/>
  <c r="B3526" i="1"/>
  <c r="B3539" i="1"/>
  <c r="B3545" i="1"/>
  <c r="B3549" i="1"/>
  <c r="B3563" i="1"/>
  <c r="B3569" i="1"/>
  <c r="B3603" i="1"/>
  <c r="B3610" i="1"/>
  <c r="B3616" i="1"/>
  <c r="B3625" i="1"/>
  <c r="B3645" i="1"/>
  <c r="B3675" i="1"/>
  <c r="B3683" i="1"/>
  <c r="B3703" i="1"/>
  <c r="B3707" i="1"/>
  <c r="B3724" i="1"/>
  <c r="B3742" i="1"/>
  <c r="B3764" i="1"/>
  <c r="B3768" i="1"/>
  <c r="B3776" i="1"/>
  <c r="B3785" i="1"/>
  <c r="B3790" i="1"/>
  <c r="B3815" i="1"/>
  <c r="B3821" i="1"/>
  <c r="B3826" i="1"/>
  <c r="B2788" i="1"/>
  <c r="B2835" i="1"/>
  <c r="B2869" i="1"/>
  <c r="B2940" i="1"/>
  <c r="B2962" i="1"/>
  <c r="B3046" i="1"/>
  <c r="B3080" i="1"/>
  <c r="B3178" i="1"/>
  <c r="B3203" i="1"/>
  <c r="B3216" i="1"/>
  <c r="B3222" i="1"/>
  <c r="B3252" i="1"/>
  <c r="B3287" i="1"/>
  <c r="B3323" i="1"/>
  <c r="B3325" i="1"/>
  <c r="B3330" i="1"/>
  <c r="B3372" i="1"/>
  <c r="B3386" i="1"/>
  <c r="B3393" i="1"/>
  <c r="B3414" i="1"/>
  <c r="B3429" i="1"/>
  <c r="B3433" i="1"/>
  <c r="B3440" i="1"/>
  <c r="B3444" i="1"/>
  <c r="B3447" i="1"/>
  <c r="B3464" i="1"/>
  <c r="B3471" i="1"/>
  <c r="B3481" i="1"/>
  <c r="B3492" i="1"/>
  <c r="B3496" i="1"/>
  <c r="B3500" i="1"/>
  <c r="B3508" i="1"/>
  <c r="B3531" i="1"/>
  <c r="B3550" i="1"/>
  <c r="B3559" i="1"/>
  <c r="B3564" i="1"/>
  <c r="B3573" i="1"/>
  <c r="B3581" i="1"/>
  <c r="B3589" i="1"/>
  <c r="B3594" i="1"/>
  <c r="B3617" i="1"/>
  <c r="B3622" i="1"/>
  <c r="B3631" i="1"/>
  <c r="B3642" i="1"/>
  <c r="B3648" i="1"/>
  <c r="B3658" i="1"/>
  <c r="B3661" i="1"/>
  <c r="B3668" i="1"/>
  <c r="B3676" i="1"/>
  <c r="B3687" i="1"/>
  <c r="B3700" i="1"/>
  <c r="B3704" i="1"/>
  <c r="B3730" i="1"/>
  <c r="B3737" i="1"/>
  <c r="B3743" i="1"/>
  <c r="B3754" i="1"/>
  <c r="B3765" i="1"/>
  <c r="B3773" i="1"/>
  <c r="B3777" i="1"/>
  <c r="B3793" i="1"/>
  <c r="B3803" i="1"/>
  <c r="B2789" i="1"/>
  <c r="B2870" i="1"/>
  <c r="B2941" i="1"/>
  <c r="B3149" i="1"/>
  <c r="B3157" i="1"/>
  <c r="B3179" i="1"/>
  <c r="B3192" i="1"/>
  <c r="B3198" i="1"/>
  <c r="B3204" i="1"/>
  <c r="B3234" i="1"/>
  <c r="B3280" i="1"/>
  <c r="B3288" i="1"/>
  <c r="B3294" i="1"/>
  <c r="B3346" i="1"/>
  <c r="B3356" i="1"/>
  <c r="B3368" i="1"/>
  <c r="B3384" i="1"/>
  <c r="B3387" i="1"/>
  <c r="B3401" i="1"/>
  <c r="B3406" i="1"/>
  <c r="B3409" i="1"/>
  <c r="B3420" i="1"/>
  <c r="B3441" i="1"/>
  <c r="B3448" i="1"/>
  <c r="B3461" i="1"/>
  <c r="B3465" i="1"/>
  <c r="B3477" i="1"/>
  <c r="B3482" i="1"/>
  <c r="B3486" i="1"/>
  <c r="B3489" i="1"/>
  <c r="B3512" i="1"/>
  <c r="B3535" i="1"/>
  <c r="B3551" i="1"/>
  <c r="B3556" i="1"/>
  <c r="B3565" i="1"/>
  <c r="B3574" i="1"/>
  <c r="B3599" i="1"/>
  <c r="B3611" i="1"/>
  <c r="B3613" i="1"/>
  <c r="B3618" i="1"/>
  <c r="B3626" i="1"/>
  <c r="B3632" i="1"/>
  <c r="B3637" i="1"/>
  <c r="B3662" i="1"/>
  <c r="B3677" i="1"/>
  <c r="B3688" i="1"/>
  <c r="B3693" i="1"/>
  <c r="B3705" i="1"/>
  <c r="B3708" i="1"/>
  <c r="B3725" i="1"/>
  <c r="B3731" i="1"/>
  <c r="B3749" i="1"/>
  <c r="B3766" i="1"/>
  <c r="B3778" i="1"/>
  <c r="B3811" i="1"/>
  <c r="B2790" i="1"/>
  <c r="B2871" i="1"/>
  <c r="B3047" i="1"/>
  <c r="B3065" i="1"/>
  <c r="B3098" i="1"/>
  <c r="B3119" i="1"/>
  <c r="B3150" i="1"/>
  <c r="B3163" i="1"/>
  <c r="B3264" i="1"/>
  <c r="B3269" i="1"/>
  <c r="B3315" i="1"/>
  <c r="B3319" i="1"/>
  <c r="B3328" i="1"/>
  <c r="B3331" i="1"/>
  <c r="B3336" i="1"/>
  <c r="B3340" i="1"/>
  <c r="B3343" i="1"/>
  <c r="B3350" i="1"/>
  <c r="B3373" i="1"/>
  <c r="B3376" i="1"/>
  <c r="B3402" i="1"/>
  <c r="B3410" i="1"/>
  <c r="B3417" i="1"/>
  <c r="B3421" i="1"/>
  <c r="B3452" i="1"/>
  <c r="B3457" i="1"/>
  <c r="B3472" i="1"/>
  <c r="B3483" i="1"/>
  <c r="B3501" i="1"/>
  <c r="B3523" i="1"/>
  <c r="B3527" i="1"/>
  <c r="B3532" i="1"/>
  <c r="B3542" i="1"/>
  <c r="B3557" i="1"/>
  <c r="B3566" i="1"/>
  <c r="B3575" i="1"/>
  <c r="B3582" i="1"/>
  <c r="B3590" i="1"/>
  <c r="B3614" i="1"/>
  <c r="B3627" i="1"/>
  <c r="B3638" i="1"/>
  <c r="B3669" i="1"/>
  <c r="B3689" i="1"/>
  <c r="B3696" i="1"/>
  <c r="B3701" i="1"/>
  <c r="B3712" i="1"/>
  <c r="B3732" i="1"/>
  <c r="B3744" i="1"/>
  <c r="B3758" i="1"/>
  <c r="B3769" i="1"/>
  <c r="B3779" i="1"/>
  <c r="B3794" i="1"/>
  <c r="B3800" i="1"/>
  <c r="B3812" i="1"/>
  <c r="B2794" i="1"/>
  <c r="B2874" i="1"/>
  <c r="B2963" i="1"/>
  <c r="B2988" i="1"/>
  <c r="B3007" i="1"/>
  <c r="B3164" i="1"/>
  <c r="B3180" i="1"/>
  <c r="B3210" i="1"/>
  <c r="B3229" i="1"/>
  <c r="B3241" i="1"/>
  <c r="B3270" i="1"/>
  <c r="B3275" i="1"/>
  <c r="B3313" i="1"/>
  <c r="B3337" i="1"/>
  <c r="B3351" i="1"/>
  <c r="B3357" i="1"/>
  <c r="B3369" i="1"/>
  <c r="B3381" i="1"/>
  <c r="B3411" i="1"/>
  <c r="B3418" i="1"/>
  <c r="B3422" i="1"/>
  <c r="B3425" i="1"/>
  <c r="B3430" i="1"/>
  <c r="B3437" i="1"/>
  <c r="B3449" i="1"/>
  <c r="B3453" i="1"/>
  <c r="B3478" i="1"/>
  <c r="B3484" i="1"/>
  <c r="B3505" i="1"/>
  <c r="B3516" i="1"/>
  <c r="B3520" i="1"/>
  <c r="B3536" i="1"/>
  <c r="B3567" i="1"/>
  <c r="B3570" i="1"/>
  <c r="B3576" i="1"/>
  <c r="B3579" i="1"/>
  <c r="B3591" i="1"/>
  <c r="B3600" i="1"/>
  <c r="B3633" i="1"/>
  <c r="B3646" i="1"/>
  <c r="B3654" i="1"/>
  <c r="B3663" i="1"/>
  <c r="B3673" i="1"/>
  <c r="B3678" i="1"/>
  <c r="B3684" i="1"/>
  <c r="B3709" i="1"/>
  <c r="B3720" i="1"/>
  <c r="B3770" i="1"/>
  <c r="B3774" i="1"/>
  <c r="B3780" i="1"/>
  <c r="B3816" i="1"/>
  <c r="B2795" i="1"/>
  <c r="B2967" i="1"/>
  <c r="B3027" i="1"/>
  <c r="B3067" i="1"/>
  <c r="B3120" i="1"/>
  <c r="B3132" i="1"/>
  <c r="B3140" i="1"/>
  <c r="B3151" i="1"/>
  <c r="B3165" i="1"/>
  <c r="B3171" i="1"/>
  <c r="B3181" i="1"/>
  <c r="B3247" i="1"/>
  <c r="B3258" i="1"/>
  <c r="B3281" i="1"/>
  <c r="B3301" i="1"/>
  <c r="B3307" i="1"/>
  <c r="B3320" i="1"/>
  <c r="B3352" i="1"/>
  <c r="B3358" i="1"/>
  <c r="B3361" i="1"/>
  <c r="B3364" i="1"/>
  <c r="B3377" i="1"/>
  <c r="B3379" i="1"/>
  <c r="B3407" i="1"/>
  <c r="B3426" i="1"/>
  <c r="B3431" i="1"/>
  <c r="B3434" i="1"/>
  <c r="B3438" i="1"/>
  <c r="B3445" i="1"/>
  <c r="B3473" i="1"/>
  <c r="B3493" i="1"/>
  <c r="B3497" i="1"/>
  <c r="B3513" i="1"/>
  <c r="B3537" i="1"/>
  <c r="B3540" i="1"/>
  <c r="B3552" i="1"/>
  <c r="B3560" i="1"/>
  <c r="B3568" i="1"/>
  <c r="B3583" i="1"/>
  <c r="B3587" i="1"/>
  <c r="B3604" i="1"/>
  <c r="B3639" i="1"/>
  <c r="B3643" i="1"/>
  <c r="B3649" i="1"/>
  <c r="B3655" i="1"/>
  <c r="B3664" i="1"/>
  <c r="B3670" i="1"/>
  <c r="B3679" i="1"/>
  <c r="B3697" i="1"/>
  <c r="B3713" i="1"/>
  <c r="B3718" i="1"/>
  <c r="B3721" i="1"/>
  <c r="B3733" i="1"/>
  <c r="B3745" i="1"/>
  <c r="B3755" i="1"/>
  <c r="B3781" i="1"/>
  <c r="B3786" i="1"/>
  <c r="B3791" i="1"/>
  <c r="B3795" i="1"/>
  <c r="B3804" i="1"/>
  <c r="B3809" i="1"/>
  <c r="B3813" i="1"/>
  <c r="B2807" i="1"/>
  <c r="B2922" i="1"/>
  <c r="B2948" i="1"/>
  <c r="B2973" i="1"/>
  <c r="B3032" i="1"/>
  <c r="B3055" i="1"/>
  <c r="B3144" i="1"/>
  <c r="B3189" i="1"/>
  <c r="B3207" i="1"/>
  <c r="B3236" i="1"/>
  <c r="B3255" i="1"/>
  <c r="B3259" i="1"/>
  <c r="B3271" i="1"/>
  <c r="B3309" i="1"/>
  <c r="B3321" i="1"/>
  <c r="B3359" i="1"/>
  <c r="B3370" i="1"/>
  <c r="B3388" i="1"/>
  <c r="B3394" i="1"/>
  <c r="B3397" i="1"/>
  <c r="B3423" i="1"/>
  <c r="B3450" i="1"/>
  <c r="B3458" i="1"/>
  <c r="B3466" i="1"/>
  <c r="B3469" i="1"/>
  <c r="B2767" i="1"/>
  <c r="B2929" i="1"/>
  <c r="B2996" i="1"/>
  <c r="B3014" i="1"/>
  <c r="B3036" i="1"/>
  <c r="B3106" i="1"/>
  <c r="B3125" i="1"/>
  <c r="B3137" i="1"/>
  <c r="B3168" i="1"/>
  <c r="B3175" i="1"/>
  <c r="B3219" i="1"/>
  <c r="B3277" i="1"/>
  <c r="B3284" i="1"/>
  <c r="B3298" i="1"/>
  <c r="B3316" i="1"/>
  <c r="B3322" i="1"/>
  <c r="B3332" i="1"/>
  <c r="B3342" i="1"/>
  <c r="B3353" i="1"/>
  <c r="B3366" i="1"/>
  <c r="B3374" i="1"/>
  <c r="B3390" i="1"/>
  <c r="B3400" i="1"/>
  <c r="B3404" i="1"/>
  <c r="B3419" i="1"/>
  <c r="B3460" i="1"/>
  <c r="B2772" i="1"/>
  <c r="B3037" i="1"/>
  <c r="B3107" i="1"/>
  <c r="B3184" i="1"/>
  <c r="B3378" i="1"/>
  <c r="B3424" i="1"/>
  <c r="B3436" i="1"/>
  <c r="B3446" i="1"/>
  <c r="B3490" i="1"/>
  <c r="B3521" i="1"/>
  <c r="B3538" i="1"/>
  <c r="B3543" i="1"/>
  <c r="B3561" i="1"/>
  <c r="B3619" i="1"/>
  <c r="B3628" i="1"/>
  <c r="B3640" i="1"/>
  <c r="B3656" i="1"/>
  <c r="B3665" i="1"/>
  <c r="B3685" i="1"/>
  <c r="B3694" i="1"/>
  <c r="B3738" i="1"/>
  <c r="B3759" i="1"/>
  <c r="B3782" i="1"/>
  <c r="B3801" i="1"/>
  <c r="B3817" i="1"/>
  <c r="B3830" i="1"/>
  <c r="B3847" i="1"/>
  <c r="B3856" i="1"/>
  <c r="B3880" i="1"/>
  <c r="B3883" i="1"/>
  <c r="B3902" i="1"/>
  <c r="B3932" i="1"/>
  <c r="B3937" i="1"/>
  <c r="B3961" i="1"/>
  <c r="B3965" i="1"/>
  <c r="B3970" i="1"/>
  <c r="B3975" i="1"/>
  <c r="B3984" i="1"/>
  <c r="B3988" i="1"/>
  <c r="B4003" i="1"/>
  <c r="B4030" i="1"/>
  <c r="B4036" i="1"/>
  <c r="B4050" i="1"/>
  <c r="B4052" i="1"/>
  <c r="B4061" i="1"/>
  <c r="B4064" i="1"/>
  <c r="B4081" i="1"/>
  <c r="B4084" i="1"/>
  <c r="B4087" i="1"/>
  <c r="B4090" i="1"/>
  <c r="B4125" i="1"/>
  <c r="B4132" i="1"/>
  <c r="B4138" i="1"/>
  <c r="B4156" i="1"/>
  <c r="B4165" i="1"/>
  <c r="B4168" i="1"/>
  <c r="B4181" i="1"/>
  <c r="B4187" i="1"/>
  <c r="B2850" i="1"/>
  <c r="B2974" i="1"/>
  <c r="B3159" i="1"/>
  <c r="B3224" i="1"/>
  <c r="B3344" i="1"/>
  <c r="B3403" i="1"/>
  <c r="B3439" i="1"/>
  <c r="B3462" i="1"/>
  <c r="B3491" i="1"/>
  <c r="B3514" i="1"/>
  <c r="B3553" i="1"/>
  <c r="B3562" i="1"/>
  <c r="B3595" i="1"/>
  <c r="B3620" i="1"/>
  <c r="B3629" i="1"/>
  <c r="B3641" i="1"/>
  <c r="B3674" i="1"/>
  <c r="B3710" i="1"/>
  <c r="B3726" i="1"/>
  <c r="B3739" i="1"/>
  <c r="B3750" i="1"/>
  <c r="B3760" i="1"/>
  <c r="B3771" i="1"/>
  <c r="B3783" i="1"/>
  <c r="B3831" i="1"/>
  <c r="B3857" i="1"/>
  <c r="B3884" i="1"/>
  <c r="B3894" i="1"/>
  <c r="B3899" i="1"/>
  <c r="B3928" i="1"/>
  <c r="B3945" i="1"/>
  <c r="B3948" i="1"/>
  <c r="B3980" i="1"/>
  <c r="B3998" i="1"/>
  <c r="B4017" i="1"/>
  <c r="B4027" i="1"/>
  <c r="B4031" i="1"/>
  <c r="B4037" i="1"/>
  <c r="B4040" i="1"/>
  <c r="B4043" i="1"/>
  <c r="B4046" i="1"/>
  <c r="B4058" i="1"/>
  <c r="B4075" i="1"/>
  <c r="B4101" i="1"/>
  <c r="B4108" i="1"/>
  <c r="B4120" i="1"/>
  <c r="B4135" i="1"/>
  <c r="B4145" i="1"/>
  <c r="B4159" i="1"/>
  <c r="B4172" i="1"/>
  <c r="B4184" i="1"/>
  <c r="B4201" i="1"/>
  <c r="B3058" i="1"/>
  <c r="B3225" i="1"/>
  <c r="B3260" i="1"/>
  <c r="B3314" i="1"/>
  <c r="B3324" i="1"/>
  <c r="B3389" i="1"/>
  <c r="B3415" i="1"/>
  <c r="B3474" i="1"/>
  <c r="B3528" i="1"/>
  <c r="B3544" i="1"/>
  <c r="B3554" i="1"/>
  <c r="B3571" i="1"/>
  <c r="B3580" i="1"/>
  <c r="B3588" i="1"/>
  <c r="B3596" i="1"/>
  <c r="B3605" i="1"/>
  <c r="B3630" i="1"/>
  <c r="B3666" i="1"/>
  <c r="B3702" i="1"/>
  <c r="B3727" i="1"/>
  <c r="B3740" i="1"/>
  <c r="B3751" i="1"/>
  <c r="B3784" i="1"/>
  <c r="B3818" i="1"/>
  <c r="B3837" i="1"/>
  <c r="B3841" i="1"/>
  <c r="B3845" i="1"/>
  <c r="B3848" i="1"/>
  <c r="B3866" i="1"/>
  <c r="B3876" i="1"/>
  <c r="B3885" i="1"/>
  <c r="B3892" i="1"/>
  <c r="B3900" i="1"/>
  <c r="B3981" i="1"/>
  <c r="B3985" i="1"/>
  <c r="B3999" i="1"/>
  <c r="B4008" i="1"/>
  <c r="B4012" i="1"/>
  <c r="B4020" i="1"/>
  <c r="B4059" i="1"/>
  <c r="B4070" i="1"/>
  <c r="B4102" i="1"/>
  <c r="B4117" i="1"/>
  <c r="B4126" i="1"/>
  <c r="B4128" i="1"/>
  <c r="B4130" i="1"/>
  <c r="B4148" i="1"/>
  <c r="B4162" i="1"/>
  <c r="B4178" i="1"/>
  <c r="B4190" i="1"/>
  <c r="B3244" i="1"/>
  <c r="B3261" i="1"/>
  <c r="B3278" i="1"/>
  <c r="B3333" i="1"/>
  <c r="B3391" i="1"/>
  <c r="B3427" i="1"/>
  <c r="B3475" i="1"/>
  <c r="B3485" i="1"/>
  <c r="B3498" i="1"/>
  <c r="B3529" i="1"/>
  <c r="B3597" i="1"/>
  <c r="B3612" i="1"/>
  <c r="B3621" i="1"/>
  <c r="B3657" i="1"/>
  <c r="B3711" i="1"/>
  <c r="B3761" i="1"/>
  <c r="B3772" i="1"/>
  <c r="B3792" i="1"/>
  <c r="B3810" i="1"/>
  <c r="B3819" i="1"/>
  <c r="B3886" i="1"/>
  <c r="B3895" i="1"/>
  <c r="B3908" i="1"/>
  <c r="B3912" i="1"/>
  <c r="B3922" i="1"/>
  <c r="B3933" i="1"/>
  <c r="B3940" i="1"/>
  <c r="B3946" i="1"/>
  <c r="B3949" i="1"/>
  <c r="B3953" i="1"/>
  <c r="B3957" i="1"/>
  <c r="B3994" i="1"/>
  <c r="B4004" i="1"/>
  <c r="B4009" i="1"/>
  <c r="B4018" i="1"/>
  <c r="B4024" i="1"/>
  <c r="B4032" i="1"/>
  <c r="B4044" i="1"/>
  <c r="B4047" i="1"/>
  <c r="B4055" i="1"/>
  <c r="B4067" i="1"/>
  <c r="B4094" i="1"/>
  <c r="B4096" i="1"/>
  <c r="B4099" i="1"/>
  <c r="B4105" i="1"/>
  <c r="B4112" i="1"/>
  <c r="B4175" i="1"/>
  <c r="B4179" i="1"/>
  <c r="B4182" i="1"/>
  <c r="B4185" i="1"/>
  <c r="B4193" i="1"/>
  <c r="B4196" i="1"/>
  <c r="B2889" i="1"/>
  <c r="B2995" i="1"/>
  <c r="B3135" i="1"/>
  <c r="B3190" i="1"/>
  <c r="B3299" i="1"/>
  <c r="B3334" i="1"/>
  <c r="B3360" i="1"/>
  <c r="B3380" i="1"/>
  <c r="B3405" i="1"/>
  <c r="B3463" i="1"/>
  <c r="B3506" i="1"/>
  <c r="B3555" i="1"/>
  <c r="B3572" i="1"/>
  <c r="B3598" i="1"/>
  <c r="B3606" i="1"/>
  <c r="B3667" i="1"/>
  <c r="B3686" i="1"/>
  <c r="B3695" i="1"/>
  <c r="B3728" i="1"/>
  <c r="B3741" i="1"/>
  <c r="B3752" i="1"/>
  <c r="B3762" i="1"/>
  <c r="B3802" i="1"/>
  <c r="B3827" i="1"/>
  <c r="B3832" i="1"/>
  <c r="B3838" i="1"/>
  <c r="B3849" i="1"/>
  <c r="B3863" i="1"/>
  <c r="B3872" i="1"/>
  <c r="B3877" i="1"/>
  <c r="B3887" i="1"/>
  <c r="B3896" i="1"/>
  <c r="B3905" i="1"/>
  <c r="B3923" i="1"/>
  <c r="B3929" i="1"/>
  <c r="B3934" i="1"/>
  <c r="B3950" i="1"/>
  <c r="B3958" i="1"/>
  <c r="B3976" i="1"/>
  <c r="B3991" i="1"/>
  <c r="B4000" i="1"/>
  <c r="B4005" i="1"/>
  <c r="B4013" i="1"/>
  <c r="B4033" i="1"/>
  <c r="B4041" i="1"/>
  <c r="B4048" i="1"/>
  <c r="B4053" i="1"/>
  <c r="B4073" i="1"/>
  <c r="B4079" i="1"/>
  <c r="B4113" i="1"/>
  <c r="B4123" i="1"/>
  <c r="B4169" i="1"/>
  <c r="B4188" i="1"/>
  <c r="B4194" i="1"/>
  <c r="B4199" i="1"/>
  <c r="B2890" i="1"/>
  <c r="B3136" i="1"/>
  <c r="B3213" i="1"/>
  <c r="B3249" i="1"/>
  <c r="B3283" i="1"/>
  <c r="B3326" i="1"/>
  <c r="B3347" i="1"/>
  <c r="B3395" i="1"/>
  <c r="B3432" i="1"/>
  <c r="B3442" i="1"/>
  <c r="B3515" i="1"/>
  <c r="B3522" i="1"/>
  <c r="B3530" i="1"/>
  <c r="B3607" i="1"/>
  <c r="B3647" i="1"/>
  <c r="B3719" i="1"/>
  <c r="B3729" i="1"/>
  <c r="B3753" i="1"/>
  <c r="B3763" i="1"/>
  <c r="B3820" i="1"/>
  <c r="B3828" i="1"/>
  <c r="B3839" i="1"/>
  <c r="B3842" i="1"/>
  <c r="B3867" i="1"/>
  <c r="B3873" i="1"/>
  <c r="B3881" i="1"/>
  <c r="B3888" i="1"/>
  <c r="B3897" i="1"/>
  <c r="B3903" i="1"/>
  <c r="B3913" i="1"/>
  <c r="B3917" i="1"/>
  <c r="B3938" i="1"/>
  <c r="B3951" i="1"/>
  <c r="B3966" i="1"/>
  <c r="B3982" i="1"/>
  <c r="B3986" i="1"/>
  <c r="B3992" i="1"/>
  <c r="B4001" i="1"/>
  <c r="B4006" i="1"/>
  <c r="B4014" i="1"/>
  <c r="B4021" i="1"/>
  <c r="B4028" i="1"/>
  <c r="B4056" i="1"/>
  <c r="B4062" i="1"/>
  <c r="B4068" i="1"/>
  <c r="B4091" i="1"/>
  <c r="B4109" i="1"/>
  <c r="B4114" i="1"/>
  <c r="B4133" i="1"/>
  <c r="B4142" i="1"/>
  <c r="B4146" i="1"/>
  <c r="B4149" i="1"/>
  <c r="B4157" i="1"/>
  <c r="B4186" i="1"/>
  <c r="B2894" i="1"/>
  <c r="B3073" i="1"/>
  <c r="B3382" i="1"/>
  <c r="B3454" i="1"/>
  <c r="B3509" i="1"/>
  <c r="B3592" i="1"/>
  <c r="B3608" i="1"/>
  <c r="B3659" i="1"/>
  <c r="B3698" i="1"/>
  <c r="B3734" i="1"/>
  <c r="B3756" i="1"/>
  <c r="B3796" i="1"/>
  <c r="B3846" i="1"/>
  <c r="B3858" i="1"/>
  <c r="B3868" i="1"/>
  <c r="B3898" i="1"/>
  <c r="B3909" i="1"/>
  <c r="B3918" i="1"/>
  <c r="B3962" i="1"/>
  <c r="B3989" i="1"/>
  <c r="B3995" i="1"/>
  <c r="B4022" i="1"/>
  <c r="B4045" i="1"/>
  <c r="B4051" i="1"/>
  <c r="B4057" i="1"/>
  <c r="B4063" i="1"/>
  <c r="B4080" i="1"/>
  <c r="B4085" i="1"/>
  <c r="B4092" i="1"/>
  <c r="B4139" i="1"/>
  <c r="B4151" i="1"/>
  <c r="B4210" i="1"/>
  <c r="B4246" i="1"/>
  <c r="B4251" i="1"/>
  <c r="B4253" i="1"/>
  <c r="B4260" i="1"/>
  <c r="B4262" i="1"/>
  <c r="B4271" i="1"/>
  <c r="B4319" i="1"/>
  <c r="B4354" i="1"/>
  <c r="B4386" i="1"/>
  <c r="B4388" i="1"/>
  <c r="B4403" i="1"/>
  <c r="B4411" i="1"/>
  <c r="B4413" i="1"/>
  <c r="B4446" i="1"/>
  <c r="B4450" i="1"/>
  <c r="B4470" i="1"/>
  <c r="B4480" i="1"/>
  <c r="B4486" i="1"/>
  <c r="B4501" i="1"/>
  <c r="B4507" i="1"/>
  <c r="B4510" i="1"/>
  <c r="B4515" i="1"/>
  <c r="B2927" i="1"/>
  <c r="B3174" i="1"/>
  <c r="B3317" i="1"/>
  <c r="B3338" i="1"/>
  <c r="B3362" i="1"/>
  <c r="B3383" i="1"/>
  <c r="B3455" i="1"/>
  <c r="B3510" i="1"/>
  <c r="B3524" i="1"/>
  <c r="B3609" i="1"/>
  <c r="B3623" i="1"/>
  <c r="B3680" i="1"/>
  <c r="B3699" i="1"/>
  <c r="B3714" i="1"/>
  <c r="B3797" i="1"/>
  <c r="B3814" i="1"/>
  <c r="B3859" i="1"/>
  <c r="B3869" i="1"/>
  <c r="B3878" i="1"/>
  <c r="B3889" i="1"/>
  <c r="B3919" i="1"/>
  <c r="B3963" i="1"/>
  <c r="B3971" i="1"/>
  <c r="B3983" i="1"/>
  <c r="B4015" i="1"/>
  <c r="B4086" i="1"/>
  <c r="B4097" i="1"/>
  <c r="B4118" i="1"/>
  <c r="B4129" i="1"/>
  <c r="B4152" i="1"/>
  <c r="B4158" i="1"/>
  <c r="B4170" i="1"/>
  <c r="B4183" i="1"/>
  <c r="B4200" i="1"/>
  <c r="B4203" i="1"/>
  <c r="B4217" i="1"/>
  <c r="B4235" i="1"/>
  <c r="B4238" i="1"/>
  <c r="B4241" i="1"/>
  <c r="B4279" i="1"/>
  <c r="B4282" i="1"/>
  <c r="B4312" i="1"/>
  <c r="B4317" i="1"/>
  <c r="B4340" i="1"/>
  <c r="B4366" i="1"/>
  <c r="B4383" i="1"/>
  <c r="B4392" i="1"/>
  <c r="B4399" i="1"/>
  <c r="B4406" i="1"/>
  <c r="B4418" i="1"/>
  <c r="B4421" i="1"/>
  <c r="B4432" i="1"/>
  <c r="B4435" i="1"/>
  <c r="B4447" i="1"/>
  <c r="B2928" i="1"/>
  <c r="B3285" i="1"/>
  <c r="B3363" i="1"/>
  <c r="B3408" i="1"/>
  <c r="B3456" i="1"/>
  <c r="B3479" i="1"/>
  <c r="B3494" i="1"/>
  <c r="B3558" i="1"/>
  <c r="B3577" i="1"/>
  <c r="B3624" i="1"/>
  <c r="B3715" i="1"/>
  <c r="B3910" i="1"/>
  <c r="B3947" i="1"/>
  <c r="B3954" i="1"/>
  <c r="B3972" i="1"/>
  <c r="B4038" i="1"/>
  <c r="B4074" i="1"/>
  <c r="B4093" i="1"/>
  <c r="B4134" i="1"/>
  <c r="B4171" i="1"/>
  <c r="B4176" i="1"/>
  <c r="B4189" i="1"/>
  <c r="B4220" i="1"/>
  <c r="B4236" i="1"/>
  <c r="B4289" i="1"/>
  <c r="B4304" i="1"/>
  <c r="B4307" i="1"/>
  <c r="B4320" i="1"/>
  <c r="B4323" i="1"/>
  <c r="B4333" i="1"/>
  <c r="B4337" i="1"/>
  <c r="B4343" i="1"/>
  <c r="B4346" i="1"/>
  <c r="B4360" i="1"/>
  <c r="B4362" i="1"/>
  <c r="B4364" i="1"/>
  <c r="B4380" i="1"/>
  <c r="B4404" i="1"/>
  <c r="B4422" i="1"/>
  <c r="B4438" i="1"/>
  <c r="B4443" i="1"/>
  <c r="B2932" i="1"/>
  <c r="B3341" i="1"/>
  <c r="B3365" i="1"/>
  <c r="B3412" i="1"/>
  <c r="B3480" i="1"/>
  <c r="B3495" i="1"/>
  <c r="B3525" i="1"/>
  <c r="B3593" i="1"/>
  <c r="B3681" i="1"/>
  <c r="B3716" i="1"/>
  <c r="B3860" i="1"/>
  <c r="B3870" i="1"/>
  <c r="B3930" i="1"/>
  <c r="B3955" i="1"/>
  <c r="B3964" i="1"/>
  <c r="B3996" i="1"/>
  <c r="B4016" i="1"/>
  <c r="B4023" i="1"/>
  <c r="B4039" i="1"/>
  <c r="B4069" i="1"/>
  <c r="B4140" i="1"/>
  <c r="B4163" i="1"/>
  <c r="B4204" i="1"/>
  <c r="B4208" i="1"/>
  <c r="B4232" i="1"/>
  <c r="B4257" i="1"/>
  <c r="B4277" i="1"/>
  <c r="B4292" i="1"/>
  <c r="B4298" i="1"/>
  <c r="B4321" i="1"/>
  <c r="B4324" i="1"/>
  <c r="B4341" i="1"/>
  <c r="B4349" i="1"/>
  <c r="B4370" i="1"/>
  <c r="B4372" i="1"/>
  <c r="B4375" i="1"/>
  <c r="B4378" i="1"/>
  <c r="B4381" i="1"/>
  <c r="B4384" i="1"/>
  <c r="B4393" i="1"/>
  <c r="B4416" i="1"/>
  <c r="B4423" i="1"/>
  <c r="B4426" i="1"/>
  <c r="B4429" i="1"/>
  <c r="B4444" i="1"/>
  <c r="B3105" i="1"/>
  <c r="B3218" i="1"/>
  <c r="B3291" i="1"/>
  <c r="B3385" i="1"/>
  <c r="B3459" i="1"/>
  <c r="B3578" i="1"/>
  <c r="B3660" i="1"/>
  <c r="B3735" i="1"/>
  <c r="B3775" i="1"/>
  <c r="B3798" i="1"/>
  <c r="B3829" i="1"/>
  <c r="B3861" i="1"/>
  <c r="B3871" i="1"/>
  <c r="B3879" i="1"/>
  <c r="B3890" i="1"/>
  <c r="B3911" i="1"/>
  <c r="B3920" i="1"/>
  <c r="B3931" i="1"/>
  <c r="B3939" i="1"/>
  <c r="B3973" i="1"/>
  <c r="B4029" i="1"/>
  <c r="B4103" i="1"/>
  <c r="B4110" i="1"/>
  <c r="B4124" i="1"/>
  <c r="B4147" i="1"/>
  <c r="B4153" i="1"/>
  <c r="B4177" i="1"/>
  <c r="B4195" i="1"/>
  <c r="B4214" i="1"/>
  <c r="B4226" i="1"/>
  <c r="B4229" i="1"/>
  <c r="B4249" i="1"/>
  <c r="B4258" i="1"/>
  <c r="B4265" i="1"/>
  <c r="B4268" i="1"/>
  <c r="B4272" i="1"/>
  <c r="B4274" i="1"/>
  <c r="B4286" i="1"/>
  <c r="B4295" i="1"/>
  <c r="B4299" i="1"/>
  <c r="B4301" i="1"/>
  <c r="B4347" i="1"/>
  <c r="B4441" i="1"/>
  <c r="B2949" i="1"/>
  <c r="B3256" i="1"/>
  <c r="B3367" i="1"/>
  <c r="B3435" i="1"/>
  <c r="B3541" i="1"/>
  <c r="B3644" i="1"/>
  <c r="B3682" i="1"/>
  <c r="B3717" i="1"/>
  <c r="B3736" i="1"/>
  <c r="B3757" i="1"/>
  <c r="B3799" i="1"/>
  <c r="B3840" i="1"/>
  <c r="B3862" i="1"/>
  <c r="B3891" i="1"/>
  <c r="B3904" i="1"/>
  <c r="B3921" i="1"/>
  <c r="B3956" i="1"/>
  <c r="B3974" i="1"/>
  <c r="B3990" i="1"/>
  <c r="B3997" i="1"/>
  <c r="B4007" i="1"/>
  <c r="B4098" i="1"/>
  <c r="B4104" i="1"/>
  <c r="B4111" i="1"/>
  <c r="B4119" i="1"/>
  <c r="B4141" i="1"/>
  <c r="B4164" i="1"/>
  <c r="B4215" i="1"/>
  <c r="B4227" i="1"/>
  <c r="B4230" i="1"/>
  <c r="B4239" i="1"/>
  <c r="B4242" i="1"/>
  <c r="B4244" i="1"/>
  <c r="B4252" i="1"/>
  <c r="B4254" i="1"/>
  <c r="B4261" i="1"/>
  <c r="B4266" i="1"/>
  <c r="B4287" i="1"/>
  <c r="B4302" i="1"/>
  <c r="B4305" i="1"/>
  <c r="B4310" i="1"/>
  <c r="B4318" i="1"/>
  <c r="B4330" i="1"/>
  <c r="B4344" i="1"/>
  <c r="B4350" i="1"/>
  <c r="B4352" i="1"/>
  <c r="B4358" i="1"/>
  <c r="B4389" i="1"/>
  <c r="B4397" i="1"/>
  <c r="B4402" i="1"/>
  <c r="B4409" i="1"/>
  <c r="B4414" i="1"/>
  <c r="B4419" i="1"/>
  <c r="B4457" i="1"/>
  <c r="B4465" i="1"/>
  <c r="B4474" i="1"/>
  <c r="B4484" i="1"/>
  <c r="B3138" i="1"/>
  <c r="B3303" i="1"/>
  <c r="B3443" i="1"/>
  <c r="B3467" i="1"/>
  <c r="B3546" i="1"/>
  <c r="B3634" i="1"/>
  <c r="B3746" i="1"/>
  <c r="B3767" i="1"/>
  <c r="B3805" i="1"/>
  <c r="B3822" i="1"/>
  <c r="B3237" i="1"/>
  <c r="B3272" i="1"/>
  <c r="B3399" i="1"/>
  <c r="B3502" i="1"/>
  <c r="B3519" i="1"/>
  <c r="B3547" i="1"/>
  <c r="B3586" i="1"/>
  <c r="B3602" i="1"/>
  <c r="B3615" i="1"/>
  <c r="B3636" i="1"/>
  <c r="B3652" i="1"/>
  <c r="B3691" i="1"/>
  <c r="B3723" i="1"/>
  <c r="B3788" i="1"/>
  <c r="B3013" i="1"/>
  <c r="B3232" i="1"/>
  <c r="B3833" i="1"/>
  <c r="B3853" i="1"/>
  <c r="B3875" i="1"/>
  <c r="B3926" i="1"/>
  <c r="B3993" i="1"/>
  <c r="B4025" i="1"/>
  <c r="B4054" i="1"/>
  <c r="B4077" i="1"/>
  <c r="B4219" i="1"/>
  <c r="B4225" i="1"/>
  <c r="B4300" i="1"/>
  <c r="B4306" i="1"/>
  <c r="B4311" i="1"/>
  <c r="B4336" i="1"/>
  <c r="B4348" i="1"/>
  <c r="B4379" i="1"/>
  <c r="B4424" i="1"/>
  <c r="B4430" i="1"/>
  <c r="B4442" i="1"/>
  <c r="B4454" i="1"/>
  <c r="B4459" i="1"/>
  <c r="B4491" i="1"/>
  <c r="B4505" i="1"/>
  <c r="B4526" i="1"/>
  <c r="B4541" i="1"/>
  <c r="B4561" i="1"/>
  <c r="B4581" i="1"/>
  <c r="B4594" i="1"/>
  <c r="B4604" i="1"/>
  <c r="B4611" i="1"/>
  <c r="B4628" i="1"/>
  <c r="B4641" i="1"/>
  <c r="B4661" i="1"/>
  <c r="B4664" i="1"/>
  <c r="B4672" i="1"/>
  <c r="B4686" i="1"/>
  <c r="B4688" i="1"/>
  <c r="B4697" i="1"/>
  <c r="B4713" i="1"/>
  <c r="B4744" i="1"/>
  <c r="B4721" i="1"/>
  <c r="B4742" i="1"/>
  <c r="B3329" i="1"/>
  <c r="B3398" i="1"/>
  <c r="B3518" i="1"/>
  <c r="B3722" i="1"/>
  <c r="B3834" i="1"/>
  <c r="B3854" i="1"/>
  <c r="B3943" i="1"/>
  <c r="B3960" i="1"/>
  <c r="B4011" i="1"/>
  <c r="B4078" i="1"/>
  <c r="B4089" i="1"/>
  <c r="B4115" i="1"/>
  <c r="B4137" i="1"/>
  <c r="B4150" i="1"/>
  <c r="B4161" i="1"/>
  <c r="B4174" i="1"/>
  <c r="B4207" i="1"/>
  <c r="B4231" i="1"/>
  <c r="B4259" i="1"/>
  <c r="B4294" i="1"/>
  <c r="B4322" i="1"/>
  <c r="B4373" i="1"/>
  <c r="B4391" i="1"/>
  <c r="B4398" i="1"/>
  <c r="B4408" i="1"/>
  <c r="B4425" i="1"/>
  <c r="B4431" i="1"/>
  <c r="B4462" i="1"/>
  <c r="B4472" i="1"/>
  <c r="B4475" i="1"/>
  <c r="B4506" i="1"/>
  <c r="B4521" i="1"/>
  <c r="B4532" i="1"/>
  <c r="B4546" i="1"/>
  <c r="B4556" i="1"/>
  <c r="B4568" i="1"/>
  <c r="B4574" i="1"/>
  <c r="B4577" i="1"/>
  <c r="B4601" i="1"/>
  <c r="B4626" i="1"/>
  <c r="B4631" i="1"/>
  <c r="B4637" i="1"/>
  <c r="B4642" i="1"/>
  <c r="B4669" i="1"/>
  <c r="B4704" i="1"/>
  <c r="B4710" i="1"/>
  <c r="B3035" i="1"/>
  <c r="B3672" i="1"/>
  <c r="B3789" i="1"/>
  <c r="B3835" i="1"/>
  <c r="B3855" i="1"/>
  <c r="B3927" i="1"/>
  <c r="B3944" i="1"/>
  <c r="B4026" i="1"/>
  <c r="B4116" i="1"/>
  <c r="B4198" i="1"/>
  <c r="B4213" i="1"/>
  <c r="B4243" i="1"/>
  <c r="B4248" i="1"/>
  <c r="B4264" i="1"/>
  <c r="B4281" i="1"/>
  <c r="B4329" i="1"/>
  <c r="B4353" i="1"/>
  <c r="B4369" i="1"/>
  <c r="B4374" i="1"/>
  <c r="B4478" i="1"/>
  <c r="B4485" i="1"/>
  <c r="B4492" i="1"/>
  <c r="B4496" i="1"/>
  <c r="B4502" i="1"/>
  <c r="B4513" i="1"/>
  <c r="B4536" i="1"/>
  <c r="B4549" i="1"/>
  <c r="B4551" i="1"/>
  <c r="B4569" i="1"/>
  <c r="B4575" i="1"/>
  <c r="B4602" i="1"/>
  <c r="B4605" i="1"/>
  <c r="B4613" i="1"/>
  <c r="B4623" i="1"/>
  <c r="B4629" i="1"/>
  <c r="B4634" i="1"/>
  <c r="B4638" i="1"/>
  <c r="B4645" i="1"/>
  <c r="B4650" i="1"/>
  <c r="B4701" i="1"/>
  <c r="B4711" i="1"/>
  <c r="B4724" i="1"/>
  <c r="B3348" i="1"/>
  <c r="B3487" i="1"/>
  <c r="B3584" i="1"/>
  <c r="B3690" i="1"/>
  <c r="B3747" i="1"/>
  <c r="B3806" i="1"/>
  <c r="B3836" i="1"/>
  <c r="B3864" i="1"/>
  <c r="B3914" i="1"/>
  <c r="B4154" i="1"/>
  <c r="B4166" i="1"/>
  <c r="B4191" i="1"/>
  <c r="B4221" i="1"/>
  <c r="B4240" i="1"/>
  <c r="B4255" i="1"/>
  <c r="B4290" i="1"/>
  <c r="B4296" i="1"/>
  <c r="B4308" i="1"/>
  <c r="B4313" i="1"/>
  <c r="B4338" i="1"/>
  <c r="B4355" i="1"/>
  <c r="B4400" i="1"/>
  <c r="B4420" i="1"/>
  <c r="B4439" i="1"/>
  <c r="B4488" i="1"/>
  <c r="B4500" i="1"/>
  <c r="B4524" i="1"/>
  <c r="B4529" i="1"/>
  <c r="B4533" i="1"/>
  <c r="B4538" i="1"/>
  <c r="B4542" i="1"/>
  <c r="B4544" i="1"/>
  <c r="B4554" i="1"/>
  <c r="B4572" i="1"/>
  <c r="B4578" i="1"/>
  <c r="B4597" i="1"/>
  <c r="B4599" i="1"/>
  <c r="B4609" i="1"/>
  <c r="B4619" i="1"/>
  <c r="B4621" i="1"/>
  <c r="B4654" i="1"/>
  <c r="B4659" i="1"/>
  <c r="B4667" i="1"/>
  <c r="B4679" i="1"/>
  <c r="B4681" i="1"/>
  <c r="B4684" i="1"/>
  <c r="B4695" i="1"/>
  <c r="B4698" i="1"/>
  <c r="B4707" i="1"/>
  <c r="B4719" i="1"/>
  <c r="B4722" i="1"/>
  <c r="B4729" i="1"/>
  <c r="B4731" i="1"/>
  <c r="B4736" i="1"/>
  <c r="B4739" i="1"/>
  <c r="B3267" i="1"/>
  <c r="B3488" i="1"/>
  <c r="B3585" i="1"/>
  <c r="B3635" i="1"/>
  <c r="B3748" i="1"/>
  <c r="B3967" i="1"/>
  <c r="B4060" i="1"/>
  <c r="B4071" i="1"/>
  <c r="B4082" i="1"/>
  <c r="B4106" i="1"/>
  <c r="B4121" i="1"/>
  <c r="B4131" i="1"/>
  <c r="B4143" i="1"/>
  <c r="B4155" i="1"/>
  <c r="B4167" i="1"/>
  <c r="B4209" i="1"/>
  <c r="B4339" i="1"/>
  <c r="B4356" i="1"/>
  <c r="B4387" i="1"/>
  <c r="B4427" i="1"/>
  <c r="B4451" i="1"/>
  <c r="B4455" i="1"/>
  <c r="B4473" i="1"/>
  <c r="B4476" i="1"/>
  <c r="B4481" i="1"/>
  <c r="B4489" i="1"/>
  <c r="B4497" i="1"/>
  <c r="B4503" i="1"/>
  <c r="B4517" i="1"/>
  <c r="B4530" i="1"/>
  <c r="B4534" i="1"/>
  <c r="B4539" i="1"/>
  <c r="B4552" i="1"/>
  <c r="B4559" i="1"/>
  <c r="B4584" i="1"/>
  <c r="B4586" i="1"/>
  <c r="B4592" i="1"/>
  <c r="B4616" i="1"/>
  <c r="B4624" i="1"/>
  <c r="B4627" i="1"/>
  <c r="B4648" i="1"/>
  <c r="B4651" i="1"/>
  <c r="B4657" i="1"/>
  <c r="B4662" i="1"/>
  <c r="B4689" i="1"/>
  <c r="B4693" i="1"/>
  <c r="B4699" i="1"/>
  <c r="B4702" i="1"/>
  <c r="B4714" i="1"/>
  <c r="B3145" i="1"/>
  <c r="B3533" i="1"/>
  <c r="B3807" i="1"/>
  <c r="B3882" i="1"/>
  <c r="B3952" i="1"/>
  <c r="B4107" i="1"/>
  <c r="B4144" i="1"/>
  <c r="B4180" i="1"/>
  <c r="B4216" i="1"/>
  <c r="B4233" i="1"/>
  <c r="B4250" i="1"/>
  <c r="B4278" i="1"/>
  <c r="B4283" i="1"/>
  <c r="B4345" i="1"/>
  <c r="B4365" i="1"/>
  <c r="B4405" i="1"/>
  <c r="B4518" i="1"/>
  <c r="B4522" i="1"/>
  <c r="B4527" i="1"/>
  <c r="B4540" i="1"/>
  <c r="B4562" i="1"/>
  <c r="B4576" i="1"/>
  <c r="B4579" i="1"/>
  <c r="B4589" i="1"/>
  <c r="B4606" i="1"/>
  <c r="B4617" i="1"/>
  <c r="B4639" i="1"/>
  <c r="B4643" i="1"/>
  <c r="B4660" i="1"/>
  <c r="B4663" i="1"/>
  <c r="B4665" i="1"/>
  <c r="B4687" i="1"/>
  <c r="B4690" i="1"/>
  <c r="B4705" i="1"/>
  <c r="B4708" i="1"/>
  <c r="B4717" i="1"/>
  <c r="B4720" i="1"/>
  <c r="B4727" i="1"/>
  <c r="B4732" i="1"/>
  <c r="B4734" i="1"/>
  <c r="B4737" i="1"/>
  <c r="B4740" i="1"/>
  <c r="B4433" i="1"/>
  <c r="B3154" i="1"/>
  <c r="B3273" i="1"/>
  <c r="B3354" i="1"/>
  <c r="B3534" i="1"/>
  <c r="B3692" i="1"/>
  <c r="B3808" i="1"/>
  <c r="B3843" i="1"/>
  <c r="B3901" i="1"/>
  <c r="B3915" i="1"/>
  <c r="B3935" i="1"/>
  <c r="B3968" i="1"/>
  <c r="B4019" i="1"/>
  <c r="B4034" i="1"/>
  <c r="B4083" i="1"/>
  <c r="B4095" i="1"/>
  <c r="B4122" i="1"/>
  <c r="B4192" i="1"/>
  <c r="B4234" i="1"/>
  <c r="B4325" i="1"/>
  <c r="B4357" i="1"/>
  <c r="B4361" i="1"/>
  <c r="B4371" i="1"/>
  <c r="B4376" i="1"/>
  <c r="B4382" i="1"/>
  <c r="B4394" i="1"/>
  <c r="B4410" i="1"/>
  <c r="B3503" i="1"/>
  <c r="B3548" i="1"/>
  <c r="B3653" i="1"/>
  <c r="B3851" i="1"/>
  <c r="B3941" i="1"/>
  <c r="B3978" i="1"/>
  <c r="B4076" i="1"/>
  <c r="B4160" i="1"/>
  <c r="B4197" i="1"/>
  <c r="B4205" i="1"/>
  <c r="B4212" i="1"/>
  <c r="B4218" i="1"/>
  <c r="B4247" i="1"/>
  <c r="B4270" i="1"/>
  <c r="B4342" i="1"/>
  <c r="B4367" i="1"/>
  <c r="B4412" i="1"/>
  <c r="B4436" i="1"/>
  <c r="B4448" i="1"/>
  <c r="B4453" i="1"/>
  <c r="B4464" i="1"/>
  <c r="B4222" i="1"/>
  <c r="B4285" i="1"/>
  <c r="B4303" i="1"/>
  <c r="B4477" i="1"/>
  <c r="B4593" i="1"/>
  <c r="B4610" i="1"/>
  <c r="B4678" i="1"/>
  <c r="B4682" i="1"/>
  <c r="B4700" i="1"/>
  <c r="B4712" i="1"/>
  <c r="B4728" i="1"/>
  <c r="B4738" i="1"/>
  <c r="B4598" i="1"/>
  <c r="B4615" i="1"/>
  <c r="B4625" i="1"/>
  <c r="B4656" i="1"/>
  <c r="B4683" i="1"/>
  <c r="B4694" i="1"/>
  <c r="B4706" i="1"/>
  <c r="B4718" i="1"/>
  <c r="B4733" i="1"/>
  <c r="B4745" i="1"/>
  <c r="B3517" i="1"/>
  <c r="B4508" i="1"/>
  <c r="B4730" i="1"/>
  <c r="B4049" i="1"/>
  <c r="B4263" i="1"/>
  <c r="B4293" i="1"/>
  <c r="B4535" i="1"/>
  <c r="B4692" i="1"/>
  <c r="B3375" i="1"/>
  <c r="B4002" i="1"/>
  <c r="B4280" i="1"/>
  <c r="B4314" i="1"/>
  <c r="B4331" i="1"/>
  <c r="B4468" i="1"/>
  <c r="B4487" i="1"/>
  <c r="B4585" i="1"/>
  <c r="B4596" i="1"/>
  <c r="B4640" i="1"/>
  <c r="B4653" i="1"/>
  <c r="B4716" i="1"/>
  <c r="B4315" i="1"/>
  <c r="B4351" i="1"/>
  <c r="B4547" i="1"/>
  <c r="B4202" i="1"/>
  <c r="B4417" i="1"/>
  <c r="B4463" i="1"/>
  <c r="B4490" i="1"/>
  <c r="B4543" i="1"/>
  <c r="B4636" i="1"/>
  <c r="B4644" i="1"/>
  <c r="B4677" i="1"/>
  <c r="B4723" i="1"/>
  <c r="B3201" i="1"/>
  <c r="B3601" i="1"/>
  <c r="B3874" i="1"/>
  <c r="B3924" i="1"/>
  <c r="B3977" i="1"/>
  <c r="B4065" i="1"/>
  <c r="B4136" i="1"/>
  <c r="B4173" i="1"/>
  <c r="B4223" i="1"/>
  <c r="B4256" i="1"/>
  <c r="B4273" i="1"/>
  <c r="B4288" i="1"/>
  <c r="B4440" i="1"/>
  <c r="B4456" i="1"/>
  <c r="B4563" i="1"/>
  <c r="B4583" i="1"/>
  <c r="B4587" i="1"/>
  <c r="B4466" i="1"/>
  <c r="B4560" i="1"/>
  <c r="B3844" i="1"/>
  <c r="B4495" i="1"/>
  <c r="B4675" i="1"/>
  <c r="B4498" i="1"/>
  <c r="B4743" i="1"/>
  <c r="B4385" i="1"/>
  <c r="B4537" i="1"/>
  <c r="B3787" i="1"/>
  <c r="B3925" i="1"/>
  <c r="B3979" i="1"/>
  <c r="B4066" i="1"/>
  <c r="B4100" i="1"/>
  <c r="B4206" i="1"/>
  <c r="B4224" i="1"/>
  <c r="B4390" i="1"/>
  <c r="B4499" i="1"/>
  <c r="B4520" i="1"/>
  <c r="B4553" i="1"/>
  <c r="B4558" i="1"/>
  <c r="B4564" i="1"/>
  <c r="B4571" i="1"/>
  <c r="B4588" i="1"/>
  <c r="B4649" i="1"/>
  <c r="B4671" i="1"/>
  <c r="B3327" i="1"/>
  <c r="B4633" i="1"/>
  <c r="B4504" i="1"/>
  <c r="B4582" i="1"/>
  <c r="B3865" i="1"/>
  <c r="B4335" i="1"/>
  <c r="B4666" i="1"/>
  <c r="B3650" i="1"/>
  <c r="B3823" i="1"/>
  <c r="B3936" i="1"/>
  <c r="B3987" i="1"/>
  <c r="B4035" i="1"/>
  <c r="B4072" i="1"/>
  <c r="B4228" i="1"/>
  <c r="B4359" i="1"/>
  <c r="B4407" i="1"/>
  <c r="B4514" i="1"/>
  <c r="B4555" i="1"/>
  <c r="B4565" i="1"/>
  <c r="B4595" i="1"/>
  <c r="B4600" i="1"/>
  <c r="B4612" i="1"/>
  <c r="B4673" i="1"/>
  <c r="B4725" i="1"/>
  <c r="B3671" i="1"/>
  <c r="B4460" i="1"/>
  <c r="B4363" i="1"/>
  <c r="B4509" i="1"/>
  <c r="B4709" i="1"/>
  <c r="B3850" i="1"/>
  <c r="B4557" i="1"/>
  <c r="B4630" i="1"/>
  <c r="B3195" i="1"/>
  <c r="B3824" i="1"/>
  <c r="B4245" i="1"/>
  <c r="B4275" i="1"/>
  <c r="B4291" i="1"/>
  <c r="B4326" i="1"/>
  <c r="B4395" i="1"/>
  <c r="B4445" i="1"/>
  <c r="B4458" i="1"/>
  <c r="B4493" i="1"/>
  <c r="B4528" i="1"/>
  <c r="B4545" i="1"/>
  <c r="B4550" i="1"/>
  <c r="B4566" i="1"/>
  <c r="B4573" i="1"/>
  <c r="B4590" i="1"/>
  <c r="B4632" i="1"/>
  <c r="B4674" i="1"/>
  <c r="B4735" i="1"/>
  <c r="B4591" i="1"/>
  <c r="B4658" i="1"/>
  <c r="B3706" i="1"/>
  <c r="B4516" i="1"/>
  <c r="B4726" i="1"/>
  <c r="B3906" i="1"/>
  <c r="B4469" i="1"/>
  <c r="B3916" i="1"/>
  <c r="B4483" i="1"/>
  <c r="B3651" i="1"/>
  <c r="B3825" i="1"/>
  <c r="B3893" i="1"/>
  <c r="B4042" i="1"/>
  <c r="B4211" i="1"/>
  <c r="B4276" i="1"/>
  <c r="B4309" i="1"/>
  <c r="B4327" i="1"/>
  <c r="B4377" i="1"/>
  <c r="B4396" i="1"/>
  <c r="B4428" i="1"/>
  <c r="B4479" i="1"/>
  <c r="B4494" i="1"/>
  <c r="B4567" i="1"/>
  <c r="B4622" i="1"/>
  <c r="B4646" i="1"/>
  <c r="B4668" i="1"/>
  <c r="B4680" i="1"/>
  <c r="B4696" i="1"/>
  <c r="B4715" i="1"/>
  <c r="B4741" i="1"/>
  <c r="B3942" i="1"/>
  <c r="B4328" i="1"/>
  <c r="B4691" i="1"/>
  <c r="B4467" i="1"/>
  <c r="B4523" i="1"/>
  <c r="B4607" i="1"/>
  <c r="B4618" i="1"/>
  <c r="B4652" i="1"/>
  <c r="B4685" i="1"/>
  <c r="B4703" i="1"/>
  <c r="B4297" i="1"/>
  <c r="B4415" i="1"/>
  <c r="B4449" i="1"/>
  <c r="B4580" i="1"/>
  <c r="B4608" i="1"/>
  <c r="B4647" i="1"/>
  <c r="B2773" i="1"/>
  <c r="B4010" i="1"/>
  <c r="B4088" i="1"/>
  <c r="B4267" i="1"/>
  <c r="B4332" i="1"/>
  <c r="B4401" i="1"/>
  <c r="B4434" i="1"/>
  <c r="B4461" i="1"/>
  <c r="B4511" i="1"/>
  <c r="B4603" i="1"/>
  <c r="B4614" i="1"/>
  <c r="B4670" i="1"/>
  <c r="B4676" i="1"/>
  <c r="B4269" i="1"/>
  <c r="B4368" i="1"/>
  <c r="B4512" i="1"/>
  <c r="B4548" i="1"/>
  <c r="B3969" i="1"/>
  <c r="B4437" i="1"/>
  <c r="B3852" i="1"/>
  <c r="B3907" i="1"/>
  <c r="B3959" i="1"/>
  <c r="B4127" i="1"/>
  <c r="B4237" i="1"/>
  <c r="B4284" i="1"/>
  <c r="B4316" i="1"/>
  <c r="B4334" i="1"/>
  <c r="B4452" i="1"/>
  <c r="B4471" i="1"/>
  <c r="B4482" i="1"/>
  <c r="B4519" i="1"/>
  <c r="B4525" i="1"/>
  <c r="B4531" i="1"/>
  <c r="B4570" i="1"/>
  <c r="B4635" i="1"/>
  <c r="B4655" i="1"/>
  <c r="B4620" i="1"/>
  <c r="O17" i="1"/>
  <c r="P17" i="1" s="1"/>
  <c r="O15" i="1"/>
  <c r="P15" i="1" s="1"/>
  <c r="O27" i="1"/>
  <c r="P27" i="1" s="1"/>
  <c r="O24" i="1"/>
  <c r="P24" i="1" s="1"/>
  <c r="O22" i="1"/>
  <c r="P22" i="1" s="1"/>
  <c r="O23" i="1"/>
  <c r="P23" i="1" s="1"/>
  <c r="O31" i="1"/>
  <c r="P31" i="1" s="1"/>
  <c r="O13" i="1"/>
  <c r="P13" i="1" s="1"/>
  <c r="O25" i="1"/>
  <c r="P25" i="1" s="1"/>
  <c r="O18" i="1"/>
  <c r="P18" i="1" s="1"/>
  <c r="O30" i="1"/>
  <c r="P30" i="1" s="1"/>
  <c r="O16" i="1"/>
  <c r="P16" i="1" s="1"/>
  <c r="O20" i="1"/>
  <c r="P20" i="1" s="1"/>
  <c r="O14" i="1"/>
  <c r="P14" i="1" s="1"/>
  <c r="O26" i="1"/>
  <c r="P26" i="1" s="1"/>
  <c r="E203" i="1"/>
  <c r="O21" i="1"/>
  <c r="P21" i="1" s="1"/>
  <c r="O19" i="1"/>
  <c r="P19" i="1" s="1"/>
  <c r="O28" i="1"/>
  <c r="P28" i="1" s="1"/>
  <c r="L53" i="1"/>
  <c r="M53" i="1" s="1"/>
  <c r="E254" i="1"/>
  <c r="F689" i="1"/>
  <c r="A264" i="1"/>
  <c r="T695" i="1"/>
  <c r="AP1698" i="1"/>
  <c r="AR1698" i="1" s="1"/>
  <c r="AP1332" i="1"/>
  <c r="AR1332" i="1" s="1"/>
  <c r="AP2517" i="1"/>
  <c r="AR2517" i="1" s="1"/>
  <c r="AP1851" i="1"/>
  <c r="AQ1851" i="1" s="1"/>
  <c r="AP2411" i="1"/>
  <c r="AV2411" i="1" s="1"/>
  <c r="AP807" i="1"/>
  <c r="AR807" i="1" s="1"/>
  <c r="AP2754" i="1"/>
  <c r="AR2754" i="1" s="1"/>
  <c r="AP1389" i="1"/>
  <c r="AQ1389" i="1" s="1"/>
  <c r="AP1474" i="1"/>
  <c r="AR1474" i="1" s="1"/>
  <c r="AP2731" i="1"/>
  <c r="AV2731" i="1" s="1"/>
  <c r="AP955" i="1"/>
  <c r="AR955" i="1" s="1"/>
  <c r="AP838" i="1"/>
  <c r="AV838" i="1" s="1"/>
  <c r="AP1251" i="1"/>
  <c r="AQ1251" i="1" s="1"/>
  <c r="AP1067" i="1"/>
  <c r="AQ1067" i="1" s="1"/>
  <c r="AP1215" i="1"/>
  <c r="AV1215" i="1" s="1"/>
  <c r="AP1323" i="1"/>
  <c r="AP814" i="1"/>
  <c r="AQ814" i="1" s="1"/>
  <c r="AP1298" i="1"/>
  <c r="AV1298" i="1" s="1"/>
  <c r="AP1461" i="1"/>
  <c r="AV1461" i="1" s="1"/>
  <c r="AP2086" i="1"/>
  <c r="AV2086" i="1" s="1"/>
  <c r="AP1048" i="1"/>
  <c r="AV1048" i="1" s="1"/>
  <c r="AP2030" i="1"/>
  <c r="AR2030" i="1" s="1"/>
  <c r="AP2009" i="1"/>
  <c r="AR2009" i="1" s="1"/>
  <c r="AP1116" i="1"/>
  <c r="AQ1116" i="1" s="1"/>
  <c r="AP1511" i="1"/>
  <c r="AR1511" i="1" s="1"/>
  <c r="AP2519" i="1"/>
  <c r="AQ2519" i="1" s="1"/>
  <c r="AP891" i="1"/>
  <c r="AR891" i="1" s="1"/>
  <c r="AP2421" i="1"/>
  <c r="AP2032" i="1"/>
  <c r="AP2461" i="1"/>
  <c r="AR2461" i="1" s="1"/>
  <c r="AP2329" i="1"/>
  <c r="AQ2329" i="1" s="1"/>
  <c r="AP2446" i="1"/>
  <c r="AQ2446" i="1" s="1"/>
  <c r="AP1601" i="1"/>
  <c r="AV1601" i="1" s="1"/>
  <c r="AP1903" i="1"/>
  <c r="AR1903" i="1" s="1"/>
  <c r="AP2243" i="1"/>
  <c r="AP1319" i="1"/>
  <c r="AQ1319" i="1" s="1"/>
  <c r="AP919" i="1"/>
  <c r="AQ919" i="1" s="1"/>
  <c r="AP2555" i="1"/>
  <c r="AV2555" i="1" s="1"/>
  <c r="AP1043" i="1"/>
  <c r="AV1043" i="1" s="1"/>
  <c r="AP1263" i="1"/>
  <c r="AP2685" i="1"/>
  <c r="AP2387" i="1"/>
  <c r="AV2387" i="1" s="1"/>
  <c r="AP1503" i="1"/>
  <c r="AP2095" i="1"/>
  <c r="AR2095" i="1" s="1"/>
  <c r="AP1948" i="1"/>
  <c r="AV1948" i="1" s="1"/>
  <c r="AP789" i="1"/>
  <c r="AP1697" i="1"/>
  <c r="AR1697" i="1" s="1"/>
  <c r="AP2640" i="1"/>
  <c r="AQ2640" i="1" s="1"/>
  <c r="AP1070" i="1"/>
  <c r="AQ1070" i="1" s="1"/>
  <c r="AP832" i="1"/>
  <c r="AV832" i="1" s="1"/>
  <c r="AP1453" i="1"/>
  <c r="AQ1453" i="1" s="1"/>
  <c r="AP933" i="1"/>
  <c r="AV933" i="1" s="1"/>
  <c r="AP1715" i="1"/>
  <c r="AQ1715" i="1" s="1"/>
  <c r="AP2269" i="1"/>
  <c r="AQ2269" i="1" s="1"/>
  <c r="AP901" i="1"/>
  <c r="AP1350" i="1"/>
  <c r="AR1350" i="1" s="1"/>
  <c r="AP2335" i="1"/>
  <c r="AQ2335" i="1" s="1"/>
  <c r="AP1369" i="1"/>
  <c r="AV1369" i="1" s="1"/>
  <c r="AP2591" i="1"/>
  <c r="AV2591" i="1" s="1"/>
  <c r="AP1605" i="1"/>
  <c r="AQ1605" i="1" s="1"/>
  <c r="AP1154" i="1"/>
  <c r="AQ1154" i="1" s="1"/>
  <c r="AP2394" i="1"/>
  <c r="AP2469" i="1"/>
  <c r="AQ2469" i="1" s="1"/>
  <c r="AP2196" i="1"/>
  <c r="AV2196" i="1" s="1"/>
  <c r="AP2393" i="1"/>
  <c r="AP1960" i="1"/>
  <c r="AR1960" i="1" s="1"/>
  <c r="AP1659" i="1"/>
  <c r="AP1917" i="1"/>
  <c r="AR1917" i="1" s="1"/>
  <c r="AP763" i="1"/>
  <c r="AV763" i="1" s="1"/>
  <c r="AP2219" i="1"/>
  <c r="AV2219" i="1" s="1"/>
  <c r="AP1441" i="1"/>
  <c r="AP1354" i="1"/>
  <c r="AR1354" i="1" s="1"/>
  <c r="AP1109" i="1"/>
  <c r="AQ1109" i="1" s="1"/>
  <c r="AP2358" i="1"/>
  <c r="AV2358" i="1" s="1"/>
  <c r="AP2124" i="1"/>
  <c r="AV2124" i="1" s="1"/>
  <c r="AP1158" i="1"/>
  <c r="AQ1158" i="1" s="1"/>
  <c r="AP1640" i="1"/>
  <c r="AQ1640" i="1" s="1"/>
  <c r="AP2088" i="1"/>
  <c r="AQ2088" i="1" s="1"/>
  <c r="AP1355" i="1"/>
  <c r="AQ1355" i="1" s="1"/>
  <c r="AP2419" i="1"/>
  <c r="AQ2419" i="1" s="1"/>
  <c r="AP1724" i="1"/>
  <c r="AV1724" i="1" s="1"/>
  <c r="AP1000" i="1"/>
  <c r="AP1230" i="1"/>
  <c r="AP2096" i="1"/>
  <c r="AQ2096" i="1" s="1"/>
  <c r="AP1220" i="1"/>
  <c r="AQ1220" i="1" s="1"/>
  <c r="AP2430" i="1"/>
  <c r="AV2430" i="1" s="1"/>
  <c r="AP1539" i="1"/>
  <c r="AR1539" i="1" s="1"/>
  <c r="AP2105" i="1"/>
  <c r="AP792" i="1"/>
  <c r="AP2158" i="1"/>
  <c r="AV2158" i="1" s="1"/>
  <c r="AP1233" i="1"/>
  <c r="AV1233" i="1" s="1"/>
  <c r="AP1426" i="1"/>
  <c r="AQ1426" i="1" s="1"/>
  <c r="AP2427" i="1"/>
  <c r="AR2427" i="1" s="1"/>
  <c r="AP2249" i="1"/>
  <c r="AQ2249" i="1" s="1"/>
  <c r="AP2040" i="1"/>
  <c r="AQ2040" i="1" s="1"/>
  <c r="AP1795" i="1"/>
  <c r="AQ1795" i="1" s="1"/>
  <c r="AP2305" i="1"/>
  <c r="AQ2305" i="1" s="1"/>
  <c r="AP1269" i="1"/>
  <c r="AP1820" i="1"/>
  <c r="AQ1820" i="1" s="1"/>
  <c r="AP2751" i="1"/>
  <c r="AR2751" i="1" s="1"/>
  <c r="AP1555" i="1"/>
  <c r="AR1555" i="1" s="1"/>
  <c r="AP1266" i="1"/>
  <c r="AR1266" i="1" s="1"/>
  <c r="AP827" i="1"/>
  <c r="AR827" i="1" s="1"/>
  <c r="AP1243" i="1"/>
  <c r="AQ1243" i="1" s="1"/>
  <c r="AP916" i="1"/>
  <c r="AR916" i="1" s="1"/>
  <c r="AP2281" i="1"/>
  <c r="AQ2281" i="1" s="1"/>
  <c r="AP843" i="1"/>
  <c r="AQ843" i="1" s="1"/>
  <c r="AP932" i="1"/>
  <c r="AV932" i="1" s="1"/>
  <c r="AP2060" i="1"/>
  <c r="AR2060" i="1" s="1"/>
  <c r="AP1576" i="1"/>
  <c r="AR1576" i="1" s="1"/>
  <c r="AP954" i="1"/>
  <c r="AV954" i="1" s="1"/>
  <c r="AP1425" i="1"/>
  <c r="AP2758" i="1"/>
  <c r="AP1939" i="1"/>
  <c r="AR1939" i="1" s="1"/>
  <c r="AP1237" i="1"/>
  <c r="AQ1237" i="1" s="1"/>
  <c r="AP934" i="1"/>
  <c r="AR934" i="1" s="1"/>
  <c r="AP1327" i="1"/>
  <c r="AV1327" i="1" s="1"/>
  <c r="AP2647" i="1"/>
  <c r="AQ2647" i="1" s="1"/>
  <c r="AP1778" i="1"/>
  <c r="AP1896" i="1"/>
  <c r="AR1896" i="1" s="1"/>
  <c r="AP2352" i="1"/>
  <c r="AV2352" i="1" s="1"/>
  <c r="AP803" i="1"/>
  <c r="AV803" i="1" s="1"/>
  <c r="AP1022" i="1"/>
  <c r="AR1022" i="1" s="1"/>
  <c r="AP2559" i="1"/>
  <c r="AQ2559" i="1" s="1"/>
  <c r="AP1850" i="1"/>
  <c r="AP884" i="1"/>
  <c r="AQ884" i="1" s="1"/>
  <c r="AP2363" i="1"/>
  <c r="AR2363" i="1" s="1"/>
  <c r="AP2686" i="1"/>
  <c r="AQ2686" i="1" s="1"/>
  <c r="AP2556" i="1"/>
  <c r="AV2556" i="1" s="1"/>
  <c r="AP1721" i="1"/>
  <c r="AV1721" i="1" s="1"/>
  <c r="AP1672" i="1"/>
  <c r="AQ1672" i="1" s="1"/>
  <c r="AP1748" i="1"/>
  <c r="AQ1748" i="1" s="1"/>
  <c r="AP2179" i="1"/>
  <c r="AV2179" i="1" s="1"/>
  <c r="AP1173" i="1"/>
  <c r="AV1173" i="1" s="1"/>
  <c r="AP1205" i="1"/>
  <c r="AQ1205" i="1" s="1"/>
  <c r="AP1718" i="1"/>
  <c r="AQ1718" i="1" s="1"/>
  <c r="AP877" i="1"/>
  <c r="AQ877" i="1" s="1"/>
  <c r="AP2485" i="1"/>
  <c r="AQ2485" i="1" s="1"/>
  <c r="AP1739" i="1"/>
  <c r="AR1739" i="1" s="1"/>
  <c r="AP1900" i="1"/>
  <c r="AV1900" i="1" s="1"/>
  <c r="AP1512" i="1"/>
  <c r="AR1512" i="1" s="1"/>
  <c r="AP2091" i="1"/>
  <c r="AR2091" i="1" s="1"/>
  <c r="AP2126" i="1"/>
  <c r="AV2126" i="1" s="1"/>
  <c r="AP1177" i="1"/>
  <c r="AQ1177" i="1" s="1"/>
  <c r="AP1160" i="1"/>
  <c r="AQ1160" i="1" s="1"/>
  <c r="AP2495" i="1"/>
  <c r="AQ2495" i="1" s="1"/>
  <c r="AP1849" i="1"/>
  <c r="AR1849" i="1" s="1"/>
  <c r="AP1946" i="1"/>
  <c r="AR1946" i="1" s="1"/>
  <c r="AP941" i="1"/>
  <c r="AR941" i="1" s="1"/>
  <c r="AP1432" i="1"/>
  <c r="AQ1432" i="1" s="1"/>
  <c r="AP1452" i="1"/>
  <c r="AQ1452" i="1" s="1"/>
  <c r="AP1543" i="1"/>
  <c r="AR1543" i="1" s="1"/>
  <c r="AP1716" i="1"/>
  <c r="AR1716" i="1" s="1"/>
  <c r="AP2700" i="1"/>
  <c r="AV2700" i="1" s="1"/>
  <c r="AP2596" i="1"/>
  <c r="AR2596" i="1" s="1"/>
  <c r="AP1100" i="1"/>
  <c r="AR1100" i="1" s="1"/>
  <c r="AP1165" i="1"/>
  <c r="AV1165" i="1" s="1"/>
  <c r="AP1683" i="1"/>
  <c r="AQ1683" i="1" s="1"/>
  <c r="AP2557" i="1"/>
  <c r="AV2557" i="1" s="1"/>
  <c r="AP2514" i="1"/>
  <c r="AR2514" i="1" s="1"/>
  <c r="AP1755" i="1"/>
  <c r="AQ1755" i="1" s="1"/>
  <c r="AP1467" i="1"/>
  <c r="AV1467" i="1" s="1"/>
  <c r="AP889" i="1"/>
  <c r="AQ889" i="1" s="1"/>
  <c r="AP1709" i="1"/>
  <c r="AQ1709" i="1" s="1"/>
  <c r="AP2482" i="1"/>
  <c r="AQ2482" i="1" s="1"/>
  <c r="AP2277" i="1"/>
  <c r="AV2277" i="1" s="1"/>
  <c r="AP1431" i="1"/>
  <c r="AR1431" i="1" s="1"/>
  <c r="AP1535" i="1"/>
  <c r="AV1535" i="1" s="1"/>
  <c r="AP1491" i="1"/>
  <c r="AR1491" i="1" s="1"/>
  <c r="AP972" i="1"/>
  <c r="AR972" i="1" s="1"/>
  <c r="AP2708" i="1"/>
  <c r="AV2708" i="1" s="1"/>
  <c r="AP2651" i="1"/>
  <c r="AR2651" i="1" s="1"/>
  <c r="AP1730" i="1"/>
  <c r="AR1730" i="1" s="1"/>
  <c r="AP2410" i="1"/>
  <c r="AR2410" i="1" s="1"/>
  <c r="AP2413" i="1"/>
  <c r="AQ2413" i="1" s="1"/>
  <c r="AP2491" i="1"/>
  <c r="AV2491" i="1" s="1"/>
  <c r="AP1947" i="1"/>
  <c r="AQ1947" i="1" s="1"/>
  <c r="AP2386" i="1"/>
  <c r="AV2386" i="1" s="1"/>
  <c r="AP2433" i="1"/>
  <c r="AQ2433" i="1" s="1"/>
  <c r="AP2464" i="1"/>
  <c r="AQ2464" i="1" s="1"/>
  <c r="AP2166" i="1"/>
  <c r="AQ2166" i="1" s="1"/>
  <c r="AP1999" i="1"/>
  <c r="AQ1999" i="1" s="1"/>
  <c r="AP1976" i="1"/>
  <c r="AV1976" i="1" s="1"/>
  <c r="AP888" i="1"/>
  <c r="AQ888" i="1" s="1"/>
  <c r="AP2139" i="1"/>
  <c r="AR2139" i="1" s="1"/>
  <c r="AP1509" i="1"/>
  <c r="AV1509" i="1" s="1"/>
  <c r="AP1254" i="1"/>
  <c r="AQ1254" i="1" s="1"/>
  <c r="AP2518" i="1"/>
  <c r="AR2518" i="1" s="1"/>
  <c r="AP1768" i="1"/>
  <c r="AQ1768" i="1" s="1"/>
  <c r="AP1747" i="1"/>
  <c r="AQ1747" i="1" s="1"/>
  <c r="AP1026" i="1"/>
  <c r="AQ1026" i="1" s="1"/>
  <c r="AP1815" i="1"/>
  <c r="AR1815" i="1" s="1"/>
  <c r="AP962" i="1"/>
  <c r="AV962" i="1" s="1"/>
  <c r="AP813" i="1"/>
  <c r="AR813" i="1" s="1"/>
  <c r="AP1239" i="1"/>
  <c r="AV1239" i="1" s="1"/>
  <c r="AP2407" i="1"/>
  <c r="AR2407" i="1" s="1"/>
  <c r="AP914" i="1"/>
  <c r="AR914" i="1" s="1"/>
  <c r="AP1403" i="1"/>
  <c r="AR1403" i="1" s="1"/>
  <c r="AP2649" i="1"/>
  <c r="AV2649" i="1" s="1"/>
  <c r="AP1562" i="1"/>
  <c r="AQ1562" i="1" s="1"/>
  <c r="AP1345" i="1"/>
  <c r="AR1345" i="1" s="1"/>
  <c r="AP2058" i="1"/>
  <c r="AV2058" i="1" s="1"/>
  <c r="AP2050" i="1"/>
  <c r="AR2050" i="1" s="1"/>
  <c r="AP1794" i="1"/>
  <c r="AP830" i="1"/>
  <c r="AQ830" i="1" s="1"/>
  <c r="AP1711" i="1"/>
  <c r="AR1711" i="1" s="1"/>
  <c r="AP2070" i="1"/>
  <c r="AQ2070" i="1" s="1"/>
  <c r="AP920" i="1"/>
  <c r="AP2194" i="1"/>
  <c r="AQ2194" i="1" s="1"/>
  <c r="AP1438" i="1"/>
  <c r="AQ1438" i="1" s="1"/>
  <c r="AP1429" i="1"/>
  <c r="AR1429" i="1" s="1"/>
  <c r="AP2202" i="1"/>
  <c r="AV2202" i="1" s="1"/>
  <c r="AP1387" i="1"/>
  <c r="AQ1387" i="1" s="1"/>
  <c r="AP1866" i="1"/>
  <c r="AQ1866" i="1" s="1"/>
  <c r="AP2610" i="1"/>
  <c r="AP1409" i="1"/>
  <c r="AQ1409" i="1" s="1"/>
  <c r="AP1456" i="1"/>
  <c r="AQ1456" i="1" s="1"/>
  <c r="AP2246" i="1"/>
  <c r="AP876" i="1"/>
  <c r="AQ876" i="1" s="1"/>
  <c r="AP2310" i="1"/>
  <c r="AP2012" i="1"/>
  <c r="AP2581" i="1"/>
  <c r="AQ2581" i="1" s="1"/>
  <c r="AP2101" i="1"/>
  <c r="AV2101" i="1" s="1"/>
  <c r="AP2142" i="1"/>
  <c r="AQ2142" i="1" s="1"/>
  <c r="AP825" i="1"/>
  <c r="AR825" i="1" s="1"/>
  <c r="AP998" i="1"/>
  <c r="AR998" i="1" s="1"/>
  <c r="AP1708" i="1"/>
  <c r="AP2172" i="1"/>
  <c r="AP1159" i="1"/>
  <c r="AR1159" i="1" s="1"/>
  <c r="AP1962" i="1"/>
  <c r="AP875" i="1"/>
  <c r="AQ875" i="1" s="1"/>
  <c r="AP2443" i="1"/>
  <c r="AQ2443" i="1" s="1"/>
  <c r="AP2247" i="1"/>
  <c r="AQ2247" i="1" s="1"/>
  <c r="AP1951" i="1"/>
  <c r="AR1951" i="1" s="1"/>
  <c r="AP2293" i="1"/>
  <c r="AP2509" i="1"/>
  <c r="AQ2509" i="1" s="1"/>
  <c r="AP1478" i="1"/>
  <c r="AR1478" i="1" s="1"/>
  <c r="AP810" i="1"/>
  <c r="AQ810" i="1" s="1"/>
  <c r="AP2186" i="1"/>
  <c r="AR2186" i="1" s="1"/>
  <c r="AP978" i="1"/>
  <c r="AR978" i="1" s="1"/>
  <c r="AP2560" i="1"/>
  <c r="AR2560" i="1" s="1"/>
  <c r="AP1464" i="1"/>
  <c r="AR1464" i="1" s="1"/>
  <c r="AP776" i="1"/>
  <c r="AQ776" i="1" s="1"/>
  <c r="AP1194" i="1"/>
  <c r="AR1194" i="1" s="1"/>
  <c r="AP2709" i="1"/>
  <c r="AQ2709" i="1" s="1"/>
  <c r="AP2664" i="1"/>
  <c r="AV2664" i="1" s="1"/>
  <c r="AP2606" i="1"/>
  <c r="AV2606" i="1" s="1"/>
  <c r="AP2351" i="1"/>
  <c r="AQ2351" i="1" s="1"/>
  <c r="AP2045" i="1"/>
  <c r="AQ2045" i="1" s="1"/>
  <c r="AP2582" i="1"/>
  <c r="AQ2582" i="1" s="1"/>
  <c r="AP2276" i="1"/>
  <c r="AP1310" i="1"/>
  <c r="AP1170" i="1"/>
  <c r="AQ1170" i="1" s="1"/>
  <c r="AP1016" i="1"/>
  <c r="AR1016" i="1" s="1"/>
  <c r="AP1637" i="1"/>
  <c r="AQ1637" i="1" s="1"/>
  <c r="AP2738" i="1"/>
  <c r="AP2553" i="1"/>
  <c r="AR2553" i="1" s="1"/>
  <c r="AP1285" i="1"/>
  <c r="AV1285" i="1" s="1"/>
  <c r="AP1949" i="1"/>
  <c r="AP1373" i="1"/>
  <c r="AQ1373" i="1" s="1"/>
  <c r="AP1248" i="1"/>
  <c r="AQ1248" i="1" s="1"/>
  <c r="AP2200" i="1"/>
  <c r="AR2200" i="1" s="1"/>
  <c r="AP2082" i="1"/>
  <c r="AR2082" i="1" s="1"/>
  <c r="AP2258" i="1"/>
  <c r="AR2258" i="1" s="1"/>
  <c r="AP1359" i="1"/>
  <c r="AQ1359" i="1" s="1"/>
  <c r="AP1811" i="1"/>
  <c r="AP1541" i="1"/>
  <c r="AQ1541" i="1" s="1"/>
  <c r="AP2365" i="1"/>
  <c r="AV2365" i="1" s="1"/>
  <c r="AP2431" i="1"/>
  <c r="AP1520" i="1"/>
  <c r="AV1520" i="1" s="1"/>
  <c r="AP1114" i="1"/>
  <c r="AR1114" i="1" s="1"/>
  <c r="AP2380" i="1"/>
  <c r="AR2380" i="1" s="1"/>
  <c r="AP1663" i="1"/>
  <c r="AQ1663" i="1" s="1"/>
  <c r="AP1580" i="1"/>
  <c r="AV1580" i="1" s="1"/>
  <c r="AP1766" i="1"/>
  <c r="AQ1766" i="1" s="1"/>
  <c r="AP2028" i="1"/>
  <c r="AQ2028" i="1" s="1"/>
  <c r="AP2677" i="1"/>
  <c r="AR2677" i="1" s="1"/>
  <c r="AP892" i="1"/>
  <c r="AQ892" i="1" s="1"/>
  <c r="AP2204" i="1"/>
  <c r="AR2204" i="1" s="1"/>
  <c r="AP1398" i="1"/>
  <c r="AQ1398" i="1" s="1"/>
  <c r="AP2761" i="1"/>
  <c r="AQ2761" i="1" s="1"/>
  <c r="AP1991" i="1"/>
  <c r="AV1991" i="1" s="1"/>
  <c r="AP1024" i="1"/>
  <c r="AV1024" i="1" s="1"/>
  <c r="AP1585" i="1"/>
  <c r="AR1585" i="1" s="1"/>
  <c r="AP2103" i="1"/>
  <c r="AV2103" i="1" s="1"/>
  <c r="AP2286" i="1"/>
  <c r="AQ2286" i="1" s="1"/>
  <c r="AP1167" i="1"/>
  <c r="AV1167" i="1" s="1"/>
  <c r="AP845" i="1"/>
  <c r="AV845" i="1" s="1"/>
  <c r="AP1959" i="1"/>
  <c r="AQ1959" i="1" s="1"/>
  <c r="AP1858" i="1"/>
  <c r="AR1858" i="1" s="1"/>
  <c r="AP968" i="1"/>
  <c r="AV968" i="1" s="1"/>
  <c r="AP2574" i="1"/>
  <c r="AV2574" i="1" s="1"/>
  <c r="AP2548" i="1"/>
  <c r="AR2548" i="1" s="1"/>
  <c r="AP2148" i="1"/>
  <c r="AV2148" i="1" s="1"/>
  <c r="AP2136" i="1"/>
  <c r="AV2136" i="1" s="1"/>
  <c r="AP1719" i="1"/>
  <c r="AR1719" i="1" s="1"/>
  <c r="AP2068" i="1"/>
  <c r="AV2068" i="1" s="1"/>
  <c r="AP2213" i="1"/>
  <c r="AQ2213" i="1" s="1"/>
  <c r="AP2558" i="1"/>
  <c r="AQ2558" i="1" s="1"/>
  <c r="AP1567" i="1"/>
  <c r="AR1567" i="1" s="1"/>
  <c r="AP1292" i="1"/>
  <c r="AV1292" i="1" s="1"/>
  <c r="AP2678" i="1"/>
  <c r="AQ2678" i="1" s="1"/>
  <c r="AP2100" i="1"/>
  <c r="AR2100" i="1" s="1"/>
  <c r="AP908" i="1"/>
  <c r="AQ908" i="1" s="1"/>
  <c r="AP1010" i="1"/>
  <c r="AV1010" i="1" s="1"/>
  <c r="AP2327" i="1"/>
  <c r="AQ2327" i="1" s="1"/>
  <c r="AP1211" i="1"/>
  <c r="AR1211" i="1" s="1"/>
  <c r="AP1626" i="1"/>
  <c r="AQ1626" i="1" s="1"/>
  <c r="AP1197" i="1"/>
  <c r="AR1197" i="1" s="1"/>
  <c r="AP2292" i="1"/>
  <c r="AQ2292" i="1" s="1"/>
  <c r="AP1308" i="1"/>
  <c r="AQ1308" i="1" s="1"/>
  <c r="AP2303" i="1"/>
  <c r="AV2303" i="1" s="1"/>
  <c r="AP2672" i="1"/>
  <c r="AR2672" i="1" s="1"/>
  <c r="AP1807" i="1"/>
  <c r="AQ1807" i="1" s="1"/>
  <c r="AP1473" i="1"/>
  <c r="AR1473" i="1" s="1"/>
  <c r="AP2684" i="1"/>
  <c r="AV2684" i="1" s="1"/>
  <c r="AP2429" i="1"/>
  <c r="AV2429" i="1" s="1"/>
  <c r="AP2408" i="1"/>
  <c r="AR2408" i="1" s="1"/>
  <c r="AP1115" i="1"/>
  <c r="AQ1115" i="1" s="1"/>
  <c r="AP2529" i="1"/>
  <c r="AR2529" i="1" s="1"/>
  <c r="AP1357" i="1"/>
  <c r="AR1357" i="1" s="1"/>
  <c r="AP1824" i="1"/>
  <c r="AQ1824" i="1" s="1"/>
  <c r="AP2143" i="1"/>
  <c r="AR2143" i="1" s="1"/>
  <c r="AP2720" i="1"/>
  <c r="AR2720" i="1" s="1"/>
  <c r="AP2422" i="1"/>
  <c r="AQ2422" i="1" s="1"/>
  <c r="AP1925" i="1"/>
  <c r="AP852" i="1"/>
  <c r="AV852" i="1" s="1"/>
  <c r="AP971" i="1"/>
  <c r="AQ971" i="1" s="1"/>
  <c r="AP2688" i="1"/>
  <c r="AQ2688" i="1" s="1"/>
  <c r="AP1034" i="1"/>
  <c r="AQ1034" i="1" s="1"/>
  <c r="AP1072" i="1"/>
  <c r="AP2307" i="1"/>
  <c r="AV2307" i="1" s="1"/>
  <c r="AP1143" i="1"/>
  <c r="AR1143" i="1" s="1"/>
  <c r="AP1096" i="1"/>
  <c r="AV1096" i="1" s="1"/>
  <c r="AP2455" i="1"/>
  <c r="AV2455" i="1" s="1"/>
  <c r="AP1108" i="1"/>
  <c r="AR1108" i="1" s="1"/>
  <c r="AP927" i="1"/>
  <c r="AR927" i="1" s="1"/>
  <c r="AP1433" i="1"/>
  <c r="AP2134" i="1"/>
  <c r="AR2134" i="1" s="1"/>
  <c r="AP1421" i="1"/>
  <c r="AP2702" i="1"/>
  <c r="AP2154" i="1"/>
  <c r="AV2154" i="1" s="1"/>
  <c r="AP1612" i="1"/>
  <c r="AR1612" i="1" s="1"/>
  <c r="AP1245" i="1"/>
  <c r="AQ1245" i="1" s="1"/>
  <c r="AP788" i="1"/>
  <c r="AR788" i="1" s="1"/>
  <c r="AP989" i="1"/>
  <c r="AV989" i="1" s="1"/>
  <c r="AP1068" i="1"/>
  <c r="AR1068" i="1" s="1"/>
  <c r="AP829" i="1"/>
  <c r="AQ829" i="1" s="1"/>
  <c r="AP1907" i="1"/>
  <c r="AR1907" i="1" s="1"/>
  <c r="AP1333" i="1"/>
  <c r="AV1333" i="1" s="1"/>
  <c r="AP1451" i="1"/>
  <c r="AV1451" i="1" s="1"/>
  <c r="AP1553" i="1"/>
  <c r="AP1645" i="1"/>
  <c r="AV1645" i="1" s="1"/>
  <c r="AP2615" i="1"/>
  <c r="AR2615" i="1" s="1"/>
  <c r="AP1392" i="1"/>
  <c r="AP1685" i="1"/>
  <c r="AQ1685" i="1" s="1"/>
  <c r="AP940" i="1"/>
  <c r="AV940" i="1" s="1"/>
  <c r="AP2456" i="1"/>
  <c r="AR2456" i="1" s="1"/>
  <c r="AP2757" i="1"/>
  <c r="AQ2757" i="1" s="1"/>
  <c r="AP1955" i="1"/>
  <c r="AQ1955" i="1" s="1"/>
  <c r="AP2153" i="1"/>
  <c r="AR2153" i="1" s="1"/>
  <c r="AP969" i="1"/>
  <c r="AV969" i="1" s="1"/>
  <c r="AP1790" i="1"/>
  <c r="AR1790" i="1" s="1"/>
  <c r="AP2699" i="1"/>
  <c r="AQ2699" i="1" s="1"/>
  <c r="AP2714" i="1"/>
  <c r="AQ2714" i="1" s="1"/>
  <c r="AP1081" i="1"/>
  <c r="AR1081" i="1" s="1"/>
  <c r="AP2550" i="1"/>
  <c r="AQ2550" i="1" s="1"/>
  <c r="AP1706" i="1"/>
  <c r="AV1706" i="1" s="1"/>
  <c r="AP1819" i="1"/>
  <c r="AR1819" i="1" s="1"/>
  <c r="AP2448" i="1"/>
  <c r="AQ2448" i="1" s="1"/>
  <c r="AP2272" i="1"/>
  <c r="AV2272" i="1" s="1"/>
  <c r="AP2397" i="1"/>
  <c r="AQ2397" i="1" s="1"/>
  <c r="AP2701" i="1"/>
  <c r="AQ2701" i="1" s="1"/>
  <c r="AP1460" i="1"/>
  <c r="AR1460" i="1" s="1"/>
  <c r="AP1929" i="1"/>
  <c r="AQ1929" i="1" s="1"/>
  <c r="AP975" i="1"/>
  <c r="AV975" i="1" s="1"/>
  <c r="AP1564" i="1"/>
  <c r="AR1564" i="1" s="1"/>
  <c r="AP2231" i="1"/>
  <c r="AQ2231" i="1" s="1"/>
  <c r="AP1139" i="1"/>
  <c r="AV1139" i="1" s="1"/>
  <c r="AP2705" i="1"/>
  <c r="AR2705" i="1" s="1"/>
  <c r="AP1331" i="1"/>
  <c r="AV1331" i="1" s="1"/>
  <c r="AP2313" i="1"/>
  <c r="AQ2313" i="1" s="1"/>
  <c r="AP2420" i="1"/>
  <c r="AQ2420" i="1" s="1"/>
  <c r="AP2466" i="1"/>
  <c r="AP2687" i="1"/>
  <c r="AR2687" i="1" s="1"/>
  <c r="AP1980" i="1"/>
  <c r="AV1980" i="1" s="1"/>
  <c r="AP1258" i="1"/>
  <c r="AV1258" i="1" s="1"/>
  <c r="AP2378" i="1"/>
  <c r="AQ2378" i="1" s="1"/>
  <c r="AP1617" i="1"/>
  <c r="AQ1617" i="1" s="1"/>
  <c r="AP936" i="1"/>
  <c r="AQ936" i="1" s="1"/>
  <c r="AP1655" i="1"/>
  <c r="AV1655" i="1" s="1"/>
  <c r="AP1149" i="1"/>
  <c r="AQ1149" i="1" s="1"/>
  <c r="AP2630" i="1"/>
  <c r="AV2630" i="1" s="1"/>
  <c r="AP1853" i="1"/>
  <c r="AR1853" i="1" s="1"/>
  <c r="AP921" i="1"/>
  <c r="AR921" i="1" s="1"/>
  <c r="AP2504" i="1"/>
  <c r="AP2584" i="1"/>
  <c r="AQ2584" i="1" s="1"/>
  <c r="AP1599" i="1"/>
  <c r="AP2696" i="1"/>
  <c r="AV2696" i="1" s="1"/>
  <c r="AP1582" i="1"/>
  <c r="AP2710" i="1"/>
  <c r="AV2710" i="1" s="1"/>
  <c r="AP2588" i="1"/>
  <c r="AV2588" i="1" s="1"/>
  <c r="AP1587" i="1"/>
  <c r="AR1587" i="1" s="1"/>
  <c r="AP1301" i="1"/>
  <c r="AR1301" i="1" s="1"/>
  <c r="AP2463" i="1"/>
  <c r="AV2463" i="1" s="1"/>
  <c r="AP887" i="1"/>
  <c r="AQ887" i="1" s="1"/>
  <c r="AP2657" i="1"/>
  <c r="AR2657" i="1" s="1"/>
  <c r="AP2691" i="1"/>
  <c r="AR2691" i="1" s="1"/>
  <c r="AP871" i="1"/>
  <c r="AR871" i="1" s="1"/>
  <c r="AP2251" i="1"/>
  <c r="AV2251" i="1" s="1"/>
  <c r="AP1616" i="1"/>
  <c r="AV1616" i="1" s="1"/>
  <c r="AP2541" i="1"/>
  <c r="AP1586" i="1"/>
  <c r="AR1586" i="1" s="1"/>
  <c r="AP2595" i="1"/>
  <c r="AQ2595" i="1" s="1"/>
  <c r="AP836" i="1"/>
  <c r="AP1688" i="1"/>
  <c r="AQ1688" i="1" s="1"/>
  <c r="AP1607" i="1"/>
  <c r="AR1607" i="1" s="1"/>
  <c r="AP2579" i="1"/>
  <c r="AQ2579" i="1" s="1"/>
  <c r="AP2530" i="1"/>
  <c r="AR2530" i="1" s="1"/>
  <c r="AP2193" i="1"/>
  <c r="AP1667" i="1"/>
  <c r="AQ1667" i="1" s="1"/>
  <c r="AP1714" i="1"/>
  <c r="AP778" i="1"/>
  <c r="AR778" i="1" s="1"/>
  <c r="AP2572" i="1"/>
  <c r="AV2572" i="1" s="1"/>
  <c r="AP1152" i="1"/>
  <c r="AQ1152" i="1" s="1"/>
  <c r="AP2531" i="1"/>
  <c r="AQ2531" i="1" s="1"/>
  <c r="AP2409" i="1"/>
  <c r="AP2752" i="1"/>
  <c r="AQ2752" i="1" s="1"/>
  <c r="AP991" i="1"/>
  <c r="AQ991" i="1" s="1"/>
  <c r="AP2201" i="1"/>
  <c r="AR2201" i="1" s="1"/>
  <c r="AP1470" i="1"/>
  <c r="AV1470" i="1" s="1"/>
  <c r="AP2522" i="1"/>
  <c r="AV2522" i="1" s="1"/>
  <c r="AP2722" i="1"/>
  <c r="AQ2722" i="1" s="1"/>
  <c r="AP1654" i="1"/>
  <c r="AP1307" i="1"/>
  <c r="AR1307" i="1" s="1"/>
  <c r="AP2741" i="1"/>
  <c r="AR2741" i="1" s="1"/>
  <c r="AP1592" i="1"/>
  <c r="AP1767" i="1"/>
  <c r="AQ1767" i="1" s="1"/>
  <c r="AP2347" i="1"/>
  <c r="AQ2347" i="1" s="1"/>
  <c r="AP867" i="1"/>
  <c r="AQ867" i="1" s="1"/>
  <c r="AP2507" i="1"/>
  <c r="AR2507" i="1" s="1"/>
  <c r="AP1533" i="1"/>
  <c r="AV1533" i="1" s="1"/>
  <c r="AP1996" i="1"/>
  <c r="AP2755" i="1"/>
  <c r="AP1882" i="1"/>
  <c r="AR1882" i="1" s="1"/>
  <c r="AP953" i="1"/>
  <c r="AQ953" i="1" s="1"/>
  <c r="AP2644" i="1"/>
  <c r="AV2644" i="1" s="1"/>
  <c r="AP1764" i="1"/>
  <c r="AP2173" i="1"/>
  <c r="AP1861" i="1"/>
  <c r="AR1861" i="1" s="1"/>
  <c r="AP2328" i="1"/>
  <c r="AP2077" i="1"/>
  <c r="AQ2077" i="1" s="1"/>
  <c r="AP2453" i="1"/>
  <c r="AR2453" i="1" s="1"/>
  <c r="AP2184" i="1"/>
  <c r="AQ2184" i="1" s="1"/>
  <c r="AP2434" i="1"/>
  <c r="AP1279" i="1"/>
  <c r="AP2129" i="1"/>
  <c r="AR2129" i="1" s="1"/>
  <c r="AP1825" i="1"/>
  <c r="AR1825" i="1" s="1"/>
  <c r="AP2473" i="1"/>
  <c r="AV2473" i="1" s="1"/>
  <c r="AP2706" i="1"/>
  <c r="AP1872" i="1"/>
  <c r="AV1872" i="1" s="1"/>
  <c r="AP2356" i="1"/>
  <c r="AQ2356" i="1" s="1"/>
  <c r="AP2315" i="1"/>
  <c r="AP1982" i="1"/>
  <c r="AV1982" i="1" s="1"/>
  <c r="AP2749" i="1"/>
  <c r="AV2749" i="1" s="1"/>
  <c r="AP1101" i="1"/>
  <c r="AV1101" i="1" s="1"/>
  <c r="AP2169" i="1"/>
  <c r="AP1044" i="1"/>
  <c r="AP1098" i="1"/>
  <c r="AQ1098" i="1" s="1"/>
  <c r="AP2167" i="1"/>
  <c r="AR2167" i="1" s="1"/>
  <c r="AP988" i="1"/>
  <c r="AR988" i="1" s="1"/>
  <c r="AP1816" i="1"/>
  <c r="AQ1816" i="1" s="1"/>
  <c r="AP1011" i="1"/>
  <c r="AP1037" i="1"/>
  <c r="AR1037" i="1" s="1"/>
  <c r="AP1676" i="1"/>
  <c r="AP1234" i="1"/>
  <c r="AR1234" i="1" s="1"/>
  <c r="AP1180" i="1"/>
  <c r="AQ1180" i="1" s="1"/>
  <c r="AP1386" i="1"/>
  <c r="AR1386" i="1" s="1"/>
  <c r="AP2360" i="1"/>
  <c r="AP2324" i="1"/>
  <c r="AP1994" i="1"/>
  <c r="AR1994" i="1" s="1"/>
  <c r="AP1151" i="1"/>
  <c r="AR1151" i="1" s="1"/>
  <c r="AP1059" i="1"/>
  <c r="AQ1059" i="1" s="1"/>
  <c r="AP1190" i="1"/>
  <c r="AP926" i="1"/>
  <c r="AP2005" i="1"/>
  <c r="AR2005" i="1" s="1"/>
  <c r="AP1722" i="1"/>
  <c r="AQ1722" i="1" s="1"/>
  <c r="AP2740" i="1"/>
  <c r="AQ2740" i="1" s="1"/>
  <c r="AP791" i="1"/>
  <c r="AR791" i="1" s="1"/>
  <c r="AP1527" i="1"/>
  <c r="AQ1527" i="1" s="1"/>
  <c r="AP2306" i="1"/>
  <c r="AP1780" i="1"/>
  <c r="AP1352" i="1"/>
  <c r="AR1352" i="1" s="1"/>
  <c r="AP1229" i="1"/>
  <c r="AP2187" i="1"/>
  <c r="AV2187" i="1" s="1"/>
  <c r="AP1013" i="1"/>
  <c r="AV1013" i="1" s="1"/>
  <c r="AP1888" i="1"/>
  <c r="AP849" i="1"/>
  <c r="AR849" i="1" s="1"/>
  <c r="AP2301" i="1"/>
  <c r="AR2301" i="1" s="1"/>
  <c r="AP2120" i="1"/>
  <c r="AQ2120" i="1" s="1"/>
  <c r="AP2645" i="1"/>
  <c r="AV2645" i="1" s="1"/>
  <c r="AP1622" i="1"/>
  <c r="AQ1622" i="1" s="1"/>
  <c r="AP1985" i="1"/>
  <c r="AR1985" i="1" s="1"/>
  <c r="AP780" i="1"/>
  <c r="AP1921" i="1"/>
  <c r="AQ1921" i="1" s="1"/>
  <c r="AP1629" i="1"/>
  <c r="AQ1629" i="1" s="1"/>
  <c r="AP1765" i="1"/>
  <c r="AV1765" i="1" s="1"/>
  <c r="AP2311" i="1"/>
  <c r="AV2311" i="1" s="1"/>
  <c r="AP2565" i="1"/>
  <c r="AP1260" i="1"/>
  <c r="AQ1260" i="1" s="1"/>
  <c r="AP1129" i="1"/>
  <c r="AP1798" i="1"/>
  <c r="AV1798" i="1" s="1"/>
  <c r="AP1475" i="1"/>
  <c r="AQ1475" i="1" s="1"/>
  <c r="AP2490" i="1"/>
  <c r="AR2490" i="1" s="1"/>
  <c r="AP820" i="1"/>
  <c r="AP1973" i="1"/>
  <c r="AP1810" i="1"/>
  <c r="AQ1810" i="1" s="1"/>
  <c r="AP2210" i="1"/>
  <c r="AP1156" i="1"/>
  <c r="AQ1156" i="1" s="1"/>
  <c r="AP1554" i="1"/>
  <c r="AQ1554" i="1" s="1"/>
  <c r="AP1577" i="1"/>
  <c r="AR1577" i="1" s="1"/>
  <c r="AP2562" i="1"/>
  <c r="AQ2562" i="1" s="1"/>
  <c r="AP1424" i="1"/>
  <c r="AP1578" i="1"/>
  <c r="AQ1578" i="1" s="1"/>
  <c r="AP1348" i="1"/>
  <c r="AV1348" i="1" s="1"/>
  <c r="AP1313" i="1"/>
  <c r="AV1313" i="1" s="1"/>
  <c r="AP2260" i="1"/>
  <c r="AV2260" i="1" s="1"/>
  <c r="AP1171" i="1"/>
  <c r="AV1171" i="1" s="1"/>
  <c r="AP1700" i="1"/>
  <c r="AV1700" i="1" s="1"/>
  <c r="AP1784" i="1"/>
  <c r="AP1394" i="1"/>
  <c r="AQ1394" i="1" s="1"/>
  <c r="AP1838" i="1"/>
  <c r="AV1838" i="1" s="1"/>
  <c r="AP2198" i="1"/>
  <c r="AP1250" i="1"/>
  <c r="AR1250" i="1" s="1"/>
  <c r="AP2264" i="1"/>
  <c r="AV2264" i="1" s="1"/>
  <c r="AP1404" i="1"/>
  <c r="AV1404" i="1" s="1"/>
  <c r="AP939" i="1"/>
  <c r="AR939" i="1" s="1"/>
  <c r="AP2108" i="1"/>
  <c r="AV2108" i="1" s="1"/>
  <c r="AP1069" i="1"/>
  <c r="AQ1069" i="1" s="1"/>
  <c r="AP1584" i="1"/>
  <c r="AP917" i="1"/>
  <c r="AR917" i="1" s="1"/>
  <c r="AP883" i="1"/>
  <c r="AP1080" i="1"/>
  <c r="AQ1080" i="1" s="1"/>
  <c r="AP2569" i="1"/>
  <c r="AP1054" i="1"/>
  <c r="AP2076" i="1"/>
  <c r="AR2076" i="1" s="1"/>
  <c r="AP2245" i="1"/>
  <c r="AV2245" i="1" s="1"/>
  <c r="AP1818" i="1"/>
  <c r="AR1818" i="1" s="1"/>
  <c r="AP2462" i="1"/>
  <c r="AQ2462" i="1" s="1"/>
  <c r="AP2618" i="1"/>
  <c r="AQ2618" i="1" s="1"/>
  <c r="AP1231" i="1"/>
  <c r="AQ1231" i="1" s="1"/>
  <c r="AP2168" i="1"/>
  <c r="AV2168" i="1" s="1"/>
  <c r="AP1443" i="1"/>
  <c r="AQ1443" i="1" s="1"/>
  <c r="AP2332" i="1"/>
  <c r="AP1278" i="1"/>
  <c r="AQ1278" i="1" s="1"/>
  <c r="AP2106" i="1"/>
  <c r="AP1400" i="1"/>
  <c r="AV1400" i="1" s="1"/>
  <c r="AP2295" i="1"/>
  <c r="AQ2295" i="1" s="1"/>
  <c r="AP1901" i="1"/>
  <c r="AP819" i="1"/>
  <c r="AQ819" i="1" s="1"/>
  <c r="AP2622" i="1"/>
  <c r="AR2622" i="1" s="1"/>
  <c r="AP1635" i="1"/>
  <c r="AV1635" i="1" s="1"/>
  <c r="AP1135" i="1"/>
  <c r="AV1135" i="1" s="1"/>
  <c r="AP1186" i="1"/>
  <c r="AP2568" i="1"/>
  <c r="AR2568" i="1" s="1"/>
  <c r="AP796" i="1"/>
  <c r="AP2436" i="1"/>
  <c r="AR2436" i="1" s="1"/>
  <c r="AP1391" i="1"/>
  <c r="AR1391" i="1" s="1"/>
  <c r="AP1538" i="1"/>
  <c r="AP1995" i="1"/>
  <c r="AQ1995" i="1" s="1"/>
  <c r="AP1787" i="1"/>
  <c r="AP1270" i="1"/>
  <c r="AQ1270" i="1" s="1"/>
  <c r="AP1950" i="1"/>
  <c r="AR1950" i="1" s="1"/>
  <c r="AP1977" i="1"/>
  <c r="AQ1977" i="1" s="1"/>
  <c r="AP1227" i="1"/>
  <c r="AR1227" i="1" s="1"/>
  <c r="AP2359" i="1"/>
  <c r="AR2359" i="1" s="1"/>
  <c r="AP801" i="1"/>
  <c r="AQ801" i="1" s="1"/>
  <c r="AP2398" i="1"/>
  <c r="AP1256" i="1"/>
  <c r="AR1256" i="1" s="1"/>
  <c r="AP1020" i="1"/>
  <c r="AV1020" i="1" s="1"/>
  <c r="AP2682" i="1"/>
  <c r="AR2682" i="1" s="1"/>
  <c r="AP2712" i="1"/>
  <c r="AV2712" i="1" s="1"/>
  <c r="AP2372" i="1"/>
  <c r="AP1889" i="1"/>
  <c r="AR1889" i="1" s="1"/>
  <c r="AP1619" i="1"/>
  <c r="AR1619" i="1" s="1"/>
  <c r="AP2549" i="1"/>
  <c r="AQ2549" i="1" s="1"/>
  <c r="AP2655" i="1"/>
  <c r="AP1593" i="1"/>
  <c r="AV1593" i="1" s="1"/>
  <c r="AP2035" i="1"/>
  <c r="AR2035" i="1" s="1"/>
  <c r="AP2049" i="1"/>
  <c r="AP2059" i="1"/>
  <c r="AQ2059" i="1" s="1"/>
  <c r="AP761" i="1"/>
  <c r="AR761" i="1" s="1"/>
  <c r="AP2735" i="1"/>
  <c r="AP2528" i="1"/>
  <c r="AR2528" i="1" s="1"/>
  <c r="AP1219" i="1"/>
  <c r="AQ1219" i="1" s="1"/>
  <c r="AP1463" i="1"/>
  <c r="AQ1463" i="1" s="1"/>
  <c r="AP1832" i="1"/>
  <c r="AQ1832" i="1" s="1"/>
  <c r="AP1542" i="1"/>
  <c r="AR1542" i="1" s="1"/>
  <c r="AP2033" i="1"/>
  <c r="AQ2033" i="1" s="1"/>
  <c r="AP2669" i="1"/>
  <c r="AP1808" i="1"/>
  <c r="AQ1808" i="1" s="1"/>
  <c r="AP1226" i="1"/>
  <c r="AQ1226" i="1" s="1"/>
  <c r="AP2661" i="1"/>
  <c r="AR2661" i="1" s="1"/>
  <c r="AP1895" i="1"/>
  <c r="AP1361" i="1"/>
  <c r="AR1361" i="1" s="1"/>
  <c r="AP2024" i="1"/>
  <c r="AR2024" i="1" s="1"/>
  <c r="AP1774" i="1"/>
  <c r="AP2294" i="1"/>
  <c r="AR2294" i="1" s="1"/>
  <c r="AP1185" i="1"/>
  <c r="AQ1185" i="1" s="1"/>
  <c r="AP2680" i="1"/>
  <c r="AQ2680" i="1" s="1"/>
  <c r="AP846" i="1"/>
  <c r="AP1045" i="1"/>
  <c r="AR1045" i="1" s="1"/>
  <c r="AP2063" i="1"/>
  <c r="AR2063" i="1" s="1"/>
  <c r="AP1480" i="1"/>
  <c r="AP1652" i="1"/>
  <c r="AQ1652" i="1" s="1"/>
  <c r="AP2061" i="1"/>
  <c r="AP2112" i="1"/>
  <c r="AP2054" i="1"/>
  <c r="AQ2054" i="1" s="1"/>
  <c r="AP878" i="1"/>
  <c r="AV878" i="1" s="1"/>
  <c r="AP806" i="1"/>
  <c r="AV806" i="1" s="1"/>
  <c r="AP2004" i="1"/>
  <c r="AR2004" i="1" s="1"/>
  <c r="AP895" i="1"/>
  <c r="AQ895" i="1" s="1"/>
  <c r="AP1316" i="1"/>
  <c r="AP1221" i="1"/>
  <c r="AR1221" i="1" s="1"/>
  <c r="AP985" i="1"/>
  <c r="AR985" i="1" s="1"/>
  <c r="AP1681" i="1"/>
  <c r="AP984" i="1"/>
  <c r="AR984" i="1" s="1"/>
  <c r="AP2094" i="1"/>
  <c r="AP1360" i="1"/>
  <c r="AP1989" i="1"/>
  <c r="AR1989" i="1" s="1"/>
  <c r="AP974" i="1"/>
  <c r="AP1297" i="1"/>
  <c r="AV1297" i="1" s="1"/>
  <c r="AP1561" i="1"/>
  <c r="AQ1561" i="1" s="1"/>
  <c r="AP2638" i="1"/>
  <c r="AQ2638" i="1" s="1"/>
  <c r="AP2683" i="1"/>
  <c r="AV2683" i="1" s="1"/>
  <c r="AP2602" i="1"/>
  <c r="AV2602" i="1" s="1"/>
  <c r="AP1684" i="1"/>
  <c r="AQ1684" i="1" s="1"/>
  <c r="AP1927" i="1"/>
  <c r="AP946" i="1"/>
  <c r="AV946" i="1" s="1"/>
  <c r="AP961" i="1"/>
  <c r="AP1687" i="1"/>
  <c r="AV1687" i="1" s="1"/>
  <c r="AP862" i="1"/>
  <c r="AQ862" i="1" s="1"/>
  <c r="AP1267" i="1"/>
  <c r="AP2371" i="1"/>
  <c r="AQ2371" i="1" s="1"/>
  <c r="AP1670" i="1"/>
  <c r="AV1670" i="1" s="1"/>
  <c r="AP2575" i="1"/>
  <c r="AQ2575" i="1" s="1"/>
  <c r="AP854" i="1"/>
  <c r="AP1878" i="1"/>
  <c r="AR1878" i="1" s="1"/>
  <c r="AP2325" i="1"/>
  <c r="AQ2325" i="1" s="1"/>
  <c r="AP1677" i="1"/>
  <c r="AP1166" i="1"/>
  <c r="AQ1166" i="1" s="1"/>
  <c r="AP1574" i="1"/>
  <c r="AQ1574" i="1" s="1"/>
  <c r="AP1701" i="1"/>
  <c r="AP1204" i="1"/>
  <c r="AQ1204" i="1" s="1"/>
  <c r="AP2203" i="1"/>
  <c r="AV2203" i="1" s="1"/>
  <c r="AP2099" i="1"/>
  <c r="AR2099" i="1" s="1"/>
  <c r="AP1625" i="1"/>
  <c r="AR1625" i="1" s="1"/>
  <c r="AP1353" i="1"/>
  <c r="AR1353" i="1" s="1"/>
  <c r="AP1050" i="1"/>
  <c r="AV1050" i="1" s="1"/>
  <c r="AP2573" i="1"/>
  <c r="AV2573" i="1" s="1"/>
  <c r="AP1986" i="1"/>
  <c r="AQ1986" i="1" s="1"/>
  <c r="AP2727" i="1"/>
  <c r="AP2587" i="1"/>
  <c r="AR2587" i="1" s="1"/>
  <c r="AP1621" i="1"/>
  <c r="AR1621" i="1" s="1"/>
  <c r="AP2753" i="1"/>
  <c r="AR2753" i="1" s="1"/>
  <c r="AP2671" i="1"/>
  <c r="AQ2671" i="1" s="1"/>
  <c r="AP2072" i="1"/>
  <c r="AV2072" i="1" s="1"/>
  <c r="AP1596" i="1"/>
  <c r="AR1596" i="1" s="1"/>
  <c r="AP942" i="1"/>
  <c r="AQ942" i="1" s="1"/>
  <c r="AP2337" i="1"/>
  <c r="AQ2337" i="1" s="1"/>
  <c r="AP963" i="1"/>
  <c r="AV963" i="1" s="1"/>
  <c r="AP2403" i="1"/>
  <c r="AP1890" i="1"/>
  <c r="AR1890" i="1" s="1"/>
  <c r="AP2353" i="1"/>
  <c r="AV2353" i="1" s="1"/>
  <c r="AP2717" i="1"/>
  <c r="AV2717" i="1" s="1"/>
  <c r="AP1202" i="1"/>
  <c r="AP1835" i="1"/>
  <c r="AR1835" i="1" s="1"/>
  <c r="AP1674" i="1"/>
  <c r="AR1674" i="1" s="1"/>
  <c r="AP2144" i="1"/>
  <c r="AP1534" i="1"/>
  <c r="AQ1534" i="1" s="1"/>
  <c r="AP1742" i="1"/>
  <c r="AQ1742" i="1" s="1"/>
  <c r="AP1007" i="1"/>
  <c r="AQ1007" i="1" s="1"/>
  <c r="AP2067" i="1"/>
  <c r="AQ2067" i="1" s="1"/>
  <c r="AP1673" i="1"/>
  <c r="AV1673" i="1" s="1"/>
  <c r="AP1075" i="1"/>
  <c r="AV1075" i="1" s="1"/>
  <c r="AP1193" i="1"/>
  <c r="AP2274" i="1"/>
  <c r="AQ2274" i="1" s="1"/>
  <c r="AP1649" i="1"/>
  <c r="AV1649" i="1" s="1"/>
  <c r="AP2319" i="1"/>
  <c r="AP2160" i="1"/>
  <c r="AV2160" i="1" s="1"/>
  <c r="AP1679" i="1"/>
  <c r="AR1679" i="1" s="1"/>
  <c r="AP2694" i="1"/>
  <c r="AR2694" i="1" s="1"/>
  <c r="AP1224" i="1"/>
  <c r="AQ1224" i="1" s="1"/>
  <c r="AP2152" i="1"/>
  <c r="AV2152" i="1" s="1"/>
  <c r="AP1570" i="1"/>
  <c r="AV1570" i="1" s="1"/>
  <c r="AP1440" i="1"/>
  <c r="AR1440" i="1" s="1"/>
  <c r="AP2273" i="1"/>
  <c r="AQ2273" i="1" s="1"/>
  <c r="AP2697" i="1"/>
  <c r="AP1669" i="1"/>
  <c r="AQ1669" i="1" s="1"/>
  <c r="AP2191" i="1"/>
  <c r="AQ2191" i="1" s="1"/>
  <c r="AP818" i="1"/>
  <c r="AP2726" i="1"/>
  <c r="AR2726" i="1" s="1"/>
  <c r="AP869" i="1"/>
  <c r="AV869" i="1" s="1"/>
  <c r="AP1657" i="1"/>
  <c r="AR1657" i="1" s="1"/>
  <c r="AP2478" i="1"/>
  <c r="AV2478" i="1" s="1"/>
  <c r="AP1390" i="1"/>
  <c r="AV1390" i="1" s="1"/>
  <c r="AP2137" i="1"/>
  <c r="AR2137" i="1" s="1"/>
  <c r="AP2114" i="1"/>
  <c r="AQ2114" i="1" s="1"/>
  <c r="AP1968" i="1"/>
  <c r="AQ1968" i="1" s="1"/>
  <c r="AP951" i="1"/>
  <c r="AP1623" i="1"/>
  <c r="AR1623" i="1" s="1"/>
  <c r="AP2340" i="1"/>
  <c r="AV2340" i="1" s="1"/>
  <c r="AP952" i="1"/>
  <c r="AP997" i="1"/>
  <c r="AR997" i="1" s="1"/>
  <c r="AP1142" i="1"/>
  <c r="AV1142" i="1" s="1"/>
  <c r="AP994" i="1"/>
  <c r="AV994" i="1" s="1"/>
  <c r="AP1320" i="1"/>
  <c r="AR1320" i="1" s="1"/>
  <c r="AP2021" i="1"/>
  <c r="AV2021" i="1" s="1"/>
  <c r="AP1588" i="1"/>
  <c r="AP979" i="1"/>
  <c r="AQ979" i="1" s="1"/>
  <c r="AP1531" i="1"/>
  <c r="AQ1531" i="1" s="1"/>
  <c r="AP982" i="1"/>
  <c r="AP1343" i="1"/>
  <c r="AV1343" i="1" s="1"/>
  <c r="AP1104" i="1"/>
  <c r="AP1172" i="1"/>
  <c r="AP2375" i="1"/>
  <c r="AV2375" i="1" s="1"/>
  <c r="AP1788" i="1"/>
  <c r="AR1788" i="1" s="1"/>
  <c r="AP1902" i="1"/>
  <c r="AR1902" i="1" s="1"/>
  <c r="AP856" i="1"/>
  <c r="AQ856" i="1" s="1"/>
  <c r="AP879" i="1"/>
  <c r="AV879" i="1" s="1"/>
  <c r="AP834" i="1"/>
  <c r="AP1675" i="1"/>
  <c r="AP1507" i="1"/>
  <c r="AV1507" i="1" s="1"/>
  <c r="AP1415" i="1"/>
  <c r="AR1415" i="1" s="1"/>
  <c r="AP1286" i="1"/>
  <c r="AQ1286" i="1" s="1"/>
  <c r="AP1471" i="1"/>
  <c r="AR1471" i="1" s="1"/>
  <c r="AP996" i="1"/>
  <c r="AP1064" i="1"/>
  <c r="AQ1064" i="1" s="1"/>
  <c r="AP2619" i="1"/>
  <c r="AR2619" i="1" s="1"/>
  <c r="AP1938" i="1"/>
  <c r="AV1938" i="1" s="1"/>
  <c r="AP2707" i="1"/>
  <c r="AV2707" i="1" s="1"/>
  <c r="AP2178" i="1"/>
  <c r="AV2178" i="1" s="1"/>
  <c r="AP2690" i="1"/>
  <c r="AR2690" i="1" s="1"/>
  <c r="AP1906" i="1"/>
  <c r="AP2268" i="1"/>
  <c r="AQ2268" i="1" s="1"/>
  <c r="AP2044" i="1"/>
  <c r="AR2044" i="1" s="1"/>
  <c r="AP1169" i="1"/>
  <c r="AR1169" i="1" s="1"/>
  <c r="AP2652" i="1"/>
  <c r="AP2133" i="1"/>
  <c r="AQ2133" i="1" s="1"/>
  <c r="AP2447" i="1"/>
  <c r="AV2447" i="1" s="1"/>
  <c r="AP1255" i="1"/>
  <c r="AV1255" i="1" s="1"/>
  <c r="AP2515" i="1"/>
  <c r="AQ2515" i="1" s="1"/>
  <c r="AP822" i="1"/>
  <c r="AV822" i="1" s="1"/>
  <c r="AP1867" i="1"/>
  <c r="AR1867" i="1" s="1"/>
  <c r="AP1581" i="1"/>
  <c r="AP1340" i="1"/>
  <c r="AV1340" i="1" s="1"/>
  <c r="AP2593" i="1"/>
  <c r="AQ2593" i="1" s="1"/>
  <c r="AP1479" i="1"/>
  <c r="AP1203" i="1"/>
  <c r="AR1203" i="1" s="1"/>
  <c r="AP1557" i="1"/>
  <c r="AQ1557" i="1" s="1"/>
  <c r="AP2654" i="1"/>
  <c r="AP2121" i="1"/>
  <c r="AR2121" i="1" s="1"/>
  <c r="AP1293" i="1"/>
  <c r="AR1293" i="1" s="1"/>
  <c r="AP2552" i="1"/>
  <c r="AQ2552" i="1" s="1"/>
  <c r="AP1971" i="1"/>
  <c r="AV1971" i="1" s="1"/>
  <c r="AP769" i="1"/>
  <c r="AR769" i="1" s="1"/>
  <c r="AP1021" i="1"/>
  <c r="AQ1021" i="1" s="1"/>
  <c r="AP957" i="1"/>
  <c r="AR957" i="1" s="1"/>
  <c r="AP1418" i="1"/>
  <c r="AR1418" i="1" s="1"/>
  <c r="AP1873" i="1"/>
  <c r="AQ1873" i="1" s="1"/>
  <c r="AP2576" i="1"/>
  <c r="AQ2576" i="1" s="1"/>
  <c r="AP2064" i="1"/>
  <c r="AP1508" i="1"/>
  <c r="AR1508" i="1" s="1"/>
  <c r="AP1284" i="1"/>
  <c r="AR1284" i="1" s="1"/>
  <c r="AP1602" i="1"/>
  <c r="AR1602" i="1" s="1"/>
  <c r="AP902" i="1"/>
  <c r="AR902" i="1" s="1"/>
  <c r="AP1627" i="1"/>
  <c r="AV1627" i="1" s="1"/>
  <c r="AP2235" i="1"/>
  <c r="AR2235" i="1" s="1"/>
  <c r="AP1023" i="1"/>
  <c r="AP2180" i="1"/>
  <c r="AQ2180" i="1" s="1"/>
  <c r="AP2253" i="1"/>
  <c r="AR2253" i="1" s="1"/>
  <c r="AP1630" i="1"/>
  <c r="AV1630" i="1" s="1"/>
  <c r="AP2608" i="1"/>
  <c r="AV2608" i="1" s="1"/>
  <c r="AP1236" i="1"/>
  <c r="AP1998" i="1"/>
  <c r="AP853" i="1"/>
  <c r="AR853" i="1" s="1"/>
  <c r="AP1868" i="1"/>
  <c r="AP1201" i="1"/>
  <c r="AQ1201" i="1" s="1"/>
  <c r="AP1908" i="1"/>
  <c r="AQ1908" i="1" s="1"/>
  <c r="AP1029" i="1"/>
  <c r="AQ1029" i="1" s="1"/>
  <c r="AP1905" i="1"/>
  <c r="AP1110" i="1"/>
  <c r="AP1922" i="1"/>
  <c r="AV1922" i="1" s="1"/>
  <c r="AP1128" i="1"/>
  <c r="AP2107" i="1"/>
  <c r="AV2107" i="1" s="1"/>
  <c r="AP2023" i="1"/>
  <c r="AR2023" i="1" s="1"/>
  <c r="AP1650" i="1"/>
  <c r="AP1695" i="1"/>
  <c r="AQ1695" i="1" s="1"/>
  <c r="AP2739" i="1"/>
  <c r="AP1303" i="1"/>
  <c r="AR1303" i="1" s="1"/>
  <c r="AP1209" i="1"/>
  <c r="AR1209" i="1" s="1"/>
  <c r="AP824" i="1"/>
  <c r="AR824" i="1" s="1"/>
  <c r="AP2383" i="1"/>
  <c r="AV2383" i="1" s="1"/>
  <c r="AP1341" i="1"/>
  <c r="AP835" i="1"/>
  <c r="AQ835" i="1" s="1"/>
  <c r="AP2228" i="1"/>
  <c r="AP2674" i="1"/>
  <c r="AV2674" i="1" s="1"/>
  <c r="AP2284" i="1"/>
  <c r="AP2445" i="1"/>
  <c r="AV2445" i="1" s="1"/>
  <c r="AP2066" i="1"/>
  <c r="AV2066" i="1" s="1"/>
  <c r="AP1407" i="1"/>
  <c r="AP1831" i="1"/>
  <c r="AR1831" i="1" s="1"/>
  <c r="AP1018" i="1"/>
  <c r="AR1018" i="1" s="1"/>
  <c r="AP1969" i="1"/>
  <c r="AQ1969" i="1" s="1"/>
  <c r="AP1312" i="1"/>
  <c r="AP2034" i="1"/>
  <c r="AP2406" i="1"/>
  <c r="AV2406" i="1" s="1"/>
  <c r="AP1812" i="1"/>
  <c r="AP2648" i="1"/>
  <c r="AV2648" i="1" s="1"/>
  <c r="AP1845" i="1"/>
  <c r="AP2350" i="1"/>
  <c r="AP2444" i="1"/>
  <c r="AV2444" i="1" s="1"/>
  <c r="AP2128" i="1"/>
  <c r="AP848" i="1"/>
  <c r="AR848" i="1" s="1"/>
  <c r="AP2348" i="1"/>
  <c r="AV2348" i="1" s="1"/>
  <c r="AP2396" i="1"/>
  <c r="AQ2396" i="1" s="1"/>
  <c r="AP1411" i="1"/>
  <c r="AV1411" i="1" s="1"/>
  <c r="AP2039" i="1"/>
  <c r="AP2300" i="1"/>
  <c r="AV2300" i="1" s="1"/>
  <c r="AP798" i="1"/>
  <c r="AP2334" i="1"/>
  <c r="AQ2334" i="1" s="1"/>
  <c r="AP1182" i="1"/>
  <c r="AP2117" i="1"/>
  <c r="AP2547" i="1"/>
  <c r="AQ2547" i="1" s="1"/>
  <c r="AP1761" i="1"/>
  <c r="AP1931" i="1"/>
  <c r="AQ1931" i="1" s="1"/>
  <c r="AP1335" i="1"/>
  <c r="AV1335" i="1" s="1"/>
  <c r="AP1207" i="1"/>
  <c r="AQ1207" i="1" s="1"/>
  <c r="AP2728" i="1"/>
  <c r="AR2728" i="1" s="1"/>
  <c r="AP1759" i="1"/>
  <c r="AP2624" i="1"/>
  <c r="AR2624" i="1" s="1"/>
  <c r="AP1462" i="1"/>
  <c r="AV1462" i="1" s="1"/>
  <c r="AP2523" i="1"/>
  <c r="AR2523" i="1" s="1"/>
  <c r="AP881" i="1"/>
  <c r="AR881" i="1" s="1"/>
  <c r="AP766" i="1"/>
  <c r="AV766" i="1" s="1"/>
  <c r="AP1502" i="1"/>
  <c r="AR1502" i="1" s="1"/>
  <c r="AP2132" i="1"/>
  <c r="AR2132" i="1" s="1"/>
  <c r="AP1282" i="1"/>
  <c r="AR1282" i="1" s="1"/>
  <c r="AP2001" i="1"/>
  <c r="AR2001" i="1" s="1"/>
  <c r="AP1975" i="1"/>
  <c r="AQ1975" i="1" s="1"/>
  <c r="AP1862" i="1"/>
  <c r="AP2257" i="1"/>
  <c r="AQ2257" i="1" s="1"/>
  <c r="AP2320" i="1"/>
  <c r="AR2320" i="1" s="1"/>
  <c r="AP2546" i="1"/>
  <c r="AP2212" i="1"/>
  <c r="AQ2212" i="1" s="1"/>
  <c r="AP2659" i="1"/>
  <c r="AQ2659" i="1" s="1"/>
  <c r="AP2287" i="1"/>
  <c r="AV2287" i="1" s="1"/>
  <c r="AP2145" i="1"/>
  <c r="AR2145" i="1" s="1"/>
  <c r="AP1252" i="1"/>
  <c r="AV1252" i="1" s="1"/>
  <c r="AP2458" i="1"/>
  <c r="AQ2458" i="1" s="1"/>
  <c r="AP1099" i="1"/>
  <c r="AR1099" i="1" s="1"/>
  <c r="AP1107" i="1"/>
  <c r="AR1107" i="1" s="1"/>
  <c r="AP1608" i="1"/>
  <c r="AR1608" i="1" s="1"/>
  <c r="AP1894" i="1"/>
  <c r="AV1894" i="1" s="1"/>
  <c r="AP1195" i="1"/>
  <c r="AR1195" i="1" s="1"/>
  <c r="AP1746" i="1"/>
  <c r="AR1746" i="1" s="1"/>
  <c r="AP960" i="1"/>
  <c r="AV960" i="1" s="1"/>
  <c r="AP1122" i="1"/>
  <c r="AV1122" i="1" s="1"/>
  <c r="AP2633" i="1"/>
  <c r="AP2493" i="1"/>
  <c r="AQ2493" i="1" s="1"/>
  <c r="AP1121" i="1"/>
  <c r="AP966" i="1"/>
  <c r="AV966" i="1" s="1"/>
  <c r="AP2484" i="1"/>
  <c r="AQ2484" i="1" s="1"/>
  <c r="AP949" i="1"/>
  <c r="AR949" i="1" s="1"/>
  <c r="AP1304" i="1"/>
  <c r="AP1038" i="1"/>
  <c r="AV1038" i="1" s="1"/>
  <c r="AP1280" i="1"/>
  <c r="AR1280" i="1" s="1"/>
  <c r="AP1458" i="1"/>
  <c r="AP1208" i="1"/>
  <c r="AQ1208" i="1" s="1"/>
  <c r="AP2029" i="1"/>
  <c r="AQ2029" i="1" s="1"/>
  <c r="AP1660" i="1"/>
  <c r="AR1660" i="1" s="1"/>
  <c r="AP1769" i="1"/>
  <c r="AQ1769" i="1" s="1"/>
  <c r="AP2673" i="1"/>
  <c r="AV2673" i="1" s="1"/>
  <c r="AP2585" i="1"/>
  <c r="AV2585" i="1" s="1"/>
  <c r="AP1447" i="1"/>
  <c r="AQ1447" i="1" s="1"/>
  <c r="AP1791" i="1"/>
  <c r="AR1791" i="1" s="1"/>
  <c r="AP2567" i="1"/>
  <c r="AR2567" i="1" s="1"/>
  <c r="AP965" i="1"/>
  <c r="AV965" i="1" s="1"/>
  <c r="AP2535" i="1"/>
  <c r="AV2535" i="1" s="1"/>
  <c r="AP2566" i="1"/>
  <c r="AV2566" i="1" s="1"/>
  <c r="AP929" i="1"/>
  <c r="AR929" i="1" s="1"/>
  <c r="AP1734" i="1"/>
  <c r="AP1041" i="1"/>
  <c r="AP2718" i="1"/>
  <c r="AQ2718" i="1" s="1"/>
  <c r="AP2109" i="1"/>
  <c r="AV2109" i="1" s="1"/>
  <c r="AP1550" i="1"/>
  <c r="AQ1550" i="1" s="1"/>
  <c r="AP1760" i="1"/>
  <c r="AV1760" i="1" s="1"/>
  <c r="AP2658" i="1"/>
  <c r="AQ2658" i="1" s="1"/>
  <c r="AP886" i="1"/>
  <c r="AP1397" i="1"/>
  <c r="AP882" i="1"/>
  <c r="AQ882" i="1" s="1"/>
  <c r="AP1796" i="1"/>
  <c r="AQ1796" i="1" s="1"/>
  <c r="AP1881" i="1"/>
  <c r="AR1881" i="1" s="1"/>
  <c r="AP2497" i="1"/>
  <c r="AR2497" i="1" s="1"/>
  <c r="AP980" i="1"/>
  <c r="AR980" i="1" s="1"/>
  <c r="AP1870" i="1"/>
  <c r="AQ1870" i="1" s="1"/>
  <c r="AP1261" i="1"/>
  <c r="AP1620" i="1"/>
  <c r="AR1620" i="1" s="1"/>
  <c r="AP1865" i="1"/>
  <c r="AV1865" i="1" s="1"/>
  <c r="AP2368" i="1"/>
  <c r="AR2368" i="1" s="1"/>
  <c r="AP1504" i="1"/>
  <c r="AQ1504" i="1" s="1"/>
  <c r="AP2229" i="1"/>
  <c r="AP1384" i="1"/>
  <c r="AR1384" i="1" s="1"/>
  <c r="AP872" i="1"/>
  <c r="AV872" i="1" s="1"/>
  <c r="AP1488" i="1"/>
  <c r="AV1488" i="1" s="1"/>
  <c r="AP1395" i="1"/>
  <c r="AP1439" i="1"/>
  <c r="AP1040" i="1"/>
  <c r="AR1040" i="1" s="1"/>
  <c r="AP2477" i="1"/>
  <c r="AP2239" i="1"/>
  <c r="AR2239" i="1" s="1"/>
  <c r="AP1544" i="1"/>
  <c r="AQ1544" i="1" s="1"/>
  <c r="AP1860" i="1"/>
  <c r="AQ1860" i="1" s="1"/>
  <c r="AP1952" i="1"/>
  <c r="AR1952" i="1" s="1"/>
  <c r="AP2748" i="1"/>
  <c r="AR2748" i="1" s="1"/>
  <c r="AP2326" i="1"/>
  <c r="AQ2326" i="1" s="1"/>
  <c r="AP1887" i="1"/>
  <c r="AP2346" i="1"/>
  <c r="AR2346" i="1" s="1"/>
  <c r="AP2388" i="1"/>
  <c r="AP1597" i="1"/>
  <c r="AV1597" i="1" s="1"/>
  <c r="AP1532" i="1"/>
  <c r="AV1532" i="1" s="1"/>
  <c r="AP1728" i="1"/>
  <c r="AP2601" i="1"/>
  <c r="AQ2601" i="1" s="1"/>
  <c r="AP860" i="1"/>
  <c r="AR860" i="1" s="1"/>
  <c r="AP2170" i="1"/>
  <c r="AR2170" i="1" s="1"/>
  <c r="AP943" i="1"/>
  <c r="AP2234" i="1"/>
  <c r="AR2234" i="1" s="1"/>
  <c r="AP1598" i="1"/>
  <c r="AV1598" i="1" s="1"/>
  <c r="AP2056" i="1"/>
  <c r="AP1090" i="1"/>
  <c r="AQ1090" i="1" s="1"/>
  <c r="AP2439" i="1"/>
  <c r="AP2384" i="1"/>
  <c r="AP1770" i="1"/>
  <c r="AQ1770" i="1" s="1"/>
  <c r="AP1486" i="1"/>
  <c r="AP2665" i="1"/>
  <c r="AV2665" i="1" s="1"/>
  <c r="AP924" i="1"/>
  <c r="AV924" i="1" s="1"/>
  <c r="AP1446" i="1"/>
  <c r="AQ1446" i="1" s="1"/>
  <c r="AP2093" i="1"/>
  <c r="AP2330" i="1"/>
  <c r="AP1945" i="1"/>
  <c r="AR1945" i="1" s="1"/>
  <c r="AP2205" i="1"/>
  <c r="AQ2205" i="1" s="1"/>
  <c r="AP1771" i="1"/>
  <c r="AV1771" i="1" s="1"/>
  <c r="AP1519" i="1"/>
  <c r="AP1775" i="1"/>
  <c r="AV1775" i="1" s="1"/>
  <c r="AP2015" i="1"/>
  <c r="AV2015" i="1" s="1"/>
  <c r="AP795" i="1"/>
  <c r="AP2078" i="1"/>
  <c r="AQ2078" i="1" s="1"/>
  <c r="AP1632" i="1"/>
  <c r="AQ1632" i="1" s="1"/>
  <c r="AP2609" i="1"/>
  <c r="AV2609" i="1" s="1"/>
  <c r="AP2195" i="1"/>
  <c r="AR2195" i="1" s="1"/>
  <c r="AP1131" i="1"/>
  <c r="AP1399" i="1"/>
  <c r="AR1399" i="1" s="1"/>
  <c r="AP2355" i="1"/>
  <c r="AR2355" i="1" s="1"/>
  <c r="AP2123" i="1"/>
  <c r="AV2123" i="1" s="1"/>
  <c r="AP2510" i="1"/>
  <c r="AP1953" i="1"/>
  <c r="AP2069" i="1"/>
  <c r="AV2069" i="1" s="1"/>
  <c r="AP2016" i="1"/>
  <c r="AQ2016" i="1" s="1"/>
  <c r="AP2626" i="1"/>
  <c r="AQ2626" i="1" s="1"/>
  <c r="AP1077" i="1"/>
  <c r="AV1077" i="1" s="1"/>
  <c r="AP1155" i="1"/>
  <c r="AQ1155" i="1" s="1"/>
  <c r="AP1436" i="1"/>
  <c r="AP1430" i="1"/>
  <c r="AP938" i="1"/>
  <c r="AV938" i="1" s="1"/>
  <c r="AP2141" i="1"/>
  <c r="AV2141" i="1" s="1"/>
  <c r="AP1600" i="1"/>
  <c r="AR1600" i="1" s="1"/>
  <c r="AP874" i="1"/>
  <c r="AP1187" i="1"/>
  <c r="AQ1187" i="1" s="1"/>
  <c r="AP2113" i="1"/>
  <c r="AR2113" i="1" s="1"/>
  <c r="AP1836" i="1"/>
  <c r="AP1126" i="1"/>
  <c r="AQ1126" i="1" s="1"/>
  <c r="AP1329" i="1"/>
  <c r="AV1329" i="1" s="1"/>
  <c r="AP2131" i="1"/>
  <c r="AR2131" i="1" s="1"/>
  <c r="AP977" i="1"/>
  <c r="AP1377" i="1"/>
  <c r="AQ1377" i="1" s="1"/>
  <c r="AP1694" i="1"/>
  <c r="AQ1694" i="1" s="1"/>
  <c r="AP1157" i="1"/>
  <c r="AP2597" i="1"/>
  <c r="AR2597" i="1" s="1"/>
  <c r="AP2435" i="1"/>
  <c r="AQ2435" i="1" s="1"/>
  <c r="AP1174" i="1"/>
  <c r="AQ1174" i="1" s="1"/>
  <c r="AP1145" i="1"/>
  <c r="AR1145" i="1" s="1"/>
  <c r="AP1130" i="1"/>
  <c r="AR1130" i="1" s="1"/>
  <c r="AP2022" i="1"/>
  <c r="AQ2022" i="1" s="1"/>
  <c r="AP2366" i="1"/>
  <c r="AR2366" i="1" s="1"/>
  <c r="AP2014" i="1"/>
  <c r="AQ2014" i="1" s="1"/>
  <c r="AP2336" i="1"/>
  <c r="AR2336" i="1" s="1"/>
  <c r="AP2599" i="1"/>
  <c r="AP2146" i="1"/>
  <c r="AQ2146" i="1" s="1"/>
  <c r="AP1847" i="1"/>
  <c r="AQ1847" i="1" s="1"/>
  <c r="AP2693" i="1"/>
  <c r="AQ2693" i="1" s="1"/>
  <c r="AP1549" i="1"/>
  <c r="AP1974" i="1"/>
  <c r="AP1259" i="1"/>
  <c r="AQ1259" i="1" s="1"/>
  <c r="AP2538" i="1"/>
  <c r="AV2538" i="1" s="1"/>
  <c r="AP1613" i="1"/>
  <c r="AQ1613" i="1" s="1"/>
  <c r="AP1935" i="1"/>
  <c r="AV1935" i="1" s="1"/>
  <c r="AP2018" i="1"/>
  <c r="AQ2018" i="1" s="1"/>
  <c r="AP1039" i="1"/>
  <c r="AV1039" i="1" s="1"/>
  <c r="AP993" i="1"/>
  <c r="AP1875" i="1"/>
  <c r="AV1875" i="1" s="1"/>
  <c r="AP2314" i="1"/>
  <c r="AP784" i="1"/>
  <c r="AR784" i="1" s="1"/>
  <c r="AP855" i="1"/>
  <c r="AP823" i="1"/>
  <c r="AV823" i="1" s="1"/>
  <c r="AP2215" i="1"/>
  <c r="AV2215" i="1" s="1"/>
  <c r="AP880" i="1"/>
  <c r="AP2621" i="1"/>
  <c r="AR2621" i="1" s="1"/>
  <c r="AP1505" i="1"/>
  <c r="AQ1505" i="1" s="1"/>
  <c r="AP2480" i="1"/>
  <c r="AR2480" i="1" s="1"/>
  <c r="AP2723" i="1"/>
  <c r="AV2723" i="1" s="1"/>
  <c r="AP1311" i="1"/>
  <c r="AV1311" i="1" s="1"/>
  <c r="AP1723" i="1"/>
  <c r="AV1723" i="1" s="1"/>
  <c r="AP2092" i="1"/>
  <c r="AP1370" i="1"/>
  <c r="AR1370" i="1" s="1"/>
  <c r="AP1097" i="1"/>
  <c r="AV1097" i="1" s="1"/>
  <c r="AP1692" i="1"/>
  <c r="AV1692" i="1" s="1"/>
  <c r="AP2472" i="1"/>
  <c r="AV2472" i="1" s="1"/>
  <c r="AP2586" i="1"/>
  <c r="AP1289" i="1"/>
  <c r="AR1289" i="1" s="1"/>
  <c r="AP2209" i="1"/>
  <c r="AR2209" i="1" s="1"/>
  <c r="AP2135" i="1"/>
  <c r="AQ2135" i="1" s="1"/>
  <c r="AP1916" i="1"/>
  <c r="AP1560" i="1"/>
  <c r="AQ1560" i="1" s="1"/>
  <c r="AP2734" i="1"/>
  <c r="AR2734" i="1" s="1"/>
  <c r="AP2733" i="1"/>
  <c r="AP1375" i="1"/>
  <c r="AR1375" i="1" s="1"/>
  <c r="AP2404" i="1"/>
  <c r="AP2747" i="1"/>
  <c r="AP1378" i="1"/>
  <c r="AV1378" i="1" s="1"/>
  <c r="AP905" i="1"/>
  <c r="AV905" i="1" s="1"/>
  <c r="AP1703" i="1"/>
  <c r="AV1703" i="1" s="1"/>
  <c r="AP1575" i="1"/>
  <c r="AR1575" i="1" s="1"/>
  <c r="AP1693" i="1"/>
  <c r="AR1693" i="1" s="1"/>
  <c r="AP1047" i="1"/>
  <c r="AP1406" i="1"/>
  <c r="AQ1406" i="1" s="1"/>
  <c r="AP1136" i="1"/>
  <c r="AR1136" i="1" s="1"/>
  <c r="AP2580" i="1"/>
  <c r="AP2592" i="1"/>
  <c r="AR2592" i="1" s="1"/>
  <c r="AP2278" i="1"/>
  <c r="AP2270" i="1"/>
  <c r="AP2399" i="1"/>
  <c r="AV2399" i="1" s="1"/>
  <c r="AP765" i="1"/>
  <c r="AV765" i="1" s="1"/>
  <c r="AP1469" i="1"/>
  <c r="AR1469" i="1" s="1"/>
  <c r="AP1644" i="1"/>
  <c r="AR1644" i="1" s="1"/>
  <c r="AP2382" i="1"/>
  <c r="AQ2382" i="1" s="1"/>
  <c r="AP2224" i="1"/>
  <c r="AP2438" i="1"/>
  <c r="AP1944" i="1"/>
  <c r="AQ1944" i="1" s="1"/>
  <c r="AP2544" i="1"/>
  <c r="AP2614" i="1"/>
  <c r="AV2614" i="1" s="1"/>
  <c r="AP1751" i="1"/>
  <c r="AV1751" i="1" s="1"/>
  <c r="AP2534" i="1"/>
  <c r="AQ2534" i="1" s="1"/>
  <c r="AP2563" i="1"/>
  <c r="AQ2563" i="1" s="1"/>
  <c r="AP800" i="1"/>
  <c r="AR800" i="1" s="1"/>
  <c r="AP1563" i="1"/>
  <c r="AQ1563" i="1" s="1"/>
  <c r="AP2594" i="1"/>
  <c r="AR2594" i="1" s="1"/>
  <c r="AP2006" i="1"/>
  <c r="AV2006" i="1" s="1"/>
  <c r="AP1643" i="1"/>
  <c r="AV1643" i="1" s="1"/>
  <c r="AP1499" i="1"/>
  <c r="AQ1499" i="1" s="1"/>
  <c r="AP1967" i="1"/>
  <c r="AQ1967" i="1" s="1"/>
  <c r="AP2361" i="1"/>
  <c r="AQ2361" i="1" s="1"/>
  <c r="AP2600" i="1"/>
  <c r="AR2600" i="1" s="1"/>
  <c r="AP1381" i="1"/>
  <c r="AQ1381" i="1" s="1"/>
  <c r="AP1346" i="1"/>
  <c r="AQ1346" i="1" s="1"/>
  <c r="AP937" i="1"/>
  <c r="AR937" i="1" s="1"/>
  <c r="AP1074" i="1"/>
  <c r="AP2475" i="1"/>
  <c r="AQ2475" i="1" s="1"/>
  <c r="AP1843" i="1"/>
  <c r="AQ1843" i="1" s="1"/>
  <c r="AP2065" i="1"/>
  <c r="AR2065" i="1" s="1"/>
  <c r="AP861" i="1"/>
  <c r="AQ861" i="1" s="1"/>
  <c r="AP1682" i="1"/>
  <c r="AP1826" i="1"/>
  <c r="AV1826" i="1" s="1"/>
  <c r="AP2489" i="1"/>
  <c r="AP2256" i="1"/>
  <c r="AV2256" i="1" s="1"/>
  <c r="AP2532" i="1"/>
  <c r="AP1568" i="1"/>
  <c r="AV1568" i="1" s="1"/>
  <c r="AP866" i="1"/>
  <c r="AQ866" i="1" s="1"/>
  <c r="AP1153" i="1"/>
  <c r="AP786" i="1"/>
  <c r="AR786" i="1" s="1"/>
  <c r="AP2589" i="1"/>
  <c r="AV2589" i="1" s="1"/>
  <c r="AP2218" i="1"/>
  <c r="AV2218" i="1" s="1"/>
  <c r="AP1817" i="1"/>
  <c r="AP787" i="1"/>
  <c r="AP1821" i="1"/>
  <c r="AQ1821" i="1" s="1"/>
  <c r="AP1419" i="1"/>
  <c r="AP837" i="1"/>
  <c r="AQ837" i="1" s="1"/>
  <c r="AP2689" i="1"/>
  <c r="AP1496" i="1"/>
  <c r="AV1496" i="1" s="1"/>
  <c r="AP1087" i="1"/>
  <c r="AR1087" i="1" s="1"/>
  <c r="AP1856" i="1"/>
  <c r="AQ1856" i="1" s="1"/>
  <c r="AP2426" i="1"/>
  <c r="AR2426" i="1" s="1"/>
  <c r="AP1805" i="1"/>
  <c r="AQ1805" i="1" s="1"/>
  <c r="AP2289" i="1"/>
  <c r="AQ2289" i="1" s="1"/>
  <c r="AP2236" i="1"/>
  <c r="AR2236" i="1" s="1"/>
  <c r="AP2603" i="1"/>
  <c r="AP1163" i="1"/>
  <c r="AQ1163" i="1" s="1"/>
  <c r="AP2299" i="1"/>
  <c r="AP2496" i="1"/>
  <c r="AR2496" i="1" s="1"/>
  <c r="AP1827" i="1"/>
  <c r="AP987" i="1"/>
  <c r="AQ987" i="1" s="1"/>
  <c r="AP858" i="1"/>
  <c r="AR858" i="1" s="1"/>
  <c r="AP2283" i="1"/>
  <c r="AR2283" i="1" s="1"/>
  <c r="AP774" i="1"/>
  <c r="AR774" i="1" s="1"/>
  <c r="AP870" i="1"/>
  <c r="AQ870" i="1" s="1"/>
  <c r="AP1726" i="1"/>
  <c r="AR1726" i="1" s="1"/>
  <c r="AP2590" i="1"/>
  <c r="AP1060" i="1"/>
  <c r="AV1060" i="1" s="1"/>
  <c r="AP1326" i="1"/>
  <c r="AR1326" i="1" s="1"/>
  <c r="AP1662" i="1"/>
  <c r="AP1184" i="1"/>
  <c r="AR1184" i="1" s="1"/>
  <c r="AP1814" i="1"/>
  <c r="AP2275" i="1"/>
  <c r="AP1642" i="1"/>
  <c r="AQ1642" i="1" s="1"/>
  <c r="AP1803" i="1"/>
  <c r="AQ1803" i="1" s="1"/>
  <c r="AP1235" i="1"/>
  <c r="AQ1235" i="1" s="1"/>
  <c r="AP1291" i="1"/>
  <c r="AQ1291" i="1" s="1"/>
  <c r="AP1483" i="1"/>
  <c r="AR1483" i="1" s="1"/>
  <c r="AP1309" i="1"/>
  <c r="AQ1309" i="1" s="1"/>
  <c r="AP2244" i="1"/>
  <c r="AP1178" i="1"/>
  <c r="AR1178" i="1" s="1"/>
  <c r="AP2729" i="1"/>
  <c r="AQ2729" i="1" s="1"/>
  <c r="AP802" i="1"/>
  <c r="AR802" i="1" s="1"/>
  <c r="AP1671" i="1"/>
  <c r="AP1147" i="1"/>
  <c r="AP1084" i="1"/>
  <c r="AR1084" i="1" s="1"/>
  <c r="AP1366" i="1"/>
  <c r="AV1366" i="1" s="1"/>
  <c r="AP2367" i="1"/>
  <c r="AQ2367" i="1" s="1"/>
  <c r="AP1322" i="1"/>
  <c r="AQ1322" i="1" s="1"/>
  <c r="AP2345" i="1"/>
  <c r="AR2345" i="1" s="1"/>
  <c r="AP2047" i="1"/>
  <c r="AP1271" i="1"/>
  <c r="AR1271" i="1" s="1"/>
  <c r="AP1926" i="1"/>
  <c r="AV1926" i="1" s="1"/>
  <c r="AP890" i="1"/>
  <c r="AP1005" i="1"/>
  <c r="AQ1005" i="1" s="1"/>
  <c r="AP1993" i="1"/>
  <c r="AV1993" i="1" s="1"/>
  <c r="AP868" i="1"/>
  <c r="AQ868" i="1" s="1"/>
  <c r="AP2675" i="1"/>
  <c r="AQ2675" i="1" s="1"/>
  <c r="AP2222" i="1"/>
  <c r="AV2222" i="1" s="1"/>
  <c r="AP2634" i="1"/>
  <c r="AV2634" i="1" s="1"/>
  <c r="AP1082" i="1"/>
  <c r="AQ1082" i="1" s="1"/>
  <c r="AP1735" i="1"/>
  <c r="AR1735" i="1" s="1"/>
  <c r="AP2097" i="1"/>
  <c r="AP1468" i="1"/>
  <c r="AP2513" i="1"/>
  <c r="AQ2513" i="1" s="1"/>
  <c r="AP896" i="1"/>
  <c r="AP1051" i="1"/>
  <c r="AQ1051" i="1" s="1"/>
  <c r="AP1216" i="1"/>
  <c r="AP2341" i="1"/>
  <c r="AQ2341" i="1" s="1"/>
  <c r="AP2719" i="1"/>
  <c r="AQ2719" i="1" s="1"/>
  <c r="AP1525" i="1"/>
  <c r="AP2486" i="1"/>
  <c r="AR2486" i="1" s="1"/>
  <c r="AP1844" i="1"/>
  <c r="AQ1844" i="1" s="1"/>
  <c r="AP1552" i="1"/>
  <c r="AR1552" i="1" s="1"/>
  <c r="AP1987" i="1"/>
  <c r="AP935" i="1"/>
  <c r="AQ935" i="1" s="1"/>
  <c r="AP2428" i="1"/>
  <c r="AQ2428" i="1" s="1"/>
  <c r="AP2027" i="1"/>
  <c r="AV2027" i="1" s="1"/>
  <c r="AP2304" i="1"/>
  <c r="AQ2304" i="1" s="1"/>
  <c r="AP2424" i="1"/>
  <c r="AP2460" i="1"/>
  <c r="AR2460" i="1" s="1"/>
  <c r="AP808" i="1"/>
  <c r="AQ808" i="1" s="1"/>
  <c r="AP2508" i="1"/>
  <c r="AP2425" i="1"/>
  <c r="AR2425" i="1" s="1"/>
  <c r="AP1665" i="1"/>
  <c r="AQ1665" i="1" s="1"/>
  <c r="AP2046" i="1"/>
  <c r="AV2046" i="1" s="1"/>
  <c r="AP930" i="1"/>
  <c r="AP2177" i="1"/>
  <c r="AP2503" i="1"/>
  <c r="AQ2503" i="1" s="1"/>
  <c r="AP2255" i="1"/>
  <c r="AR2255" i="1" s="1"/>
  <c r="AP2333" i="1"/>
  <c r="AV2333" i="1" s="1"/>
  <c r="AP2401" i="1"/>
  <c r="AR2401" i="1" s="1"/>
  <c r="AP2062" i="1"/>
  <c r="AP1396" i="1"/>
  <c r="AQ1396" i="1" s="1"/>
  <c r="AP1972" i="1"/>
  <c r="AQ1972" i="1" s="1"/>
  <c r="AP2525" i="1"/>
  <c r="AR2525" i="1" s="1"/>
  <c r="AP1401" i="1"/>
  <c r="AV1401" i="1" s="1"/>
  <c r="AP1238" i="1"/>
  <c r="AR1238" i="1" s="1"/>
  <c r="AP1785" i="1"/>
  <c r="AR1785" i="1" s="1"/>
  <c r="AP2159" i="1"/>
  <c r="AV2159" i="1" s="1"/>
  <c r="AP2125" i="1"/>
  <c r="AV2125" i="1" s="1"/>
  <c r="AP847" i="1"/>
  <c r="AP1545" i="1"/>
  <c r="AQ1545" i="1" s="1"/>
  <c r="AP2611" i="1"/>
  <c r="AP1206" i="1"/>
  <c r="AP1214" i="1"/>
  <c r="AV1214" i="1" s="1"/>
  <c r="AP950" i="1"/>
  <c r="AP1556" i="1"/>
  <c r="AV1556" i="1" s="1"/>
  <c r="AP2031" i="1"/>
  <c r="AR2031" i="1" s="1"/>
  <c r="AP1666" i="1"/>
  <c r="AQ1666" i="1" s="1"/>
  <c r="AP2724" i="1"/>
  <c r="AP898" i="1"/>
  <c r="AV898" i="1" s="1"/>
  <c r="AP986" i="1"/>
  <c r="AV986" i="1" s="1"/>
  <c r="AP948" i="1"/>
  <c r="AP2181" i="1"/>
  <c r="AV2181" i="1" s="1"/>
  <c r="AP2080" i="1"/>
  <c r="AP1265" i="1"/>
  <c r="AP2487" i="1"/>
  <c r="AQ2487" i="1" s="1"/>
  <c r="AP897" i="1"/>
  <c r="AP1225" i="1"/>
  <c r="AQ1225" i="1" s="1"/>
  <c r="AP1609" i="1"/>
  <c r="AQ1609" i="1" s="1"/>
  <c r="AP2227" i="1"/>
  <c r="AQ2227" i="1" s="1"/>
  <c r="AP2632" i="1"/>
  <c r="AP2266" i="1"/>
  <c r="AP1806" i="1"/>
  <c r="AQ1806" i="1" s="1"/>
  <c r="AP1083" i="1"/>
  <c r="AP1066" i="1"/>
  <c r="AR1066" i="1" s="1"/>
  <c r="AP1936" i="1"/>
  <c r="AP2217" i="1"/>
  <c r="AP2084" i="1"/>
  <c r="AQ2084" i="1" s="1"/>
  <c r="AP1990" i="1"/>
  <c r="AP1222" i="1"/>
  <c r="AQ1222" i="1" s="1"/>
  <c r="AP1042" i="1"/>
  <c r="AR1042" i="1" s="1"/>
  <c r="AP923" i="1"/>
  <c r="AQ923" i="1" s="1"/>
  <c r="AP840" i="1"/>
  <c r="AP815" i="1"/>
  <c r="AP2288" i="1"/>
  <c r="AQ2288" i="1" s="1"/>
  <c r="AP1338" i="1"/>
  <c r="AV1338" i="1" s="1"/>
  <c r="AP1210" i="1"/>
  <c r="AV1210" i="1" s="1"/>
  <c r="AP1494" i="1"/>
  <c r="AP2629" i="1"/>
  <c r="AP1103" i="1"/>
  <c r="AQ1103" i="1" s="1"/>
  <c r="AP2225" i="1"/>
  <c r="AV2225" i="1" s="1"/>
  <c r="AP1978" i="1"/>
  <c r="AV1978" i="1" s="1"/>
  <c r="AP1410" i="1"/>
  <c r="AR1410" i="1" s="1"/>
  <c r="AP1932" i="1"/>
  <c r="AR1932" i="1" s="1"/>
  <c r="AP1518" i="1"/>
  <c r="AP2232" i="1"/>
  <c r="AP1276" i="1"/>
  <c r="AV1276" i="1" s="1"/>
  <c r="AP2452" i="1"/>
  <c r="AR2452" i="1" s="1"/>
  <c r="AP1079" i="1"/>
  <c r="AV1079" i="1" s="1"/>
  <c r="AP2073" i="1"/>
  <c r="AV2073" i="1" s="1"/>
  <c r="AP2616" i="1"/>
  <c r="AR2616" i="1" s="1"/>
  <c r="AP2156" i="1"/>
  <c r="AV2156" i="1" s="1"/>
  <c r="AP2085" i="1"/>
  <c r="AQ2085" i="1" s="1"/>
  <c r="AP2090" i="1"/>
  <c r="AQ2090" i="1" s="1"/>
  <c r="AP2071" i="1"/>
  <c r="AQ2071" i="1" s="1"/>
  <c r="AP918" i="1"/>
  <c r="AQ918" i="1" s="1"/>
  <c r="AP1324" i="1"/>
  <c r="AP772" i="1"/>
  <c r="AP1704" i="1"/>
  <c r="AQ1704" i="1" s="1"/>
  <c r="AP2237" i="1"/>
  <c r="AP1909" i="1"/>
  <c r="AR1909" i="1" s="1"/>
  <c r="AP1614" i="1"/>
  <c r="AP1628" i="1"/>
  <c r="AP1523" i="1"/>
  <c r="AR1523" i="1" s="1"/>
  <c r="AP1559" i="1"/>
  <c r="AQ1559" i="1" s="1"/>
  <c r="AP1877" i="1"/>
  <c r="AQ1877" i="1" s="1"/>
  <c r="AP1459" i="1"/>
  <c r="AQ1459" i="1" s="1"/>
  <c r="AP2002" i="1"/>
  <c r="AQ2002" i="1" s="1"/>
  <c r="AP1120" i="1"/>
  <c r="AQ1120" i="1" s="1"/>
  <c r="AP1992" i="1"/>
  <c r="AV1992" i="1" s="1"/>
  <c r="AP1737" i="1"/>
  <c r="AR1737" i="1" s="1"/>
  <c r="AP2317" i="1"/>
  <c r="AP2241" i="1"/>
  <c r="AQ2241" i="1" s="1"/>
  <c r="AP779" i="1"/>
  <c r="AQ779" i="1" s="1"/>
  <c r="AP1385" i="1"/>
  <c r="AP1358" i="1"/>
  <c r="AR1358" i="1" s="1"/>
  <c r="AP1317" i="1"/>
  <c r="AP970" i="1"/>
  <c r="AQ970" i="1" s="1"/>
  <c r="AP1274" i="1"/>
  <c r="AQ1274" i="1" s="1"/>
  <c r="AP1859" i="1"/>
  <c r="AQ1859" i="1" s="1"/>
  <c r="AP2377" i="1"/>
  <c r="AP2681" i="1"/>
  <c r="AQ2681" i="1" s="1"/>
  <c r="AP1738" i="1"/>
  <c r="AQ1738" i="1" s="1"/>
  <c r="AP1756" i="1"/>
  <c r="AP2163" i="1"/>
  <c r="AR2163" i="1" s="1"/>
  <c r="AP1241" i="1"/>
  <c r="AP2605" i="1"/>
  <c r="AP1179" i="1"/>
  <c r="AQ1179" i="1" s="1"/>
  <c r="AP931" i="1"/>
  <c r="AP1437" i="1"/>
  <c r="AR1437" i="1" s="1"/>
  <c r="AP1218" i="1"/>
  <c r="AQ1218" i="1" s="1"/>
  <c r="AP945" i="1"/>
  <c r="AQ945" i="1" s="1"/>
  <c r="AP1566" i="1"/>
  <c r="AP2081" i="1"/>
  <c r="AP2474" i="1"/>
  <c r="AR2474" i="1" s="1"/>
  <c r="AP907" i="1"/>
  <c r="AP2524" i="1"/>
  <c r="AQ2524" i="1" s="1"/>
  <c r="AP2676" i="1"/>
  <c r="AP1636" i="1"/>
  <c r="AP2743" i="1"/>
  <c r="AQ2743" i="1" s="1"/>
  <c r="AP2374" i="1"/>
  <c r="AP1200" i="1"/>
  <c r="AR1200" i="1" s="1"/>
  <c r="AP2423" i="1"/>
  <c r="AQ2423" i="1" s="1"/>
  <c r="AP1777" i="1"/>
  <c r="AV1777" i="1" s="1"/>
  <c r="AP1014" i="1"/>
  <c r="AR1014" i="1" s="1"/>
  <c r="AP1924" i="1"/>
  <c r="AP1773" i="1"/>
  <c r="AQ1773" i="1" s="1"/>
  <c r="AP2385" i="1"/>
  <c r="AR2385" i="1" s="1"/>
  <c r="AP1707" i="1"/>
  <c r="AQ1707" i="1" s="1"/>
  <c r="AP2242" i="1"/>
  <c r="AP2098" i="1"/>
  <c r="AP928" i="1"/>
  <c r="AV928" i="1" s="1"/>
  <c r="AP1579" i="1"/>
  <c r="AP1651" i="1"/>
  <c r="AQ1651" i="1" s="1"/>
  <c r="AP2262" i="1"/>
  <c r="AR2262" i="1" s="1"/>
  <c r="AP2711" i="1"/>
  <c r="AR2711" i="1" s="1"/>
  <c r="AP1930" i="1"/>
  <c r="AQ1930" i="1" s="1"/>
  <c r="AP1093" i="1"/>
  <c r="AQ1093" i="1" s="1"/>
  <c r="AP1892" i="1"/>
  <c r="AV1892" i="1" s="1"/>
  <c r="AP1073" i="1"/>
  <c r="AP956" i="1"/>
  <c r="AV956" i="1" s="1"/>
  <c r="AP2199" i="1"/>
  <c r="AP2053" i="1"/>
  <c r="AP2138" i="1"/>
  <c r="AV2138" i="1" s="1"/>
  <c r="AP2038" i="1"/>
  <c r="AP1417" i="1"/>
  <c r="AR1417" i="1" s="1"/>
  <c r="AP1589" i="1"/>
  <c r="AV1589" i="1" s="1"/>
  <c r="AP1025" i="1"/>
  <c r="AR1025" i="1" s="1"/>
  <c r="AP2087" i="1"/>
  <c r="AP1315" i="1"/>
  <c r="AR1315" i="1" s="1"/>
  <c r="AP1763" i="1"/>
  <c r="AV1763" i="1" s="1"/>
  <c r="AP1372" i="1"/>
  <c r="AP2457" i="1"/>
  <c r="AR2457" i="1" s="1"/>
  <c r="AP2226" i="1"/>
  <c r="AP1809" i="1"/>
  <c r="AP2338" i="1"/>
  <c r="AQ2338" i="1" s="1"/>
  <c r="AP1296" i="1"/>
  <c r="AP995" i="1"/>
  <c r="AR995" i="1" s="1"/>
  <c r="AP1904" i="1"/>
  <c r="AR1904" i="1" s="1"/>
  <c r="AP2041" i="1"/>
  <c r="AQ2041" i="1" s="1"/>
  <c r="AP1017" i="1"/>
  <c r="AV1017" i="1" s="1"/>
  <c r="AP2542" i="1"/>
  <c r="AR2542" i="1" s="1"/>
  <c r="AP1634" i="1"/>
  <c r="AR1634" i="1" s="1"/>
  <c r="AP1537" i="1"/>
  <c r="AP839" i="1"/>
  <c r="AQ839" i="1" s="1"/>
  <c r="AP2666" i="1"/>
  <c r="AP1095" i="1"/>
  <c r="AP1720" i="1"/>
  <c r="AV1720" i="1" s="1"/>
  <c r="AP1522" i="1"/>
  <c r="AP1268" i="1"/>
  <c r="AQ1268" i="1" s="1"/>
  <c r="AP1328" i="1"/>
  <c r="AQ1328" i="1" s="1"/>
  <c r="AP1653" i="1"/>
  <c r="AR1653" i="1" s="1"/>
  <c r="AP2745" i="1"/>
  <c r="AR2745" i="1" s="1"/>
  <c r="AP1144" i="1"/>
  <c r="AR1144" i="1" s="1"/>
  <c r="AP2192" i="1"/>
  <c r="AR2192" i="1" s="1"/>
  <c r="AP1063" i="1"/>
  <c r="AP2703" i="1"/>
  <c r="AR2703" i="1" s="1"/>
  <c r="AP2036" i="1"/>
  <c r="AV2036" i="1" s="1"/>
  <c r="AP1376" i="1"/>
  <c r="AQ1376" i="1" s="1"/>
  <c r="AP2539" i="1"/>
  <c r="AR2539" i="1" s="1"/>
  <c r="AP1943" i="1"/>
  <c r="AQ1943" i="1" s="1"/>
  <c r="AP2613" i="1"/>
  <c r="AQ2613" i="1" s="1"/>
  <c r="AP777" i="1"/>
  <c r="AV777" i="1" s="1"/>
  <c r="AP2370" i="1"/>
  <c r="AQ2370" i="1" s="1"/>
  <c r="AP1362" i="1"/>
  <c r="AP1094" i="1"/>
  <c r="AP1181" i="1"/>
  <c r="AR1181" i="1" s="1"/>
  <c r="AP1744" i="1"/>
  <c r="AP1641" i="1"/>
  <c r="AR1641" i="1" s="1"/>
  <c r="AP1196" i="1"/>
  <c r="AV1196" i="1" s="1"/>
  <c r="AP1434" i="1"/>
  <c r="AP1272" i="1"/>
  <c r="AR1272" i="1" s="1"/>
  <c r="AP1380" i="1"/>
  <c r="AP826" i="1"/>
  <c r="AR826" i="1" s="1"/>
  <c r="AP1565" i="1"/>
  <c r="AQ1565" i="1" s="1"/>
  <c r="AP2725" i="1"/>
  <c r="AQ2725" i="1" s="1"/>
  <c r="AP1618" i="1"/>
  <c r="AQ1618" i="1" s="1"/>
  <c r="AP2500" i="1"/>
  <c r="AQ2500" i="1" s="1"/>
  <c r="AP1510" i="1"/>
  <c r="AR1510" i="1" s="1"/>
  <c r="AP922" i="1"/>
  <c r="AQ922" i="1" s="1"/>
  <c r="AP1501" i="1"/>
  <c r="AQ1501" i="1" s="1"/>
  <c r="AP2505" i="1"/>
  <c r="AP2499" i="1"/>
  <c r="AQ2499" i="1" s="1"/>
  <c r="AP1356" i="1"/>
  <c r="AQ1356" i="1" s="1"/>
  <c r="AP816" i="1"/>
  <c r="AP2498" i="1"/>
  <c r="AQ2498" i="1" s="1"/>
  <c r="AP1379" i="1"/>
  <c r="AR1379" i="1" s="1"/>
  <c r="AP894" i="1"/>
  <c r="AV894" i="1" s="1"/>
  <c r="AP2261" i="1"/>
  <c r="AP1262" i="1"/>
  <c r="AP1306" i="1"/>
  <c r="AQ1306" i="1" s="1"/>
  <c r="AP1033" i="1"/>
  <c r="AP1689" i="1"/>
  <c r="AV1689" i="1" s="1"/>
  <c r="AP2412" i="1"/>
  <c r="AQ2412" i="1" s="1"/>
  <c r="AP2267" i="1"/>
  <c r="AP2698" i="1"/>
  <c r="AR2698" i="1" s="1"/>
  <c r="AP2653" i="1"/>
  <c r="AV2653" i="1" s="1"/>
  <c r="AP2526" i="1"/>
  <c r="AQ2526" i="1" s="1"/>
  <c r="AP1569" i="1"/>
  <c r="AQ1569" i="1" s="1"/>
  <c r="AP1490" i="1"/>
  <c r="AV1490" i="1" s="1"/>
  <c r="AP1493" i="1"/>
  <c r="AP1610" i="1"/>
  <c r="AP2279" i="1"/>
  <c r="AR2279" i="1" s="1"/>
  <c r="AP2551" i="1"/>
  <c r="AP1001" i="1"/>
  <c r="AV1001" i="1" s="1"/>
  <c r="AP2636" i="1"/>
  <c r="AR2636" i="1" s="1"/>
  <c r="AP1871" i="1"/>
  <c r="AR1871" i="1" s="1"/>
  <c r="AP1611" i="1"/>
  <c r="AQ1611" i="1" s="1"/>
  <c r="AP2013" i="1"/>
  <c r="AP1899" i="1"/>
  <c r="AR1899" i="1" s="1"/>
  <c r="AP2297" i="1"/>
  <c r="AV2297" i="1" s="1"/>
  <c r="AP2432" i="1"/>
  <c r="AP1731" i="1"/>
  <c r="AP2318" i="1"/>
  <c r="AP2214" i="1"/>
  <c r="AQ2214" i="1" s="1"/>
  <c r="AP821" i="1"/>
  <c r="AV821" i="1" s="1"/>
  <c r="AP2459" i="1"/>
  <c r="AV2459" i="1" s="1"/>
  <c r="AP1086" i="1"/>
  <c r="AP2157" i="1"/>
  <c r="AP2127" i="1"/>
  <c r="AQ2127" i="1" s="1"/>
  <c r="AP1342" i="1"/>
  <c r="AR1342" i="1" s="1"/>
  <c r="AP1330" i="1"/>
  <c r="AQ1330" i="1" s="1"/>
  <c r="AP1633" i="1"/>
  <c r="AQ1633" i="1" s="1"/>
  <c r="AP909" i="1"/>
  <c r="AV909" i="1" s="1"/>
  <c r="AP1058" i="1"/>
  <c r="AP1743" i="1"/>
  <c r="AP1497" i="1"/>
  <c r="AV1497" i="1" s="1"/>
  <c r="AP2025" i="1"/>
  <c r="AV2025" i="1" s="1"/>
  <c r="AP1321" i="1"/>
  <c r="AQ1321" i="1" s="1"/>
  <c r="AP1792" i="1"/>
  <c r="AP1696" i="1"/>
  <c r="AP2010" i="1"/>
  <c r="AR2010" i="1" s="1"/>
  <c r="AP2248" i="1"/>
  <c r="AP1528" i="1"/>
  <c r="AV1528" i="1" s="1"/>
  <c r="AP1249" i="1"/>
  <c r="AR1249" i="1" s="1"/>
  <c r="AP2527" i="1"/>
  <c r="AR2527" i="1" s="1"/>
  <c r="AP1076" i="1"/>
  <c r="AP2631" i="1"/>
  <c r="AP2111" i="1"/>
  <c r="AR2111" i="1" s="1"/>
  <c r="AP1277" i="1"/>
  <c r="AR1277" i="1" s="1"/>
  <c r="AP1854" i="1"/>
  <c r="AR1854" i="1" s="1"/>
  <c r="AP2343" i="1"/>
  <c r="AV2343" i="1" s="1"/>
  <c r="AP1517" i="1"/>
  <c r="AQ1517" i="1" s="1"/>
  <c r="AP2254" i="1"/>
  <c r="AR2254" i="1" s="1"/>
  <c r="AP1912" i="1"/>
  <c r="AP2471" i="1"/>
  <c r="AV2471" i="1" s="1"/>
  <c r="AP1753" i="1"/>
  <c r="AQ1753" i="1" s="1"/>
  <c r="AP1885" i="1"/>
  <c r="AP1919" i="1"/>
  <c r="AP1489" i="1"/>
  <c r="AP2339" i="1"/>
  <c r="AQ2339" i="1" s="1"/>
  <c r="AP2416" i="1"/>
  <c r="AR2416" i="1" s="1"/>
  <c r="AP1305" i="1"/>
  <c r="AV1305" i="1" s="1"/>
  <c r="AP2020" i="1"/>
  <c r="AP2052" i="1"/>
  <c r="AP2316" i="1"/>
  <c r="AR2316" i="1" s="1"/>
  <c r="AP1804" i="1"/>
  <c r="AV1804" i="1" s="1"/>
  <c r="AP2692" i="1"/>
  <c r="AR2692" i="1" s="1"/>
  <c r="AP2642" i="1"/>
  <c r="AR2642" i="1" s="1"/>
  <c r="AP2302" i="1"/>
  <c r="AR2302" i="1" s="1"/>
  <c r="AP2612" i="1"/>
  <c r="AP1281" i="1"/>
  <c r="AP1477" i="1"/>
  <c r="AV1477" i="1" s="1"/>
  <c r="AP1603" i="1"/>
  <c r="AQ1603" i="1" s="1"/>
  <c r="AP1624" i="1"/>
  <c r="AR1624" i="1" s="1"/>
  <c r="AP1776" i="1"/>
  <c r="AR1776" i="1" s="1"/>
  <c r="AP2208" i="1"/>
  <c r="AP1413" i="1"/>
  <c r="AR1413" i="1" s="1"/>
  <c r="AP762" i="1"/>
  <c r="AR762" i="1" s="1"/>
  <c r="AP2042" i="1"/>
  <c r="AV2042" i="1" s="1"/>
  <c r="AP2627" i="1"/>
  <c r="AR2627" i="1" s="1"/>
  <c r="AP2494" i="1"/>
  <c r="AP1198" i="1"/>
  <c r="AQ1198" i="1" s="1"/>
  <c r="AP783" i="1"/>
  <c r="AQ783" i="1" s="1"/>
  <c r="AP785" i="1"/>
  <c r="AR785" i="1" s="1"/>
  <c r="AP2660" i="1"/>
  <c r="AQ2660" i="1" s="1"/>
  <c r="AP1457" i="1"/>
  <c r="AV1457" i="1" s="1"/>
  <c r="AP841" i="1"/>
  <c r="AV841" i="1" s="1"/>
  <c r="AP2271" i="1"/>
  <c r="AP2207" i="1"/>
  <c r="AV2207" i="1" s="1"/>
  <c r="AP1727" i="1"/>
  <c r="AR1727" i="1" s="1"/>
  <c r="AP2089" i="1"/>
  <c r="AQ2089" i="1" s="1"/>
  <c r="AP1729" i="1"/>
  <c r="AR1729" i="1" s="1"/>
  <c r="AP1232" i="1"/>
  <c r="AP1680" i="1"/>
  <c r="AR1680" i="1" s="1"/>
  <c r="AP1091" i="1"/>
  <c r="AR1091" i="1" s="1"/>
  <c r="AP1942" i="1"/>
  <c r="AQ1942" i="1" s="1"/>
  <c r="AP1217" i="1"/>
  <c r="AQ1217" i="1" s="1"/>
  <c r="AP1314" i="1"/>
  <c r="AV1314" i="1" s="1"/>
  <c r="AP1963" i="1"/>
  <c r="AP1970" i="1"/>
  <c r="AP1540" i="1"/>
  <c r="AV1540" i="1" s="1"/>
  <c r="AP2140" i="1"/>
  <c r="AP1175" i="1"/>
  <c r="AV1175" i="1" s="1"/>
  <c r="AP1382" i="1"/>
  <c r="AQ1382" i="1" s="1"/>
  <c r="AP1002" i="1"/>
  <c r="AP1884" i="1"/>
  <c r="AP1162" i="1"/>
  <c r="AP1444" i="1"/>
  <c r="AR1444" i="1" s="1"/>
  <c r="AP1052" i="1"/>
  <c r="AP2516" i="1"/>
  <c r="AV2516" i="1" s="1"/>
  <c r="AP2000" i="1"/>
  <c r="AV2000" i="1" s="1"/>
  <c r="AP904" i="1"/>
  <c r="AP1275" i="1"/>
  <c r="AQ1275" i="1" s="1"/>
  <c r="AP1941" i="1"/>
  <c r="AV1941" i="1" s="1"/>
  <c r="AP1837" i="1"/>
  <c r="AQ1837" i="1" s="1"/>
  <c r="AP2451" i="1"/>
  <c r="AQ2451" i="1" s="1"/>
  <c r="AP973" i="1"/>
  <c r="AP1495" i="1"/>
  <c r="AP1188" i="1"/>
  <c r="AP1288" i="1"/>
  <c r="AV1288" i="1" s="1"/>
  <c r="AP1852" i="1"/>
  <c r="AP2155" i="1"/>
  <c r="AQ2155" i="1" s="1"/>
  <c r="AP1913" i="1"/>
  <c r="AV1913" i="1" s="1"/>
  <c r="AP2174" i="1"/>
  <c r="AP2147" i="1"/>
  <c r="AQ2147" i="1" s="1"/>
  <c r="AP2263" i="1"/>
  <c r="AP1015" i="1"/>
  <c r="AR1015" i="1" s="1"/>
  <c r="AP2392" i="1"/>
  <c r="AV2392" i="1" s="1"/>
  <c r="AP1914" i="1"/>
  <c r="AP1594" i="1"/>
  <c r="AP2250" i="1"/>
  <c r="AR2250" i="1" s="1"/>
  <c r="AP1123" i="1"/>
  <c r="AR1123" i="1" s="1"/>
  <c r="AP1302" i="1"/>
  <c r="AR1302" i="1" s="1"/>
  <c r="AP2577" i="1"/>
  <c r="AQ2577" i="1" s="1"/>
  <c r="AP947" i="1"/>
  <c r="AQ947" i="1" s="1"/>
  <c r="AP2057" i="1"/>
  <c r="AP2019" i="1"/>
  <c r="AQ2019" i="1" s="1"/>
  <c r="AP1078" i="1"/>
  <c r="AP1318" i="1"/>
  <c r="AR1318" i="1" s="1"/>
  <c r="AP1937" i="1"/>
  <c r="AQ1937" i="1" s="1"/>
  <c r="AP2637" i="1"/>
  <c r="AP1148" i="1"/>
  <c r="AP2017" i="1"/>
  <c r="AP1191" i="1"/>
  <c r="AQ1191" i="1" s="1"/>
  <c r="AP2604" i="1"/>
  <c r="AQ2604" i="1" s="1"/>
  <c r="AP1740" i="1"/>
  <c r="AQ1740" i="1" s="1"/>
  <c r="AP1604" i="1"/>
  <c r="AV1604" i="1" s="1"/>
  <c r="AP2161" i="1"/>
  <c r="AP906" i="1"/>
  <c r="AQ906" i="1" s="1"/>
  <c r="AP1183" i="1"/>
  <c r="AR1183" i="1" s="1"/>
  <c r="AP2670" i="1"/>
  <c r="AR2670" i="1" s="1"/>
  <c r="AP2051" i="1"/>
  <c r="AV2051" i="1" s="1"/>
  <c r="AP828" i="1"/>
  <c r="AP2561" i="1"/>
  <c r="AP1664" i="1"/>
  <c r="AP2540" i="1"/>
  <c r="AR2540" i="1" s="1"/>
  <c r="AP1547" i="1"/>
  <c r="AP2583" i="1"/>
  <c r="AR2583" i="1" s="1"/>
  <c r="AP1920" i="1"/>
  <c r="AP865" i="1"/>
  <c r="AP794" i="1"/>
  <c r="AV794" i="1" s="1"/>
  <c r="AP1273" i="1"/>
  <c r="AP1363" i="1"/>
  <c r="AV1363" i="1" s="1"/>
  <c r="AP1125" i="1"/>
  <c r="AR1125" i="1" s="1"/>
  <c r="AP2620" i="1"/>
  <c r="AP1448" i="1"/>
  <c r="AP1750" i="1"/>
  <c r="AP2545" i="1"/>
  <c r="AR2545" i="1" s="1"/>
  <c r="AP992" i="1"/>
  <c r="AP913" i="1"/>
  <c r="AR913" i="1" s="1"/>
  <c r="AP1112" i="1"/>
  <c r="AP958" i="1"/>
  <c r="AQ958" i="1" s="1"/>
  <c r="AP2454" i="1"/>
  <c r="AQ2454" i="1" s="1"/>
  <c r="AP2468" i="1"/>
  <c r="AP2449" i="1"/>
  <c r="AR2449" i="1" s="1"/>
  <c r="AP811" i="1"/>
  <c r="AV811" i="1" s="1"/>
  <c r="AP1113" i="1"/>
  <c r="AP2476" i="1"/>
  <c r="AP2238" i="1"/>
  <c r="AP964" i="1"/>
  <c r="AR964" i="1" s="1"/>
  <c r="AP1933" i="1"/>
  <c r="AQ1933" i="1" s="1"/>
  <c r="AP1055" i="1"/>
  <c r="AV1055" i="1" s="1"/>
  <c r="AP1416" i="1"/>
  <c r="AQ1416" i="1" s="1"/>
  <c r="AP804" i="1"/>
  <c r="AP805" i="1"/>
  <c r="AQ805" i="1" s="1"/>
  <c r="AP1030" i="1"/>
  <c r="AP1365" i="1"/>
  <c r="AR1365" i="1" s="1"/>
  <c r="AP1661" i="1"/>
  <c r="AQ1661" i="1" s="1"/>
  <c r="AP1092" i="1"/>
  <c r="AP1833" i="1"/>
  <c r="AP2450" i="1"/>
  <c r="AP2290" i="1"/>
  <c r="AQ2290" i="1" s="1"/>
  <c r="AP1934" i="1"/>
  <c r="AP1857" i="1"/>
  <c r="AR1857" i="1" s="1"/>
  <c r="AP1536" i="1"/>
  <c r="AP859" i="1"/>
  <c r="AP2216" i="1"/>
  <c r="AV2216" i="1" s="1"/>
  <c r="AP1958" i="1"/>
  <c r="AQ1958" i="1" s="1"/>
  <c r="AP1412" i="1"/>
  <c r="AV1412" i="1" s="1"/>
  <c r="AP1344" i="1"/>
  <c r="AV1344" i="1" s="1"/>
  <c r="AP2055" i="1"/>
  <c r="AV2055" i="1" s="1"/>
  <c r="AP2026" i="1"/>
  <c r="AQ2026" i="1" s="1"/>
  <c r="AP1741" i="1"/>
  <c r="AP2003" i="1"/>
  <c r="AV2003" i="1" s="1"/>
  <c r="AP1966" i="1"/>
  <c r="AQ1966" i="1" s="1"/>
  <c r="AP1140" i="1"/>
  <c r="AV1140" i="1" s="1"/>
  <c r="AP1855" i="1"/>
  <c r="AP781" i="1"/>
  <c r="AP1923" i="1"/>
  <c r="AV1923" i="1" s="1"/>
  <c r="AP2376" i="1"/>
  <c r="AR2376" i="1" s="1"/>
  <c r="AP1455" i="1"/>
  <c r="AR1455" i="1" s="1"/>
  <c r="AP1800" i="1"/>
  <c r="AV1800" i="1" s="1"/>
  <c r="AP2188" i="1"/>
  <c r="AV2188" i="1" s="1"/>
  <c r="AP2746" i="1"/>
  <c r="AV2746" i="1" s="1"/>
  <c r="AP1476" i="1"/>
  <c r="AV1476" i="1" s="1"/>
  <c r="AP2182" i="1"/>
  <c r="AV2182" i="1" s="1"/>
  <c r="AP911" i="1"/>
  <c r="AP1846" i="1"/>
  <c r="AR1846" i="1" s="1"/>
  <c r="AP1295" i="1"/>
  <c r="AP1242" i="1"/>
  <c r="AP2695" i="1"/>
  <c r="AV2695" i="1" s="1"/>
  <c r="AP1583" i="1"/>
  <c r="AP1546" i="1"/>
  <c r="AV1546" i="1" s="1"/>
  <c r="AP2467" i="1"/>
  <c r="AV2467" i="1" s="1"/>
  <c r="AP1053" i="1"/>
  <c r="AP1049" i="1"/>
  <c r="AV1049" i="1" s="1"/>
  <c r="AP2543" i="1"/>
  <c r="AR2543" i="1" s="1"/>
  <c r="AP912" i="1"/>
  <c r="AQ912" i="1" s="1"/>
  <c r="AP2713" i="1"/>
  <c r="AV2713" i="1" s="1"/>
  <c r="AP2662" i="1"/>
  <c r="AR2662" i="1" s="1"/>
  <c r="AP1351" i="1"/>
  <c r="AP2625" i="1"/>
  <c r="AP2715" i="1"/>
  <c r="AQ2715" i="1" s="1"/>
  <c r="AP1799" i="1"/>
  <c r="AQ1799" i="1" s="1"/>
  <c r="AP1526" i="1"/>
  <c r="AQ1526" i="1" s="1"/>
  <c r="AP1367" i="1"/>
  <c r="AQ1367" i="1" s="1"/>
  <c r="AP1482" i="1"/>
  <c r="AV1482" i="1" s="1"/>
  <c r="AP2641" i="1"/>
  <c r="AP1891" i="1"/>
  <c r="AP1521" i="1"/>
  <c r="AQ1521" i="1" s="1"/>
  <c r="AP1137" i="1"/>
  <c r="AQ1137" i="1" s="1"/>
  <c r="AP1551" i="1"/>
  <c r="AV1551" i="1" s="1"/>
  <c r="AP2265" i="1"/>
  <c r="AR2265" i="1" s="1"/>
  <c r="AP2440" i="1"/>
  <c r="AP893" i="1"/>
  <c r="AR893" i="1" s="1"/>
  <c r="AP2373" i="1"/>
  <c r="AR2373" i="1" s="1"/>
  <c r="AP944" i="1"/>
  <c r="AV944" i="1" s="1"/>
  <c r="AP1472" i="1"/>
  <c r="AQ1472" i="1" s="1"/>
  <c r="AP2043" i="1"/>
  <c r="AP981" i="1"/>
  <c r="AP1088" i="1"/>
  <c r="AP1797" i="1"/>
  <c r="AV1797" i="1" s="1"/>
  <c r="AP1886" i="1"/>
  <c r="AV1886" i="1" s="1"/>
  <c r="AP2291" i="1"/>
  <c r="AV2291" i="1" s="1"/>
  <c r="AP959" i="1"/>
  <c r="AV959" i="1" s="1"/>
  <c r="AP1374" i="1"/>
  <c r="AP1898" i="1"/>
  <c r="AV1898" i="1" s="1"/>
  <c r="AP1961" i="1"/>
  <c r="AV1961" i="1" s="1"/>
  <c r="AP1840" i="1"/>
  <c r="AQ1840" i="1" s="1"/>
  <c r="AP2502" i="1"/>
  <c r="AQ2502" i="1" s="1"/>
  <c r="AP1422" i="1"/>
  <c r="AQ1422" i="1" s="1"/>
  <c r="AP833" i="1"/>
  <c r="AP2116" i="1"/>
  <c r="AQ2116" i="1" s="1"/>
  <c r="AP2165" i="1"/>
  <c r="AV2165" i="1" s="1"/>
  <c r="AP1656" i="1"/>
  <c r="AV1656" i="1" s="1"/>
  <c r="AP1615" i="1"/>
  <c r="AQ1615" i="1" s="1"/>
  <c r="AP910" i="1"/>
  <c r="AR910" i="1" s="1"/>
  <c r="AP1631" i="1"/>
  <c r="AP2164" i="1"/>
  <c r="AQ2164" i="1" s="1"/>
  <c r="AP1736" i="1"/>
  <c r="AV1736" i="1" s="1"/>
  <c r="AP2240" i="1"/>
  <c r="AQ2240" i="1" s="1"/>
  <c r="AP1571" i="1"/>
  <c r="AV1571" i="1" s="1"/>
  <c r="AP1481" i="1"/>
  <c r="AP797" i="1"/>
  <c r="AV797" i="1" s="1"/>
  <c r="AP2736" i="1"/>
  <c r="AR2736" i="1" s="1"/>
  <c r="AP768" i="1"/>
  <c r="AR768" i="1" s="1"/>
  <c r="AP1515" i="1"/>
  <c r="AV1515" i="1" s="1"/>
  <c r="AP2118" i="1"/>
  <c r="AV2118" i="1" s="1"/>
  <c r="AP817" i="1"/>
  <c r="AV817" i="1" s="1"/>
  <c r="AP2395" i="1"/>
  <c r="AP1733" i="1"/>
  <c r="AV1733" i="1" s="1"/>
  <c r="AP1012" i="1"/>
  <c r="AV1012" i="1" s="1"/>
  <c r="AP2189" i="1"/>
  <c r="AR2189" i="1" s="1"/>
  <c r="AP2521" i="1"/>
  <c r="AR2521" i="1" s="1"/>
  <c r="AP2083" i="1"/>
  <c r="AR2083" i="1" s="1"/>
  <c r="AP1529" i="1"/>
  <c r="AV1529" i="1" s="1"/>
  <c r="AP2102" i="1"/>
  <c r="AQ2102" i="1" s="1"/>
  <c r="AP2391" i="1"/>
  <c r="AR2391" i="1" s="1"/>
  <c r="AP799" i="1"/>
  <c r="AR799" i="1" s="1"/>
  <c r="AP1294" i="1"/>
  <c r="AQ1294" i="1" s="1"/>
  <c r="AP915" i="1"/>
  <c r="AP2512" i="1"/>
  <c r="AP1757" i="1"/>
  <c r="AV1757" i="1" s="1"/>
  <c r="AP1779" i="1"/>
  <c r="AV1779" i="1" s="1"/>
  <c r="AP1009" i="1"/>
  <c r="AQ1009" i="1" s="1"/>
  <c r="AP1829" i="1"/>
  <c r="AR1829" i="1" s="1"/>
  <c r="AP1118" i="1"/>
  <c r="AP1337" i="1"/>
  <c r="AP2298" i="1"/>
  <c r="AP1423" i="1"/>
  <c r="AV1423" i="1" s="1"/>
  <c r="AP1393" i="1"/>
  <c r="AV1393" i="1" s="1"/>
  <c r="AP1956" i="1"/>
  <c r="AR1956" i="1" s="1"/>
  <c r="AP1164" i="1"/>
  <c r="AQ1164" i="1" s="1"/>
  <c r="AP2506" i="1"/>
  <c r="AP1984" i="1"/>
  <c r="AR1984" i="1" s="1"/>
  <c r="AP1402" i="1"/>
  <c r="AP2344" i="1"/>
  <c r="AV2344" i="1" s="1"/>
  <c r="AP771" i="1"/>
  <c r="AQ771" i="1" s="1"/>
  <c r="AP842" i="1"/>
  <c r="K15" i="1"/>
  <c r="I729" i="1"/>
  <c r="K13" i="1"/>
  <c r="I727" i="1"/>
  <c r="AP1668" i="1"/>
  <c r="AR1668" i="1" s="1"/>
  <c r="AP1176" i="1"/>
  <c r="AQ1176" i="1" s="1"/>
  <c r="AP1106" i="1"/>
  <c r="AP1813" i="1"/>
  <c r="AV1813" i="1" s="1"/>
  <c r="AP1802" i="1"/>
  <c r="AQ1802" i="1" s="1"/>
  <c r="AP1864" i="1"/>
  <c r="AV1864" i="1" s="1"/>
  <c r="AP767" i="1"/>
  <c r="AV767" i="1" s="1"/>
  <c r="AP770" i="1"/>
  <c r="AV770" i="1" s="1"/>
  <c r="AP1244" i="1"/>
  <c r="AQ1244" i="1" s="1"/>
  <c r="AP1127" i="1"/>
  <c r="AV1127" i="1" s="1"/>
  <c r="AP1591" i="1"/>
  <c r="AV1591" i="1" s="1"/>
  <c r="AP2312" i="1"/>
  <c r="AR2312" i="1" s="1"/>
  <c r="AP2007" i="1"/>
  <c r="AR2007" i="1" s="1"/>
  <c r="AP1514" i="1"/>
  <c r="AR1514" i="1" s="1"/>
  <c r="AP1336" i="1"/>
  <c r="AR1336" i="1" s="1"/>
  <c r="AP2259" i="1"/>
  <c r="AQ2259" i="1" s="1"/>
  <c r="AP2285" i="1"/>
  <c r="AP851" i="1"/>
  <c r="AV851" i="1" s="1"/>
  <c r="AP1466" i="1"/>
  <c r="AR1466" i="1" s="1"/>
  <c r="AP1646" i="1"/>
  <c r="AQ1646" i="1" s="1"/>
  <c r="AP1347" i="1"/>
  <c r="AV1347" i="1" s="1"/>
  <c r="AP1513" i="1"/>
  <c r="AV1513" i="1" s="1"/>
  <c r="AP2296" i="1"/>
  <c r="AV2296" i="1" s="1"/>
  <c r="AP1690" i="1"/>
  <c r="AQ1690" i="1" s="1"/>
  <c r="AP2389" i="1"/>
  <c r="AQ2389" i="1" s="1"/>
  <c r="AP2721" i="1"/>
  <c r="AR2721" i="1" s="1"/>
  <c r="AP1801" i="1"/>
  <c r="AR1801" i="1" s="1"/>
  <c r="AP1368" i="1"/>
  <c r="AQ1368" i="1" s="1"/>
  <c r="AP863" i="1"/>
  <c r="AV863" i="1" s="1"/>
  <c r="AP1710" i="1"/>
  <c r="AR1710" i="1" s="1"/>
  <c r="AP2554" i="1"/>
  <c r="AR2554" i="1" s="1"/>
  <c r="AP1071" i="1"/>
  <c r="AQ1071" i="1" s="1"/>
  <c r="AP1782" i="1"/>
  <c r="AQ1782" i="1" s="1"/>
  <c r="AP2756" i="1"/>
  <c r="AQ2756" i="1" s="1"/>
  <c r="AP1408" i="1"/>
  <c r="AQ1408" i="1" s="1"/>
  <c r="AP1910" i="1"/>
  <c r="AV1910" i="1" s="1"/>
  <c r="AP1981" i="1"/>
  <c r="AR1981" i="1" s="1"/>
  <c r="AP2331" i="1"/>
  <c r="AV2331" i="1" s="1"/>
  <c r="AP1124" i="1"/>
  <c r="AR1124" i="1" s="1"/>
  <c r="AP1485" i="1"/>
  <c r="AV1485" i="1" s="1"/>
  <c r="AP2308" i="1"/>
  <c r="AQ2308" i="1" s="1"/>
  <c r="AP2623" i="1"/>
  <c r="AV2623" i="1" s="1"/>
  <c r="AP1253" i="1"/>
  <c r="AQ1253" i="1" s="1"/>
  <c r="AP2206" i="1"/>
  <c r="AR2206" i="1" s="1"/>
  <c r="AP1879" i="1"/>
  <c r="AR1879" i="1" s="1"/>
  <c r="AP1754" i="1"/>
  <c r="AR1754" i="1" s="1"/>
  <c r="AP2119" i="1"/>
  <c r="AQ2119" i="1" s="1"/>
  <c r="AP2223" i="1"/>
  <c r="AQ2223" i="1" s="1"/>
  <c r="AP1954" i="1"/>
  <c r="AQ1954" i="1" s="1"/>
  <c r="AP1572" i="1"/>
  <c r="AR1572" i="1" s="1"/>
  <c r="AP1638" i="1"/>
  <c r="AV1638" i="1" s="1"/>
  <c r="AP2323" i="1"/>
  <c r="AR2323" i="1" s="1"/>
  <c r="AP1686" i="1"/>
  <c r="AV1686" i="1" s="1"/>
  <c r="AP2176" i="1"/>
  <c r="AV2176" i="1" s="1"/>
  <c r="AP2536" i="1"/>
  <c r="AR2536" i="1" s="1"/>
  <c r="AP1762" i="1"/>
  <c r="AR1762" i="1" s="1"/>
  <c r="AP899" i="1"/>
  <c r="AQ899" i="1" s="1"/>
  <c r="AP2074" i="1"/>
  <c r="AR2074" i="1" s="1"/>
  <c r="AP1997" i="1"/>
  <c r="AR1997" i="1" s="1"/>
  <c r="AP2716" i="1"/>
  <c r="AR2716" i="1" s="1"/>
  <c r="AP2280" i="1"/>
  <c r="AQ2280" i="1" s="1"/>
  <c r="AP1334" i="1"/>
  <c r="AR1334" i="1" s="1"/>
  <c r="AP925" i="1"/>
  <c r="AV925" i="1" s="1"/>
  <c r="AP2488" i="1"/>
  <c r="AR2488" i="1" s="1"/>
  <c r="AP1988" i="1"/>
  <c r="AV1988" i="1" s="1"/>
  <c r="AP2441" i="1"/>
  <c r="AR2441" i="1" s="1"/>
  <c r="AP1830" i="1"/>
  <c r="AQ1830" i="1" s="1"/>
  <c r="AP2400" i="1"/>
  <c r="AV2400" i="1" s="1"/>
  <c r="AP1691" i="1"/>
  <c r="AV1691" i="1" s="1"/>
  <c r="AP1834" i="1"/>
  <c r="AR1834" i="1" s="1"/>
  <c r="AP1983" i="1"/>
  <c r="AV1983" i="1" s="1"/>
  <c r="AP2309" i="1"/>
  <c r="AV2309" i="1" s="1"/>
  <c r="AP1487" i="1"/>
  <c r="AV1487" i="1" s="1"/>
  <c r="AP2737" i="1"/>
  <c r="AV2737" i="1" s="1"/>
  <c r="AP2607" i="1"/>
  <c r="AQ2607" i="1" s="1"/>
  <c r="AP1132" i="1"/>
  <c r="AQ1132" i="1" s="1"/>
  <c r="AP2230" i="1"/>
  <c r="AQ2230" i="1" s="1"/>
  <c r="AP1658" i="1"/>
  <c r="AV1658" i="1" s="1"/>
  <c r="AP1138" i="1"/>
  <c r="AR1138" i="1" s="1"/>
  <c r="AP1032" i="1"/>
  <c r="AQ1032" i="1" s="1"/>
  <c r="AP1678" i="1"/>
  <c r="AR1678" i="1" s="1"/>
  <c r="AP1420" i="1"/>
  <c r="AQ1420" i="1" s="1"/>
  <c r="AP1964" i="1"/>
  <c r="AR1964" i="1" s="1"/>
  <c r="AP903" i="1"/>
  <c r="AQ903" i="1" s="1"/>
  <c r="AP1031" i="1"/>
  <c r="AV1031" i="1" s="1"/>
  <c r="AP1141" i="1"/>
  <c r="AR1141" i="1" s="1"/>
  <c r="AP1008" i="1"/>
  <c r="AR1008" i="1" s="1"/>
  <c r="AP2492" i="1"/>
  <c r="AV2492" i="1" s="1"/>
  <c r="AP2175" i="1"/>
  <c r="AV2175" i="1" s="1"/>
  <c r="AP1874" i="1"/>
  <c r="AR1874" i="1" s="1"/>
  <c r="AP1199" i="1"/>
  <c r="AQ1199" i="1" s="1"/>
  <c r="AP2197" i="1"/>
  <c r="AR2197" i="1" s="1"/>
  <c r="AP1065" i="1"/>
  <c r="AQ1065" i="1" s="1"/>
  <c r="AP976" i="1"/>
  <c r="AV976" i="1" s="1"/>
  <c r="AP1435" i="1"/>
  <c r="AV1435" i="1" s="1"/>
  <c r="AP1057" i="1"/>
  <c r="AQ1057" i="1" s="1"/>
  <c r="AP1223" i="1"/>
  <c r="AV1223" i="1" s="1"/>
  <c r="AP1918" i="1"/>
  <c r="AR1918" i="1" s="1"/>
  <c r="AP2663" i="1"/>
  <c r="AQ2663" i="1" s="1"/>
  <c r="AP1781" i="1"/>
  <c r="AR1781" i="1" s="1"/>
  <c r="AP2037" i="1"/>
  <c r="AQ2037" i="1" s="1"/>
  <c r="AP2679" i="1"/>
  <c r="AQ2679" i="1" s="1"/>
  <c r="AP1027" i="1"/>
  <c r="AR1027" i="1" s="1"/>
  <c r="AP850" i="1"/>
  <c r="AV850" i="1" s="1"/>
  <c r="AP2617" i="1"/>
  <c r="AV2617" i="1" s="1"/>
  <c r="AP2322" i="1"/>
  <c r="AQ2322" i="1" s="1"/>
  <c r="AP2564" i="1"/>
  <c r="AV2564" i="1" s="1"/>
  <c r="AP1876" i="1"/>
  <c r="AR1876" i="1" s="1"/>
  <c r="AP844" i="1"/>
  <c r="AR844" i="1" s="1"/>
  <c r="AP2501" i="1"/>
  <c r="AQ2501" i="1" s="1"/>
  <c r="AP2643" i="1"/>
  <c r="AQ2643" i="1" s="1"/>
  <c r="AP2122" i="1"/>
  <c r="AR2122" i="1" s="1"/>
  <c r="AP1558" i="1"/>
  <c r="AQ1558" i="1" s="1"/>
  <c r="AP1445" i="1"/>
  <c r="AV1445" i="1" s="1"/>
  <c r="AP1089" i="1"/>
  <c r="AV1089" i="1" s="1"/>
  <c r="AP2571" i="1"/>
  <c r="AR2571" i="1" s="1"/>
  <c r="AP2233" i="1"/>
  <c r="AV2233" i="1" s="1"/>
  <c r="AP1590" i="1"/>
  <c r="AQ1590" i="1" s="1"/>
  <c r="AP1134" i="1"/>
  <c r="AQ1134" i="1" s="1"/>
  <c r="AP1573" i="1"/>
  <c r="AQ1573" i="1" s="1"/>
  <c r="AP1749" i="1"/>
  <c r="AQ1749" i="1" s="1"/>
  <c r="AP1299" i="1"/>
  <c r="AQ1299" i="1" s="1"/>
  <c r="AP1911" i="1"/>
  <c r="AQ1911" i="1" s="1"/>
  <c r="AP983" i="1"/>
  <c r="AQ983" i="1" s="1"/>
  <c r="AP2282" i="1"/>
  <c r="AR2282" i="1" s="1"/>
  <c r="AP1257" i="1"/>
  <c r="AV1257" i="1" s="1"/>
  <c r="AP967" i="1"/>
  <c r="AR967" i="1" s="1"/>
  <c r="AP1725" i="1"/>
  <c r="AQ1725" i="1" s="1"/>
  <c r="AP1102" i="1"/>
  <c r="AR1102" i="1" s="1"/>
  <c r="AP2598" i="1"/>
  <c r="AV2598" i="1" s="1"/>
  <c r="AP1595" i="1"/>
  <c r="AR1595" i="1" s="1"/>
  <c r="AP1465" i="1"/>
  <c r="AQ1465" i="1" s="1"/>
  <c r="AP773" i="1"/>
  <c r="AV773" i="1" s="1"/>
  <c r="AP2533" i="1"/>
  <c r="AV2533" i="1" s="1"/>
  <c r="AP2479" i="1"/>
  <c r="AV2479" i="1" s="1"/>
  <c r="AP1287" i="1"/>
  <c r="AV1287" i="1" s="1"/>
  <c r="AP1965" i="1"/>
  <c r="AP1647" i="1"/>
  <c r="AQ1647" i="1" s="1"/>
  <c r="AP1264" i="1"/>
  <c r="AR1264" i="1" s="1"/>
  <c r="AP2667" i="1"/>
  <c r="AQ2667" i="1" s="1"/>
  <c r="AP2639" i="1"/>
  <c r="AQ2639" i="1" s="1"/>
  <c r="AP1283" i="1"/>
  <c r="AR1283" i="1" s="1"/>
  <c r="AP1863" i="1"/>
  <c r="AQ1863" i="1" s="1"/>
  <c r="AP1940" i="1"/>
  <c r="AR1940" i="1" s="1"/>
  <c r="AP1325" i="1"/>
  <c r="AQ1325" i="1" s="1"/>
  <c r="AP1506" i="1"/>
  <c r="AR1506" i="1" s="1"/>
  <c r="AP1897" i="1"/>
  <c r="AQ1897" i="1" s="1"/>
  <c r="AP1880" i="1"/>
  <c r="AR1880" i="1" s="1"/>
  <c r="AP2760" i="1"/>
  <c r="AR2760" i="1" s="1"/>
  <c r="AP2628" i="1"/>
  <c r="AV2628" i="1" s="1"/>
  <c r="AP2349" i="1"/>
  <c r="AQ2349" i="1" s="1"/>
  <c r="AP2481" i="1"/>
  <c r="AV2481" i="1" s="1"/>
  <c r="AP1290" i="1"/>
  <c r="AV1290" i="1" s="1"/>
  <c r="AP1484" i="1"/>
  <c r="AR1484" i="1" s="1"/>
  <c r="AP2221" i="1"/>
  <c r="AV2221" i="1" s="1"/>
  <c r="AP2364" i="1"/>
  <c r="AV2364" i="1" s="1"/>
  <c r="AP1161" i="1"/>
  <c r="AQ1161" i="1" s="1"/>
  <c r="AP2171" i="1"/>
  <c r="AQ2171" i="1" s="1"/>
  <c r="AP1979" i="1"/>
  <c r="AV1979" i="1" s="1"/>
  <c r="AP1869" i="1"/>
  <c r="AR1869" i="1" s="1"/>
  <c r="AP1062" i="1"/>
  <c r="AQ1062" i="1" s="1"/>
  <c r="AP1111" i="1"/>
  <c r="AR1111" i="1" s="1"/>
  <c r="AP1150" i="1"/>
  <c r="AQ1150" i="1" s="1"/>
  <c r="AP873" i="1"/>
  <c r="AV873" i="1" s="1"/>
  <c r="AP1240" i="1"/>
  <c r="AR1240" i="1" s="1"/>
  <c r="AP1146" i="1"/>
  <c r="AR1146" i="1" s="1"/>
  <c r="AP2362" i="1"/>
  <c r="AQ2362" i="1" s="1"/>
  <c r="AP1783" i="1"/>
  <c r="AQ1783" i="1" s="1"/>
  <c r="AP2730" i="1"/>
  <c r="AV2730" i="1" s="1"/>
  <c r="AP2759" i="1"/>
  <c r="AR2759" i="1" s="1"/>
  <c r="AP1842" i="1"/>
  <c r="AR1842" i="1" s="1"/>
  <c r="AP1036" i="1"/>
  <c r="AQ1036" i="1" s="1"/>
  <c r="AP1648" i="1"/>
  <c r="AV1648" i="1" s="1"/>
  <c r="AP1061" i="1"/>
  <c r="AR1061" i="1" s="1"/>
  <c r="AP1732" i="1"/>
  <c r="AR1732" i="1" s="1"/>
  <c r="AP1828" i="1"/>
  <c r="AQ1828" i="1" s="1"/>
  <c r="AP2149" i="1"/>
  <c r="AV2149" i="1" s="1"/>
  <c r="AP2656" i="1"/>
  <c r="AR2656" i="1" s="1"/>
  <c r="AP1498" i="1"/>
  <c r="AR1498" i="1" s="1"/>
  <c r="AP812" i="1"/>
  <c r="AR812" i="1" s="1"/>
  <c r="AP2104" i="1"/>
  <c r="AQ2104" i="1" s="1"/>
  <c r="AP1713" i="1"/>
  <c r="AQ1713" i="1" s="1"/>
  <c r="AP2417" i="1"/>
  <c r="AV2417" i="1" s="1"/>
  <c r="AP831" i="1"/>
  <c r="AR831" i="1" s="1"/>
  <c r="AP1085" i="1"/>
  <c r="AQ1085" i="1" s="1"/>
  <c r="AP1105" i="1"/>
  <c r="AR1105" i="1" s="1"/>
  <c r="AP1516" i="1"/>
  <c r="AR1516" i="1" s="1"/>
  <c r="AP2369" i="1"/>
  <c r="AR2369" i="1" s="1"/>
  <c r="AP809" i="1"/>
  <c r="AV809" i="1" s="1"/>
  <c r="AP1004" i="1"/>
  <c r="AV1004" i="1" s="1"/>
  <c r="AP1957" i="1"/>
  <c r="AQ1957" i="1" s="1"/>
  <c r="AP2379" i="1"/>
  <c r="AQ2379" i="1" s="1"/>
  <c r="AP1848" i="1"/>
  <c r="AQ1848" i="1" s="1"/>
  <c r="AP1717" i="1"/>
  <c r="AQ1717" i="1" s="1"/>
  <c r="AP775" i="1"/>
  <c r="AV775" i="1" s="1"/>
  <c r="AP793" i="1"/>
  <c r="AV793" i="1" s="1"/>
  <c r="AP1189" i="1"/>
  <c r="AR1189" i="1" s="1"/>
  <c r="AP2354" i="1"/>
  <c r="AV2354" i="1" s="1"/>
  <c r="AP1405" i="1"/>
  <c r="AV1405" i="1" s="1"/>
  <c r="AP2220" i="1"/>
  <c r="AQ2220" i="1" s="1"/>
  <c r="AP2742" i="1"/>
  <c r="AR2742" i="1" s="1"/>
  <c r="AP1454" i="1"/>
  <c r="AV1454" i="1" s="1"/>
  <c r="AP1339" i="1"/>
  <c r="AR1339" i="1" s="1"/>
  <c r="AP885" i="1"/>
  <c r="AR885" i="1" s="1"/>
  <c r="AP2008" i="1"/>
  <c r="AQ2008" i="1" s="1"/>
  <c r="AP1752" i="1"/>
  <c r="AQ1752" i="1" s="1"/>
  <c r="AP2190" i="1"/>
  <c r="AQ2190" i="1" s="1"/>
  <c r="AP764" i="1"/>
  <c r="AQ764" i="1" s="1"/>
  <c r="AP1213" i="1"/>
  <c r="AQ1213" i="1" s="1"/>
  <c r="AP1500" i="1"/>
  <c r="AV1500" i="1" s="1"/>
  <c r="AP2381" i="1"/>
  <c r="AV2381" i="1" s="1"/>
  <c r="AP1056" i="1"/>
  <c r="AQ1056" i="1" s="1"/>
  <c r="AP2048" i="1"/>
  <c r="AV2048" i="1" s="1"/>
  <c r="AP1793" i="1"/>
  <c r="AR1793" i="1" s="1"/>
  <c r="AP1822" i="1"/>
  <c r="AQ1822" i="1" s="1"/>
  <c r="AP2075" i="1"/>
  <c r="AQ2075" i="1" s="1"/>
  <c r="AP1442" i="1"/>
  <c r="AQ1442" i="1" s="1"/>
  <c r="AP1133" i="1"/>
  <c r="AV1133" i="1" s="1"/>
  <c r="AP1893" i="1"/>
  <c r="AQ1893" i="1" s="1"/>
  <c r="AP2342" i="1"/>
  <c r="AR2342" i="1" s="1"/>
  <c r="AP1839" i="1"/>
  <c r="AP1758" i="1"/>
  <c r="AR1758" i="1" s="1"/>
  <c r="AP999" i="1"/>
  <c r="AQ999" i="1" s="1"/>
  <c r="AP1383" i="1"/>
  <c r="AV1383" i="1" s="1"/>
  <c r="AP1003" i="1"/>
  <c r="AR1003" i="1" s="1"/>
  <c r="AP2110" i="1"/>
  <c r="AV2110" i="1" s="1"/>
  <c r="AP2650" i="1"/>
  <c r="AR2650" i="1" s="1"/>
  <c r="AP1789" i="1"/>
  <c r="AR1789" i="1" s="1"/>
  <c r="AP2079" i="1"/>
  <c r="AQ2079" i="1" s="1"/>
  <c r="AP1247" i="1"/>
  <c r="AQ1247" i="1" s="1"/>
  <c r="AP1786" i="1"/>
  <c r="AV1786" i="1" s="1"/>
  <c r="AP990" i="1"/>
  <c r="AQ990" i="1" s="1"/>
  <c r="AP1823" i="1"/>
  <c r="AV1823" i="1" s="1"/>
  <c r="AP2520" i="1"/>
  <c r="AR2520" i="1" s="1"/>
  <c r="AP1772" i="1"/>
  <c r="AR1772" i="1" s="1"/>
  <c r="AP790" i="1"/>
  <c r="AR790" i="1" s="1"/>
  <c r="AP1028" i="1"/>
  <c r="AR1028" i="1" s="1"/>
  <c r="AP1883" i="1"/>
  <c r="AR1883" i="1" s="1"/>
  <c r="AP857" i="1"/>
  <c r="AR857" i="1" s="1"/>
  <c r="AP2130" i="1"/>
  <c r="AR2130" i="1" s="1"/>
  <c r="AP1702" i="1"/>
  <c r="AR1702" i="1" s="1"/>
  <c r="AP2744" i="1"/>
  <c r="AR2744" i="1" s="1"/>
  <c r="AP1449" i="1"/>
  <c r="AR1449" i="1" s="1"/>
  <c r="AP2151" i="1"/>
  <c r="AQ2151" i="1" s="1"/>
  <c r="AP1606" i="1"/>
  <c r="AP1006" i="1"/>
  <c r="AQ1006" i="1" s="1"/>
  <c r="AP1119" i="1"/>
  <c r="AQ1119" i="1" s="1"/>
  <c r="AP1364" i="1"/>
  <c r="AR1364" i="1" s="1"/>
  <c r="AP1524" i="1"/>
  <c r="AQ1524" i="1" s="1"/>
  <c r="AP1192" i="1"/>
  <c r="AR1192" i="1" s="1"/>
  <c r="AP2405" i="1"/>
  <c r="AQ2405" i="1" s="1"/>
  <c r="AP1492" i="1"/>
  <c r="AV1492" i="1" s="1"/>
  <c r="AP2185" i="1"/>
  <c r="AV2185" i="1" s="1"/>
  <c r="AP2511" i="1"/>
  <c r="AR2511" i="1" s="1"/>
  <c r="AP2668" i="1"/>
  <c r="AQ2668" i="1" s="1"/>
  <c r="AP1168" i="1"/>
  <c r="AR1168" i="1" s="1"/>
  <c r="AP1915" i="1"/>
  <c r="AV1915" i="1" s="1"/>
  <c r="AP2418" i="1"/>
  <c r="AV2418" i="1" s="1"/>
  <c r="AP1530" i="1"/>
  <c r="AQ1530" i="1" s="1"/>
  <c r="AP1228" i="1"/>
  <c r="AR1228" i="1" s="1"/>
  <c r="AP864" i="1"/>
  <c r="AR864" i="1" s="1"/>
  <c r="AP2162" i="1"/>
  <c r="AR2162" i="1" s="1"/>
  <c r="AP2183" i="1"/>
  <c r="AV2183" i="1" s="1"/>
  <c r="AP1035" i="1"/>
  <c r="AQ1035" i="1" s="1"/>
  <c r="AP1705" i="1"/>
  <c r="AR1705" i="1" s="1"/>
  <c r="AP2011" i="1"/>
  <c r="AV2011" i="1" s="1"/>
  <c r="AP2211" i="1"/>
  <c r="AR2211" i="1" s="1"/>
  <c r="AP2252" i="1"/>
  <c r="AQ2252" i="1" s="1"/>
  <c r="AP1414" i="1"/>
  <c r="AV1414" i="1" s="1"/>
  <c r="AP1371" i="1"/>
  <c r="AV1371" i="1" s="1"/>
  <c r="AP2465" i="1"/>
  <c r="AV2465" i="1" s="1"/>
  <c r="AP782" i="1"/>
  <c r="AQ782" i="1" s="1"/>
  <c r="AP2150" i="1"/>
  <c r="AQ2150" i="1" s="1"/>
  <c r="AP1712" i="1"/>
  <c r="AQ1712" i="1" s="1"/>
  <c r="AP1841" i="1"/>
  <c r="AQ1841" i="1" s="1"/>
  <c r="AP900" i="1"/>
  <c r="AQ900" i="1" s="1"/>
  <c r="AP1117" i="1"/>
  <c r="AR1117" i="1" s="1"/>
  <c r="AP1388" i="1"/>
  <c r="AQ1388" i="1" s="1"/>
  <c r="AP2483" i="1"/>
  <c r="AR2483" i="1" s="1"/>
  <c r="AP2402" i="1"/>
  <c r="AR2402" i="1" s="1"/>
  <c r="AP2704" i="1"/>
  <c r="AQ2704" i="1" s="1"/>
  <c r="AP1046" i="1"/>
  <c r="AR1046" i="1" s="1"/>
  <c r="AP1246" i="1"/>
  <c r="AR1246" i="1" s="1"/>
  <c r="AP1428" i="1"/>
  <c r="AQ1428" i="1" s="1"/>
  <c r="AP1639" i="1"/>
  <c r="AR1639" i="1" s="1"/>
  <c r="AP2750" i="1"/>
  <c r="AR2750" i="1" s="1"/>
  <c r="AP1349" i="1"/>
  <c r="AQ1349" i="1" s="1"/>
  <c r="AP1450" i="1"/>
  <c r="AQ1450" i="1" s="1"/>
  <c r="AP2635" i="1"/>
  <c r="AV2635" i="1" s="1"/>
  <c r="AP2321" i="1"/>
  <c r="AR2321" i="1" s="1"/>
  <c r="AP2414" i="1"/>
  <c r="AQ2414" i="1" s="1"/>
  <c r="AP2437" i="1"/>
  <c r="AR2437" i="1" s="1"/>
  <c r="AP2115" i="1"/>
  <c r="AR2115" i="1" s="1"/>
  <c r="AP2578" i="1"/>
  <c r="AQ2578" i="1" s="1"/>
  <c r="AP2390" i="1"/>
  <c r="AR2390" i="1" s="1"/>
  <c r="AP2537" i="1"/>
  <c r="AR2537" i="1" s="1"/>
  <c r="AP1548" i="1"/>
  <c r="AV1548" i="1" s="1"/>
  <c r="AP2357" i="1"/>
  <c r="AR2357" i="1" s="1"/>
  <c r="AP1427" i="1"/>
  <c r="AR1427" i="1" s="1"/>
  <c r="AP2470" i="1"/>
  <c r="AQ2470" i="1" s="1"/>
  <c r="AP1212" i="1"/>
  <c r="AR1212" i="1" s="1"/>
  <c r="AP1300" i="1"/>
  <c r="AV1300" i="1" s="1"/>
  <c r="AP2570" i="1"/>
  <c r="AR2570" i="1" s="1"/>
  <c r="AP2646" i="1"/>
  <c r="AR2646" i="1" s="1"/>
  <c r="AP1699" i="1"/>
  <c r="AQ1699" i="1" s="1"/>
  <c r="AP2442" i="1"/>
  <c r="AR2442" i="1" s="1"/>
  <c r="AP1928" i="1"/>
  <c r="AQ1928" i="1" s="1"/>
  <c r="AP2415" i="1"/>
  <c r="AV2415" i="1" s="1"/>
  <c r="AP1019" i="1"/>
  <c r="AR1019" i="1" s="1"/>
  <c r="AP1745" i="1"/>
  <c r="AR1745" i="1" s="1"/>
  <c r="B2577" i="1"/>
  <c r="C2577" i="1" s="1"/>
  <c r="B1713" i="1"/>
  <c r="C1713" i="1" s="1"/>
  <c r="B1674" i="1"/>
  <c r="H1674" i="1" s="1"/>
  <c r="AC1221" i="1"/>
  <c r="AE1221" i="1" s="1"/>
  <c r="B1696" i="1"/>
  <c r="D1696" i="1" s="1"/>
  <c r="AC2563" i="1"/>
  <c r="AI2563" i="1" s="1"/>
  <c r="AC2325" i="1"/>
  <c r="AD2325" i="1" s="1"/>
  <c r="B2439" i="1"/>
  <c r="C2439" i="1" s="1"/>
  <c r="AC1352" i="1"/>
  <c r="AE1352" i="1" s="1"/>
  <c r="AC1968" i="1"/>
  <c r="AD1968" i="1" s="1"/>
  <c r="AC1793" i="1"/>
  <c r="AI1793" i="1" s="1"/>
  <c r="AC2014" i="1"/>
  <c r="AD2014" i="1" s="1"/>
  <c r="AC817" i="1"/>
  <c r="AE817" i="1" s="1"/>
  <c r="AC1746" i="1"/>
  <c r="AI1746" i="1" s="1"/>
  <c r="P1308" i="1"/>
  <c r="R1308" i="1" s="1"/>
  <c r="B1599" i="1"/>
  <c r="D1599" i="1" s="1"/>
  <c r="AC1247" i="1"/>
  <c r="AE1247" i="1" s="1"/>
  <c r="AC2133" i="1"/>
  <c r="AI2133" i="1" s="1"/>
  <c r="B894" i="1"/>
  <c r="D894" i="1" s="1"/>
  <c r="AC1705" i="1"/>
  <c r="AI1705" i="1" s="1"/>
  <c r="AC2223" i="1"/>
  <c r="AE2223" i="1" s="1"/>
  <c r="B1290" i="1"/>
  <c r="H1290" i="1" s="1"/>
  <c r="AC2352" i="1"/>
  <c r="AI2352" i="1" s="1"/>
  <c r="AC1177" i="1"/>
  <c r="AE1177" i="1" s="1"/>
  <c r="B1031" i="1"/>
  <c r="D1031" i="1" s="1"/>
  <c r="AC1983" i="1"/>
  <c r="AE1983" i="1" s="1"/>
  <c r="B2090" i="1"/>
  <c r="D2090" i="1" s="1"/>
  <c r="AC2000" i="1"/>
  <c r="AE2000" i="1" s="1"/>
  <c r="B1316" i="1"/>
  <c r="D1316" i="1" s="1"/>
  <c r="AC1943" i="1"/>
  <c r="AE1943" i="1" s="1"/>
  <c r="B987" i="1"/>
  <c r="C987" i="1" s="1"/>
  <c r="AC2187" i="1"/>
  <c r="AD2187" i="1" s="1"/>
  <c r="P2121" i="1"/>
  <c r="V2121" i="1" s="1"/>
  <c r="P1392" i="1"/>
  <c r="V1392" i="1" s="1"/>
  <c r="P2088" i="1"/>
  <c r="R2088" i="1" s="1"/>
  <c r="P2552" i="1"/>
  <c r="R2552" i="1" s="1"/>
  <c r="P1190" i="1"/>
  <c r="Q1190" i="1" s="1"/>
  <c r="B1399" i="1"/>
  <c r="D1399" i="1" s="1"/>
  <c r="B1927" i="1"/>
  <c r="C1927" i="1" s="1"/>
  <c r="B1492" i="1"/>
  <c r="D1492" i="1" s="1"/>
  <c r="B1220" i="1"/>
  <c r="C1220" i="1" s="1"/>
  <c r="B1532" i="1"/>
  <c r="H1532" i="1" s="1"/>
  <c r="P1766" i="1"/>
  <c r="Q1766" i="1" s="1"/>
  <c r="P1770" i="1"/>
  <c r="R1770" i="1" s="1"/>
  <c r="P838" i="1"/>
  <c r="R838" i="1" s="1"/>
  <c r="P2082" i="1"/>
  <c r="Q2082" i="1" s="1"/>
  <c r="P1171" i="1"/>
  <c r="R1171" i="1" s="1"/>
  <c r="B1866" i="1"/>
  <c r="H1866" i="1" s="1"/>
  <c r="B1487" i="1"/>
  <c r="D1487" i="1" s="1"/>
  <c r="B1767" i="1"/>
  <c r="C1767" i="1" s="1"/>
  <c r="B1778" i="1"/>
  <c r="D1778" i="1" s="1"/>
  <c r="B1044" i="1"/>
  <c r="D1044" i="1" s="1"/>
  <c r="B2248" i="1"/>
  <c r="D2248" i="1" s="1"/>
  <c r="B2073" i="1"/>
  <c r="D2073" i="1" s="1"/>
  <c r="P1912" i="1"/>
  <c r="V1912" i="1" s="1"/>
  <c r="P2130" i="1"/>
  <c r="Q2130" i="1" s="1"/>
  <c r="P2346" i="1"/>
  <c r="Q2346" i="1" s="1"/>
  <c r="P2413" i="1"/>
  <c r="Q2413" i="1" s="1"/>
  <c r="B1284" i="1"/>
  <c r="C1284" i="1" s="1"/>
  <c r="B2605" i="1"/>
  <c r="C2605" i="1" s="1"/>
  <c r="B2147" i="1"/>
  <c r="D2147" i="1" s="1"/>
  <c r="B938" i="1"/>
  <c r="C938" i="1" s="1"/>
  <c r="P1853" i="1"/>
  <c r="Q1853" i="1" s="1"/>
  <c r="P1250" i="1"/>
  <c r="Q1250" i="1" s="1"/>
  <c r="P2375" i="1"/>
  <c r="R2375" i="1" s="1"/>
  <c r="P1539" i="1"/>
  <c r="V1539" i="1" s="1"/>
  <c r="B2112" i="1"/>
  <c r="D2112" i="1" s="1"/>
  <c r="B2593" i="1"/>
  <c r="D2593" i="1" s="1"/>
  <c r="B1018" i="1"/>
  <c r="D1018" i="1" s="1"/>
  <c r="B2508" i="1"/>
  <c r="C2508" i="1" s="1"/>
  <c r="B2457" i="1"/>
  <c r="C2457" i="1" s="1"/>
  <c r="B2295" i="1"/>
  <c r="C2295" i="1" s="1"/>
  <c r="B1419" i="1"/>
  <c r="D1419" i="1" s="1"/>
  <c r="P1219" i="1"/>
  <c r="R1219" i="1" s="1"/>
  <c r="P1179" i="1"/>
  <c r="Q1179" i="1" s="1"/>
  <c r="P2103" i="1"/>
  <c r="Q2103" i="1" s="1"/>
  <c r="P2058" i="1"/>
  <c r="R2058" i="1" s="1"/>
  <c r="B2024" i="1"/>
  <c r="D2024" i="1" s="1"/>
  <c r="B1279" i="1"/>
  <c r="C1279" i="1" s="1"/>
  <c r="B2599" i="1"/>
  <c r="C2599" i="1" s="1"/>
  <c r="B2232" i="1"/>
  <c r="D2232" i="1" s="1"/>
  <c r="B1941" i="1"/>
  <c r="C1941" i="1" s="1"/>
  <c r="B2222" i="1"/>
  <c r="H2222" i="1" s="1"/>
  <c r="B2687" i="1"/>
  <c r="C2687" i="1" s="1"/>
  <c r="P2273" i="1"/>
  <c r="R2273" i="1" s="1"/>
  <c r="P2443" i="1"/>
  <c r="R2443" i="1" s="1"/>
  <c r="P1991" i="1"/>
  <c r="V1991" i="1" s="1"/>
  <c r="P1404" i="1"/>
  <c r="V1404" i="1" s="1"/>
  <c r="B1333" i="1"/>
  <c r="H1333" i="1" s="1"/>
  <c r="B1159" i="1"/>
  <c r="H1159" i="1" s="1"/>
  <c r="B1940" i="1"/>
  <c r="C1940" i="1" s="1"/>
  <c r="B2385" i="1"/>
  <c r="D2385" i="1" s="1"/>
  <c r="B2425" i="1"/>
  <c r="H2425" i="1" s="1"/>
  <c r="B1983" i="1"/>
  <c r="H1983" i="1" s="1"/>
  <c r="B2544" i="1"/>
  <c r="D2544" i="1" s="1"/>
  <c r="AC1280" i="1"/>
  <c r="AE1280" i="1" s="1"/>
  <c r="AC1999" i="1"/>
  <c r="AI1999" i="1" s="1"/>
  <c r="P835" i="1"/>
  <c r="Q835" i="1" s="1"/>
  <c r="P2564" i="1"/>
  <c r="V2564" i="1" s="1"/>
  <c r="P1954" i="1"/>
  <c r="R1954" i="1" s="1"/>
  <c r="P1496" i="1"/>
  <c r="Q1496" i="1" s="1"/>
  <c r="B1739" i="1"/>
  <c r="H1739" i="1" s="1"/>
  <c r="B2656" i="1"/>
  <c r="D2656" i="1" s="1"/>
  <c r="B1852" i="1"/>
  <c r="D1852" i="1" s="1"/>
  <c r="B2096" i="1"/>
  <c r="D2096" i="1" s="1"/>
  <c r="B1271" i="1"/>
  <c r="C1271" i="1" s="1"/>
  <c r="AC1435" i="1"/>
  <c r="AI1435" i="1" s="1"/>
  <c r="AC1584" i="1"/>
  <c r="AE1584" i="1" s="1"/>
  <c r="AC1540" i="1"/>
  <c r="AI1540" i="1" s="1"/>
  <c r="P1031" i="1"/>
  <c r="V1031" i="1" s="1"/>
  <c r="P2597" i="1"/>
  <c r="R2597" i="1" s="1"/>
  <c r="P2480" i="1"/>
  <c r="V2480" i="1" s="1"/>
  <c r="P2110" i="1"/>
  <c r="R2110" i="1" s="1"/>
  <c r="B2324" i="1"/>
  <c r="D2324" i="1" s="1"/>
  <c r="B794" i="1"/>
  <c r="H794" i="1" s="1"/>
  <c r="B2163" i="1"/>
  <c r="D2163" i="1" s="1"/>
  <c r="B2588" i="1"/>
  <c r="D2588" i="1" s="1"/>
  <c r="B2618" i="1"/>
  <c r="D2618" i="1" s="1"/>
  <c r="B2051" i="1"/>
  <c r="D2051" i="1" s="1"/>
  <c r="AC1442" i="1"/>
  <c r="AE1442" i="1" s="1"/>
  <c r="AC2560" i="1"/>
  <c r="AI2560" i="1" s="1"/>
  <c r="P2611" i="1"/>
  <c r="R2611" i="1" s="1"/>
  <c r="P1483" i="1"/>
  <c r="Q1483" i="1" s="1"/>
  <c r="P1671" i="1"/>
  <c r="Q1671" i="1" s="1"/>
  <c r="P1274" i="1"/>
  <c r="R1274" i="1" s="1"/>
  <c r="B813" i="1"/>
  <c r="D813" i="1" s="1"/>
  <c r="B1329" i="1"/>
  <c r="C1329" i="1" s="1"/>
  <c r="B1249" i="1"/>
  <c r="H1249" i="1" s="1"/>
  <c r="B2319" i="1"/>
  <c r="D2319" i="1" s="1"/>
  <c r="B2078" i="1"/>
  <c r="C2078" i="1" s="1"/>
  <c r="B1138" i="1"/>
  <c r="C1138" i="1" s="1"/>
  <c r="AC2073" i="1"/>
  <c r="AI2073" i="1" s="1"/>
  <c r="AC1538" i="1"/>
  <c r="AE1538" i="1" s="1"/>
  <c r="P1175" i="1"/>
  <c r="R1175" i="1" s="1"/>
  <c r="P1553" i="1"/>
  <c r="V1553" i="1" s="1"/>
  <c r="P978" i="1"/>
  <c r="R978" i="1" s="1"/>
  <c r="P1518" i="1"/>
  <c r="Q1518" i="1" s="1"/>
  <c r="P910" i="1"/>
  <c r="V910" i="1" s="1"/>
  <c r="B2344" i="1"/>
  <c r="H2344" i="1" s="1"/>
  <c r="B1715" i="1"/>
  <c r="H1715" i="1" s="1"/>
  <c r="B1173" i="1"/>
  <c r="D1173" i="1" s="1"/>
  <c r="B1926" i="1"/>
  <c r="C1926" i="1" s="1"/>
  <c r="B2346" i="1"/>
  <c r="H2346" i="1" s="1"/>
  <c r="B1588" i="1"/>
  <c r="D1588" i="1" s="1"/>
  <c r="B860" i="1"/>
  <c r="D860" i="1" s="1"/>
  <c r="AC1179" i="1"/>
  <c r="AI1179" i="1" s="1"/>
  <c r="AC2001" i="1"/>
  <c r="AE2001" i="1" s="1"/>
  <c r="AC1436" i="1"/>
  <c r="AE1436" i="1" s="1"/>
  <c r="P1090" i="1"/>
  <c r="R1090" i="1" s="1"/>
  <c r="P795" i="1"/>
  <c r="V795" i="1" s="1"/>
  <c r="P2272" i="1"/>
  <c r="Q2272" i="1" s="1"/>
  <c r="P896" i="1"/>
  <c r="R896" i="1" s="1"/>
  <c r="B1567" i="1"/>
  <c r="C1567" i="1" s="1"/>
  <c r="B1030" i="1"/>
  <c r="C1030" i="1" s="1"/>
  <c r="B1963" i="1"/>
  <c r="H1963" i="1" s="1"/>
  <c r="B2327" i="1"/>
  <c r="D2327" i="1" s="1"/>
  <c r="B1908" i="1"/>
  <c r="H1908" i="1" s="1"/>
  <c r="B2340" i="1"/>
  <c r="D2340" i="1" s="1"/>
  <c r="B855" i="1"/>
  <c r="H855" i="1" s="1"/>
  <c r="AC940" i="1"/>
  <c r="AE940" i="1" s="1"/>
  <c r="AC1133" i="1"/>
  <c r="AE1133" i="1" s="1"/>
  <c r="AC2264" i="1"/>
  <c r="AE2264" i="1" s="1"/>
  <c r="P2124" i="1"/>
  <c r="V2124" i="1" s="1"/>
  <c r="P2522" i="1"/>
  <c r="Q2522" i="1" s="1"/>
  <c r="P2259" i="1"/>
  <c r="Q2259" i="1" s="1"/>
  <c r="P990" i="1"/>
  <c r="R990" i="1" s="1"/>
  <c r="P1121" i="1"/>
  <c r="Q1121" i="1" s="1"/>
  <c r="P2751" i="1"/>
  <c r="R2751" i="1" s="1"/>
  <c r="P1226" i="1"/>
  <c r="R1226" i="1" s="1"/>
  <c r="P1898" i="1"/>
  <c r="R1898" i="1" s="1"/>
  <c r="P1330" i="1"/>
  <c r="Q1330" i="1" s="1"/>
  <c r="P1653" i="1"/>
  <c r="Q1653" i="1" s="1"/>
  <c r="P1105" i="1"/>
  <c r="R1105" i="1" s="1"/>
  <c r="P1530" i="1"/>
  <c r="V1530" i="1" s="1"/>
  <c r="P1875" i="1"/>
  <c r="Q1875" i="1" s="1"/>
  <c r="P1953" i="1"/>
  <c r="V1953" i="1" s="1"/>
  <c r="P1029" i="1"/>
  <c r="R1029" i="1" s="1"/>
  <c r="P1811" i="1"/>
  <c r="R1811" i="1" s="1"/>
  <c r="P2318" i="1"/>
  <c r="Q2318" i="1" s="1"/>
  <c r="P2205" i="1"/>
  <c r="R2205" i="1" s="1"/>
  <c r="P2096" i="1"/>
  <c r="V2096" i="1" s="1"/>
  <c r="P2561" i="1"/>
  <c r="V2561" i="1" s="1"/>
  <c r="P2339" i="1"/>
  <c r="Q2339" i="1" s="1"/>
  <c r="P2193" i="1"/>
  <c r="Q2193" i="1" s="1"/>
  <c r="P2134" i="1"/>
  <c r="V2134" i="1" s="1"/>
  <c r="B1425" i="1"/>
  <c r="C1425" i="1" s="1"/>
  <c r="B985" i="1"/>
  <c r="D985" i="1" s="1"/>
  <c r="B2133" i="1"/>
  <c r="D2133" i="1" s="1"/>
  <c r="B1937" i="1"/>
  <c r="C1937" i="1" s="1"/>
  <c r="B2140" i="1"/>
  <c r="D2140" i="1" s="1"/>
  <c r="B1041" i="1"/>
  <c r="D1041" i="1" s="1"/>
  <c r="B2075" i="1"/>
  <c r="D2075" i="1" s="1"/>
  <c r="B963" i="1"/>
  <c r="D963" i="1" s="1"/>
  <c r="B2668" i="1"/>
  <c r="D2668" i="1" s="1"/>
  <c r="B957" i="1"/>
  <c r="C957" i="1" s="1"/>
  <c r="B1570" i="1"/>
  <c r="H1570" i="1" s="1"/>
  <c r="B1458" i="1"/>
  <c r="C1458" i="1" s="1"/>
  <c r="B1784" i="1"/>
  <c r="D1784" i="1" s="1"/>
  <c r="B2554" i="1"/>
  <c r="D2554" i="1" s="1"/>
  <c r="B1977" i="1"/>
  <c r="C1977" i="1" s="1"/>
  <c r="B1218" i="1"/>
  <c r="D1218" i="1" s="1"/>
  <c r="B2221" i="1"/>
  <c r="D2221" i="1" s="1"/>
  <c r="B1234" i="1"/>
  <c r="H1234" i="1" s="1"/>
  <c r="B1872" i="1"/>
  <c r="D1872" i="1" s="1"/>
  <c r="B1335" i="1"/>
  <c r="D1335" i="1" s="1"/>
  <c r="B1021" i="1"/>
  <c r="D1021" i="1" s="1"/>
  <c r="B2347" i="1"/>
  <c r="H2347" i="1" s="1"/>
  <c r="B873" i="1"/>
  <c r="C873" i="1" s="1"/>
  <c r="B1936" i="1"/>
  <c r="D1936" i="1" s="1"/>
  <c r="P968" i="1"/>
  <c r="V968" i="1" s="1"/>
  <c r="P1195" i="1"/>
  <c r="Q1195" i="1" s="1"/>
  <c r="P1570" i="1"/>
  <c r="R1570" i="1" s="1"/>
  <c r="P909" i="1"/>
  <c r="R909" i="1" s="1"/>
  <c r="P2099" i="1"/>
  <c r="V2099" i="1" s="1"/>
  <c r="P1084" i="1"/>
  <c r="R1084" i="1" s="1"/>
  <c r="P1903" i="1"/>
  <c r="R1903" i="1" s="1"/>
  <c r="P2534" i="1"/>
  <c r="V2534" i="1" s="1"/>
  <c r="P2710" i="1"/>
  <c r="V2710" i="1" s="1"/>
  <c r="P1976" i="1"/>
  <c r="R1976" i="1" s="1"/>
  <c r="P786" i="1"/>
  <c r="V786" i="1" s="1"/>
  <c r="P2662" i="1"/>
  <c r="Q2662" i="1" s="1"/>
  <c r="P2118" i="1"/>
  <c r="Q2118" i="1" s="1"/>
  <c r="P1088" i="1"/>
  <c r="V1088" i="1" s="1"/>
  <c r="P1674" i="1"/>
  <c r="R1674" i="1" s="1"/>
  <c r="P1713" i="1"/>
  <c r="R1713" i="1" s="1"/>
  <c r="P2627" i="1"/>
  <c r="R2627" i="1" s="1"/>
  <c r="P2247" i="1"/>
  <c r="V2247" i="1" s="1"/>
  <c r="P1184" i="1"/>
  <c r="V1184" i="1" s="1"/>
  <c r="P2666" i="1"/>
  <c r="Q2666" i="1" s="1"/>
  <c r="P1259" i="1"/>
  <c r="V1259" i="1" s="1"/>
  <c r="P2737" i="1"/>
  <c r="R2737" i="1" s="1"/>
  <c r="P2109" i="1"/>
  <c r="Q2109" i="1" s="1"/>
  <c r="B1386" i="1"/>
  <c r="H1386" i="1" s="1"/>
  <c r="B2039" i="1"/>
  <c r="C2039" i="1" s="1"/>
  <c r="B2195" i="1"/>
  <c r="H2195" i="1" s="1"/>
  <c r="B2664" i="1"/>
  <c r="D2664" i="1" s="1"/>
  <c r="B1918" i="1"/>
  <c r="H1918" i="1" s="1"/>
  <c r="B2149" i="1"/>
  <c r="C2149" i="1" s="1"/>
  <c r="B2144" i="1"/>
  <c r="H2144" i="1" s="1"/>
  <c r="B1432" i="1"/>
  <c r="D1432" i="1" s="1"/>
  <c r="B2689" i="1"/>
  <c r="D2689" i="1" s="1"/>
  <c r="B2098" i="1"/>
  <c r="D2098" i="1" s="1"/>
  <c r="B1155" i="1"/>
  <c r="D1155" i="1" s="1"/>
  <c r="B2690" i="1"/>
  <c r="D2690" i="1" s="1"/>
  <c r="B1885" i="1"/>
  <c r="H1885" i="1" s="1"/>
  <c r="B1627" i="1"/>
  <c r="H1627" i="1" s="1"/>
  <c r="B2280" i="1"/>
  <c r="D2280" i="1" s="1"/>
  <c r="B1184" i="1"/>
  <c r="H1184" i="1" s="1"/>
  <c r="B1711" i="1"/>
  <c r="D1711" i="1" s="1"/>
  <c r="B2473" i="1"/>
  <c r="D2473" i="1" s="1"/>
  <c r="B1848" i="1"/>
  <c r="D1848" i="1" s="1"/>
  <c r="B919" i="1"/>
  <c r="D919" i="1" s="1"/>
  <c r="B2536" i="1"/>
  <c r="D2536" i="1" s="1"/>
  <c r="B1452" i="1"/>
  <c r="C1452" i="1" s="1"/>
  <c r="B2494" i="1"/>
  <c r="D2494" i="1" s="1"/>
  <c r="P845" i="1"/>
  <c r="V845" i="1" s="1"/>
  <c r="P1868" i="1"/>
  <c r="R1868" i="1" s="1"/>
  <c r="P2296" i="1"/>
  <c r="R2296" i="1" s="1"/>
  <c r="P1859" i="1"/>
  <c r="Q1859" i="1" s="1"/>
  <c r="P1708" i="1"/>
  <c r="Q1708" i="1" s="1"/>
  <c r="P1709" i="1"/>
  <c r="R1709" i="1" s="1"/>
  <c r="P1262" i="1"/>
  <c r="V1262" i="1" s="1"/>
  <c r="P1223" i="1"/>
  <c r="Q1223" i="1" s="1"/>
  <c r="P2161" i="1"/>
  <c r="Q2161" i="1" s="1"/>
  <c r="P1787" i="1"/>
  <c r="R1787" i="1" s="1"/>
  <c r="P1707" i="1"/>
  <c r="Q1707" i="1" s="1"/>
  <c r="P1220" i="1"/>
  <c r="R1220" i="1" s="1"/>
  <c r="P1400" i="1"/>
  <c r="V1400" i="1" s="1"/>
  <c r="P1761" i="1"/>
  <c r="Q1761" i="1" s="1"/>
  <c r="P1125" i="1"/>
  <c r="R1125" i="1" s="1"/>
  <c r="P1660" i="1"/>
  <c r="V1660" i="1" s="1"/>
  <c r="P1224" i="1"/>
  <c r="R1224" i="1" s="1"/>
  <c r="P1568" i="1"/>
  <c r="Q1568" i="1" s="1"/>
  <c r="P1194" i="1"/>
  <c r="V1194" i="1" s="1"/>
  <c r="P1587" i="1"/>
  <c r="V1587" i="1" s="1"/>
  <c r="P1120" i="1"/>
  <c r="Q1120" i="1" s="1"/>
  <c r="P1753" i="1"/>
  <c r="V1753" i="1" s="1"/>
  <c r="P1280" i="1"/>
  <c r="R1280" i="1" s="1"/>
  <c r="P1118" i="1"/>
  <c r="V1118" i="1" s="1"/>
  <c r="B1862" i="1"/>
  <c r="H1862" i="1" s="1"/>
  <c r="B1612" i="1"/>
  <c r="D1612" i="1" s="1"/>
  <c r="B1923" i="1"/>
  <c r="C1923" i="1" s="1"/>
  <c r="B1831" i="1"/>
  <c r="D1831" i="1" s="1"/>
  <c r="B1594" i="1"/>
  <c r="D1594" i="1" s="1"/>
  <c r="B1949" i="1"/>
  <c r="D1949" i="1" s="1"/>
  <c r="B2392" i="1"/>
  <c r="D2392" i="1" s="1"/>
  <c r="B1391" i="1"/>
  <c r="D1391" i="1" s="1"/>
  <c r="B1353" i="1"/>
  <c r="C1353" i="1" s="1"/>
  <c r="B1929" i="1"/>
  <c r="C1929" i="1" s="1"/>
  <c r="B1011" i="1"/>
  <c r="D1011" i="1" s="1"/>
  <c r="B2481" i="1"/>
  <c r="D2481" i="1" s="1"/>
  <c r="B1523" i="1"/>
  <c r="H1523" i="1" s="1"/>
  <c r="B2569" i="1"/>
  <c r="C2569" i="1" s="1"/>
  <c r="B1677" i="1"/>
  <c r="H1677" i="1" s="1"/>
  <c r="B1887" i="1"/>
  <c r="C1887" i="1" s="1"/>
  <c r="B1179" i="1"/>
  <c r="D1179" i="1" s="1"/>
  <c r="B1756" i="1"/>
  <c r="H1756" i="1" s="1"/>
  <c r="B1481" i="1"/>
  <c r="H1481" i="1" s="1"/>
  <c r="B1345" i="1"/>
  <c r="D1345" i="1" s="1"/>
  <c r="B1782" i="1"/>
  <c r="D1782" i="1" s="1"/>
  <c r="B868" i="1"/>
  <c r="C868" i="1" s="1"/>
  <c r="B2178" i="1"/>
  <c r="D2178" i="1" s="1"/>
  <c r="B1188" i="1"/>
  <c r="D1188" i="1" s="1"/>
  <c r="P807" i="1"/>
  <c r="V807" i="1" s="1"/>
  <c r="P1516" i="1"/>
  <c r="R1516" i="1" s="1"/>
  <c r="P2148" i="1"/>
  <c r="R2148" i="1" s="1"/>
  <c r="P1715" i="1"/>
  <c r="R1715" i="1" s="1"/>
  <c r="P2450" i="1"/>
  <c r="R2450" i="1" s="1"/>
  <c r="P1611" i="1"/>
  <c r="Q1611" i="1" s="1"/>
  <c r="P1574" i="1"/>
  <c r="R1574" i="1" s="1"/>
  <c r="P2533" i="1"/>
  <c r="Q2533" i="1" s="1"/>
  <c r="P1082" i="1"/>
  <c r="R1082" i="1" s="1"/>
  <c r="P2649" i="1"/>
  <c r="R2649" i="1" s="1"/>
  <c r="P2518" i="1"/>
  <c r="V2518" i="1" s="1"/>
  <c r="P2204" i="1"/>
  <c r="R2204" i="1" s="1"/>
  <c r="P1467" i="1"/>
  <c r="R1467" i="1" s="1"/>
  <c r="P2513" i="1"/>
  <c r="R2513" i="1" s="1"/>
  <c r="P2052" i="1"/>
  <c r="V2052" i="1" s="1"/>
  <c r="P2668" i="1"/>
  <c r="V2668" i="1" s="1"/>
  <c r="P1237" i="1"/>
  <c r="Q1237" i="1" s="1"/>
  <c r="P1096" i="1"/>
  <c r="Q1096" i="1" s="1"/>
  <c r="P2637" i="1"/>
  <c r="R2637" i="1" s="1"/>
  <c r="P1485" i="1"/>
  <c r="Q1485" i="1" s="1"/>
  <c r="P1296" i="1"/>
  <c r="V1296" i="1" s="1"/>
  <c r="P2194" i="1"/>
  <c r="R2194" i="1" s="1"/>
  <c r="P941" i="1"/>
  <c r="Q941" i="1" s="1"/>
  <c r="P1797" i="1"/>
  <c r="V1797" i="1" s="1"/>
  <c r="B2213" i="1"/>
  <c r="C2213" i="1" s="1"/>
  <c r="B1577" i="1"/>
  <c r="D1577" i="1" s="1"/>
  <c r="B1219" i="1"/>
  <c r="D1219" i="1" s="1"/>
  <c r="B911" i="1"/>
  <c r="D911" i="1" s="1"/>
  <c r="B2370" i="1"/>
  <c r="D2370" i="1" s="1"/>
  <c r="B953" i="1"/>
  <c r="D953" i="1" s="1"/>
  <c r="B1287" i="1"/>
  <c r="C1287" i="1" s="1"/>
  <c r="B2026" i="1"/>
  <c r="C2026" i="1" s="1"/>
  <c r="B2673" i="1"/>
  <c r="D2673" i="1" s="1"/>
  <c r="B2041" i="1"/>
  <c r="D2041" i="1" s="1"/>
  <c r="B1257" i="1"/>
  <c r="H1257" i="1" s="1"/>
  <c r="B1438" i="1"/>
  <c r="C1438" i="1" s="1"/>
  <c r="B2172" i="1"/>
  <c r="C2172" i="1" s="1"/>
  <c r="B1712" i="1"/>
  <c r="C1712" i="1" s="1"/>
  <c r="B1038" i="1"/>
  <c r="H1038" i="1" s="1"/>
  <c r="B1901" i="1"/>
  <c r="D1901" i="1" s="1"/>
  <c r="B2106" i="1"/>
  <c r="D2106" i="1" s="1"/>
  <c r="B2719" i="1"/>
  <c r="C2719" i="1" s="1"/>
  <c r="B1025" i="1"/>
  <c r="D1025" i="1" s="1"/>
  <c r="B2435" i="1"/>
  <c r="D2435" i="1" s="1"/>
  <c r="B1768" i="1"/>
  <c r="H1768" i="1" s="1"/>
  <c r="B1275" i="1"/>
  <c r="D1275" i="1" s="1"/>
  <c r="B2087" i="1"/>
  <c r="C2087" i="1" s="1"/>
  <c r="B1442" i="1"/>
  <c r="D1442" i="1" s="1"/>
  <c r="B1988" i="1"/>
  <c r="D1988" i="1" s="1"/>
  <c r="B2469" i="1"/>
  <c r="D2469" i="1" s="1"/>
  <c r="B2032" i="1"/>
  <c r="H2032" i="1" s="1"/>
  <c r="B1258" i="1"/>
  <c r="D1258" i="1" s="1"/>
  <c r="B1618" i="1"/>
  <c r="C1618" i="1" s="1"/>
  <c r="P919" i="1"/>
  <c r="R919" i="1" s="1"/>
  <c r="P2550" i="1"/>
  <c r="Q2550" i="1" s="1"/>
  <c r="P1403" i="1"/>
  <c r="R1403" i="1" s="1"/>
  <c r="P1873" i="1"/>
  <c r="R1873" i="1" s="1"/>
  <c r="P1053" i="1"/>
  <c r="R1053" i="1" s="1"/>
  <c r="P1018" i="1"/>
  <c r="Q1018" i="1" s="1"/>
  <c r="P2010" i="1"/>
  <c r="R2010" i="1" s="1"/>
  <c r="P1812" i="1"/>
  <c r="Q1812" i="1" s="1"/>
  <c r="P2593" i="1"/>
  <c r="R2593" i="1" s="1"/>
  <c r="P2211" i="1"/>
  <c r="R2211" i="1" s="1"/>
  <c r="P1504" i="1"/>
  <c r="V1504" i="1" s="1"/>
  <c r="P2523" i="1"/>
  <c r="Q2523" i="1" s="1"/>
  <c r="P1040" i="1"/>
  <c r="Q1040" i="1" s="1"/>
  <c r="P1834" i="1"/>
  <c r="R1834" i="1" s="1"/>
  <c r="P1429" i="1"/>
  <c r="Q1429" i="1" s="1"/>
  <c r="P1517" i="1"/>
  <c r="Q1517" i="1" s="1"/>
  <c r="P924" i="1"/>
  <c r="Q924" i="1" s="1"/>
  <c r="P983" i="1"/>
  <c r="V983" i="1" s="1"/>
  <c r="P2598" i="1"/>
  <c r="R2598" i="1" s="1"/>
  <c r="P1251" i="1"/>
  <c r="R1251" i="1" s="1"/>
  <c r="P2402" i="1"/>
  <c r="R2402" i="1" s="1"/>
  <c r="P1734" i="1"/>
  <c r="R1734" i="1" s="1"/>
  <c r="P1299" i="1"/>
  <c r="Q1299" i="1" s="1"/>
  <c r="B1033" i="1"/>
  <c r="D1033" i="1" s="1"/>
  <c r="B773" i="1"/>
  <c r="D773" i="1" s="1"/>
  <c r="B1604" i="1"/>
  <c r="C1604" i="1" s="1"/>
  <c r="B1743" i="1"/>
  <c r="D1743" i="1" s="1"/>
  <c r="B1716" i="1"/>
  <c r="C1716" i="1" s="1"/>
  <c r="B1760" i="1"/>
  <c r="C1760" i="1" s="1"/>
  <c r="B984" i="1"/>
  <c r="H984" i="1" s="1"/>
  <c r="B2361" i="1"/>
  <c r="D2361" i="1" s="1"/>
  <c r="B1129" i="1"/>
  <c r="D1129" i="1" s="1"/>
  <c r="B1591" i="1"/>
  <c r="C1591" i="1" s="1"/>
  <c r="B1896" i="1"/>
  <c r="D1896" i="1" s="1"/>
  <c r="B940" i="1"/>
  <c r="D940" i="1" s="1"/>
  <c r="B2322" i="1"/>
  <c r="D2322" i="1" s="1"/>
  <c r="B1317" i="1"/>
  <c r="C1317" i="1" s="1"/>
  <c r="B1522" i="1"/>
  <c r="H1522" i="1" s="1"/>
  <c r="B2491" i="1"/>
  <c r="D2491" i="1" s="1"/>
  <c r="B1809" i="1"/>
  <c r="C1809" i="1" s="1"/>
  <c r="B2424" i="1"/>
  <c r="D2424" i="1" s="1"/>
  <c r="B1641" i="1"/>
  <c r="H1641" i="1" s="1"/>
  <c r="B1050" i="1"/>
  <c r="C1050" i="1" s="1"/>
  <c r="B2237" i="1"/>
  <c r="D2237" i="1" s="1"/>
  <c r="B1417" i="1"/>
  <c r="H1417" i="1" s="1"/>
  <c r="B1298" i="1"/>
  <c r="D1298" i="1" s="1"/>
  <c r="B2286" i="1"/>
  <c r="H2286" i="1" s="1"/>
  <c r="B1583" i="1"/>
  <c r="C1583" i="1" s="1"/>
  <c r="B2264" i="1"/>
  <c r="C2264" i="1" s="1"/>
  <c r="B2474" i="1"/>
  <c r="H2474" i="1" s="1"/>
  <c r="B2349" i="1"/>
  <c r="D2349" i="1" s="1"/>
  <c r="AC976" i="1"/>
  <c r="AI976" i="1" s="1"/>
  <c r="P1388" i="1"/>
  <c r="R1388" i="1" s="1"/>
  <c r="P1614" i="1"/>
  <c r="R1614" i="1" s="1"/>
  <c r="P949" i="1"/>
  <c r="Q949" i="1" s="1"/>
  <c r="P1461" i="1"/>
  <c r="Q1461" i="1" s="1"/>
  <c r="P938" i="1"/>
  <c r="V938" i="1" s="1"/>
  <c r="P2368" i="1"/>
  <c r="Q2368" i="1" s="1"/>
  <c r="P1108" i="1"/>
  <c r="Q1108" i="1" s="1"/>
  <c r="P1214" i="1"/>
  <c r="Q1214" i="1" s="1"/>
  <c r="P2172" i="1"/>
  <c r="R2172" i="1" s="1"/>
  <c r="P1751" i="1"/>
  <c r="V1751" i="1" s="1"/>
  <c r="P1363" i="1"/>
  <c r="Q1363" i="1" s="1"/>
  <c r="P2616" i="1"/>
  <c r="R2616" i="1" s="1"/>
  <c r="P2610" i="1"/>
  <c r="R2610" i="1" s="1"/>
  <c r="P2697" i="1"/>
  <c r="Q2697" i="1" s="1"/>
  <c r="P2623" i="1"/>
  <c r="V2623" i="1" s="1"/>
  <c r="P2155" i="1"/>
  <c r="Q2155" i="1" s="1"/>
  <c r="P1573" i="1"/>
  <c r="V1573" i="1" s="1"/>
  <c r="P2105" i="1"/>
  <c r="Q2105" i="1" s="1"/>
  <c r="P2360" i="1"/>
  <c r="V2360" i="1" s="1"/>
  <c r="P2648" i="1"/>
  <c r="Q2648" i="1" s="1"/>
  <c r="P1047" i="1"/>
  <c r="V1047" i="1" s="1"/>
  <c r="P1233" i="1"/>
  <c r="Q1233" i="1" s="1"/>
  <c r="P2278" i="1"/>
  <c r="R2278" i="1" s="1"/>
  <c r="B2553" i="1"/>
  <c r="C2553" i="1" s="1"/>
  <c r="B2427" i="1"/>
  <c r="C2427" i="1" s="1"/>
  <c r="B1828" i="1"/>
  <c r="H1828" i="1" s="1"/>
  <c r="B767" i="1"/>
  <c r="C767" i="1" s="1"/>
  <c r="B846" i="1"/>
  <c r="D846" i="1" s="1"/>
  <c r="B1276" i="1"/>
  <c r="C1276" i="1" s="1"/>
  <c r="B2566" i="1"/>
  <c r="D2566" i="1" s="1"/>
  <c r="B2329" i="1"/>
  <c r="D2329" i="1" s="1"/>
  <c r="B2636" i="1"/>
  <c r="D2636" i="1" s="1"/>
  <c r="B1421" i="1"/>
  <c r="C1421" i="1" s="1"/>
  <c r="B1750" i="1"/>
  <c r="H1750" i="1" s="1"/>
  <c r="B1435" i="1"/>
  <c r="H1435" i="1" s="1"/>
  <c r="B1496" i="1"/>
  <c r="D1496" i="1" s="1"/>
  <c r="B2683" i="1"/>
  <c r="H2683" i="1" s="1"/>
  <c r="B1213" i="1"/>
  <c r="D1213" i="1" s="1"/>
  <c r="B2631" i="1"/>
  <c r="H2631" i="1" s="1"/>
  <c r="B1096" i="1"/>
  <c r="D1096" i="1" s="1"/>
  <c r="B1951" i="1"/>
  <c r="D1951" i="1" s="1"/>
  <c r="B1207" i="1"/>
  <c r="C1207" i="1" s="1"/>
  <c r="B1240" i="1"/>
  <c r="C1240" i="1" s="1"/>
  <c r="B2487" i="1"/>
  <c r="H2487" i="1" s="1"/>
  <c r="B2732" i="1"/>
  <c r="C2732" i="1" s="1"/>
  <c r="B1225" i="1"/>
  <c r="C1225" i="1" s="1"/>
  <c r="B2445" i="1"/>
  <c r="C2445" i="1" s="1"/>
  <c r="B2654" i="1"/>
  <c r="D2654" i="1" s="1"/>
  <c r="AC776" i="1"/>
  <c r="AD776" i="1" s="1"/>
  <c r="AC2055" i="1"/>
  <c r="AD2055" i="1" s="1"/>
  <c r="AC999" i="1"/>
  <c r="AI999" i="1" s="1"/>
  <c r="AC1932" i="1"/>
  <c r="AI1932" i="1" s="1"/>
  <c r="AC915" i="1"/>
  <c r="AE915" i="1" s="1"/>
  <c r="P1547" i="1"/>
  <c r="Q1547" i="1" s="1"/>
  <c r="P2456" i="1"/>
  <c r="R2456" i="1" s="1"/>
  <c r="P1814" i="1"/>
  <c r="Q1814" i="1" s="1"/>
  <c r="P928" i="1"/>
  <c r="R928" i="1" s="1"/>
  <c r="P1360" i="1"/>
  <c r="V1360" i="1" s="1"/>
  <c r="P1938" i="1"/>
  <c r="R1938" i="1" s="1"/>
  <c r="P2080" i="1"/>
  <c r="V2080" i="1" s="1"/>
  <c r="P2215" i="1"/>
  <c r="R2215" i="1" s="1"/>
  <c r="P1150" i="1"/>
  <c r="V1150" i="1" s="1"/>
  <c r="P2695" i="1"/>
  <c r="V2695" i="1" s="1"/>
  <c r="P1940" i="1"/>
  <c r="Q1940" i="1" s="1"/>
  <c r="P1273" i="1"/>
  <c r="R1273" i="1" s="1"/>
  <c r="P1415" i="1"/>
  <c r="R1415" i="1" s="1"/>
  <c r="P2374" i="1"/>
  <c r="R2374" i="1" s="1"/>
  <c r="P1593" i="1"/>
  <c r="V1593" i="1" s="1"/>
  <c r="P2540" i="1"/>
  <c r="Q2540" i="1" s="1"/>
  <c r="P943" i="1"/>
  <c r="R943" i="1" s="1"/>
  <c r="P929" i="1"/>
  <c r="V929" i="1" s="1"/>
  <c r="P1595" i="1"/>
  <c r="R1595" i="1" s="1"/>
  <c r="P842" i="1"/>
  <c r="R842" i="1" s="1"/>
  <c r="P773" i="1"/>
  <c r="Q773" i="1" s="1"/>
  <c r="P1681" i="1"/>
  <c r="R1681" i="1" s="1"/>
  <c r="P2414" i="1"/>
  <c r="R2414" i="1" s="1"/>
  <c r="B1301" i="1"/>
  <c r="H1301" i="1" s="1"/>
  <c r="B2228" i="1"/>
  <c r="H2228" i="1" s="1"/>
  <c r="B1099" i="1"/>
  <c r="C1099" i="1" s="1"/>
  <c r="B2004" i="1"/>
  <c r="D2004" i="1" s="1"/>
  <c r="B2470" i="1"/>
  <c r="D2470" i="1" s="1"/>
  <c r="B1405" i="1"/>
  <c r="D1405" i="1" s="1"/>
  <c r="B2040" i="1"/>
  <c r="C2040" i="1" s="1"/>
  <c r="B2254" i="1"/>
  <c r="C2254" i="1" s="1"/>
  <c r="B1112" i="1"/>
  <c r="D1112" i="1" s="1"/>
  <c r="B1039" i="1"/>
  <c r="D1039" i="1" s="1"/>
  <c r="B1648" i="1"/>
  <c r="H1648" i="1" s="1"/>
  <c r="B2721" i="1"/>
  <c r="D2721" i="1" s="1"/>
  <c r="B2290" i="1"/>
  <c r="C2290" i="1" s="1"/>
  <c r="B1777" i="1"/>
  <c r="D1777" i="1" s="1"/>
  <c r="B1479" i="1"/>
  <c r="D1479" i="1" s="1"/>
  <c r="B2020" i="1"/>
  <c r="D2020" i="1" s="1"/>
  <c r="B1902" i="1"/>
  <c r="C1902" i="1" s="1"/>
  <c r="B1703" i="1"/>
  <c r="H1703" i="1" s="1"/>
  <c r="B1584" i="1"/>
  <c r="D1584" i="1" s="1"/>
  <c r="B2354" i="1"/>
  <c r="H2354" i="1" s="1"/>
  <c r="B1372" i="1"/>
  <c r="D1372" i="1" s="1"/>
  <c r="B1098" i="1"/>
  <c r="C1098" i="1" s="1"/>
  <c r="B2006" i="1"/>
  <c r="D2006" i="1" s="1"/>
  <c r="B2402" i="1"/>
  <c r="D2402" i="1" s="1"/>
  <c r="B1446" i="1"/>
  <c r="D1446" i="1" s="1"/>
  <c r="B968" i="1"/>
  <c r="D968" i="1" s="1"/>
  <c r="AC1223" i="1"/>
  <c r="AI1223" i="1" s="1"/>
  <c r="AC1059" i="1"/>
  <c r="AD1059" i="1" s="1"/>
  <c r="AC1963" i="1"/>
  <c r="AD1963" i="1" s="1"/>
  <c r="AC1784" i="1"/>
  <c r="AI1784" i="1" s="1"/>
  <c r="P908" i="1"/>
  <c r="R908" i="1" s="1"/>
  <c r="P1523" i="1"/>
  <c r="R1523" i="1" s="1"/>
  <c r="P2761" i="1"/>
  <c r="R2761" i="1" s="1"/>
  <c r="P2239" i="1"/>
  <c r="V2239" i="1" s="1"/>
  <c r="P1951" i="1"/>
  <c r="R1951" i="1" s="1"/>
  <c r="P1401" i="1"/>
  <c r="R1401" i="1" s="1"/>
  <c r="P1869" i="1"/>
  <c r="V1869" i="1" s="1"/>
  <c r="P2718" i="1"/>
  <c r="Q2718" i="1" s="1"/>
  <c r="P1444" i="1"/>
  <c r="V1444" i="1" s="1"/>
  <c r="P1565" i="1"/>
  <c r="V1565" i="1" s="1"/>
  <c r="P2289" i="1"/>
  <c r="Q2289" i="1" s="1"/>
  <c r="P1529" i="1"/>
  <c r="R1529" i="1" s="1"/>
  <c r="P2042" i="1"/>
  <c r="Q2042" i="1" s="1"/>
  <c r="P2255" i="1"/>
  <c r="R2255" i="1" s="1"/>
  <c r="P2203" i="1"/>
  <c r="V2203" i="1" s="1"/>
  <c r="P2620" i="1"/>
  <c r="Q2620" i="1" s="1"/>
  <c r="P1844" i="1"/>
  <c r="V1844" i="1" s="1"/>
  <c r="P1622" i="1"/>
  <c r="V1622" i="1" s="1"/>
  <c r="P2385" i="1"/>
  <c r="Q2385" i="1" s="1"/>
  <c r="P1174" i="1"/>
  <c r="Q1174" i="1" s="1"/>
  <c r="P1465" i="1"/>
  <c r="Q1465" i="1" s="1"/>
  <c r="P802" i="1"/>
  <c r="Q802" i="1" s="1"/>
  <c r="P2432" i="1"/>
  <c r="V2432" i="1" s="1"/>
  <c r="B857" i="1"/>
  <c r="D857" i="1" s="1"/>
  <c r="B2713" i="1"/>
  <c r="C2713" i="1" s="1"/>
  <c r="B2728" i="1"/>
  <c r="H2728" i="1" s="1"/>
  <c r="B1302" i="1"/>
  <c r="C1302" i="1" s="1"/>
  <c r="B2736" i="1"/>
  <c r="D2736" i="1" s="1"/>
  <c r="B2263" i="1"/>
  <c r="H2263" i="1" s="1"/>
  <c r="B1122" i="1"/>
  <c r="D1122" i="1" s="1"/>
  <c r="B2428" i="1"/>
  <c r="D2428" i="1" s="1"/>
  <c r="B1310" i="1"/>
  <c r="C1310" i="1" s="1"/>
  <c r="B1687" i="1"/>
  <c r="C1687" i="1" s="1"/>
  <c r="B927" i="1"/>
  <c r="D927" i="1" s="1"/>
  <c r="B2266" i="1"/>
  <c r="D2266" i="1" s="1"/>
  <c r="B776" i="1"/>
  <c r="D776" i="1" s="1"/>
  <c r="B1475" i="1"/>
  <c r="H1475" i="1" s="1"/>
  <c r="B1004" i="1"/>
  <c r="H1004" i="1" s="1"/>
  <c r="B1023" i="1"/>
  <c r="H1023" i="1" s="1"/>
  <c r="B2630" i="1"/>
  <c r="D2630" i="1" s="1"/>
  <c r="B2269" i="1"/>
  <c r="C2269" i="1" s="1"/>
  <c r="B1014" i="1"/>
  <c r="C1014" i="1" s="1"/>
  <c r="B1270" i="1"/>
  <c r="H1270" i="1" s="1"/>
  <c r="B1781" i="1"/>
  <c r="H1781" i="1" s="1"/>
  <c r="B944" i="1"/>
  <c r="H944" i="1" s="1"/>
  <c r="B2052" i="1"/>
  <c r="D2052" i="1" s="1"/>
  <c r="B2602" i="1"/>
  <c r="H2602" i="1" s="1"/>
  <c r="B2703" i="1"/>
  <c r="D2703" i="1" s="1"/>
  <c r="B2122" i="1"/>
  <c r="D2122" i="1" s="1"/>
  <c r="B1236" i="1"/>
  <c r="D1236" i="1" s="1"/>
  <c r="AC1187" i="1"/>
  <c r="AE1187" i="1" s="1"/>
  <c r="AC2636" i="1"/>
  <c r="AE2636" i="1" s="1"/>
  <c r="AC2081" i="1"/>
  <c r="AI2081" i="1" s="1"/>
  <c r="AC2068" i="1"/>
  <c r="AD2068" i="1" s="1"/>
  <c r="AC1417" i="1"/>
  <c r="AE1417" i="1" s="1"/>
  <c r="P1272" i="1"/>
  <c r="Q1272" i="1" s="1"/>
  <c r="P1279" i="1"/>
  <c r="V1279" i="1" s="1"/>
  <c r="P1952" i="1"/>
  <c r="Q1952" i="1" s="1"/>
  <c r="P2074" i="1"/>
  <c r="Q2074" i="1" s="1"/>
  <c r="P870" i="1"/>
  <c r="R870" i="1" s="1"/>
  <c r="P1323" i="1"/>
  <c r="V1323" i="1" s="1"/>
  <c r="P1381" i="1"/>
  <c r="Q1381" i="1" s="1"/>
  <c r="P1664" i="1"/>
  <c r="R1664" i="1" s="1"/>
  <c r="P2138" i="1"/>
  <c r="V2138" i="1" s="1"/>
  <c r="P2307" i="1"/>
  <c r="R2307" i="1" s="1"/>
  <c r="P1532" i="1"/>
  <c r="Q1532" i="1" s="1"/>
  <c r="P1361" i="1"/>
  <c r="V1361" i="1" s="1"/>
  <c r="P2704" i="1"/>
  <c r="Q2704" i="1" s="1"/>
  <c r="P937" i="1"/>
  <c r="R937" i="1" s="1"/>
  <c r="P1816" i="1"/>
  <c r="Q1816" i="1" s="1"/>
  <c r="P836" i="1"/>
  <c r="R836" i="1" s="1"/>
  <c r="P2332" i="1"/>
  <c r="R2332" i="1" s="1"/>
  <c r="P2091" i="1"/>
  <c r="Q2091" i="1" s="1"/>
  <c r="P1103" i="1"/>
  <c r="Q1103" i="1" s="1"/>
  <c r="P2275" i="1"/>
  <c r="Q2275" i="1" s="1"/>
  <c r="P2168" i="1"/>
  <c r="V2168" i="1" s="1"/>
  <c r="P1675" i="1"/>
  <c r="V1675" i="1" s="1"/>
  <c r="P1748" i="1"/>
  <c r="R1748" i="1" s="1"/>
  <c r="B1308" i="1"/>
  <c r="C1308" i="1" s="1"/>
  <c r="B908" i="1"/>
  <c r="H908" i="1" s="1"/>
  <c r="B1733" i="1"/>
  <c r="H1733" i="1" s="1"/>
  <c r="B1946" i="1"/>
  <c r="H1946" i="1" s="1"/>
  <c r="B2734" i="1"/>
  <c r="C2734" i="1" s="1"/>
  <c r="B1512" i="1"/>
  <c r="D1512" i="1" s="1"/>
  <c r="B2198" i="1"/>
  <c r="D2198" i="1" s="1"/>
  <c r="B2389" i="1"/>
  <c r="C2389" i="1" s="1"/>
  <c r="B1690" i="1"/>
  <c r="C1690" i="1" s="1"/>
  <c r="B2134" i="1"/>
  <c r="D2134" i="1" s="1"/>
  <c r="B1109" i="1"/>
  <c r="C1109" i="1" s="1"/>
  <c r="B1549" i="1"/>
  <c r="D1549" i="1" s="1"/>
  <c r="B1198" i="1"/>
  <c r="C1198" i="1" s="1"/>
  <c r="B946" i="1"/>
  <c r="C946" i="1" s="1"/>
  <c r="B2359" i="1"/>
  <c r="D2359" i="1" s="1"/>
  <c r="B1204" i="1"/>
  <c r="D1204" i="1" s="1"/>
  <c r="B1741" i="1"/>
  <c r="H1741" i="1" s="1"/>
  <c r="B1000" i="1"/>
  <c r="D1000" i="1" s="1"/>
  <c r="B2587" i="1"/>
  <c r="C2587" i="1" s="1"/>
  <c r="B2204" i="1"/>
  <c r="C2204" i="1" s="1"/>
  <c r="B1838" i="1"/>
  <c r="C1838" i="1" s="1"/>
  <c r="B2519" i="1"/>
  <c r="H2519" i="1" s="1"/>
  <c r="B1026" i="1"/>
  <c r="D1026" i="1" s="1"/>
  <c r="B2585" i="1"/>
  <c r="H2585" i="1" s="1"/>
  <c r="B1695" i="1"/>
  <c r="C1695" i="1" s="1"/>
  <c r="B2219" i="1"/>
  <c r="H2219" i="1" s="1"/>
  <c r="AC2420" i="1"/>
  <c r="AD2420" i="1" s="1"/>
  <c r="AC2363" i="1"/>
  <c r="AE2363" i="1" s="1"/>
  <c r="AC1143" i="1"/>
  <c r="AD1143" i="1" s="1"/>
  <c r="AC943" i="1"/>
  <c r="AD943" i="1" s="1"/>
  <c r="AC1938" i="1"/>
  <c r="AD1938" i="1" s="1"/>
  <c r="P1283" i="1"/>
  <c r="R1283" i="1" s="1"/>
  <c r="P1007" i="1"/>
  <c r="R1007" i="1" s="1"/>
  <c r="P2352" i="1"/>
  <c r="Q2352" i="1" s="1"/>
  <c r="P2311" i="1"/>
  <c r="Q2311" i="1" s="1"/>
  <c r="P1192" i="1"/>
  <c r="V1192" i="1" s="1"/>
  <c r="P1625" i="1"/>
  <c r="R1625" i="1" s="1"/>
  <c r="P1618" i="1"/>
  <c r="V1618" i="1" s="1"/>
  <c r="P1525" i="1"/>
  <c r="V1525" i="1" s="1"/>
  <c r="P2033" i="1"/>
  <c r="V2033" i="1" s="1"/>
  <c r="P2614" i="1"/>
  <c r="Q2614" i="1" s="1"/>
  <c r="P1842" i="1"/>
  <c r="R1842" i="1" s="1"/>
  <c r="P1731" i="1"/>
  <c r="R1731" i="1" s="1"/>
  <c r="P1384" i="1"/>
  <c r="R1384" i="1" s="1"/>
  <c r="P2006" i="1"/>
  <c r="V2006" i="1" s="1"/>
  <c r="P1825" i="1"/>
  <c r="V1825" i="1" s="1"/>
  <c r="P2140" i="1"/>
  <c r="Q2140" i="1" s="1"/>
  <c r="P2325" i="1"/>
  <c r="V2325" i="1" s="1"/>
  <c r="P2236" i="1"/>
  <c r="Q2236" i="1" s="1"/>
  <c r="P1239" i="1"/>
  <c r="R1239" i="1" s="1"/>
  <c r="P2705" i="1"/>
  <c r="Q2705" i="1" s="1"/>
  <c r="P993" i="1"/>
  <c r="Q993" i="1" s="1"/>
  <c r="P2418" i="1"/>
  <c r="V2418" i="1" s="1"/>
  <c r="P2676" i="1"/>
  <c r="Q2676" i="1" s="1"/>
  <c r="B2632" i="1"/>
  <c r="D2632" i="1" s="1"/>
  <c r="B2436" i="1"/>
  <c r="D2436" i="1" s="1"/>
  <c r="B798" i="1"/>
  <c r="D798" i="1" s="1"/>
  <c r="B2268" i="1"/>
  <c r="D2268" i="1" s="1"/>
  <c r="B2371" i="1"/>
  <c r="D2371" i="1" s="1"/>
  <c r="B1107" i="1"/>
  <c r="H1107" i="1" s="1"/>
  <c r="B1609" i="1"/>
  <c r="D1609" i="1" s="1"/>
  <c r="B1793" i="1"/>
  <c r="C1793" i="1" s="1"/>
  <c r="B2714" i="1"/>
  <c r="D2714" i="1" s="1"/>
  <c r="B1460" i="1"/>
  <c r="D1460" i="1" s="1"/>
  <c r="B2552" i="1"/>
  <c r="C2552" i="1" s="1"/>
  <c r="B1824" i="1"/>
  <c r="D1824" i="1" s="1"/>
  <c r="B1999" i="1"/>
  <c r="D1999" i="1" s="1"/>
  <c r="B1046" i="1"/>
  <c r="D1046" i="1" s="1"/>
  <c r="B2027" i="1"/>
  <c r="H2027" i="1" s="1"/>
  <c r="B2035" i="1"/>
  <c r="H2035" i="1" s="1"/>
  <c r="B2351" i="1"/>
  <c r="C2351" i="1" s="1"/>
  <c r="B1617" i="1"/>
  <c r="H1617" i="1" s="1"/>
  <c r="B1053" i="1"/>
  <c r="C1053" i="1" s="1"/>
  <c r="B1217" i="1"/>
  <c r="D1217" i="1" s="1"/>
  <c r="B1851" i="1"/>
  <c r="C1851" i="1" s="1"/>
  <c r="B1903" i="1"/>
  <c r="H1903" i="1" s="1"/>
  <c r="B1169" i="1"/>
  <c r="H1169" i="1" s="1"/>
  <c r="B1730" i="1"/>
  <c r="D1730" i="1" s="1"/>
  <c r="B1120" i="1"/>
  <c r="H1120" i="1" s="1"/>
  <c r="B1047" i="1"/>
  <c r="C1047" i="1" s="1"/>
  <c r="B1679" i="1"/>
  <c r="H1679" i="1" s="1"/>
  <c r="B1962" i="1"/>
  <c r="C1962" i="1" s="1"/>
  <c r="B841" i="1"/>
  <c r="C841" i="1" s="1"/>
  <c r="AC1303" i="1"/>
  <c r="AD1303" i="1" s="1"/>
  <c r="AC1521" i="1"/>
  <c r="AE1521" i="1" s="1"/>
  <c r="AC1853" i="1"/>
  <c r="AI1853" i="1" s="1"/>
  <c r="AC1099" i="1"/>
  <c r="AI1099" i="1" s="1"/>
  <c r="Q2671" i="1"/>
  <c r="V2671" i="1"/>
  <c r="R2671" i="1"/>
  <c r="P961" i="1"/>
  <c r="P1375" i="1"/>
  <c r="P2064" i="1"/>
  <c r="P1231" i="1"/>
  <c r="P2191" i="1"/>
  <c r="P2331" i="1"/>
  <c r="P2579" i="1"/>
  <c r="P1628" i="1"/>
  <c r="P2305" i="1"/>
  <c r="P1390" i="1"/>
  <c r="P2545" i="1"/>
  <c r="P2381" i="1"/>
  <c r="P1391" i="1"/>
  <c r="P2714" i="1"/>
  <c r="P2613" i="1"/>
  <c r="P2707" i="1"/>
  <c r="P2524" i="1"/>
  <c r="P1762" i="1"/>
  <c r="P987" i="1"/>
  <c r="P1080" i="1"/>
  <c r="P1792" i="1"/>
  <c r="P1775" i="1"/>
  <c r="P1836" i="1"/>
  <c r="P1428" i="1"/>
  <c r="P1041" i="1"/>
  <c r="P1210" i="1"/>
  <c r="P1819" i="1"/>
  <c r="P2490" i="1"/>
  <c r="P1996" i="1"/>
  <c r="P1771" i="1"/>
  <c r="P1304" i="1"/>
  <c r="P2690" i="1"/>
  <c r="P1872" i="1"/>
  <c r="P1559" i="1"/>
  <c r="P1327" i="1"/>
  <c r="P777" i="1"/>
  <c r="P1970" i="1"/>
  <c r="P2210" i="1"/>
  <c r="P2016" i="1"/>
  <c r="P2379" i="1"/>
  <c r="P1030" i="1"/>
  <c r="P1177" i="1"/>
  <c r="P2355" i="1"/>
  <c r="P2736" i="1"/>
  <c r="P1824" i="1"/>
  <c r="P2693" i="1"/>
  <c r="P1878" i="1"/>
  <c r="P1201" i="1"/>
  <c r="P1921" i="1"/>
  <c r="P2241" i="1"/>
  <c r="P1607" i="1"/>
  <c r="P1346" i="1"/>
  <c r="P841" i="1"/>
  <c r="P1747" i="1"/>
  <c r="P849" i="1"/>
  <c r="P881" i="1"/>
  <c r="P1094" i="1"/>
  <c r="P1560" i="1"/>
  <c r="P1826" i="1"/>
  <c r="P1435" i="1"/>
  <c r="P2015" i="1"/>
  <c r="P2344" i="1"/>
  <c r="P1658" i="1"/>
  <c r="P2440" i="1"/>
  <c r="P1399" i="1"/>
  <c r="P803" i="1"/>
  <c r="P1188" i="1"/>
  <c r="P1383" i="1"/>
  <c r="P1367" i="1"/>
  <c r="P2238" i="1"/>
  <c r="P2061" i="1"/>
  <c r="P2217" i="1"/>
  <c r="P2007" i="1"/>
  <c r="P916" i="1"/>
  <c r="P2703" i="1"/>
  <c r="P2549" i="1"/>
  <c r="P2700" i="1"/>
  <c r="P1173" i="1"/>
  <c r="P2230" i="1"/>
  <c r="P1089" i="1"/>
  <c r="P2735" i="1"/>
  <c r="P958" i="1"/>
  <c r="P2242" i="1"/>
  <c r="P912" i="1"/>
  <c r="P2160" i="1"/>
  <c r="P1536" i="1"/>
  <c r="P2316" i="1"/>
  <c r="P2264" i="1"/>
  <c r="P1211" i="1"/>
  <c r="P2333" i="1"/>
  <c r="P1260" i="1"/>
  <c r="P1377" i="1"/>
  <c r="P2276" i="1"/>
  <c r="P1044" i="1"/>
  <c r="P1107" i="1"/>
  <c r="P860" i="1"/>
  <c r="P1569" i="1"/>
  <c r="P1242" i="1"/>
  <c r="P854" i="1"/>
  <c r="P1023" i="1"/>
  <c r="P2725" i="1"/>
  <c r="P2590" i="1"/>
  <c r="P1422" i="1"/>
  <c r="P2076" i="1"/>
  <c r="P1148" i="1"/>
  <c r="P945" i="1"/>
  <c r="P1487" i="1"/>
  <c r="P2396" i="1"/>
  <c r="P2685" i="1"/>
  <c r="P1036" i="1"/>
  <c r="P2351" i="1"/>
  <c r="P1679" i="1"/>
  <c r="P1874" i="1"/>
  <c r="P2439" i="1"/>
  <c r="P2727" i="1"/>
  <c r="P824" i="1"/>
  <c r="P1807" i="1"/>
  <c r="P812" i="1"/>
  <c r="P1882" i="1"/>
  <c r="P1965" i="1"/>
  <c r="P2706" i="1"/>
  <c r="P2055" i="1"/>
  <c r="P1955" i="1"/>
  <c r="P850" i="1"/>
  <c r="P1550" i="1"/>
  <c r="P2538" i="1"/>
  <c r="P1906" i="1"/>
  <c r="P1669" i="1"/>
  <c r="P1235" i="1"/>
  <c r="P2157" i="1"/>
  <c r="P2603" i="1"/>
  <c r="P1757" i="1"/>
  <c r="P1128" i="1"/>
  <c r="P2254" i="1"/>
  <c r="P799" i="1"/>
  <c r="P1011" i="1"/>
  <c r="P2500" i="1"/>
  <c r="P1781" i="1"/>
  <c r="P1980" i="1"/>
  <c r="P2186" i="1"/>
  <c r="P1265" i="1"/>
  <c r="P957" i="1"/>
  <c r="P999" i="1"/>
  <c r="P2189" i="1"/>
  <c r="P1567" i="1"/>
  <c r="P817" i="1"/>
  <c r="P2400" i="1"/>
  <c r="P2196" i="1"/>
  <c r="P1738" i="1"/>
  <c r="P1995" i="1"/>
  <c r="P2696" i="1"/>
  <c r="P2713" i="1"/>
  <c r="P1544" i="1"/>
  <c r="P1158" i="1"/>
  <c r="P2436" i="1"/>
  <c r="P1169" i="1"/>
  <c r="P1888" i="1"/>
  <c r="P1315" i="1"/>
  <c r="P2463" i="1"/>
  <c r="P2198" i="1"/>
  <c r="P2380" i="1"/>
  <c r="P790" i="1"/>
  <c r="P1385" i="1"/>
  <c r="P1376" i="1"/>
  <c r="P1426" i="1"/>
  <c r="P1687" i="1"/>
  <c r="P1122" i="1"/>
  <c r="P2515" i="1"/>
  <c r="P1289" i="1"/>
  <c r="P1617" i="1"/>
  <c r="P2228" i="1"/>
  <c r="P2496" i="1"/>
  <c r="P1511" i="1"/>
  <c r="P2086" i="1"/>
  <c r="P2095" i="1"/>
  <c r="P2475" i="1"/>
  <c r="P1297" i="1"/>
  <c r="P1678" i="1"/>
  <c r="P2499" i="1"/>
  <c r="P1919" i="1"/>
  <c r="P1119" i="1"/>
  <c r="P2147" i="1"/>
  <c r="P2330" i="1"/>
  <c r="P1950" i="1"/>
  <c r="P1198" i="1"/>
  <c r="P1502" i="1"/>
  <c r="P1458" i="1"/>
  <c r="P2127" i="1"/>
  <c r="P2582" i="1"/>
  <c r="P1002" i="1"/>
  <c r="P1471" i="1"/>
  <c r="P2711" i="1"/>
  <c r="P1608" i="1"/>
  <c r="P1957" i="1"/>
  <c r="P986" i="1"/>
  <c r="P1292" i="1"/>
  <c r="P1727" i="1"/>
  <c r="P875" i="1"/>
  <c r="P1693" i="1"/>
  <c r="P2340" i="1"/>
  <c r="P2246" i="1"/>
  <c r="P1416" i="1"/>
  <c r="P2691" i="1"/>
  <c r="P920" i="1"/>
  <c r="P808" i="1"/>
  <c r="P2557" i="1"/>
  <c r="P2428" i="1"/>
  <c r="P2481" i="1"/>
  <c r="P1004" i="1"/>
  <c r="P1592" i="1"/>
  <c r="P1013" i="1"/>
  <c r="P1396" i="1"/>
  <c r="P1227" i="1"/>
  <c r="P2618" i="1"/>
  <c r="P2720" i="1"/>
  <c r="P2748" i="1"/>
  <c r="P1411" i="1"/>
  <c r="P2347" i="1"/>
  <c r="P855" i="1"/>
  <c r="P1147" i="1"/>
  <c r="P1863" i="1"/>
  <c r="P2328" i="1"/>
  <c r="P1764" i="1"/>
  <c r="P1117" i="1"/>
  <c r="P2504" i="1"/>
  <c r="P1600" i="1"/>
  <c r="P1193" i="1"/>
  <c r="P2398" i="1"/>
  <c r="P2207" i="1"/>
  <c r="P2026" i="1"/>
  <c r="P1181" i="1"/>
  <c r="P1166" i="1"/>
  <c r="P2267" i="1"/>
  <c r="P895" i="1"/>
  <c r="P1170" i="1"/>
  <c r="P1267" i="1"/>
  <c r="P1512" i="1"/>
  <c r="P996" i="1"/>
  <c r="P1803" i="1"/>
  <c r="P2229" i="1"/>
  <c r="P1412" i="1"/>
  <c r="P1561" i="1"/>
  <c r="P1619" i="1"/>
  <c r="P970" i="1"/>
  <c r="P1499" i="1"/>
  <c r="P1472" i="1"/>
  <c r="P1453" i="1"/>
  <c r="P2047" i="1"/>
  <c r="P1690" i="1"/>
  <c r="P2373" i="1"/>
  <c r="P2661" i="1"/>
  <c r="P1049" i="1"/>
  <c r="P2485" i="1"/>
  <c r="P1588" i="1"/>
  <c r="P2606" i="1"/>
  <c r="P1745" i="1"/>
  <c r="P2430" i="1"/>
  <c r="P1772" i="1"/>
  <c r="P2417" i="1"/>
  <c r="P2591" i="1"/>
  <c r="P1856" i="1"/>
  <c r="P1368" i="1"/>
  <c r="P848" i="1"/>
  <c r="P2734" i="1"/>
  <c r="P1817" i="1"/>
  <c r="P2505" i="1"/>
  <c r="P2343" i="1"/>
  <c r="P846" i="1"/>
  <c r="P2358" i="1"/>
  <c r="P1054" i="1"/>
  <c r="P1010" i="1"/>
  <c r="P1200" i="1"/>
  <c r="P2361" i="1"/>
  <c r="P1877" i="1"/>
  <c r="P868" i="1"/>
  <c r="P2530" i="1"/>
  <c r="P2266" i="1"/>
  <c r="P2171" i="1"/>
  <c r="P2303" i="1"/>
  <c r="P1342" i="1"/>
  <c r="P1985" i="1"/>
  <c r="P1442" i="1"/>
  <c r="P2094" i="1"/>
  <c r="P1924" i="1"/>
  <c r="P1721" i="1"/>
  <c r="P1452" i="1"/>
  <c r="P1575" i="1"/>
  <c r="P1913" i="1"/>
  <c r="P946" i="1"/>
  <c r="P861" i="1"/>
  <c r="P2546" i="1"/>
  <c r="P2315" i="1"/>
  <c r="P2158" i="1"/>
  <c r="P1196" i="1"/>
  <c r="P1249" i="1"/>
  <c r="P2683" i="1"/>
  <c r="P2065" i="1"/>
  <c r="P1145" i="1"/>
  <c r="P2497" i="1"/>
  <c r="P2120" i="1"/>
  <c r="P1893" i="1"/>
  <c r="P2592" i="1"/>
  <c r="P965" i="1"/>
  <c r="P1699" i="1"/>
  <c r="P2364" i="1"/>
  <c r="P2353" i="1"/>
  <c r="P2201" i="1"/>
  <c r="P1541" i="1"/>
  <c r="P1702" i="1"/>
  <c r="P2680" i="1"/>
  <c r="P1494" i="1"/>
  <c r="P1045" i="1"/>
  <c r="P1612" i="1"/>
  <c r="P1645" i="1"/>
  <c r="P1849" i="1"/>
  <c r="P976" i="1"/>
  <c r="P1535" i="1"/>
  <c r="P2156" i="1"/>
  <c r="P1810" i="1"/>
  <c r="P911" i="1"/>
  <c r="P2081" i="1"/>
  <c r="P864" i="1"/>
  <c r="P2321" i="1"/>
  <c r="P1533" i="1"/>
  <c r="P1984" i="1"/>
  <c r="P1420" i="1"/>
  <c r="P2495" i="1"/>
  <c r="P1667" i="1"/>
  <c r="P1303" i="1"/>
  <c r="P2678" i="1"/>
  <c r="P2027" i="1"/>
  <c r="P1961" i="1"/>
  <c r="P1306" i="1"/>
  <c r="P1789" i="1"/>
  <c r="P901" i="1"/>
  <c r="P1157" i="1"/>
  <c r="P2489" i="1"/>
  <c r="P2448" i="1"/>
  <c r="P956" i="1"/>
  <c r="P784" i="1"/>
  <c r="P1728" i="1"/>
  <c r="P1373" i="1"/>
  <c r="P2098" i="1"/>
  <c r="P2510" i="1"/>
  <c r="P2151" i="1"/>
  <c r="P2202" i="1"/>
  <c r="P1889" i="1"/>
  <c r="P1490" i="1"/>
  <c r="P2429" i="1"/>
  <c r="P863" i="1"/>
  <c r="P821" i="1"/>
  <c r="P2709" i="1"/>
  <c r="P1725" i="1"/>
  <c r="P1765" i="1"/>
  <c r="P825" i="1"/>
  <c r="P1215" i="1"/>
  <c r="P1337" i="1"/>
  <c r="P796" i="1"/>
  <c r="P1601" i="1"/>
  <c r="P1793" i="1"/>
  <c r="P1501" i="1"/>
  <c r="P2367" i="1"/>
  <c r="P2455" i="1"/>
  <c r="P2054" i="1"/>
  <c r="P1936" i="1"/>
  <c r="P2084" i="1"/>
  <c r="P2018" i="1"/>
  <c r="P1302" i="1"/>
  <c r="P2562" i="1"/>
  <c r="P2390" i="1"/>
  <c r="P2449" i="1"/>
  <c r="P1355" i="1"/>
  <c r="P1104" i="1"/>
  <c r="P2197" i="1"/>
  <c r="P2250" i="1"/>
  <c r="P1964" i="1"/>
  <c r="P839" i="1"/>
  <c r="P2576" i="1"/>
  <c r="P2106" i="1"/>
  <c r="P1455" i="1"/>
  <c r="P1486" i="1"/>
  <c r="P1482" i="1"/>
  <c r="P2708" i="1"/>
  <c r="P927" i="1"/>
  <c r="P1079" i="1"/>
  <c r="P898" i="1"/>
  <c r="P1886" i="1"/>
  <c r="P1537" i="1"/>
  <c r="P2574" i="1"/>
  <c r="P1663" i="1"/>
  <c r="P847" i="1"/>
  <c r="P1353" i="1"/>
  <c r="P2642" i="1"/>
  <c r="P2366" i="1"/>
  <c r="P1017" i="1"/>
  <c r="P2066" i="1"/>
  <c r="P2209" i="1"/>
  <c r="P2349" i="1"/>
  <c r="P883" i="1"/>
  <c r="P2107" i="1"/>
  <c r="P2457" i="1"/>
  <c r="P772" i="1"/>
  <c r="P2295" i="1"/>
  <c r="P1462" i="1"/>
  <c r="P985" i="1"/>
  <c r="P2570" i="1"/>
  <c r="P1722" i="1"/>
  <c r="P2739" i="1"/>
  <c r="P829" i="1"/>
  <c r="P2178" i="1"/>
  <c r="P2283" i="1"/>
  <c r="P1583" i="1"/>
  <c r="P1230" i="1"/>
  <c r="P1744" i="1"/>
  <c r="P1527" i="1"/>
  <c r="P2235" i="1"/>
  <c r="P2069" i="1"/>
  <c r="P1773" i="1"/>
  <c r="P2454" i="1"/>
  <c r="P1605" i="1"/>
  <c r="P1884" i="1"/>
  <c r="P1904" i="1"/>
  <c r="P2019" i="1"/>
  <c r="P981" i="1"/>
  <c r="P1351" i="1"/>
  <c r="P878" i="1"/>
  <c r="P2286" i="1"/>
  <c r="P2636" i="1"/>
  <c r="P1939" i="1"/>
  <c r="P1696" i="1"/>
  <c r="P1576" i="1"/>
  <c r="P1293" i="1"/>
  <c r="P2536" i="1"/>
  <c r="P2117" i="1"/>
  <c r="P1451" i="1"/>
  <c r="P2184" i="1"/>
  <c r="P2715" i="1"/>
  <c r="P1357" i="1"/>
  <c r="P2045" i="1"/>
  <c r="P798" i="1"/>
  <c r="P1855" i="1"/>
  <c r="P1218" i="1"/>
  <c r="P1698" i="1"/>
  <c r="P2089" i="1"/>
  <c r="P2427" i="1"/>
  <c r="P2415" i="1"/>
  <c r="P2726" i="1"/>
  <c r="P761" i="1"/>
  <c r="P866" i="1"/>
  <c r="P2049" i="1"/>
  <c r="P1695" i="1"/>
  <c r="P2756" i="1"/>
  <c r="P953" i="1"/>
  <c r="P2527" i="1"/>
  <c r="P1445" i="1"/>
  <c r="P2508" i="1"/>
  <c r="P2125" i="1"/>
  <c r="P2471" i="1"/>
  <c r="P2556" i="1"/>
  <c r="P1522" i="1"/>
  <c r="P1463" i="1"/>
  <c r="P1650" i="1"/>
  <c r="P1935" i="1"/>
  <c r="P1683" i="1"/>
  <c r="P2419" i="1"/>
  <c r="P2631" i="1"/>
  <c r="P973" i="1"/>
  <c r="P2177" i="1"/>
  <c r="P1615" i="1"/>
  <c r="P2050" i="1"/>
  <c r="P2729" i="1"/>
  <c r="P2732" i="1"/>
  <c r="P2572" i="1"/>
  <c r="P1074" i="1"/>
  <c r="P2298" i="1"/>
  <c r="P1469" i="1"/>
  <c r="P2651" i="1"/>
  <c r="P2565" i="1"/>
  <c r="P966" i="1"/>
  <c r="P2654" i="1"/>
  <c r="P1199" i="1"/>
  <c r="P1704" i="1"/>
  <c r="P1085" i="1"/>
  <c r="P2749" i="1"/>
  <c r="P2224" i="1"/>
  <c r="P2093" i="1"/>
  <c r="P942" i="1"/>
  <c r="P2216" i="1"/>
  <c r="P897" i="1"/>
  <c r="P867" i="1"/>
  <c r="P2405" i="1"/>
  <c r="P1338" i="1"/>
  <c r="P2037" i="1"/>
  <c r="P1217" i="1"/>
  <c r="P2551" i="1"/>
  <c r="P2445" i="1"/>
  <c r="P852" i="1"/>
  <c r="P2097" i="1"/>
  <c r="P2643" i="1"/>
  <c r="P1788" i="1"/>
  <c r="P1749" i="1"/>
  <c r="P1776" i="1"/>
  <c r="P2022" i="1"/>
  <c r="P2129" i="1"/>
  <c r="P974" i="1"/>
  <c r="P2472" i="1"/>
  <c r="P1909" i="1"/>
  <c r="P2595" i="1"/>
  <c r="P1253" i="1"/>
  <c r="P2056" i="1"/>
  <c r="P2372" i="1"/>
  <c r="P1661" i="1"/>
  <c r="P1942" i="1"/>
  <c r="P1204" i="1"/>
  <c r="P1113" i="1"/>
  <c r="P1035" i="1"/>
  <c r="P1769" i="1"/>
  <c r="P980" i="1"/>
  <c r="P907" i="1"/>
  <c r="P1424" i="1"/>
  <c r="P1860" i="1"/>
  <c r="P1783" i="1"/>
  <c r="P2750" i="1"/>
  <c r="P1322" i="1"/>
  <c r="P2048" i="1"/>
  <c r="P2469" i="1"/>
  <c r="P1067" i="1"/>
  <c r="P1097" i="1"/>
  <c r="P2294" i="1"/>
  <c r="P1684" i="1"/>
  <c r="P951" i="1"/>
  <c r="P775" i="1"/>
  <c r="P1949" i="1"/>
  <c r="P2478" i="1"/>
  <c r="P2511" i="1"/>
  <c r="P1990" i="1"/>
  <c r="P1555" i="1"/>
  <c r="P2621" i="1"/>
  <c r="P2667" i="1"/>
  <c r="P890" i="1"/>
  <c r="P1613" i="1"/>
  <c r="P2200" i="1"/>
  <c r="P1425" i="1"/>
  <c r="P2639" i="1"/>
  <c r="P1402" i="1"/>
  <c r="P1801" i="1"/>
  <c r="P2532" i="1"/>
  <c r="P2491" i="1"/>
  <c r="P1858" i="1"/>
  <c r="P1845" i="1"/>
  <c r="P1277" i="1"/>
  <c r="P1439" i="1"/>
  <c r="P1719" i="1"/>
  <c r="P2338" i="1"/>
  <c r="P1419" i="1"/>
  <c r="P1161" i="1"/>
  <c r="P780" i="1"/>
  <c r="P2102" i="1"/>
  <c r="P1130" i="1"/>
  <c r="P826" i="1"/>
  <c r="P1328" i="1"/>
  <c r="P1443" i="1"/>
  <c r="P903" i="1"/>
  <c r="P2269" i="1"/>
  <c r="P2359" i="1"/>
  <c r="P1910" i="1"/>
  <c r="P853" i="1"/>
  <c r="P2653" i="1"/>
  <c r="P1238" i="1"/>
  <c r="P1944" i="1"/>
  <c r="P1779" i="1"/>
  <c r="P967" i="1"/>
  <c r="P992" i="1"/>
  <c r="P1730" i="1"/>
  <c r="P2249" i="1"/>
  <c r="P782" i="1"/>
  <c r="P1287" i="1"/>
  <c r="P1700" i="1"/>
  <c r="P788" i="1"/>
  <c r="P1900" i="1"/>
  <c r="P2451" i="1"/>
  <c r="P975" i="1"/>
  <c r="P1711" i="1"/>
  <c r="P2420" i="1"/>
  <c r="P2195" i="1"/>
  <c r="P1186" i="1"/>
  <c r="P2208" i="1"/>
  <c r="P2257" i="1"/>
  <c r="P2001" i="1"/>
  <c r="P2487" i="1"/>
  <c r="P1543" i="1"/>
  <c r="P814" i="1"/>
  <c r="P1382" i="1"/>
  <c r="P1365" i="1"/>
  <c r="P1847" i="1"/>
  <c r="P1542" i="1"/>
  <c r="P1456" i="1"/>
  <c r="P1580" i="1"/>
  <c r="P1099" i="1"/>
  <c r="P1083" i="1"/>
  <c r="P2357" i="1"/>
  <c r="P1967" i="1"/>
  <c r="P879" i="1"/>
  <c r="P2644" i="1"/>
  <c r="P1505" i="1"/>
  <c r="P1931" i="1"/>
  <c r="P1319" i="1"/>
  <c r="P2012" i="1"/>
  <c r="P1556" i="1"/>
  <c r="P1020" i="1"/>
  <c r="P894" i="1"/>
  <c r="P2167" i="1"/>
  <c r="P1129" i="1"/>
  <c r="P1112" i="1"/>
  <c r="P1777" i="1"/>
  <c r="P2083" i="1"/>
  <c r="P1244" i="1"/>
  <c r="P1114" i="1"/>
  <c r="P2036" i="1"/>
  <c r="P2716" i="1"/>
  <c r="P1673" i="1"/>
  <c r="P1437" i="1"/>
  <c r="P1508" i="1"/>
  <c r="P2181" i="1"/>
  <c r="P1110" i="1"/>
  <c r="P2619" i="1"/>
  <c r="P1689" i="1"/>
  <c r="P2017" i="1"/>
  <c r="P1648" i="1"/>
  <c r="P1896" i="1"/>
  <c r="P844" i="1"/>
  <c r="P1433" i="1"/>
  <c r="P2041" i="1"/>
  <c r="P2425" i="1"/>
  <c r="P1123" i="1"/>
  <c r="P1923" i="1"/>
  <c r="P1643" i="1"/>
  <c r="P2612" i="1"/>
  <c r="P765" i="1"/>
  <c r="P1566" i="1"/>
  <c r="P2558" i="1"/>
  <c r="P2733" i="1"/>
  <c r="P1078" i="1"/>
  <c r="P1450" i="1"/>
  <c r="P2689" i="1"/>
  <c r="P2040" i="1"/>
  <c r="P2060" i="1"/>
  <c r="P888" i="1"/>
  <c r="P977" i="1"/>
  <c r="P2163" i="1"/>
  <c r="P1829" i="1"/>
  <c r="P2502" i="1"/>
  <c r="P963" i="1"/>
  <c r="P843" i="1"/>
  <c r="P1185" i="1"/>
  <c r="P1676" i="1"/>
  <c r="P871" i="1"/>
  <c r="P1347" i="1"/>
  <c r="P1143" i="1"/>
  <c r="P932" i="1"/>
  <c r="P2740" i="1"/>
  <c r="P1988" i="1"/>
  <c r="P1495" i="1"/>
  <c r="P1407" i="1"/>
  <c r="P2079" i="1"/>
  <c r="P1191" i="1"/>
  <c r="P1027" i="1"/>
  <c r="P1380" i="1"/>
  <c r="P1349" i="1"/>
  <c r="P1398" i="1"/>
  <c r="P1480" i="1"/>
  <c r="P1974" i="1"/>
  <c r="P2566" i="1"/>
  <c r="P1207" i="1"/>
  <c r="P1370" i="1"/>
  <c r="P2271" i="1"/>
  <c r="P2369" i="1"/>
  <c r="P1579" i="1"/>
  <c r="P2043" i="1"/>
  <c r="P2206" i="1"/>
  <c r="P2187" i="1"/>
  <c r="P1470" i="1"/>
  <c r="P2512" i="1"/>
  <c r="P2337" i="1"/>
  <c r="P1421" i="1"/>
  <c r="P1430" i="1"/>
  <c r="P2529" i="1"/>
  <c r="P2554" i="1"/>
  <c r="P2447" i="1"/>
  <c r="P923" i="1"/>
  <c r="P2675" i="1"/>
  <c r="P2394" i="1"/>
  <c r="P2650" i="1"/>
  <c r="P1515" i="1"/>
  <c r="P1246" i="1"/>
  <c r="P1290" i="1"/>
  <c r="P2335" i="1"/>
  <c r="P1943" i="1"/>
  <c r="P2476" i="1"/>
  <c r="P1972" i="1"/>
  <c r="P1666" i="1"/>
  <c r="P902" i="1"/>
  <c r="P2699" i="1"/>
  <c r="P1754" i="1"/>
  <c r="P1890" i="1"/>
  <c r="P827" i="1"/>
  <c r="P1072" i="1"/>
  <c r="P1208" i="1"/>
  <c r="P1476" i="1"/>
  <c r="P2212" i="1"/>
  <c r="P2625" i="1"/>
  <c r="P1234" i="1"/>
  <c r="P2223" i="1"/>
  <c r="P794" i="1"/>
  <c r="P2154" i="1"/>
  <c r="P882" i="1"/>
  <c r="P877" i="1"/>
  <c r="P1540" i="1"/>
  <c r="P2057" i="1"/>
  <c r="P1732" i="1"/>
  <c r="P1786" i="1"/>
  <c r="P1288" i="1"/>
  <c r="P776" i="1"/>
  <c r="P1432" i="1"/>
  <c r="P2483" i="1"/>
  <c r="P1056" i="1"/>
  <c r="P947" i="1"/>
  <c r="P2747" i="1"/>
  <c r="P2412" i="1"/>
  <c r="P1929" i="1"/>
  <c r="P2399" i="1"/>
  <c r="P2225" i="1"/>
  <c r="P1897" i="1"/>
  <c r="P2114" i="1"/>
  <c r="P1146" i="1"/>
  <c r="P2458" i="1"/>
  <c r="P1362" i="1"/>
  <c r="P1019" i="1"/>
  <c r="P2539" i="1"/>
  <c r="P1024" i="1"/>
  <c r="P2123" i="1"/>
  <c r="P1447" i="1"/>
  <c r="P1014" i="1"/>
  <c r="P2039" i="1"/>
  <c r="P1973" i="1"/>
  <c r="P767" i="1"/>
  <c r="P2659" i="1"/>
  <c r="P2003" i="1"/>
  <c r="P779" i="1"/>
  <c r="P2544" i="1"/>
  <c r="P2324" i="1"/>
  <c r="P2519" i="1"/>
  <c r="P2253" i="1"/>
  <c r="P1131" i="1"/>
  <c r="P2260" i="1"/>
  <c r="P819" i="1"/>
  <c r="P1093" i="1"/>
  <c r="P948" i="1"/>
  <c r="P995" i="1"/>
  <c r="P1871" i="1"/>
  <c r="P1071" i="1"/>
  <c r="P2290" i="1"/>
  <c r="P1240" i="1"/>
  <c r="P1720" i="1"/>
  <c r="P2021" i="1"/>
  <c r="P1585" i="1"/>
  <c r="P2028" i="1"/>
  <c r="P2460" i="1"/>
  <c r="P1591" i="1"/>
  <c r="P1928" i="1"/>
  <c r="P892" i="1"/>
  <c r="P2728" i="1"/>
  <c r="P1159" i="1"/>
  <c r="P1742" i="1"/>
  <c r="P1366" i="1"/>
  <c r="P2299" i="1"/>
  <c r="P2220" i="1"/>
  <c r="P1149" i="1"/>
  <c r="P1736" i="1"/>
  <c r="P1861" i="1"/>
  <c r="P1066" i="1"/>
  <c r="P1604" i="1"/>
  <c r="P2393" i="1"/>
  <c r="P1254" i="1"/>
  <c r="P1481" i="1"/>
  <c r="P2232" i="1"/>
  <c r="P1414" i="1"/>
  <c r="P1176" i="1"/>
  <c r="P1454" i="1"/>
  <c r="P2730" i="1"/>
  <c r="P1538" i="1"/>
  <c r="P2188" i="1"/>
  <c r="P1956" i="1"/>
  <c r="P2437" i="1"/>
  <c r="P2023" i="1"/>
  <c r="P2341" i="1"/>
  <c r="P1468" i="1"/>
  <c r="P2112" i="1"/>
  <c r="P934" i="1"/>
  <c r="P2378" i="1"/>
  <c r="P1332" i="1"/>
  <c r="P1534" i="1"/>
  <c r="P1947" i="1"/>
  <c r="P959" i="1"/>
  <c r="P1497" i="1"/>
  <c r="P1805" i="1"/>
  <c r="P1070" i="1"/>
  <c r="P1841" i="1"/>
  <c r="P1136" i="1"/>
  <c r="P2301" i="1"/>
  <c r="P1160" i="1"/>
  <c r="P2604" i="1"/>
  <c r="P1865" i="1"/>
  <c r="P2218" i="1"/>
  <c r="P2070" i="1"/>
  <c r="P2261" i="1"/>
  <c r="P1862" i="1"/>
  <c r="P2013" i="1"/>
  <c r="P1255" i="1"/>
  <c r="P1344" i="1"/>
  <c r="P1948" i="1"/>
  <c r="P2701" i="1"/>
  <c r="P2525" i="1"/>
  <c r="P2030" i="1"/>
  <c r="P1959" i="1"/>
  <c r="P1635" i="1"/>
  <c r="P2115" i="1"/>
  <c r="P1229" i="1"/>
  <c r="P913" i="1"/>
  <c r="P813" i="1"/>
  <c r="P1477" i="1"/>
  <c r="P2759" i="1"/>
  <c r="P2760" i="1"/>
  <c r="P2345" i="1"/>
  <c r="P1348" i="1"/>
  <c r="P2594" i="1"/>
  <c r="P1624" i="1"/>
  <c r="P1441" i="1"/>
  <c r="P2219" i="1"/>
  <c r="P2288" i="1"/>
  <c r="P1331" i="1"/>
  <c r="P1015" i="1"/>
  <c r="P1937" i="1"/>
  <c r="P935" i="1"/>
  <c r="P1168" i="1"/>
  <c r="P1827" i="1"/>
  <c r="P1154" i="1"/>
  <c r="P964" i="1"/>
  <c r="P2133" i="1"/>
  <c r="P1163" i="1"/>
  <c r="P858" i="1"/>
  <c r="P2453" i="1"/>
  <c r="P2461" i="1"/>
  <c r="P2226" i="1"/>
  <c r="P1005" i="1"/>
  <c r="P762" i="1"/>
  <c r="P2542" i="1"/>
  <c r="P2044" i="1"/>
  <c r="P1932" i="1"/>
  <c r="P1008" i="1"/>
  <c r="P1596" i="1"/>
  <c r="P2743" i="1"/>
  <c r="P884" i="1"/>
  <c r="P1670" i="1"/>
  <c r="P2008" i="1"/>
  <c r="P2090" i="1"/>
  <c r="P915" i="1"/>
  <c r="P1795" i="1"/>
  <c r="P2738" i="1"/>
  <c r="P2657" i="1"/>
  <c r="P2162" i="1"/>
  <c r="P2199" i="1"/>
  <c r="P2327" i="1"/>
  <c r="P1564" i="1"/>
  <c r="P2717" i="1"/>
  <c r="P1026" i="1"/>
  <c r="P2221" i="1"/>
  <c r="P906" i="1"/>
  <c r="P2391" i="1"/>
  <c r="P2038" i="1"/>
  <c r="P2664" i="1"/>
  <c r="P1052" i="1"/>
  <c r="P2403" i="1"/>
  <c r="P2571" i="1"/>
  <c r="P1750" i="1"/>
  <c r="P1629" i="1"/>
  <c r="P1291" i="1"/>
  <c r="P2032" i="1"/>
  <c r="P787" i="1"/>
  <c r="P1335" i="1"/>
  <c r="P2426" i="1"/>
  <c r="P1986" i="1"/>
  <c r="P1867" i="1"/>
  <c r="P806" i="1"/>
  <c r="P2350" i="1"/>
  <c r="P1286" i="1"/>
  <c r="P1746" i="1"/>
  <c r="P1714" i="1"/>
  <c r="P1436" i="1"/>
  <c r="P2602" i="1"/>
  <c r="P2438" i="1"/>
  <c r="P899" i="1"/>
  <c r="P2234" i="1"/>
  <c r="P1784" i="1"/>
  <c r="P1894" i="1"/>
  <c r="P1851" i="1"/>
  <c r="P1870" i="1"/>
  <c r="P1840" i="1"/>
  <c r="P1843" i="1"/>
  <c r="P1257" i="1"/>
  <c r="P1813" i="1"/>
  <c r="P1310" i="1"/>
  <c r="P984" i="1"/>
  <c r="P2293" i="1"/>
  <c r="P1846" i="1"/>
  <c r="P1509" i="1"/>
  <c r="P1155" i="1"/>
  <c r="P1183" i="1"/>
  <c r="P2279" i="1"/>
  <c r="P2684" i="1"/>
  <c r="P2252" i="1"/>
  <c r="P1616" i="1"/>
  <c r="P1268" i="1"/>
  <c r="P1312" i="1"/>
  <c r="P2670" i="1"/>
  <c r="P2174" i="1"/>
  <c r="P2179" i="1"/>
  <c r="P1075" i="1"/>
  <c r="P1662" i="1"/>
  <c r="P1474" i="1"/>
  <c r="P1958" i="1"/>
  <c r="P1325" i="1"/>
  <c r="P1798" i="1"/>
  <c r="P1785" i="1"/>
  <c r="P2009" i="1"/>
  <c r="P2531" i="1"/>
  <c r="P1839" i="1"/>
  <c r="P800" i="1"/>
  <c r="P1562" i="1"/>
  <c r="P2573" i="1"/>
  <c r="P1802" i="1"/>
  <c r="P1141" i="1"/>
  <c r="P2567" i="1"/>
  <c r="P1804" i="1"/>
  <c r="P1491" i="1"/>
  <c r="P1140" i="1"/>
  <c r="P2256" i="1"/>
  <c r="P1758" i="1"/>
  <c r="P1694" i="1"/>
  <c r="P989" i="1"/>
  <c r="P1558" i="1"/>
  <c r="P768" i="1"/>
  <c r="P1167" i="1"/>
  <c r="P1782" i="1"/>
  <c r="P1920" i="1"/>
  <c r="P889" i="1"/>
  <c r="P2334" i="1"/>
  <c r="P988" i="1"/>
  <c r="P833" i="1"/>
  <c r="P1374" i="1"/>
  <c r="P1022" i="1"/>
  <c r="P1241" i="1"/>
  <c r="P1962" i="1"/>
  <c r="P2092" i="1"/>
  <c r="P2314" i="1"/>
  <c r="P2411" i="1"/>
  <c r="P2342" i="1"/>
  <c r="P1809" i="1"/>
  <c r="P2326" i="1"/>
  <c r="P2629" i="1"/>
  <c r="P1815" i="1"/>
  <c r="P1038" i="1"/>
  <c r="P1901" i="1"/>
  <c r="P822" i="1"/>
  <c r="P1857" i="1"/>
  <c r="P1791" i="1"/>
  <c r="P1172" i="1"/>
  <c r="P2492" i="1"/>
  <c r="P2362" i="1"/>
  <c r="P1584" i="1"/>
  <c r="P1549" i="1"/>
  <c r="P1755" i="1"/>
  <c r="P2170" i="1"/>
  <c r="P2169" i="1"/>
  <c r="P1979" i="1"/>
  <c r="P1546" i="1"/>
  <c r="P1997" i="1"/>
  <c r="P1116" i="1"/>
  <c r="P1339" i="1"/>
  <c r="P1710" i="1"/>
  <c r="P1489" i="1"/>
  <c r="P1033" i="1"/>
  <c r="P1682" i="1"/>
  <c r="P1718" i="1"/>
  <c r="P2395" i="1"/>
  <c r="P1724" i="1"/>
  <c r="P2111" i="1"/>
  <c r="P2143" i="1"/>
  <c r="P1688" i="1"/>
  <c r="P1062" i="1"/>
  <c r="P2742" i="1"/>
  <c r="P1393" i="1"/>
  <c r="P2470" i="1"/>
  <c r="P2586" i="1"/>
  <c r="P2665" i="1"/>
  <c r="P950" i="1"/>
  <c r="P1232" i="1"/>
  <c r="P2719" i="1"/>
  <c r="P2100" i="1"/>
  <c r="P1703" i="1"/>
  <c r="P2488" i="1"/>
  <c r="P1652" i="1"/>
  <c r="P2652" i="1"/>
  <c r="P1716" i="1"/>
  <c r="P1284" i="1"/>
  <c r="P1025" i="1"/>
  <c r="P1269" i="1"/>
  <c r="P2486" i="1"/>
  <c r="P785" i="1"/>
  <c r="P2555" i="1"/>
  <c r="P1506" i="1"/>
  <c r="P2231" i="1"/>
  <c r="P2569" i="1"/>
  <c r="P1216" i="1"/>
  <c r="P1987" i="1"/>
  <c r="P1823" i="1"/>
  <c r="P1212" i="1"/>
  <c r="P1395" i="1"/>
  <c r="P1657" i="1"/>
  <c r="P2312" i="1"/>
  <c r="P1261" i="1"/>
  <c r="P1609" i="1"/>
  <c r="P1102" i="1"/>
  <c r="P2291" i="1"/>
  <c r="P2467" i="1"/>
  <c r="P1209" i="1"/>
  <c r="P2421" i="1"/>
  <c r="P2517" i="1"/>
  <c r="P2723" i="1"/>
  <c r="P914" i="1"/>
  <c r="P1887" i="1"/>
  <c r="P1686" i="1"/>
  <c r="P1012" i="1"/>
  <c r="P1981" i="1"/>
  <c r="P1572" i="1"/>
  <c r="P1305" i="1"/>
  <c r="P2029" i="1"/>
  <c r="P1672" i="1"/>
  <c r="P1466" i="1"/>
  <c r="P1206" i="1"/>
  <c r="P1701" i="1"/>
  <c r="P1639" i="1"/>
  <c r="P2581" i="1"/>
  <c r="P1621" i="1"/>
  <c r="P891" i="1"/>
  <c r="P2122" i="1"/>
  <c r="P2240" i="1"/>
  <c r="P2506" i="1"/>
  <c r="P1977" i="1"/>
  <c r="P1832" i="1"/>
  <c r="P2071" i="1"/>
  <c r="P886" i="1"/>
  <c r="P2622" i="1"/>
  <c r="P1907" i="1"/>
  <c r="P792" i="1"/>
  <c r="P764" i="1"/>
  <c r="P1320" i="1"/>
  <c r="P1300" i="1"/>
  <c r="P1479" i="1"/>
  <c r="P1285" i="1"/>
  <c r="P1597" i="1"/>
  <c r="P1111" i="1"/>
  <c r="P837" i="1"/>
  <c r="P2587" i="1"/>
  <c r="P1340" i="1"/>
  <c r="P1866" i="1"/>
  <c r="P859" i="1"/>
  <c r="P1028" i="1"/>
  <c r="P1092" i="1"/>
  <c r="P2126" i="1"/>
  <c r="P2672" i="1"/>
  <c r="P1405" i="1"/>
  <c r="P1313" i="1"/>
  <c r="P1021" i="1"/>
  <c r="P1946" i="1"/>
  <c r="P804" i="1"/>
  <c r="P1271" i="1"/>
  <c r="P1774" i="1"/>
  <c r="P2410" i="1"/>
  <c r="P771" i="1"/>
  <c r="P887" i="1"/>
  <c r="P1554" i="1"/>
  <c r="P1599" i="1"/>
  <c r="P1838" i="1"/>
  <c r="P1484" i="1"/>
  <c r="P2560" i="1"/>
  <c r="P1668" i="1"/>
  <c r="P2416" i="1"/>
  <c r="P936" i="1"/>
  <c r="P1048" i="1"/>
  <c r="P2724" i="1"/>
  <c r="P1880" i="1"/>
  <c r="P1733" i="1"/>
  <c r="P783" i="1"/>
  <c r="P2444" i="1"/>
  <c r="P2584" i="1"/>
  <c r="P1706" i="1"/>
  <c r="P1712" i="1"/>
  <c r="P832" i="1"/>
  <c r="P1051" i="1"/>
  <c r="P2474" i="1"/>
  <c r="P1394" i="1"/>
  <c r="P2484" i="1"/>
  <c r="P1333" i="1"/>
  <c r="P1778" i="1"/>
  <c r="P2384" i="1"/>
  <c r="P1281" i="1"/>
  <c r="P2310" i="1"/>
  <c r="P2464" i="1"/>
  <c r="P2404" i="1"/>
  <c r="P1182" i="1"/>
  <c r="P1649" i="1"/>
  <c r="P2434" i="1"/>
  <c r="P1963" i="1"/>
  <c r="P1073" i="1"/>
  <c r="P1968" i="1"/>
  <c r="P1503" i="1"/>
  <c r="P1902" i="1"/>
  <c r="P1358" i="1"/>
  <c r="P1488" i="1"/>
  <c r="P1138" i="1"/>
  <c r="P1767" i="1"/>
  <c r="P2075" i="1"/>
  <c r="P2370" i="1"/>
  <c r="P2423" i="1"/>
  <c r="P2435" i="1"/>
  <c r="P1165" i="1"/>
  <c r="P1577" i="1"/>
  <c r="P2051" i="1"/>
  <c r="P904" i="1"/>
  <c r="P1203" i="1"/>
  <c r="P2575" i="1"/>
  <c r="P952" i="1"/>
  <c r="P2356" i="1"/>
  <c r="P1446" i="1"/>
  <c r="P2647" i="1"/>
  <c r="P1060" i="1"/>
  <c r="P2034" i="1"/>
  <c r="P1068" i="1"/>
  <c r="P2297" i="1"/>
  <c r="P1298" i="1"/>
  <c r="P933" i="1"/>
  <c r="P1144" i="1"/>
  <c r="P1032" i="1"/>
  <c r="P1680" i="1"/>
  <c r="P1379" i="1"/>
  <c r="P1341" i="1"/>
  <c r="P1992" i="1"/>
  <c r="P922" i="1"/>
  <c r="P2694" i="1"/>
  <c r="P2583" i="1"/>
  <c r="P1427" i="1"/>
  <c r="P2128" i="1"/>
  <c r="P1115" i="1"/>
  <c r="P2608" i="1"/>
  <c r="P872" i="1"/>
  <c r="P1606" i="1"/>
  <c r="P2222" i="1"/>
  <c r="P2320" i="1"/>
  <c r="P2630" i="1"/>
  <c r="P2626" i="1"/>
  <c r="P2306" i="1"/>
  <c r="P1895" i="1"/>
  <c r="P1739" i="1"/>
  <c r="P1409" i="1"/>
  <c r="P2568" i="1"/>
  <c r="P1256" i="1"/>
  <c r="P2388" i="1"/>
  <c r="P1314" i="1"/>
  <c r="P1500" i="1"/>
  <c r="P2655" i="1"/>
  <c r="P2365" i="1"/>
  <c r="P1142" i="1"/>
  <c r="P1796" i="1"/>
  <c r="P1100" i="1"/>
  <c r="P998" i="1"/>
  <c r="P1905" i="1"/>
  <c r="P1993" i="1"/>
  <c r="P2754" i="1"/>
  <c r="P1438" i="1"/>
  <c r="P1723" i="1"/>
  <c r="P805" i="1"/>
  <c r="P1735" i="1"/>
  <c r="P2233" i="1"/>
  <c r="P2053" i="1"/>
  <c r="P2104" i="1"/>
  <c r="P1513" i="1"/>
  <c r="P1091" i="1"/>
  <c r="P2638" i="1"/>
  <c r="P1001" i="1"/>
  <c r="P2363" i="1"/>
  <c r="P1590" i="1"/>
  <c r="P2139" i="1"/>
  <c r="P2624" i="1"/>
  <c r="P1911" i="1"/>
  <c r="P2752" i="1"/>
  <c r="P1187" i="1"/>
  <c r="P2182" i="1"/>
  <c r="P766" i="1"/>
  <c r="P2535" i="1"/>
  <c r="P1039" i="1"/>
  <c r="P1178" i="1"/>
  <c r="P2615" i="1"/>
  <c r="P1526" i="1"/>
  <c r="P1571" i="1"/>
  <c r="P791" i="1"/>
  <c r="P2541" i="1"/>
  <c r="P2386" i="1"/>
  <c r="P969" i="1"/>
  <c r="P1059" i="1"/>
  <c r="P955" i="1"/>
  <c r="P830" i="1"/>
  <c r="P2493" i="1"/>
  <c r="P763" i="1"/>
  <c r="P2501" i="1"/>
  <c r="P1336" i="1"/>
  <c r="P1473" i="1"/>
  <c r="P2108" i="1"/>
  <c r="P880" i="1"/>
  <c r="P1329" i="1"/>
  <c r="P2686" i="1"/>
  <c r="P2408" i="1"/>
  <c r="P1582" i="1"/>
  <c r="P1057" i="1"/>
  <c r="P2046" i="1"/>
  <c r="P809" i="1"/>
  <c r="P1000" i="1"/>
  <c r="P1109" i="1"/>
  <c r="P2371" i="1"/>
  <c r="P1790" i="1"/>
  <c r="P2280" i="1"/>
  <c r="P1914" i="1"/>
  <c r="P900" i="1"/>
  <c r="P1633" i="1"/>
  <c r="P1205" i="1"/>
  <c r="P2063" i="1"/>
  <c r="P1655" i="1"/>
  <c r="P2319" i="1"/>
  <c r="P1631" i="1"/>
  <c r="P1654" i="1"/>
  <c r="P818" i="1"/>
  <c r="P1364" i="1"/>
  <c r="P1763" i="1"/>
  <c r="P2119" i="1"/>
  <c r="P2348" i="1"/>
  <c r="P1610" i="1"/>
  <c r="P1854" i="1"/>
  <c r="P979" i="1"/>
  <c r="P1418" i="1"/>
  <c r="P1098" i="1"/>
  <c r="P1692" i="1"/>
  <c r="P1245" i="1"/>
  <c r="P1345" i="1"/>
  <c r="P1135" i="1"/>
  <c r="P1602" i="1"/>
  <c r="P2509" i="1"/>
  <c r="P1106" i="1"/>
  <c r="P2692" i="1"/>
  <c r="P1883" i="1"/>
  <c r="P1756" i="1"/>
  <c r="P1685" i="1"/>
  <c r="P1641" i="1"/>
  <c r="P2077" i="1"/>
  <c r="P2640" i="1"/>
  <c r="P2302" i="1"/>
  <c r="P2406" i="1"/>
  <c r="P1180" i="1"/>
  <c r="P1095" i="1"/>
  <c r="P1275" i="1"/>
  <c r="P1620" i="1"/>
  <c r="P1999" i="1"/>
  <c r="P1760" i="1"/>
  <c r="P1780" i="1"/>
  <c r="P2237" i="1"/>
  <c r="P2313" i="1"/>
  <c r="P2000" i="1"/>
  <c r="P820" i="1"/>
  <c r="P1691" i="1"/>
  <c r="P1821" i="1"/>
  <c r="P815" i="1"/>
  <c r="P2424" i="1"/>
  <c r="P1064" i="1"/>
  <c r="P1498" i="1"/>
  <c r="P2035" i="1"/>
  <c r="P781" i="1"/>
  <c r="P2431" i="1"/>
  <c r="P1270" i="1"/>
  <c r="P1876" i="1"/>
  <c r="P1127" i="1"/>
  <c r="P2482" i="1"/>
  <c r="P1225" i="1"/>
  <c r="P856" i="1"/>
  <c r="P1737" i="1"/>
  <c r="P1983" i="1"/>
  <c r="P1459" i="1"/>
  <c r="P2087" i="1"/>
  <c r="P1642" i="1"/>
  <c r="P2722" i="1"/>
  <c r="P2382" i="1"/>
  <c r="P2062" i="1"/>
  <c r="P1705" i="1"/>
  <c r="P2433" i="1"/>
  <c r="P1563" i="1"/>
  <c r="P971" i="1"/>
  <c r="P2067" i="1"/>
  <c r="P1278" i="1"/>
  <c r="P1626" i="1"/>
  <c r="P2002" i="1"/>
  <c r="P2152" i="1"/>
  <c r="P1638" i="1"/>
  <c r="P1933" i="1"/>
  <c r="P2563" i="1"/>
  <c r="P789" i="1"/>
  <c r="P2268" i="1"/>
  <c r="P1656" i="1"/>
  <c r="P1077" i="1"/>
  <c r="P2397" i="1"/>
  <c r="P2632" i="1"/>
  <c r="P2244" i="1"/>
  <c r="P823" i="1"/>
  <c r="P1236" i="1"/>
  <c r="P1197" i="1"/>
  <c r="P2669" i="1"/>
  <c r="P1634" i="1"/>
  <c r="P1058" i="1"/>
  <c r="P2543" i="1"/>
  <c r="P1326" i="1"/>
  <c r="P2521" i="1"/>
  <c r="P1387" i="1"/>
  <c r="P1132" i="1"/>
  <c r="P2304" i="1"/>
  <c r="P925" i="1"/>
  <c r="P1848" i="1"/>
  <c r="P1043" i="1"/>
  <c r="P885" i="1"/>
  <c r="P1134" i="1"/>
  <c r="P2547" i="1"/>
  <c r="P834" i="1"/>
  <c r="P1726" i="1"/>
  <c r="P2284" i="1"/>
  <c r="P1410" i="1"/>
  <c r="P1677" i="1"/>
  <c r="P1799" i="1"/>
  <c r="P2663" i="1"/>
  <c r="P1371" i="1"/>
  <c r="P2635" i="1"/>
  <c r="P1743" i="1"/>
  <c r="P1343" i="1"/>
  <c r="P1697" i="1"/>
  <c r="P2516" i="1"/>
  <c r="P1228" i="1"/>
  <c r="P2192" i="1"/>
  <c r="P1133" i="1"/>
  <c r="P962" i="1"/>
  <c r="P2245" i="1"/>
  <c r="P2317" i="1"/>
  <c r="P1101" i="1"/>
  <c r="P1003" i="1"/>
  <c r="P1820" i="1"/>
  <c r="P2528" i="1"/>
  <c r="P1982" i="1"/>
  <c r="P1551" i="1"/>
  <c r="P991" i="1"/>
  <c r="P1520" i="1"/>
  <c r="P2599" i="1"/>
  <c r="P1087" i="1"/>
  <c r="P2609" i="1"/>
  <c r="P2164" i="1"/>
  <c r="P1623" i="1"/>
  <c r="P1309" i="1"/>
  <c r="P2634" i="1"/>
  <c r="P1908" i="1"/>
  <c r="P865" i="1"/>
  <c r="P2646" i="1"/>
  <c r="P2674" i="1"/>
  <c r="P2159" i="1"/>
  <c r="P2354" i="1"/>
  <c r="P2258" i="1"/>
  <c r="P2746" i="1"/>
  <c r="P1408" i="1"/>
  <c r="P1413" i="1"/>
  <c r="P1406" i="1"/>
  <c r="P1126" i="1"/>
  <c r="P1627" i="1"/>
  <c r="P1221" i="1"/>
  <c r="P1307" i="1"/>
  <c r="P2166" i="1"/>
  <c r="P1741" i="1"/>
  <c r="P1636" i="1"/>
  <c r="P2580" i="1"/>
  <c r="P2628" i="1"/>
  <c r="P1975" i="1"/>
  <c r="P2014" i="1"/>
  <c r="P2387" i="1"/>
  <c r="P2585" i="1"/>
  <c r="P1372" i="1"/>
  <c r="D1436" i="1"/>
  <c r="C1436" i="1"/>
  <c r="H1436" i="1"/>
  <c r="P1864" i="1"/>
  <c r="P1423" i="1"/>
  <c r="P2596" i="1"/>
  <c r="P918" i="1"/>
  <c r="P1989" i="1"/>
  <c r="P2144" i="1"/>
  <c r="P2287" i="1"/>
  <c r="P893" i="1"/>
  <c r="P2601" i="1"/>
  <c r="P1729" i="1"/>
  <c r="P840" i="1"/>
  <c r="P1248" i="1"/>
  <c r="P997" i="1"/>
  <c r="P2442" i="1"/>
  <c r="P1243" i="1"/>
  <c r="P2085" i="1"/>
  <c r="P2462" i="1"/>
  <c r="P1276" i="1"/>
  <c r="P1510" i="1"/>
  <c r="P2673" i="1"/>
  <c r="P2073" i="1"/>
  <c r="P1050" i="1"/>
  <c r="P1528" i="1"/>
  <c r="P770" i="1"/>
  <c r="P2213" i="1"/>
  <c r="P1247" i="1"/>
  <c r="P2446" i="1"/>
  <c r="P1808" i="1"/>
  <c r="P2300" i="1"/>
  <c r="P994" i="1"/>
  <c r="P1966" i="1"/>
  <c r="P2059" i="1"/>
  <c r="P2744" i="1"/>
  <c r="P2173" i="1"/>
  <c r="P2633" i="1"/>
  <c r="P939" i="1"/>
  <c r="P2383" i="1"/>
  <c r="P2243" i="1"/>
  <c r="P1594" i="1"/>
  <c r="P1831" i="1"/>
  <c r="P982" i="1"/>
  <c r="P1632" i="1"/>
  <c r="P2180" i="1"/>
  <c r="P1295" i="1"/>
  <c r="P2468" i="1"/>
  <c r="P1945" i="1"/>
  <c r="P2526" i="1"/>
  <c r="P1324" i="1"/>
  <c r="P2407" i="1"/>
  <c r="P1434" i="1"/>
  <c r="P1552" i="1"/>
  <c r="P1151" i="1"/>
  <c r="P1833" i="1"/>
  <c r="P2401" i="1"/>
  <c r="P1389" i="1"/>
  <c r="P2149" i="1"/>
  <c r="P1153" i="1"/>
  <c r="P2514" i="1"/>
  <c r="P2116" i="1"/>
  <c r="P2141" i="1"/>
  <c r="P1507" i="1"/>
  <c r="P2617" i="1"/>
  <c r="P2025" i="1"/>
  <c r="P2262" i="1"/>
  <c r="P2698" i="1"/>
  <c r="P1548" i="1"/>
  <c r="P2135" i="1"/>
  <c r="P1717" i="1"/>
  <c r="P1521" i="1"/>
  <c r="P1930" i="1"/>
  <c r="P1891" i="1"/>
  <c r="P2183" i="1"/>
  <c r="P1916" i="1"/>
  <c r="P1998" i="1"/>
  <c r="P960" i="1"/>
  <c r="P2702" i="1"/>
  <c r="P1457" i="1"/>
  <c r="P1927" i="1"/>
  <c r="P1850" i="1"/>
  <c r="P2679" i="1"/>
  <c r="P1397" i="1"/>
  <c r="P2175" i="1"/>
  <c r="P769" i="1"/>
  <c r="P876" i="1"/>
  <c r="P1818" i="1"/>
  <c r="P2185" i="1"/>
  <c r="P1156" i="1"/>
  <c r="P1881" i="1"/>
  <c r="P1152" i="1"/>
  <c r="P2376" i="1"/>
  <c r="P1460" i="1"/>
  <c r="P793" i="1"/>
  <c r="P869" i="1"/>
  <c r="P1918" i="1"/>
  <c r="P2645" i="1"/>
  <c r="P1266" i="1"/>
  <c r="P2377" i="1"/>
  <c r="P862" i="1"/>
  <c r="P857" i="1"/>
  <c r="P1065" i="1"/>
  <c r="P874" i="1"/>
  <c r="P1042" i="1"/>
  <c r="P1046" i="1"/>
  <c r="P2145" i="1"/>
  <c r="P2477" i="1"/>
  <c r="P1603" i="1"/>
  <c r="P2589" i="1"/>
  <c r="P2494" i="1"/>
  <c r="P2285" i="1"/>
  <c r="P2507" i="1"/>
  <c r="P2274" i="1"/>
  <c r="P2588" i="1"/>
  <c r="P921" i="1"/>
  <c r="P1124" i="1"/>
  <c r="P2309" i="1"/>
  <c r="P1828" i="1"/>
  <c r="P2745" i="1"/>
  <c r="P1009" i="1"/>
  <c r="P2176" i="1"/>
  <c r="P2753" i="1"/>
  <c r="P1960" i="1"/>
  <c r="P2101" i="1"/>
  <c r="P2072" i="1"/>
  <c r="P1665" i="1"/>
  <c r="P2132" i="1"/>
  <c r="P1282" i="1"/>
  <c r="P1086" i="1"/>
  <c r="P1139" i="1"/>
  <c r="P2537" i="1"/>
  <c r="P1740" i="1"/>
  <c r="P1578" i="1"/>
  <c r="P926" i="1"/>
  <c r="P1137" i="1"/>
  <c r="P2292" i="1"/>
  <c r="P2308" i="1"/>
  <c r="P2281" i="1"/>
  <c r="P1061" i="1"/>
  <c r="P1162" i="1"/>
  <c r="P2721" i="1"/>
  <c r="P2020" i="1"/>
  <c r="P1263" i="1"/>
  <c r="P1637" i="1"/>
  <c r="P1640" i="1"/>
  <c r="P1386" i="1"/>
  <c r="P1264" i="1"/>
  <c r="P1356" i="1"/>
  <c r="P1651" i="1"/>
  <c r="P1514" i="1"/>
  <c r="P1800" i="1"/>
  <c r="P1644" i="1"/>
  <c r="P1449" i="1"/>
  <c r="P1202" i="1"/>
  <c r="P1892" i="1"/>
  <c r="P2607" i="1"/>
  <c r="P2227" i="1"/>
  <c r="P1630" i="1"/>
  <c r="P2578" i="1"/>
  <c r="P2441" i="1"/>
  <c r="P2131" i="1"/>
  <c r="P1915" i="1"/>
  <c r="P1899" i="1"/>
  <c r="P2409" i="1"/>
  <c r="P2078" i="1"/>
  <c r="P1885" i="1"/>
  <c r="P2004" i="1"/>
  <c r="P1581" i="1"/>
  <c r="P931" i="1"/>
  <c r="P944" i="1"/>
  <c r="P2466" i="1"/>
  <c r="P1311" i="1"/>
  <c r="P1213" i="1"/>
  <c r="P1545" i="1"/>
  <c r="P2459" i="1"/>
  <c r="P2165" i="1"/>
  <c r="P2422" i="1"/>
  <c r="P1941" i="1"/>
  <c r="P2277" i="1"/>
  <c r="P778" i="1"/>
  <c r="P1646" i="1"/>
  <c r="P2656" i="1"/>
  <c r="P1448" i="1"/>
  <c r="P1768" i="1"/>
  <c r="P2503" i="1"/>
  <c r="P2682" i="1"/>
  <c r="P1318" i="1"/>
  <c r="P2146" i="1"/>
  <c r="P940" i="1"/>
  <c r="P1440" i="1"/>
  <c r="P2758" i="1"/>
  <c r="P1378" i="1"/>
  <c r="P1222" i="1"/>
  <c r="P1917" i="1"/>
  <c r="P1589" i="1"/>
  <c r="P2024" i="1"/>
  <c r="P873" i="1"/>
  <c r="P1971" i="1"/>
  <c r="P1978" i="1"/>
  <c r="P1037" i="1"/>
  <c r="P774" i="1"/>
  <c r="P1475" i="1"/>
  <c r="P2329" i="1"/>
  <c r="P1531" i="1"/>
  <c r="P1659" i="1"/>
  <c r="P2600" i="1"/>
  <c r="P1835" i="1"/>
  <c r="P1492" i="1"/>
  <c r="P2153" i="1"/>
  <c r="P1557" i="1"/>
  <c r="P2190" i="1"/>
  <c r="P1316" i="1"/>
  <c r="P2479" i="1"/>
  <c r="P2150" i="1"/>
  <c r="P2136" i="1"/>
  <c r="P1759" i="1"/>
  <c r="P905" i="1"/>
  <c r="P2577" i="1"/>
  <c r="P930" i="1"/>
  <c r="P1478" i="1"/>
  <c r="P1519" i="1"/>
  <c r="P972" i="1"/>
  <c r="P1852" i="1"/>
  <c r="P2113" i="1"/>
  <c r="P2392" i="1"/>
  <c r="P1354" i="1"/>
  <c r="P1837" i="1"/>
  <c r="P1586" i="1"/>
  <c r="P2389" i="1"/>
  <c r="P1464" i="1"/>
  <c r="P1922" i="1"/>
  <c r="P1334" i="1"/>
  <c r="P2548" i="1"/>
  <c r="P2498" i="1"/>
  <c r="P2741" i="1"/>
  <c r="P1016" i="1"/>
  <c r="P954" i="1"/>
  <c r="P2687" i="1"/>
  <c r="P1822" i="1"/>
  <c r="P2605" i="1"/>
  <c r="P2214" i="1"/>
  <c r="P1994" i="1"/>
  <c r="P2520" i="1"/>
  <c r="P2011" i="1"/>
  <c r="P1006" i="1"/>
  <c r="P1926" i="1"/>
  <c r="P1301" i="1"/>
  <c r="P1189" i="1"/>
  <c r="P2757" i="1"/>
  <c r="P1359" i="1"/>
  <c r="P1034" i="1"/>
  <c r="P1258" i="1"/>
  <c r="P1069" i="1"/>
  <c r="P2251" i="1"/>
  <c r="P2731" i="1"/>
  <c r="P2755" i="1"/>
  <c r="P831" i="1"/>
  <c r="P1294" i="1"/>
  <c r="P917" i="1"/>
  <c r="P1081" i="1"/>
  <c r="P2336" i="1"/>
  <c r="P2031" i="1"/>
  <c r="P1879" i="1"/>
  <c r="P1794" i="1"/>
  <c r="P2068" i="1"/>
  <c r="P1830" i="1"/>
  <c r="P801" i="1"/>
  <c r="P2282" i="1"/>
  <c r="P2465" i="1"/>
  <c r="P2677" i="1"/>
  <c r="P1321" i="1"/>
  <c r="P2322" i="1"/>
  <c r="P2323" i="1"/>
  <c r="P2005" i="1"/>
  <c r="P2248" i="1"/>
  <c r="P2658" i="1"/>
  <c r="P2553" i="1"/>
  <c r="P2263" i="1"/>
  <c r="P1969" i="1"/>
  <c r="P1369" i="1"/>
  <c r="P1417" i="1"/>
  <c r="P797" i="1"/>
  <c r="P1598" i="1"/>
  <c r="P810" i="1"/>
  <c r="P1647" i="1"/>
  <c r="P1925" i="1"/>
  <c r="P2265" i="1"/>
  <c r="P2641" i="1"/>
  <c r="P811" i="1"/>
  <c r="P1063" i="1"/>
  <c r="P2660" i="1"/>
  <c r="P816" i="1"/>
  <c r="P2681" i="1"/>
  <c r="P1752" i="1"/>
  <c r="P2270" i="1"/>
  <c r="P2712" i="1"/>
  <c r="P1493" i="1"/>
  <c r="P1164" i="1"/>
  <c r="P1431" i="1"/>
  <c r="P1352" i="1"/>
  <c r="P2137" i="1"/>
  <c r="P1350" i="1"/>
  <c r="P1076" i="1"/>
  <c r="P2688" i="1"/>
  <c r="P1252" i="1"/>
  <c r="P2142" i="1"/>
  <c r="P1934" i="1"/>
  <c r="P1524" i="1"/>
  <c r="P1806" i="1"/>
  <c r="P1317" i="1"/>
  <c r="P2452" i="1"/>
  <c r="P2559" i="1"/>
  <c r="P2473" i="1"/>
  <c r="P1055" i="1"/>
  <c r="P851" i="1"/>
  <c r="P828" i="1"/>
  <c r="AE2741" i="1"/>
  <c r="AD2741" i="1"/>
  <c r="AI2741" i="1"/>
  <c r="B1796" i="1"/>
  <c r="B2251" i="1"/>
  <c r="B2492" i="1"/>
  <c r="B1934" i="1"/>
  <c r="B843" i="1"/>
  <c r="B1939" i="1"/>
  <c r="B1490" i="1"/>
  <c r="B2511" i="1"/>
  <c r="B1647" i="1"/>
  <c r="B2623" i="1"/>
  <c r="B1281" i="1"/>
  <c r="B1849" i="1"/>
  <c r="B2472" i="1"/>
  <c r="B2421" i="1"/>
  <c r="B2465" i="1"/>
  <c r="B1728" i="1"/>
  <c r="B876" i="1"/>
  <c r="B2497" i="1"/>
  <c r="B1680" i="1"/>
  <c r="B1631" i="1"/>
  <c r="B1140" i="1"/>
  <c r="B1616" i="1"/>
  <c r="B2220" i="1"/>
  <c r="B1762" i="1"/>
  <c r="B1268" i="1"/>
  <c r="B2570" i="1"/>
  <c r="B1104" i="1"/>
  <c r="B2176" i="1"/>
  <c r="B2646" i="1"/>
  <c r="B2584" i="1"/>
  <c r="B1336" i="1"/>
  <c r="B1403" i="1"/>
  <c r="B1820" i="1"/>
  <c r="B2591" i="1"/>
  <c r="B1915" i="1"/>
  <c r="B2512" i="1"/>
  <c r="B2139" i="1"/>
  <c r="B1313" i="1"/>
  <c r="B1874" i="1"/>
  <c r="B2187" i="1"/>
  <c r="B1064" i="1"/>
  <c r="B1343" i="1"/>
  <c r="B2700" i="1"/>
  <c r="B837" i="1"/>
  <c r="B893" i="1"/>
  <c r="B1795" i="1"/>
  <c r="B2595" i="1"/>
  <c r="B2157" i="1"/>
  <c r="B1510" i="1"/>
  <c r="B2564" i="1"/>
  <c r="B1917" i="1"/>
  <c r="B1296" i="1"/>
  <c r="B890" i="1"/>
  <c r="B2575" i="1"/>
  <c r="B2328" i="1"/>
  <c r="B2556" i="1"/>
  <c r="B904" i="1"/>
  <c r="B1681" i="1"/>
  <c r="B781" i="1"/>
  <c r="B2420" i="1"/>
  <c r="B1081" i="1"/>
  <c r="B2255" i="1"/>
  <c r="B768" i="1"/>
  <c r="B2034" i="1"/>
  <c r="B1533" i="1"/>
  <c r="B2723" i="1"/>
  <c r="B2647" i="1"/>
  <c r="B1826" i="1"/>
  <c r="B1260" i="1"/>
  <c r="B2461" i="1"/>
  <c r="B907" i="1"/>
  <c r="B1992" i="1"/>
  <c r="B2332" i="1"/>
  <c r="B2547" i="1"/>
  <c r="B861" i="1"/>
  <c r="B1110" i="1"/>
  <c r="B2365" i="1"/>
  <c r="B1857" i="1"/>
  <c r="B2364" i="1"/>
  <c r="B1116" i="1"/>
  <c r="B2053" i="1"/>
  <c r="B1877" i="1"/>
  <c r="B879" i="1"/>
  <c r="B772" i="1"/>
  <c r="B2190" i="1"/>
  <c r="B918" i="1"/>
  <c r="B853" i="1"/>
  <c r="B1177" i="1"/>
  <c r="B1369" i="1"/>
  <c r="B793" i="1"/>
  <c r="B1205" i="1"/>
  <c r="B2627" i="1"/>
  <c r="B2136" i="1"/>
  <c r="B1128" i="1"/>
  <c r="B2044" i="1"/>
  <c r="B1057" i="1"/>
  <c r="B896" i="1"/>
  <c r="B1332" i="1"/>
  <c r="B2505" i="1"/>
  <c r="B1344" i="1"/>
  <c r="B1579" i="1"/>
  <c r="B991" i="1"/>
  <c r="B1718" i="1"/>
  <c r="B2596" i="1"/>
  <c r="B834" i="1"/>
  <c r="B1389" i="1"/>
  <c r="B1076" i="1"/>
  <c r="B2042" i="1"/>
  <c r="B1175" i="1"/>
  <c r="B892" i="1"/>
  <c r="B2336" i="1"/>
  <c r="B2573" i="1"/>
  <c r="B2537" i="1"/>
  <c r="B1920" i="1"/>
  <c r="B1235" i="1"/>
  <c r="B1355" i="1"/>
  <c r="B1082" i="1"/>
  <c r="B1698" i="1"/>
  <c r="B988" i="1"/>
  <c r="B1060" i="1"/>
  <c r="B1342" i="1"/>
  <c r="B2056" i="1"/>
  <c r="B1194" i="1"/>
  <c r="B1886" i="1"/>
  <c r="B1069" i="1"/>
  <c r="B1365" i="1"/>
  <c r="B903" i="1"/>
  <c r="B2676" i="1"/>
  <c r="B802" i="1"/>
  <c r="B1565" i="1"/>
  <c r="B913" i="1"/>
  <c r="B1814" i="1"/>
  <c r="B1721" i="1"/>
  <c r="B2565" i="1"/>
  <c r="B2692" i="1"/>
  <c r="B780" i="1"/>
  <c r="B2153" i="1"/>
  <c r="B1666" i="1"/>
  <c r="B1642" i="1"/>
  <c r="B1867" i="1"/>
  <c r="B2433" i="1"/>
  <c r="B2502" i="1"/>
  <c r="B1370" i="1"/>
  <c r="B2438" i="1"/>
  <c r="B1884" i="1"/>
  <c r="B1789" i="1"/>
  <c r="B1134" i="1"/>
  <c r="B932" i="1"/>
  <c r="B1668" i="1"/>
  <c r="B1478" i="1"/>
  <c r="B2019" i="1"/>
  <c r="B2394" i="1"/>
  <c r="B2217" i="1"/>
  <c r="B2459" i="1"/>
  <c r="B2616" i="1"/>
  <c r="AC913" i="1"/>
  <c r="AC1570" i="1"/>
  <c r="AC975" i="1"/>
  <c r="AC2333" i="1"/>
  <c r="AC1157" i="1"/>
  <c r="AC930" i="1"/>
  <c r="AC1894" i="1"/>
  <c r="AC2203" i="1"/>
  <c r="AC968" i="1"/>
  <c r="AC863" i="1"/>
  <c r="AC1566" i="1"/>
  <c r="AC1057" i="1"/>
  <c r="AC1405" i="1"/>
  <c r="AC1998" i="1"/>
  <c r="AC2719" i="1"/>
  <c r="AC2675" i="1"/>
  <c r="AC2244" i="1"/>
  <c r="AC1002" i="1"/>
  <c r="AC2010" i="1"/>
  <c r="AC1647" i="1"/>
  <c r="AC1396" i="1"/>
  <c r="AC1554" i="1"/>
  <c r="AC2242" i="1"/>
  <c r="AC2539" i="1"/>
  <c r="AC1258" i="1"/>
  <c r="AC1659" i="1"/>
  <c r="AC2284" i="1"/>
  <c r="AC2142" i="1"/>
  <c r="AC2550" i="1"/>
  <c r="AC1788" i="1"/>
  <c r="AC1499" i="1"/>
  <c r="AC1923" i="1"/>
  <c r="AC1614" i="1"/>
  <c r="AC2627" i="1"/>
  <c r="AC875" i="1"/>
  <c r="AC935" i="1"/>
  <c r="AC1557" i="1"/>
  <c r="AC1640" i="1"/>
  <c r="AC2716" i="1"/>
  <c r="AC1550" i="1"/>
  <c r="AC895" i="1"/>
  <c r="AC2594" i="1"/>
  <c r="AC2282" i="1"/>
  <c r="AC2480" i="1"/>
  <c r="AC2345" i="1"/>
  <c r="AC2047" i="1"/>
  <c r="AC2234" i="1"/>
  <c r="AC1904" i="1"/>
  <c r="AC2052" i="1"/>
  <c r="AC1248" i="1"/>
  <c r="AC1253" i="1"/>
  <c r="AC1494" i="1"/>
  <c r="AC1495" i="1"/>
  <c r="AC1523" i="1"/>
  <c r="AC2351" i="1"/>
  <c r="AC774" i="1"/>
  <c r="AC1131" i="1"/>
  <c r="AC1734" i="1"/>
  <c r="AC844" i="1"/>
  <c r="AC1645" i="1"/>
  <c r="AC1628" i="1"/>
  <c r="AC1111" i="1"/>
  <c r="AC2467" i="1"/>
  <c r="AC2678" i="1"/>
  <c r="AC1543" i="1"/>
  <c r="AC1917" i="1"/>
  <c r="AC1402" i="1"/>
  <c r="AC1399" i="1"/>
  <c r="AC1155" i="1"/>
  <c r="AC1612" i="1"/>
  <c r="AC1879" i="1"/>
  <c r="AC2154" i="1"/>
  <c r="AC1153" i="1"/>
  <c r="AC858" i="1"/>
  <c r="AC2495" i="1"/>
  <c r="AC1654" i="1"/>
  <c r="AC979" i="1"/>
  <c r="AC2473" i="1"/>
  <c r="AC2492" i="1"/>
  <c r="AC1170" i="1"/>
  <c r="AC2470" i="1"/>
  <c r="AC1051" i="1"/>
  <c r="AC847" i="1"/>
  <c r="AC1636" i="1"/>
  <c r="AC2445" i="1"/>
  <c r="AC1423" i="1"/>
  <c r="AC1777" i="1"/>
  <c r="AC2458" i="1"/>
  <c r="AC1107" i="1"/>
  <c r="AC1079" i="1"/>
  <c r="AC1249" i="1"/>
  <c r="AC2130" i="1"/>
  <c r="AC2440" i="1"/>
  <c r="AC1100" i="1"/>
  <c r="AC2144" i="1"/>
  <c r="AC1959" i="1"/>
  <c r="AC1922" i="1"/>
  <c r="AC1889" i="1"/>
  <c r="AC1287" i="1"/>
  <c r="AC1863" i="1"/>
  <c r="AC2503" i="1"/>
  <c r="AC1984" i="1"/>
  <c r="AC983" i="1"/>
  <c r="AC1164" i="1"/>
  <c r="AC1888" i="1"/>
  <c r="AC1931" i="1"/>
  <c r="AC1214" i="1"/>
  <c r="AC1638" i="1"/>
  <c r="AC2324" i="1"/>
  <c r="AC1207" i="1"/>
  <c r="AC1312" i="1"/>
  <c r="AC2662" i="1"/>
  <c r="AC2336" i="1"/>
  <c r="AC1310" i="1"/>
  <c r="AC1771" i="1"/>
  <c r="AC1741" i="1"/>
  <c r="AC1684" i="1"/>
  <c r="AC2661" i="1"/>
  <c r="AC2209" i="1"/>
  <c r="AC2185" i="1"/>
  <c r="AC2255" i="1"/>
  <c r="AC2129" i="1"/>
  <c r="AC1369" i="1"/>
  <c r="AC1163" i="1"/>
  <c r="AC814" i="1"/>
  <c r="AC2447" i="1"/>
  <c r="AC1415" i="1"/>
  <c r="AC1994" i="1"/>
  <c r="AC1490" i="1"/>
  <c r="AC798" i="1"/>
  <c r="AC1378" i="1"/>
  <c r="AC2214" i="1"/>
  <c r="AC2635" i="1"/>
  <c r="AC1928" i="1"/>
  <c r="AC2184" i="1"/>
  <c r="AC882" i="1"/>
  <c r="AC1567" i="1"/>
  <c r="AC1598" i="1"/>
  <c r="AC2040" i="1"/>
  <c r="AC1859" i="1"/>
  <c r="AC1717" i="1"/>
  <c r="AC1910" i="1"/>
  <c r="AC1880" i="1"/>
  <c r="AC896" i="1"/>
  <c r="AC2342" i="1"/>
  <c r="AC1510" i="1"/>
  <c r="AC1908" i="1"/>
  <c r="AC1263" i="1"/>
  <c r="AC1764" i="1"/>
  <c r="AC944" i="1"/>
  <c r="AC1548" i="1"/>
  <c r="AC1812" i="1"/>
  <c r="AC1742" i="1"/>
  <c r="AC1379" i="1"/>
  <c r="AC2179" i="1"/>
  <c r="AC1600" i="1"/>
  <c r="AC2066" i="1"/>
  <c r="AC2358" i="1"/>
  <c r="AC2272" i="1"/>
  <c r="AC2215" i="1"/>
  <c r="AC1354" i="1"/>
  <c r="AC2574" i="1"/>
  <c r="AC1350" i="1"/>
  <c r="AC1317" i="1"/>
  <c r="AC2288" i="1"/>
  <c r="AC1029" i="1"/>
  <c r="AC1322" i="1"/>
  <c r="AC1814" i="1"/>
  <c r="AC1043" i="1"/>
  <c r="AC2431" i="1"/>
  <c r="AC2493" i="1"/>
  <c r="AC1088" i="1"/>
  <c r="AC1037" i="1"/>
  <c r="AC2204" i="1"/>
  <c r="AC1974" i="1"/>
  <c r="AC2166" i="1"/>
  <c r="AC1533" i="1"/>
  <c r="AC1085" i="1"/>
  <c r="AC1652" i="1"/>
  <c r="AC2316" i="1"/>
  <c r="AC813" i="1"/>
  <c r="AC2293" i="1"/>
  <c r="AC1664" i="1"/>
  <c r="AC1828" i="1"/>
  <c r="AC2026" i="1"/>
  <c r="AC1801" i="1"/>
  <c r="AC1711" i="1"/>
  <c r="AC1459" i="1"/>
  <c r="AC2057" i="1"/>
  <c r="AC2093" i="1"/>
  <c r="AC1642" i="1"/>
  <c r="AC1729" i="1"/>
  <c r="AC2387" i="1"/>
  <c r="AC2700" i="1"/>
  <c r="AC1026" i="1"/>
  <c r="AC2479" i="1"/>
  <c r="AC1796" i="1"/>
  <c r="AC1619" i="1"/>
  <c r="AC1431" i="1"/>
  <c r="AC1840" i="1"/>
  <c r="AC1158" i="1"/>
  <c r="AC2553" i="1"/>
  <c r="AC1376" i="1"/>
  <c r="AC2425" i="1"/>
  <c r="AC1142" i="1"/>
  <c r="AC898" i="1"/>
  <c r="AC806" i="1"/>
  <c r="AC2554" i="1"/>
  <c r="AC2268" i="1"/>
  <c r="AC1123" i="1"/>
  <c r="AC2408" i="1"/>
  <c r="AC1875" i="1"/>
  <c r="AC2056" i="1"/>
  <c r="AC2276" i="1"/>
  <c r="AC2555" i="1"/>
  <c r="AC808" i="1"/>
  <c r="AC2469" i="1"/>
  <c r="AC2569" i="1"/>
  <c r="AC1799" i="1"/>
  <c r="AC1920" i="1"/>
  <c r="AC2585" i="1"/>
  <c r="AC1147" i="1"/>
  <c r="AC2124" i="1"/>
  <c r="AC1299" i="1"/>
  <c r="AC837" i="1"/>
  <c r="AC1070" i="1"/>
  <c r="AC1292" i="1"/>
  <c r="AC1420" i="1"/>
  <c r="AC1269" i="1"/>
  <c r="AC1160" i="1"/>
  <c r="AC1073" i="1"/>
  <c r="AC1224" i="1"/>
  <c r="AC1895" i="1"/>
  <c r="AC1899" i="1"/>
  <c r="AC2079" i="1"/>
  <c r="AC1419" i="1"/>
  <c r="AC2088" i="1"/>
  <c r="AC1646" i="1"/>
  <c r="AC1845" i="1"/>
  <c r="AC2536" i="1"/>
  <c r="AC2072" i="1"/>
  <c r="AC1217" i="1"/>
  <c r="AC2197" i="1"/>
  <c r="AC2475" i="1"/>
  <c r="AC816" i="1"/>
  <c r="AC1018" i="1"/>
  <c r="AC2612" i="1"/>
  <c r="AC2058" i="1"/>
  <c r="AC923" i="1"/>
  <c r="AC2736" i="1"/>
  <c r="AC1412" i="1"/>
  <c r="AC1456" i="1"/>
  <c r="AC2053" i="1"/>
  <c r="AC2002" i="1"/>
  <c r="AC1204" i="1"/>
  <c r="AC2202" i="1"/>
  <c r="AC1330" i="1"/>
  <c r="AC2701" i="1"/>
  <c r="AC1511" i="1"/>
  <c r="AC2247" i="1"/>
  <c r="AC2331" i="1"/>
  <c r="AC2630" i="1"/>
  <c r="AC1016" i="1"/>
  <c r="AC792" i="1"/>
  <c r="AC1993" i="1"/>
  <c r="AC1098" i="1"/>
  <c r="AC1219" i="1"/>
  <c r="AC1595" i="1"/>
  <c r="AC2443" i="1"/>
  <c r="AC1273" i="1"/>
  <c r="AC2260" i="1"/>
  <c r="AC1790" i="1"/>
  <c r="AC1822" i="1"/>
  <c r="AC1657" i="1"/>
  <c r="AC2104" i="1"/>
  <c r="AC1468" i="1"/>
  <c r="AC1340" i="1"/>
  <c r="AC1800" i="1"/>
  <c r="AC2196" i="1"/>
  <c r="AC1936" i="1"/>
  <c r="AC1052" i="1"/>
  <c r="AC1215" i="1"/>
  <c r="AC2216" i="1"/>
  <c r="AC2487" i="1"/>
  <c r="AC2488" i="1"/>
  <c r="AC1782" i="1"/>
  <c r="AC2501" i="1"/>
  <c r="AC2644" i="1"/>
  <c r="AC2731" i="1"/>
  <c r="AC1714" i="1"/>
  <c r="AC2168" i="1"/>
  <c r="AC921" i="1"/>
  <c r="AC1329" i="1"/>
  <c r="AC2381" i="1"/>
  <c r="AC1172" i="1"/>
  <c r="AC1985" i="1"/>
  <c r="AC1869" i="1"/>
  <c r="AC2468" i="1"/>
  <c r="AC2348" i="1"/>
  <c r="AC994" i="1"/>
  <c r="AC2607" i="1"/>
  <c r="AC906" i="1"/>
  <c r="AC1884" i="1"/>
  <c r="AC1667" i="1"/>
  <c r="AC2330" i="1"/>
  <c r="AC767" i="1"/>
  <c r="AC1448" i="1"/>
  <c r="AC874" i="1"/>
  <c r="AC1240" i="1"/>
  <c r="AC954" i="1"/>
  <c r="AC2558" i="1"/>
  <c r="AC1380" i="1"/>
  <c r="AC2372" i="1"/>
  <c r="AC1874" i="1"/>
  <c r="AC1370" i="1"/>
  <c r="AC2301" i="1"/>
  <c r="AC2656" i="1"/>
  <c r="AC2614" i="1"/>
  <c r="AC2263" i="1"/>
  <c r="AC965" i="1"/>
  <c r="AC1276" i="1"/>
  <c r="AC950" i="1"/>
  <c r="AC1686" i="1"/>
  <c r="AC2355" i="1"/>
  <c r="AC2015" i="1"/>
  <c r="AC1634" i="1"/>
  <c r="AC2413" i="1"/>
  <c r="AC1854" i="1"/>
  <c r="AC1574" i="1"/>
  <c r="AC2228" i="1"/>
  <c r="AC1618" i="1"/>
  <c r="AC1864" i="1"/>
  <c r="AC781" i="1"/>
  <c r="AC852" i="1"/>
  <c r="AC2485" i="1"/>
  <c r="AC1212" i="1"/>
  <c r="AC2506" i="1"/>
  <c r="AC1626" i="1"/>
  <c r="AC2160" i="1"/>
  <c r="AC2084" i="1"/>
  <c r="AC2438" i="1"/>
  <c r="AC1208" i="1"/>
  <c r="AC2394" i="1"/>
  <c r="AC2663" i="1"/>
  <c r="AC1114" i="1"/>
  <c r="AC1865" i="1"/>
  <c r="AC1129" i="1"/>
  <c r="AC2198" i="1"/>
  <c r="AC2087" i="1"/>
  <c r="AC2028" i="1"/>
  <c r="AC1723" i="1"/>
  <c r="AC2159" i="1"/>
  <c r="AC2396" i="1"/>
  <c r="AC773" i="1"/>
  <c r="AC1262" i="1"/>
  <c r="AC1395" i="1"/>
  <c r="AC2107" i="1"/>
  <c r="AC2175" i="1"/>
  <c r="AC1103" i="1"/>
  <c r="AC1795" i="1"/>
  <c r="AC1382" i="1"/>
  <c r="AC2017" i="1"/>
  <c r="AC2021" i="1"/>
  <c r="AC2046" i="1"/>
  <c r="AC1607" i="1"/>
  <c r="AC815" i="1"/>
  <c r="AC1414" i="1"/>
  <c r="AC1749" i="1"/>
  <c r="AC819" i="1"/>
  <c r="AC958" i="1"/>
  <c r="AC1151" i="1"/>
  <c r="AC2007" i="1"/>
  <c r="AC1213" i="1"/>
  <c r="AC1238" i="1"/>
  <c r="AC1274" i="1"/>
  <c r="AC1981" i="1"/>
  <c r="AC2399" i="1"/>
  <c r="AC1653" i="1"/>
  <c r="AC911" i="1"/>
  <c r="AC1682" i="1"/>
  <c r="AC1947" i="1"/>
  <c r="AC1138" i="1"/>
  <c r="AC1948" i="1"/>
  <c r="AC1761" i="1"/>
  <c r="AC1318" i="1"/>
  <c r="AC2738" i="1"/>
  <c r="AC929" i="1"/>
  <c r="AC1967" i="1"/>
  <c r="AC878" i="1"/>
  <c r="AC1366" i="1"/>
  <c r="AC2533" i="1"/>
  <c r="AC2684" i="1"/>
  <c r="AC2651" i="1"/>
  <c r="AC2321" i="1"/>
  <c r="AC1838" i="1"/>
  <c r="AC2654" i="1"/>
  <c r="AC1762" i="1"/>
  <c r="AC855" i="1"/>
  <c r="AC2422" i="1"/>
  <c r="AC1698" i="1"/>
  <c r="AC2706" i="1"/>
  <c r="AC796" i="1"/>
  <c r="AC1443" i="1"/>
  <c r="AC1159" i="1"/>
  <c r="AC1260" i="1"/>
  <c r="AC1857" i="1"/>
  <c r="AC1027" i="1"/>
  <c r="AC1407" i="1"/>
  <c r="AC2224" i="1"/>
  <c r="AC1534" i="1"/>
  <c r="AC2069" i="1"/>
  <c r="AC761" i="1"/>
  <c r="AC1256" i="1"/>
  <c r="AC2444" i="1"/>
  <c r="AC2677" i="1"/>
  <c r="AC1813" i="1"/>
  <c r="AC1326" i="1"/>
  <c r="AC2360" i="1"/>
  <c r="AC1750" i="1"/>
  <c r="AC2153" i="1"/>
  <c r="AC2584" i="1"/>
  <c r="AC2377" i="1"/>
  <c r="AC1127" i="1"/>
  <c r="AC1661" i="1"/>
  <c r="AC1942" i="1"/>
  <c r="AC2035" i="1"/>
  <c r="AC1140" i="1"/>
  <c r="AC1970" i="1"/>
  <c r="AC1666" i="1"/>
  <c r="AC2673" i="1"/>
  <c r="AC1028" i="1"/>
  <c r="AC803" i="1"/>
  <c r="AC1658" i="1"/>
  <c r="AC2097" i="1"/>
  <c r="AC952" i="1"/>
  <c r="AC1290" i="1"/>
  <c r="AC2156" i="1"/>
  <c r="AC1700" i="1"/>
  <c r="AC2051" i="1"/>
  <c r="AC2070" i="1"/>
  <c r="AC2415" i="1"/>
  <c r="AC2596" i="1"/>
  <c r="AC1820" i="1"/>
  <c r="AC1914" i="1"/>
  <c r="AC2180" i="1"/>
  <c r="AC822" i="1"/>
  <c r="AC951" i="1"/>
  <c r="AC1034" i="1"/>
  <c r="AC2380" i="1"/>
  <c r="AC2311" i="1"/>
  <c r="AC2344" i="1"/>
  <c r="AC1745" i="1"/>
  <c r="AC2532" i="1"/>
  <c r="AC1183" i="1"/>
  <c r="AC1802" i="1"/>
  <c r="AC1092" i="1"/>
  <c r="AC1542" i="1"/>
  <c r="AC1581" i="1"/>
  <c r="AC800" i="1"/>
  <c r="AC2421" i="1"/>
  <c r="AC1747" i="1"/>
  <c r="AC2546" i="1"/>
  <c r="AC797" i="1"/>
  <c r="AC1006" i="1"/>
  <c r="AC1708" i="1"/>
  <c r="AC1078" i="1"/>
  <c r="AC1941" i="1"/>
  <c r="AC2022" i="1"/>
  <c r="AC1162" i="1"/>
  <c r="AC1409" i="1"/>
  <c r="AC2161" i="1"/>
  <c r="AC821" i="1"/>
  <c r="AC2109" i="1"/>
  <c r="AC2513" i="1"/>
  <c r="AC1753" i="1"/>
  <c r="AC1363" i="1"/>
  <c r="AC2605" i="1"/>
  <c r="AC2466" i="1"/>
  <c r="AC818" i="1"/>
  <c r="AC1778" i="1"/>
  <c r="AC1246" i="1"/>
  <c r="AC2101" i="1"/>
  <c r="AC1271" i="1"/>
  <c r="AC2116" i="1"/>
  <c r="AC2646" i="1"/>
  <c r="AC1437" i="1"/>
  <c r="AC1189" i="1"/>
  <c r="AC1030" i="1"/>
  <c r="AC1308" i="1"/>
  <c r="AC1357" i="1"/>
  <c r="AC1250" i="1"/>
  <c r="AC907" i="1"/>
  <c r="AC2210" i="1"/>
  <c r="AC2236" i="1"/>
  <c r="AC1452" i="1"/>
  <c r="AC1929" i="1"/>
  <c r="AC1069" i="1"/>
  <c r="AC1004" i="1"/>
  <c r="AC1306" i="1"/>
  <c r="AC1291" i="1"/>
  <c r="AC1987" i="1"/>
  <c r="AC2326" i="1"/>
  <c r="AC1655" i="1"/>
  <c r="AC2639" i="1"/>
  <c r="AC1060" i="1"/>
  <c r="AC2427" i="1"/>
  <c r="AC1971" i="1"/>
  <c r="AC1444" i="1"/>
  <c r="AC887" i="1"/>
  <c r="AC1697" i="1"/>
  <c r="AC2020" i="1"/>
  <c r="AC2478" i="1"/>
  <c r="AC2525" i="1"/>
  <c r="AC2518" i="1"/>
  <c r="AC1146" i="1"/>
  <c r="AC2140" i="1"/>
  <c r="AC2664" i="1"/>
  <c r="AC1198" i="1"/>
  <c r="AC2309" i="1"/>
  <c r="AC1725" i="1"/>
  <c r="AC1881" i="1"/>
  <c r="AC1856" i="1"/>
  <c r="AC1320" i="1"/>
  <c r="AC1460" i="1"/>
  <c r="AC1768" i="1"/>
  <c r="AC2265" i="1"/>
  <c r="AC938" i="1"/>
  <c r="AC1656" i="1"/>
  <c r="AC2608" i="1"/>
  <c r="AC2430" i="1"/>
  <c r="AC2623" i="1"/>
  <c r="AC996" i="1"/>
  <c r="AC2397" i="1"/>
  <c r="AC1906" i="1"/>
  <c r="AC840" i="1"/>
  <c r="AC1257" i="1"/>
  <c r="AC1298" i="1"/>
  <c r="AC1296" i="1"/>
  <c r="AC1338" i="1"/>
  <c r="AC2267" i="1"/>
  <c r="AC1403" i="1"/>
  <c r="AC824" i="1"/>
  <c r="AC1846" i="1"/>
  <c r="AC1245" i="1"/>
  <c r="AC2186" i="1"/>
  <c r="AC2747" i="1"/>
  <c r="AC2523" i="1"/>
  <c r="AC1301" i="1"/>
  <c r="AC1512" i="1"/>
  <c r="AC1311" i="1"/>
  <c r="AC835" i="1"/>
  <c r="AC972" i="1"/>
  <c r="AC2591" i="1"/>
  <c r="AC1770" i="1"/>
  <c r="AC1688" i="1"/>
  <c r="AC901" i="1"/>
  <c r="AC2579" i="1"/>
  <c r="AC1627" i="1"/>
  <c r="AC2671" i="1"/>
  <c r="AC1758" i="1"/>
  <c r="AC1355" i="1"/>
  <c r="AC1478" i="1"/>
  <c r="AC1939" i="1"/>
  <c r="AC1446" i="1"/>
  <c r="AC842" i="1"/>
  <c r="AC2622" i="1"/>
  <c r="AC2049" i="1"/>
  <c r="AC1267" i="1"/>
  <c r="AC1773" i="1"/>
  <c r="AC1819" i="1"/>
  <c r="AC2494" i="1"/>
  <c r="AC794" i="1"/>
  <c r="AC2426" i="1"/>
  <c r="AC2112" i="1"/>
  <c r="AC1909" i="1"/>
  <c r="AC2572" i="1"/>
  <c r="AC2437" i="1"/>
  <c r="AC2220" i="1"/>
  <c r="AC2038" i="1"/>
  <c r="AC2720" i="1"/>
  <c r="AC947" i="1"/>
  <c r="AC2658" i="1"/>
  <c r="AC883" i="1"/>
  <c r="AC1017" i="1"/>
  <c r="AC1166" i="1"/>
  <c r="AC1525" i="1"/>
  <c r="AC1508" i="1"/>
  <c r="AC2340" i="1"/>
  <c r="AC1503" i="1"/>
  <c r="AC1953" i="1"/>
  <c r="AC1492" i="1"/>
  <c r="AC1381" i="1"/>
  <c r="AC1487" i="1"/>
  <c r="AC1736" i="1"/>
  <c r="AC1149" i="1"/>
  <c r="AC1730" i="1"/>
  <c r="AC1209" i="1"/>
  <c r="AC2435" i="1"/>
  <c r="AC1673" i="1"/>
  <c r="AC1473" i="1"/>
  <c r="AC2281" i="1"/>
  <c r="AC2650" i="1"/>
  <c r="AC866" i="1"/>
  <c r="AC1061" i="1"/>
  <c r="AC1313" i="1"/>
  <c r="AC1596" i="1"/>
  <c r="AC766" i="1"/>
  <c r="AC1727" i="1"/>
  <c r="AC2462" i="1"/>
  <c r="AC829" i="1"/>
  <c r="AC1870" i="1"/>
  <c r="AC768" i="1"/>
  <c r="AC1497" i="1"/>
  <c r="AC2103" i="1"/>
  <c r="AC890" i="1"/>
  <c r="AC2298" i="1"/>
  <c r="AC831" i="1"/>
  <c r="AC2696" i="1"/>
  <c r="AC1068" i="1"/>
  <c r="AC1887" i="1"/>
  <c r="AC2335" i="1"/>
  <c r="AC2012" i="1"/>
  <c r="AC892" i="1"/>
  <c r="AC1830" i="1"/>
  <c r="AC2111" i="1"/>
  <c r="AC1687" i="1"/>
  <c r="AC2083" i="1"/>
  <c r="AC2606" i="1"/>
  <c r="AC997" i="1"/>
  <c r="AC2273" i="1"/>
  <c r="AC2402" i="1"/>
  <c r="AC1945" i="1"/>
  <c r="AC2643" i="1"/>
  <c r="AC2629" i="1"/>
  <c r="AC1817" i="1"/>
  <c r="AC810" i="1"/>
  <c r="AC764" i="1"/>
  <c r="AC1500" i="1"/>
  <c r="AC1695" i="1"/>
  <c r="AC2582" i="1"/>
  <c r="AC1955" i="1"/>
  <c r="AC1108" i="1"/>
  <c r="AC2411" i="1"/>
  <c r="AC1053" i="1"/>
  <c r="AC2108" i="1"/>
  <c r="AC2669" i="1"/>
  <c r="AC1104" i="1"/>
  <c r="AC2633" i="1"/>
  <c r="AC2259" i="1"/>
  <c r="AC1867" i="1"/>
  <c r="AC1997" i="1"/>
  <c r="AC1022" i="1"/>
  <c r="AC1886" i="1"/>
  <c r="AC1911" i="1"/>
  <c r="AC2065" i="1"/>
  <c r="AC1713" i="1"/>
  <c r="AC2240" i="1"/>
  <c r="AC1831" i="1"/>
  <c r="AC1868" i="1"/>
  <c r="AC2717" i="1"/>
  <c r="AC1472" i="1"/>
  <c r="AC1400" i="1"/>
  <c r="AC2375" i="1"/>
  <c r="AC1532" i="1"/>
  <c r="AC1756" i="1"/>
  <c r="AC823" i="1"/>
  <c r="AC2634" i="1"/>
  <c r="AC908" i="1"/>
  <c r="AC1242" i="1"/>
  <c r="AC1294" i="1"/>
  <c r="AC946" i="1"/>
  <c r="AC1829" i="1"/>
  <c r="AC1275" i="1"/>
  <c r="AC2460" i="1"/>
  <c r="AC1264" i="1"/>
  <c r="AC775" i="1"/>
  <c r="AC1453" i="1"/>
  <c r="AC807" i="1"/>
  <c r="AC2257" i="1"/>
  <c r="AC1774" i="1"/>
  <c r="AC2749" i="1"/>
  <c r="AC1835" i="1"/>
  <c r="AC969" i="1"/>
  <c r="AC1367" i="1"/>
  <c r="AC1007" i="1"/>
  <c r="AC2625" i="1"/>
  <c r="AC1958" i="1"/>
  <c r="AC2660" i="1"/>
  <c r="AC2692" i="1"/>
  <c r="AC2231" i="1"/>
  <c r="AC2710" i="1"/>
  <c r="AC1569" i="1"/>
  <c r="AC1871" i="1"/>
  <c r="AC2391" i="1"/>
  <c r="AC1791" i="1"/>
  <c r="AC2110" i="1"/>
  <c r="AC1231" i="1"/>
  <c r="AC2075" i="1"/>
  <c r="AC763" i="1"/>
  <c r="AC1383" i="1"/>
  <c r="AC1836" i="1"/>
  <c r="AC1603" i="1"/>
  <c r="AC845" i="1"/>
  <c r="AC1748" i="1"/>
  <c r="AC1304" i="1"/>
  <c r="AC909" i="1"/>
  <c r="AC1683" i="1"/>
  <c r="AC1167" i="1"/>
  <c r="AC2319" i="1"/>
  <c r="AC1580" i="1"/>
  <c r="AC1676" i="1"/>
  <c r="AC1086" i="1"/>
  <c r="AC1371" i="1"/>
  <c r="AC1293" i="1"/>
  <c r="AC1321" i="1"/>
  <c r="AC1076" i="1"/>
  <c r="AC1351" i="1"/>
  <c r="AC1339" i="1"/>
  <c r="AC1120" i="1"/>
  <c r="AC1394" i="1"/>
  <c r="AC1087" i="1"/>
  <c r="AC2729" i="1"/>
  <c r="AC801" i="1"/>
  <c r="AC2121" i="1"/>
  <c r="AC2713" i="1"/>
  <c r="AC1898" i="1"/>
  <c r="AC2676" i="1"/>
  <c r="AC888" i="1"/>
  <c r="AC914" i="1"/>
  <c r="AC1535" i="1"/>
  <c r="AC2530" i="1"/>
  <c r="AC2390" i="1"/>
  <c r="AC879" i="1"/>
  <c r="AC2064" i="1"/>
  <c r="AC1648" i="1"/>
  <c r="AC1780" i="1"/>
  <c r="AC2286" i="1"/>
  <c r="AC891" i="1"/>
  <c r="AC1282" i="1"/>
  <c r="AC2577" i="1"/>
  <c r="AC1824" i="1"/>
  <c r="AC1097" i="1"/>
  <c r="AC1386" i="1"/>
  <c r="AC1716" i="1"/>
  <c r="AC1421" i="1"/>
  <c r="AC2619" i="1"/>
  <c r="AC1205" i="1"/>
  <c r="AC1048" i="1"/>
  <c r="AC2481" i="1"/>
  <c r="AC1465" i="1"/>
  <c r="AC1464" i="1"/>
  <c r="AC2254" i="1"/>
  <c r="AC2489" i="1"/>
  <c r="AC1049" i="1"/>
  <c r="AC2039" i="1"/>
  <c r="AC2033" i="1"/>
  <c r="AC2652" i="1"/>
  <c r="AC2576" i="1"/>
  <c r="AC2509" i="1"/>
  <c r="AC856" i="1"/>
  <c r="AC2373" i="1"/>
  <c r="AC1319" i="1"/>
  <c r="AC1201" i="1"/>
  <c r="AC1425" i="1"/>
  <c r="AC933" i="1"/>
  <c r="AC2315" i="1"/>
  <c r="AC2011" i="1"/>
  <c r="AC1255" i="1"/>
  <c r="AC793" i="1"/>
  <c r="AC2338" i="1"/>
  <c r="AC2243" i="1"/>
  <c r="AC1199" i="1"/>
  <c r="AC2291" i="1"/>
  <c r="AC2680" i="1"/>
  <c r="AC2188" i="1"/>
  <c r="AC1116" i="1"/>
  <c r="AC1324" i="1"/>
  <c r="AC1876" i="1"/>
  <c r="AC2167" i="1"/>
  <c r="AC1926" i="1"/>
  <c r="AC1044" i="1"/>
  <c r="AC1385" i="1"/>
  <c r="AC836" i="1"/>
  <c r="AC2690" i="1"/>
  <c r="AC1515" i="1"/>
  <c r="AC2155" i="1"/>
  <c r="AC2384" i="1"/>
  <c r="AC1720" i="1"/>
  <c r="AC2517" i="1"/>
  <c r="AC2632" i="1"/>
  <c r="AC1042" i="1"/>
  <c r="AC1972" i="1"/>
  <c r="AC956" i="1"/>
  <c r="AC1348" i="1"/>
  <c r="AC1334" i="1"/>
  <c r="AC857" i="1"/>
  <c r="AC1128" i="1"/>
  <c r="AC2329" i="1"/>
  <c r="AC971" i="1"/>
  <c r="AC1692" i="1"/>
  <c r="AC1047" i="1"/>
  <c r="AC1328" i="1"/>
  <c r="AC2219" i="1"/>
  <c r="AC1649" i="1"/>
  <c r="AC939" i="1"/>
  <c r="AC1816" i="1"/>
  <c r="AC2534" i="1"/>
  <c r="AC2269" i="1"/>
  <c r="AC1083" i="1"/>
  <c r="AC2148" i="1"/>
  <c r="AC839" i="1"/>
  <c r="AC2283" i="1"/>
  <c r="AC2497" i="1"/>
  <c r="AC1141" i="1"/>
  <c r="AC1996" i="1"/>
  <c r="AC1481" i="1"/>
  <c r="AC2165" i="1"/>
  <c r="AC805" i="1"/>
  <c r="AC2164" i="1"/>
  <c r="AC1873" i="1"/>
  <c r="AC1916" i="1"/>
  <c r="AC2162" i="1"/>
  <c r="AC1095" i="1"/>
  <c r="AC2322" i="1"/>
  <c r="AC893" i="1"/>
  <c r="AC2510" i="1"/>
  <c r="AC2679" i="1"/>
  <c r="AC2655" i="1"/>
  <c r="AC1606" i="1"/>
  <c r="AC2448" i="1"/>
  <c r="AC2376" i="1"/>
  <c r="AC1220" i="1"/>
  <c r="AC2152" i="1"/>
  <c r="AC1483" i="1"/>
  <c r="AC1731" i="1"/>
  <c r="AC2609" i="1"/>
  <c r="AC1358" i="1"/>
  <c r="AC2173" i="1"/>
  <c r="AC1594" i="1"/>
  <c r="AC859" i="1"/>
  <c r="AC2538" i="1"/>
  <c r="AC1975" i="1"/>
  <c r="AC1977" i="1"/>
  <c r="AC2025" i="1"/>
  <c r="AC2404" i="1"/>
  <c r="AC1193" i="1"/>
  <c r="AC955" i="1"/>
  <c r="AC843" i="1"/>
  <c r="AC2176" i="1"/>
  <c r="AC2617" i="1"/>
  <c r="AC2528" i="1"/>
  <c r="AC1102" i="1"/>
  <c r="AC2114" i="1"/>
  <c r="AC2423" i="1"/>
  <c r="AC1610" i="1"/>
  <c r="AC2446" i="1"/>
  <c r="AC1615" i="1"/>
  <c r="AC2514" i="1"/>
  <c r="AC1139" i="1"/>
  <c r="AC1553" i="1"/>
  <c r="AC2551" i="1"/>
  <c r="AC2433" i="1"/>
  <c r="AC869" i="1"/>
  <c r="AC2048" i="1"/>
  <c r="AC1184" i="1"/>
  <c r="AC1937" i="1"/>
  <c r="AC1229" i="1"/>
  <c r="AC987" i="1"/>
  <c r="AC1125" i="1"/>
  <c r="AC1203" i="1"/>
  <c r="AC1582" i="1"/>
  <c r="AC1186" i="1"/>
  <c r="AC1833" i="1"/>
  <c r="AC2552" i="1"/>
  <c r="AC826" i="1"/>
  <c r="AC949" i="1"/>
  <c r="AC2593" i="1"/>
  <c r="AC1485" i="1"/>
  <c r="AC2339" i="1"/>
  <c r="AC2120" i="1"/>
  <c r="AC1818" i="1"/>
  <c r="AC871" i="1"/>
  <c r="AC1384" i="1"/>
  <c r="AC2102" i="1"/>
  <c r="AC1066" i="1"/>
  <c r="AC2728" i="1"/>
  <c r="AC916" i="1"/>
  <c r="AC992" i="1"/>
  <c r="AC2441" i="1"/>
  <c r="AC2285" i="1"/>
  <c r="AC2685" i="1"/>
  <c r="AC2419" i="1"/>
  <c r="AC2705" i="1"/>
  <c r="AC961" i="1"/>
  <c r="AC2581" i="1"/>
  <c r="AC804" i="1"/>
  <c r="AC1373" i="1"/>
  <c r="AC783" i="1"/>
  <c r="AC2400" i="1"/>
  <c r="AC1960" i="1"/>
  <c r="AC2256" i="1"/>
  <c r="AC2522" i="1"/>
  <c r="AC2583" i="1"/>
  <c r="AC1849" i="1"/>
  <c r="AC1502" i="1"/>
  <c r="AC2477" i="1"/>
  <c r="AC1178" i="1"/>
  <c r="AC1387" i="1"/>
  <c r="AC2080" i="1"/>
  <c r="AC2098" i="1"/>
  <c r="AC2135" i="1"/>
  <c r="AC2119" i="1"/>
  <c r="AC2092" i="1"/>
  <c r="AC2071" i="1"/>
  <c r="AC2227" i="1"/>
  <c r="AC1401" i="1"/>
  <c r="AC2755" i="1"/>
  <c r="AC1590" i="1"/>
  <c r="AC2226" i="1"/>
  <c r="AC1169" i="1"/>
  <c r="AC1000" i="1"/>
  <c r="AC2201" i="1"/>
  <c r="AC2613" i="1"/>
  <c r="AC2482" i="1"/>
  <c r="AC2042" i="1"/>
  <c r="AC1392" i="1"/>
  <c r="AC1792" i="1"/>
  <c r="AC984" i="1"/>
  <c r="AC1579" i="1"/>
  <c r="AC1672" i="1"/>
  <c r="AC1827" i="1"/>
  <c r="AC1080" i="1"/>
  <c r="AC1462" i="1"/>
  <c r="AC2451" i="1"/>
  <c r="AC2407" i="1"/>
  <c r="AC1014" i="1"/>
  <c r="AC1877" i="1"/>
  <c r="AC2449" i="1"/>
  <c r="AC2595" i="1"/>
  <c r="AC1704" i="1"/>
  <c r="AC2670" i="1"/>
  <c r="AC853" i="1"/>
  <c r="AC1858" i="1"/>
  <c r="AC1084" i="1"/>
  <c r="AC1589" i="1"/>
  <c r="AC2566" i="1"/>
  <c r="AC2337" i="1"/>
  <c r="AC1757" i="1"/>
  <c r="AC1517" i="1"/>
  <c r="AC1519" i="1"/>
  <c r="AC2229" i="1"/>
  <c r="AC2378" i="1"/>
  <c r="AC2586" i="1"/>
  <c r="AC1583" i="1"/>
  <c r="AC2519" i="1"/>
  <c r="AC1639" i="1"/>
  <c r="AC1316" i="1"/>
  <c r="AC880" i="1"/>
  <c r="AC1474" i="1"/>
  <c r="AC1001" i="1"/>
  <c r="AC2726" i="1"/>
  <c r="AC790" i="1"/>
  <c r="AC1011" i="1"/>
  <c r="AC1302" i="1"/>
  <c r="AC1115" i="1"/>
  <c r="AC1261" i="1"/>
  <c r="AC2754" i="1"/>
  <c r="AC2018" i="1"/>
  <c r="AC2702" i="1"/>
  <c r="AC1921" i="1"/>
  <c r="AC2266" i="1"/>
  <c r="AC1949" i="1"/>
  <c r="AC2230" i="1"/>
  <c r="AC2730" i="1"/>
  <c r="AC1641" i="1"/>
  <c r="AC2327" i="1"/>
  <c r="AC2526" i="1"/>
  <c r="AC1024" i="1"/>
  <c r="AC1602" i="1"/>
  <c r="AC2589" i="1"/>
  <c r="AC2610" i="1"/>
  <c r="AC2631" i="1"/>
  <c r="AC1091" i="1"/>
  <c r="AC1737" i="1"/>
  <c r="AC1689" i="1"/>
  <c r="AC1281" i="1"/>
  <c r="AC1082" i="1"/>
  <c r="AC2343" i="1"/>
  <c r="AC2354" i="1"/>
  <c r="AC981" i="1"/>
  <c r="AC1136" i="1"/>
  <c r="AC1544" i="1"/>
  <c r="AC867" i="1"/>
  <c r="AC1980" i="1"/>
  <c r="AC2520" i="1"/>
  <c r="AC2393" i="1"/>
  <c r="AC1772" i="1"/>
  <c r="AC1693" i="1"/>
  <c r="AC2689" i="1"/>
  <c r="AC2401" i="1"/>
  <c r="AC1307" i="1"/>
  <c r="AC1035" i="1"/>
  <c r="AC2252" i="1"/>
  <c r="AC2208" i="1"/>
  <c r="AC2158" i="1"/>
  <c r="AC2761" i="1"/>
  <c r="AC1620" i="1"/>
  <c r="AC2649" i="1"/>
  <c r="AC1668" i="1"/>
  <c r="AC1216" i="1"/>
  <c r="AC782" i="1"/>
  <c r="AC1601" i="1"/>
  <c r="AC1852" i="1"/>
  <c r="AC2353" i="1"/>
  <c r="AC1454" i="1"/>
  <c r="AC1650" i="1"/>
  <c r="AC2292" i="1"/>
  <c r="AC2516" i="1"/>
  <c r="AC1527" i="1"/>
  <c r="AC2171" i="1"/>
  <c r="AC2078" i="1"/>
  <c r="AC1715" i="1"/>
  <c r="AC973" i="1"/>
  <c r="AC1992" i="1"/>
  <c r="AC1297" i="1"/>
  <c r="AC2287" i="1"/>
  <c r="AC809" i="1"/>
  <c r="AC1441" i="1"/>
  <c r="AC1031" i="1"/>
  <c r="AC1176" i="1"/>
  <c r="AC2507" i="1"/>
  <c r="AC960" i="1"/>
  <c r="AC1195" i="1"/>
  <c r="AC2751" i="1"/>
  <c r="AC2474" i="1"/>
  <c r="AC1342" i="1"/>
  <c r="AC2697" i="1"/>
  <c r="AC1900" i="1"/>
  <c r="AC1680" i="1"/>
  <c r="AC2054" i="1"/>
  <c r="AC1496" i="1"/>
  <c r="AC2590" i="1"/>
  <c r="AC1785" i="1"/>
  <c r="AC2139" i="1"/>
  <c r="AC2041" i="1"/>
  <c r="AC1081" i="1"/>
  <c r="AC1633" i="1"/>
  <c r="AC1235" i="1"/>
  <c r="AC974" i="1"/>
  <c r="AC1526" i="1"/>
  <c r="AC1413" i="1"/>
  <c r="AC1507" i="1"/>
  <c r="AC1349" i="1"/>
  <c r="AC963" i="1"/>
  <c r="AC2484" i="1"/>
  <c r="AC917" i="1"/>
  <c r="AC2628" i="1"/>
  <c r="AC2371" i="1"/>
  <c r="AC1336" i="1"/>
  <c r="AC2061" i="1"/>
  <c r="AC1270" i="1"/>
  <c r="AC2170" i="1"/>
  <c r="AC1710" i="1"/>
  <c r="AC2455" i="1"/>
  <c r="AC2471" i="1"/>
  <c r="AC1807" i="1"/>
  <c r="AC833" i="1"/>
  <c r="AC1576" i="1"/>
  <c r="AC1173" i="1"/>
  <c r="AC2126" i="1"/>
  <c r="AC1150" i="1"/>
  <c r="AC2688" i="1"/>
  <c r="AC1266" i="1"/>
  <c r="AC2405" i="1"/>
  <c r="AC970" i="1"/>
  <c r="AC2732" i="1"/>
  <c r="AC2332" i="1"/>
  <c r="AC1343" i="1"/>
  <c r="AC1629" i="1"/>
  <c r="AC1611" i="1"/>
  <c r="AC1288" i="1"/>
  <c r="AC910" i="1"/>
  <c r="AC1885" i="1"/>
  <c r="AC2682" i="1"/>
  <c r="AC2515" i="1"/>
  <c r="AC1398" i="1"/>
  <c r="AC2459" i="1"/>
  <c r="AC2275" i="1"/>
  <c r="AC1918" i="1"/>
  <c r="AC2647" i="1"/>
  <c r="AC1463" i="1"/>
  <c r="AC1739" i="1"/>
  <c r="AC1893" i="1"/>
  <c r="AC2307" i="1"/>
  <c r="AC2261" i="1"/>
  <c r="AC2424" i="1"/>
  <c r="AC2278" i="1"/>
  <c r="AC1191" i="1"/>
  <c r="AC1674" i="1"/>
  <c r="AC1537" i="1"/>
  <c r="AC988" i="1"/>
  <c r="AC2687" i="1"/>
  <c r="AC1362" i="1"/>
  <c r="AC2389" i="1"/>
  <c r="AC1541" i="1"/>
  <c r="AC2699" i="1"/>
  <c r="AC828" i="1"/>
  <c r="AC2640" i="1"/>
  <c r="AC1038" i="1"/>
  <c r="AC2668" i="1"/>
  <c r="AC1148" i="1"/>
  <c r="AC1944" i="1"/>
  <c r="AC1685" i="1"/>
  <c r="AC937" i="1"/>
  <c r="AC1509" i="1"/>
  <c r="AC1681" i="1"/>
  <c r="AC1445" i="1"/>
  <c r="AC2567" i="1"/>
  <c r="AC1841" i="1"/>
  <c r="AC2350" i="1"/>
  <c r="AC1457" i="1"/>
  <c r="AC2496" i="1"/>
  <c r="AC1023" i="1"/>
  <c r="AC2149" i="1"/>
  <c r="AC1427" i="1"/>
  <c r="AC1905" i="1"/>
  <c r="AC1927" i="1"/>
  <c r="AC2454" i="1"/>
  <c r="AC1325" i="1"/>
  <c r="AC1568" i="1"/>
  <c r="AC1054" i="1"/>
  <c r="AC2233" i="1"/>
  <c r="AC1951" i="1"/>
  <c r="AC2578" i="1"/>
  <c r="AC2099" i="1"/>
  <c r="AC1375" i="1"/>
  <c r="AC2125" i="1"/>
  <c r="AC1769" i="1"/>
  <c r="AC1347" i="1"/>
  <c r="AC1754" i="1"/>
  <c r="AC1211" i="1"/>
  <c r="AC1624" i="1"/>
  <c r="AC1289" i="1"/>
  <c r="AC1228" i="1"/>
  <c r="AC2637" i="1"/>
  <c r="AC1632" i="1"/>
  <c r="AC884" i="1"/>
  <c r="AC2089" i="1"/>
  <c r="AC2452" i="1"/>
  <c r="AC2349" i="1"/>
  <c r="AC1837" i="1"/>
  <c r="AC2222" i="1"/>
  <c r="AC1718" i="1"/>
  <c r="AC1480" i="1"/>
  <c r="AC1389" i="1"/>
  <c r="AC1728" i="1"/>
  <c r="AC2232" i="1"/>
  <c r="AC918" i="1"/>
  <c r="AC2151" i="1"/>
  <c r="AC1071" i="1"/>
  <c r="AC1956" i="1"/>
  <c r="AC1696" i="1"/>
  <c r="AC1364" i="1"/>
  <c r="AC2406" i="1"/>
  <c r="AC2289" i="1"/>
  <c r="AC1488" i="1"/>
  <c r="AC2666" i="1"/>
  <c r="AC2317" i="1"/>
  <c r="AC2616" i="1"/>
  <c r="AC830" i="1"/>
  <c r="AC1995" i="1"/>
  <c r="AC1192" i="1"/>
  <c r="AC2190" i="1"/>
  <c r="AC1005" i="1"/>
  <c r="AC1662" i="1"/>
  <c r="AC1597" i="1"/>
  <c r="AC2543" i="1"/>
  <c r="AC1957" i="1"/>
  <c r="AC1663" i="1"/>
  <c r="AC2603" i="1"/>
  <c r="AC1935" i="1"/>
  <c r="AC1429" i="1"/>
  <c r="AC1126" i="1"/>
  <c r="AC2302" i="1"/>
  <c r="AC1360" i="1"/>
  <c r="AC2374" i="1"/>
  <c r="AC1555" i="1"/>
  <c r="AC1388" i="1"/>
  <c r="AC2745" i="1"/>
  <c r="AC1074" i="1"/>
  <c r="AC1333" i="1"/>
  <c r="AC2573" i="1"/>
  <c r="AC1988" i="1"/>
  <c r="AC1883" i="1"/>
  <c r="AC1608" i="1"/>
  <c r="AC2758" i="1"/>
  <c r="AC2297" i="1"/>
  <c r="AC995" i="1"/>
  <c r="AC2752" i="1"/>
  <c r="AC1410" i="1"/>
  <c r="AC2205" i="1"/>
  <c r="AC920" i="1"/>
  <c r="AC1134" i="1"/>
  <c r="AC1604" i="1"/>
  <c r="AC1393" i="1"/>
  <c r="AC2721" i="1"/>
  <c r="AC1227" i="1"/>
  <c r="AC1406" i="1"/>
  <c r="AC1237" i="1"/>
  <c r="AC2032" i="1"/>
  <c r="AC967" i="1"/>
  <c r="AC865" i="1"/>
  <c r="AC2508" i="1"/>
  <c r="AC2003" i="1"/>
  <c r="AC1821" i="1"/>
  <c r="AC2308" i="1"/>
  <c r="AC957" i="1"/>
  <c r="AC2531" i="1"/>
  <c r="AC1671" i="1"/>
  <c r="AC1930" i="1"/>
  <c r="AC2213" i="1"/>
  <c r="AC1110" i="1"/>
  <c r="AC912" i="1"/>
  <c r="AC985" i="1"/>
  <c r="AC2143" i="1"/>
  <c r="AC2557" i="1"/>
  <c r="AC1940" i="1"/>
  <c r="AC927" i="1"/>
  <c r="AC1952" i="1"/>
  <c r="AC2082" i="1"/>
  <c r="AC2691" i="1"/>
  <c r="AC2742" i="1"/>
  <c r="AC1015" i="1"/>
  <c r="AC1174" i="1"/>
  <c r="AC2547" i="1"/>
  <c r="AC1309" i="1"/>
  <c r="AC1779" i="1"/>
  <c r="AC936" i="1"/>
  <c r="AC2529" i="1"/>
  <c r="AC2601" i="1"/>
  <c r="AC2753" i="1"/>
  <c r="AC795" i="1"/>
  <c r="AC1285" i="1"/>
  <c r="AC953" i="1"/>
  <c r="AC1794" i="1"/>
  <c r="AC1976" i="1"/>
  <c r="AC2674" i="1"/>
  <c r="AC868" i="1"/>
  <c r="AC900" i="1"/>
  <c r="AC1897" i="1"/>
  <c r="AC1105" i="1"/>
  <c r="AC2665" i="1"/>
  <c r="AC2277" i="1"/>
  <c r="AC2310" i="1"/>
  <c r="AC864" i="1"/>
  <c r="AC2370" i="1"/>
  <c r="AC1152" i="1"/>
  <c r="AC1197" i="1"/>
  <c r="AC876" i="1"/>
  <c r="AC1424" i="1"/>
  <c r="AC1991" i="1"/>
  <c r="AC1225" i="1"/>
  <c r="AC1196" i="1"/>
  <c r="AC771" i="1"/>
  <c r="AC2023" i="1"/>
  <c r="AC925" i="1"/>
  <c r="AC926" i="1"/>
  <c r="AC1950" i="1"/>
  <c r="AC1732" i="1"/>
  <c r="AC827" i="1"/>
  <c r="AC2735" i="1"/>
  <c r="AC1411" i="1"/>
  <c r="AC2177" i="1"/>
  <c r="AC1222" i="1"/>
  <c r="AC889" i="1"/>
  <c r="AC1154" i="1"/>
  <c r="AC2491" i="1"/>
  <c r="AC1093" i="1"/>
  <c r="AC1575" i="1"/>
  <c r="AC2323" i="1"/>
  <c r="AC1486" i="1"/>
  <c r="AC2239" i="1"/>
  <c r="AC2541" i="1"/>
  <c r="AC1635" i="1"/>
  <c r="AC2146" i="1"/>
  <c r="AC1902" i="1"/>
  <c r="AC2549" i="1"/>
  <c r="AC1251" i="1"/>
  <c r="AC928" i="1"/>
  <c r="AC1233" i="1"/>
  <c r="AC1798" i="1"/>
  <c r="AC2123" i="1"/>
  <c r="AC990" i="1"/>
  <c r="AC1181" i="1"/>
  <c r="AC788" i="1"/>
  <c r="AC1122" i="1"/>
  <c r="AC1101" i="1"/>
  <c r="AC1117" i="1"/>
  <c r="AC2580" i="1"/>
  <c r="AC2136" i="1"/>
  <c r="AC2439" i="1"/>
  <c r="AC2667" i="1"/>
  <c r="AC2006" i="1"/>
  <c r="AC1573" i="1"/>
  <c r="AC1470" i="1"/>
  <c r="AC1712" i="1"/>
  <c r="AC2725" i="1"/>
  <c r="AC2712" i="1"/>
  <c r="AC1979" i="1"/>
  <c r="AC2715" i="1"/>
  <c r="AC851" i="1"/>
  <c r="AC1244" i="1"/>
  <c r="AC2328" i="1"/>
  <c r="AC1843" i="1"/>
  <c r="AC2368" i="1"/>
  <c r="AC1702" i="1"/>
  <c r="AC770" i="1"/>
  <c r="AC2296" i="1"/>
  <c r="AC2602" i="1"/>
  <c r="AC1592" i="1"/>
  <c r="AC2137" i="1"/>
  <c r="AC1239" i="1"/>
  <c r="AC1447" i="1"/>
  <c r="AC1559" i="1"/>
  <c r="AC2189" i="1"/>
  <c r="AC932" i="1"/>
  <c r="AC1132" i="1"/>
  <c r="AC1161" i="1"/>
  <c r="AC1008" i="1"/>
  <c r="AC1562" i="1"/>
  <c r="AC2074" i="1"/>
  <c r="AC1513" i="1"/>
  <c r="AC1679" i="1"/>
  <c r="AC2434" i="1"/>
  <c r="AC1726" i="1"/>
  <c r="AC1055" i="1"/>
  <c r="AC1839" i="1"/>
  <c r="AC1986" i="1"/>
  <c r="AC881" i="1"/>
  <c r="AC1254" i="1"/>
  <c r="AC2147" i="1"/>
  <c r="AC1112" i="1"/>
  <c r="AC1637" i="1"/>
  <c r="AC1808" i="1"/>
  <c r="AC2476" i="1"/>
  <c r="AC1265" i="1"/>
  <c r="AC2453" i="1"/>
  <c r="AC1890" i="1"/>
  <c r="AC1539" i="1"/>
  <c r="AC2535" i="1"/>
  <c r="AC1924" i="1"/>
  <c r="AC1479" i="1"/>
  <c r="AC2294" i="1"/>
  <c r="AC2313" i="1"/>
  <c r="AC1019" i="1"/>
  <c r="AC1013" i="1"/>
  <c r="AC2598" i="1"/>
  <c r="AC1866" i="1"/>
  <c r="AC1586" i="1"/>
  <c r="AC2248" i="1"/>
  <c r="AC2195" i="1"/>
  <c r="AC2750" i="1"/>
  <c r="AC2359" i="1"/>
  <c r="AC1751" i="1"/>
  <c r="AC2626" i="1"/>
  <c r="AC1025" i="1"/>
  <c r="AC1283" i="1"/>
  <c r="AC966" i="1"/>
  <c r="AC1722" i="1"/>
  <c r="AC777" i="1"/>
  <c r="AC1630" i="1"/>
  <c r="AC2442" i="1"/>
  <c r="AC897" i="1"/>
  <c r="AC2085" i="1"/>
  <c r="AC832" i="1"/>
  <c r="AC1545" i="1"/>
  <c r="AC1677" i="1"/>
  <c r="AC1786" i="1"/>
  <c r="AC1962" i="1"/>
  <c r="AC1651" i="1"/>
  <c r="AC885" i="1"/>
  <c r="AC2044" i="1"/>
  <c r="AC1040" i="1"/>
  <c r="AC1585" i="1"/>
  <c r="AC1514" i="1"/>
  <c r="AC1434" i="1"/>
  <c r="AC2746" i="1"/>
  <c r="AC2429" i="1"/>
  <c r="AC2193" i="1"/>
  <c r="AC2604" i="1"/>
  <c r="AC2724" i="1"/>
  <c r="AC1416" i="1"/>
  <c r="AC2356" i="1"/>
  <c r="AC1368" i="1"/>
  <c r="AC2063" i="1"/>
  <c r="AC1243" i="1"/>
  <c r="AC1735" i="1"/>
  <c r="AC904" i="1"/>
  <c r="AC2694" i="1"/>
  <c r="AC1300" i="1"/>
  <c r="AC2417" i="1"/>
  <c r="AC1805" i="1"/>
  <c r="AC1787" i="1"/>
  <c r="AC786" i="1"/>
  <c r="AC1690" i="1"/>
  <c r="AC1182" i="1"/>
  <c r="AC1811" i="1"/>
  <c r="AC1390" i="1"/>
  <c r="AC2304" i="1"/>
  <c r="AC894" i="1"/>
  <c r="AC1471" i="1"/>
  <c r="AC846" i="1"/>
  <c r="AC1925" i="1"/>
  <c r="AC1797" i="1"/>
  <c r="AC1477" i="1"/>
  <c r="AC1891" i="1"/>
  <c r="AC1912" i="1"/>
  <c r="AC1010" i="1"/>
  <c r="AC2657" i="1"/>
  <c r="AC2490" i="1"/>
  <c r="AC1021" i="1"/>
  <c r="AC2113" i="1"/>
  <c r="AC2385" i="1"/>
  <c r="AC1861" i="1"/>
  <c r="AC2681" i="1"/>
  <c r="AC1740" i="1"/>
  <c r="AC1036" i="1"/>
  <c r="AC825" i="1"/>
  <c r="AC1156" i="1"/>
  <c r="AC2537" i="1"/>
  <c r="AC2600" i="1"/>
  <c r="AC2641" i="1"/>
  <c r="AC2122" i="1"/>
  <c r="AC1268" i="1"/>
  <c r="AC2456" i="1"/>
  <c r="AC2013" i="1"/>
  <c r="AC1168" i="1"/>
  <c r="AC1781" i="1"/>
  <c r="AC1305" i="1"/>
  <c r="AC2571" i="1"/>
  <c r="AC2511" i="1"/>
  <c r="AC2709" i="1"/>
  <c r="AC2059" i="1"/>
  <c r="AC1832" i="1"/>
  <c r="AC1850" i="1"/>
  <c r="AC1185" i="1"/>
  <c r="AC948" i="1"/>
  <c r="AC1077" i="1"/>
  <c r="AC1041" i="1"/>
  <c r="AC1121" i="1"/>
  <c r="AC2597" i="1"/>
  <c r="AC2150" i="1"/>
  <c r="AC1032" i="1"/>
  <c r="AC862" i="1"/>
  <c r="AC2238" i="1"/>
  <c r="AC2045" i="1"/>
  <c r="AC1356" i="1"/>
  <c r="AC1439" i="1"/>
  <c r="AC2194" i="1"/>
  <c r="AC1361" i="1"/>
  <c r="AC1200" i="1"/>
  <c r="AC1171" i="1"/>
  <c r="AC2714" i="1"/>
  <c r="AC1067" i="1"/>
  <c r="AC848" i="1"/>
  <c r="AC1050" i="1"/>
  <c r="AC1493" i="1"/>
  <c r="AC919" i="1"/>
  <c r="AC2235" i="1"/>
  <c r="AC1547" i="1"/>
  <c r="AC2138" i="1"/>
  <c r="AC2548" i="1"/>
  <c r="AC2733" i="1"/>
  <c r="AC2369" i="1"/>
  <c r="AC1033" i="1"/>
  <c r="AC1062" i="1"/>
  <c r="AC2076" i="1"/>
  <c r="AC2031" i="1"/>
  <c r="AC1516" i="1"/>
  <c r="AC2672" i="1"/>
  <c r="AC2050" i="1"/>
  <c r="AC1872" i="1"/>
  <c r="AC1701" i="1"/>
  <c r="AC2270" i="1"/>
  <c r="AC1989" i="1"/>
  <c r="AC2463" i="1"/>
  <c r="AC945" i="1"/>
  <c r="AC1752" i="1"/>
  <c r="AC1089" i="1"/>
  <c r="AC1703" i="1"/>
  <c r="AC2043" i="1"/>
  <c r="AC2615" i="1"/>
  <c r="AC1440" i="1"/>
  <c r="AC1449" i="1"/>
  <c r="AC1825" i="1"/>
  <c r="AC1563" i="1"/>
  <c r="AC978" i="1"/>
  <c r="AC2280" i="1"/>
  <c r="AC2094" i="1"/>
  <c r="AC854" i="1"/>
  <c r="AC1323" i="1"/>
  <c r="AC2412" i="1"/>
  <c r="AC942" i="1"/>
  <c r="AC1327" i="1"/>
  <c r="AC838" i="1"/>
  <c r="AC1252" i="1"/>
  <c r="AC1789" i="1"/>
  <c r="AC2105" i="1"/>
  <c r="AC1475" i="1"/>
  <c r="AC1341" i="1"/>
  <c r="AC1279" i="1"/>
  <c r="AC1012" i="1"/>
  <c r="AC2395" i="1"/>
  <c r="AC2312" i="1"/>
  <c r="AC1558" i="1"/>
  <c r="AC2300" i="1"/>
  <c r="AC772" i="1"/>
  <c r="AC2250" i="1"/>
  <c r="AC1571" i="1"/>
  <c r="AC2540" i="1"/>
  <c r="AC2556" i="1"/>
  <c r="AC2723" i="1"/>
  <c r="AC1990" i="1"/>
  <c r="AC2711" i="1"/>
  <c r="AC1365" i="1"/>
  <c r="AC1056" i="1"/>
  <c r="AC1430" i="1"/>
  <c r="AC1113" i="1"/>
  <c r="AC2004" i="1"/>
  <c r="AC2362" i="1"/>
  <c r="AC1476" i="1"/>
  <c r="AC1706" i="1"/>
  <c r="AC1613" i="1"/>
  <c r="AC779" i="1"/>
  <c r="AC1206" i="1"/>
  <c r="AC959" i="1"/>
  <c r="AC1144" i="1"/>
  <c r="AC993" i="1"/>
  <c r="AC2237" i="1"/>
  <c r="AC1286" i="1"/>
  <c r="AC2218" i="1"/>
  <c r="AC2512" i="1"/>
  <c r="AC2450" i="1"/>
  <c r="AC1408" i="1"/>
  <c r="AC2403" i="1"/>
  <c r="AC1969" i="1"/>
  <c r="AC1587" i="1"/>
  <c r="AC2262" i="1"/>
  <c r="AC1709" i="1"/>
  <c r="AC1232" i="1"/>
  <c r="AC1901" i="1"/>
  <c r="AC2599" i="1"/>
  <c r="AC2271" i="1"/>
  <c r="AC2398" i="1"/>
  <c r="AC2306" i="1"/>
  <c r="AC1834" i="1"/>
  <c r="AC2090" i="1"/>
  <c r="AC2418" i="1"/>
  <c r="AC2258" i="1"/>
  <c r="AC1552" i="1"/>
  <c r="AC784" i="1"/>
  <c r="AC1851" i="1"/>
  <c r="AC2016" i="1"/>
  <c r="AC1847" i="1"/>
  <c r="AC2502" i="1"/>
  <c r="AC2118" i="1"/>
  <c r="AC2409" i="1"/>
  <c r="AC1461" i="1"/>
  <c r="AC1744" i="1"/>
  <c r="AC2737" i="1"/>
  <c r="AC1531" i="1"/>
  <c r="AC1675" i="1"/>
  <c r="AC2364" i="1"/>
  <c r="AC841" i="1"/>
  <c r="AC2568" i="1"/>
  <c r="AC1621" i="1"/>
  <c r="AC1588" i="1"/>
  <c r="AC2217" i="1"/>
  <c r="AC934" i="1"/>
  <c r="AC1359" i="1"/>
  <c r="AC780" i="1"/>
  <c r="AC2611" i="1"/>
  <c r="AC1259" i="1"/>
  <c r="AC2575" i="1"/>
  <c r="AC2483" i="1"/>
  <c r="AC2191" i="1"/>
  <c r="AC2034" i="1"/>
  <c r="AC1549" i="1"/>
  <c r="AC1090" i="1"/>
  <c r="AC1422" i="1"/>
  <c r="AC1934" i="1"/>
  <c r="AC2744" i="1"/>
  <c r="AC1046" i="1"/>
  <c r="AC1377" i="1"/>
  <c r="AC2279" i="1"/>
  <c r="AC1058" i="1"/>
  <c r="AC1218" i="1"/>
  <c r="AC1763" i="1"/>
  <c r="AC1966" i="1"/>
  <c r="AC1572" i="1"/>
  <c r="AC1892" i="1"/>
  <c r="AC1020" i="1"/>
  <c r="AC2295" i="1"/>
  <c r="AC1438" i="1"/>
  <c r="AC2106" i="1"/>
  <c r="AC1039" i="1"/>
  <c r="AC2212" i="1"/>
  <c r="AC2334" i="1"/>
  <c r="AC1907" i="1"/>
  <c r="AC1344" i="1"/>
  <c r="AC1096" i="1"/>
  <c r="AC812" i="1"/>
  <c r="AC872" i="1"/>
  <c r="AC820" i="1"/>
  <c r="AC2341" i="1"/>
  <c r="AC1625" i="1"/>
  <c r="AC1760" i="1"/>
  <c r="AC1482" i="1"/>
  <c r="AC2246" i="1"/>
  <c r="AC2486" i="1"/>
  <c r="AC1954" i="1"/>
  <c r="AC1524" i="1"/>
  <c r="AC2561" i="1"/>
  <c r="AC1896" i="1"/>
  <c r="AC1331" i="1"/>
  <c r="AC2740" i="1"/>
  <c r="AC2382" i="1"/>
  <c r="AC1504" i="1"/>
  <c r="AC861" i="1"/>
  <c r="AC2077" i="1"/>
  <c r="AC2587" i="1"/>
  <c r="AC1665" i="1"/>
  <c r="AC1135" i="1"/>
  <c r="AC1707" i="1"/>
  <c r="AC2465" i="1"/>
  <c r="AC2545" i="1"/>
  <c r="AC962" i="1"/>
  <c r="AC2739" i="1"/>
  <c r="AC2132" i="1"/>
  <c r="AC1119" i="1"/>
  <c r="AC905" i="1"/>
  <c r="AC989" i="1"/>
  <c r="AC2693" i="1"/>
  <c r="AC1072" i="1"/>
  <c r="AC1284" i="1"/>
  <c r="AC2192" i="1"/>
  <c r="AC1577" i="1"/>
  <c r="AC1961" i="1"/>
  <c r="AC1724" i="1"/>
  <c r="AC1755" i="1"/>
  <c r="AC1691" i="1"/>
  <c r="AC2009" i="1"/>
  <c r="AC1045" i="1"/>
  <c r="AC2157" i="1"/>
  <c r="AC1776" i="1"/>
  <c r="AC2036" i="1"/>
  <c r="AC2756" i="1"/>
  <c r="AC1230" i="1"/>
  <c r="AC2245" i="1"/>
  <c r="AC2241" i="1"/>
  <c r="AC1699" i="1"/>
  <c r="AC2030" i="1"/>
  <c r="AC1855" i="1"/>
  <c r="AC778" i="1"/>
  <c r="AC1593" i="1"/>
  <c r="AC2436" i="1"/>
  <c r="AC2416" i="1"/>
  <c r="AC1106" i="1"/>
  <c r="AC1804" i="1"/>
  <c r="AC1644" i="1"/>
  <c r="AC2361" i="1"/>
  <c r="AC1210" i="1"/>
  <c r="AC1848" i="1"/>
  <c r="AC1560" i="1"/>
  <c r="AC1565" i="1"/>
  <c r="AC2274" i="1"/>
  <c r="B2338" i="1"/>
  <c r="B1546" i="1"/>
  <c r="B1374" i="1"/>
  <c r="B2447" i="1"/>
  <c r="B1928" i="1"/>
  <c r="B819" i="1"/>
  <c r="B2189" i="1"/>
  <c r="B1891" i="1"/>
  <c r="B1242" i="1"/>
  <c r="B2393" i="1"/>
  <c r="B2151" i="1"/>
  <c r="B774" i="1"/>
  <c r="B2444" i="1"/>
  <c r="B2730" i="1"/>
  <c r="B1480" i="1"/>
  <c r="B2003" i="1"/>
  <c r="B1042" i="1"/>
  <c r="B1780" i="1"/>
  <c r="B2048" i="1"/>
  <c r="B2356" i="1"/>
  <c r="B1346" i="1"/>
  <c r="B1943" i="1"/>
  <c r="B1813" i="1"/>
  <c r="B1012" i="1"/>
  <c r="B1799" i="1"/>
  <c r="B1749" i="1"/>
  <c r="B2345" i="1"/>
  <c r="B1652" i="1"/>
  <c r="B1178" i="1"/>
  <c r="B1078" i="1"/>
  <c r="B2049" i="1"/>
  <c r="B1878" i="1"/>
  <c r="B1486" i="1"/>
  <c r="B1100" i="1"/>
  <c r="B2580" i="1"/>
  <c r="B2382" i="1"/>
  <c r="B2475" i="1"/>
  <c r="B1074" i="1"/>
  <c r="B1086" i="1"/>
  <c r="B1636" i="1"/>
  <c r="B2522" i="1"/>
  <c r="B1440" i="1"/>
  <c r="B1815" i="1"/>
  <c r="B1045" i="1"/>
  <c r="B2550" i="1"/>
  <c r="B1770" i="1"/>
  <c r="B2391" i="1"/>
  <c r="B782" i="1"/>
  <c r="B1883" i="1"/>
  <c r="B914" i="1"/>
  <c r="B2506" i="1"/>
  <c r="B1468" i="1"/>
  <c r="B2677" i="1"/>
  <c r="B1262" i="1"/>
  <c r="B2168" i="1"/>
  <c r="B2080" i="1"/>
  <c r="B2482" i="1"/>
  <c r="B1457" i="1"/>
  <c r="B948" i="1"/>
  <c r="B1798" i="1"/>
  <c r="B2628" i="1"/>
  <c r="B2323" i="1"/>
  <c r="B2739" i="1"/>
  <c r="B807" i="1"/>
  <c r="B1754" i="1"/>
  <c r="B2366" i="1"/>
  <c r="B1015" i="1"/>
  <c r="B2238" i="1"/>
  <c r="B1736" i="1"/>
  <c r="B2622" i="1"/>
  <c r="B771" i="1"/>
  <c r="B1755" i="1"/>
  <c r="B1971" i="1"/>
  <c r="B2581" i="1"/>
  <c r="B1650" i="1"/>
  <c r="B1691" i="1"/>
  <c r="B1568" i="1"/>
  <c r="B1844" i="1"/>
  <c r="B1443" i="1"/>
  <c r="B764" i="1"/>
  <c r="B2641" i="1"/>
  <c r="B2224" i="1"/>
  <c r="B1192" i="1"/>
  <c r="B1564" i="1"/>
  <c r="B1297" i="1"/>
  <c r="B1495" i="1"/>
  <c r="B2156" i="1"/>
  <c r="B2337" i="1"/>
  <c r="B2546" i="1"/>
  <c r="B1084" i="1"/>
  <c r="B765" i="1"/>
  <c r="B2193" i="1"/>
  <c r="B2468" i="1"/>
  <c r="B1118" i="1"/>
  <c r="B1306" i="1"/>
  <c r="B924" i="1"/>
  <c r="B1889" i="1"/>
  <c r="B1354" i="1"/>
  <c r="B1944" i="1"/>
  <c r="B2638" i="1"/>
  <c r="B1829" i="1"/>
  <c r="B2561" i="1"/>
  <c r="B2282" i="1"/>
  <c r="B2606" i="1"/>
  <c r="B1383" i="1"/>
  <c r="B1626" i="1"/>
  <c r="B1995" i="1"/>
  <c r="B2348" i="1"/>
  <c r="B1587" i="1"/>
  <c r="B2089" i="1"/>
  <c r="B1349" i="1"/>
  <c r="B1606" i="1"/>
  <c r="B1966" i="1"/>
  <c r="B1437" i="1"/>
  <c r="B2528" i="1"/>
  <c r="B1661" i="1"/>
  <c r="B1589" i="1"/>
  <c r="B1157" i="1"/>
  <c r="B1699" i="1"/>
  <c r="B2291" i="1"/>
  <c r="B2142" i="1"/>
  <c r="B2108" i="1"/>
  <c r="B1774" i="1"/>
  <c r="B2498" i="1"/>
  <c r="B995" i="1"/>
  <c r="B1032" i="1"/>
  <c r="B1707" i="1"/>
  <c r="B2284" i="1"/>
  <c r="B1757" i="1"/>
  <c r="B2055" i="1"/>
  <c r="B2158" i="1"/>
  <c r="B1073" i="1"/>
  <c r="B2669" i="1"/>
  <c r="B1426" i="1"/>
  <c r="B1748" i="1"/>
  <c r="B2578" i="1"/>
  <c r="B1089" i="1"/>
  <c r="B1861" i="1"/>
  <c r="B1371" i="1"/>
  <c r="B1517" i="1"/>
  <c r="B1065" i="1"/>
  <c r="B2674" i="1"/>
  <c r="B2381" i="1"/>
  <c r="B1091" i="1"/>
  <c r="B806" i="1"/>
  <c r="B1267" i="1"/>
  <c r="B2426" i="1"/>
  <c r="B863" i="1"/>
  <c r="B2592" i="1"/>
  <c r="B1700" i="1"/>
  <c r="B994" i="1"/>
  <c r="B2099" i="1"/>
  <c r="B1227" i="1"/>
  <c r="B842" i="1"/>
  <c r="B956" i="1"/>
  <c r="B811" i="1"/>
  <c r="B2483" i="1"/>
  <c r="B973" i="1"/>
  <c r="B1291" i="1"/>
  <c r="B2177" i="1"/>
  <c r="B1149" i="1"/>
  <c r="B1860" i="1"/>
  <c r="B1162" i="1"/>
  <c r="B852" i="1"/>
  <c r="AV1817" i="1"/>
  <c r="AC2024" i="1"/>
  <c r="AC1124" i="1"/>
  <c r="AC2432" i="1"/>
  <c r="AC1226" i="1"/>
  <c r="AC922" i="1"/>
  <c r="AC2029" i="1"/>
  <c r="AC2314" i="1"/>
  <c r="AC1826" i="1"/>
  <c r="AC2379" i="1"/>
  <c r="AC1631" i="1"/>
  <c r="AC2410" i="1"/>
  <c r="AC2163" i="1"/>
  <c r="AC1605" i="1"/>
  <c r="AC1678" i="1"/>
  <c r="AC1175" i="1"/>
  <c r="AC1234" i="1"/>
  <c r="AC1530" i="1"/>
  <c r="AC2347" i="1"/>
  <c r="AC1432" i="1"/>
  <c r="AC2653" i="1"/>
  <c r="AC2748" i="1"/>
  <c r="AC924" i="1"/>
  <c r="AC1094" i="1"/>
  <c r="AC2564" i="1"/>
  <c r="AC2100" i="1"/>
  <c r="AC1766" i="1"/>
  <c r="AC1522" i="1"/>
  <c r="AC1404" i="1"/>
  <c r="AC2117" i="1"/>
  <c r="AC2498" i="1"/>
  <c r="B1010" i="1"/>
  <c r="B2467" i="1"/>
  <c r="B1950" i="1"/>
  <c r="B1256" i="1"/>
  <c r="B2419" i="1"/>
  <c r="B1097" i="1"/>
  <c r="B2507" i="1"/>
  <c r="B1740" i="1"/>
  <c r="B2260" i="1"/>
  <c r="B1210" i="1"/>
  <c r="B1660" i="1"/>
  <c r="B847" i="1"/>
  <c r="B2374" i="1"/>
  <c r="B2342" i="1"/>
  <c r="B1318" i="1"/>
  <c r="B1034" i="1"/>
  <c r="B2613" i="1"/>
  <c r="B1049" i="1"/>
  <c r="B2696" i="1"/>
  <c r="B2660" i="1"/>
  <c r="B1373" i="1"/>
  <c r="B1911" i="1"/>
  <c r="B2183" i="1"/>
  <c r="B954" i="1"/>
  <c r="B1863" i="1"/>
  <c r="B1150" i="1"/>
  <c r="B1366" i="1"/>
  <c r="B885" i="1"/>
  <c r="B2594" i="1"/>
  <c r="B2063" i="1"/>
  <c r="B2350" i="1"/>
  <c r="B2159" i="1"/>
  <c r="B1859" i="1"/>
  <c r="B1982" i="1"/>
  <c r="B2303" i="1"/>
  <c r="B822" i="1"/>
  <c r="B2170" i="1"/>
  <c r="B902" i="1"/>
  <c r="B1433" i="1"/>
  <c r="B1461" i="1"/>
  <c r="B2229" i="1"/>
  <c r="B2274" i="1"/>
  <c r="B859" i="1"/>
  <c r="B2372" i="1"/>
  <c r="B2510" i="1"/>
  <c r="B1295" i="1"/>
  <c r="B1151" i="1"/>
  <c r="B1361" i="1"/>
  <c r="B2234" i="1"/>
  <c r="B2699" i="1"/>
  <c r="B1847" i="1"/>
  <c r="B1272" i="1"/>
  <c r="B2667" i="1"/>
  <c r="B2557" i="1"/>
  <c r="B1330" i="1"/>
  <c r="B1341" i="1"/>
  <c r="B942" i="1"/>
  <c r="B1430" i="1"/>
  <c r="B2093" i="1"/>
  <c r="B961" i="1"/>
  <c r="B2443" i="1"/>
  <c r="B833" i="1"/>
  <c r="B1278" i="1"/>
  <c r="B1530" i="1"/>
  <c r="B1970" i="1"/>
  <c r="B2434" i="1"/>
  <c r="B2309" i="1"/>
  <c r="B2307" i="1"/>
  <c r="B1422" i="1"/>
  <c r="B1978" i="1"/>
  <c r="B1087" i="1"/>
  <c r="B1802" i="1"/>
  <c r="B1734" i="1"/>
  <c r="B2549" i="1"/>
  <c r="B1154" i="1"/>
  <c r="B1720" i="1"/>
  <c r="B2694" i="1"/>
  <c r="B1406" i="1"/>
  <c r="B1121" i="1"/>
  <c r="B2223" i="1"/>
  <c r="B2607" i="1"/>
  <c r="B1516" i="1"/>
  <c r="B2173" i="1"/>
  <c r="B1243" i="1"/>
  <c r="B1947" i="1"/>
  <c r="B1199" i="1"/>
  <c r="B2670" i="1"/>
  <c r="B1289" i="1"/>
  <c r="B1358" i="1"/>
  <c r="B1180" i="1"/>
  <c r="B766" i="1"/>
  <c r="B1875" i="1"/>
  <c r="B1077" i="1"/>
  <c r="B1563" i="1"/>
  <c r="B916" i="1"/>
  <c r="B2484" i="1"/>
  <c r="B2203" i="1"/>
  <c r="B1352" i="1"/>
  <c r="B1093" i="1"/>
  <c r="B2399" i="1"/>
  <c r="B1552" i="1"/>
  <c r="B1729" i="1"/>
  <c r="B1054" i="1"/>
  <c r="B2216" i="1"/>
  <c r="B2146" i="1"/>
  <c r="B2485" i="1"/>
  <c r="B922" i="1"/>
  <c r="B2197" i="1"/>
  <c r="B1350" i="1"/>
  <c r="B1294" i="1"/>
  <c r="B1016" i="1"/>
  <c r="B1390" i="1"/>
  <c r="B1381" i="1"/>
  <c r="B1551" i="1"/>
  <c r="B2490" i="1"/>
  <c r="B871" i="1"/>
  <c r="B1518" i="1"/>
  <c r="B1669" i="1"/>
  <c r="B1541" i="1"/>
  <c r="B2603" i="1"/>
  <c r="B2067" i="1"/>
  <c r="B1632" i="1"/>
  <c r="B835" i="1"/>
  <c r="B2535" i="1"/>
  <c r="B1854" i="1"/>
  <c r="B2600" i="1"/>
  <c r="B2012" i="1"/>
  <c r="B2555" i="1"/>
  <c r="B1241" i="1"/>
  <c r="B2123" i="1"/>
  <c r="B1226" i="1"/>
  <c r="B1881" i="1"/>
  <c r="B2023" i="1"/>
  <c r="B2008" i="1"/>
  <c r="B1986" i="1"/>
  <c r="B1085" i="1"/>
  <c r="B888" i="1"/>
  <c r="B1170" i="1"/>
  <c r="B1105" i="1"/>
  <c r="B2150" i="1"/>
  <c r="B2707" i="1"/>
  <c r="B1470" i="1"/>
  <c r="B2283" i="1"/>
  <c r="B976" i="1"/>
  <c r="B2287" i="1"/>
  <c r="B1746" i="1"/>
  <c r="B1553" i="1"/>
  <c r="B1675" i="1"/>
  <c r="B1935" i="1"/>
  <c r="B1141" i="1"/>
  <c r="B2740" i="1"/>
  <c r="B1548" i="1"/>
  <c r="B910" i="1"/>
  <c r="B1775" i="1"/>
  <c r="B1327" i="1"/>
  <c r="B2121" i="1"/>
  <c r="B2422" i="1"/>
  <c r="B1214" i="1"/>
  <c r="B1277" i="1"/>
  <c r="B1727" i="1"/>
  <c r="B2331" i="1"/>
  <c r="B1338" i="1"/>
  <c r="AC1194" i="1"/>
  <c r="AC2115" i="1"/>
  <c r="AC1643" i="1"/>
  <c r="AC1165" i="1"/>
  <c r="AC2414" i="1"/>
  <c r="AC1528" i="1"/>
  <c r="AC2760" i="1"/>
  <c r="AC1003" i="1"/>
  <c r="AC886" i="1"/>
  <c r="AC1009" i="1"/>
  <c r="AC1815" i="1"/>
  <c r="AC2707" i="1"/>
  <c r="AC1564" i="1"/>
  <c r="AC2128" i="1"/>
  <c r="AC1882" i="1"/>
  <c r="AC1450" i="1"/>
  <c r="AC980" i="1"/>
  <c r="AC2461" i="1"/>
  <c r="AC2253" i="1"/>
  <c r="AC2527" i="1"/>
  <c r="AC1484" i="1"/>
  <c r="AC1277" i="1"/>
  <c r="AC2365" i="1"/>
  <c r="AC2703" i="1"/>
  <c r="AC1180" i="1"/>
  <c r="AC1862" i="1"/>
  <c r="AC2200" i="1"/>
  <c r="AC1063" i="1"/>
  <c r="AC1919" i="1"/>
  <c r="AC1489" i="1"/>
  <c r="B1996" i="1"/>
  <c r="B2643" i="1"/>
  <c r="B787" i="1"/>
  <c r="B761" i="1"/>
  <c r="B2642" i="1"/>
  <c r="B770" i="1"/>
  <c r="B2455" i="1"/>
  <c r="B795" i="1"/>
  <c r="B930" i="1"/>
  <c r="B1972" i="1"/>
  <c r="B2167" i="1"/>
  <c r="B1582" i="1"/>
  <c r="B2175" i="1"/>
  <c r="B1560" i="1"/>
  <c r="B2368" i="1"/>
  <c r="B1601" i="1"/>
  <c r="B1572" i="1"/>
  <c r="B2341" i="1"/>
  <c r="B1367" i="1"/>
  <c r="B2712" i="1"/>
  <c r="B872" i="1"/>
  <c r="B2738" i="1"/>
  <c r="B1833" i="1"/>
  <c r="B848" i="1"/>
  <c r="B1701" i="1"/>
  <c r="B1590" i="1"/>
  <c r="B1471" i="1"/>
  <c r="B1528" i="1"/>
  <c r="B1581" i="1"/>
  <c r="B2179" i="1"/>
  <c r="B974" i="1"/>
  <c r="B2242" i="1"/>
  <c r="B1536" i="1"/>
  <c r="B2201" i="1"/>
  <c r="B889" i="1"/>
  <c r="B989" i="1"/>
  <c r="B1048" i="1"/>
  <c r="B1913" i="1"/>
  <c r="B1894" i="1"/>
  <c r="B2005" i="1"/>
  <c r="B2414" i="1"/>
  <c r="B1052" i="1"/>
  <c r="B2186" i="1"/>
  <c r="B925" i="1"/>
  <c r="B947" i="1"/>
  <c r="B2335" i="1"/>
  <c r="B2318" i="1"/>
  <c r="B923" i="1"/>
  <c r="B2333" i="1"/>
  <c r="B1103" i="1"/>
  <c r="B1819" i="1"/>
  <c r="B2289" i="1"/>
  <c r="B2180" i="1"/>
  <c r="B2196" i="1"/>
  <c r="B862" i="1"/>
  <c r="B2574" i="1"/>
  <c r="B1790" i="1"/>
  <c r="B1945" i="1"/>
  <c r="B1449" i="1"/>
  <c r="B844" i="1"/>
  <c r="B2718" i="1"/>
  <c r="B2571" i="1"/>
  <c r="B1888" i="1"/>
  <c r="B778" i="1"/>
  <c r="B1839" i="1"/>
  <c r="B1451" i="1"/>
  <c r="B990" i="1"/>
  <c r="B2515" i="1"/>
  <c r="B1731" i="1"/>
  <c r="B1779" i="1"/>
  <c r="B1725" i="1"/>
  <c r="B939" i="1"/>
  <c r="B1508" i="1"/>
  <c r="B1013" i="1"/>
  <c r="B1785" i="1"/>
  <c r="B1102" i="1"/>
  <c r="B1576" i="1"/>
  <c r="B777" i="1"/>
  <c r="B2709" i="1"/>
  <c r="B858" i="1"/>
  <c r="B2548" i="1"/>
  <c r="B2174" i="1"/>
  <c r="B1593" i="1"/>
  <c r="B2247" i="1"/>
  <c r="B779" i="1"/>
  <c r="B867" i="1"/>
  <c r="B2233" i="1"/>
  <c r="B2253" i="1"/>
  <c r="B905" i="1"/>
  <c r="B2100" i="1"/>
  <c r="B1197" i="1"/>
  <c r="B1312" i="1"/>
  <c r="B2415" i="1"/>
  <c r="B2127" i="1"/>
  <c r="B1176" i="1"/>
  <c r="B1900" i="1"/>
  <c r="B2410" i="1"/>
  <c r="B1123" i="1"/>
  <c r="B1525" i="1"/>
  <c r="B2191" i="1"/>
  <c r="B2245" i="1"/>
  <c r="B2206" i="1"/>
  <c r="B1051" i="1"/>
  <c r="B1146" i="1"/>
  <c r="B1321" i="1"/>
  <c r="B1865" i="1"/>
  <c r="B2109" i="1"/>
  <c r="B2478" i="1"/>
  <c r="B1649" i="1"/>
  <c r="B1211" i="1"/>
  <c r="B1222" i="1"/>
  <c r="B2092" i="1"/>
  <c r="B1230" i="1"/>
  <c r="B2088" i="1"/>
  <c r="B935" i="1"/>
  <c r="B2126" i="1"/>
  <c r="B1515" i="1"/>
  <c r="B2064" i="1"/>
  <c r="B1455" i="1"/>
  <c r="B1444" i="1"/>
  <c r="B1206" i="1"/>
  <c r="B1466" i="1"/>
  <c r="B2534" i="1"/>
  <c r="B1483" i="1"/>
  <c r="B1637" i="1"/>
  <c r="B2533" i="1"/>
  <c r="B1375" i="1"/>
  <c r="B1223" i="1"/>
  <c r="B769" i="1"/>
  <c r="B2058" i="1"/>
  <c r="B1619" i="1"/>
  <c r="B2249" i="1"/>
  <c r="B1704" i="1"/>
  <c r="B1633" i="1"/>
  <c r="B1787" i="1"/>
  <c r="B1070" i="1"/>
  <c r="B2169" i="1"/>
  <c r="B2362" i="1"/>
  <c r="B2655" i="1"/>
  <c r="B1454" i="1"/>
  <c r="B1108" i="1"/>
  <c r="B1925" i="1"/>
  <c r="B2271" i="1"/>
  <c r="B931" i="1"/>
  <c r="B1037" i="1"/>
  <c r="B1489" i="1"/>
  <c r="B1836" i="1"/>
  <c r="B1300" i="1"/>
  <c r="B2060" i="1"/>
  <c r="B2695" i="1"/>
  <c r="B2094" i="1"/>
  <c r="B2377" i="1"/>
  <c r="B2072" i="1"/>
  <c r="B1043" i="1"/>
  <c r="B2045" i="1"/>
  <c r="B2188" i="1"/>
  <c r="B1800" i="1"/>
  <c r="B1651" i="1"/>
  <c r="B1639" i="1"/>
  <c r="B1595" i="1"/>
  <c r="B2688" i="1"/>
  <c r="B999" i="1"/>
  <c r="B1359" i="1"/>
  <c r="B1239" i="1"/>
  <c r="B2009" i="1"/>
  <c r="B2416" i="1"/>
  <c r="B2448" i="1"/>
  <c r="AC2172" i="1"/>
  <c r="AC850" i="1"/>
  <c r="AC2648" i="1"/>
  <c r="AC1469" i="1"/>
  <c r="AC1346" i="1"/>
  <c r="AC2067" i="1"/>
  <c r="AC2618" i="1"/>
  <c r="AC1353" i="1"/>
  <c r="AC2457" i="1"/>
  <c r="AC2207" i="1"/>
  <c r="AC1561" i="1"/>
  <c r="AC1295" i="1"/>
  <c r="AC2464" i="1"/>
  <c r="AC1188" i="1"/>
  <c r="AC1109" i="1"/>
  <c r="AC1241" i="1"/>
  <c r="AC1518" i="1"/>
  <c r="AC1878" i="1"/>
  <c r="AC1315" i="1"/>
  <c r="AC1374" i="1"/>
  <c r="AC2757" i="1"/>
  <c r="AC1978" i="1"/>
  <c r="AC2005" i="1"/>
  <c r="AC2704" i="1"/>
  <c r="AC2211" i="1"/>
  <c r="AC2505" i="1"/>
  <c r="AC2019" i="1"/>
  <c r="AC2008" i="1"/>
  <c r="AC860" i="1"/>
  <c r="AC2718" i="1"/>
  <c r="B1678" i="1"/>
  <c r="B817" i="1"/>
  <c r="B2681" i="1"/>
  <c r="B1846" i="1"/>
  <c r="B2311" i="1"/>
  <c r="B2672" i="1"/>
  <c r="B1252" i="1"/>
  <c r="B2451" i="1"/>
  <c r="B1394" i="1"/>
  <c r="B2317" i="1"/>
  <c r="B962" i="1"/>
  <c r="B1526" i="1"/>
  <c r="B1428" i="1"/>
  <c r="B941" i="1"/>
  <c r="B887" i="1"/>
  <c r="B2450" i="1"/>
  <c r="B1858" i="1"/>
  <c r="B1441" i="1"/>
  <c r="B2308" i="1"/>
  <c r="B2047" i="1"/>
  <c r="B1505" i="1"/>
  <c r="B1933" i="1"/>
  <c r="B1991" i="1"/>
  <c r="B800" i="1"/>
  <c r="B1202" i="1"/>
  <c r="B2262" i="1"/>
  <c r="B1997" i="1"/>
  <c r="B2442" i="1"/>
  <c r="B1558" i="1"/>
  <c r="B1545" i="1"/>
  <c r="B2583" i="1"/>
  <c r="B1629" i="1"/>
  <c r="B2184" i="1"/>
  <c r="B1414" i="1"/>
  <c r="B901" i="1"/>
  <c r="B783" i="1"/>
  <c r="B2276" i="1"/>
  <c r="B1212" i="1"/>
  <c r="B1916" i="1"/>
  <c r="B1040" i="1"/>
  <c r="B926" i="1"/>
  <c r="B1019" i="1"/>
  <c r="B2281" i="1"/>
  <c r="B1974" i="1"/>
  <c r="B1439" i="1"/>
  <c r="B866" i="1"/>
  <c r="B1404" i="1"/>
  <c r="B2016" i="1"/>
  <c r="B2137" i="1"/>
  <c r="B2128" i="1"/>
  <c r="B2277" i="1"/>
  <c r="B2645" i="1"/>
  <c r="B850" i="1"/>
  <c r="B2710" i="1"/>
  <c r="B1958" i="1"/>
  <c r="B2293" i="1"/>
  <c r="B1975" i="1"/>
  <c r="B2132" i="1"/>
  <c r="B1801" i="1"/>
  <c r="B2375" i="1"/>
  <c r="B2452" i="1"/>
  <c r="B2466" i="1"/>
  <c r="B831" i="1"/>
  <c r="B1266" i="1"/>
  <c r="B1237" i="1"/>
  <c r="B1556" i="1"/>
  <c r="B2241" i="1"/>
  <c r="B1409" i="1"/>
  <c r="B1987" i="1"/>
  <c r="B2413" i="1"/>
  <c r="B2430" i="1"/>
  <c r="B2520" i="1"/>
  <c r="B950" i="1"/>
  <c r="B992" i="1"/>
  <c r="B2572" i="1"/>
  <c r="B792" i="1"/>
  <c r="B1989" i="1"/>
  <c r="B1006" i="1"/>
  <c r="B1981" i="1"/>
  <c r="B1459" i="1"/>
  <c r="B2633" i="1"/>
  <c r="B1160" i="1"/>
  <c r="B2208" i="1"/>
  <c r="B2360" i="1"/>
  <c r="B1957" i="1"/>
  <c r="B2363" i="1"/>
  <c r="B2025" i="1"/>
  <c r="B2102" i="1"/>
  <c r="B1706" i="1"/>
  <c r="B1914" i="1"/>
  <c r="B2387" i="1"/>
  <c r="B2320" i="1"/>
  <c r="B2084" i="1"/>
  <c r="B1905" i="1"/>
  <c r="B845" i="1"/>
  <c r="B1511" i="1"/>
  <c r="B1574" i="1"/>
  <c r="B915" i="1"/>
  <c r="B1453" i="1"/>
  <c r="B2462" i="1"/>
  <c r="B2541" i="1"/>
  <c r="B1009" i="1"/>
  <c r="B1127" i="1"/>
  <c r="B2148" i="1"/>
  <c r="B1910" i="1"/>
  <c r="B2209" i="1"/>
  <c r="B1161" i="1"/>
  <c r="B1250" i="1"/>
  <c r="B1537" i="1"/>
  <c r="B2130" i="1"/>
  <c r="B897" i="1"/>
  <c r="B1259" i="1"/>
  <c r="B2551" i="1"/>
  <c r="B2463" i="1"/>
  <c r="B1357" i="1"/>
  <c r="B1424" i="1"/>
  <c r="B1307" i="1"/>
  <c r="B2315" i="1"/>
  <c r="B993" i="1"/>
  <c r="B1182" i="1"/>
  <c r="B2705" i="1"/>
  <c r="B2074" i="1"/>
  <c r="B2440" i="1"/>
  <c r="B1163" i="1"/>
  <c r="B1575" i="1"/>
  <c r="B1968" i="1"/>
  <c r="B2538" i="1"/>
  <c r="B790" i="1"/>
  <c r="B2471" i="1"/>
  <c r="B2693" i="1"/>
  <c r="B1187" i="1"/>
  <c r="B1684" i="1"/>
  <c r="B937" i="1"/>
  <c r="B2325" i="1"/>
  <c r="B1656" i="1"/>
  <c r="B1145" i="1"/>
  <c r="B1871" i="1"/>
  <c r="B1709" i="1"/>
  <c r="B1961" i="1"/>
  <c r="B1092" i="1"/>
  <c r="B2118" i="1"/>
  <c r="B2050" i="1"/>
  <c r="B2390" i="1"/>
  <c r="B971" i="1"/>
  <c r="B2405" i="1"/>
  <c r="B1753" i="1"/>
  <c r="B1644" i="1"/>
  <c r="B2022" i="1"/>
  <c r="B2398" i="1"/>
  <c r="B1024" i="1"/>
  <c r="B912" i="1"/>
  <c r="B964" i="1"/>
  <c r="B2722" i="1"/>
  <c r="B2685" i="1"/>
  <c r="B1474" i="1"/>
  <c r="B809" i="1"/>
  <c r="B2272" i="1"/>
  <c r="B2273" i="1"/>
  <c r="B1397" i="1"/>
  <c r="B2725" i="1"/>
  <c r="B2288" i="1"/>
  <c r="B1022" i="1"/>
  <c r="B1387" i="1"/>
  <c r="B851" i="1"/>
  <c r="B2684" i="1"/>
  <c r="B1311" i="1"/>
  <c r="B1269" i="1"/>
  <c r="AQ1630" i="1"/>
  <c r="AC1332" i="1"/>
  <c r="AC1272" i="1"/>
  <c r="AC1783" i="1"/>
  <c r="AC2562" i="1"/>
  <c r="AC1617" i="1"/>
  <c r="AC1982" i="1"/>
  <c r="AC1719" i="1"/>
  <c r="AC1536" i="1"/>
  <c r="AC802" i="1"/>
  <c r="AC1314" i="1"/>
  <c r="AC2472" i="1"/>
  <c r="AC2062" i="1"/>
  <c r="AC2366" i="1"/>
  <c r="AC1137" i="1"/>
  <c r="AC1520" i="1"/>
  <c r="AC977" i="1"/>
  <c r="AC2318" i="1"/>
  <c r="AC2592" i="1"/>
  <c r="AC2683" i="1"/>
  <c r="AC2320" i="1"/>
  <c r="AC2588" i="1"/>
  <c r="AC1505" i="1"/>
  <c r="AC2428" i="1"/>
  <c r="AC2086" i="1"/>
  <c r="AC2095" i="1"/>
  <c r="AC2383" i="1"/>
  <c r="AC1623" i="1"/>
  <c r="AC2504" i="1"/>
  <c r="AC2134" i="1"/>
  <c r="AC2290" i="1"/>
  <c r="B1624" i="1"/>
  <c r="B1303" i="1"/>
  <c r="B1907" i="1"/>
  <c r="B977" i="1"/>
  <c r="B936" i="1"/>
  <c r="B1253" i="1"/>
  <c r="B1985" i="1"/>
  <c r="B1136" i="1"/>
  <c r="B1061" i="1"/>
  <c r="B2105" i="1"/>
  <c r="B1856" i="1"/>
  <c r="B2529" i="1"/>
  <c r="B1663" i="1"/>
  <c r="B2403" i="1"/>
  <c r="B980" i="1"/>
  <c r="B2639" i="1"/>
  <c r="B2706" i="1"/>
  <c r="B982" i="1"/>
  <c r="B2615" i="1"/>
  <c r="B1964" i="1"/>
  <c r="B2017" i="1"/>
  <c r="B1411" i="1"/>
  <c r="B1124" i="1"/>
  <c r="B1557" i="1"/>
  <c r="B2543" i="1"/>
  <c r="B1646" i="1"/>
  <c r="B1190" i="1"/>
  <c r="B2211" i="1"/>
  <c r="B1773" i="1"/>
  <c r="B801" i="1"/>
  <c r="B821" i="1"/>
  <c r="B797" i="1"/>
  <c r="B981" i="1"/>
  <c r="B1547" i="1"/>
  <c r="B2029" i="1"/>
  <c r="B1028" i="1"/>
  <c r="B1898" i="1"/>
  <c r="B1027" i="1"/>
  <c r="B2252" i="1"/>
  <c r="B2729" i="1"/>
  <c r="B865" i="1"/>
  <c r="B2727" i="1"/>
  <c r="B1126" i="1"/>
  <c r="B1376" i="1"/>
  <c r="B1185" i="1"/>
  <c r="B1339" i="1"/>
  <c r="B2513" i="1"/>
  <c r="B1080" i="1"/>
  <c r="B1324" i="1"/>
  <c r="B1393" i="1"/>
  <c r="B2527" i="1"/>
  <c r="B2070" i="1"/>
  <c r="B2657" i="1"/>
  <c r="B1377" i="1"/>
  <c r="B2659" i="1"/>
  <c r="B2069" i="1"/>
  <c r="B2517" i="1"/>
  <c r="B1337" i="1"/>
  <c r="B2166" i="1"/>
  <c r="B1142" i="1"/>
  <c r="B816" i="1"/>
  <c r="B2101" i="1"/>
  <c r="B2516" i="1"/>
  <c r="B2476" i="1"/>
  <c r="B1143" i="1"/>
  <c r="B1763" i="1"/>
  <c r="B1906" i="1"/>
  <c r="B2243" i="1"/>
  <c r="B1265" i="1"/>
  <c r="B2129" i="1"/>
  <c r="B2651" i="1"/>
  <c r="B1969" i="1"/>
  <c r="B2563" i="1"/>
  <c r="B1747" i="1"/>
  <c r="B791" i="1"/>
  <c r="B2119" i="1"/>
  <c r="B1166" i="1"/>
  <c r="B1469" i="1"/>
  <c r="B1261" i="1"/>
  <c r="B2124" i="1"/>
  <c r="B1208" i="1"/>
  <c r="B1630" i="1"/>
  <c r="B810" i="1"/>
  <c r="B1794" i="1"/>
  <c r="B2617" i="1"/>
  <c r="B1273" i="1"/>
  <c r="B825" i="1"/>
  <c r="B1994" i="1"/>
  <c r="B1101" i="1"/>
  <c r="B838" i="1"/>
  <c r="B1634" i="1"/>
  <c r="B1115" i="1"/>
  <c r="B1807" i="1"/>
  <c r="B2199" i="1"/>
  <c r="B1498" i="1"/>
  <c r="B2111" i="1"/>
  <c r="B2131" i="1"/>
  <c r="B1689" i="1"/>
  <c r="B849" i="1"/>
  <c r="B1665" i="1"/>
  <c r="B1348" i="1"/>
  <c r="B1165" i="1"/>
  <c r="B1224" i="1"/>
  <c r="B2648" i="1"/>
  <c r="B1293" i="1"/>
  <c r="B874" i="1"/>
  <c r="B1615" i="1"/>
  <c r="B2437" i="1"/>
  <c r="B2431" i="1"/>
  <c r="B1071" i="1"/>
  <c r="B2610" i="1"/>
  <c r="B1413" i="1"/>
  <c r="B1221" i="1"/>
  <c r="B1427" i="1"/>
  <c r="B1323" i="1"/>
  <c r="B965" i="1"/>
  <c r="B1488" i="1"/>
  <c r="B1837" i="1"/>
  <c r="B1566" i="1"/>
  <c r="B1804" i="1"/>
  <c r="B1117" i="1"/>
  <c r="B1524" i="1"/>
  <c r="B1653" i="1"/>
  <c r="B1692" i="1"/>
  <c r="B1538" i="1"/>
  <c r="B2464" i="1"/>
  <c r="B2500" i="1"/>
  <c r="B2741" i="1"/>
  <c r="B1251" i="1"/>
  <c r="B2292" i="1"/>
  <c r="B2021" i="1"/>
  <c r="B1835" i="1"/>
  <c r="B1005" i="1"/>
  <c r="B1131" i="1"/>
  <c r="B1797" i="1"/>
  <c r="B2559" i="1"/>
  <c r="B1521" i="1"/>
  <c r="B1827" i="1"/>
  <c r="B1673" i="1"/>
  <c r="B1735" i="1"/>
  <c r="B1328" i="1"/>
  <c r="B1029" i="1"/>
  <c r="B1592" i="1"/>
  <c r="B812" i="1"/>
  <c r="B1909" i="1"/>
  <c r="B2152" i="1"/>
  <c r="B2629" i="1"/>
  <c r="B2256" i="1"/>
  <c r="B1578" i="1"/>
  <c r="B967" i="1"/>
  <c r="B1771" i="1"/>
  <c r="B2499" i="1"/>
  <c r="B1186" i="1"/>
  <c r="B1152" i="1"/>
  <c r="B2539" i="1"/>
  <c r="B1534" i="1"/>
  <c r="B1948" i="1"/>
  <c r="B934" i="1"/>
  <c r="B1385" i="1"/>
  <c r="B1719" i="1"/>
  <c r="B1745" i="1"/>
  <c r="B2300" i="1"/>
  <c r="B1001" i="1"/>
  <c r="B2305" i="1"/>
  <c r="B2395" i="1"/>
  <c r="B1114" i="1"/>
  <c r="AC2570" i="1"/>
  <c r="AC2388" i="1"/>
  <c r="AC2037" i="1"/>
  <c r="AC1913" i="1"/>
  <c r="AC1591" i="1"/>
  <c r="AC1810" i="1"/>
  <c r="AC2722" i="1"/>
  <c r="AC1455" i="1"/>
  <c r="AC1551" i="1"/>
  <c r="AC2181" i="1"/>
  <c r="AC1397" i="1"/>
  <c r="AC1759" i="1"/>
  <c r="AC1903" i="1"/>
  <c r="AC2645" i="1"/>
  <c r="AC1660" i="1"/>
  <c r="AC1065" i="1"/>
  <c r="AC1933" i="1"/>
  <c r="AC1546" i="1"/>
  <c r="AC791" i="1"/>
  <c r="AC2743" i="1"/>
  <c r="AC799" i="1"/>
  <c r="AC849" i="1"/>
  <c r="AC1426" i="1"/>
  <c r="AC2638" i="1"/>
  <c r="AC1372" i="1"/>
  <c r="AC1721" i="1"/>
  <c r="AC1498" i="1"/>
  <c r="AC2346" i="1"/>
  <c r="AC1965" i="1"/>
  <c r="AC991" i="1"/>
  <c r="B1246" i="1"/>
  <c r="B2120" i="1"/>
  <c r="B2568" i="1"/>
  <c r="B2562" i="1"/>
  <c r="B2215" i="1"/>
  <c r="B1967" i="1"/>
  <c r="B2637" i="1"/>
  <c r="B1244" i="1"/>
  <c r="B1931" i="1"/>
  <c r="B2321" i="1"/>
  <c r="B1036" i="1"/>
  <c r="B2378" i="1"/>
  <c r="B789" i="1"/>
  <c r="B1664" i="1"/>
  <c r="B1133" i="1"/>
  <c r="B970" i="1"/>
  <c r="B2367" i="1"/>
  <c r="B1201" i="1"/>
  <c r="B1527" i="1"/>
  <c r="B917" i="1"/>
  <c r="B2013" i="1"/>
  <c r="B1708" i="1"/>
  <c r="B2411" i="1"/>
  <c r="B2644" i="1"/>
  <c r="B2235" i="1"/>
  <c r="B1378" i="1"/>
  <c r="B2601" i="1"/>
  <c r="B2068" i="1"/>
  <c r="B818" i="1"/>
  <c r="B2257" i="1"/>
  <c r="B1561" i="1"/>
  <c r="B839" i="1"/>
  <c r="B2456" i="1"/>
  <c r="B815" i="1"/>
  <c r="B1892" i="1"/>
  <c r="B1959" i="1"/>
  <c r="B1017" i="1"/>
  <c r="B2061" i="1"/>
  <c r="B1702" i="1"/>
  <c r="B2091" i="1"/>
  <c r="B799" i="1"/>
  <c r="B1832" i="1"/>
  <c r="B1191" i="1"/>
  <c r="B996" i="1"/>
  <c r="B2715" i="1"/>
  <c r="B2619" i="1"/>
  <c r="B1148" i="1"/>
  <c r="B969" i="1"/>
  <c r="B928" i="1"/>
  <c r="B898" i="1"/>
  <c r="B804" i="1"/>
  <c r="B1286" i="1"/>
  <c r="B1697" i="1"/>
  <c r="B1555" i="1"/>
  <c r="B2304" i="1"/>
  <c r="B1501" i="1"/>
  <c r="B2125" i="1"/>
  <c r="B2155" i="1"/>
  <c r="B1079" i="1"/>
  <c r="B2057" i="1"/>
  <c r="B891" i="1"/>
  <c r="B826" i="1"/>
  <c r="B1667" i="1"/>
  <c r="B1513" i="1"/>
  <c r="B1670" i="1"/>
  <c r="B1055" i="1"/>
  <c r="B2313" i="1"/>
  <c r="B2031" i="1"/>
  <c r="B2576" i="1"/>
  <c r="B2160" i="1"/>
  <c r="B1924" i="1"/>
  <c r="B998" i="1"/>
  <c r="B1137" i="1"/>
  <c r="B1640" i="1"/>
  <c r="B2400" i="1"/>
  <c r="B2298" i="1"/>
  <c r="B1870" i="1"/>
  <c r="B1067" i="1"/>
  <c r="B784" i="1"/>
  <c r="B2598" i="1"/>
  <c r="B2590" i="1"/>
  <c r="B972" i="1"/>
  <c r="B803" i="1"/>
  <c r="B1164" i="1"/>
  <c r="B2043" i="1"/>
  <c r="B1094" i="1"/>
  <c r="B877" i="1"/>
  <c r="B1724" i="1"/>
  <c r="B2724" i="1"/>
  <c r="B1423" i="1"/>
  <c r="B1514" i="1"/>
  <c r="B854" i="1"/>
  <c r="B1817" i="1"/>
  <c r="B1095" i="1"/>
  <c r="B1363" i="1"/>
  <c r="B1694" i="1"/>
  <c r="B2717" i="1"/>
  <c r="B1766" i="1"/>
  <c r="B2316" i="1"/>
  <c r="B1209" i="1"/>
  <c r="B2082" i="1"/>
  <c r="B1491" i="1"/>
  <c r="B2649" i="1"/>
  <c r="B1072" i="1"/>
  <c r="B2015" i="1"/>
  <c r="B2589" i="1"/>
  <c r="B2339" i="1"/>
  <c r="B1868" i="1"/>
  <c r="B958" i="1"/>
  <c r="B1550" i="1"/>
  <c r="B1682" i="1"/>
  <c r="B2279" i="1"/>
  <c r="B1960" i="1"/>
  <c r="B1066" i="1"/>
  <c r="B1473" i="1"/>
  <c r="B2530" i="1"/>
  <c r="B1402" i="1"/>
  <c r="B2526" i="1"/>
  <c r="B2514" i="1"/>
  <c r="B2265" i="1"/>
  <c r="B2028" i="1"/>
  <c r="B1623" i="1"/>
  <c r="B1502" i="1"/>
  <c r="B1434" i="1"/>
  <c r="B1314" i="1"/>
  <c r="B1539" i="1"/>
  <c r="B1535" i="1"/>
  <c r="B1248" i="1"/>
  <c r="B2270" i="1"/>
  <c r="B830" i="1"/>
  <c r="B2299" i="1"/>
  <c r="B1420" i="1"/>
  <c r="B2735" i="1"/>
  <c r="B2225" i="1"/>
  <c r="B1717" i="1"/>
  <c r="B1482" i="1"/>
  <c r="B2011" i="1"/>
  <c r="B2054" i="1"/>
  <c r="B1368" i="1"/>
  <c r="B1111" i="1"/>
  <c r="B786" i="1"/>
  <c r="B1543" i="1"/>
  <c r="B1761" i="1"/>
  <c r="B1850" i="1"/>
  <c r="B2267" i="1"/>
  <c r="B1562" i="1"/>
  <c r="B762" i="1"/>
  <c r="B1658" i="1"/>
  <c r="B1791" i="1"/>
  <c r="B1810" i="1"/>
  <c r="B1603" i="1"/>
  <c r="B1880" i="1"/>
  <c r="B2285" i="1"/>
  <c r="B2014" i="1"/>
  <c r="B1611" i="1"/>
  <c r="B975" i="1"/>
  <c r="B2686" i="1"/>
  <c r="B1229" i="1"/>
  <c r="B2504" i="1"/>
  <c r="B2079" i="1"/>
  <c r="B1688" i="1"/>
  <c r="B2107" i="1"/>
  <c r="B1938" i="1"/>
  <c r="B1083" i="1"/>
  <c r="B2737" i="1"/>
  <c r="B2586" i="1"/>
  <c r="AQ1055" i="1"/>
  <c r="AC2251" i="1"/>
  <c r="AC1823" i="1"/>
  <c r="AC1466" i="1"/>
  <c r="AC1973" i="1"/>
  <c r="AC2199" i="1"/>
  <c r="AC1064" i="1"/>
  <c r="AC1842" i="1"/>
  <c r="AC877" i="1"/>
  <c r="AC1190" i="1"/>
  <c r="AC941" i="1"/>
  <c r="AC2096" i="1"/>
  <c r="AC1670" i="1"/>
  <c r="AC1556" i="1"/>
  <c r="AC1578" i="1"/>
  <c r="AC2141" i="1"/>
  <c r="AC1145" i="1"/>
  <c r="AC1733" i="1"/>
  <c r="AC1915" i="1"/>
  <c r="AC1622" i="1"/>
  <c r="AC1236" i="1"/>
  <c r="AC2624" i="1"/>
  <c r="AC2303" i="1"/>
  <c r="AC2499" i="1"/>
  <c r="AC998" i="1"/>
  <c r="AC2734" i="1"/>
  <c r="AC2386" i="1"/>
  <c r="AC1775" i="1"/>
  <c r="AC2620" i="1"/>
  <c r="AC2695" i="1"/>
  <c r="B1722" i="1"/>
  <c r="B1586" i="1"/>
  <c r="B2429" i="1"/>
  <c r="B1075" i="1"/>
  <c r="B2479" i="1"/>
  <c r="B1216" i="1"/>
  <c r="B2743" i="1"/>
  <c r="B829" i="1"/>
  <c r="B1531" i="1"/>
  <c r="B1462" i="1"/>
  <c r="B1899" i="1"/>
  <c r="B1569" i="1"/>
  <c r="B2210" i="1"/>
  <c r="B2396" i="1"/>
  <c r="B2682" i="1"/>
  <c r="B2164" i="1"/>
  <c r="B1685" i="1"/>
  <c r="B1299" i="1"/>
  <c r="B2066" i="1"/>
  <c r="B1153" i="1"/>
  <c r="B1431" i="1"/>
  <c r="B1834" i="1"/>
  <c r="B2397" i="1"/>
  <c r="B986" i="1"/>
  <c r="B2231" i="1"/>
  <c r="B1822" i="1"/>
  <c r="B1816" i="1"/>
  <c r="B1672" i="1"/>
  <c r="B2604" i="1"/>
  <c r="B1662" i="1"/>
  <c r="B1407" i="1"/>
  <c r="B1059" i="1"/>
  <c r="B2626" i="1"/>
  <c r="B1056" i="1"/>
  <c r="B2423" i="1"/>
  <c r="B2662" i="1"/>
  <c r="B997" i="1"/>
  <c r="B1869" i="1"/>
  <c r="B1830" i="1"/>
  <c r="B1412" i="1"/>
  <c r="B1610" i="1"/>
  <c r="B1263" i="1"/>
  <c r="B763" i="1"/>
  <c r="B1818" i="1"/>
  <c r="B1255" i="1"/>
  <c r="B1463" i="1"/>
  <c r="B2495" i="1"/>
  <c r="B1398" i="1"/>
  <c r="B2135" i="1"/>
  <c r="B1400" i="1"/>
  <c r="B1559" i="1"/>
  <c r="B1608" i="1"/>
  <c r="B2352" i="1"/>
  <c r="B2384" i="1"/>
  <c r="B1135" i="1"/>
  <c r="B2227" i="1"/>
  <c r="B1693" i="1"/>
  <c r="B952" i="1"/>
  <c r="B2357" i="1"/>
  <c r="B1254" i="1"/>
  <c r="B1058" i="1"/>
  <c r="B949" i="1"/>
  <c r="B1280" i="1"/>
  <c r="B1597" i="1"/>
  <c r="B1485" i="1"/>
  <c r="B1645" i="1"/>
  <c r="B2226" i="1"/>
  <c r="B1638" i="1"/>
  <c r="B1156" i="1"/>
  <c r="B2560" i="1"/>
  <c r="B840" i="1"/>
  <c r="B1035" i="1"/>
  <c r="B955" i="1"/>
  <c r="B1519" i="1"/>
  <c r="B1196" i="1"/>
  <c r="B1304" i="1"/>
  <c r="B2115" i="1"/>
  <c r="B1657" i="1"/>
  <c r="B1465" i="1"/>
  <c r="B1979" i="1"/>
  <c r="B820" i="1"/>
  <c r="B1380" i="1"/>
  <c r="B1215" i="1"/>
  <c r="B1506" i="1"/>
  <c r="B1340" i="1"/>
  <c r="B2679" i="1"/>
  <c r="B2244" i="1"/>
  <c r="B1003" i="1"/>
  <c r="B2597" i="1"/>
  <c r="B2383" i="1"/>
  <c r="B2611" i="1"/>
  <c r="B1984" i="1"/>
  <c r="B1203" i="1"/>
  <c r="B1315" i="1"/>
  <c r="B909" i="1"/>
  <c r="B1990" i="1"/>
  <c r="B2018" i="1"/>
  <c r="B2240" i="1"/>
  <c r="B1954" i="1"/>
  <c r="B2509" i="1"/>
  <c r="B1580" i="1"/>
  <c r="B814" i="1"/>
  <c r="B1772" i="1"/>
  <c r="B2085" i="1"/>
  <c r="B1309" i="1"/>
  <c r="B878" i="1"/>
  <c r="B1540" i="1"/>
  <c r="B2726" i="1"/>
  <c r="B1520" i="1"/>
  <c r="B2614" i="1"/>
  <c r="B1448" i="1"/>
  <c r="B1125" i="1"/>
  <c r="B1895" i="1"/>
  <c r="B921" i="1"/>
  <c r="B2181" i="1"/>
  <c r="B2453" i="1"/>
  <c r="B808" i="1"/>
  <c r="B2624" i="1"/>
  <c r="B2418" i="1"/>
  <c r="B785" i="1"/>
  <c r="B796" i="1"/>
  <c r="B1429" i="1"/>
  <c r="B1139" i="1"/>
  <c r="B2386" i="1"/>
  <c r="B2258" i="1"/>
  <c r="B2230" i="1"/>
  <c r="B2214" i="1"/>
  <c r="B884" i="1"/>
  <c r="B951" i="1"/>
  <c r="B1973" i="1"/>
  <c r="B1245" i="1"/>
  <c r="B2446" i="1"/>
  <c r="B2653" i="1"/>
  <c r="B2744" i="1"/>
  <c r="B1171" i="1"/>
  <c r="B2095" i="1"/>
  <c r="B2086" i="1"/>
  <c r="B2404" i="1"/>
  <c r="B1415" i="1"/>
  <c r="B1803" i="1"/>
  <c r="B1007" i="1"/>
  <c r="B1904" i="1"/>
  <c r="B1723" i="1"/>
  <c r="B2065" i="1"/>
  <c r="B1484" i="1"/>
  <c r="B2501" i="1"/>
  <c r="B1596" i="1"/>
  <c r="B1500" i="1"/>
  <c r="B828" i="1"/>
  <c r="B2412" i="1"/>
  <c r="B1445" i="1"/>
  <c r="B2296" i="1"/>
  <c r="B1602" i="1"/>
  <c r="B1621" i="1"/>
  <c r="B2625" i="1"/>
  <c r="B1932" i="1"/>
  <c r="B2658" i="1"/>
  <c r="B2493" i="1"/>
  <c r="B2531" i="1"/>
  <c r="B856" i="1"/>
  <c r="B1472" i="1"/>
  <c r="B1751" i="1"/>
  <c r="B1654" i="1"/>
  <c r="B1980" i="1"/>
  <c r="B886" i="1"/>
  <c r="AC834" i="1"/>
  <c r="AC2249" i="1"/>
  <c r="AC2686" i="1"/>
  <c r="AC2542" i="1"/>
  <c r="AC762" i="1"/>
  <c r="AC873" i="1"/>
  <c r="AC2642" i="1"/>
  <c r="AC2225" i="1"/>
  <c r="AC1844" i="1"/>
  <c r="AC1506" i="1"/>
  <c r="AC2727" i="1"/>
  <c r="AC2698" i="1"/>
  <c r="AC1451" i="1"/>
  <c r="AC787" i="1"/>
  <c r="AC811" i="1"/>
  <c r="AC986" i="1"/>
  <c r="AC2169" i="1"/>
  <c r="AC1860" i="1"/>
  <c r="AC1609" i="1"/>
  <c r="AC1418" i="1"/>
  <c r="AC2659" i="1"/>
  <c r="AC1599" i="1"/>
  <c r="AC2091" i="1"/>
  <c r="AC982" i="1"/>
  <c r="AC902" i="1"/>
  <c r="AC1803" i="1"/>
  <c r="AC2524" i="1"/>
  <c r="AC2182" i="1"/>
  <c r="AC2060" i="1"/>
  <c r="B1167" i="1"/>
  <c r="B2406" i="1"/>
  <c r="B1364" i="1"/>
  <c r="B2388" i="1"/>
  <c r="B2720" i="1"/>
  <c r="B1585" i="1"/>
  <c r="B1292" i="1"/>
  <c r="B2417" i="1"/>
  <c r="B1416" i="1"/>
  <c r="B1172" i="1"/>
  <c r="B1090" i="1"/>
  <c r="B2486" i="1"/>
  <c r="B2218" i="1"/>
  <c r="B1897" i="1"/>
  <c r="B1614" i="1"/>
  <c r="B2246" i="1"/>
  <c r="B827" i="1"/>
  <c r="B1823" i="1"/>
  <c r="B1274" i="1"/>
  <c r="B2458" i="1"/>
  <c r="B1742" i="1"/>
  <c r="B1464" i="1"/>
  <c r="B1758" i="1"/>
  <c r="B2097" i="1"/>
  <c r="E2754" i="1" s="1"/>
  <c r="A2748" i="1" s="1"/>
  <c r="B1776" i="1"/>
  <c r="B2477" i="1"/>
  <c r="B1805" i="1"/>
  <c r="B1305" i="1"/>
  <c r="B1456" i="1"/>
  <c r="B2010" i="1"/>
  <c r="B2460" i="1"/>
  <c r="B1952" i="1"/>
  <c r="B2207" i="1"/>
  <c r="B1360" i="1"/>
  <c r="B2261" i="1"/>
  <c r="B2030" i="1"/>
  <c r="B1467" i="1"/>
  <c r="B1622" i="1"/>
  <c r="B1659" i="1"/>
  <c r="B1231" i="1"/>
  <c r="B1873" i="1"/>
  <c r="B2524" i="1"/>
  <c r="B2408" i="1"/>
  <c r="B1494" i="1"/>
  <c r="B2077" i="1"/>
  <c r="B1882" i="1"/>
  <c r="B2110" i="1"/>
  <c r="B1842" i="1"/>
  <c r="B1571" i="1"/>
  <c r="B775" i="1"/>
  <c r="B2558" i="1"/>
  <c r="B2250" i="1"/>
  <c r="B2620" i="1"/>
  <c r="B1542" i="1"/>
  <c r="B1410" i="1"/>
  <c r="B2036" i="1"/>
  <c r="B875" i="1"/>
  <c r="B2480" i="1"/>
  <c r="B2691" i="1"/>
  <c r="B2037" i="1"/>
  <c r="B1890" i="1"/>
  <c r="B1600" i="1"/>
  <c r="B1401" i="1"/>
  <c r="B1893" i="1"/>
  <c r="B1382" i="1"/>
  <c r="B869" i="1"/>
  <c r="B2205" i="1"/>
  <c r="B2239" i="1"/>
  <c r="B2663" i="1"/>
  <c r="B1686" i="1"/>
  <c r="B1930" i="1"/>
  <c r="B2567" i="1"/>
  <c r="B1628" i="1"/>
  <c r="B1620" i="1"/>
  <c r="B1843" i="1"/>
  <c r="B2355" i="1"/>
  <c r="B2380" i="1"/>
  <c r="B1732" i="1"/>
  <c r="B1821" i="1"/>
  <c r="B1786" i="1"/>
  <c r="B1976" i="1"/>
  <c r="B2007" i="1"/>
  <c r="B2154" i="1"/>
  <c r="B1783" i="1"/>
  <c r="B2503" i="1"/>
  <c r="B1808" i="1"/>
  <c r="B1942" i="1"/>
  <c r="B1853" i="1"/>
  <c r="B1477" i="1"/>
  <c r="B2609" i="1"/>
  <c r="B1864" i="1"/>
  <c r="B1351" i="1"/>
  <c r="B1573" i="1"/>
  <c r="B882" i="1"/>
  <c r="B1347" i="1"/>
  <c r="B2608" i="1"/>
  <c r="B2314" i="1"/>
  <c r="B2194" i="1"/>
  <c r="B2076" i="1"/>
  <c r="B1119" i="1"/>
  <c r="B2192" i="1"/>
  <c r="B2059" i="1"/>
  <c r="B2306" i="1"/>
  <c r="B2353" i="1"/>
  <c r="B2259" i="1"/>
  <c r="B2212" i="1"/>
  <c r="B2310" i="1"/>
  <c r="B1020" i="1"/>
  <c r="B1671" i="1"/>
  <c r="B1379" i="1"/>
  <c r="B1362" i="1"/>
  <c r="B1879" i="1"/>
  <c r="B1322" i="1"/>
  <c r="B2449" i="1"/>
  <c r="B933" i="1"/>
  <c r="B2640" i="1"/>
  <c r="B1625" i="1"/>
  <c r="B1635" i="1"/>
  <c r="B1233" i="1"/>
  <c r="B1450" i="1"/>
  <c r="B2113" i="1"/>
  <c r="B2704" i="1"/>
  <c r="B959" i="1"/>
  <c r="B1264" i="1"/>
  <c r="B1384" i="1"/>
  <c r="B2294" i="1"/>
  <c r="B823" i="1"/>
  <c r="B2161" i="1"/>
  <c r="B2001" i="1"/>
  <c r="B1503" i="1"/>
  <c r="B1002" i="1"/>
  <c r="B1676" i="1"/>
  <c r="B1825" i="1"/>
  <c r="B2731" i="1"/>
  <c r="B1447" i="1"/>
  <c r="B1183" i="1"/>
  <c r="B1953" i="1"/>
  <c r="B2697" i="1"/>
  <c r="B899" i="1"/>
  <c r="B1529" i="1"/>
  <c r="B2141" i="1"/>
  <c r="B2635" i="1"/>
  <c r="B2733" i="1"/>
  <c r="B1113" i="1"/>
  <c r="B1238" i="1"/>
  <c r="B2326" i="1"/>
  <c r="B2369" i="1"/>
  <c r="B1841" i="1"/>
  <c r="B1062" i="1"/>
  <c r="B824" i="1"/>
  <c r="B2301" i="1"/>
  <c r="B2432" i="1"/>
  <c r="B2114" i="1"/>
  <c r="B2579" i="1"/>
  <c r="B1195" i="1"/>
  <c r="B1759" i="1"/>
  <c r="B1326" i="1"/>
  <c r="B1922" i="1"/>
  <c r="B1769" i="1"/>
  <c r="B2665" i="1"/>
  <c r="B1613" i="1"/>
  <c r="B2488" i="1"/>
  <c r="B1285" i="1"/>
  <c r="B1320" i="1"/>
  <c r="B1855" i="1"/>
  <c r="AC1765" i="1"/>
  <c r="AC964" i="1"/>
  <c r="AC1501" i="1"/>
  <c r="AC1428" i="1"/>
  <c r="AC1616" i="1"/>
  <c r="AC2500" i="1"/>
  <c r="AC1529" i="1"/>
  <c r="AC2145" i="1"/>
  <c r="AC1130" i="1"/>
  <c r="AC2367" i="1"/>
  <c r="AC2708" i="1"/>
  <c r="AC1335" i="1"/>
  <c r="AC2027" i="1"/>
  <c r="AC765" i="1"/>
  <c r="AC1202" i="1"/>
  <c r="AC1669" i="1"/>
  <c r="AC2621" i="1"/>
  <c r="AC2565" i="1"/>
  <c r="AC2127" i="1"/>
  <c r="AC1743" i="1"/>
  <c r="AC1391" i="1"/>
  <c r="AC931" i="1"/>
  <c r="AC1491" i="1"/>
  <c r="AC1345" i="1"/>
  <c r="AC1809" i="1"/>
  <c r="AC2305" i="1"/>
  <c r="AC2759" i="1"/>
  <c r="AC1738" i="1"/>
  <c r="AC2206" i="1"/>
  <c r="B2634" i="1"/>
  <c r="F691" i="1"/>
  <c r="U695" i="1"/>
  <c r="B881" i="1"/>
  <c r="B2038" i="1"/>
  <c r="B1544" i="1"/>
  <c r="B1282" i="1"/>
  <c r="B1912" i="1"/>
  <c r="B960" i="1"/>
  <c r="B1507" i="1"/>
  <c r="B2081" i="1"/>
  <c r="B1509" i="1"/>
  <c r="B1247" i="1"/>
  <c r="B1181" i="1"/>
  <c r="B1493" i="1"/>
  <c r="B2334" i="1"/>
  <c r="B832" i="1"/>
  <c r="B943" i="1"/>
  <c r="B2621" i="1"/>
  <c r="B2675" i="1"/>
  <c r="B1396" i="1"/>
  <c r="B2312" i="1"/>
  <c r="B1956" i="1"/>
  <c r="B1499" i="1"/>
  <c r="B2701" i="1"/>
  <c r="B2489" i="1"/>
  <c r="B1792" i="1"/>
  <c r="B983" i="1"/>
  <c r="B1643" i="1"/>
  <c r="B2379" i="1"/>
  <c r="B2071" i="1"/>
  <c r="B2002" i="1"/>
  <c r="B895" i="1"/>
  <c r="B1068" i="1"/>
  <c r="B1325" i="1"/>
  <c r="B2612" i="1"/>
  <c r="B2104" i="1"/>
  <c r="B1331" i="1"/>
  <c r="B2742" i="1"/>
  <c r="B2666" i="1"/>
  <c r="B2652" i="1"/>
  <c r="B966" i="1"/>
  <c r="B1158" i="1"/>
  <c r="B2275" i="1"/>
  <c r="B1228" i="1"/>
  <c r="B1193" i="1"/>
  <c r="B2716" i="1"/>
  <c r="B1764" i="1"/>
  <c r="B2401" i="1"/>
  <c r="B2330" i="1"/>
  <c r="B1752" i="1"/>
  <c r="B2202" i="1"/>
  <c r="B1408" i="1"/>
  <c r="B2343" i="1"/>
  <c r="B2678" i="1"/>
  <c r="B805" i="1"/>
  <c r="B883" i="1"/>
  <c r="B1554" i="1"/>
  <c r="B1189" i="1"/>
  <c r="B2680" i="1"/>
  <c r="B1738" i="1"/>
  <c r="B2376" i="1"/>
  <c r="B1106" i="1"/>
  <c r="B1200" i="1"/>
  <c r="B2138" i="1"/>
  <c r="B1607" i="1"/>
  <c r="B1088" i="1"/>
  <c r="B1497" i="1"/>
  <c r="B2711" i="1"/>
  <c r="B1845" i="1"/>
  <c r="B2525" i="1"/>
  <c r="B2200" i="1"/>
  <c r="B864" i="1"/>
  <c r="B1811" i="1"/>
  <c r="B1130" i="1"/>
  <c r="B900" i="1"/>
  <c r="B2542" i="1"/>
  <c r="B788" i="1"/>
  <c r="B2441" i="1"/>
  <c r="B2582" i="1"/>
  <c r="B2496" i="1"/>
  <c r="B2116" i="1"/>
  <c r="B2165" i="1"/>
  <c r="B1998" i="1"/>
  <c r="B836" i="1"/>
  <c r="B2661" i="1"/>
  <c r="B2182" i="1"/>
  <c r="B1392" i="1"/>
  <c r="B2532" i="1"/>
  <c r="B2358" i="1"/>
  <c r="B2302" i="1"/>
  <c r="B2407" i="1"/>
  <c r="B2373" i="1"/>
  <c r="B1063" i="1"/>
  <c r="B1168" i="1"/>
  <c r="B979" i="1"/>
  <c r="B1504" i="1"/>
  <c r="B1840" i="1"/>
  <c r="B2171" i="1"/>
  <c r="B2033" i="1"/>
  <c r="B1788" i="1"/>
  <c r="B1395" i="1"/>
  <c r="B1744" i="1"/>
  <c r="B1232" i="1"/>
  <c r="B1605" i="1"/>
  <c r="B929" i="1"/>
  <c r="B1812" i="1"/>
  <c r="B1965" i="1"/>
  <c r="B2650" i="1"/>
  <c r="B2162" i="1"/>
  <c r="B2103" i="1"/>
  <c r="B2117" i="1"/>
  <c r="B1726" i="1"/>
  <c r="B1598" i="1"/>
  <c r="B1147" i="1"/>
  <c r="B2083" i="1"/>
  <c r="B2236" i="1"/>
  <c r="B2046" i="1"/>
  <c r="B1955" i="1"/>
  <c r="B1737" i="1"/>
  <c r="B2702" i="1"/>
  <c r="B2540" i="1"/>
  <c r="B1288" i="1"/>
  <c r="B2297" i="1"/>
  <c r="B1144" i="1"/>
  <c r="B1710" i="1"/>
  <c r="B1806" i="1"/>
  <c r="B1921" i="1"/>
  <c r="B1705" i="1"/>
  <c r="B1319" i="1"/>
  <c r="B945" i="1"/>
  <c r="B920" i="1"/>
  <c r="B1476" i="1"/>
  <c r="B1283" i="1"/>
  <c r="B2409" i="1"/>
  <c r="B1876" i="1"/>
  <c r="B2454" i="1"/>
  <c r="B1388" i="1"/>
  <c r="B2278" i="1"/>
  <c r="B2062" i="1"/>
  <c r="B2671" i="1"/>
  <c r="B1174" i="1"/>
  <c r="B2518" i="1"/>
  <c r="B1683" i="1"/>
  <c r="B2708" i="1"/>
  <c r="B1418" i="1"/>
  <c r="B1132" i="1"/>
  <c r="B2698" i="1"/>
  <c r="B2000" i="1"/>
  <c r="B1008" i="1"/>
  <c r="B1919" i="1"/>
  <c r="B2521" i="1"/>
  <c r="B1714" i="1"/>
  <c r="B1356" i="1"/>
  <c r="B2523" i="1"/>
  <c r="B880" i="1"/>
  <c r="B1655" i="1"/>
  <c r="B870" i="1"/>
  <c r="B1334" i="1"/>
  <c r="B2145" i="1"/>
  <c r="B2185" i="1"/>
  <c r="B2143" i="1"/>
  <c r="B2545" i="1"/>
  <c r="B906" i="1"/>
  <c r="B1765" i="1"/>
  <c r="B1993" i="1"/>
  <c r="B978" i="1"/>
  <c r="AV2732" i="1"/>
  <c r="AQ2732" i="1"/>
  <c r="AR2732" i="1"/>
  <c r="AV1668" i="1"/>
  <c r="AC2544" i="1"/>
  <c r="AC1467" i="1"/>
  <c r="AC2392" i="1"/>
  <c r="AC2174" i="1"/>
  <c r="AC785" i="1"/>
  <c r="AC2521" i="1"/>
  <c r="AC870" i="1"/>
  <c r="AC903" i="1"/>
  <c r="AC2221" i="1"/>
  <c r="AC1946" i="1"/>
  <c r="AC1694" i="1"/>
  <c r="AC789" i="1"/>
  <c r="AC1458" i="1"/>
  <c r="AC899" i="1"/>
  <c r="AC1964" i="1"/>
  <c r="AC2357" i="1"/>
  <c r="AC2559" i="1"/>
  <c r="AC1278" i="1"/>
  <c r="AC2299" i="1"/>
  <c r="AC2178" i="1"/>
  <c r="AC1075" i="1"/>
  <c r="AC1767" i="1"/>
  <c r="AC1433" i="1"/>
  <c r="AC2131" i="1"/>
  <c r="AC2183" i="1"/>
  <c r="AC1118" i="1"/>
  <c r="AC1337" i="1"/>
  <c r="AC769" i="1"/>
  <c r="AC1806" i="1"/>
  <c r="AQ1203" i="1" l="1"/>
  <c r="AQ1305" i="1"/>
  <c r="AV2469" i="1"/>
  <c r="B2905" i="1"/>
  <c r="B2768" i="1"/>
  <c r="B2891" i="1"/>
  <c r="AD1983" i="1"/>
  <c r="AQ1711" i="1"/>
  <c r="AT1711" i="1" s="1"/>
  <c r="B3126" i="1"/>
  <c r="B2884" i="1"/>
  <c r="B3123" i="1"/>
  <c r="B2917" i="1"/>
  <c r="B2785" i="1"/>
  <c r="B2990" i="1"/>
  <c r="B2885" i="1"/>
  <c r="B3094" i="1"/>
  <c r="B2933" i="1"/>
  <c r="H2933" i="1" s="1"/>
  <c r="B2825" i="1"/>
  <c r="B3077" i="1"/>
  <c r="H3077" i="1" s="1"/>
  <c r="B2859" i="1"/>
  <c r="H2859" i="1" s="1"/>
  <c r="H2877" i="1"/>
  <c r="C2877" i="1"/>
  <c r="D2877" i="1"/>
  <c r="H2861" i="1"/>
  <c r="C2861" i="1"/>
  <c r="D2861" i="1"/>
  <c r="D4482" i="1"/>
  <c r="H4482" i="1"/>
  <c r="C4482" i="1"/>
  <c r="C3969" i="1"/>
  <c r="H3969" i="1"/>
  <c r="D3969" i="1"/>
  <c r="C4401" i="1"/>
  <c r="D4401" i="1"/>
  <c r="H4401" i="1"/>
  <c r="C4703" i="1"/>
  <c r="H4703" i="1"/>
  <c r="D4703" i="1"/>
  <c r="C4696" i="1"/>
  <c r="H4696" i="1"/>
  <c r="D4696" i="1"/>
  <c r="C4309" i="1"/>
  <c r="D4309" i="1"/>
  <c r="H4309" i="1"/>
  <c r="H4516" i="1"/>
  <c r="C4516" i="1"/>
  <c r="D4516" i="1"/>
  <c r="H4528" i="1"/>
  <c r="D4528" i="1"/>
  <c r="C4528" i="1"/>
  <c r="H4557" i="1"/>
  <c r="D4557" i="1"/>
  <c r="C4557" i="1"/>
  <c r="C4565" i="1"/>
  <c r="D4565" i="1"/>
  <c r="H4565" i="1"/>
  <c r="H4666" i="1"/>
  <c r="C4666" i="1"/>
  <c r="D4666" i="1"/>
  <c r="C4558" i="1"/>
  <c r="D4558" i="1"/>
  <c r="H4558" i="1"/>
  <c r="H4537" i="1"/>
  <c r="C4537" i="1"/>
  <c r="D4537" i="1"/>
  <c r="C4456" i="1"/>
  <c r="D4456" i="1"/>
  <c r="H4456" i="1"/>
  <c r="C3601" i="1"/>
  <c r="D3601" i="1"/>
  <c r="H3601" i="1"/>
  <c r="C4351" i="1"/>
  <c r="D4351" i="1"/>
  <c r="H4351" i="1"/>
  <c r="H4002" i="1"/>
  <c r="C4002" i="1"/>
  <c r="D4002" i="1"/>
  <c r="D4718" i="1"/>
  <c r="C4718" i="1"/>
  <c r="H4718" i="1"/>
  <c r="C4682" i="1"/>
  <c r="H4682" i="1"/>
  <c r="D4682" i="1"/>
  <c r="D4412" i="1"/>
  <c r="H4412" i="1"/>
  <c r="C4412" i="1"/>
  <c r="D3941" i="1"/>
  <c r="H3941" i="1"/>
  <c r="C3941" i="1"/>
  <c r="C4325" i="1"/>
  <c r="H4325" i="1"/>
  <c r="D4325" i="1"/>
  <c r="H3843" i="1"/>
  <c r="D3843" i="1"/>
  <c r="C3843" i="1"/>
  <c r="D4727" i="1"/>
  <c r="H4727" i="1"/>
  <c r="C4727" i="1"/>
  <c r="C4617" i="1"/>
  <c r="D4617" i="1"/>
  <c r="H4617" i="1"/>
  <c r="H4345" i="1"/>
  <c r="C4345" i="1"/>
  <c r="D4345" i="1"/>
  <c r="D3533" i="1"/>
  <c r="H3533" i="1"/>
  <c r="C3533" i="1"/>
  <c r="C4624" i="1"/>
  <c r="D4624" i="1"/>
  <c r="H4624" i="1"/>
  <c r="H4497" i="1"/>
  <c r="C4497" i="1"/>
  <c r="D4497" i="1"/>
  <c r="C4167" i="1"/>
  <c r="D4167" i="1"/>
  <c r="H4167" i="1"/>
  <c r="D3585" i="1"/>
  <c r="H3585" i="1"/>
  <c r="C3585" i="1"/>
  <c r="C4684" i="1"/>
  <c r="D4684" i="1"/>
  <c r="H4684" i="1"/>
  <c r="C4572" i="1"/>
  <c r="D4572" i="1"/>
  <c r="H4572" i="1"/>
  <c r="C4400" i="1"/>
  <c r="D4400" i="1"/>
  <c r="H4400" i="1"/>
  <c r="D4154" i="1"/>
  <c r="C4154" i="1"/>
  <c r="H4154" i="1"/>
  <c r="D4701" i="1"/>
  <c r="H4701" i="1"/>
  <c r="C4701" i="1"/>
  <c r="H4551" i="1"/>
  <c r="C4551" i="1"/>
  <c r="D4551" i="1"/>
  <c r="C4329" i="1"/>
  <c r="D4329" i="1"/>
  <c r="H4329" i="1"/>
  <c r="D3835" i="1"/>
  <c r="C3835" i="1"/>
  <c r="H3835" i="1"/>
  <c r="C4577" i="1"/>
  <c r="D4577" i="1"/>
  <c r="H4577" i="1"/>
  <c r="D4425" i="1"/>
  <c r="H4425" i="1"/>
  <c r="C4425" i="1"/>
  <c r="D4150" i="1"/>
  <c r="H4150" i="1"/>
  <c r="C4150" i="1"/>
  <c r="H3398" i="1"/>
  <c r="C3398" i="1"/>
  <c r="D3398" i="1"/>
  <c r="C4641" i="1"/>
  <c r="D4641" i="1"/>
  <c r="H4641" i="1"/>
  <c r="C4454" i="1"/>
  <c r="D4454" i="1"/>
  <c r="H4454" i="1"/>
  <c r="D4077" i="1"/>
  <c r="H4077" i="1"/>
  <c r="C4077" i="1"/>
  <c r="H3691" i="1"/>
  <c r="D3691" i="1"/>
  <c r="C3691" i="1"/>
  <c r="H3822" i="1"/>
  <c r="D3822" i="1"/>
  <c r="C3822" i="1"/>
  <c r="C4465" i="1"/>
  <c r="D4465" i="1"/>
  <c r="H4465" i="1"/>
  <c r="C4330" i="1"/>
  <c r="D4330" i="1"/>
  <c r="H4330" i="1"/>
  <c r="D4239" i="1"/>
  <c r="H4239" i="1"/>
  <c r="C4239" i="1"/>
  <c r="H3990" i="1"/>
  <c r="C3990" i="1"/>
  <c r="D3990" i="1"/>
  <c r="D3682" i="1"/>
  <c r="C3682" i="1"/>
  <c r="H3682" i="1"/>
  <c r="H4286" i="1"/>
  <c r="D4286" i="1"/>
  <c r="C4286" i="1"/>
  <c r="D4153" i="1"/>
  <c r="H4153" i="1"/>
  <c r="C4153" i="1"/>
  <c r="C3879" i="1"/>
  <c r="H3879" i="1"/>
  <c r="D3879" i="1"/>
  <c r="H3218" i="1"/>
  <c r="C3218" i="1"/>
  <c r="D3218" i="1"/>
  <c r="C4372" i="1"/>
  <c r="D4372" i="1"/>
  <c r="H4372" i="1"/>
  <c r="C4204" i="1"/>
  <c r="D4204" i="1"/>
  <c r="H4204" i="1"/>
  <c r="H3860" i="1"/>
  <c r="D3860" i="1"/>
  <c r="C3860" i="1"/>
  <c r="C4438" i="1"/>
  <c r="D4438" i="1"/>
  <c r="H4438" i="1"/>
  <c r="H4320" i="1"/>
  <c r="D4320" i="1"/>
  <c r="C4320" i="1"/>
  <c r="C4038" i="1"/>
  <c r="H4038" i="1"/>
  <c r="D4038" i="1"/>
  <c r="C3408" i="1"/>
  <c r="D3408" i="1"/>
  <c r="H3408" i="1"/>
  <c r="C4383" i="1"/>
  <c r="D4383" i="1"/>
  <c r="H4383" i="1"/>
  <c r="D4200" i="1"/>
  <c r="C4200" i="1"/>
  <c r="H4200" i="1"/>
  <c r="D3963" i="1"/>
  <c r="H3963" i="1"/>
  <c r="C3963" i="1"/>
  <c r="C3609" i="1"/>
  <c r="D3609" i="1"/>
  <c r="H3609" i="1"/>
  <c r="C4507" i="1"/>
  <c r="D4507" i="1"/>
  <c r="F4507" i="1" s="1"/>
  <c r="H4507" i="1"/>
  <c r="C4354" i="1"/>
  <c r="D4354" i="1"/>
  <c r="H4354" i="1"/>
  <c r="C4085" i="1"/>
  <c r="H4085" i="1"/>
  <c r="D4085" i="1"/>
  <c r="H3898" i="1"/>
  <c r="C3898" i="1"/>
  <c r="D3898" i="1"/>
  <c r="D3454" i="1"/>
  <c r="C3454" i="1"/>
  <c r="H3454" i="1"/>
  <c r="D4091" i="1"/>
  <c r="C4091" i="1"/>
  <c r="H4091" i="1"/>
  <c r="D3966" i="1"/>
  <c r="H3966" i="1"/>
  <c r="C3966" i="1"/>
  <c r="D3839" i="1"/>
  <c r="C3839" i="1"/>
  <c r="H3839" i="1"/>
  <c r="C3442" i="1"/>
  <c r="D3442" i="1"/>
  <c r="H3442" i="1"/>
  <c r="C4188" i="1"/>
  <c r="D4188" i="1"/>
  <c r="H4188" i="1"/>
  <c r="C4000" i="1"/>
  <c r="D4000" i="1"/>
  <c r="H4000" i="1"/>
  <c r="H3872" i="1"/>
  <c r="C3872" i="1"/>
  <c r="D3872" i="1"/>
  <c r="C3686" i="1"/>
  <c r="D3686" i="1"/>
  <c r="H3686" i="1"/>
  <c r="D3299" i="1"/>
  <c r="C3299" i="1"/>
  <c r="H3299" i="1"/>
  <c r="C4105" i="1"/>
  <c r="D4105" i="1"/>
  <c r="H4105" i="1"/>
  <c r="D4004" i="1"/>
  <c r="C4004" i="1"/>
  <c r="H4004" i="1"/>
  <c r="D3886" i="1"/>
  <c r="C3886" i="1"/>
  <c r="H3886" i="1"/>
  <c r="C3498" i="1"/>
  <c r="D3498" i="1"/>
  <c r="H3498" i="1"/>
  <c r="H4148" i="1"/>
  <c r="C4148" i="1"/>
  <c r="D4148" i="1"/>
  <c r="H3985" i="1"/>
  <c r="C3985" i="1"/>
  <c r="D3985" i="1"/>
  <c r="F3985" i="1" s="1"/>
  <c r="C3784" i="1"/>
  <c r="D3784" i="1"/>
  <c r="H3784" i="1"/>
  <c r="D3554" i="1"/>
  <c r="C3554" i="1"/>
  <c r="H3554" i="1"/>
  <c r="D4184" i="1"/>
  <c r="H4184" i="1"/>
  <c r="C4184" i="1"/>
  <c r="H4040" i="1"/>
  <c r="D4040" i="1"/>
  <c r="C4040" i="1"/>
  <c r="D3884" i="1"/>
  <c r="C3884" i="1"/>
  <c r="H3884" i="1"/>
  <c r="C3629" i="1"/>
  <c r="H3629" i="1"/>
  <c r="D3629" i="1"/>
  <c r="D3159" i="1"/>
  <c r="C3159" i="1"/>
  <c r="H3159" i="1"/>
  <c r="C4087" i="1"/>
  <c r="D4087" i="1"/>
  <c r="H4087" i="1"/>
  <c r="H3975" i="1"/>
  <c r="C3975" i="1"/>
  <c r="D3975" i="1"/>
  <c r="C3817" i="1"/>
  <c r="H3817" i="1"/>
  <c r="D3817" i="1"/>
  <c r="D3561" i="1"/>
  <c r="C3561" i="1"/>
  <c r="H3561" i="1"/>
  <c r="H2772" i="1"/>
  <c r="C2772" i="1"/>
  <c r="D2772" i="1"/>
  <c r="C3316" i="1"/>
  <c r="D3316" i="1"/>
  <c r="H3316" i="1"/>
  <c r="C2996" i="1"/>
  <c r="D2996" i="1"/>
  <c r="H2996" i="1"/>
  <c r="C3359" i="1"/>
  <c r="D3359" i="1"/>
  <c r="H3359" i="1"/>
  <c r="D2973" i="1"/>
  <c r="H2973" i="1"/>
  <c r="C2973" i="1"/>
  <c r="C3745" i="1"/>
  <c r="H3745" i="1"/>
  <c r="D3745" i="1"/>
  <c r="D3639" i="1"/>
  <c r="H3639" i="1"/>
  <c r="C3639" i="1"/>
  <c r="H3473" i="1"/>
  <c r="C3473" i="1"/>
  <c r="D3473" i="1"/>
  <c r="D3352" i="1"/>
  <c r="C3352" i="1"/>
  <c r="H3352" i="1"/>
  <c r="C3132" i="1"/>
  <c r="H3132" i="1"/>
  <c r="D3132" i="1"/>
  <c r="C3684" i="1"/>
  <c r="D3684" i="1"/>
  <c r="H3684" i="1"/>
  <c r="D3567" i="1"/>
  <c r="C3567" i="1"/>
  <c r="H3567" i="1"/>
  <c r="H3422" i="1"/>
  <c r="C3422" i="1"/>
  <c r="D3422" i="1"/>
  <c r="C3229" i="1"/>
  <c r="H3229" i="1"/>
  <c r="D3229" i="1"/>
  <c r="C3779" i="1"/>
  <c r="H3779" i="1"/>
  <c r="D3779" i="1"/>
  <c r="C3614" i="1"/>
  <c r="D3614" i="1"/>
  <c r="H3614" i="1"/>
  <c r="H3472" i="1"/>
  <c r="D3472" i="1"/>
  <c r="C3472" i="1"/>
  <c r="C3336" i="1"/>
  <c r="D3336" i="1"/>
  <c r="H3336" i="1"/>
  <c r="H3047" i="1"/>
  <c r="D3047" i="1"/>
  <c r="C3047" i="1"/>
  <c r="D3688" i="1"/>
  <c r="C3688" i="1"/>
  <c r="H3688" i="1"/>
  <c r="H3556" i="1"/>
  <c r="D3556" i="1"/>
  <c r="C3556" i="1"/>
  <c r="D3420" i="1"/>
  <c r="C3420" i="1"/>
  <c r="H3420" i="1"/>
  <c r="C3234" i="1"/>
  <c r="D3234" i="1"/>
  <c r="H3234" i="1"/>
  <c r="C3777" i="1"/>
  <c r="H3777" i="1"/>
  <c r="D3777" i="1"/>
  <c r="H3661" i="1"/>
  <c r="D3661" i="1"/>
  <c r="C3661" i="1"/>
  <c r="C3559" i="1"/>
  <c r="D3559" i="1"/>
  <c r="H3559" i="1"/>
  <c r="C3440" i="1"/>
  <c r="D3440" i="1"/>
  <c r="H3440" i="1"/>
  <c r="C3222" i="1"/>
  <c r="D3222" i="1"/>
  <c r="H3222" i="1"/>
  <c r="D3821" i="1"/>
  <c r="F3821" i="1" s="1"/>
  <c r="C3821" i="1"/>
  <c r="H3821" i="1"/>
  <c r="C3675" i="1"/>
  <c r="H3675" i="1"/>
  <c r="D3675" i="1"/>
  <c r="D3511" i="1"/>
  <c r="H3511" i="1"/>
  <c r="C3511" i="1"/>
  <c r="D3392" i="1"/>
  <c r="H3392" i="1"/>
  <c r="C3392" i="1"/>
  <c r="C3240" i="1"/>
  <c r="D3240" i="1"/>
  <c r="H3240" i="1"/>
  <c r="D3286" i="1"/>
  <c r="H3286" i="1"/>
  <c r="C3286" i="1"/>
  <c r="C3188" i="1"/>
  <c r="H3188" i="1"/>
  <c r="D3188" i="1"/>
  <c r="D3031" i="1"/>
  <c r="H3031" i="1"/>
  <c r="C3031" i="1"/>
  <c r="C3177" i="1"/>
  <c r="D3177" i="1"/>
  <c r="H3177" i="1"/>
  <c r="D3002" i="1"/>
  <c r="H3002" i="1"/>
  <c r="C3002" i="1"/>
  <c r="C3248" i="1"/>
  <c r="D3248" i="1"/>
  <c r="H3248" i="1"/>
  <c r="D3166" i="1"/>
  <c r="C3166" i="1"/>
  <c r="H3166" i="1"/>
  <c r="C3305" i="1"/>
  <c r="D3305" i="1"/>
  <c r="H3305" i="1"/>
  <c r="D3133" i="1"/>
  <c r="C3133" i="1"/>
  <c r="H3133" i="1"/>
  <c r="H3250" i="1"/>
  <c r="C3250" i="1"/>
  <c r="D3250" i="1"/>
  <c r="C3088" i="1"/>
  <c r="D3088" i="1"/>
  <c r="H3088" i="1"/>
  <c r="H3112" i="1"/>
  <c r="C3112" i="1"/>
  <c r="D3112" i="1"/>
  <c r="H2914" i="1"/>
  <c r="D2914" i="1"/>
  <c r="C2914" i="1"/>
  <c r="C2921" i="1"/>
  <c r="D2921" i="1"/>
  <c r="H2921" i="1"/>
  <c r="D3114" i="1"/>
  <c r="C3114" i="1"/>
  <c r="H3114" i="1"/>
  <c r="C3006" i="1"/>
  <c r="D3006" i="1"/>
  <c r="H3006" i="1"/>
  <c r="C2935" i="1"/>
  <c r="D2935" i="1"/>
  <c r="H2935" i="1"/>
  <c r="C2829" i="1"/>
  <c r="D2829" i="1"/>
  <c r="H2829" i="1"/>
  <c r="C3026" i="1"/>
  <c r="D3026" i="1"/>
  <c r="H3026" i="1"/>
  <c r="H2882" i="1"/>
  <c r="C2882" i="1"/>
  <c r="D2882" i="1"/>
  <c r="D3124" i="1"/>
  <c r="C3124" i="1"/>
  <c r="H3124" i="1"/>
  <c r="H2956" i="1"/>
  <c r="D2956" i="1"/>
  <c r="C2956" i="1"/>
  <c r="D3109" i="1"/>
  <c r="H3109" i="1"/>
  <c r="C3109" i="1"/>
  <c r="C2897" i="1"/>
  <c r="H2897" i="1"/>
  <c r="D2897" i="1"/>
  <c r="H2791" i="1"/>
  <c r="D2791" i="1"/>
  <c r="C2791" i="1"/>
  <c r="C3003" i="1"/>
  <c r="H3003" i="1"/>
  <c r="D3003" i="1"/>
  <c r="C2930" i="1"/>
  <c r="D2930" i="1"/>
  <c r="H2930" i="1"/>
  <c r="D3118" i="1"/>
  <c r="C3118" i="1"/>
  <c r="H3118" i="1"/>
  <c r="H3015" i="1"/>
  <c r="D3015" i="1"/>
  <c r="C3015" i="1"/>
  <c r="C2876" i="1"/>
  <c r="H2876" i="1"/>
  <c r="D2876" i="1"/>
  <c r="C2768" i="1"/>
  <c r="H2768" i="1"/>
  <c r="D2768" i="1"/>
  <c r="C3011" i="1"/>
  <c r="D3011" i="1"/>
  <c r="H3011" i="1"/>
  <c r="C2824" i="1"/>
  <c r="D2824" i="1"/>
  <c r="H2824" i="1"/>
  <c r="H4192" i="1"/>
  <c r="D4192" i="1"/>
  <c r="C4192" i="1"/>
  <c r="C3126" i="1"/>
  <c r="H3126" i="1"/>
  <c r="D3126" i="1"/>
  <c r="C4445" i="1"/>
  <c r="H4445" i="1"/>
  <c r="D4445" i="1"/>
  <c r="D4708" i="1"/>
  <c r="H4708" i="1"/>
  <c r="C4708" i="1"/>
  <c r="D4089" i="1"/>
  <c r="C4089" i="1"/>
  <c r="H4089" i="1"/>
  <c r="C4289" i="1"/>
  <c r="D4289" i="1"/>
  <c r="H4289" i="1"/>
  <c r="C2995" i="1"/>
  <c r="H2995" i="1"/>
  <c r="D2995" i="1"/>
  <c r="D3277" i="1"/>
  <c r="H3277" i="1"/>
  <c r="C3277" i="1"/>
  <c r="H3192" i="1"/>
  <c r="C3192" i="1"/>
  <c r="D3192" i="1"/>
  <c r="D3095" i="1"/>
  <c r="C3095" i="1"/>
  <c r="H3095" i="1"/>
  <c r="D4471" i="1"/>
  <c r="F4471" i="1" s="1"/>
  <c r="C4471" i="1"/>
  <c r="H4471" i="1"/>
  <c r="H4548" i="1"/>
  <c r="C4548" i="1"/>
  <c r="D4548" i="1"/>
  <c r="D4332" i="1"/>
  <c r="H4332" i="1"/>
  <c r="C4332" i="1"/>
  <c r="H4685" i="1"/>
  <c r="D4685" i="1"/>
  <c r="C4685" i="1"/>
  <c r="H4680" i="1"/>
  <c r="C4680" i="1"/>
  <c r="D4680" i="1"/>
  <c r="H4276" i="1"/>
  <c r="C4276" i="1"/>
  <c r="D4276" i="1"/>
  <c r="D3706" i="1"/>
  <c r="H3706" i="1"/>
  <c r="C3706" i="1"/>
  <c r="D4493" i="1"/>
  <c r="H4493" i="1"/>
  <c r="C4493" i="1"/>
  <c r="H3850" i="1"/>
  <c r="C3850" i="1"/>
  <c r="D3850" i="1"/>
  <c r="C4555" i="1"/>
  <c r="D4555" i="1"/>
  <c r="H4555" i="1"/>
  <c r="H4335" i="1"/>
  <c r="C4335" i="1"/>
  <c r="D4335" i="1"/>
  <c r="C4553" i="1"/>
  <c r="D4553" i="1"/>
  <c r="H4553" i="1"/>
  <c r="D4385" i="1"/>
  <c r="C4385" i="1"/>
  <c r="H4385" i="1"/>
  <c r="C4440" i="1"/>
  <c r="D4440" i="1"/>
  <c r="H4440" i="1"/>
  <c r="D3201" i="1"/>
  <c r="H3201" i="1"/>
  <c r="C3201" i="1"/>
  <c r="C4315" i="1"/>
  <c r="D4315" i="1"/>
  <c r="H4315" i="1"/>
  <c r="D3375" i="1"/>
  <c r="C3375" i="1"/>
  <c r="H3375" i="1"/>
  <c r="D4706" i="1"/>
  <c r="H4706" i="1"/>
  <c r="C4706" i="1"/>
  <c r="H4678" i="1"/>
  <c r="C4678" i="1"/>
  <c r="D4678" i="1"/>
  <c r="D4367" i="1"/>
  <c r="H4367" i="1"/>
  <c r="C4367" i="1"/>
  <c r="D3851" i="1"/>
  <c r="C3851" i="1"/>
  <c r="H3851" i="1"/>
  <c r="H4234" i="1"/>
  <c r="C4234" i="1"/>
  <c r="D4234" i="1"/>
  <c r="C3808" i="1"/>
  <c r="D3808" i="1"/>
  <c r="H3808" i="1"/>
  <c r="D4720" i="1"/>
  <c r="C4720" i="1"/>
  <c r="H4720" i="1"/>
  <c r="C4606" i="1"/>
  <c r="D4606" i="1"/>
  <c r="H4606" i="1"/>
  <c r="C4283" i="1"/>
  <c r="H4283" i="1"/>
  <c r="D4283" i="1"/>
  <c r="C3145" i="1"/>
  <c r="D3145" i="1"/>
  <c r="H3145" i="1"/>
  <c r="C4616" i="1"/>
  <c r="H4616" i="1"/>
  <c r="D4616" i="1"/>
  <c r="C4489" i="1"/>
  <c r="D4489" i="1"/>
  <c r="H4489" i="1"/>
  <c r="C4155" i="1"/>
  <c r="D4155" i="1"/>
  <c r="H4155" i="1"/>
  <c r="C3488" i="1"/>
  <c r="H3488" i="1"/>
  <c r="D3488" i="1"/>
  <c r="C4681" i="1"/>
  <c r="D4681" i="1"/>
  <c r="H4681" i="1"/>
  <c r="C4554" i="1"/>
  <c r="D4554" i="1"/>
  <c r="H4554" i="1"/>
  <c r="D4355" i="1"/>
  <c r="C4355" i="1"/>
  <c r="H4355" i="1"/>
  <c r="H3914" i="1"/>
  <c r="D3914" i="1"/>
  <c r="C3914" i="1"/>
  <c r="D4650" i="1"/>
  <c r="F4650" i="1" s="1"/>
  <c r="C4650" i="1"/>
  <c r="H4650" i="1"/>
  <c r="C4549" i="1"/>
  <c r="D4549" i="1"/>
  <c r="H4549" i="1"/>
  <c r="H4281" i="1"/>
  <c r="D4281" i="1"/>
  <c r="C4281" i="1"/>
  <c r="D3789" i="1"/>
  <c r="H3789" i="1"/>
  <c r="C3789" i="1"/>
  <c r="D4574" i="1"/>
  <c r="H4574" i="1"/>
  <c r="C4574" i="1"/>
  <c r="D4408" i="1"/>
  <c r="H4408" i="1"/>
  <c r="C4408" i="1"/>
  <c r="C4137" i="1"/>
  <c r="D4137" i="1"/>
  <c r="H4137" i="1"/>
  <c r="C3329" i="1"/>
  <c r="H3329" i="1"/>
  <c r="D3329" i="1"/>
  <c r="D4628" i="1"/>
  <c r="H4628" i="1"/>
  <c r="C4628" i="1"/>
  <c r="H4442" i="1"/>
  <c r="C4442" i="1"/>
  <c r="D4442" i="1"/>
  <c r="F4442" i="1" s="1"/>
  <c r="H4054" i="1"/>
  <c r="C4054" i="1"/>
  <c r="D4054" i="1"/>
  <c r="D3652" i="1"/>
  <c r="H3652" i="1"/>
  <c r="C3652" i="1"/>
  <c r="C3805" i="1"/>
  <c r="H3805" i="1"/>
  <c r="D3805" i="1"/>
  <c r="C4457" i="1"/>
  <c r="H4457" i="1"/>
  <c r="D4457" i="1"/>
  <c r="C4318" i="1"/>
  <c r="D4318" i="1"/>
  <c r="H4318" i="1"/>
  <c r="H4230" i="1"/>
  <c r="D4230" i="1"/>
  <c r="C4230" i="1"/>
  <c r="C3974" i="1"/>
  <c r="D3974" i="1"/>
  <c r="H3974" i="1"/>
  <c r="H3644" i="1"/>
  <c r="D3644" i="1"/>
  <c r="C3644" i="1"/>
  <c r="C4274" i="1"/>
  <c r="H4274" i="1"/>
  <c r="D4274" i="1"/>
  <c r="D4147" i="1"/>
  <c r="H4147" i="1"/>
  <c r="C4147" i="1"/>
  <c r="H3871" i="1"/>
  <c r="D3871" i="1"/>
  <c r="C3871" i="1"/>
  <c r="D3105" i="1"/>
  <c r="C3105" i="1"/>
  <c r="H3105" i="1"/>
  <c r="D4370" i="1"/>
  <c r="C4370" i="1"/>
  <c r="H4370" i="1"/>
  <c r="D4163" i="1"/>
  <c r="C4163" i="1"/>
  <c r="H4163" i="1"/>
  <c r="C3716" i="1"/>
  <c r="H3716" i="1"/>
  <c r="D3716" i="1"/>
  <c r="H4422" i="1"/>
  <c r="D4422" i="1"/>
  <c r="C4422" i="1"/>
  <c r="C4307" i="1"/>
  <c r="D4307" i="1"/>
  <c r="H4307" i="1"/>
  <c r="H3972" i="1"/>
  <c r="D3972" i="1"/>
  <c r="C3972" i="1"/>
  <c r="D3363" i="1"/>
  <c r="C3363" i="1"/>
  <c r="H3363" i="1"/>
  <c r="C4366" i="1"/>
  <c r="D4366" i="1"/>
  <c r="H4366" i="1"/>
  <c r="C4183" i="1"/>
  <c r="D4183" i="1"/>
  <c r="H4183" i="1"/>
  <c r="H3919" i="1"/>
  <c r="D3919" i="1"/>
  <c r="C3919" i="1"/>
  <c r="D3524" i="1"/>
  <c r="C3524" i="1"/>
  <c r="H3524" i="1"/>
  <c r="H4501" i="1"/>
  <c r="D4501" i="1"/>
  <c r="C4501" i="1"/>
  <c r="D4319" i="1"/>
  <c r="C4319" i="1"/>
  <c r="H4319" i="1"/>
  <c r="C4080" i="1"/>
  <c r="D4080" i="1"/>
  <c r="H4080" i="1"/>
  <c r="D3868" i="1"/>
  <c r="C3868" i="1"/>
  <c r="H3868" i="1"/>
  <c r="C3382" i="1"/>
  <c r="D3382" i="1"/>
  <c r="H3382" i="1"/>
  <c r="H4068" i="1"/>
  <c r="C4068" i="1"/>
  <c r="D4068" i="1"/>
  <c r="C3951" i="1"/>
  <c r="H3951" i="1"/>
  <c r="D3951" i="1"/>
  <c r="H3828" i="1"/>
  <c r="C3828" i="1"/>
  <c r="D3828" i="1"/>
  <c r="D3432" i="1"/>
  <c r="C3432" i="1"/>
  <c r="H3432" i="1"/>
  <c r="H4169" i="1"/>
  <c r="C4169" i="1"/>
  <c r="D4169" i="1"/>
  <c r="H3991" i="1"/>
  <c r="D3991" i="1"/>
  <c r="C3991" i="1"/>
  <c r="C3863" i="1"/>
  <c r="D3863" i="1"/>
  <c r="H3863" i="1"/>
  <c r="C3667" i="1"/>
  <c r="D3667" i="1"/>
  <c r="H3667" i="1"/>
  <c r="C3190" i="1"/>
  <c r="D3190" i="1"/>
  <c r="H3190" i="1"/>
  <c r="C4099" i="1"/>
  <c r="D4099" i="1"/>
  <c r="H4099" i="1"/>
  <c r="C3994" i="1"/>
  <c r="D3994" i="1"/>
  <c r="H3994" i="1"/>
  <c r="D3819" i="1"/>
  <c r="H3819" i="1"/>
  <c r="C3819" i="1"/>
  <c r="C3485" i="1"/>
  <c r="H3485" i="1"/>
  <c r="D3485" i="1"/>
  <c r="C4130" i="1"/>
  <c r="D4130" i="1"/>
  <c r="H4130" i="1"/>
  <c r="H3981" i="1"/>
  <c r="C3981" i="1"/>
  <c r="D3981" i="1"/>
  <c r="H3751" i="1"/>
  <c r="C3751" i="1"/>
  <c r="D3751" i="1"/>
  <c r="D3544" i="1"/>
  <c r="C3544" i="1"/>
  <c r="H3544" i="1"/>
  <c r="C4172" i="1"/>
  <c r="D4172" i="1"/>
  <c r="H4172" i="1"/>
  <c r="D4037" i="1"/>
  <c r="C4037" i="1"/>
  <c r="H4037" i="1"/>
  <c r="D3857" i="1"/>
  <c r="F3857" i="1" s="1"/>
  <c r="C3857" i="1"/>
  <c r="H3857" i="1"/>
  <c r="H3620" i="1"/>
  <c r="C3620" i="1"/>
  <c r="D3620" i="1"/>
  <c r="D2974" i="1"/>
  <c r="H2974" i="1"/>
  <c r="C2974" i="1"/>
  <c r="C4084" i="1"/>
  <c r="D4084" i="1"/>
  <c r="H4084" i="1"/>
  <c r="C3970" i="1"/>
  <c r="D3970" i="1"/>
  <c r="H3970" i="1"/>
  <c r="H3801" i="1"/>
  <c r="C3801" i="1"/>
  <c r="D3801" i="1"/>
  <c r="H3543" i="1"/>
  <c r="C3543" i="1"/>
  <c r="D3543" i="1"/>
  <c r="D3460" i="1"/>
  <c r="H3460" i="1"/>
  <c r="C3460" i="1"/>
  <c r="D3298" i="1"/>
  <c r="H3298" i="1"/>
  <c r="C3298" i="1"/>
  <c r="H2929" i="1"/>
  <c r="C2929" i="1"/>
  <c r="D2929" i="1"/>
  <c r="H3321" i="1"/>
  <c r="D3321" i="1"/>
  <c r="C3321" i="1"/>
  <c r="C2948" i="1"/>
  <c r="D2948" i="1"/>
  <c r="H2948" i="1"/>
  <c r="D3733" i="1"/>
  <c r="H3733" i="1"/>
  <c r="C3733" i="1"/>
  <c r="D3604" i="1"/>
  <c r="C3604" i="1"/>
  <c r="H3604" i="1"/>
  <c r="C3445" i="1"/>
  <c r="D3445" i="1"/>
  <c r="H3445" i="1"/>
  <c r="C3320" i="1"/>
  <c r="H3320" i="1"/>
  <c r="D3320" i="1"/>
  <c r="H3120" i="1"/>
  <c r="C3120" i="1"/>
  <c r="D3120" i="1"/>
  <c r="D3678" i="1"/>
  <c r="H3678" i="1"/>
  <c r="C3678" i="1"/>
  <c r="C3536" i="1"/>
  <c r="H3536" i="1"/>
  <c r="D3536" i="1"/>
  <c r="C3418" i="1"/>
  <c r="D3418" i="1"/>
  <c r="H3418" i="1"/>
  <c r="D3210" i="1"/>
  <c r="H3210" i="1"/>
  <c r="C3210" i="1"/>
  <c r="D3769" i="1"/>
  <c r="C3769" i="1"/>
  <c r="H3769" i="1"/>
  <c r="C3590" i="1"/>
  <c r="H3590" i="1"/>
  <c r="D3590" i="1"/>
  <c r="D3457" i="1"/>
  <c r="C3457" i="1"/>
  <c r="H3457" i="1"/>
  <c r="C3331" i="1"/>
  <c r="D3331" i="1"/>
  <c r="H3331" i="1"/>
  <c r="C2871" i="1"/>
  <c r="D2871" i="1"/>
  <c r="H2871" i="1"/>
  <c r="C3677" i="1"/>
  <c r="H3677" i="1"/>
  <c r="D3677" i="1"/>
  <c r="H3551" i="1"/>
  <c r="C3551" i="1"/>
  <c r="D3551" i="1"/>
  <c r="C3409" i="1"/>
  <c r="H3409" i="1"/>
  <c r="D3409" i="1"/>
  <c r="H3204" i="1"/>
  <c r="C3204" i="1"/>
  <c r="D3204" i="1"/>
  <c r="D3773" i="1"/>
  <c r="C3773" i="1"/>
  <c r="H3773" i="1"/>
  <c r="C3658" i="1"/>
  <c r="D3658" i="1"/>
  <c r="H3658" i="1"/>
  <c r="H3550" i="1"/>
  <c r="C3550" i="1"/>
  <c r="D3550" i="1"/>
  <c r="D3433" i="1"/>
  <c r="C3433" i="1"/>
  <c r="H3433" i="1"/>
  <c r="H3216" i="1"/>
  <c r="C3216" i="1"/>
  <c r="D3216" i="1"/>
  <c r="D3815" i="1"/>
  <c r="C3815" i="1"/>
  <c r="H3815" i="1"/>
  <c r="C3645" i="1"/>
  <c r="D3645" i="1"/>
  <c r="H3645" i="1"/>
  <c r="C3507" i="1"/>
  <c r="H3507" i="1"/>
  <c r="D3507" i="1"/>
  <c r="H3371" i="1"/>
  <c r="C3371" i="1"/>
  <c r="D3371" i="1"/>
  <c r="C3215" i="1"/>
  <c r="D3215" i="1"/>
  <c r="H3215" i="1"/>
  <c r="C3274" i="1"/>
  <c r="D3274" i="1"/>
  <c r="H3274" i="1"/>
  <c r="C3183" i="1"/>
  <c r="D3183" i="1"/>
  <c r="H3183" i="1"/>
  <c r="C3023" i="1"/>
  <c r="H3023" i="1"/>
  <c r="D3023" i="1"/>
  <c r="C3158" i="1"/>
  <c r="D3158" i="1"/>
  <c r="H3158" i="1"/>
  <c r="D2992" i="1"/>
  <c r="C2992" i="1"/>
  <c r="H2992" i="1"/>
  <c r="H3238" i="1"/>
  <c r="C3238" i="1"/>
  <c r="D3238" i="1"/>
  <c r="C3134" i="1"/>
  <c r="D3134" i="1"/>
  <c r="H3134" i="1"/>
  <c r="C3302" i="1"/>
  <c r="D3302" i="1"/>
  <c r="H3302" i="1"/>
  <c r="C3122" i="1"/>
  <c r="D3122" i="1"/>
  <c r="H3122" i="1"/>
  <c r="C3235" i="1"/>
  <c r="D3235" i="1"/>
  <c r="H3235" i="1"/>
  <c r="H3061" i="1"/>
  <c r="D3061" i="1"/>
  <c r="C3061" i="1"/>
  <c r="D3083" i="1"/>
  <c r="C3083" i="1"/>
  <c r="H3083" i="1"/>
  <c r="H2903" i="1"/>
  <c r="D2903" i="1"/>
  <c r="C2903" i="1"/>
  <c r="C2913" i="1"/>
  <c r="D2913" i="1"/>
  <c r="H2913" i="1"/>
  <c r="H3111" i="1"/>
  <c r="D3111" i="1"/>
  <c r="C3111" i="1"/>
  <c r="C2994" i="1"/>
  <c r="D2994" i="1"/>
  <c r="H2994" i="1"/>
  <c r="C2931" i="1"/>
  <c r="H2931" i="1"/>
  <c r="D2931" i="1"/>
  <c r="C2823" i="1"/>
  <c r="D2823" i="1"/>
  <c r="H2823" i="1"/>
  <c r="D3021" i="1"/>
  <c r="C3021" i="1"/>
  <c r="H3021" i="1"/>
  <c r="D2878" i="1"/>
  <c r="C2878" i="1"/>
  <c r="H2878" i="1"/>
  <c r="H3110" i="1"/>
  <c r="D3110" i="1"/>
  <c r="C3110" i="1"/>
  <c r="C2945" i="1"/>
  <c r="D2945" i="1"/>
  <c r="H2945" i="1"/>
  <c r="C3104" i="1"/>
  <c r="D3104" i="1"/>
  <c r="H3104" i="1"/>
  <c r="D2886" i="1"/>
  <c r="C2886" i="1"/>
  <c r="H2886" i="1"/>
  <c r="C3127" i="1"/>
  <c r="D3127" i="1"/>
  <c r="H3127" i="1"/>
  <c r="D2993" i="1"/>
  <c r="C2993" i="1"/>
  <c r="H2993" i="1"/>
  <c r="H2919" i="1"/>
  <c r="C2919" i="1"/>
  <c r="D2919" i="1"/>
  <c r="C3113" i="1"/>
  <c r="D3113" i="1"/>
  <c r="H3113" i="1"/>
  <c r="C3009" i="1"/>
  <c r="D3009" i="1"/>
  <c r="H3009" i="1"/>
  <c r="D2866" i="1"/>
  <c r="C2866" i="1"/>
  <c r="H2866" i="1"/>
  <c r="H3130" i="1"/>
  <c r="C3130" i="1"/>
  <c r="D3130" i="1"/>
  <c r="D2979" i="1"/>
  <c r="C2979" i="1"/>
  <c r="H2979" i="1"/>
  <c r="H2818" i="1"/>
  <c r="D2818" i="1"/>
  <c r="C2818" i="1"/>
  <c r="H4342" i="1"/>
  <c r="D4342" i="1"/>
  <c r="C4342" i="1"/>
  <c r="C2964" i="1"/>
  <c r="H2964" i="1"/>
  <c r="D2964" i="1"/>
  <c r="D4368" i="1"/>
  <c r="C4368" i="1"/>
  <c r="H4368" i="1"/>
  <c r="C4683" i="1"/>
  <c r="H4683" i="1"/>
  <c r="D4683" i="1"/>
  <c r="H4638" i="1"/>
  <c r="C4638" i="1"/>
  <c r="D4638" i="1"/>
  <c r="D4268" i="1"/>
  <c r="H4268" i="1"/>
  <c r="C4268" i="1"/>
  <c r="H2894" i="1"/>
  <c r="D2894" i="1"/>
  <c r="C2894" i="1"/>
  <c r="C3562" i="1"/>
  <c r="D3562" i="1"/>
  <c r="H3562" i="1"/>
  <c r="D3811" i="1"/>
  <c r="H3811" i="1"/>
  <c r="C3811" i="1"/>
  <c r="D2989" i="1"/>
  <c r="H2989" i="1"/>
  <c r="C2989" i="1"/>
  <c r="H4316" i="1"/>
  <c r="C4316" i="1"/>
  <c r="D4316" i="1"/>
  <c r="H4269" i="1"/>
  <c r="C4269" i="1"/>
  <c r="D4269" i="1"/>
  <c r="D4010" i="1"/>
  <c r="F4010" i="1" s="1"/>
  <c r="H4010" i="1"/>
  <c r="C4010" i="1"/>
  <c r="C4607" i="1"/>
  <c r="D4607" i="1"/>
  <c r="H4607" i="1"/>
  <c r="H4622" i="1"/>
  <c r="D4622" i="1"/>
  <c r="C4622" i="1"/>
  <c r="D3893" i="1"/>
  <c r="H3893" i="1"/>
  <c r="C3893" i="1"/>
  <c r="H4735" i="1"/>
  <c r="D4735" i="1"/>
  <c r="C4735" i="1"/>
  <c r="H4395" i="1"/>
  <c r="C4395" i="1"/>
  <c r="D4395" i="1"/>
  <c r="H4363" i="1"/>
  <c r="C4363" i="1"/>
  <c r="D4363" i="1"/>
  <c r="H4359" i="1"/>
  <c r="C4359" i="1"/>
  <c r="D4359" i="1"/>
  <c r="C4504" i="1"/>
  <c r="H4504" i="1"/>
  <c r="D4504" i="1"/>
  <c r="H4390" i="1"/>
  <c r="C4390" i="1"/>
  <c r="D4390" i="1"/>
  <c r="D4675" i="1"/>
  <c r="H4675" i="1"/>
  <c r="C4675" i="1"/>
  <c r="D4256" i="1"/>
  <c r="C4256" i="1"/>
  <c r="H4256" i="1"/>
  <c r="H4644" i="1"/>
  <c r="C4644" i="1"/>
  <c r="D4644" i="1"/>
  <c r="D4640" i="1"/>
  <c r="C4640" i="1"/>
  <c r="H4640" i="1"/>
  <c r="D4293" i="1"/>
  <c r="H4293" i="1"/>
  <c r="C4293" i="1"/>
  <c r="D4656" i="1"/>
  <c r="H4656" i="1"/>
  <c r="C4656" i="1"/>
  <c r="H4477" i="1"/>
  <c r="C4477" i="1"/>
  <c r="D4477" i="1"/>
  <c r="C4247" i="1"/>
  <c r="H4247" i="1"/>
  <c r="D4247" i="1"/>
  <c r="C3503" i="1"/>
  <c r="D3503" i="1"/>
  <c r="H3503" i="1"/>
  <c r="H4095" i="1"/>
  <c r="D4095" i="1"/>
  <c r="C4095" i="1"/>
  <c r="D3354" i="1"/>
  <c r="H3354" i="1"/>
  <c r="C3354" i="1"/>
  <c r="H4705" i="1"/>
  <c r="D4705" i="1"/>
  <c r="C4705" i="1"/>
  <c r="C4576" i="1"/>
  <c r="H4576" i="1"/>
  <c r="D4576" i="1"/>
  <c r="C4233" i="1"/>
  <c r="D4233" i="1"/>
  <c r="H4233" i="1"/>
  <c r="C4699" i="1"/>
  <c r="D4699" i="1"/>
  <c r="H4699" i="1"/>
  <c r="C4584" i="1"/>
  <c r="H4584" i="1"/>
  <c r="D4584" i="1"/>
  <c r="C4473" i="1"/>
  <c r="D4473" i="1"/>
  <c r="H4473" i="1"/>
  <c r="H4121" i="1"/>
  <c r="D4121" i="1"/>
  <c r="C4121" i="1"/>
  <c r="D4736" i="1"/>
  <c r="C4736" i="1"/>
  <c r="H4736" i="1"/>
  <c r="H4659" i="1"/>
  <c r="C4659" i="1"/>
  <c r="D4659" i="1"/>
  <c r="D4538" i="1"/>
  <c r="H4538" i="1"/>
  <c r="C4538" i="1"/>
  <c r="D4308" i="1"/>
  <c r="C4308" i="1"/>
  <c r="H4308" i="1"/>
  <c r="C3806" i="1"/>
  <c r="D3806" i="1"/>
  <c r="H3806" i="1"/>
  <c r="C4634" i="1"/>
  <c r="D4634" i="1"/>
  <c r="H4634" i="1"/>
  <c r="D4502" i="1"/>
  <c r="C4502" i="1"/>
  <c r="H4502" i="1"/>
  <c r="C4243" i="1"/>
  <c r="D4243" i="1"/>
  <c r="H4243" i="1"/>
  <c r="H4710" i="1"/>
  <c r="D4710" i="1"/>
  <c r="C4710" i="1"/>
  <c r="C4546" i="1"/>
  <c r="D4546" i="1"/>
  <c r="H4546" i="1"/>
  <c r="H4373" i="1"/>
  <c r="D4373" i="1"/>
  <c r="C4373" i="1"/>
  <c r="D4078" i="1"/>
  <c r="H4078" i="1"/>
  <c r="C4078" i="1"/>
  <c r="C4744" i="1"/>
  <c r="D4744" i="1"/>
  <c r="H4744" i="1"/>
  <c r="C4594" i="1"/>
  <c r="D4594" i="1"/>
  <c r="H4594" i="1"/>
  <c r="H4379" i="1"/>
  <c r="C4379" i="1"/>
  <c r="D4379" i="1"/>
  <c r="D3926" i="1"/>
  <c r="C3926" i="1"/>
  <c r="H3926" i="1"/>
  <c r="H3602" i="1"/>
  <c r="C3602" i="1"/>
  <c r="D3602" i="1"/>
  <c r="C3634" i="1"/>
  <c r="H3634" i="1"/>
  <c r="D3634" i="1"/>
  <c r="C4409" i="1"/>
  <c r="D4409" i="1"/>
  <c r="H4409" i="1"/>
  <c r="C4302" i="1"/>
  <c r="D4302" i="1"/>
  <c r="H4302" i="1"/>
  <c r="D4164" i="1"/>
  <c r="C4164" i="1"/>
  <c r="H4164" i="1"/>
  <c r="H3904" i="1"/>
  <c r="C3904" i="1"/>
  <c r="D3904" i="1"/>
  <c r="D3367" i="1"/>
  <c r="C3367" i="1"/>
  <c r="H3367" i="1"/>
  <c r="D4265" i="1"/>
  <c r="C4265" i="1"/>
  <c r="H4265" i="1"/>
  <c r="D4103" i="1"/>
  <c r="C4103" i="1"/>
  <c r="H4103" i="1"/>
  <c r="H3798" i="1"/>
  <c r="C3798" i="1"/>
  <c r="D3798" i="1"/>
  <c r="C4426" i="1"/>
  <c r="D4426" i="1"/>
  <c r="H4426" i="1"/>
  <c r="C4324" i="1"/>
  <c r="D4324" i="1"/>
  <c r="F4324" i="1" s="1"/>
  <c r="H4324" i="1"/>
  <c r="D4039" i="1"/>
  <c r="F4039" i="1" s="1"/>
  <c r="H4039" i="1"/>
  <c r="C4039" i="1"/>
  <c r="D3525" i="1"/>
  <c r="C3525" i="1"/>
  <c r="H3525" i="1"/>
  <c r="C4364" i="1"/>
  <c r="D4364" i="1"/>
  <c r="H4364" i="1"/>
  <c r="D4236" i="1"/>
  <c r="C4236" i="1"/>
  <c r="H4236" i="1"/>
  <c r="H3910" i="1"/>
  <c r="C3910" i="1"/>
  <c r="D3910" i="1"/>
  <c r="C4447" i="1"/>
  <c r="D4447" i="1"/>
  <c r="H4447" i="1"/>
  <c r="C4312" i="1"/>
  <c r="D4312" i="1"/>
  <c r="H4312" i="1"/>
  <c r="C4152" i="1"/>
  <c r="D4152" i="1"/>
  <c r="H4152" i="1"/>
  <c r="C3869" i="1"/>
  <c r="D3869" i="1"/>
  <c r="H3869" i="1"/>
  <c r="C3383" i="1"/>
  <c r="H3383" i="1"/>
  <c r="D3383" i="1"/>
  <c r="D4470" i="1"/>
  <c r="C4470" i="1"/>
  <c r="H4470" i="1"/>
  <c r="D4260" i="1"/>
  <c r="C4260" i="1"/>
  <c r="H4260" i="1"/>
  <c r="C4051" i="1"/>
  <c r="D4051" i="1"/>
  <c r="H4051" i="1"/>
  <c r="H3796" i="1"/>
  <c r="D3796" i="1"/>
  <c r="C3796" i="1"/>
  <c r="H4186" i="1"/>
  <c r="D4186" i="1"/>
  <c r="C4186" i="1"/>
  <c r="D4028" i="1"/>
  <c r="C4028" i="1"/>
  <c r="H4028" i="1"/>
  <c r="D3913" i="1"/>
  <c r="C3913" i="1"/>
  <c r="H3913" i="1"/>
  <c r="D3753" i="1"/>
  <c r="C3753" i="1"/>
  <c r="H3753" i="1"/>
  <c r="C3326" i="1"/>
  <c r="H3326" i="1"/>
  <c r="D3326" i="1"/>
  <c r="C4079" i="1"/>
  <c r="D4079" i="1"/>
  <c r="H4079" i="1"/>
  <c r="D3950" i="1"/>
  <c r="C3950" i="1"/>
  <c r="H3950" i="1"/>
  <c r="D3832" i="1"/>
  <c r="C3832" i="1"/>
  <c r="H3832" i="1"/>
  <c r="D3572" i="1"/>
  <c r="H3572" i="1"/>
  <c r="C3572" i="1"/>
  <c r="D2889" i="1"/>
  <c r="C2889" i="1"/>
  <c r="H2889" i="1"/>
  <c r="H4067" i="1"/>
  <c r="C4067" i="1"/>
  <c r="D4067" i="1"/>
  <c r="C3949" i="1"/>
  <c r="D3949" i="1"/>
  <c r="H3949" i="1"/>
  <c r="H3772" i="1"/>
  <c r="C3772" i="1"/>
  <c r="D3772" i="1"/>
  <c r="H3391" i="1"/>
  <c r="C3391" i="1"/>
  <c r="D3391" i="1"/>
  <c r="C4117" i="1"/>
  <c r="D4117" i="1"/>
  <c r="H4117" i="1"/>
  <c r="D3885" i="1"/>
  <c r="C3885" i="1"/>
  <c r="H3885" i="1"/>
  <c r="C3702" i="1"/>
  <c r="D3702" i="1"/>
  <c r="H3702" i="1"/>
  <c r="H3415" i="1"/>
  <c r="C3415" i="1"/>
  <c r="D3415" i="1"/>
  <c r="C4135" i="1"/>
  <c r="D4135" i="1"/>
  <c r="H4135" i="1"/>
  <c r="D4017" i="1"/>
  <c r="H4017" i="1"/>
  <c r="C4017" i="1"/>
  <c r="C3771" i="1"/>
  <c r="H3771" i="1"/>
  <c r="D3771" i="1"/>
  <c r="C3553" i="1"/>
  <c r="D3553" i="1"/>
  <c r="H3553" i="1"/>
  <c r="D4181" i="1"/>
  <c r="H4181" i="1"/>
  <c r="C4181" i="1"/>
  <c r="C4061" i="1"/>
  <c r="D4061" i="1"/>
  <c r="H4061" i="1"/>
  <c r="D3937" i="1"/>
  <c r="C3937" i="1"/>
  <c r="H3937" i="1"/>
  <c r="C3738" i="1"/>
  <c r="D3738" i="1"/>
  <c r="H3738" i="1"/>
  <c r="C3490" i="1"/>
  <c r="H3490" i="1"/>
  <c r="D3490" i="1"/>
  <c r="H3400" i="1"/>
  <c r="D3400" i="1"/>
  <c r="C3400" i="1"/>
  <c r="H3219" i="1"/>
  <c r="D3219" i="1"/>
  <c r="C3219" i="1"/>
  <c r="D3466" i="1"/>
  <c r="H3466" i="1"/>
  <c r="C3466" i="1"/>
  <c r="C3259" i="1"/>
  <c r="D3259" i="1"/>
  <c r="H3259" i="1"/>
  <c r="C3813" i="1"/>
  <c r="H3813" i="1"/>
  <c r="D3813" i="1"/>
  <c r="D3713" i="1"/>
  <c r="H3713" i="1"/>
  <c r="C3713" i="1"/>
  <c r="C3568" i="1"/>
  <c r="D3568" i="1"/>
  <c r="H3568" i="1"/>
  <c r="C3431" i="1"/>
  <c r="H3431" i="1"/>
  <c r="D3431" i="1"/>
  <c r="H3281" i="1"/>
  <c r="D3281" i="1"/>
  <c r="C3281" i="1"/>
  <c r="D2967" i="1"/>
  <c r="C2967" i="1"/>
  <c r="H2967" i="1"/>
  <c r="C3654" i="1"/>
  <c r="D3654" i="1"/>
  <c r="H3654" i="1"/>
  <c r="C3505" i="1"/>
  <c r="D3505" i="1"/>
  <c r="H3505" i="1"/>
  <c r="D3369" i="1"/>
  <c r="C3369" i="1"/>
  <c r="H3369" i="1"/>
  <c r="C3007" i="1"/>
  <c r="H3007" i="1"/>
  <c r="D3007" i="1"/>
  <c r="H3732" i="1"/>
  <c r="C3732" i="1"/>
  <c r="D3732" i="1"/>
  <c r="C3566" i="1"/>
  <c r="D3566" i="1"/>
  <c r="H3566" i="1"/>
  <c r="D3417" i="1"/>
  <c r="C3417" i="1"/>
  <c r="H3417" i="1"/>
  <c r="C3315" i="1"/>
  <c r="D3315" i="1"/>
  <c r="H3315" i="1"/>
  <c r="D3778" i="1"/>
  <c r="H3778" i="1"/>
  <c r="C3778" i="1"/>
  <c r="H3632" i="1"/>
  <c r="C3632" i="1"/>
  <c r="D3632" i="1"/>
  <c r="D3489" i="1"/>
  <c r="C3489" i="1"/>
  <c r="H3489" i="1"/>
  <c r="C3387" i="1"/>
  <c r="D3387" i="1"/>
  <c r="H3387" i="1"/>
  <c r="C3179" i="1"/>
  <c r="D3179" i="1"/>
  <c r="H3179" i="1"/>
  <c r="D3743" i="1"/>
  <c r="C3743" i="1"/>
  <c r="H3743" i="1"/>
  <c r="H3631" i="1"/>
  <c r="D3631" i="1"/>
  <c r="C3631" i="1"/>
  <c r="D3500" i="1"/>
  <c r="C3500" i="1"/>
  <c r="H3500" i="1"/>
  <c r="C3393" i="1"/>
  <c r="D3393" i="1"/>
  <c r="H3393" i="1"/>
  <c r="H3080" i="1"/>
  <c r="C3080" i="1"/>
  <c r="D3080" i="1"/>
  <c r="C3776" i="1"/>
  <c r="H3776" i="1"/>
  <c r="D3776" i="1"/>
  <c r="C3610" i="1"/>
  <c r="H3610" i="1"/>
  <c r="D3610" i="1"/>
  <c r="H3476" i="1"/>
  <c r="C3476" i="1"/>
  <c r="D3476" i="1"/>
  <c r="H3345" i="1"/>
  <c r="D3345" i="1"/>
  <c r="C3345" i="1"/>
  <c r="C3170" i="1"/>
  <c r="D3170" i="1"/>
  <c r="H3170" i="1"/>
  <c r="D3254" i="1"/>
  <c r="H3254" i="1"/>
  <c r="C3254" i="1"/>
  <c r="C3156" i="1"/>
  <c r="D3156" i="1"/>
  <c r="H3156" i="1"/>
  <c r="D2784" i="1"/>
  <c r="H2784" i="1"/>
  <c r="C2784" i="1"/>
  <c r="D3129" i="1"/>
  <c r="H3129" i="1"/>
  <c r="C3129" i="1"/>
  <c r="D2946" i="1"/>
  <c r="H2946" i="1"/>
  <c r="C2946" i="1"/>
  <c r="C3221" i="1"/>
  <c r="D3221" i="1"/>
  <c r="H3221" i="1"/>
  <c r="H3062" i="1"/>
  <c r="C3062" i="1"/>
  <c r="D3062" i="1"/>
  <c r="C3289" i="1"/>
  <c r="H3289" i="1"/>
  <c r="D3289" i="1"/>
  <c r="C2999" i="1"/>
  <c r="H2999" i="1"/>
  <c r="D2999" i="1"/>
  <c r="H3223" i="1"/>
  <c r="C3223" i="1"/>
  <c r="D3223" i="1"/>
  <c r="H2968" i="1"/>
  <c r="C2968" i="1"/>
  <c r="D2968" i="1"/>
  <c r="C3008" i="1"/>
  <c r="D3008" i="1"/>
  <c r="H3008" i="1"/>
  <c r="H2858" i="1"/>
  <c r="C2858" i="1"/>
  <c r="D2858" i="1"/>
  <c r="D2854" i="1"/>
  <c r="H2854" i="1"/>
  <c r="C2854" i="1"/>
  <c r="H3079" i="1"/>
  <c r="D3079" i="1"/>
  <c r="C3079" i="1"/>
  <c r="C2983" i="1"/>
  <c r="D2983" i="1"/>
  <c r="H2983" i="1"/>
  <c r="D2908" i="1"/>
  <c r="F2908" i="1" s="1"/>
  <c r="C2908" i="1"/>
  <c r="H2908" i="1"/>
  <c r="H2777" i="1"/>
  <c r="D2777" i="1"/>
  <c r="C2777" i="1"/>
  <c r="D2977" i="1"/>
  <c r="C2977" i="1"/>
  <c r="H2977" i="1"/>
  <c r="H2848" i="1"/>
  <c r="D2848" i="1"/>
  <c r="C2848" i="1"/>
  <c r="C3074" i="1"/>
  <c r="H3074" i="1"/>
  <c r="D3074" i="1"/>
  <c r="H2898" i="1"/>
  <c r="C2898" i="1"/>
  <c r="D2898" i="1"/>
  <c r="C3017" i="1"/>
  <c r="D3017" i="1"/>
  <c r="H3017" i="1"/>
  <c r="H2852" i="1"/>
  <c r="C2852" i="1"/>
  <c r="D2852" i="1"/>
  <c r="C3081" i="1"/>
  <c r="H3081" i="1"/>
  <c r="D3081" i="1"/>
  <c r="H2975" i="1"/>
  <c r="C2975" i="1"/>
  <c r="D2975" i="1"/>
  <c r="H2867" i="1"/>
  <c r="C2867" i="1"/>
  <c r="D2867" i="1"/>
  <c r="H3094" i="1"/>
  <c r="C3094" i="1"/>
  <c r="D3094" i="1"/>
  <c r="D2985" i="1"/>
  <c r="C2985" i="1"/>
  <c r="H2985" i="1"/>
  <c r="D2847" i="1"/>
  <c r="C2847" i="1"/>
  <c r="H2847" i="1"/>
  <c r="H3117" i="1"/>
  <c r="C3117" i="1"/>
  <c r="D3117" i="1"/>
  <c r="H2917" i="1"/>
  <c r="D2917" i="1"/>
  <c r="C2917" i="1"/>
  <c r="H2796" i="1"/>
  <c r="C2796" i="1"/>
  <c r="D2796" i="1"/>
  <c r="C4452" i="1"/>
  <c r="D4452" i="1"/>
  <c r="H4452" i="1"/>
  <c r="C4652" i="1"/>
  <c r="H4652" i="1"/>
  <c r="D4652" i="1"/>
  <c r="H4668" i="1"/>
  <c r="D4668" i="1"/>
  <c r="C4668" i="1"/>
  <c r="H4458" i="1"/>
  <c r="C4458" i="1"/>
  <c r="D4458" i="1"/>
  <c r="H4514" i="1"/>
  <c r="C4514" i="1"/>
  <c r="D4514" i="1"/>
  <c r="H4743" i="1"/>
  <c r="C4743" i="1"/>
  <c r="D4743" i="1"/>
  <c r="C4716" i="1"/>
  <c r="D4716" i="1"/>
  <c r="F4716" i="1" s="1"/>
  <c r="H4716" i="1"/>
  <c r="H4610" i="1"/>
  <c r="D4610" i="1"/>
  <c r="C4610" i="1"/>
  <c r="C4589" i="1"/>
  <c r="H4589" i="1"/>
  <c r="D4589" i="1"/>
  <c r="C4481" i="1"/>
  <c r="H4481" i="1"/>
  <c r="D4481" i="1"/>
  <c r="D4679" i="1"/>
  <c r="C4679" i="1"/>
  <c r="H4679" i="1"/>
  <c r="C4645" i="1"/>
  <c r="D4645" i="1"/>
  <c r="H4645" i="1"/>
  <c r="D4568" i="1"/>
  <c r="C4568" i="1"/>
  <c r="H4568" i="1"/>
  <c r="C4611" i="1"/>
  <c r="D4611" i="1"/>
  <c r="H4611" i="1"/>
  <c r="C3541" i="1"/>
  <c r="D3541" i="1"/>
  <c r="H3541" i="1"/>
  <c r="C4063" i="1"/>
  <c r="D4063" i="1"/>
  <c r="H4063" i="1"/>
  <c r="C3000" i="1"/>
  <c r="D3000" i="1"/>
  <c r="H3000" i="1"/>
  <c r="D4334" i="1"/>
  <c r="H4334" i="1"/>
  <c r="C4334" i="1"/>
  <c r="H4042" i="1"/>
  <c r="C4042" i="1"/>
  <c r="D4042" i="1"/>
  <c r="C4499" i="1"/>
  <c r="D4499" i="1"/>
  <c r="H4499" i="1"/>
  <c r="C4677" i="1"/>
  <c r="H4677" i="1"/>
  <c r="D4677" i="1"/>
  <c r="C4593" i="1"/>
  <c r="D4593" i="1"/>
  <c r="H4593" i="1"/>
  <c r="H3534" i="1"/>
  <c r="C3534" i="1"/>
  <c r="D3534" i="1"/>
  <c r="D4250" i="1"/>
  <c r="C4250" i="1"/>
  <c r="H4250" i="1"/>
  <c r="C4476" i="1"/>
  <c r="D4476" i="1"/>
  <c r="H4476" i="1"/>
  <c r="D4542" i="1"/>
  <c r="C4542" i="1"/>
  <c r="H4542" i="1"/>
  <c r="H4248" i="1"/>
  <c r="C4248" i="1"/>
  <c r="D4248" i="1"/>
  <c r="H4721" i="1"/>
  <c r="C4721" i="1"/>
  <c r="D4721" i="1"/>
  <c r="H3993" i="1"/>
  <c r="C3993" i="1"/>
  <c r="D3993" i="1"/>
  <c r="C4414" i="1"/>
  <c r="D4414" i="1"/>
  <c r="H4414" i="1"/>
  <c r="C4305" i="1"/>
  <c r="D4305" i="1"/>
  <c r="H4305" i="1"/>
  <c r="H4110" i="1"/>
  <c r="C4110" i="1"/>
  <c r="D4110" i="1"/>
  <c r="C3593" i="1"/>
  <c r="D3593" i="1"/>
  <c r="H3593" i="1"/>
  <c r="D2928" i="1"/>
  <c r="H2928" i="1"/>
  <c r="C2928" i="1"/>
  <c r="C3878" i="1"/>
  <c r="H3878" i="1"/>
  <c r="D3878" i="1"/>
  <c r="C4057" i="1"/>
  <c r="D4057" i="1"/>
  <c r="H4057" i="1"/>
  <c r="D3917" i="1"/>
  <c r="C3917" i="1"/>
  <c r="H3917" i="1"/>
  <c r="D3838" i="1"/>
  <c r="H3838" i="1"/>
  <c r="C3838" i="1"/>
  <c r="D3953" i="1"/>
  <c r="C3953" i="1"/>
  <c r="H3953" i="1"/>
  <c r="C4126" i="1"/>
  <c r="D4126" i="1"/>
  <c r="H4126" i="1"/>
  <c r="C3892" i="1"/>
  <c r="D3892" i="1"/>
  <c r="H3892" i="1"/>
  <c r="C4145" i="1"/>
  <c r="D4145" i="1"/>
  <c r="H4145" i="1"/>
  <c r="H4187" i="1"/>
  <c r="C4187" i="1"/>
  <c r="D4187" i="1"/>
  <c r="C3521" i="1"/>
  <c r="D3521" i="1"/>
  <c r="H3521" i="1"/>
  <c r="C3271" i="1"/>
  <c r="H3271" i="1"/>
  <c r="D3271" i="1"/>
  <c r="C3583" i="1"/>
  <c r="D3583" i="1"/>
  <c r="H3583" i="1"/>
  <c r="H3663" i="1"/>
  <c r="D3663" i="1"/>
  <c r="C3663" i="1"/>
  <c r="D3164" i="1"/>
  <c r="C3164" i="1"/>
  <c r="H3164" i="1"/>
  <c r="C3319" i="1"/>
  <c r="H3319" i="1"/>
  <c r="D3319" i="1"/>
  <c r="C3754" i="1"/>
  <c r="D3754" i="1"/>
  <c r="H3754" i="1"/>
  <c r="C3414" i="1"/>
  <c r="D3414" i="1"/>
  <c r="H3414" i="1"/>
  <c r="C3616" i="1"/>
  <c r="D3616" i="1"/>
  <c r="H3616" i="1"/>
  <c r="C3186" i="1"/>
  <c r="D3186" i="1"/>
  <c r="H3186" i="1"/>
  <c r="H2806" i="1"/>
  <c r="C2806" i="1"/>
  <c r="D2806" i="1"/>
  <c r="C3227" i="1"/>
  <c r="D3227" i="1"/>
  <c r="H3227" i="1"/>
  <c r="D3226" i="1"/>
  <c r="C3226" i="1"/>
  <c r="H3226" i="1"/>
  <c r="H2863" i="1"/>
  <c r="D2863" i="1"/>
  <c r="C2863" i="1"/>
  <c r="C2987" i="1"/>
  <c r="D2987" i="1"/>
  <c r="H2987" i="1"/>
  <c r="C2868" i="1"/>
  <c r="D2868" i="1"/>
  <c r="H2868" i="1"/>
  <c r="D3056" i="1"/>
  <c r="H3056" i="1"/>
  <c r="C3056" i="1"/>
  <c r="C2801" i="1"/>
  <c r="H2801" i="1"/>
  <c r="D2801" i="1"/>
  <c r="H4620" i="1"/>
  <c r="C4620" i="1"/>
  <c r="D4620" i="1"/>
  <c r="C4284" i="1"/>
  <c r="H4284" i="1"/>
  <c r="D4284" i="1"/>
  <c r="D4676" i="1"/>
  <c r="H4676" i="1"/>
  <c r="C4676" i="1"/>
  <c r="D2773" i="1"/>
  <c r="H2773" i="1"/>
  <c r="C2773" i="1"/>
  <c r="D4523" i="1"/>
  <c r="H4523" i="1"/>
  <c r="C4523" i="1"/>
  <c r="H4567" i="1"/>
  <c r="C4567" i="1"/>
  <c r="D4567" i="1"/>
  <c r="D3825" i="1"/>
  <c r="C3825" i="1"/>
  <c r="H3825" i="1"/>
  <c r="H4674" i="1"/>
  <c r="C4674" i="1"/>
  <c r="D4674" i="1"/>
  <c r="D4326" i="1"/>
  <c r="H4326" i="1"/>
  <c r="C4326" i="1"/>
  <c r="D4460" i="1"/>
  <c r="C4460" i="1"/>
  <c r="H4460" i="1"/>
  <c r="D4228" i="1"/>
  <c r="H4228" i="1"/>
  <c r="C4228" i="1"/>
  <c r="D4633" i="1"/>
  <c r="H4633" i="1"/>
  <c r="C4633" i="1"/>
  <c r="H4224" i="1"/>
  <c r="D4224" i="1"/>
  <c r="C4224" i="1"/>
  <c r="D4495" i="1"/>
  <c r="F4495" i="1" s="1"/>
  <c r="H4495" i="1"/>
  <c r="C4495" i="1"/>
  <c r="H4223" i="1"/>
  <c r="D4223" i="1"/>
  <c r="C4223" i="1"/>
  <c r="H4636" i="1"/>
  <c r="C4636" i="1"/>
  <c r="D4636" i="1"/>
  <c r="D4596" i="1"/>
  <c r="C4596" i="1"/>
  <c r="H4596" i="1"/>
  <c r="H4263" i="1"/>
  <c r="C4263" i="1"/>
  <c r="D4263" i="1"/>
  <c r="C4625" i="1"/>
  <c r="H4625" i="1"/>
  <c r="D4625" i="1"/>
  <c r="D4303" i="1"/>
  <c r="H4303" i="1"/>
  <c r="C4303" i="1"/>
  <c r="D4218" i="1"/>
  <c r="C4218" i="1"/>
  <c r="H4218" i="1"/>
  <c r="C4410" i="1"/>
  <c r="D4410" i="1"/>
  <c r="H4410" i="1"/>
  <c r="D4083" i="1"/>
  <c r="C4083" i="1"/>
  <c r="H4083" i="1"/>
  <c r="D3273" i="1"/>
  <c r="H3273" i="1"/>
  <c r="C3273" i="1"/>
  <c r="C4690" i="1"/>
  <c r="D4690" i="1"/>
  <c r="H4690" i="1"/>
  <c r="H4562" i="1"/>
  <c r="C4562" i="1"/>
  <c r="D4562" i="1"/>
  <c r="H4216" i="1"/>
  <c r="C4216" i="1"/>
  <c r="D4216" i="1"/>
  <c r="C4693" i="1"/>
  <c r="H4693" i="1"/>
  <c r="D4693" i="1"/>
  <c r="C4559" i="1"/>
  <c r="D4559" i="1"/>
  <c r="H4559" i="1"/>
  <c r="C4455" i="1"/>
  <c r="H4455" i="1"/>
  <c r="D4455" i="1"/>
  <c r="D4106" i="1"/>
  <c r="H4106" i="1"/>
  <c r="C4106" i="1"/>
  <c r="C4731" i="1"/>
  <c r="D4731" i="1"/>
  <c r="H4731" i="1"/>
  <c r="C4654" i="1"/>
  <c r="D4654" i="1"/>
  <c r="H4654" i="1"/>
  <c r="D4533" i="1"/>
  <c r="C4533" i="1"/>
  <c r="H4533" i="1"/>
  <c r="H4296" i="1"/>
  <c r="C4296" i="1"/>
  <c r="D4296" i="1"/>
  <c r="H3747" i="1"/>
  <c r="C3747" i="1"/>
  <c r="D3747" i="1"/>
  <c r="H4629" i="1"/>
  <c r="C4629" i="1"/>
  <c r="D4629" i="1"/>
  <c r="D4496" i="1"/>
  <c r="C4496" i="1"/>
  <c r="H4496" i="1"/>
  <c r="C4213" i="1"/>
  <c r="D4213" i="1"/>
  <c r="H4213" i="1"/>
  <c r="D4704" i="1"/>
  <c r="C4704" i="1"/>
  <c r="H4704" i="1"/>
  <c r="D4532" i="1"/>
  <c r="H4532" i="1"/>
  <c r="C4532" i="1"/>
  <c r="H4322" i="1"/>
  <c r="D4322" i="1"/>
  <c r="C4322" i="1"/>
  <c r="H4011" i="1"/>
  <c r="D4011" i="1"/>
  <c r="C4011" i="1"/>
  <c r="C4713" i="1"/>
  <c r="D4713" i="1"/>
  <c r="H4713" i="1"/>
  <c r="C4581" i="1"/>
  <c r="D4581" i="1"/>
  <c r="H4581" i="1"/>
  <c r="H4348" i="1"/>
  <c r="C4348" i="1"/>
  <c r="D4348" i="1"/>
  <c r="D3875" i="1"/>
  <c r="H3875" i="1"/>
  <c r="C3875" i="1"/>
  <c r="D3586" i="1"/>
  <c r="H3586" i="1"/>
  <c r="C3586" i="1"/>
  <c r="D3546" i="1"/>
  <c r="H3546" i="1"/>
  <c r="C3546" i="1"/>
  <c r="H4402" i="1"/>
  <c r="D4402" i="1"/>
  <c r="C4402" i="1"/>
  <c r="D4287" i="1"/>
  <c r="C4287" i="1"/>
  <c r="H4287" i="1"/>
  <c r="C4141" i="1"/>
  <c r="D4141" i="1"/>
  <c r="F4141" i="1" s="1"/>
  <c r="H4141" i="1"/>
  <c r="D3891" i="1"/>
  <c r="H3891" i="1"/>
  <c r="C3891" i="1"/>
  <c r="D3256" i="1"/>
  <c r="H3256" i="1"/>
  <c r="C3256" i="1"/>
  <c r="C4258" i="1"/>
  <c r="H4258" i="1"/>
  <c r="D4258" i="1"/>
  <c r="H4029" i="1"/>
  <c r="D4029" i="1"/>
  <c r="C4029" i="1"/>
  <c r="C3775" i="1"/>
  <c r="D3775" i="1"/>
  <c r="H3775" i="1"/>
  <c r="C4423" i="1"/>
  <c r="D4423" i="1"/>
  <c r="F4423" i="1" s="1"/>
  <c r="H4423" i="1"/>
  <c r="C4321" i="1"/>
  <c r="D4321" i="1"/>
  <c r="H4321" i="1"/>
  <c r="H4023" i="1"/>
  <c r="C4023" i="1"/>
  <c r="D4023" i="1"/>
  <c r="H3495" i="1"/>
  <c r="C3495" i="1"/>
  <c r="D3495" i="1"/>
  <c r="C4362" i="1"/>
  <c r="D4362" i="1"/>
  <c r="H4362" i="1"/>
  <c r="D4220" i="1"/>
  <c r="C4220" i="1"/>
  <c r="H4220" i="1"/>
  <c r="D3715" i="1"/>
  <c r="H3715" i="1"/>
  <c r="C3715" i="1"/>
  <c r="C4435" i="1"/>
  <c r="D4435" i="1"/>
  <c r="F4435" i="1" s="1"/>
  <c r="H4435" i="1"/>
  <c r="C4282" i="1"/>
  <c r="D4282" i="1"/>
  <c r="H4282" i="1"/>
  <c r="H4129" i="1"/>
  <c r="C4129" i="1"/>
  <c r="D4129" i="1"/>
  <c r="H3859" i="1"/>
  <c r="C3859" i="1"/>
  <c r="D3859" i="1"/>
  <c r="D3362" i="1"/>
  <c r="C3362" i="1"/>
  <c r="H3362" i="1"/>
  <c r="C4450" i="1"/>
  <c r="H4450" i="1"/>
  <c r="D4450" i="1"/>
  <c r="C4253" i="1"/>
  <c r="D4253" i="1"/>
  <c r="H4253" i="1"/>
  <c r="H4045" i="1"/>
  <c r="C4045" i="1"/>
  <c r="D4045" i="1"/>
  <c r="H3756" i="1"/>
  <c r="C3756" i="1"/>
  <c r="D3756" i="1"/>
  <c r="D4157" i="1"/>
  <c r="C4157" i="1"/>
  <c r="H4157" i="1"/>
  <c r="C4021" i="1"/>
  <c r="H4021" i="1"/>
  <c r="D4021" i="1"/>
  <c r="H3903" i="1"/>
  <c r="C3903" i="1"/>
  <c r="D3903" i="1"/>
  <c r="H3729" i="1"/>
  <c r="C3729" i="1"/>
  <c r="D3729" i="1"/>
  <c r="D3283" i="1"/>
  <c r="H3283" i="1"/>
  <c r="C3283" i="1"/>
  <c r="C4073" i="1"/>
  <c r="D4073" i="1"/>
  <c r="H4073" i="1"/>
  <c r="C3934" i="1"/>
  <c r="D3934" i="1"/>
  <c r="H3934" i="1"/>
  <c r="H3827" i="1"/>
  <c r="D3827" i="1"/>
  <c r="C3827" i="1"/>
  <c r="H3555" i="1"/>
  <c r="D3555" i="1"/>
  <c r="C3555" i="1"/>
  <c r="C4196" i="1"/>
  <c r="D4196" i="1"/>
  <c r="H4196" i="1"/>
  <c r="C4055" i="1"/>
  <c r="H4055" i="1"/>
  <c r="D4055" i="1"/>
  <c r="D3946" i="1"/>
  <c r="C3946" i="1"/>
  <c r="H3946" i="1"/>
  <c r="D3761" i="1"/>
  <c r="H3761" i="1"/>
  <c r="C3761" i="1"/>
  <c r="D3333" i="1"/>
  <c r="H3333" i="1"/>
  <c r="C3333" i="1"/>
  <c r="C4102" i="1"/>
  <c r="D4102" i="1"/>
  <c r="H4102" i="1"/>
  <c r="D3876" i="1"/>
  <c r="C3876" i="1"/>
  <c r="H3876" i="1"/>
  <c r="D3666" i="1"/>
  <c r="H3666" i="1"/>
  <c r="C3666" i="1"/>
  <c r="H3389" i="1"/>
  <c r="D3389" i="1"/>
  <c r="C3389" i="1"/>
  <c r="C4120" i="1"/>
  <c r="D4120" i="1"/>
  <c r="H4120" i="1"/>
  <c r="D3998" i="1"/>
  <c r="C3998" i="1"/>
  <c r="H3998" i="1"/>
  <c r="D3760" i="1"/>
  <c r="C3760" i="1"/>
  <c r="H3760" i="1"/>
  <c r="C3514" i="1"/>
  <c r="D3514" i="1"/>
  <c r="H3514" i="1"/>
  <c r="C4168" i="1"/>
  <c r="D4168" i="1"/>
  <c r="H4168" i="1"/>
  <c r="H4052" i="1"/>
  <c r="C4052" i="1"/>
  <c r="D4052" i="1"/>
  <c r="D3932" i="1"/>
  <c r="H3932" i="1"/>
  <c r="C3932" i="1"/>
  <c r="D3694" i="1"/>
  <c r="C3694" i="1"/>
  <c r="H3694" i="1"/>
  <c r="D3446" i="1"/>
  <c r="C3446" i="1"/>
  <c r="H3446" i="1"/>
  <c r="H3390" i="1"/>
  <c r="C3390" i="1"/>
  <c r="D3390" i="1"/>
  <c r="H3175" i="1"/>
  <c r="C3175" i="1"/>
  <c r="D3175" i="1"/>
  <c r="H3458" i="1"/>
  <c r="D3458" i="1"/>
  <c r="C3458" i="1"/>
  <c r="H3255" i="1"/>
  <c r="C3255" i="1"/>
  <c r="D3255" i="1"/>
  <c r="D3809" i="1"/>
  <c r="C3809" i="1"/>
  <c r="H3809" i="1"/>
  <c r="D3697" i="1"/>
  <c r="H3697" i="1"/>
  <c r="C3697" i="1"/>
  <c r="C3560" i="1"/>
  <c r="D3560" i="1"/>
  <c r="H3560" i="1"/>
  <c r="C3426" i="1"/>
  <c r="D3426" i="1"/>
  <c r="H3426" i="1"/>
  <c r="C3258" i="1"/>
  <c r="D3258" i="1"/>
  <c r="H3258" i="1"/>
  <c r="C2795" i="1"/>
  <c r="D2795" i="1"/>
  <c r="H2795" i="1"/>
  <c r="C3646" i="1"/>
  <c r="D3646" i="1"/>
  <c r="H3646" i="1"/>
  <c r="C3484" i="1"/>
  <c r="D3484" i="1"/>
  <c r="H3484" i="1"/>
  <c r="D3357" i="1"/>
  <c r="C3357" i="1"/>
  <c r="H3357" i="1"/>
  <c r="D2988" i="1"/>
  <c r="H2988" i="1"/>
  <c r="C2988" i="1"/>
  <c r="C3712" i="1"/>
  <c r="D3712" i="1"/>
  <c r="H3712" i="1"/>
  <c r="C3557" i="1"/>
  <c r="D3557" i="1"/>
  <c r="H3557" i="1"/>
  <c r="C3410" i="1"/>
  <c r="H3410" i="1"/>
  <c r="D3410" i="1"/>
  <c r="H3269" i="1"/>
  <c r="D3269" i="1"/>
  <c r="C3269" i="1"/>
  <c r="D3766" i="1"/>
  <c r="C3766" i="1"/>
  <c r="H3766" i="1"/>
  <c r="C3626" i="1"/>
  <c r="H3626" i="1"/>
  <c r="D3626" i="1"/>
  <c r="C3486" i="1"/>
  <c r="D3486" i="1"/>
  <c r="H3486" i="1"/>
  <c r="C3384" i="1"/>
  <c r="D3384" i="1"/>
  <c r="H3384" i="1"/>
  <c r="H3157" i="1"/>
  <c r="C3157" i="1"/>
  <c r="D3157" i="1"/>
  <c r="H3737" i="1"/>
  <c r="C3737" i="1"/>
  <c r="D3737" i="1"/>
  <c r="C3622" i="1"/>
  <c r="D3622" i="1"/>
  <c r="H3622" i="1"/>
  <c r="D3496" i="1"/>
  <c r="C3496" i="1"/>
  <c r="H3496" i="1"/>
  <c r="D3386" i="1"/>
  <c r="C3386" i="1"/>
  <c r="H3386" i="1"/>
  <c r="C3046" i="1"/>
  <c r="D3046" i="1"/>
  <c r="H3046" i="1"/>
  <c r="D3768" i="1"/>
  <c r="H3768" i="1"/>
  <c r="C3768" i="1"/>
  <c r="C3603" i="1"/>
  <c r="D3603" i="1"/>
  <c r="H3603" i="1"/>
  <c r="C3470" i="1"/>
  <c r="H3470" i="1"/>
  <c r="D3470" i="1"/>
  <c r="C3339" i="1"/>
  <c r="D3339" i="1"/>
  <c r="H3339" i="1"/>
  <c r="D3148" i="1"/>
  <c r="H3148" i="1"/>
  <c r="C3148" i="1"/>
  <c r="C3246" i="1"/>
  <c r="D3246" i="1"/>
  <c r="H3246" i="1"/>
  <c r="D3153" i="1"/>
  <c r="C3153" i="1"/>
  <c r="H3153" i="1"/>
  <c r="C3300" i="1"/>
  <c r="D3300" i="1"/>
  <c r="H3300" i="1"/>
  <c r="D3115" i="1"/>
  <c r="C3115" i="1"/>
  <c r="H3115" i="1"/>
  <c r="C2904" i="1"/>
  <c r="H2904" i="1"/>
  <c r="D2904" i="1"/>
  <c r="C3217" i="1"/>
  <c r="D3217" i="1"/>
  <c r="H3217" i="1"/>
  <c r="H3042" i="1"/>
  <c r="C3042" i="1"/>
  <c r="D3042" i="1"/>
  <c r="C3245" i="1"/>
  <c r="D3245" i="1"/>
  <c r="H3245" i="1"/>
  <c r="D2969" i="1"/>
  <c r="H2969" i="1"/>
  <c r="C2969" i="1"/>
  <c r="C3202" i="1"/>
  <c r="D3202" i="1"/>
  <c r="H3202" i="1"/>
  <c r="C2915" i="1"/>
  <c r="D2915" i="1"/>
  <c r="H2915" i="1"/>
  <c r="C2998" i="1"/>
  <c r="H2998" i="1"/>
  <c r="D2998" i="1"/>
  <c r="H2855" i="1"/>
  <c r="C2855" i="1"/>
  <c r="D2855" i="1"/>
  <c r="C2849" i="1"/>
  <c r="H2849" i="1"/>
  <c r="D2849" i="1"/>
  <c r="C3075" i="1"/>
  <c r="D3075" i="1"/>
  <c r="H3075" i="1"/>
  <c r="C2978" i="1"/>
  <c r="H2978" i="1"/>
  <c r="D2978" i="1"/>
  <c r="H2879" i="1"/>
  <c r="C2879" i="1"/>
  <c r="D2879" i="1"/>
  <c r="H2766" i="1"/>
  <c r="C2766" i="1"/>
  <c r="D2766" i="1"/>
  <c r="C2952" i="1"/>
  <c r="H2952" i="1"/>
  <c r="D2952" i="1"/>
  <c r="H2838" i="1"/>
  <c r="C2838" i="1"/>
  <c r="D2838" i="1"/>
  <c r="H3051" i="1"/>
  <c r="C3051" i="1"/>
  <c r="D3051" i="1"/>
  <c r="D2881" i="1"/>
  <c r="H2881" i="1"/>
  <c r="C2881" i="1"/>
  <c r="C3004" i="1"/>
  <c r="D3004" i="1"/>
  <c r="H3004" i="1"/>
  <c r="C2844" i="1"/>
  <c r="D2844" i="1"/>
  <c r="H2844" i="1"/>
  <c r="C3071" i="1"/>
  <c r="D3071" i="1"/>
  <c r="H3071" i="1"/>
  <c r="C2970" i="1"/>
  <c r="D2970" i="1"/>
  <c r="H2970" i="1"/>
  <c r="H2832" i="1"/>
  <c r="C2832" i="1"/>
  <c r="D2832" i="1"/>
  <c r="C3089" i="1"/>
  <c r="D3089" i="1"/>
  <c r="H3089" i="1"/>
  <c r="C2841" i="1"/>
  <c r="D2841" i="1"/>
  <c r="H2841" i="1"/>
  <c r="C3093" i="1"/>
  <c r="D3093" i="1"/>
  <c r="H3093" i="1"/>
  <c r="C2891" i="1"/>
  <c r="H2891" i="1"/>
  <c r="D2891" i="1"/>
  <c r="C2785" i="1"/>
  <c r="D2785" i="1"/>
  <c r="H2785" i="1"/>
  <c r="D4267" i="1"/>
  <c r="H4267" i="1"/>
  <c r="C4267" i="1"/>
  <c r="H4658" i="1"/>
  <c r="C4658" i="1"/>
  <c r="D4658" i="1"/>
  <c r="D3865" i="1"/>
  <c r="H3865" i="1"/>
  <c r="C3865" i="1"/>
  <c r="H4723" i="1"/>
  <c r="C4723" i="1"/>
  <c r="D4723" i="1"/>
  <c r="F4723" i="1" s="1"/>
  <c r="D4694" i="1"/>
  <c r="H4694" i="1"/>
  <c r="C4694" i="1"/>
  <c r="H3692" i="1"/>
  <c r="C3692" i="1"/>
  <c r="D3692" i="1"/>
  <c r="D4592" i="1"/>
  <c r="C4592" i="1"/>
  <c r="H4592" i="1"/>
  <c r="C3267" i="1"/>
  <c r="D3267" i="1"/>
  <c r="H3267" i="1"/>
  <c r="D4338" i="1"/>
  <c r="C4338" i="1"/>
  <c r="H4338" i="1"/>
  <c r="C4536" i="1"/>
  <c r="D4536" i="1"/>
  <c r="H4536" i="1"/>
  <c r="C4398" i="1"/>
  <c r="H4398" i="1"/>
  <c r="D4398" i="1"/>
  <c r="C4025" i="1"/>
  <c r="D4025" i="1"/>
  <c r="H4025" i="1"/>
  <c r="C4124" i="1"/>
  <c r="H4124" i="1"/>
  <c r="D4124" i="1"/>
  <c r="H3073" i="1"/>
  <c r="C3073" i="1"/>
  <c r="D3073" i="1"/>
  <c r="D3108" i="1"/>
  <c r="C3108" i="1"/>
  <c r="H3108" i="1"/>
  <c r="H4088" i="1"/>
  <c r="C4088" i="1"/>
  <c r="D4088" i="1"/>
  <c r="C4509" i="1"/>
  <c r="D4509" i="1"/>
  <c r="H4509" i="1"/>
  <c r="H4582" i="1"/>
  <c r="D4582" i="1"/>
  <c r="C4582" i="1"/>
  <c r="H4273" i="1"/>
  <c r="C4273" i="1"/>
  <c r="D4273" i="1"/>
  <c r="D4270" i="1"/>
  <c r="H4270" i="1"/>
  <c r="C4270" i="1"/>
  <c r="C4579" i="1"/>
  <c r="D4579" i="1"/>
  <c r="F4579" i="1" s="1"/>
  <c r="H4579" i="1"/>
  <c r="C4586" i="1"/>
  <c r="D4586" i="1"/>
  <c r="H4586" i="1"/>
  <c r="C4739" i="1"/>
  <c r="D4739" i="1"/>
  <c r="H4739" i="1"/>
  <c r="H4313" i="1"/>
  <c r="C4313" i="1"/>
  <c r="D4313" i="1"/>
  <c r="D4556" i="1"/>
  <c r="C4556" i="1"/>
  <c r="H4556" i="1"/>
  <c r="D4604" i="1"/>
  <c r="C4604" i="1"/>
  <c r="H4604" i="1"/>
  <c r="C3615" i="1"/>
  <c r="D3615" i="1"/>
  <c r="H3615" i="1"/>
  <c r="C4215" i="1"/>
  <c r="H4215" i="1"/>
  <c r="D4215" i="1"/>
  <c r="C3829" i="1"/>
  <c r="D3829" i="1"/>
  <c r="H3829" i="1"/>
  <c r="H4069" i="1"/>
  <c r="C4069" i="1"/>
  <c r="D4069" i="1"/>
  <c r="D3947" i="1"/>
  <c r="F3947" i="1" s="1"/>
  <c r="H3947" i="1"/>
  <c r="C3947" i="1"/>
  <c r="C4158" i="1"/>
  <c r="D4158" i="1"/>
  <c r="H4158" i="1"/>
  <c r="C3455" i="1"/>
  <c r="H3455" i="1"/>
  <c r="D3455" i="1"/>
  <c r="H4480" i="1"/>
  <c r="D4480" i="1"/>
  <c r="C4480" i="1"/>
  <c r="H3846" i="1"/>
  <c r="C3846" i="1"/>
  <c r="D3846" i="1"/>
  <c r="F3846" i="1" s="1"/>
  <c r="C3347" i="1"/>
  <c r="H3347" i="1"/>
  <c r="D3347" i="1"/>
  <c r="C3958" i="1"/>
  <c r="D3958" i="1"/>
  <c r="H3958" i="1"/>
  <c r="C4094" i="1"/>
  <c r="D4094" i="1"/>
  <c r="H4094" i="1"/>
  <c r="C3427" i="1"/>
  <c r="D3427" i="1"/>
  <c r="H3427" i="1"/>
  <c r="H3727" i="1"/>
  <c r="D3727" i="1"/>
  <c r="C3727" i="1"/>
  <c r="D4027" i="1"/>
  <c r="H4027" i="1"/>
  <c r="C4027" i="1"/>
  <c r="H3961" i="1"/>
  <c r="C3961" i="1"/>
  <c r="D3961" i="1"/>
  <c r="H3469" i="1"/>
  <c r="D3469" i="1"/>
  <c r="C3469" i="1"/>
  <c r="D3718" i="1"/>
  <c r="F3718" i="1" s="1"/>
  <c r="C3718" i="1"/>
  <c r="H3718" i="1"/>
  <c r="D3301" i="1"/>
  <c r="C3301" i="1"/>
  <c r="H3301" i="1"/>
  <c r="D3516" i="1"/>
  <c r="C3516" i="1"/>
  <c r="H3516" i="1"/>
  <c r="D3744" i="1"/>
  <c r="H3744" i="1"/>
  <c r="C3744" i="1"/>
  <c r="C3637" i="1"/>
  <c r="D3637" i="1"/>
  <c r="H3637" i="1"/>
  <c r="C3642" i="1"/>
  <c r="D3642" i="1"/>
  <c r="H3642" i="1"/>
  <c r="D3785" i="1"/>
  <c r="F3785" i="1" s="1"/>
  <c r="C3785" i="1"/>
  <c r="H3785" i="1"/>
  <c r="C3349" i="1"/>
  <c r="D3349" i="1"/>
  <c r="H3349" i="1"/>
  <c r="H3162" i="1"/>
  <c r="C3162" i="1"/>
  <c r="D3162" i="1"/>
  <c r="D2959" i="1"/>
  <c r="H2959" i="1"/>
  <c r="C2959" i="1"/>
  <c r="D3041" i="1"/>
  <c r="C3041" i="1"/>
  <c r="H3041" i="1"/>
  <c r="D3028" i="1"/>
  <c r="F3028" i="1" s="1"/>
  <c r="H3028" i="1"/>
  <c r="C3028" i="1"/>
  <c r="H3087" i="1"/>
  <c r="C3087" i="1"/>
  <c r="D3087" i="1"/>
  <c r="C2799" i="1"/>
  <c r="D2799" i="1"/>
  <c r="H2799" i="1"/>
  <c r="H2911" i="1"/>
  <c r="C2911" i="1"/>
  <c r="D2911" i="1"/>
  <c r="C2923" i="1"/>
  <c r="D2923" i="1"/>
  <c r="H2923" i="1"/>
  <c r="D4655" i="1"/>
  <c r="H4655" i="1"/>
  <c r="C4655" i="1"/>
  <c r="C4237" i="1"/>
  <c r="D4237" i="1"/>
  <c r="H4237" i="1"/>
  <c r="H4670" i="1"/>
  <c r="D4670" i="1"/>
  <c r="C4670" i="1"/>
  <c r="C4647" i="1"/>
  <c r="D4647" i="1"/>
  <c r="H4647" i="1"/>
  <c r="D4467" i="1"/>
  <c r="C4467" i="1"/>
  <c r="H4467" i="1"/>
  <c r="H4494" i="1"/>
  <c r="C4494" i="1"/>
  <c r="D4494" i="1"/>
  <c r="D3651" i="1"/>
  <c r="C3651" i="1"/>
  <c r="H3651" i="1"/>
  <c r="C4632" i="1"/>
  <c r="H4632" i="1"/>
  <c r="D4632" i="1"/>
  <c r="D4291" i="1"/>
  <c r="H4291" i="1"/>
  <c r="C4291" i="1"/>
  <c r="H3671" i="1"/>
  <c r="C3671" i="1"/>
  <c r="D3671" i="1"/>
  <c r="D4072" i="1"/>
  <c r="H4072" i="1"/>
  <c r="C4072" i="1"/>
  <c r="D3327" i="1"/>
  <c r="H3327" i="1"/>
  <c r="C3327" i="1"/>
  <c r="C4206" i="1"/>
  <c r="D4206" i="1"/>
  <c r="H4206" i="1"/>
  <c r="H3844" i="1"/>
  <c r="C3844" i="1"/>
  <c r="D3844" i="1"/>
  <c r="D4173" i="1"/>
  <c r="H4173" i="1"/>
  <c r="C4173" i="1"/>
  <c r="H4543" i="1"/>
  <c r="C4543" i="1"/>
  <c r="D4543" i="1"/>
  <c r="F4543" i="1" s="1"/>
  <c r="C4585" i="1"/>
  <c r="D4585" i="1"/>
  <c r="H4585" i="1"/>
  <c r="C4049" i="1"/>
  <c r="H4049" i="1"/>
  <c r="D4049" i="1"/>
  <c r="D4615" i="1"/>
  <c r="F4615" i="1" s="1"/>
  <c r="H4615" i="1"/>
  <c r="C4615" i="1"/>
  <c r="C4285" i="1"/>
  <c r="D4285" i="1"/>
  <c r="H4285" i="1"/>
  <c r="H4212" i="1"/>
  <c r="D4212" i="1"/>
  <c r="C4212" i="1"/>
  <c r="D4394" i="1"/>
  <c r="H4394" i="1"/>
  <c r="C4394" i="1"/>
  <c r="D4034" i="1"/>
  <c r="H4034" i="1"/>
  <c r="C4034" i="1"/>
  <c r="H3154" i="1"/>
  <c r="C3154" i="1"/>
  <c r="D3154" i="1"/>
  <c r="D4687" i="1"/>
  <c r="H4687" i="1"/>
  <c r="C4687" i="1"/>
  <c r="H4540" i="1"/>
  <c r="C4540" i="1"/>
  <c r="D4540" i="1"/>
  <c r="C4180" i="1"/>
  <c r="D4180" i="1"/>
  <c r="H4180" i="1"/>
  <c r="C4689" i="1"/>
  <c r="H4689" i="1"/>
  <c r="D4689" i="1"/>
  <c r="C4552" i="1"/>
  <c r="H4552" i="1"/>
  <c r="D4552" i="1"/>
  <c r="C4451" i="1"/>
  <c r="D4451" i="1"/>
  <c r="H4451" i="1"/>
  <c r="H4082" i="1"/>
  <c r="D4082" i="1"/>
  <c r="C4082" i="1"/>
  <c r="C4729" i="1"/>
  <c r="D4729" i="1"/>
  <c r="H4729" i="1"/>
  <c r="C4621" i="1"/>
  <c r="D4621" i="1"/>
  <c r="H4621" i="1"/>
  <c r="H4529" i="1"/>
  <c r="C4529" i="1"/>
  <c r="D4529" i="1"/>
  <c r="C4290" i="1"/>
  <c r="D4290" i="1"/>
  <c r="H4290" i="1"/>
  <c r="C3690" i="1"/>
  <c r="H3690" i="1"/>
  <c r="D3690" i="1"/>
  <c r="H4623" i="1"/>
  <c r="C4623" i="1"/>
  <c r="D4623" i="1"/>
  <c r="C4492" i="1"/>
  <c r="D4492" i="1"/>
  <c r="H4492" i="1"/>
  <c r="C4198" i="1"/>
  <c r="D4198" i="1"/>
  <c r="H4198" i="1"/>
  <c r="C4669" i="1"/>
  <c r="D4669" i="1"/>
  <c r="H4669" i="1"/>
  <c r="C4521" i="1"/>
  <c r="D4521" i="1"/>
  <c r="H4521" i="1"/>
  <c r="D4294" i="1"/>
  <c r="H4294" i="1"/>
  <c r="C4294" i="1"/>
  <c r="D3960" i="1"/>
  <c r="H3960" i="1"/>
  <c r="C3960" i="1"/>
  <c r="C4697" i="1"/>
  <c r="D4697" i="1"/>
  <c r="H4697" i="1"/>
  <c r="C4561" i="1"/>
  <c r="D4561" i="1"/>
  <c r="H4561" i="1"/>
  <c r="H4336" i="1"/>
  <c r="C4336" i="1"/>
  <c r="D4336" i="1"/>
  <c r="H3853" i="1"/>
  <c r="D3853" i="1"/>
  <c r="C3853" i="1"/>
  <c r="H3547" i="1"/>
  <c r="C3547" i="1"/>
  <c r="D3547" i="1"/>
  <c r="C3467" i="1"/>
  <c r="D3467" i="1"/>
  <c r="H3467" i="1"/>
  <c r="H4397" i="1"/>
  <c r="D4397" i="1"/>
  <c r="C4397" i="1"/>
  <c r="C4266" i="1"/>
  <c r="D4266" i="1"/>
  <c r="H4266" i="1"/>
  <c r="D4119" i="1"/>
  <c r="C4119" i="1"/>
  <c r="H4119" i="1"/>
  <c r="C3862" i="1"/>
  <c r="D3862" i="1"/>
  <c r="H3862" i="1"/>
  <c r="C2949" i="1"/>
  <c r="H2949" i="1"/>
  <c r="D2949" i="1"/>
  <c r="C4249" i="1"/>
  <c r="D4249" i="1"/>
  <c r="H4249" i="1"/>
  <c r="D3973" i="1"/>
  <c r="C3973" i="1"/>
  <c r="H3973" i="1"/>
  <c r="C3735" i="1"/>
  <c r="H3735" i="1"/>
  <c r="D3735" i="1"/>
  <c r="C4416" i="1"/>
  <c r="D4416" i="1"/>
  <c r="H4416" i="1"/>
  <c r="C4298" i="1"/>
  <c r="D4298" i="1"/>
  <c r="H4298" i="1"/>
  <c r="D4016" i="1"/>
  <c r="H4016" i="1"/>
  <c r="C4016" i="1"/>
  <c r="H3480" i="1"/>
  <c r="C3480" i="1"/>
  <c r="D3480" i="1"/>
  <c r="C4360" i="1"/>
  <c r="D4360" i="1"/>
  <c r="H4360" i="1"/>
  <c r="H4189" i="1"/>
  <c r="C4189" i="1"/>
  <c r="D4189" i="1"/>
  <c r="H3624" i="1"/>
  <c r="C3624" i="1"/>
  <c r="D3624" i="1"/>
  <c r="C4432" i="1"/>
  <c r="D4432" i="1"/>
  <c r="H4432" i="1"/>
  <c r="C4279" i="1"/>
  <c r="D4279" i="1"/>
  <c r="H4279" i="1"/>
  <c r="C4118" i="1"/>
  <c r="D4118" i="1"/>
  <c r="H4118" i="1"/>
  <c r="H3814" i="1"/>
  <c r="C3814" i="1"/>
  <c r="D3814" i="1"/>
  <c r="D3338" i="1"/>
  <c r="C3338" i="1"/>
  <c r="H3338" i="1"/>
  <c r="H4446" i="1"/>
  <c r="C4446" i="1"/>
  <c r="D4446" i="1"/>
  <c r="C4251" i="1"/>
  <c r="D4251" i="1"/>
  <c r="H4251" i="1"/>
  <c r="D4022" i="1"/>
  <c r="C4022" i="1"/>
  <c r="H4022" i="1"/>
  <c r="H3734" i="1"/>
  <c r="C3734" i="1"/>
  <c r="D3734" i="1"/>
  <c r="H4149" i="1"/>
  <c r="D4149" i="1"/>
  <c r="C4149" i="1"/>
  <c r="D4014" i="1"/>
  <c r="H4014" i="1"/>
  <c r="C4014" i="1"/>
  <c r="H3897" i="1"/>
  <c r="C3897" i="1"/>
  <c r="D3897" i="1"/>
  <c r="H3719" i="1"/>
  <c r="C3719" i="1"/>
  <c r="D3719" i="1"/>
  <c r="H3249" i="1"/>
  <c r="D3249" i="1"/>
  <c r="C3249" i="1"/>
  <c r="C4053" i="1"/>
  <c r="D4053" i="1"/>
  <c r="H4053" i="1"/>
  <c r="D3929" i="1"/>
  <c r="F3929" i="1" s="1"/>
  <c r="C3929" i="1"/>
  <c r="H3929" i="1"/>
  <c r="D3802" i="1"/>
  <c r="H3802" i="1"/>
  <c r="C3802" i="1"/>
  <c r="H3506" i="1"/>
  <c r="D3506" i="1"/>
  <c r="C3506" i="1"/>
  <c r="H4193" i="1"/>
  <c r="C4193" i="1"/>
  <c r="D4193" i="1"/>
  <c r="C4047" i="1"/>
  <c r="H4047" i="1"/>
  <c r="D4047" i="1"/>
  <c r="D3940" i="1"/>
  <c r="F3940" i="1" s="1"/>
  <c r="C3940" i="1"/>
  <c r="H3940" i="1"/>
  <c r="H3711" i="1"/>
  <c r="C3711" i="1"/>
  <c r="D3711" i="1"/>
  <c r="D3278" i="1"/>
  <c r="H3278" i="1"/>
  <c r="C3278" i="1"/>
  <c r="D4070" i="1"/>
  <c r="C4070" i="1"/>
  <c r="H4070" i="1"/>
  <c r="D3866" i="1"/>
  <c r="C3866" i="1"/>
  <c r="H3866" i="1"/>
  <c r="C3630" i="1"/>
  <c r="D3630" i="1"/>
  <c r="H3630" i="1"/>
  <c r="C3324" i="1"/>
  <c r="D3324" i="1"/>
  <c r="H3324" i="1"/>
  <c r="C4108" i="1"/>
  <c r="D4108" i="1"/>
  <c r="H4108" i="1"/>
  <c r="D3980" i="1"/>
  <c r="H3980" i="1"/>
  <c r="C3980" i="1"/>
  <c r="H3750" i="1"/>
  <c r="D3750" i="1"/>
  <c r="C3750" i="1"/>
  <c r="C3491" i="1"/>
  <c r="D3491" i="1"/>
  <c r="H3491" i="1"/>
  <c r="C4165" i="1"/>
  <c r="D4165" i="1"/>
  <c r="H4165" i="1"/>
  <c r="C4050" i="1"/>
  <c r="D4050" i="1"/>
  <c r="H4050" i="1"/>
  <c r="D3902" i="1"/>
  <c r="F3902" i="1" s="1"/>
  <c r="C3902" i="1"/>
  <c r="H3902" i="1"/>
  <c r="D3685" i="1"/>
  <c r="C3685" i="1"/>
  <c r="H3685" i="1"/>
  <c r="C3436" i="1"/>
  <c r="D3436" i="1"/>
  <c r="H3436" i="1"/>
  <c r="D3374" i="1"/>
  <c r="C3374" i="1"/>
  <c r="H3374" i="1"/>
  <c r="H3168" i="1"/>
  <c r="C3168" i="1"/>
  <c r="D3168" i="1"/>
  <c r="C3450" i="1"/>
  <c r="D3450" i="1"/>
  <c r="H3450" i="1"/>
  <c r="C3236" i="1"/>
  <c r="H3236" i="1"/>
  <c r="D3236" i="1"/>
  <c r="D3804" i="1"/>
  <c r="H3804" i="1"/>
  <c r="C3804" i="1"/>
  <c r="C3679" i="1"/>
  <c r="D3679" i="1"/>
  <c r="H3679" i="1"/>
  <c r="H3552" i="1"/>
  <c r="C3552" i="1"/>
  <c r="D3552" i="1"/>
  <c r="C3407" i="1"/>
  <c r="D3407" i="1"/>
  <c r="H3407" i="1"/>
  <c r="C3247" i="1"/>
  <c r="D3247" i="1"/>
  <c r="H3247" i="1"/>
  <c r="D3816" i="1"/>
  <c r="C3816" i="1"/>
  <c r="H3816" i="1"/>
  <c r="H3633" i="1"/>
  <c r="D3633" i="1"/>
  <c r="C3633" i="1"/>
  <c r="C3478" i="1"/>
  <c r="D3478" i="1"/>
  <c r="H3478" i="1"/>
  <c r="C3351" i="1"/>
  <c r="D3351" i="1"/>
  <c r="H3351" i="1"/>
  <c r="C2963" i="1"/>
  <c r="D2963" i="1"/>
  <c r="H2963" i="1"/>
  <c r="H3701" i="1"/>
  <c r="C3701" i="1"/>
  <c r="D3701" i="1"/>
  <c r="H3542" i="1"/>
  <c r="D3542" i="1"/>
  <c r="C3542" i="1"/>
  <c r="C3402" i="1"/>
  <c r="D3402" i="1"/>
  <c r="H3402" i="1"/>
  <c r="H3264" i="1"/>
  <c r="C3264" i="1"/>
  <c r="D3264" i="1"/>
  <c r="D3749" i="1"/>
  <c r="F3749" i="1" s="1"/>
  <c r="C3749" i="1"/>
  <c r="H3749" i="1"/>
  <c r="C3618" i="1"/>
  <c r="D3618" i="1"/>
  <c r="H3618" i="1"/>
  <c r="C3482" i="1"/>
  <c r="H3482" i="1"/>
  <c r="D3482" i="1"/>
  <c r="H3368" i="1"/>
  <c r="C3368" i="1"/>
  <c r="D3368" i="1"/>
  <c r="C3149" i="1"/>
  <c r="D3149" i="1"/>
  <c r="H3149" i="1"/>
  <c r="D3730" i="1"/>
  <c r="H3730" i="1"/>
  <c r="C3730" i="1"/>
  <c r="H3617" i="1"/>
  <c r="C3617" i="1"/>
  <c r="D3617" i="1"/>
  <c r="C3492" i="1"/>
  <c r="D3492" i="1"/>
  <c r="H3492" i="1"/>
  <c r="C3372" i="1"/>
  <c r="H3372" i="1"/>
  <c r="D3372" i="1"/>
  <c r="C2962" i="1"/>
  <c r="D2962" i="1"/>
  <c r="H2962" i="1"/>
  <c r="D3764" i="1"/>
  <c r="C3764" i="1"/>
  <c r="H3764" i="1"/>
  <c r="C3569" i="1"/>
  <c r="D3569" i="1"/>
  <c r="H3569" i="1"/>
  <c r="C3468" i="1"/>
  <c r="D3468" i="1"/>
  <c r="H3468" i="1"/>
  <c r="H3335" i="1"/>
  <c r="C3335" i="1"/>
  <c r="D3335" i="1"/>
  <c r="H3076" i="1"/>
  <c r="C3076" i="1"/>
  <c r="D3076" i="1"/>
  <c r="C3243" i="1"/>
  <c r="H3243" i="1"/>
  <c r="D3243" i="1"/>
  <c r="H3147" i="1"/>
  <c r="D3147" i="1"/>
  <c r="C3147" i="1"/>
  <c r="C3296" i="1"/>
  <c r="D3296" i="1"/>
  <c r="H3296" i="1"/>
  <c r="D3103" i="1"/>
  <c r="H3103" i="1"/>
  <c r="C3103" i="1"/>
  <c r="D3312" i="1"/>
  <c r="C3312" i="1"/>
  <c r="H3312" i="1"/>
  <c r="C3214" i="1"/>
  <c r="H3214" i="1"/>
  <c r="D3214" i="1"/>
  <c r="C2936" i="1"/>
  <c r="H2936" i="1"/>
  <c r="D2936" i="1"/>
  <c r="C3220" i="1"/>
  <c r="H3220" i="1"/>
  <c r="D3220" i="1"/>
  <c r="D2958" i="1"/>
  <c r="C2958" i="1"/>
  <c r="H2958" i="1"/>
  <c r="C3199" i="1"/>
  <c r="D3199" i="1"/>
  <c r="H3199" i="1"/>
  <c r="C2900" i="1"/>
  <c r="D2900" i="1"/>
  <c r="H2900" i="1"/>
  <c r="C2954" i="1"/>
  <c r="H2954" i="1"/>
  <c r="D2954" i="1"/>
  <c r="D2845" i="1"/>
  <c r="C2845" i="1"/>
  <c r="H2845" i="1"/>
  <c r="H2834" i="1"/>
  <c r="C2834" i="1"/>
  <c r="D2834" i="1"/>
  <c r="C3072" i="1"/>
  <c r="D3072" i="1"/>
  <c r="H3072" i="1"/>
  <c r="H2971" i="1"/>
  <c r="D2971" i="1"/>
  <c r="C2971" i="1"/>
  <c r="H2873" i="1"/>
  <c r="C2873" i="1"/>
  <c r="D2873" i="1"/>
  <c r="D3101" i="1"/>
  <c r="C3101" i="1"/>
  <c r="H3101" i="1"/>
  <c r="C2942" i="1"/>
  <c r="D2942" i="1"/>
  <c r="H2942" i="1"/>
  <c r="H2828" i="1"/>
  <c r="C2828" i="1"/>
  <c r="D2828" i="1"/>
  <c r="H3034" i="1"/>
  <c r="C3034" i="1"/>
  <c r="D3034" i="1"/>
  <c r="H2837" i="1"/>
  <c r="D2837" i="1"/>
  <c r="C2837" i="1"/>
  <c r="C2997" i="1"/>
  <c r="D2997" i="1"/>
  <c r="H2997" i="1"/>
  <c r="D2836" i="1"/>
  <c r="C2836" i="1"/>
  <c r="H2836" i="1"/>
  <c r="C3068" i="1"/>
  <c r="D3068" i="1"/>
  <c r="H3068" i="1"/>
  <c r="C2965" i="1"/>
  <c r="D2965" i="1"/>
  <c r="H2965" i="1"/>
  <c r="H2826" i="1"/>
  <c r="C2826" i="1"/>
  <c r="D2826" i="1"/>
  <c r="C3086" i="1"/>
  <c r="D3086" i="1"/>
  <c r="H3086" i="1"/>
  <c r="C2918" i="1"/>
  <c r="D2918" i="1"/>
  <c r="H2918" i="1"/>
  <c r="H2825" i="1"/>
  <c r="D2825" i="1"/>
  <c r="C2825" i="1"/>
  <c r="H3084" i="1"/>
  <c r="C3084" i="1"/>
  <c r="D3084" i="1"/>
  <c r="H2884" i="1"/>
  <c r="D2884" i="1"/>
  <c r="C2884" i="1"/>
  <c r="H2780" i="1"/>
  <c r="D2780" i="1"/>
  <c r="C2780" i="1"/>
  <c r="C3121" i="1"/>
  <c r="D3121" i="1"/>
  <c r="H3121" i="1"/>
  <c r="H3123" i="1"/>
  <c r="C3123" i="1"/>
  <c r="D3123" i="1"/>
  <c r="H4635" i="1"/>
  <c r="C4635" i="1"/>
  <c r="D4635" i="1"/>
  <c r="H4127" i="1"/>
  <c r="C4127" i="1"/>
  <c r="D4127" i="1"/>
  <c r="D4614" i="1"/>
  <c r="C4614" i="1"/>
  <c r="H4614" i="1"/>
  <c r="C4608" i="1"/>
  <c r="D4608" i="1"/>
  <c r="H4608" i="1"/>
  <c r="C4691" i="1"/>
  <c r="H4691" i="1"/>
  <c r="D4691" i="1"/>
  <c r="H4479" i="1"/>
  <c r="C4479" i="1"/>
  <c r="D4479" i="1"/>
  <c r="C4483" i="1"/>
  <c r="D4483" i="1"/>
  <c r="H4483" i="1"/>
  <c r="C4590" i="1"/>
  <c r="D4590" i="1"/>
  <c r="H4590" i="1"/>
  <c r="H4275" i="1"/>
  <c r="D4275" i="1"/>
  <c r="C4275" i="1"/>
  <c r="C4725" i="1"/>
  <c r="D4725" i="1"/>
  <c r="H4725" i="1"/>
  <c r="D4035" i="1"/>
  <c r="C4035" i="1"/>
  <c r="H4035" i="1"/>
  <c r="H4671" i="1"/>
  <c r="D4671" i="1"/>
  <c r="C4671" i="1"/>
  <c r="H4100" i="1"/>
  <c r="C4100" i="1"/>
  <c r="D4100" i="1"/>
  <c r="C4560" i="1"/>
  <c r="D4560" i="1"/>
  <c r="H4560" i="1"/>
  <c r="H4136" i="1"/>
  <c r="C4136" i="1"/>
  <c r="D4136" i="1"/>
  <c r="C4490" i="1"/>
  <c r="D4490" i="1"/>
  <c r="H4490" i="1"/>
  <c r="C4487" i="1"/>
  <c r="D4487" i="1"/>
  <c r="H4487" i="1"/>
  <c r="H4730" i="1"/>
  <c r="D4730" i="1"/>
  <c r="C4730" i="1"/>
  <c r="D4598" i="1"/>
  <c r="H4598" i="1"/>
  <c r="C4598" i="1"/>
  <c r="C4222" i="1"/>
  <c r="D4222" i="1"/>
  <c r="H4222" i="1"/>
  <c r="H4205" i="1"/>
  <c r="D4205" i="1"/>
  <c r="C4205" i="1"/>
  <c r="C4382" i="1"/>
  <c r="H4382" i="1"/>
  <c r="D4382" i="1"/>
  <c r="D4019" i="1"/>
  <c r="F4019" i="1" s="1"/>
  <c r="H4019" i="1"/>
  <c r="C4019" i="1"/>
  <c r="C4433" i="1"/>
  <c r="D4433" i="1"/>
  <c r="H4433" i="1"/>
  <c r="H4665" i="1"/>
  <c r="C4665" i="1"/>
  <c r="D4665" i="1"/>
  <c r="C4527" i="1"/>
  <c r="H4527" i="1"/>
  <c r="D4527" i="1"/>
  <c r="H4144" i="1"/>
  <c r="C4144" i="1"/>
  <c r="D4144" i="1"/>
  <c r="F4144" i="1" s="1"/>
  <c r="C4662" i="1"/>
  <c r="D4662" i="1"/>
  <c r="H4662" i="1"/>
  <c r="D4539" i="1"/>
  <c r="C4539" i="1"/>
  <c r="H4539" i="1"/>
  <c r="C4427" i="1"/>
  <c r="D4427" i="1"/>
  <c r="H4427" i="1"/>
  <c r="H4071" i="1"/>
  <c r="C4071" i="1"/>
  <c r="D4071" i="1"/>
  <c r="C4722" i="1"/>
  <c r="D4722" i="1"/>
  <c r="H4722" i="1"/>
  <c r="C4619" i="1"/>
  <c r="D4619" i="1"/>
  <c r="H4619" i="1"/>
  <c r="C4524" i="1"/>
  <c r="D4524" i="1"/>
  <c r="H4524" i="1"/>
  <c r="C4255" i="1"/>
  <c r="D4255" i="1"/>
  <c r="H4255" i="1"/>
  <c r="C3584" i="1"/>
  <c r="D3584" i="1"/>
  <c r="H3584" i="1"/>
  <c r="H4613" i="1"/>
  <c r="C4613" i="1"/>
  <c r="D4613" i="1"/>
  <c r="C4485" i="1"/>
  <c r="D4485" i="1"/>
  <c r="H4485" i="1"/>
  <c r="C4116" i="1"/>
  <c r="D4116" i="1"/>
  <c r="H4116" i="1"/>
  <c r="C4642" i="1"/>
  <c r="D4642" i="1"/>
  <c r="H4642" i="1"/>
  <c r="D4506" i="1"/>
  <c r="F4506" i="1" s="1"/>
  <c r="C4506" i="1"/>
  <c r="H4506" i="1"/>
  <c r="D4259" i="1"/>
  <c r="H4259" i="1"/>
  <c r="C4259" i="1"/>
  <c r="H3943" i="1"/>
  <c r="C3943" i="1"/>
  <c r="D3943" i="1"/>
  <c r="C4688" i="1"/>
  <c r="D4688" i="1"/>
  <c r="H4688" i="1"/>
  <c r="C4541" i="1"/>
  <c r="D4541" i="1"/>
  <c r="H4541" i="1"/>
  <c r="D4311" i="1"/>
  <c r="H4311" i="1"/>
  <c r="C4311" i="1"/>
  <c r="D3833" i="1"/>
  <c r="H3833" i="1"/>
  <c r="C3833" i="1"/>
  <c r="D3519" i="1"/>
  <c r="H3519" i="1"/>
  <c r="C3519" i="1"/>
  <c r="C3443" i="1"/>
  <c r="D3443" i="1"/>
  <c r="H3443" i="1"/>
  <c r="H4389" i="1"/>
  <c r="C4389" i="1"/>
  <c r="D4389" i="1"/>
  <c r="C4261" i="1"/>
  <c r="D4261" i="1"/>
  <c r="H4261" i="1"/>
  <c r="C4111" i="1"/>
  <c r="D4111" i="1"/>
  <c r="H4111" i="1"/>
  <c r="D3840" i="1"/>
  <c r="H3840" i="1"/>
  <c r="C3840" i="1"/>
  <c r="C4441" i="1"/>
  <c r="H4441" i="1"/>
  <c r="D4441" i="1"/>
  <c r="C4229" i="1"/>
  <c r="D4229" i="1"/>
  <c r="H4229" i="1"/>
  <c r="H3939" i="1"/>
  <c r="D3939" i="1"/>
  <c r="C3939" i="1"/>
  <c r="C3660" i="1"/>
  <c r="H3660" i="1"/>
  <c r="D3660" i="1"/>
  <c r="C4393" i="1"/>
  <c r="D4393" i="1"/>
  <c r="H4393" i="1"/>
  <c r="C4292" i="1"/>
  <c r="D4292" i="1"/>
  <c r="H4292" i="1"/>
  <c r="D3996" i="1"/>
  <c r="C3996" i="1"/>
  <c r="H3996" i="1"/>
  <c r="D3412" i="1"/>
  <c r="C3412" i="1"/>
  <c r="H3412" i="1"/>
  <c r="H4346" i="1"/>
  <c r="C4346" i="1"/>
  <c r="D4346" i="1"/>
  <c r="D4176" i="1"/>
  <c r="H4176" i="1"/>
  <c r="C4176" i="1"/>
  <c r="H3577" i="1"/>
  <c r="C3577" i="1"/>
  <c r="D3577" i="1"/>
  <c r="C4421" i="1"/>
  <c r="D4421" i="1"/>
  <c r="H4421" i="1"/>
  <c r="D4241" i="1"/>
  <c r="C4241" i="1"/>
  <c r="H4241" i="1"/>
  <c r="C4097" i="1"/>
  <c r="D4097" i="1"/>
  <c r="H4097" i="1"/>
  <c r="C3797" i="1"/>
  <c r="D3797" i="1"/>
  <c r="H3797" i="1"/>
  <c r="D3317" i="1"/>
  <c r="C3317" i="1"/>
  <c r="H3317" i="1"/>
  <c r="C4413" i="1"/>
  <c r="D4413" i="1"/>
  <c r="H4413" i="1"/>
  <c r="C4246" i="1"/>
  <c r="D4246" i="1"/>
  <c r="H4246" i="1"/>
  <c r="D3995" i="1"/>
  <c r="C3995" i="1"/>
  <c r="H3995" i="1"/>
  <c r="H3698" i="1"/>
  <c r="C3698" i="1"/>
  <c r="D3698" i="1"/>
  <c r="H4146" i="1"/>
  <c r="C4146" i="1"/>
  <c r="D4146" i="1"/>
  <c r="C4006" i="1"/>
  <c r="D4006" i="1"/>
  <c r="H4006" i="1"/>
  <c r="D3888" i="1"/>
  <c r="H3888" i="1"/>
  <c r="C3888" i="1"/>
  <c r="D3647" i="1"/>
  <c r="C3647" i="1"/>
  <c r="H3647" i="1"/>
  <c r="H3213" i="1"/>
  <c r="D3213" i="1"/>
  <c r="C3213" i="1"/>
  <c r="C4048" i="1"/>
  <c r="D4048" i="1"/>
  <c r="H4048" i="1"/>
  <c r="D3923" i="1"/>
  <c r="C3923" i="1"/>
  <c r="H3923" i="1"/>
  <c r="H3762" i="1"/>
  <c r="C3762" i="1"/>
  <c r="D3762" i="1"/>
  <c r="D3463" i="1"/>
  <c r="H3463" i="1"/>
  <c r="C3463" i="1"/>
  <c r="C4185" i="1"/>
  <c r="H4185" i="1"/>
  <c r="D4185" i="1"/>
  <c r="D4044" i="1"/>
  <c r="C4044" i="1"/>
  <c r="H4044" i="1"/>
  <c r="H3933" i="1"/>
  <c r="D3933" i="1"/>
  <c r="C3933" i="1"/>
  <c r="H3657" i="1"/>
  <c r="C3657" i="1"/>
  <c r="D3657" i="1"/>
  <c r="D3261" i="1"/>
  <c r="H3261" i="1"/>
  <c r="C3261" i="1"/>
  <c r="C4059" i="1"/>
  <c r="D4059" i="1"/>
  <c r="H4059" i="1"/>
  <c r="C3848" i="1"/>
  <c r="D3848" i="1"/>
  <c r="H3848" i="1"/>
  <c r="H3605" i="1"/>
  <c r="D3605" i="1"/>
  <c r="C3605" i="1"/>
  <c r="H3314" i="1"/>
  <c r="C3314" i="1"/>
  <c r="D3314" i="1"/>
  <c r="D4101" i="1"/>
  <c r="C4101" i="1"/>
  <c r="H4101" i="1"/>
  <c r="D3948" i="1"/>
  <c r="H3948" i="1"/>
  <c r="C3948" i="1"/>
  <c r="D3739" i="1"/>
  <c r="C3739" i="1"/>
  <c r="H3739" i="1"/>
  <c r="D3462" i="1"/>
  <c r="C3462" i="1"/>
  <c r="H3462" i="1"/>
  <c r="C4156" i="1"/>
  <c r="D4156" i="1"/>
  <c r="H4156" i="1"/>
  <c r="H4036" i="1"/>
  <c r="C4036" i="1"/>
  <c r="D4036" i="1"/>
  <c r="H3883" i="1"/>
  <c r="C3883" i="1"/>
  <c r="D3883" i="1"/>
  <c r="C3665" i="1"/>
  <c r="H3665" i="1"/>
  <c r="D3665" i="1"/>
  <c r="H3424" i="1"/>
  <c r="C3424" i="1"/>
  <c r="D3424" i="1"/>
  <c r="C3366" i="1"/>
  <c r="H3366" i="1"/>
  <c r="D3366" i="1"/>
  <c r="H3137" i="1"/>
  <c r="D3137" i="1"/>
  <c r="C3137" i="1"/>
  <c r="D3423" i="1"/>
  <c r="C3423" i="1"/>
  <c r="H3423" i="1"/>
  <c r="H3207" i="1"/>
  <c r="C3207" i="1"/>
  <c r="D3207" i="1"/>
  <c r="H3795" i="1"/>
  <c r="D3795" i="1"/>
  <c r="C3795" i="1"/>
  <c r="H3670" i="1"/>
  <c r="D3670" i="1"/>
  <c r="C3670" i="1"/>
  <c r="C3540" i="1"/>
  <c r="D3540" i="1"/>
  <c r="H3540" i="1"/>
  <c r="C3379" i="1"/>
  <c r="H3379" i="1"/>
  <c r="D3379" i="1"/>
  <c r="C3181" i="1"/>
  <c r="D3181" i="1"/>
  <c r="H3181" i="1"/>
  <c r="H3780" i="1"/>
  <c r="C3780" i="1"/>
  <c r="D3780" i="1"/>
  <c r="C3600" i="1"/>
  <c r="D3600" i="1"/>
  <c r="H3600" i="1"/>
  <c r="D3453" i="1"/>
  <c r="C3453" i="1"/>
  <c r="H3453" i="1"/>
  <c r="C3337" i="1"/>
  <c r="D3337" i="1"/>
  <c r="H3337" i="1"/>
  <c r="C2874" i="1"/>
  <c r="H2874" i="1"/>
  <c r="D2874" i="1"/>
  <c r="D3696" i="1"/>
  <c r="C3696" i="1"/>
  <c r="H3696" i="1"/>
  <c r="C3532" i="1"/>
  <c r="D3532" i="1"/>
  <c r="H3532" i="1"/>
  <c r="H3376" i="1"/>
  <c r="D3376" i="1"/>
  <c r="C3376" i="1"/>
  <c r="C3163" i="1"/>
  <c r="H3163" i="1"/>
  <c r="D3163" i="1"/>
  <c r="H3731" i="1"/>
  <c r="D3731" i="1"/>
  <c r="C3731" i="1"/>
  <c r="D3613" i="1"/>
  <c r="H3613" i="1"/>
  <c r="C3613" i="1"/>
  <c r="D3477" i="1"/>
  <c r="C3477" i="1"/>
  <c r="H3477" i="1"/>
  <c r="D3356" i="1"/>
  <c r="C3356" i="1"/>
  <c r="H3356" i="1"/>
  <c r="D2941" i="1"/>
  <c r="H2941" i="1"/>
  <c r="C2941" i="1"/>
  <c r="H3704" i="1"/>
  <c r="D3704" i="1"/>
  <c r="C3704" i="1"/>
  <c r="C3594" i="1"/>
  <c r="D3594" i="1"/>
  <c r="H3594" i="1"/>
  <c r="H3481" i="1"/>
  <c r="C3481" i="1"/>
  <c r="D3481" i="1"/>
  <c r="D3330" i="1"/>
  <c r="C3330" i="1"/>
  <c r="H3330" i="1"/>
  <c r="H2940" i="1"/>
  <c r="C2940" i="1"/>
  <c r="D2940" i="1"/>
  <c r="C3742" i="1"/>
  <c r="H3742" i="1"/>
  <c r="D3742" i="1"/>
  <c r="C3563" i="1"/>
  <c r="H3563" i="1"/>
  <c r="D3563" i="1"/>
  <c r="D3451" i="1"/>
  <c r="C3451" i="1"/>
  <c r="H3451" i="1"/>
  <c r="H3318" i="1"/>
  <c r="C3318" i="1"/>
  <c r="D3318" i="1"/>
  <c r="D2984" i="1"/>
  <c r="H2984" i="1"/>
  <c r="C2984" i="1"/>
  <c r="D3239" i="1"/>
  <c r="C3239" i="1"/>
  <c r="H3239" i="1"/>
  <c r="D3143" i="1"/>
  <c r="C3143" i="1"/>
  <c r="H3143" i="1"/>
  <c r="C3276" i="1"/>
  <c r="D3276" i="1"/>
  <c r="H3276" i="1"/>
  <c r="D3092" i="1"/>
  <c r="C3092" i="1"/>
  <c r="H3092" i="1"/>
  <c r="C3279" i="1"/>
  <c r="D3279" i="1"/>
  <c r="H3279" i="1"/>
  <c r="C3209" i="1"/>
  <c r="D3209" i="1"/>
  <c r="H3209" i="1"/>
  <c r="C2880" i="1"/>
  <c r="D2880" i="1"/>
  <c r="H2880" i="1"/>
  <c r="D3211" i="1"/>
  <c r="C3211" i="1"/>
  <c r="H3211" i="1"/>
  <c r="D2916" i="1"/>
  <c r="C2916" i="1"/>
  <c r="H2916" i="1"/>
  <c r="C3185" i="1"/>
  <c r="D3185" i="1"/>
  <c r="H3185" i="1"/>
  <c r="C3187" i="1"/>
  <c r="D3187" i="1"/>
  <c r="H3187" i="1"/>
  <c r="D2943" i="1"/>
  <c r="H2943" i="1"/>
  <c r="C2943" i="1"/>
  <c r="D2839" i="1"/>
  <c r="H2839" i="1"/>
  <c r="C2839" i="1"/>
  <c r="H2816" i="1"/>
  <c r="C2816" i="1"/>
  <c r="D2816" i="1"/>
  <c r="D3064" i="1"/>
  <c r="F3064" i="1" s="1"/>
  <c r="C3064" i="1"/>
  <c r="H3064" i="1"/>
  <c r="H2966" i="1"/>
  <c r="C2966" i="1"/>
  <c r="D2966" i="1"/>
  <c r="D2862" i="1"/>
  <c r="H2862" i="1"/>
  <c r="C2862" i="1"/>
  <c r="D3097" i="1"/>
  <c r="C3097" i="1"/>
  <c r="H3097" i="1"/>
  <c r="H2925" i="1"/>
  <c r="D2925" i="1"/>
  <c r="C2925" i="1"/>
  <c r="H2815" i="1"/>
  <c r="D2815" i="1"/>
  <c r="C2815" i="1"/>
  <c r="H3029" i="1"/>
  <c r="C3029" i="1"/>
  <c r="D3029" i="1"/>
  <c r="C2822" i="1"/>
  <c r="H2822" i="1"/>
  <c r="D2822" i="1"/>
  <c r="D2980" i="1"/>
  <c r="H2980" i="1"/>
  <c r="C2980" i="1"/>
  <c r="H2827" i="1"/>
  <c r="D2827" i="1"/>
  <c r="C2827" i="1"/>
  <c r="C3066" i="1"/>
  <c r="D3066" i="1"/>
  <c r="H3066" i="1"/>
  <c r="D2955" i="1"/>
  <c r="H2955" i="1"/>
  <c r="C2955" i="1"/>
  <c r="H2820" i="1"/>
  <c r="C2820" i="1"/>
  <c r="D2820" i="1"/>
  <c r="D3078" i="1"/>
  <c r="C3078" i="1"/>
  <c r="H3078" i="1"/>
  <c r="D2910" i="1"/>
  <c r="C2910" i="1"/>
  <c r="H2910" i="1"/>
  <c r="H2819" i="1"/>
  <c r="D2819" i="1"/>
  <c r="C2819" i="1"/>
  <c r="H2875" i="1"/>
  <c r="C2875" i="1"/>
  <c r="D2875" i="1"/>
  <c r="C2775" i="1"/>
  <c r="D2775" i="1"/>
  <c r="H2775" i="1"/>
  <c r="H4717" i="1"/>
  <c r="D4717" i="1"/>
  <c r="C4717" i="1"/>
  <c r="H2860" i="1"/>
  <c r="C2860" i="1"/>
  <c r="D2860" i="1"/>
  <c r="H4646" i="1"/>
  <c r="D4646" i="1"/>
  <c r="C4646" i="1"/>
  <c r="H3548" i="1"/>
  <c r="C3548" i="1"/>
  <c r="D3548" i="1"/>
  <c r="H3035" i="1"/>
  <c r="C3035" i="1"/>
  <c r="D3035" i="1"/>
  <c r="C4341" i="1"/>
  <c r="D4341" i="1"/>
  <c r="H4341" i="1"/>
  <c r="H4113" i="1"/>
  <c r="C4113" i="1"/>
  <c r="D4113" i="1"/>
  <c r="C3759" i="1"/>
  <c r="H3759" i="1"/>
  <c r="D3759" i="1"/>
  <c r="H3512" i="1"/>
  <c r="C3512" i="1"/>
  <c r="D3512" i="1"/>
  <c r="D2885" i="1"/>
  <c r="H2885" i="1"/>
  <c r="C2885" i="1"/>
  <c r="D4570" i="1"/>
  <c r="H4570" i="1"/>
  <c r="C4570" i="1"/>
  <c r="H3959" i="1"/>
  <c r="D3959" i="1"/>
  <c r="C3959" i="1"/>
  <c r="D4603" i="1"/>
  <c r="F4603" i="1" s="1"/>
  <c r="H4603" i="1"/>
  <c r="C4603" i="1"/>
  <c r="C4580" i="1"/>
  <c r="H4580" i="1"/>
  <c r="D4580" i="1"/>
  <c r="H4328" i="1"/>
  <c r="C4328" i="1"/>
  <c r="D4328" i="1"/>
  <c r="C4428" i="1"/>
  <c r="D4428" i="1"/>
  <c r="H4428" i="1"/>
  <c r="D3916" i="1"/>
  <c r="H3916" i="1"/>
  <c r="C3916" i="1"/>
  <c r="H4573" i="1"/>
  <c r="D4573" i="1"/>
  <c r="C4573" i="1"/>
  <c r="H4245" i="1"/>
  <c r="D4245" i="1"/>
  <c r="C4245" i="1"/>
  <c r="C4673" i="1"/>
  <c r="D4673" i="1"/>
  <c r="H4673" i="1"/>
  <c r="C3987" i="1"/>
  <c r="H3987" i="1"/>
  <c r="D3987" i="1"/>
  <c r="H4649" i="1"/>
  <c r="C4649" i="1"/>
  <c r="D4649" i="1"/>
  <c r="H4066" i="1"/>
  <c r="C4066" i="1"/>
  <c r="D4066" i="1"/>
  <c r="D4466" i="1"/>
  <c r="H4466" i="1"/>
  <c r="C4466" i="1"/>
  <c r="D4065" i="1"/>
  <c r="H4065" i="1"/>
  <c r="C4065" i="1"/>
  <c r="C4463" i="1"/>
  <c r="D4463" i="1"/>
  <c r="H4463" i="1"/>
  <c r="D4468" i="1"/>
  <c r="C4468" i="1"/>
  <c r="H4468" i="1"/>
  <c r="H4508" i="1"/>
  <c r="D4508" i="1"/>
  <c r="C4508" i="1"/>
  <c r="H4738" i="1"/>
  <c r="D4738" i="1"/>
  <c r="C4738" i="1"/>
  <c r="C4464" i="1"/>
  <c r="H4464" i="1"/>
  <c r="D4464" i="1"/>
  <c r="C4197" i="1"/>
  <c r="H4197" i="1"/>
  <c r="D4197" i="1"/>
  <c r="D4376" i="1"/>
  <c r="H4376" i="1"/>
  <c r="C4376" i="1"/>
  <c r="D3968" i="1"/>
  <c r="H3968" i="1"/>
  <c r="C3968" i="1"/>
  <c r="C4740" i="1"/>
  <c r="H4740" i="1"/>
  <c r="D4740" i="1"/>
  <c r="C4663" i="1"/>
  <c r="H4663" i="1"/>
  <c r="D4663" i="1"/>
  <c r="C4522" i="1"/>
  <c r="D4522" i="1"/>
  <c r="H4522" i="1"/>
  <c r="H4107" i="1"/>
  <c r="C4107" i="1"/>
  <c r="D4107" i="1"/>
  <c r="C4657" i="1"/>
  <c r="D4657" i="1"/>
  <c r="H4657" i="1"/>
  <c r="C4534" i="1"/>
  <c r="D4534" i="1"/>
  <c r="H4534" i="1"/>
  <c r="C4387" i="1"/>
  <c r="D4387" i="1"/>
  <c r="H4387" i="1"/>
  <c r="C4060" i="1"/>
  <c r="D4060" i="1"/>
  <c r="H4060" i="1"/>
  <c r="C4719" i="1"/>
  <c r="D4719" i="1"/>
  <c r="H4719" i="1"/>
  <c r="C4609" i="1"/>
  <c r="D4609" i="1"/>
  <c r="H4609" i="1"/>
  <c r="C4500" i="1"/>
  <c r="D4500" i="1"/>
  <c r="H4500" i="1"/>
  <c r="H4240" i="1"/>
  <c r="C4240" i="1"/>
  <c r="D4240" i="1"/>
  <c r="C3487" i="1"/>
  <c r="D3487" i="1"/>
  <c r="H3487" i="1"/>
  <c r="H4605" i="1"/>
  <c r="C4605" i="1"/>
  <c r="D4605" i="1"/>
  <c r="C4478" i="1"/>
  <c r="D4478" i="1"/>
  <c r="H4478" i="1"/>
  <c r="C4026" i="1"/>
  <c r="H4026" i="1"/>
  <c r="D4026" i="1"/>
  <c r="C4637" i="1"/>
  <c r="D4637" i="1"/>
  <c r="H4637" i="1"/>
  <c r="D4475" i="1"/>
  <c r="C4475" i="1"/>
  <c r="H4475" i="1"/>
  <c r="D4231" i="1"/>
  <c r="H4231" i="1"/>
  <c r="C4231" i="1"/>
  <c r="D3854" i="1"/>
  <c r="C3854" i="1"/>
  <c r="H3854" i="1"/>
  <c r="D4686" i="1"/>
  <c r="C4686" i="1"/>
  <c r="H4686" i="1"/>
  <c r="C4526" i="1"/>
  <c r="D4526" i="1"/>
  <c r="H4526" i="1"/>
  <c r="H4306" i="1"/>
  <c r="C4306" i="1"/>
  <c r="D4306" i="1"/>
  <c r="C3232" i="1"/>
  <c r="D3232" i="1"/>
  <c r="H3232" i="1"/>
  <c r="H3502" i="1"/>
  <c r="D3502" i="1"/>
  <c r="C3502" i="1"/>
  <c r="H3303" i="1"/>
  <c r="C3303" i="1"/>
  <c r="D3303" i="1"/>
  <c r="C4358" i="1"/>
  <c r="H4358" i="1"/>
  <c r="D4358" i="1"/>
  <c r="C4254" i="1"/>
  <c r="H4254" i="1"/>
  <c r="D4254" i="1"/>
  <c r="H4104" i="1"/>
  <c r="C4104" i="1"/>
  <c r="D4104" i="1"/>
  <c r="H3799" i="1"/>
  <c r="C3799" i="1"/>
  <c r="D3799" i="1"/>
  <c r="H4347" i="1"/>
  <c r="C4347" i="1"/>
  <c r="D4347" i="1"/>
  <c r="C4226" i="1"/>
  <c r="D4226" i="1"/>
  <c r="H4226" i="1"/>
  <c r="D3931" i="1"/>
  <c r="C3931" i="1"/>
  <c r="H3931" i="1"/>
  <c r="C3578" i="1"/>
  <c r="H3578" i="1"/>
  <c r="D3578" i="1"/>
  <c r="C4384" i="1"/>
  <c r="D4384" i="1"/>
  <c r="H4384" i="1"/>
  <c r="C4277" i="1"/>
  <c r="D4277" i="1"/>
  <c r="H4277" i="1"/>
  <c r="H3964" i="1"/>
  <c r="C3964" i="1"/>
  <c r="D3964" i="1"/>
  <c r="H3365" i="1"/>
  <c r="C3365" i="1"/>
  <c r="D3365" i="1"/>
  <c r="H4343" i="1"/>
  <c r="C4343" i="1"/>
  <c r="D4343" i="1"/>
  <c r="C4171" i="1"/>
  <c r="D4171" i="1"/>
  <c r="H4171" i="1"/>
  <c r="H3558" i="1"/>
  <c r="C3558" i="1"/>
  <c r="D3558" i="1"/>
  <c r="C4418" i="1"/>
  <c r="D4418" i="1"/>
  <c r="H4418" i="1"/>
  <c r="C4238" i="1"/>
  <c r="D4238" i="1"/>
  <c r="H4238" i="1"/>
  <c r="C4086" i="1"/>
  <c r="D4086" i="1"/>
  <c r="H4086" i="1"/>
  <c r="C3714" i="1"/>
  <c r="D3714" i="1"/>
  <c r="H3714" i="1"/>
  <c r="D3174" i="1"/>
  <c r="C3174" i="1"/>
  <c r="H3174" i="1"/>
  <c r="C4411" i="1"/>
  <c r="D4411" i="1"/>
  <c r="H4411" i="1"/>
  <c r="C4210" i="1"/>
  <c r="D4210" i="1"/>
  <c r="H4210" i="1"/>
  <c r="D3989" i="1"/>
  <c r="C3989" i="1"/>
  <c r="H3989" i="1"/>
  <c r="C3659" i="1"/>
  <c r="D3659" i="1"/>
  <c r="H3659" i="1"/>
  <c r="H4142" i="1"/>
  <c r="D4142" i="1"/>
  <c r="C4142" i="1"/>
  <c r="D4001" i="1"/>
  <c r="F4001" i="1" s="1"/>
  <c r="C4001" i="1"/>
  <c r="H4001" i="1"/>
  <c r="D3881" i="1"/>
  <c r="C3881" i="1"/>
  <c r="H3881" i="1"/>
  <c r="C3607" i="1"/>
  <c r="D3607" i="1"/>
  <c r="H3607" i="1"/>
  <c r="D3136" i="1"/>
  <c r="C3136" i="1"/>
  <c r="H3136" i="1"/>
  <c r="C4041" i="1"/>
  <c r="H4041" i="1"/>
  <c r="D4041" i="1"/>
  <c r="H3905" i="1"/>
  <c r="D3905" i="1"/>
  <c r="C3905" i="1"/>
  <c r="D3752" i="1"/>
  <c r="H3752" i="1"/>
  <c r="C3752" i="1"/>
  <c r="D3405" i="1"/>
  <c r="C3405" i="1"/>
  <c r="H3405" i="1"/>
  <c r="C4182" i="1"/>
  <c r="D4182" i="1"/>
  <c r="H4182" i="1"/>
  <c r="D4032" i="1"/>
  <c r="H4032" i="1"/>
  <c r="C4032" i="1"/>
  <c r="D3922" i="1"/>
  <c r="H3922" i="1"/>
  <c r="C3922" i="1"/>
  <c r="C3621" i="1"/>
  <c r="H3621" i="1"/>
  <c r="D3621" i="1"/>
  <c r="C3244" i="1"/>
  <c r="H3244" i="1"/>
  <c r="D3244" i="1"/>
  <c r="H4020" i="1"/>
  <c r="C4020" i="1"/>
  <c r="D4020" i="1"/>
  <c r="D3845" i="1"/>
  <c r="C3845" i="1"/>
  <c r="H3845" i="1"/>
  <c r="H3596" i="1"/>
  <c r="C3596" i="1"/>
  <c r="D3596" i="1"/>
  <c r="D3260" i="1"/>
  <c r="C3260" i="1"/>
  <c r="H3260" i="1"/>
  <c r="C4075" i="1"/>
  <c r="D4075" i="1"/>
  <c r="H4075" i="1"/>
  <c r="D3945" i="1"/>
  <c r="C3945" i="1"/>
  <c r="H3945" i="1"/>
  <c r="C3726" i="1"/>
  <c r="H3726" i="1"/>
  <c r="D3726" i="1"/>
  <c r="D3439" i="1"/>
  <c r="C3439" i="1"/>
  <c r="H3439" i="1"/>
  <c r="C4138" i="1"/>
  <c r="D4138" i="1"/>
  <c r="H4138" i="1"/>
  <c r="C4030" i="1"/>
  <c r="D4030" i="1"/>
  <c r="H4030" i="1"/>
  <c r="C3880" i="1"/>
  <c r="D3880" i="1"/>
  <c r="H3880" i="1"/>
  <c r="H3656" i="1"/>
  <c r="C3656" i="1"/>
  <c r="D3656" i="1"/>
  <c r="C3378" i="1"/>
  <c r="D3378" i="1"/>
  <c r="H3378" i="1"/>
  <c r="H3353" i="1"/>
  <c r="C3353" i="1"/>
  <c r="D3353" i="1"/>
  <c r="C3125" i="1"/>
  <c r="D3125" i="1"/>
  <c r="H3125" i="1"/>
  <c r="C3397" i="1"/>
  <c r="H3397" i="1"/>
  <c r="D3397" i="1"/>
  <c r="H3189" i="1"/>
  <c r="C3189" i="1"/>
  <c r="D3189" i="1"/>
  <c r="D3791" i="1"/>
  <c r="C3791" i="1"/>
  <c r="H3791" i="1"/>
  <c r="D3664" i="1"/>
  <c r="C3664" i="1"/>
  <c r="H3664" i="1"/>
  <c r="D3537" i="1"/>
  <c r="C3537" i="1"/>
  <c r="H3537" i="1"/>
  <c r="C3377" i="1"/>
  <c r="D3377" i="1"/>
  <c r="H3377" i="1"/>
  <c r="D3171" i="1"/>
  <c r="C3171" i="1"/>
  <c r="H3171" i="1"/>
  <c r="H3774" i="1"/>
  <c r="C3774" i="1"/>
  <c r="D3774" i="1"/>
  <c r="C3591" i="1"/>
  <c r="D3591" i="1"/>
  <c r="H3591" i="1"/>
  <c r="D3449" i="1"/>
  <c r="C3449" i="1"/>
  <c r="H3449" i="1"/>
  <c r="C3313" i="1"/>
  <c r="D3313" i="1"/>
  <c r="H3313" i="1"/>
  <c r="H2794" i="1"/>
  <c r="C2794" i="1"/>
  <c r="D2794" i="1"/>
  <c r="H3689" i="1"/>
  <c r="C3689" i="1"/>
  <c r="D3689" i="1"/>
  <c r="C3527" i="1"/>
  <c r="D3527" i="1"/>
  <c r="H3527" i="1"/>
  <c r="C3373" i="1"/>
  <c r="D3373" i="1"/>
  <c r="H3373" i="1"/>
  <c r="H3150" i="1"/>
  <c r="D3150" i="1"/>
  <c r="C3150" i="1"/>
  <c r="H3725" i="1"/>
  <c r="C3725" i="1"/>
  <c r="D3725" i="1"/>
  <c r="C3611" i="1"/>
  <c r="D3611" i="1"/>
  <c r="H3611" i="1"/>
  <c r="H3465" i="1"/>
  <c r="C3465" i="1"/>
  <c r="D3465" i="1"/>
  <c r="C3346" i="1"/>
  <c r="D3346" i="1"/>
  <c r="H3346" i="1"/>
  <c r="C2870" i="1"/>
  <c r="D2870" i="1"/>
  <c r="H2870" i="1"/>
  <c r="C3700" i="1"/>
  <c r="D3700" i="1"/>
  <c r="H3700" i="1"/>
  <c r="C3589" i="1"/>
  <c r="D3589" i="1"/>
  <c r="H3589" i="1"/>
  <c r="H3471" i="1"/>
  <c r="D3471" i="1"/>
  <c r="C3471" i="1"/>
  <c r="C3325" i="1"/>
  <c r="D3325" i="1"/>
  <c r="H3325" i="1"/>
  <c r="H2869" i="1"/>
  <c r="D2869" i="1"/>
  <c r="C2869" i="1"/>
  <c r="D3724" i="1"/>
  <c r="H3724" i="1"/>
  <c r="C3724" i="1"/>
  <c r="C3549" i="1"/>
  <c r="D3549" i="1"/>
  <c r="H3549" i="1"/>
  <c r="C3428" i="1"/>
  <c r="H3428" i="1"/>
  <c r="D3428" i="1"/>
  <c r="H3310" i="1"/>
  <c r="C3310" i="1"/>
  <c r="D3310" i="1"/>
  <c r="C2865" i="1"/>
  <c r="H2865" i="1"/>
  <c r="D2865" i="1"/>
  <c r="C3231" i="1"/>
  <c r="D3231" i="1"/>
  <c r="H3231" i="1"/>
  <c r="C3139" i="1"/>
  <c r="D3139" i="1"/>
  <c r="H3139" i="1"/>
  <c r="C3268" i="1"/>
  <c r="D3268" i="1"/>
  <c r="H3268" i="1"/>
  <c r="C3069" i="1"/>
  <c r="D3069" i="1"/>
  <c r="H3069" i="1"/>
  <c r="D3265" i="1"/>
  <c r="H3265" i="1"/>
  <c r="C3265" i="1"/>
  <c r="D3193" i="1"/>
  <c r="H3193" i="1"/>
  <c r="C3193" i="1"/>
  <c r="H2843" i="1"/>
  <c r="C2843" i="1"/>
  <c r="D2843" i="1"/>
  <c r="D3208" i="1"/>
  <c r="H3208" i="1"/>
  <c r="C3208" i="1"/>
  <c r="H2901" i="1"/>
  <c r="D2901" i="1"/>
  <c r="C2901" i="1"/>
  <c r="D3172" i="1"/>
  <c r="C3172" i="1"/>
  <c r="H3172" i="1"/>
  <c r="C3160" i="1"/>
  <c r="H3160" i="1"/>
  <c r="D3160" i="1"/>
  <c r="D2909" i="1"/>
  <c r="H2909" i="1"/>
  <c r="C2909" i="1"/>
  <c r="H2817" i="1"/>
  <c r="C2817" i="1"/>
  <c r="D2817" i="1"/>
  <c r="C2811" i="1"/>
  <c r="D2811" i="1"/>
  <c r="H2811" i="1"/>
  <c r="H3060" i="1"/>
  <c r="D3060" i="1"/>
  <c r="C3060" i="1"/>
  <c r="H2961" i="1"/>
  <c r="D2961" i="1"/>
  <c r="C2961" i="1"/>
  <c r="H2857" i="1"/>
  <c r="D2857" i="1"/>
  <c r="C2857" i="1"/>
  <c r="C3085" i="1"/>
  <c r="D3085" i="1"/>
  <c r="H3085" i="1"/>
  <c r="C2920" i="1"/>
  <c r="H2920" i="1"/>
  <c r="D2920" i="1"/>
  <c r="C2793" i="1"/>
  <c r="D2793" i="1"/>
  <c r="H2793" i="1"/>
  <c r="C3012" i="1"/>
  <c r="D3012" i="1"/>
  <c r="H3012" i="1"/>
  <c r="D2804" i="1"/>
  <c r="H2804" i="1"/>
  <c r="C2804" i="1"/>
  <c r="C2976" i="1"/>
  <c r="H2976" i="1"/>
  <c r="D2976" i="1"/>
  <c r="D2821" i="1"/>
  <c r="H2821" i="1"/>
  <c r="C2821" i="1"/>
  <c r="H3063" i="1"/>
  <c r="C3063" i="1"/>
  <c r="D3063" i="1"/>
  <c r="H2950" i="1"/>
  <c r="C2950" i="1"/>
  <c r="D2950" i="1"/>
  <c r="H2809" i="1"/>
  <c r="C2809" i="1"/>
  <c r="D2809" i="1"/>
  <c r="C3048" i="1"/>
  <c r="D3048" i="1"/>
  <c r="H3048" i="1"/>
  <c r="D2907" i="1"/>
  <c r="C2907" i="1"/>
  <c r="H2907" i="1"/>
  <c r="C2813" i="1"/>
  <c r="D2813" i="1"/>
  <c r="H2813" i="1"/>
  <c r="C3070" i="1"/>
  <c r="D3070" i="1"/>
  <c r="H3070" i="1"/>
  <c r="B2763" i="1"/>
  <c r="C2990" i="1"/>
  <c r="D2990" i="1"/>
  <c r="H2990" i="1"/>
  <c r="C2986" i="1"/>
  <c r="D2986" i="1"/>
  <c r="H2986" i="1"/>
  <c r="H4531" i="1"/>
  <c r="D4531" i="1"/>
  <c r="C4531" i="1"/>
  <c r="H3907" i="1"/>
  <c r="C3907" i="1"/>
  <c r="D3907" i="1"/>
  <c r="H4511" i="1"/>
  <c r="C4511" i="1"/>
  <c r="D4511" i="1"/>
  <c r="C4449" i="1"/>
  <c r="D4449" i="1"/>
  <c r="H4449" i="1"/>
  <c r="D3942" i="1"/>
  <c r="H3942" i="1"/>
  <c r="C3942" i="1"/>
  <c r="C4396" i="1"/>
  <c r="D4396" i="1"/>
  <c r="F4396" i="1" s="1"/>
  <c r="H4396" i="1"/>
  <c r="C4469" i="1"/>
  <c r="D4469" i="1"/>
  <c r="H4469" i="1"/>
  <c r="H4566" i="1"/>
  <c r="C4566" i="1"/>
  <c r="D4566" i="1"/>
  <c r="H3824" i="1"/>
  <c r="C3824" i="1"/>
  <c r="D3824" i="1"/>
  <c r="H4612" i="1"/>
  <c r="C4612" i="1"/>
  <c r="D4612" i="1"/>
  <c r="C3936" i="1"/>
  <c r="H3936" i="1"/>
  <c r="D3936" i="1"/>
  <c r="C4588" i="1"/>
  <c r="D4588" i="1"/>
  <c r="H4588" i="1"/>
  <c r="H3979" i="1"/>
  <c r="C3979" i="1"/>
  <c r="D3979" i="1"/>
  <c r="H4587" i="1"/>
  <c r="C4587" i="1"/>
  <c r="D4587" i="1"/>
  <c r="D3977" i="1"/>
  <c r="C3977" i="1"/>
  <c r="H3977" i="1"/>
  <c r="H4417" i="1"/>
  <c r="C4417" i="1"/>
  <c r="D4417" i="1"/>
  <c r="C4331" i="1"/>
  <c r="D4331" i="1"/>
  <c r="H4331" i="1"/>
  <c r="D3517" i="1"/>
  <c r="C3517" i="1"/>
  <c r="H3517" i="1"/>
  <c r="H4728" i="1"/>
  <c r="C4728" i="1"/>
  <c r="D4728" i="1"/>
  <c r="C4453" i="1"/>
  <c r="D4453" i="1"/>
  <c r="H4453" i="1"/>
  <c r="H4160" i="1"/>
  <c r="D4160" i="1"/>
  <c r="C4160" i="1"/>
  <c r="D4371" i="1"/>
  <c r="H4371" i="1"/>
  <c r="C4371" i="1"/>
  <c r="D3935" i="1"/>
  <c r="H3935" i="1"/>
  <c r="C3935" i="1"/>
  <c r="D4737" i="1"/>
  <c r="C4737" i="1"/>
  <c r="H4737" i="1"/>
  <c r="H4660" i="1"/>
  <c r="C4660" i="1"/>
  <c r="D4660" i="1"/>
  <c r="C4518" i="1"/>
  <c r="D4518" i="1"/>
  <c r="H4518" i="1"/>
  <c r="H3952" i="1"/>
  <c r="C3952" i="1"/>
  <c r="D3952" i="1"/>
  <c r="C4651" i="1"/>
  <c r="D4651" i="1"/>
  <c r="F4651" i="1" s="1"/>
  <c r="H4651" i="1"/>
  <c r="H4530" i="1"/>
  <c r="D4530" i="1"/>
  <c r="C4530" i="1"/>
  <c r="C4356" i="1"/>
  <c r="D4356" i="1"/>
  <c r="H4356" i="1"/>
  <c r="C3967" i="1"/>
  <c r="H3967" i="1"/>
  <c r="D3967" i="1"/>
  <c r="D4707" i="1"/>
  <c r="C4707" i="1"/>
  <c r="H4707" i="1"/>
  <c r="H4599" i="1"/>
  <c r="C4599" i="1"/>
  <c r="D4599" i="1"/>
  <c r="C4488" i="1"/>
  <c r="D4488" i="1"/>
  <c r="H4488" i="1"/>
  <c r="C4221" i="1"/>
  <c r="D4221" i="1"/>
  <c r="H4221" i="1"/>
  <c r="C3348" i="1"/>
  <c r="H3348" i="1"/>
  <c r="D3348" i="1"/>
  <c r="H4602" i="1"/>
  <c r="C4602" i="1"/>
  <c r="D4602" i="1"/>
  <c r="C4374" i="1"/>
  <c r="D4374" i="1"/>
  <c r="H4374" i="1"/>
  <c r="H3944" i="1"/>
  <c r="D3944" i="1"/>
  <c r="C3944" i="1"/>
  <c r="C4631" i="1"/>
  <c r="D4631" i="1"/>
  <c r="H4631" i="1"/>
  <c r="C4472" i="1"/>
  <c r="D4472" i="1"/>
  <c r="H4472" i="1"/>
  <c r="D4207" i="1"/>
  <c r="H4207" i="1"/>
  <c r="C4207" i="1"/>
  <c r="H3834" i="1"/>
  <c r="C3834" i="1"/>
  <c r="D3834" i="1"/>
  <c r="C4672" i="1"/>
  <c r="D4672" i="1"/>
  <c r="H4672" i="1"/>
  <c r="C4505" i="1"/>
  <c r="H4505" i="1"/>
  <c r="D4505" i="1"/>
  <c r="H4300" i="1"/>
  <c r="C4300" i="1"/>
  <c r="D4300" i="1"/>
  <c r="H3013" i="1"/>
  <c r="C3013" i="1"/>
  <c r="D3013" i="1"/>
  <c r="D3399" i="1"/>
  <c r="H3399" i="1"/>
  <c r="C3399" i="1"/>
  <c r="C3138" i="1"/>
  <c r="D3138" i="1"/>
  <c r="H3138" i="1"/>
  <c r="H4352" i="1"/>
  <c r="D4352" i="1"/>
  <c r="C4352" i="1"/>
  <c r="H4252" i="1"/>
  <c r="D4252" i="1"/>
  <c r="C4252" i="1"/>
  <c r="C4098" i="1"/>
  <c r="D4098" i="1"/>
  <c r="H4098" i="1"/>
  <c r="D3757" i="1"/>
  <c r="C3757" i="1"/>
  <c r="H3757" i="1"/>
  <c r="D4301" i="1"/>
  <c r="C4301" i="1"/>
  <c r="H4301" i="1"/>
  <c r="C4214" i="1"/>
  <c r="D4214" i="1"/>
  <c r="H4214" i="1"/>
  <c r="H3920" i="1"/>
  <c r="C3920" i="1"/>
  <c r="D3920" i="1"/>
  <c r="H3459" i="1"/>
  <c r="C3459" i="1"/>
  <c r="D3459" i="1"/>
  <c r="C4381" i="1"/>
  <c r="D4381" i="1"/>
  <c r="H4381" i="1"/>
  <c r="C4257" i="1"/>
  <c r="D4257" i="1"/>
  <c r="H4257" i="1"/>
  <c r="H3955" i="1"/>
  <c r="D3955" i="1"/>
  <c r="C3955" i="1"/>
  <c r="H3341" i="1"/>
  <c r="D3341" i="1"/>
  <c r="C3341" i="1"/>
  <c r="C4337" i="1"/>
  <c r="D4337" i="1"/>
  <c r="H4337" i="1"/>
  <c r="C4134" i="1"/>
  <c r="D4134" i="1"/>
  <c r="H4134" i="1"/>
  <c r="C3494" i="1"/>
  <c r="D3494" i="1"/>
  <c r="H3494" i="1"/>
  <c r="C4406" i="1"/>
  <c r="D4406" i="1"/>
  <c r="H4406" i="1"/>
  <c r="C4235" i="1"/>
  <c r="D4235" i="1"/>
  <c r="H4235" i="1"/>
  <c r="H4015" i="1"/>
  <c r="D4015" i="1"/>
  <c r="C4015" i="1"/>
  <c r="H3699" i="1"/>
  <c r="C3699" i="1"/>
  <c r="D3699" i="1"/>
  <c r="C2927" i="1"/>
  <c r="H2927" i="1"/>
  <c r="D2927" i="1"/>
  <c r="C4403" i="1"/>
  <c r="H4403" i="1"/>
  <c r="D4403" i="1"/>
  <c r="D4151" i="1"/>
  <c r="H4151" i="1"/>
  <c r="C4151" i="1"/>
  <c r="C3962" i="1"/>
  <c r="D3962" i="1"/>
  <c r="H3962" i="1"/>
  <c r="C3608" i="1"/>
  <c r="H3608" i="1"/>
  <c r="D3608" i="1"/>
  <c r="D4133" i="1"/>
  <c r="H4133" i="1"/>
  <c r="C4133" i="1"/>
  <c r="D3992" i="1"/>
  <c r="F3992" i="1" s="1"/>
  <c r="C3992" i="1"/>
  <c r="H3992" i="1"/>
  <c r="H3873" i="1"/>
  <c r="D3873" i="1"/>
  <c r="C3873" i="1"/>
  <c r="H3530" i="1"/>
  <c r="D3530" i="1"/>
  <c r="C3530" i="1"/>
  <c r="C2890" i="1"/>
  <c r="H2890" i="1"/>
  <c r="D2890" i="1"/>
  <c r="H4033" i="1"/>
  <c r="C4033" i="1"/>
  <c r="D4033" i="1"/>
  <c r="H3896" i="1"/>
  <c r="D3896" i="1"/>
  <c r="C3896" i="1"/>
  <c r="C3741" i="1"/>
  <c r="H3741" i="1"/>
  <c r="D3741" i="1"/>
  <c r="C3380" i="1"/>
  <c r="D3380" i="1"/>
  <c r="H3380" i="1"/>
  <c r="C4179" i="1"/>
  <c r="D4179" i="1"/>
  <c r="H4179" i="1"/>
  <c r="C4024" i="1"/>
  <c r="D4024" i="1"/>
  <c r="H4024" i="1"/>
  <c r="D3912" i="1"/>
  <c r="H3912" i="1"/>
  <c r="C3912" i="1"/>
  <c r="H3612" i="1"/>
  <c r="C3612" i="1"/>
  <c r="D3612" i="1"/>
  <c r="C4190" i="1"/>
  <c r="D4190" i="1"/>
  <c r="H4190" i="1"/>
  <c r="D4012" i="1"/>
  <c r="C4012" i="1"/>
  <c r="H4012" i="1"/>
  <c r="D3841" i="1"/>
  <c r="C3841" i="1"/>
  <c r="H3841" i="1"/>
  <c r="C3588" i="1"/>
  <c r="D3588" i="1"/>
  <c r="H3588" i="1"/>
  <c r="H3225" i="1"/>
  <c r="C3225" i="1"/>
  <c r="D3225" i="1"/>
  <c r="H4058" i="1"/>
  <c r="D4058" i="1"/>
  <c r="C4058" i="1"/>
  <c r="C3928" i="1"/>
  <c r="D3928" i="1"/>
  <c r="H3928" i="1"/>
  <c r="D3710" i="1"/>
  <c r="H3710" i="1"/>
  <c r="C3710" i="1"/>
  <c r="D3403" i="1"/>
  <c r="H3403" i="1"/>
  <c r="C3403" i="1"/>
  <c r="C4132" i="1"/>
  <c r="D4132" i="1"/>
  <c r="H4132" i="1"/>
  <c r="C4003" i="1"/>
  <c r="D4003" i="1"/>
  <c r="H4003" i="1"/>
  <c r="H3856" i="1"/>
  <c r="C3856" i="1"/>
  <c r="D3856" i="1"/>
  <c r="C3640" i="1"/>
  <c r="D3640" i="1"/>
  <c r="H3640" i="1"/>
  <c r="H3184" i="1"/>
  <c r="D3184" i="1"/>
  <c r="C3184" i="1"/>
  <c r="H3342" i="1"/>
  <c r="D3342" i="1"/>
  <c r="C3342" i="1"/>
  <c r="H3106" i="1"/>
  <c r="D3106" i="1"/>
  <c r="C3106" i="1"/>
  <c r="C3394" i="1"/>
  <c r="D3394" i="1"/>
  <c r="H3394" i="1"/>
  <c r="H3144" i="1"/>
  <c r="C3144" i="1"/>
  <c r="D3144" i="1"/>
  <c r="C3786" i="1"/>
  <c r="H3786" i="1"/>
  <c r="D3786" i="1"/>
  <c r="C3655" i="1"/>
  <c r="H3655" i="1"/>
  <c r="D3655" i="1"/>
  <c r="C3513" i="1"/>
  <c r="H3513" i="1"/>
  <c r="D3513" i="1"/>
  <c r="D3364" i="1"/>
  <c r="C3364" i="1"/>
  <c r="H3364" i="1"/>
  <c r="C3165" i="1"/>
  <c r="D3165" i="1"/>
  <c r="H3165" i="1"/>
  <c r="C3770" i="1"/>
  <c r="D3770" i="1"/>
  <c r="H3770" i="1"/>
  <c r="D3579" i="1"/>
  <c r="C3579" i="1"/>
  <c r="H3579" i="1"/>
  <c r="C3437" i="1"/>
  <c r="D3437" i="1"/>
  <c r="H3437" i="1"/>
  <c r="H3275" i="1"/>
  <c r="D3275" i="1"/>
  <c r="C3275" i="1"/>
  <c r="C3812" i="1"/>
  <c r="D3812" i="1"/>
  <c r="H3812" i="1"/>
  <c r="C3669" i="1"/>
  <c r="D3669" i="1"/>
  <c r="H3669" i="1"/>
  <c r="H3523" i="1"/>
  <c r="C3523" i="1"/>
  <c r="D3523" i="1"/>
  <c r="H3350" i="1"/>
  <c r="C3350" i="1"/>
  <c r="D3350" i="1"/>
  <c r="H3119" i="1"/>
  <c r="C3119" i="1"/>
  <c r="D3119" i="1"/>
  <c r="D3708" i="1"/>
  <c r="H3708" i="1"/>
  <c r="C3708" i="1"/>
  <c r="H3599" i="1"/>
  <c r="C3599" i="1"/>
  <c r="D3599" i="1"/>
  <c r="C3461" i="1"/>
  <c r="D3461" i="1"/>
  <c r="H3461" i="1"/>
  <c r="H3294" i="1"/>
  <c r="C3294" i="1"/>
  <c r="D3294" i="1"/>
  <c r="H2789" i="1"/>
  <c r="D2789" i="1"/>
  <c r="C2789" i="1"/>
  <c r="H3687" i="1"/>
  <c r="C3687" i="1"/>
  <c r="D3687" i="1"/>
  <c r="D3581" i="1"/>
  <c r="C3581" i="1"/>
  <c r="H3581" i="1"/>
  <c r="C3464" i="1"/>
  <c r="H3464" i="1"/>
  <c r="D3464" i="1"/>
  <c r="C3323" i="1"/>
  <c r="D3323" i="1"/>
  <c r="H3323" i="1"/>
  <c r="H2835" i="1"/>
  <c r="C2835" i="1"/>
  <c r="D2835" i="1"/>
  <c r="C3707" i="1"/>
  <c r="H3707" i="1"/>
  <c r="D3707" i="1"/>
  <c r="C3545" i="1"/>
  <c r="D3545" i="1"/>
  <c r="H3545" i="1"/>
  <c r="C3416" i="1"/>
  <c r="D3416" i="1"/>
  <c r="H3416" i="1"/>
  <c r="C3306" i="1"/>
  <c r="D3306" i="1"/>
  <c r="H3306" i="1"/>
  <c r="C2830" i="1"/>
  <c r="D2830" i="1"/>
  <c r="H2830" i="1"/>
  <c r="C3212" i="1"/>
  <c r="D3212" i="1"/>
  <c r="H3212" i="1"/>
  <c r="C3131" i="1"/>
  <c r="D3131" i="1"/>
  <c r="H3131" i="1"/>
  <c r="C3242" i="1"/>
  <c r="D3242" i="1"/>
  <c r="H3242" i="1"/>
  <c r="D3053" i="1"/>
  <c r="C3053" i="1"/>
  <c r="H3053" i="1"/>
  <c r="D3262" i="1"/>
  <c r="H3262" i="1"/>
  <c r="C3262" i="1"/>
  <c r="D3191" i="1"/>
  <c r="C3191" i="1"/>
  <c r="H3191" i="1"/>
  <c r="C2800" i="1"/>
  <c r="D2800" i="1"/>
  <c r="H2800" i="1"/>
  <c r="D3205" i="1"/>
  <c r="C3205" i="1"/>
  <c r="H3205" i="1"/>
  <c r="H2779" i="1"/>
  <c r="D2779" i="1"/>
  <c r="C2779" i="1"/>
  <c r="C3169" i="1"/>
  <c r="D3169" i="1"/>
  <c r="H3169" i="1"/>
  <c r="C3152" i="1"/>
  <c r="D3152" i="1"/>
  <c r="H3152" i="1"/>
  <c r="C2840" i="1"/>
  <c r="H2840" i="1"/>
  <c r="D2840" i="1"/>
  <c r="C2783" i="1"/>
  <c r="H2783" i="1"/>
  <c r="D2783" i="1"/>
  <c r="D2782" i="1"/>
  <c r="H2782" i="1"/>
  <c r="C2782" i="1"/>
  <c r="C3052" i="1"/>
  <c r="D3052" i="1"/>
  <c r="H3052" i="1"/>
  <c r="D2957" i="1"/>
  <c r="C2957" i="1"/>
  <c r="H2957" i="1"/>
  <c r="D2853" i="1"/>
  <c r="C2853" i="1"/>
  <c r="H2853" i="1"/>
  <c r="H3057" i="1"/>
  <c r="D3057" i="1"/>
  <c r="C3057" i="1"/>
  <c r="H2899" i="1"/>
  <c r="C2899" i="1"/>
  <c r="D2899" i="1"/>
  <c r="C2787" i="1"/>
  <c r="D2787" i="1"/>
  <c r="H2787" i="1"/>
  <c r="C3001" i="1"/>
  <c r="D3001" i="1"/>
  <c r="H3001" i="1"/>
  <c r="H2798" i="1"/>
  <c r="C2798" i="1"/>
  <c r="D2798" i="1"/>
  <c r="C2951" i="1"/>
  <c r="D2951" i="1"/>
  <c r="H2951" i="1"/>
  <c r="H2814" i="1"/>
  <c r="C2814" i="1"/>
  <c r="D2814" i="1"/>
  <c r="H3033" i="1"/>
  <c r="D3033" i="1"/>
  <c r="C3033" i="1"/>
  <c r="C2947" i="1"/>
  <c r="D2947" i="1"/>
  <c r="H2947" i="1"/>
  <c r="H2803" i="1"/>
  <c r="C2803" i="1"/>
  <c r="D2803" i="1"/>
  <c r="C3044" i="1"/>
  <c r="D3044" i="1"/>
  <c r="H3044" i="1"/>
  <c r="C2905" i="1"/>
  <c r="D2905" i="1"/>
  <c r="H2905" i="1"/>
  <c r="H2808" i="1"/>
  <c r="C2808" i="1"/>
  <c r="D2808" i="1"/>
  <c r="C3059" i="1"/>
  <c r="D3059" i="1"/>
  <c r="H3059" i="1"/>
  <c r="C2856" i="1"/>
  <c r="D2856" i="1"/>
  <c r="H2856" i="1"/>
  <c r="C4278" i="1"/>
  <c r="D4278" i="1"/>
  <c r="H4278" i="1"/>
  <c r="H2896" i="1"/>
  <c r="C2896" i="1"/>
  <c r="D2896" i="1"/>
  <c r="D4535" i="1"/>
  <c r="H4535" i="1"/>
  <c r="C4535" i="1"/>
  <c r="H3836" i="1"/>
  <c r="C3836" i="1"/>
  <c r="D3836" i="1"/>
  <c r="D3435" i="1"/>
  <c r="C3435" i="1"/>
  <c r="H3435" i="1"/>
  <c r="D4056" i="1"/>
  <c r="C4056" i="1"/>
  <c r="H4056" i="1"/>
  <c r="H3783" i="1"/>
  <c r="C3783" i="1"/>
  <c r="D3783" i="1"/>
  <c r="D3575" i="1"/>
  <c r="H3575" i="1"/>
  <c r="C3575" i="1"/>
  <c r="H3099" i="1"/>
  <c r="D3099" i="1"/>
  <c r="C3099" i="1"/>
  <c r="D4525" i="1"/>
  <c r="C4525" i="1"/>
  <c r="H4525" i="1"/>
  <c r="H3852" i="1"/>
  <c r="C3852" i="1"/>
  <c r="D3852" i="1"/>
  <c r="H4461" i="1"/>
  <c r="C4461" i="1"/>
  <c r="D4461" i="1"/>
  <c r="D4415" i="1"/>
  <c r="H4415" i="1"/>
  <c r="C4415" i="1"/>
  <c r="D4741" i="1"/>
  <c r="C4741" i="1"/>
  <c r="H4741" i="1"/>
  <c r="C4377" i="1"/>
  <c r="D4377" i="1"/>
  <c r="H4377" i="1"/>
  <c r="D3906" i="1"/>
  <c r="H3906" i="1"/>
  <c r="C3906" i="1"/>
  <c r="H4550" i="1"/>
  <c r="D4550" i="1"/>
  <c r="C4550" i="1"/>
  <c r="D3195" i="1"/>
  <c r="H3195" i="1"/>
  <c r="C3195" i="1"/>
  <c r="H4600" i="1"/>
  <c r="C4600" i="1"/>
  <c r="D4600" i="1"/>
  <c r="C3823" i="1"/>
  <c r="D3823" i="1"/>
  <c r="H3823" i="1"/>
  <c r="C4571" i="1"/>
  <c r="D4571" i="1"/>
  <c r="H4571" i="1"/>
  <c r="D3925" i="1"/>
  <c r="H3925" i="1"/>
  <c r="C3925" i="1"/>
  <c r="D4583" i="1"/>
  <c r="H4583" i="1"/>
  <c r="C4583" i="1"/>
  <c r="D3924" i="1"/>
  <c r="C3924" i="1"/>
  <c r="H3924" i="1"/>
  <c r="C4202" i="1"/>
  <c r="D4202" i="1"/>
  <c r="F4202" i="1" s="1"/>
  <c r="H4202" i="1"/>
  <c r="H4314" i="1"/>
  <c r="D4314" i="1"/>
  <c r="C4314" i="1"/>
  <c r="C4745" i="1"/>
  <c r="H4745" i="1"/>
  <c r="D4745" i="1"/>
  <c r="D4712" i="1"/>
  <c r="C4712" i="1"/>
  <c r="H4712" i="1"/>
  <c r="D4448" i="1"/>
  <c r="H4448" i="1"/>
  <c r="C4448" i="1"/>
  <c r="H4076" i="1"/>
  <c r="C4076" i="1"/>
  <c r="D4076" i="1"/>
  <c r="H4361" i="1"/>
  <c r="C4361" i="1"/>
  <c r="D4361" i="1"/>
  <c r="H3915" i="1"/>
  <c r="D3915" i="1"/>
  <c r="C3915" i="1"/>
  <c r="D4734" i="1"/>
  <c r="H4734" i="1"/>
  <c r="C4734" i="1"/>
  <c r="H4643" i="1"/>
  <c r="C4643" i="1"/>
  <c r="D4643" i="1"/>
  <c r="H4405" i="1"/>
  <c r="C4405" i="1"/>
  <c r="D4405" i="1"/>
  <c r="H3882" i="1"/>
  <c r="C3882" i="1"/>
  <c r="D3882" i="1"/>
  <c r="C4648" i="1"/>
  <c r="H4648" i="1"/>
  <c r="D4648" i="1"/>
  <c r="C4517" i="1"/>
  <c r="D4517" i="1"/>
  <c r="H4517" i="1"/>
  <c r="H4339" i="1"/>
  <c r="C4339" i="1"/>
  <c r="D4339" i="1"/>
  <c r="H3748" i="1"/>
  <c r="D3748" i="1"/>
  <c r="C3748" i="1"/>
  <c r="D4698" i="1"/>
  <c r="H4698" i="1"/>
  <c r="C4698" i="1"/>
  <c r="C4597" i="1"/>
  <c r="D4597" i="1"/>
  <c r="H4597" i="1"/>
  <c r="C4439" i="1"/>
  <c r="D4439" i="1"/>
  <c r="H4439" i="1"/>
  <c r="D4191" i="1"/>
  <c r="C4191" i="1"/>
  <c r="H4191" i="1"/>
  <c r="H4724" i="1"/>
  <c r="C4724" i="1"/>
  <c r="D4724" i="1"/>
  <c r="D4575" i="1"/>
  <c r="C4575" i="1"/>
  <c r="H4575" i="1"/>
  <c r="C4369" i="1"/>
  <c r="D4369" i="1"/>
  <c r="H4369" i="1"/>
  <c r="H3927" i="1"/>
  <c r="C3927" i="1"/>
  <c r="D3927" i="1"/>
  <c r="C4626" i="1"/>
  <c r="D4626" i="1"/>
  <c r="H4626" i="1"/>
  <c r="C4462" i="1"/>
  <c r="D4462" i="1"/>
  <c r="H4462" i="1"/>
  <c r="D4174" i="1"/>
  <c r="H4174" i="1"/>
  <c r="C4174" i="1"/>
  <c r="H3722" i="1"/>
  <c r="D3722" i="1"/>
  <c r="C3722" i="1"/>
  <c r="D4664" i="1"/>
  <c r="C4664" i="1"/>
  <c r="H4664" i="1"/>
  <c r="C4491" i="1"/>
  <c r="H4491" i="1"/>
  <c r="D4491" i="1"/>
  <c r="H4225" i="1"/>
  <c r="C4225" i="1"/>
  <c r="D4225" i="1"/>
  <c r="D3788" i="1"/>
  <c r="H3788" i="1"/>
  <c r="C3788" i="1"/>
  <c r="D3272" i="1"/>
  <c r="C3272" i="1"/>
  <c r="H3272" i="1"/>
  <c r="D4484" i="1"/>
  <c r="H4484" i="1"/>
  <c r="C4484" i="1"/>
  <c r="C4350" i="1"/>
  <c r="D4350" i="1"/>
  <c r="F4350" i="1" s="1"/>
  <c r="H4350" i="1"/>
  <c r="C4244" i="1"/>
  <c r="D4244" i="1"/>
  <c r="H4244" i="1"/>
  <c r="D4007" i="1"/>
  <c r="C4007" i="1"/>
  <c r="H4007" i="1"/>
  <c r="H3736" i="1"/>
  <c r="D3736" i="1"/>
  <c r="C3736" i="1"/>
  <c r="C4299" i="1"/>
  <c r="H4299" i="1"/>
  <c r="D4299" i="1"/>
  <c r="D4195" i="1"/>
  <c r="H4195" i="1"/>
  <c r="C4195" i="1"/>
  <c r="D3911" i="1"/>
  <c r="F3911" i="1" s="1"/>
  <c r="H3911" i="1"/>
  <c r="C3911" i="1"/>
  <c r="H3385" i="1"/>
  <c r="C3385" i="1"/>
  <c r="D3385" i="1"/>
  <c r="C4378" i="1"/>
  <c r="D4378" i="1"/>
  <c r="H4378" i="1"/>
  <c r="C4232" i="1"/>
  <c r="D4232" i="1"/>
  <c r="H4232" i="1"/>
  <c r="D3930" i="1"/>
  <c r="H3930" i="1"/>
  <c r="C3930" i="1"/>
  <c r="H2932" i="1"/>
  <c r="C2932" i="1"/>
  <c r="D2932" i="1"/>
  <c r="C4333" i="1"/>
  <c r="D4333" i="1"/>
  <c r="H4333" i="1"/>
  <c r="H4093" i="1"/>
  <c r="C4093" i="1"/>
  <c r="D4093" i="1"/>
  <c r="C3479" i="1"/>
  <c r="H3479" i="1"/>
  <c r="D3479" i="1"/>
  <c r="C4399" i="1"/>
  <c r="D4399" i="1"/>
  <c r="H4399" i="1"/>
  <c r="C4217" i="1"/>
  <c r="D4217" i="1"/>
  <c r="H4217" i="1"/>
  <c r="D3983" i="1"/>
  <c r="F3983" i="1" s="1"/>
  <c r="C3983" i="1"/>
  <c r="H3983" i="1"/>
  <c r="D3680" i="1"/>
  <c r="H3680" i="1"/>
  <c r="C3680" i="1"/>
  <c r="H4515" i="1"/>
  <c r="C4515" i="1"/>
  <c r="D4515" i="1"/>
  <c r="H4388" i="1"/>
  <c r="C4388" i="1"/>
  <c r="D4388" i="1"/>
  <c r="C4139" i="1"/>
  <c r="D4139" i="1"/>
  <c r="H4139" i="1"/>
  <c r="H3918" i="1"/>
  <c r="D3918" i="1"/>
  <c r="C3918" i="1"/>
  <c r="C3592" i="1"/>
  <c r="D3592" i="1"/>
  <c r="H3592" i="1"/>
  <c r="H4114" i="1"/>
  <c r="D4114" i="1"/>
  <c r="C4114" i="1"/>
  <c r="D3986" i="1"/>
  <c r="C3986" i="1"/>
  <c r="H3986" i="1"/>
  <c r="H3867" i="1"/>
  <c r="D3867" i="1"/>
  <c r="C3867" i="1"/>
  <c r="C3522" i="1"/>
  <c r="D3522" i="1"/>
  <c r="H3522" i="1"/>
  <c r="C4199" i="1"/>
  <c r="D4199" i="1"/>
  <c r="H4199" i="1"/>
  <c r="C4013" i="1"/>
  <c r="D4013" i="1"/>
  <c r="H4013" i="1"/>
  <c r="D3887" i="1"/>
  <c r="C3887" i="1"/>
  <c r="H3887" i="1"/>
  <c r="D3728" i="1"/>
  <c r="H3728" i="1"/>
  <c r="C3728" i="1"/>
  <c r="C3360" i="1"/>
  <c r="D3360" i="1"/>
  <c r="H3360" i="1"/>
  <c r="C4175" i="1"/>
  <c r="D4175" i="1"/>
  <c r="H4175" i="1"/>
  <c r="C4018" i="1"/>
  <c r="D4018" i="1"/>
  <c r="H4018" i="1"/>
  <c r="C3908" i="1"/>
  <c r="D3908" i="1"/>
  <c r="H3908" i="1"/>
  <c r="D3597" i="1"/>
  <c r="C3597" i="1"/>
  <c r="H3597" i="1"/>
  <c r="D4178" i="1"/>
  <c r="H4178" i="1"/>
  <c r="C4178" i="1"/>
  <c r="C4008" i="1"/>
  <c r="H4008" i="1"/>
  <c r="D4008" i="1"/>
  <c r="D3837" i="1"/>
  <c r="H3837" i="1"/>
  <c r="C3837" i="1"/>
  <c r="H3580" i="1"/>
  <c r="C3580" i="1"/>
  <c r="D3580" i="1"/>
  <c r="H3058" i="1"/>
  <c r="C3058" i="1"/>
  <c r="D3058" i="1"/>
  <c r="F3058" i="1" s="1"/>
  <c r="H4046" i="1"/>
  <c r="C4046" i="1"/>
  <c r="D4046" i="1"/>
  <c r="D3899" i="1"/>
  <c r="C3899" i="1"/>
  <c r="H3899" i="1"/>
  <c r="H3674" i="1"/>
  <c r="C3674" i="1"/>
  <c r="D3674" i="1"/>
  <c r="C3344" i="1"/>
  <c r="D3344" i="1"/>
  <c r="H3344" i="1"/>
  <c r="H4125" i="1"/>
  <c r="C4125" i="1"/>
  <c r="D4125" i="1"/>
  <c r="C3988" i="1"/>
  <c r="D3988" i="1"/>
  <c r="H3988" i="1"/>
  <c r="C3847" i="1"/>
  <c r="H3847" i="1"/>
  <c r="D3847" i="1"/>
  <c r="D3628" i="1"/>
  <c r="H3628" i="1"/>
  <c r="C3628" i="1"/>
  <c r="C3107" i="1"/>
  <c r="H3107" i="1"/>
  <c r="D3107" i="1"/>
  <c r="D3332" i="1"/>
  <c r="C3332" i="1"/>
  <c r="H3332" i="1"/>
  <c r="C3036" i="1"/>
  <c r="H3036" i="1"/>
  <c r="D3036" i="1"/>
  <c r="H3388" i="1"/>
  <c r="D3388" i="1"/>
  <c r="C3388" i="1"/>
  <c r="D3055" i="1"/>
  <c r="H3055" i="1"/>
  <c r="C3055" i="1"/>
  <c r="D3781" i="1"/>
  <c r="C3781" i="1"/>
  <c r="H3781" i="1"/>
  <c r="D3649" i="1"/>
  <c r="C3649" i="1"/>
  <c r="H3649" i="1"/>
  <c r="C3497" i="1"/>
  <c r="D3497" i="1"/>
  <c r="H3497" i="1"/>
  <c r="C3361" i="1"/>
  <c r="H3361" i="1"/>
  <c r="D3361" i="1"/>
  <c r="C3151" i="1"/>
  <c r="D3151" i="1"/>
  <c r="H3151" i="1"/>
  <c r="C3720" i="1"/>
  <c r="D3720" i="1"/>
  <c r="H3720" i="1"/>
  <c r="C3576" i="1"/>
  <c r="D3576" i="1"/>
  <c r="H3576" i="1"/>
  <c r="C3430" i="1"/>
  <c r="D3430" i="1"/>
  <c r="H3430" i="1"/>
  <c r="D3270" i="1"/>
  <c r="H3270" i="1"/>
  <c r="C3270" i="1"/>
  <c r="H3800" i="1"/>
  <c r="D3800" i="1"/>
  <c r="C3800" i="1"/>
  <c r="H3638" i="1"/>
  <c r="C3638" i="1"/>
  <c r="D3638" i="1"/>
  <c r="C3501" i="1"/>
  <c r="D3501" i="1"/>
  <c r="H3501" i="1"/>
  <c r="D3343" i="1"/>
  <c r="C3343" i="1"/>
  <c r="H3343" i="1"/>
  <c r="H3098" i="1"/>
  <c r="C3098" i="1"/>
  <c r="D3098" i="1"/>
  <c r="C3705" i="1"/>
  <c r="D3705" i="1"/>
  <c r="H3705" i="1"/>
  <c r="C3574" i="1"/>
  <c r="D3574" i="1"/>
  <c r="H3574" i="1"/>
  <c r="H3448" i="1"/>
  <c r="C3448" i="1"/>
  <c r="D3448" i="1"/>
  <c r="H3288" i="1"/>
  <c r="C3288" i="1"/>
  <c r="D3288" i="1"/>
  <c r="F3288" i="1" s="1"/>
  <c r="D3803" i="1"/>
  <c r="C3803" i="1"/>
  <c r="H3803" i="1"/>
  <c r="D3676" i="1"/>
  <c r="H3676" i="1"/>
  <c r="C3676" i="1"/>
  <c r="H3573" i="1"/>
  <c r="C3573" i="1"/>
  <c r="D3573" i="1"/>
  <c r="C3447" i="1"/>
  <c r="H3447" i="1"/>
  <c r="D3447" i="1"/>
  <c r="H3287" i="1"/>
  <c r="C3287" i="1"/>
  <c r="D3287" i="1"/>
  <c r="D2788" i="1"/>
  <c r="H2788" i="1"/>
  <c r="C2788" i="1"/>
  <c r="D3703" i="1"/>
  <c r="H3703" i="1"/>
  <c r="C3703" i="1"/>
  <c r="C3539" i="1"/>
  <c r="D3539" i="1"/>
  <c r="H3539" i="1"/>
  <c r="C3413" i="1"/>
  <c r="H3413" i="1"/>
  <c r="D3413" i="1"/>
  <c r="D3293" i="1"/>
  <c r="C3293" i="1"/>
  <c r="H3293" i="1"/>
  <c r="C3297" i="1"/>
  <c r="D3297" i="1"/>
  <c r="H3297" i="1"/>
  <c r="C3206" i="1"/>
  <c r="D3206" i="1"/>
  <c r="H3206" i="1"/>
  <c r="C3116" i="1"/>
  <c r="D3116" i="1"/>
  <c r="H3116" i="1"/>
  <c r="C3228" i="1"/>
  <c r="D3228" i="1"/>
  <c r="H3228" i="1"/>
  <c r="H3043" i="1"/>
  <c r="D3043" i="1"/>
  <c r="C3043" i="1"/>
  <c r="C3257" i="1"/>
  <c r="D3257" i="1"/>
  <c r="H3257" i="1"/>
  <c r="D3182" i="1"/>
  <c r="H3182" i="1"/>
  <c r="C3182" i="1"/>
  <c r="H3311" i="1"/>
  <c r="C3311" i="1"/>
  <c r="D3311" i="1"/>
  <c r="C3196" i="1"/>
  <c r="D3196" i="1"/>
  <c r="H3196" i="1"/>
  <c r="H3304" i="1"/>
  <c r="D3304" i="1"/>
  <c r="C3304" i="1"/>
  <c r="C3161" i="1"/>
  <c r="D3161" i="1"/>
  <c r="H3161" i="1"/>
  <c r="C3141" i="1"/>
  <c r="D3141" i="1"/>
  <c r="H3141" i="1"/>
  <c r="H2774" i="1"/>
  <c r="C2774" i="1"/>
  <c r="D2774" i="1"/>
  <c r="C2771" i="1"/>
  <c r="H2771" i="1"/>
  <c r="D2771" i="1"/>
  <c r="H2778" i="1"/>
  <c r="C2778" i="1"/>
  <c r="D2778" i="1"/>
  <c r="C3045" i="1"/>
  <c r="D3045" i="1"/>
  <c r="H3045" i="1"/>
  <c r="D2953" i="1"/>
  <c r="C2953" i="1"/>
  <c r="H2953" i="1"/>
  <c r="D2842" i="1"/>
  <c r="C2842" i="1"/>
  <c r="H2842" i="1"/>
  <c r="C3049" i="1"/>
  <c r="H3049" i="1"/>
  <c r="D3049" i="1"/>
  <c r="C2893" i="1"/>
  <c r="D2893" i="1"/>
  <c r="H2893" i="1"/>
  <c r="C2776" i="1"/>
  <c r="D2776" i="1"/>
  <c r="H2776" i="1"/>
  <c r="D2981" i="1"/>
  <c r="H2981" i="1"/>
  <c r="C2981" i="1"/>
  <c r="D2792" i="1"/>
  <c r="H2792" i="1"/>
  <c r="C2792" i="1"/>
  <c r="H2937" i="1"/>
  <c r="C2937" i="1"/>
  <c r="D2937" i="1"/>
  <c r="H2810" i="1"/>
  <c r="C2810" i="1"/>
  <c r="D2810" i="1"/>
  <c r="C3025" i="1"/>
  <c r="D3025" i="1"/>
  <c r="H3025" i="1"/>
  <c r="C2944" i="1"/>
  <c r="H2944" i="1"/>
  <c r="D2944" i="1"/>
  <c r="C2781" i="1"/>
  <c r="D2781" i="1"/>
  <c r="H2781" i="1"/>
  <c r="H3024" i="1"/>
  <c r="C3024" i="1"/>
  <c r="D3024" i="1"/>
  <c r="C2895" i="1"/>
  <c r="H2895" i="1"/>
  <c r="D2895" i="1"/>
  <c r="H2802" i="1"/>
  <c r="D2802" i="1"/>
  <c r="C2802" i="1"/>
  <c r="H3038" i="1"/>
  <c r="C3038" i="1"/>
  <c r="D3038" i="1"/>
  <c r="H2846" i="1"/>
  <c r="D2846" i="1"/>
  <c r="C2846" i="1"/>
  <c r="H4512" i="1"/>
  <c r="C4512" i="1"/>
  <c r="D4512" i="1"/>
  <c r="D4211" i="1"/>
  <c r="C4211" i="1"/>
  <c r="H4211" i="1"/>
  <c r="D4709" i="1"/>
  <c r="C4709" i="1"/>
  <c r="H4709" i="1"/>
  <c r="D4520" i="1"/>
  <c r="C4520" i="1"/>
  <c r="H4520" i="1"/>
  <c r="H4288" i="1"/>
  <c r="C4288" i="1"/>
  <c r="D4288" i="1"/>
  <c r="D4692" i="1"/>
  <c r="H4692" i="1"/>
  <c r="C4692" i="1"/>
  <c r="C3653" i="1"/>
  <c r="D3653" i="1"/>
  <c r="H3653" i="1"/>
  <c r="C4714" i="1"/>
  <c r="D4714" i="1"/>
  <c r="H4714" i="1"/>
  <c r="C4143" i="1"/>
  <c r="H4143" i="1"/>
  <c r="D4143" i="1"/>
  <c r="D4544" i="1"/>
  <c r="C4544" i="1"/>
  <c r="H4544" i="1"/>
  <c r="H3864" i="1"/>
  <c r="C3864" i="1"/>
  <c r="D3864" i="1"/>
  <c r="C4264" i="1"/>
  <c r="D4264" i="1"/>
  <c r="H4264" i="1"/>
  <c r="H3672" i="1"/>
  <c r="C3672" i="1"/>
  <c r="D3672" i="1"/>
  <c r="C4115" i="1"/>
  <c r="D4115" i="1"/>
  <c r="H4115" i="1"/>
  <c r="C4742" i="1"/>
  <c r="D4742" i="1"/>
  <c r="H4742" i="1"/>
  <c r="D4430" i="1"/>
  <c r="H4430" i="1"/>
  <c r="C4430" i="1"/>
  <c r="D3636" i="1"/>
  <c r="H3636" i="1"/>
  <c r="C3636" i="1"/>
  <c r="D3767" i="1"/>
  <c r="H3767" i="1"/>
  <c r="C3767" i="1"/>
  <c r="C4419" i="1"/>
  <c r="D4419" i="1"/>
  <c r="H4419" i="1"/>
  <c r="D4310" i="1"/>
  <c r="H4310" i="1"/>
  <c r="C4310" i="1"/>
  <c r="C4227" i="1"/>
  <c r="D4227" i="1"/>
  <c r="H4227" i="1"/>
  <c r="D3956" i="1"/>
  <c r="C3956" i="1"/>
  <c r="H3956" i="1"/>
  <c r="D4272" i="1"/>
  <c r="C4272" i="1"/>
  <c r="H4272" i="1"/>
  <c r="C3861" i="1"/>
  <c r="D3861" i="1"/>
  <c r="H3861" i="1"/>
  <c r="C4444" i="1"/>
  <c r="D4444" i="1"/>
  <c r="H4444" i="1"/>
  <c r="H4349" i="1"/>
  <c r="D4349" i="1"/>
  <c r="C4349" i="1"/>
  <c r="D4140" i="1"/>
  <c r="H4140" i="1"/>
  <c r="C4140" i="1"/>
  <c r="C3681" i="1"/>
  <c r="D3681" i="1"/>
  <c r="H3681" i="1"/>
  <c r="C4404" i="1"/>
  <c r="D4404" i="1"/>
  <c r="H4404" i="1"/>
  <c r="H4304" i="1"/>
  <c r="C4304" i="1"/>
  <c r="D4304" i="1"/>
  <c r="C3954" i="1"/>
  <c r="H3954" i="1"/>
  <c r="D3954" i="1"/>
  <c r="C3285" i="1"/>
  <c r="D3285" i="1"/>
  <c r="H3285" i="1"/>
  <c r="H4340" i="1"/>
  <c r="D4340" i="1"/>
  <c r="C4340" i="1"/>
  <c r="C4170" i="1"/>
  <c r="D4170" i="1"/>
  <c r="H4170" i="1"/>
  <c r="C3889" i="1"/>
  <c r="H3889" i="1"/>
  <c r="D3889" i="1"/>
  <c r="H3510" i="1"/>
  <c r="C3510" i="1"/>
  <c r="D3510" i="1"/>
  <c r="H4486" i="1"/>
  <c r="C4486" i="1"/>
  <c r="D4486" i="1"/>
  <c r="D4271" i="1"/>
  <c r="C4271" i="1"/>
  <c r="H4271" i="1"/>
  <c r="C3858" i="1"/>
  <c r="D3858" i="1"/>
  <c r="H3858" i="1"/>
  <c r="H4062" i="1"/>
  <c r="D4062" i="1"/>
  <c r="C4062" i="1"/>
  <c r="D3938" i="1"/>
  <c r="C3938" i="1"/>
  <c r="H3938" i="1"/>
  <c r="D3820" i="1"/>
  <c r="C3820" i="1"/>
  <c r="H3820" i="1"/>
  <c r="C3395" i="1"/>
  <c r="D3395" i="1"/>
  <c r="H3395" i="1"/>
  <c r="C4123" i="1"/>
  <c r="D4123" i="1"/>
  <c r="H4123" i="1"/>
  <c r="C3976" i="1"/>
  <c r="H3976" i="1"/>
  <c r="D3976" i="1"/>
  <c r="C3849" i="1"/>
  <c r="H3849" i="1"/>
  <c r="D3849" i="1"/>
  <c r="C3606" i="1"/>
  <c r="D3606" i="1"/>
  <c r="H3606" i="1"/>
  <c r="C3135" i="1"/>
  <c r="D3135" i="1"/>
  <c r="H3135" i="1"/>
  <c r="C4096" i="1"/>
  <c r="D4096" i="1"/>
  <c r="H4096" i="1"/>
  <c r="C3957" i="1"/>
  <c r="H3957" i="1"/>
  <c r="D3957" i="1"/>
  <c r="H3810" i="1"/>
  <c r="C3810" i="1"/>
  <c r="D3810" i="1"/>
  <c r="C3475" i="1"/>
  <c r="D3475" i="1"/>
  <c r="H3475" i="1"/>
  <c r="D4128" i="1"/>
  <c r="C4128" i="1"/>
  <c r="H4128" i="1"/>
  <c r="H3900" i="1"/>
  <c r="C3900" i="1"/>
  <c r="D3900" i="1"/>
  <c r="C3740" i="1"/>
  <c r="D3740" i="1"/>
  <c r="H3740" i="1"/>
  <c r="D3528" i="1"/>
  <c r="H3528" i="1"/>
  <c r="C3528" i="1"/>
  <c r="C4159" i="1"/>
  <c r="D4159" i="1"/>
  <c r="H4159" i="1"/>
  <c r="H4031" i="1"/>
  <c r="C4031" i="1"/>
  <c r="D4031" i="1"/>
  <c r="C3831" i="1"/>
  <c r="H3831" i="1"/>
  <c r="D3831" i="1"/>
  <c r="D3595" i="1"/>
  <c r="C3595" i="1"/>
  <c r="H3595" i="1"/>
  <c r="C2850" i="1"/>
  <c r="D2850" i="1"/>
  <c r="H2850" i="1"/>
  <c r="C4081" i="1"/>
  <c r="D4081" i="1"/>
  <c r="H4081" i="1"/>
  <c r="D3965" i="1"/>
  <c r="F3965" i="1" s="1"/>
  <c r="C3965" i="1"/>
  <c r="H3965" i="1"/>
  <c r="D3782" i="1"/>
  <c r="C3782" i="1"/>
  <c r="H3782" i="1"/>
  <c r="C3538" i="1"/>
  <c r="D3538" i="1"/>
  <c r="H3538" i="1"/>
  <c r="C3419" i="1"/>
  <c r="H3419" i="1"/>
  <c r="D3419" i="1"/>
  <c r="H3284" i="1"/>
  <c r="C3284" i="1"/>
  <c r="D3284" i="1"/>
  <c r="H2767" i="1"/>
  <c r="C2767" i="1"/>
  <c r="D2767" i="1"/>
  <c r="C3309" i="1"/>
  <c r="H3309" i="1"/>
  <c r="D3309" i="1"/>
  <c r="H2922" i="1"/>
  <c r="C2922" i="1"/>
  <c r="D2922" i="1"/>
  <c r="D3721" i="1"/>
  <c r="F3721" i="1" s="1"/>
  <c r="C3721" i="1"/>
  <c r="H3721" i="1"/>
  <c r="C3587" i="1"/>
  <c r="D3587" i="1"/>
  <c r="H3587" i="1"/>
  <c r="D3438" i="1"/>
  <c r="H3438" i="1"/>
  <c r="C3438" i="1"/>
  <c r="H3307" i="1"/>
  <c r="D3307" i="1"/>
  <c r="C3307" i="1"/>
  <c r="H3067" i="1"/>
  <c r="C3067" i="1"/>
  <c r="D3067" i="1"/>
  <c r="D3673" i="1"/>
  <c r="C3673" i="1"/>
  <c r="H3673" i="1"/>
  <c r="C3520" i="1"/>
  <c r="D3520" i="1"/>
  <c r="H3520" i="1"/>
  <c r="D3411" i="1"/>
  <c r="C3411" i="1"/>
  <c r="H3411" i="1"/>
  <c r="C3180" i="1"/>
  <c r="D3180" i="1"/>
  <c r="H3180" i="1"/>
  <c r="D3758" i="1"/>
  <c r="C3758" i="1"/>
  <c r="H3758" i="1"/>
  <c r="D3582" i="1"/>
  <c r="C3582" i="1"/>
  <c r="H3582" i="1"/>
  <c r="C3452" i="1"/>
  <c r="H3452" i="1"/>
  <c r="D3452" i="1"/>
  <c r="C3328" i="1"/>
  <c r="D3328" i="1"/>
  <c r="H3328" i="1"/>
  <c r="H2790" i="1"/>
  <c r="C2790" i="1"/>
  <c r="D2790" i="1"/>
  <c r="D3662" i="1"/>
  <c r="C3662" i="1"/>
  <c r="H3662" i="1"/>
  <c r="H3535" i="1"/>
  <c r="C3535" i="1"/>
  <c r="D3535" i="1"/>
  <c r="D3406" i="1"/>
  <c r="C3406" i="1"/>
  <c r="H3406" i="1"/>
  <c r="C3198" i="1"/>
  <c r="D3198" i="1"/>
  <c r="H3198" i="1"/>
  <c r="H3765" i="1"/>
  <c r="C3765" i="1"/>
  <c r="D3765" i="1"/>
  <c r="C3648" i="1"/>
  <c r="D3648" i="1"/>
  <c r="H3648" i="1"/>
  <c r="H3531" i="1"/>
  <c r="C3531" i="1"/>
  <c r="D3531" i="1"/>
  <c r="D3429" i="1"/>
  <c r="C3429" i="1"/>
  <c r="H3429" i="1"/>
  <c r="C3203" i="1"/>
  <c r="H3203" i="1"/>
  <c r="D3203" i="1"/>
  <c r="C3790" i="1"/>
  <c r="D3790" i="1"/>
  <c r="H3790" i="1"/>
  <c r="D3625" i="1"/>
  <c r="C3625" i="1"/>
  <c r="H3625" i="1"/>
  <c r="C3504" i="1"/>
  <c r="D3504" i="1"/>
  <c r="H3504" i="1"/>
  <c r="H3355" i="1"/>
  <c r="C3355" i="1"/>
  <c r="D3355" i="1"/>
  <c r="C3197" i="1"/>
  <c r="H3197" i="1"/>
  <c r="D3197" i="1"/>
  <c r="C3266" i="1"/>
  <c r="H3266" i="1"/>
  <c r="D3266" i="1"/>
  <c r="C3167" i="1"/>
  <c r="D3167" i="1"/>
  <c r="H3167" i="1"/>
  <c r="H2864" i="1"/>
  <c r="C2864" i="1"/>
  <c r="D2864" i="1"/>
  <c r="H3146" i="1"/>
  <c r="D3146" i="1"/>
  <c r="C3146" i="1"/>
  <c r="C2972" i="1"/>
  <c r="H2972" i="1"/>
  <c r="D2972" i="1"/>
  <c r="C3233" i="1"/>
  <c r="D3233" i="1"/>
  <c r="H3233" i="1"/>
  <c r="H3102" i="1"/>
  <c r="D3102" i="1"/>
  <c r="C3102" i="1"/>
  <c r="H3295" i="1"/>
  <c r="C3295" i="1"/>
  <c r="D3295" i="1"/>
  <c r="C3050" i="1"/>
  <c r="D3050" i="1"/>
  <c r="H3050" i="1"/>
  <c r="C3230" i="1"/>
  <c r="D3230" i="1"/>
  <c r="H3230" i="1"/>
  <c r="H3018" i="1"/>
  <c r="C3018" i="1"/>
  <c r="D3018" i="1"/>
  <c r="H3040" i="1"/>
  <c r="D3040" i="1"/>
  <c r="C3040" i="1"/>
  <c r="C2883" i="1"/>
  <c r="D2883" i="1"/>
  <c r="H2883" i="1"/>
  <c r="H2906" i="1"/>
  <c r="C2906" i="1"/>
  <c r="D2906" i="1"/>
  <c r="D3090" i="1"/>
  <c r="H3090" i="1"/>
  <c r="C3090" i="1"/>
  <c r="H2991" i="1"/>
  <c r="C2991" i="1"/>
  <c r="D2991" i="1"/>
  <c r="D2926" i="1"/>
  <c r="C2926" i="1"/>
  <c r="H2926" i="1"/>
  <c r="C2805" i="1"/>
  <c r="D2805" i="1"/>
  <c r="H2805" i="1"/>
  <c r="D3005" i="1"/>
  <c r="C3005" i="1"/>
  <c r="H3005" i="1"/>
  <c r="C2872" i="1"/>
  <c r="D2872" i="1"/>
  <c r="H2872" i="1"/>
  <c r="C3096" i="1"/>
  <c r="D3096" i="1"/>
  <c r="H3096" i="1"/>
  <c r="C2924" i="1"/>
  <c r="D2924" i="1"/>
  <c r="H2924" i="1"/>
  <c r="C3100" i="1"/>
  <c r="H3100" i="1"/>
  <c r="D3100" i="1"/>
  <c r="C2812" i="1"/>
  <c r="D2812" i="1"/>
  <c r="H2812" i="1"/>
  <c r="D4618" i="1"/>
  <c r="H4618" i="1"/>
  <c r="C4618" i="1"/>
  <c r="H4591" i="1"/>
  <c r="C4591" i="1"/>
  <c r="D4591" i="1"/>
  <c r="H4407" i="1"/>
  <c r="D4407" i="1"/>
  <c r="C4407" i="1"/>
  <c r="H4498" i="1"/>
  <c r="D4498" i="1"/>
  <c r="C4498" i="1"/>
  <c r="C4653" i="1"/>
  <c r="D4653" i="1"/>
  <c r="H4653" i="1"/>
  <c r="H4122" i="1"/>
  <c r="D4122" i="1"/>
  <c r="C4122" i="1"/>
  <c r="C4702" i="1"/>
  <c r="H4702" i="1"/>
  <c r="D4702" i="1"/>
  <c r="C4131" i="1"/>
  <c r="D4131" i="1"/>
  <c r="H4131" i="1"/>
  <c r="C4667" i="1"/>
  <c r="D4667" i="1"/>
  <c r="H4667" i="1"/>
  <c r="C4513" i="1"/>
  <c r="D4513" i="1"/>
  <c r="H4513" i="1"/>
  <c r="H4391" i="1"/>
  <c r="D4391" i="1"/>
  <c r="C4391" i="1"/>
  <c r="D4424" i="1"/>
  <c r="C4424" i="1"/>
  <c r="H4424" i="1"/>
  <c r="D3746" i="1"/>
  <c r="C3746" i="1"/>
  <c r="H3746" i="1"/>
  <c r="H3921" i="1"/>
  <c r="C3921" i="1"/>
  <c r="D3921" i="1"/>
  <c r="F3921" i="1" s="1"/>
  <c r="C4429" i="1"/>
  <c r="D4429" i="1"/>
  <c r="H4429" i="1"/>
  <c r="C4380" i="1"/>
  <c r="D4380" i="1"/>
  <c r="H4380" i="1"/>
  <c r="C4317" i="1"/>
  <c r="D4317" i="1"/>
  <c r="H4317" i="1"/>
  <c r="C4262" i="1"/>
  <c r="D4262" i="1"/>
  <c r="H4262" i="1"/>
  <c r="C3763" i="1"/>
  <c r="D3763" i="1"/>
  <c r="H3763" i="1"/>
  <c r="C3598" i="1"/>
  <c r="H3598" i="1"/>
  <c r="D3598" i="1"/>
  <c r="H3792" i="1"/>
  <c r="C3792" i="1"/>
  <c r="D3792" i="1"/>
  <c r="D3474" i="1"/>
  <c r="C3474" i="1"/>
  <c r="H3474" i="1"/>
  <c r="C4064" i="1"/>
  <c r="D4064" i="1"/>
  <c r="H4064" i="1"/>
  <c r="H3404" i="1"/>
  <c r="C3404" i="1"/>
  <c r="D3404" i="1"/>
  <c r="C2807" i="1"/>
  <c r="H2807" i="1"/>
  <c r="D2807" i="1"/>
  <c r="C3434" i="1"/>
  <c r="D3434" i="1"/>
  <c r="H3434" i="1"/>
  <c r="D3027" i="1"/>
  <c r="C3027" i="1"/>
  <c r="H3027" i="1"/>
  <c r="D3381" i="1"/>
  <c r="C3381" i="1"/>
  <c r="H3381" i="1"/>
  <c r="D3421" i="1"/>
  <c r="H3421" i="1"/>
  <c r="C3421" i="1"/>
  <c r="D3401" i="1"/>
  <c r="H3401" i="1"/>
  <c r="C3401" i="1"/>
  <c r="C3508" i="1"/>
  <c r="D3508" i="1"/>
  <c r="H3508" i="1"/>
  <c r="D3178" i="1"/>
  <c r="C3178" i="1"/>
  <c r="H3178" i="1"/>
  <c r="H3499" i="1"/>
  <c r="D3499" i="1"/>
  <c r="C3499" i="1"/>
  <c r="D3263" i="1"/>
  <c r="C3263" i="1"/>
  <c r="H3263" i="1"/>
  <c r="D3142" i="1"/>
  <c r="H3142" i="1"/>
  <c r="C3142" i="1"/>
  <c r="H3091" i="1"/>
  <c r="C3091" i="1"/>
  <c r="D3091" i="1"/>
  <c r="C3292" i="1"/>
  <c r="D3292" i="1"/>
  <c r="H3292" i="1"/>
  <c r="C3010" i="1"/>
  <c r="D3010" i="1"/>
  <c r="H3010" i="1"/>
  <c r="H2888" i="1"/>
  <c r="D2888" i="1"/>
  <c r="C2888" i="1"/>
  <c r="D2912" i="1"/>
  <c r="C2912" i="1"/>
  <c r="H2912" i="1"/>
  <c r="C2982" i="1"/>
  <c r="H2982" i="1"/>
  <c r="D2982" i="1"/>
  <c r="C3082" i="1"/>
  <c r="D3082" i="1"/>
  <c r="H3082" i="1"/>
  <c r="H2851" i="1"/>
  <c r="D2851" i="1"/>
  <c r="C2851" i="1"/>
  <c r="D4519" i="1"/>
  <c r="H4519" i="1"/>
  <c r="C4519" i="1"/>
  <c r="H4437" i="1"/>
  <c r="C4437" i="1"/>
  <c r="D4437" i="1"/>
  <c r="D4434" i="1"/>
  <c r="F4434" i="1" s="1"/>
  <c r="C4434" i="1"/>
  <c r="H4434" i="1"/>
  <c r="D4297" i="1"/>
  <c r="F4297" i="1" s="1"/>
  <c r="H4297" i="1"/>
  <c r="C4297" i="1"/>
  <c r="H4715" i="1"/>
  <c r="C4715" i="1"/>
  <c r="D4715" i="1"/>
  <c r="C4327" i="1"/>
  <c r="D4327" i="1"/>
  <c r="H4327" i="1"/>
  <c r="C4726" i="1"/>
  <c r="D4726" i="1"/>
  <c r="H4726" i="1"/>
  <c r="H4545" i="1"/>
  <c r="D4545" i="1"/>
  <c r="C4545" i="1"/>
  <c r="H4630" i="1"/>
  <c r="D4630" i="1"/>
  <c r="C4630" i="1"/>
  <c r="C4595" i="1"/>
  <c r="D4595" i="1"/>
  <c r="H4595" i="1"/>
  <c r="H3650" i="1"/>
  <c r="C3650" i="1"/>
  <c r="D3650" i="1"/>
  <c r="C4564" i="1"/>
  <c r="D4564" i="1"/>
  <c r="H4564" i="1"/>
  <c r="H3787" i="1"/>
  <c r="C3787" i="1"/>
  <c r="D3787" i="1"/>
  <c r="C4563" i="1"/>
  <c r="D4563" i="1"/>
  <c r="H4563" i="1"/>
  <c r="D3874" i="1"/>
  <c r="C3874" i="1"/>
  <c r="H3874" i="1"/>
  <c r="D4547" i="1"/>
  <c r="H4547" i="1"/>
  <c r="C4547" i="1"/>
  <c r="H4280" i="1"/>
  <c r="C4280" i="1"/>
  <c r="D4280" i="1"/>
  <c r="C4733" i="1"/>
  <c r="D4733" i="1"/>
  <c r="H4733" i="1"/>
  <c r="D4700" i="1"/>
  <c r="H4700" i="1"/>
  <c r="C4700" i="1"/>
  <c r="C4436" i="1"/>
  <c r="H4436" i="1"/>
  <c r="D4436" i="1"/>
  <c r="H3978" i="1"/>
  <c r="C3978" i="1"/>
  <c r="D3978" i="1"/>
  <c r="H4357" i="1"/>
  <c r="C4357" i="1"/>
  <c r="D4357" i="1"/>
  <c r="H3901" i="1"/>
  <c r="D3901" i="1"/>
  <c r="C3901" i="1"/>
  <c r="H4732" i="1"/>
  <c r="D4732" i="1"/>
  <c r="C4732" i="1"/>
  <c r="H4639" i="1"/>
  <c r="C4639" i="1"/>
  <c r="D4639" i="1"/>
  <c r="F4639" i="1" s="1"/>
  <c r="H4365" i="1"/>
  <c r="C4365" i="1"/>
  <c r="D4365" i="1"/>
  <c r="C3807" i="1"/>
  <c r="H3807" i="1"/>
  <c r="D3807" i="1"/>
  <c r="C4627" i="1"/>
  <c r="D4627" i="1"/>
  <c r="H4627" i="1"/>
  <c r="D4503" i="1"/>
  <c r="H4503" i="1"/>
  <c r="C4503" i="1"/>
  <c r="C4209" i="1"/>
  <c r="D4209" i="1"/>
  <c r="H4209" i="1"/>
  <c r="H3635" i="1"/>
  <c r="C3635" i="1"/>
  <c r="D3635" i="1"/>
  <c r="C4695" i="1"/>
  <c r="D4695" i="1"/>
  <c r="H4695" i="1"/>
  <c r="D4578" i="1"/>
  <c r="F4578" i="1" s="1"/>
  <c r="C4578" i="1"/>
  <c r="H4578" i="1"/>
  <c r="C4420" i="1"/>
  <c r="D4420" i="1"/>
  <c r="H4420" i="1"/>
  <c r="C4166" i="1"/>
  <c r="D4166" i="1"/>
  <c r="H4166" i="1"/>
  <c r="C4711" i="1"/>
  <c r="D4711" i="1"/>
  <c r="H4711" i="1"/>
  <c r="C4569" i="1"/>
  <c r="D4569" i="1"/>
  <c r="H4569" i="1"/>
  <c r="H4353" i="1"/>
  <c r="D4353" i="1"/>
  <c r="C4353" i="1"/>
  <c r="H3855" i="1"/>
  <c r="C3855" i="1"/>
  <c r="D3855" i="1"/>
  <c r="C4601" i="1"/>
  <c r="D4601" i="1"/>
  <c r="H4601" i="1"/>
  <c r="D4431" i="1"/>
  <c r="C4431" i="1"/>
  <c r="H4431" i="1"/>
  <c r="C4161" i="1"/>
  <c r="D4161" i="1"/>
  <c r="H4161" i="1"/>
  <c r="H3518" i="1"/>
  <c r="C3518" i="1"/>
  <c r="D3518" i="1"/>
  <c r="C4661" i="1"/>
  <c r="D4661" i="1"/>
  <c r="H4661" i="1"/>
  <c r="C4459" i="1"/>
  <c r="D4459" i="1"/>
  <c r="H4459" i="1"/>
  <c r="H4219" i="1"/>
  <c r="C4219" i="1"/>
  <c r="D4219" i="1"/>
  <c r="H3723" i="1"/>
  <c r="D3723" i="1"/>
  <c r="C3723" i="1"/>
  <c r="H3237" i="1"/>
  <c r="C3237" i="1"/>
  <c r="D3237" i="1"/>
  <c r="H4474" i="1"/>
  <c r="D4474" i="1"/>
  <c r="C4474" i="1"/>
  <c r="C4344" i="1"/>
  <c r="H4344" i="1"/>
  <c r="D4344" i="1"/>
  <c r="H4242" i="1"/>
  <c r="D4242" i="1"/>
  <c r="C4242" i="1"/>
  <c r="C3997" i="1"/>
  <c r="H3997" i="1"/>
  <c r="D3997" i="1"/>
  <c r="C3717" i="1"/>
  <c r="D3717" i="1"/>
  <c r="H3717" i="1"/>
  <c r="C4295" i="1"/>
  <c r="H4295" i="1"/>
  <c r="D4295" i="1"/>
  <c r="D4177" i="1"/>
  <c r="H4177" i="1"/>
  <c r="C4177" i="1"/>
  <c r="H3890" i="1"/>
  <c r="D3890" i="1"/>
  <c r="C3890" i="1"/>
  <c r="H3291" i="1"/>
  <c r="C3291" i="1"/>
  <c r="D3291" i="1"/>
  <c r="C4375" i="1"/>
  <c r="D4375" i="1"/>
  <c r="H4375" i="1"/>
  <c r="C4208" i="1"/>
  <c r="D4208" i="1"/>
  <c r="H4208" i="1"/>
  <c r="C3870" i="1"/>
  <c r="H3870" i="1"/>
  <c r="D3870" i="1"/>
  <c r="C4443" i="1"/>
  <c r="H4443" i="1"/>
  <c r="D4443" i="1"/>
  <c r="C4323" i="1"/>
  <c r="D4323" i="1"/>
  <c r="H4323" i="1"/>
  <c r="C4074" i="1"/>
  <c r="D4074" i="1"/>
  <c r="H4074" i="1"/>
  <c r="H3456" i="1"/>
  <c r="C3456" i="1"/>
  <c r="D3456" i="1"/>
  <c r="H4392" i="1"/>
  <c r="D4392" i="1"/>
  <c r="C4392" i="1"/>
  <c r="D4203" i="1"/>
  <c r="C4203" i="1"/>
  <c r="H4203" i="1"/>
  <c r="C3971" i="1"/>
  <c r="H3971" i="1"/>
  <c r="D3971" i="1"/>
  <c r="C3623" i="1"/>
  <c r="D3623" i="1"/>
  <c r="H3623" i="1"/>
  <c r="C4510" i="1"/>
  <c r="D4510" i="1"/>
  <c r="H4510" i="1"/>
  <c r="C4386" i="1"/>
  <c r="D4386" i="1"/>
  <c r="H4386" i="1"/>
  <c r="D4092" i="1"/>
  <c r="H4092" i="1"/>
  <c r="C4092" i="1"/>
  <c r="C3909" i="1"/>
  <c r="H3909" i="1"/>
  <c r="D3909" i="1"/>
  <c r="C3509" i="1"/>
  <c r="H3509" i="1"/>
  <c r="D3509" i="1"/>
  <c r="C4109" i="1"/>
  <c r="D4109" i="1"/>
  <c r="H4109" i="1"/>
  <c r="D3982" i="1"/>
  <c r="H3982" i="1"/>
  <c r="C3982" i="1"/>
  <c r="C3842" i="1"/>
  <c r="D3842" i="1"/>
  <c r="H3842" i="1"/>
  <c r="C3515" i="1"/>
  <c r="D3515" i="1"/>
  <c r="H3515" i="1"/>
  <c r="C4194" i="1"/>
  <c r="D4194" i="1"/>
  <c r="H4194" i="1"/>
  <c r="C4005" i="1"/>
  <c r="H4005" i="1"/>
  <c r="D4005" i="1"/>
  <c r="D3877" i="1"/>
  <c r="C3877" i="1"/>
  <c r="H3877" i="1"/>
  <c r="H3695" i="1"/>
  <c r="D3695" i="1"/>
  <c r="C3695" i="1"/>
  <c r="D3334" i="1"/>
  <c r="H3334" i="1"/>
  <c r="C3334" i="1"/>
  <c r="C4112" i="1"/>
  <c r="D4112" i="1"/>
  <c r="H4112" i="1"/>
  <c r="D4009" i="1"/>
  <c r="C4009" i="1"/>
  <c r="H4009" i="1"/>
  <c r="D3895" i="1"/>
  <c r="C3895" i="1"/>
  <c r="H3895" i="1"/>
  <c r="H3529" i="1"/>
  <c r="C3529" i="1"/>
  <c r="D3529" i="1"/>
  <c r="C4162" i="1"/>
  <c r="D4162" i="1"/>
  <c r="H4162" i="1"/>
  <c r="C3999" i="1"/>
  <c r="H3999" i="1"/>
  <c r="D3999" i="1"/>
  <c r="D3818" i="1"/>
  <c r="C3818" i="1"/>
  <c r="H3818" i="1"/>
  <c r="H3571" i="1"/>
  <c r="C3571" i="1"/>
  <c r="D3571" i="1"/>
  <c r="D4201" i="1"/>
  <c r="F4201" i="1" s="1"/>
  <c r="C4201" i="1"/>
  <c r="H4201" i="1"/>
  <c r="C4043" i="1"/>
  <c r="D4043" i="1"/>
  <c r="H4043" i="1"/>
  <c r="D3894" i="1"/>
  <c r="H3894" i="1"/>
  <c r="C3894" i="1"/>
  <c r="C3641" i="1"/>
  <c r="D3641" i="1"/>
  <c r="H3641" i="1"/>
  <c r="H3224" i="1"/>
  <c r="D3224" i="1"/>
  <c r="C3224" i="1"/>
  <c r="C4090" i="1"/>
  <c r="D4090" i="1"/>
  <c r="H4090" i="1"/>
  <c r="D3984" i="1"/>
  <c r="H3984" i="1"/>
  <c r="C3984" i="1"/>
  <c r="C3830" i="1"/>
  <c r="D3830" i="1"/>
  <c r="H3830" i="1"/>
  <c r="D3619" i="1"/>
  <c r="C3619" i="1"/>
  <c r="H3619" i="1"/>
  <c r="C3037" i="1"/>
  <c r="D3037" i="1"/>
  <c r="H3037" i="1"/>
  <c r="H3322" i="1"/>
  <c r="D3322" i="1"/>
  <c r="C3322" i="1"/>
  <c r="C3014" i="1"/>
  <c r="D3014" i="1"/>
  <c r="H3014" i="1"/>
  <c r="C3370" i="1"/>
  <c r="D3370" i="1"/>
  <c r="H3370" i="1"/>
  <c r="D3032" i="1"/>
  <c r="C3032" i="1"/>
  <c r="H3032" i="1"/>
  <c r="D3755" i="1"/>
  <c r="C3755" i="1"/>
  <c r="H3755" i="1"/>
  <c r="C3643" i="1"/>
  <c r="D3643" i="1"/>
  <c r="H3643" i="1"/>
  <c r="H3493" i="1"/>
  <c r="C3493" i="1"/>
  <c r="D3493" i="1"/>
  <c r="H3358" i="1"/>
  <c r="C3358" i="1"/>
  <c r="D3358" i="1"/>
  <c r="H3140" i="1"/>
  <c r="D3140" i="1"/>
  <c r="C3140" i="1"/>
  <c r="H3709" i="1"/>
  <c r="D3709" i="1"/>
  <c r="C3709" i="1"/>
  <c r="C3570" i="1"/>
  <c r="D3570" i="1"/>
  <c r="H3570" i="1"/>
  <c r="D3425" i="1"/>
  <c r="H3425" i="1"/>
  <c r="C3425" i="1"/>
  <c r="D3241" i="1"/>
  <c r="H3241" i="1"/>
  <c r="C3241" i="1"/>
  <c r="D3794" i="1"/>
  <c r="C3794" i="1"/>
  <c r="H3794" i="1"/>
  <c r="H3627" i="1"/>
  <c r="C3627" i="1"/>
  <c r="D3627" i="1"/>
  <c r="D3483" i="1"/>
  <c r="H3483" i="1"/>
  <c r="C3483" i="1"/>
  <c r="C3340" i="1"/>
  <c r="D3340" i="1"/>
  <c r="H3340" i="1"/>
  <c r="D3065" i="1"/>
  <c r="H3065" i="1"/>
  <c r="C3065" i="1"/>
  <c r="D3693" i="1"/>
  <c r="C3693" i="1"/>
  <c r="H3693" i="1"/>
  <c r="C3565" i="1"/>
  <c r="D3565" i="1"/>
  <c r="H3565" i="1"/>
  <c r="C3441" i="1"/>
  <c r="D3441" i="1"/>
  <c r="H3441" i="1"/>
  <c r="H3280" i="1"/>
  <c r="D3280" i="1"/>
  <c r="C3280" i="1"/>
  <c r="H3793" i="1"/>
  <c r="C3793" i="1"/>
  <c r="D3793" i="1"/>
  <c r="D3668" i="1"/>
  <c r="C3668" i="1"/>
  <c r="H3668" i="1"/>
  <c r="H3564" i="1"/>
  <c r="C3564" i="1"/>
  <c r="D3564" i="1"/>
  <c r="D3444" i="1"/>
  <c r="C3444" i="1"/>
  <c r="H3444" i="1"/>
  <c r="H3252" i="1"/>
  <c r="C3252" i="1"/>
  <c r="D3252" i="1"/>
  <c r="C3826" i="1"/>
  <c r="D3826" i="1"/>
  <c r="H3826" i="1"/>
  <c r="H3683" i="1"/>
  <c r="C3683" i="1"/>
  <c r="D3683" i="1"/>
  <c r="C3526" i="1"/>
  <c r="D3526" i="1"/>
  <c r="H3526" i="1"/>
  <c r="C3396" i="1"/>
  <c r="D3396" i="1"/>
  <c r="H3396" i="1"/>
  <c r="D3251" i="1"/>
  <c r="H3251" i="1"/>
  <c r="C3251" i="1"/>
  <c r="D3290" i="1"/>
  <c r="C3290" i="1"/>
  <c r="H3290" i="1"/>
  <c r="D3200" i="1"/>
  <c r="C3200" i="1"/>
  <c r="H3200" i="1"/>
  <c r="D3054" i="1"/>
  <c r="C3054" i="1"/>
  <c r="H3054" i="1"/>
  <c r="C3194" i="1"/>
  <c r="D3194" i="1"/>
  <c r="H3194" i="1"/>
  <c r="D3030" i="1"/>
  <c r="H3030" i="1"/>
  <c r="C3030" i="1"/>
  <c r="C3253" i="1"/>
  <c r="H3253" i="1"/>
  <c r="D3253" i="1"/>
  <c r="D3176" i="1"/>
  <c r="C3176" i="1"/>
  <c r="H3176" i="1"/>
  <c r="H3308" i="1"/>
  <c r="D3308" i="1"/>
  <c r="C3308" i="1"/>
  <c r="D3173" i="1"/>
  <c r="C3173" i="1"/>
  <c r="H3173" i="1"/>
  <c r="C3282" i="1"/>
  <c r="D3282" i="1"/>
  <c r="H3282" i="1"/>
  <c r="D3155" i="1"/>
  <c r="C3155" i="1"/>
  <c r="H3155" i="1"/>
  <c r="H3128" i="1"/>
  <c r="C3128" i="1"/>
  <c r="D3128" i="1"/>
  <c r="D2939" i="1"/>
  <c r="C2939" i="1"/>
  <c r="H2939" i="1"/>
  <c r="H2762" i="1"/>
  <c r="C2762" i="1"/>
  <c r="D2762" i="1"/>
  <c r="C2770" i="1"/>
  <c r="D2770" i="1"/>
  <c r="H2770" i="1"/>
  <c r="H3022" i="1"/>
  <c r="C3022" i="1"/>
  <c r="D3022" i="1"/>
  <c r="H2938" i="1"/>
  <c r="D2938" i="1"/>
  <c r="C2938" i="1"/>
  <c r="C2833" i="1"/>
  <c r="D2833" i="1"/>
  <c r="H2833" i="1"/>
  <c r="C3039" i="1"/>
  <c r="D3039" i="1"/>
  <c r="H3039" i="1"/>
  <c r="H2887" i="1"/>
  <c r="D2887" i="1"/>
  <c r="C2887" i="1"/>
  <c r="C2765" i="1"/>
  <c r="H2765" i="1"/>
  <c r="D2765" i="1"/>
  <c r="C2960" i="1"/>
  <c r="H2960" i="1"/>
  <c r="D2960" i="1"/>
  <c r="C2764" i="1"/>
  <c r="D2764" i="1"/>
  <c r="H2764" i="1"/>
  <c r="C2902" i="1"/>
  <c r="D2902" i="1"/>
  <c r="H2902" i="1"/>
  <c r="B2797" i="1"/>
  <c r="B3016" i="1"/>
  <c r="B2934" i="1"/>
  <c r="B2769" i="1"/>
  <c r="B3020" i="1"/>
  <c r="B2892" i="1"/>
  <c r="B2786" i="1"/>
  <c r="B3019" i="1"/>
  <c r="B2831" i="1"/>
  <c r="L34" i="1"/>
  <c r="L38" i="1"/>
  <c r="L35" i="1"/>
  <c r="L32" i="1"/>
  <c r="L33" i="1"/>
  <c r="L40" i="1"/>
  <c r="L37" i="1"/>
  <c r="L36" i="1"/>
  <c r="L39" i="1"/>
  <c r="L41" i="1"/>
  <c r="AR2430" i="1"/>
  <c r="AT2430" i="1" s="1"/>
  <c r="AQ2430" i="1"/>
  <c r="AR1999" i="1"/>
  <c r="AT1999" i="1" s="1"/>
  <c r="AR1226" i="1"/>
  <c r="AR1137" i="1"/>
  <c r="AV1277" i="1"/>
  <c r="AQ2251" i="1"/>
  <c r="AQ1698" i="1"/>
  <c r="AT1698" i="1" s="1"/>
  <c r="AQ2651" i="1"/>
  <c r="AS2651" i="1" s="1"/>
  <c r="AV2355" i="1"/>
  <c r="AQ852" i="1"/>
  <c r="AV2600" i="1"/>
  <c r="AV2100" i="1"/>
  <c r="AQ1656" i="1"/>
  <c r="AR953" i="1"/>
  <c r="AS953" i="1" s="1"/>
  <c r="AV2255" i="1"/>
  <c r="AQ2713" i="1"/>
  <c r="AV2577" i="1"/>
  <c r="AQ2256" i="1"/>
  <c r="AR1966" i="1"/>
  <c r="AS1966" i="1" s="1"/>
  <c r="AQ2600" i="1"/>
  <c r="AS2600" i="1" s="1"/>
  <c r="AV1473" i="1"/>
  <c r="AQ2291" i="1"/>
  <c r="AR2473" i="1"/>
  <c r="AV1394" i="1"/>
  <c r="AQ1600" i="1"/>
  <c r="AT1600" i="1" s="1"/>
  <c r="AR1001" i="1"/>
  <c r="AT1001" i="1" s="1"/>
  <c r="AR1847" i="1"/>
  <c r="AS1847" i="1" s="1"/>
  <c r="AR1314" i="1"/>
  <c r="AT1314" i="1" s="1"/>
  <c r="AR1976" i="1"/>
  <c r="AV1453" i="1"/>
  <c r="AR1551" i="1"/>
  <c r="AQ2473" i="1"/>
  <c r="AR1394" i="1"/>
  <c r="AV1637" i="1"/>
  <c r="AQ1001" i="1"/>
  <c r="AQ1846" i="1"/>
  <c r="AT1846" i="1" s="1"/>
  <c r="AQ1314" i="1"/>
  <c r="AQ1668" i="1"/>
  <c r="AQ1976" i="1"/>
  <c r="AV891" i="1"/>
  <c r="AV1203" i="1"/>
  <c r="AV1137" i="1"/>
  <c r="AQ2167" i="1"/>
  <c r="AS2167" i="1" s="1"/>
  <c r="AR1305" i="1"/>
  <c r="AS1305" i="1" s="1"/>
  <c r="AR1051" i="1"/>
  <c r="AR2251" i="1"/>
  <c r="AV2070" i="1"/>
  <c r="AV1711" i="1"/>
  <c r="AR1067" i="1"/>
  <c r="AT1067" i="1" s="1"/>
  <c r="AV1226" i="1"/>
  <c r="AQ913" i="1"/>
  <c r="AS913" i="1" s="1"/>
  <c r="AQ2459" i="1"/>
  <c r="AR1166" i="1"/>
  <c r="AR1669" i="1"/>
  <c r="AV875" i="1"/>
  <c r="AQ2674" i="1"/>
  <c r="AR2555" i="1"/>
  <c r="AV972" i="1"/>
  <c r="AQ2355" i="1"/>
  <c r="AS2355" i="1" s="1"/>
  <c r="AV1683" i="1"/>
  <c r="AR2353" i="1"/>
  <c r="AT2353" i="1" s="1"/>
  <c r="AV1067" i="1"/>
  <c r="AV1541" i="1"/>
  <c r="AQ821" i="1"/>
  <c r="AV2587" i="1"/>
  <c r="AV2519" i="1"/>
  <c r="AR2648" i="1"/>
  <c r="AT2648" i="1" s="1"/>
  <c r="AQ1332" i="1"/>
  <c r="AS1332" i="1" s="1"/>
  <c r="AQ1043" i="1"/>
  <c r="AQ2353" i="1"/>
  <c r="AV1790" i="1"/>
  <c r="AV1707" i="1"/>
  <c r="AV1169" i="1"/>
  <c r="AR2519" i="1"/>
  <c r="AS2519" i="1" s="1"/>
  <c r="AV1332" i="1"/>
  <c r="AV1873" i="1"/>
  <c r="AQ2124" i="1"/>
  <c r="AR2059" i="1"/>
  <c r="AR2524" i="1"/>
  <c r="AT2524" i="1" s="1"/>
  <c r="AQ1338" i="1"/>
  <c r="AQ2452" i="1"/>
  <c r="AV1184" i="1"/>
  <c r="AV1652" i="1"/>
  <c r="AQ1849" i="1"/>
  <c r="AT1849" i="1" s="1"/>
  <c r="AV2495" i="1"/>
  <c r="AV1307" i="1"/>
  <c r="AR2358" i="1"/>
  <c r="AT2358" i="1" s="1"/>
  <c r="AR2696" i="1"/>
  <c r="AT2696" i="1" s="1"/>
  <c r="AR2566" i="1"/>
  <c r="AR2181" i="1"/>
  <c r="AT2181" i="1" s="1"/>
  <c r="AV2592" i="1"/>
  <c r="AQ2346" i="1"/>
  <c r="AR1294" i="1"/>
  <c r="AQ2496" i="1"/>
  <c r="AS2496" i="1" s="1"/>
  <c r="AV1669" i="1"/>
  <c r="AR2141" i="1"/>
  <c r="AT2141" i="1" s="1"/>
  <c r="AR1208" i="1"/>
  <c r="AS1208" i="1" s="1"/>
  <c r="AV2661" i="1"/>
  <c r="AR1333" i="1"/>
  <c r="AT1333" i="1" s="1"/>
  <c r="AQ1173" i="1"/>
  <c r="AQ1333" i="1"/>
  <c r="AQ1909" i="1"/>
  <c r="AT1909" i="1" s="1"/>
  <c r="AQ2358" i="1"/>
  <c r="AQ2696" i="1"/>
  <c r="AV2703" i="1"/>
  <c r="AR1545" i="1"/>
  <c r="AS1545" i="1" s="1"/>
  <c r="AQ1375" i="1"/>
  <c r="AV876" i="1"/>
  <c r="AR2155" i="1"/>
  <c r="AT2155" i="1" s="1"/>
  <c r="AQ1140" i="1"/>
  <c r="AR852" i="1"/>
  <c r="AT852" i="1" s="1"/>
  <c r="AQ1256" i="1"/>
  <c r="AS1256" i="1" s="1"/>
  <c r="AR1765" i="1"/>
  <c r="AQ1457" i="1"/>
  <c r="AQ2614" i="1"/>
  <c r="AR2557" i="1"/>
  <c r="AT2557" i="1" s="1"/>
  <c r="AR776" i="1"/>
  <c r="AR968" i="1"/>
  <c r="AQ954" i="1"/>
  <c r="AQ2597" i="1"/>
  <c r="AS2597" i="1" s="1"/>
  <c r="AQ1258" i="1"/>
  <c r="AR2291" i="1"/>
  <c r="AV2059" i="1"/>
  <c r="AQ2644" i="1"/>
  <c r="AR1055" i="1"/>
  <c r="AR1740" i="1"/>
  <c r="AV1156" i="1"/>
  <c r="AV2436" i="1"/>
  <c r="AR2459" i="1"/>
  <c r="AV1600" i="1"/>
  <c r="AV1051" i="1"/>
  <c r="AQ946" i="1"/>
  <c r="AQ956" i="1"/>
  <c r="AQ960" i="1"/>
  <c r="AR1286" i="1"/>
  <c r="AT1286" i="1" s="1"/>
  <c r="AV1066" i="1"/>
  <c r="AV839" i="1"/>
  <c r="AV784" i="1"/>
  <c r="AQ1488" i="1"/>
  <c r="AR876" i="1"/>
  <c r="AS876" i="1" s="1"/>
  <c r="AV1294" i="1"/>
  <c r="AR2256" i="1"/>
  <c r="AT2256" i="1" s="1"/>
  <c r="AQ2516" i="1"/>
  <c r="AR2674" i="1"/>
  <c r="AT2674" i="1" s="1"/>
  <c r="AQ2662" i="1"/>
  <c r="AS2662" i="1" s="1"/>
  <c r="AQ1857" i="1"/>
  <c r="AT1857" i="1" s="1"/>
  <c r="AR2469" i="1"/>
  <c r="AT2469" i="1" s="1"/>
  <c r="AV1256" i="1"/>
  <c r="AQ1765" i="1"/>
  <c r="AR1457" i="1"/>
  <c r="AR2614" i="1"/>
  <c r="AQ2557" i="1"/>
  <c r="AV776" i="1"/>
  <c r="AQ1307" i="1"/>
  <c r="AS1307" i="1" s="1"/>
  <c r="AQ2100" i="1"/>
  <c r="AS2100" i="1" s="1"/>
  <c r="AR1453" i="1"/>
  <c r="AT1453" i="1" s="1"/>
  <c r="AR1541" i="1"/>
  <c r="AT1541" i="1" s="1"/>
  <c r="AR1258" i="1"/>
  <c r="AT1258" i="1" s="1"/>
  <c r="AR2644" i="1"/>
  <c r="AT2644" i="1" s="1"/>
  <c r="AR1156" i="1"/>
  <c r="AT1156" i="1" s="1"/>
  <c r="AQ2436" i="1"/>
  <c r="AV1166" i="1"/>
  <c r="AR1707" i="1"/>
  <c r="AR960" i="1"/>
  <c r="AT960" i="1" s="1"/>
  <c r="AV1286" i="1"/>
  <c r="AQ2181" i="1"/>
  <c r="AQ2592" i="1"/>
  <c r="AR1488" i="1"/>
  <c r="AR2070" i="1"/>
  <c r="AS2070" i="1" s="1"/>
  <c r="AQ1184" i="1"/>
  <c r="AS1184" i="1" s="1"/>
  <c r="AR1140" i="1"/>
  <c r="AT1140" i="1" s="1"/>
  <c r="AV1857" i="1"/>
  <c r="AV1208" i="1"/>
  <c r="AQ2661" i="1"/>
  <c r="AS2661" i="1" s="1"/>
  <c r="AV1849" i="1"/>
  <c r="AR2124" i="1"/>
  <c r="AT2124" i="1" s="1"/>
  <c r="AQ1551" i="1"/>
  <c r="AR1637" i="1"/>
  <c r="AS1637" i="1" s="1"/>
  <c r="AQ1169" i="1"/>
  <c r="AS1169" i="1" s="1"/>
  <c r="AV2346" i="1"/>
  <c r="AR2577" i="1"/>
  <c r="AT2577" i="1" s="1"/>
  <c r="AV2155" i="1"/>
  <c r="AQ2648" i="1"/>
  <c r="AR1043" i="1"/>
  <c r="AT1043" i="1" s="1"/>
  <c r="AQ1616" i="1"/>
  <c r="AR1239" i="1"/>
  <c r="AQ2187" i="1"/>
  <c r="AV1909" i="1"/>
  <c r="AQ1473" i="1"/>
  <c r="AQ891" i="1"/>
  <c r="AS891" i="1" s="1"/>
  <c r="AR2212" i="1"/>
  <c r="AT2212" i="1" s="1"/>
  <c r="AQ1790" i="1"/>
  <c r="AT1790" i="1" s="1"/>
  <c r="AR2118" i="1"/>
  <c r="AQ2703" i="1"/>
  <c r="AS2703" i="1" s="1"/>
  <c r="AV913" i="1"/>
  <c r="AV1080" i="1"/>
  <c r="AQ1854" i="1"/>
  <c r="AR1652" i="1"/>
  <c r="AQ2587" i="1"/>
  <c r="AS2587" i="1" s="1"/>
  <c r="AV2524" i="1"/>
  <c r="AR2717" i="1"/>
  <c r="AV1623" i="1"/>
  <c r="AV1545" i="1"/>
  <c r="AR875" i="1"/>
  <c r="AS875" i="1" s="1"/>
  <c r="AV1375" i="1"/>
  <c r="AQ1689" i="1"/>
  <c r="AT1689" i="1" s="1"/>
  <c r="AV1846" i="1"/>
  <c r="AV2496" i="1"/>
  <c r="AV1641" i="1"/>
  <c r="AR1820" i="1"/>
  <c r="AS1820" i="1" s="1"/>
  <c r="AR1616" i="1"/>
  <c r="AR2187" i="1"/>
  <c r="AT2187" i="1" s="1"/>
  <c r="AQ2134" i="1"/>
  <c r="AQ2517" i="1"/>
  <c r="AS2517" i="1" s="1"/>
  <c r="AV2212" i="1"/>
  <c r="AQ2118" i="1"/>
  <c r="AQ988" i="1"/>
  <c r="AS988" i="1" s="1"/>
  <c r="AR1080" i="1"/>
  <c r="AS1080" i="1" s="1"/>
  <c r="AV1854" i="1"/>
  <c r="AQ1451" i="1"/>
  <c r="AQ2717" i="1"/>
  <c r="AQ1623" i="1"/>
  <c r="AT1623" i="1" s="1"/>
  <c r="AQ1210" i="1"/>
  <c r="AV1090" i="1"/>
  <c r="AR1689" i="1"/>
  <c r="AV2304" i="1"/>
  <c r="AQ2608" i="1"/>
  <c r="AR2334" i="1"/>
  <c r="AT2334" i="1" s="1"/>
  <c r="AQ1641" i="1"/>
  <c r="AT1641" i="1" s="1"/>
  <c r="AV1820" i="1"/>
  <c r="AQ1239" i="1"/>
  <c r="AQ2708" i="1"/>
  <c r="AV1205" i="1"/>
  <c r="AV2134" i="1"/>
  <c r="AV2204" i="1"/>
  <c r="AQ1215" i="1"/>
  <c r="AV2517" i="1"/>
  <c r="AV1929" i="1"/>
  <c r="AV2274" i="1"/>
  <c r="AV988" i="1"/>
  <c r="AV2583" i="1"/>
  <c r="AV2709" i="1"/>
  <c r="AR1451" i="1"/>
  <c r="AQ984" i="1"/>
  <c r="AS984" i="1" s="1"/>
  <c r="AV2457" i="1"/>
  <c r="AQ2163" i="1"/>
  <c r="AS2163" i="1" s="1"/>
  <c r="AR1210" i="1"/>
  <c r="AS1210" i="1" s="1"/>
  <c r="AQ2333" i="1"/>
  <c r="AV1370" i="1"/>
  <c r="AR1090" i="1"/>
  <c r="AT1090" i="1" s="1"/>
  <c r="AR2241" i="1"/>
  <c r="AR2304" i="1"/>
  <c r="AS2304" i="1" s="1"/>
  <c r="AR1501" i="1"/>
  <c r="AT1501" i="1" s="1"/>
  <c r="AR2608" i="1"/>
  <c r="AT2608" i="1" s="1"/>
  <c r="AV2334" i="1"/>
  <c r="AR837" i="1"/>
  <c r="AT837" i="1" s="1"/>
  <c r="AV1624" i="1"/>
  <c r="AR2708" i="1"/>
  <c r="AR1205" i="1"/>
  <c r="AS1205" i="1" s="1"/>
  <c r="AR2123" i="1"/>
  <c r="AT2123" i="1" s="1"/>
  <c r="AQ2204" i="1"/>
  <c r="AR1215" i="1"/>
  <c r="AR1929" i="1"/>
  <c r="AV1615" i="1"/>
  <c r="AR2274" i="1"/>
  <c r="AS2274" i="1" s="1"/>
  <c r="AQ2583" i="1"/>
  <c r="AS2583" i="1" s="1"/>
  <c r="AV778" i="1"/>
  <c r="AR1278" i="1"/>
  <c r="AT1278" i="1" s="1"/>
  <c r="AV984" i="1"/>
  <c r="AQ2457" i="1"/>
  <c r="AS2457" i="1" s="1"/>
  <c r="AV2163" i="1"/>
  <c r="AR2576" i="1"/>
  <c r="AS2576" i="1" s="1"/>
  <c r="AR1343" i="1"/>
  <c r="AR2333" i="1"/>
  <c r="AQ1370" i="1"/>
  <c r="AV2241" i="1"/>
  <c r="AR1079" i="1"/>
  <c r="AT1079" i="1" s="1"/>
  <c r="AV1501" i="1"/>
  <c r="AV837" i="1"/>
  <c r="AV1005" i="1"/>
  <c r="AV1022" i="1"/>
  <c r="AQ1956" i="1"/>
  <c r="AT1956" i="1" s="1"/>
  <c r="AQ2123" i="1"/>
  <c r="AQ929" i="1"/>
  <c r="AS929" i="1" s="1"/>
  <c r="AV1539" i="1"/>
  <c r="AR1615" i="1"/>
  <c r="AT1615" i="1" s="1"/>
  <c r="AR1059" i="1"/>
  <c r="AT1059" i="1" s="1"/>
  <c r="AQ778" i="1"/>
  <c r="AS778" i="1" s="1"/>
  <c r="AV1278" i="1"/>
  <c r="AR1321" i="1"/>
  <c r="AT1321" i="1" s="1"/>
  <c r="AQ2523" i="1"/>
  <c r="AS2523" i="1" s="1"/>
  <c r="AV1881" i="1"/>
  <c r="AV2576" i="1"/>
  <c r="AQ1343" i="1"/>
  <c r="AR1771" i="1"/>
  <c r="AS1771" i="1" s="1"/>
  <c r="AQ1079" i="1"/>
  <c r="AR2693" i="1"/>
  <c r="AQ2107" i="1"/>
  <c r="AV802" i="1"/>
  <c r="AR1005" i="1"/>
  <c r="AT1005" i="1" s="1"/>
  <c r="AQ1022" i="1"/>
  <c r="AS1022" i="1" s="1"/>
  <c r="AV929" i="1"/>
  <c r="AQ968" i="1"/>
  <c r="AR954" i="1"/>
  <c r="AT954" i="1" s="1"/>
  <c r="AQ1539" i="1"/>
  <c r="AV2597" i="1"/>
  <c r="AV1059" i="1"/>
  <c r="AV1740" i="1"/>
  <c r="AV1321" i="1"/>
  <c r="AV2523" i="1"/>
  <c r="AQ1881" i="1"/>
  <c r="AT1881" i="1" s="1"/>
  <c r="AR946" i="1"/>
  <c r="AT946" i="1" s="1"/>
  <c r="AR956" i="1"/>
  <c r="AT956" i="1" s="1"/>
  <c r="AQ1066" i="1"/>
  <c r="AS1066" i="1" s="1"/>
  <c r="AR839" i="1"/>
  <c r="AT839" i="1" s="1"/>
  <c r="AQ784" i="1"/>
  <c r="AS784" i="1" s="1"/>
  <c r="AQ1771" i="1"/>
  <c r="AV2693" i="1"/>
  <c r="AR2516" i="1"/>
  <c r="AS2516" i="1" s="1"/>
  <c r="AR2107" i="1"/>
  <c r="AT2107" i="1" s="1"/>
  <c r="AQ802" i="1"/>
  <c r="AV2662" i="1"/>
  <c r="AV1956" i="1"/>
  <c r="AQ1624" i="1"/>
  <c r="AT1624" i="1" s="1"/>
  <c r="AR1179" i="1"/>
  <c r="AT1179" i="1" s="1"/>
  <c r="AQ2145" i="1"/>
  <c r="AS2145" i="1" s="1"/>
  <c r="AQ1298" i="1"/>
  <c r="AV2671" i="1"/>
  <c r="AR2269" i="1"/>
  <c r="AR2659" i="1"/>
  <c r="AQ2287" i="1"/>
  <c r="AV1698" i="1"/>
  <c r="AQ1776" i="1"/>
  <c r="AQ2411" i="1"/>
  <c r="AQ841" i="1"/>
  <c r="AR2684" i="1"/>
  <c r="AT2684" i="1" s="1"/>
  <c r="AR2699" i="1"/>
  <c r="AT2699" i="1" s="1"/>
  <c r="AQ1872" i="1"/>
  <c r="AQ1183" i="1"/>
  <c r="AS1183" i="1" s="1"/>
  <c r="AV800" i="1"/>
  <c r="AV1398" i="1"/>
  <c r="AQ2684" i="1"/>
  <c r="AV1851" i="1"/>
  <c r="AV1194" i="1"/>
  <c r="AV2443" i="1"/>
  <c r="AR1398" i="1"/>
  <c r="AS1398" i="1" s="1"/>
  <c r="AR1851" i="1"/>
  <c r="AS1851" i="1" s="1"/>
  <c r="AQ1194" i="1"/>
  <c r="AS1194" i="1" s="1"/>
  <c r="AR841" i="1"/>
  <c r="AV1776" i="1"/>
  <c r="AV2651" i="1"/>
  <c r="AV1718" i="1"/>
  <c r="AR933" i="1"/>
  <c r="AV971" i="1"/>
  <c r="AR1554" i="1"/>
  <c r="AQ2311" i="1"/>
  <c r="AR1718" i="1"/>
  <c r="AT1718" i="1" s="1"/>
  <c r="AQ933" i="1"/>
  <c r="AR2029" i="1"/>
  <c r="AT2029" i="1" s="1"/>
  <c r="AV1554" i="1"/>
  <c r="AR1122" i="1"/>
  <c r="AT1122" i="1" s="1"/>
  <c r="AR2559" i="1"/>
  <c r="AT2559" i="1" s="1"/>
  <c r="AV2029" i="1"/>
  <c r="AR1913" i="1"/>
  <c r="AS1913" i="1" s="1"/>
  <c r="AV2559" i="1"/>
  <c r="AQ2036" i="1"/>
  <c r="AQ975" i="1"/>
  <c r="AQ2343" i="1"/>
  <c r="AQ2741" i="1"/>
  <c r="AR2365" i="1"/>
  <c r="AQ2751" i="1"/>
  <c r="AR1816" i="1"/>
  <c r="AS1816" i="1" s="1"/>
  <c r="AQ2365" i="1"/>
  <c r="AV2751" i="1"/>
  <c r="AR2572" i="1"/>
  <c r="AT2572" i="1" s="1"/>
  <c r="AR1097" i="1"/>
  <c r="AT1097" i="1" s="1"/>
  <c r="AR1813" i="1"/>
  <c r="AR1467" i="1"/>
  <c r="AR936" i="1"/>
  <c r="AR1898" i="1"/>
  <c r="AS1898" i="1" s="1"/>
  <c r="AV2338" i="1"/>
  <c r="AV2615" i="1"/>
  <c r="AR1532" i="1"/>
  <c r="AQ2076" i="1"/>
  <c r="AS2076" i="1" s="1"/>
  <c r="AV1870" i="1"/>
  <c r="AR1103" i="1"/>
  <c r="AS1103" i="1" s="1"/>
  <c r="AQ1214" i="1"/>
  <c r="AV2327" i="1"/>
  <c r="AQ1081" i="1"/>
  <c r="AQ1145" i="1"/>
  <c r="AS1145" i="1" s="1"/>
  <c r="AV2019" i="1"/>
  <c r="AQ2399" i="1"/>
  <c r="AQ2215" i="1"/>
  <c r="AQ1358" i="1"/>
  <c r="AS1358" i="1" s="1"/>
  <c r="AR884" i="1"/>
  <c r="AV1523" i="1"/>
  <c r="AQ1733" i="1"/>
  <c r="AQ2375" i="1"/>
  <c r="AR1438" i="1"/>
  <c r="AR2387" i="1"/>
  <c r="AT2387" i="1" s="1"/>
  <c r="AQ2410" i="1"/>
  <c r="AQ2160" i="1"/>
  <c r="AR862" i="1"/>
  <c r="AR866" i="1"/>
  <c r="AT866" i="1" s="1"/>
  <c r="AR2207" i="1"/>
  <c r="AQ1939" i="1"/>
  <c r="AT1939" i="1" s="1"/>
  <c r="AQ1509" i="1"/>
  <c r="AQ2121" i="1"/>
  <c r="AS2121" i="1" s="1"/>
  <c r="AV1037" i="1"/>
  <c r="AR794" i="1"/>
  <c r="AT794" i="1" s="1"/>
  <c r="AV2719" i="1"/>
  <c r="AV2084" i="1"/>
  <c r="AV2698" i="1"/>
  <c r="AV1034" i="1"/>
  <c r="AV2531" i="1"/>
  <c r="AQ928" i="1"/>
  <c r="AV2113" i="1"/>
  <c r="AR2015" i="1"/>
  <c r="AS2015" i="1" s="1"/>
  <c r="AV1284" i="1"/>
  <c r="AR1991" i="1"/>
  <c r="AQ1861" i="1"/>
  <c r="AT1861" i="1" s="1"/>
  <c r="AR1995" i="1"/>
  <c r="AT1995" i="1" s="1"/>
  <c r="AV1769" i="1"/>
  <c r="AV2726" i="1"/>
  <c r="AV2408" i="1"/>
  <c r="AV2715" i="1"/>
  <c r="AQ849" i="1"/>
  <c r="AS849" i="1" s="1"/>
  <c r="AV2316" i="1"/>
  <c r="AV2127" i="1"/>
  <c r="AR2485" i="1"/>
  <c r="AS2485" i="1" s="1"/>
  <c r="AV1767" i="1"/>
  <c r="AV805" i="1"/>
  <c r="AR2054" i="1"/>
  <c r="AT2054" i="1" s="1"/>
  <c r="AR1720" i="1"/>
  <c r="AS1720" i="1" s="1"/>
  <c r="AR2472" i="1"/>
  <c r="AT2472" i="1" s="1"/>
  <c r="AV1087" i="1"/>
  <c r="AQ1813" i="1"/>
  <c r="AQ1284" i="1"/>
  <c r="AS1284" i="1" s="1"/>
  <c r="AQ1467" i="1"/>
  <c r="AQ2408" i="1"/>
  <c r="AS2408" i="1" s="1"/>
  <c r="AQ1523" i="1"/>
  <c r="AR1767" i="1"/>
  <c r="AS1767" i="1" s="1"/>
  <c r="AV1081" i="1"/>
  <c r="AV936" i="1"/>
  <c r="AQ1898" i="1"/>
  <c r="AR2715" i="1"/>
  <c r="AT2715" i="1" s="1"/>
  <c r="AV2121" i="1"/>
  <c r="AV1145" i="1"/>
  <c r="AV1861" i="1"/>
  <c r="AR805" i="1"/>
  <c r="AQ794" i="1"/>
  <c r="AR2160" i="1"/>
  <c r="AV2076" i="1"/>
  <c r="AV1995" i="1"/>
  <c r="AR2127" i="1"/>
  <c r="AT2127" i="1" s="1"/>
  <c r="AR1034" i="1"/>
  <c r="AS1034" i="1" s="1"/>
  <c r="AR2719" i="1"/>
  <c r="AS2719" i="1" s="1"/>
  <c r="AQ2615" i="1"/>
  <c r="AS2615" i="1" s="1"/>
  <c r="AQ2726" i="1"/>
  <c r="AR2375" i="1"/>
  <c r="AV2269" i="1"/>
  <c r="AQ1532" i="1"/>
  <c r="AT1532" i="1" s="1"/>
  <c r="AQ2015" i="1"/>
  <c r="AV1438" i="1"/>
  <c r="AQ2698" i="1"/>
  <c r="AQ2207" i="1"/>
  <c r="AV884" i="1"/>
  <c r="AV1939" i="1"/>
  <c r="AR1509" i="1"/>
  <c r="AS1509" i="1" s="1"/>
  <c r="AV2485" i="1"/>
  <c r="AQ1037" i="1"/>
  <c r="AS1037" i="1" s="1"/>
  <c r="AR2019" i="1"/>
  <c r="AS2019" i="1" s="1"/>
  <c r="AR1769" i="1"/>
  <c r="AV2054" i="1"/>
  <c r="AV862" i="1"/>
  <c r="AR2338" i="1"/>
  <c r="AS2338" i="1" s="1"/>
  <c r="AR928" i="1"/>
  <c r="AV1179" i="1"/>
  <c r="AQ2113" i="1"/>
  <c r="AS2113" i="1" s="1"/>
  <c r="AR1695" i="1"/>
  <c r="AS1695" i="1" s="1"/>
  <c r="AQ1084" i="1"/>
  <c r="AS1084" i="1" s="1"/>
  <c r="AQ1674" i="1"/>
  <c r="AT1674" i="1" s="1"/>
  <c r="AV2410" i="1"/>
  <c r="AV2595" i="1"/>
  <c r="AV2024" i="1"/>
  <c r="AQ1991" i="1"/>
  <c r="AR2327" i="1"/>
  <c r="AR1923" i="1"/>
  <c r="AS1923" i="1" s="1"/>
  <c r="AR2164" i="1"/>
  <c r="AT2164" i="1" s="1"/>
  <c r="AR1520" i="1"/>
  <c r="AS1520" i="1" s="1"/>
  <c r="AQ2316" i="1"/>
  <c r="AS2316" i="1" s="1"/>
  <c r="AR2531" i="1"/>
  <c r="AT2531" i="1" s="1"/>
  <c r="AR2562" i="1"/>
  <c r="AT2562" i="1" s="1"/>
  <c r="AR1870" i="1"/>
  <c r="AT1870" i="1" s="1"/>
  <c r="AV1103" i="1"/>
  <c r="AR2487" i="1"/>
  <c r="AS2487" i="1" s="1"/>
  <c r="AV1396" i="1"/>
  <c r="AQ1720" i="1"/>
  <c r="AR2399" i="1"/>
  <c r="AT2399" i="1" s="1"/>
  <c r="AQ2472" i="1"/>
  <c r="AR1259" i="1"/>
  <c r="AS1259" i="1" s="1"/>
  <c r="AV2461" i="1"/>
  <c r="AV1403" i="1"/>
  <c r="AR2595" i="1"/>
  <c r="AT2595" i="1" s="1"/>
  <c r="AQ2024" i="1"/>
  <c r="AS2024" i="1" s="1"/>
  <c r="AQ2069" i="1"/>
  <c r="AQ1923" i="1"/>
  <c r="AV2164" i="1"/>
  <c r="AV893" i="1"/>
  <c r="AQ1520" i="1"/>
  <c r="AV2528" i="1"/>
  <c r="AV2010" i="1"/>
  <c r="AV2562" i="1"/>
  <c r="AR1285" i="1"/>
  <c r="AV2487" i="1"/>
  <c r="AR1396" i="1"/>
  <c r="AS1396" i="1" s="1"/>
  <c r="AQ1040" i="1"/>
  <c r="AS1040" i="1" s="1"/>
  <c r="AV1259" i="1"/>
  <c r="AQ2461" i="1"/>
  <c r="AS2461" i="1" s="1"/>
  <c r="AR2158" i="1"/>
  <c r="AV2547" i="1"/>
  <c r="AQ2447" i="1"/>
  <c r="AV1674" i="1"/>
  <c r="AR2547" i="1"/>
  <c r="AT2547" i="1" s="1"/>
  <c r="AR2447" i="1"/>
  <c r="AT2447" i="1" s="1"/>
  <c r="AR2712" i="1"/>
  <c r="AT2712" i="1" s="1"/>
  <c r="AQ1272" i="1"/>
  <c r="AS1272" i="1" s="1"/>
  <c r="AQ1403" i="1"/>
  <c r="AS1403" i="1" s="1"/>
  <c r="AQ1413" i="1"/>
  <c r="AS1413" i="1" s="1"/>
  <c r="AV1260" i="1"/>
  <c r="AV807" i="1"/>
  <c r="AR2069" i="1"/>
  <c r="AT2069" i="1" s="1"/>
  <c r="AR2154" i="1"/>
  <c r="AR2231" i="1"/>
  <c r="AS2231" i="1" s="1"/>
  <c r="AQ893" i="1"/>
  <c r="AS893" i="1" s="1"/>
  <c r="AV2356" i="1"/>
  <c r="AV2454" i="1"/>
  <c r="AQ2528" i="1"/>
  <c r="AS2528" i="1" s="1"/>
  <c r="AV1250" i="1"/>
  <c r="AR2295" i="1"/>
  <c r="AS2295" i="1" s="1"/>
  <c r="AQ2010" i="1"/>
  <c r="AT2010" i="1" s="1"/>
  <c r="AQ1285" i="1"/>
  <c r="AR2493" i="1"/>
  <c r="AV1040" i="1"/>
  <c r="AV1770" i="1"/>
  <c r="AQ2066" i="1"/>
  <c r="AQ2158" i="1"/>
  <c r="AQ2712" i="1"/>
  <c r="AV1272" i="1"/>
  <c r="AV1413" i="1"/>
  <c r="AR1432" i="1"/>
  <c r="AT1432" i="1" s="1"/>
  <c r="AR1260" i="1"/>
  <c r="AT1260" i="1" s="1"/>
  <c r="AQ1951" i="1"/>
  <c r="AT1951" i="1" s="1"/>
  <c r="AQ807" i="1"/>
  <c r="AS807" i="1" s="1"/>
  <c r="AQ1266" i="1"/>
  <c r="AS1266" i="1" s="1"/>
  <c r="AQ2154" i="1"/>
  <c r="AV2231" i="1"/>
  <c r="AR2588" i="1"/>
  <c r="AR2356" i="1"/>
  <c r="AR2454" i="1"/>
  <c r="AS2454" i="1" s="1"/>
  <c r="AV906" i="1"/>
  <c r="AQ1250" i="1"/>
  <c r="AS1250" i="1" s="1"/>
  <c r="AV2295" i="1"/>
  <c r="AV1984" i="1"/>
  <c r="AQ997" i="1"/>
  <c r="AS997" i="1" s="1"/>
  <c r="AV2493" i="1"/>
  <c r="AR1770" i="1"/>
  <c r="AT1770" i="1" s="1"/>
  <c r="AR808" i="1"/>
  <c r="AT808" i="1" s="1"/>
  <c r="AV1642" i="1"/>
  <c r="AR1611" i="1"/>
  <c r="AQ1960" i="1"/>
  <c r="AT1960" i="1" s="1"/>
  <c r="AQ2539" i="1"/>
  <c r="AS2539" i="1" s="1"/>
  <c r="AV2539" i="1"/>
  <c r="AV1432" i="1"/>
  <c r="AV1951" i="1"/>
  <c r="AV1266" i="1"/>
  <c r="AR2664" i="1"/>
  <c r="AQ2588" i="1"/>
  <c r="AQ2005" i="1"/>
  <c r="AR906" i="1"/>
  <c r="AT906" i="1" s="1"/>
  <c r="AQ1984" i="1"/>
  <c r="AV1989" i="1"/>
  <c r="AR1204" i="1"/>
  <c r="AT1204" i="1" s="1"/>
  <c r="AR2138" i="1"/>
  <c r="AT2138" i="1" s="1"/>
  <c r="AV2743" i="1"/>
  <c r="AV1502" i="1"/>
  <c r="AV997" i="1"/>
  <c r="AR1064" i="1"/>
  <c r="AS1064" i="1" s="1"/>
  <c r="AV808" i="1"/>
  <c r="AV1611" i="1"/>
  <c r="AV1960" i="1"/>
  <c r="AV937" i="1"/>
  <c r="AV2563" i="1"/>
  <c r="AR2148" i="1"/>
  <c r="AT2148" i="1" s="1"/>
  <c r="AR2088" i="1"/>
  <c r="AQ2664" i="1"/>
  <c r="AR2718" i="1"/>
  <c r="AS2718" i="1" s="1"/>
  <c r="AV2005" i="1"/>
  <c r="AV2254" i="1"/>
  <c r="AQ1989" i="1"/>
  <c r="AT1989" i="1" s="1"/>
  <c r="AV1204" i="1"/>
  <c r="AQ2138" i="1"/>
  <c r="AS2138" i="1" s="1"/>
  <c r="AR2743" i="1"/>
  <c r="AS2743" i="1" s="1"/>
  <c r="AQ1502" i="1"/>
  <c r="AT1502" i="1" s="1"/>
  <c r="AV1064" i="1"/>
  <c r="AR2581" i="1"/>
  <c r="AR1378" i="1"/>
  <c r="AT1378" i="1" s="1"/>
  <c r="AR2671" i="1"/>
  <c r="AT2671" i="1" s="1"/>
  <c r="AQ937" i="1"/>
  <c r="AR2563" i="1"/>
  <c r="AT2563" i="1" s="1"/>
  <c r="AQ2148" i="1"/>
  <c r="AV2088" i="1"/>
  <c r="AV2718" i="1"/>
  <c r="AR1733" i="1"/>
  <c r="AV2145" i="1"/>
  <c r="AV849" i="1"/>
  <c r="AQ2254" i="1"/>
  <c r="AR2084" i="1"/>
  <c r="AR1214" i="1"/>
  <c r="AV2581" i="1"/>
  <c r="AQ1378" i="1"/>
  <c r="AR2215" i="1"/>
  <c r="AV1358" i="1"/>
  <c r="AV866" i="1"/>
  <c r="AV1275" i="1"/>
  <c r="AQ853" i="1"/>
  <c r="AS853" i="1" s="1"/>
  <c r="AR2444" i="1"/>
  <c r="AT2444" i="1" s="1"/>
  <c r="AR1298" i="1"/>
  <c r="AQ2387" i="1"/>
  <c r="AV858" i="1"/>
  <c r="AQ1469" i="1"/>
  <c r="AS1469" i="1" s="1"/>
  <c r="AV819" i="1"/>
  <c r="AR819" i="1"/>
  <c r="AS819" i="1" s="1"/>
  <c r="AQ2529" i="1"/>
  <c r="AS2529" i="1" s="1"/>
  <c r="AR1688" i="1"/>
  <c r="AT1688" i="1" s="1"/>
  <c r="AR1297" i="1"/>
  <c r="AT1297" i="1" s="1"/>
  <c r="AR2202" i="1"/>
  <c r="AT2202" i="1" s="1"/>
  <c r="AV1626" i="1"/>
  <c r="AQ1301" i="1"/>
  <c r="AS1301" i="1" s="1"/>
  <c r="AV1688" i="1"/>
  <c r="AV2351" i="1"/>
  <c r="AR2142" i="1"/>
  <c r="AT2142" i="1" s="1"/>
  <c r="AR1626" i="1"/>
  <c r="AS1626" i="1" s="1"/>
  <c r="AV2189" i="1"/>
  <c r="AR2351" i="1"/>
  <c r="AT2351" i="1" s="1"/>
  <c r="AV2078" i="1"/>
  <c r="AR2344" i="1"/>
  <c r="AT2344" i="1" s="1"/>
  <c r="AV2752" i="1"/>
  <c r="AV995" i="1"/>
  <c r="AQ1556" i="1"/>
  <c r="AV786" i="1"/>
  <c r="AV1709" i="1"/>
  <c r="AQ2694" i="1"/>
  <c r="AQ2344" i="1"/>
  <c r="AV934" i="1"/>
  <c r="AQ995" i="1"/>
  <c r="AS995" i="1" s="1"/>
  <c r="AQ786" i="1"/>
  <c r="AV1463" i="1"/>
  <c r="AV2694" i="1"/>
  <c r="AQ2491" i="1"/>
  <c r="AQ934" i="1"/>
  <c r="AS934" i="1" s="1"/>
  <c r="AR1931" i="1"/>
  <c r="AT1931" i="1" s="1"/>
  <c r="AR867" i="1"/>
  <c r="AT867" i="1" s="1"/>
  <c r="AQ1437" i="1"/>
  <c r="AS1437" i="1" s="1"/>
  <c r="AV848" i="1"/>
  <c r="AR1412" i="1"/>
  <c r="AV2613" i="1"/>
  <c r="AR1463" i="1"/>
  <c r="AS1463" i="1" s="1"/>
  <c r="AV1149" i="1"/>
  <c r="AV1931" i="1"/>
  <c r="AV1437" i="1"/>
  <c r="AQ1703" i="1"/>
  <c r="AV1877" i="1"/>
  <c r="AQ848" i="1"/>
  <c r="AS848" i="1" s="1"/>
  <c r="AQ1412" i="1"/>
  <c r="AV2692" i="1"/>
  <c r="AR2665" i="1"/>
  <c r="AV2419" i="1"/>
  <c r="AR2089" i="1"/>
  <c r="AS2089" i="1" s="1"/>
  <c r="AQ1363" i="1"/>
  <c r="AQ1798" i="1"/>
  <c r="AQ2692" i="1"/>
  <c r="AS2692" i="1" s="1"/>
  <c r="AQ1303" i="1"/>
  <c r="AR2419" i="1"/>
  <c r="AS2419" i="1" s="1"/>
  <c r="AR2240" i="1"/>
  <c r="AS2240" i="1" s="1"/>
  <c r="AR1363" i="1"/>
  <c r="AT1363" i="1" s="1"/>
  <c r="AR1798" i="1"/>
  <c r="AR2120" i="1"/>
  <c r="AS2120" i="1" s="1"/>
  <c r="AR1534" i="1"/>
  <c r="AQ1297" i="1"/>
  <c r="AQ2525" i="1"/>
  <c r="AS2525" i="1" s="1"/>
  <c r="AQ2202" i="1"/>
  <c r="AV2120" i="1"/>
  <c r="AR2752" i="1"/>
  <c r="AS2752" i="1" s="1"/>
  <c r="AV1719" i="1"/>
  <c r="AR1243" i="1"/>
  <c r="AS1243" i="1" s="1"/>
  <c r="AV1282" i="1"/>
  <c r="AR1149" i="1"/>
  <c r="AT1149" i="1" s="1"/>
  <c r="AQ2189" i="1"/>
  <c r="AS2189" i="1" s="1"/>
  <c r="AQ1889" i="1"/>
  <c r="AT1889" i="1" s="1"/>
  <c r="AV1534" i="1"/>
  <c r="AV2089" i="1"/>
  <c r="AR2740" i="1"/>
  <c r="AS2740" i="1" s="1"/>
  <c r="AV867" i="1"/>
  <c r="AR806" i="1"/>
  <c r="AT806" i="1" s="1"/>
  <c r="AV1200" i="1"/>
  <c r="AR1938" i="1"/>
  <c r="AS1938" i="1" s="1"/>
  <c r="AR1556" i="1"/>
  <c r="AQ2354" i="1"/>
  <c r="AV2142" i="1"/>
  <c r="AV1469" i="1"/>
  <c r="AQ2665" i="1"/>
  <c r="AQ2425" i="1"/>
  <c r="AR1546" i="1"/>
  <c r="AR1562" i="1"/>
  <c r="AV2498" i="1"/>
  <c r="AR1877" i="1"/>
  <c r="AS1877" i="1" s="1"/>
  <c r="AR1235" i="1"/>
  <c r="AT1235" i="1" s="1"/>
  <c r="AR2613" i="1"/>
  <c r="AR2042" i="1"/>
  <c r="AT2042" i="1" s="1"/>
  <c r="AQ1719" i="1"/>
  <c r="AT1719" i="1" s="1"/>
  <c r="AV1243" i="1"/>
  <c r="AQ1282" i="1"/>
  <c r="AS1282" i="1" s="1"/>
  <c r="AR1126" i="1"/>
  <c r="AT1126" i="1" s="1"/>
  <c r="AV2705" i="1"/>
  <c r="AV1889" i="1"/>
  <c r="AV2740" i="1"/>
  <c r="AV2449" i="1"/>
  <c r="AQ1818" i="1"/>
  <c r="AQ1899" i="1"/>
  <c r="AT1899" i="1" s="1"/>
  <c r="AV1455" i="1"/>
  <c r="AQ806" i="1"/>
  <c r="AQ1200" i="1"/>
  <c r="AS1200" i="1" s="1"/>
  <c r="AV1596" i="1"/>
  <c r="AQ1938" i="1"/>
  <c r="AV2425" i="1"/>
  <c r="AQ1546" i="1"/>
  <c r="AV1562" i="1"/>
  <c r="AR2498" i="1"/>
  <c r="AT2498" i="1" s="1"/>
  <c r="AV1201" i="1"/>
  <c r="AV1235" i="1"/>
  <c r="AQ2042" i="1"/>
  <c r="AQ2518" i="1"/>
  <c r="AS2518" i="1" s="1"/>
  <c r="AQ2307" i="1"/>
  <c r="AQ1729" i="1"/>
  <c r="AT1729" i="1" s="1"/>
  <c r="AV1917" i="1"/>
  <c r="AQ1864" i="1"/>
  <c r="AV1126" i="1"/>
  <c r="AV1685" i="1"/>
  <c r="AQ2705" i="1"/>
  <c r="AS2705" i="1" s="1"/>
  <c r="AV1526" i="1"/>
  <c r="AQ902" i="1"/>
  <c r="AS902" i="1" s="1"/>
  <c r="AQ2449" i="1"/>
  <c r="AV1818" i="1"/>
  <c r="AV1899" i="1"/>
  <c r="AQ1455" i="1"/>
  <c r="AS1455" i="1" s="1"/>
  <c r="AQ1596" i="1"/>
  <c r="AT1596" i="1" s="1"/>
  <c r="AQ1902" i="1"/>
  <c r="AV1225" i="1"/>
  <c r="AR1268" i="1"/>
  <c r="AT1268" i="1" s="1"/>
  <c r="AV2601" i="1"/>
  <c r="AR1201" i="1"/>
  <c r="AV2426" i="1"/>
  <c r="AR2176" i="1"/>
  <c r="AV2095" i="1"/>
  <c r="AV1389" i="1"/>
  <c r="AR1426" i="1"/>
  <c r="AV2518" i="1"/>
  <c r="AR2307" i="1"/>
  <c r="AT2307" i="1" s="1"/>
  <c r="AQ1585" i="1"/>
  <c r="AT1585" i="1" s="1"/>
  <c r="AQ1917" i="1"/>
  <c r="AT1917" i="1" s="1"/>
  <c r="AQ2486" i="1"/>
  <c r="AS2486" i="1" s="1"/>
  <c r="AR1685" i="1"/>
  <c r="AR1706" i="1"/>
  <c r="AS1706" i="1" s="1"/>
  <c r="AR944" i="1"/>
  <c r="AT944" i="1" s="1"/>
  <c r="AR1526" i="1"/>
  <c r="AS1526" i="1" s="1"/>
  <c r="AV902" i="1"/>
  <c r="AV1234" i="1"/>
  <c r="AV1365" i="1"/>
  <c r="AR1330" i="1"/>
  <c r="AS1330" i="1" s="1"/>
  <c r="AV2099" i="1"/>
  <c r="AR1651" i="1"/>
  <c r="AS1651" i="1" s="1"/>
  <c r="AV2552" i="1"/>
  <c r="AV2458" i="1"/>
  <c r="AV1902" i="1"/>
  <c r="AR1225" i="1"/>
  <c r="AV1268" i="1"/>
  <c r="AQ2621" i="1"/>
  <c r="AS2621" i="1" s="1"/>
  <c r="AR2601" i="1"/>
  <c r="AT2601" i="1" s="1"/>
  <c r="AV2526" i="1"/>
  <c r="AV2090" i="1"/>
  <c r="AV1831" i="1"/>
  <c r="AQ2426" i="1"/>
  <c r="AS2426" i="1" s="1"/>
  <c r="AR2623" i="1"/>
  <c r="AT2623" i="1" s="1"/>
  <c r="AQ2095" i="1"/>
  <c r="AS2095" i="1" s="1"/>
  <c r="AR1389" i="1"/>
  <c r="AS1389" i="1" s="1"/>
  <c r="AV1426" i="1"/>
  <c r="AV1563" i="1"/>
  <c r="AR1900" i="1"/>
  <c r="AV1578" i="1"/>
  <c r="AV1585" i="1"/>
  <c r="AV2486" i="1"/>
  <c r="AQ826" i="1"/>
  <c r="AV1373" i="1"/>
  <c r="AQ1706" i="1"/>
  <c r="AQ944" i="1"/>
  <c r="AQ1982" i="1"/>
  <c r="AQ1234" i="1"/>
  <c r="AS1234" i="1" s="1"/>
  <c r="AQ1365" i="1"/>
  <c r="AR1404" i="1"/>
  <c r="AV1330" i="1"/>
  <c r="AR1245" i="1"/>
  <c r="AT1245" i="1" s="1"/>
  <c r="AQ2099" i="1"/>
  <c r="AV1651" i="1"/>
  <c r="AR2552" i="1"/>
  <c r="AR2458" i="1"/>
  <c r="AS2458" i="1" s="1"/>
  <c r="AV2022" i="1"/>
  <c r="AV2621" i="1"/>
  <c r="AV2239" i="1"/>
  <c r="AR2526" i="1"/>
  <c r="AS2526" i="1" s="1"/>
  <c r="AR2090" i="1"/>
  <c r="AR1837" i="1"/>
  <c r="AS1837" i="1" s="1"/>
  <c r="AQ1831" i="1"/>
  <c r="AT1831" i="1" s="1"/>
  <c r="AR2367" i="1"/>
  <c r="AT2367" i="1" s="1"/>
  <c r="AR1175" i="1"/>
  <c r="AT1175" i="1" s="1"/>
  <c r="AR1563" i="1"/>
  <c r="AS1563" i="1" s="1"/>
  <c r="AQ1900" i="1"/>
  <c r="AQ2585" i="1"/>
  <c r="AR1578" i="1"/>
  <c r="AS1578" i="1" s="1"/>
  <c r="AV826" i="1"/>
  <c r="AR1373" i="1"/>
  <c r="AS1373" i="1" s="1"/>
  <c r="AV1620" i="1"/>
  <c r="AR1982" i="1"/>
  <c r="AQ1404" i="1"/>
  <c r="AV1245" i="1"/>
  <c r="AR2022" i="1"/>
  <c r="AT2022" i="1" s="1"/>
  <c r="AQ994" i="1"/>
  <c r="AV1222" i="1"/>
  <c r="AR966" i="1"/>
  <c r="AT966" i="1" s="1"/>
  <c r="AV2686" i="1"/>
  <c r="AQ1289" i="1"/>
  <c r="AS1289" i="1" s="1"/>
  <c r="AQ2239" i="1"/>
  <c r="AS2239" i="1" s="1"/>
  <c r="AV1837" i="1"/>
  <c r="AV2367" i="1"/>
  <c r="AQ1175" i="1"/>
  <c r="AR2086" i="1"/>
  <c r="AT2086" i="1" s="1"/>
  <c r="AV1543" i="1"/>
  <c r="AR2585" i="1"/>
  <c r="AT2585" i="1" s="1"/>
  <c r="AV2515" i="1"/>
  <c r="AQ1620" i="1"/>
  <c r="AT1620" i="1" s="1"/>
  <c r="AR1840" i="1"/>
  <c r="AR2077" i="1"/>
  <c r="AT2077" i="1" s="1"/>
  <c r="AV1318" i="1"/>
  <c r="AV2509" i="1"/>
  <c r="AV2294" i="1"/>
  <c r="AR1528" i="1"/>
  <c r="AV2626" i="1"/>
  <c r="AR2371" i="1"/>
  <c r="AT2371" i="1" s="1"/>
  <c r="AQ1417" i="1"/>
  <c r="AS1417" i="1" s="1"/>
  <c r="AR994" i="1"/>
  <c r="AT994" i="1" s="1"/>
  <c r="AR1222" i="1"/>
  <c r="AT1222" i="1" s="1"/>
  <c r="AQ966" i="1"/>
  <c r="AR2686" i="1"/>
  <c r="AT2686" i="1" s="1"/>
  <c r="AV1289" i="1"/>
  <c r="AV970" i="1"/>
  <c r="AR1613" i="1"/>
  <c r="AT1613" i="1" s="1"/>
  <c r="AV1009" i="1"/>
  <c r="AQ1015" i="1"/>
  <c r="AS1015" i="1" s="1"/>
  <c r="AQ2086" i="1"/>
  <c r="AQ1543" i="1"/>
  <c r="AT1543" i="1" s="1"/>
  <c r="AV2446" i="1"/>
  <c r="AR2515" i="1"/>
  <c r="AT2515" i="1" s="1"/>
  <c r="AV1840" i="1"/>
  <c r="AV2077" i="1"/>
  <c r="AQ2670" i="1"/>
  <c r="AS2670" i="1" s="1"/>
  <c r="AQ1318" i="1"/>
  <c r="AS1318" i="1" s="1"/>
  <c r="AR2509" i="1"/>
  <c r="AS2509" i="1" s="1"/>
  <c r="AQ2294" i="1"/>
  <c r="AS2294" i="1" s="1"/>
  <c r="AR1270" i="1"/>
  <c r="AT1270" i="1" s="1"/>
  <c r="AR2471" i="1"/>
  <c r="AT2471" i="1" s="1"/>
  <c r="AQ1528" i="1"/>
  <c r="AR2626" i="1"/>
  <c r="AV1550" i="1"/>
  <c r="AV2371" i="1"/>
  <c r="AV1417" i="1"/>
  <c r="AV2475" i="1"/>
  <c r="AV2380" i="1"/>
  <c r="AV1657" i="1"/>
  <c r="AR1978" i="1"/>
  <c r="AS1978" i="1" s="1"/>
  <c r="AR970" i="1"/>
  <c r="AS970" i="1" s="1"/>
  <c r="AV1613" i="1"/>
  <c r="AQ1445" i="1"/>
  <c r="AR1009" i="1"/>
  <c r="AQ1046" i="1"/>
  <c r="AS1046" i="1" s="1"/>
  <c r="AQ774" i="1"/>
  <c r="AS774" i="1" s="1"/>
  <c r="AV1015" i="1"/>
  <c r="AQ2634" i="1"/>
  <c r="AQ1350" i="1"/>
  <c r="AS1350" i="1" s="1"/>
  <c r="AR2491" i="1"/>
  <c r="AR1709" i="1"/>
  <c r="AS1709" i="1" s="1"/>
  <c r="AV2529" i="1"/>
  <c r="AR2446" i="1"/>
  <c r="AT2446" i="1" s="1"/>
  <c r="AV1301" i="1"/>
  <c r="AV2240" i="1"/>
  <c r="AV2670" i="1"/>
  <c r="AV1270" i="1"/>
  <c r="AQ2471" i="1"/>
  <c r="AR1550" i="1"/>
  <c r="AT1550" i="1" s="1"/>
  <c r="AR2475" i="1"/>
  <c r="AT2475" i="1" s="1"/>
  <c r="AQ2380" i="1"/>
  <c r="AS2380" i="1" s="1"/>
  <c r="AQ1657" i="1"/>
  <c r="AT1657" i="1" s="1"/>
  <c r="AQ1978" i="1"/>
  <c r="AV2525" i="1"/>
  <c r="AR1703" i="1"/>
  <c r="AR2078" i="1"/>
  <c r="AQ1371" i="1"/>
  <c r="AV1303" i="1"/>
  <c r="AV774" i="1"/>
  <c r="AR2634" i="1"/>
  <c r="AV1350" i="1"/>
  <c r="AQ2445" i="1"/>
  <c r="AQ1361" i="1"/>
  <c r="AS1361" i="1" s="1"/>
  <c r="AV1130" i="1"/>
  <c r="AQ2710" i="1"/>
  <c r="AR1661" i="1"/>
  <c r="AT1661" i="1" s="1"/>
  <c r="AQ766" i="1"/>
  <c r="AQ1010" i="1"/>
  <c r="AQ2616" i="1"/>
  <c r="AS2616" i="1" s="1"/>
  <c r="AR1010" i="1"/>
  <c r="AQ1601" i="1"/>
  <c r="AR1617" i="1"/>
  <c r="AS1617" i="1" s="1"/>
  <c r="AR991" i="1"/>
  <c r="AS991" i="1" s="1"/>
  <c r="AV2499" i="1"/>
  <c r="AR1802" i="1"/>
  <c r="AT1802" i="1" s="1"/>
  <c r="AR2247" i="1"/>
  <c r="AT2247" i="1" s="1"/>
  <c r="AV1187" i="1"/>
  <c r="AV1835" i="1"/>
  <c r="AV1755" i="1"/>
  <c r="AR2714" i="1"/>
  <c r="AT2714" i="1" s="1"/>
  <c r="AQ1687" i="1"/>
  <c r="AQ2682" i="1"/>
  <c r="AR2411" i="1"/>
  <c r="AT2411" i="1" s="1"/>
  <c r="AR2136" i="1"/>
  <c r="AT2136" i="1" s="1"/>
  <c r="AQ2754" i="1"/>
  <c r="AS2754" i="1" s="1"/>
  <c r="AV827" i="1"/>
  <c r="AR1139" i="1"/>
  <c r="AT1139" i="1" s="1"/>
  <c r="AV1342" i="1"/>
  <c r="AV762" i="1"/>
  <c r="AR1254" i="1"/>
  <c r="AT1254" i="1" s="1"/>
  <c r="AQ1024" i="1"/>
  <c r="AV2754" i="1"/>
  <c r="AV1722" i="1"/>
  <c r="AQ800" i="1"/>
  <c r="AV1183" i="1"/>
  <c r="AQ1342" i="1"/>
  <c r="AS1342" i="1" s="1"/>
  <c r="AR2653" i="1"/>
  <c r="AT2653" i="1" s="1"/>
  <c r="AQ2649" i="1"/>
  <c r="AQ1130" i="1"/>
  <c r="AS1130" i="1" s="1"/>
  <c r="AQ1139" i="1"/>
  <c r="AV2373" i="1"/>
  <c r="AV1788" i="1"/>
  <c r="AR1237" i="1"/>
  <c r="AT1237" i="1" s="1"/>
  <c r="AQ905" i="1"/>
  <c r="AQ1293" i="1"/>
  <c r="AS1293" i="1" s="1"/>
  <c r="AQ1961" i="1"/>
  <c r="AR2016" i="1"/>
  <c r="AS2016" i="1" s="1"/>
  <c r="AQ1739" i="1"/>
  <c r="AT1739" i="1" s="1"/>
  <c r="AR2072" i="1"/>
  <c r="AV1293" i="1"/>
  <c r="AR1804" i="1"/>
  <c r="AS1804" i="1" s="1"/>
  <c r="AV1429" i="1"/>
  <c r="AV2413" i="1"/>
  <c r="AV1452" i="1"/>
  <c r="AQ2072" i="1"/>
  <c r="AR1012" i="1"/>
  <c r="AT1012" i="1" s="1"/>
  <c r="AQ1012" i="1"/>
  <c r="AV2016" i="1"/>
  <c r="AR1255" i="1"/>
  <c r="AT1255" i="1" s="1"/>
  <c r="AQ1252" i="1"/>
  <c r="AQ2136" i="1"/>
  <c r="AV1115" i="1"/>
  <c r="AV1474" i="1"/>
  <c r="AV1382" i="1"/>
  <c r="AQ1327" i="1"/>
  <c r="AV2082" i="1"/>
  <c r="AV1625" i="1"/>
  <c r="AQ1329" i="1"/>
  <c r="AQ1670" i="1"/>
  <c r="AQ1048" i="1"/>
  <c r="AQ2103" i="1"/>
  <c r="AR2297" i="1"/>
  <c r="AT2297" i="1" s="1"/>
  <c r="AR1475" i="1"/>
  <c r="AS1475" i="1" s="1"/>
  <c r="AQ2050" i="1"/>
  <c r="AQ2745" i="1"/>
  <c r="AS2745" i="1" s="1"/>
  <c r="AV2657" i="1"/>
  <c r="AV2567" i="1"/>
  <c r="AV2757" i="1"/>
  <c r="AR2272" i="1"/>
  <c r="AT2272" i="1" s="1"/>
  <c r="AV2009" i="1"/>
  <c r="AQ2567" i="1"/>
  <c r="AS2567" i="1" s="1"/>
  <c r="AQ1227" i="1"/>
  <c r="AS1227" i="1" s="1"/>
  <c r="AR1618" i="1"/>
  <c r="AV2745" i="1"/>
  <c r="AQ2082" i="1"/>
  <c r="AS2082" i="1" s="1"/>
  <c r="AR1039" i="1"/>
  <c r="AT1039" i="1" s="1"/>
  <c r="AV1607" i="1"/>
  <c r="AR1077" i="1"/>
  <c r="AT1077" i="1" s="1"/>
  <c r="AQ2453" i="1"/>
  <c r="AS2453" i="1" s="1"/>
  <c r="AQ763" i="1"/>
  <c r="AQ2507" i="1"/>
  <c r="AS2507" i="1" s="1"/>
  <c r="AR1663" i="1"/>
  <c r="AT1663" i="1" s="1"/>
  <c r="AV1197" i="1"/>
  <c r="AR1327" i="1"/>
  <c r="AQ1625" i="1"/>
  <c r="AT1625" i="1" s="1"/>
  <c r="AQ822" i="1"/>
  <c r="AV1729" i="1"/>
  <c r="AQ1800" i="1"/>
  <c r="AQ1249" i="1"/>
  <c r="AS1249" i="1" s="1"/>
  <c r="AR771" i="1"/>
  <c r="AT771" i="1" s="1"/>
  <c r="AQ1348" i="1"/>
  <c r="AR870" i="1"/>
  <c r="AT870" i="1" s="1"/>
  <c r="AR822" i="1"/>
  <c r="AT822" i="1" s="1"/>
  <c r="AR1800" i="1"/>
  <c r="AQ2051" i="1"/>
  <c r="AV2622" i="1"/>
  <c r="AQ2642" i="1"/>
  <c r="AS2642" i="1" s="1"/>
  <c r="AV1249" i="1"/>
  <c r="AV2001" i="1"/>
  <c r="AV2627" i="1"/>
  <c r="AV1947" i="1"/>
  <c r="AQ916" i="1"/>
  <c r="AS916" i="1" s="1"/>
  <c r="AQ2622" i="1"/>
  <c r="AS2622" i="1" s="1"/>
  <c r="AQ2004" i="1"/>
  <c r="AT2004" i="1" s="1"/>
  <c r="AQ2627" i="1"/>
  <c r="AS2627" i="1" s="1"/>
  <c r="AR1947" i="1"/>
  <c r="AS1947" i="1" s="1"/>
  <c r="AR1627" i="1"/>
  <c r="AS1627" i="1" s="1"/>
  <c r="AV1819" i="1"/>
  <c r="AV1472" i="1"/>
  <c r="AV2462" i="1"/>
  <c r="AV2004" i="1"/>
  <c r="AR1948" i="1"/>
  <c r="AQ2427" i="1"/>
  <c r="AS2427" i="1" s="1"/>
  <c r="AQ1627" i="1"/>
  <c r="AR2630" i="1"/>
  <c r="AV1367" i="1"/>
  <c r="AV942" i="1"/>
  <c r="AR1565" i="1"/>
  <c r="AT1565" i="1" s="1"/>
  <c r="AV1291" i="1"/>
  <c r="AV2427" i="1"/>
  <c r="AR2482" i="1"/>
  <c r="AV1716" i="1"/>
  <c r="AQ2630" i="1"/>
  <c r="AR1571" i="1"/>
  <c r="AQ791" i="1"/>
  <c r="AS791" i="1" s="1"/>
  <c r="AQ1644" i="1"/>
  <c r="AT1644" i="1" s="1"/>
  <c r="AR1329" i="1"/>
  <c r="AT1329" i="1" s="1"/>
  <c r="AQ1716" i="1"/>
  <c r="AT1716" i="1" s="1"/>
  <c r="AR1601" i="1"/>
  <c r="AV1180" i="1"/>
  <c r="AV791" i="1"/>
  <c r="AR1971" i="1"/>
  <c r="AR777" i="1"/>
  <c r="AT777" i="1" s="1"/>
  <c r="AR963" i="1"/>
  <c r="AT963" i="1" s="1"/>
  <c r="AQ2530" i="1"/>
  <c r="AS2530" i="1" s="1"/>
  <c r="AQ2009" i="1"/>
  <c r="AT2009" i="1" s="1"/>
  <c r="AR2397" i="1"/>
  <c r="AT2397" i="1" s="1"/>
  <c r="AV1384" i="1"/>
  <c r="AR861" i="1"/>
  <c r="AS861" i="1" s="1"/>
  <c r="AV1231" i="1"/>
  <c r="AR2396" i="1"/>
  <c r="AT2396" i="1" s="1"/>
  <c r="AV861" i="1"/>
  <c r="AV1021" i="1"/>
  <c r="AV1144" i="1"/>
  <c r="AR783" i="1"/>
  <c r="AR1570" i="1"/>
  <c r="AS1570" i="1" s="1"/>
  <c r="AQ1411" i="1"/>
  <c r="AQ2490" i="1"/>
  <c r="AS2490" i="1" s="1"/>
  <c r="AR1643" i="1"/>
  <c r="AS1643" i="1" s="1"/>
  <c r="AQ1570" i="1"/>
  <c r="AQ1697" i="1"/>
  <c r="AT1697" i="1" s="1"/>
  <c r="AQ2591" i="1"/>
  <c r="AQ1680" i="1"/>
  <c r="AT1680" i="1" s="1"/>
  <c r="AR1313" i="1"/>
  <c r="AT1313" i="1" s="1"/>
  <c r="AR1533" i="1"/>
  <c r="AS1533" i="1" s="1"/>
  <c r="AV955" i="1"/>
  <c r="AQ1791" i="1"/>
  <c r="AT1791" i="1" s="1"/>
  <c r="AQ2178" i="1"/>
  <c r="AR2582" i="1"/>
  <c r="AT2582" i="1" s="1"/>
  <c r="AV2658" i="1"/>
  <c r="AQ955" i="1"/>
  <c r="AS955" i="1" s="1"/>
  <c r="AV2186" i="1"/>
  <c r="AR2028" i="1"/>
  <c r="AT2028" i="1" s="1"/>
  <c r="AQ2186" i="1"/>
  <c r="AS2186" i="1" s="1"/>
  <c r="AV2236" i="1"/>
  <c r="AV2748" i="1"/>
  <c r="AQ963" i="1"/>
  <c r="AV1785" i="1"/>
  <c r="AV2050" i="1"/>
  <c r="AV1116" i="1"/>
  <c r="AR2455" i="1"/>
  <c r="AQ2236" i="1"/>
  <c r="AS2236" i="1" s="1"/>
  <c r="AR1499" i="1"/>
  <c r="AT1499" i="1" s="1"/>
  <c r="AR1747" i="1"/>
  <c r="AT1747" i="1" s="1"/>
  <c r="AQ1721" i="1"/>
  <c r="AV1377" i="1"/>
  <c r="AV1795" i="1"/>
  <c r="AR1116" i="1"/>
  <c r="AS1116" i="1" s="1"/>
  <c r="AQ1593" i="1"/>
  <c r="AV2313" i="1"/>
  <c r="AV887" i="1"/>
  <c r="AV957" i="1"/>
  <c r="AV2235" i="1"/>
  <c r="AR879" i="1"/>
  <c r="AR2522" i="1"/>
  <c r="AT2522" i="1" s="1"/>
  <c r="AQ2006" i="1"/>
  <c r="AR1340" i="1"/>
  <c r="AT1340" i="1" s="1"/>
  <c r="AR1673" i="1"/>
  <c r="AS1673" i="1" s="1"/>
  <c r="AR2102" i="1"/>
  <c r="AT2102" i="1" s="1"/>
  <c r="AQ1490" i="1"/>
  <c r="AR2428" i="1"/>
  <c r="AT2428" i="1" s="1"/>
  <c r="AV1815" i="1"/>
  <c r="AV2286" i="1"/>
  <c r="AV1091" i="1"/>
  <c r="AQ769" i="1"/>
  <c r="AS769" i="1" s="1"/>
  <c r="AR2602" i="1"/>
  <c r="AT2602" i="1" s="1"/>
  <c r="AV2575" i="1"/>
  <c r="AR845" i="1"/>
  <c r="AQ1567" i="1"/>
  <c r="AT1567" i="1" s="1"/>
  <c r="AV2030" i="1"/>
  <c r="AR1560" i="1"/>
  <c r="AS1560" i="1" s="1"/>
  <c r="AQ2386" i="1"/>
  <c r="AR2292" i="1"/>
  <c r="AS2292" i="1" s="1"/>
  <c r="AV1975" i="1"/>
  <c r="AV2063" i="1"/>
  <c r="AR2573" i="1"/>
  <c r="AT2573" i="1" s="1"/>
  <c r="AV2135" i="1"/>
  <c r="AV912" i="1"/>
  <c r="AQ1288" i="1"/>
  <c r="AV2289" i="1"/>
  <c r="AV2579" i="1"/>
  <c r="AR2680" i="1"/>
  <c r="AT2680" i="1" s="1"/>
  <c r="AQ2303" i="1"/>
  <c r="AV1622" i="1"/>
  <c r="AQ2046" i="1"/>
  <c r="AQ2609" i="1"/>
  <c r="AQ1735" i="1"/>
  <c r="AT1735" i="1" s="1"/>
  <c r="AQ1399" i="1"/>
  <c r="AS1399" i="1" s="1"/>
  <c r="AR1824" i="1"/>
  <c r="AT1824" i="1" s="1"/>
  <c r="AR2647" i="1"/>
  <c r="AT2647" i="1" s="1"/>
  <c r="AV1107" i="1"/>
  <c r="AQ1386" i="1"/>
  <c r="AS1386" i="1" s="1"/>
  <c r="AQ2131" i="1"/>
  <c r="AS2131" i="1" s="1"/>
  <c r="AR1446" i="1"/>
  <c r="AT1446" i="1" s="1"/>
  <c r="AR838" i="1"/>
  <c r="AT838" i="1" s="1"/>
  <c r="AQ2720" i="1"/>
  <c r="AS2720" i="1" s="1"/>
  <c r="AQ978" i="1"/>
  <c r="AR1207" i="1"/>
  <c r="AV1354" i="1"/>
  <c r="AQ1542" i="1"/>
  <c r="AT1542" i="1" s="1"/>
  <c r="AQ2200" i="1"/>
  <c r="AS2200" i="1" s="1"/>
  <c r="AQ949" i="1"/>
  <c r="AS949" i="1" s="1"/>
  <c r="AV1945" i="1"/>
  <c r="AQ838" i="1"/>
  <c r="AV2720" i="1"/>
  <c r="AV978" i="1"/>
  <c r="AQ1108" i="1"/>
  <c r="AS1108" i="1" s="1"/>
  <c r="AR2700" i="1"/>
  <c r="AT2700" i="1" s="1"/>
  <c r="AV1955" i="1"/>
  <c r="AQ2108" i="1"/>
  <c r="AR2618" i="1"/>
  <c r="AQ2170" i="1"/>
  <c r="AS2170" i="1" s="1"/>
  <c r="AR2218" i="1"/>
  <c r="AQ1113" i="1"/>
  <c r="AR1113" i="1"/>
  <c r="AT1113" i="1" s="1"/>
  <c r="AV1113" i="1"/>
  <c r="AQ1369" i="1"/>
  <c r="AR1369" i="1"/>
  <c r="AT1369" i="1" s="1"/>
  <c r="AQ1118" i="1"/>
  <c r="AR1118" i="1"/>
  <c r="AQ1481" i="1"/>
  <c r="AR1481" i="1"/>
  <c r="AV1481" i="1"/>
  <c r="AQ2043" i="1"/>
  <c r="AV2043" i="1"/>
  <c r="AR2043" i="1"/>
  <c r="AT2043" i="1" s="1"/>
  <c r="AR1053" i="1"/>
  <c r="AT1053" i="1" s="1"/>
  <c r="AV1053" i="1"/>
  <c r="AQ1053" i="1"/>
  <c r="AV1092" i="1"/>
  <c r="AQ1092" i="1"/>
  <c r="AR1092" i="1"/>
  <c r="AV828" i="1"/>
  <c r="AR828" i="1"/>
  <c r="AT828" i="1" s="1"/>
  <c r="AR1914" i="1"/>
  <c r="AV1914" i="1"/>
  <c r="AQ1914" i="1"/>
  <c r="AQ1002" i="1"/>
  <c r="AR1002" i="1"/>
  <c r="AT1002" i="1" s="1"/>
  <c r="AV1002" i="1"/>
  <c r="AQ2494" i="1"/>
  <c r="AV2494" i="1"/>
  <c r="AR2494" i="1"/>
  <c r="AT2494" i="1" s="1"/>
  <c r="AQ2527" i="1"/>
  <c r="AS2527" i="1" s="1"/>
  <c r="AV2527" i="1"/>
  <c r="AQ2432" i="1"/>
  <c r="AR2432" i="1"/>
  <c r="AV2432" i="1"/>
  <c r="AV1118" i="1"/>
  <c r="AQ789" i="1"/>
  <c r="AR789" i="1"/>
  <c r="AT789" i="1" s="1"/>
  <c r="AV789" i="1"/>
  <c r="AQ1903" i="1"/>
  <c r="AT1903" i="1" s="1"/>
  <c r="AV1903" i="1"/>
  <c r="AQ842" i="1"/>
  <c r="AV842" i="1"/>
  <c r="AR842" i="1"/>
  <c r="AV2083" i="1"/>
  <c r="AQ2083" i="1"/>
  <c r="AS2083" i="1" s="1"/>
  <c r="AR1422" i="1"/>
  <c r="AT1422" i="1" s="1"/>
  <c r="AV1422" i="1"/>
  <c r="AR1482" i="1"/>
  <c r="AT1482" i="1" s="1"/>
  <c r="AQ1482" i="1"/>
  <c r="AQ2188" i="1"/>
  <c r="AR2188" i="1"/>
  <c r="AR2055" i="1"/>
  <c r="AT2055" i="1" s="1"/>
  <c r="AQ2055" i="1"/>
  <c r="AQ2620" i="1"/>
  <c r="AV2620" i="1"/>
  <c r="AR2620" i="1"/>
  <c r="AT2620" i="1" s="1"/>
  <c r="AR2637" i="1"/>
  <c r="AT2637" i="1" s="1"/>
  <c r="AQ2637" i="1"/>
  <c r="AV2637" i="1"/>
  <c r="AV973" i="1"/>
  <c r="AQ973" i="1"/>
  <c r="AR973" i="1"/>
  <c r="AQ1232" i="1"/>
  <c r="AR1232" i="1"/>
  <c r="AT1232" i="1" s="1"/>
  <c r="AV1232" i="1"/>
  <c r="AQ2302" i="1"/>
  <c r="AS2302" i="1" s="1"/>
  <c r="AV2302" i="1"/>
  <c r="AQ1885" i="1"/>
  <c r="AV1885" i="1"/>
  <c r="AR1885" i="1"/>
  <c r="AR909" i="1"/>
  <c r="AQ909" i="1"/>
  <c r="AV1000" i="1"/>
  <c r="AQ1000" i="1"/>
  <c r="AR1000" i="1"/>
  <c r="AR2219" i="1"/>
  <c r="AQ2219" i="1"/>
  <c r="AQ828" i="1"/>
  <c r="AV2711" i="1"/>
  <c r="AR945" i="1"/>
  <c r="AT945" i="1" s="1"/>
  <c r="AV1238" i="1"/>
  <c r="AQ1653" i="1"/>
  <c r="AT1653" i="1" s="1"/>
  <c r="AR1860" i="1"/>
  <c r="AT1860" i="1" s="1"/>
  <c r="AV1866" i="1"/>
  <c r="AR2002" i="1"/>
  <c r="AT2002" i="1" s="1"/>
  <c r="AQ1483" i="1"/>
  <c r="AS1483" i="1" s="1"/>
  <c r="AQ1726" i="1"/>
  <c r="AT1726" i="1" s="1"/>
  <c r="AV2249" i="1"/>
  <c r="AR2579" i="1"/>
  <c r="AT2579" i="1" s="1"/>
  <c r="AQ2001" i="1"/>
  <c r="AT2001" i="1" s="1"/>
  <c r="AV2490" i="1"/>
  <c r="AR2386" i="1"/>
  <c r="AT2386" i="1" s="1"/>
  <c r="AQ2700" i="1"/>
  <c r="AR1721" i="1"/>
  <c r="AS1721" i="1" s="1"/>
  <c r="AV1207" i="1"/>
  <c r="AV2582" i="1"/>
  <c r="AQ1533" i="1"/>
  <c r="AR2103" i="1"/>
  <c r="AT2103" i="1" s="1"/>
  <c r="AQ1197" i="1"/>
  <c r="AS1197" i="1" s="1"/>
  <c r="AR1048" i="1"/>
  <c r="AT1048" i="1" s="1"/>
  <c r="AV916" i="1"/>
  <c r="AV769" i="1"/>
  <c r="AQ1107" i="1"/>
  <c r="AS1107" i="1" s="1"/>
  <c r="AQ1819" i="1"/>
  <c r="AR2313" i="1"/>
  <c r="AQ1571" i="1"/>
  <c r="AR1622" i="1"/>
  <c r="AT1622" i="1" s="1"/>
  <c r="AV1542" i="1"/>
  <c r="AV2507" i="1"/>
  <c r="AV2453" i="1"/>
  <c r="AV1386" i="1"/>
  <c r="AV1661" i="1"/>
  <c r="AQ964" i="1"/>
  <c r="AS964" i="1" s="1"/>
  <c r="AR2051" i="1"/>
  <c r="AT2051" i="1" s="1"/>
  <c r="AR942" i="1"/>
  <c r="AT942" i="1" s="1"/>
  <c r="AV1791" i="1"/>
  <c r="AQ1971" i="1"/>
  <c r="AT1971" i="1" s="1"/>
  <c r="AR2462" i="1"/>
  <c r="AT2462" i="1" s="1"/>
  <c r="AQ2297" i="1"/>
  <c r="AV2200" i="1"/>
  <c r="AR1670" i="1"/>
  <c r="AV1025" i="1"/>
  <c r="AQ2711" i="1"/>
  <c r="AS2711" i="1" s="1"/>
  <c r="AR1777" i="1"/>
  <c r="AS1777" i="1" s="1"/>
  <c r="AV945" i="1"/>
  <c r="AV991" i="1"/>
  <c r="AR1348" i="1"/>
  <c r="AT1348" i="1" s="1"/>
  <c r="AR1968" i="1"/>
  <c r="AT1968" i="1" s="1"/>
  <c r="AR2021" i="1"/>
  <c r="AT2021" i="1" s="1"/>
  <c r="AQ879" i="1"/>
  <c r="AQ1238" i="1"/>
  <c r="AS1238" i="1" s="1"/>
  <c r="AR763" i="1"/>
  <c r="AT763" i="1" s="1"/>
  <c r="AR2046" i="1"/>
  <c r="AT2046" i="1" s="1"/>
  <c r="AV1575" i="1"/>
  <c r="AV1860" i="1"/>
  <c r="AV2170" i="1"/>
  <c r="AV1446" i="1"/>
  <c r="AR1866" i="1"/>
  <c r="AT1866" i="1" s="1"/>
  <c r="AR2018" i="1"/>
  <c r="AT2018" i="1" s="1"/>
  <c r="AV1932" i="1"/>
  <c r="AV2002" i="1"/>
  <c r="AV1322" i="1"/>
  <c r="AV1483" i="1"/>
  <c r="AV1726" i="1"/>
  <c r="AR1382" i="1"/>
  <c r="AT1382" i="1" s="1"/>
  <c r="AQ1025" i="1"/>
  <c r="AS1025" i="1" s="1"/>
  <c r="AQ1777" i="1"/>
  <c r="AQ2021" i="1"/>
  <c r="AV1666" i="1"/>
  <c r="AQ1693" i="1"/>
  <c r="AT1693" i="1" s="1"/>
  <c r="AV2018" i="1"/>
  <c r="AQ1932" i="1"/>
  <c r="AR2725" i="1"/>
  <c r="AQ2345" i="1"/>
  <c r="AS2345" i="1" s="1"/>
  <c r="AV2680" i="1"/>
  <c r="AV1747" i="1"/>
  <c r="AR2286" i="1"/>
  <c r="AS2286" i="1" s="1"/>
  <c r="AV2292" i="1"/>
  <c r="AQ2030" i="1"/>
  <c r="AS2030" i="1" s="1"/>
  <c r="AR2165" i="1"/>
  <c r="AT2165" i="1" s="1"/>
  <c r="AQ1313" i="1"/>
  <c r="AV2618" i="1"/>
  <c r="AV2422" i="1"/>
  <c r="AR2575" i="1"/>
  <c r="AT2575" i="1" s="1"/>
  <c r="AQ2235" i="1"/>
  <c r="AS2235" i="1" s="1"/>
  <c r="AR2178" i="1"/>
  <c r="AT2178" i="1" s="1"/>
  <c r="AQ1575" i="1"/>
  <c r="AR2135" i="1"/>
  <c r="AS2135" i="1" s="1"/>
  <c r="AR2609" i="1"/>
  <c r="AT2609" i="1" s="1"/>
  <c r="AV1387" i="1"/>
  <c r="AQ2218" i="1"/>
  <c r="AR1490" i="1"/>
  <c r="AT1490" i="1" s="1"/>
  <c r="AQ1737" i="1"/>
  <c r="AT1737" i="1" s="1"/>
  <c r="AR1322" i="1"/>
  <c r="AT1322" i="1" s="1"/>
  <c r="AR1291" i="1"/>
  <c r="AS1291" i="1" s="1"/>
  <c r="AV870" i="1"/>
  <c r="AR2289" i="1"/>
  <c r="AV1735" i="1"/>
  <c r="AQ1075" i="1"/>
  <c r="AV2192" i="1"/>
  <c r="AV2594" i="1"/>
  <c r="AV1160" i="1"/>
  <c r="AV1663" i="1"/>
  <c r="AR2068" i="1"/>
  <c r="AT2068" i="1" s="1"/>
  <c r="AQ2731" i="1"/>
  <c r="AQ1474" i="1"/>
  <c r="AS1474" i="1" s="1"/>
  <c r="AR2335" i="1"/>
  <c r="AT2335" i="1" s="1"/>
  <c r="AR2337" i="1"/>
  <c r="AS2337" i="1" s="1"/>
  <c r="AQ1478" i="1"/>
  <c r="AS1478" i="1" s="1"/>
  <c r="AR2448" i="1"/>
  <c r="AT2448" i="1" s="1"/>
  <c r="AV1853" i="1"/>
  <c r="AR1367" i="1"/>
  <c r="AT1367" i="1" s="1"/>
  <c r="AQ1077" i="1"/>
  <c r="AV2184" i="1"/>
  <c r="AR2749" i="1"/>
  <c r="AT2749" i="1" s="1"/>
  <c r="AR1527" i="1"/>
  <c r="AT1527" i="1" s="1"/>
  <c r="AR811" i="1"/>
  <c r="AV2201" i="1"/>
  <c r="AV1099" i="1"/>
  <c r="AQ2366" i="1"/>
  <c r="AV2642" i="1"/>
  <c r="AR1975" i="1"/>
  <c r="AT1975" i="1" s="1"/>
  <c r="AV2722" i="1"/>
  <c r="AR895" i="1"/>
  <c r="AS895" i="1" s="1"/>
  <c r="AR1561" i="1"/>
  <c r="AS1561" i="1" s="1"/>
  <c r="AV810" i="1"/>
  <c r="AR2549" i="1"/>
  <c r="AS2549" i="1" s="1"/>
  <c r="AR2268" i="1"/>
  <c r="AS2268" i="1" s="1"/>
  <c r="AV949" i="1"/>
  <c r="AV998" i="1"/>
  <c r="AV2041" i="1"/>
  <c r="AV2209" i="1"/>
  <c r="AQ1723" i="1"/>
  <c r="AV1565" i="1"/>
  <c r="AR1969" i="1"/>
  <c r="AS1969" i="1" s="1"/>
  <c r="AV2396" i="1"/>
  <c r="AR1805" i="1"/>
  <c r="AS1805" i="1" s="1"/>
  <c r="AR2731" i="1"/>
  <c r="AT2731" i="1" s="1"/>
  <c r="AV2337" i="1"/>
  <c r="AV2448" i="1"/>
  <c r="AR2184" i="1"/>
  <c r="AT2184" i="1" s="1"/>
  <c r="AV2549" i="1"/>
  <c r="AQ998" i="1"/>
  <c r="AS998" i="1" s="1"/>
  <c r="AV1248" i="1"/>
  <c r="AR940" i="1"/>
  <c r="AT940" i="1" s="1"/>
  <c r="AQ2594" i="1"/>
  <c r="AS2594" i="1" s="1"/>
  <c r="AV2091" i="1"/>
  <c r="AQ2068" i="1"/>
  <c r="AQ2672" i="1"/>
  <c r="AS2672" i="1" s="1"/>
  <c r="AR2281" i="1"/>
  <c r="AT2281" i="1" s="1"/>
  <c r="AV2335" i="1"/>
  <c r="AV1478" i="1"/>
  <c r="AR2058" i="1"/>
  <c r="AQ1853" i="1"/>
  <c r="AT1853" i="1" s="1"/>
  <c r="AV2521" i="1"/>
  <c r="AR2502" i="1"/>
  <c r="AS2502" i="1" s="1"/>
  <c r="AV788" i="1"/>
  <c r="AQ2152" i="1"/>
  <c r="AQ2749" i="1"/>
  <c r="AV1527" i="1"/>
  <c r="AQ811" i="1"/>
  <c r="AQ2201" i="1"/>
  <c r="AS2201" i="1" s="1"/>
  <c r="AQ1099" i="1"/>
  <c r="AS1099" i="1" s="1"/>
  <c r="AV2366" i="1"/>
  <c r="AQ1635" i="1"/>
  <c r="AQ1950" i="1"/>
  <c r="AT1950" i="1" s="1"/>
  <c r="AR1633" i="1"/>
  <c r="AS1633" i="1" s="1"/>
  <c r="AR1844" i="1"/>
  <c r="AS1844" i="1" s="1"/>
  <c r="AR2645" i="1"/>
  <c r="AT2645" i="1" s="1"/>
  <c r="AV1224" i="1"/>
  <c r="AV895" i="1"/>
  <c r="AV1561" i="1"/>
  <c r="AV1353" i="1"/>
  <c r="AR810" i="1"/>
  <c r="AT810" i="1" s="1"/>
  <c r="AV1007" i="1"/>
  <c r="AR1694" i="1"/>
  <c r="AS1694" i="1" s="1"/>
  <c r="AR2041" i="1"/>
  <c r="AT2041" i="1" s="1"/>
  <c r="AQ2209" i="1"/>
  <c r="AS2209" i="1" s="1"/>
  <c r="AV2480" i="1"/>
  <c r="AV1829" i="1"/>
  <c r="AV824" i="1"/>
  <c r="AV1969" i="1"/>
  <c r="AV1805" i="1"/>
  <c r="AR1344" i="1"/>
  <c r="AT1344" i="1" s="1"/>
  <c r="AR2370" i="1"/>
  <c r="AS2370" i="1" s="1"/>
  <c r="AR1248" i="1"/>
  <c r="AT1248" i="1" s="1"/>
  <c r="AQ940" i="1"/>
  <c r="AQ2277" i="1"/>
  <c r="AQ2091" i="1"/>
  <c r="AS2091" i="1" s="1"/>
  <c r="AQ1619" i="1"/>
  <c r="AT1619" i="1" s="1"/>
  <c r="AQ989" i="1"/>
  <c r="AR1580" i="1"/>
  <c r="AS1580" i="1" s="1"/>
  <c r="AQ1357" i="1"/>
  <c r="AS1357" i="1" s="1"/>
  <c r="AR1724" i="1"/>
  <c r="AS1724" i="1" s="1"/>
  <c r="AV2281" i="1"/>
  <c r="AQ2065" i="1"/>
  <c r="AS2065" i="1" s="1"/>
  <c r="AQ2058" i="1"/>
  <c r="AR2463" i="1"/>
  <c r="AQ2521" i="1"/>
  <c r="AS2521" i="1" s="1"/>
  <c r="AV2502" i="1"/>
  <c r="AQ1890" i="1"/>
  <c r="AT1890" i="1" s="1"/>
  <c r="AQ788" i="1"/>
  <c r="AS788" i="1" s="1"/>
  <c r="AR2152" i="1"/>
  <c r="AT2152" i="1" s="1"/>
  <c r="AR1937" i="1"/>
  <c r="AT1937" i="1" s="1"/>
  <c r="AV939" i="1"/>
  <c r="AR1635" i="1"/>
  <c r="AS1635" i="1" s="1"/>
  <c r="AV1950" i="1"/>
  <c r="AV1633" i="1"/>
  <c r="AV1844" i="1"/>
  <c r="AQ2645" i="1"/>
  <c r="AR2535" i="1"/>
  <c r="AR1224" i="1"/>
  <c r="AS1224" i="1" s="1"/>
  <c r="AQ1353" i="1"/>
  <c r="AS1353" i="1" s="1"/>
  <c r="AV1143" i="1"/>
  <c r="AR1007" i="1"/>
  <c r="AT1007" i="1" s="1"/>
  <c r="AQ2480" i="1"/>
  <c r="AR918" i="1"/>
  <c r="AQ1552" i="1"/>
  <c r="AT1552" i="1" s="1"/>
  <c r="AQ824" i="1"/>
  <c r="AS824" i="1" s="1"/>
  <c r="AV1181" i="1"/>
  <c r="AV2370" i="1"/>
  <c r="AQ1335" i="1"/>
  <c r="AR1768" i="1"/>
  <c r="AS1768" i="1" s="1"/>
  <c r="AR2277" i="1"/>
  <c r="AV1619" i="1"/>
  <c r="AV1155" i="1"/>
  <c r="AR989" i="1"/>
  <c r="AS989" i="1" s="1"/>
  <c r="AQ1580" i="1"/>
  <c r="AR2213" i="1"/>
  <c r="AV1357" i="1"/>
  <c r="AQ1724" i="1"/>
  <c r="AV2065" i="1"/>
  <c r="AR2584" i="1"/>
  <c r="AT2584" i="1" s="1"/>
  <c r="AQ2463" i="1"/>
  <c r="AR2045" i="1"/>
  <c r="AT2045" i="1" s="1"/>
  <c r="AQ1101" i="1"/>
  <c r="AV1352" i="1"/>
  <c r="AV1937" i="1"/>
  <c r="AQ1096" i="1"/>
  <c r="AR1843" i="1"/>
  <c r="AT1843" i="1" s="1"/>
  <c r="AR2392" i="1"/>
  <c r="AT2392" i="1" s="1"/>
  <c r="AQ1700" i="1"/>
  <c r="AQ939" i="1"/>
  <c r="AS939" i="1" s="1"/>
  <c r="AV1753" i="1"/>
  <c r="AV2638" i="1"/>
  <c r="AQ1143" i="1"/>
  <c r="AS1143" i="1" s="1"/>
  <c r="AR2382" i="1"/>
  <c r="AS2382" i="1" s="1"/>
  <c r="AR1859" i="1"/>
  <c r="AT1859" i="1" s="1"/>
  <c r="AQ1123" i="1"/>
  <c r="AS1123" i="1" s="1"/>
  <c r="AV918" i="1"/>
  <c r="AR894" i="1"/>
  <c r="AT894" i="1" s="1"/>
  <c r="AV1552" i="1"/>
  <c r="AV1029" i="1"/>
  <c r="AV1082" i="1"/>
  <c r="AV1768" i="1"/>
  <c r="AV1512" i="1"/>
  <c r="AR1155" i="1"/>
  <c r="AT1155" i="1" s="1"/>
  <c r="AR1742" i="1"/>
  <c r="AT1742" i="1" s="1"/>
  <c r="AV2213" i="1"/>
  <c r="AV1185" i="1"/>
  <c r="AV2456" i="1"/>
  <c r="AR1331" i="1"/>
  <c r="AT1331" i="1" s="1"/>
  <c r="AR2556" i="1"/>
  <c r="AT2556" i="1" s="1"/>
  <c r="AV2045" i="1"/>
  <c r="AR1760" i="1"/>
  <c r="AS1760" i="1" s="1"/>
  <c r="AR1101" i="1"/>
  <c r="AT1101" i="1" s="1"/>
  <c r="AQ1125" i="1"/>
  <c r="AS1125" i="1" s="1"/>
  <c r="AV2540" i="1"/>
  <c r="AR1096" i="1"/>
  <c r="AT1096" i="1" s="1"/>
  <c r="AV1843" i="1"/>
  <c r="AQ2392" i="1"/>
  <c r="AR1977" i="1"/>
  <c r="AS1977" i="1" s="1"/>
  <c r="AR1753" i="1"/>
  <c r="AS1753" i="1" s="1"/>
  <c r="AV1867" i="1"/>
  <c r="AR1832" i="1"/>
  <c r="AT1832" i="1" s="1"/>
  <c r="AR2638" i="1"/>
  <c r="AT2638" i="1" s="1"/>
  <c r="AR1390" i="1"/>
  <c r="AV923" i="1"/>
  <c r="AR2227" i="1"/>
  <c r="AS2227" i="1" s="1"/>
  <c r="AR986" i="1"/>
  <c r="AT986" i="1" s="1"/>
  <c r="AV2382" i="1"/>
  <c r="AR1505" i="1"/>
  <c r="AT1505" i="1" s="1"/>
  <c r="AV1859" i="1"/>
  <c r="AQ2368" i="1"/>
  <c r="AS2368" i="1" s="1"/>
  <c r="AQ1935" i="1"/>
  <c r="AQ894" i="1"/>
  <c r="AR1029" i="1"/>
  <c r="AS1029" i="1" s="1"/>
  <c r="AV2014" i="1"/>
  <c r="AR2006" i="1"/>
  <c r="AS2006" i="1" s="1"/>
  <c r="AV2482" i="1"/>
  <c r="AQ1512" i="1"/>
  <c r="AT1512" i="1" s="1"/>
  <c r="AV1742" i="1"/>
  <c r="AR2658" i="1"/>
  <c r="AS2658" i="1" s="1"/>
  <c r="AV1824" i="1"/>
  <c r="AV2647" i="1"/>
  <c r="AQ1607" i="1"/>
  <c r="AT1607" i="1" s="1"/>
  <c r="AV1475" i="1"/>
  <c r="AR1185" i="1"/>
  <c r="AT1185" i="1" s="1"/>
  <c r="AQ2456" i="1"/>
  <c r="AS2456" i="1" s="1"/>
  <c r="AQ1331" i="1"/>
  <c r="AR887" i="1"/>
  <c r="AR1472" i="1"/>
  <c r="AT1472" i="1" s="1"/>
  <c r="AQ2556" i="1"/>
  <c r="AQ1760" i="1"/>
  <c r="AR1180" i="1"/>
  <c r="AT1180" i="1" s="1"/>
  <c r="AV1125" i="1"/>
  <c r="AR2108" i="1"/>
  <c r="AT2108" i="1" s="1"/>
  <c r="AV1977" i="1"/>
  <c r="AQ1867" i="1"/>
  <c r="AT1867" i="1" s="1"/>
  <c r="AV1832" i="1"/>
  <c r="AV2131" i="1"/>
  <c r="AR1447" i="1"/>
  <c r="AT1447" i="1" s="1"/>
  <c r="AQ1390" i="1"/>
  <c r="AR923" i="1"/>
  <c r="AV2227" i="1"/>
  <c r="AR1666" i="1"/>
  <c r="AT1666" i="1" s="1"/>
  <c r="AV1653" i="1"/>
  <c r="AQ1948" i="1"/>
  <c r="AV1693" i="1"/>
  <c r="AV1505" i="1"/>
  <c r="AV2368" i="1"/>
  <c r="AR1935" i="1"/>
  <c r="AS1935" i="1" s="1"/>
  <c r="AR1306" i="1"/>
  <c r="AT1306" i="1" s="1"/>
  <c r="AV2725" i="1"/>
  <c r="AV2345" i="1"/>
  <c r="AR2014" i="1"/>
  <c r="AT2014" i="1" s="1"/>
  <c r="AR2249" i="1"/>
  <c r="AT2249" i="1" s="1"/>
  <c r="AR1335" i="1"/>
  <c r="AV2111" i="1"/>
  <c r="AR1892" i="1"/>
  <c r="AV1447" i="1"/>
  <c r="AV1644" i="1"/>
  <c r="AR2071" i="1"/>
  <c r="AS2071" i="1" s="1"/>
  <c r="AR1163" i="1"/>
  <c r="AS1163" i="1" s="1"/>
  <c r="AV1399" i="1"/>
  <c r="AQ2192" i="1"/>
  <c r="AQ785" i="1"/>
  <c r="AS785" i="1" s="1"/>
  <c r="AQ962" i="1"/>
  <c r="AR1160" i="1"/>
  <c r="AT1160" i="1" s="1"/>
  <c r="AV2672" i="1"/>
  <c r="AR1251" i="1"/>
  <c r="AS1251" i="1" s="1"/>
  <c r="AR1109" i="1"/>
  <c r="AT1109" i="1" s="1"/>
  <c r="AV1170" i="1"/>
  <c r="AV2584" i="1"/>
  <c r="AQ2165" i="1"/>
  <c r="AV1890" i="1"/>
  <c r="AQ1195" i="1"/>
  <c r="AS1195" i="1" s="1"/>
  <c r="AQ1352" i="1"/>
  <c r="AQ2540" i="1"/>
  <c r="AS2540" i="1" s="1"/>
  <c r="AR1700" i="1"/>
  <c r="AQ2111" i="1"/>
  <c r="AS2111" i="1" s="1"/>
  <c r="AV2560" i="1"/>
  <c r="AQ2535" i="1"/>
  <c r="AR2722" i="1"/>
  <c r="AS2722" i="1" s="1"/>
  <c r="AQ2063" i="1"/>
  <c r="AS2063" i="1" s="1"/>
  <c r="AQ1892" i="1"/>
  <c r="AV1694" i="1"/>
  <c r="AV1968" i="1"/>
  <c r="AV2268" i="1"/>
  <c r="AQ986" i="1"/>
  <c r="AR1875" i="1"/>
  <c r="AS1875" i="1" s="1"/>
  <c r="AQ1384" i="1"/>
  <c r="AS1384" i="1" s="1"/>
  <c r="AQ1945" i="1"/>
  <c r="AT1945" i="1" s="1"/>
  <c r="AV1123" i="1"/>
  <c r="AV2428" i="1"/>
  <c r="AQ1181" i="1"/>
  <c r="AS1181" i="1" s="1"/>
  <c r="AR1942" i="1"/>
  <c r="AT1942" i="1" s="1"/>
  <c r="AV785" i="1"/>
  <c r="AR962" i="1"/>
  <c r="AQ1280" i="1"/>
  <c r="AS1280" i="1" s="1"/>
  <c r="AQ1292" i="1"/>
  <c r="AV1251" i="1"/>
  <c r="AV1109" i="1"/>
  <c r="AV2624" i="1"/>
  <c r="AR1170" i="1"/>
  <c r="AS1170" i="1" s="1"/>
  <c r="AV768" i="1"/>
  <c r="AV1195" i="1"/>
  <c r="AV2129" i="1"/>
  <c r="AR2339" i="1"/>
  <c r="AT2339" i="1" s="1"/>
  <c r="AR2214" i="1"/>
  <c r="AS2214" i="1" s="1"/>
  <c r="AQ2560" i="1"/>
  <c r="AS2560" i="1" s="1"/>
  <c r="AR1684" i="1"/>
  <c r="AS1684" i="1" s="1"/>
  <c r="AQ1875" i="1"/>
  <c r="AR1826" i="1"/>
  <c r="AV1942" i="1"/>
  <c r="AV2253" i="1"/>
  <c r="AR1165" i="1"/>
  <c r="AV1280" i="1"/>
  <c r="AR1292" i="1"/>
  <c r="AT1292" i="1" s="1"/>
  <c r="AQ2624" i="1"/>
  <c r="AQ768" i="1"/>
  <c r="AS768" i="1" s="1"/>
  <c r="AR1521" i="1"/>
  <c r="AT1521" i="1" s="1"/>
  <c r="AQ2129" i="1"/>
  <c r="AS2129" i="1" s="1"/>
  <c r="AR2290" i="1"/>
  <c r="AS2290" i="1" s="1"/>
  <c r="AR1443" i="1"/>
  <c r="AS1443" i="1" s="1"/>
  <c r="AV2339" i="1"/>
  <c r="AV2214" i="1"/>
  <c r="AV1684" i="1"/>
  <c r="AV1773" i="1"/>
  <c r="AQ2320" i="1"/>
  <c r="AS2320" i="1" s="1"/>
  <c r="AV1359" i="1"/>
  <c r="AR2125" i="1"/>
  <c r="AT2125" i="1" s="1"/>
  <c r="AQ1634" i="1"/>
  <c r="AT1634" i="1" s="1"/>
  <c r="AQ2734" i="1"/>
  <c r="AS2734" i="1" s="1"/>
  <c r="AQ1826" i="1"/>
  <c r="AV1444" i="1"/>
  <c r="AR1070" i="1"/>
  <c r="AT1070" i="1" s="1"/>
  <c r="AR2003" i="1"/>
  <c r="AS2003" i="1" s="1"/>
  <c r="AR1154" i="1"/>
  <c r="AS1154" i="1" s="1"/>
  <c r="AQ2253" i="1"/>
  <c r="AS2253" i="1" s="1"/>
  <c r="AR1967" i="1"/>
  <c r="AT1967" i="1" s="1"/>
  <c r="AQ1165" i="1"/>
  <c r="AQ2687" i="1"/>
  <c r="AS2687" i="1" s="1"/>
  <c r="AV1521" i="1"/>
  <c r="AV1418" i="1"/>
  <c r="AV2290" i="1"/>
  <c r="AV1443" i="1"/>
  <c r="AV801" i="1"/>
  <c r="AR1773" i="1"/>
  <c r="AT1773" i="1" s="1"/>
  <c r="AV2320" i="1"/>
  <c r="AR1359" i="1"/>
  <c r="AS1359" i="1" s="1"/>
  <c r="AR1531" i="1"/>
  <c r="AT1531" i="1" s="1"/>
  <c r="AQ2125" i="1"/>
  <c r="AV1634" i="1"/>
  <c r="AV1944" i="1"/>
  <c r="AV2734" i="1"/>
  <c r="AQ1423" i="1"/>
  <c r="AV2391" i="1"/>
  <c r="AQ1444" i="1"/>
  <c r="AS1444" i="1" s="1"/>
  <c r="AR1922" i="1"/>
  <c r="AS1922" i="1" s="1"/>
  <c r="AQ1178" i="1"/>
  <c r="AS1178" i="1" s="1"/>
  <c r="AV1070" i="1"/>
  <c r="AQ2003" i="1"/>
  <c r="AV1154" i="1"/>
  <c r="AV1967" i="1"/>
  <c r="AR1959" i="1"/>
  <c r="AS1959" i="1" s="1"/>
  <c r="AV1907" i="1"/>
  <c r="AV2687" i="1"/>
  <c r="AQ1418" i="1"/>
  <c r="AS1418" i="1" s="1"/>
  <c r="AV1994" i="1"/>
  <c r="AV2545" i="1"/>
  <c r="AR801" i="1"/>
  <c r="AT801" i="1" s="1"/>
  <c r="AQ1497" i="1"/>
  <c r="AV1531" i="1"/>
  <c r="AR1944" i="1"/>
  <c r="AR1423" i="1"/>
  <c r="AT1423" i="1" s="1"/>
  <c r="AQ2391" i="1"/>
  <c r="AS2391" i="1" s="1"/>
  <c r="AR2146" i="1"/>
  <c r="AT2146" i="1" s="1"/>
  <c r="AR2182" i="1"/>
  <c r="AT2182" i="1" s="1"/>
  <c r="AQ1922" i="1"/>
  <c r="AR835" i="1"/>
  <c r="AT835" i="1" s="1"/>
  <c r="AV1178" i="1"/>
  <c r="AV1821" i="1"/>
  <c r="AQ2352" i="1"/>
  <c r="AR1810" i="1"/>
  <c r="AS1810" i="1" s="1"/>
  <c r="AV1959" i="1"/>
  <c r="AQ1907" i="1"/>
  <c r="AT1907" i="1" s="1"/>
  <c r="AR1797" i="1"/>
  <c r="AS1797" i="1" s="1"/>
  <c r="AV830" i="1"/>
  <c r="AQ1994" i="1"/>
  <c r="AT1994" i="1" s="1"/>
  <c r="AQ2545" i="1"/>
  <c r="AS2545" i="1" s="1"/>
  <c r="AR1497" i="1"/>
  <c r="AT1497" i="1" s="1"/>
  <c r="AV985" i="1"/>
  <c r="AV1986" i="1"/>
  <c r="AV2474" i="1"/>
  <c r="AR2288" i="1"/>
  <c r="AT2288" i="1" s="1"/>
  <c r="AV2060" i="1"/>
  <c r="AR2326" i="1"/>
  <c r="AS2326" i="1" s="1"/>
  <c r="AV2279" i="1"/>
  <c r="AR1276" i="1"/>
  <c r="AT1276" i="1" s="1"/>
  <c r="AV2146" i="1"/>
  <c r="AQ2182" i="1"/>
  <c r="AV835" i="1"/>
  <c r="AR1821" i="1"/>
  <c r="AS1821" i="1" s="1"/>
  <c r="AV2513" i="1"/>
  <c r="AR2352" i="1"/>
  <c r="AT2352" i="1" s="1"/>
  <c r="AR919" i="1"/>
  <c r="AS919" i="1" s="1"/>
  <c r="AV871" i="1"/>
  <c r="AQ2035" i="1"/>
  <c r="AS2035" i="1" s="1"/>
  <c r="AV1491" i="1"/>
  <c r="AV1667" i="1"/>
  <c r="AV1810" i="1"/>
  <c r="AQ2677" i="1"/>
  <c r="AS2677" i="1" s="1"/>
  <c r="AR2701" i="1"/>
  <c r="AS2701" i="1" s="1"/>
  <c r="AQ1797" i="1"/>
  <c r="AR830" i="1"/>
  <c r="AT830" i="1" s="1"/>
  <c r="AQ1882" i="1"/>
  <c r="AT1882" i="1" s="1"/>
  <c r="AQ917" i="1"/>
  <c r="AS917" i="1" s="1"/>
  <c r="AR1477" i="1"/>
  <c r="AQ985" i="1"/>
  <c r="AS985" i="1" s="1"/>
  <c r="AR1986" i="1"/>
  <c r="AS1986" i="1" s="1"/>
  <c r="AQ2474" i="1"/>
  <c r="AR2593" i="1"/>
  <c r="AV2288" i="1"/>
  <c r="AQ2060" i="1"/>
  <c r="AS2060" i="1" s="1"/>
  <c r="AV2326" i="1"/>
  <c r="AQ2279" i="1"/>
  <c r="AS2279" i="1" s="1"/>
  <c r="AQ1276" i="1"/>
  <c r="AQ2406" i="1"/>
  <c r="AV1326" i="1"/>
  <c r="AR2513" i="1"/>
  <c r="AT2513" i="1" s="1"/>
  <c r="AV919" i="1"/>
  <c r="AQ871" i="1"/>
  <c r="AS871" i="1" s="1"/>
  <c r="AV2035" i="1"/>
  <c r="AQ1491" i="1"/>
  <c r="AS1491" i="1" s="1"/>
  <c r="AR1667" i="1"/>
  <c r="AS1667" i="1" s="1"/>
  <c r="AV2677" i="1"/>
  <c r="AR882" i="1"/>
  <c r="AS882" i="1" s="1"/>
  <c r="AV2701" i="1"/>
  <c r="AV1882" i="1"/>
  <c r="AV1191" i="1"/>
  <c r="AV917" i="1"/>
  <c r="AQ1477" i="1"/>
  <c r="AV927" i="1"/>
  <c r="AV2593" i="1"/>
  <c r="AR1507" i="1"/>
  <c r="AV1510" i="1"/>
  <c r="AR2406" i="1"/>
  <c r="AT2406" i="1" s="1"/>
  <c r="AQ1326" i="1"/>
  <c r="AS1326" i="1" s="1"/>
  <c r="AV2503" i="1"/>
  <c r="AV2166" i="1"/>
  <c r="AR2179" i="1"/>
  <c r="AT2179" i="1" s="1"/>
  <c r="AQ1511" i="1"/>
  <c r="AT1511" i="1" s="1"/>
  <c r="AQ938" i="1"/>
  <c r="AV882" i="1"/>
  <c r="AQ2153" i="1"/>
  <c r="AS2153" i="1" s="1"/>
  <c r="AV1098" i="1"/>
  <c r="AR1191" i="1"/>
  <c r="AT1191" i="1" s="1"/>
  <c r="AV1921" i="1"/>
  <c r="AR1808" i="1"/>
  <c r="AT1808" i="1" s="1"/>
  <c r="AR2273" i="1"/>
  <c r="AT2273" i="1" s="1"/>
  <c r="AV2568" i="1"/>
  <c r="AQ927" i="1"/>
  <c r="AS927" i="1" s="1"/>
  <c r="AV2325" i="1"/>
  <c r="AQ1763" i="1"/>
  <c r="AV1738" i="1"/>
  <c r="AQ1507" i="1"/>
  <c r="AR1806" i="1"/>
  <c r="AT1806" i="1" s="1"/>
  <c r="AQ1159" i="1"/>
  <c r="AS1159" i="1" s="1"/>
  <c r="AV2305" i="1"/>
  <c r="AV1136" i="1"/>
  <c r="AQ1598" i="1"/>
  <c r="AR1456" i="1"/>
  <c r="AS1456" i="1" s="1"/>
  <c r="AR1704" i="1"/>
  <c r="AT1704" i="1" s="1"/>
  <c r="AQ1510" i="1"/>
  <c r="AT1510" i="1" s="1"/>
  <c r="AR2300" i="1"/>
  <c r="AR2503" i="1"/>
  <c r="AS2503" i="1" s="1"/>
  <c r="AR1926" i="1"/>
  <c r="AR1220" i="1"/>
  <c r="AT1220" i="1" s="1"/>
  <c r="AR1075" i="1"/>
  <c r="AR2166" i="1"/>
  <c r="AS2166" i="1" s="1"/>
  <c r="AQ2179" i="1"/>
  <c r="AV1511" i="1"/>
  <c r="AR938" i="1"/>
  <c r="AT938" i="1" s="1"/>
  <c r="AV2153" i="1"/>
  <c r="AR1098" i="1"/>
  <c r="AS1098" i="1" s="1"/>
  <c r="AV964" i="1"/>
  <c r="AR1921" i="1"/>
  <c r="AS1921" i="1" s="1"/>
  <c r="AV1808" i="1"/>
  <c r="AV2273" i="1"/>
  <c r="AQ2568" i="1"/>
  <c r="AS2568" i="1" s="1"/>
  <c r="AR2422" i="1"/>
  <c r="AS2422" i="1" s="1"/>
  <c r="AR2325" i="1"/>
  <c r="AS2325" i="1" s="1"/>
  <c r="AR1763" i="1"/>
  <c r="AS1763" i="1" s="1"/>
  <c r="AR1738" i="1"/>
  <c r="AT1738" i="1" s="1"/>
  <c r="AV1806" i="1"/>
  <c r="AV1159" i="1"/>
  <c r="AR2305" i="1"/>
  <c r="AT2305" i="1" s="1"/>
  <c r="AQ1136" i="1"/>
  <c r="AS1136" i="1" s="1"/>
  <c r="AR1723" i="1"/>
  <c r="AS1723" i="1" s="1"/>
  <c r="AR912" i="1"/>
  <c r="AT912" i="1" s="1"/>
  <c r="AR1598" i="1"/>
  <c r="AV1456" i="1"/>
  <c r="AV1704" i="1"/>
  <c r="AV1306" i="1"/>
  <c r="AV1737" i="1"/>
  <c r="AR1288" i="1"/>
  <c r="AT1288" i="1" s="1"/>
  <c r="AQ2300" i="1"/>
  <c r="AV1163" i="1"/>
  <c r="AQ1926" i="1"/>
  <c r="AV1220" i="1"/>
  <c r="AQ1106" i="1"/>
  <c r="AV1106" i="1"/>
  <c r="AR1106" i="1"/>
  <c r="AT1106" i="1" s="1"/>
  <c r="AQ2506" i="1"/>
  <c r="AV2506" i="1"/>
  <c r="AR2506" i="1"/>
  <c r="AQ2512" i="1"/>
  <c r="AR2512" i="1"/>
  <c r="AT2512" i="1" s="1"/>
  <c r="AV2512" i="1"/>
  <c r="AR2395" i="1"/>
  <c r="AT2395" i="1" s="1"/>
  <c r="AQ2395" i="1"/>
  <c r="AV2395" i="1"/>
  <c r="AR1631" i="1"/>
  <c r="AS1631" i="1" s="1"/>
  <c r="AV1631" i="1"/>
  <c r="AQ1631" i="1"/>
  <c r="AR1374" i="1"/>
  <c r="AT1374" i="1" s="1"/>
  <c r="AV1374" i="1"/>
  <c r="AQ1374" i="1"/>
  <c r="AR2440" i="1"/>
  <c r="AT2440" i="1" s="1"/>
  <c r="AV2440" i="1"/>
  <c r="AQ2440" i="1"/>
  <c r="AQ2625" i="1"/>
  <c r="AV2625" i="1"/>
  <c r="AR2625" i="1"/>
  <c r="AT2625" i="1" s="1"/>
  <c r="AV1242" i="1"/>
  <c r="AQ1242" i="1"/>
  <c r="AR1242" i="1"/>
  <c r="AT1242" i="1" s="1"/>
  <c r="AR781" i="1"/>
  <c r="AT781" i="1" s="1"/>
  <c r="AQ781" i="1"/>
  <c r="AV781" i="1"/>
  <c r="AV859" i="1"/>
  <c r="AQ859" i="1"/>
  <c r="AR859" i="1"/>
  <c r="AR804" i="1"/>
  <c r="AV804" i="1"/>
  <c r="AQ804" i="1"/>
  <c r="AR958" i="1"/>
  <c r="AT958" i="1" s="1"/>
  <c r="AV958" i="1"/>
  <c r="AV865" i="1"/>
  <c r="AQ865" i="1"/>
  <c r="AR865" i="1"/>
  <c r="AQ2161" i="1"/>
  <c r="AV2161" i="1"/>
  <c r="AR2161" i="1"/>
  <c r="AT2161" i="1" s="1"/>
  <c r="AQ2057" i="1"/>
  <c r="AV2057" i="1"/>
  <c r="AQ2174" i="1"/>
  <c r="AR2174" i="1"/>
  <c r="AT2174" i="1" s="1"/>
  <c r="AV2174" i="1"/>
  <c r="AR904" i="1"/>
  <c r="AV904" i="1"/>
  <c r="AQ904" i="1"/>
  <c r="AQ1970" i="1"/>
  <c r="AV1970" i="1"/>
  <c r="AR1970" i="1"/>
  <c r="AS1970" i="1" s="1"/>
  <c r="AR2271" i="1"/>
  <c r="AV2271" i="1"/>
  <c r="AQ2271" i="1"/>
  <c r="AQ2208" i="1"/>
  <c r="AV2208" i="1"/>
  <c r="AR2208" i="1"/>
  <c r="AT2208" i="1" s="1"/>
  <c r="AR2052" i="1"/>
  <c r="AQ2052" i="1"/>
  <c r="AV2052" i="1"/>
  <c r="AR1517" i="1"/>
  <c r="AS1517" i="1" s="1"/>
  <c r="AV1517" i="1"/>
  <c r="AQ1696" i="1"/>
  <c r="AV1696" i="1"/>
  <c r="AR1696" i="1"/>
  <c r="AQ2157" i="1"/>
  <c r="AV2157" i="1"/>
  <c r="AR2157" i="1"/>
  <c r="AV1555" i="1"/>
  <c r="AQ1555" i="1"/>
  <c r="AT1555" i="1" s="1"/>
  <c r="AQ792" i="1"/>
  <c r="AR792" i="1"/>
  <c r="AT792" i="1" s="1"/>
  <c r="AV792" i="1"/>
  <c r="AR1640" i="1"/>
  <c r="AS1640" i="1" s="1"/>
  <c r="AV1640" i="1"/>
  <c r="AQ2393" i="1"/>
  <c r="AV2393" i="1"/>
  <c r="AR2393" i="1"/>
  <c r="AV1715" i="1"/>
  <c r="AR1715" i="1"/>
  <c r="AS1715" i="1" s="1"/>
  <c r="AQ2685" i="1"/>
  <c r="AR2685" i="1"/>
  <c r="AT2685" i="1" s="1"/>
  <c r="AV2685" i="1"/>
  <c r="AR2057" i="1"/>
  <c r="AR987" i="1"/>
  <c r="AS987" i="1" s="1"/>
  <c r="AV868" i="1"/>
  <c r="AQ1606" i="1"/>
  <c r="AR1606" i="1"/>
  <c r="AS1606" i="1" s="1"/>
  <c r="AQ1839" i="1"/>
  <c r="AV1839" i="1"/>
  <c r="AV1965" i="1"/>
  <c r="AR1965" i="1"/>
  <c r="AS1965" i="1" s="1"/>
  <c r="AR2285" i="1"/>
  <c r="AT2285" i="1" s="1"/>
  <c r="AV2285" i="1"/>
  <c r="AR1402" i="1"/>
  <c r="AT1402" i="1" s="1"/>
  <c r="AV1402" i="1"/>
  <c r="AQ1402" i="1"/>
  <c r="AR1736" i="1"/>
  <c r="AQ1736" i="1"/>
  <c r="AR1799" i="1"/>
  <c r="AT1799" i="1" s="1"/>
  <c r="AV1799" i="1"/>
  <c r="AQ1583" i="1"/>
  <c r="AR1583" i="1"/>
  <c r="AV1583" i="1"/>
  <c r="AV1030" i="1"/>
  <c r="AR1030" i="1"/>
  <c r="AT1030" i="1" s="1"/>
  <c r="AQ1030" i="1"/>
  <c r="AR2468" i="1"/>
  <c r="AT2468" i="1" s="1"/>
  <c r="AV2468" i="1"/>
  <c r="AQ2468" i="1"/>
  <c r="AR1273" i="1"/>
  <c r="AV1273" i="1"/>
  <c r="AQ1078" i="1"/>
  <c r="AV1078" i="1"/>
  <c r="AR1078" i="1"/>
  <c r="AT1078" i="1" s="1"/>
  <c r="AV2263" i="1"/>
  <c r="AR2263" i="1"/>
  <c r="AT2263" i="1" s="1"/>
  <c r="AV2140" i="1"/>
  <c r="AQ2140" i="1"/>
  <c r="AV1912" i="1"/>
  <c r="AQ1912" i="1"/>
  <c r="AR1912" i="1"/>
  <c r="AR2248" i="1"/>
  <c r="AT2248" i="1" s="1"/>
  <c r="AV2248" i="1"/>
  <c r="AQ2248" i="1"/>
  <c r="AV2013" i="1"/>
  <c r="AQ2013" i="1"/>
  <c r="AR2013" i="1"/>
  <c r="AS2013" i="1" s="1"/>
  <c r="AR816" i="1"/>
  <c r="AQ816" i="1"/>
  <c r="AV1380" i="1"/>
  <c r="AQ1380" i="1"/>
  <c r="AV1522" i="1"/>
  <c r="AR1522" i="1"/>
  <c r="AS1522" i="1" s="1"/>
  <c r="AQ1522" i="1"/>
  <c r="AV1296" i="1"/>
  <c r="AR1296" i="1"/>
  <c r="AT1296" i="1" s="1"/>
  <c r="AR2038" i="1"/>
  <c r="AV2038" i="1"/>
  <c r="AR1579" i="1"/>
  <c r="AS1579" i="1" s="1"/>
  <c r="AQ1579" i="1"/>
  <c r="AQ2374" i="1"/>
  <c r="AR2374" i="1"/>
  <c r="AT2374" i="1" s="1"/>
  <c r="AV931" i="1"/>
  <c r="AQ931" i="1"/>
  <c r="AQ1317" i="1"/>
  <c r="AR1317" i="1"/>
  <c r="AV1317" i="1"/>
  <c r="AQ2225" i="1"/>
  <c r="AR2225" i="1"/>
  <c r="AT2225" i="1" s="1"/>
  <c r="AQ1990" i="1"/>
  <c r="AR1990" i="1"/>
  <c r="AQ897" i="1"/>
  <c r="AV897" i="1"/>
  <c r="AQ950" i="1"/>
  <c r="AV950" i="1"/>
  <c r="AQ2508" i="1"/>
  <c r="AV2508" i="1"/>
  <c r="AR2508" i="1"/>
  <c r="AT2508" i="1" s="1"/>
  <c r="AR1525" i="1"/>
  <c r="AV1525" i="1"/>
  <c r="AQ1525" i="1"/>
  <c r="AQ1153" i="1"/>
  <c r="AV1153" i="1"/>
  <c r="AR1153" i="1"/>
  <c r="AT1153" i="1" s="1"/>
  <c r="AV1074" i="1"/>
  <c r="AQ1074" i="1"/>
  <c r="AR2586" i="1"/>
  <c r="AT2586" i="1" s="1"/>
  <c r="AV2586" i="1"/>
  <c r="AQ2586" i="1"/>
  <c r="AQ880" i="1"/>
  <c r="AV880" i="1"/>
  <c r="AR880" i="1"/>
  <c r="AT880" i="1" s="1"/>
  <c r="AR1836" i="1"/>
  <c r="AS1836" i="1" s="1"/>
  <c r="AV1836" i="1"/>
  <c r="AV795" i="1"/>
  <c r="AQ795" i="1"/>
  <c r="AR795" i="1"/>
  <c r="AT795" i="1" s="1"/>
  <c r="AV1486" i="1"/>
  <c r="AR1486" i="1"/>
  <c r="AT1486" i="1" s="1"/>
  <c r="AQ1486" i="1"/>
  <c r="AR1728" i="1"/>
  <c r="AV1728" i="1"/>
  <c r="AQ1728" i="1"/>
  <c r="AV2477" i="1"/>
  <c r="AR2477" i="1"/>
  <c r="AT2477" i="1" s="1"/>
  <c r="AQ1261" i="1"/>
  <c r="AV1261" i="1"/>
  <c r="AR1261" i="1"/>
  <c r="AT1261" i="1" s="1"/>
  <c r="AR2673" i="1"/>
  <c r="AQ2673" i="1"/>
  <c r="AR1121" i="1"/>
  <c r="AT1121" i="1" s="1"/>
  <c r="AQ1121" i="1"/>
  <c r="AV1761" i="1"/>
  <c r="AR1761" i="1"/>
  <c r="AS1761" i="1" s="1"/>
  <c r="AQ1761" i="1"/>
  <c r="AV2128" i="1"/>
  <c r="AR2128" i="1"/>
  <c r="AV1407" i="1"/>
  <c r="AR1407" i="1"/>
  <c r="AT1407" i="1" s="1"/>
  <c r="AQ1407" i="1"/>
  <c r="AQ2739" i="1"/>
  <c r="AR2739" i="1"/>
  <c r="AT2739" i="1" s="1"/>
  <c r="AV2739" i="1"/>
  <c r="AQ1868" i="1"/>
  <c r="AV1868" i="1"/>
  <c r="AR1868" i="1"/>
  <c r="AR869" i="1"/>
  <c r="AT869" i="1" s="1"/>
  <c r="AQ869" i="1"/>
  <c r="AQ2144" i="1"/>
  <c r="AR2144" i="1"/>
  <c r="AV2144" i="1"/>
  <c r="AR2203" i="1"/>
  <c r="AT2203" i="1" s="1"/>
  <c r="AQ2203" i="1"/>
  <c r="AR1267" i="1"/>
  <c r="AT1267" i="1" s="1"/>
  <c r="AQ1267" i="1"/>
  <c r="AV1267" i="1"/>
  <c r="AR974" i="1"/>
  <c r="AT974" i="1" s="1"/>
  <c r="AQ974" i="1"/>
  <c r="AQ1774" i="1"/>
  <c r="AR1774" i="1"/>
  <c r="AV1774" i="1"/>
  <c r="AV2372" i="1"/>
  <c r="AR2372" i="1"/>
  <c r="AQ2372" i="1"/>
  <c r="AQ1787" i="1"/>
  <c r="AV1787" i="1"/>
  <c r="AV1901" i="1"/>
  <c r="AQ1901" i="1"/>
  <c r="AR1901" i="1"/>
  <c r="AS1901" i="1" s="1"/>
  <c r="AQ2245" i="1"/>
  <c r="AR2245" i="1"/>
  <c r="AV1424" i="1"/>
  <c r="AR1424" i="1"/>
  <c r="AQ1424" i="1"/>
  <c r="AQ1129" i="1"/>
  <c r="AR1129" i="1"/>
  <c r="AT1129" i="1" s="1"/>
  <c r="AR1676" i="1"/>
  <c r="AS1676" i="1" s="1"/>
  <c r="AV1676" i="1"/>
  <c r="AR2315" i="1"/>
  <c r="AT2315" i="1" s="1"/>
  <c r="AV2315" i="1"/>
  <c r="AQ2315" i="1"/>
  <c r="AR2328" i="1"/>
  <c r="AQ2328" i="1"/>
  <c r="AR2409" i="1"/>
  <c r="AT2409" i="1" s="1"/>
  <c r="AV2409" i="1"/>
  <c r="AQ2409" i="1"/>
  <c r="AR836" i="1"/>
  <c r="AV836" i="1"/>
  <c r="AQ836" i="1"/>
  <c r="AQ1392" i="1"/>
  <c r="AV1392" i="1"/>
  <c r="AR1392" i="1"/>
  <c r="AV1072" i="1"/>
  <c r="AQ1072" i="1"/>
  <c r="AR1072" i="1"/>
  <c r="AR1949" i="1"/>
  <c r="AS1949" i="1" s="1"/>
  <c r="AV1949" i="1"/>
  <c r="AQ1949" i="1"/>
  <c r="AV2293" i="1"/>
  <c r="AR2293" i="1"/>
  <c r="AQ2293" i="1"/>
  <c r="AR1233" i="1"/>
  <c r="AT1233" i="1" s="1"/>
  <c r="AQ1233" i="1"/>
  <c r="AQ1659" i="1"/>
  <c r="AR1659" i="1"/>
  <c r="AS1659" i="1" s="1"/>
  <c r="AV1659" i="1"/>
  <c r="AV901" i="1"/>
  <c r="AR901" i="1"/>
  <c r="AT901" i="1" s="1"/>
  <c r="AQ1503" i="1"/>
  <c r="AV1503" i="1"/>
  <c r="AV2329" i="1"/>
  <c r="AR2329" i="1"/>
  <c r="AT2329" i="1" s="1"/>
  <c r="AV1085" i="1"/>
  <c r="AQ1255" i="1"/>
  <c r="AV2659" i="1"/>
  <c r="AQ762" i="1"/>
  <c r="AS762" i="1" s="1"/>
  <c r="AV1254" i="1"/>
  <c r="AR1755" i="1"/>
  <c r="AT1755" i="1" s="1"/>
  <c r="AR1452" i="1"/>
  <c r="AR766" i="1"/>
  <c r="AR2036" i="1"/>
  <c r="AQ827" i="1"/>
  <c r="AS827" i="1" s="1"/>
  <c r="AV2682" i="1"/>
  <c r="AQ2572" i="1"/>
  <c r="AV2714" i="1"/>
  <c r="AR1961" i="1"/>
  <c r="AT1961" i="1" s="1"/>
  <c r="AV1361" i="1"/>
  <c r="AQ1804" i="1"/>
  <c r="AR2343" i="1"/>
  <c r="AT2343" i="1" s="1"/>
  <c r="AR2287" i="1"/>
  <c r="AQ2038" i="1"/>
  <c r="AR931" i="1"/>
  <c r="AT931" i="1" s="1"/>
  <c r="AV2741" i="1"/>
  <c r="AQ1788" i="1"/>
  <c r="AT1788" i="1" s="1"/>
  <c r="AR950" i="1"/>
  <c r="AV1237" i="1"/>
  <c r="AR905" i="1"/>
  <c r="AQ1097" i="1"/>
  <c r="AV2616" i="1"/>
  <c r="AQ1913" i="1"/>
  <c r="AR2499" i="1"/>
  <c r="AT2499" i="1" s="1"/>
  <c r="AR2445" i="1"/>
  <c r="AT2445" i="1" s="1"/>
  <c r="AV987" i="1"/>
  <c r="AR868" i="1"/>
  <c r="AS868" i="1" s="1"/>
  <c r="AQ1871" i="1"/>
  <c r="AV1871" i="1"/>
  <c r="AR1434" i="1"/>
  <c r="AT1434" i="1" s="1"/>
  <c r="AQ1434" i="1"/>
  <c r="AV1434" i="1"/>
  <c r="AR1095" i="1"/>
  <c r="AT1095" i="1" s="1"/>
  <c r="AQ1095" i="1"/>
  <c r="AR2053" i="1"/>
  <c r="AT2053" i="1" s="1"/>
  <c r="AQ2053" i="1"/>
  <c r="AV2053" i="1"/>
  <c r="AV1636" i="1"/>
  <c r="AQ1636" i="1"/>
  <c r="AR1636" i="1"/>
  <c r="AV1385" i="1"/>
  <c r="AR1385" i="1"/>
  <c r="AT1385" i="1" s="1"/>
  <c r="AR1628" i="1"/>
  <c r="AS1628" i="1" s="1"/>
  <c r="AQ1628" i="1"/>
  <c r="AV1628" i="1"/>
  <c r="AQ2629" i="1"/>
  <c r="AR2629" i="1"/>
  <c r="AV2629" i="1"/>
  <c r="AR1265" i="1"/>
  <c r="AT1265" i="1" s="1"/>
  <c r="AV1265" i="1"/>
  <c r="AQ1265" i="1"/>
  <c r="AR2062" i="1"/>
  <c r="AV2062" i="1"/>
  <c r="AQ2062" i="1"/>
  <c r="AQ2275" i="1"/>
  <c r="AV2275" i="1"/>
  <c r="AR2275" i="1"/>
  <c r="AT2275" i="1" s="1"/>
  <c r="AQ2270" i="1"/>
  <c r="AV2270" i="1"/>
  <c r="AR2270" i="1"/>
  <c r="AR1953" i="1"/>
  <c r="AQ1953" i="1"/>
  <c r="AV1953" i="1"/>
  <c r="AR2384" i="1"/>
  <c r="AQ2384" i="1"/>
  <c r="AQ1439" i="1"/>
  <c r="AV1439" i="1"/>
  <c r="AR1439" i="1"/>
  <c r="AQ1041" i="1"/>
  <c r="AV1041" i="1"/>
  <c r="AR1041" i="1"/>
  <c r="AT1041" i="1" s="1"/>
  <c r="AQ2633" i="1"/>
  <c r="AV2633" i="1"/>
  <c r="AR2633" i="1"/>
  <c r="AT2633" i="1" s="1"/>
  <c r="AR1998" i="1"/>
  <c r="AS1998" i="1" s="1"/>
  <c r="AQ1998" i="1"/>
  <c r="AV1998" i="1"/>
  <c r="AV952" i="1"/>
  <c r="AQ952" i="1"/>
  <c r="AR952" i="1"/>
  <c r="AQ2319" i="1"/>
  <c r="AV2319" i="1"/>
  <c r="AR2319" i="1"/>
  <c r="AR1701" i="1"/>
  <c r="AV1701" i="1"/>
  <c r="AQ1701" i="1"/>
  <c r="AQ1360" i="1"/>
  <c r="AR1360" i="1"/>
  <c r="AV1360" i="1"/>
  <c r="AV2112" i="1"/>
  <c r="AQ2112" i="1"/>
  <c r="AR2112" i="1"/>
  <c r="AT2112" i="1" s="1"/>
  <c r="AV2735" i="1"/>
  <c r="AR2735" i="1"/>
  <c r="AT2735" i="1" s="1"/>
  <c r="AQ2735" i="1"/>
  <c r="AR2198" i="1"/>
  <c r="AQ2198" i="1"/>
  <c r="AV2198" i="1"/>
  <c r="AQ2565" i="1"/>
  <c r="AV2565" i="1"/>
  <c r="AR2565" i="1"/>
  <c r="AR926" i="1"/>
  <c r="AT926" i="1" s="1"/>
  <c r="AV926" i="1"/>
  <c r="AQ926" i="1"/>
  <c r="AR1592" i="1"/>
  <c r="AS1592" i="1" s="1"/>
  <c r="AV1592" i="1"/>
  <c r="AQ1592" i="1"/>
  <c r="AQ2702" i="1"/>
  <c r="AR2702" i="1"/>
  <c r="AT2702" i="1" s="1"/>
  <c r="AV2702" i="1"/>
  <c r="AQ2431" i="1"/>
  <c r="AR2431" i="1"/>
  <c r="AT2431" i="1" s="1"/>
  <c r="AV2431" i="1"/>
  <c r="AV2758" i="1"/>
  <c r="AR2758" i="1"/>
  <c r="AQ2758" i="1"/>
  <c r="AR2032" i="1"/>
  <c r="AT2032" i="1" s="1"/>
  <c r="AV2032" i="1"/>
  <c r="AQ2032" i="1"/>
  <c r="AR1872" i="1"/>
  <c r="AR915" i="1"/>
  <c r="AT915" i="1" s="1"/>
  <c r="AQ915" i="1"/>
  <c r="AV915" i="1"/>
  <c r="AQ1295" i="1"/>
  <c r="AV1295" i="1"/>
  <c r="AR1295" i="1"/>
  <c r="AR1855" i="1"/>
  <c r="AS1855" i="1" s="1"/>
  <c r="AV1855" i="1"/>
  <c r="AQ1855" i="1"/>
  <c r="AV1536" i="1"/>
  <c r="AQ1536" i="1"/>
  <c r="AV1112" i="1"/>
  <c r="AQ1112" i="1"/>
  <c r="AR1112" i="1"/>
  <c r="AV1920" i="1"/>
  <c r="AQ1920" i="1"/>
  <c r="AR1920" i="1"/>
  <c r="AR2020" i="1"/>
  <c r="AS2020" i="1" s="1"/>
  <c r="AQ2020" i="1"/>
  <c r="AQ1792" i="1"/>
  <c r="AR1792" i="1"/>
  <c r="AS1792" i="1" s="1"/>
  <c r="AV1792" i="1"/>
  <c r="AQ2666" i="1"/>
  <c r="AV2666" i="1"/>
  <c r="AR2666" i="1"/>
  <c r="AT2666" i="1" s="1"/>
  <c r="AR2199" i="1"/>
  <c r="AT2199" i="1" s="1"/>
  <c r="AQ2199" i="1"/>
  <c r="AV2199" i="1"/>
  <c r="AR2242" i="1"/>
  <c r="AQ2242" i="1"/>
  <c r="AV2242" i="1"/>
  <c r="AV2676" i="1"/>
  <c r="AR2676" i="1"/>
  <c r="AT2676" i="1" s="1"/>
  <c r="AQ2676" i="1"/>
  <c r="AV779" i="1"/>
  <c r="AR779" i="1"/>
  <c r="AT779" i="1" s="1"/>
  <c r="AQ1614" i="1"/>
  <c r="AV1614" i="1"/>
  <c r="AR1614" i="1"/>
  <c r="AQ2073" i="1"/>
  <c r="AR2073" i="1"/>
  <c r="AQ1494" i="1"/>
  <c r="AR1494" i="1"/>
  <c r="AT1494" i="1" s="1"/>
  <c r="AV1494" i="1"/>
  <c r="AQ1936" i="1"/>
  <c r="AR1936" i="1"/>
  <c r="AS1936" i="1" s="1"/>
  <c r="AV1936" i="1"/>
  <c r="AR2611" i="1"/>
  <c r="AV2611" i="1"/>
  <c r="AQ2611" i="1"/>
  <c r="AQ2401" i="1"/>
  <c r="AS2401" i="1" s="1"/>
  <c r="AV2401" i="1"/>
  <c r="AV2424" i="1"/>
  <c r="AR2424" i="1"/>
  <c r="AT2424" i="1" s="1"/>
  <c r="AQ2424" i="1"/>
  <c r="AR1216" i="1"/>
  <c r="AQ1216" i="1"/>
  <c r="AV1216" i="1"/>
  <c r="AR1993" i="1"/>
  <c r="AS1993" i="1" s="1"/>
  <c r="AQ1993" i="1"/>
  <c r="AV1671" i="1"/>
  <c r="AQ1671" i="1"/>
  <c r="AQ1814" i="1"/>
  <c r="AV1814" i="1"/>
  <c r="AR1814" i="1"/>
  <c r="AS1814" i="1" s="1"/>
  <c r="AQ1827" i="1"/>
  <c r="AR1827" i="1"/>
  <c r="AS1827" i="1" s="1"/>
  <c r="AV1827" i="1"/>
  <c r="AV2689" i="1"/>
  <c r="AQ2689" i="1"/>
  <c r="AR2689" i="1"/>
  <c r="AQ2532" i="1"/>
  <c r="AR2532" i="1"/>
  <c r="AT2532" i="1" s="1"/>
  <c r="AV2532" i="1"/>
  <c r="AQ2278" i="1"/>
  <c r="AV2278" i="1"/>
  <c r="AR2278" i="1"/>
  <c r="AT2278" i="1" s="1"/>
  <c r="AR2404" i="1"/>
  <c r="AV2404" i="1"/>
  <c r="AQ855" i="1"/>
  <c r="AV855" i="1"/>
  <c r="AR855" i="1"/>
  <c r="AT855" i="1" s="1"/>
  <c r="AV1549" i="1"/>
  <c r="AQ1549" i="1"/>
  <c r="AR1549" i="1"/>
  <c r="AR874" i="1"/>
  <c r="AT874" i="1" s="1"/>
  <c r="AQ874" i="1"/>
  <c r="AV874" i="1"/>
  <c r="AV1519" i="1"/>
  <c r="AQ1519" i="1"/>
  <c r="AR1519" i="1"/>
  <c r="AR2388" i="1"/>
  <c r="AQ2388" i="1"/>
  <c r="AV2388" i="1"/>
  <c r="AR1734" i="1"/>
  <c r="AS1734" i="1" s="1"/>
  <c r="AV1734" i="1"/>
  <c r="AQ1734" i="1"/>
  <c r="AQ1182" i="1"/>
  <c r="AR1182" i="1"/>
  <c r="AT1182" i="1" s="1"/>
  <c r="AV1182" i="1"/>
  <c r="AQ1845" i="1"/>
  <c r="AV1845" i="1"/>
  <c r="AR1845" i="1"/>
  <c r="AS1845" i="1" s="1"/>
  <c r="AV2284" i="1"/>
  <c r="AR2284" i="1"/>
  <c r="AT2284" i="1" s="1"/>
  <c r="AQ2284" i="1"/>
  <c r="AQ1236" i="1"/>
  <c r="AR1236" i="1"/>
  <c r="AT1236" i="1" s="1"/>
  <c r="AV2064" i="1"/>
  <c r="AQ2064" i="1"/>
  <c r="AR2064" i="1"/>
  <c r="AT2064" i="1" s="1"/>
  <c r="AQ2652" i="1"/>
  <c r="AR2652" i="1"/>
  <c r="AT2652" i="1" s="1"/>
  <c r="AV2652" i="1"/>
  <c r="AQ1471" i="1"/>
  <c r="AS1471" i="1" s="1"/>
  <c r="AV1471" i="1"/>
  <c r="AQ1104" i="1"/>
  <c r="AR1104" i="1"/>
  <c r="AT1104" i="1" s="1"/>
  <c r="AR2340" i="1"/>
  <c r="AQ2340" i="1"/>
  <c r="AV1202" i="1"/>
  <c r="AQ1202" i="1"/>
  <c r="AR1202" i="1"/>
  <c r="AT1202" i="1" s="1"/>
  <c r="AR961" i="1"/>
  <c r="AT961" i="1" s="1"/>
  <c r="AQ961" i="1"/>
  <c r="AQ2094" i="1"/>
  <c r="AR2094" i="1"/>
  <c r="AV2094" i="1"/>
  <c r="AR2061" i="1"/>
  <c r="AQ2061" i="1"/>
  <c r="AR1895" i="1"/>
  <c r="AS1895" i="1" s="1"/>
  <c r="AV1895" i="1"/>
  <c r="AR2106" i="1"/>
  <c r="AV2106" i="1"/>
  <c r="AR2569" i="1"/>
  <c r="AT2569" i="1" s="1"/>
  <c r="AV2569" i="1"/>
  <c r="AQ2569" i="1"/>
  <c r="AQ1838" i="1"/>
  <c r="AR1838" i="1"/>
  <c r="AV1190" i="1"/>
  <c r="AQ1190" i="1"/>
  <c r="AR1190" i="1"/>
  <c r="AT1190" i="1" s="1"/>
  <c r="AQ2706" i="1"/>
  <c r="AR2706" i="1"/>
  <c r="AV2706" i="1"/>
  <c r="AR1764" i="1"/>
  <c r="AV1764" i="1"/>
  <c r="AQ1764" i="1"/>
  <c r="AR2541" i="1"/>
  <c r="AQ2541" i="1"/>
  <c r="AV2541" i="1"/>
  <c r="AR1582" i="1"/>
  <c r="AS1582" i="1" s="1"/>
  <c r="AV1582" i="1"/>
  <c r="AQ1553" i="1"/>
  <c r="AR1553" i="1"/>
  <c r="AR1421" i="1"/>
  <c r="AT1421" i="1" s="1"/>
  <c r="AV1421" i="1"/>
  <c r="AQ1421" i="1"/>
  <c r="AR2738" i="1"/>
  <c r="AT2738" i="1" s="1"/>
  <c r="AQ2738" i="1"/>
  <c r="AV2310" i="1"/>
  <c r="AR2310" i="1"/>
  <c r="AT2310" i="1" s="1"/>
  <c r="AV920" i="1"/>
  <c r="AQ920" i="1"/>
  <c r="AV1425" i="1"/>
  <c r="AR1425" i="1"/>
  <c r="AT1425" i="1" s="1"/>
  <c r="AQ1425" i="1"/>
  <c r="AV1323" i="1"/>
  <c r="AQ1323" i="1"/>
  <c r="AR1323" i="1"/>
  <c r="AS1323" i="1" s="1"/>
  <c r="AV1559" i="1"/>
  <c r="AV2688" i="1"/>
  <c r="AV1577" i="1"/>
  <c r="AV2347" i="1"/>
  <c r="AV1164" i="1"/>
  <c r="AR1381" i="1"/>
  <c r="AT1381" i="1" s="1"/>
  <c r="AV914" i="1"/>
  <c r="AR2413" i="1"/>
  <c r="AS2413" i="1" s="1"/>
  <c r="AQ2514" i="1"/>
  <c r="AS2514" i="1" s="1"/>
  <c r="AV1739" i="1"/>
  <c r="AR1187" i="1"/>
  <c r="AT1187" i="1" s="1"/>
  <c r="AR1645" i="1"/>
  <c r="AS1645" i="1" s="1"/>
  <c r="AV2761" i="1"/>
  <c r="AR2429" i="1"/>
  <c r="AT2429" i="1" s="1"/>
  <c r="AV2363" i="1"/>
  <c r="AV2301" i="1"/>
  <c r="AQ1835" i="1"/>
  <c r="AT1835" i="1" s="1"/>
  <c r="AR975" i="1"/>
  <c r="AQ1655" i="1"/>
  <c r="AV1587" i="1"/>
  <c r="AV881" i="1"/>
  <c r="AQ1676" i="1"/>
  <c r="AR2311" i="1"/>
  <c r="AV1727" i="1"/>
  <c r="AV2061" i="1"/>
  <c r="AV974" i="1"/>
  <c r="AV1121" i="1"/>
  <c r="AQ2101" i="1"/>
  <c r="AV2384" i="1"/>
  <c r="AQ1429" i="1"/>
  <c r="AS1429" i="1" s="1"/>
  <c r="AR1074" i="1"/>
  <c r="AT1074" i="1" s="1"/>
  <c r="AQ2263" i="1"/>
  <c r="AR1671" i="1"/>
  <c r="AS1671" i="1" s="1"/>
  <c r="AQ1196" i="1"/>
  <c r="AR2140" i="1"/>
  <c r="AT2140" i="1" s="1"/>
  <c r="AQ2421" i="1"/>
  <c r="AV2421" i="1"/>
  <c r="AR2421" i="1"/>
  <c r="AT2421" i="1" s="1"/>
  <c r="AR1559" i="1"/>
  <c r="AS1559" i="1" s="1"/>
  <c r="AR2688" i="1"/>
  <c r="AS2688" i="1" s="1"/>
  <c r="AR1557" i="1"/>
  <c r="AS1557" i="1" s="1"/>
  <c r="AV1612" i="1"/>
  <c r="AQ1577" i="1"/>
  <c r="AT1577" i="1" s="1"/>
  <c r="AR2347" i="1"/>
  <c r="AS2347" i="1" s="1"/>
  <c r="AR1164" i="1"/>
  <c r="AT1164" i="1" s="1"/>
  <c r="AV1381" i="1"/>
  <c r="AQ914" i="1"/>
  <c r="AR1751" i="1"/>
  <c r="AS1751" i="1" s="1"/>
  <c r="AQ2139" i="1"/>
  <c r="AS2139" i="1" s="1"/>
  <c r="AV2514" i="1"/>
  <c r="AV941" i="1"/>
  <c r="AR2341" i="1"/>
  <c r="AT2341" i="1" s="1"/>
  <c r="AQ1645" i="1"/>
  <c r="AR2761" i="1"/>
  <c r="AT2761" i="1" s="1"/>
  <c r="AQ2574" i="1"/>
  <c r="AQ2429" i="1"/>
  <c r="AQ2363" i="1"/>
  <c r="AS2363" i="1" s="1"/>
  <c r="AV2133" i="1"/>
  <c r="AQ2301" i="1"/>
  <c r="AR1219" i="1"/>
  <c r="AV1508" i="1"/>
  <c r="AR1655" i="1"/>
  <c r="AQ1587" i="1"/>
  <c r="AT1587" i="1" s="1"/>
  <c r="AQ2265" i="1"/>
  <c r="AS2265" i="1" s="1"/>
  <c r="AQ881" i="1"/>
  <c r="AS881" i="1" s="1"/>
  <c r="AV1416" i="1"/>
  <c r="AV2132" i="1"/>
  <c r="AV1391" i="1"/>
  <c r="AV2020" i="1"/>
  <c r="AQ1727" i="1"/>
  <c r="AT1727" i="1" s="1"/>
  <c r="AV1579" i="1"/>
  <c r="AV1990" i="1"/>
  <c r="AR2101" i="1"/>
  <c r="AT2101" i="1" s="1"/>
  <c r="AQ2310" i="1"/>
  <c r="AR765" i="1"/>
  <c r="AT765" i="1" s="1"/>
  <c r="AQ2404" i="1"/>
  <c r="AQ2128" i="1"/>
  <c r="AR1196" i="1"/>
  <c r="AT1196" i="1" s="1"/>
  <c r="AV2636" i="1"/>
  <c r="AQ2636" i="1"/>
  <c r="AS2636" i="1" s="1"/>
  <c r="AV2439" i="1"/>
  <c r="AR2439" i="1"/>
  <c r="AQ2439" i="1"/>
  <c r="AQ1612" i="1"/>
  <c r="AT1612" i="1" s="1"/>
  <c r="AQ1751" i="1"/>
  <c r="AV2139" i="1"/>
  <c r="AQ941" i="1"/>
  <c r="AS941" i="1" s="1"/>
  <c r="AQ1013" i="1"/>
  <c r="AV2341" i="1"/>
  <c r="AV1114" i="1"/>
  <c r="AR2574" i="1"/>
  <c r="AT2574" i="1" s="1"/>
  <c r="AV1211" i="1"/>
  <c r="AR2133" i="1"/>
  <c r="AT2133" i="1" s="1"/>
  <c r="AV1219" i="1"/>
  <c r="AQ1508" i="1"/>
  <c r="AV1564" i="1"/>
  <c r="AV2265" i="1"/>
  <c r="AV1553" i="1"/>
  <c r="AR1416" i="1"/>
  <c r="AS1416" i="1" s="1"/>
  <c r="AQ2132" i="1"/>
  <c r="AS2132" i="1" s="1"/>
  <c r="AQ1391" i="1"/>
  <c r="AS1391" i="1" s="1"/>
  <c r="AR1380" i="1"/>
  <c r="AT1380" i="1" s="1"/>
  <c r="AQ1142" i="1"/>
  <c r="AV2619" i="1"/>
  <c r="AV1095" i="1"/>
  <c r="AQ765" i="1"/>
  <c r="AV1586" i="1"/>
  <c r="AQ1660" i="1"/>
  <c r="AT1660" i="1" s="1"/>
  <c r="AR1346" i="1"/>
  <c r="AS1346" i="1" s="1"/>
  <c r="AV2407" i="1"/>
  <c r="AV889" i="1"/>
  <c r="AR1013" i="1"/>
  <c r="AS1013" i="1" s="1"/>
  <c r="AQ1649" i="1"/>
  <c r="AV980" i="1"/>
  <c r="AQ1114" i="1"/>
  <c r="AS1114" i="1" s="1"/>
  <c r="AQ1211" i="1"/>
  <c r="AS1211" i="1" s="1"/>
  <c r="AR2550" i="1"/>
  <c r="AT2550" i="1" s="1"/>
  <c r="AQ1564" i="1"/>
  <c r="AT1564" i="1" s="1"/>
  <c r="AV2378" i="1"/>
  <c r="AV910" i="1"/>
  <c r="AV2497" i="1"/>
  <c r="AQ1273" i="1"/>
  <c r="AR2264" i="1"/>
  <c r="AV2194" i="1"/>
  <c r="AR1574" i="1"/>
  <c r="AS1574" i="1" s="1"/>
  <c r="AR1176" i="1"/>
  <c r="AT1176" i="1" s="1"/>
  <c r="AV2191" i="1"/>
  <c r="AR1142" i="1"/>
  <c r="AT1142" i="1" s="1"/>
  <c r="AQ2619" i="1"/>
  <c r="AS2619" i="1" s="1"/>
  <c r="AV1972" i="1"/>
  <c r="AQ1385" i="1"/>
  <c r="AR920" i="1"/>
  <c r="AT920" i="1" s="1"/>
  <c r="AQ2000" i="1"/>
  <c r="AV1236" i="1"/>
  <c r="AQ1496" i="1"/>
  <c r="AR1503" i="1"/>
  <c r="AQ2226" i="1"/>
  <c r="AV2226" i="1"/>
  <c r="AR2226" i="1"/>
  <c r="AT2226" i="1" s="1"/>
  <c r="AQ2753" i="1"/>
  <c r="AS2753" i="1" s="1"/>
  <c r="AV2753" i="1"/>
  <c r="AV1660" i="1"/>
  <c r="AR2606" i="1"/>
  <c r="AR1152" i="1"/>
  <c r="AT1152" i="1" s="1"/>
  <c r="AR2109" i="1"/>
  <c r="AT2109" i="1" s="1"/>
  <c r="AQ2376" i="1"/>
  <c r="AS2376" i="1" s="1"/>
  <c r="AV2435" i="1"/>
  <c r="AV1346" i="1"/>
  <c r="AQ2407" i="1"/>
  <c r="AS2407" i="1" s="1"/>
  <c r="AV2534" i="1"/>
  <c r="AR888" i="1"/>
  <c r="AS888" i="1" s="1"/>
  <c r="AR889" i="1"/>
  <c r="AT889" i="1" s="1"/>
  <c r="AV1946" i="1"/>
  <c r="AQ761" i="1"/>
  <c r="AS761" i="1" s="1"/>
  <c r="AV2553" i="1"/>
  <c r="AR1649" i="1"/>
  <c r="AS1649" i="1" s="1"/>
  <c r="AQ980" i="1"/>
  <c r="AS980" i="1" s="1"/>
  <c r="AQ2548" i="1"/>
  <c r="AS2548" i="1" s="1"/>
  <c r="AR1461" i="1"/>
  <c r="AT1461" i="1" s="1"/>
  <c r="AR1158" i="1"/>
  <c r="AT1158" i="1" s="1"/>
  <c r="AV1679" i="1"/>
  <c r="AV2550" i="1"/>
  <c r="AR2378" i="1"/>
  <c r="AS2378" i="1" s="1"/>
  <c r="AQ910" i="1"/>
  <c r="AS910" i="1" s="1"/>
  <c r="AQ2497" i="1"/>
  <c r="AS2497" i="1" s="1"/>
  <c r="AQ2264" i="1"/>
  <c r="AQ2106" i="1"/>
  <c r="AR2194" i="1"/>
  <c r="AQ1895" i="1"/>
  <c r="AV1174" i="1"/>
  <c r="AR878" i="1"/>
  <c r="AV1574" i="1"/>
  <c r="AV1176" i="1"/>
  <c r="AV1376" i="1"/>
  <c r="AR2191" i="1"/>
  <c r="AS2191" i="1" s="1"/>
  <c r="AV1104" i="1"/>
  <c r="AR1972" i="1"/>
  <c r="AS1972" i="1" s="1"/>
  <c r="AQ823" i="1"/>
  <c r="AR2538" i="1"/>
  <c r="AT2538" i="1" s="1"/>
  <c r="AR2000" i="1"/>
  <c r="AR1496" i="1"/>
  <c r="AT1496" i="1" s="1"/>
  <c r="AR1536" i="1"/>
  <c r="AR2196" i="1"/>
  <c r="AT2196" i="1" s="1"/>
  <c r="AR2709" i="1"/>
  <c r="AS2709" i="1" s="1"/>
  <c r="AV1086" i="1"/>
  <c r="AQ1086" i="1"/>
  <c r="AR1086" i="1"/>
  <c r="AT1086" i="1" s="1"/>
  <c r="AV2510" i="1"/>
  <c r="AQ2510" i="1"/>
  <c r="AR2510" i="1"/>
  <c r="AT2510" i="1" s="1"/>
  <c r="AQ1586" i="1"/>
  <c r="AV1152" i="1"/>
  <c r="AV888" i="1"/>
  <c r="AR877" i="1"/>
  <c r="AT877" i="1" s="1"/>
  <c r="AV1621" i="1"/>
  <c r="AV761" i="1"/>
  <c r="AQ2553" i="1"/>
  <c r="AS2553" i="1" s="1"/>
  <c r="AV2548" i="1"/>
  <c r="AR908" i="1"/>
  <c r="AS908" i="1" s="1"/>
  <c r="AR1355" i="1"/>
  <c r="AS1355" i="1" s="1"/>
  <c r="AQ1461" i="1"/>
  <c r="AV1158" i="1"/>
  <c r="AQ1020" i="1"/>
  <c r="AR2412" i="1"/>
  <c r="AQ1679" i="1"/>
  <c r="AT1679" i="1" s="1"/>
  <c r="AR1400" i="1"/>
  <c r="AT1400" i="1" s="1"/>
  <c r="AV1602" i="1"/>
  <c r="AR1174" i="1"/>
  <c r="AS1174" i="1" s="1"/>
  <c r="AQ878" i="1"/>
  <c r="AQ1296" i="1"/>
  <c r="AV2374" i="1"/>
  <c r="AR1376" i="1"/>
  <c r="AS1376" i="1" s="1"/>
  <c r="AV1129" i="1"/>
  <c r="AR897" i="1"/>
  <c r="AT897" i="1" s="1"/>
  <c r="AR823" i="1"/>
  <c r="AQ2477" i="1"/>
  <c r="AQ2538" i="1"/>
  <c r="AQ2023" i="1"/>
  <c r="AS2023" i="1" s="1"/>
  <c r="AQ2196" i="1"/>
  <c r="AQ1241" i="1"/>
  <c r="AV1241" i="1"/>
  <c r="AR1241" i="1"/>
  <c r="AT1241" i="1" s="1"/>
  <c r="AQ2105" i="1"/>
  <c r="AV2105" i="1"/>
  <c r="AR2105" i="1"/>
  <c r="AQ2606" i="1"/>
  <c r="AR2435" i="1"/>
  <c r="AS2435" i="1" s="1"/>
  <c r="AV2376" i="1"/>
  <c r="AQ1730" i="1"/>
  <c r="AT1730" i="1" s="1"/>
  <c r="AQ2109" i="1"/>
  <c r="AV1730" i="1"/>
  <c r="AR1020" i="1"/>
  <c r="AT1020" i="1" s="1"/>
  <c r="AR971" i="1"/>
  <c r="AT971" i="1" s="1"/>
  <c r="AV2412" i="1"/>
  <c r="AV2699" i="1"/>
  <c r="AV1617" i="1"/>
  <c r="AQ1582" i="1"/>
  <c r="AV2738" i="1"/>
  <c r="AV2328" i="1"/>
  <c r="AQ1836" i="1"/>
  <c r="AQ1400" i="1"/>
  <c r="AR1787" i="1"/>
  <c r="AS1787" i="1" s="1"/>
  <c r="AQ1602" i="1"/>
  <c r="AV961" i="1"/>
  <c r="AV2023" i="1"/>
  <c r="AV947" i="1"/>
  <c r="AV2267" i="1"/>
  <c r="AR2267" i="1"/>
  <c r="AT2267" i="1" s="1"/>
  <c r="AQ2267" i="1"/>
  <c r="AV1809" i="1"/>
  <c r="AR1809" i="1"/>
  <c r="AS1809" i="1" s="1"/>
  <c r="AQ1809" i="1"/>
  <c r="AV2098" i="1"/>
  <c r="AQ2098" i="1"/>
  <c r="AR2098" i="1"/>
  <c r="AT2098" i="1" s="1"/>
  <c r="AQ2605" i="1"/>
  <c r="AR2605" i="1"/>
  <c r="AV2605" i="1"/>
  <c r="AQ2217" i="1"/>
  <c r="AV2217" i="1"/>
  <c r="AR2217" i="1"/>
  <c r="AT2217" i="1" s="1"/>
  <c r="AR1206" i="1"/>
  <c r="AT1206" i="1" s="1"/>
  <c r="AV1206" i="1"/>
  <c r="AQ1206" i="1"/>
  <c r="AV2460" i="1"/>
  <c r="AQ2460" i="1"/>
  <c r="AS2460" i="1" s="1"/>
  <c r="AQ1147" i="1"/>
  <c r="AR1147" i="1"/>
  <c r="AT1147" i="1" s="1"/>
  <c r="AV1147" i="1"/>
  <c r="AQ1568" i="1"/>
  <c r="AR1568" i="1"/>
  <c r="AS1568" i="1" s="1"/>
  <c r="AV2747" i="1"/>
  <c r="AQ2747" i="1"/>
  <c r="AR2747" i="1"/>
  <c r="AR1692" i="1"/>
  <c r="AS1692" i="1" s="1"/>
  <c r="AQ1692" i="1"/>
  <c r="AV1974" i="1"/>
  <c r="AR1974" i="1"/>
  <c r="AS1974" i="1" s="1"/>
  <c r="AQ1974" i="1"/>
  <c r="AR1775" i="1"/>
  <c r="AQ1775" i="1"/>
  <c r="AQ1597" i="1"/>
  <c r="AR1597" i="1"/>
  <c r="AS1597" i="1" s="1"/>
  <c r="AR2117" i="1"/>
  <c r="AT2117" i="1" s="1"/>
  <c r="AV2117" i="1"/>
  <c r="AQ2117" i="1"/>
  <c r="AQ2350" i="1"/>
  <c r="AV2350" i="1"/>
  <c r="AR2350" i="1"/>
  <c r="AT2350" i="1" s="1"/>
  <c r="AR1650" i="1"/>
  <c r="AV1650" i="1"/>
  <c r="AR2654" i="1"/>
  <c r="AQ2654" i="1"/>
  <c r="AV2654" i="1"/>
  <c r="AV996" i="1"/>
  <c r="AQ996" i="1"/>
  <c r="AR996" i="1"/>
  <c r="AT996" i="1" s="1"/>
  <c r="AV1172" i="1"/>
  <c r="AQ1172" i="1"/>
  <c r="AR1172" i="1"/>
  <c r="AQ818" i="1"/>
  <c r="AR818" i="1"/>
  <c r="AT818" i="1" s="1"/>
  <c r="AV818" i="1"/>
  <c r="AV1538" i="1"/>
  <c r="AR1538" i="1"/>
  <c r="AS1538" i="1" s="1"/>
  <c r="AQ1538" i="1"/>
  <c r="AV1054" i="1"/>
  <c r="AQ1054" i="1"/>
  <c r="AR1054" i="1"/>
  <c r="AV1888" i="1"/>
  <c r="AR1888" i="1"/>
  <c r="AQ1888" i="1"/>
  <c r="AQ1011" i="1"/>
  <c r="AR1011" i="1"/>
  <c r="AV1011" i="1"/>
  <c r="AV2173" i="1"/>
  <c r="AQ2173" i="1"/>
  <c r="AR2173" i="1"/>
  <c r="AR2012" i="1"/>
  <c r="AS2012" i="1" s="1"/>
  <c r="AQ2012" i="1"/>
  <c r="AV2012" i="1"/>
  <c r="AQ1850" i="1"/>
  <c r="AV1850" i="1"/>
  <c r="AR1850" i="1"/>
  <c r="AS1850" i="1" s="1"/>
  <c r="AR814" i="1"/>
  <c r="AV814" i="1"/>
  <c r="AQ817" i="1"/>
  <c r="AR817" i="1"/>
  <c r="AT817" i="1" s="1"/>
  <c r="AR959" i="1"/>
  <c r="AT959" i="1" s="1"/>
  <c r="AQ959" i="1"/>
  <c r="AR1351" i="1"/>
  <c r="AT1351" i="1" s="1"/>
  <c r="AQ1351" i="1"/>
  <c r="AV1351" i="1"/>
  <c r="AR1604" i="1"/>
  <c r="AS1604" i="1" s="1"/>
  <c r="AQ1604" i="1"/>
  <c r="AQ1963" i="1"/>
  <c r="AR1963" i="1"/>
  <c r="AS1963" i="1" s="1"/>
  <c r="AV1963" i="1"/>
  <c r="AQ2505" i="1"/>
  <c r="AV2505" i="1"/>
  <c r="AR2505" i="1"/>
  <c r="AT2505" i="1" s="1"/>
  <c r="AV2080" i="1"/>
  <c r="AQ2080" i="1"/>
  <c r="AR2080" i="1"/>
  <c r="AT2080" i="1" s="1"/>
  <c r="AQ1395" i="1"/>
  <c r="AR1395" i="1"/>
  <c r="AV1395" i="1"/>
  <c r="AQ1263" i="1"/>
  <c r="AV1263" i="1"/>
  <c r="AR1263" i="1"/>
  <c r="AV1557" i="1"/>
  <c r="AR2534" i="1"/>
  <c r="AT2534" i="1" s="1"/>
  <c r="AQ1946" i="1"/>
  <c r="AT1946" i="1" s="1"/>
  <c r="AV1802" i="1"/>
  <c r="AV2247" i="1"/>
  <c r="AR2649" i="1"/>
  <c r="AT2649" i="1" s="1"/>
  <c r="AV877" i="1"/>
  <c r="AQ1621" i="1"/>
  <c r="AT1621" i="1" s="1"/>
  <c r="AR1252" i="1"/>
  <c r="AT1252" i="1" s="1"/>
  <c r="AR1024" i="1"/>
  <c r="AV908" i="1"/>
  <c r="AR1115" i="1"/>
  <c r="AT1115" i="1" s="1"/>
  <c r="AV1355" i="1"/>
  <c r="AR2710" i="1"/>
  <c r="AT2710" i="1" s="1"/>
  <c r="AQ2373" i="1"/>
  <c r="AS2373" i="1" s="1"/>
  <c r="AV1816" i="1"/>
  <c r="AR1722" i="1"/>
  <c r="AS1722" i="1" s="1"/>
  <c r="AQ901" i="1"/>
  <c r="AR1687" i="1"/>
  <c r="AQ1122" i="1"/>
  <c r="AQ2653" i="1"/>
  <c r="AR2443" i="1"/>
  <c r="AT2443" i="1" s="1"/>
  <c r="AQ1650" i="1"/>
  <c r="AR947" i="1"/>
  <c r="AS947" i="1" s="1"/>
  <c r="AQ1992" i="1"/>
  <c r="AR2500" i="1"/>
  <c r="AT2500" i="1" s="1"/>
  <c r="AR2681" i="1"/>
  <c r="AS2681" i="1" s="1"/>
  <c r="AQ911" i="1"/>
  <c r="AV911" i="1"/>
  <c r="AR911" i="1"/>
  <c r="AT911" i="1" s="1"/>
  <c r="AQ1934" i="1"/>
  <c r="AR1934" i="1"/>
  <c r="AS1934" i="1" s="1"/>
  <c r="AV1934" i="1"/>
  <c r="AR1933" i="1"/>
  <c r="AV1933" i="1"/>
  <c r="AR992" i="1"/>
  <c r="AT992" i="1" s="1"/>
  <c r="AV992" i="1"/>
  <c r="AV1547" i="1"/>
  <c r="AR1547" i="1"/>
  <c r="AS1547" i="1" s="1"/>
  <c r="AR2604" i="1"/>
  <c r="AS2604" i="1" s="1"/>
  <c r="AV2604" i="1"/>
  <c r="AV1852" i="1"/>
  <c r="AQ1852" i="1"/>
  <c r="AR1852" i="1"/>
  <c r="AS1852" i="1" s="1"/>
  <c r="AV1052" i="1"/>
  <c r="AQ1052" i="1"/>
  <c r="AR2551" i="1"/>
  <c r="AT2551" i="1" s="1"/>
  <c r="AV2551" i="1"/>
  <c r="AQ2551" i="1"/>
  <c r="AR1033" i="1"/>
  <c r="AV1033" i="1"/>
  <c r="AQ1033" i="1"/>
  <c r="AV1744" i="1"/>
  <c r="AQ1744" i="1"/>
  <c r="AR1744" i="1"/>
  <c r="AR1063" i="1"/>
  <c r="AT1063" i="1" s="1"/>
  <c r="AQ1063" i="1"/>
  <c r="AQ1537" i="1"/>
  <c r="AR1537" i="1"/>
  <c r="AS1537" i="1" s="1"/>
  <c r="AV1537" i="1"/>
  <c r="AR1372" i="1"/>
  <c r="AT1372" i="1" s="1"/>
  <c r="AQ1372" i="1"/>
  <c r="AV1372" i="1"/>
  <c r="AQ1073" i="1"/>
  <c r="AV1073" i="1"/>
  <c r="AR1073" i="1"/>
  <c r="AT1073" i="1" s="1"/>
  <c r="AR907" i="1"/>
  <c r="AV907" i="1"/>
  <c r="AV1756" i="1"/>
  <c r="AQ1756" i="1"/>
  <c r="AR1756" i="1"/>
  <c r="AS1756" i="1" s="1"/>
  <c r="AQ2317" i="1"/>
  <c r="AV2317" i="1"/>
  <c r="AQ2237" i="1"/>
  <c r="AV2237" i="1"/>
  <c r="AV1083" i="1"/>
  <c r="AR1083" i="1"/>
  <c r="AT1083" i="1" s="1"/>
  <c r="AV948" i="1"/>
  <c r="AQ948" i="1"/>
  <c r="AR948" i="1"/>
  <c r="AT948" i="1" s="1"/>
  <c r="AV847" i="1"/>
  <c r="AR847" i="1"/>
  <c r="AT847" i="1" s="1"/>
  <c r="AQ847" i="1"/>
  <c r="AQ896" i="1"/>
  <c r="AR896" i="1"/>
  <c r="AT896" i="1" s="1"/>
  <c r="AV890" i="1"/>
  <c r="AR890" i="1"/>
  <c r="AQ890" i="1"/>
  <c r="AV2729" i="1"/>
  <c r="AR2729" i="1"/>
  <c r="AT2729" i="1" s="1"/>
  <c r="AQ1662" i="1"/>
  <c r="AR1662" i="1"/>
  <c r="AS1662" i="1" s="1"/>
  <c r="AV1662" i="1"/>
  <c r="AR2299" i="1"/>
  <c r="AT2299" i="1" s="1"/>
  <c r="AQ2299" i="1"/>
  <c r="AV1419" i="1"/>
  <c r="AQ1419" i="1"/>
  <c r="AR1419" i="1"/>
  <c r="AT1419" i="1" s="1"/>
  <c r="AR2489" i="1"/>
  <c r="AT2489" i="1" s="1"/>
  <c r="AV2489" i="1"/>
  <c r="AQ2489" i="1"/>
  <c r="AQ2544" i="1"/>
  <c r="AV2544" i="1"/>
  <c r="AR2544" i="1"/>
  <c r="AQ2580" i="1"/>
  <c r="AR2580" i="1"/>
  <c r="AT2580" i="1" s="1"/>
  <c r="AV2580" i="1"/>
  <c r="AV2733" i="1"/>
  <c r="AR2733" i="1"/>
  <c r="AQ2733" i="1"/>
  <c r="AR2092" i="1"/>
  <c r="AQ2092" i="1"/>
  <c r="AV2092" i="1"/>
  <c r="AR2314" i="1"/>
  <c r="AT2314" i="1" s="1"/>
  <c r="AV2314" i="1"/>
  <c r="AQ2314" i="1"/>
  <c r="AV1157" i="1"/>
  <c r="AQ1157" i="1"/>
  <c r="AR1157" i="1"/>
  <c r="AV2056" i="1"/>
  <c r="AQ2056" i="1"/>
  <c r="AR2056" i="1"/>
  <c r="AV1887" i="1"/>
  <c r="AQ1887" i="1"/>
  <c r="AR1887" i="1"/>
  <c r="AS1887" i="1" s="1"/>
  <c r="AR872" i="1"/>
  <c r="AT872" i="1" s="1"/>
  <c r="AQ872" i="1"/>
  <c r="AR1458" i="1"/>
  <c r="AQ1458" i="1"/>
  <c r="AV1458" i="1"/>
  <c r="AQ2546" i="1"/>
  <c r="AR2546" i="1"/>
  <c r="AV2546" i="1"/>
  <c r="AR798" i="1"/>
  <c r="AQ798" i="1"/>
  <c r="AV798" i="1"/>
  <c r="AQ1812" i="1"/>
  <c r="AV1812" i="1"/>
  <c r="AR2228" i="1"/>
  <c r="AT2228" i="1" s="1"/>
  <c r="AQ2228" i="1"/>
  <c r="AV2228" i="1"/>
  <c r="AR1128" i="1"/>
  <c r="AQ1128" i="1"/>
  <c r="AQ1479" i="1"/>
  <c r="AV1479" i="1"/>
  <c r="AR1479" i="1"/>
  <c r="AQ2044" i="1"/>
  <c r="AS2044" i="1" s="1"/>
  <c r="AV2044" i="1"/>
  <c r="AQ982" i="1"/>
  <c r="AV982" i="1"/>
  <c r="AR982" i="1"/>
  <c r="AR951" i="1"/>
  <c r="AT951" i="1" s="1"/>
  <c r="AQ951" i="1"/>
  <c r="AV951" i="1"/>
  <c r="AR2697" i="1"/>
  <c r="AT2697" i="1" s="1"/>
  <c r="AV2697" i="1"/>
  <c r="AV1193" i="1"/>
  <c r="AQ1193" i="1"/>
  <c r="AR1193" i="1"/>
  <c r="AT1193" i="1" s="1"/>
  <c r="AQ2727" i="1"/>
  <c r="AR2727" i="1"/>
  <c r="AV2727" i="1"/>
  <c r="AR1677" i="1"/>
  <c r="AS1677" i="1" s="1"/>
  <c r="AQ1677" i="1"/>
  <c r="AV1677" i="1"/>
  <c r="AQ1927" i="1"/>
  <c r="AV1927" i="1"/>
  <c r="AR1927" i="1"/>
  <c r="AS1927" i="1" s="1"/>
  <c r="AR1681" i="1"/>
  <c r="AV1681" i="1"/>
  <c r="AQ1681" i="1"/>
  <c r="AV1480" i="1"/>
  <c r="AQ1480" i="1"/>
  <c r="AR1480" i="1"/>
  <c r="AT1480" i="1" s="1"/>
  <c r="AQ2049" i="1"/>
  <c r="AR2049" i="1"/>
  <c r="AT2049" i="1" s="1"/>
  <c r="AV2049" i="1"/>
  <c r="AR2398" i="1"/>
  <c r="AQ2398" i="1"/>
  <c r="AV2398" i="1"/>
  <c r="AR796" i="1"/>
  <c r="AT796" i="1" s="1"/>
  <c r="AQ796" i="1"/>
  <c r="AV796" i="1"/>
  <c r="AQ2332" i="1"/>
  <c r="AV2332" i="1"/>
  <c r="AR2332" i="1"/>
  <c r="AT2332" i="1" s="1"/>
  <c r="AQ883" i="1"/>
  <c r="AR883" i="1"/>
  <c r="AT883" i="1" s="1"/>
  <c r="AV883" i="1"/>
  <c r="AR1784" i="1"/>
  <c r="AS1784" i="1" s="1"/>
  <c r="AQ1784" i="1"/>
  <c r="AV1784" i="1"/>
  <c r="AR2210" i="1"/>
  <c r="AQ2210" i="1"/>
  <c r="AV2210" i="1"/>
  <c r="AV1229" i="1"/>
  <c r="AQ1229" i="1"/>
  <c r="AR1229" i="1"/>
  <c r="AT1229" i="1" s="1"/>
  <c r="AV1654" i="1"/>
  <c r="AR1654" i="1"/>
  <c r="AQ1654" i="1"/>
  <c r="AQ1714" i="1"/>
  <c r="AV1714" i="1"/>
  <c r="AR1599" i="1"/>
  <c r="AQ1599" i="1"/>
  <c r="AR1980" i="1"/>
  <c r="AQ1980" i="1"/>
  <c r="AQ1433" i="1"/>
  <c r="AV1433" i="1"/>
  <c r="AQ1925" i="1"/>
  <c r="AR1925" i="1"/>
  <c r="AS1925" i="1" s="1"/>
  <c r="AV1925" i="1"/>
  <c r="AR1811" i="1"/>
  <c r="AQ1811" i="1"/>
  <c r="AR1962" i="1"/>
  <c r="AS1962" i="1" s="1"/>
  <c r="AV1962" i="1"/>
  <c r="AQ1962" i="1"/>
  <c r="AQ2246" i="1"/>
  <c r="AR2246" i="1"/>
  <c r="AV2246" i="1"/>
  <c r="AQ803" i="1"/>
  <c r="AR803" i="1"/>
  <c r="AT803" i="1" s="1"/>
  <c r="AR1269" i="1"/>
  <c r="AQ1269" i="1"/>
  <c r="AR2394" i="1"/>
  <c r="AV2394" i="1"/>
  <c r="AQ2141" i="1"/>
  <c r="AR1021" i="1"/>
  <c r="AS1021" i="1" s="1"/>
  <c r="AQ2522" i="1"/>
  <c r="AV783" i="1"/>
  <c r="AQ1643" i="1"/>
  <c r="AQ1815" i="1"/>
  <c r="AT1815" i="1" s="1"/>
  <c r="AV1999" i="1"/>
  <c r="AQ972" i="1"/>
  <c r="AS972" i="1" s="1"/>
  <c r="AR1683" i="1"/>
  <c r="AS1683" i="1" s="1"/>
  <c r="AR2495" i="1"/>
  <c r="AT2495" i="1" s="1"/>
  <c r="AR1173" i="1"/>
  <c r="AT1173" i="1" s="1"/>
  <c r="AQ1354" i="1"/>
  <c r="AS1354" i="1" s="1"/>
  <c r="AQ1091" i="1"/>
  <c r="AS1091" i="1" s="1"/>
  <c r="AQ2455" i="1"/>
  <c r="AQ1673" i="1"/>
  <c r="AR2757" i="1"/>
  <c r="AT2757" i="1" s="1"/>
  <c r="AQ2272" i="1"/>
  <c r="AR1656" i="1"/>
  <c r="AS1656" i="1" s="1"/>
  <c r="AQ2566" i="1"/>
  <c r="AS2566" i="1" s="1"/>
  <c r="AV953" i="1"/>
  <c r="AR821" i="1"/>
  <c r="AT821" i="1" s="1"/>
  <c r="AR1630" i="1"/>
  <c r="AS1630" i="1" s="1"/>
  <c r="AQ2602" i="1"/>
  <c r="AQ2573" i="1"/>
  <c r="AQ1785" i="1"/>
  <c r="AT1785" i="1" s="1"/>
  <c r="AQ2255" i="1"/>
  <c r="AS2255" i="1" s="1"/>
  <c r="AV1560" i="1"/>
  <c r="AR2713" i="1"/>
  <c r="AQ2748" i="1"/>
  <c r="AS2748" i="1" s="1"/>
  <c r="AQ1039" i="1"/>
  <c r="AS1039" i="1" s="1"/>
  <c r="AR1992" i="1"/>
  <c r="AS1992" i="1" s="1"/>
  <c r="AV2500" i="1"/>
  <c r="AR1052" i="1"/>
  <c r="AV2681" i="1"/>
  <c r="AV896" i="1"/>
  <c r="AQ2476" i="1"/>
  <c r="AR2476" i="1"/>
  <c r="AT2476" i="1" s="1"/>
  <c r="AV2476" i="1"/>
  <c r="AV2033" i="1"/>
  <c r="AV2258" i="1"/>
  <c r="AR892" i="1"/>
  <c r="AT892" i="1" s="1"/>
  <c r="AV1858" i="1"/>
  <c r="AR2678" i="1"/>
  <c r="AT2678" i="1" s="1"/>
  <c r="AR1807" i="1"/>
  <c r="AS1807" i="1" s="1"/>
  <c r="AR843" i="1"/>
  <c r="AS843" i="1" s="1"/>
  <c r="AR832" i="1"/>
  <c r="AT832" i="1" s="1"/>
  <c r="AR1593" i="1"/>
  <c r="AS1593" i="1" s="1"/>
  <c r="AR1955" i="1"/>
  <c r="AT1955" i="1" s="1"/>
  <c r="AV921" i="1"/>
  <c r="AQ1151" i="1"/>
  <c r="AS1151" i="1" s="1"/>
  <c r="AQ992" i="1"/>
  <c r="AV1680" i="1"/>
  <c r="AV2067" i="1"/>
  <c r="AQ1277" i="1"/>
  <c r="AS1277" i="1" s="1"/>
  <c r="AV1269" i="1"/>
  <c r="AV1068" i="1"/>
  <c r="AR2114" i="1"/>
  <c r="AT2114" i="1" s="1"/>
  <c r="AR1338" i="1"/>
  <c r="AT1338" i="1" s="1"/>
  <c r="AQ2250" i="1"/>
  <c r="AQ1393" i="1"/>
  <c r="AV1847" i="1"/>
  <c r="AQ1476" i="1"/>
  <c r="AR1411" i="1"/>
  <c r="AT1411" i="1" s="1"/>
  <c r="AV1309" i="1"/>
  <c r="AV2026" i="1"/>
  <c r="AR1319" i="1"/>
  <c r="AS1319" i="1" s="1"/>
  <c r="AQ1088" i="1"/>
  <c r="AV1088" i="1"/>
  <c r="AR1088" i="1"/>
  <c r="AR1741" i="1"/>
  <c r="AQ1741" i="1"/>
  <c r="AV1741" i="1"/>
  <c r="AR1750" i="1"/>
  <c r="AQ1750" i="1"/>
  <c r="AV1750" i="1"/>
  <c r="AR1162" i="1"/>
  <c r="AT1162" i="1" s="1"/>
  <c r="AQ1162" i="1"/>
  <c r="AV1162" i="1"/>
  <c r="AV1281" i="1"/>
  <c r="AR1281" i="1"/>
  <c r="AT1281" i="1" s="1"/>
  <c r="AQ1281" i="1"/>
  <c r="AV1743" i="1"/>
  <c r="AR1743" i="1"/>
  <c r="AQ1743" i="1"/>
  <c r="AQ1924" i="1"/>
  <c r="AR1924" i="1"/>
  <c r="AV1924" i="1"/>
  <c r="AV2232" i="1"/>
  <c r="AQ2232" i="1"/>
  <c r="AR2232" i="1"/>
  <c r="AV2177" i="1"/>
  <c r="AQ2177" i="1"/>
  <c r="AR2177" i="1"/>
  <c r="AT2177" i="1" s="1"/>
  <c r="AR1468" i="1"/>
  <c r="AQ1468" i="1"/>
  <c r="AV1468" i="1"/>
  <c r="AQ2244" i="1"/>
  <c r="AV2244" i="1"/>
  <c r="AR2244" i="1"/>
  <c r="AQ2603" i="1"/>
  <c r="AV2603" i="1"/>
  <c r="AR2603" i="1"/>
  <c r="AR1682" i="1"/>
  <c r="AS1682" i="1" s="1"/>
  <c r="AV1682" i="1"/>
  <c r="AQ1682" i="1"/>
  <c r="AV2438" i="1"/>
  <c r="AR2438" i="1"/>
  <c r="AT2438" i="1" s="1"/>
  <c r="AV993" i="1"/>
  <c r="AQ993" i="1"/>
  <c r="AV1131" i="1"/>
  <c r="AR1131" i="1"/>
  <c r="AT1131" i="1" s="1"/>
  <c r="AQ1131" i="1"/>
  <c r="AR1397" i="1"/>
  <c r="AQ1397" i="1"/>
  <c r="AQ2039" i="1"/>
  <c r="AV2039" i="1"/>
  <c r="AR1341" i="1"/>
  <c r="AT1341" i="1" s="1"/>
  <c r="AV1341" i="1"/>
  <c r="AQ1675" i="1"/>
  <c r="AV1675" i="1"/>
  <c r="AR1675" i="1"/>
  <c r="AS1675" i="1" s="1"/>
  <c r="AV1186" i="1"/>
  <c r="AQ1186" i="1"/>
  <c r="AR1584" i="1"/>
  <c r="AS1584" i="1" s="1"/>
  <c r="AQ1584" i="1"/>
  <c r="AV1973" i="1"/>
  <c r="AQ1973" i="1"/>
  <c r="AR1973" i="1"/>
  <c r="AS1973" i="1" s="1"/>
  <c r="AR1780" i="1"/>
  <c r="AS1780" i="1" s="1"/>
  <c r="AQ1780" i="1"/>
  <c r="AV1780" i="1"/>
  <c r="AV1044" i="1"/>
  <c r="AQ1044" i="1"/>
  <c r="AR1044" i="1"/>
  <c r="AT1044" i="1" s="1"/>
  <c r="AQ2755" i="1"/>
  <c r="AV2755" i="1"/>
  <c r="AR2755" i="1"/>
  <c r="AT2755" i="1" s="1"/>
  <c r="AQ2691" i="1"/>
  <c r="AS2691" i="1" s="1"/>
  <c r="AV2691" i="1"/>
  <c r="AR2504" i="1"/>
  <c r="AT2504" i="1" s="1"/>
  <c r="AV2504" i="1"/>
  <c r="AR1310" i="1"/>
  <c r="AT1310" i="1" s="1"/>
  <c r="AV1310" i="1"/>
  <c r="AR2172" i="1"/>
  <c r="AV2172" i="1"/>
  <c r="AQ2172" i="1"/>
  <c r="AQ1794" i="1"/>
  <c r="AR1794" i="1"/>
  <c r="AS1794" i="1" s="1"/>
  <c r="AV1794" i="1"/>
  <c r="AV1108" i="1"/>
  <c r="AQ1144" i="1"/>
  <c r="AS1144" i="1" s="1"/>
  <c r="AV2397" i="1"/>
  <c r="AV2250" i="1"/>
  <c r="AR1337" i="1"/>
  <c r="AT1337" i="1" s="1"/>
  <c r="AV1337" i="1"/>
  <c r="AQ1337" i="1"/>
  <c r="AQ797" i="1"/>
  <c r="AR797" i="1"/>
  <c r="AT797" i="1" s="1"/>
  <c r="AQ833" i="1"/>
  <c r="AV833" i="1"/>
  <c r="AV2641" i="1"/>
  <c r="AQ2641" i="1"/>
  <c r="AR2641" i="1"/>
  <c r="AT2641" i="1" s="1"/>
  <c r="AQ1448" i="1"/>
  <c r="AV1448" i="1"/>
  <c r="AR1448" i="1"/>
  <c r="AQ1594" i="1"/>
  <c r="AR1594" i="1"/>
  <c r="AV1594" i="1"/>
  <c r="AQ1884" i="1"/>
  <c r="AR1884" i="1"/>
  <c r="AS1884" i="1" s="1"/>
  <c r="AV1884" i="1"/>
  <c r="AQ1919" i="1"/>
  <c r="AR1919" i="1"/>
  <c r="AV1919" i="1"/>
  <c r="AV1731" i="1"/>
  <c r="AQ1731" i="1"/>
  <c r="AR1731" i="1"/>
  <c r="AR1362" i="1"/>
  <c r="AQ1362" i="1"/>
  <c r="AV1362" i="1"/>
  <c r="AR2087" i="1"/>
  <c r="AT2087" i="1" s="1"/>
  <c r="AQ2087" i="1"/>
  <c r="AV2087" i="1"/>
  <c r="AV1014" i="1"/>
  <c r="AQ1014" i="1"/>
  <c r="AS1014" i="1" s="1"/>
  <c r="AQ2377" i="1"/>
  <c r="AR2377" i="1"/>
  <c r="AT2377" i="1" s="1"/>
  <c r="AQ1324" i="1"/>
  <c r="AV1324" i="1"/>
  <c r="AR840" i="1"/>
  <c r="AT840" i="1" s="1"/>
  <c r="AV840" i="1"/>
  <c r="AV2632" i="1"/>
  <c r="AR2632" i="1"/>
  <c r="AQ2632" i="1"/>
  <c r="AV930" i="1"/>
  <c r="AQ930" i="1"/>
  <c r="AR930" i="1"/>
  <c r="AT930" i="1" s="1"/>
  <c r="AQ1987" i="1"/>
  <c r="AR1987" i="1"/>
  <c r="AS1987" i="1" s="1"/>
  <c r="AV1987" i="1"/>
  <c r="AQ2097" i="1"/>
  <c r="AR2097" i="1"/>
  <c r="AT2097" i="1" s="1"/>
  <c r="AV2097" i="1"/>
  <c r="AQ2590" i="1"/>
  <c r="AR2590" i="1"/>
  <c r="AV2590" i="1"/>
  <c r="AQ1817" i="1"/>
  <c r="AR1817" i="1"/>
  <c r="AS1817" i="1" s="1"/>
  <c r="AQ2224" i="1"/>
  <c r="AV2224" i="1"/>
  <c r="AR2224" i="1"/>
  <c r="AT2224" i="1" s="1"/>
  <c r="AR1916" i="1"/>
  <c r="AQ1916" i="1"/>
  <c r="AV1916" i="1"/>
  <c r="AR943" i="1"/>
  <c r="AT943" i="1" s="1"/>
  <c r="AQ943" i="1"/>
  <c r="AV943" i="1"/>
  <c r="AV1952" i="1"/>
  <c r="AQ1952" i="1"/>
  <c r="AT1952" i="1" s="1"/>
  <c r="AQ886" i="1"/>
  <c r="AR886" i="1"/>
  <c r="AT886" i="1" s="1"/>
  <c r="AV886" i="1"/>
  <c r="AQ1304" i="1"/>
  <c r="AV1304" i="1"/>
  <c r="AR1304" i="1"/>
  <c r="AT1304" i="1" s="1"/>
  <c r="AR1862" i="1"/>
  <c r="AS1862" i="1" s="1"/>
  <c r="AQ1862" i="1"/>
  <c r="AV1862" i="1"/>
  <c r="AV2728" i="1"/>
  <c r="AQ2728" i="1"/>
  <c r="AS2728" i="1" s="1"/>
  <c r="AV1312" i="1"/>
  <c r="AQ1312" i="1"/>
  <c r="AR1312" i="1"/>
  <c r="AT1312" i="1" s="1"/>
  <c r="AR1023" i="1"/>
  <c r="AQ1023" i="1"/>
  <c r="AV1023" i="1"/>
  <c r="AQ1581" i="1"/>
  <c r="AV1581" i="1"/>
  <c r="AR1581" i="1"/>
  <c r="AR834" i="1"/>
  <c r="AT834" i="1" s="1"/>
  <c r="AQ834" i="1"/>
  <c r="AV834" i="1"/>
  <c r="AQ1588" i="1"/>
  <c r="AR1588" i="1"/>
  <c r="AV1588" i="1"/>
  <c r="AV2137" i="1"/>
  <c r="AQ2137" i="1"/>
  <c r="AS2137" i="1" s="1"/>
  <c r="AR1050" i="1"/>
  <c r="AQ1050" i="1"/>
  <c r="AR854" i="1"/>
  <c r="AQ854" i="1"/>
  <c r="AR2683" i="1"/>
  <c r="AT2683" i="1" s="1"/>
  <c r="AQ2683" i="1"/>
  <c r="AR1316" i="1"/>
  <c r="AQ1316" i="1"/>
  <c r="AQ846" i="1"/>
  <c r="AR846" i="1"/>
  <c r="AT846" i="1" s="1"/>
  <c r="AV846" i="1"/>
  <c r="AV2655" i="1"/>
  <c r="AR2655" i="1"/>
  <c r="AQ820" i="1"/>
  <c r="AR820" i="1"/>
  <c r="AT820" i="1" s="1"/>
  <c r="AQ2306" i="1"/>
  <c r="AR2306" i="1"/>
  <c r="AV2306" i="1"/>
  <c r="AQ2360" i="1"/>
  <c r="AV2360" i="1"/>
  <c r="AR2360" i="1"/>
  <c r="AT2360" i="1" s="1"/>
  <c r="AR2169" i="1"/>
  <c r="AT2169" i="1" s="1"/>
  <c r="AQ2169" i="1"/>
  <c r="AV2169" i="1"/>
  <c r="AR2434" i="1"/>
  <c r="AQ2434" i="1"/>
  <c r="AV2434" i="1"/>
  <c r="AQ1996" i="1"/>
  <c r="AV1996" i="1"/>
  <c r="AR1996" i="1"/>
  <c r="AS1996" i="1" s="1"/>
  <c r="AV2276" i="1"/>
  <c r="AR2276" i="1"/>
  <c r="AT2276" i="1" s="1"/>
  <c r="AQ2276" i="1"/>
  <c r="AQ1708" i="1"/>
  <c r="AV1708" i="1"/>
  <c r="AR1708" i="1"/>
  <c r="AR2610" i="1"/>
  <c r="AT2610" i="1" s="1"/>
  <c r="AQ2610" i="1"/>
  <c r="AV2610" i="1"/>
  <c r="AV2243" i="1"/>
  <c r="AQ2243" i="1"/>
  <c r="AR2243" i="1"/>
  <c r="AT2243" i="1" s="1"/>
  <c r="AV1499" i="1"/>
  <c r="AQ965" i="1"/>
  <c r="AV1016" i="1"/>
  <c r="AV1796" i="1"/>
  <c r="AR2660" i="1"/>
  <c r="AT2660" i="1" s="1"/>
  <c r="AV813" i="1"/>
  <c r="AR2464" i="1"/>
  <c r="AT2464" i="1" s="1"/>
  <c r="AR1535" i="1"/>
  <c r="AV1100" i="1"/>
  <c r="AR1177" i="1"/>
  <c r="AT1177" i="1" s="1"/>
  <c r="AV1748" i="1"/>
  <c r="AR2033" i="1"/>
  <c r="AS2033" i="1" s="1"/>
  <c r="AQ2258" i="1"/>
  <c r="AS2258" i="1" s="1"/>
  <c r="AV892" i="1"/>
  <c r="AQ1858" i="1"/>
  <c r="AT1858" i="1" s="1"/>
  <c r="AV2678" i="1"/>
  <c r="AV1807" i="1"/>
  <c r="AV843" i="1"/>
  <c r="AQ832" i="1"/>
  <c r="AV1629" i="1"/>
  <c r="AR2260" i="1"/>
  <c r="AQ921" i="1"/>
  <c r="AS921" i="1" s="1"/>
  <c r="AR1515" i="1"/>
  <c r="AS1515" i="1" s="1"/>
  <c r="AV1151" i="1"/>
  <c r="AQ2655" i="1"/>
  <c r="AR2067" i="1"/>
  <c r="AT2067" i="1" s="1"/>
  <c r="AR1069" i="1"/>
  <c r="AT1069" i="1" s="1"/>
  <c r="AR1135" i="1"/>
  <c r="AT1135" i="1" s="1"/>
  <c r="AV1603" i="1"/>
  <c r="AV1063" i="1"/>
  <c r="AQ1068" i="1"/>
  <c r="AS1068" i="1" s="1"/>
  <c r="AQ2697" i="1"/>
  <c r="AV2114" i="1"/>
  <c r="AR1311" i="1"/>
  <c r="AT1311" i="1" s="1"/>
  <c r="AR1324" i="1"/>
  <c r="AT1324" i="1" s="1"/>
  <c r="AR1476" i="1"/>
  <c r="AT1476" i="1" s="1"/>
  <c r="AR2383" i="1"/>
  <c r="AT2383" i="1" s="1"/>
  <c r="AR2039" i="1"/>
  <c r="AR1309" i="1"/>
  <c r="AT1309" i="1" s="1"/>
  <c r="AR2026" i="1"/>
  <c r="AT2026" i="1" s="1"/>
  <c r="AQ1262" i="1"/>
  <c r="AV1262" i="1"/>
  <c r="AR1262" i="1"/>
  <c r="AQ2093" i="1"/>
  <c r="AV2093" i="1"/>
  <c r="AR2093" i="1"/>
  <c r="AT2093" i="1" s="1"/>
  <c r="AV1778" i="1"/>
  <c r="AR1778" i="1"/>
  <c r="AS1778" i="1" s="1"/>
  <c r="AQ1778" i="1"/>
  <c r="AR965" i="1"/>
  <c r="AS965" i="1" s="1"/>
  <c r="AR1796" i="1"/>
  <c r="AS1796" i="1" s="1"/>
  <c r="AV2660" i="1"/>
  <c r="AQ813" i="1"/>
  <c r="AS813" i="1" s="1"/>
  <c r="AV2464" i="1"/>
  <c r="AQ1535" i="1"/>
  <c r="AQ1100" i="1"/>
  <c r="AS1100" i="1" s="1"/>
  <c r="AV1177" i="1"/>
  <c r="AR1748" i="1"/>
  <c r="AT1748" i="1" s="1"/>
  <c r="AR1629" i="1"/>
  <c r="AS1629" i="1" s="1"/>
  <c r="AQ2260" i="1"/>
  <c r="AQ2504" i="1"/>
  <c r="AQ1515" i="1"/>
  <c r="AR2116" i="1"/>
  <c r="AS2116" i="1" s="1"/>
  <c r="AQ1825" i="1"/>
  <c r="AT1825" i="1" s="1"/>
  <c r="AV1811" i="1"/>
  <c r="AV1069" i="1"/>
  <c r="AQ1135" i="1"/>
  <c r="AR1603" i="1"/>
  <c r="AS1603" i="1" s="1"/>
  <c r="AV1316" i="1"/>
  <c r="AV854" i="1"/>
  <c r="AV1315" i="1"/>
  <c r="AR1714" i="1"/>
  <c r="AS1714" i="1" s="1"/>
  <c r="AQ1083" i="1"/>
  <c r="AQ2438" i="1"/>
  <c r="AQ1311" i="1"/>
  <c r="AV2195" i="1"/>
  <c r="AV1409" i="1"/>
  <c r="AQ2383" i="1"/>
  <c r="AQ2336" i="1"/>
  <c r="AS2336" i="1" s="1"/>
  <c r="AV1610" i="1"/>
  <c r="AQ1610" i="1"/>
  <c r="AR1610" i="1"/>
  <c r="AS1610" i="1" s="1"/>
  <c r="AV1605" i="1"/>
  <c r="AR1605" i="1"/>
  <c r="AT1605" i="1" s="1"/>
  <c r="AQ1058" i="1"/>
  <c r="AR1058" i="1"/>
  <c r="AT1058" i="1" s="1"/>
  <c r="AV1058" i="1"/>
  <c r="AR977" i="1"/>
  <c r="AV977" i="1"/>
  <c r="AQ977" i="1"/>
  <c r="AQ1441" i="1"/>
  <c r="AR1441" i="1"/>
  <c r="AV1441" i="1"/>
  <c r="AR2746" i="1"/>
  <c r="AQ1985" i="1"/>
  <c r="AT1985" i="1" s="1"/>
  <c r="AV2257" i="1"/>
  <c r="AV1746" i="1"/>
  <c r="AV1766" i="1"/>
  <c r="AR1167" i="1"/>
  <c r="AT1167" i="1" s="1"/>
  <c r="AR2558" i="1"/>
  <c r="AS2558" i="1" s="1"/>
  <c r="AR1308" i="1"/>
  <c r="AS1308" i="1" s="1"/>
  <c r="AV2143" i="1"/>
  <c r="AQ932" i="1"/>
  <c r="AV2640" i="1"/>
  <c r="AV1460" i="1"/>
  <c r="AV2116" i="1"/>
  <c r="AR2237" i="1"/>
  <c r="AT2237" i="1" s="1"/>
  <c r="AV1825" i="1"/>
  <c r="AV1584" i="1"/>
  <c r="AR1186" i="1"/>
  <c r="AT1186" i="1" s="1"/>
  <c r="AQ1221" i="1"/>
  <c r="AS1221" i="1" s="1"/>
  <c r="AV1878" i="1"/>
  <c r="AQ1315" i="1"/>
  <c r="AS1315" i="1" s="1"/>
  <c r="AV2543" i="1"/>
  <c r="AV2205" i="1"/>
  <c r="AQ2195" i="1"/>
  <c r="AS2195" i="1" s="1"/>
  <c r="AR1409" i="1"/>
  <c r="AS1409" i="1" s="1"/>
  <c r="AQ1302" i="1"/>
  <c r="AS1302" i="1" s="1"/>
  <c r="AQ799" i="1"/>
  <c r="AS799" i="1" s="1"/>
  <c r="AQ1341" i="1"/>
  <c r="AV2336" i="1"/>
  <c r="AR2040" i="1"/>
  <c r="AS2040" i="1" s="1"/>
  <c r="AV1896" i="1"/>
  <c r="AQ1896" i="1"/>
  <c r="AT1896" i="1" s="1"/>
  <c r="AV1319" i="1"/>
  <c r="AQ2723" i="1"/>
  <c r="AR2723" i="1"/>
  <c r="AT2723" i="1" s="1"/>
  <c r="AQ1016" i="1"/>
  <c r="AS1016" i="1" s="1"/>
  <c r="AR1462" i="1"/>
  <c r="AV1576" i="1"/>
  <c r="AV2096" i="1"/>
  <c r="AQ1608" i="1"/>
  <c r="AT1608" i="1" s="1"/>
  <c r="AR2361" i="1"/>
  <c r="AS2361" i="1" s="1"/>
  <c r="AR1198" i="1"/>
  <c r="AS1198" i="1" s="1"/>
  <c r="AV1026" i="1"/>
  <c r="AR2433" i="1"/>
  <c r="AS2433" i="1" s="1"/>
  <c r="AQ1431" i="1"/>
  <c r="AS1431" i="1" s="1"/>
  <c r="AV2596" i="1"/>
  <c r="AR2126" i="1"/>
  <c r="AV1672" i="1"/>
  <c r="AV1985" i="1"/>
  <c r="AR2257" i="1"/>
  <c r="AS2257" i="1" s="1"/>
  <c r="AQ1746" i="1"/>
  <c r="AT1746" i="1" s="1"/>
  <c r="AR1766" i="1"/>
  <c r="AT1766" i="1" s="1"/>
  <c r="AQ1167" i="1"/>
  <c r="AV2558" i="1"/>
  <c r="AV1308" i="1"/>
  <c r="AQ2143" i="1"/>
  <c r="AS2143" i="1" s="1"/>
  <c r="AR932" i="1"/>
  <c r="AT932" i="1" s="1"/>
  <c r="AR2640" i="1"/>
  <c r="AT2640" i="1" s="1"/>
  <c r="AR1470" i="1"/>
  <c r="AR2180" i="1"/>
  <c r="AS2180" i="1" s="1"/>
  <c r="AQ969" i="1"/>
  <c r="AQ1460" i="1"/>
  <c r="AS1460" i="1" s="1"/>
  <c r="AR833" i="1"/>
  <c r="AV1045" i="1"/>
  <c r="AQ1547" i="1"/>
  <c r="AQ2025" i="1"/>
  <c r="AV1221" i="1"/>
  <c r="AQ1878" i="1"/>
  <c r="AT1878" i="1" s="1"/>
  <c r="AV2385" i="1"/>
  <c r="AQ840" i="1"/>
  <c r="AR1017" i="1"/>
  <c r="AQ2543" i="1"/>
  <c r="AS2543" i="1" s="1"/>
  <c r="AR2205" i="1"/>
  <c r="AT2205" i="1" s="1"/>
  <c r="AR993" i="1"/>
  <c r="AT993" i="1" s="1"/>
  <c r="AV1302" i="1"/>
  <c r="AV799" i="1"/>
  <c r="AR1812" i="1"/>
  <c r="AS1812" i="1" s="1"/>
  <c r="AV2377" i="1"/>
  <c r="AR1217" i="1"/>
  <c r="AT1217" i="1" s="1"/>
  <c r="AV2040" i="1"/>
  <c r="AV2102" i="1"/>
  <c r="AQ1493" i="1"/>
  <c r="AR1493" i="1"/>
  <c r="AT1493" i="1" s="1"/>
  <c r="AV1493" i="1"/>
  <c r="AQ1436" i="1"/>
  <c r="AV1436" i="1"/>
  <c r="AR1230" i="1"/>
  <c r="AQ1230" i="1"/>
  <c r="AV1230" i="1"/>
  <c r="AV1464" i="1"/>
  <c r="AV1198" i="1"/>
  <c r="AV1431" i="1"/>
  <c r="AQ2596" i="1"/>
  <c r="AS2596" i="1" s="1"/>
  <c r="AR1672" i="1"/>
  <c r="AS1672" i="1" s="1"/>
  <c r="AQ1470" i="1"/>
  <c r="AV2180" i="1"/>
  <c r="AR969" i="1"/>
  <c r="AT969" i="1" s="1"/>
  <c r="AV2420" i="1"/>
  <c r="AR1886" i="1"/>
  <c r="AS1886" i="1" s="1"/>
  <c r="AQ1045" i="1"/>
  <c r="AS1045" i="1" s="1"/>
  <c r="AQ1310" i="1"/>
  <c r="AR829" i="1"/>
  <c r="AS829" i="1" s="1"/>
  <c r="AR2025" i="1"/>
  <c r="AT2025" i="1" s="1"/>
  <c r="AR1930" i="1"/>
  <c r="AT1930" i="1" s="1"/>
  <c r="AQ2385" i="1"/>
  <c r="AS2385" i="1" s="1"/>
  <c r="AQ1440" i="1"/>
  <c r="AS1440" i="1" s="1"/>
  <c r="AV2690" i="1"/>
  <c r="AQ1017" i="1"/>
  <c r="AR1406" i="1"/>
  <c r="AS1406" i="1" s="1"/>
  <c r="AV1504" i="1"/>
  <c r="AR1049" i="1"/>
  <c r="AT1049" i="1" s="1"/>
  <c r="AR2317" i="1"/>
  <c r="AS2317" i="1" s="1"/>
  <c r="AR2027" i="1"/>
  <c r="AT2027" i="1" s="1"/>
  <c r="AR922" i="1"/>
  <c r="AS922" i="1" s="1"/>
  <c r="AV1217" i="1"/>
  <c r="AQ1148" i="1"/>
  <c r="AR1148" i="1"/>
  <c r="AT1148" i="1" s="1"/>
  <c r="AV1148" i="1"/>
  <c r="AR1047" i="1"/>
  <c r="AT1047" i="1" s="1"/>
  <c r="AQ1047" i="1"/>
  <c r="AV1047" i="1"/>
  <c r="AQ1464" i="1"/>
  <c r="AS1464" i="1" s="1"/>
  <c r="AQ1462" i="1"/>
  <c r="AR2096" i="1"/>
  <c r="AS2096" i="1" s="1"/>
  <c r="AV2361" i="1"/>
  <c r="AV2433" i="1"/>
  <c r="AV1608" i="1"/>
  <c r="AQ2126" i="1"/>
  <c r="AQ1340" i="1"/>
  <c r="AR1873" i="1"/>
  <c r="AT1873" i="1" s="1"/>
  <c r="AR1377" i="1"/>
  <c r="AT1377" i="1" s="1"/>
  <c r="AV2028" i="1"/>
  <c r="AV1567" i="1"/>
  <c r="AR2303" i="1"/>
  <c r="AR1795" i="1"/>
  <c r="AS1795" i="1" s="1"/>
  <c r="AV1697" i="1"/>
  <c r="AR2591" i="1"/>
  <c r="AT2591" i="1" s="1"/>
  <c r="AR2420" i="1"/>
  <c r="AT2420" i="1" s="1"/>
  <c r="AV1599" i="1"/>
  <c r="AQ2736" i="1"/>
  <c r="AS2736" i="1" s="1"/>
  <c r="AQ1886" i="1"/>
  <c r="AV829" i="1"/>
  <c r="AQ2416" i="1"/>
  <c r="AS2416" i="1" s="1"/>
  <c r="AV820" i="1"/>
  <c r="AV1930" i="1"/>
  <c r="AV1440" i="1"/>
  <c r="AV1415" i="1"/>
  <c r="AQ2690" i="1"/>
  <c r="AS2690" i="1" s="1"/>
  <c r="AQ898" i="1"/>
  <c r="AV1406" i="1"/>
  <c r="AR1504" i="1"/>
  <c r="AT1504" i="1" s="1"/>
  <c r="AQ1049" i="1"/>
  <c r="AQ2027" i="1"/>
  <c r="AV922" i="1"/>
  <c r="AV1128" i="1"/>
  <c r="AV2299" i="1"/>
  <c r="AQ2394" i="1"/>
  <c r="AQ2298" i="1"/>
  <c r="AV2298" i="1"/>
  <c r="AR2298" i="1"/>
  <c r="AQ1891" i="1"/>
  <c r="AR1891" i="1"/>
  <c r="AV1891" i="1"/>
  <c r="AV2450" i="1"/>
  <c r="AQ2450" i="1"/>
  <c r="AR2450" i="1"/>
  <c r="AT2450" i="1" s="1"/>
  <c r="AQ2238" i="1"/>
  <c r="AV2238" i="1"/>
  <c r="AR2238" i="1"/>
  <c r="AT2238" i="1" s="1"/>
  <c r="AV1664" i="1"/>
  <c r="AR1664" i="1"/>
  <c r="AS1664" i="1" s="1"/>
  <c r="AQ1664" i="1"/>
  <c r="AV2017" i="1"/>
  <c r="AQ2017" i="1"/>
  <c r="AR2017" i="1"/>
  <c r="AQ1188" i="1"/>
  <c r="AR1188" i="1"/>
  <c r="AT1188" i="1" s="1"/>
  <c r="AV1188" i="1"/>
  <c r="AQ1489" i="1"/>
  <c r="AV1489" i="1"/>
  <c r="AR1489" i="1"/>
  <c r="AQ2631" i="1"/>
  <c r="AR2631" i="1"/>
  <c r="AT2631" i="1" s="1"/>
  <c r="AV2631" i="1"/>
  <c r="AQ2318" i="1"/>
  <c r="AR2318" i="1"/>
  <c r="AT2318" i="1" s="1"/>
  <c r="AV2318" i="1"/>
  <c r="AR1094" i="1"/>
  <c r="AT1094" i="1" s="1"/>
  <c r="AQ1094" i="1"/>
  <c r="AV1094" i="1"/>
  <c r="AQ2542" i="1"/>
  <c r="AS2542" i="1" s="1"/>
  <c r="AV2542" i="1"/>
  <c r="AV1093" i="1"/>
  <c r="AR1093" i="1"/>
  <c r="AT1093" i="1" s="1"/>
  <c r="AQ2081" i="1"/>
  <c r="AR2081" i="1"/>
  <c r="AT2081" i="1" s="1"/>
  <c r="AV2081" i="1"/>
  <c r="AV772" i="1"/>
  <c r="AR772" i="1"/>
  <c r="AT772" i="1" s="1"/>
  <c r="AQ772" i="1"/>
  <c r="AR815" i="1"/>
  <c r="AT815" i="1" s="1"/>
  <c r="AV815" i="1"/>
  <c r="AQ815" i="1"/>
  <c r="AQ2266" i="1"/>
  <c r="AV2266" i="1"/>
  <c r="AR2266" i="1"/>
  <c r="AR2159" i="1"/>
  <c r="AT2159" i="1" s="1"/>
  <c r="AQ2159" i="1"/>
  <c r="AR935" i="1"/>
  <c r="AS935" i="1" s="1"/>
  <c r="AV935" i="1"/>
  <c r="AV1271" i="1"/>
  <c r="AQ1271" i="1"/>
  <c r="AS1271" i="1" s="1"/>
  <c r="AR1060" i="1"/>
  <c r="AQ1060" i="1"/>
  <c r="AQ787" i="1"/>
  <c r="AV787" i="1"/>
  <c r="AR787" i="1"/>
  <c r="AT787" i="1" s="1"/>
  <c r="AQ2599" i="1"/>
  <c r="AV2599" i="1"/>
  <c r="AR2599" i="1"/>
  <c r="AQ1430" i="1"/>
  <c r="AV1430" i="1"/>
  <c r="AR1430" i="1"/>
  <c r="AT1430" i="1" s="1"/>
  <c r="AV2330" i="1"/>
  <c r="AQ2330" i="1"/>
  <c r="AR2330" i="1"/>
  <c r="AT2330" i="1" s="1"/>
  <c r="AQ2234" i="1"/>
  <c r="AS2234" i="1" s="1"/>
  <c r="AV2234" i="1"/>
  <c r="AV2229" i="1"/>
  <c r="AR2229" i="1"/>
  <c r="AT2229" i="1" s="1"/>
  <c r="AQ2229" i="1"/>
  <c r="AR1894" i="1"/>
  <c r="AQ1894" i="1"/>
  <c r="AQ1759" i="1"/>
  <c r="AV1759" i="1"/>
  <c r="AR1759" i="1"/>
  <c r="AV2034" i="1"/>
  <c r="AR2034" i="1"/>
  <c r="AT2034" i="1" s="1"/>
  <c r="AQ2034" i="1"/>
  <c r="AQ1110" i="1"/>
  <c r="AR1110" i="1"/>
  <c r="AV1110" i="1"/>
  <c r="AQ1906" i="1"/>
  <c r="AR1906" i="1"/>
  <c r="AV1906" i="1"/>
  <c r="AV979" i="1"/>
  <c r="AR979" i="1"/>
  <c r="AT979" i="1" s="1"/>
  <c r="AQ2403" i="1"/>
  <c r="AV2403" i="1"/>
  <c r="AR2403" i="1"/>
  <c r="AT2403" i="1" s="1"/>
  <c r="AR2669" i="1"/>
  <c r="AQ2669" i="1"/>
  <c r="AV2669" i="1"/>
  <c r="AV2359" i="1"/>
  <c r="AQ2359" i="1"/>
  <c r="AS2359" i="1" s="1"/>
  <c r="AR2168" i="1"/>
  <c r="AT2168" i="1" s="1"/>
  <c r="AQ2168" i="1"/>
  <c r="AR1171" i="1"/>
  <c r="AQ1171" i="1"/>
  <c r="AQ780" i="1"/>
  <c r="AV780" i="1"/>
  <c r="AR780" i="1"/>
  <c r="AT780" i="1" s="1"/>
  <c r="AR2324" i="1"/>
  <c r="AQ2324" i="1"/>
  <c r="AV2324" i="1"/>
  <c r="AQ1279" i="1"/>
  <c r="AV1279" i="1"/>
  <c r="AR1279" i="1"/>
  <c r="AT1279" i="1" s="1"/>
  <c r="AR2193" i="1"/>
  <c r="AT2193" i="1" s="1"/>
  <c r="AV2193" i="1"/>
  <c r="AQ2193" i="1"/>
  <c r="AR2466" i="1"/>
  <c r="AQ2466" i="1"/>
  <c r="AQ957" i="1"/>
  <c r="AS957" i="1" s="1"/>
  <c r="AR1393" i="1"/>
  <c r="AQ1529" i="1"/>
  <c r="AR1529" i="1"/>
  <c r="AQ981" i="1"/>
  <c r="AV981" i="1"/>
  <c r="AR981" i="1"/>
  <c r="AT981" i="1" s="1"/>
  <c r="AR1833" i="1"/>
  <c r="AS1833" i="1" s="1"/>
  <c r="AV1833" i="1"/>
  <c r="AQ1833" i="1"/>
  <c r="AR2561" i="1"/>
  <c r="AT2561" i="1" s="1"/>
  <c r="AQ2561" i="1"/>
  <c r="AV2561" i="1"/>
  <c r="AV1495" i="1"/>
  <c r="AQ1495" i="1"/>
  <c r="AR1495" i="1"/>
  <c r="AR2612" i="1"/>
  <c r="AT2612" i="1" s="1"/>
  <c r="AQ2612" i="1"/>
  <c r="AV2612" i="1"/>
  <c r="AV1076" i="1"/>
  <c r="AQ1076" i="1"/>
  <c r="AR1076" i="1"/>
  <c r="AQ2261" i="1"/>
  <c r="AR2261" i="1"/>
  <c r="AT2261" i="1" s="1"/>
  <c r="AV2261" i="1"/>
  <c r="AQ1566" i="1"/>
  <c r="AV1566" i="1"/>
  <c r="AR1566" i="1"/>
  <c r="AR1120" i="1"/>
  <c r="AV1120" i="1"/>
  <c r="AQ1518" i="1"/>
  <c r="AV1518" i="1"/>
  <c r="AR1518" i="1"/>
  <c r="AS1518" i="1" s="1"/>
  <c r="AV2724" i="1"/>
  <c r="AQ2724" i="1"/>
  <c r="AR2724" i="1"/>
  <c r="AT2724" i="1" s="1"/>
  <c r="AQ2047" i="1"/>
  <c r="AR2047" i="1"/>
  <c r="AV2047" i="1"/>
  <c r="AR1905" i="1"/>
  <c r="AS1905" i="1" s="1"/>
  <c r="AQ1905" i="1"/>
  <c r="AV1905" i="1"/>
  <c r="AQ2746" i="1"/>
  <c r="AR1038" i="1"/>
  <c r="AT1038" i="1" s="1"/>
  <c r="AQ1576" i="1"/>
  <c r="AT1576" i="1" s="1"/>
  <c r="AR1026" i="1"/>
  <c r="AS1026" i="1" s="1"/>
  <c r="AQ1038" i="1"/>
  <c r="AQ845" i="1"/>
  <c r="AV2466" i="1"/>
  <c r="AQ2657" i="1"/>
  <c r="AS2657" i="1" s="1"/>
  <c r="AV2736" i="1"/>
  <c r="AR1433" i="1"/>
  <c r="AT1433" i="1" s="1"/>
  <c r="AV2167" i="1"/>
  <c r="AV1397" i="1"/>
  <c r="AR1231" i="1"/>
  <c r="AS1231" i="1" s="1"/>
  <c r="AV1227" i="1"/>
  <c r="AV2416" i="1"/>
  <c r="AV2530" i="1"/>
  <c r="AQ907" i="1"/>
  <c r="AR1436" i="1"/>
  <c r="AQ1415" i="1"/>
  <c r="AS1415" i="1" s="1"/>
  <c r="AR898" i="1"/>
  <c r="AV2452" i="1"/>
  <c r="AV1618" i="1"/>
  <c r="AV1966" i="1"/>
  <c r="AQ2555" i="1"/>
  <c r="AS2555" i="1" s="1"/>
  <c r="AV771" i="1"/>
  <c r="AQ1414" i="1"/>
  <c r="AV853" i="1"/>
  <c r="AV1695" i="1"/>
  <c r="AR2066" i="1"/>
  <c r="AT2066" i="1" s="1"/>
  <c r="AQ2444" i="1"/>
  <c r="AV1084" i="1"/>
  <c r="AR1642" i="1"/>
  <c r="AT1642" i="1" s="1"/>
  <c r="AQ858" i="1"/>
  <c r="AS858" i="1" s="1"/>
  <c r="AQ1087" i="1"/>
  <c r="AQ2285" i="1"/>
  <c r="AR2484" i="1"/>
  <c r="AV1328" i="1"/>
  <c r="AQ1904" i="1"/>
  <c r="AQ1865" i="1"/>
  <c r="AR1544" i="1"/>
  <c r="AS1544" i="1" s="1"/>
  <c r="AQ860" i="1"/>
  <c r="AS860" i="1" s="1"/>
  <c r="AR924" i="1"/>
  <c r="AT924" i="1" s="1"/>
  <c r="AV1632" i="1"/>
  <c r="AV1274" i="1"/>
  <c r="AR1665" i="1"/>
  <c r="AS1665" i="1" s="1"/>
  <c r="AR2589" i="1"/>
  <c r="AR2467" i="1"/>
  <c r="AT2467" i="1" s="1"/>
  <c r="AV2071" i="1"/>
  <c r="AQ1829" i="1"/>
  <c r="AT1829" i="1" s="1"/>
  <c r="AV816" i="1"/>
  <c r="AR1275" i="1"/>
  <c r="AT1275" i="1" s="1"/>
  <c r="AR1082" i="1"/>
  <c r="AT1082" i="1" s="1"/>
  <c r="AQ1344" i="1"/>
  <c r="AQ777" i="1"/>
  <c r="AR2478" i="1"/>
  <c r="AT2478" i="1" s="1"/>
  <c r="AV1320" i="1"/>
  <c r="AR856" i="1"/>
  <c r="AT856" i="1" s="1"/>
  <c r="AQ2707" i="1"/>
  <c r="AV1410" i="1"/>
  <c r="AV1042" i="1"/>
  <c r="AV1609" i="1"/>
  <c r="AQ2031" i="1"/>
  <c r="AS2031" i="1" s="1"/>
  <c r="AQ1401" i="1"/>
  <c r="AV2484" i="1"/>
  <c r="AR1328" i="1"/>
  <c r="AT1328" i="1" s="1"/>
  <c r="AV1904" i="1"/>
  <c r="AR1865" i="1"/>
  <c r="AV1544" i="1"/>
  <c r="AV860" i="1"/>
  <c r="AQ924" i="1"/>
  <c r="AR1632" i="1"/>
  <c r="AT1632" i="1" s="1"/>
  <c r="AR1274" i="1"/>
  <c r="AS1274" i="1" s="1"/>
  <c r="AV1665" i="1"/>
  <c r="AQ2589" i="1"/>
  <c r="AQ2467" i="1"/>
  <c r="AR1589" i="1"/>
  <c r="AQ2262" i="1"/>
  <c r="AS2262" i="1" s="1"/>
  <c r="AR2423" i="1"/>
  <c r="AS2423" i="1" s="1"/>
  <c r="AR1218" i="1"/>
  <c r="AS1218" i="1" s="1"/>
  <c r="AQ2478" i="1"/>
  <c r="AQ1320" i="1"/>
  <c r="AS1320" i="1" s="1"/>
  <c r="AV856" i="1"/>
  <c r="AR2707" i="1"/>
  <c r="AQ1410" i="1"/>
  <c r="AS1410" i="1" s="1"/>
  <c r="AQ1042" i="1"/>
  <c r="AS1042" i="1" s="1"/>
  <c r="AR1609" i="1"/>
  <c r="AT1609" i="1" s="1"/>
  <c r="AV2031" i="1"/>
  <c r="AR1401" i="1"/>
  <c r="AV1345" i="1"/>
  <c r="AV2147" i="1"/>
  <c r="AQ2156" i="1"/>
  <c r="AR2695" i="1"/>
  <c r="AQ1757" i="1"/>
  <c r="AV1379" i="1"/>
  <c r="AR1356" i="1"/>
  <c r="AT1356" i="1" s="1"/>
  <c r="AR2451" i="1"/>
  <c r="AS2451" i="1" s="1"/>
  <c r="AQ1941" i="1"/>
  <c r="AR2675" i="1"/>
  <c r="AT2675" i="1" s="1"/>
  <c r="AR1540" i="1"/>
  <c r="AS1540" i="1" s="1"/>
  <c r="AQ2216" i="1"/>
  <c r="AR1943" i="1"/>
  <c r="AS1943" i="1" s="1"/>
  <c r="AQ1589" i="1"/>
  <c r="AV2262" i="1"/>
  <c r="AV2423" i="1"/>
  <c r="AV1218" i="1"/>
  <c r="AQ825" i="1"/>
  <c r="AR1569" i="1"/>
  <c r="AS1569" i="1" s="1"/>
  <c r="AQ1345" i="1"/>
  <c r="AS1345" i="1" s="1"/>
  <c r="AR2147" i="1"/>
  <c r="AT2147" i="1" s="1"/>
  <c r="AR2156" i="1"/>
  <c r="AT2156" i="1" s="1"/>
  <c r="AQ2695" i="1"/>
  <c r="AR1757" i="1"/>
  <c r="AS1757" i="1" s="1"/>
  <c r="AQ1379" i="1"/>
  <c r="AS1379" i="1" s="1"/>
  <c r="AV1356" i="1"/>
  <c r="AV2451" i="1"/>
  <c r="AR1941" i="1"/>
  <c r="AS1941" i="1" s="1"/>
  <c r="AV2675" i="1"/>
  <c r="AQ1540" i="1"/>
  <c r="AR2216" i="1"/>
  <c r="AT2216" i="1" s="1"/>
  <c r="AV1943" i="1"/>
  <c r="AV825" i="1"/>
  <c r="AV1569" i="1"/>
  <c r="AR1908" i="1"/>
  <c r="AT1908" i="1" s="1"/>
  <c r="AQ1209" i="1"/>
  <c r="AS1209" i="1" s="1"/>
  <c r="AQ1018" i="1"/>
  <c r="AS1018" i="1" s="1"/>
  <c r="AR2348" i="1"/>
  <c r="AT2348" i="1" s="1"/>
  <c r="AR1366" i="1"/>
  <c r="AT1366" i="1" s="1"/>
  <c r="AR1803" i="1"/>
  <c r="AT1803" i="1" s="1"/>
  <c r="AQ2283" i="1"/>
  <c r="AS2283" i="1" s="1"/>
  <c r="AV1856" i="1"/>
  <c r="AV2085" i="1"/>
  <c r="AQ1779" i="1"/>
  <c r="AV1459" i="1"/>
  <c r="AV1908" i="1"/>
  <c r="AV1209" i="1"/>
  <c r="AV1018" i="1"/>
  <c r="AQ2348" i="1"/>
  <c r="AQ1366" i="1"/>
  <c r="AV1803" i="1"/>
  <c r="AV2283" i="1"/>
  <c r="AR1856" i="1"/>
  <c r="AS1856" i="1" s="1"/>
  <c r="AR2222" i="1"/>
  <c r="AV1958" i="1"/>
  <c r="AR1387" i="1"/>
  <c r="AS1387" i="1" s="1"/>
  <c r="AR2085" i="1"/>
  <c r="AT2085" i="1" s="1"/>
  <c r="AR1779" i="1"/>
  <c r="AS1779" i="1" s="1"/>
  <c r="AR1459" i="1"/>
  <c r="AS1459" i="1" s="1"/>
  <c r="AQ2222" i="1"/>
  <c r="AR1958" i="1"/>
  <c r="AS1958" i="1" s="1"/>
  <c r="L15" i="1"/>
  <c r="L12" i="1"/>
  <c r="L19" i="1"/>
  <c r="L23" i="1"/>
  <c r="L14" i="1"/>
  <c r="L27" i="1"/>
  <c r="L30" i="1"/>
  <c r="L13" i="1"/>
  <c r="L17" i="1"/>
  <c r="L21" i="1"/>
  <c r="L31" i="1"/>
  <c r="L20" i="1"/>
  <c r="L22" i="1"/>
  <c r="L29" i="1"/>
  <c r="L24" i="1"/>
  <c r="L18" i="1"/>
  <c r="L16" i="1"/>
  <c r="L28" i="1"/>
  <c r="L25" i="1"/>
  <c r="L26" i="1"/>
  <c r="AR1864" i="1"/>
  <c r="AS1864" i="1" s="1"/>
  <c r="AV1710" i="1"/>
  <c r="AR851" i="1"/>
  <c r="AT851" i="1" s="1"/>
  <c r="AQ2628" i="1"/>
  <c r="AQ770" i="1"/>
  <c r="AR767" i="1"/>
  <c r="AQ767" i="1"/>
  <c r="AR770" i="1"/>
  <c r="AR1244" i="1"/>
  <c r="AS1244" i="1" s="1"/>
  <c r="AV1244" i="1"/>
  <c r="AQ2309" i="1"/>
  <c r="AV1874" i="1"/>
  <c r="AV1061" i="1"/>
  <c r="AV1647" i="1"/>
  <c r="AQ1874" i="1"/>
  <c r="AT1874" i="1" s="1"/>
  <c r="AV2442" i="1"/>
  <c r="AR2628" i="1"/>
  <c r="AT2628" i="1" s="1"/>
  <c r="AR2578" i="1"/>
  <c r="AT2578" i="1" s="1"/>
  <c r="AQ2441" i="1"/>
  <c r="AS2441" i="1" s="1"/>
  <c r="AV2520" i="1"/>
  <c r="AR2418" i="1"/>
  <c r="AT2418" i="1" s="1"/>
  <c r="AQ2520" i="1"/>
  <c r="AS2520" i="1" s="1"/>
  <c r="AR1500" i="1"/>
  <c r="AT1500" i="1" s="1"/>
  <c r="AV1105" i="1"/>
  <c r="AR1445" i="1"/>
  <c r="D2587" i="1"/>
  <c r="E2587" i="1" s="1"/>
  <c r="AR2379" i="1"/>
  <c r="AT2379" i="1" s="1"/>
  <c r="AV2716" i="1"/>
  <c r="AV903" i="1"/>
  <c r="AR2470" i="1"/>
  <c r="AT2470" i="1" s="1"/>
  <c r="R2080" i="1"/>
  <c r="T2080" i="1" s="1"/>
  <c r="AQ2417" i="1"/>
  <c r="AR2417" i="1"/>
  <c r="AT2417" i="1" s="1"/>
  <c r="AR775" i="1"/>
  <c r="AT775" i="1" s="1"/>
  <c r="AR1897" i="1"/>
  <c r="AT1897" i="1" s="1"/>
  <c r="AV1897" i="1"/>
  <c r="AV1124" i="1"/>
  <c r="Q2375" i="1"/>
  <c r="S2375" i="1" s="1"/>
  <c r="AQ1124" i="1"/>
  <c r="AS1124" i="1" s="1"/>
  <c r="AV2663" i="1"/>
  <c r="R1671" i="1"/>
  <c r="T1671" i="1" s="1"/>
  <c r="AR2663" i="1"/>
  <c r="AS2663" i="1" s="1"/>
  <c r="AE999" i="1"/>
  <c r="AG999" i="1" s="1"/>
  <c r="AQ1336" i="1"/>
  <c r="AS1336" i="1" s="1"/>
  <c r="AD1247" i="1"/>
  <c r="AF1247" i="1" s="1"/>
  <c r="V2010" i="1"/>
  <c r="AR1786" i="1"/>
  <c r="AQ2570" i="1"/>
  <c r="AS2570" i="1" s="1"/>
  <c r="H1696" i="1"/>
  <c r="AI1247" i="1"/>
  <c r="AV2570" i="1"/>
  <c r="C1696" i="1"/>
  <c r="F1696" i="1" s="1"/>
  <c r="AR1893" i="1"/>
  <c r="AS1893" i="1" s="1"/>
  <c r="AV2211" i="1"/>
  <c r="V1671" i="1"/>
  <c r="H2248" i="1"/>
  <c r="V978" i="1"/>
  <c r="AV1893" i="1"/>
  <c r="AQ2211" i="1"/>
  <c r="AS2211" i="1" s="1"/>
  <c r="AR925" i="1"/>
  <c r="C2248" i="1"/>
  <c r="E2248" i="1" s="1"/>
  <c r="AV1911" i="1"/>
  <c r="C1333" i="1"/>
  <c r="AQ925" i="1"/>
  <c r="AQ1801" i="1"/>
  <c r="AT1801" i="1" s="1"/>
  <c r="AQ1449" i="1"/>
  <c r="AS1449" i="1" s="1"/>
  <c r="AR1911" i="1"/>
  <c r="AS1911" i="1" s="1"/>
  <c r="AV1008" i="1"/>
  <c r="AV2414" i="1"/>
  <c r="D1333" i="1"/>
  <c r="F1333" i="1" s="1"/>
  <c r="AV1801" i="1"/>
  <c r="H1220" i="1"/>
  <c r="AQ1842" i="1"/>
  <c r="AT1842" i="1" s="1"/>
  <c r="AV1449" i="1"/>
  <c r="AV2190" i="1"/>
  <c r="AQ2479" i="1"/>
  <c r="AQ1008" i="1"/>
  <c r="AS1008" i="1" s="1"/>
  <c r="AR2414" i="1"/>
  <c r="AS2414" i="1" s="1"/>
  <c r="AV2668" i="1"/>
  <c r="D1220" i="1"/>
  <c r="E1220" i="1" s="1"/>
  <c r="AR2190" i="1"/>
  <c r="AS2190" i="1" s="1"/>
  <c r="AR2479" i="1"/>
  <c r="AT2479" i="1" s="1"/>
  <c r="AR2668" i="1"/>
  <c r="AS2668" i="1" s="1"/>
  <c r="AQ1979" i="1"/>
  <c r="H1438" i="1"/>
  <c r="AQ1638" i="1"/>
  <c r="AV1842" i="1"/>
  <c r="AR2643" i="1"/>
  <c r="AS2643" i="1" s="1"/>
  <c r="AV2607" i="1"/>
  <c r="AQ2483" i="1"/>
  <c r="AS2483" i="1" s="1"/>
  <c r="R2695" i="1"/>
  <c r="T2695" i="1" s="1"/>
  <c r="AR1638" i="1"/>
  <c r="AS1638" i="1" s="1"/>
  <c r="AQ1786" i="1"/>
  <c r="AQ775" i="1"/>
  <c r="AV2643" i="1"/>
  <c r="AR2607" i="1"/>
  <c r="AS2607" i="1" s="1"/>
  <c r="AV2483" i="1"/>
  <c r="V2375" i="1"/>
  <c r="C2006" i="1"/>
  <c r="F2006" i="1" s="1"/>
  <c r="AV1336" i="1"/>
  <c r="AR1979" i="1"/>
  <c r="AS1979" i="1" s="1"/>
  <c r="C1648" i="1"/>
  <c r="D1532" i="1"/>
  <c r="E1532" i="1" s="1"/>
  <c r="V2110" i="1"/>
  <c r="AV1869" i="1"/>
  <c r="AR983" i="1"/>
  <c r="AT983" i="1" s="1"/>
  <c r="C2402" i="1"/>
  <c r="E2402" i="1" s="1"/>
  <c r="AQ831" i="1"/>
  <c r="AS831" i="1" s="1"/>
  <c r="AQ1287" i="1"/>
  <c r="AR2492" i="1"/>
  <c r="AQ1880" i="1"/>
  <c r="AT1880" i="1" s="1"/>
  <c r="AQ793" i="1"/>
  <c r="H1316" i="1"/>
  <c r="AR793" i="1"/>
  <c r="H1458" i="1"/>
  <c r="AV1168" i="1"/>
  <c r="H1026" i="1"/>
  <c r="AR1485" i="1"/>
  <c r="AT1485" i="1" s="1"/>
  <c r="AV2342" i="1"/>
  <c r="D1739" i="1"/>
  <c r="E1739" i="1" s="1"/>
  <c r="C2024" i="1"/>
  <c r="E2024" i="1" s="1"/>
  <c r="AV831" i="1"/>
  <c r="AR1287" i="1"/>
  <c r="AT1287" i="1" s="1"/>
  <c r="AV983" i="1"/>
  <c r="AQ2437" i="1"/>
  <c r="AS2437" i="1" s="1"/>
  <c r="AQ1168" i="1"/>
  <c r="AS1168" i="1" s="1"/>
  <c r="Q2110" i="1"/>
  <c r="S2110" i="1" s="1"/>
  <c r="C1026" i="1"/>
  <c r="E1026" i="1" s="1"/>
  <c r="H2402" i="1"/>
  <c r="H2024" i="1"/>
  <c r="D1458" i="1"/>
  <c r="F1458" i="1" s="1"/>
  <c r="AQ1485" i="1"/>
  <c r="AQ1869" i="1"/>
  <c r="AT1869" i="1" s="1"/>
  <c r="AV990" i="1"/>
  <c r="AQ1781" i="1"/>
  <c r="AT1781" i="1" s="1"/>
  <c r="AV2437" i="1"/>
  <c r="D841" i="1"/>
  <c r="F841" i="1" s="1"/>
  <c r="Q2307" i="1"/>
  <c r="S2307" i="1" s="1"/>
  <c r="AD2081" i="1"/>
  <c r="AD1932" i="1"/>
  <c r="AR2259" i="1"/>
  <c r="AS2259" i="1" s="1"/>
  <c r="V1461" i="1"/>
  <c r="H2237" i="1"/>
  <c r="AR990" i="1"/>
  <c r="AT990" i="1" s="1"/>
  <c r="AV1781" i="1"/>
  <c r="AR2252" i="1"/>
  <c r="AS2252" i="1" s="1"/>
  <c r="H841" i="1"/>
  <c r="V2307" i="1"/>
  <c r="H1109" i="1"/>
  <c r="AE2081" i="1"/>
  <c r="H2721" i="1"/>
  <c r="AE1932" i="1"/>
  <c r="AQ2323" i="1"/>
  <c r="AS2323" i="1" s="1"/>
  <c r="AV2259" i="1"/>
  <c r="R1461" i="1"/>
  <c r="S1461" i="1" s="1"/>
  <c r="C2237" i="1"/>
  <c r="E2237" i="1" s="1"/>
  <c r="AV1506" i="1"/>
  <c r="AR764" i="1"/>
  <c r="AT764" i="1" s="1"/>
  <c r="AR1132" i="1"/>
  <c r="AT1132" i="1" s="1"/>
  <c r="AV2646" i="1"/>
  <c r="AV2252" i="1"/>
  <c r="H2351" i="1"/>
  <c r="D1109" i="1"/>
  <c r="E1109" i="1" s="1"/>
  <c r="C2721" i="1"/>
  <c r="E2721" i="1" s="1"/>
  <c r="AV2323" i="1"/>
  <c r="V1090" i="1"/>
  <c r="H1129" i="1"/>
  <c r="AV764" i="1"/>
  <c r="AV1132" i="1"/>
  <c r="AQ2646" i="1"/>
  <c r="AS2646" i="1" s="1"/>
  <c r="D2351" i="1"/>
  <c r="F2351" i="1" s="1"/>
  <c r="V1401" i="1"/>
  <c r="R1518" i="1"/>
  <c r="T1518" i="1" s="1"/>
  <c r="H2269" i="1"/>
  <c r="AR1368" i="1"/>
  <c r="AS1368" i="1" s="1"/>
  <c r="C1096" i="1"/>
  <c r="E1096" i="1" s="1"/>
  <c r="Q1090" i="1"/>
  <c r="S1090" i="1" s="1"/>
  <c r="C1129" i="1"/>
  <c r="E1129" i="1" s="1"/>
  <c r="AR2151" i="1"/>
  <c r="AT2151" i="1" s="1"/>
  <c r="D1159" i="1"/>
  <c r="F1159" i="1" s="1"/>
  <c r="Q1401" i="1"/>
  <c r="S1401" i="1" s="1"/>
  <c r="V1518" i="1"/>
  <c r="D2269" i="1"/>
  <c r="E2269" i="1" s="1"/>
  <c r="AV1368" i="1"/>
  <c r="H1096" i="1"/>
  <c r="C2073" i="1"/>
  <c r="E2073" i="1" s="1"/>
  <c r="AR1036" i="1"/>
  <c r="AS1036" i="1" s="1"/>
  <c r="AV2151" i="1"/>
  <c r="AQ2122" i="1"/>
  <c r="AS2122" i="1" s="1"/>
  <c r="C1159" i="1"/>
  <c r="AV2402" i="1"/>
  <c r="C2371" i="1"/>
  <c r="E2371" i="1" s="1"/>
  <c r="AV2488" i="1"/>
  <c r="AD1133" i="1"/>
  <c r="AF1133" i="1" s="1"/>
  <c r="H2073" i="1"/>
  <c r="AV2122" i="1"/>
  <c r="AQ2402" i="1"/>
  <c r="AS2402" i="1" s="1"/>
  <c r="H2371" i="1"/>
  <c r="V1274" i="1"/>
  <c r="H1122" i="1"/>
  <c r="V2311" i="1"/>
  <c r="AQ2488" i="1"/>
  <c r="AS2488" i="1" s="1"/>
  <c r="H846" i="1"/>
  <c r="AI1133" i="1"/>
  <c r="AQ2342" i="1"/>
  <c r="AS2342" i="1" s="1"/>
  <c r="AQ2492" i="1"/>
  <c r="C1739" i="1"/>
  <c r="Q1274" i="1"/>
  <c r="S1274" i="1" s="1"/>
  <c r="C1122" i="1"/>
  <c r="E1122" i="1" s="1"/>
  <c r="R2311" i="1"/>
  <c r="S2311" i="1" s="1"/>
  <c r="C846" i="1"/>
  <c r="E846" i="1" s="1"/>
  <c r="C1532" i="1"/>
  <c r="AV1036" i="1"/>
  <c r="AV1880" i="1"/>
  <c r="AQ2533" i="1"/>
  <c r="R1539" i="1"/>
  <c r="S1539" i="1" s="1"/>
  <c r="C1599" i="1"/>
  <c r="F1599" i="1" s="1"/>
  <c r="R1496" i="1"/>
  <c r="T1496" i="1" s="1"/>
  <c r="C1316" i="1"/>
  <c r="E1316" i="1" s="1"/>
  <c r="V1496" i="1"/>
  <c r="AD2001" i="1"/>
  <c r="AG2001" i="1" s="1"/>
  <c r="V2058" i="1"/>
  <c r="Q2480" i="1"/>
  <c r="R773" i="1"/>
  <c r="S773" i="1" s="1"/>
  <c r="H1188" i="1"/>
  <c r="R2480" i="1"/>
  <c r="T2480" i="1" s="1"/>
  <c r="AR1300" i="1"/>
  <c r="AT1300" i="1" s="1"/>
  <c r="D2347" i="1"/>
  <c r="F2347" i="1" s="1"/>
  <c r="R2339" i="1"/>
  <c r="S2339" i="1" s="1"/>
  <c r="C798" i="1"/>
  <c r="E798" i="1" s="1"/>
  <c r="H1039" i="1"/>
  <c r="D1679" i="1"/>
  <c r="AV2721" i="1"/>
  <c r="V1614" i="1"/>
  <c r="D1828" i="1"/>
  <c r="E1828" i="1" s="1"/>
  <c r="AR2364" i="1"/>
  <c r="AT2364" i="1" s="1"/>
  <c r="C2728" i="1"/>
  <c r="AQ812" i="1"/>
  <c r="AS812" i="1" s="1"/>
  <c r="AQ1591" i="1"/>
  <c r="AQ2130" i="1"/>
  <c r="AS2130" i="1" s="1"/>
  <c r="AR1450" i="1"/>
  <c r="AT1450" i="1" s="1"/>
  <c r="AR900" i="1"/>
  <c r="AT900" i="1" s="1"/>
  <c r="AE1938" i="1"/>
  <c r="AF1938" i="1" s="1"/>
  <c r="AV2223" i="1"/>
  <c r="AQ1910" i="1"/>
  <c r="AE1540" i="1"/>
  <c r="AF1540" i="1" s="1"/>
  <c r="AR903" i="1"/>
  <c r="AS903" i="1" s="1"/>
  <c r="AR2309" i="1"/>
  <c r="AV1450" i="1"/>
  <c r="C1004" i="1"/>
  <c r="AR2223" i="1"/>
  <c r="AS2223" i="1" s="1"/>
  <c r="H1767" i="1"/>
  <c r="AV2470" i="1"/>
  <c r="AQ2716" i="1"/>
  <c r="AS2716" i="1" s="1"/>
  <c r="AV2379" i="1"/>
  <c r="AI1983" i="1"/>
  <c r="AQ2364" i="1"/>
  <c r="AQ885" i="1"/>
  <c r="AS885" i="1" s="1"/>
  <c r="AV1465" i="1"/>
  <c r="AV1057" i="1"/>
  <c r="AD1746" i="1"/>
  <c r="H1713" i="1"/>
  <c r="AV1940" i="1"/>
  <c r="AV885" i="1"/>
  <c r="AR1465" i="1"/>
  <c r="AT1465" i="1" s="1"/>
  <c r="AR1057" i="1"/>
  <c r="AT1057" i="1" s="1"/>
  <c r="AQ1940" i="1"/>
  <c r="AT1940" i="1" s="1"/>
  <c r="AQ2312" i="1"/>
  <c r="AS2312" i="1" s="1"/>
  <c r="AR2075" i="1"/>
  <c r="AS2075" i="1" s="1"/>
  <c r="AQ1492" i="1"/>
  <c r="AE1746" i="1"/>
  <c r="AF1746" i="1" s="1"/>
  <c r="D1713" i="1"/>
  <c r="E1713" i="1" s="1"/>
  <c r="H1988" i="1"/>
  <c r="AV2312" i="1"/>
  <c r="AV2075" i="1"/>
  <c r="AQ1876" i="1"/>
  <c r="AT1876" i="1" s="1"/>
  <c r="AR1492" i="1"/>
  <c r="AT1492" i="1" s="1"/>
  <c r="Q1731" i="1"/>
  <c r="T1731" i="1" s="1"/>
  <c r="C2198" i="1"/>
  <c r="E2198" i="1" s="1"/>
  <c r="R1323" i="1"/>
  <c r="T1323" i="1" s="1"/>
  <c r="C860" i="1"/>
  <c r="E860" i="1" s="1"/>
  <c r="Q1007" i="1"/>
  <c r="S1007" i="1" s="1"/>
  <c r="AV1789" i="1"/>
  <c r="AR1573" i="1"/>
  <c r="AS1573" i="1" s="1"/>
  <c r="AV1876" i="1"/>
  <c r="AV1035" i="1"/>
  <c r="V1219" i="1"/>
  <c r="C2122" i="1"/>
  <c r="E2122" i="1" s="1"/>
  <c r="AV1690" i="1"/>
  <c r="H2673" i="1"/>
  <c r="H860" i="1"/>
  <c r="AI1436" i="1"/>
  <c r="R1400" i="1"/>
  <c r="T1400" i="1" s="1"/>
  <c r="AV2130" i="1"/>
  <c r="AQ1789" i="1"/>
  <c r="AT1789" i="1" s="1"/>
  <c r="AV1573" i="1"/>
  <c r="AV900" i="1"/>
  <c r="AR1035" i="1"/>
  <c r="AT1035" i="1" s="1"/>
  <c r="Q1219" i="1"/>
  <c r="S1219" i="1" s="1"/>
  <c r="AR1910" i="1"/>
  <c r="AS1910" i="1" s="1"/>
  <c r="AR1690" i="1"/>
  <c r="AT1690" i="1" s="1"/>
  <c r="AD1540" i="1"/>
  <c r="AD2563" i="1"/>
  <c r="V1105" i="1"/>
  <c r="AV1783" i="1"/>
  <c r="AR1783" i="1"/>
  <c r="AS1783" i="1" s="1"/>
  <c r="AV812" i="1"/>
  <c r="AR1591" i="1"/>
  <c r="AE2563" i="1"/>
  <c r="AG2563" i="1" s="1"/>
  <c r="Q978" i="1"/>
  <c r="S978" i="1" s="1"/>
  <c r="R1812" i="1"/>
  <c r="S1812" i="1" s="1"/>
  <c r="AR1713" i="1"/>
  <c r="AT1713" i="1" s="1"/>
  <c r="AQ2759" i="1"/>
  <c r="AS2759" i="1" s="1"/>
  <c r="AV1713" i="1"/>
  <c r="AV2759" i="1"/>
  <c r="AV2171" i="1"/>
  <c r="AQ2007" i="1"/>
  <c r="AT2007" i="1" s="1"/>
  <c r="AQ1127" i="1"/>
  <c r="AR2533" i="1"/>
  <c r="AT2533" i="1" s="1"/>
  <c r="AV1141" i="1"/>
  <c r="AQ2737" i="1"/>
  <c r="V2103" i="1"/>
  <c r="V1954" i="1"/>
  <c r="H1690" i="1"/>
  <c r="R1150" i="1"/>
  <c r="H2736" i="1"/>
  <c r="AV1572" i="1"/>
  <c r="AQ2331" i="1"/>
  <c r="AQ2721" i="1"/>
  <c r="AS2721" i="1" s="1"/>
  <c r="C1828" i="1"/>
  <c r="C1641" i="1"/>
  <c r="AI2001" i="1"/>
  <c r="V1330" i="1"/>
  <c r="Q2518" i="1"/>
  <c r="H1599" i="1"/>
  <c r="H1838" i="1"/>
  <c r="C1213" i="1"/>
  <c r="E1213" i="1" s="1"/>
  <c r="Q1553" i="1"/>
  <c r="R1483" i="1"/>
  <c r="S1483" i="1" s="1"/>
  <c r="AR2171" i="1"/>
  <c r="AT2171" i="1" s="1"/>
  <c r="AQ1506" i="1"/>
  <c r="AT1506" i="1" s="1"/>
  <c r="AV2007" i="1"/>
  <c r="AR1127" i="1"/>
  <c r="AQ1141" i="1"/>
  <c r="AS1141" i="1" s="1"/>
  <c r="AR2737" i="1"/>
  <c r="AT2737" i="1" s="1"/>
  <c r="C1679" i="1"/>
  <c r="H798" i="1"/>
  <c r="R2103" i="1"/>
  <c r="T2103" i="1" s="1"/>
  <c r="Q1954" i="1"/>
  <c r="T1954" i="1" s="1"/>
  <c r="D1690" i="1"/>
  <c r="F1690" i="1" s="1"/>
  <c r="C1039" i="1"/>
  <c r="E1039" i="1" s="1"/>
  <c r="AR2331" i="1"/>
  <c r="AS2331" i="1" s="1"/>
  <c r="D1641" i="1"/>
  <c r="E1641" i="1" s="1"/>
  <c r="V1007" i="1"/>
  <c r="AV2321" i="1"/>
  <c r="V773" i="1"/>
  <c r="Q1614" i="1"/>
  <c r="T1614" i="1" s="1"/>
  <c r="D2087" i="1"/>
  <c r="E2087" i="1" s="1"/>
  <c r="C2178" i="1"/>
  <c r="E2178" i="1" s="1"/>
  <c r="C855" i="1"/>
  <c r="AQ2744" i="1"/>
  <c r="AS2744" i="1" s="1"/>
  <c r="AQ1300" i="1"/>
  <c r="AQ2321" i="1"/>
  <c r="AS2321" i="1" s="1"/>
  <c r="AV1388" i="1"/>
  <c r="R1250" i="1"/>
  <c r="S1250" i="1" s="1"/>
  <c r="D1838" i="1"/>
  <c r="F1838" i="1" s="1"/>
  <c r="D1023" i="1"/>
  <c r="F1023" i="1" s="1"/>
  <c r="AQ1514" i="1"/>
  <c r="AT1514" i="1" s="1"/>
  <c r="D957" i="1"/>
  <c r="E957" i="1" s="1"/>
  <c r="D1257" i="1"/>
  <c r="F1257" i="1" s="1"/>
  <c r="C1011" i="1"/>
  <c r="E1011" i="1" s="1"/>
  <c r="D855" i="1"/>
  <c r="E855" i="1" s="1"/>
  <c r="Q1404" i="1"/>
  <c r="AV2744" i="1"/>
  <c r="V1250" i="1"/>
  <c r="C1023" i="1"/>
  <c r="AV1514" i="1"/>
  <c r="H957" i="1"/>
  <c r="AR1247" i="1"/>
  <c r="AS1247" i="1" s="1"/>
  <c r="AR1388" i="1"/>
  <c r="AT1388" i="1" s="1"/>
  <c r="R1553" i="1"/>
  <c r="C984" i="1"/>
  <c r="D2213" i="1"/>
  <c r="E2213" i="1" s="1"/>
  <c r="R1404" i="1"/>
  <c r="T1404" i="1" s="1"/>
  <c r="D1098" i="1"/>
  <c r="E1098" i="1" s="1"/>
  <c r="D984" i="1"/>
  <c r="F984" i="1" s="1"/>
  <c r="Q1664" i="1"/>
  <c r="T1664" i="1" s="1"/>
  <c r="C1044" i="1"/>
  <c r="E1044" i="1" s="1"/>
  <c r="AV1247" i="1"/>
  <c r="AR1133" i="1"/>
  <c r="AT1133" i="1" s="1"/>
  <c r="AR1752" i="1"/>
  <c r="AT1752" i="1" s="1"/>
  <c r="AR1299" i="1"/>
  <c r="AT1299" i="1" s="1"/>
  <c r="AR2011" i="1"/>
  <c r="AS2011" i="1" s="1"/>
  <c r="AQ2511" i="1"/>
  <c r="AS2511" i="1" s="1"/>
  <c r="C2027" i="1"/>
  <c r="V1707" i="1"/>
  <c r="H1098" i="1"/>
  <c r="R2239" i="1"/>
  <c r="T2239" i="1" s="1"/>
  <c r="H1213" i="1"/>
  <c r="V1664" i="1"/>
  <c r="H1044" i="1"/>
  <c r="R2275" i="1"/>
  <c r="S2275" i="1" s="1"/>
  <c r="V1018" i="1"/>
  <c r="V1483" i="1"/>
  <c r="AQ1133" i="1"/>
  <c r="AV1752" i="1"/>
  <c r="AV1717" i="1"/>
  <c r="AV1299" i="1"/>
  <c r="AQ2011" i="1"/>
  <c r="AV2511" i="1"/>
  <c r="D2027" i="1"/>
  <c r="R1707" i="1"/>
  <c r="S1707" i="1" s="1"/>
  <c r="AI1187" i="1"/>
  <c r="Q2239" i="1"/>
  <c r="AI2055" i="1"/>
  <c r="V2155" i="1"/>
  <c r="R1018" i="1"/>
  <c r="T1018" i="1" s="1"/>
  <c r="AR1717" i="1"/>
  <c r="AS1717" i="1" s="1"/>
  <c r="AR2501" i="1"/>
  <c r="AS2501" i="1" s="1"/>
  <c r="AQ1918" i="1"/>
  <c r="AT1918" i="1" s="1"/>
  <c r="AD1187" i="1"/>
  <c r="AF1187" i="1" s="1"/>
  <c r="AE2055" i="1"/>
  <c r="AF2055" i="1" s="1"/>
  <c r="AV1334" i="1"/>
  <c r="V2597" i="1"/>
  <c r="AD1221" i="1"/>
  <c r="AF1221" i="1" s="1"/>
  <c r="H1492" i="1"/>
  <c r="V2697" i="1"/>
  <c r="Q845" i="1"/>
  <c r="AD2000" i="1"/>
  <c r="AG2000" i="1" s="1"/>
  <c r="AV2501" i="1"/>
  <c r="AV1918" i="1"/>
  <c r="Q1150" i="1"/>
  <c r="C2736" i="1"/>
  <c r="E2736" i="1" s="1"/>
  <c r="AQ1334" i="1"/>
  <c r="AS1334" i="1" s="1"/>
  <c r="AQ1572" i="1"/>
  <c r="AT1572" i="1" s="1"/>
  <c r="Q2597" i="1"/>
  <c r="S2597" i="1" s="1"/>
  <c r="AI1221" i="1"/>
  <c r="C1492" i="1"/>
  <c r="E1492" i="1" s="1"/>
  <c r="R2697" i="1"/>
  <c r="S2697" i="1" s="1"/>
  <c r="V949" i="1"/>
  <c r="AI940" i="1"/>
  <c r="R807" i="1"/>
  <c r="T807" i="1" s="1"/>
  <c r="C1155" i="1"/>
  <c r="E1155" i="1" s="1"/>
  <c r="AQ1648" i="1"/>
  <c r="AQ2760" i="1"/>
  <c r="AS2760" i="1" s="1"/>
  <c r="AV2760" i="1"/>
  <c r="AR2175" i="1"/>
  <c r="AQ1915" i="1"/>
  <c r="AV2230" i="1"/>
  <c r="AR1085" i="1"/>
  <c r="AS1085" i="1" s="1"/>
  <c r="AR1839" i="1"/>
  <c r="AQ1686" i="1"/>
  <c r="AR1213" i="1"/>
  <c r="AT1213" i="1" s="1"/>
  <c r="AR1699" i="1"/>
  <c r="AT1699" i="1" s="1"/>
  <c r="AR1686" i="1"/>
  <c r="AS1686" i="1" s="1"/>
  <c r="AV2282" i="1"/>
  <c r="AQ2282" i="1"/>
  <c r="AS2282" i="1" s="1"/>
  <c r="AQ2115" i="1"/>
  <c r="AS2115" i="1" s="1"/>
  <c r="AR2308" i="1"/>
  <c r="AS2308" i="1" s="1"/>
  <c r="AR1062" i="1"/>
  <c r="AS1062" i="1" s="1"/>
  <c r="AQ1823" i="1"/>
  <c r="AQ1189" i="1"/>
  <c r="AS1189" i="1" s="1"/>
  <c r="AV2037" i="1"/>
  <c r="AV1699" i="1"/>
  <c r="AR1414" i="1"/>
  <c r="AT1414" i="1" s="1"/>
  <c r="AR1823" i="1"/>
  <c r="AS1823" i="1" s="1"/>
  <c r="AQ1965" i="1"/>
  <c r="AQ2175" i="1"/>
  <c r="AV2115" i="1"/>
  <c r="AR1915" i="1"/>
  <c r="AR1648" i="1"/>
  <c r="AS1648" i="1" s="1"/>
  <c r="AV2308" i="1"/>
  <c r="AV1606" i="1"/>
  <c r="AV1213" i="1"/>
  <c r="AV1558" i="1"/>
  <c r="AR2230" i="1"/>
  <c r="AT2230" i="1" s="1"/>
  <c r="AR1558" i="1"/>
  <c r="AS1558" i="1" s="1"/>
  <c r="AR2704" i="1"/>
  <c r="AT2704" i="1" s="1"/>
  <c r="AQ1240" i="1"/>
  <c r="AS1240" i="1" s="1"/>
  <c r="AV1062" i="1"/>
  <c r="AV2704" i="1"/>
  <c r="AQ1988" i="1"/>
  <c r="AR863" i="1"/>
  <c r="AT863" i="1" s="1"/>
  <c r="AV1189" i="1"/>
  <c r="AR2037" i="1"/>
  <c r="AT2037" i="1" s="1"/>
  <c r="AR1988" i="1"/>
  <c r="AS1988" i="1" s="1"/>
  <c r="AQ863" i="1"/>
  <c r="AV1442" i="1"/>
  <c r="AQ2730" i="1"/>
  <c r="AQ1061" i="1"/>
  <c r="AS1061" i="1" s="1"/>
  <c r="AR1848" i="1"/>
  <c r="AT1848" i="1" s="1"/>
  <c r="AV2441" i="1"/>
  <c r="AQ2623" i="1"/>
  <c r="AQ851" i="1"/>
  <c r="AQ1981" i="1"/>
  <c r="AT1981" i="1" s="1"/>
  <c r="AQ1500" i="1"/>
  <c r="AQ2442" i="1"/>
  <c r="AS2442" i="1" s="1"/>
  <c r="AV1046" i="1"/>
  <c r="AQ2418" i="1"/>
  <c r="AQ2176" i="1"/>
  <c r="AQ1105" i="1"/>
  <c r="AS1105" i="1" s="1"/>
  <c r="AQ1710" i="1"/>
  <c r="AT1710" i="1" s="1"/>
  <c r="AQ1111" i="1"/>
  <c r="AS1111" i="1" s="1"/>
  <c r="AR1647" i="1"/>
  <c r="AT1647" i="1" s="1"/>
  <c r="AR1257" i="1"/>
  <c r="AR2679" i="1"/>
  <c r="AS2679" i="1" s="1"/>
  <c r="AR1658" i="1"/>
  <c r="AS1658" i="1" s="1"/>
  <c r="AV1006" i="1"/>
  <c r="AV1758" i="1"/>
  <c r="AQ1257" i="1"/>
  <c r="AV2679" i="1"/>
  <c r="AQ1658" i="1"/>
  <c r="AR1006" i="1"/>
  <c r="AT1006" i="1" s="1"/>
  <c r="AQ1758" i="1"/>
  <c r="AT1758" i="1" s="1"/>
  <c r="AR2354" i="1"/>
  <c r="AV2578" i="1"/>
  <c r="AR1371" i="1"/>
  <c r="AT1371" i="1" s="1"/>
  <c r="AV1111" i="1"/>
  <c r="AR1749" i="1"/>
  <c r="AT1749" i="1" s="1"/>
  <c r="AV1117" i="1"/>
  <c r="AQ1223" i="1"/>
  <c r="AR2185" i="1"/>
  <c r="AT2185" i="1" s="1"/>
  <c r="AR2079" i="1"/>
  <c r="AT2079" i="1" s="1"/>
  <c r="AR1954" i="1"/>
  <c r="AS1954" i="1" s="1"/>
  <c r="AE2560" i="1"/>
  <c r="AG2560" i="1" s="1"/>
  <c r="AQ2635" i="1"/>
  <c r="AV2008" i="1"/>
  <c r="AV844" i="1"/>
  <c r="AV1705" i="1"/>
  <c r="AR2104" i="1"/>
  <c r="AT2104" i="1" s="1"/>
  <c r="C1674" i="1"/>
  <c r="AQ773" i="1"/>
  <c r="AR1830" i="1"/>
  <c r="AS1830" i="1" s="1"/>
  <c r="AV1264" i="1"/>
  <c r="AD2560" i="1"/>
  <c r="AV1834" i="1"/>
  <c r="AR1290" i="1"/>
  <c r="AT1290" i="1" s="1"/>
  <c r="AQ1019" i="1"/>
  <c r="AS1019" i="1" s="1"/>
  <c r="AQ1290" i="1"/>
  <c r="AR850" i="1"/>
  <c r="AT850" i="1" s="1"/>
  <c r="AQ1639" i="1"/>
  <c r="AT1639" i="1" s="1"/>
  <c r="AR2149" i="1"/>
  <c r="AR1548" i="1"/>
  <c r="AS1548" i="1" s="1"/>
  <c r="AV864" i="1"/>
  <c r="AV1240" i="1"/>
  <c r="AQ2149" i="1"/>
  <c r="AR809" i="1"/>
  <c r="AT809" i="1" s="1"/>
  <c r="AQ809" i="1"/>
  <c r="AR2150" i="1"/>
  <c r="AT2150" i="1" s="1"/>
  <c r="C1399" i="1"/>
  <c r="E1399" i="1" s="1"/>
  <c r="AQ1383" i="1"/>
  <c r="AQ1516" i="1"/>
  <c r="AT1516" i="1" s="1"/>
  <c r="AR1119" i="1"/>
  <c r="AT1119" i="1" s="1"/>
  <c r="AR1530" i="1"/>
  <c r="AT1530" i="1" s="1"/>
  <c r="AR2221" i="1"/>
  <c r="AT2221" i="1" s="1"/>
  <c r="AR1150" i="1"/>
  <c r="AS1150" i="1" s="1"/>
  <c r="AQ1405" i="1"/>
  <c r="AQ1772" i="1"/>
  <c r="AT1772" i="1" s="1"/>
  <c r="AR1405" i="1"/>
  <c r="AT1405" i="1" s="1"/>
  <c r="R835" i="1"/>
  <c r="S835" i="1" s="1"/>
  <c r="AQ2536" i="1"/>
  <c r="AS2536" i="1" s="1"/>
  <c r="AV1150" i="1"/>
  <c r="AR2008" i="1"/>
  <c r="AS2008" i="1" s="1"/>
  <c r="AR773" i="1"/>
  <c r="AT773" i="1" s="1"/>
  <c r="AQ844" i="1"/>
  <c r="AS844" i="1" s="1"/>
  <c r="AQ1117" i="1"/>
  <c r="AS1117" i="1" s="1"/>
  <c r="AQ1705" i="1"/>
  <c r="AT1705" i="1" s="1"/>
  <c r="AQ2185" i="1"/>
  <c r="C1112" i="1"/>
  <c r="E1112" i="1" s="1"/>
  <c r="AV1981" i="1"/>
  <c r="AR1442" i="1"/>
  <c r="AT1442" i="1" s="1"/>
  <c r="AR2635" i="1"/>
  <c r="AT2635" i="1" s="1"/>
  <c r="D1927" i="1"/>
  <c r="F1927" i="1" s="1"/>
  <c r="AV2104" i="1"/>
  <c r="AR2730" i="1"/>
  <c r="AT2730" i="1" s="1"/>
  <c r="AV1161" i="1"/>
  <c r="AV1702" i="1"/>
  <c r="AV2079" i="1"/>
  <c r="AV1749" i="1"/>
  <c r="AQ1487" i="1"/>
  <c r="AQ1212" i="1"/>
  <c r="AS1212" i="1" s="1"/>
  <c r="AV1954" i="1"/>
  <c r="D1674" i="1"/>
  <c r="E1674" i="1" s="1"/>
  <c r="AR1161" i="1"/>
  <c r="AS1161" i="1" s="1"/>
  <c r="AR1325" i="1"/>
  <c r="AS1325" i="1" s="1"/>
  <c r="AQ1702" i="1"/>
  <c r="AT1702" i="1" s="1"/>
  <c r="AR1487" i="1"/>
  <c r="AT1487" i="1" s="1"/>
  <c r="AV1212" i="1"/>
  <c r="AV2280" i="1"/>
  <c r="AV1283" i="1"/>
  <c r="AR2280" i="1"/>
  <c r="AS2280" i="1" s="1"/>
  <c r="AV1325" i="1"/>
  <c r="AQ1031" i="1"/>
  <c r="AV1712" i="1"/>
  <c r="Q1175" i="1"/>
  <c r="S1175" i="1" s="1"/>
  <c r="AR1031" i="1"/>
  <c r="AT1031" i="1" s="1"/>
  <c r="AQ2750" i="1"/>
  <c r="AS2750" i="1" s="1"/>
  <c r="D1047" i="1"/>
  <c r="F1047" i="1" s="1"/>
  <c r="R1991" i="1"/>
  <c r="S1991" i="1" s="1"/>
  <c r="AV2656" i="1"/>
  <c r="AQ2110" i="1"/>
  <c r="H2389" i="1"/>
  <c r="AV2389" i="1"/>
  <c r="D1929" i="1"/>
  <c r="F1929" i="1" s="1"/>
  <c r="AV1883" i="1"/>
  <c r="AV1848" i="1"/>
  <c r="AR1223" i="1"/>
  <c r="AR2389" i="1"/>
  <c r="AT2389" i="1" s="1"/>
  <c r="AQ1484" i="1"/>
  <c r="AS1484" i="1" s="1"/>
  <c r="AV1119" i="1"/>
  <c r="AQ1883" i="1"/>
  <c r="AT1883" i="1" s="1"/>
  <c r="AR2381" i="1"/>
  <c r="AT2381" i="1" s="1"/>
  <c r="AQ1454" i="1"/>
  <c r="AR1004" i="1"/>
  <c r="AT1004" i="1" s="1"/>
  <c r="AQ2598" i="1"/>
  <c r="AV2074" i="1"/>
  <c r="AV1516" i="1"/>
  <c r="AV1772" i="1"/>
  <c r="AR2110" i="1"/>
  <c r="AT2110" i="1" s="1"/>
  <c r="AQ1283" i="1"/>
  <c r="AS1283" i="1" s="1"/>
  <c r="AQ2656" i="1"/>
  <c r="AS2656" i="1" s="1"/>
  <c r="AV1484" i="1"/>
  <c r="AV2750" i="1"/>
  <c r="AV2405" i="1"/>
  <c r="D1475" i="1"/>
  <c r="AV999" i="1"/>
  <c r="AV1793" i="1"/>
  <c r="AQ1264" i="1"/>
  <c r="AS1264" i="1" s="1"/>
  <c r="AV1138" i="1"/>
  <c r="AV1745" i="1"/>
  <c r="AQ2390" i="1"/>
  <c r="AS2390" i="1" s="1"/>
  <c r="AV1530" i="1"/>
  <c r="Q1259" i="1"/>
  <c r="H938" i="1"/>
  <c r="AV2362" i="1"/>
  <c r="AR999" i="1"/>
  <c r="AS999" i="1" s="1"/>
  <c r="AQ1793" i="1"/>
  <c r="AT1793" i="1" s="1"/>
  <c r="AV1246" i="1"/>
  <c r="AQ1513" i="1"/>
  <c r="D938" i="1"/>
  <c r="F938" i="1" s="1"/>
  <c r="V2443" i="1"/>
  <c r="AV1192" i="1"/>
  <c r="AV2322" i="1"/>
  <c r="AQ976" i="1"/>
  <c r="AQ2554" i="1"/>
  <c r="AS2554" i="1" s="1"/>
  <c r="AR1513" i="1"/>
  <c r="AS1513" i="1" s="1"/>
  <c r="AQ1146" i="1"/>
  <c r="AS1146" i="1" s="1"/>
  <c r="AV2349" i="1"/>
  <c r="AQ1192" i="1"/>
  <c r="AS1192" i="1" s="1"/>
  <c r="AQ2381" i="1"/>
  <c r="AR1454" i="1"/>
  <c r="AT1454" i="1" s="1"/>
  <c r="AV2554" i="1"/>
  <c r="AQ1466" i="1"/>
  <c r="AS1466" i="1" s="1"/>
  <c r="AV1732" i="1"/>
  <c r="AR2349" i="1"/>
  <c r="AS2349" i="1" s="1"/>
  <c r="AQ1732" i="1"/>
  <c r="AT1732" i="1" s="1"/>
  <c r="AQ1004" i="1"/>
  <c r="AV1146" i="1"/>
  <c r="AR1089" i="1"/>
  <c r="AT1089" i="1" s="1"/>
  <c r="AQ1027" i="1"/>
  <c r="AS1027" i="1" s="1"/>
  <c r="AQ857" i="1"/>
  <c r="AS857" i="1" s="1"/>
  <c r="AQ1089" i="1"/>
  <c r="AR2322" i="1"/>
  <c r="AT2322" i="1" s="1"/>
  <c r="AQ1138" i="1"/>
  <c r="AS1138" i="1" s="1"/>
  <c r="AV2390" i="1"/>
  <c r="AR1349" i="1"/>
  <c r="AS1349" i="1" s="1"/>
  <c r="AQ2162" i="1"/>
  <c r="AS2162" i="1" s="1"/>
  <c r="AQ1834" i="1"/>
  <c r="AT1834" i="1" s="1"/>
  <c r="AR1253" i="1"/>
  <c r="AS1253" i="1" s="1"/>
  <c r="AR2756" i="1"/>
  <c r="AT2756" i="1" s="1"/>
  <c r="AQ2296" i="1"/>
  <c r="AV1595" i="1"/>
  <c r="AV1027" i="1"/>
  <c r="AR1435" i="1"/>
  <c r="AT1435" i="1" s="1"/>
  <c r="AQ1745" i="1"/>
  <c r="AT1745" i="1" s="1"/>
  <c r="AV1830" i="1"/>
  <c r="AQ2074" i="1"/>
  <c r="AS2074" i="1" s="1"/>
  <c r="AR1863" i="1"/>
  <c r="AT1863" i="1" s="1"/>
  <c r="AR2598" i="1"/>
  <c r="AR976" i="1"/>
  <c r="AQ1246" i="1"/>
  <c r="AS1246" i="1" s="1"/>
  <c r="AR1712" i="1"/>
  <c r="AS1712" i="1" s="1"/>
  <c r="AV1466" i="1"/>
  <c r="AV2119" i="1"/>
  <c r="AR1928" i="1"/>
  <c r="AT1928" i="1" s="1"/>
  <c r="AV1427" i="1"/>
  <c r="AV2536" i="1"/>
  <c r="AQ1754" i="1"/>
  <c r="AT1754" i="1" s="1"/>
  <c r="Q1296" i="1"/>
  <c r="AQ967" i="1"/>
  <c r="AS967" i="1" s="1"/>
  <c r="AV1134" i="1"/>
  <c r="AV1199" i="1"/>
  <c r="AQ1964" i="1"/>
  <c r="AT1964" i="1" s="1"/>
  <c r="D1715" i="1"/>
  <c r="AV1928" i="1"/>
  <c r="AV2357" i="1"/>
  <c r="AV1754" i="1"/>
  <c r="H1240" i="1"/>
  <c r="AV967" i="1"/>
  <c r="AV1590" i="1"/>
  <c r="AR1199" i="1"/>
  <c r="AS1199" i="1" s="1"/>
  <c r="AR1420" i="1"/>
  <c r="AS1420" i="1" s="1"/>
  <c r="AQ2357" i="1"/>
  <c r="AS2357" i="1" s="1"/>
  <c r="AR2465" i="1"/>
  <c r="AT2465" i="1" s="1"/>
  <c r="AQ2183" i="1"/>
  <c r="AR1590" i="1"/>
  <c r="AS1590" i="1" s="1"/>
  <c r="AV1420" i="1"/>
  <c r="AQ2465" i="1"/>
  <c r="AV2162" i="1"/>
  <c r="AV1253" i="1"/>
  <c r="AV2756" i="1"/>
  <c r="D2577" i="1"/>
  <c r="E2577" i="1" s="1"/>
  <c r="AV1339" i="1"/>
  <c r="AR1983" i="1"/>
  <c r="AS1983" i="1" s="1"/>
  <c r="AQ2221" i="1"/>
  <c r="AQ1364" i="1"/>
  <c r="AS1364" i="1" s="1"/>
  <c r="AQ2650" i="1"/>
  <c r="AS2650" i="1" s="1"/>
  <c r="AR1056" i="1"/>
  <c r="AT1056" i="1" s="1"/>
  <c r="AR1957" i="1"/>
  <c r="AT1957" i="1" s="1"/>
  <c r="AR1134" i="1"/>
  <c r="AT1134" i="1" s="1"/>
  <c r="AV1964" i="1"/>
  <c r="AV2537" i="1"/>
  <c r="AQ1228" i="1"/>
  <c r="AS1228" i="1" s="1"/>
  <c r="V2332" i="1"/>
  <c r="AV1364" i="1"/>
  <c r="AV1056" i="1"/>
  <c r="AV1349" i="1"/>
  <c r="AR2405" i="1"/>
  <c r="AT2405" i="1" s="1"/>
  <c r="AD2073" i="1"/>
  <c r="AV857" i="1"/>
  <c r="AQ1339" i="1"/>
  <c r="AS1339" i="1" s="1"/>
  <c r="AV1863" i="1"/>
  <c r="AQ850" i="1"/>
  <c r="R2533" i="1"/>
  <c r="T2533" i="1" s="1"/>
  <c r="AQ1983" i="1"/>
  <c r="AR2119" i="1"/>
  <c r="AS2119" i="1" s="1"/>
  <c r="AR2296" i="1"/>
  <c r="AT2296" i="1" s="1"/>
  <c r="H2577" i="1"/>
  <c r="Q1938" i="1"/>
  <c r="T1938" i="1" s="1"/>
  <c r="AR2362" i="1"/>
  <c r="AS2362" i="1" s="1"/>
  <c r="AR1383" i="1"/>
  <c r="AT1383" i="1" s="1"/>
  <c r="AQ1595" i="1"/>
  <c r="AT1595" i="1" s="1"/>
  <c r="AQ1435" i="1"/>
  <c r="D2713" i="1"/>
  <c r="F2713" i="1" s="1"/>
  <c r="AR2415" i="1"/>
  <c r="AT2415" i="1" s="1"/>
  <c r="AV782" i="1"/>
  <c r="C1419" i="1"/>
  <c r="E1419" i="1" s="1"/>
  <c r="AV1822" i="1"/>
  <c r="AV2571" i="1"/>
  <c r="AV1032" i="1"/>
  <c r="AQ1427" i="1"/>
  <c r="AS1427" i="1" s="1"/>
  <c r="AR2183" i="1"/>
  <c r="AT2183" i="1" s="1"/>
  <c r="AR1822" i="1"/>
  <c r="AT1822" i="1" s="1"/>
  <c r="AQ2571" i="1"/>
  <c r="AS2571" i="1" s="1"/>
  <c r="AR1032" i="1"/>
  <c r="AS1032" i="1" s="1"/>
  <c r="V1223" i="1"/>
  <c r="AV1498" i="1"/>
  <c r="AV790" i="1"/>
  <c r="AV2220" i="1"/>
  <c r="AR2564" i="1"/>
  <c r="AT2564" i="1" s="1"/>
  <c r="AV1428" i="1"/>
  <c r="AQ1498" i="1"/>
  <c r="AS1498" i="1" s="1"/>
  <c r="AQ790" i="1"/>
  <c r="AR2220" i="1"/>
  <c r="AS2220" i="1" s="1"/>
  <c r="AQ2564" i="1"/>
  <c r="AV1841" i="1"/>
  <c r="AV1997" i="1"/>
  <c r="AR1408" i="1"/>
  <c r="AT1408" i="1" s="1"/>
  <c r="V2616" i="1"/>
  <c r="AV2650" i="1"/>
  <c r="AV1957" i="1"/>
  <c r="AR1725" i="1"/>
  <c r="AQ2197" i="1"/>
  <c r="AS2197" i="1" s="1"/>
  <c r="AR1841" i="1"/>
  <c r="AT1841" i="1" s="1"/>
  <c r="AQ1997" i="1"/>
  <c r="AT1997" i="1" s="1"/>
  <c r="AV1408" i="1"/>
  <c r="Q2710" i="1"/>
  <c r="AV1725" i="1"/>
  <c r="AV2197" i="1"/>
  <c r="D2026" i="1"/>
  <c r="F2026" i="1" s="1"/>
  <c r="AV1524" i="1"/>
  <c r="AV1028" i="1"/>
  <c r="AQ1003" i="1"/>
  <c r="AS1003" i="1" s="1"/>
  <c r="AQ2048" i="1"/>
  <c r="AV2742" i="1"/>
  <c r="AQ1102" i="1"/>
  <c r="AS1102" i="1" s="1"/>
  <c r="AQ2233" i="1"/>
  <c r="AQ2617" i="1"/>
  <c r="AR1065" i="1"/>
  <c r="AS1065" i="1" s="1"/>
  <c r="AQ1678" i="1"/>
  <c r="AT1678" i="1" s="1"/>
  <c r="C2266" i="1"/>
  <c r="E2266" i="1" s="1"/>
  <c r="AR1524" i="1"/>
  <c r="AS1524" i="1" s="1"/>
  <c r="AQ1028" i="1"/>
  <c r="AS1028" i="1" s="1"/>
  <c r="AV1003" i="1"/>
  <c r="AR2048" i="1"/>
  <c r="AT2048" i="1" s="1"/>
  <c r="AQ2742" i="1"/>
  <c r="AV1102" i="1"/>
  <c r="AR2233" i="1"/>
  <c r="AT2233" i="1" s="1"/>
  <c r="AR2617" i="1"/>
  <c r="AV1065" i="1"/>
  <c r="AV1678" i="1"/>
  <c r="AV1019" i="1"/>
  <c r="AQ1548" i="1"/>
  <c r="AV1639" i="1"/>
  <c r="AV2150" i="1"/>
  <c r="AQ864" i="1"/>
  <c r="AR1782" i="1"/>
  <c r="AS1782" i="1" s="1"/>
  <c r="AQ2369" i="1"/>
  <c r="AV1828" i="1"/>
  <c r="AQ873" i="1"/>
  <c r="AR2481" i="1"/>
  <c r="AV2639" i="1"/>
  <c r="AQ2415" i="1"/>
  <c r="AQ2537" i="1"/>
  <c r="AS2537" i="1" s="1"/>
  <c r="AR1428" i="1"/>
  <c r="AS1428" i="1" s="1"/>
  <c r="AR782" i="1"/>
  <c r="AT782" i="1" s="1"/>
  <c r="AV1228" i="1"/>
  <c r="AQ1691" i="1"/>
  <c r="AV899" i="1"/>
  <c r="AQ1879" i="1"/>
  <c r="AV1782" i="1"/>
  <c r="AQ1347" i="1"/>
  <c r="C2340" i="1"/>
  <c r="E2340" i="1" s="1"/>
  <c r="AD1584" i="1"/>
  <c r="AG1584" i="1" s="1"/>
  <c r="AR873" i="1"/>
  <c r="AT873" i="1" s="1"/>
  <c r="AR2639" i="1"/>
  <c r="AS2639" i="1" s="1"/>
  <c r="AR1691" i="1"/>
  <c r="AS1691" i="1" s="1"/>
  <c r="AR899" i="1"/>
  <c r="AS899" i="1" s="1"/>
  <c r="AV1879" i="1"/>
  <c r="AR1347" i="1"/>
  <c r="AT1347" i="1" s="1"/>
  <c r="R1184" i="1"/>
  <c r="T1184" i="1" s="1"/>
  <c r="C1908" i="1"/>
  <c r="AR1828" i="1"/>
  <c r="AT1828" i="1" s="1"/>
  <c r="AQ2481" i="1"/>
  <c r="AR2400" i="1"/>
  <c r="AT2400" i="1" s="1"/>
  <c r="AV1762" i="1"/>
  <c r="AQ2206" i="1"/>
  <c r="AS2206" i="1" s="1"/>
  <c r="AR1071" i="1"/>
  <c r="AS1071" i="1" s="1"/>
  <c r="AV1646" i="1"/>
  <c r="AR2667" i="1"/>
  <c r="AS2667" i="1" s="1"/>
  <c r="AQ2400" i="1"/>
  <c r="AQ1762" i="1"/>
  <c r="AT1762" i="1" s="1"/>
  <c r="AV2206" i="1"/>
  <c r="AV1071" i="1"/>
  <c r="AR1646" i="1"/>
  <c r="AT1646" i="1" s="1"/>
  <c r="C1391" i="1"/>
  <c r="E1391" i="1" s="1"/>
  <c r="D1767" i="1"/>
  <c r="F1767" i="1" s="1"/>
  <c r="Q842" i="1"/>
  <c r="S842" i="1" s="1"/>
  <c r="AV2667" i="1"/>
  <c r="AV2369" i="1"/>
  <c r="H1399" i="1"/>
  <c r="V835" i="1"/>
  <c r="R2096" i="1"/>
  <c r="T2096" i="1" s="1"/>
  <c r="AI1521" i="1"/>
  <c r="V2272" i="1"/>
  <c r="C1298" i="1"/>
  <c r="E1298" i="1" s="1"/>
  <c r="V2385" i="1"/>
  <c r="D794" i="1"/>
  <c r="F794" i="1" s="1"/>
  <c r="D1053" i="1"/>
  <c r="F1053" i="1" s="1"/>
  <c r="H1695" i="1"/>
  <c r="C2344" i="1"/>
  <c r="Q2148" i="1"/>
  <c r="S2148" i="1" s="1"/>
  <c r="V1625" i="1"/>
  <c r="H1053" i="1"/>
  <c r="R1195" i="1"/>
  <c r="S1195" i="1" s="1"/>
  <c r="D1695" i="1"/>
  <c r="F1695" i="1" s="1"/>
  <c r="D2344" i="1"/>
  <c r="F2344" i="1" s="1"/>
  <c r="V2148" i="1"/>
  <c r="Q1625" i="1"/>
  <c r="T1625" i="1" s="1"/>
  <c r="V1547" i="1"/>
  <c r="H1896" i="1"/>
  <c r="C2228" i="1"/>
  <c r="V1195" i="1"/>
  <c r="C794" i="1"/>
  <c r="R1547" i="1"/>
  <c r="S1547" i="1" s="1"/>
  <c r="C1896" i="1"/>
  <c r="F1896" i="1" s="1"/>
  <c r="R2272" i="1"/>
  <c r="S2272" i="1" s="1"/>
  <c r="AD1521" i="1"/>
  <c r="AG1521" i="1" s="1"/>
  <c r="H1298" i="1"/>
  <c r="AE1705" i="1"/>
  <c r="AF1705" i="1" s="1"/>
  <c r="D2439" i="1"/>
  <c r="E2439" i="1" s="1"/>
  <c r="V2236" i="1"/>
  <c r="H1219" i="1"/>
  <c r="D1270" i="1"/>
  <c r="F1270" i="1" s="1"/>
  <c r="C1777" i="1"/>
  <c r="F1777" i="1" s="1"/>
  <c r="D2228" i="1"/>
  <c r="Q2296" i="1"/>
  <c r="S2296" i="1" s="1"/>
  <c r="H2566" i="1"/>
  <c r="R2718" i="1"/>
  <c r="T2718" i="1" s="1"/>
  <c r="H2385" i="1"/>
  <c r="C2347" i="1"/>
  <c r="Q983" i="1"/>
  <c r="H2439" i="1"/>
  <c r="R2236" i="1"/>
  <c r="T2236" i="1" s="1"/>
  <c r="C1219" i="1"/>
  <c r="E1219" i="1" s="1"/>
  <c r="C1270" i="1"/>
  <c r="H1310" i="1"/>
  <c r="H1777" i="1"/>
  <c r="V2296" i="1"/>
  <c r="C2566" i="1"/>
  <c r="E2566" i="1" s="1"/>
  <c r="V2718" i="1"/>
  <c r="C2385" i="1"/>
  <c r="E2385" i="1" s="1"/>
  <c r="AI2000" i="1"/>
  <c r="R983" i="1"/>
  <c r="C1609" i="1"/>
  <c r="F1609" i="1" s="1"/>
  <c r="H1308" i="1"/>
  <c r="AD1417" i="1"/>
  <c r="AF1417" i="1" s="1"/>
  <c r="D1310" i="1"/>
  <c r="E1310" i="1" s="1"/>
  <c r="C968" i="1"/>
  <c r="E968" i="1" s="1"/>
  <c r="H1207" i="1"/>
  <c r="H1609" i="1"/>
  <c r="H1198" i="1"/>
  <c r="D1308" i="1"/>
  <c r="E1308" i="1" s="1"/>
  <c r="AI1417" i="1"/>
  <c r="H968" i="1"/>
  <c r="D1207" i="1"/>
  <c r="Q1280" i="1"/>
  <c r="S1280" i="1" s="1"/>
  <c r="D1198" i="1"/>
  <c r="E1198" i="1" s="1"/>
  <c r="Q1976" i="1"/>
  <c r="T1976" i="1" s="1"/>
  <c r="Q2006" i="1"/>
  <c r="C2494" i="1"/>
  <c r="E2494" i="1" s="1"/>
  <c r="AI2187" i="1"/>
  <c r="AE2187" i="1"/>
  <c r="AF2187" i="1" s="1"/>
  <c r="H987" i="1"/>
  <c r="D2487" i="1"/>
  <c r="D1591" i="1"/>
  <c r="E1591" i="1" s="1"/>
  <c r="AI2325" i="1"/>
  <c r="C894" i="1"/>
  <c r="E894" i="1" s="1"/>
  <c r="C2585" i="1"/>
  <c r="AI2068" i="1"/>
  <c r="AE2325" i="1"/>
  <c r="AF2325" i="1" s="1"/>
  <c r="D987" i="1"/>
  <c r="E987" i="1" s="1"/>
  <c r="V2413" i="1"/>
  <c r="R1912" i="1"/>
  <c r="S1912" i="1" s="1"/>
  <c r="D2569" i="1"/>
  <c r="F2569" i="1" s="1"/>
  <c r="H1851" i="1"/>
  <c r="Q1392" i="1"/>
  <c r="Q1868" i="1"/>
  <c r="T1868" i="1" s="1"/>
  <c r="R1593" i="1"/>
  <c r="S1593" i="1" s="1"/>
  <c r="D2508" i="1"/>
  <c r="E2508" i="1" s="1"/>
  <c r="Q1770" i="1"/>
  <c r="T1770" i="1" s="1"/>
  <c r="H894" i="1"/>
  <c r="C1617" i="1"/>
  <c r="D1301" i="1"/>
  <c r="F1301" i="1" s="1"/>
  <c r="C2636" i="1"/>
  <c r="E2636" i="1" s="1"/>
  <c r="C1733" i="1"/>
  <c r="D1687" i="1"/>
  <c r="E1687" i="1" s="1"/>
  <c r="C2487" i="1"/>
  <c r="AE1968" i="1"/>
  <c r="AG1968" i="1" s="1"/>
  <c r="C2425" i="1"/>
  <c r="H2714" i="1"/>
  <c r="H2636" i="1"/>
  <c r="H2508" i="1"/>
  <c r="AD1099" i="1"/>
  <c r="D1851" i="1"/>
  <c r="E1851" i="1" s="1"/>
  <c r="C2714" i="1"/>
  <c r="E2714" i="1" s="1"/>
  <c r="V2082" i="1"/>
  <c r="R1392" i="1"/>
  <c r="T1392" i="1" s="1"/>
  <c r="Q1593" i="1"/>
  <c r="C944" i="1"/>
  <c r="AE1059" i="1"/>
  <c r="AF1059" i="1" s="1"/>
  <c r="R2413" i="1"/>
  <c r="T2413" i="1" s="1"/>
  <c r="C1983" i="1"/>
  <c r="AE1099" i="1"/>
  <c r="AG1099" i="1" s="1"/>
  <c r="V1239" i="1"/>
  <c r="R2082" i="1"/>
  <c r="T2082" i="1" s="1"/>
  <c r="D944" i="1"/>
  <c r="F944" i="1" s="1"/>
  <c r="AI1059" i="1"/>
  <c r="C2020" i="1"/>
  <c r="F2020" i="1" s="1"/>
  <c r="R2259" i="1"/>
  <c r="T2259" i="1" s="1"/>
  <c r="D1983" i="1"/>
  <c r="E1983" i="1" s="1"/>
  <c r="H2163" i="1"/>
  <c r="C1033" i="1"/>
  <c r="E1033" i="1" s="1"/>
  <c r="AD1853" i="1"/>
  <c r="D1793" i="1"/>
  <c r="R1299" i="1"/>
  <c r="T1299" i="1" s="1"/>
  <c r="AE2420" i="1"/>
  <c r="AG2420" i="1" s="1"/>
  <c r="AD1223" i="1"/>
  <c r="H2020" i="1"/>
  <c r="V2259" i="1"/>
  <c r="R1708" i="1"/>
  <c r="T1708" i="1" s="1"/>
  <c r="H1033" i="1"/>
  <c r="AI2420" i="1"/>
  <c r="C1781" i="1"/>
  <c r="R1525" i="1"/>
  <c r="S1525" i="1" s="1"/>
  <c r="H1583" i="1"/>
  <c r="V2450" i="1"/>
  <c r="H2588" i="1"/>
  <c r="V2522" i="1"/>
  <c r="H2359" i="1"/>
  <c r="H1479" i="1"/>
  <c r="H2004" i="1"/>
  <c r="Q1525" i="1"/>
  <c r="D1583" i="1"/>
  <c r="E1583" i="1" s="1"/>
  <c r="H2322" i="1"/>
  <c r="Q1565" i="1"/>
  <c r="Q2450" i="1"/>
  <c r="S2450" i="1" s="1"/>
  <c r="C2588" i="1"/>
  <c r="E2588" i="1" s="1"/>
  <c r="D1941" i="1"/>
  <c r="H1567" i="1"/>
  <c r="C2359" i="1"/>
  <c r="E2359" i="1" s="1"/>
  <c r="C927" i="1"/>
  <c r="E927" i="1" s="1"/>
  <c r="C2004" i="1"/>
  <c r="F2004" i="1" s="1"/>
  <c r="C2322" i="1"/>
  <c r="E2322" i="1" s="1"/>
  <c r="R1565" i="1"/>
  <c r="S1565" i="1" s="1"/>
  <c r="Q2134" i="1"/>
  <c r="D1567" i="1"/>
  <c r="F1567" i="1" s="1"/>
  <c r="D1733" i="1"/>
  <c r="H927" i="1"/>
  <c r="AI1968" i="1"/>
  <c r="D2286" i="1"/>
  <c r="F2286" i="1" s="1"/>
  <c r="Q2121" i="1"/>
  <c r="D1099" i="1"/>
  <c r="F1099" i="1" s="1"/>
  <c r="H940" i="1"/>
  <c r="C1988" i="1"/>
  <c r="F1988" i="1" s="1"/>
  <c r="D1618" i="1"/>
  <c r="F1618" i="1" s="1"/>
  <c r="C1038" i="1"/>
  <c r="V1096" i="1"/>
  <c r="V2523" i="1"/>
  <c r="D1038" i="1"/>
  <c r="F1038" i="1" s="1"/>
  <c r="V2705" i="1"/>
  <c r="V1713" i="1"/>
  <c r="C2370" i="1"/>
  <c r="E2370" i="1" s="1"/>
  <c r="R2368" i="1"/>
  <c r="T2368" i="1" s="1"/>
  <c r="V1125" i="1"/>
  <c r="R1875" i="1"/>
  <c r="S1875" i="1" s="1"/>
  <c r="C2032" i="1"/>
  <c r="Q1361" i="1"/>
  <c r="R1361" i="1"/>
  <c r="T1361" i="1" s="1"/>
  <c r="C2195" i="1"/>
  <c r="H1901" i="1"/>
  <c r="Q2124" i="1"/>
  <c r="V943" i="1"/>
  <c r="D2295" i="1"/>
  <c r="E2295" i="1" s="1"/>
  <c r="R2550" i="1"/>
  <c r="D1317" i="1"/>
  <c r="E1317" i="1" s="1"/>
  <c r="H1442" i="1"/>
  <c r="Q2058" i="1"/>
  <c r="S2058" i="1" s="1"/>
  <c r="V1674" i="1"/>
  <c r="AD1436" i="1"/>
  <c r="AF1436" i="1" s="1"/>
  <c r="H2481" i="1"/>
  <c r="C1290" i="1"/>
  <c r="AD940" i="1"/>
  <c r="AF940" i="1" s="1"/>
  <c r="C2346" i="1"/>
  <c r="Q2623" i="1"/>
  <c r="D1290" i="1"/>
  <c r="F1290" i="1" s="1"/>
  <c r="AE1143" i="1"/>
  <c r="H2719" i="1"/>
  <c r="D2734" i="1"/>
  <c r="E2734" i="1" s="1"/>
  <c r="C1866" i="1"/>
  <c r="C1750" i="1"/>
  <c r="H1030" i="1"/>
  <c r="R845" i="1"/>
  <c r="T845" i="1" s="1"/>
  <c r="AI1943" i="1"/>
  <c r="AD2133" i="1"/>
  <c r="C1741" i="1"/>
  <c r="D1902" i="1"/>
  <c r="E1902" i="1" s="1"/>
  <c r="Q1467" i="1"/>
  <c r="S1467" i="1" s="1"/>
  <c r="D873" i="1"/>
  <c r="Q1262" i="1"/>
  <c r="AE2133" i="1"/>
  <c r="H1204" i="1"/>
  <c r="D2172" i="1"/>
  <c r="F2172" i="1" s="1"/>
  <c r="R2648" i="1"/>
  <c r="S2648" i="1" s="1"/>
  <c r="C1249" i="1"/>
  <c r="C773" i="1"/>
  <c r="E773" i="1" s="1"/>
  <c r="Q2099" i="1"/>
  <c r="H1618" i="1"/>
  <c r="Q1715" i="1"/>
  <c r="T1715" i="1" s="1"/>
  <c r="Q1539" i="1"/>
  <c r="R2193" i="1"/>
  <c r="H773" i="1"/>
  <c r="H2266" i="1"/>
  <c r="R2099" i="1"/>
  <c r="H1317" i="1"/>
  <c r="D1030" i="1"/>
  <c r="E1030" i="1" s="1"/>
  <c r="V990" i="1"/>
  <c r="D2222" i="1"/>
  <c r="F2222" i="1" s="1"/>
  <c r="Q2033" i="1"/>
  <c r="C1204" i="1"/>
  <c r="E1204" i="1" s="1"/>
  <c r="H1902" i="1"/>
  <c r="H1421" i="1"/>
  <c r="Q928" i="1"/>
  <c r="S928" i="1" s="1"/>
  <c r="D2719" i="1"/>
  <c r="F2719" i="1" s="1"/>
  <c r="D2078" i="1"/>
  <c r="F2078" i="1" s="1"/>
  <c r="D1421" i="1"/>
  <c r="E1421" i="1" s="1"/>
  <c r="V928" i="1"/>
  <c r="AE1793" i="1"/>
  <c r="AF1793" i="1" s="1"/>
  <c r="H2078" i="1"/>
  <c r="C1903" i="1"/>
  <c r="C2052" i="1"/>
  <c r="E2052" i="1" s="1"/>
  <c r="Q2432" i="1"/>
  <c r="V1811" i="1"/>
  <c r="D2149" i="1"/>
  <c r="F2149" i="1" s="1"/>
  <c r="R1568" i="1"/>
  <c r="T1568" i="1" s="1"/>
  <c r="D1903" i="1"/>
  <c r="E1903" i="1" s="1"/>
  <c r="H2052" i="1"/>
  <c r="V2540" i="1"/>
  <c r="C2618" i="1"/>
  <c r="E2618" i="1" s="1"/>
  <c r="D1926" i="1"/>
  <c r="E1926" i="1" s="1"/>
  <c r="D1756" i="1"/>
  <c r="E1756" i="1" s="1"/>
  <c r="C2221" i="1"/>
  <c r="E2221" i="1" s="1"/>
  <c r="C2664" i="1"/>
  <c r="E2664" i="1" s="1"/>
  <c r="R2540" i="1"/>
  <c r="T2540" i="1" s="1"/>
  <c r="V2088" i="1"/>
  <c r="H2544" i="1"/>
  <c r="H2618" i="1"/>
  <c r="H1926" i="1"/>
  <c r="V1040" i="1"/>
  <c r="AI2363" i="1"/>
  <c r="D1946" i="1"/>
  <c r="E1946" i="1" s="1"/>
  <c r="C2470" i="1"/>
  <c r="E2470" i="1" s="1"/>
  <c r="V1709" i="1"/>
  <c r="Q2088" i="1"/>
  <c r="S2088" i="1" s="1"/>
  <c r="C2544" i="1"/>
  <c r="E2544" i="1" s="1"/>
  <c r="Q1047" i="1"/>
  <c r="R1040" i="1"/>
  <c r="T1040" i="1" s="1"/>
  <c r="H1460" i="1"/>
  <c r="V1611" i="1"/>
  <c r="AD2363" i="1"/>
  <c r="AF2363" i="1" s="1"/>
  <c r="C1946" i="1"/>
  <c r="AI1963" i="1"/>
  <c r="H2470" i="1"/>
  <c r="Q1709" i="1"/>
  <c r="T1709" i="1" s="1"/>
  <c r="H2264" i="1"/>
  <c r="V1952" i="1"/>
  <c r="C2469" i="1"/>
  <c r="E2469" i="1" s="1"/>
  <c r="R1047" i="1"/>
  <c r="T1047" i="1" s="1"/>
  <c r="D1284" i="1"/>
  <c r="E1284" i="1" s="1"/>
  <c r="C1460" i="1"/>
  <c r="E1460" i="1" s="1"/>
  <c r="R1611" i="1"/>
  <c r="AE1963" i="1"/>
  <c r="AG1963" i="1" s="1"/>
  <c r="V2172" i="1"/>
  <c r="H2732" i="1"/>
  <c r="D2264" i="1"/>
  <c r="F2264" i="1" s="1"/>
  <c r="R1952" i="1"/>
  <c r="T1952" i="1" s="1"/>
  <c r="D2457" i="1"/>
  <c r="E2457" i="1" s="1"/>
  <c r="H953" i="1"/>
  <c r="H1271" i="1"/>
  <c r="Q2172" i="1"/>
  <c r="S2172" i="1" s="1"/>
  <c r="D2732" i="1"/>
  <c r="F2732" i="1" s="1"/>
  <c r="H2457" i="1"/>
  <c r="V2704" i="1"/>
  <c r="D1271" i="1"/>
  <c r="F1271" i="1" s="1"/>
  <c r="R2289" i="1"/>
  <c r="T2289" i="1" s="1"/>
  <c r="AE2352" i="1"/>
  <c r="AG2352" i="1" s="1"/>
  <c r="H1577" i="1"/>
  <c r="C1949" i="1"/>
  <c r="F1949" i="1" s="1"/>
  <c r="C2222" i="1"/>
  <c r="V1465" i="1"/>
  <c r="V1299" i="1"/>
  <c r="Q1239" i="1"/>
  <c r="S1239" i="1" s="1"/>
  <c r="Q943" i="1"/>
  <c r="S943" i="1" s="1"/>
  <c r="AI1143" i="1"/>
  <c r="D1741" i="1"/>
  <c r="D2602" i="1"/>
  <c r="H776" i="1"/>
  <c r="R2121" i="1"/>
  <c r="C1479" i="1"/>
  <c r="E1479" i="1" s="1"/>
  <c r="H1099" i="1"/>
  <c r="D1240" i="1"/>
  <c r="E1240" i="1" s="1"/>
  <c r="D1750" i="1"/>
  <c r="E1750" i="1" s="1"/>
  <c r="C940" i="1"/>
  <c r="E940" i="1" s="1"/>
  <c r="AI2014" i="1"/>
  <c r="H2295" i="1"/>
  <c r="D2425" i="1"/>
  <c r="E2425" i="1" s="1"/>
  <c r="D2346" i="1"/>
  <c r="C911" i="1"/>
  <c r="E911" i="1" s="1"/>
  <c r="R2704" i="1"/>
  <c r="T2704" i="1" s="1"/>
  <c r="V1708" i="1"/>
  <c r="R1814" i="1"/>
  <c r="S1814" i="1" s="1"/>
  <c r="C2096" i="1"/>
  <c r="E2096" i="1" s="1"/>
  <c r="R1262" i="1"/>
  <c r="T1262" i="1" s="1"/>
  <c r="D1918" i="1"/>
  <c r="E1918" i="1" s="1"/>
  <c r="R1953" i="1"/>
  <c r="S1953" i="1" s="1"/>
  <c r="V2074" i="1"/>
  <c r="C1025" i="1"/>
  <c r="E1025" i="1" s="1"/>
  <c r="V2614" i="1"/>
  <c r="Q1360" i="1"/>
  <c r="C2602" i="1"/>
  <c r="C776" i="1"/>
  <c r="E776" i="1" s="1"/>
  <c r="AE1223" i="1"/>
  <c r="H1405" i="1"/>
  <c r="H1225" i="1"/>
  <c r="C2286" i="1"/>
  <c r="C1522" i="1"/>
  <c r="AE2014" i="1"/>
  <c r="AG2014" i="1" s="1"/>
  <c r="C1901" i="1"/>
  <c r="F1901" i="1" s="1"/>
  <c r="Q2668" i="1"/>
  <c r="R2522" i="1"/>
  <c r="S2522" i="1" s="1"/>
  <c r="H2664" i="1"/>
  <c r="Q1953" i="1"/>
  <c r="R2074" i="1"/>
  <c r="T2074" i="1" s="1"/>
  <c r="C857" i="1"/>
  <c r="E857" i="1" s="1"/>
  <c r="H1793" i="1"/>
  <c r="H1025" i="1"/>
  <c r="R2614" i="1"/>
  <c r="T2614" i="1" s="1"/>
  <c r="R1360" i="1"/>
  <c r="T1360" i="1" s="1"/>
  <c r="C1703" i="1"/>
  <c r="C1405" i="1"/>
  <c r="E1405" i="1" s="1"/>
  <c r="R1108" i="1"/>
  <c r="S1108" i="1" s="1"/>
  <c r="D1225" i="1"/>
  <c r="E1225" i="1" s="1"/>
  <c r="D1522" i="1"/>
  <c r="C2163" i="1"/>
  <c r="E2163" i="1" s="1"/>
  <c r="C1258" i="1"/>
  <c r="E1258" i="1" s="1"/>
  <c r="R2360" i="1"/>
  <c r="T2360" i="1" s="1"/>
  <c r="Q1674" i="1"/>
  <c r="T1674" i="1" s="1"/>
  <c r="V2374" i="1"/>
  <c r="D1249" i="1"/>
  <c r="F1249" i="1" s="1"/>
  <c r="V1715" i="1"/>
  <c r="R1194" i="1"/>
  <c r="T1194" i="1" s="1"/>
  <c r="Q1194" i="1"/>
  <c r="H857" i="1"/>
  <c r="H1217" i="1"/>
  <c r="V1570" i="1"/>
  <c r="Q1444" i="1"/>
  <c r="AD1784" i="1"/>
  <c r="D1703" i="1"/>
  <c r="V1108" i="1"/>
  <c r="D2474" i="1"/>
  <c r="C2051" i="1"/>
  <c r="E2051" i="1" s="1"/>
  <c r="Q2360" i="1"/>
  <c r="AI1177" i="1"/>
  <c r="H2392" i="1"/>
  <c r="R1859" i="1"/>
  <c r="S1859" i="1" s="1"/>
  <c r="C1217" i="1"/>
  <c r="E1217" i="1" s="1"/>
  <c r="D2552" i="1"/>
  <c r="Q1570" i="1"/>
  <c r="T1570" i="1" s="1"/>
  <c r="V2552" i="1"/>
  <c r="R1444" i="1"/>
  <c r="T1444" i="1" s="1"/>
  <c r="AE1784" i="1"/>
  <c r="C2474" i="1"/>
  <c r="H2051" i="1"/>
  <c r="D2032" i="1"/>
  <c r="F2032" i="1" s="1"/>
  <c r="D1712" i="1"/>
  <c r="F1712" i="1" s="1"/>
  <c r="V2105" i="1"/>
  <c r="R2052" i="1"/>
  <c r="T2052" i="1" s="1"/>
  <c r="R1504" i="1"/>
  <c r="S1504" i="1" s="1"/>
  <c r="AD1177" i="1"/>
  <c r="AF1177" i="1" s="1"/>
  <c r="C1234" i="1"/>
  <c r="R2346" i="1"/>
  <c r="T2346" i="1" s="1"/>
  <c r="C1018" i="1"/>
  <c r="E1018" i="1" s="1"/>
  <c r="R2130" i="1"/>
  <c r="S2130" i="1" s="1"/>
  <c r="R1279" i="1"/>
  <c r="T1279" i="1" s="1"/>
  <c r="V1859" i="1"/>
  <c r="H2552" i="1"/>
  <c r="Q2552" i="1"/>
  <c r="S2552" i="1" s="1"/>
  <c r="C908" i="1"/>
  <c r="R2105" i="1"/>
  <c r="T2105" i="1" s="1"/>
  <c r="Q2052" i="1"/>
  <c r="Q1504" i="1"/>
  <c r="H1594" i="1"/>
  <c r="C1218" i="1"/>
  <c r="E1218" i="1" s="1"/>
  <c r="C2319" i="1"/>
  <c r="E2319" i="1" s="1"/>
  <c r="H1018" i="1"/>
  <c r="C1711" i="1"/>
  <c r="F1711" i="1" s="1"/>
  <c r="C1169" i="1"/>
  <c r="V1272" i="1"/>
  <c r="D1977" i="1"/>
  <c r="F1977" i="1" s="1"/>
  <c r="V1084" i="1"/>
  <c r="V2456" i="1"/>
  <c r="H946" i="1"/>
  <c r="D908" i="1"/>
  <c r="F908" i="1" s="1"/>
  <c r="C2329" i="1"/>
  <c r="E2329" i="1" s="1"/>
  <c r="AD1352" i="1"/>
  <c r="AF1352" i="1" s="1"/>
  <c r="AI1280" i="1"/>
  <c r="R1088" i="1"/>
  <c r="T1088" i="1" s="1"/>
  <c r="V838" i="1"/>
  <c r="D1887" i="1"/>
  <c r="F1887" i="1" s="1"/>
  <c r="C1594" i="1"/>
  <c r="F1594" i="1" s="1"/>
  <c r="H1218" i="1"/>
  <c r="H1852" i="1"/>
  <c r="D1963" i="1"/>
  <c r="E1963" i="1" s="1"/>
  <c r="Q2211" i="1"/>
  <c r="S2211" i="1" s="1"/>
  <c r="D1184" i="1"/>
  <c r="H2324" i="1"/>
  <c r="Q1224" i="1"/>
  <c r="S1224" i="1" s="1"/>
  <c r="D2605" i="1"/>
  <c r="E2605" i="1" s="1"/>
  <c r="D1604" i="1"/>
  <c r="E1604" i="1" s="1"/>
  <c r="D1169" i="1"/>
  <c r="F1169" i="1" s="1"/>
  <c r="R1272" i="1"/>
  <c r="S1272" i="1" s="1"/>
  <c r="H1977" i="1"/>
  <c r="Q1084" i="1"/>
  <c r="S1084" i="1" s="1"/>
  <c r="Q2456" i="1"/>
  <c r="S2456" i="1" s="1"/>
  <c r="D2219" i="1"/>
  <c r="D946" i="1"/>
  <c r="F946" i="1" s="1"/>
  <c r="H2329" i="1"/>
  <c r="AI1352" i="1"/>
  <c r="AD1280" i="1"/>
  <c r="AF1280" i="1" s="1"/>
  <c r="Q838" i="1"/>
  <c r="S838" i="1" s="1"/>
  <c r="H1887" i="1"/>
  <c r="H1831" i="1"/>
  <c r="C985" i="1"/>
  <c r="E985" i="1" s="1"/>
  <c r="H2232" i="1"/>
  <c r="C2554" i="1"/>
  <c r="E2554" i="1" s="1"/>
  <c r="H2280" i="1"/>
  <c r="V802" i="1"/>
  <c r="Q1660" i="1"/>
  <c r="D1937" i="1"/>
  <c r="H1604" i="1"/>
  <c r="C1715" i="1"/>
  <c r="D1866" i="1"/>
  <c r="F1866" i="1" s="1"/>
  <c r="AE1853" i="1"/>
  <c r="C2219" i="1"/>
  <c r="H2734" i="1"/>
  <c r="D1781" i="1"/>
  <c r="E1781" i="1" s="1"/>
  <c r="H1687" i="1"/>
  <c r="V2550" i="1"/>
  <c r="D1287" i="1"/>
  <c r="E1287" i="1" s="1"/>
  <c r="V1237" i="1"/>
  <c r="C1677" i="1"/>
  <c r="H1923" i="1"/>
  <c r="R1192" i="1"/>
  <c r="T1192" i="1" s="1"/>
  <c r="H985" i="1"/>
  <c r="AI2223" i="1"/>
  <c r="C2232" i="1"/>
  <c r="E2232" i="1" s="1"/>
  <c r="R1618" i="1"/>
  <c r="S1618" i="1" s="1"/>
  <c r="V1529" i="1"/>
  <c r="R802" i="1"/>
  <c r="T802" i="1" s="1"/>
  <c r="R1660" i="1"/>
  <c r="S1660" i="1" s="1"/>
  <c r="R1237" i="1"/>
  <c r="T1237" i="1" s="1"/>
  <c r="D1677" i="1"/>
  <c r="E1677" i="1" s="1"/>
  <c r="V1770" i="1"/>
  <c r="Q1618" i="1"/>
  <c r="D2144" i="1"/>
  <c r="F2144" i="1" s="1"/>
  <c r="V1029" i="1"/>
  <c r="H1487" i="1"/>
  <c r="C1487" i="1"/>
  <c r="E1487" i="1" s="1"/>
  <c r="AE2073" i="1"/>
  <c r="AG2073" i="1" s="1"/>
  <c r="R1223" i="1"/>
  <c r="S1223" i="1" s="1"/>
  <c r="D2445" i="1"/>
  <c r="F2445" i="1" s="1"/>
  <c r="C1435" i="1"/>
  <c r="C2349" i="1"/>
  <c r="E2349" i="1" s="1"/>
  <c r="H2491" i="1"/>
  <c r="H1419" i="1"/>
  <c r="AE1999" i="1"/>
  <c r="Q1184" i="1"/>
  <c r="V1938" i="1"/>
  <c r="R1190" i="1"/>
  <c r="T1190" i="1" s="1"/>
  <c r="C1031" i="1"/>
  <c r="E1031" i="1" s="1"/>
  <c r="H1730" i="1"/>
  <c r="AE943" i="1"/>
  <c r="AF943" i="1" s="1"/>
  <c r="H2445" i="1"/>
  <c r="D1435" i="1"/>
  <c r="E1435" i="1" s="1"/>
  <c r="H2349" i="1"/>
  <c r="C2491" i="1"/>
  <c r="E2491" i="1" s="1"/>
  <c r="C1743" i="1"/>
  <c r="F1743" i="1" s="1"/>
  <c r="AD1999" i="1"/>
  <c r="H1287" i="1"/>
  <c r="H1345" i="1"/>
  <c r="Q1400" i="1"/>
  <c r="V1190" i="1"/>
  <c r="H1031" i="1"/>
  <c r="H2605" i="1"/>
  <c r="Q1529" i="1"/>
  <c r="T1529" i="1" s="1"/>
  <c r="H1936" i="1"/>
  <c r="V2414" i="1"/>
  <c r="C1885" i="1"/>
  <c r="Q2205" i="1"/>
  <c r="S2205" i="1" s="1"/>
  <c r="V1834" i="1"/>
  <c r="C1730" i="1"/>
  <c r="F1730" i="1" s="1"/>
  <c r="H1824" i="1"/>
  <c r="AI943" i="1"/>
  <c r="H1743" i="1"/>
  <c r="H1588" i="1"/>
  <c r="C1345" i="1"/>
  <c r="E1345" i="1" s="1"/>
  <c r="R2418" i="1"/>
  <c r="T2418" i="1" s="1"/>
  <c r="H919" i="1"/>
  <c r="V2205" i="1"/>
  <c r="C1824" i="1"/>
  <c r="F1824" i="1" s="1"/>
  <c r="Q1842" i="1"/>
  <c r="T1842" i="1" s="1"/>
  <c r="C1000" i="1"/>
  <c r="E1000" i="1" s="1"/>
  <c r="R2676" i="1"/>
  <c r="S2676" i="1" s="1"/>
  <c r="C1588" i="1"/>
  <c r="F1588" i="1" s="1"/>
  <c r="H2435" i="1"/>
  <c r="AD817" i="1"/>
  <c r="AF817" i="1" s="1"/>
  <c r="C2075" i="1"/>
  <c r="E2075" i="1" s="1"/>
  <c r="C919" i="1"/>
  <c r="E919" i="1" s="1"/>
  <c r="H1432" i="1"/>
  <c r="V2042" i="1"/>
  <c r="V1842" i="1"/>
  <c r="H1000" i="1"/>
  <c r="V2676" i="1"/>
  <c r="C2435" i="1"/>
  <c r="E2435" i="1" s="1"/>
  <c r="H2370" i="1"/>
  <c r="Q2278" i="1"/>
  <c r="S2278" i="1" s="1"/>
  <c r="V2648" i="1"/>
  <c r="Q2247" i="1"/>
  <c r="Q1713" i="1"/>
  <c r="T1713" i="1" s="1"/>
  <c r="V1467" i="1"/>
  <c r="C1481" i="1"/>
  <c r="D1523" i="1"/>
  <c r="E1523" i="1" s="1"/>
  <c r="Q1105" i="1"/>
  <c r="S1105" i="1" s="1"/>
  <c r="AI817" i="1"/>
  <c r="H2075" i="1"/>
  <c r="R2705" i="1"/>
  <c r="T2705" i="1" s="1"/>
  <c r="AD2223" i="1"/>
  <c r="AF2223" i="1" s="1"/>
  <c r="Q1279" i="1"/>
  <c r="C1432" i="1"/>
  <c r="E1432" i="1" s="1"/>
  <c r="D1386" i="1"/>
  <c r="F1386" i="1" s="1"/>
  <c r="R1465" i="1"/>
  <c r="T1465" i="1" s="1"/>
  <c r="Q1029" i="1"/>
  <c r="S1029" i="1" s="1"/>
  <c r="R2042" i="1"/>
  <c r="S2042" i="1" s="1"/>
  <c r="H1937" i="1"/>
  <c r="H1512" i="1"/>
  <c r="V2751" i="1"/>
  <c r="H1584" i="1"/>
  <c r="H1258" i="1"/>
  <c r="H2172" i="1"/>
  <c r="V2278" i="1"/>
  <c r="R2247" i="1"/>
  <c r="T2247" i="1" s="1"/>
  <c r="Q2374" i="1"/>
  <c r="S2374" i="1" s="1"/>
  <c r="AD1442" i="1"/>
  <c r="AF1442" i="1" s="1"/>
  <c r="D1481" i="1"/>
  <c r="F1481" i="1" s="1"/>
  <c r="C1523" i="1"/>
  <c r="C1831" i="1"/>
  <c r="F1831" i="1" s="1"/>
  <c r="V1814" i="1"/>
  <c r="C1963" i="1"/>
  <c r="V870" i="1"/>
  <c r="Q1403" i="1"/>
  <c r="S1403" i="1" s="1"/>
  <c r="H1848" i="1"/>
  <c r="Q2273" i="1"/>
  <c r="S2273" i="1" s="1"/>
  <c r="V1363" i="1"/>
  <c r="C1512" i="1"/>
  <c r="F1512" i="1" s="1"/>
  <c r="Q2751" i="1"/>
  <c r="S2751" i="1" s="1"/>
  <c r="C1584" i="1"/>
  <c r="F1584" i="1" s="1"/>
  <c r="AI1442" i="1"/>
  <c r="Q870" i="1"/>
  <c r="S870" i="1" s="1"/>
  <c r="V1403" i="1"/>
  <c r="V1429" i="1"/>
  <c r="R929" i="1"/>
  <c r="R1363" i="1"/>
  <c r="T1363" i="1" s="1"/>
  <c r="Q908" i="1"/>
  <c r="S908" i="1" s="1"/>
  <c r="C2703" i="1"/>
  <c r="E2703" i="1" s="1"/>
  <c r="D2040" i="1"/>
  <c r="E2040" i="1" s="1"/>
  <c r="H911" i="1"/>
  <c r="R1485" i="1"/>
  <c r="S1485" i="1" s="1"/>
  <c r="R2155" i="1"/>
  <c r="S2155" i="1" s="1"/>
  <c r="Q937" i="1"/>
  <c r="S937" i="1" s="1"/>
  <c r="R2662" i="1"/>
  <c r="S2662" i="1" s="1"/>
  <c r="C1179" i="1"/>
  <c r="E1179" i="1" s="1"/>
  <c r="H1872" i="1"/>
  <c r="AD1943" i="1"/>
  <c r="AG1943" i="1" s="1"/>
  <c r="H2096" i="1"/>
  <c r="H2319" i="1"/>
  <c r="H2327" i="1"/>
  <c r="R1622" i="1"/>
  <c r="S1622" i="1" s="1"/>
  <c r="C2133" i="1"/>
  <c r="E2133" i="1" s="1"/>
  <c r="R2140" i="1"/>
  <c r="T2140" i="1" s="1"/>
  <c r="H1711" i="1"/>
  <c r="C2144" i="1"/>
  <c r="Q1587" i="1"/>
  <c r="R2318" i="1"/>
  <c r="S2318" i="1" s="1"/>
  <c r="R1429" i="1"/>
  <c r="T1429" i="1" s="1"/>
  <c r="R2523" i="1"/>
  <c r="V896" i="1"/>
  <c r="C2147" i="1"/>
  <c r="E2147" i="1" s="1"/>
  <c r="Q929" i="1"/>
  <c r="V908" i="1"/>
  <c r="H2703" i="1"/>
  <c r="H2040" i="1"/>
  <c r="H2106" i="1"/>
  <c r="Q1675" i="1"/>
  <c r="V1485" i="1"/>
  <c r="V937" i="1"/>
  <c r="V2662" i="1"/>
  <c r="V1903" i="1"/>
  <c r="H1179" i="1"/>
  <c r="Q1751" i="1"/>
  <c r="C1872" i="1"/>
  <c r="F1872" i="1" s="1"/>
  <c r="C2327" i="1"/>
  <c r="E2327" i="1" s="1"/>
  <c r="V1214" i="1"/>
  <c r="V909" i="1"/>
  <c r="Q1622" i="1"/>
  <c r="H2133" i="1"/>
  <c r="V2140" i="1"/>
  <c r="H1173" i="1"/>
  <c r="R1587" i="1"/>
  <c r="V2318" i="1"/>
  <c r="Q896" i="1"/>
  <c r="S896" i="1" s="1"/>
  <c r="H2713" i="1"/>
  <c r="V2533" i="1"/>
  <c r="V2273" i="1"/>
  <c r="C1475" i="1"/>
  <c r="C2106" i="1"/>
  <c r="E2106" i="1" s="1"/>
  <c r="H2026" i="1"/>
  <c r="R1675" i="1"/>
  <c r="S1675" i="1" s="1"/>
  <c r="Q2332" i="1"/>
  <c r="S2332" i="1" s="1"/>
  <c r="R2668" i="1"/>
  <c r="T2668" i="1" s="1"/>
  <c r="Q1903" i="1"/>
  <c r="T1903" i="1" s="1"/>
  <c r="H1391" i="1"/>
  <c r="C1862" i="1"/>
  <c r="V2346" i="1"/>
  <c r="AD1435" i="1"/>
  <c r="H2147" i="1"/>
  <c r="H1941" i="1"/>
  <c r="C1852" i="1"/>
  <c r="F1852" i="1" s="1"/>
  <c r="R1214" i="1"/>
  <c r="S1214" i="1" s="1"/>
  <c r="Q909" i="1"/>
  <c r="S909" i="1" s="1"/>
  <c r="AI1584" i="1"/>
  <c r="C1184" i="1"/>
  <c r="C1918" i="1"/>
  <c r="C1173" i="1"/>
  <c r="E1173" i="1" s="1"/>
  <c r="V1224" i="1"/>
  <c r="V1940" i="1"/>
  <c r="H2213" i="1"/>
  <c r="R1233" i="1"/>
  <c r="T1233" i="1" s="1"/>
  <c r="D1862" i="1"/>
  <c r="E1862" i="1" s="1"/>
  <c r="Q1574" i="1"/>
  <c r="T1574" i="1" s="1"/>
  <c r="D1234" i="1"/>
  <c r="R2134" i="1"/>
  <c r="AE1435" i="1"/>
  <c r="AG1435" i="1" s="1"/>
  <c r="R1940" i="1"/>
  <c r="S1940" i="1" s="1"/>
  <c r="H1047" i="1"/>
  <c r="D2389" i="1"/>
  <c r="H1112" i="1"/>
  <c r="R2710" i="1"/>
  <c r="Q1031" i="1"/>
  <c r="H2340" i="1"/>
  <c r="Q1283" i="1"/>
  <c r="S1283" i="1" s="1"/>
  <c r="V1179" i="1"/>
  <c r="V1787" i="1"/>
  <c r="D2683" i="1"/>
  <c r="F2683" i="1" s="1"/>
  <c r="Q2611" i="1"/>
  <c r="S2611" i="1" s="1"/>
  <c r="Q1388" i="1"/>
  <c r="S1388" i="1" s="1"/>
  <c r="Q1873" i="1"/>
  <c r="T1873" i="1" s="1"/>
  <c r="Q2215" i="1"/>
  <c r="S2215" i="1" s="1"/>
  <c r="R1031" i="1"/>
  <c r="T1031" i="1" s="1"/>
  <c r="V2649" i="1"/>
  <c r="C2090" i="1"/>
  <c r="E2090" i="1" s="1"/>
  <c r="R2124" i="1"/>
  <c r="T2124" i="1" s="1"/>
  <c r="H1452" i="1"/>
  <c r="D2195" i="1"/>
  <c r="F2195" i="1" s="1"/>
  <c r="V1875" i="1"/>
  <c r="C1046" i="1"/>
  <c r="E1046" i="1" s="1"/>
  <c r="R1179" i="1"/>
  <c r="S1179" i="1" s="1"/>
  <c r="H2668" i="1"/>
  <c r="D1302" i="1"/>
  <c r="Q1787" i="1"/>
  <c r="T1787" i="1" s="1"/>
  <c r="C2683" i="1"/>
  <c r="V2611" i="1"/>
  <c r="V1388" i="1"/>
  <c r="V1103" i="1"/>
  <c r="Q2761" i="1"/>
  <c r="S2761" i="1" s="1"/>
  <c r="V2215" i="1"/>
  <c r="Q2649" i="1"/>
  <c r="S2649" i="1" s="1"/>
  <c r="H2090" i="1"/>
  <c r="H1046" i="1"/>
  <c r="Q1384" i="1"/>
  <c r="S1384" i="1" s="1"/>
  <c r="C2668" i="1"/>
  <c r="E2668" i="1" s="1"/>
  <c r="H1302" i="1"/>
  <c r="R1853" i="1"/>
  <c r="T1853" i="1" s="1"/>
  <c r="R1103" i="1"/>
  <c r="T1103" i="1" s="1"/>
  <c r="Q2610" i="1"/>
  <c r="S2610" i="1" s="1"/>
  <c r="V2761" i="1"/>
  <c r="V1308" i="1"/>
  <c r="R924" i="1"/>
  <c r="S924" i="1" s="1"/>
  <c r="V1384" i="1"/>
  <c r="V1898" i="1"/>
  <c r="AE776" i="1"/>
  <c r="AG776" i="1" s="1"/>
  <c r="H2427" i="1"/>
  <c r="V1853" i="1"/>
  <c r="C2424" i="1"/>
  <c r="E2424" i="1" s="1"/>
  <c r="C953" i="1"/>
  <c r="E953" i="1" s="1"/>
  <c r="V1233" i="1"/>
  <c r="Q1088" i="1"/>
  <c r="V2610" i="1"/>
  <c r="Q2564" i="1"/>
  <c r="C1756" i="1"/>
  <c r="C2392" i="1"/>
  <c r="E2392" i="1" s="1"/>
  <c r="D1923" i="1"/>
  <c r="F1923" i="1" s="1"/>
  <c r="V1226" i="1"/>
  <c r="Q1308" i="1"/>
  <c r="S1308" i="1" s="1"/>
  <c r="AD1793" i="1"/>
  <c r="D1908" i="1"/>
  <c r="E1908" i="1" s="1"/>
  <c r="H1284" i="1"/>
  <c r="R2033" i="1"/>
  <c r="T2033" i="1" s="1"/>
  <c r="H2221" i="1"/>
  <c r="H2149" i="1"/>
  <c r="C2436" i="1"/>
  <c r="E2436" i="1" s="1"/>
  <c r="Q1898" i="1"/>
  <c r="T1898" i="1" s="1"/>
  <c r="AI776" i="1"/>
  <c r="D2427" i="1"/>
  <c r="E2427" i="1" s="1"/>
  <c r="H2424" i="1"/>
  <c r="R1096" i="1"/>
  <c r="R2564" i="1"/>
  <c r="T2564" i="1" s="1"/>
  <c r="V1574" i="1"/>
  <c r="Q1811" i="1"/>
  <c r="T1811" i="1" s="1"/>
  <c r="C1021" i="1"/>
  <c r="E1021" i="1" s="1"/>
  <c r="R2161" i="1"/>
  <c r="S2161" i="1" s="1"/>
  <c r="AD1705" i="1"/>
  <c r="C1848" i="1"/>
  <c r="F1848" i="1" s="1"/>
  <c r="C2280" i="1"/>
  <c r="E2280" i="1" s="1"/>
  <c r="Q1125" i="1"/>
  <c r="S1125" i="1" s="1"/>
  <c r="H2436" i="1"/>
  <c r="D2204" i="1"/>
  <c r="E2204" i="1" s="1"/>
  <c r="H1236" i="1"/>
  <c r="Q1053" i="1"/>
  <c r="S1053" i="1" s="1"/>
  <c r="H1778" i="1"/>
  <c r="C2041" i="1"/>
  <c r="E2041" i="1" s="1"/>
  <c r="V2194" i="1"/>
  <c r="H1021" i="1"/>
  <c r="H2204" i="1"/>
  <c r="C1236" i="1"/>
  <c r="E1236" i="1" s="1"/>
  <c r="H1372" i="1"/>
  <c r="V1053" i="1"/>
  <c r="C1778" i="1"/>
  <c r="F1778" i="1" s="1"/>
  <c r="H1275" i="1"/>
  <c r="H2041" i="1"/>
  <c r="R2432" i="1"/>
  <c r="T2432" i="1" s="1"/>
  <c r="Q2194" i="1"/>
  <c r="S2194" i="1" s="1"/>
  <c r="R1121" i="1"/>
  <c r="S1121" i="1" s="1"/>
  <c r="D868" i="1"/>
  <c r="E868" i="1" s="1"/>
  <c r="H1949" i="1"/>
  <c r="Q990" i="1"/>
  <c r="S990" i="1" s="1"/>
  <c r="V1171" i="1"/>
  <c r="AD1538" i="1"/>
  <c r="AG1538" i="1" s="1"/>
  <c r="H2687" i="1"/>
  <c r="H1138" i="1"/>
  <c r="Q2443" i="1"/>
  <c r="S2443" i="1" s="1"/>
  <c r="H2554" i="1"/>
  <c r="Q2418" i="1"/>
  <c r="AD2352" i="1"/>
  <c r="Q2561" i="1"/>
  <c r="V1517" i="1"/>
  <c r="C1372" i="1"/>
  <c r="E1372" i="1" s="1"/>
  <c r="D1760" i="1"/>
  <c r="E1760" i="1" s="1"/>
  <c r="C1275" i="1"/>
  <c r="E1275" i="1" s="1"/>
  <c r="V2637" i="1"/>
  <c r="Q2627" i="1"/>
  <c r="S2627" i="1" s="1"/>
  <c r="Q836" i="1"/>
  <c r="S836" i="1" s="1"/>
  <c r="R1816" i="1"/>
  <c r="S1816" i="1" s="1"/>
  <c r="V1121" i="1"/>
  <c r="Q919" i="1"/>
  <c r="S919" i="1" s="1"/>
  <c r="H868" i="1"/>
  <c r="D2599" i="1"/>
  <c r="F2599" i="1" s="1"/>
  <c r="C2140" i="1"/>
  <c r="E2140" i="1" s="1"/>
  <c r="Q1171" i="1"/>
  <c r="S1171" i="1" s="1"/>
  <c r="AI1538" i="1"/>
  <c r="D2687" i="1"/>
  <c r="E2687" i="1" s="1"/>
  <c r="D1138" i="1"/>
  <c r="F1138" i="1" s="1"/>
  <c r="AE1179" i="1"/>
  <c r="C1041" i="1"/>
  <c r="E1041" i="1" s="1"/>
  <c r="R993" i="1"/>
  <c r="T993" i="1" s="1"/>
  <c r="C2473" i="1"/>
  <c r="E2473" i="1" s="1"/>
  <c r="R2561" i="1"/>
  <c r="T2561" i="1" s="1"/>
  <c r="V1175" i="1"/>
  <c r="Q1991" i="1"/>
  <c r="H1760" i="1"/>
  <c r="H1927" i="1"/>
  <c r="R1259" i="1"/>
  <c r="Q2637" i="1"/>
  <c r="S2637" i="1" s="1"/>
  <c r="V2627" i="1"/>
  <c r="V836" i="1"/>
  <c r="V1816" i="1"/>
  <c r="V919" i="1"/>
  <c r="H1929" i="1"/>
  <c r="H2599" i="1"/>
  <c r="R1751" i="1"/>
  <c r="S1751" i="1" s="1"/>
  <c r="V1523" i="1"/>
  <c r="H2140" i="1"/>
  <c r="V2289" i="1"/>
  <c r="Q2255" i="1"/>
  <c r="S2255" i="1" s="1"/>
  <c r="AD1179" i="1"/>
  <c r="H1041" i="1"/>
  <c r="V993" i="1"/>
  <c r="H2473" i="1"/>
  <c r="C2098" i="1"/>
  <c r="E2098" i="1" s="1"/>
  <c r="V1568" i="1"/>
  <c r="C2593" i="1"/>
  <c r="E2593" i="1" s="1"/>
  <c r="Q1834" i="1"/>
  <c r="T1834" i="1" s="1"/>
  <c r="V1381" i="1"/>
  <c r="D1617" i="1"/>
  <c r="D2585" i="1"/>
  <c r="V1868" i="1"/>
  <c r="AE2068" i="1"/>
  <c r="AF2068" i="1" s="1"/>
  <c r="C1301" i="1"/>
  <c r="Q1912" i="1"/>
  <c r="H1591" i="1"/>
  <c r="H2469" i="1"/>
  <c r="H1712" i="1"/>
  <c r="H2569" i="1"/>
  <c r="Q1192" i="1"/>
  <c r="R1766" i="1"/>
  <c r="T1766" i="1" s="1"/>
  <c r="H2428" i="1"/>
  <c r="AI915" i="1"/>
  <c r="C1577" i="1"/>
  <c r="F1577" i="1" s="1"/>
  <c r="V2211" i="1"/>
  <c r="C2324" i="1"/>
  <c r="E2324" i="1" s="1"/>
  <c r="R2385" i="1"/>
  <c r="T2385" i="1" s="1"/>
  <c r="R1381" i="1"/>
  <c r="T1381" i="1" s="1"/>
  <c r="Q910" i="1"/>
  <c r="R2325" i="1"/>
  <c r="T2325" i="1" s="1"/>
  <c r="Q1516" i="1"/>
  <c r="T1516" i="1" s="1"/>
  <c r="C2428" i="1"/>
  <c r="E2428" i="1" s="1"/>
  <c r="AD915" i="1"/>
  <c r="AF915" i="1" s="1"/>
  <c r="C1951" i="1"/>
  <c r="F1951" i="1" s="1"/>
  <c r="H2112" i="1"/>
  <c r="C2656" i="1"/>
  <c r="E2656" i="1" s="1"/>
  <c r="Q795" i="1"/>
  <c r="R910" i="1"/>
  <c r="T910" i="1" s="1"/>
  <c r="Q2325" i="1"/>
  <c r="V1516" i="1"/>
  <c r="D2290" i="1"/>
  <c r="E2290" i="1" s="1"/>
  <c r="H1951" i="1"/>
  <c r="C2112" i="1"/>
  <c r="E2112" i="1" s="1"/>
  <c r="H2656" i="1"/>
  <c r="V1532" i="1"/>
  <c r="R795" i="1"/>
  <c r="T795" i="1" s="1"/>
  <c r="Q1748" i="1"/>
  <c r="T1748" i="1" s="1"/>
  <c r="H1612" i="1"/>
  <c r="H2690" i="1"/>
  <c r="V1283" i="1"/>
  <c r="D1107" i="1"/>
  <c r="H2290" i="1"/>
  <c r="C1417" i="1"/>
  <c r="R1573" i="1"/>
  <c r="S1573" i="1" s="1"/>
  <c r="R1532" i="1"/>
  <c r="S1532" i="1" s="1"/>
  <c r="V1748" i="1"/>
  <c r="C1612" i="1"/>
  <c r="F1612" i="1" s="1"/>
  <c r="H1279" i="1"/>
  <c r="Q1844" i="1"/>
  <c r="C1107" i="1"/>
  <c r="AD2264" i="1"/>
  <c r="AF2264" i="1" s="1"/>
  <c r="C1549" i="1"/>
  <c r="F1549" i="1" s="1"/>
  <c r="R938" i="1"/>
  <c r="T938" i="1" s="1"/>
  <c r="D1417" i="1"/>
  <c r="F1417" i="1" s="1"/>
  <c r="Q2593" i="1"/>
  <c r="S2593" i="1" s="1"/>
  <c r="Q1573" i="1"/>
  <c r="V2513" i="1"/>
  <c r="D1279" i="1"/>
  <c r="E1279" i="1" s="1"/>
  <c r="V2368" i="1"/>
  <c r="Q1681" i="1"/>
  <c r="T1681" i="1" s="1"/>
  <c r="AI2264" i="1"/>
  <c r="Q1273" i="1"/>
  <c r="S1273" i="1" s="1"/>
  <c r="R1869" i="1"/>
  <c r="S1869" i="1" s="1"/>
  <c r="H1549" i="1"/>
  <c r="Q938" i="1"/>
  <c r="H1014" i="1"/>
  <c r="V2593" i="1"/>
  <c r="Q2513" i="1"/>
  <c r="S2513" i="1" s="1"/>
  <c r="H1784" i="1"/>
  <c r="V1415" i="1"/>
  <c r="D1452" i="1"/>
  <c r="F1452" i="1" s="1"/>
  <c r="H2098" i="1"/>
  <c r="V1734" i="1"/>
  <c r="V1174" i="1"/>
  <c r="V924" i="1"/>
  <c r="R2203" i="1"/>
  <c r="T2203" i="1" s="1"/>
  <c r="AI1303" i="1"/>
  <c r="V1273" i="1"/>
  <c r="Q1869" i="1"/>
  <c r="D1014" i="1"/>
  <c r="E1014" i="1" s="1"/>
  <c r="C1784" i="1"/>
  <c r="F1784" i="1" s="1"/>
  <c r="C813" i="1"/>
  <c r="E813" i="1" s="1"/>
  <c r="Q1220" i="1"/>
  <c r="S1220" i="1" s="1"/>
  <c r="Q1415" i="1"/>
  <c r="S1415" i="1" s="1"/>
  <c r="Q1734" i="1"/>
  <c r="T1734" i="1" s="1"/>
  <c r="R1174" i="1"/>
  <c r="T1174" i="1" s="1"/>
  <c r="Q2203" i="1"/>
  <c r="R1761" i="1"/>
  <c r="T1761" i="1" s="1"/>
  <c r="AE1303" i="1"/>
  <c r="AG1303" i="1" s="1"/>
  <c r="C1446" i="1"/>
  <c r="E1446" i="1" s="1"/>
  <c r="H1276" i="1"/>
  <c r="H1940" i="1"/>
  <c r="V2118" i="1"/>
  <c r="H813" i="1"/>
  <c r="H1329" i="1"/>
  <c r="V1761" i="1"/>
  <c r="H1446" i="1"/>
  <c r="D1276" i="1"/>
  <c r="F1276" i="1" s="1"/>
  <c r="D1940" i="1"/>
  <c r="E1940" i="1" s="1"/>
  <c r="R2118" i="1"/>
  <c r="S2118" i="1" s="1"/>
  <c r="V2130" i="1"/>
  <c r="D1329" i="1"/>
  <c r="F1329" i="1" s="1"/>
  <c r="V842" i="1"/>
  <c r="H2593" i="1"/>
  <c r="Q1753" i="1"/>
  <c r="V1766" i="1"/>
  <c r="R1753" i="1"/>
  <c r="S1753" i="1" s="1"/>
  <c r="D1962" i="1"/>
  <c r="E1962" i="1" s="1"/>
  <c r="D2035" i="1"/>
  <c r="F2035" i="1" s="1"/>
  <c r="C2268" i="1"/>
  <c r="E2268" i="1" s="1"/>
  <c r="C2354" i="1"/>
  <c r="H2254" i="1"/>
  <c r="C2631" i="1"/>
  <c r="H767" i="1"/>
  <c r="D1570" i="1"/>
  <c r="E1570" i="1" s="1"/>
  <c r="D1050" i="1"/>
  <c r="F1050" i="1" s="1"/>
  <c r="C2361" i="1"/>
  <c r="E2361" i="1" s="1"/>
  <c r="Q1825" i="1"/>
  <c r="D1768" i="1"/>
  <c r="E1768" i="1" s="1"/>
  <c r="Q2168" i="1"/>
  <c r="R2091" i="1"/>
  <c r="T2091" i="1" s="1"/>
  <c r="H1782" i="1"/>
  <c r="H1353" i="1"/>
  <c r="C2536" i="1"/>
  <c r="E2536" i="1" s="1"/>
  <c r="H2689" i="1"/>
  <c r="V2193" i="1"/>
  <c r="V2339" i="1"/>
  <c r="Q2096" i="1"/>
  <c r="R1844" i="1"/>
  <c r="R1517" i="1"/>
  <c r="T1517" i="1" s="1"/>
  <c r="R2006" i="1"/>
  <c r="T2006" i="1" s="1"/>
  <c r="H1962" i="1"/>
  <c r="C2035" i="1"/>
  <c r="H2268" i="1"/>
  <c r="D2354" i="1"/>
  <c r="F2354" i="1" s="1"/>
  <c r="D2254" i="1"/>
  <c r="E2254" i="1" s="1"/>
  <c r="D2631" i="1"/>
  <c r="F2631" i="1" s="1"/>
  <c r="D767" i="1"/>
  <c r="F767" i="1" s="1"/>
  <c r="R1825" i="1"/>
  <c r="S1825" i="1" s="1"/>
  <c r="C1442" i="1"/>
  <c r="E1442" i="1" s="1"/>
  <c r="R2623" i="1"/>
  <c r="T2623" i="1" s="1"/>
  <c r="Q2616" i="1"/>
  <c r="S2616" i="1" s="1"/>
  <c r="V1873" i="1"/>
  <c r="C1188" i="1"/>
  <c r="E1188" i="1" s="1"/>
  <c r="C2481" i="1"/>
  <c r="E2481" i="1" s="1"/>
  <c r="V2161" i="1"/>
  <c r="R949" i="1"/>
  <c r="T949" i="1" s="1"/>
  <c r="V1220" i="1"/>
  <c r="V1681" i="1"/>
  <c r="C2690" i="1"/>
  <c r="E2690" i="1" s="1"/>
  <c r="V1731" i="1"/>
  <c r="AI1938" i="1"/>
  <c r="H2587" i="1"/>
  <c r="H2198" i="1"/>
  <c r="D1438" i="1"/>
  <c r="F1438" i="1" s="1"/>
  <c r="H2006" i="1"/>
  <c r="D1648" i="1"/>
  <c r="Q2010" i="1"/>
  <c r="T2010" i="1" s="1"/>
  <c r="C2673" i="1"/>
  <c r="E2673" i="1" s="1"/>
  <c r="Q1226" i="1"/>
  <c r="S1226" i="1" s="1"/>
  <c r="H873" i="1"/>
  <c r="Q2080" i="1"/>
  <c r="H2122" i="1"/>
  <c r="D1004" i="1"/>
  <c r="D2728" i="1"/>
  <c r="H2087" i="1"/>
  <c r="R1118" i="1"/>
  <c r="T1118" i="1" s="1"/>
  <c r="V1280" i="1"/>
  <c r="R1296" i="1"/>
  <c r="T1296" i="1" s="1"/>
  <c r="Q2204" i="1"/>
  <c r="S2204" i="1" s="1"/>
  <c r="H2178" i="1"/>
  <c r="H1011" i="1"/>
  <c r="V1976" i="1"/>
  <c r="V2255" i="1"/>
  <c r="R2518" i="1"/>
  <c r="Q1951" i="1"/>
  <c r="T1951" i="1" s="1"/>
  <c r="H1335" i="1"/>
  <c r="Q2414" i="1"/>
  <c r="S2414" i="1" s="1"/>
  <c r="H2494" i="1"/>
  <c r="H1155" i="1"/>
  <c r="Q1118" i="1"/>
  <c r="V2204" i="1"/>
  <c r="R1653" i="1"/>
  <c r="S1653" i="1" s="1"/>
  <c r="V1951" i="1"/>
  <c r="C1335" i="1"/>
  <c r="E1335" i="1" s="1"/>
  <c r="C2519" i="1"/>
  <c r="H2134" i="1"/>
  <c r="Q2695" i="1"/>
  <c r="AD999" i="1"/>
  <c r="Q1323" i="1"/>
  <c r="R1330" i="1"/>
  <c r="S1330" i="1" s="1"/>
  <c r="V1653" i="1"/>
  <c r="Q1523" i="1"/>
  <c r="T1523" i="1" s="1"/>
  <c r="Q2402" i="1"/>
  <c r="S2402" i="1" s="1"/>
  <c r="V1251" i="1"/>
  <c r="V2598" i="1"/>
  <c r="D2519" i="1"/>
  <c r="F2519" i="1" s="1"/>
  <c r="C2134" i="1"/>
  <c r="E2134" i="1" s="1"/>
  <c r="AI2636" i="1"/>
  <c r="C2630" i="1"/>
  <c r="E2630" i="1" s="1"/>
  <c r="D2263" i="1"/>
  <c r="V2352" i="1"/>
  <c r="AD976" i="1"/>
  <c r="H1809" i="1"/>
  <c r="H1716" i="1"/>
  <c r="V2109" i="1"/>
  <c r="V2737" i="1"/>
  <c r="V2666" i="1"/>
  <c r="Q786" i="1"/>
  <c r="R2534" i="1"/>
  <c r="Q968" i="1"/>
  <c r="Q2138" i="1"/>
  <c r="H1425" i="1"/>
  <c r="V941" i="1"/>
  <c r="D1627" i="1"/>
  <c r="E1627" i="1" s="1"/>
  <c r="D2039" i="1"/>
  <c r="F2039" i="1" s="1"/>
  <c r="V2402" i="1"/>
  <c r="Q1251" i="1"/>
  <c r="S1251" i="1" s="1"/>
  <c r="Q2598" i="1"/>
  <c r="S2598" i="1" s="1"/>
  <c r="C1120" i="1"/>
  <c r="H1999" i="1"/>
  <c r="C2632" i="1"/>
  <c r="E2632" i="1" s="1"/>
  <c r="AD2636" i="1"/>
  <c r="AF2636" i="1" s="1"/>
  <c r="H2630" i="1"/>
  <c r="C2263" i="1"/>
  <c r="H963" i="1"/>
  <c r="C2654" i="1"/>
  <c r="E2654" i="1" s="1"/>
  <c r="C1496" i="1"/>
  <c r="E1496" i="1" s="1"/>
  <c r="H2553" i="1"/>
  <c r="R2352" i="1"/>
  <c r="T2352" i="1" s="1"/>
  <c r="AE976" i="1"/>
  <c r="AG976" i="1" s="1"/>
  <c r="D1809" i="1"/>
  <c r="F1809" i="1" s="1"/>
  <c r="D1716" i="1"/>
  <c r="F1716" i="1" s="1"/>
  <c r="R2109" i="1"/>
  <c r="S2109" i="1" s="1"/>
  <c r="Q2737" i="1"/>
  <c r="S2737" i="1" s="1"/>
  <c r="R2666" i="1"/>
  <c r="S2666" i="1" s="1"/>
  <c r="R786" i="1"/>
  <c r="T786" i="1" s="1"/>
  <c r="Q2534" i="1"/>
  <c r="V1082" i="1"/>
  <c r="Q1797" i="1"/>
  <c r="R968" i="1"/>
  <c r="T968" i="1" s="1"/>
  <c r="R2138" i="1"/>
  <c r="T2138" i="1" s="1"/>
  <c r="D1425" i="1"/>
  <c r="F1425" i="1" s="1"/>
  <c r="R941" i="1"/>
  <c r="T941" i="1" s="1"/>
  <c r="C1627" i="1"/>
  <c r="H2039" i="1"/>
  <c r="D1120" i="1"/>
  <c r="C1999" i="1"/>
  <c r="F1999" i="1" s="1"/>
  <c r="H2632" i="1"/>
  <c r="V1595" i="1"/>
  <c r="C963" i="1"/>
  <c r="E963" i="1" s="1"/>
  <c r="H2654" i="1"/>
  <c r="H1496" i="1"/>
  <c r="D2553" i="1"/>
  <c r="E2553" i="1" s="1"/>
  <c r="Q1082" i="1"/>
  <c r="S1082" i="1" s="1"/>
  <c r="R1797" i="1"/>
  <c r="S1797" i="1" s="1"/>
  <c r="R1120" i="1"/>
  <c r="T1120" i="1" s="1"/>
  <c r="V2620" i="1"/>
  <c r="R1530" i="1"/>
  <c r="S1530" i="1" s="1"/>
  <c r="Q1595" i="1"/>
  <c r="T1595" i="1" s="1"/>
  <c r="C1570" i="1"/>
  <c r="H1050" i="1"/>
  <c r="H2361" i="1"/>
  <c r="C1768" i="1"/>
  <c r="C1257" i="1"/>
  <c r="R2168" i="1"/>
  <c r="T2168" i="1" s="1"/>
  <c r="V2275" i="1"/>
  <c r="V2091" i="1"/>
  <c r="C1782" i="1"/>
  <c r="F1782" i="1" s="1"/>
  <c r="D1353" i="1"/>
  <c r="E1353" i="1" s="1"/>
  <c r="Q807" i="1"/>
  <c r="V1812" i="1"/>
  <c r="C1936" i="1"/>
  <c r="F1936" i="1" s="1"/>
  <c r="H2536" i="1"/>
  <c r="D1885" i="1"/>
  <c r="E1885" i="1" s="1"/>
  <c r="C2689" i="1"/>
  <c r="E2689" i="1" s="1"/>
  <c r="C1386" i="1"/>
  <c r="V1120" i="1"/>
  <c r="R2620" i="1"/>
  <c r="S2620" i="1" s="1"/>
  <c r="Q1530" i="1"/>
  <c r="C2143" i="1"/>
  <c r="H2143" i="1"/>
  <c r="D2143" i="1"/>
  <c r="C2071" i="1"/>
  <c r="H2071" i="1"/>
  <c r="D2071" i="1"/>
  <c r="C2449" i="1"/>
  <c r="D2449" i="1"/>
  <c r="H2449" i="1"/>
  <c r="H2230" i="1"/>
  <c r="D2230" i="1"/>
  <c r="C2230" i="1"/>
  <c r="AD2251" i="1"/>
  <c r="AI2251" i="1"/>
  <c r="AE2251" i="1"/>
  <c r="C1702" i="1"/>
  <c r="D1702" i="1"/>
  <c r="H1702" i="1"/>
  <c r="D1273" i="1"/>
  <c r="C1273" i="1"/>
  <c r="H1273" i="1"/>
  <c r="H2022" i="1"/>
  <c r="D2022" i="1"/>
  <c r="C2022" i="1"/>
  <c r="C2695" i="1"/>
  <c r="D2695" i="1"/>
  <c r="H2695" i="1"/>
  <c r="C1551" i="1"/>
  <c r="D1551" i="1"/>
  <c r="H1551" i="1"/>
  <c r="AT2234" i="1"/>
  <c r="D1564" i="1"/>
  <c r="H1564" i="1"/>
  <c r="C1564" i="1"/>
  <c r="AE1744" i="1"/>
  <c r="AI1744" i="1"/>
  <c r="AD1744" i="1"/>
  <c r="AD2147" i="1"/>
  <c r="AE2147" i="1"/>
  <c r="AI2147" i="1"/>
  <c r="AE1918" i="1"/>
  <c r="AD1918" i="1"/>
  <c r="AI1918" i="1"/>
  <c r="AI1047" i="1"/>
  <c r="AD1047" i="1"/>
  <c r="AE1047" i="1"/>
  <c r="AD1666" i="1"/>
  <c r="AE1666" i="1"/>
  <c r="AI1666" i="1"/>
  <c r="D2564" i="1"/>
  <c r="H2564" i="1"/>
  <c r="C2564" i="1"/>
  <c r="R1545" i="1"/>
  <c r="V1545" i="1"/>
  <c r="Q1545" i="1"/>
  <c r="AT1498" i="1"/>
  <c r="AE789" i="1"/>
  <c r="AD789" i="1"/>
  <c r="AI789" i="1"/>
  <c r="AT2732" i="1"/>
  <c r="AS2732" i="1"/>
  <c r="C2358" i="1"/>
  <c r="D2358" i="1"/>
  <c r="H2358" i="1"/>
  <c r="C943" i="1"/>
  <c r="H943" i="1"/>
  <c r="D943" i="1"/>
  <c r="C1953" i="1"/>
  <c r="D1953" i="1"/>
  <c r="H1953" i="1"/>
  <c r="D2192" i="1"/>
  <c r="H2192" i="1"/>
  <c r="C2192" i="1"/>
  <c r="D1382" i="1"/>
  <c r="C1382" i="1"/>
  <c r="H1382" i="1"/>
  <c r="D2010" i="1"/>
  <c r="C2010" i="1"/>
  <c r="H2010" i="1"/>
  <c r="C1585" i="1"/>
  <c r="D1585" i="1"/>
  <c r="H1585" i="1"/>
  <c r="AD2727" i="1"/>
  <c r="AI2727" i="1"/>
  <c r="AE2727" i="1"/>
  <c r="AS2515" i="1"/>
  <c r="AS1203" i="1"/>
  <c r="AT1203" i="1"/>
  <c r="AT769" i="1"/>
  <c r="AT2597" i="1"/>
  <c r="H1472" i="1"/>
  <c r="C1472" i="1"/>
  <c r="D1472" i="1"/>
  <c r="C828" i="1"/>
  <c r="D828" i="1"/>
  <c r="H828" i="1"/>
  <c r="D2086" i="1"/>
  <c r="C2086" i="1"/>
  <c r="H2086" i="1"/>
  <c r="H2258" i="1"/>
  <c r="D2258" i="1"/>
  <c r="C2258" i="1"/>
  <c r="H1895" i="1"/>
  <c r="D1895" i="1"/>
  <c r="C1895" i="1"/>
  <c r="D1580" i="1"/>
  <c r="C1580" i="1"/>
  <c r="H1580" i="1"/>
  <c r="D2597" i="1"/>
  <c r="H2597" i="1"/>
  <c r="C2597" i="1"/>
  <c r="C2115" i="1"/>
  <c r="D2115" i="1"/>
  <c r="H2115" i="1"/>
  <c r="D1485" i="1"/>
  <c r="C1485" i="1"/>
  <c r="H1485" i="1"/>
  <c r="C2352" i="1"/>
  <c r="D2352" i="1"/>
  <c r="H2352" i="1"/>
  <c r="D1610" i="1"/>
  <c r="H1610" i="1"/>
  <c r="C1610" i="1"/>
  <c r="C1662" i="1"/>
  <c r="H1662" i="1"/>
  <c r="D1662" i="1"/>
  <c r="H1299" i="1"/>
  <c r="C1299" i="1"/>
  <c r="D1299" i="1"/>
  <c r="D2743" i="1"/>
  <c r="C2743" i="1"/>
  <c r="H2743" i="1"/>
  <c r="AE998" i="1"/>
  <c r="AD998" i="1"/>
  <c r="AI998" i="1"/>
  <c r="AD1670" i="1"/>
  <c r="AI1670" i="1"/>
  <c r="AE1670" i="1"/>
  <c r="AS1534" i="1"/>
  <c r="AT1534" i="1"/>
  <c r="AT791" i="1"/>
  <c r="D2686" i="1"/>
  <c r="H2686" i="1"/>
  <c r="C2686" i="1"/>
  <c r="H2267" i="1"/>
  <c r="D2267" i="1"/>
  <c r="C2267" i="1"/>
  <c r="D2735" i="1"/>
  <c r="C2735" i="1"/>
  <c r="H2735" i="1"/>
  <c r="D2028" i="1"/>
  <c r="C2028" i="1"/>
  <c r="H2028" i="1"/>
  <c r="C958" i="1"/>
  <c r="H958" i="1"/>
  <c r="D958" i="1"/>
  <c r="C2717" i="1"/>
  <c r="D2717" i="1"/>
  <c r="H2717" i="1"/>
  <c r="D2043" i="1"/>
  <c r="C2043" i="1"/>
  <c r="H2043" i="1"/>
  <c r="C1640" i="1"/>
  <c r="D1640" i="1"/>
  <c r="H1640" i="1"/>
  <c r="D826" i="1"/>
  <c r="C826" i="1"/>
  <c r="H826" i="1"/>
  <c r="H898" i="1"/>
  <c r="C898" i="1"/>
  <c r="D898" i="1"/>
  <c r="D2061" i="1"/>
  <c r="H2061" i="1"/>
  <c r="C2061" i="1"/>
  <c r="D1378" i="1"/>
  <c r="C1378" i="1"/>
  <c r="H1378" i="1"/>
  <c r="C1664" i="1"/>
  <c r="D1664" i="1"/>
  <c r="H1664" i="1"/>
  <c r="D2120" i="1"/>
  <c r="C2120" i="1"/>
  <c r="H2120" i="1"/>
  <c r="AI2743" i="1"/>
  <c r="AD2743" i="1"/>
  <c r="AE2743" i="1"/>
  <c r="AE1455" i="1"/>
  <c r="AD1455" i="1"/>
  <c r="AI1455" i="1"/>
  <c r="AS1971" i="1"/>
  <c r="AT1342" i="1"/>
  <c r="C1534" i="1"/>
  <c r="D1534" i="1"/>
  <c r="H1534" i="1"/>
  <c r="D812" i="1"/>
  <c r="C812" i="1"/>
  <c r="H812" i="1"/>
  <c r="H1005" i="1"/>
  <c r="C1005" i="1"/>
  <c r="D1005" i="1"/>
  <c r="D1117" i="1"/>
  <c r="C1117" i="1"/>
  <c r="H1117" i="1"/>
  <c r="C2431" i="1"/>
  <c r="D2431" i="1"/>
  <c r="H2431" i="1"/>
  <c r="H2131" i="1"/>
  <c r="C2131" i="1"/>
  <c r="D2131" i="1"/>
  <c r="D2617" i="1"/>
  <c r="H2617" i="1"/>
  <c r="C2617" i="1"/>
  <c r="C2563" i="1"/>
  <c r="D2563" i="1"/>
  <c r="H2563" i="1"/>
  <c r="D816" i="1"/>
  <c r="H816" i="1"/>
  <c r="C816" i="1"/>
  <c r="D1324" i="1"/>
  <c r="H1324" i="1"/>
  <c r="C1324" i="1"/>
  <c r="H1898" i="1"/>
  <c r="D1898" i="1"/>
  <c r="C1898" i="1"/>
  <c r="D2543" i="1"/>
  <c r="H2543" i="1"/>
  <c r="C2543" i="1"/>
  <c r="D1663" i="1"/>
  <c r="H1663" i="1"/>
  <c r="C1663" i="1"/>
  <c r="H1624" i="1"/>
  <c r="D1624" i="1"/>
  <c r="C1624" i="1"/>
  <c r="AI2683" i="1"/>
  <c r="AD2683" i="1"/>
  <c r="AE2683" i="1"/>
  <c r="AD1719" i="1"/>
  <c r="AE1719" i="1"/>
  <c r="AI1719" i="1"/>
  <c r="AT2560" i="1"/>
  <c r="AS2351" i="1"/>
  <c r="AS1881" i="1"/>
  <c r="AS1989" i="1"/>
  <c r="AT1353" i="1"/>
  <c r="AT2711" i="1"/>
  <c r="AT2385" i="1"/>
  <c r="D1397" i="1"/>
  <c r="H1397" i="1"/>
  <c r="C1397" i="1"/>
  <c r="C1644" i="1"/>
  <c r="D1644" i="1"/>
  <c r="H1644" i="1"/>
  <c r="D1656" i="1"/>
  <c r="C1656" i="1"/>
  <c r="H1656" i="1"/>
  <c r="D2440" i="1"/>
  <c r="C2440" i="1"/>
  <c r="H2440" i="1"/>
  <c r="D897" i="1"/>
  <c r="H897" i="1"/>
  <c r="C897" i="1"/>
  <c r="D1453" i="1"/>
  <c r="C1453" i="1"/>
  <c r="H1453" i="1"/>
  <c r="C2025" i="1"/>
  <c r="D2025" i="1"/>
  <c r="H2025" i="1"/>
  <c r="D2572" i="1"/>
  <c r="H2572" i="1"/>
  <c r="C2572" i="1"/>
  <c r="H831" i="1"/>
  <c r="D831" i="1"/>
  <c r="C831" i="1"/>
  <c r="D2277" i="1"/>
  <c r="H2277" i="1"/>
  <c r="C2277" i="1"/>
  <c r="D1916" i="1"/>
  <c r="C1916" i="1"/>
  <c r="H1916" i="1"/>
  <c r="D1997" i="1"/>
  <c r="C1997" i="1"/>
  <c r="H1997" i="1"/>
  <c r="D887" i="1"/>
  <c r="C887" i="1"/>
  <c r="H887" i="1"/>
  <c r="D2681" i="1"/>
  <c r="C2681" i="1"/>
  <c r="H2681" i="1"/>
  <c r="AE2757" i="1"/>
  <c r="AD2757" i="1"/>
  <c r="AI2757" i="1"/>
  <c r="AD2457" i="1"/>
  <c r="AI2457" i="1"/>
  <c r="AE2457" i="1"/>
  <c r="AT2717" i="1"/>
  <c r="AS2717" i="1"/>
  <c r="AT1068" i="1"/>
  <c r="AT1440" i="1"/>
  <c r="AT1343" i="1"/>
  <c r="AT2690" i="1"/>
  <c r="AS1785" i="1"/>
  <c r="D2688" i="1"/>
  <c r="H2688" i="1"/>
  <c r="C2688" i="1"/>
  <c r="C2060" i="1"/>
  <c r="H2060" i="1"/>
  <c r="D2060" i="1"/>
  <c r="C2169" i="1"/>
  <c r="D2169" i="1"/>
  <c r="H2169" i="1"/>
  <c r="C1637" i="1"/>
  <c r="H1637" i="1"/>
  <c r="D1637" i="1"/>
  <c r="D1230" i="1"/>
  <c r="C1230" i="1"/>
  <c r="H1230" i="1"/>
  <c r="D2245" i="1"/>
  <c r="H2245" i="1"/>
  <c r="C2245" i="1"/>
  <c r="D905" i="1"/>
  <c r="C905" i="1"/>
  <c r="H905" i="1"/>
  <c r="H1576" i="1"/>
  <c r="D1576" i="1"/>
  <c r="C1576" i="1"/>
  <c r="D1839" i="1"/>
  <c r="H1839" i="1"/>
  <c r="C1839" i="1"/>
  <c r="D2180" i="1"/>
  <c r="C2180" i="1"/>
  <c r="H2180" i="1"/>
  <c r="H2414" i="1"/>
  <c r="C2414" i="1"/>
  <c r="D2414" i="1"/>
  <c r="D1581" i="1"/>
  <c r="C1581" i="1"/>
  <c r="H1581" i="1"/>
  <c r="D1572" i="1"/>
  <c r="H1572" i="1"/>
  <c r="C1572" i="1"/>
  <c r="D2642" i="1"/>
  <c r="C2642" i="1"/>
  <c r="H2642" i="1"/>
  <c r="AI2365" i="1"/>
  <c r="AD2365" i="1"/>
  <c r="AE2365" i="1"/>
  <c r="AD1815" i="1"/>
  <c r="AI1815" i="1"/>
  <c r="AE1815" i="1"/>
  <c r="AS1883" i="1"/>
  <c r="D1553" i="1"/>
  <c r="C1553" i="1"/>
  <c r="H1553" i="1"/>
  <c r="H1986" i="1"/>
  <c r="D1986" i="1"/>
  <c r="C1986" i="1"/>
  <c r="D1854" i="1"/>
  <c r="C1854" i="1"/>
  <c r="H1854" i="1"/>
  <c r="D1381" i="1"/>
  <c r="H1381" i="1"/>
  <c r="C1381" i="1"/>
  <c r="H1729" i="1"/>
  <c r="C1729" i="1"/>
  <c r="D1729" i="1"/>
  <c r="C1180" i="1"/>
  <c r="D1180" i="1"/>
  <c r="H1180" i="1"/>
  <c r="C1406" i="1"/>
  <c r="H1406" i="1"/>
  <c r="D1406" i="1"/>
  <c r="C2434" i="1"/>
  <c r="H2434" i="1"/>
  <c r="D2434" i="1"/>
  <c r="D2557" i="1"/>
  <c r="C2557" i="1"/>
  <c r="H2557" i="1"/>
  <c r="C2274" i="1"/>
  <c r="H2274" i="1"/>
  <c r="D2274" i="1"/>
  <c r="D2350" i="1"/>
  <c r="H2350" i="1"/>
  <c r="C2350" i="1"/>
  <c r="C2696" i="1"/>
  <c r="D2696" i="1"/>
  <c r="H2696" i="1"/>
  <c r="H2507" i="1"/>
  <c r="C2507" i="1"/>
  <c r="D2507" i="1"/>
  <c r="AE2100" i="1"/>
  <c r="AD2100" i="1"/>
  <c r="AI2100" i="1"/>
  <c r="AE1605" i="1"/>
  <c r="AD1605" i="1"/>
  <c r="AI1605" i="1"/>
  <c r="AE2024" i="1"/>
  <c r="AD2024" i="1"/>
  <c r="AI2024" i="1"/>
  <c r="AT2239" i="1"/>
  <c r="AT2748" i="1"/>
  <c r="AT2279" i="1"/>
  <c r="AT1302" i="1"/>
  <c r="D1227" i="1"/>
  <c r="H1227" i="1"/>
  <c r="C1227" i="1"/>
  <c r="D1065" i="1"/>
  <c r="H1065" i="1"/>
  <c r="C1065" i="1"/>
  <c r="H1757" i="1"/>
  <c r="D1757" i="1"/>
  <c r="C1757" i="1"/>
  <c r="D1589" i="1"/>
  <c r="C1589" i="1"/>
  <c r="H1589" i="1"/>
  <c r="D1383" i="1"/>
  <c r="H1383" i="1"/>
  <c r="C1383" i="1"/>
  <c r="C1118" i="1"/>
  <c r="D1118" i="1"/>
  <c r="H1118" i="1"/>
  <c r="D1192" i="1"/>
  <c r="H1192" i="1"/>
  <c r="C1192" i="1"/>
  <c r="D771" i="1"/>
  <c r="C771" i="1"/>
  <c r="H771" i="1"/>
  <c r="D948" i="1"/>
  <c r="C948" i="1"/>
  <c r="H948" i="1"/>
  <c r="H2391" i="1"/>
  <c r="D2391" i="1"/>
  <c r="C2391" i="1"/>
  <c r="C2580" i="1"/>
  <c r="D2580" i="1"/>
  <c r="H2580" i="1"/>
  <c r="D1012" i="1"/>
  <c r="C1012" i="1"/>
  <c r="H1012" i="1"/>
  <c r="C774" i="1"/>
  <c r="H774" i="1"/>
  <c r="D774" i="1"/>
  <c r="AE2274" i="1"/>
  <c r="AI2274" i="1"/>
  <c r="AD2274" i="1"/>
  <c r="AD778" i="1"/>
  <c r="AE778" i="1"/>
  <c r="AI778" i="1"/>
  <c r="AD2009" i="1"/>
  <c r="AE2009" i="1"/>
  <c r="AI2009" i="1"/>
  <c r="AE1119" i="1"/>
  <c r="AD1119" i="1"/>
  <c r="AI1119" i="1"/>
  <c r="AE1504" i="1"/>
  <c r="AI1504" i="1"/>
  <c r="AD1504" i="1"/>
  <c r="AE1625" i="1"/>
  <c r="AD1625" i="1"/>
  <c r="AI1625" i="1"/>
  <c r="AI1438" i="1"/>
  <c r="AE1438" i="1"/>
  <c r="AD1438" i="1"/>
  <c r="AI2744" i="1"/>
  <c r="AE2744" i="1"/>
  <c r="AD2744" i="1"/>
  <c r="AE1359" i="1"/>
  <c r="AI1359" i="1"/>
  <c r="AD1359" i="1"/>
  <c r="AI1461" i="1"/>
  <c r="AD1461" i="1"/>
  <c r="AE1461" i="1"/>
  <c r="AE1834" i="1"/>
  <c r="AI1834" i="1"/>
  <c r="AD1834" i="1"/>
  <c r="AE1408" i="1"/>
  <c r="AD1408" i="1"/>
  <c r="AI1408" i="1"/>
  <c r="AD1706" i="1"/>
  <c r="AI1706" i="1"/>
  <c r="AE1706" i="1"/>
  <c r="AE2540" i="1"/>
  <c r="AD2540" i="1"/>
  <c r="AI2540" i="1"/>
  <c r="AD2105" i="1"/>
  <c r="AE2105" i="1"/>
  <c r="AI2105" i="1"/>
  <c r="AI1563" i="1"/>
  <c r="AD1563" i="1"/>
  <c r="AE1563" i="1"/>
  <c r="AE2270" i="1"/>
  <c r="AI2270" i="1"/>
  <c r="AD2270" i="1"/>
  <c r="AE2548" i="1"/>
  <c r="AI2548" i="1"/>
  <c r="AD2548" i="1"/>
  <c r="AE1361" i="1"/>
  <c r="AD1361" i="1"/>
  <c r="AI1361" i="1"/>
  <c r="AE1077" i="1"/>
  <c r="AD1077" i="1"/>
  <c r="AI1077" i="1"/>
  <c r="AE2013" i="1"/>
  <c r="AD2013" i="1"/>
  <c r="AI2013" i="1"/>
  <c r="AE1861" i="1"/>
  <c r="AD1861" i="1"/>
  <c r="AI1861" i="1"/>
  <c r="AD846" i="1"/>
  <c r="AE846" i="1"/>
  <c r="AI846" i="1"/>
  <c r="AE1300" i="1"/>
  <c r="AD1300" i="1"/>
  <c r="AI1300" i="1"/>
  <c r="AE2429" i="1"/>
  <c r="AI2429" i="1"/>
  <c r="AD2429" i="1"/>
  <c r="AE1545" i="1"/>
  <c r="AI1545" i="1"/>
  <c r="AD1545" i="1"/>
  <c r="AE1751" i="1"/>
  <c r="AD1751" i="1"/>
  <c r="AI1751" i="1"/>
  <c r="AE1479" i="1"/>
  <c r="AD1479" i="1"/>
  <c r="AI1479" i="1"/>
  <c r="AE1254" i="1"/>
  <c r="AD1254" i="1"/>
  <c r="AI1254" i="1"/>
  <c r="AI1161" i="1"/>
  <c r="AE1161" i="1"/>
  <c r="AD1161" i="1"/>
  <c r="AD1702" i="1"/>
  <c r="AE1702" i="1"/>
  <c r="AI1702" i="1"/>
  <c r="AE1573" i="1"/>
  <c r="AD1573" i="1"/>
  <c r="AI1573" i="1"/>
  <c r="AD2123" i="1"/>
  <c r="AE2123" i="1"/>
  <c r="AI2123" i="1"/>
  <c r="AE2323" i="1"/>
  <c r="AD2323" i="1"/>
  <c r="AI2323" i="1"/>
  <c r="AD1950" i="1"/>
  <c r="AI1950" i="1"/>
  <c r="AE1950" i="1"/>
  <c r="AI2370" i="1"/>
  <c r="AD2370" i="1"/>
  <c r="AE2370" i="1"/>
  <c r="AE953" i="1"/>
  <c r="AD953" i="1"/>
  <c r="AI953" i="1"/>
  <c r="AE2742" i="1"/>
  <c r="AD2742" i="1"/>
  <c r="AI2742" i="1"/>
  <c r="AE1930" i="1"/>
  <c r="AI1930" i="1"/>
  <c r="AD1930" i="1"/>
  <c r="AE1406" i="1"/>
  <c r="AD1406" i="1"/>
  <c r="AI1406" i="1"/>
  <c r="AE2758" i="1"/>
  <c r="AD2758" i="1"/>
  <c r="AI2758" i="1"/>
  <c r="AE2302" i="1"/>
  <c r="AI2302" i="1"/>
  <c r="AD2302" i="1"/>
  <c r="AD1192" i="1"/>
  <c r="AE1192" i="1"/>
  <c r="AI1192" i="1"/>
  <c r="AI1071" i="1"/>
  <c r="AE1071" i="1"/>
  <c r="AD1071" i="1"/>
  <c r="AE2089" i="1"/>
  <c r="AD2089" i="1"/>
  <c r="AI2089" i="1"/>
  <c r="AI1375" i="1"/>
  <c r="AE1375" i="1"/>
  <c r="AD1375" i="1"/>
  <c r="AI2149" i="1"/>
  <c r="AD2149" i="1"/>
  <c r="AE2149" i="1"/>
  <c r="AI1944" i="1"/>
  <c r="AD1944" i="1"/>
  <c r="AE1944" i="1"/>
  <c r="AI1537" i="1"/>
  <c r="AD1537" i="1"/>
  <c r="AE1537" i="1"/>
  <c r="AD2275" i="1"/>
  <c r="AI2275" i="1"/>
  <c r="AE2275" i="1"/>
  <c r="AE2732" i="1"/>
  <c r="AI2732" i="1"/>
  <c r="AD2732" i="1"/>
  <c r="AI2455" i="1"/>
  <c r="AD2455" i="1"/>
  <c r="AE2455" i="1"/>
  <c r="AI1507" i="1"/>
  <c r="AD1507" i="1"/>
  <c r="AE1507" i="1"/>
  <c r="AD1458" i="1"/>
  <c r="AI1458" i="1"/>
  <c r="AE1458" i="1"/>
  <c r="H1008" i="1"/>
  <c r="C1008" i="1"/>
  <c r="D1008" i="1"/>
  <c r="D2441" i="1"/>
  <c r="C2441" i="1"/>
  <c r="H2441" i="1"/>
  <c r="D1282" i="1"/>
  <c r="C1282" i="1"/>
  <c r="H1282" i="1"/>
  <c r="AS1711" i="1"/>
  <c r="H1732" i="1"/>
  <c r="D1732" i="1"/>
  <c r="C1732" i="1"/>
  <c r="AT2186" i="1"/>
  <c r="AT2291" i="1"/>
  <c r="C2383" i="1"/>
  <c r="D2383" i="1"/>
  <c r="H2383" i="1"/>
  <c r="D1094" i="1"/>
  <c r="C1094" i="1"/>
  <c r="H1094" i="1"/>
  <c r="H1646" i="1"/>
  <c r="C1646" i="1"/>
  <c r="D1646" i="1"/>
  <c r="D2462" i="1"/>
  <c r="C2462" i="1"/>
  <c r="H2462" i="1"/>
  <c r="D2196" i="1"/>
  <c r="C2196" i="1"/>
  <c r="H2196" i="1"/>
  <c r="C859" i="1"/>
  <c r="D859" i="1"/>
  <c r="H859" i="1"/>
  <c r="D1626" i="1"/>
  <c r="H1626" i="1"/>
  <c r="C1626" i="1"/>
  <c r="AI1046" i="1"/>
  <c r="AE1046" i="1"/>
  <c r="AD1046" i="1"/>
  <c r="AD2626" i="1"/>
  <c r="AE2626" i="1"/>
  <c r="AI2626" i="1"/>
  <c r="AD1685" i="1"/>
  <c r="AE1685" i="1"/>
  <c r="AI1685" i="1"/>
  <c r="AE2497" i="1"/>
  <c r="AD2497" i="1"/>
  <c r="AI2497" i="1"/>
  <c r="AD1708" i="1"/>
  <c r="AE1708" i="1"/>
  <c r="AI1708" i="1"/>
  <c r="AD1396" i="1"/>
  <c r="AE1396" i="1"/>
  <c r="AI1396" i="1"/>
  <c r="C2547" i="1"/>
  <c r="D2547" i="1"/>
  <c r="H2547" i="1"/>
  <c r="AS1516" i="1"/>
  <c r="AT2753" i="1"/>
  <c r="AE2131" i="1"/>
  <c r="AI2131" i="1"/>
  <c r="AD2131" i="1"/>
  <c r="AS1976" i="1"/>
  <c r="H2000" i="1"/>
  <c r="D2000" i="1"/>
  <c r="C2000" i="1"/>
  <c r="H1710" i="1"/>
  <c r="D1710" i="1"/>
  <c r="C1710" i="1"/>
  <c r="D1395" i="1"/>
  <c r="C1395" i="1"/>
  <c r="H1395" i="1"/>
  <c r="C788" i="1"/>
  <c r="H788" i="1"/>
  <c r="D788" i="1"/>
  <c r="C2343" i="1"/>
  <c r="D2343" i="1"/>
  <c r="H2343" i="1"/>
  <c r="D2379" i="1"/>
  <c r="H2379" i="1"/>
  <c r="C2379" i="1"/>
  <c r="AD1491" i="1"/>
  <c r="AE1491" i="1"/>
  <c r="AI1491" i="1"/>
  <c r="AS1698" i="1"/>
  <c r="AT2754" i="1"/>
  <c r="C1062" i="1"/>
  <c r="D1062" i="1"/>
  <c r="H1062" i="1"/>
  <c r="D1322" i="1"/>
  <c r="C1322" i="1"/>
  <c r="H1322" i="1"/>
  <c r="H2380" i="1"/>
  <c r="C2380" i="1"/>
  <c r="D2380" i="1"/>
  <c r="D1823" i="1"/>
  <c r="C1823" i="1"/>
  <c r="H1823" i="1"/>
  <c r="AE2091" i="1"/>
  <c r="AD2091" i="1"/>
  <c r="AI2091" i="1"/>
  <c r="AT1765" i="1"/>
  <c r="AS1765" i="1"/>
  <c r="AS2001" i="1"/>
  <c r="AS1608" i="1"/>
  <c r="C2145" i="1"/>
  <c r="D2145" i="1"/>
  <c r="H2145" i="1"/>
  <c r="D2698" i="1"/>
  <c r="H2698" i="1"/>
  <c r="C2698" i="1"/>
  <c r="H2454" i="1"/>
  <c r="D2454" i="1"/>
  <c r="C2454" i="1"/>
  <c r="C1144" i="1"/>
  <c r="D1144" i="1"/>
  <c r="H1144" i="1"/>
  <c r="D1726" i="1"/>
  <c r="C1726" i="1"/>
  <c r="H1726" i="1"/>
  <c r="C1788" i="1"/>
  <c r="H1788" i="1"/>
  <c r="D1788" i="1"/>
  <c r="C2532" i="1"/>
  <c r="D2532" i="1"/>
  <c r="H2532" i="1"/>
  <c r="D2542" i="1"/>
  <c r="C2542" i="1"/>
  <c r="H2542" i="1"/>
  <c r="C2138" i="1"/>
  <c r="D2138" i="1"/>
  <c r="H2138" i="1"/>
  <c r="H1408" i="1"/>
  <c r="D1408" i="1"/>
  <c r="C1408" i="1"/>
  <c r="D2652" i="1"/>
  <c r="H2652" i="1"/>
  <c r="C2652" i="1"/>
  <c r="H1643" i="1"/>
  <c r="D1643" i="1"/>
  <c r="C1643" i="1"/>
  <c r="D832" i="1"/>
  <c r="C832" i="1"/>
  <c r="H832" i="1"/>
  <c r="H2038" i="1"/>
  <c r="D2038" i="1"/>
  <c r="C2038" i="1"/>
  <c r="AE931" i="1"/>
  <c r="AD931" i="1"/>
  <c r="AI931" i="1"/>
  <c r="AE2367" i="1"/>
  <c r="AD2367" i="1"/>
  <c r="AI2367" i="1"/>
  <c r="AT2134" i="1"/>
  <c r="AS2134" i="1"/>
  <c r="AS1729" i="1"/>
  <c r="AS1909" i="1"/>
  <c r="AT2677" i="1"/>
  <c r="AT2548" i="1"/>
  <c r="AT1010" i="1"/>
  <c r="AT1357" i="1"/>
  <c r="AS1917" i="1"/>
  <c r="AT955" i="1"/>
  <c r="AT934" i="1"/>
  <c r="AT1354" i="1"/>
  <c r="C2665" i="1"/>
  <c r="D2665" i="1"/>
  <c r="H2665" i="1"/>
  <c r="C1841" i="1"/>
  <c r="D1841" i="1"/>
  <c r="H1841" i="1"/>
  <c r="D1183" i="1"/>
  <c r="C1183" i="1"/>
  <c r="H1183" i="1"/>
  <c r="D1264" i="1"/>
  <c r="C1264" i="1"/>
  <c r="H1264" i="1"/>
  <c r="D1879" i="1"/>
  <c r="C1879" i="1"/>
  <c r="H1879" i="1"/>
  <c r="D1119" i="1"/>
  <c r="H1119" i="1"/>
  <c r="C1119" i="1"/>
  <c r="C1853" i="1"/>
  <c r="D1853" i="1"/>
  <c r="H1853" i="1"/>
  <c r="H2355" i="1"/>
  <c r="D2355" i="1"/>
  <c r="C2355" i="1"/>
  <c r="D1893" i="1"/>
  <c r="H1893" i="1"/>
  <c r="C1893" i="1"/>
  <c r="H2620" i="1"/>
  <c r="C2620" i="1"/>
  <c r="D2620" i="1"/>
  <c r="D1873" i="1"/>
  <c r="C1873" i="1"/>
  <c r="H1873" i="1"/>
  <c r="D1456" i="1"/>
  <c r="C1456" i="1"/>
  <c r="H1456" i="1"/>
  <c r="C827" i="1"/>
  <c r="D827" i="1"/>
  <c r="H827" i="1"/>
  <c r="D2720" i="1"/>
  <c r="H2720" i="1"/>
  <c r="C2720" i="1"/>
  <c r="AD1599" i="1"/>
  <c r="AE1599" i="1"/>
  <c r="AI1599" i="1"/>
  <c r="AE1506" i="1"/>
  <c r="AD1506" i="1"/>
  <c r="AI1506" i="1"/>
  <c r="AS1508" i="1"/>
  <c r="AT1508" i="1"/>
  <c r="AT2456" i="1"/>
  <c r="AT1460" i="1"/>
  <c r="AS1853" i="1"/>
  <c r="D856" i="1"/>
  <c r="C856" i="1"/>
  <c r="H856" i="1"/>
  <c r="D1500" i="1"/>
  <c r="C1500" i="1"/>
  <c r="H1500" i="1"/>
  <c r="H2095" i="1"/>
  <c r="D2095" i="1"/>
  <c r="C2095" i="1"/>
  <c r="D2386" i="1"/>
  <c r="H2386" i="1"/>
  <c r="C2386" i="1"/>
  <c r="D1125" i="1"/>
  <c r="H1125" i="1"/>
  <c r="C1125" i="1"/>
  <c r="D2509" i="1"/>
  <c r="C2509" i="1"/>
  <c r="H2509" i="1"/>
  <c r="D1003" i="1"/>
  <c r="C1003" i="1"/>
  <c r="H1003" i="1"/>
  <c r="D1304" i="1"/>
  <c r="H1304" i="1"/>
  <c r="C1304" i="1"/>
  <c r="D1597" i="1"/>
  <c r="C1597" i="1"/>
  <c r="H1597" i="1"/>
  <c r="C1608" i="1"/>
  <c r="D1608" i="1"/>
  <c r="H1608" i="1"/>
  <c r="C1412" i="1"/>
  <c r="D1412" i="1"/>
  <c r="H1412" i="1"/>
  <c r="D2604" i="1"/>
  <c r="C2604" i="1"/>
  <c r="H2604" i="1"/>
  <c r="D1685" i="1"/>
  <c r="C1685" i="1"/>
  <c r="H1685" i="1"/>
  <c r="D1216" i="1"/>
  <c r="C1216" i="1"/>
  <c r="H1216" i="1"/>
  <c r="AE2499" i="1"/>
  <c r="AD2499" i="1"/>
  <c r="AI2499" i="1"/>
  <c r="AD2096" i="1"/>
  <c r="AE2096" i="1"/>
  <c r="AI2096" i="1"/>
  <c r="AT2460" i="1"/>
  <c r="AT2453" i="1"/>
  <c r="D975" i="1"/>
  <c r="C975" i="1"/>
  <c r="H975" i="1"/>
  <c r="H1850" i="1"/>
  <c r="D1850" i="1"/>
  <c r="C1850" i="1"/>
  <c r="C1420" i="1"/>
  <c r="H1420" i="1"/>
  <c r="D1420" i="1"/>
  <c r="D2265" i="1"/>
  <c r="H2265" i="1"/>
  <c r="C2265" i="1"/>
  <c r="D1868" i="1"/>
  <c r="C1868" i="1"/>
  <c r="H1868" i="1"/>
  <c r="D1694" i="1"/>
  <c r="H1694" i="1"/>
  <c r="C1694" i="1"/>
  <c r="C1164" i="1"/>
  <c r="H1164" i="1"/>
  <c r="D1164" i="1"/>
  <c r="D1137" i="1"/>
  <c r="C1137" i="1"/>
  <c r="H1137" i="1"/>
  <c r="D891" i="1"/>
  <c r="H891" i="1"/>
  <c r="C891" i="1"/>
  <c r="D928" i="1"/>
  <c r="C928" i="1"/>
  <c r="H928" i="1"/>
  <c r="C1017" i="1"/>
  <c r="D1017" i="1"/>
  <c r="H1017" i="1"/>
  <c r="H2235" i="1"/>
  <c r="C2235" i="1"/>
  <c r="D2235" i="1"/>
  <c r="D789" i="1"/>
  <c r="H789" i="1"/>
  <c r="C789" i="1"/>
  <c r="D1246" i="1"/>
  <c r="C1246" i="1"/>
  <c r="H1246" i="1"/>
  <c r="AE791" i="1"/>
  <c r="AD791" i="1"/>
  <c r="AI791" i="1"/>
  <c r="AD2722" i="1"/>
  <c r="AI2722" i="1"/>
  <c r="AE2722" i="1"/>
  <c r="AT778" i="1"/>
  <c r="AT2201" i="1"/>
  <c r="AS2366" i="1"/>
  <c r="AT2366" i="1"/>
  <c r="AT1250" i="1"/>
  <c r="AT2076" i="1"/>
  <c r="AT1854" i="1"/>
  <c r="AS1854" i="1"/>
  <c r="C2539" i="1"/>
  <c r="H2539" i="1"/>
  <c r="D2539" i="1"/>
  <c r="D1592" i="1"/>
  <c r="H1592" i="1"/>
  <c r="C1592" i="1"/>
  <c r="C1835" i="1"/>
  <c r="D1835" i="1"/>
  <c r="H1835" i="1"/>
  <c r="D1804" i="1"/>
  <c r="C1804" i="1"/>
  <c r="H1804" i="1"/>
  <c r="C2437" i="1"/>
  <c r="D2437" i="1"/>
  <c r="H2437" i="1"/>
  <c r="D2111" i="1"/>
  <c r="H2111" i="1"/>
  <c r="C2111" i="1"/>
  <c r="D1794" i="1"/>
  <c r="C1794" i="1"/>
  <c r="H1794" i="1"/>
  <c r="C1969" i="1"/>
  <c r="D1969" i="1"/>
  <c r="H1969" i="1"/>
  <c r="D1142" i="1"/>
  <c r="H1142" i="1"/>
  <c r="C1142" i="1"/>
  <c r="D1080" i="1"/>
  <c r="H1080" i="1"/>
  <c r="C1080" i="1"/>
  <c r="D1028" i="1"/>
  <c r="C1028" i="1"/>
  <c r="H1028" i="1"/>
  <c r="D1557" i="1"/>
  <c r="C1557" i="1"/>
  <c r="H1557" i="1"/>
  <c r="C2529" i="1"/>
  <c r="D2529" i="1"/>
  <c r="H2529" i="1"/>
  <c r="AI2290" i="1"/>
  <c r="AD2290" i="1"/>
  <c r="AE2290" i="1"/>
  <c r="AD2592" i="1"/>
  <c r="AI2592" i="1"/>
  <c r="AE2592" i="1"/>
  <c r="AE1982" i="1"/>
  <c r="AD1982" i="1"/>
  <c r="AI1982" i="1"/>
  <c r="H2273" i="1"/>
  <c r="D2273" i="1"/>
  <c r="C2273" i="1"/>
  <c r="D1753" i="1"/>
  <c r="C1753" i="1"/>
  <c r="H1753" i="1"/>
  <c r="C2325" i="1"/>
  <c r="D2325" i="1"/>
  <c r="H2325" i="1"/>
  <c r="D2074" i="1"/>
  <c r="H2074" i="1"/>
  <c r="C2074" i="1"/>
  <c r="D2130" i="1"/>
  <c r="C2130" i="1"/>
  <c r="H2130" i="1"/>
  <c r="D915" i="1"/>
  <c r="C915" i="1"/>
  <c r="H915" i="1"/>
  <c r="H2363" i="1"/>
  <c r="C2363" i="1"/>
  <c r="D2363" i="1"/>
  <c r="C992" i="1"/>
  <c r="D992" i="1"/>
  <c r="H992" i="1"/>
  <c r="C2466" i="1"/>
  <c r="H2466" i="1"/>
  <c r="D2466" i="1"/>
  <c r="C2128" i="1"/>
  <c r="D2128" i="1"/>
  <c r="H2128" i="1"/>
  <c r="D1212" i="1"/>
  <c r="H1212" i="1"/>
  <c r="C1212" i="1"/>
  <c r="C2262" i="1"/>
  <c r="H2262" i="1"/>
  <c r="D2262" i="1"/>
  <c r="D941" i="1"/>
  <c r="H941" i="1"/>
  <c r="C941" i="1"/>
  <c r="D817" i="1"/>
  <c r="H817" i="1"/>
  <c r="C817" i="1"/>
  <c r="AE1374" i="1"/>
  <c r="AD1374" i="1"/>
  <c r="AI1374" i="1"/>
  <c r="AD1353" i="1"/>
  <c r="AI1353" i="1"/>
  <c r="AE1353" i="1"/>
  <c r="AS1788" i="1"/>
  <c r="AT2619" i="1"/>
  <c r="AT1066" i="1"/>
  <c r="D1595" i="1"/>
  <c r="C1595" i="1"/>
  <c r="H1595" i="1"/>
  <c r="C1300" i="1"/>
  <c r="D1300" i="1"/>
  <c r="H1300" i="1"/>
  <c r="C1070" i="1"/>
  <c r="D1070" i="1"/>
  <c r="H1070" i="1"/>
  <c r="C1483" i="1"/>
  <c r="D1483" i="1"/>
  <c r="H1483" i="1"/>
  <c r="H2092" i="1"/>
  <c r="C2092" i="1"/>
  <c r="D2092" i="1"/>
  <c r="D2191" i="1"/>
  <c r="C2191" i="1"/>
  <c r="H2191" i="1"/>
  <c r="D2253" i="1"/>
  <c r="C2253" i="1"/>
  <c r="H2253" i="1"/>
  <c r="D1102" i="1"/>
  <c r="C1102" i="1"/>
  <c r="H1102" i="1"/>
  <c r="C778" i="1"/>
  <c r="D778" i="1"/>
  <c r="H778" i="1"/>
  <c r="D2289" i="1"/>
  <c r="C2289" i="1"/>
  <c r="H2289" i="1"/>
  <c r="D2005" i="1"/>
  <c r="H2005" i="1"/>
  <c r="C2005" i="1"/>
  <c r="C1528" i="1"/>
  <c r="D1528" i="1"/>
  <c r="H1528" i="1"/>
  <c r="H1601" i="1"/>
  <c r="C1601" i="1"/>
  <c r="D1601" i="1"/>
  <c r="D761" i="1"/>
  <c r="C761" i="1"/>
  <c r="H761" i="1"/>
  <c r="AI1277" i="1"/>
  <c r="AD1277" i="1"/>
  <c r="AE1277" i="1"/>
  <c r="AE1009" i="1"/>
  <c r="AI1009" i="1"/>
  <c r="AD1009" i="1"/>
  <c r="AT1192" i="1"/>
  <c r="AT2744" i="1"/>
  <c r="AT2520" i="1"/>
  <c r="AS1758" i="1"/>
  <c r="AS1793" i="1"/>
  <c r="AT2060" i="1"/>
  <c r="AT1136" i="1"/>
  <c r="AT2734" i="1"/>
  <c r="H1214" i="1"/>
  <c r="C1214" i="1"/>
  <c r="D1214" i="1"/>
  <c r="D1746" i="1"/>
  <c r="C1746" i="1"/>
  <c r="H1746" i="1"/>
  <c r="H2535" i="1"/>
  <c r="C2535" i="1"/>
  <c r="D2535" i="1"/>
  <c r="C1390" i="1"/>
  <c r="D1390" i="1"/>
  <c r="H1390" i="1"/>
  <c r="D1552" i="1"/>
  <c r="C1552" i="1"/>
  <c r="H1552" i="1"/>
  <c r="D1358" i="1"/>
  <c r="C1358" i="1"/>
  <c r="H1358" i="1"/>
  <c r="H2694" i="1"/>
  <c r="D2694" i="1"/>
  <c r="C2694" i="1"/>
  <c r="D1970" i="1"/>
  <c r="C1970" i="1"/>
  <c r="H1970" i="1"/>
  <c r="H2667" i="1"/>
  <c r="C2667" i="1"/>
  <c r="D2667" i="1"/>
  <c r="D2229" i="1"/>
  <c r="C2229" i="1"/>
  <c r="H2229" i="1"/>
  <c r="D2063" i="1"/>
  <c r="H2063" i="1"/>
  <c r="C2063" i="1"/>
  <c r="D1049" i="1"/>
  <c r="C1049" i="1"/>
  <c r="H1049" i="1"/>
  <c r="D1097" i="1"/>
  <c r="C1097" i="1"/>
  <c r="H1097" i="1"/>
  <c r="AE2564" i="1"/>
  <c r="AI2564" i="1"/>
  <c r="AD2564" i="1"/>
  <c r="AI2163" i="1"/>
  <c r="AD2163" i="1"/>
  <c r="AE2163" i="1"/>
  <c r="AI2544" i="1"/>
  <c r="AD2544" i="1"/>
  <c r="AE2544" i="1"/>
  <c r="D1806" i="1"/>
  <c r="H1806" i="1"/>
  <c r="C1806" i="1"/>
  <c r="AD1345" i="1"/>
  <c r="AE1345" i="1"/>
  <c r="AI1345" i="1"/>
  <c r="C2059" i="1"/>
  <c r="H2059" i="1"/>
  <c r="D2059" i="1"/>
  <c r="H921" i="1"/>
  <c r="D921" i="1"/>
  <c r="C921" i="1"/>
  <c r="AT2507" i="1"/>
  <c r="AT1183" i="1"/>
  <c r="H1948" i="1"/>
  <c r="C1948" i="1"/>
  <c r="D1948" i="1"/>
  <c r="H1303" i="1"/>
  <c r="C1303" i="1"/>
  <c r="D1303" i="1"/>
  <c r="H1266" i="1"/>
  <c r="D1266" i="1"/>
  <c r="C1266" i="1"/>
  <c r="D2100" i="1"/>
  <c r="H2100" i="1"/>
  <c r="C2100" i="1"/>
  <c r="AD2707" i="1"/>
  <c r="AI2707" i="1"/>
  <c r="AE2707" i="1"/>
  <c r="AT2542" i="1"/>
  <c r="D766" i="1"/>
  <c r="C766" i="1"/>
  <c r="H766" i="1"/>
  <c r="AE1124" i="1"/>
  <c r="AI1124" i="1"/>
  <c r="AD1124" i="1"/>
  <c r="H782" i="1"/>
  <c r="D782" i="1"/>
  <c r="C782" i="1"/>
  <c r="AE1613" i="1"/>
  <c r="AD1613" i="1"/>
  <c r="AI1613" i="1"/>
  <c r="AE1470" i="1"/>
  <c r="AD1470" i="1"/>
  <c r="AI1470" i="1"/>
  <c r="AI2471" i="1"/>
  <c r="AE2471" i="1"/>
  <c r="AD2471" i="1"/>
  <c r="AE933" i="1"/>
  <c r="AI933" i="1"/>
  <c r="AD933" i="1"/>
  <c r="AI2532" i="1"/>
  <c r="AD2532" i="1"/>
  <c r="AE2532" i="1"/>
  <c r="AE1614" i="1"/>
  <c r="AD1614" i="1"/>
  <c r="AI1614" i="1"/>
  <c r="D892" i="1"/>
  <c r="H892" i="1"/>
  <c r="C892" i="1"/>
  <c r="F2630" i="1"/>
  <c r="AS1732" i="1"/>
  <c r="AT2490" i="1"/>
  <c r="AT762" i="1"/>
  <c r="D2185" i="1"/>
  <c r="C2185" i="1"/>
  <c r="H2185" i="1"/>
  <c r="D1388" i="1"/>
  <c r="C1388" i="1"/>
  <c r="H1388" i="1"/>
  <c r="D1598" i="1"/>
  <c r="C1598" i="1"/>
  <c r="H1598" i="1"/>
  <c r="H1607" i="1"/>
  <c r="C1607" i="1"/>
  <c r="D1607" i="1"/>
  <c r="D966" i="1"/>
  <c r="H966" i="1"/>
  <c r="C966" i="1"/>
  <c r="D1544" i="1"/>
  <c r="H1544" i="1"/>
  <c r="C1544" i="1"/>
  <c r="AD2708" i="1"/>
  <c r="AE2708" i="1"/>
  <c r="AI2708" i="1"/>
  <c r="D1613" i="1"/>
  <c r="C1613" i="1"/>
  <c r="H1613" i="1"/>
  <c r="H1384" i="1"/>
  <c r="C1384" i="1"/>
  <c r="D1384" i="1"/>
  <c r="C1477" i="1"/>
  <c r="D1477" i="1"/>
  <c r="H1477" i="1"/>
  <c r="D2524" i="1"/>
  <c r="H2524" i="1"/>
  <c r="C2524" i="1"/>
  <c r="AS1607" i="1"/>
  <c r="AD1433" i="1"/>
  <c r="AE1433" i="1"/>
  <c r="AI1433" i="1"/>
  <c r="AD1694" i="1"/>
  <c r="AE1694" i="1"/>
  <c r="AI1694" i="1"/>
  <c r="AT2355" i="1"/>
  <c r="AT978" i="1"/>
  <c r="AS978" i="1"/>
  <c r="AD1767" i="1"/>
  <c r="AE1767" i="1"/>
  <c r="AI1767" i="1"/>
  <c r="AD1946" i="1"/>
  <c r="AI1946" i="1"/>
  <c r="AE1946" i="1"/>
  <c r="AS1576" i="1"/>
  <c r="AT2376" i="1"/>
  <c r="AS1577" i="1"/>
  <c r="AT2192" i="1"/>
  <c r="AS2192" i="1"/>
  <c r="AT1272" i="1"/>
  <c r="AS1624" i="1"/>
  <c r="AT1431" i="1"/>
  <c r="AT2596" i="1"/>
  <c r="AS1849" i="1"/>
  <c r="AS1739" i="1"/>
  <c r="D1334" i="1"/>
  <c r="H1334" i="1"/>
  <c r="C1334" i="1"/>
  <c r="H1132" i="1"/>
  <c r="D1132" i="1"/>
  <c r="C1132" i="1"/>
  <c r="D1876" i="1"/>
  <c r="C1876" i="1"/>
  <c r="H1876" i="1"/>
  <c r="D2297" i="1"/>
  <c r="H2297" i="1"/>
  <c r="C2297" i="1"/>
  <c r="D2117" i="1"/>
  <c r="C2117" i="1"/>
  <c r="H2117" i="1"/>
  <c r="D2033" i="1"/>
  <c r="H2033" i="1"/>
  <c r="C2033" i="1"/>
  <c r="D1392" i="1"/>
  <c r="C1392" i="1"/>
  <c r="H1392" i="1"/>
  <c r="C900" i="1"/>
  <c r="H900" i="1"/>
  <c r="D900" i="1"/>
  <c r="D1200" i="1"/>
  <c r="H1200" i="1"/>
  <c r="C1200" i="1"/>
  <c r="C2202" i="1"/>
  <c r="H2202" i="1"/>
  <c r="D2202" i="1"/>
  <c r="H2666" i="1"/>
  <c r="D2666" i="1"/>
  <c r="C2666" i="1"/>
  <c r="D983" i="1"/>
  <c r="C983" i="1"/>
  <c r="H983" i="1"/>
  <c r="D2334" i="1"/>
  <c r="C2334" i="1"/>
  <c r="H2334" i="1"/>
  <c r="C881" i="1"/>
  <c r="D881" i="1"/>
  <c r="H881" i="1"/>
  <c r="AE1391" i="1"/>
  <c r="AD1391" i="1"/>
  <c r="AI1391" i="1"/>
  <c r="AE1130" i="1"/>
  <c r="AD1130" i="1"/>
  <c r="AI1130" i="1"/>
  <c r="AS2007" i="1"/>
  <c r="AT2408" i="1"/>
  <c r="AT827" i="1"/>
  <c r="H1769" i="1"/>
  <c r="C1769" i="1"/>
  <c r="D1769" i="1"/>
  <c r="D2369" i="1"/>
  <c r="H2369" i="1"/>
  <c r="C2369" i="1"/>
  <c r="D1447" i="1"/>
  <c r="C1447" i="1"/>
  <c r="H1447" i="1"/>
  <c r="C959" i="1"/>
  <c r="D959" i="1"/>
  <c r="H959" i="1"/>
  <c r="H1362" i="1"/>
  <c r="C1362" i="1"/>
  <c r="D1362" i="1"/>
  <c r="H2076" i="1"/>
  <c r="D2076" i="1"/>
  <c r="C2076" i="1"/>
  <c r="H1942" i="1"/>
  <c r="D1942" i="1"/>
  <c r="C1942" i="1"/>
  <c r="D1843" i="1"/>
  <c r="H1843" i="1"/>
  <c r="C1843" i="1"/>
  <c r="D1401" i="1"/>
  <c r="C1401" i="1"/>
  <c r="H1401" i="1"/>
  <c r="D2250" i="1"/>
  <c r="C2250" i="1"/>
  <c r="H2250" i="1"/>
  <c r="C1231" i="1"/>
  <c r="H1231" i="1"/>
  <c r="D1231" i="1"/>
  <c r="D1305" i="1"/>
  <c r="C1305" i="1"/>
  <c r="H1305" i="1"/>
  <c r="C2246" i="1"/>
  <c r="H2246" i="1"/>
  <c r="D2246" i="1"/>
  <c r="D2388" i="1"/>
  <c r="C2388" i="1"/>
  <c r="H2388" i="1"/>
  <c r="AI2659" i="1"/>
  <c r="AE2659" i="1"/>
  <c r="AD2659" i="1"/>
  <c r="AE1844" i="1"/>
  <c r="AI1844" i="1"/>
  <c r="AD1844" i="1"/>
  <c r="AT1091" i="1"/>
  <c r="AS1523" i="1"/>
  <c r="AT1523" i="1"/>
  <c r="AT2154" i="1"/>
  <c r="AT2083" i="1"/>
  <c r="AS1733" i="1"/>
  <c r="AS2715" i="1"/>
  <c r="C2531" i="1"/>
  <c r="H2531" i="1"/>
  <c r="D2531" i="1"/>
  <c r="D1596" i="1"/>
  <c r="H1596" i="1"/>
  <c r="C1596" i="1"/>
  <c r="D1171" i="1"/>
  <c r="H1171" i="1"/>
  <c r="C1171" i="1"/>
  <c r="D1139" i="1"/>
  <c r="C1139" i="1"/>
  <c r="H1139" i="1"/>
  <c r="C1448" i="1"/>
  <c r="H1448" i="1"/>
  <c r="D1448" i="1"/>
  <c r="C1954" i="1"/>
  <c r="D1954" i="1"/>
  <c r="H1954" i="1"/>
  <c r="D2244" i="1"/>
  <c r="H2244" i="1"/>
  <c r="C2244" i="1"/>
  <c r="D1196" i="1"/>
  <c r="C1196" i="1"/>
  <c r="H1196" i="1"/>
  <c r="D1280" i="1"/>
  <c r="H1280" i="1"/>
  <c r="C1280" i="1"/>
  <c r="D1559" i="1"/>
  <c r="C1559" i="1"/>
  <c r="H1559" i="1"/>
  <c r="D1830" i="1"/>
  <c r="H1830" i="1"/>
  <c r="C1830" i="1"/>
  <c r="H1672" i="1"/>
  <c r="C1672" i="1"/>
  <c r="D1672" i="1"/>
  <c r="D2164" i="1"/>
  <c r="H2164" i="1"/>
  <c r="C2164" i="1"/>
  <c r="H2479" i="1"/>
  <c r="D2479" i="1"/>
  <c r="C2479" i="1"/>
  <c r="AE2303" i="1"/>
  <c r="AI2303" i="1"/>
  <c r="AD2303" i="1"/>
  <c r="AE941" i="1"/>
  <c r="AD941" i="1"/>
  <c r="AI941" i="1"/>
  <c r="AS1890" i="1"/>
  <c r="AT788" i="1"/>
  <c r="AS1882" i="1"/>
  <c r="AT2129" i="1"/>
  <c r="AS1994" i="1"/>
  <c r="AT1352" i="1"/>
  <c r="AS1352" i="1"/>
  <c r="C1611" i="1"/>
  <c r="H1611" i="1"/>
  <c r="D1611" i="1"/>
  <c r="D1761" i="1"/>
  <c r="H1761" i="1"/>
  <c r="C1761" i="1"/>
  <c r="D2299" i="1"/>
  <c r="H2299" i="1"/>
  <c r="C2299" i="1"/>
  <c r="D2514" i="1"/>
  <c r="H2514" i="1"/>
  <c r="C2514" i="1"/>
  <c r="D2339" i="1"/>
  <c r="C2339" i="1"/>
  <c r="H2339" i="1"/>
  <c r="H1363" i="1"/>
  <c r="D1363" i="1"/>
  <c r="C1363" i="1"/>
  <c r="D998" i="1"/>
  <c r="C998" i="1"/>
  <c r="H998" i="1"/>
  <c r="H2057" i="1"/>
  <c r="C2057" i="1"/>
  <c r="D2057" i="1"/>
  <c r="D969" i="1"/>
  <c r="C969" i="1"/>
  <c r="H969" i="1"/>
  <c r="C1959" i="1"/>
  <c r="D1959" i="1"/>
  <c r="H1959" i="1"/>
  <c r="D2644" i="1"/>
  <c r="C2644" i="1"/>
  <c r="H2644" i="1"/>
  <c r="C2378" i="1"/>
  <c r="D2378" i="1"/>
  <c r="H2378" i="1"/>
  <c r="AI991" i="1"/>
  <c r="AE991" i="1"/>
  <c r="AD991" i="1"/>
  <c r="AE1546" i="1"/>
  <c r="AI1546" i="1"/>
  <c r="AD1546" i="1"/>
  <c r="AE1810" i="1"/>
  <c r="AD1810" i="1"/>
  <c r="AI1810" i="1"/>
  <c r="AT2436" i="1"/>
  <c r="AS2436" i="1"/>
  <c r="AT2527" i="1"/>
  <c r="H1114" i="1"/>
  <c r="D1114" i="1"/>
  <c r="C1114" i="1"/>
  <c r="C1152" i="1"/>
  <c r="D1152" i="1"/>
  <c r="H1152" i="1"/>
  <c r="H1029" i="1"/>
  <c r="D1029" i="1"/>
  <c r="C1029" i="1"/>
  <c r="H2021" i="1"/>
  <c r="D2021" i="1"/>
  <c r="C2021" i="1"/>
  <c r="D1566" i="1"/>
  <c r="C1566" i="1"/>
  <c r="H1566" i="1"/>
  <c r="C1615" i="1"/>
  <c r="D1615" i="1"/>
  <c r="H1615" i="1"/>
  <c r="C1498" i="1"/>
  <c r="H1498" i="1"/>
  <c r="D1498" i="1"/>
  <c r="H810" i="1"/>
  <c r="D810" i="1"/>
  <c r="C810" i="1"/>
  <c r="H2651" i="1"/>
  <c r="D2651" i="1"/>
  <c r="C2651" i="1"/>
  <c r="C2166" i="1"/>
  <c r="D2166" i="1"/>
  <c r="H2166" i="1"/>
  <c r="D2513" i="1"/>
  <c r="C2513" i="1"/>
  <c r="H2513" i="1"/>
  <c r="D2029" i="1"/>
  <c r="C2029" i="1"/>
  <c r="H2029" i="1"/>
  <c r="D1124" i="1"/>
  <c r="C1124" i="1"/>
  <c r="H1124" i="1"/>
  <c r="D1856" i="1"/>
  <c r="C1856" i="1"/>
  <c r="H1856" i="1"/>
  <c r="AI2134" i="1"/>
  <c r="AE2134" i="1"/>
  <c r="AD2134" i="1"/>
  <c r="AI2318" i="1"/>
  <c r="AD2318" i="1"/>
  <c r="AE2318" i="1"/>
  <c r="AD1617" i="1"/>
  <c r="AI1617" i="1"/>
  <c r="AE1617" i="1"/>
  <c r="AT1166" i="1"/>
  <c r="AS1166" i="1"/>
  <c r="D2272" i="1"/>
  <c r="H2272" i="1"/>
  <c r="C2272" i="1"/>
  <c r="C2405" i="1"/>
  <c r="H2405" i="1"/>
  <c r="D2405" i="1"/>
  <c r="H937" i="1"/>
  <c r="D937" i="1"/>
  <c r="C937" i="1"/>
  <c r="C2705" i="1"/>
  <c r="D2705" i="1"/>
  <c r="H2705" i="1"/>
  <c r="D1537" i="1"/>
  <c r="C1537" i="1"/>
  <c r="H1537" i="1"/>
  <c r="D1574" i="1"/>
  <c r="C1574" i="1"/>
  <c r="H1574" i="1"/>
  <c r="D1957" i="1"/>
  <c r="C1957" i="1"/>
  <c r="H1957" i="1"/>
  <c r="D950" i="1"/>
  <c r="C950" i="1"/>
  <c r="H950" i="1"/>
  <c r="D2452" i="1"/>
  <c r="H2452" i="1"/>
  <c r="C2452" i="1"/>
  <c r="C2137" i="1"/>
  <c r="D2137" i="1"/>
  <c r="H2137" i="1"/>
  <c r="D2276" i="1"/>
  <c r="C2276" i="1"/>
  <c r="H2276" i="1"/>
  <c r="C1202" i="1"/>
  <c r="D1202" i="1"/>
  <c r="H1202" i="1"/>
  <c r="D1428" i="1"/>
  <c r="H1428" i="1"/>
  <c r="C1428" i="1"/>
  <c r="D1678" i="1"/>
  <c r="C1678" i="1"/>
  <c r="H1678" i="1"/>
  <c r="AI1315" i="1"/>
  <c r="AD1315" i="1"/>
  <c r="AE1315" i="1"/>
  <c r="AE2618" i="1"/>
  <c r="AI2618" i="1"/>
  <c r="AD2618" i="1"/>
  <c r="AS1596" i="1"/>
  <c r="AT1143" i="1"/>
  <c r="AT2615" i="1"/>
  <c r="AT2137" i="1"/>
  <c r="AS1623" i="1"/>
  <c r="AT1169" i="1"/>
  <c r="H1639" i="1"/>
  <c r="C1639" i="1"/>
  <c r="D1639" i="1"/>
  <c r="D1836" i="1"/>
  <c r="H1836" i="1"/>
  <c r="C1836" i="1"/>
  <c r="D1787" i="1"/>
  <c r="C1787" i="1"/>
  <c r="H1787" i="1"/>
  <c r="D2534" i="1"/>
  <c r="H2534" i="1"/>
  <c r="C2534" i="1"/>
  <c r="D1222" i="1"/>
  <c r="C1222" i="1"/>
  <c r="H1222" i="1"/>
  <c r="D1525" i="1"/>
  <c r="H1525" i="1"/>
  <c r="C1525" i="1"/>
  <c r="H2233" i="1"/>
  <c r="D2233" i="1"/>
  <c r="C2233" i="1"/>
  <c r="H1785" i="1"/>
  <c r="D1785" i="1"/>
  <c r="C1785" i="1"/>
  <c r="D1888" i="1"/>
  <c r="H1888" i="1"/>
  <c r="C1888" i="1"/>
  <c r="H1819" i="1"/>
  <c r="D1819" i="1"/>
  <c r="C1819" i="1"/>
  <c r="D1894" i="1"/>
  <c r="H1894" i="1"/>
  <c r="C1894" i="1"/>
  <c r="D1471" i="1"/>
  <c r="C1471" i="1"/>
  <c r="H1471" i="1"/>
  <c r="D2368" i="1"/>
  <c r="C2368" i="1"/>
  <c r="H2368" i="1"/>
  <c r="D787" i="1"/>
  <c r="H787" i="1"/>
  <c r="C787" i="1"/>
  <c r="AD1484" i="1"/>
  <c r="AE1484" i="1"/>
  <c r="AI1484" i="1"/>
  <c r="AE886" i="1"/>
  <c r="AD886" i="1"/>
  <c r="AI886" i="1"/>
  <c r="AS1703" i="1"/>
  <c r="D2422" i="1"/>
  <c r="H2422" i="1"/>
  <c r="C2422" i="1"/>
  <c r="C2287" i="1"/>
  <c r="D2287" i="1"/>
  <c r="H2287" i="1"/>
  <c r="D2008" i="1"/>
  <c r="H2008" i="1"/>
  <c r="C2008" i="1"/>
  <c r="C835" i="1"/>
  <c r="D835" i="1"/>
  <c r="H835" i="1"/>
  <c r="D1016" i="1"/>
  <c r="H1016" i="1"/>
  <c r="C1016" i="1"/>
  <c r="H2399" i="1"/>
  <c r="D2399" i="1"/>
  <c r="C2399" i="1"/>
  <c r="D1289" i="1"/>
  <c r="H1289" i="1"/>
  <c r="C1289" i="1"/>
  <c r="C1720" i="1"/>
  <c r="D1720" i="1"/>
  <c r="H1720" i="1"/>
  <c r="D1530" i="1"/>
  <c r="H1530" i="1"/>
  <c r="C1530" i="1"/>
  <c r="D1272" i="1"/>
  <c r="C1272" i="1"/>
  <c r="H1272" i="1"/>
  <c r="D1461" i="1"/>
  <c r="H1461" i="1"/>
  <c r="C1461" i="1"/>
  <c r="C2594" i="1"/>
  <c r="D2594" i="1"/>
  <c r="H2594" i="1"/>
  <c r="H2613" i="1"/>
  <c r="D2613" i="1"/>
  <c r="C2613" i="1"/>
  <c r="C2419" i="1"/>
  <c r="H2419" i="1"/>
  <c r="D2419" i="1"/>
  <c r="AD1094" i="1"/>
  <c r="AI1094" i="1"/>
  <c r="AE1094" i="1"/>
  <c r="AE2410" i="1"/>
  <c r="AD2410" i="1"/>
  <c r="AI2410" i="1"/>
  <c r="AE2183" i="1"/>
  <c r="AI2183" i="1"/>
  <c r="AD2183" i="1"/>
  <c r="AT1403" i="1"/>
  <c r="D1407" i="1"/>
  <c r="C1407" i="1"/>
  <c r="H1407" i="1"/>
  <c r="D804" i="1"/>
  <c r="C804" i="1"/>
  <c r="H804" i="1"/>
  <c r="H1524" i="1"/>
  <c r="D1524" i="1"/>
  <c r="C1524" i="1"/>
  <c r="AE1536" i="1"/>
  <c r="AD1536" i="1"/>
  <c r="AI1536" i="1"/>
  <c r="D1163" i="1"/>
  <c r="H1163" i="1"/>
  <c r="C1163" i="1"/>
  <c r="AD2207" i="1"/>
  <c r="AE2207" i="1"/>
  <c r="AI2207" i="1"/>
  <c r="AT2401" i="1"/>
  <c r="C2341" i="1"/>
  <c r="H2341" i="1"/>
  <c r="D2341" i="1"/>
  <c r="D1085" i="1"/>
  <c r="C1085" i="1"/>
  <c r="H1085" i="1"/>
  <c r="AE1766" i="1"/>
  <c r="AI1766" i="1"/>
  <c r="AD1766" i="1"/>
  <c r="AS2601" i="1"/>
  <c r="C1799" i="1"/>
  <c r="D1799" i="1"/>
  <c r="H1799" i="1"/>
  <c r="AE1475" i="1"/>
  <c r="AD1475" i="1"/>
  <c r="AI1475" i="1"/>
  <c r="AI990" i="1"/>
  <c r="AD990" i="1"/>
  <c r="AE990" i="1"/>
  <c r="AE1496" i="1"/>
  <c r="AD1496" i="1"/>
  <c r="AI1496" i="1"/>
  <c r="AD1824" i="1"/>
  <c r="AI1824" i="1"/>
  <c r="AE1824" i="1"/>
  <c r="AD1260" i="1"/>
  <c r="AI1260" i="1"/>
  <c r="AE1260" i="1"/>
  <c r="AT1061" i="1"/>
  <c r="AT972" i="1"/>
  <c r="C1752" i="1"/>
  <c r="H1752" i="1"/>
  <c r="D1752" i="1"/>
  <c r="H2731" i="1"/>
  <c r="D2731" i="1"/>
  <c r="C2731" i="1"/>
  <c r="D2614" i="1"/>
  <c r="C2614" i="1"/>
  <c r="H2614" i="1"/>
  <c r="AT2167" i="1"/>
  <c r="C830" i="1"/>
  <c r="D830" i="1"/>
  <c r="H830" i="1"/>
  <c r="D874" i="1"/>
  <c r="C874" i="1"/>
  <c r="H874" i="1"/>
  <c r="C971" i="1"/>
  <c r="D971" i="1"/>
  <c r="H971" i="1"/>
  <c r="AT2255" i="1"/>
  <c r="AE2178" i="1"/>
  <c r="AI2178" i="1"/>
  <c r="AD2178" i="1"/>
  <c r="AD903" i="1"/>
  <c r="AE903" i="1"/>
  <c r="AI903" i="1"/>
  <c r="AT2600" i="1"/>
  <c r="H1655" i="1"/>
  <c r="D1655" i="1"/>
  <c r="C1655" i="1"/>
  <c r="D1418" i="1"/>
  <c r="H1418" i="1"/>
  <c r="C1418" i="1"/>
  <c r="D1283" i="1"/>
  <c r="H1283" i="1"/>
  <c r="C1283" i="1"/>
  <c r="C2540" i="1"/>
  <c r="H2540" i="1"/>
  <c r="D2540" i="1"/>
  <c r="D2162" i="1"/>
  <c r="C2162" i="1"/>
  <c r="H2162" i="1"/>
  <c r="D1840" i="1"/>
  <c r="H1840" i="1"/>
  <c r="C1840" i="1"/>
  <c r="C2661" i="1"/>
  <c r="D2661" i="1"/>
  <c r="H2661" i="1"/>
  <c r="D1811" i="1"/>
  <c r="C1811" i="1"/>
  <c r="H1811" i="1"/>
  <c r="C2376" i="1"/>
  <c r="D2376" i="1"/>
  <c r="H2376" i="1"/>
  <c r="C2330" i="1"/>
  <c r="D2330" i="1"/>
  <c r="H2330" i="1"/>
  <c r="D1331" i="1"/>
  <c r="C1331" i="1"/>
  <c r="H1331" i="1"/>
  <c r="C2489" i="1"/>
  <c r="D2489" i="1"/>
  <c r="H2489" i="1"/>
  <c r="C1181" i="1"/>
  <c r="D1181" i="1"/>
  <c r="H1181" i="1"/>
  <c r="AD2127" i="1"/>
  <c r="AI2127" i="1"/>
  <c r="AE2127" i="1"/>
  <c r="AD1529" i="1"/>
  <c r="AE1529" i="1"/>
  <c r="AI1529" i="1"/>
  <c r="AT1280" i="1"/>
  <c r="AS1619" i="1"/>
  <c r="AT761" i="1"/>
  <c r="AT929" i="1"/>
  <c r="AT2553" i="1"/>
  <c r="AT2258" i="1"/>
  <c r="AT2024" i="1"/>
  <c r="AT980" i="1"/>
  <c r="AT1114" i="1"/>
  <c r="AS1858" i="1"/>
  <c r="AT2363" i="1"/>
  <c r="AT916" i="1"/>
  <c r="AT807" i="1"/>
  <c r="AT2517" i="1"/>
  <c r="C1326" i="1"/>
  <c r="D1326" i="1"/>
  <c r="H1326" i="1"/>
  <c r="C1238" i="1"/>
  <c r="D1238" i="1"/>
  <c r="H1238" i="1"/>
  <c r="H1825" i="1"/>
  <c r="D1825" i="1"/>
  <c r="C1825" i="1"/>
  <c r="C2113" i="1"/>
  <c r="D2113" i="1"/>
  <c r="H2113" i="1"/>
  <c r="D1671" i="1"/>
  <c r="C1671" i="1"/>
  <c r="H1671" i="1"/>
  <c r="D2314" i="1"/>
  <c r="H2314" i="1"/>
  <c r="C2314" i="1"/>
  <c r="D2503" i="1"/>
  <c r="H2503" i="1"/>
  <c r="C2503" i="1"/>
  <c r="H1628" i="1"/>
  <c r="D1628" i="1"/>
  <c r="C1628" i="1"/>
  <c r="C1890" i="1"/>
  <c r="D1890" i="1"/>
  <c r="H1890" i="1"/>
  <c r="D775" i="1"/>
  <c r="C775" i="1"/>
  <c r="H775" i="1"/>
  <c r="D1622" i="1"/>
  <c r="H1622" i="1"/>
  <c r="C1622" i="1"/>
  <c r="D2477" i="1"/>
  <c r="C2477" i="1"/>
  <c r="H2477" i="1"/>
  <c r="D1897" i="1"/>
  <c r="C1897" i="1"/>
  <c r="H1897" i="1"/>
  <c r="D2406" i="1"/>
  <c r="C2406" i="1"/>
  <c r="H2406" i="1"/>
  <c r="AI1609" i="1"/>
  <c r="AE1609" i="1"/>
  <c r="AD1609" i="1"/>
  <c r="AE2642" i="1"/>
  <c r="AI2642" i="1"/>
  <c r="AD2642" i="1"/>
  <c r="AT2065" i="1"/>
  <c r="AS1907" i="1"/>
  <c r="AS1679" i="1"/>
  <c r="AS1790" i="1"/>
  <c r="AT893" i="1"/>
  <c r="AT1137" i="1"/>
  <c r="AS1137" i="1"/>
  <c r="D2658" i="1"/>
  <c r="H2658" i="1"/>
  <c r="C2658" i="1"/>
  <c r="D1484" i="1"/>
  <c r="C1484" i="1"/>
  <c r="H1484" i="1"/>
  <c r="H2653" i="1"/>
  <c r="D2653" i="1"/>
  <c r="C2653" i="1"/>
  <c r="H796" i="1"/>
  <c r="D796" i="1"/>
  <c r="C796" i="1"/>
  <c r="C1520" i="1"/>
  <c r="D1520" i="1"/>
  <c r="H1520" i="1"/>
  <c r="D2018" i="1"/>
  <c r="C2018" i="1"/>
  <c r="H2018" i="1"/>
  <c r="H1340" i="1"/>
  <c r="D1340" i="1"/>
  <c r="C1340" i="1"/>
  <c r="H955" i="1"/>
  <c r="D955" i="1"/>
  <c r="C955" i="1"/>
  <c r="H1058" i="1"/>
  <c r="D1058" i="1"/>
  <c r="C1058" i="1"/>
  <c r="C2135" i="1"/>
  <c r="D2135" i="1"/>
  <c r="H2135" i="1"/>
  <c r="C1869" i="1"/>
  <c r="H1869" i="1"/>
  <c r="D1869" i="1"/>
  <c r="C1822" i="1"/>
  <c r="D1822" i="1"/>
  <c r="H1822" i="1"/>
  <c r="D2396" i="1"/>
  <c r="H2396" i="1"/>
  <c r="C2396" i="1"/>
  <c r="D2429" i="1"/>
  <c r="H2429" i="1"/>
  <c r="C2429" i="1"/>
  <c r="AE1236" i="1"/>
  <c r="AI1236" i="1"/>
  <c r="AD1236" i="1"/>
  <c r="AE877" i="1"/>
  <c r="AD877" i="1"/>
  <c r="AI877" i="1"/>
  <c r="AT2566" i="1"/>
  <c r="AT1386" i="1"/>
  <c r="AT964" i="1"/>
  <c r="C2737" i="1"/>
  <c r="D2737" i="1"/>
  <c r="H2737" i="1"/>
  <c r="H2285" i="1"/>
  <c r="D2285" i="1"/>
  <c r="C2285" i="1"/>
  <c r="D786" i="1"/>
  <c r="C786" i="1"/>
  <c r="H786" i="1"/>
  <c r="D2270" i="1"/>
  <c r="C2270" i="1"/>
  <c r="H2270" i="1"/>
  <c r="H1402" i="1"/>
  <c r="D1402" i="1"/>
  <c r="C1402" i="1"/>
  <c r="H2015" i="1"/>
  <c r="D2015" i="1"/>
  <c r="C2015" i="1"/>
  <c r="D1817" i="1"/>
  <c r="H1817" i="1"/>
  <c r="C1817" i="1"/>
  <c r="C972" i="1"/>
  <c r="D972" i="1"/>
  <c r="H972" i="1"/>
  <c r="H2160" i="1"/>
  <c r="C2160" i="1"/>
  <c r="D2160" i="1"/>
  <c r="D2155" i="1"/>
  <c r="C2155" i="1"/>
  <c r="H2155" i="1"/>
  <c r="D2619" i="1"/>
  <c r="C2619" i="1"/>
  <c r="H2619" i="1"/>
  <c r="H815" i="1"/>
  <c r="D815" i="1"/>
  <c r="C815" i="1"/>
  <c r="D1708" i="1"/>
  <c r="H1708" i="1"/>
  <c r="C1708" i="1"/>
  <c r="D2321" i="1"/>
  <c r="H2321" i="1"/>
  <c r="C2321" i="1"/>
  <c r="AD2346" i="1"/>
  <c r="AE2346" i="1"/>
  <c r="AI2346" i="1"/>
  <c r="AE1065" i="1"/>
  <c r="AI1065" i="1"/>
  <c r="AD1065" i="1"/>
  <c r="AD1913" i="1"/>
  <c r="AI1913" i="1"/>
  <c r="AE1913" i="1"/>
  <c r="AT2160" i="1"/>
  <c r="AT1394" i="1"/>
  <c r="AS1394" i="1"/>
  <c r="AT2302" i="1"/>
  <c r="AT2316" i="1"/>
  <c r="AS2254" i="1"/>
  <c r="AT2254" i="1"/>
  <c r="AS2010" i="1"/>
  <c r="C2305" i="1"/>
  <c r="H2305" i="1"/>
  <c r="D2305" i="1"/>
  <c r="D2499" i="1"/>
  <c r="C2499" i="1"/>
  <c r="H2499" i="1"/>
  <c r="D1735" i="1"/>
  <c r="C1735" i="1"/>
  <c r="H1735" i="1"/>
  <c r="D1251" i="1"/>
  <c r="H1251" i="1"/>
  <c r="C1251" i="1"/>
  <c r="H1488" i="1"/>
  <c r="D1488" i="1"/>
  <c r="C1488" i="1"/>
  <c r="C1293" i="1"/>
  <c r="D1293" i="1"/>
  <c r="H1293" i="1"/>
  <c r="D1807" i="1"/>
  <c r="C1807" i="1"/>
  <c r="H1807" i="1"/>
  <c r="D1208" i="1"/>
  <c r="H1208" i="1"/>
  <c r="C1208" i="1"/>
  <c r="H1265" i="1"/>
  <c r="D1265" i="1"/>
  <c r="C1265" i="1"/>
  <c r="D2517" i="1"/>
  <c r="C2517" i="1"/>
  <c r="H2517" i="1"/>
  <c r="D1185" i="1"/>
  <c r="H1185" i="1"/>
  <c r="C1185" i="1"/>
  <c r="C981" i="1"/>
  <c r="D981" i="1"/>
  <c r="H981" i="1"/>
  <c r="C2017" i="1"/>
  <c r="D2017" i="1"/>
  <c r="H2017" i="1"/>
  <c r="D1061" i="1"/>
  <c r="C1061" i="1"/>
  <c r="H1061" i="1"/>
  <c r="AE1623" i="1"/>
  <c r="AD1623" i="1"/>
  <c r="AI1623" i="1"/>
  <c r="AE1520" i="1"/>
  <c r="AD1520" i="1"/>
  <c r="AI1520" i="1"/>
  <c r="AE1783" i="1"/>
  <c r="AD1783" i="1"/>
  <c r="AI1783" i="1"/>
  <c r="AT995" i="1"/>
  <c r="AT2661" i="1"/>
  <c r="AT813" i="1"/>
  <c r="D1158" i="1"/>
  <c r="H1158" i="1"/>
  <c r="C1158" i="1"/>
  <c r="H2488" i="1"/>
  <c r="C2488" i="1"/>
  <c r="D2488" i="1"/>
  <c r="C1542" i="1"/>
  <c r="D1542" i="1"/>
  <c r="H1542" i="1"/>
  <c r="AI2698" i="1"/>
  <c r="AE2698" i="1"/>
  <c r="AD2698" i="1"/>
  <c r="C2404" i="1"/>
  <c r="H2404" i="1"/>
  <c r="D2404" i="1"/>
  <c r="C829" i="1"/>
  <c r="H829" i="1"/>
  <c r="D829" i="1"/>
  <c r="AT1234" i="1"/>
  <c r="AT913" i="1"/>
  <c r="D1550" i="1"/>
  <c r="H1550" i="1"/>
  <c r="C1550" i="1"/>
  <c r="AE799" i="1"/>
  <c r="AI799" i="1"/>
  <c r="AD799" i="1"/>
  <c r="H1689" i="1"/>
  <c r="C1689" i="1"/>
  <c r="D1689" i="1"/>
  <c r="H792" i="1"/>
  <c r="D792" i="1"/>
  <c r="C792" i="1"/>
  <c r="AE1978" i="1"/>
  <c r="AD1978" i="1"/>
  <c r="AI1978" i="1"/>
  <c r="AT2113" i="1"/>
  <c r="AT997" i="1"/>
  <c r="D2533" i="1"/>
  <c r="H2533" i="1"/>
  <c r="C2533" i="1"/>
  <c r="H1675" i="1"/>
  <c r="D1675" i="1"/>
  <c r="C1675" i="1"/>
  <c r="AD1678" i="1"/>
  <c r="AE1678" i="1"/>
  <c r="AI1678" i="1"/>
  <c r="D1755" i="1"/>
  <c r="H1755" i="1"/>
  <c r="C1755" i="1"/>
  <c r="AD2090" i="1"/>
  <c r="AI2090" i="1"/>
  <c r="AE2090" i="1"/>
  <c r="AE1008" i="1"/>
  <c r="AD1008" i="1"/>
  <c r="AI1008" i="1"/>
  <c r="AE2332" i="1"/>
  <c r="AI2332" i="1"/>
  <c r="AD2332" i="1"/>
  <c r="AD1324" i="1"/>
  <c r="AE1324" i="1"/>
  <c r="AI1324" i="1"/>
  <c r="AD2415" i="1"/>
  <c r="AE2415" i="1"/>
  <c r="AI2415" i="1"/>
  <c r="D1313" i="1"/>
  <c r="C1313" i="1"/>
  <c r="H1313" i="1"/>
  <c r="AT2759" i="1"/>
  <c r="C2103" i="1"/>
  <c r="D2103" i="1"/>
  <c r="H2103" i="1"/>
  <c r="D1808" i="1"/>
  <c r="C1808" i="1"/>
  <c r="H1808" i="1"/>
  <c r="AS1825" i="1"/>
  <c r="C1924" i="1"/>
  <c r="H1924" i="1"/>
  <c r="D1924" i="1"/>
  <c r="AT1277" i="1"/>
  <c r="D1328" i="1"/>
  <c r="C1328" i="1"/>
  <c r="H1328" i="1"/>
  <c r="AE2504" i="1"/>
  <c r="AD2504" i="1"/>
  <c r="AI2504" i="1"/>
  <c r="AT1051" i="1"/>
  <c r="AS1051" i="1"/>
  <c r="D1182" i="1"/>
  <c r="C1182" i="1"/>
  <c r="H1182" i="1"/>
  <c r="AT1471" i="1"/>
  <c r="C2571" i="1"/>
  <c r="D2571" i="1"/>
  <c r="H2571" i="1"/>
  <c r="C2023" i="1"/>
  <c r="D2023" i="1"/>
  <c r="H2023" i="1"/>
  <c r="C1093" i="1"/>
  <c r="D1093" i="1"/>
  <c r="H1093" i="1"/>
  <c r="C1278" i="1"/>
  <c r="D1278" i="1"/>
  <c r="H1278" i="1"/>
  <c r="D885" i="1"/>
  <c r="C885" i="1"/>
  <c r="H885" i="1"/>
  <c r="AD924" i="1"/>
  <c r="AE924" i="1"/>
  <c r="AI924" i="1"/>
  <c r="AT1264" i="1"/>
  <c r="AT1384" i="1"/>
  <c r="AS1945" i="1"/>
  <c r="AS2410" i="1"/>
  <c r="AT2410" i="1"/>
  <c r="H1738" i="1"/>
  <c r="D1738" i="1"/>
  <c r="C1738" i="1"/>
  <c r="D1759" i="1"/>
  <c r="H1759" i="1"/>
  <c r="C1759" i="1"/>
  <c r="C1113" i="1"/>
  <c r="D1113" i="1"/>
  <c r="H1113" i="1"/>
  <c r="C1676" i="1"/>
  <c r="D1676" i="1"/>
  <c r="H1676" i="1"/>
  <c r="H1450" i="1"/>
  <c r="C1450" i="1"/>
  <c r="D1450" i="1"/>
  <c r="C1020" i="1"/>
  <c r="H1020" i="1"/>
  <c r="D1020" i="1"/>
  <c r="H2608" i="1"/>
  <c r="D2608" i="1"/>
  <c r="C2608" i="1"/>
  <c r="D1783" i="1"/>
  <c r="H1783" i="1"/>
  <c r="C1783" i="1"/>
  <c r="D2567" i="1"/>
  <c r="H2567" i="1"/>
  <c r="C2567" i="1"/>
  <c r="H2037" i="1"/>
  <c r="C2037" i="1"/>
  <c r="D2037" i="1"/>
  <c r="C1571" i="1"/>
  <c r="D1571" i="1"/>
  <c r="H1571" i="1"/>
  <c r="H1467" i="1"/>
  <c r="D1467" i="1"/>
  <c r="C1467" i="1"/>
  <c r="D1776" i="1"/>
  <c r="H1776" i="1"/>
  <c r="C1776" i="1"/>
  <c r="D2218" i="1"/>
  <c r="H2218" i="1"/>
  <c r="C2218" i="1"/>
  <c r="D1167" i="1"/>
  <c r="C1167" i="1"/>
  <c r="H1167" i="1"/>
  <c r="AD1860" i="1"/>
  <c r="AE1860" i="1"/>
  <c r="AI1860" i="1"/>
  <c r="AI873" i="1"/>
  <c r="AD873" i="1"/>
  <c r="AE873" i="1"/>
  <c r="AT2691" i="1"/>
  <c r="AT2502" i="1"/>
  <c r="C1932" i="1"/>
  <c r="D1932" i="1"/>
  <c r="H1932" i="1"/>
  <c r="H2065" i="1"/>
  <c r="D2065" i="1"/>
  <c r="C2065" i="1"/>
  <c r="D2446" i="1"/>
  <c r="H2446" i="1"/>
  <c r="C2446" i="1"/>
  <c r="C785" i="1"/>
  <c r="D785" i="1"/>
  <c r="H785" i="1"/>
  <c r="D2726" i="1"/>
  <c r="H2726" i="1"/>
  <c r="C2726" i="1"/>
  <c r="D1990" i="1"/>
  <c r="H1990" i="1"/>
  <c r="C1990" i="1"/>
  <c r="D1506" i="1"/>
  <c r="H1506" i="1"/>
  <c r="C1506" i="1"/>
  <c r="C1035" i="1"/>
  <c r="D1035" i="1"/>
  <c r="H1035" i="1"/>
  <c r="C1254" i="1"/>
  <c r="D1254" i="1"/>
  <c r="H1254" i="1"/>
  <c r="H1398" i="1"/>
  <c r="D1398" i="1"/>
  <c r="C1398" i="1"/>
  <c r="D997" i="1"/>
  <c r="C997" i="1"/>
  <c r="H997" i="1"/>
  <c r="D2231" i="1"/>
  <c r="C2231" i="1"/>
  <c r="H2231" i="1"/>
  <c r="D2210" i="1"/>
  <c r="C2210" i="1"/>
  <c r="H2210" i="1"/>
  <c r="H1586" i="1"/>
  <c r="C1586" i="1"/>
  <c r="D1586" i="1"/>
  <c r="AE1622" i="1"/>
  <c r="AI1622" i="1"/>
  <c r="AD1622" i="1"/>
  <c r="AE1842" i="1"/>
  <c r="AD1842" i="1"/>
  <c r="AI1842" i="1"/>
  <c r="AS1889" i="1"/>
  <c r="AS1542" i="1"/>
  <c r="AT1361" i="1"/>
  <c r="AT2497" i="1"/>
  <c r="AT1037" i="1"/>
  <c r="AS2005" i="1"/>
  <c r="AT2005" i="1"/>
  <c r="AT2545" i="1"/>
  <c r="AT1125" i="1"/>
  <c r="D1083" i="1"/>
  <c r="H1083" i="1"/>
  <c r="C1083" i="1"/>
  <c r="D1880" i="1"/>
  <c r="H1880" i="1"/>
  <c r="C1880" i="1"/>
  <c r="C1111" i="1"/>
  <c r="D1111" i="1"/>
  <c r="H1111" i="1"/>
  <c r="D1248" i="1"/>
  <c r="H1248" i="1"/>
  <c r="C1248" i="1"/>
  <c r="H2530" i="1"/>
  <c r="D2530" i="1"/>
  <c r="C2530" i="1"/>
  <c r="D1072" i="1"/>
  <c r="H1072" i="1"/>
  <c r="C1072" i="1"/>
  <c r="D854" i="1"/>
  <c r="C854" i="1"/>
  <c r="H854" i="1"/>
  <c r="D2590" i="1"/>
  <c r="C2590" i="1"/>
  <c r="H2590" i="1"/>
  <c r="C2576" i="1"/>
  <c r="D2576" i="1"/>
  <c r="H2576" i="1"/>
  <c r="D2125" i="1"/>
  <c r="C2125" i="1"/>
  <c r="H2125" i="1"/>
  <c r="D2715" i="1"/>
  <c r="C2715" i="1"/>
  <c r="H2715" i="1"/>
  <c r="D2456" i="1"/>
  <c r="H2456" i="1"/>
  <c r="C2456" i="1"/>
  <c r="D2013" i="1"/>
  <c r="H2013" i="1"/>
  <c r="C2013" i="1"/>
  <c r="D1931" i="1"/>
  <c r="C1931" i="1"/>
  <c r="H1931" i="1"/>
  <c r="AD1498" i="1"/>
  <c r="AE1498" i="1"/>
  <c r="AI1498" i="1"/>
  <c r="AI1660" i="1"/>
  <c r="AE1660" i="1"/>
  <c r="AD1660" i="1"/>
  <c r="AE2037" i="1"/>
  <c r="AD2037" i="1"/>
  <c r="AI2037" i="1"/>
  <c r="AS1791" i="1"/>
  <c r="AT1391" i="1"/>
  <c r="AT2359" i="1"/>
  <c r="AT2111" i="1"/>
  <c r="H1001" i="1"/>
  <c r="C1001" i="1"/>
  <c r="D1001" i="1"/>
  <c r="H1771" i="1"/>
  <c r="C1771" i="1"/>
  <c r="D1771" i="1"/>
  <c r="H1673" i="1"/>
  <c r="D1673" i="1"/>
  <c r="C1673" i="1"/>
  <c r="H2741" i="1"/>
  <c r="D2741" i="1"/>
  <c r="C2741" i="1"/>
  <c r="D965" i="1"/>
  <c r="C965" i="1"/>
  <c r="H965" i="1"/>
  <c r="D2648" i="1"/>
  <c r="H2648" i="1"/>
  <c r="C2648" i="1"/>
  <c r="H1115" i="1"/>
  <c r="C1115" i="1"/>
  <c r="D1115" i="1"/>
  <c r="H2124" i="1"/>
  <c r="D2124" i="1"/>
  <c r="C2124" i="1"/>
  <c r="D2243" i="1"/>
  <c r="H2243" i="1"/>
  <c r="C2243" i="1"/>
  <c r="D2069" i="1"/>
  <c r="H2069" i="1"/>
  <c r="C2069" i="1"/>
  <c r="C1376" i="1"/>
  <c r="D1376" i="1"/>
  <c r="H1376" i="1"/>
  <c r="H797" i="1"/>
  <c r="D797" i="1"/>
  <c r="C797" i="1"/>
  <c r="H1964" i="1"/>
  <c r="D1964" i="1"/>
  <c r="C1964" i="1"/>
  <c r="D1136" i="1"/>
  <c r="H1136" i="1"/>
  <c r="C1136" i="1"/>
  <c r="AE2383" i="1"/>
  <c r="AD2383" i="1"/>
  <c r="AI2383" i="1"/>
  <c r="AD1137" i="1"/>
  <c r="AE1137" i="1"/>
  <c r="AI1137" i="1"/>
  <c r="AE1272" i="1"/>
  <c r="AD1272" i="1"/>
  <c r="AI1272" i="1"/>
  <c r="AS1600" i="1"/>
  <c r="AT2131" i="1"/>
  <c r="D1311" i="1"/>
  <c r="H1311" i="1"/>
  <c r="C1311" i="1"/>
  <c r="D2685" i="1"/>
  <c r="H2685" i="1"/>
  <c r="C2685" i="1"/>
  <c r="D2050" i="1"/>
  <c r="C2050" i="1"/>
  <c r="H2050" i="1"/>
  <c r="C2693" i="1"/>
  <c r="D2693" i="1"/>
  <c r="H2693" i="1"/>
  <c r="H2315" i="1"/>
  <c r="D2315" i="1"/>
  <c r="C2315" i="1"/>
  <c r="D2209" i="1"/>
  <c r="C2209" i="1"/>
  <c r="H2209" i="1"/>
  <c r="C1905" i="1"/>
  <c r="H1905" i="1"/>
  <c r="D1905" i="1"/>
  <c r="D1160" i="1"/>
  <c r="C1160" i="1"/>
  <c r="H1160" i="1"/>
  <c r="D2413" i="1"/>
  <c r="C2413" i="1"/>
  <c r="H2413" i="1"/>
  <c r="C2132" i="1"/>
  <c r="D2132" i="1"/>
  <c r="H2132" i="1"/>
  <c r="C866" i="1"/>
  <c r="H866" i="1"/>
  <c r="D866" i="1"/>
  <c r="D1414" i="1"/>
  <c r="C1414" i="1"/>
  <c r="H1414" i="1"/>
  <c r="D1933" i="1"/>
  <c r="C1933" i="1"/>
  <c r="H1933" i="1"/>
  <c r="D2317" i="1"/>
  <c r="H2317" i="1"/>
  <c r="C2317" i="1"/>
  <c r="AE2008" i="1"/>
  <c r="AI2008" i="1"/>
  <c r="AD2008" i="1"/>
  <c r="AD1241" i="1"/>
  <c r="AI1241" i="1"/>
  <c r="AE1241" i="1"/>
  <c r="AE1469" i="1"/>
  <c r="AD1469" i="1"/>
  <c r="AI1469" i="1"/>
  <c r="AT2312" i="1"/>
  <c r="AT1194" i="1"/>
  <c r="AT2380" i="1"/>
  <c r="AS1657" i="1"/>
  <c r="AT1902" i="1"/>
  <c r="AS1902" i="1"/>
  <c r="AT1238" i="1"/>
  <c r="C2188" i="1"/>
  <c r="D2188" i="1"/>
  <c r="H2188" i="1"/>
  <c r="D931" i="1"/>
  <c r="H931" i="1"/>
  <c r="C931" i="1"/>
  <c r="H2249" i="1"/>
  <c r="C2249" i="1"/>
  <c r="D2249" i="1"/>
  <c r="D1444" i="1"/>
  <c r="C1444" i="1"/>
  <c r="H1444" i="1"/>
  <c r="D2478" i="1"/>
  <c r="C2478" i="1"/>
  <c r="H2478" i="1"/>
  <c r="D1900" i="1"/>
  <c r="C1900" i="1"/>
  <c r="H1900" i="1"/>
  <c r="C2247" i="1"/>
  <c r="H2247" i="1"/>
  <c r="D2247" i="1"/>
  <c r="C939" i="1"/>
  <c r="D939" i="1"/>
  <c r="H939" i="1"/>
  <c r="D844" i="1"/>
  <c r="C844" i="1"/>
  <c r="H844" i="1"/>
  <c r="H923" i="1"/>
  <c r="C923" i="1"/>
  <c r="D923" i="1"/>
  <c r="D989" i="1"/>
  <c r="C989" i="1"/>
  <c r="H989" i="1"/>
  <c r="D848" i="1"/>
  <c r="C848" i="1"/>
  <c r="H848" i="1"/>
  <c r="C1582" i="1"/>
  <c r="D1582" i="1"/>
  <c r="H1582" i="1"/>
  <c r="AI1489" i="1"/>
  <c r="AE1489" i="1"/>
  <c r="AD1489" i="1"/>
  <c r="AE2461" i="1"/>
  <c r="AD2461" i="1"/>
  <c r="AI2461" i="1"/>
  <c r="AE1528" i="1"/>
  <c r="AD1528" i="1"/>
  <c r="AI1528" i="1"/>
  <c r="C1775" i="1"/>
  <c r="H1775" i="1"/>
  <c r="D1775" i="1"/>
  <c r="D1470" i="1"/>
  <c r="C1470" i="1"/>
  <c r="H1470" i="1"/>
  <c r="C1226" i="1"/>
  <c r="D1226" i="1"/>
  <c r="H1226" i="1"/>
  <c r="C2603" i="1"/>
  <c r="D2603" i="1"/>
  <c r="H2603" i="1"/>
  <c r="D2197" i="1"/>
  <c r="C2197" i="1"/>
  <c r="H2197" i="1"/>
  <c r="D2203" i="1"/>
  <c r="H2203" i="1"/>
  <c r="C2203" i="1"/>
  <c r="D1947" i="1"/>
  <c r="H1947" i="1"/>
  <c r="C1947" i="1"/>
  <c r="D1734" i="1"/>
  <c r="C1734" i="1"/>
  <c r="H1734" i="1"/>
  <c r="C2443" i="1"/>
  <c r="H2443" i="1"/>
  <c r="D2443" i="1"/>
  <c r="H2234" i="1"/>
  <c r="C2234" i="1"/>
  <c r="D2234" i="1"/>
  <c r="D1150" i="1"/>
  <c r="C1150" i="1"/>
  <c r="H1150" i="1"/>
  <c r="C2342" i="1"/>
  <c r="D2342" i="1"/>
  <c r="H2342" i="1"/>
  <c r="D2467" i="1"/>
  <c r="H2467" i="1"/>
  <c r="C2467" i="1"/>
  <c r="AE2653" i="1"/>
  <c r="AD2653" i="1"/>
  <c r="AI2653" i="1"/>
  <c r="AD1826" i="1"/>
  <c r="AE1826" i="1"/>
  <c r="AI1826" i="1"/>
  <c r="AT2170" i="1"/>
  <c r="AS1946" i="1"/>
  <c r="D2678" i="1"/>
  <c r="C2678" i="1"/>
  <c r="H2678" i="1"/>
  <c r="D1645" i="1"/>
  <c r="C1645" i="1"/>
  <c r="H1645" i="1"/>
  <c r="D1747" i="1"/>
  <c r="C1747" i="1"/>
  <c r="H1747" i="1"/>
  <c r="C1259" i="1"/>
  <c r="H1259" i="1"/>
  <c r="D1259" i="1"/>
  <c r="D777" i="1"/>
  <c r="C777" i="1"/>
  <c r="H777" i="1"/>
  <c r="AS2269" i="1"/>
  <c r="AT2269" i="1"/>
  <c r="AT2209" i="1"/>
  <c r="D1054" i="1"/>
  <c r="C1054" i="1"/>
  <c r="H1054" i="1"/>
  <c r="D1740" i="1"/>
  <c r="H1740" i="1"/>
  <c r="C1740" i="1"/>
  <c r="AI1045" i="1"/>
  <c r="AD1045" i="1"/>
  <c r="AE1045" i="1"/>
  <c r="AI1200" i="1"/>
  <c r="AD1200" i="1"/>
  <c r="AE1200" i="1"/>
  <c r="AE1015" i="1"/>
  <c r="AD1015" i="1"/>
  <c r="AI1015" i="1"/>
  <c r="AD867" i="1"/>
  <c r="AE867" i="1"/>
  <c r="AI867" i="1"/>
  <c r="AE1304" i="1"/>
  <c r="AD1304" i="1"/>
  <c r="AI1304" i="1"/>
  <c r="AD819" i="1"/>
  <c r="AE819" i="1"/>
  <c r="AI819" i="1"/>
  <c r="V1665" i="1"/>
  <c r="R1665" i="1"/>
  <c r="Q1665" i="1"/>
  <c r="AT2656" i="1"/>
  <c r="AD2221" i="1"/>
  <c r="AI2221" i="1"/>
  <c r="AE2221" i="1"/>
  <c r="H2182" i="1"/>
  <c r="C2182" i="1"/>
  <c r="D2182" i="1"/>
  <c r="AD1743" i="1"/>
  <c r="AI1743" i="1"/>
  <c r="AE1743" i="1"/>
  <c r="C2704" i="1"/>
  <c r="D2704" i="1"/>
  <c r="H2704" i="1"/>
  <c r="D1364" i="1"/>
  <c r="C1364" i="1"/>
  <c r="H1364" i="1"/>
  <c r="AS1835" i="1"/>
  <c r="AT921" i="1"/>
  <c r="C1429" i="1"/>
  <c r="D1429" i="1"/>
  <c r="H1429" i="1"/>
  <c r="AD2624" i="1"/>
  <c r="AE2624" i="1"/>
  <c r="AI2624" i="1"/>
  <c r="H1543" i="1"/>
  <c r="D1543" i="1"/>
  <c r="C1543" i="1"/>
  <c r="D2411" i="1"/>
  <c r="C2411" i="1"/>
  <c r="H2411" i="1"/>
  <c r="D1547" i="1"/>
  <c r="C1547" i="1"/>
  <c r="H1547" i="1"/>
  <c r="AT2523" i="1"/>
  <c r="AT2474" i="1"/>
  <c r="AS2474" i="1"/>
  <c r="C2520" i="1"/>
  <c r="D2520" i="1"/>
  <c r="H2520" i="1"/>
  <c r="C1466" i="1"/>
  <c r="H1466" i="1"/>
  <c r="D1466" i="1"/>
  <c r="D1913" i="1"/>
  <c r="H1913" i="1"/>
  <c r="C1913" i="1"/>
  <c r="AI1003" i="1"/>
  <c r="AE1003" i="1"/>
  <c r="AD1003" i="1"/>
  <c r="D2121" i="1"/>
  <c r="C2121" i="1"/>
  <c r="H2121" i="1"/>
  <c r="D1632" i="1"/>
  <c r="C1632" i="1"/>
  <c r="H1632" i="1"/>
  <c r="D2670" i="1"/>
  <c r="C2670" i="1"/>
  <c r="H2670" i="1"/>
  <c r="D1847" i="1"/>
  <c r="H1847" i="1"/>
  <c r="C1847" i="1"/>
  <c r="C1034" i="1"/>
  <c r="D1034" i="1"/>
  <c r="H1034" i="1"/>
  <c r="AE1631" i="1"/>
  <c r="AD1631" i="1"/>
  <c r="AI1631" i="1"/>
  <c r="AT2518" i="1"/>
  <c r="D2650" i="1"/>
  <c r="C2650" i="1"/>
  <c r="H2650" i="1"/>
  <c r="D2104" i="1"/>
  <c r="C2104" i="1"/>
  <c r="H2104" i="1"/>
  <c r="AI2500" i="1"/>
  <c r="AE2500" i="1"/>
  <c r="AD2500" i="1"/>
  <c r="AT871" i="1"/>
  <c r="AI1278" i="1"/>
  <c r="AE1278" i="1"/>
  <c r="AD1278" i="1"/>
  <c r="D1737" i="1"/>
  <c r="C1737" i="1"/>
  <c r="H1737" i="1"/>
  <c r="D2612" i="1"/>
  <c r="C2612" i="1"/>
  <c r="H2612" i="1"/>
  <c r="H1002" i="1"/>
  <c r="D1002" i="1"/>
  <c r="C1002" i="1"/>
  <c r="H1842" i="1"/>
  <c r="D1842" i="1"/>
  <c r="C1842" i="1"/>
  <c r="AE762" i="1"/>
  <c r="AD762" i="1"/>
  <c r="AI762" i="1"/>
  <c r="C2418" i="1"/>
  <c r="D2418" i="1"/>
  <c r="H2418" i="1"/>
  <c r="AE1915" i="1"/>
  <c r="AD1915" i="1"/>
  <c r="AI1915" i="1"/>
  <c r="D1514" i="1"/>
  <c r="H1514" i="1"/>
  <c r="C1514" i="1"/>
  <c r="D1244" i="1"/>
  <c r="C1244" i="1"/>
  <c r="H1244" i="1"/>
  <c r="AE2388" i="1"/>
  <c r="AD2388" i="1"/>
  <c r="AI2388" i="1"/>
  <c r="AT819" i="1"/>
  <c r="C2300" i="1"/>
  <c r="H2300" i="1"/>
  <c r="D2300" i="1"/>
  <c r="C967" i="1"/>
  <c r="H967" i="1"/>
  <c r="D967" i="1"/>
  <c r="C2500" i="1"/>
  <c r="D2500" i="1"/>
  <c r="H2500" i="1"/>
  <c r="C1323" i="1"/>
  <c r="D1323" i="1"/>
  <c r="H1323" i="1"/>
  <c r="H1224" i="1"/>
  <c r="C1224" i="1"/>
  <c r="D1224" i="1"/>
  <c r="H1634" i="1"/>
  <c r="C1634" i="1"/>
  <c r="D1634" i="1"/>
  <c r="D1261" i="1"/>
  <c r="H1261" i="1"/>
  <c r="C1261" i="1"/>
  <c r="D1906" i="1"/>
  <c r="C1906" i="1"/>
  <c r="H1906" i="1"/>
  <c r="D2659" i="1"/>
  <c r="H2659" i="1"/>
  <c r="C2659" i="1"/>
  <c r="H1126" i="1"/>
  <c r="D1126" i="1"/>
  <c r="C1126" i="1"/>
  <c r="H821" i="1"/>
  <c r="D821" i="1"/>
  <c r="C821" i="1"/>
  <c r="D2615" i="1"/>
  <c r="C2615" i="1"/>
  <c r="H2615" i="1"/>
  <c r="C1985" i="1"/>
  <c r="D1985" i="1"/>
  <c r="H1985" i="1"/>
  <c r="AE2095" i="1"/>
  <c r="AD2095" i="1"/>
  <c r="AI2095" i="1"/>
  <c r="AD2366" i="1"/>
  <c r="AE2366" i="1"/>
  <c r="AI2366" i="1"/>
  <c r="AI1332" i="1"/>
  <c r="AE1332" i="1"/>
  <c r="AD1332" i="1"/>
  <c r="AS1867" i="1"/>
  <c r="AT2530" i="1"/>
  <c r="AT957" i="1"/>
  <c r="AT1602" i="1"/>
  <c r="AS1602" i="1"/>
  <c r="AT1221" i="1"/>
  <c r="AS1878" i="1"/>
  <c r="AT2099" i="1"/>
  <c r="AS2099" i="1"/>
  <c r="AT1315" i="1"/>
  <c r="AT1417" i="1"/>
  <c r="AT1200" i="1"/>
  <c r="D2684" i="1"/>
  <c r="H2684" i="1"/>
  <c r="C2684" i="1"/>
  <c r="C2722" i="1"/>
  <c r="H2722" i="1"/>
  <c r="D2722" i="1"/>
  <c r="D2118" i="1"/>
  <c r="H2118" i="1"/>
  <c r="C2118" i="1"/>
  <c r="D2471" i="1"/>
  <c r="C2471" i="1"/>
  <c r="H2471" i="1"/>
  <c r="H1307" i="1"/>
  <c r="D1307" i="1"/>
  <c r="C1307" i="1"/>
  <c r="C1910" i="1"/>
  <c r="D1910" i="1"/>
  <c r="H1910" i="1"/>
  <c r="D2084" i="1"/>
  <c r="C2084" i="1"/>
  <c r="H2084" i="1"/>
  <c r="D2633" i="1"/>
  <c r="C2633" i="1"/>
  <c r="H2633" i="1"/>
  <c r="H1987" i="1"/>
  <c r="D1987" i="1"/>
  <c r="C1987" i="1"/>
  <c r="D1975" i="1"/>
  <c r="C1975" i="1"/>
  <c r="H1975" i="1"/>
  <c r="D1439" i="1"/>
  <c r="H1439" i="1"/>
  <c r="C1439" i="1"/>
  <c r="H2184" i="1"/>
  <c r="C2184" i="1"/>
  <c r="D2184" i="1"/>
  <c r="C1505" i="1"/>
  <c r="H1505" i="1"/>
  <c r="D1505" i="1"/>
  <c r="D1394" i="1"/>
  <c r="C1394" i="1"/>
  <c r="H1394" i="1"/>
  <c r="AD2019" i="1"/>
  <c r="AE2019" i="1"/>
  <c r="AI2019" i="1"/>
  <c r="AD1109" i="1"/>
  <c r="AE1109" i="1"/>
  <c r="AI1109" i="1"/>
  <c r="AD2648" i="1"/>
  <c r="AE2648" i="1"/>
  <c r="AI2648" i="1"/>
  <c r="C2448" i="1"/>
  <c r="H2448" i="1"/>
  <c r="D2448" i="1"/>
  <c r="D2045" i="1"/>
  <c r="C2045" i="1"/>
  <c r="H2045" i="1"/>
  <c r="D2271" i="1"/>
  <c r="C2271" i="1"/>
  <c r="H2271" i="1"/>
  <c r="D1619" i="1"/>
  <c r="C1619" i="1"/>
  <c r="H1619" i="1"/>
  <c r="D1455" i="1"/>
  <c r="H1455" i="1"/>
  <c r="C1455" i="1"/>
  <c r="H2109" i="1"/>
  <c r="D2109" i="1"/>
  <c r="C2109" i="1"/>
  <c r="D1176" i="1"/>
  <c r="C1176" i="1"/>
  <c r="H1176" i="1"/>
  <c r="D1593" i="1"/>
  <c r="C1593" i="1"/>
  <c r="H1593" i="1"/>
  <c r="H1725" i="1"/>
  <c r="C1725" i="1"/>
  <c r="D1725" i="1"/>
  <c r="D1449" i="1"/>
  <c r="H1449" i="1"/>
  <c r="C1449" i="1"/>
  <c r="D2318" i="1"/>
  <c r="H2318" i="1"/>
  <c r="C2318" i="1"/>
  <c r="D889" i="1"/>
  <c r="C889" i="1"/>
  <c r="H889" i="1"/>
  <c r="D1833" i="1"/>
  <c r="H1833" i="1"/>
  <c r="C1833" i="1"/>
  <c r="D2167" i="1"/>
  <c r="H2167" i="1"/>
  <c r="C2167" i="1"/>
  <c r="AD1919" i="1"/>
  <c r="AE1919" i="1"/>
  <c r="AI1919" i="1"/>
  <c r="AE980" i="1"/>
  <c r="AD980" i="1"/>
  <c r="AI980" i="1"/>
  <c r="AD2414" i="1"/>
  <c r="AI2414" i="1"/>
  <c r="AE2414" i="1"/>
  <c r="AT2130" i="1"/>
  <c r="AT2342" i="1"/>
  <c r="AT949" i="1"/>
  <c r="AS1653" i="1"/>
  <c r="AS2009" i="1"/>
  <c r="AT784" i="1"/>
  <c r="H910" i="1"/>
  <c r="D910" i="1"/>
  <c r="C910" i="1"/>
  <c r="D2707" i="1"/>
  <c r="H2707" i="1"/>
  <c r="C2707" i="1"/>
  <c r="C2123" i="1"/>
  <c r="D2123" i="1"/>
  <c r="H2123" i="1"/>
  <c r="D1541" i="1"/>
  <c r="H1541" i="1"/>
  <c r="C1541" i="1"/>
  <c r="D922" i="1"/>
  <c r="C922" i="1"/>
  <c r="H922" i="1"/>
  <c r="C2484" i="1"/>
  <c r="D2484" i="1"/>
  <c r="H2484" i="1"/>
  <c r="D1243" i="1"/>
  <c r="H1243" i="1"/>
  <c r="C1243" i="1"/>
  <c r="C1802" i="1"/>
  <c r="D1802" i="1"/>
  <c r="H1802" i="1"/>
  <c r="H961" i="1"/>
  <c r="D961" i="1"/>
  <c r="C961" i="1"/>
  <c r="H1361" i="1"/>
  <c r="D1361" i="1"/>
  <c r="C1361" i="1"/>
  <c r="H2170" i="1"/>
  <c r="D2170" i="1"/>
  <c r="C2170" i="1"/>
  <c r="H1863" i="1"/>
  <c r="D1863" i="1"/>
  <c r="C1863" i="1"/>
  <c r="H2374" i="1"/>
  <c r="D2374" i="1"/>
  <c r="C2374" i="1"/>
  <c r="C1010" i="1"/>
  <c r="H1010" i="1"/>
  <c r="D1010" i="1"/>
  <c r="AE1432" i="1"/>
  <c r="AI1432" i="1"/>
  <c r="AD1432" i="1"/>
  <c r="AD2314" i="1"/>
  <c r="AI2314" i="1"/>
  <c r="AE2314" i="1"/>
  <c r="AT1283" i="1"/>
  <c r="AT2368" i="1"/>
  <c r="AT1040" i="1"/>
  <c r="AT2425" i="1"/>
  <c r="AS2425" i="1"/>
  <c r="AT1413" i="1"/>
  <c r="AT2514" i="1"/>
  <c r="AS1718" i="1"/>
  <c r="D2278" i="1"/>
  <c r="H2278" i="1"/>
  <c r="C2278" i="1"/>
  <c r="C1147" i="1"/>
  <c r="D1147" i="1"/>
  <c r="H1147" i="1"/>
  <c r="D1088" i="1"/>
  <c r="C1088" i="1"/>
  <c r="H1088" i="1"/>
  <c r="D2621" i="1"/>
  <c r="H2621" i="1"/>
  <c r="C2621" i="1"/>
  <c r="H824" i="1"/>
  <c r="D824" i="1"/>
  <c r="C824" i="1"/>
  <c r="D2408" i="1"/>
  <c r="C2408" i="1"/>
  <c r="H2408" i="1"/>
  <c r="D1657" i="1"/>
  <c r="H1657" i="1"/>
  <c r="C1657" i="1"/>
  <c r="AT2583" i="1"/>
  <c r="D1562" i="1"/>
  <c r="C1562" i="1"/>
  <c r="H1562" i="1"/>
  <c r="D1667" i="1"/>
  <c r="H1667" i="1"/>
  <c r="C1667" i="1"/>
  <c r="C2568" i="1"/>
  <c r="H2568" i="1"/>
  <c r="D2568" i="1"/>
  <c r="D1909" i="1"/>
  <c r="C1909" i="1"/>
  <c r="H1909" i="1"/>
  <c r="D1071" i="1"/>
  <c r="C1071" i="1"/>
  <c r="H1071" i="1"/>
  <c r="D2101" i="1"/>
  <c r="C2101" i="1"/>
  <c r="H2101" i="1"/>
  <c r="C2403" i="1"/>
  <c r="D2403" i="1"/>
  <c r="H2403" i="1"/>
  <c r="AE2320" i="1"/>
  <c r="AI2320" i="1"/>
  <c r="AD2320" i="1"/>
  <c r="C2725" i="1"/>
  <c r="H2725" i="1"/>
  <c r="D2725" i="1"/>
  <c r="C1040" i="1"/>
  <c r="D1040" i="1"/>
  <c r="H1040" i="1"/>
  <c r="AT2741" i="1"/>
  <c r="AS2741" i="1"/>
  <c r="AT2726" i="1"/>
  <c r="AS2726" i="1"/>
  <c r="AT2044" i="1"/>
  <c r="H2088" i="1"/>
  <c r="D2088" i="1"/>
  <c r="C2088" i="1"/>
  <c r="D1052" i="1"/>
  <c r="H1052" i="1"/>
  <c r="C1052" i="1"/>
  <c r="AS1644" i="1"/>
  <c r="AT1575" i="1"/>
  <c r="AS1575" i="1"/>
  <c r="D2600" i="1"/>
  <c r="H2600" i="1"/>
  <c r="C2600" i="1"/>
  <c r="H2309" i="1"/>
  <c r="D2309" i="1"/>
  <c r="C2309" i="1"/>
  <c r="C2159" i="1"/>
  <c r="H2159" i="1"/>
  <c r="D2159" i="1"/>
  <c r="AT2698" i="1"/>
  <c r="AS2698" i="1"/>
  <c r="H842" i="1"/>
  <c r="D842" i="1"/>
  <c r="C842" i="1"/>
  <c r="D1157" i="1"/>
  <c r="C1157" i="1"/>
  <c r="H1157" i="1"/>
  <c r="D1306" i="1"/>
  <c r="H1306" i="1"/>
  <c r="C1306" i="1"/>
  <c r="D1798" i="1"/>
  <c r="C1798" i="1"/>
  <c r="H1798" i="1"/>
  <c r="D2382" i="1"/>
  <c r="H2382" i="1"/>
  <c r="C2382" i="1"/>
  <c r="C2444" i="1"/>
  <c r="H2444" i="1"/>
  <c r="D2444" i="1"/>
  <c r="AE1593" i="1"/>
  <c r="AD1593" i="1"/>
  <c r="AI1593" i="1"/>
  <c r="AE905" i="1"/>
  <c r="AD905" i="1"/>
  <c r="AI905" i="1"/>
  <c r="AE1760" i="1"/>
  <c r="AD1760" i="1"/>
  <c r="AI1760" i="1"/>
  <c r="AD2106" i="1"/>
  <c r="AE2106" i="1"/>
  <c r="AI2106" i="1"/>
  <c r="AE780" i="1"/>
  <c r="AI780" i="1"/>
  <c r="AD780" i="1"/>
  <c r="AD2403" i="1"/>
  <c r="AE2403" i="1"/>
  <c r="AI2403" i="1"/>
  <c r="AI978" i="1"/>
  <c r="AE978" i="1"/>
  <c r="AD978" i="1"/>
  <c r="AI2733" i="1"/>
  <c r="AD2733" i="1"/>
  <c r="AE2733" i="1"/>
  <c r="AD1041" i="1"/>
  <c r="AI1041" i="1"/>
  <c r="AE1041" i="1"/>
  <c r="AE2681" i="1"/>
  <c r="AD2681" i="1"/>
  <c r="AI2681" i="1"/>
  <c r="AI1925" i="1"/>
  <c r="AE1925" i="1"/>
  <c r="AD1925" i="1"/>
  <c r="AE2417" i="1"/>
  <c r="AD2417" i="1"/>
  <c r="AI2417" i="1"/>
  <c r="AI2193" i="1"/>
  <c r="AE2193" i="1"/>
  <c r="AD2193" i="1"/>
  <c r="AD1677" i="1"/>
  <c r="AE1677" i="1"/>
  <c r="AI1677" i="1"/>
  <c r="AI2294" i="1"/>
  <c r="AE2294" i="1"/>
  <c r="AD2294" i="1"/>
  <c r="AD770" i="1"/>
  <c r="AE770" i="1"/>
  <c r="AI770" i="1"/>
  <c r="AD1486" i="1"/>
  <c r="AI1486" i="1"/>
  <c r="AE1486" i="1"/>
  <c r="AI1794" i="1"/>
  <c r="AE1794" i="1"/>
  <c r="AD1794" i="1"/>
  <c r="AE2213" i="1"/>
  <c r="AI2213" i="1"/>
  <c r="AD2213" i="1"/>
  <c r="AI2297" i="1"/>
  <c r="AE2297" i="1"/>
  <c r="AD2297" i="1"/>
  <c r="AD1360" i="1"/>
  <c r="AE1360" i="1"/>
  <c r="AI1360" i="1"/>
  <c r="AE2190" i="1"/>
  <c r="AI2190" i="1"/>
  <c r="AD2190" i="1"/>
  <c r="AE1956" i="1"/>
  <c r="AD1956" i="1"/>
  <c r="AI1956" i="1"/>
  <c r="AE2452" i="1"/>
  <c r="AD2452" i="1"/>
  <c r="AI2452" i="1"/>
  <c r="AE2125" i="1"/>
  <c r="AI2125" i="1"/>
  <c r="AD2125" i="1"/>
  <c r="AI1427" i="1"/>
  <c r="AD1427" i="1"/>
  <c r="AE1427" i="1"/>
  <c r="AE988" i="1"/>
  <c r="AI988" i="1"/>
  <c r="AD988" i="1"/>
  <c r="AI1349" i="1"/>
  <c r="AE1349" i="1"/>
  <c r="AD1349" i="1"/>
  <c r="AE2158" i="1"/>
  <c r="AD2158" i="1"/>
  <c r="AI2158" i="1"/>
  <c r="AD2610" i="1"/>
  <c r="AE2610" i="1"/>
  <c r="AI2610" i="1"/>
  <c r="AD1316" i="1"/>
  <c r="AI1316" i="1"/>
  <c r="AE1316" i="1"/>
  <c r="AD1589" i="1"/>
  <c r="AE1589" i="1"/>
  <c r="AI1589" i="1"/>
  <c r="AE1462" i="1"/>
  <c r="AD1462" i="1"/>
  <c r="AI1462" i="1"/>
  <c r="AE1000" i="1"/>
  <c r="AI1000" i="1"/>
  <c r="AD1000" i="1"/>
  <c r="AE2080" i="1"/>
  <c r="AD2080" i="1"/>
  <c r="AI2080" i="1"/>
  <c r="AE1373" i="1"/>
  <c r="AD1373" i="1"/>
  <c r="AI1373" i="1"/>
  <c r="AD1066" i="1"/>
  <c r="AE1066" i="1"/>
  <c r="AI1066" i="1"/>
  <c r="AE1833" i="1"/>
  <c r="AD1833" i="1"/>
  <c r="AI1833" i="1"/>
  <c r="AE2551" i="1"/>
  <c r="AD2551" i="1"/>
  <c r="AI2551" i="1"/>
  <c r="AD2176" i="1"/>
  <c r="AE2176" i="1"/>
  <c r="AI2176" i="1"/>
  <c r="AE1358" i="1"/>
  <c r="AD1358" i="1"/>
  <c r="AI1358" i="1"/>
  <c r="AE2517" i="1"/>
  <c r="AD2517" i="1"/>
  <c r="AI2517" i="1"/>
  <c r="AE2489" i="1"/>
  <c r="AD2489" i="1"/>
  <c r="AI2489" i="1"/>
  <c r="AI1351" i="1"/>
  <c r="AD1351" i="1"/>
  <c r="AE1351" i="1"/>
  <c r="AI2749" i="1"/>
  <c r="AE2749" i="1"/>
  <c r="AD2749" i="1"/>
  <c r="AD1242" i="1"/>
  <c r="AE1242" i="1"/>
  <c r="AI1242" i="1"/>
  <c r="AE2240" i="1"/>
  <c r="AD2240" i="1"/>
  <c r="AI2240" i="1"/>
  <c r="AD2108" i="1"/>
  <c r="AI2108" i="1"/>
  <c r="AE2108" i="1"/>
  <c r="AE2643" i="1"/>
  <c r="AD2643" i="1"/>
  <c r="AI2643" i="1"/>
  <c r="AE2462" i="1"/>
  <c r="AD2462" i="1"/>
  <c r="AI2462" i="1"/>
  <c r="AD1209" i="1"/>
  <c r="AI1209" i="1"/>
  <c r="AE1209" i="1"/>
  <c r="AD1166" i="1"/>
  <c r="AE1166" i="1"/>
  <c r="AI1166" i="1"/>
  <c r="AE2426" i="1"/>
  <c r="AD2426" i="1"/>
  <c r="AI2426" i="1"/>
  <c r="AE1355" i="1"/>
  <c r="AD1355" i="1"/>
  <c r="AI1355" i="1"/>
  <c r="AE1512" i="1"/>
  <c r="AD1512" i="1"/>
  <c r="AI1512" i="1"/>
  <c r="AE1298" i="1"/>
  <c r="AD1298" i="1"/>
  <c r="AI1298" i="1"/>
  <c r="AD1768" i="1"/>
  <c r="AI1768" i="1"/>
  <c r="AE1768" i="1"/>
  <c r="AI2525" i="1"/>
  <c r="AE2525" i="1"/>
  <c r="AD2525" i="1"/>
  <c r="AE1987" i="1"/>
  <c r="AD1987" i="1"/>
  <c r="AI1987" i="1"/>
  <c r="AE2605" i="1"/>
  <c r="AD2605" i="1"/>
  <c r="AI2605" i="1"/>
  <c r="AI1326" i="1"/>
  <c r="AE1326" i="1"/>
  <c r="AD1326" i="1"/>
  <c r="AE1947" i="1"/>
  <c r="AD1947" i="1"/>
  <c r="AI1947" i="1"/>
  <c r="AI1114" i="1"/>
  <c r="AE1114" i="1"/>
  <c r="AD1114" i="1"/>
  <c r="AI1276" i="1"/>
  <c r="AD1276" i="1"/>
  <c r="AE1276" i="1"/>
  <c r="AI1240" i="1"/>
  <c r="AD1240" i="1"/>
  <c r="AE1240" i="1"/>
  <c r="AD1869" i="1"/>
  <c r="AE1869" i="1"/>
  <c r="AI1869" i="1"/>
  <c r="AD2488" i="1"/>
  <c r="AI2488" i="1"/>
  <c r="AE2488" i="1"/>
  <c r="AE1822" i="1"/>
  <c r="AD1822" i="1"/>
  <c r="AI1822" i="1"/>
  <c r="AE2331" i="1"/>
  <c r="AI2331" i="1"/>
  <c r="AD2331" i="1"/>
  <c r="AD2088" i="1"/>
  <c r="AE2088" i="1"/>
  <c r="AI2088" i="1"/>
  <c r="AD837" i="1"/>
  <c r="AE837" i="1"/>
  <c r="AI837" i="1"/>
  <c r="AE2056" i="1"/>
  <c r="AD2056" i="1"/>
  <c r="AI2056" i="1"/>
  <c r="AE1158" i="1"/>
  <c r="AI1158" i="1"/>
  <c r="AD1158" i="1"/>
  <c r="AE2057" i="1"/>
  <c r="AI2057" i="1"/>
  <c r="AD2057" i="1"/>
  <c r="AE1533" i="1"/>
  <c r="AD1533" i="1"/>
  <c r="AI1533" i="1"/>
  <c r="AE1742" i="1"/>
  <c r="AD1742" i="1"/>
  <c r="AI1742" i="1"/>
  <c r="AE1717" i="1"/>
  <c r="AD1717" i="1"/>
  <c r="AI1717" i="1"/>
  <c r="AI1490" i="1"/>
  <c r="AD1490" i="1"/>
  <c r="AE1490" i="1"/>
  <c r="AE1684" i="1"/>
  <c r="AI1684" i="1"/>
  <c r="AD1684" i="1"/>
  <c r="AE2440" i="1"/>
  <c r="AD2440" i="1"/>
  <c r="AI2440" i="1"/>
  <c r="AE2470" i="1"/>
  <c r="AI2470" i="1"/>
  <c r="AD2470" i="1"/>
  <c r="AE1155" i="1"/>
  <c r="AD1155" i="1"/>
  <c r="AI1155" i="1"/>
  <c r="AE2345" i="1"/>
  <c r="AD2345" i="1"/>
  <c r="AI2345" i="1"/>
  <c r="AS1874" i="1"/>
  <c r="AT1141" i="1"/>
  <c r="AS2146" i="1"/>
  <c r="H1789" i="1"/>
  <c r="C1789" i="1"/>
  <c r="D1789" i="1"/>
  <c r="C2565" i="1"/>
  <c r="D2565" i="1"/>
  <c r="H2565" i="1"/>
  <c r="H2056" i="1"/>
  <c r="D2056" i="1"/>
  <c r="C2056" i="1"/>
  <c r="H1332" i="1"/>
  <c r="C1332" i="1"/>
  <c r="D1332" i="1"/>
  <c r="D2255" i="1"/>
  <c r="H2255" i="1"/>
  <c r="C2255" i="1"/>
  <c r="C2251" i="1"/>
  <c r="H2251" i="1"/>
  <c r="D2251" i="1"/>
  <c r="AT2345" i="1"/>
  <c r="Q2142" i="1"/>
  <c r="R2142" i="1"/>
  <c r="V2142" i="1"/>
  <c r="R797" i="1"/>
  <c r="Q797" i="1"/>
  <c r="V797" i="1"/>
  <c r="R2677" i="1"/>
  <c r="V2677" i="1"/>
  <c r="Q2677" i="1"/>
  <c r="Q1294" i="1"/>
  <c r="R1294" i="1"/>
  <c r="V1294" i="1"/>
  <c r="R954" i="1"/>
  <c r="V954" i="1"/>
  <c r="Q954" i="1"/>
  <c r="R2479" i="1"/>
  <c r="V2479" i="1"/>
  <c r="Q2479" i="1"/>
  <c r="AT1146" i="1"/>
  <c r="AT1256" i="1"/>
  <c r="AT1284" i="1"/>
  <c r="D2409" i="1"/>
  <c r="C2409" i="1"/>
  <c r="H2409" i="1"/>
  <c r="D2171" i="1"/>
  <c r="C2171" i="1"/>
  <c r="H2171" i="1"/>
  <c r="C1106" i="1"/>
  <c r="D1106" i="1"/>
  <c r="H1106" i="1"/>
  <c r="H1792" i="1"/>
  <c r="D1792" i="1"/>
  <c r="C1792" i="1"/>
  <c r="AE2145" i="1"/>
  <c r="AD2145" i="1"/>
  <c r="AI2145" i="1"/>
  <c r="AT776" i="1"/>
  <c r="AS776" i="1"/>
  <c r="D1922" i="1"/>
  <c r="H1922" i="1"/>
  <c r="C1922" i="1"/>
  <c r="D1379" i="1"/>
  <c r="C1379" i="1"/>
  <c r="H1379" i="1"/>
  <c r="D1600" i="1"/>
  <c r="C1600" i="1"/>
  <c r="H1600" i="1"/>
  <c r="D2558" i="1"/>
  <c r="C2558" i="1"/>
  <c r="H2558" i="1"/>
  <c r="D1805" i="1"/>
  <c r="H1805" i="1"/>
  <c r="C1805" i="1"/>
  <c r="AI1418" i="1"/>
  <c r="AD1418" i="1"/>
  <c r="AE1418" i="1"/>
  <c r="AT2337" i="1"/>
  <c r="H2744" i="1"/>
  <c r="D2744" i="1"/>
  <c r="C2744" i="1"/>
  <c r="D2679" i="1"/>
  <c r="C2679" i="1"/>
  <c r="H2679" i="1"/>
  <c r="D1400" i="1"/>
  <c r="H1400" i="1"/>
  <c r="C1400" i="1"/>
  <c r="D1075" i="1"/>
  <c r="C1075" i="1"/>
  <c r="H1075" i="1"/>
  <c r="AS1861" i="1"/>
  <c r="AT2540" i="1"/>
  <c r="C2014" i="1"/>
  <c r="D2014" i="1"/>
  <c r="H2014" i="1"/>
  <c r="H803" i="1"/>
  <c r="D803" i="1"/>
  <c r="C803" i="1"/>
  <c r="D1148" i="1"/>
  <c r="C1148" i="1"/>
  <c r="H1148" i="1"/>
  <c r="H1036" i="1"/>
  <c r="D1036" i="1"/>
  <c r="C1036" i="1"/>
  <c r="AS1680" i="1"/>
  <c r="H2395" i="1"/>
  <c r="D2395" i="1"/>
  <c r="C2395" i="1"/>
  <c r="D1837" i="1"/>
  <c r="C1837" i="1"/>
  <c r="H1837" i="1"/>
  <c r="D2129" i="1"/>
  <c r="C2129" i="1"/>
  <c r="H2129" i="1"/>
  <c r="C1339" i="1"/>
  <c r="H1339" i="1"/>
  <c r="D1339" i="1"/>
  <c r="D1411" i="1"/>
  <c r="C1411" i="1"/>
  <c r="H1411" i="1"/>
  <c r="AE977" i="1"/>
  <c r="AD977" i="1"/>
  <c r="AI977" i="1"/>
  <c r="AT2587" i="1"/>
  <c r="C1684" i="1"/>
  <c r="D1684" i="1"/>
  <c r="H1684" i="1"/>
  <c r="C2360" i="1"/>
  <c r="D2360" i="1"/>
  <c r="H2360" i="1"/>
  <c r="C2375" i="1"/>
  <c r="D2375" i="1"/>
  <c r="H2375" i="1"/>
  <c r="D2016" i="1"/>
  <c r="H2016" i="1"/>
  <c r="C2016" i="1"/>
  <c r="C783" i="1"/>
  <c r="D783" i="1"/>
  <c r="H783" i="1"/>
  <c r="H1526" i="1"/>
  <c r="D1526" i="1"/>
  <c r="C1526" i="1"/>
  <c r="AE2718" i="1"/>
  <c r="AI2718" i="1"/>
  <c r="AD2718" i="1"/>
  <c r="AD1878" i="1"/>
  <c r="AI1878" i="1"/>
  <c r="AE1878" i="1"/>
  <c r="AE2067" i="1"/>
  <c r="AI2067" i="1"/>
  <c r="AD2067" i="1"/>
  <c r="AS1447" i="1"/>
  <c r="D1633" i="1"/>
  <c r="C1633" i="1"/>
  <c r="H1633" i="1"/>
  <c r="H1123" i="1"/>
  <c r="D1123" i="1"/>
  <c r="C1123" i="1"/>
  <c r="D1103" i="1"/>
  <c r="C1103" i="1"/>
  <c r="H1103" i="1"/>
  <c r="C1560" i="1"/>
  <c r="D1560" i="1"/>
  <c r="H1560" i="1"/>
  <c r="AI2299" i="1"/>
  <c r="AE2299" i="1"/>
  <c r="AD2299" i="1"/>
  <c r="AT2253" i="1"/>
  <c r="AS1956" i="1"/>
  <c r="AT2407" i="1"/>
  <c r="AS800" i="1"/>
  <c r="AT800" i="1"/>
  <c r="AT1776" i="1"/>
  <c r="AS1776" i="1"/>
  <c r="AT2091" i="1"/>
  <c r="D880" i="1"/>
  <c r="C880" i="1"/>
  <c r="H880" i="1"/>
  <c r="D2708" i="1"/>
  <c r="C2708" i="1"/>
  <c r="H2708" i="1"/>
  <c r="D1476" i="1"/>
  <c r="H1476" i="1"/>
  <c r="C1476" i="1"/>
  <c r="D2702" i="1"/>
  <c r="C2702" i="1"/>
  <c r="H2702" i="1"/>
  <c r="D1504" i="1"/>
  <c r="C1504" i="1"/>
  <c r="H1504" i="1"/>
  <c r="H836" i="1"/>
  <c r="D836" i="1"/>
  <c r="C836" i="1"/>
  <c r="D864" i="1"/>
  <c r="C864" i="1"/>
  <c r="H864" i="1"/>
  <c r="H2401" i="1"/>
  <c r="D2401" i="1"/>
  <c r="C2401" i="1"/>
  <c r="C2701" i="1"/>
  <c r="H2701" i="1"/>
  <c r="D2701" i="1"/>
  <c r="C1247" i="1"/>
  <c r="H1247" i="1"/>
  <c r="D1247" i="1"/>
  <c r="C2634" i="1"/>
  <c r="D2634" i="1"/>
  <c r="H2634" i="1"/>
  <c r="AE2565" i="1"/>
  <c r="AD2565" i="1"/>
  <c r="AI2565" i="1"/>
  <c r="AS1903" i="1"/>
  <c r="AT1240" i="1"/>
  <c r="AT2760" i="1"/>
  <c r="AE2521" i="1"/>
  <c r="AD2521" i="1"/>
  <c r="AI2521" i="1"/>
  <c r="AS2694" i="1"/>
  <c r="AT2694" i="1"/>
  <c r="AT2627" i="1"/>
  <c r="C978" i="1"/>
  <c r="D978" i="1"/>
  <c r="H978" i="1"/>
  <c r="D2523" i="1"/>
  <c r="H2523" i="1"/>
  <c r="C2523" i="1"/>
  <c r="D1683" i="1"/>
  <c r="H1683" i="1"/>
  <c r="C1683" i="1"/>
  <c r="D920" i="1"/>
  <c r="H920" i="1"/>
  <c r="C920" i="1"/>
  <c r="D1965" i="1"/>
  <c r="H1965" i="1"/>
  <c r="C1965" i="1"/>
  <c r="D979" i="1"/>
  <c r="C979" i="1"/>
  <c r="H979" i="1"/>
  <c r="D1998" i="1"/>
  <c r="C1998" i="1"/>
  <c r="H1998" i="1"/>
  <c r="C2200" i="1"/>
  <c r="D2200" i="1"/>
  <c r="H2200" i="1"/>
  <c r="D2680" i="1"/>
  <c r="H2680" i="1"/>
  <c r="C2680" i="1"/>
  <c r="D1764" i="1"/>
  <c r="C1764" i="1"/>
  <c r="H1764" i="1"/>
  <c r="C1499" i="1"/>
  <c r="D1499" i="1"/>
  <c r="H1499" i="1"/>
  <c r="D1509" i="1"/>
  <c r="C1509" i="1"/>
  <c r="H1509" i="1"/>
  <c r="AI2206" i="1"/>
  <c r="AE2206" i="1"/>
  <c r="AD2206" i="1"/>
  <c r="AE2621" i="1"/>
  <c r="AD2621" i="1"/>
  <c r="AI2621" i="1"/>
  <c r="AE1616" i="1"/>
  <c r="AI1616" i="1"/>
  <c r="AD1616" i="1"/>
  <c r="AS1207" i="1"/>
  <c r="AT1207" i="1"/>
  <c r="AS2446" i="1"/>
  <c r="D1195" i="1"/>
  <c r="H1195" i="1"/>
  <c r="C1195" i="1"/>
  <c r="H2733" i="1"/>
  <c r="C2733" i="1"/>
  <c r="D2733" i="1"/>
  <c r="H1233" i="1"/>
  <c r="D1233" i="1"/>
  <c r="C1233" i="1"/>
  <c r="H2310" i="1"/>
  <c r="D2310" i="1"/>
  <c r="C2310" i="1"/>
  <c r="H1347" i="1"/>
  <c r="D1347" i="1"/>
  <c r="C1347" i="1"/>
  <c r="D2154" i="1"/>
  <c r="H2154" i="1"/>
  <c r="C2154" i="1"/>
  <c r="H1930" i="1"/>
  <c r="D1930" i="1"/>
  <c r="C1930" i="1"/>
  <c r="C2691" i="1"/>
  <c r="D2691" i="1"/>
  <c r="H2691" i="1"/>
  <c r="H2030" i="1"/>
  <c r="C2030" i="1"/>
  <c r="D2030" i="1"/>
  <c r="C2097" i="1"/>
  <c r="F2754" i="1" s="1"/>
  <c r="H2097" i="1"/>
  <c r="D2097" i="1"/>
  <c r="D2486" i="1"/>
  <c r="C2486" i="1"/>
  <c r="H2486" i="1"/>
  <c r="AE2060" i="1"/>
  <c r="AD2060" i="1"/>
  <c r="AI2060" i="1"/>
  <c r="AD2169" i="1"/>
  <c r="AI2169" i="1"/>
  <c r="AE2169" i="1"/>
  <c r="AT1301" i="1"/>
  <c r="H2625" i="1"/>
  <c r="D2625" i="1"/>
  <c r="C2625" i="1"/>
  <c r="C1723" i="1"/>
  <c r="D1723" i="1"/>
  <c r="H1723" i="1"/>
  <c r="H1245" i="1"/>
  <c r="D1245" i="1"/>
  <c r="C1245" i="1"/>
  <c r="D1540" i="1"/>
  <c r="H1540" i="1"/>
  <c r="C1540" i="1"/>
  <c r="D909" i="1"/>
  <c r="C909" i="1"/>
  <c r="H909" i="1"/>
  <c r="C1215" i="1"/>
  <c r="D1215" i="1"/>
  <c r="H1215" i="1"/>
  <c r="D840" i="1"/>
  <c r="C840" i="1"/>
  <c r="H840" i="1"/>
  <c r="H2357" i="1"/>
  <c r="D2357" i="1"/>
  <c r="C2357" i="1"/>
  <c r="C2495" i="1"/>
  <c r="D2495" i="1"/>
  <c r="H2495" i="1"/>
  <c r="D2662" i="1"/>
  <c r="H2662" i="1"/>
  <c r="C2662" i="1"/>
  <c r="C986" i="1"/>
  <c r="D986" i="1"/>
  <c r="H986" i="1"/>
  <c r="D1722" i="1"/>
  <c r="C1722" i="1"/>
  <c r="H1722" i="1"/>
  <c r="AI1064" i="1"/>
  <c r="AD1064" i="1"/>
  <c r="AE1064" i="1"/>
  <c r="AS1059" i="1"/>
  <c r="H1938" i="1"/>
  <c r="D1938" i="1"/>
  <c r="C1938" i="1"/>
  <c r="H1603" i="1"/>
  <c r="D1603" i="1"/>
  <c r="C1603" i="1"/>
  <c r="D1368" i="1"/>
  <c r="C1368" i="1"/>
  <c r="H1368" i="1"/>
  <c r="H1535" i="1"/>
  <c r="D1535" i="1"/>
  <c r="C1535" i="1"/>
  <c r="D1473" i="1"/>
  <c r="H1473" i="1"/>
  <c r="C1473" i="1"/>
  <c r="D2649" i="1"/>
  <c r="H2649" i="1"/>
  <c r="C2649" i="1"/>
  <c r="D2598" i="1"/>
  <c r="C2598" i="1"/>
  <c r="H2598" i="1"/>
  <c r="D2031" i="1"/>
  <c r="C2031" i="1"/>
  <c r="H2031" i="1"/>
  <c r="H1501" i="1"/>
  <c r="C1501" i="1"/>
  <c r="D1501" i="1"/>
  <c r="C996" i="1"/>
  <c r="H996" i="1"/>
  <c r="D996" i="1"/>
  <c r="H839" i="1"/>
  <c r="C839" i="1"/>
  <c r="D839" i="1"/>
  <c r="C917" i="1"/>
  <c r="H917" i="1"/>
  <c r="D917" i="1"/>
  <c r="AD1721" i="1"/>
  <c r="AE1721" i="1"/>
  <c r="AI1721" i="1"/>
  <c r="AE2645" i="1"/>
  <c r="AD2645" i="1"/>
  <c r="AI2645" i="1"/>
  <c r="AE1806" i="1"/>
  <c r="AI1806" i="1"/>
  <c r="AD1806" i="1"/>
  <c r="AI2559" i="1"/>
  <c r="AE2559" i="1"/>
  <c r="AD2559" i="1"/>
  <c r="AD785" i="1"/>
  <c r="AE785" i="1"/>
  <c r="AI785" i="1"/>
  <c r="H1993" i="1"/>
  <c r="D1993" i="1"/>
  <c r="C1993" i="1"/>
  <c r="D1356" i="1"/>
  <c r="H1356" i="1"/>
  <c r="C1356" i="1"/>
  <c r="H2518" i="1"/>
  <c r="D2518" i="1"/>
  <c r="C2518" i="1"/>
  <c r="D945" i="1"/>
  <c r="C945" i="1"/>
  <c r="H945" i="1"/>
  <c r="D1955" i="1"/>
  <c r="C1955" i="1"/>
  <c r="H1955" i="1"/>
  <c r="H1812" i="1"/>
  <c r="C1812" i="1"/>
  <c r="D1812" i="1"/>
  <c r="D1168" i="1"/>
  <c r="C1168" i="1"/>
  <c r="H1168" i="1"/>
  <c r="D2165" i="1"/>
  <c r="H2165" i="1"/>
  <c r="C2165" i="1"/>
  <c r="C2525" i="1"/>
  <c r="D2525" i="1"/>
  <c r="H2525" i="1"/>
  <c r="D1189" i="1"/>
  <c r="H1189" i="1"/>
  <c r="C1189" i="1"/>
  <c r="D2716" i="1"/>
  <c r="C2716" i="1"/>
  <c r="H2716" i="1"/>
  <c r="H1325" i="1"/>
  <c r="C1325" i="1"/>
  <c r="D1325" i="1"/>
  <c r="D1956" i="1"/>
  <c r="H1956" i="1"/>
  <c r="C1956" i="1"/>
  <c r="H2081" i="1"/>
  <c r="D2081" i="1"/>
  <c r="C2081" i="1"/>
  <c r="AD1738" i="1"/>
  <c r="AE1738" i="1"/>
  <c r="AI1738" i="1"/>
  <c r="AI1669" i="1"/>
  <c r="AE1669" i="1"/>
  <c r="AD1669" i="1"/>
  <c r="AD1428" i="1"/>
  <c r="AE1428" i="1"/>
  <c r="AI1428" i="1"/>
  <c r="AS1621" i="1"/>
  <c r="AS1985" i="1"/>
  <c r="AS1951" i="1"/>
  <c r="AS1746" i="1"/>
  <c r="AT2204" i="1"/>
  <c r="AS2204" i="1"/>
  <c r="AT2100" i="1"/>
  <c r="AT1211" i="1"/>
  <c r="AT1473" i="1"/>
  <c r="AS1473" i="1"/>
  <c r="AT2143" i="1"/>
  <c r="AS1511" i="1"/>
  <c r="D2579" i="1"/>
  <c r="H2579" i="1"/>
  <c r="C2579" i="1"/>
  <c r="D2635" i="1"/>
  <c r="H2635" i="1"/>
  <c r="C2635" i="1"/>
  <c r="D1503" i="1"/>
  <c r="H1503" i="1"/>
  <c r="C1503" i="1"/>
  <c r="H1635" i="1"/>
  <c r="C1635" i="1"/>
  <c r="D1635" i="1"/>
  <c r="D2212" i="1"/>
  <c r="C2212" i="1"/>
  <c r="H2212" i="1"/>
  <c r="C882" i="1"/>
  <c r="D882" i="1"/>
  <c r="H882" i="1"/>
  <c r="D2007" i="1"/>
  <c r="H2007" i="1"/>
  <c r="C2007" i="1"/>
  <c r="D1686" i="1"/>
  <c r="C1686" i="1"/>
  <c r="H1686" i="1"/>
  <c r="C2480" i="1"/>
  <c r="D2480" i="1"/>
  <c r="H2480" i="1"/>
  <c r="D2110" i="1"/>
  <c r="H2110" i="1"/>
  <c r="C2110" i="1"/>
  <c r="C2261" i="1"/>
  <c r="D2261" i="1"/>
  <c r="H2261" i="1"/>
  <c r="D1758" i="1"/>
  <c r="C1758" i="1"/>
  <c r="H1758" i="1"/>
  <c r="H1090" i="1"/>
  <c r="C1090" i="1"/>
  <c r="D1090" i="1"/>
  <c r="AI2182" i="1"/>
  <c r="AE2182" i="1"/>
  <c r="AD2182" i="1"/>
  <c r="AI986" i="1"/>
  <c r="AD986" i="1"/>
  <c r="AE986" i="1"/>
  <c r="AD2542" i="1"/>
  <c r="AI2542" i="1"/>
  <c r="AE2542" i="1"/>
  <c r="AS2682" i="1"/>
  <c r="AT2682" i="1"/>
  <c r="AT2567" i="1"/>
  <c r="AS1620" i="1"/>
  <c r="AT2705" i="1"/>
  <c r="AT2521" i="1"/>
  <c r="AT768" i="1"/>
  <c r="C1621" i="1"/>
  <c r="H1621" i="1"/>
  <c r="D1621" i="1"/>
  <c r="D1904" i="1"/>
  <c r="H1904" i="1"/>
  <c r="C1904" i="1"/>
  <c r="D1973" i="1"/>
  <c r="C1973" i="1"/>
  <c r="H1973" i="1"/>
  <c r="C2624" i="1"/>
  <c r="D2624" i="1"/>
  <c r="H2624" i="1"/>
  <c r="C878" i="1"/>
  <c r="H878" i="1"/>
  <c r="D878" i="1"/>
  <c r="C1315" i="1"/>
  <c r="D1315" i="1"/>
  <c r="H1315" i="1"/>
  <c r="D1380" i="1"/>
  <c r="C1380" i="1"/>
  <c r="H1380" i="1"/>
  <c r="C2560" i="1"/>
  <c r="D2560" i="1"/>
  <c r="H2560" i="1"/>
  <c r="D952" i="1"/>
  <c r="H952" i="1"/>
  <c r="C952" i="1"/>
  <c r="H1463" i="1"/>
  <c r="C1463" i="1"/>
  <c r="D1463" i="1"/>
  <c r="H2423" i="1"/>
  <c r="C2423" i="1"/>
  <c r="D2423" i="1"/>
  <c r="H2397" i="1"/>
  <c r="D2397" i="1"/>
  <c r="C2397" i="1"/>
  <c r="D1569" i="1"/>
  <c r="C1569" i="1"/>
  <c r="H1569" i="1"/>
  <c r="AD2695" i="1"/>
  <c r="AE2695" i="1"/>
  <c r="AI2695" i="1"/>
  <c r="AI1733" i="1"/>
  <c r="AD1733" i="1"/>
  <c r="AE1733" i="1"/>
  <c r="AD2199" i="1"/>
  <c r="AI2199" i="1"/>
  <c r="AE2199" i="1"/>
  <c r="AT2145" i="1"/>
  <c r="H2107" i="1"/>
  <c r="C2107" i="1"/>
  <c r="D2107" i="1"/>
  <c r="H1810" i="1"/>
  <c r="C1810" i="1"/>
  <c r="D1810" i="1"/>
  <c r="C2054" i="1"/>
  <c r="D2054" i="1"/>
  <c r="H2054" i="1"/>
  <c r="C1539" i="1"/>
  <c r="H1539" i="1"/>
  <c r="D1539" i="1"/>
  <c r="H1066" i="1"/>
  <c r="D1066" i="1"/>
  <c r="C1066" i="1"/>
  <c r="D1491" i="1"/>
  <c r="C1491" i="1"/>
  <c r="H1491" i="1"/>
  <c r="D1423" i="1"/>
  <c r="C1423" i="1"/>
  <c r="H1423" i="1"/>
  <c r="C784" i="1"/>
  <c r="D784" i="1"/>
  <c r="H784" i="1"/>
  <c r="C2313" i="1"/>
  <c r="D2313" i="1"/>
  <c r="H2313" i="1"/>
  <c r="D2304" i="1"/>
  <c r="C2304" i="1"/>
  <c r="H2304" i="1"/>
  <c r="D1191" i="1"/>
  <c r="C1191" i="1"/>
  <c r="H1191" i="1"/>
  <c r="D1561" i="1"/>
  <c r="C1561" i="1"/>
  <c r="H1561" i="1"/>
  <c r="D1527" i="1"/>
  <c r="H1527" i="1"/>
  <c r="C1527" i="1"/>
  <c r="C2637" i="1"/>
  <c r="H2637" i="1"/>
  <c r="D2637" i="1"/>
  <c r="AE1372" i="1"/>
  <c r="AI1372" i="1"/>
  <c r="AD1372" i="1"/>
  <c r="AD1903" i="1"/>
  <c r="AE1903" i="1"/>
  <c r="AI1903" i="1"/>
  <c r="AE2570" i="1"/>
  <c r="AD2570" i="1"/>
  <c r="AI2570" i="1"/>
  <c r="AT2528" i="1"/>
  <c r="AT2294" i="1"/>
  <c r="AT1818" i="1"/>
  <c r="AS1818" i="1"/>
  <c r="AT2642" i="1"/>
  <c r="AT1249" i="1"/>
  <c r="C1745" i="1"/>
  <c r="D1745" i="1"/>
  <c r="H1745" i="1"/>
  <c r="C1578" i="1"/>
  <c r="H1578" i="1"/>
  <c r="D1578" i="1"/>
  <c r="D1827" i="1"/>
  <c r="H1827" i="1"/>
  <c r="C1827" i="1"/>
  <c r="D2464" i="1"/>
  <c r="H2464" i="1"/>
  <c r="C2464" i="1"/>
  <c r="H1427" i="1"/>
  <c r="D1427" i="1"/>
  <c r="C1427" i="1"/>
  <c r="D1165" i="1"/>
  <c r="C1165" i="1"/>
  <c r="H1165" i="1"/>
  <c r="D838" i="1"/>
  <c r="C838" i="1"/>
  <c r="H838" i="1"/>
  <c r="D1469" i="1"/>
  <c r="C1469" i="1"/>
  <c r="H1469" i="1"/>
  <c r="D1763" i="1"/>
  <c r="C1763" i="1"/>
  <c r="H1763" i="1"/>
  <c r="C1377" i="1"/>
  <c r="D1377" i="1"/>
  <c r="H1377" i="1"/>
  <c r="C2727" i="1"/>
  <c r="D2727" i="1"/>
  <c r="H2727" i="1"/>
  <c r="C801" i="1"/>
  <c r="D801" i="1"/>
  <c r="H801" i="1"/>
  <c r="C982" i="1"/>
  <c r="D982" i="1"/>
  <c r="H982" i="1"/>
  <c r="C1253" i="1"/>
  <c r="H1253" i="1"/>
  <c r="D1253" i="1"/>
  <c r="AE2086" i="1"/>
  <c r="AD2086" i="1"/>
  <c r="AI2086" i="1"/>
  <c r="AE2062" i="1"/>
  <c r="AD2062" i="1"/>
  <c r="AI2062" i="1"/>
  <c r="AS2004" i="1"/>
  <c r="AT2594" i="1"/>
  <c r="C2302" i="1"/>
  <c r="D2302" i="1"/>
  <c r="H2302" i="1"/>
  <c r="AE1335" i="1"/>
  <c r="AI1335" i="1"/>
  <c r="AD1335" i="1"/>
  <c r="D1292" i="1"/>
  <c r="H1292" i="1"/>
  <c r="C1292" i="1"/>
  <c r="H2384" i="1"/>
  <c r="C2384" i="1"/>
  <c r="D2384" i="1"/>
  <c r="AT2121" i="1"/>
  <c r="D2225" i="1"/>
  <c r="C2225" i="1"/>
  <c r="H2225" i="1"/>
  <c r="C1133" i="1"/>
  <c r="D1133" i="1"/>
  <c r="H1133" i="1"/>
  <c r="AT2459" i="1"/>
  <c r="H1027" i="1"/>
  <c r="C1027" i="1"/>
  <c r="D1027" i="1"/>
  <c r="D2442" i="1"/>
  <c r="C2442" i="1"/>
  <c r="H2442" i="1"/>
  <c r="AT2235" i="1"/>
  <c r="D2206" i="1"/>
  <c r="H2206" i="1"/>
  <c r="C2206" i="1"/>
  <c r="AD2703" i="1"/>
  <c r="AE2703" i="1"/>
  <c r="AI2703" i="1"/>
  <c r="D1330" i="1"/>
  <c r="C1330" i="1"/>
  <c r="H1330" i="1"/>
  <c r="D2674" i="1"/>
  <c r="H2674" i="1"/>
  <c r="C2674" i="1"/>
  <c r="AE861" i="1"/>
  <c r="AD861" i="1"/>
  <c r="AI861" i="1"/>
  <c r="AI1168" i="1"/>
  <c r="AD1168" i="1"/>
  <c r="AE1168" i="1"/>
  <c r="AI1237" i="1"/>
  <c r="AE1237" i="1"/>
  <c r="AD1237" i="1"/>
  <c r="AD2702" i="1"/>
  <c r="AE2702" i="1"/>
  <c r="AI2702" i="1"/>
  <c r="AE1871" i="1"/>
  <c r="AD1871" i="1"/>
  <c r="AI1871" i="1"/>
  <c r="AD2107" i="1"/>
  <c r="AE2107" i="1"/>
  <c r="AI2107" i="1"/>
  <c r="D2570" i="1"/>
  <c r="C2570" i="1"/>
  <c r="H2570" i="1"/>
  <c r="R1514" i="1"/>
  <c r="V1514" i="1"/>
  <c r="Q1514" i="1"/>
  <c r="AT1105" i="1"/>
  <c r="AT1484" i="1"/>
  <c r="AE1075" i="1"/>
  <c r="AD1075" i="1"/>
  <c r="AI1075" i="1"/>
  <c r="AS1815" i="1"/>
  <c r="H870" i="1"/>
  <c r="D870" i="1"/>
  <c r="C870" i="1"/>
  <c r="H2742" i="1"/>
  <c r="C2742" i="1"/>
  <c r="D2742" i="1"/>
  <c r="D2326" i="1"/>
  <c r="H2326" i="1"/>
  <c r="C2326" i="1"/>
  <c r="D1614" i="1"/>
  <c r="C1614" i="1"/>
  <c r="H1614" i="1"/>
  <c r="AT2657" i="1"/>
  <c r="D1519" i="1"/>
  <c r="H1519" i="1"/>
  <c r="C1519" i="1"/>
  <c r="AT1045" i="1"/>
  <c r="AT1151" i="1"/>
  <c r="H2589" i="1"/>
  <c r="C2589" i="1"/>
  <c r="D2589" i="1"/>
  <c r="AD1965" i="1"/>
  <c r="AE1965" i="1"/>
  <c r="AI1965" i="1"/>
  <c r="AT1227" i="1"/>
  <c r="H1630" i="1"/>
  <c r="C1630" i="1"/>
  <c r="D1630" i="1"/>
  <c r="AE2562" i="1"/>
  <c r="AD2562" i="1"/>
  <c r="AI2562" i="1"/>
  <c r="AT984" i="1"/>
  <c r="H809" i="1"/>
  <c r="D809" i="1"/>
  <c r="C809" i="1"/>
  <c r="D1651" i="1"/>
  <c r="H1651" i="1"/>
  <c r="C1651" i="1"/>
  <c r="C2643" i="1"/>
  <c r="H2643" i="1"/>
  <c r="D2643" i="1"/>
  <c r="AT1399" i="1"/>
  <c r="AT1108" i="1"/>
  <c r="AT2745" i="1"/>
  <c r="AT2139" i="1"/>
  <c r="AT941" i="1"/>
  <c r="C2046" i="1"/>
  <c r="H2046" i="1"/>
  <c r="D2046" i="1"/>
  <c r="C1507" i="1"/>
  <c r="D1507" i="1"/>
  <c r="H1507" i="1"/>
  <c r="D1976" i="1"/>
  <c r="H1976" i="1"/>
  <c r="C1976" i="1"/>
  <c r="H1693" i="1"/>
  <c r="C1693" i="1"/>
  <c r="D1693" i="1"/>
  <c r="AT988" i="1"/>
  <c r="AT1365" i="1"/>
  <c r="AS1365" i="1"/>
  <c r="AS2449" i="1"/>
  <c r="AT2449" i="1"/>
  <c r="AT2670" i="1"/>
  <c r="AT1318" i="1"/>
  <c r="C1688" i="1"/>
  <c r="D1688" i="1"/>
  <c r="H1688" i="1"/>
  <c r="D1791" i="1"/>
  <c r="C1791" i="1"/>
  <c r="H1791" i="1"/>
  <c r="H2011" i="1"/>
  <c r="D2011" i="1"/>
  <c r="C2011" i="1"/>
  <c r="C1314" i="1"/>
  <c r="D1314" i="1"/>
  <c r="H1314" i="1"/>
  <c r="D1960" i="1"/>
  <c r="H1960" i="1"/>
  <c r="C1960" i="1"/>
  <c r="D2082" i="1"/>
  <c r="C2082" i="1"/>
  <c r="H2082" i="1"/>
  <c r="H2724" i="1"/>
  <c r="D2724" i="1"/>
  <c r="C2724" i="1"/>
  <c r="H1067" i="1"/>
  <c r="C1067" i="1"/>
  <c r="D1067" i="1"/>
  <c r="C1055" i="1"/>
  <c r="D1055" i="1"/>
  <c r="H1055" i="1"/>
  <c r="D1555" i="1"/>
  <c r="H1555" i="1"/>
  <c r="C1555" i="1"/>
  <c r="H1832" i="1"/>
  <c r="D1832" i="1"/>
  <c r="C1832" i="1"/>
  <c r="D2257" i="1"/>
  <c r="H2257" i="1"/>
  <c r="C2257" i="1"/>
  <c r="D1201" i="1"/>
  <c r="C1201" i="1"/>
  <c r="H1201" i="1"/>
  <c r="AD2638" i="1"/>
  <c r="AE2638" i="1"/>
  <c r="AI2638" i="1"/>
  <c r="D1719" i="1"/>
  <c r="C1719" i="1"/>
  <c r="H1719" i="1"/>
  <c r="C2256" i="1"/>
  <c r="D2256" i="1"/>
  <c r="H2256" i="1"/>
  <c r="D1521" i="1"/>
  <c r="H1521" i="1"/>
  <c r="C1521" i="1"/>
  <c r="D1538" i="1"/>
  <c r="H1538" i="1"/>
  <c r="C1538" i="1"/>
  <c r="D1221" i="1"/>
  <c r="C1221" i="1"/>
  <c r="H1221" i="1"/>
  <c r="C1348" i="1"/>
  <c r="D1348" i="1"/>
  <c r="H1348" i="1"/>
  <c r="D1101" i="1"/>
  <c r="H1101" i="1"/>
  <c r="C1101" i="1"/>
  <c r="C1166" i="1"/>
  <c r="D1166" i="1"/>
  <c r="H1166" i="1"/>
  <c r="C1143" i="1"/>
  <c r="H1143" i="1"/>
  <c r="D1143" i="1"/>
  <c r="H2657" i="1"/>
  <c r="D2657" i="1"/>
  <c r="C2657" i="1"/>
  <c r="D865" i="1"/>
  <c r="H865" i="1"/>
  <c r="C865" i="1"/>
  <c r="D1773" i="1"/>
  <c r="H1773" i="1"/>
  <c r="C1773" i="1"/>
  <c r="C2706" i="1"/>
  <c r="H2706" i="1"/>
  <c r="D2706" i="1"/>
  <c r="C936" i="1"/>
  <c r="D936" i="1"/>
  <c r="H936" i="1"/>
  <c r="AE2428" i="1"/>
  <c r="AD2428" i="1"/>
  <c r="AI2428" i="1"/>
  <c r="AE2472" i="1"/>
  <c r="AI2472" i="1"/>
  <c r="AD2472" i="1"/>
  <c r="AT1014" i="1"/>
  <c r="H1387" i="1"/>
  <c r="C1387" i="1"/>
  <c r="D1387" i="1"/>
  <c r="D912" i="1"/>
  <c r="C912" i="1"/>
  <c r="H912" i="1"/>
  <c r="H1961" i="1"/>
  <c r="D1961" i="1"/>
  <c r="C1961" i="1"/>
  <c r="D2538" i="1"/>
  <c r="C2538" i="1"/>
  <c r="H2538" i="1"/>
  <c r="H1357" i="1"/>
  <c r="D1357" i="1"/>
  <c r="C1357" i="1"/>
  <c r="D1127" i="1"/>
  <c r="C1127" i="1"/>
  <c r="H1127" i="1"/>
  <c r="C2387" i="1"/>
  <c r="D2387" i="1"/>
  <c r="H2387" i="1"/>
  <c r="H1981" i="1"/>
  <c r="C1981" i="1"/>
  <c r="D1981" i="1"/>
  <c r="D2241" i="1"/>
  <c r="H2241" i="1"/>
  <c r="C2241" i="1"/>
  <c r="H1958" i="1"/>
  <c r="D1958" i="1"/>
  <c r="C1958" i="1"/>
  <c r="C2281" i="1"/>
  <c r="D2281" i="1"/>
  <c r="H2281" i="1"/>
  <c r="D2583" i="1"/>
  <c r="H2583" i="1"/>
  <c r="C2583" i="1"/>
  <c r="D2308" i="1"/>
  <c r="C2308" i="1"/>
  <c r="H2308" i="1"/>
  <c r="D1252" i="1"/>
  <c r="C1252" i="1"/>
  <c r="H1252" i="1"/>
  <c r="AI2211" i="1"/>
  <c r="AE2211" i="1"/>
  <c r="AD2211" i="1"/>
  <c r="AE2464" i="1"/>
  <c r="AI2464" i="1"/>
  <c r="AD2464" i="1"/>
  <c r="AE2172" i="1"/>
  <c r="AD2172" i="1"/>
  <c r="AI2172" i="1"/>
  <c r="AT2728" i="1"/>
  <c r="AS1502" i="1"/>
  <c r="AT2320" i="1"/>
  <c r="AT1320" i="1"/>
  <c r="AT1410" i="1"/>
  <c r="AT1042" i="1"/>
  <c r="AT2031" i="1"/>
  <c r="D2009" i="1"/>
  <c r="C2009" i="1"/>
  <c r="H2009" i="1"/>
  <c r="D2072" i="1"/>
  <c r="H2072" i="1"/>
  <c r="C2072" i="1"/>
  <c r="D1108" i="1"/>
  <c r="C1108" i="1"/>
  <c r="H1108" i="1"/>
  <c r="D769" i="1"/>
  <c r="H769" i="1"/>
  <c r="C769" i="1"/>
  <c r="H1515" i="1"/>
  <c r="C1515" i="1"/>
  <c r="D1515" i="1"/>
  <c r="C1321" i="1"/>
  <c r="D1321" i="1"/>
  <c r="H1321" i="1"/>
  <c r="D2415" i="1"/>
  <c r="H2415" i="1"/>
  <c r="C2415" i="1"/>
  <c r="C2548" i="1"/>
  <c r="D2548" i="1"/>
  <c r="H2548" i="1"/>
  <c r="D1731" i="1"/>
  <c r="C1731" i="1"/>
  <c r="H1731" i="1"/>
  <c r="C1790" i="1"/>
  <c r="D1790" i="1"/>
  <c r="H1790" i="1"/>
  <c r="D947" i="1"/>
  <c r="H947" i="1"/>
  <c r="C947" i="1"/>
  <c r="D1536" i="1"/>
  <c r="H1536" i="1"/>
  <c r="C1536" i="1"/>
  <c r="D872" i="1"/>
  <c r="C872" i="1"/>
  <c r="H872" i="1"/>
  <c r="D930" i="1"/>
  <c r="C930" i="1"/>
  <c r="H930" i="1"/>
  <c r="AE2200" i="1"/>
  <c r="AI2200" i="1"/>
  <c r="AD2200" i="1"/>
  <c r="AD1882" i="1"/>
  <c r="AI1882" i="1"/>
  <c r="AE1882" i="1"/>
  <c r="AE1643" i="1"/>
  <c r="AD1643" i="1"/>
  <c r="AI1643" i="1"/>
  <c r="C1338" i="1"/>
  <c r="H1338" i="1"/>
  <c r="D1338" i="1"/>
  <c r="C2740" i="1"/>
  <c r="D2740" i="1"/>
  <c r="H2740" i="1"/>
  <c r="C1105" i="1"/>
  <c r="H1105" i="1"/>
  <c r="D1105" i="1"/>
  <c r="H1241" i="1"/>
  <c r="C1241" i="1"/>
  <c r="D1241" i="1"/>
  <c r="D1518" i="1"/>
  <c r="C1518" i="1"/>
  <c r="H1518" i="1"/>
  <c r="D2146" i="1"/>
  <c r="C2146" i="1"/>
  <c r="H2146" i="1"/>
  <c r="H1563" i="1"/>
  <c r="C1563" i="1"/>
  <c r="D1563" i="1"/>
  <c r="D1516" i="1"/>
  <c r="C1516" i="1"/>
  <c r="H1516" i="1"/>
  <c r="C1978" i="1"/>
  <c r="H1978" i="1"/>
  <c r="D1978" i="1"/>
  <c r="D1430" i="1"/>
  <c r="H1430" i="1"/>
  <c r="C1430" i="1"/>
  <c r="C1295" i="1"/>
  <c r="H1295" i="1"/>
  <c r="D1295" i="1"/>
  <c r="C2303" i="1"/>
  <c r="D2303" i="1"/>
  <c r="H2303" i="1"/>
  <c r="H2183" i="1"/>
  <c r="D2183" i="1"/>
  <c r="C2183" i="1"/>
  <c r="D1660" i="1"/>
  <c r="H1660" i="1"/>
  <c r="C1660" i="1"/>
  <c r="AI2117" i="1"/>
  <c r="AE2117" i="1"/>
  <c r="AD2117" i="1"/>
  <c r="AI1530" i="1"/>
  <c r="AD1530" i="1"/>
  <c r="AE1530" i="1"/>
  <c r="AE922" i="1"/>
  <c r="AD922" i="1"/>
  <c r="AI922" i="1"/>
  <c r="AS1952" i="1"/>
  <c r="AT1358" i="1"/>
  <c r="AS1543" i="1"/>
  <c r="C2294" i="1"/>
  <c r="D2294" i="1"/>
  <c r="H2294" i="1"/>
  <c r="H1751" i="1"/>
  <c r="D1751" i="1"/>
  <c r="C1751" i="1"/>
  <c r="D2066" i="1"/>
  <c r="H2066" i="1"/>
  <c r="C2066" i="1"/>
  <c r="C1623" i="1"/>
  <c r="D1623" i="1"/>
  <c r="H1623" i="1"/>
  <c r="D2102" i="1"/>
  <c r="H2102" i="1"/>
  <c r="C2102" i="1"/>
  <c r="C1846" i="1"/>
  <c r="H1846" i="1"/>
  <c r="D1846" i="1"/>
  <c r="H999" i="1"/>
  <c r="D999" i="1"/>
  <c r="C999" i="1"/>
  <c r="C2179" i="1"/>
  <c r="D2179" i="1"/>
  <c r="H2179" i="1"/>
  <c r="D1121" i="1"/>
  <c r="C1121" i="1"/>
  <c r="H1121" i="1"/>
  <c r="D2338" i="1"/>
  <c r="C2338" i="1"/>
  <c r="H2338" i="1"/>
  <c r="AE1989" i="1"/>
  <c r="AD1989" i="1"/>
  <c r="AI1989" i="1"/>
  <c r="AI1732" i="1"/>
  <c r="AE1732" i="1"/>
  <c r="AD1732" i="1"/>
  <c r="AI2292" i="1"/>
  <c r="AD2292" i="1"/>
  <c r="AE2292" i="1"/>
  <c r="AD914" i="1"/>
  <c r="AE914" i="1"/>
  <c r="AI914" i="1"/>
  <c r="AI2651" i="1"/>
  <c r="AD2651" i="1"/>
  <c r="AE2651" i="1"/>
  <c r="Q2281" i="1"/>
  <c r="V2281" i="1"/>
  <c r="R2281" i="1"/>
  <c r="AS1506" i="1"/>
  <c r="D1288" i="1"/>
  <c r="C1288" i="1"/>
  <c r="H1288" i="1"/>
  <c r="AS1555" i="1"/>
  <c r="D1620" i="1"/>
  <c r="C1620" i="1"/>
  <c r="H1620" i="1"/>
  <c r="AE2225" i="1"/>
  <c r="AD2225" i="1"/>
  <c r="AI2225" i="1"/>
  <c r="D2493" i="1"/>
  <c r="H2493" i="1"/>
  <c r="C2493" i="1"/>
  <c r="D1816" i="1"/>
  <c r="C1816" i="1"/>
  <c r="H1816" i="1"/>
  <c r="C1095" i="1"/>
  <c r="D1095" i="1"/>
  <c r="H1095" i="1"/>
  <c r="AD1933" i="1"/>
  <c r="AE1933" i="1"/>
  <c r="AI1933" i="1"/>
  <c r="AT2416" i="1"/>
  <c r="D2292" i="1"/>
  <c r="H2292" i="1"/>
  <c r="C2292" i="1"/>
  <c r="H1250" i="1"/>
  <c r="D1250" i="1"/>
  <c r="C1250" i="1"/>
  <c r="C1013" i="1"/>
  <c r="D1013" i="1"/>
  <c r="H1013" i="1"/>
  <c r="AT1189" i="1"/>
  <c r="D976" i="1"/>
  <c r="C976" i="1"/>
  <c r="H976" i="1"/>
  <c r="D1294" i="1"/>
  <c r="C1294" i="1"/>
  <c r="H1294" i="1"/>
  <c r="D1154" i="1"/>
  <c r="H1154" i="1"/>
  <c r="C1154" i="1"/>
  <c r="D1433" i="1"/>
  <c r="C1433" i="1"/>
  <c r="H1433" i="1"/>
  <c r="H1256" i="1"/>
  <c r="D1256" i="1"/>
  <c r="C1256" i="1"/>
  <c r="AT860" i="1"/>
  <c r="AE870" i="1"/>
  <c r="AI870" i="1"/>
  <c r="AD870" i="1"/>
  <c r="AE2357" i="1"/>
  <c r="AD2357" i="1"/>
  <c r="AI2357" i="1"/>
  <c r="AS914" i="1"/>
  <c r="AT914" i="1"/>
  <c r="AS1512" i="1"/>
  <c r="D1174" i="1"/>
  <c r="H1174" i="1"/>
  <c r="C1174" i="1"/>
  <c r="H1193" i="1"/>
  <c r="C1193" i="1"/>
  <c r="D1193" i="1"/>
  <c r="AT1130" i="1"/>
  <c r="AT933" i="1"/>
  <c r="C1625" i="1"/>
  <c r="D1625" i="1"/>
  <c r="H1625" i="1"/>
  <c r="D1360" i="1"/>
  <c r="C1360" i="1"/>
  <c r="H1360" i="1"/>
  <c r="AD2686" i="1"/>
  <c r="AI2686" i="1"/>
  <c r="AE2686" i="1"/>
  <c r="H1056" i="1"/>
  <c r="C1056" i="1"/>
  <c r="D1056" i="1"/>
  <c r="C1967" i="1"/>
  <c r="D1967" i="1"/>
  <c r="H1967" i="1"/>
  <c r="AT2369" i="1"/>
  <c r="AS1940" i="1"/>
  <c r="AT1813" i="1"/>
  <c r="AS1813" i="1"/>
  <c r="AD1964" i="1"/>
  <c r="AI1964" i="1"/>
  <c r="AE1964" i="1"/>
  <c r="D2521" i="1"/>
  <c r="H2521" i="1"/>
  <c r="C2521" i="1"/>
  <c r="C2236" i="1"/>
  <c r="D2236" i="1"/>
  <c r="H2236" i="1"/>
  <c r="C2496" i="1"/>
  <c r="D2496" i="1"/>
  <c r="H2496" i="1"/>
  <c r="D1228" i="1"/>
  <c r="H1228" i="1"/>
  <c r="C1228" i="1"/>
  <c r="D960" i="1"/>
  <c r="H960" i="1"/>
  <c r="C960" i="1"/>
  <c r="AE964" i="1"/>
  <c r="AD964" i="1"/>
  <c r="AI964" i="1"/>
  <c r="AS1567" i="1"/>
  <c r="H2432" i="1"/>
  <c r="D2432" i="1"/>
  <c r="C2432" i="1"/>
  <c r="D2353" i="1"/>
  <c r="C2353" i="1"/>
  <c r="H2353" i="1"/>
  <c r="D2036" i="1"/>
  <c r="H2036" i="1"/>
  <c r="C2036" i="1"/>
  <c r="D1416" i="1"/>
  <c r="C1416" i="1"/>
  <c r="H1416" i="1"/>
  <c r="H1803" i="1"/>
  <c r="D1803" i="1"/>
  <c r="C1803" i="1"/>
  <c r="H2085" i="1"/>
  <c r="D2085" i="1"/>
  <c r="C2085" i="1"/>
  <c r="D2227" i="1"/>
  <c r="C2227" i="1"/>
  <c r="H2227" i="1"/>
  <c r="C1431" i="1"/>
  <c r="H1431" i="1"/>
  <c r="D1431" i="1"/>
  <c r="AD2141" i="1"/>
  <c r="AI2141" i="1"/>
  <c r="AE2141" i="1"/>
  <c r="H1434" i="1"/>
  <c r="C1434" i="1"/>
  <c r="D1434" i="1"/>
  <c r="D1670" i="1"/>
  <c r="C1670" i="1"/>
  <c r="H1670" i="1"/>
  <c r="D2367" i="1"/>
  <c r="H2367" i="1"/>
  <c r="C2367" i="1"/>
  <c r="AT849" i="1"/>
  <c r="D1665" i="1"/>
  <c r="C1665" i="1"/>
  <c r="H1665" i="1"/>
  <c r="H2211" i="1"/>
  <c r="D2211" i="1"/>
  <c r="C2211" i="1"/>
  <c r="D1024" i="1"/>
  <c r="H1024" i="1"/>
  <c r="C1024" i="1"/>
  <c r="C925" i="1"/>
  <c r="H925" i="1"/>
  <c r="D925" i="1"/>
  <c r="D1911" i="1"/>
  <c r="C1911" i="1"/>
  <c r="H1911" i="1"/>
  <c r="AT2720" i="1"/>
  <c r="AS1660" i="1"/>
  <c r="AT2035" i="1"/>
  <c r="AS937" i="1"/>
  <c r="AT937" i="1"/>
  <c r="AT1100" i="1"/>
  <c r="D1744" i="1"/>
  <c r="C1744" i="1"/>
  <c r="H1744" i="1"/>
  <c r="AT1197" i="1"/>
  <c r="AT2672" i="1"/>
  <c r="C2697" i="1"/>
  <c r="H2697" i="1"/>
  <c r="D2697" i="1"/>
  <c r="C2609" i="1"/>
  <c r="D2609" i="1"/>
  <c r="H2609" i="1"/>
  <c r="D869" i="1"/>
  <c r="H869" i="1"/>
  <c r="C869" i="1"/>
  <c r="D2460" i="1"/>
  <c r="C2460" i="1"/>
  <c r="H2460" i="1"/>
  <c r="D1274" i="1"/>
  <c r="C1274" i="1"/>
  <c r="H1274" i="1"/>
  <c r="AE982" i="1"/>
  <c r="AI982" i="1"/>
  <c r="AD982" i="1"/>
  <c r="AT1081" i="1"/>
  <c r="AS1081" i="1"/>
  <c r="AT2373" i="1"/>
  <c r="H2412" i="1"/>
  <c r="D2412" i="1"/>
  <c r="C2412" i="1"/>
  <c r="H814" i="1"/>
  <c r="C814" i="1"/>
  <c r="D814" i="1"/>
  <c r="D1263" i="1"/>
  <c r="C1263" i="1"/>
  <c r="H1263" i="1"/>
  <c r="AE2734" i="1"/>
  <c r="AD2734" i="1"/>
  <c r="AI2734" i="1"/>
  <c r="AE1556" i="1"/>
  <c r="AD1556" i="1"/>
  <c r="AI1556" i="1"/>
  <c r="AT1418" i="1"/>
  <c r="AT902" i="1"/>
  <c r="D1229" i="1"/>
  <c r="C1229" i="1"/>
  <c r="H1229" i="1"/>
  <c r="D1766" i="1"/>
  <c r="C1766" i="1"/>
  <c r="H1766" i="1"/>
  <c r="D2400" i="1"/>
  <c r="C2400" i="1"/>
  <c r="H2400" i="1"/>
  <c r="D2601" i="1"/>
  <c r="C2601" i="1"/>
  <c r="H2601" i="1"/>
  <c r="AI1551" i="1"/>
  <c r="AE1551" i="1"/>
  <c r="AD1551" i="1"/>
  <c r="D1131" i="1"/>
  <c r="C1131" i="1"/>
  <c r="H1131" i="1"/>
  <c r="D1393" i="1"/>
  <c r="H1393" i="1"/>
  <c r="C1393" i="1"/>
  <c r="AT2200" i="1"/>
  <c r="D1145" i="1"/>
  <c r="C1145" i="1"/>
  <c r="H1145" i="1"/>
  <c r="D2645" i="1"/>
  <c r="C2645" i="1"/>
  <c r="H2645" i="1"/>
  <c r="D2450" i="1"/>
  <c r="H2450" i="1"/>
  <c r="C2450" i="1"/>
  <c r="D2362" i="1"/>
  <c r="C2362" i="1"/>
  <c r="H2362" i="1"/>
  <c r="D1451" i="1"/>
  <c r="C1451" i="1"/>
  <c r="H1451" i="1"/>
  <c r="D770" i="1"/>
  <c r="C770" i="1"/>
  <c r="H770" i="1"/>
  <c r="C1277" i="1"/>
  <c r="D1277" i="1"/>
  <c r="H1277" i="1"/>
  <c r="D2660" i="1"/>
  <c r="C2660" i="1"/>
  <c r="H2660" i="1"/>
  <c r="D2055" i="1"/>
  <c r="H2055" i="1"/>
  <c r="C2055" i="1"/>
  <c r="AI2556" i="1"/>
  <c r="AE2556" i="1"/>
  <c r="AD2556" i="1"/>
  <c r="AE1152" i="1"/>
  <c r="AD1152" i="1"/>
  <c r="AI1152" i="1"/>
  <c r="AE1031" i="1"/>
  <c r="AI1031" i="1"/>
  <c r="AD1031" i="1"/>
  <c r="AD893" i="1"/>
  <c r="AI893" i="1"/>
  <c r="AE893" i="1"/>
  <c r="AE2335" i="1"/>
  <c r="AD2335" i="1"/>
  <c r="AI2335" i="1"/>
  <c r="AI1308" i="1"/>
  <c r="AD1308" i="1"/>
  <c r="AE1308" i="1"/>
  <c r="AE781" i="1"/>
  <c r="AI781" i="1"/>
  <c r="AD781" i="1"/>
  <c r="AE923" i="1"/>
  <c r="AD923" i="1"/>
  <c r="AI923" i="1"/>
  <c r="AD2288" i="1"/>
  <c r="AE2288" i="1"/>
  <c r="AI2288" i="1"/>
  <c r="AD1888" i="1"/>
  <c r="AI1888" i="1"/>
  <c r="AE1888" i="1"/>
  <c r="AE1131" i="1"/>
  <c r="AD1131" i="1"/>
  <c r="AI1131" i="1"/>
  <c r="AD968" i="1"/>
  <c r="AI968" i="1"/>
  <c r="AE968" i="1"/>
  <c r="AT2452" i="1"/>
  <c r="AS2452" i="1"/>
  <c r="AT799" i="1"/>
  <c r="AS1932" i="1"/>
  <c r="AT1932" i="1"/>
  <c r="C918" i="1"/>
  <c r="D918" i="1"/>
  <c r="H918" i="1"/>
  <c r="D2421" i="1"/>
  <c r="C2421" i="1"/>
  <c r="H2421" i="1"/>
  <c r="AT2390" i="1"/>
  <c r="V1752" i="1"/>
  <c r="R1752" i="1"/>
  <c r="Q1752" i="1"/>
  <c r="V2392" i="1"/>
  <c r="R2392" i="1"/>
  <c r="Q2392" i="1"/>
  <c r="S1954" i="1"/>
  <c r="R1531" i="1"/>
  <c r="Q1531" i="1"/>
  <c r="V1531" i="1"/>
  <c r="R1378" i="1"/>
  <c r="V1378" i="1"/>
  <c r="Q1378" i="1"/>
  <c r="Q778" i="1"/>
  <c r="R778" i="1"/>
  <c r="V778" i="1"/>
  <c r="AG2636" i="1"/>
  <c r="F2703" i="1"/>
  <c r="R1915" i="1"/>
  <c r="Q1915" i="1"/>
  <c r="V1915" i="1"/>
  <c r="Q2309" i="1"/>
  <c r="R2309" i="1"/>
  <c r="V2309" i="1"/>
  <c r="R1046" i="1"/>
  <c r="V1046" i="1"/>
  <c r="Q1046" i="1"/>
  <c r="R1460" i="1"/>
  <c r="V1460" i="1"/>
  <c r="Q1460" i="1"/>
  <c r="R1850" i="1"/>
  <c r="Q1850" i="1"/>
  <c r="V1850" i="1"/>
  <c r="R2135" i="1"/>
  <c r="V2135" i="1"/>
  <c r="Q2135" i="1"/>
  <c r="AS1834" i="1"/>
  <c r="AS1572" i="1"/>
  <c r="AT2721" i="1"/>
  <c r="AS1939" i="1"/>
  <c r="R1507" i="1"/>
  <c r="V1507" i="1"/>
  <c r="Q1507" i="1"/>
  <c r="Q2407" i="1"/>
  <c r="R2407" i="1"/>
  <c r="V2407" i="1"/>
  <c r="Q2383" i="1"/>
  <c r="V2383" i="1"/>
  <c r="R2383" i="1"/>
  <c r="R2213" i="1"/>
  <c r="Q2213" i="1"/>
  <c r="V2213" i="1"/>
  <c r="R997" i="1"/>
  <c r="Q997" i="1"/>
  <c r="V997" i="1"/>
  <c r="Q1864" i="1"/>
  <c r="V1864" i="1"/>
  <c r="R1864" i="1"/>
  <c r="AG1247" i="1"/>
  <c r="F2322" i="1"/>
  <c r="F1129" i="1"/>
  <c r="R2628" i="1"/>
  <c r="Q2628" i="1"/>
  <c r="V2628" i="1"/>
  <c r="R2746" i="1"/>
  <c r="V2746" i="1"/>
  <c r="Q2746" i="1"/>
  <c r="R2609" i="1"/>
  <c r="V2609" i="1"/>
  <c r="Q2609" i="1"/>
  <c r="R2245" i="1"/>
  <c r="Q2245" i="1"/>
  <c r="V2245" i="1"/>
  <c r="V1799" i="1"/>
  <c r="Q1799" i="1"/>
  <c r="R1799" i="1"/>
  <c r="Q2284" i="1"/>
  <c r="V2284" i="1"/>
  <c r="R2284" i="1"/>
  <c r="R2521" i="1"/>
  <c r="V2521" i="1"/>
  <c r="Q2521" i="1"/>
  <c r="R1077" i="1"/>
  <c r="V1077" i="1"/>
  <c r="Q1077" i="1"/>
  <c r="V971" i="1"/>
  <c r="Q971" i="1"/>
  <c r="R971" i="1"/>
  <c r="V856" i="1"/>
  <c r="R856" i="1"/>
  <c r="Q856" i="1"/>
  <c r="R815" i="1"/>
  <c r="V815" i="1"/>
  <c r="Q815" i="1"/>
  <c r="Q1095" i="1"/>
  <c r="V1095" i="1"/>
  <c r="R1095" i="1"/>
  <c r="R2509" i="1"/>
  <c r="Q2509" i="1"/>
  <c r="V2509" i="1"/>
  <c r="R2119" i="1"/>
  <c r="V2119" i="1"/>
  <c r="Q2119" i="1"/>
  <c r="V1914" i="1"/>
  <c r="R1914" i="1"/>
  <c r="Q1914" i="1"/>
  <c r="R1329" i="1"/>
  <c r="Q1329" i="1"/>
  <c r="V1329" i="1"/>
  <c r="R2386" i="1"/>
  <c r="Q2386" i="1"/>
  <c r="V2386" i="1"/>
  <c r="V2752" i="1"/>
  <c r="R2752" i="1"/>
  <c r="Q2752" i="1"/>
  <c r="R2233" i="1"/>
  <c r="Q2233" i="1"/>
  <c r="V2233" i="1"/>
  <c r="Q2365" i="1"/>
  <c r="V2365" i="1"/>
  <c r="R2365" i="1"/>
  <c r="Q2630" i="1"/>
  <c r="R2630" i="1"/>
  <c r="V2630" i="1"/>
  <c r="Q1992" i="1"/>
  <c r="R1992" i="1"/>
  <c r="V1992" i="1"/>
  <c r="R2647" i="1"/>
  <c r="Q2647" i="1"/>
  <c r="V2647" i="1"/>
  <c r="R2370" i="1"/>
  <c r="Q2370" i="1"/>
  <c r="V2370" i="1"/>
  <c r="V1649" i="1"/>
  <c r="Q1649" i="1"/>
  <c r="R1649" i="1"/>
  <c r="R1051" i="1"/>
  <c r="Q1051" i="1"/>
  <c r="V1051" i="1"/>
  <c r="V2416" i="1"/>
  <c r="Q2416" i="1"/>
  <c r="R2416" i="1"/>
  <c r="R804" i="1"/>
  <c r="V804" i="1"/>
  <c r="Q804" i="1"/>
  <c r="R2587" i="1"/>
  <c r="Q2587" i="1"/>
  <c r="V2587" i="1"/>
  <c r="R886" i="1"/>
  <c r="Q886" i="1"/>
  <c r="V886" i="1"/>
  <c r="V1206" i="1"/>
  <c r="Q1206" i="1"/>
  <c r="R1206" i="1"/>
  <c r="Q2517" i="1"/>
  <c r="V2517" i="1"/>
  <c r="R2517" i="1"/>
  <c r="V1823" i="1"/>
  <c r="R1823" i="1"/>
  <c r="Q1823" i="1"/>
  <c r="V1716" i="1"/>
  <c r="R1716" i="1"/>
  <c r="Q1716" i="1"/>
  <c r="R1393" i="1"/>
  <c r="V1393" i="1"/>
  <c r="Q1393" i="1"/>
  <c r="R1710" i="1"/>
  <c r="V1710" i="1"/>
  <c r="Q1710" i="1"/>
  <c r="V2492" i="1"/>
  <c r="Q2492" i="1"/>
  <c r="R2492" i="1"/>
  <c r="R2411" i="1"/>
  <c r="V2411" i="1"/>
  <c r="Q2411" i="1"/>
  <c r="R1782" i="1"/>
  <c r="V1782" i="1"/>
  <c r="Q1782" i="1"/>
  <c r="R1141" i="1"/>
  <c r="Q1141" i="1"/>
  <c r="V1141" i="1"/>
  <c r="R1474" i="1"/>
  <c r="V1474" i="1"/>
  <c r="Q1474" i="1"/>
  <c r="Q1183" i="1"/>
  <c r="R1183" i="1"/>
  <c r="V1183" i="1"/>
  <c r="R1851" i="1"/>
  <c r="V1851" i="1"/>
  <c r="Q1851" i="1"/>
  <c r="V806" i="1"/>
  <c r="R806" i="1"/>
  <c r="Q806" i="1"/>
  <c r="V1052" i="1"/>
  <c r="R1052" i="1"/>
  <c r="Q1052" i="1"/>
  <c r="Q2657" i="1"/>
  <c r="R2657" i="1"/>
  <c r="V2657" i="1"/>
  <c r="Q2044" i="1"/>
  <c r="R2044" i="1"/>
  <c r="V2044" i="1"/>
  <c r="Q1827" i="1"/>
  <c r="R1827" i="1"/>
  <c r="V1827" i="1"/>
  <c r="V2345" i="1"/>
  <c r="Q2345" i="1"/>
  <c r="R2345" i="1"/>
  <c r="V2701" i="1"/>
  <c r="Q2701" i="1"/>
  <c r="R2701" i="1"/>
  <c r="R2301" i="1"/>
  <c r="Q2301" i="1"/>
  <c r="V2301" i="1"/>
  <c r="R2112" i="1"/>
  <c r="Q2112" i="1"/>
  <c r="V2112" i="1"/>
  <c r="R2232" i="1"/>
  <c r="Q2232" i="1"/>
  <c r="V2232" i="1"/>
  <c r="V1742" i="1"/>
  <c r="R1742" i="1"/>
  <c r="Q1742" i="1"/>
  <c r="R2290" i="1"/>
  <c r="V2290" i="1"/>
  <c r="Q2290" i="1"/>
  <c r="Q2544" i="1"/>
  <c r="R2544" i="1"/>
  <c r="V2544" i="1"/>
  <c r="R1019" i="1"/>
  <c r="V1019" i="1"/>
  <c r="Q1019" i="1"/>
  <c r="Q1056" i="1"/>
  <c r="V1056" i="1"/>
  <c r="R1056" i="1"/>
  <c r="R794" i="1"/>
  <c r="V794" i="1"/>
  <c r="Q794" i="1"/>
  <c r="Q902" i="1"/>
  <c r="R902" i="1"/>
  <c r="V902" i="1"/>
  <c r="R923" i="1"/>
  <c r="Q923" i="1"/>
  <c r="V923" i="1"/>
  <c r="V1579" i="1"/>
  <c r="R1579" i="1"/>
  <c r="Q1579" i="1"/>
  <c r="Q1191" i="1"/>
  <c r="R1191" i="1"/>
  <c r="V1191" i="1"/>
  <c r="R843" i="1"/>
  <c r="Q843" i="1"/>
  <c r="V843" i="1"/>
  <c r="Q2733" i="1"/>
  <c r="V2733" i="1"/>
  <c r="R2733" i="1"/>
  <c r="R1896" i="1"/>
  <c r="V1896" i="1"/>
  <c r="Q1896" i="1"/>
  <c r="R1114" i="1"/>
  <c r="V1114" i="1"/>
  <c r="Q1114" i="1"/>
  <c r="V1931" i="1"/>
  <c r="Q1931" i="1"/>
  <c r="R1931" i="1"/>
  <c r="R1365" i="1"/>
  <c r="Q1365" i="1"/>
  <c r="V1365" i="1"/>
  <c r="R975" i="1"/>
  <c r="Q975" i="1"/>
  <c r="V975" i="1"/>
  <c r="R1944" i="1"/>
  <c r="Q1944" i="1"/>
  <c r="V1944" i="1"/>
  <c r="R2102" i="1"/>
  <c r="Q2102" i="1"/>
  <c r="V2102" i="1"/>
  <c r="Q1801" i="1"/>
  <c r="V1801" i="1"/>
  <c r="R1801" i="1"/>
  <c r="R2478" i="1"/>
  <c r="V2478" i="1"/>
  <c r="Q2478" i="1"/>
  <c r="V1783" i="1"/>
  <c r="R1783" i="1"/>
  <c r="Q1783" i="1"/>
  <c r="R2056" i="1"/>
  <c r="V2056" i="1"/>
  <c r="Q2056" i="1"/>
  <c r="V2097" i="1"/>
  <c r="Q2097" i="1"/>
  <c r="R2097" i="1"/>
  <c r="V2093" i="1"/>
  <c r="R2093" i="1"/>
  <c r="Q2093" i="1"/>
  <c r="R1074" i="1"/>
  <c r="Q1074" i="1"/>
  <c r="V1074" i="1"/>
  <c r="R1650" i="1"/>
  <c r="Q1650" i="1"/>
  <c r="V1650" i="1"/>
  <c r="R2049" i="1"/>
  <c r="V2049" i="1"/>
  <c r="Q2049" i="1"/>
  <c r="R1357" i="1"/>
  <c r="Q1357" i="1"/>
  <c r="V1357" i="1"/>
  <c r="Q878" i="1"/>
  <c r="V878" i="1"/>
  <c r="R878" i="1"/>
  <c r="V1744" i="1"/>
  <c r="R1744" i="1"/>
  <c r="Q1744" i="1"/>
  <c r="V772" i="1"/>
  <c r="R772" i="1"/>
  <c r="Q772" i="1"/>
  <c r="V1663" i="1"/>
  <c r="Q1663" i="1"/>
  <c r="R1663" i="1"/>
  <c r="R2576" i="1"/>
  <c r="Q2576" i="1"/>
  <c r="V2576" i="1"/>
  <c r="Q2084" i="1"/>
  <c r="R2084" i="1"/>
  <c r="V2084" i="1"/>
  <c r="V1765" i="1"/>
  <c r="Q1765" i="1"/>
  <c r="R1765" i="1"/>
  <c r="R1373" i="1"/>
  <c r="Q1373" i="1"/>
  <c r="V1373" i="1"/>
  <c r="Q2678" i="1"/>
  <c r="R2678" i="1"/>
  <c r="V2678" i="1"/>
  <c r="R2156" i="1"/>
  <c r="V2156" i="1"/>
  <c r="Q2156" i="1"/>
  <c r="V2353" i="1"/>
  <c r="R2353" i="1"/>
  <c r="Q2353" i="1"/>
  <c r="R1196" i="1"/>
  <c r="Q1196" i="1"/>
  <c r="V1196" i="1"/>
  <c r="Q1442" i="1"/>
  <c r="V1442" i="1"/>
  <c r="R1442" i="1"/>
  <c r="R1054" i="1"/>
  <c r="Q1054" i="1"/>
  <c r="V1054" i="1"/>
  <c r="V1772" i="1"/>
  <c r="R1772" i="1"/>
  <c r="Q1772" i="1"/>
  <c r="V1472" i="1"/>
  <c r="Q1472" i="1"/>
  <c r="R1472" i="1"/>
  <c r="Q895" i="1"/>
  <c r="R895" i="1"/>
  <c r="V895" i="1"/>
  <c r="R2328" i="1"/>
  <c r="Q2328" i="1"/>
  <c r="V2328" i="1"/>
  <c r="R1592" i="1"/>
  <c r="Q1592" i="1"/>
  <c r="V1592" i="1"/>
  <c r="R875" i="1"/>
  <c r="Q875" i="1"/>
  <c r="V875" i="1"/>
  <c r="R1502" i="1"/>
  <c r="V1502" i="1"/>
  <c r="Q1502" i="1"/>
  <c r="R2086" i="1"/>
  <c r="Q2086" i="1"/>
  <c r="V2086" i="1"/>
  <c r="R790" i="1"/>
  <c r="V790" i="1"/>
  <c r="Q790" i="1"/>
  <c r="R1995" i="1"/>
  <c r="V1995" i="1"/>
  <c r="Q1995" i="1"/>
  <c r="V1781" i="1"/>
  <c r="R1781" i="1"/>
  <c r="Q1781" i="1"/>
  <c r="R2538" i="1"/>
  <c r="Q2538" i="1"/>
  <c r="V2538" i="1"/>
  <c r="F1275" i="1"/>
  <c r="F2106" i="1"/>
  <c r="E1577" i="1"/>
  <c r="T2737" i="1"/>
  <c r="T2627" i="1"/>
  <c r="S1713" i="1"/>
  <c r="AG1442" i="1"/>
  <c r="E1949" i="1"/>
  <c r="E1612" i="1"/>
  <c r="R2439" i="1"/>
  <c r="V2439" i="1"/>
  <c r="Q2439" i="1"/>
  <c r="R2590" i="1"/>
  <c r="V2590" i="1"/>
  <c r="Q2590" i="1"/>
  <c r="Q2333" i="1"/>
  <c r="R2333" i="1"/>
  <c r="V2333" i="1"/>
  <c r="R1173" i="1"/>
  <c r="Q1173" i="1"/>
  <c r="V1173" i="1"/>
  <c r="Q803" i="1"/>
  <c r="V803" i="1"/>
  <c r="R803" i="1"/>
  <c r="F2232" i="1"/>
  <c r="V1094" i="1"/>
  <c r="Q1094" i="1"/>
  <c r="R1094" i="1"/>
  <c r="Q1824" i="1"/>
  <c r="R1824" i="1"/>
  <c r="V1824" i="1"/>
  <c r="Q1872" i="1"/>
  <c r="V1872" i="1"/>
  <c r="R1872" i="1"/>
  <c r="V1792" i="1"/>
  <c r="Q1792" i="1"/>
  <c r="R1792" i="1"/>
  <c r="V2305" i="1"/>
  <c r="Q2305" i="1"/>
  <c r="R2305" i="1"/>
  <c r="T2211" i="1"/>
  <c r="T909" i="1"/>
  <c r="T1403" i="1"/>
  <c r="F2221" i="1"/>
  <c r="F2473" i="1"/>
  <c r="F2098" i="1"/>
  <c r="V2064" i="1"/>
  <c r="R2064" i="1"/>
  <c r="Q2064" i="1"/>
  <c r="AT1111" i="1"/>
  <c r="AS1586" i="1"/>
  <c r="AT1586" i="1"/>
  <c r="C1130" i="1"/>
  <c r="D1130" i="1"/>
  <c r="H1130" i="1"/>
  <c r="C1493" i="1"/>
  <c r="D1493" i="1"/>
  <c r="H1493" i="1"/>
  <c r="AT1327" i="1"/>
  <c r="H2194" i="1"/>
  <c r="D2194" i="1"/>
  <c r="C2194" i="1"/>
  <c r="D1659" i="1"/>
  <c r="C1659" i="1"/>
  <c r="H1659" i="1"/>
  <c r="AS1685" i="1"/>
  <c r="AT1685" i="1"/>
  <c r="AS1929" i="1"/>
  <c r="AT1929" i="1"/>
  <c r="AS1587" i="1"/>
  <c r="C2501" i="1"/>
  <c r="D2501" i="1"/>
  <c r="H2501" i="1"/>
  <c r="D2240" i="1"/>
  <c r="C2240" i="1"/>
  <c r="H2240" i="1"/>
  <c r="C949" i="1"/>
  <c r="D949" i="1"/>
  <c r="H949" i="1"/>
  <c r="D2682" i="1"/>
  <c r="C2682" i="1"/>
  <c r="H2682" i="1"/>
  <c r="AE1190" i="1"/>
  <c r="AD1190" i="1"/>
  <c r="AI1190" i="1"/>
  <c r="AT2082" i="1"/>
  <c r="C2586" i="1"/>
  <c r="D2586" i="1"/>
  <c r="H2586" i="1"/>
  <c r="D2526" i="1"/>
  <c r="H2526" i="1"/>
  <c r="C2526" i="1"/>
  <c r="D1079" i="1"/>
  <c r="C1079" i="1"/>
  <c r="H1079" i="1"/>
  <c r="C1892" i="1"/>
  <c r="H1892" i="1"/>
  <c r="D1892" i="1"/>
  <c r="AE1591" i="1"/>
  <c r="AD1591" i="1"/>
  <c r="AI1591" i="1"/>
  <c r="C1186" i="1"/>
  <c r="H1186" i="1"/>
  <c r="D1186" i="1"/>
  <c r="D2199" i="1"/>
  <c r="C2199" i="1"/>
  <c r="H2199" i="1"/>
  <c r="D1337" i="1"/>
  <c r="H1337" i="1"/>
  <c r="C1337" i="1"/>
  <c r="C2105" i="1"/>
  <c r="D2105" i="1"/>
  <c r="H2105" i="1"/>
  <c r="AT1455" i="1"/>
  <c r="AT2262" i="1"/>
  <c r="C1511" i="1"/>
  <c r="D1511" i="1"/>
  <c r="H1511" i="1"/>
  <c r="D800" i="1"/>
  <c r="C800" i="1"/>
  <c r="H800" i="1"/>
  <c r="D1489" i="1"/>
  <c r="H1489" i="1"/>
  <c r="C1489" i="1"/>
  <c r="H1211" i="1"/>
  <c r="D1211" i="1"/>
  <c r="C1211" i="1"/>
  <c r="D867" i="1"/>
  <c r="H867" i="1"/>
  <c r="C867" i="1"/>
  <c r="C1590" i="1"/>
  <c r="H1590" i="1"/>
  <c r="D1590" i="1"/>
  <c r="AE2527" i="1"/>
  <c r="AD2527" i="1"/>
  <c r="AI2527" i="1"/>
  <c r="AT812" i="1"/>
  <c r="AS1880" i="1"/>
  <c r="AE769" i="1"/>
  <c r="AI769" i="1"/>
  <c r="AD769" i="1"/>
  <c r="AE2174" i="1"/>
  <c r="AD2174" i="1"/>
  <c r="AI2174" i="1"/>
  <c r="AS1674" i="1"/>
  <c r="AS1612" i="1"/>
  <c r="AS2050" i="1"/>
  <c r="AT2050" i="1"/>
  <c r="AT1144" i="1"/>
  <c r="AT785" i="1"/>
  <c r="AS1730" i="1"/>
  <c r="AT1491" i="1"/>
  <c r="AS1716" i="1"/>
  <c r="AS1160" i="1"/>
  <c r="H1765" i="1"/>
  <c r="C1765" i="1"/>
  <c r="D1765" i="1"/>
  <c r="C1714" i="1"/>
  <c r="H1714" i="1"/>
  <c r="D1714" i="1"/>
  <c r="H1319" i="1"/>
  <c r="D1319" i="1"/>
  <c r="C1319" i="1"/>
  <c r="D929" i="1"/>
  <c r="H929" i="1"/>
  <c r="C929" i="1"/>
  <c r="D1063" i="1"/>
  <c r="C1063" i="1"/>
  <c r="H1063" i="1"/>
  <c r="D2116" i="1"/>
  <c r="C2116" i="1"/>
  <c r="H2116" i="1"/>
  <c r="D1845" i="1"/>
  <c r="C1845" i="1"/>
  <c r="H1845" i="1"/>
  <c r="D1554" i="1"/>
  <c r="C1554" i="1"/>
  <c r="H1554" i="1"/>
  <c r="C1068" i="1"/>
  <c r="D1068" i="1"/>
  <c r="H1068" i="1"/>
  <c r="D2312" i="1"/>
  <c r="C2312" i="1"/>
  <c r="H2312" i="1"/>
  <c r="AE2759" i="1"/>
  <c r="AI2759" i="1"/>
  <c r="AD2759" i="1"/>
  <c r="AE1202" i="1"/>
  <c r="AI1202" i="1"/>
  <c r="AD1202" i="1"/>
  <c r="AI1501" i="1"/>
  <c r="AE1501" i="1"/>
  <c r="AD1501" i="1"/>
  <c r="AS2751" i="1"/>
  <c r="AT2751" i="1"/>
  <c r="D1855" i="1"/>
  <c r="H1855" i="1"/>
  <c r="C1855" i="1"/>
  <c r="D2114" i="1"/>
  <c r="C2114" i="1"/>
  <c r="H2114" i="1"/>
  <c r="H2141" i="1"/>
  <c r="D2141" i="1"/>
  <c r="C2141" i="1"/>
  <c r="C2001" i="1"/>
  <c r="D2001" i="1"/>
  <c r="H2001" i="1"/>
  <c r="H2259" i="1"/>
  <c r="D2259" i="1"/>
  <c r="C2259" i="1"/>
  <c r="C1573" i="1"/>
  <c r="D1573" i="1"/>
  <c r="H1573" i="1"/>
  <c r="C2663" i="1"/>
  <c r="H2663" i="1"/>
  <c r="D2663" i="1"/>
  <c r="D875" i="1"/>
  <c r="C875" i="1"/>
  <c r="H875" i="1"/>
  <c r="D1882" i="1"/>
  <c r="H1882" i="1"/>
  <c r="C1882" i="1"/>
  <c r="C1464" i="1"/>
  <c r="H1464" i="1"/>
  <c r="D1464" i="1"/>
  <c r="D1172" i="1"/>
  <c r="H1172" i="1"/>
  <c r="C1172" i="1"/>
  <c r="AD2524" i="1"/>
  <c r="AE2524" i="1"/>
  <c r="AI2524" i="1"/>
  <c r="AE811" i="1"/>
  <c r="AD811" i="1"/>
  <c r="AI811" i="1"/>
  <c r="AS1840" i="1"/>
  <c r="AT1840" i="1"/>
  <c r="D886" i="1"/>
  <c r="C886" i="1"/>
  <c r="H886" i="1"/>
  <c r="D1602" i="1"/>
  <c r="C1602" i="1"/>
  <c r="H1602" i="1"/>
  <c r="D1007" i="1"/>
  <c r="H1007" i="1"/>
  <c r="C1007" i="1"/>
  <c r="D951" i="1"/>
  <c r="H951" i="1"/>
  <c r="C951" i="1"/>
  <c r="D808" i="1"/>
  <c r="C808" i="1"/>
  <c r="H808" i="1"/>
  <c r="C1309" i="1"/>
  <c r="D1309" i="1"/>
  <c r="H1309" i="1"/>
  <c r="D1203" i="1"/>
  <c r="C1203" i="1"/>
  <c r="H1203" i="1"/>
  <c r="D820" i="1"/>
  <c r="C820" i="1"/>
  <c r="H820" i="1"/>
  <c r="D1156" i="1"/>
  <c r="C1156" i="1"/>
  <c r="H1156" i="1"/>
  <c r="D1255" i="1"/>
  <c r="H1255" i="1"/>
  <c r="C1255" i="1"/>
  <c r="D1834" i="1"/>
  <c r="C1834" i="1"/>
  <c r="H1834" i="1"/>
  <c r="D1899" i="1"/>
  <c r="H1899" i="1"/>
  <c r="C1899" i="1"/>
  <c r="AE2620" i="1"/>
  <c r="AD2620" i="1"/>
  <c r="AI2620" i="1"/>
  <c r="AE1145" i="1"/>
  <c r="AD1145" i="1"/>
  <c r="AI1145" i="1"/>
  <c r="AD1973" i="1"/>
  <c r="AE1973" i="1"/>
  <c r="AI1973" i="1"/>
  <c r="AT881" i="1"/>
  <c r="AT2703" i="1"/>
  <c r="AT1195" i="1"/>
  <c r="AE1759" i="1"/>
  <c r="AI1759" i="1"/>
  <c r="AD1759" i="1"/>
  <c r="AT831" i="1"/>
  <c r="AS1869" i="1"/>
  <c r="AT1464" i="1"/>
  <c r="AT2539" i="1"/>
  <c r="AE1337" i="1"/>
  <c r="AI1337" i="1"/>
  <c r="AD1337" i="1"/>
  <c r="AE2392" i="1"/>
  <c r="AD2392" i="1"/>
  <c r="AI2392" i="1"/>
  <c r="AT2491" i="1"/>
  <c r="D906" i="1"/>
  <c r="H906" i="1"/>
  <c r="C906" i="1"/>
  <c r="D2671" i="1"/>
  <c r="H2671" i="1"/>
  <c r="C2671" i="1"/>
  <c r="C1705" i="1"/>
  <c r="H1705" i="1"/>
  <c r="D1705" i="1"/>
  <c r="D1605" i="1"/>
  <c r="H1605" i="1"/>
  <c r="C1605" i="1"/>
  <c r="D2373" i="1"/>
  <c r="H2373" i="1"/>
  <c r="C2373" i="1"/>
  <c r="H2711" i="1"/>
  <c r="C2711" i="1"/>
  <c r="D2711" i="1"/>
  <c r="D883" i="1"/>
  <c r="C883" i="1"/>
  <c r="H883" i="1"/>
  <c r="D895" i="1"/>
  <c r="C895" i="1"/>
  <c r="H895" i="1"/>
  <c r="D1396" i="1"/>
  <c r="H1396" i="1"/>
  <c r="C1396" i="1"/>
  <c r="AE2305" i="1"/>
  <c r="AD2305" i="1"/>
  <c r="AI2305" i="1"/>
  <c r="AD765" i="1"/>
  <c r="AI765" i="1"/>
  <c r="AE765" i="1"/>
  <c r="AT2529" i="1"/>
  <c r="AS1697" i="1"/>
  <c r="D1320" i="1"/>
  <c r="C1320" i="1"/>
  <c r="H1320" i="1"/>
  <c r="H1529" i="1"/>
  <c r="C1529" i="1"/>
  <c r="D1529" i="1"/>
  <c r="H2161" i="1"/>
  <c r="D2161" i="1"/>
  <c r="C2161" i="1"/>
  <c r="D2640" i="1"/>
  <c r="C2640" i="1"/>
  <c r="H2640" i="1"/>
  <c r="D1351" i="1"/>
  <c r="H1351" i="1"/>
  <c r="C1351" i="1"/>
  <c r="C1786" i="1"/>
  <c r="D1786" i="1"/>
  <c r="H1786" i="1"/>
  <c r="D2239" i="1"/>
  <c r="C2239" i="1"/>
  <c r="H2239" i="1"/>
  <c r="D2077" i="1"/>
  <c r="H2077" i="1"/>
  <c r="C2077" i="1"/>
  <c r="D2207" i="1"/>
  <c r="C2207" i="1"/>
  <c r="H2207" i="1"/>
  <c r="C1742" i="1"/>
  <c r="D1742" i="1"/>
  <c r="H1742" i="1"/>
  <c r="AI1803" i="1"/>
  <c r="AE1803" i="1"/>
  <c r="AD1803" i="1"/>
  <c r="AD787" i="1"/>
  <c r="AE787" i="1"/>
  <c r="AI787" i="1"/>
  <c r="AE2249" i="1"/>
  <c r="AD2249" i="1"/>
  <c r="AI2249" i="1"/>
  <c r="AS1819" i="1"/>
  <c r="AT1819" i="1"/>
  <c r="AT910" i="1"/>
  <c r="H1980" i="1"/>
  <c r="D1980" i="1"/>
  <c r="C1980" i="1"/>
  <c r="H2296" i="1"/>
  <c r="C2296" i="1"/>
  <c r="D2296" i="1"/>
  <c r="C884" i="1"/>
  <c r="H884" i="1"/>
  <c r="D884" i="1"/>
  <c r="C2453" i="1"/>
  <c r="D2453" i="1"/>
  <c r="H2453" i="1"/>
  <c r="C1984" i="1"/>
  <c r="D1984" i="1"/>
  <c r="H1984" i="1"/>
  <c r="C1979" i="1"/>
  <c r="D1979" i="1"/>
  <c r="H1979" i="1"/>
  <c r="D1638" i="1"/>
  <c r="C1638" i="1"/>
  <c r="H1638" i="1"/>
  <c r="C1818" i="1"/>
  <c r="D1818" i="1"/>
  <c r="H1818" i="1"/>
  <c r="D2626" i="1"/>
  <c r="H2626" i="1"/>
  <c r="C2626" i="1"/>
  <c r="H1462" i="1"/>
  <c r="D1462" i="1"/>
  <c r="C1462" i="1"/>
  <c r="AE1775" i="1"/>
  <c r="AI1775" i="1"/>
  <c r="AD1775" i="1"/>
  <c r="AD1466" i="1"/>
  <c r="AI1466" i="1"/>
  <c r="AE1466" i="1"/>
  <c r="AS1055" i="1"/>
  <c r="AT1055" i="1"/>
  <c r="D2079" i="1"/>
  <c r="C2079" i="1"/>
  <c r="H2079" i="1"/>
  <c r="H1658" i="1"/>
  <c r="D1658" i="1"/>
  <c r="C1658" i="1"/>
  <c r="H1482" i="1"/>
  <c r="D1482" i="1"/>
  <c r="C1482" i="1"/>
  <c r="D2279" i="1"/>
  <c r="C2279" i="1"/>
  <c r="H2279" i="1"/>
  <c r="H1209" i="1"/>
  <c r="D1209" i="1"/>
  <c r="C1209" i="1"/>
  <c r="C1724" i="1"/>
  <c r="D1724" i="1"/>
  <c r="H1724" i="1"/>
  <c r="D1870" i="1"/>
  <c r="H1870" i="1"/>
  <c r="C1870" i="1"/>
  <c r="C1697" i="1"/>
  <c r="D1697" i="1"/>
  <c r="H1697" i="1"/>
  <c r="D799" i="1"/>
  <c r="H799" i="1"/>
  <c r="C799" i="1"/>
  <c r="H818" i="1"/>
  <c r="C818" i="1"/>
  <c r="D818" i="1"/>
  <c r="D2215" i="1"/>
  <c r="C2215" i="1"/>
  <c r="H2215" i="1"/>
  <c r="AI1426" i="1"/>
  <c r="AD1426" i="1"/>
  <c r="AE1426" i="1"/>
  <c r="AE1397" i="1"/>
  <c r="AI1397" i="1"/>
  <c r="AD1397" i="1"/>
  <c r="AT2132" i="1"/>
  <c r="C1385" i="1"/>
  <c r="H1385" i="1"/>
  <c r="D1385" i="1"/>
  <c r="D2629" i="1"/>
  <c r="C2629" i="1"/>
  <c r="H2629" i="1"/>
  <c r="D2559" i="1"/>
  <c r="H2559" i="1"/>
  <c r="C2559" i="1"/>
  <c r="D1692" i="1"/>
  <c r="C1692" i="1"/>
  <c r="H1692" i="1"/>
  <c r="C1413" i="1"/>
  <c r="H1413" i="1"/>
  <c r="D1413" i="1"/>
  <c r="D1994" i="1"/>
  <c r="C1994" i="1"/>
  <c r="H1994" i="1"/>
  <c r="D2119" i="1"/>
  <c r="C2119" i="1"/>
  <c r="H2119" i="1"/>
  <c r="D2476" i="1"/>
  <c r="H2476" i="1"/>
  <c r="C2476" i="1"/>
  <c r="D2070" i="1"/>
  <c r="C2070" i="1"/>
  <c r="H2070" i="1"/>
  <c r="H2729" i="1"/>
  <c r="D2729" i="1"/>
  <c r="C2729" i="1"/>
  <c r="D2639" i="1"/>
  <c r="H2639" i="1"/>
  <c r="C2639" i="1"/>
  <c r="D977" i="1"/>
  <c r="C977" i="1"/>
  <c r="H977" i="1"/>
  <c r="AE1505" i="1"/>
  <c r="AD1505" i="1"/>
  <c r="AI1505" i="1"/>
  <c r="AE1314" i="1"/>
  <c r="AI1314" i="1"/>
  <c r="AD1314" i="1"/>
  <c r="AT927" i="1"/>
  <c r="AT1984" i="1"/>
  <c r="AS1984" i="1"/>
  <c r="AS1727" i="1"/>
  <c r="AT2063" i="1"/>
  <c r="AT985" i="1"/>
  <c r="AS1625" i="1"/>
  <c r="AT2457" i="1"/>
  <c r="AT2163" i="1"/>
  <c r="H1022" i="1"/>
  <c r="C1022" i="1"/>
  <c r="D1022" i="1"/>
  <c r="D1709" i="1"/>
  <c r="H1709" i="1"/>
  <c r="C1709" i="1"/>
  <c r="D1968" i="1"/>
  <c r="H1968" i="1"/>
  <c r="C1968" i="1"/>
  <c r="D2463" i="1"/>
  <c r="C2463" i="1"/>
  <c r="H2463" i="1"/>
  <c r="D1009" i="1"/>
  <c r="C1009" i="1"/>
  <c r="H1009" i="1"/>
  <c r="C1914" i="1"/>
  <c r="D1914" i="1"/>
  <c r="H1914" i="1"/>
  <c r="D1006" i="1"/>
  <c r="C1006" i="1"/>
  <c r="H1006" i="1"/>
  <c r="D1556" i="1"/>
  <c r="H1556" i="1"/>
  <c r="C1556" i="1"/>
  <c r="D2710" i="1"/>
  <c r="C2710" i="1"/>
  <c r="H2710" i="1"/>
  <c r="D1019" i="1"/>
  <c r="C1019" i="1"/>
  <c r="H1019" i="1"/>
  <c r="D1545" i="1"/>
  <c r="C1545" i="1"/>
  <c r="H1545" i="1"/>
  <c r="H1441" i="1"/>
  <c r="C1441" i="1"/>
  <c r="D1441" i="1"/>
  <c r="C2672" i="1"/>
  <c r="D2672" i="1"/>
  <c r="H2672" i="1"/>
  <c r="AE2704" i="1"/>
  <c r="AD2704" i="1"/>
  <c r="AI2704" i="1"/>
  <c r="AI1295" i="1"/>
  <c r="AD1295" i="1"/>
  <c r="AE1295" i="1"/>
  <c r="AT1415" i="1"/>
  <c r="D1239" i="1"/>
  <c r="H1239" i="1"/>
  <c r="C1239" i="1"/>
  <c r="C2377" i="1"/>
  <c r="H2377" i="1"/>
  <c r="D2377" i="1"/>
  <c r="D1454" i="1"/>
  <c r="H1454" i="1"/>
  <c r="C1454" i="1"/>
  <c r="D1223" i="1"/>
  <c r="C1223" i="1"/>
  <c r="H1223" i="1"/>
  <c r="D2126" i="1"/>
  <c r="H2126" i="1"/>
  <c r="C2126" i="1"/>
  <c r="D1146" i="1"/>
  <c r="C1146" i="1"/>
  <c r="H1146" i="1"/>
  <c r="D1312" i="1"/>
  <c r="H1312" i="1"/>
  <c r="C1312" i="1"/>
  <c r="C858" i="1"/>
  <c r="D858" i="1"/>
  <c r="H858" i="1"/>
  <c r="H2515" i="1"/>
  <c r="D2515" i="1"/>
  <c r="C2515" i="1"/>
  <c r="H2574" i="1"/>
  <c r="D2574" i="1"/>
  <c r="C2574" i="1"/>
  <c r="D2242" i="1"/>
  <c r="H2242" i="1"/>
  <c r="C2242" i="1"/>
  <c r="H2712" i="1"/>
  <c r="D2712" i="1"/>
  <c r="C2712" i="1"/>
  <c r="D795" i="1"/>
  <c r="C795" i="1"/>
  <c r="H795" i="1"/>
  <c r="AI1862" i="1"/>
  <c r="AD1862" i="1"/>
  <c r="AE1862" i="1"/>
  <c r="AE2128" i="1"/>
  <c r="AD2128" i="1"/>
  <c r="AI2128" i="1"/>
  <c r="AE2115" i="1"/>
  <c r="AD2115" i="1"/>
  <c r="AI2115" i="1"/>
  <c r="AT2650" i="1"/>
  <c r="AT2543" i="1"/>
  <c r="AS1693" i="1"/>
  <c r="D2331" i="1"/>
  <c r="H2331" i="1"/>
  <c r="C2331" i="1"/>
  <c r="C1141" i="1"/>
  <c r="D1141" i="1"/>
  <c r="H1141" i="1"/>
  <c r="H1170" i="1"/>
  <c r="C1170" i="1"/>
  <c r="D1170" i="1"/>
  <c r="H2555" i="1"/>
  <c r="D2555" i="1"/>
  <c r="C2555" i="1"/>
  <c r="H871" i="1"/>
  <c r="D871" i="1"/>
  <c r="C871" i="1"/>
  <c r="D1077" i="1"/>
  <c r="H1077" i="1"/>
  <c r="C1077" i="1"/>
  <c r="H2607" i="1"/>
  <c r="D2607" i="1"/>
  <c r="C2607" i="1"/>
  <c r="H1422" i="1"/>
  <c r="D1422" i="1"/>
  <c r="C1422" i="1"/>
  <c r="C942" i="1"/>
  <c r="H942" i="1"/>
  <c r="D942" i="1"/>
  <c r="C2510" i="1"/>
  <c r="D2510" i="1"/>
  <c r="H2510" i="1"/>
  <c r="D1982" i="1"/>
  <c r="H1982" i="1"/>
  <c r="C1982" i="1"/>
  <c r="D1210" i="1"/>
  <c r="H1210" i="1"/>
  <c r="C1210" i="1"/>
  <c r="AE1404" i="1"/>
  <c r="AI1404" i="1"/>
  <c r="AD1404" i="1"/>
  <c r="AD1234" i="1"/>
  <c r="AI1234" i="1"/>
  <c r="AE1234" i="1"/>
  <c r="AE1226" i="1"/>
  <c r="AI1226" i="1"/>
  <c r="AD1226" i="1"/>
  <c r="AT2346" i="1"/>
  <c r="AS2346" i="1"/>
  <c r="AT2195" i="1"/>
  <c r="AT1429" i="1"/>
  <c r="H2345" i="1"/>
  <c r="C2345" i="1"/>
  <c r="D2345" i="1"/>
  <c r="AE2054" i="1"/>
  <c r="AD2054" i="1"/>
  <c r="AI2054" i="1"/>
  <c r="AE1441" i="1"/>
  <c r="AI1441" i="1"/>
  <c r="AD1441" i="1"/>
  <c r="AD1650" i="1"/>
  <c r="AI1650" i="1"/>
  <c r="AE1650" i="1"/>
  <c r="AE2208" i="1"/>
  <c r="AD2208" i="1"/>
  <c r="AI2208" i="1"/>
  <c r="AE1544" i="1"/>
  <c r="AI1544" i="1"/>
  <c r="AD1544" i="1"/>
  <c r="AE2589" i="1"/>
  <c r="AD2589" i="1"/>
  <c r="AI2589" i="1"/>
  <c r="AI2018" i="1"/>
  <c r="AE2018" i="1"/>
  <c r="AD2018" i="1"/>
  <c r="AI1639" i="1"/>
  <c r="AE1639" i="1"/>
  <c r="AD1639" i="1"/>
  <c r="AI1084" i="1"/>
  <c r="AE1084" i="1"/>
  <c r="AD1084" i="1"/>
  <c r="AE1080" i="1"/>
  <c r="AD1080" i="1"/>
  <c r="AI1080" i="1"/>
  <c r="AE1169" i="1"/>
  <c r="AI1169" i="1"/>
  <c r="AD1169" i="1"/>
  <c r="AE1387" i="1"/>
  <c r="AD1387" i="1"/>
  <c r="AI1387" i="1"/>
  <c r="AI804" i="1"/>
  <c r="AD804" i="1"/>
  <c r="AE804" i="1"/>
  <c r="AD2102" i="1"/>
  <c r="AE2102" i="1"/>
  <c r="AI2102" i="1"/>
  <c r="AE1186" i="1"/>
  <c r="AD1186" i="1"/>
  <c r="AI1186" i="1"/>
  <c r="AD1553" i="1"/>
  <c r="AI1553" i="1"/>
  <c r="AE1553" i="1"/>
  <c r="AE843" i="1"/>
  <c r="AI843" i="1"/>
  <c r="AD843" i="1"/>
  <c r="AD2609" i="1"/>
  <c r="AE2609" i="1"/>
  <c r="AI2609" i="1"/>
  <c r="AE2322" i="1"/>
  <c r="AD2322" i="1"/>
  <c r="AI2322" i="1"/>
  <c r="AE2283" i="1"/>
  <c r="AI2283" i="1"/>
  <c r="AD2283" i="1"/>
  <c r="AI1692" i="1"/>
  <c r="AD1692" i="1"/>
  <c r="AE1692" i="1"/>
  <c r="AE1720" i="1"/>
  <c r="AD1720" i="1"/>
  <c r="AI1720" i="1"/>
  <c r="AE1116" i="1"/>
  <c r="AD1116" i="1"/>
  <c r="AI1116" i="1"/>
  <c r="AE1425" i="1"/>
  <c r="AD1425" i="1"/>
  <c r="AI1425" i="1"/>
  <c r="AI2254" i="1"/>
  <c r="AE2254" i="1"/>
  <c r="AD2254" i="1"/>
  <c r="AD2577" i="1"/>
  <c r="AI2577" i="1"/>
  <c r="AE2577" i="1"/>
  <c r="AD888" i="1"/>
  <c r="AE888" i="1"/>
  <c r="AI888" i="1"/>
  <c r="AE1076" i="1"/>
  <c r="AI1076" i="1"/>
  <c r="AD1076" i="1"/>
  <c r="AI1748" i="1"/>
  <c r="AD1748" i="1"/>
  <c r="AE1748" i="1"/>
  <c r="AE1569" i="1"/>
  <c r="AD1569" i="1"/>
  <c r="AI1569" i="1"/>
  <c r="AE1774" i="1"/>
  <c r="AD1774" i="1"/>
  <c r="AI1774" i="1"/>
  <c r="AE908" i="1"/>
  <c r="AI908" i="1"/>
  <c r="AD908" i="1"/>
  <c r="AD1713" i="1"/>
  <c r="AE1713" i="1"/>
  <c r="AI1713" i="1"/>
  <c r="AI1053" i="1"/>
  <c r="AE1053" i="1"/>
  <c r="AD1053" i="1"/>
  <c r="AI1945" i="1"/>
  <c r="AD1945" i="1"/>
  <c r="AE1945" i="1"/>
  <c r="AE1887" i="1"/>
  <c r="AD1887" i="1"/>
  <c r="AI1887" i="1"/>
  <c r="AE1727" i="1"/>
  <c r="AI1727" i="1"/>
  <c r="AD1727" i="1"/>
  <c r="AE1730" i="1"/>
  <c r="AD1730" i="1"/>
  <c r="AI1730" i="1"/>
  <c r="AE1017" i="1"/>
  <c r="AI1017" i="1"/>
  <c r="AD1017" i="1"/>
  <c r="AI794" i="1"/>
  <c r="AD794" i="1"/>
  <c r="AE794" i="1"/>
  <c r="AE1758" i="1"/>
  <c r="AD1758" i="1"/>
  <c r="AI1758" i="1"/>
  <c r="AE1301" i="1"/>
  <c r="AD1301" i="1"/>
  <c r="AI1301" i="1"/>
  <c r="AE1257" i="1"/>
  <c r="AD1257" i="1"/>
  <c r="AI1257" i="1"/>
  <c r="AI1460" i="1"/>
  <c r="AE1460" i="1"/>
  <c r="AD1460" i="1"/>
  <c r="AE2478" i="1"/>
  <c r="AI2478" i="1"/>
  <c r="AD2478" i="1"/>
  <c r="AE1291" i="1"/>
  <c r="AD1291" i="1"/>
  <c r="AI1291" i="1"/>
  <c r="AD1030" i="1"/>
  <c r="AE1030" i="1"/>
  <c r="AI1030" i="1"/>
  <c r="AD1363" i="1"/>
  <c r="AI1363" i="1"/>
  <c r="AE1363" i="1"/>
  <c r="AI1006" i="1"/>
  <c r="AD1006" i="1"/>
  <c r="AE1006" i="1"/>
  <c r="AE1745" i="1"/>
  <c r="AD1745" i="1"/>
  <c r="AI1745" i="1"/>
  <c r="AE2070" i="1"/>
  <c r="AD2070" i="1"/>
  <c r="AI2070" i="1"/>
  <c r="AE1970" i="1"/>
  <c r="AI1970" i="1"/>
  <c r="AD1970" i="1"/>
  <c r="AE1813" i="1"/>
  <c r="AI1813" i="1"/>
  <c r="AD1813" i="1"/>
  <c r="AI1159" i="1"/>
  <c r="AD1159" i="1"/>
  <c r="AE1159" i="1"/>
  <c r="AE2684" i="1"/>
  <c r="AI2684" i="1"/>
  <c r="AD2684" i="1"/>
  <c r="AE1682" i="1"/>
  <c r="AI1682" i="1"/>
  <c r="AD1682" i="1"/>
  <c r="AD1749" i="1"/>
  <c r="AI1749" i="1"/>
  <c r="AE1749" i="1"/>
  <c r="AE1395" i="1"/>
  <c r="AD1395" i="1"/>
  <c r="AI1395" i="1"/>
  <c r="AI2663" i="1"/>
  <c r="AD2663" i="1"/>
  <c r="AE2663" i="1"/>
  <c r="AE1864" i="1"/>
  <c r="AI1864" i="1"/>
  <c r="AD1864" i="1"/>
  <c r="AD965" i="1"/>
  <c r="AI965" i="1"/>
  <c r="AE965" i="1"/>
  <c r="AE874" i="1"/>
  <c r="AD874" i="1"/>
  <c r="AI874" i="1"/>
  <c r="AE1985" i="1"/>
  <c r="AD1985" i="1"/>
  <c r="AI1985" i="1"/>
  <c r="AE2487" i="1"/>
  <c r="AD2487" i="1"/>
  <c r="AI2487" i="1"/>
  <c r="AE1790" i="1"/>
  <c r="AD1790" i="1"/>
  <c r="AI1790" i="1"/>
  <c r="AD2247" i="1"/>
  <c r="AI2247" i="1"/>
  <c r="AE2247" i="1"/>
  <c r="AE2058" i="1"/>
  <c r="AD2058" i="1"/>
  <c r="AI2058" i="1"/>
  <c r="AI1419" i="1"/>
  <c r="AD1419" i="1"/>
  <c r="AE1419" i="1"/>
  <c r="AE1299" i="1"/>
  <c r="AI1299" i="1"/>
  <c r="AD1299" i="1"/>
  <c r="AE1875" i="1"/>
  <c r="AD1875" i="1"/>
  <c r="AI1875" i="1"/>
  <c r="AE1840" i="1"/>
  <c r="AD1840" i="1"/>
  <c r="AI1840" i="1"/>
  <c r="AE1459" i="1"/>
  <c r="AI1459" i="1"/>
  <c r="AD1459" i="1"/>
  <c r="AE2166" i="1"/>
  <c r="AD2166" i="1"/>
  <c r="AI2166" i="1"/>
  <c r="AE1317" i="1"/>
  <c r="AD1317" i="1"/>
  <c r="AI1317" i="1"/>
  <c r="AD1812" i="1"/>
  <c r="AE1812" i="1"/>
  <c r="AI1812" i="1"/>
  <c r="AD1859" i="1"/>
  <c r="AI1859" i="1"/>
  <c r="AE1859" i="1"/>
  <c r="AD1994" i="1"/>
  <c r="AI1994" i="1"/>
  <c r="AE1994" i="1"/>
  <c r="AE1741" i="1"/>
  <c r="AI1741" i="1"/>
  <c r="AD1741" i="1"/>
  <c r="AI1164" i="1"/>
  <c r="AE1164" i="1"/>
  <c r="AD1164" i="1"/>
  <c r="AE2130" i="1"/>
  <c r="AI2130" i="1"/>
  <c r="AD2130" i="1"/>
  <c r="AE1170" i="1"/>
  <c r="AI1170" i="1"/>
  <c r="AD1170" i="1"/>
  <c r="AE1399" i="1"/>
  <c r="AI1399" i="1"/>
  <c r="AD1399" i="1"/>
  <c r="AE774" i="1"/>
  <c r="AI774" i="1"/>
  <c r="AD774" i="1"/>
  <c r="AE2480" i="1"/>
  <c r="AI2480" i="1"/>
  <c r="AD2480" i="1"/>
  <c r="AI1923" i="1"/>
  <c r="AE1923" i="1"/>
  <c r="AD1923" i="1"/>
  <c r="AE1647" i="1"/>
  <c r="AD1647" i="1"/>
  <c r="AI1647" i="1"/>
  <c r="AE2203" i="1"/>
  <c r="AD2203" i="1"/>
  <c r="AI2203" i="1"/>
  <c r="AT1877" i="1"/>
  <c r="D1884" i="1"/>
  <c r="H1884" i="1"/>
  <c r="C1884" i="1"/>
  <c r="D1721" i="1"/>
  <c r="H1721" i="1"/>
  <c r="C1721" i="1"/>
  <c r="H1342" i="1"/>
  <c r="C1342" i="1"/>
  <c r="D1342" i="1"/>
  <c r="C1175" i="1"/>
  <c r="D1175" i="1"/>
  <c r="H1175" i="1"/>
  <c r="D896" i="1"/>
  <c r="H896" i="1"/>
  <c r="C896" i="1"/>
  <c r="C2190" i="1"/>
  <c r="D2190" i="1"/>
  <c r="H2190" i="1"/>
  <c r="D2332" i="1"/>
  <c r="C2332" i="1"/>
  <c r="H2332" i="1"/>
  <c r="H1081" i="1"/>
  <c r="D1081" i="1"/>
  <c r="C1081" i="1"/>
  <c r="D1510" i="1"/>
  <c r="H1510" i="1"/>
  <c r="C1510" i="1"/>
  <c r="D2139" i="1"/>
  <c r="C2139" i="1"/>
  <c r="H2139" i="1"/>
  <c r="D1268" i="1"/>
  <c r="C1268" i="1"/>
  <c r="H1268" i="1"/>
  <c r="D2472" i="1"/>
  <c r="C2472" i="1"/>
  <c r="H2472" i="1"/>
  <c r="D1796" i="1"/>
  <c r="C1796" i="1"/>
  <c r="H1796" i="1"/>
  <c r="F857" i="1"/>
  <c r="AG2741" i="1"/>
  <c r="AF2741" i="1"/>
  <c r="AT2570" i="1"/>
  <c r="AT1427" i="1"/>
  <c r="AT1246" i="1"/>
  <c r="AT2483" i="1"/>
  <c r="AT2211" i="1"/>
  <c r="AT824" i="1"/>
  <c r="E1999" i="1"/>
  <c r="F2714" i="1"/>
  <c r="F2371" i="1"/>
  <c r="F2632" i="1"/>
  <c r="V1252" i="1"/>
  <c r="R1252" i="1"/>
  <c r="Q1252" i="1"/>
  <c r="Q2681" i="1"/>
  <c r="R2681" i="1"/>
  <c r="V2681" i="1"/>
  <c r="V1417" i="1"/>
  <c r="Q1417" i="1"/>
  <c r="R1417" i="1"/>
  <c r="V2465" i="1"/>
  <c r="R2465" i="1"/>
  <c r="Q2465" i="1"/>
  <c r="R831" i="1"/>
  <c r="Q831" i="1"/>
  <c r="V831" i="1"/>
  <c r="R1016" i="1"/>
  <c r="Q1016" i="1"/>
  <c r="V1016" i="1"/>
  <c r="R2113" i="1"/>
  <c r="Q2113" i="1"/>
  <c r="V2113" i="1"/>
  <c r="Q1316" i="1"/>
  <c r="V1316" i="1"/>
  <c r="R1316" i="1"/>
  <c r="T2375" i="1"/>
  <c r="V2329" i="1"/>
  <c r="Q2329" i="1"/>
  <c r="R2329" i="1"/>
  <c r="R2758" i="1"/>
  <c r="V2758" i="1"/>
  <c r="Q2758" i="1"/>
  <c r="R2277" i="1"/>
  <c r="Q2277" i="1"/>
  <c r="V2277" i="1"/>
  <c r="F1219" i="1"/>
  <c r="R1213" i="1"/>
  <c r="Q1213" i="1"/>
  <c r="V1213" i="1"/>
  <c r="R2131" i="1"/>
  <c r="Q2131" i="1"/>
  <c r="V2131" i="1"/>
  <c r="V1651" i="1"/>
  <c r="R1651" i="1"/>
  <c r="Q1651" i="1"/>
  <c r="V2308" i="1"/>
  <c r="Q2308" i="1"/>
  <c r="R2308" i="1"/>
  <c r="R2072" i="1"/>
  <c r="V2072" i="1"/>
  <c r="Q2072" i="1"/>
  <c r="T2751" i="1"/>
  <c r="F963" i="1"/>
  <c r="F1446" i="1"/>
  <c r="F1372" i="1"/>
  <c r="F1112" i="1"/>
  <c r="F2470" i="1"/>
  <c r="R1124" i="1"/>
  <c r="V1124" i="1"/>
  <c r="Q1124" i="1"/>
  <c r="Q1042" i="1"/>
  <c r="R1042" i="1"/>
  <c r="V1042" i="1"/>
  <c r="R2376" i="1"/>
  <c r="Q2376" i="1"/>
  <c r="V2376" i="1"/>
  <c r="R1927" i="1"/>
  <c r="Q1927" i="1"/>
  <c r="V1927" i="1"/>
  <c r="R1548" i="1"/>
  <c r="V1548" i="1"/>
  <c r="Q1548" i="1"/>
  <c r="T1053" i="1"/>
  <c r="AT1334" i="1"/>
  <c r="AT2074" i="1"/>
  <c r="AT2176" i="1"/>
  <c r="AS1754" i="1"/>
  <c r="AS1710" i="1"/>
  <c r="AS1514" i="1"/>
  <c r="AT1271" i="1"/>
  <c r="AT1022" i="1"/>
  <c r="F2654" i="1"/>
  <c r="F1096" i="1"/>
  <c r="F1496" i="1"/>
  <c r="F2636" i="1"/>
  <c r="F846" i="1"/>
  <c r="Q2141" i="1"/>
  <c r="V2141" i="1"/>
  <c r="R2141" i="1"/>
  <c r="R1324" i="1"/>
  <c r="Q1324" i="1"/>
  <c r="V1324" i="1"/>
  <c r="Q939" i="1"/>
  <c r="R939" i="1"/>
  <c r="V939" i="1"/>
  <c r="V770" i="1"/>
  <c r="R770" i="1"/>
  <c r="Q770" i="1"/>
  <c r="V1248" i="1"/>
  <c r="Q1248" i="1"/>
  <c r="R1248" i="1"/>
  <c r="F940" i="1"/>
  <c r="Q2580" i="1"/>
  <c r="R2580" i="1"/>
  <c r="V2580" i="1"/>
  <c r="R2258" i="1"/>
  <c r="Q2258" i="1"/>
  <c r="V2258" i="1"/>
  <c r="V1087" i="1"/>
  <c r="R1087" i="1"/>
  <c r="Q1087" i="1"/>
  <c r="V962" i="1"/>
  <c r="R962" i="1"/>
  <c r="Q962" i="1"/>
  <c r="R1677" i="1"/>
  <c r="Q1677" i="1"/>
  <c r="V1677" i="1"/>
  <c r="S1664" i="1"/>
  <c r="T2450" i="1"/>
  <c r="AG1221" i="1"/>
  <c r="F1419" i="1"/>
  <c r="F2051" i="1"/>
  <c r="F2588" i="1"/>
  <c r="Q1726" i="1"/>
  <c r="R1726" i="1"/>
  <c r="V1726" i="1"/>
  <c r="V1326" i="1"/>
  <c r="R1326" i="1"/>
  <c r="Q1326" i="1"/>
  <c r="V1656" i="1"/>
  <c r="Q1656" i="1"/>
  <c r="R1656" i="1"/>
  <c r="Q1563" i="1"/>
  <c r="V1563" i="1"/>
  <c r="R1563" i="1"/>
  <c r="V1225" i="1"/>
  <c r="Q1225" i="1"/>
  <c r="R1225" i="1"/>
  <c r="Q1821" i="1"/>
  <c r="R1821" i="1"/>
  <c r="V1821" i="1"/>
  <c r="V1180" i="1"/>
  <c r="Q1180" i="1"/>
  <c r="R1180" i="1"/>
  <c r="R1602" i="1"/>
  <c r="V1602" i="1"/>
  <c r="Q1602" i="1"/>
  <c r="R1763" i="1"/>
  <c r="Q1763" i="1"/>
  <c r="V1763" i="1"/>
  <c r="R2280" i="1"/>
  <c r="Q2280" i="1"/>
  <c r="V2280" i="1"/>
  <c r="Q880" i="1"/>
  <c r="V880" i="1"/>
  <c r="R880" i="1"/>
  <c r="Q2541" i="1"/>
  <c r="R2541" i="1"/>
  <c r="V2541" i="1"/>
  <c r="Q1911" i="1"/>
  <c r="V1911" i="1"/>
  <c r="R1911" i="1"/>
  <c r="R1735" i="1"/>
  <c r="V1735" i="1"/>
  <c r="Q1735" i="1"/>
  <c r="Q2655" i="1"/>
  <c r="V2655" i="1"/>
  <c r="R2655" i="1"/>
  <c r="V2320" i="1"/>
  <c r="R2320" i="1"/>
  <c r="Q2320" i="1"/>
  <c r="R1341" i="1"/>
  <c r="Q1341" i="1"/>
  <c r="V1341" i="1"/>
  <c r="Q1446" i="1"/>
  <c r="V1446" i="1"/>
  <c r="R1446" i="1"/>
  <c r="Q2075" i="1"/>
  <c r="R2075" i="1"/>
  <c r="V2075" i="1"/>
  <c r="R1182" i="1"/>
  <c r="Q1182" i="1"/>
  <c r="V1182" i="1"/>
  <c r="R832" i="1"/>
  <c r="V832" i="1"/>
  <c r="Q832" i="1"/>
  <c r="V1668" i="1"/>
  <c r="Q1668" i="1"/>
  <c r="R1668" i="1"/>
  <c r="R1946" i="1"/>
  <c r="Q1946" i="1"/>
  <c r="V1946" i="1"/>
  <c r="V837" i="1"/>
  <c r="Q837" i="1"/>
  <c r="R837" i="1"/>
  <c r="R2071" i="1"/>
  <c r="Q2071" i="1"/>
  <c r="V2071" i="1"/>
  <c r="R1466" i="1"/>
  <c r="Q1466" i="1"/>
  <c r="V1466" i="1"/>
  <c r="R2421" i="1"/>
  <c r="Q2421" i="1"/>
  <c r="V2421" i="1"/>
  <c r="R1987" i="1"/>
  <c r="Q1987" i="1"/>
  <c r="V1987" i="1"/>
  <c r="Q2652" i="1"/>
  <c r="R2652" i="1"/>
  <c r="V2652" i="1"/>
  <c r="R2742" i="1"/>
  <c r="Q2742" i="1"/>
  <c r="V2742" i="1"/>
  <c r="R1339" i="1"/>
  <c r="Q1339" i="1"/>
  <c r="V1339" i="1"/>
  <c r="R1172" i="1"/>
  <c r="V1172" i="1"/>
  <c r="Q1172" i="1"/>
  <c r="Q2314" i="1"/>
  <c r="V2314" i="1"/>
  <c r="R2314" i="1"/>
  <c r="R1167" i="1"/>
  <c r="Q1167" i="1"/>
  <c r="V1167" i="1"/>
  <c r="Q1802" i="1"/>
  <c r="V1802" i="1"/>
  <c r="R1802" i="1"/>
  <c r="R1662" i="1"/>
  <c r="Q1662" i="1"/>
  <c r="V1662" i="1"/>
  <c r="V1155" i="1"/>
  <c r="R1155" i="1"/>
  <c r="Q1155" i="1"/>
  <c r="R1894" i="1"/>
  <c r="V1894" i="1"/>
  <c r="Q1894" i="1"/>
  <c r="R1867" i="1"/>
  <c r="V1867" i="1"/>
  <c r="Q1867" i="1"/>
  <c r="Q2664" i="1"/>
  <c r="R2664" i="1"/>
  <c r="V2664" i="1"/>
  <c r="R2738" i="1"/>
  <c r="Q2738" i="1"/>
  <c r="V2738" i="1"/>
  <c r="V2542" i="1"/>
  <c r="R2542" i="1"/>
  <c r="Q2542" i="1"/>
  <c r="R1168" i="1"/>
  <c r="V1168" i="1"/>
  <c r="Q1168" i="1"/>
  <c r="V2760" i="1"/>
  <c r="Q2760" i="1"/>
  <c r="R2760" i="1"/>
  <c r="R1948" i="1"/>
  <c r="Q1948" i="1"/>
  <c r="V1948" i="1"/>
  <c r="Q1136" i="1"/>
  <c r="V1136" i="1"/>
  <c r="R1136" i="1"/>
  <c r="Q1468" i="1"/>
  <c r="V1468" i="1"/>
  <c r="R1468" i="1"/>
  <c r="R1481" i="1"/>
  <c r="Q1481" i="1"/>
  <c r="V1481" i="1"/>
  <c r="V1159" i="1"/>
  <c r="R1159" i="1"/>
  <c r="Q1159" i="1"/>
  <c r="V1071" i="1"/>
  <c r="Q1071" i="1"/>
  <c r="R1071" i="1"/>
  <c r="R779" i="1"/>
  <c r="Q779" i="1"/>
  <c r="V779" i="1"/>
  <c r="R1362" i="1"/>
  <c r="V1362" i="1"/>
  <c r="Q1362" i="1"/>
  <c r="V2483" i="1"/>
  <c r="R2483" i="1"/>
  <c r="Q2483" i="1"/>
  <c r="V2223" i="1"/>
  <c r="R2223" i="1"/>
  <c r="Q2223" i="1"/>
  <c r="Q1666" i="1"/>
  <c r="R1666" i="1"/>
  <c r="V1666" i="1"/>
  <c r="R2447" i="1"/>
  <c r="Q2447" i="1"/>
  <c r="V2447" i="1"/>
  <c r="R2369" i="1"/>
  <c r="Q2369" i="1"/>
  <c r="V2369" i="1"/>
  <c r="R2079" i="1"/>
  <c r="V2079" i="1"/>
  <c r="Q2079" i="1"/>
  <c r="R963" i="1"/>
  <c r="Q963" i="1"/>
  <c r="V963" i="1"/>
  <c r="Q2558" i="1"/>
  <c r="R2558" i="1"/>
  <c r="V2558" i="1"/>
  <c r="R1648" i="1"/>
  <c r="V1648" i="1"/>
  <c r="Q1648" i="1"/>
  <c r="R1244" i="1"/>
  <c r="V1244" i="1"/>
  <c r="Q1244" i="1"/>
  <c r="R1505" i="1"/>
  <c r="Q1505" i="1"/>
  <c r="V1505" i="1"/>
  <c r="R1382" i="1"/>
  <c r="V1382" i="1"/>
  <c r="Q1382" i="1"/>
  <c r="R2451" i="1"/>
  <c r="V2451" i="1"/>
  <c r="Q2451" i="1"/>
  <c r="Q1238" i="1"/>
  <c r="R1238" i="1"/>
  <c r="V1238" i="1"/>
  <c r="Q780" i="1"/>
  <c r="V780" i="1"/>
  <c r="R780" i="1"/>
  <c r="R1402" i="1"/>
  <c r="Q1402" i="1"/>
  <c r="V1402" i="1"/>
  <c r="Q1949" i="1"/>
  <c r="R1949" i="1"/>
  <c r="V1949" i="1"/>
  <c r="Q1860" i="1"/>
  <c r="V1860" i="1"/>
  <c r="R1860" i="1"/>
  <c r="Q1253" i="1"/>
  <c r="R1253" i="1"/>
  <c r="V1253" i="1"/>
  <c r="R852" i="1"/>
  <c r="Q852" i="1"/>
  <c r="V852" i="1"/>
  <c r="R2224" i="1"/>
  <c r="V2224" i="1"/>
  <c r="Q2224" i="1"/>
  <c r="R2572" i="1"/>
  <c r="Q2572" i="1"/>
  <c r="V2572" i="1"/>
  <c r="V1463" i="1"/>
  <c r="R1463" i="1"/>
  <c r="Q1463" i="1"/>
  <c r="R866" i="1"/>
  <c r="V866" i="1"/>
  <c r="Q866" i="1"/>
  <c r="R2715" i="1"/>
  <c r="V2715" i="1"/>
  <c r="Q2715" i="1"/>
  <c r="R1351" i="1"/>
  <c r="Q1351" i="1"/>
  <c r="V1351" i="1"/>
  <c r="Q1230" i="1"/>
  <c r="R1230" i="1"/>
  <c r="V1230" i="1"/>
  <c r="R2457" i="1"/>
  <c r="Q2457" i="1"/>
  <c r="V2457" i="1"/>
  <c r="R2574" i="1"/>
  <c r="V2574" i="1"/>
  <c r="Q2574" i="1"/>
  <c r="V839" i="1"/>
  <c r="Q839" i="1"/>
  <c r="R839" i="1"/>
  <c r="R1936" i="1"/>
  <c r="V1936" i="1"/>
  <c r="Q1936" i="1"/>
  <c r="R1725" i="1"/>
  <c r="V1725" i="1"/>
  <c r="Q1725" i="1"/>
  <c r="Q1728" i="1"/>
  <c r="R1728" i="1"/>
  <c r="V1728" i="1"/>
  <c r="R1303" i="1"/>
  <c r="V1303" i="1"/>
  <c r="Q1303" i="1"/>
  <c r="V1535" i="1"/>
  <c r="R1535" i="1"/>
  <c r="Q1535" i="1"/>
  <c r="R2364" i="1"/>
  <c r="Q2364" i="1"/>
  <c r="V2364" i="1"/>
  <c r="V2158" i="1"/>
  <c r="Q2158" i="1"/>
  <c r="R2158" i="1"/>
  <c r="R1985" i="1"/>
  <c r="Q1985" i="1"/>
  <c r="V1985" i="1"/>
  <c r="R2358" i="1"/>
  <c r="Q2358" i="1"/>
  <c r="V2358" i="1"/>
  <c r="V2430" i="1"/>
  <c r="Q2430" i="1"/>
  <c r="R2430" i="1"/>
  <c r="R1499" i="1"/>
  <c r="V1499" i="1"/>
  <c r="Q1499" i="1"/>
  <c r="R2267" i="1"/>
  <c r="Q2267" i="1"/>
  <c r="V2267" i="1"/>
  <c r="R1863" i="1"/>
  <c r="V1863" i="1"/>
  <c r="Q1863" i="1"/>
  <c r="Q1004" i="1"/>
  <c r="V1004" i="1"/>
  <c r="R1004" i="1"/>
  <c r="Q1727" i="1"/>
  <c r="V1727" i="1"/>
  <c r="R1727" i="1"/>
  <c r="V1198" i="1"/>
  <c r="Q1198" i="1"/>
  <c r="R1198" i="1"/>
  <c r="Q1511" i="1"/>
  <c r="R1511" i="1"/>
  <c r="V1511" i="1"/>
  <c r="R2380" i="1"/>
  <c r="Q2380" i="1"/>
  <c r="V2380" i="1"/>
  <c r="R1738" i="1"/>
  <c r="V1738" i="1"/>
  <c r="Q1738" i="1"/>
  <c r="R2500" i="1"/>
  <c r="Q2500" i="1"/>
  <c r="V2500" i="1"/>
  <c r="V1550" i="1"/>
  <c r="R1550" i="1"/>
  <c r="Q1550" i="1"/>
  <c r="R1874" i="1"/>
  <c r="Q1874" i="1"/>
  <c r="V1874" i="1"/>
  <c r="Q2725" i="1"/>
  <c r="V2725" i="1"/>
  <c r="R2725" i="1"/>
  <c r="Q1211" i="1"/>
  <c r="V1211" i="1"/>
  <c r="R1211" i="1"/>
  <c r="R2700" i="1"/>
  <c r="V2700" i="1"/>
  <c r="Q2700" i="1"/>
  <c r="R1399" i="1"/>
  <c r="V1399" i="1"/>
  <c r="Q1399" i="1"/>
  <c r="T1082" i="1"/>
  <c r="S1938" i="1"/>
  <c r="S1811" i="1"/>
  <c r="T978" i="1"/>
  <c r="E1872" i="1"/>
  <c r="F2075" i="1"/>
  <c r="T2649" i="1"/>
  <c r="F2090" i="1"/>
  <c r="Q881" i="1"/>
  <c r="R881" i="1"/>
  <c r="V881" i="1"/>
  <c r="R2736" i="1"/>
  <c r="Q2736" i="1"/>
  <c r="V2736" i="1"/>
  <c r="R2690" i="1"/>
  <c r="Q2690" i="1"/>
  <c r="V2690" i="1"/>
  <c r="Q1080" i="1"/>
  <c r="R1080" i="1"/>
  <c r="V1080" i="1"/>
  <c r="S1529" i="1"/>
  <c r="R1375" i="1"/>
  <c r="Q1375" i="1"/>
  <c r="V1375" i="1"/>
  <c r="D852" i="1"/>
  <c r="C852" i="1"/>
  <c r="H852" i="1"/>
  <c r="H2099" i="1"/>
  <c r="C2099" i="1"/>
  <c r="D2099" i="1"/>
  <c r="C1517" i="1"/>
  <c r="D1517" i="1"/>
  <c r="H1517" i="1"/>
  <c r="D2284" i="1"/>
  <c r="H2284" i="1"/>
  <c r="C2284" i="1"/>
  <c r="D1661" i="1"/>
  <c r="H1661" i="1"/>
  <c r="C1661" i="1"/>
  <c r="D2606" i="1"/>
  <c r="C2606" i="1"/>
  <c r="H2606" i="1"/>
  <c r="C2468" i="1"/>
  <c r="D2468" i="1"/>
  <c r="H2468" i="1"/>
  <c r="H2224" i="1"/>
  <c r="D2224" i="1"/>
  <c r="C2224" i="1"/>
  <c r="H2622" i="1"/>
  <c r="C2622" i="1"/>
  <c r="D2622" i="1"/>
  <c r="C1457" i="1"/>
  <c r="D1457" i="1"/>
  <c r="H1457" i="1"/>
  <c r="D1770" i="1"/>
  <c r="C1770" i="1"/>
  <c r="H1770" i="1"/>
  <c r="C1100" i="1"/>
  <c r="H1100" i="1"/>
  <c r="D1100" i="1"/>
  <c r="C1813" i="1"/>
  <c r="D1813" i="1"/>
  <c r="H1813" i="1"/>
  <c r="D2151" i="1"/>
  <c r="H2151" i="1"/>
  <c r="C2151" i="1"/>
  <c r="AE1565" i="1"/>
  <c r="AI1565" i="1"/>
  <c r="AD1565" i="1"/>
  <c r="AE1855" i="1"/>
  <c r="AD1855" i="1"/>
  <c r="AI1855" i="1"/>
  <c r="AE1691" i="1"/>
  <c r="AD1691" i="1"/>
  <c r="AI1691" i="1"/>
  <c r="AE2132" i="1"/>
  <c r="AD2132" i="1"/>
  <c r="AI2132" i="1"/>
  <c r="AE2382" i="1"/>
  <c r="AD2382" i="1"/>
  <c r="AI2382" i="1"/>
  <c r="AI2341" i="1"/>
  <c r="AD2341" i="1"/>
  <c r="AE2341" i="1"/>
  <c r="AE2295" i="1"/>
  <c r="AD2295" i="1"/>
  <c r="AI2295" i="1"/>
  <c r="AI1934" i="1"/>
  <c r="AE1934" i="1"/>
  <c r="AD1934" i="1"/>
  <c r="AE934" i="1"/>
  <c r="AD934" i="1"/>
  <c r="AI934" i="1"/>
  <c r="AI2409" i="1"/>
  <c r="AE2409" i="1"/>
  <c r="AD2409" i="1"/>
  <c r="AI2306" i="1"/>
  <c r="AE2306" i="1"/>
  <c r="AD2306" i="1"/>
  <c r="AI2450" i="1"/>
  <c r="AD2450" i="1"/>
  <c r="AE2450" i="1"/>
  <c r="AE1476" i="1"/>
  <c r="AI1476" i="1"/>
  <c r="AD1476" i="1"/>
  <c r="AE1571" i="1"/>
  <c r="AD1571" i="1"/>
  <c r="AI1571" i="1"/>
  <c r="AE1789" i="1"/>
  <c r="AD1789" i="1"/>
  <c r="AI1789" i="1"/>
  <c r="AD1825" i="1"/>
  <c r="AE1825" i="1"/>
  <c r="AI1825" i="1"/>
  <c r="AI1701" i="1"/>
  <c r="AE1701" i="1"/>
  <c r="AD1701" i="1"/>
  <c r="AD2138" i="1"/>
  <c r="AE2138" i="1"/>
  <c r="AI2138" i="1"/>
  <c r="AI2194" i="1"/>
  <c r="AE2194" i="1"/>
  <c r="AD2194" i="1"/>
  <c r="AI948" i="1"/>
  <c r="AD948" i="1"/>
  <c r="AE948" i="1"/>
  <c r="AD2456" i="1"/>
  <c r="AI2456" i="1"/>
  <c r="AE2456" i="1"/>
  <c r="AI2385" i="1"/>
  <c r="AE2385" i="1"/>
  <c r="AD2385" i="1"/>
  <c r="AE1471" i="1"/>
  <c r="AI1471" i="1"/>
  <c r="AD1471" i="1"/>
  <c r="AE2694" i="1"/>
  <c r="AI2694" i="1"/>
  <c r="AD2694" i="1"/>
  <c r="AI2746" i="1"/>
  <c r="AE2746" i="1"/>
  <c r="AD2746" i="1"/>
  <c r="AE832" i="1"/>
  <c r="AD832" i="1"/>
  <c r="AI832" i="1"/>
  <c r="AI2359" i="1"/>
  <c r="AE2359" i="1"/>
  <c r="AD2359" i="1"/>
  <c r="AI1924" i="1"/>
  <c r="AD1924" i="1"/>
  <c r="AE1924" i="1"/>
  <c r="AE881" i="1"/>
  <c r="AD881" i="1"/>
  <c r="AI881" i="1"/>
  <c r="AI1132" i="1"/>
  <c r="AE1132" i="1"/>
  <c r="AD1132" i="1"/>
  <c r="AE2368" i="1"/>
  <c r="AI2368" i="1"/>
  <c r="AD2368" i="1"/>
  <c r="AE2006" i="1"/>
  <c r="AD2006" i="1"/>
  <c r="AI2006" i="1"/>
  <c r="AD1798" i="1"/>
  <c r="AI1798" i="1"/>
  <c r="AE1798" i="1"/>
  <c r="AD1575" i="1"/>
  <c r="AE1575" i="1"/>
  <c r="AI1575" i="1"/>
  <c r="AI926" i="1"/>
  <c r="AD926" i="1"/>
  <c r="AE926" i="1"/>
  <c r="AE864" i="1"/>
  <c r="AD864" i="1"/>
  <c r="AI864" i="1"/>
  <c r="AI1285" i="1"/>
  <c r="AD1285" i="1"/>
  <c r="AE1285" i="1"/>
  <c r="AD2691" i="1"/>
  <c r="AE2691" i="1"/>
  <c r="AI2691" i="1"/>
  <c r="AD1671" i="1"/>
  <c r="AI1671" i="1"/>
  <c r="AE1671" i="1"/>
  <c r="AD1227" i="1"/>
  <c r="AE1227" i="1"/>
  <c r="AI1227" i="1"/>
  <c r="AE1608" i="1"/>
  <c r="AI1608" i="1"/>
  <c r="AD1608" i="1"/>
  <c r="AE1126" i="1"/>
  <c r="AI1126" i="1"/>
  <c r="AD1126" i="1"/>
  <c r="AD1995" i="1"/>
  <c r="AE1995" i="1"/>
  <c r="AI1995" i="1"/>
  <c r="AE2151" i="1"/>
  <c r="AD2151" i="1"/>
  <c r="AI2151" i="1"/>
  <c r="AE884" i="1"/>
  <c r="AD884" i="1"/>
  <c r="AI884" i="1"/>
  <c r="AE2099" i="1"/>
  <c r="AD2099" i="1"/>
  <c r="AI2099" i="1"/>
  <c r="AE1023" i="1"/>
  <c r="AD1023" i="1"/>
  <c r="AI1023" i="1"/>
  <c r="AE1148" i="1"/>
  <c r="AD1148" i="1"/>
  <c r="AI1148" i="1"/>
  <c r="AE1674" i="1"/>
  <c r="AI1674" i="1"/>
  <c r="AD1674" i="1"/>
  <c r="AE2459" i="1"/>
  <c r="AI2459" i="1"/>
  <c r="AD2459" i="1"/>
  <c r="AD970" i="1"/>
  <c r="AI970" i="1"/>
  <c r="AE970" i="1"/>
  <c r="AE1710" i="1"/>
  <c r="AI1710" i="1"/>
  <c r="AD1710" i="1"/>
  <c r="AE1413" i="1"/>
  <c r="AI1413" i="1"/>
  <c r="AD1413" i="1"/>
  <c r="AD1680" i="1"/>
  <c r="AI1680" i="1"/>
  <c r="AE1680" i="1"/>
  <c r="AI809" i="1"/>
  <c r="AE809" i="1"/>
  <c r="AD809" i="1"/>
  <c r="AE1454" i="1"/>
  <c r="AI1454" i="1"/>
  <c r="AD1454" i="1"/>
  <c r="AD2252" i="1"/>
  <c r="AE2252" i="1"/>
  <c r="AI2252" i="1"/>
  <c r="AE1136" i="1"/>
  <c r="AI1136" i="1"/>
  <c r="AD1136" i="1"/>
  <c r="AE1602" i="1"/>
  <c r="AI1602" i="1"/>
  <c r="AD1602" i="1"/>
  <c r="AD2754" i="1"/>
  <c r="AE2754" i="1"/>
  <c r="AI2754" i="1"/>
  <c r="AD2519" i="1"/>
  <c r="AI2519" i="1"/>
  <c r="AE2519" i="1"/>
  <c r="AI1858" i="1"/>
  <c r="AD1858" i="1"/>
  <c r="AE1858" i="1"/>
  <c r="AI1827" i="1"/>
  <c r="AE1827" i="1"/>
  <c r="AD1827" i="1"/>
  <c r="AD2226" i="1"/>
  <c r="AI2226" i="1"/>
  <c r="AE2226" i="1"/>
  <c r="AI1178" i="1"/>
  <c r="AE1178" i="1"/>
  <c r="AD1178" i="1"/>
  <c r="AD2581" i="1"/>
  <c r="AE2581" i="1"/>
  <c r="AI2581" i="1"/>
  <c r="AE1384" i="1"/>
  <c r="AI1384" i="1"/>
  <c r="AD1384" i="1"/>
  <c r="AI1582" i="1"/>
  <c r="AE1582" i="1"/>
  <c r="AD1582" i="1"/>
  <c r="AI1139" i="1"/>
  <c r="AD1139" i="1"/>
  <c r="AE1139" i="1"/>
  <c r="AE955" i="1"/>
  <c r="AI955" i="1"/>
  <c r="AD955" i="1"/>
  <c r="AE1731" i="1"/>
  <c r="AI1731" i="1"/>
  <c r="AD1731" i="1"/>
  <c r="AE1095" i="1"/>
  <c r="AD1095" i="1"/>
  <c r="AI1095" i="1"/>
  <c r="AD839" i="1"/>
  <c r="AE839" i="1"/>
  <c r="AI839" i="1"/>
  <c r="AD971" i="1"/>
  <c r="AE971" i="1"/>
  <c r="AI971" i="1"/>
  <c r="AD2384" i="1"/>
  <c r="AE2384" i="1"/>
  <c r="AI2384" i="1"/>
  <c r="AD2188" i="1"/>
  <c r="AE2188" i="1"/>
  <c r="AI2188" i="1"/>
  <c r="AD1201" i="1"/>
  <c r="AE1201" i="1"/>
  <c r="AI1201" i="1"/>
  <c r="AE1464" i="1"/>
  <c r="AD1464" i="1"/>
  <c r="AI1464" i="1"/>
  <c r="AD1282" i="1"/>
  <c r="AE1282" i="1"/>
  <c r="AI1282" i="1"/>
  <c r="AD2676" i="1"/>
  <c r="AE2676" i="1"/>
  <c r="AI2676" i="1"/>
  <c r="AE1321" i="1"/>
  <c r="AD1321" i="1"/>
  <c r="AI1321" i="1"/>
  <c r="AD845" i="1"/>
  <c r="AE845" i="1"/>
  <c r="AI845" i="1"/>
  <c r="AE2710" i="1"/>
  <c r="AD2710" i="1"/>
  <c r="AI2710" i="1"/>
  <c r="AE2257" i="1"/>
  <c r="AI2257" i="1"/>
  <c r="AD2257" i="1"/>
  <c r="AE2634" i="1"/>
  <c r="AI2634" i="1"/>
  <c r="AD2634" i="1"/>
  <c r="AD2065" i="1"/>
  <c r="AI2065" i="1"/>
  <c r="AE2065" i="1"/>
  <c r="AI2411" i="1"/>
  <c r="AD2411" i="1"/>
  <c r="AE2411" i="1"/>
  <c r="AD2402" i="1"/>
  <c r="AE2402" i="1"/>
  <c r="AI2402" i="1"/>
  <c r="AD1068" i="1"/>
  <c r="AE1068" i="1"/>
  <c r="AI1068" i="1"/>
  <c r="AE766" i="1"/>
  <c r="AD766" i="1"/>
  <c r="AI766" i="1"/>
  <c r="AD1149" i="1"/>
  <c r="AE1149" i="1"/>
  <c r="AI1149" i="1"/>
  <c r="AE883" i="1"/>
  <c r="AI883" i="1"/>
  <c r="AD883" i="1"/>
  <c r="AE2494" i="1"/>
  <c r="AD2494" i="1"/>
  <c r="AI2494" i="1"/>
  <c r="AD2671" i="1"/>
  <c r="AI2671" i="1"/>
  <c r="AE2671" i="1"/>
  <c r="AE2523" i="1"/>
  <c r="AD2523" i="1"/>
  <c r="AI2523" i="1"/>
  <c r="AD840" i="1"/>
  <c r="AI840" i="1"/>
  <c r="AE840" i="1"/>
  <c r="AE1320" i="1"/>
  <c r="AI1320" i="1"/>
  <c r="AD1320" i="1"/>
  <c r="AE2020" i="1"/>
  <c r="AD2020" i="1"/>
  <c r="AI2020" i="1"/>
  <c r="AE1306" i="1"/>
  <c r="AI1306" i="1"/>
  <c r="AD1306" i="1"/>
  <c r="AE1189" i="1"/>
  <c r="AI1189" i="1"/>
  <c r="AD1189" i="1"/>
  <c r="AD1753" i="1"/>
  <c r="AE1753" i="1"/>
  <c r="AI1753" i="1"/>
  <c r="AD797" i="1"/>
  <c r="AE797" i="1"/>
  <c r="AI797" i="1"/>
  <c r="AE2344" i="1"/>
  <c r="AD2344" i="1"/>
  <c r="AI2344" i="1"/>
  <c r="AE2051" i="1"/>
  <c r="AD2051" i="1"/>
  <c r="AI2051" i="1"/>
  <c r="AD1140" i="1"/>
  <c r="AE1140" i="1"/>
  <c r="AI1140" i="1"/>
  <c r="AE2677" i="1"/>
  <c r="AD2677" i="1"/>
  <c r="AI2677" i="1"/>
  <c r="AE1443" i="1"/>
  <c r="AI1443" i="1"/>
  <c r="AD1443" i="1"/>
  <c r="AD2533" i="1"/>
  <c r="AE2533" i="1"/>
  <c r="AI2533" i="1"/>
  <c r="AD911" i="1"/>
  <c r="AE911" i="1"/>
  <c r="AI911" i="1"/>
  <c r="AE1414" i="1"/>
  <c r="AI1414" i="1"/>
  <c r="AD1414" i="1"/>
  <c r="AD1262" i="1"/>
  <c r="AE1262" i="1"/>
  <c r="AI1262" i="1"/>
  <c r="AI2394" i="1"/>
  <c r="AD2394" i="1"/>
  <c r="AE2394" i="1"/>
  <c r="AD1618" i="1"/>
  <c r="AI1618" i="1"/>
  <c r="AE1618" i="1"/>
  <c r="AD2263" i="1"/>
  <c r="AI2263" i="1"/>
  <c r="AE2263" i="1"/>
  <c r="AE1448" i="1"/>
  <c r="AD1448" i="1"/>
  <c r="AI1448" i="1"/>
  <c r="AE1172" i="1"/>
  <c r="AI1172" i="1"/>
  <c r="AD1172" i="1"/>
  <c r="AE2216" i="1"/>
  <c r="AD2216" i="1"/>
  <c r="AI2216" i="1"/>
  <c r="AD2260" i="1"/>
  <c r="AE2260" i="1"/>
  <c r="AI2260" i="1"/>
  <c r="AD1511" i="1"/>
  <c r="AI1511" i="1"/>
  <c r="AE1511" i="1"/>
  <c r="AE2612" i="1"/>
  <c r="AD2612" i="1"/>
  <c r="AI2612" i="1"/>
  <c r="AD2079" i="1"/>
  <c r="AE2079" i="1"/>
  <c r="AI2079" i="1"/>
  <c r="AE2124" i="1"/>
  <c r="AI2124" i="1"/>
  <c r="AD2124" i="1"/>
  <c r="AE2408" i="1"/>
  <c r="AI2408" i="1"/>
  <c r="AD2408" i="1"/>
  <c r="AE1431" i="1"/>
  <c r="AD1431" i="1"/>
  <c r="AI1431" i="1"/>
  <c r="AD1711" i="1"/>
  <c r="AI1711" i="1"/>
  <c r="AE1711" i="1"/>
  <c r="AI1974" i="1"/>
  <c r="AE1974" i="1"/>
  <c r="AD1974" i="1"/>
  <c r="AE1350" i="1"/>
  <c r="AD1350" i="1"/>
  <c r="AI1350" i="1"/>
  <c r="AE1548" i="1"/>
  <c r="AD1548" i="1"/>
  <c r="AI1548" i="1"/>
  <c r="AE2040" i="1"/>
  <c r="AD2040" i="1"/>
  <c r="AI2040" i="1"/>
  <c r="AD1415" i="1"/>
  <c r="AE1415" i="1"/>
  <c r="AI1415" i="1"/>
  <c r="AI1771" i="1"/>
  <c r="AD1771" i="1"/>
  <c r="AE1771" i="1"/>
  <c r="AD983" i="1"/>
  <c r="AI983" i="1"/>
  <c r="AE983" i="1"/>
  <c r="AI1249" i="1"/>
  <c r="AD1249" i="1"/>
  <c r="AE1249" i="1"/>
  <c r="AE2492" i="1"/>
  <c r="AD2492" i="1"/>
  <c r="AI2492" i="1"/>
  <c r="AE1402" i="1"/>
  <c r="AD1402" i="1"/>
  <c r="AI1402" i="1"/>
  <c r="AE2351" i="1"/>
  <c r="AD2351" i="1"/>
  <c r="AI2351" i="1"/>
  <c r="AD2282" i="1"/>
  <c r="AE2282" i="1"/>
  <c r="AI2282" i="1"/>
  <c r="AD1499" i="1"/>
  <c r="AI1499" i="1"/>
  <c r="AE1499" i="1"/>
  <c r="AD2010" i="1"/>
  <c r="AI2010" i="1"/>
  <c r="AE2010" i="1"/>
  <c r="AI1894" i="1"/>
  <c r="AE1894" i="1"/>
  <c r="AD1894" i="1"/>
  <c r="AS1918" i="1"/>
  <c r="AT1345" i="1"/>
  <c r="AT1379" i="1"/>
  <c r="AS1552" i="1"/>
  <c r="H2438" i="1"/>
  <c r="D2438" i="1"/>
  <c r="C2438" i="1"/>
  <c r="H1814" i="1"/>
  <c r="D1814" i="1"/>
  <c r="C1814" i="1"/>
  <c r="D1060" i="1"/>
  <c r="C1060" i="1"/>
  <c r="H1060" i="1"/>
  <c r="D2042" i="1"/>
  <c r="H2042" i="1"/>
  <c r="C2042" i="1"/>
  <c r="D1057" i="1"/>
  <c r="H1057" i="1"/>
  <c r="C1057" i="1"/>
  <c r="C772" i="1"/>
  <c r="D772" i="1"/>
  <c r="H772" i="1"/>
  <c r="D1992" i="1"/>
  <c r="H1992" i="1"/>
  <c r="C1992" i="1"/>
  <c r="D2420" i="1"/>
  <c r="H2420" i="1"/>
  <c r="C2420" i="1"/>
  <c r="C2157" i="1"/>
  <c r="D2157" i="1"/>
  <c r="H2157" i="1"/>
  <c r="C2512" i="1"/>
  <c r="D2512" i="1"/>
  <c r="H2512" i="1"/>
  <c r="D1762" i="1"/>
  <c r="C1762" i="1"/>
  <c r="H1762" i="1"/>
  <c r="D1849" i="1"/>
  <c r="H1849" i="1"/>
  <c r="C1849" i="1"/>
  <c r="AT2750" i="1"/>
  <c r="F2268" i="1"/>
  <c r="R828" i="1"/>
  <c r="Q828" i="1"/>
  <c r="V828" i="1"/>
  <c r="V2688" i="1"/>
  <c r="R2688" i="1"/>
  <c r="Q2688" i="1"/>
  <c r="R816" i="1"/>
  <c r="Q816" i="1"/>
  <c r="V816" i="1"/>
  <c r="R1369" i="1"/>
  <c r="Q1369" i="1"/>
  <c r="V1369" i="1"/>
  <c r="V2282" i="1"/>
  <c r="R2282" i="1"/>
  <c r="Q2282" i="1"/>
  <c r="R2755" i="1"/>
  <c r="Q2755" i="1"/>
  <c r="V2755" i="1"/>
  <c r="R2741" i="1"/>
  <c r="V2741" i="1"/>
  <c r="Q2741" i="1"/>
  <c r="Q1852" i="1"/>
  <c r="V1852" i="1"/>
  <c r="R1852" i="1"/>
  <c r="R2190" i="1"/>
  <c r="V2190" i="1"/>
  <c r="Q2190" i="1"/>
  <c r="S1595" i="1"/>
  <c r="T2552" i="1"/>
  <c r="T1084" i="1"/>
  <c r="T2456" i="1"/>
  <c r="R1475" i="1"/>
  <c r="V1475" i="1"/>
  <c r="Q1475" i="1"/>
  <c r="V1440" i="1"/>
  <c r="Q1440" i="1"/>
  <c r="R1440" i="1"/>
  <c r="R1941" i="1"/>
  <c r="V1941" i="1"/>
  <c r="Q1941" i="1"/>
  <c r="F2736" i="1"/>
  <c r="Q1311" i="1"/>
  <c r="V1311" i="1"/>
  <c r="R1311" i="1"/>
  <c r="Q2441" i="1"/>
  <c r="V2441" i="1"/>
  <c r="R2441" i="1"/>
  <c r="R1356" i="1"/>
  <c r="V1356" i="1"/>
  <c r="Q1356" i="1"/>
  <c r="Q2292" i="1"/>
  <c r="V2292" i="1"/>
  <c r="R2292" i="1"/>
  <c r="Q2101" i="1"/>
  <c r="R2101" i="1"/>
  <c r="V2101" i="1"/>
  <c r="Q921" i="1"/>
  <c r="R921" i="1"/>
  <c r="V921" i="1"/>
  <c r="R874" i="1"/>
  <c r="Q874" i="1"/>
  <c r="V874" i="1"/>
  <c r="V1152" i="1"/>
  <c r="Q1152" i="1"/>
  <c r="R1152" i="1"/>
  <c r="Q1457" i="1"/>
  <c r="R1457" i="1"/>
  <c r="V1457" i="1"/>
  <c r="Q2698" i="1"/>
  <c r="R2698" i="1"/>
  <c r="V2698" i="1"/>
  <c r="AS1879" i="1"/>
  <c r="AT1426" i="1"/>
  <c r="AS1426" i="1"/>
  <c r="V2116" i="1"/>
  <c r="R2116" i="1"/>
  <c r="Q2116" i="1"/>
  <c r="R2526" i="1"/>
  <c r="Q2526" i="1"/>
  <c r="V2526" i="1"/>
  <c r="R2633" i="1"/>
  <c r="Q2633" i="1"/>
  <c r="V2633" i="1"/>
  <c r="V1528" i="1"/>
  <c r="Q1528" i="1"/>
  <c r="R1528" i="1"/>
  <c r="Q840" i="1"/>
  <c r="R840" i="1"/>
  <c r="V840" i="1"/>
  <c r="F2361" i="1"/>
  <c r="R1636" i="1"/>
  <c r="Q1636" i="1"/>
  <c r="V1636" i="1"/>
  <c r="R2354" i="1"/>
  <c r="Q2354" i="1"/>
  <c r="V2354" i="1"/>
  <c r="V2599" i="1"/>
  <c r="Q2599" i="1"/>
  <c r="R2599" i="1"/>
  <c r="R1133" i="1"/>
  <c r="V1133" i="1"/>
  <c r="Q1133" i="1"/>
  <c r="Q834" i="1"/>
  <c r="R834" i="1"/>
  <c r="V834" i="1"/>
  <c r="Q2543" i="1"/>
  <c r="R2543" i="1"/>
  <c r="V2543" i="1"/>
  <c r="R2268" i="1"/>
  <c r="Q2268" i="1"/>
  <c r="V2268" i="1"/>
  <c r="V2433" i="1"/>
  <c r="Q2433" i="1"/>
  <c r="R2433" i="1"/>
  <c r="Q2482" i="1"/>
  <c r="V2482" i="1"/>
  <c r="R2482" i="1"/>
  <c r="V1691" i="1"/>
  <c r="Q1691" i="1"/>
  <c r="R1691" i="1"/>
  <c r="R2406" i="1"/>
  <c r="Q2406" i="1"/>
  <c r="V2406" i="1"/>
  <c r="V1135" i="1"/>
  <c r="R1135" i="1"/>
  <c r="Q1135" i="1"/>
  <c r="R1364" i="1"/>
  <c r="Q1364" i="1"/>
  <c r="V1364" i="1"/>
  <c r="R1790" i="1"/>
  <c r="V1790" i="1"/>
  <c r="Q1790" i="1"/>
  <c r="R2108" i="1"/>
  <c r="V2108" i="1"/>
  <c r="Q2108" i="1"/>
  <c r="R791" i="1"/>
  <c r="V791" i="1"/>
  <c r="Q791" i="1"/>
  <c r="R2624" i="1"/>
  <c r="V2624" i="1"/>
  <c r="Q2624" i="1"/>
  <c r="Q805" i="1"/>
  <c r="R805" i="1"/>
  <c r="V805" i="1"/>
  <c r="V1500" i="1"/>
  <c r="R1500" i="1"/>
  <c r="Q1500" i="1"/>
  <c r="R2222" i="1"/>
  <c r="Q2222" i="1"/>
  <c r="V2222" i="1"/>
  <c r="Q1379" i="1"/>
  <c r="V1379" i="1"/>
  <c r="R1379" i="1"/>
  <c r="R2356" i="1"/>
  <c r="Q2356" i="1"/>
  <c r="V2356" i="1"/>
  <c r="R1767" i="1"/>
  <c r="V1767" i="1"/>
  <c r="Q1767" i="1"/>
  <c r="R2404" i="1"/>
  <c r="V2404" i="1"/>
  <c r="Q2404" i="1"/>
  <c r="R1712" i="1"/>
  <c r="V1712" i="1"/>
  <c r="Q1712" i="1"/>
  <c r="R2560" i="1"/>
  <c r="Q2560" i="1"/>
  <c r="V2560" i="1"/>
  <c r="R1021" i="1"/>
  <c r="Q1021" i="1"/>
  <c r="V1021" i="1"/>
  <c r="Q1111" i="1"/>
  <c r="R1111" i="1"/>
  <c r="V1111" i="1"/>
  <c r="R1832" i="1"/>
  <c r="V1832" i="1"/>
  <c r="Q1832" i="1"/>
  <c r="R1672" i="1"/>
  <c r="V1672" i="1"/>
  <c r="Q1672" i="1"/>
  <c r="V1209" i="1"/>
  <c r="R1209" i="1"/>
  <c r="Q1209" i="1"/>
  <c r="R1216" i="1"/>
  <c r="V1216" i="1"/>
  <c r="Q1216" i="1"/>
  <c r="R1652" i="1"/>
  <c r="V1652" i="1"/>
  <c r="Q1652" i="1"/>
  <c r="R1062" i="1"/>
  <c r="V1062" i="1"/>
  <c r="Q1062" i="1"/>
  <c r="R1116" i="1"/>
  <c r="V1116" i="1"/>
  <c r="Q1116" i="1"/>
  <c r="Q1791" i="1"/>
  <c r="R1791" i="1"/>
  <c r="V1791" i="1"/>
  <c r="Q2092" i="1"/>
  <c r="R2092" i="1"/>
  <c r="V2092" i="1"/>
  <c r="Q768" i="1"/>
  <c r="R768" i="1"/>
  <c r="V768" i="1"/>
  <c r="V2573" i="1"/>
  <c r="Q2573" i="1"/>
  <c r="R2573" i="1"/>
  <c r="R1075" i="1"/>
  <c r="V1075" i="1"/>
  <c r="Q1075" i="1"/>
  <c r="R1509" i="1"/>
  <c r="Q1509" i="1"/>
  <c r="V1509" i="1"/>
  <c r="V1784" i="1"/>
  <c r="R1784" i="1"/>
  <c r="Q1784" i="1"/>
  <c r="R1986" i="1"/>
  <c r="V1986" i="1"/>
  <c r="Q1986" i="1"/>
  <c r="Q2038" i="1"/>
  <c r="R2038" i="1"/>
  <c r="V2038" i="1"/>
  <c r="R1795" i="1"/>
  <c r="V1795" i="1"/>
  <c r="Q1795" i="1"/>
  <c r="Q762" i="1"/>
  <c r="R762" i="1"/>
  <c r="V762" i="1"/>
  <c r="R935" i="1"/>
  <c r="V935" i="1"/>
  <c r="Q935" i="1"/>
  <c r="V2759" i="1"/>
  <c r="R2759" i="1"/>
  <c r="Q2759" i="1"/>
  <c r="V1344" i="1"/>
  <c r="R1344" i="1"/>
  <c r="Q1344" i="1"/>
  <c r="Q1841" i="1"/>
  <c r="R1841" i="1"/>
  <c r="V1841" i="1"/>
  <c r="R2341" i="1"/>
  <c r="Q2341" i="1"/>
  <c r="V2341" i="1"/>
  <c r="R1254" i="1"/>
  <c r="V1254" i="1"/>
  <c r="Q1254" i="1"/>
  <c r="Q2728" i="1"/>
  <c r="R2728" i="1"/>
  <c r="V2728" i="1"/>
  <c r="Q1871" i="1"/>
  <c r="R1871" i="1"/>
  <c r="V1871" i="1"/>
  <c r="R2003" i="1"/>
  <c r="V2003" i="1"/>
  <c r="Q2003" i="1"/>
  <c r="R2458" i="1"/>
  <c r="Q2458" i="1"/>
  <c r="V2458" i="1"/>
  <c r="R1432" i="1"/>
  <c r="Q1432" i="1"/>
  <c r="V1432" i="1"/>
  <c r="R1234" i="1"/>
  <c r="Q1234" i="1"/>
  <c r="V1234" i="1"/>
  <c r="R1972" i="1"/>
  <c r="Q1972" i="1"/>
  <c r="V1972" i="1"/>
  <c r="Q2554" i="1"/>
  <c r="R2554" i="1"/>
  <c r="V2554" i="1"/>
  <c r="R2271" i="1"/>
  <c r="Q2271" i="1"/>
  <c r="V2271" i="1"/>
  <c r="R1407" i="1"/>
  <c r="Q1407" i="1"/>
  <c r="V1407" i="1"/>
  <c r="R2502" i="1"/>
  <c r="Q2502" i="1"/>
  <c r="V2502" i="1"/>
  <c r="R1566" i="1"/>
  <c r="V1566" i="1"/>
  <c r="Q1566" i="1"/>
  <c r="R2017" i="1"/>
  <c r="V2017" i="1"/>
  <c r="Q2017" i="1"/>
  <c r="R2083" i="1"/>
  <c r="V2083" i="1"/>
  <c r="Q2083" i="1"/>
  <c r="R2644" i="1"/>
  <c r="Q2644" i="1"/>
  <c r="V2644" i="1"/>
  <c r="R814" i="1"/>
  <c r="V814" i="1"/>
  <c r="Q814" i="1"/>
  <c r="R1900" i="1"/>
  <c r="V1900" i="1"/>
  <c r="Q1900" i="1"/>
  <c r="R2653" i="1"/>
  <c r="Q2653" i="1"/>
  <c r="V2653" i="1"/>
  <c r="Q1161" i="1"/>
  <c r="V1161" i="1"/>
  <c r="R1161" i="1"/>
  <c r="V2639" i="1"/>
  <c r="R2639" i="1"/>
  <c r="Q2639" i="1"/>
  <c r="R775" i="1"/>
  <c r="Q775" i="1"/>
  <c r="V775" i="1"/>
  <c r="Q1424" i="1"/>
  <c r="R1424" i="1"/>
  <c r="V1424" i="1"/>
  <c r="R2595" i="1"/>
  <c r="V2595" i="1"/>
  <c r="Q2595" i="1"/>
  <c r="Q2445" i="1"/>
  <c r="R2445" i="1"/>
  <c r="V2445" i="1"/>
  <c r="R2749" i="1"/>
  <c r="Q2749" i="1"/>
  <c r="V2749" i="1"/>
  <c r="V2732" i="1"/>
  <c r="R2732" i="1"/>
  <c r="Q2732" i="1"/>
  <c r="V1522" i="1"/>
  <c r="R1522" i="1"/>
  <c r="Q1522" i="1"/>
  <c r="V761" i="1"/>
  <c r="R761" i="1"/>
  <c r="Q761" i="1"/>
  <c r="Q2184" i="1"/>
  <c r="R2184" i="1"/>
  <c r="V2184" i="1"/>
  <c r="R981" i="1"/>
  <c r="V981" i="1"/>
  <c r="Q981" i="1"/>
  <c r="Q1583" i="1"/>
  <c r="V1583" i="1"/>
  <c r="R1583" i="1"/>
  <c r="Q2107" i="1"/>
  <c r="R2107" i="1"/>
  <c r="V2107" i="1"/>
  <c r="V1537" i="1"/>
  <c r="Q1537" i="1"/>
  <c r="R1537" i="1"/>
  <c r="V1964" i="1"/>
  <c r="Q1964" i="1"/>
  <c r="R1964" i="1"/>
  <c r="R2054" i="1"/>
  <c r="V2054" i="1"/>
  <c r="Q2054" i="1"/>
  <c r="V2709" i="1"/>
  <c r="R2709" i="1"/>
  <c r="Q2709" i="1"/>
  <c r="R784" i="1"/>
  <c r="V784" i="1"/>
  <c r="Q784" i="1"/>
  <c r="R1667" i="1"/>
  <c r="Q1667" i="1"/>
  <c r="V1667" i="1"/>
  <c r="R976" i="1"/>
  <c r="Q976" i="1"/>
  <c r="V976" i="1"/>
  <c r="R1699" i="1"/>
  <c r="V1699" i="1"/>
  <c r="Q1699" i="1"/>
  <c r="V2315" i="1"/>
  <c r="R2315" i="1"/>
  <c r="Q2315" i="1"/>
  <c r="V1342" i="1"/>
  <c r="Q1342" i="1"/>
  <c r="R1342" i="1"/>
  <c r="Q846" i="1"/>
  <c r="R846" i="1"/>
  <c r="V846" i="1"/>
  <c r="Q1745" i="1"/>
  <c r="R1745" i="1"/>
  <c r="V1745" i="1"/>
  <c r="R970" i="1"/>
  <c r="V970" i="1"/>
  <c r="Q970" i="1"/>
  <c r="R1166" i="1"/>
  <c r="Q1166" i="1"/>
  <c r="V1166" i="1"/>
  <c r="R1147" i="1"/>
  <c r="Q1147" i="1"/>
  <c r="V1147" i="1"/>
  <c r="R2481" i="1"/>
  <c r="Q2481" i="1"/>
  <c r="V2481" i="1"/>
  <c r="R1292" i="1"/>
  <c r="V1292" i="1"/>
  <c r="Q1292" i="1"/>
  <c r="R1950" i="1"/>
  <c r="Q1950" i="1"/>
  <c r="V1950" i="1"/>
  <c r="R2496" i="1"/>
  <c r="Q2496" i="1"/>
  <c r="V2496" i="1"/>
  <c r="R2198" i="1"/>
  <c r="V2198" i="1"/>
  <c r="Q2198" i="1"/>
  <c r="R2196" i="1"/>
  <c r="V2196" i="1"/>
  <c r="Q2196" i="1"/>
  <c r="R1011" i="1"/>
  <c r="V1011" i="1"/>
  <c r="Q1011" i="1"/>
  <c r="Q850" i="1"/>
  <c r="V850" i="1"/>
  <c r="R850" i="1"/>
  <c r="E1988" i="1"/>
  <c r="T2332" i="1"/>
  <c r="E1782" i="1"/>
  <c r="Q1679" i="1"/>
  <c r="R1679" i="1"/>
  <c r="V1679" i="1"/>
  <c r="V1023" i="1"/>
  <c r="R1023" i="1"/>
  <c r="Q1023" i="1"/>
  <c r="Q2264" i="1"/>
  <c r="R2264" i="1"/>
  <c r="V2264" i="1"/>
  <c r="Q2549" i="1"/>
  <c r="V2549" i="1"/>
  <c r="R2549" i="1"/>
  <c r="R2440" i="1"/>
  <c r="Q2440" i="1"/>
  <c r="V2440" i="1"/>
  <c r="T1007" i="1"/>
  <c r="R849" i="1"/>
  <c r="Q849" i="1"/>
  <c r="V849" i="1"/>
  <c r="R2355" i="1"/>
  <c r="V2355" i="1"/>
  <c r="Q2355" i="1"/>
  <c r="R1304" i="1"/>
  <c r="V1304" i="1"/>
  <c r="Q1304" i="1"/>
  <c r="R987" i="1"/>
  <c r="Q987" i="1"/>
  <c r="V987" i="1"/>
  <c r="E1936" i="1"/>
  <c r="F2536" i="1"/>
  <c r="F2689" i="1"/>
  <c r="Q961" i="1"/>
  <c r="R961" i="1"/>
  <c r="V961" i="1"/>
  <c r="S1834" i="1"/>
  <c r="T896" i="1"/>
  <c r="C1162" i="1"/>
  <c r="H1162" i="1"/>
  <c r="D1162" i="1"/>
  <c r="H994" i="1"/>
  <c r="D994" i="1"/>
  <c r="C994" i="1"/>
  <c r="H1371" i="1"/>
  <c r="C1371" i="1"/>
  <c r="D1371" i="1"/>
  <c r="D1707" i="1"/>
  <c r="C1707" i="1"/>
  <c r="H1707" i="1"/>
  <c r="C2528" i="1"/>
  <c r="D2528" i="1"/>
  <c r="H2528" i="1"/>
  <c r="D2282" i="1"/>
  <c r="C2282" i="1"/>
  <c r="H2282" i="1"/>
  <c r="D2193" i="1"/>
  <c r="H2193" i="1"/>
  <c r="C2193" i="1"/>
  <c r="D2641" i="1"/>
  <c r="C2641" i="1"/>
  <c r="H2641" i="1"/>
  <c r="H1736" i="1"/>
  <c r="C1736" i="1"/>
  <c r="D1736" i="1"/>
  <c r="C2482" i="1"/>
  <c r="D2482" i="1"/>
  <c r="H2482" i="1"/>
  <c r="D2550" i="1"/>
  <c r="H2550" i="1"/>
  <c r="C2550" i="1"/>
  <c r="C1486" i="1"/>
  <c r="D1486" i="1"/>
  <c r="H1486" i="1"/>
  <c r="D1943" i="1"/>
  <c r="H1943" i="1"/>
  <c r="C1943" i="1"/>
  <c r="D2393" i="1"/>
  <c r="H2393" i="1"/>
  <c r="C2393" i="1"/>
  <c r="AE1560" i="1"/>
  <c r="AI1560" i="1"/>
  <c r="AD1560" i="1"/>
  <c r="AD2030" i="1"/>
  <c r="AE2030" i="1"/>
  <c r="AI2030" i="1"/>
  <c r="AE1755" i="1"/>
  <c r="AD1755" i="1"/>
  <c r="AI1755" i="1"/>
  <c r="AD2739" i="1"/>
  <c r="AE2739" i="1"/>
  <c r="AI2739" i="1"/>
  <c r="AI2740" i="1"/>
  <c r="AE2740" i="1"/>
  <c r="AD2740" i="1"/>
  <c r="AE820" i="1"/>
  <c r="AD820" i="1"/>
  <c r="AI820" i="1"/>
  <c r="AE1020" i="1"/>
  <c r="AD1020" i="1"/>
  <c r="AI1020" i="1"/>
  <c r="AE1422" i="1"/>
  <c r="AI1422" i="1"/>
  <c r="AD1422" i="1"/>
  <c r="AD2217" i="1"/>
  <c r="AE2217" i="1"/>
  <c r="AI2217" i="1"/>
  <c r="AI2118" i="1"/>
  <c r="AE2118" i="1"/>
  <c r="AD2118" i="1"/>
  <c r="AE2398" i="1"/>
  <c r="AI2398" i="1"/>
  <c r="AD2398" i="1"/>
  <c r="AD2512" i="1"/>
  <c r="AI2512" i="1"/>
  <c r="AE2512" i="1"/>
  <c r="AD2362" i="1"/>
  <c r="AE2362" i="1"/>
  <c r="AI2362" i="1"/>
  <c r="AE2250" i="1"/>
  <c r="AI2250" i="1"/>
  <c r="AD2250" i="1"/>
  <c r="AI1252" i="1"/>
  <c r="AD1252" i="1"/>
  <c r="AE1252" i="1"/>
  <c r="AE1449" i="1"/>
  <c r="AI1449" i="1"/>
  <c r="AD1449" i="1"/>
  <c r="AI1872" i="1"/>
  <c r="AE1872" i="1"/>
  <c r="AD1872" i="1"/>
  <c r="AE1547" i="1"/>
  <c r="AD1547" i="1"/>
  <c r="AI1547" i="1"/>
  <c r="AD1439" i="1"/>
  <c r="AE1439" i="1"/>
  <c r="AI1439" i="1"/>
  <c r="AI1185" i="1"/>
  <c r="AD1185" i="1"/>
  <c r="AE1185" i="1"/>
  <c r="AI1268" i="1"/>
  <c r="AE1268" i="1"/>
  <c r="AD1268" i="1"/>
  <c r="AE2113" i="1"/>
  <c r="AI2113" i="1"/>
  <c r="AD2113" i="1"/>
  <c r="AI894" i="1"/>
  <c r="AE894" i="1"/>
  <c r="AD894" i="1"/>
  <c r="AE904" i="1"/>
  <c r="AD904" i="1"/>
  <c r="AI904" i="1"/>
  <c r="AI1434" i="1"/>
  <c r="AD1434" i="1"/>
  <c r="AE1434" i="1"/>
  <c r="AD2085" i="1"/>
  <c r="AE2085" i="1"/>
  <c r="AI2085" i="1"/>
  <c r="AE2750" i="1"/>
  <c r="AD2750" i="1"/>
  <c r="AI2750" i="1"/>
  <c r="AE2535" i="1"/>
  <c r="AD2535" i="1"/>
  <c r="AI2535" i="1"/>
  <c r="AE1986" i="1"/>
  <c r="AD1986" i="1"/>
  <c r="AI1986" i="1"/>
  <c r="AI932" i="1"/>
  <c r="AE932" i="1"/>
  <c r="AD932" i="1"/>
  <c r="AE1843" i="1"/>
  <c r="AD1843" i="1"/>
  <c r="AI1843" i="1"/>
  <c r="AD2667" i="1"/>
  <c r="AI2667" i="1"/>
  <c r="AE2667" i="1"/>
  <c r="AE1233" i="1"/>
  <c r="AD1233" i="1"/>
  <c r="AI1233" i="1"/>
  <c r="AE1093" i="1"/>
  <c r="AI1093" i="1"/>
  <c r="AD1093" i="1"/>
  <c r="AE925" i="1"/>
  <c r="AD925" i="1"/>
  <c r="AI925" i="1"/>
  <c r="AE2310" i="1"/>
  <c r="AD2310" i="1"/>
  <c r="AI2310" i="1"/>
  <c r="AD795" i="1"/>
  <c r="AI795" i="1"/>
  <c r="AE795" i="1"/>
  <c r="AI2082" i="1"/>
  <c r="AD2082" i="1"/>
  <c r="AE2082" i="1"/>
  <c r="AD2531" i="1"/>
  <c r="AE2531" i="1"/>
  <c r="AI2531" i="1"/>
  <c r="AI2721" i="1"/>
  <c r="AE2721" i="1"/>
  <c r="AD2721" i="1"/>
  <c r="AE1883" i="1"/>
  <c r="AD1883" i="1"/>
  <c r="AI1883" i="1"/>
  <c r="AE1429" i="1"/>
  <c r="AD1429" i="1"/>
  <c r="AI1429" i="1"/>
  <c r="AD830" i="1"/>
  <c r="AE830" i="1"/>
  <c r="AI830" i="1"/>
  <c r="AI918" i="1"/>
  <c r="AE918" i="1"/>
  <c r="AD918" i="1"/>
  <c r="AI1632" i="1"/>
  <c r="AE1632" i="1"/>
  <c r="AD1632" i="1"/>
  <c r="AD2578" i="1"/>
  <c r="AE2578" i="1"/>
  <c r="AI2578" i="1"/>
  <c r="AE2496" i="1"/>
  <c r="AD2496" i="1"/>
  <c r="AI2496" i="1"/>
  <c r="AD2668" i="1"/>
  <c r="AE2668" i="1"/>
  <c r="AI2668" i="1"/>
  <c r="AI1191" i="1"/>
  <c r="AE1191" i="1"/>
  <c r="AD1191" i="1"/>
  <c r="AE1398" i="1"/>
  <c r="AD1398" i="1"/>
  <c r="AI1398" i="1"/>
  <c r="AE2405" i="1"/>
  <c r="AD2405" i="1"/>
  <c r="AI2405" i="1"/>
  <c r="AE2170" i="1"/>
  <c r="AD2170" i="1"/>
  <c r="AI2170" i="1"/>
  <c r="AI1526" i="1"/>
  <c r="AD1526" i="1"/>
  <c r="AE1526" i="1"/>
  <c r="AI1900" i="1"/>
  <c r="AE1900" i="1"/>
  <c r="AD1900" i="1"/>
  <c r="AI2287" i="1"/>
  <c r="AE2287" i="1"/>
  <c r="AD2287" i="1"/>
  <c r="AE2353" i="1"/>
  <c r="AD2353" i="1"/>
  <c r="AI2353" i="1"/>
  <c r="AD1035" i="1"/>
  <c r="AE1035" i="1"/>
  <c r="AI1035" i="1"/>
  <c r="AD981" i="1"/>
  <c r="AE981" i="1"/>
  <c r="AI981" i="1"/>
  <c r="AD1024" i="1"/>
  <c r="AE1024" i="1"/>
  <c r="AI1024" i="1"/>
  <c r="AE1261" i="1"/>
  <c r="AI1261" i="1"/>
  <c r="AD1261" i="1"/>
  <c r="AE1583" i="1"/>
  <c r="AI1583" i="1"/>
  <c r="AD1583" i="1"/>
  <c r="AE853" i="1"/>
  <c r="AD853" i="1"/>
  <c r="AI853" i="1"/>
  <c r="AE1672" i="1"/>
  <c r="AI1672" i="1"/>
  <c r="AD1672" i="1"/>
  <c r="AE1590" i="1"/>
  <c r="AD1590" i="1"/>
  <c r="AI1590" i="1"/>
  <c r="AE2477" i="1"/>
  <c r="AD2477" i="1"/>
  <c r="AI2477" i="1"/>
  <c r="AD961" i="1"/>
  <c r="AE961" i="1"/>
  <c r="AI961" i="1"/>
  <c r="AD871" i="1"/>
  <c r="AI871" i="1"/>
  <c r="AE871" i="1"/>
  <c r="AE1203" i="1"/>
  <c r="AD1203" i="1"/>
  <c r="AI1203" i="1"/>
  <c r="AD2514" i="1"/>
  <c r="AE2514" i="1"/>
  <c r="AI2514" i="1"/>
  <c r="AE1193" i="1"/>
  <c r="AD1193" i="1"/>
  <c r="AI1193" i="1"/>
  <c r="AE1483" i="1"/>
  <c r="AD1483" i="1"/>
  <c r="AI1483" i="1"/>
  <c r="AE2162" i="1"/>
  <c r="AD2162" i="1"/>
  <c r="AI2162" i="1"/>
  <c r="AI2148" i="1"/>
  <c r="AE2148" i="1"/>
  <c r="AD2148" i="1"/>
  <c r="AD2329" i="1"/>
  <c r="AI2329" i="1"/>
  <c r="AE2329" i="1"/>
  <c r="AE2155" i="1"/>
  <c r="AD2155" i="1"/>
  <c r="AI2155" i="1"/>
  <c r="AD2680" i="1"/>
  <c r="AE2680" i="1"/>
  <c r="AI2680" i="1"/>
  <c r="AE1319" i="1"/>
  <c r="AI1319" i="1"/>
  <c r="AD1319" i="1"/>
  <c r="AD1465" i="1"/>
  <c r="AI1465" i="1"/>
  <c r="AE1465" i="1"/>
  <c r="AI891" i="1"/>
  <c r="AD891" i="1"/>
  <c r="AE891" i="1"/>
  <c r="AE1898" i="1"/>
  <c r="AD1898" i="1"/>
  <c r="AI1898" i="1"/>
  <c r="AE1293" i="1"/>
  <c r="AI1293" i="1"/>
  <c r="AD1293" i="1"/>
  <c r="AD1603" i="1"/>
  <c r="AE1603" i="1"/>
  <c r="AI1603" i="1"/>
  <c r="AE2231" i="1"/>
  <c r="AD2231" i="1"/>
  <c r="AI2231" i="1"/>
  <c r="AE807" i="1"/>
  <c r="AD807" i="1"/>
  <c r="AI807" i="1"/>
  <c r="AE823" i="1"/>
  <c r="AD823" i="1"/>
  <c r="AI823" i="1"/>
  <c r="AD1911" i="1"/>
  <c r="AE1911" i="1"/>
  <c r="AI1911" i="1"/>
  <c r="AE1108" i="1"/>
  <c r="AD1108" i="1"/>
  <c r="AI1108" i="1"/>
  <c r="AD2273" i="1"/>
  <c r="AE2273" i="1"/>
  <c r="AI2273" i="1"/>
  <c r="AE2696" i="1"/>
  <c r="AD2696" i="1"/>
  <c r="AI2696" i="1"/>
  <c r="AD1596" i="1"/>
  <c r="AE1596" i="1"/>
  <c r="AI1596" i="1"/>
  <c r="AD1736" i="1"/>
  <c r="AE1736" i="1"/>
  <c r="AI1736" i="1"/>
  <c r="AE2658" i="1"/>
  <c r="AD2658" i="1"/>
  <c r="AI2658" i="1"/>
  <c r="AD1819" i="1"/>
  <c r="AI1819" i="1"/>
  <c r="AE1819" i="1"/>
  <c r="AE1627" i="1"/>
  <c r="AI1627" i="1"/>
  <c r="AD1627" i="1"/>
  <c r="AE2747" i="1"/>
  <c r="AD2747" i="1"/>
  <c r="AI2747" i="1"/>
  <c r="AD1906" i="1"/>
  <c r="AE1906" i="1"/>
  <c r="AI1906" i="1"/>
  <c r="AE1856" i="1"/>
  <c r="AI1856" i="1"/>
  <c r="AD1856" i="1"/>
  <c r="AE1697" i="1"/>
  <c r="AD1697" i="1"/>
  <c r="AI1697" i="1"/>
  <c r="AD1004" i="1"/>
  <c r="AE1004" i="1"/>
  <c r="AI1004" i="1"/>
  <c r="AE1437" i="1"/>
  <c r="AD1437" i="1"/>
  <c r="AI1437" i="1"/>
  <c r="AE2513" i="1"/>
  <c r="AD2513" i="1"/>
  <c r="AI2513" i="1"/>
  <c r="AE2546" i="1"/>
  <c r="AD2546" i="1"/>
  <c r="AI2546" i="1"/>
  <c r="AE2311" i="1"/>
  <c r="AD2311" i="1"/>
  <c r="AI2311" i="1"/>
  <c r="AE1700" i="1"/>
  <c r="AD1700" i="1"/>
  <c r="AI1700" i="1"/>
  <c r="AE2035" i="1"/>
  <c r="AI2035" i="1"/>
  <c r="AD2035" i="1"/>
  <c r="AE2444" i="1"/>
  <c r="AI2444" i="1"/>
  <c r="AD2444" i="1"/>
  <c r="AD796" i="1"/>
  <c r="AE796" i="1"/>
  <c r="AI796" i="1"/>
  <c r="AE1366" i="1"/>
  <c r="AD1366" i="1"/>
  <c r="AI1366" i="1"/>
  <c r="AI1653" i="1"/>
  <c r="AE1653" i="1"/>
  <c r="AD1653" i="1"/>
  <c r="AE815" i="1"/>
  <c r="AI815" i="1"/>
  <c r="AD815" i="1"/>
  <c r="AE773" i="1"/>
  <c r="AD773" i="1"/>
  <c r="AI773" i="1"/>
  <c r="AI1208" i="1"/>
  <c r="AE1208" i="1"/>
  <c r="AD1208" i="1"/>
  <c r="AE2228" i="1"/>
  <c r="AD2228" i="1"/>
  <c r="AI2228" i="1"/>
  <c r="AD2614" i="1"/>
  <c r="AI2614" i="1"/>
  <c r="AE2614" i="1"/>
  <c r="AD767" i="1"/>
  <c r="AE767" i="1"/>
  <c r="AI767" i="1"/>
  <c r="AE2381" i="1"/>
  <c r="AI2381" i="1"/>
  <c r="AD2381" i="1"/>
  <c r="AD1215" i="1"/>
  <c r="AE1215" i="1"/>
  <c r="AI1215" i="1"/>
  <c r="AE1273" i="1"/>
  <c r="AD1273" i="1"/>
  <c r="AI1273" i="1"/>
  <c r="AI2701" i="1"/>
  <c r="AE2701" i="1"/>
  <c r="AD2701" i="1"/>
  <c r="AE1018" i="1"/>
  <c r="AI1018" i="1"/>
  <c r="AD1018" i="1"/>
  <c r="AE1899" i="1"/>
  <c r="AD1899" i="1"/>
  <c r="AI1899" i="1"/>
  <c r="AD1147" i="1"/>
  <c r="AE1147" i="1"/>
  <c r="AI1147" i="1"/>
  <c r="AE1123" i="1"/>
  <c r="AD1123" i="1"/>
  <c r="AI1123" i="1"/>
  <c r="AE1619" i="1"/>
  <c r="AD1619" i="1"/>
  <c r="AI1619" i="1"/>
  <c r="AE1801" i="1"/>
  <c r="AI1801" i="1"/>
  <c r="AD1801" i="1"/>
  <c r="AE2204" i="1"/>
  <c r="AD2204" i="1"/>
  <c r="AI2204" i="1"/>
  <c r="AE2574" i="1"/>
  <c r="AD2574" i="1"/>
  <c r="AI2574" i="1"/>
  <c r="AE944" i="1"/>
  <c r="AD944" i="1"/>
  <c r="AI944" i="1"/>
  <c r="AE1598" i="1"/>
  <c r="AI1598" i="1"/>
  <c r="AD1598" i="1"/>
  <c r="AE2447" i="1"/>
  <c r="AD2447" i="1"/>
  <c r="AI2447" i="1"/>
  <c r="AE1310" i="1"/>
  <c r="AD1310" i="1"/>
  <c r="AI1310" i="1"/>
  <c r="AE1984" i="1"/>
  <c r="AD1984" i="1"/>
  <c r="AI1984" i="1"/>
  <c r="AE1079" i="1"/>
  <c r="AI1079" i="1"/>
  <c r="AD1079" i="1"/>
  <c r="AE2473" i="1"/>
  <c r="AI2473" i="1"/>
  <c r="AD2473" i="1"/>
  <c r="AE1917" i="1"/>
  <c r="AD1917" i="1"/>
  <c r="AI1917" i="1"/>
  <c r="AD1523" i="1"/>
  <c r="AE1523" i="1"/>
  <c r="AI1523" i="1"/>
  <c r="AE2594" i="1"/>
  <c r="AD2594" i="1"/>
  <c r="AI2594" i="1"/>
  <c r="AI1788" i="1"/>
  <c r="AE1788" i="1"/>
  <c r="AD1788" i="1"/>
  <c r="AD1002" i="1"/>
  <c r="AE1002" i="1"/>
  <c r="AI1002" i="1"/>
  <c r="AD930" i="1"/>
  <c r="AE930" i="1"/>
  <c r="AI930" i="1"/>
  <c r="D2616" i="1"/>
  <c r="H2616" i="1"/>
  <c r="C2616" i="1"/>
  <c r="C1370" i="1"/>
  <c r="H1370" i="1"/>
  <c r="D1370" i="1"/>
  <c r="H913" i="1"/>
  <c r="D913" i="1"/>
  <c r="C913" i="1"/>
  <c r="H988" i="1"/>
  <c r="D988" i="1"/>
  <c r="C988" i="1"/>
  <c r="C1076" i="1"/>
  <c r="D1076" i="1"/>
  <c r="H1076" i="1"/>
  <c r="C2044" i="1"/>
  <c r="D2044" i="1"/>
  <c r="H2044" i="1"/>
  <c r="D879" i="1"/>
  <c r="H879" i="1"/>
  <c r="C879" i="1"/>
  <c r="C907" i="1"/>
  <c r="D907" i="1"/>
  <c r="H907" i="1"/>
  <c r="C781" i="1"/>
  <c r="H781" i="1"/>
  <c r="D781" i="1"/>
  <c r="D2595" i="1"/>
  <c r="C2595" i="1"/>
  <c r="H2595" i="1"/>
  <c r="H1915" i="1"/>
  <c r="C1915" i="1"/>
  <c r="D1915" i="1"/>
  <c r="D2220" i="1"/>
  <c r="H2220" i="1"/>
  <c r="C2220" i="1"/>
  <c r="C1281" i="1"/>
  <c r="D1281" i="1"/>
  <c r="H1281" i="1"/>
  <c r="AT2162" i="1"/>
  <c r="AS2608" i="1"/>
  <c r="R851" i="1"/>
  <c r="V851" i="1"/>
  <c r="Q851" i="1"/>
  <c r="R1076" i="1"/>
  <c r="V1076" i="1"/>
  <c r="Q1076" i="1"/>
  <c r="Q2660" i="1"/>
  <c r="R2660" i="1"/>
  <c r="V2660" i="1"/>
  <c r="V1969" i="1"/>
  <c r="Q1969" i="1"/>
  <c r="R1969" i="1"/>
  <c r="R801" i="1"/>
  <c r="V801" i="1"/>
  <c r="Q801" i="1"/>
  <c r="Q2731" i="1"/>
  <c r="R2731" i="1"/>
  <c r="V2731" i="1"/>
  <c r="V1926" i="1"/>
  <c r="R1926" i="1"/>
  <c r="Q1926" i="1"/>
  <c r="R2498" i="1"/>
  <c r="V2498" i="1"/>
  <c r="Q2498" i="1"/>
  <c r="R972" i="1"/>
  <c r="V972" i="1"/>
  <c r="Q972" i="1"/>
  <c r="R1557" i="1"/>
  <c r="V1557" i="1"/>
  <c r="Q1557" i="1"/>
  <c r="Q774" i="1"/>
  <c r="R774" i="1"/>
  <c r="V774" i="1"/>
  <c r="Q940" i="1"/>
  <c r="R940" i="1"/>
  <c r="V940" i="1"/>
  <c r="Q2422" i="1"/>
  <c r="V2422" i="1"/>
  <c r="R2422" i="1"/>
  <c r="S1614" i="1"/>
  <c r="AG1417" i="1"/>
  <c r="AG1187" i="1"/>
  <c r="F776" i="1"/>
  <c r="R2466" i="1"/>
  <c r="Q2466" i="1"/>
  <c r="V2466" i="1"/>
  <c r="R2578" i="1"/>
  <c r="Q2578" i="1"/>
  <c r="V2578" i="1"/>
  <c r="Q1264" i="1"/>
  <c r="R1264" i="1"/>
  <c r="V1264" i="1"/>
  <c r="R1137" i="1"/>
  <c r="V1137" i="1"/>
  <c r="Q1137" i="1"/>
  <c r="R1960" i="1"/>
  <c r="Q1960" i="1"/>
  <c r="V1960" i="1"/>
  <c r="R2588" i="1"/>
  <c r="Q2588" i="1"/>
  <c r="V2588" i="1"/>
  <c r="V1065" i="1"/>
  <c r="Q1065" i="1"/>
  <c r="R1065" i="1"/>
  <c r="R1881" i="1"/>
  <c r="Q1881" i="1"/>
  <c r="V1881" i="1"/>
  <c r="R2702" i="1"/>
  <c r="Q2702" i="1"/>
  <c r="V2702" i="1"/>
  <c r="V2262" i="1"/>
  <c r="R2262" i="1"/>
  <c r="Q2262" i="1"/>
  <c r="R2514" i="1"/>
  <c r="V2514" i="1"/>
  <c r="Q2514" i="1"/>
  <c r="R1945" i="1"/>
  <c r="Q1945" i="1"/>
  <c r="V1945" i="1"/>
  <c r="Q2173" i="1"/>
  <c r="V2173" i="1"/>
  <c r="R2173" i="1"/>
  <c r="Q1050" i="1"/>
  <c r="R1050" i="1"/>
  <c r="V1050" i="1"/>
  <c r="V1729" i="1"/>
  <c r="Q1729" i="1"/>
  <c r="R1729" i="1"/>
  <c r="F2349" i="1"/>
  <c r="F2491" i="1"/>
  <c r="E1743" i="1"/>
  <c r="R1741" i="1"/>
  <c r="Q1741" i="1"/>
  <c r="V1741" i="1"/>
  <c r="R2159" i="1"/>
  <c r="V2159" i="1"/>
  <c r="Q2159" i="1"/>
  <c r="R1520" i="1"/>
  <c r="V1520" i="1"/>
  <c r="Q1520" i="1"/>
  <c r="R2192" i="1"/>
  <c r="V2192" i="1"/>
  <c r="Q2192" i="1"/>
  <c r="AF2001" i="1"/>
  <c r="V2547" i="1"/>
  <c r="R2547" i="1"/>
  <c r="Q2547" i="1"/>
  <c r="R1058" i="1"/>
  <c r="Q1058" i="1"/>
  <c r="V1058" i="1"/>
  <c r="R789" i="1"/>
  <c r="V789" i="1"/>
  <c r="Q789" i="1"/>
  <c r="V1705" i="1"/>
  <c r="R1705" i="1"/>
  <c r="Q1705" i="1"/>
  <c r="R1127" i="1"/>
  <c r="Q1127" i="1"/>
  <c r="V1127" i="1"/>
  <c r="R820" i="1"/>
  <c r="Q820" i="1"/>
  <c r="V820" i="1"/>
  <c r="Q2302" i="1"/>
  <c r="V2302" i="1"/>
  <c r="R2302" i="1"/>
  <c r="V1345" i="1"/>
  <c r="R1345" i="1"/>
  <c r="Q1345" i="1"/>
  <c r="V818" i="1"/>
  <c r="Q818" i="1"/>
  <c r="R818" i="1"/>
  <c r="R2371" i="1"/>
  <c r="Q2371" i="1"/>
  <c r="V2371" i="1"/>
  <c r="R1473" i="1"/>
  <c r="V1473" i="1"/>
  <c r="Q1473" i="1"/>
  <c r="V1571" i="1"/>
  <c r="R1571" i="1"/>
  <c r="Q1571" i="1"/>
  <c r="Q2139" i="1"/>
  <c r="R2139" i="1"/>
  <c r="V2139" i="1"/>
  <c r="Q1723" i="1"/>
  <c r="V1723" i="1"/>
  <c r="R1723" i="1"/>
  <c r="Q1314" i="1"/>
  <c r="R1314" i="1"/>
  <c r="V1314" i="1"/>
  <c r="Q1606" i="1"/>
  <c r="V1606" i="1"/>
  <c r="R1606" i="1"/>
  <c r="Q1680" i="1"/>
  <c r="V1680" i="1"/>
  <c r="R1680" i="1"/>
  <c r="Q952" i="1"/>
  <c r="R952" i="1"/>
  <c r="V952" i="1"/>
  <c r="Q1138" i="1"/>
  <c r="V1138" i="1"/>
  <c r="R1138" i="1"/>
  <c r="Q2464" i="1"/>
  <c r="R2464" i="1"/>
  <c r="V2464" i="1"/>
  <c r="Q1706" i="1"/>
  <c r="V1706" i="1"/>
  <c r="R1706" i="1"/>
  <c r="V1484" i="1"/>
  <c r="R1484" i="1"/>
  <c r="Q1484" i="1"/>
  <c r="R1313" i="1"/>
  <c r="V1313" i="1"/>
  <c r="Q1313" i="1"/>
  <c r="Q1597" i="1"/>
  <c r="R1597" i="1"/>
  <c r="V1597" i="1"/>
  <c r="R1977" i="1"/>
  <c r="Q1977" i="1"/>
  <c r="V1977" i="1"/>
  <c r="R2029" i="1"/>
  <c r="V2029" i="1"/>
  <c r="Q2029" i="1"/>
  <c r="R2467" i="1"/>
  <c r="Q2467" i="1"/>
  <c r="V2467" i="1"/>
  <c r="V2569" i="1"/>
  <c r="R2569" i="1"/>
  <c r="Q2569" i="1"/>
  <c r="Q2488" i="1"/>
  <c r="V2488" i="1"/>
  <c r="R2488" i="1"/>
  <c r="V1688" i="1"/>
  <c r="Q1688" i="1"/>
  <c r="R1688" i="1"/>
  <c r="Q1997" i="1"/>
  <c r="R1997" i="1"/>
  <c r="V1997" i="1"/>
  <c r="R1857" i="1"/>
  <c r="V1857" i="1"/>
  <c r="Q1857" i="1"/>
  <c r="Q1962" i="1"/>
  <c r="R1962" i="1"/>
  <c r="V1962" i="1"/>
  <c r="R1558" i="1"/>
  <c r="V1558" i="1"/>
  <c r="Q1558" i="1"/>
  <c r="Q1562" i="1"/>
  <c r="R1562" i="1"/>
  <c r="V1562" i="1"/>
  <c r="Q2179" i="1"/>
  <c r="V2179" i="1"/>
  <c r="R2179" i="1"/>
  <c r="R1846" i="1"/>
  <c r="V1846" i="1"/>
  <c r="Q1846" i="1"/>
  <c r="V2234" i="1"/>
  <c r="Q2234" i="1"/>
  <c r="R2234" i="1"/>
  <c r="R2426" i="1"/>
  <c r="Q2426" i="1"/>
  <c r="V2426" i="1"/>
  <c r="R2391" i="1"/>
  <c r="Q2391" i="1"/>
  <c r="V2391" i="1"/>
  <c r="Q915" i="1"/>
  <c r="R915" i="1"/>
  <c r="V915" i="1"/>
  <c r="R1005" i="1"/>
  <c r="V1005" i="1"/>
  <c r="Q1005" i="1"/>
  <c r="R1937" i="1"/>
  <c r="Q1937" i="1"/>
  <c r="V1937" i="1"/>
  <c r="Q1477" i="1"/>
  <c r="V1477" i="1"/>
  <c r="R1477" i="1"/>
  <c r="R1255" i="1"/>
  <c r="Q1255" i="1"/>
  <c r="V1255" i="1"/>
  <c r="R1070" i="1"/>
  <c r="V1070" i="1"/>
  <c r="Q1070" i="1"/>
  <c r="R2023" i="1"/>
  <c r="Q2023" i="1"/>
  <c r="V2023" i="1"/>
  <c r="R2393" i="1"/>
  <c r="V2393" i="1"/>
  <c r="Q2393" i="1"/>
  <c r="R892" i="1"/>
  <c r="Q892" i="1"/>
  <c r="V892" i="1"/>
  <c r="Q995" i="1"/>
  <c r="R995" i="1"/>
  <c r="V995" i="1"/>
  <c r="R2659" i="1"/>
  <c r="V2659" i="1"/>
  <c r="Q2659" i="1"/>
  <c r="Q1146" i="1"/>
  <c r="V1146" i="1"/>
  <c r="R1146" i="1"/>
  <c r="Q776" i="1"/>
  <c r="R776" i="1"/>
  <c r="V776" i="1"/>
  <c r="Q2625" i="1"/>
  <c r="R2625" i="1"/>
  <c r="V2625" i="1"/>
  <c r="V2476" i="1"/>
  <c r="Q2476" i="1"/>
  <c r="R2476" i="1"/>
  <c r="R2529" i="1"/>
  <c r="V2529" i="1"/>
  <c r="Q2529" i="1"/>
  <c r="R1370" i="1"/>
  <c r="Q1370" i="1"/>
  <c r="V1370" i="1"/>
  <c r="R1495" i="1"/>
  <c r="Q1495" i="1"/>
  <c r="V1495" i="1"/>
  <c r="V1829" i="1"/>
  <c r="R1829" i="1"/>
  <c r="Q1829" i="1"/>
  <c r="V765" i="1"/>
  <c r="R765" i="1"/>
  <c r="Q765" i="1"/>
  <c r="V1689" i="1"/>
  <c r="R1689" i="1"/>
  <c r="Q1689" i="1"/>
  <c r="V1777" i="1"/>
  <c r="Q1777" i="1"/>
  <c r="R1777" i="1"/>
  <c r="R879" i="1"/>
  <c r="V879" i="1"/>
  <c r="Q879" i="1"/>
  <c r="R1543" i="1"/>
  <c r="Q1543" i="1"/>
  <c r="V1543" i="1"/>
  <c r="V788" i="1"/>
  <c r="Q788" i="1"/>
  <c r="R788" i="1"/>
  <c r="Q853" i="1"/>
  <c r="R853" i="1"/>
  <c r="V853" i="1"/>
  <c r="Q1419" i="1"/>
  <c r="V1419" i="1"/>
  <c r="R1419" i="1"/>
  <c r="R1425" i="1"/>
  <c r="V1425" i="1"/>
  <c r="Q1425" i="1"/>
  <c r="R951" i="1"/>
  <c r="Q951" i="1"/>
  <c r="V951" i="1"/>
  <c r="V907" i="1"/>
  <c r="Q907" i="1"/>
  <c r="R907" i="1"/>
  <c r="Q1909" i="1"/>
  <c r="R1909" i="1"/>
  <c r="V1909" i="1"/>
  <c r="Q2551" i="1"/>
  <c r="R2551" i="1"/>
  <c r="V2551" i="1"/>
  <c r="V1085" i="1"/>
  <c r="R1085" i="1"/>
  <c r="Q1085" i="1"/>
  <c r="R2729" i="1"/>
  <c r="Q2729" i="1"/>
  <c r="V2729" i="1"/>
  <c r="V2556" i="1"/>
  <c r="R2556" i="1"/>
  <c r="Q2556" i="1"/>
  <c r="R2726" i="1"/>
  <c r="Q2726" i="1"/>
  <c r="V2726" i="1"/>
  <c r="V1451" i="1"/>
  <c r="R1451" i="1"/>
  <c r="Q1451" i="1"/>
  <c r="R2019" i="1"/>
  <c r="V2019" i="1"/>
  <c r="Q2019" i="1"/>
  <c r="V2283" i="1"/>
  <c r="Q2283" i="1"/>
  <c r="R2283" i="1"/>
  <c r="V883" i="1"/>
  <c r="R883" i="1"/>
  <c r="Q883" i="1"/>
  <c r="V1886" i="1"/>
  <c r="R1886" i="1"/>
  <c r="Q1886" i="1"/>
  <c r="R2250" i="1"/>
  <c r="V2250" i="1"/>
  <c r="Q2250" i="1"/>
  <c r="Q2455" i="1"/>
  <c r="R2455" i="1"/>
  <c r="V2455" i="1"/>
  <c r="R821" i="1"/>
  <c r="Q821" i="1"/>
  <c r="V821" i="1"/>
  <c r="R956" i="1"/>
  <c r="Q956" i="1"/>
  <c r="V956" i="1"/>
  <c r="Q2495" i="1"/>
  <c r="V2495" i="1"/>
  <c r="R2495" i="1"/>
  <c r="R1849" i="1"/>
  <c r="Q1849" i="1"/>
  <c r="V1849" i="1"/>
  <c r="V965" i="1"/>
  <c r="R965" i="1"/>
  <c r="Q965" i="1"/>
  <c r="Q2546" i="1"/>
  <c r="R2546" i="1"/>
  <c r="V2546" i="1"/>
  <c r="V2303" i="1"/>
  <c r="Q2303" i="1"/>
  <c r="R2303" i="1"/>
  <c r="V2343" i="1"/>
  <c r="R2343" i="1"/>
  <c r="Q2343" i="1"/>
  <c r="R2606" i="1"/>
  <c r="V2606" i="1"/>
  <c r="Q2606" i="1"/>
  <c r="R1619" i="1"/>
  <c r="V1619" i="1"/>
  <c r="Q1619" i="1"/>
  <c r="R1181" i="1"/>
  <c r="Q1181" i="1"/>
  <c r="V1181" i="1"/>
  <c r="R855" i="1"/>
  <c r="Q855" i="1"/>
  <c r="V855" i="1"/>
  <c r="R2428" i="1"/>
  <c r="Q2428" i="1"/>
  <c r="V2428" i="1"/>
  <c r="R986" i="1"/>
  <c r="Q986" i="1"/>
  <c r="V986" i="1"/>
  <c r="R2330" i="1"/>
  <c r="Q2330" i="1"/>
  <c r="V2330" i="1"/>
  <c r="V2228" i="1"/>
  <c r="R2228" i="1"/>
  <c r="Q2228" i="1"/>
  <c r="V2463" i="1"/>
  <c r="Q2463" i="1"/>
  <c r="R2463" i="1"/>
  <c r="V2400" i="1"/>
  <c r="R2400" i="1"/>
  <c r="Q2400" i="1"/>
  <c r="V799" i="1"/>
  <c r="R799" i="1"/>
  <c r="Q799" i="1"/>
  <c r="R1955" i="1"/>
  <c r="V1955" i="1"/>
  <c r="Q1955" i="1"/>
  <c r="E1901" i="1"/>
  <c r="F953" i="1"/>
  <c r="T836" i="1"/>
  <c r="T937" i="1"/>
  <c r="T919" i="1"/>
  <c r="AG1177" i="1"/>
  <c r="F1179" i="1"/>
  <c r="E1594" i="1"/>
  <c r="R2351" i="1"/>
  <c r="Q2351" i="1"/>
  <c r="V2351" i="1"/>
  <c r="R854" i="1"/>
  <c r="V854" i="1"/>
  <c r="Q854" i="1"/>
  <c r="Q2316" i="1"/>
  <c r="V2316" i="1"/>
  <c r="R2316" i="1"/>
  <c r="R2703" i="1"/>
  <c r="V2703" i="1"/>
  <c r="Q2703" i="1"/>
  <c r="R1658" i="1"/>
  <c r="V1658" i="1"/>
  <c r="Q1658" i="1"/>
  <c r="F2147" i="1"/>
  <c r="Q1747" i="1"/>
  <c r="R1747" i="1"/>
  <c r="V1747" i="1"/>
  <c r="R1177" i="1"/>
  <c r="V1177" i="1"/>
  <c r="Q1177" i="1"/>
  <c r="Q1771" i="1"/>
  <c r="R1771" i="1"/>
  <c r="V1771" i="1"/>
  <c r="Q1762" i="1"/>
  <c r="V1762" i="1"/>
  <c r="R1762" i="1"/>
  <c r="S1715" i="1"/>
  <c r="F2554" i="1"/>
  <c r="AG940" i="1"/>
  <c r="E1711" i="1"/>
  <c r="F2324" i="1"/>
  <c r="AT1123" i="1"/>
  <c r="AS2250" i="1"/>
  <c r="AT2250" i="1"/>
  <c r="C1860" i="1"/>
  <c r="D1860" i="1"/>
  <c r="H1860" i="1"/>
  <c r="C1700" i="1"/>
  <c r="H1700" i="1"/>
  <c r="D1700" i="1"/>
  <c r="D1861" i="1"/>
  <c r="C1861" i="1"/>
  <c r="H1861" i="1"/>
  <c r="D1032" i="1"/>
  <c r="C1032" i="1"/>
  <c r="H1032" i="1"/>
  <c r="C1437" i="1"/>
  <c r="H1437" i="1"/>
  <c r="D1437" i="1"/>
  <c r="H2561" i="1"/>
  <c r="D2561" i="1"/>
  <c r="C2561" i="1"/>
  <c r="D765" i="1"/>
  <c r="H765" i="1"/>
  <c r="C765" i="1"/>
  <c r="C764" i="1"/>
  <c r="D764" i="1"/>
  <c r="H764" i="1"/>
  <c r="D2238" i="1"/>
  <c r="H2238" i="1"/>
  <c r="C2238" i="1"/>
  <c r="D2080" i="1"/>
  <c r="C2080" i="1"/>
  <c r="H2080" i="1"/>
  <c r="H1045" i="1"/>
  <c r="D1045" i="1"/>
  <c r="C1045" i="1"/>
  <c r="H1878" i="1"/>
  <c r="D1878" i="1"/>
  <c r="C1878" i="1"/>
  <c r="H1346" i="1"/>
  <c r="D1346" i="1"/>
  <c r="C1346" i="1"/>
  <c r="H1242" i="1"/>
  <c r="C1242" i="1"/>
  <c r="D1242" i="1"/>
  <c r="AE1848" i="1"/>
  <c r="AI1848" i="1"/>
  <c r="AD1848" i="1"/>
  <c r="AD1699" i="1"/>
  <c r="AE1699" i="1"/>
  <c r="AI1699" i="1"/>
  <c r="AE1724" i="1"/>
  <c r="AD1724" i="1"/>
  <c r="AI1724" i="1"/>
  <c r="AE962" i="1"/>
  <c r="AD962" i="1"/>
  <c r="AI962" i="1"/>
  <c r="AI1331" i="1"/>
  <c r="AE1331" i="1"/>
  <c r="AD1331" i="1"/>
  <c r="AD872" i="1"/>
  <c r="AE872" i="1"/>
  <c r="AI872" i="1"/>
  <c r="AD1892" i="1"/>
  <c r="AE1892" i="1"/>
  <c r="AI1892" i="1"/>
  <c r="AE1090" i="1"/>
  <c r="AI1090" i="1"/>
  <c r="AD1090" i="1"/>
  <c r="AI1588" i="1"/>
  <c r="AE1588" i="1"/>
  <c r="AD1588" i="1"/>
  <c r="AD2502" i="1"/>
  <c r="AE2502" i="1"/>
  <c r="AI2502" i="1"/>
  <c r="AI2271" i="1"/>
  <c r="AD2271" i="1"/>
  <c r="AE2271" i="1"/>
  <c r="AE2218" i="1"/>
  <c r="AD2218" i="1"/>
  <c r="AI2218" i="1"/>
  <c r="AE2004" i="1"/>
  <c r="AD2004" i="1"/>
  <c r="AI2004" i="1"/>
  <c r="AE772" i="1"/>
  <c r="AD772" i="1"/>
  <c r="AI772" i="1"/>
  <c r="AE838" i="1"/>
  <c r="AD838" i="1"/>
  <c r="AI838" i="1"/>
  <c r="AI1440" i="1"/>
  <c r="AE1440" i="1"/>
  <c r="AD1440" i="1"/>
  <c r="AE2050" i="1"/>
  <c r="AD2050" i="1"/>
  <c r="AI2050" i="1"/>
  <c r="AE2235" i="1"/>
  <c r="AD2235" i="1"/>
  <c r="AI2235" i="1"/>
  <c r="AD1356" i="1"/>
  <c r="AI1356" i="1"/>
  <c r="AE1356" i="1"/>
  <c r="AD1850" i="1"/>
  <c r="AE1850" i="1"/>
  <c r="AI1850" i="1"/>
  <c r="AD2122" i="1"/>
  <c r="AI2122" i="1"/>
  <c r="AE2122" i="1"/>
  <c r="AD1021" i="1"/>
  <c r="AE1021" i="1"/>
  <c r="AI1021" i="1"/>
  <c r="AE2304" i="1"/>
  <c r="AD2304" i="1"/>
  <c r="AI2304" i="1"/>
  <c r="AE1735" i="1"/>
  <c r="AD1735" i="1"/>
  <c r="AI1735" i="1"/>
  <c r="AE1514" i="1"/>
  <c r="AI1514" i="1"/>
  <c r="AD1514" i="1"/>
  <c r="AE897" i="1"/>
  <c r="AD897" i="1"/>
  <c r="AI897" i="1"/>
  <c r="AI2195" i="1"/>
  <c r="AE2195" i="1"/>
  <c r="AD2195" i="1"/>
  <c r="AE1539" i="1"/>
  <c r="AI1539" i="1"/>
  <c r="AD1539" i="1"/>
  <c r="AE1839" i="1"/>
  <c r="AD1839" i="1"/>
  <c r="AI1839" i="1"/>
  <c r="AE2189" i="1"/>
  <c r="AI2189" i="1"/>
  <c r="AD2189" i="1"/>
  <c r="AE2328" i="1"/>
  <c r="AI2328" i="1"/>
  <c r="AD2328" i="1"/>
  <c r="AE2439" i="1"/>
  <c r="AD2439" i="1"/>
  <c r="AI2439" i="1"/>
  <c r="AE928" i="1"/>
  <c r="AI928" i="1"/>
  <c r="AD928" i="1"/>
  <c r="AI2491" i="1"/>
  <c r="AE2491" i="1"/>
  <c r="AD2491" i="1"/>
  <c r="AE2023" i="1"/>
  <c r="AD2023" i="1"/>
  <c r="AI2023" i="1"/>
  <c r="AD2277" i="1"/>
  <c r="AE2277" i="1"/>
  <c r="AI2277" i="1"/>
  <c r="AE2753" i="1"/>
  <c r="AI2753" i="1"/>
  <c r="AD2753" i="1"/>
  <c r="AE1952" i="1"/>
  <c r="AD1952" i="1"/>
  <c r="AI1952" i="1"/>
  <c r="AE957" i="1"/>
  <c r="AI957" i="1"/>
  <c r="AD957" i="1"/>
  <c r="AI1393" i="1"/>
  <c r="AE1393" i="1"/>
  <c r="AD1393" i="1"/>
  <c r="AE1988" i="1"/>
  <c r="AD1988" i="1"/>
  <c r="AI1988" i="1"/>
  <c r="AE1935" i="1"/>
  <c r="AD1935" i="1"/>
  <c r="AI1935" i="1"/>
  <c r="AD2616" i="1"/>
  <c r="AE2616" i="1"/>
  <c r="AI2616" i="1"/>
  <c r="AE2232" i="1"/>
  <c r="AD2232" i="1"/>
  <c r="AI2232" i="1"/>
  <c r="AI2637" i="1"/>
  <c r="AE2637" i="1"/>
  <c r="AD2637" i="1"/>
  <c r="AD1951" i="1"/>
  <c r="AE1951" i="1"/>
  <c r="AI1951" i="1"/>
  <c r="AD1457" i="1"/>
  <c r="AI1457" i="1"/>
  <c r="AE1457" i="1"/>
  <c r="AD1038" i="1"/>
  <c r="AE1038" i="1"/>
  <c r="AI1038" i="1"/>
  <c r="AD2278" i="1"/>
  <c r="AI2278" i="1"/>
  <c r="AE2278" i="1"/>
  <c r="AE2515" i="1"/>
  <c r="AI2515" i="1"/>
  <c r="AD2515" i="1"/>
  <c r="AE1266" i="1"/>
  <c r="AD1266" i="1"/>
  <c r="AI1266" i="1"/>
  <c r="AD1270" i="1"/>
  <c r="AE1270" i="1"/>
  <c r="AI1270" i="1"/>
  <c r="AI974" i="1"/>
  <c r="AE974" i="1"/>
  <c r="AD974" i="1"/>
  <c r="AE2697" i="1"/>
  <c r="AI2697" i="1"/>
  <c r="AD2697" i="1"/>
  <c r="AD1297" i="1"/>
  <c r="AE1297" i="1"/>
  <c r="AI1297" i="1"/>
  <c r="AE1852" i="1"/>
  <c r="AD1852" i="1"/>
  <c r="AI1852" i="1"/>
  <c r="AE1307" i="1"/>
  <c r="AD1307" i="1"/>
  <c r="AI1307" i="1"/>
  <c r="AE2354" i="1"/>
  <c r="AI2354" i="1"/>
  <c r="AD2354" i="1"/>
  <c r="AE2526" i="1"/>
  <c r="AD2526" i="1"/>
  <c r="AI2526" i="1"/>
  <c r="AI1115" i="1"/>
  <c r="AD1115" i="1"/>
  <c r="AE1115" i="1"/>
  <c r="AD2586" i="1"/>
  <c r="AE2586" i="1"/>
  <c r="AI2586" i="1"/>
  <c r="AD2670" i="1"/>
  <c r="AI2670" i="1"/>
  <c r="AE2670" i="1"/>
  <c r="AD1579" i="1"/>
  <c r="AE1579" i="1"/>
  <c r="AI1579" i="1"/>
  <c r="AE2755" i="1"/>
  <c r="AD2755" i="1"/>
  <c r="AI2755" i="1"/>
  <c r="AD1502" i="1"/>
  <c r="AI1502" i="1"/>
  <c r="AE1502" i="1"/>
  <c r="AE2705" i="1"/>
  <c r="AD2705" i="1"/>
  <c r="AI2705" i="1"/>
  <c r="AE1818" i="1"/>
  <c r="AI1818" i="1"/>
  <c r="AD1818" i="1"/>
  <c r="AE1125" i="1"/>
  <c r="AI1125" i="1"/>
  <c r="AD1125" i="1"/>
  <c r="AD1615" i="1"/>
  <c r="AE1615" i="1"/>
  <c r="AI1615" i="1"/>
  <c r="AE2404" i="1"/>
  <c r="AD2404" i="1"/>
  <c r="AI2404" i="1"/>
  <c r="AE2152" i="1"/>
  <c r="AD2152" i="1"/>
  <c r="AI2152" i="1"/>
  <c r="AI1916" i="1"/>
  <c r="AE1916" i="1"/>
  <c r="AD1916" i="1"/>
  <c r="AI1083" i="1"/>
  <c r="AE1083" i="1"/>
  <c r="AD1083" i="1"/>
  <c r="AI1128" i="1"/>
  <c r="AE1128" i="1"/>
  <c r="AD1128" i="1"/>
  <c r="AE1515" i="1"/>
  <c r="AI1515" i="1"/>
  <c r="AD1515" i="1"/>
  <c r="AE2291" i="1"/>
  <c r="AD2291" i="1"/>
  <c r="AI2291" i="1"/>
  <c r="AD2373" i="1"/>
  <c r="AI2373" i="1"/>
  <c r="AE2373" i="1"/>
  <c r="AE2481" i="1"/>
  <c r="AI2481" i="1"/>
  <c r="AD2481" i="1"/>
  <c r="AD2286" i="1"/>
  <c r="AE2286" i="1"/>
  <c r="AI2286" i="1"/>
  <c r="AE2713" i="1"/>
  <c r="AD2713" i="1"/>
  <c r="AI2713" i="1"/>
  <c r="AD1371" i="1"/>
  <c r="AI1371" i="1"/>
  <c r="AE1371" i="1"/>
  <c r="AI1836" i="1"/>
  <c r="AD1836" i="1"/>
  <c r="AE1836" i="1"/>
  <c r="AI2692" i="1"/>
  <c r="AD2692" i="1"/>
  <c r="AE2692" i="1"/>
  <c r="AD1453" i="1"/>
  <c r="AE1453" i="1"/>
  <c r="AI1453" i="1"/>
  <c r="AE1756" i="1"/>
  <c r="AD1756" i="1"/>
  <c r="AI1756" i="1"/>
  <c r="AE1886" i="1"/>
  <c r="AI1886" i="1"/>
  <c r="AD1886" i="1"/>
  <c r="AE1955" i="1"/>
  <c r="AD1955" i="1"/>
  <c r="AI1955" i="1"/>
  <c r="AE997" i="1"/>
  <c r="AD997" i="1"/>
  <c r="AI997" i="1"/>
  <c r="AD831" i="1"/>
  <c r="AE831" i="1"/>
  <c r="AI831" i="1"/>
  <c r="AD1313" i="1"/>
  <c r="AE1313" i="1"/>
  <c r="AI1313" i="1"/>
  <c r="AE1487" i="1"/>
  <c r="AI1487" i="1"/>
  <c r="AD1487" i="1"/>
  <c r="AE947" i="1"/>
  <c r="AI947" i="1"/>
  <c r="AD947" i="1"/>
  <c r="AE1773" i="1"/>
  <c r="AI1773" i="1"/>
  <c r="AD1773" i="1"/>
  <c r="AE2579" i="1"/>
  <c r="AD2579" i="1"/>
  <c r="AI2579" i="1"/>
  <c r="AI2186" i="1"/>
  <c r="AD2186" i="1"/>
  <c r="AE2186" i="1"/>
  <c r="AE2397" i="1"/>
  <c r="AD2397" i="1"/>
  <c r="AI2397" i="1"/>
  <c r="AI1881" i="1"/>
  <c r="AE1881" i="1"/>
  <c r="AD1881" i="1"/>
  <c r="AE887" i="1"/>
  <c r="AI887" i="1"/>
  <c r="AD887" i="1"/>
  <c r="AE1069" i="1"/>
  <c r="AD1069" i="1"/>
  <c r="AI1069" i="1"/>
  <c r="AD2646" i="1"/>
  <c r="AI2646" i="1"/>
  <c r="AE2646" i="1"/>
  <c r="AE2109" i="1"/>
  <c r="AD2109" i="1"/>
  <c r="AI2109" i="1"/>
  <c r="AD1747" i="1"/>
  <c r="AE1747" i="1"/>
  <c r="AI1747" i="1"/>
  <c r="AD2380" i="1"/>
  <c r="AI2380" i="1"/>
  <c r="AE2380" i="1"/>
  <c r="AD2156" i="1"/>
  <c r="AI2156" i="1"/>
  <c r="AE2156" i="1"/>
  <c r="AE1942" i="1"/>
  <c r="AD1942" i="1"/>
  <c r="AI1942" i="1"/>
  <c r="AI1256" i="1"/>
  <c r="AD1256" i="1"/>
  <c r="AE1256" i="1"/>
  <c r="AD2706" i="1"/>
  <c r="AE2706" i="1"/>
  <c r="AI2706" i="1"/>
  <c r="AE878" i="1"/>
  <c r="AD878" i="1"/>
  <c r="AI878" i="1"/>
  <c r="AD2399" i="1"/>
  <c r="AE2399" i="1"/>
  <c r="AI2399" i="1"/>
  <c r="AI1607" i="1"/>
  <c r="AD1607" i="1"/>
  <c r="AE1607" i="1"/>
  <c r="AE2396" i="1"/>
  <c r="AD2396" i="1"/>
  <c r="AI2396" i="1"/>
  <c r="AE2438" i="1"/>
  <c r="AI2438" i="1"/>
  <c r="AD2438" i="1"/>
  <c r="AE1574" i="1"/>
  <c r="AD1574" i="1"/>
  <c r="AI1574" i="1"/>
  <c r="AD2656" i="1"/>
  <c r="AI2656" i="1"/>
  <c r="AE2656" i="1"/>
  <c r="AD2330" i="1"/>
  <c r="AE2330" i="1"/>
  <c r="AI2330" i="1"/>
  <c r="AI1329" i="1"/>
  <c r="AD1329" i="1"/>
  <c r="AE1329" i="1"/>
  <c r="AE1052" i="1"/>
  <c r="AI1052" i="1"/>
  <c r="AD1052" i="1"/>
  <c r="AD2443" i="1"/>
  <c r="AI2443" i="1"/>
  <c r="AE2443" i="1"/>
  <c r="AE1330" i="1"/>
  <c r="AD1330" i="1"/>
  <c r="AI1330" i="1"/>
  <c r="AD816" i="1"/>
  <c r="AE816" i="1"/>
  <c r="AI816" i="1"/>
  <c r="AI1895" i="1"/>
  <c r="AE1895" i="1"/>
  <c r="AD1895" i="1"/>
  <c r="AE2585" i="1"/>
  <c r="AI2585" i="1"/>
  <c r="AD2585" i="1"/>
  <c r="AE2268" i="1"/>
  <c r="AI2268" i="1"/>
  <c r="AD2268" i="1"/>
  <c r="AE1796" i="1"/>
  <c r="AD1796" i="1"/>
  <c r="AI1796" i="1"/>
  <c r="AI2026" i="1"/>
  <c r="AE2026" i="1"/>
  <c r="AD2026" i="1"/>
  <c r="AE1037" i="1"/>
  <c r="AD1037" i="1"/>
  <c r="AI1037" i="1"/>
  <c r="AE1354" i="1"/>
  <c r="AD1354" i="1"/>
  <c r="AI1354" i="1"/>
  <c r="AI1764" i="1"/>
  <c r="AD1764" i="1"/>
  <c r="AE1764" i="1"/>
  <c r="AE1567" i="1"/>
  <c r="AI1567" i="1"/>
  <c r="AD1567" i="1"/>
  <c r="AE814" i="1"/>
  <c r="AD814" i="1"/>
  <c r="AI814" i="1"/>
  <c r="AE2336" i="1"/>
  <c r="AD2336" i="1"/>
  <c r="AI2336" i="1"/>
  <c r="AD2503" i="1"/>
  <c r="AE2503" i="1"/>
  <c r="AI2503" i="1"/>
  <c r="AE1107" i="1"/>
  <c r="AI1107" i="1"/>
  <c r="AD1107" i="1"/>
  <c r="AE979" i="1"/>
  <c r="AD979" i="1"/>
  <c r="AI979" i="1"/>
  <c r="AE1543" i="1"/>
  <c r="AI1543" i="1"/>
  <c r="AD1543" i="1"/>
  <c r="AD1495" i="1"/>
  <c r="AI1495" i="1"/>
  <c r="AE1495" i="1"/>
  <c r="AD895" i="1"/>
  <c r="AI895" i="1"/>
  <c r="AE895" i="1"/>
  <c r="AE2550" i="1"/>
  <c r="AI2550" i="1"/>
  <c r="AD2550" i="1"/>
  <c r="AE2244" i="1"/>
  <c r="AD2244" i="1"/>
  <c r="AI2244" i="1"/>
  <c r="AD1157" i="1"/>
  <c r="AE1157" i="1"/>
  <c r="AI1157" i="1"/>
  <c r="AS1737" i="1"/>
  <c r="C2459" i="1"/>
  <c r="H2459" i="1"/>
  <c r="D2459" i="1"/>
  <c r="C2502" i="1"/>
  <c r="H2502" i="1"/>
  <c r="D2502" i="1"/>
  <c r="C1565" i="1"/>
  <c r="H1565" i="1"/>
  <c r="D1565" i="1"/>
  <c r="H1698" i="1"/>
  <c r="D1698" i="1"/>
  <c r="C1698" i="1"/>
  <c r="H1389" i="1"/>
  <c r="D1389" i="1"/>
  <c r="C1389" i="1"/>
  <c r="D1128" i="1"/>
  <c r="H1128" i="1"/>
  <c r="C1128" i="1"/>
  <c r="D1877" i="1"/>
  <c r="C1877" i="1"/>
  <c r="H1877" i="1"/>
  <c r="C2461" i="1"/>
  <c r="D2461" i="1"/>
  <c r="H2461" i="1"/>
  <c r="D1681" i="1"/>
  <c r="C1681" i="1"/>
  <c r="H1681" i="1"/>
  <c r="D1795" i="1"/>
  <c r="C1795" i="1"/>
  <c r="H1795" i="1"/>
  <c r="D2591" i="1"/>
  <c r="C2591" i="1"/>
  <c r="H2591" i="1"/>
  <c r="H1616" i="1"/>
  <c r="D1616" i="1"/>
  <c r="C1616" i="1"/>
  <c r="C2623" i="1"/>
  <c r="D2623" i="1"/>
  <c r="H2623" i="1"/>
  <c r="F773" i="1"/>
  <c r="F1033" i="1"/>
  <c r="AS1745" i="1"/>
  <c r="AT2442" i="1"/>
  <c r="AT2357" i="1"/>
  <c r="AT2321" i="1"/>
  <c r="AT1046" i="1"/>
  <c r="AT2511" i="1"/>
  <c r="AT1178" i="1"/>
  <c r="AT1326" i="1"/>
  <c r="E1730" i="1"/>
  <c r="F1217" i="1"/>
  <c r="E1824" i="1"/>
  <c r="Q1055" i="1"/>
  <c r="V1055" i="1"/>
  <c r="R1055" i="1"/>
  <c r="Q1350" i="1"/>
  <c r="R1350" i="1"/>
  <c r="V1350" i="1"/>
  <c r="Q1063" i="1"/>
  <c r="R1063" i="1"/>
  <c r="V1063" i="1"/>
  <c r="V2263" i="1"/>
  <c r="Q2263" i="1"/>
  <c r="R2263" i="1"/>
  <c r="V1830" i="1"/>
  <c r="R1830" i="1"/>
  <c r="Q1830" i="1"/>
  <c r="R2251" i="1"/>
  <c r="Q2251" i="1"/>
  <c r="V2251" i="1"/>
  <c r="R1006" i="1"/>
  <c r="Q1006" i="1"/>
  <c r="V1006" i="1"/>
  <c r="R2548" i="1"/>
  <c r="Q2548" i="1"/>
  <c r="V2548" i="1"/>
  <c r="V1519" i="1"/>
  <c r="Q1519" i="1"/>
  <c r="R1519" i="1"/>
  <c r="Q2153" i="1"/>
  <c r="R2153" i="1"/>
  <c r="V2153" i="1"/>
  <c r="T2273" i="1"/>
  <c r="R1037" i="1"/>
  <c r="Q1037" i="1"/>
  <c r="V1037" i="1"/>
  <c r="R2146" i="1"/>
  <c r="Q2146" i="1"/>
  <c r="V2146" i="1"/>
  <c r="F2266" i="1"/>
  <c r="R944" i="1"/>
  <c r="Q944" i="1"/>
  <c r="V944" i="1"/>
  <c r="R1630" i="1"/>
  <c r="V1630" i="1"/>
  <c r="Q1630" i="1"/>
  <c r="R1386" i="1"/>
  <c r="V1386" i="1"/>
  <c r="Q1386" i="1"/>
  <c r="Q926" i="1"/>
  <c r="R926" i="1"/>
  <c r="V926" i="1"/>
  <c r="Q2753" i="1"/>
  <c r="V2753" i="1"/>
  <c r="R2753" i="1"/>
  <c r="T2148" i="1"/>
  <c r="F2402" i="1"/>
  <c r="E2020" i="1"/>
  <c r="F2721" i="1"/>
  <c r="E2004" i="1"/>
  <c r="E1696" i="1"/>
  <c r="V2274" i="1"/>
  <c r="Q2274" i="1"/>
  <c r="R2274" i="1"/>
  <c r="R857" i="1"/>
  <c r="Q857" i="1"/>
  <c r="V857" i="1"/>
  <c r="R1156" i="1"/>
  <c r="Q1156" i="1"/>
  <c r="V1156" i="1"/>
  <c r="R960" i="1"/>
  <c r="V960" i="1"/>
  <c r="Q960" i="1"/>
  <c r="V2025" i="1"/>
  <c r="R2025" i="1"/>
  <c r="Q2025" i="1"/>
  <c r="AG915" i="1"/>
  <c r="AS1981" i="1"/>
  <c r="F2329" i="1"/>
  <c r="R1153" i="1"/>
  <c r="Q1153" i="1"/>
  <c r="V1153" i="1"/>
  <c r="Q2468" i="1"/>
  <c r="R2468" i="1"/>
  <c r="V2468" i="1"/>
  <c r="V2744" i="1"/>
  <c r="R2744" i="1"/>
  <c r="Q2744" i="1"/>
  <c r="R2073" i="1"/>
  <c r="Q2073" i="1"/>
  <c r="V2073" i="1"/>
  <c r="Q2601" i="1"/>
  <c r="R2601" i="1"/>
  <c r="V2601" i="1"/>
  <c r="V2166" i="1"/>
  <c r="R2166" i="1"/>
  <c r="Q2166" i="1"/>
  <c r="V2674" i="1"/>
  <c r="Q2674" i="1"/>
  <c r="R2674" i="1"/>
  <c r="R991" i="1"/>
  <c r="V991" i="1"/>
  <c r="Q991" i="1"/>
  <c r="R1228" i="1"/>
  <c r="Q1228" i="1"/>
  <c r="V1228" i="1"/>
  <c r="T2597" i="1"/>
  <c r="F2073" i="1"/>
  <c r="E1588" i="1"/>
  <c r="F1044" i="1"/>
  <c r="F2385" i="1"/>
  <c r="F2656" i="1"/>
  <c r="Q1134" i="1"/>
  <c r="R1134" i="1"/>
  <c r="V1134" i="1"/>
  <c r="V1634" i="1"/>
  <c r="Q1634" i="1"/>
  <c r="R1634" i="1"/>
  <c r="Q2563" i="1"/>
  <c r="R2563" i="1"/>
  <c r="V2563" i="1"/>
  <c r="Q2062" i="1"/>
  <c r="R2062" i="1"/>
  <c r="V2062" i="1"/>
  <c r="R1876" i="1"/>
  <c r="Q1876" i="1"/>
  <c r="V1876" i="1"/>
  <c r="R2000" i="1"/>
  <c r="Q2000" i="1"/>
  <c r="V2000" i="1"/>
  <c r="R2640" i="1"/>
  <c r="Q2640" i="1"/>
  <c r="V2640" i="1"/>
  <c r="V1245" i="1"/>
  <c r="Q1245" i="1"/>
  <c r="R1245" i="1"/>
  <c r="R1654" i="1"/>
  <c r="V1654" i="1"/>
  <c r="Q1654" i="1"/>
  <c r="R1109" i="1"/>
  <c r="Q1109" i="1"/>
  <c r="V1109" i="1"/>
  <c r="R1336" i="1"/>
  <c r="V1336" i="1"/>
  <c r="Q1336" i="1"/>
  <c r="R1526" i="1"/>
  <c r="V1526" i="1"/>
  <c r="Q1526" i="1"/>
  <c r="V1590" i="1"/>
  <c r="R1590" i="1"/>
  <c r="Q1590" i="1"/>
  <c r="Q1438" i="1"/>
  <c r="V1438" i="1"/>
  <c r="R1438" i="1"/>
  <c r="V2388" i="1"/>
  <c r="R2388" i="1"/>
  <c r="Q2388" i="1"/>
  <c r="Q872" i="1"/>
  <c r="R872" i="1"/>
  <c r="V872" i="1"/>
  <c r="R1032" i="1"/>
  <c r="Q1032" i="1"/>
  <c r="V1032" i="1"/>
  <c r="R2575" i="1"/>
  <c r="V2575" i="1"/>
  <c r="Q2575" i="1"/>
  <c r="Q1488" i="1"/>
  <c r="R1488" i="1"/>
  <c r="V1488" i="1"/>
  <c r="R2310" i="1"/>
  <c r="V2310" i="1"/>
  <c r="Q2310" i="1"/>
  <c r="R2584" i="1"/>
  <c r="V2584" i="1"/>
  <c r="Q2584" i="1"/>
  <c r="R1838" i="1"/>
  <c r="Q1838" i="1"/>
  <c r="V1838" i="1"/>
  <c r="V1405" i="1"/>
  <c r="R1405" i="1"/>
  <c r="Q1405" i="1"/>
  <c r="R1285" i="1"/>
  <c r="Q1285" i="1"/>
  <c r="V1285" i="1"/>
  <c r="R2506" i="1"/>
  <c r="Q2506" i="1"/>
  <c r="V2506" i="1"/>
  <c r="V1305" i="1"/>
  <c r="R1305" i="1"/>
  <c r="Q1305" i="1"/>
  <c r="Q2291" i="1"/>
  <c r="V2291" i="1"/>
  <c r="R2291" i="1"/>
  <c r="Q2231" i="1"/>
  <c r="R2231" i="1"/>
  <c r="V2231" i="1"/>
  <c r="R1703" i="1"/>
  <c r="V1703" i="1"/>
  <c r="Q1703" i="1"/>
  <c r="Q2143" i="1"/>
  <c r="R2143" i="1"/>
  <c r="V2143" i="1"/>
  <c r="R1546" i="1"/>
  <c r="V1546" i="1"/>
  <c r="Q1546" i="1"/>
  <c r="Q822" i="1"/>
  <c r="V822" i="1"/>
  <c r="R822" i="1"/>
  <c r="Q1241" i="1"/>
  <c r="R1241" i="1"/>
  <c r="V1241" i="1"/>
  <c r="V989" i="1"/>
  <c r="R989" i="1"/>
  <c r="Q989" i="1"/>
  <c r="R800" i="1"/>
  <c r="V800" i="1"/>
  <c r="Q800" i="1"/>
  <c r="V2174" i="1"/>
  <c r="R2174" i="1"/>
  <c r="Q2174" i="1"/>
  <c r="Q2293" i="1"/>
  <c r="R2293" i="1"/>
  <c r="V2293" i="1"/>
  <c r="Q899" i="1"/>
  <c r="R899" i="1"/>
  <c r="V899" i="1"/>
  <c r="R1335" i="1"/>
  <c r="V1335" i="1"/>
  <c r="Q1335" i="1"/>
  <c r="R906" i="1"/>
  <c r="V906" i="1"/>
  <c r="Q906" i="1"/>
  <c r="Q2090" i="1"/>
  <c r="R2090" i="1"/>
  <c r="V2090" i="1"/>
  <c r="Q2226" i="1"/>
  <c r="R2226" i="1"/>
  <c r="V2226" i="1"/>
  <c r="V1015" i="1"/>
  <c r="Q1015" i="1"/>
  <c r="R1015" i="1"/>
  <c r="Q813" i="1"/>
  <c r="V813" i="1"/>
  <c r="R813" i="1"/>
  <c r="R2013" i="1"/>
  <c r="V2013" i="1"/>
  <c r="Q2013" i="1"/>
  <c r="R1805" i="1"/>
  <c r="Q1805" i="1"/>
  <c r="V1805" i="1"/>
  <c r="V2437" i="1"/>
  <c r="R2437" i="1"/>
  <c r="Q2437" i="1"/>
  <c r="V1604" i="1"/>
  <c r="R1604" i="1"/>
  <c r="Q1604" i="1"/>
  <c r="R1928" i="1"/>
  <c r="V1928" i="1"/>
  <c r="Q1928" i="1"/>
  <c r="R948" i="1"/>
  <c r="Q948" i="1"/>
  <c r="V948" i="1"/>
  <c r="R767" i="1"/>
  <c r="Q767" i="1"/>
  <c r="V767" i="1"/>
  <c r="R2114" i="1"/>
  <c r="Q2114" i="1"/>
  <c r="V2114" i="1"/>
  <c r="R1288" i="1"/>
  <c r="Q1288" i="1"/>
  <c r="V1288" i="1"/>
  <c r="V2212" i="1"/>
  <c r="Q2212" i="1"/>
  <c r="R2212" i="1"/>
  <c r="Q1943" i="1"/>
  <c r="R1943" i="1"/>
  <c r="V1943" i="1"/>
  <c r="Q1430" i="1"/>
  <c r="V1430" i="1"/>
  <c r="R1430" i="1"/>
  <c r="V1207" i="1"/>
  <c r="Q1207" i="1"/>
  <c r="R1207" i="1"/>
  <c r="V1988" i="1"/>
  <c r="R1988" i="1"/>
  <c r="Q1988" i="1"/>
  <c r="R2163" i="1"/>
  <c r="Q2163" i="1"/>
  <c r="V2163" i="1"/>
  <c r="Q2612" i="1"/>
  <c r="R2612" i="1"/>
  <c r="V2612" i="1"/>
  <c r="R2619" i="1"/>
  <c r="Q2619" i="1"/>
  <c r="V2619" i="1"/>
  <c r="R1112" i="1"/>
  <c r="Q1112" i="1"/>
  <c r="V1112" i="1"/>
  <c r="R1967" i="1"/>
  <c r="Q1967" i="1"/>
  <c r="V1967" i="1"/>
  <c r="Q2487" i="1"/>
  <c r="V2487" i="1"/>
  <c r="R2487" i="1"/>
  <c r="R1700" i="1"/>
  <c r="V1700" i="1"/>
  <c r="Q1700" i="1"/>
  <c r="R1910" i="1"/>
  <c r="V1910" i="1"/>
  <c r="Q1910" i="1"/>
  <c r="V2338" i="1"/>
  <c r="R2338" i="1"/>
  <c r="Q2338" i="1"/>
  <c r="R2200" i="1"/>
  <c r="V2200" i="1"/>
  <c r="Q2200" i="1"/>
  <c r="V1684" i="1"/>
  <c r="R1684" i="1"/>
  <c r="Q1684" i="1"/>
  <c r="Q980" i="1"/>
  <c r="R980" i="1"/>
  <c r="V980" i="1"/>
  <c r="Q2472" i="1"/>
  <c r="V2472" i="1"/>
  <c r="R2472" i="1"/>
  <c r="Q1217" i="1"/>
  <c r="R1217" i="1"/>
  <c r="V1217" i="1"/>
  <c r="R1704" i="1"/>
  <c r="Q1704" i="1"/>
  <c r="V1704" i="1"/>
  <c r="R2050" i="1"/>
  <c r="V2050" i="1"/>
  <c r="Q2050" i="1"/>
  <c r="R2471" i="1"/>
  <c r="Q2471" i="1"/>
  <c r="V2471" i="1"/>
  <c r="V2415" i="1"/>
  <c r="R2415" i="1"/>
  <c r="Q2415" i="1"/>
  <c r="R2117" i="1"/>
  <c r="Q2117" i="1"/>
  <c r="V2117" i="1"/>
  <c r="R1904" i="1"/>
  <c r="Q1904" i="1"/>
  <c r="V1904" i="1"/>
  <c r="V2178" i="1"/>
  <c r="Q2178" i="1"/>
  <c r="R2178" i="1"/>
  <c r="Q2349" i="1"/>
  <c r="V2349" i="1"/>
  <c r="R2349" i="1"/>
  <c r="R898" i="1"/>
  <c r="Q898" i="1"/>
  <c r="V898" i="1"/>
  <c r="R2197" i="1"/>
  <c r="Q2197" i="1"/>
  <c r="V2197" i="1"/>
  <c r="R2367" i="1"/>
  <c r="Q2367" i="1"/>
  <c r="V2367" i="1"/>
  <c r="V863" i="1"/>
  <c r="R863" i="1"/>
  <c r="Q863" i="1"/>
  <c r="V2448" i="1"/>
  <c r="Q2448" i="1"/>
  <c r="R2448" i="1"/>
  <c r="V1420" i="1"/>
  <c r="Q1420" i="1"/>
  <c r="R1420" i="1"/>
  <c r="V1645" i="1"/>
  <c r="R1645" i="1"/>
  <c r="Q1645" i="1"/>
  <c r="Q2592" i="1"/>
  <c r="R2592" i="1"/>
  <c r="V2592" i="1"/>
  <c r="R861" i="1"/>
  <c r="V861" i="1"/>
  <c r="Q861" i="1"/>
  <c r="Q2171" i="1"/>
  <c r="R2171" i="1"/>
  <c r="V2171" i="1"/>
  <c r="R2505" i="1"/>
  <c r="Q2505" i="1"/>
  <c r="V2505" i="1"/>
  <c r="R1588" i="1"/>
  <c r="V1588" i="1"/>
  <c r="Q1588" i="1"/>
  <c r="R1561" i="1"/>
  <c r="V1561" i="1"/>
  <c r="Q1561" i="1"/>
  <c r="Q2026" i="1"/>
  <c r="V2026" i="1"/>
  <c r="R2026" i="1"/>
  <c r="R2347" i="1"/>
  <c r="V2347" i="1"/>
  <c r="Q2347" i="1"/>
  <c r="R2557" i="1"/>
  <c r="V2557" i="1"/>
  <c r="Q2557" i="1"/>
  <c r="R1957" i="1"/>
  <c r="Q1957" i="1"/>
  <c r="V1957" i="1"/>
  <c r="V2147" i="1"/>
  <c r="R2147" i="1"/>
  <c r="Q2147" i="1"/>
  <c r="V1617" i="1"/>
  <c r="R1617" i="1"/>
  <c r="Q1617" i="1"/>
  <c r="R1315" i="1"/>
  <c r="V1315" i="1"/>
  <c r="Q1315" i="1"/>
  <c r="V817" i="1"/>
  <c r="R817" i="1"/>
  <c r="Q817" i="1"/>
  <c r="R2254" i="1"/>
  <c r="V2254" i="1"/>
  <c r="Q2254" i="1"/>
  <c r="Q2055" i="1"/>
  <c r="R2055" i="1"/>
  <c r="V2055" i="1"/>
  <c r="Q1036" i="1"/>
  <c r="V1036" i="1"/>
  <c r="R1036" i="1"/>
  <c r="R1242" i="1"/>
  <c r="V1242" i="1"/>
  <c r="Q1242" i="1"/>
  <c r="R1536" i="1"/>
  <c r="Q1536" i="1"/>
  <c r="V1536" i="1"/>
  <c r="V916" i="1"/>
  <c r="Q916" i="1"/>
  <c r="R916" i="1"/>
  <c r="R2344" i="1"/>
  <c r="Q2344" i="1"/>
  <c r="V2344" i="1"/>
  <c r="T2215" i="1"/>
  <c r="AG817" i="1"/>
  <c r="F2140" i="1"/>
  <c r="AG2223" i="1"/>
  <c r="F2096" i="1"/>
  <c r="F813" i="1"/>
  <c r="Q841" i="1"/>
  <c r="R841" i="1"/>
  <c r="V841" i="1"/>
  <c r="Q1030" i="1"/>
  <c r="V1030" i="1"/>
  <c r="R1030" i="1"/>
  <c r="Q1996" i="1"/>
  <c r="R1996" i="1"/>
  <c r="V1996" i="1"/>
  <c r="Q2524" i="1"/>
  <c r="R2524" i="1"/>
  <c r="V2524" i="1"/>
  <c r="AT1437" i="1"/>
  <c r="H1269" i="1"/>
  <c r="D1269" i="1"/>
  <c r="C1269" i="1"/>
  <c r="D1474" i="1"/>
  <c r="C1474" i="1"/>
  <c r="H1474" i="1"/>
  <c r="C2390" i="1"/>
  <c r="D2390" i="1"/>
  <c r="H2390" i="1"/>
  <c r="C1187" i="1"/>
  <c r="D1187" i="1"/>
  <c r="H1187" i="1"/>
  <c r="H993" i="1"/>
  <c r="D993" i="1"/>
  <c r="C993" i="1"/>
  <c r="D1161" i="1"/>
  <c r="C1161" i="1"/>
  <c r="H1161" i="1"/>
  <c r="H845" i="1"/>
  <c r="D845" i="1"/>
  <c r="C845" i="1"/>
  <c r="D2208" i="1"/>
  <c r="C2208" i="1"/>
  <c r="H2208" i="1"/>
  <c r="D2430" i="1"/>
  <c r="H2430" i="1"/>
  <c r="C2430" i="1"/>
  <c r="D1801" i="1"/>
  <c r="H1801" i="1"/>
  <c r="C1801" i="1"/>
  <c r="D1404" i="1"/>
  <c r="C1404" i="1"/>
  <c r="H1404" i="1"/>
  <c r="C901" i="1"/>
  <c r="H901" i="1"/>
  <c r="D901" i="1"/>
  <c r="D1991" i="1"/>
  <c r="H1991" i="1"/>
  <c r="C1991" i="1"/>
  <c r="D962" i="1"/>
  <c r="C962" i="1"/>
  <c r="H962" i="1"/>
  <c r="AD860" i="1"/>
  <c r="AE860" i="1"/>
  <c r="AI860" i="1"/>
  <c r="AE1518" i="1"/>
  <c r="AD1518" i="1"/>
  <c r="AI1518" i="1"/>
  <c r="AD1346" i="1"/>
  <c r="AI1346" i="1"/>
  <c r="AE1346" i="1"/>
  <c r="AS994" i="1"/>
  <c r="H1800" i="1"/>
  <c r="D1800" i="1"/>
  <c r="C1800" i="1"/>
  <c r="C1037" i="1"/>
  <c r="H1037" i="1"/>
  <c r="D1037" i="1"/>
  <c r="D1704" i="1"/>
  <c r="C1704" i="1"/>
  <c r="H1704" i="1"/>
  <c r="D1206" i="1"/>
  <c r="C1206" i="1"/>
  <c r="H1206" i="1"/>
  <c r="H1649" i="1"/>
  <c r="C1649" i="1"/>
  <c r="D1649" i="1"/>
  <c r="D2410" i="1"/>
  <c r="H2410" i="1"/>
  <c r="C2410" i="1"/>
  <c r="C779" i="1"/>
  <c r="D779" i="1"/>
  <c r="H779" i="1"/>
  <c r="D1508" i="1"/>
  <c r="C1508" i="1"/>
  <c r="H1508" i="1"/>
  <c r="H2718" i="1"/>
  <c r="C2718" i="1"/>
  <c r="D2718" i="1"/>
  <c r="D2333" i="1"/>
  <c r="C2333" i="1"/>
  <c r="H2333" i="1"/>
  <c r="D1048" i="1"/>
  <c r="C1048" i="1"/>
  <c r="H1048" i="1"/>
  <c r="H1701" i="1"/>
  <c r="D1701" i="1"/>
  <c r="C1701" i="1"/>
  <c r="H2175" i="1"/>
  <c r="C2175" i="1"/>
  <c r="D2175" i="1"/>
  <c r="D1996" i="1"/>
  <c r="C1996" i="1"/>
  <c r="H1996" i="1"/>
  <c r="AD2253" i="1"/>
  <c r="AI2253" i="1"/>
  <c r="AE2253" i="1"/>
  <c r="AE2760" i="1"/>
  <c r="AD2760" i="1"/>
  <c r="AI2760" i="1"/>
  <c r="AS1702" i="1"/>
  <c r="AT1028" i="1"/>
  <c r="AT1003" i="1"/>
  <c r="AT2742" i="1"/>
  <c r="AS1634" i="1"/>
  <c r="AT1904" i="1"/>
  <c r="AS1904" i="1"/>
  <c r="AT1469" i="1"/>
  <c r="AT1289" i="1"/>
  <c r="AT2621" i="1"/>
  <c r="C1327" i="1"/>
  <c r="H1327" i="1"/>
  <c r="D1327" i="1"/>
  <c r="C2283" i="1"/>
  <c r="D2283" i="1"/>
  <c r="H2283" i="1"/>
  <c r="D1881" i="1"/>
  <c r="H1881" i="1"/>
  <c r="C1881" i="1"/>
  <c r="D2067" i="1"/>
  <c r="C2067" i="1"/>
  <c r="H2067" i="1"/>
  <c r="D1350" i="1"/>
  <c r="H1350" i="1"/>
  <c r="C1350" i="1"/>
  <c r="C1352" i="1"/>
  <c r="H1352" i="1"/>
  <c r="D1352" i="1"/>
  <c r="H1199" i="1"/>
  <c r="C1199" i="1"/>
  <c r="D1199" i="1"/>
  <c r="H2549" i="1"/>
  <c r="C2549" i="1"/>
  <c r="D2549" i="1"/>
  <c r="H833" i="1"/>
  <c r="C833" i="1"/>
  <c r="D833" i="1"/>
  <c r="H2699" i="1"/>
  <c r="C2699" i="1"/>
  <c r="D2699" i="1"/>
  <c r="D902" i="1"/>
  <c r="C902" i="1"/>
  <c r="H902" i="1"/>
  <c r="D1366" i="1"/>
  <c r="H1366" i="1"/>
  <c r="C1366" i="1"/>
  <c r="D1318" i="1"/>
  <c r="C1318" i="1"/>
  <c r="H1318" i="1"/>
  <c r="D1950" i="1"/>
  <c r="H1950" i="1"/>
  <c r="C1950" i="1"/>
  <c r="AE2748" i="1"/>
  <c r="AD2748" i="1"/>
  <c r="AI2748" i="1"/>
  <c r="AI2379" i="1"/>
  <c r="AE2379" i="1"/>
  <c r="AD2379" i="1"/>
  <c r="AS1532" i="1"/>
  <c r="AT2241" i="1"/>
  <c r="AS2241" i="1"/>
  <c r="C1149" i="1"/>
  <c r="D1149" i="1"/>
  <c r="H1149" i="1"/>
  <c r="C2592" i="1"/>
  <c r="H2592" i="1"/>
  <c r="D2592" i="1"/>
  <c r="D1089" i="1"/>
  <c r="H1089" i="1"/>
  <c r="C1089" i="1"/>
  <c r="C995" i="1"/>
  <c r="D995" i="1"/>
  <c r="H995" i="1"/>
  <c r="C1966" i="1"/>
  <c r="H1966" i="1"/>
  <c r="D1966" i="1"/>
  <c r="C1829" i="1"/>
  <c r="H1829" i="1"/>
  <c r="D1829" i="1"/>
  <c r="D1084" i="1"/>
  <c r="C1084" i="1"/>
  <c r="H1084" i="1"/>
  <c r="C1443" i="1"/>
  <c r="H1443" i="1"/>
  <c r="D1443" i="1"/>
  <c r="D1015" i="1"/>
  <c r="H1015" i="1"/>
  <c r="C1015" i="1"/>
  <c r="D2168" i="1"/>
  <c r="C2168" i="1"/>
  <c r="H2168" i="1"/>
  <c r="D1815" i="1"/>
  <c r="H1815" i="1"/>
  <c r="C1815" i="1"/>
  <c r="D2049" i="1"/>
  <c r="H2049" i="1"/>
  <c r="C2049" i="1"/>
  <c r="H2356" i="1"/>
  <c r="D2356" i="1"/>
  <c r="C2356" i="1"/>
  <c r="D1891" i="1"/>
  <c r="C1891" i="1"/>
  <c r="H1891" i="1"/>
  <c r="AD1210" i="1"/>
  <c r="AE1210" i="1"/>
  <c r="AI1210" i="1"/>
  <c r="AD2241" i="1"/>
  <c r="AE2241" i="1"/>
  <c r="AI2241" i="1"/>
  <c r="AE1961" i="1"/>
  <c r="AD1961" i="1"/>
  <c r="AI1961" i="1"/>
  <c r="AD2545" i="1"/>
  <c r="AE2545" i="1"/>
  <c r="AI2545" i="1"/>
  <c r="AD1896" i="1"/>
  <c r="AI1896" i="1"/>
  <c r="AE1896" i="1"/>
  <c r="AE812" i="1"/>
  <c r="AD812" i="1"/>
  <c r="AI812" i="1"/>
  <c r="AD1572" i="1"/>
  <c r="AE1572" i="1"/>
  <c r="AI1572" i="1"/>
  <c r="AI1549" i="1"/>
  <c r="AE1549" i="1"/>
  <c r="AD1549" i="1"/>
  <c r="AE1621" i="1"/>
  <c r="AD1621" i="1"/>
  <c r="AI1621" i="1"/>
  <c r="AI1847" i="1"/>
  <c r="AE1847" i="1"/>
  <c r="AD1847" i="1"/>
  <c r="AD2599" i="1"/>
  <c r="AE2599" i="1"/>
  <c r="AI2599" i="1"/>
  <c r="AE1286" i="1"/>
  <c r="AI1286" i="1"/>
  <c r="AD1286" i="1"/>
  <c r="AD1113" i="1"/>
  <c r="AE1113" i="1"/>
  <c r="AI1113" i="1"/>
  <c r="AE2300" i="1"/>
  <c r="AD2300" i="1"/>
  <c r="AI2300" i="1"/>
  <c r="AE1327" i="1"/>
  <c r="AD1327" i="1"/>
  <c r="AI1327" i="1"/>
  <c r="AD2615" i="1"/>
  <c r="AE2615" i="1"/>
  <c r="AI2615" i="1"/>
  <c r="AD2672" i="1"/>
  <c r="AE2672" i="1"/>
  <c r="AI2672" i="1"/>
  <c r="AD919" i="1"/>
  <c r="AE919" i="1"/>
  <c r="AI919" i="1"/>
  <c r="AE2045" i="1"/>
  <c r="AI2045" i="1"/>
  <c r="AD2045" i="1"/>
  <c r="AD1832" i="1"/>
  <c r="AE1832" i="1"/>
  <c r="AI1832" i="1"/>
  <c r="AD2641" i="1"/>
  <c r="AI2641" i="1"/>
  <c r="AE2641" i="1"/>
  <c r="AI2490" i="1"/>
  <c r="AD2490" i="1"/>
  <c r="AE2490" i="1"/>
  <c r="AI1390" i="1"/>
  <c r="AD1390" i="1"/>
  <c r="AE1390" i="1"/>
  <c r="AD1243" i="1"/>
  <c r="AE1243" i="1"/>
  <c r="AI1243" i="1"/>
  <c r="AD1585" i="1"/>
  <c r="AE1585" i="1"/>
  <c r="AI1585" i="1"/>
  <c r="AE2442" i="1"/>
  <c r="AD2442" i="1"/>
  <c r="AI2442" i="1"/>
  <c r="AE2248" i="1"/>
  <c r="AD2248" i="1"/>
  <c r="AI2248" i="1"/>
  <c r="AD1890" i="1"/>
  <c r="AE1890" i="1"/>
  <c r="AI1890" i="1"/>
  <c r="AE1055" i="1"/>
  <c r="AD1055" i="1"/>
  <c r="AI1055" i="1"/>
  <c r="AD1559" i="1"/>
  <c r="AE1559" i="1"/>
  <c r="AI1559" i="1"/>
  <c r="AD1244" i="1"/>
  <c r="AI1244" i="1"/>
  <c r="AE1244" i="1"/>
  <c r="AE2136" i="1"/>
  <c r="AD2136" i="1"/>
  <c r="AI2136" i="1"/>
  <c r="AI1251" i="1"/>
  <c r="AE1251" i="1"/>
  <c r="AD1251" i="1"/>
  <c r="AE1154" i="1"/>
  <c r="AD1154" i="1"/>
  <c r="AI1154" i="1"/>
  <c r="AD771" i="1"/>
  <c r="AI771" i="1"/>
  <c r="AE771" i="1"/>
  <c r="AE2665" i="1"/>
  <c r="AI2665" i="1"/>
  <c r="AD2665" i="1"/>
  <c r="AI2601" i="1"/>
  <c r="AE2601" i="1"/>
  <c r="AD2601" i="1"/>
  <c r="AE927" i="1"/>
  <c r="AD927" i="1"/>
  <c r="AI927" i="1"/>
  <c r="AD2308" i="1"/>
  <c r="AE2308" i="1"/>
  <c r="AI2308" i="1"/>
  <c r="AI1604" i="1"/>
  <c r="AE1604" i="1"/>
  <c r="AD1604" i="1"/>
  <c r="AI2573" i="1"/>
  <c r="AD2573" i="1"/>
  <c r="AE2573" i="1"/>
  <c r="AE2603" i="1"/>
  <c r="AI2603" i="1"/>
  <c r="AD2603" i="1"/>
  <c r="AD2317" i="1"/>
  <c r="AE2317" i="1"/>
  <c r="AI2317" i="1"/>
  <c r="AD1728" i="1"/>
  <c r="AE1728" i="1"/>
  <c r="AI1728" i="1"/>
  <c r="AD1228" i="1"/>
  <c r="AE1228" i="1"/>
  <c r="AI1228" i="1"/>
  <c r="AE2233" i="1"/>
  <c r="AI2233" i="1"/>
  <c r="AD2233" i="1"/>
  <c r="AE2350" i="1"/>
  <c r="AI2350" i="1"/>
  <c r="AD2350" i="1"/>
  <c r="AD2640" i="1"/>
  <c r="AI2640" i="1"/>
  <c r="AE2640" i="1"/>
  <c r="AE2424" i="1"/>
  <c r="AI2424" i="1"/>
  <c r="AD2424" i="1"/>
  <c r="AE2682" i="1"/>
  <c r="AD2682" i="1"/>
  <c r="AI2682" i="1"/>
  <c r="AE2688" i="1"/>
  <c r="AI2688" i="1"/>
  <c r="AD2688" i="1"/>
  <c r="AE2061" i="1"/>
  <c r="AI2061" i="1"/>
  <c r="AD2061" i="1"/>
  <c r="AD1235" i="1"/>
  <c r="AI1235" i="1"/>
  <c r="AE1235" i="1"/>
  <c r="AI1342" i="1"/>
  <c r="AD1342" i="1"/>
  <c r="AE1342" i="1"/>
  <c r="AD1992" i="1"/>
  <c r="AE1992" i="1"/>
  <c r="AI1992" i="1"/>
  <c r="AD1601" i="1"/>
  <c r="AE1601" i="1"/>
  <c r="AI1601" i="1"/>
  <c r="AE2401" i="1"/>
  <c r="AD2401" i="1"/>
  <c r="AI2401" i="1"/>
  <c r="AE2343" i="1"/>
  <c r="AD2343" i="1"/>
  <c r="AI2343" i="1"/>
  <c r="AE2327" i="1"/>
  <c r="AI2327" i="1"/>
  <c r="AD2327" i="1"/>
  <c r="AE1302" i="1"/>
  <c r="AD1302" i="1"/>
  <c r="AI1302" i="1"/>
  <c r="AE2378" i="1"/>
  <c r="AD2378" i="1"/>
  <c r="AI2378" i="1"/>
  <c r="AE1704" i="1"/>
  <c r="AI1704" i="1"/>
  <c r="AD1704" i="1"/>
  <c r="AD984" i="1"/>
  <c r="AE984" i="1"/>
  <c r="AI984" i="1"/>
  <c r="AD1401" i="1"/>
  <c r="AI1401" i="1"/>
  <c r="AE1401" i="1"/>
  <c r="AE1849" i="1"/>
  <c r="AI1849" i="1"/>
  <c r="AD1849" i="1"/>
  <c r="AI2419" i="1"/>
  <c r="AD2419" i="1"/>
  <c r="AE2419" i="1"/>
  <c r="AE2120" i="1"/>
  <c r="AD2120" i="1"/>
  <c r="AI2120" i="1"/>
  <c r="AE987" i="1"/>
  <c r="AD987" i="1"/>
  <c r="AI987" i="1"/>
  <c r="AI2446" i="1"/>
  <c r="AE2446" i="1"/>
  <c r="AD2446" i="1"/>
  <c r="AD2025" i="1"/>
  <c r="AI2025" i="1"/>
  <c r="AE2025" i="1"/>
  <c r="AE1220" i="1"/>
  <c r="AI1220" i="1"/>
  <c r="AD1220" i="1"/>
  <c r="AD1873" i="1"/>
  <c r="AI1873" i="1"/>
  <c r="AE1873" i="1"/>
  <c r="AE2269" i="1"/>
  <c r="AI2269" i="1"/>
  <c r="AD2269" i="1"/>
  <c r="AI857" i="1"/>
  <c r="AD857" i="1"/>
  <c r="AE857" i="1"/>
  <c r="AD2690" i="1"/>
  <c r="AE2690" i="1"/>
  <c r="AI2690" i="1"/>
  <c r="AI1199" i="1"/>
  <c r="AD1199" i="1"/>
  <c r="AE1199" i="1"/>
  <c r="AI856" i="1"/>
  <c r="AE856" i="1"/>
  <c r="AD856" i="1"/>
  <c r="AE1048" i="1"/>
  <c r="AD1048" i="1"/>
  <c r="AI1048" i="1"/>
  <c r="AD1780" i="1"/>
  <c r="AE1780" i="1"/>
  <c r="AI1780" i="1"/>
  <c r="AE2121" i="1"/>
  <c r="AD2121" i="1"/>
  <c r="AI2121" i="1"/>
  <c r="AE1086" i="1"/>
  <c r="AI1086" i="1"/>
  <c r="AD1086" i="1"/>
  <c r="AE1383" i="1"/>
  <c r="AD1383" i="1"/>
  <c r="AI1383" i="1"/>
  <c r="AI2660" i="1"/>
  <c r="AD2660" i="1"/>
  <c r="AE2660" i="1"/>
  <c r="AI775" i="1"/>
  <c r="AE775" i="1"/>
  <c r="AD775" i="1"/>
  <c r="AE1532" i="1"/>
  <c r="AD1532" i="1"/>
  <c r="AI1532" i="1"/>
  <c r="AE1022" i="1"/>
  <c r="AI1022" i="1"/>
  <c r="AD1022" i="1"/>
  <c r="AE2582" i="1"/>
  <c r="AD2582" i="1"/>
  <c r="AI2582" i="1"/>
  <c r="AE2606" i="1"/>
  <c r="AD2606" i="1"/>
  <c r="AI2606" i="1"/>
  <c r="AD2298" i="1"/>
  <c r="AI2298" i="1"/>
  <c r="AE2298" i="1"/>
  <c r="AD1061" i="1"/>
  <c r="AE1061" i="1"/>
  <c r="AI1061" i="1"/>
  <c r="AE1381" i="1"/>
  <c r="AI1381" i="1"/>
  <c r="AD1381" i="1"/>
  <c r="AE2720" i="1"/>
  <c r="AD2720" i="1"/>
  <c r="AI2720" i="1"/>
  <c r="AE1267" i="1"/>
  <c r="AI1267" i="1"/>
  <c r="AD1267" i="1"/>
  <c r="AE901" i="1"/>
  <c r="AI901" i="1"/>
  <c r="AD901" i="1"/>
  <c r="AE1245" i="1"/>
  <c r="AD1245" i="1"/>
  <c r="AI1245" i="1"/>
  <c r="AE996" i="1"/>
  <c r="AI996" i="1"/>
  <c r="AD996" i="1"/>
  <c r="AE1725" i="1"/>
  <c r="AI1725" i="1"/>
  <c r="AD1725" i="1"/>
  <c r="AI1444" i="1"/>
  <c r="AE1444" i="1"/>
  <c r="AD1444" i="1"/>
  <c r="AE1929" i="1"/>
  <c r="AI1929" i="1"/>
  <c r="AD1929" i="1"/>
  <c r="AE2116" i="1"/>
  <c r="AI2116" i="1"/>
  <c r="AD2116" i="1"/>
  <c r="AD821" i="1"/>
  <c r="AI821" i="1"/>
  <c r="AE821" i="1"/>
  <c r="AE2421" i="1"/>
  <c r="AD2421" i="1"/>
  <c r="AI2421" i="1"/>
  <c r="AE1034" i="1"/>
  <c r="AD1034" i="1"/>
  <c r="AI1034" i="1"/>
  <c r="AE1290" i="1"/>
  <c r="AD1290" i="1"/>
  <c r="AI1290" i="1"/>
  <c r="AE1661" i="1"/>
  <c r="AD1661" i="1"/>
  <c r="AI1661" i="1"/>
  <c r="AE761" i="1"/>
  <c r="AI761" i="1"/>
  <c r="AD761" i="1"/>
  <c r="AE1698" i="1"/>
  <c r="AI1698" i="1"/>
  <c r="AD1698" i="1"/>
  <c r="AE1967" i="1"/>
  <c r="AI1967" i="1"/>
  <c r="AD1967" i="1"/>
  <c r="AE1981" i="1"/>
  <c r="AD1981" i="1"/>
  <c r="AI1981" i="1"/>
  <c r="AE2046" i="1"/>
  <c r="AI2046" i="1"/>
  <c r="AD2046" i="1"/>
  <c r="AE2159" i="1"/>
  <c r="AI2159" i="1"/>
  <c r="AD2159" i="1"/>
  <c r="AI2084" i="1"/>
  <c r="AE2084" i="1"/>
  <c r="AD2084" i="1"/>
  <c r="AE1854" i="1"/>
  <c r="AI1854" i="1"/>
  <c r="AD1854" i="1"/>
  <c r="AE2301" i="1"/>
  <c r="AD2301" i="1"/>
  <c r="AI2301" i="1"/>
  <c r="AD1667" i="1"/>
  <c r="AE1667" i="1"/>
  <c r="AI1667" i="1"/>
  <c r="AD921" i="1"/>
  <c r="AI921" i="1"/>
  <c r="AE921" i="1"/>
  <c r="AI1936" i="1"/>
  <c r="AD1936" i="1"/>
  <c r="AE1936" i="1"/>
  <c r="AE1595" i="1"/>
  <c r="AD1595" i="1"/>
  <c r="AI1595" i="1"/>
  <c r="AE2202" i="1"/>
  <c r="AI2202" i="1"/>
  <c r="AD2202" i="1"/>
  <c r="AE2475" i="1"/>
  <c r="AD2475" i="1"/>
  <c r="AI2475" i="1"/>
  <c r="AI1224" i="1"/>
  <c r="AD1224" i="1"/>
  <c r="AE1224" i="1"/>
  <c r="AI1920" i="1"/>
  <c r="AD1920" i="1"/>
  <c r="AE1920" i="1"/>
  <c r="AI2554" i="1"/>
  <c r="AE2554" i="1"/>
  <c r="AD2554" i="1"/>
  <c r="AI2479" i="1"/>
  <c r="AE2479" i="1"/>
  <c r="AD2479" i="1"/>
  <c r="AE1828" i="1"/>
  <c r="AD1828" i="1"/>
  <c r="AI1828" i="1"/>
  <c r="AE1088" i="1"/>
  <c r="AI1088" i="1"/>
  <c r="AD1088" i="1"/>
  <c r="AE2215" i="1"/>
  <c r="AD2215" i="1"/>
  <c r="AI2215" i="1"/>
  <c r="AD1263" i="1"/>
  <c r="AE1263" i="1"/>
  <c r="AI1263" i="1"/>
  <c r="AE882" i="1"/>
  <c r="AD882" i="1"/>
  <c r="AI882" i="1"/>
  <c r="AD1163" i="1"/>
  <c r="AE1163" i="1"/>
  <c r="AI1163" i="1"/>
  <c r="AE2662" i="1"/>
  <c r="AI2662" i="1"/>
  <c r="AD2662" i="1"/>
  <c r="AE1863" i="1"/>
  <c r="AD1863" i="1"/>
  <c r="AI1863" i="1"/>
  <c r="AI2458" i="1"/>
  <c r="AE2458" i="1"/>
  <c r="AD2458" i="1"/>
  <c r="AE1654" i="1"/>
  <c r="AD1654" i="1"/>
  <c r="AI1654" i="1"/>
  <c r="AE2678" i="1"/>
  <c r="AI2678" i="1"/>
  <c r="AD2678" i="1"/>
  <c r="AE1494" i="1"/>
  <c r="AI1494" i="1"/>
  <c r="AD1494" i="1"/>
  <c r="AI1550" i="1"/>
  <c r="AD1550" i="1"/>
  <c r="AE1550" i="1"/>
  <c r="AI2142" i="1"/>
  <c r="AE2142" i="1"/>
  <c r="AD2142" i="1"/>
  <c r="AE2675" i="1"/>
  <c r="AD2675" i="1"/>
  <c r="AI2675" i="1"/>
  <c r="AI2333" i="1"/>
  <c r="AD2333" i="1"/>
  <c r="AE2333" i="1"/>
  <c r="AT1102" i="1"/>
  <c r="AT2282" i="1"/>
  <c r="AT844" i="1"/>
  <c r="AS1678" i="1"/>
  <c r="AS1294" i="1"/>
  <c r="AT1294" i="1"/>
  <c r="AS1846" i="1"/>
  <c r="AS1510" i="1"/>
  <c r="H2217" i="1"/>
  <c r="D2217" i="1"/>
  <c r="C2217" i="1"/>
  <c r="C2433" i="1"/>
  <c r="D2433" i="1"/>
  <c r="H2433" i="1"/>
  <c r="D802" i="1"/>
  <c r="C802" i="1"/>
  <c r="H802" i="1"/>
  <c r="D1082" i="1"/>
  <c r="C1082" i="1"/>
  <c r="H1082" i="1"/>
  <c r="D834" i="1"/>
  <c r="C834" i="1"/>
  <c r="H834" i="1"/>
  <c r="H2136" i="1"/>
  <c r="C2136" i="1"/>
  <c r="D2136" i="1"/>
  <c r="D2053" i="1"/>
  <c r="C2053" i="1"/>
  <c r="H2053" i="1"/>
  <c r="H1260" i="1"/>
  <c r="D1260" i="1"/>
  <c r="C1260" i="1"/>
  <c r="C904" i="1"/>
  <c r="H904" i="1"/>
  <c r="D904" i="1"/>
  <c r="D893" i="1"/>
  <c r="C893" i="1"/>
  <c r="H893" i="1"/>
  <c r="D1820" i="1"/>
  <c r="C1820" i="1"/>
  <c r="H1820" i="1"/>
  <c r="D1140" i="1"/>
  <c r="C1140" i="1"/>
  <c r="H1140" i="1"/>
  <c r="D1647" i="1"/>
  <c r="H1647" i="1"/>
  <c r="C1647" i="1"/>
  <c r="AS2367" i="1"/>
  <c r="V2473" i="1"/>
  <c r="Q2473" i="1"/>
  <c r="R2473" i="1"/>
  <c r="V2137" i="1"/>
  <c r="R2137" i="1"/>
  <c r="Q2137" i="1"/>
  <c r="R811" i="1"/>
  <c r="V811" i="1"/>
  <c r="Q811" i="1"/>
  <c r="R2553" i="1"/>
  <c r="V2553" i="1"/>
  <c r="Q2553" i="1"/>
  <c r="R2068" i="1"/>
  <c r="V2068" i="1"/>
  <c r="Q2068" i="1"/>
  <c r="V1069" i="1"/>
  <c r="R1069" i="1"/>
  <c r="Q1069" i="1"/>
  <c r="Q2011" i="1"/>
  <c r="R2011" i="1"/>
  <c r="V2011" i="1"/>
  <c r="V1334" i="1"/>
  <c r="Q1334" i="1"/>
  <c r="R1334" i="1"/>
  <c r="Q1478" i="1"/>
  <c r="R1478" i="1"/>
  <c r="V1478" i="1"/>
  <c r="R1492" i="1"/>
  <c r="Q1492" i="1"/>
  <c r="V1492" i="1"/>
  <c r="AG2264" i="1"/>
  <c r="T1274" i="1"/>
  <c r="T1219" i="1"/>
  <c r="AG2363" i="1"/>
  <c r="F1204" i="1"/>
  <c r="E1549" i="1"/>
  <c r="F1487" i="1"/>
  <c r="R1978" i="1"/>
  <c r="V1978" i="1"/>
  <c r="Q1978" i="1"/>
  <c r="V1318" i="1"/>
  <c r="Q1318" i="1"/>
  <c r="R1318" i="1"/>
  <c r="R931" i="1"/>
  <c r="Q931" i="1"/>
  <c r="V931" i="1"/>
  <c r="R2227" i="1"/>
  <c r="V2227" i="1"/>
  <c r="Q2227" i="1"/>
  <c r="Q1640" i="1"/>
  <c r="R1640" i="1"/>
  <c r="V1640" i="1"/>
  <c r="R1578" i="1"/>
  <c r="V1578" i="1"/>
  <c r="Q1578" i="1"/>
  <c r="F2024" i="1"/>
  <c r="Q2507" i="1"/>
  <c r="R2507" i="1"/>
  <c r="V2507" i="1"/>
  <c r="R862" i="1"/>
  <c r="V862" i="1"/>
  <c r="Q862" i="1"/>
  <c r="Q2185" i="1"/>
  <c r="R2185" i="1"/>
  <c r="V2185" i="1"/>
  <c r="R1998" i="1"/>
  <c r="Q1998" i="1"/>
  <c r="V1998" i="1"/>
  <c r="AS1175" i="1"/>
  <c r="F2566" i="1"/>
  <c r="R2149" i="1"/>
  <c r="Q2149" i="1"/>
  <c r="V2149" i="1"/>
  <c r="R1295" i="1"/>
  <c r="Q1295" i="1"/>
  <c r="V1295" i="1"/>
  <c r="V2059" i="1"/>
  <c r="R2059" i="1"/>
  <c r="Q2059" i="1"/>
  <c r="R2673" i="1"/>
  <c r="V2673" i="1"/>
  <c r="Q2673" i="1"/>
  <c r="R893" i="1"/>
  <c r="Q893" i="1"/>
  <c r="V893" i="1"/>
  <c r="R1307" i="1"/>
  <c r="Q1307" i="1"/>
  <c r="V1307" i="1"/>
  <c r="V2646" i="1"/>
  <c r="R2646" i="1"/>
  <c r="Q2646" i="1"/>
  <c r="R1551" i="1"/>
  <c r="V1551" i="1"/>
  <c r="Q1551" i="1"/>
  <c r="R2516" i="1"/>
  <c r="V2516" i="1"/>
  <c r="Q2516" i="1"/>
  <c r="R885" i="1"/>
  <c r="Q885" i="1"/>
  <c r="V885" i="1"/>
  <c r="Q2669" i="1"/>
  <c r="V2669" i="1"/>
  <c r="R2669" i="1"/>
  <c r="R1933" i="1"/>
  <c r="Q1933" i="1"/>
  <c r="V1933" i="1"/>
  <c r="R2382" i="1"/>
  <c r="V2382" i="1"/>
  <c r="Q2382" i="1"/>
  <c r="Q1270" i="1"/>
  <c r="V1270" i="1"/>
  <c r="R1270" i="1"/>
  <c r="Q2313" i="1"/>
  <c r="V2313" i="1"/>
  <c r="R2313" i="1"/>
  <c r="R2077" i="1"/>
  <c r="Q2077" i="1"/>
  <c r="V2077" i="1"/>
  <c r="R1692" i="1"/>
  <c r="V1692" i="1"/>
  <c r="Q1692" i="1"/>
  <c r="R1631" i="1"/>
  <c r="Q1631" i="1"/>
  <c r="V1631" i="1"/>
  <c r="R1000" i="1"/>
  <c r="V1000" i="1"/>
  <c r="Q1000" i="1"/>
  <c r="Q2501" i="1"/>
  <c r="R2501" i="1"/>
  <c r="V2501" i="1"/>
  <c r="Q2615" i="1"/>
  <c r="R2615" i="1"/>
  <c r="V2615" i="1"/>
  <c r="V2363" i="1"/>
  <c r="Q2363" i="1"/>
  <c r="R2363" i="1"/>
  <c r="R2754" i="1"/>
  <c r="V2754" i="1"/>
  <c r="Q2754" i="1"/>
  <c r="R1256" i="1"/>
  <c r="Q1256" i="1"/>
  <c r="V1256" i="1"/>
  <c r="R2608" i="1"/>
  <c r="V2608" i="1"/>
  <c r="Q2608" i="1"/>
  <c r="V1144" i="1"/>
  <c r="R1144" i="1"/>
  <c r="Q1144" i="1"/>
  <c r="R1203" i="1"/>
  <c r="Q1203" i="1"/>
  <c r="V1203" i="1"/>
  <c r="R1358" i="1"/>
  <c r="Q1358" i="1"/>
  <c r="V1358" i="1"/>
  <c r="R1281" i="1"/>
  <c r="Q1281" i="1"/>
  <c r="V1281" i="1"/>
  <c r="Q2444" i="1"/>
  <c r="R2444" i="1"/>
  <c r="V2444" i="1"/>
  <c r="R1599" i="1"/>
  <c r="V1599" i="1"/>
  <c r="Q1599" i="1"/>
  <c r="R2672" i="1"/>
  <c r="Q2672" i="1"/>
  <c r="V2672" i="1"/>
  <c r="R1479" i="1"/>
  <c r="V1479" i="1"/>
  <c r="Q1479" i="1"/>
  <c r="R2240" i="1"/>
  <c r="Q2240" i="1"/>
  <c r="V2240" i="1"/>
  <c r="Q1572" i="1"/>
  <c r="R1572" i="1"/>
  <c r="V1572" i="1"/>
  <c r="R1102" i="1"/>
  <c r="Q1102" i="1"/>
  <c r="V1102" i="1"/>
  <c r="V1506" i="1"/>
  <c r="R1506" i="1"/>
  <c r="Q1506" i="1"/>
  <c r="R2100" i="1"/>
  <c r="V2100" i="1"/>
  <c r="Q2100" i="1"/>
  <c r="R2111" i="1"/>
  <c r="Q2111" i="1"/>
  <c r="V2111" i="1"/>
  <c r="Q1979" i="1"/>
  <c r="R1979" i="1"/>
  <c r="V1979" i="1"/>
  <c r="Q1901" i="1"/>
  <c r="R1901" i="1"/>
  <c r="V1901" i="1"/>
  <c r="Q1022" i="1"/>
  <c r="R1022" i="1"/>
  <c r="V1022" i="1"/>
  <c r="R1694" i="1"/>
  <c r="Q1694" i="1"/>
  <c r="V1694" i="1"/>
  <c r="Q1839" i="1"/>
  <c r="V1839" i="1"/>
  <c r="R1839" i="1"/>
  <c r="V2670" i="1"/>
  <c r="Q2670" i="1"/>
  <c r="R2670" i="1"/>
  <c r="R984" i="1"/>
  <c r="Q984" i="1"/>
  <c r="V984" i="1"/>
  <c r="R2438" i="1"/>
  <c r="V2438" i="1"/>
  <c r="Q2438" i="1"/>
  <c r="R787" i="1"/>
  <c r="Q787" i="1"/>
  <c r="V787" i="1"/>
  <c r="R2221" i="1"/>
  <c r="Q2221" i="1"/>
  <c r="V2221" i="1"/>
  <c r="R2008" i="1"/>
  <c r="V2008" i="1"/>
  <c r="Q2008" i="1"/>
  <c r="R2461" i="1"/>
  <c r="Q2461" i="1"/>
  <c r="V2461" i="1"/>
  <c r="R1331" i="1"/>
  <c r="Q1331" i="1"/>
  <c r="V1331" i="1"/>
  <c r="R913" i="1"/>
  <c r="V913" i="1"/>
  <c r="Q913" i="1"/>
  <c r="R1862" i="1"/>
  <c r="Q1862" i="1"/>
  <c r="V1862" i="1"/>
  <c r="Q1497" i="1"/>
  <c r="R1497" i="1"/>
  <c r="V1497" i="1"/>
  <c r="R1956" i="1"/>
  <c r="Q1956" i="1"/>
  <c r="V1956" i="1"/>
  <c r="V1066" i="1"/>
  <c r="R1066" i="1"/>
  <c r="Q1066" i="1"/>
  <c r="R1591" i="1"/>
  <c r="V1591" i="1"/>
  <c r="Q1591" i="1"/>
  <c r="V1093" i="1"/>
  <c r="R1093" i="1"/>
  <c r="Q1093" i="1"/>
  <c r="R1973" i="1"/>
  <c r="Q1973" i="1"/>
  <c r="V1973" i="1"/>
  <c r="Q1897" i="1"/>
  <c r="V1897" i="1"/>
  <c r="R1897" i="1"/>
  <c r="R1786" i="1"/>
  <c r="Q1786" i="1"/>
  <c r="V1786" i="1"/>
  <c r="R1476" i="1"/>
  <c r="Q1476" i="1"/>
  <c r="V1476" i="1"/>
  <c r="R2335" i="1"/>
  <c r="V2335" i="1"/>
  <c r="Q2335" i="1"/>
  <c r="R1421" i="1"/>
  <c r="Q1421" i="1"/>
  <c r="V1421" i="1"/>
  <c r="R2566" i="1"/>
  <c r="Q2566" i="1"/>
  <c r="V2566" i="1"/>
  <c r="R2740" i="1"/>
  <c r="Q2740" i="1"/>
  <c r="V2740" i="1"/>
  <c r="R977" i="1"/>
  <c r="Q977" i="1"/>
  <c r="V977" i="1"/>
  <c r="R1643" i="1"/>
  <c r="V1643" i="1"/>
  <c r="Q1643" i="1"/>
  <c r="V1110" i="1"/>
  <c r="R1110" i="1"/>
  <c r="Q1110" i="1"/>
  <c r="R1129" i="1"/>
  <c r="V1129" i="1"/>
  <c r="Q1129" i="1"/>
  <c r="R2357" i="1"/>
  <c r="Q2357" i="1"/>
  <c r="V2357" i="1"/>
  <c r="Q2001" i="1"/>
  <c r="V2001" i="1"/>
  <c r="R2001" i="1"/>
  <c r="V1287" i="1"/>
  <c r="R1287" i="1"/>
  <c r="Q1287" i="1"/>
  <c r="R2359" i="1"/>
  <c r="Q2359" i="1"/>
  <c r="V2359" i="1"/>
  <c r="V1719" i="1"/>
  <c r="R1719" i="1"/>
  <c r="Q1719" i="1"/>
  <c r="V1613" i="1"/>
  <c r="Q1613" i="1"/>
  <c r="R1613" i="1"/>
  <c r="R2294" i="1"/>
  <c r="Q2294" i="1"/>
  <c r="V2294" i="1"/>
  <c r="Q1769" i="1"/>
  <c r="R1769" i="1"/>
  <c r="V1769" i="1"/>
  <c r="R974" i="1"/>
  <c r="Q974" i="1"/>
  <c r="V974" i="1"/>
  <c r="Q2037" i="1"/>
  <c r="V2037" i="1"/>
  <c r="R2037" i="1"/>
  <c r="R1199" i="1"/>
  <c r="Q1199" i="1"/>
  <c r="V1199" i="1"/>
  <c r="Q1615" i="1"/>
  <c r="V1615" i="1"/>
  <c r="R1615" i="1"/>
  <c r="R2125" i="1"/>
  <c r="V2125" i="1"/>
  <c r="Q2125" i="1"/>
  <c r="Q2427" i="1"/>
  <c r="V2427" i="1"/>
  <c r="R2427" i="1"/>
  <c r="Q2536" i="1"/>
  <c r="R2536" i="1"/>
  <c r="V2536" i="1"/>
  <c r="R1884" i="1"/>
  <c r="V1884" i="1"/>
  <c r="Q1884" i="1"/>
  <c r="R829" i="1"/>
  <c r="Q829" i="1"/>
  <c r="V829" i="1"/>
  <c r="Q2209" i="1"/>
  <c r="V2209" i="1"/>
  <c r="R2209" i="1"/>
  <c r="R1079" i="1"/>
  <c r="Q1079" i="1"/>
  <c r="V1079" i="1"/>
  <c r="R1104" i="1"/>
  <c r="Q1104" i="1"/>
  <c r="V1104" i="1"/>
  <c r="R1501" i="1"/>
  <c r="Q1501" i="1"/>
  <c r="V1501" i="1"/>
  <c r="R2429" i="1"/>
  <c r="V2429" i="1"/>
  <c r="Q2429" i="1"/>
  <c r="R2489" i="1"/>
  <c r="V2489" i="1"/>
  <c r="Q2489" i="1"/>
  <c r="R1984" i="1"/>
  <c r="Q1984" i="1"/>
  <c r="V1984" i="1"/>
  <c r="R1612" i="1"/>
  <c r="V1612" i="1"/>
  <c r="Q1612" i="1"/>
  <c r="Q1893" i="1"/>
  <c r="R1893" i="1"/>
  <c r="V1893" i="1"/>
  <c r="Q946" i="1"/>
  <c r="R946" i="1"/>
  <c r="V946" i="1"/>
  <c r="V2266" i="1"/>
  <c r="Q2266" i="1"/>
  <c r="R2266" i="1"/>
  <c r="R1817" i="1"/>
  <c r="Q1817" i="1"/>
  <c r="V1817" i="1"/>
  <c r="Q2485" i="1"/>
  <c r="V2485" i="1"/>
  <c r="R2485" i="1"/>
  <c r="Q1412" i="1"/>
  <c r="R1412" i="1"/>
  <c r="V1412" i="1"/>
  <c r="Q2207" i="1"/>
  <c r="R2207" i="1"/>
  <c r="V2207" i="1"/>
  <c r="R1411" i="1"/>
  <c r="Q1411" i="1"/>
  <c r="V1411" i="1"/>
  <c r="Q808" i="1"/>
  <c r="V808" i="1"/>
  <c r="R808" i="1"/>
  <c r="R1608" i="1"/>
  <c r="V1608" i="1"/>
  <c r="Q1608" i="1"/>
  <c r="Q1119" i="1"/>
  <c r="R1119" i="1"/>
  <c r="V1119" i="1"/>
  <c r="R1289" i="1"/>
  <c r="V1289" i="1"/>
  <c r="Q1289" i="1"/>
  <c r="Q1888" i="1"/>
  <c r="R1888" i="1"/>
  <c r="V1888" i="1"/>
  <c r="Q1567" i="1"/>
  <c r="V1567" i="1"/>
  <c r="R1567" i="1"/>
  <c r="V1128" i="1"/>
  <c r="Q1128" i="1"/>
  <c r="R1128" i="1"/>
  <c r="R2706" i="1"/>
  <c r="V2706" i="1"/>
  <c r="Q2706" i="1"/>
  <c r="AG1436" i="1"/>
  <c r="F1391" i="1"/>
  <c r="V2685" i="1"/>
  <c r="Q2685" i="1"/>
  <c r="R2685" i="1"/>
  <c r="V1569" i="1"/>
  <c r="R1569" i="1"/>
  <c r="Q1569" i="1"/>
  <c r="R2160" i="1"/>
  <c r="Q2160" i="1"/>
  <c r="V2160" i="1"/>
  <c r="R2007" i="1"/>
  <c r="Q2007" i="1"/>
  <c r="V2007" i="1"/>
  <c r="V1346" i="1"/>
  <c r="R1346" i="1"/>
  <c r="Q1346" i="1"/>
  <c r="Q2379" i="1"/>
  <c r="R2379" i="1"/>
  <c r="V2379" i="1"/>
  <c r="V2490" i="1"/>
  <c r="Q2490" i="1"/>
  <c r="R2490" i="1"/>
  <c r="V2707" i="1"/>
  <c r="R2707" i="1"/>
  <c r="Q2707" i="1"/>
  <c r="AF1584" i="1"/>
  <c r="F2664" i="1"/>
  <c r="E1599" i="1"/>
  <c r="T2205" i="1"/>
  <c r="D2177" i="1"/>
  <c r="C2177" i="1"/>
  <c r="H2177" i="1"/>
  <c r="C863" i="1"/>
  <c r="D863" i="1"/>
  <c r="H863" i="1"/>
  <c r="D2578" i="1"/>
  <c r="H2578" i="1"/>
  <c r="C2578" i="1"/>
  <c r="H2498" i="1"/>
  <c r="C2498" i="1"/>
  <c r="D2498" i="1"/>
  <c r="D1606" i="1"/>
  <c r="C1606" i="1"/>
  <c r="H1606" i="1"/>
  <c r="C2638" i="1"/>
  <c r="H2638" i="1"/>
  <c r="D2638" i="1"/>
  <c r="D2546" i="1"/>
  <c r="C2546" i="1"/>
  <c r="H2546" i="1"/>
  <c r="D1844" i="1"/>
  <c r="H1844" i="1"/>
  <c r="C1844" i="1"/>
  <c r="D2366" i="1"/>
  <c r="C2366" i="1"/>
  <c r="H2366" i="1"/>
  <c r="H1262" i="1"/>
  <c r="D1262" i="1"/>
  <c r="C1262" i="1"/>
  <c r="D1440" i="1"/>
  <c r="C1440" i="1"/>
  <c r="H1440" i="1"/>
  <c r="D1078" i="1"/>
  <c r="C1078" i="1"/>
  <c r="H1078" i="1"/>
  <c r="C2048" i="1"/>
  <c r="H2048" i="1"/>
  <c r="D2048" i="1"/>
  <c r="D2189" i="1"/>
  <c r="C2189" i="1"/>
  <c r="H2189" i="1"/>
  <c r="AE2361" i="1"/>
  <c r="AD2361" i="1"/>
  <c r="AI2361" i="1"/>
  <c r="AE2245" i="1"/>
  <c r="AI2245" i="1"/>
  <c r="AD2245" i="1"/>
  <c r="AE1577" i="1"/>
  <c r="AD1577" i="1"/>
  <c r="AI1577" i="1"/>
  <c r="AE2465" i="1"/>
  <c r="AD2465" i="1"/>
  <c r="AI2465" i="1"/>
  <c r="AD2561" i="1"/>
  <c r="AI2561" i="1"/>
  <c r="AE2561" i="1"/>
  <c r="AI1096" i="1"/>
  <c r="AE1096" i="1"/>
  <c r="AD1096" i="1"/>
  <c r="AE1966" i="1"/>
  <c r="AD1966" i="1"/>
  <c r="AI1966" i="1"/>
  <c r="AD2034" i="1"/>
  <c r="AI2034" i="1"/>
  <c r="AE2034" i="1"/>
  <c r="AI2568" i="1"/>
  <c r="AD2568" i="1"/>
  <c r="AE2568" i="1"/>
  <c r="AE2016" i="1"/>
  <c r="AD2016" i="1"/>
  <c r="AI2016" i="1"/>
  <c r="AE1901" i="1"/>
  <c r="AD1901" i="1"/>
  <c r="AI1901" i="1"/>
  <c r="AE2237" i="1"/>
  <c r="AI2237" i="1"/>
  <c r="AD2237" i="1"/>
  <c r="AI1430" i="1"/>
  <c r="AD1430" i="1"/>
  <c r="AE1430" i="1"/>
  <c r="AE1558" i="1"/>
  <c r="AD1558" i="1"/>
  <c r="AI1558" i="1"/>
  <c r="AD942" i="1"/>
  <c r="AE942" i="1"/>
  <c r="AI942" i="1"/>
  <c r="AE2043" i="1"/>
  <c r="AI2043" i="1"/>
  <c r="AD2043" i="1"/>
  <c r="AD1516" i="1"/>
  <c r="AE1516" i="1"/>
  <c r="AI1516" i="1"/>
  <c r="AE1493" i="1"/>
  <c r="AD1493" i="1"/>
  <c r="AI1493" i="1"/>
  <c r="AI2238" i="1"/>
  <c r="AD2238" i="1"/>
  <c r="AE2238" i="1"/>
  <c r="AD2059" i="1"/>
  <c r="AI2059" i="1"/>
  <c r="AE2059" i="1"/>
  <c r="AD2600" i="1"/>
  <c r="AI2600" i="1"/>
  <c r="AE2600" i="1"/>
  <c r="AI2657" i="1"/>
  <c r="AE2657" i="1"/>
  <c r="AD2657" i="1"/>
  <c r="AD1811" i="1"/>
  <c r="AE1811" i="1"/>
  <c r="AI1811" i="1"/>
  <c r="AE2063" i="1"/>
  <c r="AD2063" i="1"/>
  <c r="AI2063" i="1"/>
  <c r="AD1040" i="1"/>
  <c r="AE1040" i="1"/>
  <c r="AI1040" i="1"/>
  <c r="AE1630" i="1"/>
  <c r="AD1630" i="1"/>
  <c r="AI1630" i="1"/>
  <c r="AI1586" i="1"/>
  <c r="AD1586" i="1"/>
  <c r="AE1586" i="1"/>
  <c r="AE2453" i="1"/>
  <c r="AD2453" i="1"/>
  <c r="AI2453" i="1"/>
  <c r="AD1726" i="1"/>
  <c r="AI1726" i="1"/>
  <c r="AE1726" i="1"/>
  <c r="AE1447" i="1"/>
  <c r="AI1447" i="1"/>
  <c r="AD1447" i="1"/>
  <c r="AE851" i="1"/>
  <c r="AD851" i="1"/>
  <c r="AI851" i="1"/>
  <c r="AE2580" i="1"/>
  <c r="AD2580" i="1"/>
  <c r="AI2580" i="1"/>
  <c r="AE2549" i="1"/>
  <c r="AI2549" i="1"/>
  <c r="AD2549" i="1"/>
  <c r="AE889" i="1"/>
  <c r="AI889" i="1"/>
  <c r="AD889" i="1"/>
  <c r="AE1196" i="1"/>
  <c r="AD1196" i="1"/>
  <c r="AI1196" i="1"/>
  <c r="AD1105" i="1"/>
  <c r="AI1105" i="1"/>
  <c r="AE1105" i="1"/>
  <c r="AE2529" i="1"/>
  <c r="AI2529" i="1"/>
  <c r="AD2529" i="1"/>
  <c r="AD1940" i="1"/>
  <c r="AI1940" i="1"/>
  <c r="AE1940" i="1"/>
  <c r="AE1821" i="1"/>
  <c r="AI1821" i="1"/>
  <c r="AD1821" i="1"/>
  <c r="AE1134" i="1"/>
  <c r="AD1134" i="1"/>
  <c r="AI1134" i="1"/>
  <c r="AI1333" i="1"/>
  <c r="AE1333" i="1"/>
  <c r="AD1333" i="1"/>
  <c r="AE1663" i="1"/>
  <c r="AI1663" i="1"/>
  <c r="AD1663" i="1"/>
  <c r="AI2666" i="1"/>
  <c r="AE2666" i="1"/>
  <c r="AD2666" i="1"/>
  <c r="AI1389" i="1"/>
  <c r="AE1389" i="1"/>
  <c r="AD1389" i="1"/>
  <c r="AE1289" i="1"/>
  <c r="AI1289" i="1"/>
  <c r="AD1289" i="1"/>
  <c r="AE1054" i="1"/>
  <c r="AD1054" i="1"/>
  <c r="AI1054" i="1"/>
  <c r="AI1841" i="1"/>
  <c r="AD1841" i="1"/>
  <c r="AE1841" i="1"/>
  <c r="AE828" i="1"/>
  <c r="AI828" i="1"/>
  <c r="AD828" i="1"/>
  <c r="AI2261" i="1"/>
  <c r="AD2261" i="1"/>
  <c r="AE2261" i="1"/>
  <c r="AE1885" i="1"/>
  <c r="AD1885" i="1"/>
  <c r="AI1885" i="1"/>
  <c r="AD1150" i="1"/>
  <c r="AI1150" i="1"/>
  <c r="AE1150" i="1"/>
  <c r="AE1336" i="1"/>
  <c r="AD1336" i="1"/>
  <c r="AI1336" i="1"/>
  <c r="AE1633" i="1"/>
  <c r="AD1633" i="1"/>
  <c r="AI1633" i="1"/>
  <c r="AD2474" i="1"/>
  <c r="AI2474" i="1"/>
  <c r="AE2474" i="1"/>
  <c r="AE973" i="1"/>
  <c r="AD973" i="1"/>
  <c r="AI973" i="1"/>
  <c r="AD782" i="1"/>
  <c r="AI782" i="1"/>
  <c r="AE782" i="1"/>
  <c r="AE2689" i="1"/>
  <c r="AD2689" i="1"/>
  <c r="AI2689" i="1"/>
  <c r="AE1082" i="1"/>
  <c r="AD1082" i="1"/>
  <c r="AI1082" i="1"/>
  <c r="AE1641" i="1"/>
  <c r="AI1641" i="1"/>
  <c r="AD1641" i="1"/>
  <c r="AI1011" i="1"/>
  <c r="AE1011" i="1"/>
  <c r="AD1011" i="1"/>
  <c r="AE2229" i="1"/>
  <c r="AD2229" i="1"/>
  <c r="AI2229" i="1"/>
  <c r="AE2595" i="1"/>
  <c r="AD2595" i="1"/>
  <c r="AI2595" i="1"/>
  <c r="AD1792" i="1"/>
  <c r="AE1792" i="1"/>
  <c r="AI1792" i="1"/>
  <c r="AD2227" i="1"/>
  <c r="AI2227" i="1"/>
  <c r="AE2227" i="1"/>
  <c r="AE2583" i="1"/>
  <c r="AI2583" i="1"/>
  <c r="AD2583" i="1"/>
  <c r="AI2685" i="1"/>
  <c r="AD2685" i="1"/>
  <c r="AE2685" i="1"/>
  <c r="AI2339" i="1"/>
  <c r="AE2339" i="1"/>
  <c r="AD2339" i="1"/>
  <c r="AD1229" i="1"/>
  <c r="AE1229" i="1"/>
  <c r="AI1229" i="1"/>
  <c r="AD1610" i="1"/>
  <c r="AE1610" i="1"/>
  <c r="AI1610" i="1"/>
  <c r="AE1977" i="1"/>
  <c r="AD1977" i="1"/>
  <c r="AI1977" i="1"/>
  <c r="AE2376" i="1"/>
  <c r="AI2376" i="1"/>
  <c r="AD2376" i="1"/>
  <c r="AE2164" i="1"/>
  <c r="AI2164" i="1"/>
  <c r="AD2164" i="1"/>
  <c r="AE2534" i="1"/>
  <c r="AI2534" i="1"/>
  <c r="AD2534" i="1"/>
  <c r="AE1334" i="1"/>
  <c r="AD1334" i="1"/>
  <c r="AI1334" i="1"/>
  <c r="AE836" i="1"/>
  <c r="AD836" i="1"/>
  <c r="AI836" i="1"/>
  <c r="AE2243" i="1"/>
  <c r="AI2243" i="1"/>
  <c r="AD2243" i="1"/>
  <c r="AD2509" i="1"/>
  <c r="AI2509" i="1"/>
  <c r="AE2509" i="1"/>
  <c r="AE1205" i="1"/>
  <c r="AD1205" i="1"/>
  <c r="AI1205" i="1"/>
  <c r="AE1648" i="1"/>
  <c r="AD1648" i="1"/>
  <c r="AI1648" i="1"/>
  <c r="AE801" i="1"/>
  <c r="AD801" i="1"/>
  <c r="AI801" i="1"/>
  <c r="AD1676" i="1"/>
  <c r="AE1676" i="1"/>
  <c r="AI1676" i="1"/>
  <c r="AI763" i="1"/>
  <c r="AE763" i="1"/>
  <c r="AD763" i="1"/>
  <c r="AE1958" i="1"/>
  <c r="AD1958" i="1"/>
  <c r="AI1958" i="1"/>
  <c r="AE1264" i="1"/>
  <c r="AI1264" i="1"/>
  <c r="AD1264" i="1"/>
  <c r="AD2375" i="1"/>
  <c r="AE2375" i="1"/>
  <c r="AI2375" i="1"/>
  <c r="AD1997" i="1"/>
  <c r="AE1997" i="1"/>
  <c r="AI1997" i="1"/>
  <c r="AE1695" i="1"/>
  <c r="AI1695" i="1"/>
  <c r="AD1695" i="1"/>
  <c r="AE2083" i="1"/>
  <c r="AD2083" i="1"/>
  <c r="AI2083" i="1"/>
  <c r="AE890" i="1"/>
  <c r="AI890" i="1"/>
  <c r="AD890" i="1"/>
  <c r="AD866" i="1"/>
  <c r="AI866" i="1"/>
  <c r="AE866" i="1"/>
  <c r="AE1492" i="1"/>
  <c r="AD1492" i="1"/>
  <c r="AI1492" i="1"/>
  <c r="AD2038" i="1"/>
  <c r="AE2038" i="1"/>
  <c r="AI2038" i="1"/>
  <c r="AE2049" i="1"/>
  <c r="AI2049" i="1"/>
  <c r="AD2049" i="1"/>
  <c r="AI1688" i="1"/>
  <c r="AD1688" i="1"/>
  <c r="AE1688" i="1"/>
  <c r="AD1846" i="1"/>
  <c r="AE1846" i="1"/>
  <c r="AI1846" i="1"/>
  <c r="AE2623" i="1"/>
  <c r="AI2623" i="1"/>
  <c r="AD2623" i="1"/>
  <c r="AE2309" i="1"/>
  <c r="AI2309" i="1"/>
  <c r="AD2309" i="1"/>
  <c r="AE1971" i="1"/>
  <c r="AI1971" i="1"/>
  <c r="AD1971" i="1"/>
  <c r="AE1452" i="1"/>
  <c r="AD1452" i="1"/>
  <c r="AI1452" i="1"/>
  <c r="AE1271" i="1"/>
  <c r="AI1271" i="1"/>
  <c r="AD1271" i="1"/>
  <c r="AI2161" i="1"/>
  <c r="AD2161" i="1"/>
  <c r="AE2161" i="1"/>
  <c r="AI800" i="1"/>
  <c r="AD800" i="1"/>
  <c r="AE800" i="1"/>
  <c r="AE951" i="1"/>
  <c r="AD951" i="1"/>
  <c r="AI951" i="1"/>
  <c r="AD952" i="1"/>
  <c r="AI952" i="1"/>
  <c r="AE952" i="1"/>
  <c r="AD1127" i="1"/>
  <c r="AI1127" i="1"/>
  <c r="AE1127" i="1"/>
  <c r="AI2069" i="1"/>
  <c r="AD2069" i="1"/>
  <c r="AE2069" i="1"/>
  <c r="AE2422" i="1"/>
  <c r="AI2422" i="1"/>
  <c r="AD2422" i="1"/>
  <c r="AD929" i="1"/>
  <c r="AE929" i="1"/>
  <c r="AI929" i="1"/>
  <c r="AE1274" i="1"/>
  <c r="AD1274" i="1"/>
  <c r="AI1274" i="1"/>
  <c r="AI2021" i="1"/>
  <c r="AE2021" i="1"/>
  <c r="AD2021" i="1"/>
  <c r="AE1723" i="1"/>
  <c r="AI1723" i="1"/>
  <c r="AD1723" i="1"/>
  <c r="AE2160" i="1"/>
  <c r="AD2160" i="1"/>
  <c r="AI2160" i="1"/>
  <c r="AE2413" i="1"/>
  <c r="AI2413" i="1"/>
  <c r="AD2413" i="1"/>
  <c r="AI1370" i="1"/>
  <c r="AD1370" i="1"/>
  <c r="AE1370" i="1"/>
  <c r="AE1884" i="1"/>
  <c r="AD1884" i="1"/>
  <c r="AI1884" i="1"/>
  <c r="AE2168" i="1"/>
  <c r="AD2168" i="1"/>
  <c r="AI2168" i="1"/>
  <c r="AD2196" i="1"/>
  <c r="AI2196" i="1"/>
  <c r="AE2196" i="1"/>
  <c r="AD1219" i="1"/>
  <c r="AI1219" i="1"/>
  <c r="AE1219" i="1"/>
  <c r="AE1204" i="1"/>
  <c r="AD1204" i="1"/>
  <c r="AI1204" i="1"/>
  <c r="AE2197" i="1"/>
  <c r="AD2197" i="1"/>
  <c r="AI2197" i="1"/>
  <c r="AD1073" i="1"/>
  <c r="AE1073" i="1"/>
  <c r="AI1073" i="1"/>
  <c r="AI1799" i="1"/>
  <c r="AE1799" i="1"/>
  <c r="AD1799" i="1"/>
  <c r="AI806" i="1"/>
  <c r="AE806" i="1"/>
  <c r="AD806" i="1"/>
  <c r="AI1026" i="1"/>
  <c r="AE1026" i="1"/>
  <c r="AD1026" i="1"/>
  <c r="AE1664" i="1"/>
  <c r="AI1664" i="1"/>
  <c r="AD1664" i="1"/>
  <c r="AI2493" i="1"/>
  <c r="AD2493" i="1"/>
  <c r="AE2493" i="1"/>
  <c r="AI2272" i="1"/>
  <c r="AD2272" i="1"/>
  <c r="AE2272" i="1"/>
  <c r="AD1908" i="1"/>
  <c r="AE1908" i="1"/>
  <c r="AI1908" i="1"/>
  <c r="AI2184" i="1"/>
  <c r="AD2184" i="1"/>
  <c r="AE2184" i="1"/>
  <c r="AD1369" i="1"/>
  <c r="AI1369" i="1"/>
  <c r="AE1369" i="1"/>
  <c r="AE1312" i="1"/>
  <c r="AD1312" i="1"/>
  <c r="AI1312" i="1"/>
  <c r="AI1287" i="1"/>
  <c r="AD1287" i="1"/>
  <c r="AE1287" i="1"/>
  <c r="AE1777" i="1"/>
  <c r="AD1777" i="1"/>
  <c r="AI1777" i="1"/>
  <c r="AE2495" i="1"/>
  <c r="AI2495" i="1"/>
  <c r="AD2495" i="1"/>
  <c r="AE2467" i="1"/>
  <c r="AD2467" i="1"/>
  <c r="AI2467" i="1"/>
  <c r="AD1253" i="1"/>
  <c r="AE1253" i="1"/>
  <c r="AI1253" i="1"/>
  <c r="AE2716" i="1"/>
  <c r="AD2716" i="1"/>
  <c r="AI2716" i="1"/>
  <c r="AE2284" i="1"/>
  <c r="AD2284" i="1"/>
  <c r="AI2284" i="1"/>
  <c r="AE2719" i="1"/>
  <c r="AD2719" i="1"/>
  <c r="AI2719" i="1"/>
  <c r="AI975" i="1"/>
  <c r="AD975" i="1"/>
  <c r="AE975" i="1"/>
  <c r="AS1781" i="1"/>
  <c r="AS2693" i="1"/>
  <c r="AT2693" i="1"/>
  <c r="C2394" i="1"/>
  <c r="H2394" i="1"/>
  <c r="D2394" i="1"/>
  <c r="C1867" i="1"/>
  <c r="H1867" i="1"/>
  <c r="D1867" i="1"/>
  <c r="H2676" i="1"/>
  <c r="C2676" i="1"/>
  <c r="D2676" i="1"/>
  <c r="C1355" i="1"/>
  <c r="D1355" i="1"/>
  <c r="H1355" i="1"/>
  <c r="D2596" i="1"/>
  <c r="H2596" i="1"/>
  <c r="C2596" i="1"/>
  <c r="D2627" i="1"/>
  <c r="H2627" i="1"/>
  <c r="C2627" i="1"/>
  <c r="D1116" i="1"/>
  <c r="H1116" i="1"/>
  <c r="C1116" i="1"/>
  <c r="D1826" i="1"/>
  <c r="C1826" i="1"/>
  <c r="H1826" i="1"/>
  <c r="D2556" i="1"/>
  <c r="C2556" i="1"/>
  <c r="H2556" i="1"/>
  <c r="D837" i="1"/>
  <c r="C837" i="1"/>
  <c r="H837" i="1"/>
  <c r="H1403" i="1"/>
  <c r="D1403" i="1"/>
  <c r="C1403" i="1"/>
  <c r="D1631" i="1"/>
  <c r="C1631" i="1"/>
  <c r="H1631" i="1"/>
  <c r="D2511" i="1"/>
  <c r="C2511" i="1"/>
  <c r="H2511" i="1"/>
  <c r="AT1019" i="1"/>
  <c r="AT2115" i="1"/>
  <c r="AS1639" i="1"/>
  <c r="AT1117" i="1"/>
  <c r="AT864" i="1"/>
  <c r="AT2023" i="1"/>
  <c r="AS1303" i="1"/>
  <c r="AT1303" i="1"/>
  <c r="AT2662" i="1"/>
  <c r="R2559" i="1"/>
  <c r="V2559" i="1"/>
  <c r="Q2559" i="1"/>
  <c r="R1352" i="1"/>
  <c r="V1352" i="1"/>
  <c r="Q1352" i="1"/>
  <c r="Q2641" i="1"/>
  <c r="V2641" i="1"/>
  <c r="R2641" i="1"/>
  <c r="Q2658" i="1"/>
  <c r="V2658" i="1"/>
  <c r="R2658" i="1"/>
  <c r="V1794" i="1"/>
  <c r="R1794" i="1"/>
  <c r="Q1794" i="1"/>
  <c r="V1258" i="1"/>
  <c r="Q1258" i="1"/>
  <c r="R1258" i="1"/>
  <c r="Q2520" i="1"/>
  <c r="V2520" i="1"/>
  <c r="R2520" i="1"/>
  <c r="R1922" i="1"/>
  <c r="Q1922" i="1"/>
  <c r="V1922" i="1"/>
  <c r="R930" i="1"/>
  <c r="Q930" i="1"/>
  <c r="V930" i="1"/>
  <c r="R1971" i="1"/>
  <c r="V1971" i="1"/>
  <c r="Q1971" i="1"/>
  <c r="Q2682" i="1"/>
  <c r="R2682" i="1"/>
  <c r="V2682" i="1"/>
  <c r="T908" i="1"/>
  <c r="S1868" i="1"/>
  <c r="F1236" i="1"/>
  <c r="F2052" i="1"/>
  <c r="F2428" i="1"/>
  <c r="R1581" i="1"/>
  <c r="V1581" i="1"/>
  <c r="Q1581" i="1"/>
  <c r="R2607" i="1"/>
  <c r="V2607" i="1"/>
  <c r="Q2607" i="1"/>
  <c r="Q1637" i="1"/>
  <c r="R1637" i="1"/>
  <c r="V1637" i="1"/>
  <c r="V1740" i="1"/>
  <c r="R1740" i="1"/>
  <c r="Q1740" i="1"/>
  <c r="R2285" i="1"/>
  <c r="Q2285" i="1"/>
  <c r="V2285" i="1"/>
  <c r="R2377" i="1"/>
  <c r="Q2377" i="1"/>
  <c r="V2377" i="1"/>
  <c r="V1818" i="1"/>
  <c r="R1818" i="1"/>
  <c r="Q1818" i="1"/>
  <c r="Q1916" i="1"/>
  <c r="R1916" i="1"/>
  <c r="V1916" i="1"/>
  <c r="AT2716" i="1"/>
  <c r="AS1896" i="1"/>
  <c r="Q1389" i="1"/>
  <c r="R1389" i="1"/>
  <c r="V1389" i="1"/>
  <c r="Q2180" i="1"/>
  <c r="V2180" i="1"/>
  <c r="R2180" i="1"/>
  <c r="V1966" i="1"/>
  <c r="R1966" i="1"/>
  <c r="Q1966" i="1"/>
  <c r="V1510" i="1"/>
  <c r="Q1510" i="1"/>
  <c r="R1510" i="1"/>
  <c r="Q2287" i="1"/>
  <c r="V2287" i="1"/>
  <c r="R2287" i="1"/>
  <c r="T2611" i="1"/>
  <c r="T1388" i="1"/>
  <c r="AG1280" i="1"/>
  <c r="F1298" i="1"/>
  <c r="E1896" i="1"/>
  <c r="F1436" i="1"/>
  <c r="E1436" i="1"/>
  <c r="R1221" i="1"/>
  <c r="V1221" i="1"/>
  <c r="Q1221" i="1"/>
  <c r="V865" i="1"/>
  <c r="R865" i="1"/>
  <c r="Q865" i="1"/>
  <c r="V1982" i="1"/>
  <c r="R1982" i="1"/>
  <c r="Q1982" i="1"/>
  <c r="V1697" i="1"/>
  <c r="R1697" i="1"/>
  <c r="Q1697" i="1"/>
  <c r="V1043" i="1"/>
  <c r="Q1043" i="1"/>
  <c r="R1043" i="1"/>
  <c r="Q1197" i="1"/>
  <c r="R1197" i="1"/>
  <c r="V1197" i="1"/>
  <c r="Q1638" i="1"/>
  <c r="R1638" i="1"/>
  <c r="V1638" i="1"/>
  <c r="Q2722" i="1"/>
  <c r="R2722" i="1"/>
  <c r="V2722" i="1"/>
  <c r="R2431" i="1"/>
  <c r="Q2431" i="1"/>
  <c r="V2431" i="1"/>
  <c r="R2237" i="1"/>
  <c r="Q2237" i="1"/>
  <c r="V2237" i="1"/>
  <c r="R1641" i="1"/>
  <c r="V1641" i="1"/>
  <c r="Q1641" i="1"/>
  <c r="Q1098" i="1"/>
  <c r="V1098" i="1"/>
  <c r="R1098" i="1"/>
  <c r="R2319" i="1"/>
  <c r="Q2319" i="1"/>
  <c r="V2319" i="1"/>
  <c r="V809" i="1"/>
  <c r="R809" i="1"/>
  <c r="Q809" i="1"/>
  <c r="R763" i="1"/>
  <c r="Q763" i="1"/>
  <c r="V763" i="1"/>
  <c r="V1178" i="1"/>
  <c r="R1178" i="1"/>
  <c r="Q1178" i="1"/>
  <c r="R1001" i="1"/>
  <c r="V1001" i="1"/>
  <c r="Q1001" i="1"/>
  <c r="Q1993" i="1"/>
  <c r="R1993" i="1"/>
  <c r="V1993" i="1"/>
  <c r="Q2568" i="1"/>
  <c r="R2568" i="1"/>
  <c r="V2568" i="1"/>
  <c r="R1115" i="1"/>
  <c r="Q1115" i="1"/>
  <c r="V1115" i="1"/>
  <c r="R933" i="1"/>
  <c r="Q933" i="1"/>
  <c r="V933" i="1"/>
  <c r="R904" i="1"/>
  <c r="V904" i="1"/>
  <c r="Q904" i="1"/>
  <c r="Q1902" i="1"/>
  <c r="R1902" i="1"/>
  <c r="V1902" i="1"/>
  <c r="R2384" i="1"/>
  <c r="V2384" i="1"/>
  <c r="Q2384" i="1"/>
  <c r="R783" i="1"/>
  <c r="Q783" i="1"/>
  <c r="V783" i="1"/>
  <c r="V1554" i="1"/>
  <c r="R1554" i="1"/>
  <c r="Q1554" i="1"/>
  <c r="Q2126" i="1"/>
  <c r="V2126" i="1"/>
  <c r="R2126" i="1"/>
  <c r="V1300" i="1"/>
  <c r="Q1300" i="1"/>
  <c r="R1300" i="1"/>
  <c r="R2122" i="1"/>
  <c r="Q2122" i="1"/>
  <c r="V2122" i="1"/>
  <c r="R1981" i="1"/>
  <c r="V1981" i="1"/>
  <c r="Q1981" i="1"/>
  <c r="R1609" i="1"/>
  <c r="Q1609" i="1"/>
  <c r="V1609" i="1"/>
  <c r="R2555" i="1"/>
  <c r="Q2555" i="1"/>
  <c r="V2555" i="1"/>
  <c r="V2719" i="1"/>
  <c r="R2719" i="1"/>
  <c r="Q2719" i="1"/>
  <c r="V1724" i="1"/>
  <c r="Q1724" i="1"/>
  <c r="R1724" i="1"/>
  <c r="V2169" i="1"/>
  <c r="R2169" i="1"/>
  <c r="Q2169" i="1"/>
  <c r="Q1038" i="1"/>
  <c r="R1038" i="1"/>
  <c r="V1038" i="1"/>
  <c r="R1374" i="1"/>
  <c r="V1374" i="1"/>
  <c r="Q1374" i="1"/>
  <c r="R1758" i="1"/>
  <c r="V1758" i="1"/>
  <c r="Q1758" i="1"/>
  <c r="R2531" i="1"/>
  <c r="Q2531" i="1"/>
  <c r="V2531" i="1"/>
  <c r="V1312" i="1"/>
  <c r="R1312" i="1"/>
  <c r="Q1312" i="1"/>
  <c r="Q1310" i="1"/>
  <c r="R1310" i="1"/>
  <c r="V1310" i="1"/>
  <c r="R2602" i="1"/>
  <c r="Q2602" i="1"/>
  <c r="V2602" i="1"/>
  <c r="R2032" i="1"/>
  <c r="Q2032" i="1"/>
  <c r="V2032" i="1"/>
  <c r="R1026" i="1"/>
  <c r="Q1026" i="1"/>
  <c r="V1026" i="1"/>
  <c r="Q1670" i="1"/>
  <c r="R1670" i="1"/>
  <c r="V1670" i="1"/>
  <c r="R2453" i="1"/>
  <c r="Q2453" i="1"/>
  <c r="V2453" i="1"/>
  <c r="R2288" i="1"/>
  <c r="Q2288" i="1"/>
  <c r="V2288" i="1"/>
  <c r="R1229" i="1"/>
  <c r="V1229" i="1"/>
  <c r="Q1229" i="1"/>
  <c r="R2261" i="1"/>
  <c r="V2261" i="1"/>
  <c r="Q2261" i="1"/>
  <c r="Q959" i="1"/>
  <c r="V959" i="1"/>
  <c r="R959" i="1"/>
  <c r="Q2188" i="1"/>
  <c r="R2188" i="1"/>
  <c r="V2188" i="1"/>
  <c r="R1861" i="1"/>
  <c r="Q1861" i="1"/>
  <c r="V1861" i="1"/>
  <c r="Q2460" i="1"/>
  <c r="R2460" i="1"/>
  <c r="V2460" i="1"/>
  <c r="R819" i="1"/>
  <c r="Q819" i="1"/>
  <c r="V819" i="1"/>
  <c r="V2039" i="1"/>
  <c r="R2039" i="1"/>
  <c r="Q2039" i="1"/>
  <c r="R2225" i="1"/>
  <c r="V2225" i="1"/>
  <c r="Q2225" i="1"/>
  <c r="R1732" i="1"/>
  <c r="Q1732" i="1"/>
  <c r="V1732" i="1"/>
  <c r="R1208" i="1"/>
  <c r="V1208" i="1"/>
  <c r="Q1208" i="1"/>
  <c r="Q1290" i="1"/>
  <c r="R1290" i="1"/>
  <c r="V1290" i="1"/>
  <c r="R2337" i="1"/>
  <c r="Q2337" i="1"/>
  <c r="V2337" i="1"/>
  <c r="R1974" i="1"/>
  <c r="Q1974" i="1"/>
  <c r="V1974" i="1"/>
  <c r="R932" i="1"/>
  <c r="Q932" i="1"/>
  <c r="V932" i="1"/>
  <c r="R888" i="1"/>
  <c r="Q888" i="1"/>
  <c r="V888" i="1"/>
  <c r="R1923" i="1"/>
  <c r="Q1923" i="1"/>
  <c r="V1923" i="1"/>
  <c r="Q2181" i="1"/>
  <c r="V2181" i="1"/>
  <c r="R2181" i="1"/>
  <c r="R2167" i="1"/>
  <c r="V2167" i="1"/>
  <c r="Q2167" i="1"/>
  <c r="R1083" i="1"/>
  <c r="V1083" i="1"/>
  <c r="Q1083" i="1"/>
  <c r="R2257" i="1"/>
  <c r="Q2257" i="1"/>
  <c r="V2257" i="1"/>
  <c r="Q782" i="1"/>
  <c r="R782" i="1"/>
  <c r="V782" i="1"/>
  <c r="R2269" i="1"/>
  <c r="Q2269" i="1"/>
  <c r="V2269" i="1"/>
  <c r="R1439" i="1"/>
  <c r="Q1439" i="1"/>
  <c r="V1439" i="1"/>
  <c r="V890" i="1"/>
  <c r="R890" i="1"/>
  <c r="Q890" i="1"/>
  <c r="R1097" i="1"/>
  <c r="V1097" i="1"/>
  <c r="Q1097" i="1"/>
  <c r="R1035" i="1"/>
  <c r="V1035" i="1"/>
  <c r="Q1035" i="1"/>
  <c r="Q2129" i="1"/>
  <c r="R2129" i="1"/>
  <c r="V2129" i="1"/>
  <c r="R1338" i="1"/>
  <c r="V1338" i="1"/>
  <c r="Q1338" i="1"/>
  <c r="Q2654" i="1"/>
  <c r="R2654" i="1"/>
  <c r="V2654" i="1"/>
  <c r="R2177" i="1"/>
  <c r="V2177" i="1"/>
  <c r="Q2177" i="1"/>
  <c r="R2508" i="1"/>
  <c r="Q2508" i="1"/>
  <c r="V2508" i="1"/>
  <c r="R2089" i="1"/>
  <c r="Q2089" i="1"/>
  <c r="V2089" i="1"/>
  <c r="Q1293" i="1"/>
  <c r="V1293" i="1"/>
  <c r="R1293" i="1"/>
  <c r="Q1605" i="1"/>
  <c r="V1605" i="1"/>
  <c r="R1605" i="1"/>
  <c r="Q2739" i="1"/>
  <c r="V2739" i="1"/>
  <c r="R2739" i="1"/>
  <c r="R2066" i="1"/>
  <c r="V2066" i="1"/>
  <c r="Q2066" i="1"/>
  <c r="R927" i="1"/>
  <c r="Q927" i="1"/>
  <c r="V927" i="1"/>
  <c r="Q1355" i="1"/>
  <c r="R1355" i="1"/>
  <c r="V1355" i="1"/>
  <c r="R1793" i="1"/>
  <c r="V1793" i="1"/>
  <c r="Q1793" i="1"/>
  <c r="V1490" i="1"/>
  <c r="Q1490" i="1"/>
  <c r="R1490" i="1"/>
  <c r="R1157" i="1"/>
  <c r="V1157" i="1"/>
  <c r="Q1157" i="1"/>
  <c r="R1533" i="1"/>
  <c r="V1533" i="1"/>
  <c r="Q1533" i="1"/>
  <c r="Q1045" i="1"/>
  <c r="R1045" i="1"/>
  <c r="V1045" i="1"/>
  <c r="Q2120" i="1"/>
  <c r="V2120" i="1"/>
  <c r="R2120" i="1"/>
  <c r="R1913" i="1"/>
  <c r="V1913" i="1"/>
  <c r="Q1913" i="1"/>
  <c r="V2530" i="1"/>
  <c r="Q2530" i="1"/>
  <c r="R2530" i="1"/>
  <c r="Q2734" i="1"/>
  <c r="V2734" i="1"/>
  <c r="R2734" i="1"/>
  <c r="Q1049" i="1"/>
  <c r="R1049" i="1"/>
  <c r="V1049" i="1"/>
  <c r="R2229" i="1"/>
  <c r="V2229" i="1"/>
  <c r="Q2229" i="1"/>
  <c r="R2398" i="1"/>
  <c r="Q2398" i="1"/>
  <c r="V2398" i="1"/>
  <c r="Q2748" i="1"/>
  <c r="R2748" i="1"/>
  <c r="V2748" i="1"/>
  <c r="Q920" i="1"/>
  <c r="V920" i="1"/>
  <c r="R920" i="1"/>
  <c r="R2711" i="1"/>
  <c r="V2711" i="1"/>
  <c r="Q2711" i="1"/>
  <c r="R1919" i="1"/>
  <c r="V1919" i="1"/>
  <c r="Q1919" i="1"/>
  <c r="R2515" i="1"/>
  <c r="V2515" i="1"/>
  <c r="Q2515" i="1"/>
  <c r="R1169" i="1"/>
  <c r="Q1169" i="1"/>
  <c r="V1169" i="1"/>
  <c r="R2189" i="1"/>
  <c r="Q2189" i="1"/>
  <c r="V2189" i="1"/>
  <c r="R1757" i="1"/>
  <c r="V1757" i="1"/>
  <c r="Q1757" i="1"/>
  <c r="V1965" i="1"/>
  <c r="R1965" i="1"/>
  <c r="Q1965" i="1"/>
  <c r="F1258" i="1"/>
  <c r="F1442" i="1"/>
  <c r="F2435" i="1"/>
  <c r="F2041" i="1"/>
  <c r="F2370" i="1"/>
  <c r="T2058" i="1"/>
  <c r="T2278" i="1"/>
  <c r="T2610" i="1"/>
  <c r="T2616" i="1"/>
  <c r="S1903" i="1"/>
  <c r="S1873" i="1"/>
  <c r="S1748" i="1"/>
  <c r="F1188" i="1"/>
  <c r="F1345" i="1"/>
  <c r="F2481" i="1"/>
  <c r="E1831" i="1"/>
  <c r="R2396" i="1"/>
  <c r="Q2396" i="1"/>
  <c r="V2396" i="1"/>
  <c r="V860" i="1"/>
  <c r="Q860" i="1"/>
  <c r="R860" i="1"/>
  <c r="Q912" i="1"/>
  <c r="V912" i="1"/>
  <c r="R912" i="1"/>
  <c r="Q2217" i="1"/>
  <c r="V2217" i="1"/>
  <c r="R2217" i="1"/>
  <c r="S1770" i="1"/>
  <c r="F1218" i="1"/>
  <c r="F894" i="1"/>
  <c r="R1607" i="1"/>
  <c r="Q1607" i="1"/>
  <c r="V1607" i="1"/>
  <c r="V2016" i="1"/>
  <c r="R2016" i="1"/>
  <c r="Q2016" i="1"/>
  <c r="R1819" i="1"/>
  <c r="Q1819" i="1"/>
  <c r="V1819" i="1"/>
  <c r="R2613" i="1"/>
  <c r="Q2613" i="1"/>
  <c r="V2613" i="1"/>
  <c r="T1220" i="1"/>
  <c r="T2443" i="1"/>
  <c r="F1041" i="1"/>
  <c r="S1681" i="1"/>
  <c r="F919" i="1"/>
  <c r="F2690" i="1"/>
  <c r="F1432" i="1"/>
  <c r="F1316" i="1"/>
  <c r="C1291" i="1"/>
  <c r="D1291" i="1"/>
  <c r="H1291" i="1"/>
  <c r="H2426" i="1"/>
  <c r="D2426" i="1"/>
  <c r="C2426" i="1"/>
  <c r="C1748" i="1"/>
  <c r="D1748" i="1"/>
  <c r="H1748" i="1"/>
  <c r="D1774" i="1"/>
  <c r="H1774" i="1"/>
  <c r="C1774" i="1"/>
  <c r="D1349" i="1"/>
  <c r="C1349" i="1"/>
  <c r="H1349" i="1"/>
  <c r="D1944" i="1"/>
  <c r="C1944" i="1"/>
  <c r="H1944" i="1"/>
  <c r="C1568" i="1"/>
  <c r="H1568" i="1"/>
  <c r="D1568" i="1"/>
  <c r="D1754" i="1"/>
  <c r="C1754" i="1"/>
  <c r="H1754" i="1"/>
  <c r="C2677" i="1"/>
  <c r="D2677" i="1"/>
  <c r="H2677" i="1"/>
  <c r="D2522" i="1"/>
  <c r="H2522" i="1"/>
  <c r="C2522" i="1"/>
  <c r="H1780" i="1"/>
  <c r="D1780" i="1"/>
  <c r="C1780" i="1"/>
  <c r="C819" i="1"/>
  <c r="D819" i="1"/>
  <c r="H819" i="1"/>
  <c r="AE1644" i="1"/>
  <c r="AI1644" i="1"/>
  <c r="AD1644" i="1"/>
  <c r="AD1230" i="1"/>
  <c r="AE1230" i="1"/>
  <c r="AI1230" i="1"/>
  <c r="AE2192" i="1"/>
  <c r="AI2192" i="1"/>
  <c r="AD2192" i="1"/>
  <c r="AD1707" i="1"/>
  <c r="AE1707" i="1"/>
  <c r="AI1707" i="1"/>
  <c r="AE1524" i="1"/>
  <c r="AD1524" i="1"/>
  <c r="AI1524" i="1"/>
  <c r="AE1344" i="1"/>
  <c r="AD1344" i="1"/>
  <c r="AI1344" i="1"/>
  <c r="AD1763" i="1"/>
  <c r="AE1763" i="1"/>
  <c r="AI1763" i="1"/>
  <c r="AE2191" i="1"/>
  <c r="AI2191" i="1"/>
  <c r="AD2191" i="1"/>
  <c r="AE841" i="1"/>
  <c r="AI841" i="1"/>
  <c r="AD841" i="1"/>
  <c r="AE1851" i="1"/>
  <c r="AD1851" i="1"/>
  <c r="AI1851" i="1"/>
  <c r="AE1232" i="1"/>
  <c r="AD1232" i="1"/>
  <c r="AI1232" i="1"/>
  <c r="AE993" i="1"/>
  <c r="AI993" i="1"/>
  <c r="AD993" i="1"/>
  <c r="AD1056" i="1"/>
  <c r="AE1056" i="1"/>
  <c r="AI1056" i="1"/>
  <c r="AE2312" i="1"/>
  <c r="AD2312" i="1"/>
  <c r="AI2312" i="1"/>
  <c r="AE2412" i="1"/>
  <c r="AD2412" i="1"/>
  <c r="AI2412" i="1"/>
  <c r="AE1703" i="1"/>
  <c r="AD1703" i="1"/>
  <c r="AI1703" i="1"/>
  <c r="AE2031" i="1"/>
  <c r="AD2031" i="1"/>
  <c r="AI2031" i="1"/>
  <c r="AE1050" i="1"/>
  <c r="AI1050" i="1"/>
  <c r="AD1050" i="1"/>
  <c r="AI862" i="1"/>
  <c r="AD862" i="1"/>
  <c r="AE862" i="1"/>
  <c r="AD2709" i="1"/>
  <c r="AE2709" i="1"/>
  <c r="AI2709" i="1"/>
  <c r="AE2537" i="1"/>
  <c r="AI2537" i="1"/>
  <c r="AD2537" i="1"/>
  <c r="AD1010" i="1"/>
  <c r="AE1010" i="1"/>
  <c r="AI1010" i="1"/>
  <c r="AI1182" i="1"/>
  <c r="AD1182" i="1"/>
  <c r="AE1182" i="1"/>
  <c r="AE1368" i="1"/>
  <c r="AD1368" i="1"/>
  <c r="AI1368" i="1"/>
  <c r="AE2044" i="1"/>
  <c r="AI2044" i="1"/>
  <c r="AD2044" i="1"/>
  <c r="AD777" i="1"/>
  <c r="AE777" i="1"/>
  <c r="AI777" i="1"/>
  <c r="AE1866" i="1"/>
  <c r="AD1866" i="1"/>
  <c r="AI1866" i="1"/>
  <c r="AI1265" i="1"/>
  <c r="AE1265" i="1"/>
  <c r="AD1265" i="1"/>
  <c r="AE2434" i="1"/>
  <c r="AI2434" i="1"/>
  <c r="AD2434" i="1"/>
  <c r="AE1239" i="1"/>
  <c r="AD1239" i="1"/>
  <c r="AI1239" i="1"/>
  <c r="AD2715" i="1"/>
  <c r="AE2715" i="1"/>
  <c r="AI2715" i="1"/>
  <c r="AD1117" i="1"/>
  <c r="AI1117" i="1"/>
  <c r="AE1117" i="1"/>
  <c r="AD1902" i="1"/>
  <c r="AE1902" i="1"/>
  <c r="AI1902" i="1"/>
  <c r="AD1222" i="1"/>
  <c r="AI1222" i="1"/>
  <c r="AE1222" i="1"/>
  <c r="AE1225" i="1"/>
  <c r="AD1225" i="1"/>
  <c r="AI1225" i="1"/>
  <c r="AD1897" i="1"/>
  <c r="AI1897" i="1"/>
  <c r="AE1897" i="1"/>
  <c r="AE936" i="1"/>
  <c r="AD936" i="1"/>
  <c r="AI936" i="1"/>
  <c r="AE2557" i="1"/>
  <c r="AD2557" i="1"/>
  <c r="AI2557" i="1"/>
  <c r="AE2003" i="1"/>
  <c r="AD2003" i="1"/>
  <c r="AI2003" i="1"/>
  <c r="AI920" i="1"/>
  <c r="AD920" i="1"/>
  <c r="AE920" i="1"/>
  <c r="AE1074" i="1"/>
  <c r="AD1074" i="1"/>
  <c r="AI1074" i="1"/>
  <c r="AE1957" i="1"/>
  <c r="AD1957" i="1"/>
  <c r="AI1957" i="1"/>
  <c r="AD1488" i="1"/>
  <c r="AE1488" i="1"/>
  <c r="AI1488" i="1"/>
  <c r="AI1480" i="1"/>
  <c r="AE1480" i="1"/>
  <c r="AD1480" i="1"/>
  <c r="AI1624" i="1"/>
  <c r="AE1624" i="1"/>
  <c r="AD1624" i="1"/>
  <c r="AI1568" i="1"/>
  <c r="AE1568" i="1"/>
  <c r="AD1568" i="1"/>
  <c r="AE2567" i="1"/>
  <c r="AI2567" i="1"/>
  <c r="AD2567" i="1"/>
  <c r="AE2699" i="1"/>
  <c r="AD2699" i="1"/>
  <c r="AI2699" i="1"/>
  <c r="AI2307" i="1"/>
  <c r="AD2307" i="1"/>
  <c r="AE2307" i="1"/>
  <c r="AI910" i="1"/>
  <c r="AE910" i="1"/>
  <c r="AD910" i="1"/>
  <c r="AE2126" i="1"/>
  <c r="AD2126" i="1"/>
  <c r="AI2126" i="1"/>
  <c r="AE2371" i="1"/>
  <c r="AD2371" i="1"/>
  <c r="AI2371" i="1"/>
  <c r="AE1081" i="1"/>
  <c r="AD1081" i="1"/>
  <c r="AI1081" i="1"/>
  <c r="AE2751" i="1"/>
  <c r="AI2751" i="1"/>
  <c r="AD2751" i="1"/>
  <c r="AE1715" i="1"/>
  <c r="AI1715" i="1"/>
  <c r="AD1715" i="1"/>
  <c r="AI1216" i="1"/>
  <c r="AD1216" i="1"/>
  <c r="AE1216" i="1"/>
  <c r="AD1693" i="1"/>
  <c r="AE1693" i="1"/>
  <c r="AI1693" i="1"/>
  <c r="AI1281" i="1"/>
  <c r="AD1281" i="1"/>
  <c r="AE1281" i="1"/>
  <c r="AE2730" i="1"/>
  <c r="AI2730" i="1"/>
  <c r="AD2730" i="1"/>
  <c r="AI790" i="1"/>
  <c r="AE790" i="1"/>
  <c r="AD790" i="1"/>
  <c r="AD1519" i="1"/>
  <c r="AE1519" i="1"/>
  <c r="AI1519" i="1"/>
  <c r="AD2449" i="1"/>
  <c r="AE2449" i="1"/>
  <c r="AI2449" i="1"/>
  <c r="AD1392" i="1"/>
  <c r="AI1392" i="1"/>
  <c r="AE1392" i="1"/>
  <c r="AE2071" i="1"/>
  <c r="AD2071" i="1"/>
  <c r="AI2071" i="1"/>
  <c r="AI2522" i="1"/>
  <c r="AD2522" i="1"/>
  <c r="AE2522" i="1"/>
  <c r="AI2285" i="1"/>
  <c r="AD2285" i="1"/>
  <c r="AE2285" i="1"/>
  <c r="AI1485" i="1"/>
  <c r="AE1485" i="1"/>
  <c r="AD1485" i="1"/>
  <c r="AE1937" i="1"/>
  <c r="AI1937" i="1"/>
  <c r="AD1937" i="1"/>
  <c r="AI2423" i="1"/>
  <c r="AE2423" i="1"/>
  <c r="AD2423" i="1"/>
  <c r="AE1975" i="1"/>
  <c r="AD1975" i="1"/>
  <c r="AI1975" i="1"/>
  <c r="AD2448" i="1"/>
  <c r="AI2448" i="1"/>
  <c r="AE2448" i="1"/>
  <c r="AE805" i="1"/>
  <c r="AD805" i="1"/>
  <c r="AI805" i="1"/>
  <c r="AI1816" i="1"/>
  <c r="AE1816" i="1"/>
  <c r="AD1816" i="1"/>
  <c r="AI1348" i="1"/>
  <c r="AE1348" i="1"/>
  <c r="AD1348" i="1"/>
  <c r="AE1385" i="1"/>
  <c r="AI1385" i="1"/>
  <c r="AD1385" i="1"/>
  <c r="AE2338" i="1"/>
  <c r="AI2338" i="1"/>
  <c r="AD2338" i="1"/>
  <c r="AI2576" i="1"/>
  <c r="AD2576" i="1"/>
  <c r="AE2576" i="1"/>
  <c r="AD2619" i="1"/>
  <c r="AE2619" i="1"/>
  <c r="AI2619" i="1"/>
  <c r="AE2064" i="1"/>
  <c r="AD2064" i="1"/>
  <c r="AI2064" i="1"/>
  <c r="AI2729" i="1"/>
  <c r="AD2729" i="1"/>
  <c r="AE2729" i="1"/>
  <c r="AD1580" i="1"/>
  <c r="AE1580" i="1"/>
  <c r="AI1580" i="1"/>
  <c r="AE2075" i="1"/>
  <c r="AD2075" i="1"/>
  <c r="AI2075" i="1"/>
  <c r="AE2625" i="1"/>
  <c r="AD2625" i="1"/>
  <c r="AI2625" i="1"/>
  <c r="AE2460" i="1"/>
  <c r="AI2460" i="1"/>
  <c r="AD2460" i="1"/>
  <c r="AI1400" i="1"/>
  <c r="AD1400" i="1"/>
  <c r="AE1400" i="1"/>
  <c r="AD1867" i="1"/>
  <c r="AE1867" i="1"/>
  <c r="AI1867" i="1"/>
  <c r="AI1500" i="1"/>
  <c r="AD1500" i="1"/>
  <c r="AE1500" i="1"/>
  <c r="AE1687" i="1"/>
  <c r="AD1687" i="1"/>
  <c r="AI1687" i="1"/>
  <c r="AE2103" i="1"/>
  <c r="AD2103" i="1"/>
  <c r="AI2103" i="1"/>
  <c r="AE2650" i="1"/>
  <c r="AD2650" i="1"/>
  <c r="AI2650" i="1"/>
  <c r="AE1953" i="1"/>
  <c r="AD1953" i="1"/>
  <c r="AI1953" i="1"/>
  <c r="AE2220" i="1"/>
  <c r="AI2220" i="1"/>
  <c r="AD2220" i="1"/>
  <c r="AE2622" i="1"/>
  <c r="AI2622" i="1"/>
  <c r="AD2622" i="1"/>
  <c r="AE1770" i="1"/>
  <c r="AD1770" i="1"/>
  <c r="AI1770" i="1"/>
  <c r="AE824" i="1"/>
  <c r="AI824" i="1"/>
  <c r="AD824" i="1"/>
  <c r="AE2430" i="1"/>
  <c r="AD2430" i="1"/>
  <c r="AI2430" i="1"/>
  <c r="AE1198" i="1"/>
  <c r="AD1198" i="1"/>
  <c r="AI1198" i="1"/>
  <c r="AE2427" i="1"/>
  <c r="AD2427" i="1"/>
  <c r="AI2427" i="1"/>
  <c r="AD2236" i="1"/>
  <c r="AE2236" i="1"/>
  <c r="AI2236" i="1"/>
  <c r="AE2101" i="1"/>
  <c r="AI2101" i="1"/>
  <c r="AD2101" i="1"/>
  <c r="AE1409" i="1"/>
  <c r="AD1409" i="1"/>
  <c r="AI1409" i="1"/>
  <c r="AE1581" i="1"/>
  <c r="AD1581" i="1"/>
  <c r="AI1581" i="1"/>
  <c r="AI822" i="1"/>
  <c r="AE822" i="1"/>
  <c r="AD822" i="1"/>
  <c r="AD2097" i="1"/>
  <c r="AE2097" i="1"/>
  <c r="AI2097" i="1"/>
  <c r="AE2377" i="1"/>
  <c r="AD2377" i="1"/>
  <c r="AI2377" i="1"/>
  <c r="AI1534" i="1"/>
  <c r="AD1534" i="1"/>
  <c r="AE1534" i="1"/>
  <c r="AD855" i="1"/>
  <c r="AI855" i="1"/>
  <c r="AE855" i="1"/>
  <c r="AE2738" i="1"/>
  <c r="AD2738" i="1"/>
  <c r="AI2738" i="1"/>
  <c r="AE1238" i="1"/>
  <c r="AD1238" i="1"/>
  <c r="AI1238" i="1"/>
  <c r="AE2017" i="1"/>
  <c r="AD2017" i="1"/>
  <c r="AI2017" i="1"/>
  <c r="AE2028" i="1"/>
  <c r="AI2028" i="1"/>
  <c r="AD2028" i="1"/>
  <c r="AE1626" i="1"/>
  <c r="AD1626" i="1"/>
  <c r="AI1626" i="1"/>
  <c r="AI1634" i="1"/>
  <c r="AD1634" i="1"/>
  <c r="AE1634" i="1"/>
  <c r="AI1874" i="1"/>
  <c r="AE1874" i="1"/>
  <c r="AD1874" i="1"/>
  <c r="AD906" i="1"/>
  <c r="AE906" i="1"/>
  <c r="AI906" i="1"/>
  <c r="AE1714" i="1"/>
  <c r="AI1714" i="1"/>
  <c r="AD1714" i="1"/>
  <c r="AE1800" i="1"/>
  <c r="AI1800" i="1"/>
  <c r="AD1800" i="1"/>
  <c r="AD1098" i="1"/>
  <c r="AE1098" i="1"/>
  <c r="AI1098" i="1"/>
  <c r="AE2002" i="1"/>
  <c r="AI2002" i="1"/>
  <c r="AD2002" i="1"/>
  <c r="AE1217" i="1"/>
  <c r="AI1217" i="1"/>
  <c r="AD1217" i="1"/>
  <c r="AI1160" i="1"/>
  <c r="AD1160" i="1"/>
  <c r="AE1160" i="1"/>
  <c r="AE2569" i="1"/>
  <c r="AD2569" i="1"/>
  <c r="AI2569" i="1"/>
  <c r="AI898" i="1"/>
  <c r="AD898" i="1"/>
  <c r="AE898" i="1"/>
  <c r="AE2700" i="1"/>
  <c r="AD2700" i="1"/>
  <c r="AI2700" i="1"/>
  <c r="AE2293" i="1"/>
  <c r="AI2293" i="1"/>
  <c r="AD2293" i="1"/>
  <c r="AI2431" i="1"/>
  <c r="AD2431" i="1"/>
  <c r="AE2431" i="1"/>
  <c r="AD2358" i="1"/>
  <c r="AE2358" i="1"/>
  <c r="AI2358" i="1"/>
  <c r="AE1510" i="1"/>
  <c r="AD1510" i="1"/>
  <c r="AI1510" i="1"/>
  <c r="AD1928" i="1"/>
  <c r="AE1928" i="1"/>
  <c r="AI1928" i="1"/>
  <c r="AE2129" i="1"/>
  <c r="AD2129" i="1"/>
  <c r="AI2129" i="1"/>
  <c r="AI1207" i="1"/>
  <c r="AE1207" i="1"/>
  <c r="AD1207" i="1"/>
  <c r="AD1889" i="1"/>
  <c r="AE1889" i="1"/>
  <c r="AI1889" i="1"/>
  <c r="AE1423" i="1"/>
  <c r="AD1423" i="1"/>
  <c r="AI1423" i="1"/>
  <c r="AE858" i="1"/>
  <c r="AD858" i="1"/>
  <c r="AI858" i="1"/>
  <c r="AD1111" i="1"/>
  <c r="AE1111" i="1"/>
  <c r="AI1111" i="1"/>
  <c r="AE1248" i="1"/>
  <c r="AD1248" i="1"/>
  <c r="AI1248" i="1"/>
  <c r="AD1640" i="1"/>
  <c r="AE1640" i="1"/>
  <c r="AI1640" i="1"/>
  <c r="AI1659" i="1"/>
  <c r="AD1659" i="1"/>
  <c r="AE1659" i="1"/>
  <c r="AD1998" i="1"/>
  <c r="AI1998" i="1"/>
  <c r="AE1998" i="1"/>
  <c r="AE1570" i="1"/>
  <c r="AI1570" i="1"/>
  <c r="AD1570" i="1"/>
  <c r="AS2090" i="1"/>
  <c r="AT2090" i="1"/>
  <c r="AT1009" i="1"/>
  <c r="AS1009" i="1"/>
  <c r="D2019" i="1"/>
  <c r="H2019" i="1"/>
  <c r="C2019" i="1"/>
  <c r="D1642" i="1"/>
  <c r="H1642" i="1"/>
  <c r="C1642" i="1"/>
  <c r="C903" i="1"/>
  <c r="D903" i="1"/>
  <c r="H903" i="1"/>
  <c r="D1235" i="1"/>
  <c r="C1235" i="1"/>
  <c r="H1235" i="1"/>
  <c r="C1718" i="1"/>
  <c r="H1718" i="1"/>
  <c r="D1718" i="1"/>
  <c r="D1205" i="1"/>
  <c r="C1205" i="1"/>
  <c r="H1205" i="1"/>
  <c r="H2364" i="1"/>
  <c r="D2364" i="1"/>
  <c r="C2364" i="1"/>
  <c r="D2647" i="1"/>
  <c r="C2647" i="1"/>
  <c r="H2647" i="1"/>
  <c r="C2328" i="1"/>
  <c r="D2328" i="1"/>
  <c r="H2328" i="1"/>
  <c r="D2700" i="1"/>
  <c r="C2700" i="1"/>
  <c r="H2700" i="1"/>
  <c r="D1336" i="1"/>
  <c r="C1336" i="1"/>
  <c r="H1336" i="1"/>
  <c r="H1680" i="1"/>
  <c r="D1680" i="1"/>
  <c r="C1680" i="1"/>
  <c r="D1490" i="1"/>
  <c r="C1490" i="1"/>
  <c r="H1490" i="1"/>
  <c r="AT1212" i="1"/>
  <c r="AS1705" i="1"/>
  <c r="AS1831" i="1"/>
  <c r="AT848" i="1"/>
  <c r="AT774" i="1"/>
  <c r="AT2426" i="1"/>
  <c r="E1609" i="1"/>
  <c r="F798" i="1"/>
  <c r="V2452" i="1"/>
  <c r="R2452" i="1"/>
  <c r="Q2452" i="1"/>
  <c r="Q1431" i="1"/>
  <c r="R1431" i="1"/>
  <c r="V1431" i="1"/>
  <c r="Q2265" i="1"/>
  <c r="R2265" i="1"/>
  <c r="V2265" i="1"/>
  <c r="V2248" i="1"/>
  <c r="R2248" i="1"/>
  <c r="Q2248" i="1"/>
  <c r="R1879" i="1"/>
  <c r="Q1879" i="1"/>
  <c r="V1879" i="1"/>
  <c r="Q1034" i="1"/>
  <c r="V1034" i="1"/>
  <c r="R1034" i="1"/>
  <c r="Q1994" i="1"/>
  <c r="R1994" i="1"/>
  <c r="V1994" i="1"/>
  <c r="Q1464" i="1"/>
  <c r="R1464" i="1"/>
  <c r="V1464" i="1"/>
  <c r="Q2577" i="1"/>
  <c r="R2577" i="1"/>
  <c r="V2577" i="1"/>
  <c r="F1025" i="1"/>
  <c r="T1175" i="1"/>
  <c r="S1731" i="1"/>
  <c r="F2198" i="1"/>
  <c r="R873" i="1"/>
  <c r="V873" i="1"/>
  <c r="Q873" i="1"/>
  <c r="R2503" i="1"/>
  <c r="V2503" i="1"/>
  <c r="Q2503" i="1"/>
  <c r="R2004" i="1"/>
  <c r="Q2004" i="1"/>
  <c r="V2004" i="1"/>
  <c r="R1892" i="1"/>
  <c r="V1892" i="1"/>
  <c r="Q1892" i="1"/>
  <c r="Q1263" i="1"/>
  <c r="R1263" i="1"/>
  <c r="V1263" i="1"/>
  <c r="R2537" i="1"/>
  <c r="Q2537" i="1"/>
  <c r="V2537" i="1"/>
  <c r="S1787" i="1"/>
  <c r="E2006" i="1"/>
  <c r="E1584" i="1"/>
  <c r="F1479" i="1"/>
  <c r="Q2494" i="1"/>
  <c r="R2494" i="1"/>
  <c r="V2494" i="1"/>
  <c r="R1266" i="1"/>
  <c r="V1266" i="1"/>
  <c r="Q1266" i="1"/>
  <c r="R876" i="1"/>
  <c r="Q876" i="1"/>
  <c r="V876" i="1"/>
  <c r="R2183" i="1"/>
  <c r="Q2183" i="1"/>
  <c r="V2183" i="1"/>
  <c r="T2172" i="1"/>
  <c r="S1625" i="1"/>
  <c r="AT2488" i="1"/>
  <c r="AS1762" i="1"/>
  <c r="AT2323" i="1"/>
  <c r="AT2206" i="1"/>
  <c r="AT2336" i="1"/>
  <c r="AT1015" i="1"/>
  <c r="AS1735" i="1"/>
  <c r="AT884" i="1"/>
  <c r="AS884" i="1"/>
  <c r="AT2461" i="1"/>
  <c r="AS1960" i="1"/>
  <c r="AT1350" i="1"/>
  <c r="F1213" i="1"/>
  <c r="R2401" i="1"/>
  <c r="Q2401" i="1"/>
  <c r="V2401" i="1"/>
  <c r="R1632" i="1"/>
  <c r="Q1632" i="1"/>
  <c r="V1632" i="1"/>
  <c r="R994" i="1"/>
  <c r="V994" i="1"/>
  <c r="Q994" i="1"/>
  <c r="R1276" i="1"/>
  <c r="Q1276" i="1"/>
  <c r="V1276" i="1"/>
  <c r="Q2144" i="1"/>
  <c r="R2144" i="1"/>
  <c r="V2144" i="1"/>
  <c r="V1372" i="1"/>
  <c r="R1372" i="1"/>
  <c r="Q1372" i="1"/>
  <c r="Q1627" i="1"/>
  <c r="R1627" i="1"/>
  <c r="V1627" i="1"/>
  <c r="V1908" i="1"/>
  <c r="Q1908" i="1"/>
  <c r="R1908" i="1"/>
  <c r="R2528" i="1"/>
  <c r="Q2528" i="1"/>
  <c r="V2528" i="1"/>
  <c r="R1343" i="1"/>
  <c r="Q1343" i="1"/>
  <c r="V1343" i="1"/>
  <c r="T2088" i="1"/>
  <c r="S2010" i="1"/>
  <c r="F2673" i="1"/>
  <c r="F2618" i="1"/>
  <c r="F1492" i="1"/>
  <c r="F2163" i="1"/>
  <c r="Q1848" i="1"/>
  <c r="V1848" i="1"/>
  <c r="R1848" i="1"/>
  <c r="R1236" i="1"/>
  <c r="Q1236" i="1"/>
  <c r="V1236" i="1"/>
  <c r="V2152" i="1"/>
  <c r="Q2152" i="1"/>
  <c r="R2152" i="1"/>
  <c r="Q1642" i="1"/>
  <c r="V1642" i="1"/>
  <c r="R1642" i="1"/>
  <c r="V781" i="1"/>
  <c r="Q781" i="1"/>
  <c r="R781" i="1"/>
  <c r="V1780" i="1"/>
  <c r="R1780" i="1"/>
  <c r="Q1780" i="1"/>
  <c r="Q1685" i="1"/>
  <c r="R1685" i="1"/>
  <c r="V1685" i="1"/>
  <c r="R1418" i="1"/>
  <c r="V1418" i="1"/>
  <c r="Q1418" i="1"/>
  <c r="R1655" i="1"/>
  <c r="Q1655" i="1"/>
  <c r="V1655" i="1"/>
  <c r="R2046" i="1"/>
  <c r="V2046" i="1"/>
  <c r="Q2046" i="1"/>
  <c r="R2493" i="1"/>
  <c r="V2493" i="1"/>
  <c r="Q2493" i="1"/>
  <c r="R1039" i="1"/>
  <c r="Q1039" i="1"/>
  <c r="V1039" i="1"/>
  <c r="R2638" i="1"/>
  <c r="Q2638" i="1"/>
  <c r="V2638" i="1"/>
  <c r="R1905" i="1"/>
  <c r="V1905" i="1"/>
  <c r="Q1905" i="1"/>
  <c r="Q1409" i="1"/>
  <c r="V1409" i="1"/>
  <c r="R1409" i="1"/>
  <c r="R2128" i="1"/>
  <c r="Q2128" i="1"/>
  <c r="V2128" i="1"/>
  <c r="R1298" i="1"/>
  <c r="Q1298" i="1"/>
  <c r="V1298" i="1"/>
  <c r="Q2051" i="1"/>
  <c r="V2051" i="1"/>
  <c r="R2051" i="1"/>
  <c r="R1503" i="1"/>
  <c r="V1503" i="1"/>
  <c r="Q1503" i="1"/>
  <c r="R1778" i="1"/>
  <c r="V1778" i="1"/>
  <c r="Q1778" i="1"/>
  <c r="V1733" i="1"/>
  <c r="R1733" i="1"/>
  <c r="Q1733" i="1"/>
  <c r="R887" i="1"/>
  <c r="V887" i="1"/>
  <c r="Q887" i="1"/>
  <c r="R1092" i="1"/>
  <c r="V1092" i="1"/>
  <c r="Q1092" i="1"/>
  <c r="R1320" i="1"/>
  <c r="Q1320" i="1"/>
  <c r="V1320" i="1"/>
  <c r="R891" i="1"/>
  <c r="Q891" i="1"/>
  <c r="V891" i="1"/>
  <c r="Q1012" i="1"/>
  <c r="V1012" i="1"/>
  <c r="R1012" i="1"/>
  <c r="R1261" i="1"/>
  <c r="Q1261" i="1"/>
  <c r="V1261" i="1"/>
  <c r="R785" i="1"/>
  <c r="Q785" i="1"/>
  <c r="V785" i="1"/>
  <c r="R1232" i="1"/>
  <c r="V1232" i="1"/>
  <c r="Q1232" i="1"/>
  <c r="V2395" i="1"/>
  <c r="R2395" i="1"/>
  <c r="Q2395" i="1"/>
  <c r="R2170" i="1"/>
  <c r="V2170" i="1"/>
  <c r="Q2170" i="1"/>
  <c r="Q1815" i="1"/>
  <c r="V1815" i="1"/>
  <c r="R1815" i="1"/>
  <c r="Q833" i="1"/>
  <c r="R833" i="1"/>
  <c r="V833" i="1"/>
  <c r="Q2256" i="1"/>
  <c r="R2256" i="1"/>
  <c r="V2256" i="1"/>
  <c r="V2009" i="1"/>
  <c r="Q2009" i="1"/>
  <c r="R2009" i="1"/>
  <c r="R1268" i="1"/>
  <c r="V1268" i="1"/>
  <c r="Q1268" i="1"/>
  <c r="Q1813" i="1"/>
  <c r="V1813" i="1"/>
  <c r="R1813" i="1"/>
  <c r="Q1436" i="1"/>
  <c r="V1436" i="1"/>
  <c r="R1436" i="1"/>
  <c r="R1291" i="1"/>
  <c r="V1291" i="1"/>
  <c r="Q1291" i="1"/>
  <c r="V2717" i="1"/>
  <c r="R2717" i="1"/>
  <c r="Q2717" i="1"/>
  <c r="R884" i="1"/>
  <c r="Q884" i="1"/>
  <c r="V884" i="1"/>
  <c r="R858" i="1"/>
  <c r="V858" i="1"/>
  <c r="Q858" i="1"/>
  <c r="R2219" i="1"/>
  <c r="V2219" i="1"/>
  <c r="Q2219" i="1"/>
  <c r="R2115" i="1"/>
  <c r="Q2115" i="1"/>
  <c r="V2115" i="1"/>
  <c r="R2070" i="1"/>
  <c r="Q2070" i="1"/>
  <c r="V2070" i="1"/>
  <c r="R1947" i="1"/>
  <c r="V1947" i="1"/>
  <c r="Q1947" i="1"/>
  <c r="V1538" i="1"/>
  <c r="Q1538" i="1"/>
  <c r="R1538" i="1"/>
  <c r="R1736" i="1"/>
  <c r="V1736" i="1"/>
  <c r="Q1736" i="1"/>
  <c r="R2028" i="1"/>
  <c r="V2028" i="1"/>
  <c r="Q2028" i="1"/>
  <c r="V2260" i="1"/>
  <c r="R2260" i="1"/>
  <c r="Q2260" i="1"/>
  <c r="R1014" i="1"/>
  <c r="Q1014" i="1"/>
  <c r="V1014" i="1"/>
  <c r="R2399" i="1"/>
  <c r="Q2399" i="1"/>
  <c r="V2399" i="1"/>
  <c r="R2057" i="1"/>
  <c r="V2057" i="1"/>
  <c r="Q2057" i="1"/>
  <c r="R1072" i="1"/>
  <c r="Q1072" i="1"/>
  <c r="V1072" i="1"/>
  <c r="R1246" i="1"/>
  <c r="Q1246" i="1"/>
  <c r="V1246" i="1"/>
  <c r="R2512" i="1"/>
  <c r="Q2512" i="1"/>
  <c r="V2512" i="1"/>
  <c r="R1480" i="1"/>
  <c r="V1480" i="1"/>
  <c r="Q1480" i="1"/>
  <c r="R1143" i="1"/>
  <c r="Q1143" i="1"/>
  <c r="V1143" i="1"/>
  <c r="R2060" i="1"/>
  <c r="V2060" i="1"/>
  <c r="Q2060" i="1"/>
  <c r="V1123" i="1"/>
  <c r="R1123" i="1"/>
  <c r="Q1123" i="1"/>
  <c r="V1508" i="1"/>
  <c r="R1508" i="1"/>
  <c r="Q1508" i="1"/>
  <c r="Q894" i="1"/>
  <c r="R894" i="1"/>
  <c r="V894" i="1"/>
  <c r="V1099" i="1"/>
  <c r="R1099" i="1"/>
  <c r="Q1099" i="1"/>
  <c r="R2208" i="1"/>
  <c r="V2208" i="1"/>
  <c r="Q2208" i="1"/>
  <c r="R2249" i="1"/>
  <c r="Q2249" i="1"/>
  <c r="V2249" i="1"/>
  <c r="R903" i="1"/>
  <c r="V903" i="1"/>
  <c r="Q903" i="1"/>
  <c r="R1277" i="1"/>
  <c r="Q1277" i="1"/>
  <c r="V1277" i="1"/>
  <c r="R2667" i="1"/>
  <c r="V2667" i="1"/>
  <c r="Q2667" i="1"/>
  <c r="R1067" i="1"/>
  <c r="Q1067" i="1"/>
  <c r="V1067" i="1"/>
  <c r="Q1113" i="1"/>
  <c r="V1113" i="1"/>
  <c r="R1113" i="1"/>
  <c r="R2022" i="1"/>
  <c r="Q2022" i="1"/>
  <c r="V2022" i="1"/>
  <c r="V2405" i="1"/>
  <c r="Q2405" i="1"/>
  <c r="R2405" i="1"/>
  <c r="V966" i="1"/>
  <c r="R966" i="1"/>
  <c r="Q966" i="1"/>
  <c r="R973" i="1"/>
  <c r="Q973" i="1"/>
  <c r="V973" i="1"/>
  <c r="Q1445" i="1"/>
  <c r="V1445" i="1"/>
  <c r="R1445" i="1"/>
  <c r="R1698" i="1"/>
  <c r="V1698" i="1"/>
  <c r="Q1698" i="1"/>
  <c r="R1576" i="1"/>
  <c r="V1576" i="1"/>
  <c r="Q1576" i="1"/>
  <c r="Q2454" i="1"/>
  <c r="R2454" i="1"/>
  <c r="V2454" i="1"/>
  <c r="V1722" i="1"/>
  <c r="Q1722" i="1"/>
  <c r="R1722" i="1"/>
  <c r="Q1017" i="1"/>
  <c r="R1017" i="1"/>
  <c r="V1017" i="1"/>
  <c r="R2708" i="1"/>
  <c r="Q2708" i="1"/>
  <c r="V2708" i="1"/>
  <c r="R2449" i="1"/>
  <c r="Q2449" i="1"/>
  <c r="V2449" i="1"/>
  <c r="V1601" i="1"/>
  <c r="R1601" i="1"/>
  <c r="Q1601" i="1"/>
  <c r="R1889" i="1"/>
  <c r="V1889" i="1"/>
  <c r="Q1889" i="1"/>
  <c r="V901" i="1"/>
  <c r="Q901" i="1"/>
  <c r="R901" i="1"/>
  <c r="R2321" i="1"/>
  <c r="V2321" i="1"/>
  <c r="Q2321" i="1"/>
  <c r="Q1494" i="1"/>
  <c r="V1494" i="1"/>
  <c r="R1494" i="1"/>
  <c r="R2497" i="1"/>
  <c r="V2497" i="1"/>
  <c r="Q2497" i="1"/>
  <c r="R1575" i="1"/>
  <c r="V1575" i="1"/>
  <c r="Q1575" i="1"/>
  <c r="V868" i="1"/>
  <c r="Q868" i="1"/>
  <c r="R868" i="1"/>
  <c r="R848" i="1"/>
  <c r="Q848" i="1"/>
  <c r="V848" i="1"/>
  <c r="R2661" i="1"/>
  <c r="V2661" i="1"/>
  <c r="Q2661" i="1"/>
  <c r="R1803" i="1"/>
  <c r="Q1803" i="1"/>
  <c r="V1803" i="1"/>
  <c r="R1193" i="1"/>
  <c r="Q1193" i="1"/>
  <c r="V1193" i="1"/>
  <c r="V2720" i="1"/>
  <c r="Q2720" i="1"/>
  <c r="R2720" i="1"/>
  <c r="R2691" i="1"/>
  <c r="V2691" i="1"/>
  <c r="Q2691" i="1"/>
  <c r="R1471" i="1"/>
  <c r="Q1471" i="1"/>
  <c r="V1471" i="1"/>
  <c r="Q2499" i="1"/>
  <c r="R2499" i="1"/>
  <c r="V2499" i="1"/>
  <c r="Q1122" i="1"/>
  <c r="R1122" i="1"/>
  <c r="V1122" i="1"/>
  <c r="V2436" i="1"/>
  <c r="R2436" i="1"/>
  <c r="Q2436" i="1"/>
  <c r="V999" i="1"/>
  <c r="R999" i="1"/>
  <c r="Q999" i="1"/>
  <c r="V2603" i="1"/>
  <c r="Q2603" i="1"/>
  <c r="R2603" i="1"/>
  <c r="V1882" i="1"/>
  <c r="R1882" i="1"/>
  <c r="Q1882" i="1"/>
  <c r="R1487" i="1"/>
  <c r="V1487" i="1"/>
  <c r="Q1487" i="1"/>
  <c r="Q1107" i="1"/>
  <c r="V1107" i="1"/>
  <c r="R1107" i="1"/>
  <c r="R2242" i="1"/>
  <c r="Q2242" i="1"/>
  <c r="V2242" i="1"/>
  <c r="Q2061" i="1"/>
  <c r="R2061" i="1"/>
  <c r="V2061" i="1"/>
  <c r="T1226" i="1"/>
  <c r="T1105" i="1"/>
  <c r="T990" i="1"/>
  <c r="F985" i="1"/>
  <c r="T1171" i="1"/>
  <c r="AF1538" i="1"/>
  <c r="F1031" i="1"/>
  <c r="F2319" i="1"/>
  <c r="F1018" i="1"/>
  <c r="R2241" i="1"/>
  <c r="V2241" i="1"/>
  <c r="Q2241" i="1"/>
  <c r="Q2210" i="1"/>
  <c r="V2210" i="1"/>
  <c r="R2210" i="1"/>
  <c r="Q1210" i="1"/>
  <c r="R1210" i="1"/>
  <c r="V1210" i="1"/>
  <c r="R2714" i="1"/>
  <c r="Q2714" i="1"/>
  <c r="V2714" i="1"/>
  <c r="Q1628" i="1"/>
  <c r="R1628" i="1"/>
  <c r="V1628" i="1"/>
  <c r="D851" i="1"/>
  <c r="H851" i="1"/>
  <c r="C851" i="1"/>
  <c r="C964" i="1"/>
  <c r="D964" i="1"/>
  <c r="H964" i="1"/>
  <c r="C1092" i="1"/>
  <c r="D1092" i="1"/>
  <c r="H1092" i="1"/>
  <c r="C790" i="1"/>
  <c r="D790" i="1"/>
  <c r="H790" i="1"/>
  <c r="C1424" i="1"/>
  <c r="D1424" i="1"/>
  <c r="H1424" i="1"/>
  <c r="D2148" i="1"/>
  <c r="C2148" i="1"/>
  <c r="H2148" i="1"/>
  <c r="D2320" i="1"/>
  <c r="H2320" i="1"/>
  <c r="C2320" i="1"/>
  <c r="D1459" i="1"/>
  <c r="C1459" i="1"/>
  <c r="H1459" i="1"/>
  <c r="H1409" i="1"/>
  <c r="D1409" i="1"/>
  <c r="C1409" i="1"/>
  <c r="D2293" i="1"/>
  <c r="C2293" i="1"/>
  <c r="H2293" i="1"/>
  <c r="D1974" i="1"/>
  <c r="C1974" i="1"/>
  <c r="H1974" i="1"/>
  <c r="D1629" i="1"/>
  <c r="C1629" i="1"/>
  <c r="H1629" i="1"/>
  <c r="D2047" i="1"/>
  <c r="H2047" i="1"/>
  <c r="C2047" i="1"/>
  <c r="H2451" i="1"/>
  <c r="D2451" i="1"/>
  <c r="C2451" i="1"/>
  <c r="AE2505" i="1"/>
  <c r="AD2505" i="1"/>
  <c r="AI2505" i="1"/>
  <c r="AE1188" i="1"/>
  <c r="AI1188" i="1"/>
  <c r="AD1188" i="1"/>
  <c r="AE850" i="1"/>
  <c r="AI850" i="1"/>
  <c r="AD850" i="1"/>
  <c r="AS1888" i="1"/>
  <c r="H2416" i="1"/>
  <c r="D2416" i="1"/>
  <c r="C2416" i="1"/>
  <c r="H1043" i="1"/>
  <c r="D1043" i="1"/>
  <c r="C1043" i="1"/>
  <c r="D1925" i="1"/>
  <c r="C1925" i="1"/>
  <c r="H1925" i="1"/>
  <c r="D2058" i="1"/>
  <c r="H2058" i="1"/>
  <c r="C2058" i="1"/>
  <c r="H2064" i="1"/>
  <c r="D2064" i="1"/>
  <c r="C2064" i="1"/>
  <c r="D1865" i="1"/>
  <c r="H1865" i="1"/>
  <c r="C1865" i="1"/>
  <c r="C2127" i="1"/>
  <c r="D2127" i="1"/>
  <c r="H2127" i="1"/>
  <c r="D2174" i="1"/>
  <c r="H2174" i="1"/>
  <c r="C2174" i="1"/>
  <c r="D1779" i="1"/>
  <c r="H1779" i="1"/>
  <c r="C1779" i="1"/>
  <c r="D1945" i="1"/>
  <c r="C1945" i="1"/>
  <c r="H1945" i="1"/>
  <c r="D2335" i="1"/>
  <c r="C2335" i="1"/>
  <c r="H2335" i="1"/>
  <c r="D2201" i="1"/>
  <c r="H2201" i="1"/>
  <c r="C2201" i="1"/>
  <c r="C2738" i="1"/>
  <c r="H2738" i="1"/>
  <c r="D2738" i="1"/>
  <c r="C1972" i="1"/>
  <c r="D1972" i="1"/>
  <c r="H1972" i="1"/>
  <c r="AI1063" i="1"/>
  <c r="AE1063" i="1"/>
  <c r="AD1063" i="1"/>
  <c r="AE1450" i="1"/>
  <c r="AD1450" i="1"/>
  <c r="AI1450" i="1"/>
  <c r="AD1165" i="1"/>
  <c r="AE1165" i="1"/>
  <c r="AI1165" i="1"/>
  <c r="AT1364" i="1"/>
  <c r="AT790" i="1"/>
  <c r="AS1789" i="1"/>
  <c r="AT885" i="1"/>
  <c r="AT1159" i="1"/>
  <c r="AT825" i="1"/>
  <c r="AS825" i="1"/>
  <c r="AT2592" i="1"/>
  <c r="AS2592" i="1"/>
  <c r="AT1375" i="1"/>
  <c r="AS1375" i="1"/>
  <c r="AT1370" i="1"/>
  <c r="AS1370" i="1"/>
  <c r="H1548" i="1"/>
  <c r="D1548" i="1"/>
  <c r="C1548" i="1"/>
  <c r="D2150" i="1"/>
  <c r="C2150" i="1"/>
  <c r="H2150" i="1"/>
  <c r="D1669" i="1"/>
  <c r="H1669" i="1"/>
  <c r="C1669" i="1"/>
  <c r="D2485" i="1"/>
  <c r="H2485" i="1"/>
  <c r="C2485" i="1"/>
  <c r="H916" i="1"/>
  <c r="D916" i="1"/>
  <c r="C916" i="1"/>
  <c r="C2173" i="1"/>
  <c r="D2173" i="1"/>
  <c r="H2173" i="1"/>
  <c r="D1087" i="1"/>
  <c r="C1087" i="1"/>
  <c r="H1087" i="1"/>
  <c r="D2093" i="1"/>
  <c r="H2093" i="1"/>
  <c r="C2093" i="1"/>
  <c r="H1151" i="1"/>
  <c r="C1151" i="1"/>
  <c r="D1151" i="1"/>
  <c r="H822" i="1"/>
  <c r="C822" i="1"/>
  <c r="D822" i="1"/>
  <c r="H954" i="1"/>
  <c r="D954" i="1"/>
  <c r="C954" i="1"/>
  <c r="D847" i="1"/>
  <c r="H847" i="1"/>
  <c r="C847" i="1"/>
  <c r="AE2498" i="1"/>
  <c r="AD2498" i="1"/>
  <c r="AI2498" i="1"/>
  <c r="AE2347" i="1"/>
  <c r="AD2347" i="1"/>
  <c r="AI2347" i="1"/>
  <c r="AE2029" i="1"/>
  <c r="AI2029" i="1"/>
  <c r="AD2029" i="1"/>
  <c r="AT786" i="1"/>
  <c r="AS786" i="1"/>
  <c r="AT1259" i="1"/>
  <c r="C973" i="1"/>
  <c r="D973" i="1"/>
  <c r="H973" i="1"/>
  <c r="C1267" i="1"/>
  <c r="H1267" i="1"/>
  <c r="D1267" i="1"/>
  <c r="H1426" i="1"/>
  <c r="C1426" i="1"/>
  <c r="D1426" i="1"/>
  <c r="H2108" i="1"/>
  <c r="D2108" i="1"/>
  <c r="C2108" i="1"/>
  <c r="C2089" i="1"/>
  <c r="D2089" i="1"/>
  <c r="H2089" i="1"/>
  <c r="D1354" i="1"/>
  <c r="C1354" i="1"/>
  <c r="H1354" i="1"/>
  <c r="C2337" i="1"/>
  <c r="H2337" i="1"/>
  <c r="D2337" i="1"/>
  <c r="H1691" i="1"/>
  <c r="D1691" i="1"/>
  <c r="C1691" i="1"/>
  <c r="H807" i="1"/>
  <c r="C807" i="1"/>
  <c r="D807" i="1"/>
  <c r="D1468" i="1"/>
  <c r="H1468" i="1"/>
  <c r="C1468" i="1"/>
  <c r="D1636" i="1"/>
  <c r="H1636" i="1"/>
  <c r="C1636" i="1"/>
  <c r="D1178" i="1"/>
  <c r="H1178" i="1"/>
  <c r="C1178" i="1"/>
  <c r="C1042" i="1"/>
  <c r="H1042" i="1"/>
  <c r="D1042" i="1"/>
  <c r="D1928" i="1"/>
  <c r="H1928" i="1"/>
  <c r="C1928" i="1"/>
  <c r="AE1804" i="1"/>
  <c r="AD1804" i="1"/>
  <c r="AI1804" i="1"/>
  <c r="AE2756" i="1"/>
  <c r="AD2756" i="1"/>
  <c r="AI2756" i="1"/>
  <c r="AE1284" i="1"/>
  <c r="AI1284" i="1"/>
  <c r="AD1284" i="1"/>
  <c r="AE1135" i="1"/>
  <c r="AI1135" i="1"/>
  <c r="AD1135" i="1"/>
  <c r="AI1954" i="1"/>
  <c r="AE1954" i="1"/>
  <c r="AD1954" i="1"/>
  <c r="AE1907" i="1"/>
  <c r="AD1907" i="1"/>
  <c r="AI1907" i="1"/>
  <c r="AD1218" i="1"/>
  <c r="AE1218" i="1"/>
  <c r="AI1218" i="1"/>
  <c r="AD2483" i="1"/>
  <c r="AE2483" i="1"/>
  <c r="AI2483" i="1"/>
  <c r="AE2364" i="1"/>
  <c r="AD2364" i="1"/>
  <c r="AI2364" i="1"/>
  <c r="AE784" i="1"/>
  <c r="AD784" i="1"/>
  <c r="AI784" i="1"/>
  <c r="AE1709" i="1"/>
  <c r="AD1709" i="1"/>
  <c r="AI1709" i="1"/>
  <c r="AD1144" i="1"/>
  <c r="AE1144" i="1"/>
  <c r="AI1144" i="1"/>
  <c r="AE1365" i="1"/>
  <c r="AD1365" i="1"/>
  <c r="AI1365" i="1"/>
  <c r="AE2395" i="1"/>
  <c r="AD2395" i="1"/>
  <c r="AI2395" i="1"/>
  <c r="AE1323" i="1"/>
  <c r="AI1323" i="1"/>
  <c r="AD1323" i="1"/>
  <c r="AD1089" i="1"/>
  <c r="AE1089" i="1"/>
  <c r="AI1089" i="1"/>
  <c r="AI2076" i="1"/>
  <c r="AE2076" i="1"/>
  <c r="AD2076" i="1"/>
  <c r="AE848" i="1"/>
  <c r="AI848" i="1"/>
  <c r="AD848" i="1"/>
  <c r="AE1032" i="1"/>
  <c r="AI1032" i="1"/>
  <c r="AD1032" i="1"/>
  <c r="AD2511" i="1"/>
  <c r="AE2511" i="1"/>
  <c r="AI2511" i="1"/>
  <c r="AD1156" i="1"/>
  <c r="AE1156" i="1"/>
  <c r="AI1156" i="1"/>
  <c r="AD1912" i="1"/>
  <c r="AE1912" i="1"/>
  <c r="AI1912" i="1"/>
  <c r="AD1690" i="1"/>
  <c r="AI1690" i="1"/>
  <c r="AE1690" i="1"/>
  <c r="AE2356" i="1"/>
  <c r="AI2356" i="1"/>
  <c r="AD2356" i="1"/>
  <c r="AD885" i="1"/>
  <c r="AE885" i="1"/>
  <c r="AI885" i="1"/>
  <c r="AE1722" i="1"/>
  <c r="AD1722" i="1"/>
  <c r="AI1722" i="1"/>
  <c r="AE2598" i="1"/>
  <c r="AI2598" i="1"/>
  <c r="AD2598" i="1"/>
  <c r="AE2476" i="1"/>
  <c r="AD2476" i="1"/>
  <c r="AI2476" i="1"/>
  <c r="AE1679" i="1"/>
  <c r="AD1679" i="1"/>
  <c r="AI1679" i="1"/>
  <c r="AD2137" i="1"/>
  <c r="AE2137" i="1"/>
  <c r="AI2137" i="1"/>
  <c r="AE1979" i="1"/>
  <c r="AD1979" i="1"/>
  <c r="AI1979" i="1"/>
  <c r="AE1101" i="1"/>
  <c r="AD1101" i="1"/>
  <c r="AI1101" i="1"/>
  <c r="AD2146" i="1"/>
  <c r="AI2146" i="1"/>
  <c r="AE2146" i="1"/>
  <c r="AI2177" i="1"/>
  <c r="AD2177" i="1"/>
  <c r="AE2177" i="1"/>
  <c r="AE1991" i="1"/>
  <c r="AD1991" i="1"/>
  <c r="AI1991" i="1"/>
  <c r="AD900" i="1"/>
  <c r="AI900" i="1"/>
  <c r="AE900" i="1"/>
  <c r="AD1779" i="1"/>
  <c r="AI1779" i="1"/>
  <c r="AE1779" i="1"/>
  <c r="AE2143" i="1"/>
  <c r="AD2143" i="1"/>
  <c r="AI2143" i="1"/>
  <c r="AE2508" i="1"/>
  <c r="AD2508" i="1"/>
  <c r="AI2508" i="1"/>
  <c r="AD2205" i="1"/>
  <c r="AE2205" i="1"/>
  <c r="AI2205" i="1"/>
  <c r="AE2745" i="1"/>
  <c r="AD2745" i="1"/>
  <c r="AI2745" i="1"/>
  <c r="AE2543" i="1"/>
  <c r="AI2543" i="1"/>
  <c r="AD2543" i="1"/>
  <c r="AD2289" i="1"/>
  <c r="AE2289" i="1"/>
  <c r="AI2289" i="1"/>
  <c r="AI1718" i="1"/>
  <c r="AE1718" i="1"/>
  <c r="AD1718" i="1"/>
  <c r="AE1211" i="1"/>
  <c r="AI1211" i="1"/>
  <c r="AD1211" i="1"/>
  <c r="AE1325" i="1"/>
  <c r="AD1325" i="1"/>
  <c r="AI1325" i="1"/>
  <c r="AE1445" i="1"/>
  <c r="AD1445" i="1"/>
  <c r="AI1445" i="1"/>
  <c r="AE1541" i="1"/>
  <c r="AI1541" i="1"/>
  <c r="AD1541" i="1"/>
  <c r="AE1893" i="1"/>
  <c r="AD1893" i="1"/>
  <c r="AI1893" i="1"/>
  <c r="AE1288" i="1"/>
  <c r="AD1288" i="1"/>
  <c r="AI1288" i="1"/>
  <c r="AI1173" i="1"/>
  <c r="AD1173" i="1"/>
  <c r="AE1173" i="1"/>
  <c r="AE2628" i="1"/>
  <c r="AI2628" i="1"/>
  <c r="AD2628" i="1"/>
  <c r="AD2041" i="1"/>
  <c r="AE2041" i="1"/>
  <c r="AI2041" i="1"/>
  <c r="AD1195" i="1"/>
  <c r="AE1195" i="1"/>
  <c r="AI1195" i="1"/>
  <c r="AE2078" i="1"/>
  <c r="AI2078" i="1"/>
  <c r="AD2078" i="1"/>
  <c r="AE1668" i="1"/>
  <c r="AD1668" i="1"/>
  <c r="AI1668" i="1"/>
  <c r="AE1772" i="1"/>
  <c r="AD1772" i="1"/>
  <c r="AI1772" i="1"/>
  <c r="AE1689" i="1"/>
  <c r="AD1689" i="1"/>
  <c r="AI1689" i="1"/>
  <c r="AE2230" i="1"/>
  <c r="AI2230" i="1"/>
  <c r="AD2230" i="1"/>
  <c r="AE2726" i="1"/>
  <c r="AI2726" i="1"/>
  <c r="AD2726" i="1"/>
  <c r="AI1517" i="1"/>
  <c r="AD1517" i="1"/>
  <c r="AE1517" i="1"/>
  <c r="AE1877" i="1"/>
  <c r="AD1877" i="1"/>
  <c r="AI1877" i="1"/>
  <c r="AD2042" i="1"/>
  <c r="AI2042" i="1"/>
  <c r="AE2042" i="1"/>
  <c r="AE2092" i="1"/>
  <c r="AI2092" i="1"/>
  <c r="AD2092" i="1"/>
  <c r="AE2256" i="1"/>
  <c r="AI2256" i="1"/>
  <c r="AD2256" i="1"/>
  <c r="AD2441" i="1"/>
  <c r="AI2441" i="1"/>
  <c r="AE2441" i="1"/>
  <c r="AE2593" i="1"/>
  <c r="AD2593" i="1"/>
  <c r="AI2593" i="1"/>
  <c r="AD1184" i="1"/>
  <c r="AE1184" i="1"/>
  <c r="AI1184" i="1"/>
  <c r="AD2114" i="1"/>
  <c r="AE2114" i="1"/>
  <c r="AI2114" i="1"/>
  <c r="AE2538" i="1"/>
  <c r="AD2538" i="1"/>
  <c r="AI2538" i="1"/>
  <c r="AI1606" i="1"/>
  <c r="AE1606" i="1"/>
  <c r="AD1606" i="1"/>
  <c r="AD2165" i="1"/>
  <c r="AE2165" i="1"/>
  <c r="AI2165" i="1"/>
  <c r="AE939" i="1"/>
  <c r="AI939" i="1"/>
  <c r="AD939" i="1"/>
  <c r="AD956" i="1"/>
  <c r="AI956" i="1"/>
  <c r="AE956" i="1"/>
  <c r="AE1044" i="1"/>
  <c r="AD1044" i="1"/>
  <c r="AI1044" i="1"/>
  <c r="AD793" i="1"/>
  <c r="AI793" i="1"/>
  <c r="AE793" i="1"/>
  <c r="AE2652" i="1"/>
  <c r="AI2652" i="1"/>
  <c r="AD2652" i="1"/>
  <c r="AD1421" i="1"/>
  <c r="AE1421" i="1"/>
  <c r="AI1421" i="1"/>
  <c r="AE879" i="1"/>
  <c r="AD879" i="1"/>
  <c r="AI879" i="1"/>
  <c r="AE1087" i="1"/>
  <c r="AD1087" i="1"/>
  <c r="AI1087" i="1"/>
  <c r="AD2319" i="1"/>
  <c r="AE2319" i="1"/>
  <c r="AI2319" i="1"/>
  <c r="AE1231" i="1"/>
  <c r="AD1231" i="1"/>
  <c r="AI1231" i="1"/>
  <c r="AE1007" i="1"/>
  <c r="AI1007" i="1"/>
  <c r="AD1007" i="1"/>
  <c r="AE1275" i="1"/>
  <c r="AI1275" i="1"/>
  <c r="AD1275" i="1"/>
  <c r="AE1472" i="1"/>
  <c r="AD1472" i="1"/>
  <c r="AI1472" i="1"/>
  <c r="AD2259" i="1"/>
  <c r="AE2259" i="1"/>
  <c r="AI2259" i="1"/>
  <c r="AD764" i="1"/>
  <c r="AE764" i="1"/>
  <c r="AI764" i="1"/>
  <c r="AE2111" i="1"/>
  <c r="AD2111" i="1"/>
  <c r="AI2111" i="1"/>
  <c r="AE1497" i="1"/>
  <c r="AD1497" i="1"/>
  <c r="AI1497" i="1"/>
  <c r="AI2281" i="1"/>
  <c r="AE2281" i="1"/>
  <c r="AD2281" i="1"/>
  <c r="AE1503" i="1"/>
  <c r="AD1503" i="1"/>
  <c r="AI1503" i="1"/>
  <c r="AD2437" i="1"/>
  <c r="AI2437" i="1"/>
  <c r="AE2437" i="1"/>
  <c r="AD842" i="1"/>
  <c r="AE842" i="1"/>
  <c r="AI842" i="1"/>
  <c r="AE2591" i="1"/>
  <c r="AD2591" i="1"/>
  <c r="AI2591" i="1"/>
  <c r="AE1403" i="1"/>
  <c r="AI1403" i="1"/>
  <c r="AD1403" i="1"/>
  <c r="AD2608" i="1"/>
  <c r="AE2608" i="1"/>
  <c r="AI2608" i="1"/>
  <c r="AI2664" i="1"/>
  <c r="AE2664" i="1"/>
  <c r="AD2664" i="1"/>
  <c r="AI1060" i="1"/>
  <c r="AE1060" i="1"/>
  <c r="AD1060" i="1"/>
  <c r="AI2210" i="1"/>
  <c r="AE2210" i="1"/>
  <c r="AD2210" i="1"/>
  <c r="AD1246" i="1"/>
  <c r="AE1246" i="1"/>
  <c r="AI1246" i="1"/>
  <c r="AD1162" i="1"/>
  <c r="AI1162" i="1"/>
  <c r="AE1162" i="1"/>
  <c r="AI1542" i="1"/>
  <c r="AE1542" i="1"/>
  <c r="AD1542" i="1"/>
  <c r="AI2180" i="1"/>
  <c r="AD2180" i="1"/>
  <c r="AE2180" i="1"/>
  <c r="AE1658" i="1"/>
  <c r="AD1658" i="1"/>
  <c r="AI1658" i="1"/>
  <c r="AD2584" i="1"/>
  <c r="AE2584" i="1"/>
  <c r="AI2584" i="1"/>
  <c r="AI2224" i="1"/>
  <c r="AD2224" i="1"/>
  <c r="AE2224" i="1"/>
  <c r="AD1762" i="1"/>
  <c r="AE1762" i="1"/>
  <c r="AI1762" i="1"/>
  <c r="AE1318" i="1"/>
  <c r="AD1318" i="1"/>
  <c r="AI1318" i="1"/>
  <c r="AD1213" i="1"/>
  <c r="AI1213" i="1"/>
  <c r="AE1213" i="1"/>
  <c r="AD1382" i="1"/>
  <c r="AE1382" i="1"/>
  <c r="AI1382" i="1"/>
  <c r="AI2087" i="1"/>
  <c r="AE2087" i="1"/>
  <c r="AD2087" i="1"/>
  <c r="AI2506" i="1"/>
  <c r="AD2506" i="1"/>
  <c r="AE2506" i="1"/>
  <c r="AD2015" i="1"/>
  <c r="AI2015" i="1"/>
  <c r="AE2015" i="1"/>
  <c r="AD2372" i="1"/>
  <c r="AI2372" i="1"/>
  <c r="AE2372" i="1"/>
  <c r="AE2607" i="1"/>
  <c r="AD2607" i="1"/>
  <c r="AI2607" i="1"/>
  <c r="AE2731" i="1"/>
  <c r="AI2731" i="1"/>
  <c r="AD2731" i="1"/>
  <c r="AD1340" i="1"/>
  <c r="AI1340" i="1"/>
  <c r="AE1340" i="1"/>
  <c r="AI1993" i="1"/>
  <c r="AD1993" i="1"/>
  <c r="AE1993" i="1"/>
  <c r="AD2053" i="1"/>
  <c r="AI2053" i="1"/>
  <c r="AE2053" i="1"/>
  <c r="AD2072" i="1"/>
  <c r="AI2072" i="1"/>
  <c r="AE2072" i="1"/>
  <c r="AE1269" i="1"/>
  <c r="AD1269" i="1"/>
  <c r="AI1269" i="1"/>
  <c r="AD2469" i="1"/>
  <c r="AE2469" i="1"/>
  <c r="AI2469" i="1"/>
  <c r="AE1142" i="1"/>
  <c r="AI1142" i="1"/>
  <c r="AD1142" i="1"/>
  <c r="AE2387" i="1"/>
  <c r="AI2387" i="1"/>
  <c r="AD2387" i="1"/>
  <c r="AI813" i="1"/>
  <c r="AD813" i="1"/>
  <c r="AE813" i="1"/>
  <c r="AD1043" i="1"/>
  <c r="AE1043" i="1"/>
  <c r="AI1043" i="1"/>
  <c r="AD2066" i="1"/>
  <c r="AE2066" i="1"/>
  <c r="AI2066" i="1"/>
  <c r="AI2342" i="1"/>
  <c r="AE2342" i="1"/>
  <c r="AD2342" i="1"/>
  <c r="AE2635" i="1"/>
  <c r="AD2635" i="1"/>
  <c r="AI2635" i="1"/>
  <c r="AD2255" i="1"/>
  <c r="AI2255" i="1"/>
  <c r="AE2255" i="1"/>
  <c r="AD2324" i="1"/>
  <c r="AI2324" i="1"/>
  <c r="AE2324" i="1"/>
  <c r="AD1922" i="1"/>
  <c r="AI1922" i="1"/>
  <c r="AE1922" i="1"/>
  <c r="AD2445" i="1"/>
  <c r="AE2445" i="1"/>
  <c r="AI2445" i="1"/>
  <c r="AE1153" i="1"/>
  <c r="AD1153" i="1"/>
  <c r="AI1153" i="1"/>
  <c r="AE1628" i="1"/>
  <c r="AD1628" i="1"/>
  <c r="AI1628" i="1"/>
  <c r="AE2052" i="1"/>
  <c r="AI2052" i="1"/>
  <c r="AD2052" i="1"/>
  <c r="AD1557" i="1"/>
  <c r="AI1557" i="1"/>
  <c r="AE1557" i="1"/>
  <c r="AI1258" i="1"/>
  <c r="AE1258" i="1"/>
  <c r="AD1258" i="1"/>
  <c r="AE1405" i="1"/>
  <c r="AI1405" i="1"/>
  <c r="AD1405" i="1"/>
  <c r="AE913" i="1"/>
  <c r="AI913" i="1"/>
  <c r="AD913" i="1"/>
  <c r="AT2571" i="1"/>
  <c r="AT2122" i="1"/>
  <c r="AS1876" i="1"/>
  <c r="AT2197" i="1"/>
  <c r="D1478" i="1"/>
  <c r="C1478" i="1"/>
  <c r="H1478" i="1"/>
  <c r="D1666" i="1"/>
  <c r="C1666" i="1"/>
  <c r="H1666" i="1"/>
  <c r="H1365" i="1"/>
  <c r="C1365" i="1"/>
  <c r="D1365" i="1"/>
  <c r="H1920" i="1"/>
  <c r="D1920" i="1"/>
  <c r="C1920" i="1"/>
  <c r="D991" i="1"/>
  <c r="H991" i="1"/>
  <c r="C991" i="1"/>
  <c r="D793" i="1"/>
  <c r="H793" i="1"/>
  <c r="C793" i="1"/>
  <c r="D1857" i="1"/>
  <c r="C1857" i="1"/>
  <c r="H1857" i="1"/>
  <c r="C2723" i="1"/>
  <c r="D2723" i="1"/>
  <c r="H2723" i="1"/>
  <c r="D2575" i="1"/>
  <c r="C2575" i="1"/>
  <c r="H2575" i="1"/>
  <c r="D1343" i="1"/>
  <c r="H1343" i="1"/>
  <c r="C1343" i="1"/>
  <c r="D2584" i="1"/>
  <c r="C2584" i="1"/>
  <c r="H2584" i="1"/>
  <c r="D2497" i="1"/>
  <c r="C2497" i="1"/>
  <c r="H2497" i="1"/>
  <c r="D1939" i="1"/>
  <c r="H1939" i="1"/>
  <c r="C1939" i="1"/>
  <c r="AT1168" i="1"/>
  <c r="AS837" i="1"/>
  <c r="V1317" i="1"/>
  <c r="Q1317" i="1"/>
  <c r="R1317" i="1"/>
  <c r="Q1164" i="1"/>
  <c r="R1164" i="1"/>
  <c r="V1164" i="1"/>
  <c r="R1925" i="1"/>
  <c r="V1925" i="1"/>
  <c r="Q1925" i="1"/>
  <c r="R2005" i="1"/>
  <c r="Q2005" i="1"/>
  <c r="V2005" i="1"/>
  <c r="V2031" i="1"/>
  <c r="Q2031" i="1"/>
  <c r="R2031" i="1"/>
  <c r="V1359" i="1"/>
  <c r="Q1359" i="1"/>
  <c r="R1359" i="1"/>
  <c r="V2214" i="1"/>
  <c r="Q2214" i="1"/>
  <c r="R2214" i="1"/>
  <c r="Q2389" i="1"/>
  <c r="R2389" i="1"/>
  <c r="V2389" i="1"/>
  <c r="R905" i="1"/>
  <c r="Q905" i="1"/>
  <c r="V905" i="1"/>
  <c r="T2307" i="1"/>
  <c r="S1570" i="1"/>
  <c r="T2110" i="1"/>
  <c r="T943" i="1"/>
  <c r="S1842" i="1"/>
  <c r="F1026" i="1"/>
  <c r="F2359" i="1"/>
  <c r="V2024" i="1"/>
  <c r="R2024" i="1"/>
  <c r="Q2024" i="1"/>
  <c r="Q1768" i="1"/>
  <c r="V1768" i="1"/>
  <c r="R1768" i="1"/>
  <c r="R1885" i="1"/>
  <c r="V1885" i="1"/>
  <c r="Q1885" i="1"/>
  <c r="V1202" i="1"/>
  <c r="Q1202" i="1"/>
  <c r="R1202" i="1"/>
  <c r="Q2020" i="1"/>
  <c r="V2020" i="1"/>
  <c r="R2020" i="1"/>
  <c r="R1139" i="1"/>
  <c r="Q1139" i="1"/>
  <c r="V1139" i="1"/>
  <c r="R2176" i="1"/>
  <c r="V2176" i="1"/>
  <c r="Q2176" i="1"/>
  <c r="R2589" i="1"/>
  <c r="V2589" i="1"/>
  <c r="Q2589" i="1"/>
  <c r="V2645" i="1"/>
  <c r="Q2645" i="1"/>
  <c r="R2645" i="1"/>
  <c r="R769" i="1"/>
  <c r="V769" i="1"/>
  <c r="Q769" i="1"/>
  <c r="R1891" i="1"/>
  <c r="Q1891" i="1"/>
  <c r="V1891" i="1"/>
  <c r="AT2554" i="1"/>
  <c r="AT1181" i="1"/>
  <c r="AS1857" i="1"/>
  <c r="AT1323" i="1"/>
  <c r="R1833" i="1"/>
  <c r="V1833" i="1"/>
  <c r="Q1833" i="1"/>
  <c r="V982" i="1"/>
  <c r="R982" i="1"/>
  <c r="Q982" i="1"/>
  <c r="Q2300" i="1"/>
  <c r="V2300" i="1"/>
  <c r="R2300" i="1"/>
  <c r="R2462" i="1"/>
  <c r="V2462" i="1"/>
  <c r="Q2462" i="1"/>
  <c r="Q1989" i="1"/>
  <c r="R1989" i="1"/>
  <c r="V1989" i="1"/>
  <c r="V2585" i="1"/>
  <c r="Q2585" i="1"/>
  <c r="R2585" i="1"/>
  <c r="R1126" i="1"/>
  <c r="Q1126" i="1"/>
  <c r="V1126" i="1"/>
  <c r="Q2634" i="1"/>
  <c r="R2634" i="1"/>
  <c r="V2634" i="1"/>
  <c r="R1820" i="1"/>
  <c r="V1820" i="1"/>
  <c r="Q1820" i="1"/>
  <c r="V1743" i="1"/>
  <c r="R1743" i="1"/>
  <c r="Q1743" i="1"/>
  <c r="R925" i="1"/>
  <c r="Q925" i="1"/>
  <c r="V925" i="1"/>
  <c r="V823" i="1"/>
  <c r="R823" i="1"/>
  <c r="Q823" i="1"/>
  <c r="V2002" i="1"/>
  <c r="Q2002" i="1"/>
  <c r="R2002" i="1"/>
  <c r="R2087" i="1"/>
  <c r="V2087" i="1"/>
  <c r="Q2087" i="1"/>
  <c r="R2035" i="1"/>
  <c r="V2035" i="1"/>
  <c r="Q2035" i="1"/>
  <c r="Q1760" i="1"/>
  <c r="V1760" i="1"/>
  <c r="R1760" i="1"/>
  <c r="R1756" i="1"/>
  <c r="Q1756" i="1"/>
  <c r="V1756" i="1"/>
  <c r="Q979" i="1"/>
  <c r="V979" i="1"/>
  <c r="R979" i="1"/>
  <c r="V2063" i="1"/>
  <c r="R2063" i="1"/>
  <c r="Q2063" i="1"/>
  <c r="V1057" i="1"/>
  <c r="R1057" i="1"/>
  <c r="Q1057" i="1"/>
  <c r="R830" i="1"/>
  <c r="Q830" i="1"/>
  <c r="V830" i="1"/>
  <c r="V2535" i="1"/>
  <c r="R2535" i="1"/>
  <c r="Q2535" i="1"/>
  <c r="R1091" i="1"/>
  <c r="Q1091" i="1"/>
  <c r="V1091" i="1"/>
  <c r="V998" i="1"/>
  <c r="Q998" i="1"/>
  <c r="R998" i="1"/>
  <c r="R1739" i="1"/>
  <c r="V1739" i="1"/>
  <c r="Q1739" i="1"/>
  <c r="R1427" i="1"/>
  <c r="V1427" i="1"/>
  <c r="Q1427" i="1"/>
  <c r="Q2297" i="1"/>
  <c r="R2297" i="1"/>
  <c r="V2297" i="1"/>
  <c r="V1577" i="1"/>
  <c r="R1577" i="1"/>
  <c r="Q1577" i="1"/>
  <c r="R1968" i="1"/>
  <c r="V1968" i="1"/>
  <c r="Q1968" i="1"/>
  <c r="R1333" i="1"/>
  <c r="V1333" i="1"/>
  <c r="Q1333" i="1"/>
  <c r="R1880" i="1"/>
  <c r="Q1880" i="1"/>
  <c r="V1880" i="1"/>
  <c r="R771" i="1"/>
  <c r="Q771" i="1"/>
  <c r="V771" i="1"/>
  <c r="R1028" i="1"/>
  <c r="Q1028" i="1"/>
  <c r="V1028" i="1"/>
  <c r="R764" i="1"/>
  <c r="Q764" i="1"/>
  <c r="V764" i="1"/>
  <c r="Q1621" i="1"/>
  <c r="R1621" i="1"/>
  <c r="V1621" i="1"/>
  <c r="Q1686" i="1"/>
  <c r="V1686" i="1"/>
  <c r="R1686" i="1"/>
  <c r="R2312" i="1"/>
  <c r="Q2312" i="1"/>
  <c r="V2312" i="1"/>
  <c r="Q2486" i="1"/>
  <c r="R2486" i="1"/>
  <c r="V2486" i="1"/>
  <c r="Q950" i="1"/>
  <c r="V950" i="1"/>
  <c r="R950" i="1"/>
  <c r="Q1718" i="1"/>
  <c r="R1718" i="1"/>
  <c r="V1718" i="1"/>
  <c r="V1755" i="1"/>
  <c r="Q1755" i="1"/>
  <c r="R1755" i="1"/>
  <c r="Q2629" i="1"/>
  <c r="R2629" i="1"/>
  <c r="V2629" i="1"/>
  <c r="Q988" i="1"/>
  <c r="R988" i="1"/>
  <c r="V988" i="1"/>
  <c r="R1140" i="1"/>
  <c r="V1140" i="1"/>
  <c r="Q1140" i="1"/>
  <c r="V1785" i="1"/>
  <c r="Q1785" i="1"/>
  <c r="R1785" i="1"/>
  <c r="V1616" i="1"/>
  <c r="R1616" i="1"/>
  <c r="Q1616" i="1"/>
  <c r="Q1257" i="1"/>
  <c r="R1257" i="1"/>
  <c r="V1257" i="1"/>
  <c r="R1714" i="1"/>
  <c r="Q1714" i="1"/>
  <c r="V1714" i="1"/>
  <c r="R1629" i="1"/>
  <c r="V1629" i="1"/>
  <c r="Q1629" i="1"/>
  <c r="V1564" i="1"/>
  <c r="Q1564" i="1"/>
  <c r="R1564" i="1"/>
  <c r="R2743" i="1"/>
  <c r="Q2743" i="1"/>
  <c r="V2743" i="1"/>
  <c r="R1163" i="1"/>
  <c r="Q1163" i="1"/>
  <c r="V1163" i="1"/>
  <c r="V1441" i="1"/>
  <c r="Q1441" i="1"/>
  <c r="R1441" i="1"/>
  <c r="Q1635" i="1"/>
  <c r="V1635" i="1"/>
  <c r="R1635" i="1"/>
  <c r="R2218" i="1"/>
  <c r="Q2218" i="1"/>
  <c r="V2218" i="1"/>
  <c r="Q1534" i="1"/>
  <c r="V1534" i="1"/>
  <c r="R1534" i="1"/>
  <c r="Q2730" i="1"/>
  <c r="R2730" i="1"/>
  <c r="V2730" i="1"/>
  <c r="V1149" i="1"/>
  <c r="Q1149" i="1"/>
  <c r="R1149" i="1"/>
  <c r="R1585" i="1"/>
  <c r="Q1585" i="1"/>
  <c r="V1585" i="1"/>
  <c r="R1131" i="1"/>
  <c r="Q1131" i="1"/>
  <c r="V1131" i="1"/>
  <c r="R1447" i="1"/>
  <c r="V1447" i="1"/>
  <c r="Q1447" i="1"/>
  <c r="R1929" i="1"/>
  <c r="Q1929" i="1"/>
  <c r="V1929" i="1"/>
  <c r="R1540" i="1"/>
  <c r="Q1540" i="1"/>
  <c r="V1540" i="1"/>
  <c r="V827" i="1"/>
  <c r="Q827" i="1"/>
  <c r="R827" i="1"/>
  <c r="Q1515" i="1"/>
  <c r="R1515" i="1"/>
  <c r="V1515" i="1"/>
  <c r="R1470" i="1"/>
  <c r="V1470" i="1"/>
  <c r="Q1470" i="1"/>
  <c r="Q1398" i="1"/>
  <c r="R1398" i="1"/>
  <c r="V1398" i="1"/>
  <c r="R1347" i="1"/>
  <c r="Q1347" i="1"/>
  <c r="V1347" i="1"/>
  <c r="R2040" i="1"/>
  <c r="V2040" i="1"/>
  <c r="Q2040" i="1"/>
  <c r="V2425" i="1"/>
  <c r="R2425" i="1"/>
  <c r="Q2425" i="1"/>
  <c r="V1437" i="1"/>
  <c r="Q1437" i="1"/>
  <c r="R1437" i="1"/>
  <c r="R1020" i="1"/>
  <c r="Q1020" i="1"/>
  <c r="V1020" i="1"/>
  <c r="Q1580" i="1"/>
  <c r="R1580" i="1"/>
  <c r="V1580" i="1"/>
  <c r="R1186" i="1"/>
  <c r="V1186" i="1"/>
  <c r="Q1186" i="1"/>
  <c r="V1730" i="1"/>
  <c r="R1730" i="1"/>
  <c r="Q1730" i="1"/>
  <c r="R1443" i="1"/>
  <c r="V1443" i="1"/>
  <c r="Q1443" i="1"/>
  <c r="Q1845" i="1"/>
  <c r="V1845" i="1"/>
  <c r="R1845" i="1"/>
  <c r="V2621" i="1"/>
  <c r="R2621" i="1"/>
  <c r="Q2621" i="1"/>
  <c r="V2469" i="1"/>
  <c r="R2469" i="1"/>
  <c r="Q2469" i="1"/>
  <c r="V1204" i="1"/>
  <c r="Q1204" i="1"/>
  <c r="R1204" i="1"/>
  <c r="R1776" i="1"/>
  <c r="V1776" i="1"/>
  <c r="Q1776" i="1"/>
  <c r="R867" i="1"/>
  <c r="Q867" i="1"/>
  <c r="V867" i="1"/>
  <c r="R2565" i="1"/>
  <c r="V2565" i="1"/>
  <c r="Q2565" i="1"/>
  <c r="R2631" i="1"/>
  <c r="Q2631" i="1"/>
  <c r="V2631" i="1"/>
  <c r="Q2527" i="1"/>
  <c r="V2527" i="1"/>
  <c r="R2527" i="1"/>
  <c r="R1218" i="1"/>
  <c r="Q1218" i="1"/>
  <c r="V1218" i="1"/>
  <c r="Q1696" i="1"/>
  <c r="R1696" i="1"/>
  <c r="V1696" i="1"/>
  <c r="R1773" i="1"/>
  <c r="V1773" i="1"/>
  <c r="Q1773" i="1"/>
  <c r="V2570" i="1"/>
  <c r="R2570" i="1"/>
  <c r="Q2570" i="1"/>
  <c r="R2366" i="1"/>
  <c r="Q2366" i="1"/>
  <c r="V2366" i="1"/>
  <c r="R1482" i="1"/>
  <c r="V1482" i="1"/>
  <c r="Q1482" i="1"/>
  <c r="Q2390" i="1"/>
  <c r="V2390" i="1"/>
  <c r="R2390" i="1"/>
  <c r="Q796" i="1"/>
  <c r="R796" i="1"/>
  <c r="V796" i="1"/>
  <c r="R2202" i="1"/>
  <c r="V2202" i="1"/>
  <c r="Q2202" i="1"/>
  <c r="R1789" i="1"/>
  <c r="Q1789" i="1"/>
  <c r="V1789" i="1"/>
  <c r="R864" i="1"/>
  <c r="Q864" i="1"/>
  <c r="V864" i="1"/>
  <c r="R2680" i="1"/>
  <c r="V2680" i="1"/>
  <c r="Q2680" i="1"/>
  <c r="R1145" i="1"/>
  <c r="Q1145" i="1"/>
  <c r="V1145" i="1"/>
  <c r="V1452" i="1"/>
  <c r="Q1452" i="1"/>
  <c r="R1452" i="1"/>
  <c r="R1877" i="1"/>
  <c r="Q1877" i="1"/>
  <c r="V1877" i="1"/>
  <c r="Q1368" i="1"/>
  <c r="R1368" i="1"/>
  <c r="V1368" i="1"/>
  <c r="R2373" i="1"/>
  <c r="V2373" i="1"/>
  <c r="Q2373" i="1"/>
  <c r="V996" i="1"/>
  <c r="Q996" i="1"/>
  <c r="R996" i="1"/>
  <c r="V1600" i="1"/>
  <c r="Q1600" i="1"/>
  <c r="R1600" i="1"/>
  <c r="R2618" i="1"/>
  <c r="Q2618" i="1"/>
  <c r="V2618" i="1"/>
  <c r="R1416" i="1"/>
  <c r="Q1416" i="1"/>
  <c r="V1416" i="1"/>
  <c r="V1002" i="1"/>
  <c r="Q1002" i="1"/>
  <c r="R1002" i="1"/>
  <c r="R1678" i="1"/>
  <c r="Q1678" i="1"/>
  <c r="V1678" i="1"/>
  <c r="Q1687" i="1"/>
  <c r="V1687" i="1"/>
  <c r="R1687" i="1"/>
  <c r="V1158" i="1"/>
  <c r="R1158" i="1"/>
  <c r="Q1158" i="1"/>
  <c r="Q957" i="1"/>
  <c r="V957" i="1"/>
  <c r="R957" i="1"/>
  <c r="R2157" i="1"/>
  <c r="V2157" i="1"/>
  <c r="Q2157" i="1"/>
  <c r="V812" i="1"/>
  <c r="R812" i="1"/>
  <c r="Q812" i="1"/>
  <c r="T1467" i="1"/>
  <c r="R945" i="1"/>
  <c r="Q945" i="1"/>
  <c r="V945" i="1"/>
  <c r="R1044" i="1"/>
  <c r="Q1044" i="1"/>
  <c r="V1044" i="1"/>
  <c r="V958" i="1"/>
  <c r="R958" i="1"/>
  <c r="Q958" i="1"/>
  <c r="R2238" i="1"/>
  <c r="Q2238" i="1"/>
  <c r="V2238" i="1"/>
  <c r="F2340" i="1"/>
  <c r="V2015" i="1"/>
  <c r="Q2015" i="1"/>
  <c r="R2015" i="1"/>
  <c r="Q1921" i="1"/>
  <c r="V1921" i="1"/>
  <c r="R1921" i="1"/>
  <c r="R1970" i="1"/>
  <c r="V1970" i="1"/>
  <c r="Q1970" i="1"/>
  <c r="R1041" i="1"/>
  <c r="Q1041" i="1"/>
  <c r="V1041" i="1"/>
  <c r="V1391" i="1"/>
  <c r="Q1391" i="1"/>
  <c r="R1391" i="1"/>
  <c r="R2579" i="1"/>
  <c r="Q2579" i="1"/>
  <c r="V2579" i="1"/>
  <c r="T1125" i="1"/>
  <c r="AF1983" i="1"/>
  <c r="AG1983" i="1"/>
  <c r="T1283" i="1"/>
  <c r="C2483" i="1"/>
  <c r="D2483" i="1"/>
  <c r="H2483" i="1"/>
  <c r="D806" i="1"/>
  <c r="C806" i="1"/>
  <c r="H806" i="1"/>
  <c r="C2669" i="1"/>
  <c r="H2669" i="1"/>
  <c r="D2669" i="1"/>
  <c r="D2142" i="1"/>
  <c r="H2142" i="1"/>
  <c r="C2142" i="1"/>
  <c r="C1587" i="1"/>
  <c r="D1587" i="1"/>
  <c r="H1587" i="1"/>
  <c r="H2156" i="1"/>
  <c r="C2156" i="1"/>
  <c r="D2156" i="1"/>
  <c r="C1650" i="1"/>
  <c r="H1650" i="1"/>
  <c r="D1650" i="1"/>
  <c r="D2739" i="1"/>
  <c r="C2739" i="1"/>
  <c r="H2739" i="1"/>
  <c r="C2506" i="1"/>
  <c r="D2506" i="1"/>
  <c r="H2506" i="1"/>
  <c r="H1086" i="1"/>
  <c r="D1086" i="1"/>
  <c r="C1086" i="1"/>
  <c r="H1652" i="1"/>
  <c r="C1652" i="1"/>
  <c r="D1652" i="1"/>
  <c r="C2003" i="1"/>
  <c r="H2003" i="1"/>
  <c r="D2003" i="1"/>
  <c r="C2447" i="1"/>
  <c r="H2447" i="1"/>
  <c r="D2447" i="1"/>
  <c r="AD1106" i="1"/>
  <c r="AE1106" i="1"/>
  <c r="AI1106" i="1"/>
  <c r="AI2036" i="1"/>
  <c r="AD2036" i="1"/>
  <c r="AE2036" i="1"/>
  <c r="AE1072" i="1"/>
  <c r="AI1072" i="1"/>
  <c r="AD1072" i="1"/>
  <c r="AD1665" i="1"/>
  <c r="AE1665" i="1"/>
  <c r="AI1665" i="1"/>
  <c r="AE2486" i="1"/>
  <c r="AD2486" i="1"/>
  <c r="AI2486" i="1"/>
  <c r="AI2334" i="1"/>
  <c r="AE2334" i="1"/>
  <c r="AD2334" i="1"/>
  <c r="AE1058" i="1"/>
  <c r="AD1058" i="1"/>
  <c r="AI1058" i="1"/>
  <c r="AE2575" i="1"/>
  <c r="AI2575" i="1"/>
  <c r="AD2575" i="1"/>
  <c r="AD1675" i="1"/>
  <c r="AE1675" i="1"/>
  <c r="AI1675" i="1"/>
  <c r="AI1552" i="1"/>
  <c r="AD1552" i="1"/>
  <c r="AE1552" i="1"/>
  <c r="AE2262" i="1"/>
  <c r="AD2262" i="1"/>
  <c r="AI2262" i="1"/>
  <c r="AD959" i="1"/>
  <c r="AI959" i="1"/>
  <c r="AE959" i="1"/>
  <c r="AE2711" i="1"/>
  <c r="AI2711" i="1"/>
  <c r="AD2711" i="1"/>
  <c r="AD1012" i="1"/>
  <c r="AE1012" i="1"/>
  <c r="AI1012" i="1"/>
  <c r="AE854" i="1"/>
  <c r="AD854" i="1"/>
  <c r="AI854" i="1"/>
  <c r="AE1752" i="1"/>
  <c r="AI1752" i="1"/>
  <c r="AD1752" i="1"/>
  <c r="AI1062" i="1"/>
  <c r="AE1062" i="1"/>
  <c r="AD1062" i="1"/>
  <c r="AI1067" i="1"/>
  <c r="AE1067" i="1"/>
  <c r="AD1067" i="1"/>
  <c r="AI2150" i="1"/>
  <c r="AE2150" i="1"/>
  <c r="AD2150" i="1"/>
  <c r="AE2571" i="1"/>
  <c r="AD2571" i="1"/>
  <c r="AI2571" i="1"/>
  <c r="AD825" i="1"/>
  <c r="AE825" i="1"/>
  <c r="AI825" i="1"/>
  <c r="AI1891" i="1"/>
  <c r="AD1891" i="1"/>
  <c r="AE1891" i="1"/>
  <c r="AE786" i="1"/>
  <c r="AD786" i="1"/>
  <c r="AI786" i="1"/>
  <c r="AE1416" i="1"/>
  <c r="AI1416" i="1"/>
  <c r="AD1416" i="1"/>
  <c r="AE1651" i="1"/>
  <c r="AD1651" i="1"/>
  <c r="AI1651" i="1"/>
  <c r="AE966" i="1"/>
  <c r="AI966" i="1"/>
  <c r="AD966" i="1"/>
  <c r="AE1013" i="1"/>
  <c r="AD1013" i="1"/>
  <c r="AI1013" i="1"/>
  <c r="AI1808" i="1"/>
  <c r="AE1808" i="1"/>
  <c r="AD1808" i="1"/>
  <c r="AD1513" i="1"/>
  <c r="AE1513" i="1"/>
  <c r="AI1513" i="1"/>
  <c r="AE1592" i="1"/>
  <c r="AD1592" i="1"/>
  <c r="AI1592" i="1"/>
  <c r="AI2712" i="1"/>
  <c r="AE2712" i="1"/>
  <c r="AD2712" i="1"/>
  <c r="AI1122" i="1"/>
  <c r="AE1122" i="1"/>
  <c r="AD1122" i="1"/>
  <c r="AE1635" i="1"/>
  <c r="AD1635" i="1"/>
  <c r="AI1635" i="1"/>
  <c r="AI1411" i="1"/>
  <c r="AE1411" i="1"/>
  <c r="AD1411" i="1"/>
  <c r="AD1424" i="1"/>
  <c r="AI1424" i="1"/>
  <c r="AE1424" i="1"/>
  <c r="AE868" i="1"/>
  <c r="AD868" i="1"/>
  <c r="AI868" i="1"/>
  <c r="AE1309" i="1"/>
  <c r="AD1309" i="1"/>
  <c r="AI1309" i="1"/>
  <c r="AI985" i="1"/>
  <c r="AD985" i="1"/>
  <c r="AE985" i="1"/>
  <c r="AD865" i="1"/>
  <c r="AE865" i="1"/>
  <c r="AI865" i="1"/>
  <c r="AE1410" i="1"/>
  <c r="AD1410" i="1"/>
  <c r="AI1410" i="1"/>
  <c r="AD1388" i="1"/>
  <c r="AE1388" i="1"/>
  <c r="AI1388" i="1"/>
  <c r="AE1597" i="1"/>
  <c r="AI1597" i="1"/>
  <c r="AD1597" i="1"/>
  <c r="AE2406" i="1"/>
  <c r="AD2406" i="1"/>
  <c r="AI2406" i="1"/>
  <c r="AE2222" i="1"/>
  <c r="AI2222" i="1"/>
  <c r="AD2222" i="1"/>
  <c r="AE1754" i="1"/>
  <c r="AD1754" i="1"/>
  <c r="AI1754" i="1"/>
  <c r="AI2454" i="1"/>
  <c r="AE2454" i="1"/>
  <c r="AD2454" i="1"/>
  <c r="AE1681" i="1"/>
  <c r="AD1681" i="1"/>
  <c r="AI1681" i="1"/>
  <c r="AE2389" i="1"/>
  <c r="AD2389" i="1"/>
  <c r="AI2389" i="1"/>
  <c r="AE1739" i="1"/>
  <c r="AI1739" i="1"/>
  <c r="AD1739" i="1"/>
  <c r="AI1611" i="1"/>
  <c r="AE1611" i="1"/>
  <c r="AD1611" i="1"/>
  <c r="AE1576" i="1"/>
  <c r="AD1576" i="1"/>
  <c r="AI1576" i="1"/>
  <c r="AD917" i="1"/>
  <c r="AI917" i="1"/>
  <c r="AE917" i="1"/>
  <c r="AE2139" i="1"/>
  <c r="AI2139" i="1"/>
  <c r="AD2139" i="1"/>
  <c r="AE960" i="1"/>
  <c r="AD960" i="1"/>
  <c r="AI960" i="1"/>
  <c r="AI2171" i="1"/>
  <c r="AE2171" i="1"/>
  <c r="AD2171" i="1"/>
  <c r="AE2649" i="1"/>
  <c r="AI2649" i="1"/>
  <c r="AD2649" i="1"/>
  <c r="AE2393" i="1"/>
  <c r="AI2393" i="1"/>
  <c r="AD2393" i="1"/>
  <c r="AD1737" i="1"/>
  <c r="AE1737" i="1"/>
  <c r="AI1737" i="1"/>
  <c r="AE1949" i="1"/>
  <c r="AI1949" i="1"/>
  <c r="AD1949" i="1"/>
  <c r="AE1001" i="1"/>
  <c r="AD1001" i="1"/>
  <c r="AI1001" i="1"/>
  <c r="AE1757" i="1"/>
  <c r="AD1757" i="1"/>
  <c r="AI1757" i="1"/>
  <c r="AE1014" i="1"/>
  <c r="AI1014" i="1"/>
  <c r="AD1014" i="1"/>
  <c r="AD2482" i="1"/>
  <c r="AI2482" i="1"/>
  <c r="AE2482" i="1"/>
  <c r="AE2119" i="1"/>
  <c r="AI2119" i="1"/>
  <c r="AD2119" i="1"/>
  <c r="AD1960" i="1"/>
  <c r="AE1960" i="1"/>
  <c r="AI1960" i="1"/>
  <c r="AE992" i="1"/>
  <c r="AI992" i="1"/>
  <c r="AD992" i="1"/>
  <c r="AD949" i="1"/>
  <c r="AE949" i="1"/>
  <c r="AI949" i="1"/>
  <c r="AE2048" i="1"/>
  <c r="AI2048" i="1"/>
  <c r="AD2048" i="1"/>
  <c r="AI1102" i="1"/>
  <c r="AE1102" i="1"/>
  <c r="AD1102" i="1"/>
  <c r="AI859" i="1"/>
  <c r="AD859" i="1"/>
  <c r="AE859" i="1"/>
  <c r="AE2655" i="1"/>
  <c r="AI2655" i="1"/>
  <c r="AD2655" i="1"/>
  <c r="AE1481" i="1"/>
  <c r="AI1481" i="1"/>
  <c r="AD1481" i="1"/>
  <c r="AI1649" i="1"/>
  <c r="AD1649" i="1"/>
  <c r="AE1649" i="1"/>
  <c r="AE1972" i="1"/>
  <c r="AD1972" i="1"/>
  <c r="AI1972" i="1"/>
  <c r="AE1926" i="1"/>
  <c r="AD1926" i="1"/>
  <c r="AI1926" i="1"/>
  <c r="AE1255" i="1"/>
  <c r="AI1255" i="1"/>
  <c r="AD1255" i="1"/>
  <c r="AD2033" i="1"/>
  <c r="AE2033" i="1"/>
  <c r="AI2033" i="1"/>
  <c r="AE1716" i="1"/>
  <c r="AD1716" i="1"/>
  <c r="AI1716" i="1"/>
  <c r="AE2390" i="1"/>
  <c r="AI2390" i="1"/>
  <c r="AD2390" i="1"/>
  <c r="AD1394" i="1"/>
  <c r="AE1394" i="1"/>
  <c r="AI1394" i="1"/>
  <c r="AE1167" i="1"/>
  <c r="AD1167" i="1"/>
  <c r="AI1167" i="1"/>
  <c r="AE2110" i="1"/>
  <c r="AI2110" i="1"/>
  <c r="AD2110" i="1"/>
  <c r="AE1367" i="1"/>
  <c r="AD1367" i="1"/>
  <c r="AI1367" i="1"/>
  <c r="AE1829" i="1"/>
  <c r="AD1829" i="1"/>
  <c r="AI1829" i="1"/>
  <c r="AE2717" i="1"/>
  <c r="AD2717" i="1"/>
  <c r="AI2717" i="1"/>
  <c r="AI2633" i="1"/>
  <c r="AE2633" i="1"/>
  <c r="AD2633" i="1"/>
  <c r="AE810" i="1"/>
  <c r="AD810" i="1"/>
  <c r="AI810" i="1"/>
  <c r="AE1830" i="1"/>
  <c r="AI1830" i="1"/>
  <c r="AD1830" i="1"/>
  <c r="AI768" i="1"/>
  <c r="AE768" i="1"/>
  <c r="AD768" i="1"/>
  <c r="AE1473" i="1"/>
  <c r="AD1473" i="1"/>
  <c r="AI1473" i="1"/>
  <c r="AE2340" i="1"/>
  <c r="AD2340" i="1"/>
  <c r="AI2340" i="1"/>
  <c r="AE2572" i="1"/>
  <c r="AI2572" i="1"/>
  <c r="AD2572" i="1"/>
  <c r="AD1446" i="1"/>
  <c r="AI1446" i="1"/>
  <c r="AE1446" i="1"/>
  <c r="AE972" i="1"/>
  <c r="AD972" i="1"/>
  <c r="AI972" i="1"/>
  <c r="AD2267" i="1"/>
  <c r="AE2267" i="1"/>
  <c r="AI2267" i="1"/>
  <c r="AD1656" i="1"/>
  <c r="AE1656" i="1"/>
  <c r="AI1656" i="1"/>
  <c r="AE2140" i="1"/>
  <c r="AI2140" i="1"/>
  <c r="AD2140" i="1"/>
  <c r="AI2639" i="1"/>
  <c r="AE2639" i="1"/>
  <c r="AD2639" i="1"/>
  <c r="AD907" i="1"/>
  <c r="AE907" i="1"/>
  <c r="AI907" i="1"/>
  <c r="AE1778" i="1"/>
  <c r="AD1778" i="1"/>
  <c r="AI1778" i="1"/>
  <c r="AD2022" i="1"/>
  <c r="AE2022" i="1"/>
  <c r="AI2022" i="1"/>
  <c r="AI1092" i="1"/>
  <c r="AD1092" i="1"/>
  <c r="AE1092" i="1"/>
  <c r="AE1914" i="1"/>
  <c r="AD1914" i="1"/>
  <c r="AI1914" i="1"/>
  <c r="AE803" i="1"/>
  <c r="AI803" i="1"/>
  <c r="AD803" i="1"/>
  <c r="AI2153" i="1"/>
  <c r="AE2153" i="1"/>
  <c r="AD2153" i="1"/>
  <c r="AE1407" i="1"/>
  <c r="AI1407" i="1"/>
  <c r="AD1407" i="1"/>
  <c r="AE2654" i="1"/>
  <c r="AD2654" i="1"/>
  <c r="AI2654" i="1"/>
  <c r="AE1761" i="1"/>
  <c r="AD1761" i="1"/>
  <c r="AI1761" i="1"/>
  <c r="AI2007" i="1"/>
  <c r="AD2007" i="1"/>
  <c r="AE2007" i="1"/>
  <c r="AD1795" i="1"/>
  <c r="AE1795" i="1"/>
  <c r="AI1795" i="1"/>
  <c r="AE2198" i="1"/>
  <c r="AI2198" i="1"/>
  <c r="AD2198" i="1"/>
  <c r="AE1212" i="1"/>
  <c r="AI1212" i="1"/>
  <c r="AD1212" i="1"/>
  <c r="AE2355" i="1"/>
  <c r="AI2355" i="1"/>
  <c r="AD2355" i="1"/>
  <c r="AE1380" i="1"/>
  <c r="AD1380" i="1"/>
  <c r="AI1380" i="1"/>
  <c r="AI994" i="1"/>
  <c r="AE994" i="1"/>
  <c r="AD994" i="1"/>
  <c r="AD2644" i="1"/>
  <c r="AI2644" i="1"/>
  <c r="AE2644" i="1"/>
  <c r="AD1468" i="1"/>
  <c r="AE1468" i="1"/>
  <c r="AI1468" i="1"/>
  <c r="AE792" i="1"/>
  <c r="AI792" i="1"/>
  <c r="AD792" i="1"/>
  <c r="AD1456" i="1"/>
  <c r="AE1456" i="1"/>
  <c r="AI1456" i="1"/>
  <c r="AE2536" i="1"/>
  <c r="AD2536" i="1"/>
  <c r="AI2536" i="1"/>
  <c r="AE1420" i="1"/>
  <c r="AI1420" i="1"/>
  <c r="AD1420" i="1"/>
  <c r="AD808" i="1"/>
  <c r="AE808" i="1"/>
  <c r="AI808" i="1"/>
  <c r="AI2425" i="1"/>
  <c r="AE2425" i="1"/>
  <c r="AD2425" i="1"/>
  <c r="AE1729" i="1"/>
  <c r="AD1729" i="1"/>
  <c r="AI1729" i="1"/>
  <c r="AI2316" i="1"/>
  <c r="AE2316" i="1"/>
  <c r="AD2316" i="1"/>
  <c r="AE1814" i="1"/>
  <c r="AD1814" i="1"/>
  <c r="AI1814" i="1"/>
  <c r="AI1600" i="1"/>
  <c r="AE1600" i="1"/>
  <c r="AD1600" i="1"/>
  <c r="AD896" i="1"/>
  <c r="AI896" i="1"/>
  <c r="AE896" i="1"/>
  <c r="AE2214" i="1"/>
  <c r="AI2214" i="1"/>
  <c r="AD2214" i="1"/>
  <c r="AD2185" i="1"/>
  <c r="AI2185" i="1"/>
  <c r="AE2185" i="1"/>
  <c r="AE1638" i="1"/>
  <c r="AI1638" i="1"/>
  <c r="AD1638" i="1"/>
  <c r="AI1959" i="1"/>
  <c r="AD1959" i="1"/>
  <c r="AE1959" i="1"/>
  <c r="AI1636" i="1"/>
  <c r="AD1636" i="1"/>
  <c r="AE1636" i="1"/>
  <c r="AD2154" i="1"/>
  <c r="AE2154" i="1"/>
  <c r="AI2154" i="1"/>
  <c r="AD1645" i="1"/>
  <c r="AI1645" i="1"/>
  <c r="AE1645" i="1"/>
  <c r="AE1904" i="1"/>
  <c r="AI1904" i="1"/>
  <c r="AD1904" i="1"/>
  <c r="AE935" i="1"/>
  <c r="AI935" i="1"/>
  <c r="AD935" i="1"/>
  <c r="AE2539" i="1"/>
  <c r="AI2539" i="1"/>
  <c r="AD2539" i="1"/>
  <c r="AD1057" i="1"/>
  <c r="AE1057" i="1"/>
  <c r="AI1057" i="1"/>
  <c r="H1668" i="1"/>
  <c r="D1668" i="1"/>
  <c r="C1668" i="1"/>
  <c r="H2153" i="1"/>
  <c r="D2153" i="1"/>
  <c r="C2153" i="1"/>
  <c r="D1069" i="1"/>
  <c r="H1069" i="1"/>
  <c r="C1069" i="1"/>
  <c r="D2537" i="1"/>
  <c r="C2537" i="1"/>
  <c r="H2537" i="1"/>
  <c r="D1579" i="1"/>
  <c r="C1579" i="1"/>
  <c r="H1579" i="1"/>
  <c r="C1369" i="1"/>
  <c r="D1369" i="1"/>
  <c r="H1369" i="1"/>
  <c r="D2365" i="1"/>
  <c r="C2365" i="1"/>
  <c r="H2365" i="1"/>
  <c r="C1533" i="1"/>
  <c r="D1533" i="1"/>
  <c r="H1533" i="1"/>
  <c r="D890" i="1"/>
  <c r="H890" i="1"/>
  <c r="C890" i="1"/>
  <c r="D1064" i="1"/>
  <c r="C1064" i="1"/>
  <c r="H1064" i="1"/>
  <c r="D2646" i="1"/>
  <c r="C2646" i="1"/>
  <c r="H2646" i="1"/>
  <c r="C876" i="1"/>
  <c r="D876" i="1"/>
  <c r="H876" i="1"/>
  <c r="H843" i="1"/>
  <c r="C843" i="1"/>
  <c r="D843" i="1"/>
  <c r="AT2437" i="1"/>
  <c r="AT2236" i="1"/>
  <c r="R1806" i="1"/>
  <c r="Q1806" i="1"/>
  <c r="V1806" i="1"/>
  <c r="Q1493" i="1"/>
  <c r="V1493" i="1"/>
  <c r="R1493" i="1"/>
  <c r="Q1647" i="1"/>
  <c r="R1647" i="1"/>
  <c r="V1647" i="1"/>
  <c r="R2323" i="1"/>
  <c r="V2323" i="1"/>
  <c r="Q2323" i="1"/>
  <c r="R2336" i="1"/>
  <c r="Q2336" i="1"/>
  <c r="V2336" i="1"/>
  <c r="R2757" i="1"/>
  <c r="Q2757" i="1"/>
  <c r="V2757" i="1"/>
  <c r="Q2605" i="1"/>
  <c r="V2605" i="1"/>
  <c r="R2605" i="1"/>
  <c r="R1586" i="1"/>
  <c r="Q1586" i="1"/>
  <c r="V1586" i="1"/>
  <c r="R1759" i="1"/>
  <c r="V1759" i="1"/>
  <c r="Q1759" i="1"/>
  <c r="Q1835" i="1"/>
  <c r="V1835" i="1"/>
  <c r="R1835" i="1"/>
  <c r="Q1589" i="1"/>
  <c r="V1589" i="1"/>
  <c r="R1589" i="1"/>
  <c r="V1448" i="1"/>
  <c r="Q1448" i="1"/>
  <c r="R1448" i="1"/>
  <c r="S1516" i="1"/>
  <c r="F2668" i="1"/>
  <c r="F2122" i="1"/>
  <c r="F927" i="1"/>
  <c r="F1122" i="1"/>
  <c r="R2078" i="1"/>
  <c r="Q2078" i="1"/>
  <c r="V2078" i="1"/>
  <c r="R1449" i="1"/>
  <c r="Q1449" i="1"/>
  <c r="V1449" i="1"/>
  <c r="Q2721" i="1"/>
  <c r="V2721" i="1"/>
  <c r="R2721" i="1"/>
  <c r="V1086" i="1"/>
  <c r="Q1086" i="1"/>
  <c r="R1086" i="1"/>
  <c r="F1405" i="1"/>
  <c r="Q1009" i="1"/>
  <c r="R1009" i="1"/>
  <c r="V1009" i="1"/>
  <c r="Q1603" i="1"/>
  <c r="V1603" i="1"/>
  <c r="R1603" i="1"/>
  <c r="R1918" i="1"/>
  <c r="Q1918" i="1"/>
  <c r="V1918" i="1"/>
  <c r="R2175" i="1"/>
  <c r="Q2175" i="1"/>
  <c r="V2175" i="1"/>
  <c r="V1930" i="1"/>
  <c r="R1930" i="1"/>
  <c r="Q1930" i="1"/>
  <c r="AT1336" i="1"/>
  <c r="AS2613" i="1"/>
  <c r="AT2613" i="1"/>
  <c r="AT2555" i="1"/>
  <c r="R1151" i="1"/>
  <c r="Q1151" i="1"/>
  <c r="V1151" i="1"/>
  <c r="R1831" i="1"/>
  <c r="V1831" i="1"/>
  <c r="Q1831" i="1"/>
  <c r="Q1808" i="1"/>
  <c r="R1808" i="1"/>
  <c r="V1808" i="1"/>
  <c r="Q2085" i="1"/>
  <c r="R2085" i="1"/>
  <c r="V2085" i="1"/>
  <c r="R918" i="1"/>
  <c r="V918" i="1"/>
  <c r="Q918" i="1"/>
  <c r="T928" i="1"/>
  <c r="AG1352" i="1"/>
  <c r="T1090" i="1"/>
  <c r="AG1133" i="1"/>
  <c r="F2424" i="1"/>
  <c r="V2387" i="1"/>
  <c r="R2387" i="1"/>
  <c r="Q2387" i="1"/>
  <c r="R1406" i="1"/>
  <c r="Q1406" i="1"/>
  <c r="V1406" i="1"/>
  <c r="R1309" i="1"/>
  <c r="V1309" i="1"/>
  <c r="Q1309" i="1"/>
  <c r="V1003" i="1"/>
  <c r="R1003" i="1"/>
  <c r="Q1003" i="1"/>
  <c r="Q2635" i="1"/>
  <c r="R2635" i="1"/>
  <c r="V2635" i="1"/>
  <c r="Q2304" i="1"/>
  <c r="R2304" i="1"/>
  <c r="V2304" i="1"/>
  <c r="R2244" i="1"/>
  <c r="V2244" i="1"/>
  <c r="Q2244" i="1"/>
  <c r="R1626" i="1"/>
  <c r="Q1626" i="1"/>
  <c r="V1626" i="1"/>
  <c r="V1459" i="1"/>
  <c r="Q1459" i="1"/>
  <c r="R1459" i="1"/>
  <c r="R1498" i="1"/>
  <c r="Q1498" i="1"/>
  <c r="V1498" i="1"/>
  <c r="R1999" i="1"/>
  <c r="V1999" i="1"/>
  <c r="Q1999" i="1"/>
  <c r="R1883" i="1"/>
  <c r="Q1883" i="1"/>
  <c r="V1883" i="1"/>
  <c r="R1854" i="1"/>
  <c r="Q1854" i="1"/>
  <c r="V1854" i="1"/>
  <c r="R1205" i="1"/>
  <c r="Q1205" i="1"/>
  <c r="V1205" i="1"/>
  <c r="R1582" i="1"/>
  <c r="Q1582" i="1"/>
  <c r="V1582" i="1"/>
  <c r="R955" i="1"/>
  <c r="V955" i="1"/>
  <c r="Q955" i="1"/>
  <c r="R766" i="1"/>
  <c r="V766" i="1"/>
  <c r="Q766" i="1"/>
  <c r="V1513" i="1"/>
  <c r="R1513" i="1"/>
  <c r="Q1513" i="1"/>
  <c r="V1100" i="1"/>
  <c r="R1100" i="1"/>
  <c r="Q1100" i="1"/>
  <c r="V1895" i="1"/>
  <c r="R1895" i="1"/>
  <c r="Q1895" i="1"/>
  <c r="R2583" i="1"/>
  <c r="V2583" i="1"/>
  <c r="Q2583" i="1"/>
  <c r="R1068" i="1"/>
  <c r="Q1068" i="1"/>
  <c r="V1068" i="1"/>
  <c r="R1165" i="1"/>
  <c r="Q1165" i="1"/>
  <c r="V1165" i="1"/>
  <c r="Q1073" i="1"/>
  <c r="R1073" i="1"/>
  <c r="V1073" i="1"/>
  <c r="R2484" i="1"/>
  <c r="Q2484" i="1"/>
  <c r="V2484" i="1"/>
  <c r="V2724" i="1"/>
  <c r="R2724" i="1"/>
  <c r="Q2724" i="1"/>
  <c r="Q2410" i="1"/>
  <c r="R2410" i="1"/>
  <c r="V2410" i="1"/>
  <c r="R859" i="1"/>
  <c r="Q859" i="1"/>
  <c r="V859" i="1"/>
  <c r="V792" i="1"/>
  <c r="R792" i="1"/>
  <c r="Q792" i="1"/>
  <c r="V2581" i="1"/>
  <c r="R2581" i="1"/>
  <c r="Q2581" i="1"/>
  <c r="V1887" i="1"/>
  <c r="R1887" i="1"/>
  <c r="Q1887" i="1"/>
  <c r="R1657" i="1"/>
  <c r="Q1657" i="1"/>
  <c r="V1657" i="1"/>
  <c r="R1269" i="1"/>
  <c r="V1269" i="1"/>
  <c r="Q1269" i="1"/>
  <c r="R2665" i="1"/>
  <c r="Q2665" i="1"/>
  <c r="V2665" i="1"/>
  <c r="Q1682" i="1"/>
  <c r="V1682" i="1"/>
  <c r="R1682" i="1"/>
  <c r="V1549" i="1"/>
  <c r="Q1549" i="1"/>
  <c r="R1549" i="1"/>
  <c r="R2326" i="1"/>
  <c r="Q2326" i="1"/>
  <c r="V2326" i="1"/>
  <c r="V2334" i="1"/>
  <c r="R2334" i="1"/>
  <c r="Q2334" i="1"/>
  <c r="R1491" i="1"/>
  <c r="Q1491" i="1"/>
  <c r="V1491" i="1"/>
  <c r="Q1798" i="1"/>
  <c r="R1798" i="1"/>
  <c r="V1798" i="1"/>
  <c r="Q2252" i="1"/>
  <c r="R2252" i="1"/>
  <c r="V2252" i="1"/>
  <c r="Q1843" i="1"/>
  <c r="V1843" i="1"/>
  <c r="R1843" i="1"/>
  <c r="R1746" i="1"/>
  <c r="V1746" i="1"/>
  <c r="Q1746" i="1"/>
  <c r="R1750" i="1"/>
  <c r="V1750" i="1"/>
  <c r="Q1750" i="1"/>
  <c r="Q2327" i="1"/>
  <c r="V2327" i="1"/>
  <c r="R2327" i="1"/>
  <c r="V1596" i="1"/>
  <c r="R1596" i="1"/>
  <c r="Q1596" i="1"/>
  <c r="V2133" i="1"/>
  <c r="Q2133" i="1"/>
  <c r="R2133" i="1"/>
  <c r="Q1624" i="1"/>
  <c r="V1624" i="1"/>
  <c r="R1624" i="1"/>
  <c r="R1959" i="1"/>
  <c r="Q1959" i="1"/>
  <c r="V1959" i="1"/>
  <c r="Q1865" i="1"/>
  <c r="R1865" i="1"/>
  <c r="V1865" i="1"/>
  <c r="R1332" i="1"/>
  <c r="V1332" i="1"/>
  <c r="Q1332" i="1"/>
  <c r="R1454" i="1"/>
  <c r="Q1454" i="1"/>
  <c r="V1454" i="1"/>
  <c r="R2220" i="1"/>
  <c r="Q2220" i="1"/>
  <c r="V2220" i="1"/>
  <c r="V2021" i="1"/>
  <c r="Q2021" i="1"/>
  <c r="R2021" i="1"/>
  <c r="R2253" i="1"/>
  <c r="Q2253" i="1"/>
  <c r="V2253" i="1"/>
  <c r="V2123" i="1"/>
  <c r="R2123" i="1"/>
  <c r="Q2123" i="1"/>
  <c r="R2412" i="1"/>
  <c r="V2412" i="1"/>
  <c r="Q2412" i="1"/>
  <c r="Q877" i="1"/>
  <c r="R877" i="1"/>
  <c r="V877" i="1"/>
  <c r="Q1890" i="1"/>
  <c r="R1890" i="1"/>
  <c r="V1890" i="1"/>
  <c r="R2650" i="1"/>
  <c r="V2650" i="1"/>
  <c r="Q2650" i="1"/>
  <c r="Q2187" i="1"/>
  <c r="R2187" i="1"/>
  <c r="V2187" i="1"/>
  <c r="R1349" i="1"/>
  <c r="V1349" i="1"/>
  <c r="Q1349" i="1"/>
  <c r="Q871" i="1"/>
  <c r="R871" i="1"/>
  <c r="V871" i="1"/>
  <c r="R2689" i="1"/>
  <c r="V2689" i="1"/>
  <c r="Q2689" i="1"/>
  <c r="R2041" i="1"/>
  <c r="Q2041" i="1"/>
  <c r="V2041" i="1"/>
  <c r="R1673" i="1"/>
  <c r="Q1673" i="1"/>
  <c r="V1673" i="1"/>
  <c r="R1556" i="1"/>
  <c r="Q1556" i="1"/>
  <c r="V1556" i="1"/>
  <c r="V1456" i="1"/>
  <c r="Q1456" i="1"/>
  <c r="R1456" i="1"/>
  <c r="Q2195" i="1"/>
  <c r="R2195" i="1"/>
  <c r="V2195" i="1"/>
  <c r="R992" i="1"/>
  <c r="Q992" i="1"/>
  <c r="V992" i="1"/>
  <c r="Q1328" i="1"/>
  <c r="R1328" i="1"/>
  <c r="V1328" i="1"/>
  <c r="R1858" i="1"/>
  <c r="Q1858" i="1"/>
  <c r="V1858" i="1"/>
  <c r="Q1555" i="1"/>
  <c r="R1555" i="1"/>
  <c r="V1555" i="1"/>
  <c r="R2048" i="1"/>
  <c r="V2048" i="1"/>
  <c r="Q2048" i="1"/>
  <c r="R1942" i="1"/>
  <c r="Q1942" i="1"/>
  <c r="V1942" i="1"/>
  <c r="R1749" i="1"/>
  <c r="V1749" i="1"/>
  <c r="Q1749" i="1"/>
  <c r="V897" i="1"/>
  <c r="R897" i="1"/>
  <c r="Q897" i="1"/>
  <c r="Q2651" i="1"/>
  <c r="V2651" i="1"/>
  <c r="R2651" i="1"/>
  <c r="R2419" i="1"/>
  <c r="V2419" i="1"/>
  <c r="Q2419" i="1"/>
  <c r="V953" i="1"/>
  <c r="Q953" i="1"/>
  <c r="R953" i="1"/>
  <c r="R1855" i="1"/>
  <c r="V1855" i="1"/>
  <c r="Q1855" i="1"/>
  <c r="R1939" i="1"/>
  <c r="V1939" i="1"/>
  <c r="Q1939" i="1"/>
  <c r="V2069" i="1"/>
  <c r="Q2069" i="1"/>
  <c r="R2069" i="1"/>
  <c r="Q985" i="1"/>
  <c r="V985" i="1"/>
  <c r="R985" i="1"/>
  <c r="Q2642" i="1"/>
  <c r="R2642" i="1"/>
  <c r="V2642" i="1"/>
  <c r="Q1486" i="1"/>
  <c r="R1486" i="1"/>
  <c r="V1486" i="1"/>
  <c r="R2562" i="1"/>
  <c r="Q2562" i="1"/>
  <c r="V2562" i="1"/>
  <c r="R1337" i="1"/>
  <c r="Q1337" i="1"/>
  <c r="V1337" i="1"/>
  <c r="R2151" i="1"/>
  <c r="Q2151" i="1"/>
  <c r="V2151" i="1"/>
  <c r="Q1306" i="1"/>
  <c r="V1306" i="1"/>
  <c r="R1306" i="1"/>
  <c r="R2081" i="1"/>
  <c r="Q2081" i="1"/>
  <c r="V2081" i="1"/>
  <c r="Q1702" i="1"/>
  <c r="R1702" i="1"/>
  <c r="V1702" i="1"/>
  <c r="V2065" i="1"/>
  <c r="R2065" i="1"/>
  <c r="Q2065" i="1"/>
  <c r="R1721" i="1"/>
  <c r="Q1721" i="1"/>
  <c r="V1721" i="1"/>
  <c r="R2361" i="1"/>
  <c r="Q2361" i="1"/>
  <c r="V2361" i="1"/>
  <c r="Q1856" i="1"/>
  <c r="R1856" i="1"/>
  <c r="V1856" i="1"/>
  <c r="Q1690" i="1"/>
  <c r="R1690" i="1"/>
  <c r="V1690" i="1"/>
  <c r="Q1512" i="1"/>
  <c r="R1512" i="1"/>
  <c r="V1512" i="1"/>
  <c r="R2504" i="1"/>
  <c r="Q2504" i="1"/>
  <c r="V2504" i="1"/>
  <c r="R1227" i="1"/>
  <c r="Q1227" i="1"/>
  <c r="V1227" i="1"/>
  <c r="R2246" i="1"/>
  <c r="Q2246" i="1"/>
  <c r="V2246" i="1"/>
  <c r="R2582" i="1"/>
  <c r="Q2582" i="1"/>
  <c r="V2582" i="1"/>
  <c r="Q1297" i="1"/>
  <c r="R1297" i="1"/>
  <c r="V1297" i="1"/>
  <c r="V1426" i="1"/>
  <c r="R1426" i="1"/>
  <c r="Q1426" i="1"/>
  <c r="R1544" i="1"/>
  <c r="V1544" i="1"/>
  <c r="Q1544" i="1"/>
  <c r="R1265" i="1"/>
  <c r="Q1265" i="1"/>
  <c r="V1265" i="1"/>
  <c r="R1235" i="1"/>
  <c r="Q1235" i="1"/>
  <c r="V1235" i="1"/>
  <c r="R1807" i="1"/>
  <c r="Q1807" i="1"/>
  <c r="V1807" i="1"/>
  <c r="F911" i="1"/>
  <c r="T1280" i="1"/>
  <c r="T2194" i="1"/>
  <c r="T2637" i="1"/>
  <c r="T2513" i="1"/>
  <c r="T2204" i="1"/>
  <c r="T838" i="1"/>
  <c r="T2761" i="1"/>
  <c r="T2374" i="1"/>
  <c r="F2178" i="1"/>
  <c r="F1011" i="1"/>
  <c r="F2392" i="1"/>
  <c r="F1399" i="1"/>
  <c r="R1148" i="1"/>
  <c r="V1148" i="1"/>
  <c r="Q1148" i="1"/>
  <c r="R2276" i="1"/>
  <c r="Q2276" i="1"/>
  <c r="V2276" i="1"/>
  <c r="R2735" i="1"/>
  <c r="V2735" i="1"/>
  <c r="Q2735" i="1"/>
  <c r="R1367" i="1"/>
  <c r="Q1367" i="1"/>
  <c r="V1367" i="1"/>
  <c r="E1784" i="1"/>
  <c r="E1852" i="1"/>
  <c r="Q1435" i="1"/>
  <c r="V1435" i="1"/>
  <c r="R1435" i="1"/>
  <c r="V1201" i="1"/>
  <c r="Q1201" i="1"/>
  <c r="R1201" i="1"/>
  <c r="V777" i="1"/>
  <c r="Q777" i="1"/>
  <c r="R777" i="1"/>
  <c r="R1428" i="1"/>
  <c r="V1428" i="1"/>
  <c r="Q1428" i="1"/>
  <c r="Q2381" i="1"/>
  <c r="V2381" i="1"/>
  <c r="R2381" i="1"/>
  <c r="S1976" i="1"/>
  <c r="T870" i="1"/>
  <c r="T2255" i="1"/>
  <c r="S1951" i="1"/>
  <c r="F1335" i="1"/>
  <c r="F2133" i="1"/>
  <c r="T2414" i="1"/>
  <c r="T1415" i="1"/>
  <c r="AF2000" i="1"/>
  <c r="F2494" i="1"/>
  <c r="E1848" i="1"/>
  <c r="F2280" i="1"/>
  <c r="F1155" i="1"/>
  <c r="F1173" i="1"/>
  <c r="V2331" i="1"/>
  <c r="R2331" i="1"/>
  <c r="Q2331" i="1"/>
  <c r="S2671" i="1"/>
  <c r="T2671" i="1"/>
  <c r="H811" i="1"/>
  <c r="C811" i="1"/>
  <c r="D811" i="1"/>
  <c r="H1091" i="1"/>
  <c r="D1091" i="1"/>
  <c r="C1091" i="1"/>
  <c r="D1073" i="1"/>
  <c r="C1073" i="1"/>
  <c r="H1073" i="1"/>
  <c r="D2291" i="1"/>
  <c r="H2291" i="1"/>
  <c r="C2291" i="1"/>
  <c r="H2348" i="1"/>
  <c r="C2348" i="1"/>
  <c r="D2348" i="1"/>
  <c r="C1889" i="1"/>
  <c r="D1889" i="1"/>
  <c r="H1889" i="1"/>
  <c r="D1495" i="1"/>
  <c r="C1495" i="1"/>
  <c r="H1495" i="1"/>
  <c r="D2581" i="1"/>
  <c r="C2581" i="1"/>
  <c r="H2581" i="1"/>
  <c r="H2323" i="1"/>
  <c r="D2323" i="1"/>
  <c r="C2323" i="1"/>
  <c r="D914" i="1"/>
  <c r="H914" i="1"/>
  <c r="C914" i="1"/>
  <c r="D1074" i="1"/>
  <c r="H1074" i="1"/>
  <c r="C1074" i="1"/>
  <c r="D1480" i="1"/>
  <c r="H1480" i="1"/>
  <c r="C1480" i="1"/>
  <c r="C1374" i="1"/>
  <c r="H1374" i="1"/>
  <c r="D1374" i="1"/>
  <c r="AE2416" i="1"/>
  <c r="AI2416" i="1"/>
  <c r="AD2416" i="1"/>
  <c r="AE1776" i="1"/>
  <c r="AD1776" i="1"/>
  <c r="AI1776" i="1"/>
  <c r="AI2693" i="1"/>
  <c r="AD2693" i="1"/>
  <c r="AE2693" i="1"/>
  <c r="AE2587" i="1"/>
  <c r="AI2587" i="1"/>
  <c r="AD2587" i="1"/>
  <c r="AE2246" i="1"/>
  <c r="AI2246" i="1"/>
  <c r="AD2246" i="1"/>
  <c r="AE2212" i="1"/>
  <c r="AI2212" i="1"/>
  <c r="AD2212" i="1"/>
  <c r="AD2279" i="1"/>
  <c r="AI2279" i="1"/>
  <c r="AE2279" i="1"/>
  <c r="AD1259" i="1"/>
  <c r="AE1259" i="1"/>
  <c r="AI1259" i="1"/>
  <c r="AE1531" i="1"/>
  <c r="AD1531" i="1"/>
  <c r="AI1531" i="1"/>
  <c r="AI2258" i="1"/>
  <c r="AD2258" i="1"/>
  <c r="AE2258" i="1"/>
  <c r="AE1587" i="1"/>
  <c r="AD1587" i="1"/>
  <c r="AI1587" i="1"/>
  <c r="AE1206" i="1"/>
  <c r="AI1206" i="1"/>
  <c r="AD1206" i="1"/>
  <c r="AE1990" i="1"/>
  <c r="AD1990" i="1"/>
  <c r="AI1990" i="1"/>
  <c r="AI1279" i="1"/>
  <c r="AD1279" i="1"/>
  <c r="AE1279" i="1"/>
  <c r="AE2094" i="1"/>
  <c r="AI2094" i="1"/>
  <c r="AD2094" i="1"/>
  <c r="AD945" i="1"/>
  <c r="AE945" i="1"/>
  <c r="AI945" i="1"/>
  <c r="AE1033" i="1"/>
  <c r="AD1033" i="1"/>
  <c r="AI1033" i="1"/>
  <c r="AI2714" i="1"/>
  <c r="AD2714" i="1"/>
  <c r="AE2714" i="1"/>
  <c r="AE2597" i="1"/>
  <c r="AD2597" i="1"/>
  <c r="AI2597" i="1"/>
  <c r="AD1305" i="1"/>
  <c r="AE1305" i="1"/>
  <c r="AI1305" i="1"/>
  <c r="AI1036" i="1"/>
  <c r="AD1036" i="1"/>
  <c r="AE1036" i="1"/>
  <c r="AI1477" i="1"/>
  <c r="AE1477" i="1"/>
  <c r="AD1477" i="1"/>
  <c r="AE1787" i="1"/>
  <c r="AI1787" i="1"/>
  <c r="AD1787" i="1"/>
  <c r="AE2724" i="1"/>
  <c r="AI2724" i="1"/>
  <c r="AD2724" i="1"/>
  <c r="AE1962" i="1"/>
  <c r="AD1962" i="1"/>
  <c r="AI1962" i="1"/>
  <c r="AI1283" i="1"/>
  <c r="AE1283" i="1"/>
  <c r="AD1283" i="1"/>
  <c r="AD1019" i="1"/>
  <c r="AE1019" i="1"/>
  <c r="AI1019" i="1"/>
  <c r="AD1637" i="1"/>
  <c r="AE1637" i="1"/>
  <c r="AI1637" i="1"/>
  <c r="AI2074" i="1"/>
  <c r="AE2074" i="1"/>
  <c r="AD2074" i="1"/>
  <c r="AI2602" i="1"/>
  <c r="AE2602" i="1"/>
  <c r="AD2602" i="1"/>
  <c r="AE2725" i="1"/>
  <c r="AD2725" i="1"/>
  <c r="AI2725" i="1"/>
  <c r="AI788" i="1"/>
  <c r="AE788" i="1"/>
  <c r="AD788" i="1"/>
  <c r="AD2541" i="1"/>
  <c r="AE2541" i="1"/>
  <c r="AI2541" i="1"/>
  <c r="AD2735" i="1"/>
  <c r="AE2735" i="1"/>
  <c r="AI2735" i="1"/>
  <c r="AE876" i="1"/>
  <c r="AD876" i="1"/>
  <c r="AI876" i="1"/>
  <c r="AD2674" i="1"/>
  <c r="AE2674" i="1"/>
  <c r="AI2674" i="1"/>
  <c r="AD2547" i="1"/>
  <c r="AE2547" i="1"/>
  <c r="AI2547" i="1"/>
  <c r="AD912" i="1"/>
  <c r="AI912" i="1"/>
  <c r="AE912" i="1"/>
  <c r="AE967" i="1"/>
  <c r="AD967" i="1"/>
  <c r="AI967" i="1"/>
  <c r="AD2752" i="1"/>
  <c r="AI2752" i="1"/>
  <c r="AE2752" i="1"/>
  <c r="AE1555" i="1"/>
  <c r="AD1555" i="1"/>
  <c r="AI1555" i="1"/>
  <c r="AD1662" i="1"/>
  <c r="AI1662" i="1"/>
  <c r="AE1662" i="1"/>
  <c r="AI1364" i="1"/>
  <c r="AE1364" i="1"/>
  <c r="AD1364" i="1"/>
  <c r="AI1837" i="1"/>
  <c r="AE1837" i="1"/>
  <c r="AD1837" i="1"/>
  <c r="AE1347" i="1"/>
  <c r="AD1347" i="1"/>
  <c r="AI1347" i="1"/>
  <c r="AD1927" i="1"/>
  <c r="AI1927" i="1"/>
  <c r="AE1927" i="1"/>
  <c r="AE1509" i="1"/>
  <c r="AD1509" i="1"/>
  <c r="AI1509" i="1"/>
  <c r="AD1362" i="1"/>
  <c r="AE1362" i="1"/>
  <c r="AI1362" i="1"/>
  <c r="AD1463" i="1"/>
  <c r="AE1463" i="1"/>
  <c r="AI1463" i="1"/>
  <c r="AE1629" i="1"/>
  <c r="AD1629" i="1"/>
  <c r="AI1629" i="1"/>
  <c r="AI833" i="1"/>
  <c r="AE833" i="1"/>
  <c r="AD833" i="1"/>
  <c r="AE2484" i="1"/>
  <c r="AD2484" i="1"/>
  <c r="AI2484" i="1"/>
  <c r="AD1785" i="1"/>
  <c r="AI1785" i="1"/>
  <c r="AE1785" i="1"/>
  <c r="AE2507" i="1"/>
  <c r="AI2507" i="1"/>
  <c r="AD2507" i="1"/>
  <c r="AE1527" i="1"/>
  <c r="AI1527" i="1"/>
  <c r="AD1527" i="1"/>
  <c r="AD1620" i="1"/>
  <c r="AI1620" i="1"/>
  <c r="AE1620" i="1"/>
  <c r="AE2520" i="1"/>
  <c r="AD2520" i="1"/>
  <c r="AI2520" i="1"/>
  <c r="AE1091" i="1"/>
  <c r="AI1091" i="1"/>
  <c r="AD1091" i="1"/>
  <c r="AI2266" i="1"/>
  <c r="AD2266" i="1"/>
  <c r="AE2266" i="1"/>
  <c r="AE1474" i="1"/>
  <c r="AI1474" i="1"/>
  <c r="AD1474" i="1"/>
  <c r="AD2337" i="1"/>
  <c r="AE2337" i="1"/>
  <c r="AI2337" i="1"/>
  <c r="AD2407" i="1"/>
  <c r="AE2407" i="1"/>
  <c r="AI2407" i="1"/>
  <c r="AD2613" i="1"/>
  <c r="AE2613" i="1"/>
  <c r="AI2613" i="1"/>
  <c r="AD2135" i="1"/>
  <c r="AI2135" i="1"/>
  <c r="AE2135" i="1"/>
  <c r="AE2400" i="1"/>
  <c r="AD2400" i="1"/>
  <c r="AI2400" i="1"/>
  <c r="AE916" i="1"/>
  <c r="AD916" i="1"/>
  <c r="AI916" i="1"/>
  <c r="AD826" i="1"/>
  <c r="AE826" i="1"/>
  <c r="AI826" i="1"/>
  <c r="AE869" i="1"/>
  <c r="AI869" i="1"/>
  <c r="AD869" i="1"/>
  <c r="AI2528" i="1"/>
  <c r="AE2528" i="1"/>
  <c r="AD2528" i="1"/>
  <c r="AD1594" i="1"/>
  <c r="AE1594" i="1"/>
  <c r="AI1594" i="1"/>
  <c r="AE2679" i="1"/>
  <c r="AD2679" i="1"/>
  <c r="AI2679" i="1"/>
  <c r="AE1996" i="1"/>
  <c r="AI1996" i="1"/>
  <c r="AD1996" i="1"/>
  <c r="AE2219" i="1"/>
  <c r="AD2219" i="1"/>
  <c r="AI2219" i="1"/>
  <c r="AE1042" i="1"/>
  <c r="AI1042" i="1"/>
  <c r="AD1042" i="1"/>
  <c r="AD2167" i="1"/>
  <c r="AI2167" i="1"/>
  <c r="AE2167" i="1"/>
  <c r="AE2011" i="1"/>
  <c r="AD2011" i="1"/>
  <c r="AI2011" i="1"/>
  <c r="AD2039" i="1"/>
  <c r="AE2039" i="1"/>
  <c r="AI2039" i="1"/>
  <c r="AE1386" i="1"/>
  <c r="AI1386" i="1"/>
  <c r="AD1386" i="1"/>
  <c r="AE2530" i="1"/>
  <c r="AI2530" i="1"/>
  <c r="AD2530" i="1"/>
  <c r="AE1120" i="1"/>
  <c r="AD1120" i="1"/>
  <c r="AI1120" i="1"/>
  <c r="AD1683" i="1"/>
  <c r="AE1683" i="1"/>
  <c r="AI1683" i="1"/>
  <c r="AE1791" i="1"/>
  <c r="AD1791" i="1"/>
  <c r="AI1791" i="1"/>
  <c r="AE969" i="1"/>
  <c r="AD969" i="1"/>
  <c r="AI969" i="1"/>
  <c r="AE946" i="1"/>
  <c r="AD946" i="1"/>
  <c r="AI946" i="1"/>
  <c r="AE1868" i="1"/>
  <c r="AD1868" i="1"/>
  <c r="AI1868" i="1"/>
  <c r="AI1104" i="1"/>
  <c r="AE1104" i="1"/>
  <c r="AD1104" i="1"/>
  <c r="AE1817" i="1"/>
  <c r="AD1817" i="1"/>
  <c r="AI1817" i="1"/>
  <c r="AE892" i="1"/>
  <c r="AD892" i="1"/>
  <c r="AI892" i="1"/>
  <c r="AI1870" i="1"/>
  <c r="AD1870" i="1"/>
  <c r="AE1870" i="1"/>
  <c r="AD1673" i="1"/>
  <c r="AE1673" i="1"/>
  <c r="AI1673" i="1"/>
  <c r="AE1508" i="1"/>
  <c r="AD1508" i="1"/>
  <c r="AI1508" i="1"/>
  <c r="AI1909" i="1"/>
  <c r="AD1909" i="1"/>
  <c r="AE1909" i="1"/>
  <c r="AE1939" i="1"/>
  <c r="AD1939" i="1"/>
  <c r="AI1939" i="1"/>
  <c r="AE835" i="1"/>
  <c r="AD835" i="1"/>
  <c r="AI835" i="1"/>
  <c r="AE1338" i="1"/>
  <c r="AI1338" i="1"/>
  <c r="AD1338" i="1"/>
  <c r="AE938" i="1"/>
  <c r="AI938" i="1"/>
  <c r="AD938" i="1"/>
  <c r="AI1146" i="1"/>
  <c r="AE1146" i="1"/>
  <c r="AD1146" i="1"/>
  <c r="AE1655" i="1"/>
  <c r="AD1655" i="1"/>
  <c r="AI1655" i="1"/>
  <c r="AD1250" i="1"/>
  <c r="AI1250" i="1"/>
  <c r="AE1250" i="1"/>
  <c r="AE818" i="1"/>
  <c r="AI818" i="1"/>
  <c r="AD818" i="1"/>
  <c r="AE1941" i="1"/>
  <c r="AD1941" i="1"/>
  <c r="AI1941" i="1"/>
  <c r="AD1802" i="1"/>
  <c r="AI1802" i="1"/>
  <c r="AE1802" i="1"/>
  <c r="AE1820" i="1"/>
  <c r="AD1820" i="1"/>
  <c r="AI1820" i="1"/>
  <c r="AD1028" i="1"/>
  <c r="AE1028" i="1"/>
  <c r="AI1028" i="1"/>
  <c r="AD1750" i="1"/>
  <c r="AE1750" i="1"/>
  <c r="AI1750" i="1"/>
  <c r="AD1027" i="1"/>
  <c r="AE1027" i="1"/>
  <c r="AI1027" i="1"/>
  <c r="AE1838" i="1"/>
  <c r="AI1838" i="1"/>
  <c r="AD1838" i="1"/>
  <c r="AD1948" i="1"/>
  <c r="AE1948" i="1"/>
  <c r="AI1948" i="1"/>
  <c r="AE1151" i="1"/>
  <c r="AD1151" i="1"/>
  <c r="AI1151" i="1"/>
  <c r="AE1103" i="1"/>
  <c r="AI1103" i="1"/>
  <c r="AD1103" i="1"/>
  <c r="AD1129" i="1"/>
  <c r="AE1129" i="1"/>
  <c r="AI1129" i="1"/>
  <c r="AI2485" i="1"/>
  <c r="AD2485" i="1"/>
  <c r="AE2485" i="1"/>
  <c r="AE1686" i="1"/>
  <c r="AI1686" i="1"/>
  <c r="AD1686" i="1"/>
  <c r="AE2558" i="1"/>
  <c r="AD2558" i="1"/>
  <c r="AI2558" i="1"/>
  <c r="AI2348" i="1"/>
  <c r="AD2348" i="1"/>
  <c r="AE2348" i="1"/>
  <c r="AE2501" i="1"/>
  <c r="AI2501" i="1"/>
  <c r="AD2501" i="1"/>
  <c r="AE2104" i="1"/>
  <c r="AD2104" i="1"/>
  <c r="AI2104" i="1"/>
  <c r="AE1016" i="1"/>
  <c r="AD1016" i="1"/>
  <c r="AI1016" i="1"/>
  <c r="AD1412" i="1"/>
  <c r="AE1412" i="1"/>
  <c r="AI1412" i="1"/>
  <c r="AI1845" i="1"/>
  <c r="AE1845" i="1"/>
  <c r="AD1845" i="1"/>
  <c r="AD1292" i="1"/>
  <c r="AE1292" i="1"/>
  <c r="AI1292" i="1"/>
  <c r="AE2555" i="1"/>
  <c r="AD2555" i="1"/>
  <c r="AI2555" i="1"/>
  <c r="AE1376" i="1"/>
  <c r="AI1376" i="1"/>
  <c r="AD1376" i="1"/>
  <c r="AI1642" i="1"/>
  <c r="AE1642" i="1"/>
  <c r="AD1642" i="1"/>
  <c r="AD1652" i="1"/>
  <c r="AE1652" i="1"/>
  <c r="AI1652" i="1"/>
  <c r="AE1322" i="1"/>
  <c r="AD1322" i="1"/>
  <c r="AI1322" i="1"/>
  <c r="AI2179" i="1"/>
  <c r="AE2179" i="1"/>
  <c r="AD2179" i="1"/>
  <c r="AE1880" i="1"/>
  <c r="AI1880" i="1"/>
  <c r="AD1880" i="1"/>
  <c r="AI1378" i="1"/>
  <c r="AE1378" i="1"/>
  <c r="AD1378" i="1"/>
  <c r="AE2209" i="1"/>
  <c r="AD2209" i="1"/>
  <c r="AI2209" i="1"/>
  <c r="AI1214" i="1"/>
  <c r="AD1214" i="1"/>
  <c r="AE1214" i="1"/>
  <c r="AE2144" i="1"/>
  <c r="AD2144" i="1"/>
  <c r="AI2144" i="1"/>
  <c r="AI847" i="1"/>
  <c r="AE847" i="1"/>
  <c r="AD847" i="1"/>
  <c r="AD1879" i="1"/>
  <c r="AE1879" i="1"/>
  <c r="AI1879" i="1"/>
  <c r="AI844" i="1"/>
  <c r="AE844" i="1"/>
  <c r="AD844" i="1"/>
  <c r="AD2234" i="1"/>
  <c r="AE2234" i="1"/>
  <c r="AI2234" i="1"/>
  <c r="AE875" i="1"/>
  <c r="AD875" i="1"/>
  <c r="AI875" i="1"/>
  <c r="AE2242" i="1"/>
  <c r="AD2242" i="1"/>
  <c r="AI2242" i="1"/>
  <c r="AD1566" i="1"/>
  <c r="AI1566" i="1"/>
  <c r="AE1566" i="1"/>
  <c r="AT1027" i="1"/>
  <c r="AS1964" i="1"/>
  <c r="AT1138" i="1"/>
  <c r="AS1689" i="1"/>
  <c r="AT2616" i="1"/>
  <c r="H932" i="1"/>
  <c r="C932" i="1"/>
  <c r="D932" i="1"/>
  <c r="D780" i="1"/>
  <c r="H780" i="1"/>
  <c r="C780" i="1"/>
  <c r="D1886" i="1"/>
  <c r="H1886" i="1"/>
  <c r="C1886" i="1"/>
  <c r="C2573" i="1"/>
  <c r="D2573" i="1"/>
  <c r="H2573" i="1"/>
  <c r="D1344" i="1"/>
  <c r="H1344" i="1"/>
  <c r="C1344" i="1"/>
  <c r="H1177" i="1"/>
  <c r="D1177" i="1"/>
  <c r="C1177" i="1"/>
  <c r="D1110" i="1"/>
  <c r="C1110" i="1"/>
  <c r="H1110" i="1"/>
  <c r="H2034" i="1"/>
  <c r="C2034" i="1"/>
  <c r="D2034" i="1"/>
  <c r="D1296" i="1"/>
  <c r="H1296" i="1"/>
  <c r="C1296" i="1"/>
  <c r="D2187" i="1"/>
  <c r="C2187" i="1"/>
  <c r="H2187" i="1"/>
  <c r="C2176" i="1"/>
  <c r="D2176" i="1"/>
  <c r="H2176" i="1"/>
  <c r="D1728" i="1"/>
  <c r="C1728" i="1"/>
  <c r="H1728" i="1"/>
  <c r="D1934" i="1"/>
  <c r="H1934" i="1"/>
  <c r="C1934" i="1"/>
  <c r="AF1521" i="1"/>
  <c r="AT2646" i="1"/>
  <c r="AT2537" i="1"/>
  <c r="AT2402" i="1"/>
  <c r="AT1228" i="1"/>
  <c r="AT1209" i="1"/>
  <c r="AT1018" i="1"/>
  <c r="AS802" i="1"/>
  <c r="AT802" i="1"/>
  <c r="AT1184" i="1"/>
  <c r="AT2283" i="1"/>
  <c r="AT2496" i="1"/>
  <c r="F1046" i="1"/>
  <c r="F1460" i="1"/>
  <c r="F2436" i="1"/>
  <c r="Q1524" i="1"/>
  <c r="V1524" i="1"/>
  <c r="R1524" i="1"/>
  <c r="V2712" i="1"/>
  <c r="R2712" i="1"/>
  <c r="Q2712" i="1"/>
  <c r="R810" i="1"/>
  <c r="Q810" i="1"/>
  <c r="V810" i="1"/>
  <c r="R2322" i="1"/>
  <c r="V2322" i="1"/>
  <c r="Q2322" i="1"/>
  <c r="R1081" i="1"/>
  <c r="V1081" i="1"/>
  <c r="Q1081" i="1"/>
  <c r="R1189" i="1"/>
  <c r="Q1189" i="1"/>
  <c r="V1189" i="1"/>
  <c r="Q1822" i="1"/>
  <c r="V1822" i="1"/>
  <c r="R1822" i="1"/>
  <c r="R1837" i="1"/>
  <c r="Q1837" i="1"/>
  <c r="V1837" i="1"/>
  <c r="R2136" i="1"/>
  <c r="V2136" i="1"/>
  <c r="Q2136" i="1"/>
  <c r="R2600" i="1"/>
  <c r="Q2600" i="1"/>
  <c r="V2600" i="1"/>
  <c r="R1917" i="1"/>
  <c r="V1917" i="1"/>
  <c r="Q1917" i="1"/>
  <c r="R2656" i="1"/>
  <c r="Q2656" i="1"/>
  <c r="V2656" i="1"/>
  <c r="V2165" i="1"/>
  <c r="R2165" i="1"/>
  <c r="Q2165" i="1"/>
  <c r="R2409" i="1"/>
  <c r="Q2409" i="1"/>
  <c r="V2409" i="1"/>
  <c r="Q1644" i="1"/>
  <c r="V1644" i="1"/>
  <c r="R1644" i="1"/>
  <c r="R1162" i="1"/>
  <c r="V1162" i="1"/>
  <c r="Q1162" i="1"/>
  <c r="R1282" i="1"/>
  <c r="Q1282" i="1"/>
  <c r="V1282" i="1"/>
  <c r="S1898" i="1"/>
  <c r="F968" i="1"/>
  <c r="E1777" i="1"/>
  <c r="F1039" i="1"/>
  <c r="V2745" i="1"/>
  <c r="Q2745" i="1"/>
  <c r="R2745" i="1"/>
  <c r="Q2477" i="1"/>
  <c r="V2477" i="1"/>
  <c r="R2477" i="1"/>
  <c r="Q869" i="1"/>
  <c r="R869" i="1"/>
  <c r="V869" i="1"/>
  <c r="Q1397" i="1"/>
  <c r="R1397" i="1"/>
  <c r="V1397" i="1"/>
  <c r="Q1521" i="1"/>
  <c r="V1521" i="1"/>
  <c r="R1521" i="1"/>
  <c r="S1709" i="1"/>
  <c r="T2296" i="1"/>
  <c r="AS1997" i="1"/>
  <c r="AT2536" i="1"/>
  <c r="AT1124" i="1"/>
  <c r="AS1801" i="1"/>
  <c r="AT1466" i="1"/>
  <c r="AS1641" i="1"/>
  <c r="AT1362" i="1"/>
  <c r="AT2095" i="1"/>
  <c r="AT2427" i="1"/>
  <c r="AT1332" i="1"/>
  <c r="E1951" i="1"/>
  <c r="F2112" i="1"/>
  <c r="R1552" i="1"/>
  <c r="Q1552" i="1"/>
  <c r="V1552" i="1"/>
  <c r="R1594" i="1"/>
  <c r="Q1594" i="1"/>
  <c r="V1594" i="1"/>
  <c r="R2446" i="1"/>
  <c r="Q2446" i="1"/>
  <c r="V2446" i="1"/>
  <c r="V1243" i="1"/>
  <c r="R1243" i="1"/>
  <c r="Q1243" i="1"/>
  <c r="R2596" i="1"/>
  <c r="V2596" i="1"/>
  <c r="Q2596" i="1"/>
  <c r="F2237" i="1"/>
  <c r="Q2014" i="1"/>
  <c r="V2014" i="1"/>
  <c r="R2014" i="1"/>
  <c r="R1413" i="1"/>
  <c r="Q1413" i="1"/>
  <c r="V1413" i="1"/>
  <c r="R1623" i="1"/>
  <c r="V1623" i="1"/>
  <c r="Q1623" i="1"/>
  <c r="R1101" i="1"/>
  <c r="V1101" i="1"/>
  <c r="Q1101" i="1"/>
  <c r="R1371" i="1"/>
  <c r="Q1371" i="1"/>
  <c r="V1371" i="1"/>
  <c r="T2593" i="1"/>
  <c r="F2544" i="1"/>
  <c r="F860" i="1"/>
  <c r="F2248" i="1"/>
  <c r="E1778" i="1"/>
  <c r="R1132" i="1"/>
  <c r="Q1132" i="1"/>
  <c r="V1132" i="1"/>
  <c r="Q2632" i="1"/>
  <c r="R2632" i="1"/>
  <c r="V2632" i="1"/>
  <c r="R1278" i="1"/>
  <c r="V1278" i="1"/>
  <c r="Q1278" i="1"/>
  <c r="R1983" i="1"/>
  <c r="Q1983" i="1"/>
  <c r="V1983" i="1"/>
  <c r="Q1064" i="1"/>
  <c r="V1064" i="1"/>
  <c r="R1064" i="1"/>
  <c r="Q1620" i="1"/>
  <c r="R1620" i="1"/>
  <c r="V1620" i="1"/>
  <c r="R2692" i="1"/>
  <c r="Q2692" i="1"/>
  <c r="V2692" i="1"/>
  <c r="Q1610" i="1"/>
  <c r="R1610" i="1"/>
  <c r="V1610" i="1"/>
  <c r="V1633" i="1"/>
  <c r="Q1633" i="1"/>
  <c r="R1633" i="1"/>
  <c r="R2408" i="1"/>
  <c r="Q2408" i="1"/>
  <c r="V2408" i="1"/>
  <c r="R1059" i="1"/>
  <c r="Q1059" i="1"/>
  <c r="V1059" i="1"/>
  <c r="R2182" i="1"/>
  <c r="V2182" i="1"/>
  <c r="Q2182" i="1"/>
  <c r="V2104" i="1"/>
  <c r="R2104" i="1"/>
  <c r="Q2104" i="1"/>
  <c r="R1796" i="1"/>
  <c r="V1796" i="1"/>
  <c r="Q1796" i="1"/>
  <c r="Q2306" i="1"/>
  <c r="R2306" i="1"/>
  <c r="V2306" i="1"/>
  <c r="R2694" i="1"/>
  <c r="Q2694" i="1"/>
  <c r="V2694" i="1"/>
  <c r="R2034" i="1"/>
  <c r="V2034" i="1"/>
  <c r="Q2034" i="1"/>
  <c r="R2435" i="1"/>
  <c r="V2435" i="1"/>
  <c r="Q2435" i="1"/>
  <c r="R1963" i="1"/>
  <c r="V1963" i="1"/>
  <c r="Q1963" i="1"/>
  <c r="R1394" i="1"/>
  <c r="V1394" i="1"/>
  <c r="Q1394" i="1"/>
  <c r="Q1048" i="1"/>
  <c r="R1048" i="1"/>
  <c r="V1048" i="1"/>
  <c r="R1774" i="1"/>
  <c r="Q1774" i="1"/>
  <c r="V1774" i="1"/>
  <c r="V1866" i="1"/>
  <c r="R1866" i="1"/>
  <c r="Q1866" i="1"/>
  <c r="V1907" i="1"/>
  <c r="R1907" i="1"/>
  <c r="Q1907" i="1"/>
  <c r="R1639" i="1"/>
  <c r="V1639" i="1"/>
  <c r="Q1639" i="1"/>
  <c r="R914" i="1"/>
  <c r="Q914" i="1"/>
  <c r="V914" i="1"/>
  <c r="V1395" i="1"/>
  <c r="R1395" i="1"/>
  <c r="Q1395" i="1"/>
  <c r="Q1025" i="1"/>
  <c r="R1025" i="1"/>
  <c r="V1025" i="1"/>
  <c r="V2586" i="1"/>
  <c r="R2586" i="1"/>
  <c r="Q2586" i="1"/>
  <c r="R1033" i="1"/>
  <c r="Q1033" i="1"/>
  <c r="V1033" i="1"/>
  <c r="R1584" i="1"/>
  <c r="V1584" i="1"/>
  <c r="Q1584" i="1"/>
  <c r="Q1809" i="1"/>
  <c r="R1809" i="1"/>
  <c r="V1809" i="1"/>
  <c r="R889" i="1"/>
  <c r="V889" i="1"/>
  <c r="Q889" i="1"/>
  <c r="R1804" i="1"/>
  <c r="V1804" i="1"/>
  <c r="Q1804" i="1"/>
  <c r="Q1325" i="1"/>
  <c r="V1325" i="1"/>
  <c r="R1325" i="1"/>
  <c r="R2684" i="1"/>
  <c r="V2684" i="1"/>
  <c r="Q2684" i="1"/>
  <c r="R1840" i="1"/>
  <c r="V1840" i="1"/>
  <c r="Q1840" i="1"/>
  <c r="R1286" i="1"/>
  <c r="Q1286" i="1"/>
  <c r="V1286" i="1"/>
  <c r="R2571" i="1"/>
  <c r="V2571" i="1"/>
  <c r="Q2571" i="1"/>
  <c r="R2199" i="1"/>
  <c r="V2199" i="1"/>
  <c r="Q2199" i="1"/>
  <c r="R1008" i="1"/>
  <c r="Q1008" i="1"/>
  <c r="V1008" i="1"/>
  <c r="V964" i="1"/>
  <c r="R964" i="1"/>
  <c r="Q964" i="1"/>
  <c r="V2594" i="1"/>
  <c r="Q2594" i="1"/>
  <c r="R2594" i="1"/>
  <c r="Q2030" i="1"/>
  <c r="R2030" i="1"/>
  <c r="V2030" i="1"/>
  <c r="Q2604" i="1"/>
  <c r="R2604" i="1"/>
  <c r="V2604" i="1"/>
  <c r="V2378" i="1"/>
  <c r="Q2378" i="1"/>
  <c r="R2378" i="1"/>
  <c r="R1176" i="1"/>
  <c r="Q1176" i="1"/>
  <c r="V1176" i="1"/>
  <c r="R2299" i="1"/>
  <c r="Q2299" i="1"/>
  <c r="V2299" i="1"/>
  <c r="Q1720" i="1"/>
  <c r="R1720" i="1"/>
  <c r="V1720" i="1"/>
  <c r="R2519" i="1"/>
  <c r="Q2519" i="1"/>
  <c r="V2519" i="1"/>
  <c r="Q1024" i="1"/>
  <c r="R1024" i="1"/>
  <c r="V1024" i="1"/>
  <c r="V2747" i="1"/>
  <c r="R2747" i="1"/>
  <c r="Q2747" i="1"/>
  <c r="R882" i="1"/>
  <c r="Q882" i="1"/>
  <c r="V882" i="1"/>
  <c r="R1754" i="1"/>
  <c r="Q1754" i="1"/>
  <c r="V1754" i="1"/>
  <c r="R2394" i="1"/>
  <c r="Q2394" i="1"/>
  <c r="V2394" i="1"/>
  <c r="R2206" i="1"/>
  <c r="Q2206" i="1"/>
  <c r="V2206" i="1"/>
  <c r="R1380" i="1"/>
  <c r="V1380" i="1"/>
  <c r="Q1380" i="1"/>
  <c r="R1676" i="1"/>
  <c r="V1676" i="1"/>
  <c r="Q1676" i="1"/>
  <c r="R1450" i="1"/>
  <c r="Q1450" i="1"/>
  <c r="V1450" i="1"/>
  <c r="Q1433" i="1"/>
  <c r="R1433" i="1"/>
  <c r="V1433" i="1"/>
  <c r="V2716" i="1"/>
  <c r="R2716" i="1"/>
  <c r="Q2716" i="1"/>
  <c r="V2012" i="1"/>
  <c r="Q2012" i="1"/>
  <c r="R2012" i="1"/>
  <c r="R1542" i="1"/>
  <c r="V1542" i="1"/>
  <c r="Q1542" i="1"/>
  <c r="R2420" i="1"/>
  <c r="Q2420" i="1"/>
  <c r="V2420" i="1"/>
  <c r="R967" i="1"/>
  <c r="V967" i="1"/>
  <c r="Q967" i="1"/>
  <c r="V826" i="1"/>
  <c r="Q826" i="1"/>
  <c r="R826" i="1"/>
  <c r="R2491" i="1"/>
  <c r="V2491" i="1"/>
  <c r="Q2491" i="1"/>
  <c r="R1990" i="1"/>
  <c r="Q1990" i="1"/>
  <c r="V1990" i="1"/>
  <c r="Q1322" i="1"/>
  <c r="V1322" i="1"/>
  <c r="R1322" i="1"/>
  <c r="V1661" i="1"/>
  <c r="R1661" i="1"/>
  <c r="Q1661" i="1"/>
  <c r="Q1788" i="1"/>
  <c r="V1788" i="1"/>
  <c r="R1788" i="1"/>
  <c r="R2216" i="1"/>
  <c r="V2216" i="1"/>
  <c r="Q2216" i="1"/>
  <c r="Q1469" i="1"/>
  <c r="R1469" i="1"/>
  <c r="V1469" i="1"/>
  <c r="R1683" i="1"/>
  <c r="Q1683" i="1"/>
  <c r="V1683" i="1"/>
  <c r="R2756" i="1"/>
  <c r="Q2756" i="1"/>
  <c r="V2756" i="1"/>
  <c r="Q798" i="1"/>
  <c r="R798" i="1"/>
  <c r="V798" i="1"/>
  <c r="R2636" i="1"/>
  <c r="Q2636" i="1"/>
  <c r="V2636" i="1"/>
  <c r="V2235" i="1"/>
  <c r="Q2235" i="1"/>
  <c r="R2235" i="1"/>
  <c r="R1462" i="1"/>
  <c r="V1462" i="1"/>
  <c r="Q1462" i="1"/>
  <c r="Q1353" i="1"/>
  <c r="R1353" i="1"/>
  <c r="V1353" i="1"/>
  <c r="R1455" i="1"/>
  <c r="V1455" i="1"/>
  <c r="Q1455" i="1"/>
  <c r="R1302" i="1"/>
  <c r="V1302" i="1"/>
  <c r="Q1302" i="1"/>
  <c r="V1215" i="1"/>
  <c r="R1215" i="1"/>
  <c r="Q1215" i="1"/>
  <c r="V2510" i="1"/>
  <c r="Q2510" i="1"/>
  <c r="R2510" i="1"/>
  <c r="R1961" i="1"/>
  <c r="V1961" i="1"/>
  <c r="Q1961" i="1"/>
  <c r="R911" i="1"/>
  <c r="Q911" i="1"/>
  <c r="V911" i="1"/>
  <c r="R1541" i="1"/>
  <c r="Q1541" i="1"/>
  <c r="V1541" i="1"/>
  <c r="Q2683" i="1"/>
  <c r="R2683" i="1"/>
  <c r="V2683" i="1"/>
  <c r="R1924" i="1"/>
  <c r="Q1924" i="1"/>
  <c r="V1924" i="1"/>
  <c r="Q1200" i="1"/>
  <c r="V1200" i="1"/>
  <c r="R1200" i="1"/>
  <c r="V2591" i="1"/>
  <c r="R2591" i="1"/>
  <c r="Q2591" i="1"/>
  <c r="R2047" i="1"/>
  <c r="V2047" i="1"/>
  <c r="Q2047" i="1"/>
  <c r="R1267" i="1"/>
  <c r="V1267" i="1"/>
  <c r="Q1267" i="1"/>
  <c r="Q1117" i="1"/>
  <c r="R1117" i="1"/>
  <c r="V1117" i="1"/>
  <c r="V1396" i="1"/>
  <c r="Q1396" i="1"/>
  <c r="R1396" i="1"/>
  <c r="Q2340" i="1"/>
  <c r="R2340" i="1"/>
  <c r="V2340" i="1"/>
  <c r="Q2127" i="1"/>
  <c r="R2127" i="1"/>
  <c r="V2127" i="1"/>
  <c r="Q2475" i="1"/>
  <c r="V2475" i="1"/>
  <c r="R2475" i="1"/>
  <c r="Q1376" i="1"/>
  <c r="R1376" i="1"/>
  <c r="V1376" i="1"/>
  <c r="R2713" i="1"/>
  <c r="V2713" i="1"/>
  <c r="Q2713" i="1"/>
  <c r="R2186" i="1"/>
  <c r="Q2186" i="1"/>
  <c r="V2186" i="1"/>
  <c r="R1669" i="1"/>
  <c r="Q1669" i="1"/>
  <c r="V1669" i="1"/>
  <c r="F2469" i="1"/>
  <c r="V824" i="1"/>
  <c r="Q824" i="1"/>
  <c r="R824" i="1"/>
  <c r="V2076" i="1"/>
  <c r="Q2076" i="1"/>
  <c r="R2076" i="1"/>
  <c r="Q1377" i="1"/>
  <c r="V1377" i="1"/>
  <c r="R1377" i="1"/>
  <c r="R1089" i="1"/>
  <c r="Q1089" i="1"/>
  <c r="V1089" i="1"/>
  <c r="Q1383" i="1"/>
  <c r="R1383" i="1"/>
  <c r="V1383" i="1"/>
  <c r="S1574" i="1"/>
  <c r="T1308" i="1"/>
  <c r="S1523" i="1"/>
  <c r="F1021" i="1"/>
  <c r="AF1943" i="1"/>
  <c r="F2327" i="1"/>
  <c r="Q1826" i="1"/>
  <c r="R1826" i="1"/>
  <c r="V1826" i="1"/>
  <c r="R1878" i="1"/>
  <c r="Q1878" i="1"/>
  <c r="V1878" i="1"/>
  <c r="R1327" i="1"/>
  <c r="V1327" i="1"/>
  <c r="Q1327" i="1"/>
  <c r="Q1836" i="1"/>
  <c r="R1836" i="1"/>
  <c r="V1836" i="1"/>
  <c r="R2545" i="1"/>
  <c r="Q2545" i="1"/>
  <c r="V2545" i="1"/>
  <c r="R2191" i="1"/>
  <c r="Q2191" i="1"/>
  <c r="V2191" i="1"/>
  <c r="T1224" i="1"/>
  <c r="AS1842" i="1"/>
  <c r="AE1118" i="1"/>
  <c r="AD1118" i="1"/>
  <c r="AI1118" i="1"/>
  <c r="AD899" i="1"/>
  <c r="AE899" i="1"/>
  <c r="AI899" i="1"/>
  <c r="AE1467" i="1"/>
  <c r="AI1467" i="1"/>
  <c r="AD1467" i="1"/>
  <c r="AT1668" i="1"/>
  <c r="AS1668" i="1"/>
  <c r="AT1016" i="1"/>
  <c r="AT2651" i="1"/>
  <c r="H2545" i="1"/>
  <c r="C2545" i="1"/>
  <c r="D2545" i="1"/>
  <c r="D1919" i="1"/>
  <c r="H1919" i="1"/>
  <c r="C1919" i="1"/>
  <c r="C2062" i="1"/>
  <c r="H2062" i="1"/>
  <c r="D2062" i="1"/>
  <c r="D1921" i="1"/>
  <c r="C1921" i="1"/>
  <c r="H1921" i="1"/>
  <c r="C2083" i="1"/>
  <c r="D2083" i="1"/>
  <c r="H2083" i="1"/>
  <c r="H1232" i="1"/>
  <c r="D1232" i="1"/>
  <c r="C1232" i="1"/>
  <c r="D2407" i="1"/>
  <c r="H2407" i="1"/>
  <c r="C2407" i="1"/>
  <c r="C2582" i="1"/>
  <c r="H2582" i="1"/>
  <c r="D2582" i="1"/>
  <c r="H1497" i="1"/>
  <c r="C1497" i="1"/>
  <c r="D1497" i="1"/>
  <c r="H805" i="1"/>
  <c r="C805" i="1"/>
  <c r="D805" i="1"/>
  <c r="D2275" i="1"/>
  <c r="C2275" i="1"/>
  <c r="H2275" i="1"/>
  <c r="D2002" i="1"/>
  <c r="C2002" i="1"/>
  <c r="H2002" i="1"/>
  <c r="D2675" i="1"/>
  <c r="H2675" i="1"/>
  <c r="C2675" i="1"/>
  <c r="D1912" i="1"/>
  <c r="C1912" i="1"/>
  <c r="H1912" i="1"/>
  <c r="AI1809" i="1"/>
  <c r="AD1809" i="1"/>
  <c r="AE1809" i="1"/>
  <c r="AE2027" i="1"/>
  <c r="AD2027" i="1"/>
  <c r="AI2027" i="1"/>
  <c r="AE1765" i="1"/>
  <c r="AD1765" i="1"/>
  <c r="AI1765" i="1"/>
  <c r="AT1293" i="1"/>
  <c r="AS1187" i="1"/>
  <c r="AT1307" i="1"/>
  <c r="AS1585" i="1"/>
  <c r="AS1719" i="1"/>
  <c r="AT891" i="1"/>
  <c r="AT2030" i="1"/>
  <c r="AT1539" i="1"/>
  <c r="AS1539" i="1"/>
  <c r="AT1266" i="1"/>
  <c r="AT1474" i="1"/>
  <c r="D1285" i="1"/>
  <c r="H1285" i="1"/>
  <c r="C1285" i="1"/>
  <c r="C2301" i="1"/>
  <c r="D2301" i="1"/>
  <c r="H2301" i="1"/>
  <c r="D899" i="1"/>
  <c r="H899" i="1"/>
  <c r="C899" i="1"/>
  <c r="D823" i="1"/>
  <c r="C823" i="1"/>
  <c r="H823" i="1"/>
  <c r="C933" i="1"/>
  <c r="D933" i="1"/>
  <c r="H933" i="1"/>
  <c r="D2306" i="1"/>
  <c r="H2306" i="1"/>
  <c r="C2306" i="1"/>
  <c r="H1864" i="1"/>
  <c r="C1864" i="1"/>
  <c r="D1864" i="1"/>
  <c r="D1821" i="1"/>
  <c r="C1821" i="1"/>
  <c r="H1821" i="1"/>
  <c r="D2205" i="1"/>
  <c r="H2205" i="1"/>
  <c r="C2205" i="1"/>
  <c r="H1410" i="1"/>
  <c r="D1410" i="1"/>
  <c r="C1410" i="1"/>
  <c r="C1494" i="1"/>
  <c r="H1494" i="1"/>
  <c r="D1494" i="1"/>
  <c r="D1952" i="1"/>
  <c r="C1952" i="1"/>
  <c r="H1952" i="1"/>
  <c r="D2458" i="1"/>
  <c r="H2458" i="1"/>
  <c r="C2458" i="1"/>
  <c r="C2417" i="1"/>
  <c r="D2417" i="1"/>
  <c r="H2417" i="1"/>
  <c r="AE902" i="1"/>
  <c r="AD902" i="1"/>
  <c r="AI902" i="1"/>
  <c r="AE1451" i="1"/>
  <c r="AD1451" i="1"/>
  <c r="AI1451" i="1"/>
  <c r="AE834" i="1"/>
  <c r="AD834" i="1"/>
  <c r="AI834" i="1"/>
  <c r="AT2486" i="1"/>
  <c r="AS2301" i="1"/>
  <c r="AT2301" i="1"/>
  <c r="AT2624" i="1"/>
  <c r="AS2624" i="1"/>
  <c r="AT1478" i="1"/>
  <c r="AT1282" i="1"/>
  <c r="AS826" i="1"/>
  <c r="AT826" i="1"/>
  <c r="AT1107" i="1"/>
  <c r="AT2153" i="1"/>
  <c r="AS1564" i="1"/>
  <c r="AT2687" i="1"/>
  <c r="AT2189" i="1"/>
  <c r="AT2736" i="1"/>
  <c r="AT2265" i="1"/>
  <c r="C1654" i="1"/>
  <c r="H1654" i="1"/>
  <c r="D1654" i="1"/>
  <c r="C1445" i="1"/>
  <c r="H1445" i="1"/>
  <c r="D1445" i="1"/>
  <c r="C1415" i="1"/>
  <c r="H1415" i="1"/>
  <c r="D1415" i="1"/>
  <c r="D2214" i="1"/>
  <c r="C2214" i="1"/>
  <c r="H2214" i="1"/>
  <c r="C2181" i="1"/>
  <c r="D2181" i="1"/>
  <c r="H2181" i="1"/>
  <c r="H1772" i="1"/>
  <c r="C1772" i="1"/>
  <c r="D1772" i="1"/>
  <c r="D2611" i="1"/>
  <c r="H2611" i="1"/>
  <c r="C2611" i="1"/>
  <c r="D1465" i="1"/>
  <c r="H1465" i="1"/>
  <c r="C1465" i="1"/>
  <c r="C2226" i="1"/>
  <c r="D2226" i="1"/>
  <c r="H2226" i="1"/>
  <c r="D1135" i="1"/>
  <c r="C1135" i="1"/>
  <c r="H1135" i="1"/>
  <c r="C763" i="1"/>
  <c r="D763" i="1"/>
  <c r="H763" i="1"/>
  <c r="D1059" i="1"/>
  <c r="C1059" i="1"/>
  <c r="H1059" i="1"/>
  <c r="D1153" i="1"/>
  <c r="C1153" i="1"/>
  <c r="H1153" i="1"/>
  <c r="C1531" i="1"/>
  <c r="H1531" i="1"/>
  <c r="D1531" i="1"/>
  <c r="AE2386" i="1"/>
  <c r="AD2386" i="1"/>
  <c r="AI2386" i="1"/>
  <c r="AE1578" i="1"/>
  <c r="AI1578" i="1"/>
  <c r="AD1578" i="1"/>
  <c r="AD1823" i="1"/>
  <c r="AE1823" i="1"/>
  <c r="AI1823" i="1"/>
  <c r="AT1145" i="1"/>
  <c r="AS1982" i="1"/>
  <c r="D2504" i="1"/>
  <c r="C2504" i="1"/>
  <c r="H2504" i="1"/>
  <c r="D762" i="1"/>
  <c r="C762" i="1"/>
  <c r="H762" i="1"/>
  <c r="C1717" i="1"/>
  <c r="D1717" i="1"/>
  <c r="H1717" i="1"/>
  <c r="H1502" i="1"/>
  <c r="D1502" i="1"/>
  <c r="C1502" i="1"/>
  <c r="D1682" i="1"/>
  <c r="C1682" i="1"/>
  <c r="H1682" i="1"/>
  <c r="D2316" i="1"/>
  <c r="H2316" i="1"/>
  <c r="C2316" i="1"/>
  <c r="D877" i="1"/>
  <c r="C877" i="1"/>
  <c r="H877" i="1"/>
  <c r="D2298" i="1"/>
  <c r="C2298" i="1"/>
  <c r="H2298" i="1"/>
  <c r="C1513" i="1"/>
  <c r="D1513" i="1"/>
  <c r="H1513" i="1"/>
  <c r="D1286" i="1"/>
  <c r="C1286" i="1"/>
  <c r="H1286" i="1"/>
  <c r="C2091" i="1"/>
  <c r="D2091" i="1"/>
  <c r="H2091" i="1"/>
  <c r="D2068" i="1"/>
  <c r="H2068" i="1"/>
  <c r="C2068" i="1"/>
  <c r="D970" i="1"/>
  <c r="C970" i="1"/>
  <c r="H970" i="1"/>
  <c r="D2562" i="1"/>
  <c r="H2562" i="1"/>
  <c r="C2562" i="1"/>
  <c r="AD849" i="1"/>
  <c r="AE849" i="1"/>
  <c r="AI849" i="1"/>
  <c r="AD2181" i="1"/>
  <c r="AE2181" i="1"/>
  <c r="AI2181" i="1"/>
  <c r="AT1099" i="1"/>
  <c r="AT939" i="1"/>
  <c r="AT917" i="1"/>
  <c r="AT2622" i="1"/>
  <c r="AT2568" i="1"/>
  <c r="AS1950" i="1"/>
  <c r="AT2692" i="1"/>
  <c r="AS1899" i="1"/>
  <c r="H934" i="1"/>
  <c r="C934" i="1"/>
  <c r="D934" i="1"/>
  <c r="C2152" i="1"/>
  <c r="D2152" i="1"/>
  <c r="H2152" i="1"/>
  <c r="D1797" i="1"/>
  <c r="H1797" i="1"/>
  <c r="C1797" i="1"/>
  <c r="D1653" i="1"/>
  <c r="C1653" i="1"/>
  <c r="H1653" i="1"/>
  <c r="D2610" i="1"/>
  <c r="C2610" i="1"/>
  <c r="H2610" i="1"/>
  <c r="D849" i="1"/>
  <c r="H849" i="1"/>
  <c r="C849" i="1"/>
  <c r="D825" i="1"/>
  <c r="H825" i="1"/>
  <c r="C825" i="1"/>
  <c r="D791" i="1"/>
  <c r="C791" i="1"/>
  <c r="H791" i="1"/>
  <c r="D2516" i="1"/>
  <c r="C2516" i="1"/>
  <c r="H2516" i="1"/>
  <c r="C2527" i="1"/>
  <c r="D2527" i="1"/>
  <c r="H2527" i="1"/>
  <c r="H2252" i="1"/>
  <c r="D2252" i="1"/>
  <c r="C2252" i="1"/>
  <c r="C1190" i="1"/>
  <c r="D1190" i="1"/>
  <c r="H1190" i="1"/>
  <c r="D980" i="1"/>
  <c r="C980" i="1"/>
  <c r="H980" i="1"/>
  <c r="C1907" i="1"/>
  <c r="H1907" i="1"/>
  <c r="D1907" i="1"/>
  <c r="AE2588" i="1"/>
  <c r="AI2588" i="1"/>
  <c r="AD2588" i="1"/>
  <c r="AD802" i="1"/>
  <c r="AI802" i="1"/>
  <c r="AE802" i="1"/>
  <c r="AS1769" i="1"/>
  <c r="AT1769" i="1"/>
  <c r="AS2575" i="1"/>
  <c r="AT1025" i="1"/>
  <c r="C2288" i="1"/>
  <c r="D2288" i="1"/>
  <c r="H2288" i="1"/>
  <c r="D2398" i="1"/>
  <c r="C2398" i="1"/>
  <c r="H2398" i="1"/>
  <c r="H1871" i="1"/>
  <c r="D1871" i="1"/>
  <c r="C1871" i="1"/>
  <c r="C1575" i="1"/>
  <c r="D1575" i="1"/>
  <c r="H1575" i="1"/>
  <c r="C2551" i="1"/>
  <c r="D2551" i="1"/>
  <c r="H2551" i="1"/>
  <c r="C2541" i="1"/>
  <c r="H2541" i="1"/>
  <c r="D2541" i="1"/>
  <c r="D1706" i="1"/>
  <c r="H1706" i="1"/>
  <c r="C1706" i="1"/>
  <c r="C1989" i="1"/>
  <c r="D1989" i="1"/>
  <c r="H1989" i="1"/>
  <c r="D1237" i="1"/>
  <c r="H1237" i="1"/>
  <c r="C1237" i="1"/>
  <c r="D850" i="1"/>
  <c r="H850" i="1"/>
  <c r="C850" i="1"/>
  <c r="D926" i="1"/>
  <c r="H926" i="1"/>
  <c r="C926" i="1"/>
  <c r="D1558" i="1"/>
  <c r="H1558" i="1"/>
  <c r="C1558" i="1"/>
  <c r="C1858" i="1"/>
  <c r="H1858" i="1"/>
  <c r="D1858" i="1"/>
  <c r="D2311" i="1"/>
  <c r="H2311" i="1"/>
  <c r="C2311" i="1"/>
  <c r="AD2005" i="1"/>
  <c r="AI2005" i="1"/>
  <c r="AE2005" i="1"/>
  <c r="AE1561" i="1"/>
  <c r="AD1561" i="1"/>
  <c r="AI1561" i="1"/>
  <c r="AS810" i="1"/>
  <c r="AS2552" i="1"/>
  <c r="AT2552" i="1"/>
  <c r="AS1222" i="1"/>
  <c r="AT2525" i="1"/>
  <c r="C1359" i="1"/>
  <c r="H1359" i="1"/>
  <c r="D1359" i="1"/>
  <c r="C2094" i="1"/>
  <c r="D2094" i="1"/>
  <c r="H2094" i="1"/>
  <c r="D2655" i="1"/>
  <c r="C2655" i="1"/>
  <c r="H2655" i="1"/>
  <c r="H1375" i="1"/>
  <c r="D1375" i="1"/>
  <c r="C1375" i="1"/>
  <c r="D935" i="1"/>
  <c r="C935" i="1"/>
  <c r="H935" i="1"/>
  <c r="C1051" i="1"/>
  <c r="D1051" i="1"/>
  <c r="H1051" i="1"/>
  <c r="D1197" i="1"/>
  <c r="H1197" i="1"/>
  <c r="C1197" i="1"/>
  <c r="D2709" i="1"/>
  <c r="H2709" i="1"/>
  <c r="C2709" i="1"/>
  <c r="D990" i="1"/>
  <c r="C990" i="1"/>
  <c r="H990" i="1"/>
  <c r="C862" i="1"/>
  <c r="H862" i="1"/>
  <c r="D862" i="1"/>
  <c r="D2186" i="1"/>
  <c r="H2186" i="1"/>
  <c r="C2186" i="1"/>
  <c r="D974" i="1"/>
  <c r="C974" i="1"/>
  <c r="H974" i="1"/>
  <c r="D1367" i="1"/>
  <c r="C1367" i="1"/>
  <c r="H1367" i="1"/>
  <c r="D2455" i="1"/>
  <c r="H2455" i="1"/>
  <c r="C2455" i="1"/>
  <c r="AD1180" i="1"/>
  <c r="AI1180" i="1"/>
  <c r="AE1180" i="1"/>
  <c r="AD1564" i="1"/>
  <c r="AI1564" i="1"/>
  <c r="AE1564" i="1"/>
  <c r="AD1194" i="1"/>
  <c r="AI1194" i="1"/>
  <c r="AE1194" i="1"/>
  <c r="AT1449" i="1"/>
  <c r="AT857" i="1"/>
  <c r="AS1772" i="1"/>
  <c r="AT1339" i="1"/>
  <c r="AT998" i="1"/>
  <c r="AS2480" i="1"/>
  <c r="AT2480" i="1"/>
  <c r="AT2636" i="1"/>
  <c r="H1727" i="1"/>
  <c r="D1727" i="1"/>
  <c r="C1727" i="1"/>
  <c r="C1935" i="1"/>
  <c r="D1935" i="1"/>
  <c r="H1935" i="1"/>
  <c r="C888" i="1"/>
  <c r="D888" i="1"/>
  <c r="H888" i="1"/>
  <c r="H2012" i="1"/>
  <c r="D2012" i="1"/>
  <c r="C2012" i="1"/>
  <c r="D2490" i="1"/>
  <c r="H2490" i="1"/>
  <c r="C2490" i="1"/>
  <c r="D2216" i="1"/>
  <c r="H2216" i="1"/>
  <c r="C2216" i="1"/>
  <c r="D1875" i="1"/>
  <c r="C1875" i="1"/>
  <c r="H1875" i="1"/>
  <c r="C2223" i="1"/>
  <c r="D2223" i="1"/>
  <c r="H2223" i="1"/>
  <c r="C2307" i="1"/>
  <c r="D2307" i="1"/>
  <c r="H2307" i="1"/>
  <c r="D1341" i="1"/>
  <c r="C1341" i="1"/>
  <c r="H1341" i="1"/>
  <c r="H2372" i="1"/>
  <c r="C2372" i="1"/>
  <c r="D2372" i="1"/>
  <c r="D1859" i="1"/>
  <c r="C1859" i="1"/>
  <c r="H1859" i="1"/>
  <c r="D1373" i="1"/>
  <c r="H1373" i="1"/>
  <c r="C1373" i="1"/>
  <c r="H2260" i="1"/>
  <c r="D2260" i="1"/>
  <c r="C2260" i="1"/>
  <c r="AD1522" i="1"/>
  <c r="AE1522" i="1"/>
  <c r="AI1522" i="1"/>
  <c r="AE1175" i="1"/>
  <c r="AI1175" i="1"/>
  <c r="AD1175" i="1"/>
  <c r="AE2432" i="1"/>
  <c r="AD2432" i="1"/>
  <c r="AI2432" i="1"/>
  <c r="AT2665" i="1"/>
  <c r="AT876" i="1"/>
  <c r="D956" i="1"/>
  <c r="H956" i="1"/>
  <c r="C956" i="1"/>
  <c r="D2381" i="1"/>
  <c r="C2381" i="1"/>
  <c r="H2381" i="1"/>
  <c r="D2158" i="1"/>
  <c r="H2158" i="1"/>
  <c r="C2158" i="1"/>
  <c r="C1699" i="1"/>
  <c r="D1699" i="1"/>
  <c r="H1699" i="1"/>
  <c r="C1995" i="1"/>
  <c r="D1995" i="1"/>
  <c r="H1995" i="1"/>
  <c r="C924" i="1"/>
  <c r="D924" i="1"/>
  <c r="H924" i="1"/>
  <c r="D1297" i="1"/>
  <c r="C1297" i="1"/>
  <c r="H1297" i="1"/>
  <c r="H1971" i="1"/>
  <c r="D1971" i="1"/>
  <c r="C1971" i="1"/>
  <c r="D2628" i="1"/>
  <c r="C2628" i="1"/>
  <c r="H2628" i="1"/>
  <c r="D1883" i="1"/>
  <c r="H1883" i="1"/>
  <c r="C1883" i="1"/>
  <c r="H2475" i="1"/>
  <c r="D2475" i="1"/>
  <c r="C2475" i="1"/>
  <c r="D1749" i="1"/>
  <c r="H1749" i="1"/>
  <c r="C1749" i="1"/>
  <c r="C2730" i="1"/>
  <c r="H2730" i="1"/>
  <c r="D2730" i="1"/>
  <c r="C1546" i="1"/>
  <c r="H1546" i="1"/>
  <c r="D1546" i="1"/>
  <c r="AD2436" i="1"/>
  <c r="AE2436" i="1"/>
  <c r="AI2436" i="1"/>
  <c r="AD2157" i="1"/>
  <c r="AI2157" i="1"/>
  <c r="AE2157" i="1"/>
  <c r="AD989" i="1"/>
  <c r="AE989" i="1"/>
  <c r="AI989" i="1"/>
  <c r="AD2077" i="1"/>
  <c r="AE2077" i="1"/>
  <c r="AI2077" i="1"/>
  <c r="AE1482" i="1"/>
  <c r="AI1482" i="1"/>
  <c r="AD1482" i="1"/>
  <c r="AE1039" i="1"/>
  <c r="AI1039" i="1"/>
  <c r="AD1039" i="1"/>
  <c r="AD1377" i="1"/>
  <c r="AE1377" i="1"/>
  <c r="AI1377" i="1"/>
  <c r="AI2611" i="1"/>
  <c r="AE2611" i="1"/>
  <c r="AD2611" i="1"/>
  <c r="AD2737" i="1"/>
  <c r="AE2737" i="1"/>
  <c r="AI2737" i="1"/>
  <c r="AE2418" i="1"/>
  <c r="AD2418" i="1"/>
  <c r="AI2418" i="1"/>
  <c r="AE1969" i="1"/>
  <c r="AI1969" i="1"/>
  <c r="AD1969" i="1"/>
  <c r="AD779" i="1"/>
  <c r="AE779" i="1"/>
  <c r="AI779" i="1"/>
  <c r="AE2723" i="1"/>
  <c r="AD2723" i="1"/>
  <c r="AI2723" i="1"/>
  <c r="AE1341" i="1"/>
  <c r="AD1341" i="1"/>
  <c r="AI1341" i="1"/>
  <c r="AD2280" i="1"/>
  <c r="AE2280" i="1"/>
  <c r="AI2280" i="1"/>
  <c r="AD2463" i="1"/>
  <c r="AE2463" i="1"/>
  <c r="AI2463" i="1"/>
  <c r="AI2369" i="1"/>
  <c r="AE2369" i="1"/>
  <c r="AD2369" i="1"/>
  <c r="AD1171" i="1"/>
  <c r="AE1171" i="1"/>
  <c r="AI1171" i="1"/>
  <c r="AE1121" i="1"/>
  <c r="AD1121" i="1"/>
  <c r="AI1121" i="1"/>
  <c r="AD1781" i="1"/>
  <c r="AE1781" i="1"/>
  <c r="AI1781" i="1"/>
  <c r="AD1740" i="1"/>
  <c r="AE1740" i="1"/>
  <c r="AI1740" i="1"/>
  <c r="AE1797" i="1"/>
  <c r="AI1797" i="1"/>
  <c r="AD1797" i="1"/>
  <c r="AD1805" i="1"/>
  <c r="AE1805" i="1"/>
  <c r="AI1805" i="1"/>
  <c r="AD2604" i="1"/>
  <c r="AI2604" i="1"/>
  <c r="AE2604" i="1"/>
  <c r="AE1786" i="1"/>
  <c r="AD1786" i="1"/>
  <c r="AI1786" i="1"/>
  <c r="AI1025" i="1"/>
  <c r="AE1025" i="1"/>
  <c r="AD1025" i="1"/>
  <c r="AD2313" i="1"/>
  <c r="AE2313" i="1"/>
  <c r="AI2313" i="1"/>
  <c r="AD1112" i="1"/>
  <c r="AE1112" i="1"/>
  <c r="AI1112" i="1"/>
  <c r="AE1562" i="1"/>
  <c r="AD1562" i="1"/>
  <c r="AI1562" i="1"/>
  <c r="AD2296" i="1"/>
  <c r="AI2296" i="1"/>
  <c r="AE2296" i="1"/>
  <c r="AE1712" i="1"/>
  <c r="AD1712" i="1"/>
  <c r="AI1712" i="1"/>
  <c r="AI1181" i="1"/>
  <c r="AE1181" i="1"/>
  <c r="AD1181" i="1"/>
  <c r="AE2239" i="1"/>
  <c r="AI2239" i="1"/>
  <c r="AD2239" i="1"/>
  <c r="AE827" i="1"/>
  <c r="AD827" i="1"/>
  <c r="AI827" i="1"/>
  <c r="AE1197" i="1"/>
  <c r="AD1197" i="1"/>
  <c r="AI1197" i="1"/>
  <c r="AI1976" i="1"/>
  <c r="AD1976" i="1"/>
  <c r="AE1976" i="1"/>
  <c r="AE1174" i="1"/>
  <c r="AD1174" i="1"/>
  <c r="AI1174" i="1"/>
  <c r="AE1110" i="1"/>
  <c r="AD1110" i="1"/>
  <c r="AI1110" i="1"/>
  <c r="AD2032" i="1"/>
  <c r="AE2032" i="1"/>
  <c r="AI2032" i="1"/>
  <c r="AE995" i="1"/>
  <c r="AD995" i="1"/>
  <c r="AI995" i="1"/>
  <c r="AE2374" i="1"/>
  <c r="AD2374" i="1"/>
  <c r="AI2374" i="1"/>
  <c r="AD1005" i="1"/>
  <c r="AI1005" i="1"/>
  <c r="AE1005" i="1"/>
  <c r="AE1696" i="1"/>
  <c r="AI1696" i="1"/>
  <c r="AD1696" i="1"/>
  <c r="AD2349" i="1"/>
  <c r="AE2349" i="1"/>
  <c r="AI2349" i="1"/>
  <c r="AE1769" i="1"/>
  <c r="AD1769" i="1"/>
  <c r="AI1769" i="1"/>
  <c r="AE1905" i="1"/>
  <c r="AI1905" i="1"/>
  <c r="AD1905" i="1"/>
  <c r="AE937" i="1"/>
  <c r="AD937" i="1"/>
  <c r="AI937" i="1"/>
  <c r="AE2687" i="1"/>
  <c r="AD2687" i="1"/>
  <c r="AI2687" i="1"/>
  <c r="AE2647" i="1"/>
  <c r="AI2647" i="1"/>
  <c r="AD2647" i="1"/>
  <c r="AE1343" i="1"/>
  <c r="AI1343" i="1"/>
  <c r="AD1343" i="1"/>
  <c r="AE1807" i="1"/>
  <c r="AI1807" i="1"/>
  <c r="AD1807" i="1"/>
  <c r="AE963" i="1"/>
  <c r="AD963" i="1"/>
  <c r="AI963" i="1"/>
  <c r="AI2590" i="1"/>
  <c r="AD2590" i="1"/>
  <c r="AE2590" i="1"/>
  <c r="AE1176" i="1"/>
  <c r="AI1176" i="1"/>
  <c r="AD1176" i="1"/>
  <c r="AD2516" i="1"/>
  <c r="AE2516" i="1"/>
  <c r="AI2516" i="1"/>
  <c r="AI2761" i="1"/>
  <c r="AE2761" i="1"/>
  <c r="AD2761" i="1"/>
  <c r="AE1980" i="1"/>
  <c r="AI1980" i="1"/>
  <c r="AD1980" i="1"/>
  <c r="AE2631" i="1"/>
  <c r="AI2631" i="1"/>
  <c r="AD2631" i="1"/>
  <c r="AE1921" i="1"/>
  <c r="AD1921" i="1"/>
  <c r="AI1921" i="1"/>
  <c r="AE880" i="1"/>
  <c r="AI880" i="1"/>
  <c r="AD880" i="1"/>
  <c r="AD2566" i="1"/>
  <c r="AI2566" i="1"/>
  <c r="AE2566" i="1"/>
  <c r="AD2451" i="1"/>
  <c r="AI2451" i="1"/>
  <c r="AE2451" i="1"/>
  <c r="AE2201" i="1"/>
  <c r="AD2201" i="1"/>
  <c r="AI2201" i="1"/>
  <c r="AE2098" i="1"/>
  <c r="AD2098" i="1"/>
  <c r="AI2098" i="1"/>
  <c r="AE783" i="1"/>
  <c r="AI783" i="1"/>
  <c r="AD783" i="1"/>
  <c r="AD2728" i="1"/>
  <c r="AI2728" i="1"/>
  <c r="AE2728" i="1"/>
  <c r="AE2552" i="1"/>
  <c r="AD2552" i="1"/>
  <c r="AI2552" i="1"/>
  <c r="AE2433" i="1"/>
  <c r="AD2433" i="1"/>
  <c r="AI2433" i="1"/>
  <c r="AE2617" i="1"/>
  <c r="AI2617" i="1"/>
  <c r="AD2617" i="1"/>
  <c r="AE2173" i="1"/>
  <c r="AD2173" i="1"/>
  <c r="AI2173" i="1"/>
  <c r="AE2510" i="1"/>
  <c r="AD2510" i="1"/>
  <c r="AI2510" i="1"/>
  <c r="AI1141" i="1"/>
  <c r="AD1141" i="1"/>
  <c r="AE1141" i="1"/>
  <c r="AE1328" i="1"/>
  <c r="AI1328" i="1"/>
  <c r="AD1328" i="1"/>
  <c r="AI2632" i="1"/>
  <c r="AD2632" i="1"/>
  <c r="AE2632" i="1"/>
  <c r="AE1876" i="1"/>
  <c r="AI1876" i="1"/>
  <c r="AD1876" i="1"/>
  <c r="AE2315" i="1"/>
  <c r="AD2315" i="1"/>
  <c r="AI2315" i="1"/>
  <c r="AD1049" i="1"/>
  <c r="AE1049" i="1"/>
  <c r="AI1049" i="1"/>
  <c r="AE1097" i="1"/>
  <c r="AI1097" i="1"/>
  <c r="AD1097" i="1"/>
  <c r="AE1535" i="1"/>
  <c r="AI1535" i="1"/>
  <c r="AD1535" i="1"/>
  <c r="AE1339" i="1"/>
  <c r="AD1339" i="1"/>
  <c r="AI1339" i="1"/>
  <c r="AD909" i="1"/>
  <c r="AI909" i="1"/>
  <c r="AE909" i="1"/>
  <c r="AE2391" i="1"/>
  <c r="AI2391" i="1"/>
  <c r="AD2391" i="1"/>
  <c r="AE1835" i="1"/>
  <c r="AI1835" i="1"/>
  <c r="AD1835" i="1"/>
  <c r="AE1294" i="1"/>
  <c r="AI1294" i="1"/>
  <c r="AD1294" i="1"/>
  <c r="AD1831" i="1"/>
  <c r="AE1831" i="1"/>
  <c r="AI1831" i="1"/>
  <c r="AE2669" i="1"/>
  <c r="AD2669" i="1"/>
  <c r="AI2669" i="1"/>
  <c r="AD2629" i="1"/>
  <c r="AI2629" i="1"/>
  <c r="AE2629" i="1"/>
  <c r="AD2012" i="1"/>
  <c r="AI2012" i="1"/>
  <c r="AE2012" i="1"/>
  <c r="AE829" i="1"/>
  <c r="AI829" i="1"/>
  <c r="AD829" i="1"/>
  <c r="AI2435" i="1"/>
  <c r="AD2435" i="1"/>
  <c r="AE2435" i="1"/>
  <c r="AE1525" i="1"/>
  <c r="AD1525" i="1"/>
  <c r="AI1525" i="1"/>
  <c r="AE2112" i="1"/>
  <c r="AD2112" i="1"/>
  <c r="AI2112" i="1"/>
  <c r="AE1478" i="1"/>
  <c r="AI1478" i="1"/>
  <c r="AD1478" i="1"/>
  <c r="AI1311" i="1"/>
  <c r="AD1311" i="1"/>
  <c r="AE1311" i="1"/>
  <c r="AI1296" i="1"/>
  <c r="AE1296" i="1"/>
  <c r="AD1296" i="1"/>
  <c r="AE2265" i="1"/>
  <c r="AD2265" i="1"/>
  <c r="AI2265" i="1"/>
  <c r="AD2518" i="1"/>
  <c r="AE2518" i="1"/>
  <c r="AI2518" i="1"/>
  <c r="AE2326" i="1"/>
  <c r="AI2326" i="1"/>
  <c r="AD2326" i="1"/>
  <c r="AE1357" i="1"/>
  <c r="AD1357" i="1"/>
  <c r="AI1357" i="1"/>
  <c r="AD2466" i="1"/>
  <c r="AE2466" i="1"/>
  <c r="AI2466" i="1"/>
  <c r="AD1078" i="1"/>
  <c r="AE1078" i="1"/>
  <c r="AI1078" i="1"/>
  <c r="AD1183" i="1"/>
  <c r="AE1183" i="1"/>
  <c r="AI1183" i="1"/>
  <c r="AD2596" i="1"/>
  <c r="AE2596" i="1"/>
  <c r="AI2596" i="1"/>
  <c r="AE2673" i="1"/>
  <c r="AI2673" i="1"/>
  <c r="AD2673" i="1"/>
  <c r="AE2360" i="1"/>
  <c r="AD2360" i="1"/>
  <c r="AI2360" i="1"/>
  <c r="AE1857" i="1"/>
  <c r="AD1857" i="1"/>
  <c r="AI1857" i="1"/>
  <c r="AD2321" i="1"/>
  <c r="AE2321" i="1"/>
  <c r="AI2321" i="1"/>
  <c r="AD1138" i="1"/>
  <c r="AI1138" i="1"/>
  <c r="AE1138" i="1"/>
  <c r="AD958" i="1"/>
  <c r="AE958" i="1"/>
  <c r="AI958" i="1"/>
  <c r="AE2175" i="1"/>
  <c r="AI2175" i="1"/>
  <c r="AD2175" i="1"/>
  <c r="AD1865" i="1"/>
  <c r="AI1865" i="1"/>
  <c r="AE1865" i="1"/>
  <c r="AE852" i="1"/>
  <c r="AI852" i="1"/>
  <c r="AD852" i="1"/>
  <c r="AI950" i="1"/>
  <c r="AD950" i="1"/>
  <c r="AE950" i="1"/>
  <c r="AE954" i="1"/>
  <c r="AD954" i="1"/>
  <c r="AI954" i="1"/>
  <c r="AD2468" i="1"/>
  <c r="AE2468" i="1"/>
  <c r="AI2468" i="1"/>
  <c r="AE1782" i="1"/>
  <c r="AD1782" i="1"/>
  <c r="AI1782" i="1"/>
  <c r="AE1657" i="1"/>
  <c r="AI1657" i="1"/>
  <c r="AD1657" i="1"/>
  <c r="AE2630" i="1"/>
  <c r="AD2630" i="1"/>
  <c r="AI2630" i="1"/>
  <c r="AE2736" i="1"/>
  <c r="AD2736" i="1"/>
  <c r="AI2736" i="1"/>
  <c r="AE1646" i="1"/>
  <c r="AD1646" i="1"/>
  <c r="AI1646" i="1"/>
  <c r="AE1070" i="1"/>
  <c r="AI1070" i="1"/>
  <c r="AD1070" i="1"/>
  <c r="AE2276" i="1"/>
  <c r="AD2276" i="1"/>
  <c r="AI2276" i="1"/>
  <c r="AE2553" i="1"/>
  <c r="AD2553" i="1"/>
  <c r="AI2553" i="1"/>
  <c r="AE2093" i="1"/>
  <c r="AI2093" i="1"/>
  <c r="AD2093" i="1"/>
  <c r="AI1085" i="1"/>
  <c r="AD1085" i="1"/>
  <c r="AE1085" i="1"/>
  <c r="AD1029" i="1"/>
  <c r="AE1029" i="1"/>
  <c r="AI1029" i="1"/>
  <c r="AE1379" i="1"/>
  <c r="AD1379" i="1"/>
  <c r="AI1379" i="1"/>
  <c r="AE1910" i="1"/>
  <c r="AD1910" i="1"/>
  <c r="AI1910" i="1"/>
  <c r="AE798" i="1"/>
  <c r="AD798" i="1"/>
  <c r="AI798" i="1"/>
  <c r="AE2661" i="1"/>
  <c r="AI2661" i="1"/>
  <c r="AD2661" i="1"/>
  <c r="AE1931" i="1"/>
  <c r="AD1931" i="1"/>
  <c r="AI1931" i="1"/>
  <c r="AD1100" i="1"/>
  <c r="AE1100" i="1"/>
  <c r="AI1100" i="1"/>
  <c r="AI1051" i="1"/>
  <c r="AE1051" i="1"/>
  <c r="AD1051" i="1"/>
  <c r="AE1612" i="1"/>
  <c r="AI1612" i="1"/>
  <c r="AD1612" i="1"/>
  <c r="AI1734" i="1"/>
  <c r="AE1734" i="1"/>
  <c r="AD1734" i="1"/>
  <c r="AE2047" i="1"/>
  <c r="AD2047" i="1"/>
  <c r="AI2047" i="1"/>
  <c r="AD2627" i="1"/>
  <c r="AE2627" i="1"/>
  <c r="AI2627" i="1"/>
  <c r="AI1554" i="1"/>
  <c r="AE1554" i="1"/>
  <c r="AD1554" i="1"/>
  <c r="AE863" i="1"/>
  <c r="AD863" i="1"/>
  <c r="AI863" i="1"/>
  <c r="AS1595" i="1"/>
  <c r="AT967" i="1"/>
  <c r="AT1008" i="1"/>
  <c r="AS1829" i="1"/>
  <c r="AT2391" i="1"/>
  <c r="AT1444" i="1"/>
  <c r="C1134" i="1"/>
  <c r="H1134" i="1"/>
  <c r="D1134" i="1"/>
  <c r="D2692" i="1"/>
  <c r="C2692" i="1"/>
  <c r="H2692" i="1"/>
  <c r="D1194" i="1"/>
  <c r="H1194" i="1"/>
  <c r="C1194" i="1"/>
  <c r="D2336" i="1"/>
  <c r="H2336" i="1"/>
  <c r="C2336" i="1"/>
  <c r="D2505" i="1"/>
  <c r="H2505" i="1"/>
  <c r="C2505" i="1"/>
  <c r="H853" i="1"/>
  <c r="C853" i="1"/>
  <c r="D853" i="1"/>
  <c r="D861" i="1"/>
  <c r="C861" i="1"/>
  <c r="H861" i="1"/>
  <c r="H768" i="1"/>
  <c r="D768" i="1"/>
  <c r="C768" i="1"/>
  <c r="H1917" i="1"/>
  <c r="C1917" i="1"/>
  <c r="D1917" i="1"/>
  <c r="D1874" i="1"/>
  <c r="H1874" i="1"/>
  <c r="C1874" i="1"/>
  <c r="C1104" i="1"/>
  <c r="H1104" i="1"/>
  <c r="D1104" i="1"/>
  <c r="H2465" i="1"/>
  <c r="D2465" i="1"/>
  <c r="C2465" i="1"/>
  <c r="C2492" i="1"/>
  <c r="D2492" i="1"/>
  <c r="H2492" i="1"/>
  <c r="AT853" i="1"/>
  <c r="AT1084" i="1"/>
  <c r="AT1483" i="1"/>
  <c r="AS1726" i="1"/>
  <c r="AT858" i="1"/>
  <c r="AS1087" i="1"/>
  <c r="AT1087" i="1"/>
  <c r="AT1871" i="1"/>
  <c r="AS1871" i="1"/>
  <c r="R1934" i="1"/>
  <c r="Q1934" i="1"/>
  <c r="V1934" i="1"/>
  <c r="Q2270" i="1"/>
  <c r="V2270" i="1"/>
  <c r="R2270" i="1"/>
  <c r="R1598" i="1"/>
  <c r="Q1598" i="1"/>
  <c r="V1598" i="1"/>
  <c r="R1321" i="1"/>
  <c r="Q1321" i="1"/>
  <c r="V1321" i="1"/>
  <c r="V917" i="1"/>
  <c r="Q917" i="1"/>
  <c r="R917" i="1"/>
  <c r="R1301" i="1"/>
  <c r="Q1301" i="1"/>
  <c r="V1301" i="1"/>
  <c r="V2687" i="1"/>
  <c r="R2687" i="1"/>
  <c r="Q2687" i="1"/>
  <c r="V1354" i="1"/>
  <c r="Q1354" i="1"/>
  <c r="R1354" i="1"/>
  <c r="Q2150" i="1"/>
  <c r="R2150" i="1"/>
  <c r="V2150" i="1"/>
  <c r="T1401" i="1"/>
  <c r="T1239" i="1"/>
  <c r="T1384" i="1"/>
  <c r="T1273" i="1"/>
  <c r="F1000" i="1"/>
  <c r="F2134" i="1"/>
  <c r="E1512" i="1"/>
  <c r="R1659" i="1"/>
  <c r="Q1659" i="1"/>
  <c r="V1659" i="1"/>
  <c r="R1222" i="1"/>
  <c r="V1222" i="1"/>
  <c r="Q1222" i="1"/>
  <c r="Q1646" i="1"/>
  <c r="V1646" i="1"/>
  <c r="R1646" i="1"/>
  <c r="R2459" i="1"/>
  <c r="Q2459" i="1"/>
  <c r="V2459" i="1"/>
  <c r="V1899" i="1"/>
  <c r="Q1899" i="1"/>
  <c r="R1899" i="1"/>
  <c r="R1800" i="1"/>
  <c r="Q1800" i="1"/>
  <c r="V1800" i="1"/>
  <c r="Q1061" i="1"/>
  <c r="R1061" i="1"/>
  <c r="V1061" i="1"/>
  <c r="R2132" i="1"/>
  <c r="Q2132" i="1"/>
  <c r="V2132" i="1"/>
  <c r="Q1828" i="1"/>
  <c r="R1828" i="1"/>
  <c r="V1828" i="1"/>
  <c r="R2145" i="1"/>
  <c r="V2145" i="1"/>
  <c r="Q2145" i="1"/>
  <c r="V793" i="1"/>
  <c r="Q793" i="1"/>
  <c r="R793" i="1"/>
  <c r="Q2679" i="1"/>
  <c r="R2679" i="1"/>
  <c r="V2679" i="1"/>
  <c r="R1717" i="1"/>
  <c r="V1717" i="1"/>
  <c r="Q1717" i="1"/>
  <c r="AT2441" i="1"/>
  <c r="AT1820" i="1"/>
  <c r="R2617" i="1"/>
  <c r="V2617" i="1"/>
  <c r="Q2617" i="1"/>
  <c r="R1434" i="1"/>
  <c r="V1434" i="1"/>
  <c r="Q1434" i="1"/>
  <c r="R2243" i="1"/>
  <c r="Q2243" i="1"/>
  <c r="V2243" i="1"/>
  <c r="R1247" i="1"/>
  <c r="Q1247" i="1"/>
  <c r="V1247" i="1"/>
  <c r="Q2442" i="1"/>
  <c r="R2442" i="1"/>
  <c r="V2442" i="1"/>
  <c r="Q1423" i="1"/>
  <c r="R1423" i="1"/>
  <c r="V1423" i="1"/>
  <c r="V1975" i="1"/>
  <c r="R1975" i="1"/>
  <c r="Q1975" i="1"/>
  <c r="R1408" i="1"/>
  <c r="V1408" i="1"/>
  <c r="Q1408" i="1"/>
  <c r="R2164" i="1"/>
  <c r="Q2164" i="1"/>
  <c r="V2164" i="1"/>
  <c r="V2317" i="1"/>
  <c r="Q2317" i="1"/>
  <c r="R2317" i="1"/>
  <c r="R2663" i="1"/>
  <c r="Q2663" i="1"/>
  <c r="V2663" i="1"/>
  <c r="Q1410" i="1"/>
  <c r="R1410" i="1"/>
  <c r="V1410" i="1"/>
  <c r="R1387" i="1"/>
  <c r="V1387" i="1"/>
  <c r="Q1387" i="1"/>
  <c r="R2397" i="1"/>
  <c r="V2397" i="1"/>
  <c r="Q2397" i="1"/>
  <c r="R2067" i="1"/>
  <c r="V2067" i="1"/>
  <c r="Q2067" i="1"/>
  <c r="Q1737" i="1"/>
  <c r="R1737" i="1"/>
  <c r="V1737" i="1"/>
  <c r="Q2424" i="1"/>
  <c r="R2424" i="1"/>
  <c r="V2424" i="1"/>
  <c r="Q1275" i="1"/>
  <c r="V1275" i="1"/>
  <c r="R1275" i="1"/>
  <c r="Q1106" i="1"/>
  <c r="R1106" i="1"/>
  <c r="V1106" i="1"/>
  <c r="Q2348" i="1"/>
  <c r="R2348" i="1"/>
  <c r="V2348" i="1"/>
  <c r="R900" i="1"/>
  <c r="V900" i="1"/>
  <c r="Q900" i="1"/>
  <c r="R2686" i="1"/>
  <c r="Q2686" i="1"/>
  <c r="V2686" i="1"/>
  <c r="Q969" i="1"/>
  <c r="R969" i="1"/>
  <c r="V969" i="1"/>
  <c r="R1187" i="1"/>
  <c r="V1187" i="1"/>
  <c r="Q1187" i="1"/>
  <c r="R2053" i="1"/>
  <c r="Q2053" i="1"/>
  <c r="V2053" i="1"/>
  <c r="V1142" i="1"/>
  <c r="R1142" i="1"/>
  <c r="Q1142" i="1"/>
  <c r="R2626" i="1"/>
  <c r="V2626" i="1"/>
  <c r="Q2626" i="1"/>
  <c r="R922" i="1"/>
  <c r="Q922" i="1"/>
  <c r="V922" i="1"/>
  <c r="V1060" i="1"/>
  <c r="Q1060" i="1"/>
  <c r="R1060" i="1"/>
  <c r="R2423" i="1"/>
  <c r="Q2423" i="1"/>
  <c r="V2423" i="1"/>
  <c r="V2434" i="1"/>
  <c r="R2434" i="1"/>
  <c r="Q2434" i="1"/>
  <c r="V2474" i="1"/>
  <c r="Q2474" i="1"/>
  <c r="R2474" i="1"/>
  <c r="R936" i="1"/>
  <c r="Q936" i="1"/>
  <c r="V936" i="1"/>
  <c r="R1271" i="1"/>
  <c r="Q1271" i="1"/>
  <c r="V1271" i="1"/>
  <c r="Q1340" i="1"/>
  <c r="V1340" i="1"/>
  <c r="R1340" i="1"/>
  <c r="R2622" i="1"/>
  <c r="V2622" i="1"/>
  <c r="Q2622" i="1"/>
  <c r="Q1701" i="1"/>
  <c r="V1701" i="1"/>
  <c r="R1701" i="1"/>
  <c r="V2723" i="1"/>
  <c r="R2723" i="1"/>
  <c r="Q2723" i="1"/>
  <c r="R1212" i="1"/>
  <c r="Q1212" i="1"/>
  <c r="V1212" i="1"/>
  <c r="R1284" i="1"/>
  <c r="V1284" i="1"/>
  <c r="Q1284" i="1"/>
  <c r="Q2470" i="1"/>
  <c r="R2470" i="1"/>
  <c r="V2470" i="1"/>
  <c r="R1489" i="1"/>
  <c r="Q1489" i="1"/>
  <c r="V1489" i="1"/>
  <c r="V2362" i="1"/>
  <c r="R2362" i="1"/>
  <c r="Q2362" i="1"/>
  <c r="R2342" i="1"/>
  <c r="V2342" i="1"/>
  <c r="Q2342" i="1"/>
  <c r="R1920" i="1"/>
  <c r="Q1920" i="1"/>
  <c r="V1920" i="1"/>
  <c r="V2567" i="1"/>
  <c r="R2567" i="1"/>
  <c r="Q2567" i="1"/>
  <c r="Q1958" i="1"/>
  <c r="R1958" i="1"/>
  <c r="V1958" i="1"/>
  <c r="R2279" i="1"/>
  <c r="Q2279" i="1"/>
  <c r="V2279" i="1"/>
  <c r="Q1870" i="1"/>
  <c r="R1870" i="1"/>
  <c r="V1870" i="1"/>
  <c r="R2350" i="1"/>
  <c r="V2350" i="1"/>
  <c r="Q2350" i="1"/>
  <c r="Q2403" i="1"/>
  <c r="V2403" i="1"/>
  <c r="R2403" i="1"/>
  <c r="Q2162" i="1"/>
  <c r="V2162" i="1"/>
  <c r="R2162" i="1"/>
  <c r="V1932" i="1"/>
  <c r="Q1932" i="1"/>
  <c r="R1932" i="1"/>
  <c r="Q1154" i="1"/>
  <c r="R1154" i="1"/>
  <c r="V1154" i="1"/>
  <c r="R1348" i="1"/>
  <c r="V1348" i="1"/>
  <c r="Q1348" i="1"/>
  <c r="R2525" i="1"/>
  <c r="V2525" i="1"/>
  <c r="Q2525" i="1"/>
  <c r="R1160" i="1"/>
  <c r="V1160" i="1"/>
  <c r="Q1160" i="1"/>
  <c r="R934" i="1"/>
  <c r="Q934" i="1"/>
  <c r="V934" i="1"/>
  <c r="R1414" i="1"/>
  <c r="V1414" i="1"/>
  <c r="Q1414" i="1"/>
  <c r="R1366" i="1"/>
  <c r="Q1366" i="1"/>
  <c r="V1366" i="1"/>
  <c r="R1240" i="1"/>
  <c r="Q1240" i="1"/>
  <c r="V1240" i="1"/>
  <c r="R2324" i="1"/>
  <c r="V2324" i="1"/>
  <c r="Q2324" i="1"/>
  <c r="R2539" i="1"/>
  <c r="V2539" i="1"/>
  <c r="Q2539" i="1"/>
  <c r="Q947" i="1"/>
  <c r="V947" i="1"/>
  <c r="R947" i="1"/>
  <c r="Q2154" i="1"/>
  <c r="R2154" i="1"/>
  <c r="V2154" i="1"/>
  <c r="V2699" i="1"/>
  <c r="Q2699" i="1"/>
  <c r="R2699" i="1"/>
  <c r="R2675" i="1"/>
  <c r="Q2675" i="1"/>
  <c r="V2675" i="1"/>
  <c r="Q2043" i="1"/>
  <c r="R2043" i="1"/>
  <c r="V2043" i="1"/>
  <c r="R1027" i="1"/>
  <c r="V1027" i="1"/>
  <c r="Q1027" i="1"/>
  <c r="V1185" i="1"/>
  <c r="Q1185" i="1"/>
  <c r="R1185" i="1"/>
  <c r="V1078" i="1"/>
  <c r="R1078" i="1"/>
  <c r="Q1078" i="1"/>
  <c r="R844" i="1"/>
  <c r="Q844" i="1"/>
  <c r="V844" i="1"/>
  <c r="R2036" i="1"/>
  <c r="Q2036" i="1"/>
  <c r="V2036" i="1"/>
  <c r="R1319" i="1"/>
  <c r="Q1319" i="1"/>
  <c r="V1319" i="1"/>
  <c r="R1847" i="1"/>
  <c r="V1847" i="1"/>
  <c r="Q1847" i="1"/>
  <c r="Q1711" i="1"/>
  <c r="V1711" i="1"/>
  <c r="R1711" i="1"/>
  <c r="R1779" i="1"/>
  <c r="Q1779" i="1"/>
  <c r="V1779" i="1"/>
  <c r="V1130" i="1"/>
  <c r="R1130" i="1"/>
  <c r="Q1130" i="1"/>
  <c r="V2532" i="1"/>
  <c r="R2532" i="1"/>
  <c r="Q2532" i="1"/>
  <c r="V2511" i="1"/>
  <c r="R2511" i="1"/>
  <c r="Q2511" i="1"/>
  <c r="Q2750" i="1"/>
  <c r="R2750" i="1"/>
  <c r="V2750" i="1"/>
  <c r="V2372" i="1"/>
  <c r="R2372" i="1"/>
  <c r="Q2372" i="1"/>
  <c r="R2643" i="1"/>
  <c r="Q2643" i="1"/>
  <c r="V2643" i="1"/>
  <c r="R942" i="1"/>
  <c r="V942" i="1"/>
  <c r="Q942" i="1"/>
  <c r="Q2298" i="1"/>
  <c r="R2298" i="1"/>
  <c r="V2298" i="1"/>
  <c r="R1935" i="1"/>
  <c r="Q1935" i="1"/>
  <c r="V1935" i="1"/>
  <c r="Q1695" i="1"/>
  <c r="V1695" i="1"/>
  <c r="R1695" i="1"/>
  <c r="R2045" i="1"/>
  <c r="V2045" i="1"/>
  <c r="Q2045" i="1"/>
  <c r="R2286" i="1"/>
  <c r="V2286" i="1"/>
  <c r="Q2286" i="1"/>
  <c r="V1527" i="1"/>
  <c r="R1527" i="1"/>
  <c r="Q1527" i="1"/>
  <c r="Q2295" i="1"/>
  <c r="V2295" i="1"/>
  <c r="R2295" i="1"/>
  <c r="V847" i="1"/>
  <c r="R847" i="1"/>
  <c r="Q847" i="1"/>
  <c r="Q2106" i="1"/>
  <c r="R2106" i="1"/>
  <c r="V2106" i="1"/>
  <c r="R2018" i="1"/>
  <c r="Q2018" i="1"/>
  <c r="V2018" i="1"/>
  <c r="Q825" i="1"/>
  <c r="V825" i="1"/>
  <c r="R825" i="1"/>
  <c r="R2098" i="1"/>
  <c r="V2098" i="1"/>
  <c r="Q2098" i="1"/>
  <c r="Q2027" i="1"/>
  <c r="V2027" i="1"/>
  <c r="R2027" i="1"/>
  <c r="R1810" i="1"/>
  <c r="V1810" i="1"/>
  <c r="Q1810" i="1"/>
  <c r="V2201" i="1"/>
  <c r="R2201" i="1"/>
  <c r="Q2201" i="1"/>
  <c r="Q1249" i="1"/>
  <c r="R1249" i="1"/>
  <c r="V1249" i="1"/>
  <c r="V2094" i="1"/>
  <c r="R2094" i="1"/>
  <c r="Q2094" i="1"/>
  <c r="R1010" i="1"/>
  <c r="Q1010" i="1"/>
  <c r="V1010" i="1"/>
  <c r="R2417" i="1"/>
  <c r="V2417" i="1"/>
  <c r="Q2417" i="1"/>
  <c r="R1453" i="1"/>
  <c r="V1453" i="1"/>
  <c r="Q1453" i="1"/>
  <c r="R1170" i="1"/>
  <c r="V1170" i="1"/>
  <c r="Q1170" i="1"/>
  <c r="R1764" i="1"/>
  <c r="V1764" i="1"/>
  <c r="Q1764" i="1"/>
  <c r="V1013" i="1"/>
  <c r="R1013" i="1"/>
  <c r="Q1013" i="1"/>
  <c r="R1693" i="1"/>
  <c r="V1693" i="1"/>
  <c r="Q1693" i="1"/>
  <c r="R1458" i="1"/>
  <c r="V1458" i="1"/>
  <c r="Q1458" i="1"/>
  <c r="Q2095" i="1"/>
  <c r="R2095" i="1"/>
  <c r="V2095" i="1"/>
  <c r="V1385" i="1"/>
  <c r="R1385" i="1"/>
  <c r="Q1385" i="1"/>
  <c r="R2696" i="1"/>
  <c r="V2696" i="1"/>
  <c r="Q2696" i="1"/>
  <c r="R1980" i="1"/>
  <c r="Q1980" i="1"/>
  <c r="V1980" i="1"/>
  <c r="V1906" i="1"/>
  <c r="R1906" i="1"/>
  <c r="Q1906" i="1"/>
  <c r="S1674" i="1"/>
  <c r="V2727" i="1"/>
  <c r="Q2727" i="1"/>
  <c r="R2727" i="1"/>
  <c r="R1422" i="1"/>
  <c r="Q1422" i="1"/>
  <c r="V1422" i="1"/>
  <c r="R1260" i="1"/>
  <c r="Q1260" i="1"/>
  <c r="V1260" i="1"/>
  <c r="Q2230" i="1"/>
  <c r="R2230" i="1"/>
  <c r="V2230" i="1"/>
  <c r="Q1188" i="1"/>
  <c r="R1188" i="1"/>
  <c r="V1188" i="1"/>
  <c r="Q1560" i="1"/>
  <c r="R1560" i="1"/>
  <c r="V1560" i="1"/>
  <c r="Q2693" i="1"/>
  <c r="R2693" i="1"/>
  <c r="V2693" i="1"/>
  <c r="R1559" i="1"/>
  <c r="Q1559" i="1"/>
  <c r="V1559" i="1"/>
  <c r="R1775" i="1"/>
  <c r="Q1775" i="1"/>
  <c r="V1775" i="1"/>
  <c r="Q1390" i="1"/>
  <c r="R1390" i="1"/>
  <c r="V1390" i="1"/>
  <c r="T842" i="1"/>
  <c r="F2593" i="1"/>
  <c r="R1231" i="1"/>
  <c r="Q1231" i="1"/>
  <c r="V1231" i="1"/>
  <c r="S1734" i="1"/>
  <c r="T2402" i="1"/>
  <c r="T1251" i="1"/>
  <c r="T2598" i="1"/>
  <c r="T1029" i="1"/>
  <c r="AS1870" i="1" l="1"/>
  <c r="AT1103" i="1"/>
  <c r="AS1149" i="1"/>
  <c r="AS1237" i="1"/>
  <c r="AS1024" i="1"/>
  <c r="D3077" i="1"/>
  <c r="AS2513" i="1"/>
  <c r="AS1995" i="1"/>
  <c r="AT970" i="1"/>
  <c r="AT1651" i="1"/>
  <c r="AS1931" i="1"/>
  <c r="AT1872" i="1"/>
  <c r="AS2375" i="1"/>
  <c r="AT953" i="1"/>
  <c r="AS1999" i="1"/>
  <c r="AS2559" i="1"/>
  <c r="AT2519" i="1"/>
  <c r="AS2272" i="1"/>
  <c r="AS2102" i="1"/>
  <c r="AT1080" i="1"/>
  <c r="AS933" i="1"/>
  <c r="AS1613" i="1"/>
  <c r="AT1672" i="1"/>
  <c r="C2859" i="1"/>
  <c r="G2859" i="1" s="1"/>
  <c r="AS1321" i="1"/>
  <c r="AS2455" i="1"/>
  <c r="AS1363" i="1"/>
  <c r="C3077" i="1"/>
  <c r="AS766" i="1"/>
  <c r="AT1456" i="1"/>
  <c r="D2933" i="1"/>
  <c r="AT1305" i="1"/>
  <c r="AT2338" i="1"/>
  <c r="AT1526" i="1"/>
  <c r="AT2454" i="1"/>
  <c r="AT1764" i="1"/>
  <c r="AT1525" i="1"/>
  <c r="AS2447" i="1"/>
  <c r="AS2160" i="1"/>
  <c r="AS1343" i="1"/>
  <c r="AS2557" i="1"/>
  <c r="AS1550" i="1"/>
  <c r="AS2311" i="1"/>
  <c r="AS866" i="1"/>
  <c r="AS2547" i="1"/>
  <c r="AS2176" i="1"/>
  <c r="AT2576" i="1"/>
  <c r="AS2671" i="1"/>
  <c r="AS2022" i="1"/>
  <c r="AT2455" i="1"/>
  <c r="AS2124" i="1"/>
  <c r="AS2582" i="1"/>
  <c r="AT1463" i="1"/>
  <c r="AS1967" i="1"/>
  <c r="AS2123" i="1"/>
  <c r="AS960" i="1"/>
  <c r="AS1245" i="1"/>
  <c r="AS1824" i="1"/>
  <c r="AS2147" i="1"/>
  <c r="C2933" i="1"/>
  <c r="I2933" i="1" s="1"/>
  <c r="D2859" i="1"/>
  <c r="S1192" i="1"/>
  <c r="AS1001" i="1"/>
  <c r="AS2291" i="1"/>
  <c r="AS794" i="1"/>
  <c r="AS2187" i="1"/>
  <c r="AS2358" i="1"/>
  <c r="AT1720" i="1"/>
  <c r="AT1733" i="1"/>
  <c r="AS1258" i="1"/>
  <c r="AT1556" i="1"/>
  <c r="AS814" i="1"/>
  <c r="AT814" i="1"/>
  <c r="AT923" i="1"/>
  <c r="AS923" i="1"/>
  <c r="AS1616" i="1"/>
  <c r="AT1616" i="1"/>
  <c r="AT1551" i="1"/>
  <c r="AS1551" i="1"/>
  <c r="I2939" i="1"/>
  <c r="I3340" i="1"/>
  <c r="I3818" i="1"/>
  <c r="F4443" i="1"/>
  <c r="E4443" i="1"/>
  <c r="I4578" i="1"/>
  <c r="F4715" i="1"/>
  <c r="E4715" i="1"/>
  <c r="I2812" i="1"/>
  <c r="I3411" i="1"/>
  <c r="G4349" i="1"/>
  <c r="F2944" i="1"/>
  <c r="E2944" i="1"/>
  <c r="I3803" i="1"/>
  <c r="I3344" i="1"/>
  <c r="G3788" i="1"/>
  <c r="I3924" i="1"/>
  <c r="F2814" i="1"/>
  <c r="E2814" i="1"/>
  <c r="G3275" i="1"/>
  <c r="F3741" i="1"/>
  <c r="E3741" i="1"/>
  <c r="G4530" i="1"/>
  <c r="E3824" i="1"/>
  <c r="F3824" i="1"/>
  <c r="F2909" i="1"/>
  <c r="E2909" i="1"/>
  <c r="I3353" i="1"/>
  <c r="G3578" i="1"/>
  <c r="F4475" i="1"/>
  <c r="E4475" i="1"/>
  <c r="I2875" i="1"/>
  <c r="I3795" i="1"/>
  <c r="I3617" i="1"/>
  <c r="AT1626" i="1"/>
  <c r="AT1210" i="1"/>
  <c r="AT1205" i="1"/>
  <c r="AS2512" i="1"/>
  <c r="AT1998" i="1"/>
  <c r="AS1152" i="1"/>
  <c r="AS1738" i="1"/>
  <c r="AS2356" i="1"/>
  <c r="AT2356" i="1"/>
  <c r="E2765" i="1"/>
  <c r="F2765" i="1"/>
  <c r="G3984" i="1"/>
  <c r="F3091" i="1"/>
  <c r="E3091" i="1"/>
  <c r="I4131" i="1"/>
  <c r="I3790" i="1"/>
  <c r="E4031" i="1"/>
  <c r="F4031" i="1"/>
  <c r="G4692" i="1"/>
  <c r="E2778" i="1"/>
  <c r="F2778" i="1"/>
  <c r="E3638" i="1"/>
  <c r="F3638" i="1"/>
  <c r="I4013" i="1"/>
  <c r="G3748" i="1"/>
  <c r="I2856" i="1"/>
  <c r="F3707" i="1"/>
  <c r="E3707" i="1"/>
  <c r="I3928" i="1"/>
  <c r="I3138" i="1"/>
  <c r="G4531" i="1"/>
  <c r="G2865" i="1"/>
  <c r="F3791" i="1"/>
  <c r="E3791" i="1"/>
  <c r="F3922" i="1"/>
  <c r="E3922" i="1"/>
  <c r="I3365" i="1"/>
  <c r="I4605" i="1"/>
  <c r="I4646" i="1"/>
  <c r="I3376" i="1"/>
  <c r="I2828" i="1"/>
  <c r="AS1120" i="1"/>
  <c r="AT1120" i="1"/>
  <c r="AT2412" i="1"/>
  <c r="AS2412" i="1"/>
  <c r="AT2000" i="1"/>
  <c r="AS2000" i="1"/>
  <c r="AS1112" i="1"/>
  <c r="AT1112" i="1"/>
  <c r="AS1452" i="1"/>
  <c r="AT1452" i="1"/>
  <c r="AS1072" i="1"/>
  <c r="AT1072" i="1"/>
  <c r="AS2245" i="1"/>
  <c r="AT2245" i="1"/>
  <c r="AS2593" i="1"/>
  <c r="AT2593" i="1"/>
  <c r="AT1944" i="1"/>
  <c r="AS1944" i="1"/>
  <c r="AS887" i="1"/>
  <c r="AT887" i="1"/>
  <c r="AS918" i="1"/>
  <c r="AT918" i="1"/>
  <c r="AS2289" i="1"/>
  <c r="AT2289" i="1"/>
  <c r="AT2725" i="1"/>
  <c r="AS2725" i="1"/>
  <c r="AT2313" i="1"/>
  <c r="AS2313" i="1"/>
  <c r="AS2432" i="1"/>
  <c r="AT2432" i="1"/>
  <c r="AT783" i="1"/>
  <c r="AS783" i="1"/>
  <c r="AS2482" i="1"/>
  <c r="AT2482" i="1"/>
  <c r="AS1618" i="1"/>
  <c r="AT1618" i="1"/>
  <c r="AS2626" i="1"/>
  <c r="AT2626" i="1"/>
  <c r="AS1225" i="1"/>
  <c r="AT1225" i="1"/>
  <c r="AT1201" i="1"/>
  <c r="AS1201" i="1"/>
  <c r="AT1412" i="1"/>
  <c r="AS1412" i="1"/>
  <c r="AS2084" i="1"/>
  <c r="AT2084" i="1"/>
  <c r="AT2581" i="1"/>
  <c r="AS2581" i="1"/>
  <c r="AS2588" i="1"/>
  <c r="AT2588" i="1"/>
  <c r="AT1239" i="1"/>
  <c r="AS1239" i="1"/>
  <c r="H3016" i="1"/>
  <c r="C3016" i="1"/>
  <c r="G3016" i="1" s="1"/>
  <c r="D3016" i="1"/>
  <c r="E2938" i="1"/>
  <c r="F2938" i="1"/>
  <c r="G3173" i="1"/>
  <c r="G3290" i="1"/>
  <c r="G3564" i="1"/>
  <c r="E3340" i="1"/>
  <c r="F3340" i="1"/>
  <c r="E3140" i="1"/>
  <c r="F3140" i="1"/>
  <c r="E3322" i="1"/>
  <c r="F3322" i="1"/>
  <c r="I3894" i="1"/>
  <c r="G3895" i="1"/>
  <c r="I3509" i="1"/>
  <c r="E4392" i="1"/>
  <c r="F4392" i="1"/>
  <c r="G3291" i="1"/>
  <c r="E4474" i="1"/>
  <c r="F4474" i="1"/>
  <c r="G4431" i="1"/>
  <c r="I4503" i="1"/>
  <c r="G3978" i="1"/>
  <c r="G3787" i="1"/>
  <c r="I4519" i="1"/>
  <c r="G3091" i="1"/>
  <c r="G3381" i="1"/>
  <c r="I3598" i="1"/>
  <c r="G4424" i="1"/>
  <c r="E4498" i="1"/>
  <c r="F4498" i="1"/>
  <c r="E2872" i="1"/>
  <c r="F2872" i="1"/>
  <c r="E3040" i="1"/>
  <c r="F3040" i="1"/>
  <c r="F3146" i="1"/>
  <c r="E3146" i="1"/>
  <c r="E3790" i="1"/>
  <c r="F3790" i="1"/>
  <c r="G3535" i="1"/>
  <c r="G3411" i="1"/>
  <c r="F3307" i="1"/>
  <c r="E3307" i="1"/>
  <c r="I3419" i="1"/>
  <c r="G4031" i="1"/>
  <c r="I3957" i="1"/>
  <c r="G3820" i="1"/>
  <c r="E4170" i="1"/>
  <c r="F4170" i="1"/>
  <c r="F4349" i="1"/>
  <c r="E4349" i="1"/>
  <c r="I3767" i="1"/>
  <c r="G4544" i="1"/>
  <c r="G4211" i="1"/>
  <c r="I2944" i="1"/>
  <c r="I3049" i="1"/>
  <c r="E3161" i="1"/>
  <c r="F3161" i="1"/>
  <c r="F3116" i="1"/>
  <c r="E3116" i="1"/>
  <c r="G3287" i="1"/>
  <c r="G3638" i="1"/>
  <c r="F3497" i="1"/>
  <c r="E3497" i="1"/>
  <c r="I3628" i="1"/>
  <c r="E3058" i="1"/>
  <c r="G3058" i="1"/>
  <c r="F4175" i="1"/>
  <c r="E4175" i="1"/>
  <c r="G3986" i="1"/>
  <c r="E3983" i="1"/>
  <c r="G3983" i="1"/>
  <c r="I4195" i="1"/>
  <c r="I3788" i="1"/>
  <c r="G3927" i="1"/>
  <c r="G3882" i="1"/>
  <c r="G4712" i="1"/>
  <c r="F3823" i="1"/>
  <c r="E3823" i="1"/>
  <c r="I3906" i="1"/>
  <c r="I3575" i="1"/>
  <c r="E2856" i="1"/>
  <c r="F2856" i="1"/>
  <c r="G2814" i="1"/>
  <c r="G2957" i="1"/>
  <c r="G3205" i="1"/>
  <c r="E2830" i="1"/>
  <c r="F2830" i="1"/>
  <c r="I3707" i="1"/>
  <c r="F3461" i="1"/>
  <c r="E3461" i="1"/>
  <c r="E3275" i="1"/>
  <c r="F3275" i="1"/>
  <c r="E3165" i="1"/>
  <c r="F3165" i="1"/>
  <c r="F3342" i="1"/>
  <c r="E3342" i="1"/>
  <c r="F3928" i="1"/>
  <c r="E3928" i="1"/>
  <c r="I3912" i="1"/>
  <c r="E3530" i="1"/>
  <c r="F3530" i="1"/>
  <c r="I3608" i="1"/>
  <c r="F4406" i="1"/>
  <c r="E4406" i="1"/>
  <c r="G3459" i="1"/>
  <c r="E3138" i="1"/>
  <c r="F3138" i="1"/>
  <c r="F4472" i="1"/>
  <c r="E4472" i="1"/>
  <c r="G4599" i="1"/>
  <c r="F4530" i="1"/>
  <c r="E4530" i="1"/>
  <c r="F4160" i="1"/>
  <c r="E4160" i="1"/>
  <c r="F4331" i="1"/>
  <c r="E4331" i="1"/>
  <c r="G3824" i="1"/>
  <c r="E4531" i="1"/>
  <c r="F4531" i="1"/>
  <c r="E2809" i="1"/>
  <c r="F2809" i="1"/>
  <c r="E2920" i="1"/>
  <c r="F2920" i="1"/>
  <c r="F3160" i="1"/>
  <c r="E3160" i="1"/>
  <c r="I3268" i="1"/>
  <c r="G2869" i="1"/>
  <c r="I3611" i="1"/>
  <c r="I3449" i="1"/>
  <c r="E3189" i="1"/>
  <c r="F3189" i="1"/>
  <c r="I4138" i="1"/>
  <c r="F4020" i="1"/>
  <c r="E4020" i="1"/>
  <c r="G3905" i="1"/>
  <c r="I3714" i="1"/>
  <c r="I3931" i="1"/>
  <c r="G3502" i="1"/>
  <c r="I4637" i="1"/>
  <c r="I4719" i="1"/>
  <c r="F4740" i="1"/>
  <c r="E4740" i="1"/>
  <c r="E4464" i="1"/>
  <c r="F4464" i="1"/>
  <c r="G4573" i="1"/>
  <c r="G2885" i="1"/>
  <c r="G3077" i="1"/>
  <c r="G2980" i="1"/>
  <c r="I3064" i="1"/>
  <c r="I3187" i="1"/>
  <c r="I3276" i="1"/>
  <c r="E2940" i="1"/>
  <c r="F2940" i="1"/>
  <c r="G3613" i="1"/>
  <c r="I3453" i="1"/>
  <c r="E3207" i="1"/>
  <c r="F3207" i="1"/>
  <c r="I4156" i="1"/>
  <c r="I4044" i="1"/>
  <c r="G3888" i="1"/>
  <c r="I3797" i="1"/>
  <c r="I3996" i="1"/>
  <c r="I4111" i="1"/>
  <c r="I4642" i="1"/>
  <c r="I4722" i="1"/>
  <c r="I4433" i="1"/>
  <c r="I4490" i="1"/>
  <c r="I4590" i="1"/>
  <c r="E3123" i="1"/>
  <c r="F3123" i="1"/>
  <c r="E2826" i="1"/>
  <c r="F2826" i="1"/>
  <c r="I2942" i="1"/>
  <c r="I3072" i="1"/>
  <c r="E2936" i="1"/>
  <c r="F2936" i="1"/>
  <c r="I2962" i="1"/>
  <c r="G3542" i="1"/>
  <c r="I3407" i="1"/>
  <c r="I3436" i="1"/>
  <c r="I4108" i="1"/>
  <c r="I3929" i="1"/>
  <c r="I4022" i="1"/>
  <c r="G4016" i="1"/>
  <c r="I4119" i="1"/>
  <c r="I4697" i="1"/>
  <c r="I4729" i="1"/>
  <c r="F4632" i="1"/>
  <c r="E4632" i="1"/>
  <c r="I4647" i="1"/>
  <c r="E3028" i="1"/>
  <c r="G3028" i="1"/>
  <c r="G3744" i="1"/>
  <c r="G3469" i="1"/>
  <c r="I3427" i="1"/>
  <c r="E3947" i="1"/>
  <c r="G3947" i="1"/>
  <c r="I4739" i="1"/>
  <c r="I3108" i="1"/>
  <c r="I4592" i="1"/>
  <c r="E2891" i="1"/>
  <c r="F2891" i="1"/>
  <c r="I3089" i="1"/>
  <c r="E2838" i="1"/>
  <c r="F2838" i="1"/>
  <c r="E2998" i="1"/>
  <c r="F2998" i="1"/>
  <c r="G3148" i="1"/>
  <c r="I3622" i="1"/>
  <c r="E3410" i="1"/>
  <c r="F3410" i="1"/>
  <c r="I3258" i="1"/>
  <c r="I3809" i="1"/>
  <c r="F4052" i="1"/>
  <c r="E4052" i="1"/>
  <c r="I3876" i="1"/>
  <c r="G3827" i="1"/>
  <c r="E3756" i="1"/>
  <c r="F3756" i="1"/>
  <c r="I4435" i="1"/>
  <c r="F3495" i="1"/>
  <c r="E3495" i="1"/>
  <c r="G3891" i="1"/>
  <c r="I4581" i="1"/>
  <c r="E4629" i="1"/>
  <c r="F4629" i="1"/>
  <c r="I4559" i="1"/>
  <c r="I4218" i="1"/>
  <c r="G4224" i="1"/>
  <c r="G4523" i="1"/>
  <c r="F4620" i="1"/>
  <c r="E4620" i="1"/>
  <c r="F2806" i="1"/>
  <c r="E2806" i="1"/>
  <c r="I3583" i="1"/>
  <c r="G3838" i="1"/>
  <c r="I4414" i="1"/>
  <c r="I4593" i="1"/>
  <c r="I4611" i="1"/>
  <c r="E4743" i="1"/>
  <c r="F4743" i="1"/>
  <c r="E3117" i="1"/>
  <c r="F3117" i="1"/>
  <c r="G3079" i="1"/>
  <c r="E3062" i="1"/>
  <c r="F3062" i="1"/>
  <c r="G3345" i="1"/>
  <c r="I3743" i="1"/>
  <c r="I3566" i="1"/>
  <c r="F3431" i="1"/>
  <c r="E3431" i="1"/>
  <c r="E3490" i="1"/>
  <c r="F3490" i="1"/>
  <c r="I4135" i="1"/>
  <c r="F4067" i="1"/>
  <c r="E4067" i="1"/>
  <c r="I3913" i="1"/>
  <c r="I4051" i="1"/>
  <c r="F3910" i="1"/>
  <c r="E3910" i="1"/>
  <c r="E4039" i="1"/>
  <c r="G4039" i="1"/>
  <c r="I4164" i="1"/>
  <c r="G4710" i="1"/>
  <c r="I4736" i="1"/>
  <c r="G3354" i="1"/>
  <c r="E4644" i="1"/>
  <c r="F4644" i="1"/>
  <c r="F4504" i="1"/>
  <c r="E4504" i="1"/>
  <c r="G3811" i="1"/>
  <c r="G4342" i="1"/>
  <c r="I2993" i="1"/>
  <c r="I2823" i="1"/>
  <c r="I3235" i="1"/>
  <c r="F3238" i="1"/>
  <c r="E3238" i="1"/>
  <c r="E3507" i="1"/>
  <c r="F3507" i="1"/>
  <c r="F3204" i="1"/>
  <c r="E3204" i="1"/>
  <c r="I3769" i="1"/>
  <c r="I3604" i="1"/>
  <c r="F3801" i="1"/>
  <c r="E3801" i="1"/>
  <c r="I3544" i="1"/>
  <c r="F3485" i="1"/>
  <c r="E3485" i="1"/>
  <c r="F4169" i="1"/>
  <c r="E4169" i="1"/>
  <c r="I4319" i="1"/>
  <c r="I4307" i="1"/>
  <c r="F4274" i="1"/>
  <c r="E4274" i="1"/>
  <c r="F4054" i="1"/>
  <c r="E4054" i="1"/>
  <c r="G4281" i="1"/>
  <c r="I4155" i="1"/>
  <c r="F4234" i="1"/>
  <c r="E4234" i="1"/>
  <c r="I4440" i="1"/>
  <c r="F4276" i="1"/>
  <c r="E4276" i="1"/>
  <c r="G3277" i="1"/>
  <c r="G4708" i="1"/>
  <c r="G3015" i="1"/>
  <c r="I3124" i="1"/>
  <c r="G2914" i="1"/>
  <c r="G3002" i="1"/>
  <c r="I3559" i="1"/>
  <c r="I3336" i="1"/>
  <c r="E3132" i="1"/>
  <c r="F3132" i="1"/>
  <c r="I3316" i="1"/>
  <c r="I3884" i="1"/>
  <c r="I3886" i="1"/>
  <c r="I3442" i="1"/>
  <c r="I4507" i="1"/>
  <c r="I4438" i="1"/>
  <c r="I3682" i="1"/>
  <c r="I4454" i="1"/>
  <c r="I4572" i="1"/>
  <c r="F4497" i="1"/>
  <c r="E4497" i="1"/>
  <c r="G3941" i="1"/>
  <c r="G4557" i="1"/>
  <c r="AS1204" i="1"/>
  <c r="AS2524" i="1"/>
  <c r="AS1764" i="1"/>
  <c r="AS2142" i="1"/>
  <c r="AS1799" i="1"/>
  <c r="AT2306" i="1"/>
  <c r="AS2306" i="1"/>
  <c r="F3683" i="1"/>
  <c r="E3683" i="1"/>
  <c r="G3695" i="1"/>
  <c r="G4503" i="1"/>
  <c r="I3178" i="1"/>
  <c r="G3040" i="1"/>
  <c r="F3452" i="1"/>
  <c r="E3452" i="1"/>
  <c r="I3820" i="1"/>
  <c r="I4544" i="1"/>
  <c r="I3116" i="1"/>
  <c r="I3497" i="1"/>
  <c r="I4139" i="1"/>
  <c r="G3915" i="1"/>
  <c r="I2787" i="1"/>
  <c r="E3350" i="1"/>
  <c r="F3350" i="1"/>
  <c r="G3341" i="1"/>
  <c r="G3942" i="1"/>
  <c r="G3589" i="1"/>
  <c r="G3659" i="1"/>
  <c r="G4663" i="1"/>
  <c r="F4570" i="1"/>
  <c r="E4570" i="1"/>
  <c r="E2943" i="1"/>
  <c r="F2943" i="1"/>
  <c r="I3933" i="1"/>
  <c r="F3103" i="1"/>
  <c r="E3103" i="1"/>
  <c r="AT2707" i="1"/>
  <c r="AS2707" i="1"/>
  <c r="AS1594" i="1"/>
  <c r="AT1594" i="1"/>
  <c r="AT2172" i="1"/>
  <c r="AS2172" i="1"/>
  <c r="AS1933" i="1"/>
  <c r="AT1933" i="1"/>
  <c r="AT1172" i="1"/>
  <c r="AS1172" i="1"/>
  <c r="AS2194" i="1"/>
  <c r="AT2194" i="1"/>
  <c r="AT1219" i="1"/>
  <c r="AS1219" i="1"/>
  <c r="AT2271" i="1"/>
  <c r="AS2271" i="1"/>
  <c r="AT1390" i="1"/>
  <c r="AS1390" i="1"/>
  <c r="AT2213" i="1"/>
  <c r="AS2213" i="1"/>
  <c r="AT1914" i="1"/>
  <c r="AS1914" i="1"/>
  <c r="AT2618" i="1"/>
  <c r="AS2618" i="1"/>
  <c r="AT1611" i="1"/>
  <c r="AS1611" i="1"/>
  <c r="AT805" i="1"/>
  <c r="AS805" i="1"/>
  <c r="AS1467" i="1"/>
  <c r="AT1467" i="1"/>
  <c r="AS2659" i="1"/>
  <c r="AT2659" i="1"/>
  <c r="AT2708" i="1"/>
  <c r="AS2708" i="1"/>
  <c r="AS1652" i="1"/>
  <c r="AT1652" i="1"/>
  <c r="AT1457" i="1"/>
  <c r="AS1457" i="1"/>
  <c r="AT1740" i="1"/>
  <c r="AS1740" i="1"/>
  <c r="AS2059" i="1"/>
  <c r="AT2059" i="1"/>
  <c r="AS1669" i="1"/>
  <c r="AT1669" i="1"/>
  <c r="I2765" i="1"/>
  <c r="G2939" i="1"/>
  <c r="I3030" i="1"/>
  <c r="G3683" i="1"/>
  <c r="F3441" i="1"/>
  <c r="E3441" i="1"/>
  <c r="I3241" i="1"/>
  <c r="G3755" i="1"/>
  <c r="I3984" i="1"/>
  <c r="G3818" i="1"/>
  <c r="F3695" i="1"/>
  <c r="E3695" i="1"/>
  <c r="F3515" i="1"/>
  <c r="E3515" i="1"/>
  <c r="E4510" i="1"/>
  <c r="F4510" i="1"/>
  <c r="I4443" i="1"/>
  <c r="F3717" i="1"/>
  <c r="E3717" i="1"/>
  <c r="E4459" i="1"/>
  <c r="F4459" i="1"/>
  <c r="F4569" i="1"/>
  <c r="E4569" i="1"/>
  <c r="E4578" i="1"/>
  <c r="G4578" i="1"/>
  <c r="E4639" i="1"/>
  <c r="G4639" i="1"/>
  <c r="G4280" i="1"/>
  <c r="E4630" i="1"/>
  <c r="F4630" i="1"/>
  <c r="G4715" i="1"/>
  <c r="G2912" i="1"/>
  <c r="G3178" i="1"/>
  <c r="G3404" i="1"/>
  <c r="F4380" i="1"/>
  <c r="E4380" i="1"/>
  <c r="E4131" i="1"/>
  <c r="F4131" i="1"/>
  <c r="E2812" i="1"/>
  <c r="F2812" i="1"/>
  <c r="G2991" i="1"/>
  <c r="G3295" i="1"/>
  <c r="I3197" i="1"/>
  <c r="F3648" i="1"/>
  <c r="E3648" i="1"/>
  <c r="I3452" i="1"/>
  <c r="G2922" i="1"/>
  <c r="E4081" i="1"/>
  <c r="F4081" i="1"/>
  <c r="G3900" i="1"/>
  <c r="I3849" i="1"/>
  <c r="G4271" i="1"/>
  <c r="G4304" i="1"/>
  <c r="G3956" i="1"/>
  <c r="F4115" i="1"/>
  <c r="E4115" i="1"/>
  <c r="I4692" i="1"/>
  <c r="F2802" i="1"/>
  <c r="E2802" i="1"/>
  <c r="I2792" i="1"/>
  <c r="G2778" i="1"/>
  <c r="I3182" i="1"/>
  <c r="I3413" i="1"/>
  <c r="G3803" i="1"/>
  <c r="F3705" i="1"/>
  <c r="E3705" i="1"/>
  <c r="E3576" i="1"/>
  <c r="F3576" i="1"/>
  <c r="F3388" i="1"/>
  <c r="E3388" i="1"/>
  <c r="F3344" i="1"/>
  <c r="E3344" i="1"/>
  <c r="I4178" i="1"/>
  <c r="E4013" i="1"/>
  <c r="F4013" i="1"/>
  <c r="F4139" i="1"/>
  <c r="E4139" i="1"/>
  <c r="G4093" i="1"/>
  <c r="F4232" i="1"/>
  <c r="E4232" i="1"/>
  <c r="F4244" i="1"/>
  <c r="E4244" i="1"/>
  <c r="F3722" i="1"/>
  <c r="E3722" i="1"/>
  <c r="G4191" i="1"/>
  <c r="F3748" i="1"/>
  <c r="E3748" i="1"/>
  <c r="F3915" i="1"/>
  <c r="E3915" i="1"/>
  <c r="G3924" i="1"/>
  <c r="G4461" i="1"/>
  <c r="G3836" i="1"/>
  <c r="E3044" i="1"/>
  <c r="F3044" i="1"/>
  <c r="F2787" i="1"/>
  <c r="E2787" i="1"/>
  <c r="I2840" i="1"/>
  <c r="G3053" i="1"/>
  <c r="G3581" i="1"/>
  <c r="G3350" i="1"/>
  <c r="I3786" i="1"/>
  <c r="F4003" i="1"/>
  <c r="E4003" i="1"/>
  <c r="G3841" i="1"/>
  <c r="I3741" i="1"/>
  <c r="I2927" i="1"/>
  <c r="F3341" i="1"/>
  <c r="E3341" i="1"/>
  <c r="G3757" i="1"/>
  <c r="I4505" i="1"/>
  <c r="G4602" i="1"/>
  <c r="G4660" i="1"/>
  <c r="G3979" i="1"/>
  <c r="I3942" i="1"/>
  <c r="I3070" i="1"/>
  <c r="E2976" i="1"/>
  <c r="F2976" i="1"/>
  <c r="G3060" i="1"/>
  <c r="F2843" i="1"/>
  <c r="E2843" i="1"/>
  <c r="F3310" i="1"/>
  <c r="E3310" i="1"/>
  <c r="I3700" i="1"/>
  <c r="I3527" i="1"/>
  <c r="I3377" i="1"/>
  <c r="I3378" i="1"/>
  <c r="I4075" i="1"/>
  <c r="G4032" i="1"/>
  <c r="I3881" i="1"/>
  <c r="I3989" i="1"/>
  <c r="F3558" i="1"/>
  <c r="E3558" i="1"/>
  <c r="F3964" i="1"/>
  <c r="E3964" i="1"/>
  <c r="F4104" i="1"/>
  <c r="E4104" i="1"/>
  <c r="I4686" i="1"/>
  <c r="I3487" i="1"/>
  <c r="I4657" i="1"/>
  <c r="I4463" i="1"/>
  <c r="F4649" i="1"/>
  <c r="E4649" i="1"/>
  <c r="E4580" i="1"/>
  <c r="F4580" i="1"/>
  <c r="I4341" i="1"/>
  <c r="E2860" i="1"/>
  <c r="F2860" i="1"/>
  <c r="E2820" i="1"/>
  <c r="F2820" i="1"/>
  <c r="G2925" i="1"/>
  <c r="I2880" i="1"/>
  <c r="E3318" i="1"/>
  <c r="F3318" i="1"/>
  <c r="G3704" i="1"/>
  <c r="I3532" i="1"/>
  <c r="E3379" i="1"/>
  <c r="F3379" i="1"/>
  <c r="E3424" i="1"/>
  <c r="F3424" i="1"/>
  <c r="I4101" i="1"/>
  <c r="I4059" i="1"/>
  <c r="I3923" i="1"/>
  <c r="I3995" i="1"/>
  <c r="F3577" i="1"/>
  <c r="E3577" i="1"/>
  <c r="G3939" i="1"/>
  <c r="G3519" i="1"/>
  <c r="I4688" i="1"/>
  <c r="I3584" i="1"/>
  <c r="I4662" i="1"/>
  <c r="I4222" i="1"/>
  <c r="G4671" i="1"/>
  <c r="I4608" i="1"/>
  <c r="E3084" i="1"/>
  <c r="F3084" i="1"/>
  <c r="I2997" i="1"/>
  <c r="I2900" i="1"/>
  <c r="I3296" i="1"/>
  <c r="F3335" i="1"/>
  <c r="E3335" i="1"/>
  <c r="G3730" i="1"/>
  <c r="I3618" i="1"/>
  <c r="I3478" i="1"/>
  <c r="E3236" i="1"/>
  <c r="F3236" i="1"/>
  <c r="I4165" i="1"/>
  <c r="I4070" i="1"/>
  <c r="F4047" i="1"/>
  <c r="E4047" i="1"/>
  <c r="E3897" i="1"/>
  <c r="F3897" i="1"/>
  <c r="F3814" i="1"/>
  <c r="E3814" i="1"/>
  <c r="F3624" i="1"/>
  <c r="E3624" i="1"/>
  <c r="I3973" i="1"/>
  <c r="E3547" i="1"/>
  <c r="F3547" i="1"/>
  <c r="I4669" i="1"/>
  <c r="E3690" i="1"/>
  <c r="F3690" i="1"/>
  <c r="E4689" i="1"/>
  <c r="F4689" i="1"/>
  <c r="E3154" i="1"/>
  <c r="F3154" i="1"/>
  <c r="I4285" i="1"/>
  <c r="G3327" i="1"/>
  <c r="I2923" i="1"/>
  <c r="I3349" i="1"/>
  <c r="I3615" i="1"/>
  <c r="E4273" i="1"/>
  <c r="F4273" i="1"/>
  <c r="F4398" i="1"/>
  <c r="E4398" i="1"/>
  <c r="G3865" i="1"/>
  <c r="I2844" i="1"/>
  <c r="F2978" i="1"/>
  <c r="E2978" i="1"/>
  <c r="I3245" i="1"/>
  <c r="I3115" i="1"/>
  <c r="G3768" i="1"/>
  <c r="I3486" i="1"/>
  <c r="I3357" i="1"/>
  <c r="F3390" i="1"/>
  <c r="E3390" i="1"/>
  <c r="I3998" i="1"/>
  <c r="I3946" i="1"/>
  <c r="F3729" i="1"/>
  <c r="E3729" i="1"/>
  <c r="I3362" i="1"/>
  <c r="I3775" i="1"/>
  <c r="G3546" i="1"/>
  <c r="G4532" i="1"/>
  <c r="I4654" i="1"/>
  <c r="I4690" i="1"/>
  <c r="I4596" i="1"/>
  <c r="G4326" i="1"/>
  <c r="I2987" i="1"/>
  <c r="I3754" i="1"/>
  <c r="I4145" i="1"/>
  <c r="G2928" i="1"/>
  <c r="I4542" i="1"/>
  <c r="G4334" i="1"/>
  <c r="F4481" i="1"/>
  <c r="E4481" i="1"/>
  <c r="F4652" i="1"/>
  <c r="E4652" i="1"/>
  <c r="F2867" i="1"/>
  <c r="E2867" i="1"/>
  <c r="I2977" i="1"/>
  <c r="E2968" i="1"/>
  <c r="F2968" i="1"/>
  <c r="G2784" i="1"/>
  <c r="F3080" i="1"/>
  <c r="E3080" i="1"/>
  <c r="F3632" i="1"/>
  <c r="E3632" i="1"/>
  <c r="I3505" i="1"/>
  <c r="I3259" i="1"/>
  <c r="G4181" i="1"/>
  <c r="I4117" i="1"/>
  <c r="I3950" i="1"/>
  <c r="I3869" i="1"/>
  <c r="I4103" i="1"/>
  <c r="E3602" i="1"/>
  <c r="F3602" i="1"/>
  <c r="I4744" i="1"/>
  <c r="I3806" i="1"/>
  <c r="I4699" i="1"/>
  <c r="F4477" i="1"/>
  <c r="E4477" i="1"/>
  <c r="G4735" i="1"/>
  <c r="E4010" i="1"/>
  <c r="G4010" i="1"/>
  <c r="F4638" i="1"/>
  <c r="E4638" i="1"/>
  <c r="I2866" i="1"/>
  <c r="I2945" i="1"/>
  <c r="I2913" i="1"/>
  <c r="I3183" i="1"/>
  <c r="I3433" i="1"/>
  <c r="I2871" i="1"/>
  <c r="G3678" i="1"/>
  <c r="F2929" i="1"/>
  <c r="E2929" i="1"/>
  <c r="E3620" i="1"/>
  <c r="F3620" i="1"/>
  <c r="I3190" i="1"/>
  <c r="E4068" i="1"/>
  <c r="F4068" i="1"/>
  <c r="I4183" i="1"/>
  <c r="I4370" i="1"/>
  <c r="I4318" i="1"/>
  <c r="I4137" i="1"/>
  <c r="I4355" i="1"/>
  <c r="F4283" i="1"/>
  <c r="E4283" i="1"/>
  <c r="G4706" i="1"/>
  <c r="I4555" i="1"/>
  <c r="F4548" i="1"/>
  <c r="E4548" i="1"/>
  <c r="I2824" i="1"/>
  <c r="G2791" i="1"/>
  <c r="I2935" i="1"/>
  <c r="I3133" i="1"/>
  <c r="G3286" i="1"/>
  <c r="F3675" i="1"/>
  <c r="E3675" i="1"/>
  <c r="I3420" i="1"/>
  <c r="F3229" i="1"/>
  <c r="E3229" i="1"/>
  <c r="F3745" i="1"/>
  <c r="E3745" i="1"/>
  <c r="F3975" i="1"/>
  <c r="E3975" i="1"/>
  <c r="I3784" i="1"/>
  <c r="I3686" i="1"/>
  <c r="I3454" i="1"/>
  <c r="I4383" i="1"/>
  <c r="F3218" i="1"/>
  <c r="E3218" i="1"/>
  <c r="I4465" i="1"/>
  <c r="G4425" i="1"/>
  <c r="E4551" i="1"/>
  <c r="F4551" i="1"/>
  <c r="I4617" i="1"/>
  <c r="F4002" i="1"/>
  <c r="E4002" i="1"/>
  <c r="F4537" i="1"/>
  <c r="E4537" i="1"/>
  <c r="E4696" i="1"/>
  <c r="F4696" i="1"/>
  <c r="AT1154" i="1"/>
  <c r="AS1525" i="1"/>
  <c r="AS1356" i="1"/>
  <c r="AT1606" i="1"/>
  <c r="AS2484" i="1"/>
  <c r="AT2484" i="1"/>
  <c r="AT859" i="1"/>
  <c r="AS859" i="1"/>
  <c r="AT1554" i="1"/>
  <c r="AS1554" i="1"/>
  <c r="AS1707" i="1"/>
  <c r="AT1707" i="1"/>
  <c r="I3173" i="1"/>
  <c r="I3290" i="1"/>
  <c r="I3441" i="1"/>
  <c r="G3322" i="1"/>
  <c r="I3895" i="1"/>
  <c r="I3515" i="1"/>
  <c r="I4510" i="1"/>
  <c r="E3291" i="1"/>
  <c r="F3291" i="1"/>
  <c r="I4431" i="1"/>
  <c r="F3978" i="1"/>
  <c r="E3978" i="1"/>
  <c r="I2912" i="1"/>
  <c r="I3381" i="1"/>
  <c r="F3598" i="1"/>
  <c r="E3598" i="1"/>
  <c r="G4498" i="1"/>
  <c r="F2991" i="1"/>
  <c r="E2991" i="1"/>
  <c r="F3197" i="1"/>
  <c r="E3197" i="1"/>
  <c r="G3307" i="1"/>
  <c r="F3419" i="1"/>
  <c r="E3419" i="1"/>
  <c r="E3900" i="1"/>
  <c r="F3900" i="1"/>
  <c r="I4271" i="1"/>
  <c r="I4170" i="1"/>
  <c r="I3956" i="1"/>
  <c r="I4115" i="1"/>
  <c r="I4211" i="1"/>
  <c r="E3049" i="1"/>
  <c r="F3049" i="1"/>
  <c r="F3413" i="1"/>
  <c r="E3413" i="1"/>
  <c r="I3705" i="1"/>
  <c r="I3986" i="1"/>
  <c r="I3983" i="1"/>
  <c r="G3722" i="1"/>
  <c r="I4191" i="1"/>
  <c r="E3882" i="1"/>
  <c r="F3882" i="1"/>
  <c r="I3823" i="1"/>
  <c r="E3836" i="1"/>
  <c r="F3836" i="1"/>
  <c r="I2957" i="1"/>
  <c r="I2830" i="1"/>
  <c r="I3461" i="1"/>
  <c r="E3786" i="1"/>
  <c r="F3786" i="1"/>
  <c r="G3912" i="1"/>
  <c r="I4406" i="1"/>
  <c r="I3757" i="1"/>
  <c r="F4505" i="1"/>
  <c r="E4505" i="1"/>
  <c r="F4660" i="1"/>
  <c r="E4660" i="1"/>
  <c r="I4331" i="1"/>
  <c r="G2793" i="1"/>
  <c r="G3069" i="1"/>
  <c r="G3313" i="1"/>
  <c r="G4030" i="1"/>
  <c r="F3845" i="1"/>
  <c r="E3845" i="1"/>
  <c r="F3174" i="1"/>
  <c r="E3174" i="1"/>
  <c r="G4526" i="1"/>
  <c r="G4609" i="1"/>
  <c r="E4468" i="1"/>
  <c r="F4468" i="1"/>
  <c r="I4245" i="1"/>
  <c r="I4113" i="1"/>
  <c r="I2815" i="1"/>
  <c r="I2966" i="1"/>
  <c r="F3211" i="1"/>
  <c r="E3211" i="1"/>
  <c r="F3092" i="1"/>
  <c r="E3092" i="1"/>
  <c r="F2984" i="1"/>
  <c r="E2984" i="1"/>
  <c r="G3742" i="1"/>
  <c r="E3477" i="1"/>
  <c r="F3477" i="1"/>
  <c r="G3337" i="1"/>
  <c r="I4036" i="1"/>
  <c r="F3948" i="1"/>
  <c r="E3948" i="1"/>
  <c r="I3762" i="1"/>
  <c r="F3647" i="1"/>
  <c r="E3647" i="1"/>
  <c r="I3698" i="1"/>
  <c r="F3317" i="1"/>
  <c r="E3317" i="1"/>
  <c r="G4421" i="1"/>
  <c r="E3412" i="1"/>
  <c r="F3412" i="1"/>
  <c r="G3660" i="1"/>
  <c r="F3840" i="1"/>
  <c r="E3840" i="1"/>
  <c r="G3443" i="1"/>
  <c r="G4541" i="1"/>
  <c r="I4613" i="1"/>
  <c r="G4619" i="1"/>
  <c r="F4539" i="1"/>
  <c r="E4539" i="1"/>
  <c r="I4665" i="1"/>
  <c r="I4205" i="1"/>
  <c r="G4487" i="1"/>
  <c r="I4100" i="1"/>
  <c r="I4275" i="1"/>
  <c r="G4691" i="1"/>
  <c r="I4635" i="1"/>
  <c r="I2884" i="1"/>
  <c r="G3086" i="1"/>
  <c r="E2836" i="1"/>
  <c r="F2836" i="1"/>
  <c r="G2954" i="1"/>
  <c r="G3482" i="1"/>
  <c r="G3402" i="1"/>
  <c r="G3351" i="1"/>
  <c r="G3247" i="1"/>
  <c r="F3804" i="1"/>
  <c r="E3804" i="1"/>
  <c r="F3374" i="1"/>
  <c r="E3374" i="1"/>
  <c r="G4050" i="1"/>
  <c r="E3980" i="1"/>
  <c r="F3980" i="1"/>
  <c r="F3866" i="1"/>
  <c r="E3866" i="1"/>
  <c r="F3802" i="1"/>
  <c r="E3802" i="1"/>
  <c r="I3719" i="1"/>
  <c r="I3734" i="1"/>
  <c r="F3338" i="1"/>
  <c r="E3338" i="1"/>
  <c r="G4432" i="1"/>
  <c r="I3480" i="1"/>
  <c r="G3735" i="1"/>
  <c r="G3862" i="1"/>
  <c r="G3467" i="1"/>
  <c r="G4561" i="1"/>
  <c r="AS2399" i="1"/>
  <c r="AT2231" i="1"/>
  <c r="AT2516" i="1"/>
  <c r="AT1359" i="1"/>
  <c r="AT1700" i="1"/>
  <c r="AS1700" i="1"/>
  <c r="AS1562" i="1"/>
  <c r="AT1562" i="1"/>
  <c r="AT862" i="1"/>
  <c r="AS862" i="1"/>
  <c r="C2934" i="1"/>
  <c r="G2934" i="1" s="1"/>
  <c r="D2934" i="1"/>
  <c r="H2934" i="1"/>
  <c r="G3140" i="1"/>
  <c r="G4474" i="1"/>
  <c r="G4630" i="1"/>
  <c r="I4380" i="1"/>
  <c r="F3295" i="1"/>
  <c r="E3295" i="1"/>
  <c r="F2922" i="1"/>
  <c r="E2922" i="1"/>
  <c r="G3767" i="1"/>
  <c r="I3161" i="1"/>
  <c r="I3576" i="1"/>
  <c r="I4175" i="1"/>
  <c r="I4244" i="1"/>
  <c r="I4712" i="1"/>
  <c r="I3044" i="1"/>
  <c r="I3581" i="1"/>
  <c r="I4003" i="1"/>
  <c r="E2927" i="1"/>
  <c r="F2927" i="1"/>
  <c r="E4599" i="1"/>
  <c r="F4599" i="1"/>
  <c r="I3465" i="1"/>
  <c r="G4418" i="1"/>
  <c r="G4197" i="1"/>
  <c r="F3078" i="1"/>
  <c r="E3078" i="1"/>
  <c r="G3848" i="1"/>
  <c r="E3764" i="1"/>
  <c r="F3764" i="1"/>
  <c r="AT1837" i="1"/>
  <c r="AS1378" i="1"/>
  <c r="AS833" i="1"/>
  <c r="AT833" i="1"/>
  <c r="AS2088" i="1"/>
  <c r="AT2088" i="1"/>
  <c r="AT2327" i="1"/>
  <c r="AS2327" i="1"/>
  <c r="AT936" i="1"/>
  <c r="AS936" i="1"/>
  <c r="AS2614" i="1"/>
  <c r="AT2614" i="1"/>
  <c r="G3030" i="1"/>
  <c r="G3894" i="1"/>
  <c r="I3717" i="1"/>
  <c r="G4519" i="1"/>
  <c r="I2872" i="1"/>
  <c r="F3535" i="1"/>
  <c r="E3535" i="1"/>
  <c r="E3849" i="1"/>
  <c r="F3849" i="1"/>
  <c r="G2792" i="1"/>
  <c r="G3388" i="1"/>
  <c r="G4195" i="1"/>
  <c r="G3575" i="1"/>
  <c r="I3053" i="1"/>
  <c r="G3530" i="1"/>
  <c r="G4160" i="1"/>
  <c r="I2961" i="1"/>
  <c r="G3373" i="1"/>
  <c r="F3945" i="1"/>
  <c r="E3945" i="1"/>
  <c r="I3799" i="1"/>
  <c r="I4328" i="1"/>
  <c r="G3366" i="1"/>
  <c r="I3076" i="1"/>
  <c r="AS2443" i="1"/>
  <c r="AT1771" i="1"/>
  <c r="AT1024" i="1"/>
  <c r="AT1214" i="1"/>
  <c r="AS1214" i="1"/>
  <c r="G2938" i="1"/>
  <c r="F3564" i="1"/>
  <c r="E3564" i="1"/>
  <c r="I3755" i="1"/>
  <c r="E3509" i="1"/>
  <c r="F3509" i="1"/>
  <c r="I4459" i="1"/>
  <c r="F4280" i="1"/>
  <c r="E4280" i="1"/>
  <c r="F3404" i="1"/>
  <c r="E3404" i="1"/>
  <c r="G3146" i="1"/>
  <c r="I4081" i="1"/>
  <c r="E4304" i="1"/>
  <c r="F4304" i="1"/>
  <c r="G3182" i="1"/>
  <c r="G3628" i="1"/>
  <c r="F4093" i="1"/>
  <c r="E4093" i="1"/>
  <c r="G3906" i="1"/>
  <c r="I3205" i="1"/>
  <c r="G3342" i="1"/>
  <c r="F3608" i="1"/>
  <c r="E3608" i="1"/>
  <c r="I4472" i="1"/>
  <c r="G3048" i="1"/>
  <c r="F3724" i="1"/>
  <c r="E3724" i="1"/>
  <c r="G3607" i="1"/>
  <c r="G4534" i="1"/>
  <c r="I2827" i="1"/>
  <c r="G3181" i="1"/>
  <c r="I2971" i="1"/>
  <c r="AS1748" i="1"/>
  <c r="AT1569" i="1"/>
  <c r="AT1157" i="1"/>
  <c r="AS1157" i="1"/>
  <c r="G3241" i="1"/>
  <c r="G4392" i="1"/>
  <c r="I4569" i="1"/>
  <c r="E3787" i="1"/>
  <c r="F3787" i="1"/>
  <c r="I4424" i="1"/>
  <c r="I3648" i="1"/>
  <c r="E3957" i="1"/>
  <c r="F3957" i="1"/>
  <c r="G2802" i="1"/>
  <c r="F3287" i="1"/>
  <c r="E3287" i="1"/>
  <c r="G4178" i="1"/>
  <c r="I4232" i="1"/>
  <c r="E3927" i="1"/>
  <c r="F3927" i="1"/>
  <c r="F4461" i="1"/>
  <c r="E4461" i="1"/>
  <c r="E2840" i="1"/>
  <c r="F2840" i="1"/>
  <c r="I3165" i="1"/>
  <c r="I3841" i="1"/>
  <c r="F3459" i="1"/>
  <c r="E3459" i="1"/>
  <c r="F4602" i="1"/>
  <c r="E4602" i="1"/>
  <c r="E3979" i="1"/>
  <c r="F3979" i="1"/>
  <c r="F2821" i="1"/>
  <c r="E2821" i="1"/>
  <c r="F3208" i="1"/>
  <c r="E3208" i="1"/>
  <c r="F3171" i="1"/>
  <c r="E3171" i="1"/>
  <c r="E3752" i="1"/>
  <c r="F3752" i="1"/>
  <c r="I3303" i="1"/>
  <c r="I4066" i="1"/>
  <c r="G3594" i="1"/>
  <c r="G3220" i="1"/>
  <c r="AT1966" i="1"/>
  <c r="G4521" i="1"/>
  <c r="I4623" i="1"/>
  <c r="G4621" i="1"/>
  <c r="G4552" i="1"/>
  <c r="F4687" i="1"/>
  <c r="E4687" i="1"/>
  <c r="I4212" i="1"/>
  <c r="G4585" i="1"/>
  <c r="G4206" i="1"/>
  <c r="E4291" i="1"/>
  <c r="F4291" i="1"/>
  <c r="F4467" i="1"/>
  <c r="E4467" i="1"/>
  <c r="F4655" i="1"/>
  <c r="E4655" i="1"/>
  <c r="I3087" i="1"/>
  <c r="I3162" i="1"/>
  <c r="G3637" i="1"/>
  <c r="I3727" i="1"/>
  <c r="G3347" i="1"/>
  <c r="G4158" i="1"/>
  <c r="G4215" i="1"/>
  <c r="I4313" i="1"/>
  <c r="F4270" i="1"/>
  <c r="E4270" i="1"/>
  <c r="I4088" i="1"/>
  <c r="G4025" i="1"/>
  <c r="G3267" i="1"/>
  <c r="I4723" i="1"/>
  <c r="G2785" i="1"/>
  <c r="F2933" i="1"/>
  <c r="G3071" i="1"/>
  <c r="I3051" i="1"/>
  <c r="I2879" i="1"/>
  <c r="I2855" i="1"/>
  <c r="E2969" i="1"/>
  <c r="F2969" i="1"/>
  <c r="G2904" i="1"/>
  <c r="G3246" i="1"/>
  <c r="G3603" i="1"/>
  <c r="F3496" i="1"/>
  <c r="E3496" i="1"/>
  <c r="G3384" i="1"/>
  <c r="I3269" i="1"/>
  <c r="F2988" i="1"/>
  <c r="E2988" i="1"/>
  <c r="G2795" i="1"/>
  <c r="E3697" i="1"/>
  <c r="F3697" i="1"/>
  <c r="I3175" i="1"/>
  <c r="F3932" i="1"/>
  <c r="E3932" i="1"/>
  <c r="F3760" i="1"/>
  <c r="E3760" i="1"/>
  <c r="F3666" i="1"/>
  <c r="E3666" i="1"/>
  <c r="E3761" i="1"/>
  <c r="F3761" i="1"/>
  <c r="I3555" i="1"/>
  <c r="F3283" i="1"/>
  <c r="E3283" i="1"/>
  <c r="F4157" i="1"/>
  <c r="E4157" i="1"/>
  <c r="G4450" i="1"/>
  <c r="G4282" i="1"/>
  <c r="G4362" i="1"/>
  <c r="E4423" i="1"/>
  <c r="G4423" i="1"/>
  <c r="F3256" i="1"/>
  <c r="E3256" i="1"/>
  <c r="I4402" i="1"/>
  <c r="I4348" i="1"/>
  <c r="I4322" i="1"/>
  <c r="F4496" i="1"/>
  <c r="E4496" i="1"/>
  <c r="E4533" i="1"/>
  <c r="F4533" i="1"/>
  <c r="G4455" i="1"/>
  <c r="I4562" i="1"/>
  <c r="G4410" i="1"/>
  <c r="I4263" i="1"/>
  <c r="F4460" i="1"/>
  <c r="E4460" i="1"/>
  <c r="I4567" i="1"/>
  <c r="G4284" i="1"/>
  <c r="G2868" i="1"/>
  <c r="G3227" i="1"/>
  <c r="G3414" i="1"/>
  <c r="I3663" i="1"/>
  <c r="I4187" i="1"/>
  <c r="E3953" i="1"/>
  <c r="F3953" i="1"/>
  <c r="G3878" i="1"/>
  <c r="G4305" i="1"/>
  <c r="I4248" i="1"/>
  <c r="I3534" i="1"/>
  <c r="I4042" i="1"/>
  <c r="G3541" i="1"/>
  <c r="F4679" i="1"/>
  <c r="E4679" i="1"/>
  <c r="E4716" i="1"/>
  <c r="G4716" i="1"/>
  <c r="I4668" i="1"/>
  <c r="I2917" i="1"/>
  <c r="I3094" i="1"/>
  <c r="I2852" i="1"/>
  <c r="I2848" i="1"/>
  <c r="G2983" i="1"/>
  <c r="G3008" i="1"/>
  <c r="G3289" i="1"/>
  <c r="E3129" i="1"/>
  <c r="F3129" i="1"/>
  <c r="G3170" i="1"/>
  <c r="G3776" i="1"/>
  <c r="I3631" i="1"/>
  <c r="F3489" i="1"/>
  <c r="E3489" i="1"/>
  <c r="E3417" i="1"/>
  <c r="F3417" i="1"/>
  <c r="F3369" i="1"/>
  <c r="E3369" i="1"/>
  <c r="I3281" i="1"/>
  <c r="G3813" i="1"/>
  <c r="I3400" i="1"/>
  <c r="G4061" i="1"/>
  <c r="E4017" i="1"/>
  <c r="F4017" i="1"/>
  <c r="E3885" i="1"/>
  <c r="F3885" i="1"/>
  <c r="G3949" i="1"/>
  <c r="F3832" i="1"/>
  <c r="E3832" i="1"/>
  <c r="F3753" i="1"/>
  <c r="E3753" i="1"/>
  <c r="I3796" i="1"/>
  <c r="G3383" i="1"/>
  <c r="G4447" i="1"/>
  <c r="F3525" i="1"/>
  <c r="E3525" i="1"/>
  <c r="I3798" i="1"/>
  <c r="I3904" i="1"/>
  <c r="G3634" i="1"/>
  <c r="G4594" i="1"/>
  <c r="G4546" i="1"/>
  <c r="G4634" i="1"/>
  <c r="I4659" i="1"/>
  <c r="G4584" i="1"/>
  <c r="I4705" i="1"/>
  <c r="G4247" i="1"/>
  <c r="F4640" i="1"/>
  <c r="E4640" i="1"/>
  <c r="I4390" i="1"/>
  <c r="I4395" i="1"/>
  <c r="G4607" i="1"/>
  <c r="E2989" i="1"/>
  <c r="F2989" i="1"/>
  <c r="F4268" i="1"/>
  <c r="E4268" i="1"/>
  <c r="G2964" i="1"/>
  <c r="I3130" i="1"/>
  <c r="I2919" i="1"/>
  <c r="G3104" i="1"/>
  <c r="E3021" i="1"/>
  <c r="F3021" i="1"/>
  <c r="I3111" i="1"/>
  <c r="I3061" i="1"/>
  <c r="G3134" i="1"/>
  <c r="G3023" i="1"/>
  <c r="I3371" i="1"/>
  <c r="I3216" i="1"/>
  <c r="F3773" i="1"/>
  <c r="E3773" i="1"/>
  <c r="G3677" i="1"/>
  <c r="G3590" i="1"/>
  <c r="G3536" i="1"/>
  <c r="G3445" i="1"/>
  <c r="I3321" i="1"/>
  <c r="I3543" i="1"/>
  <c r="F2974" i="1"/>
  <c r="E2974" i="1"/>
  <c r="G4172" i="1"/>
  <c r="G4130" i="1"/>
  <c r="G4099" i="1"/>
  <c r="I3991" i="1"/>
  <c r="G3951" i="1"/>
  <c r="G4080" i="1"/>
  <c r="I3919" i="1"/>
  <c r="I3972" i="1"/>
  <c r="F4163" i="1"/>
  <c r="E4163" i="1"/>
  <c r="F4147" i="1"/>
  <c r="E4147" i="1"/>
  <c r="I4230" i="1"/>
  <c r="E3652" i="1"/>
  <c r="F3652" i="1"/>
  <c r="G3329" i="1"/>
  <c r="F3789" i="1"/>
  <c r="E3789" i="1"/>
  <c r="I3914" i="1"/>
  <c r="G3488" i="1"/>
  <c r="G3145" i="1"/>
  <c r="G3808" i="1"/>
  <c r="I4678" i="1"/>
  <c r="F3201" i="1"/>
  <c r="E3201" i="1"/>
  <c r="I4335" i="1"/>
  <c r="F3706" i="1"/>
  <c r="E3706" i="1"/>
  <c r="F4332" i="1"/>
  <c r="E4332" i="1"/>
  <c r="I3192" i="1"/>
  <c r="F4089" i="1"/>
  <c r="E4089" i="1"/>
  <c r="I4192" i="1"/>
  <c r="G2876" i="1"/>
  <c r="G3003" i="1"/>
  <c r="I2956" i="1"/>
  <c r="G2829" i="1"/>
  <c r="G2921" i="1"/>
  <c r="I3250" i="1"/>
  <c r="G3248" i="1"/>
  <c r="G3188" i="1"/>
  <c r="F3511" i="1"/>
  <c r="E3511" i="1"/>
  <c r="G3440" i="1"/>
  <c r="G3234" i="1"/>
  <c r="I3047" i="1"/>
  <c r="G3779" i="1"/>
  <c r="G3684" i="1"/>
  <c r="E3639" i="1"/>
  <c r="F3639" i="1"/>
  <c r="G2996" i="1"/>
  <c r="G3817" i="1"/>
  <c r="G3629" i="1"/>
  <c r="F3554" i="1"/>
  <c r="E3554" i="1"/>
  <c r="G3498" i="1"/>
  <c r="E3299" i="1"/>
  <c r="F3299" i="1"/>
  <c r="G4188" i="1"/>
  <c r="F4091" i="1"/>
  <c r="E4091" i="1"/>
  <c r="G4354" i="1"/>
  <c r="F4200" i="1"/>
  <c r="E4200" i="1"/>
  <c r="I4320" i="1"/>
  <c r="G4372" i="1"/>
  <c r="I4286" i="1"/>
  <c r="G4330" i="1"/>
  <c r="F4077" i="1"/>
  <c r="E4077" i="1"/>
  <c r="E4150" i="1"/>
  <c r="F4150" i="1"/>
  <c r="G4329" i="1"/>
  <c r="G4400" i="1"/>
  <c r="G4167" i="1"/>
  <c r="I4345" i="1"/>
  <c r="G4325" i="1"/>
  <c r="F4718" i="1"/>
  <c r="E4718" i="1"/>
  <c r="G4456" i="1"/>
  <c r="G4565" i="1"/>
  <c r="G4309" i="1"/>
  <c r="AT2078" i="1"/>
  <c r="AS2078" i="1"/>
  <c r="AT2493" i="1"/>
  <c r="AS2493" i="1"/>
  <c r="AT1438" i="1"/>
  <c r="AS1438" i="1"/>
  <c r="AS1226" i="1"/>
  <c r="AT1226" i="1"/>
  <c r="E2902" i="1"/>
  <c r="F2902" i="1"/>
  <c r="E2887" i="1"/>
  <c r="F2887" i="1"/>
  <c r="G3022" i="1"/>
  <c r="G3128" i="1"/>
  <c r="E3308" i="1"/>
  <c r="F3308" i="1"/>
  <c r="F3194" i="1"/>
  <c r="E3194" i="1"/>
  <c r="I3251" i="1"/>
  <c r="E3826" i="1"/>
  <c r="F3826" i="1"/>
  <c r="G3668" i="1"/>
  <c r="F3565" i="1"/>
  <c r="E3565" i="1"/>
  <c r="I3483" i="1"/>
  <c r="I3425" i="1"/>
  <c r="G3358" i="1"/>
  <c r="G3032" i="1"/>
  <c r="E3037" i="1"/>
  <c r="F3037" i="1"/>
  <c r="F4090" i="1"/>
  <c r="E4090" i="1"/>
  <c r="F4043" i="1"/>
  <c r="E4043" i="1"/>
  <c r="I3999" i="1"/>
  <c r="G4009" i="1"/>
  <c r="G3877" i="1"/>
  <c r="E3842" i="1"/>
  <c r="F3842" i="1"/>
  <c r="I3909" i="1"/>
  <c r="E3623" i="1"/>
  <c r="F3623" i="1"/>
  <c r="G3456" i="1"/>
  <c r="I3870" i="1"/>
  <c r="F3890" i="1"/>
  <c r="E3890" i="1"/>
  <c r="I3997" i="1"/>
  <c r="G3237" i="1"/>
  <c r="F4661" i="1"/>
  <c r="E4661" i="1"/>
  <c r="F4601" i="1"/>
  <c r="E4601" i="1"/>
  <c r="E4711" i="1"/>
  <c r="F4711" i="1"/>
  <c r="E4695" i="1"/>
  <c r="F4695" i="1"/>
  <c r="E4627" i="1"/>
  <c r="F4627" i="1"/>
  <c r="E4732" i="1"/>
  <c r="F4732" i="1"/>
  <c r="I4436" i="1"/>
  <c r="I4547" i="1"/>
  <c r="F4564" i="1"/>
  <c r="E4564" i="1"/>
  <c r="F4545" i="1"/>
  <c r="E4545" i="1"/>
  <c r="I4297" i="1"/>
  <c r="E2851" i="1"/>
  <c r="F2851" i="1"/>
  <c r="F2888" i="1"/>
  <c r="E2888" i="1"/>
  <c r="I3142" i="1"/>
  <c r="F3508" i="1"/>
  <c r="E3508" i="1"/>
  <c r="G3027" i="1"/>
  <c r="F4064" i="1"/>
  <c r="E4064" i="1"/>
  <c r="E3763" i="1"/>
  <c r="F3763" i="1"/>
  <c r="F4429" i="1"/>
  <c r="E4429" i="1"/>
  <c r="F4391" i="1"/>
  <c r="E4391" i="1"/>
  <c r="I4702" i="1"/>
  <c r="E4407" i="1"/>
  <c r="F4407" i="1"/>
  <c r="I3100" i="1"/>
  <c r="G3005" i="1"/>
  <c r="I3090" i="1"/>
  <c r="G3018" i="1"/>
  <c r="F3102" i="1"/>
  <c r="E3102" i="1"/>
  <c r="G2864" i="1"/>
  <c r="G3355" i="1"/>
  <c r="I3203" i="1"/>
  <c r="G3765" i="1"/>
  <c r="G3662" i="1"/>
  <c r="G3582" i="1"/>
  <c r="E3520" i="1"/>
  <c r="F3520" i="1"/>
  <c r="I3438" i="1"/>
  <c r="I3309" i="1"/>
  <c r="E3538" i="1"/>
  <c r="F3538" i="1"/>
  <c r="F2850" i="1"/>
  <c r="E2850" i="1"/>
  <c r="F4159" i="1"/>
  <c r="E4159" i="1"/>
  <c r="G4128" i="1"/>
  <c r="F4096" i="1"/>
  <c r="E4096" i="1"/>
  <c r="I3976" i="1"/>
  <c r="G3938" i="1"/>
  <c r="G4486" i="1"/>
  <c r="F4340" i="1"/>
  <c r="E4340" i="1"/>
  <c r="F4404" i="1"/>
  <c r="E4404" i="1"/>
  <c r="F4444" i="1"/>
  <c r="E4444" i="1"/>
  <c r="F4227" i="1"/>
  <c r="E4227" i="1"/>
  <c r="I3636" i="1"/>
  <c r="G3672" i="1"/>
  <c r="I4143" i="1"/>
  <c r="G4288" i="1"/>
  <c r="G4512" i="1"/>
  <c r="I4351" i="1"/>
  <c r="I4558" i="1"/>
  <c r="B2754" i="1"/>
  <c r="F2755" i="1"/>
  <c r="G4727" i="1"/>
  <c r="D3020" i="1"/>
  <c r="F3020" i="1" s="1"/>
  <c r="C3020" i="1"/>
  <c r="H3020" i="1"/>
  <c r="I3020" i="1" s="1"/>
  <c r="I2960" i="1"/>
  <c r="E2833" i="1"/>
  <c r="F2833" i="1"/>
  <c r="G2762" i="1"/>
  <c r="F3282" i="1"/>
  <c r="E3282" i="1"/>
  <c r="I3253" i="1"/>
  <c r="G3200" i="1"/>
  <c r="F3526" i="1"/>
  <c r="E3526" i="1"/>
  <c r="G3444" i="1"/>
  <c r="F3280" i="1"/>
  <c r="E3280" i="1"/>
  <c r="I3065" i="1"/>
  <c r="G3794" i="1"/>
  <c r="F3709" i="1"/>
  <c r="E3709" i="1"/>
  <c r="E3643" i="1"/>
  <c r="F3643" i="1"/>
  <c r="E3014" i="1"/>
  <c r="F3014" i="1"/>
  <c r="E3830" i="1"/>
  <c r="F3830" i="1"/>
  <c r="F3641" i="1"/>
  <c r="E3641" i="1"/>
  <c r="G3571" i="1"/>
  <c r="G3529" i="1"/>
  <c r="I3334" i="1"/>
  <c r="F4194" i="1"/>
  <c r="E4194" i="1"/>
  <c r="E4109" i="1"/>
  <c r="F4109" i="1"/>
  <c r="E4386" i="1"/>
  <c r="F4386" i="1"/>
  <c r="G4203" i="1"/>
  <c r="E4323" i="1"/>
  <c r="F4323" i="1"/>
  <c r="E4375" i="1"/>
  <c r="F4375" i="1"/>
  <c r="I4295" i="1"/>
  <c r="I4344" i="1"/>
  <c r="G4219" i="1"/>
  <c r="F4161" i="1"/>
  <c r="E4161" i="1"/>
  <c r="E4353" i="1"/>
  <c r="F4353" i="1"/>
  <c r="F4420" i="1"/>
  <c r="E4420" i="1"/>
  <c r="F4209" i="1"/>
  <c r="E4209" i="1"/>
  <c r="G4365" i="1"/>
  <c r="G4357" i="1"/>
  <c r="F4733" i="1"/>
  <c r="E4733" i="1"/>
  <c r="E4563" i="1"/>
  <c r="F4563" i="1"/>
  <c r="F4595" i="1"/>
  <c r="E4595" i="1"/>
  <c r="F4327" i="1"/>
  <c r="E4327" i="1"/>
  <c r="G4437" i="1"/>
  <c r="I2982" i="1"/>
  <c r="F3292" i="1"/>
  <c r="E3292" i="1"/>
  <c r="E3499" i="1"/>
  <c r="F3499" i="1"/>
  <c r="I3421" i="1"/>
  <c r="I2807" i="1"/>
  <c r="G3792" i="1"/>
  <c r="E4317" i="1"/>
  <c r="F4317" i="1"/>
  <c r="G3746" i="1"/>
  <c r="E4667" i="1"/>
  <c r="F4667" i="1"/>
  <c r="E4653" i="1"/>
  <c r="F4653" i="1"/>
  <c r="I4618" i="1"/>
  <c r="E3096" i="1"/>
  <c r="F3096" i="1"/>
  <c r="G2926" i="1"/>
  <c r="F2883" i="1"/>
  <c r="E2883" i="1"/>
  <c r="F3050" i="1"/>
  <c r="E3050" i="1"/>
  <c r="I2972" i="1"/>
  <c r="I3266" i="1"/>
  <c r="G3625" i="1"/>
  <c r="G3531" i="1"/>
  <c r="G3406" i="1"/>
  <c r="E3328" i="1"/>
  <c r="F3328" i="1"/>
  <c r="F3180" i="1"/>
  <c r="E3180" i="1"/>
  <c r="G3067" i="1"/>
  <c r="E3721" i="1"/>
  <c r="G3721" i="1"/>
  <c r="G3284" i="1"/>
  <c r="E3965" i="1"/>
  <c r="G3965" i="1"/>
  <c r="I3831" i="1"/>
  <c r="E3740" i="1"/>
  <c r="F3740" i="1"/>
  <c r="G3810" i="1"/>
  <c r="E3606" i="1"/>
  <c r="F3606" i="1"/>
  <c r="F3395" i="1"/>
  <c r="E3395" i="1"/>
  <c r="E3858" i="1"/>
  <c r="F3858" i="1"/>
  <c r="I3889" i="1"/>
  <c r="I3954" i="1"/>
  <c r="I4140" i="1"/>
  <c r="G4272" i="1"/>
  <c r="F4419" i="1"/>
  <c r="E4419" i="1"/>
  <c r="F4742" i="1"/>
  <c r="E4742" i="1"/>
  <c r="G3864" i="1"/>
  <c r="E3653" i="1"/>
  <c r="F3653" i="1"/>
  <c r="G4709" i="1"/>
  <c r="G3038" i="1"/>
  <c r="E2781" i="1"/>
  <c r="F2781" i="1"/>
  <c r="G2937" i="1"/>
  <c r="E2893" i="1"/>
  <c r="F2893" i="1"/>
  <c r="E3045" i="1"/>
  <c r="F3045" i="1"/>
  <c r="E3141" i="1"/>
  <c r="F3141" i="1"/>
  <c r="G3311" i="1"/>
  <c r="E3228" i="1"/>
  <c r="F3228" i="1"/>
  <c r="G3293" i="1"/>
  <c r="I2788" i="1"/>
  <c r="I3676" i="1"/>
  <c r="E3574" i="1"/>
  <c r="F3574" i="1"/>
  <c r="E3501" i="1"/>
  <c r="F3501" i="1"/>
  <c r="E3430" i="1"/>
  <c r="F3430" i="1"/>
  <c r="I3361" i="1"/>
  <c r="I3055" i="1"/>
  <c r="I3107" i="1"/>
  <c r="G4125" i="1"/>
  <c r="G4046" i="1"/>
  <c r="I4008" i="1"/>
  <c r="E4018" i="1"/>
  <c r="F4018" i="1"/>
  <c r="G3887" i="1"/>
  <c r="F3867" i="1"/>
  <c r="E3867" i="1"/>
  <c r="F3918" i="1"/>
  <c r="E3918" i="1"/>
  <c r="I3680" i="1"/>
  <c r="I3479" i="1"/>
  <c r="I3930" i="1"/>
  <c r="I3911" i="1"/>
  <c r="G4007" i="1"/>
  <c r="G3272" i="1"/>
  <c r="G4664" i="1"/>
  <c r="E4626" i="1"/>
  <c r="F4626" i="1"/>
  <c r="G4724" i="1"/>
  <c r="I4698" i="1"/>
  <c r="I4648" i="1"/>
  <c r="I4734" i="1"/>
  <c r="I4448" i="1"/>
  <c r="E4571" i="1"/>
  <c r="F4571" i="1"/>
  <c r="F4550" i="1"/>
  <c r="E4550" i="1"/>
  <c r="I4415" i="1"/>
  <c r="F3099" i="1"/>
  <c r="E3099" i="1"/>
  <c r="G3435" i="1"/>
  <c r="F4278" i="1"/>
  <c r="E4278" i="1"/>
  <c r="F2905" i="1"/>
  <c r="E2905" i="1"/>
  <c r="E3033" i="1"/>
  <c r="F3033" i="1"/>
  <c r="F3001" i="1"/>
  <c r="E3001" i="1"/>
  <c r="G2853" i="1"/>
  <c r="I2783" i="1"/>
  <c r="E2779" i="1"/>
  <c r="F2779" i="1"/>
  <c r="I3262" i="1"/>
  <c r="F3212" i="1"/>
  <c r="E3212" i="1"/>
  <c r="E3545" i="1"/>
  <c r="F3545" i="1"/>
  <c r="I3464" i="1"/>
  <c r="G3294" i="1"/>
  <c r="G3119" i="1"/>
  <c r="F3812" i="1"/>
  <c r="E3812" i="1"/>
  <c r="E3770" i="1"/>
  <c r="F3770" i="1"/>
  <c r="I3655" i="1"/>
  <c r="E3106" i="1"/>
  <c r="F3106" i="1"/>
  <c r="G3856" i="1"/>
  <c r="I3710" i="1"/>
  <c r="E3588" i="1"/>
  <c r="F3588" i="1"/>
  <c r="G3612" i="1"/>
  <c r="F3380" i="1"/>
  <c r="E3380" i="1"/>
  <c r="I2890" i="1"/>
  <c r="I4133" i="1"/>
  <c r="I4403" i="1"/>
  <c r="F4235" i="1"/>
  <c r="E4235" i="1"/>
  <c r="E4337" i="1"/>
  <c r="F4337" i="1"/>
  <c r="F4381" i="1"/>
  <c r="E4381" i="1"/>
  <c r="G4301" i="1"/>
  <c r="F4352" i="1"/>
  <c r="E4352" i="1"/>
  <c r="G4300" i="1"/>
  <c r="I4207" i="1"/>
  <c r="E4374" i="1"/>
  <c r="F4374" i="1"/>
  <c r="F4488" i="1"/>
  <c r="E4488" i="1"/>
  <c r="F4356" i="1"/>
  <c r="E4356" i="1"/>
  <c r="F4518" i="1"/>
  <c r="E4518" i="1"/>
  <c r="I4371" i="1"/>
  <c r="G3517" i="1"/>
  <c r="G4587" i="1"/>
  <c r="G4612" i="1"/>
  <c r="G3907" i="1"/>
  <c r="I3048" i="1"/>
  <c r="G2821" i="1"/>
  <c r="I2793" i="1"/>
  <c r="G2961" i="1"/>
  <c r="G2909" i="1"/>
  <c r="G3208" i="1"/>
  <c r="I3069" i="1"/>
  <c r="F2865" i="1"/>
  <c r="E2865" i="1"/>
  <c r="G3724" i="1"/>
  <c r="I3589" i="1"/>
  <c r="F3465" i="1"/>
  <c r="E3465" i="1"/>
  <c r="I3373" i="1"/>
  <c r="I3313" i="1"/>
  <c r="I3171" i="1"/>
  <c r="I3791" i="1"/>
  <c r="F3353" i="1"/>
  <c r="E3353" i="1"/>
  <c r="I4030" i="1"/>
  <c r="I3945" i="1"/>
  <c r="I3845" i="1"/>
  <c r="G3922" i="1"/>
  <c r="G3752" i="1"/>
  <c r="I3607" i="1"/>
  <c r="I3659" i="1"/>
  <c r="I3174" i="1"/>
  <c r="I4418" i="1"/>
  <c r="F3365" i="1"/>
  <c r="E3365" i="1"/>
  <c r="E3578" i="1"/>
  <c r="F3578" i="1"/>
  <c r="E3799" i="1"/>
  <c r="F3799" i="1"/>
  <c r="F3303" i="1"/>
  <c r="E3303" i="1"/>
  <c r="I4526" i="1"/>
  <c r="I4475" i="1"/>
  <c r="E4605" i="1"/>
  <c r="F4605" i="1"/>
  <c r="I4609" i="1"/>
  <c r="I4534" i="1"/>
  <c r="F4663" i="1"/>
  <c r="E4663" i="1"/>
  <c r="F4197" i="1"/>
  <c r="E4197" i="1"/>
  <c r="I4468" i="1"/>
  <c r="F4066" i="1"/>
  <c r="E4066" i="1"/>
  <c r="G4245" i="1"/>
  <c r="F4328" i="1"/>
  <c r="E4328" i="1"/>
  <c r="G4570" i="1"/>
  <c r="E4113" i="1"/>
  <c r="F4113" i="1"/>
  <c r="G4646" i="1"/>
  <c r="E2875" i="1"/>
  <c r="F2875" i="1"/>
  <c r="I3078" i="1"/>
  <c r="G2827" i="1"/>
  <c r="I4684" i="1"/>
  <c r="AS2036" i="1"/>
  <c r="C2769" i="1"/>
  <c r="G2769" i="1" s="1"/>
  <c r="D2769" i="1"/>
  <c r="H2769" i="1"/>
  <c r="G2960" i="1"/>
  <c r="G2833" i="1"/>
  <c r="I2762" i="1"/>
  <c r="G3282" i="1"/>
  <c r="G3253" i="1"/>
  <c r="E3200" i="1"/>
  <c r="F3200" i="1"/>
  <c r="G3526" i="1"/>
  <c r="F3444" i="1"/>
  <c r="E3444" i="1"/>
  <c r="I3280" i="1"/>
  <c r="F3065" i="1"/>
  <c r="E3065" i="1"/>
  <c r="F3794" i="1"/>
  <c r="E3794" i="1"/>
  <c r="I3709" i="1"/>
  <c r="G3643" i="1"/>
  <c r="G3014" i="1"/>
  <c r="G3830" i="1"/>
  <c r="G3641" i="1"/>
  <c r="I3571" i="1"/>
  <c r="I3529" i="1"/>
  <c r="F3334" i="1"/>
  <c r="E3334" i="1"/>
  <c r="G4194" i="1"/>
  <c r="G4109" i="1"/>
  <c r="G4386" i="1"/>
  <c r="F4203" i="1"/>
  <c r="E4203" i="1"/>
  <c r="G4323" i="1"/>
  <c r="G4375" i="1"/>
  <c r="G4295" i="1"/>
  <c r="G4344" i="1"/>
  <c r="I4219" i="1"/>
  <c r="G4161" i="1"/>
  <c r="I4353" i="1"/>
  <c r="G4420" i="1"/>
  <c r="G4209" i="1"/>
  <c r="I4365" i="1"/>
  <c r="I4357" i="1"/>
  <c r="G4733" i="1"/>
  <c r="G4563" i="1"/>
  <c r="G4595" i="1"/>
  <c r="G4327" i="1"/>
  <c r="I4437" i="1"/>
  <c r="G2982" i="1"/>
  <c r="G3292" i="1"/>
  <c r="I3499" i="1"/>
  <c r="F3421" i="1"/>
  <c r="E3421" i="1"/>
  <c r="G2807" i="1"/>
  <c r="I3792" i="1"/>
  <c r="G4317" i="1"/>
  <c r="E3746" i="1"/>
  <c r="F3746" i="1"/>
  <c r="G4667" i="1"/>
  <c r="G4653" i="1"/>
  <c r="E4618" i="1"/>
  <c r="F4618" i="1"/>
  <c r="G3096" i="1"/>
  <c r="F2926" i="1"/>
  <c r="E2926" i="1"/>
  <c r="G2883" i="1"/>
  <c r="G3050" i="1"/>
  <c r="G2972" i="1"/>
  <c r="G3266" i="1"/>
  <c r="F3625" i="1"/>
  <c r="E3625" i="1"/>
  <c r="I3531" i="1"/>
  <c r="E3406" i="1"/>
  <c r="F3406" i="1"/>
  <c r="G3328" i="1"/>
  <c r="G3180" i="1"/>
  <c r="I3067" i="1"/>
  <c r="I3284" i="1"/>
  <c r="G3831" i="1"/>
  <c r="G3740" i="1"/>
  <c r="I3810" i="1"/>
  <c r="G3606" i="1"/>
  <c r="G3395" i="1"/>
  <c r="G3858" i="1"/>
  <c r="G3889" i="1"/>
  <c r="G3954" i="1"/>
  <c r="E4140" i="1"/>
  <c r="F4140" i="1"/>
  <c r="E4272" i="1"/>
  <c r="F4272" i="1"/>
  <c r="G4419" i="1"/>
  <c r="G4742" i="1"/>
  <c r="I3864" i="1"/>
  <c r="G3653" i="1"/>
  <c r="F4709" i="1"/>
  <c r="E4709" i="1"/>
  <c r="I3038" i="1"/>
  <c r="G2781" i="1"/>
  <c r="I2937" i="1"/>
  <c r="G2893" i="1"/>
  <c r="G3045" i="1"/>
  <c r="G3141" i="1"/>
  <c r="I3311" i="1"/>
  <c r="G3228" i="1"/>
  <c r="F3293" i="1"/>
  <c r="E3293" i="1"/>
  <c r="E2788" i="1"/>
  <c r="F2788" i="1"/>
  <c r="E3676" i="1"/>
  <c r="F3676" i="1"/>
  <c r="G3574" i="1"/>
  <c r="G3501" i="1"/>
  <c r="G3430" i="1"/>
  <c r="G3361" i="1"/>
  <c r="E3055" i="1"/>
  <c r="F3055" i="1"/>
  <c r="G3107" i="1"/>
  <c r="I4125" i="1"/>
  <c r="I4046" i="1"/>
  <c r="G4008" i="1"/>
  <c r="G4018" i="1"/>
  <c r="E3887" i="1"/>
  <c r="F3887" i="1"/>
  <c r="I3867" i="1"/>
  <c r="I3918" i="1"/>
  <c r="F3680" i="1"/>
  <c r="E3680" i="1"/>
  <c r="G3479" i="1"/>
  <c r="F3930" i="1"/>
  <c r="E3930" i="1"/>
  <c r="F4007" i="1"/>
  <c r="E4007" i="1"/>
  <c r="F3272" i="1"/>
  <c r="E3272" i="1"/>
  <c r="F4664" i="1"/>
  <c r="E4664" i="1"/>
  <c r="G4626" i="1"/>
  <c r="I4724" i="1"/>
  <c r="F4698" i="1"/>
  <c r="E4698" i="1"/>
  <c r="G4648" i="1"/>
  <c r="F4734" i="1"/>
  <c r="E4734" i="1"/>
  <c r="F4448" i="1"/>
  <c r="E4448" i="1"/>
  <c r="E4202" i="1"/>
  <c r="G4202" i="1"/>
  <c r="G4571" i="1"/>
  <c r="I4550" i="1"/>
  <c r="F4415" i="1"/>
  <c r="E4415" i="1"/>
  <c r="I3099" i="1"/>
  <c r="E3435" i="1"/>
  <c r="F3435" i="1"/>
  <c r="G4278" i="1"/>
  <c r="G2905" i="1"/>
  <c r="I3033" i="1"/>
  <c r="G3001" i="1"/>
  <c r="E2853" i="1"/>
  <c r="F2853" i="1"/>
  <c r="G2783" i="1"/>
  <c r="I2779" i="1"/>
  <c r="E3262" i="1"/>
  <c r="F3262" i="1"/>
  <c r="G3212" i="1"/>
  <c r="G3545" i="1"/>
  <c r="G3464" i="1"/>
  <c r="I3294" i="1"/>
  <c r="I3119" i="1"/>
  <c r="G3812" i="1"/>
  <c r="G3770" i="1"/>
  <c r="G3655" i="1"/>
  <c r="I3106" i="1"/>
  <c r="I3856" i="1"/>
  <c r="F3710" i="1"/>
  <c r="E3710" i="1"/>
  <c r="G3588" i="1"/>
  <c r="I3612" i="1"/>
  <c r="G3380" i="1"/>
  <c r="G2890" i="1"/>
  <c r="F4133" i="1"/>
  <c r="E4133" i="1"/>
  <c r="G4403" i="1"/>
  <c r="G4235" i="1"/>
  <c r="G4337" i="1"/>
  <c r="G4381" i="1"/>
  <c r="F4301" i="1"/>
  <c r="E4301" i="1"/>
  <c r="I4352" i="1"/>
  <c r="I4300" i="1"/>
  <c r="F4207" i="1"/>
  <c r="E4207" i="1"/>
  <c r="G4374" i="1"/>
  <c r="G4488" i="1"/>
  <c r="G4356" i="1"/>
  <c r="G4518" i="1"/>
  <c r="F4371" i="1"/>
  <c r="E4371" i="1"/>
  <c r="F3517" i="1"/>
  <c r="E3517" i="1"/>
  <c r="I4587" i="1"/>
  <c r="I4612" i="1"/>
  <c r="E4396" i="1"/>
  <c r="G4396" i="1"/>
  <c r="I3907" i="1"/>
  <c r="F2859" i="1"/>
  <c r="F3048" i="1"/>
  <c r="E3048" i="1"/>
  <c r="I2821" i="1"/>
  <c r="E2793" i="1"/>
  <c r="F2793" i="1"/>
  <c r="E2961" i="1"/>
  <c r="F2961" i="1"/>
  <c r="I2909" i="1"/>
  <c r="I3208" i="1"/>
  <c r="F3069" i="1"/>
  <c r="E3069" i="1"/>
  <c r="I2865" i="1"/>
  <c r="I3724" i="1"/>
  <c r="E3589" i="1"/>
  <c r="F3589" i="1"/>
  <c r="G3465" i="1"/>
  <c r="F3373" i="1"/>
  <c r="E3373" i="1"/>
  <c r="E3313" i="1"/>
  <c r="F3313" i="1"/>
  <c r="G3171" i="1"/>
  <c r="G3791" i="1"/>
  <c r="G3353" i="1"/>
  <c r="E4030" i="1"/>
  <c r="F4030" i="1"/>
  <c r="G3945" i="1"/>
  <c r="G3845" i="1"/>
  <c r="I3922" i="1"/>
  <c r="I3752" i="1"/>
  <c r="E3607" i="1"/>
  <c r="F3607" i="1"/>
  <c r="E3659" i="1"/>
  <c r="F3659" i="1"/>
  <c r="G3174" i="1"/>
  <c r="F4418" i="1"/>
  <c r="E4418" i="1"/>
  <c r="G3365" i="1"/>
  <c r="I3578" i="1"/>
  <c r="G3799" i="1"/>
  <c r="G3303" i="1"/>
  <c r="F4526" i="1"/>
  <c r="E4526" i="1"/>
  <c r="G4475" i="1"/>
  <c r="G4605" i="1"/>
  <c r="F4609" i="1"/>
  <c r="E4609" i="1"/>
  <c r="E4534" i="1"/>
  <c r="F4534" i="1"/>
  <c r="I4663" i="1"/>
  <c r="I4197" i="1"/>
  <c r="G4468" i="1"/>
  <c r="G4066" i="1"/>
  <c r="E4245" i="1"/>
  <c r="F4245" i="1"/>
  <c r="G4328" i="1"/>
  <c r="I4570" i="1"/>
  <c r="G3969" i="1"/>
  <c r="G4482" i="1"/>
  <c r="H2797" i="1"/>
  <c r="C2797" i="1"/>
  <c r="G2797" i="1" s="1"/>
  <c r="D2797" i="1"/>
  <c r="G2765" i="1"/>
  <c r="I2938" i="1"/>
  <c r="F2939" i="1"/>
  <c r="E2939" i="1"/>
  <c r="F3173" i="1"/>
  <c r="E3173" i="1"/>
  <c r="E3030" i="1"/>
  <c r="F3030" i="1"/>
  <c r="F3290" i="1"/>
  <c r="E3290" i="1"/>
  <c r="I3683" i="1"/>
  <c r="I3564" i="1"/>
  <c r="G3441" i="1"/>
  <c r="G3340" i="1"/>
  <c r="F3241" i="1"/>
  <c r="E3241" i="1"/>
  <c r="I3140" i="1"/>
  <c r="F3755" i="1"/>
  <c r="E3755" i="1"/>
  <c r="I3322" i="1"/>
  <c r="F3984" i="1"/>
  <c r="E3984" i="1"/>
  <c r="F3894" i="1"/>
  <c r="E3894" i="1"/>
  <c r="F3818" i="1"/>
  <c r="E3818" i="1"/>
  <c r="F3895" i="1"/>
  <c r="E3895" i="1"/>
  <c r="I3695" i="1"/>
  <c r="G3515" i="1"/>
  <c r="G3509" i="1"/>
  <c r="G4510" i="1"/>
  <c r="I4392" i="1"/>
  <c r="G4443" i="1"/>
  <c r="I3291" i="1"/>
  <c r="G3717" i="1"/>
  <c r="I4474" i="1"/>
  <c r="G4459" i="1"/>
  <c r="F4431" i="1"/>
  <c r="E4431" i="1"/>
  <c r="G4569" i="1"/>
  <c r="F4503" i="1"/>
  <c r="E4503" i="1"/>
  <c r="I4639" i="1"/>
  <c r="I3978" i="1"/>
  <c r="I4280" i="1"/>
  <c r="I3787" i="1"/>
  <c r="I4630" i="1"/>
  <c r="I4715" i="1"/>
  <c r="F4519" i="1"/>
  <c r="E4519" i="1"/>
  <c r="F2912" i="1"/>
  <c r="E2912" i="1"/>
  <c r="I3091" i="1"/>
  <c r="E3178" i="1"/>
  <c r="F3178" i="1"/>
  <c r="F3381" i="1"/>
  <c r="E3381" i="1"/>
  <c r="I3404" i="1"/>
  <c r="G3598" i="1"/>
  <c r="G4380" i="1"/>
  <c r="F4424" i="1"/>
  <c r="E4424" i="1"/>
  <c r="G4131" i="1"/>
  <c r="I4498" i="1"/>
  <c r="G2812" i="1"/>
  <c r="G2872" i="1"/>
  <c r="I2991" i="1"/>
  <c r="I3040" i="1"/>
  <c r="I3295" i="1"/>
  <c r="I3146" i="1"/>
  <c r="G3197" i="1"/>
  <c r="G3790" i="1"/>
  <c r="G3648" i="1"/>
  <c r="I3535" i="1"/>
  <c r="G3452" i="1"/>
  <c r="E3411" i="1"/>
  <c r="F3411" i="1"/>
  <c r="I3307" i="1"/>
  <c r="I2922" i="1"/>
  <c r="G3419" i="1"/>
  <c r="G4081" i="1"/>
  <c r="I4031" i="1"/>
  <c r="I3900" i="1"/>
  <c r="G3957" i="1"/>
  <c r="G3849" i="1"/>
  <c r="F3820" i="1"/>
  <c r="E3820" i="1"/>
  <c r="F4271" i="1"/>
  <c r="E4271" i="1"/>
  <c r="G4170" i="1"/>
  <c r="I4304" i="1"/>
  <c r="I4349" i="1"/>
  <c r="F3956" i="1"/>
  <c r="E3956" i="1"/>
  <c r="E3767" i="1"/>
  <c r="F3767" i="1"/>
  <c r="G4115" i="1"/>
  <c r="F4544" i="1"/>
  <c r="E4544" i="1"/>
  <c r="F4692" i="1"/>
  <c r="E4692" i="1"/>
  <c r="E4211" i="1"/>
  <c r="F4211" i="1"/>
  <c r="I2802" i="1"/>
  <c r="G2944" i="1"/>
  <c r="F2792" i="1"/>
  <c r="E2792" i="1"/>
  <c r="G3049" i="1"/>
  <c r="I2778" i="1"/>
  <c r="G3161" i="1"/>
  <c r="F3182" i="1"/>
  <c r="E3182" i="1"/>
  <c r="G3116" i="1"/>
  <c r="G3413" i="1"/>
  <c r="I3287" i="1"/>
  <c r="F3803" i="1"/>
  <c r="E3803" i="1"/>
  <c r="G3705" i="1"/>
  <c r="I3638" i="1"/>
  <c r="G3576" i="1"/>
  <c r="G3497" i="1"/>
  <c r="I3388" i="1"/>
  <c r="AS1298" i="1"/>
  <c r="I2902" i="1"/>
  <c r="G2887" i="1"/>
  <c r="F3022" i="1"/>
  <c r="E3022" i="1"/>
  <c r="E3128" i="1"/>
  <c r="F3128" i="1"/>
  <c r="G3308" i="1"/>
  <c r="I3194" i="1"/>
  <c r="G3251" i="1"/>
  <c r="I3826" i="1"/>
  <c r="I3668" i="1"/>
  <c r="I3565" i="1"/>
  <c r="G3483" i="1"/>
  <c r="G3425" i="1"/>
  <c r="E3358" i="1"/>
  <c r="F3358" i="1"/>
  <c r="I3032" i="1"/>
  <c r="I3037" i="1"/>
  <c r="I4090" i="1"/>
  <c r="I4043" i="1"/>
  <c r="F3999" i="1"/>
  <c r="E3999" i="1"/>
  <c r="I4009" i="1"/>
  <c r="I3877" i="1"/>
  <c r="I3842" i="1"/>
  <c r="E3909" i="1"/>
  <c r="F3909" i="1"/>
  <c r="I3623" i="1"/>
  <c r="F3456" i="1"/>
  <c r="E3456" i="1"/>
  <c r="E3870" i="1"/>
  <c r="F3870" i="1"/>
  <c r="G3890" i="1"/>
  <c r="F3997" i="1"/>
  <c r="E3997" i="1"/>
  <c r="E3237" i="1"/>
  <c r="F3237" i="1"/>
  <c r="I4661" i="1"/>
  <c r="I4601" i="1"/>
  <c r="I4711" i="1"/>
  <c r="I4695" i="1"/>
  <c r="I4627" i="1"/>
  <c r="G4732" i="1"/>
  <c r="F4436" i="1"/>
  <c r="E4436" i="1"/>
  <c r="G4547" i="1"/>
  <c r="I4564" i="1"/>
  <c r="G4545" i="1"/>
  <c r="E4297" i="1"/>
  <c r="G4297" i="1"/>
  <c r="G2851" i="1"/>
  <c r="G2888" i="1"/>
  <c r="G3142" i="1"/>
  <c r="I3508" i="1"/>
  <c r="I3027" i="1"/>
  <c r="I4064" i="1"/>
  <c r="I3763" i="1"/>
  <c r="I4429" i="1"/>
  <c r="G4391" i="1"/>
  <c r="E4702" i="1"/>
  <c r="F4702" i="1"/>
  <c r="G4407" i="1"/>
  <c r="E3100" i="1"/>
  <c r="F3100" i="1"/>
  <c r="I3005" i="1"/>
  <c r="G3090" i="1"/>
  <c r="E3018" i="1"/>
  <c r="F3018" i="1"/>
  <c r="G3102" i="1"/>
  <c r="E2864" i="1"/>
  <c r="F2864" i="1"/>
  <c r="F3355" i="1"/>
  <c r="E3355" i="1"/>
  <c r="F3203" i="1"/>
  <c r="E3203" i="1"/>
  <c r="F3765" i="1"/>
  <c r="E3765" i="1"/>
  <c r="I3662" i="1"/>
  <c r="I3582" i="1"/>
  <c r="I3520" i="1"/>
  <c r="G3438" i="1"/>
  <c r="F3309" i="1"/>
  <c r="E3309" i="1"/>
  <c r="I3538" i="1"/>
  <c r="I2850" i="1"/>
  <c r="I4159" i="1"/>
  <c r="I4128" i="1"/>
  <c r="I4096" i="1"/>
  <c r="F3976" i="1"/>
  <c r="E3976" i="1"/>
  <c r="I3938" i="1"/>
  <c r="F4486" i="1"/>
  <c r="E4486" i="1"/>
  <c r="G4340" i="1"/>
  <c r="I4404" i="1"/>
  <c r="I4444" i="1"/>
  <c r="I4227" i="1"/>
  <c r="G3636" i="1"/>
  <c r="F3672" i="1"/>
  <c r="E3672" i="1"/>
  <c r="F4143" i="1"/>
  <c r="E4143" i="1"/>
  <c r="E4288" i="1"/>
  <c r="F4288" i="1"/>
  <c r="F4512" i="1"/>
  <c r="E4512" i="1"/>
  <c r="E2895" i="1"/>
  <c r="F2895" i="1"/>
  <c r="I3025" i="1"/>
  <c r="G2981" i="1"/>
  <c r="I2842" i="1"/>
  <c r="E2771" i="1"/>
  <c r="F2771" i="1"/>
  <c r="G3304" i="1"/>
  <c r="I3257" i="1"/>
  <c r="I3206" i="1"/>
  <c r="I3539" i="1"/>
  <c r="E3447" i="1"/>
  <c r="F3447" i="1"/>
  <c r="F3098" i="1"/>
  <c r="E3098" i="1"/>
  <c r="G3800" i="1"/>
  <c r="I3720" i="1"/>
  <c r="I3649" i="1"/>
  <c r="E3036" i="1"/>
  <c r="F3036" i="1"/>
  <c r="E3847" i="1"/>
  <c r="F3847" i="1"/>
  <c r="F3674" i="1"/>
  <c r="E3674" i="1"/>
  <c r="E3580" i="1"/>
  <c r="F3580" i="1"/>
  <c r="I3597" i="1"/>
  <c r="I3360" i="1"/>
  <c r="I4199" i="1"/>
  <c r="G4114" i="1"/>
  <c r="F4388" i="1"/>
  <c r="E4388" i="1"/>
  <c r="I4217" i="1"/>
  <c r="I4333" i="1"/>
  <c r="I4378" i="1"/>
  <c r="F4299" i="1"/>
  <c r="E4299" i="1"/>
  <c r="I4350" i="1"/>
  <c r="E4225" i="1"/>
  <c r="F4225" i="1"/>
  <c r="G4174" i="1"/>
  <c r="I4369" i="1"/>
  <c r="I4439" i="1"/>
  <c r="E4339" i="1"/>
  <c r="F4339" i="1"/>
  <c r="F4405" i="1"/>
  <c r="E4405" i="1"/>
  <c r="E4361" i="1"/>
  <c r="F4361" i="1"/>
  <c r="F4745" i="1"/>
  <c r="E4745" i="1"/>
  <c r="G4583" i="1"/>
  <c r="F4600" i="1"/>
  <c r="E4600" i="1"/>
  <c r="I4377" i="1"/>
  <c r="F3852" i="1"/>
  <c r="E3852" i="1"/>
  <c r="E3783" i="1"/>
  <c r="F3783" i="1"/>
  <c r="G4535" i="1"/>
  <c r="I3059" i="1"/>
  <c r="E2803" i="1"/>
  <c r="F2803" i="1"/>
  <c r="I2951" i="1"/>
  <c r="E2899" i="1"/>
  <c r="F2899" i="1"/>
  <c r="I3052" i="1"/>
  <c r="I3152" i="1"/>
  <c r="I2800" i="1"/>
  <c r="I3242" i="1"/>
  <c r="I3306" i="1"/>
  <c r="E2835" i="1"/>
  <c r="F2835" i="1"/>
  <c r="F3687" i="1"/>
  <c r="E3687" i="1"/>
  <c r="F3599" i="1"/>
  <c r="E3599" i="1"/>
  <c r="F3523" i="1"/>
  <c r="E3523" i="1"/>
  <c r="I3437" i="1"/>
  <c r="I3364" i="1"/>
  <c r="F3144" i="1"/>
  <c r="E3144" i="1"/>
  <c r="G3184" i="1"/>
  <c r="I4132" i="1"/>
  <c r="G4058" i="1"/>
  <c r="I4012" i="1"/>
  <c r="I4024" i="1"/>
  <c r="G3896" i="1"/>
  <c r="G3873" i="1"/>
  <c r="I3962" i="1"/>
  <c r="F3699" i="1"/>
  <c r="E3699" i="1"/>
  <c r="I3494" i="1"/>
  <c r="E4703" i="1"/>
  <c r="F4703" i="1"/>
  <c r="I2895" i="1"/>
  <c r="F3025" i="1"/>
  <c r="E3025" i="1"/>
  <c r="I2981" i="1"/>
  <c r="G2842" i="1"/>
  <c r="I2771" i="1"/>
  <c r="F3304" i="1"/>
  <c r="E3304" i="1"/>
  <c r="E3257" i="1"/>
  <c r="F3257" i="1"/>
  <c r="E3206" i="1"/>
  <c r="F3206" i="1"/>
  <c r="E3539" i="1"/>
  <c r="F3539" i="1"/>
  <c r="I3447" i="1"/>
  <c r="E3288" i="1"/>
  <c r="G3288" i="1"/>
  <c r="G3098" i="1"/>
  <c r="E3800" i="1"/>
  <c r="F3800" i="1"/>
  <c r="E3720" i="1"/>
  <c r="F3720" i="1"/>
  <c r="G3649" i="1"/>
  <c r="I3036" i="1"/>
  <c r="I3847" i="1"/>
  <c r="G3674" i="1"/>
  <c r="G3580" i="1"/>
  <c r="G3597" i="1"/>
  <c r="F3360" i="1"/>
  <c r="E3360" i="1"/>
  <c r="F4199" i="1"/>
  <c r="E4199" i="1"/>
  <c r="E4114" i="1"/>
  <c r="F4114" i="1"/>
  <c r="G4388" i="1"/>
  <c r="E4217" i="1"/>
  <c r="F4217" i="1"/>
  <c r="E4333" i="1"/>
  <c r="F4333" i="1"/>
  <c r="F4378" i="1"/>
  <c r="E4378" i="1"/>
  <c r="I4299" i="1"/>
  <c r="G4225" i="1"/>
  <c r="I4174" i="1"/>
  <c r="F4369" i="1"/>
  <c r="E4369" i="1"/>
  <c r="F4439" i="1"/>
  <c r="E4439" i="1"/>
  <c r="G4339" i="1"/>
  <c r="G4405" i="1"/>
  <c r="G4361" i="1"/>
  <c r="I4745" i="1"/>
  <c r="I4583" i="1"/>
  <c r="G4600" i="1"/>
  <c r="E4377" i="1"/>
  <c r="F4377" i="1"/>
  <c r="G3852" i="1"/>
  <c r="G3783" i="1"/>
  <c r="I4535" i="1"/>
  <c r="E3059" i="1"/>
  <c r="F3059" i="1"/>
  <c r="G2803" i="1"/>
  <c r="E2951" i="1"/>
  <c r="F2951" i="1"/>
  <c r="G2899" i="1"/>
  <c r="F3052" i="1"/>
  <c r="E3052" i="1"/>
  <c r="F3152" i="1"/>
  <c r="E3152" i="1"/>
  <c r="E2800" i="1"/>
  <c r="F2800" i="1"/>
  <c r="E3242" i="1"/>
  <c r="F3242" i="1"/>
  <c r="F3306" i="1"/>
  <c r="E3306" i="1"/>
  <c r="G2835" i="1"/>
  <c r="G3687" i="1"/>
  <c r="G3599" i="1"/>
  <c r="G3523" i="1"/>
  <c r="E3437" i="1"/>
  <c r="F3437" i="1"/>
  <c r="G3364" i="1"/>
  <c r="G3144" i="1"/>
  <c r="F3184" i="1"/>
  <c r="E3184" i="1"/>
  <c r="F4132" i="1"/>
  <c r="E4132" i="1"/>
  <c r="E4058" i="1"/>
  <c r="F4058" i="1"/>
  <c r="G4012" i="1"/>
  <c r="F4024" i="1"/>
  <c r="E4024" i="1"/>
  <c r="E3896" i="1"/>
  <c r="F3896" i="1"/>
  <c r="F3873" i="1"/>
  <c r="E3873" i="1"/>
  <c r="F3962" i="1"/>
  <c r="E3962" i="1"/>
  <c r="G3699" i="1"/>
  <c r="F3494" i="1"/>
  <c r="E3494" i="1"/>
  <c r="E3955" i="1"/>
  <c r="F3955" i="1"/>
  <c r="G3920" i="1"/>
  <c r="F4098" i="1"/>
  <c r="E4098" i="1"/>
  <c r="I3399" i="1"/>
  <c r="E4672" i="1"/>
  <c r="F4672" i="1"/>
  <c r="F4631" i="1"/>
  <c r="E4631" i="1"/>
  <c r="I3348" i="1"/>
  <c r="G4707" i="1"/>
  <c r="G4737" i="1"/>
  <c r="E4453" i="1"/>
  <c r="F4453" i="1"/>
  <c r="G4417" i="1"/>
  <c r="F4588" i="1"/>
  <c r="E4588" i="1"/>
  <c r="G4566" i="1"/>
  <c r="E4449" i="1"/>
  <c r="F4449" i="1"/>
  <c r="E2986" i="1"/>
  <c r="F2986" i="1"/>
  <c r="I2813" i="1"/>
  <c r="F2950" i="1"/>
  <c r="E2950" i="1"/>
  <c r="G2804" i="1"/>
  <c r="I3085" i="1"/>
  <c r="I2811" i="1"/>
  <c r="I3172" i="1"/>
  <c r="G3193" i="1"/>
  <c r="I3139" i="1"/>
  <c r="E3428" i="1"/>
  <c r="F3428" i="1"/>
  <c r="I3325" i="1"/>
  <c r="I2870" i="1"/>
  <c r="F3725" i="1"/>
  <c r="E3725" i="1"/>
  <c r="F3689" i="1"/>
  <c r="E3689" i="1"/>
  <c r="I3591" i="1"/>
  <c r="I3537" i="1"/>
  <c r="F3397" i="1"/>
  <c r="E3397" i="1"/>
  <c r="E3656" i="1"/>
  <c r="F3656" i="1"/>
  <c r="I3439" i="1"/>
  <c r="I3260" i="1"/>
  <c r="F3244" i="1"/>
  <c r="E3244" i="1"/>
  <c r="I4182" i="1"/>
  <c r="E4041" i="1"/>
  <c r="F4041" i="1"/>
  <c r="I4001" i="1"/>
  <c r="I4210" i="1"/>
  <c r="I4086" i="1"/>
  <c r="I4171" i="1"/>
  <c r="I4277" i="1"/>
  <c r="I4226" i="1"/>
  <c r="E4254" i="1"/>
  <c r="F4254" i="1"/>
  <c r="I3232" i="1"/>
  <c r="I3854" i="1"/>
  <c r="F4026" i="1"/>
  <c r="E4026" i="1"/>
  <c r="E4240" i="1"/>
  <c r="F4240" i="1"/>
  <c r="I4060" i="1"/>
  <c r="F4107" i="1"/>
  <c r="E4107" i="1"/>
  <c r="G3968" i="1"/>
  <c r="G4738" i="1"/>
  <c r="G4065" i="1"/>
  <c r="E3987" i="1"/>
  <c r="F3987" i="1"/>
  <c r="G3916" i="1"/>
  <c r="E4603" i="1"/>
  <c r="G4603" i="1"/>
  <c r="E3512" i="1"/>
  <c r="F3512" i="1"/>
  <c r="E3035" i="1"/>
  <c r="F3035" i="1"/>
  <c r="G4717" i="1"/>
  <c r="G2819" i="1"/>
  <c r="G2955" i="1"/>
  <c r="F2822" i="1"/>
  <c r="E2822" i="1"/>
  <c r="I3097" i="1"/>
  <c r="F2816" i="1"/>
  <c r="E2816" i="1"/>
  <c r="I3185" i="1"/>
  <c r="I3209" i="1"/>
  <c r="I3143" i="1"/>
  <c r="I3451" i="1"/>
  <c r="I3330" i="1"/>
  <c r="G2941" i="1"/>
  <c r="G3731" i="1"/>
  <c r="I3696" i="1"/>
  <c r="I3600" i="1"/>
  <c r="I3540" i="1"/>
  <c r="I3423" i="1"/>
  <c r="F3665" i="1"/>
  <c r="E3665" i="1"/>
  <c r="I3462" i="1"/>
  <c r="F3314" i="1"/>
  <c r="E3314" i="1"/>
  <c r="G3261" i="1"/>
  <c r="E4185" i="1"/>
  <c r="F4185" i="1"/>
  <c r="I4048" i="1"/>
  <c r="I4006" i="1"/>
  <c r="I4246" i="1"/>
  <c r="I4097" i="1"/>
  <c r="G4176" i="1"/>
  <c r="I4292" i="1"/>
  <c r="I4229" i="1"/>
  <c r="I4261" i="1"/>
  <c r="G3833" i="1"/>
  <c r="E3943" i="1"/>
  <c r="F3943" i="1"/>
  <c r="I4116" i="1"/>
  <c r="I4255" i="1"/>
  <c r="F4071" i="1"/>
  <c r="E4071" i="1"/>
  <c r="E4019" i="1"/>
  <c r="G4019" i="1"/>
  <c r="G4598" i="1"/>
  <c r="E4136" i="1"/>
  <c r="F4136" i="1"/>
  <c r="I4035" i="1"/>
  <c r="I4483" i="1"/>
  <c r="I4614" i="1"/>
  <c r="I3121" i="1"/>
  <c r="G2825" i="1"/>
  <c r="I2965" i="1"/>
  <c r="G2837" i="1"/>
  <c r="I3101" i="1"/>
  <c r="E2834" i="1"/>
  <c r="F2834" i="1"/>
  <c r="I3199" i="1"/>
  <c r="F3214" i="1"/>
  <c r="E3214" i="1"/>
  <c r="G3147" i="1"/>
  <c r="I3468" i="1"/>
  <c r="E3372" i="1"/>
  <c r="F3372" i="1"/>
  <c r="I3149" i="1"/>
  <c r="I3749" i="1"/>
  <c r="E3701" i="1"/>
  <c r="F3701" i="1"/>
  <c r="G3633" i="1"/>
  <c r="F3552" i="1"/>
  <c r="E3552" i="1"/>
  <c r="I3450" i="1"/>
  <c r="I3685" i="1"/>
  <c r="I3491" i="1"/>
  <c r="I3324" i="1"/>
  <c r="G3278" i="1"/>
  <c r="F4193" i="1"/>
  <c r="E4193" i="1"/>
  <c r="I4053" i="1"/>
  <c r="G4014" i="1"/>
  <c r="I4251" i="1"/>
  <c r="I4118" i="1"/>
  <c r="F4189" i="1"/>
  <c r="E4189" i="1"/>
  <c r="I4298" i="1"/>
  <c r="I4249" i="1"/>
  <c r="I4266" i="1"/>
  <c r="G3853" i="1"/>
  <c r="G3960" i="1"/>
  <c r="I4198" i="1"/>
  <c r="I4290" i="1"/>
  <c r="G4082" i="1"/>
  <c r="I4180" i="1"/>
  <c r="G4034" i="1"/>
  <c r="E4615" i="1"/>
  <c r="G4615" i="1"/>
  <c r="G4173" i="1"/>
  <c r="G4072" i="1"/>
  <c r="I3651" i="1"/>
  <c r="G4670" i="1"/>
  <c r="F2911" i="1"/>
  <c r="E2911" i="1"/>
  <c r="I3041" i="1"/>
  <c r="I3785" i="1"/>
  <c r="I3516" i="1"/>
  <c r="F3961" i="1"/>
  <c r="E3961" i="1"/>
  <c r="I4094" i="1"/>
  <c r="G4480" i="1"/>
  <c r="F4069" i="1"/>
  <c r="E4069" i="1"/>
  <c r="I4604" i="1"/>
  <c r="I4586" i="1"/>
  <c r="G4582" i="1"/>
  <c r="F3073" i="1"/>
  <c r="E3073" i="1"/>
  <c r="I4536" i="1"/>
  <c r="E3692" i="1"/>
  <c r="F3692" i="1"/>
  <c r="F4658" i="1"/>
  <c r="E4658" i="1"/>
  <c r="I3093" i="1"/>
  <c r="E2832" i="1"/>
  <c r="F2832" i="1"/>
  <c r="I3004" i="1"/>
  <c r="E2952" i="1"/>
  <c r="F2952" i="1"/>
  <c r="I3075" i="1"/>
  <c r="I2915" i="1"/>
  <c r="E3042" i="1"/>
  <c r="F3042" i="1"/>
  <c r="I3300" i="1"/>
  <c r="I3339" i="1"/>
  <c r="I3046" i="1"/>
  <c r="F3737" i="1"/>
  <c r="E3737" i="1"/>
  <c r="F3626" i="1"/>
  <c r="E3626" i="1"/>
  <c r="I3557" i="1"/>
  <c r="I3484" i="1"/>
  <c r="I3426" i="1"/>
  <c r="E3255" i="1"/>
  <c r="F3255" i="1"/>
  <c r="I3446" i="1"/>
  <c r="I4168" i="1"/>
  <c r="I4120" i="1"/>
  <c r="I4102" i="1"/>
  <c r="F4055" i="1"/>
  <c r="E4055" i="1"/>
  <c r="I3934" i="1"/>
  <c r="E3903" i="1"/>
  <c r="F3903" i="1"/>
  <c r="E4045" i="1"/>
  <c r="F4045" i="1"/>
  <c r="E3859" i="1"/>
  <c r="F3859" i="1"/>
  <c r="G3715" i="1"/>
  <c r="E4023" i="1"/>
  <c r="F4023" i="1"/>
  <c r="G4029" i="1"/>
  <c r="I4141" i="1"/>
  <c r="G3586" i="1"/>
  <c r="I4713" i="1"/>
  <c r="I4704" i="1"/>
  <c r="E3747" i="1"/>
  <c r="F3747" i="1"/>
  <c r="I4731" i="1"/>
  <c r="F4693" i="1"/>
  <c r="E4693" i="1"/>
  <c r="G3273" i="1"/>
  <c r="G4303" i="1"/>
  <c r="F4636" i="1"/>
  <c r="E4636" i="1"/>
  <c r="G4633" i="1"/>
  <c r="E4674" i="1"/>
  <c r="F4674" i="1"/>
  <c r="G2773" i="1"/>
  <c r="E2801" i="1"/>
  <c r="F2801" i="1"/>
  <c r="G2863" i="1"/>
  <c r="I3186" i="1"/>
  <c r="F3319" i="1"/>
  <c r="E3319" i="1"/>
  <c r="F3271" i="1"/>
  <c r="E3271" i="1"/>
  <c r="I3892" i="1"/>
  <c r="I3917" i="1"/>
  <c r="I3593" i="1"/>
  <c r="E3993" i="1"/>
  <c r="F3993" i="1"/>
  <c r="I4476" i="1"/>
  <c r="E4677" i="1"/>
  <c r="F4677" i="1"/>
  <c r="I3000" i="1"/>
  <c r="I4568" i="1"/>
  <c r="F4589" i="1"/>
  <c r="E4589" i="1"/>
  <c r="F4514" i="1"/>
  <c r="E4514" i="1"/>
  <c r="I4452" i="1"/>
  <c r="I2847" i="1"/>
  <c r="F2975" i="1"/>
  <c r="E2975" i="1"/>
  <c r="E2898" i="1"/>
  <c r="F2898" i="1"/>
  <c r="G2777" i="1"/>
  <c r="G2854" i="1"/>
  <c r="F3223" i="1"/>
  <c r="E3223" i="1"/>
  <c r="I3221" i="1"/>
  <c r="I3156" i="1"/>
  <c r="E3476" i="1"/>
  <c r="F3476" i="1"/>
  <c r="I3393" i="1"/>
  <c r="I3179" i="1"/>
  <c r="G3778" i="1"/>
  <c r="E3732" i="1"/>
  <c r="F3732" i="1"/>
  <c r="I3654" i="1"/>
  <c r="I3568" i="1"/>
  <c r="G3466" i="1"/>
  <c r="I3738" i="1"/>
  <c r="I3553" i="1"/>
  <c r="F3415" i="1"/>
  <c r="E3415" i="1"/>
  <c r="E3391" i="1"/>
  <c r="F3391" i="1"/>
  <c r="I2889" i="1"/>
  <c r="I4079" i="1"/>
  <c r="I4028" i="1"/>
  <c r="I4260" i="1"/>
  <c r="I4152" i="1"/>
  <c r="I4236" i="1"/>
  <c r="I4324" i="1"/>
  <c r="I4265" i="1"/>
  <c r="I4302" i="1"/>
  <c r="I3926" i="1"/>
  <c r="G4078" i="1"/>
  <c r="I4243" i="1"/>
  <c r="I4308" i="1"/>
  <c r="G4121" i="1"/>
  <c r="I4233" i="1"/>
  <c r="G4095" i="1"/>
  <c r="G4656" i="1"/>
  <c r="I4256" i="1"/>
  <c r="F4359" i="1"/>
  <c r="E4359" i="1"/>
  <c r="G3893" i="1"/>
  <c r="F4269" i="1"/>
  <c r="E4269" i="1"/>
  <c r="I3562" i="1"/>
  <c r="F4683" i="1"/>
  <c r="E4683" i="1"/>
  <c r="G2818" i="1"/>
  <c r="I3009" i="1"/>
  <c r="I3127" i="1"/>
  <c r="G3110" i="1"/>
  <c r="F2931" i="1"/>
  <c r="E2931" i="1"/>
  <c r="G2903" i="1"/>
  <c r="I3122" i="1"/>
  <c r="I2992" i="1"/>
  <c r="I3274" i="1"/>
  <c r="I3645" i="1"/>
  <c r="E3550" i="1"/>
  <c r="F3550" i="1"/>
  <c r="F3409" i="1"/>
  <c r="E3409" i="1"/>
  <c r="I3331" i="1"/>
  <c r="G3210" i="1"/>
  <c r="F3120" i="1"/>
  <c r="E3120" i="1"/>
  <c r="G3733" i="1"/>
  <c r="G3298" i="1"/>
  <c r="I3970" i="1"/>
  <c r="I3857" i="1"/>
  <c r="F3751" i="1"/>
  <c r="E3751" i="1"/>
  <c r="G3819" i="1"/>
  <c r="I3667" i="1"/>
  <c r="I3432" i="1"/>
  <c r="I3382" i="1"/>
  <c r="G4501" i="1"/>
  <c r="I4366" i="1"/>
  <c r="G4422" i="1"/>
  <c r="I3105" i="1"/>
  <c r="G3644" i="1"/>
  <c r="F4457" i="1"/>
  <c r="E4457" i="1"/>
  <c r="G4408" i="1"/>
  <c r="I4549" i="1"/>
  <c r="I4554" i="1"/>
  <c r="I4489" i="1"/>
  <c r="I4606" i="1"/>
  <c r="I3851" i="1"/>
  <c r="I3375" i="1"/>
  <c r="I4385" i="1"/>
  <c r="E3850" i="1"/>
  <c r="F3850" i="1"/>
  <c r="F4680" i="1"/>
  <c r="E4680" i="1"/>
  <c r="I4471" i="1"/>
  <c r="F2995" i="1"/>
  <c r="E2995" i="1"/>
  <c r="F4445" i="1"/>
  <c r="E4445" i="1"/>
  <c r="I3011" i="1"/>
  <c r="I3118" i="1"/>
  <c r="E2897" i="1"/>
  <c r="F2897" i="1"/>
  <c r="E2882" i="1"/>
  <c r="F2882" i="1"/>
  <c r="I3006" i="1"/>
  <c r="F3112" i="1"/>
  <c r="E3112" i="1"/>
  <c r="I3305" i="1"/>
  <c r="I3177" i="1"/>
  <c r="I3240" i="1"/>
  <c r="I3821" i="1"/>
  <c r="G3661" i="1"/>
  <c r="G3556" i="1"/>
  <c r="G3472" i="1"/>
  <c r="F3422" i="1"/>
  <c r="E3422" i="1"/>
  <c r="I3352" i="1"/>
  <c r="G2973" i="1"/>
  <c r="E2772" i="1"/>
  <c r="F2772" i="1"/>
  <c r="I4087" i="1"/>
  <c r="G4040" i="1"/>
  <c r="I4004" i="1"/>
  <c r="E3872" i="1"/>
  <c r="F3872" i="1"/>
  <c r="I3839" i="1"/>
  <c r="E3898" i="1"/>
  <c r="F3898" i="1"/>
  <c r="I3609" i="1"/>
  <c r="I3408" i="1"/>
  <c r="G3860" i="1"/>
  <c r="F3879" i="1"/>
  <c r="E3879" i="1"/>
  <c r="E3990" i="1"/>
  <c r="F3990" i="1"/>
  <c r="G3822" i="1"/>
  <c r="I4641" i="1"/>
  <c r="I4577" i="1"/>
  <c r="G4701" i="1"/>
  <c r="G4528" i="1"/>
  <c r="I4624" i="1"/>
  <c r="F1617" i="1"/>
  <c r="AS777" i="1"/>
  <c r="AS1314" i="1"/>
  <c r="C2831" i="1"/>
  <c r="G2831" i="1" s="1"/>
  <c r="H2831" i="1"/>
  <c r="D2831" i="1"/>
  <c r="I2764" i="1"/>
  <c r="I3039" i="1"/>
  <c r="I2770" i="1"/>
  <c r="I3155" i="1"/>
  <c r="I3176" i="1"/>
  <c r="I3054" i="1"/>
  <c r="I3396" i="1"/>
  <c r="E3252" i="1"/>
  <c r="F3252" i="1"/>
  <c r="F3793" i="1"/>
  <c r="E3793" i="1"/>
  <c r="I3693" i="1"/>
  <c r="E3627" i="1"/>
  <c r="F3627" i="1"/>
  <c r="I3570" i="1"/>
  <c r="F3493" i="1"/>
  <c r="E3493" i="1"/>
  <c r="I3370" i="1"/>
  <c r="I3619" i="1"/>
  <c r="G3224" i="1"/>
  <c r="I4201" i="1"/>
  <c r="I4162" i="1"/>
  <c r="I4112" i="1"/>
  <c r="F4005" i="1"/>
  <c r="E4005" i="1"/>
  <c r="G3982" i="1"/>
  <c r="G4092" i="1"/>
  <c r="E3971" i="1"/>
  <c r="F3971" i="1"/>
  <c r="I4074" i="1"/>
  <c r="I4208" i="1"/>
  <c r="G4177" i="1"/>
  <c r="G4242" i="1"/>
  <c r="G3723" i="1"/>
  <c r="E3518" i="1"/>
  <c r="F3518" i="1"/>
  <c r="E3855" i="1"/>
  <c r="F3855" i="1"/>
  <c r="I4166" i="1"/>
  <c r="E3635" i="1"/>
  <c r="F3635" i="1"/>
  <c r="F3807" i="1"/>
  <c r="E3807" i="1"/>
  <c r="G3901" i="1"/>
  <c r="G4700" i="1"/>
  <c r="I3874" i="1"/>
  <c r="F3650" i="1"/>
  <c r="E3650" i="1"/>
  <c r="I4726" i="1"/>
  <c r="I4434" i="1"/>
  <c r="I3082" i="1"/>
  <c r="I3010" i="1"/>
  <c r="I3263" i="1"/>
  <c r="G3401" i="1"/>
  <c r="I3434" i="1"/>
  <c r="I3474" i="1"/>
  <c r="I4262" i="1"/>
  <c r="I4513" i="1"/>
  <c r="G4122" i="1"/>
  <c r="E4591" i="1"/>
  <c r="F4591" i="1"/>
  <c r="I2924" i="1"/>
  <c r="I2805" i="1"/>
  <c r="E2906" i="1"/>
  <c r="F2906" i="1"/>
  <c r="I3230" i="1"/>
  <c r="I3233" i="1"/>
  <c r="I3167" i="1"/>
  <c r="I3504" i="1"/>
  <c r="I3429" i="1"/>
  <c r="I3198" i="1"/>
  <c r="F2790" i="1"/>
  <c r="E2790" i="1"/>
  <c r="I3758" i="1"/>
  <c r="I3673" i="1"/>
  <c r="I3587" i="1"/>
  <c r="E2767" i="1"/>
  <c r="F2767" i="1"/>
  <c r="I3782" i="1"/>
  <c r="I3595" i="1"/>
  <c r="G3528" i="1"/>
  <c r="I3475" i="1"/>
  <c r="I3135" i="1"/>
  <c r="I4123" i="1"/>
  <c r="G4062" i="1"/>
  <c r="F3510" i="1"/>
  <c r="E3510" i="1"/>
  <c r="I3285" i="1"/>
  <c r="I3681" i="1"/>
  <c r="I3861" i="1"/>
  <c r="G4310" i="1"/>
  <c r="G4430" i="1"/>
  <c r="I4264" i="1"/>
  <c r="I4714" i="1"/>
  <c r="I4520" i="1"/>
  <c r="G2846" i="1"/>
  <c r="E3024" i="1"/>
  <c r="F3024" i="1"/>
  <c r="F2810" i="1"/>
  <c r="E2810" i="1"/>
  <c r="I2776" i="1"/>
  <c r="I2953" i="1"/>
  <c r="F2774" i="1"/>
  <c r="E2774" i="1"/>
  <c r="I3196" i="1"/>
  <c r="G3043" i="1"/>
  <c r="I3297" i="1"/>
  <c r="G3703" i="1"/>
  <c r="E3573" i="1"/>
  <c r="F3573" i="1"/>
  <c r="E3448" i="1"/>
  <c r="F3448" i="1"/>
  <c r="I3343" i="1"/>
  <c r="G3270" i="1"/>
  <c r="I3151" i="1"/>
  <c r="AS975" i="1"/>
  <c r="D3019" i="1"/>
  <c r="C3019" i="1"/>
  <c r="G3019" i="1" s="1"/>
  <c r="H3019" i="1"/>
  <c r="E2764" i="1"/>
  <c r="F2764" i="1"/>
  <c r="E3039" i="1"/>
  <c r="F3039" i="1"/>
  <c r="E2770" i="1"/>
  <c r="F2770" i="1"/>
  <c r="G3155" i="1"/>
  <c r="G3176" i="1"/>
  <c r="G3054" i="1"/>
  <c r="F3396" i="1"/>
  <c r="E3396" i="1"/>
  <c r="G3252" i="1"/>
  <c r="G3793" i="1"/>
  <c r="G3693" i="1"/>
  <c r="G3627" i="1"/>
  <c r="E3570" i="1"/>
  <c r="F3570" i="1"/>
  <c r="G3493" i="1"/>
  <c r="F3370" i="1"/>
  <c r="E3370" i="1"/>
  <c r="G3619" i="1"/>
  <c r="E3224" i="1"/>
  <c r="F3224" i="1"/>
  <c r="E4201" i="1"/>
  <c r="G4201" i="1"/>
  <c r="E4162" i="1"/>
  <c r="F4162" i="1"/>
  <c r="F4112" i="1"/>
  <c r="E4112" i="1"/>
  <c r="I4005" i="1"/>
  <c r="I3982" i="1"/>
  <c r="I4092" i="1"/>
  <c r="I3971" i="1"/>
  <c r="F4074" i="1"/>
  <c r="E4074" i="1"/>
  <c r="F4208" i="1"/>
  <c r="E4208" i="1"/>
  <c r="I4177" i="1"/>
  <c r="F4242" i="1"/>
  <c r="E4242" i="1"/>
  <c r="E3723" i="1"/>
  <c r="F3723" i="1"/>
  <c r="G3518" i="1"/>
  <c r="G3855" i="1"/>
  <c r="F4166" i="1"/>
  <c r="E4166" i="1"/>
  <c r="G3635" i="1"/>
  <c r="I3807" i="1"/>
  <c r="F3901" i="1"/>
  <c r="E3901" i="1"/>
  <c r="I4700" i="1"/>
  <c r="G3874" i="1"/>
  <c r="G3650" i="1"/>
  <c r="F4726" i="1"/>
  <c r="E4726" i="1"/>
  <c r="E4434" i="1"/>
  <c r="G4434" i="1"/>
  <c r="E3082" i="1"/>
  <c r="F3082" i="1"/>
  <c r="F3010" i="1"/>
  <c r="E3010" i="1"/>
  <c r="G3263" i="1"/>
  <c r="I3401" i="1"/>
  <c r="F3434" i="1"/>
  <c r="E3434" i="1"/>
  <c r="G3474" i="1"/>
  <c r="F4262" i="1"/>
  <c r="E4262" i="1"/>
  <c r="E3921" i="1"/>
  <c r="G3921" i="1"/>
  <c r="F4513" i="1"/>
  <c r="E4513" i="1"/>
  <c r="E4122" i="1"/>
  <c r="F4122" i="1"/>
  <c r="G4591" i="1"/>
  <c r="E2924" i="1"/>
  <c r="F2924" i="1"/>
  <c r="F2805" i="1"/>
  <c r="E2805" i="1"/>
  <c r="G2906" i="1"/>
  <c r="F3230" i="1"/>
  <c r="E3230" i="1"/>
  <c r="F3233" i="1"/>
  <c r="E3233" i="1"/>
  <c r="E3167" i="1"/>
  <c r="F3167" i="1"/>
  <c r="E3504" i="1"/>
  <c r="F3504" i="1"/>
  <c r="G3429" i="1"/>
  <c r="F3198" i="1"/>
  <c r="E3198" i="1"/>
  <c r="G2790" i="1"/>
  <c r="G3758" i="1"/>
  <c r="G3673" i="1"/>
  <c r="F3587" i="1"/>
  <c r="E3587" i="1"/>
  <c r="G2767" i="1"/>
  <c r="G3782" i="1"/>
  <c r="G3595" i="1"/>
  <c r="I3528" i="1"/>
  <c r="E3475" i="1"/>
  <c r="F3475" i="1"/>
  <c r="E3135" i="1"/>
  <c r="F3135" i="1"/>
  <c r="F4123" i="1"/>
  <c r="E4123" i="1"/>
  <c r="E4062" i="1"/>
  <c r="F4062" i="1"/>
  <c r="G3510" i="1"/>
  <c r="F3285" i="1"/>
  <c r="E3285" i="1"/>
  <c r="E3681" i="1"/>
  <c r="F3681" i="1"/>
  <c r="F3861" i="1"/>
  <c r="E3861" i="1"/>
  <c r="I4310" i="1"/>
  <c r="I4430" i="1"/>
  <c r="E4264" i="1"/>
  <c r="F4264" i="1"/>
  <c r="E4714" i="1"/>
  <c r="F4714" i="1"/>
  <c r="G4520" i="1"/>
  <c r="E2846" i="1"/>
  <c r="F2846" i="1"/>
  <c r="G3024" i="1"/>
  <c r="G2810" i="1"/>
  <c r="E2776" i="1"/>
  <c r="F2776" i="1"/>
  <c r="G2953" i="1"/>
  <c r="G2774" i="1"/>
  <c r="F3196" i="1"/>
  <c r="E3196" i="1"/>
  <c r="F3043" i="1"/>
  <c r="E3043" i="1"/>
  <c r="F3297" i="1"/>
  <c r="E3297" i="1"/>
  <c r="I3703" i="1"/>
  <c r="G3573" i="1"/>
  <c r="G3448" i="1"/>
  <c r="G3343" i="1"/>
  <c r="I3270" i="1"/>
  <c r="G4412" i="1"/>
  <c r="H2786" i="1"/>
  <c r="C2786" i="1"/>
  <c r="G2786" i="1" s="1"/>
  <c r="D2786" i="1"/>
  <c r="G2764" i="1"/>
  <c r="G3039" i="1"/>
  <c r="G2770" i="1"/>
  <c r="F3155" i="1"/>
  <c r="E3155" i="1"/>
  <c r="E3176" i="1"/>
  <c r="F3176" i="1"/>
  <c r="E3054" i="1"/>
  <c r="F3054" i="1"/>
  <c r="G3396" i="1"/>
  <c r="I3252" i="1"/>
  <c r="I3793" i="1"/>
  <c r="F3693" i="1"/>
  <c r="E3693" i="1"/>
  <c r="I3627" i="1"/>
  <c r="G3570" i="1"/>
  <c r="I3493" i="1"/>
  <c r="G3370" i="1"/>
  <c r="F3619" i="1"/>
  <c r="E3619" i="1"/>
  <c r="I3224" i="1"/>
  <c r="G4162" i="1"/>
  <c r="G4112" i="1"/>
  <c r="G4005" i="1"/>
  <c r="F3982" i="1"/>
  <c r="E3982" i="1"/>
  <c r="E4092" i="1"/>
  <c r="F4092" i="1"/>
  <c r="G3971" i="1"/>
  <c r="G4074" i="1"/>
  <c r="G4208" i="1"/>
  <c r="E4177" i="1"/>
  <c r="F4177" i="1"/>
  <c r="I4242" i="1"/>
  <c r="I3723" i="1"/>
  <c r="I3518" i="1"/>
  <c r="I3855" i="1"/>
  <c r="G4166" i="1"/>
  <c r="I3635" i="1"/>
  <c r="G3807" i="1"/>
  <c r="I3901" i="1"/>
  <c r="F4700" i="1"/>
  <c r="E4700" i="1"/>
  <c r="F3874" i="1"/>
  <c r="E3874" i="1"/>
  <c r="I3650" i="1"/>
  <c r="G4726" i="1"/>
  <c r="G3082" i="1"/>
  <c r="G3010" i="1"/>
  <c r="F3263" i="1"/>
  <c r="E3263" i="1"/>
  <c r="F3401" i="1"/>
  <c r="E3401" i="1"/>
  <c r="G3434" i="1"/>
  <c r="F3474" i="1"/>
  <c r="E3474" i="1"/>
  <c r="G4262" i="1"/>
  <c r="I3921" i="1"/>
  <c r="G4513" i="1"/>
  <c r="I4122" i="1"/>
  <c r="I4591" i="1"/>
  <c r="G2924" i="1"/>
  <c r="G2805" i="1"/>
  <c r="I2906" i="1"/>
  <c r="G3230" i="1"/>
  <c r="G3233" i="1"/>
  <c r="G3167" i="1"/>
  <c r="G3504" i="1"/>
  <c r="E3429" i="1"/>
  <c r="F3429" i="1"/>
  <c r="G3198" i="1"/>
  <c r="I2790" i="1"/>
  <c r="E3758" i="1"/>
  <c r="F3758" i="1"/>
  <c r="F3673" i="1"/>
  <c r="E3673" i="1"/>
  <c r="G3587" i="1"/>
  <c r="I2767" i="1"/>
  <c r="E3782" i="1"/>
  <c r="F3782" i="1"/>
  <c r="F3595" i="1"/>
  <c r="E3595" i="1"/>
  <c r="F3528" i="1"/>
  <c r="E3528" i="1"/>
  <c r="G3475" i="1"/>
  <c r="G3135" i="1"/>
  <c r="G4123" i="1"/>
  <c r="I4062" i="1"/>
  <c r="I3510" i="1"/>
  <c r="G3285" i="1"/>
  <c r="G3681" i="1"/>
  <c r="G3861" i="1"/>
  <c r="F4310" i="1"/>
  <c r="E4310" i="1"/>
  <c r="F4430" i="1"/>
  <c r="E4430" i="1"/>
  <c r="G4264" i="1"/>
  <c r="G4714" i="1"/>
  <c r="F4520" i="1"/>
  <c r="E4520" i="1"/>
  <c r="I2846" i="1"/>
  <c r="I3024" i="1"/>
  <c r="I2810" i="1"/>
  <c r="G2776" i="1"/>
  <c r="F2953" i="1"/>
  <c r="E2953" i="1"/>
  <c r="I2774" i="1"/>
  <c r="G3196" i="1"/>
  <c r="I3043" i="1"/>
  <c r="G3297" i="1"/>
  <c r="E3703" i="1"/>
  <c r="F3703" i="1"/>
  <c r="I3573" i="1"/>
  <c r="I3448" i="1"/>
  <c r="F3343" i="1"/>
  <c r="E3343" i="1"/>
  <c r="E3270" i="1"/>
  <c r="F3270" i="1"/>
  <c r="G3151" i="1"/>
  <c r="AS2215" i="1"/>
  <c r="AS2181" i="1"/>
  <c r="H2892" i="1"/>
  <c r="I2892" i="1" s="1"/>
  <c r="C2892" i="1"/>
  <c r="G2892" i="1" s="1"/>
  <c r="D2892" i="1"/>
  <c r="F2960" i="1"/>
  <c r="E2960" i="1"/>
  <c r="I2833" i="1"/>
  <c r="F2762" i="1"/>
  <c r="E2762" i="1"/>
  <c r="I3282" i="1"/>
  <c r="E3253" i="1"/>
  <c r="F3253" i="1"/>
  <c r="I3200" i="1"/>
  <c r="I3526" i="1"/>
  <c r="I3444" i="1"/>
  <c r="G3280" i="1"/>
  <c r="G3065" i="1"/>
  <c r="I3794" i="1"/>
  <c r="G3709" i="1"/>
  <c r="I3643" i="1"/>
  <c r="I3014" i="1"/>
  <c r="I3830" i="1"/>
  <c r="I3641" i="1"/>
  <c r="F3571" i="1"/>
  <c r="E3571" i="1"/>
  <c r="E3529" i="1"/>
  <c r="F3529" i="1"/>
  <c r="G3334" i="1"/>
  <c r="I4194" i="1"/>
  <c r="I4109" i="1"/>
  <c r="I4386" i="1"/>
  <c r="I4203" i="1"/>
  <c r="I4323" i="1"/>
  <c r="I4375" i="1"/>
  <c r="F4295" i="1"/>
  <c r="E4295" i="1"/>
  <c r="F4344" i="1"/>
  <c r="E4344" i="1"/>
  <c r="E4219" i="1"/>
  <c r="F4219" i="1"/>
  <c r="I4161" i="1"/>
  <c r="G4353" i="1"/>
  <c r="I4420" i="1"/>
  <c r="I4209" i="1"/>
  <c r="E4365" i="1"/>
  <c r="F4365" i="1"/>
  <c r="E4357" i="1"/>
  <c r="F4357" i="1"/>
  <c r="I4733" i="1"/>
  <c r="I4563" i="1"/>
  <c r="I4595" i="1"/>
  <c r="I4327" i="1"/>
  <c r="F4437" i="1"/>
  <c r="E4437" i="1"/>
  <c r="E2982" i="1"/>
  <c r="F2982" i="1"/>
  <c r="I3292" i="1"/>
  <c r="G3499" i="1"/>
  <c r="G3421" i="1"/>
  <c r="E2807" i="1"/>
  <c r="F2807" i="1"/>
  <c r="E3792" i="1"/>
  <c r="F3792" i="1"/>
  <c r="I4317" i="1"/>
  <c r="I3746" i="1"/>
  <c r="I4667" i="1"/>
  <c r="I4653" i="1"/>
  <c r="G4618" i="1"/>
  <c r="I3096" i="1"/>
  <c r="I2926" i="1"/>
  <c r="I2883" i="1"/>
  <c r="I3050" i="1"/>
  <c r="E2972" i="1"/>
  <c r="F2972" i="1"/>
  <c r="F3266" i="1"/>
  <c r="E3266" i="1"/>
  <c r="I3625" i="1"/>
  <c r="F3531" i="1"/>
  <c r="E3531" i="1"/>
  <c r="I3406" i="1"/>
  <c r="I3328" i="1"/>
  <c r="I3180" i="1"/>
  <c r="E3067" i="1"/>
  <c r="F3067" i="1"/>
  <c r="I3721" i="1"/>
  <c r="E3284" i="1"/>
  <c r="F3284" i="1"/>
  <c r="I3965" i="1"/>
  <c r="E3831" i="1"/>
  <c r="F3831" i="1"/>
  <c r="I3740" i="1"/>
  <c r="F3810" i="1"/>
  <c r="E3810" i="1"/>
  <c r="I3606" i="1"/>
  <c r="I3395" i="1"/>
  <c r="I3858" i="1"/>
  <c r="F3889" i="1"/>
  <c r="E3889" i="1"/>
  <c r="E3954" i="1"/>
  <c r="F3954" i="1"/>
  <c r="G4140" i="1"/>
  <c r="I4272" i="1"/>
  <c r="I4419" i="1"/>
  <c r="I4742" i="1"/>
  <c r="E3864" i="1"/>
  <c r="F3864" i="1"/>
  <c r="I3653" i="1"/>
  <c r="I4709" i="1"/>
  <c r="E3038" i="1"/>
  <c r="F3038" i="1"/>
  <c r="I2781" i="1"/>
  <c r="E2937" i="1"/>
  <c r="F2937" i="1"/>
  <c r="I2893" i="1"/>
  <c r="I3045" i="1"/>
  <c r="I3141" i="1"/>
  <c r="F3311" i="1"/>
  <c r="E3311" i="1"/>
  <c r="I3228" i="1"/>
  <c r="I3293" i="1"/>
  <c r="G2788" i="1"/>
  <c r="G3676" i="1"/>
  <c r="I3574" i="1"/>
  <c r="I3501" i="1"/>
  <c r="I3430" i="1"/>
  <c r="G2815" i="1"/>
  <c r="E2966" i="1"/>
  <c r="F2966" i="1"/>
  <c r="G2943" i="1"/>
  <c r="I3211" i="1"/>
  <c r="I3092" i="1"/>
  <c r="G2984" i="1"/>
  <c r="F3742" i="1"/>
  <c r="E3742" i="1"/>
  <c r="I3594" i="1"/>
  <c r="I3477" i="1"/>
  <c r="G3376" i="1"/>
  <c r="I3337" i="1"/>
  <c r="I3181" i="1"/>
  <c r="G3795" i="1"/>
  <c r="F3366" i="1"/>
  <c r="E3366" i="1"/>
  <c r="F4036" i="1"/>
  <c r="E4036" i="1"/>
  <c r="G3948" i="1"/>
  <c r="I3848" i="1"/>
  <c r="G3933" i="1"/>
  <c r="F3762" i="1"/>
  <c r="E3762" i="1"/>
  <c r="I3647" i="1"/>
  <c r="F3698" i="1"/>
  <c r="E3698" i="1"/>
  <c r="I3317" i="1"/>
  <c r="I4421" i="1"/>
  <c r="I3412" i="1"/>
  <c r="E3660" i="1"/>
  <c r="F3660" i="1"/>
  <c r="G3840" i="1"/>
  <c r="I3443" i="1"/>
  <c r="I4541" i="1"/>
  <c r="I4506" i="1"/>
  <c r="F4613" i="1"/>
  <c r="E4613" i="1"/>
  <c r="I4619" i="1"/>
  <c r="I4539" i="1"/>
  <c r="F4665" i="1"/>
  <c r="E4665" i="1"/>
  <c r="G4205" i="1"/>
  <c r="I4487" i="1"/>
  <c r="F4100" i="1"/>
  <c r="E4100" i="1"/>
  <c r="G4275" i="1"/>
  <c r="F4691" i="1"/>
  <c r="E4691" i="1"/>
  <c r="E4635" i="1"/>
  <c r="F4635" i="1"/>
  <c r="G2884" i="1"/>
  <c r="I3086" i="1"/>
  <c r="I2836" i="1"/>
  <c r="F2828" i="1"/>
  <c r="E2828" i="1"/>
  <c r="G2971" i="1"/>
  <c r="E2954" i="1"/>
  <c r="F2954" i="1"/>
  <c r="F3220" i="1"/>
  <c r="E3220" i="1"/>
  <c r="G3103" i="1"/>
  <c r="F3076" i="1"/>
  <c r="E3076" i="1"/>
  <c r="I3764" i="1"/>
  <c r="E3617" i="1"/>
  <c r="F3617" i="1"/>
  <c r="F3482" i="1"/>
  <c r="E3482" i="1"/>
  <c r="I3402" i="1"/>
  <c r="I3351" i="1"/>
  <c r="I3247" i="1"/>
  <c r="G3804" i="1"/>
  <c r="I3374" i="1"/>
  <c r="I4050" i="1"/>
  <c r="G3980" i="1"/>
  <c r="I3866" i="1"/>
  <c r="I3940" i="1"/>
  <c r="G3802" i="1"/>
  <c r="F3719" i="1"/>
  <c r="E3719" i="1"/>
  <c r="F3734" i="1"/>
  <c r="E3734" i="1"/>
  <c r="I3338" i="1"/>
  <c r="I4432" i="1"/>
  <c r="F3480" i="1"/>
  <c r="E3480" i="1"/>
  <c r="E3735" i="1"/>
  <c r="F3735" i="1"/>
  <c r="I3862" i="1"/>
  <c r="I3467" i="1"/>
  <c r="I4561" i="1"/>
  <c r="I4521" i="1"/>
  <c r="E4623" i="1"/>
  <c r="F4623" i="1"/>
  <c r="I4621" i="1"/>
  <c r="F4552" i="1"/>
  <c r="E4552" i="1"/>
  <c r="G4687" i="1"/>
  <c r="G4212" i="1"/>
  <c r="I4585" i="1"/>
  <c r="I4206" i="1"/>
  <c r="G4291" i="1"/>
  <c r="I4467" i="1"/>
  <c r="G4655" i="1"/>
  <c r="F3087" i="1"/>
  <c r="E3087" i="1"/>
  <c r="F3162" i="1"/>
  <c r="E3162" i="1"/>
  <c r="I3637" i="1"/>
  <c r="I3718" i="1"/>
  <c r="G3727" i="1"/>
  <c r="E3347" i="1"/>
  <c r="F3347" i="1"/>
  <c r="I4158" i="1"/>
  <c r="F4215" i="1"/>
  <c r="E4215" i="1"/>
  <c r="F4313" i="1"/>
  <c r="E4313" i="1"/>
  <c r="G4270" i="1"/>
  <c r="F4088" i="1"/>
  <c r="E4088" i="1"/>
  <c r="I4025" i="1"/>
  <c r="I3267" i="1"/>
  <c r="I2785" i="1"/>
  <c r="I3071" i="1"/>
  <c r="E3051" i="1"/>
  <c r="F3051" i="1"/>
  <c r="F2879" i="1"/>
  <c r="E2879" i="1"/>
  <c r="F2855" i="1"/>
  <c r="E2855" i="1"/>
  <c r="G2969" i="1"/>
  <c r="E2904" i="1"/>
  <c r="F2904" i="1"/>
  <c r="I3246" i="1"/>
  <c r="I3603" i="1"/>
  <c r="I3496" i="1"/>
  <c r="I3384" i="1"/>
  <c r="G3269" i="1"/>
  <c r="G2988" i="1"/>
  <c r="I2795" i="1"/>
  <c r="G3697" i="1"/>
  <c r="F3175" i="1"/>
  <c r="E3175" i="1"/>
  <c r="G3932" i="1"/>
  <c r="I3760" i="1"/>
  <c r="G3666" i="1"/>
  <c r="G3761" i="1"/>
  <c r="G3555" i="1"/>
  <c r="G3283" i="1"/>
  <c r="I4157" i="1"/>
  <c r="F4450" i="1"/>
  <c r="E4450" i="1"/>
  <c r="I4282" i="1"/>
  <c r="I4362" i="1"/>
  <c r="I4423" i="1"/>
  <c r="G3256" i="1"/>
  <c r="G4402" i="1"/>
  <c r="E4348" i="1"/>
  <c r="F4348" i="1"/>
  <c r="G4322" i="1"/>
  <c r="I4496" i="1"/>
  <c r="I4533" i="1"/>
  <c r="E4455" i="1"/>
  <c r="F4455" i="1"/>
  <c r="F4562" i="1"/>
  <c r="E4562" i="1"/>
  <c r="I4410" i="1"/>
  <c r="F4263" i="1"/>
  <c r="E4263" i="1"/>
  <c r="E4495" i="1"/>
  <c r="G4495" i="1"/>
  <c r="I4460" i="1"/>
  <c r="F4567" i="1"/>
  <c r="E4567" i="1"/>
  <c r="F4284" i="1"/>
  <c r="E4284" i="1"/>
  <c r="I2868" i="1"/>
  <c r="I3227" i="1"/>
  <c r="I3414" i="1"/>
  <c r="G3663" i="1"/>
  <c r="F4187" i="1"/>
  <c r="E4187" i="1"/>
  <c r="I3953" i="1"/>
  <c r="F3878" i="1"/>
  <c r="E3878" i="1"/>
  <c r="I4305" i="1"/>
  <c r="E4248" i="1"/>
  <c r="F4248" i="1"/>
  <c r="F3534" i="1"/>
  <c r="E3534" i="1"/>
  <c r="E4042" i="1"/>
  <c r="F4042" i="1"/>
  <c r="I3541" i="1"/>
  <c r="I4679" i="1"/>
  <c r="I4716" i="1"/>
  <c r="G4668" i="1"/>
  <c r="G2917" i="1"/>
  <c r="F3094" i="1"/>
  <c r="E3094" i="1"/>
  <c r="F2852" i="1"/>
  <c r="E2852" i="1"/>
  <c r="G2848" i="1"/>
  <c r="I2983" i="1"/>
  <c r="I3008" i="1"/>
  <c r="F3289" i="1"/>
  <c r="E3289" i="1"/>
  <c r="G3129" i="1"/>
  <c r="I3170" i="1"/>
  <c r="F3776" i="1"/>
  <c r="E3776" i="1"/>
  <c r="G3631" i="1"/>
  <c r="I3489" i="1"/>
  <c r="I3417" i="1"/>
  <c r="I3369" i="1"/>
  <c r="G3281" i="1"/>
  <c r="E3813" i="1"/>
  <c r="F3813" i="1"/>
  <c r="G3400" i="1"/>
  <c r="I4061" i="1"/>
  <c r="G4017" i="1"/>
  <c r="I3885" i="1"/>
  <c r="I3949" i="1"/>
  <c r="G4113" i="1"/>
  <c r="F4646" i="1"/>
  <c r="E4646" i="1"/>
  <c r="G2875" i="1"/>
  <c r="G3078" i="1"/>
  <c r="F2827" i="1"/>
  <c r="E2827" i="1"/>
  <c r="E2815" i="1"/>
  <c r="F2815" i="1"/>
  <c r="G2966" i="1"/>
  <c r="I2943" i="1"/>
  <c r="G3211" i="1"/>
  <c r="G3092" i="1"/>
  <c r="I2984" i="1"/>
  <c r="I3742" i="1"/>
  <c r="F3594" i="1"/>
  <c r="E3594" i="1"/>
  <c r="G3477" i="1"/>
  <c r="F3376" i="1"/>
  <c r="E3376" i="1"/>
  <c r="E3337" i="1"/>
  <c r="F3337" i="1"/>
  <c r="F3181" i="1"/>
  <c r="E3181" i="1"/>
  <c r="F3795" i="1"/>
  <c r="E3795" i="1"/>
  <c r="I3366" i="1"/>
  <c r="G4036" i="1"/>
  <c r="I3948" i="1"/>
  <c r="F3848" i="1"/>
  <c r="E3848" i="1"/>
  <c r="E3933" i="1"/>
  <c r="F3933" i="1"/>
  <c r="G3762" i="1"/>
  <c r="G3647" i="1"/>
  <c r="G3698" i="1"/>
  <c r="G3317" i="1"/>
  <c r="F4421" i="1"/>
  <c r="E4421" i="1"/>
  <c r="G3412" i="1"/>
  <c r="I3660" i="1"/>
  <c r="I3840" i="1"/>
  <c r="F3443" i="1"/>
  <c r="E3443" i="1"/>
  <c r="F4541" i="1"/>
  <c r="E4541" i="1"/>
  <c r="E4506" i="1"/>
  <c r="G4506" i="1"/>
  <c r="G4613" i="1"/>
  <c r="F4619" i="1"/>
  <c r="E4619" i="1"/>
  <c r="G4539" i="1"/>
  <c r="G4665" i="1"/>
  <c r="F4205" i="1"/>
  <c r="E4205" i="1"/>
  <c r="F4487" i="1"/>
  <c r="E4487" i="1"/>
  <c r="G4100" i="1"/>
  <c r="E4275" i="1"/>
  <c r="F4275" i="1"/>
  <c r="I4691" i="1"/>
  <c r="G4635" i="1"/>
  <c r="F2884" i="1"/>
  <c r="E2884" i="1"/>
  <c r="E3086" i="1"/>
  <c r="F3086" i="1"/>
  <c r="G2836" i="1"/>
  <c r="G2828" i="1"/>
  <c r="F2971" i="1"/>
  <c r="E2971" i="1"/>
  <c r="I2954" i="1"/>
  <c r="I3220" i="1"/>
  <c r="I3103" i="1"/>
  <c r="G3076" i="1"/>
  <c r="G3764" i="1"/>
  <c r="G3617" i="1"/>
  <c r="I3482" i="1"/>
  <c r="F3402" i="1"/>
  <c r="E3402" i="1"/>
  <c r="E3351" i="1"/>
  <c r="F3351" i="1"/>
  <c r="F3247" i="1"/>
  <c r="E3247" i="1"/>
  <c r="I3804" i="1"/>
  <c r="G3374" i="1"/>
  <c r="F4050" i="1"/>
  <c r="E4050" i="1"/>
  <c r="I3980" i="1"/>
  <c r="G3866" i="1"/>
  <c r="E3940" i="1"/>
  <c r="G3940" i="1"/>
  <c r="I3802" i="1"/>
  <c r="G3719" i="1"/>
  <c r="G3734" i="1"/>
  <c r="G3338" i="1"/>
  <c r="E4432" i="1"/>
  <c r="F4432" i="1"/>
  <c r="G3480" i="1"/>
  <c r="I3735" i="1"/>
  <c r="E3862" i="1"/>
  <c r="F3862" i="1"/>
  <c r="E3467" i="1"/>
  <c r="F3467" i="1"/>
  <c r="E4561" i="1"/>
  <c r="F4561" i="1"/>
  <c r="E4521" i="1"/>
  <c r="F4521" i="1"/>
  <c r="G4623" i="1"/>
  <c r="F4621" i="1"/>
  <c r="E4621" i="1"/>
  <c r="I4552" i="1"/>
  <c r="I4687" i="1"/>
  <c r="F4212" i="1"/>
  <c r="E4212" i="1"/>
  <c r="F4585" i="1"/>
  <c r="E4585" i="1"/>
  <c r="F4206" i="1"/>
  <c r="E4206" i="1"/>
  <c r="I4291" i="1"/>
  <c r="G4467" i="1"/>
  <c r="I4655" i="1"/>
  <c r="G3087" i="1"/>
  <c r="G3162" i="1"/>
  <c r="E3637" i="1"/>
  <c r="F3637" i="1"/>
  <c r="E3718" i="1"/>
  <c r="G3718" i="1"/>
  <c r="E3727" i="1"/>
  <c r="F3727" i="1"/>
  <c r="I3347" i="1"/>
  <c r="F4158" i="1"/>
  <c r="E4158" i="1"/>
  <c r="I4215" i="1"/>
  <c r="G4313" i="1"/>
  <c r="I4270" i="1"/>
  <c r="G4088" i="1"/>
  <c r="E4025" i="1"/>
  <c r="F4025" i="1"/>
  <c r="F3267" i="1"/>
  <c r="E3267" i="1"/>
  <c r="E4723" i="1"/>
  <c r="G4723" i="1"/>
  <c r="E2785" i="1"/>
  <c r="F2785" i="1"/>
  <c r="E3071" i="1"/>
  <c r="F3071" i="1"/>
  <c r="G3051" i="1"/>
  <c r="G2879" i="1"/>
  <c r="G2855" i="1"/>
  <c r="I2969" i="1"/>
  <c r="I2904" i="1"/>
  <c r="F3246" i="1"/>
  <c r="E3246" i="1"/>
  <c r="E3603" i="1"/>
  <c r="F3603" i="1"/>
  <c r="G3496" i="1"/>
  <c r="F3384" i="1"/>
  <c r="E3384" i="1"/>
  <c r="E3269" i="1"/>
  <c r="F3269" i="1"/>
  <c r="I2988" i="1"/>
  <c r="F2795" i="1"/>
  <c r="E2795" i="1"/>
  <c r="I3697" i="1"/>
  <c r="G3175" i="1"/>
  <c r="I3932" i="1"/>
  <c r="G3760" i="1"/>
  <c r="I3666" i="1"/>
  <c r="I3761" i="1"/>
  <c r="E3555" i="1"/>
  <c r="F3555" i="1"/>
  <c r="I3283" i="1"/>
  <c r="G4157" i="1"/>
  <c r="I4450" i="1"/>
  <c r="E4282" i="1"/>
  <c r="F4282" i="1"/>
  <c r="F4362" i="1"/>
  <c r="E4362" i="1"/>
  <c r="I3256" i="1"/>
  <c r="F4402" i="1"/>
  <c r="E4402" i="1"/>
  <c r="G4348" i="1"/>
  <c r="F4322" i="1"/>
  <c r="E4322" i="1"/>
  <c r="G4496" i="1"/>
  <c r="G4533" i="1"/>
  <c r="I4455" i="1"/>
  <c r="G4562" i="1"/>
  <c r="E4410" i="1"/>
  <c r="F4410" i="1"/>
  <c r="G4263" i="1"/>
  <c r="I4495" i="1"/>
  <c r="G4460" i="1"/>
  <c r="G4567" i="1"/>
  <c r="I4284" i="1"/>
  <c r="E2868" i="1"/>
  <c r="F2868" i="1"/>
  <c r="E3227" i="1"/>
  <c r="F3227" i="1"/>
  <c r="E3414" i="1"/>
  <c r="F3414" i="1"/>
  <c r="E3663" i="1"/>
  <c r="F3663" i="1"/>
  <c r="G4187" i="1"/>
  <c r="G3953" i="1"/>
  <c r="I3878" i="1"/>
  <c r="E4305" i="1"/>
  <c r="F4305" i="1"/>
  <c r="G4248" i="1"/>
  <c r="G3534" i="1"/>
  <c r="G4042" i="1"/>
  <c r="E3541" i="1"/>
  <c r="F3541" i="1"/>
  <c r="G4679" i="1"/>
  <c r="F4668" i="1"/>
  <c r="E4668" i="1"/>
  <c r="F2917" i="1"/>
  <c r="E2917" i="1"/>
  <c r="G3094" i="1"/>
  <c r="G2852" i="1"/>
  <c r="E2848" i="1"/>
  <c r="F2848" i="1"/>
  <c r="F2983" i="1"/>
  <c r="E2983" i="1"/>
  <c r="F3008" i="1"/>
  <c r="E3008" i="1"/>
  <c r="I3289" i="1"/>
  <c r="I3129" i="1"/>
  <c r="E3170" i="1"/>
  <c r="F3170" i="1"/>
  <c r="I3776" i="1"/>
  <c r="F3631" i="1"/>
  <c r="E3631" i="1"/>
  <c r="G3489" i="1"/>
  <c r="G3417" i="1"/>
  <c r="G3369" i="1"/>
  <c r="E3281" i="1"/>
  <c r="F3281" i="1"/>
  <c r="I3813" i="1"/>
  <c r="E3400" i="1"/>
  <c r="F3400" i="1"/>
  <c r="F4061" i="1"/>
  <c r="E4061" i="1"/>
  <c r="I4017" i="1"/>
  <c r="E3628" i="1"/>
  <c r="F3628" i="1"/>
  <c r="G3344" i="1"/>
  <c r="I3058" i="1"/>
  <c r="F4178" i="1"/>
  <c r="E4178" i="1"/>
  <c r="G4175" i="1"/>
  <c r="G4013" i="1"/>
  <c r="F3986" i="1"/>
  <c r="E3986" i="1"/>
  <c r="G4139" i="1"/>
  <c r="I4093" i="1"/>
  <c r="G4232" i="1"/>
  <c r="F4195" i="1"/>
  <c r="E4195" i="1"/>
  <c r="G4244" i="1"/>
  <c r="F3788" i="1"/>
  <c r="E3788" i="1"/>
  <c r="I3722" i="1"/>
  <c r="I3927" i="1"/>
  <c r="F4191" i="1"/>
  <c r="E4191" i="1"/>
  <c r="I3748" i="1"/>
  <c r="I3882" i="1"/>
  <c r="I3915" i="1"/>
  <c r="F4712" i="1"/>
  <c r="E4712" i="1"/>
  <c r="F3924" i="1"/>
  <c r="E3924" i="1"/>
  <c r="G3823" i="1"/>
  <c r="F3906" i="1"/>
  <c r="E3906" i="1"/>
  <c r="I4461" i="1"/>
  <c r="E3575" i="1"/>
  <c r="F3575" i="1"/>
  <c r="I3836" i="1"/>
  <c r="G2856" i="1"/>
  <c r="G3044" i="1"/>
  <c r="I2814" i="1"/>
  <c r="G2787" i="1"/>
  <c r="F2957" i="1"/>
  <c r="E2957" i="1"/>
  <c r="G2840" i="1"/>
  <c r="F3205" i="1"/>
  <c r="E3205" i="1"/>
  <c r="E3053" i="1"/>
  <c r="F3053" i="1"/>
  <c r="G2830" i="1"/>
  <c r="G3707" i="1"/>
  <c r="F3581" i="1"/>
  <c r="E3581" i="1"/>
  <c r="G3461" i="1"/>
  <c r="I3350" i="1"/>
  <c r="I3275" i="1"/>
  <c r="G3165" i="1"/>
  <c r="G3786" i="1"/>
  <c r="I3342" i="1"/>
  <c r="G4003" i="1"/>
  <c r="G3928" i="1"/>
  <c r="F3841" i="1"/>
  <c r="E3841" i="1"/>
  <c r="F3912" i="1"/>
  <c r="E3912" i="1"/>
  <c r="G3741" i="1"/>
  <c r="I3530" i="1"/>
  <c r="G3608" i="1"/>
  <c r="G2927" i="1"/>
  <c r="G4406" i="1"/>
  <c r="I3341" i="1"/>
  <c r="I3459" i="1"/>
  <c r="F3757" i="1"/>
  <c r="E3757" i="1"/>
  <c r="G3138" i="1"/>
  <c r="G4505" i="1"/>
  <c r="G4472" i="1"/>
  <c r="I4602" i="1"/>
  <c r="I4599" i="1"/>
  <c r="I4530" i="1"/>
  <c r="I4660" i="1"/>
  <c r="I4160" i="1"/>
  <c r="G4331" i="1"/>
  <c r="I3979" i="1"/>
  <c r="I3824" i="1"/>
  <c r="F3942" i="1"/>
  <c r="E3942" i="1"/>
  <c r="I4531" i="1"/>
  <c r="E3070" i="1"/>
  <c r="F3070" i="1"/>
  <c r="G2809" i="1"/>
  <c r="I2976" i="1"/>
  <c r="I2920" i="1"/>
  <c r="F3060" i="1"/>
  <c r="E3060" i="1"/>
  <c r="I3160" i="1"/>
  <c r="G2843" i="1"/>
  <c r="F3268" i="1"/>
  <c r="E3268" i="1"/>
  <c r="G3310" i="1"/>
  <c r="E2869" i="1"/>
  <c r="F2869" i="1"/>
  <c r="E3700" i="1"/>
  <c r="F3700" i="1"/>
  <c r="E3611" i="1"/>
  <c r="F3611" i="1"/>
  <c r="E3527" i="1"/>
  <c r="F3527" i="1"/>
  <c r="G3449" i="1"/>
  <c r="E3377" i="1"/>
  <c r="F3377" i="1"/>
  <c r="G3189" i="1"/>
  <c r="F3378" i="1"/>
  <c r="E3378" i="1"/>
  <c r="F4138" i="1"/>
  <c r="E4138" i="1"/>
  <c r="F4075" i="1"/>
  <c r="E4075" i="1"/>
  <c r="G4020" i="1"/>
  <c r="I4032" i="1"/>
  <c r="E3905" i="1"/>
  <c r="F3905" i="1"/>
  <c r="G3881" i="1"/>
  <c r="G3989" i="1"/>
  <c r="E3714" i="1"/>
  <c r="F3714" i="1"/>
  <c r="G3558" i="1"/>
  <c r="G3964" i="1"/>
  <c r="G3931" i="1"/>
  <c r="G4104" i="1"/>
  <c r="E3502" i="1"/>
  <c r="F3502" i="1"/>
  <c r="G4686" i="1"/>
  <c r="F4637" i="1"/>
  <c r="E4637" i="1"/>
  <c r="E3487" i="1"/>
  <c r="F3487" i="1"/>
  <c r="F4719" i="1"/>
  <c r="E4719" i="1"/>
  <c r="F4657" i="1"/>
  <c r="E4657" i="1"/>
  <c r="I4740" i="1"/>
  <c r="I4464" i="1"/>
  <c r="F4463" i="1"/>
  <c r="E4463" i="1"/>
  <c r="G4649" i="1"/>
  <c r="F4573" i="1"/>
  <c r="E4573" i="1"/>
  <c r="I4580" i="1"/>
  <c r="I2885" i="1"/>
  <c r="F4341" i="1"/>
  <c r="E4341" i="1"/>
  <c r="G2860" i="1"/>
  <c r="I3077" i="1"/>
  <c r="G2820" i="1"/>
  <c r="I2980" i="1"/>
  <c r="E2925" i="1"/>
  <c r="F2925" i="1"/>
  <c r="E3064" i="1"/>
  <c r="G3064" i="1"/>
  <c r="F3187" i="1"/>
  <c r="E3187" i="1"/>
  <c r="E2880" i="1"/>
  <c r="F2880" i="1"/>
  <c r="E3276" i="1"/>
  <c r="F3276" i="1"/>
  <c r="G3318" i="1"/>
  <c r="G2940" i="1"/>
  <c r="F3704" i="1"/>
  <c r="E3704" i="1"/>
  <c r="I3613" i="1"/>
  <c r="F3532" i="1"/>
  <c r="E3532" i="1"/>
  <c r="G3453" i="1"/>
  <c r="I3379" i="1"/>
  <c r="G3207" i="1"/>
  <c r="G3424" i="1"/>
  <c r="E4156" i="1"/>
  <c r="F4156" i="1"/>
  <c r="G4101" i="1"/>
  <c r="F4059" i="1"/>
  <c r="E4059" i="1"/>
  <c r="G4044" i="1"/>
  <c r="G3923" i="1"/>
  <c r="I3888" i="1"/>
  <c r="G3995" i="1"/>
  <c r="F3797" i="1"/>
  <c r="E3797" i="1"/>
  <c r="G3577" i="1"/>
  <c r="G3996" i="1"/>
  <c r="E3939" i="1"/>
  <c r="F3939" i="1"/>
  <c r="E4111" i="1"/>
  <c r="F4111" i="1"/>
  <c r="I3519" i="1"/>
  <c r="F4688" i="1"/>
  <c r="E4688" i="1"/>
  <c r="E4642" i="1"/>
  <c r="F4642" i="1"/>
  <c r="E3584" i="1"/>
  <c r="F3584" i="1"/>
  <c r="F4722" i="1"/>
  <c r="E4722" i="1"/>
  <c r="F4662" i="1"/>
  <c r="E4662" i="1"/>
  <c r="F4433" i="1"/>
  <c r="E4433" i="1"/>
  <c r="E4222" i="1"/>
  <c r="F4222" i="1"/>
  <c r="F4490" i="1"/>
  <c r="E4490" i="1"/>
  <c r="E4671" i="1"/>
  <c r="F4671" i="1"/>
  <c r="E4590" i="1"/>
  <c r="F4590" i="1"/>
  <c r="F4608" i="1"/>
  <c r="E4608" i="1"/>
  <c r="G3123" i="1"/>
  <c r="G3084" i="1"/>
  <c r="G2826" i="1"/>
  <c r="E2997" i="1"/>
  <c r="F2997" i="1"/>
  <c r="E2942" i="1"/>
  <c r="F2942" i="1"/>
  <c r="F3072" i="1"/>
  <c r="E3072" i="1"/>
  <c r="F2900" i="1"/>
  <c r="E2900" i="1"/>
  <c r="I2936" i="1"/>
  <c r="E3296" i="1"/>
  <c r="F3296" i="1"/>
  <c r="G3335" i="1"/>
  <c r="F2962" i="1"/>
  <c r="E2962" i="1"/>
  <c r="I3730" i="1"/>
  <c r="F3618" i="1"/>
  <c r="E3618" i="1"/>
  <c r="F3542" i="1"/>
  <c r="E3542" i="1"/>
  <c r="F3478" i="1"/>
  <c r="E3478" i="1"/>
  <c r="F3407" i="1"/>
  <c r="E3407" i="1"/>
  <c r="I3236" i="1"/>
  <c r="F3436" i="1"/>
  <c r="E3436" i="1"/>
  <c r="E4165" i="1"/>
  <c r="F4165" i="1"/>
  <c r="F4108" i="1"/>
  <c r="E4108" i="1"/>
  <c r="G4070" i="1"/>
  <c r="I4047" i="1"/>
  <c r="E3929" i="1"/>
  <c r="G3929" i="1"/>
  <c r="G3897" i="1"/>
  <c r="G4022" i="1"/>
  <c r="G3814" i="1"/>
  <c r="G3624" i="1"/>
  <c r="I4016" i="1"/>
  <c r="G3973" i="1"/>
  <c r="G4119" i="1"/>
  <c r="G3547" i="1"/>
  <c r="F4697" i="1"/>
  <c r="E4697" i="1"/>
  <c r="E4669" i="1"/>
  <c r="F4669" i="1"/>
  <c r="I3690" i="1"/>
  <c r="F4729" i="1"/>
  <c r="E4729" i="1"/>
  <c r="I4689" i="1"/>
  <c r="G3154" i="1"/>
  <c r="E4285" i="1"/>
  <c r="F4285" i="1"/>
  <c r="E4543" i="1"/>
  <c r="G4543" i="1"/>
  <c r="I3327" i="1"/>
  <c r="I4632" i="1"/>
  <c r="E4647" i="1"/>
  <c r="F4647" i="1"/>
  <c r="F2923" i="1"/>
  <c r="E2923" i="1"/>
  <c r="I3028" i="1"/>
  <c r="E3349" i="1"/>
  <c r="F3349" i="1"/>
  <c r="I3744" i="1"/>
  <c r="E3469" i="1"/>
  <c r="F3469" i="1"/>
  <c r="F3427" i="1"/>
  <c r="E3427" i="1"/>
  <c r="E3846" i="1"/>
  <c r="G3846" i="1"/>
  <c r="I3947" i="1"/>
  <c r="F3615" i="1"/>
  <c r="E3615" i="1"/>
  <c r="F4739" i="1"/>
  <c r="E4739" i="1"/>
  <c r="G4273" i="1"/>
  <c r="G3108" i="1"/>
  <c r="I4398" i="1"/>
  <c r="G4592" i="1"/>
  <c r="I3865" i="1"/>
  <c r="I2891" i="1"/>
  <c r="F3089" i="1"/>
  <c r="E3089" i="1"/>
  <c r="E2844" i="1"/>
  <c r="F2844" i="1"/>
  <c r="G2838" i="1"/>
  <c r="I2978" i="1"/>
  <c r="I2998" i="1"/>
  <c r="E3245" i="1"/>
  <c r="F3245" i="1"/>
  <c r="G3115" i="1"/>
  <c r="I3148" i="1"/>
  <c r="I3768" i="1"/>
  <c r="F3622" i="1"/>
  <c r="E3622" i="1"/>
  <c r="E3486" i="1"/>
  <c r="F3486" i="1"/>
  <c r="I3410" i="1"/>
  <c r="G3357" i="1"/>
  <c r="F3258" i="1"/>
  <c r="E3258" i="1"/>
  <c r="G3809" i="1"/>
  <c r="G3390" i="1"/>
  <c r="G4052" i="1"/>
  <c r="G3998" i="1"/>
  <c r="G3876" i="1"/>
  <c r="G3946" i="1"/>
  <c r="E3827" i="1"/>
  <c r="F3827" i="1"/>
  <c r="G3729" i="1"/>
  <c r="G3756" i="1"/>
  <c r="G3955" i="1"/>
  <c r="F3920" i="1"/>
  <c r="E3920" i="1"/>
  <c r="I4098" i="1"/>
  <c r="G3399" i="1"/>
  <c r="I4672" i="1"/>
  <c r="I4631" i="1"/>
  <c r="F3348" i="1"/>
  <c r="E3348" i="1"/>
  <c r="I4707" i="1"/>
  <c r="I4651" i="1"/>
  <c r="I4737" i="1"/>
  <c r="I4453" i="1"/>
  <c r="E4417" i="1"/>
  <c r="F4417" i="1"/>
  <c r="I4588" i="1"/>
  <c r="E4566" i="1"/>
  <c r="F4566" i="1"/>
  <c r="I4449" i="1"/>
  <c r="I2986" i="1"/>
  <c r="G3070" i="1"/>
  <c r="I2809" i="1"/>
  <c r="G2976" i="1"/>
  <c r="G2920" i="1"/>
  <c r="I3060" i="1"/>
  <c r="G3160" i="1"/>
  <c r="I2843" i="1"/>
  <c r="G3268" i="1"/>
  <c r="I3310" i="1"/>
  <c r="I2869" i="1"/>
  <c r="G3700" i="1"/>
  <c r="G3611" i="1"/>
  <c r="G3527" i="1"/>
  <c r="F3449" i="1"/>
  <c r="E3449" i="1"/>
  <c r="G3377" i="1"/>
  <c r="I3189" i="1"/>
  <c r="G3378" i="1"/>
  <c r="G4138" i="1"/>
  <c r="G4075" i="1"/>
  <c r="I4020" i="1"/>
  <c r="E4032" i="1"/>
  <c r="F4032" i="1"/>
  <c r="I3905" i="1"/>
  <c r="F3881" i="1"/>
  <c r="E3881" i="1"/>
  <c r="F3989" i="1"/>
  <c r="E3989" i="1"/>
  <c r="G3714" i="1"/>
  <c r="I3558" i="1"/>
  <c r="I3964" i="1"/>
  <c r="F3931" i="1"/>
  <c r="E3931" i="1"/>
  <c r="I4104" i="1"/>
  <c r="I3502" i="1"/>
  <c r="E4686" i="1"/>
  <c r="F4686" i="1"/>
  <c r="G4637" i="1"/>
  <c r="G3487" i="1"/>
  <c r="G4719" i="1"/>
  <c r="G4657" i="1"/>
  <c r="G4740" i="1"/>
  <c r="G4464" i="1"/>
  <c r="G4463" i="1"/>
  <c r="I4649" i="1"/>
  <c r="I4573" i="1"/>
  <c r="G4580" i="1"/>
  <c r="F2885" i="1"/>
  <c r="E2885" i="1"/>
  <c r="G4341" i="1"/>
  <c r="I2860" i="1"/>
  <c r="E3077" i="1"/>
  <c r="F3077" i="1"/>
  <c r="I2820" i="1"/>
  <c r="E2980" i="1"/>
  <c r="F2980" i="1"/>
  <c r="I2925" i="1"/>
  <c r="G3187" i="1"/>
  <c r="G2880" i="1"/>
  <c r="G3276" i="1"/>
  <c r="I3318" i="1"/>
  <c r="I2940" i="1"/>
  <c r="I3704" i="1"/>
  <c r="F3613" i="1"/>
  <c r="E3613" i="1"/>
  <c r="G3532" i="1"/>
  <c r="F3453" i="1"/>
  <c r="E3453" i="1"/>
  <c r="G3379" i="1"/>
  <c r="I3207" i="1"/>
  <c r="I3424" i="1"/>
  <c r="G4156" i="1"/>
  <c r="F4101" i="1"/>
  <c r="E4101" i="1"/>
  <c r="G4059" i="1"/>
  <c r="E4044" i="1"/>
  <c r="F4044" i="1"/>
  <c r="F3923" i="1"/>
  <c r="E3923" i="1"/>
  <c r="F3888" i="1"/>
  <c r="E3888" i="1"/>
  <c r="E3995" i="1"/>
  <c r="F3995" i="1"/>
  <c r="G3797" i="1"/>
  <c r="I3577" i="1"/>
  <c r="F3996" i="1"/>
  <c r="E3996" i="1"/>
  <c r="I3939" i="1"/>
  <c r="G4111" i="1"/>
  <c r="F3519" i="1"/>
  <c r="E3519" i="1"/>
  <c r="G4688" i="1"/>
  <c r="G4642" i="1"/>
  <c r="G3584" i="1"/>
  <c r="G4722" i="1"/>
  <c r="G4662" i="1"/>
  <c r="G4433" i="1"/>
  <c r="G4222" i="1"/>
  <c r="G4490" i="1"/>
  <c r="I4671" i="1"/>
  <c r="G4590" i="1"/>
  <c r="G4608" i="1"/>
  <c r="I3123" i="1"/>
  <c r="I3084" i="1"/>
  <c r="I2826" i="1"/>
  <c r="G2997" i="1"/>
  <c r="G2942" i="1"/>
  <c r="G3072" i="1"/>
  <c r="G2900" i="1"/>
  <c r="G2936" i="1"/>
  <c r="G3296" i="1"/>
  <c r="I3335" i="1"/>
  <c r="G2962" i="1"/>
  <c r="E3730" i="1"/>
  <c r="F3730" i="1"/>
  <c r="G3618" i="1"/>
  <c r="I3542" i="1"/>
  <c r="G3478" i="1"/>
  <c r="G3407" i="1"/>
  <c r="G3236" i="1"/>
  <c r="G3436" i="1"/>
  <c r="G4165" i="1"/>
  <c r="G4108" i="1"/>
  <c r="F4070" i="1"/>
  <c r="E4070" i="1"/>
  <c r="G4047" i="1"/>
  <c r="I3897" i="1"/>
  <c r="E4022" i="1"/>
  <c r="F4022" i="1"/>
  <c r="I3814" i="1"/>
  <c r="I3624" i="1"/>
  <c r="F4016" i="1"/>
  <c r="E4016" i="1"/>
  <c r="E3973" i="1"/>
  <c r="F3973" i="1"/>
  <c r="F4119" i="1"/>
  <c r="E4119" i="1"/>
  <c r="I3547" i="1"/>
  <c r="G4697" i="1"/>
  <c r="G4669" i="1"/>
  <c r="G3690" i="1"/>
  <c r="G4729" i="1"/>
  <c r="G4689" i="1"/>
  <c r="I3154" i="1"/>
  <c r="G4285" i="1"/>
  <c r="I4543" i="1"/>
  <c r="F3327" i="1"/>
  <c r="E3327" i="1"/>
  <c r="G4632" i="1"/>
  <c r="G4647" i="1"/>
  <c r="G2923" i="1"/>
  <c r="G3349" i="1"/>
  <c r="F3744" i="1"/>
  <c r="E3744" i="1"/>
  <c r="I3469" i="1"/>
  <c r="G3427" i="1"/>
  <c r="I3846" i="1"/>
  <c r="G3615" i="1"/>
  <c r="G4739" i="1"/>
  <c r="I4273" i="1"/>
  <c r="F3108" i="1"/>
  <c r="E3108" i="1"/>
  <c r="G4398" i="1"/>
  <c r="F4592" i="1"/>
  <c r="E4592" i="1"/>
  <c r="F3865" i="1"/>
  <c r="E3865" i="1"/>
  <c r="G2891" i="1"/>
  <c r="G3089" i="1"/>
  <c r="G2844" i="1"/>
  <c r="I2838" i="1"/>
  <c r="G2978" i="1"/>
  <c r="G2998" i="1"/>
  <c r="G3245" i="1"/>
  <c r="E3115" i="1"/>
  <c r="F3115" i="1"/>
  <c r="F3148" i="1"/>
  <c r="E3148" i="1"/>
  <c r="F3768" i="1"/>
  <c r="E3768" i="1"/>
  <c r="G3622" i="1"/>
  <c r="G3486" i="1"/>
  <c r="G3410" i="1"/>
  <c r="F3357" i="1"/>
  <c r="E3357" i="1"/>
  <c r="G3258" i="1"/>
  <c r="F3809" i="1"/>
  <c r="E3809" i="1"/>
  <c r="I3390" i="1"/>
  <c r="I4052" i="1"/>
  <c r="E3998" i="1"/>
  <c r="F3998" i="1"/>
  <c r="F3876" i="1"/>
  <c r="E3876" i="1"/>
  <c r="F3946" i="1"/>
  <c r="E3946" i="1"/>
  <c r="I3827" i="1"/>
  <c r="I3729" i="1"/>
  <c r="I3756" i="1"/>
  <c r="E3362" i="1"/>
  <c r="F3362" i="1"/>
  <c r="E4435" i="1"/>
  <c r="G4435" i="1"/>
  <c r="I3495" i="1"/>
  <c r="G3775" i="1"/>
  <c r="F3891" i="1"/>
  <c r="E3891" i="1"/>
  <c r="F3546" i="1"/>
  <c r="E3546" i="1"/>
  <c r="G4581" i="1"/>
  <c r="E4532" i="1"/>
  <c r="F4532" i="1"/>
  <c r="I4629" i="1"/>
  <c r="G4654" i="1"/>
  <c r="G4559" i="1"/>
  <c r="G4690" i="1"/>
  <c r="F4218" i="1"/>
  <c r="E4218" i="1"/>
  <c r="F4596" i="1"/>
  <c r="E4596" i="1"/>
  <c r="I4224" i="1"/>
  <c r="F4326" i="1"/>
  <c r="E4326" i="1"/>
  <c r="F4523" i="1"/>
  <c r="E4523" i="1"/>
  <c r="I4620" i="1"/>
  <c r="G2987" i="1"/>
  <c r="I2806" i="1"/>
  <c r="G3754" i="1"/>
  <c r="G3583" i="1"/>
  <c r="G4145" i="1"/>
  <c r="F3838" i="1"/>
  <c r="E3838" i="1"/>
  <c r="E2928" i="1"/>
  <c r="F2928" i="1"/>
  <c r="G4414" i="1"/>
  <c r="F4542" i="1"/>
  <c r="E4542" i="1"/>
  <c r="E2861" i="1"/>
  <c r="F2861" i="1"/>
  <c r="G2902" i="1"/>
  <c r="I2887" i="1"/>
  <c r="I3022" i="1"/>
  <c r="I3128" i="1"/>
  <c r="I3308" i="1"/>
  <c r="G3194" i="1"/>
  <c r="F3251" i="1"/>
  <c r="E3251" i="1"/>
  <c r="G3826" i="1"/>
  <c r="F3668" i="1"/>
  <c r="E3668" i="1"/>
  <c r="G3565" i="1"/>
  <c r="F3483" i="1"/>
  <c r="E3483" i="1"/>
  <c r="F3425" i="1"/>
  <c r="E3425" i="1"/>
  <c r="I3358" i="1"/>
  <c r="F3032" i="1"/>
  <c r="E3032" i="1"/>
  <c r="G3037" i="1"/>
  <c r="G4090" i="1"/>
  <c r="G4043" i="1"/>
  <c r="G3999" i="1"/>
  <c r="F4009" i="1"/>
  <c r="E4009" i="1"/>
  <c r="F3877" i="1"/>
  <c r="E3877" i="1"/>
  <c r="G3842" i="1"/>
  <c r="G3909" i="1"/>
  <c r="G3623" i="1"/>
  <c r="I3456" i="1"/>
  <c r="G3870" i="1"/>
  <c r="I3890" i="1"/>
  <c r="G3997" i="1"/>
  <c r="I3237" i="1"/>
  <c r="G4661" i="1"/>
  <c r="G4601" i="1"/>
  <c r="G4711" i="1"/>
  <c r="G4695" i="1"/>
  <c r="G4627" i="1"/>
  <c r="I4732" i="1"/>
  <c r="G4436" i="1"/>
  <c r="F4547" i="1"/>
  <c r="E4547" i="1"/>
  <c r="G4564" i="1"/>
  <c r="I4545" i="1"/>
  <c r="I2851" i="1"/>
  <c r="I2888" i="1"/>
  <c r="F3142" i="1"/>
  <c r="E3142" i="1"/>
  <c r="G3508" i="1"/>
  <c r="E3027" i="1"/>
  <c r="F3027" i="1"/>
  <c r="G4064" i="1"/>
  <c r="G3763" i="1"/>
  <c r="G4429" i="1"/>
  <c r="I4391" i="1"/>
  <c r="G4702" i="1"/>
  <c r="I4407" i="1"/>
  <c r="G3100" i="1"/>
  <c r="F3005" i="1"/>
  <c r="E3005" i="1"/>
  <c r="F3090" i="1"/>
  <c r="E3090" i="1"/>
  <c r="I3018" i="1"/>
  <c r="I3102" i="1"/>
  <c r="I2864" i="1"/>
  <c r="I3355" i="1"/>
  <c r="G3203" i="1"/>
  <c r="I3765" i="1"/>
  <c r="F3662" i="1"/>
  <c r="E3662" i="1"/>
  <c r="F3582" i="1"/>
  <c r="E3582" i="1"/>
  <c r="G3520" i="1"/>
  <c r="F3438" i="1"/>
  <c r="E3438" i="1"/>
  <c r="G3309" i="1"/>
  <c r="G3538" i="1"/>
  <c r="G2850" i="1"/>
  <c r="G4159" i="1"/>
  <c r="E4128" i="1"/>
  <c r="F4128" i="1"/>
  <c r="G4096" i="1"/>
  <c r="G3976" i="1"/>
  <c r="F3938" i="1"/>
  <c r="E3938" i="1"/>
  <c r="I4486" i="1"/>
  <c r="I4340" i="1"/>
  <c r="G4404" i="1"/>
  <c r="G4444" i="1"/>
  <c r="G4227" i="1"/>
  <c r="F3636" i="1"/>
  <c r="E3636" i="1"/>
  <c r="I3672" i="1"/>
  <c r="G4143" i="1"/>
  <c r="I4288" i="1"/>
  <c r="I4512" i="1"/>
  <c r="G2895" i="1"/>
  <c r="G3025" i="1"/>
  <c r="F2981" i="1"/>
  <c r="E2981" i="1"/>
  <c r="F2842" i="1"/>
  <c r="E2842" i="1"/>
  <c r="G2771" i="1"/>
  <c r="I3304" i="1"/>
  <c r="G3257" i="1"/>
  <c r="G3206" i="1"/>
  <c r="G3539" i="1"/>
  <c r="G3447" i="1"/>
  <c r="I3288" i="1"/>
  <c r="I3098" i="1"/>
  <c r="I3800" i="1"/>
  <c r="G3720" i="1"/>
  <c r="E3649" i="1"/>
  <c r="F3649" i="1"/>
  <c r="G3036" i="1"/>
  <c r="G3847" i="1"/>
  <c r="I3674" i="1"/>
  <c r="I3580" i="1"/>
  <c r="E3597" i="1"/>
  <c r="F3597" i="1"/>
  <c r="G3360" i="1"/>
  <c r="G4199" i="1"/>
  <c r="I4114" i="1"/>
  <c r="I4388" i="1"/>
  <c r="G4217" i="1"/>
  <c r="G4333" i="1"/>
  <c r="G4378" i="1"/>
  <c r="G4299" i="1"/>
  <c r="E4350" i="1"/>
  <c r="G4350" i="1"/>
  <c r="I4225" i="1"/>
  <c r="E4174" i="1"/>
  <c r="F4174" i="1"/>
  <c r="G4369" i="1"/>
  <c r="G4439" i="1"/>
  <c r="I4339" i="1"/>
  <c r="I4405" i="1"/>
  <c r="I4361" i="1"/>
  <c r="G4745" i="1"/>
  <c r="F4583" i="1"/>
  <c r="E4583" i="1"/>
  <c r="I4600" i="1"/>
  <c r="G4377" i="1"/>
  <c r="I3852" i="1"/>
  <c r="I3783" i="1"/>
  <c r="F4535" i="1"/>
  <c r="E4535" i="1"/>
  <c r="G3059" i="1"/>
  <c r="I2803" i="1"/>
  <c r="G2951" i="1"/>
  <c r="I2899" i="1"/>
  <c r="G3052" i="1"/>
  <c r="G3152" i="1"/>
  <c r="G2800" i="1"/>
  <c r="G3242" i="1"/>
  <c r="G3306" i="1"/>
  <c r="I2835" i="1"/>
  <c r="I3687" i="1"/>
  <c r="I3599" i="1"/>
  <c r="I3523" i="1"/>
  <c r="G3437" i="1"/>
  <c r="F3364" i="1"/>
  <c r="E3364" i="1"/>
  <c r="I3144" i="1"/>
  <c r="I3184" i="1"/>
  <c r="G4132" i="1"/>
  <c r="I4058" i="1"/>
  <c r="F4012" i="1"/>
  <c r="E4012" i="1"/>
  <c r="G4024" i="1"/>
  <c r="I3896" i="1"/>
  <c r="I3873" i="1"/>
  <c r="G3962" i="1"/>
  <c r="I3699" i="1"/>
  <c r="G3494" i="1"/>
  <c r="I3955" i="1"/>
  <c r="I3920" i="1"/>
  <c r="G4098" i="1"/>
  <c r="F3399" i="1"/>
  <c r="E3399" i="1"/>
  <c r="G4672" i="1"/>
  <c r="G4631" i="1"/>
  <c r="G3348" i="1"/>
  <c r="E4707" i="1"/>
  <c r="F4707" i="1"/>
  <c r="E4651" i="1"/>
  <c r="G4651" i="1"/>
  <c r="F4737" i="1"/>
  <c r="E4737" i="1"/>
  <c r="G4453" i="1"/>
  <c r="I4417" i="1"/>
  <c r="G4588" i="1"/>
  <c r="I4566" i="1"/>
  <c r="G4449" i="1"/>
  <c r="G2986" i="1"/>
  <c r="E2813" i="1"/>
  <c r="F2813" i="1"/>
  <c r="G2950" i="1"/>
  <c r="I2804" i="1"/>
  <c r="E3085" i="1"/>
  <c r="F3085" i="1"/>
  <c r="E2811" i="1"/>
  <c r="F2811" i="1"/>
  <c r="G3172" i="1"/>
  <c r="I3193" i="1"/>
  <c r="E3139" i="1"/>
  <c r="F3139" i="1"/>
  <c r="I3428" i="1"/>
  <c r="E3325" i="1"/>
  <c r="F3325" i="1"/>
  <c r="E2870" i="1"/>
  <c r="F2870" i="1"/>
  <c r="G3725" i="1"/>
  <c r="G3689" i="1"/>
  <c r="F3591" i="1"/>
  <c r="E3591" i="1"/>
  <c r="G3537" i="1"/>
  <c r="I3397" i="1"/>
  <c r="G3656" i="1"/>
  <c r="G3439" i="1"/>
  <c r="G3260" i="1"/>
  <c r="I3244" i="1"/>
  <c r="F4182" i="1"/>
  <c r="E4182" i="1"/>
  <c r="I4041" i="1"/>
  <c r="E4001" i="1"/>
  <c r="G4001" i="1"/>
  <c r="F4210" i="1"/>
  <c r="E4210" i="1"/>
  <c r="F4086" i="1"/>
  <c r="E4086" i="1"/>
  <c r="F4171" i="1"/>
  <c r="E4171" i="1"/>
  <c r="F4277" i="1"/>
  <c r="E4277" i="1"/>
  <c r="F4226" i="1"/>
  <c r="E4226" i="1"/>
  <c r="I4254" i="1"/>
  <c r="F3232" i="1"/>
  <c r="E3232" i="1"/>
  <c r="G3854" i="1"/>
  <c r="I4026" i="1"/>
  <c r="G4240" i="1"/>
  <c r="F4060" i="1"/>
  <c r="E4060" i="1"/>
  <c r="G4107" i="1"/>
  <c r="I3968" i="1"/>
  <c r="E4738" i="1"/>
  <c r="F4738" i="1"/>
  <c r="I4065" i="1"/>
  <c r="I3987" i="1"/>
  <c r="I3916" i="1"/>
  <c r="I4603" i="1"/>
  <c r="G3512" i="1"/>
  <c r="G3035" i="1"/>
  <c r="F4717" i="1"/>
  <c r="E4717" i="1"/>
  <c r="E2819" i="1"/>
  <c r="F2819" i="1"/>
  <c r="I2955" i="1"/>
  <c r="I2822" i="1"/>
  <c r="G3097" i="1"/>
  <c r="G2816" i="1"/>
  <c r="E3185" i="1"/>
  <c r="F3185" i="1"/>
  <c r="E3209" i="1"/>
  <c r="F3209" i="1"/>
  <c r="G3143" i="1"/>
  <c r="G3451" i="1"/>
  <c r="G3330" i="1"/>
  <c r="I2941" i="1"/>
  <c r="F3731" i="1"/>
  <c r="E3731" i="1"/>
  <c r="G3696" i="1"/>
  <c r="F3600" i="1"/>
  <c r="E3600" i="1"/>
  <c r="F3540" i="1"/>
  <c r="E3540" i="1"/>
  <c r="G3423" i="1"/>
  <c r="I3665" i="1"/>
  <c r="G3462" i="1"/>
  <c r="G3314" i="1"/>
  <c r="I3261" i="1"/>
  <c r="I4185" i="1"/>
  <c r="F4048" i="1"/>
  <c r="E4048" i="1"/>
  <c r="F4006" i="1"/>
  <c r="E4006" i="1"/>
  <c r="E4246" i="1"/>
  <c r="F4246" i="1"/>
  <c r="F4097" i="1"/>
  <c r="E4097" i="1"/>
  <c r="I4176" i="1"/>
  <c r="F4292" i="1"/>
  <c r="E4292" i="1"/>
  <c r="F4229" i="1"/>
  <c r="E4229" i="1"/>
  <c r="E4261" i="1"/>
  <c r="F4261" i="1"/>
  <c r="I3833" i="1"/>
  <c r="G3943" i="1"/>
  <c r="E4116" i="1"/>
  <c r="F4116" i="1"/>
  <c r="E4255" i="1"/>
  <c r="F4255" i="1"/>
  <c r="G4071" i="1"/>
  <c r="E4144" i="1"/>
  <c r="G4144" i="1"/>
  <c r="I4019" i="1"/>
  <c r="I4598" i="1"/>
  <c r="G4136" i="1"/>
  <c r="G4035" i="1"/>
  <c r="E4483" i="1"/>
  <c r="F4483" i="1"/>
  <c r="G4614" i="1"/>
  <c r="E3121" i="1"/>
  <c r="F3121" i="1"/>
  <c r="E2825" i="1"/>
  <c r="F2825" i="1"/>
  <c r="F2965" i="1"/>
  <c r="E2965" i="1"/>
  <c r="E2837" i="1"/>
  <c r="F2837" i="1"/>
  <c r="G3101" i="1"/>
  <c r="G2834" i="1"/>
  <c r="F3199" i="1"/>
  <c r="E3199" i="1"/>
  <c r="I3214" i="1"/>
  <c r="F3147" i="1"/>
  <c r="E3147" i="1"/>
  <c r="F3468" i="1"/>
  <c r="E3468" i="1"/>
  <c r="I3372" i="1"/>
  <c r="E3149" i="1"/>
  <c r="F3149" i="1"/>
  <c r="E3749" i="1"/>
  <c r="G3749" i="1"/>
  <c r="G3701" i="1"/>
  <c r="E3633" i="1"/>
  <c r="F3633" i="1"/>
  <c r="G3552" i="1"/>
  <c r="F3450" i="1"/>
  <c r="E3450" i="1"/>
  <c r="G3685" i="1"/>
  <c r="F3491" i="1"/>
  <c r="E3491" i="1"/>
  <c r="F3324" i="1"/>
  <c r="E3324" i="1"/>
  <c r="I3278" i="1"/>
  <c r="G4193" i="1"/>
  <c r="F4053" i="1"/>
  <c r="E4053" i="1"/>
  <c r="I4014" i="1"/>
  <c r="F4251" i="1"/>
  <c r="E4251" i="1"/>
  <c r="F4118" i="1"/>
  <c r="E4118" i="1"/>
  <c r="G4189" i="1"/>
  <c r="F4298" i="1"/>
  <c r="E4298" i="1"/>
  <c r="F4249" i="1"/>
  <c r="E4249" i="1"/>
  <c r="F4266" i="1"/>
  <c r="E4266" i="1"/>
  <c r="I3781" i="1"/>
  <c r="I3332" i="1"/>
  <c r="I3988" i="1"/>
  <c r="I3899" i="1"/>
  <c r="G3837" i="1"/>
  <c r="I3908" i="1"/>
  <c r="G3728" i="1"/>
  <c r="I3522" i="1"/>
  <c r="I3592" i="1"/>
  <c r="E4515" i="1"/>
  <c r="F4515" i="1"/>
  <c r="I4399" i="1"/>
  <c r="F2932" i="1"/>
  <c r="E2932" i="1"/>
  <c r="E3385" i="1"/>
  <c r="F3385" i="1"/>
  <c r="G3736" i="1"/>
  <c r="G4484" i="1"/>
  <c r="E4491" i="1"/>
  <c r="F4491" i="1"/>
  <c r="I4462" i="1"/>
  <c r="I4575" i="1"/>
  <c r="I4597" i="1"/>
  <c r="I4517" i="1"/>
  <c r="F4643" i="1"/>
  <c r="E4643" i="1"/>
  <c r="F4076" i="1"/>
  <c r="E4076" i="1"/>
  <c r="G4314" i="1"/>
  <c r="G3925" i="1"/>
  <c r="G3195" i="1"/>
  <c r="I4741" i="1"/>
  <c r="I4525" i="1"/>
  <c r="I4056" i="1"/>
  <c r="E2896" i="1"/>
  <c r="F2896" i="1"/>
  <c r="E2808" i="1"/>
  <c r="F2808" i="1"/>
  <c r="I2947" i="1"/>
  <c r="F2798" i="1"/>
  <c r="E2798" i="1"/>
  <c r="G3057" i="1"/>
  <c r="G2782" i="1"/>
  <c r="I3169" i="1"/>
  <c r="I3191" i="1"/>
  <c r="I3131" i="1"/>
  <c r="I3416" i="1"/>
  <c r="I3323" i="1"/>
  <c r="G2789" i="1"/>
  <c r="G3708" i="1"/>
  <c r="I3669" i="1"/>
  <c r="I3579" i="1"/>
  <c r="F3513" i="1"/>
  <c r="E3513" i="1"/>
  <c r="I3394" i="1"/>
  <c r="I3640" i="1"/>
  <c r="G3403" i="1"/>
  <c r="E3225" i="1"/>
  <c r="F3225" i="1"/>
  <c r="I4190" i="1"/>
  <c r="I4179" i="1"/>
  <c r="F4033" i="1"/>
  <c r="E4033" i="1"/>
  <c r="I3992" i="1"/>
  <c r="G4151" i="1"/>
  <c r="G4015" i="1"/>
  <c r="I4134" i="1"/>
  <c r="I4257" i="1"/>
  <c r="I4214" i="1"/>
  <c r="G4252" i="1"/>
  <c r="E3013" i="1"/>
  <c r="F3013" i="1"/>
  <c r="E3834" i="1"/>
  <c r="F3834" i="1"/>
  <c r="G3944" i="1"/>
  <c r="I4221" i="1"/>
  <c r="F3967" i="1"/>
  <c r="E3967" i="1"/>
  <c r="F3952" i="1"/>
  <c r="E3952" i="1"/>
  <c r="G3935" i="1"/>
  <c r="E4728" i="1"/>
  <c r="F4728" i="1"/>
  <c r="I3977" i="1"/>
  <c r="E3936" i="1"/>
  <c r="F3936" i="1"/>
  <c r="I4469" i="1"/>
  <c r="F4511" i="1"/>
  <c r="E4511" i="1"/>
  <c r="I2990" i="1"/>
  <c r="G2813" i="1"/>
  <c r="I2950" i="1"/>
  <c r="F2804" i="1"/>
  <c r="E2804" i="1"/>
  <c r="G3085" i="1"/>
  <c r="G2811" i="1"/>
  <c r="F3172" i="1"/>
  <c r="E3172" i="1"/>
  <c r="F3193" i="1"/>
  <c r="E3193" i="1"/>
  <c r="G3139" i="1"/>
  <c r="G3428" i="1"/>
  <c r="G3325" i="1"/>
  <c r="G2870" i="1"/>
  <c r="I3725" i="1"/>
  <c r="I3689" i="1"/>
  <c r="G3591" i="1"/>
  <c r="E3537" i="1"/>
  <c r="F3537" i="1"/>
  <c r="G3397" i="1"/>
  <c r="I3656" i="1"/>
  <c r="F3439" i="1"/>
  <c r="E3439" i="1"/>
  <c r="E3260" i="1"/>
  <c r="F3260" i="1"/>
  <c r="G3244" i="1"/>
  <c r="G4182" i="1"/>
  <c r="G4041" i="1"/>
  <c r="G4210" i="1"/>
  <c r="G4086" i="1"/>
  <c r="G4171" i="1"/>
  <c r="G4277" i="1"/>
  <c r="G4226" i="1"/>
  <c r="G4254" i="1"/>
  <c r="G3232" i="1"/>
  <c r="E3854" i="1"/>
  <c r="F3854" i="1"/>
  <c r="G4026" i="1"/>
  <c r="I4240" i="1"/>
  <c r="G4060" i="1"/>
  <c r="I4107" i="1"/>
  <c r="E3968" i="1"/>
  <c r="F3968" i="1"/>
  <c r="I4738" i="1"/>
  <c r="F4065" i="1"/>
  <c r="E4065" i="1"/>
  <c r="G3987" i="1"/>
  <c r="E3916" i="1"/>
  <c r="F3916" i="1"/>
  <c r="I3512" i="1"/>
  <c r="I3035" i="1"/>
  <c r="I4717" i="1"/>
  <c r="I2819" i="1"/>
  <c r="F2955" i="1"/>
  <c r="E2955" i="1"/>
  <c r="G2822" i="1"/>
  <c r="F3097" i="1"/>
  <c r="E3097" i="1"/>
  <c r="I2816" i="1"/>
  <c r="G3185" i="1"/>
  <c r="G3209" i="1"/>
  <c r="E3143" i="1"/>
  <c r="F3143" i="1"/>
  <c r="F3451" i="1"/>
  <c r="E3451" i="1"/>
  <c r="F3330" i="1"/>
  <c r="E3330" i="1"/>
  <c r="E2941" i="1"/>
  <c r="F2941" i="1"/>
  <c r="I3731" i="1"/>
  <c r="F3696" i="1"/>
  <c r="E3696" i="1"/>
  <c r="G3600" i="1"/>
  <c r="G3540" i="1"/>
  <c r="F3423" i="1"/>
  <c r="E3423" i="1"/>
  <c r="G3665" i="1"/>
  <c r="F3462" i="1"/>
  <c r="E3462" i="1"/>
  <c r="I3314" i="1"/>
  <c r="F3261" i="1"/>
  <c r="E3261" i="1"/>
  <c r="G4185" i="1"/>
  <c r="G4048" i="1"/>
  <c r="G4006" i="1"/>
  <c r="G4246" i="1"/>
  <c r="G4097" i="1"/>
  <c r="F4176" i="1"/>
  <c r="E4176" i="1"/>
  <c r="G4292" i="1"/>
  <c r="G4229" i="1"/>
  <c r="G4261" i="1"/>
  <c r="F3833" i="1"/>
  <c r="E3833" i="1"/>
  <c r="I3943" i="1"/>
  <c r="G4116" i="1"/>
  <c r="G4255" i="1"/>
  <c r="I4071" i="1"/>
  <c r="I4144" i="1"/>
  <c r="F4598" i="1"/>
  <c r="E4598" i="1"/>
  <c r="I4136" i="1"/>
  <c r="F4035" i="1"/>
  <c r="E4035" i="1"/>
  <c r="G4483" i="1"/>
  <c r="F4614" i="1"/>
  <c r="E4614" i="1"/>
  <c r="G3121" i="1"/>
  <c r="I2825" i="1"/>
  <c r="G2965" i="1"/>
  <c r="I2837" i="1"/>
  <c r="F3101" i="1"/>
  <c r="E3101" i="1"/>
  <c r="I2834" i="1"/>
  <c r="G3199" i="1"/>
  <c r="G3214" i="1"/>
  <c r="I3147" i="1"/>
  <c r="G3468" i="1"/>
  <c r="G3372" i="1"/>
  <c r="G3149" i="1"/>
  <c r="I3701" i="1"/>
  <c r="I3633" i="1"/>
  <c r="I3552" i="1"/>
  <c r="G3450" i="1"/>
  <c r="F3685" i="1"/>
  <c r="E3685" i="1"/>
  <c r="G3491" i="1"/>
  <c r="G3324" i="1"/>
  <c r="E3278" i="1"/>
  <c r="F3278" i="1"/>
  <c r="I4193" i="1"/>
  <c r="G4053" i="1"/>
  <c r="F4014" i="1"/>
  <c r="E4014" i="1"/>
  <c r="G4251" i="1"/>
  <c r="G4118" i="1"/>
  <c r="I4189" i="1"/>
  <c r="G4298" i="1"/>
  <c r="G4249" i="1"/>
  <c r="G4266" i="1"/>
  <c r="I3853" i="1"/>
  <c r="F3960" i="1"/>
  <c r="E3960" i="1"/>
  <c r="G4198" i="1"/>
  <c r="G4290" i="1"/>
  <c r="I4082" i="1"/>
  <c r="G4180" i="1"/>
  <c r="F4034" i="1"/>
  <c r="E4034" i="1"/>
  <c r="F4173" i="1"/>
  <c r="E4173" i="1"/>
  <c r="F4072" i="1"/>
  <c r="E4072" i="1"/>
  <c r="E3651" i="1"/>
  <c r="F3651" i="1"/>
  <c r="I4670" i="1"/>
  <c r="I2911" i="1"/>
  <c r="E3041" i="1"/>
  <c r="F3041" i="1"/>
  <c r="E3516" i="1"/>
  <c r="F3516" i="1"/>
  <c r="I3961" i="1"/>
  <c r="G4094" i="1"/>
  <c r="I4480" i="1"/>
  <c r="I4069" i="1"/>
  <c r="F4604" i="1"/>
  <c r="E4604" i="1"/>
  <c r="G4586" i="1"/>
  <c r="I4582" i="1"/>
  <c r="I3073" i="1"/>
  <c r="G4536" i="1"/>
  <c r="I3692" i="1"/>
  <c r="I4658" i="1"/>
  <c r="G3093" i="1"/>
  <c r="I2832" i="1"/>
  <c r="G3004" i="1"/>
  <c r="G2952" i="1"/>
  <c r="G3075" i="1"/>
  <c r="G2915" i="1"/>
  <c r="I3042" i="1"/>
  <c r="G3300" i="1"/>
  <c r="G3339" i="1"/>
  <c r="G3046" i="1"/>
  <c r="I3737" i="1"/>
  <c r="G3626" i="1"/>
  <c r="G3557" i="1"/>
  <c r="G3484" i="1"/>
  <c r="G3426" i="1"/>
  <c r="I3255" i="1"/>
  <c r="F3446" i="1"/>
  <c r="E3446" i="1"/>
  <c r="G4168" i="1"/>
  <c r="G4120" i="1"/>
  <c r="G4102" i="1"/>
  <c r="F3151" i="1"/>
  <c r="E3151" i="1"/>
  <c r="G3781" i="1"/>
  <c r="G3332" i="1"/>
  <c r="E3988" i="1"/>
  <c r="F3988" i="1"/>
  <c r="G3899" i="1"/>
  <c r="I3837" i="1"/>
  <c r="E3908" i="1"/>
  <c r="F3908" i="1"/>
  <c r="I3728" i="1"/>
  <c r="E3522" i="1"/>
  <c r="F3522" i="1"/>
  <c r="E3592" i="1"/>
  <c r="F3592" i="1"/>
  <c r="G4515" i="1"/>
  <c r="F4399" i="1"/>
  <c r="E4399" i="1"/>
  <c r="G2932" i="1"/>
  <c r="G3385" i="1"/>
  <c r="F3736" i="1"/>
  <c r="E3736" i="1"/>
  <c r="I4484" i="1"/>
  <c r="I4491" i="1"/>
  <c r="F4462" i="1"/>
  <c r="E4462" i="1"/>
  <c r="G4575" i="1"/>
  <c r="E4597" i="1"/>
  <c r="F4597" i="1"/>
  <c r="F4517" i="1"/>
  <c r="E4517" i="1"/>
  <c r="G4643" i="1"/>
  <c r="G4076" i="1"/>
  <c r="F4314" i="1"/>
  <c r="E4314" i="1"/>
  <c r="I3925" i="1"/>
  <c r="I3195" i="1"/>
  <c r="G4741" i="1"/>
  <c r="G4525" i="1"/>
  <c r="G4056" i="1"/>
  <c r="G2896" i="1"/>
  <c r="G2808" i="1"/>
  <c r="E2947" i="1"/>
  <c r="F2947" i="1"/>
  <c r="G2798" i="1"/>
  <c r="E3057" i="1"/>
  <c r="F3057" i="1"/>
  <c r="I2782" i="1"/>
  <c r="F3169" i="1"/>
  <c r="E3169" i="1"/>
  <c r="G3191" i="1"/>
  <c r="F3131" i="1"/>
  <c r="E3131" i="1"/>
  <c r="E3416" i="1"/>
  <c r="F3416" i="1"/>
  <c r="E3323" i="1"/>
  <c r="F3323" i="1"/>
  <c r="E2789" i="1"/>
  <c r="F2789" i="1"/>
  <c r="I3708" i="1"/>
  <c r="E3669" i="1"/>
  <c r="F3669" i="1"/>
  <c r="G3579" i="1"/>
  <c r="I3513" i="1"/>
  <c r="E3394" i="1"/>
  <c r="F3394" i="1"/>
  <c r="E3640" i="1"/>
  <c r="F3640" i="1"/>
  <c r="I3403" i="1"/>
  <c r="G3225" i="1"/>
  <c r="F4190" i="1"/>
  <c r="E4190" i="1"/>
  <c r="F4179" i="1"/>
  <c r="E4179" i="1"/>
  <c r="G4033" i="1"/>
  <c r="E3992" i="1"/>
  <c r="G3992" i="1"/>
  <c r="I4151" i="1"/>
  <c r="F4015" i="1"/>
  <c r="E4015" i="1"/>
  <c r="F4134" i="1"/>
  <c r="E4134" i="1"/>
  <c r="F4257" i="1"/>
  <c r="E4257" i="1"/>
  <c r="F4214" i="1"/>
  <c r="E4214" i="1"/>
  <c r="E4252" i="1"/>
  <c r="F4252" i="1"/>
  <c r="G3013" i="1"/>
  <c r="G3834" i="1"/>
  <c r="E3944" i="1"/>
  <c r="F3944" i="1"/>
  <c r="E4221" i="1"/>
  <c r="F4221" i="1"/>
  <c r="I3967" i="1"/>
  <c r="G3952" i="1"/>
  <c r="I3935" i="1"/>
  <c r="G4728" i="1"/>
  <c r="G3977" i="1"/>
  <c r="I3936" i="1"/>
  <c r="F4469" i="1"/>
  <c r="E4469" i="1"/>
  <c r="G4511" i="1"/>
  <c r="E2990" i="1"/>
  <c r="F2990" i="1"/>
  <c r="I2907" i="1"/>
  <c r="E3063" i="1"/>
  <c r="F3063" i="1"/>
  <c r="I3012" i="1"/>
  <c r="G2857" i="1"/>
  <c r="E2817" i="1"/>
  <c r="F2817" i="1"/>
  <c r="G2901" i="1"/>
  <c r="G3265" i="1"/>
  <c r="I3231" i="1"/>
  <c r="I3549" i="1"/>
  <c r="G3471" i="1"/>
  <c r="I3346" i="1"/>
  <c r="G3150" i="1"/>
  <c r="E2794" i="1"/>
  <c r="F2794" i="1"/>
  <c r="E3774" i="1"/>
  <c r="F3774" i="1"/>
  <c r="I3664" i="1"/>
  <c r="I3125" i="1"/>
  <c r="I3880" i="1"/>
  <c r="E3726" i="1"/>
  <c r="F3726" i="1"/>
  <c r="E3596" i="1"/>
  <c r="F3596" i="1"/>
  <c r="F3621" i="1"/>
  <c r="E3621" i="1"/>
  <c r="I3405" i="1"/>
  <c r="I3136" i="1"/>
  <c r="G4142" i="1"/>
  <c r="I4411" i="1"/>
  <c r="I4238" i="1"/>
  <c r="F4343" i="1"/>
  <c r="E4343" i="1"/>
  <c r="I4384" i="1"/>
  <c r="F4347" i="1"/>
  <c r="E4347" i="1"/>
  <c r="F4358" i="1"/>
  <c r="E4358" i="1"/>
  <c r="F4306" i="1"/>
  <c r="E4306" i="1"/>
  <c r="G4231" i="1"/>
  <c r="I4478" i="1"/>
  <c r="I4500" i="1"/>
  <c r="I4387" i="1"/>
  <c r="I4522" i="1"/>
  <c r="G4376" i="1"/>
  <c r="G4508" i="1"/>
  <c r="G4466" i="1"/>
  <c r="I4673" i="1"/>
  <c r="I4428" i="1"/>
  <c r="G3959" i="1"/>
  <c r="F3759" i="1"/>
  <c r="E3759" i="1"/>
  <c r="F3548" i="1"/>
  <c r="E3548" i="1"/>
  <c r="I2775" i="1"/>
  <c r="I2910" i="1"/>
  <c r="I3066" i="1"/>
  <c r="E3029" i="1"/>
  <c r="F3029" i="1"/>
  <c r="G2862" i="1"/>
  <c r="G2839" i="1"/>
  <c r="I2916" i="1"/>
  <c r="I3279" i="1"/>
  <c r="I3239" i="1"/>
  <c r="E3563" i="1"/>
  <c r="F3563" i="1"/>
  <c r="F3481" i="1"/>
  <c r="E3481" i="1"/>
  <c r="I3356" i="1"/>
  <c r="F3163" i="1"/>
  <c r="E3163" i="1"/>
  <c r="F2874" i="1"/>
  <c r="E2874" i="1"/>
  <c r="F3780" i="1"/>
  <c r="E3780" i="1"/>
  <c r="G3670" i="1"/>
  <c r="G3137" i="1"/>
  <c r="E3883" i="1"/>
  <c r="F3883" i="1"/>
  <c r="I3739" i="1"/>
  <c r="G3605" i="1"/>
  <c r="F3657" i="1"/>
  <c r="E3657" i="1"/>
  <c r="G3463" i="1"/>
  <c r="G3213" i="1"/>
  <c r="E4146" i="1"/>
  <c r="F4146" i="1"/>
  <c r="I4413" i="1"/>
  <c r="I4241" i="1"/>
  <c r="F4346" i="1"/>
  <c r="E4346" i="1"/>
  <c r="I4393" i="1"/>
  <c r="F4441" i="1"/>
  <c r="E4441" i="1"/>
  <c r="F4389" i="1"/>
  <c r="E4389" i="1"/>
  <c r="G4311" i="1"/>
  <c r="G4259" i="1"/>
  <c r="I4485" i="1"/>
  <c r="I4524" i="1"/>
  <c r="I4427" i="1"/>
  <c r="F4527" i="1"/>
  <c r="E4527" i="1"/>
  <c r="F4382" i="1"/>
  <c r="E4382" i="1"/>
  <c r="G4730" i="1"/>
  <c r="I4560" i="1"/>
  <c r="I4725" i="1"/>
  <c r="F4479" i="1"/>
  <c r="E4479" i="1"/>
  <c r="F4127" i="1"/>
  <c r="E4127" i="1"/>
  <c r="G2780" i="1"/>
  <c r="I2918" i="1"/>
  <c r="I3068" i="1"/>
  <c r="F3034" i="1"/>
  <c r="E3034" i="1"/>
  <c r="E2873" i="1"/>
  <c r="F2873" i="1"/>
  <c r="I2845" i="1"/>
  <c r="I2958" i="1"/>
  <c r="I3312" i="1"/>
  <c r="E3243" i="1"/>
  <c r="F3243" i="1"/>
  <c r="I3569" i="1"/>
  <c r="I3492" i="1"/>
  <c r="F3368" i="1"/>
  <c r="E3368" i="1"/>
  <c r="F3264" i="1"/>
  <c r="E3264" i="1"/>
  <c r="I2963" i="1"/>
  <c r="I3816" i="1"/>
  <c r="I3679" i="1"/>
  <c r="F3168" i="1"/>
  <c r="E3168" i="1"/>
  <c r="I3902" i="1"/>
  <c r="G3750" i="1"/>
  <c r="I3630" i="1"/>
  <c r="E3711" i="1"/>
  <c r="F3711" i="1"/>
  <c r="G3506" i="1"/>
  <c r="G3249" i="1"/>
  <c r="G4149" i="1"/>
  <c r="E4446" i="1"/>
  <c r="F4446" i="1"/>
  <c r="I4279" i="1"/>
  <c r="I4360" i="1"/>
  <c r="I4416" i="1"/>
  <c r="F2949" i="1"/>
  <c r="E2949" i="1"/>
  <c r="G4397" i="1"/>
  <c r="F4336" i="1"/>
  <c r="E4336" i="1"/>
  <c r="G4294" i="1"/>
  <c r="I4492" i="1"/>
  <c r="F4529" i="1"/>
  <c r="E4529" i="1"/>
  <c r="I4451" i="1"/>
  <c r="E4540" i="1"/>
  <c r="F4540" i="1"/>
  <c r="G4394" i="1"/>
  <c r="F4049" i="1"/>
  <c r="E4049" i="1"/>
  <c r="E3844" i="1"/>
  <c r="F3844" i="1"/>
  <c r="F3671" i="1"/>
  <c r="E3671" i="1"/>
  <c r="E4494" i="1"/>
  <c r="F4494" i="1"/>
  <c r="I4237" i="1"/>
  <c r="I2799" i="1"/>
  <c r="G2959" i="1"/>
  <c r="I3642" i="1"/>
  <c r="I3301" i="1"/>
  <c r="G4027" i="1"/>
  <c r="I3958" i="1"/>
  <c r="F3455" i="1"/>
  <c r="E3455" i="1"/>
  <c r="I3829" i="1"/>
  <c r="I4556" i="1"/>
  <c r="I4579" i="1"/>
  <c r="I4509" i="1"/>
  <c r="F4124" i="1"/>
  <c r="E4124" i="1"/>
  <c r="I4338" i="1"/>
  <c r="G4694" i="1"/>
  <c r="G4267" i="1"/>
  <c r="I2841" i="1"/>
  <c r="I2970" i="1"/>
  <c r="G2881" i="1"/>
  <c r="F2766" i="1"/>
  <c r="E2766" i="1"/>
  <c r="F2849" i="1"/>
  <c r="E2849" i="1"/>
  <c r="I3202" i="1"/>
  <c r="I3217" i="1"/>
  <c r="I3153" i="1"/>
  <c r="E3470" i="1"/>
  <c r="F3470" i="1"/>
  <c r="I3386" i="1"/>
  <c r="F3157" i="1"/>
  <c r="E3157" i="1"/>
  <c r="I3766" i="1"/>
  <c r="I3712" i="1"/>
  <c r="I3646" i="1"/>
  <c r="I3560" i="1"/>
  <c r="G3458" i="1"/>
  <c r="I3694" i="1"/>
  <c r="I3514" i="1"/>
  <c r="G3389" i="1"/>
  <c r="G3333" i="1"/>
  <c r="I4196" i="1"/>
  <c r="I4073" i="1"/>
  <c r="E3781" i="1"/>
  <c r="F3781" i="1"/>
  <c r="F3332" i="1"/>
  <c r="E3332" i="1"/>
  <c r="G3988" i="1"/>
  <c r="E3899" i="1"/>
  <c r="F3899" i="1"/>
  <c r="F3837" i="1"/>
  <c r="E3837" i="1"/>
  <c r="G3908" i="1"/>
  <c r="F3728" i="1"/>
  <c r="E3728" i="1"/>
  <c r="G3522" i="1"/>
  <c r="G3592" i="1"/>
  <c r="I4515" i="1"/>
  <c r="G4399" i="1"/>
  <c r="I2932" i="1"/>
  <c r="I3385" i="1"/>
  <c r="I3736" i="1"/>
  <c r="F4484" i="1"/>
  <c r="E4484" i="1"/>
  <c r="G4491" i="1"/>
  <c r="G4462" i="1"/>
  <c r="F4575" i="1"/>
  <c r="E4575" i="1"/>
  <c r="G4597" i="1"/>
  <c r="G4517" i="1"/>
  <c r="I4643" i="1"/>
  <c r="I4076" i="1"/>
  <c r="I4314" i="1"/>
  <c r="F3925" i="1"/>
  <c r="E3925" i="1"/>
  <c r="E3195" i="1"/>
  <c r="F3195" i="1"/>
  <c r="E4741" i="1"/>
  <c r="F4741" i="1"/>
  <c r="E4525" i="1"/>
  <c r="F4525" i="1"/>
  <c r="F4056" i="1"/>
  <c r="E4056" i="1"/>
  <c r="I2896" i="1"/>
  <c r="I2808" i="1"/>
  <c r="G2947" i="1"/>
  <c r="I2798" i="1"/>
  <c r="I3057" i="1"/>
  <c r="E2782" i="1"/>
  <c r="F2782" i="1"/>
  <c r="G3169" i="1"/>
  <c r="F3191" i="1"/>
  <c r="E3191" i="1"/>
  <c r="G3131" i="1"/>
  <c r="G3416" i="1"/>
  <c r="G3323" i="1"/>
  <c r="I2789" i="1"/>
  <c r="F3708" i="1"/>
  <c r="E3708" i="1"/>
  <c r="G3669" i="1"/>
  <c r="F3579" i="1"/>
  <c r="E3579" i="1"/>
  <c r="G3513" i="1"/>
  <c r="G3394" i="1"/>
  <c r="G3640" i="1"/>
  <c r="F3403" i="1"/>
  <c r="E3403" i="1"/>
  <c r="I3225" i="1"/>
  <c r="G4190" i="1"/>
  <c r="G4179" i="1"/>
  <c r="I4033" i="1"/>
  <c r="F4151" i="1"/>
  <c r="E4151" i="1"/>
  <c r="I4015" i="1"/>
  <c r="G4134" i="1"/>
  <c r="G4257" i="1"/>
  <c r="G4214" i="1"/>
  <c r="I4252" i="1"/>
  <c r="I3013" i="1"/>
  <c r="I3834" i="1"/>
  <c r="I3944" i="1"/>
  <c r="G4221" i="1"/>
  <c r="G3967" i="1"/>
  <c r="I3952" i="1"/>
  <c r="F3935" i="1"/>
  <c r="E3935" i="1"/>
  <c r="I4728" i="1"/>
  <c r="F3977" i="1"/>
  <c r="E3977" i="1"/>
  <c r="G3936" i="1"/>
  <c r="G4469" i="1"/>
  <c r="I4511" i="1"/>
  <c r="G2990" i="1"/>
  <c r="G2907" i="1"/>
  <c r="G3063" i="1"/>
  <c r="E3012" i="1"/>
  <c r="F3012" i="1"/>
  <c r="E2857" i="1"/>
  <c r="F2857" i="1"/>
  <c r="G2817" i="1"/>
  <c r="E2901" i="1"/>
  <c r="F2901" i="1"/>
  <c r="I3265" i="1"/>
  <c r="F3231" i="1"/>
  <c r="E3231" i="1"/>
  <c r="F3549" i="1"/>
  <c r="E3549" i="1"/>
  <c r="E3471" i="1"/>
  <c r="F3471" i="1"/>
  <c r="F3346" i="1"/>
  <c r="E3346" i="1"/>
  <c r="E3150" i="1"/>
  <c r="F3150" i="1"/>
  <c r="G2794" i="1"/>
  <c r="G3774" i="1"/>
  <c r="G3664" i="1"/>
  <c r="E3125" i="1"/>
  <c r="F3125" i="1"/>
  <c r="F3880" i="1"/>
  <c r="E3880" i="1"/>
  <c r="I3726" i="1"/>
  <c r="G3596" i="1"/>
  <c r="I3621" i="1"/>
  <c r="G3405" i="1"/>
  <c r="G3136" i="1"/>
  <c r="F4142" i="1"/>
  <c r="E4142" i="1"/>
  <c r="F4411" i="1"/>
  <c r="E4411" i="1"/>
  <c r="F4238" i="1"/>
  <c r="E4238" i="1"/>
  <c r="G4343" i="1"/>
  <c r="F4384" i="1"/>
  <c r="E4384" i="1"/>
  <c r="G4347" i="1"/>
  <c r="I4358" i="1"/>
  <c r="G4306" i="1"/>
  <c r="I4231" i="1"/>
  <c r="F4478" i="1"/>
  <c r="E4478" i="1"/>
  <c r="F4500" i="1"/>
  <c r="E4500" i="1"/>
  <c r="F4387" i="1"/>
  <c r="E4387" i="1"/>
  <c r="F4522" i="1"/>
  <c r="E4522" i="1"/>
  <c r="I4376" i="1"/>
  <c r="E4508" i="1"/>
  <c r="F4508" i="1"/>
  <c r="I4466" i="1"/>
  <c r="F4673" i="1"/>
  <c r="E4673" i="1"/>
  <c r="E4428" i="1"/>
  <c r="F4428" i="1"/>
  <c r="E3959" i="1"/>
  <c r="F3959" i="1"/>
  <c r="I3759" i="1"/>
  <c r="G3548" i="1"/>
  <c r="F2775" i="1"/>
  <c r="E2775" i="1"/>
  <c r="G2910" i="1"/>
  <c r="F3066" i="1"/>
  <c r="E3066" i="1"/>
  <c r="G3029" i="1"/>
  <c r="I2862" i="1"/>
  <c r="I2839" i="1"/>
  <c r="G2916" i="1"/>
  <c r="F3279" i="1"/>
  <c r="E3279" i="1"/>
  <c r="G3239" i="1"/>
  <c r="I3563" i="1"/>
  <c r="G3481" i="1"/>
  <c r="G3356" i="1"/>
  <c r="I3163" i="1"/>
  <c r="I2874" i="1"/>
  <c r="G3780" i="1"/>
  <c r="E3670" i="1"/>
  <c r="F3670" i="1"/>
  <c r="F3137" i="1"/>
  <c r="E3137" i="1"/>
  <c r="G3883" i="1"/>
  <c r="G3739" i="1"/>
  <c r="F3605" i="1"/>
  <c r="E3605" i="1"/>
  <c r="G3657" i="1"/>
  <c r="I3463" i="1"/>
  <c r="E3213" i="1"/>
  <c r="F3213" i="1"/>
  <c r="G4146" i="1"/>
  <c r="E4413" i="1"/>
  <c r="F4413" i="1"/>
  <c r="G4241" i="1"/>
  <c r="G4346" i="1"/>
  <c r="E4393" i="1"/>
  <c r="F4393" i="1"/>
  <c r="I4441" i="1"/>
  <c r="G4389" i="1"/>
  <c r="I4311" i="1"/>
  <c r="I4259" i="1"/>
  <c r="F4485" i="1"/>
  <c r="E4485" i="1"/>
  <c r="F4524" i="1"/>
  <c r="E4524" i="1"/>
  <c r="E4427" i="1"/>
  <c r="F4427" i="1"/>
  <c r="I4527" i="1"/>
  <c r="I4382" i="1"/>
  <c r="F4730" i="1"/>
  <c r="E4730" i="1"/>
  <c r="F4560" i="1"/>
  <c r="E4560" i="1"/>
  <c r="F4725" i="1"/>
  <c r="E4725" i="1"/>
  <c r="G4479" i="1"/>
  <c r="G4127" i="1"/>
  <c r="E2780" i="1"/>
  <c r="F2780" i="1"/>
  <c r="E2918" i="1"/>
  <c r="F2918" i="1"/>
  <c r="F3068" i="1"/>
  <c r="E3068" i="1"/>
  <c r="G3034" i="1"/>
  <c r="G2873" i="1"/>
  <c r="G2845" i="1"/>
  <c r="G2958" i="1"/>
  <c r="G3312" i="1"/>
  <c r="I3243" i="1"/>
  <c r="F3569" i="1"/>
  <c r="E3569" i="1"/>
  <c r="F3492" i="1"/>
  <c r="E3492" i="1"/>
  <c r="G3368" i="1"/>
  <c r="G3264" i="1"/>
  <c r="F2963" i="1"/>
  <c r="E2963" i="1"/>
  <c r="G3816" i="1"/>
  <c r="F3679" i="1"/>
  <c r="E3679" i="1"/>
  <c r="G3168" i="1"/>
  <c r="E3902" i="1"/>
  <c r="G3902" i="1"/>
  <c r="F3750" i="1"/>
  <c r="E3750" i="1"/>
  <c r="F3630" i="1"/>
  <c r="E3630" i="1"/>
  <c r="G3711" i="1"/>
  <c r="E3506" i="1"/>
  <c r="F3506" i="1"/>
  <c r="F3249" i="1"/>
  <c r="E3249" i="1"/>
  <c r="F4149" i="1"/>
  <c r="E4149" i="1"/>
  <c r="G4446" i="1"/>
  <c r="F4279" i="1"/>
  <c r="E4279" i="1"/>
  <c r="E4360" i="1"/>
  <c r="F4360" i="1"/>
  <c r="F4416" i="1"/>
  <c r="E4416" i="1"/>
  <c r="I2949" i="1"/>
  <c r="F4397" i="1"/>
  <c r="E4397" i="1"/>
  <c r="G4336" i="1"/>
  <c r="I4294" i="1"/>
  <c r="E4492" i="1"/>
  <c r="F4492" i="1"/>
  <c r="G4529" i="1"/>
  <c r="F4451" i="1"/>
  <c r="E4451" i="1"/>
  <c r="G4540" i="1"/>
  <c r="I4394" i="1"/>
  <c r="I4049" i="1"/>
  <c r="G3844" i="1"/>
  <c r="G3671" i="1"/>
  <c r="G4494" i="1"/>
  <c r="F4237" i="1"/>
  <c r="E4237" i="1"/>
  <c r="F2799" i="1"/>
  <c r="E2799" i="1"/>
  <c r="I2959" i="1"/>
  <c r="E3642" i="1"/>
  <c r="F3642" i="1"/>
  <c r="G3301" i="1"/>
  <c r="I4027" i="1"/>
  <c r="F3958" i="1"/>
  <c r="E3958" i="1"/>
  <c r="I3455" i="1"/>
  <c r="E3829" i="1"/>
  <c r="F3829" i="1"/>
  <c r="G4556" i="1"/>
  <c r="F4509" i="1"/>
  <c r="E4509" i="1"/>
  <c r="I4124" i="1"/>
  <c r="G4338" i="1"/>
  <c r="I4694" i="1"/>
  <c r="I4267" i="1"/>
  <c r="E2841" i="1"/>
  <c r="F2841" i="1"/>
  <c r="E2970" i="1"/>
  <c r="F2970" i="1"/>
  <c r="I2881" i="1"/>
  <c r="G2766" i="1"/>
  <c r="I2849" i="1"/>
  <c r="F3202" i="1"/>
  <c r="E3202" i="1"/>
  <c r="F3217" i="1"/>
  <c r="E3217" i="1"/>
  <c r="G3153" i="1"/>
  <c r="I3470" i="1"/>
  <c r="G3386" i="1"/>
  <c r="G3157" i="1"/>
  <c r="G3766" i="1"/>
  <c r="F3712" i="1"/>
  <c r="E3712" i="1"/>
  <c r="F3646" i="1"/>
  <c r="E3646" i="1"/>
  <c r="F3560" i="1"/>
  <c r="E3560" i="1"/>
  <c r="F3458" i="1"/>
  <c r="E3458" i="1"/>
  <c r="G3694" i="1"/>
  <c r="F3514" i="1"/>
  <c r="E3514" i="1"/>
  <c r="F3389" i="1"/>
  <c r="E3389" i="1"/>
  <c r="I3333" i="1"/>
  <c r="F4196" i="1"/>
  <c r="E4196" i="1"/>
  <c r="F4073" i="1"/>
  <c r="E4073" i="1"/>
  <c r="E3361" i="1"/>
  <c r="F3361" i="1"/>
  <c r="G3055" i="1"/>
  <c r="E3107" i="1"/>
  <c r="F3107" i="1"/>
  <c r="F4125" i="1"/>
  <c r="E4125" i="1"/>
  <c r="F4046" i="1"/>
  <c r="E4046" i="1"/>
  <c r="E4008" i="1"/>
  <c r="F4008" i="1"/>
  <c r="I4018" i="1"/>
  <c r="I3887" i="1"/>
  <c r="G3867" i="1"/>
  <c r="G3918" i="1"/>
  <c r="G3680" i="1"/>
  <c r="F3479" i="1"/>
  <c r="E3479" i="1"/>
  <c r="G3930" i="1"/>
  <c r="E3911" i="1"/>
  <c r="G3911" i="1"/>
  <c r="I4007" i="1"/>
  <c r="I3272" i="1"/>
  <c r="I4664" i="1"/>
  <c r="I4626" i="1"/>
  <c r="F4724" i="1"/>
  <c r="E4724" i="1"/>
  <c r="G4698" i="1"/>
  <c r="F4648" i="1"/>
  <c r="E4648" i="1"/>
  <c r="G4734" i="1"/>
  <c r="G4448" i="1"/>
  <c r="I4202" i="1"/>
  <c r="I4571" i="1"/>
  <c r="G4550" i="1"/>
  <c r="G4415" i="1"/>
  <c r="G3099" i="1"/>
  <c r="I3435" i="1"/>
  <c r="I4278" i="1"/>
  <c r="I2905" i="1"/>
  <c r="G3033" i="1"/>
  <c r="I3001" i="1"/>
  <c r="I2853" i="1"/>
  <c r="F2783" i="1"/>
  <c r="E2783" i="1"/>
  <c r="G2779" i="1"/>
  <c r="G3262" i="1"/>
  <c r="I3212" i="1"/>
  <c r="I3545" i="1"/>
  <c r="E3464" i="1"/>
  <c r="F3464" i="1"/>
  <c r="E3294" i="1"/>
  <c r="F3294" i="1"/>
  <c r="E3119" i="1"/>
  <c r="F3119" i="1"/>
  <c r="I3812" i="1"/>
  <c r="I3770" i="1"/>
  <c r="F3655" i="1"/>
  <c r="E3655" i="1"/>
  <c r="G3106" i="1"/>
  <c r="E3856" i="1"/>
  <c r="F3856" i="1"/>
  <c r="G3710" i="1"/>
  <c r="I3588" i="1"/>
  <c r="F3612" i="1"/>
  <c r="E3612" i="1"/>
  <c r="I3380" i="1"/>
  <c r="E2890" i="1"/>
  <c r="F2890" i="1"/>
  <c r="G4133" i="1"/>
  <c r="F4403" i="1"/>
  <c r="E4403" i="1"/>
  <c r="I4235" i="1"/>
  <c r="I4337" i="1"/>
  <c r="I4381" i="1"/>
  <c r="I4301" i="1"/>
  <c r="G4352" i="1"/>
  <c r="F4300" i="1"/>
  <c r="E4300" i="1"/>
  <c r="G4207" i="1"/>
  <c r="I4374" i="1"/>
  <c r="I4488" i="1"/>
  <c r="I4356" i="1"/>
  <c r="I4518" i="1"/>
  <c r="G4371" i="1"/>
  <c r="I3517" i="1"/>
  <c r="F4587" i="1"/>
  <c r="E4587" i="1"/>
  <c r="E4612" i="1"/>
  <c r="F4612" i="1"/>
  <c r="I4396" i="1"/>
  <c r="F3907" i="1"/>
  <c r="E3907" i="1"/>
  <c r="C2763" i="1"/>
  <c r="G2763" i="1" s="1"/>
  <c r="D2763" i="1"/>
  <c r="H2763" i="1"/>
  <c r="F2907" i="1"/>
  <c r="E2907" i="1"/>
  <c r="I3063" i="1"/>
  <c r="G3012" i="1"/>
  <c r="I2857" i="1"/>
  <c r="I2817" i="1"/>
  <c r="I2901" i="1"/>
  <c r="E3265" i="1"/>
  <c r="F3265" i="1"/>
  <c r="G3231" i="1"/>
  <c r="G3549" i="1"/>
  <c r="I3471" i="1"/>
  <c r="G3346" i="1"/>
  <c r="I3150" i="1"/>
  <c r="I2794" i="1"/>
  <c r="I3774" i="1"/>
  <c r="E3664" i="1"/>
  <c r="F3664" i="1"/>
  <c r="G3125" i="1"/>
  <c r="G3880" i="1"/>
  <c r="G3726" i="1"/>
  <c r="I3596" i="1"/>
  <c r="G3621" i="1"/>
  <c r="F3405" i="1"/>
  <c r="E3405" i="1"/>
  <c r="E3136" i="1"/>
  <c r="F3136" i="1"/>
  <c r="I4142" i="1"/>
  <c r="G4411" i="1"/>
  <c r="G4238" i="1"/>
  <c r="I4343" i="1"/>
  <c r="G4384" i="1"/>
  <c r="I4347" i="1"/>
  <c r="G4358" i="1"/>
  <c r="I4306" i="1"/>
  <c r="F4231" i="1"/>
  <c r="E4231" i="1"/>
  <c r="G4478" i="1"/>
  <c r="G4500" i="1"/>
  <c r="G4387" i="1"/>
  <c r="G4522" i="1"/>
  <c r="E4376" i="1"/>
  <c r="F4376" i="1"/>
  <c r="I4508" i="1"/>
  <c r="F4466" i="1"/>
  <c r="E4466" i="1"/>
  <c r="G4673" i="1"/>
  <c r="G4428" i="1"/>
  <c r="I3959" i="1"/>
  <c r="G3759" i="1"/>
  <c r="I3548" i="1"/>
  <c r="G2775" i="1"/>
  <c r="F2910" i="1"/>
  <c r="E2910" i="1"/>
  <c r="G3066" i="1"/>
  <c r="I3029" i="1"/>
  <c r="E2862" i="1"/>
  <c r="F2862" i="1"/>
  <c r="F2839" i="1"/>
  <c r="E2839" i="1"/>
  <c r="E2916" i="1"/>
  <c r="F2916" i="1"/>
  <c r="G3279" i="1"/>
  <c r="E3239" i="1"/>
  <c r="F3239" i="1"/>
  <c r="G3563" i="1"/>
  <c r="I3481" i="1"/>
  <c r="F3356" i="1"/>
  <c r="E3356" i="1"/>
  <c r="G3163" i="1"/>
  <c r="G2874" i="1"/>
  <c r="I3780" i="1"/>
  <c r="I3670" i="1"/>
  <c r="I3137" i="1"/>
  <c r="I3883" i="1"/>
  <c r="E3739" i="1"/>
  <c r="F3739" i="1"/>
  <c r="I3605" i="1"/>
  <c r="I3657" i="1"/>
  <c r="F3463" i="1"/>
  <c r="E3463" i="1"/>
  <c r="I3213" i="1"/>
  <c r="I4146" i="1"/>
  <c r="G4413" i="1"/>
  <c r="F4241" i="1"/>
  <c r="E4241" i="1"/>
  <c r="I4346" i="1"/>
  <c r="G4393" i="1"/>
  <c r="G4441" i="1"/>
  <c r="I4389" i="1"/>
  <c r="F4311" i="1"/>
  <c r="E4311" i="1"/>
  <c r="F4259" i="1"/>
  <c r="E4259" i="1"/>
  <c r="G4485" i="1"/>
  <c r="G4524" i="1"/>
  <c r="G4427" i="1"/>
  <c r="G4527" i="1"/>
  <c r="G4382" i="1"/>
  <c r="I4730" i="1"/>
  <c r="G4560" i="1"/>
  <c r="G4725" i="1"/>
  <c r="I4479" i="1"/>
  <c r="I4127" i="1"/>
  <c r="I2780" i="1"/>
  <c r="G2918" i="1"/>
  <c r="G3068" i="1"/>
  <c r="I3034" i="1"/>
  <c r="I2873" i="1"/>
  <c r="F2845" i="1"/>
  <c r="E2845" i="1"/>
  <c r="E2958" i="1"/>
  <c r="F2958" i="1"/>
  <c r="E3312" i="1"/>
  <c r="F3312" i="1"/>
  <c r="G3243" i="1"/>
  <c r="G3569" i="1"/>
  <c r="G3492" i="1"/>
  <c r="I3368" i="1"/>
  <c r="I3264" i="1"/>
  <c r="G2963" i="1"/>
  <c r="F3816" i="1"/>
  <c r="E3816" i="1"/>
  <c r="G3679" i="1"/>
  <c r="I3168" i="1"/>
  <c r="I3750" i="1"/>
  <c r="G3630" i="1"/>
  <c r="I3711" i="1"/>
  <c r="I3506" i="1"/>
  <c r="I3249" i="1"/>
  <c r="I4149" i="1"/>
  <c r="I4446" i="1"/>
  <c r="G4279" i="1"/>
  <c r="G4360" i="1"/>
  <c r="G4416" i="1"/>
  <c r="G2949" i="1"/>
  <c r="I4397" i="1"/>
  <c r="I4336" i="1"/>
  <c r="E4294" i="1"/>
  <c r="F4294" i="1"/>
  <c r="G4492" i="1"/>
  <c r="I4529" i="1"/>
  <c r="G4451" i="1"/>
  <c r="I4540" i="1"/>
  <c r="F4394" i="1"/>
  <c r="E4394" i="1"/>
  <c r="G4049" i="1"/>
  <c r="I3844" i="1"/>
  <c r="I3671" i="1"/>
  <c r="I4494" i="1"/>
  <c r="G4237" i="1"/>
  <c r="G2799" i="1"/>
  <c r="E2959" i="1"/>
  <c r="F2959" i="1"/>
  <c r="G3642" i="1"/>
  <c r="E3301" i="1"/>
  <c r="F3301" i="1"/>
  <c r="F4027" i="1"/>
  <c r="E4027" i="1"/>
  <c r="G3958" i="1"/>
  <c r="G3455" i="1"/>
  <c r="G3829" i="1"/>
  <c r="F4556" i="1"/>
  <c r="E4556" i="1"/>
  <c r="E4579" i="1"/>
  <c r="G4579" i="1"/>
  <c r="G4509" i="1"/>
  <c r="G4124" i="1"/>
  <c r="E4338" i="1"/>
  <c r="F4338" i="1"/>
  <c r="F4694" i="1"/>
  <c r="E4694" i="1"/>
  <c r="F4267" i="1"/>
  <c r="E4267" i="1"/>
  <c r="G2841" i="1"/>
  <c r="G2970" i="1"/>
  <c r="F2881" i="1"/>
  <c r="E2881" i="1"/>
  <c r="I2766" i="1"/>
  <c r="G2849" i="1"/>
  <c r="G3202" i="1"/>
  <c r="G3217" i="1"/>
  <c r="F3153" i="1"/>
  <c r="E3153" i="1"/>
  <c r="G3470" i="1"/>
  <c r="F3386" i="1"/>
  <c r="E3386" i="1"/>
  <c r="I3157" i="1"/>
  <c r="F3766" i="1"/>
  <c r="E3766" i="1"/>
  <c r="G3712" i="1"/>
  <c r="G3646" i="1"/>
  <c r="G3560" i="1"/>
  <c r="I3458" i="1"/>
  <c r="F3694" i="1"/>
  <c r="E3694" i="1"/>
  <c r="G3514" i="1"/>
  <c r="I3389" i="1"/>
  <c r="E3333" i="1"/>
  <c r="F3333" i="1"/>
  <c r="G4196" i="1"/>
  <c r="G4073" i="1"/>
  <c r="I3832" i="1"/>
  <c r="I3753" i="1"/>
  <c r="G3796" i="1"/>
  <c r="F3383" i="1"/>
  <c r="E3383" i="1"/>
  <c r="I4447" i="1"/>
  <c r="I3525" i="1"/>
  <c r="F3798" i="1"/>
  <c r="E3798" i="1"/>
  <c r="F3904" i="1"/>
  <c r="E3904" i="1"/>
  <c r="E3634" i="1"/>
  <c r="F3634" i="1"/>
  <c r="I4594" i="1"/>
  <c r="I4546" i="1"/>
  <c r="I4634" i="1"/>
  <c r="F4659" i="1"/>
  <c r="E4659" i="1"/>
  <c r="F4584" i="1"/>
  <c r="E4584" i="1"/>
  <c r="G4705" i="1"/>
  <c r="F4247" i="1"/>
  <c r="E4247" i="1"/>
  <c r="I4640" i="1"/>
  <c r="E4390" i="1"/>
  <c r="F4390" i="1"/>
  <c r="F4395" i="1"/>
  <c r="E4395" i="1"/>
  <c r="I4607" i="1"/>
  <c r="G2989" i="1"/>
  <c r="G4268" i="1"/>
  <c r="E2964" i="1"/>
  <c r="F2964" i="1"/>
  <c r="F3130" i="1"/>
  <c r="E3130" i="1"/>
  <c r="E2919" i="1"/>
  <c r="F2919" i="1"/>
  <c r="I3104" i="1"/>
  <c r="I3021" i="1"/>
  <c r="G3111" i="1"/>
  <c r="G3061" i="1"/>
  <c r="I3134" i="1"/>
  <c r="F3023" i="1"/>
  <c r="E3023" i="1"/>
  <c r="E3371" i="1"/>
  <c r="F3371" i="1"/>
  <c r="E3216" i="1"/>
  <c r="F3216" i="1"/>
  <c r="I3773" i="1"/>
  <c r="F3677" i="1"/>
  <c r="E3677" i="1"/>
  <c r="F3590" i="1"/>
  <c r="E3590" i="1"/>
  <c r="F3536" i="1"/>
  <c r="E3536" i="1"/>
  <c r="I3445" i="1"/>
  <c r="G3321" i="1"/>
  <c r="E3543" i="1"/>
  <c r="F3543" i="1"/>
  <c r="G2974" i="1"/>
  <c r="I4172" i="1"/>
  <c r="I4130" i="1"/>
  <c r="I4099" i="1"/>
  <c r="G3991" i="1"/>
  <c r="E3951" i="1"/>
  <c r="F3951" i="1"/>
  <c r="I4080" i="1"/>
  <c r="G3919" i="1"/>
  <c r="G3972" i="1"/>
  <c r="I4163" i="1"/>
  <c r="G4147" i="1"/>
  <c r="G4230" i="1"/>
  <c r="G3652" i="1"/>
  <c r="E3329" i="1"/>
  <c r="F3329" i="1"/>
  <c r="G3789" i="1"/>
  <c r="G3914" i="1"/>
  <c r="F3488" i="1"/>
  <c r="E3488" i="1"/>
  <c r="I3145" i="1"/>
  <c r="I3808" i="1"/>
  <c r="F4678" i="1"/>
  <c r="E4678" i="1"/>
  <c r="G3201" i="1"/>
  <c r="E4335" i="1"/>
  <c r="F4335" i="1"/>
  <c r="G3706" i="1"/>
  <c r="G4332" i="1"/>
  <c r="E3192" i="1"/>
  <c r="F3192" i="1"/>
  <c r="I4089" i="1"/>
  <c r="G4192" i="1"/>
  <c r="E2876" i="1"/>
  <c r="F2876" i="1"/>
  <c r="E3003" i="1"/>
  <c r="F3003" i="1"/>
  <c r="G2956" i="1"/>
  <c r="I2829" i="1"/>
  <c r="I2921" i="1"/>
  <c r="F3250" i="1"/>
  <c r="E3250" i="1"/>
  <c r="I3248" i="1"/>
  <c r="E3188" i="1"/>
  <c r="F3188" i="1"/>
  <c r="G3511" i="1"/>
  <c r="I3440" i="1"/>
  <c r="I3234" i="1"/>
  <c r="G3047" i="1"/>
  <c r="E3779" i="1"/>
  <c r="F3779" i="1"/>
  <c r="I3684" i="1"/>
  <c r="G3639" i="1"/>
  <c r="I2996" i="1"/>
  <c r="F3817" i="1"/>
  <c r="E3817" i="1"/>
  <c r="E3629" i="1"/>
  <c r="F3629" i="1"/>
  <c r="I3554" i="1"/>
  <c r="I3498" i="1"/>
  <c r="I3299" i="1"/>
  <c r="I4188" i="1"/>
  <c r="I4091" i="1"/>
  <c r="I4354" i="1"/>
  <c r="I4200" i="1"/>
  <c r="G4320" i="1"/>
  <c r="I4372" i="1"/>
  <c r="G4286" i="1"/>
  <c r="I4330" i="1"/>
  <c r="G4077" i="1"/>
  <c r="G4150" i="1"/>
  <c r="I4329" i="1"/>
  <c r="I4400" i="1"/>
  <c r="I4167" i="1"/>
  <c r="F4345" i="1"/>
  <c r="E4345" i="1"/>
  <c r="E4325" i="1"/>
  <c r="F4325" i="1"/>
  <c r="I4718" i="1"/>
  <c r="I4456" i="1"/>
  <c r="I4565" i="1"/>
  <c r="I4309" i="1"/>
  <c r="F3969" i="1"/>
  <c r="E3969" i="1"/>
  <c r="G3885" i="1"/>
  <c r="E3949" i="1"/>
  <c r="F3949" i="1"/>
  <c r="G3832" i="1"/>
  <c r="G3753" i="1"/>
  <c r="E3796" i="1"/>
  <c r="F3796" i="1"/>
  <c r="I3383" i="1"/>
  <c r="F4447" i="1"/>
  <c r="E4447" i="1"/>
  <c r="G3525" i="1"/>
  <c r="G3798" i="1"/>
  <c r="G3904" i="1"/>
  <c r="I3634" i="1"/>
  <c r="E4594" i="1"/>
  <c r="F4594" i="1"/>
  <c r="E4546" i="1"/>
  <c r="F4546" i="1"/>
  <c r="F4634" i="1"/>
  <c r="E4634" i="1"/>
  <c r="G4659" i="1"/>
  <c r="I4584" i="1"/>
  <c r="F4705" i="1"/>
  <c r="E4705" i="1"/>
  <c r="I4247" i="1"/>
  <c r="G4640" i="1"/>
  <c r="G4390" i="1"/>
  <c r="G4395" i="1"/>
  <c r="F4607" i="1"/>
  <c r="E4607" i="1"/>
  <c r="I2989" i="1"/>
  <c r="I4268" i="1"/>
  <c r="I2964" i="1"/>
  <c r="G3130" i="1"/>
  <c r="G2919" i="1"/>
  <c r="E3104" i="1"/>
  <c r="F3104" i="1"/>
  <c r="G3021" i="1"/>
  <c r="F3111" i="1"/>
  <c r="E3111" i="1"/>
  <c r="E3061" i="1"/>
  <c r="F3061" i="1"/>
  <c r="E3134" i="1"/>
  <c r="F3134" i="1"/>
  <c r="I3023" i="1"/>
  <c r="G3371" i="1"/>
  <c r="G3216" i="1"/>
  <c r="G3773" i="1"/>
  <c r="I3677" i="1"/>
  <c r="I3590" i="1"/>
  <c r="I3536" i="1"/>
  <c r="F3445" i="1"/>
  <c r="E3445" i="1"/>
  <c r="F3321" i="1"/>
  <c r="E3321" i="1"/>
  <c r="G3543" i="1"/>
  <c r="I2974" i="1"/>
  <c r="F4172" i="1"/>
  <c r="E4172" i="1"/>
  <c r="F4130" i="1"/>
  <c r="E4130" i="1"/>
  <c r="E4099" i="1"/>
  <c r="F4099" i="1"/>
  <c r="E3991" i="1"/>
  <c r="F3991" i="1"/>
  <c r="I3951" i="1"/>
  <c r="E4080" i="1"/>
  <c r="F4080" i="1"/>
  <c r="F3919" i="1"/>
  <c r="E3919" i="1"/>
  <c r="E3972" i="1"/>
  <c r="F3972" i="1"/>
  <c r="G4163" i="1"/>
  <c r="I4147" i="1"/>
  <c r="F4230" i="1"/>
  <c r="E4230" i="1"/>
  <c r="I3652" i="1"/>
  <c r="I3329" i="1"/>
  <c r="I3789" i="1"/>
  <c r="E3914" i="1"/>
  <c r="F3914" i="1"/>
  <c r="I3488" i="1"/>
  <c r="F3145" i="1"/>
  <c r="E3145" i="1"/>
  <c r="F3808" i="1"/>
  <c r="E3808" i="1"/>
  <c r="G4678" i="1"/>
  <c r="I3201" i="1"/>
  <c r="G4335" i="1"/>
  <c r="I3706" i="1"/>
  <c r="I4332" i="1"/>
  <c r="G3192" i="1"/>
  <c r="G4089" i="1"/>
  <c r="E4192" i="1"/>
  <c r="F4192" i="1"/>
  <c r="I2876" i="1"/>
  <c r="I3003" i="1"/>
  <c r="F2956" i="1"/>
  <c r="E2956" i="1"/>
  <c r="E2829" i="1"/>
  <c r="F2829" i="1"/>
  <c r="E2921" i="1"/>
  <c r="F2921" i="1"/>
  <c r="G3250" i="1"/>
  <c r="E3248" i="1"/>
  <c r="F3248" i="1"/>
  <c r="I3188" i="1"/>
  <c r="I3511" i="1"/>
  <c r="E3440" i="1"/>
  <c r="F3440" i="1"/>
  <c r="F3234" i="1"/>
  <c r="E3234" i="1"/>
  <c r="F3047" i="1"/>
  <c r="E3047" i="1"/>
  <c r="I3779" i="1"/>
  <c r="F3684" i="1"/>
  <c r="E3684" i="1"/>
  <c r="I3639" i="1"/>
  <c r="F2996" i="1"/>
  <c r="E2996" i="1"/>
  <c r="I3817" i="1"/>
  <c r="I3629" i="1"/>
  <c r="G3554" i="1"/>
  <c r="F3498" i="1"/>
  <c r="E3498" i="1"/>
  <c r="G3299" i="1"/>
  <c r="E4188" i="1"/>
  <c r="F4188" i="1"/>
  <c r="G4091" i="1"/>
  <c r="E4354" i="1"/>
  <c r="F4354" i="1"/>
  <c r="G4200" i="1"/>
  <c r="E4320" i="1"/>
  <c r="F4320" i="1"/>
  <c r="F4372" i="1"/>
  <c r="E4372" i="1"/>
  <c r="F4286" i="1"/>
  <c r="E4286" i="1"/>
  <c r="F4330" i="1"/>
  <c r="E4330" i="1"/>
  <c r="I4077" i="1"/>
  <c r="I4150" i="1"/>
  <c r="F4329" i="1"/>
  <c r="E4329" i="1"/>
  <c r="F4400" i="1"/>
  <c r="E4400" i="1"/>
  <c r="E4167" i="1"/>
  <c r="F4167" i="1"/>
  <c r="G4345" i="1"/>
  <c r="I4325" i="1"/>
  <c r="G4718" i="1"/>
  <c r="E4456" i="1"/>
  <c r="F4456" i="1"/>
  <c r="F4565" i="1"/>
  <c r="E4565" i="1"/>
  <c r="F4309" i="1"/>
  <c r="E4309" i="1"/>
  <c r="I3969" i="1"/>
  <c r="G3362" i="1"/>
  <c r="G3495" i="1"/>
  <c r="E3775" i="1"/>
  <c r="F3775" i="1"/>
  <c r="I3891" i="1"/>
  <c r="I3546" i="1"/>
  <c r="E4581" i="1"/>
  <c r="F4581" i="1"/>
  <c r="I4532" i="1"/>
  <c r="G4629" i="1"/>
  <c r="E4654" i="1"/>
  <c r="F4654" i="1"/>
  <c r="F4559" i="1"/>
  <c r="E4559" i="1"/>
  <c r="F4690" i="1"/>
  <c r="E4690" i="1"/>
  <c r="G4218" i="1"/>
  <c r="G4596" i="1"/>
  <c r="F4224" i="1"/>
  <c r="E4224" i="1"/>
  <c r="I4326" i="1"/>
  <c r="I4523" i="1"/>
  <c r="G4620" i="1"/>
  <c r="E2987" i="1"/>
  <c r="F2987" i="1"/>
  <c r="G2806" i="1"/>
  <c r="E3754" i="1"/>
  <c r="F3754" i="1"/>
  <c r="E3583" i="1"/>
  <c r="F3583" i="1"/>
  <c r="E4145" i="1"/>
  <c r="F4145" i="1"/>
  <c r="I3838" i="1"/>
  <c r="I2928" i="1"/>
  <c r="F4414" i="1"/>
  <c r="E4414" i="1"/>
  <c r="G4542" i="1"/>
  <c r="E4593" i="1"/>
  <c r="F4593" i="1"/>
  <c r="I4334" i="1"/>
  <c r="F4611" i="1"/>
  <c r="E4611" i="1"/>
  <c r="I4481" i="1"/>
  <c r="G4743" i="1"/>
  <c r="I4652" i="1"/>
  <c r="G3117" i="1"/>
  <c r="G2867" i="1"/>
  <c r="E3017" i="1"/>
  <c r="F3017" i="1"/>
  <c r="G2977" i="1"/>
  <c r="E3079" i="1"/>
  <c r="F3079" i="1"/>
  <c r="G2968" i="1"/>
  <c r="G3062" i="1"/>
  <c r="I2784" i="1"/>
  <c r="E3345" i="1"/>
  <c r="F3345" i="1"/>
  <c r="G3080" i="1"/>
  <c r="G3743" i="1"/>
  <c r="G3632" i="1"/>
  <c r="F3566" i="1"/>
  <c r="E3566" i="1"/>
  <c r="F3505" i="1"/>
  <c r="E3505" i="1"/>
  <c r="I3431" i="1"/>
  <c r="F3259" i="1"/>
  <c r="E3259" i="1"/>
  <c r="I3490" i="1"/>
  <c r="I4181" i="1"/>
  <c r="E4135" i="1"/>
  <c r="F4135" i="1"/>
  <c r="F4117" i="1"/>
  <c r="E4117" i="1"/>
  <c r="G4067" i="1"/>
  <c r="G3950" i="1"/>
  <c r="G3913" i="1"/>
  <c r="F4051" i="1"/>
  <c r="E4051" i="1"/>
  <c r="E3869" i="1"/>
  <c r="F3869" i="1"/>
  <c r="G3910" i="1"/>
  <c r="I4039" i="1"/>
  <c r="G4103" i="1"/>
  <c r="G4164" i="1"/>
  <c r="G3602" i="1"/>
  <c r="E4744" i="1"/>
  <c r="F4744" i="1"/>
  <c r="F4710" i="1"/>
  <c r="E4710" i="1"/>
  <c r="E3806" i="1"/>
  <c r="F3806" i="1"/>
  <c r="G4736" i="1"/>
  <c r="F4699" i="1"/>
  <c r="E4699" i="1"/>
  <c r="I3354" i="1"/>
  <c r="G4477" i="1"/>
  <c r="G4644" i="1"/>
  <c r="I4504" i="1"/>
  <c r="E4735" i="1"/>
  <c r="F4735" i="1"/>
  <c r="I4010" i="1"/>
  <c r="I3811" i="1"/>
  <c r="G4638" i="1"/>
  <c r="E4342" i="1"/>
  <c r="F4342" i="1"/>
  <c r="G2866" i="1"/>
  <c r="G2993" i="1"/>
  <c r="F2945" i="1"/>
  <c r="E2945" i="1"/>
  <c r="E2823" i="1"/>
  <c r="F2823" i="1"/>
  <c r="E2913" i="1"/>
  <c r="F2913" i="1"/>
  <c r="F3235" i="1"/>
  <c r="E3235" i="1"/>
  <c r="G3238" i="1"/>
  <c r="E3183" i="1"/>
  <c r="F3183" i="1"/>
  <c r="I3507" i="1"/>
  <c r="G3433" i="1"/>
  <c r="G3204" i="1"/>
  <c r="E2871" i="1"/>
  <c r="F2871" i="1"/>
  <c r="G3769" i="1"/>
  <c r="I3678" i="1"/>
  <c r="G3604" i="1"/>
  <c r="G2929" i="1"/>
  <c r="G3801" i="1"/>
  <c r="G3620" i="1"/>
  <c r="G3544" i="1"/>
  <c r="I3485" i="1"/>
  <c r="F3190" i="1"/>
  <c r="E3190" i="1"/>
  <c r="G4169" i="1"/>
  <c r="G4068" i="1"/>
  <c r="G4319" i="1"/>
  <c r="E4183" i="1"/>
  <c r="F4183" i="1"/>
  <c r="F4307" i="1"/>
  <c r="E4307" i="1"/>
  <c r="G4370" i="1"/>
  <c r="I4274" i="1"/>
  <c r="E4318" i="1"/>
  <c r="F4318" i="1"/>
  <c r="G4054" i="1"/>
  <c r="E4137" i="1"/>
  <c r="F4137" i="1"/>
  <c r="F4281" i="1"/>
  <c r="E4281" i="1"/>
  <c r="G4355" i="1"/>
  <c r="E4155" i="1"/>
  <c r="F4155" i="1"/>
  <c r="I4283" i="1"/>
  <c r="G4234" i="1"/>
  <c r="I4706" i="1"/>
  <c r="F4440" i="1"/>
  <c r="E4440" i="1"/>
  <c r="F4555" i="1"/>
  <c r="E4555" i="1"/>
  <c r="G4276" i="1"/>
  <c r="G4548" i="1"/>
  <c r="I3277" i="1"/>
  <c r="I4708" i="1"/>
  <c r="E2824" i="1"/>
  <c r="F2824" i="1"/>
  <c r="F3015" i="1"/>
  <c r="E3015" i="1"/>
  <c r="E2791" i="1"/>
  <c r="F2791" i="1"/>
  <c r="G3124" i="1"/>
  <c r="F2935" i="1"/>
  <c r="E2935" i="1"/>
  <c r="E2914" i="1"/>
  <c r="F2914" i="1"/>
  <c r="G3133" i="1"/>
  <c r="I3002" i="1"/>
  <c r="I3286" i="1"/>
  <c r="I3675" i="1"/>
  <c r="F3559" i="1"/>
  <c r="E3559" i="1"/>
  <c r="G3420" i="1"/>
  <c r="E3336" i="1"/>
  <c r="F3336" i="1"/>
  <c r="I3229" i="1"/>
  <c r="I3132" i="1"/>
  <c r="I3745" i="1"/>
  <c r="F3316" i="1"/>
  <c r="E3316" i="1"/>
  <c r="G3975" i="1"/>
  <c r="G3884" i="1"/>
  <c r="F3784" i="1"/>
  <c r="E3784" i="1"/>
  <c r="G3886" i="1"/>
  <c r="F3686" i="1"/>
  <c r="E3686" i="1"/>
  <c r="F3442" i="1"/>
  <c r="E3442" i="1"/>
  <c r="G3454" i="1"/>
  <c r="E4383" i="1"/>
  <c r="F4383" i="1"/>
  <c r="F4438" i="1"/>
  <c r="E4438" i="1"/>
  <c r="G3218" i="1"/>
  <c r="G3682" i="1"/>
  <c r="F4465" i="1"/>
  <c r="E4465" i="1"/>
  <c r="F4454" i="1"/>
  <c r="E4454" i="1"/>
  <c r="I4425" i="1"/>
  <c r="G4551" i="1"/>
  <c r="E4572" i="1"/>
  <c r="F4572" i="1"/>
  <c r="G4497" i="1"/>
  <c r="E4617" i="1"/>
  <c r="F4617" i="1"/>
  <c r="I3941" i="1"/>
  <c r="G4002" i="1"/>
  <c r="G4537" i="1"/>
  <c r="E4557" i="1"/>
  <c r="F4557" i="1"/>
  <c r="I4696" i="1"/>
  <c r="I4482" i="1"/>
  <c r="G4593" i="1"/>
  <c r="F4334" i="1"/>
  <c r="E4334" i="1"/>
  <c r="G4611" i="1"/>
  <c r="G4481" i="1"/>
  <c r="I4743" i="1"/>
  <c r="G4652" i="1"/>
  <c r="I3117" i="1"/>
  <c r="I2867" i="1"/>
  <c r="I3017" i="1"/>
  <c r="G3017" i="1"/>
  <c r="F2977" i="1"/>
  <c r="E2977" i="1"/>
  <c r="I3079" i="1"/>
  <c r="I2968" i="1"/>
  <c r="I3062" i="1"/>
  <c r="E2784" i="1"/>
  <c r="F2784" i="1"/>
  <c r="I3345" i="1"/>
  <c r="I3080" i="1"/>
  <c r="F3743" i="1"/>
  <c r="E3743" i="1"/>
  <c r="I3632" i="1"/>
  <c r="G3566" i="1"/>
  <c r="G3505" i="1"/>
  <c r="G3431" i="1"/>
  <c r="G3259" i="1"/>
  <c r="G3490" i="1"/>
  <c r="F4181" i="1"/>
  <c r="E4181" i="1"/>
  <c r="G4135" i="1"/>
  <c r="G4117" i="1"/>
  <c r="I4067" i="1"/>
  <c r="E3950" i="1"/>
  <c r="F3950" i="1"/>
  <c r="F3913" i="1"/>
  <c r="E3913" i="1"/>
  <c r="G4051" i="1"/>
  <c r="G3869" i="1"/>
  <c r="I3910" i="1"/>
  <c r="F4103" i="1"/>
  <c r="E4103" i="1"/>
  <c r="F4164" i="1"/>
  <c r="E4164" i="1"/>
  <c r="I3602" i="1"/>
  <c r="G4744" i="1"/>
  <c r="I4710" i="1"/>
  <c r="G3806" i="1"/>
  <c r="F4736" i="1"/>
  <c r="E4736" i="1"/>
  <c r="G4699" i="1"/>
  <c r="F3354" i="1"/>
  <c r="E3354" i="1"/>
  <c r="I4477" i="1"/>
  <c r="I4644" i="1"/>
  <c r="G4504" i="1"/>
  <c r="I4735" i="1"/>
  <c r="E3811" i="1"/>
  <c r="F3811" i="1"/>
  <c r="I4638" i="1"/>
  <c r="I4342" i="1"/>
  <c r="E2866" i="1"/>
  <c r="F2866" i="1"/>
  <c r="F2993" i="1"/>
  <c r="E2993" i="1"/>
  <c r="G2945" i="1"/>
  <c r="G2823" i="1"/>
  <c r="G2913" i="1"/>
  <c r="G3235" i="1"/>
  <c r="I3238" i="1"/>
  <c r="G3183" i="1"/>
  <c r="G3507" i="1"/>
  <c r="F3433" i="1"/>
  <c r="E3433" i="1"/>
  <c r="I3204" i="1"/>
  <c r="G2871" i="1"/>
  <c r="E3769" i="1"/>
  <c r="F3769" i="1"/>
  <c r="F3678" i="1"/>
  <c r="E3678" i="1"/>
  <c r="F3604" i="1"/>
  <c r="E3604" i="1"/>
  <c r="I2929" i="1"/>
  <c r="I3801" i="1"/>
  <c r="I3620" i="1"/>
  <c r="F3544" i="1"/>
  <c r="E3544" i="1"/>
  <c r="G3485" i="1"/>
  <c r="G3190" i="1"/>
  <c r="I4169" i="1"/>
  <c r="I4068" i="1"/>
  <c r="F4319" i="1"/>
  <c r="E4319" i="1"/>
  <c r="G4183" i="1"/>
  <c r="G4307" i="1"/>
  <c r="F4370" i="1"/>
  <c r="E4370" i="1"/>
  <c r="G4274" i="1"/>
  <c r="G4318" i="1"/>
  <c r="I4054" i="1"/>
  <c r="G4137" i="1"/>
  <c r="I4281" i="1"/>
  <c r="F4355" i="1"/>
  <c r="E4355" i="1"/>
  <c r="G4155" i="1"/>
  <c r="G4283" i="1"/>
  <c r="I4234" i="1"/>
  <c r="F4706" i="1"/>
  <c r="E4706" i="1"/>
  <c r="G4440" i="1"/>
  <c r="G4555" i="1"/>
  <c r="I4276" i="1"/>
  <c r="I4548" i="1"/>
  <c r="F3277" i="1"/>
  <c r="E3277" i="1"/>
  <c r="E4708" i="1"/>
  <c r="F4708" i="1"/>
  <c r="G2824" i="1"/>
  <c r="I3015" i="1"/>
  <c r="I2791" i="1"/>
  <c r="E3124" i="1"/>
  <c r="F3124" i="1"/>
  <c r="G2935" i="1"/>
  <c r="I2914" i="1"/>
  <c r="E3133" i="1"/>
  <c r="F3133" i="1"/>
  <c r="E3002" i="1"/>
  <c r="F3002" i="1"/>
  <c r="F3286" i="1"/>
  <c r="E3286" i="1"/>
  <c r="G3675" i="1"/>
  <c r="G3559" i="1"/>
  <c r="F3420" i="1"/>
  <c r="E3420" i="1"/>
  <c r="G3336" i="1"/>
  <c r="G3229" i="1"/>
  <c r="G3132" i="1"/>
  <c r="G3745" i="1"/>
  <c r="G3316" i="1"/>
  <c r="I3975" i="1"/>
  <c r="F3884" i="1"/>
  <c r="E3884" i="1"/>
  <c r="G3784" i="1"/>
  <c r="F3886" i="1"/>
  <c r="E3886" i="1"/>
  <c r="G3686" i="1"/>
  <c r="G3442" i="1"/>
  <c r="F3454" i="1"/>
  <c r="E3454" i="1"/>
  <c r="E4507" i="1"/>
  <c r="G4507" i="1"/>
  <c r="G4383" i="1"/>
  <c r="G4438" i="1"/>
  <c r="I3218" i="1"/>
  <c r="F3682" i="1"/>
  <c r="E3682" i="1"/>
  <c r="G4465" i="1"/>
  <c r="G4454" i="1"/>
  <c r="F4425" i="1"/>
  <c r="E4425" i="1"/>
  <c r="I4551" i="1"/>
  <c r="G4572" i="1"/>
  <c r="I4497" i="1"/>
  <c r="G4617" i="1"/>
  <c r="F3941" i="1"/>
  <c r="E3941" i="1"/>
  <c r="I4002" i="1"/>
  <c r="I4537" i="1"/>
  <c r="I4557" i="1"/>
  <c r="G4696" i="1"/>
  <c r="E4482" i="1"/>
  <c r="F4482" i="1"/>
  <c r="F3853" i="1"/>
  <c r="E3853" i="1"/>
  <c r="I3960" i="1"/>
  <c r="F4198" i="1"/>
  <c r="E4198" i="1"/>
  <c r="E4290" i="1"/>
  <c r="F4290" i="1"/>
  <c r="F4082" i="1"/>
  <c r="E4082" i="1"/>
  <c r="E4180" i="1"/>
  <c r="F4180" i="1"/>
  <c r="I4034" i="1"/>
  <c r="I4615" i="1"/>
  <c r="I4173" i="1"/>
  <c r="I4072" i="1"/>
  <c r="G3651" i="1"/>
  <c r="F4670" i="1"/>
  <c r="E4670" i="1"/>
  <c r="G2911" i="1"/>
  <c r="G3041" i="1"/>
  <c r="E3785" i="1"/>
  <c r="G3785" i="1"/>
  <c r="G3516" i="1"/>
  <c r="G3961" i="1"/>
  <c r="F4094" i="1"/>
  <c r="E4094" i="1"/>
  <c r="E4480" i="1"/>
  <c r="F4480" i="1"/>
  <c r="G4069" i="1"/>
  <c r="G4604" i="1"/>
  <c r="F4586" i="1"/>
  <c r="E4586" i="1"/>
  <c r="E4582" i="1"/>
  <c r="F4582" i="1"/>
  <c r="G3073" i="1"/>
  <c r="E4536" i="1"/>
  <c r="F4536" i="1"/>
  <c r="G3692" i="1"/>
  <c r="G4658" i="1"/>
  <c r="E3093" i="1"/>
  <c r="F3093" i="1"/>
  <c r="G2832" i="1"/>
  <c r="E3004" i="1"/>
  <c r="F3004" i="1"/>
  <c r="I2952" i="1"/>
  <c r="E3075" i="1"/>
  <c r="F3075" i="1"/>
  <c r="F2915" i="1"/>
  <c r="E2915" i="1"/>
  <c r="G3042" i="1"/>
  <c r="E3300" i="1"/>
  <c r="F3300" i="1"/>
  <c r="E3339" i="1"/>
  <c r="F3339" i="1"/>
  <c r="F3046" i="1"/>
  <c r="E3046" i="1"/>
  <c r="G3737" i="1"/>
  <c r="I3626" i="1"/>
  <c r="F3557" i="1"/>
  <c r="E3557" i="1"/>
  <c r="F3484" i="1"/>
  <c r="E3484" i="1"/>
  <c r="F3426" i="1"/>
  <c r="E3426" i="1"/>
  <c r="G3255" i="1"/>
  <c r="G3446" i="1"/>
  <c r="F4168" i="1"/>
  <c r="E4168" i="1"/>
  <c r="E4120" i="1"/>
  <c r="F4120" i="1"/>
  <c r="E4102" i="1"/>
  <c r="F4102" i="1"/>
  <c r="I4055" i="1"/>
  <c r="F3934" i="1"/>
  <c r="E3934" i="1"/>
  <c r="G3903" i="1"/>
  <c r="G4045" i="1"/>
  <c r="G3859" i="1"/>
  <c r="I3715" i="1"/>
  <c r="G4023" i="1"/>
  <c r="F4029" i="1"/>
  <c r="E4029" i="1"/>
  <c r="I3586" i="1"/>
  <c r="F4713" i="1"/>
  <c r="E4713" i="1"/>
  <c r="G4704" i="1"/>
  <c r="G3747" i="1"/>
  <c r="E4731" i="1"/>
  <c r="F4731" i="1"/>
  <c r="I4693" i="1"/>
  <c r="I3273" i="1"/>
  <c r="I4303" i="1"/>
  <c r="G4636" i="1"/>
  <c r="I4633" i="1"/>
  <c r="G4674" i="1"/>
  <c r="I2773" i="1"/>
  <c r="I2801" i="1"/>
  <c r="E2863" i="1"/>
  <c r="F2863" i="1"/>
  <c r="F3186" i="1"/>
  <c r="E3186" i="1"/>
  <c r="I3319" i="1"/>
  <c r="I3271" i="1"/>
  <c r="F3892" i="1"/>
  <c r="E3892" i="1"/>
  <c r="G3917" i="1"/>
  <c r="F3593" i="1"/>
  <c r="E3593" i="1"/>
  <c r="G3993" i="1"/>
  <c r="F4476" i="1"/>
  <c r="E4476" i="1"/>
  <c r="I4677" i="1"/>
  <c r="E3000" i="1"/>
  <c r="F3000" i="1"/>
  <c r="G4568" i="1"/>
  <c r="I4589" i="1"/>
  <c r="G4514" i="1"/>
  <c r="F4452" i="1"/>
  <c r="E4452" i="1"/>
  <c r="G2847" i="1"/>
  <c r="G2975" i="1"/>
  <c r="G2898" i="1"/>
  <c r="E2777" i="1"/>
  <c r="F2777" i="1"/>
  <c r="I2854" i="1"/>
  <c r="G3223" i="1"/>
  <c r="E3221" i="1"/>
  <c r="F3221" i="1"/>
  <c r="E3156" i="1"/>
  <c r="F3156" i="1"/>
  <c r="G3476" i="1"/>
  <c r="E3393" i="1"/>
  <c r="F3393" i="1"/>
  <c r="F3179" i="1"/>
  <c r="E3179" i="1"/>
  <c r="I3778" i="1"/>
  <c r="G3732" i="1"/>
  <c r="F3654" i="1"/>
  <c r="E3654" i="1"/>
  <c r="F3568" i="1"/>
  <c r="E3568" i="1"/>
  <c r="I3466" i="1"/>
  <c r="F3738" i="1"/>
  <c r="E3738" i="1"/>
  <c r="E3553" i="1"/>
  <c r="F3553" i="1"/>
  <c r="G3415" i="1"/>
  <c r="G3391" i="1"/>
  <c r="G2889" i="1"/>
  <c r="F4079" i="1"/>
  <c r="E4079" i="1"/>
  <c r="G4028" i="1"/>
  <c r="G4260" i="1"/>
  <c r="F4152" i="1"/>
  <c r="E4152" i="1"/>
  <c r="G4236" i="1"/>
  <c r="G4265" i="1"/>
  <c r="F4302" i="1"/>
  <c r="E4302" i="1"/>
  <c r="G3926" i="1"/>
  <c r="I4078" i="1"/>
  <c r="E4243" i="1"/>
  <c r="F4243" i="1"/>
  <c r="G4308" i="1"/>
  <c r="F4121" i="1"/>
  <c r="E4121" i="1"/>
  <c r="F4233" i="1"/>
  <c r="E4233" i="1"/>
  <c r="E4095" i="1"/>
  <c r="F4095" i="1"/>
  <c r="I4656" i="1"/>
  <c r="G4256" i="1"/>
  <c r="G4359" i="1"/>
  <c r="I3893" i="1"/>
  <c r="G4269" i="1"/>
  <c r="F3562" i="1"/>
  <c r="E3562" i="1"/>
  <c r="I4683" i="1"/>
  <c r="F2818" i="1"/>
  <c r="E2818" i="1"/>
  <c r="E3009" i="1"/>
  <c r="F3009" i="1"/>
  <c r="F3127" i="1"/>
  <c r="E3127" i="1"/>
  <c r="F3110" i="1"/>
  <c r="E3110" i="1"/>
  <c r="I2931" i="1"/>
  <c r="F2903" i="1"/>
  <c r="E2903" i="1"/>
  <c r="F3122" i="1"/>
  <c r="E3122" i="1"/>
  <c r="G2992" i="1"/>
  <c r="F3274" i="1"/>
  <c r="E3274" i="1"/>
  <c r="F3645" i="1"/>
  <c r="E3645" i="1"/>
  <c r="G3550" i="1"/>
  <c r="I3409" i="1"/>
  <c r="E3331" i="1"/>
  <c r="F3331" i="1"/>
  <c r="I3210" i="1"/>
  <c r="G3120" i="1"/>
  <c r="I3733" i="1"/>
  <c r="I3298" i="1"/>
  <c r="F3970" i="1"/>
  <c r="E3970" i="1"/>
  <c r="E3857" i="1"/>
  <c r="G3857" i="1"/>
  <c r="G3751" i="1"/>
  <c r="I3819" i="1"/>
  <c r="F3667" i="1"/>
  <c r="E3667" i="1"/>
  <c r="G3432" i="1"/>
  <c r="E3382" i="1"/>
  <c r="F3382" i="1"/>
  <c r="F4501" i="1"/>
  <c r="E4501" i="1"/>
  <c r="E4366" i="1"/>
  <c r="F4366" i="1"/>
  <c r="E4422" i="1"/>
  <c r="F4422" i="1"/>
  <c r="G3105" i="1"/>
  <c r="E3644" i="1"/>
  <c r="F3644" i="1"/>
  <c r="I4457" i="1"/>
  <c r="E4442" i="1"/>
  <c r="G4442" i="1"/>
  <c r="I4408" i="1"/>
  <c r="F4549" i="1"/>
  <c r="E4549" i="1"/>
  <c r="E4554" i="1"/>
  <c r="F4554" i="1"/>
  <c r="F4489" i="1"/>
  <c r="E4489" i="1"/>
  <c r="E4606" i="1"/>
  <c r="F4606" i="1"/>
  <c r="G3851" i="1"/>
  <c r="G3375" i="1"/>
  <c r="G4385" i="1"/>
  <c r="G3850" i="1"/>
  <c r="G4680" i="1"/>
  <c r="E4471" i="1"/>
  <c r="G4471" i="1"/>
  <c r="I2995" i="1"/>
  <c r="I4445" i="1"/>
  <c r="F3011" i="1"/>
  <c r="E3011" i="1"/>
  <c r="G3118" i="1"/>
  <c r="I2897" i="1"/>
  <c r="G2882" i="1"/>
  <c r="E3006" i="1"/>
  <c r="F3006" i="1"/>
  <c r="G3112" i="1"/>
  <c r="E3305" i="1"/>
  <c r="F3305" i="1"/>
  <c r="E3177" i="1"/>
  <c r="F3177" i="1"/>
  <c r="F3240" i="1"/>
  <c r="E3240" i="1"/>
  <c r="E3821" i="1"/>
  <c r="G3821" i="1"/>
  <c r="E3661" i="1"/>
  <c r="F3661" i="1"/>
  <c r="F3556" i="1"/>
  <c r="E3556" i="1"/>
  <c r="F3472" i="1"/>
  <c r="E3472" i="1"/>
  <c r="G3422" i="1"/>
  <c r="G3352" i="1"/>
  <c r="I2973" i="1"/>
  <c r="G2772" i="1"/>
  <c r="F4087" i="1"/>
  <c r="E4087" i="1"/>
  <c r="E4040" i="1"/>
  <c r="F4040" i="1"/>
  <c r="E3985" i="1"/>
  <c r="G3985" i="1"/>
  <c r="G4004" i="1"/>
  <c r="G3872" i="1"/>
  <c r="G3839" i="1"/>
  <c r="G3898" i="1"/>
  <c r="F3609" i="1"/>
  <c r="E3609" i="1"/>
  <c r="E3408" i="1"/>
  <c r="F3408" i="1"/>
  <c r="E3860" i="1"/>
  <c r="F3860" i="1"/>
  <c r="I3879" i="1"/>
  <c r="G3990" i="1"/>
  <c r="E3822" i="1"/>
  <c r="F3822" i="1"/>
  <c r="E4641" i="1"/>
  <c r="F4641" i="1"/>
  <c r="F4577" i="1"/>
  <c r="E4577" i="1"/>
  <c r="I4701" i="1"/>
  <c r="F4684" i="1"/>
  <c r="E4684" i="1"/>
  <c r="E4624" i="1"/>
  <c r="F4624" i="1"/>
  <c r="I4727" i="1"/>
  <c r="I4412" i="1"/>
  <c r="F4351" i="1"/>
  <c r="E4351" i="1"/>
  <c r="F4558" i="1"/>
  <c r="E4558" i="1"/>
  <c r="E4528" i="1"/>
  <c r="F4528" i="1"/>
  <c r="I4703" i="1"/>
  <c r="G2861" i="1"/>
  <c r="G4055" i="1"/>
  <c r="G3934" i="1"/>
  <c r="I3903" i="1"/>
  <c r="I4045" i="1"/>
  <c r="I3859" i="1"/>
  <c r="E3715" i="1"/>
  <c r="F3715" i="1"/>
  <c r="I4023" i="1"/>
  <c r="I4029" i="1"/>
  <c r="E4141" i="1"/>
  <c r="G4141" i="1"/>
  <c r="E3586" i="1"/>
  <c r="F3586" i="1"/>
  <c r="G4713" i="1"/>
  <c r="F4704" i="1"/>
  <c r="E4704" i="1"/>
  <c r="I3747" i="1"/>
  <c r="G4731" i="1"/>
  <c r="G4693" i="1"/>
  <c r="E3273" i="1"/>
  <c r="F3273" i="1"/>
  <c r="F4303" i="1"/>
  <c r="E4303" i="1"/>
  <c r="I4636" i="1"/>
  <c r="E4633" i="1"/>
  <c r="F4633" i="1"/>
  <c r="I4674" i="1"/>
  <c r="E2773" i="1"/>
  <c r="F2773" i="1"/>
  <c r="G2801" i="1"/>
  <c r="I2863" i="1"/>
  <c r="G3186" i="1"/>
  <c r="G3319" i="1"/>
  <c r="G3271" i="1"/>
  <c r="G3892" i="1"/>
  <c r="E3917" i="1"/>
  <c r="F3917" i="1"/>
  <c r="G3593" i="1"/>
  <c r="I3993" i="1"/>
  <c r="G4476" i="1"/>
  <c r="G4677" i="1"/>
  <c r="G3000" i="1"/>
  <c r="E4568" i="1"/>
  <c r="F4568" i="1"/>
  <c r="G4589" i="1"/>
  <c r="I4514" i="1"/>
  <c r="G4452" i="1"/>
  <c r="F2847" i="1"/>
  <c r="E2847" i="1"/>
  <c r="I2975" i="1"/>
  <c r="I2898" i="1"/>
  <c r="I2777" i="1"/>
  <c r="E2854" i="1"/>
  <c r="F2854" i="1"/>
  <c r="I3223" i="1"/>
  <c r="G3221" i="1"/>
  <c r="G3156" i="1"/>
  <c r="I3476" i="1"/>
  <c r="G3393" i="1"/>
  <c r="G3179" i="1"/>
  <c r="F3778" i="1"/>
  <c r="E3778" i="1"/>
  <c r="I3732" i="1"/>
  <c r="G3654" i="1"/>
  <c r="G3568" i="1"/>
  <c r="E3466" i="1"/>
  <c r="F3466" i="1"/>
  <c r="G3738" i="1"/>
  <c r="G3553" i="1"/>
  <c r="I3415" i="1"/>
  <c r="I3391" i="1"/>
  <c r="F2889" i="1"/>
  <c r="E2889" i="1"/>
  <c r="G4079" i="1"/>
  <c r="E4028" i="1"/>
  <c r="F4028" i="1"/>
  <c r="F4260" i="1"/>
  <c r="E4260" i="1"/>
  <c r="G4152" i="1"/>
  <c r="F4236" i="1"/>
  <c r="E4236" i="1"/>
  <c r="E4324" i="1"/>
  <c r="G4324" i="1"/>
  <c r="F4265" i="1"/>
  <c r="E4265" i="1"/>
  <c r="G4302" i="1"/>
  <c r="F3926" i="1"/>
  <c r="E3926" i="1"/>
  <c r="E4078" i="1"/>
  <c r="F4078" i="1"/>
  <c r="G4243" i="1"/>
  <c r="E4308" i="1"/>
  <c r="F4308" i="1"/>
  <c r="I4121" i="1"/>
  <c r="G4233" i="1"/>
  <c r="I4095" i="1"/>
  <c r="F4656" i="1"/>
  <c r="E4656" i="1"/>
  <c r="F4256" i="1"/>
  <c r="E4256" i="1"/>
  <c r="I4359" i="1"/>
  <c r="F3893" i="1"/>
  <c r="E3893" i="1"/>
  <c r="I4269" i="1"/>
  <c r="G3562" i="1"/>
  <c r="G4683" i="1"/>
  <c r="I2818" i="1"/>
  <c r="G3009" i="1"/>
  <c r="G3127" i="1"/>
  <c r="I3110" i="1"/>
  <c r="G2931" i="1"/>
  <c r="I2903" i="1"/>
  <c r="G3122" i="1"/>
  <c r="F2992" i="1"/>
  <c r="E2992" i="1"/>
  <c r="G3274" i="1"/>
  <c r="G3645" i="1"/>
  <c r="I3550" i="1"/>
  <c r="G3409" i="1"/>
  <c r="G3331" i="1"/>
  <c r="F3210" i="1"/>
  <c r="E3210" i="1"/>
  <c r="I3120" i="1"/>
  <c r="F3733" i="1"/>
  <c r="E3733" i="1"/>
  <c r="F3298" i="1"/>
  <c r="E3298" i="1"/>
  <c r="G3970" i="1"/>
  <c r="I3751" i="1"/>
  <c r="F3819" i="1"/>
  <c r="E3819" i="1"/>
  <c r="G3667" i="1"/>
  <c r="F3432" i="1"/>
  <c r="E3432" i="1"/>
  <c r="G3382" i="1"/>
  <c r="I4501" i="1"/>
  <c r="G4366" i="1"/>
  <c r="I4422" i="1"/>
  <c r="F3105" i="1"/>
  <c r="E3105" i="1"/>
  <c r="I3644" i="1"/>
  <c r="G4457" i="1"/>
  <c r="I4442" i="1"/>
  <c r="E4408" i="1"/>
  <c r="F4408" i="1"/>
  <c r="G4549" i="1"/>
  <c r="G4554" i="1"/>
  <c r="G4489" i="1"/>
  <c r="G4606" i="1"/>
  <c r="E3851" i="1"/>
  <c r="F3851" i="1"/>
  <c r="F3375" i="1"/>
  <c r="E3375" i="1"/>
  <c r="F4385" i="1"/>
  <c r="E4385" i="1"/>
  <c r="I3850" i="1"/>
  <c r="I4680" i="1"/>
  <c r="G2995" i="1"/>
  <c r="G4445" i="1"/>
  <c r="G3011" i="1"/>
  <c r="E3118" i="1"/>
  <c r="F3118" i="1"/>
  <c r="G2897" i="1"/>
  <c r="I2882" i="1"/>
  <c r="G3006" i="1"/>
  <c r="I3112" i="1"/>
  <c r="G3305" i="1"/>
  <c r="G3177" i="1"/>
  <c r="G3240" i="1"/>
  <c r="I3661" i="1"/>
  <c r="I3556" i="1"/>
  <c r="I3472" i="1"/>
  <c r="I3422" i="1"/>
  <c r="F3352" i="1"/>
  <c r="E3352" i="1"/>
  <c r="E2973" i="1"/>
  <c r="F2973" i="1"/>
  <c r="I2772" i="1"/>
  <c r="G4087" i="1"/>
  <c r="I4040" i="1"/>
  <c r="I3985" i="1"/>
  <c r="E4004" i="1"/>
  <c r="F4004" i="1"/>
  <c r="I3872" i="1"/>
  <c r="E3839" i="1"/>
  <c r="F3839" i="1"/>
  <c r="I3898" i="1"/>
  <c r="G3609" i="1"/>
  <c r="G3408" i="1"/>
  <c r="I3860" i="1"/>
  <c r="G3879" i="1"/>
  <c r="I3990" i="1"/>
  <c r="I3822" i="1"/>
  <c r="G4641" i="1"/>
  <c r="G4577" i="1"/>
  <c r="F4701" i="1"/>
  <c r="E4701" i="1"/>
  <c r="G4684" i="1"/>
  <c r="G4624" i="1"/>
  <c r="F4727" i="1"/>
  <c r="E4727" i="1"/>
  <c r="F4412" i="1"/>
  <c r="E4412" i="1"/>
  <c r="G4351" i="1"/>
  <c r="G4558" i="1"/>
  <c r="I4528" i="1"/>
  <c r="G4703" i="1"/>
  <c r="I2861" i="1"/>
  <c r="E4021" i="1"/>
  <c r="F4021" i="1"/>
  <c r="I4253" i="1"/>
  <c r="F4129" i="1"/>
  <c r="E4129" i="1"/>
  <c r="I4220" i="1"/>
  <c r="I4321" i="1"/>
  <c r="E4258" i="1"/>
  <c r="F4258" i="1"/>
  <c r="I4287" i="1"/>
  <c r="G3875" i="1"/>
  <c r="G4011" i="1"/>
  <c r="I4213" i="1"/>
  <c r="E4296" i="1"/>
  <c r="F4296" i="1"/>
  <c r="G4106" i="1"/>
  <c r="F4216" i="1"/>
  <c r="E4216" i="1"/>
  <c r="I4083" i="1"/>
  <c r="F4625" i="1"/>
  <c r="E4625" i="1"/>
  <c r="G4223" i="1"/>
  <c r="G4228" i="1"/>
  <c r="I3825" i="1"/>
  <c r="G4676" i="1"/>
  <c r="G3056" i="1"/>
  <c r="I3226" i="1"/>
  <c r="I3616" i="1"/>
  <c r="I3164" i="1"/>
  <c r="I3521" i="1"/>
  <c r="I4126" i="1"/>
  <c r="I4057" i="1"/>
  <c r="F4110" i="1"/>
  <c r="E4110" i="1"/>
  <c r="E4721" i="1"/>
  <c r="F4721" i="1"/>
  <c r="I4250" i="1"/>
  <c r="I4499" i="1"/>
  <c r="I4063" i="1"/>
  <c r="I4645" i="1"/>
  <c r="G4610" i="1"/>
  <c r="E4458" i="1"/>
  <c r="F4458" i="1"/>
  <c r="F2796" i="1"/>
  <c r="E2796" i="1"/>
  <c r="I2985" i="1"/>
  <c r="E3081" i="1"/>
  <c r="F3081" i="1"/>
  <c r="F3074" i="1"/>
  <c r="E3074" i="1"/>
  <c r="I2908" i="1"/>
  <c r="F2858" i="1"/>
  <c r="E2858" i="1"/>
  <c r="E2999" i="1"/>
  <c r="F2999" i="1"/>
  <c r="G2946" i="1"/>
  <c r="G3254" i="1"/>
  <c r="E3610" i="1"/>
  <c r="F3610" i="1"/>
  <c r="I3500" i="1"/>
  <c r="I3387" i="1"/>
  <c r="I3315" i="1"/>
  <c r="E3007" i="1"/>
  <c r="F3007" i="1"/>
  <c r="I2967" i="1"/>
  <c r="G3713" i="1"/>
  <c r="G3219" i="1"/>
  <c r="I3937" i="1"/>
  <c r="F3771" i="1"/>
  <c r="E3771" i="1"/>
  <c r="I3702" i="1"/>
  <c r="E3772" i="1"/>
  <c r="F3772" i="1"/>
  <c r="G3572" i="1"/>
  <c r="E3326" i="1"/>
  <c r="F3326" i="1"/>
  <c r="G4186" i="1"/>
  <c r="I4470" i="1"/>
  <c r="I4312" i="1"/>
  <c r="I4364" i="1"/>
  <c r="I4426" i="1"/>
  <c r="I3367" i="1"/>
  <c r="I4409" i="1"/>
  <c r="F4379" i="1"/>
  <c r="E4379" i="1"/>
  <c r="G4373" i="1"/>
  <c r="I4502" i="1"/>
  <c r="G4538" i="1"/>
  <c r="I4473" i="1"/>
  <c r="F4576" i="1"/>
  <c r="E4576" i="1"/>
  <c r="I3503" i="1"/>
  <c r="G4293" i="1"/>
  <c r="G4675" i="1"/>
  <c r="E4363" i="1"/>
  <c r="F4363" i="1"/>
  <c r="G4622" i="1"/>
  <c r="F4316" i="1"/>
  <c r="E4316" i="1"/>
  <c r="G2894" i="1"/>
  <c r="I4368" i="1"/>
  <c r="I2979" i="1"/>
  <c r="I3113" i="1"/>
  <c r="I2886" i="1"/>
  <c r="I2878" i="1"/>
  <c r="I2994" i="1"/>
  <c r="I3083" i="1"/>
  <c r="I3302" i="1"/>
  <c r="I3158" i="1"/>
  <c r="I3215" i="1"/>
  <c r="I3815" i="1"/>
  <c r="I3658" i="1"/>
  <c r="E3551" i="1"/>
  <c r="F3551" i="1"/>
  <c r="I3457" i="1"/>
  <c r="I3418" i="1"/>
  <c r="F3320" i="1"/>
  <c r="E3320" i="1"/>
  <c r="I2948" i="1"/>
  <c r="G3460" i="1"/>
  <c r="I4084" i="1"/>
  <c r="I4037" i="1"/>
  <c r="E3981" i="1"/>
  <c r="F3981" i="1"/>
  <c r="I3994" i="1"/>
  <c r="I3863" i="1"/>
  <c r="F3828" i="1"/>
  <c r="E3828" i="1"/>
  <c r="I3868" i="1"/>
  <c r="I3524" i="1"/>
  <c r="I3363" i="1"/>
  <c r="E3716" i="1"/>
  <c r="F3716" i="1"/>
  <c r="G3871" i="1"/>
  <c r="I3974" i="1"/>
  <c r="E3805" i="1"/>
  <c r="F3805" i="1"/>
  <c r="G4628" i="1"/>
  <c r="G4574" i="1"/>
  <c r="I4650" i="1"/>
  <c r="I4681" i="1"/>
  <c r="F4616" i="1"/>
  <c r="E4616" i="1"/>
  <c r="I4720" i="1"/>
  <c r="G4367" i="1"/>
  <c r="I4315" i="1"/>
  <c r="I4553" i="1"/>
  <c r="G4493" i="1"/>
  <c r="G4685" i="1"/>
  <c r="I3095" i="1"/>
  <c r="I4289" i="1"/>
  <c r="E3126" i="1"/>
  <c r="F3126" i="1"/>
  <c r="F2768" i="1"/>
  <c r="E2768" i="1"/>
  <c r="I2930" i="1"/>
  <c r="G3109" i="1"/>
  <c r="I3026" i="1"/>
  <c r="I3114" i="1"/>
  <c r="I3088" i="1"/>
  <c r="I3166" i="1"/>
  <c r="G3031" i="1"/>
  <c r="G3392" i="1"/>
  <c r="I3222" i="1"/>
  <c r="E3777" i="1"/>
  <c r="F3777" i="1"/>
  <c r="I3688" i="1"/>
  <c r="I3614" i="1"/>
  <c r="I3567" i="1"/>
  <c r="F3473" i="1"/>
  <c r="E3473" i="1"/>
  <c r="I3359" i="1"/>
  <c r="I3561" i="1"/>
  <c r="I3159" i="1"/>
  <c r="G4184" i="1"/>
  <c r="F4148" i="1"/>
  <c r="E4148" i="1"/>
  <c r="I4105" i="1"/>
  <c r="I4000" i="1"/>
  <c r="G3966" i="1"/>
  <c r="F4085" i="1"/>
  <c r="E4085" i="1"/>
  <c r="G3963" i="1"/>
  <c r="F4038" i="1"/>
  <c r="E4038" i="1"/>
  <c r="I4204" i="1"/>
  <c r="G4153" i="1"/>
  <c r="G4239" i="1"/>
  <c r="G3691" i="1"/>
  <c r="E3398" i="1"/>
  <c r="F3398" i="1"/>
  <c r="I3835" i="1"/>
  <c r="I4154" i="1"/>
  <c r="G3585" i="1"/>
  <c r="G3533" i="1"/>
  <c r="G3843" i="1"/>
  <c r="F4682" i="1"/>
  <c r="E4682" i="1"/>
  <c r="I3601" i="1"/>
  <c r="F4666" i="1"/>
  <c r="E4666" i="1"/>
  <c r="F4516" i="1"/>
  <c r="E4516" i="1"/>
  <c r="I4401" i="1"/>
  <c r="E2877" i="1"/>
  <c r="F2877" i="1"/>
  <c r="I4021" i="1"/>
  <c r="F4253" i="1"/>
  <c r="E4253" i="1"/>
  <c r="G4129" i="1"/>
  <c r="G4220" i="1"/>
  <c r="E4321" i="1"/>
  <c r="F4321" i="1"/>
  <c r="I4258" i="1"/>
  <c r="G4287" i="1"/>
  <c r="I3875" i="1"/>
  <c r="F4011" i="1"/>
  <c r="E4011" i="1"/>
  <c r="F4213" i="1"/>
  <c r="E4213" i="1"/>
  <c r="G4296" i="1"/>
  <c r="I4106" i="1"/>
  <c r="G4216" i="1"/>
  <c r="G4083" i="1"/>
  <c r="I4625" i="1"/>
  <c r="F4223" i="1"/>
  <c r="E4223" i="1"/>
  <c r="I4228" i="1"/>
  <c r="G3825" i="1"/>
  <c r="I4676" i="1"/>
  <c r="I3056" i="1"/>
  <c r="G3226" i="1"/>
  <c r="F3616" i="1"/>
  <c r="E3616" i="1"/>
  <c r="G3164" i="1"/>
  <c r="E3521" i="1"/>
  <c r="F3521" i="1"/>
  <c r="E4126" i="1"/>
  <c r="F4126" i="1"/>
  <c r="F4057" i="1"/>
  <c r="E4057" i="1"/>
  <c r="G4110" i="1"/>
  <c r="G4721" i="1"/>
  <c r="G4250" i="1"/>
  <c r="F4499" i="1"/>
  <c r="E4499" i="1"/>
  <c r="E4063" i="1"/>
  <c r="F4063" i="1"/>
  <c r="F4645" i="1"/>
  <c r="E4645" i="1"/>
  <c r="F4610" i="1"/>
  <c r="E4610" i="1"/>
  <c r="G4458" i="1"/>
  <c r="G2796" i="1"/>
  <c r="G2985" i="1"/>
  <c r="I3081" i="1"/>
  <c r="I3074" i="1"/>
  <c r="E2908" i="1"/>
  <c r="G2908" i="1"/>
  <c r="G2858" i="1"/>
  <c r="I2999" i="1"/>
  <c r="I2946" i="1"/>
  <c r="I3254" i="1"/>
  <c r="I3610" i="1"/>
  <c r="G3500" i="1"/>
  <c r="F3387" i="1"/>
  <c r="E3387" i="1"/>
  <c r="F3315" i="1"/>
  <c r="E3315" i="1"/>
  <c r="I3007" i="1"/>
  <c r="G2967" i="1"/>
  <c r="I3713" i="1"/>
  <c r="E3219" i="1"/>
  <c r="F3219" i="1"/>
  <c r="G3937" i="1"/>
  <c r="I3771" i="1"/>
  <c r="E3702" i="1"/>
  <c r="F3702" i="1"/>
  <c r="G3772" i="1"/>
  <c r="I3572" i="1"/>
  <c r="I3326" i="1"/>
  <c r="F4186" i="1"/>
  <c r="E4186" i="1"/>
  <c r="G4470" i="1"/>
  <c r="E4312" i="1"/>
  <c r="F4312" i="1"/>
  <c r="F4364" i="1"/>
  <c r="E4364" i="1"/>
  <c r="F4426" i="1"/>
  <c r="E4426" i="1"/>
  <c r="G3367" i="1"/>
  <c r="F4409" i="1"/>
  <c r="E4409" i="1"/>
  <c r="G4379" i="1"/>
  <c r="F4373" i="1"/>
  <c r="E4373" i="1"/>
  <c r="G4502" i="1"/>
  <c r="I4538" i="1"/>
  <c r="E4473" i="1"/>
  <c r="F4473" i="1"/>
  <c r="I4576" i="1"/>
  <c r="E3503" i="1"/>
  <c r="F3503" i="1"/>
  <c r="I4293" i="1"/>
  <c r="I4675" i="1"/>
  <c r="G4363" i="1"/>
  <c r="F4622" i="1"/>
  <c r="E4622" i="1"/>
  <c r="G4316" i="1"/>
  <c r="F2894" i="1"/>
  <c r="E2894" i="1"/>
  <c r="G4368" i="1"/>
  <c r="G2979" i="1"/>
  <c r="E3113" i="1"/>
  <c r="F3113" i="1"/>
  <c r="G2886" i="1"/>
  <c r="G2878" i="1"/>
  <c r="E2994" i="1"/>
  <c r="F2994" i="1"/>
  <c r="G3083" i="1"/>
  <c r="E3302" i="1"/>
  <c r="F3302" i="1"/>
  <c r="F3158" i="1"/>
  <c r="E3158" i="1"/>
  <c r="F3215" i="1"/>
  <c r="E3215" i="1"/>
  <c r="G3815" i="1"/>
  <c r="E3658" i="1"/>
  <c r="F3658" i="1"/>
  <c r="G3551" i="1"/>
  <c r="G3457" i="1"/>
  <c r="F3418" i="1"/>
  <c r="E3418" i="1"/>
  <c r="I3320" i="1"/>
  <c r="E2948" i="1"/>
  <c r="F2948" i="1"/>
  <c r="I3460" i="1"/>
  <c r="E4084" i="1"/>
  <c r="F4084" i="1"/>
  <c r="G4037" i="1"/>
  <c r="G3981" i="1"/>
  <c r="F3994" i="1"/>
  <c r="E3994" i="1"/>
  <c r="E3863" i="1"/>
  <c r="F3863" i="1"/>
  <c r="G3828" i="1"/>
  <c r="G3868" i="1"/>
  <c r="G3524" i="1"/>
  <c r="G3363" i="1"/>
  <c r="I3716" i="1"/>
  <c r="E3871" i="1"/>
  <c r="F3871" i="1"/>
  <c r="F3974" i="1"/>
  <c r="E3974" i="1"/>
  <c r="I3805" i="1"/>
  <c r="I4628" i="1"/>
  <c r="I4574" i="1"/>
  <c r="E4650" i="1"/>
  <c r="G4650" i="1"/>
  <c r="F4681" i="1"/>
  <c r="E4681" i="1"/>
  <c r="I4616" i="1"/>
  <c r="G4720" i="1"/>
  <c r="I4367" i="1"/>
  <c r="F4315" i="1"/>
  <c r="E4315" i="1"/>
  <c r="F4553" i="1"/>
  <c r="E4553" i="1"/>
  <c r="I4493" i="1"/>
  <c r="F4685" i="1"/>
  <c r="E4685" i="1"/>
  <c r="G3095" i="1"/>
  <c r="F4289" i="1"/>
  <c r="E4289" i="1"/>
  <c r="I3126" i="1"/>
  <c r="I2768" i="1"/>
  <c r="E2930" i="1"/>
  <c r="F2930" i="1"/>
  <c r="I3109" i="1"/>
  <c r="E3026" i="1"/>
  <c r="F3026" i="1"/>
  <c r="G3114" i="1"/>
  <c r="F3088" i="1"/>
  <c r="E3088" i="1"/>
  <c r="G3166" i="1"/>
  <c r="I3031" i="1"/>
  <c r="I3392" i="1"/>
  <c r="F3222" i="1"/>
  <c r="E3222" i="1"/>
  <c r="I3777" i="1"/>
  <c r="G3688" i="1"/>
  <c r="E3614" i="1"/>
  <c r="F3614" i="1"/>
  <c r="G3567" i="1"/>
  <c r="G3473" i="1"/>
  <c r="E3359" i="1"/>
  <c r="F3359" i="1"/>
  <c r="G3561" i="1"/>
  <c r="G3159" i="1"/>
  <c r="I4184" i="1"/>
  <c r="G4148" i="1"/>
  <c r="F4105" i="1"/>
  <c r="E4105" i="1"/>
  <c r="E4000" i="1"/>
  <c r="F4000" i="1"/>
  <c r="I3966" i="1"/>
  <c r="I4085" i="1"/>
  <c r="I3963" i="1"/>
  <c r="I4038" i="1"/>
  <c r="F4204" i="1"/>
  <c r="E4204" i="1"/>
  <c r="I4153" i="1"/>
  <c r="I4239" i="1"/>
  <c r="E3691" i="1"/>
  <c r="F3691" i="1"/>
  <c r="G3398" i="1"/>
  <c r="G3835" i="1"/>
  <c r="G4154" i="1"/>
  <c r="I3585" i="1"/>
  <c r="I3533" i="1"/>
  <c r="E3843" i="1"/>
  <c r="F3843" i="1"/>
  <c r="I4682" i="1"/>
  <c r="E3601" i="1"/>
  <c r="F3601" i="1"/>
  <c r="G4666" i="1"/>
  <c r="G4516" i="1"/>
  <c r="E4401" i="1"/>
  <c r="F4401" i="1"/>
  <c r="G2877" i="1"/>
  <c r="G4021" i="1"/>
  <c r="G4253" i="1"/>
  <c r="I4129" i="1"/>
  <c r="E4220" i="1"/>
  <c r="F4220" i="1"/>
  <c r="G4321" i="1"/>
  <c r="G4258" i="1"/>
  <c r="E4287" i="1"/>
  <c r="F4287" i="1"/>
  <c r="F3875" i="1"/>
  <c r="E3875" i="1"/>
  <c r="I4011" i="1"/>
  <c r="G4213" i="1"/>
  <c r="I4296" i="1"/>
  <c r="F4106" i="1"/>
  <c r="E4106" i="1"/>
  <c r="I4216" i="1"/>
  <c r="F4083" i="1"/>
  <c r="E4083" i="1"/>
  <c r="G4625" i="1"/>
  <c r="I4223" i="1"/>
  <c r="F4228" i="1"/>
  <c r="E4228" i="1"/>
  <c r="F3825" i="1"/>
  <c r="E3825" i="1"/>
  <c r="F4676" i="1"/>
  <c r="E4676" i="1"/>
  <c r="F3056" i="1"/>
  <c r="E3056" i="1"/>
  <c r="F3226" i="1"/>
  <c r="E3226" i="1"/>
  <c r="G3616" i="1"/>
  <c r="E3164" i="1"/>
  <c r="F3164" i="1"/>
  <c r="G3521" i="1"/>
  <c r="G4126" i="1"/>
  <c r="G4057" i="1"/>
  <c r="I4110" i="1"/>
  <c r="I4721" i="1"/>
  <c r="E4250" i="1"/>
  <c r="F4250" i="1"/>
  <c r="G4499" i="1"/>
  <c r="G4063" i="1"/>
  <c r="G4645" i="1"/>
  <c r="I4610" i="1"/>
  <c r="I4458" i="1"/>
  <c r="I2796" i="1"/>
  <c r="E2985" i="1"/>
  <c r="F2985" i="1"/>
  <c r="G3081" i="1"/>
  <c r="G3074" i="1"/>
  <c r="I2858" i="1"/>
  <c r="G2999" i="1"/>
  <c r="E2946" i="1"/>
  <c r="F2946" i="1"/>
  <c r="F3254" i="1"/>
  <c r="E3254" i="1"/>
  <c r="G3610" i="1"/>
  <c r="F3500" i="1"/>
  <c r="E3500" i="1"/>
  <c r="G3387" i="1"/>
  <c r="G3315" i="1"/>
  <c r="G3007" i="1"/>
  <c r="F2967" i="1"/>
  <c r="E2967" i="1"/>
  <c r="F3713" i="1"/>
  <c r="E3713" i="1"/>
  <c r="I3219" i="1"/>
  <c r="E3937" i="1"/>
  <c r="F3937" i="1"/>
  <c r="G3771" i="1"/>
  <c r="G3702" i="1"/>
  <c r="I3772" i="1"/>
  <c r="F3572" i="1"/>
  <c r="E3572" i="1"/>
  <c r="G3326" i="1"/>
  <c r="I4186" i="1"/>
  <c r="F4470" i="1"/>
  <c r="E4470" i="1"/>
  <c r="G4312" i="1"/>
  <c r="G4364" i="1"/>
  <c r="G4426" i="1"/>
  <c r="E3367" i="1"/>
  <c r="F3367" i="1"/>
  <c r="G4409" i="1"/>
  <c r="I4379" i="1"/>
  <c r="I4373" i="1"/>
  <c r="F4502" i="1"/>
  <c r="E4502" i="1"/>
  <c r="F4538" i="1"/>
  <c r="E4538" i="1"/>
  <c r="G4473" i="1"/>
  <c r="G4576" i="1"/>
  <c r="G3503" i="1"/>
  <c r="F4293" i="1"/>
  <c r="E4293" i="1"/>
  <c r="E4675" i="1"/>
  <c r="F4675" i="1"/>
  <c r="I4363" i="1"/>
  <c r="I4622" i="1"/>
  <c r="I4316" i="1"/>
  <c r="I2894" i="1"/>
  <c r="F4368" i="1"/>
  <c r="E4368" i="1"/>
  <c r="E2979" i="1"/>
  <c r="F2979" i="1"/>
  <c r="G3113" i="1"/>
  <c r="F2886" i="1"/>
  <c r="E2886" i="1"/>
  <c r="F2878" i="1"/>
  <c r="E2878" i="1"/>
  <c r="G2994" i="1"/>
  <c r="F3083" i="1"/>
  <c r="E3083" i="1"/>
  <c r="G3302" i="1"/>
  <c r="G3158" i="1"/>
  <c r="G3215" i="1"/>
  <c r="F3815" i="1"/>
  <c r="E3815" i="1"/>
  <c r="G3658" i="1"/>
  <c r="I3551" i="1"/>
  <c r="F3457" i="1"/>
  <c r="E3457" i="1"/>
  <c r="G3418" i="1"/>
  <c r="G3320" i="1"/>
  <c r="G2948" i="1"/>
  <c r="F3460" i="1"/>
  <c r="E3460" i="1"/>
  <c r="G4084" i="1"/>
  <c r="E4037" i="1"/>
  <c r="F4037" i="1"/>
  <c r="I3981" i="1"/>
  <c r="G3994" i="1"/>
  <c r="G3863" i="1"/>
  <c r="I3828" i="1"/>
  <c r="F3868" i="1"/>
  <c r="E3868" i="1"/>
  <c r="F3524" i="1"/>
  <c r="E3524" i="1"/>
  <c r="E3363" i="1"/>
  <c r="F3363" i="1"/>
  <c r="G3716" i="1"/>
  <c r="I3871" i="1"/>
  <c r="G3974" i="1"/>
  <c r="G3805" i="1"/>
  <c r="F4628" i="1"/>
  <c r="E4628" i="1"/>
  <c r="F4574" i="1"/>
  <c r="E4574" i="1"/>
  <c r="G4681" i="1"/>
  <c r="G4616" i="1"/>
  <c r="F4720" i="1"/>
  <c r="E4720" i="1"/>
  <c r="F4367" i="1"/>
  <c r="E4367" i="1"/>
  <c r="G4315" i="1"/>
  <c r="G4553" i="1"/>
  <c r="F4493" i="1"/>
  <c r="E4493" i="1"/>
  <c r="I4685" i="1"/>
  <c r="F3095" i="1"/>
  <c r="E3095" i="1"/>
  <c r="G4289" i="1"/>
  <c r="G3126" i="1"/>
  <c r="G2768" i="1"/>
  <c r="G2930" i="1"/>
  <c r="F3109" i="1"/>
  <c r="E3109" i="1"/>
  <c r="G3026" i="1"/>
  <c r="E3114" i="1"/>
  <c r="F3114" i="1"/>
  <c r="G3088" i="1"/>
  <c r="F3166" i="1"/>
  <c r="E3166" i="1"/>
  <c r="E3031" i="1"/>
  <c r="F3031" i="1"/>
  <c r="F3392" i="1"/>
  <c r="E3392" i="1"/>
  <c r="G3222" i="1"/>
  <c r="G3777" i="1"/>
  <c r="E3688" i="1"/>
  <c r="F3688" i="1"/>
  <c r="G3614" i="1"/>
  <c r="F3567" i="1"/>
  <c r="E3567" i="1"/>
  <c r="I3473" i="1"/>
  <c r="G3359" i="1"/>
  <c r="E3561" i="1"/>
  <c r="F3561" i="1"/>
  <c r="F3159" i="1"/>
  <c r="E3159" i="1"/>
  <c r="F4184" i="1"/>
  <c r="E4184" i="1"/>
  <c r="I4148" i="1"/>
  <c r="G4105" i="1"/>
  <c r="G4000" i="1"/>
  <c r="F3966" i="1"/>
  <c r="E3966" i="1"/>
  <c r="G4085" i="1"/>
  <c r="E3963" i="1"/>
  <c r="F3963" i="1"/>
  <c r="G4038" i="1"/>
  <c r="G4204" i="1"/>
  <c r="E4153" i="1"/>
  <c r="F4153" i="1"/>
  <c r="F4239" i="1"/>
  <c r="E4239" i="1"/>
  <c r="I3691" i="1"/>
  <c r="I3398" i="1"/>
  <c r="F3835" i="1"/>
  <c r="E3835" i="1"/>
  <c r="F4154" i="1"/>
  <c r="E4154" i="1"/>
  <c r="E3585" i="1"/>
  <c r="F3585" i="1"/>
  <c r="F3533" i="1"/>
  <c r="E3533" i="1"/>
  <c r="I3843" i="1"/>
  <c r="G4682" i="1"/>
  <c r="G3601" i="1"/>
  <c r="I4666" i="1"/>
  <c r="I4516" i="1"/>
  <c r="G4401" i="1"/>
  <c r="I2877" i="1"/>
  <c r="AS2277" i="1"/>
  <c r="AS2148" i="1"/>
  <c r="AS2473" i="1"/>
  <c r="AS2411" i="1"/>
  <c r="AS2107" i="1"/>
  <c r="AS2333" i="1"/>
  <c r="AS1215" i="1"/>
  <c r="AS2353" i="1"/>
  <c r="AS2251" i="1"/>
  <c r="AS1179" i="1"/>
  <c r="AS1541" i="1"/>
  <c r="AT1750" i="1"/>
  <c r="AT2251" i="1"/>
  <c r="AT1767" i="1"/>
  <c r="AS2585" i="1"/>
  <c r="AS2563" i="1"/>
  <c r="AT1545" i="1"/>
  <c r="AS1432" i="1"/>
  <c r="AT2333" i="1"/>
  <c r="AS2686" i="1"/>
  <c r="AS1688" i="1"/>
  <c r="AS1615" i="1"/>
  <c r="AS966" i="1"/>
  <c r="AS2029" i="1"/>
  <c r="AT1851" i="1"/>
  <c r="AS2212" i="1"/>
  <c r="AT2473" i="1"/>
  <c r="AT1528" i="1"/>
  <c r="AT2722" i="1"/>
  <c r="AS2238" i="1"/>
  <c r="AS1010" i="1"/>
  <c r="AT1982" i="1"/>
  <c r="AS979" i="1"/>
  <c r="AS2247" i="1"/>
  <c r="AS2127" i="1"/>
  <c r="AS1327" i="1"/>
  <c r="AT1703" i="1"/>
  <c r="AS2491" i="1"/>
  <c r="AT1991" i="1"/>
  <c r="AS1488" i="1"/>
  <c r="AS928" i="1"/>
  <c r="AS2287" i="1"/>
  <c r="AS2158" i="1"/>
  <c r="AS2459" i="1"/>
  <c r="AT1839" i="1"/>
  <c r="AT1800" i="1"/>
  <c r="AT1938" i="1"/>
  <c r="AT1798" i="1"/>
  <c r="AT1923" i="1"/>
  <c r="AS2648" i="1"/>
  <c r="AT1976" i="1"/>
  <c r="AS2430" i="1"/>
  <c r="AS2664" i="1"/>
  <c r="AS841" i="1"/>
  <c r="AS2684" i="1"/>
  <c r="AT2743" i="1"/>
  <c r="AT1034" i="1"/>
  <c r="AS1451" i="1"/>
  <c r="AS839" i="1"/>
  <c r="AS1663" i="1"/>
  <c r="AS2118" i="1"/>
  <c r="AS905" i="1"/>
  <c r="AT2304" i="1"/>
  <c r="AS1286" i="1"/>
  <c r="AS2713" i="1"/>
  <c r="AT1670" i="1"/>
  <c r="AS1285" i="1"/>
  <c r="AS2365" i="1"/>
  <c r="AS968" i="1"/>
  <c r="AS2051" i="1"/>
  <c r="AS2207" i="1"/>
  <c r="AT2458" i="1"/>
  <c r="AS2229" i="1"/>
  <c r="AS2631" i="1"/>
  <c r="AS1230" i="1"/>
  <c r="AT1675" i="1"/>
  <c r="AS2141" i="1"/>
  <c r="AS2109" i="1"/>
  <c r="AT1751" i="1"/>
  <c r="AS1202" i="1"/>
  <c r="AS1182" i="1"/>
  <c r="AS874" i="1"/>
  <c r="AT1614" i="1"/>
  <c r="AS2199" i="1"/>
  <c r="AT1774" i="1"/>
  <c r="AS869" i="1"/>
  <c r="AT1696" i="1"/>
  <c r="AT1885" i="1"/>
  <c r="AS1079" i="1"/>
  <c r="AT1208" i="1"/>
  <c r="AT2719" i="1"/>
  <c r="AS956" i="1"/>
  <c r="AT841" i="1"/>
  <c r="AS1661" i="1"/>
  <c r="AT2274" i="1"/>
  <c r="AT2118" i="1"/>
  <c r="AS2699" i="1"/>
  <c r="AS2054" i="1"/>
  <c r="AS2155" i="1"/>
  <c r="AT2070" i="1"/>
  <c r="AS2202" i="1"/>
  <c r="AS1122" i="1"/>
  <c r="AS1501" i="1"/>
  <c r="AS1067" i="1"/>
  <c r="AS2577" i="1"/>
  <c r="AT1451" i="1"/>
  <c r="AS867" i="1"/>
  <c r="AS779" i="1"/>
  <c r="AT1163" i="1"/>
  <c r="AS1043" i="1"/>
  <c r="AS1800" i="1"/>
  <c r="AS2714" i="1"/>
  <c r="AS1565" i="1"/>
  <c r="AS1140" i="1"/>
  <c r="AS2428" i="1"/>
  <c r="AS2644" i="1"/>
  <c r="AS1156" i="1"/>
  <c r="AS1798" i="1"/>
  <c r="AT1847" i="1"/>
  <c r="AS2696" i="1"/>
  <c r="AS954" i="1"/>
  <c r="AS2387" i="1"/>
  <c r="AS2472" i="1"/>
  <c r="AS2469" i="1"/>
  <c r="AS2499" i="1"/>
  <c r="AS1333" i="1"/>
  <c r="AS1278" i="1"/>
  <c r="AS852" i="1"/>
  <c r="AT2325" i="1"/>
  <c r="AT1947" i="1"/>
  <c r="AS1770" i="1"/>
  <c r="AT2365" i="1"/>
  <c r="AT2015" i="1"/>
  <c r="AS1090" i="1"/>
  <c r="AT968" i="1"/>
  <c r="AT1563" i="1"/>
  <c r="AT1285" i="1"/>
  <c r="AS1139" i="1"/>
  <c r="AS1453" i="1"/>
  <c r="AT1215" i="1"/>
  <c r="AS946" i="1"/>
  <c r="AT2295" i="1"/>
  <c r="AS2256" i="1"/>
  <c r="AS2334" i="1"/>
  <c r="AT2752" i="1"/>
  <c r="AT2215" i="1"/>
  <c r="AS2042" i="1"/>
  <c r="AT875" i="1"/>
  <c r="AT1488" i="1"/>
  <c r="AT2485" i="1"/>
  <c r="AS1802" i="1"/>
  <c r="AT1637" i="1"/>
  <c r="AS2674" i="1"/>
  <c r="AS2531" i="1"/>
  <c r="AS2712" i="1"/>
  <c r="AT1520" i="1"/>
  <c r="AS1235" i="1"/>
  <c r="AT1695" i="1"/>
  <c r="AS1991" i="1"/>
  <c r="AT1398" i="1"/>
  <c r="AS1005" i="1"/>
  <c r="S1496" i="1"/>
  <c r="AS1260" i="1"/>
  <c r="AT2207" i="1"/>
  <c r="AS2077" i="1"/>
  <c r="AT1709" i="1"/>
  <c r="AS2595" i="1"/>
  <c r="AT2718" i="1"/>
  <c r="AS2164" i="1"/>
  <c r="AS2431" i="1"/>
  <c r="AS2637" i="1"/>
  <c r="AT1064" i="1"/>
  <c r="AS806" i="1"/>
  <c r="AT2419" i="1"/>
  <c r="AS1556" i="1"/>
  <c r="AS2475" i="1"/>
  <c r="AT1396" i="1"/>
  <c r="AT1804" i="1"/>
  <c r="AT928" i="1"/>
  <c r="AT1816" i="1"/>
  <c r="AT1243" i="1"/>
  <c r="AT1330" i="1"/>
  <c r="AT1898" i="1"/>
  <c r="AS1012" i="1"/>
  <c r="AS2444" i="1"/>
  <c r="AT1683" i="1"/>
  <c r="AS2572" i="1"/>
  <c r="AS1185" i="1"/>
  <c r="AS1270" i="1"/>
  <c r="AT1515" i="1"/>
  <c r="AS2237" i="1"/>
  <c r="AS2101" i="1"/>
  <c r="AT1797" i="1"/>
  <c r="AS2623" i="1"/>
  <c r="AT1373" i="1"/>
  <c r="AT1972" i="1"/>
  <c r="AT1734" i="1"/>
  <c r="AS1265" i="1"/>
  <c r="AS2665" i="1"/>
  <c r="AS2154" i="1"/>
  <c r="AT1913" i="1"/>
  <c r="AS1097" i="1"/>
  <c r="AS2573" i="1"/>
  <c r="AS1180" i="1"/>
  <c r="AT1346" i="1"/>
  <c r="AT1795" i="1"/>
  <c r="AS880" i="1"/>
  <c r="AS2448" i="1"/>
  <c r="AS2307" i="1"/>
  <c r="AT2375" i="1"/>
  <c r="AT1963" i="1"/>
  <c r="AT766" i="1"/>
  <c r="AT1537" i="1"/>
  <c r="AT1578" i="1"/>
  <c r="AS2738" i="1"/>
  <c r="AS2014" i="1"/>
  <c r="AS1975" i="1"/>
  <c r="AS2159" i="1"/>
  <c r="AT2240" i="1"/>
  <c r="AS1774" i="1"/>
  <c r="AT868" i="1"/>
  <c r="AT2509" i="1"/>
  <c r="AS1531" i="1"/>
  <c r="AS2683" i="1"/>
  <c r="AT1978" i="1"/>
  <c r="AT1629" i="1"/>
  <c r="AT1667" i="1"/>
  <c r="AT1664" i="1"/>
  <c r="AS1422" i="1"/>
  <c r="AS1808" i="1"/>
  <c r="AT1274" i="1"/>
  <c r="AS2462" i="1"/>
  <c r="AS2476" i="1"/>
  <c r="AS2350" i="1"/>
  <c r="AT1387" i="1"/>
  <c r="AT1230" i="1"/>
  <c r="AT1724" i="1"/>
  <c r="AS834" i="1"/>
  <c r="AS1885" i="1"/>
  <c r="AS2562" i="1"/>
  <c r="AS1254" i="1"/>
  <c r="AS901" i="1"/>
  <c r="AS2178" i="1"/>
  <c r="AT2451" i="1"/>
  <c r="AS2064" i="1"/>
  <c r="AS1472" i="1"/>
  <c r="AS1614" i="1"/>
  <c r="AT1509" i="1"/>
  <c r="AS1750" i="1"/>
  <c r="AS1696" i="1"/>
  <c r="AT2664" i="1"/>
  <c r="AS1296" i="1"/>
  <c r="AT1756" i="1"/>
  <c r="AS2354" i="1"/>
  <c r="AT1805" i="1"/>
  <c r="AS2002" i="1"/>
  <c r="AS1155" i="1"/>
  <c r="AS1670" i="1"/>
  <c r="AS1288" i="1"/>
  <c r="AT1298" i="1"/>
  <c r="AS1528" i="1"/>
  <c r="AS2522" i="1"/>
  <c r="AS2397" i="1"/>
  <c r="AT2019" i="1"/>
  <c r="AT1906" i="1"/>
  <c r="AS2243" i="1"/>
  <c r="AS2590" i="1"/>
  <c r="AS1044" i="1"/>
  <c r="AT1924" i="1"/>
  <c r="AS2546" i="1"/>
  <c r="AS1011" i="1"/>
  <c r="AS818" i="1"/>
  <c r="AS1360" i="1"/>
  <c r="AT1636" i="1"/>
  <c r="AT2526" i="1"/>
  <c r="AS2046" i="1"/>
  <c r="AS2067" i="1"/>
  <c r="AT2286" i="1"/>
  <c r="AT2370" i="1"/>
  <c r="AS1268" i="1"/>
  <c r="AS2609" i="1"/>
  <c r="AT1561" i="1"/>
  <c r="AT2158" i="1"/>
  <c r="AS1382" i="1"/>
  <c r="AS2584" i="1"/>
  <c r="AT1251" i="1"/>
  <c r="AT1715" i="1"/>
  <c r="AT2658" i="1"/>
  <c r="AS906" i="1"/>
  <c r="AS1126" i="1"/>
  <c r="AT1687" i="1"/>
  <c r="AS808" i="1"/>
  <c r="AS1499" i="1"/>
  <c r="AT2487" i="1"/>
  <c r="AT2713" i="1"/>
  <c r="AS2069" i="1"/>
  <c r="AS1445" i="1"/>
  <c r="AT1598" i="1"/>
  <c r="AS2634" i="1"/>
  <c r="AT1389" i="1"/>
  <c r="AT2120" i="1"/>
  <c r="AS2406" i="1"/>
  <c r="AS1423" i="1"/>
  <c r="AT829" i="1"/>
  <c r="AT1643" i="1"/>
  <c r="AT1760" i="1"/>
  <c r="AS2021" i="1"/>
  <c r="AS2392" i="1"/>
  <c r="AS940" i="1"/>
  <c r="AS1297" i="1"/>
  <c r="AS2344" i="1"/>
  <c r="AT1723" i="1"/>
  <c r="AS2244" i="1"/>
  <c r="AS2569" i="1"/>
  <c r="AS2565" i="1"/>
  <c r="AT1949" i="1"/>
  <c r="AS2409" i="1"/>
  <c r="AS1078" i="1"/>
  <c r="AS1101" i="1"/>
  <c r="AS2471" i="1"/>
  <c r="AT1900" i="1"/>
  <c r="AS2630" i="1"/>
  <c r="AS1404" i="1"/>
  <c r="AT1546" i="1"/>
  <c r="AT2740" i="1"/>
  <c r="AT2089" i="1"/>
  <c r="AS2498" i="1"/>
  <c r="AT2634" i="1"/>
  <c r="AT1962" i="1"/>
  <c r="AS2551" i="1"/>
  <c r="AS1496" i="1"/>
  <c r="AS2073" i="1"/>
  <c r="AT1920" i="1"/>
  <c r="AS2144" i="1"/>
  <c r="AT1583" i="1"/>
  <c r="AT1617" i="1"/>
  <c r="AS944" i="1"/>
  <c r="AS1900" i="1"/>
  <c r="AS1255" i="1"/>
  <c r="AT861" i="1"/>
  <c r="AT1404" i="1"/>
  <c r="AT1656" i="1"/>
  <c r="AT1645" i="1"/>
  <c r="AS2300" i="1"/>
  <c r="AS1276" i="1"/>
  <c r="AS2645" i="1"/>
  <c r="AS2086" i="1"/>
  <c r="AT2016" i="1"/>
  <c r="AT1768" i="1"/>
  <c r="AT1706" i="1"/>
  <c r="AS1546" i="1"/>
  <c r="AS1241" i="1"/>
  <c r="AS2371" i="1"/>
  <c r="AS912" i="1"/>
  <c r="AT975" i="1"/>
  <c r="AS2057" i="1"/>
  <c r="AS962" i="1"/>
  <c r="AT1635" i="1"/>
  <c r="AT1601" i="1"/>
  <c r="AS2136" i="1"/>
  <c r="AS2072" i="1"/>
  <c r="AS2108" i="1"/>
  <c r="AT1570" i="1"/>
  <c r="AS2492" i="1"/>
  <c r="AT1865" i="1"/>
  <c r="AT1708" i="1"/>
  <c r="AS1380" i="1"/>
  <c r="AS1477" i="1"/>
  <c r="AS2058" i="1"/>
  <c r="AS811" i="1"/>
  <c r="AS1312" i="1"/>
  <c r="AS1397" i="1"/>
  <c r="AS2092" i="1"/>
  <c r="AS890" i="1"/>
  <c r="AT1649" i="1"/>
  <c r="AS2125" i="1"/>
  <c r="AT2072" i="1"/>
  <c r="AT2057" i="1"/>
  <c r="AS2184" i="1"/>
  <c r="AS2640" i="1"/>
  <c r="AT1807" i="1"/>
  <c r="AS2649" i="1"/>
  <c r="AS1366" i="1"/>
  <c r="AS1436" i="1"/>
  <c r="AS2330" i="1"/>
  <c r="AS1060" i="1"/>
  <c r="AS2450" i="1"/>
  <c r="AT1886" i="1"/>
  <c r="AS1023" i="1"/>
  <c r="AT1987" i="1"/>
  <c r="AS2377" i="1"/>
  <c r="AT1973" i="1"/>
  <c r="AS803" i="1"/>
  <c r="AS1229" i="1"/>
  <c r="AS1480" i="1"/>
  <c r="AS2727" i="1"/>
  <c r="AS2080" i="1"/>
  <c r="AS1142" i="1"/>
  <c r="AS1190" i="1"/>
  <c r="AS2061" i="1"/>
  <c r="AS1104" i="1"/>
  <c r="AT1936" i="1"/>
  <c r="AS792" i="1"/>
  <c r="AT1926" i="1"/>
  <c r="AS938" i="1"/>
  <c r="AS2219" i="1"/>
  <c r="AS2729" i="1"/>
  <c r="AS2579" i="1"/>
  <c r="AT1759" i="1"/>
  <c r="AS2603" i="1"/>
  <c r="AS1439" i="1"/>
  <c r="AS2535" i="1"/>
  <c r="AS1053" i="1"/>
  <c r="F2587" i="1"/>
  <c r="AS1220" i="1"/>
  <c r="AS2041" i="1"/>
  <c r="AT1753" i="1"/>
  <c r="AS1401" i="1"/>
  <c r="AS1076" i="1"/>
  <c r="AT2017" i="1"/>
  <c r="AT1588" i="1"/>
  <c r="AS2246" i="1"/>
  <c r="AS2605" i="1"/>
  <c r="AT1838" i="1"/>
  <c r="AS2094" i="1"/>
  <c r="AT1519" i="1"/>
  <c r="AS973" i="1"/>
  <c r="AS838" i="1"/>
  <c r="AT1475" i="1"/>
  <c r="AT811" i="1"/>
  <c r="AT2071" i="1"/>
  <c r="AT2492" i="1"/>
  <c r="AS1708" i="1"/>
  <c r="AS2168" i="1"/>
  <c r="AS2504" i="1"/>
  <c r="AS1147" i="1"/>
  <c r="AS2541" i="1"/>
  <c r="AS2242" i="1"/>
  <c r="AS2182" i="1"/>
  <c r="AS789" i="1"/>
  <c r="AS1002" i="1"/>
  <c r="AS1113" i="1"/>
  <c r="AT991" i="1"/>
  <c r="AS822" i="1"/>
  <c r="AT2058" i="1"/>
  <c r="AS889" i="1"/>
  <c r="AT1376" i="1"/>
  <c r="AS1873" i="1"/>
  <c r="AS1601" i="1"/>
  <c r="AT2347" i="1"/>
  <c r="AS1865" i="1"/>
  <c r="AT1560" i="1"/>
  <c r="AT962" i="1"/>
  <c r="AT1477" i="1"/>
  <c r="AS2303" i="1"/>
  <c r="AT2252" i="1"/>
  <c r="AS2653" i="1"/>
  <c r="AT919" i="1"/>
  <c r="AT1355" i="1"/>
  <c r="AT1218" i="1"/>
  <c r="AT2413" i="1"/>
  <c r="AS2396" i="1"/>
  <c r="AT1721" i="1"/>
  <c r="AS2758" i="1"/>
  <c r="AS2293" i="1"/>
  <c r="AS816" i="1"/>
  <c r="AT2006" i="1"/>
  <c r="AT1627" i="1"/>
  <c r="AS767" i="1"/>
  <c r="AT1784" i="1"/>
  <c r="AS2398" i="1"/>
  <c r="AS1128" i="1"/>
  <c r="AT2012" i="1"/>
  <c r="AS2574" i="1"/>
  <c r="AT1821" i="1"/>
  <c r="AT1026" i="1"/>
  <c r="AT1308" i="1"/>
  <c r="AT1977" i="1"/>
  <c r="AT2268" i="1"/>
  <c r="AS2297" i="1"/>
  <c r="AS1859" i="1"/>
  <c r="AT2116" i="1"/>
  <c r="AS892" i="1"/>
  <c r="AS958" i="1"/>
  <c r="AT2727" i="1"/>
  <c r="AS2285" i="1"/>
  <c r="AS1048" i="1"/>
  <c r="AS2660" i="1"/>
  <c r="AS1129" i="1"/>
  <c r="AT1023" i="1"/>
  <c r="AS1468" i="1"/>
  <c r="AT1741" i="1"/>
  <c r="AT1654" i="1"/>
  <c r="AS1458" i="1"/>
  <c r="AS2702" i="1"/>
  <c r="AS2198" i="1"/>
  <c r="AT1736" i="1"/>
  <c r="AT2219" i="1"/>
  <c r="AT2214" i="1"/>
  <c r="AT2191" i="1"/>
  <c r="AS1267" i="1"/>
  <c r="AT2378" i="1"/>
  <c r="AS1446" i="1"/>
  <c r="AT2061" i="1"/>
  <c r="AS2348" i="1"/>
  <c r="AS2724" i="1"/>
  <c r="AS2261" i="1"/>
  <c r="AS2466" i="1"/>
  <c r="AS780" i="1"/>
  <c r="AS2403" i="1"/>
  <c r="AS772" i="1"/>
  <c r="AS1188" i="1"/>
  <c r="AS1049" i="1"/>
  <c r="AS977" i="1"/>
  <c r="AS2224" i="1"/>
  <c r="AT1919" i="1"/>
  <c r="AS2641" i="1"/>
  <c r="AS2232" i="1"/>
  <c r="AS2332" i="1"/>
  <c r="AT1887" i="1"/>
  <c r="AS1073" i="1"/>
  <c r="AS911" i="1"/>
  <c r="AS2173" i="1"/>
  <c r="AT1597" i="1"/>
  <c r="AT1568" i="1"/>
  <c r="AS1086" i="1"/>
  <c r="AS920" i="1"/>
  <c r="AS2388" i="1"/>
  <c r="AS855" i="1"/>
  <c r="AS1216" i="1"/>
  <c r="AT1792" i="1"/>
  <c r="AS952" i="1"/>
  <c r="AS2739" i="1"/>
  <c r="AS2673" i="1"/>
  <c r="AS2374" i="1"/>
  <c r="AS2685" i="1"/>
  <c r="AS2052" i="1"/>
  <c r="AS904" i="1"/>
  <c r="AS1242" i="1"/>
  <c r="AT1777" i="1"/>
  <c r="AS1000" i="1"/>
  <c r="AS1232" i="1"/>
  <c r="AS2188" i="1"/>
  <c r="AS2494" i="1"/>
  <c r="AS1369" i="1"/>
  <c r="AS1340" i="1"/>
  <c r="AS2284" i="1"/>
  <c r="AT908" i="1"/>
  <c r="AS1095" i="1"/>
  <c r="AS2226" i="1"/>
  <c r="AT1589" i="1"/>
  <c r="AT1855" i="1"/>
  <c r="AS2275" i="1"/>
  <c r="AS1106" i="1"/>
  <c r="AT1892" i="1"/>
  <c r="AS2463" i="1"/>
  <c r="AS845" i="1"/>
  <c r="AS1233" i="1"/>
  <c r="AS1074" i="1"/>
  <c r="AT1864" i="1"/>
  <c r="AS1527" i="1"/>
  <c r="AS2039" i="1"/>
  <c r="AS2032" i="1"/>
  <c r="AS2055" i="1"/>
  <c r="AS1961" i="1"/>
  <c r="AS1083" i="1"/>
  <c r="AT1673" i="1"/>
  <c r="AT1060" i="1"/>
  <c r="AT1650" i="1"/>
  <c r="AS2680" i="1"/>
  <c r="AT1224" i="1"/>
  <c r="AS2676" i="1"/>
  <c r="AS1598" i="1"/>
  <c r="AT2423" i="1"/>
  <c r="AS1148" i="1"/>
  <c r="AS1351" i="1"/>
  <c r="AS870" i="1"/>
  <c r="AS1521" i="1"/>
  <c r="AT2277" i="1"/>
  <c r="AT1694" i="1"/>
  <c r="AS924" i="1"/>
  <c r="AS1926" i="1"/>
  <c r="AT888" i="1"/>
  <c r="AT1722" i="1"/>
  <c r="AS2165" i="1"/>
  <c r="AT1436" i="1"/>
  <c r="AS2678" i="1"/>
  <c r="AS2439" i="1"/>
  <c r="AS2695" i="1"/>
  <c r="AS2478" i="1"/>
  <c r="AS2047" i="1"/>
  <c r="AS1393" i="1"/>
  <c r="AS2034" i="1"/>
  <c r="AS815" i="1"/>
  <c r="AS932" i="1"/>
  <c r="AS1262" i="1"/>
  <c r="AT1682" i="1"/>
  <c r="AS1281" i="1"/>
  <c r="AS1088" i="1"/>
  <c r="AS1052" i="1"/>
  <c r="AS982" i="1"/>
  <c r="AS872" i="1"/>
  <c r="AT1744" i="1"/>
  <c r="AS1054" i="1"/>
  <c r="AS2267" i="1"/>
  <c r="AS2105" i="1"/>
  <c r="AT1592" i="1"/>
  <c r="AS2319" i="1"/>
  <c r="AS1331" i="1"/>
  <c r="AS1747" i="1"/>
  <c r="AS835" i="1"/>
  <c r="AS959" i="1"/>
  <c r="AS2281" i="1"/>
  <c r="AT2535" i="1"/>
  <c r="AS1930" i="1"/>
  <c r="AS1193" i="1"/>
  <c r="AT2188" i="1"/>
  <c r="AT2673" i="1"/>
  <c r="AT905" i="1"/>
  <c r="AS2731" i="1"/>
  <c r="AT1628" i="1"/>
  <c r="AS1069" i="1"/>
  <c r="AT1439" i="1"/>
  <c r="AS771" i="1"/>
  <c r="AT2604" i="1"/>
  <c r="AT2388" i="1"/>
  <c r="AS2126" i="1"/>
  <c r="AS1135" i="1"/>
  <c r="AS1425" i="1"/>
  <c r="AT1553" i="1"/>
  <c r="AS2689" i="1"/>
  <c r="AS2735" i="1"/>
  <c r="AS2629" i="1"/>
  <c r="AS1392" i="1"/>
  <c r="AS1121" i="1"/>
  <c r="AS1486" i="1"/>
  <c r="AS1402" i="1"/>
  <c r="AS865" i="1"/>
  <c r="AS781" i="1"/>
  <c r="AS2352" i="1"/>
  <c r="AT1935" i="1"/>
  <c r="AS1092" i="1"/>
  <c r="AS1118" i="1"/>
  <c r="AT845" i="1"/>
  <c r="AS1309" i="1"/>
  <c r="AS930" i="1"/>
  <c r="AS2179" i="1"/>
  <c r="AT1557" i="1"/>
  <c r="AS2329" i="1"/>
  <c r="AS971" i="1"/>
  <c r="AS2103" i="1"/>
  <c r="AS2761" i="1"/>
  <c r="AS1176" i="1"/>
  <c r="AT2630" i="1"/>
  <c r="AS2339" i="1"/>
  <c r="AT1796" i="1"/>
  <c r="AT1943" i="1"/>
  <c r="AT2463" i="1"/>
  <c r="AT2758" i="1"/>
  <c r="AS2561" i="1"/>
  <c r="AS1328" i="1"/>
  <c r="AS2169" i="1"/>
  <c r="AT973" i="1"/>
  <c r="AT2605" i="1"/>
  <c r="AS1588" i="1"/>
  <c r="AS1892" i="1"/>
  <c r="AS2749" i="1"/>
  <c r="AS1494" i="1"/>
  <c r="AT2300" i="1"/>
  <c r="AT2293" i="1"/>
  <c r="AT2232" i="1"/>
  <c r="AS1217" i="1"/>
  <c r="AS886" i="1"/>
  <c r="AT1000" i="1"/>
  <c r="AS2066" i="1"/>
  <c r="AT1538" i="1"/>
  <c r="AT1921" i="1"/>
  <c r="AT1397" i="1"/>
  <c r="AT1631" i="1"/>
  <c r="AS1838" i="1"/>
  <c r="AT1833" i="1"/>
  <c r="AS1430" i="1"/>
  <c r="AT1547" i="1"/>
  <c r="AS1167" i="1"/>
  <c r="AS2360" i="1"/>
  <c r="AS2755" i="1"/>
  <c r="AT1681" i="1"/>
  <c r="AT1992" i="1"/>
  <c r="AS2505" i="1"/>
  <c r="AS878" i="1"/>
  <c r="AT1845" i="1"/>
  <c r="AS1261" i="1"/>
  <c r="AS1153" i="1"/>
  <c r="AS2208" i="1"/>
  <c r="AS1335" i="1"/>
  <c r="AS2068" i="1"/>
  <c r="AS879" i="1"/>
  <c r="AT1571" i="1"/>
  <c r="AT1948" i="1"/>
  <c r="AS795" i="1"/>
  <c r="AT2503" i="1"/>
  <c r="AT2681" i="1"/>
  <c r="AS2045" i="1"/>
  <c r="AT2466" i="1"/>
  <c r="AS2017" i="1"/>
  <c r="AT2246" i="1"/>
  <c r="AT2094" i="1"/>
  <c r="AT1574" i="1"/>
  <c r="AT1817" i="1"/>
  <c r="AS1589" i="1"/>
  <c r="AS1742" i="1"/>
  <c r="AS1919" i="1"/>
  <c r="AT2173" i="1"/>
  <c r="AS2309" i="1"/>
  <c r="AT1787" i="1"/>
  <c r="AT1655" i="1"/>
  <c r="AS2062" i="1"/>
  <c r="AS804" i="1"/>
  <c r="AS2026" i="1"/>
  <c r="AT1958" i="1"/>
  <c r="AT904" i="1"/>
  <c r="AS2263" i="1"/>
  <c r="AS1082" i="1"/>
  <c r="AS1504" i="1"/>
  <c r="AS1759" i="1"/>
  <c r="AT977" i="1"/>
  <c r="AS2025" i="1"/>
  <c r="AT816" i="1"/>
  <c r="AT1401" i="1"/>
  <c r="AT890" i="1"/>
  <c r="AT1827" i="1"/>
  <c r="AT2603" i="1"/>
  <c r="AS2489" i="1"/>
  <c r="AT2549" i="1"/>
  <c r="AS1109" i="1"/>
  <c r="AS1077" i="1"/>
  <c r="AT2382" i="1"/>
  <c r="AT1216" i="1"/>
  <c r="AS2112" i="1"/>
  <c r="AT2052" i="1"/>
  <c r="AT2558" i="1"/>
  <c r="AS1329" i="1"/>
  <c r="AT2433" i="1"/>
  <c r="AS2203" i="1"/>
  <c r="AS1505" i="1"/>
  <c r="AT1076" i="1"/>
  <c r="AS2216" i="1"/>
  <c r="AS1519" i="1"/>
  <c r="AT2092" i="1"/>
  <c r="AS1030" i="1"/>
  <c r="AS2028" i="1"/>
  <c r="AS1942" i="1"/>
  <c r="AT1319" i="1"/>
  <c r="AS1094" i="1"/>
  <c r="AT1582" i="1"/>
  <c r="AS1381" i="1"/>
  <c r="AT952" i="1"/>
  <c r="AS846" i="1"/>
  <c r="AT1544" i="1"/>
  <c r="AS830" i="1"/>
  <c r="AT1507" i="1"/>
  <c r="AT1826" i="1"/>
  <c r="AS1248" i="1"/>
  <c r="AT1757" i="1"/>
  <c r="AS2697" i="1"/>
  <c r="AS1448" i="1"/>
  <c r="AS2314" i="1"/>
  <c r="AS2544" i="1"/>
  <c r="AS2117" i="1"/>
  <c r="AS1196" i="1"/>
  <c r="AT1676" i="1"/>
  <c r="AS2270" i="1"/>
  <c r="AS2315" i="1"/>
  <c r="AS2586" i="1"/>
  <c r="AS2468" i="1"/>
  <c r="AS1374" i="1"/>
  <c r="AS2506" i="1"/>
  <c r="AS1497" i="1"/>
  <c r="AS1292" i="1"/>
  <c r="AS1096" i="1"/>
  <c r="AS842" i="1"/>
  <c r="AT1894" i="1"/>
  <c r="AS2632" i="1"/>
  <c r="AT1599" i="1"/>
  <c r="AT2073" i="1"/>
  <c r="AS2746" i="1"/>
  <c r="AS976" i="1"/>
  <c r="AS2156" i="1"/>
  <c r="AS1666" i="1"/>
  <c r="AS2222" i="1"/>
  <c r="AS2589" i="1"/>
  <c r="AS1462" i="1"/>
  <c r="AS2260" i="1"/>
  <c r="AS854" i="1"/>
  <c r="AS1362" i="1"/>
  <c r="AT1743" i="1"/>
  <c r="AT1811" i="1"/>
  <c r="AT1888" i="1"/>
  <c r="AT1953" i="1"/>
  <c r="AS2328" i="1"/>
  <c r="AS1273" i="1"/>
  <c r="AS1948" i="1"/>
  <c r="AS1441" i="1"/>
  <c r="AS2093" i="1"/>
  <c r="AT1535" i="1"/>
  <c r="AT1731" i="1"/>
  <c r="AS1395" i="1"/>
  <c r="AT1850" i="1"/>
  <c r="AS2747" i="1"/>
  <c r="AS2706" i="1"/>
  <c r="AS2611" i="1"/>
  <c r="AT1701" i="1"/>
  <c r="AS2633" i="1"/>
  <c r="AT1728" i="1"/>
  <c r="AT1912" i="1"/>
  <c r="AS2161" i="1"/>
  <c r="AT1875" i="1"/>
  <c r="AS963" i="1"/>
  <c r="AS898" i="1"/>
  <c r="AS2655" i="1"/>
  <c r="AS1324" i="1"/>
  <c r="AS907" i="1"/>
  <c r="AS931" i="1"/>
  <c r="AS1075" i="1"/>
  <c r="AS2386" i="1"/>
  <c r="AS1490" i="1"/>
  <c r="AS1313" i="1"/>
  <c r="AS2027" i="1"/>
  <c r="AS1367" i="1"/>
  <c r="AT2190" i="1"/>
  <c r="AS1571" i="1"/>
  <c r="AS2278" i="1"/>
  <c r="AS1920" i="1"/>
  <c r="AS1372" i="1"/>
  <c r="AS1583" i="1"/>
  <c r="AS1171" i="1"/>
  <c r="AT1891" i="1"/>
  <c r="AT1980" i="1"/>
  <c r="AS1479" i="1"/>
  <c r="AS798" i="1"/>
  <c r="AS2056" i="1"/>
  <c r="AS2654" i="1"/>
  <c r="AT1775" i="1"/>
  <c r="AT1503" i="1"/>
  <c r="AT2020" i="1"/>
  <c r="AS950" i="1"/>
  <c r="AS2372" i="1"/>
  <c r="AT1118" i="1"/>
  <c r="AS2510" i="1"/>
  <c r="AS2700" i="1"/>
  <c r="AT2292" i="1"/>
  <c r="AS942" i="1"/>
  <c r="AT1092" i="1"/>
  <c r="AS2266" i="1"/>
  <c r="AT1610" i="1"/>
  <c r="AT1581" i="1"/>
  <c r="AS2580" i="1"/>
  <c r="AT2706" i="1"/>
  <c r="AT1941" i="1"/>
  <c r="AT982" i="1"/>
  <c r="AT1986" i="1"/>
  <c r="AT1566" i="1"/>
  <c r="AS1495" i="1"/>
  <c r="AT1529" i="1"/>
  <c r="AS1110" i="1"/>
  <c r="AS1489" i="1"/>
  <c r="AS2394" i="1"/>
  <c r="AS823" i="1"/>
  <c r="AS2606" i="1"/>
  <c r="AS2106" i="1"/>
  <c r="AT1549" i="1"/>
  <c r="AT1868" i="1"/>
  <c r="AS1317" i="1"/>
  <c r="AS1481" i="1"/>
  <c r="AT1533" i="1"/>
  <c r="AS1377" i="1"/>
  <c r="AS1304" i="1"/>
  <c r="AT1443" i="1"/>
  <c r="AS856" i="1"/>
  <c r="AS1017" i="1"/>
  <c r="AS1470" i="1"/>
  <c r="AS2434" i="1"/>
  <c r="AS1050" i="1"/>
  <c r="AT1916" i="1"/>
  <c r="AS1269" i="1"/>
  <c r="AT1677" i="1"/>
  <c r="AS1642" i="1"/>
  <c r="AT2434" i="1"/>
  <c r="AT1630" i="1"/>
  <c r="AS1912" i="1"/>
  <c r="AS1701" i="1"/>
  <c r="AS1310" i="1"/>
  <c r="AS2152" i="1"/>
  <c r="AT2126" i="1"/>
  <c r="AT2439" i="1"/>
  <c r="AT1633" i="1"/>
  <c r="AT1395" i="1"/>
  <c r="AT1662" i="1"/>
  <c r="AT1393" i="1"/>
  <c r="AS1206" i="1"/>
  <c r="AS1866" i="1"/>
  <c r="AT1540" i="1"/>
  <c r="AS1033" i="1"/>
  <c r="AS2404" i="1"/>
  <c r="AS1295" i="1"/>
  <c r="AS836" i="1"/>
  <c r="AT1990" i="1"/>
  <c r="AS2157" i="1"/>
  <c r="AS1322" i="1"/>
  <c r="AT1441" i="1"/>
  <c r="AT1075" i="1"/>
  <c r="AT1810" i="1"/>
  <c r="AT1665" i="1"/>
  <c r="AT1925" i="1"/>
  <c r="AS883" i="1"/>
  <c r="AS1316" i="1"/>
  <c r="AS2210" i="1"/>
  <c r="AS2733" i="1"/>
  <c r="AS2264" i="1"/>
  <c r="AS2602" i="1"/>
  <c r="AT1895" i="1"/>
  <c r="AS1236" i="1"/>
  <c r="AT1116" i="1"/>
  <c r="AS770" i="1"/>
  <c r="AS2599" i="1"/>
  <c r="AS2298" i="1"/>
  <c r="AT1996" i="1"/>
  <c r="AS1263" i="1"/>
  <c r="AT1536" i="1"/>
  <c r="AS2429" i="1"/>
  <c r="AS2384" i="1"/>
  <c r="AS1424" i="1"/>
  <c r="AS2128" i="1"/>
  <c r="AS2038" i="1"/>
  <c r="AS2393" i="1"/>
  <c r="AS1165" i="1"/>
  <c r="AS909" i="1"/>
  <c r="AS2218" i="1"/>
  <c r="AS2324" i="1"/>
  <c r="AS2669" i="1"/>
  <c r="AS2610" i="1"/>
  <c r="AS2340" i="1"/>
  <c r="AS2053" i="1"/>
  <c r="AT1262" i="1"/>
  <c r="AT2166" i="1"/>
  <c r="AT1814" i="1"/>
  <c r="AS1411" i="1"/>
  <c r="AT1884" i="1"/>
  <c r="AT1416" i="1"/>
  <c r="AT2227" i="1"/>
  <c r="AS986" i="1"/>
  <c r="AT2541" i="1"/>
  <c r="AT882" i="1"/>
  <c r="AT804" i="1"/>
  <c r="AS763" i="1"/>
  <c r="AS2043" i="1"/>
  <c r="AT1812" i="1"/>
  <c r="AT2565" i="1"/>
  <c r="AS2225" i="1"/>
  <c r="AS1536" i="1"/>
  <c r="AS1650" i="1"/>
  <c r="AS1476" i="1"/>
  <c r="AS2383" i="1"/>
  <c r="AS2477" i="1"/>
  <c r="AT1360" i="1"/>
  <c r="AT1559" i="1"/>
  <c r="AS1131" i="1"/>
  <c r="AS2647" i="1"/>
  <c r="AS1655" i="1"/>
  <c r="AT2096" i="1"/>
  <c r="AT935" i="1"/>
  <c r="AT1779" i="1"/>
  <c r="AS2305" i="1"/>
  <c r="AS2591" i="1"/>
  <c r="AT1714" i="1"/>
  <c r="AT2135" i="1"/>
  <c r="AS1599" i="1"/>
  <c r="AT2361" i="1"/>
  <c r="AT2298" i="1"/>
  <c r="AT2244" i="1"/>
  <c r="AT2701" i="1"/>
  <c r="AS796" i="1"/>
  <c r="AT1098" i="1"/>
  <c r="AT895" i="1"/>
  <c r="AS2196" i="1"/>
  <c r="AS2652" i="1"/>
  <c r="AS1461" i="1"/>
  <c r="AT2033" i="1"/>
  <c r="AS2421" i="1"/>
  <c r="AT2210" i="1"/>
  <c r="AS1482" i="1"/>
  <c r="AT1231" i="1"/>
  <c r="AT2632" i="1"/>
  <c r="AS2098" i="1"/>
  <c r="AT1316" i="1"/>
  <c r="AT1959" i="1"/>
  <c r="AS1681" i="1"/>
  <c r="AS1038" i="1"/>
  <c r="AT2590" i="1"/>
  <c r="AS1609" i="1"/>
  <c r="AS1344" i="1"/>
  <c r="AT2733" i="1"/>
  <c r="AT2218" i="1"/>
  <c r="AT879" i="1"/>
  <c r="AT2036" i="1"/>
  <c r="AS877" i="1"/>
  <c r="AS765" i="1"/>
  <c r="AS1704" i="1"/>
  <c r="AT2546" i="1"/>
  <c r="AT2144" i="1"/>
  <c r="AT2242" i="1"/>
  <c r="AT1165" i="1"/>
  <c r="AS1115" i="1"/>
  <c r="AT878" i="1"/>
  <c r="AT1335" i="1"/>
  <c r="AS2675" i="1"/>
  <c r="AS896" i="1"/>
  <c r="AS2193" i="1"/>
  <c r="AT2264" i="1"/>
  <c r="AT2128" i="1"/>
  <c r="AS1894" i="1"/>
  <c r="AT1481" i="1"/>
  <c r="AS1191" i="1"/>
  <c r="AS2248" i="1"/>
  <c r="AS1953" i="1"/>
  <c r="AT2393" i="1"/>
  <c r="AT1970" i="1"/>
  <c r="AT1927" i="1"/>
  <c r="AS1605" i="1"/>
  <c r="AT1110" i="1"/>
  <c r="AT2599" i="1"/>
  <c r="AS1741" i="1"/>
  <c r="AT2180" i="1"/>
  <c r="AS951" i="1"/>
  <c r="AS1348" i="1"/>
  <c r="AT1761" i="1"/>
  <c r="AS2666" i="1"/>
  <c r="AS2638" i="1"/>
  <c r="AT1170" i="1"/>
  <c r="AS1860" i="1"/>
  <c r="AS2081" i="1"/>
  <c r="AS2335" i="1"/>
  <c r="AS897" i="1"/>
  <c r="AS1549" i="1"/>
  <c r="AT1489" i="1"/>
  <c r="AS2140" i="1"/>
  <c r="AT1969" i="1"/>
  <c r="AS1070" i="1"/>
  <c r="AT1852" i="1"/>
  <c r="AT1468" i="1"/>
  <c r="AS1728" i="1"/>
  <c r="AS2087" i="1"/>
  <c r="AS1400" i="1"/>
  <c r="AT1862" i="1"/>
  <c r="AT2435" i="1"/>
  <c r="AT2270" i="1"/>
  <c r="AS1766" i="1"/>
  <c r="AS2395" i="1"/>
  <c r="AS1924" i="1"/>
  <c r="AT2311" i="1"/>
  <c r="AT2747" i="1"/>
  <c r="AT2606" i="1"/>
  <c r="AT2287" i="1"/>
  <c r="AS2273" i="1"/>
  <c r="AT1462" i="1"/>
  <c r="AT1692" i="1"/>
  <c r="AT823" i="1"/>
  <c r="AS1636" i="1"/>
  <c r="AT854" i="1"/>
  <c r="AS992" i="1"/>
  <c r="AS2620" i="1"/>
  <c r="AT947" i="1"/>
  <c r="AS2097" i="1"/>
  <c r="AT1263" i="1"/>
  <c r="AS2445" i="1"/>
  <c r="AS915" i="1"/>
  <c r="AS1654" i="1"/>
  <c r="AT1974" i="1"/>
  <c r="AT1659" i="1"/>
  <c r="AT2611" i="1"/>
  <c r="AS1279" i="1"/>
  <c r="AS1622" i="1"/>
  <c r="AS2495" i="1"/>
  <c r="AS1731" i="1"/>
  <c r="AS981" i="1"/>
  <c r="AS974" i="1"/>
  <c r="AS1773" i="1"/>
  <c r="AT2384" i="1"/>
  <c r="AS1063" i="1"/>
  <c r="AS1736" i="1"/>
  <c r="AT1856" i="1"/>
  <c r="AT2317" i="1"/>
  <c r="AS1566" i="1"/>
  <c r="AS894" i="1"/>
  <c r="AS2508" i="1"/>
  <c r="AS2249" i="1"/>
  <c r="AS948" i="1"/>
  <c r="AS1535" i="1"/>
  <c r="AT2328" i="1"/>
  <c r="AT1424" i="1"/>
  <c r="AT1640" i="1"/>
  <c r="AS1826" i="1"/>
  <c r="AT1458" i="1"/>
  <c r="AT1901" i="1"/>
  <c r="AT989" i="1"/>
  <c r="AS840" i="1"/>
  <c r="AT1836" i="1"/>
  <c r="AS1832" i="1"/>
  <c r="AT2198" i="1"/>
  <c r="AS2532" i="1"/>
  <c r="AS1337" i="1"/>
  <c r="AT1522" i="1"/>
  <c r="AT1273" i="1"/>
  <c r="AT1778" i="1"/>
  <c r="AT1029" i="1"/>
  <c r="AS2343" i="1"/>
  <c r="AS2556" i="1"/>
  <c r="AS1755" i="1"/>
  <c r="AS1968" i="1"/>
  <c r="AS2049" i="1"/>
  <c r="AS1338" i="1"/>
  <c r="AS820" i="1"/>
  <c r="AS1421" i="1"/>
  <c r="AT1763" i="1"/>
  <c r="AS1872" i="1"/>
  <c r="AT1580" i="1"/>
  <c r="AS2538" i="1"/>
  <c r="AT2326" i="1"/>
  <c r="AS1007" i="1"/>
  <c r="AT770" i="1"/>
  <c r="AS797" i="1"/>
  <c r="AS945" i="1"/>
  <c r="AT1934" i="1"/>
  <c r="AT2003" i="1"/>
  <c r="AT2062" i="1"/>
  <c r="AT1604" i="1"/>
  <c r="AS1937" i="1"/>
  <c r="AS2440" i="1"/>
  <c r="AT1603" i="1"/>
  <c r="AT842" i="1"/>
  <c r="AT1317" i="1"/>
  <c r="AS1306" i="1"/>
  <c r="AS1906" i="1"/>
  <c r="AS2085" i="1"/>
  <c r="AT1291" i="1"/>
  <c r="AS1868" i="1"/>
  <c r="AT1448" i="1"/>
  <c r="AT1021" i="1"/>
  <c r="AT2544" i="1"/>
  <c r="AT2038" i="1"/>
  <c r="AT909" i="1"/>
  <c r="AT2506" i="1"/>
  <c r="AS1252" i="1"/>
  <c r="AS2018" i="1"/>
  <c r="AS1507" i="1"/>
  <c r="AT2106" i="1"/>
  <c r="AS961" i="1"/>
  <c r="AT1809" i="1"/>
  <c r="AS1843" i="1"/>
  <c r="AS832" i="1"/>
  <c r="AT1844" i="1"/>
  <c r="AT1011" i="1"/>
  <c r="AS828" i="1"/>
  <c r="AS1529" i="1"/>
  <c r="AT907" i="1"/>
  <c r="AS2177" i="1"/>
  <c r="AT2105" i="1"/>
  <c r="AT1017" i="1"/>
  <c r="AS1041" i="1"/>
  <c r="AT2324" i="1"/>
  <c r="AS851" i="1"/>
  <c r="AT1052" i="1"/>
  <c r="AS1687" i="1"/>
  <c r="AS1806" i="1"/>
  <c r="AT1050" i="1"/>
  <c r="AT1993" i="1"/>
  <c r="AS2723" i="1"/>
  <c r="AT1671" i="1"/>
  <c r="AS2228" i="1"/>
  <c r="AT865" i="1"/>
  <c r="AT1684" i="1"/>
  <c r="AS2217" i="1"/>
  <c r="AT2655" i="1"/>
  <c r="AT2340" i="1"/>
  <c r="AS1553" i="1"/>
  <c r="AS1493" i="1"/>
  <c r="AS801" i="1"/>
  <c r="AT1392" i="1"/>
  <c r="AT2319" i="1"/>
  <c r="AT2047" i="1"/>
  <c r="AS1916" i="1"/>
  <c r="AS2288" i="1"/>
  <c r="AS1803" i="1"/>
  <c r="AS1744" i="1"/>
  <c r="AT1054" i="1"/>
  <c r="AT1517" i="1"/>
  <c r="AS821" i="1"/>
  <c r="AS2114" i="1"/>
  <c r="AT987" i="1"/>
  <c r="AT1088" i="1"/>
  <c r="AS2133" i="1"/>
  <c r="AS1164" i="1"/>
  <c r="AS2550" i="1"/>
  <c r="AT843" i="1"/>
  <c r="AT898" i="1"/>
  <c r="AT1922" i="1"/>
  <c r="AT2629" i="1"/>
  <c r="AT2689" i="1"/>
  <c r="AS2464" i="1"/>
  <c r="AT1470" i="1"/>
  <c r="AT2422" i="1"/>
  <c r="AT1269" i="1"/>
  <c r="AS1047" i="1"/>
  <c r="AS1341" i="1"/>
  <c r="AT2695" i="1"/>
  <c r="AT1780" i="1"/>
  <c r="AT2290" i="1"/>
  <c r="AS996" i="1"/>
  <c r="AT2669" i="1"/>
  <c r="AS1385" i="1"/>
  <c r="AS1503" i="1"/>
  <c r="AS1020" i="1"/>
  <c r="AS2318" i="1"/>
  <c r="AS1990" i="1"/>
  <c r="AS1058" i="1"/>
  <c r="AS2534" i="1"/>
  <c r="AT2040" i="1"/>
  <c r="AT2039" i="1"/>
  <c r="AS1891" i="1"/>
  <c r="AS817" i="1"/>
  <c r="AS2420" i="1"/>
  <c r="AT1198" i="1"/>
  <c r="AT1459" i="1"/>
  <c r="AS2341" i="1"/>
  <c r="AT1174" i="1"/>
  <c r="AT950" i="1"/>
  <c r="AT965" i="1"/>
  <c r="AS1434" i="1"/>
  <c r="AT2056" i="1"/>
  <c r="AT798" i="1"/>
  <c r="AS1158" i="1"/>
  <c r="AT1579" i="1"/>
  <c r="AT836" i="1"/>
  <c r="AT2688" i="1"/>
  <c r="AS1186" i="1"/>
  <c r="AT1479" i="1"/>
  <c r="AT2013" i="1"/>
  <c r="AS2174" i="1"/>
  <c r="AS1407" i="1"/>
  <c r="AT1518" i="1"/>
  <c r="AT2654" i="1"/>
  <c r="AT2404" i="1"/>
  <c r="AS1980" i="1"/>
  <c r="AT1295" i="1"/>
  <c r="AS2710" i="1"/>
  <c r="AT1794" i="1"/>
  <c r="AT1584" i="1"/>
  <c r="AS2757" i="1"/>
  <c r="AS1775" i="1"/>
  <c r="AS1419" i="1"/>
  <c r="AT1033" i="1"/>
  <c r="AS1908" i="1"/>
  <c r="AS2500" i="1"/>
  <c r="AT2709" i="1"/>
  <c r="AT1013" i="1"/>
  <c r="AT2372" i="1"/>
  <c r="AS2310" i="1"/>
  <c r="AS2625" i="1"/>
  <c r="AT1171" i="1"/>
  <c r="AT2157" i="1"/>
  <c r="AS926" i="1"/>
  <c r="AS1275" i="1"/>
  <c r="AS2276" i="1"/>
  <c r="AS2424" i="1"/>
  <c r="AT922" i="1"/>
  <c r="AS1162" i="1"/>
  <c r="AT1965" i="1"/>
  <c r="AT2394" i="1"/>
  <c r="AS2467" i="1"/>
  <c r="AS1177" i="1"/>
  <c r="AS1955" i="1"/>
  <c r="AS2205" i="1"/>
  <c r="AS1632" i="1"/>
  <c r="AS1311" i="1"/>
  <c r="AS1433" i="1"/>
  <c r="AT1905" i="1"/>
  <c r="AT1495" i="1"/>
  <c r="AS943" i="1"/>
  <c r="AS993" i="1"/>
  <c r="AT1593" i="1"/>
  <c r="AT2746" i="1"/>
  <c r="AT1409" i="1"/>
  <c r="AS1173" i="1"/>
  <c r="AT1406" i="1"/>
  <c r="AS2612" i="1"/>
  <c r="AS1811" i="1"/>
  <c r="AS1093" i="1"/>
  <c r="AS1743" i="1"/>
  <c r="AT2303" i="1"/>
  <c r="AS2438" i="1"/>
  <c r="AT2398" i="1"/>
  <c r="AS787" i="1"/>
  <c r="AS847" i="1"/>
  <c r="AT2266" i="1"/>
  <c r="AS1581" i="1"/>
  <c r="AT2257" i="1"/>
  <c r="AS2299" i="1"/>
  <c r="AT1128" i="1"/>
  <c r="AS969" i="1"/>
  <c r="AT2260" i="1"/>
  <c r="AT2589" i="1"/>
  <c r="AT2222" i="1"/>
  <c r="AT767" i="1"/>
  <c r="AT1244" i="1"/>
  <c r="AT1445" i="1"/>
  <c r="AG1932" i="1"/>
  <c r="AS900" i="1"/>
  <c r="AS2379" i="1"/>
  <c r="AS764" i="1"/>
  <c r="F1220" i="1"/>
  <c r="AS2418" i="1"/>
  <c r="AS2578" i="1"/>
  <c r="S1671" i="1"/>
  <c r="AS2628" i="1"/>
  <c r="AT1893" i="1"/>
  <c r="AS2470" i="1"/>
  <c r="S2080" i="1"/>
  <c r="AS1500" i="1"/>
  <c r="AT1979" i="1"/>
  <c r="AS2417" i="1"/>
  <c r="AF1223" i="1"/>
  <c r="AT1638" i="1"/>
  <c r="E2728" i="1"/>
  <c r="AS1035" i="1"/>
  <c r="AT2259" i="1"/>
  <c r="AS775" i="1"/>
  <c r="AS983" i="1"/>
  <c r="AT1717" i="1"/>
  <c r="E1257" i="1"/>
  <c r="F2087" i="1"/>
  <c r="AS1699" i="1"/>
  <c r="E1004" i="1"/>
  <c r="S807" i="1"/>
  <c r="S2518" i="1"/>
  <c r="AS2704" i="1"/>
  <c r="AT1786" i="1"/>
  <c r="AS1786" i="1"/>
  <c r="AS1897" i="1"/>
  <c r="E1458" i="1"/>
  <c r="AT2668" i="1"/>
  <c r="AS2151" i="1"/>
  <c r="T1461" i="1"/>
  <c r="AT2354" i="1"/>
  <c r="AT2501" i="1"/>
  <c r="T1812" i="1"/>
  <c r="AT2223" i="1"/>
  <c r="F2213" i="1"/>
  <c r="AS1485" i="1"/>
  <c r="S2480" i="1"/>
  <c r="AS2479" i="1"/>
  <c r="E1333" i="1"/>
  <c r="E841" i="1"/>
  <c r="AS1132" i="1"/>
  <c r="AT1036" i="1"/>
  <c r="F1679" i="1"/>
  <c r="AT2663" i="1"/>
  <c r="AT1368" i="1"/>
  <c r="AT1911" i="1"/>
  <c r="F1648" i="1"/>
  <c r="AS925" i="1"/>
  <c r="AT2414" i="1"/>
  <c r="F1109" i="1"/>
  <c r="S2695" i="1"/>
  <c r="AF999" i="1"/>
  <c r="F1532" i="1"/>
  <c r="S2103" i="1"/>
  <c r="AT925" i="1"/>
  <c r="E2195" i="1"/>
  <c r="AS1713" i="1"/>
  <c r="AS990" i="1"/>
  <c r="E1159" i="1"/>
  <c r="AT2607" i="1"/>
  <c r="F855" i="1"/>
  <c r="T1539" i="1"/>
  <c r="S1404" i="1"/>
  <c r="F1739" i="1"/>
  <c r="AS1450" i="1"/>
  <c r="AS1465" i="1"/>
  <c r="AT2643" i="1"/>
  <c r="AF2081" i="1"/>
  <c r="T2339" i="1"/>
  <c r="S1150" i="1"/>
  <c r="AS1287" i="1"/>
  <c r="T1707" i="1"/>
  <c r="AS2171" i="1"/>
  <c r="T1483" i="1"/>
  <c r="F2269" i="1"/>
  <c r="E2351" i="1"/>
  <c r="AS1492" i="1"/>
  <c r="AS793" i="1"/>
  <c r="AS1749" i="1"/>
  <c r="AT1062" i="1"/>
  <c r="AS1690" i="1"/>
  <c r="T1150" i="1"/>
  <c r="E1679" i="1"/>
  <c r="AT899" i="1"/>
  <c r="F1098" i="1"/>
  <c r="AS1371" i="1"/>
  <c r="S1323" i="1"/>
  <c r="AT2331" i="1"/>
  <c r="S1518" i="1"/>
  <c r="S1363" i="1"/>
  <c r="AT1783" i="1"/>
  <c r="S2368" i="1"/>
  <c r="AS1828" i="1"/>
  <c r="AG1999" i="1"/>
  <c r="AG1540" i="1"/>
  <c r="AT1573" i="1"/>
  <c r="AS1127" i="1"/>
  <c r="E1271" i="1"/>
  <c r="AT793" i="1"/>
  <c r="F1317" i="1"/>
  <c r="F2508" i="1"/>
  <c r="AT2309" i="1"/>
  <c r="F1014" i="1"/>
  <c r="AS2364" i="1"/>
  <c r="T2311" i="1"/>
  <c r="AT1085" i="1"/>
  <c r="AG2081" i="1"/>
  <c r="AF1932" i="1"/>
  <c r="AS1646" i="1"/>
  <c r="S1299" i="1"/>
  <c r="T2275" i="1"/>
  <c r="E1838" i="1"/>
  <c r="AF1999" i="1"/>
  <c r="AT1199" i="1"/>
  <c r="F1713" i="1"/>
  <c r="E2719" i="1"/>
  <c r="F2439" i="1"/>
  <c r="AT1591" i="1"/>
  <c r="AT1910" i="1"/>
  <c r="E2347" i="1"/>
  <c r="AT1648" i="1"/>
  <c r="AS2175" i="1"/>
  <c r="AT1915" i="1"/>
  <c r="AS1300" i="1"/>
  <c r="T773" i="1"/>
  <c r="T1250" i="1"/>
  <c r="AS1299" i="1"/>
  <c r="S1400" i="1"/>
  <c r="AS1388" i="1"/>
  <c r="AT2075" i="1"/>
  <c r="AS1591" i="1"/>
  <c r="AT1247" i="1"/>
  <c r="E1023" i="1"/>
  <c r="F1828" i="1"/>
  <c r="AS2533" i="1"/>
  <c r="AT1127" i="1"/>
  <c r="AT1823" i="1"/>
  <c r="F1641" i="1"/>
  <c r="T2697" i="1"/>
  <c r="AG1746" i="1"/>
  <c r="AS1752" i="1"/>
  <c r="E2027" i="1"/>
  <c r="AF2563" i="1"/>
  <c r="AT903" i="1"/>
  <c r="AT1988" i="1"/>
  <c r="E984" i="1"/>
  <c r="AS1915" i="1"/>
  <c r="E1690" i="1"/>
  <c r="AS863" i="1"/>
  <c r="F2027" i="1"/>
  <c r="AS1057" i="1"/>
  <c r="AT2175" i="1"/>
  <c r="S2239" i="1"/>
  <c r="AT2308" i="1"/>
  <c r="AG2055" i="1"/>
  <c r="AS1133" i="1"/>
  <c r="AT2011" i="1"/>
  <c r="T1553" i="1"/>
  <c r="AG1938" i="1"/>
  <c r="AT1658" i="1"/>
  <c r="S1018" i="1"/>
  <c r="AT1686" i="1"/>
  <c r="S1553" i="1"/>
  <c r="AS2037" i="1"/>
  <c r="AS2737" i="1"/>
  <c r="F957" i="1"/>
  <c r="S2236" i="1"/>
  <c r="AS1839" i="1"/>
  <c r="AS2230" i="1"/>
  <c r="AS1848" i="1"/>
  <c r="S2704" i="1"/>
  <c r="F1674" i="1"/>
  <c r="AT1558" i="1"/>
  <c r="AT1954" i="1"/>
  <c r="AS1213" i="1"/>
  <c r="E1301" i="1"/>
  <c r="AS1257" i="1"/>
  <c r="AS2730" i="1"/>
  <c r="F1583" i="1"/>
  <c r="F2687" i="1"/>
  <c r="AS1414" i="1"/>
  <c r="AS1647" i="1"/>
  <c r="AT1257" i="1"/>
  <c r="AT2362" i="1"/>
  <c r="E2172" i="1"/>
  <c r="AT1032" i="1"/>
  <c r="AG2068" i="1"/>
  <c r="S1568" i="1"/>
  <c r="E1234" i="1"/>
  <c r="F1903" i="1"/>
  <c r="AT2679" i="1"/>
  <c r="S2121" i="1"/>
  <c r="AS1863" i="1"/>
  <c r="AS1442" i="1"/>
  <c r="AS2079" i="1"/>
  <c r="E2078" i="1"/>
  <c r="AS2296" i="1"/>
  <c r="F1198" i="1"/>
  <c r="AF1099" i="1"/>
  <c r="AT1830" i="1"/>
  <c r="AS1223" i="1"/>
  <c r="AF2560" i="1"/>
  <c r="AS1006" i="1"/>
  <c r="AS2150" i="1"/>
  <c r="AS1031" i="1"/>
  <c r="AF1179" i="1"/>
  <c r="F1733" i="1"/>
  <c r="F1781" i="1"/>
  <c r="E944" i="1"/>
  <c r="AS850" i="1"/>
  <c r="E1475" i="1"/>
  <c r="AS2149" i="1"/>
  <c r="AS2405" i="1"/>
  <c r="E1617" i="1"/>
  <c r="S2006" i="1"/>
  <c r="AS2465" i="1"/>
  <c r="AT976" i="1"/>
  <c r="E2032" i="1"/>
  <c r="AG2325" i="1"/>
  <c r="AS1290" i="1"/>
  <c r="E2585" i="1"/>
  <c r="S2134" i="1"/>
  <c r="E1481" i="1"/>
  <c r="AT1428" i="1"/>
  <c r="T2155" i="1"/>
  <c r="T924" i="1"/>
  <c r="S2259" i="1"/>
  <c r="F1234" i="1"/>
  <c r="AS773" i="1"/>
  <c r="T1214" i="1"/>
  <c r="AG943" i="1"/>
  <c r="T1223" i="1"/>
  <c r="T1547" i="1"/>
  <c r="T1991" i="1"/>
  <c r="S1174" i="1"/>
  <c r="AS2104" i="1"/>
  <c r="E1276" i="1"/>
  <c r="AS1957" i="1"/>
  <c r="AS2185" i="1"/>
  <c r="E1107" i="1"/>
  <c r="S1392" i="1"/>
  <c r="AT1691" i="1"/>
  <c r="AS1089" i="1"/>
  <c r="T2648" i="1"/>
  <c r="F1940" i="1"/>
  <c r="AT1253" i="1"/>
  <c r="AT2667" i="1"/>
  <c r="T2042" i="1"/>
  <c r="AF2014" i="1"/>
  <c r="E1438" i="1"/>
  <c r="AS1822" i="1"/>
  <c r="E2026" i="1"/>
  <c r="S949" i="1"/>
  <c r="F1687" i="1"/>
  <c r="AS1119" i="1"/>
  <c r="E2445" i="1"/>
  <c r="AS1134" i="1"/>
  <c r="E2474" i="1"/>
  <c r="AT2008" i="1"/>
  <c r="E1887" i="1"/>
  <c r="E1047" i="1"/>
  <c r="T1330" i="1"/>
  <c r="AG2187" i="1"/>
  <c r="AS1408" i="1"/>
  <c r="E1138" i="1"/>
  <c r="F1030" i="1"/>
  <c r="S1952" i="1"/>
  <c r="T2118" i="1"/>
  <c r="E2219" i="1"/>
  <c r="AS782" i="1"/>
  <c r="T2161" i="1"/>
  <c r="T1675" i="1"/>
  <c r="AT999" i="1"/>
  <c r="AG1179" i="1"/>
  <c r="S2718" i="1"/>
  <c r="AS1530" i="1"/>
  <c r="E1927" i="1"/>
  <c r="AT1524" i="1"/>
  <c r="T1953" i="1"/>
  <c r="S802" i="1"/>
  <c r="F1926" i="1"/>
  <c r="F1703" i="1"/>
  <c r="S2099" i="1"/>
  <c r="AS809" i="1"/>
  <c r="S2352" i="1"/>
  <c r="E1712" i="1"/>
  <c r="F987" i="1"/>
  <c r="F2585" i="1"/>
  <c r="T2134" i="1"/>
  <c r="AT1065" i="1"/>
  <c r="E2713" i="1"/>
  <c r="E1977" i="1"/>
  <c r="AF2133" i="1"/>
  <c r="T2272" i="1"/>
  <c r="F2474" i="1"/>
  <c r="E1618" i="1"/>
  <c r="E2569" i="1"/>
  <c r="E1567" i="1"/>
  <c r="S1360" i="1"/>
  <c r="AS1487" i="1"/>
  <c r="T2662" i="1"/>
  <c r="E1923" i="1"/>
  <c r="AS2415" i="1"/>
  <c r="AF776" i="1"/>
  <c r="T1179" i="1"/>
  <c r="F1475" i="1"/>
  <c r="AF976" i="1"/>
  <c r="F1963" i="1"/>
  <c r="S2052" i="1"/>
  <c r="E1425" i="1"/>
  <c r="F1107" i="1"/>
  <c r="AT2149" i="1"/>
  <c r="T1195" i="1"/>
  <c r="F1902" i="1"/>
  <c r="AS1928" i="1"/>
  <c r="T1940" i="1"/>
  <c r="AT1071" i="1"/>
  <c r="F1308" i="1"/>
  <c r="AS1435" i="1"/>
  <c r="S2385" i="1"/>
  <c r="E1733" i="1"/>
  <c r="E1809" i="1"/>
  <c r="T1653" i="1"/>
  <c r="T1593" i="1"/>
  <c r="S993" i="1"/>
  <c r="E2487" i="1"/>
  <c r="AU2372" i="1"/>
  <c r="AS2381" i="1"/>
  <c r="T835" i="1"/>
  <c r="E2732" i="1"/>
  <c r="AT2280" i="1"/>
  <c r="S1381" i="1"/>
  <c r="AS1004" i="1"/>
  <c r="AS2221" i="1"/>
  <c r="AS2598" i="1"/>
  <c r="F2487" i="1"/>
  <c r="S1184" i="1"/>
  <c r="AT1548" i="1"/>
  <c r="AS864" i="1"/>
  <c r="S2105" i="1"/>
  <c r="AF1968" i="1"/>
  <c r="AS1454" i="1"/>
  <c r="AW1438" i="1"/>
  <c r="AS1405" i="1"/>
  <c r="F2295" i="1"/>
  <c r="AT1150" i="1"/>
  <c r="S1237" i="1"/>
  <c r="F1284" i="1"/>
  <c r="T1859" i="1"/>
  <c r="E1695" i="1"/>
  <c r="S941" i="1"/>
  <c r="F1287" i="1"/>
  <c r="F2427" i="1"/>
  <c r="AG1059" i="1"/>
  <c r="T1108" i="1"/>
  <c r="S1040" i="1"/>
  <c r="T2318" i="1"/>
  <c r="S2533" i="1"/>
  <c r="S2668" i="1"/>
  <c r="S2413" i="1"/>
  <c r="AS1347" i="1"/>
  <c r="T1816" i="1"/>
  <c r="AF1303" i="1"/>
  <c r="F2219" i="1"/>
  <c r="F1750" i="1"/>
  <c r="E1270" i="1"/>
  <c r="AT2119" i="1"/>
  <c r="T2099" i="1"/>
  <c r="E938" i="1"/>
  <c r="AS2564" i="1"/>
  <c r="F2728" i="1"/>
  <c r="F1353" i="1"/>
  <c r="F1310" i="1"/>
  <c r="AS2183" i="1"/>
  <c r="AS2617" i="1"/>
  <c r="E1929" i="1"/>
  <c r="AT2220" i="1"/>
  <c r="AS2110" i="1"/>
  <c r="E2264" i="1"/>
  <c r="AT1223" i="1"/>
  <c r="F2577" i="1"/>
  <c r="F1851" i="1"/>
  <c r="T1660" i="1"/>
  <c r="AT1513" i="1"/>
  <c r="AS2635" i="1"/>
  <c r="AS2389" i="1"/>
  <c r="AT1161" i="1"/>
  <c r="S2710" i="1"/>
  <c r="AS2481" i="1"/>
  <c r="AS2233" i="1"/>
  <c r="AU1109" i="1"/>
  <c r="AW1350" i="1"/>
  <c r="AS873" i="1"/>
  <c r="AW1441" i="1"/>
  <c r="AG1793" i="1"/>
  <c r="AW1346" i="1"/>
  <c r="AS1383" i="1"/>
  <c r="AT1325" i="1"/>
  <c r="E2222" i="1"/>
  <c r="AW2296" i="1"/>
  <c r="S2082" i="1"/>
  <c r="T2676" i="1"/>
  <c r="F1591" i="1"/>
  <c r="E2144" i="1"/>
  <c r="T1751" i="1"/>
  <c r="S2074" i="1"/>
  <c r="S1853" i="1"/>
  <c r="AW1689" i="1"/>
  <c r="AW836" i="1"/>
  <c r="AU2044" i="1"/>
  <c r="AU1718" i="1"/>
  <c r="T2522" i="1"/>
  <c r="AU1934" i="1"/>
  <c r="F2734" i="1"/>
  <c r="AS1841" i="1"/>
  <c r="S1766" i="1"/>
  <c r="AT2349" i="1"/>
  <c r="T1121" i="1"/>
  <c r="F1677" i="1"/>
  <c r="E2263" i="1"/>
  <c r="AU1710" i="1"/>
  <c r="E1866" i="1"/>
  <c r="AW2077" i="1"/>
  <c r="AT1349" i="1"/>
  <c r="E1099" i="1"/>
  <c r="AU1805" i="1"/>
  <c r="AT2617" i="1"/>
  <c r="F2204" i="1"/>
  <c r="AS2322" i="1"/>
  <c r="S1120" i="1"/>
  <c r="AT1983" i="1"/>
  <c r="AF2420" i="1"/>
  <c r="AT1782" i="1"/>
  <c r="AU2583" i="1"/>
  <c r="AG2133" i="1"/>
  <c r="S2289" i="1"/>
  <c r="S2346" i="1"/>
  <c r="E2149" i="1"/>
  <c r="AT1420" i="1"/>
  <c r="AU1922" i="1"/>
  <c r="AU2496" i="1"/>
  <c r="AU2135" i="1"/>
  <c r="AU2584" i="1"/>
  <c r="F2290" i="1"/>
  <c r="AW824" i="1"/>
  <c r="S1259" i="1"/>
  <c r="E2228" i="1"/>
  <c r="E794" i="1"/>
  <c r="AW2218" i="1"/>
  <c r="F1715" i="1"/>
  <c r="AU1837" i="1"/>
  <c r="AW2601" i="1"/>
  <c r="AU2401" i="1"/>
  <c r="AU1190" i="1"/>
  <c r="AW1581" i="1"/>
  <c r="AW2109" i="1"/>
  <c r="AU789" i="1"/>
  <c r="F2263" i="1"/>
  <c r="AW2437" i="1"/>
  <c r="F2228" i="1"/>
  <c r="AU1998" i="1"/>
  <c r="AW789" i="1"/>
  <c r="AU2073" i="1"/>
  <c r="AU2232" i="1"/>
  <c r="AU1762" i="1"/>
  <c r="F1240" i="1"/>
  <c r="AT2639" i="1"/>
  <c r="AT2481" i="1"/>
  <c r="AS1056" i="1"/>
  <c r="AT2598" i="1"/>
  <c r="AW2211" i="1"/>
  <c r="AU1847" i="1"/>
  <c r="AW1372" i="1"/>
  <c r="AW2660" i="1"/>
  <c r="AW1463" i="1"/>
  <c r="AU1262" i="1"/>
  <c r="AU983" i="1"/>
  <c r="T1875" i="1"/>
  <c r="AU1368" i="1"/>
  <c r="AU1540" i="1"/>
  <c r="AU2570" i="1"/>
  <c r="AW2733" i="1"/>
  <c r="AW2743" i="1"/>
  <c r="AW2560" i="1"/>
  <c r="AU1740" i="1"/>
  <c r="AU1900" i="1"/>
  <c r="AU937" i="1"/>
  <c r="AU2613" i="1"/>
  <c r="E1703" i="1"/>
  <c r="AW1492" i="1"/>
  <c r="AW1801" i="1"/>
  <c r="AW1958" i="1"/>
  <c r="AU2477" i="1"/>
  <c r="E1715" i="1"/>
  <c r="S1465" i="1"/>
  <c r="E1053" i="1"/>
  <c r="S2360" i="1"/>
  <c r="AG1223" i="1"/>
  <c r="AW1022" i="1"/>
  <c r="AU1964" i="1"/>
  <c r="AU1513" i="1"/>
  <c r="AW2228" i="1"/>
  <c r="AU1436" i="1"/>
  <c r="AU1777" i="1"/>
  <c r="AW1881" i="1"/>
  <c r="AU2561" i="1"/>
  <c r="AW1857" i="1"/>
  <c r="AU1168" i="1"/>
  <c r="AW2236" i="1"/>
  <c r="AW1035" i="1"/>
  <c r="AW2639" i="1"/>
  <c r="AU1699" i="1"/>
  <c r="AW2756" i="1"/>
  <c r="AW1276" i="1"/>
  <c r="AW2538" i="1"/>
  <c r="AU2581" i="1"/>
  <c r="AW1064" i="1"/>
  <c r="AU2510" i="1"/>
  <c r="AW2755" i="1"/>
  <c r="AU959" i="1"/>
  <c r="AU1667" i="1"/>
  <c r="AW2491" i="1"/>
  <c r="E2039" i="1"/>
  <c r="AW2555" i="1"/>
  <c r="AW2348" i="1"/>
  <c r="AW967" i="1"/>
  <c r="AW1181" i="1"/>
  <c r="AU925" i="1"/>
  <c r="AU1366" i="1"/>
  <c r="AU1033" i="1"/>
  <c r="AU1057" i="1"/>
  <c r="AW1383" i="1"/>
  <c r="AW2175" i="1"/>
  <c r="AU1839" i="1"/>
  <c r="E2035" i="1"/>
  <c r="AU1356" i="1"/>
  <c r="AU2080" i="1"/>
  <c r="AW1415" i="1"/>
  <c r="AU910" i="1"/>
  <c r="AW888" i="1"/>
  <c r="AU1233" i="1"/>
  <c r="AU1008" i="1"/>
  <c r="AW1595" i="1"/>
  <c r="F2605" i="1"/>
  <c r="AW2427" i="1"/>
  <c r="AU2222" i="1"/>
  <c r="AW1983" i="1"/>
  <c r="AU2300" i="1"/>
  <c r="AU2402" i="1"/>
  <c r="AW782" i="1"/>
  <c r="AW2002" i="1"/>
  <c r="T2121" i="1"/>
  <c r="AU1855" i="1"/>
  <c r="AT1590" i="1"/>
  <c r="AW862" i="1"/>
  <c r="AU1792" i="1"/>
  <c r="AU1629" i="1"/>
  <c r="AW2751" i="1"/>
  <c r="AU1509" i="1"/>
  <c r="AU1263" i="1"/>
  <c r="AU2590" i="1"/>
  <c r="AU935" i="1"/>
  <c r="AU1323" i="1"/>
  <c r="AU2348" i="1"/>
  <c r="AU2387" i="1"/>
  <c r="AW1997" i="1"/>
  <c r="AU1209" i="1"/>
  <c r="AU2428" i="1"/>
  <c r="AW993" i="1"/>
  <c r="S2614" i="1"/>
  <c r="S2091" i="1"/>
  <c r="AT1712" i="1"/>
  <c r="AS2756" i="1"/>
  <c r="E1417" i="1"/>
  <c r="F1983" i="1"/>
  <c r="AU1373" i="1"/>
  <c r="AS2048" i="1"/>
  <c r="S786" i="1"/>
  <c r="E1767" i="1"/>
  <c r="F1421" i="1"/>
  <c r="AW2040" i="1"/>
  <c r="AW2663" i="1"/>
  <c r="AU1650" i="1"/>
  <c r="AW1120" i="1"/>
  <c r="AS790" i="1"/>
  <c r="AW1129" i="1"/>
  <c r="AS2400" i="1"/>
  <c r="AU2616" i="1"/>
  <c r="AU2631" i="1"/>
  <c r="AF2352" i="1"/>
  <c r="AU908" i="1"/>
  <c r="AW2443" i="1"/>
  <c r="AW2268" i="1"/>
  <c r="AU2729" i="1"/>
  <c r="AW839" i="1"/>
  <c r="AW2200" i="1"/>
  <c r="AU1834" i="1"/>
  <c r="AU2509" i="1"/>
  <c r="AW1033" i="1"/>
  <c r="AU2634" i="1"/>
  <c r="AU999" i="1"/>
  <c r="AW2266" i="1"/>
  <c r="AW2343" i="1"/>
  <c r="AU2132" i="1"/>
  <c r="AW1833" i="1"/>
  <c r="AW1450" i="1"/>
  <c r="AW2304" i="1"/>
  <c r="AW1319" i="1"/>
  <c r="AW1741" i="1"/>
  <c r="AU1275" i="1"/>
  <c r="AU2234" i="1"/>
  <c r="AW2638" i="1"/>
  <c r="AW2740" i="1"/>
  <c r="AW2121" i="1"/>
  <c r="AW1923" i="1"/>
  <c r="AU1567" i="1"/>
  <c r="AW1140" i="1"/>
  <c r="AU1803" i="1"/>
  <c r="AU1450" i="1"/>
  <c r="AW2532" i="1"/>
  <c r="AW792" i="1"/>
  <c r="AW1720" i="1"/>
  <c r="S2124" i="1"/>
  <c r="AU1413" i="1"/>
  <c r="T1096" i="1"/>
  <c r="S1096" i="1"/>
  <c r="E1302" i="1"/>
  <c r="F1302" i="1"/>
  <c r="F2389" i="1"/>
  <c r="E2389" i="1"/>
  <c r="S2523" i="1"/>
  <c r="T2523" i="1"/>
  <c r="S929" i="1"/>
  <c r="T929" i="1"/>
  <c r="E1937" i="1"/>
  <c r="F1937" i="1"/>
  <c r="E1184" i="1"/>
  <c r="F1184" i="1"/>
  <c r="E2552" i="1"/>
  <c r="F2552" i="1"/>
  <c r="F1522" i="1"/>
  <c r="E1522" i="1"/>
  <c r="E2346" i="1"/>
  <c r="F2346" i="1"/>
  <c r="E1741" i="1"/>
  <c r="F1741" i="1"/>
  <c r="T1611" i="1"/>
  <c r="S1611" i="1"/>
  <c r="S2193" i="1"/>
  <c r="T2193" i="1"/>
  <c r="E873" i="1"/>
  <c r="F873" i="1"/>
  <c r="AG1143" i="1"/>
  <c r="AF1143" i="1"/>
  <c r="S2550" i="1"/>
  <c r="T2550" i="1"/>
  <c r="F1941" i="1"/>
  <c r="E1941" i="1"/>
  <c r="F1793" i="1"/>
  <c r="E1793" i="1"/>
  <c r="E1207" i="1"/>
  <c r="F1207" i="1"/>
  <c r="T983" i="1"/>
  <c r="S983" i="1"/>
  <c r="AW1205" i="1"/>
  <c r="AW1995" i="1"/>
  <c r="AW1431" i="1"/>
  <c r="AW969" i="1"/>
  <c r="AW1738" i="1"/>
  <c r="AW1883" i="1"/>
  <c r="AW1945" i="1"/>
  <c r="AW1077" i="1"/>
  <c r="AW1624" i="1"/>
  <c r="AW2548" i="1"/>
  <c r="AW1146" i="1"/>
  <c r="AW2292" i="1"/>
  <c r="AW1127" i="1"/>
  <c r="AW2272" i="1"/>
  <c r="AW1180" i="1"/>
  <c r="AW1277" i="1"/>
  <c r="AW842" i="1"/>
  <c r="AW1063" i="1"/>
  <c r="AW1343" i="1"/>
  <c r="AW1066" i="1"/>
  <c r="AW1702" i="1"/>
  <c r="AW1848" i="1"/>
  <c r="AW860" i="1"/>
  <c r="AW2060" i="1"/>
  <c r="AW871" i="1"/>
  <c r="AW2016" i="1"/>
  <c r="AW2435" i="1"/>
  <c r="AW2410" i="1"/>
  <c r="AW1721" i="1"/>
  <c r="AW776" i="1"/>
  <c r="AW1991" i="1"/>
  <c r="AW2058" i="1"/>
  <c r="AW2673" i="1"/>
  <c r="AW1045" i="1"/>
  <c r="AW1901" i="1"/>
  <c r="AW2416" i="1"/>
  <c r="AW2654" i="1"/>
  <c r="AW2061" i="1"/>
  <c r="AW1570" i="1"/>
  <c r="AW2682" i="1"/>
  <c r="AW768" i="1"/>
  <c r="AW1520" i="1"/>
  <c r="AW1397" i="1"/>
  <c r="AW2168" i="1"/>
  <c r="AW995" i="1"/>
  <c r="AW1653" i="1"/>
  <c r="AW1370" i="1"/>
  <c r="AW2533" i="1"/>
  <c r="AW2018" i="1"/>
  <c r="AW1509" i="1"/>
  <c r="AW1769" i="1"/>
  <c r="AW1081" i="1"/>
  <c r="AW1961" i="1"/>
  <c r="AW1882" i="1"/>
  <c r="AW1688" i="1"/>
  <c r="AW1635" i="1"/>
  <c r="AW1051" i="1"/>
  <c r="AW1505" i="1"/>
  <c r="AW1897" i="1"/>
  <c r="AW2761" i="1"/>
  <c r="AW2417" i="1"/>
  <c r="AW2171" i="1"/>
  <c r="AW2001" i="1"/>
  <c r="AW1673" i="1"/>
  <c r="AW1929" i="1"/>
  <c r="AW1628" i="1"/>
  <c r="AW1894" i="1"/>
  <c r="AW2203" i="1"/>
  <c r="AW1842" i="1"/>
  <c r="AW1708" i="1"/>
  <c r="AW1273" i="1"/>
  <c r="AW1652" i="1"/>
  <c r="AW2319" i="1"/>
  <c r="AW1484" i="1"/>
  <c r="AW2490" i="1"/>
  <c r="AW2553" i="1"/>
  <c r="AW807" i="1"/>
  <c r="AW2702" i="1"/>
  <c r="AW1050" i="1"/>
  <c r="AW2423" i="1"/>
  <c r="AW897" i="1"/>
  <c r="AW1634" i="1"/>
  <c r="AW1208" i="1"/>
  <c r="AW2467" i="1"/>
  <c r="AW2366" i="1"/>
  <c r="AW2666" i="1"/>
  <c r="AW762" i="1"/>
  <c r="AW989" i="1"/>
  <c r="AW1990" i="1"/>
  <c r="AW1545" i="1"/>
  <c r="AW1247" i="1"/>
  <c r="AW1274" i="1"/>
  <c r="AW1577" i="1"/>
  <c r="AW2072" i="1"/>
  <c r="AW2659" i="1"/>
  <c r="AW2708" i="1"/>
  <c r="AW794" i="1"/>
  <c r="AW1844" i="1"/>
  <c r="AW1286" i="1"/>
  <c r="AW2181" i="1"/>
  <c r="AW1321" i="1"/>
  <c r="AW1649" i="1"/>
  <c r="AW2311" i="1"/>
  <c r="AW2110" i="1"/>
  <c r="AW2596" i="1"/>
  <c r="AW1858" i="1"/>
  <c r="AW1679" i="1"/>
  <c r="AW2420" i="1"/>
  <c r="AW893" i="1"/>
  <c r="AW2173" i="1"/>
  <c r="AW1227" i="1"/>
  <c r="AW909" i="1"/>
  <c r="AW1218" i="1"/>
  <c r="AW2717" i="1"/>
  <c r="AW950" i="1"/>
  <c r="AW2108" i="1"/>
  <c r="AW1007" i="1"/>
  <c r="AW1623" i="1"/>
  <c r="AW1607" i="1"/>
  <c r="AW1890" i="1"/>
  <c r="AW2620" i="1"/>
  <c r="AW1342" i="1"/>
  <c r="AW1972" i="1"/>
  <c r="AW1425" i="1"/>
  <c r="AW769" i="1"/>
  <c r="AW1927" i="1"/>
  <c r="AW1849" i="1"/>
  <c r="AW2120" i="1"/>
  <c r="AW2258" i="1"/>
  <c r="AW1824" i="1"/>
  <c r="AW2337" i="1"/>
  <c r="AW1258" i="1"/>
  <c r="AW1481" i="1"/>
  <c r="AW1137" i="1"/>
  <c r="AW791" i="1"/>
  <c r="AW2245" i="1"/>
  <c r="AW1603" i="1"/>
  <c r="AW2523" i="1"/>
  <c r="AW878" i="1"/>
  <c r="AW1839" i="1"/>
  <c r="AW2353" i="1"/>
  <c r="AW2518" i="1"/>
  <c r="AW2154" i="1"/>
  <c r="AW1661" i="1"/>
  <c r="AW2161" i="1"/>
  <c r="AW1297" i="1"/>
  <c r="AW1191" i="1"/>
  <c r="AW1620" i="1"/>
  <c r="AW1171" i="1"/>
  <c r="AW1753" i="1"/>
  <c r="AW961" i="1"/>
  <c r="AW2735" i="1"/>
  <c r="AW948" i="1"/>
  <c r="AW790" i="1"/>
  <c r="AW885" i="1"/>
  <c r="AW1153" i="1"/>
  <c r="AW1006" i="1"/>
  <c r="AW2407" i="1"/>
  <c r="AW1933" i="1"/>
  <c r="AW2354" i="1"/>
  <c r="AW1863" i="1"/>
  <c r="AW1817" i="1"/>
  <c r="AW1114" i="1"/>
  <c r="AW1685" i="1"/>
  <c r="AW921" i="1"/>
  <c r="AW2316" i="1"/>
  <c r="AW2225" i="1"/>
  <c r="AW2419" i="1"/>
  <c r="AW2101" i="1"/>
  <c r="AW1979" i="1"/>
  <c r="AW2474" i="1"/>
  <c r="AW2137" i="1"/>
  <c r="AW2747" i="1"/>
  <c r="AW1264" i="1"/>
  <c r="AW2732" i="1"/>
  <c r="AW2455" i="1"/>
  <c r="AW1092" i="1"/>
  <c r="AW2432" i="1"/>
  <c r="AW2683" i="1"/>
  <c r="AW2698" i="1"/>
  <c r="AW2187" i="1"/>
  <c r="AW926" i="1"/>
  <c r="AW2019" i="1"/>
  <c r="AW1157" i="1"/>
  <c r="AW1912" i="1"/>
  <c r="AW2053" i="1"/>
  <c r="AW1142" i="1"/>
  <c r="AW1169" i="1"/>
  <c r="AW1317" i="1"/>
  <c r="AW2186" i="1"/>
  <c r="AW2677" i="1"/>
  <c r="AW2563" i="1"/>
  <c r="AW1461" i="1"/>
  <c r="AW1267" i="1"/>
  <c r="AW2605" i="1"/>
  <c r="AW1421" i="1"/>
  <c r="AW2759" i="1"/>
  <c r="AW2582" i="1"/>
  <c r="AW2327" i="1"/>
  <c r="AW1898" i="1"/>
  <c r="AW2152" i="1"/>
  <c r="AW2254" i="1"/>
  <c r="AW938" i="1"/>
  <c r="AW1715" i="1"/>
  <c r="AW946" i="1"/>
  <c r="AW1619" i="1"/>
  <c r="AW2447" i="1"/>
  <c r="AW2495" i="1"/>
  <c r="AW1580" i="1"/>
  <c r="AW2657" i="1"/>
  <c r="AW1037" i="1"/>
  <c r="AW958" i="1"/>
  <c r="AW1096" i="1"/>
  <c r="AW2199" i="1"/>
  <c r="AW1260" i="1"/>
  <c r="AW2521" i="1"/>
  <c r="AW1938" i="1"/>
  <c r="AW847" i="1"/>
  <c r="AW1040" i="1"/>
  <c r="AW1569" i="1"/>
  <c r="AW806" i="1"/>
  <c r="AW1609" i="1"/>
  <c r="AW2075" i="1"/>
  <c r="AW1832" i="1"/>
  <c r="AW822" i="1"/>
  <c r="AW954" i="1"/>
  <c r="AW2079" i="1"/>
  <c r="AW1563" i="1"/>
  <c r="AW941" i="1"/>
  <c r="AW1252" i="1"/>
  <c r="AW1116" i="1"/>
  <c r="AW1219" i="1"/>
  <c r="AW2434" i="1"/>
  <c r="AW1730" i="1"/>
  <c r="AW2440" i="1"/>
  <c r="AW1416" i="1"/>
  <c r="AW1517" i="1"/>
  <c r="AW1717" i="1"/>
  <c r="AW2008" i="1"/>
  <c r="AW2450" i="1"/>
  <c r="AW1920" i="1"/>
  <c r="AW1701" i="1"/>
  <c r="AW986" i="1"/>
  <c r="AW1119" i="1"/>
  <c r="AW1339" i="1"/>
  <c r="AW1369" i="1"/>
  <c r="AW2347" i="1"/>
  <c r="AW1629" i="1"/>
  <c r="AW1293" i="1"/>
  <c r="AW1864" i="1"/>
  <c r="AW1970" i="1"/>
  <c r="AW2213" i="1"/>
  <c r="AW1733" i="1"/>
  <c r="AW1392" i="1"/>
  <c r="AW1003" i="1"/>
  <c r="AW2539" i="1"/>
  <c r="AW1697" i="1"/>
  <c r="AW1107" i="1"/>
  <c r="AW2630" i="1"/>
  <c r="AW813" i="1"/>
  <c r="AW1109" i="1"/>
  <c r="AW1840" i="1"/>
  <c r="AW2741" i="1"/>
  <c r="AW1586" i="1"/>
  <c r="AW2690" i="1"/>
  <c r="AW2610" i="1"/>
  <c r="AW1802" i="1"/>
  <c r="AW1004" i="1"/>
  <c r="AW2647" i="1"/>
  <c r="AW2632" i="1"/>
  <c r="AW2686" i="1"/>
  <c r="AW2358" i="1"/>
  <c r="AW978" i="1"/>
  <c r="AW2678" i="1"/>
  <c r="AW1125" i="1"/>
  <c r="AW1202" i="1"/>
  <c r="AW1878" i="1"/>
  <c r="AW1093" i="1"/>
  <c r="AW841" i="1"/>
  <c r="AW2329" i="1"/>
  <c r="AW1616" i="1"/>
  <c r="AW2395" i="1"/>
  <c r="AW865" i="1"/>
  <c r="AW2528" i="1"/>
  <c r="AW1221" i="1"/>
  <c r="AW2226" i="1"/>
  <c r="AW1982" i="1"/>
  <c r="AW2172" i="1"/>
  <c r="AW2210" i="1"/>
  <c r="AW1320" i="1"/>
  <c r="AW1364" i="1"/>
  <c r="AW1056" i="1"/>
  <c r="AW2515" i="1"/>
  <c r="AW2510" i="1"/>
  <c r="AW1928" i="1"/>
  <c r="AW2141" i="1"/>
  <c r="AW2550" i="1"/>
  <c r="AW1213" i="1"/>
  <c r="AW1951" i="1"/>
  <c r="AW2335" i="1"/>
  <c r="AW2718" i="1"/>
  <c r="AW1869" i="1"/>
  <c r="AW1576" i="1"/>
  <c r="AW1555" i="1"/>
  <c r="AW1785" i="1"/>
  <c r="AW2384" i="1"/>
  <c r="AW1956" i="1"/>
  <c r="AW1453" i="1"/>
  <c r="AW2497" i="1"/>
  <c r="AW1482" i="1"/>
  <c r="AW2541" i="1"/>
  <c r="AW955" i="1"/>
  <c r="AW2351" i="1"/>
  <c r="AW2614" i="1"/>
  <c r="AW1091" i="1"/>
  <c r="AW1373" i="1"/>
  <c r="AW1584" i="1"/>
  <c r="AW2009" i="1"/>
  <c r="AW787" i="1"/>
  <c r="AW2221" i="1"/>
  <c r="AW1851" i="1"/>
  <c r="AW2142" i="1"/>
  <c r="AW914" i="1"/>
  <c r="AW968" i="1"/>
  <c r="AW2397" i="1"/>
  <c r="AW1862" i="1"/>
  <c r="AW1261" i="1"/>
  <c r="AW2111" i="1"/>
  <c r="AW2422" i="1"/>
  <c r="AW2573" i="1"/>
  <c r="AW2251" i="1"/>
  <c r="AW2458" i="1"/>
  <c r="AW2151" i="1"/>
  <c r="AW764" i="1"/>
  <c r="AW1159" i="1"/>
  <c r="AW2310" i="1"/>
  <c r="AW2015" i="1"/>
  <c r="AW2517" i="1"/>
  <c r="AW1139" i="1"/>
  <c r="AW1885" i="1"/>
  <c r="AW2484" i="1"/>
  <c r="AW2506" i="1"/>
  <c r="AW1512" i="1"/>
  <c r="AW1226" i="1"/>
  <c r="AW1025" i="1"/>
  <c r="AW1215" i="1"/>
  <c r="AW2338" i="1"/>
  <c r="AW2628" i="1"/>
  <c r="AW2749" i="1"/>
  <c r="AW1775" i="1"/>
  <c r="AW2456" i="1"/>
  <c r="AW1062" i="1"/>
  <c r="AW2658" i="1"/>
  <c r="AW2715" i="1"/>
  <c r="AW953" i="1"/>
  <c r="AW2540" i="1"/>
  <c r="AW1867" i="1"/>
  <c r="AW1458" i="1"/>
  <c r="AW2042" i="1"/>
  <c r="AW1417" i="1"/>
  <c r="AW1241" i="1"/>
  <c r="AW2276" i="1"/>
  <c r="AW1953" i="1"/>
  <c r="AW2479" i="1"/>
  <c r="AW783" i="1"/>
  <c r="AW2100" i="1"/>
  <c r="AW1249" i="1"/>
  <c r="AW1380" i="1"/>
  <c r="AW1410" i="1"/>
  <c r="AW2224" i="1"/>
  <c r="AW880" i="1"/>
  <c r="AW2609" i="1"/>
  <c r="AW1590" i="1"/>
  <c r="AW2405" i="1"/>
  <c r="AW1642" i="1"/>
  <c r="AW2696" i="1"/>
  <c r="AW1469" i="1"/>
  <c r="AW1211" i="1"/>
  <c r="AW1290" i="1"/>
  <c r="AW2688" i="1"/>
  <c r="AW1144" i="1"/>
  <c r="AW882" i="1"/>
  <c r="AW2504" i="1"/>
  <c r="AW2587" i="1"/>
  <c r="AW2742" i="1"/>
  <c r="AW1793" i="1"/>
  <c r="AW2589" i="1"/>
  <c r="AW1161" i="1"/>
  <c r="AW1889" i="1"/>
  <c r="AW2005" i="1"/>
  <c r="AW2051" i="1"/>
  <c r="AW2626" i="1"/>
  <c r="AW2099" i="1"/>
  <c r="AW2242" i="1"/>
  <c r="AW1774" i="1"/>
  <c r="AW763" i="1"/>
  <c r="AW2705" i="1"/>
  <c r="AW1631" i="1"/>
  <c r="AW1861" i="1"/>
  <c r="AW2114" i="1"/>
  <c r="AW2597" i="1"/>
  <c r="AW767" i="1"/>
  <c r="AW1361" i="1"/>
  <c r="AW2169" i="1"/>
  <c r="AW1391" i="1"/>
  <c r="AW1696" i="1"/>
  <c r="AW1348" i="1"/>
  <c r="AW2629" i="1"/>
  <c r="AW765" i="1"/>
  <c r="AW1917" i="1"/>
  <c r="AW1118" i="1"/>
  <c r="AW1713" i="1"/>
  <c r="AW2253" i="1"/>
  <c r="AW1515" i="1"/>
  <c r="AW2127" i="1"/>
  <c r="AW1541" i="1"/>
  <c r="AW2502" i="1"/>
  <c r="AW2024" i="1"/>
  <c r="AW1790" i="1"/>
  <c r="AW2302" i="1"/>
  <c r="AW1269" i="1"/>
  <c r="AW1176" i="1"/>
  <c r="AW2333" i="1"/>
  <c r="AW796" i="1"/>
  <c r="AW2148" i="1"/>
  <c r="AW2045" i="1"/>
  <c r="AW2184" i="1"/>
  <c r="AW1527" i="1"/>
  <c r="AW1069" i="1"/>
  <c r="AW2530" i="1"/>
  <c r="AW965" i="1"/>
  <c r="AW2133" i="1"/>
  <c r="AW2466" i="1"/>
  <c r="AW2165" i="1"/>
  <c r="AW1367" i="1"/>
  <c r="AW1825" i="1"/>
  <c r="AW2106" i="1"/>
  <c r="AW2722" i="1"/>
  <c r="AW1651" i="1"/>
  <c r="AW1230" i="1"/>
  <c r="AW1866" i="1"/>
  <c r="AW936" i="1"/>
  <c r="AW1058" i="1"/>
  <c r="AW929" i="1"/>
  <c r="AW1703" i="1"/>
  <c r="AW766" i="1"/>
  <c r="AW1903" i="1"/>
  <c r="AW1365" i="1"/>
  <c r="AW1270" i="1"/>
  <c r="AW1376" i="1"/>
  <c r="AW960" i="1"/>
  <c r="AW2592" i="1"/>
  <c r="AW1860" i="1"/>
  <c r="AW1460" i="1"/>
  <c r="AW761" i="1"/>
  <c r="AW1656" i="1"/>
  <c r="AW1085" i="1"/>
  <c r="AW1621" i="1"/>
  <c r="AW2567" i="1"/>
  <c r="AW1024" i="1"/>
  <c r="AW1251" i="1"/>
  <c r="AW2145" i="1"/>
  <c r="AW1676" i="1"/>
  <c r="AW2449" i="1"/>
  <c r="AW1318" i="1"/>
  <c r="AW861" i="1"/>
  <c r="AW2208" i="1"/>
  <c r="AW1207" i="1"/>
  <c r="AW2731" i="1"/>
  <c r="AW1195" i="1"/>
  <c r="AW1059" i="1"/>
  <c r="AW1477" i="1"/>
  <c r="AW1497" i="1"/>
  <c r="AW2063" i="1"/>
  <c r="AW2080" i="1"/>
  <c r="AW923" i="1"/>
  <c r="AW962" i="1"/>
  <c r="AW2017" i="1"/>
  <c r="AW2198" i="1"/>
  <c r="AW2631" i="1"/>
  <c r="AW2524" i="1"/>
  <c r="AW2125" i="1"/>
  <c r="AW2650" i="1"/>
  <c r="AW2753" i="1"/>
  <c r="AW2448" i="1"/>
  <c r="AW2738" i="1"/>
  <c r="AW1606" i="1"/>
  <c r="AW1859" i="1"/>
  <c r="AW917" i="1"/>
  <c r="AW2726" i="1"/>
  <c r="AW1698" i="1"/>
  <c r="AW2575" i="1"/>
  <c r="AW1820" i="1"/>
  <c r="AW1751" i="1"/>
  <c r="AW2624" i="1"/>
  <c r="AW2680" i="1"/>
  <c r="AW1554" i="1"/>
  <c r="AW1148" i="1"/>
  <c r="AW1804" i="1"/>
  <c r="AW1980" i="1"/>
  <c r="AW972" i="1"/>
  <c r="AW1937" i="1"/>
  <c r="AW2531" i="1"/>
  <c r="AW2094" i="1"/>
  <c r="AW1302" i="1"/>
  <c r="AW2083" i="1"/>
  <c r="AW1598" i="1"/>
  <c r="AW2640" i="1"/>
  <c r="AW1149" i="1"/>
  <c r="AW1760" i="1"/>
  <c r="AW1101" i="1"/>
  <c r="AW1811" i="1"/>
  <c r="AW2371" i="1"/>
  <c r="AW994" i="1"/>
  <c r="AW2130" i="1"/>
  <c r="AW2220" i="1"/>
  <c r="AW2012" i="1"/>
  <c r="AW2549" i="1"/>
  <c r="AW2621" i="1"/>
  <c r="AW1559" i="1"/>
  <c r="AW1491" i="1"/>
  <c r="AW1985" i="1"/>
  <c r="AW1310" i="1"/>
  <c r="AW1633" i="1"/>
  <c r="AW2676" i="1"/>
  <c r="AW1042" i="1"/>
  <c r="AW1532" i="1"/>
  <c r="AW797" i="1"/>
  <c r="AW1192" i="1"/>
  <c r="AW1039" i="1"/>
  <c r="AW1379" i="1"/>
  <c r="AW2483" i="1"/>
  <c r="AW1812" i="1"/>
  <c r="AW1871" i="1"/>
  <c r="AW1072" i="1"/>
  <c r="AW1028" i="1"/>
  <c r="AW1439" i="1"/>
  <c r="AW2577" i="1"/>
  <c r="AW1284" i="1"/>
  <c r="AW971" i="1"/>
  <c r="AW829" i="1"/>
  <c r="AW1231" i="1"/>
  <c r="AW957" i="1"/>
  <c r="AW892" i="1"/>
  <c r="AW1582" i="1"/>
  <c r="AW1374" i="1"/>
  <c r="AW2082" i="1"/>
  <c r="AW2294" i="1"/>
  <c r="AW990" i="1"/>
  <c r="AW1053" i="1"/>
  <c r="AW1329" i="1"/>
  <c r="AW827" i="1"/>
  <c r="AW1870" i="1"/>
  <c r="AW855" i="1"/>
  <c r="AW2569" i="1"/>
  <c r="AW2642" i="1"/>
  <c r="AW2157" i="1"/>
  <c r="AW1502" i="1"/>
  <c r="AW1668" i="1"/>
  <c r="AW1188" i="1"/>
  <c r="AW1026" i="1"/>
  <c r="AW2088" i="1"/>
  <c r="AW2262" i="1"/>
  <c r="AW2326" i="1"/>
  <c r="AW1445" i="1"/>
  <c r="AW1135" i="1"/>
  <c r="AW1683" i="1"/>
  <c r="AW832" i="1"/>
  <c r="AW1602" i="1"/>
  <c r="AW1315" i="1"/>
  <c r="AW1900" i="1"/>
  <c r="AW2446" i="1"/>
  <c r="AW1955" i="1"/>
  <c r="AW1666" i="1"/>
  <c r="AW2041" i="1"/>
  <c r="AW2368" i="1"/>
  <c r="AW1613" i="1"/>
  <c r="AW2748" i="1"/>
  <c r="AW2485" i="1"/>
  <c r="AW1810" i="1"/>
  <c r="AW1808" i="1"/>
  <c r="AW2339" i="1"/>
  <c r="AW804" i="1"/>
  <c r="AW1104" i="1"/>
  <c r="AW2036" i="1"/>
  <c r="AW1648" i="1"/>
  <c r="AW1593" i="1"/>
  <c r="AW881" i="1"/>
  <c r="AW1316" i="1"/>
  <c r="AW1328" i="1"/>
  <c r="AW1597" i="1"/>
  <c r="AW1665" i="1"/>
  <c r="AW2527" i="1"/>
  <c r="AW1815" i="1"/>
  <c r="AW1432" i="1"/>
  <c r="AW2167" i="1"/>
  <c r="AW1680" i="1"/>
  <c r="AW2392" i="1"/>
  <c r="AW1174" i="1"/>
  <c r="AW1136" i="1"/>
  <c r="AW2098" i="1"/>
  <c r="AW2699" i="1"/>
  <c r="AW1151" i="1"/>
  <c r="AW1838" i="1"/>
  <c r="AW2723" i="1"/>
  <c r="AW872" i="1"/>
  <c r="AW2508" i="1"/>
  <c r="AW1681" i="1"/>
  <c r="AW2730" i="1"/>
  <c r="AW2586" i="1"/>
  <c r="AW1122" i="1"/>
  <c r="AW1345" i="1"/>
  <c r="AW1173" i="1"/>
  <c r="AW2566" i="1"/>
  <c r="AW2645" i="1"/>
  <c r="AW2355" i="1"/>
  <c r="AW820" i="1"/>
  <c r="AW1544" i="1"/>
  <c r="AW1600" i="1"/>
  <c r="AW2379" i="1"/>
  <c r="AW2425" i="1"/>
  <c r="AW2043" i="1"/>
  <c r="AW1386" i="1"/>
  <c r="AW2386" i="1"/>
  <c r="AW1914" i="1"/>
  <c r="AW2745" i="1"/>
  <c r="AW2139" i="1"/>
  <c r="AW877" i="1"/>
  <c r="AW2029" i="1"/>
  <c r="AW2670" i="1"/>
  <c r="AW2144" i="1"/>
  <c r="AW1250" i="1"/>
  <c r="AW1944" i="1"/>
  <c r="AW2568" i="1"/>
  <c r="AW1684" i="1"/>
  <c r="AW956" i="1"/>
  <c r="AW1728" i="1"/>
  <c r="AW945" i="1"/>
  <c r="AW1442" i="1"/>
  <c r="AW1325" i="1"/>
  <c r="AW1088" i="1"/>
  <c r="AW2140" i="1"/>
  <c r="AW2393" i="1"/>
  <c r="AW843" i="1"/>
  <c r="AW1523" i="1"/>
  <c r="AW821" i="1"/>
  <c r="AW2191" i="1"/>
  <c r="AW1499" i="1"/>
  <c r="AW1667" i="1"/>
  <c r="AW910" i="1"/>
  <c r="AW2594" i="1"/>
  <c r="AW2004" i="1"/>
  <c r="AW2374" i="1"/>
  <c r="AW2552" i="1"/>
  <c r="AW898" i="1"/>
  <c r="AW1017" i="1"/>
  <c r="AW795" i="1"/>
  <c r="AW1490" i="1"/>
  <c r="AW1874" i="1"/>
  <c r="AW2465" i="1"/>
  <c r="AW2469" i="1"/>
  <c r="AW1826" i="1"/>
  <c r="AW2014" i="1"/>
  <c r="AW868" i="1"/>
  <c r="AW808" i="1"/>
  <c r="AW1992" i="1"/>
  <c r="AW1459" i="1"/>
  <c r="AW2674" i="1"/>
  <c r="AW1855" i="1"/>
  <c r="AW2128" i="1"/>
  <c r="AW1886" i="1"/>
  <c r="AW1655" i="1"/>
  <c r="AW2131" i="1"/>
  <c r="AW1556" i="1"/>
  <c r="AW825" i="1"/>
  <c r="AW1892" i="1"/>
  <c r="AW2277" i="1"/>
  <c r="AW2257" i="1"/>
  <c r="AW2558" i="1"/>
  <c r="AW1216" i="1"/>
  <c r="AW1381" i="1"/>
  <c r="AW2664" i="1"/>
  <c r="AW1571" i="1"/>
  <c r="AW1604" i="1"/>
  <c r="AW1404" i="1"/>
  <c r="AW1794" i="1"/>
  <c r="AW1150" i="1"/>
  <c r="AW2398" i="1"/>
  <c r="AW823" i="1"/>
  <c r="AW1363" i="1"/>
  <c r="AW1930" i="1"/>
  <c r="AW2478" i="1"/>
  <c r="AW999" i="1"/>
  <c r="AW2543" i="1"/>
  <c r="AW940" i="1"/>
  <c r="AW1307" i="1"/>
  <c r="AW1443" i="1"/>
  <c r="AW916" i="1"/>
  <c r="AW2065" i="1"/>
  <c r="AW1931" i="1"/>
  <c r="AW1636" i="1"/>
  <c r="AW2340" i="1"/>
  <c r="AW1282" i="1"/>
  <c r="AW1016" i="1"/>
  <c r="AW1747" i="1"/>
  <c r="AW1100" i="1"/>
  <c r="AW2736" i="1"/>
  <c r="AW1234" i="1"/>
  <c r="AW951" i="1"/>
  <c r="AW1422" i="1"/>
  <c r="AW1047" i="1"/>
  <c r="AW1612" i="1"/>
  <c r="AW1630" i="1"/>
  <c r="AW1437" i="1"/>
  <c r="AW1913" i="1"/>
  <c r="AW1240" i="1"/>
  <c r="AW1308" i="1"/>
  <c r="AW1108" i="1"/>
  <c r="AW2565" i="1"/>
  <c r="AW2359" i="1"/>
  <c r="AW985" i="1"/>
  <c r="AW1986" i="1"/>
  <c r="AW1194" i="1"/>
  <c r="AW1999" i="1"/>
  <c r="AW1891" i="1"/>
  <c r="AW1722" i="1"/>
  <c r="AW1664" i="1"/>
  <c r="AW849" i="1"/>
  <c r="AW801" i="1"/>
  <c r="AW1682" i="1"/>
  <c r="AW1888" i="1"/>
  <c r="AW2519" i="1"/>
  <c r="AW2092" i="1"/>
  <c r="AW1965" i="1"/>
  <c r="AW1654" i="1"/>
  <c r="AW1843" i="1"/>
  <c r="AW1248" i="1"/>
  <c r="AW1543" i="1"/>
  <c r="AW1533" i="1"/>
  <c r="AW2324" i="1"/>
  <c r="AW1529" i="1"/>
  <c r="AW1919" i="1"/>
  <c r="AW1246" i="1"/>
  <c r="AW1710" i="1"/>
  <c r="AW2600" i="1"/>
  <c r="AW1067" i="1"/>
  <c r="AW1036" i="1"/>
  <c r="AW1187" i="1"/>
  <c r="AW2534" i="1"/>
  <c r="AW1946" i="1"/>
  <c r="AW2153" i="1"/>
  <c r="AW2462" i="1"/>
  <c r="AW1752" i="1"/>
  <c r="AW1789" i="1"/>
  <c r="AW1916" i="1"/>
  <c r="AW793" i="1"/>
  <c r="AW2760" i="1"/>
  <c r="AW2671" i="1"/>
  <c r="AW2050" i="1"/>
  <c r="AW2306" i="1"/>
  <c r="AW1949" i="1"/>
  <c r="AW1674" i="1"/>
  <c r="AW785" i="1"/>
  <c r="AW1115" i="1"/>
  <c r="AW2473" i="1"/>
  <c r="AW2238" i="1"/>
  <c r="AW1360" i="1"/>
  <c r="AW2684" i="1"/>
  <c r="AW939" i="1"/>
  <c r="AW1792" i="1"/>
  <c r="AW1034" i="1"/>
  <c r="AW952" i="1"/>
  <c r="AW1401" i="1"/>
  <c r="AW2480" i="1"/>
  <c r="AW2365" i="1"/>
  <c r="AW1718" i="1"/>
  <c r="AW1585" i="1"/>
  <c r="AW1229" i="1"/>
  <c r="AW2362" i="1"/>
  <c r="AW1643" i="1"/>
  <c r="AW1256" i="1"/>
  <c r="AW1474" i="1"/>
  <c r="AW1475" i="1"/>
  <c r="AW1418" i="1"/>
  <c r="AW2561" i="1"/>
  <c r="AW1193" i="1"/>
  <c r="AW2044" i="1"/>
  <c r="AW2544" i="1"/>
  <c r="AW1835" i="1"/>
  <c r="AW1210" i="1"/>
  <c r="AW867" i="1"/>
  <c r="AW809" i="1"/>
  <c r="AW1880" i="1"/>
  <c r="AW1167" i="1"/>
  <c r="AW2315" i="1"/>
  <c r="AW2297" i="1"/>
  <c r="AW1539" i="1"/>
  <c r="AW2692" i="1"/>
  <c r="AW2403" i="1"/>
  <c r="AW1707" i="1"/>
  <c r="AW2293" i="1"/>
  <c r="AW1465" i="1"/>
  <c r="AW1865" i="1"/>
  <c r="AW1467" i="1"/>
  <c r="AW2714" i="1"/>
  <c r="AW937" i="1"/>
  <c r="AW1893" i="1"/>
  <c r="AW895" i="1"/>
  <c r="AW1530" i="1"/>
  <c r="AW858" i="1"/>
  <c r="AW1271" i="1"/>
  <c r="AW1776" i="1"/>
  <c r="AW1906" i="1"/>
  <c r="AW1130" i="1"/>
  <c r="AW1048" i="1"/>
  <c r="AW2486" i="1"/>
  <c r="AW1183" i="1"/>
  <c r="AW810" i="1"/>
  <c r="AW2525" i="1"/>
  <c r="AW2381" i="1"/>
  <c r="AW2382" i="1"/>
  <c r="AW2273" i="1"/>
  <c r="AW1185" i="1"/>
  <c r="AW1537" i="1"/>
  <c r="AW1289" i="1"/>
  <c r="AW1578" i="1"/>
  <c r="AW883" i="1"/>
  <c r="AW1947" i="1"/>
  <c r="AW1355" i="1"/>
  <c r="AW1521" i="1"/>
  <c r="AW2644" i="1"/>
  <c r="AW1940" i="1"/>
  <c r="AW988" i="1"/>
  <c r="AW2457" i="1"/>
  <c r="AW1813" i="1"/>
  <c r="AW1921" i="1"/>
  <c r="AW2194" i="1"/>
  <c r="AW1625" i="1"/>
  <c r="AW2305" i="1"/>
  <c r="AW1203" i="1"/>
  <c r="AW2412" i="1"/>
  <c r="AW1657" i="1"/>
  <c r="AW1155" i="1"/>
  <c r="AW1617" i="1"/>
  <c r="AW2364" i="1"/>
  <c r="AW2583" i="1"/>
  <c r="AW2020" i="1"/>
  <c r="AW1390" i="1"/>
  <c r="AW2289" i="1"/>
  <c r="AW1314" i="1"/>
  <c r="AW1280" i="1"/>
  <c r="AW2059" i="1"/>
  <c r="AW1338" i="1"/>
  <c r="AW2633" i="1"/>
  <c r="AW2694" i="1"/>
  <c r="AW2179" i="1"/>
  <c r="AW873" i="1"/>
  <c r="AW1796" i="1"/>
  <c r="AW1244" i="1"/>
  <c r="AW2701" i="1"/>
  <c r="AW959" i="1"/>
  <c r="AW1145" i="1"/>
  <c r="AW1740" i="1"/>
  <c r="AW1761" i="1"/>
  <c r="AW2401" i="1"/>
  <c r="AW2215" i="1"/>
  <c r="AW1387" i="1"/>
  <c r="AW2452" i="1"/>
  <c r="AW1572" i="1"/>
  <c r="AW851" i="1"/>
  <c r="AW2634" i="1"/>
  <c r="AW2250" i="1"/>
  <c r="AW1658" i="1"/>
  <c r="AW2695" i="1"/>
  <c r="AW973" i="1"/>
  <c r="AW1745" i="1"/>
  <c r="AW1691" i="1"/>
  <c r="AW781" i="1"/>
  <c r="AW1162" i="1"/>
  <c r="AW1868" i="1"/>
  <c r="AW1981" i="1"/>
  <c r="AW2107" i="1"/>
  <c r="AW1924" i="1"/>
  <c r="AW2290" i="1"/>
  <c r="AW2052" i="1"/>
  <c r="AW1285" i="1"/>
  <c r="AW1041" i="1"/>
  <c r="AW1599" i="1"/>
  <c r="AW2143" i="1"/>
  <c r="AW2149" i="1"/>
  <c r="AW2482" i="1"/>
  <c r="AW2341" i="1"/>
  <c r="AW1640" i="1"/>
  <c r="AW1800" i="1"/>
  <c r="AW812" i="1"/>
  <c r="AW1399" i="1"/>
  <c r="AW2627" i="1"/>
  <c r="AW1755" i="1"/>
  <c r="AW1013" i="1"/>
  <c r="AW2136" i="1"/>
  <c r="AW1706" i="1"/>
  <c r="AW1472" i="1"/>
  <c r="AW1791" i="1"/>
  <c r="AW2038" i="1"/>
  <c r="AW1204" i="1"/>
  <c r="AW2287" i="1"/>
  <c r="AW1973" i="1"/>
  <c r="AW2509" i="1"/>
  <c r="AW1172" i="1"/>
  <c r="AW1405" i="1"/>
  <c r="AW1693" i="1"/>
  <c r="AW786" i="1"/>
  <c r="AW2164" i="1"/>
  <c r="AW2551" i="1"/>
  <c r="AW924" i="1"/>
  <c r="AW2754" i="1"/>
  <c r="AW819" i="1"/>
  <c r="AW1170" i="1"/>
  <c r="AW1746" i="1"/>
  <c r="AW2691" i="1"/>
  <c r="AW2625" i="1"/>
  <c r="AW1828" i="1"/>
  <c r="AW2188" i="1"/>
  <c r="AW1724" i="1"/>
  <c r="AW2360" i="1"/>
  <c r="AW1224" i="1"/>
  <c r="AW2264" i="1"/>
  <c r="AW1798" i="1"/>
  <c r="AW1296" i="1"/>
  <c r="AW1566" i="1"/>
  <c r="AW1406" i="1"/>
  <c r="AW874" i="1"/>
  <c r="AW1899" i="1"/>
  <c r="AW2520" i="1"/>
  <c r="AW1154" i="1"/>
  <c r="AW1278" i="1"/>
  <c r="AW1809" i="1"/>
  <c r="AW2281" i="1"/>
  <c r="AW2584" i="1"/>
  <c r="AW1950" i="1"/>
  <c r="AW1936" i="1"/>
  <c r="AW1772" i="1"/>
  <c r="AW1709" i="1"/>
  <c r="AW1799" i="1"/>
  <c r="AW2378" i="1"/>
  <c r="AW2214" i="1"/>
  <c r="AW2056" i="1"/>
  <c r="AW779" i="1"/>
  <c r="AW886" i="1"/>
  <c r="AW2204" i="1"/>
  <c r="AW1716" i="1"/>
  <c r="AW2703" i="1"/>
  <c r="AW1768" i="1"/>
  <c r="AW1160" i="1"/>
  <c r="AW1601" i="1"/>
  <c r="AW1670" i="1"/>
  <c r="AW1164" i="1"/>
  <c r="AW1763" i="1"/>
  <c r="AW2278" i="1"/>
  <c r="AW1333" i="1"/>
  <c r="AW1424" i="1"/>
  <c r="AW1112" i="1"/>
  <c r="AW1884" i="1"/>
  <c r="AW1400" i="1"/>
  <c r="AW2163" i="1"/>
  <c r="AW996" i="1"/>
  <c r="AW1311" i="1"/>
  <c r="AW1567" i="1"/>
  <c r="AW2591" i="1"/>
  <c r="AW770" i="1"/>
  <c r="AW1784" i="1"/>
  <c r="AW2147" i="1"/>
  <c r="AW2579" i="1"/>
  <c r="AW2286" i="1"/>
  <c r="AW964" i="1"/>
  <c r="AW2669" i="1"/>
  <c r="AW1254" i="1"/>
  <c r="AW1542" i="1"/>
  <c r="AW1301" i="1"/>
  <c r="AW811" i="1"/>
  <c r="AW1818" i="1"/>
  <c r="AW2356" i="1"/>
  <c r="AW2380" i="1"/>
  <c r="AW1396" i="1"/>
  <c r="AW1750" i="1"/>
  <c r="AW1783" i="1"/>
  <c r="AW1996" i="1"/>
  <c r="AW1186" i="1"/>
  <c r="AW927" i="1"/>
  <c r="AW2325" i="1"/>
  <c r="AW1971" i="1"/>
  <c r="AW1564" i="1"/>
  <c r="AW1099" i="1"/>
  <c r="AW2622" i="1"/>
  <c r="AW1245" i="1"/>
  <c r="AW1561" i="1"/>
  <c r="AW2707" i="1"/>
  <c r="AW1456" i="1"/>
  <c r="AW963" i="1"/>
  <c r="AW2529" i="1"/>
  <c r="AW2116" i="1"/>
  <c r="AW2313" i="1"/>
  <c r="AW1030" i="1"/>
  <c r="AW2618" i="1"/>
  <c r="AW2570" i="1"/>
  <c r="AW1969" i="1"/>
  <c r="AW2522" i="1"/>
  <c r="AW1807" i="1"/>
  <c r="AW2545" i="1"/>
  <c r="AW2025" i="1"/>
  <c r="AW1359" i="1"/>
  <c r="AW2369" i="1"/>
  <c r="AW1464" i="1"/>
  <c r="AW1165" i="1"/>
  <c r="AW2595" i="1"/>
  <c r="AW1719" i="1"/>
  <c r="AW2301" i="1"/>
  <c r="AW2240" i="1"/>
  <c r="AW1526" i="1"/>
  <c r="AW1626" i="1"/>
  <c r="AW1266" i="1"/>
  <c r="AW1507" i="1"/>
  <c r="AW778" i="1"/>
  <c r="AW1087" i="1"/>
  <c r="AW1850" i="1"/>
  <c r="AW2022" i="1"/>
  <c r="AW1786" i="1"/>
  <c r="AW1948" i="1"/>
  <c r="AW2135" i="1"/>
  <c r="AW2451" i="1"/>
  <c r="AW1726" i="1"/>
  <c r="AW1834" i="1"/>
  <c r="AW2758" i="1"/>
  <c r="AW1941" i="1"/>
  <c r="AW2321" i="1"/>
  <c r="AW2750" i="1"/>
  <c r="AW1223" i="1"/>
  <c r="AW2285" i="1"/>
  <c r="AW1043" i="1"/>
  <c r="AW2487" i="1"/>
  <c r="AW1097" i="1"/>
  <c r="AW1446" i="1"/>
  <c r="AW1705" i="1"/>
  <c r="AW1831" i="1"/>
  <c r="AW1762" i="1"/>
  <c r="AW1646" i="1"/>
  <c r="AW2461" i="1"/>
  <c r="AW1605" i="1"/>
  <c r="AW1618" i="1"/>
  <c r="AW1910" i="1"/>
  <c r="AW803" i="1"/>
  <c r="AW1725" i="1"/>
  <c r="AW1262" i="1"/>
  <c r="AW864" i="1"/>
  <c r="AW2132" i="1"/>
  <c r="AW1451" i="1"/>
  <c r="AW2746" i="1"/>
  <c r="AW826" i="1"/>
  <c r="AW1156" i="1"/>
  <c r="AW1489" i="1"/>
  <c r="AW2697" i="1"/>
  <c r="AW2636" i="1"/>
  <c r="AW1141" i="1"/>
  <c r="AW920" i="1"/>
  <c r="AW853" i="1"/>
  <c r="AW2441" i="1"/>
  <c r="AW1326" i="1"/>
  <c r="AW2282" i="1"/>
  <c r="AW2085" i="1"/>
  <c r="AW1046" i="1"/>
  <c r="AW1546" i="1"/>
  <c r="AW1065" i="1"/>
  <c r="AW1337" i="1"/>
  <c r="AW1407" i="1"/>
  <c r="AW1926" i="1"/>
  <c r="AW2158" i="1"/>
  <c r="AW2312" i="1"/>
  <c r="AW2438" i="1"/>
  <c r="AW2205" i="1"/>
  <c r="AW2233" i="1"/>
  <c r="AW2424" i="1"/>
  <c r="AW1495" i="1"/>
  <c r="AW2725" i="1"/>
  <c r="AW1915" i="1"/>
  <c r="AW2367" i="1"/>
  <c r="AW2681" i="1"/>
  <c r="AW1071" i="1"/>
  <c r="AW2032" i="1"/>
  <c r="AW983" i="1"/>
  <c r="AW2693" i="1"/>
  <c r="AW2034" i="1"/>
  <c r="AW2728" i="1"/>
  <c r="AW856" i="1"/>
  <c r="AW1806" i="1"/>
  <c r="AW2342" i="1"/>
  <c r="AW2243" i="1"/>
  <c r="AW2166" i="1"/>
  <c r="AW818" i="1"/>
  <c r="AW1877" i="1"/>
  <c r="AW2655" i="1"/>
  <c r="AW2556" i="1"/>
  <c r="AW2546" i="1"/>
  <c r="AW2093" i="1"/>
  <c r="AW1508" i="1"/>
  <c r="AW2737" i="1"/>
  <c r="AW2091" i="1"/>
  <c r="AW1904" i="1"/>
  <c r="AW2700" i="1"/>
  <c r="AW2265" i="1"/>
  <c r="AW1304" i="1"/>
  <c r="AW1420" i="1"/>
  <c r="AW1778" i="1"/>
  <c r="AW799" i="1"/>
  <c r="AW2000" i="1"/>
  <c r="AW870" i="1"/>
  <c r="AW1082" i="1"/>
  <c r="AW1411" i="1"/>
  <c r="AW987" i="1"/>
  <c r="AW1102" i="1"/>
  <c r="AW2256" i="1"/>
  <c r="AW1312" i="1"/>
  <c r="AW896" i="1"/>
  <c r="AW838" i="1"/>
  <c r="AW1487" i="1"/>
  <c r="AW1779" i="1"/>
  <c r="AW2115" i="1"/>
  <c r="AW2223" i="1"/>
  <c r="AW1341" i="1"/>
  <c r="AW1671" i="1"/>
  <c r="AW1368" i="1"/>
  <c r="AW1217" i="1"/>
  <c r="AW1573" i="1"/>
  <c r="AW1540" i="1"/>
  <c r="AW2585" i="1"/>
  <c r="AW2328" i="1"/>
  <c r="AW975" i="1"/>
  <c r="AW2757" i="1"/>
  <c r="AW2752" i="1"/>
  <c r="AW2104" i="1"/>
  <c r="AW2212" i="1"/>
  <c r="AW1962" i="1"/>
  <c r="AW2396" i="1"/>
  <c r="AW1932" i="1"/>
  <c r="AW1123" i="1"/>
  <c r="AW2334" i="1"/>
  <c r="AW2418" i="1"/>
  <c r="AW2648" i="1"/>
  <c r="AW1879" i="1"/>
  <c r="AW777" i="1"/>
  <c r="AW1200" i="1"/>
  <c r="AW1214" i="1"/>
  <c r="AW1095" i="1"/>
  <c r="AW1079" i="1"/>
  <c r="AW2503" i="1"/>
  <c r="AW2244" i="1"/>
  <c r="AW1943" i="1"/>
  <c r="AW1132" i="1"/>
  <c r="AW2635" i="1"/>
  <c r="AW2216" i="1"/>
  <c r="AW2559" i="1"/>
  <c r="AW780" i="1"/>
  <c r="AW1504" i="1"/>
  <c r="AW1358" i="1"/>
  <c r="AW2709" i="1"/>
  <c r="AW2602" i="1"/>
  <c r="AW1049" i="1"/>
  <c r="AW1978" i="1"/>
  <c r="AW1133" i="1"/>
  <c r="AW2207" i="1"/>
  <c r="AW2247" i="1"/>
  <c r="AW2651" i="1"/>
  <c r="AW933" i="1"/>
  <c r="AW2112" i="1"/>
  <c r="AW1436" i="1"/>
  <c r="AW1494" i="1"/>
  <c r="AW1486" i="1"/>
  <c r="AW1299" i="1"/>
  <c r="AW1562" i="1"/>
  <c r="AW2146" i="1"/>
  <c r="AW2322" i="1"/>
  <c r="AW1388" i="1"/>
  <c r="AW1905" i="1"/>
  <c r="AW2280" i="1"/>
  <c r="AW2389" i="1"/>
  <c r="AW1000" i="1"/>
  <c r="AW1712" i="1"/>
  <c r="AW1805" i="1"/>
  <c r="AW1426" i="1"/>
  <c r="AW1749" i="1"/>
  <c r="AW2505" i="1"/>
  <c r="AW1196" i="1"/>
  <c r="AW1549" i="1"/>
  <c r="AW2185" i="1"/>
  <c r="AW848" i="1"/>
  <c r="AW2662" i="1"/>
  <c r="AW1485" i="1"/>
  <c r="AW2196" i="1"/>
  <c r="AW2241" i="1"/>
  <c r="AW903" i="1"/>
  <c r="AW2155" i="1"/>
  <c r="AW1235" i="1"/>
  <c r="AW2675" i="1"/>
  <c r="AW2122" i="1"/>
  <c r="AW1074" i="1"/>
  <c r="AW2428" i="1"/>
  <c r="AW890" i="1"/>
  <c r="AW1265" i="1"/>
  <c r="AW1488" i="1"/>
  <c r="AW2232" i="1"/>
  <c r="AW2500" i="1"/>
  <c r="AW2470" i="1"/>
  <c r="AW1466" i="1"/>
  <c r="AW1228" i="1"/>
  <c r="AW1233" i="1"/>
  <c r="AW1089" i="1"/>
  <c r="AW2071" i="1"/>
  <c r="AW2177" i="1"/>
  <c r="AW2720" i="1"/>
  <c r="AW1413" i="1"/>
  <c r="AW2123" i="1"/>
  <c r="AW1377" i="1"/>
  <c r="AW2507" i="1"/>
  <c r="AW1448" i="1"/>
  <c r="AW901" i="1"/>
  <c r="AW2054" i="1"/>
  <c r="AW2113" i="1"/>
  <c r="AW1121" i="1"/>
  <c r="AW1134" i="1"/>
  <c r="AW1138" i="1"/>
  <c r="AW2499" i="1"/>
  <c r="AW1128" i="1"/>
  <c r="AW798" i="1"/>
  <c r="AW1727" i="1"/>
  <c r="AW2028" i="1"/>
  <c r="AW891" i="1"/>
  <c r="AW845" i="1"/>
  <c r="AW2687" i="1"/>
  <c r="AW1525" i="1"/>
  <c r="AW1330" i="1"/>
  <c r="AW918" i="1"/>
  <c r="AW1084" i="1"/>
  <c r="AW1513" i="1"/>
  <c r="AW1322" i="1"/>
  <c r="AW1686" i="1"/>
  <c r="AW844" i="1"/>
  <c r="AW2230" i="1"/>
  <c r="AW1611" i="1"/>
  <c r="AW1954" i="1"/>
  <c r="AW2489" i="1"/>
  <c r="AW2608" i="1"/>
  <c r="AW1744" i="1"/>
  <c r="AW979" i="1"/>
  <c r="AW912" i="1"/>
  <c r="AW2037" i="1"/>
  <c r="AW1201" i="1"/>
  <c r="AW1934" i="1"/>
  <c r="AW2323" i="1"/>
  <c r="AW1960" i="1"/>
  <c r="AW1117" i="1"/>
  <c r="AW2023" i="1"/>
  <c r="AW2309" i="1"/>
  <c r="AW2084" i="1"/>
  <c r="AW2087" i="1"/>
  <c r="AW1152" i="1"/>
  <c r="AW2712" i="1"/>
  <c r="AW1403" i="1"/>
  <c r="AW1687" i="1"/>
  <c r="AW1579" i="1"/>
  <c r="AW2477" i="1"/>
  <c r="AW1288" i="1"/>
  <c r="AW2729" i="1"/>
  <c r="AW1412" i="1"/>
  <c r="AW2442" i="1"/>
  <c r="AW1147" i="1"/>
  <c r="AW1094" i="1"/>
  <c r="AW1503" i="1"/>
  <c r="AW1294" i="1"/>
  <c r="AW2383" i="1"/>
  <c r="AW2377" i="1"/>
  <c r="AW2370" i="1"/>
  <c r="AW1568" i="1"/>
  <c r="AW922" i="1"/>
  <c r="AW1344" i="1"/>
  <c r="AW2249" i="1"/>
  <c r="AW2404" i="1"/>
  <c r="AW1283" i="1"/>
  <c r="AW1110" i="1"/>
  <c r="AW1182" i="1"/>
  <c r="AW1827" i="1"/>
  <c r="AW1735" i="1"/>
  <c r="AW774" i="1"/>
  <c r="AW2259" i="1"/>
  <c r="AW2400" i="1"/>
  <c r="AW2320" i="1"/>
  <c r="AW1375" i="1"/>
  <c r="AW1766" i="1"/>
  <c r="AW831" i="1"/>
  <c r="AW2580" i="1"/>
  <c r="AW817" i="1"/>
  <c r="AW1340" i="1"/>
  <c r="AW1478" i="1"/>
  <c r="AW2102" i="1"/>
  <c r="AW1449" i="1"/>
  <c r="AW775" i="1"/>
  <c r="AW2679" i="1"/>
  <c r="AW1356" i="1"/>
  <c r="AW2183" i="1"/>
  <c r="AW2598" i="1"/>
  <c r="AW1757" i="1"/>
  <c r="AW2357" i="1"/>
  <c r="AW2162" i="1"/>
  <c r="AW2308" i="1"/>
  <c r="AW2513" i="1"/>
  <c r="AW1389" i="1"/>
  <c r="AW1737" i="1"/>
  <c r="AW2275" i="1"/>
  <c r="AW1782" i="1"/>
  <c r="AW1298" i="1"/>
  <c r="AW1518" i="1"/>
  <c r="AW1734" i="1"/>
  <c r="AW1675" i="1"/>
  <c r="AW1083" i="1"/>
  <c r="AW1237" i="1"/>
  <c r="AW970" i="1"/>
  <c r="AW866" i="1"/>
  <c r="AW1031" i="1"/>
  <c r="AW1019" i="1"/>
  <c r="AW2426" i="1"/>
  <c r="AW2488" i="1"/>
  <c r="AW2055" i="1"/>
  <c r="AW2261" i="1"/>
  <c r="AW1212" i="1"/>
  <c r="AW2039" i="1"/>
  <c r="AW2603" i="1"/>
  <c r="AW2492" i="1"/>
  <c r="AW2284" i="1"/>
  <c r="AW2716" i="1"/>
  <c r="AW2288" i="1"/>
  <c r="AW905" i="1"/>
  <c r="AW2713" i="1"/>
  <c r="AW1090" i="1"/>
  <c r="AW771" i="1"/>
  <c r="AW2408" i="1"/>
  <c r="AW1574" i="1"/>
  <c r="AW1075" i="1"/>
  <c r="AW2124" i="1"/>
  <c r="AW931" i="1"/>
  <c r="AW1754" i="1"/>
  <c r="AW2436" i="1"/>
  <c r="AW1748" i="1"/>
  <c r="AW2706" i="1"/>
  <c r="AW857" i="1"/>
  <c r="AW2581" i="1"/>
  <c r="AW1918" i="1"/>
  <c r="AW2070" i="1"/>
  <c r="AW1536" i="1"/>
  <c r="AW2352" i="1"/>
  <c r="AW1257" i="1"/>
  <c r="AW2578" i="1"/>
  <c r="AW1351" i="1"/>
  <c r="AW1306" i="1"/>
  <c r="AW1510" i="1"/>
  <c r="AW2511" i="1"/>
  <c r="AW1324" i="1"/>
  <c r="AW2599" i="1"/>
  <c r="AW2086" i="1"/>
  <c r="AW1471" i="1"/>
  <c r="AW2227" i="1"/>
  <c r="AW2048" i="1"/>
  <c r="AW1770" i="1"/>
  <c r="AW2653" i="1"/>
  <c r="AW2182" i="1"/>
  <c r="AW1699" i="1"/>
  <c r="AW1690" i="1"/>
  <c r="AW884" i="1"/>
  <c r="AW915" i="1"/>
  <c r="AW1548" i="1"/>
  <c r="AW1966" i="1"/>
  <c r="AW1175" i="1"/>
  <c r="AW2394" i="1"/>
  <c r="AW1531" i="1"/>
  <c r="AW2062" i="1"/>
  <c r="AW1875" i="1"/>
  <c r="AW1984" i="1"/>
  <c r="AW2190" i="1"/>
  <c r="AW2303" i="1"/>
  <c r="AW2176" i="1"/>
  <c r="AW1243" i="1"/>
  <c r="AW1780" i="1"/>
  <c r="AW1759" i="1"/>
  <c r="AW1714" i="1"/>
  <c r="AW1225" i="1"/>
  <c r="AW2011" i="1"/>
  <c r="AW1347" i="1"/>
  <c r="AW1291" i="1"/>
  <c r="AW859" i="1"/>
  <c r="AW2255" i="1"/>
  <c r="AW2206" i="1"/>
  <c r="AW1952" i="1"/>
  <c r="AW2646" i="1"/>
  <c r="AW1005" i="1"/>
  <c r="AW1385" i="1"/>
  <c r="AW2498" i="1"/>
  <c r="AW1275" i="1"/>
  <c r="AW1650" i="1"/>
  <c r="AW837" i="1"/>
  <c r="AW2411" i="1"/>
  <c r="AW2317" i="1"/>
  <c r="AW2300" i="1"/>
  <c r="AW1255" i="1"/>
  <c r="AW2661" i="1"/>
  <c r="AW1967" i="1"/>
  <c r="AW2463" i="1"/>
  <c r="AW1279" i="1"/>
  <c r="AW1743" i="1"/>
  <c r="AW2431" i="1"/>
  <c r="AW1287" i="1"/>
  <c r="AW2526" i="1"/>
  <c r="AW1427" i="1"/>
  <c r="AW1819" i="1"/>
  <c r="AW944" i="1"/>
  <c r="AW2409" i="1"/>
  <c r="AW2049" i="1"/>
  <c r="AW846" i="1"/>
  <c r="AW2668" i="1"/>
  <c r="AW1662" i="1"/>
  <c r="AW1054" i="1"/>
  <c r="AW1086" i="1"/>
  <c r="AW2535" i="1"/>
  <c r="AW1677" i="1"/>
  <c r="AW1179" i="1"/>
  <c r="AW997" i="1"/>
  <c r="AW2564" i="1"/>
  <c r="AW2414" i="1"/>
  <c r="AW1334" i="1"/>
  <c r="AW1659" i="1"/>
  <c r="AW2611" i="1"/>
  <c r="AW2279" i="1"/>
  <c r="AW2074" i="1"/>
  <c r="AW1935" i="1"/>
  <c r="AW908" i="1"/>
  <c r="AW1678" i="1"/>
  <c r="AW772" i="1"/>
  <c r="AW1428" i="1"/>
  <c r="AW1641" i="1"/>
  <c r="AW2607" i="1"/>
  <c r="AW1732" i="1"/>
  <c r="AW2574" i="1"/>
  <c r="AW1331" i="1"/>
  <c r="AW1694" i="1"/>
  <c r="AW1939" i="1"/>
  <c r="AW1957" i="1"/>
  <c r="AW2030" i="1"/>
  <c r="AW2721" i="1"/>
  <c r="AW1493" i="1"/>
  <c r="AW1300" i="1"/>
  <c r="AW1447" i="1"/>
  <c r="AW1647" i="1"/>
  <c r="AW1434" i="1"/>
  <c r="AW1009" i="1"/>
  <c r="AW2263" i="1"/>
  <c r="AW2346" i="1"/>
  <c r="AW904" i="1"/>
  <c r="AW2537" i="1"/>
  <c r="AW802" i="1"/>
  <c r="AW1253" i="1"/>
  <c r="AW1362" i="1"/>
  <c r="AW1199" i="1"/>
  <c r="AW1987" i="1"/>
  <c r="AW1209" i="1"/>
  <c r="AW2536" i="1"/>
  <c r="AW1263" i="1"/>
  <c r="AW2643" i="1"/>
  <c r="AW2516" i="1"/>
  <c r="AW2415" i="1"/>
  <c r="AW1922" i="1"/>
  <c r="AW925" i="1"/>
  <c r="AW2554" i="1"/>
  <c r="AW1660" i="1"/>
  <c r="AW2390" i="1"/>
  <c r="AW1821" i="1"/>
  <c r="AW1055" i="1"/>
  <c r="AW1078" i="1"/>
  <c r="AW1281" i="1"/>
  <c r="AW1514" i="1"/>
  <c r="AW991" i="1"/>
  <c r="AW1349" i="1"/>
  <c r="AW1429" i="1"/>
  <c r="AW2219" i="1"/>
  <c r="AW2468" i="1"/>
  <c r="AW1511" i="1"/>
  <c r="AW1398" i="1"/>
  <c r="AW2501" i="1"/>
  <c r="AW1496" i="1"/>
  <c r="AW2073" i="1"/>
  <c r="AW2704" i="1"/>
  <c r="AW1845" i="1"/>
  <c r="AW2298" i="1"/>
  <c r="AW2217" i="1"/>
  <c r="AW1583" i="1"/>
  <c r="AW1309" i="1"/>
  <c r="AW1124" i="1"/>
  <c r="AW1259" i="1"/>
  <c r="AW1911" i="1"/>
  <c r="AW1008" i="1"/>
  <c r="AW835" i="1"/>
  <c r="AW1803" i="1"/>
  <c r="AW2606" i="1"/>
  <c r="AW2494" i="1"/>
  <c r="AW1873" i="1"/>
  <c r="AW1052" i="1"/>
  <c r="AW1993" i="1"/>
  <c r="AW815" i="1"/>
  <c r="AW1353" i="1"/>
  <c r="AW1476" i="1"/>
  <c r="AW2476" i="1"/>
  <c r="AW2081" i="1"/>
  <c r="AW1876" i="1"/>
  <c r="AW1501" i="1"/>
  <c r="AW943" i="1"/>
  <c r="AW1594" i="1"/>
  <c r="AW894" i="1"/>
  <c r="AW1998" i="1"/>
  <c r="AW947" i="1"/>
  <c r="AW1964" i="1"/>
  <c r="AW1829" i="1"/>
  <c r="AW2252" i="1"/>
  <c r="AW2445" i="1"/>
  <c r="AW1184" i="1"/>
  <c r="AW1070" i="1"/>
  <c r="AW816" i="1"/>
  <c r="AW1366" i="1"/>
  <c r="AW2222" i="1"/>
  <c r="AW1323" i="1"/>
  <c r="AW2035" i="1"/>
  <c r="AW1795" i="1"/>
  <c r="AW977" i="1"/>
  <c r="AW1423" i="1"/>
  <c r="AW2444" i="1"/>
  <c r="AW998" i="1"/>
  <c r="AW2739" i="1"/>
  <c r="AW1014" i="1"/>
  <c r="AW1852" i="1"/>
  <c r="AW982" i="1"/>
  <c r="AW2239" i="1"/>
  <c r="AW1797" i="1"/>
  <c r="AW1393" i="1"/>
  <c r="AW1483" i="1"/>
  <c r="AW2156" i="1"/>
  <c r="AW1371" i="1"/>
  <c r="AW1103" i="1"/>
  <c r="AW1236" i="1"/>
  <c r="AW1896" i="1"/>
  <c r="AW2571" i="1"/>
  <c r="AW1220" i="1"/>
  <c r="AW1057" i="1"/>
  <c r="AW2202" i="1"/>
  <c r="AW2097" i="1"/>
  <c r="AW2047" i="1"/>
  <c r="AW2616" i="1"/>
  <c r="AW1018" i="1"/>
  <c r="AW1295" i="1"/>
  <c r="AW1498" i="1"/>
  <c r="AW2514" i="1"/>
  <c r="AW2711" i="1"/>
  <c r="AW2576" i="1"/>
  <c r="AW1522" i="1"/>
  <c r="AW2399" i="1"/>
  <c r="AW1395" i="1"/>
  <c r="AW2197" i="1"/>
  <c r="AW2613" i="1"/>
  <c r="AW2174" i="1"/>
  <c r="AW1627" i="1"/>
  <c r="AW1435" i="1"/>
  <c r="AW2744" i="1"/>
  <c r="AW2318" i="1"/>
  <c r="AW2652" i="1"/>
  <c r="AW1560" i="1"/>
  <c r="AW2481" i="1"/>
  <c r="AW1771" i="1"/>
  <c r="AW919" i="1"/>
  <c r="AW1303" i="1"/>
  <c r="AW1414" i="1"/>
  <c r="AW1814" i="1"/>
  <c r="AW911" i="1"/>
  <c r="AW2689" i="1"/>
  <c r="AW1968" i="1"/>
  <c r="AW2031" i="1"/>
  <c r="AW949" i="1"/>
  <c r="AW1565" i="1"/>
  <c r="AW2402" i="1"/>
  <c r="AW2590" i="1"/>
  <c r="AW2095" i="1"/>
  <c r="AW2512" i="1"/>
  <c r="AW1444" i="1"/>
  <c r="AW1168" i="1"/>
  <c r="AW2283" i="1"/>
  <c r="AW1408" i="1"/>
  <c r="AW1974" i="1"/>
  <c r="AW1847" i="1"/>
  <c r="AW1638" i="1"/>
  <c r="AW902" i="1"/>
  <c r="AW1816" i="1"/>
  <c r="AW913" i="1"/>
  <c r="AW1313" i="1"/>
  <c r="AW2727" i="1"/>
  <c r="AW2375" i="1"/>
  <c r="AW930" i="1"/>
  <c r="AW1841" i="1"/>
  <c r="AW1029" i="1"/>
  <c r="AW2345" i="1"/>
  <c r="AW2299" i="1"/>
  <c r="AW2623" i="1"/>
  <c r="AW1468" i="1"/>
  <c r="AW2493" i="1"/>
  <c r="AW1963" i="1"/>
  <c r="AW1015" i="1"/>
  <c r="AW2719" i="1"/>
  <c r="AW1887" i="1"/>
  <c r="AW2271" i="1"/>
  <c r="AW1552" i="1"/>
  <c r="AW1695" i="1"/>
  <c r="AW976" i="1"/>
  <c r="AW2105" i="1"/>
  <c r="AW863" i="1"/>
  <c r="AW2685" i="1"/>
  <c r="AW2246" i="1"/>
  <c r="AW2617" i="1"/>
  <c r="AW1639" i="1"/>
  <c r="AW1060" i="1"/>
  <c r="AW2336" i="1"/>
  <c r="AW1206" i="1"/>
  <c r="AW850" i="1"/>
  <c r="AW2027" i="1"/>
  <c r="AW900" i="1"/>
  <c r="AW2350" i="1"/>
  <c r="AW2496" i="1"/>
  <c r="AW2026" i="1"/>
  <c r="AW1332" i="1"/>
  <c r="AW1837" i="1"/>
  <c r="AW2057" i="1"/>
  <c r="AW2119" i="1"/>
  <c r="AW1177" i="1"/>
  <c r="AW1700" i="1"/>
  <c r="AW2471" i="1"/>
  <c r="AW1550" i="1"/>
  <c r="AW1989" i="1"/>
  <c r="AW2385" i="1"/>
  <c r="AW2235" i="1"/>
  <c r="AW879" i="1"/>
  <c r="AW1378" i="1"/>
  <c r="AW2388" i="1"/>
  <c r="AW2331" i="1"/>
  <c r="AW1382" i="1"/>
  <c r="AW2710" i="1"/>
  <c r="AW1622" i="1"/>
  <c r="AW1846" i="1"/>
  <c r="AW784" i="1"/>
  <c r="AW1781" i="1"/>
  <c r="AW932" i="1"/>
  <c r="AW1942" i="1"/>
  <c r="AW2170" i="1"/>
  <c r="AW2090" i="1"/>
  <c r="AW1704" i="1"/>
  <c r="AW773" i="1"/>
  <c r="AW2195" i="1"/>
  <c r="AW1856" i="1"/>
  <c r="AW1336" i="1"/>
  <c r="AW1027" i="1"/>
  <c r="AW2391" i="1"/>
  <c r="AW1908" i="1"/>
  <c r="AW2117" i="1"/>
  <c r="AW1830" i="1"/>
  <c r="AW2387" i="1"/>
  <c r="AW2406" i="1"/>
  <c r="AW814" i="1"/>
  <c r="AW2464" i="1"/>
  <c r="AW2260" i="1"/>
  <c r="AW2193" i="1"/>
  <c r="AW1764" i="1"/>
  <c r="AW1538" i="1"/>
  <c r="AW1528" i="1"/>
  <c r="AW2593" i="1"/>
  <c r="AW2472" i="1"/>
  <c r="AW1409" i="1"/>
  <c r="AW935" i="1"/>
  <c r="AW2066" i="1"/>
  <c r="AW1473" i="1"/>
  <c r="AW1238" i="1"/>
  <c r="AW2189" i="1"/>
  <c r="AW1163" i="1"/>
  <c r="AW1558" i="1"/>
  <c r="AW1178" i="1"/>
  <c r="AW899" i="1"/>
  <c r="AW1988" i="1"/>
  <c r="AW2003" i="1"/>
  <c r="AW1902" i="1"/>
  <c r="AW1242" i="1"/>
  <c r="AW2150" i="1"/>
  <c r="AW1032" i="1"/>
  <c r="AT1879" i="1"/>
  <c r="AU2755" i="1"/>
  <c r="AU2133" i="1"/>
  <c r="AU927" i="1"/>
  <c r="AU2706" i="1"/>
  <c r="AU1940" i="1"/>
  <c r="AU1982" i="1"/>
  <c r="AU786" i="1"/>
  <c r="AU976" i="1"/>
  <c r="AU2695" i="1"/>
  <c r="AU2405" i="1"/>
  <c r="AU1969" i="1"/>
  <c r="AU1299" i="1"/>
  <c r="AU2377" i="1"/>
  <c r="AU1102" i="1"/>
  <c r="AU1337" i="1"/>
  <c r="AU1691" i="1"/>
  <c r="AU2249" i="1"/>
  <c r="AU1306" i="1"/>
  <c r="AU1371" i="1"/>
  <c r="AU2674" i="1"/>
  <c r="AU859" i="1"/>
  <c r="AU2669" i="1"/>
  <c r="AU1657" i="1"/>
  <c r="AU1938" i="1"/>
  <c r="AU1213" i="1"/>
  <c r="AU1053" i="1"/>
  <c r="AU1749" i="1"/>
  <c r="AU2085" i="1"/>
  <c r="AU2256" i="1"/>
  <c r="AU2599" i="1"/>
  <c r="AU1212" i="1"/>
  <c r="AU772" i="1"/>
  <c r="AU2689" i="1"/>
  <c r="AU1735" i="1"/>
  <c r="AU1852" i="1"/>
  <c r="AU2725" i="1"/>
  <c r="AU1814" i="1"/>
  <c r="AU2662" i="1"/>
  <c r="AU2259" i="1"/>
  <c r="AU2055" i="1"/>
  <c r="AU1896" i="1"/>
  <c r="AU1419" i="1"/>
  <c r="AU1207" i="1"/>
  <c r="AU1416" i="1"/>
  <c r="AU2507" i="1"/>
  <c r="AU841" i="1"/>
  <c r="AU944" i="1"/>
  <c r="AU836" i="1"/>
  <c r="AU1385" i="1"/>
  <c r="AU2390" i="1"/>
  <c r="AU1812" i="1"/>
  <c r="AU858" i="1"/>
  <c r="AU1154" i="1"/>
  <c r="AU2146" i="1"/>
  <c r="AU2608" i="1"/>
  <c r="AU2648" i="1"/>
  <c r="AU2128" i="1"/>
  <c r="AU1242" i="1"/>
  <c r="AU1300" i="1"/>
  <c r="AU2011" i="1"/>
  <c r="AU2014" i="1"/>
  <c r="AU948" i="1"/>
  <c r="AU1311" i="1"/>
  <c r="AU2425" i="1"/>
  <c r="AU2230" i="1"/>
  <c r="AU1548" i="1"/>
  <c r="AU864" i="1"/>
  <c r="AU2034" i="1"/>
  <c r="AU2323" i="1"/>
  <c r="AU1960" i="1"/>
  <c r="AU2400" i="1"/>
  <c r="AU1175" i="1"/>
  <c r="AU1565" i="1"/>
  <c r="AU1915" i="1"/>
  <c r="AU2675" i="1"/>
  <c r="AU1220" i="1"/>
  <c r="AU1653" i="1"/>
  <c r="AU1965" i="1"/>
  <c r="AU2218" i="1"/>
  <c r="AU1974" i="1"/>
  <c r="AU2356" i="1"/>
  <c r="AU1578" i="1"/>
  <c r="AU2560" i="1"/>
  <c r="AU980" i="1"/>
  <c r="AU946" i="1"/>
  <c r="AU2735" i="1"/>
  <c r="AU1475" i="1"/>
  <c r="AU1099" i="1"/>
  <c r="AU2639" i="1"/>
  <c r="AU2598" i="1"/>
  <c r="AU1349" i="1"/>
  <c r="AU1029" i="1"/>
  <c r="AU2444" i="1"/>
  <c r="AU1314" i="1"/>
  <c r="AU1546" i="1"/>
  <c r="AU1779" i="1"/>
  <c r="AU1905" i="1"/>
  <c r="AU1347" i="1"/>
  <c r="AU1744" i="1"/>
  <c r="AU2175" i="1"/>
  <c r="AU2162" i="1"/>
  <c r="AU987" i="1"/>
  <c r="AU1954" i="1"/>
  <c r="AU2370" i="1"/>
  <c r="AU1194" i="1"/>
  <c r="AU1666" i="1"/>
  <c r="AU2686" i="1"/>
  <c r="AU1040" i="1"/>
  <c r="AU1558" i="1"/>
  <c r="AU2505" i="1"/>
  <c r="AU2559" i="1"/>
  <c r="AU2197" i="1"/>
  <c r="AU2635" i="1"/>
  <c r="AU2488" i="1"/>
  <c r="AU2394" i="1"/>
  <c r="AU2027" i="1"/>
  <c r="AU2115" i="1"/>
  <c r="AU2185" i="1"/>
  <c r="AU1845" i="1"/>
  <c r="AU1376" i="1"/>
  <c r="AU1507" i="1"/>
  <c r="AU1261" i="1"/>
  <c r="AU2420" i="1"/>
  <c r="AU1844" i="1"/>
  <c r="AU2375" i="1"/>
  <c r="AU1258" i="1"/>
  <c r="AU2005" i="1"/>
  <c r="AU2203" i="1"/>
  <c r="AU1090" i="1"/>
  <c r="AU1257" i="1"/>
  <c r="AU1658" i="1"/>
  <c r="AU1913" i="1"/>
  <c r="AU1942" i="1"/>
  <c r="AU2501" i="1"/>
  <c r="AU1046" i="1"/>
  <c r="AU1988" i="1"/>
  <c r="AU1163" i="1"/>
  <c r="AU2285" i="1"/>
  <c r="AU1344" i="1"/>
  <c r="AU2685" i="1"/>
  <c r="AU2282" i="1"/>
  <c r="AU1495" i="1"/>
  <c r="AU2513" i="1"/>
  <c r="AU919" i="1"/>
  <c r="AU2340" i="1"/>
  <c r="AU1860" i="1"/>
  <c r="AU2206" i="1"/>
  <c r="AU2336" i="1"/>
  <c r="AU2216" i="1"/>
  <c r="AU1350" i="1"/>
  <c r="AU2653" i="1"/>
  <c r="AU2492" i="1"/>
  <c r="AU2571" i="1"/>
  <c r="AU1120" i="1"/>
  <c r="AU1236" i="1"/>
  <c r="AU2223" i="1"/>
  <c r="AU1348" i="1"/>
  <c r="AU996" i="1"/>
  <c r="AU1056" i="1"/>
  <c r="AU2310" i="1"/>
  <c r="AU1132" i="1"/>
  <c r="AU2521" i="1"/>
  <c r="AU1748" i="1"/>
  <c r="AU1580" i="1"/>
  <c r="AU2087" i="1"/>
  <c r="AU1755" i="1"/>
  <c r="AU799" i="1"/>
  <c r="AU2289" i="1"/>
  <c r="AU1820" i="1"/>
  <c r="AU1562" i="1"/>
  <c r="AU2250" i="1"/>
  <c r="AU2233" i="1"/>
  <c r="AU1031" i="1"/>
  <c r="AU1094" i="1"/>
  <c r="AU808" i="1"/>
  <c r="AU2308" i="1"/>
  <c r="AU1000" i="1"/>
  <c r="AU2676" i="1"/>
  <c r="AU2142" i="1"/>
  <c r="AU2278" i="1"/>
  <c r="AU855" i="1"/>
  <c r="AU1015" i="1"/>
  <c r="AU890" i="1"/>
  <c r="AU884" i="1"/>
  <c r="AU1639" i="1"/>
  <c r="AU1201" i="1"/>
  <c r="AU931" i="1"/>
  <c r="AU1502" i="1"/>
  <c r="AU960" i="1"/>
  <c r="AU764" i="1"/>
  <c r="AU2009" i="1"/>
  <c r="AU2224" i="1"/>
  <c r="AU1074" i="1"/>
  <c r="AU1228" i="1"/>
  <c r="AU1638" i="1"/>
  <c r="AU2555" i="1"/>
  <c r="AU1476" i="1"/>
  <c r="AU1253" i="1"/>
  <c r="AU1140" i="1"/>
  <c r="AU1857" i="1"/>
  <c r="AU2350" i="1"/>
  <c r="AU1070" i="1"/>
  <c r="AU2411" i="1"/>
  <c r="AU1100" i="1"/>
  <c r="AU2529" i="1"/>
  <c r="AU2714" i="1"/>
  <c r="AU2710" i="1"/>
  <c r="AU1840" i="1"/>
  <c r="AU1077" i="1"/>
  <c r="AU2324" i="1"/>
  <c r="AU1443" i="1"/>
  <c r="AU951" i="1"/>
  <c r="AU1822" i="1"/>
  <c r="AU2174" i="1"/>
  <c r="AU1572" i="1"/>
  <c r="AU1778" i="1"/>
  <c r="AU988" i="1"/>
  <c r="AU1251" i="1"/>
  <c r="AU1367" i="1"/>
  <c r="AU2111" i="1"/>
  <c r="AU1585" i="1"/>
  <c r="AU1741" i="1"/>
  <c r="AU2628" i="1"/>
  <c r="AU1062" i="1"/>
  <c r="AU1539" i="1"/>
  <c r="AU2038" i="1"/>
  <c r="AU1379" i="1"/>
  <c r="AU1821" i="1"/>
  <c r="AU2140" i="1"/>
  <c r="AU1939" i="1"/>
  <c r="AU2147" i="1"/>
  <c r="AU1288" i="1"/>
  <c r="AU2070" i="1"/>
  <c r="AU896" i="1"/>
  <c r="AU1926" i="1"/>
  <c r="AU1043" i="1"/>
  <c r="AU2334" i="1"/>
  <c r="AU1338" i="1"/>
  <c r="AU1238" i="1"/>
  <c r="AU2079" i="1"/>
  <c r="AU1703" i="1"/>
  <c r="AU774" i="1"/>
  <c r="AU1966" i="1"/>
  <c r="AU2032" i="1"/>
  <c r="AU2122" i="1"/>
  <c r="AU1060" i="1"/>
  <c r="AU1605" i="1"/>
  <c r="AU850" i="1"/>
  <c r="AU1182" i="1"/>
  <c r="AU2603" i="1"/>
  <c r="AU1485" i="1"/>
  <c r="AU1047" i="1"/>
  <c r="AU1730" i="1"/>
  <c r="AU2699" i="1"/>
  <c r="AU1813" i="1"/>
  <c r="AU1170" i="1"/>
  <c r="AU2636" i="1"/>
  <c r="AU2307" i="1"/>
  <c r="AU1559" i="1"/>
  <c r="AU2574" i="1"/>
  <c r="AU1617" i="1"/>
  <c r="AU1445" i="1"/>
  <c r="AU1826" i="1"/>
  <c r="AU1841" i="1"/>
  <c r="AU1871" i="1"/>
  <c r="AU2393" i="1"/>
  <c r="AU1188" i="1"/>
  <c r="AU2617" i="1"/>
  <c r="AU1487" i="1"/>
  <c r="AU1846" i="1"/>
  <c r="AU1745" i="1"/>
  <c r="AU1879" i="1"/>
  <c r="AU838" i="1"/>
  <c r="AU1868" i="1"/>
  <c r="AU1322" i="1"/>
  <c r="AU1782" i="1"/>
  <c r="AU1223" i="1"/>
  <c r="AU1324" i="1"/>
  <c r="AU1518" i="1"/>
  <c r="AU922" i="1"/>
  <c r="AU2309" i="1"/>
  <c r="AU1876" i="1"/>
  <c r="AU1781" i="1"/>
  <c r="AU915" i="1"/>
  <c r="AU1019" i="1"/>
  <c r="AU1303" i="1"/>
  <c r="AU2367" i="1"/>
  <c r="AU1910" i="1"/>
  <c r="AU1217" i="1"/>
  <c r="AU2478" i="1"/>
  <c r="AU1410" i="1"/>
  <c r="AU2530" i="1"/>
  <c r="AU2482" i="1"/>
  <c r="AU1301" i="1"/>
  <c r="AU1869" i="1"/>
  <c r="AU1069" i="1"/>
  <c r="AU1819" i="1"/>
  <c r="AU2623" i="1"/>
  <c r="AU1970" i="1"/>
  <c r="AU1441" i="1"/>
  <c r="AU1141" i="1"/>
  <c r="AU1407" i="1"/>
  <c r="AU2578" i="1"/>
  <c r="AU2418" i="1"/>
  <c r="AU1312" i="1"/>
  <c r="AU781" i="1"/>
  <c r="AU2182" i="1"/>
  <c r="AU2739" i="1"/>
  <c r="AU1291" i="1"/>
  <c r="AU1426" i="1"/>
  <c r="AU1524" i="1"/>
  <c r="AU1442" i="1"/>
  <c r="AU2329" i="1"/>
  <c r="AU1459" i="1"/>
  <c r="AU1341" i="1"/>
  <c r="AU1671" i="1"/>
  <c r="AU1705" i="1"/>
  <c r="AU1434" i="1"/>
  <c r="AU2500" i="1"/>
  <c r="AU2244" i="1"/>
  <c r="AU2681" i="1"/>
  <c r="AU1690" i="1"/>
  <c r="AU2210" i="1"/>
  <c r="AU1320" i="1"/>
  <c r="AU2379" i="1"/>
  <c r="AU1537" i="1"/>
  <c r="AU941" i="1"/>
  <c r="AU1810" i="1"/>
  <c r="AU1531" i="1"/>
  <c r="AU2016" i="1"/>
  <c r="AU1224" i="1"/>
  <c r="AU1957" i="1"/>
  <c r="AU1358" i="1"/>
  <c r="AU973" i="1"/>
  <c r="AU1530" i="1"/>
  <c r="AU1662" i="1"/>
  <c r="AU1123" i="1"/>
  <c r="AU1420" i="1"/>
  <c r="AU2452" i="1"/>
  <c r="AU1981" i="1"/>
  <c r="AU1196" i="1"/>
  <c r="AU2321" i="1"/>
  <c r="AU1326" i="1"/>
  <c r="AU863" i="1"/>
  <c r="AU2003" i="1"/>
  <c r="AU1503" i="1"/>
  <c r="AU1712" i="1"/>
  <c r="AU2383" i="1"/>
  <c r="AU2275" i="1"/>
  <c r="AU1285" i="1"/>
  <c r="AU1606" i="1"/>
  <c r="AU1328" i="1"/>
  <c r="AU2368" i="1"/>
  <c r="AU2018" i="1"/>
  <c r="AU2284" i="1"/>
  <c r="AU2716" i="1"/>
  <c r="AU2426" i="1"/>
  <c r="AU1618" i="1"/>
  <c r="AU1235" i="1"/>
  <c r="AU2503" i="1"/>
  <c r="AU1646" i="1"/>
  <c r="AU1042" i="1"/>
  <c r="AU2493" i="1"/>
  <c r="AU1486" i="1"/>
  <c r="AU2506" i="1"/>
  <c r="AU2736" i="1"/>
  <c r="AU1932" i="1"/>
  <c r="AU2442" i="1"/>
  <c r="AU844" i="1"/>
  <c r="AU1611" i="1"/>
  <c r="AU2280" i="1"/>
  <c r="AU1859" i="1"/>
  <c r="AU894" i="1"/>
  <c r="AU2163" i="1"/>
  <c r="AU2075" i="1"/>
  <c r="AU1573" i="1"/>
  <c r="AU2261" i="1"/>
  <c r="AU911" i="1"/>
  <c r="AU2427" i="1"/>
  <c r="AU1595" i="1"/>
  <c r="AU1435" i="1"/>
  <c r="AU900" i="1"/>
  <c r="AU802" i="1"/>
  <c r="AU1997" i="1"/>
  <c r="AU1134" i="1"/>
  <c r="AU1908" i="1"/>
  <c r="AU1830" i="1"/>
  <c r="AU1408" i="1"/>
  <c r="AU792" i="1"/>
  <c r="AU2712" i="1"/>
  <c r="AU2303" i="1"/>
  <c r="AU1864" i="1"/>
  <c r="AU1088" i="1"/>
  <c r="AU874" i="1"/>
  <c r="AU2546" i="1"/>
  <c r="AU2351" i="1"/>
  <c r="AU1714" i="1"/>
  <c r="AU2726" i="1"/>
  <c r="AU1978" i="1"/>
  <c r="AU898" i="1"/>
  <c r="AU1893" i="1"/>
  <c r="AU1304" i="1"/>
  <c r="AU1017" i="1"/>
  <c r="AU2443" i="1"/>
  <c r="AU2532" i="1"/>
  <c r="AU1987" i="1"/>
  <c r="AU1642" i="1"/>
  <c r="AU2352" i="1"/>
  <c r="AU2752" i="1"/>
  <c r="AU2102" i="1"/>
  <c r="AU1884" i="1"/>
  <c r="AU1330" i="1"/>
  <c r="AU1390" i="1"/>
  <c r="AU2698" i="1"/>
  <c r="AU2643" i="1"/>
  <c r="AU2516" i="1"/>
  <c r="AU2758" i="1"/>
  <c r="AU1418" i="1"/>
  <c r="AU2267" i="1"/>
  <c r="AU2318" i="1"/>
  <c r="AU2190" i="1"/>
  <c r="AU2229" i="1"/>
  <c r="AU1027" i="1"/>
  <c r="AU2663" i="1"/>
  <c r="AU2176" i="1"/>
  <c r="AU1707" i="1"/>
  <c r="AU2484" i="1"/>
  <c r="AU2150" i="1"/>
  <c r="AU986" i="1"/>
  <c r="AU1124" i="1"/>
  <c r="AU1035" i="1"/>
  <c r="AU1526" i="1"/>
  <c r="AU1400" i="1"/>
  <c r="AU2580" i="1"/>
  <c r="AU2317" i="1"/>
  <c r="AU1593" i="1"/>
  <c r="AU2611" i="1"/>
  <c r="AU1393" i="1"/>
  <c r="AU1189" i="1"/>
  <c r="AU803" i="1"/>
  <c r="AU1110" i="1"/>
  <c r="AU1490" i="1"/>
  <c r="AU967" i="1"/>
  <c r="AU816" i="1"/>
  <c r="AU1309" i="1"/>
  <c r="AU2057" i="1"/>
  <c r="AU1829" i="1"/>
  <c r="AU813" i="1"/>
  <c r="AU2684" i="1"/>
  <c r="AU801" i="1"/>
  <c r="AU2543" i="1"/>
  <c r="AU2544" i="1"/>
  <c r="AU2382" i="1"/>
  <c r="AU2498" i="1"/>
  <c r="AU2112" i="1"/>
  <c r="AU2023" i="1"/>
  <c r="AU1184" i="1"/>
  <c r="AU1089" i="1"/>
  <c r="AU1856" i="1"/>
  <c r="AU2020" i="1"/>
  <c r="AU2483" i="1"/>
  <c r="AU907" i="1"/>
  <c r="AU1568" i="1"/>
  <c r="AU2489" i="1"/>
  <c r="AU2380" i="1"/>
  <c r="AU1728" i="1"/>
  <c r="AU903" i="1"/>
  <c r="AU2437" i="1"/>
  <c r="AU1492" i="1"/>
  <c r="AU1018" i="1"/>
  <c r="AU2415" i="1"/>
  <c r="AU947" i="1"/>
  <c r="AU1362" i="1"/>
  <c r="AU814" i="1"/>
  <c r="AU2564" i="1"/>
  <c r="AU1052" i="1"/>
  <c r="AU2040" i="1"/>
  <c r="AU1516" i="1"/>
  <c r="AU2221" i="1"/>
  <c r="AU1535" i="1"/>
  <c r="AU1048" i="1"/>
  <c r="AU2701" i="1"/>
  <c r="AU2519" i="1"/>
  <c r="AU2304" i="1"/>
  <c r="AU2071" i="1"/>
  <c r="AU1549" i="1"/>
  <c r="AU765" i="1"/>
  <c r="AU2537" i="1"/>
  <c r="AU2499" i="1"/>
  <c r="AU933" i="1"/>
  <c r="AU1754" i="1"/>
  <c r="AU1750" i="1"/>
  <c r="AU2688" i="1"/>
  <c r="AU1381" i="1"/>
  <c r="AU2322" i="1"/>
  <c r="AU1877" i="1"/>
  <c r="AU1496" i="1"/>
  <c r="AU848" i="1"/>
  <c r="AU1827" i="1"/>
  <c r="AU2220" i="1"/>
  <c r="AU1032" i="1"/>
  <c r="AU2406" i="1"/>
  <c r="AU2646" i="1"/>
  <c r="AU2177" i="1"/>
  <c r="AU1444" i="1"/>
  <c r="AU782" i="1"/>
  <c r="AU1319" i="1"/>
  <c r="AU2417" i="1"/>
  <c r="AU2594" i="1"/>
  <c r="AU1709" i="1"/>
  <c r="AU1244" i="1"/>
  <c r="AU849" i="1"/>
  <c r="AU2215" i="1"/>
  <c r="AU1246" i="1"/>
  <c r="AU2086" i="1"/>
  <c r="AU1958" i="1"/>
  <c r="AU1543" i="1"/>
  <c r="AU829" i="1"/>
  <c r="AU913" i="1"/>
  <c r="AU1378" i="1"/>
  <c r="AU2207" i="1"/>
  <c r="AU2679" i="1"/>
  <c r="AU1178" i="1"/>
  <c r="AU899" i="1"/>
  <c r="AU1079" i="1"/>
  <c r="AU2633" i="1"/>
  <c r="AU2151" i="1"/>
  <c r="AU2041" i="1"/>
  <c r="AU1704" i="1"/>
  <c r="AU2155" i="1"/>
  <c r="AU1983" i="1"/>
  <c r="AU1138" i="1"/>
  <c r="AU2470" i="1"/>
  <c r="AU2119" i="1"/>
  <c r="AU2252" i="1"/>
  <c r="AU2236" i="1"/>
  <c r="AU2296" i="1"/>
  <c r="AU1181" i="1"/>
  <c r="AU2595" i="1"/>
  <c r="AU1697" i="1"/>
  <c r="AU2212" i="1"/>
  <c r="AU817" i="1"/>
  <c r="AU1891" i="1"/>
  <c r="AU1759" i="1"/>
  <c r="AU1850" i="1"/>
  <c r="AU1406" i="1"/>
  <c r="AU2130" i="1"/>
  <c r="AU1583" i="1"/>
  <c r="AU1044" i="1"/>
  <c r="AU2271" i="1"/>
  <c r="AU1569" i="1"/>
  <c r="AU1920" i="1"/>
  <c r="AU1014" i="1"/>
  <c r="AU1928" i="1"/>
  <c r="AU2750" i="1"/>
  <c r="AU1389" i="1"/>
  <c r="AU2723" i="1"/>
  <c r="AU2263" i="1"/>
  <c r="AU2693" i="1"/>
  <c r="AU2026" i="1"/>
  <c r="AU1689" i="1"/>
  <c r="AU1641" i="1"/>
  <c r="AU2512" i="1"/>
  <c r="AU835" i="1"/>
  <c r="AU837" i="1"/>
  <c r="AU1005" i="1"/>
  <c r="AU1946" i="1"/>
  <c r="AU1130" i="1"/>
  <c r="AU2281" i="1"/>
  <c r="AU1554" i="1"/>
  <c r="AU1489" i="1"/>
  <c r="AU1681" i="1"/>
  <c r="AU2741" i="1"/>
  <c r="AU1693" i="1"/>
  <c r="AU2748" i="1"/>
  <c r="AU1199" i="1"/>
  <c r="AU1616" i="1"/>
  <c r="AU1678" i="1"/>
  <c r="AU1866" i="1"/>
  <c r="AU2241" i="1"/>
  <c r="AU1071" i="1"/>
  <c r="AU1172" i="1"/>
  <c r="AU990" i="1"/>
  <c r="AU2090" i="1"/>
  <c r="AU1488" i="1"/>
  <c r="AU2123" i="1"/>
  <c r="AU1118" i="1"/>
  <c r="AU2084" i="1"/>
  <c r="AU2002" i="1"/>
  <c r="AU904" i="1"/>
  <c r="AU2704" i="1"/>
  <c r="AU2196" i="1"/>
  <c r="AU952" i="1"/>
  <c r="AU880" i="1"/>
  <c r="AU2298" i="1"/>
  <c r="AU2283" i="1"/>
  <c r="AU1801" i="1"/>
  <c r="AU2554" i="1"/>
  <c r="AU2095" i="1"/>
  <c r="AU1594" i="1"/>
  <c r="AU1276" i="1"/>
  <c r="AU2445" i="1"/>
  <c r="AU1336" i="1"/>
  <c r="AU2753" i="1"/>
  <c r="AU2247" i="1"/>
  <c r="AU1155" i="1"/>
  <c r="AU2591" i="1"/>
  <c r="AU1234" i="1"/>
  <c r="AU1273" i="1"/>
  <c r="AU1921" i="1"/>
  <c r="AU770" i="1"/>
  <c r="AU2305" i="1"/>
  <c r="AU1131" i="1"/>
  <c r="AU1302" i="1"/>
  <c r="AU1295" i="1"/>
  <c r="AU1695" i="1"/>
  <c r="AU1271" i="1"/>
  <c r="AU1925" i="1"/>
  <c r="AU1874" i="1"/>
  <c r="AU2389" i="1"/>
  <c r="AU763" i="1"/>
  <c r="AU1065" i="1"/>
  <c r="AU2461" i="1"/>
  <c r="AU2039" i="1"/>
  <c r="AU1963" i="1"/>
  <c r="AU2125" i="1"/>
  <c r="AU2670" i="1"/>
  <c r="AU1791" i="1"/>
  <c r="AU2534" i="1"/>
  <c r="AU1339" i="1"/>
  <c r="AU2451" i="1"/>
  <c r="AU1737" i="1"/>
  <c r="AU1117" i="1"/>
  <c r="AU1414" i="1"/>
  <c r="AU1943" i="1"/>
  <c r="AU1725" i="1"/>
  <c r="AU1009" i="1"/>
  <c r="AU1501" i="1"/>
  <c r="AU2117" i="1"/>
  <c r="AU2536" i="1"/>
  <c r="AU1332" i="1"/>
  <c r="AU1423" i="1"/>
  <c r="AU1466" i="1"/>
  <c r="AU2391" i="1"/>
  <c r="AU1428" i="1"/>
  <c r="AU2097" i="1"/>
  <c r="AU2047" i="1"/>
  <c r="AU1403" i="1"/>
  <c r="AU1243" i="1"/>
  <c r="AU2630" i="1"/>
  <c r="AU2116" i="1"/>
  <c r="AU1780" i="1"/>
  <c r="AU1183" i="1"/>
  <c r="AU2178" i="1"/>
  <c r="AU2650" i="1"/>
  <c r="AU2439" i="1"/>
  <c r="AU1911" i="1"/>
  <c r="AU2607" i="1"/>
  <c r="AU2183" i="1"/>
  <c r="AU2721" i="1"/>
  <c r="AU1952" i="1"/>
  <c r="AU1831" i="1"/>
  <c r="AU2369" i="1"/>
  <c r="AS2369" i="1"/>
  <c r="AU2742" i="1"/>
  <c r="AS2742" i="1"/>
  <c r="AS1725" i="1"/>
  <c r="AT1725" i="1"/>
  <c r="AW1822" i="1"/>
  <c r="AW1222" i="1"/>
  <c r="AU1449" i="1"/>
  <c r="AU2217" i="1"/>
  <c r="AW1419" i="1"/>
  <c r="AU1028" i="1"/>
  <c r="AU1335" i="1"/>
  <c r="AU778" i="1"/>
  <c r="AU1179" i="1"/>
  <c r="AU1049" i="1"/>
  <c r="AU1615" i="1"/>
  <c r="AU2618" i="1"/>
  <c r="AU2724" i="1"/>
  <c r="AU2354" i="1"/>
  <c r="AU2269" i="1"/>
  <c r="AU1723" i="1"/>
  <c r="AU1415" i="1"/>
  <c r="AU2001" i="1"/>
  <c r="AU1765" i="1"/>
  <c r="AU2649" i="1"/>
  <c r="AU1976" i="1"/>
  <c r="AU761" i="1"/>
  <c r="AU830" i="1"/>
  <c r="AU2454" i="1"/>
  <c r="AU2610" i="1"/>
  <c r="AU2033" i="1"/>
  <c r="AU827" i="1"/>
  <c r="AU1523" i="1"/>
  <c r="AU1656" i="1"/>
  <c r="AU2545" i="1"/>
  <c r="AU942" i="1"/>
  <c r="AU1542" i="1"/>
  <c r="AU1787" i="1"/>
  <c r="AU1511" i="1"/>
  <c r="AU975" i="1"/>
  <c r="AU1386" i="1"/>
  <c r="AU957" i="1"/>
  <c r="AU1359" i="1"/>
  <c r="AU979" i="1"/>
  <c r="AU923" i="1"/>
  <c r="AU2255" i="1"/>
  <c r="AU2680" i="1"/>
  <c r="AU2520" i="1"/>
  <c r="AU2667" i="1"/>
  <c r="AU1145" i="1"/>
  <c r="AU2523" i="1"/>
  <c r="AU2262" i="1"/>
  <c r="AU1176" i="1"/>
  <c r="AU1343" i="1"/>
  <c r="AU1717" i="1"/>
  <c r="AU2542" i="1"/>
  <c r="AU1599" i="1"/>
  <c r="AU2433" i="1"/>
  <c r="AU929" i="1"/>
  <c r="AU916" i="1"/>
  <c r="AU992" i="1"/>
  <c r="AU1498" i="1"/>
  <c r="AU2552" i="1"/>
  <c r="AU1508" i="1"/>
  <c r="AU2708" i="1"/>
  <c r="AU1158" i="1"/>
  <c r="AU2291" i="1"/>
  <c r="AU2173" i="1"/>
  <c r="AU1479" i="1"/>
  <c r="AU2421" i="1"/>
  <c r="AU1105" i="1"/>
  <c r="AU2413" i="1"/>
  <c r="AU2126" i="1"/>
  <c r="AU2620" i="1"/>
  <c r="AU1051" i="1"/>
  <c r="AU971" i="1"/>
  <c r="AU958" i="1"/>
  <c r="AU1240" i="1"/>
  <c r="AU1038" i="1"/>
  <c r="AU1076" i="1"/>
  <c r="AU950" i="1"/>
  <c r="AU1321" i="1"/>
  <c r="AU1944" i="1"/>
  <c r="AU1431" i="1"/>
  <c r="AU2672" i="1"/>
  <c r="AU2759" i="1"/>
  <c r="AU2361" i="1"/>
  <c r="AU1534" i="1"/>
  <c r="AU2025" i="1"/>
  <c r="AU2587" i="1"/>
  <c r="AU1636" i="1"/>
  <c r="AU1250" i="1"/>
  <c r="AU2431" i="1"/>
  <c r="AU2137" i="1"/>
  <c r="AU2101" i="1"/>
  <c r="AU1977" i="1"/>
  <c r="AU1058" i="1"/>
  <c r="AU1596" i="1"/>
  <c r="AU834" i="1"/>
  <c r="AU1785" i="1"/>
  <c r="AU875" i="1"/>
  <c r="AU1644" i="1"/>
  <c r="AU1881" i="1"/>
  <c r="AU2362" i="1"/>
  <c r="AU1272" i="1"/>
  <c r="AU2344" i="1"/>
  <c r="AU1111" i="1"/>
  <c r="AU1239" i="1"/>
  <c r="AU1547" i="1"/>
  <c r="AU2645" i="1"/>
  <c r="AU869" i="1"/>
  <c r="AU2619" i="1"/>
  <c r="AU1003" i="1"/>
  <c r="AU2551" i="1"/>
  <c r="AU1560" i="1"/>
  <c r="AU924" i="1"/>
  <c r="AU846" i="1"/>
  <c r="AU1971" i="1"/>
  <c r="AU820" i="1"/>
  <c r="AU2615" i="1"/>
  <c r="AU1597" i="1"/>
  <c r="AU1967" i="1"/>
  <c r="AU2171" i="1"/>
  <c r="AU767" i="1"/>
  <c r="AU1591" i="1"/>
  <c r="AU1198" i="1"/>
  <c r="AU1672" i="1"/>
  <c r="AU2453" i="1"/>
  <c r="AU906" i="1"/>
  <c r="AU2127" i="1"/>
  <c r="AU1232" i="1"/>
  <c r="AU1545" i="1"/>
  <c r="AU1237" i="1"/>
  <c r="AU1097" i="1"/>
  <c r="AU1945" i="1"/>
  <c r="AU1148" i="1"/>
  <c r="AU1494" i="1"/>
  <c r="AU2700" i="1"/>
  <c r="AU2213" i="1"/>
  <c r="AU954" i="1"/>
  <c r="AU1587" i="1"/>
  <c r="AU2738" i="1"/>
  <c r="AU1227" i="1"/>
  <c r="AU2527" i="1"/>
  <c r="AU2722" i="1"/>
  <c r="AU1225" i="1"/>
  <c r="AU1329" i="1"/>
  <c r="AU1951" i="1"/>
  <c r="AU2504" i="1"/>
  <c r="AU2184" i="1"/>
  <c r="AU2290" i="1"/>
  <c r="AU2540" i="1"/>
  <c r="AU1310" i="1"/>
  <c r="AU1093" i="1"/>
  <c r="AU2191" i="1"/>
  <c r="AU1471" i="1"/>
  <c r="AU825" i="1"/>
  <c r="AU2609" i="1"/>
  <c r="AU1073" i="1"/>
  <c r="AU1136" i="1"/>
  <c r="AU1842" i="1"/>
  <c r="AU1146" i="1"/>
  <c r="AU2572" i="1"/>
  <c r="AU842" i="1"/>
  <c r="AU1763" i="1"/>
  <c r="AU1143" i="1"/>
  <c r="AU1669" i="1"/>
  <c r="AU1133" i="1"/>
  <c r="AU1575" i="1"/>
  <c r="AU1598" i="1"/>
  <c r="AU1688" i="1"/>
  <c r="AU2720" i="1"/>
  <c r="AU934" i="1"/>
  <c r="AU762" i="1"/>
  <c r="AU2557" i="1"/>
  <c r="AU2637" i="1"/>
  <c r="AU2311" i="1"/>
  <c r="AU974" i="1"/>
  <c r="AU1279" i="1"/>
  <c r="AU1506" i="1"/>
  <c r="AU1433" i="1"/>
  <c r="AU1931" i="1"/>
  <c r="AU2717" i="1"/>
  <c r="AU1255" i="1"/>
  <c r="AU1586" i="1"/>
  <c r="AU2563" i="1"/>
  <c r="AU1280" i="1"/>
  <c r="AU2757" i="1"/>
  <c r="AU2089" i="1"/>
  <c r="AU2019" i="1"/>
  <c r="AU2416" i="1"/>
  <c r="AU1975" i="1"/>
  <c r="AU2641" i="1"/>
  <c r="AU1927" i="1"/>
  <c r="AU1169" i="1"/>
  <c r="AU2744" i="1"/>
  <c r="AU2601" i="1"/>
  <c r="AU2192" i="1"/>
  <c r="AU1752" i="1"/>
  <c r="AU1865" i="1"/>
  <c r="AU978" i="1"/>
  <c r="AU1061" i="1"/>
  <c r="AU1980" i="1"/>
  <c r="AU1769" i="1"/>
  <c r="AU2575" i="1"/>
  <c r="AU1409" i="1"/>
  <c r="AU1959" i="1"/>
  <c r="AU1454" i="1"/>
  <c r="AU2209" i="1"/>
  <c r="AU2103" i="1"/>
  <c r="AU2517" i="1"/>
  <c r="AU1098" i="1"/>
  <c r="AU1113" i="1"/>
  <c r="AU2098" i="1"/>
  <c r="AU2526" i="1"/>
  <c r="AU1645" i="1"/>
  <c r="AU2459" i="1"/>
  <c r="AU1422" i="1"/>
  <c r="AU2604" i="1"/>
  <c r="AU2172" i="1"/>
  <c r="AU1177" i="1"/>
  <c r="AU1734" i="1"/>
  <c r="AU2042" i="1"/>
  <c r="AU1361" i="1"/>
  <c r="AU1392" i="1"/>
  <c r="AU806" i="1"/>
  <c r="AU2342" i="1"/>
  <c r="AU949" i="1"/>
  <c r="AU2711" i="1"/>
  <c r="AU878" i="1"/>
  <c r="AU1848" i="1"/>
  <c r="AU1161" i="1"/>
  <c r="AU1811" i="1"/>
  <c r="AU2293" i="1"/>
  <c r="AU2707" i="1"/>
  <c r="AU1370" i="1"/>
  <c r="AU810" i="1"/>
  <c r="AU2525" i="1"/>
  <c r="AU1941" i="1"/>
  <c r="AU1679" i="1"/>
  <c r="AU1901" i="1"/>
  <c r="AU1815" i="1"/>
  <c r="AU2136" i="1"/>
  <c r="AU1473" i="1"/>
  <c r="AU2466" i="1"/>
  <c r="AU1664" i="1"/>
  <c r="AU873" i="1"/>
  <c r="AU2539" i="1"/>
  <c r="AU1333" i="1"/>
  <c r="AU1308" i="1"/>
  <c r="AU882" i="1"/>
  <c r="AU2169" i="1"/>
  <c r="AU2017" i="1"/>
  <c r="AU1041" i="1"/>
  <c r="AU819" i="1"/>
  <c r="AU1761" i="1"/>
  <c r="AU2365" i="1"/>
  <c r="AU2565" i="1"/>
  <c r="AU2473" i="1"/>
  <c r="AU1156" i="1"/>
  <c r="AU2063" i="1"/>
  <c r="AU2251" i="1"/>
  <c r="AU818" i="1"/>
  <c r="AU2268" i="1"/>
  <c r="AU2399" i="1"/>
  <c r="AU1372" i="1"/>
  <c r="AU1222" i="1"/>
  <c r="AU1544" i="1"/>
  <c r="AU2522" i="1"/>
  <c r="AU1660" i="1"/>
  <c r="AU977" i="1"/>
  <c r="AU2325" i="1"/>
  <c r="AU839" i="1"/>
  <c r="AU2548" i="1"/>
  <c r="AU1519" i="1"/>
  <c r="AU2074" i="1"/>
  <c r="AU851" i="1"/>
  <c r="AU1022" i="1"/>
  <c r="AU953" i="1"/>
  <c r="AU1894" i="1"/>
  <c r="AU845" i="1"/>
  <c r="AU1463" i="1"/>
  <c r="AU1719" i="1"/>
  <c r="AU1564" i="1"/>
  <c r="AU1654" i="1"/>
  <c r="AU2198" i="1"/>
  <c r="AU2692" i="1"/>
  <c r="AU2403" i="1"/>
  <c r="AU1930" i="1"/>
  <c r="AU815" i="1"/>
  <c r="AU1119" i="1"/>
  <c r="AU2480" i="1"/>
  <c r="AU1619" i="1"/>
  <c r="AU2657" i="1"/>
  <c r="AU1680" i="1"/>
  <c r="AU1267" i="1"/>
  <c r="AU1889" i="1"/>
  <c r="AU1776" i="1"/>
  <c r="AU2091" i="1"/>
  <c r="AU892" i="1"/>
  <c r="AU1555" i="1"/>
  <c r="AU2550" i="1"/>
  <c r="AU2083" i="1"/>
  <c r="AU2497" i="1"/>
  <c r="AU2273" i="1"/>
  <c r="AU1045" i="1"/>
  <c r="AU1249" i="1"/>
  <c r="AU2549" i="1"/>
  <c r="AU1906" i="1"/>
  <c r="AU1159" i="1"/>
  <c r="AU2015" i="1"/>
  <c r="AU866" i="1"/>
  <c r="AU2067" i="1"/>
  <c r="AU1050" i="1"/>
  <c r="AU2579" i="1"/>
  <c r="AU1325" i="1"/>
  <c r="AU2204" i="1"/>
  <c r="AU2294" i="1"/>
  <c r="AU1517" i="1"/>
  <c r="AU1651" i="1"/>
  <c r="AU1265" i="1"/>
  <c r="AU2205" i="1"/>
  <c r="AU1581" i="1"/>
  <c r="AU1480" i="1"/>
  <c r="AU2388" i="1"/>
  <c r="AU832" i="1"/>
  <c r="AU1603" i="1"/>
  <c r="AU1160" i="1"/>
  <c r="AU2143" i="1"/>
  <c r="AU889" i="1"/>
  <c r="AU2585" i="1"/>
  <c r="AU1096" i="1"/>
  <c r="AU1614" i="1"/>
  <c r="AU1095" i="1"/>
  <c r="AU2589" i="1"/>
  <c r="AU2069" i="1"/>
  <c r="AU1989" i="1"/>
  <c r="AU2730" i="1"/>
  <c r="AU2614" i="1"/>
  <c r="AU2286" i="1"/>
  <c r="AU1673" i="1"/>
  <c r="AU2272" i="1"/>
  <c r="AU1733" i="1"/>
  <c r="AU1520" i="1"/>
  <c r="AU865" i="1"/>
  <c r="AU1736" i="1"/>
  <c r="AU2600" i="1"/>
  <c r="AU2566" i="1"/>
  <c r="AU1527" i="1"/>
  <c r="AU2051" i="1"/>
  <c r="AU1315" i="1"/>
  <c r="AU1437" i="1"/>
  <c r="AU1447" i="1"/>
  <c r="AU2652" i="1"/>
  <c r="AU784" i="1"/>
  <c r="AU1078" i="1"/>
  <c r="AU2347" i="1"/>
  <c r="AU2131" i="1"/>
  <c r="AU872" i="1"/>
  <c r="AU888" i="1"/>
  <c r="AU1010" i="1"/>
  <c r="AU938" i="1"/>
  <c r="AU1427" i="1"/>
  <c r="AU1063" i="1"/>
  <c r="AU1152" i="1"/>
  <c r="AU1399" i="1"/>
  <c r="AU1746" i="1"/>
  <c r="AU1440" i="1"/>
  <c r="AU1068" i="1"/>
  <c r="AU2008" i="1"/>
  <c r="AU1863" i="1"/>
  <c r="AU928" i="1"/>
  <c r="AU1438" i="1"/>
  <c r="AU1823" i="1"/>
  <c r="AU2412" i="1"/>
  <c r="AU1929" i="1"/>
  <c r="AU1515" i="1"/>
  <c r="AU1151" i="1"/>
  <c r="AU2495" i="1"/>
  <c r="AU2100" i="1"/>
  <c r="AU1661" i="1"/>
  <c r="AU2161" i="1"/>
  <c r="AU2569" i="1"/>
  <c r="AU1103" i="1"/>
  <c r="AU1396" i="1"/>
  <c r="AU1887" i="1"/>
  <c r="AU1016" i="1"/>
  <c r="AU1020" i="1"/>
  <c r="AU962" i="1"/>
  <c r="AU1195" i="1"/>
  <c r="AU1171" i="1"/>
  <c r="AU1186" i="1"/>
  <c r="AU2094" i="1"/>
  <c r="AU995" i="1"/>
  <c r="AU1888" i="1"/>
  <c r="AU885" i="1"/>
  <c r="AU1613" i="1"/>
  <c r="AU2651" i="1"/>
  <c r="AU1357" i="1"/>
  <c r="AU2010" i="1"/>
  <c r="AU1652" i="1"/>
  <c r="AU1284" i="1"/>
  <c r="AU2315" i="1"/>
  <c r="AU805" i="1"/>
  <c r="AU1623" i="1"/>
  <c r="AU860" i="1"/>
  <c r="AU2656" i="1"/>
  <c r="AU2319" i="1"/>
  <c r="AU1588" i="1"/>
  <c r="AU1173" i="1"/>
  <c r="AU843" i="1"/>
  <c r="AU1327" i="1"/>
  <c r="AU1139" i="1"/>
  <c r="AU1481" i="1"/>
  <c r="AU1861" i="1"/>
  <c r="AU2702" i="1"/>
  <c r="AU2264" i="1"/>
  <c r="AU909" i="1"/>
  <c r="AU932" i="1"/>
  <c r="AU804" i="1"/>
  <c r="AU1191" i="1"/>
  <c r="AU1949" i="1"/>
  <c r="AU1818" i="1"/>
  <c r="AU1497" i="1"/>
  <c r="AU2422" i="1"/>
  <c r="AU1297" i="1"/>
  <c r="AU2199" i="1"/>
  <c r="AU1364" i="1"/>
  <c r="AU1532" i="1"/>
  <c r="AU1635" i="1"/>
  <c r="AU991" i="1"/>
  <c r="AU2316" i="1"/>
  <c r="AU1439" i="1"/>
  <c r="AU1115" i="1"/>
  <c r="AU2226" i="1"/>
  <c r="AU1924" i="1"/>
  <c r="AU2728" i="1"/>
  <c r="AU2031" i="1"/>
  <c r="AU787" i="1"/>
  <c r="AU2508" i="1"/>
  <c r="AU2077" i="1"/>
  <c r="AU2248" i="1"/>
  <c r="AU1353" i="1"/>
  <c r="AU2078" i="1"/>
  <c r="AU1918" i="1"/>
  <c r="AU1128" i="1"/>
  <c r="AU1726" i="1"/>
  <c r="AU2683" i="1"/>
  <c r="AU1665" i="1"/>
  <c r="AU1721" i="1"/>
  <c r="AU1640" i="1"/>
  <c r="AU963" i="1"/>
  <c r="AU2745" i="1"/>
  <c r="AU1724" i="1"/>
  <c r="AU1994" i="1"/>
  <c r="AU2330" i="1"/>
  <c r="AU1482" i="1"/>
  <c r="AU2475" i="1"/>
  <c r="AU1453" i="1"/>
  <c r="AU2164" i="1"/>
  <c r="AU2573" i="1"/>
  <c r="AU2138" i="1"/>
  <c r="AU964" i="1"/>
  <c r="AU1937" i="1"/>
  <c r="AU2642" i="1"/>
  <c r="AU2541" i="1"/>
  <c r="AU2592" i="1"/>
  <c r="AU1064" i="1"/>
  <c r="AU1790" i="1"/>
  <c r="AU1037" i="1"/>
  <c r="AU1206" i="1"/>
  <c r="AU790" i="1"/>
  <c r="AU1720" i="1"/>
  <c r="AU2246" i="1"/>
  <c r="AU1153" i="1"/>
  <c r="AU2740" i="1"/>
  <c r="AU2385" i="1"/>
  <c r="AU1757" i="1"/>
  <c r="AU1552" i="1"/>
  <c r="AU824" i="1"/>
  <c r="AU2299" i="1"/>
  <c r="AU783" i="1"/>
  <c r="AU854" i="1"/>
  <c r="AU2139" i="1"/>
  <c r="AU1620" i="1"/>
  <c r="AU1374" i="1"/>
  <c r="AU1144" i="1"/>
  <c r="AU1716" i="1"/>
  <c r="AU1252" i="1"/>
  <c r="AU1149" i="1"/>
  <c r="AU1631" i="1"/>
  <c r="AU1622" i="1"/>
  <c r="AU2709" i="1"/>
  <c r="AU2194" i="1"/>
  <c r="AU969" i="1"/>
  <c r="AU1895" i="1"/>
  <c r="AU2141" i="1"/>
  <c r="AU1996" i="1"/>
  <c r="AU2238" i="1"/>
  <c r="AU1525" i="1"/>
  <c r="AU1950" i="1"/>
  <c r="AU1193" i="1"/>
  <c r="AU2457" i="1"/>
  <c r="AU2733" i="1"/>
  <c r="AU2195" i="1"/>
  <c r="AU1773" i="1"/>
  <c r="AU2265" i="1"/>
  <c r="AU1923" i="1"/>
  <c r="AU1215" i="1"/>
  <c r="AU1607" i="1"/>
  <c r="AU2593" i="1"/>
  <c r="AU2000" i="1"/>
  <c r="AU1084" i="1"/>
  <c r="AU1382" i="1"/>
  <c r="AU2410" i="1"/>
  <c r="AU1137" i="1"/>
  <c r="AU2254" i="1"/>
  <c r="AU2312" i="1"/>
  <c r="AU1317" i="1"/>
  <c r="AU1557" i="1"/>
  <c r="AU1626" i="1"/>
  <c r="AU2153" i="1"/>
  <c r="AU2481" i="1"/>
  <c r="AU1627" i="1"/>
  <c r="AU2751" i="1"/>
  <c r="AU1764" i="1"/>
  <c r="AU1030" i="1"/>
  <c r="AU1872" i="1"/>
  <c r="AU2314" i="1"/>
  <c r="AU2287" i="1"/>
  <c r="AU2120" i="1"/>
  <c r="AU1634" i="1"/>
  <c r="AU1085" i="1"/>
  <c r="AU2760" i="1"/>
  <c r="AU2327" i="1"/>
  <c r="AU1091" i="1"/>
  <c r="AU1898" i="1"/>
  <c r="AU1843" i="1"/>
  <c r="AU2245" i="1"/>
  <c r="AU821" i="1"/>
  <c r="AU2553" i="1"/>
  <c r="AU847" i="1"/>
  <c r="AU2404" i="1"/>
  <c r="AU1083" i="1"/>
  <c r="AU905" i="1"/>
  <c r="AU1283" i="1"/>
  <c r="AU2056" i="1"/>
  <c r="AU1824" i="1"/>
  <c r="AU2384" i="1"/>
  <c r="AU2485" i="1"/>
  <c r="AU2664" i="1"/>
  <c r="AU1797" i="1"/>
  <c r="AU1584" i="1"/>
  <c r="AU1477" i="1"/>
  <c r="AU2626" i="1"/>
  <c r="AU1174" i="1"/>
  <c r="AU961" i="1"/>
  <c r="AU1230" i="1"/>
  <c r="AU1875" i="1"/>
  <c r="AU1979" i="1"/>
  <c r="AU1001" i="1"/>
  <c r="AU1026" i="1"/>
  <c r="AU1589" i="1"/>
  <c r="AU2438" i="1"/>
  <c r="AU2621" i="1"/>
  <c r="AU2292" i="1"/>
  <c r="AU1685" i="1"/>
  <c r="AU1886" i="1"/>
  <c r="AU1885" i="1"/>
  <c r="AU2432" i="1"/>
  <c r="AU2602" i="1"/>
  <c r="AU2715" i="1"/>
  <c r="AU2167" i="1"/>
  <c r="AU1878" i="1"/>
  <c r="AU1104" i="1"/>
  <c r="AU2227" i="1"/>
  <c r="AU793" i="1"/>
  <c r="AU1375" i="1"/>
  <c r="AU1775" i="1"/>
  <c r="AU1108" i="1"/>
  <c r="AU2528" i="1"/>
  <c r="AU867" i="1"/>
  <c r="AU2371" i="1"/>
  <c r="AU2081" i="1"/>
  <c r="AU1401" i="1"/>
  <c r="AU1789" i="1"/>
  <c r="AU2170" i="1"/>
  <c r="AU970" i="1"/>
  <c r="AU2366" i="1"/>
  <c r="AU982" i="1"/>
  <c r="AU2110" i="1"/>
  <c r="AU1935" i="1"/>
  <c r="AU2277" i="1"/>
  <c r="AU2148" i="1"/>
  <c r="AU2160" i="1"/>
  <c r="AU1698" i="1"/>
  <c r="AU883" i="1"/>
  <c r="AU2065" i="1"/>
  <c r="AU1655" i="1"/>
  <c r="AU840" i="1"/>
  <c r="AU2022" i="1"/>
  <c r="AU2455" i="1"/>
  <c r="AU921" i="1"/>
  <c r="AU1760" i="1"/>
  <c r="AU1135" i="1"/>
  <c r="AU1854" i="1"/>
  <c r="AU1425" i="1"/>
  <c r="AU852" i="1"/>
  <c r="AU2647" i="1"/>
  <c r="AU1166" i="1"/>
  <c r="AU912" i="1"/>
  <c r="AU1817" i="1"/>
  <c r="AU2673" i="1"/>
  <c r="AU2655" i="1"/>
  <c r="AU2654" i="1"/>
  <c r="AU1630" i="1"/>
  <c r="AU2099" i="1"/>
  <c r="AU1774" i="1"/>
  <c r="AU2586" i="1"/>
  <c r="AU1446" i="1"/>
  <c r="AU809" i="1"/>
  <c r="AU2104" i="1"/>
  <c r="AU2168" i="1"/>
  <c r="AU2297" i="1"/>
  <c r="AU1600" i="1"/>
  <c r="AU1241" i="1"/>
  <c r="AU1129" i="1"/>
  <c r="AU2012" i="1"/>
  <c r="AU1916" i="1"/>
  <c r="AU1647" i="1"/>
  <c r="AU1770" i="1"/>
  <c r="AU1346" i="1"/>
  <c r="AU2134" i="1"/>
  <c r="AU1505" i="1"/>
  <c r="AU1287" i="1"/>
  <c r="AU2211" i="1"/>
  <c r="AU798" i="1"/>
  <c r="AU1218" i="1"/>
  <c r="AU1208" i="1"/>
  <c r="AU1211" i="1"/>
  <c r="AU768" i="1"/>
  <c r="AU2253" i="1"/>
  <c r="AU1835" i="1"/>
  <c r="AU2696" i="1"/>
  <c r="AU2082" i="1"/>
  <c r="AU811" i="1"/>
  <c r="AU2436" i="1"/>
  <c r="AU1277" i="1"/>
  <c r="AU1417" i="1"/>
  <c r="AU1013" i="1"/>
  <c r="AU2045" i="1"/>
  <c r="AU2061" i="1"/>
  <c r="AU1870" i="1"/>
  <c r="AU1675" i="1"/>
  <c r="AU1214" i="1"/>
  <c r="AU1729" i="1"/>
  <c r="AU1397" i="1"/>
  <c r="AU2531" i="1"/>
  <c r="AU1574" i="1"/>
  <c r="AU2320" i="1"/>
  <c r="AU2243" i="1"/>
  <c r="AU2533" i="1"/>
  <c r="AU2494" i="1"/>
  <c r="AU1649" i="1"/>
  <c r="AU1936" i="1"/>
  <c r="AU920" i="1"/>
  <c r="AU2363" i="1"/>
  <c r="AU2154" i="1"/>
  <c r="AU1738" i="1"/>
  <c r="AU2479" i="1"/>
  <c r="AU822" i="1"/>
  <c r="AU1825" i="1"/>
  <c r="AU2242" i="1"/>
  <c r="AU2258" i="1"/>
  <c r="AU1394" i="1"/>
  <c r="AU994" i="1"/>
  <c r="AU1164" i="1"/>
  <c r="AU1985" i="1"/>
  <c r="AU1363" i="1"/>
  <c r="AU1766" i="1"/>
  <c r="AU1185" i="1"/>
  <c r="AU881" i="1"/>
  <c r="AU2644" i="1"/>
  <c r="AU1838" i="1"/>
  <c r="AU1391" i="1"/>
  <c r="AU1696" i="1"/>
  <c r="AU1701" i="1"/>
  <c r="AU1579" i="1"/>
  <c r="AU807" i="1"/>
  <c r="AU893" i="1"/>
  <c r="AU2149" i="1"/>
  <c r="AU2360" i="1"/>
  <c r="AU901" i="1"/>
  <c r="AU1984" i="1"/>
  <c r="AU1786" i="1"/>
  <c r="AU1387" i="1"/>
  <c r="AU2187" i="1"/>
  <c r="AU1075" i="1"/>
  <c r="AU1873" i="1"/>
  <c r="AU1282" i="1"/>
  <c r="AU989" i="1"/>
  <c r="AU2396" i="1"/>
  <c r="AU2331" i="1"/>
  <c r="AU871" i="1"/>
  <c r="AU1478" i="1"/>
  <c r="AU2035" i="1"/>
  <c r="AU2514" i="1"/>
  <c r="AU1187" i="1"/>
  <c r="AU1474" i="1"/>
  <c r="AU1107" i="1"/>
  <c r="AU2189" i="1"/>
  <c r="AU2193" i="1"/>
  <c r="AU1816" i="1"/>
  <c r="AU939" i="1"/>
  <c r="AU2471" i="1"/>
  <c r="AU2144" i="1"/>
  <c r="AU1504" i="1"/>
  <c r="AU2345" i="1"/>
  <c r="AU1087" i="1"/>
  <c r="AU918" i="1"/>
  <c r="AU2511" i="1"/>
  <c r="AU2424" i="1"/>
  <c r="AU2357" i="1"/>
  <c r="AU1351" i="1"/>
  <c r="AU1686" i="1"/>
  <c r="AU868" i="1"/>
  <c r="AU1493" i="1"/>
  <c r="AU2037" i="1"/>
  <c r="AU1294" i="1"/>
  <c r="AU1510" i="1"/>
  <c r="AU870" i="1"/>
  <c r="AU2666" i="1"/>
  <c r="AU1080" i="1"/>
  <c r="AU2665" i="1"/>
  <c r="AU1602" i="1"/>
  <c r="AU1999" i="1"/>
  <c r="AU1601" i="1"/>
  <c r="AU1114" i="1"/>
  <c r="AU968" i="1"/>
  <c r="AU2705" i="1"/>
  <c r="AU2179" i="1"/>
  <c r="AU1800" i="1"/>
  <c r="AU2328" i="1"/>
  <c r="AU2450" i="1"/>
  <c r="AU1270" i="1"/>
  <c r="AU1633" i="1"/>
  <c r="AU1625" i="1"/>
  <c r="AU1909" i="1"/>
  <c r="AU1683" i="1"/>
  <c r="AU2671" i="1"/>
  <c r="AU1059" i="1"/>
  <c r="AU1313" i="1"/>
  <c r="AU1538" i="1"/>
  <c r="AU1687" i="1"/>
  <c r="AU1962" i="1"/>
  <c r="AU943" i="1"/>
  <c r="AU2202" i="1"/>
  <c r="AU2677" i="1"/>
  <c r="AU965" i="1"/>
  <c r="AU1483" i="1"/>
  <c r="AU2756" i="1"/>
  <c r="AU1412" i="1"/>
  <c r="AU2627" i="1"/>
  <c r="AU1293" i="1"/>
  <c r="AU2030" i="1"/>
  <c r="AU812" i="1"/>
  <c r="AU2260" i="1"/>
  <c r="AU2121" i="1"/>
  <c r="AU1054" i="1"/>
  <c r="AU2343" i="1"/>
  <c r="AU1794" i="1"/>
  <c r="AU1986" i="1"/>
  <c r="AU2524" i="1"/>
  <c r="AU2113" i="1"/>
  <c r="AU1556" i="1"/>
  <c r="AU1278" i="1"/>
  <c r="AU2577" i="1"/>
  <c r="AU2062" i="1"/>
  <c r="AU2713" i="1"/>
  <c r="AU2066" i="1"/>
  <c r="AU2423" i="1"/>
  <c r="AU2547" i="1"/>
  <c r="AU2188" i="1"/>
  <c r="AU1424" i="1"/>
  <c r="AU1722" i="1"/>
  <c r="AU914" i="1"/>
  <c r="AU2640" i="1"/>
  <c r="AU2378" i="1"/>
  <c r="AU2165" i="1"/>
  <c r="AU2434" i="1"/>
  <c r="AU1365" i="1"/>
  <c r="AU1318" i="1"/>
  <c r="AU1808" i="1"/>
  <c r="AU2157" i="1"/>
  <c r="AU1398" i="1"/>
  <c r="AU1700" i="1"/>
  <c r="AU1670" i="1"/>
  <c r="AU1968" i="1"/>
  <c r="AU2629" i="1"/>
  <c r="AU2568" i="1"/>
  <c r="AU1259" i="1"/>
  <c r="AU1747" i="1"/>
  <c r="AU1993" i="1"/>
  <c r="AU1907" i="1"/>
  <c r="AU1269" i="1"/>
  <c r="AU2605" i="1"/>
  <c r="AU1702" i="1"/>
  <c r="AU1768" i="1"/>
  <c r="AU1266" i="1"/>
  <c r="AU826" i="1"/>
  <c r="AU2240" i="1"/>
  <c r="AU2409" i="1"/>
  <c r="AU1528" i="1"/>
  <c r="AU1245" i="1"/>
  <c r="AU1296" i="1"/>
  <c r="AU1566" i="1"/>
  <c r="AU997" i="1"/>
  <c r="AU1469" i="1"/>
  <c r="AU2043" i="1"/>
  <c r="AU2326" i="1"/>
  <c r="AU2029" i="1"/>
  <c r="AU1867" i="1"/>
  <c r="AU1200" i="1"/>
  <c r="AU1125" i="1"/>
  <c r="AU2476" i="1"/>
  <c r="AU800" i="1"/>
  <c r="AU766" i="1"/>
  <c r="AU1472" i="1"/>
  <c r="AU1260" i="1"/>
  <c r="AU1024" i="1"/>
  <c r="AU2502" i="1"/>
  <c r="AU1862" i="1"/>
  <c r="AU2214" i="1"/>
  <c r="AU2114" i="1"/>
  <c r="AU831" i="1"/>
  <c r="AU2306" i="1"/>
  <c r="AU1281" i="1"/>
  <c r="AU2288" i="1"/>
  <c r="AU1522" i="1"/>
  <c r="AU773" i="1"/>
  <c r="AU1055" i="1"/>
  <c r="AU1231" i="1"/>
  <c r="AU2219" i="1"/>
  <c r="AU1833" i="1"/>
  <c r="AU2464" i="1"/>
  <c r="AU2465" i="1"/>
  <c r="AU1536" i="1"/>
  <c r="AU2469" i="1"/>
  <c r="AU2208" i="1"/>
  <c r="AU2687" i="1"/>
  <c r="AU1377" i="1"/>
  <c r="AU1798" i="1"/>
  <c r="AU1360" i="1"/>
  <c r="AU2021" i="1"/>
  <c r="AU2159" i="1"/>
  <c r="AU2472" i="1"/>
  <c r="AU993" i="1"/>
  <c r="AU2678" i="1"/>
  <c r="AU2124" i="1"/>
  <c r="AU2359" i="1"/>
  <c r="AU2386" i="1"/>
  <c r="AU2447" i="1"/>
  <c r="AU1432" i="1"/>
  <c r="AU2036" i="1"/>
  <c r="AU2682" i="1"/>
  <c r="AU2440" i="1"/>
  <c r="AU1914" i="1"/>
  <c r="AU1499" i="1"/>
  <c r="AU2257" i="1"/>
  <c r="AU2703" i="1"/>
  <c r="AU2449" i="1"/>
  <c r="AU1354" i="1"/>
  <c r="AU1448" i="1"/>
  <c r="AU2364" i="1"/>
  <c r="AU917" i="1"/>
  <c r="AU1743" i="1"/>
  <c r="AU998" i="1"/>
  <c r="AU1429" i="1"/>
  <c r="AU2007" i="1"/>
  <c r="AU2276" i="1"/>
  <c r="AU1563" i="1"/>
  <c r="AU1036" i="1"/>
  <c r="AU2468" i="1"/>
  <c r="AU1694" i="1"/>
  <c r="AU2441" i="1"/>
  <c r="AU1947" i="1"/>
  <c r="AU877" i="1"/>
  <c r="AU1783" i="1"/>
  <c r="AU2661" i="1"/>
  <c r="AU902" i="1"/>
  <c r="AU1561" i="1"/>
  <c r="AU2092" i="1"/>
  <c r="AU1456" i="1"/>
  <c r="AU2737" i="1"/>
  <c r="AU2408" i="1"/>
  <c r="AU2052" i="1"/>
  <c r="AU1643" i="1"/>
  <c r="AU1612" i="1"/>
  <c r="AU1491" i="1"/>
  <c r="AU2341" i="1"/>
  <c r="AU2446" i="1"/>
  <c r="AU1582" i="1"/>
  <c r="AU1973" i="1"/>
  <c r="AU1112" i="1"/>
  <c r="AU2239" i="1"/>
  <c r="AU1604" i="1"/>
  <c r="AU1727" i="1"/>
  <c r="AU2381" i="1"/>
  <c r="AU876" i="1"/>
  <c r="AU1828" i="1"/>
  <c r="AU2166" i="1"/>
  <c r="AU1331" i="1"/>
  <c r="AU930" i="1"/>
  <c r="AU1025" i="1"/>
  <c r="AU853" i="1"/>
  <c r="AU1334" i="1"/>
  <c r="AU1514" i="1"/>
  <c r="AU1202" i="1"/>
  <c r="AU1316" i="1"/>
  <c r="AU1307" i="1"/>
  <c r="AU2028" i="1"/>
  <c r="AU2301" i="1"/>
  <c r="AU2622" i="1"/>
  <c r="AU1684" i="1"/>
  <c r="AU1345" i="1"/>
  <c r="AU2414" i="1"/>
  <c r="AU2668" i="1"/>
  <c r="AU1659" i="1"/>
  <c r="AU1590" i="1"/>
  <c r="AU2107" i="1"/>
  <c r="AU1411" i="1"/>
  <c r="AU777" i="1"/>
  <c r="AU2158" i="1"/>
  <c r="AU1992" i="1"/>
  <c r="AU1162" i="1"/>
  <c r="AU1388" i="1"/>
  <c r="AU1147" i="1"/>
  <c r="AU1082" i="1"/>
  <c r="AU1298" i="1"/>
  <c r="AU2105" i="1"/>
  <c r="AU1458" i="1"/>
  <c r="AU2407" i="1"/>
  <c r="AU972" i="1"/>
  <c r="AU2567" i="1"/>
  <c r="AU2050" i="1"/>
  <c r="AU1903" i="1"/>
  <c r="AU1116" i="1"/>
  <c r="AU1219" i="1"/>
  <c r="AU2691" i="1"/>
  <c r="AU2339" i="1"/>
  <c r="AU1682" i="1"/>
  <c r="AU1451" i="1"/>
  <c r="AU2462" i="1"/>
  <c r="AU2004" i="1"/>
  <c r="AU2374" i="1"/>
  <c r="AU780" i="1"/>
  <c r="AU2458" i="1"/>
  <c r="AU1806" i="1"/>
  <c r="AU1771" i="1"/>
  <c r="AU1592" i="1"/>
  <c r="AU1858" i="1"/>
  <c r="AU2746" i="1"/>
  <c r="AU1795" i="1"/>
  <c r="AU2059" i="1"/>
  <c r="AU1221" i="1"/>
  <c r="AU1991" i="1"/>
  <c r="AU1621" i="1"/>
  <c r="AU2719" i="1"/>
  <c r="AU785" i="1"/>
  <c r="AU2731" i="1"/>
  <c r="AU1955" i="1"/>
  <c r="AU1464" i="1"/>
  <c r="AU2694" i="1"/>
  <c r="AU1165" i="1"/>
  <c r="AU2558" i="1"/>
  <c r="AU2335" i="1"/>
  <c r="AU2718" i="1"/>
  <c r="AU2397" i="1"/>
  <c r="AU1521" i="1"/>
  <c r="AU1216" i="1"/>
  <c r="AU1753" i="1"/>
  <c r="AU1034" i="1"/>
  <c r="AU1551" i="1"/>
  <c r="AU1756" i="1"/>
  <c r="AU2582" i="1"/>
  <c r="AU2486" i="1"/>
  <c r="AU985" i="1"/>
  <c r="AU1380" i="1"/>
  <c r="AU856" i="1"/>
  <c r="AU1609" i="1"/>
  <c r="AU775" i="1"/>
  <c r="AU795" i="1"/>
  <c r="AU1248" i="1"/>
  <c r="AU1342" i="1"/>
  <c r="AU1715" i="1"/>
  <c r="AU1632" i="1"/>
  <c r="AU891" i="1"/>
  <c r="AU2463" i="1"/>
  <c r="AU2266" i="1"/>
  <c r="AU1468" i="1"/>
  <c r="AU2658" i="1"/>
  <c r="AU1101" i="1"/>
  <c r="AU2435" i="1"/>
  <c r="AU861" i="1"/>
  <c r="AU1533" i="1"/>
  <c r="AU1880" i="1"/>
  <c r="AU1668" i="1"/>
  <c r="AU1086" i="1"/>
  <c r="AU956" i="1"/>
  <c r="AU2235" i="1"/>
  <c r="AU879" i="1"/>
  <c r="AU1405" i="1"/>
  <c r="AU1268" i="1"/>
  <c r="AU2058" i="1"/>
  <c r="AU2337" i="1"/>
  <c r="AU886" i="1"/>
  <c r="AU2487" i="1"/>
  <c r="AU1404" i="1"/>
  <c r="AU1383" i="1"/>
  <c r="AU2109" i="1"/>
  <c r="AU2355" i="1"/>
  <c r="AU1167" i="1"/>
  <c r="AU1706" i="1"/>
  <c r="AU1571" i="1"/>
  <c r="AU1226" i="1"/>
  <c r="AU2395" i="1"/>
  <c r="AU2625" i="1"/>
  <c r="AU2106" i="1"/>
  <c r="AU1899" i="1"/>
  <c r="AU857" i="1"/>
  <c r="AU1121" i="1"/>
  <c r="AU1948" i="1"/>
  <c r="AU2518" i="1"/>
  <c r="AU2562" i="1"/>
  <c r="AU2145" i="1"/>
  <c r="AU2228" i="1"/>
  <c r="AU2302" i="1"/>
  <c r="AU2053" i="1"/>
  <c r="AU1628" i="1"/>
  <c r="AU1674" i="1"/>
  <c r="AU940" i="1"/>
  <c r="AU1751" i="1"/>
  <c r="AU1512" i="1"/>
  <c r="AU1355" i="1"/>
  <c r="AU1541" i="1"/>
  <c r="AU2556" i="1"/>
  <c r="AU1274" i="1"/>
  <c r="AU1340" i="1"/>
  <c r="AU1676" i="1"/>
  <c r="AU1229" i="1"/>
  <c r="AU1772" i="1"/>
  <c r="AU2346" i="1"/>
  <c r="AU1648" i="1"/>
  <c r="AU2624" i="1"/>
  <c r="AU2093" i="1"/>
  <c r="AU1796" i="1"/>
  <c r="AU1106" i="1"/>
  <c r="AU2156" i="1"/>
  <c r="AU1127" i="1"/>
  <c r="AU1290" i="1"/>
  <c r="AU2606" i="1"/>
  <c r="S2096" i="1"/>
  <c r="AG1705" i="1"/>
  <c r="E2286" i="1"/>
  <c r="E2344" i="1"/>
  <c r="AW2667" i="1"/>
  <c r="F1946" i="1"/>
  <c r="AW1637" i="1"/>
  <c r="AW2237" i="1"/>
  <c r="AW2454" i="1"/>
  <c r="AW1836" i="1"/>
  <c r="AW2076" i="1"/>
  <c r="AW840" i="1"/>
  <c r="AW2046" i="1"/>
  <c r="AW1723" i="1"/>
  <c r="AW2665" i="1"/>
  <c r="AW1535" i="1"/>
  <c r="AW1853" i="1"/>
  <c r="AW1357" i="1"/>
  <c r="AW1591" i="1"/>
  <c r="AW2361" i="1"/>
  <c r="AW1976" i="1"/>
  <c r="AW1452" i="1"/>
  <c r="AW2307" i="1"/>
  <c r="AW1645" i="1"/>
  <c r="AW1292" i="1"/>
  <c r="AW1470" i="1"/>
  <c r="AW887" i="1"/>
  <c r="AW1551" i="1"/>
  <c r="AW828" i="1"/>
  <c r="AW1731" i="1"/>
  <c r="AW1975" i="1"/>
  <c r="AW869" i="1"/>
  <c r="AW966" i="1"/>
  <c r="AW1384" i="1"/>
  <c r="AW1742" i="1"/>
  <c r="AW2656" i="1"/>
  <c r="AW1111" i="1"/>
  <c r="AW852" i="1"/>
  <c r="AW1462" i="1"/>
  <c r="AW1608" i="1"/>
  <c r="AW2033" i="1"/>
  <c r="AW1327" i="1"/>
  <c r="AW1587" i="1"/>
  <c r="AW2067" i="1"/>
  <c r="AW1394" i="1"/>
  <c r="AW984" i="1"/>
  <c r="AW1440" i="1"/>
  <c r="AW1524" i="1"/>
  <c r="AW1023" i="1"/>
  <c r="AW1589" i="1"/>
  <c r="AW1557" i="1"/>
  <c r="AW2007" i="1"/>
  <c r="AW1615" i="1"/>
  <c r="AW2192" i="1"/>
  <c r="AW2291" i="1"/>
  <c r="AW830" i="1"/>
  <c r="AW1994" i="1"/>
  <c r="AW992" i="1"/>
  <c r="AW1305" i="1"/>
  <c r="AW2459" i="1"/>
  <c r="AW1143" i="1"/>
  <c r="AW2475" i="1"/>
  <c r="AW2421" i="1"/>
  <c r="AW2229" i="1"/>
  <c r="AW2330" i="1"/>
  <c r="AW1610" i="1"/>
  <c r="AW1038" i="1"/>
  <c r="AW1002" i="1"/>
  <c r="AW1239" i="1"/>
  <c r="AW2433" i="1"/>
  <c r="AW2641" i="1"/>
  <c r="AW1872" i="1"/>
  <c r="AW805" i="1"/>
  <c r="AW2013" i="1"/>
  <c r="AW1455" i="1"/>
  <c r="AW1166" i="1"/>
  <c r="AW1073" i="1"/>
  <c r="AW875" i="1"/>
  <c r="AW1457" i="1"/>
  <c r="AW981" i="1"/>
  <c r="AW1433" i="1"/>
  <c r="AW1777" i="1"/>
  <c r="AW2615" i="1"/>
  <c r="AW1788" i="1"/>
  <c r="AW1519" i="1"/>
  <c r="AW2178" i="1"/>
  <c r="AW1672" i="1"/>
  <c r="AW2376" i="1"/>
  <c r="AW1198" i="1"/>
  <c r="AW2126" i="1"/>
  <c r="AW2344" i="1"/>
  <c r="AW1012" i="1"/>
  <c r="AW2332" i="1"/>
  <c r="AW834" i="1"/>
  <c r="AW2078" i="1"/>
  <c r="AW2612" i="1"/>
  <c r="AW2159" i="1"/>
  <c r="AW2006" i="1"/>
  <c r="AW1739" i="1"/>
  <c r="AW1020" i="1"/>
  <c r="AW2118" i="1"/>
  <c r="AW2089" i="1"/>
  <c r="AW2201" i="1"/>
  <c r="AW1126" i="1"/>
  <c r="AW2453" i="1"/>
  <c r="AW1592" i="1"/>
  <c r="AW2295" i="1"/>
  <c r="AW1106" i="1"/>
  <c r="AW907" i="1"/>
  <c r="AW1232" i="1"/>
  <c r="AW1644" i="1"/>
  <c r="AW2314" i="1"/>
  <c r="AW1131" i="1"/>
  <c r="AW934" i="1"/>
  <c r="AW2672" i="1"/>
  <c r="AW1767" i="1"/>
  <c r="AW1553" i="1"/>
  <c r="AW1113" i="1"/>
  <c r="AW1614" i="1"/>
  <c r="AW2103" i="1"/>
  <c r="AW1335" i="1"/>
  <c r="AW2129" i="1"/>
  <c r="AW1352" i="1"/>
  <c r="AW1854" i="1"/>
  <c r="AW1895" i="1"/>
  <c r="AW1669" i="1"/>
  <c r="AW2619" i="1"/>
  <c r="AW1268" i="1"/>
  <c r="AW2270" i="1"/>
  <c r="AW1001" i="1"/>
  <c r="AW876" i="1"/>
  <c r="AW1729" i="1"/>
  <c r="AW1354" i="1"/>
  <c r="AW1061" i="1"/>
  <c r="AW2429" i="1"/>
  <c r="AW2069" i="1"/>
  <c r="AW1736" i="1"/>
  <c r="AW2637" i="1"/>
  <c r="AW1076" i="1"/>
  <c r="AW974" i="1"/>
  <c r="AW1773" i="1"/>
  <c r="AW1068" i="1"/>
  <c r="AW1500" i="1"/>
  <c r="AW1632" i="1"/>
  <c r="AW2430" i="1"/>
  <c r="AW1105" i="1"/>
  <c r="AW1506" i="1"/>
  <c r="AW980" i="1"/>
  <c r="AW2363" i="1"/>
  <c r="AW1907" i="1"/>
  <c r="AW942" i="1"/>
  <c r="AW2160" i="1"/>
  <c r="AW1080" i="1"/>
  <c r="AW1787" i="1"/>
  <c r="AW2010" i="1"/>
  <c r="AW2562" i="1"/>
  <c r="AW854" i="1"/>
  <c r="AW2724" i="1"/>
  <c r="AW1823" i="1"/>
  <c r="AW1189" i="1"/>
  <c r="AW1044" i="1"/>
  <c r="AW2547" i="1"/>
  <c r="AW1021" i="1"/>
  <c r="AW800" i="1"/>
  <c r="AW1516" i="1"/>
  <c r="AW2021" i="1"/>
  <c r="AW2557" i="1"/>
  <c r="AW2134" i="1"/>
  <c r="AW1158" i="1"/>
  <c r="AW2274" i="1"/>
  <c r="AW1479" i="1"/>
  <c r="AW2248" i="1"/>
  <c r="AW2372" i="1"/>
  <c r="AW2138" i="1"/>
  <c r="AW1756" i="1"/>
  <c r="AW1454" i="1"/>
  <c r="AW1575" i="1"/>
  <c r="AW2349" i="1"/>
  <c r="AW1190" i="1"/>
  <c r="AW1758" i="1"/>
  <c r="AW1663" i="1"/>
  <c r="AW1272" i="1"/>
  <c r="AW2064" i="1"/>
  <c r="AW2572" i="1"/>
  <c r="AW1959" i="1"/>
  <c r="AW2180" i="1"/>
  <c r="AW1011" i="1"/>
  <c r="AW906" i="1"/>
  <c r="AW1480" i="1"/>
  <c r="AW1925" i="1"/>
  <c r="AW2269" i="1"/>
  <c r="AW2209" i="1"/>
  <c r="AW2234" i="1"/>
  <c r="AW2267" i="1"/>
  <c r="AW2096" i="1"/>
  <c r="AW889" i="1"/>
  <c r="AW2649" i="1"/>
  <c r="AW1534" i="1"/>
  <c r="AW1765" i="1"/>
  <c r="AW1010" i="1"/>
  <c r="AW833" i="1"/>
  <c r="AW2604" i="1"/>
  <c r="AW928" i="1"/>
  <c r="AW1596" i="1"/>
  <c r="AW1588" i="1"/>
  <c r="AW2542" i="1"/>
  <c r="AW1692" i="1"/>
  <c r="AW2439" i="1"/>
  <c r="AW1197" i="1"/>
  <c r="AW1711" i="1"/>
  <c r="AW2068" i="1"/>
  <c r="AW2588" i="1"/>
  <c r="AW2373" i="1"/>
  <c r="AW1402" i="1"/>
  <c r="AW1547" i="1"/>
  <c r="AU2376" i="1"/>
  <c r="AU2429" i="1"/>
  <c r="AU887" i="1"/>
  <c r="AU1961" i="1"/>
  <c r="AU1890" i="1"/>
  <c r="AU1804" i="1"/>
  <c r="AU2535" i="1"/>
  <c r="AU895" i="1"/>
  <c r="AU771" i="1"/>
  <c r="AU966" i="1"/>
  <c r="AU1465" i="1"/>
  <c r="AU1836" i="1"/>
  <c r="AU1608" i="1"/>
  <c r="AU788" i="1"/>
  <c r="AU2129" i="1"/>
  <c r="AU1092" i="1"/>
  <c r="AU2332" i="1"/>
  <c r="AU1305" i="1"/>
  <c r="AU2046" i="1"/>
  <c r="AU1692" i="1"/>
  <c r="AU2076" i="1"/>
  <c r="AU1739" i="1"/>
  <c r="AU1917" i="1"/>
  <c r="AU2006" i="1"/>
  <c r="AU1205" i="1"/>
  <c r="AU2460" i="1"/>
  <c r="AU2274" i="1"/>
  <c r="AU828" i="1"/>
  <c r="AU1455" i="1"/>
  <c r="AU2474" i="1"/>
  <c r="AU1788" i="1"/>
  <c r="AU2048" i="1"/>
  <c r="AU1904" i="1"/>
  <c r="AU1289" i="1"/>
  <c r="AU1264" i="1"/>
  <c r="AU1021" i="1"/>
  <c r="AU2024" i="1"/>
  <c r="AU2392" i="1"/>
  <c r="AU1807" i="1"/>
  <c r="AU1677" i="1"/>
  <c r="AU1883" i="1"/>
  <c r="AU1882" i="1"/>
  <c r="AU2201" i="1"/>
  <c r="AU1637" i="1"/>
  <c r="AU1990" i="1"/>
  <c r="AU1972" i="1"/>
  <c r="AU1758" i="1"/>
  <c r="AU2697" i="1"/>
  <c r="AU955" i="1"/>
  <c r="AU1802" i="1"/>
  <c r="AU1849" i="1"/>
  <c r="AU2353" i="1"/>
  <c r="AU1570" i="1"/>
  <c r="AU1369" i="1"/>
  <c r="AU2358" i="1"/>
  <c r="AU2231" i="1"/>
  <c r="AU1529" i="1"/>
  <c r="AU2295" i="1"/>
  <c r="AU1919" i="1"/>
  <c r="AU1081" i="1"/>
  <c r="AU926" i="1"/>
  <c r="AU2064" i="1"/>
  <c r="AU1731" i="1"/>
  <c r="AU1832" i="1"/>
  <c r="AU2727" i="1"/>
  <c r="AU1066" i="1"/>
  <c r="AU2333" i="1"/>
  <c r="AU1395" i="1"/>
  <c r="AU1711" i="1"/>
  <c r="AU1853" i="1"/>
  <c r="AU2732" i="1"/>
  <c r="AU1663" i="1"/>
  <c r="AU2419" i="1"/>
  <c r="AU2186" i="1"/>
  <c r="AU2313" i="1"/>
  <c r="AU1799" i="1"/>
  <c r="AU2749" i="1"/>
  <c r="AU2734" i="1"/>
  <c r="AU1150" i="1"/>
  <c r="AU1012" i="1"/>
  <c r="AU2373" i="1"/>
  <c r="AU1157" i="1"/>
  <c r="AU2013" i="1"/>
  <c r="AU1550" i="1"/>
  <c r="AU2338" i="1"/>
  <c r="AU2743" i="1"/>
  <c r="AU2632" i="1"/>
  <c r="AU1192" i="1"/>
  <c r="AU823" i="1"/>
  <c r="AU2279" i="1"/>
  <c r="AU1004" i="1"/>
  <c r="AU1462" i="1"/>
  <c r="AU1577" i="1"/>
  <c r="AU1197" i="1"/>
  <c r="AU2754" i="1"/>
  <c r="AU2597" i="1"/>
  <c r="AU1897" i="1"/>
  <c r="AU2118" i="1"/>
  <c r="AU1953" i="1"/>
  <c r="AU1912" i="1"/>
  <c r="AU2200" i="1"/>
  <c r="AU1286" i="1"/>
  <c r="AU897" i="1"/>
  <c r="AU1793" i="1"/>
  <c r="AU2538" i="1"/>
  <c r="AU1461" i="1"/>
  <c r="AU1713" i="1"/>
  <c r="AU1576" i="1"/>
  <c r="AU2430" i="1"/>
  <c r="AU2515" i="1"/>
  <c r="AU797" i="1"/>
  <c r="AU984" i="1"/>
  <c r="AU2225" i="1"/>
  <c r="AU1006" i="1"/>
  <c r="AU1708" i="1"/>
  <c r="AU2270" i="1"/>
  <c r="AU1254" i="1"/>
  <c r="AU1470" i="1"/>
  <c r="AU1460" i="1"/>
  <c r="AU1402" i="1"/>
  <c r="AU1023" i="1"/>
  <c r="AU2638" i="1"/>
  <c r="AU945" i="1"/>
  <c r="AU1421" i="1"/>
  <c r="AU2181" i="1"/>
  <c r="AU1500" i="1"/>
  <c r="AU1742" i="1"/>
  <c r="AU2761" i="1"/>
  <c r="AU2088" i="1"/>
  <c r="AU2180" i="1"/>
  <c r="AU1072" i="1"/>
  <c r="AU1995" i="1"/>
  <c r="AU2576" i="1"/>
  <c r="AU2096" i="1"/>
  <c r="AU1002" i="1"/>
  <c r="AU776" i="1"/>
  <c r="AU1011" i="1"/>
  <c r="AU1933" i="1"/>
  <c r="AU1892" i="1"/>
  <c r="AU1007" i="1"/>
  <c r="AU2690" i="1"/>
  <c r="AU1384" i="1"/>
  <c r="AU2467" i="1"/>
  <c r="AU1292" i="1"/>
  <c r="AU1902" i="1"/>
  <c r="AU1256" i="1"/>
  <c r="AU1956" i="1"/>
  <c r="AU1467" i="1"/>
  <c r="AU1067" i="1"/>
  <c r="AU1784" i="1"/>
  <c r="AU796" i="1"/>
  <c r="AU862" i="1"/>
  <c r="AU2060" i="1"/>
  <c r="AU1039" i="1"/>
  <c r="AU779" i="1"/>
  <c r="AU1484" i="1"/>
  <c r="AU1203" i="1"/>
  <c r="AU833" i="1"/>
  <c r="AU2237" i="1"/>
  <c r="AU1180" i="1"/>
  <c r="AU2108" i="1"/>
  <c r="AU1809" i="1"/>
  <c r="AU2491" i="1"/>
  <c r="AU1610" i="1"/>
  <c r="AU936" i="1"/>
  <c r="AU1553" i="1"/>
  <c r="AU2398" i="1"/>
  <c r="AU1142" i="1"/>
  <c r="AU1247" i="1"/>
  <c r="AU2349" i="1"/>
  <c r="AU2068" i="1"/>
  <c r="AU2072" i="1"/>
  <c r="AU1851" i="1"/>
  <c r="AU769" i="1"/>
  <c r="AU2448" i="1"/>
  <c r="AU981" i="1"/>
  <c r="AU791" i="1"/>
  <c r="AU794" i="1"/>
  <c r="AU2456" i="1"/>
  <c r="AU2588" i="1"/>
  <c r="AU2152" i="1"/>
  <c r="AU2612" i="1"/>
  <c r="AU2049" i="1"/>
  <c r="AU2054" i="1"/>
  <c r="AU1204" i="1"/>
  <c r="AU1210" i="1"/>
  <c r="AU1122" i="1"/>
  <c r="AU2660" i="1"/>
  <c r="AU2659" i="1"/>
  <c r="AU1452" i="1"/>
  <c r="AU2490" i="1"/>
  <c r="AU1457" i="1"/>
  <c r="AU1624" i="1"/>
  <c r="AU2596" i="1"/>
  <c r="AU1126" i="1"/>
  <c r="AU1352" i="1"/>
  <c r="AU1430" i="1"/>
  <c r="AW2231" i="1"/>
  <c r="AW1909" i="1"/>
  <c r="AW2413" i="1"/>
  <c r="AU1732" i="1"/>
  <c r="AW788" i="1"/>
  <c r="AW1977" i="1"/>
  <c r="AW1430" i="1"/>
  <c r="AU1767" i="1"/>
  <c r="AW2734" i="1"/>
  <c r="AW1098" i="1"/>
  <c r="AU2747" i="1"/>
  <c r="AW2460" i="1"/>
  <c r="F1756" i="1"/>
  <c r="E1169" i="1"/>
  <c r="S2623" i="1"/>
  <c r="T2130" i="1"/>
  <c r="E1038" i="1"/>
  <c r="T1525" i="1"/>
  <c r="AG1853" i="1"/>
  <c r="T1814" i="1"/>
  <c r="AF1963" i="1"/>
  <c r="S2564" i="1"/>
  <c r="E1290" i="1"/>
  <c r="T1618" i="1"/>
  <c r="T1272" i="1"/>
  <c r="S2140" i="1"/>
  <c r="S1262" i="1"/>
  <c r="E1249" i="1"/>
  <c r="S1708" i="1"/>
  <c r="AF2073" i="1"/>
  <c r="F2457" i="1"/>
  <c r="T1485" i="1"/>
  <c r="T1259" i="1"/>
  <c r="F1962" i="1"/>
  <c r="T1565" i="1"/>
  <c r="E1386" i="1"/>
  <c r="S1361" i="1"/>
  <c r="S845" i="1"/>
  <c r="F1760" i="1"/>
  <c r="E2354" i="1"/>
  <c r="S1194" i="1"/>
  <c r="S1118" i="1"/>
  <c r="T1912" i="1"/>
  <c r="T1844" i="1"/>
  <c r="S1279" i="1"/>
  <c r="T1869" i="1"/>
  <c r="E908" i="1"/>
  <c r="E2683" i="1"/>
  <c r="S2138" i="1"/>
  <c r="S2432" i="1"/>
  <c r="E2631" i="1"/>
  <c r="T1504" i="1"/>
  <c r="S2325" i="1"/>
  <c r="E1648" i="1"/>
  <c r="F1523" i="1"/>
  <c r="S1296" i="1"/>
  <c r="F1435" i="1"/>
  <c r="S2203" i="1"/>
  <c r="S1761" i="1"/>
  <c r="S2033" i="1"/>
  <c r="S1031" i="1"/>
  <c r="AG1784" i="1"/>
  <c r="S2418" i="1"/>
  <c r="S1047" i="1"/>
  <c r="S2540" i="1"/>
  <c r="S910" i="1"/>
  <c r="F1918" i="1"/>
  <c r="T1587" i="1"/>
  <c r="F1885" i="1"/>
  <c r="E1329" i="1"/>
  <c r="S1429" i="1"/>
  <c r="F2553" i="1"/>
  <c r="F2254" i="1"/>
  <c r="T1530" i="1"/>
  <c r="E1120" i="1"/>
  <c r="S968" i="1"/>
  <c r="AF1435" i="1"/>
  <c r="F1225" i="1"/>
  <c r="S1587" i="1"/>
  <c r="E946" i="1"/>
  <c r="F2425" i="1"/>
  <c r="S2168" i="1"/>
  <c r="F1627" i="1"/>
  <c r="F1862" i="1"/>
  <c r="S1444" i="1"/>
  <c r="E2602" i="1"/>
  <c r="T2666" i="1"/>
  <c r="F2040" i="1"/>
  <c r="AF1853" i="1"/>
  <c r="F1570" i="1"/>
  <c r="S795" i="1"/>
  <c r="T1797" i="1"/>
  <c r="E767" i="1"/>
  <c r="S1517" i="1"/>
  <c r="S1088" i="1"/>
  <c r="T1573" i="1"/>
  <c r="S2561" i="1"/>
  <c r="T1622" i="1"/>
  <c r="E2519" i="1"/>
  <c r="T1753" i="1"/>
  <c r="F2602" i="1"/>
  <c r="F1120" i="1"/>
  <c r="S2247" i="1"/>
  <c r="E1716" i="1"/>
  <c r="AF1784" i="1"/>
  <c r="F1004" i="1"/>
  <c r="S1233" i="1"/>
  <c r="E1452" i="1"/>
  <c r="F868" i="1"/>
  <c r="S1190" i="1"/>
  <c r="F1908" i="1"/>
  <c r="F1604" i="1"/>
  <c r="S2705" i="1"/>
  <c r="T2518" i="1"/>
  <c r="E2599" i="1"/>
  <c r="F1279" i="1"/>
  <c r="S938" i="1"/>
  <c r="S1844" i="1"/>
  <c r="T2710" i="1"/>
  <c r="S1103" i="1"/>
  <c r="S2534" i="1"/>
  <c r="U909" i="1"/>
  <c r="W2522" i="1"/>
  <c r="F1768" i="1"/>
  <c r="AJ2741" i="1"/>
  <c r="T1532" i="1"/>
  <c r="T2109" i="1"/>
  <c r="AH1221" i="1"/>
  <c r="G1120" i="1"/>
  <c r="W2010" i="1"/>
  <c r="U2718" i="1"/>
  <c r="G2106" i="1"/>
  <c r="T2620" i="1"/>
  <c r="G1874" i="1"/>
  <c r="I2692" i="1"/>
  <c r="AH2468" i="1"/>
  <c r="AH1805" i="1"/>
  <c r="AH976" i="1"/>
  <c r="I1712" i="1"/>
  <c r="T2534" i="1"/>
  <c r="AH2321" i="1"/>
  <c r="AJ2636" i="1"/>
  <c r="G2090" i="1"/>
  <c r="AJ1435" i="1"/>
  <c r="W1188" i="1"/>
  <c r="I2349" i="1"/>
  <c r="G1591" i="1"/>
  <c r="T1825" i="1"/>
  <c r="AJ1734" i="1"/>
  <c r="AH2629" i="1"/>
  <c r="AH2032" i="1"/>
  <c r="W1671" i="1"/>
  <c r="E1050" i="1"/>
  <c r="U2623" i="1"/>
  <c r="U2649" i="1"/>
  <c r="AH1865" i="1"/>
  <c r="U795" i="1"/>
  <c r="AH2596" i="1"/>
  <c r="AH2187" i="1"/>
  <c r="U1570" i="1"/>
  <c r="W1611" i="1"/>
  <c r="AH1983" i="1"/>
  <c r="W2693" i="1"/>
  <c r="U2027" i="1"/>
  <c r="U2106" i="1"/>
  <c r="U2298" i="1"/>
  <c r="U2750" i="1"/>
  <c r="U2470" i="1"/>
  <c r="U938" i="1"/>
  <c r="AJ1352" i="1"/>
  <c r="U1401" i="1"/>
  <c r="W1932" i="1"/>
  <c r="W1060" i="1"/>
  <c r="S2053" i="1"/>
  <c r="T2053" i="1"/>
  <c r="S1387" i="1"/>
  <c r="T1387" i="1"/>
  <c r="W1899" i="1"/>
  <c r="AG2510" i="1"/>
  <c r="AF2510" i="1"/>
  <c r="F2372" i="1"/>
  <c r="E2372" i="1"/>
  <c r="G877" i="1"/>
  <c r="W1396" i="1"/>
  <c r="U1788" i="1"/>
  <c r="S1542" i="1"/>
  <c r="T1542" i="1"/>
  <c r="T2394" i="1"/>
  <c r="S2394" i="1"/>
  <c r="S1176" i="1"/>
  <c r="T1176" i="1"/>
  <c r="T2571" i="1"/>
  <c r="S2571" i="1"/>
  <c r="S1584" i="1"/>
  <c r="T1584" i="1"/>
  <c r="U2306" i="1"/>
  <c r="T2692" i="1"/>
  <c r="S2692" i="1"/>
  <c r="U2446" i="1"/>
  <c r="AG2655" i="1"/>
  <c r="AF2655" i="1"/>
  <c r="AJ2342" i="1"/>
  <c r="AH1246" i="1"/>
  <c r="AF1087" i="1"/>
  <c r="AG1087" i="1"/>
  <c r="AJ1718" i="1"/>
  <c r="AH2205" i="1"/>
  <c r="AF1101" i="1"/>
  <c r="AG1101" i="1"/>
  <c r="AF2356" i="1"/>
  <c r="AG2356" i="1"/>
  <c r="AH1089" i="1"/>
  <c r="AH2483" i="1"/>
  <c r="AG1135" i="1"/>
  <c r="AF1135" i="1"/>
  <c r="F1928" i="1"/>
  <c r="E1928" i="1"/>
  <c r="F1354" i="1"/>
  <c r="E1354" i="1"/>
  <c r="F2335" i="1"/>
  <c r="E2335" i="1"/>
  <c r="AF858" i="1"/>
  <c r="AG858" i="1"/>
  <c r="AJ1534" i="1"/>
  <c r="AG2427" i="1"/>
  <c r="AF2427" i="1"/>
  <c r="AF1770" i="1"/>
  <c r="AG1770" i="1"/>
  <c r="AH1867" i="1"/>
  <c r="AF2075" i="1"/>
  <c r="AG2075" i="1"/>
  <c r="AH2619" i="1"/>
  <c r="AJ1348" i="1"/>
  <c r="AF1975" i="1"/>
  <c r="AG1975" i="1"/>
  <c r="AJ2285" i="1"/>
  <c r="AH2449" i="1"/>
  <c r="AJ1281" i="1"/>
  <c r="AF2751" i="1"/>
  <c r="AG2751" i="1"/>
  <c r="AJ910" i="1"/>
  <c r="AJ1568" i="1"/>
  <c r="AG1957" i="1"/>
  <c r="AF1957" i="1"/>
  <c r="AF2557" i="1"/>
  <c r="AG2557" i="1"/>
  <c r="AH1222" i="1"/>
  <c r="AF1239" i="1"/>
  <c r="AG1239" i="1"/>
  <c r="AH777" i="1"/>
  <c r="AH1010" i="1"/>
  <c r="AF1050" i="1"/>
  <c r="AG1050" i="1"/>
  <c r="AG2312" i="1"/>
  <c r="AF2312" i="1"/>
  <c r="AG1851" i="1"/>
  <c r="AF1851" i="1"/>
  <c r="AF1344" i="1"/>
  <c r="AG1344" i="1"/>
  <c r="AH1230" i="1"/>
  <c r="G1568" i="1"/>
  <c r="F1774" i="1"/>
  <c r="E1774" i="1"/>
  <c r="S1607" i="1"/>
  <c r="T1607" i="1"/>
  <c r="U2346" i="1"/>
  <c r="W1757" i="1"/>
  <c r="W1919" i="1"/>
  <c r="U2398" i="1"/>
  <c r="U2530" i="1"/>
  <c r="W1533" i="1"/>
  <c r="T1355" i="1"/>
  <c r="S1355" i="1"/>
  <c r="W1605" i="1"/>
  <c r="W2177" i="1"/>
  <c r="W1035" i="1"/>
  <c r="U2269" i="1"/>
  <c r="W2167" i="1"/>
  <c r="U932" i="1"/>
  <c r="W1208" i="1"/>
  <c r="U819" i="1"/>
  <c r="W959" i="1"/>
  <c r="U2453" i="1"/>
  <c r="U2602" i="1"/>
  <c r="W1758" i="1"/>
  <c r="U1724" i="1"/>
  <c r="W1981" i="1"/>
  <c r="T1554" i="1"/>
  <c r="S1554" i="1"/>
  <c r="W904" i="1"/>
  <c r="T1993" i="1"/>
  <c r="S1993" i="1"/>
  <c r="U2172" i="1"/>
  <c r="S2285" i="1"/>
  <c r="T2285" i="1"/>
  <c r="AH2068" i="1"/>
  <c r="T1971" i="1"/>
  <c r="S1971" i="1"/>
  <c r="W1731" i="1"/>
  <c r="U1922" i="1"/>
  <c r="W2658" i="1"/>
  <c r="I1609" i="1"/>
  <c r="G1159" i="1"/>
  <c r="F837" i="1"/>
  <c r="E837" i="1"/>
  <c r="F2627" i="1"/>
  <c r="E2627" i="1"/>
  <c r="G1867" i="1"/>
  <c r="AJ2719" i="1"/>
  <c r="AJ2467" i="1"/>
  <c r="AJ1312" i="1"/>
  <c r="AF2272" i="1"/>
  <c r="AG2272" i="1"/>
  <c r="AH806" i="1"/>
  <c r="AJ1204" i="1"/>
  <c r="AJ1884" i="1"/>
  <c r="AH1723" i="1"/>
  <c r="AH2422" i="1"/>
  <c r="AJ951" i="1"/>
  <c r="AJ1452" i="1"/>
  <c r="AJ1846" i="1"/>
  <c r="AJ1492" i="1"/>
  <c r="AH1695" i="1"/>
  <c r="AJ1958" i="1"/>
  <c r="AJ1648" i="1"/>
  <c r="AJ836" i="1"/>
  <c r="AH2376" i="1"/>
  <c r="AH2339" i="1"/>
  <c r="AJ1792" i="1"/>
  <c r="AH1641" i="1"/>
  <c r="AJ973" i="1"/>
  <c r="AF1150" i="1"/>
  <c r="AG1150" i="1"/>
  <c r="AG1841" i="1"/>
  <c r="AF1841" i="1"/>
  <c r="AH2666" i="1"/>
  <c r="AH1821" i="1"/>
  <c r="AJ1196" i="1"/>
  <c r="AJ851" i="1"/>
  <c r="AF1586" i="1"/>
  <c r="AG1586" i="1"/>
  <c r="AJ1811" i="1"/>
  <c r="AF2238" i="1"/>
  <c r="AG2238" i="1"/>
  <c r="AJ942" i="1"/>
  <c r="AJ1901" i="1"/>
  <c r="AJ1966" i="1"/>
  <c r="AJ1577" i="1"/>
  <c r="E2048" i="1"/>
  <c r="F2048" i="1"/>
  <c r="I2366" i="1"/>
  <c r="I1606" i="1"/>
  <c r="I2177" i="1"/>
  <c r="W2368" i="1"/>
  <c r="U2379" i="1"/>
  <c r="G985" i="1"/>
  <c r="U2160" i="1"/>
  <c r="I2481" i="1"/>
  <c r="W2610" i="1"/>
  <c r="W1047" i="1"/>
  <c r="W1128" i="1"/>
  <c r="U1119" i="1"/>
  <c r="U2207" i="1"/>
  <c r="W2266" i="1"/>
  <c r="T1984" i="1"/>
  <c r="S1984" i="1"/>
  <c r="T1104" i="1"/>
  <c r="S1104" i="1"/>
  <c r="T1884" i="1"/>
  <c r="S1884" i="1"/>
  <c r="U1615" i="1"/>
  <c r="U1769" i="1"/>
  <c r="T2359" i="1"/>
  <c r="S2359" i="1"/>
  <c r="S1129" i="1"/>
  <c r="T1129" i="1"/>
  <c r="T2740" i="1"/>
  <c r="S2740" i="1"/>
  <c r="T1476" i="1"/>
  <c r="S1476" i="1"/>
  <c r="W1093" i="1"/>
  <c r="U1497" i="1"/>
  <c r="T2461" i="1"/>
  <c r="S2461" i="1"/>
  <c r="S2438" i="1"/>
  <c r="T2438" i="1"/>
  <c r="T1694" i="1"/>
  <c r="S1694" i="1"/>
  <c r="T2111" i="1"/>
  <c r="S2111" i="1"/>
  <c r="U1572" i="1"/>
  <c r="T1599" i="1"/>
  <c r="S1599" i="1"/>
  <c r="T1203" i="1"/>
  <c r="S1203" i="1"/>
  <c r="T2754" i="1"/>
  <c r="S2754" i="1"/>
  <c r="T1000" i="1"/>
  <c r="S1000" i="1"/>
  <c r="U2313" i="1"/>
  <c r="U2669" i="1"/>
  <c r="U1307" i="1"/>
  <c r="U1912" i="1"/>
  <c r="T1295" i="1"/>
  <c r="S1295" i="1"/>
  <c r="W2185" i="1"/>
  <c r="T1334" i="1"/>
  <c r="S1334" i="1"/>
  <c r="U2553" i="1"/>
  <c r="I798" i="1"/>
  <c r="AH2055" i="1"/>
  <c r="G2690" i="1"/>
  <c r="W841" i="1"/>
  <c r="G2147" i="1"/>
  <c r="T916" i="1"/>
  <c r="S916" i="1"/>
  <c r="T1386" i="1"/>
  <c r="S1386" i="1"/>
  <c r="I1014" i="1"/>
  <c r="I1549" i="1"/>
  <c r="AJ2264" i="1"/>
  <c r="W1006" i="1"/>
  <c r="W1063" i="1"/>
  <c r="U1747" i="1"/>
  <c r="G1618" i="1"/>
  <c r="W2463" i="1"/>
  <c r="S2428" i="1"/>
  <c r="T2428" i="1"/>
  <c r="S2606" i="1"/>
  <c r="T2606" i="1"/>
  <c r="W965" i="1"/>
  <c r="T821" i="1"/>
  <c r="S821" i="1"/>
  <c r="W883" i="1"/>
  <c r="T2726" i="1"/>
  <c r="S2726" i="1"/>
  <c r="U2551" i="1"/>
  <c r="S1425" i="1"/>
  <c r="T1425" i="1"/>
  <c r="S1543" i="1"/>
  <c r="T1543" i="1"/>
  <c r="W765" i="1"/>
  <c r="S2529" i="1"/>
  <c r="T2529" i="1"/>
  <c r="U1146" i="1"/>
  <c r="S2393" i="1"/>
  <c r="T2393" i="1"/>
  <c r="U1477" i="1"/>
  <c r="S2391" i="1"/>
  <c r="T2391" i="1"/>
  <c r="U2179" i="1"/>
  <c r="T1857" i="1"/>
  <c r="S1857" i="1"/>
  <c r="W2569" i="1"/>
  <c r="U1597" i="1"/>
  <c r="U2464" i="1"/>
  <c r="U1606" i="1"/>
  <c r="W1571" i="1"/>
  <c r="W1345" i="1"/>
  <c r="W1705" i="1"/>
  <c r="G1983" i="1"/>
  <c r="G1549" i="1"/>
  <c r="T1557" i="1"/>
  <c r="S1557" i="1"/>
  <c r="U2731" i="1"/>
  <c r="T1076" i="1"/>
  <c r="S1076" i="1"/>
  <c r="U849" i="1"/>
  <c r="G2020" i="1"/>
  <c r="G1198" i="1"/>
  <c r="T2690" i="1"/>
  <c r="S2690" i="1"/>
  <c r="W2700" i="1"/>
  <c r="G1257" i="1"/>
  <c r="I2457" i="1"/>
  <c r="T2383" i="1"/>
  <c r="S2383" i="1"/>
  <c r="W1084" i="1"/>
  <c r="AH2163" i="1"/>
  <c r="I2063" i="1"/>
  <c r="F2694" i="1"/>
  <c r="E2694" i="1"/>
  <c r="G2535" i="1"/>
  <c r="G761" i="1"/>
  <c r="G2713" i="1"/>
  <c r="G1372" i="1"/>
  <c r="G846" i="1"/>
  <c r="G2588" i="1"/>
  <c r="G2569" i="1"/>
  <c r="G1179" i="1"/>
  <c r="G2329" i="1"/>
  <c r="G2324" i="1"/>
  <c r="G2268" i="1"/>
  <c r="G1588" i="1"/>
  <c r="G1831" i="1"/>
  <c r="G2204" i="1"/>
  <c r="G1648" i="1"/>
  <c r="G1828" i="1"/>
  <c r="G1532" i="1"/>
  <c r="G1345" i="1"/>
  <c r="G1031" i="1"/>
  <c r="G1025" i="1"/>
  <c r="G2664" i="1"/>
  <c r="G2566" i="1"/>
  <c r="G2687" i="1"/>
  <c r="G1481" i="1"/>
  <c r="G2494" i="1"/>
  <c r="G2248" i="1"/>
  <c r="G2340" i="1"/>
  <c r="G1940" i="1"/>
  <c r="G2632" i="1"/>
  <c r="G1446" i="1"/>
  <c r="G2232" i="1"/>
  <c r="G2254" i="1"/>
  <c r="G1284" i="1"/>
  <c r="G2347" i="1"/>
  <c r="G1715" i="1"/>
  <c r="G1679" i="1"/>
  <c r="G1674" i="1"/>
  <c r="G1641" i="1"/>
  <c r="G2295" i="1"/>
  <c r="G2024" i="1"/>
  <c r="G2599" i="1"/>
  <c r="G1599" i="1"/>
  <c r="G1866" i="1"/>
  <c r="G2552" i="1"/>
  <c r="G1417" i="1"/>
  <c r="G1138" i="1"/>
  <c r="G1739" i="1"/>
  <c r="G1458" i="1"/>
  <c r="G1677" i="1"/>
  <c r="G2605" i="1"/>
  <c r="G1927" i="1"/>
  <c r="G2469" i="1"/>
  <c r="G767" i="1"/>
  <c r="G2073" i="1"/>
  <c r="G953" i="1"/>
  <c r="G1234" i="1"/>
  <c r="G1946" i="1"/>
  <c r="G2163" i="1"/>
  <c r="G2026" i="1"/>
  <c r="G1760" i="1"/>
  <c r="G2425" i="1"/>
  <c r="G2577" i="1"/>
  <c r="G2222" i="1"/>
  <c r="G2734" i="1"/>
  <c r="G2736" i="1"/>
  <c r="G1570" i="1"/>
  <c r="G1220" i="1"/>
  <c r="G1936" i="1"/>
  <c r="G2689" i="1"/>
  <c r="G1977" i="1"/>
  <c r="G794" i="1"/>
  <c r="G1050" i="1"/>
  <c r="G2213" i="1"/>
  <c r="G1695" i="1"/>
  <c r="G1781" i="1"/>
  <c r="G1583" i="1"/>
  <c r="G1902" i="1"/>
  <c r="G2457" i="1"/>
  <c r="G2554" i="1"/>
  <c r="G1918" i="1"/>
  <c r="G2491" i="1"/>
  <c r="G2389" i="1"/>
  <c r="G2035" i="1"/>
  <c r="G2052" i="1"/>
  <c r="G2237" i="1"/>
  <c r="G2351" i="1"/>
  <c r="G2290" i="1"/>
  <c r="G2349" i="1"/>
  <c r="G1279" i="1"/>
  <c r="G1386" i="1"/>
  <c r="G1308" i="1"/>
  <c r="G1044" i="1"/>
  <c r="G2096" i="1"/>
  <c r="G1690" i="1"/>
  <c r="G1301" i="1"/>
  <c r="G1809" i="1"/>
  <c r="G1872" i="1"/>
  <c r="G1425" i="1"/>
  <c r="G1851" i="1"/>
  <c r="G2172" i="1"/>
  <c r="G2039" i="1"/>
  <c r="G1862" i="1"/>
  <c r="G2602" i="1"/>
  <c r="G1594" i="1"/>
  <c r="G1730" i="1"/>
  <c r="G1219" i="1"/>
  <c r="G2004" i="1"/>
  <c r="G1604" i="1"/>
  <c r="G1793" i="1"/>
  <c r="G1999" i="1"/>
  <c r="G1333" i="1"/>
  <c r="G2593" i="1"/>
  <c r="G957" i="1"/>
  <c r="G1270" i="1"/>
  <c r="G1217" i="1"/>
  <c r="G1696" i="1"/>
  <c r="G2714" i="1"/>
  <c r="G1988" i="1"/>
  <c r="G2656" i="1"/>
  <c r="G2140" i="1"/>
  <c r="G773" i="1"/>
  <c r="G855" i="1"/>
  <c r="G1885" i="1"/>
  <c r="G868" i="1"/>
  <c r="G1249" i="1"/>
  <c r="G1838" i="1"/>
  <c r="G1768" i="1"/>
  <c r="G2402" i="1"/>
  <c r="G1240" i="1"/>
  <c r="G813" i="1"/>
  <c r="G1329" i="1"/>
  <c r="G984" i="1"/>
  <c r="G2370" i="1"/>
  <c r="G1887" i="1"/>
  <c r="G963" i="1"/>
  <c r="G1716" i="1"/>
  <c r="G1452" i="1"/>
  <c r="G1741" i="1"/>
  <c r="G1901" i="1"/>
  <c r="G776" i="1"/>
  <c r="G1824" i="1"/>
  <c r="G2631" i="1"/>
  <c r="G940" i="1"/>
  <c r="G1523" i="1"/>
  <c r="G1204" i="1"/>
  <c r="G2481" i="1"/>
  <c r="G1184" i="1"/>
  <c r="G1302" i="1"/>
  <c r="G1492" i="1"/>
  <c r="G1391" i="1"/>
  <c r="G2289" i="1"/>
  <c r="G2191" i="1"/>
  <c r="E1300" i="1"/>
  <c r="F1300" i="1"/>
  <c r="U2671" i="1"/>
  <c r="U1618" i="1"/>
  <c r="T2693" i="1"/>
  <c r="S2693" i="1"/>
  <c r="S1188" i="1"/>
  <c r="T1188" i="1"/>
  <c r="U2727" i="1"/>
  <c r="W1121" i="1"/>
  <c r="W2450" i="1"/>
  <c r="W1408" i="1"/>
  <c r="W2442" i="1"/>
  <c r="U2617" i="1"/>
  <c r="S1717" i="1"/>
  <c r="T1717" i="1"/>
  <c r="U1828" i="1"/>
  <c r="W2132" i="1"/>
  <c r="W2459" i="1"/>
  <c r="T1646" i="1"/>
  <c r="S1646" i="1"/>
  <c r="U1272" i="1"/>
  <c r="W1301" i="1"/>
  <c r="T2270" i="1"/>
  <c r="S2270" i="1"/>
  <c r="G841" i="1"/>
  <c r="G857" i="1"/>
  <c r="I1874" i="1"/>
  <c r="G853" i="1"/>
  <c r="G2692" i="1"/>
  <c r="AH1554" i="1"/>
  <c r="AH1612" i="1"/>
  <c r="AH2661" i="1"/>
  <c r="AJ1029" i="1"/>
  <c r="AJ2276" i="1"/>
  <c r="AJ2630" i="1"/>
  <c r="AJ954" i="1"/>
  <c r="AH2175" i="1"/>
  <c r="AJ1857" i="1"/>
  <c r="AJ1183" i="1"/>
  <c r="AH2326" i="1"/>
  <c r="AG1311" i="1"/>
  <c r="AF1311" i="1"/>
  <c r="AF2435" i="1"/>
  <c r="AG2435" i="1"/>
  <c r="AJ2669" i="1"/>
  <c r="AH2391" i="1"/>
  <c r="AH1097" i="1"/>
  <c r="AF2632" i="1"/>
  <c r="AG2632" i="1"/>
  <c r="AJ2173" i="1"/>
  <c r="AF2728" i="1"/>
  <c r="AG2728" i="1"/>
  <c r="AF2451" i="1"/>
  <c r="AG2451" i="1"/>
  <c r="AH2631" i="1"/>
  <c r="AH1176" i="1"/>
  <c r="AH1343" i="1"/>
  <c r="AH1905" i="1"/>
  <c r="AF1005" i="1"/>
  <c r="AG1005" i="1"/>
  <c r="AJ1110" i="1"/>
  <c r="AJ827" i="1"/>
  <c r="AG2296" i="1"/>
  <c r="AF2296" i="1"/>
  <c r="AH1025" i="1"/>
  <c r="AH1797" i="1"/>
  <c r="AJ1171" i="1"/>
  <c r="AJ1341" i="1"/>
  <c r="AJ2418" i="1"/>
  <c r="AH1039" i="1"/>
  <c r="AF2157" i="1"/>
  <c r="AG2157" i="1"/>
  <c r="G1749" i="1"/>
  <c r="G1971" i="1"/>
  <c r="I1699" i="1"/>
  <c r="AF1522" i="1"/>
  <c r="AG1522" i="1"/>
  <c r="G2372" i="1"/>
  <c r="G1875" i="1"/>
  <c r="F888" i="1"/>
  <c r="E888" i="1"/>
  <c r="AJ1180" i="1"/>
  <c r="I2186" i="1"/>
  <c r="I1197" i="1"/>
  <c r="G2655" i="1"/>
  <c r="I1858" i="1"/>
  <c r="I1237" i="1"/>
  <c r="E2551" i="1"/>
  <c r="F2551" i="1"/>
  <c r="E2288" i="1"/>
  <c r="F2288" i="1"/>
  <c r="G980" i="1"/>
  <c r="G2516" i="1"/>
  <c r="G2610" i="1"/>
  <c r="G934" i="1"/>
  <c r="AH849" i="1"/>
  <c r="G2091" i="1"/>
  <c r="F877" i="1"/>
  <c r="E877" i="1"/>
  <c r="G1717" i="1"/>
  <c r="AH2386" i="1"/>
  <c r="E763" i="1"/>
  <c r="F763" i="1"/>
  <c r="I2611" i="1"/>
  <c r="I1415" i="1"/>
  <c r="AH902" i="1"/>
  <c r="I1494" i="1"/>
  <c r="G1864" i="1"/>
  <c r="I899" i="1"/>
  <c r="AH1809" i="1"/>
  <c r="G2275" i="1"/>
  <c r="I2407" i="1"/>
  <c r="I2062" i="1"/>
  <c r="AH1467" i="1"/>
  <c r="U2191" i="1"/>
  <c r="W2666" i="1"/>
  <c r="W1669" i="1"/>
  <c r="S2475" i="1"/>
  <c r="T2475" i="1"/>
  <c r="W1117" i="1"/>
  <c r="T1200" i="1"/>
  <c r="S1200" i="1"/>
  <c r="W911" i="1"/>
  <c r="U1302" i="1"/>
  <c r="S2235" i="1"/>
  <c r="T2235" i="1"/>
  <c r="W1683" i="1"/>
  <c r="U1661" i="1"/>
  <c r="S826" i="1"/>
  <c r="T826" i="1"/>
  <c r="S2012" i="1"/>
  <c r="T2012" i="1"/>
  <c r="U1676" i="1"/>
  <c r="W1754" i="1"/>
  <c r="W2519" i="1"/>
  <c r="T2378" i="1"/>
  <c r="S2378" i="1"/>
  <c r="U964" i="1"/>
  <c r="W1286" i="1"/>
  <c r="U1804" i="1"/>
  <c r="W1033" i="1"/>
  <c r="W914" i="1"/>
  <c r="W1774" i="1"/>
  <c r="U2435" i="1"/>
  <c r="U1796" i="1"/>
  <c r="W2408" i="1"/>
  <c r="W1620" i="1"/>
  <c r="W2632" i="1"/>
  <c r="U1413" i="1"/>
  <c r="T2446" i="1"/>
  <c r="S2446" i="1"/>
  <c r="I2683" i="1"/>
  <c r="AJ999" i="1"/>
  <c r="T1397" i="1"/>
  <c r="S1397" i="1"/>
  <c r="G1405" i="1"/>
  <c r="U2409" i="1"/>
  <c r="G2703" i="1"/>
  <c r="W2600" i="1"/>
  <c r="G2219" i="1"/>
  <c r="U1189" i="1"/>
  <c r="S2712" i="1"/>
  <c r="T2712" i="1"/>
  <c r="G1617" i="1"/>
  <c r="S2331" i="1"/>
  <c r="T2331" i="1"/>
  <c r="S2381" i="1"/>
  <c r="T2381" i="1"/>
  <c r="S1435" i="1"/>
  <c r="T1435" i="1"/>
  <c r="U2480" i="1"/>
  <c r="S1148" i="1"/>
  <c r="T1148" i="1"/>
  <c r="I2032" i="1"/>
  <c r="T1544" i="1"/>
  <c r="S1544" i="1"/>
  <c r="S2246" i="1"/>
  <c r="T2246" i="1"/>
  <c r="U1690" i="1"/>
  <c r="W2065" i="1"/>
  <c r="S2151" i="1"/>
  <c r="T2151" i="1"/>
  <c r="U2642" i="1"/>
  <c r="S1855" i="1"/>
  <c r="T1855" i="1"/>
  <c r="W897" i="1"/>
  <c r="U1555" i="1"/>
  <c r="U2195" i="1"/>
  <c r="T2041" i="1"/>
  <c r="S2041" i="1"/>
  <c r="U2187" i="1"/>
  <c r="T2412" i="1"/>
  <c r="S2412" i="1"/>
  <c r="S2220" i="1"/>
  <c r="T2220" i="1"/>
  <c r="T1959" i="1"/>
  <c r="S1959" i="1"/>
  <c r="U2327" i="1"/>
  <c r="U2252" i="1"/>
  <c r="S2326" i="1"/>
  <c r="T2326" i="1"/>
  <c r="T1269" i="1"/>
  <c r="S1269" i="1"/>
  <c r="W792" i="1"/>
  <c r="S2484" i="1"/>
  <c r="T2484" i="1"/>
  <c r="S2583" i="1"/>
  <c r="T2583" i="1"/>
  <c r="S766" i="1"/>
  <c r="T766" i="1"/>
  <c r="S1854" i="1"/>
  <c r="T1854" i="1"/>
  <c r="W1459" i="1"/>
  <c r="U2635" i="1"/>
  <c r="W2387" i="1"/>
  <c r="W2296" i="1"/>
  <c r="T1603" i="1"/>
  <c r="S1603" i="1"/>
  <c r="I968" i="1"/>
  <c r="U1449" i="1"/>
  <c r="I944" i="1"/>
  <c r="W1589" i="1"/>
  <c r="W2533" i="1"/>
  <c r="S2757" i="1"/>
  <c r="T2757" i="1"/>
  <c r="U1493" i="1"/>
  <c r="I843" i="1"/>
  <c r="F890" i="1"/>
  <c r="E890" i="1"/>
  <c r="F1579" i="1"/>
  <c r="E1579" i="1"/>
  <c r="I1668" i="1"/>
  <c r="AH2539" i="1"/>
  <c r="AJ2154" i="1"/>
  <c r="AG2185" i="1"/>
  <c r="AF2185" i="1"/>
  <c r="AJ1814" i="1"/>
  <c r="AJ808" i="1"/>
  <c r="AH792" i="1"/>
  <c r="AJ1380" i="1"/>
  <c r="AJ1795" i="1"/>
  <c r="AH1407" i="1"/>
  <c r="AF1092" i="1"/>
  <c r="AG1092" i="1"/>
  <c r="AH2639" i="1"/>
  <c r="AJ972" i="1"/>
  <c r="AJ1473" i="1"/>
  <c r="AH2633" i="1"/>
  <c r="AH2110" i="1"/>
  <c r="AJ1716" i="1"/>
  <c r="AJ1972" i="1"/>
  <c r="AF859" i="1"/>
  <c r="AG859" i="1"/>
  <c r="AH992" i="1"/>
  <c r="AH1014" i="1"/>
  <c r="AJ1737" i="1"/>
  <c r="AJ960" i="1"/>
  <c r="AH1611" i="1"/>
  <c r="AH2454" i="1"/>
  <c r="AH1597" i="1"/>
  <c r="AG985" i="1"/>
  <c r="AF985" i="1"/>
  <c r="AH1411" i="1"/>
  <c r="AJ1592" i="1"/>
  <c r="AH966" i="1"/>
  <c r="AF1891" i="1"/>
  <c r="AG1891" i="1"/>
  <c r="AH1067" i="1"/>
  <c r="AJ1012" i="1"/>
  <c r="AG1552" i="1"/>
  <c r="AF1552" i="1"/>
  <c r="AH2334" i="1"/>
  <c r="AF2036" i="1"/>
  <c r="AG2036" i="1"/>
  <c r="F1652" i="1"/>
  <c r="E1652" i="1"/>
  <c r="E1650" i="1"/>
  <c r="F1650" i="1"/>
  <c r="G2142" i="1"/>
  <c r="U1174" i="1"/>
  <c r="AH2000" i="1"/>
  <c r="W1921" i="1"/>
  <c r="AJ1943" i="1"/>
  <c r="W1330" i="1"/>
  <c r="S945" i="1"/>
  <c r="T945" i="1"/>
  <c r="U838" i="1"/>
  <c r="U1118" i="1"/>
  <c r="U2157" i="1"/>
  <c r="W1678" i="1"/>
  <c r="S1600" i="1"/>
  <c r="T1600" i="1"/>
  <c r="W1877" i="1"/>
  <c r="W864" i="1"/>
  <c r="T2390" i="1"/>
  <c r="S2390" i="1"/>
  <c r="U1773" i="1"/>
  <c r="W2631" i="1"/>
  <c r="T1204" i="1"/>
  <c r="S1204" i="1"/>
  <c r="U1443" i="1"/>
  <c r="W1020" i="1"/>
  <c r="W1347" i="1"/>
  <c r="T827" i="1"/>
  <c r="S827" i="1"/>
  <c r="W1131" i="1"/>
  <c r="S1534" i="1"/>
  <c r="T1534" i="1"/>
  <c r="W1163" i="1"/>
  <c r="W1714" i="1"/>
  <c r="U1140" i="1"/>
  <c r="W1718" i="1"/>
  <c r="T1686" i="1"/>
  <c r="S1686" i="1"/>
  <c r="W771" i="1"/>
  <c r="U1577" i="1"/>
  <c r="T998" i="1"/>
  <c r="S998" i="1"/>
  <c r="U1057" i="1"/>
  <c r="T1760" i="1"/>
  <c r="S1760" i="1"/>
  <c r="U823" i="1"/>
  <c r="G860" i="1"/>
  <c r="U1989" i="1"/>
  <c r="S1833" i="1"/>
  <c r="T1833" i="1"/>
  <c r="S2589" i="1"/>
  <c r="T2589" i="1"/>
  <c r="U1885" i="1"/>
  <c r="U1175" i="1"/>
  <c r="T2214" i="1"/>
  <c r="S2214" i="1"/>
  <c r="U1925" i="1"/>
  <c r="I1460" i="1"/>
  <c r="G2584" i="1"/>
  <c r="G1857" i="1"/>
  <c r="G1365" i="1"/>
  <c r="AH1405" i="1"/>
  <c r="AJ1628" i="1"/>
  <c r="AF2324" i="1"/>
  <c r="AG2324" i="1"/>
  <c r="AJ2066" i="1"/>
  <c r="AH1142" i="1"/>
  <c r="AG2053" i="1"/>
  <c r="AF2053" i="1"/>
  <c r="AJ2607" i="1"/>
  <c r="AH2087" i="1"/>
  <c r="AJ1762" i="1"/>
  <c r="AG2180" i="1"/>
  <c r="AF2180" i="1"/>
  <c r="AH2210" i="1"/>
  <c r="AH1403" i="1"/>
  <c r="AJ1503" i="1"/>
  <c r="AJ764" i="1"/>
  <c r="AH1007" i="1"/>
  <c r="AJ879" i="1"/>
  <c r="AJ1044" i="1"/>
  <c r="AH1606" i="1"/>
  <c r="AJ2593" i="1"/>
  <c r="AG2042" i="1"/>
  <c r="AF2042" i="1"/>
  <c r="AH2230" i="1"/>
  <c r="AH2078" i="1"/>
  <c r="AF1173" i="1"/>
  <c r="AG1173" i="1"/>
  <c r="AJ1445" i="1"/>
  <c r="AJ2289" i="1"/>
  <c r="AJ2508" i="1"/>
  <c r="AJ1991" i="1"/>
  <c r="AJ1979" i="1"/>
  <c r="AH2598" i="1"/>
  <c r="AF1690" i="1"/>
  <c r="AG1690" i="1"/>
  <c r="AH1032" i="1"/>
  <c r="AH1323" i="1"/>
  <c r="AJ1709" i="1"/>
  <c r="AJ1218" i="1"/>
  <c r="AH1284" i="1"/>
  <c r="E1042" i="1"/>
  <c r="F1042" i="1"/>
  <c r="F807" i="1"/>
  <c r="E807" i="1"/>
  <c r="I2089" i="1"/>
  <c r="I973" i="1"/>
  <c r="AJ2498" i="1"/>
  <c r="E1151" i="1"/>
  <c r="F1151" i="1"/>
  <c r="G916" i="1"/>
  <c r="I2150" i="1"/>
  <c r="I1972" i="1"/>
  <c r="I1945" i="1"/>
  <c r="G1865" i="1"/>
  <c r="G1043" i="1"/>
  <c r="AH1188" i="1"/>
  <c r="I1629" i="1"/>
  <c r="I1459" i="1"/>
  <c r="I790" i="1"/>
  <c r="W1628" i="1"/>
  <c r="W2714" i="1"/>
  <c r="G987" i="1"/>
  <c r="T1107" i="1"/>
  <c r="S1107" i="1"/>
  <c r="U2374" i="1"/>
  <c r="G2719" i="1"/>
  <c r="U2436" i="1"/>
  <c r="U2691" i="1"/>
  <c r="U2661" i="1"/>
  <c r="U2497" i="1"/>
  <c r="U1889" i="1"/>
  <c r="W1017" i="1"/>
  <c r="U1698" i="1"/>
  <c r="S2405" i="1"/>
  <c r="T2405" i="1"/>
  <c r="U2667" i="1"/>
  <c r="U2208" i="1"/>
  <c r="U1123" i="1"/>
  <c r="W2512" i="1"/>
  <c r="W2399" i="1"/>
  <c r="U1736" i="1"/>
  <c r="W2115" i="1"/>
  <c r="U2717" i="1"/>
  <c r="U1268" i="1"/>
  <c r="T1815" i="1"/>
  <c r="S1815" i="1"/>
  <c r="W785" i="1"/>
  <c r="W1320" i="1"/>
  <c r="U1778" i="1"/>
  <c r="W2128" i="1"/>
  <c r="W1039" i="1"/>
  <c r="U1418" i="1"/>
  <c r="S1642" i="1"/>
  <c r="T1642" i="1"/>
  <c r="G1030" i="1"/>
  <c r="U2528" i="1"/>
  <c r="W1276" i="1"/>
  <c r="I1674" i="1"/>
  <c r="U2259" i="1"/>
  <c r="W1266" i="1"/>
  <c r="T1263" i="1"/>
  <c r="S1263" i="1"/>
  <c r="S1034" i="1"/>
  <c r="T1034" i="1"/>
  <c r="W1431" i="1"/>
  <c r="I1679" i="1"/>
  <c r="F1490" i="1"/>
  <c r="E1490" i="1"/>
  <c r="G2328" i="1"/>
  <c r="G1718" i="1"/>
  <c r="E2019" i="1"/>
  <c r="F2019" i="1"/>
  <c r="AJ1640" i="1"/>
  <c r="AJ1423" i="1"/>
  <c r="AJ1928" i="1"/>
  <c r="AH2293" i="1"/>
  <c r="AF1160" i="1"/>
  <c r="AG1160" i="1"/>
  <c r="AH1800" i="1"/>
  <c r="AG1634" i="1"/>
  <c r="AF1634" i="1"/>
  <c r="AJ1238" i="1"/>
  <c r="AJ2377" i="1"/>
  <c r="AJ1409" i="1"/>
  <c r="AJ1198" i="1"/>
  <c r="AH2622" i="1"/>
  <c r="AJ2103" i="1"/>
  <c r="AG1400" i="1"/>
  <c r="AF1400" i="1"/>
  <c r="AJ1580" i="1"/>
  <c r="AG2576" i="1"/>
  <c r="AF2576" i="1"/>
  <c r="AH1816" i="1"/>
  <c r="AH2423" i="1"/>
  <c r="AF2522" i="1"/>
  <c r="AG2522" i="1"/>
  <c r="AJ1519" i="1"/>
  <c r="AJ1693" i="1"/>
  <c r="AJ1081" i="1"/>
  <c r="AG2307" i="1"/>
  <c r="AF2307" i="1"/>
  <c r="AH1624" i="1"/>
  <c r="AJ1074" i="1"/>
  <c r="AJ936" i="1"/>
  <c r="AJ1902" i="1"/>
  <c r="AH2434" i="1"/>
  <c r="AH2044" i="1"/>
  <c r="AH2537" i="1"/>
  <c r="AJ2031" i="1"/>
  <c r="AJ1056" i="1"/>
  <c r="AH841" i="1"/>
  <c r="AJ1524" i="1"/>
  <c r="AH1644" i="1"/>
  <c r="G2522" i="1"/>
  <c r="I1748" i="1"/>
  <c r="W2613" i="1"/>
  <c r="U2217" i="1"/>
  <c r="S1757" i="1"/>
  <c r="T1757" i="1"/>
  <c r="T1919" i="1"/>
  <c r="S1919" i="1"/>
  <c r="S2398" i="1"/>
  <c r="T2398" i="1"/>
  <c r="W2530" i="1"/>
  <c r="T1533" i="1"/>
  <c r="S1533" i="1"/>
  <c r="U1355" i="1"/>
  <c r="U1605" i="1"/>
  <c r="S2177" i="1"/>
  <c r="T2177" i="1"/>
  <c r="T1035" i="1"/>
  <c r="S1035" i="1"/>
  <c r="T2269" i="1"/>
  <c r="S2269" i="1"/>
  <c r="S2167" i="1"/>
  <c r="T2167" i="1"/>
  <c r="S932" i="1"/>
  <c r="T932" i="1"/>
  <c r="S1208" i="1"/>
  <c r="T1208" i="1"/>
  <c r="S819" i="1"/>
  <c r="T819" i="1"/>
  <c r="U959" i="1"/>
  <c r="S2453" i="1"/>
  <c r="T2453" i="1"/>
  <c r="T2602" i="1"/>
  <c r="S2602" i="1"/>
  <c r="T1758" i="1"/>
  <c r="S1758" i="1"/>
  <c r="W1724" i="1"/>
  <c r="T1981" i="1"/>
  <c r="S1981" i="1"/>
  <c r="W1554" i="1"/>
  <c r="S904" i="1"/>
  <c r="T904" i="1"/>
  <c r="U1993" i="1"/>
  <c r="W809" i="1"/>
  <c r="S2237" i="1"/>
  <c r="T2237" i="1"/>
  <c r="U1197" i="1"/>
  <c r="U1221" i="1"/>
  <c r="U1787" i="1"/>
  <c r="T1581" i="1"/>
  <c r="S1581" i="1"/>
  <c r="T1922" i="1"/>
  <c r="S1922" i="1"/>
  <c r="U2658" i="1"/>
  <c r="I2552" i="1"/>
  <c r="I2511" i="1"/>
  <c r="I2556" i="1"/>
  <c r="G2596" i="1"/>
  <c r="E2394" i="1"/>
  <c r="F2394" i="1"/>
  <c r="AH2719" i="1"/>
  <c r="AH2467" i="1"/>
  <c r="AH1312" i="1"/>
  <c r="AH2272" i="1"/>
  <c r="AF806" i="1"/>
  <c r="AG806" i="1"/>
  <c r="AH1204" i="1"/>
  <c r="AH1884" i="1"/>
  <c r="AJ1723" i="1"/>
  <c r="AJ2422" i="1"/>
  <c r="AH951" i="1"/>
  <c r="AH1452" i="1"/>
  <c r="AF1846" i="1"/>
  <c r="AG1846" i="1"/>
  <c r="AH1492" i="1"/>
  <c r="AJ1695" i="1"/>
  <c r="AH1958" i="1"/>
  <c r="AH1648" i="1"/>
  <c r="AH836" i="1"/>
  <c r="AJ2376" i="1"/>
  <c r="AF2339" i="1"/>
  <c r="AG2339" i="1"/>
  <c r="AF1792" i="1"/>
  <c r="AG1792" i="1"/>
  <c r="AJ1641" i="1"/>
  <c r="AH973" i="1"/>
  <c r="AJ1150" i="1"/>
  <c r="AH1841" i="1"/>
  <c r="AF2666" i="1"/>
  <c r="AG2666" i="1"/>
  <c r="AJ1821" i="1"/>
  <c r="AH1196" i="1"/>
  <c r="AH851" i="1"/>
  <c r="AH1586" i="1"/>
  <c r="AF1811" i="1"/>
  <c r="AG1811" i="1"/>
  <c r="AH2238" i="1"/>
  <c r="AG942" i="1"/>
  <c r="AF942" i="1"/>
  <c r="AH1901" i="1"/>
  <c r="AH1966" i="1"/>
  <c r="AH1577" i="1"/>
  <c r="I2048" i="1"/>
  <c r="G2366" i="1"/>
  <c r="G1606" i="1"/>
  <c r="G2177" i="1"/>
  <c r="G1432" i="1"/>
  <c r="U1346" i="1"/>
  <c r="G1218" i="1"/>
  <c r="S2160" i="1"/>
  <c r="T2160" i="1"/>
  <c r="U2058" i="1"/>
  <c r="W2088" i="1"/>
  <c r="T1307" i="1"/>
  <c r="S1307" i="1"/>
  <c r="W893" i="1"/>
  <c r="W2149" i="1"/>
  <c r="T1640" i="1"/>
  <c r="S1640" i="1"/>
  <c r="I2052" i="1"/>
  <c r="U2273" i="1"/>
  <c r="U1334" i="1"/>
  <c r="W2553" i="1"/>
  <c r="G1609" i="1"/>
  <c r="F1140" i="1"/>
  <c r="E1140" i="1"/>
  <c r="I1260" i="1"/>
  <c r="F1082" i="1"/>
  <c r="E1082" i="1"/>
  <c r="AG2142" i="1"/>
  <c r="AF2142" i="1"/>
  <c r="AH1654" i="1"/>
  <c r="AF1163" i="1"/>
  <c r="AG1163" i="1"/>
  <c r="AJ1088" i="1"/>
  <c r="AH1920" i="1"/>
  <c r="AH1595" i="1"/>
  <c r="AH2301" i="1"/>
  <c r="AJ2046" i="1"/>
  <c r="AJ761" i="1"/>
  <c r="AJ976" i="1"/>
  <c r="AJ1099" i="1"/>
  <c r="AJ915" i="1"/>
  <c r="AJ2001" i="1"/>
  <c r="AJ2563" i="1"/>
  <c r="AJ2223" i="1"/>
  <c r="AJ817" i="1"/>
  <c r="AJ1584" i="1"/>
  <c r="AJ1938" i="1"/>
  <c r="AJ2073" i="1"/>
  <c r="AJ1179" i="1"/>
  <c r="AJ1968" i="1"/>
  <c r="AJ1417" i="1"/>
  <c r="AJ1221" i="1"/>
  <c r="AJ1187" i="1"/>
  <c r="AJ1059" i="1"/>
  <c r="AJ1143" i="1"/>
  <c r="AJ2133" i="1"/>
  <c r="AJ2352" i="1"/>
  <c r="AJ1177" i="1"/>
  <c r="AJ940" i="1"/>
  <c r="AJ2363" i="1"/>
  <c r="AH2421" i="1"/>
  <c r="AF1444" i="1"/>
  <c r="AG1444" i="1"/>
  <c r="AJ901" i="1"/>
  <c r="AF1061" i="1"/>
  <c r="AG1061" i="1"/>
  <c r="AJ1022" i="1"/>
  <c r="AH1383" i="1"/>
  <c r="AH1048" i="1"/>
  <c r="AH857" i="1"/>
  <c r="AJ2025" i="1"/>
  <c r="AH2419" i="1"/>
  <c r="AJ1704" i="1"/>
  <c r="AH2343" i="1"/>
  <c r="AH1342" i="1"/>
  <c r="AH2682" i="1"/>
  <c r="AJ2233" i="1"/>
  <c r="AJ2603" i="1"/>
  <c r="AH927" i="1"/>
  <c r="AH1154" i="1"/>
  <c r="AG1559" i="1"/>
  <c r="AF1559" i="1"/>
  <c r="AH2442" i="1"/>
  <c r="AH2490" i="1"/>
  <c r="AG919" i="1"/>
  <c r="AF919" i="1"/>
  <c r="AH2300" i="1"/>
  <c r="AF1847" i="1"/>
  <c r="AG1847" i="1"/>
  <c r="AH812" i="1"/>
  <c r="AG2241" i="1"/>
  <c r="AF2241" i="1"/>
  <c r="I2049" i="1"/>
  <c r="I1443" i="1"/>
  <c r="E995" i="1"/>
  <c r="F995" i="1"/>
  <c r="G1950" i="1"/>
  <c r="E2699" i="1"/>
  <c r="F2699" i="1"/>
  <c r="F1352" i="1"/>
  <c r="E1352" i="1"/>
  <c r="I2283" i="1"/>
  <c r="F2175" i="1"/>
  <c r="E2175" i="1"/>
  <c r="F2718" i="1"/>
  <c r="E2718" i="1"/>
  <c r="F1649" i="1"/>
  <c r="E1649" i="1"/>
  <c r="G1800" i="1"/>
  <c r="E962" i="1"/>
  <c r="F962" i="1"/>
  <c r="E1801" i="1"/>
  <c r="F1801" i="1"/>
  <c r="E1161" i="1"/>
  <c r="F1161" i="1"/>
  <c r="F1474" i="1"/>
  <c r="E1474" i="1"/>
  <c r="W2006" i="1"/>
  <c r="S2055" i="1"/>
  <c r="T2055" i="1"/>
  <c r="T1617" i="1"/>
  <c r="S1617" i="1"/>
  <c r="W2347" i="1"/>
  <c r="U2505" i="1"/>
  <c r="T1645" i="1"/>
  <c r="S1645" i="1"/>
  <c r="U2367" i="1"/>
  <c r="U2178" i="1"/>
  <c r="U2471" i="1"/>
  <c r="W2472" i="1"/>
  <c r="S2338" i="1"/>
  <c r="T2338" i="1"/>
  <c r="U1967" i="1"/>
  <c r="U2163" i="1"/>
  <c r="T1943" i="1"/>
  <c r="S1943" i="1"/>
  <c r="U767" i="1"/>
  <c r="S2437" i="1"/>
  <c r="T2437" i="1"/>
  <c r="U1015" i="1"/>
  <c r="W1335" i="1"/>
  <c r="W800" i="1"/>
  <c r="W1546" i="1"/>
  <c r="W2291" i="1"/>
  <c r="T1405" i="1"/>
  <c r="S1405" i="1"/>
  <c r="T1488" i="1"/>
  <c r="S1488" i="1"/>
  <c r="S2388" i="1"/>
  <c r="T2388" i="1"/>
  <c r="W1336" i="1"/>
  <c r="U2640" i="1"/>
  <c r="S2563" i="1"/>
  <c r="T2563" i="1"/>
  <c r="U1952" i="1"/>
  <c r="W2674" i="1"/>
  <c r="S2601" i="1"/>
  <c r="T2601" i="1"/>
  <c r="U1153" i="1"/>
  <c r="G2445" i="1"/>
  <c r="W1156" i="1"/>
  <c r="U1630" i="1"/>
  <c r="I1236" i="1"/>
  <c r="I2591" i="1"/>
  <c r="I1877" i="1"/>
  <c r="E1565" i="1"/>
  <c r="F1565" i="1"/>
  <c r="AH895" i="1"/>
  <c r="AF1107" i="1"/>
  <c r="AG1107" i="1"/>
  <c r="AF1567" i="1"/>
  <c r="AG1567" i="1"/>
  <c r="AJ2026" i="1"/>
  <c r="AJ1895" i="1"/>
  <c r="AF1052" i="1"/>
  <c r="AG1052" i="1"/>
  <c r="AG1574" i="1"/>
  <c r="AF1574" i="1"/>
  <c r="AH2399" i="1"/>
  <c r="AF1942" i="1"/>
  <c r="AG1942" i="1"/>
  <c r="AG2109" i="1"/>
  <c r="AF2109" i="1"/>
  <c r="AJ1881" i="1"/>
  <c r="AF1773" i="1"/>
  <c r="AG1773" i="1"/>
  <c r="AH831" i="1"/>
  <c r="AF1756" i="1"/>
  <c r="AG1756" i="1"/>
  <c r="AH1371" i="1"/>
  <c r="AH2373" i="1"/>
  <c r="AJ1083" i="1"/>
  <c r="AH1615" i="1"/>
  <c r="AH1502" i="1"/>
  <c r="AH2586" i="1"/>
  <c r="AG1307" i="1"/>
  <c r="AF1307" i="1"/>
  <c r="AJ974" i="1"/>
  <c r="AH2278" i="1"/>
  <c r="AJ2637" i="1"/>
  <c r="AG1988" i="1"/>
  <c r="AF1988" i="1"/>
  <c r="AG2753" i="1"/>
  <c r="AF2753" i="1"/>
  <c r="AG928" i="1"/>
  <c r="AF928" i="1"/>
  <c r="AF1839" i="1"/>
  <c r="AG1839" i="1"/>
  <c r="AF1514" i="1"/>
  <c r="AG1514" i="1"/>
  <c r="AH2122" i="1"/>
  <c r="AF2050" i="1"/>
  <c r="AG2050" i="1"/>
  <c r="AF2004" i="1"/>
  <c r="AG2004" i="1"/>
  <c r="AJ1588" i="1"/>
  <c r="AJ1331" i="1"/>
  <c r="AF1848" i="1"/>
  <c r="AG1848" i="1"/>
  <c r="I1045" i="1"/>
  <c r="E765" i="1"/>
  <c r="F765" i="1"/>
  <c r="E1861" i="1"/>
  <c r="F1861" i="1"/>
  <c r="W1658" i="1"/>
  <c r="U2351" i="1"/>
  <c r="W2432" i="1"/>
  <c r="U1853" i="1"/>
  <c r="S1945" i="1"/>
  <c r="T1945" i="1"/>
  <c r="W2033" i="1"/>
  <c r="W910" i="1"/>
  <c r="T1133" i="1"/>
  <c r="S1133" i="1"/>
  <c r="W2101" i="1"/>
  <c r="T1311" i="1"/>
  <c r="S1311" i="1"/>
  <c r="S1941" i="1"/>
  <c r="T1941" i="1"/>
  <c r="G1711" i="1"/>
  <c r="S2376" i="1"/>
  <c r="T2376" i="1"/>
  <c r="G1023" i="1"/>
  <c r="I1268" i="1"/>
  <c r="I2332" i="1"/>
  <c r="E1342" i="1"/>
  <c r="F1342" i="1"/>
  <c r="W954" i="1"/>
  <c r="T2142" i="1"/>
  <c r="S2142" i="1"/>
  <c r="G892" i="1"/>
  <c r="AH2471" i="1"/>
  <c r="E1948" i="1"/>
  <c r="F1948" i="1"/>
  <c r="AJ2544" i="1"/>
  <c r="T1598" i="1"/>
  <c r="S1598" i="1"/>
  <c r="AF1921" i="1"/>
  <c r="AG1921" i="1"/>
  <c r="G899" i="1"/>
  <c r="G2407" i="1"/>
  <c r="W909" i="1"/>
  <c r="W1215" i="1"/>
  <c r="S2491" i="1"/>
  <c r="T2491" i="1"/>
  <c r="W1866" i="1"/>
  <c r="T1059" i="1"/>
  <c r="S1059" i="1"/>
  <c r="T1278" i="1"/>
  <c r="S1278" i="1"/>
  <c r="W2695" i="1"/>
  <c r="U2331" i="1"/>
  <c r="W1296" i="1"/>
  <c r="U2151" i="1"/>
  <c r="S897" i="1"/>
  <c r="T897" i="1"/>
  <c r="W2327" i="1"/>
  <c r="W766" i="1"/>
  <c r="G2269" i="1"/>
  <c r="AF2340" i="1"/>
  <c r="AG2340" i="1"/>
  <c r="G1424" i="1"/>
  <c r="W901" i="1"/>
  <c r="T1067" i="1"/>
  <c r="S1067" i="1"/>
  <c r="U1813" i="1"/>
  <c r="W1733" i="1"/>
  <c r="S1655" i="1"/>
  <c r="T1655" i="1"/>
  <c r="AH2014" i="1"/>
  <c r="S2401" i="1"/>
  <c r="T2401" i="1"/>
  <c r="W1263" i="1"/>
  <c r="I1718" i="1"/>
  <c r="W1389" i="1"/>
  <c r="W2649" i="1"/>
  <c r="W2696" i="1"/>
  <c r="T1249" i="1"/>
  <c r="S1249" i="1"/>
  <c r="W2045" i="1"/>
  <c r="S2511" i="1"/>
  <c r="T2511" i="1"/>
  <c r="W947" i="1"/>
  <c r="U2279" i="1"/>
  <c r="U2474" i="1"/>
  <c r="S2348" i="1"/>
  <c r="T2348" i="1"/>
  <c r="U1664" i="1"/>
  <c r="S2442" i="1"/>
  <c r="T2442" i="1"/>
  <c r="U2459" i="1"/>
  <c r="AJ2391" i="1"/>
  <c r="AJ1905" i="1"/>
  <c r="AJ1797" i="1"/>
  <c r="AH1341" i="1"/>
  <c r="AJ2157" i="1"/>
  <c r="I1749" i="1"/>
  <c r="E1971" i="1"/>
  <c r="F1971" i="1"/>
  <c r="E1699" i="1"/>
  <c r="F1699" i="1"/>
  <c r="S1117" i="1"/>
  <c r="T1117" i="1"/>
  <c r="U1683" i="1"/>
  <c r="U2012" i="1"/>
  <c r="U2519" i="1"/>
  <c r="S964" i="1"/>
  <c r="T964" i="1"/>
  <c r="W1804" i="1"/>
  <c r="U914" i="1"/>
  <c r="W1796" i="1"/>
  <c r="S1620" i="1"/>
  <c r="T1620" i="1"/>
  <c r="T1413" i="1"/>
  <c r="S1413" i="1"/>
  <c r="AJ943" i="1"/>
  <c r="G1110" i="1"/>
  <c r="AF1027" i="1"/>
  <c r="AG1027" i="1"/>
  <c r="AJ1091" i="1"/>
  <c r="AF1477" i="1"/>
  <c r="AG1477" i="1"/>
  <c r="G1495" i="1"/>
  <c r="W1435" i="1"/>
  <c r="W1856" i="1"/>
  <c r="U1749" i="1"/>
  <c r="U2650" i="1"/>
  <c r="T1624" i="1"/>
  <c r="S1624" i="1"/>
  <c r="T1549" i="1"/>
  <c r="S1549" i="1"/>
  <c r="W1073" i="1"/>
  <c r="W1883" i="1"/>
  <c r="W1603" i="1"/>
  <c r="U1759" i="1"/>
  <c r="I876" i="1"/>
  <c r="AF2454" i="1"/>
  <c r="AG2454" i="1"/>
  <c r="I1365" i="1"/>
  <c r="AJ2324" i="1"/>
  <c r="AG2087" i="1"/>
  <c r="AF2087" i="1"/>
  <c r="AH1503" i="1"/>
  <c r="AH1044" i="1"/>
  <c r="AF1606" i="1"/>
  <c r="AG1606" i="1"/>
  <c r="AJ2230" i="1"/>
  <c r="AG2289" i="1"/>
  <c r="AF2289" i="1"/>
  <c r="AH1991" i="1"/>
  <c r="AJ1690" i="1"/>
  <c r="AJ1323" i="1"/>
  <c r="AJ1284" i="1"/>
  <c r="G807" i="1"/>
  <c r="AH2498" i="1"/>
  <c r="G2150" i="1"/>
  <c r="I1865" i="1"/>
  <c r="AJ2434" i="1"/>
  <c r="I2596" i="1"/>
  <c r="AF2719" i="1"/>
  <c r="AG2719" i="1"/>
  <c r="AG1723" i="1"/>
  <c r="AF1723" i="1"/>
  <c r="AG1695" i="1"/>
  <c r="AF1695" i="1"/>
  <c r="AH1150" i="1"/>
  <c r="AJ1586" i="1"/>
  <c r="G2048" i="1"/>
  <c r="G919" i="1"/>
  <c r="T1412" i="1"/>
  <c r="S1412" i="1"/>
  <c r="U2294" i="1"/>
  <c r="U984" i="1"/>
  <c r="U885" i="1"/>
  <c r="G1236" i="1"/>
  <c r="T1006" i="1"/>
  <c r="S1006" i="1"/>
  <c r="F787" i="1"/>
  <c r="E787" i="1"/>
  <c r="F1525" i="1"/>
  <c r="E1525" i="1"/>
  <c r="AF2618" i="1"/>
  <c r="AG2618" i="1"/>
  <c r="G2334" i="1"/>
  <c r="W2230" i="1"/>
  <c r="W847" i="1"/>
  <c r="U1737" i="1"/>
  <c r="G2260" i="1"/>
  <c r="G1232" i="1"/>
  <c r="AF1467" i="1"/>
  <c r="AG1467" i="1"/>
  <c r="AF1103" i="1"/>
  <c r="AG1103" i="1"/>
  <c r="AF1042" i="1"/>
  <c r="AG1042" i="1"/>
  <c r="AH1662" i="1"/>
  <c r="AJ2714" i="1"/>
  <c r="W2650" i="1"/>
  <c r="U1891" i="1"/>
  <c r="W2176" i="1"/>
  <c r="W1898" i="1"/>
  <c r="T1885" i="1"/>
  <c r="S1885" i="1"/>
  <c r="G2668" i="1"/>
  <c r="G1733" i="1"/>
  <c r="G1343" i="1"/>
  <c r="G793" i="1"/>
  <c r="I1666" i="1"/>
  <c r="AF1405" i="1"/>
  <c r="AG1405" i="1"/>
  <c r="AG1628" i="1"/>
  <c r="AF1628" i="1"/>
  <c r="AH2324" i="1"/>
  <c r="AH2066" i="1"/>
  <c r="AG1142" i="1"/>
  <c r="AF1142" i="1"/>
  <c r="AH2053" i="1"/>
  <c r="AF2607" i="1"/>
  <c r="AG2607" i="1"/>
  <c r="AJ2087" i="1"/>
  <c r="AH1762" i="1"/>
  <c r="AJ2180" i="1"/>
  <c r="AJ2210" i="1"/>
  <c r="AG1403" i="1"/>
  <c r="AF1403" i="1"/>
  <c r="AF1503" i="1"/>
  <c r="AG1503" i="1"/>
  <c r="AH764" i="1"/>
  <c r="AF1007" i="1"/>
  <c r="AG1007" i="1"/>
  <c r="AF879" i="1"/>
  <c r="AG879" i="1"/>
  <c r="AF1044" i="1"/>
  <c r="AG1044" i="1"/>
  <c r="AJ1606" i="1"/>
  <c r="AG2593" i="1"/>
  <c r="AF2593" i="1"/>
  <c r="AH2042" i="1"/>
  <c r="AF2230" i="1"/>
  <c r="AG2230" i="1"/>
  <c r="AG2078" i="1"/>
  <c r="AF2078" i="1"/>
  <c r="AJ1173" i="1"/>
  <c r="AG1445" i="1"/>
  <c r="AF1445" i="1"/>
  <c r="AH2289" i="1"/>
  <c r="AF2508" i="1"/>
  <c r="AG2508" i="1"/>
  <c r="AF1991" i="1"/>
  <c r="AG1991" i="1"/>
  <c r="AG1979" i="1"/>
  <c r="AF1979" i="1"/>
  <c r="AF2598" i="1"/>
  <c r="AG2598" i="1"/>
  <c r="AH1690" i="1"/>
  <c r="AG1032" i="1"/>
  <c r="AF1032" i="1"/>
  <c r="AG1323" i="1"/>
  <c r="AF1323" i="1"/>
  <c r="AG1709" i="1"/>
  <c r="AF1709" i="1"/>
  <c r="AH1218" i="1"/>
  <c r="AF1284" i="1"/>
  <c r="AG1284" i="1"/>
  <c r="G1042" i="1"/>
  <c r="I807" i="1"/>
  <c r="G2089" i="1"/>
  <c r="G973" i="1"/>
  <c r="AG2498" i="1"/>
  <c r="AF2498" i="1"/>
  <c r="I1151" i="1"/>
  <c r="I916" i="1"/>
  <c r="F2150" i="1"/>
  <c r="E2150" i="1"/>
  <c r="G1972" i="1"/>
  <c r="F1945" i="1"/>
  <c r="E1945" i="1"/>
  <c r="F1865" i="1"/>
  <c r="E1865" i="1"/>
  <c r="I1043" i="1"/>
  <c r="AF1188" i="1"/>
  <c r="AG1188" i="1"/>
  <c r="E1629" i="1"/>
  <c r="F1629" i="1"/>
  <c r="E1459" i="1"/>
  <c r="F1459" i="1"/>
  <c r="G790" i="1"/>
  <c r="G2133" i="1"/>
  <c r="T2714" i="1"/>
  <c r="S2714" i="1"/>
  <c r="U1770" i="1"/>
  <c r="U1107" i="1"/>
  <c r="U2564" i="1"/>
  <c r="G2032" i="1"/>
  <c r="W2436" i="1"/>
  <c r="S2691" i="1"/>
  <c r="T2691" i="1"/>
  <c r="T2661" i="1"/>
  <c r="S2661" i="1"/>
  <c r="T2497" i="1"/>
  <c r="S2497" i="1"/>
  <c r="S1889" i="1"/>
  <c r="T1889" i="1"/>
  <c r="U1017" i="1"/>
  <c r="T1698" i="1"/>
  <c r="S1698" i="1"/>
  <c r="W2405" i="1"/>
  <c r="S2667" i="1"/>
  <c r="T2667" i="1"/>
  <c r="T2208" i="1"/>
  <c r="S2208" i="1"/>
  <c r="W1123" i="1"/>
  <c r="T2512" i="1"/>
  <c r="S2512" i="1"/>
  <c r="T2399" i="1"/>
  <c r="S2399" i="1"/>
  <c r="T1736" i="1"/>
  <c r="S1736" i="1"/>
  <c r="T2115" i="1"/>
  <c r="S2115" i="1"/>
  <c r="W2717" i="1"/>
  <c r="T1268" i="1"/>
  <c r="S1268" i="1"/>
  <c r="U1815" i="1"/>
  <c r="T785" i="1"/>
  <c r="S785" i="1"/>
  <c r="S1320" i="1"/>
  <c r="T1320" i="1"/>
  <c r="S1778" i="1"/>
  <c r="T1778" i="1"/>
  <c r="T2128" i="1"/>
  <c r="S2128" i="1"/>
  <c r="T1039" i="1"/>
  <c r="S1039" i="1"/>
  <c r="S1418" i="1"/>
  <c r="T1418" i="1"/>
  <c r="U1642" i="1"/>
  <c r="S1908" i="1"/>
  <c r="T1908" i="1"/>
  <c r="I1317" i="1"/>
  <c r="G944" i="1"/>
  <c r="G2344" i="1"/>
  <c r="W1842" i="1"/>
  <c r="W2307" i="1"/>
  <c r="U1034" i="1"/>
  <c r="U1431" i="1"/>
  <c r="F1680" i="1"/>
  <c r="E1680" i="1"/>
  <c r="G2647" i="1"/>
  <c r="G1235" i="1"/>
  <c r="AH1640" i="1"/>
  <c r="AG1423" i="1"/>
  <c r="AF1423" i="1"/>
  <c r="AH1928" i="1"/>
  <c r="AG2293" i="1"/>
  <c r="AF2293" i="1"/>
  <c r="AJ1160" i="1"/>
  <c r="AG1800" i="1"/>
  <c r="AF1800" i="1"/>
  <c r="AJ1634" i="1"/>
  <c r="AF1238" i="1"/>
  <c r="AG1238" i="1"/>
  <c r="AG2377" i="1"/>
  <c r="AF2377" i="1"/>
  <c r="AG1409" i="1"/>
  <c r="AF1409" i="1"/>
  <c r="AG1198" i="1"/>
  <c r="AF1198" i="1"/>
  <c r="AG2622" i="1"/>
  <c r="AF2622" i="1"/>
  <c r="AF2103" i="1"/>
  <c r="AG2103" i="1"/>
  <c r="AJ1400" i="1"/>
  <c r="AH1580" i="1"/>
  <c r="AJ2576" i="1"/>
  <c r="AJ1816" i="1"/>
  <c r="AJ2423" i="1"/>
  <c r="AJ2522" i="1"/>
  <c r="AH1519" i="1"/>
  <c r="AH1693" i="1"/>
  <c r="AG1081" i="1"/>
  <c r="AF1081" i="1"/>
  <c r="AJ2307" i="1"/>
  <c r="AJ1624" i="1"/>
  <c r="AF1074" i="1"/>
  <c r="AG1074" i="1"/>
  <c r="AF936" i="1"/>
  <c r="AG936" i="1"/>
  <c r="AH1902" i="1"/>
  <c r="AG2434" i="1"/>
  <c r="AF2434" i="1"/>
  <c r="AG2044" i="1"/>
  <c r="AF2044" i="1"/>
  <c r="AG2537" i="1"/>
  <c r="AF2537" i="1"/>
  <c r="AG2031" i="1"/>
  <c r="AF2031" i="1"/>
  <c r="AH1056" i="1"/>
  <c r="AG841" i="1"/>
  <c r="AF841" i="1"/>
  <c r="AG1524" i="1"/>
  <c r="AF1524" i="1"/>
  <c r="AG1644" i="1"/>
  <c r="AF1644" i="1"/>
  <c r="F2522" i="1"/>
  <c r="E2522" i="1"/>
  <c r="G1748" i="1"/>
  <c r="W1283" i="1"/>
  <c r="I873" i="1"/>
  <c r="W912" i="1"/>
  <c r="I1887" i="1"/>
  <c r="U1504" i="1"/>
  <c r="U1233" i="1"/>
  <c r="U2189" i="1"/>
  <c r="W2711" i="1"/>
  <c r="W2229" i="1"/>
  <c r="W1913" i="1"/>
  <c r="W1157" i="1"/>
  <c r="U927" i="1"/>
  <c r="W1293" i="1"/>
  <c r="S2654" i="1"/>
  <c r="T2654" i="1"/>
  <c r="W1097" i="1"/>
  <c r="S782" i="1"/>
  <c r="T782" i="1"/>
  <c r="W2181" i="1"/>
  <c r="U1974" i="1"/>
  <c r="U1732" i="1"/>
  <c r="S2460" i="1"/>
  <c r="T2460" i="1"/>
  <c r="W2261" i="1"/>
  <c r="S1670" i="1"/>
  <c r="T1670" i="1"/>
  <c r="S1310" i="1"/>
  <c r="T1310" i="1"/>
  <c r="W1374" i="1"/>
  <c r="T2719" i="1"/>
  <c r="S2719" i="1"/>
  <c r="U2122" i="1"/>
  <c r="U783" i="1"/>
  <c r="U933" i="1"/>
  <c r="W1001" i="1"/>
  <c r="U2319" i="1"/>
  <c r="U2431" i="1"/>
  <c r="U1043" i="1"/>
  <c r="G2673" i="1"/>
  <c r="T1510" i="1"/>
  <c r="S1510" i="1"/>
  <c r="U1916" i="1"/>
  <c r="T1740" i="1"/>
  <c r="S1740" i="1"/>
  <c r="I2198" i="1"/>
  <c r="W943" i="1"/>
  <c r="W2520" i="1"/>
  <c r="W2641" i="1"/>
  <c r="F2511" i="1"/>
  <c r="E2511" i="1"/>
  <c r="F2556" i="1"/>
  <c r="E2556" i="1"/>
  <c r="F2596" i="1"/>
  <c r="E2596" i="1"/>
  <c r="G2394" i="1"/>
  <c r="AJ2284" i="1"/>
  <c r="AH2495" i="1"/>
  <c r="AF1369" i="1"/>
  <c r="AG1369" i="1"/>
  <c r="AG2493" i="1"/>
  <c r="AF2493" i="1"/>
  <c r="AH1799" i="1"/>
  <c r="AF1219" i="1"/>
  <c r="AG1219" i="1"/>
  <c r="AG1370" i="1"/>
  <c r="AF1370" i="1"/>
  <c r="AH2021" i="1"/>
  <c r="AF2069" i="1"/>
  <c r="AG2069" i="1"/>
  <c r="AF800" i="1"/>
  <c r="AG800" i="1"/>
  <c r="AH1971" i="1"/>
  <c r="AF1688" i="1"/>
  <c r="AG1688" i="1"/>
  <c r="AF866" i="1"/>
  <c r="AG866" i="1"/>
  <c r="AJ1997" i="1"/>
  <c r="AH763" i="1"/>
  <c r="AH999" i="1"/>
  <c r="AH2133" i="1"/>
  <c r="AJ1205" i="1"/>
  <c r="AJ1334" i="1"/>
  <c r="AJ1977" i="1"/>
  <c r="AG2685" i="1"/>
  <c r="AF2685" i="1"/>
  <c r="AJ2595" i="1"/>
  <c r="AJ1082" i="1"/>
  <c r="AF2474" i="1"/>
  <c r="AG2474" i="1"/>
  <c r="AJ1885" i="1"/>
  <c r="AJ1054" i="1"/>
  <c r="AH1663" i="1"/>
  <c r="AF1940" i="1"/>
  <c r="AG1940" i="1"/>
  <c r="AH889" i="1"/>
  <c r="AH1447" i="1"/>
  <c r="AJ1630" i="1"/>
  <c r="AH2657" i="1"/>
  <c r="AJ1493" i="1"/>
  <c r="AJ1558" i="1"/>
  <c r="AJ2016" i="1"/>
  <c r="AH1096" i="1"/>
  <c r="AH2245" i="1"/>
  <c r="I1078" i="1"/>
  <c r="G1844" i="1"/>
  <c r="F2498" i="1"/>
  <c r="E2498" i="1"/>
  <c r="AJ2560" i="1"/>
  <c r="U2130" i="1"/>
  <c r="W1346" i="1"/>
  <c r="I1188" i="1"/>
  <c r="G1038" i="1"/>
  <c r="U1567" i="1"/>
  <c r="S1608" i="1"/>
  <c r="T1608" i="1"/>
  <c r="U1412" i="1"/>
  <c r="U946" i="1"/>
  <c r="T2489" i="1"/>
  <c r="S2489" i="1"/>
  <c r="S1079" i="1"/>
  <c r="T1079" i="1"/>
  <c r="U2536" i="1"/>
  <c r="T1199" i="1"/>
  <c r="S1199" i="1"/>
  <c r="S2294" i="1"/>
  <c r="T2294" i="1"/>
  <c r="W1287" i="1"/>
  <c r="W1110" i="1"/>
  <c r="S2566" i="1"/>
  <c r="T2566" i="1"/>
  <c r="S1786" i="1"/>
  <c r="T1786" i="1"/>
  <c r="T1591" i="1"/>
  <c r="S1591" i="1"/>
  <c r="T1862" i="1"/>
  <c r="S1862" i="1"/>
  <c r="S2008" i="1"/>
  <c r="T2008" i="1"/>
  <c r="T984" i="1"/>
  <c r="S984" i="1"/>
  <c r="U1022" i="1"/>
  <c r="T2100" i="1"/>
  <c r="S2100" i="1"/>
  <c r="T2240" i="1"/>
  <c r="S2240" i="1"/>
  <c r="U2444" i="1"/>
  <c r="W1144" i="1"/>
  <c r="W2363" i="1"/>
  <c r="T1631" i="1"/>
  <c r="S1631" i="1"/>
  <c r="U1270" i="1"/>
  <c r="S885" i="1"/>
  <c r="T885" i="1"/>
  <c r="W2516" i="1"/>
  <c r="S893" i="1"/>
  <c r="T893" i="1"/>
  <c r="T2149" i="1"/>
  <c r="S2149" i="1"/>
  <c r="U862" i="1"/>
  <c r="G2006" i="1"/>
  <c r="U2227" i="1"/>
  <c r="AJ2068" i="1"/>
  <c r="I1946" i="1"/>
  <c r="W2011" i="1"/>
  <c r="U811" i="1"/>
  <c r="G1820" i="1"/>
  <c r="G2053" i="1"/>
  <c r="G802" i="1"/>
  <c r="AF1550" i="1"/>
  <c r="AG1550" i="1"/>
  <c r="AH2458" i="1"/>
  <c r="AJ882" i="1"/>
  <c r="AJ1828" i="1"/>
  <c r="AF1224" i="1"/>
  <c r="AG1224" i="1"/>
  <c r="AF1936" i="1"/>
  <c r="AG1936" i="1"/>
  <c r="AH1854" i="1"/>
  <c r="AJ1981" i="1"/>
  <c r="AJ1661" i="1"/>
  <c r="AF821" i="1"/>
  <c r="AG821" i="1"/>
  <c r="AH1725" i="1"/>
  <c r="AH1267" i="1"/>
  <c r="AF2298" i="1"/>
  <c r="AG2298" i="1"/>
  <c r="AJ1532" i="1"/>
  <c r="AH1086" i="1"/>
  <c r="AH856" i="1"/>
  <c r="AH2269" i="1"/>
  <c r="AH2446" i="1"/>
  <c r="AH1849" i="1"/>
  <c r="AJ2378" i="1"/>
  <c r="AJ2401" i="1"/>
  <c r="AG1235" i="1"/>
  <c r="AF1235" i="1"/>
  <c r="AH2424" i="1"/>
  <c r="AJ1228" i="1"/>
  <c r="AG2573" i="1"/>
  <c r="AF2573" i="1"/>
  <c r="AH2601" i="1"/>
  <c r="AH1251" i="1"/>
  <c r="AJ1055" i="1"/>
  <c r="AJ1585" i="1"/>
  <c r="AF2641" i="1"/>
  <c r="AG2641" i="1"/>
  <c r="AJ2672" i="1"/>
  <c r="AJ1113" i="1"/>
  <c r="AJ1621" i="1"/>
  <c r="AF1896" i="1"/>
  <c r="AG1896" i="1"/>
  <c r="AJ1210" i="1"/>
  <c r="G1815" i="1"/>
  <c r="I1084" i="1"/>
  <c r="G1089" i="1"/>
  <c r="W1536" i="1"/>
  <c r="I1345" i="1"/>
  <c r="W2360" i="1"/>
  <c r="AH776" i="1"/>
  <c r="S1630" i="1"/>
  <c r="T1630" i="1"/>
  <c r="U2096" i="1"/>
  <c r="S1955" i="1"/>
  <c r="T1955" i="1"/>
  <c r="W2228" i="1"/>
  <c r="S855" i="1"/>
  <c r="T855" i="1"/>
  <c r="W2343" i="1"/>
  <c r="S1849" i="1"/>
  <c r="T1849" i="1"/>
  <c r="U2455" i="1"/>
  <c r="W2283" i="1"/>
  <c r="W2556" i="1"/>
  <c r="U1909" i="1"/>
  <c r="U1419" i="1"/>
  <c r="S879" i="1"/>
  <c r="T879" i="1"/>
  <c r="W1829" i="1"/>
  <c r="W2476" i="1"/>
  <c r="S2659" i="1"/>
  <c r="T2659" i="1"/>
  <c r="S2023" i="1"/>
  <c r="T2023" i="1"/>
  <c r="T1937" i="1"/>
  <c r="S1937" i="1"/>
  <c r="S2426" i="1"/>
  <c r="T2426" i="1"/>
  <c r="U1562" i="1"/>
  <c r="U1997" i="1"/>
  <c r="S2467" i="1"/>
  <c r="T2467" i="1"/>
  <c r="S1313" i="1"/>
  <c r="T1313" i="1"/>
  <c r="U1138" i="1"/>
  <c r="U1314" i="1"/>
  <c r="S1473" i="1"/>
  <c r="T1473" i="1"/>
  <c r="U2302" i="1"/>
  <c r="T789" i="1"/>
  <c r="S789" i="1"/>
  <c r="U1825" i="1"/>
  <c r="U2159" i="1"/>
  <c r="U1729" i="1"/>
  <c r="W2514" i="1"/>
  <c r="W1137" i="1"/>
  <c r="G1310" i="1"/>
  <c r="W1250" i="1"/>
  <c r="E1281" i="1"/>
  <c r="F1281" i="1"/>
  <c r="I781" i="1"/>
  <c r="F1076" i="1"/>
  <c r="E1076" i="1"/>
  <c r="I2616" i="1"/>
  <c r="AF930" i="1"/>
  <c r="AG930" i="1"/>
  <c r="AF1523" i="1"/>
  <c r="AG1523" i="1"/>
  <c r="AH1984" i="1"/>
  <c r="AH944" i="1"/>
  <c r="AH1619" i="1"/>
  <c r="AJ1018" i="1"/>
  <c r="AJ2381" i="1"/>
  <c r="AF1208" i="1"/>
  <c r="AG1208" i="1"/>
  <c r="AH1366" i="1"/>
  <c r="AH1700" i="1"/>
  <c r="AH1437" i="1"/>
  <c r="AG1906" i="1"/>
  <c r="AF1906" i="1"/>
  <c r="AH2658" i="1"/>
  <c r="AF2273" i="1"/>
  <c r="AG2273" i="1"/>
  <c r="AH807" i="1"/>
  <c r="AH1898" i="1"/>
  <c r="AF2680" i="1"/>
  <c r="AG2680" i="1"/>
  <c r="AH2162" i="1"/>
  <c r="AH1203" i="1"/>
  <c r="AH1590" i="1"/>
  <c r="AJ1261" i="1"/>
  <c r="AH2353" i="1"/>
  <c r="AH2170" i="1"/>
  <c r="AF2668" i="1"/>
  <c r="AG2668" i="1"/>
  <c r="AF918" i="1"/>
  <c r="AG918" i="1"/>
  <c r="AG2721" i="1"/>
  <c r="AF2721" i="1"/>
  <c r="AH2310" i="1"/>
  <c r="AJ2667" i="1"/>
  <c r="AH2535" i="1"/>
  <c r="AH904" i="1"/>
  <c r="AH1185" i="1"/>
  <c r="AJ1449" i="1"/>
  <c r="AJ2512" i="1"/>
  <c r="AJ1422" i="1"/>
  <c r="AF2739" i="1"/>
  <c r="AG2739" i="1"/>
  <c r="I2393" i="1"/>
  <c r="F2482" i="1"/>
  <c r="E2482" i="1"/>
  <c r="G2282" i="1"/>
  <c r="E994" i="1"/>
  <c r="F994" i="1"/>
  <c r="G1353" i="1"/>
  <c r="S2755" i="1"/>
  <c r="T2755" i="1"/>
  <c r="W2688" i="1"/>
  <c r="E1849" i="1"/>
  <c r="F1849" i="1"/>
  <c r="E2420" i="1"/>
  <c r="F2420" i="1"/>
  <c r="E2042" i="1"/>
  <c r="F2042" i="1"/>
  <c r="AH2282" i="1"/>
  <c r="AJ1249" i="1"/>
  <c r="AG2040" i="1"/>
  <c r="AF2040" i="1"/>
  <c r="AH1711" i="1"/>
  <c r="AH2079" i="1"/>
  <c r="AG2216" i="1"/>
  <c r="AF2216" i="1"/>
  <c r="AH1618" i="1"/>
  <c r="AH911" i="1"/>
  <c r="AH1140" i="1"/>
  <c r="AH1753" i="1"/>
  <c r="AG1320" i="1"/>
  <c r="AF1320" i="1"/>
  <c r="AF2494" i="1"/>
  <c r="AG2494" i="1"/>
  <c r="AH1068" i="1"/>
  <c r="AG2634" i="1"/>
  <c r="AF2634" i="1"/>
  <c r="AG1321" i="1"/>
  <c r="AF1321" i="1"/>
  <c r="AH1201" i="1"/>
  <c r="AH839" i="1"/>
  <c r="AJ1139" i="1"/>
  <c r="AJ1178" i="1"/>
  <c r="AH2519" i="1"/>
  <c r="AH2252" i="1"/>
  <c r="AG1413" i="1"/>
  <c r="AF1413" i="1"/>
  <c r="AF1674" i="1"/>
  <c r="AG1674" i="1"/>
  <c r="AF884" i="1"/>
  <c r="AG884" i="1"/>
  <c r="AG1608" i="1"/>
  <c r="AF1608" i="1"/>
  <c r="AJ1285" i="1"/>
  <c r="AH1798" i="1"/>
  <c r="AF881" i="1"/>
  <c r="AG881" i="1"/>
  <c r="AJ2746" i="1"/>
  <c r="AH2456" i="1"/>
  <c r="AJ1701" i="1"/>
  <c r="AG1476" i="1"/>
  <c r="AF1476" i="1"/>
  <c r="AF934" i="1"/>
  <c r="AG934" i="1"/>
  <c r="AF2382" i="1"/>
  <c r="AG2382" i="1"/>
  <c r="AG1565" i="1"/>
  <c r="AF1565" i="1"/>
  <c r="F1770" i="1"/>
  <c r="E1770" i="1"/>
  <c r="G2468" i="1"/>
  <c r="G1517" i="1"/>
  <c r="W2538" i="1"/>
  <c r="W2086" i="1"/>
  <c r="W2328" i="1"/>
  <c r="W1054" i="1"/>
  <c r="U2156" i="1"/>
  <c r="W2084" i="1"/>
  <c r="U1744" i="1"/>
  <c r="W1650" i="1"/>
  <c r="U2056" i="1"/>
  <c r="W2102" i="1"/>
  <c r="S1931" i="1"/>
  <c r="T1931" i="1"/>
  <c r="W843" i="1"/>
  <c r="W902" i="1"/>
  <c r="W2544" i="1"/>
  <c r="W2112" i="1"/>
  <c r="W1827" i="1"/>
  <c r="U806" i="1"/>
  <c r="W1141" i="1"/>
  <c r="U1710" i="1"/>
  <c r="T2517" i="1"/>
  <c r="S2517" i="1"/>
  <c r="U804" i="1"/>
  <c r="W2370" i="1"/>
  <c r="S2365" i="1"/>
  <c r="T2365" i="1"/>
  <c r="W1329" i="1"/>
  <c r="T1095" i="1"/>
  <c r="S1095" i="1"/>
  <c r="U1077" i="1"/>
  <c r="AF1732" i="1"/>
  <c r="AG1732" i="1"/>
  <c r="I1121" i="1"/>
  <c r="F2179" i="1"/>
  <c r="E2179" i="1"/>
  <c r="G1846" i="1"/>
  <c r="E1623" i="1"/>
  <c r="F1623" i="1"/>
  <c r="AF922" i="1"/>
  <c r="AG922" i="1"/>
  <c r="I2183" i="1"/>
  <c r="G1978" i="1"/>
  <c r="F1518" i="1"/>
  <c r="E1518" i="1"/>
  <c r="G1338" i="1"/>
  <c r="AH2200" i="1"/>
  <c r="G947" i="1"/>
  <c r="G2415" i="1"/>
  <c r="I1108" i="1"/>
  <c r="AH2211" i="1"/>
  <c r="I2281" i="1"/>
  <c r="I2387" i="1"/>
  <c r="G1961" i="1"/>
  <c r="I2706" i="1"/>
  <c r="I1143" i="1"/>
  <c r="G1221" i="1"/>
  <c r="G1719" i="1"/>
  <c r="E2257" i="1"/>
  <c r="F2257" i="1"/>
  <c r="I1067" i="1"/>
  <c r="G1314" i="1"/>
  <c r="AF2562" i="1"/>
  <c r="AG2562" i="1"/>
  <c r="AF1965" i="1"/>
  <c r="AG1965" i="1"/>
  <c r="E1614" i="1"/>
  <c r="F1614" i="1"/>
  <c r="G870" i="1"/>
  <c r="AJ1237" i="1"/>
  <c r="I1330" i="1"/>
  <c r="I2225" i="1"/>
  <c r="E2302" i="1"/>
  <c r="F2302" i="1"/>
  <c r="AH2086" i="1"/>
  <c r="F2727" i="1"/>
  <c r="E2727" i="1"/>
  <c r="G838" i="1"/>
  <c r="I1827" i="1"/>
  <c r="G2637" i="1"/>
  <c r="E2304" i="1"/>
  <c r="F2304" i="1"/>
  <c r="E1491" i="1"/>
  <c r="F1491" i="1"/>
  <c r="I1810" i="1"/>
  <c r="G1569" i="1"/>
  <c r="I952" i="1"/>
  <c r="I878" i="1"/>
  <c r="I1621" i="1"/>
  <c r="AH986" i="1"/>
  <c r="F2261" i="1"/>
  <c r="E2261" i="1"/>
  <c r="I2007" i="1"/>
  <c r="I1503" i="1"/>
  <c r="AH1738" i="1"/>
  <c r="F2716" i="1"/>
  <c r="E2716" i="1"/>
  <c r="E1168" i="1"/>
  <c r="F1168" i="1"/>
  <c r="I2518" i="1"/>
  <c r="AG2559" i="1"/>
  <c r="AF2559" i="1"/>
  <c r="E917" i="1"/>
  <c r="F917" i="1"/>
  <c r="I2031" i="1"/>
  <c r="G1535" i="1"/>
  <c r="AG1064" i="1"/>
  <c r="AF1064" i="1"/>
  <c r="G2662" i="1"/>
  <c r="I1215" i="1"/>
  <c r="I1723" i="1"/>
  <c r="G2097" i="1"/>
  <c r="E2154" i="1"/>
  <c r="F2154" i="1"/>
  <c r="I2733" i="1"/>
  <c r="AJ2206" i="1"/>
  <c r="E2680" i="1"/>
  <c r="F2680" i="1"/>
  <c r="F1965" i="1"/>
  <c r="E1965" i="1"/>
  <c r="G978" i="1"/>
  <c r="G2701" i="1"/>
  <c r="F1504" i="1"/>
  <c r="E1504" i="1"/>
  <c r="E880" i="1"/>
  <c r="F880" i="1"/>
  <c r="G1103" i="1"/>
  <c r="G1526" i="1"/>
  <c r="I2360" i="1"/>
  <c r="F1411" i="1"/>
  <c r="E1411" i="1"/>
  <c r="I2395" i="1"/>
  <c r="G2014" i="1"/>
  <c r="G1400" i="1"/>
  <c r="G1805" i="1"/>
  <c r="G1922" i="1"/>
  <c r="I2171" i="1"/>
  <c r="AH1824" i="1"/>
  <c r="G1799" i="1"/>
  <c r="G1163" i="1"/>
  <c r="I1407" i="1"/>
  <c r="S2727" i="1"/>
  <c r="T2727" i="1"/>
  <c r="W2094" i="1"/>
  <c r="U2154" i="1"/>
  <c r="S1240" i="1"/>
  <c r="T1240" i="1"/>
  <c r="U1870" i="1"/>
  <c r="S1920" i="1"/>
  <c r="T1920" i="1"/>
  <c r="U1423" i="1"/>
  <c r="S1434" i="1"/>
  <c r="T1434" i="1"/>
  <c r="W1717" i="1"/>
  <c r="W2751" i="1"/>
  <c r="W2687" i="1"/>
  <c r="F853" i="1"/>
  <c r="E853" i="1"/>
  <c r="AF863" i="1"/>
  <c r="AG863" i="1"/>
  <c r="AJ1296" i="1"/>
  <c r="AH2516" i="1"/>
  <c r="AF1807" i="1"/>
  <c r="AG1807" i="1"/>
  <c r="AF937" i="1"/>
  <c r="AG937" i="1"/>
  <c r="AG1696" i="1"/>
  <c r="AF1696" i="1"/>
  <c r="AF1197" i="1"/>
  <c r="AG1197" i="1"/>
  <c r="AG1712" i="1"/>
  <c r="AF1712" i="1"/>
  <c r="AH2280" i="1"/>
  <c r="AF1969" i="1"/>
  <c r="AG1969" i="1"/>
  <c r="G1995" i="1"/>
  <c r="AF1180" i="1"/>
  <c r="AG1180" i="1"/>
  <c r="I2551" i="1"/>
  <c r="U824" i="1"/>
  <c r="W2409" i="1"/>
  <c r="U2712" i="1"/>
  <c r="W1148" i="1"/>
  <c r="W1544" i="1"/>
  <c r="T1690" i="1"/>
  <c r="S1690" i="1"/>
  <c r="S2642" i="1"/>
  <c r="T2642" i="1"/>
  <c r="W1269" i="1"/>
  <c r="AJ1600" i="1"/>
  <c r="AF2198" i="1"/>
  <c r="AG2198" i="1"/>
  <c r="AG1367" i="1"/>
  <c r="AF1367" i="1"/>
  <c r="AH1424" i="1"/>
  <c r="U1687" i="1"/>
  <c r="I2584" i="1"/>
  <c r="F1365" i="1"/>
  <c r="E1365" i="1"/>
  <c r="AF913" i="1"/>
  <c r="AG913" i="1"/>
  <c r="AF2731" i="1"/>
  <c r="AG2731" i="1"/>
  <c r="AH2165" i="1"/>
  <c r="AG2347" i="1"/>
  <c r="AF2347" i="1"/>
  <c r="I822" i="1"/>
  <c r="AJ1063" i="1"/>
  <c r="E2047" i="1"/>
  <c r="F2047" i="1"/>
  <c r="W1508" i="1"/>
  <c r="AJ1659" i="1"/>
  <c r="AG1581" i="1"/>
  <c r="AF1581" i="1"/>
  <c r="W1693" i="1"/>
  <c r="I1301" i="1"/>
  <c r="W1646" i="1"/>
  <c r="U1301" i="1"/>
  <c r="I2713" i="1"/>
  <c r="E2692" i="1"/>
  <c r="F2692" i="1"/>
  <c r="AJ1612" i="1"/>
  <c r="AH2630" i="1"/>
  <c r="AH1857" i="1"/>
  <c r="AH2669" i="1"/>
  <c r="AJ2451" i="1"/>
  <c r="AJ2296" i="1"/>
  <c r="AH1522" i="1"/>
  <c r="I2372" i="1"/>
  <c r="F1875" i="1"/>
  <c r="E1875" i="1"/>
  <c r="G888" i="1"/>
  <c r="E1197" i="1"/>
  <c r="F1197" i="1"/>
  <c r="G2562" i="1"/>
  <c r="I1286" i="1"/>
  <c r="G2316" i="1"/>
  <c r="I762" i="1"/>
  <c r="I841" i="1"/>
  <c r="I776" i="1"/>
  <c r="I953" i="1"/>
  <c r="I1290" i="1"/>
  <c r="I1730" i="1"/>
  <c r="I2721" i="1"/>
  <c r="I1257" i="1"/>
  <c r="I1270" i="1"/>
  <c r="I1908" i="1"/>
  <c r="I2389" i="1"/>
  <c r="I1435" i="1"/>
  <c r="I1432" i="1"/>
  <c r="I1298" i="1"/>
  <c r="I1184" i="1"/>
  <c r="I2474" i="1"/>
  <c r="I985" i="1"/>
  <c r="I2027" i="1"/>
  <c r="I2269" i="1"/>
  <c r="I2264" i="1"/>
  <c r="I1011" i="1"/>
  <c r="I1173" i="1"/>
  <c r="I2439" i="1"/>
  <c r="I2424" i="1"/>
  <c r="I2436" i="1"/>
  <c r="I946" i="1"/>
  <c r="I1777" i="1"/>
  <c r="I1458" i="1"/>
  <c r="I1047" i="1"/>
  <c r="I2322" i="1"/>
  <c r="I1275" i="1"/>
  <c r="I1612" i="1"/>
  <c r="I2703" i="1"/>
  <c r="I2237" i="1"/>
  <c r="I957" i="1"/>
  <c r="I2098" i="1"/>
  <c r="I1120" i="1"/>
  <c r="I1690" i="1"/>
  <c r="I1310" i="1"/>
  <c r="I2213" i="1"/>
  <c r="I1217" i="1"/>
  <c r="I1204" i="1"/>
  <c r="I1023" i="1"/>
  <c r="I2402" i="1"/>
  <c r="I2329" i="1"/>
  <c r="I1044" i="1"/>
  <c r="I2266" i="1"/>
  <c r="I1941" i="1"/>
  <c r="I2690" i="1"/>
  <c r="I1018" i="1"/>
  <c r="I2392" i="1"/>
  <c r="I1703" i="1"/>
  <c r="I2544" i="1"/>
  <c r="I1848" i="1"/>
  <c r="I2134" i="1"/>
  <c r="I1039" i="1"/>
  <c r="I1903" i="1"/>
  <c r="I1129" i="1"/>
  <c r="I2106" i="1"/>
  <c r="I1902" i="1"/>
  <c r="I2090" i="1"/>
  <c r="I1627" i="1"/>
  <c r="I2664" i="1"/>
  <c r="I2290" i="1"/>
  <c r="I2035" i="1"/>
  <c r="I1333" i="1"/>
  <c r="I2004" i="1"/>
  <c r="I1983" i="1"/>
  <c r="I855" i="1"/>
  <c r="I2371" i="1"/>
  <c r="I1112" i="1"/>
  <c r="I1824" i="1"/>
  <c r="I1219" i="1"/>
  <c r="I1696" i="1"/>
  <c r="I1588" i="1"/>
  <c r="I1179" i="1"/>
  <c r="I2147" i="1"/>
  <c r="I2020" i="1"/>
  <c r="I794" i="1"/>
  <c r="I1926" i="1"/>
  <c r="I1988" i="1"/>
  <c r="I813" i="1"/>
  <c r="I1316" i="1"/>
  <c r="I2470" i="1"/>
  <c r="I1329" i="1"/>
  <c r="I940" i="1"/>
  <c r="I1523" i="1"/>
  <c r="I857" i="1"/>
  <c r="I1741" i="1"/>
  <c r="I2263" i="1"/>
  <c r="I2075" i="1"/>
  <c r="I1977" i="1"/>
  <c r="I1050" i="1"/>
  <c r="I1711" i="1"/>
  <c r="I1487" i="1"/>
  <c r="I1936" i="1"/>
  <c r="I1641" i="1"/>
  <c r="I2435" i="1"/>
  <c r="I1198" i="1"/>
  <c r="I2654" i="1"/>
  <c r="I1419" i="1"/>
  <c r="I1287" i="1"/>
  <c r="I2491" i="1"/>
  <c r="I1618" i="1"/>
  <c r="I1743" i="1"/>
  <c r="I1862" i="1"/>
  <c r="I1284" i="1"/>
  <c r="I1885" i="1"/>
  <c r="I1604" i="1"/>
  <c r="I2734" i="1"/>
  <c r="I2487" i="1"/>
  <c r="I2051" i="1"/>
  <c r="I1695" i="1"/>
  <c r="I1838" i="1"/>
  <c r="I2445" i="1"/>
  <c r="I2428" i="1"/>
  <c r="I2632" i="1"/>
  <c r="I1308" i="1"/>
  <c r="I1096" i="1"/>
  <c r="I1570" i="1"/>
  <c r="I2554" i="1"/>
  <c r="I1033" i="1"/>
  <c r="I1240" i="1"/>
  <c r="I2689" i="1"/>
  <c r="I2204" i="1"/>
  <c r="I919" i="1"/>
  <c r="I1496" i="1"/>
  <c r="I2361" i="1"/>
  <c r="I2536" i="1"/>
  <c r="I773" i="1"/>
  <c r="I2354" i="1"/>
  <c r="I2631" i="1"/>
  <c r="I1768" i="1"/>
  <c r="I1918" i="1"/>
  <c r="I2585" i="1"/>
  <c r="I2073" i="1"/>
  <c r="I1962" i="1"/>
  <c r="I1436" i="1"/>
  <c r="I1584" i="1"/>
  <c r="I2370" i="1"/>
  <c r="I2687" i="1"/>
  <c r="I2344" i="1"/>
  <c r="I2040" i="1"/>
  <c r="I2319" i="1"/>
  <c r="I1159" i="1"/>
  <c r="G1415" i="1"/>
  <c r="U1669" i="1"/>
  <c r="W1200" i="1"/>
  <c r="U2235" i="1"/>
  <c r="W1676" i="1"/>
  <c r="U2408" i="1"/>
  <c r="AH2555" i="1"/>
  <c r="AJ1103" i="1"/>
  <c r="AH1655" i="1"/>
  <c r="AG1104" i="1"/>
  <c r="AF1104" i="1"/>
  <c r="AJ1042" i="1"/>
  <c r="AG1594" i="1"/>
  <c r="AF1594" i="1"/>
  <c r="AG2407" i="1"/>
  <c r="AF2407" i="1"/>
  <c r="AJ1927" i="1"/>
  <c r="AG2602" i="1"/>
  <c r="AF2602" i="1"/>
  <c r="AH1279" i="1"/>
  <c r="I1074" i="1"/>
  <c r="AJ1705" i="1"/>
  <c r="W1190" i="1"/>
  <c r="W1227" i="1"/>
  <c r="W1454" i="1"/>
  <c r="I1533" i="1"/>
  <c r="AG2154" i="1"/>
  <c r="AF2154" i="1"/>
  <c r="AJ792" i="1"/>
  <c r="AJ1407" i="1"/>
  <c r="AH1473" i="1"/>
  <c r="AF2633" i="1"/>
  <c r="AG2633" i="1"/>
  <c r="AH1716" i="1"/>
  <c r="AJ1014" i="1"/>
  <c r="AF1737" i="1"/>
  <c r="AG1737" i="1"/>
  <c r="AJ1597" i="1"/>
  <c r="AJ966" i="1"/>
  <c r="AF1067" i="1"/>
  <c r="AG1067" i="1"/>
  <c r="AG2334" i="1"/>
  <c r="AF2334" i="1"/>
  <c r="AH2036" i="1"/>
  <c r="U1976" i="1"/>
  <c r="I1399" i="1"/>
  <c r="U2462" i="1"/>
  <c r="AJ1142" i="1"/>
  <c r="AH2180" i="1"/>
  <c r="AH1445" i="1"/>
  <c r="G1629" i="1"/>
  <c r="E790" i="1"/>
  <c r="F790" i="1"/>
  <c r="S1628" i="1"/>
  <c r="T1628" i="1"/>
  <c r="U2761" i="1"/>
  <c r="I2087" i="1"/>
  <c r="W2661" i="1"/>
  <c r="S1017" i="1"/>
  <c r="T1017" i="1"/>
  <c r="W2667" i="1"/>
  <c r="U2512" i="1"/>
  <c r="W1736" i="1"/>
  <c r="W1815" i="1"/>
  <c r="U2128" i="1"/>
  <c r="AG1928" i="1"/>
  <c r="AF1928" i="1"/>
  <c r="AH1160" i="1"/>
  <c r="AH1238" i="1"/>
  <c r="AH1198" i="1"/>
  <c r="AH2103" i="1"/>
  <c r="AG1580" i="1"/>
  <c r="AF1580" i="1"/>
  <c r="AH2522" i="1"/>
  <c r="AG1693" i="1"/>
  <c r="AF1693" i="1"/>
  <c r="AH2307" i="1"/>
  <c r="AH936" i="1"/>
  <c r="AJ2044" i="1"/>
  <c r="AH2031" i="1"/>
  <c r="AH1524" i="1"/>
  <c r="F1748" i="1"/>
  <c r="E1748" i="1"/>
  <c r="U2613" i="1"/>
  <c r="U2711" i="1"/>
  <c r="U1157" i="1"/>
  <c r="W2654" i="1"/>
  <c r="W1732" i="1"/>
  <c r="U1001" i="1"/>
  <c r="G2556" i="1"/>
  <c r="AJ806" i="1"/>
  <c r="AH1846" i="1"/>
  <c r="AH1792" i="1"/>
  <c r="AF1577" i="1"/>
  <c r="AG1577" i="1"/>
  <c r="U2566" i="1"/>
  <c r="AJ1920" i="1"/>
  <c r="AF1595" i="1"/>
  <c r="AG1595" i="1"/>
  <c r="AF761" i="1"/>
  <c r="AG761" i="1"/>
  <c r="AG2421" i="1"/>
  <c r="AF2421" i="1"/>
  <c r="AH1061" i="1"/>
  <c r="AG1383" i="1"/>
  <c r="AF1383" i="1"/>
  <c r="AH2025" i="1"/>
  <c r="AF1704" i="1"/>
  <c r="AG1704" i="1"/>
  <c r="AG2682" i="1"/>
  <c r="AF2682" i="1"/>
  <c r="AF2603" i="1"/>
  <c r="AG2603" i="1"/>
  <c r="AH1559" i="1"/>
  <c r="AH919" i="1"/>
  <c r="AH2241" i="1"/>
  <c r="G2175" i="1"/>
  <c r="G1649" i="1"/>
  <c r="F1800" i="1"/>
  <c r="E1800" i="1"/>
  <c r="G2430" i="1"/>
  <c r="G2536" i="1"/>
  <c r="U1529" i="1"/>
  <c r="I2096" i="1"/>
  <c r="S1658" i="1"/>
  <c r="T1658" i="1"/>
  <c r="S2351" i="1"/>
  <c r="T2351" i="1"/>
  <c r="W1065" i="1"/>
  <c r="I2736" i="1"/>
  <c r="W2422" i="1"/>
  <c r="W972" i="1"/>
  <c r="W1675" i="1"/>
  <c r="S1550" i="1"/>
  <c r="T1550" i="1"/>
  <c r="U2358" i="1"/>
  <c r="S1230" i="1"/>
  <c r="T1230" i="1"/>
  <c r="U963" i="1"/>
  <c r="U779" i="1"/>
  <c r="W1802" i="1"/>
  <c r="U1946" i="1"/>
  <c r="W2655" i="1"/>
  <c r="E1856" i="1"/>
  <c r="F1856" i="1"/>
  <c r="I2479" i="1"/>
  <c r="F1559" i="1"/>
  <c r="E1559" i="1"/>
  <c r="G1954" i="1"/>
  <c r="E1596" i="1"/>
  <c r="F1596" i="1"/>
  <c r="U1797" i="1"/>
  <c r="T1453" i="1"/>
  <c r="S1453" i="1"/>
  <c r="T2279" i="1"/>
  <c r="S2279" i="1"/>
  <c r="AG1612" i="1"/>
  <c r="AF1612" i="1"/>
  <c r="AG1857" i="1"/>
  <c r="AF1857" i="1"/>
  <c r="AG1176" i="1"/>
  <c r="AF1176" i="1"/>
  <c r="I1341" i="1"/>
  <c r="G2216" i="1"/>
  <c r="I1935" i="1"/>
  <c r="AF802" i="1"/>
  <c r="AG802" i="1"/>
  <c r="I791" i="1"/>
  <c r="I1653" i="1"/>
  <c r="I2593" i="1"/>
  <c r="W2545" i="1"/>
  <c r="U1089" i="1"/>
  <c r="W2710" i="1"/>
  <c r="U1117" i="1"/>
  <c r="W1661" i="1"/>
  <c r="T1774" i="1"/>
  <c r="S1774" i="1"/>
  <c r="G1567" i="1"/>
  <c r="E1110" i="1"/>
  <c r="F1110" i="1"/>
  <c r="F1886" i="1"/>
  <c r="E1886" i="1"/>
  <c r="AH1879" i="1"/>
  <c r="AF1322" i="1"/>
  <c r="AG1322" i="1"/>
  <c r="AF1016" i="1"/>
  <c r="AG1016" i="1"/>
  <c r="AH1027" i="1"/>
  <c r="AG835" i="1"/>
  <c r="AF835" i="1"/>
  <c r="AH1673" i="1"/>
  <c r="AF1386" i="1"/>
  <c r="AG1386" i="1"/>
  <c r="AH2407" i="1"/>
  <c r="AF2507" i="1"/>
  <c r="AG2507" i="1"/>
  <c r="AH912" i="1"/>
  <c r="AJ1283" i="1"/>
  <c r="AJ1279" i="1"/>
  <c r="AF2212" i="1"/>
  <c r="AG2212" i="1"/>
  <c r="F1073" i="1"/>
  <c r="E1073" i="1"/>
  <c r="I1937" i="1"/>
  <c r="U1367" i="1"/>
  <c r="T1426" i="1"/>
  <c r="S1426" i="1"/>
  <c r="U1337" i="1"/>
  <c r="W985" i="1"/>
  <c r="U1858" i="1"/>
  <c r="W2689" i="1"/>
  <c r="U1454" i="1"/>
  <c r="W1750" i="1"/>
  <c r="U1657" i="1"/>
  <c r="U859" i="1"/>
  <c r="W955" i="1"/>
  <c r="U1883" i="1"/>
  <c r="U1626" i="1"/>
  <c r="U1547" i="1"/>
  <c r="U1525" i="1"/>
  <c r="U2336" i="1"/>
  <c r="T2015" i="1"/>
  <c r="S2015" i="1"/>
  <c r="W2214" i="1"/>
  <c r="S2230" i="1"/>
  <c r="T2230" i="1"/>
  <c r="U2679" i="1"/>
  <c r="G1112" i="1"/>
  <c r="W1061" i="1"/>
  <c r="G2263" i="1"/>
  <c r="W2150" i="1"/>
  <c r="S917" i="1"/>
  <c r="T917" i="1"/>
  <c r="W1934" i="1"/>
  <c r="AH1657" i="1"/>
  <c r="AH2647" i="1"/>
  <c r="I2455" i="1"/>
  <c r="E2094" i="1"/>
  <c r="F2094" i="1"/>
  <c r="I1558" i="1"/>
  <c r="E1989" i="1"/>
  <c r="F1989" i="1"/>
  <c r="E1575" i="1"/>
  <c r="F1575" i="1"/>
  <c r="I2306" i="1"/>
  <c r="G1912" i="1"/>
  <c r="E1232" i="1"/>
  <c r="F1232" i="1"/>
  <c r="I1425" i="1"/>
  <c r="T1826" i="1"/>
  <c r="S1826" i="1"/>
  <c r="S1089" i="1"/>
  <c r="T1089" i="1"/>
  <c r="I2569" i="1"/>
  <c r="W2737" i="1"/>
  <c r="W2186" i="1"/>
  <c r="U1267" i="1"/>
  <c r="W1924" i="1"/>
  <c r="U1455" i="1"/>
  <c r="W1469" i="1"/>
  <c r="U967" i="1"/>
  <c r="U1380" i="1"/>
  <c r="U1840" i="1"/>
  <c r="S869" i="1"/>
  <c r="T869" i="1"/>
  <c r="U1282" i="1"/>
  <c r="S2165" i="1"/>
  <c r="T2165" i="1"/>
  <c r="W2136" i="1"/>
  <c r="W1081" i="1"/>
  <c r="W1524" i="1"/>
  <c r="I2187" i="1"/>
  <c r="G1177" i="1"/>
  <c r="G780" i="1"/>
  <c r="AJ875" i="1"/>
  <c r="AH1378" i="1"/>
  <c r="AJ1652" i="1"/>
  <c r="AJ1292" i="1"/>
  <c r="AJ2104" i="1"/>
  <c r="AH1686" i="1"/>
  <c r="AJ1151" i="1"/>
  <c r="AJ1750" i="1"/>
  <c r="AJ1941" i="1"/>
  <c r="AH1146" i="1"/>
  <c r="AJ1939" i="1"/>
  <c r="AF1870" i="1"/>
  <c r="AG1870" i="1"/>
  <c r="AJ1868" i="1"/>
  <c r="AJ1683" i="1"/>
  <c r="AJ2039" i="1"/>
  <c r="AJ2219" i="1"/>
  <c r="AH2528" i="1"/>
  <c r="AJ2400" i="1"/>
  <c r="AJ2337" i="1"/>
  <c r="AJ2520" i="1"/>
  <c r="AG1785" i="1"/>
  <c r="AF1785" i="1"/>
  <c r="AJ1463" i="1"/>
  <c r="AJ1347" i="1"/>
  <c r="AJ1555" i="1"/>
  <c r="AJ2547" i="1"/>
  <c r="AJ2541" i="1"/>
  <c r="AH2074" i="1"/>
  <c r="AJ1962" i="1"/>
  <c r="AG1036" i="1"/>
  <c r="AF1036" i="1"/>
  <c r="AJ1033" i="1"/>
  <c r="AJ1990" i="1"/>
  <c r="AJ1531" i="1"/>
  <c r="AH2246" i="1"/>
  <c r="AH2416" i="1"/>
  <c r="G914" i="1"/>
  <c r="I1889" i="1"/>
  <c r="G1091" i="1"/>
  <c r="W1766" i="1"/>
  <c r="U1428" i="1"/>
  <c r="G1963" i="1"/>
  <c r="S1367" i="1"/>
  <c r="T1367" i="1"/>
  <c r="G1923" i="1"/>
  <c r="I860" i="1"/>
  <c r="W1003" i="1"/>
  <c r="G1317" i="1"/>
  <c r="W1831" i="1"/>
  <c r="G2683" i="1"/>
  <c r="U1930" i="1"/>
  <c r="W1009" i="1"/>
  <c r="U2695" i="1"/>
  <c r="AJ2081" i="1"/>
  <c r="W1835" i="1"/>
  <c r="W2579" i="1"/>
  <c r="W2414" i="1"/>
  <c r="U1391" i="1"/>
  <c r="U2015" i="1"/>
  <c r="S2238" i="1"/>
  <c r="T2238" i="1"/>
  <c r="T957" i="1"/>
  <c r="S957" i="1"/>
  <c r="S1002" i="1"/>
  <c r="T1002" i="1"/>
  <c r="S996" i="1"/>
  <c r="T996" i="1"/>
  <c r="T1452" i="1"/>
  <c r="S1452" i="1"/>
  <c r="W1789" i="1"/>
  <c r="U1482" i="1"/>
  <c r="U2565" i="1"/>
  <c r="U2469" i="1"/>
  <c r="U1730" i="1"/>
  <c r="S1437" i="1"/>
  <c r="T1437" i="1"/>
  <c r="W1398" i="1"/>
  <c r="W1540" i="1"/>
  <c r="W1585" i="1"/>
  <c r="W2218" i="1"/>
  <c r="W2743" i="1"/>
  <c r="W1257" i="1"/>
  <c r="W988" i="1"/>
  <c r="S950" i="1"/>
  <c r="T950" i="1"/>
  <c r="W1621" i="1"/>
  <c r="W1880" i="1"/>
  <c r="W2297" i="1"/>
  <c r="W1091" i="1"/>
  <c r="U2063" i="1"/>
  <c r="U2035" i="1"/>
  <c r="W925" i="1"/>
  <c r="U1126" i="1"/>
  <c r="S2462" i="1"/>
  <c r="T2462" i="1"/>
  <c r="I1276" i="1"/>
  <c r="S1891" i="1"/>
  <c r="T1891" i="1"/>
  <c r="T2176" i="1"/>
  <c r="S2176" i="1"/>
  <c r="W1139" i="1"/>
  <c r="G2728" i="1"/>
  <c r="W1516" i="1"/>
  <c r="G2198" i="1"/>
  <c r="T1359" i="1"/>
  <c r="S1359" i="1"/>
  <c r="W1164" i="1"/>
  <c r="G1903" i="1"/>
  <c r="AJ1521" i="1"/>
  <c r="I1335" i="1"/>
  <c r="W1210" i="1"/>
  <c r="G894" i="1"/>
  <c r="U1487" i="1"/>
  <c r="W838" i="1"/>
  <c r="U1882" i="1"/>
  <c r="W1122" i="1"/>
  <c r="S2720" i="1"/>
  <c r="T2720" i="1"/>
  <c r="W848" i="1"/>
  <c r="S1494" i="1"/>
  <c r="T1494" i="1"/>
  <c r="U1601" i="1"/>
  <c r="S1445" i="1"/>
  <c r="T1445" i="1"/>
  <c r="W2022" i="1"/>
  <c r="W1277" i="1"/>
  <c r="U1099" i="1"/>
  <c r="U2060" i="1"/>
  <c r="W1246" i="1"/>
  <c r="W1014" i="1"/>
  <c r="T1538" i="1"/>
  <c r="S1538" i="1"/>
  <c r="U2219" i="1"/>
  <c r="U1291" i="1"/>
  <c r="S2009" i="1"/>
  <c r="T2009" i="1"/>
  <c r="U2170" i="1"/>
  <c r="W1261" i="1"/>
  <c r="U1092" i="1"/>
  <c r="U1503" i="1"/>
  <c r="S1409" i="1"/>
  <c r="T1409" i="1"/>
  <c r="U2493" i="1"/>
  <c r="W1685" i="1"/>
  <c r="T2152" i="1"/>
  <c r="S2152" i="1"/>
  <c r="G2508" i="1"/>
  <c r="U1908" i="1"/>
  <c r="G2424" i="1"/>
  <c r="AH1570" i="1"/>
  <c r="AJ1889" i="1"/>
  <c r="AJ1510" i="1"/>
  <c r="AH1217" i="1"/>
  <c r="AJ1626" i="1"/>
  <c r="AJ2738" i="1"/>
  <c r="AH2101" i="1"/>
  <c r="AJ2430" i="1"/>
  <c r="AJ1687" i="1"/>
  <c r="AH2460" i="1"/>
  <c r="AG2729" i="1"/>
  <c r="AF2729" i="1"/>
  <c r="AJ805" i="1"/>
  <c r="AH1937" i="1"/>
  <c r="AH790" i="1"/>
  <c r="AF1216" i="1"/>
  <c r="AG1216" i="1"/>
  <c r="AJ2699" i="1"/>
  <c r="AH1480" i="1"/>
  <c r="AG920" i="1"/>
  <c r="AF920" i="1"/>
  <c r="AG1117" i="1"/>
  <c r="AF1117" i="1"/>
  <c r="AH1265" i="1"/>
  <c r="AJ1368" i="1"/>
  <c r="AJ1703" i="1"/>
  <c r="AH993" i="1"/>
  <c r="AH2191" i="1"/>
  <c r="AJ1707" i="1"/>
  <c r="I819" i="1"/>
  <c r="I1944" i="1"/>
  <c r="G2426" i="1"/>
  <c r="AJ1983" i="1"/>
  <c r="U990" i="1"/>
  <c r="U912" i="1"/>
  <c r="S2189" i="1"/>
  <c r="T2189" i="1"/>
  <c r="S2711" i="1"/>
  <c r="T2711" i="1"/>
  <c r="S2229" i="1"/>
  <c r="T2229" i="1"/>
  <c r="T1913" i="1"/>
  <c r="S1913" i="1"/>
  <c r="S1157" i="1"/>
  <c r="T1157" i="1"/>
  <c r="S927" i="1"/>
  <c r="T927" i="1"/>
  <c r="U1293" i="1"/>
  <c r="U2654" i="1"/>
  <c r="T1097" i="1"/>
  <c r="S1097" i="1"/>
  <c r="U782" i="1"/>
  <c r="U2181" i="1"/>
  <c r="S1974" i="1"/>
  <c r="T1974" i="1"/>
  <c r="S1732" i="1"/>
  <c r="T1732" i="1"/>
  <c r="U2460" i="1"/>
  <c r="S2261" i="1"/>
  <c r="T2261" i="1"/>
  <c r="U1670" i="1"/>
  <c r="U1310" i="1"/>
  <c r="S1374" i="1"/>
  <c r="T1374" i="1"/>
  <c r="W2719" i="1"/>
  <c r="T2122" i="1"/>
  <c r="S2122" i="1"/>
  <c r="S783" i="1"/>
  <c r="T783" i="1"/>
  <c r="S933" i="1"/>
  <c r="T933" i="1"/>
  <c r="S1001" i="1"/>
  <c r="T1001" i="1"/>
  <c r="T2319" i="1"/>
  <c r="S2319" i="1"/>
  <c r="T2431" i="1"/>
  <c r="S2431" i="1"/>
  <c r="U1697" i="1"/>
  <c r="W1740" i="1"/>
  <c r="G2266" i="1"/>
  <c r="I1109" i="1"/>
  <c r="W2140" i="1"/>
  <c r="U2707" i="1"/>
  <c r="I987" i="1"/>
  <c r="W990" i="1"/>
  <c r="W1569" i="1"/>
  <c r="G2435" i="1"/>
  <c r="W1888" i="1"/>
  <c r="S808" i="1"/>
  <c r="T808" i="1"/>
  <c r="S2485" i="1"/>
  <c r="T2485" i="1"/>
  <c r="W1893" i="1"/>
  <c r="U2429" i="1"/>
  <c r="T2209" i="1"/>
  <c r="S2209" i="1"/>
  <c r="S2427" i="1"/>
  <c r="T2427" i="1"/>
  <c r="T2037" i="1"/>
  <c r="S2037" i="1"/>
  <c r="S1613" i="1"/>
  <c r="T1613" i="1"/>
  <c r="S2001" i="1"/>
  <c r="T2001" i="1"/>
  <c r="U1643" i="1"/>
  <c r="W1421" i="1"/>
  <c r="T1897" i="1"/>
  <c r="S1897" i="1"/>
  <c r="U1066" i="1"/>
  <c r="U913" i="1"/>
  <c r="W2221" i="1"/>
  <c r="S2670" i="1"/>
  <c r="T2670" i="1"/>
  <c r="W1901" i="1"/>
  <c r="U1506" i="1"/>
  <c r="U1479" i="1"/>
  <c r="W1281" i="1"/>
  <c r="U2608" i="1"/>
  <c r="W2615" i="1"/>
  <c r="U2382" i="1"/>
  <c r="T2516" i="1"/>
  <c r="S2516" i="1"/>
  <c r="AJ1932" i="1"/>
  <c r="W2227" i="1"/>
  <c r="U1868" i="1"/>
  <c r="S2011" i="1"/>
  <c r="T2011" i="1"/>
  <c r="W811" i="1"/>
  <c r="G2027" i="1"/>
  <c r="F1820" i="1"/>
  <c r="E1820" i="1"/>
  <c r="F2053" i="1"/>
  <c r="E2053" i="1"/>
  <c r="E802" i="1"/>
  <c r="F802" i="1"/>
  <c r="AH1550" i="1"/>
  <c r="AG2458" i="1"/>
  <c r="AF2458" i="1"/>
  <c r="AH882" i="1"/>
  <c r="AH1828" i="1"/>
  <c r="AH1224" i="1"/>
  <c r="AH1936" i="1"/>
  <c r="AJ1854" i="1"/>
  <c r="AH1981" i="1"/>
  <c r="AH1661" i="1"/>
  <c r="AJ821" i="1"/>
  <c r="AJ1725" i="1"/>
  <c r="AJ1267" i="1"/>
  <c r="AJ2298" i="1"/>
  <c r="AH1532" i="1"/>
  <c r="AJ1086" i="1"/>
  <c r="AG856" i="1"/>
  <c r="AF856" i="1"/>
  <c r="AJ2269" i="1"/>
  <c r="AF2446" i="1"/>
  <c r="AG2446" i="1"/>
  <c r="AJ1849" i="1"/>
  <c r="AH2378" i="1"/>
  <c r="AH2401" i="1"/>
  <c r="AJ1235" i="1"/>
  <c r="AJ2424" i="1"/>
  <c r="AF1228" i="1"/>
  <c r="AG1228" i="1"/>
  <c r="AH2573" i="1"/>
  <c r="AG2601" i="1"/>
  <c r="AF2601" i="1"/>
  <c r="AF1251" i="1"/>
  <c r="AG1251" i="1"/>
  <c r="AH1055" i="1"/>
  <c r="AG1585" i="1"/>
  <c r="AF1585" i="1"/>
  <c r="AJ2641" i="1"/>
  <c r="AF2672" i="1"/>
  <c r="AG2672" i="1"/>
  <c r="AG1113" i="1"/>
  <c r="AF1113" i="1"/>
  <c r="AH1621" i="1"/>
  <c r="AJ1896" i="1"/>
  <c r="AF1210" i="1"/>
  <c r="AG1210" i="1"/>
  <c r="I1815" i="1"/>
  <c r="G1084" i="1"/>
  <c r="I1089" i="1"/>
  <c r="I1318" i="1"/>
  <c r="F833" i="1"/>
  <c r="E833" i="1"/>
  <c r="G1350" i="1"/>
  <c r="F1327" i="1"/>
  <c r="E1327" i="1"/>
  <c r="AJ2760" i="1"/>
  <c r="G1701" i="1"/>
  <c r="I1508" i="1"/>
  <c r="I1206" i="1"/>
  <c r="AH1346" i="1"/>
  <c r="E1991" i="1"/>
  <c r="F1991" i="1"/>
  <c r="F2430" i="1"/>
  <c r="E2430" i="1"/>
  <c r="I993" i="1"/>
  <c r="I1269" i="1"/>
  <c r="G1188" i="1"/>
  <c r="U1047" i="1"/>
  <c r="W2254" i="1"/>
  <c r="S2147" i="1"/>
  <c r="T2147" i="1"/>
  <c r="W2026" i="1"/>
  <c r="T2171" i="1"/>
  <c r="S2171" i="1"/>
  <c r="U1420" i="1"/>
  <c r="U2197" i="1"/>
  <c r="U1904" i="1"/>
  <c r="W2050" i="1"/>
  <c r="S980" i="1"/>
  <c r="T980" i="1"/>
  <c r="W1910" i="1"/>
  <c r="U1112" i="1"/>
  <c r="T1988" i="1"/>
  <c r="S1988" i="1"/>
  <c r="U2212" i="1"/>
  <c r="U948" i="1"/>
  <c r="U1805" i="1"/>
  <c r="S2226" i="1"/>
  <c r="T2226" i="1"/>
  <c r="T899" i="1"/>
  <c r="S899" i="1"/>
  <c r="T989" i="1"/>
  <c r="S989" i="1"/>
  <c r="T2143" i="1"/>
  <c r="S2143" i="1"/>
  <c r="T1305" i="1"/>
  <c r="S1305" i="1"/>
  <c r="U1838" i="1"/>
  <c r="W2575" i="1"/>
  <c r="W1438" i="1"/>
  <c r="U1109" i="1"/>
  <c r="U2000" i="1"/>
  <c r="U1634" i="1"/>
  <c r="W1565" i="1"/>
  <c r="W2166" i="1"/>
  <c r="U2073" i="1"/>
  <c r="W857" i="1"/>
  <c r="W1868" i="1"/>
  <c r="W2339" i="1"/>
  <c r="W2703" i="1"/>
  <c r="I2286" i="1"/>
  <c r="W1729" i="1"/>
  <c r="T2514" i="1"/>
  <c r="S2514" i="1"/>
  <c r="U1991" i="1"/>
  <c r="I1793" i="1"/>
  <c r="U2196" i="1"/>
  <c r="U1292" i="1"/>
  <c r="U970" i="1"/>
  <c r="U2315" i="1"/>
  <c r="U784" i="1"/>
  <c r="T1537" i="1"/>
  <c r="S1537" i="1"/>
  <c r="W2184" i="1"/>
  <c r="W2749" i="1"/>
  <c r="W775" i="1"/>
  <c r="U1900" i="1"/>
  <c r="U2017" i="1"/>
  <c r="W2271" i="1"/>
  <c r="W1432" i="1"/>
  <c r="W2728" i="1"/>
  <c r="U1344" i="1"/>
  <c r="U1795" i="1"/>
  <c r="W1509" i="1"/>
  <c r="W2092" i="1"/>
  <c r="U1652" i="1"/>
  <c r="U1832" i="1"/>
  <c r="U1712" i="1"/>
  <c r="T1379" i="1"/>
  <c r="S1379" i="1"/>
  <c r="U2624" i="1"/>
  <c r="W1364" i="1"/>
  <c r="S2482" i="1"/>
  <c r="T2482" i="1"/>
  <c r="W834" i="1"/>
  <c r="W840" i="1"/>
  <c r="U2116" i="1"/>
  <c r="AH1746" i="1"/>
  <c r="U1152" i="1"/>
  <c r="U2190" i="1"/>
  <c r="W1120" i="1"/>
  <c r="G1782" i="1"/>
  <c r="U770" i="1"/>
  <c r="G2553" i="1"/>
  <c r="U1651" i="1"/>
  <c r="I2473" i="1"/>
  <c r="AH1179" i="1"/>
  <c r="U1390" i="1"/>
  <c r="U1560" i="1"/>
  <c r="I1872" i="1"/>
  <c r="U2230" i="1"/>
  <c r="G1929" i="1"/>
  <c r="S1385" i="1"/>
  <c r="T1385" i="1"/>
  <c r="S1013" i="1"/>
  <c r="T1013" i="1"/>
  <c r="W2417" i="1"/>
  <c r="S2201" i="1"/>
  <c r="T2201" i="1"/>
  <c r="W825" i="1"/>
  <c r="W2295" i="1"/>
  <c r="W1695" i="1"/>
  <c r="U2643" i="1"/>
  <c r="T2532" i="1"/>
  <c r="S2532" i="1"/>
  <c r="W1847" i="1"/>
  <c r="T1078" i="1"/>
  <c r="S1078" i="1"/>
  <c r="U2675" i="1"/>
  <c r="W2539" i="1"/>
  <c r="W1414" i="1"/>
  <c r="W1348" i="1"/>
  <c r="W2403" i="1"/>
  <c r="S1958" i="1"/>
  <c r="T1958" i="1"/>
  <c r="S2362" i="1"/>
  <c r="T2362" i="1"/>
  <c r="U1212" i="1"/>
  <c r="W1340" i="1"/>
  <c r="T2434" i="1"/>
  <c r="S2434" i="1"/>
  <c r="W2626" i="1"/>
  <c r="T969" i="1"/>
  <c r="S969" i="1"/>
  <c r="S1106" i="1"/>
  <c r="T1106" i="1"/>
  <c r="W2067" i="1"/>
  <c r="I1927" i="1"/>
  <c r="T2663" i="1"/>
  <c r="S2663" i="1"/>
  <c r="W1975" i="1"/>
  <c r="W2676" i="1"/>
  <c r="U1247" i="1"/>
  <c r="I846" i="1"/>
  <c r="T793" i="1"/>
  <c r="S793" i="1"/>
  <c r="S1061" i="1"/>
  <c r="T1061" i="1"/>
  <c r="G1687" i="1"/>
  <c r="W1222" i="1"/>
  <c r="T2150" i="1"/>
  <c r="S2150" i="1"/>
  <c r="U917" i="1"/>
  <c r="U1934" i="1"/>
  <c r="G2492" i="1"/>
  <c r="I1917" i="1"/>
  <c r="F2505" i="1"/>
  <c r="E2505" i="1"/>
  <c r="G1134" i="1"/>
  <c r="AF2627" i="1"/>
  <c r="AG2627" i="1"/>
  <c r="AF1051" i="1"/>
  <c r="AG1051" i="1"/>
  <c r="AH798" i="1"/>
  <c r="AH1085" i="1"/>
  <c r="AJ1070" i="1"/>
  <c r="AJ1657" i="1"/>
  <c r="AH950" i="1"/>
  <c r="AG958" i="1"/>
  <c r="AF958" i="1"/>
  <c r="AH2360" i="1"/>
  <c r="AG1078" i="1"/>
  <c r="AF1078" i="1"/>
  <c r="AG2518" i="1"/>
  <c r="AF2518" i="1"/>
  <c r="AJ1478" i="1"/>
  <c r="AJ829" i="1"/>
  <c r="AF1831" i="1"/>
  <c r="AG1831" i="1"/>
  <c r="AJ909" i="1"/>
  <c r="AF1049" i="1"/>
  <c r="AG1049" i="1"/>
  <c r="AJ1328" i="1"/>
  <c r="AJ2617" i="1"/>
  <c r="AJ783" i="1"/>
  <c r="AJ2566" i="1"/>
  <c r="AJ1980" i="1"/>
  <c r="AH2590" i="1"/>
  <c r="AJ2647" i="1"/>
  <c r="AH1769" i="1"/>
  <c r="AH2374" i="1"/>
  <c r="AH1174" i="1"/>
  <c r="AJ2239" i="1"/>
  <c r="AH1562" i="1"/>
  <c r="AH1786" i="1"/>
  <c r="AG1740" i="1"/>
  <c r="AF1740" i="1"/>
  <c r="AG2369" i="1"/>
  <c r="AF2369" i="1"/>
  <c r="AH2723" i="1"/>
  <c r="AF2737" i="1"/>
  <c r="AG2737" i="1"/>
  <c r="AJ1482" i="1"/>
  <c r="AG2436" i="1"/>
  <c r="AF2436" i="1"/>
  <c r="F2475" i="1"/>
  <c r="E2475" i="1"/>
  <c r="G1297" i="1"/>
  <c r="I2158" i="1"/>
  <c r="I2260" i="1"/>
  <c r="F1341" i="1"/>
  <c r="E1341" i="1"/>
  <c r="F2216" i="1"/>
  <c r="E2216" i="1"/>
  <c r="G1935" i="1"/>
  <c r="F2455" i="1"/>
  <c r="E2455" i="1"/>
  <c r="G862" i="1"/>
  <c r="G1051" i="1"/>
  <c r="G2094" i="1"/>
  <c r="AF1561" i="1"/>
  <c r="AG1561" i="1"/>
  <c r="F1558" i="1"/>
  <c r="E1558" i="1"/>
  <c r="G1989" i="1"/>
  <c r="G1575" i="1"/>
  <c r="AH802" i="1"/>
  <c r="G1190" i="1"/>
  <c r="E791" i="1"/>
  <c r="F791" i="1"/>
  <c r="F1653" i="1"/>
  <c r="E1653" i="1"/>
  <c r="I970" i="1"/>
  <c r="I1513" i="1"/>
  <c r="I1682" i="1"/>
  <c r="I2504" i="1"/>
  <c r="G1531" i="1"/>
  <c r="E1135" i="1"/>
  <c r="F1135" i="1"/>
  <c r="I1772" i="1"/>
  <c r="G1445" i="1"/>
  <c r="G2417" i="1"/>
  <c r="I1410" i="1"/>
  <c r="F2306" i="1"/>
  <c r="E2306" i="1"/>
  <c r="G2301" i="1"/>
  <c r="G2221" i="1"/>
  <c r="S2545" i="1"/>
  <c r="T2545" i="1"/>
  <c r="U1826" i="1"/>
  <c r="U835" i="1"/>
  <c r="S1377" i="1"/>
  <c r="T1377" i="1"/>
  <c r="G1756" i="1"/>
  <c r="W2109" i="1"/>
  <c r="U2186" i="1"/>
  <c r="T2127" i="1"/>
  <c r="S2127" i="1"/>
  <c r="W1267" i="1"/>
  <c r="U1924" i="1"/>
  <c r="W1961" i="1"/>
  <c r="W1455" i="1"/>
  <c r="U2636" i="1"/>
  <c r="S1469" i="1"/>
  <c r="T1469" i="1"/>
  <c r="W1322" i="1"/>
  <c r="W967" i="1"/>
  <c r="T2716" i="1"/>
  <c r="S2716" i="1"/>
  <c r="W1380" i="1"/>
  <c r="U882" i="1"/>
  <c r="S1720" i="1"/>
  <c r="T1720" i="1"/>
  <c r="S2604" i="1"/>
  <c r="T2604" i="1"/>
  <c r="U1008" i="1"/>
  <c r="W1840" i="1"/>
  <c r="W889" i="1"/>
  <c r="S2586" i="1"/>
  <c r="T2586" i="1"/>
  <c r="W1639" i="1"/>
  <c r="T1048" i="1"/>
  <c r="S1048" i="1"/>
  <c r="W2034" i="1"/>
  <c r="S2104" i="1"/>
  <c r="T2104" i="1"/>
  <c r="U1633" i="1"/>
  <c r="W1064" i="1"/>
  <c r="U1132" i="1"/>
  <c r="T1371" i="1"/>
  <c r="S1371" i="1"/>
  <c r="U2014" i="1"/>
  <c r="T2136" i="1"/>
  <c r="S2136" i="1"/>
  <c r="T1081" i="1"/>
  <c r="S1081" i="1"/>
  <c r="U1524" i="1"/>
  <c r="G2187" i="1"/>
  <c r="E1177" i="1"/>
  <c r="F1177" i="1"/>
  <c r="I780" i="1"/>
  <c r="AH875" i="1"/>
  <c r="AG847" i="1"/>
  <c r="AF847" i="1"/>
  <c r="AG1378" i="1"/>
  <c r="AF1378" i="1"/>
  <c r="AG1652" i="1"/>
  <c r="AF1652" i="1"/>
  <c r="AG1292" i="1"/>
  <c r="AF1292" i="1"/>
  <c r="AH2104" i="1"/>
  <c r="AJ1686" i="1"/>
  <c r="AH1151" i="1"/>
  <c r="AF1750" i="1"/>
  <c r="AG1750" i="1"/>
  <c r="AH1941" i="1"/>
  <c r="AF1146" i="1"/>
  <c r="AG1146" i="1"/>
  <c r="AH1939" i="1"/>
  <c r="AH1870" i="1"/>
  <c r="AH1868" i="1"/>
  <c r="AF1683" i="1"/>
  <c r="AG1683" i="1"/>
  <c r="AF2039" i="1"/>
  <c r="AG2039" i="1"/>
  <c r="AH2219" i="1"/>
  <c r="AG2528" i="1"/>
  <c r="AF2528" i="1"/>
  <c r="AH2400" i="1"/>
  <c r="AF2337" i="1"/>
  <c r="AG2337" i="1"/>
  <c r="AH2520" i="1"/>
  <c r="AJ1785" i="1"/>
  <c r="AG1463" i="1"/>
  <c r="AF1463" i="1"/>
  <c r="AH1347" i="1"/>
  <c r="AH1555" i="1"/>
  <c r="AG2547" i="1"/>
  <c r="AF2547" i="1"/>
  <c r="AF2541" i="1"/>
  <c r="AG2541" i="1"/>
  <c r="AF2074" i="1"/>
  <c r="AG2074" i="1"/>
  <c r="AH1962" i="1"/>
  <c r="AH1036" i="1"/>
  <c r="AH1033" i="1"/>
  <c r="AH1990" i="1"/>
  <c r="AH1531" i="1"/>
  <c r="AJ2246" i="1"/>
  <c r="AJ2416" i="1"/>
  <c r="I914" i="1"/>
  <c r="E1889" i="1"/>
  <c r="F1889" i="1"/>
  <c r="F1091" i="1"/>
  <c r="E1091" i="1"/>
  <c r="W2042" i="1"/>
  <c r="I2195" i="1"/>
  <c r="W2518" i="1"/>
  <c r="W1428" i="1"/>
  <c r="G2327" i="1"/>
  <c r="U2735" i="1"/>
  <c r="U2052" i="1"/>
  <c r="G2544" i="1"/>
  <c r="U1309" i="1"/>
  <c r="T1831" i="1"/>
  <c r="S1831" i="1"/>
  <c r="I1951" i="1"/>
  <c r="T1930" i="1"/>
  <c r="S1930" i="1"/>
  <c r="S1009" i="1"/>
  <c r="T1009" i="1"/>
  <c r="U1898" i="1"/>
  <c r="S2078" i="1"/>
  <c r="T2078" i="1"/>
  <c r="U1835" i="1"/>
  <c r="W1363" i="1"/>
  <c r="G1107" i="1"/>
  <c r="AH1521" i="1"/>
  <c r="I2646" i="1"/>
  <c r="I2365" i="1"/>
  <c r="G1069" i="1"/>
  <c r="AJ935" i="1"/>
  <c r="AH1636" i="1"/>
  <c r="AJ2214" i="1"/>
  <c r="AG2316" i="1"/>
  <c r="AF2316" i="1"/>
  <c r="AJ1420" i="1"/>
  <c r="AG1468" i="1"/>
  <c r="AF1468" i="1"/>
  <c r="AJ2355" i="1"/>
  <c r="AH2007" i="1"/>
  <c r="AF2153" i="1"/>
  <c r="AG2153" i="1"/>
  <c r="AF2022" i="1"/>
  <c r="AG2022" i="1"/>
  <c r="AJ2140" i="1"/>
  <c r="AJ1446" i="1"/>
  <c r="AF768" i="1"/>
  <c r="AG768" i="1"/>
  <c r="AH2717" i="1"/>
  <c r="AH1167" i="1"/>
  <c r="AF2033" i="1"/>
  <c r="AG2033" i="1"/>
  <c r="AH1649" i="1"/>
  <c r="AF1102" i="1"/>
  <c r="AG1102" i="1"/>
  <c r="AF1960" i="1"/>
  <c r="AG1960" i="1"/>
  <c r="AH1757" i="1"/>
  <c r="AJ2393" i="1"/>
  <c r="AJ2139" i="1"/>
  <c r="AJ1739" i="1"/>
  <c r="AH1754" i="1"/>
  <c r="AF1388" i="1"/>
  <c r="AG1388" i="1"/>
  <c r="AH1309" i="1"/>
  <c r="AH1635" i="1"/>
  <c r="AG1513" i="1"/>
  <c r="AF1513" i="1"/>
  <c r="AH1651" i="1"/>
  <c r="AG825" i="1"/>
  <c r="AF825" i="1"/>
  <c r="AF1062" i="1"/>
  <c r="AG1062" i="1"/>
  <c r="AJ2711" i="1"/>
  <c r="AG1675" i="1"/>
  <c r="AF1675" i="1"/>
  <c r="AH2486" i="1"/>
  <c r="AG1106" i="1"/>
  <c r="AF1106" i="1"/>
  <c r="E1086" i="1"/>
  <c r="F1086" i="1"/>
  <c r="G2156" i="1"/>
  <c r="I2669" i="1"/>
  <c r="U2579" i="1"/>
  <c r="I2133" i="1"/>
  <c r="W1391" i="1"/>
  <c r="W2015" i="1"/>
  <c r="I1767" i="1"/>
  <c r="U958" i="1"/>
  <c r="G2392" i="1"/>
  <c r="W2668" i="1"/>
  <c r="I2719" i="1"/>
  <c r="W957" i="1"/>
  <c r="U1002" i="1"/>
  <c r="U996" i="1"/>
  <c r="U1452" i="1"/>
  <c r="U1789" i="1"/>
  <c r="W1482" i="1"/>
  <c r="T1696" i="1"/>
  <c r="S1696" i="1"/>
  <c r="W2565" i="1"/>
  <c r="T2469" i="1"/>
  <c r="S2469" i="1"/>
  <c r="S1730" i="1"/>
  <c r="T1730" i="1"/>
  <c r="U1437" i="1"/>
  <c r="S1398" i="1"/>
  <c r="T1398" i="1"/>
  <c r="U1540" i="1"/>
  <c r="U1585" i="1"/>
  <c r="U2218" i="1"/>
  <c r="U2743" i="1"/>
  <c r="S1257" i="1"/>
  <c r="T1257" i="1"/>
  <c r="T988" i="1"/>
  <c r="S988" i="1"/>
  <c r="W950" i="1"/>
  <c r="T1621" i="1"/>
  <c r="S1621" i="1"/>
  <c r="U1880" i="1"/>
  <c r="S2297" i="1"/>
  <c r="T2297" i="1"/>
  <c r="U1091" i="1"/>
  <c r="T2063" i="1"/>
  <c r="S2063" i="1"/>
  <c r="W2035" i="1"/>
  <c r="U925" i="1"/>
  <c r="U2593" i="1"/>
  <c r="S1126" i="1"/>
  <c r="T1126" i="1"/>
  <c r="AJ1133" i="1"/>
  <c r="S2300" i="1"/>
  <c r="T2300" i="1"/>
  <c r="I1421" i="1"/>
  <c r="U769" i="1"/>
  <c r="G2228" i="1"/>
  <c r="U1139" i="1"/>
  <c r="G1122" i="1"/>
  <c r="G1109" i="1"/>
  <c r="W1444" i="1"/>
  <c r="U1359" i="1"/>
  <c r="S1164" i="1"/>
  <c r="T1164" i="1"/>
  <c r="G1047" i="1"/>
  <c r="I1567" i="1"/>
  <c r="W1660" i="1"/>
  <c r="AH1705" i="1"/>
  <c r="S1210" i="1"/>
  <c r="T1210" i="1"/>
  <c r="W1487" i="1"/>
  <c r="U2204" i="1"/>
  <c r="AH1133" i="1"/>
  <c r="W994" i="1"/>
  <c r="U2494" i="1"/>
  <c r="U2311" i="1"/>
  <c r="T1892" i="1"/>
  <c r="S1892" i="1"/>
  <c r="AH2081" i="1"/>
  <c r="S2577" i="1"/>
  <c r="T2577" i="1"/>
  <c r="U1879" i="1"/>
  <c r="T2452" i="1"/>
  <c r="S2452" i="1"/>
  <c r="I1336" i="1"/>
  <c r="G2364" i="1"/>
  <c r="I903" i="1"/>
  <c r="AJ1570" i="1"/>
  <c r="AH1248" i="1"/>
  <c r="AF1889" i="1"/>
  <c r="AG1889" i="1"/>
  <c r="AH1510" i="1"/>
  <c r="AH2700" i="1"/>
  <c r="AJ1217" i="1"/>
  <c r="AJ1714" i="1"/>
  <c r="AH1626" i="1"/>
  <c r="AH2738" i="1"/>
  <c r="AG2097" i="1"/>
  <c r="AF2097" i="1"/>
  <c r="AJ2101" i="1"/>
  <c r="AH2430" i="1"/>
  <c r="AJ2220" i="1"/>
  <c r="AH1687" i="1"/>
  <c r="AJ2460" i="1"/>
  <c r="AH2729" i="1"/>
  <c r="AJ2338" i="1"/>
  <c r="AH805" i="1"/>
  <c r="AJ1937" i="1"/>
  <c r="AH2071" i="1"/>
  <c r="AG790" i="1"/>
  <c r="AF790" i="1"/>
  <c r="AH1216" i="1"/>
  <c r="AH2371" i="1"/>
  <c r="AH2699" i="1"/>
  <c r="AF1480" i="1"/>
  <c r="AG1480" i="1"/>
  <c r="AH920" i="1"/>
  <c r="AJ1897" i="1"/>
  <c r="AJ1117" i="1"/>
  <c r="AF1265" i="1"/>
  <c r="AG1265" i="1"/>
  <c r="AH1368" i="1"/>
  <c r="AG2709" i="1"/>
  <c r="AF2709" i="1"/>
  <c r="AH1703" i="1"/>
  <c r="AJ993" i="1"/>
  <c r="AJ2191" i="1"/>
  <c r="AG1707" i="1"/>
  <c r="AF1707" i="1"/>
  <c r="F819" i="1"/>
  <c r="E819" i="1"/>
  <c r="F2677" i="1"/>
  <c r="E2677" i="1"/>
  <c r="G1944" i="1"/>
  <c r="E2426" i="1"/>
  <c r="F2426" i="1"/>
  <c r="W1940" i="1"/>
  <c r="U2140" i="1"/>
  <c r="U1819" i="1"/>
  <c r="G1941" i="1"/>
  <c r="U1105" i="1"/>
  <c r="S860" i="1"/>
  <c r="T860" i="1"/>
  <c r="W1169" i="1"/>
  <c r="T920" i="1"/>
  <c r="S920" i="1"/>
  <c r="W1049" i="1"/>
  <c r="T2120" i="1"/>
  <c r="S2120" i="1"/>
  <c r="T1490" i="1"/>
  <c r="S1490" i="1"/>
  <c r="U2066" i="1"/>
  <c r="W2089" i="1"/>
  <c r="U1338" i="1"/>
  <c r="U890" i="1"/>
  <c r="W2257" i="1"/>
  <c r="W1923" i="1"/>
  <c r="W2337" i="1"/>
  <c r="U2225" i="1"/>
  <c r="W1861" i="1"/>
  <c r="U1229" i="1"/>
  <c r="W1026" i="1"/>
  <c r="U1312" i="1"/>
  <c r="W1038" i="1"/>
  <c r="W2555" i="1"/>
  <c r="T1300" i="1"/>
  <c r="S1300" i="1"/>
  <c r="U2384" i="1"/>
  <c r="W1115" i="1"/>
  <c r="U1178" i="1"/>
  <c r="T1098" i="1"/>
  <c r="S1098" i="1"/>
  <c r="W2722" i="1"/>
  <c r="I1030" i="1"/>
  <c r="U2540" i="1"/>
  <c r="W1510" i="1"/>
  <c r="I1828" i="1"/>
  <c r="T1818" i="1"/>
  <c r="S1818" i="1"/>
  <c r="G1479" i="1"/>
  <c r="W1637" i="1"/>
  <c r="I2359" i="1"/>
  <c r="U1859" i="1"/>
  <c r="U1681" i="1"/>
  <c r="S2707" i="1"/>
  <c r="T2707" i="1"/>
  <c r="G1018" i="1"/>
  <c r="W1770" i="1"/>
  <c r="I1442" i="1"/>
  <c r="T1888" i="1"/>
  <c r="S1888" i="1"/>
  <c r="W808" i="1"/>
  <c r="W2485" i="1"/>
  <c r="T1893" i="1"/>
  <c r="S1893" i="1"/>
  <c r="W2429" i="1"/>
  <c r="W2209" i="1"/>
  <c r="W2427" i="1"/>
  <c r="W2037" i="1"/>
  <c r="U1613" i="1"/>
  <c r="W2001" i="1"/>
  <c r="W1643" i="1"/>
  <c r="U1421" i="1"/>
  <c r="W1897" i="1"/>
  <c r="T1066" i="1"/>
  <c r="S1066" i="1"/>
  <c r="W913" i="1"/>
  <c r="U2221" i="1"/>
  <c r="U2670" i="1"/>
  <c r="T1901" i="1"/>
  <c r="S1901" i="1"/>
  <c r="S1506" i="1"/>
  <c r="T1506" i="1"/>
  <c r="W1479" i="1"/>
  <c r="U1281" i="1"/>
  <c r="W2608" i="1"/>
  <c r="S2615" i="1"/>
  <c r="T2615" i="1"/>
  <c r="W1692" i="1"/>
  <c r="W2382" i="1"/>
  <c r="U1551" i="1"/>
  <c r="G1896" i="1"/>
  <c r="S862" i="1"/>
  <c r="T862" i="1"/>
  <c r="T2227" i="1"/>
  <c r="S2227" i="1"/>
  <c r="W908" i="1"/>
  <c r="U2074" i="1"/>
  <c r="U2011" i="1"/>
  <c r="T811" i="1"/>
  <c r="S811" i="1"/>
  <c r="G1053" i="1"/>
  <c r="W1681" i="1"/>
  <c r="U2524" i="1"/>
  <c r="U1748" i="1"/>
  <c r="I1896" i="1"/>
  <c r="S2073" i="1"/>
  <c r="T2073" i="1"/>
  <c r="U2614" i="1"/>
  <c r="U2153" i="1"/>
  <c r="S2251" i="1"/>
  <c r="T2251" i="1"/>
  <c r="U1350" i="1"/>
  <c r="G1795" i="1"/>
  <c r="I1128" i="1"/>
  <c r="I2502" i="1"/>
  <c r="AJ2244" i="1"/>
  <c r="AH1543" i="1"/>
  <c r="AJ2336" i="1"/>
  <c r="AJ1354" i="1"/>
  <c r="AH2268" i="1"/>
  <c r="AJ1330" i="1"/>
  <c r="AJ2330" i="1"/>
  <c r="AJ2396" i="1"/>
  <c r="AJ2706" i="1"/>
  <c r="AG2380" i="1"/>
  <c r="AF2380" i="1"/>
  <c r="AJ1069" i="1"/>
  <c r="AF2186" i="1"/>
  <c r="AG2186" i="1"/>
  <c r="AH1487" i="1"/>
  <c r="AJ1955" i="1"/>
  <c r="AG2692" i="1"/>
  <c r="AF2692" i="1"/>
  <c r="AJ2286" i="1"/>
  <c r="AH1515" i="1"/>
  <c r="AJ2152" i="1"/>
  <c r="AH1818" i="1"/>
  <c r="AJ1579" i="1"/>
  <c r="AJ2526" i="1"/>
  <c r="AJ1297" i="1"/>
  <c r="AJ1266" i="1"/>
  <c r="AG1457" i="1"/>
  <c r="AF1457" i="1"/>
  <c r="AJ2616" i="1"/>
  <c r="AH957" i="1"/>
  <c r="AJ2023" i="1"/>
  <c r="AH2328" i="1"/>
  <c r="AH2195" i="1"/>
  <c r="AJ2304" i="1"/>
  <c r="AF1356" i="1"/>
  <c r="AG1356" i="1"/>
  <c r="AJ838" i="1"/>
  <c r="AG2271" i="1"/>
  <c r="AF2271" i="1"/>
  <c r="AJ1892" i="1"/>
  <c r="AJ1724" i="1"/>
  <c r="G1346" i="1"/>
  <c r="G2238" i="1"/>
  <c r="F1437" i="1"/>
  <c r="E1437" i="1"/>
  <c r="I1860" i="1"/>
  <c r="W2193" i="1"/>
  <c r="T1771" i="1"/>
  <c r="S1771" i="1"/>
  <c r="AJ1793" i="1"/>
  <c r="W795" i="1"/>
  <c r="W2332" i="1"/>
  <c r="T2159" i="1"/>
  <c r="S2159" i="1"/>
  <c r="I767" i="1"/>
  <c r="W1264" i="1"/>
  <c r="T940" i="1"/>
  <c r="S940" i="1"/>
  <c r="W2498" i="1"/>
  <c r="U1969" i="1"/>
  <c r="U2549" i="1"/>
  <c r="I1901" i="1"/>
  <c r="AH1143" i="1"/>
  <c r="U962" i="1"/>
  <c r="G1743" i="1"/>
  <c r="W2329" i="1"/>
  <c r="W1195" i="1"/>
  <c r="S2681" i="1"/>
  <c r="T2681" i="1"/>
  <c r="W1053" i="1"/>
  <c r="U1046" i="1"/>
  <c r="AG968" i="1"/>
  <c r="AF968" i="1"/>
  <c r="AJ923" i="1"/>
  <c r="AG893" i="1"/>
  <c r="AF893" i="1"/>
  <c r="G2055" i="1"/>
  <c r="I2362" i="1"/>
  <c r="I2450" i="1"/>
  <c r="I2601" i="1"/>
  <c r="E1263" i="1"/>
  <c r="F1263" i="1"/>
  <c r="AJ982" i="1"/>
  <c r="F2609" i="1"/>
  <c r="E2609" i="1"/>
  <c r="G1744" i="1"/>
  <c r="G1911" i="1"/>
  <c r="G1024" i="1"/>
  <c r="G1665" i="1"/>
  <c r="F1670" i="1"/>
  <c r="E1670" i="1"/>
  <c r="G1431" i="1"/>
  <c r="E2353" i="1"/>
  <c r="F2353" i="1"/>
  <c r="G1228" i="1"/>
  <c r="G1625" i="1"/>
  <c r="F1433" i="1"/>
  <c r="E1433" i="1"/>
  <c r="E1013" i="1"/>
  <c r="F1013" i="1"/>
  <c r="AH1933" i="1"/>
  <c r="G1816" i="1"/>
  <c r="G1620" i="1"/>
  <c r="AJ1783" i="1"/>
  <c r="I2017" i="1"/>
  <c r="G1265" i="1"/>
  <c r="G1488" i="1"/>
  <c r="E2305" i="1"/>
  <c r="F2305" i="1"/>
  <c r="AJ2346" i="1"/>
  <c r="I2619" i="1"/>
  <c r="G1817" i="1"/>
  <c r="I786" i="1"/>
  <c r="AF1236" i="1"/>
  <c r="AG1236" i="1"/>
  <c r="G1869" i="1"/>
  <c r="I1340" i="1"/>
  <c r="I2653" i="1"/>
  <c r="AJ2642" i="1"/>
  <c r="G2477" i="1"/>
  <c r="F1628" i="1"/>
  <c r="E1628" i="1"/>
  <c r="E2113" i="1"/>
  <c r="F2113" i="1"/>
  <c r="AF1529" i="1"/>
  <c r="AG1529" i="1"/>
  <c r="G1331" i="1"/>
  <c r="F2661" i="1"/>
  <c r="E2661" i="1"/>
  <c r="I1283" i="1"/>
  <c r="E1752" i="1"/>
  <c r="F1752" i="1"/>
  <c r="AF1931" i="1"/>
  <c r="AG1931" i="1"/>
  <c r="AF1379" i="1"/>
  <c r="AG1379" i="1"/>
  <c r="AF2553" i="1"/>
  <c r="AG2553" i="1"/>
  <c r="AF2736" i="1"/>
  <c r="AG2736" i="1"/>
  <c r="AF1357" i="1"/>
  <c r="AG1357" i="1"/>
  <c r="I888" i="1"/>
  <c r="I2516" i="1"/>
  <c r="AG849" i="1"/>
  <c r="AF849" i="1"/>
  <c r="I2275" i="1"/>
  <c r="E2062" i="1"/>
  <c r="F2062" i="1"/>
  <c r="W1184" i="1"/>
  <c r="W2594" i="1"/>
  <c r="W1323" i="1"/>
  <c r="W1189" i="1"/>
  <c r="AH1943" i="1"/>
  <c r="G2087" i="1"/>
  <c r="T2065" i="1"/>
  <c r="S2065" i="1"/>
  <c r="W2412" i="1"/>
  <c r="U2220" i="1"/>
  <c r="T2252" i="1"/>
  <c r="S2252" i="1"/>
  <c r="U2326" i="1"/>
  <c r="T792" i="1"/>
  <c r="S792" i="1"/>
  <c r="U2484" i="1"/>
  <c r="U1854" i="1"/>
  <c r="S2635" i="1"/>
  <c r="T2635" i="1"/>
  <c r="W1808" i="1"/>
  <c r="W1449" i="1"/>
  <c r="W1493" i="1"/>
  <c r="I890" i="1"/>
  <c r="AJ994" i="1"/>
  <c r="AG1914" i="1"/>
  <c r="AF1914" i="1"/>
  <c r="AF2390" i="1"/>
  <c r="AG2390" i="1"/>
  <c r="AG1949" i="1"/>
  <c r="AF1949" i="1"/>
  <c r="AJ2150" i="1"/>
  <c r="G1587" i="1"/>
  <c r="T1921" i="1"/>
  <c r="S1921" i="1"/>
  <c r="U1280" i="1"/>
  <c r="T2618" i="1"/>
  <c r="S2618" i="1"/>
  <c r="W2570" i="1"/>
  <c r="U1515" i="1"/>
  <c r="W1785" i="1"/>
  <c r="S1028" i="1"/>
  <c r="T1028" i="1"/>
  <c r="W2002" i="1"/>
  <c r="W2589" i="1"/>
  <c r="W1202" i="1"/>
  <c r="W2024" i="1"/>
  <c r="U2389" i="1"/>
  <c r="S2005" i="1"/>
  <c r="T2005" i="1"/>
  <c r="AJ2506" i="1"/>
  <c r="AG1658" i="1"/>
  <c r="AF1658" i="1"/>
  <c r="AG1275" i="1"/>
  <c r="AF1275" i="1"/>
  <c r="AF2726" i="1"/>
  <c r="AG2726" i="1"/>
  <c r="G1267" i="1"/>
  <c r="I2019" i="1"/>
  <c r="U2237" i="1"/>
  <c r="AJ2326" i="1"/>
  <c r="AJ1176" i="1"/>
  <c r="AJ1039" i="1"/>
  <c r="I1864" i="1"/>
  <c r="E899" i="1"/>
  <c r="F899" i="1"/>
  <c r="F2275" i="1"/>
  <c r="E2275" i="1"/>
  <c r="W2475" i="1"/>
  <c r="W1302" i="1"/>
  <c r="U826" i="1"/>
  <c r="U1754" i="1"/>
  <c r="U2378" i="1"/>
  <c r="U1286" i="1"/>
  <c r="U1033" i="1"/>
  <c r="W2435" i="1"/>
  <c r="S2632" i="1"/>
  <c r="T2632" i="1"/>
  <c r="W1594" i="1"/>
  <c r="T2409" i="1"/>
  <c r="S2409" i="1"/>
  <c r="AH1016" i="1"/>
  <c r="U2176" i="1"/>
  <c r="W1885" i="1"/>
  <c r="U2214" i="1"/>
  <c r="G1046" i="1"/>
  <c r="E1857" i="1"/>
  <c r="F1857" i="1"/>
  <c r="AH1628" i="1"/>
  <c r="AH2607" i="1"/>
  <c r="AG2210" i="1"/>
  <c r="AF2210" i="1"/>
  <c r="AH879" i="1"/>
  <c r="AJ2042" i="1"/>
  <c r="AH1173" i="1"/>
  <c r="AH2508" i="1"/>
  <c r="AH1979" i="1"/>
  <c r="AJ1032" i="1"/>
  <c r="AH1709" i="1"/>
  <c r="I1042" i="1"/>
  <c r="E2089" i="1"/>
  <c r="F2089" i="1"/>
  <c r="E973" i="1"/>
  <c r="F973" i="1"/>
  <c r="G1151" i="1"/>
  <c r="F1972" i="1"/>
  <c r="E1972" i="1"/>
  <c r="I2647" i="1"/>
  <c r="AH1423" i="1"/>
  <c r="AH1409" i="1"/>
  <c r="AG1816" i="1"/>
  <c r="AF1816" i="1"/>
  <c r="AH1074" i="1"/>
  <c r="AJ841" i="1"/>
  <c r="W2189" i="1"/>
  <c r="W927" i="1"/>
  <c r="S2181" i="1"/>
  <c r="T2181" i="1"/>
  <c r="U2261" i="1"/>
  <c r="U1374" i="1"/>
  <c r="W783" i="1"/>
  <c r="W933" i="1"/>
  <c r="W2431" i="1"/>
  <c r="T1043" i="1"/>
  <c r="S1043" i="1"/>
  <c r="AJ1540" i="1"/>
  <c r="T2520" i="1"/>
  <c r="S2520" i="1"/>
  <c r="T2641" i="1"/>
  <c r="S2641" i="1"/>
  <c r="G2511" i="1"/>
  <c r="I2394" i="1"/>
  <c r="AG2467" i="1"/>
  <c r="AF2467" i="1"/>
  <c r="AF951" i="1"/>
  <c r="AG951" i="1"/>
  <c r="AG836" i="1"/>
  <c r="AF836" i="1"/>
  <c r="AJ1841" i="1"/>
  <c r="AF851" i="1"/>
  <c r="AG851" i="1"/>
  <c r="AF1966" i="1"/>
  <c r="AG1966" i="1"/>
  <c r="W2489" i="1"/>
  <c r="U1786" i="1"/>
  <c r="T1022" i="1"/>
  <c r="S1022" i="1"/>
  <c r="W1270" i="1"/>
  <c r="I2053" i="1"/>
  <c r="G2718" i="1"/>
  <c r="I1401" i="1"/>
  <c r="G2117" i="1"/>
  <c r="G1612" i="1"/>
  <c r="T2696" i="1"/>
  <c r="S2696" i="1"/>
  <c r="U1249" i="1"/>
  <c r="T2045" i="1"/>
  <c r="S2045" i="1"/>
  <c r="W2511" i="1"/>
  <c r="S844" i="1"/>
  <c r="T844" i="1"/>
  <c r="U947" i="1"/>
  <c r="U2162" i="1"/>
  <c r="T1284" i="1"/>
  <c r="S1284" i="1"/>
  <c r="T2622" i="1"/>
  <c r="S2622" i="1"/>
  <c r="S922" i="1"/>
  <c r="T922" i="1"/>
  <c r="S1187" i="1"/>
  <c r="T1187" i="1"/>
  <c r="U1410" i="1"/>
  <c r="U1975" i="1"/>
  <c r="U2442" i="1"/>
  <c r="G2470" i="1"/>
  <c r="U2270" i="1"/>
  <c r="AG2175" i="1"/>
  <c r="AF2175" i="1"/>
  <c r="E1445" i="1"/>
  <c r="F1445" i="1"/>
  <c r="E1051" i="1"/>
  <c r="F1051" i="1"/>
  <c r="F2417" i="1"/>
  <c r="E2417" i="1"/>
  <c r="F1410" i="1"/>
  <c r="E1410" i="1"/>
  <c r="F2301" i="1"/>
  <c r="E2301" i="1"/>
  <c r="G805" i="1"/>
  <c r="I1919" i="1"/>
  <c r="AJ899" i="1"/>
  <c r="U2545" i="1"/>
  <c r="U1653" i="1"/>
  <c r="U786" i="1"/>
  <c r="W2127" i="1"/>
  <c r="U1961" i="1"/>
  <c r="W2636" i="1"/>
  <c r="T1322" i="1"/>
  <c r="S1322" i="1"/>
  <c r="U2716" i="1"/>
  <c r="W882" i="1"/>
  <c r="W1720" i="1"/>
  <c r="W2604" i="1"/>
  <c r="W1008" i="1"/>
  <c r="U889" i="1"/>
  <c r="U2586" i="1"/>
  <c r="U1639" i="1"/>
  <c r="W1048" i="1"/>
  <c r="U2034" i="1"/>
  <c r="U2104" i="1"/>
  <c r="S1633" i="1"/>
  <c r="T1633" i="1"/>
  <c r="T1064" i="1"/>
  <c r="S1064" i="1"/>
  <c r="W1132" i="1"/>
  <c r="U1371" i="1"/>
  <c r="W2014" i="1"/>
  <c r="W2352" i="1"/>
  <c r="S1594" i="1"/>
  <c r="T1594" i="1"/>
  <c r="G2732" i="1"/>
  <c r="AH847" i="1"/>
  <c r="U2078" i="1"/>
  <c r="W1696" i="1"/>
  <c r="S1722" i="1"/>
  <c r="T1722" i="1"/>
  <c r="T2494" i="1"/>
  <c r="S2494" i="1"/>
  <c r="AJ1223" i="1"/>
  <c r="W1892" i="1"/>
  <c r="I2122" i="1"/>
  <c r="I1733" i="1"/>
  <c r="W2577" i="1"/>
  <c r="W1879" i="1"/>
  <c r="U2452" i="1"/>
  <c r="I1680" i="1"/>
  <c r="F2647" i="1"/>
  <c r="E2647" i="1"/>
  <c r="F1235" i="1"/>
  <c r="E1235" i="1"/>
  <c r="AJ1248" i="1"/>
  <c r="AJ2700" i="1"/>
  <c r="AH1714" i="1"/>
  <c r="AJ2097" i="1"/>
  <c r="AH2220" i="1"/>
  <c r="AH2338" i="1"/>
  <c r="AJ2071" i="1"/>
  <c r="AJ2371" i="1"/>
  <c r="AF1897" i="1"/>
  <c r="AG1897" i="1"/>
  <c r="AJ2709" i="1"/>
  <c r="I2677" i="1"/>
  <c r="W1043" i="1"/>
  <c r="U1692" i="1"/>
  <c r="U2042" i="1"/>
  <c r="W1403" i="1"/>
  <c r="W1775" i="1"/>
  <c r="I1279" i="1"/>
  <c r="U845" i="1"/>
  <c r="W1260" i="1"/>
  <c r="W1259" i="1"/>
  <c r="W1385" i="1"/>
  <c r="W1013" i="1"/>
  <c r="T2417" i="1"/>
  <c r="S2417" i="1"/>
  <c r="W2201" i="1"/>
  <c r="U825" i="1"/>
  <c r="U2295" i="1"/>
  <c r="U1695" i="1"/>
  <c r="T2643" i="1"/>
  <c r="S2643" i="1"/>
  <c r="W2532" i="1"/>
  <c r="T1847" i="1"/>
  <c r="S1847" i="1"/>
  <c r="W1078" i="1"/>
  <c r="S2675" i="1"/>
  <c r="T2675" i="1"/>
  <c r="T2539" i="1"/>
  <c r="S2539" i="1"/>
  <c r="T1414" i="1"/>
  <c r="S1414" i="1"/>
  <c r="S1348" i="1"/>
  <c r="T1348" i="1"/>
  <c r="U2403" i="1"/>
  <c r="U1958" i="1"/>
  <c r="W2362" i="1"/>
  <c r="T1212" i="1"/>
  <c r="S1212" i="1"/>
  <c r="U1340" i="1"/>
  <c r="W2434" i="1"/>
  <c r="S2626" i="1"/>
  <c r="T2626" i="1"/>
  <c r="U969" i="1"/>
  <c r="U1106" i="1"/>
  <c r="S2067" i="1"/>
  <c r="T2067" i="1"/>
  <c r="I2588" i="1"/>
  <c r="T2317" i="1"/>
  <c r="S2317" i="1"/>
  <c r="S1247" i="1"/>
  <c r="T1247" i="1"/>
  <c r="I2636" i="1"/>
  <c r="AJ2055" i="1"/>
  <c r="U793" i="1"/>
  <c r="U1061" i="1"/>
  <c r="I1475" i="1"/>
  <c r="S1222" i="1"/>
  <c r="T1222" i="1"/>
  <c r="I2519" i="1"/>
  <c r="U2150" i="1"/>
  <c r="W917" i="1"/>
  <c r="S1934" i="1"/>
  <c r="T1934" i="1"/>
  <c r="I2149" i="1"/>
  <c r="W1836" i="1"/>
  <c r="W1377" i="1"/>
  <c r="I1577" i="1"/>
  <c r="T2186" i="1"/>
  <c r="S2186" i="1"/>
  <c r="U2127" i="1"/>
  <c r="S1267" i="1"/>
  <c r="T1267" i="1"/>
  <c r="S1924" i="1"/>
  <c r="T1924" i="1"/>
  <c r="T1961" i="1"/>
  <c r="S1961" i="1"/>
  <c r="S1455" i="1"/>
  <c r="T1455" i="1"/>
  <c r="T2636" i="1"/>
  <c r="S2636" i="1"/>
  <c r="U1469" i="1"/>
  <c r="U1322" i="1"/>
  <c r="S967" i="1"/>
  <c r="T967" i="1"/>
  <c r="W2716" i="1"/>
  <c r="T1380" i="1"/>
  <c r="S1380" i="1"/>
  <c r="T882" i="1"/>
  <c r="S882" i="1"/>
  <c r="U1720" i="1"/>
  <c r="U2604" i="1"/>
  <c r="S1008" i="1"/>
  <c r="T1008" i="1"/>
  <c r="S1840" i="1"/>
  <c r="T1840" i="1"/>
  <c r="T889" i="1"/>
  <c r="S889" i="1"/>
  <c r="W2586" i="1"/>
  <c r="S1639" i="1"/>
  <c r="T1639" i="1"/>
  <c r="U1048" i="1"/>
  <c r="T2034" i="1"/>
  <c r="S2034" i="1"/>
  <c r="W2104" i="1"/>
  <c r="W1633" i="1"/>
  <c r="U1064" i="1"/>
  <c r="S1132" i="1"/>
  <c r="T1132" i="1"/>
  <c r="U1101" i="1"/>
  <c r="I1716" i="1"/>
  <c r="G1512" i="1"/>
  <c r="W1273" i="1"/>
  <c r="W1837" i="1"/>
  <c r="U2322" i="1"/>
  <c r="G2439" i="1"/>
  <c r="F2187" i="1"/>
  <c r="E2187" i="1"/>
  <c r="I1177" i="1"/>
  <c r="F780" i="1"/>
  <c r="E780" i="1"/>
  <c r="AG875" i="1"/>
  <c r="AF875" i="1"/>
  <c r="AJ847" i="1"/>
  <c r="AJ1378" i="1"/>
  <c r="AH1652" i="1"/>
  <c r="AH1292" i="1"/>
  <c r="AG2104" i="1"/>
  <c r="AF2104" i="1"/>
  <c r="AG1686" i="1"/>
  <c r="AF1686" i="1"/>
  <c r="AG1151" i="1"/>
  <c r="AF1151" i="1"/>
  <c r="AH1750" i="1"/>
  <c r="AG1941" i="1"/>
  <c r="AF1941" i="1"/>
  <c r="AJ1146" i="1"/>
  <c r="AF1939" i="1"/>
  <c r="AG1939" i="1"/>
  <c r="AJ1870" i="1"/>
  <c r="AG1868" i="1"/>
  <c r="AF1868" i="1"/>
  <c r="AH1683" i="1"/>
  <c r="AH2039" i="1"/>
  <c r="AF2219" i="1"/>
  <c r="AG2219" i="1"/>
  <c r="AJ2528" i="1"/>
  <c r="AG2400" i="1"/>
  <c r="AF2400" i="1"/>
  <c r="AH2337" i="1"/>
  <c r="AG2520" i="1"/>
  <c r="AF2520" i="1"/>
  <c r="AH1785" i="1"/>
  <c r="AH1463" i="1"/>
  <c r="AG1347" i="1"/>
  <c r="AF1347" i="1"/>
  <c r="AF1555" i="1"/>
  <c r="AG1555" i="1"/>
  <c r="AH2547" i="1"/>
  <c r="AH2541" i="1"/>
  <c r="AJ2074" i="1"/>
  <c r="AG1962" i="1"/>
  <c r="AF1962" i="1"/>
  <c r="AJ1036" i="1"/>
  <c r="AG1033" i="1"/>
  <c r="AF1033" i="1"/>
  <c r="AG1990" i="1"/>
  <c r="AF1990" i="1"/>
  <c r="AF1531" i="1"/>
  <c r="AG1531" i="1"/>
  <c r="AF2246" i="1"/>
  <c r="AG2246" i="1"/>
  <c r="AG2416" i="1"/>
  <c r="AF2416" i="1"/>
  <c r="E914" i="1"/>
  <c r="F914" i="1"/>
  <c r="G1889" i="1"/>
  <c r="I1091" i="1"/>
  <c r="W1953" i="1"/>
  <c r="G2144" i="1"/>
  <c r="S1428" i="1"/>
  <c r="T1428" i="1"/>
  <c r="U1235" i="1"/>
  <c r="T1297" i="1"/>
  <c r="S1297" i="1"/>
  <c r="U2504" i="1"/>
  <c r="U2361" i="1"/>
  <c r="U2081" i="1"/>
  <c r="U2562" i="1"/>
  <c r="U2069" i="1"/>
  <c r="W2419" i="1"/>
  <c r="U1942" i="1"/>
  <c r="S1328" i="1"/>
  <c r="T1328" i="1"/>
  <c r="U1556" i="1"/>
  <c r="T871" i="1"/>
  <c r="S871" i="1"/>
  <c r="T1890" i="1"/>
  <c r="S1890" i="1"/>
  <c r="U2253" i="1"/>
  <c r="W1332" i="1"/>
  <c r="U2133" i="1"/>
  <c r="W1746" i="1"/>
  <c r="U1491" i="1"/>
  <c r="W1682" i="1"/>
  <c r="S1887" i="1"/>
  <c r="T1887" i="1"/>
  <c r="S2410" i="1"/>
  <c r="T2410" i="1"/>
  <c r="U1165" i="1"/>
  <c r="S1100" i="1"/>
  <c r="T1100" i="1"/>
  <c r="U1582" i="1"/>
  <c r="W1999" i="1"/>
  <c r="W2244" i="1"/>
  <c r="AJ2325" i="1"/>
  <c r="W1309" i="1"/>
  <c r="U918" i="1"/>
  <c r="W1151" i="1"/>
  <c r="W1930" i="1"/>
  <c r="U1009" i="1"/>
  <c r="T1086" i="1"/>
  <c r="S1086" i="1"/>
  <c r="I2728" i="1"/>
  <c r="G908" i="1"/>
  <c r="U2082" i="1"/>
  <c r="U1586" i="1"/>
  <c r="W2323" i="1"/>
  <c r="G1460" i="1"/>
  <c r="G2646" i="1"/>
  <c r="G2365" i="1"/>
  <c r="I1069" i="1"/>
  <c r="AF935" i="1"/>
  <c r="AG935" i="1"/>
  <c r="AJ1636" i="1"/>
  <c r="AG2214" i="1"/>
  <c r="AF2214" i="1"/>
  <c r="AJ2316" i="1"/>
  <c r="AG1420" i="1"/>
  <c r="AF1420" i="1"/>
  <c r="AH1468" i="1"/>
  <c r="AF2355" i="1"/>
  <c r="AG2355" i="1"/>
  <c r="AJ2007" i="1"/>
  <c r="AJ2153" i="1"/>
  <c r="AH2022" i="1"/>
  <c r="AF2140" i="1"/>
  <c r="AG2140" i="1"/>
  <c r="AH1446" i="1"/>
  <c r="AJ768" i="1"/>
  <c r="AF2717" i="1"/>
  <c r="AG2717" i="1"/>
  <c r="AG1167" i="1"/>
  <c r="AF1167" i="1"/>
  <c r="AH2033" i="1"/>
  <c r="AJ1649" i="1"/>
  <c r="AJ1102" i="1"/>
  <c r="AH1960" i="1"/>
  <c r="AF1757" i="1"/>
  <c r="AG1757" i="1"/>
  <c r="AF2393" i="1"/>
  <c r="AG2393" i="1"/>
  <c r="AF2139" i="1"/>
  <c r="AG2139" i="1"/>
  <c r="AF1739" i="1"/>
  <c r="AG1739" i="1"/>
  <c r="AF1754" i="1"/>
  <c r="AG1754" i="1"/>
  <c r="AH1388" i="1"/>
  <c r="AF1309" i="1"/>
  <c r="AG1309" i="1"/>
  <c r="AF1635" i="1"/>
  <c r="AG1635" i="1"/>
  <c r="AH1513" i="1"/>
  <c r="AG1651" i="1"/>
  <c r="AF1651" i="1"/>
  <c r="AH825" i="1"/>
  <c r="AJ1062" i="1"/>
  <c r="AG2711" i="1"/>
  <c r="AF2711" i="1"/>
  <c r="AH1675" i="1"/>
  <c r="AF2486" i="1"/>
  <c r="AG2486" i="1"/>
  <c r="AH1106" i="1"/>
  <c r="I1086" i="1"/>
  <c r="I2156" i="1"/>
  <c r="G2669" i="1"/>
  <c r="T2579" i="1"/>
  <c r="S2579" i="1"/>
  <c r="G1335" i="1"/>
  <c r="W1041" i="1"/>
  <c r="I1963" i="1"/>
  <c r="I1784" i="1"/>
  <c r="S958" i="1"/>
  <c r="T958" i="1"/>
  <c r="G1011" i="1"/>
  <c r="U1237" i="1"/>
  <c r="U957" i="1"/>
  <c r="W1002" i="1"/>
  <c r="W996" i="1"/>
  <c r="W1452" i="1"/>
  <c r="S1789" i="1"/>
  <c r="T1789" i="1"/>
  <c r="S1482" i="1"/>
  <c r="T1482" i="1"/>
  <c r="U1696" i="1"/>
  <c r="S2565" i="1"/>
  <c r="T2565" i="1"/>
  <c r="W2469" i="1"/>
  <c r="W1730" i="1"/>
  <c r="W1437" i="1"/>
  <c r="U1398" i="1"/>
  <c r="T1540" i="1"/>
  <c r="S1540" i="1"/>
  <c r="S1585" i="1"/>
  <c r="T1585" i="1"/>
  <c r="T2218" i="1"/>
  <c r="S2218" i="1"/>
  <c r="T2743" i="1"/>
  <c r="S2743" i="1"/>
  <c r="U1257" i="1"/>
  <c r="U988" i="1"/>
  <c r="U950" i="1"/>
  <c r="U1621" i="1"/>
  <c r="S1880" i="1"/>
  <c r="T1880" i="1"/>
  <c r="U2297" i="1"/>
  <c r="S1091" i="1"/>
  <c r="T1091" i="1"/>
  <c r="W2063" i="1"/>
  <c r="T2035" i="1"/>
  <c r="S2035" i="1"/>
  <c r="T925" i="1"/>
  <c r="S925" i="1"/>
  <c r="U1743" i="1"/>
  <c r="T2585" i="1"/>
  <c r="S2585" i="1"/>
  <c r="U1090" i="1"/>
  <c r="W2300" i="1"/>
  <c r="W769" i="1"/>
  <c r="I1405" i="1"/>
  <c r="S1139" i="1"/>
  <c r="T1139" i="1"/>
  <c r="I927" i="1"/>
  <c r="G1939" i="1"/>
  <c r="I2575" i="1"/>
  <c r="G991" i="1"/>
  <c r="I1478" i="1"/>
  <c r="AJ1258" i="1"/>
  <c r="AF1153" i="1"/>
  <c r="AG1153" i="1"/>
  <c r="AH2255" i="1"/>
  <c r="AH1043" i="1"/>
  <c r="AH2469" i="1"/>
  <c r="AJ1993" i="1"/>
  <c r="AH2372" i="1"/>
  <c r="AH1382" i="1"/>
  <c r="AJ2224" i="1"/>
  <c r="AJ1542" i="1"/>
  <c r="AJ1060" i="1"/>
  <c r="AG2591" i="1"/>
  <c r="AF2591" i="1"/>
  <c r="AJ2281" i="1"/>
  <c r="AH2259" i="1"/>
  <c r="AG1231" i="1"/>
  <c r="AF1231" i="1"/>
  <c r="AH1421" i="1"/>
  <c r="AH956" i="1"/>
  <c r="AF2538" i="1"/>
  <c r="AG2538" i="1"/>
  <c r="AH2441" i="1"/>
  <c r="AF1877" i="1"/>
  <c r="AG1877" i="1"/>
  <c r="AG1689" i="1"/>
  <c r="AF1689" i="1"/>
  <c r="AH1195" i="1"/>
  <c r="AG1288" i="1"/>
  <c r="AF1288" i="1"/>
  <c r="AG1325" i="1"/>
  <c r="AF1325" i="1"/>
  <c r="AG2543" i="1"/>
  <c r="AF2543" i="1"/>
  <c r="AG2143" i="1"/>
  <c r="AF2143" i="1"/>
  <c r="AJ2177" i="1"/>
  <c r="AH2137" i="1"/>
  <c r="AF1722" i="1"/>
  <c r="AG1722" i="1"/>
  <c r="AH1912" i="1"/>
  <c r="AG848" i="1"/>
  <c r="AF848" i="1"/>
  <c r="AG2395" i="1"/>
  <c r="AF2395" i="1"/>
  <c r="AG784" i="1"/>
  <c r="AF784" i="1"/>
  <c r="AG1907" i="1"/>
  <c r="AF1907" i="1"/>
  <c r="AG2756" i="1"/>
  <c r="AF2756" i="1"/>
  <c r="E1178" i="1"/>
  <c r="F1178" i="1"/>
  <c r="I1691" i="1"/>
  <c r="I2108" i="1"/>
  <c r="E847" i="1"/>
  <c r="F847" i="1"/>
  <c r="F2093" i="1"/>
  <c r="E2093" i="1"/>
  <c r="E2485" i="1"/>
  <c r="F2485" i="1"/>
  <c r="I1548" i="1"/>
  <c r="AH1165" i="1"/>
  <c r="G2738" i="1"/>
  <c r="E1779" i="1"/>
  <c r="F1779" i="1"/>
  <c r="I2064" i="1"/>
  <c r="I2416" i="1"/>
  <c r="AG2505" i="1"/>
  <c r="AF2505" i="1"/>
  <c r="F1974" i="1"/>
  <c r="E1974" i="1"/>
  <c r="E2320" i="1"/>
  <c r="F2320" i="1"/>
  <c r="G1092" i="1"/>
  <c r="W924" i="1"/>
  <c r="I2144" i="1"/>
  <c r="U1951" i="1"/>
  <c r="U1210" i="1"/>
  <c r="U1751" i="1"/>
  <c r="T1487" i="1"/>
  <c r="S1487" i="1"/>
  <c r="W1467" i="1"/>
  <c r="W1090" i="1"/>
  <c r="T994" i="1"/>
  <c r="S994" i="1"/>
  <c r="W2183" i="1"/>
  <c r="I2024" i="1"/>
  <c r="G1438" i="1"/>
  <c r="W2004" i="1"/>
  <c r="I2668" i="1"/>
  <c r="U2577" i="1"/>
  <c r="T1879" i="1"/>
  <c r="S1879" i="1"/>
  <c r="W2452" i="1"/>
  <c r="G1336" i="1"/>
  <c r="F2364" i="1"/>
  <c r="E2364" i="1"/>
  <c r="F903" i="1"/>
  <c r="E903" i="1"/>
  <c r="AF1570" i="1"/>
  <c r="AG1570" i="1"/>
  <c r="AG1248" i="1"/>
  <c r="AF1248" i="1"/>
  <c r="AH1889" i="1"/>
  <c r="AG1510" i="1"/>
  <c r="AF1510" i="1"/>
  <c r="AF2700" i="1"/>
  <c r="AG2700" i="1"/>
  <c r="AF1217" i="1"/>
  <c r="AG1217" i="1"/>
  <c r="AG1714" i="1"/>
  <c r="AF1714" i="1"/>
  <c r="AF1626" i="1"/>
  <c r="AG1626" i="1"/>
  <c r="AF2738" i="1"/>
  <c r="AG2738" i="1"/>
  <c r="AH2097" i="1"/>
  <c r="AG2101" i="1"/>
  <c r="AF2101" i="1"/>
  <c r="AG2430" i="1"/>
  <c r="AF2430" i="1"/>
  <c r="AG2220" i="1"/>
  <c r="AF2220" i="1"/>
  <c r="AG1687" i="1"/>
  <c r="AF1687" i="1"/>
  <c r="AF2460" i="1"/>
  <c r="AG2460" i="1"/>
  <c r="AJ2729" i="1"/>
  <c r="AF2338" i="1"/>
  <c r="AG2338" i="1"/>
  <c r="AF805" i="1"/>
  <c r="AG805" i="1"/>
  <c r="AF1937" i="1"/>
  <c r="AG1937" i="1"/>
  <c r="AG2071" i="1"/>
  <c r="AF2071" i="1"/>
  <c r="AJ790" i="1"/>
  <c r="AJ1216" i="1"/>
  <c r="AF2371" i="1"/>
  <c r="AG2371" i="1"/>
  <c r="AG2699" i="1"/>
  <c r="AF2699" i="1"/>
  <c r="AJ1480" i="1"/>
  <c r="AJ920" i="1"/>
  <c r="AH1897" i="1"/>
  <c r="AH1117" i="1"/>
  <c r="AJ1265" i="1"/>
  <c r="AG1368" i="1"/>
  <c r="AF1368" i="1"/>
  <c r="AH2709" i="1"/>
  <c r="AG1703" i="1"/>
  <c r="AF1703" i="1"/>
  <c r="AG993" i="1"/>
  <c r="AF993" i="1"/>
  <c r="AG2191" i="1"/>
  <c r="AF2191" i="1"/>
  <c r="AH1707" i="1"/>
  <c r="G819" i="1"/>
  <c r="G2677" i="1"/>
  <c r="E1944" i="1"/>
  <c r="F1944" i="1"/>
  <c r="I2426" i="1"/>
  <c r="U1875" i="1"/>
  <c r="I1031" i="1"/>
  <c r="U1031" i="1"/>
  <c r="U860" i="1"/>
  <c r="W1697" i="1"/>
  <c r="I984" i="1"/>
  <c r="U1966" i="1"/>
  <c r="I2566" i="1"/>
  <c r="W1818" i="1"/>
  <c r="G1584" i="1"/>
  <c r="S1637" i="1"/>
  <c r="T1637" i="1"/>
  <c r="I2587" i="1"/>
  <c r="W2110" i="1"/>
  <c r="U1258" i="1"/>
  <c r="W1352" i="1"/>
  <c r="F1631" i="1"/>
  <c r="E1631" i="1"/>
  <c r="E1826" i="1"/>
  <c r="F1826" i="1"/>
  <c r="G1355" i="1"/>
  <c r="AJ2716" i="1"/>
  <c r="AJ1777" i="1"/>
  <c r="AF2184" i="1"/>
  <c r="AG2184" i="1"/>
  <c r="AH1664" i="1"/>
  <c r="AJ1073" i="1"/>
  <c r="AG2196" i="1"/>
  <c r="AF2196" i="1"/>
  <c r="AH2413" i="1"/>
  <c r="AJ1274" i="1"/>
  <c r="AG1127" i="1"/>
  <c r="AF1127" i="1"/>
  <c r="AG2161" i="1"/>
  <c r="AF2161" i="1"/>
  <c r="AH2309" i="1"/>
  <c r="AH2049" i="1"/>
  <c r="AH890" i="1"/>
  <c r="AJ2375" i="1"/>
  <c r="AJ1676" i="1"/>
  <c r="AF2509" i="1"/>
  <c r="AG2509" i="1"/>
  <c r="AH2534" i="1"/>
  <c r="AJ1610" i="1"/>
  <c r="AH2583" i="1"/>
  <c r="AJ2229" i="1"/>
  <c r="AJ2689" i="1"/>
  <c r="AJ1633" i="1"/>
  <c r="AF2261" i="1"/>
  <c r="AG2261" i="1"/>
  <c r="AH1289" i="1"/>
  <c r="AH1333" i="1"/>
  <c r="AH2529" i="1"/>
  <c r="AH2549" i="1"/>
  <c r="AG1726" i="1"/>
  <c r="AF1726" i="1"/>
  <c r="AJ1040" i="1"/>
  <c r="AF2600" i="1"/>
  <c r="AG2600" i="1"/>
  <c r="AJ1516" i="1"/>
  <c r="AF1430" i="1"/>
  <c r="AG1430" i="1"/>
  <c r="AF2568" i="1"/>
  <c r="AG2568" i="1"/>
  <c r="AG2561" i="1"/>
  <c r="AF2561" i="1"/>
  <c r="AJ2361" i="1"/>
  <c r="I1440" i="1"/>
  <c r="I2546" i="1"/>
  <c r="G2578" i="1"/>
  <c r="U1761" i="1"/>
  <c r="U1539" i="1"/>
  <c r="W2707" i="1"/>
  <c r="I894" i="1"/>
  <c r="U2685" i="1"/>
  <c r="W1748" i="1"/>
  <c r="U1573" i="1"/>
  <c r="G1258" i="1"/>
  <c r="U1888" i="1"/>
  <c r="U808" i="1"/>
  <c r="U2485" i="1"/>
  <c r="U1893" i="1"/>
  <c r="S2429" i="1"/>
  <c r="T2429" i="1"/>
  <c r="U2209" i="1"/>
  <c r="U2427" i="1"/>
  <c r="U2037" i="1"/>
  <c r="W1613" i="1"/>
  <c r="U2001" i="1"/>
  <c r="T1643" i="1"/>
  <c r="S1643" i="1"/>
  <c r="T1421" i="1"/>
  <c r="S1421" i="1"/>
  <c r="U1897" i="1"/>
  <c r="W1066" i="1"/>
  <c r="T913" i="1"/>
  <c r="S913" i="1"/>
  <c r="T2221" i="1"/>
  <c r="S2221" i="1"/>
  <c r="W2670" i="1"/>
  <c r="U1901" i="1"/>
  <c r="W1506" i="1"/>
  <c r="S1479" i="1"/>
  <c r="T1479" i="1"/>
  <c r="S1281" i="1"/>
  <c r="T1281" i="1"/>
  <c r="T2608" i="1"/>
  <c r="S2608" i="1"/>
  <c r="U2615" i="1"/>
  <c r="S1692" i="1"/>
  <c r="T1692" i="1"/>
  <c r="T2382" i="1"/>
  <c r="S2382" i="1"/>
  <c r="I2163" i="1"/>
  <c r="W1551" i="1"/>
  <c r="I1522" i="1"/>
  <c r="S2673" i="1"/>
  <c r="T2673" i="1"/>
  <c r="I1750" i="1"/>
  <c r="W2507" i="1"/>
  <c r="W2311" i="1"/>
  <c r="W931" i="1"/>
  <c r="W1150" i="1"/>
  <c r="U1250" i="1"/>
  <c r="W1492" i="1"/>
  <c r="U1069" i="1"/>
  <c r="U2137" i="1"/>
  <c r="G1169" i="1"/>
  <c r="G1041" i="1"/>
  <c r="U1242" i="1"/>
  <c r="W1873" i="1"/>
  <c r="G1522" i="1"/>
  <c r="AJ1746" i="1"/>
  <c r="U2753" i="1"/>
  <c r="T944" i="1"/>
  <c r="S944" i="1"/>
  <c r="U2146" i="1"/>
  <c r="W1496" i="1"/>
  <c r="U2597" i="1"/>
  <c r="W1741" i="1"/>
  <c r="S1050" i="1"/>
  <c r="T1050" i="1"/>
  <c r="I2254" i="1"/>
  <c r="I2602" i="1"/>
  <c r="W1304" i="1"/>
  <c r="AH1177" i="1"/>
  <c r="W2289" i="1"/>
  <c r="U881" i="1"/>
  <c r="W2725" i="1"/>
  <c r="AH1417" i="1"/>
  <c r="U1531" i="1"/>
  <c r="F1313" i="1"/>
  <c r="E1313" i="1"/>
  <c r="AJ1008" i="1"/>
  <c r="AG1678" i="1"/>
  <c r="AF1678" i="1"/>
  <c r="AF799" i="1"/>
  <c r="AG799" i="1"/>
  <c r="F2404" i="1"/>
  <c r="E2404" i="1"/>
  <c r="E2488" i="1"/>
  <c r="F2488" i="1"/>
  <c r="U2424" i="1"/>
  <c r="AH1377" i="1"/>
  <c r="AJ1522" i="1"/>
  <c r="F1858" i="1"/>
  <c r="E1858" i="1"/>
  <c r="I2288" i="1"/>
  <c r="I2610" i="1"/>
  <c r="W1855" i="1"/>
  <c r="S1555" i="1"/>
  <c r="T1555" i="1"/>
  <c r="S2195" i="1"/>
  <c r="T2195" i="1"/>
  <c r="S2187" i="1"/>
  <c r="T2187" i="1"/>
  <c r="U1959" i="1"/>
  <c r="W2583" i="1"/>
  <c r="U1459" i="1"/>
  <c r="T2387" i="1"/>
  <c r="S2387" i="1"/>
  <c r="W1272" i="1"/>
  <c r="AJ2425" i="1"/>
  <c r="AG786" i="1"/>
  <c r="AF786" i="1"/>
  <c r="AG2387" i="1"/>
  <c r="AF2387" i="1"/>
  <c r="AH2437" i="1"/>
  <c r="AH1184" i="1"/>
  <c r="AF1668" i="1"/>
  <c r="AG1668" i="1"/>
  <c r="AG1541" i="1"/>
  <c r="AF1541" i="1"/>
  <c r="AH900" i="1"/>
  <c r="AH2511" i="1"/>
  <c r="AH1144" i="1"/>
  <c r="E1468" i="1"/>
  <c r="F1468" i="1"/>
  <c r="F2328" i="1"/>
  <c r="E2328" i="1"/>
  <c r="AF2569" i="1"/>
  <c r="AG2569" i="1"/>
  <c r="S1197" i="1"/>
  <c r="T1197" i="1"/>
  <c r="AJ2661" i="1"/>
  <c r="AG1183" i="1"/>
  <c r="AF1183" i="1"/>
  <c r="AH2173" i="1"/>
  <c r="AH1110" i="1"/>
  <c r="G2551" i="1"/>
  <c r="E2610" i="1"/>
  <c r="F2610" i="1"/>
  <c r="AG902" i="1"/>
  <c r="AF902" i="1"/>
  <c r="G1949" i="1"/>
  <c r="AH2209" i="1"/>
  <c r="AH835" i="1"/>
  <c r="AJ2507" i="1"/>
  <c r="AJ2212" i="1"/>
  <c r="W2381" i="1"/>
  <c r="W1807" i="1"/>
  <c r="W1702" i="1"/>
  <c r="S985" i="1"/>
  <c r="T985" i="1"/>
  <c r="W1858" i="1"/>
  <c r="U2123" i="1"/>
  <c r="W1798" i="1"/>
  <c r="W859" i="1"/>
  <c r="U955" i="1"/>
  <c r="G1778" i="1"/>
  <c r="U1709" i="1"/>
  <c r="S1449" i="1"/>
  <c r="T1449" i="1"/>
  <c r="U1589" i="1"/>
  <c r="W2336" i="1"/>
  <c r="AJ2185" i="1"/>
  <c r="AH972" i="1"/>
  <c r="AJ992" i="1"/>
  <c r="AH985" i="1"/>
  <c r="AF1012" i="1"/>
  <c r="AG1012" i="1"/>
  <c r="I2142" i="1"/>
  <c r="U1921" i="1"/>
  <c r="W2238" i="1"/>
  <c r="I911" i="1"/>
  <c r="I2112" i="1"/>
  <c r="W1891" i="1"/>
  <c r="W1925" i="1"/>
  <c r="F1043" i="1"/>
  <c r="E1043" i="1"/>
  <c r="AF1204" i="1"/>
  <c r="AG1204" i="1"/>
  <c r="AG1958" i="1"/>
  <c r="AF1958" i="1"/>
  <c r="AJ2666" i="1"/>
  <c r="AJ2238" i="1"/>
  <c r="F1606" i="1"/>
  <c r="E1606" i="1"/>
  <c r="T1346" i="1"/>
  <c r="S1346" i="1"/>
  <c r="I2041" i="1"/>
  <c r="U1079" i="1"/>
  <c r="T1110" i="1"/>
  <c r="S1110" i="1"/>
  <c r="U1862" i="1"/>
  <c r="U2240" i="1"/>
  <c r="T1144" i="1"/>
  <c r="S1144" i="1"/>
  <c r="U2516" i="1"/>
  <c r="U893" i="1"/>
  <c r="W1334" i="1"/>
  <c r="I802" i="1"/>
  <c r="AH1163" i="1"/>
  <c r="AF2046" i="1"/>
  <c r="AG2046" i="1"/>
  <c r="AF1022" i="1"/>
  <c r="AG1022" i="1"/>
  <c r="AJ1342" i="1"/>
  <c r="AG1154" i="1"/>
  <c r="AF1154" i="1"/>
  <c r="AJ1847" i="1"/>
  <c r="G1443" i="1"/>
  <c r="G1991" i="1"/>
  <c r="W1859" i="1"/>
  <c r="W2105" i="1"/>
  <c r="U1156" i="1"/>
  <c r="U1063" i="1"/>
  <c r="W1863" i="1"/>
  <c r="U1505" i="1"/>
  <c r="W1867" i="1"/>
  <c r="T2075" i="1"/>
  <c r="S2075" i="1"/>
  <c r="G1615" i="1"/>
  <c r="G2644" i="1"/>
  <c r="E2246" i="1"/>
  <c r="F2246" i="1"/>
  <c r="G2149" i="1"/>
  <c r="G1275" i="1"/>
  <c r="S1693" i="1"/>
  <c r="T1693" i="1"/>
  <c r="S2098" i="1"/>
  <c r="T2098" i="1"/>
  <c r="S942" i="1"/>
  <c r="T942" i="1"/>
  <c r="U1711" i="1"/>
  <c r="U2043" i="1"/>
  <c r="T1366" i="1"/>
  <c r="S1366" i="1"/>
  <c r="S2525" i="1"/>
  <c r="T2525" i="1"/>
  <c r="T2342" i="1"/>
  <c r="S2342" i="1"/>
  <c r="W2474" i="1"/>
  <c r="U2348" i="1"/>
  <c r="W2663" i="1"/>
  <c r="S2617" i="1"/>
  <c r="T2617" i="1"/>
  <c r="AF2209" i="1"/>
  <c r="AG2209" i="1"/>
  <c r="AF1655" i="1"/>
  <c r="AG1655" i="1"/>
  <c r="AH1594" i="1"/>
  <c r="AH1927" i="1"/>
  <c r="AJ1477" i="1"/>
  <c r="E1495" i="1"/>
  <c r="F1495" i="1"/>
  <c r="U1435" i="1"/>
  <c r="U1807" i="1"/>
  <c r="T1702" i="1"/>
  <c r="S1702" i="1"/>
  <c r="U953" i="1"/>
  <c r="T2123" i="1"/>
  <c r="S2123" i="1"/>
  <c r="S1798" i="1"/>
  <c r="T1798" i="1"/>
  <c r="S1895" i="1"/>
  <c r="T1895" i="1"/>
  <c r="U1831" i="1"/>
  <c r="W2078" i="1"/>
  <c r="W993" i="1"/>
  <c r="W2462" i="1"/>
  <c r="G2075" i="1"/>
  <c r="U2417" i="1"/>
  <c r="S2403" i="1"/>
  <c r="T2403" i="1"/>
  <c r="AF1085" i="1"/>
  <c r="AG1085" i="1"/>
  <c r="AJ1078" i="1"/>
  <c r="AF909" i="1"/>
  <c r="AG909" i="1"/>
  <c r="AG2566" i="1"/>
  <c r="AF2566" i="1"/>
  <c r="AJ1562" i="1"/>
  <c r="AJ802" i="1"/>
  <c r="E1190" i="1"/>
  <c r="F1190" i="1"/>
  <c r="G791" i="1"/>
  <c r="G1653" i="1"/>
  <c r="I1531" i="1"/>
  <c r="W1800" i="1"/>
  <c r="G2371" i="1"/>
  <c r="AH2432" i="1"/>
  <c r="I1373" i="1"/>
  <c r="F2307" i="1"/>
  <c r="E2307" i="1"/>
  <c r="I2490" i="1"/>
  <c r="E1727" i="1"/>
  <c r="F1727" i="1"/>
  <c r="F970" i="1"/>
  <c r="E970" i="1"/>
  <c r="G1513" i="1"/>
  <c r="E1682" i="1"/>
  <c r="F1682" i="1"/>
  <c r="E2504" i="1"/>
  <c r="F2504" i="1"/>
  <c r="G1153" i="1"/>
  <c r="AJ1118" i="1"/>
  <c r="W2299" i="1"/>
  <c r="G1296" i="1"/>
  <c r="F932" i="1"/>
  <c r="E932" i="1"/>
  <c r="AJ2144" i="1"/>
  <c r="AG2485" i="1"/>
  <c r="AF2485" i="1"/>
  <c r="AH938" i="1"/>
  <c r="AJ2011" i="1"/>
  <c r="AG2135" i="1"/>
  <c r="AF2135" i="1"/>
  <c r="AJ1362" i="1"/>
  <c r="AH788" i="1"/>
  <c r="AJ1259" i="1"/>
  <c r="F2348" i="1"/>
  <c r="E2348" i="1"/>
  <c r="S2361" i="1"/>
  <c r="T2361" i="1"/>
  <c r="U1328" i="1"/>
  <c r="W2133" i="1"/>
  <c r="S1165" i="1"/>
  <c r="T1165" i="1"/>
  <c r="AJ2536" i="1"/>
  <c r="AJ1761" i="1"/>
  <c r="AJ1778" i="1"/>
  <c r="AJ1829" i="1"/>
  <c r="AJ1394" i="1"/>
  <c r="AH1255" i="1"/>
  <c r="AH1481" i="1"/>
  <c r="AH2048" i="1"/>
  <c r="AH2119" i="1"/>
  <c r="AJ1001" i="1"/>
  <c r="AH2649" i="1"/>
  <c r="AF917" i="1"/>
  <c r="AG917" i="1"/>
  <c r="AJ2389" i="1"/>
  <c r="AH2222" i="1"/>
  <c r="AJ1410" i="1"/>
  <c r="AJ868" i="1"/>
  <c r="AH1122" i="1"/>
  <c r="AH1808" i="1"/>
  <c r="AH1416" i="1"/>
  <c r="AJ2571" i="1"/>
  <c r="AH1752" i="1"/>
  <c r="AG959" i="1"/>
  <c r="AF959" i="1"/>
  <c r="AH2575" i="1"/>
  <c r="AJ1665" i="1"/>
  <c r="E2447" i="1"/>
  <c r="F2447" i="1"/>
  <c r="I2506" i="1"/>
  <c r="G1173" i="1"/>
  <c r="U1041" i="1"/>
  <c r="G1021" i="1"/>
  <c r="G2178" i="1"/>
  <c r="W1096" i="1"/>
  <c r="U1158" i="1"/>
  <c r="W1416" i="1"/>
  <c r="U2373" i="1"/>
  <c r="W1145" i="1"/>
  <c r="U2202" i="1"/>
  <c r="W2366" i="1"/>
  <c r="W1218" i="1"/>
  <c r="W867" i="1"/>
  <c r="U2621" i="1"/>
  <c r="U1186" i="1"/>
  <c r="U2425" i="1"/>
  <c r="U1470" i="1"/>
  <c r="W1929" i="1"/>
  <c r="T1149" i="1"/>
  <c r="S1149" i="1"/>
  <c r="T1635" i="1"/>
  <c r="S1635" i="1"/>
  <c r="S1564" i="1"/>
  <c r="T1564" i="1"/>
  <c r="U1616" i="1"/>
  <c r="W2629" i="1"/>
  <c r="W2486" i="1"/>
  <c r="W764" i="1"/>
  <c r="U1333" i="1"/>
  <c r="U1427" i="1"/>
  <c r="U2535" i="1"/>
  <c r="T979" i="1"/>
  <c r="S979" i="1"/>
  <c r="U2087" i="1"/>
  <c r="G1713" i="1"/>
  <c r="S1743" i="1"/>
  <c r="T1743" i="1"/>
  <c r="U2585" i="1"/>
  <c r="U2300" i="1"/>
  <c r="S769" i="1"/>
  <c r="T769" i="1"/>
  <c r="G1039" i="1"/>
  <c r="T2020" i="1"/>
  <c r="S2020" i="1"/>
  <c r="G1004" i="1"/>
  <c r="S1768" i="1"/>
  <c r="T1768" i="1"/>
  <c r="I1939" i="1"/>
  <c r="G2575" i="1"/>
  <c r="I991" i="1"/>
  <c r="G1478" i="1"/>
  <c r="AG1557" i="1"/>
  <c r="AF1557" i="1"/>
  <c r="AJ2445" i="1"/>
  <c r="AJ2635" i="1"/>
  <c r="AF813" i="1"/>
  <c r="AG813" i="1"/>
  <c r="AJ1269" i="1"/>
  <c r="AG1340" i="1"/>
  <c r="AF1340" i="1"/>
  <c r="AF2015" i="1"/>
  <c r="AG2015" i="1"/>
  <c r="AF1213" i="1"/>
  <c r="AG1213" i="1"/>
  <c r="AJ2584" i="1"/>
  <c r="AG1162" i="1"/>
  <c r="AF1162" i="1"/>
  <c r="AH2664" i="1"/>
  <c r="AJ842" i="1"/>
  <c r="AJ1497" i="1"/>
  <c r="AJ1472" i="1"/>
  <c r="AJ2319" i="1"/>
  <c r="AH2652" i="1"/>
  <c r="AH939" i="1"/>
  <c r="AJ2114" i="1"/>
  <c r="AH2256" i="1"/>
  <c r="AG1517" i="1"/>
  <c r="AF1517" i="1"/>
  <c r="AJ1772" i="1"/>
  <c r="AJ2041" i="1"/>
  <c r="AJ1893" i="1"/>
  <c r="AH1211" i="1"/>
  <c r="AJ2745" i="1"/>
  <c r="AF1779" i="1"/>
  <c r="AG1779" i="1"/>
  <c r="AF2146" i="1"/>
  <c r="AG2146" i="1"/>
  <c r="AJ1679" i="1"/>
  <c r="AJ885" i="1"/>
  <c r="AJ1156" i="1"/>
  <c r="AH2076" i="1"/>
  <c r="AJ1365" i="1"/>
  <c r="AJ2364" i="1"/>
  <c r="AH1954" i="1"/>
  <c r="AJ1804" i="1"/>
  <c r="G1636" i="1"/>
  <c r="E2337" i="1"/>
  <c r="F2337" i="1"/>
  <c r="F1426" i="1"/>
  <c r="E1426" i="1"/>
  <c r="AH2029" i="1"/>
  <c r="G954" i="1"/>
  <c r="I1087" i="1"/>
  <c r="G1669" i="1"/>
  <c r="AJ1450" i="1"/>
  <c r="G2201" i="1"/>
  <c r="G2174" i="1"/>
  <c r="G2058" i="1"/>
  <c r="G2451" i="1"/>
  <c r="I2293" i="1"/>
  <c r="I2148" i="1"/>
  <c r="I964" i="1"/>
  <c r="W983" i="1"/>
  <c r="I1155" i="1"/>
  <c r="T2210" i="1"/>
  <c r="S2210" i="1"/>
  <c r="I1218" i="1"/>
  <c r="W2061" i="1"/>
  <c r="G1399" i="1"/>
  <c r="W1280" i="1"/>
  <c r="S2603" i="1"/>
  <c r="T2603" i="1"/>
  <c r="W2499" i="1"/>
  <c r="W1193" i="1"/>
  <c r="T868" i="1"/>
  <c r="S868" i="1"/>
  <c r="U2321" i="1"/>
  <c r="W2449" i="1"/>
  <c r="W2454" i="1"/>
  <c r="W973" i="1"/>
  <c r="T1113" i="1"/>
  <c r="S1113" i="1"/>
  <c r="U903" i="1"/>
  <c r="W894" i="1"/>
  <c r="W1143" i="1"/>
  <c r="W1072" i="1"/>
  <c r="U2260" i="1"/>
  <c r="U1947" i="1"/>
  <c r="U858" i="1"/>
  <c r="T1436" i="1"/>
  <c r="S1436" i="1"/>
  <c r="W2256" i="1"/>
  <c r="U2395" i="1"/>
  <c r="T1012" i="1"/>
  <c r="S1012" i="1"/>
  <c r="U887" i="1"/>
  <c r="T2051" i="1"/>
  <c r="S2051" i="1"/>
  <c r="U1905" i="1"/>
  <c r="U2046" i="1"/>
  <c r="U1780" i="1"/>
  <c r="W1236" i="1"/>
  <c r="T1627" i="1"/>
  <c r="S1627" i="1"/>
  <c r="AH1352" i="1"/>
  <c r="W1632" i="1"/>
  <c r="U2183" i="1"/>
  <c r="I1099" i="1"/>
  <c r="U2004" i="1"/>
  <c r="U1516" i="1"/>
  <c r="U943" i="1"/>
  <c r="W1464" i="1"/>
  <c r="U2248" i="1"/>
  <c r="W1622" i="1"/>
  <c r="U2016" i="1"/>
  <c r="W860" i="1"/>
  <c r="U1982" i="1"/>
  <c r="T1966" i="1"/>
  <c r="S1966" i="1"/>
  <c r="G1750" i="1"/>
  <c r="W2377" i="1"/>
  <c r="I2006" i="1"/>
  <c r="U1637" i="1"/>
  <c r="G1014" i="1"/>
  <c r="W2682" i="1"/>
  <c r="I1026" i="1"/>
  <c r="W1570" i="1"/>
  <c r="U1429" i="1"/>
  <c r="I1041" i="1"/>
  <c r="S2490" i="1"/>
  <c r="T2490" i="1"/>
  <c r="G2319" i="1"/>
  <c r="W2685" i="1"/>
  <c r="U1873" i="1"/>
  <c r="U2706" i="1"/>
  <c r="U1289" i="1"/>
  <c r="W1411" i="1"/>
  <c r="W1817" i="1"/>
  <c r="U1612" i="1"/>
  <c r="W1501" i="1"/>
  <c r="W829" i="1"/>
  <c r="U2125" i="1"/>
  <c r="W974" i="1"/>
  <c r="U1719" i="1"/>
  <c r="W2357" i="1"/>
  <c r="W977" i="1"/>
  <c r="U2335" i="1"/>
  <c r="W1973" i="1"/>
  <c r="W1956" i="1"/>
  <c r="W1331" i="1"/>
  <c r="W787" i="1"/>
  <c r="T1839" i="1"/>
  <c r="S1839" i="1"/>
  <c r="W1979" i="1"/>
  <c r="W1102" i="1"/>
  <c r="W2672" i="1"/>
  <c r="W1358" i="1"/>
  <c r="W1256" i="1"/>
  <c r="W2501" i="1"/>
  <c r="W2077" i="1"/>
  <c r="W1933" i="1"/>
  <c r="I2508" i="1"/>
  <c r="G2474" i="1"/>
  <c r="G1213" i="1"/>
  <c r="W1625" i="1"/>
  <c r="S2507" i="1"/>
  <c r="T2507" i="1"/>
  <c r="I1438" i="1"/>
  <c r="U931" i="1"/>
  <c r="T1318" i="1"/>
  <c r="S1318" i="1"/>
  <c r="F893" i="1"/>
  <c r="E893" i="1"/>
  <c r="I2136" i="1"/>
  <c r="G2433" i="1"/>
  <c r="AH2333" i="1"/>
  <c r="AJ1494" i="1"/>
  <c r="AH1863" i="1"/>
  <c r="AF1263" i="1"/>
  <c r="AG1263" i="1"/>
  <c r="AG2479" i="1"/>
  <c r="AF2479" i="1"/>
  <c r="AH2475" i="1"/>
  <c r="AJ921" i="1"/>
  <c r="AF2084" i="1"/>
  <c r="AG2084" i="1"/>
  <c r="AJ1967" i="1"/>
  <c r="AH1290" i="1"/>
  <c r="AJ2116" i="1"/>
  <c r="AJ996" i="1"/>
  <c r="AH2720" i="1"/>
  <c r="AH2606" i="1"/>
  <c r="AG775" i="1"/>
  <c r="AF775" i="1"/>
  <c r="AH2121" i="1"/>
  <c r="AH1199" i="1"/>
  <c r="AJ1873" i="1"/>
  <c r="AH987" i="1"/>
  <c r="AJ1401" i="1"/>
  <c r="AH1302" i="1"/>
  <c r="AG1601" i="1"/>
  <c r="AF1601" i="1"/>
  <c r="AJ2061" i="1"/>
  <c r="AJ2640" i="1"/>
  <c r="AF1728" i="1"/>
  <c r="AG1728" i="1"/>
  <c r="AF1604" i="1"/>
  <c r="AG1604" i="1"/>
  <c r="AJ2665" i="1"/>
  <c r="AH2136" i="1"/>
  <c r="AG1890" i="1"/>
  <c r="AF1890" i="1"/>
  <c r="AF1243" i="1"/>
  <c r="AG1243" i="1"/>
  <c r="AG1832" i="1"/>
  <c r="AF1832" i="1"/>
  <c r="AG2615" i="1"/>
  <c r="AF2615" i="1"/>
  <c r="AJ1286" i="1"/>
  <c r="AG1549" i="1"/>
  <c r="AF1549" i="1"/>
  <c r="AG2545" i="1"/>
  <c r="AF2545" i="1"/>
  <c r="G1891" i="1"/>
  <c r="G2168" i="1"/>
  <c r="I1829" i="1"/>
  <c r="I2592" i="1"/>
  <c r="AH2379" i="1"/>
  <c r="G1366" i="1"/>
  <c r="E2549" i="1"/>
  <c r="F2549" i="1"/>
  <c r="I2067" i="1"/>
  <c r="AG2253" i="1"/>
  <c r="AF2253" i="1"/>
  <c r="I1048" i="1"/>
  <c r="I779" i="1"/>
  <c r="I1704" i="1"/>
  <c r="AG1518" i="1"/>
  <c r="AF1518" i="1"/>
  <c r="G901" i="1"/>
  <c r="F2208" i="1"/>
  <c r="E2208" i="1"/>
  <c r="G1187" i="1"/>
  <c r="W2205" i="1"/>
  <c r="W2443" i="1"/>
  <c r="U2134" i="1"/>
  <c r="W1242" i="1"/>
  <c r="W1504" i="1"/>
  <c r="U2278" i="1"/>
  <c r="S817" i="1"/>
  <c r="T817" i="1"/>
  <c r="U1957" i="1"/>
  <c r="W1561" i="1"/>
  <c r="W861" i="1"/>
  <c r="U2448" i="1"/>
  <c r="U898" i="1"/>
  <c r="U2117" i="1"/>
  <c r="U1704" i="1"/>
  <c r="T1684" i="1"/>
  <c r="S1684" i="1"/>
  <c r="W1700" i="1"/>
  <c r="U2619" i="1"/>
  <c r="U1207" i="1"/>
  <c r="U1288" i="1"/>
  <c r="W1928" i="1"/>
  <c r="W2013" i="1"/>
  <c r="S2090" i="1"/>
  <c r="T2090" i="1"/>
  <c r="T2293" i="1"/>
  <c r="S2293" i="1"/>
  <c r="S1241" i="1"/>
  <c r="T1241" i="1"/>
  <c r="W1703" i="1"/>
  <c r="U2506" i="1"/>
  <c r="W2584" i="1"/>
  <c r="U1032" i="1"/>
  <c r="S1590" i="1"/>
  <c r="T1590" i="1"/>
  <c r="W1654" i="1"/>
  <c r="U1876" i="1"/>
  <c r="T1134" i="1"/>
  <c r="S1134" i="1"/>
  <c r="S1228" i="1"/>
  <c r="T1228" i="1"/>
  <c r="G1298" i="1"/>
  <c r="T2744" i="1"/>
  <c r="S2744" i="1"/>
  <c r="U2025" i="1"/>
  <c r="T2274" i="1"/>
  <c r="S2274" i="1"/>
  <c r="I2623" i="1"/>
  <c r="I1681" i="1"/>
  <c r="G1389" i="1"/>
  <c r="F2459" i="1"/>
  <c r="E2459" i="1"/>
  <c r="AG2244" i="1"/>
  <c r="AF2244" i="1"/>
  <c r="AF1543" i="1"/>
  <c r="AG1543" i="1"/>
  <c r="AF2336" i="1"/>
  <c r="AG2336" i="1"/>
  <c r="AG1354" i="1"/>
  <c r="AF1354" i="1"/>
  <c r="AG2268" i="1"/>
  <c r="AF2268" i="1"/>
  <c r="AF1330" i="1"/>
  <c r="AG1330" i="1"/>
  <c r="AH2330" i="1"/>
  <c r="AG2396" i="1"/>
  <c r="AF2396" i="1"/>
  <c r="AH2706" i="1"/>
  <c r="AH2380" i="1"/>
  <c r="AF1069" i="1"/>
  <c r="AG1069" i="1"/>
  <c r="AJ2186" i="1"/>
  <c r="AG1487" i="1"/>
  <c r="AF1487" i="1"/>
  <c r="AG1955" i="1"/>
  <c r="AF1955" i="1"/>
  <c r="AJ2692" i="1"/>
  <c r="AH2286" i="1"/>
  <c r="AG1515" i="1"/>
  <c r="AF1515" i="1"/>
  <c r="AG2152" i="1"/>
  <c r="AF2152" i="1"/>
  <c r="AF1818" i="1"/>
  <c r="AG1818" i="1"/>
  <c r="AH1579" i="1"/>
  <c r="AF2526" i="1"/>
  <c r="AG2526" i="1"/>
  <c r="AH1297" i="1"/>
  <c r="AF1266" i="1"/>
  <c r="AG1266" i="1"/>
  <c r="AH1457" i="1"/>
  <c r="AH2616" i="1"/>
  <c r="AF957" i="1"/>
  <c r="AG957" i="1"/>
  <c r="AF2023" i="1"/>
  <c r="AG2023" i="1"/>
  <c r="AG2328" i="1"/>
  <c r="AF2328" i="1"/>
  <c r="AJ2195" i="1"/>
  <c r="AG2304" i="1"/>
  <c r="AF2304" i="1"/>
  <c r="AH1356" i="1"/>
  <c r="AF838" i="1"/>
  <c r="AG838" i="1"/>
  <c r="AJ2271" i="1"/>
  <c r="AH1892" i="1"/>
  <c r="AG1724" i="1"/>
  <c r="AF1724" i="1"/>
  <c r="I1346" i="1"/>
  <c r="E2238" i="1"/>
  <c r="F2238" i="1"/>
  <c r="G1437" i="1"/>
  <c r="G1860" i="1"/>
  <c r="W2316" i="1"/>
  <c r="I1353" i="1"/>
  <c r="U2400" i="1"/>
  <c r="W986" i="1"/>
  <c r="U1619" i="1"/>
  <c r="W2546" i="1"/>
  <c r="W956" i="1"/>
  <c r="U1886" i="1"/>
  <c r="U1451" i="1"/>
  <c r="U1085" i="1"/>
  <c r="W951" i="1"/>
  <c r="T788" i="1"/>
  <c r="S788" i="1"/>
  <c r="U1689" i="1"/>
  <c r="W1370" i="1"/>
  <c r="W776" i="1"/>
  <c r="W892" i="1"/>
  <c r="W1255" i="1"/>
  <c r="W915" i="1"/>
  <c r="U1846" i="1"/>
  <c r="W1962" i="1"/>
  <c r="S2488" i="1"/>
  <c r="T2488" i="1"/>
  <c r="W1977" i="1"/>
  <c r="T1706" i="1"/>
  <c r="S1706" i="1"/>
  <c r="S1680" i="1"/>
  <c r="T1680" i="1"/>
  <c r="W2139" i="1"/>
  <c r="S818" i="1"/>
  <c r="T818" i="1"/>
  <c r="W1127" i="1"/>
  <c r="U2547" i="1"/>
  <c r="G2721" i="1"/>
  <c r="W2203" i="1"/>
  <c r="U1753" i="1"/>
  <c r="S2354" i="1"/>
  <c r="T2354" i="1"/>
  <c r="G1435" i="1"/>
  <c r="U1356" i="1"/>
  <c r="S1475" i="1"/>
  <c r="T1475" i="1"/>
  <c r="T1548" i="1"/>
  <c r="S1548" i="1"/>
  <c r="T1124" i="1"/>
  <c r="S1124" i="1"/>
  <c r="I1796" i="1"/>
  <c r="G1510" i="1"/>
  <c r="G896" i="1"/>
  <c r="G1884" i="1"/>
  <c r="AF1923" i="1"/>
  <c r="AG1923" i="1"/>
  <c r="AJ1170" i="1"/>
  <c r="AJ1994" i="1"/>
  <c r="AH2166" i="1"/>
  <c r="AJ1299" i="1"/>
  <c r="AH1790" i="1"/>
  <c r="AJ965" i="1"/>
  <c r="AJ1749" i="1"/>
  <c r="AJ1813" i="1"/>
  <c r="AH1006" i="1"/>
  <c r="AJ2478" i="1"/>
  <c r="AH1758" i="1"/>
  <c r="AJ1727" i="1"/>
  <c r="AG1713" i="1"/>
  <c r="AF1713" i="1"/>
  <c r="AH1748" i="1"/>
  <c r="AF2254" i="1"/>
  <c r="AG2254" i="1"/>
  <c r="AH1692" i="1"/>
  <c r="AJ843" i="1"/>
  <c r="AH804" i="1"/>
  <c r="AG1084" i="1"/>
  <c r="AF1084" i="1"/>
  <c r="AJ1544" i="1"/>
  <c r="AH2054" i="1"/>
  <c r="AJ1226" i="1"/>
  <c r="I1982" i="1"/>
  <c r="E2607" i="1"/>
  <c r="F2607" i="1"/>
  <c r="F2555" i="1"/>
  <c r="E2555" i="1"/>
  <c r="G795" i="1"/>
  <c r="E2515" i="1"/>
  <c r="F2515" i="1"/>
  <c r="I2126" i="1"/>
  <c r="I1239" i="1"/>
  <c r="I2672" i="1"/>
  <c r="I2710" i="1"/>
  <c r="I1009" i="1"/>
  <c r="E1022" i="1"/>
  <c r="F1022" i="1"/>
  <c r="AF1505" i="1"/>
  <c r="AG1505" i="1"/>
  <c r="F2070" i="1"/>
  <c r="E2070" i="1"/>
  <c r="G1413" i="1"/>
  <c r="G1385" i="1"/>
  <c r="G2215" i="1"/>
  <c r="I1870" i="1"/>
  <c r="F1482" i="1"/>
  <c r="E1482" i="1"/>
  <c r="AJ1775" i="1"/>
  <c r="G1638" i="1"/>
  <c r="I884" i="1"/>
  <c r="AG1803" i="1"/>
  <c r="AF1803" i="1"/>
  <c r="G2239" i="1"/>
  <c r="E2161" i="1"/>
  <c r="F2161" i="1"/>
  <c r="AH2305" i="1"/>
  <c r="G2711" i="1"/>
  <c r="I2671" i="1"/>
  <c r="AJ1337" i="1"/>
  <c r="AH1145" i="1"/>
  <c r="I1255" i="1"/>
  <c r="F1309" i="1"/>
  <c r="E1309" i="1"/>
  <c r="G1602" i="1"/>
  <c r="AJ811" i="1"/>
  <c r="G1882" i="1"/>
  <c r="G2259" i="1"/>
  <c r="G1855" i="1"/>
  <c r="I2312" i="1"/>
  <c r="I2116" i="1"/>
  <c r="E1714" i="1"/>
  <c r="F1714" i="1"/>
  <c r="AG769" i="1"/>
  <c r="AF769" i="1"/>
  <c r="G1211" i="1"/>
  <c r="I1511" i="1"/>
  <c r="I2199" i="1"/>
  <c r="E1079" i="1"/>
  <c r="F1079" i="1"/>
  <c r="F949" i="1"/>
  <c r="E949" i="1"/>
  <c r="E1130" i="1"/>
  <c r="F1130" i="1"/>
  <c r="W2620" i="1"/>
  <c r="S1792" i="1"/>
  <c r="T1792" i="1"/>
  <c r="W1799" i="1"/>
  <c r="T2628" i="1"/>
  <c r="S2628" i="1"/>
  <c r="AH819" i="1"/>
  <c r="AJ1200" i="1"/>
  <c r="I1054" i="1"/>
  <c r="F777" i="1"/>
  <c r="E777" i="1"/>
  <c r="G1747" i="1"/>
  <c r="G2467" i="1"/>
  <c r="E2234" i="1"/>
  <c r="F2234" i="1"/>
  <c r="G2203" i="1"/>
  <c r="I1470" i="1"/>
  <c r="E1582" i="1"/>
  <c r="F1582" i="1"/>
  <c r="G844" i="1"/>
  <c r="G2478" i="1"/>
  <c r="E2188" i="1"/>
  <c r="F2188" i="1"/>
  <c r="AH1241" i="1"/>
  <c r="F1414" i="1"/>
  <c r="E1414" i="1"/>
  <c r="E1160" i="1"/>
  <c r="F1160" i="1"/>
  <c r="G2693" i="1"/>
  <c r="I1136" i="1"/>
  <c r="I2069" i="1"/>
  <c r="I2648" i="1"/>
  <c r="G1771" i="1"/>
  <c r="G1931" i="1"/>
  <c r="G2125" i="1"/>
  <c r="I1072" i="1"/>
  <c r="I1880" i="1"/>
  <c r="AJ1622" i="1"/>
  <c r="G997" i="1"/>
  <c r="I1506" i="1"/>
  <c r="I2446" i="1"/>
  <c r="E1167" i="1"/>
  <c r="F1167" i="1"/>
  <c r="G1571" i="1"/>
  <c r="I2608" i="1"/>
  <c r="G1113" i="1"/>
  <c r="G1738" i="1"/>
  <c r="AH924" i="1"/>
  <c r="G2023" i="1"/>
  <c r="T1828" i="1"/>
  <c r="S1828" i="1"/>
  <c r="G2730" i="1"/>
  <c r="E2628" i="1"/>
  <c r="F2628" i="1"/>
  <c r="E956" i="1"/>
  <c r="F956" i="1"/>
  <c r="AJ2386" i="1"/>
  <c r="G2611" i="1"/>
  <c r="F1415" i="1"/>
  <c r="E1415" i="1"/>
  <c r="E1494" i="1"/>
  <c r="F1494" i="1"/>
  <c r="E1864" i="1"/>
  <c r="F1864" i="1"/>
  <c r="AF1809" i="1"/>
  <c r="AG1809" i="1"/>
  <c r="W2191" i="1"/>
  <c r="W2591" i="1"/>
  <c r="T1450" i="1"/>
  <c r="S1450" i="1"/>
  <c r="W1413" i="1"/>
  <c r="S1589" i="1"/>
  <c r="T1589" i="1"/>
  <c r="G1579" i="1"/>
  <c r="AH1456" i="1"/>
  <c r="AG810" i="1"/>
  <c r="AF810" i="1"/>
  <c r="AJ2171" i="1"/>
  <c r="AG1576" i="1"/>
  <c r="AF1576" i="1"/>
  <c r="AF2406" i="1"/>
  <c r="AG2406" i="1"/>
  <c r="AG1013" i="1"/>
  <c r="AF1013" i="1"/>
  <c r="G2003" i="1"/>
  <c r="G938" i="1"/>
  <c r="U796" i="1"/>
  <c r="U1580" i="1"/>
  <c r="S1447" i="1"/>
  <c r="T1447" i="1"/>
  <c r="T1629" i="1"/>
  <c r="S1629" i="1"/>
  <c r="T1968" i="1"/>
  <c r="S1968" i="1"/>
  <c r="I2248" i="1"/>
  <c r="G2173" i="1"/>
  <c r="G2127" i="1"/>
  <c r="I1409" i="1"/>
  <c r="W1415" i="1"/>
  <c r="W999" i="1"/>
  <c r="T1803" i="1"/>
  <c r="S1803" i="1"/>
  <c r="S1576" i="1"/>
  <c r="T1576" i="1"/>
  <c r="T2057" i="1"/>
  <c r="S2057" i="1"/>
  <c r="U833" i="1"/>
  <c r="S1298" i="1"/>
  <c r="T1298" i="1"/>
  <c r="U1848" i="1"/>
  <c r="AJ2420" i="1"/>
  <c r="G1490" i="1"/>
  <c r="AJ1874" i="1"/>
  <c r="S809" i="1"/>
  <c r="T809" i="1"/>
  <c r="W2270" i="1"/>
  <c r="I853" i="1"/>
  <c r="AJ2175" i="1"/>
  <c r="AJ2728" i="1"/>
  <c r="AF1025" i="1"/>
  <c r="AG1025" i="1"/>
  <c r="F1237" i="1"/>
  <c r="E1237" i="1"/>
  <c r="G2288" i="1"/>
  <c r="F980" i="1"/>
  <c r="E980" i="1"/>
  <c r="E2516" i="1"/>
  <c r="F2516" i="1"/>
  <c r="E2176" i="1"/>
  <c r="F2176" i="1"/>
  <c r="AH2242" i="1"/>
  <c r="AG1283" i="1"/>
  <c r="AF1283" i="1"/>
  <c r="AG1795" i="1"/>
  <c r="AF1795" i="1"/>
  <c r="I1650" i="1"/>
  <c r="AJ2053" i="1"/>
  <c r="AJ1403" i="1"/>
  <c r="AH2593" i="1"/>
  <c r="AJ2598" i="1"/>
  <c r="G1459" i="1"/>
  <c r="W2691" i="1"/>
  <c r="W1698" i="1"/>
  <c r="U2399" i="1"/>
  <c r="T2717" i="1"/>
  <c r="S2717" i="1"/>
  <c r="U1320" i="1"/>
  <c r="U1039" i="1"/>
  <c r="W1642" i="1"/>
  <c r="T1431" i="1"/>
  <c r="S1431" i="1"/>
  <c r="AH2576" i="1"/>
  <c r="AF1648" i="1"/>
  <c r="AG1648" i="1"/>
  <c r="AF1654" i="1"/>
  <c r="AG1654" i="1"/>
  <c r="AF2301" i="1"/>
  <c r="AG2301" i="1"/>
  <c r="AF901" i="1"/>
  <c r="AG901" i="1"/>
  <c r="AJ2419" i="1"/>
  <c r="AG2233" i="1"/>
  <c r="AF2233" i="1"/>
  <c r="AJ2490" i="1"/>
  <c r="AG812" i="1"/>
  <c r="AF812" i="1"/>
  <c r="F2049" i="1"/>
  <c r="E2049" i="1"/>
  <c r="AG1346" i="1"/>
  <c r="AF1346" i="1"/>
  <c r="G1269" i="1"/>
  <c r="W2130" i="1"/>
  <c r="I1391" i="1"/>
  <c r="T1153" i="1"/>
  <c r="S1153" i="1"/>
  <c r="W801" i="1"/>
  <c r="W1936" i="1"/>
  <c r="S1253" i="1"/>
  <c r="T1253" i="1"/>
  <c r="T1666" i="1"/>
  <c r="S1666" i="1"/>
  <c r="U1339" i="1"/>
  <c r="U1180" i="1"/>
  <c r="G1202" i="1"/>
  <c r="G2166" i="1"/>
  <c r="AH1810" i="1"/>
  <c r="G998" i="1"/>
  <c r="E1362" i="1"/>
  <c r="F1362" i="1"/>
  <c r="F1134" i="1"/>
  <c r="E1134" i="1"/>
  <c r="AH1029" i="1"/>
  <c r="AH1183" i="1"/>
  <c r="AF1097" i="1"/>
  <c r="AG1097" i="1"/>
  <c r="AH2451" i="1"/>
  <c r="AH1005" i="1"/>
  <c r="AG827" i="1"/>
  <c r="AF827" i="1"/>
  <c r="AG1797" i="1"/>
  <c r="AF1797" i="1"/>
  <c r="AH1171" i="1"/>
  <c r="AF2418" i="1"/>
  <c r="AG2418" i="1"/>
  <c r="AF1039" i="1"/>
  <c r="AG1039" i="1"/>
  <c r="E1749" i="1"/>
  <c r="F1749" i="1"/>
  <c r="I1971" i="1"/>
  <c r="G1699" i="1"/>
  <c r="I2417" i="1"/>
  <c r="G1410" i="1"/>
  <c r="I2301" i="1"/>
  <c r="I1912" i="1"/>
  <c r="F805" i="1"/>
  <c r="E805" i="1"/>
  <c r="G1919" i="1"/>
  <c r="AF2555" i="1"/>
  <c r="AG2555" i="1"/>
  <c r="AJ1104" i="1"/>
  <c r="AG916" i="1"/>
  <c r="AF916" i="1"/>
  <c r="AG1629" i="1"/>
  <c r="AF1629" i="1"/>
  <c r="AJ2602" i="1"/>
  <c r="AG1776" i="1"/>
  <c r="AF1776" i="1"/>
  <c r="U2381" i="1"/>
  <c r="S1856" i="1"/>
  <c r="T1856" i="1"/>
  <c r="W1749" i="1"/>
  <c r="W1624" i="1"/>
  <c r="T1073" i="1"/>
  <c r="S1073" i="1"/>
  <c r="I2427" i="1"/>
  <c r="T1925" i="1"/>
  <c r="S1925" i="1"/>
  <c r="T1390" i="1"/>
  <c r="S1390" i="1"/>
  <c r="U1847" i="1"/>
  <c r="F2492" i="1"/>
  <c r="E2492" i="1"/>
  <c r="I2505" i="1"/>
  <c r="AJ2627" i="1"/>
  <c r="AJ958" i="1"/>
  <c r="AJ1831" i="1"/>
  <c r="AH783" i="1"/>
  <c r="AJ1174" i="1"/>
  <c r="AH2369" i="1"/>
  <c r="AH1482" i="1"/>
  <c r="I1297" i="1"/>
  <c r="I2216" i="1"/>
  <c r="G1135" i="1"/>
  <c r="W793" i="1"/>
  <c r="W1659" i="1"/>
  <c r="E2465" i="1"/>
  <c r="F2465" i="1"/>
  <c r="AH2673" i="1"/>
  <c r="AJ2588" i="1"/>
  <c r="E2252" i="1"/>
  <c r="F2252" i="1"/>
  <c r="I825" i="1"/>
  <c r="I1797" i="1"/>
  <c r="AG1823" i="1"/>
  <c r="AF1823" i="1"/>
  <c r="E2226" i="1"/>
  <c r="F2226" i="1"/>
  <c r="E2181" i="1"/>
  <c r="F2181" i="1"/>
  <c r="I1654" i="1"/>
  <c r="S1836" i="1"/>
  <c r="T1836" i="1"/>
  <c r="U2713" i="1"/>
  <c r="W2206" i="1"/>
  <c r="G1344" i="1"/>
  <c r="AH1845" i="1"/>
  <c r="AJ1028" i="1"/>
  <c r="AJ946" i="1"/>
  <c r="AH869" i="1"/>
  <c r="AF1620" i="1"/>
  <c r="AG1620" i="1"/>
  <c r="AG2752" i="1"/>
  <c r="AF2752" i="1"/>
  <c r="AJ1637" i="1"/>
  <c r="AH1206" i="1"/>
  <c r="E1374" i="1"/>
  <c r="F1374" i="1"/>
  <c r="I1021" i="1"/>
  <c r="T1235" i="1"/>
  <c r="S1235" i="1"/>
  <c r="S2081" i="1"/>
  <c r="T2081" i="1"/>
  <c r="U871" i="1"/>
  <c r="S1491" i="1"/>
  <c r="T1491" i="1"/>
  <c r="E1069" i="1"/>
  <c r="F1069" i="1"/>
  <c r="AF1959" i="1"/>
  <c r="AG1959" i="1"/>
  <c r="AF2644" i="1"/>
  <c r="AG2644" i="1"/>
  <c r="AH2572" i="1"/>
  <c r="T2095" i="1"/>
  <c r="S2095" i="1"/>
  <c r="U2145" i="1"/>
  <c r="I1781" i="1"/>
  <c r="U1354" i="1"/>
  <c r="U1321" i="1"/>
  <c r="I2714" i="1"/>
  <c r="AJ2093" i="1"/>
  <c r="AF2466" i="1"/>
  <c r="AG2466" i="1"/>
  <c r="AH1339" i="1"/>
  <c r="AH2687" i="1"/>
  <c r="AG2463" i="1"/>
  <c r="AF2463" i="1"/>
  <c r="AG2432" i="1"/>
  <c r="AF2432" i="1"/>
  <c r="F1373" i="1"/>
  <c r="E1373" i="1"/>
  <c r="G2307" i="1"/>
  <c r="E2490" i="1"/>
  <c r="F2490" i="1"/>
  <c r="I1727" i="1"/>
  <c r="AH1194" i="1"/>
  <c r="F1367" i="1"/>
  <c r="E1367" i="1"/>
  <c r="F990" i="1"/>
  <c r="E990" i="1"/>
  <c r="F935" i="1"/>
  <c r="E935" i="1"/>
  <c r="G1359" i="1"/>
  <c r="AH2005" i="1"/>
  <c r="E926" i="1"/>
  <c r="F926" i="1"/>
  <c r="E1706" i="1"/>
  <c r="F1706" i="1"/>
  <c r="I1871" i="1"/>
  <c r="AF2588" i="1"/>
  <c r="AG2588" i="1"/>
  <c r="I2252" i="1"/>
  <c r="F825" i="1"/>
  <c r="E825" i="1"/>
  <c r="F1797" i="1"/>
  <c r="E1797" i="1"/>
  <c r="AJ2181" i="1"/>
  <c r="G2068" i="1"/>
  <c r="I2298" i="1"/>
  <c r="G1502" i="1"/>
  <c r="AH1823" i="1"/>
  <c r="F1153" i="1"/>
  <c r="E1153" i="1"/>
  <c r="G2226" i="1"/>
  <c r="G2181" i="1"/>
  <c r="G1654" i="1"/>
  <c r="AG834" i="1"/>
  <c r="AF834" i="1"/>
  <c r="F2458" i="1"/>
  <c r="E2458" i="1"/>
  <c r="E2205" i="1"/>
  <c r="F2205" i="1"/>
  <c r="G933" i="1"/>
  <c r="E1285" i="1"/>
  <c r="F1285" i="1"/>
  <c r="AG1765" i="1"/>
  <c r="AF1765" i="1"/>
  <c r="F2675" i="1"/>
  <c r="E2675" i="1"/>
  <c r="I1497" i="1"/>
  <c r="G2083" i="1"/>
  <c r="I2545" i="1"/>
  <c r="AH1118" i="1"/>
  <c r="U2598" i="1"/>
  <c r="U1403" i="1"/>
  <c r="U1836" i="1"/>
  <c r="S2076" i="1"/>
  <c r="T2076" i="1"/>
  <c r="AH1442" i="1"/>
  <c r="U1243" i="1"/>
  <c r="W1525" i="1"/>
  <c r="U2477" i="1"/>
  <c r="G1098" i="1"/>
  <c r="T1162" i="1"/>
  <c r="S1162" i="1"/>
  <c r="I1687" i="1"/>
  <c r="U2656" i="1"/>
  <c r="W2082" i="1"/>
  <c r="S1837" i="1"/>
  <c r="T1837" i="1"/>
  <c r="T2322" i="1"/>
  <c r="S2322" i="1"/>
  <c r="I1107" i="1"/>
  <c r="I1934" i="1"/>
  <c r="I1296" i="1"/>
  <c r="I1344" i="1"/>
  <c r="G932" i="1"/>
  <c r="AG2234" i="1"/>
  <c r="AF2234" i="1"/>
  <c r="AH2144" i="1"/>
  <c r="AJ1880" i="1"/>
  <c r="AF1642" i="1"/>
  <c r="AG1642" i="1"/>
  <c r="AF1845" i="1"/>
  <c r="AG1845" i="1"/>
  <c r="AJ2501" i="1"/>
  <c r="AH2485" i="1"/>
  <c r="AG1948" i="1"/>
  <c r="AF1948" i="1"/>
  <c r="AG1028" i="1"/>
  <c r="AF1028" i="1"/>
  <c r="AJ818" i="1"/>
  <c r="AJ938" i="1"/>
  <c r="AH1909" i="1"/>
  <c r="AH892" i="1"/>
  <c r="AH946" i="1"/>
  <c r="AH1120" i="1"/>
  <c r="AH2011" i="1"/>
  <c r="AJ1996" i="1"/>
  <c r="AJ869" i="1"/>
  <c r="AJ2135" i="1"/>
  <c r="AJ1474" i="1"/>
  <c r="AJ1620" i="1"/>
  <c r="AH2484" i="1"/>
  <c r="AG1362" i="1"/>
  <c r="AF1362" i="1"/>
  <c r="AG1837" i="1"/>
  <c r="AF1837" i="1"/>
  <c r="AJ2752" i="1"/>
  <c r="AF2674" i="1"/>
  <c r="AG2674" i="1"/>
  <c r="AF788" i="1"/>
  <c r="AG788" i="1"/>
  <c r="AG1637" i="1"/>
  <c r="AF1637" i="1"/>
  <c r="AJ2724" i="1"/>
  <c r="AG1305" i="1"/>
  <c r="AF1305" i="1"/>
  <c r="AG945" i="1"/>
  <c r="AF945" i="1"/>
  <c r="AJ1206" i="1"/>
  <c r="AF1259" i="1"/>
  <c r="AG1259" i="1"/>
  <c r="AJ2587" i="1"/>
  <c r="I1374" i="1"/>
  <c r="E2323" i="1"/>
  <c r="F2323" i="1"/>
  <c r="G2348" i="1"/>
  <c r="G811" i="1"/>
  <c r="W1224" i="1"/>
  <c r="W1279" i="1"/>
  <c r="U777" i="1"/>
  <c r="W2276" i="1"/>
  <c r="U1096" i="1"/>
  <c r="W1265" i="1"/>
  <c r="W2582" i="1"/>
  <c r="W1512" i="1"/>
  <c r="W1721" i="1"/>
  <c r="S1306" i="1"/>
  <c r="T1306" i="1"/>
  <c r="W1486" i="1"/>
  <c r="U1939" i="1"/>
  <c r="S2651" i="1"/>
  <c r="T2651" i="1"/>
  <c r="U2048" i="1"/>
  <c r="W992" i="1"/>
  <c r="W1673" i="1"/>
  <c r="U1349" i="1"/>
  <c r="W877" i="1"/>
  <c r="S2021" i="1"/>
  <c r="T2021" i="1"/>
  <c r="W1865" i="1"/>
  <c r="U1596" i="1"/>
  <c r="T1843" i="1"/>
  <c r="S1843" i="1"/>
  <c r="U2334" i="1"/>
  <c r="W2665" i="1"/>
  <c r="U2581" i="1"/>
  <c r="U2724" i="1"/>
  <c r="W1068" i="1"/>
  <c r="U1513" i="1"/>
  <c r="W1205" i="1"/>
  <c r="W1498" i="1"/>
  <c r="W2304" i="1"/>
  <c r="W1406" i="1"/>
  <c r="G2264" i="1"/>
  <c r="S918" i="1"/>
  <c r="T918" i="1"/>
  <c r="S1151" i="1"/>
  <c r="T1151" i="1"/>
  <c r="U2175" i="1"/>
  <c r="W1086" i="1"/>
  <c r="G1000" i="1"/>
  <c r="W1239" i="1"/>
  <c r="S2605" i="1"/>
  <c r="T2605" i="1"/>
  <c r="W1647" i="1"/>
  <c r="I1739" i="1"/>
  <c r="I1064" i="1"/>
  <c r="I1369" i="1"/>
  <c r="G2153" i="1"/>
  <c r="AJ1904" i="1"/>
  <c r="AH1959" i="1"/>
  <c r="AJ896" i="1"/>
  <c r="AH1729" i="1"/>
  <c r="AH2536" i="1"/>
  <c r="AJ2644" i="1"/>
  <c r="AJ1212" i="1"/>
  <c r="AH1761" i="1"/>
  <c r="AJ803" i="1"/>
  <c r="AH1778" i="1"/>
  <c r="AF1656" i="1"/>
  <c r="AG1656" i="1"/>
  <c r="AJ2572" i="1"/>
  <c r="AJ1830" i="1"/>
  <c r="AH1829" i="1"/>
  <c r="AF1394" i="1"/>
  <c r="AG1394" i="1"/>
  <c r="AJ1255" i="1"/>
  <c r="AJ1481" i="1"/>
  <c r="AJ2048" i="1"/>
  <c r="AJ2119" i="1"/>
  <c r="AH1001" i="1"/>
  <c r="AJ2649" i="1"/>
  <c r="AJ917" i="1"/>
  <c r="AH2389" i="1"/>
  <c r="AJ2222" i="1"/>
  <c r="AH1410" i="1"/>
  <c r="AH868" i="1"/>
  <c r="AG1122" i="1"/>
  <c r="AF1122" i="1"/>
  <c r="AF1808" i="1"/>
  <c r="AG1808" i="1"/>
  <c r="AJ1416" i="1"/>
  <c r="AH2571" i="1"/>
  <c r="AJ1752" i="1"/>
  <c r="AJ959" i="1"/>
  <c r="AJ2575" i="1"/>
  <c r="AF1665" i="1"/>
  <c r="AG1665" i="1"/>
  <c r="I2447" i="1"/>
  <c r="E2506" i="1"/>
  <c r="F2506" i="1"/>
  <c r="G806" i="1"/>
  <c r="U924" i="1"/>
  <c r="G2195" i="1"/>
  <c r="S1041" i="1"/>
  <c r="T1041" i="1"/>
  <c r="G1852" i="1"/>
  <c r="AJ2187" i="1"/>
  <c r="U2637" i="1"/>
  <c r="T1158" i="1"/>
  <c r="S1158" i="1"/>
  <c r="U1416" i="1"/>
  <c r="W2373" i="1"/>
  <c r="U1145" i="1"/>
  <c r="W2202" i="1"/>
  <c r="U2366" i="1"/>
  <c r="U1218" i="1"/>
  <c r="U867" i="1"/>
  <c r="T2621" i="1"/>
  <c r="S2621" i="1"/>
  <c r="W1186" i="1"/>
  <c r="S2425" i="1"/>
  <c r="T2425" i="1"/>
  <c r="W1470" i="1"/>
  <c r="U1929" i="1"/>
  <c r="U1149" i="1"/>
  <c r="W1635" i="1"/>
  <c r="U1564" i="1"/>
  <c r="S1616" i="1"/>
  <c r="T1616" i="1"/>
  <c r="T2629" i="1"/>
  <c r="S2629" i="1"/>
  <c r="T2486" i="1"/>
  <c r="S2486" i="1"/>
  <c r="U764" i="1"/>
  <c r="U1273" i="1"/>
  <c r="U1523" i="1"/>
  <c r="U2402" i="1"/>
  <c r="U2533" i="1"/>
  <c r="U1869" i="1"/>
  <c r="U2627" i="1"/>
  <c r="U1029" i="1"/>
  <c r="U2668" i="1"/>
  <c r="U1018" i="1"/>
  <c r="U1812" i="1"/>
  <c r="U1553" i="1"/>
  <c r="U2275" i="1"/>
  <c r="U1496" i="1"/>
  <c r="U2105" i="1"/>
  <c r="W1333" i="1"/>
  <c r="W1427" i="1"/>
  <c r="S2535" i="1"/>
  <c r="T2535" i="1"/>
  <c r="W979" i="1"/>
  <c r="W2087" i="1"/>
  <c r="I1940" i="1"/>
  <c r="W1743" i="1"/>
  <c r="W2585" i="1"/>
  <c r="U982" i="1"/>
  <c r="G1951" i="1"/>
  <c r="T2645" i="1"/>
  <c r="S2645" i="1"/>
  <c r="G1777" i="1"/>
  <c r="U905" i="1"/>
  <c r="U2031" i="1"/>
  <c r="U1317" i="1"/>
  <c r="F1939" i="1"/>
  <c r="E1939" i="1"/>
  <c r="F2575" i="1"/>
  <c r="E2575" i="1"/>
  <c r="F991" i="1"/>
  <c r="E991" i="1"/>
  <c r="F1478" i="1"/>
  <c r="E1478" i="1"/>
  <c r="AJ1557" i="1"/>
  <c r="AF2445" i="1"/>
  <c r="AG2445" i="1"/>
  <c r="AH2635" i="1"/>
  <c r="AH813" i="1"/>
  <c r="AH1269" i="1"/>
  <c r="AJ1340" i="1"/>
  <c r="AJ2015" i="1"/>
  <c r="AJ1213" i="1"/>
  <c r="AF2584" i="1"/>
  <c r="AG2584" i="1"/>
  <c r="AJ1162" i="1"/>
  <c r="AG2664" i="1"/>
  <c r="AF2664" i="1"/>
  <c r="AF842" i="1"/>
  <c r="AG842" i="1"/>
  <c r="AH1497" i="1"/>
  <c r="AH1472" i="1"/>
  <c r="AG2319" i="1"/>
  <c r="AF2319" i="1"/>
  <c r="AJ2652" i="1"/>
  <c r="AJ939" i="1"/>
  <c r="AG2114" i="1"/>
  <c r="AF2114" i="1"/>
  <c r="AJ2256" i="1"/>
  <c r="AH1517" i="1"/>
  <c r="AH1772" i="1"/>
  <c r="AG2041" i="1"/>
  <c r="AF2041" i="1"/>
  <c r="AH1893" i="1"/>
  <c r="AJ1211" i="1"/>
  <c r="AH2745" i="1"/>
  <c r="AJ1779" i="1"/>
  <c r="AJ2146" i="1"/>
  <c r="AH1679" i="1"/>
  <c r="AG885" i="1"/>
  <c r="AF885" i="1"/>
  <c r="AG1156" i="1"/>
  <c r="AF1156" i="1"/>
  <c r="AG2076" i="1"/>
  <c r="AF2076" i="1"/>
  <c r="AH1365" i="1"/>
  <c r="AH2364" i="1"/>
  <c r="AG1954" i="1"/>
  <c r="AF1954" i="1"/>
  <c r="AH1804" i="1"/>
  <c r="I1636" i="1"/>
  <c r="I2337" i="1"/>
  <c r="G1426" i="1"/>
  <c r="AJ2029" i="1"/>
  <c r="F954" i="1"/>
  <c r="E954" i="1"/>
  <c r="G1087" i="1"/>
  <c r="I1669" i="1"/>
  <c r="AH1450" i="1"/>
  <c r="I2201" i="1"/>
  <c r="I2174" i="1"/>
  <c r="I2058" i="1"/>
  <c r="F2451" i="1"/>
  <c r="E2451" i="1"/>
  <c r="G2293" i="1"/>
  <c r="G2148" i="1"/>
  <c r="F964" i="1"/>
  <c r="E964" i="1"/>
  <c r="U2385" i="1"/>
  <c r="G2280" i="1"/>
  <c r="W2210" i="1"/>
  <c r="G873" i="1"/>
  <c r="T2061" i="1"/>
  <c r="S2061" i="1"/>
  <c r="I1923" i="1"/>
  <c r="U2603" i="1"/>
  <c r="S2499" i="1"/>
  <c r="T2499" i="1"/>
  <c r="U1193" i="1"/>
  <c r="U868" i="1"/>
  <c r="W2321" i="1"/>
  <c r="U2449" i="1"/>
  <c r="S2454" i="1"/>
  <c r="T2454" i="1"/>
  <c r="U973" i="1"/>
  <c r="W1113" i="1"/>
  <c r="W903" i="1"/>
  <c r="S894" i="1"/>
  <c r="T894" i="1"/>
  <c r="U1143" i="1"/>
  <c r="U1072" i="1"/>
  <c r="T2260" i="1"/>
  <c r="S2260" i="1"/>
  <c r="W1947" i="1"/>
  <c r="W858" i="1"/>
  <c r="W1436" i="1"/>
  <c r="T2256" i="1"/>
  <c r="S2256" i="1"/>
  <c r="T2395" i="1"/>
  <c r="S2395" i="1"/>
  <c r="W1012" i="1"/>
  <c r="W887" i="1"/>
  <c r="W2051" i="1"/>
  <c r="W1905" i="1"/>
  <c r="W2046" i="1"/>
  <c r="S1780" i="1"/>
  <c r="T1780" i="1"/>
  <c r="U1236" i="1"/>
  <c r="U1627" i="1"/>
  <c r="W1547" i="1"/>
  <c r="U1632" i="1"/>
  <c r="G1207" i="1"/>
  <c r="T2183" i="1"/>
  <c r="S2183" i="1"/>
  <c r="G2040" i="1"/>
  <c r="T2004" i="1"/>
  <c r="S2004" i="1"/>
  <c r="U2080" i="1"/>
  <c r="U929" i="1"/>
  <c r="T1464" i="1"/>
  <c r="S1464" i="1"/>
  <c r="T2248" i="1"/>
  <c r="S2248" i="1"/>
  <c r="AH1853" i="1"/>
  <c r="U949" i="1"/>
  <c r="T2016" i="1"/>
  <c r="S2016" i="1"/>
  <c r="W2396" i="1"/>
  <c r="AJ1436" i="1"/>
  <c r="U2697" i="1"/>
  <c r="U1965" i="1"/>
  <c r="U2515" i="1"/>
  <c r="W2748" i="1"/>
  <c r="T2734" i="1"/>
  <c r="S2734" i="1"/>
  <c r="W1045" i="1"/>
  <c r="U1793" i="1"/>
  <c r="T2739" i="1"/>
  <c r="S2739" i="1"/>
  <c r="W2508" i="1"/>
  <c r="W2129" i="1"/>
  <c r="W1439" i="1"/>
  <c r="U1083" i="1"/>
  <c r="W888" i="1"/>
  <c r="W1290" i="1"/>
  <c r="U2039" i="1"/>
  <c r="W2188" i="1"/>
  <c r="W2288" i="1"/>
  <c r="W2032" i="1"/>
  <c r="W2531" i="1"/>
  <c r="U2169" i="1"/>
  <c r="W1609" i="1"/>
  <c r="T2126" i="1"/>
  <c r="S2126" i="1"/>
  <c r="W1902" i="1"/>
  <c r="W2568" i="1"/>
  <c r="W763" i="1"/>
  <c r="W2080" i="1"/>
  <c r="W1118" i="1"/>
  <c r="W842" i="1"/>
  <c r="W1816" i="1"/>
  <c r="W807" i="1"/>
  <c r="W1530" i="1"/>
  <c r="W2704" i="1"/>
  <c r="W1753" i="1"/>
  <c r="W2074" i="1"/>
  <c r="W1219" i="1"/>
  <c r="W2236" i="1"/>
  <c r="W1844" i="1"/>
  <c r="U1641" i="1"/>
  <c r="W1638" i="1"/>
  <c r="I2618" i="1"/>
  <c r="S1982" i="1"/>
  <c r="T1982" i="1"/>
  <c r="W1966" i="1"/>
  <c r="I1213" i="1"/>
  <c r="AH1932" i="1"/>
  <c r="U2377" i="1"/>
  <c r="AH1223" i="1"/>
  <c r="U2607" i="1"/>
  <c r="T2682" i="1"/>
  <c r="S2682" i="1"/>
  <c r="W930" i="1"/>
  <c r="U1794" i="1"/>
  <c r="U2559" i="1"/>
  <c r="E1403" i="1"/>
  <c r="F1403" i="1"/>
  <c r="I1116" i="1"/>
  <c r="G2676" i="1"/>
  <c r="AG2716" i="1"/>
  <c r="AF2716" i="1"/>
  <c r="AG1777" i="1"/>
  <c r="AF1777" i="1"/>
  <c r="AJ2184" i="1"/>
  <c r="AG1664" i="1"/>
  <c r="AF1664" i="1"/>
  <c r="AH1073" i="1"/>
  <c r="AH2196" i="1"/>
  <c r="AF2413" i="1"/>
  <c r="AG2413" i="1"/>
  <c r="AG1274" i="1"/>
  <c r="AF1274" i="1"/>
  <c r="AH1127" i="1"/>
  <c r="AJ2161" i="1"/>
  <c r="AF2309" i="1"/>
  <c r="AG2309" i="1"/>
  <c r="AG2049" i="1"/>
  <c r="AF2049" i="1"/>
  <c r="AG890" i="1"/>
  <c r="AF890" i="1"/>
  <c r="AH2375" i="1"/>
  <c r="AH1676" i="1"/>
  <c r="AH2509" i="1"/>
  <c r="AG2534" i="1"/>
  <c r="AF2534" i="1"/>
  <c r="AH1610" i="1"/>
  <c r="AF2583" i="1"/>
  <c r="AG2583" i="1"/>
  <c r="AF2229" i="1"/>
  <c r="AG2229" i="1"/>
  <c r="AG2689" i="1"/>
  <c r="AF2689" i="1"/>
  <c r="AG1633" i="1"/>
  <c r="AF1633" i="1"/>
  <c r="AJ2261" i="1"/>
  <c r="AF1289" i="1"/>
  <c r="AG1289" i="1"/>
  <c r="AJ1333" i="1"/>
  <c r="AF2529" i="1"/>
  <c r="AG2529" i="1"/>
  <c r="AG2549" i="1"/>
  <c r="AF2549" i="1"/>
  <c r="AH1726" i="1"/>
  <c r="AH1040" i="1"/>
  <c r="AH2600" i="1"/>
  <c r="AH1516" i="1"/>
  <c r="AJ1430" i="1"/>
  <c r="AJ2568" i="1"/>
  <c r="AH2561" i="1"/>
  <c r="AG2361" i="1"/>
  <c r="AF2361" i="1"/>
  <c r="E1440" i="1"/>
  <c r="F1440" i="1"/>
  <c r="E2546" i="1"/>
  <c r="F2546" i="1"/>
  <c r="E2578" i="1"/>
  <c r="F2578" i="1"/>
  <c r="W1517" i="1"/>
  <c r="G1316" i="1"/>
  <c r="I2347" i="1"/>
  <c r="I1138" i="1"/>
  <c r="W2007" i="1"/>
  <c r="I2599" i="1"/>
  <c r="U1903" i="1"/>
  <c r="W2706" i="1"/>
  <c r="W1289" i="1"/>
  <c r="U1411" i="1"/>
  <c r="U1817" i="1"/>
  <c r="W1612" i="1"/>
  <c r="U1501" i="1"/>
  <c r="U829" i="1"/>
  <c r="W2125" i="1"/>
  <c r="U974" i="1"/>
  <c r="S1719" i="1"/>
  <c r="T1719" i="1"/>
  <c r="U2357" i="1"/>
  <c r="U977" i="1"/>
  <c r="W2335" i="1"/>
  <c r="U1973" i="1"/>
  <c r="U1956" i="1"/>
  <c r="U1331" i="1"/>
  <c r="U787" i="1"/>
  <c r="W1839" i="1"/>
  <c r="S1979" i="1"/>
  <c r="T1979" i="1"/>
  <c r="U1102" i="1"/>
  <c r="U2672" i="1"/>
  <c r="U1358" i="1"/>
  <c r="U1256" i="1"/>
  <c r="S2501" i="1"/>
  <c r="T2501" i="1"/>
  <c r="U2077" i="1"/>
  <c r="U1933" i="1"/>
  <c r="I1492" i="1"/>
  <c r="T2059" i="1"/>
  <c r="S2059" i="1"/>
  <c r="I1207" i="1"/>
  <c r="W2172" i="1"/>
  <c r="U2507" i="1"/>
  <c r="W1787" i="1"/>
  <c r="S931" i="1"/>
  <c r="T931" i="1"/>
  <c r="U1318" i="1"/>
  <c r="W2096" i="1"/>
  <c r="U1996" i="1"/>
  <c r="W2697" i="1"/>
  <c r="G2041" i="1"/>
  <c r="W817" i="1"/>
  <c r="T1957" i="1"/>
  <c r="S1957" i="1"/>
  <c r="S1561" i="1"/>
  <c r="T1561" i="1"/>
  <c r="S861" i="1"/>
  <c r="T861" i="1"/>
  <c r="W2448" i="1"/>
  <c r="T898" i="1"/>
  <c r="S898" i="1"/>
  <c r="T2117" i="1"/>
  <c r="S2117" i="1"/>
  <c r="S1704" i="1"/>
  <c r="T1704" i="1"/>
  <c r="W1684" i="1"/>
  <c r="S1700" i="1"/>
  <c r="T1700" i="1"/>
  <c r="T2619" i="1"/>
  <c r="S2619" i="1"/>
  <c r="W1207" i="1"/>
  <c r="S1288" i="1"/>
  <c r="T1288" i="1"/>
  <c r="S1928" i="1"/>
  <c r="T1928" i="1"/>
  <c r="T2013" i="1"/>
  <c r="S2013" i="1"/>
  <c r="U2090" i="1"/>
  <c r="U2293" i="1"/>
  <c r="U1241" i="1"/>
  <c r="S1703" i="1"/>
  <c r="T1703" i="1"/>
  <c r="S2506" i="1"/>
  <c r="T2506" i="1"/>
  <c r="S2584" i="1"/>
  <c r="T2584" i="1"/>
  <c r="S1032" i="1"/>
  <c r="T1032" i="1"/>
  <c r="W1590" i="1"/>
  <c r="T1654" i="1"/>
  <c r="S1654" i="1"/>
  <c r="S1876" i="1"/>
  <c r="T1876" i="1"/>
  <c r="U1134" i="1"/>
  <c r="U991" i="1"/>
  <c r="W1037" i="1"/>
  <c r="W1991" i="1"/>
  <c r="F2623" i="1"/>
  <c r="E2623" i="1"/>
  <c r="G1681" i="1"/>
  <c r="E1389" i="1"/>
  <c r="F1389" i="1"/>
  <c r="I2459" i="1"/>
  <c r="AH2550" i="1"/>
  <c r="AJ979" i="1"/>
  <c r="AJ814" i="1"/>
  <c r="AJ1037" i="1"/>
  <c r="AH2585" i="1"/>
  <c r="AF2443" i="1"/>
  <c r="AG2443" i="1"/>
  <c r="AG2656" i="1"/>
  <c r="AF2656" i="1"/>
  <c r="AF1607" i="1"/>
  <c r="AG1607" i="1"/>
  <c r="AG1256" i="1"/>
  <c r="AF1256" i="1"/>
  <c r="AJ1747" i="1"/>
  <c r="AH887" i="1"/>
  <c r="AJ2579" i="1"/>
  <c r="AJ1313" i="1"/>
  <c r="AH1886" i="1"/>
  <c r="AG1836" i="1"/>
  <c r="AF1836" i="1"/>
  <c r="AH2481" i="1"/>
  <c r="AH1128" i="1"/>
  <c r="AJ2404" i="1"/>
  <c r="AJ2705" i="1"/>
  <c r="AF2670" i="1"/>
  <c r="AG2670" i="1"/>
  <c r="AH2354" i="1"/>
  <c r="AH2697" i="1"/>
  <c r="AH2515" i="1"/>
  <c r="AJ1951" i="1"/>
  <c r="AJ1935" i="1"/>
  <c r="AJ1952" i="1"/>
  <c r="AH2491" i="1"/>
  <c r="AH2189" i="1"/>
  <c r="AJ897" i="1"/>
  <c r="AJ1021" i="1"/>
  <c r="AJ2235" i="1"/>
  <c r="AJ772" i="1"/>
  <c r="AJ2502" i="1"/>
  <c r="AJ872" i="1"/>
  <c r="AJ1699" i="1"/>
  <c r="G1878" i="1"/>
  <c r="I764" i="1"/>
  <c r="I1032" i="1"/>
  <c r="W2523" i="1"/>
  <c r="T1741" i="1"/>
  <c r="S1741" i="1"/>
  <c r="T2702" i="1"/>
  <c r="S2702" i="1"/>
  <c r="G2354" i="1"/>
  <c r="W2578" i="1"/>
  <c r="AH817" i="1"/>
  <c r="W1738" i="1"/>
  <c r="W1727" i="1"/>
  <c r="W1499" i="1"/>
  <c r="U2158" i="1"/>
  <c r="T1728" i="1"/>
  <c r="S1728" i="1"/>
  <c r="W2574" i="1"/>
  <c r="W2715" i="1"/>
  <c r="W2224" i="1"/>
  <c r="S1949" i="1"/>
  <c r="T1949" i="1"/>
  <c r="W2451" i="1"/>
  <c r="W1648" i="1"/>
  <c r="U2369" i="1"/>
  <c r="T2483" i="1"/>
  <c r="S2483" i="1"/>
  <c r="S1159" i="1"/>
  <c r="T1159" i="1"/>
  <c r="U1948" i="1"/>
  <c r="U2738" i="1"/>
  <c r="S1155" i="1"/>
  <c r="T1155" i="1"/>
  <c r="W2314" i="1"/>
  <c r="S2652" i="1"/>
  <c r="T2652" i="1"/>
  <c r="U2071" i="1"/>
  <c r="W832" i="1"/>
  <c r="U1341" i="1"/>
  <c r="W1911" i="1"/>
  <c r="U1763" i="1"/>
  <c r="U1225" i="1"/>
  <c r="T1726" i="1"/>
  <c r="S1726" i="1"/>
  <c r="G2286" i="1"/>
  <c r="T1980" i="1"/>
  <c r="S1980" i="1"/>
  <c r="T1458" i="1"/>
  <c r="S1458" i="1"/>
  <c r="T1170" i="1"/>
  <c r="S1170" i="1"/>
  <c r="T2286" i="1"/>
  <c r="S2286" i="1"/>
  <c r="I1875" i="1"/>
  <c r="I980" i="1"/>
  <c r="E934" i="1"/>
  <c r="F934" i="1"/>
  <c r="E1717" i="1"/>
  <c r="F1717" i="1"/>
  <c r="I2340" i="1"/>
  <c r="AJ1999" i="1"/>
  <c r="S1541" i="1"/>
  <c r="T1541" i="1"/>
  <c r="S2756" i="1"/>
  <c r="T2756" i="1"/>
  <c r="U1024" i="1"/>
  <c r="U1325" i="1"/>
  <c r="T1963" i="1"/>
  <c r="S1963" i="1"/>
  <c r="G1421" i="1"/>
  <c r="AH907" i="1"/>
  <c r="AF1926" i="1"/>
  <c r="AG1926" i="1"/>
  <c r="AH865" i="1"/>
  <c r="AF854" i="1"/>
  <c r="AG854" i="1"/>
  <c r="G2483" i="1"/>
  <c r="W1574" i="1"/>
  <c r="U1368" i="1"/>
  <c r="U1845" i="1"/>
  <c r="S2040" i="1"/>
  <c r="T2040" i="1"/>
  <c r="W1441" i="1"/>
  <c r="S2312" i="1"/>
  <c r="T2312" i="1"/>
  <c r="S1739" i="1"/>
  <c r="T1739" i="1"/>
  <c r="T1756" i="1"/>
  <c r="S1756" i="1"/>
  <c r="AH2420" i="1"/>
  <c r="AH1922" i="1"/>
  <c r="AG850" i="1"/>
  <c r="AF850" i="1"/>
  <c r="U802" i="1"/>
  <c r="T1471" i="1"/>
  <c r="S1471" i="1"/>
  <c r="S2708" i="1"/>
  <c r="T2708" i="1"/>
  <c r="T2249" i="1"/>
  <c r="S2249" i="1"/>
  <c r="T2070" i="1"/>
  <c r="S2070" i="1"/>
  <c r="T1232" i="1"/>
  <c r="S1232" i="1"/>
  <c r="S2638" i="1"/>
  <c r="T2638" i="1"/>
  <c r="W2528" i="1"/>
  <c r="G927" i="1"/>
  <c r="I1169" i="1"/>
  <c r="U2693" i="1"/>
  <c r="W1453" i="1"/>
  <c r="S847" i="1"/>
  <c r="T847" i="1"/>
  <c r="U844" i="1"/>
  <c r="U1366" i="1"/>
  <c r="W1284" i="1"/>
  <c r="U922" i="1"/>
  <c r="AJ1247" i="1"/>
  <c r="U2132" i="1"/>
  <c r="AJ1097" i="1"/>
  <c r="AG2386" i="1"/>
  <c r="AF2386" i="1"/>
  <c r="G763" i="1"/>
  <c r="F2611" i="1"/>
  <c r="E2611" i="1"/>
  <c r="G1494" i="1"/>
  <c r="U1397" i="1"/>
  <c r="U2600" i="1"/>
  <c r="I1886" i="1"/>
  <c r="AH1629" i="1"/>
  <c r="AG808" i="1"/>
  <c r="AF808" i="1"/>
  <c r="AF2639" i="1"/>
  <c r="AG2639" i="1"/>
  <c r="AH1972" i="1"/>
  <c r="AG1611" i="1"/>
  <c r="AF1611" i="1"/>
  <c r="AH1891" i="1"/>
  <c r="G1652" i="1"/>
  <c r="U1415" i="1"/>
  <c r="W2480" i="1"/>
  <c r="U2634" i="1"/>
  <c r="I1025" i="1"/>
  <c r="F916" i="1"/>
  <c r="E916" i="1"/>
  <c r="G1945" i="1"/>
  <c r="AJ1800" i="1"/>
  <c r="I2522" i="1"/>
  <c r="AF1312" i="1"/>
  <c r="AG1312" i="1"/>
  <c r="AG1452" i="1"/>
  <c r="AF1452" i="1"/>
  <c r="AF2376" i="1"/>
  <c r="AG2376" i="1"/>
  <c r="AF973" i="1"/>
  <c r="AG973" i="1"/>
  <c r="AF1196" i="1"/>
  <c r="AG1196" i="1"/>
  <c r="AH942" i="1"/>
  <c r="F2177" i="1"/>
  <c r="E2177" i="1"/>
  <c r="W1567" i="1"/>
  <c r="T946" i="1"/>
  <c r="S946" i="1"/>
  <c r="S1287" i="1"/>
  <c r="T1287" i="1"/>
  <c r="W2008" i="1"/>
  <c r="U2363" i="1"/>
  <c r="I1820" i="1"/>
  <c r="W1108" i="1"/>
  <c r="I1819" i="1"/>
  <c r="E1836" i="1"/>
  <c r="F1836" i="1"/>
  <c r="F950" i="1"/>
  <c r="E950" i="1"/>
  <c r="I1200" i="1"/>
  <c r="I1334" i="1"/>
  <c r="G966" i="1"/>
  <c r="I2185" i="1"/>
  <c r="AG2630" i="1"/>
  <c r="AF2630" i="1"/>
  <c r="AJ2435" i="1"/>
  <c r="AF2391" i="1"/>
  <c r="AG2391" i="1"/>
  <c r="AG2173" i="1"/>
  <c r="AF2173" i="1"/>
  <c r="AF1343" i="1"/>
  <c r="AG1343" i="1"/>
  <c r="AJ1025" i="1"/>
  <c r="AF1341" i="1"/>
  <c r="AG1341" i="1"/>
  <c r="W869" i="1"/>
  <c r="U2165" i="1"/>
  <c r="S2600" i="1"/>
  <c r="T2600" i="1"/>
  <c r="W1392" i="1"/>
  <c r="G2176" i="1"/>
  <c r="AG2242" i="1"/>
  <c r="AF2242" i="1"/>
  <c r="AH1802" i="1"/>
  <c r="AG1791" i="1"/>
  <c r="AF1791" i="1"/>
  <c r="AF1091" i="1"/>
  <c r="AG1091" i="1"/>
  <c r="AH2735" i="1"/>
  <c r="F1074" i="1"/>
  <c r="E1074" i="1"/>
  <c r="U1227" i="1"/>
  <c r="U1456" i="1"/>
  <c r="U1549" i="1"/>
  <c r="G2346" i="1"/>
  <c r="S1391" i="1"/>
  <c r="T1391" i="1"/>
  <c r="U1385" i="1"/>
  <c r="G1917" i="1"/>
  <c r="I1134" i="1"/>
  <c r="AH1051" i="1"/>
  <c r="AJ2360" i="1"/>
  <c r="AJ1049" i="1"/>
  <c r="AG2590" i="1"/>
  <c r="AF2590" i="1"/>
  <c r="AH2239" i="1"/>
  <c r="AJ2737" i="1"/>
  <c r="G2158" i="1"/>
  <c r="F2562" i="1"/>
  <c r="E2562" i="1"/>
  <c r="F1286" i="1"/>
  <c r="E1286" i="1"/>
  <c r="F2316" i="1"/>
  <c r="E2316" i="1"/>
  <c r="F762" i="1"/>
  <c r="E762" i="1"/>
  <c r="G1772" i="1"/>
  <c r="U1260" i="1"/>
  <c r="U2737" i="1"/>
  <c r="U1764" i="1"/>
  <c r="W2018" i="1"/>
  <c r="U1130" i="1"/>
  <c r="T2699" i="1"/>
  <c r="S2699" i="1"/>
  <c r="W1154" i="1"/>
  <c r="W1489" i="1"/>
  <c r="W1271" i="1"/>
  <c r="W2686" i="1"/>
  <c r="T1275" i="1"/>
  <c r="S1275" i="1"/>
  <c r="U2317" i="1"/>
  <c r="G1496" i="1"/>
  <c r="I926" i="1"/>
  <c r="F1871" i="1"/>
  <c r="E1871" i="1"/>
  <c r="W2030" i="1"/>
  <c r="AH1642" i="1"/>
  <c r="AJ1120" i="1"/>
  <c r="AJ1305" i="1"/>
  <c r="S2562" i="1"/>
  <c r="T2562" i="1"/>
  <c r="I806" i="1"/>
  <c r="U1811" i="1"/>
  <c r="U1800" i="1"/>
  <c r="I2465" i="1"/>
  <c r="I768" i="1"/>
  <c r="E2336" i="1"/>
  <c r="F2336" i="1"/>
  <c r="AH2047" i="1"/>
  <c r="AH1782" i="1"/>
  <c r="AH2112" i="1"/>
  <c r="AH1141" i="1"/>
  <c r="AG2761" i="1"/>
  <c r="AF2761" i="1"/>
  <c r="I1883" i="1"/>
  <c r="U1154" i="1"/>
  <c r="W2550" i="1"/>
  <c r="W2145" i="1"/>
  <c r="I1372" i="1"/>
  <c r="AH2636" i="1"/>
  <c r="S1659" i="1"/>
  <c r="T1659" i="1"/>
  <c r="W1354" i="1"/>
  <c r="S1321" i="1"/>
  <c r="T1321" i="1"/>
  <c r="I1999" i="1"/>
  <c r="AH1100" i="1"/>
  <c r="AG2433" i="1"/>
  <c r="AF2433" i="1"/>
  <c r="AG2181" i="1"/>
  <c r="AF2181" i="1"/>
  <c r="I2068" i="1"/>
  <c r="G2298" i="1"/>
  <c r="E1502" i="1"/>
  <c r="F1502" i="1"/>
  <c r="I1921" i="1"/>
  <c r="U1327" i="1"/>
  <c r="T2745" i="1"/>
  <c r="S2745" i="1"/>
  <c r="S1644" i="1"/>
  <c r="T1644" i="1"/>
  <c r="G1475" i="1"/>
  <c r="S2656" i="1"/>
  <c r="T2656" i="1"/>
  <c r="W2103" i="1"/>
  <c r="T1822" i="1"/>
  <c r="S1822" i="1"/>
  <c r="W810" i="1"/>
  <c r="AJ1642" i="1"/>
  <c r="AH1028" i="1"/>
  <c r="AF1120" i="1"/>
  <c r="AG1120" i="1"/>
  <c r="AH1620" i="1"/>
  <c r="AH2674" i="1"/>
  <c r="AH945" i="1"/>
  <c r="G1374" i="1"/>
  <c r="W1568" i="1"/>
  <c r="U1265" i="1"/>
  <c r="U1721" i="1"/>
  <c r="S1486" i="1"/>
  <c r="T1486" i="1"/>
  <c r="W2048" i="1"/>
  <c r="U1673" i="1"/>
  <c r="S877" i="1"/>
  <c r="T877" i="1"/>
  <c r="T1596" i="1"/>
  <c r="S1596" i="1"/>
  <c r="U2665" i="1"/>
  <c r="U1068" i="1"/>
  <c r="U1205" i="1"/>
  <c r="S2304" i="1"/>
  <c r="T2304" i="1"/>
  <c r="U1323" i="1"/>
  <c r="W2085" i="1"/>
  <c r="G2112" i="1"/>
  <c r="G1064" i="1"/>
  <c r="F1369" i="1"/>
  <c r="E1369" i="1"/>
  <c r="F2153" i="1"/>
  <c r="E2153" i="1"/>
  <c r="AG1904" i="1"/>
  <c r="AF1904" i="1"/>
  <c r="AJ1959" i="1"/>
  <c r="AH896" i="1"/>
  <c r="AG1729" i="1"/>
  <c r="AF1729" i="1"/>
  <c r="AG2536" i="1"/>
  <c r="AF2536" i="1"/>
  <c r="AH2644" i="1"/>
  <c r="AF1212" i="1"/>
  <c r="AG1212" i="1"/>
  <c r="AF1761" i="1"/>
  <c r="AG1761" i="1"/>
  <c r="AF803" i="1"/>
  <c r="AG803" i="1"/>
  <c r="AF1778" i="1"/>
  <c r="AG1778" i="1"/>
  <c r="AH1656" i="1"/>
  <c r="AF2572" i="1"/>
  <c r="AG2572" i="1"/>
  <c r="AF1830" i="1"/>
  <c r="AG1830" i="1"/>
  <c r="AF1829" i="1"/>
  <c r="AG1829" i="1"/>
  <c r="AH1394" i="1"/>
  <c r="AG1255" i="1"/>
  <c r="AF1255" i="1"/>
  <c r="AG1481" i="1"/>
  <c r="AF1481" i="1"/>
  <c r="AG2048" i="1"/>
  <c r="AF2048" i="1"/>
  <c r="AF2119" i="1"/>
  <c r="AG2119" i="1"/>
  <c r="AF1001" i="1"/>
  <c r="AG1001" i="1"/>
  <c r="AG2649" i="1"/>
  <c r="AF2649" i="1"/>
  <c r="AH917" i="1"/>
  <c r="AF2389" i="1"/>
  <c r="AG2389" i="1"/>
  <c r="AG2222" i="1"/>
  <c r="AF2222" i="1"/>
  <c r="AF1410" i="1"/>
  <c r="AG1410" i="1"/>
  <c r="AG868" i="1"/>
  <c r="AF868" i="1"/>
  <c r="AJ1122" i="1"/>
  <c r="AJ1808" i="1"/>
  <c r="AG1416" i="1"/>
  <c r="AF1416" i="1"/>
  <c r="AG2571" i="1"/>
  <c r="AF2571" i="1"/>
  <c r="AG1752" i="1"/>
  <c r="AF1752" i="1"/>
  <c r="AH959" i="1"/>
  <c r="AF2575" i="1"/>
  <c r="AG2575" i="1"/>
  <c r="AH1665" i="1"/>
  <c r="G2447" i="1"/>
  <c r="G2506" i="1"/>
  <c r="F806" i="1"/>
  <c r="E806" i="1"/>
  <c r="W1951" i="1"/>
  <c r="U1044" i="1"/>
  <c r="W2374" i="1"/>
  <c r="W1485" i="1"/>
  <c r="W1158" i="1"/>
  <c r="S1416" i="1"/>
  <c r="T1416" i="1"/>
  <c r="T2373" i="1"/>
  <c r="S2373" i="1"/>
  <c r="S1145" i="1"/>
  <c r="T1145" i="1"/>
  <c r="T2202" i="1"/>
  <c r="S2202" i="1"/>
  <c r="T2366" i="1"/>
  <c r="S2366" i="1"/>
  <c r="S1218" i="1"/>
  <c r="T1218" i="1"/>
  <c r="S867" i="1"/>
  <c r="T867" i="1"/>
  <c r="W2621" i="1"/>
  <c r="S1186" i="1"/>
  <c r="T1186" i="1"/>
  <c r="W2425" i="1"/>
  <c r="T1470" i="1"/>
  <c r="S1470" i="1"/>
  <c r="T1929" i="1"/>
  <c r="S1929" i="1"/>
  <c r="W1149" i="1"/>
  <c r="U1635" i="1"/>
  <c r="W1564" i="1"/>
  <c r="W1616" i="1"/>
  <c r="U2629" i="1"/>
  <c r="U2486" i="1"/>
  <c r="T764" i="1"/>
  <c r="S764" i="1"/>
  <c r="S1333" i="1"/>
  <c r="T1333" i="1"/>
  <c r="S1427" i="1"/>
  <c r="T1427" i="1"/>
  <c r="W2535" i="1"/>
  <c r="U979" i="1"/>
  <c r="T2087" i="1"/>
  <c r="S2087" i="1"/>
  <c r="I1778" i="1"/>
  <c r="U1820" i="1"/>
  <c r="I1760" i="1"/>
  <c r="T982" i="1"/>
  <c r="S982" i="1"/>
  <c r="I2732" i="1"/>
  <c r="T905" i="1"/>
  <c r="S905" i="1"/>
  <c r="W2031" i="1"/>
  <c r="W1317" i="1"/>
  <c r="I2497" i="1"/>
  <c r="I2723" i="1"/>
  <c r="G1920" i="1"/>
  <c r="AH1557" i="1"/>
  <c r="AH2445" i="1"/>
  <c r="AF2635" i="1"/>
  <c r="AG2635" i="1"/>
  <c r="AJ813" i="1"/>
  <c r="AG1269" i="1"/>
  <c r="AF1269" i="1"/>
  <c r="AH1340" i="1"/>
  <c r="AH2015" i="1"/>
  <c r="AH1213" i="1"/>
  <c r="AH2584" i="1"/>
  <c r="AH1162" i="1"/>
  <c r="AJ2664" i="1"/>
  <c r="AH842" i="1"/>
  <c r="AF1497" i="1"/>
  <c r="AG1497" i="1"/>
  <c r="AG1472" i="1"/>
  <c r="AF1472" i="1"/>
  <c r="AH2319" i="1"/>
  <c r="AG2652" i="1"/>
  <c r="AF2652" i="1"/>
  <c r="AF939" i="1"/>
  <c r="AG939" i="1"/>
  <c r="AH2114" i="1"/>
  <c r="AG2256" i="1"/>
  <c r="AF2256" i="1"/>
  <c r="AJ1517" i="1"/>
  <c r="AG1772" i="1"/>
  <c r="AF1772" i="1"/>
  <c r="AH2041" i="1"/>
  <c r="AF1893" i="1"/>
  <c r="AG1893" i="1"/>
  <c r="AG1211" i="1"/>
  <c r="AF1211" i="1"/>
  <c r="AG2745" i="1"/>
  <c r="AF2745" i="1"/>
  <c r="AH1779" i="1"/>
  <c r="AH2146" i="1"/>
  <c r="AG1679" i="1"/>
  <c r="AF1679" i="1"/>
  <c r="AH885" i="1"/>
  <c r="AH1156" i="1"/>
  <c r="AJ2076" i="1"/>
  <c r="AG1365" i="1"/>
  <c r="AF1365" i="1"/>
  <c r="AF2364" i="1"/>
  <c r="AG2364" i="1"/>
  <c r="AJ1954" i="1"/>
  <c r="AG1804" i="1"/>
  <c r="AF1804" i="1"/>
  <c r="F1636" i="1"/>
  <c r="E1636" i="1"/>
  <c r="G2337" i="1"/>
  <c r="I1426" i="1"/>
  <c r="AF2029" i="1"/>
  <c r="AG2029" i="1"/>
  <c r="I954" i="1"/>
  <c r="E1087" i="1"/>
  <c r="F1087" i="1"/>
  <c r="E1669" i="1"/>
  <c r="F1669" i="1"/>
  <c r="AG1450" i="1"/>
  <c r="AF1450" i="1"/>
  <c r="F2201" i="1"/>
  <c r="E2201" i="1"/>
  <c r="F2174" i="1"/>
  <c r="E2174" i="1"/>
  <c r="E2058" i="1"/>
  <c r="F2058" i="1"/>
  <c r="I2451" i="1"/>
  <c r="F2293" i="1"/>
  <c r="E2293" i="1"/>
  <c r="E2148" i="1"/>
  <c r="F2148" i="1"/>
  <c r="G964" i="1"/>
  <c r="G1848" i="1"/>
  <c r="W2255" i="1"/>
  <c r="U2210" i="1"/>
  <c r="I1677" i="1"/>
  <c r="W2603" i="1"/>
  <c r="U2499" i="1"/>
  <c r="S1193" i="1"/>
  <c r="T1193" i="1"/>
  <c r="W868" i="1"/>
  <c r="T2321" i="1"/>
  <c r="S2321" i="1"/>
  <c r="T2449" i="1"/>
  <c r="S2449" i="1"/>
  <c r="U2454" i="1"/>
  <c r="S973" i="1"/>
  <c r="T973" i="1"/>
  <c r="U1113" i="1"/>
  <c r="T903" i="1"/>
  <c r="S903" i="1"/>
  <c r="U894" i="1"/>
  <c r="S1143" i="1"/>
  <c r="T1143" i="1"/>
  <c r="S1072" i="1"/>
  <c r="T1072" i="1"/>
  <c r="W2260" i="1"/>
  <c r="S1947" i="1"/>
  <c r="T1947" i="1"/>
  <c r="T858" i="1"/>
  <c r="S858" i="1"/>
  <c r="U1436" i="1"/>
  <c r="U2256" i="1"/>
  <c r="W2395" i="1"/>
  <c r="U1012" i="1"/>
  <c r="S887" i="1"/>
  <c r="T887" i="1"/>
  <c r="U2051" i="1"/>
  <c r="T1905" i="1"/>
  <c r="S1905" i="1"/>
  <c r="T2046" i="1"/>
  <c r="S2046" i="1"/>
  <c r="W1780" i="1"/>
  <c r="T1236" i="1"/>
  <c r="S1236" i="1"/>
  <c r="I2295" i="1"/>
  <c r="W1343" i="1"/>
  <c r="U1372" i="1"/>
  <c r="U928" i="1"/>
  <c r="S1632" i="1"/>
  <c r="T1632" i="1"/>
  <c r="W876" i="1"/>
  <c r="I1648" i="1"/>
  <c r="W2537" i="1"/>
  <c r="U2503" i="1"/>
  <c r="G2359" i="1"/>
  <c r="U2110" i="1"/>
  <c r="U1464" i="1"/>
  <c r="W2248" i="1"/>
  <c r="G2700" i="1"/>
  <c r="G1205" i="1"/>
  <c r="I1642" i="1"/>
  <c r="AH1998" i="1"/>
  <c r="AH1111" i="1"/>
  <c r="AJ1207" i="1"/>
  <c r="AH2358" i="1"/>
  <c r="AJ898" i="1"/>
  <c r="AG2002" i="1"/>
  <c r="AF2002" i="1"/>
  <c r="AH906" i="1"/>
  <c r="AF2028" i="1"/>
  <c r="AG2028" i="1"/>
  <c r="AH855" i="1"/>
  <c r="AJ822" i="1"/>
  <c r="AH2236" i="1"/>
  <c r="AF824" i="1"/>
  <c r="AG824" i="1"/>
  <c r="AF1953" i="1"/>
  <c r="AG1953" i="1"/>
  <c r="AJ1500" i="1"/>
  <c r="AF2625" i="1"/>
  <c r="AG2625" i="1"/>
  <c r="AG2064" i="1"/>
  <c r="AF2064" i="1"/>
  <c r="AG1385" i="1"/>
  <c r="AF1385" i="1"/>
  <c r="AH2448" i="1"/>
  <c r="AJ1485" i="1"/>
  <c r="AH1392" i="1"/>
  <c r="AG2730" i="1"/>
  <c r="AF2730" i="1"/>
  <c r="AG1715" i="1"/>
  <c r="AF1715" i="1"/>
  <c r="AG2126" i="1"/>
  <c r="AF2126" i="1"/>
  <c r="AF2567" i="1"/>
  <c r="AG2567" i="1"/>
  <c r="AH1488" i="1"/>
  <c r="AG2003" i="1"/>
  <c r="AF2003" i="1"/>
  <c r="AG1225" i="1"/>
  <c r="AF1225" i="1"/>
  <c r="AH2715" i="1"/>
  <c r="AG1866" i="1"/>
  <c r="AF1866" i="1"/>
  <c r="AJ1182" i="1"/>
  <c r="AJ862" i="1"/>
  <c r="AF2412" i="1"/>
  <c r="AG2412" i="1"/>
  <c r="AG1232" i="1"/>
  <c r="AF1232" i="1"/>
  <c r="AH1763" i="1"/>
  <c r="AF2192" i="1"/>
  <c r="AG2192" i="1"/>
  <c r="I1780" i="1"/>
  <c r="E1754" i="1"/>
  <c r="F1754" i="1"/>
  <c r="F1349" i="1"/>
  <c r="E1349" i="1"/>
  <c r="G1291" i="1"/>
  <c r="U983" i="1"/>
  <c r="U2368" i="1"/>
  <c r="W2016" i="1"/>
  <c r="U1226" i="1"/>
  <c r="U2396" i="1"/>
  <c r="W1573" i="1"/>
  <c r="W1982" i="1"/>
  <c r="S2180" i="1"/>
  <c r="T2180" i="1"/>
  <c r="U2413" i="1"/>
  <c r="T2377" i="1"/>
  <c r="S2377" i="1"/>
  <c r="W2607" i="1"/>
  <c r="U2682" i="1"/>
  <c r="U930" i="1"/>
  <c r="S1794" i="1"/>
  <c r="T1794" i="1"/>
  <c r="W2559" i="1"/>
  <c r="AJ1853" i="1"/>
  <c r="I1403" i="1"/>
  <c r="F1116" i="1"/>
  <c r="E1116" i="1"/>
  <c r="I2676" i="1"/>
  <c r="AG975" i="1"/>
  <c r="AF975" i="1"/>
  <c r="AJ1253" i="1"/>
  <c r="AG1287" i="1"/>
  <c r="AF1287" i="1"/>
  <c r="AJ1908" i="1"/>
  <c r="AH1026" i="1"/>
  <c r="AJ2197" i="1"/>
  <c r="AJ2168" i="1"/>
  <c r="AJ2160" i="1"/>
  <c r="AJ929" i="1"/>
  <c r="AF952" i="1"/>
  <c r="AG952" i="1"/>
  <c r="AH1271" i="1"/>
  <c r="AH2623" i="1"/>
  <c r="AJ2038" i="1"/>
  <c r="AJ2083" i="1"/>
  <c r="AH1264" i="1"/>
  <c r="AJ801" i="1"/>
  <c r="AH2243" i="1"/>
  <c r="AH2164" i="1"/>
  <c r="AJ1229" i="1"/>
  <c r="AG2227" i="1"/>
  <c r="AF2227" i="1"/>
  <c r="AH1011" i="1"/>
  <c r="AG782" i="1"/>
  <c r="AF782" i="1"/>
  <c r="AJ1336" i="1"/>
  <c r="AH828" i="1"/>
  <c r="AH1389" i="1"/>
  <c r="AJ1134" i="1"/>
  <c r="AG1105" i="1"/>
  <c r="AF1105" i="1"/>
  <c r="AJ2580" i="1"/>
  <c r="AJ2453" i="1"/>
  <c r="AJ2063" i="1"/>
  <c r="AG2059" i="1"/>
  <c r="AF2059" i="1"/>
  <c r="AH2043" i="1"/>
  <c r="AH2237" i="1"/>
  <c r="AG2034" i="1"/>
  <c r="AF2034" i="1"/>
  <c r="AJ2465" i="1"/>
  <c r="I2189" i="1"/>
  <c r="G1262" i="1"/>
  <c r="F2638" i="1"/>
  <c r="E2638" i="1"/>
  <c r="I863" i="1"/>
  <c r="U1844" i="1"/>
  <c r="AH1538" i="1"/>
  <c r="U2007" i="1"/>
  <c r="I1831" i="1"/>
  <c r="T2706" i="1"/>
  <c r="S2706" i="1"/>
  <c r="T1289" i="1"/>
  <c r="S1289" i="1"/>
  <c r="T1411" i="1"/>
  <c r="S1411" i="1"/>
  <c r="S1817" i="1"/>
  <c r="T1817" i="1"/>
  <c r="T1612" i="1"/>
  <c r="S1612" i="1"/>
  <c r="T1501" i="1"/>
  <c r="S1501" i="1"/>
  <c r="S829" i="1"/>
  <c r="T829" i="1"/>
  <c r="T2125" i="1"/>
  <c r="S2125" i="1"/>
  <c r="S974" i="1"/>
  <c r="T974" i="1"/>
  <c r="W1719" i="1"/>
  <c r="T2357" i="1"/>
  <c r="S2357" i="1"/>
  <c r="S977" i="1"/>
  <c r="T977" i="1"/>
  <c r="T2335" i="1"/>
  <c r="S2335" i="1"/>
  <c r="S1973" i="1"/>
  <c r="T1973" i="1"/>
  <c r="T1956" i="1"/>
  <c r="S1956" i="1"/>
  <c r="S1331" i="1"/>
  <c r="T1331" i="1"/>
  <c r="S787" i="1"/>
  <c r="T787" i="1"/>
  <c r="U1839" i="1"/>
  <c r="U1979" i="1"/>
  <c r="T1102" i="1"/>
  <c r="S1102" i="1"/>
  <c r="S2672" i="1"/>
  <c r="T2672" i="1"/>
  <c r="S1358" i="1"/>
  <c r="T1358" i="1"/>
  <c r="S1256" i="1"/>
  <c r="T1256" i="1"/>
  <c r="U2501" i="1"/>
  <c r="T2077" i="1"/>
  <c r="S2077" i="1"/>
  <c r="T1933" i="1"/>
  <c r="S1933" i="1"/>
  <c r="G2618" i="1"/>
  <c r="T2646" i="1"/>
  <c r="S2646" i="1"/>
  <c r="W2059" i="1"/>
  <c r="I1225" i="1"/>
  <c r="W1998" i="1"/>
  <c r="U1578" i="1"/>
  <c r="I1302" i="1"/>
  <c r="W2325" i="1"/>
  <c r="W1478" i="1"/>
  <c r="U2068" i="1"/>
  <c r="T2473" i="1"/>
  <c r="S2473" i="1"/>
  <c r="I1647" i="1"/>
  <c r="I904" i="1"/>
  <c r="G834" i="1"/>
  <c r="F2217" i="1"/>
  <c r="E2217" i="1"/>
  <c r="AJ2675" i="1"/>
  <c r="AH2678" i="1"/>
  <c r="AH2662" i="1"/>
  <c r="AJ2215" i="1"/>
  <c r="AH2554" i="1"/>
  <c r="AH2202" i="1"/>
  <c r="AJ1667" i="1"/>
  <c r="AH2159" i="1"/>
  <c r="AH1698" i="1"/>
  <c r="AJ1034" i="1"/>
  <c r="AH1929" i="1"/>
  <c r="AJ1245" i="1"/>
  <c r="AH1381" i="1"/>
  <c r="AJ2582" i="1"/>
  <c r="AF2660" i="1"/>
  <c r="AG2660" i="1"/>
  <c r="AJ1780" i="1"/>
  <c r="AJ2690" i="1"/>
  <c r="AH1220" i="1"/>
  <c r="AJ2120" i="1"/>
  <c r="U2339" i="1"/>
  <c r="T1030" i="1"/>
  <c r="S1030" i="1"/>
  <c r="G1908" i="1"/>
  <c r="W2344" i="1"/>
  <c r="S1036" i="1"/>
  <c r="T1036" i="1"/>
  <c r="I1038" i="1"/>
  <c r="U1037" i="1"/>
  <c r="U1274" i="1"/>
  <c r="W2548" i="1"/>
  <c r="S2263" i="1"/>
  <c r="T2263" i="1"/>
  <c r="I2268" i="1"/>
  <c r="T1177" i="1"/>
  <c r="S1177" i="1"/>
  <c r="I2140" i="1"/>
  <c r="W2400" i="1"/>
  <c r="T986" i="1"/>
  <c r="S986" i="1"/>
  <c r="S1619" i="1"/>
  <c r="T1619" i="1"/>
  <c r="U2546" i="1"/>
  <c r="T956" i="1"/>
  <c r="S956" i="1"/>
  <c r="W1886" i="1"/>
  <c r="W1451" i="1"/>
  <c r="W1085" i="1"/>
  <c r="T951" i="1"/>
  <c r="S951" i="1"/>
  <c r="W788" i="1"/>
  <c r="W1689" i="1"/>
  <c r="T1370" i="1"/>
  <c r="S1370" i="1"/>
  <c r="U776" i="1"/>
  <c r="S892" i="1"/>
  <c r="T892" i="1"/>
  <c r="T1255" i="1"/>
  <c r="S1255" i="1"/>
  <c r="U915" i="1"/>
  <c r="T1846" i="1"/>
  <c r="S1846" i="1"/>
  <c r="U1962" i="1"/>
  <c r="U2488" i="1"/>
  <c r="T1977" i="1"/>
  <c r="S1977" i="1"/>
  <c r="U1706" i="1"/>
  <c r="U1680" i="1"/>
  <c r="U2139" i="1"/>
  <c r="W818" i="1"/>
  <c r="T1127" i="1"/>
  <c r="S1127" i="1"/>
  <c r="W2547" i="1"/>
  <c r="W2173" i="1"/>
  <c r="W1881" i="1"/>
  <c r="U2236" i="1"/>
  <c r="G1915" i="1"/>
  <c r="I879" i="1"/>
  <c r="E913" i="1"/>
  <c r="F913" i="1"/>
  <c r="AF1788" i="1"/>
  <c r="AG1788" i="1"/>
  <c r="AJ2473" i="1"/>
  <c r="AH2447" i="1"/>
  <c r="AH2204" i="1"/>
  <c r="AF1147" i="1"/>
  <c r="AG1147" i="1"/>
  <c r="AH1273" i="1"/>
  <c r="AJ2614" i="1"/>
  <c r="AJ815" i="1"/>
  <c r="AJ2444" i="1"/>
  <c r="AH2546" i="1"/>
  <c r="AH1697" i="1"/>
  <c r="AJ1627" i="1"/>
  <c r="AG1596" i="1"/>
  <c r="AF1596" i="1"/>
  <c r="AF1911" i="1"/>
  <c r="AG1911" i="1"/>
  <c r="AF1603" i="1"/>
  <c r="AG1603" i="1"/>
  <c r="AJ1465" i="1"/>
  <c r="AJ2329" i="1"/>
  <c r="AH1193" i="1"/>
  <c r="AG961" i="1"/>
  <c r="AF961" i="1"/>
  <c r="AH853" i="1"/>
  <c r="AG981" i="1"/>
  <c r="AF981" i="1"/>
  <c r="AF1900" i="1"/>
  <c r="AG1900" i="1"/>
  <c r="AH1398" i="1"/>
  <c r="AG2578" i="1"/>
  <c r="AF2578" i="1"/>
  <c r="AH1429" i="1"/>
  <c r="AH2082" i="1"/>
  <c r="AJ1093" i="1"/>
  <c r="AG932" i="1"/>
  <c r="AF932" i="1"/>
  <c r="AF2085" i="1"/>
  <c r="AG2085" i="1"/>
  <c r="AJ2113" i="1"/>
  <c r="AH1547" i="1"/>
  <c r="AJ2250" i="1"/>
  <c r="AG2118" i="1"/>
  <c r="AF2118" i="1"/>
  <c r="AH820" i="1"/>
  <c r="AG2030" i="1"/>
  <c r="AF2030" i="1"/>
  <c r="F1486" i="1"/>
  <c r="E1486" i="1"/>
  <c r="G2641" i="1"/>
  <c r="G1707" i="1"/>
  <c r="W1361" i="1"/>
  <c r="W938" i="1"/>
  <c r="I2385" i="1"/>
  <c r="S1369" i="1"/>
  <c r="T1369" i="1"/>
  <c r="G2512" i="1"/>
  <c r="G772" i="1"/>
  <c r="I1814" i="1"/>
  <c r="AH2010" i="1"/>
  <c r="AG1402" i="1"/>
  <c r="AF1402" i="1"/>
  <c r="AJ1771" i="1"/>
  <c r="AF1350" i="1"/>
  <c r="AG1350" i="1"/>
  <c r="AG2408" i="1"/>
  <c r="AF2408" i="1"/>
  <c r="AH1511" i="1"/>
  <c r="AG1448" i="1"/>
  <c r="AF1448" i="1"/>
  <c r="AH1262" i="1"/>
  <c r="AF1443" i="1"/>
  <c r="AG1443" i="1"/>
  <c r="AF2344" i="1"/>
  <c r="AG2344" i="1"/>
  <c r="AG1306" i="1"/>
  <c r="AF1306" i="1"/>
  <c r="AG2523" i="1"/>
  <c r="AF2523" i="1"/>
  <c r="AH1149" i="1"/>
  <c r="AJ2411" i="1"/>
  <c r="AG2710" i="1"/>
  <c r="AF2710" i="1"/>
  <c r="AH1282" i="1"/>
  <c r="AH2384" i="1"/>
  <c r="AG1731" i="1"/>
  <c r="AF1731" i="1"/>
  <c r="AF1384" i="1"/>
  <c r="AG1384" i="1"/>
  <c r="AJ1827" i="1"/>
  <c r="AG1602" i="1"/>
  <c r="AF1602" i="1"/>
  <c r="AJ809" i="1"/>
  <c r="AH970" i="1"/>
  <c r="AG1023" i="1"/>
  <c r="AF1023" i="1"/>
  <c r="AH1995" i="1"/>
  <c r="AH1671" i="1"/>
  <c r="AJ926" i="1"/>
  <c r="AG2368" i="1"/>
  <c r="AF2368" i="1"/>
  <c r="AJ2359" i="1"/>
  <c r="AG1471" i="1"/>
  <c r="AF1471" i="1"/>
  <c r="AJ2194" i="1"/>
  <c r="AF1789" i="1"/>
  <c r="AG1789" i="1"/>
  <c r="AJ2306" i="1"/>
  <c r="AF2295" i="1"/>
  <c r="AG2295" i="1"/>
  <c r="AG1691" i="1"/>
  <c r="AF1691" i="1"/>
  <c r="G1813" i="1"/>
  <c r="I2622" i="1"/>
  <c r="E1661" i="1"/>
  <c r="F1661" i="1"/>
  <c r="E852" i="1"/>
  <c r="F852" i="1"/>
  <c r="U896" i="1"/>
  <c r="I2078" i="1"/>
  <c r="W2138" i="1"/>
  <c r="W2590" i="1"/>
  <c r="G2056" i="1"/>
  <c r="AG2440" i="1"/>
  <c r="AF2440" i="1"/>
  <c r="AG1742" i="1"/>
  <c r="AF1742" i="1"/>
  <c r="AG2056" i="1"/>
  <c r="AF2056" i="1"/>
  <c r="AF1822" i="1"/>
  <c r="AG1822" i="1"/>
  <c r="AJ1276" i="1"/>
  <c r="AF2605" i="1"/>
  <c r="AG2605" i="1"/>
  <c r="AG1298" i="1"/>
  <c r="AF1298" i="1"/>
  <c r="AH1166" i="1"/>
  <c r="AH2108" i="1"/>
  <c r="AJ1351" i="1"/>
  <c r="AH2176" i="1"/>
  <c r="AF1373" i="1"/>
  <c r="AG1373" i="1"/>
  <c r="AH1589" i="1"/>
  <c r="AJ1349" i="1"/>
  <c r="AG2452" i="1"/>
  <c r="AF2452" i="1"/>
  <c r="AJ2297" i="1"/>
  <c r="AH770" i="1"/>
  <c r="AG2417" i="1"/>
  <c r="AF2417" i="1"/>
  <c r="AJ2733" i="1"/>
  <c r="AH2106" i="1"/>
  <c r="G2444" i="1"/>
  <c r="F1157" i="1"/>
  <c r="E1157" i="1"/>
  <c r="G2600" i="1"/>
  <c r="G2088" i="1"/>
  <c r="I2101" i="1"/>
  <c r="G2568" i="1"/>
  <c r="G1088" i="1"/>
  <c r="AJ1432" i="1"/>
  <c r="E2170" i="1"/>
  <c r="F2170" i="1"/>
  <c r="I1243" i="1"/>
  <c r="E2123" i="1"/>
  <c r="F2123" i="1"/>
  <c r="G2167" i="1"/>
  <c r="G1449" i="1"/>
  <c r="G2109" i="1"/>
  <c r="I2045" i="1"/>
  <c r="G1394" i="1"/>
  <c r="G1975" i="1"/>
  <c r="F1910" i="1"/>
  <c r="E1910" i="1"/>
  <c r="I2722" i="1"/>
  <c r="E1985" i="1"/>
  <c r="F1985" i="1"/>
  <c r="I2659" i="1"/>
  <c r="G1224" i="1"/>
  <c r="I967" i="1"/>
  <c r="AJ2388" i="1"/>
  <c r="G1842" i="1"/>
  <c r="F2612" i="1"/>
  <c r="E2612" i="1"/>
  <c r="AG2500" i="1"/>
  <c r="AF2500" i="1"/>
  <c r="E2670" i="1"/>
  <c r="F2670" i="1"/>
  <c r="F1466" i="1"/>
  <c r="E1466" i="1"/>
  <c r="AJ2624" i="1"/>
  <c r="AJ1743" i="1"/>
  <c r="U1701" i="1"/>
  <c r="S936" i="1"/>
  <c r="T936" i="1"/>
  <c r="S900" i="1"/>
  <c r="T900" i="1"/>
  <c r="AF1525" i="1"/>
  <c r="AG1525" i="1"/>
  <c r="AF2552" i="1"/>
  <c r="AG2552" i="1"/>
  <c r="G2186" i="1"/>
  <c r="W1878" i="1"/>
  <c r="S1383" i="1"/>
  <c r="T1383" i="1"/>
  <c r="S1462" i="1"/>
  <c r="T1462" i="1"/>
  <c r="W1395" i="1"/>
  <c r="U2757" i="1"/>
  <c r="AH1057" i="1"/>
  <c r="AG1638" i="1"/>
  <c r="AF1638" i="1"/>
  <c r="AF2654" i="1"/>
  <c r="AG2654" i="1"/>
  <c r="AH2482" i="1"/>
  <c r="AJ2712" i="1"/>
  <c r="AF2262" i="1"/>
  <c r="AG2262" i="1"/>
  <c r="AG1072" i="1"/>
  <c r="AF1072" i="1"/>
  <c r="F2739" i="1"/>
  <c r="E2739" i="1"/>
  <c r="I2280" i="1"/>
  <c r="U945" i="1"/>
  <c r="W812" i="1"/>
  <c r="S2680" i="1"/>
  <c r="T2680" i="1"/>
  <c r="T1776" i="1"/>
  <c r="S1776" i="1"/>
  <c r="U2730" i="1"/>
  <c r="W1755" i="1"/>
  <c r="S830" i="1"/>
  <c r="T830" i="1"/>
  <c r="AH1784" i="1"/>
  <c r="G2122" i="1"/>
  <c r="I1857" i="1"/>
  <c r="AG2111" i="1"/>
  <c r="AF2111" i="1"/>
  <c r="E851" i="1"/>
  <c r="F851" i="1"/>
  <c r="W870" i="1"/>
  <c r="S2242" i="1"/>
  <c r="T2242" i="1"/>
  <c r="T1575" i="1"/>
  <c r="S1575" i="1"/>
  <c r="W966" i="1"/>
  <c r="S1480" i="1"/>
  <c r="T1480" i="1"/>
  <c r="T884" i="1"/>
  <c r="S884" i="1"/>
  <c r="T891" i="1"/>
  <c r="S891" i="1"/>
  <c r="W781" i="1"/>
  <c r="U2144" i="1"/>
  <c r="U1266" i="1"/>
  <c r="U873" i="1"/>
  <c r="AJ2431" i="1"/>
  <c r="W865" i="1"/>
  <c r="U2211" i="1"/>
  <c r="W2098" i="1"/>
  <c r="W942" i="1"/>
  <c r="W1711" i="1"/>
  <c r="S2043" i="1"/>
  <c r="T2043" i="1"/>
  <c r="W2525" i="1"/>
  <c r="W2342" i="1"/>
  <c r="W2622" i="1"/>
  <c r="W1187" i="1"/>
  <c r="T1737" i="1"/>
  <c r="S1737" i="1"/>
  <c r="T1410" i="1"/>
  <c r="S1410" i="1"/>
  <c r="S1408" i="1"/>
  <c r="T1408" i="1"/>
  <c r="W2617" i="1"/>
  <c r="W2679" i="1"/>
  <c r="E1874" i="1"/>
  <c r="F1874" i="1"/>
  <c r="AH2276" i="1"/>
  <c r="AH2435" i="1"/>
  <c r="AJ1343" i="1"/>
  <c r="AH2418" i="1"/>
  <c r="I934" i="1"/>
  <c r="G2062" i="1"/>
  <c r="AH1322" i="1"/>
  <c r="AJ1386" i="1"/>
  <c r="AJ912" i="1"/>
  <c r="AH2258" i="1"/>
  <c r="G1073" i="1"/>
  <c r="W1367" i="1"/>
  <c r="U1426" i="1"/>
  <c r="W1337" i="1"/>
  <c r="S953" i="1"/>
  <c r="T953" i="1"/>
  <c r="U2689" i="1"/>
  <c r="U1750" i="1"/>
  <c r="W1657" i="1"/>
  <c r="U1895" i="1"/>
  <c r="W1626" i="1"/>
  <c r="U1392" i="1"/>
  <c r="W1806" i="1"/>
  <c r="AH1592" i="1"/>
  <c r="F2584" i="1"/>
  <c r="E2584" i="1"/>
  <c r="AJ1405" i="1"/>
  <c r="AG2066" i="1"/>
  <c r="AF2066" i="1"/>
  <c r="AF1762" i="1"/>
  <c r="AG1762" i="1"/>
  <c r="AJ1007" i="1"/>
  <c r="AJ2078" i="1"/>
  <c r="AG1218" i="1"/>
  <c r="AF1218" i="1"/>
  <c r="W2637" i="1"/>
  <c r="W1889" i="1"/>
  <c r="W2208" i="1"/>
  <c r="U2115" i="1"/>
  <c r="U785" i="1"/>
  <c r="W1778" i="1"/>
  <c r="W1418" i="1"/>
  <c r="T2528" i="1"/>
  <c r="S2528" i="1"/>
  <c r="U1276" i="1"/>
  <c r="W1034" i="1"/>
  <c r="AH1584" i="1"/>
  <c r="AG2422" i="1"/>
  <c r="AF2422" i="1"/>
  <c r="AJ2339" i="1"/>
  <c r="AG1821" i="1"/>
  <c r="AF1821" i="1"/>
  <c r="AH1811" i="1"/>
  <c r="F2366" i="1"/>
  <c r="E2366" i="1"/>
  <c r="W1608" i="1"/>
  <c r="U1199" i="1"/>
  <c r="W1591" i="1"/>
  <c r="W2100" i="1"/>
  <c r="T2444" i="1"/>
  <c r="S2444" i="1"/>
  <c r="U1631" i="1"/>
  <c r="G1436" i="1"/>
  <c r="U2149" i="1"/>
  <c r="I1479" i="1"/>
  <c r="W1299" i="1"/>
  <c r="S2553" i="1"/>
  <c r="T2553" i="1"/>
  <c r="AG1088" i="1"/>
  <c r="AF1088" i="1"/>
  <c r="AJ1444" i="1"/>
  <c r="AG1048" i="1"/>
  <c r="AF1048" i="1"/>
  <c r="AF2343" i="1"/>
  <c r="AG2343" i="1"/>
  <c r="AG927" i="1"/>
  <c r="AF927" i="1"/>
  <c r="AG2442" i="1"/>
  <c r="AF2442" i="1"/>
  <c r="AF2300" i="1"/>
  <c r="AG2300" i="1"/>
  <c r="G995" i="1"/>
  <c r="G993" i="1"/>
  <c r="U841" i="1"/>
  <c r="U2601" i="1"/>
  <c r="S1535" i="1"/>
  <c r="T1535" i="1"/>
  <c r="W780" i="1"/>
  <c r="W1468" i="1"/>
  <c r="U2421" i="1"/>
  <c r="W880" i="1"/>
  <c r="G1152" i="1"/>
  <c r="I2514" i="1"/>
  <c r="F1769" i="1"/>
  <c r="E1769" i="1"/>
  <c r="E1917" i="1"/>
  <c r="F1917" i="1"/>
  <c r="AJ1311" i="1"/>
  <c r="AG1110" i="1"/>
  <c r="AF1110" i="1"/>
  <c r="G1558" i="1"/>
  <c r="I1989" i="1"/>
  <c r="I1190" i="1"/>
  <c r="F1531" i="1"/>
  <c r="E1531" i="1"/>
  <c r="I1135" i="1"/>
  <c r="F1772" i="1"/>
  <c r="E1772" i="1"/>
  <c r="G2306" i="1"/>
  <c r="AJ2258" i="1"/>
  <c r="I2221" i="1"/>
  <c r="W2662" i="1"/>
  <c r="S825" i="1"/>
  <c r="T825" i="1"/>
  <c r="W1212" i="1"/>
  <c r="AH1070" i="1"/>
  <c r="AH1478" i="1"/>
  <c r="AH2617" i="1"/>
  <c r="AJ1769" i="1"/>
  <c r="AJ1786" i="1"/>
  <c r="AJ2723" i="1"/>
  <c r="G2475" i="1"/>
  <c r="G1341" i="1"/>
  <c r="E1935" i="1"/>
  <c r="F1935" i="1"/>
  <c r="I862" i="1"/>
  <c r="I2630" i="1"/>
  <c r="I2219" i="1"/>
  <c r="I2336" i="1"/>
  <c r="AJ2047" i="1"/>
  <c r="AJ1646" i="1"/>
  <c r="AJ2466" i="1"/>
  <c r="AJ2315" i="1"/>
  <c r="AJ995" i="1"/>
  <c r="G1367" i="1"/>
  <c r="G990" i="1"/>
  <c r="G935" i="1"/>
  <c r="I1359" i="1"/>
  <c r="AH834" i="1"/>
  <c r="I2458" i="1"/>
  <c r="I2205" i="1"/>
  <c r="E933" i="1"/>
  <c r="F933" i="1"/>
  <c r="I1285" i="1"/>
  <c r="AH1765" i="1"/>
  <c r="G1497" i="1"/>
  <c r="G2545" i="1"/>
  <c r="W2477" i="1"/>
  <c r="W1162" i="1"/>
  <c r="W2656" i="1"/>
  <c r="G2134" i="1"/>
  <c r="W1384" i="1"/>
  <c r="U1837" i="1"/>
  <c r="W2322" i="1"/>
  <c r="G1934" i="1"/>
  <c r="AF896" i="1"/>
  <c r="AG896" i="1"/>
  <c r="AJ1656" i="1"/>
  <c r="I2327" i="1"/>
  <c r="I2232" i="1"/>
  <c r="I1756" i="1"/>
  <c r="S1906" i="1"/>
  <c r="T1906" i="1"/>
  <c r="W1810" i="1"/>
  <c r="U1319" i="1"/>
  <c r="U1271" i="1"/>
  <c r="AF1100" i="1"/>
  <c r="AG1100" i="1"/>
  <c r="AJ1138" i="1"/>
  <c r="AJ1294" i="1"/>
  <c r="AH2098" i="1"/>
  <c r="AG2349" i="1"/>
  <c r="AF2349" i="1"/>
  <c r="AJ2604" i="1"/>
  <c r="AG2611" i="1"/>
  <c r="AF2611" i="1"/>
  <c r="F924" i="1"/>
  <c r="E924" i="1"/>
  <c r="W1040" i="1"/>
  <c r="W1422" i="1"/>
  <c r="U2095" i="1"/>
  <c r="S2018" i="1"/>
  <c r="T2018" i="1"/>
  <c r="W2372" i="1"/>
  <c r="S1319" i="1"/>
  <c r="T1319" i="1"/>
  <c r="S2324" i="1"/>
  <c r="T2324" i="1"/>
  <c r="W2567" i="1"/>
  <c r="W2723" i="1"/>
  <c r="T2423" i="1"/>
  <c r="S2423" i="1"/>
  <c r="W1142" i="1"/>
  <c r="S2686" i="1"/>
  <c r="T2686" i="1"/>
  <c r="T2397" i="1"/>
  <c r="S2397" i="1"/>
  <c r="I1220" i="1"/>
  <c r="W2164" i="1"/>
  <c r="G2322" i="1"/>
  <c r="S2243" i="1"/>
  <c r="T2243" i="1"/>
  <c r="G2487" i="1"/>
  <c r="I861" i="1"/>
  <c r="G1194" i="1"/>
  <c r="AG2093" i="1"/>
  <c r="AF2093" i="1"/>
  <c r="AG852" i="1"/>
  <c r="AF852" i="1"/>
  <c r="AG2673" i="1"/>
  <c r="AF2673" i="1"/>
  <c r="AF2265" i="1"/>
  <c r="AG2265" i="1"/>
  <c r="AH2012" i="1"/>
  <c r="AG1294" i="1"/>
  <c r="AF1294" i="1"/>
  <c r="AF2315" i="1"/>
  <c r="AG2315" i="1"/>
  <c r="AJ1141" i="1"/>
  <c r="AG2098" i="1"/>
  <c r="AF2098" i="1"/>
  <c r="AJ2761" i="1"/>
  <c r="AG963" i="1"/>
  <c r="AF963" i="1"/>
  <c r="AF2687" i="1"/>
  <c r="AG2687" i="1"/>
  <c r="AH2349" i="1"/>
  <c r="AG995" i="1"/>
  <c r="AF995" i="1"/>
  <c r="AJ1976" i="1"/>
  <c r="AJ1181" i="1"/>
  <c r="AH1112" i="1"/>
  <c r="AH2604" i="1"/>
  <c r="AH1781" i="1"/>
  <c r="AH2463" i="1"/>
  <c r="AH779" i="1"/>
  <c r="AJ2611" i="1"/>
  <c r="AH2077" i="1"/>
  <c r="G1546" i="1"/>
  <c r="F1883" i="1"/>
  <c r="E1883" i="1"/>
  <c r="G924" i="1"/>
  <c r="F2381" i="1"/>
  <c r="E2381" i="1"/>
  <c r="AH1175" i="1"/>
  <c r="I1859" i="1"/>
  <c r="I2223" i="1"/>
  <c r="G2012" i="1"/>
  <c r="F1907" i="1"/>
  <c r="E1907" i="1"/>
  <c r="I2527" i="1"/>
  <c r="G849" i="1"/>
  <c r="I2152" i="1"/>
  <c r="AJ1451" i="1"/>
  <c r="I1952" i="1"/>
  <c r="I1821" i="1"/>
  <c r="I823" i="1"/>
  <c r="AG1118" i="1"/>
  <c r="AF1118" i="1"/>
  <c r="AF1880" i="1"/>
  <c r="AG1880" i="1"/>
  <c r="AJ2485" i="1"/>
  <c r="AF938" i="1"/>
  <c r="AG938" i="1"/>
  <c r="AG946" i="1"/>
  <c r="AF946" i="1"/>
  <c r="AH2135" i="1"/>
  <c r="AJ1837" i="1"/>
  <c r="AH1637" i="1"/>
  <c r="AH1259" i="1"/>
  <c r="I2348" i="1"/>
  <c r="U2582" i="1"/>
  <c r="T1512" i="1"/>
  <c r="S1512" i="1"/>
  <c r="W1306" i="1"/>
  <c r="W1939" i="1"/>
  <c r="U992" i="1"/>
  <c r="W1349" i="1"/>
  <c r="U2021" i="1"/>
  <c r="T1865" i="1"/>
  <c r="S1865" i="1"/>
  <c r="W1843" i="1"/>
  <c r="S2334" i="1"/>
  <c r="T2334" i="1"/>
  <c r="S2581" i="1"/>
  <c r="T2581" i="1"/>
  <c r="T2724" i="1"/>
  <c r="S2724" i="1"/>
  <c r="T1513" i="1"/>
  <c r="S1513" i="1"/>
  <c r="U1498" i="1"/>
  <c r="U1406" i="1"/>
  <c r="U1422" i="1"/>
  <c r="U1458" i="1"/>
  <c r="W2106" i="1"/>
  <c r="W1779" i="1"/>
  <c r="W2154" i="1"/>
  <c r="W1870" i="1"/>
  <c r="W936" i="1"/>
  <c r="W2424" i="1"/>
  <c r="W1423" i="1"/>
  <c r="I1104" i="1"/>
  <c r="G861" i="1"/>
  <c r="I1194" i="1"/>
  <c r="AJ863" i="1"/>
  <c r="AJ2553" i="1"/>
  <c r="AJ2321" i="1"/>
  <c r="AF2629" i="1"/>
  <c r="AG2629" i="1"/>
  <c r="AH1807" i="1"/>
  <c r="AJ1175" i="1"/>
  <c r="G1859" i="1"/>
  <c r="F2223" i="1"/>
  <c r="E2223" i="1"/>
  <c r="F2012" i="1"/>
  <c r="E2012" i="1"/>
  <c r="AJ1564" i="1"/>
  <c r="G974" i="1"/>
  <c r="I2709" i="1"/>
  <c r="E1375" i="1"/>
  <c r="F1375" i="1"/>
  <c r="I1907" i="1"/>
  <c r="I849" i="1"/>
  <c r="F2152" i="1"/>
  <c r="E2152" i="1"/>
  <c r="AH2181" i="1"/>
  <c r="F2068" i="1"/>
  <c r="E2068" i="1"/>
  <c r="E2298" i="1"/>
  <c r="F2298" i="1"/>
  <c r="I1502" i="1"/>
  <c r="U1040" i="1"/>
  <c r="W2076" i="1"/>
  <c r="U2591" i="1"/>
  <c r="W2756" i="1"/>
  <c r="U1542" i="1"/>
  <c r="W1024" i="1"/>
  <c r="U2571" i="1"/>
  <c r="U1395" i="1"/>
  <c r="W2306" i="1"/>
  <c r="W2692" i="1"/>
  <c r="W1623" i="1"/>
  <c r="I1583" i="1"/>
  <c r="W1243" i="1"/>
  <c r="G2427" i="1"/>
  <c r="I1728" i="1"/>
  <c r="E2034" i="1"/>
  <c r="F2034" i="1"/>
  <c r="I2573" i="1"/>
  <c r="AH844" i="1"/>
  <c r="AJ1412" i="1"/>
  <c r="AJ1820" i="1"/>
  <c r="AJ1508" i="1"/>
  <c r="AJ969" i="1"/>
  <c r="AJ2679" i="1"/>
  <c r="AJ826" i="1"/>
  <c r="AJ2613" i="1"/>
  <c r="AH1527" i="1"/>
  <c r="AH833" i="1"/>
  <c r="AJ1509" i="1"/>
  <c r="AH1364" i="1"/>
  <c r="AJ967" i="1"/>
  <c r="AJ876" i="1"/>
  <c r="AJ2725" i="1"/>
  <c r="AJ1019" i="1"/>
  <c r="AH1787" i="1"/>
  <c r="AJ2597" i="1"/>
  <c r="AH2094" i="1"/>
  <c r="AJ1587" i="1"/>
  <c r="AG2279" i="1"/>
  <c r="AF2279" i="1"/>
  <c r="AG2693" i="1"/>
  <c r="AF2693" i="1"/>
  <c r="G1480" i="1"/>
  <c r="I2581" i="1"/>
  <c r="G2291" i="1"/>
  <c r="T1349" i="1"/>
  <c r="S1349" i="1"/>
  <c r="W1918" i="1"/>
  <c r="U1448" i="1"/>
  <c r="U2605" i="1"/>
  <c r="U1647" i="1"/>
  <c r="F1064" i="1"/>
  <c r="E1064" i="1"/>
  <c r="G1369" i="1"/>
  <c r="AJ1057" i="1"/>
  <c r="AF1645" i="1"/>
  <c r="AG1645" i="1"/>
  <c r="AH1638" i="1"/>
  <c r="AH1600" i="1"/>
  <c r="AH2425" i="1"/>
  <c r="AJ1456" i="1"/>
  <c r="AH994" i="1"/>
  <c r="AH2198" i="1"/>
  <c r="AJ2654" i="1"/>
  <c r="AJ1914" i="1"/>
  <c r="AJ907" i="1"/>
  <c r="AJ2267" i="1"/>
  <c r="AJ2340" i="1"/>
  <c r="AJ810" i="1"/>
  <c r="AJ1367" i="1"/>
  <c r="AH2390" i="1"/>
  <c r="AJ1926" i="1"/>
  <c r="AH2655" i="1"/>
  <c r="AJ949" i="1"/>
  <c r="AG2482" i="1"/>
  <c r="AF2482" i="1"/>
  <c r="AH1949" i="1"/>
  <c r="AH2171" i="1"/>
  <c r="AJ1576" i="1"/>
  <c r="AJ1681" i="1"/>
  <c r="AJ2406" i="1"/>
  <c r="AJ865" i="1"/>
  <c r="AF1424" i="1"/>
  <c r="AG1424" i="1"/>
  <c r="AH2712" i="1"/>
  <c r="AJ1013" i="1"/>
  <c r="AJ786" i="1"/>
  <c r="AH2150" i="1"/>
  <c r="AJ854" i="1"/>
  <c r="AJ2262" i="1"/>
  <c r="AJ1058" i="1"/>
  <c r="AH1072" i="1"/>
  <c r="F2003" i="1"/>
  <c r="E2003" i="1"/>
  <c r="I2739" i="1"/>
  <c r="I1587" i="1"/>
  <c r="I2483" i="1"/>
  <c r="U2518" i="1"/>
  <c r="W835" i="1"/>
  <c r="T1044" i="1"/>
  <c r="S1044" i="1"/>
  <c r="W2761" i="1"/>
  <c r="U1296" i="1"/>
  <c r="U812" i="1"/>
  <c r="S1687" i="1"/>
  <c r="T1687" i="1"/>
  <c r="W2618" i="1"/>
  <c r="W1368" i="1"/>
  <c r="U2680" i="1"/>
  <c r="W796" i="1"/>
  <c r="U2570" i="1"/>
  <c r="S2527" i="1"/>
  <c r="T2527" i="1"/>
  <c r="U1776" i="1"/>
  <c r="S1845" i="1"/>
  <c r="T1845" i="1"/>
  <c r="W1580" i="1"/>
  <c r="U2040" i="1"/>
  <c r="W1515" i="1"/>
  <c r="U1447" i="1"/>
  <c r="W2730" i="1"/>
  <c r="T1441" i="1"/>
  <c r="S1441" i="1"/>
  <c r="U1629" i="1"/>
  <c r="S1785" i="1"/>
  <c r="T1785" i="1"/>
  <c r="T1755" i="1"/>
  <c r="S1755" i="1"/>
  <c r="W2312" i="1"/>
  <c r="W1028" i="1"/>
  <c r="U1968" i="1"/>
  <c r="U1739" i="1"/>
  <c r="W830" i="1"/>
  <c r="W1756" i="1"/>
  <c r="T2002" i="1"/>
  <c r="S2002" i="1"/>
  <c r="I2346" i="1"/>
  <c r="W1820" i="1"/>
  <c r="I1591" i="1"/>
  <c r="W928" i="1"/>
  <c r="W982" i="1"/>
  <c r="T1202" i="1"/>
  <c r="S1202" i="1"/>
  <c r="U2024" i="1"/>
  <c r="W929" i="1"/>
  <c r="W2389" i="1"/>
  <c r="W2005" i="1"/>
  <c r="G2436" i="1"/>
  <c r="G2497" i="1"/>
  <c r="F2723" i="1"/>
  <c r="E2723" i="1"/>
  <c r="E1920" i="1"/>
  <c r="F1920" i="1"/>
  <c r="AH913" i="1"/>
  <c r="AH2052" i="1"/>
  <c r="AF1922" i="1"/>
  <c r="AG1922" i="1"/>
  <c r="AH2342" i="1"/>
  <c r="AH2387" i="1"/>
  <c r="AF2072" i="1"/>
  <c r="AG2072" i="1"/>
  <c r="AH2731" i="1"/>
  <c r="AG2506" i="1"/>
  <c r="AF2506" i="1"/>
  <c r="AJ1318" i="1"/>
  <c r="AJ1658" i="1"/>
  <c r="AJ1246" i="1"/>
  <c r="AJ2608" i="1"/>
  <c r="AF2437" i="1"/>
  <c r="AG2437" i="1"/>
  <c r="AJ2111" i="1"/>
  <c r="AH1275" i="1"/>
  <c r="AJ1087" i="1"/>
  <c r="AG793" i="1"/>
  <c r="AF793" i="1"/>
  <c r="AJ2165" i="1"/>
  <c r="AJ1184" i="1"/>
  <c r="AH2092" i="1"/>
  <c r="AH2726" i="1"/>
  <c r="AJ1668" i="1"/>
  <c r="AH2628" i="1"/>
  <c r="AH1541" i="1"/>
  <c r="AH1718" i="1"/>
  <c r="AJ2205" i="1"/>
  <c r="AF900" i="1"/>
  <c r="AG900" i="1"/>
  <c r="AJ1101" i="1"/>
  <c r="AJ2476" i="1"/>
  <c r="AH2356" i="1"/>
  <c r="AJ2511" i="1"/>
  <c r="AJ1089" i="1"/>
  <c r="AJ1144" i="1"/>
  <c r="AJ2483" i="1"/>
  <c r="AH1135" i="1"/>
  <c r="G1928" i="1"/>
  <c r="G1468" i="1"/>
  <c r="I1354" i="1"/>
  <c r="F1267" i="1"/>
  <c r="E1267" i="1"/>
  <c r="AJ2347" i="1"/>
  <c r="F822" i="1"/>
  <c r="E822" i="1"/>
  <c r="I2173" i="1"/>
  <c r="AH1063" i="1"/>
  <c r="I2335" i="1"/>
  <c r="I2127" i="1"/>
  <c r="I1925" i="1"/>
  <c r="AH850" i="1"/>
  <c r="G2047" i="1"/>
  <c r="G1409" i="1"/>
  <c r="I1424" i="1"/>
  <c r="G851" i="1"/>
  <c r="I2494" i="1"/>
  <c r="U2241" i="1"/>
  <c r="I1481" i="1"/>
  <c r="G911" i="1"/>
  <c r="U999" i="1"/>
  <c r="W1471" i="1"/>
  <c r="W1803" i="1"/>
  <c r="U1575" i="1"/>
  <c r="S901" i="1"/>
  <c r="T901" i="1"/>
  <c r="W2708" i="1"/>
  <c r="U1576" i="1"/>
  <c r="U966" i="1"/>
  <c r="W1067" i="1"/>
  <c r="W2249" i="1"/>
  <c r="U1508" i="1"/>
  <c r="U1480" i="1"/>
  <c r="U2057" i="1"/>
  <c r="U2028" i="1"/>
  <c r="W2070" i="1"/>
  <c r="W884" i="1"/>
  <c r="T1813" i="1"/>
  <c r="S1813" i="1"/>
  <c r="W833" i="1"/>
  <c r="U1232" i="1"/>
  <c r="W891" i="1"/>
  <c r="U1733" i="1"/>
  <c r="W1298" i="1"/>
  <c r="W2638" i="1"/>
  <c r="W1655" i="1"/>
  <c r="T781" i="1"/>
  <c r="S781" i="1"/>
  <c r="S1848" i="1"/>
  <c r="T1848" i="1"/>
  <c r="U1343" i="1"/>
  <c r="T1372" i="1"/>
  <c r="S1372" i="1"/>
  <c r="W2144" i="1"/>
  <c r="W2401" i="1"/>
  <c r="U876" i="1"/>
  <c r="U2537" i="1"/>
  <c r="W2503" i="1"/>
  <c r="G2587" i="1"/>
  <c r="W1994" i="1"/>
  <c r="W2265" i="1"/>
  <c r="W2385" i="1"/>
  <c r="U2161" i="1"/>
  <c r="W1607" i="1"/>
  <c r="W1751" i="1"/>
  <c r="S2396" i="1"/>
  <c r="T2396" i="1"/>
  <c r="U2360" i="1"/>
  <c r="W1965" i="1"/>
  <c r="T2515" i="1"/>
  <c r="S2515" i="1"/>
  <c r="U2748" i="1"/>
  <c r="U2734" i="1"/>
  <c r="U1045" i="1"/>
  <c r="T1793" i="1"/>
  <c r="S1793" i="1"/>
  <c r="U2739" i="1"/>
  <c r="S2508" i="1"/>
  <c r="T2508" i="1"/>
  <c r="U2129" i="1"/>
  <c r="S1439" i="1"/>
  <c r="T1439" i="1"/>
  <c r="T1083" i="1"/>
  <c r="S1083" i="1"/>
  <c r="S888" i="1"/>
  <c r="T888" i="1"/>
  <c r="U1290" i="1"/>
  <c r="W2039" i="1"/>
  <c r="U2188" i="1"/>
  <c r="S2288" i="1"/>
  <c r="T2288" i="1"/>
  <c r="S2032" i="1"/>
  <c r="T2032" i="1"/>
  <c r="S2531" i="1"/>
  <c r="T2531" i="1"/>
  <c r="W2169" i="1"/>
  <c r="S1609" i="1"/>
  <c r="T1609" i="1"/>
  <c r="U2126" i="1"/>
  <c r="U1902" i="1"/>
  <c r="U2568" i="1"/>
  <c r="T763" i="1"/>
  <c r="S763" i="1"/>
  <c r="S1641" i="1"/>
  <c r="T1641" i="1"/>
  <c r="U1638" i="1"/>
  <c r="U865" i="1"/>
  <c r="W2180" i="1"/>
  <c r="W2259" i="1"/>
  <c r="W2285" i="1"/>
  <c r="T2607" i="1"/>
  <c r="S2607" i="1"/>
  <c r="U1360" i="1"/>
  <c r="S930" i="1"/>
  <c r="T930" i="1"/>
  <c r="W1794" i="1"/>
  <c r="T2559" i="1"/>
  <c r="S2559" i="1"/>
  <c r="I1866" i="1"/>
  <c r="I837" i="1"/>
  <c r="G2627" i="1"/>
  <c r="E1867" i="1"/>
  <c r="F1867" i="1"/>
  <c r="AH975" i="1"/>
  <c r="AF1253" i="1"/>
  <c r="AG1253" i="1"/>
  <c r="AH1287" i="1"/>
  <c r="AF1908" i="1"/>
  <c r="AG1908" i="1"/>
  <c r="AG1026" i="1"/>
  <c r="AF1026" i="1"/>
  <c r="AH2197" i="1"/>
  <c r="AH2168" i="1"/>
  <c r="AH2160" i="1"/>
  <c r="AG929" i="1"/>
  <c r="AF929" i="1"/>
  <c r="AJ952" i="1"/>
  <c r="AJ1271" i="1"/>
  <c r="AJ2623" i="1"/>
  <c r="AF2038" i="1"/>
  <c r="AG2038" i="1"/>
  <c r="AH2083" i="1"/>
  <c r="AJ1264" i="1"/>
  <c r="AH801" i="1"/>
  <c r="AJ2243" i="1"/>
  <c r="AJ2164" i="1"/>
  <c r="AG1229" i="1"/>
  <c r="AF1229" i="1"/>
  <c r="AJ2227" i="1"/>
  <c r="AG1011" i="1"/>
  <c r="AF1011" i="1"/>
  <c r="AJ782" i="1"/>
  <c r="AH1336" i="1"/>
  <c r="AJ828" i="1"/>
  <c r="AG1389" i="1"/>
  <c r="AF1389" i="1"/>
  <c r="AH1134" i="1"/>
  <c r="AJ1105" i="1"/>
  <c r="AH2580" i="1"/>
  <c r="AH2453" i="1"/>
  <c r="AH2063" i="1"/>
  <c r="AJ2059" i="1"/>
  <c r="AJ2043" i="1"/>
  <c r="AJ2237" i="1"/>
  <c r="AJ2034" i="1"/>
  <c r="AH2465" i="1"/>
  <c r="G2189" i="1"/>
  <c r="E1262" i="1"/>
  <c r="F1262" i="1"/>
  <c r="I2638" i="1"/>
  <c r="F863" i="1"/>
  <c r="E863" i="1"/>
  <c r="W2379" i="1"/>
  <c r="W2346" i="1"/>
  <c r="S2007" i="1"/>
  <c r="T2007" i="1"/>
  <c r="AJ2014" i="1"/>
  <c r="W1388" i="1"/>
  <c r="W1295" i="1"/>
  <c r="U1998" i="1"/>
  <c r="W1578" i="1"/>
  <c r="G2428" i="1"/>
  <c r="G2585" i="1"/>
  <c r="F1647" i="1"/>
  <c r="E1647" i="1"/>
  <c r="G904" i="1"/>
  <c r="F834" i="1"/>
  <c r="E834" i="1"/>
  <c r="I2217" i="1"/>
  <c r="AH2675" i="1"/>
  <c r="AJ2678" i="1"/>
  <c r="AJ2662" i="1"/>
  <c r="AH2215" i="1"/>
  <c r="AF2554" i="1"/>
  <c r="AG2554" i="1"/>
  <c r="AJ2202" i="1"/>
  <c r="AF1667" i="1"/>
  <c r="AG1667" i="1"/>
  <c r="AJ2159" i="1"/>
  <c r="AJ1698" i="1"/>
  <c r="AH1034" i="1"/>
  <c r="AJ1929" i="1"/>
  <c r="AH1245" i="1"/>
  <c r="AJ1381" i="1"/>
  <c r="AH2582" i="1"/>
  <c r="AH2660" i="1"/>
  <c r="AG1780" i="1"/>
  <c r="AF1780" i="1"/>
  <c r="AF2690" i="1"/>
  <c r="AG2690" i="1"/>
  <c r="AJ1220" i="1"/>
  <c r="AH2120" i="1"/>
  <c r="AG984" i="1"/>
  <c r="AF984" i="1"/>
  <c r="AJ2327" i="1"/>
  <c r="AG1992" i="1"/>
  <c r="AF1992" i="1"/>
  <c r="AJ2688" i="1"/>
  <c r="AJ2350" i="1"/>
  <c r="AF2317" i="1"/>
  <c r="AG2317" i="1"/>
  <c r="AG2308" i="1"/>
  <c r="AF2308" i="1"/>
  <c r="AJ771" i="1"/>
  <c r="AJ1244" i="1"/>
  <c r="AH2248" i="1"/>
  <c r="AH1390" i="1"/>
  <c r="AJ2045" i="1"/>
  <c r="AH1327" i="1"/>
  <c r="AF2599" i="1"/>
  <c r="AG2599" i="1"/>
  <c r="AF1572" i="1"/>
  <c r="AG1572" i="1"/>
  <c r="AH1961" i="1"/>
  <c r="F2356" i="1"/>
  <c r="E2356" i="1"/>
  <c r="I1015" i="1"/>
  <c r="I1966" i="1"/>
  <c r="E1149" i="1"/>
  <c r="F1149" i="1"/>
  <c r="AJ2748" i="1"/>
  <c r="I902" i="1"/>
  <c r="E1199" i="1"/>
  <c r="F1199" i="1"/>
  <c r="G1881" i="1"/>
  <c r="I1996" i="1"/>
  <c r="I2333" i="1"/>
  <c r="G2410" i="1"/>
  <c r="E1037" i="1"/>
  <c r="F1037" i="1"/>
  <c r="AH860" i="1"/>
  <c r="E1404" i="1"/>
  <c r="F1404" i="1"/>
  <c r="I845" i="1"/>
  <c r="G2390" i="1"/>
  <c r="U2193" i="1"/>
  <c r="I1234" i="1"/>
  <c r="U2344" i="1"/>
  <c r="W1036" i="1"/>
  <c r="G1442" i="1"/>
  <c r="W1315" i="1"/>
  <c r="W2557" i="1"/>
  <c r="W1588" i="1"/>
  <c r="T2592" i="1"/>
  <c r="S2592" i="1"/>
  <c r="T863" i="1"/>
  <c r="S863" i="1"/>
  <c r="W2349" i="1"/>
  <c r="T2415" i="1"/>
  <c r="S2415" i="1"/>
  <c r="T1217" i="1"/>
  <c r="S1217" i="1"/>
  <c r="W2200" i="1"/>
  <c r="W2487" i="1"/>
  <c r="S2612" i="1"/>
  <c r="T2612" i="1"/>
  <c r="W1430" i="1"/>
  <c r="U2114" i="1"/>
  <c r="S1604" i="1"/>
  <c r="T1604" i="1"/>
  <c r="W813" i="1"/>
  <c r="W906" i="1"/>
  <c r="S2174" i="1"/>
  <c r="T2174" i="1"/>
  <c r="W822" i="1"/>
  <c r="T2231" i="1"/>
  <c r="S2231" i="1"/>
  <c r="U1285" i="1"/>
  <c r="W2310" i="1"/>
  <c r="S872" i="1"/>
  <c r="T872" i="1"/>
  <c r="W1526" i="1"/>
  <c r="U1245" i="1"/>
  <c r="T2062" i="1"/>
  <c r="S2062" i="1"/>
  <c r="AH2001" i="1"/>
  <c r="S991" i="1"/>
  <c r="T991" i="1"/>
  <c r="AJ1280" i="1"/>
  <c r="S2468" i="1"/>
  <c r="T2468" i="1"/>
  <c r="U1386" i="1"/>
  <c r="G1616" i="1"/>
  <c r="I2461" i="1"/>
  <c r="G1698" i="1"/>
  <c r="AG2550" i="1"/>
  <c r="AF2550" i="1"/>
  <c r="AG979" i="1"/>
  <c r="AF979" i="1"/>
  <c r="AG814" i="1"/>
  <c r="AF814" i="1"/>
  <c r="AG1037" i="1"/>
  <c r="AF1037" i="1"/>
  <c r="AG2585" i="1"/>
  <c r="AF2585" i="1"/>
  <c r="AH2443" i="1"/>
  <c r="AH2656" i="1"/>
  <c r="AJ1607" i="1"/>
  <c r="AJ1256" i="1"/>
  <c r="AH1747" i="1"/>
  <c r="AF887" i="1"/>
  <c r="AG887" i="1"/>
  <c r="AG2579" i="1"/>
  <c r="AF2579" i="1"/>
  <c r="AH1313" i="1"/>
  <c r="AF1886" i="1"/>
  <c r="AG1886" i="1"/>
  <c r="AJ1836" i="1"/>
  <c r="AG2481" i="1"/>
  <c r="AF2481" i="1"/>
  <c r="AJ1128" i="1"/>
  <c r="AF2404" i="1"/>
  <c r="AG2404" i="1"/>
  <c r="AF2705" i="1"/>
  <c r="AG2705" i="1"/>
  <c r="AH2670" i="1"/>
  <c r="AF2354" i="1"/>
  <c r="AG2354" i="1"/>
  <c r="AG2697" i="1"/>
  <c r="AF2697" i="1"/>
  <c r="AF2515" i="1"/>
  <c r="AG2515" i="1"/>
  <c r="AH1951" i="1"/>
  <c r="AG1935" i="1"/>
  <c r="AF1935" i="1"/>
  <c r="AG1952" i="1"/>
  <c r="AF1952" i="1"/>
  <c r="AJ2491" i="1"/>
  <c r="AG2189" i="1"/>
  <c r="AF2189" i="1"/>
  <c r="AF897" i="1"/>
  <c r="AG897" i="1"/>
  <c r="AH1021" i="1"/>
  <c r="AF2235" i="1"/>
  <c r="AG2235" i="1"/>
  <c r="AG772" i="1"/>
  <c r="AF772" i="1"/>
  <c r="AH2502" i="1"/>
  <c r="AH872" i="1"/>
  <c r="AH1699" i="1"/>
  <c r="I1878" i="1"/>
  <c r="G764" i="1"/>
  <c r="F1032" i="1"/>
  <c r="E1032" i="1"/>
  <c r="W1018" i="1"/>
  <c r="I1782" i="1"/>
  <c r="U2168" i="1"/>
  <c r="T2463" i="1"/>
  <c r="S2463" i="1"/>
  <c r="W2428" i="1"/>
  <c r="U2606" i="1"/>
  <c r="U965" i="1"/>
  <c r="W821" i="1"/>
  <c r="U883" i="1"/>
  <c r="W2726" i="1"/>
  <c r="W2551" i="1"/>
  <c r="U1425" i="1"/>
  <c r="W1543" i="1"/>
  <c r="U765" i="1"/>
  <c r="U2529" i="1"/>
  <c r="T1146" i="1"/>
  <c r="S1146" i="1"/>
  <c r="U2393" i="1"/>
  <c r="T1477" i="1"/>
  <c r="S1477" i="1"/>
  <c r="W2391" i="1"/>
  <c r="T2179" i="1"/>
  <c r="S2179" i="1"/>
  <c r="U1857" i="1"/>
  <c r="U2569" i="1"/>
  <c r="W1597" i="1"/>
  <c r="W2464" i="1"/>
  <c r="S1606" i="1"/>
  <c r="T1606" i="1"/>
  <c r="U1571" i="1"/>
  <c r="U1345" i="1"/>
  <c r="U1705" i="1"/>
  <c r="I2656" i="1"/>
  <c r="U1120" i="1"/>
  <c r="T850" i="1"/>
  <c r="S850" i="1"/>
  <c r="W2496" i="1"/>
  <c r="W1147" i="1"/>
  <c r="W846" i="1"/>
  <c r="W976" i="1"/>
  <c r="U2054" i="1"/>
  <c r="T1583" i="1"/>
  <c r="S1583" i="1"/>
  <c r="U1522" i="1"/>
  <c r="U2595" i="1"/>
  <c r="T1161" i="1"/>
  <c r="S1161" i="1"/>
  <c r="W2644" i="1"/>
  <c r="W2502" i="1"/>
  <c r="W1972" i="1"/>
  <c r="U2003" i="1"/>
  <c r="W2341" i="1"/>
  <c r="U935" i="1"/>
  <c r="U1986" i="1"/>
  <c r="T2573" i="1"/>
  <c r="S2573" i="1"/>
  <c r="U1116" i="1"/>
  <c r="U1209" i="1"/>
  <c r="W1021" i="1"/>
  <c r="U1767" i="1"/>
  <c r="U1500" i="1"/>
  <c r="U2108" i="1"/>
  <c r="W2406" i="1"/>
  <c r="W2268" i="1"/>
  <c r="W1825" i="1"/>
  <c r="W2633" i="1"/>
  <c r="T2698" i="1"/>
  <c r="S2698" i="1"/>
  <c r="T921" i="1"/>
  <c r="S921" i="1"/>
  <c r="AH1187" i="1"/>
  <c r="U2741" i="1"/>
  <c r="G1033" i="1"/>
  <c r="I2324" i="1"/>
  <c r="W1324" i="1"/>
  <c r="U2072" i="1"/>
  <c r="W1213" i="1"/>
  <c r="U1084" i="1"/>
  <c r="W1938" i="1"/>
  <c r="S1779" i="1"/>
  <c r="T1779" i="1"/>
  <c r="T2036" i="1"/>
  <c r="S2036" i="1"/>
  <c r="T1027" i="1"/>
  <c r="S1027" i="1"/>
  <c r="T1160" i="1"/>
  <c r="S1160" i="1"/>
  <c r="AF1835" i="1"/>
  <c r="AG1835" i="1"/>
  <c r="AF1535" i="1"/>
  <c r="AG1535" i="1"/>
  <c r="AG1876" i="1"/>
  <c r="AF1876" i="1"/>
  <c r="AF2201" i="1"/>
  <c r="AG2201" i="1"/>
  <c r="AH2313" i="1"/>
  <c r="AF1121" i="1"/>
  <c r="AG1121" i="1"/>
  <c r="AH989" i="1"/>
  <c r="G1197" i="1"/>
  <c r="I2655" i="1"/>
  <c r="G1237" i="1"/>
  <c r="E2091" i="1"/>
  <c r="F2091" i="1"/>
  <c r="I763" i="1"/>
  <c r="AJ902" i="1"/>
  <c r="U1766" i="1"/>
  <c r="U1376" i="1"/>
  <c r="W1397" i="1"/>
  <c r="I2228" i="1"/>
  <c r="S1917" i="1"/>
  <c r="T1917" i="1"/>
  <c r="W1201" i="1"/>
  <c r="U2246" i="1"/>
  <c r="U2041" i="1"/>
  <c r="I1098" i="1"/>
  <c r="G843" i="1"/>
  <c r="F1668" i="1"/>
  <c r="E1668" i="1"/>
  <c r="AH1645" i="1"/>
  <c r="AH2267" i="1"/>
  <c r="AH949" i="1"/>
  <c r="AG1681" i="1"/>
  <c r="AF1681" i="1"/>
  <c r="AF1058" i="1"/>
  <c r="AG1058" i="1"/>
  <c r="U2527" i="1"/>
  <c r="AG2052" i="1"/>
  <c r="AF2052" i="1"/>
  <c r="AH2072" i="1"/>
  <c r="AG1318" i="1"/>
  <c r="AF1318" i="1"/>
  <c r="AH2608" i="1"/>
  <c r="AH793" i="1"/>
  <c r="AF2092" i="1"/>
  <c r="AG2092" i="1"/>
  <c r="AF2628" i="1"/>
  <c r="AG2628" i="1"/>
  <c r="AG2476" i="1"/>
  <c r="AF2476" i="1"/>
  <c r="E1925" i="1"/>
  <c r="F1925" i="1"/>
  <c r="U1283" i="1"/>
  <c r="T2028" i="1"/>
  <c r="S2028" i="1"/>
  <c r="AF2129" i="1"/>
  <c r="AG2129" i="1"/>
  <c r="AH1098" i="1"/>
  <c r="AF2017" i="1"/>
  <c r="AG2017" i="1"/>
  <c r="AF2650" i="1"/>
  <c r="AG2650" i="1"/>
  <c r="T2287" i="1"/>
  <c r="S2287" i="1"/>
  <c r="I2039" i="1"/>
  <c r="W2162" i="1"/>
  <c r="AG1554" i="1"/>
  <c r="AF1554" i="1"/>
  <c r="AF1029" i="1"/>
  <c r="AG1029" i="1"/>
  <c r="AH954" i="1"/>
  <c r="AH1311" i="1"/>
  <c r="AH2632" i="1"/>
  <c r="AJ2631" i="1"/>
  <c r="AJ1005" i="1"/>
  <c r="AH827" i="1"/>
  <c r="AG1171" i="1"/>
  <c r="AF1171" i="1"/>
  <c r="AH1180" i="1"/>
  <c r="F2186" i="1"/>
  <c r="E2186" i="1"/>
  <c r="F2655" i="1"/>
  <c r="E2655" i="1"/>
  <c r="G1858" i="1"/>
  <c r="AJ1809" i="1"/>
  <c r="F2407" i="1"/>
  <c r="E2407" i="1"/>
  <c r="AJ1467" i="1"/>
  <c r="S2191" i="1"/>
  <c r="T2191" i="1"/>
  <c r="U911" i="1"/>
  <c r="S1661" i="1"/>
  <c r="T1661" i="1"/>
  <c r="U1774" i="1"/>
  <c r="AF1879" i="1"/>
  <c r="AG1879" i="1"/>
  <c r="AH2558" i="1"/>
  <c r="AJ1802" i="1"/>
  <c r="AG1673" i="1"/>
  <c r="AF1673" i="1"/>
  <c r="AH1791" i="1"/>
  <c r="AH916" i="1"/>
  <c r="AJ1662" i="1"/>
  <c r="AF2735" i="1"/>
  <c r="AG2735" i="1"/>
  <c r="AH2714" i="1"/>
  <c r="AH1776" i="1"/>
  <c r="W2331" i="1"/>
  <c r="U1467" i="1"/>
  <c r="T1456" i="1"/>
  <c r="S1456" i="1"/>
  <c r="I2537" i="1"/>
  <c r="AJ2539" i="1"/>
  <c r="AH1814" i="1"/>
  <c r="AH1380" i="1"/>
  <c r="AH1092" i="1"/>
  <c r="AJ2110" i="1"/>
  <c r="AH859" i="1"/>
  <c r="AH960" i="1"/>
  <c r="AF1411" i="1"/>
  <c r="AG1411" i="1"/>
  <c r="AH1552" i="1"/>
  <c r="W2204" i="1"/>
  <c r="AG764" i="1"/>
  <c r="AF764" i="1"/>
  <c r="AJ1188" i="1"/>
  <c r="U1940" i="1"/>
  <c r="U2714" i="1"/>
  <c r="W1107" i="1"/>
  <c r="T2436" i="1"/>
  <c r="S2436" i="1"/>
  <c r="W2497" i="1"/>
  <c r="U2405" i="1"/>
  <c r="S1123" i="1"/>
  <c r="T1123" i="1"/>
  <c r="W1268" i="1"/>
  <c r="G1680" i="1"/>
  <c r="I1235" i="1"/>
  <c r="AF1640" i="1"/>
  <c r="AG1640" i="1"/>
  <c r="AJ2293" i="1"/>
  <c r="AH1634" i="1"/>
  <c r="AH2377" i="1"/>
  <c r="AJ2622" i="1"/>
  <c r="AH1400" i="1"/>
  <c r="AG2423" i="1"/>
  <c r="AF2423" i="1"/>
  <c r="AF1519" i="1"/>
  <c r="AG1519" i="1"/>
  <c r="AH1081" i="1"/>
  <c r="AF1624" i="1"/>
  <c r="AG1624" i="1"/>
  <c r="AF1902" i="1"/>
  <c r="AG1902" i="1"/>
  <c r="AJ2537" i="1"/>
  <c r="AF1056" i="1"/>
  <c r="AG1056" i="1"/>
  <c r="AJ1644" i="1"/>
  <c r="W802" i="1"/>
  <c r="U2229" i="1"/>
  <c r="U1913" i="1"/>
  <c r="S1293" i="1"/>
  <c r="T1293" i="1"/>
  <c r="U1097" i="1"/>
  <c r="W782" i="1"/>
  <c r="W1974" i="1"/>
  <c r="W2460" i="1"/>
  <c r="W1670" i="1"/>
  <c r="W1310" i="1"/>
  <c r="U2719" i="1"/>
  <c r="W2122" i="1"/>
  <c r="W2319" i="1"/>
  <c r="AJ2272" i="1"/>
  <c r="AG1884" i="1"/>
  <c r="AF1884" i="1"/>
  <c r="AF1492" i="1"/>
  <c r="AG1492" i="1"/>
  <c r="AG1641" i="1"/>
  <c r="AF1641" i="1"/>
  <c r="AF1901" i="1"/>
  <c r="AG1901" i="1"/>
  <c r="S2536" i="1"/>
  <c r="T2536" i="1"/>
  <c r="AJ2142" i="1"/>
  <c r="AJ857" i="1"/>
  <c r="I1950" i="1"/>
  <c r="G2699" i="1"/>
  <c r="I1352" i="1"/>
  <c r="F2283" i="1"/>
  <c r="E2283" i="1"/>
  <c r="AH2560" i="1"/>
  <c r="W1762" i="1"/>
  <c r="U1816" i="1"/>
  <c r="U1137" i="1"/>
  <c r="W851" i="1"/>
  <c r="I1386" i="1"/>
  <c r="S1511" i="1"/>
  <c r="T1511" i="1"/>
  <c r="T1463" i="1"/>
  <c r="S1463" i="1"/>
  <c r="W1168" i="1"/>
  <c r="U1656" i="1"/>
  <c r="U2118" i="1"/>
  <c r="U2676" i="1"/>
  <c r="I2419" i="1"/>
  <c r="G1272" i="1"/>
  <c r="F2399" i="1"/>
  <c r="E2399" i="1"/>
  <c r="E2287" i="1"/>
  <c r="F2287" i="1"/>
  <c r="G2705" i="1"/>
  <c r="AJ1767" i="1"/>
  <c r="I1477" i="1"/>
  <c r="T2679" i="1"/>
  <c r="S2679" i="1"/>
  <c r="S2132" i="1"/>
  <c r="T2132" i="1"/>
  <c r="T2459" i="1"/>
  <c r="S2459" i="1"/>
  <c r="U1646" i="1"/>
  <c r="G946" i="1"/>
  <c r="T1301" i="1"/>
  <c r="S1301" i="1"/>
  <c r="I2492" i="1"/>
  <c r="G2505" i="1"/>
  <c r="AJ1554" i="1"/>
  <c r="AF2661" i="1"/>
  <c r="AG2661" i="1"/>
  <c r="AG2276" i="1"/>
  <c r="AF2276" i="1"/>
  <c r="AG954" i="1"/>
  <c r="AF954" i="1"/>
  <c r="AF2326" i="1"/>
  <c r="AG2326" i="1"/>
  <c r="AG2669" i="1"/>
  <c r="AF2669" i="1"/>
  <c r="AJ2632" i="1"/>
  <c r="AH2728" i="1"/>
  <c r="AG2631" i="1"/>
  <c r="AF2631" i="1"/>
  <c r="AG1905" i="1"/>
  <c r="AF1905" i="1"/>
  <c r="AH2296" i="1"/>
  <c r="AH2157" i="1"/>
  <c r="G2455" i="1"/>
  <c r="E862" i="1"/>
  <c r="F862" i="1"/>
  <c r="I1051" i="1"/>
  <c r="I2094" i="1"/>
  <c r="AJ1561" i="1"/>
  <c r="I1575" i="1"/>
  <c r="I2562" i="1"/>
  <c r="G1286" i="1"/>
  <c r="I2316" i="1"/>
  <c r="G762" i="1"/>
  <c r="W1826" i="1"/>
  <c r="I1929" i="1"/>
  <c r="T1669" i="1"/>
  <c r="S1669" i="1"/>
  <c r="U2475" i="1"/>
  <c r="U1200" i="1"/>
  <c r="T911" i="1"/>
  <c r="S911" i="1"/>
  <c r="S1302" i="1"/>
  <c r="T1302" i="1"/>
  <c r="W2235" i="1"/>
  <c r="T1683" i="1"/>
  <c r="S1683" i="1"/>
  <c r="W826" i="1"/>
  <c r="W2012" i="1"/>
  <c r="S1676" i="1"/>
  <c r="T1676" i="1"/>
  <c r="T1754" i="1"/>
  <c r="S1754" i="1"/>
  <c r="S2519" i="1"/>
  <c r="T2519" i="1"/>
  <c r="W2378" i="1"/>
  <c r="W964" i="1"/>
  <c r="S1286" i="1"/>
  <c r="T1286" i="1"/>
  <c r="S1804" i="1"/>
  <c r="T1804" i="1"/>
  <c r="T1033" i="1"/>
  <c r="S1033" i="1"/>
  <c r="T914" i="1"/>
  <c r="S914" i="1"/>
  <c r="T2435" i="1"/>
  <c r="S2435" i="1"/>
  <c r="S1796" i="1"/>
  <c r="T1796" i="1"/>
  <c r="S2408" i="1"/>
  <c r="T2408" i="1"/>
  <c r="U1620" i="1"/>
  <c r="U2632" i="1"/>
  <c r="W1371" i="1"/>
  <c r="T2014" i="1"/>
  <c r="S2014" i="1"/>
  <c r="W2099" i="1"/>
  <c r="U1594" i="1"/>
  <c r="W1282" i="1"/>
  <c r="AF2558" i="1"/>
  <c r="AG2558" i="1"/>
  <c r="U1603" i="1"/>
  <c r="T1835" i="1"/>
  <c r="S1835" i="1"/>
  <c r="W1759" i="1"/>
  <c r="U1806" i="1"/>
  <c r="U2238" i="1"/>
  <c r="W1126" i="1"/>
  <c r="I1617" i="1"/>
  <c r="G1627" i="1"/>
  <c r="T1560" i="1"/>
  <c r="S1560" i="1"/>
  <c r="I1949" i="1"/>
  <c r="I2469" i="1"/>
  <c r="U1013" i="1"/>
  <c r="U2201" i="1"/>
  <c r="T2295" i="1"/>
  <c r="S2295" i="1"/>
  <c r="S1695" i="1"/>
  <c r="T1695" i="1"/>
  <c r="W2643" i="1"/>
  <c r="U2532" i="1"/>
  <c r="U1078" i="1"/>
  <c r="W2675" i="1"/>
  <c r="U2539" i="1"/>
  <c r="U1414" i="1"/>
  <c r="U1348" i="1"/>
  <c r="W1958" i="1"/>
  <c r="U2362" i="1"/>
  <c r="S1340" i="1"/>
  <c r="T1340" i="1"/>
  <c r="U2434" i="1"/>
  <c r="U2626" i="1"/>
  <c r="W969" i="1"/>
  <c r="W1106" i="1"/>
  <c r="U2067" i="1"/>
  <c r="I2577" i="1"/>
  <c r="U2663" i="1"/>
  <c r="T1975" i="1"/>
  <c r="S1975" i="1"/>
  <c r="W1247" i="1"/>
  <c r="I2553" i="1"/>
  <c r="U1222" i="1"/>
  <c r="AJ798" i="1"/>
  <c r="AG950" i="1"/>
  <c r="AF950" i="1"/>
  <c r="AJ2518" i="1"/>
  <c r="AH829" i="1"/>
  <c r="AH1328" i="1"/>
  <c r="AH1980" i="1"/>
  <c r="AJ2374" i="1"/>
  <c r="AJ1740" i="1"/>
  <c r="AJ2436" i="1"/>
  <c r="E2260" i="1"/>
  <c r="F2260" i="1"/>
  <c r="AH1561" i="1"/>
  <c r="I1445" i="1"/>
  <c r="U1953" i="1"/>
  <c r="U1775" i="1"/>
  <c r="I1249" i="1"/>
  <c r="U978" i="1"/>
  <c r="U1088" i="1"/>
  <c r="U1906" i="1"/>
  <c r="W2095" i="1"/>
  <c r="W1010" i="1"/>
  <c r="U1810" i="1"/>
  <c r="U1527" i="1"/>
  <c r="W1935" i="1"/>
  <c r="U2372" i="1"/>
  <c r="W1319" i="1"/>
  <c r="T1185" i="1"/>
  <c r="S1185" i="1"/>
  <c r="U2324" i="1"/>
  <c r="W934" i="1"/>
  <c r="U2350" i="1"/>
  <c r="U2567" i="1"/>
  <c r="U2723" i="1"/>
  <c r="W2423" i="1"/>
  <c r="U1142" i="1"/>
  <c r="U2397" i="1"/>
  <c r="W2243" i="1"/>
  <c r="E768" i="1"/>
  <c r="F768" i="1"/>
  <c r="AJ1100" i="1"/>
  <c r="AJ1910" i="1"/>
  <c r="AH2093" i="1"/>
  <c r="AJ1782" i="1"/>
  <c r="AH852" i="1"/>
  <c r="AG1138" i="1"/>
  <c r="AF1138" i="1"/>
  <c r="AJ2265" i="1"/>
  <c r="AJ2112" i="1"/>
  <c r="AG2012" i="1"/>
  <c r="AF2012" i="1"/>
  <c r="AH1294" i="1"/>
  <c r="AJ1339" i="1"/>
  <c r="AG1141" i="1"/>
  <c r="AF1141" i="1"/>
  <c r="AJ2433" i="1"/>
  <c r="AJ2098" i="1"/>
  <c r="AH880" i="1"/>
  <c r="AH2761" i="1"/>
  <c r="AJ963" i="1"/>
  <c r="AJ2687" i="1"/>
  <c r="AJ2349" i="1"/>
  <c r="AG1976" i="1"/>
  <c r="AF1976" i="1"/>
  <c r="AH1181" i="1"/>
  <c r="AJ1112" i="1"/>
  <c r="AG2604" i="1"/>
  <c r="AF2604" i="1"/>
  <c r="AJ1781" i="1"/>
  <c r="AJ2463" i="1"/>
  <c r="AJ779" i="1"/>
  <c r="AH2611" i="1"/>
  <c r="AJ2077" i="1"/>
  <c r="F1546" i="1"/>
  <c r="E1546" i="1"/>
  <c r="G1883" i="1"/>
  <c r="I924" i="1"/>
  <c r="I2381" i="1"/>
  <c r="AJ1194" i="1"/>
  <c r="AJ2005" i="1"/>
  <c r="I1706" i="1"/>
  <c r="I2675" i="1"/>
  <c r="E2083" i="1"/>
  <c r="F2083" i="1"/>
  <c r="U1568" i="1"/>
  <c r="G2098" i="1"/>
  <c r="U1377" i="1"/>
  <c r="W2118" i="1"/>
  <c r="W2340" i="1"/>
  <c r="U2047" i="1"/>
  <c r="W2683" i="1"/>
  <c r="S2510" i="1"/>
  <c r="T2510" i="1"/>
  <c r="W1353" i="1"/>
  <c r="W798" i="1"/>
  <c r="U2216" i="1"/>
  <c r="W1990" i="1"/>
  <c r="W2420" i="1"/>
  <c r="W1433" i="1"/>
  <c r="U2747" i="1"/>
  <c r="U2199" i="1"/>
  <c r="U2684" i="1"/>
  <c r="W1809" i="1"/>
  <c r="W1025" i="1"/>
  <c r="U1907" i="1"/>
  <c r="U1394" i="1"/>
  <c r="W2694" i="1"/>
  <c r="U2182" i="1"/>
  <c r="W1610" i="1"/>
  <c r="W1983" i="1"/>
  <c r="I1809" i="1"/>
  <c r="T2596" i="1"/>
  <c r="S2596" i="1"/>
  <c r="T1552" i="1"/>
  <c r="S1552" i="1"/>
  <c r="AJ2234" i="1"/>
  <c r="AH1880" i="1"/>
  <c r="AH2501" i="1"/>
  <c r="AJ1948" i="1"/>
  <c r="AH818" i="1"/>
  <c r="AF1909" i="1"/>
  <c r="AG1909" i="1"/>
  <c r="AJ892" i="1"/>
  <c r="AH1996" i="1"/>
  <c r="AH1474" i="1"/>
  <c r="AJ2484" i="1"/>
  <c r="AH1837" i="1"/>
  <c r="AJ2674" i="1"/>
  <c r="AH2724" i="1"/>
  <c r="AJ945" i="1"/>
  <c r="AH2587" i="1"/>
  <c r="G2323" i="1"/>
  <c r="E811" i="1"/>
  <c r="F811" i="1"/>
  <c r="W1029" i="1"/>
  <c r="U993" i="1"/>
  <c r="T777" i="1"/>
  <c r="S777" i="1"/>
  <c r="U1297" i="1"/>
  <c r="T2504" i="1"/>
  <c r="S2504" i="1"/>
  <c r="W2069" i="1"/>
  <c r="T2419" i="1"/>
  <c r="S2419" i="1"/>
  <c r="S1942" i="1"/>
  <c r="T1942" i="1"/>
  <c r="S1556" i="1"/>
  <c r="T1556" i="1"/>
  <c r="U1890" i="1"/>
  <c r="T2253" i="1"/>
  <c r="S2253" i="1"/>
  <c r="T1332" i="1"/>
  <c r="S1332" i="1"/>
  <c r="S1746" i="1"/>
  <c r="T1746" i="1"/>
  <c r="U1682" i="1"/>
  <c r="W1887" i="1"/>
  <c r="U2410" i="1"/>
  <c r="W1100" i="1"/>
  <c r="T1582" i="1"/>
  <c r="S1582" i="1"/>
  <c r="S1999" i="1"/>
  <c r="T1999" i="1"/>
  <c r="T2244" i="1"/>
  <c r="S2244" i="1"/>
  <c r="T1309" i="1"/>
  <c r="S1309" i="1"/>
  <c r="I1417" i="1"/>
  <c r="W918" i="1"/>
  <c r="U1151" i="1"/>
  <c r="W2175" i="1"/>
  <c r="U1086" i="1"/>
  <c r="I1512" i="1"/>
  <c r="U2103" i="1"/>
  <c r="S1586" i="1"/>
  <c r="T1586" i="1"/>
  <c r="T2323" i="1"/>
  <c r="S2323" i="1"/>
  <c r="I1046" i="1"/>
  <c r="E2646" i="1"/>
  <c r="F2646" i="1"/>
  <c r="F2365" i="1"/>
  <c r="E2365" i="1"/>
  <c r="AH1904" i="1"/>
  <c r="AJ1729" i="1"/>
  <c r="AH1212" i="1"/>
  <c r="AH803" i="1"/>
  <c r="AH1830" i="1"/>
  <c r="AH2352" i="1"/>
  <c r="T1775" i="1"/>
  <c r="S1775" i="1"/>
  <c r="S1260" i="1"/>
  <c r="T1260" i="1"/>
  <c r="W1764" i="1"/>
  <c r="U1010" i="1"/>
  <c r="U2018" i="1"/>
  <c r="T1527" i="1"/>
  <c r="S1527" i="1"/>
  <c r="U1935" i="1"/>
  <c r="S2372" i="1"/>
  <c r="T2372" i="1"/>
  <c r="S1130" i="1"/>
  <c r="T1130" i="1"/>
  <c r="U1185" i="1"/>
  <c r="U2699" i="1"/>
  <c r="W2324" i="1"/>
  <c r="U934" i="1"/>
  <c r="T1154" i="1"/>
  <c r="S1154" i="1"/>
  <c r="W2350" i="1"/>
  <c r="T2567" i="1"/>
  <c r="S2567" i="1"/>
  <c r="U1489" i="1"/>
  <c r="S2723" i="1"/>
  <c r="T2723" i="1"/>
  <c r="U2423" i="1"/>
  <c r="S1142" i="1"/>
  <c r="T1142" i="1"/>
  <c r="U2686" i="1"/>
  <c r="W1275" i="1"/>
  <c r="W2397" i="1"/>
  <c r="W2317" i="1"/>
  <c r="G1129" i="1"/>
  <c r="U2243" i="1"/>
  <c r="G1096" i="1"/>
  <c r="AH1910" i="1"/>
  <c r="AH1646" i="1"/>
  <c r="AJ852" i="1"/>
  <c r="AJ2673" i="1"/>
  <c r="AH2265" i="1"/>
  <c r="AJ2012" i="1"/>
  <c r="AH2315" i="1"/>
  <c r="AH2433" i="1"/>
  <c r="AJ880" i="1"/>
  <c r="AH963" i="1"/>
  <c r="AH995" i="1"/>
  <c r="AH1976" i="1"/>
  <c r="AF1181" i="1"/>
  <c r="AG1181" i="1"/>
  <c r="AG1112" i="1"/>
  <c r="AF1112" i="1"/>
  <c r="AF1781" i="1"/>
  <c r="AG1781" i="1"/>
  <c r="AF779" i="1"/>
  <c r="AG779" i="1"/>
  <c r="AF2077" i="1"/>
  <c r="AG2077" i="1"/>
  <c r="I1546" i="1"/>
  <c r="G2381" i="1"/>
  <c r="W1231" i="1"/>
  <c r="W1483" i="1"/>
  <c r="W1559" i="1"/>
  <c r="G1290" i="1"/>
  <c r="W1814" i="1"/>
  <c r="I868" i="1"/>
  <c r="W1906" i="1"/>
  <c r="T1764" i="1"/>
  <c r="S1764" i="1"/>
  <c r="T1010" i="1"/>
  <c r="S1010" i="1"/>
  <c r="S1810" i="1"/>
  <c r="T1810" i="1"/>
  <c r="W1527" i="1"/>
  <c r="T1935" i="1"/>
  <c r="S1935" i="1"/>
  <c r="W1130" i="1"/>
  <c r="W1185" i="1"/>
  <c r="W2699" i="1"/>
  <c r="S934" i="1"/>
  <c r="T934" i="1"/>
  <c r="T2350" i="1"/>
  <c r="S2350" i="1"/>
  <c r="S1489" i="1"/>
  <c r="T1489" i="1"/>
  <c r="T1271" i="1"/>
  <c r="S1271" i="1"/>
  <c r="U1275" i="1"/>
  <c r="F1104" i="1"/>
  <c r="E1104" i="1"/>
  <c r="AF2047" i="1"/>
  <c r="AG2047" i="1"/>
  <c r="AF1910" i="1"/>
  <c r="AG1910" i="1"/>
  <c r="AG1646" i="1"/>
  <c r="AF1646" i="1"/>
  <c r="AG1782" i="1"/>
  <c r="AF1782" i="1"/>
  <c r="AH1138" i="1"/>
  <c r="AH2466" i="1"/>
  <c r="AF2112" i="1"/>
  <c r="AG2112" i="1"/>
  <c r="AG1339" i="1"/>
  <c r="AF1339" i="1"/>
  <c r="AF880" i="1"/>
  <c r="AG880" i="1"/>
  <c r="AF1564" i="1"/>
  <c r="AG1564" i="1"/>
  <c r="I974" i="1"/>
  <c r="G2709" i="1"/>
  <c r="G1375" i="1"/>
  <c r="G2311" i="1"/>
  <c r="G850" i="1"/>
  <c r="F2541" i="1"/>
  <c r="E2541" i="1"/>
  <c r="I2398" i="1"/>
  <c r="AH1578" i="1"/>
  <c r="I1059" i="1"/>
  <c r="G1465" i="1"/>
  <c r="I2214" i="1"/>
  <c r="AJ2027" i="1"/>
  <c r="I2002" i="1"/>
  <c r="E2582" i="1"/>
  <c r="F2582" i="1"/>
  <c r="U1251" i="1"/>
  <c r="U2138" i="1"/>
  <c r="U1190" i="1"/>
  <c r="U2076" i="1"/>
  <c r="I2172" i="1"/>
  <c r="U1623" i="1"/>
  <c r="S1243" i="1"/>
  <c r="T1243" i="1"/>
  <c r="T1521" i="1"/>
  <c r="S1521" i="1"/>
  <c r="F1934" i="1"/>
  <c r="E1934" i="1"/>
  <c r="E1296" i="1"/>
  <c r="F1296" i="1"/>
  <c r="E1344" i="1"/>
  <c r="F1344" i="1"/>
  <c r="I932" i="1"/>
  <c r="AH2234" i="1"/>
  <c r="AG2144" i="1"/>
  <c r="AF2144" i="1"/>
  <c r="AJ1845" i="1"/>
  <c r="AG2501" i="1"/>
  <c r="AF2501" i="1"/>
  <c r="AH1948" i="1"/>
  <c r="AF818" i="1"/>
  <c r="AG818" i="1"/>
  <c r="AJ1909" i="1"/>
  <c r="AF892" i="1"/>
  <c r="AG892" i="1"/>
  <c r="AF2011" i="1"/>
  <c r="AG2011" i="1"/>
  <c r="AG1996" i="1"/>
  <c r="AF1996" i="1"/>
  <c r="AG869" i="1"/>
  <c r="AF869" i="1"/>
  <c r="AG1474" i="1"/>
  <c r="AF1474" i="1"/>
  <c r="AF2484" i="1"/>
  <c r="AG2484" i="1"/>
  <c r="AH1362" i="1"/>
  <c r="AH2752" i="1"/>
  <c r="AJ788" i="1"/>
  <c r="AF2724" i="1"/>
  <c r="AG2724" i="1"/>
  <c r="AH1305" i="1"/>
  <c r="AF1206" i="1"/>
  <c r="AG1206" i="1"/>
  <c r="AF2587" i="1"/>
  <c r="AG2587" i="1"/>
  <c r="I2323" i="1"/>
  <c r="I811" i="1"/>
  <c r="U2276" i="1"/>
  <c r="W2564" i="1"/>
  <c r="G1712" i="1"/>
  <c r="W2651" i="1"/>
  <c r="T2175" i="1"/>
  <c r="S2175" i="1"/>
  <c r="G2519" i="1"/>
  <c r="W2605" i="1"/>
  <c r="S1647" i="1"/>
  <c r="T1647" i="1"/>
  <c r="U1224" i="1"/>
  <c r="U1231" i="1"/>
  <c r="U1559" i="1"/>
  <c r="G2078" i="1"/>
  <c r="U1938" i="1"/>
  <c r="AJ1442" i="1"/>
  <c r="U1713" i="1"/>
  <c r="G1577" i="1"/>
  <c r="W1980" i="1"/>
  <c r="U1170" i="1"/>
  <c r="U2094" i="1"/>
  <c r="S2027" i="1"/>
  <c r="T2027" i="1"/>
  <c r="U2286" i="1"/>
  <c r="W2298" i="1"/>
  <c r="W2750" i="1"/>
  <c r="W2036" i="1"/>
  <c r="U1027" i="1"/>
  <c r="W1240" i="1"/>
  <c r="U1160" i="1"/>
  <c r="S1932" i="1"/>
  <c r="T1932" i="1"/>
  <c r="W1920" i="1"/>
  <c r="W2470" i="1"/>
  <c r="S1701" i="1"/>
  <c r="T1701" i="1"/>
  <c r="T1060" i="1"/>
  <c r="S1060" i="1"/>
  <c r="W2053" i="1"/>
  <c r="U900" i="1"/>
  <c r="U1387" i="1"/>
  <c r="G2051" i="1"/>
  <c r="U2164" i="1"/>
  <c r="U1434" i="1"/>
  <c r="G2654" i="1"/>
  <c r="U1053" i="1"/>
  <c r="AJ1963" i="1"/>
  <c r="S1899" i="1"/>
  <c r="T1899" i="1"/>
  <c r="W1593" i="1"/>
  <c r="I908" i="1"/>
  <c r="W1869" i="1"/>
  <c r="U773" i="1"/>
  <c r="U2687" i="1"/>
  <c r="W1598" i="1"/>
  <c r="I2351" i="1"/>
  <c r="AH1734" i="1"/>
  <c r="AJ1931" i="1"/>
  <c r="AJ1379" i="1"/>
  <c r="AJ2736" i="1"/>
  <c r="AJ2468" i="1"/>
  <c r="AG1865" i="1"/>
  <c r="AF1865" i="1"/>
  <c r="AJ2596" i="1"/>
  <c r="AJ1357" i="1"/>
  <c r="AH1296" i="1"/>
  <c r="AJ1525" i="1"/>
  <c r="AH1835" i="1"/>
  <c r="AH1535" i="1"/>
  <c r="AH1876" i="1"/>
  <c r="AJ2510" i="1"/>
  <c r="AJ2552" i="1"/>
  <c r="AJ2201" i="1"/>
  <c r="AJ1921" i="1"/>
  <c r="AJ2516" i="1"/>
  <c r="AJ937" i="1"/>
  <c r="AH1696" i="1"/>
  <c r="AJ2032" i="1"/>
  <c r="AJ1197" i="1"/>
  <c r="AJ1712" i="1"/>
  <c r="AJ2313" i="1"/>
  <c r="AJ1805" i="1"/>
  <c r="AJ1121" i="1"/>
  <c r="AJ2280" i="1"/>
  <c r="AH1969" i="1"/>
  <c r="AJ1377" i="1"/>
  <c r="AJ989" i="1"/>
  <c r="E2730" i="1"/>
  <c r="F2730" i="1"/>
  <c r="I2628" i="1"/>
  <c r="I1995" i="1"/>
  <c r="G956" i="1"/>
  <c r="I2311" i="1"/>
  <c r="I850" i="1"/>
  <c r="I2541" i="1"/>
  <c r="G2398" i="1"/>
  <c r="F2527" i="1"/>
  <c r="E2527" i="1"/>
  <c r="AJ1578" i="1"/>
  <c r="G1059" i="1"/>
  <c r="I1465" i="1"/>
  <c r="G2214" i="1"/>
  <c r="AH1451" i="1"/>
  <c r="G1952" i="1"/>
  <c r="G1821" i="1"/>
  <c r="G823" i="1"/>
  <c r="AH2027" i="1"/>
  <c r="G2002" i="1"/>
  <c r="I2582" i="1"/>
  <c r="G1921" i="1"/>
  <c r="W2671" i="1"/>
  <c r="W2402" i="1"/>
  <c r="G2473" i="1"/>
  <c r="W1327" i="1"/>
  <c r="I1852" i="1"/>
  <c r="G1767" i="1"/>
  <c r="U1330" i="1"/>
  <c r="W1674" i="1"/>
  <c r="W1376" i="1"/>
  <c r="T1396" i="1"/>
  <c r="S1396" i="1"/>
  <c r="W1541" i="1"/>
  <c r="U1215" i="1"/>
  <c r="U1462" i="1"/>
  <c r="T1788" i="1"/>
  <c r="S1788" i="1"/>
  <c r="U2491" i="1"/>
  <c r="W1450" i="1"/>
  <c r="W2394" i="1"/>
  <c r="W1176" i="1"/>
  <c r="S2594" i="1"/>
  <c r="T2594" i="1"/>
  <c r="T1325" i="1"/>
  <c r="S1325" i="1"/>
  <c r="U1584" i="1"/>
  <c r="U1866" i="1"/>
  <c r="U1963" i="1"/>
  <c r="W1059" i="1"/>
  <c r="U1278" i="1"/>
  <c r="W1521" i="1"/>
  <c r="U2745" i="1"/>
  <c r="W1644" i="1"/>
  <c r="G2630" i="1"/>
  <c r="U1917" i="1"/>
  <c r="I1000" i="1"/>
  <c r="U1239" i="1"/>
  <c r="W1822" i="1"/>
  <c r="U810" i="1"/>
  <c r="AG1566" i="1"/>
  <c r="AF1566" i="1"/>
  <c r="AG1214" i="1"/>
  <c r="AF1214" i="1"/>
  <c r="AH2179" i="1"/>
  <c r="AH1376" i="1"/>
  <c r="AF2348" i="1"/>
  <c r="AG2348" i="1"/>
  <c r="AJ1129" i="1"/>
  <c r="AH1838" i="1"/>
  <c r="AG1250" i="1"/>
  <c r="AF1250" i="1"/>
  <c r="AH1338" i="1"/>
  <c r="AJ1817" i="1"/>
  <c r="AH2530" i="1"/>
  <c r="AF2167" i="1"/>
  <c r="AG2167" i="1"/>
  <c r="AF2266" i="1"/>
  <c r="AG2266" i="1"/>
  <c r="W2598" i="1"/>
  <c r="I1271" i="1"/>
  <c r="U1308" i="1"/>
  <c r="S2276" i="1"/>
  <c r="T2276" i="1"/>
  <c r="S1265" i="1"/>
  <c r="T1265" i="1"/>
  <c r="T2582" i="1"/>
  <c r="S2582" i="1"/>
  <c r="U1512" i="1"/>
  <c r="S1721" i="1"/>
  <c r="T1721" i="1"/>
  <c r="U1306" i="1"/>
  <c r="U1486" i="1"/>
  <c r="S1939" i="1"/>
  <c r="T1939" i="1"/>
  <c r="U2651" i="1"/>
  <c r="S2048" i="1"/>
  <c r="T2048" i="1"/>
  <c r="S992" i="1"/>
  <c r="T992" i="1"/>
  <c r="T1673" i="1"/>
  <c r="S1673" i="1"/>
  <c r="U877" i="1"/>
  <c r="W2021" i="1"/>
  <c r="U1865" i="1"/>
  <c r="W1596" i="1"/>
  <c r="U1843" i="1"/>
  <c r="W2334" i="1"/>
  <c r="S2665" i="1"/>
  <c r="T2665" i="1"/>
  <c r="W2581" i="1"/>
  <c r="W2724" i="1"/>
  <c r="S1068" i="1"/>
  <c r="T1068" i="1"/>
  <c r="W1513" i="1"/>
  <c r="S1205" i="1"/>
  <c r="T1205" i="1"/>
  <c r="S1498" i="1"/>
  <c r="T1498" i="1"/>
  <c r="U2304" i="1"/>
  <c r="W2593" i="1"/>
  <c r="T1406" i="1"/>
  <c r="S1406" i="1"/>
  <c r="T2085" i="1"/>
  <c r="S2085" i="1"/>
  <c r="I2153" i="1"/>
  <c r="T1231" i="1"/>
  <c r="S1231" i="1"/>
  <c r="T1559" i="1"/>
  <c r="S1559" i="1"/>
  <c r="I2222" i="1"/>
  <c r="W1082" i="1"/>
  <c r="S1422" i="1"/>
  <c r="T1422" i="1"/>
  <c r="U2534" i="1"/>
  <c r="W2627" i="1"/>
  <c r="G1287" i="1"/>
  <c r="U1980" i="1"/>
  <c r="W1458" i="1"/>
  <c r="W1170" i="1"/>
  <c r="S2094" i="1"/>
  <c r="T2094" i="1"/>
  <c r="W2027" i="1"/>
  <c r="S2106" i="1"/>
  <c r="T2106" i="1"/>
  <c r="W2286" i="1"/>
  <c r="T2298" i="1"/>
  <c r="S2298" i="1"/>
  <c r="T2750" i="1"/>
  <c r="S2750" i="1"/>
  <c r="U1779" i="1"/>
  <c r="U2036" i="1"/>
  <c r="W1027" i="1"/>
  <c r="T2154" i="1"/>
  <c r="S2154" i="1"/>
  <c r="U1240" i="1"/>
  <c r="W1160" i="1"/>
  <c r="U1932" i="1"/>
  <c r="T1870" i="1"/>
  <c r="S1870" i="1"/>
  <c r="U1920" i="1"/>
  <c r="T2470" i="1"/>
  <c r="S2470" i="1"/>
  <c r="W1701" i="1"/>
  <c r="U936" i="1"/>
  <c r="U1060" i="1"/>
  <c r="U2053" i="1"/>
  <c r="W900" i="1"/>
  <c r="T2424" i="1"/>
  <c r="S2424" i="1"/>
  <c r="W1387" i="1"/>
  <c r="G1419" i="1"/>
  <c r="S2164" i="1"/>
  <c r="T2164" i="1"/>
  <c r="U1717" i="1"/>
  <c r="W1828" i="1"/>
  <c r="I963" i="1"/>
  <c r="U1899" i="1"/>
  <c r="AH2073" i="1"/>
  <c r="U1363" i="1"/>
  <c r="T2687" i="1"/>
  <c r="S2687" i="1"/>
  <c r="U1598" i="1"/>
  <c r="I1851" i="1"/>
  <c r="AJ1303" i="1"/>
  <c r="G1104" i="1"/>
  <c r="E861" i="1"/>
  <c r="F861" i="1"/>
  <c r="F1194" i="1"/>
  <c r="E1194" i="1"/>
  <c r="AH863" i="1"/>
  <c r="AG1734" i="1"/>
  <c r="AF1734" i="1"/>
  <c r="AH1931" i="1"/>
  <c r="AH1379" i="1"/>
  <c r="AH2553" i="1"/>
  <c r="AH2736" i="1"/>
  <c r="AG2468" i="1"/>
  <c r="AF2468" i="1"/>
  <c r="AJ1865" i="1"/>
  <c r="AF2321" i="1"/>
  <c r="AG2321" i="1"/>
  <c r="AG2596" i="1"/>
  <c r="AF2596" i="1"/>
  <c r="AH1357" i="1"/>
  <c r="AG1296" i="1"/>
  <c r="AF1296" i="1"/>
  <c r="AH1525" i="1"/>
  <c r="AJ2629" i="1"/>
  <c r="AJ1835" i="1"/>
  <c r="AJ1535" i="1"/>
  <c r="AJ1876" i="1"/>
  <c r="AH2510" i="1"/>
  <c r="AH2552" i="1"/>
  <c r="AH2201" i="1"/>
  <c r="AH1921" i="1"/>
  <c r="AF2516" i="1"/>
  <c r="AG2516" i="1"/>
  <c r="AJ1807" i="1"/>
  <c r="AH937" i="1"/>
  <c r="AJ1696" i="1"/>
  <c r="AF2032" i="1"/>
  <c r="AG2032" i="1"/>
  <c r="AH1197" i="1"/>
  <c r="AH1712" i="1"/>
  <c r="AG2313" i="1"/>
  <c r="AF2313" i="1"/>
  <c r="AF1805" i="1"/>
  <c r="AG1805" i="1"/>
  <c r="AH1121" i="1"/>
  <c r="AF2280" i="1"/>
  <c r="AG2280" i="1"/>
  <c r="AJ1969" i="1"/>
  <c r="AG1377" i="1"/>
  <c r="AF1377" i="1"/>
  <c r="AG989" i="1"/>
  <c r="AF989" i="1"/>
  <c r="I2730" i="1"/>
  <c r="G2628" i="1"/>
  <c r="F1995" i="1"/>
  <c r="E1995" i="1"/>
  <c r="I956" i="1"/>
  <c r="AF1175" i="1"/>
  <c r="AG1175" i="1"/>
  <c r="E1859" i="1"/>
  <c r="F1859" i="1"/>
  <c r="G2223" i="1"/>
  <c r="I2012" i="1"/>
  <c r="AH1564" i="1"/>
  <c r="E974" i="1"/>
  <c r="F974" i="1"/>
  <c r="F2709" i="1"/>
  <c r="E2709" i="1"/>
  <c r="I1375" i="1"/>
  <c r="F2311" i="1"/>
  <c r="E2311" i="1"/>
  <c r="E850" i="1"/>
  <c r="F850" i="1"/>
  <c r="G2541" i="1"/>
  <c r="F2398" i="1"/>
  <c r="E2398" i="1"/>
  <c r="G1907" i="1"/>
  <c r="G2527" i="1"/>
  <c r="F849" i="1"/>
  <c r="E849" i="1"/>
  <c r="G2152" i="1"/>
  <c r="AJ849" i="1"/>
  <c r="I2091" i="1"/>
  <c r="I877" i="1"/>
  <c r="I1717" i="1"/>
  <c r="AG1578" i="1"/>
  <c r="AF1578" i="1"/>
  <c r="F1059" i="1"/>
  <c r="E1059" i="1"/>
  <c r="E1465" i="1"/>
  <c r="F1465" i="1"/>
  <c r="F2214" i="1"/>
  <c r="E2214" i="1"/>
  <c r="AF1451" i="1"/>
  <c r="AG1451" i="1"/>
  <c r="E1952" i="1"/>
  <c r="F1952" i="1"/>
  <c r="E1821" i="1"/>
  <c r="F1821" i="1"/>
  <c r="E823" i="1"/>
  <c r="F823" i="1"/>
  <c r="AG2027" i="1"/>
  <c r="AF2027" i="1"/>
  <c r="E2002" i="1"/>
  <c r="F2002" i="1"/>
  <c r="G2582" i="1"/>
  <c r="E1921" i="1"/>
  <c r="F1921" i="1"/>
  <c r="G1937" i="1"/>
  <c r="U1734" i="1"/>
  <c r="I1452" i="1"/>
  <c r="U968" i="1"/>
  <c r="S1327" i="1"/>
  <c r="T1327" i="1"/>
  <c r="I2605" i="1"/>
  <c r="G1784" i="1"/>
  <c r="W1383" i="1"/>
  <c r="T824" i="1"/>
  <c r="S824" i="1"/>
  <c r="W1713" i="1"/>
  <c r="S1376" i="1"/>
  <c r="T1376" i="1"/>
  <c r="U1396" i="1"/>
  <c r="S2591" i="1"/>
  <c r="T2591" i="1"/>
  <c r="U1541" i="1"/>
  <c r="T1215" i="1"/>
  <c r="S1215" i="1"/>
  <c r="W1462" i="1"/>
  <c r="U2756" i="1"/>
  <c r="W1788" i="1"/>
  <c r="W2491" i="1"/>
  <c r="W1542" i="1"/>
  <c r="U1450" i="1"/>
  <c r="U2394" i="1"/>
  <c r="S1024" i="1"/>
  <c r="T1024" i="1"/>
  <c r="U1176" i="1"/>
  <c r="U2594" i="1"/>
  <c r="W2571" i="1"/>
  <c r="W1325" i="1"/>
  <c r="W1584" i="1"/>
  <c r="S1395" i="1"/>
  <c r="T1395" i="1"/>
  <c r="S1866" i="1"/>
  <c r="T1866" i="1"/>
  <c r="W1963" i="1"/>
  <c r="T2306" i="1"/>
  <c r="S2306" i="1"/>
  <c r="U1059" i="1"/>
  <c r="U2692" i="1"/>
  <c r="W1278" i="1"/>
  <c r="W2718" i="1"/>
  <c r="T1623" i="1"/>
  <c r="S1623" i="1"/>
  <c r="AH1247" i="1"/>
  <c r="W2446" i="1"/>
  <c r="G1276" i="1"/>
  <c r="U1521" i="1"/>
  <c r="W2745" i="1"/>
  <c r="AJ1784" i="1"/>
  <c r="U1644" i="1"/>
  <c r="W1917" i="1"/>
  <c r="W773" i="1"/>
  <c r="U1822" i="1"/>
  <c r="S810" i="1"/>
  <c r="T810" i="1"/>
  <c r="G1728" i="1"/>
  <c r="G2034" i="1"/>
  <c r="F2573" i="1"/>
  <c r="E2573" i="1"/>
  <c r="AJ1566" i="1"/>
  <c r="AG844" i="1"/>
  <c r="AF844" i="1"/>
  <c r="AH1214" i="1"/>
  <c r="AG2179" i="1"/>
  <c r="AF2179" i="1"/>
  <c r="AJ1376" i="1"/>
  <c r="AF1412" i="1"/>
  <c r="AG1412" i="1"/>
  <c r="AH2348" i="1"/>
  <c r="AG1129" i="1"/>
  <c r="AF1129" i="1"/>
  <c r="AJ1838" i="1"/>
  <c r="AH1820" i="1"/>
  <c r="AJ1250" i="1"/>
  <c r="AJ1338" i="1"/>
  <c r="AH1508" i="1"/>
  <c r="AH1817" i="1"/>
  <c r="AH969" i="1"/>
  <c r="AJ2530" i="1"/>
  <c r="AJ2167" i="1"/>
  <c r="AH2679" i="1"/>
  <c r="AF826" i="1"/>
  <c r="AG826" i="1"/>
  <c r="AG2613" i="1"/>
  <c r="AF2613" i="1"/>
  <c r="AH2266" i="1"/>
  <c r="AJ1527" i="1"/>
  <c r="AF833" i="1"/>
  <c r="AG833" i="1"/>
  <c r="AH1509" i="1"/>
  <c r="AG1364" i="1"/>
  <c r="AF1364" i="1"/>
  <c r="AH967" i="1"/>
  <c r="AH876" i="1"/>
  <c r="AH2725" i="1"/>
  <c r="AG1019" i="1"/>
  <c r="AF1019" i="1"/>
  <c r="AJ1787" i="1"/>
  <c r="AH2597" i="1"/>
  <c r="AJ2094" i="1"/>
  <c r="AH1587" i="1"/>
  <c r="AJ2279" i="1"/>
  <c r="AH2693" i="1"/>
  <c r="I1480" i="1"/>
  <c r="G2581" i="1"/>
  <c r="I2291" i="1"/>
  <c r="W1251" i="1"/>
  <c r="U1201" i="1"/>
  <c r="I938" i="1"/>
  <c r="U1574" i="1"/>
  <c r="U1148" i="1"/>
  <c r="U1485" i="1"/>
  <c r="U1544" i="1"/>
  <c r="W2246" i="1"/>
  <c r="W1690" i="1"/>
  <c r="U2065" i="1"/>
  <c r="W2151" i="1"/>
  <c r="W2642" i="1"/>
  <c r="U1855" i="1"/>
  <c r="U897" i="1"/>
  <c r="W1555" i="1"/>
  <c r="W2195" i="1"/>
  <c r="W2041" i="1"/>
  <c r="W2187" i="1"/>
  <c r="U2412" i="1"/>
  <c r="W2220" i="1"/>
  <c r="W1959" i="1"/>
  <c r="S2327" i="1"/>
  <c r="T2327" i="1"/>
  <c r="W2252" i="1"/>
  <c r="W2326" i="1"/>
  <c r="U1269" i="1"/>
  <c r="U792" i="1"/>
  <c r="W2484" i="1"/>
  <c r="U2583" i="1"/>
  <c r="U766" i="1"/>
  <c r="W1854" i="1"/>
  <c r="S1459" i="1"/>
  <c r="T1459" i="1"/>
  <c r="I1713" i="1"/>
  <c r="W2635" i="1"/>
  <c r="U2387" i="1"/>
  <c r="U2085" i="1"/>
  <c r="G1703" i="1"/>
  <c r="U2721" i="1"/>
  <c r="I1004" i="1"/>
  <c r="W1448" i="1"/>
  <c r="W1401" i="1"/>
  <c r="W2757" i="1"/>
  <c r="T1493" i="1"/>
  <c r="S1493" i="1"/>
  <c r="E843" i="1"/>
  <c r="F843" i="1"/>
  <c r="G890" i="1"/>
  <c r="I1579" i="1"/>
  <c r="G1668" i="1"/>
  <c r="AG1057" i="1"/>
  <c r="AF1057" i="1"/>
  <c r="AJ1645" i="1"/>
  <c r="AJ1638" i="1"/>
  <c r="AG1600" i="1"/>
  <c r="AF1600" i="1"/>
  <c r="AG2425" i="1"/>
  <c r="AF2425" i="1"/>
  <c r="AF1456" i="1"/>
  <c r="AG1456" i="1"/>
  <c r="AG994" i="1"/>
  <c r="AF994" i="1"/>
  <c r="AJ2198" i="1"/>
  <c r="AH2654" i="1"/>
  <c r="AH1914" i="1"/>
  <c r="AF907" i="1"/>
  <c r="AG907" i="1"/>
  <c r="AF2267" i="1"/>
  <c r="AG2267" i="1"/>
  <c r="AH2340" i="1"/>
  <c r="AH810" i="1"/>
  <c r="AH1367" i="1"/>
  <c r="AJ2390" i="1"/>
  <c r="AH1926" i="1"/>
  <c r="AJ2655" i="1"/>
  <c r="AG949" i="1"/>
  <c r="AF949" i="1"/>
  <c r="AJ2482" i="1"/>
  <c r="AJ1949" i="1"/>
  <c r="AF2171" i="1"/>
  <c r="AG2171" i="1"/>
  <c r="AH1576" i="1"/>
  <c r="AH1681" i="1"/>
  <c r="AH2406" i="1"/>
  <c r="AG865" i="1"/>
  <c r="AF865" i="1"/>
  <c r="AJ1424" i="1"/>
  <c r="AG2712" i="1"/>
  <c r="AF2712" i="1"/>
  <c r="AH1013" i="1"/>
  <c r="AH786" i="1"/>
  <c r="AF2150" i="1"/>
  <c r="AG2150" i="1"/>
  <c r="AH854" i="1"/>
  <c r="AH2262" i="1"/>
  <c r="AH1058" i="1"/>
  <c r="AJ1072" i="1"/>
  <c r="I2003" i="1"/>
  <c r="G2739" i="1"/>
  <c r="F1587" i="1"/>
  <c r="E1587" i="1"/>
  <c r="F2483" i="1"/>
  <c r="E2483" i="1"/>
  <c r="G1155" i="1"/>
  <c r="U870" i="1"/>
  <c r="T1970" i="1"/>
  <c r="S1970" i="1"/>
  <c r="G1271" i="1"/>
  <c r="W1308" i="1"/>
  <c r="W945" i="1"/>
  <c r="U2194" i="1"/>
  <c r="S812" i="1"/>
  <c r="T812" i="1"/>
  <c r="W1687" i="1"/>
  <c r="U2618" i="1"/>
  <c r="T1368" i="1"/>
  <c r="S1368" i="1"/>
  <c r="W2680" i="1"/>
  <c r="T796" i="1"/>
  <c r="S796" i="1"/>
  <c r="S2570" i="1"/>
  <c r="T2570" i="1"/>
  <c r="W2527" i="1"/>
  <c r="W1776" i="1"/>
  <c r="W1845" i="1"/>
  <c r="T1580" i="1"/>
  <c r="S1580" i="1"/>
  <c r="W2040" i="1"/>
  <c r="T1515" i="1"/>
  <c r="S1515" i="1"/>
  <c r="W1447" i="1"/>
  <c r="S2730" i="1"/>
  <c r="T2730" i="1"/>
  <c r="U1441" i="1"/>
  <c r="W1629" i="1"/>
  <c r="U1785" i="1"/>
  <c r="U1755" i="1"/>
  <c r="U2312" i="1"/>
  <c r="U1028" i="1"/>
  <c r="W1968" i="1"/>
  <c r="W1739" i="1"/>
  <c r="U830" i="1"/>
  <c r="U1756" i="1"/>
  <c r="U2002" i="1"/>
  <c r="I2425" i="1"/>
  <c r="S1820" i="1"/>
  <c r="T1820" i="1"/>
  <c r="W1709" i="1"/>
  <c r="U2589" i="1"/>
  <c r="G968" i="1"/>
  <c r="U1202" i="1"/>
  <c r="T2024" i="1"/>
  <c r="S2024" i="1"/>
  <c r="S2389" i="1"/>
  <c r="T2389" i="1"/>
  <c r="U2005" i="1"/>
  <c r="F2497" i="1"/>
  <c r="E2497" i="1"/>
  <c r="G2723" i="1"/>
  <c r="I1920" i="1"/>
  <c r="AJ913" i="1"/>
  <c r="AJ2052" i="1"/>
  <c r="AJ1922" i="1"/>
  <c r="AF2342" i="1"/>
  <c r="AG2342" i="1"/>
  <c r="AJ2387" i="1"/>
  <c r="AJ2072" i="1"/>
  <c r="AJ2731" i="1"/>
  <c r="AH2506" i="1"/>
  <c r="AH1318" i="1"/>
  <c r="AH1658" i="1"/>
  <c r="AF1246" i="1"/>
  <c r="AG1246" i="1"/>
  <c r="AF2608" i="1"/>
  <c r="AG2608" i="1"/>
  <c r="AJ2437" i="1"/>
  <c r="AH2111" i="1"/>
  <c r="AJ1275" i="1"/>
  <c r="AH1087" i="1"/>
  <c r="AJ793" i="1"/>
  <c r="AG2165" i="1"/>
  <c r="AF2165" i="1"/>
  <c r="AF1184" i="1"/>
  <c r="AG1184" i="1"/>
  <c r="AJ2092" i="1"/>
  <c r="AJ2726" i="1"/>
  <c r="AH1668" i="1"/>
  <c r="AJ2628" i="1"/>
  <c r="AJ1541" i="1"/>
  <c r="AG1718" i="1"/>
  <c r="AF1718" i="1"/>
  <c r="AF2205" i="1"/>
  <c r="AG2205" i="1"/>
  <c r="AJ900" i="1"/>
  <c r="AH1101" i="1"/>
  <c r="AH2476" i="1"/>
  <c r="AJ2356" i="1"/>
  <c r="AG2511" i="1"/>
  <c r="AF2511" i="1"/>
  <c r="AG1089" i="1"/>
  <c r="AF1089" i="1"/>
  <c r="AF1144" i="1"/>
  <c r="AG1144" i="1"/>
  <c r="AG2483" i="1"/>
  <c r="AF2483" i="1"/>
  <c r="AJ1135" i="1"/>
  <c r="I1928" i="1"/>
  <c r="I1468" i="1"/>
  <c r="G1354" i="1"/>
  <c r="I1267" i="1"/>
  <c r="AH2347" i="1"/>
  <c r="G822" i="1"/>
  <c r="E2173" i="1"/>
  <c r="F2173" i="1"/>
  <c r="AF1063" i="1"/>
  <c r="AG1063" i="1"/>
  <c r="G2335" i="1"/>
  <c r="E2127" i="1"/>
  <c r="F2127" i="1"/>
  <c r="G1925" i="1"/>
  <c r="AJ850" i="1"/>
  <c r="I2047" i="1"/>
  <c r="F1409" i="1"/>
  <c r="E1409" i="1"/>
  <c r="F1424" i="1"/>
  <c r="E1424" i="1"/>
  <c r="I851" i="1"/>
  <c r="U1465" i="1"/>
  <c r="AJ2000" i="1"/>
  <c r="U2242" i="1"/>
  <c r="I2178" i="1"/>
  <c r="W1237" i="1"/>
  <c r="I2026" i="1"/>
  <c r="T999" i="1"/>
  <c r="S999" i="1"/>
  <c r="U1471" i="1"/>
  <c r="U1803" i="1"/>
  <c r="W1575" i="1"/>
  <c r="U901" i="1"/>
  <c r="U2708" i="1"/>
  <c r="W1576" i="1"/>
  <c r="T966" i="1"/>
  <c r="S966" i="1"/>
  <c r="U1067" i="1"/>
  <c r="U2249" i="1"/>
  <c r="S1508" i="1"/>
  <c r="T1508" i="1"/>
  <c r="W1480" i="1"/>
  <c r="W2057" i="1"/>
  <c r="W2028" i="1"/>
  <c r="U2070" i="1"/>
  <c r="U884" i="1"/>
  <c r="W1813" i="1"/>
  <c r="T833" i="1"/>
  <c r="S833" i="1"/>
  <c r="W1232" i="1"/>
  <c r="U891" i="1"/>
  <c r="T1733" i="1"/>
  <c r="S1733" i="1"/>
  <c r="U1298" i="1"/>
  <c r="U2638" i="1"/>
  <c r="U1655" i="1"/>
  <c r="U781" i="1"/>
  <c r="W1848" i="1"/>
  <c r="S1343" i="1"/>
  <c r="T1343" i="1"/>
  <c r="W1372" i="1"/>
  <c r="S2144" i="1"/>
  <c r="T2144" i="1"/>
  <c r="U2401" i="1"/>
  <c r="S876" i="1"/>
  <c r="T876" i="1"/>
  <c r="T2537" i="1"/>
  <c r="S2537" i="1"/>
  <c r="I1122" i="1"/>
  <c r="T2503" i="1"/>
  <c r="S2503" i="1"/>
  <c r="G1026" i="1"/>
  <c r="I1053" i="1"/>
  <c r="I1490" i="1"/>
  <c r="I2328" i="1"/>
  <c r="F1718" i="1"/>
  <c r="E1718" i="1"/>
  <c r="G2019" i="1"/>
  <c r="AH1659" i="1"/>
  <c r="AH858" i="1"/>
  <c r="AH2129" i="1"/>
  <c r="AH2431" i="1"/>
  <c r="AH2569" i="1"/>
  <c r="AF1098" i="1"/>
  <c r="AG1098" i="1"/>
  <c r="AF1874" i="1"/>
  <c r="AG1874" i="1"/>
  <c r="AH2017" i="1"/>
  <c r="AH1534" i="1"/>
  <c r="AH1581" i="1"/>
  <c r="AH2427" i="1"/>
  <c r="AH1770" i="1"/>
  <c r="AH2650" i="1"/>
  <c r="AF1867" i="1"/>
  <c r="AG1867" i="1"/>
  <c r="AH2075" i="1"/>
  <c r="AG2619" i="1"/>
  <c r="AF2619" i="1"/>
  <c r="AF1348" i="1"/>
  <c r="AG1348" i="1"/>
  <c r="AH1975" i="1"/>
  <c r="AH2285" i="1"/>
  <c r="AF2449" i="1"/>
  <c r="AG2449" i="1"/>
  <c r="AH1281" i="1"/>
  <c r="AJ2751" i="1"/>
  <c r="AG910" i="1"/>
  <c r="AF910" i="1"/>
  <c r="AG1568" i="1"/>
  <c r="AF1568" i="1"/>
  <c r="AH1957" i="1"/>
  <c r="AH2557" i="1"/>
  <c r="AJ1222" i="1"/>
  <c r="AH1239" i="1"/>
  <c r="AF777" i="1"/>
  <c r="AG777" i="1"/>
  <c r="AG1010" i="1"/>
  <c r="AF1010" i="1"/>
  <c r="AJ1050" i="1"/>
  <c r="AH2312" i="1"/>
  <c r="AH1851" i="1"/>
  <c r="AH1344" i="1"/>
  <c r="AG1230" i="1"/>
  <c r="AF1230" i="1"/>
  <c r="I1568" i="1"/>
  <c r="I1774" i="1"/>
  <c r="W1174" i="1"/>
  <c r="U1607" i="1"/>
  <c r="AJ1538" i="1"/>
  <c r="U1757" i="1"/>
  <c r="U1919" i="1"/>
  <c r="W2398" i="1"/>
  <c r="S2530" i="1"/>
  <c r="T2530" i="1"/>
  <c r="U1533" i="1"/>
  <c r="W1355" i="1"/>
  <c r="T1605" i="1"/>
  <c r="S1605" i="1"/>
  <c r="U2177" i="1"/>
  <c r="U1035" i="1"/>
  <c r="W2269" i="1"/>
  <c r="U2167" i="1"/>
  <c r="W932" i="1"/>
  <c r="U1208" i="1"/>
  <c r="W819" i="1"/>
  <c r="S959" i="1"/>
  <c r="T959" i="1"/>
  <c r="W2453" i="1"/>
  <c r="W2602" i="1"/>
  <c r="U1758" i="1"/>
  <c r="S1724" i="1"/>
  <c r="T1724" i="1"/>
  <c r="U1981" i="1"/>
  <c r="U1554" i="1"/>
  <c r="U904" i="1"/>
  <c r="W1993" i="1"/>
  <c r="U809" i="1"/>
  <c r="W2237" i="1"/>
  <c r="W1197" i="1"/>
  <c r="I1532" i="1"/>
  <c r="T865" i="1"/>
  <c r="S865" i="1"/>
  <c r="U2180" i="1"/>
  <c r="G1225" i="1"/>
  <c r="U1625" i="1"/>
  <c r="U2285" i="1"/>
  <c r="U1842" i="1"/>
  <c r="W1922" i="1"/>
  <c r="S2658" i="1"/>
  <c r="T2658" i="1"/>
  <c r="G798" i="1"/>
  <c r="I1715" i="1"/>
  <c r="G837" i="1"/>
  <c r="I2627" i="1"/>
  <c r="I1867" i="1"/>
  <c r="AJ975" i="1"/>
  <c r="AH1253" i="1"/>
  <c r="AJ1287" i="1"/>
  <c r="AH1908" i="1"/>
  <c r="AJ1026" i="1"/>
  <c r="AF2197" i="1"/>
  <c r="AG2197" i="1"/>
  <c r="AG2168" i="1"/>
  <c r="AF2168" i="1"/>
  <c r="AF2160" i="1"/>
  <c r="AG2160" i="1"/>
  <c r="AH929" i="1"/>
  <c r="AH952" i="1"/>
  <c r="AG1271" i="1"/>
  <c r="AF1271" i="1"/>
  <c r="AG2623" i="1"/>
  <c r="AF2623" i="1"/>
  <c r="AH2038" i="1"/>
  <c r="AF2083" i="1"/>
  <c r="AG2083" i="1"/>
  <c r="AF1264" i="1"/>
  <c r="AG1264" i="1"/>
  <c r="AF801" i="1"/>
  <c r="AG801" i="1"/>
  <c r="AG2243" i="1"/>
  <c r="AF2243" i="1"/>
  <c r="AG2164" i="1"/>
  <c r="AF2164" i="1"/>
  <c r="AH1229" i="1"/>
  <c r="AH2227" i="1"/>
  <c r="AJ1011" i="1"/>
  <c r="AH782" i="1"/>
  <c r="AG1336" i="1"/>
  <c r="AF1336" i="1"/>
  <c r="AF828" i="1"/>
  <c r="AG828" i="1"/>
  <c r="AJ1389" i="1"/>
  <c r="AG1134" i="1"/>
  <c r="AF1134" i="1"/>
  <c r="AH1105" i="1"/>
  <c r="AF2580" i="1"/>
  <c r="AG2580" i="1"/>
  <c r="AG2453" i="1"/>
  <c r="AF2453" i="1"/>
  <c r="AF2063" i="1"/>
  <c r="AG2063" i="1"/>
  <c r="AH2059" i="1"/>
  <c r="AG2043" i="1"/>
  <c r="AF2043" i="1"/>
  <c r="AG2237" i="1"/>
  <c r="AF2237" i="1"/>
  <c r="AH2034" i="1"/>
  <c r="AG2465" i="1"/>
  <c r="AF2465" i="1"/>
  <c r="F2189" i="1"/>
  <c r="E2189" i="1"/>
  <c r="I1262" i="1"/>
  <c r="G2638" i="1"/>
  <c r="G863" i="1"/>
  <c r="U1622" i="1"/>
  <c r="W1171" i="1"/>
  <c r="W2160" i="1"/>
  <c r="W2616" i="1"/>
  <c r="U2648" i="1"/>
  <c r="I2673" i="1"/>
  <c r="W1307" i="1"/>
  <c r="W2611" i="1"/>
  <c r="U1295" i="1"/>
  <c r="T1998" i="1"/>
  <c r="S1998" i="1"/>
  <c r="G1099" i="1"/>
  <c r="W1978" i="1"/>
  <c r="U1478" i="1"/>
  <c r="S2068" i="1"/>
  <c r="T2068" i="1"/>
  <c r="W2473" i="1"/>
  <c r="I1140" i="1"/>
  <c r="G1260" i="1"/>
  <c r="I1082" i="1"/>
  <c r="AF2675" i="1"/>
  <c r="AG2675" i="1"/>
  <c r="AF2678" i="1"/>
  <c r="AG2678" i="1"/>
  <c r="AG2662" i="1"/>
  <c r="AF2662" i="1"/>
  <c r="AF2215" i="1"/>
  <c r="AG2215" i="1"/>
  <c r="AJ2554" i="1"/>
  <c r="AF2202" i="1"/>
  <c r="AG2202" i="1"/>
  <c r="AH1667" i="1"/>
  <c r="AG2159" i="1"/>
  <c r="AF2159" i="1"/>
  <c r="AF1698" i="1"/>
  <c r="AG1698" i="1"/>
  <c r="AF1034" i="1"/>
  <c r="AG1034" i="1"/>
  <c r="AF1929" i="1"/>
  <c r="AG1929" i="1"/>
  <c r="AF1245" i="1"/>
  <c r="AG1245" i="1"/>
  <c r="AF1381" i="1"/>
  <c r="AG1381" i="1"/>
  <c r="AF2582" i="1"/>
  <c r="AG2582" i="1"/>
  <c r="AJ2660" i="1"/>
  <c r="AH1780" i="1"/>
  <c r="AH2690" i="1"/>
  <c r="AF1220" i="1"/>
  <c r="AG1220" i="1"/>
  <c r="AF2120" i="1"/>
  <c r="AG2120" i="1"/>
  <c r="AH984" i="1"/>
  <c r="AF2327" i="1"/>
  <c r="AG2327" i="1"/>
  <c r="AH1992" i="1"/>
  <c r="AF2688" i="1"/>
  <c r="AG2688" i="1"/>
  <c r="AG2350" i="1"/>
  <c r="AF2350" i="1"/>
  <c r="AH2317" i="1"/>
  <c r="AH2308" i="1"/>
  <c r="AH771" i="1"/>
  <c r="AH1244" i="1"/>
  <c r="AG2248" i="1"/>
  <c r="AF2248" i="1"/>
  <c r="AJ1390" i="1"/>
  <c r="AF2045" i="1"/>
  <c r="AG2045" i="1"/>
  <c r="AF1327" i="1"/>
  <c r="AG1327" i="1"/>
  <c r="AH2599" i="1"/>
  <c r="AH1572" i="1"/>
  <c r="AG1961" i="1"/>
  <c r="AF1961" i="1"/>
  <c r="I2356" i="1"/>
  <c r="E1015" i="1"/>
  <c r="F1015" i="1"/>
  <c r="G1966" i="1"/>
  <c r="G1149" i="1"/>
  <c r="AH2748" i="1"/>
  <c r="G902" i="1"/>
  <c r="G1199" i="1"/>
  <c r="I1881" i="1"/>
  <c r="G1996" i="1"/>
  <c r="G2333" i="1"/>
  <c r="I2410" i="1"/>
  <c r="I1037" i="1"/>
  <c r="I962" i="1"/>
  <c r="G1801" i="1"/>
  <c r="I1161" i="1"/>
  <c r="I1474" i="1"/>
  <c r="I1599" i="1"/>
  <c r="U1030" i="1"/>
  <c r="W2155" i="1"/>
  <c r="I1258" i="1"/>
  <c r="T1315" i="1"/>
  <c r="S1315" i="1"/>
  <c r="S2557" i="1"/>
  <c r="T2557" i="1"/>
  <c r="S1588" i="1"/>
  <c r="T1588" i="1"/>
  <c r="U2592" i="1"/>
  <c r="W863" i="1"/>
  <c r="U2349" i="1"/>
  <c r="W2415" i="1"/>
  <c r="U1217" i="1"/>
  <c r="S2200" i="1"/>
  <c r="T2200" i="1"/>
  <c r="U2487" i="1"/>
  <c r="U2612" i="1"/>
  <c r="U1430" i="1"/>
  <c r="T2114" i="1"/>
  <c r="S2114" i="1"/>
  <c r="W1604" i="1"/>
  <c r="U813" i="1"/>
  <c r="T906" i="1"/>
  <c r="S906" i="1"/>
  <c r="W2174" i="1"/>
  <c r="U822" i="1"/>
  <c r="U2231" i="1"/>
  <c r="T1285" i="1"/>
  <c r="S1285" i="1"/>
  <c r="S2310" i="1"/>
  <c r="T2310" i="1"/>
  <c r="U872" i="1"/>
  <c r="S1526" i="1"/>
  <c r="T1526" i="1"/>
  <c r="W1245" i="1"/>
  <c r="U2062" i="1"/>
  <c r="G1926" i="1"/>
  <c r="S2674" i="1"/>
  <c r="T2674" i="1"/>
  <c r="U2611" i="1"/>
  <c r="W960" i="1"/>
  <c r="G1487" i="1"/>
  <c r="T2548" i="1"/>
  <c r="S2548" i="1"/>
  <c r="W2263" i="1"/>
  <c r="W2124" i="1"/>
  <c r="T1747" i="1"/>
  <c r="S1747" i="1"/>
  <c r="W2215" i="1"/>
  <c r="S854" i="1"/>
  <c r="T854" i="1"/>
  <c r="G2385" i="1"/>
  <c r="S2192" i="1"/>
  <c r="T2192" i="1"/>
  <c r="G2361" i="1"/>
  <c r="AJ776" i="1"/>
  <c r="S1881" i="1"/>
  <c r="T1881" i="1"/>
  <c r="W1557" i="1"/>
  <c r="T2731" i="1"/>
  <c r="S2731" i="1"/>
  <c r="W1076" i="1"/>
  <c r="U2215" i="1"/>
  <c r="W1023" i="1"/>
  <c r="G1962" i="1"/>
  <c r="I1594" i="1"/>
  <c r="W2258" i="1"/>
  <c r="S2277" i="1"/>
  <c r="T2277" i="1"/>
  <c r="W2113" i="1"/>
  <c r="S2465" i="1"/>
  <c r="T2465" i="1"/>
  <c r="G2636" i="1"/>
  <c r="I1446" i="1"/>
  <c r="F2700" i="1"/>
  <c r="E2700" i="1"/>
  <c r="E1205" i="1"/>
  <c r="F1205" i="1"/>
  <c r="E1642" i="1"/>
  <c r="F1642" i="1"/>
  <c r="AF1659" i="1"/>
  <c r="AG1659" i="1"/>
  <c r="AJ858" i="1"/>
  <c r="AJ2129" i="1"/>
  <c r="AG2431" i="1"/>
  <c r="AF2431" i="1"/>
  <c r="AJ2569" i="1"/>
  <c r="AJ1098" i="1"/>
  <c r="AH1874" i="1"/>
  <c r="AJ2017" i="1"/>
  <c r="AF1534" i="1"/>
  <c r="AG1534" i="1"/>
  <c r="AJ1581" i="1"/>
  <c r="AJ2427" i="1"/>
  <c r="AJ1770" i="1"/>
  <c r="AJ2650" i="1"/>
  <c r="AJ1867" i="1"/>
  <c r="AJ2075" i="1"/>
  <c r="AJ2619" i="1"/>
  <c r="AH1348" i="1"/>
  <c r="AJ1975" i="1"/>
  <c r="AF2285" i="1"/>
  <c r="AG2285" i="1"/>
  <c r="AJ2449" i="1"/>
  <c r="AG1281" i="1"/>
  <c r="AF1281" i="1"/>
  <c r="AH2751" i="1"/>
  <c r="AH910" i="1"/>
  <c r="AH1568" i="1"/>
  <c r="AJ1957" i="1"/>
  <c r="AJ2557" i="1"/>
  <c r="AF1222" i="1"/>
  <c r="AG1222" i="1"/>
  <c r="AJ1239" i="1"/>
  <c r="AJ777" i="1"/>
  <c r="AJ1010" i="1"/>
  <c r="AH1050" i="1"/>
  <c r="AJ2312" i="1"/>
  <c r="AJ1851" i="1"/>
  <c r="AJ1344" i="1"/>
  <c r="AJ1230" i="1"/>
  <c r="F1568" i="1"/>
  <c r="E1568" i="1"/>
  <c r="G1774" i="1"/>
  <c r="T1819" i="1"/>
  <c r="S1819" i="1"/>
  <c r="T912" i="1"/>
  <c r="S912" i="1"/>
  <c r="T1965" i="1"/>
  <c r="S1965" i="1"/>
  <c r="W2515" i="1"/>
  <c r="S2748" i="1"/>
  <c r="T2748" i="1"/>
  <c r="W2734" i="1"/>
  <c r="T1045" i="1"/>
  <c r="S1045" i="1"/>
  <c r="W1793" i="1"/>
  <c r="W2739" i="1"/>
  <c r="U2508" i="1"/>
  <c r="T2129" i="1"/>
  <c r="S2129" i="1"/>
  <c r="U1439" i="1"/>
  <c r="W1083" i="1"/>
  <c r="U888" i="1"/>
  <c r="S1290" i="1"/>
  <c r="T1290" i="1"/>
  <c r="S2039" i="1"/>
  <c r="T2039" i="1"/>
  <c r="S2188" i="1"/>
  <c r="T2188" i="1"/>
  <c r="U2288" i="1"/>
  <c r="U2032" i="1"/>
  <c r="U2531" i="1"/>
  <c r="S2169" i="1"/>
  <c r="T2169" i="1"/>
  <c r="U1609" i="1"/>
  <c r="W2126" i="1"/>
  <c r="S1902" i="1"/>
  <c r="T1902" i="1"/>
  <c r="T2568" i="1"/>
  <c r="S2568" i="1"/>
  <c r="U763" i="1"/>
  <c r="W1641" i="1"/>
  <c r="S1638" i="1"/>
  <c r="T1638" i="1"/>
  <c r="T1697" i="1"/>
  <c r="S1697" i="1"/>
  <c r="U1510" i="1"/>
  <c r="U1818" i="1"/>
  <c r="U1740" i="1"/>
  <c r="U1444" i="1"/>
  <c r="U2307" i="1"/>
  <c r="W1258" i="1"/>
  <c r="T1352" i="1"/>
  <c r="S1352" i="1"/>
  <c r="G1403" i="1"/>
  <c r="G1116" i="1"/>
  <c r="E2676" i="1"/>
  <c r="F2676" i="1"/>
  <c r="AH2716" i="1"/>
  <c r="AH1777" i="1"/>
  <c r="AH2184" i="1"/>
  <c r="AJ1664" i="1"/>
  <c r="AG1073" i="1"/>
  <c r="AF1073" i="1"/>
  <c r="AJ2196" i="1"/>
  <c r="AJ2413" i="1"/>
  <c r="AH1274" i="1"/>
  <c r="AJ1127" i="1"/>
  <c r="AH2161" i="1"/>
  <c r="AJ2309" i="1"/>
  <c r="AJ2049" i="1"/>
  <c r="AJ890" i="1"/>
  <c r="AF2375" i="1"/>
  <c r="AG2375" i="1"/>
  <c r="AG1676" i="1"/>
  <c r="AF1676" i="1"/>
  <c r="AJ2509" i="1"/>
  <c r="AJ2534" i="1"/>
  <c r="AG1610" i="1"/>
  <c r="AF1610" i="1"/>
  <c r="AJ2583" i="1"/>
  <c r="AH2229" i="1"/>
  <c r="AH2689" i="1"/>
  <c r="AH1633" i="1"/>
  <c r="AH2261" i="1"/>
  <c r="AJ1289" i="1"/>
  <c r="AG1333" i="1"/>
  <c r="AF1333" i="1"/>
  <c r="AJ2529" i="1"/>
  <c r="AJ2549" i="1"/>
  <c r="AJ1726" i="1"/>
  <c r="AF1040" i="1"/>
  <c r="AG1040" i="1"/>
  <c r="AJ2600" i="1"/>
  <c r="AG1516" i="1"/>
  <c r="AF1516" i="1"/>
  <c r="AH1430" i="1"/>
  <c r="AH2568" i="1"/>
  <c r="AJ2561" i="1"/>
  <c r="AH2361" i="1"/>
  <c r="G1440" i="1"/>
  <c r="G2546" i="1"/>
  <c r="I2578" i="1"/>
  <c r="U2523" i="1"/>
  <c r="W949" i="1"/>
  <c r="S2379" i="1"/>
  <c r="T2379" i="1"/>
  <c r="W1226" i="1"/>
  <c r="S2685" i="1"/>
  <c r="T2685" i="1"/>
  <c r="S1567" i="1"/>
  <c r="T1567" i="1"/>
  <c r="U1608" i="1"/>
  <c r="W1412" i="1"/>
  <c r="W946" i="1"/>
  <c r="U2489" i="1"/>
  <c r="W1079" i="1"/>
  <c r="W2536" i="1"/>
  <c r="W1199" i="1"/>
  <c r="W2294" i="1"/>
  <c r="U1287" i="1"/>
  <c r="U1110" i="1"/>
  <c r="W2566" i="1"/>
  <c r="W1786" i="1"/>
  <c r="U1591" i="1"/>
  <c r="W1862" i="1"/>
  <c r="U2008" i="1"/>
  <c r="W984" i="1"/>
  <c r="W1022" i="1"/>
  <c r="U2100" i="1"/>
  <c r="W2240" i="1"/>
  <c r="W2444" i="1"/>
  <c r="U1144" i="1"/>
  <c r="S2363" i="1"/>
  <c r="T2363" i="1"/>
  <c r="W1631" i="1"/>
  <c r="T1270" i="1"/>
  <c r="S1270" i="1"/>
  <c r="W885" i="1"/>
  <c r="AH1540" i="1"/>
  <c r="W2646" i="1"/>
  <c r="AH1280" i="1"/>
  <c r="U2059" i="1"/>
  <c r="W2413" i="1"/>
  <c r="W862" i="1"/>
  <c r="U1640" i="1"/>
  <c r="T1978" i="1"/>
  <c r="S1978" i="1"/>
  <c r="T1478" i="1"/>
  <c r="S1478" i="1"/>
  <c r="W2068" i="1"/>
  <c r="U2473" i="1"/>
  <c r="G1647" i="1"/>
  <c r="F904" i="1"/>
  <c r="E904" i="1"/>
  <c r="I834" i="1"/>
  <c r="G2217" i="1"/>
  <c r="AJ2333" i="1"/>
  <c r="AF1494" i="1"/>
  <c r="AG1494" i="1"/>
  <c r="AG1863" i="1"/>
  <c r="AF1863" i="1"/>
  <c r="AH1263" i="1"/>
  <c r="AJ2479" i="1"/>
  <c r="AF2475" i="1"/>
  <c r="AG2475" i="1"/>
  <c r="AH921" i="1"/>
  <c r="AJ2084" i="1"/>
  <c r="AG1967" i="1"/>
  <c r="AF1967" i="1"/>
  <c r="AF1290" i="1"/>
  <c r="AG1290" i="1"/>
  <c r="AG2116" i="1"/>
  <c r="AF2116" i="1"/>
  <c r="AG996" i="1"/>
  <c r="AF996" i="1"/>
  <c r="AF2720" i="1"/>
  <c r="AG2720" i="1"/>
  <c r="AG2606" i="1"/>
  <c r="AF2606" i="1"/>
  <c r="AJ775" i="1"/>
  <c r="AG2121" i="1"/>
  <c r="AF2121" i="1"/>
  <c r="AJ1199" i="1"/>
  <c r="AH1873" i="1"/>
  <c r="AF987" i="1"/>
  <c r="AG987" i="1"/>
  <c r="AH1401" i="1"/>
  <c r="AG1302" i="1"/>
  <c r="AF1302" i="1"/>
  <c r="AH1601" i="1"/>
  <c r="AG2061" i="1"/>
  <c r="AF2061" i="1"/>
  <c r="AH2640" i="1"/>
  <c r="AH1728" i="1"/>
  <c r="AJ1604" i="1"/>
  <c r="AG2665" i="1"/>
  <c r="AF2665" i="1"/>
  <c r="AG2136" i="1"/>
  <c r="AF2136" i="1"/>
  <c r="AH1890" i="1"/>
  <c r="AH1243" i="1"/>
  <c r="AH1832" i="1"/>
  <c r="AH2615" i="1"/>
  <c r="AF1286" i="1"/>
  <c r="AG1286" i="1"/>
  <c r="AJ1549" i="1"/>
  <c r="AH2545" i="1"/>
  <c r="E1891" i="1"/>
  <c r="F1891" i="1"/>
  <c r="E2168" i="1"/>
  <c r="F2168" i="1"/>
  <c r="G1829" i="1"/>
  <c r="G2592" i="1"/>
  <c r="AG2379" i="1"/>
  <c r="AF2379" i="1"/>
  <c r="I1366" i="1"/>
  <c r="G2549" i="1"/>
  <c r="G2067" i="1"/>
  <c r="AJ2253" i="1"/>
  <c r="G1048" i="1"/>
  <c r="F779" i="1"/>
  <c r="E779" i="1"/>
  <c r="G1704" i="1"/>
  <c r="AJ860" i="1"/>
  <c r="I1404" i="1"/>
  <c r="G845" i="1"/>
  <c r="I2390" i="1"/>
  <c r="U1517" i="1"/>
  <c r="W1220" i="1"/>
  <c r="W1996" i="1"/>
  <c r="U1007" i="1"/>
  <c r="U1536" i="1"/>
  <c r="W2058" i="1"/>
  <c r="S2254" i="1"/>
  <c r="T2254" i="1"/>
  <c r="W2147" i="1"/>
  <c r="U2026" i="1"/>
  <c r="U2171" i="1"/>
  <c r="W1420" i="1"/>
  <c r="S2197" i="1"/>
  <c r="T2197" i="1"/>
  <c r="S1904" i="1"/>
  <c r="T1904" i="1"/>
  <c r="T2050" i="1"/>
  <c r="S2050" i="1"/>
  <c r="U980" i="1"/>
  <c r="T1910" i="1"/>
  <c r="S1910" i="1"/>
  <c r="S1112" i="1"/>
  <c r="T1112" i="1"/>
  <c r="W1988" i="1"/>
  <c r="W2212" i="1"/>
  <c r="S948" i="1"/>
  <c r="T948" i="1"/>
  <c r="S1805" i="1"/>
  <c r="T1805" i="1"/>
  <c r="U2226" i="1"/>
  <c r="U899" i="1"/>
  <c r="W989" i="1"/>
  <c r="U2143" i="1"/>
  <c r="W1305" i="1"/>
  <c r="S1838" i="1"/>
  <c r="T1838" i="1"/>
  <c r="S2575" i="1"/>
  <c r="T2575" i="1"/>
  <c r="U1438" i="1"/>
  <c r="S1109" i="1"/>
  <c r="T1109" i="1"/>
  <c r="T2000" i="1"/>
  <c r="S2000" i="1"/>
  <c r="W1634" i="1"/>
  <c r="W1228" i="1"/>
  <c r="W1912" i="1"/>
  <c r="U2468" i="1"/>
  <c r="T2025" i="1"/>
  <c r="S2025" i="1"/>
  <c r="U2274" i="1"/>
  <c r="W926" i="1"/>
  <c r="U908" i="1"/>
  <c r="W1518" i="1"/>
  <c r="T1519" i="1"/>
  <c r="S1519" i="1"/>
  <c r="U1830" i="1"/>
  <c r="S1055" i="1"/>
  <c r="T1055" i="1"/>
  <c r="G2591" i="1"/>
  <c r="G1877" i="1"/>
  <c r="I1565" i="1"/>
  <c r="AJ1157" i="1"/>
  <c r="AF1495" i="1"/>
  <c r="AG1495" i="1"/>
  <c r="AJ2503" i="1"/>
  <c r="AF1764" i="1"/>
  <c r="AG1764" i="1"/>
  <c r="AJ1796" i="1"/>
  <c r="AJ816" i="1"/>
  <c r="AF1329" i="1"/>
  <c r="AG1329" i="1"/>
  <c r="AH2438" i="1"/>
  <c r="AJ878" i="1"/>
  <c r="AG2156" i="1"/>
  <c r="AF2156" i="1"/>
  <c r="AF2646" i="1"/>
  <c r="AG2646" i="1"/>
  <c r="AJ2397" i="1"/>
  <c r="AH947" i="1"/>
  <c r="AJ997" i="1"/>
  <c r="AJ1453" i="1"/>
  <c r="AJ2713" i="1"/>
  <c r="AJ2291" i="1"/>
  <c r="AH1916" i="1"/>
  <c r="AH1125" i="1"/>
  <c r="AJ2755" i="1"/>
  <c r="AF1115" i="1"/>
  <c r="AG1115" i="1"/>
  <c r="AJ1852" i="1"/>
  <c r="AJ1270" i="1"/>
  <c r="AJ1038" i="1"/>
  <c r="AJ2232" i="1"/>
  <c r="AH1393" i="1"/>
  <c r="AJ2277" i="1"/>
  <c r="AJ2439" i="1"/>
  <c r="AH1539" i="1"/>
  <c r="AJ1735" i="1"/>
  <c r="AJ1850" i="1"/>
  <c r="AH1440" i="1"/>
  <c r="AJ2218" i="1"/>
  <c r="AH1090" i="1"/>
  <c r="AJ962" i="1"/>
  <c r="F1242" i="1"/>
  <c r="E1242" i="1"/>
  <c r="I2080" i="1"/>
  <c r="G2561" i="1"/>
  <c r="F1700" i="1"/>
  <c r="E1700" i="1"/>
  <c r="U2418" i="1"/>
  <c r="U1771" i="1"/>
  <c r="U1400" i="1"/>
  <c r="U2316" i="1"/>
  <c r="U799" i="1"/>
  <c r="W2330" i="1"/>
  <c r="W1181" i="1"/>
  <c r="T2303" i="1"/>
  <c r="S2303" i="1"/>
  <c r="S2495" i="1"/>
  <c r="T2495" i="1"/>
  <c r="U2250" i="1"/>
  <c r="U2019" i="1"/>
  <c r="W2729" i="1"/>
  <c r="T907" i="1"/>
  <c r="S907" i="1"/>
  <c r="W853" i="1"/>
  <c r="S1777" i="1"/>
  <c r="T1777" i="1"/>
  <c r="W1495" i="1"/>
  <c r="W2625" i="1"/>
  <c r="W995" i="1"/>
  <c r="U1070" i="1"/>
  <c r="U1005" i="1"/>
  <c r="S2234" i="1"/>
  <c r="T2234" i="1"/>
  <c r="U1558" i="1"/>
  <c r="T1688" i="1"/>
  <c r="S1688" i="1"/>
  <c r="U2029" i="1"/>
  <c r="U1484" i="1"/>
  <c r="W952" i="1"/>
  <c r="S1723" i="1"/>
  <c r="T1723" i="1"/>
  <c r="W2371" i="1"/>
  <c r="W820" i="1"/>
  <c r="W1058" i="1"/>
  <c r="U1520" i="1"/>
  <c r="U2173" i="1"/>
  <c r="U2262" i="1"/>
  <c r="W2588" i="1"/>
  <c r="U2121" i="1"/>
  <c r="U2578" i="1"/>
  <c r="U940" i="1"/>
  <c r="W1274" i="1"/>
  <c r="S2498" i="1"/>
  <c r="T2498" i="1"/>
  <c r="W1969" i="1"/>
  <c r="AH1099" i="1"/>
  <c r="I1915" i="1"/>
  <c r="F879" i="1"/>
  <c r="E879" i="1"/>
  <c r="I913" i="1"/>
  <c r="AJ1788" i="1"/>
  <c r="AG2473" i="1"/>
  <c r="AF2473" i="1"/>
  <c r="AG2447" i="1"/>
  <c r="AF2447" i="1"/>
  <c r="AG2204" i="1"/>
  <c r="AF2204" i="1"/>
  <c r="AH1147" i="1"/>
  <c r="AF1273" i="1"/>
  <c r="AG1273" i="1"/>
  <c r="AH2614" i="1"/>
  <c r="AG815" i="1"/>
  <c r="AF815" i="1"/>
  <c r="AF2444" i="1"/>
  <c r="AG2444" i="1"/>
  <c r="AG2546" i="1"/>
  <c r="AF2546" i="1"/>
  <c r="AF1697" i="1"/>
  <c r="AG1697" i="1"/>
  <c r="AG1627" i="1"/>
  <c r="AF1627" i="1"/>
  <c r="AH1596" i="1"/>
  <c r="AH1911" i="1"/>
  <c r="AH1603" i="1"/>
  <c r="AH1465" i="1"/>
  <c r="AH2329" i="1"/>
  <c r="AG1193" i="1"/>
  <c r="AF1193" i="1"/>
  <c r="AH961" i="1"/>
  <c r="AG853" i="1"/>
  <c r="AF853" i="1"/>
  <c r="AH981" i="1"/>
  <c r="AJ1900" i="1"/>
  <c r="AG1398" i="1"/>
  <c r="AF1398" i="1"/>
  <c r="AH2578" i="1"/>
  <c r="AF1429" i="1"/>
  <c r="AG1429" i="1"/>
  <c r="AJ2082" i="1"/>
  <c r="AF1093" i="1"/>
  <c r="AG1093" i="1"/>
  <c r="AJ932" i="1"/>
  <c r="AH2085" i="1"/>
  <c r="AG2113" i="1"/>
  <c r="AF2113" i="1"/>
  <c r="AG1547" i="1"/>
  <c r="AF1547" i="1"/>
  <c r="AF2250" i="1"/>
  <c r="AG2250" i="1"/>
  <c r="AJ2118" i="1"/>
  <c r="AG820" i="1"/>
  <c r="AF820" i="1"/>
  <c r="AH2030" i="1"/>
  <c r="G1486" i="1"/>
  <c r="E2641" i="1"/>
  <c r="F2641" i="1"/>
  <c r="E1707" i="1"/>
  <c r="F1707" i="1"/>
  <c r="U2620" i="1"/>
  <c r="U2289" i="1"/>
  <c r="S849" i="1"/>
  <c r="T849" i="1"/>
  <c r="W2440" i="1"/>
  <c r="W1679" i="1"/>
  <c r="W919" i="1"/>
  <c r="U2091" i="1"/>
  <c r="W2196" i="1"/>
  <c r="W1292" i="1"/>
  <c r="W970" i="1"/>
  <c r="S2315" i="1"/>
  <c r="T2315" i="1"/>
  <c r="W784" i="1"/>
  <c r="U1537" i="1"/>
  <c r="T2184" i="1"/>
  <c r="S2184" i="1"/>
  <c r="U2749" i="1"/>
  <c r="U775" i="1"/>
  <c r="W1900" i="1"/>
  <c r="W2017" i="1"/>
  <c r="U2271" i="1"/>
  <c r="U1432" i="1"/>
  <c r="T2728" i="1"/>
  <c r="S2728" i="1"/>
  <c r="S1344" i="1"/>
  <c r="T1344" i="1"/>
  <c r="W1795" i="1"/>
  <c r="U1509" i="1"/>
  <c r="S2092" i="1"/>
  <c r="T2092" i="1"/>
  <c r="W1652" i="1"/>
  <c r="W1832" i="1"/>
  <c r="W1712" i="1"/>
  <c r="W1379" i="1"/>
  <c r="W2624" i="1"/>
  <c r="U1364" i="1"/>
  <c r="W2482" i="1"/>
  <c r="S834" i="1"/>
  <c r="T834" i="1"/>
  <c r="W1952" i="1"/>
  <c r="W1636" i="1"/>
  <c r="AH1968" i="1"/>
  <c r="U2633" i="1"/>
  <c r="W1152" i="1"/>
  <c r="W1356" i="1"/>
  <c r="S1440" i="1"/>
  <c r="T1440" i="1"/>
  <c r="U1179" i="1"/>
  <c r="W2190" i="1"/>
  <c r="U2282" i="1"/>
  <c r="W828" i="1"/>
  <c r="I2157" i="1"/>
  <c r="G1057" i="1"/>
  <c r="G2438" i="1"/>
  <c r="AG1499" i="1"/>
  <c r="AF1499" i="1"/>
  <c r="AJ2492" i="1"/>
  <c r="AJ1415" i="1"/>
  <c r="AH1974" i="1"/>
  <c r="AH2124" i="1"/>
  <c r="AJ2260" i="1"/>
  <c r="AG2263" i="1"/>
  <c r="AF2263" i="1"/>
  <c r="AH1414" i="1"/>
  <c r="AJ2677" i="1"/>
  <c r="AJ797" i="1"/>
  <c r="AJ2020" i="1"/>
  <c r="AG2671" i="1"/>
  <c r="AF2671" i="1"/>
  <c r="AJ766" i="1"/>
  <c r="AG2065" i="1"/>
  <c r="AF2065" i="1"/>
  <c r="AJ845" i="1"/>
  <c r="AJ1464" i="1"/>
  <c r="AJ971" i="1"/>
  <c r="AH955" i="1"/>
  <c r="AJ2581" i="1"/>
  <c r="AF1858" i="1"/>
  <c r="AG1858" i="1"/>
  <c r="AH1136" i="1"/>
  <c r="AG1680" i="1"/>
  <c r="AF1680" i="1"/>
  <c r="AH2459" i="1"/>
  <c r="AJ2099" i="1"/>
  <c r="AH1126" i="1"/>
  <c r="AJ2691" i="1"/>
  <c r="AJ1575" i="1"/>
  <c r="AH1132" i="1"/>
  <c r="AJ832" i="1"/>
  <c r="AH2385" i="1"/>
  <c r="AJ2138" i="1"/>
  <c r="AJ1571" i="1"/>
  <c r="AH2409" i="1"/>
  <c r="AF2341" i="1"/>
  <c r="AG2341" i="1"/>
  <c r="AJ1855" i="1"/>
  <c r="F1100" i="1"/>
  <c r="E1100" i="1"/>
  <c r="G2224" i="1"/>
  <c r="G2284" i="1"/>
  <c r="W2736" i="1"/>
  <c r="U2725" i="1"/>
  <c r="AH2563" i="1"/>
  <c r="U836" i="1"/>
  <c r="T1738" i="1"/>
  <c r="S1738" i="1"/>
  <c r="U1727" i="1"/>
  <c r="S1499" i="1"/>
  <c r="T1499" i="1"/>
  <c r="W2158" i="1"/>
  <c r="U1728" i="1"/>
  <c r="S2574" i="1"/>
  <c r="T2574" i="1"/>
  <c r="S2715" i="1"/>
  <c r="T2715" i="1"/>
  <c r="S2224" i="1"/>
  <c r="T2224" i="1"/>
  <c r="U1949" i="1"/>
  <c r="T2451" i="1"/>
  <c r="S2451" i="1"/>
  <c r="T1648" i="1"/>
  <c r="S1648" i="1"/>
  <c r="T2369" i="1"/>
  <c r="S2369" i="1"/>
  <c r="W2483" i="1"/>
  <c r="W1159" i="1"/>
  <c r="T1948" i="1"/>
  <c r="S1948" i="1"/>
  <c r="S2738" i="1"/>
  <c r="T2738" i="1"/>
  <c r="W1155" i="1"/>
  <c r="U2314" i="1"/>
  <c r="U2652" i="1"/>
  <c r="S2071" i="1"/>
  <c r="T2071" i="1"/>
  <c r="S832" i="1"/>
  <c r="T832" i="1"/>
  <c r="S1341" i="1"/>
  <c r="T1341" i="1"/>
  <c r="U1911" i="1"/>
  <c r="S1763" i="1"/>
  <c r="T1763" i="1"/>
  <c r="W1225" i="1"/>
  <c r="U1726" i="1"/>
  <c r="S962" i="1"/>
  <c r="T962" i="1"/>
  <c r="U1324" i="1"/>
  <c r="W1927" i="1"/>
  <c r="AH1963" i="1"/>
  <c r="T1651" i="1"/>
  <c r="S1651" i="1"/>
  <c r="U2758" i="1"/>
  <c r="U2113" i="1"/>
  <c r="W2465" i="1"/>
  <c r="G1796" i="1"/>
  <c r="I1510" i="1"/>
  <c r="I896" i="1"/>
  <c r="I1884" i="1"/>
  <c r="AJ1923" i="1"/>
  <c r="AF1170" i="1"/>
  <c r="AG1170" i="1"/>
  <c r="AH1994" i="1"/>
  <c r="AF2166" i="1"/>
  <c r="AG2166" i="1"/>
  <c r="AG1299" i="1"/>
  <c r="AF1299" i="1"/>
  <c r="AF1790" i="1"/>
  <c r="AG1790" i="1"/>
  <c r="AH965" i="1"/>
  <c r="AH1749" i="1"/>
  <c r="AF1813" i="1"/>
  <c r="AG1813" i="1"/>
  <c r="AJ1006" i="1"/>
  <c r="AF2478" i="1"/>
  <c r="AG2478" i="1"/>
  <c r="AF1758" i="1"/>
  <c r="AG1758" i="1"/>
  <c r="AF1727" i="1"/>
  <c r="AG1727" i="1"/>
  <c r="AH1713" i="1"/>
  <c r="AJ1748" i="1"/>
  <c r="AJ2254" i="1"/>
  <c r="AJ1692" i="1"/>
  <c r="AG843" i="1"/>
  <c r="AF843" i="1"/>
  <c r="AJ804" i="1"/>
  <c r="AJ1084" i="1"/>
  <c r="AG1544" i="1"/>
  <c r="AF1544" i="1"/>
  <c r="AG2054" i="1"/>
  <c r="AF2054" i="1"/>
  <c r="AF1226" i="1"/>
  <c r="AG1226" i="1"/>
  <c r="E1982" i="1"/>
  <c r="F1982" i="1"/>
  <c r="I2607" i="1"/>
  <c r="I2555" i="1"/>
  <c r="F795" i="1"/>
  <c r="E795" i="1"/>
  <c r="I2515" i="1"/>
  <c r="F2126" i="1"/>
  <c r="E2126" i="1"/>
  <c r="E1239" i="1"/>
  <c r="F1239" i="1"/>
  <c r="E2672" i="1"/>
  <c r="F2672" i="1"/>
  <c r="G2710" i="1"/>
  <c r="G1009" i="1"/>
  <c r="G1022" i="1"/>
  <c r="I977" i="1"/>
  <c r="G2476" i="1"/>
  <c r="I1692" i="1"/>
  <c r="F2215" i="1"/>
  <c r="E2215" i="1"/>
  <c r="F1870" i="1"/>
  <c r="E1870" i="1"/>
  <c r="I1482" i="1"/>
  <c r="AF1775" i="1"/>
  <c r="AG1775" i="1"/>
  <c r="F1638" i="1"/>
  <c r="E1638" i="1"/>
  <c r="G884" i="1"/>
  <c r="AJ1803" i="1"/>
  <c r="F2239" i="1"/>
  <c r="E2239" i="1"/>
  <c r="I2161" i="1"/>
  <c r="AF2305" i="1"/>
  <c r="AG2305" i="1"/>
  <c r="I2711" i="1"/>
  <c r="F2671" i="1"/>
  <c r="E2671" i="1"/>
  <c r="AG1337" i="1"/>
  <c r="AF1337" i="1"/>
  <c r="AG1145" i="1"/>
  <c r="AF1145" i="1"/>
  <c r="F1255" i="1"/>
  <c r="E1255" i="1"/>
  <c r="G1309" i="1"/>
  <c r="E1602" i="1"/>
  <c r="F1602" i="1"/>
  <c r="AH811" i="1"/>
  <c r="I1882" i="1"/>
  <c r="F2259" i="1"/>
  <c r="E2259" i="1"/>
  <c r="I1855" i="1"/>
  <c r="G2312" i="1"/>
  <c r="G2116" i="1"/>
  <c r="I1714" i="1"/>
  <c r="E1211" i="1"/>
  <c r="F1211" i="1"/>
  <c r="E1511" i="1"/>
  <c r="F1511" i="1"/>
  <c r="G2199" i="1"/>
  <c r="G2526" i="1"/>
  <c r="G949" i="1"/>
  <c r="I1659" i="1"/>
  <c r="G1130" i="1"/>
  <c r="U2064" i="1"/>
  <c r="U1792" i="1"/>
  <c r="U1082" i="1"/>
  <c r="S2590" i="1"/>
  <c r="T2590" i="1"/>
  <c r="W1088" i="1"/>
  <c r="U2109" i="1"/>
  <c r="U2538" i="1"/>
  <c r="U2086" i="1"/>
  <c r="U2328" i="1"/>
  <c r="U1054" i="1"/>
  <c r="W2156" i="1"/>
  <c r="T2084" i="1"/>
  <c r="S2084" i="1"/>
  <c r="S1744" i="1"/>
  <c r="T1744" i="1"/>
  <c r="U1650" i="1"/>
  <c r="W2056" i="1"/>
  <c r="U2102" i="1"/>
  <c r="U1931" i="1"/>
  <c r="U843" i="1"/>
  <c r="T902" i="1"/>
  <c r="S902" i="1"/>
  <c r="S2544" i="1"/>
  <c r="T2544" i="1"/>
  <c r="U2112" i="1"/>
  <c r="T1827" i="1"/>
  <c r="S1827" i="1"/>
  <c r="S806" i="1"/>
  <c r="T806" i="1"/>
  <c r="U1141" i="1"/>
  <c r="W1710" i="1"/>
  <c r="W2517" i="1"/>
  <c r="W804" i="1"/>
  <c r="U2370" i="1"/>
  <c r="W2365" i="1"/>
  <c r="U1329" i="1"/>
  <c r="W1095" i="1"/>
  <c r="W1077" i="1"/>
  <c r="W2245" i="1"/>
  <c r="U2099" i="1"/>
  <c r="W2383" i="1"/>
  <c r="W1046" i="1"/>
  <c r="U1593" i="1"/>
  <c r="T1531" i="1"/>
  <c r="S1531" i="1"/>
  <c r="U1707" i="1"/>
  <c r="U2392" i="1"/>
  <c r="AJ968" i="1"/>
  <c r="AH923" i="1"/>
  <c r="AJ893" i="1"/>
  <c r="I2055" i="1"/>
  <c r="G2362" i="1"/>
  <c r="F2450" i="1"/>
  <c r="E2450" i="1"/>
  <c r="G2601" i="1"/>
  <c r="F814" i="1"/>
  <c r="E814" i="1"/>
  <c r="AG982" i="1"/>
  <c r="AF982" i="1"/>
  <c r="G2609" i="1"/>
  <c r="E1744" i="1"/>
  <c r="F1744" i="1"/>
  <c r="E1911" i="1"/>
  <c r="F1911" i="1"/>
  <c r="I1024" i="1"/>
  <c r="F1665" i="1"/>
  <c r="E1665" i="1"/>
  <c r="F1434" i="1"/>
  <c r="E1434" i="1"/>
  <c r="I2227" i="1"/>
  <c r="G2432" i="1"/>
  <c r="I1228" i="1"/>
  <c r="G1154" i="1"/>
  <c r="G1013" i="1"/>
  <c r="I1095" i="1"/>
  <c r="F1816" i="1"/>
  <c r="E1816" i="1"/>
  <c r="F1620" i="1"/>
  <c r="E1620" i="1"/>
  <c r="AJ1732" i="1"/>
  <c r="G1121" i="1"/>
  <c r="G2179" i="1"/>
  <c r="G2102" i="1"/>
  <c r="G1623" i="1"/>
  <c r="AG1530" i="1"/>
  <c r="AF1530" i="1"/>
  <c r="I2303" i="1"/>
  <c r="I1516" i="1"/>
  <c r="E1241" i="1"/>
  <c r="F1241" i="1"/>
  <c r="AJ2200" i="1"/>
  <c r="I947" i="1"/>
  <c r="I2415" i="1"/>
  <c r="G1108" i="1"/>
  <c r="AG2211" i="1"/>
  <c r="AF2211" i="1"/>
  <c r="F2281" i="1"/>
  <c r="E2281" i="1"/>
  <c r="F2387" i="1"/>
  <c r="E2387" i="1"/>
  <c r="E1961" i="1"/>
  <c r="F1961" i="1"/>
  <c r="G2706" i="1"/>
  <c r="G1143" i="1"/>
  <c r="E1221" i="1"/>
  <c r="F1221" i="1"/>
  <c r="E1719" i="1"/>
  <c r="F1719" i="1"/>
  <c r="G1832" i="1"/>
  <c r="G2724" i="1"/>
  <c r="G2011" i="1"/>
  <c r="F1630" i="1"/>
  <c r="E1630" i="1"/>
  <c r="AH1965" i="1"/>
  <c r="G1519" i="1"/>
  <c r="G2326" i="1"/>
  <c r="E870" i="1"/>
  <c r="F870" i="1"/>
  <c r="AJ2107" i="1"/>
  <c r="AF1168" i="1"/>
  <c r="AG1168" i="1"/>
  <c r="G1330" i="1"/>
  <c r="E1027" i="1"/>
  <c r="F1027" i="1"/>
  <c r="G2225" i="1"/>
  <c r="G1292" i="1"/>
  <c r="G2302" i="1"/>
  <c r="AF2086" i="1"/>
  <c r="AG2086" i="1"/>
  <c r="G2727" i="1"/>
  <c r="F838" i="1"/>
  <c r="E838" i="1"/>
  <c r="F1827" i="1"/>
  <c r="E1827" i="1"/>
  <c r="AJ2570" i="1"/>
  <c r="G1527" i="1"/>
  <c r="I2313" i="1"/>
  <c r="G1066" i="1"/>
  <c r="E2107" i="1"/>
  <c r="F2107" i="1"/>
  <c r="F1569" i="1"/>
  <c r="E1569" i="1"/>
  <c r="E952" i="1"/>
  <c r="F952" i="1"/>
  <c r="G878" i="1"/>
  <c r="G1621" i="1"/>
  <c r="AJ986" i="1"/>
  <c r="G2261" i="1"/>
  <c r="F2007" i="1"/>
  <c r="E2007" i="1"/>
  <c r="F1503" i="1"/>
  <c r="E1503" i="1"/>
  <c r="G2081" i="1"/>
  <c r="G1189" i="1"/>
  <c r="F1812" i="1"/>
  <c r="E1812" i="1"/>
  <c r="G1356" i="1"/>
  <c r="AJ2559" i="1"/>
  <c r="I917" i="1"/>
  <c r="G2031" i="1"/>
  <c r="E1535" i="1"/>
  <c r="F1535" i="1"/>
  <c r="AH1064" i="1"/>
  <c r="I2662" i="1"/>
  <c r="F1215" i="1"/>
  <c r="E1215" i="1"/>
  <c r="F1723" i="1"/>
  <c r="E1723" i="1"/>
  <c r="AG2169" i="1"/>
  <c r="AF2169" i="1"/>
  <c r="F2030" i="1"/>
  <c r="E2030" i="1"/>
  <c r="G1347" i="1"/>
  <c r="G1195" i="1"/>
  <c r="I1509" i="1"/>
  <c r="I2200" i="1"/>
  <c r="G920" i="1"/>
  <c r="AJ2565" i="1"/>
  <c r="G2401" i="1"/>
  <c r="I2702" i="1"/>
  <c r="F1103" i="1"/>
  <c r="E1103" i="1"/>
  <c r="F1526" i="1"/>
  <c r="E1526" i="1"/>
  <c r="F2360" i="1"/>
  <c r="E2360" i="1"/>
  <c r="E1339" i="1"/>
  <c r="F1339" i="1"/>
  <c r="G1036" i="1"/>
  <c r="I1400" i="1"/>
  <c r="I1805" i="1"/>
  <c r="I1922" i="1"/>
  <c r="G2171" i="1"/>
  <c r="S954" i="1"/>
  <c r="T954" i="1"/>
  <c r="U2142" i="1"/>
  <c r="E2056" i="1"/>
  <c r="F2056" i="1"/>
  <c r="AJ2345" i="1"/>
  <c r="AH1684" i="1"/>
  <c r="AJ1533" i="1"/>
  <c r="AJ837" i="1"/>
  <c r="AG2488" i="1"/>
  <c r="AF2488" i="1"/>
  <c r="AH1114" i="1"/>
  <c r="AJ1987" i="1"/>
  <c r="AJ1512" i="1"/>
  <c r="AG1209" i="1"/>
  <c r="AF1209" i="1"/>
  <c r="AJ2240" i="1"/>
  <c r="AJ2489" i="1"/>
  <c r="AJ2551" i="1"/>
  <c r="AJ2080" i="1"/>
  <c r="AG1316" i="1"/>
  <c r="AF1316" i="1"/>
  <c r="AH988" i="1"/>
  <c r="AJ1956" i="1"/>
  <c r="AH2213" i="1"/>
  <c r="AH2294" i="1"/>
  <c r="AH1925" i="1"/>
  <c r="AH978" i="1"/>
  <c r="AJ1760" i="1"/>
  <c r="G2382" i="1"/>
  <c r="G842" i="1"/>
  <c r="I2600" i="1"/>
  <c r="E2088" i="1"/>
  <c r="F2088" i="1"/>
  <c r="G2101" i="1"/>
  <c r="G1667" i="1"/>
  <c r="E1088" i="1"/>
  <c r="F1088" i="1"/>
  <c r="AG1432" i="1"/>
  <c r="AF1432" i="1"/>
  <c r="I2170" i="1"/>
  <c r="F1243" i="1"/>
  <c r="E1243" i="1"/>
  <c r="G2123" i="1"/>
  <c r="I2167" i="1"/>
  <c r="I1449" i="1"/>
  <c r="F2109" i="1"/>
  <c r="E2109" i="1"/>
  <c r="G2045" i="1"/>
  <c r="F1394" i="1"/>
  <c r="E1394" i="1"/>
  <c r="F1975" i="1"/>
  <c r="E1975" i="1"/>
  <c r="G1910" i="1"/>
  <c r="G2722" i="1"/>
  <c r="G1985" i="1"/>
  <c r="F2659" i="1"/>
  <c r="E2659" i="1"/>
  <c r="I1224" i="1"/>
  <c r="G967" i="1"/>
  <c r="AH2388" i="1"/>
  <c r="F1842" i="1"/>
  <c r="E1842" i="1"/>
  <c r="I1737" i="1"/>
  <c r="AJ2500" i="1"/>
  <c r="AJ1631" i="1"/>
  <c r="I1632" i="1"/>
  <c r="I1466" i="1"/>
  <c r="AG2624" i="1"/>
  <c r="AF2624" i="1"/>
  <c r="I1364" i="1"/>
  <c r="AH1743" i="1"/>
  <c r="AJ1304" i="1"/>
  <c r="AF1045" i="1"/>
  <c r="AG1045" i="1"/>
  <c r="G1054" i="1"/>
  <c r="E1747" i="1"/>
  <c r="F1747" i="1"/>
  <c r="I2467" i="1"/>
  <c r="G2234" i="1"/>
  <c r="I2203" i="1"/>
  <c r="G1470" i="1"/>
  <c r="G1582" i="1"/>
  <c r="F844" i="1"/>
  <c r="E844" i="1"/>
  <c r="E2478" i="1"/>
  <c r="F2478" i="1"/>
  <c r="G2188" i="1"/>
  <c r="AH2008" i="1"/>
  <c r="E866" i="1"/>
  <c r="F866" i="1"/>
  <c r="E1905" i="1"/>
  <c r="F1905" i="1"/>
  <c r="I2050" i="1"/>
  <c r="F1136" i="1"/>
  <c r="E1136" i="1"/>
  <c r="E2069" i="1"/>
  <c r="F2069" i="1"/>
  <c r="F2648" i="1"/>
  <c r="E2648" i="1"/>
  <c r="I1771" i="1"/>
  <c r="E1931" i="1"/>
  <c r="F1931" i="1"/>
  <c r="E2125" i="1"/>
  <c r="F2125" i="1"/>
  <c r="F1072" i="1"/>
  <c r="E1072" i="1"/>
  <c r="F1880" i="1"/>
  <c r="E1880" i="1"/>
  <c r="AG1622" i="1"/>
  <c r="AF1622" i="1"/>
  <c r="E997" i="1"/>
  <c r="F997" i="1"/>
  <c r="E1506" i="1"/>
  <c r="F1506" i="1"/>
  <c r="F2446" i="1"/>
  <c r="E2446" i="1"/>
  <c r="G2218" i="1"/>
  <c r="F2037" i="1"/>
  <c r="E2037" i="1"/>
  <c r="E1020" i="1"/>
  <c r="F1020" i="1"/>
  <c r="G1759" i="1"/>
  <c r="E1738" i="1"/>
  <c r="F1738" i="1"/>
  <c r="I885" i="1"/>
  <c r="I2571" i="1"/>
  <c r="I1808" i="1"/>
  <c r="AH1008" i="1"/>
  <c r="AH1678" i="1"/>
  <c r="G1550" i="1"/>
  <c r="I2404" i="1"/>
  <c r="G2488" i="1"/>
  <c r="AJ984" i="1"/>
  <c r="AH2327" i="1"/>
  <c r="AJ1992" i="1"/>
  <c r="AH2688" i="1"/>
  <c r="AH2350" i="1"/>
  <c r="AJ2317" i="1"/>
  <c r="AJ2308" i="1"/>
  <c r="AG771" i="1"/>
  <c r="AF771" i="1"/>
  <c r="AF1244" i="1"/>
  <c r="AG1244" i="1"/>
  <c r="AJ2248" i="1"/>
  <c r="AG1390" i="1"/>
  <c r="AF1390" i="1"/>
  <c r="AH2045" i="1"/>
  <c r="AJ1327" i="1"/>
  <c r="AJ2599" i="1"/>
  <c r="AJ1572" i="1"/>
  <c r="AJ1961" i="1"/>
  <c r="G2356" i="1"/>
  <c r="G1015" i="1"/>
  <c r="E1966" i="1"/>
  <c r="F1966" i="1"/>
  <c r="I1149" i="1"/>
  <c r="AJ2379" i="1"/>
  <c r="E1366" i="1"/>
  <c r="F1366" i="1"/>
  <c r="I2549" i="1"/>
  <c r="E2067" i="1"/>
  <c r="F2067" i="1"/>
  <c r="AH2253" i="1"/>
  <c r="F1048" i="1"/>
  <c r="E1048" i="1"/>
  <c r="G779" i="1"/>
  <c r="F1704" i="1"/>
  <c r="E1704" i="1"/>
  <c r="AF860" i="1"/>
  <c r="AG860" i="1"/>
  <c r="G1404" i="1"/>
  <c r="F845" i="1"/>
  <c r="E845" i="1"/>
  <c r="E2390" i="1"/>
  <c r="F2390" i="1"/>
  <c r="T1996" i="1"/>
  <c r="S1996" i="1"/>
  <c r="S1536" i="1"/>
  <c r="T1536" i="1"/>
  <c r="U817" i="1"/>
  <c r="W1957" i="1"/>
  <c r="U1561" i="1"/>
  <c r="U861" i="1"/>
  <c r="T2448" i="1"/>
  <c r="S2448" i="1"/>
  <c r="W898" i="1"/>
  <c r="W2117" i="1"/>
  <c r="W1704" i="1"/>
  <c r="U1684" i="1"/>
  <c r="U1700" i="1"/>
  <c r="W2619" i="1"/>
  <c r="T1207" i="1"/>
  <c r="S1207" i="1"/>
  <c r="W1288" i="1"/>
  <c r="U1928" i="1"/>
  <c r="U2013" i="1"/>
  <c r="W2090" i="1"/>
  <c r="W2293" i="1"/>
  <c r="W1241" i="1"/>
  <c r="U1703" i="1"/>
  <c r="W2506" i="1"/>
  <c r="U2584" i="1"/>
  <c r="W1032" i="1"/>
  <c r="U1590" i="1"/>
  <c r="U1654" i="1"/>
  <c r="W1876" i="1"/>
  <c r="W1134" i="1"/>
  <c r="U1228" i="1"/>
  <c r="W2601" i="1"/>
  <c r="W1153" i="1"/>
  <c r="W2025" i="1"/>
  <c r="W2274" i="1"/>
  <c r="S926" i="1"/>
  <c r="T926" i="1"/>
  <c r="U1150" i="1"/>
  <c r="U2325" i="1"/>
  <c r="U1519" i="1"/>
  <c r="S1830" i="1"/>
  <c r="T1830" i="1"/>
  <c r="W1055" i="1"/>
  <c r="F2591" i="1"/>
  <c r="E2591" i="1"/>
  <c r="E1877" i="1"/>
  <c r="F1877" i="1"/>
  <c r="G1565" i="1"/>
  <c r="AF1157" i="1"/>
  <c r="AG1157" i="1"/>
  <c r="AJ1495" i="1"/>
  <c r="AG2503" i="1"/>
  <c r="AF2503" i="1"/>
  <c r="AH1764" i="1"/>
  <c r="AH1796" i="1"/>
  <c r="AG816" i="1"/>
  <c r="AF816" i="1"/>
  <c r="AH1329" i="1"/>
  <c r="AJ2438" i="1"/>
  <c r="AH878" i="1"/>
  <c r="AJ2156" i="1"/>
  <c r="AJ2646" i="1"/>
  <c r="AH2397" i="1"/>
  <c r="AJ947" i="1"/>
  <c r="AH997" i="1"/>
  <c r="AF1453" i="1"/>
  <c r="AG1453" i="1"/>
  <c r="AH2713" i="1"/>
  <c r="AH2291" i="1"/>
  <c r="AG1916" i="1"/>
  <c r="AF1916" i="1"/>
  <c r="AJ1125" i="1"/>
  <c r="AH2755" i="1"/>
  <c r="AH1115" i="1"/>
  <c r="AH1852" i="1"/>
  <c r="AG1270" i="1"/>
  <c r="AF1270" i="1"/>
  <c r="AF1038" i="1"/>
  <c r="AG1038" i="1"/>
  <c r="AH2232" i="1"/>
  <c r="AG1393" i="1"/>
  <c r="AF1393" i="1"/>
  <c r="AG2277" i="1"/>
  <c r="AF2277" i="1"/>
  <c r="AH2439" i="1"/>
  <c r="AJ1539" i="1"/>
  <c r="AH1735" i="1"/>
  <c r="AF1850" i="1"/>
  <c r="AG1850" i="1"/>
  <c r="AG1440" i="1"/>
  <c r="AF1440" i="1"/>
  <c r="AH2218" i="1"/>
  <c r="AJ1090" i="1"/>
  <c r="AH962" i="1"/>
  <c r="G1242" i="1"/>
  <c r="G2080" i="1"/>
  <c r="E2561" i="1"/>
  <c r="F2561" i="1"/>
  <c r="I1700" i="1"/>
  <c r="U1177" i="1"/>
  <c r="W1007" i="1"/>
  <c r="U854" i="1"/>
  <c r="T799" i="1"/>
  <c r="S799" i="1"/>
  <c r="U2330" i="1"/>
  <c r="U1181" i="1"/>
  <c r="U2303" i="1"/>
  <c r="W2495" i="1"/>
  <c r="W2250" i="1"/>
  <c r="W2019" i="1"/>
  <c r="U2729" i="1"/>
  <c r="U907" i="1"/>
  <c r="T853" i="1"/>
  <c r="S853" i="1"/>
  <c r="U1777" i="1"/>
  <c r="U1495" i="1"/>
  <c r="T2625" i="1"/>
  <c r="S2625" i="1"/>
  <c r="T995" i="1"/>
  <c r="S995" i="1"/>
  <c r="W1070" i="1"/>
  <c r="W1005" i="1"/>
  <c r="U2234" i="1"/>
  <c r="W1558" i="1"/>
  <c r="U1688" i="1"/>
  <c r="W2029" i="1"/>
  <c r="S1484" i="1"/>
  <c r="T1484" i="1"/>
  <c r="S952" i="1"/>
  <c r="T952" i="1"/>
  <c r="W1723" i="1"/>
  <c r="U2371" i="1"/>
  <c r="U820" i="1"/>
  <c r="U1058" i="1"/>
  <c r="W1520" i="1"/>
  <c r="W1945" i="1"/>
  <c r="T2262" i="1"/>
  <c r="S2262" i="1"/>
  <c r="U2588" i="1"/>
  <c r="W2148" i="1"/>
  <c r="S2578" i="1"/>
  <c r="T2578" i="1"/>
  <c r="W774" i="1"/>
  <c r="U1299" i="1"/>
  <c r="U1926" i="1"/>
  <c r="W2660" i="1"/>
  <c r="I2595" i="1"/>
  <c r="I2044" i="1"/>
  <c r="F1370" i="1"/>
  <c r="E1370" i="1"/>
  <c r="AJ2594" i="1"/>
  <c r="AH1079" i="1"/>
  <c r="AH1598" i="1"/>
  <c r="AH1801" i="1"/>
  <c r="AJ1899" i="1"/>
  <c r="AJ1215" i="1"/>
  <c r="AJ2228" i="1"/>
  <c r="AH1653" i="1"/>
  <c r="AH2035" i="1"/>
  <c r="AJ2513" i="1"/>
  <c r="AH1856" i="1"/>
  <c r="AG1819" i="1"/>
  <c r="AF1819" i="1"/>
  <c r="AJ2696" i="1"/>
  <c r="AJ823" i="1"/>
  <c r="AH1293" i="1"/>
  <c r="AH1319" i="1"/>
  <c r="AH2148" i="1"/>
  <c r="AJ2514" i="1"/>
  <c r="AJ2477" i="1"/>
  <c r="AH1583" i="1"/>
  <c r="AJ1035" i="1"/>
  <c r="AG1526" i="1"/>
  <c r="AF1526" i="1"/>
  <c r="AH1191" i="1"/>
  <c r="AH1632" i="1"/>
  <c r="AJ1883" i="1"/>
  <c r="AG795" i="1"/>
  <c r="AF795" i="1"/>
  <c r="AJ1233" i="1"/>
  <c r="AJ1986" i="1"/>
  <c r="AG1434" i="1"/>
  <c r="AF1434" i="1"/>
  <c r="AH1268" i="1"/>
  <c r="AH1872" i="1"/>
  <c r="AJ2362" i="1"/>
  <c r="AJ2217" i="1"/>
  <c r="AH2740" i="1"/>
  <c r="AH1560" i="1"/>
  <c r="G2550" i="1"/>
  <c r="G2193" i="1"/>
  <c r="E1371" i="1"/>
  <c r="F1371" i="1"/>
  <c r="W2318" i="1"/>
  <c r="W987" i="1"/>
  <c r="W2134" i="1"/>
  <c r="U2440" i="1"/>
  <c r="T1679" i="1"/>
  <c r="S1679" i="1"/>
  <c r="W1708" i="1"/>
  <c r="S2196" i="1"/>
  <c r="T2196" i="1"/>
  <c r="S1292" i="1"/>
  <c r="T1292" i="1"/>
  <c r="S970" i="1"/>
  <c r="T970" i="1"/>
  <c r="W2315" i="1"/>
  <c r="S784" i="1"/>
  <c r="T784" i="1"/>
  <c r="W1537" i="1"/>
  <c r="U2184" i="1"/>
  <c r="S2749" i="1"/>
  <c r="T2749" i="1"/>
  <c r="S775" i="1"/>
  <c r="T775" i="1"/>
  <c r="T1900" i="1"/>
  <c r="S1900" i="1"/>
  <c r="T2017" i="1"/>
  <c r="S2017" i="1"/>
  <c r="T2271" i="1"/>
  <c r="S2271" i="1"/>
  <c r="S1432" i="1"/>
  <c r="T1432" i="1"/>
  <c r="U2728" i="1"/>
  <c r="W1344" i="1"/>
  <c r="S1795" i="1"/>
  <c r="T1795" i="1"/>
  <c r="S1509" i="1"/>
  <c r="T1509" i="1"/>
  <c r="U2092" i="1"/>
  <c r="T1652" i="1"/>
  <c r="S1652" i="1"/>
  <c r="T1832" i="1"/>
  <c r="S1832" i="1"/>
  <c r="T1712" i="1"/>
  <c r="S1712" i="1"/>
  <c r="U1379" i="1"/>
  <c r="T2624" i="1"/>
  <c r="S2624" i="1"/>
  <c r="S1364" i="1"/>
  <c r="T1364" i="1"/>
  <c r="U2482" i="1"/>
  <c r="U834" i="1"/>
  <c r="W2597" i="1"/>
  <c r="U1636" i="1"/>
  <c r="S2633" i="1"/>
  <c r="T2633" i="1"/>
  <c r="W874" i="1"/>
  <c r="T1356" i="1"/>
  <c r="S1356" i="1"/>
  <c r="U1440" i="1"/>
  <c r="U1954" i="1"/>
  <c r="S2190" i="1"/>
  <c r="T2190" i="1"/>
  <c r="T2282" i="1"/>
  <c r="S2282" i="1"/>
  <c r="U828" i="1"/>
  <c r="E2157" i="1"/>
  <c r="F2157" i="1"/>
  <c r="I1057" i="1"/>
  <c r="F2438" i="1"/>
  <c r="E2438" i="1"/>
  <c r="AJ1499" i="1"/>
  <c r="AH2492" i="1"/>
  <c r="AG1415" i="1"/>
  <c r="AF1415" i="1"/>
  <c r="AG1974" i="1"/>
  <c r="AF1974" i="1"/>
  <c r="AJ2124" i="1"/>
  <c r="AG2260" i="1"/>
  <c r="AF2260" i="1"/>
  <c r="AJ2263" i="1"/>
  <c r="AJ1414" i="1"/>
  <c r="AH2677" i="1"/>
  <c r="AF797" i="1"/>
  <c r="AG797" i="1"/>
  <c r="AH2020" i="1"/>
  <c r="AJ2671" i="1"/>
  <c r="AH766" i="1"/>
  <c r="AJ2065" i="1"/>
  <c r="AG845" i="1"/>
  <c r="AF845" i="1"/>
  <c r="AH1464" i="1"/>
  <c r="AF971" i="1"/>
  <c r="AG971" i="1"/>
  <c r="AJ955" i="1"/>
  <c r="AF2581" i="1"/>
  <c r="AG2581" i="1"/>
  <c r="AH1858" i="1"/>
  <c r="AJ1136" i="1"/>
  <c r="AJ1680" i="1"/>
  <c r="AJ2459" i="1"/>
  <c r="AH2099" i="1"/>
  <c r="AJ1126" i="1"/>
  <c r="AG2691" i="1"/>
  <c r="AF2691" i="1"/>
  <c r="AG1575" i="1"/>
  <c r="AF1575" i="1"/>
  <c r="AF1132" i="1"/>
  <c r="AG1132" i="1"/>
  <c r="AH832" i="1"/>
  <c r="AG2385" i="1"/>
  <c r="AF2385" i="1"/>
  <c r="AF2138" i="1"/>
  <c r="AG2138" i="1"/>
  <c r="AH1571" i="1"/>
  <c r="AG2409" i="1"/>
  <c r="AF2409" i="1"/>
  <c r="AH2341" i="1"/>
  <c r="AH1855" i="1"/>
  <c r="I1100" i="1"/>
  <c r="E2224" i="1"/>
  <c r="F2224" i="1"/>
  <c r="I2284" i="1"/>
  <c r="U807" i="1"/>
  <c r="U2736" i="1"/>
  <c r="U1399" i="1"/>
  <c r="W1874" i="1"/>
  <c r="U2332" i="1"/>
  <c r="W2380" i="1"/>
  <c r="S1004" i="1"/>
  <c r="T1004" i="1"/>
  <c r="T2430" i="1"/>
  <c r="S2430" i="1"/>
  <c r="W2364" i="1"/>
  <c r="U1725" i="1"/>
  <c r="W2457" i="1"/>
  <c r="U866" i="1"/>
  <c r="W852" i="1"/>
  <c r="W1402" i="1"/>
  <c r="U1382" i="1"/>
  <c r="W2558" i="1"/>
  <c r="W2447" i="1"/>
  <c r="U1362" i="1"/>
  <c r="W1481" i="1"/>
  <c r="T2760" i="1"/>
  <c r="S2760" i="1"/>
  <c r="W2664" i="1"/>
  <c r="W1662" i="1"/>
  <c r="U1172" i="1"/>
  <c r="W1987" i="1"/>
  <c r="T837" i="1"/>
  <c r="S837" i="1"/>
  <c r="W1182" i="1"/>
  <c r="U2320" i="1"/>
  <c r="W2541" i="1"/>
  <c r="U1602" i="1"/>
  <c r="S1563" i="1"/>
  <c r="T1563" i="1"/>
  <c r="W962" i="1"/>
  <c r="S1324" i="1"/>
  <c r="T1324" i="1"/>
  <c r="U1927" i="1"/>
  <c r="W1651" i="1"/>
  <c r="W2758" i="1"/>
  <c r="U1595" i="1"/>
  <c r="T2113" i="1"/>
  <c r="S2113" i="1"/>
  <c r="T1417" i="1"/>
  <c r="S1417" i="1"/>
  <c r="E1796" i="1"/>
  <c r="F1796" i="1"/>
  <c r="F1510" i="1"/>
  <c r="E1510" i="1"/>
  <c r="E896" i="1"/>
  <c r="F896" i="1"/>
  <c r="F1884" i="1"/>
  <c r="E1884" i="1"/>
  <c r="AH2480" i="1"/>
  <c r="AH2130" i="1"/>
  <c r="AF1859" i="1"/>
  <c r="AG1859" i="1"/>
  <c r="AH1459" i="1"/>
  <c r="AG1419" i="1"/>
  <c r="AF1419" i="1"/>
  <c r="AJ2487" i="1"/>
  <c r="AH1864" i="1"/>
  <c r="AH1682" i="1"/>
  <c r="AH1970" i="1"/>
  <c r="AF1363" i="1"/>
  <c r="AG1363" i="1"/>
  <c r="AH1460" i="1"/>
  <c r="AG794" i="1"/>
  <c r="AF794" i="1"/>
  <c r="AJ1887" i="1"/>
  <c r="AH908" i="1"/>
  <c r="AH1076" i="1"/>
  <c r="AJ1425" i="1"/>
  <c r="AH2283" i="1"/>
  <c r="AG1553" i="1"/>
  <c r="AF1553" i="1"/>
  <c r="AJ1387" i="1"/>
  <c r="AH1639" i="1"/>
  <c r="AJ2208" i="1"/>
  <c r="F2345" i="1"/>
  <c r="E2345" i="1"/>
  <c r="AF1234" i="1"/>
  <c r="AG1234" i="1"/>
  <c r="I2510" i="1"/>
  <c r="G1077" i="1"/>
  <c r="F1170" i="1"/>
  <c r="E1170" i="1"/>
  <c r="AJ2115" i="1"/>
  <c r="G2712" i="1"/>
  <c r="I858" i="1"/>
  <c r="I1223" i="1"/>
  <c r="G2672" i="1"/>
  <c r="E2710" i="1"/>
  <c r="F2710" i="1"/>
  <c r="E1009" i="1"/>
  <c r="F1009" i="1"/>
  <c r="I1022" i="1"/>
  <c r="G977" i="1"/>
  <c r="I2476" i="1"/>
  <c r="G1692" i="1"/>
  <c r="F818" i="1"/>
  <c r="E818" i="1"/>
  <c r="I1724" i="1"/>
  <c r="G1658" i="1"/>
  <c r="G1462" i="1"/>
  <c r="I1979" i="1"/>
  <c r="E2296" i="1"/>
  <c r="F2296" i="1"/>
  <c r="I1742" i="1"/>
  <c r="I1786" i="1"/>
  <c r="F1529" i="1"/>
  <c r="E1529" i="1"/>
  <c r="G1396" i="1"/>
  <c r="G2373" i="1"/>
  <c r="G906" i="1"/>
  <c r="AJ2620" i="1"/>
  <c r="I1156" i="1"/>
  <c r="I808" i="1"/>
  <c r="I886" i="1"/>
  <c r="AG811" i="1"/>
  <c r="AF811" i="1"/>
  <c r="F1882" i="1"/>
  <c r="E1882" i="1"/>
  <c r="I2259" i="1"/>
  <c r="E1855" i="1"/>
  <c r="F1855" i="1"/>
  <c r="E2312" i="1"/>
  <c r="F2312" i="1"/>
  <c r="E2116" i="1"/>
  <c r="F2116" i="1"/>
  <c r="G1714" i="1"/>
  <c r="I1211" i="1"/>
  <c r="G1511" i="1"/>
  <c r="E2199" i="1"/>
  <c r="F2199" i="1"/>
  <c r="I2526" i="1"/>
  <c r="I2240" i="1"/>
  <c r="G1659" i="1"/>
  <c r="S2064" i="1"/>
  <c r="T2064" i="1"/>
  <c r="W1792" i="1"/>
  <c r="T803" i="1"/>
  <c r="S803" i="1"/>
  <c r="U2439" i="1"/>
  <c r="U1674" i="1"/>
  <c r="S2538" i="1"/>
  <c r="T2538" i="1"/>
  <c r="T2086" i="1"/>
  <c r="S2086" i="1"/>
  <c r="S2328" i="1"/>
  <c r="T2328" i="1"/>
  <c r="S1054" i="1"/>
  <c r="T1054" i="1"/>
  <c r="S2156" i="1"/>
  <c r="T2156" i="1"/>
  <c r="U2084" i="1"/>
  <c r="W1744" i="1"/>
  <c r="S1650" i="1"/>
  <c r="T1650" i="1"/>
  <c r="T2056" i="1"/>
  <c r="S2056" i="1"/>
  <c r="S2102" i="1"/>
  <c r="T2102" i="1"/>
  <c r="W1931" i="1"/>
  <c r="T843" i="1"/>
  <c r="S843" i="1"/>
  <c r="U902" i="1"/>
  <c r="U2544" i="1"/>
  <c r="T2112" i="1"/>
  <c r="S2112" i="1"/>
  <c r="U1827" i="1"/>
  <c r="W806" i="1"/>
  <c r="S1141" i="1"/>
  <c r="T1141" i="1"/>
  <c r="S1710" i="1"/>
  <c r="T1710" i="1"/>
  <c r="U2517" i="1"/>
  <c r="S804" i="1"/>
  <c r="T804" i="1"/>
  <c r="S2370" i="1"/>
  <c r="T2370" i="1"/>
  <c r="U2365" i="1"/>
  <c r="S1329" i="1"/>
  <c r="T1329" i="1"/>
  <c r="U1095" i="1"/>
  <c r="T1077" i="1"/>
  <c r="S1077" i="1"/>
  <c r="U2245" i="1"/>
  <c r="U2352" i="1"/>
  <c r="U2383" i="1"/>
  <c r="T1046" i="1"/>
  <c r="S1046" i="1"/>
  <c r="W1915" i="1"/>
  <c r="W1179" i="1"/>
  <c r="T2392" i="1"/>
  <c r="S2392" i="1"/>
  <c r="I2421" i="1"/>
  <c r="AH968" i="1"/>
  <c r="AF923" i="1"/>
  <c r="AG923" i="1"/>
  <c r="AH893" i="1"/>
  <c r="E2055" i="1"/>
  <c r="F2055" i="1"/>
  <c r="F2362" i="1"/>
  <c r="E2362" i="1"/>
  <c r="I2645" i="1"/>
  <c r="F2601" i="1"/>
  <c r="E2601" i="1"/>
  <c r="G814" i="1"/>
  <c r="I1274" i="1"/>
  <c r="F2697" i="1"/>
  <c r="E2697" i="1"/>
  <c r="E1024" i="1"/>
  <c r="F1024" i="1"/>
  <c r="G1434" i="1"/>
  <c r="G2227" i="1"/>
  <c r="E2432" i="1"/>
  <c r="F2432" i="1"/>
  <c r="F1228" i="1"/>
  <c r="E1228" i="1"/>
  <c r="I1154" i="1"/>
  <c r="F1095" i="1"/>
  <c r="E1095" i="1"/>
  <c r="G2493" i="1"/>
  <c r="AF2651" i="1"/>
  <c r="AG2651" i="1"/>
  <c r="AJ1989" i="1"/>
  <c r="E1121" i="1"/>
  <c r="F1121" i="1"/>
  <c r="G999" i="1"/>
  <c r="I2102" i="1"/>
  <c r="I2294" i="1"/>
  <c r="AH1530" i="1"/>
  <c r="F2303" i="1"/>
  <c r="E2303" i="1"/>
  <c r="G1516" i="1"/>
  <c r="G1241" i="1"/>
  <c r="AF2200" i="1"/>
  <c r="AG2200" i="1"/>
  <c r="F947" i="1"/>
  <c r="E947" i="1"/>
  <c r="E2415" i="1"/>
  <c r="F2415" i="1"/>
  <c r="E1108" i="1"/>
  <c r="F1108" i="1"/>
  <c r="AJ2211" i="1"/>
  <c r="G2281" i="1"/>
  <c r="G2387" i="1"/>
  <c r="I1961" i="1"/>
  <c r="AH2472" i="1"/>
  <c r="G1773" i="1"/>
  <c r="I1166" i="1"/>
  <c r="G1538" i="1"/>
  <c r="F1832" i="1"/>
  <c r="E1832" i="1"/>
  <c r="E2724" i="1"/>
  <c r="F2724" i="1"/>
  <c r="F2011" i="1"/>
  <c r="E2011" i="1"/>
  <c r="I1507" i="1"/>
  <c r="G1630" i="1"/>
  <c r="F2589" i="1"/>
  <c r="E2589" i="1"/>
  <c r="I1519" i="1"/>
  <c r="I2326" i="1"/>
  <c r="I870" i="1"/>
  <c r="AG2107" i="1"/>
  <c r="AF2107" i="1"/>
  <c r="AH1168" i="1"/>
  <c r="F1330" i="1"/>
  <c r="E1330" i="1"/>
  <c r="G1027" i="1"/>
  <c r="E2225" i="1"/>
  <c r="F2225" i="1"/>
  <c r="I1292" i="1"/>
  <c r="E1253" i="1"/>
  <c r="F1253" i="1"/>
  <c r="I1377" i="1"/>
  <c r="I1165" i="1"/>
  <c r="E1578" i="1"/>
  <c r="F1578" i="1"/>
  <c r="AH2570" i="1"/>
  <c r="I1527" i="1"/>
  <c r="F2313" i="1"/>
  <c r="E2313" i="1"/>
  <c r="E1066" i="1"/>
  <c r="F1066" i="1"/>
  <c r="G2107" i="1"/>
  <c r="AF2199" i="1"/>
  <c r="AG2199" i="1"/>
  <c r="G2397" i="1"/>
  <c r="I2560" i="1"/>
  <c r="I2624" i="1"/>
  <c r="AH2182" i="1"/>
  <c r="G2110" i="1"/>
  <c r="I882" i="1"/>
  <c r="G2635" i="1"/>
  <c r="F2081" i="1"/>
  <c r="E2081" i="1"/>
  <c r="I1189" i="1"/>
  <c r="G1812" i="1"/>
  <c r="I1356" i="1"/>
  <c r="AH1806" i="1"/>
  <c r="G917" i="1"/>
  <c r="E2031" i="1"/>
  <c r="F2031" i="1"/>
  <c r="I1535" i="1"/>
  <c r="AJ1064" i="1"/>
  <c r="F2662" i="1"/>
  <c r="E2662" i="1"/>
  <c r="G1215" i="1"/>
  <c r="G1723" i="1"/>
  <c r="AJ2169" i="1"/>
  <c r="G2030" i="1"/>
  <c r="F1347" i="1"/>
  <c r="E1347" i="1"/>
  <c r="I1195" i="1"/>
  <c r="G1509" i="1"/>
  <c r="F2200" i="1"/>
  <c r="E2200" i="1"/>
  <c r="I920" i="1"/>
  <c r="AH2565" i="1"/>
  <c r="F2401" i="1"/>
  <c r="E2401" i="1"/>
  <c r="G2702" i="1"/>
  <c r="G1123" i="1"/>
  <c r="I1526" i="1"/>
  <c r="G2360" i="1"/>
  <c r="I1339" i="1"/>
  <c r="F1036" i="1"/>
  <c r="E1036" i="1"/>
  <c r="F1400" i="1"/>
  <c r="E1400" i="1"/>
  <c r="E1805" i="1"/>
  <c r="F1805" i="1"/>
  <c r="F1922" i="1"/>
  <c r="E1922" i="1"/>
  <c r="E2171" i="1"/>
  <c r="F2171" i="1"/>
  <c r="W1294" i="1"/>
  <c r="I2056" i="1"/>
  <c r="AH2345" i="1"/>
  <c r="AJ1684" i="1"/>
  <c r="AH1533" i="1"/>
  <c r="AG837" i="1"/>
  <c r="AF837" i="1"/>
  <c r="AJ2488" i="1"/>
  <c r="AF1114" i="1"/>
  <c r="AG1114" i="1"/>
  <c r="AH1987" i="1"/>
  <c r="AH1512" i="1"/>
  <c r="AJ1209" i="1"/>
  <c r="AH2240" i="1"/>
  <c r="AH2489" i="1"/>
  <c r="AH2551" i="1"/>
  <c r="AH2080" i="1"/>
  <c r="AJ1316" i="1"/>
  <c r="AJ988" i="1"/>
  <c r="AH1956" i="1"/>
  <c r="AJ2213" i="1"/>
  <c r="AF2294" i="1"/>
  <c r="AG2294" i="1"/>
  <c r="AG1925" i="1"/>
  <c r="AF1925" i="1"/>
  <c r="AG978" i="1"/>
  <c r="AF978" i="1"/>
  <c r="AH1760" i="1"/>
  <c r="I2382" i="1"/>
  <c r="E842" i="1"/>
  <c r="F842" i="1"/>
  <c r="F2600" i="1"/>
  <c r="E2600" i="1"/>
  <c r="I2088" i="1"/>
  <c r="E2101" i="1"/>
  <c r="F2101" i="1"/>
  <c r="I1667" i="1"/>
  <c r="I1147" i="1"/>
  <c r="F1010" i="1"/>
  <c r="E1010" i="1"/>
  <c r="G1361" i="1"/>
  <c r="I2484" i="1"/>
  <c r="G2707" i="1"/>
  <c r="E2167" i="1"/>
  <c r="F2167" i="1"/>
  <c r="F1449" i="1"/>
  <c r="E1449" i="1"/>
  <c r="I2109" i="1"/>
  <c r="E2045" i="1"/>
  <c r="F2045" i="1"/>
  <c r="AJ2648" i="1"/>
  <c r="F1505" i="1"/>
  <c r="E1505" i="1"/>
  <c r="G1987" i="1"/>
  <c r="G1307" i="1"/>
  <c r="G2684" i="1"/>
  <c r="AH1332" i="1"/>
  <c r="I2615" i="1"/>
  <c r="I1906" i="1"/>
  <c r="I1323" i="1"/>
  <c r="E2300" i="1"/>
  <c r="F2300" i="1"/>
  <c r="AG2388" i="1"/>
  <c r="AF2388" i="1"/>
  <c r="AJ1915" i="1"/>
  <c r="I1842" i="1"/>
  <c r="G1737" i="1"/>
  <c r="I2104" i="1"/>
  <c r="AH1631" i="1"/>
  <c r="G1632" i="1"/>
  <c r="G1466" i="1"/>
  <c r="AH2624" i="1"/>
  <c r="G1364" i="1"/>
  <c r="F2182" i="1"/>
  <c r="E2182" i="1"/>
  <c r="AH1304" i="1"/>
  <c r="AH1045" i="1"/>
  <c r="F1054" i="1"/>
  <c r="E1054" i="1"/>
  <c r="F2467" i="1"/>
  <c r="E2467" i="1"/>
  <c r="I2234" i="1"/>
  <c r="E2203" i="1"/>
  <c r="F2203" i="1"/>
  <c r="F1470" i="1"/>
  <c r="E1470" i="1"/>
  <c r="AJ1528" i="1"/>
  <c r="I848" i="1"/>
  <c r="I939" i="1"/>
  <c r="I1444" i="1"/>
  <c r="AJ2008" i="1"/>
  <c r="I866" i="1"/>
  <c r="I1905" i="1"/>
  <c r="G2050" i="1"/>
  <c r="AJ1272" i="1"/>
  <c r="G1964" i="1"/>
  <c r="G2243" i="1"/>
  <c r="I965" i="1"/>
  <c r="F1001" i="1"/>
  <c r="E1001" i="1"/>
  <c r="AJ2037" i="1"/>
  <c r="G2013" i="1"/>
  <c r="I2576" i="1"/>
  <c r="G2530" i="1"/>
  <c r="G1083" i="1"/>
  <c r="F1586" i="1"/>
  <c r="E1586" i="1"/>
  <c r="G1398" i="1"/>
  <c r="G1990" i="1"/>
  <c r="G2065" i="1"/>
  <c r="I2218" i="1"/>
  <c r="G2037" i="1"/>
  <c r="I1020" i="1"/>
  <c r="I1759" i="1"/>
  <c r="I1738" i="1"/>
  <c r="G885" i="1"/>
  <c r="F2571" i="1"/>
  <c r="E2571" i="1"/>
  <c r="G1808" i="1"/>
  <c r="AF1008" i="1"/>
  <c r="AG1008" i="1"/>
  <c r="G1675" i="1"/>
  <c r="I1550" i="1"/>
  <c r="G2404" i="1"/>
  <c r="I2488" i="1"/>
  <c r="AF1783" i="1"/>
  <c r="AG1783" i="1"/>
  <c r="G2017" i="1"/>
  <c r="I1265" i="1"/>
  <c r="I1488" i="1"/>
  <c r="G2305" i="1"/>
  <c r="AH2346" i="1"/>
  <c r="E2619" i="1"/>
  <c r="F2619" i="1"/>
  <c r="E1817" i="1"/>
  <c r="F1817" i="1"/>
  <c r="F786" i="1"/>
  <c r="E786" i="1"/>
  <c r="I2429" i="1"/>
  <c r="F2135" i="1"/>
  <c r="E2135" i="1"/>
  <c r="G2018" i="1"/>
  <c r="G1484" i="1"/>
  <c r="AH1609" i="1"/>
  <c r="G1622" i="1"/>
  <c r="G2503" i="1"/>
  <c r="G1825" i="1"/>
  <c r="AF2127" i="1"/>
  <c r="AG2127" i="1"/>
  <c r="I2330" i="1"/>
  <c r="G1840" i="1"/>
  <c r="G1418" i="1"/>
  <c r="E830" i="1"/>
  <c r="F830" i="1"/>
  <c r="G1752" i="1"/>
  <c r="AH1496" i="1"/>
  <c r="E2341" i="1"/>
  <c r="F2341" i="1"/>
  <c r="E1163" i="1"/>
  <c r="F1163" i="1"/>
  <c r="E1407" i="1"/>
  <c r="F1407" i="1"/>
  <c r="G2613" i="1"/>
  <c r="G1530" i="1"/>
  <c r="G1016" i="1"/>
  <c r="G2422" i="1"/>
  <c r="G2368" i="1"/>
  <c r="I1888" i="1"/>
  <c r="G1222" i="1"/>
  <c r="G1639" i="1"/>
  <c r="AH1315" i="1"/>
  <c r="G2276" i="1"/>
  <c r="G1957" i="1"/>
  <c r="F937" i="1"/>
  <c r="E937" i="1"/>
  <c r="AJ1617" i="1"/>
  <c r="G1124" i="1"/>
  <c r="F2651" i="1"/>
  <c r="E2651" i="1"/>
  <c r="G1566" i="1"/>
  <c r="E1114" i="1"/>
  <c r="F1114" i="1"/>
  <c r="AH1546" i="1"/>
  <c r="I1959" i="1"/>
  <c r="G2299" i="1"/>
  <c r="I2164" i="1"/>
  <c r="I1280" i="1"/>
  <c r="I1448" i="1"/>
  <c r="I2531" i="1"/>
  <c r="G2246" i="1"/>
  <c r="E1401" i="1"/>
  <c r="F1401" i="1"/>
  <c r="I1362" i="1"/>
  <c r="I1769" i="1"/>
  <c r="AJ1130" i="1"/>
  <c r="I983" i="1"/>
  <c r="E900" i="1"/>
  <c r="F900" i="1"/>
  <c r="G2297" i="1"/>
  <c r="AH1767" i="1"/>
  <c r="AG1694" i="1"/>
  <c r="AF1694" i="1"/>
  <c r="G1477" i="1"/>
  <c r="F966" i="1"/>
  <c r="E966" i="1"/>
  <c r="F2185" i="1"/>
  <c r="E2185" i="1"/>
  <c r="E892" i="1"/>
  <c r="F892" i="1"/>
  <c r="AJ2471" i="1"/>
  <c r="E1266" i="1"/>
  <c r="F1266" i="1"/>
  <c r="I1948" i="1"/>
  <c r="G921" i="1"/>
  <c r="AJ1345" i="1"/>
  <c r="AH2564" i="1"/>
  <c r="I2229" i="1"/>
  <c r="I1358" i="1"/>
  <c r="U960" i="1"/>
  <c r="U926" i="1"/>
  <c r="W2146" i="1"/>
  <c r="W1519" i="1"/>
  <c r="W1830" i="1"/>
  <c r="U1055" i="1"/>
  <c r="I1795" i="1"/>
  <c r="G1128" i="1"/>
  <c r="F2502" i="1"/>
  <c r="E2502" i="1"/>
  <c r="AH1157" i="1"/>
  <c r="AH1495" i="1"/>
  <c r="AH2503" i="1"/>
  <c r="AJ1764" i="1"/>
  <c r="AG1796" i="1"/>
  <c r="AF1796" i="1"/>
  <c r="AH816" i="1"/>
  <c r="AJ1329" i="1"/>
  <c r="AG2438" i="1"/>
  <c r="AF2438" i="1"/>
  <c r="AF878" i="1"/>
  <c r="AG878" i="1"/>
  <c r="AH2156" i="1"/>
  <c r="AH2646" i="1"/>
  <c r="AG2397" i="1"/>
  <c r="AF2397" i="1"/>
  <c r="AG947" i="1"/>
  <c r="AF947" i="1"/>
  <c r="AG997" i="1"/>
  <c r="AF997" i="1"/>
  <c r="AH1453" i="1"/>
  <c r="AG2713" i="1"/>
  <c r="AF2713" i="1"/>
  <c r="AF2291" i="1"/>
  <c r="AG2291" i="1"/>
  <c r="AJ1916" i="1"/>
  <c r="AG1125" i="1"/>
  <c r="AF1125" i="1"/>
  <c r="AG2755" i="1"/>
  <c r="AF2755" i="1"/>
  <c r="AJ1115" i="1"/>
  <c r="AG1852" i="1"/>
  <c r="AF1852" i="1"/>
  <c r="AH1270" i="1"/>
  <c r="AH1038" i="1"/>
  <c r="AF2232" i="1"/>
  <c r="AG2232" i="1"/>
  <c r="AJ1393" i="1"/>
  <c r="AH2277" i="1"/>
  <c r="AF2439" i="1"/>
  <c r="AG2439" i="1"/>
  <c r="AF1539" i="1"/>
  <c r="AG1539" i="1"/>
  <c r="AG1735" i="1"/>
  <c r="AF1735" i="1"/>
  <c r="AH1850" i="1"/>
  <c r="AJ1440" i="1"/>
  <c r="AG2218" i="1"/>
  <c r="AF2218" i="1"/>
  <c r="AG1090" i="1"/>
  <c r="AF1090" i="1"/>
  <c r="AG962" i="1"/>
  <c r="AF962" i="1"/>
  <c r="I1242" i="1"/>
  <c r="E2080" i="1"/>
  <c r="F2080" i="1"/>
  <c r="I2561" i="1"/>
  <c r="G1700" i="1"/>
  <c r="U2205" i="1"/>
  <c r="W1177" i="1"/>
  <c r="U1192" i="1"/>
  <c r="W854" i="1"/>
  <c r="U1103" i="1"/>
  <c r="W799" i="1"/>
  <c r="T2330" i="1"/>
  <c r="S2330" i="1"/>
  <c r="S1181" i="1"/>
  <c r="T1181" i="1"/>
  <c r="W2303" i="1"/>
  <c r="U2495" i="1"/>
  <c r="T2250" i="1"/>
  <c r="S2250" i="1"/>
  <c r="S2019" i="1"/>
  <c r="T2019" i="1"/>
  <c r="S2729" i="1"/>
  <c r="T2729" i="1"/>
  <c r="W907" i="1"/>
  <c r="U853" i="1"/>
  <c r="W1777" i="1"/>
  <c r="T1495" i="1"/>
  <c r="S1495" i="1"/>
  <c r="U2625" i="1"/>
  <c r="U995" i="1"/>
  <c r="T1070" i="1"/>
  <c r="S1070" i="1"/>
  <c r="T1005" i="1"/>
  <c r="S1005" i="1"/>
  <c r="W2234" i="1"/>
  <c r="T1558" i="1"/>
  <c r="S1558" i="1"/>
  <c r="W1688" i="1"/>
  <c r="S2029" i="1"/>
  <c r="T2029" i="1"/>
  <c r="W1484" i="1"/>
  <c r="U952" i="1"/>
  <c r="U1723" i="1"/>
  <c r="S2371" i="1"/>
  <c r="T2371" i="1"/>
  <c r="S820" i="1"/>
  <c r="T820" i="1"/>
  <c r="T1058" i="1"/>
  <c r="S1058" i="1"/>
  <c r="T1520" i="1"/>
  <c r="S1520" i="1"/>
  <c r="W1553" i="1"/>
  <c r="U1945" i="1"/>
  <c r="W2262" i="1"/>
  <c r="T2588" i="1"/>
  <c r="S2588" i="1"/>
  <c r="W1960" i="1"/>
  <c r="W2466" i="1"/>
  <c r="S774" i="1"/>
  <c r="T774" i="1"/>
  <c r="W2273" i="1"/>
  <c r="AH2264" i="1"/>
  <c r="S1926" i="1"/>
  <c r="T1926" i="1"/>
  <c r="S2660" i="1"/>
  <c r="T2660" i="1"/>
  <c r="G2595" i="1"/>
  <c r="E2044" i="1"/>
  <c r="F2044" i="1"/>
  <c r="I1370" i="1"/>
  <c r="AH2594" i="1"/>
  <c r="AJ1079" i="1"/>
  <c r="AJ1598" i="1"/>
  <c r="AJ1801" i="1"/>
  <c r="AH1899" i="1"/>
  <c r="AG1215" i="1"/>
  <c r="AF1215" i="1"/>
  <c r="AH2228" i="1"/>
  <c r="AF1653" i="1"/>
  <c r="AG1653" i="1"/>
  <c r="AJ2035" i="1"/>
  <c r="AH2513" i="1"/>
  <c r="AJ1856" i="1"/>
  <c r="AJ1819" i="1"/>
  <c r="AH2696" i="1"/>
  <c r="AH823" i="1"/>
  <c r="AJ1293" i="1"/>
  <c r="AJ1319" i="1"/>
  <c r="AF2148" i="1"/>
  <c r="AG2148" i="1"/>
  <c r="AF2514" i="1"/>
  <c r="AG2514" i="1"/>
  <c r="AH2477" i="1"/>
  <c r="AJ1583" i="1"/>
  <c r="AF1035" i="1"/>
  <c r="AG1035" i="1"/>
  <c r="AH1526" i="1"/>
  <c r="AG1191" i="1"/>
  <c r="AF1191" i="1"/>
  <c r="AG1632" i="1"/>
  <c r="AF1632" i="1"/>
  <c r="AH1883" i="1"/>
  <c r="AJ795" i="1"/>
  <c r="AH1233" i="1"/>
  <c r="AH1986" i="1"/>
  <c r="AH1434" i="1"/>
  <c r="AG1268" i="1"/>
  <c r="AF1268" i="1"/>
  <c r="AF1872" i="1"/>
  <c r="AG1872" i="1"/>
  <c r="AG2362" i="1"/>
  <c r="AF2362" i="1"/>
  <c r="AF2217" i="1"/>
  <c r="AG2217" i="1"/>
  <c r="AF2740" i="1"/>
  <c r="AG2740" i="1"/>
  <c r="AJ1560" i="1"/>
  <c r="I2550" i="1"/>
  <c r="I2193" i="1"/>
  <c r="G1371" i="1"/>
  <c r="U987" i="1"/>
  <c r="S2440" i="1"/>
  <c r="T2440" i="1"/>
  <c r="U1679" i="1"/>
  <c r="U2198" i="1"/>
  <c r="W2481" i="1"/>
  <c r="W1745" i="1"/>
  <c r="U1699" i="1"/>
  <c r="U2709" i="1"/>
  <c r="W2107" i="1"/>
  <c r="U761" i="1"/>
  <c r="U1834" i="1"/>
  <c r="W2445" i="1"/>
  <c r="U2639" i="1"/>
  <c r="U814" i="1"/>
  <c r="U1566" i="1"/>
  <c r="W2554" i="1"/>
  <c r="W2458" i="1"/>
  <c r="U1254" i="1"/>
  <c r="U2759" i="1"/>
  <c r="W2038" i="1"/>
  <c r="U1075" i="1"/>
  <c r="W1791" i="1"/>
  <c r="U1216" i="1"/>
  <c r="W1111" i="1"/>
  <c r="U2404" i="1"/>
  <c r="W2222" i="1"/>
  <c r="U791" i="1"/>
  <c r="U1135" i="1"/>
  <c r="T2433" i="1"/>
  <c r="S2433" i="1"/>
  <c r="U1565" i="1"/>
  <c r="S1636" i="1"/>
  <c r="T1636" i="1"/>
  <c r="W1461" i="1"/>
  <c r="W2526" i="1"/>
  <c r="U874" i="1"/>
  <c r="AH1059" i="1"/>
  <c r="S2441" i="1"/>
  <c r="T2441" i="1"/>
  <c r="W1440" i="1"/>
  <c r="S1852" i="1"/>
  <c r="T1852" i="1"/>
  <c r="W2282" i="1"/>
  <c r="S828" i="1"/>
  <c r="T828" i="1"/>
  <c r="G2157" i="1"/>
  <c r="E1057" i="1"/>
  <c r="F1057" i="1"/>
  <c r="I2438" i="1"/>
  <c r="AH1499" i="1"/>
  <c r="AF2492" i="1"/>
  <c r="AG2492" i="1"/>
  <c r="AH1415" i="1"/>
  <c r="AJ1974" i="1"/>
  <c r="AF2124" i="1"/>
  <c r="AG2124" i="1"/>
  <c r="AH2260" i="1"/>
  <c r="AH2263" i="1"/>
  <c r="AG1414" i="1"/>
  <c r="AF1414" i="1"/>
  <c r="AG2677" i="1"/>
  <c r="AF2677" i="1"/>
  <c r="AH797" i="1"/>
  <c r="AF2020" i="1"/>
  <c r="AG2020" i="1"/>
  <c r="AH2671" i="1"/>
  <c r="AG766" i="1"/>
  <c r="AF766" i="1"/>
  <c r="AH2065" i="1"/>
  <c r="AH845" i="1"/>
  <c r="AF1464" i="1"/>
  <c r="AG1464" i="1"/>
  <c r="AH971" i="1"/>
  <c r="AG955" i="1"/>
  <c r="AF955" i="1"/>
  <c r="AH2581" i="1"/>
  <c r="AJ1858" i="1"/>
  <c r="AG1136" i="1"/>
  <c r="AF1136" i="1"/>
  <c r="AH1680" i="1"/>
  <c r="AG2459" i="1"/>
  <c r="AF2459" i="1"/>
  <c r="AF2099" i="1"/>
  <c r="AG2099" i="1"/>
  <c r="AG1126" i="1"/>
  <c r="AF1126" i="1"/>
  <c r="AH2691" i="1"/>
  <c r="AH1575" i="1"/>
  <c r="AJ1132" i="1"/>
  <c r="AG832" i="1"/>
  <c r="AF832" i="1"/>
  <c r="AJ2385" i="1"/>
  <c r="AH2138" i="1"/>
  <c r="AF1571" i="1"/>
  <c r="AG1571" i="1"/>
  <c r="AJ2409" i="1"/>
  <c r="AJ2341" i="1"/>
  <c r="AG1855" i="1"/>
  <c r="AF1855" i="1"/>
  <c r="G1100" i="1"/>
  <c r="I2224" i="1"/>
  <c r="E2284" i="1"/>
  <c r="F2284" i="1"/>
  <c r="U1530" i="1"/>
  <c r="W1375" i="1"/>
  <c r="U1715" i="1"/>
  <c r="T2736" i="1"/>
  <c r="S2736" i="1"/>
  <c r="W1399" i="1"/>
  <c r="U1874" i="1"/>
  <c r="U919" i="1"/>
  <c r="W2091" i="1"/>
  <c r="U2380" i="1"/>
  <c r="W1004" i="1"/>
  <c r="U2430" i="1"/>
  <c r="U2364" i="1"/>
  <c r="W1725" i="1"/>
  <c r="U2457" i="1"/>
  <c r="W866" i="1"/>
  <c r="U852" i="1"/>
  <c r="U1402" i="1"/>
  <c r="W1382" i="1"/>
  <c r="S2558" i="1"/>
  <c r="T2558" i="1"/>
  <c r="U2447" i="1"/>
  <c r="W1362" i="1"/>
  <c r="U1481" i="1"/>
  <c r="U2760" i="1"/>
  <c r="T2664" i="1"/>
  <c r="S2664" i="1"/>
  <c r="U1662" i="1"/>
  <c r="W1172" i="1"/>
  <c r="U1987" i="1"/>
  <c r="U837" i="1"/>
  <c r="U1182" i="1"/>
  <c r="S2320" i="1"/>
  <c r="T2320" i="1"/>
  <c r="T2541" i="1"/>
  <c r="S2541" i="1"/>
  <c r="W1602" i="1"/>
  <c r="W1563" i="1"/>
  <c r="U1087" i="1"/>
  <c r="T1248" i="1"/>
  <c r="S1248" i="1"/>
  <c r="S2141" i="1"/>
  <c r="T2141" i="1"/>
  <c r="T1927" i="1"/>
  <c r="S1927" i="1"/>
  <c r="W2131" i="1"/>
  <c r="T2758" i="1"/>
  <c r="S2758" i="1"/>
  <c r="W1016" i="1"/>
  <c r="U1417" i="1"/>
  <c r="I2472" i="1"/>
  <c r="G1081" i="1"/>
  <c r="I1175" i="1"/>
  <c r="AJ2480" i="1"/>
  <c r="AJ2130" i="1"/>
  <c r="AJ1859" i="1"/>
  <c r="AJ1459" i="1"/>
  <c r="AH1419" i="1"/>
  <c r="AH2487" i="1"/>
  <c r="AJ1864" i="1"/>
  <c r="AJ1682" i="1"/>
  <c r="AJ1970" i="1"/>
  <c r="AJ1363" i="1"/>
  <c r="AF1460" i="1"/>
  <c r="AG1460" i="1"/>
  <c r="AH794" i="1"/>
  <c r="AH1887" i="1"/>
  <c r="AJ908" i="1"/>
  <c r="AJ1076" i="1"/>
  <c r="AH1425" i="1"/>
  <c r="AJ2283" i="1"/>
  <c r="AJ1553" i="1"/>
  <c r="AH1387" i="1"/>
  <c r="AG1639" i="1"/>
  <c r="AF1639" i="1"/>
  <c r="AH2208" i="1"/>
  <c r="G2345" i="1"/>
  <c r="AJ1234" i="1"/>
  <c r="E2510" i="1"/>
  <c r="F2510" i="1"/>
  <c r="I1077" i="1"/>
  <c r="G1170" i="1"/>
  <c r="AH2115" i="1"/>
  <c r="F2712" i="1"/>
  <c r="E2712" i="1"/>
  <c r="E858" i="1"/>
  <c r="F858" i="1"/>
  <c r="G1223" i="1"/>
  <c r="E1441" i="1"/>
  <c r="F1441" i="1"/>
  <c r="G1556" i="1"/>
  <c r="I2463" i="1"/>
  <c r="E977" i="1"/>
  <c r="F977" i="1"/>
  <c r="E2476" i="1"/>
  <c r="F2476" i="1"/>
  <c r="E1692" i="1"/>
  <c r="F1692" i="1"/>
  <c r="G818" i="1"/>
  <c r="E1724" i="1"/>
  <c r="F1724" i="1"/>
  <c r="F1658" i="1"/>
  <c r="E1658" i="1"/>
  <c r="F1462" i="1"/>
  <c r="E1462" i="1"/>
  <c r="E1979" i="1"/>
  <c r="F1979" i="1"/>
  <c r="G2296" i="1"/>
  <c r="F1742" i="1"/>
  <c r="E1742" i="1"/>
  <c r="E1786" i="1"/>
  <c r="F1786" i="1"/>
  <c r="G1529" i="1"/>
  <c r="I1396" i="1"/>
  <c r="I2373" i="1"/>
  <c r="I906" i="1"/>
  <c r="AH2620" i="1"/>
  <c r="G1156" i="1"/>
  <c r="G808" i="1"/>
  <c r="G886" i="1"/>
  <c r="AJ2524" i="1"/>
  <c r="I875" i="1"/>
  <c r="I2001" i="1"/>
  <c r="AH1501" i="1"/>
  <c r="I1068" i="1"/>
  <c r="I1063" i="1"/>
  <c r="F1765" i="1"/>
  <c r="E1765" i="1"/>
  <c r="AJ2527" i="1"/>
  <c r="G1489" i="1"/>
  <c r="E1186" i="1"/>
  <c r="F1186" i="1"/>
  <c r="E2526" i="1"/>
  <c r="F2526" i="1"/>
  <c r="G2240" i="1"/>
  <c r="E1659" i="1"/>
  <c r="F1659" i="1"/>
  <c r="W2064" i="1"/>
  <c r="U1483" i="1"/>
  <c r="W968" i="1"/>
  <c r="S1872" i="1"/>
  <c r="T1872" i="1"/>
  <c r="W803" i="1"/>
  <c r="W2439" i="1"/>
  <c r="U1781" i="1"/>
  <c r="U1502" i="1"/>
  <c r="W895" i="1"/>
  <c r="T1442" i="1"/>
  <c r="S1442" i="1"/>
  <c r="W2678" i="1"/>
  <c r="W2576" i="1"/>
  <c r="S878" i="1"/>
  <c r="T878" i="1"/>
  <c r="W1074" i="1"/>
  <c r="U1783" i="1"/>
  <c r="W1944" i="1"/>
  <c r="U1114" i="1"/>
  <c r="W1191" i="1"/>
  <c r="U794" i="1"/>
  <c r="U2290" i="1"/>
  <c r="W2301" i="1"/>
  <c r="W2044" i="1"/>
  <c r="U1851" i="1"/>
  <c r="U1782" i="1"/>
  <c r="U1393" i="1"/>
  <c r="S1206" i="1"/>
  <c r="T1206" i="1"/>
  <c r="S2416" i="1"/>
  <c r="T2416" i="1"/>
  <c r="W2647" i="1"/>
  <c r="W2233" i="1"/>
  <c r="U1914" i="1"/>
  <c r="U815" i="1"/>
  <c r="U2521" i="1"/>
  <c r="T2245" i="1"/>
  <c r="S2245" i="1"/>
  <c r="T1864" i="1"/>
  <c r="S1864" i="1"/>
  <c r="W2407" i="1"/>
  <c r="U2135" i="1"/>
  <c r="W2309" i="1"/>
  <c r="U1915" i="1"/>
  <c r="W2392" i="1"/>
  <c r="G2421" i="1"/>
  <c r="AJ1131" i="1"/>
  <c r="AH781" i="1"/>
  <c r="AH1031" i="1"/>
  <c r="G2645" i="1"/>
  <c r="I2400" i="1"/>
  <c r="I814" i="1"/>
  <c r="G1274" i="1"/>
  <c r="I2697" i="1"/>
  <c r="I1434" i="1"/>
  <c r="F2227" i="1"/>
  <c r="E2227" i="1"/>
  <c r="I2432" i="1"/>
  <c r="I2496" i="1"/>
  <c r="I1967" i="1"/>
  <c r="F1154" i="1"/>
  <c r="E1154" i="1"/>
  <c r="G2292" i="1"/>
  <c r="G1095" i="1"/>
  <c r="I2493" i="1"/>
  <c r="AH2651" i="1"/>
  <c r="AH1989" i="1"/>
  <c r="E999" i="1"/>
  <c r="F999" i="1"/>
  <c r="E2102" i="1"/>
  <c r="F2102" i="1"/>
  <c r="E2294" i="1"/>
  <c r="F2294" i="1"/>
  <c r="AJ1530" i="1"/>
  <c r="G2303" i="1"/>
  <c r="E1516" i="1"/>
  <c r="F1516" i="1"/>
  <c r="I1241" i="1"/>
  <c r="I930" i="1"/>
  <c r="I1790" i="1"/>
  <c r="I1321" i="1"/>
  <c r="G2072" i="1"/>
  <c r="I1252" i="1"/>
  <c r="G1958" i="1"/>
  <c r="I1127" i="1"/>
  <c r="I912" i="1"/>
  <c r="AJ2472" i="1"/>
  <c r="I1773" i="1"/>
  <c r="E1166" i="1"/>
  <c r="F1166" i="1"/>
  <c r="I1538" i="1"/>
  <c r="I1832" i="1"/>
  <c r="I2724" i="1"/>
  <c r="I2011" i="1"/>
  <c r="E1507" i="1"/>
  <c r="F1507" i="1"/>
  <c r="G809" i="1"/>
  <c r="I1630" i="1"/>
  <c r="G2589" i="1"/>
  <c r="F1519" i="1"/>
  <c r="E1519" i="1"/>
  <c r="E2326" i="1"/>
  <c r="F2326" i="1"/>
  <c r="AH2107" i="1"/>
  <c r="AJ1168" i="1"/>
  <c r="I1027" i="1"/>
  <c r="E1292" i="1"/>
  <c r="F1292" i="1"/>
  <c r="I1253" i="1"/>
  <c r="E1377" i="1"/>
  <c r="F1377" i="1"/>
  <c r="G1165" i="1"/>
  <c r="I1578" i="1"/>
  <c r="AF2570" i="1"/>
  <c r="AG2570" i="1"/>
  <c r="F1527" i="1"/>
  <c r="E1527" i="1"/>
  <c r="G2313" i="1"/>
  <c r="I1066" i="1"/>
  <c r="I2107" i="1"/>
  <c r="AJ2199" i="1"/>
  <c r="F2397" i="1"/>
  <c r="E2397" i="1"/>
  <c r="E2560" i="1"/>
  <c r="F2560" i="1"/>
  <c r="F2624" i="1"/>
  <c r="E2624" i="1"/>
  <c r="AF2182" i="1"/>
  <c r="AG2182" i="1"/>
  <c r="I2110" i="1"/>
  <c r="E882" i="1"/>
  <c r="F882" i="1"/>
  <c r="I2635" i="1"/>
  <c r="I2081" i="1"/>
  <c r="F1189" i="1"/>
  <c r="E1189" i="1"/>
  <c r="I1812" i="1"/>
  <c r="F1356" i="1"/>
  <c r="E1356" i="1"/>
  <c r="AJ1806" i="1"/>
  <c r="E839" i="1"/>
  <c r="F839" i="1"/>
  <c r="I2598" i="1"/>
  <c r="I1368" i="1"/>
  <c r="I1722" i="1"/>
  <c r="I2495" i="1"/>
  <c r="I909" i="1"/>
  <c r="G2625" i="1"/>
  <c r="AH2169" i="1"/>
  <c r="I2030" i="1"/>
  <c r="I1347" i="1"/>
  <c r="F1195" i="1"/>
  <c r="E1195" i="1"/>
  <c r="F1509" i="1"/>
  <c r="E1509" i="1"/>
  <c r="G2200" i="1"/>
  <c r="F920" i="1"/>
  <c r="E920" i="1"/>
  <c r="AF2565" i="1"/>
  <c r="AG2565" i="1"/>
  <c r="I2401" i="1"/>
  <c r="F2702" i="1"/>
  <c r="E2702" i="1"/>
  <c r="E1123" i="1"/>
  <c r="F1123" i="1"/>
  <c r="AH2067" i="1"/>
  <c r="I783" i="1"/>
  <c r="I1684" i="1"/>
  <c r="G1339" i="1"/>
  <c r="I1036" i="1"/>
  <c r="I2679" i="1"/>
  <c r="I2558" i="1"/>
  <c r="AJ2145" i="1"/>
  <c r="I2409" i="1"/>
  <c r="S1294" i="1"/>
  <c r="T1294" i="1"/>
  <c r="F2251" i="1"/>
  <c r="E2251" i="1"/>
  <c r="I2565" i="1"/>
  <c r="AG2345" i="1"/>
  <c r="AF2345" i="1"/>
  <c r="AF1684" i="1"/>
  <c r="AG1684" i="1"/>
  <c r="AF1533" i="1"/>
  <c r="AG1533" i="1"/>
  <c r="AH837" i="1"/>
  <c r="AH2488" i="1"/>
  <c r="AJ1114" i="1"/>
  <c r="AG1987" i="1"/>
  <c r="AF1987" i="1"/>
  <c r="AG1512" i="1"/>
  <c r="AF1512" i="1"/>
  <c r="AH1209" i="1"/>
  <c r="AF2240" i="1"/>
  <c r="AG2240" i="1"/>
  <c r="AG2489" i="1"/>
  <c r="AF2489" i="1"/>
  <c r="AG2551" i="1"/>
  <c r="AF2551" i="1"/>
  <c r="AF2080" i="1"/>
  <c r="AG2080" i="1"/>
  <c r="AH1316" i="1"/>
  <c r="AG988" i="1"/>
  <c r="AF988" i="1"/>
  <c r="AG1956" i="1"/>
  <c r="AF1956" i="1"/>
  <c r="AG2213" i="1"/>
  <c r="AF2213" i="1"/>
  <c r="AJ2294" i="1"/>
  <c r="AJ1925" i="1"/>
  <c r="AJ978" i="1"/>
  <c r="AF1760" i="1"/>
  <c r="AG1760" i="1"/>
  <c r="E2382" i="1"/>
  <c r="F2382" i="1"/>
  <c r="I842" i="1"/>
  <c r="I1071" i="1"/>
  <c r="E1667" i="1"/>
  <c r="F1667" i="1"/>
  <c r="G1657" i="1"/>
  <c r="I2408" i="1"/>
  <c r="F1147" i="1"/>
  <c r="E1147" i="1"/>
  <c r="I1010" i="1"/>
  <c r="E1361" i="1"/>
  <c r="F1361" i="1"/>
  <c r="E2484" i="1"/>
  <c r="F2484" i="1"/>
  <c r="I2707" i="1"/>
  <c r="AG2414" i="1"/>
  <c r="AF2414" i="1"/>
  <c r="G1833" i="1"/>
  <c r="F1725" i="1"/>
  <c r="E1725" i="1"/>
  <c r="G1455" i="1"/>
  <c r="F2448" i="1"/>
  <c r="E2448" i="1"/>
  <c r="AF2648" i="1"/>
  <c r="AG2648" i="1"/>
  <c r="I1505" i="1"/>
  <c r="F1987" i="1"/>
  <c r="E1987" i="1"/>
  <c r="E1307" i="1"/>
  <c r="F1307" i="1"/>
  <c r="I2684" i="1"/>
  <c r="AG1332" i="1"/>
  <c r="AF1332" i="1"/>
  <c r="G2615" i="1"/>
  <c r="G1906" i="1"/>
  <c r="E1323" i="1"/>
  <c r="F1323" i="1"/>
  <c r="I2300" i="1"/>
  <c r="I1244" i="1"/>
  <c r="AH1915" i="1"/>
  <c r="G1002" i="1"/>
  <c r="F1737" i="1"/>
  <c r="E1737" i="1"/>
  <c r="G2104" i="1"/>
  <c r="AF1631" i="1"/>
  <c r="AG1631" i="1"/>
  <c r="F1632" i="1"/>
  <c r="E1632" i="1"/>
  <c r="I2411" i="1"/>
  <c r="I1429" i="1"/>
  <c r="F1364" i="1"/>
  <c r="E1364" i="1"/>
  <c r="G2182" i="1"/>
  <c r="U1587" i="1"/>
  <c r="AG1304" i="1"/>
  <c r="AF1304" i="1"/>
  <c r="AJ1045" i="1"/>
  <c r="I2342" i="1"/>
  <c r="E2443" i="1"/>
  <c r="F2443" i="1"/>
  <c r="I2197" i="1"/>
  <c r="E1775" i="1"/>
  <c r="F1775" i="1"/>
  <c r="AH1528" i="1"/>
  <c r="G848" i="1"/>
  <c r="E939" i="1"/>
  <c r="F939" i="1"/>
  <c r="G1444" i="1"/>
  <c r="AF2008" i="1"/>
  <c r="AG2008" i="1"/>
  <c r="G866" i="1"/>
  <c r="G1905" i="1"/>
  <c r="F2050" i="1"/>
  <c r="E2050" i="1"/>
  <c r="AH1272" i="1"/>
  <c r="E1964" i="1"/>
  <c r="F1964" i="1"/>
  <c r="I2243" i="1"/>
  <c r="G965" i="1"/>
  <c r="G1001" i="1"/>
  <c r="AH2037" i="1"/>
  <c r="I2013" i="1"/>
  <c r="F2576" i="1"/>
  <c r="E2576" i="1"/>
  <c r="F2530" i="1"/>
  <c r="E2530" i="1"/>
  <c r="I1083" i="1"/>
  <c r="G1586" i="1"/>
  <c r="F1398" i="1"/>
  <c r="E1398" i="1"/>
  <c r="I1990" i="1"/>
  <c r="E2065" i="1"/>
  <c r="F2065" i="1"/>
  <c r="F2218" i="1"/>
  <c r="E2218" i="1"/>
  <c r="I2037" i="1"/>
  <c r="G1020" i="1"/>
  <c r="E1759" i="1"/>
  <c r="F1759" i="1"/>
  <c r="F885" i="1"/>
  <c r="E885" i="1"/>
  <c r="G2571" i="1"/>
  <c r="E1808" i="1"/>
  <c r="F1808" i="1"/>
  <c r="AJ2415" i="1"/>
  <c r="AG2090" i="1"/>
  <c r="AF2090" i="1"/>
  <c r="E1675" i="1"/>
  <c r="F1675" i="1"/>
  <c r="F1550" i="1"/>
  <c r="E1550" i="1"/>
  <c r="AJ1520" i="1"/>
  <c r="I981" i="1"/>
  <c r="G1208" i="1"/>
  <c r="G1251" i="1"/>
  <c r="G2321" i="1"/>
  <c r="I2155" i="1"/>
  <c r="G2015" i="1"/>
  <c r="G2285" i="1"/>
  <c r="F2429" i="1"/>
  <c r="E2429" i="1"/>
  <c r="G2135" i="1"/>
  <c r="E2018" i="1"/>
  <c r="F2018" i="1"/>
  <c r="F1484" i="1"/>
  <c r="E1484" i="1"/>
  <c r="AG1609" i="1"/>
  <c r="AF1609" i="1"/>
  <c r="I1622" i="1"/>
  <c r="I2503" i="1"/>
  <c r="F1825" i="1"/>
  <c r="E1825" i="1"/>
  <c r="AJ2127" i="1"/>
  <c r="E2330" i="1"/>
  <c r="F2330" i="1"/>
  <c r="I1840" i="1"/>
  <c r="I1418" i="1"/>
  <c r="G830" i="1"/>
  <c r="AF1496" i="1"/>
  <c r="AG1496" i="1"/>
  <c r="I2341" i="1"/>
  <c r="E2613" i="1"/>
  <c r="F2613" i="1"/>
  <c r="I1530" i="1"/>
  <c r="I1016" i="1"/>
  <c r="I2422" i="1"/>
  <c r="E2368" i="1"/>
  <c r="F2368" i="1"/>
  <c r="E1888" i="1"/>
  <c r="F1888" i="1"/>
  <c r="E1222" i="1"/>
  <c r="F1222" i="1"/>
  <c r="I1639" i="1"/>
  <c r="AJ1315" i="1"/>
  <c r="E2276" i="1"/>
  <c r="F2276" i="1"/>
  <c r="E1957" i="1"/>
  <c r="F1957" i="1"/>
  <c r="I937" i="1"/>
  <c r="AH1617" i="1"/>
  <c r="E1124" i="1"/>
  <c r="F1124" i="1"/>
  <c r="I2651" i="1"/>
  <c r="F1566" i="1"/>
  <c r="E1566" i="1"/>
  <c r="I1114" i="1"/>
  <c r="AJ1546" i="1"/>
  <c r="E1959" i="1"/>
  <c r="F1959" i="1"/>
  <c r="I2299" i="1"/>
  <c r="E2164" i="1"/>
  <c r="F2164" i="1"/>
  <c r="E1280" i="1"/>
  <c r="F1280" i="1"/>
  <c r="G1448" i="1"/>
  <c r="G2531" i="1"/>
  <c r="AH1844" i="1"/>
  <c r="I1305" i="1"/>
  <c r="G1843" i="1"/>
  <c r="I959" i="1"/>
  <c r="AH1130" i="1"/>
  <c r="G983" i="1"/>
  <c r="I900" i="1"/>
  <c r="I2297" i="1"/>
  <c r="AH1694" i="1"/>
  <c r="F1384" i="1"/>
  <c r="E1384" i="1"/>
  <c r="F1607" i="1"/>
  <c r="E1607" i="1"/>
  <c r="AJ1614" i="1"/>
  <c r="AJ1470" i="1"/>
  <c r="AH1124" i="1"/>
  <c r="AF2707" i="1"/>
  <c r="AG2707" i="1"/>
  <c r="I1266" i="1"/>
  <c r="E921" i="1"/>
  <c r="F921" i="1"/>
  <c r="AF1345" i="1"/>
  <c r="AG1345" i="1"/>
  <c r="AJ2564" i="1"/>
  <c r="G2229" i="1"/>
  <c r="G1358" i="1"/>
  <c r="G1601" i="1"/>
  <c r="E778" i="1"/>
  <c r="F778" i="1"/>
  <c r="G2092" i="1"/>
  <c r="G1595" i="1"/>
  <c r="E941" i="1"/>
  <c r="F941" i="1"/>
  <c r="G2466" i="1"/>
  <c r="F2130" i="1"/>
  <c r="E2130" i="1"/>
  <c r="I2273" i="1"/>
  <c r="W2702" i="1"/>
  <c r="U1960" i="1"/>
  <c r="U2466" i="1"/>
  <c r="U774" i="1"/>
  <c r="W1926" i="1"/>
  <c r="U2660" i="1"/>
  <c r="F2595" i="1"/>
  <c r="E2595" i="1"/>
  <c r="G2044" i="1"/>
  <c r="G1370" i="1"/>
  <c r="AG2594" i="1"/>
  <c r="AF2594" i="1"/>
  <c r="AF1079" i="1"/>
  <c r="AG1079" i="1"/>
  <c r="AG1598" i="1"/>
  <c r="AF1598" i="1"/>
  <c r="AG1801" i="1"/>
  <c r="AF1801" i="1"/>
  <c r="AF1899" i="1"/>
  <c r="AG1899" i="1"/>
  <c r="AH1215" i="1"/>
  <c r="AF2228" i="1"/>
  <c r="AG2228" i="1"/>
  <c r="AJ1653" i="1"/>
  <c r="AF2035" i="1"/>
  <c r="AG2035" i="1"/>
  <c r="AF2513" i="1"/>
  <c r="AG2513" i="1"/>
  <c r="AF1856" i="1"/>
  <c r="AG1856" i="1"/>
  <c r="AH1819" i="1"/>
  <c r="AF2696" i="1"/>
  <c r="AG2696" i="1"/>
  <c r="AF823" i="1"/>
  <c r="AG823" i="1"/>
  <c r="AF1293" i="1"/>
  <c r="AG1293" i="1"/>
  <c r="AG1319" i="1"/>
  <c r="AF1319" i="1"/>
  <c r="AJ2148" i="1"/>
  <c r="AH2514" i="1"/>
  <c r="AF2477" i="1"/>
  <c r="AG2477" i="1"/>
  <c r="AF1583" i="1"/>
  <c r="AG1583" i="1"/>
  <c r="AH1035" i="1"/>
  <c r="AJ1526" i="1"/>
  <c r="AJ1191" i="1"/>
  <c r="AJ1632" i="1"/>
  <c r="AF1883" i="1"/>
  <c r="AG1883" i="1"/>
  <c r="AH795" i="1"/>
  <c r="AF1233" i="1"/>
  <c r="AG1233" i="1"/>
  <c r="AG1986" i="1"/>
  <c r="AF1986" i="1"/>
  <c r="AJ1434" i="1"/>
  <c r="AJ1268" i="1"/>
  <c r="AJ1872" i="1"/>
  <c r="AH2362" i="1"/>
  <c r="AH2217" i="1"/>
  <c r="AJ2740" i="1"/>
  <c r="AF1560" i="1"/>
  <c r="AG1560" i="1"/>
  <c r="F2550" i="1"/>
  <c r="E2550" i="1"/>
  <c r="E2193" i="1"/>
  <c r="F2193" i="1"/>
  <c r="I1371" i="1"/>
  <c r="S987" i="1"/>
  <c r="T987" i="1"/>
  <c r="T2549" i="1"/>
  <c r="S2549" i="1"/>
  <c r="W2198" i="1"/>
  <c r="U2481" i="1"/>
  <c r="S1745" i="1"/>
  <c r="T1745" i="1"/>
  <c r="W1699" i="1"/>
  <c r="T2709" i="1"/>
  <c r="S2709" i="1"/>
  <c r="S2107" i="1"/>
  <c r="T2107" i="1"/>
  <c r="S761" i="1"/>
  <c r="T761" i="1"/>
  <c r="T2445" i="1"/>
  <c r="S2445" i="1"/>
  <c r="T2639" i="1"/>
  <c r="S2639" i="1"/>
  <c r="W814" i="1"/>
  <c r="W1566" i="1"/>
  <c r="T2554" i="1"/>
  <c r="S2554" i="1"/>
  <c r="U2458" i="1"/>
  <c r="W1254" i="1"/>
  <c r="S2759" i="1"/>
  <c r="T2759" i="1"/>
  <c r="S2038" i="1"/>
  <c r="T2038" i="1"/>
  <c r="W1075" i="1"/>
  <c r="T1791" i="1"/>
  <c r="S1791" i="1"/>
  <c r="W1216" i="1"/>
  <c r="T1111" i="1"/>
  <c r="S1111" i="1"/>
  <c r="W2404" i="1"/>
  <c r="U2222" i="1"/>
  <c r="W791" i="1"/>
  <c r="S1135" i="1"/>
  <c r="T1135" i="1"/>
  <c r="U2433" i="1"/>
  <c r="U1133" i="1"/>
  <c r="U2526" i="1"/>
  <c r="T874" i="1"/>
  <c r="S874" i="1"/>
  <c r="W2121" i="1"/>
  <c r="W2441" i="1"/>
  <c r="U1475" i="1"/>
  <c r="W1852" i="1"/>
  <c r="W1369" i="1"/>
  <c r="G1849" i="1"/>
  <c r="G2420" i="1"/>
  <c r="G2042" i="1"/>
  <c r="AJ2282" i="1"/>
  <c r="AG1249" i="1"/>
  <c r="AF1249" i="1"/>
  <c r="AJ2040" i="1"/>
  <c r="AG1711" i="1"/>
  <c r="AF1711" i="1"/>
  <c r="AJ2079" i="1"/>
  <c r="AJ2216" i="1"/>
  <c r="AF1618" i="1"/>
  <c r="AG1618" i="1"/>
  <c r="AJ911" i="1"/>
  <c r="AJ1140" i="1"/>
  <c r="AJ1753" i="1"/>
  <c r="AH1320" i="1"/>
  <c r="AJ2494" i="1"/>
  <c r="AJ1068" i="1"/>
  <c r="AH2634" i="1"/>
  <c r="AJ1321" i="1"/>
  <c r="AJ1201" i="1"/>
  <c r="AJ839" i="1"/>
  <c r="AG1139" i="1"/>
  <c r="AF1139" i="1"/>
  <c r="AH1178" i="1"/>
  <c r="AF2519" i="1"/>
  <c r="AG2519" i="1"/>
  <c r="AJ2252" i="1"/>
  <c r="AH1413" i="1"/>
  <c r="AH1674" i="1"/>
  <c r="AJ884" i="1"/>
  <c r="AH1608" i="1"/>
  <c r="AG1285" i="1"/>
  <c r="AF1285" i="1"/>
  <c r="AF1798" i="1"/>
  <c r="AG1798" i="1"/>
  <c r="AJ881" i="1"/>
  <c r="AH2746" i="1"/>
  <c r="AG2456" i="1"/>
  <c r="AF2456" i="1"/>
  <c r="AH1701" i="1"/>
  <c r="AH1476" i="1"/>
  <c r="AJ934" i="1"/>
  <c r="AJ2382" i="1"/>
  <c r="AH1565" i="1"/>
  <c r="I1770" i="1"/>
  <c r="I2468" i="1"/>
  <c r="I1517" i="1"/>
  <c r="W1834" i="1"/>
  <c r="U1375" i="1"/>
  <c r="W1404" i="1"/>
  <c r="U1262" i="1"/>
  <c r="W881" i="1"/>
  <c r="T1399" i="1"/>
  <c r="S1399" i="1"/>
  <c r="T1874" i="1"/>
  <c r="S1874" i="1"/>
  <c r="W1103" i="1"/>
  <c r="S2380" i="1"/>
  <c r="T2380" i="1"/>
  <c r="U1004" i="1"/>
  <c r="W2430" i="1"/>
  <c r="T2364" i="1"/>
  <c r="S2364" i="1"/>
  <c r="S1725" i="1"/>
  <c r="T1725" i="1"/>
  <c r="T2457" i="1"/>
  <c r="S2457" i="1"/>
  <c r="S866" i="1"/>
  <c r="T866" i="1"/>
  <c r="T852" i="1"/>
  <c r="S852" i="1"/>
  <c r="S1402" i="1"/>
  <c r="T1402" i="1"/>
  <c r="S1382" i="1"/>
  <c r="T1382" i="1"/>
  <c r="U2558" i="1"/>
  <c r="T2447" i="1"/>
  <c r="S2447" i="1"/>
  <c r="S1362" i="1"/>
  <c r="T1362" i="1"/>
  <c r="S1481" i="1"/>
  <c r="T1481" i="1"/>
  <c r="W2760" i="1"/>
  <c r="U2664" i="1"/>
  <c r="T1662" i="1"/>
  <c r="S1662" i="1"/>
  <c r="T1172" i="1"/>
  <c r="S1172" i="1"/>
  <c r="S1987" i="1"/>
  <c r="T1987" i="1"/>
  <c r="W837" i="1"/>
  <c r="T1182" i="1"/>
  <c r="S1182" i="1"/>
  <c r="W2320" i="1"/>
  <c r="U2541" i="1"/>
  <c r="S1602" i="1"/>
  <c r="T1602" i="1"/>
  <c r="U1563" i="1"/>
  <c r="T1087" i="1"/>
  <c r="S1087" i="1"/>
  <c r="U1248" i="1"/>
  <c r="W2141" i="1"/>
  <c r="U2272" i="1"/>
  <c r="W2376" i="1"/>
  <c r="U2131" i="1"/>
  <c r="S2329" i="1"/>
  <c r="T2329" i="1"/>
  <c r="U1016" i="1"/>
  <c r="W1417" i="1"/>
  <c r="G2472" i="1"/>
  <c r="F1081" i="1"/>
  <c r="E1081" i="1"/>
  <c r="E1175" i="1"/>
  <c r="F1175" i="1"/>
  <c r="AF2480" i="1"/>
  <c r="AG2480" i="1"/>
  <c r="AG2130" i="1"/>
  <c r="AF2130" i="1"/>
  <c r="AH1859" i="1"/>
  <c r="AG1459" i="1"/>
  <c r="AF1459" i="1"/>
  <c r="AJ1419" i="1"/>
  <c r="AG2487" i="1"/>
  <c r="AF2487" i="1"/>
  <c r="AF1864" i="1"/>
  <c r="AG1864" i="1"/>
  <c r="AF1682" i="1"/>
  <c r="AG1682" i="1"/>
  <c r="AG1970" i="1"/>
  <c r="AF1970" i="1"/>
  <c r="AH1363" i="1"/>
  <c r="AJ1460" i="1"/>
  <c r="AJ794" i="1"/>
  <c r="AF1887" i="1"/>
  <c r="AG1887" i="1"/>
  <c r="AG908" i="1"/>
  <c r="AF908" i="1"/>
  <c r="AG1076" i="1"/>
  <c r="AF1076" i="1"/>
  <c r="AG1425" i="1"/>
  <c r="AF1425" i="1"/>
  <c r="AG2283" i="1"/>
  <c r="AF2283" i="1"/>
  <c r="AH1553" i="1"/>
  <c r="AG1387" i="1"/>
  <c r="AF1387" i="1"/>
  <c r="AJ1639" i="1"/>
  <c r="AF2208" i="1"/>
  <c r="AG2208" i="1"/>
  <c r="I2345" i="1"/>
  <c r="AH1234" i="1"/>
  <c r="G2510" i="1"/>
  <c r="E1077" i="1"/>
  <c r="F1077" i="1"/>
  <c r="I1170" i="1"/>
  <c r="AG2115" i="1"/>
  <c r="AF2115" i="1"/>
  <c r="I2712" i="1"/>
  <c r="G858" i="1"/>
  <c r="F1223" i="1"/>
  <c r="E1223" i="1"/>
  <c r="G1441" i="1"/>
  <c r="I1556" i="1"/>
  <c r="G2463" i="1"/>
  <c r="G2639" i="1"/>
  <c r="I2119" i="1"/>
  <c r="G2559" i="1"/>
  <c r="I818" i="1"/>
  <c r="G1724" i="1"/>
  <c r="I1658" i="1"/>
  <c r="I1462" i="1"/>
  <c r="G1979" i="1"/>
  <c r="I2296" i="1"/>
  <c r="G1742" i="1"/>
  <c r="G1786" i="1"/>
  <c r="I1529" i="1"/>
  <c r="F1396" i="1"/>
  <c r="E1396" i="1"/>
  <c r="E2373" i="1"/>
  <c r="F2373" i="1"/>
  <c r="F906" i="1"/>
  <c r="E906" i="1"/>
  <c r="AG2620" i="1"/>
  <c r="AF2620" i="1"/>
  <c r="E1156" i="1"/>
  <c r="F1156" i="1"/>
  <c r="F808" i="1"/>
  <c r="E808" i="1"/>
  <c r="F886" i="1"/>
  <c r="E886" i="1"/>
  <c r="AF2524" i="1"/>
  <c r="AG2524" i="1"/>
  <c r="G875" i="1"/>
  <c r="E2001" i="1"/>
  <c r="F2001" i="1"/>
  <c r="AF1501" i="1"/>
  <c r="AG1501" i="1"/>
  <c r="E1068" i="1"/>
  <c r="F1068" i="1"/>
  <c r="G1063" i="1"/>
  <c r="G1765" i="1"/>
  <c r="AH2527" i="1"/>
  <c r="I1489" i="1"/>
  <c r="I1186" i="1"/>
  <c r="AJ1591" i="1"/>
  <c r="I2586" i="1"/>
  <c r="F2240" i="1"/>
  <c r="E2240" i="1"/>
  <c r="G2194" i="1"/>
  <c r="U842" i="1"/>
  <c r="W1872" i="1"/>
  <c r="U803" i="1"/>
  <c r="T2439" i="1"/>
  <c r="S2439" i="1"/>
  <c r="T1781" i="1"/>
  <c r="S1781" i="1"/>
  <c r="W1502" i="1"/>
  <c r="S895" i="1"/>
  <c r="T895" i="1"/>
  <c r="W1442" i="1"/>
  <c r="S2678" i="1"/>
  <c r="T2678" i="1"/>
  <c r="U2576" i="1"/>
  <c r="W878" i="1"/>
  <c r="U1074" i="1"/>
  <c r="S1783" i="1"/>
  <c r="T1783" i="1"/>
  <c r="U1944" i="1"/>
  <c r="W1114" i="1"/>
  <c r="T1191" i="1"/>
  <c r="S1191" i="1"/>
  <c r="W794" i="1"/>
  <c r="W2290" i="1"/>
  <c r="U2301" i="1"/>
  <c r="T2044" i="1"/>
  <c r="S2044" i="1"/>
  <c r="W1851" i="1"/>
  <c r="W1782" i="1"/>
  <c r="W1393" i="1"/>
  <c r="U1206" i="1"/>
  <c r="U2416" i="1"/>
  <c r="U2647" i="1"/>
  <c r="U2233" i="1"/>
  <c r="T1914" i="1"/>
  <c r="S1914" i="1"/>
  <c r="W815" i="1"/>
  <c r="W2521" i="1"/>
  <c r="U2609" i="1"/>
  <c r="W1864" i="1"/>
  <c r="S2407" i="1"/>
  <c r="T2407" i="1"/>
  <c r="W2135" i="1"/>
  <c r="T2309" i="1"/>
  <c r="S2309" i="1"/>
  <c r="T1915" i="1"/>
  <c r="S1915" i="1"/>
  <c r="E2421" i="1"/>
  <c r="F2421" i="1"/>
  <c r="AH1131" i="1"/>
  <c r="AJ781" i="1"/>
  <c r="AJ1031" i="1"/>
  <c r="I2660" i="1"/>
  <c r="E2645" i="1"/>
  <c r="F2645" i="1"/>
  <c r="G2400" i="1"/>
  <c r="AJ1556" i="1"/>
  <c r="G2412" i="1"/>
  <c r="E1274" i="1"/>
  <c r="F1274" i="1"/>
  <c r="G2697" i="1"/>
  <c r="G2085" i="1"/>
  <c r="I1416" i="1"/>
  <c r="E2496" i="1"/>
  <c r="F2496" i="1"/>
  <c r="AF1964" i="1"/>
  <c r="AG1964" i="1"/>
  <c r="F1967" i="1"/>
  <c r="E1967" i="1"/>
  <c r="AG2686" i="1"/>
  <c r="AF2686" i="1"/>
  <c r="E1193" i="1"/>
  <c r="F1193" i="1"/>
  <c r="AH870" i="1"/>
  <c r="I1294" i="1"/>
  <c r="I2292" i="1"/>
  <c r="E2493" i="1"/>
  <c r="F2493" i="1"/>
  <c r="AJ2651" i="1"/>
  <c r="AG1989" i="1"/>
  <c r="AF1989" i="1"/>
  <c r="I999" i="1"/>
  <c r="G2066" i="1"/>
  <c r="G2294" i="1"/>
  <c r="AH2117" i="1"/>
  <c r="F1295" i="1"/>
  <c r="E1295" i="1"/>
  <c r="E1563" i="1"/>
  <c r="F1563" i="1"/>
  <c r="F1105" i="1"/>
  <c r="E1105" i="1"/>
  <c r="G930" i="1"/>
  <c r="E1790" i="1"/>
  <c r="F1790" i="1"/>
  <c r="E1321" i="1"/>
  <c r="F1321" i="1"/>
  <c r="I2072" i="1"/>
  <c r="G1252" i="1"/>
  <c r="F1958" i="1"/>
  <c r="E1958" i="1"/>
  <c r="G1127" i="1"/>
  <c r="G912" i="1"/>
  <c r="AG2472" i="1"/>
  <c r="AF2472" i="1"/>
  <c r="E1773" i="1"/>
  <c r="F1773" i="1"/>
  <c r="G1166" i="1"/>
  <c r="F1538" i="1"/>
  <c r="E1538" i="1"/>
  <c r="AJ2638" i="1"/>
  <c r="G1555" i="1"/>
  <c r="I2082" i="1"/>
  <c r="I1791" i="1"/>
  <c r="G1507" i="1"/>
  <c r="F809" i="1"/>
  <c r="E809" i="1"/>
  <c r="I2589" i="1"/>
  <c r="AJ1871" i="1"/>
  <c r="AJ861" i="1"/>
  <c r="G1253" i="1"/>
  <c r="G1377" i="1"/>
  <c r="F1165" i="1"/>
  <c r="E1165" i="1"/>
  <c r="G1578" i="1"/>
  <c r="AJ1903" i="1"/>
  <c r="I1561" i="1"/>
  <c r="I784" i="1"/>
  <c r="F1539" i="1"/>
  <c r="E1539" i="1"/>
  <c r="AH2199" i="1"/>
  <c r="I2397" i="1"/>
  <c r="G2560" i="1"/>
  <c r="G2624" i="1"/>
  <c r="AJ2182" i="1"/>
  <c r="F2110" i="1"/>
  <c r="E2110" i="1"/>
  <c r="G882" i="1"/>
  <c r="F2635" i="1"/>
  <c r="E2635" i="1"/>
  <c r="AJ1428" i="1"/>
  <c r="G1956" i="1"/>
  <c r="I2525" i="1"/>
  <c r="I1955" i="1"/>
  <c r="G1993" i="1"/>
  <c r="AF1806" i="1"/>
  <c r="AG1806" i="1"/>
  <c r="G839" i="1"/>
  <c r="G2598" i="1"/>
  <c r="G1368" i="1"/>
  <c r="G1722" i="1"/>
  <c r="F2495" i="1"/>
  <c r="E2495" i="1"/>
  <c r="G909" i="1"/>
  <c r="E2625" i="1"/>
  <c r="F2625" i="1"/>
  <c r="AJ2060" i="1"/>
  <c r="I2691" i="1"/>
  <c r="G2310" i="1"/>
  <c r="AH1616" i="1"/>
  <c r="I1499" i="1"/>
  <c r="I1998" i="1"/>
  <c r="G1683" i="1"/>
  <c r="AJ2521" i="1"/>
  <c r="I2634" i="1"/>
  <c r="I864" i="1"/>
  <c r="G1476" i="1"/>
  <c r="I1123" i="1"/>
  <c r="AJ2067" i="1"/>
  <c r="F783" i="1"/>
  <c r="E783" i="1"/>
  <c r="E1684" i="1"/>
  <c r="F1684" i="1"/>
  <c r="I2129" i="1"/>
  <c r="I1148" i="1"/>
  <c r="G2679" i="1"/>
  <c r="G2558" i="1"/>
  <c r="AH2145" i="1"/>
  <c r="G2409" i="1"/>
  <c r="U1294" i="1"/>
  <c r="I2251" i="1"/>
  <c r="F2565" i="1"/>
  <c r="E2565" i="1"/>
  <c r="AJ1155" i="1"/>
  <c r="AG1490" i="1"/>
  <c r="AF1490" i="1"/>
  <c r="AH2057" i="1"/>
  <c r="AJ2088" i="1"/>
  <c r="AJ1869" i="1"/>
  <c r="AJ1947" i="1"/>
  <c r="AH2525" i="1"/>
  <c r="AJ1355" i="1"/>
  <c r="AJ2462" i="1"/>
  <c r="AJ1242" i="1"/>
  <c r="AJ2517" i="1"/>
  <c r="AJ1833" i="1"/>
  <c r="AH1000" i="1"/>
  <c r="AJ2610" i="1"/>
  <c r="AG1427" i="1"/>
  <c r="AF1427" i="1"/>
  <c r="AH2190" i="1"/>
  <c r="AH1794" i="1"/>
  <c r="AJ1677" i="1"/>
  <c r="AJ2681" i="1"/>
  <c r="AJ2403" i="1"/>
  <c r="AJ905" i="1"/>
  <c r="I1798" i="1"/>
  <c r="I1040" i="1"/>
  <c r="G1071" i="1"/>
  <c r="I1562" i="1"/>
  <c r="I1657" i="1"/>
  <c r="G2408" i="1"/>
  <c r="G1147" i="1"/>
  <c r="G1010" i="1"/>
  <c r="I1361" i="1"/>
  <c r="G2484" i="1"/>
  <c r="F2707" i="1"/>
  <c r="E2707" i="1"/>
  <c r="AJ2414" i="1"/>
  <c r="I1833" i="1"/>
  <c r="G1725" i="1"/>
  <c r="I1455" i="1"/>
  <c r="I2448" i="1"/>
  <c r="AH2648" i="1"/>
  <c r="G1505" i="1"/>
  <c r="I1987" i="1"/>
  <c r="I1307" i="1"/>
  <c r="E2684" i="1"/>
  <c r="F2684" i="1"/>
  <c r="AJ1332" i="1"/>
  <c r="F2615" i="1"/>
  <c r="E2615" i="1"/>
  <c r="E1906" i="1"/>
  <c r="F1906" i="1"/>
  <c r="G1323" i="1"/>
  <c r="G2300" i="1"/>
  <c r="G1244" i="1"/>
  <c r="AF1915" i="1"/>
  <c r="AG1915" i="1"/>
  <c r="F1002" i="1"/>
  <c r="E1002" i="1"/>
  <c r="F2104" i="1"/>
  <c r="E2104" i="1"/>
  <c r="I1034" i="1"/>
  <c r="I2121" i="1"/>
  <c r="G2411" i="1"/>
  <c r="E1429" i="1"/>
  <c r="F1429" i="1"/>
  <c r="I2704" i="1"/>
  <c r="I2182" i="1"/>
  <c r="U1665" i="1"/>
  <c r="AJ867" i="1"/>
  <c r="E1259" i="1"/>
  <c r="F1259" i="1"/>
  <c r="E2342" i="1"/>
  <c r="F2342" i="1"/>
  <c r="I2443" i="1"/>
  <c r="G2197" i="1"/>
  <c r="I1775" i="1"/>
  <c r="AF1528" i="1"/>
  <c r="AG1528" i="1"/>
  <c r="E848" i="1"/>
  <c r="F848" i="1"/>
  <c r="G939" i="1"/>
  <c r="F1444" i="1"/>
  <c r="E1444" i="1"/>
  <c r="G2317" i="1"/>
  <c r="I2132" i="1"/>
  <c r="I2209" i="1"/>
  <c r="G2685" i="1"/>
  <c r="AG1272" i="1"/>
  <c r="AF1272" i="1"/>
  <c r="I1964" i="1"/>
  <c r="F2243" i="1"/>
  <c r="E2243" i="1"/>
  <c r="E965" i="1"/>
  <c r="F965" i="1"/>
  <c r="I1001" i="1"/>
  <c r="AF2037" i="1"/>
  <c r="AG2037" i="1"/>
  <c r="E2013" i="1"/>
  <c r="F2013" i="1"/>
  <c r="G2576" i="1"/>
  <c r="I2530" i="1"/>
  <c r="F1083" i="1"/>
  <c r="E1083" i="1"/>
  <c r="I1586" i="1"/>
  <c r="I1398" i="1"/>
  <c r="E1990" i="1"/>
  <c r="F1990" i="1"/>
  <c r="I2065" i="1"/>
  <c r="AG873" i="1"/>
  <c r="AF873" i="1"/>
  <c r="G1776" i="1"/>
  <c r="G2567" i="1"/>
  <c r="E1450" i="1"/>
  <c r="F1450" i="1"/>
  <c r="I1278" i="1"/>
  <c r="AG2415" i="1"/>
  <c r="AF2415" i="1"/>
  <c r="AJ2090" i="1"/>
  <c r="I1675" i="1"/>
  <c r="AJ1978" i="1"/>
  <c r="E1689" i="1"/>
  <c r="F1689" i="1"/>
  <c r="AH1520" i="1"/>
  <c r="F981" i="1"/>
  <c r="E981" i="1"/>
  <c r="I1208" i="1"/>
  <c r="I1251" i="1"/>
  <c r="I2321" i="1"/>
  <c r="G2155" i="1"/>
  <c r="E2015" i="1"/>
  <c r="F2015" i="1"/>
  <c r="F2285" i="1"/>
  <c r="E2285" i="1"/>
  <c r="G2396" i="1"/>
  <c r="G1058" i="1"/>
  <c r="I1520" i="1"/>
  <c r="G2658" i="1"/>
  <c r="AJ1609" i="1"/>
  <c r="E1622" i="1"/>
  <c r="F1622" i="1"/>
  <c r="F2503" i="1"/>
  <c r="E2503" i="1"/>
  <c r="I1825" i="1"/>
  <c r="AH2127" i="1"/>
  <c r="G2330" i="1"/>
  <c r="E1840" i="1"/>
  <c r="F1840" i="1"/>
  <c r="F1418" i="1"/>
  <c r="E1418" i="1"/>
  <c r="AG990" i="1"/>
  <c r="AF990" i="1"/>
  <c r="AH1766" i="1"/>
  <c r="G2341" i="1"/>
  <c r="I2613" i="1"/>
  <c r="E1530" i="1"/>
  <c r="F1530" i="1"/>
  <c r="F1016" i="1"/>
  <c r="E1016" i="1"/>
  <c r="E2422" i="1"/>
  <c r="F2422" i="1"/>
  <c r="AJ886" i="1"/>
  <c r="I1471" i="1"/>
  <c r="G1785" i="1"/>
  <c r="G2534" i="1"/>
  <c r="I1678" i="1"/>
  <c r="I2137" i="1"/>
  <c r="I1574" i="1"/>
  <c r="E2405" i="1"/>
  <c r="F2405" i="1"/>
  <c r="AF2318" i="1"/>
  <c r="AG2318" i="1"/>
  <c r="I2029" i="1"/>
  <c r="G810" i="1"/>
  <c r="G2021" i="1"/>
  <c r="AF1546" i="1"/>
  <c r="AG1546" i="1"/>
  <c r="G1959" i="1"/>
  <c r="F2299" i="1"/>
  <c r="E2299" i="1"/>
  <c r="AJ941" i="1"/>
  <c r="F1672" i="1"/>
  <c r="E1672" i="1"/>
  <c r="I1196" i="1"/>
  <c r="I1139" i="1"/>
  <c r="AJ1844" i="1"/>
  <c r="G1305" i="1"/>
  <c r="I1843" i="1"/>
  <c r="F959" i="1"/>
  <c r="E959" i="1"/>
  <c r="AG1130" i="1"/>
  <c r="AF1130" i="1"/>
  <c r="E983" i="1"/>
  <c r="F983" i="1"/>
  <c r="G900" i="1"/>
  <c r="E2297" i="1"/>
  <c r="F2297" i="1"/>
  <c r="AJ1433" i="1"/>
  <c r="G1384" i="1"/>
  <c r="G1607" i="1"/>
  <c r="AH1614" i="1"/>
  <c r="AH1470" i="1"/>
  <c r="AJ1124" i="1"/>
  <c r="AJ2707" i="1"/>
  <c r="I921" i="1"/>
  <c r="AH1345" i="1"/>
  <c r="AF2564" i="1"/>
  <c r="AG2564" i="1"/>
  <c r="F2229" i="1"/>
  <c r="E2229" i="1"/>
  <c r="F1358" i="1"/>
  <c r="E1358" i="1"/>
  <c r="I1601" i="1"/>
  <c r="G778" i="1"/>
  <c r="I2092" i="1"/>
  <c r="F1595" i="1"/>
  <c r="E1595" i="1"/>
  <c r="AG1353" i="1"/>
  <c r="AF1353" i="1"/>
  <c r="F2262" i="1"/>
  <c r="E2262" i="1"/>
  <c r="I992" i="1"/>
  <c r="G2074" i="1"/>
  <c r="G2529" i="1"/>
  <c r="E1142" i="1"/>
  <c r="F1142" i="1"/>
  <c r="G2437" i="1"/>
  <c r="G2539" i="1"/>
  <c r="G1140" i="1"/>
  <c r="E1260" i="1"/>
  <c r="F1260" i="1"/>
  <c r="G1082" i="1"/>
  <c r="AH2142" i="1"/>
  <c r="AJ1654" i="1"/>
  <c r="AJ1163" i="1"/>
  <c r="AH1088" i="1"/>
  <c r="AF1920" i="1"/>
  <c r="AG1920" i="1"/>
  <c r="AJ1595" i="1"/>
  <c r="AJ2301" i="1"/>
  <c r="AH2046" i="1"/>
  <c r="AH761" i="1"/>
  <c r="AJ2421" i="1"/>
  <c r="AH1444" i="1"/>
  <c r="AH901" i="1"/>
  <c r="AJ1061" i="1"/>
  <c r="AH1022" i="1"/>
  <c r="AJ1383" i="1"/>
  <c r="AJ1048" i="1"/>
  <c r="AG857" i="1"/>
  <c r="AF857" i="1"/>
  <c r="AG2025" i="1"/>
  <c r="AF2025" i="1"/>
  <c r="AG2419" i="1"/>
  <c r="AF2419" i="1"/>
  <c r="AH1704" i="1"/>
  <c r="AJ2343" i="1"/>
  <c r="AF1342" i="1"/>
  <c r="AG1342" i="1"/>
  <c r="AJ2682" i="1"/>
  <c r="AH2233" i="1"/>
  <c r="AH2603" i="1"/>
  <c r="AJ927" i="1"/>
  <c r="AJ1154" i="1"/>
  <c r="AJ1559" i="1"/>
  <c r="AJ2442" i="1"/>
  <c r="AF2490" i="1"/>
  <c r="AG2490" i="1"/>
  <c r="AJ919" i="1"/>
  <c r="AJ2300" i="1"/>
  <c r="AH1847" i="1"/>
  <c r="AJ812" i="1"/>
  <c r="AJ2241" i="1"/>
  <c r="G2049" i="1"/>
  <c r="E1443" i="1"/>
  <c r="F1443" i="1"/>
  <c r="I995" i="1"/>
  <c r="AF2748" i="1"/>
  <c r="AG2748" i="1"/>
  <c r="F902" i="1"/>
  <c r="E902" i="1"/>
  <c r="I1199" i="1"/>
  <c r="E1881" i="1"/>
  <c r="F1881" i="1"/>
  <c r="F1996" i="1"/>
  <c r="E1996" i="1"/>
  <c r="E2333" i="1"/>
  <c r="F2333" i="1"/>
  <c r="E2410" i="1"/>
  <c r="F2410" i="1"/>
  <c r="G1037" i="1"/>
  <c r="G962" i="1"/>
  <c r="I1801" i="1"/>
  <c r="G1161" i="1"/>
  <c r="G1474" i="1"/>
  <c r="U2561" i="1"/>
  <c r="W1030" i="1"/>
  <c r="S1242" i="1"/>
  <c r="T1242" i="1"/>
  <c r="AH1436" i="1"/>
  <c r="U1315" i="1"/>
  <c r="U2557" i="1"/>
  <c r="U1588" i="1"/>
  <c r="W2592" i="1"/>
  <c r="U863" i="1"/>
  <c r="S2349" i="1"/>
  <c r="T2349" i="1"/>
  <c r="U2415" i="1"/>
  <c r="W1217" i="1"/>
  <c r="U2200" i="1"/>
  <c r="S2487" i="1"/>
  <c r="T2487" i="1"/>
  <c r="W2612" i="1"/>
  <c r="S1430" i="1"/>
  <c r="T1430" i="1"/>
  <c r="W2114" i="1"/>
  <c r="U1604" i="1"/>
  <c r="S813" i="1"/>
  <c r="T813" i="1"/>
  <c r="U906" i="1"/>
  <c r="U2174" i="1"/>
  <c r="T822" i="1"/>
  <c r="S822" i="1"/>
  <c r="W2231" i="1"/>
  <c r="W1285" i="1"/>
  <c r="U2310" i="1"/>
  <c r="W872" i="1"/>
  <c r="U1526" i="1"/>
  <c r="T1245" i="1"/>
  <c r="S1245" i="1"/>
  <c r="W2062" i="1"/>
  <c r="W991" i="1"/>
  <c r="W2073" i="1"/>
  <c r="T960" i="1"/>
  <c r="S960" i="1"/>
  <c r="W1386" i="1"/>
  <c r="T2146" i="1"/>
  <c r="S2146" i="1"/>
  <c r="AH2363" i="1"/>
  <c r="U2548" i="1"/>
  <c r="U2263" i="1"/>
  <c r="E1795" i="1"/>
  <c r="F1795" i="1"/>
  <c r="F1128" i="1"/>
  <c r="E1128" i="1"/>
  <c r="G2502" i="1"/>
  <c r="AH2244" i="1"/>
  <c r="AJ1543" i="1"/>
  <c r="AH2336" i="1"/>
  <c r="AH1354" i="1"/>
  <c r="AJ2268" i="1"/>
  <c r="AH1330" i="1"/>
  <c r="AG2330" i="1"/>
  <c r="AF2330" i="1"/>
  <c r="AH2396" i="1"/>
  <c r="AF2706" i="1"/>
  <c r="AG2706" i="1"/>
  <c r="AJ2380" i="1"/>
  <c r="AH1069" i="1"/>
  <c r="AH2186" i="1"/>
  <c r="AJ1487" i="1"/>
  <c r="AH1955" i="1"/>
  <c r="AH2692" i="1"/>
  <c r="AG2286" i="1"/>
  <c r="AF2286" i="1"/>
  <c r="AJ1515" i="1"/>
  <c r="AH2152" i="1"/>
  <c r="AJ1818" i="1"/>
  <c r="AF1579" i="1"/>
  <c r="AG1579" i="1"/>
  <c r="AH2526" i="1"/>
  <c r="AG1297" i="1"/>
  <c r="AF1297" i="1"/>
  <c r="AH1266" i="1"/>
  <c r="AJ1457" i="1"/>
  <c r="AF2616" i="1"/>
  <c r="AG2616" i="1"/>
  <c r="AJ957" i="1"/>
  <c r="AH2023" i="1"/>
  <c r="AJ2328" i="1"/>
  <c r="AF2195" i="1"/>
  <c r="AG2195" i="1"/>
  <c r="AH2304" i="1"/>
  <c r="AJ1356" i="1"/>
  <c r="AH838" i="1"/>
  <c r="AH2271" i="1"/>
  <c r="AF1892" i="1"/>
  <c r="AG1892" i="1"/>
  <c r="AH1724" i="1"/>
  <c r="F1346" i="1"/>
  <c r="E1346" i="1"/>
  <c r="I2238" i="1"/>
  <c r="I1437" i="1"/>
  <c r="E1860" i="1"/>
  <c r="F1860" i="1"/>
  <c r="W2561" i="1"/>
  <c r="W1747" i="1"/>
  <c r="AH2223" i="1"/>
  <c r="U1658" i="1"/>
  <c r="W2351" i="1"/>
  <c r="T2400" i="1"/>
  <c r="S2400" i="1"/>
  <c r="U986" i="1"/>
  <c r="W1619" i="1"/>
  <c r="S2546" i="1"/>
  <c r="T2546" i="1"/>
  <c r="U956" i="1"/>
  <c r="S1886" i="1"/>
  <c r="T1886" i="1"/>
  <c r="S1451" i="1"/>
  <c r="T1451" i="1"/>
  <c r="T1085" i="1"/>
  <c r="S1085" i="1"/>
  <c r="U951" i="1"/>
  <c r="U788" i="1"/>
  <c r="S1689" i="1"/>
  <c r="T1689" i="1"/>
  <c r="U1370" i="1"/>
  <c r="T776" i="1"/>
  <c r="S776" i="1"/>
  <c r="U892" i="1"/>
  <c r="U1255" i="1"/>
  <c r="S915" i="1"/>
  <c r="T915" i="1"/>
  <c r="W1846" i="1"/>
  <c r="T1962" i="1"/>
  <c r="S1962" i="1"/>
  <c r="W2488" i="1"/>
  <c r="U1977" i="1"/>
  <c r="W1706" i="1"/>
  <c r="W1680" i="1"/>
  <c r="T2139" i="1"/>
  <c r="S2139" i="1"/>
  <c r="U818" i="1"/>
  <c r="U1127" i="1"/>
  <c r="T2547" i="1"/>
  <c r="S2547" i="1"/>
  <c r="W2159" i="1"/>
  <c r="T1729" i="1"/>
  <c r="S1729" i="1"/>
  <c r="U2514" i="1"/>
  <c r="U2702" i="1"/>
  <c r="T1960" i="1"/>
  <c r="S1960" i="1"/>
  <c r="T2466" i="1"/>
  <c r="S2466" i="1"/>
  <c r="W2614" i="1"/>
  <c r="U1557" i="1"/>
  <c r="W2731" i="1"/>
  <c r="U1076" i="1"/>
  <c r="I1281" i="1"/>
  <c r="F781" i="1"/>
  <c r="E781" i="1"/>
  <c r="I1076" i="1"/>
  <c r="G2616" i="1"/>
  <c r="AJ930" i="1"/>
  <c r="AJ1523" i="1"/>
  <c r="AJ1984" i="1"/>
  <c r="AJ944" i="1"/>
  <c r="AJ1619" i="1"/>
  <c r="AH1018" i="1"/>
  <c r="AH2381" i="1"/>
  <c r="AH1208" i="1"/>
  <c r="AJ1366" i="1"/>
  <c r="AJ1700" i="1"/>
  <c r="AJ1437" i="1"/>
  <c r="AJ1906" i="1"/>
  <c r="AJ2658" i="1"/>
  <c r="AJ2273" i="1"/>
  <c r="AJ807" i="1"/>
  <c r="AJ1898" i="1"/>
  <c r="AJ2680" i="1"/>
  <c r="AJ2162" i="1"/>
  <c r="AJ1203" i="1"/>
  <c r="AJ1590" i="1"/>
  <c r="AH1261" i="1"/>
  <c r="AJ2353" i="1"/>
  <c r="AJ2170" i="1"/>
  <c r="AJ2668" i="1"/>
  <c r="AH918" i="1"/>
  <c r="AH2721" i="1"/>
  <c r="AJ2310" i="1"/>
  <c r="AF2667" i="1"/>
  <c r="AG2667" i="1"/>
  <c r="AJ2535" i="1"/>
  <c r="AJ904" i="1"/>
  <c r="AG1185" i="1"/>
  <c r="AF1185" i="1"/>
  <c r="AH1449" i="1"/>
  <c r="AG2512" i="1"/>
  <c r="AF2512" i="1"/>
  <c r="AH1422" i="1"/>
  <c r="AJ2739" i="1"/>
  <c r="G2393" i="1"/>
  <c r="I2482" i="1"/>
  <c r="I2282" i="1"/>
  <c r="G994" i="1"/>
  <c r="W1587" i="1"/>
  <c r="U1304" i="1"/>
  <c r="W2549" i="1"/>
  <c r="U1532" i="1"/>
  <c r="W2168" i="1"/>
  <c r="S2198" i="1"/>
  <c r="T2198" i="1"/>
  <c r="S2481" i="1"/>
  <c r="T2481" i="1"/>
  <c r="U1745" i="1"/>
  <c r="S1699" i="1"/>
  <c r="T1699" i="1"/>
  <c r="W2709" i="1"/>
  <c r="U2107" i="1"/>
  <c r="W761" i="1"/>
  <c r="W896" i="1"/>
  <c r="U2445" i="1"/>
  <c r="W2639" i="1"/>
  <c r="S814" i="1"/>
  <c r="T814" i="1"/>
  <c r="T1566" i="1"/>
  <c r="S1566" i="1"/>
  <c r="U2554" i="1"/>
  <c r="T2458" i="1"/>
  <c r="S2458" i="1"/>
  <c r="T1254" i="1"/>
  <c r="S1254" i="1"/>
  <c r="W2759" i="1"/>
  <c r="U2038" i="1"/>
  <c r="T1075" i="1"/>
  <c r="S1075" i="1"/>
  <c r="U1791" i="1"/>
  <c r="S1216" i="1"/>
  <c r="T1216" i="1"/>
  <c r="U1111" i="1"/>
  <c r="T2404" i="1"/>
  <c r="S2404" i="1"/>
  <c r="T2222" i="1"/>
  <c r="S2222" i="1"/>
  <c r="T791" i="1"/>
  <c r="S791" i="1"/>
  <c r="W1135" i="1"/>
  <c r="W2433" i="1"/>
  <c r="W1133" i="1"/>
  <c r="W1853" i="1"/>
  <c r="T2526" i="1"/>
  <c r="S2526" i="1"/>
  <c r="W2698" i="1"/>
  <c r="W921" i="1"/>
  <c r="U2148" i="1"/>
  <c r="U2441" i="1"/>
  <c r="W1475" i="1"/>
  <c r="U2375" i="1"/>
  <c r="U1852" i="1"/>
  <c r="U1369" i="1"/>
  <c r="I1849" i="1"/>
  <c r="I2420" i="1"/>
  <c r="I2042" i="1"/>
  <c r="AF2282" i="1"/>
  <c r="AG2282" i="1"/>
  <c r="AH1249" i="1"/>
  <c r="AH2040" i="1"/>
  <c r="AJ1711" i="1"/>
  <c r="AF2079" i="1"/>
  <c r="AG2079" i="1"/>
  <c r="AH2216" i="1"/>
  <c r="AJ1618" i="1"/>
  <c r="AF911" i="1"/>
  <c r="AG911" i="1"/>
  <c r="AF1140" i="1"/>
  <c r="AG1140" i="1"/>
  <c r="AF1753" i="1"/>
  <c r="AG1753" i="1"/>
  <c r="AJ1320" i="1"/>
  <c r="AH2494" i="1"/>
  <c r="AF1068" i="1"/>
  <c r="AG1068" i="1"/>
  <c r="AJ2634" i="1"/>
  <c r="AH1321" i="1"/>
  <c r="AG1201" i="1"/>
  <c r="AF1201" i="1"/>
  <c r="AF839" i="1"/>
  <c r="AG839" i="1"/>
  <c r="AH1139" i="1"/>
  <c r="AF1178" i="1"/>
  <c r="AG1178" i="1"/>
  <c r="AJ2519" i="1"/>
  <c r="AG2252" i="1"/>
  <c r="AF2252" i="1"/>
  <c r="AJ1413" i="1"/>
  <c r="AJ1674" i="1"/>
  <c r="AH884" i="1"/>
  <c r="AJ1608" i="1"/>
  <c r="AH1285" i="1"/>
  <c r="AJ1798" i="1"/>
  <c r="AH881" i="1"/>
  <c r="AG2746" i="1"/>
  <c r="AF2746" i="1"/>
  <c r="AJ2456" i="1"/>
  <c r="AF1701" i="1"/>
  <c r="AG1701" i="1"/>
  <c r="AJ1476" i="1"/>
  <c r="AH934" i="1"/>
  <c r="AH2382" i="1"/>
  <c r="AJ1565" i="1"/>
  <c r="G1770" i="1"/>
  <c r="E2468" i="1"/>
  <c r="F2468" i="1"/>
  <c r="E1517" i="1"/>
  <c r="F1517" i="1"/>
  <c r="U2203" i="1"/>
  <c r="S1375" i="1"/>
  <c r="T1375" i="1"/>
  <c r="U2033" i="1"/>
  <c r="T881" i="1"/>
  <c r="S881" i="1"/>
  <c r="U2700" i="1"/>
  <c r="W2275" i="1"/>
  <c r="U1550" i="1"/>
  <c r="W1511" i="1"/>
  <c r="U1863" i="1"/>
  <c r="W2358" i="1"/>
  <c r="U1535" i="1"/>
  <c r="U1936" i="1"/>
  <c r="W1230" i="1"/>
  <c r="U1463" i="1"/>
  <c r="W1253" i="1"/>
  <c r="T780" i="1"/>
  <c r="S780" i="1"/>
  <c r="W1505" i="1"/>
  <c r="W963" i="1"/>
  <c r="W1666" i="1"/>
  <c r="W779" i="1"/>
  <c r="T1468" i="1"/>
  <c r="S1468" i="1"/>
  <c r="U1168" i="1"/>
  <c r="U1867" i="1"/>
  <c r="T1802" i="1"/>
  <c r="S1802" i="1"/>
  <c r="W1339" i="1"/>
  <c r="W2421" i="1"/>
  <c r="W1946" i="1"/>
  <c r="W2075" i="1"/>
  <c r="S2655" i="1"/>
  <c r="T2655" i="1"/>
  <c r="T880" i="1"/>
  <c r="S880" i="1"/>
  <c r="T1180" i="1"/>
  <c r="S1180" i="1"/>
  <c r="S1656" i="1"/>
  <c r="T1656" i="1"/>
  <c r="W1087" i="1"/>
  <c r="W1248" i="1"/>
  <c r="U2141" i="1"/>
  <c r="U2376" i="1"/>
  <c r="T2131" i="1"/>
  <c r="S2131" i="1"/>
  <c r="U2329" i="1"/>
  <c r="U2456" i="1"/>
  <c r="S1016" i="1"/>
  <c r="T1016" i="1"/>
  <c r="W2681" i="1"/>
  <c r="AH1303" i="1"/>
  <c r="E2472" i="1"/>
  <c r="F2472" i="1"/>
  <c r="I1081" i="1"/>
  <c r="G1175" i="1"/>
  <c r="AJ2203" i="1"/>
  <c r="AH774" i="1"/>
  <c r="AH1164" i="1"/>
  <c r="AJ1812" i="1"/>
  <c r="AJ1840" i="1"/>
  <c r="AJ2058" i="1"/>
  <c r="AJ1985" i="1"/>
  <c r="AF2663" i="1"/>
  <c r="AG2663" i="1"/>
  <c r="AH2684" i="1"/>
  <c r="AJ2070" i="1"/>
  <c r="AJ1030" i="1"/>
  <c r="AJ1257" i="1"/>
  <c r="AH1017" i="1"/>
  <c r="AF1945" i="1"/>
  <c r="AG1945" i="1"/>
  <c r="AJ1774" i="1"/>
  <c r="AJ888" i="1"/>
  <c r="AJ1116" i="1"/>
  <c r="AJ2322" i="1"/>
  <c r="AJ1186" i="1"/>
  <c r="AH1169" i="1"/>
  <c r="AH2018" i="1"/>
  <c r="AG1650" i="1"/>
  <c r="AF1650" i="1"/>
  <c r="AH1404" i="1"/>
  <c r="E942" i="1"/>
  <c r="F942" i="1"/>
  <c r="I1141" i="1"/>
  <c r="AJ2128" i="1"/>
  <c r="G2242" i="1"/>
  <c r="G1312" i="1"/>
  <c r="G1454" i="1"/>
  <c r="I1441" i="1"/>
  <c r="F1556" i="1"/>
  <c r="E1556" i="1"/>
  <c r="E2463" i="1"/>
  <c r="F2463" i="1"/>
  <c r="I2639" i="1"/>
  <c r="G2119" i="1"/>
  <c r="I2559" i="1"/>
  <c r="AH1397" i="1"/>
  <c r="G799" i="1"/>
  <c r="G1209" i="1"/>
  <c r="I2079" i="1"/>
  <c r="G2626" i="1"/>
  <c r="I1984" i="1"/>
  <c r="G1980" i="1"/>
  <c r="AJ2249" i="1"/>
  <c r="I2207" i="1"/>
  <c r="G1351" i="1"/>
  <c r="I1320" i="1"/>
  <c r="I895" i="1"/>
  <c r="G1605" i="1"/>
  <c r="G1899" i="1"/>
  <c r="I820" i="1"/>
  <c r="G951" i="1"/>
  <c r="AH2524" i="1"/>
  <c r="E875" i="1"/>
  <c r="F875" i="1"/>
  <c r="G2001" i="1"/>
  <c r="AJ1501" i="1"/>
  <c r="G1068" i="1"/>
  <c r="E1063" i="1"/>
  <c r="F1063" i="1"/>
  <c r="I1765" i="1"/>
  <c r="AG2527" i="1"/>
  <c r="AF2527" i="1"/>
  <c r="F1489" i="1"/>
  <c r="E1489" i="1"/>
  <c r="G1186" i="1"/>
  <c r="AH1591" i="1"/>
  <c r="E2586" i="1"/>
  <c r="F2586" i="1"/>
  <c r="AJ1190" i="1"/>
  <c r="I2501" i="1"/>
  <c r="E2194" i="1"/>
  <c r="F2194" i="1"/>
  <c r="U941" i="1"/>
  <c r="U1872" i="1"/>
  <c r="W1173" i="1"/>
  <c r="W2534" i="1"/>
  <c r="W1781" i="1"/>
  <c r="S1502" i="1"/>
  <c r="T1502" i="1"/>
  <c r="U895" i="1"/>
  <c r="U1442" i="1"/>
  <c r="U2678" i="1"/>
  <c r="T2576" i="1"/>
  <c r="S2576" i="1"/>
  <c r="U878" i="1"/>
  <c r="S1074" i="1"/>
  <c r="T1074" i="1"/>
  <c r="W1783" i="1"/>
  <c r="S1944" i="1"/>
  <c r="T1944" i="1"/>
  <c r="T1114" i="1"/>
  <c r="S1114" i="1"/>
  <c r="U1191" i="1"/>
  <c r="S794" i="1"/>
  <c r="T794" i="1"/>
  <c r="T2290" i="1"/>
  <c r="S2290" i="1"/>
  <c r="T2301" i="1"/>
  <c r="S2301" i="1"/>
  <c r="U2044" i="1"/>
  <c r="S1851" i="1"/>
  <c r="T1851" i="1"/>
  <c r="S1782" i="1"/>
  <c r="T1782" i="1"/>
  <c r="S1393" i="1"/>
  <c r="T1393" i="1"/>
  <c r="W1206" i="1"/>
  <c r="W2416" i="1"/>
  <c r="T2647" i="1"/>
  <c r="S2647" i="1"/>
  <c r="T2233" i="1"/>
  <c r="S2233" i="1"/>
  <c r="W1914" i="1"/>
  <c r="T815" i="1"/>
  <c r="S815" i="1"/>
  <c r="T2521" i="1"/>
  <c r="S2521" i="1"/>
  <c r="W2609" i="1"/>
  <c r="U1864" i="1"/>
  <c r="U2407" i="1"/>
  <c r="S2135" i="1"/>
  <c r="T2135" i="1"/>
  <c r="U2309" i="1"/>
  <c r="W778" i="1"/>
  <c r="W2552" i="1"/>
  <c r="U1752" i="1"/>
  <c r="I918" i="1"/>
  <c r="AG1131" i="1"/>
  <c r="AF1131" i="1"/>
  <c r="AF781" i="1"/>
  <c r="AG781" i="1"/>
  <c r="AG1031" i="1"/>
  <c r="AF1031" i="1"/>
  <c r="G2660" i="1"/>
  <c r="I1145" i="1"/>
  <c r="G1393" i="1"/>
  <c r="F2400" i="1"/>
  <c r="E2400" i="1"/>
  <c r="AH1556" i="1"/>
  <c r="F2412" i="1"/>
  <c r="E2412" i="1"/>
  <c r="I2460" i="1"/>
  <c r="F925" i="1"/>
  <c r="E925" i="1"/>
  <c r="E2085" i="1"/>
  <c r="F2085" i="1"/>
  <c r="G1416" i="1"/>
  <c r="G2496" i="1"/>
  <c r="AJ1964" i="1"/>
  <c r="G1967" i="1"/>
  <c r="AJ2686" i="1"/>
  <c r="G1193" i="1"/>
  <c r="AJ870" i="1"/>
  <c r="G1294" i="1"/>
  <c r="F2292" i="1"/>
  <c r="E2292" i="1"/>
  <c r="AJ914" i="1"/>
  <c r="I2338" i="1"/>
  <c r="I2066" i="1"/>
  <c r="AG2117" i="1"/>
  <c r="AF2117" i="1"/>
  <c r="I1295" i="1"/>
  <c r="G1563" i="1"/>
  <c r="I1105" i="1"/>
  <c r="F930" i="1"/>
  <c r="E930" i="1"/>
  <c r="G1790" i="1"/>
  <c r="G1321" i="1"/>
  <c r="E2072" i="1"/>
  <c r="F2072" i="1"/>
  <c r="E1252" i="1"/>
  <c r="F1252" i="1"/>
  <c r="I1958" i="1"/>
  <c r="F1127" i="1"/>
  <c r="E1127" i="1"/>
  <c r="F912" i="1"/>
  <c r="E912" i="1"/>
  <c r="AJ2428" i="1"/>
  <c r="G865" i="1"/>
  <c r="G1101" i="1"/>
  <c r="G1521" i="1"/>
  <c r="AG2638" i="1"/>
  <c r="AF2638" i="1"/>
  <c r="I1555" i="1"/>
  <c r="G2082" i="1"/>
  <c r="G1791" i="1"/>
  <c r="G1976" i="1"/>
  <c r="F2046" i="1"/>
  <c r="E2046" i="1"/>
  <c r="I809" i="1"/>
  <c r="U1514" i="1"/>
  <c r="AH1871" i="1"/>
  <c r="AH861" i="1"/>
  <c r="I982" i="1"/>
  <c r="I1763" i="1"/>
  <c r="G1427" i="1"/>
  <c r="I1745" i="1"/>
  <c r="AF1903" i="1"/>
  <c r="AG1903" i="1"/>
  <c r="G1561" i="1"/>
  <c r="E784" i="1"/>
  <c r="F784" i="1"/>
  <c r="I1539" i="1"/>
  <c r="AG1733" i="1"/>
  <c r="AF1733" i="1"/>
  <c r="F2423" i="1"/>
  <c r="E2423" i="1"/>
  <c r="I1380" i="1"/>
  <c r="I1973" i="1"/>
  <c r="E1090" i="1"/>
  <c r="F1090" i="1"/>
  <c r="I2480" i="1"/>
  <c r="I2212" i="1"/>
  <c r="G2579" i="1"/>
  <c r="AF1428" i="1"/>
  <c r="AG1428" i="1"/>
  <c r="I1956" i="1"/>
  <c r="F2525" i="1"/>
  <c r="E2525" i="1"/>
  <c r="G1955" i="1"/>
  <c r="E1993" i="1"/>
  <c r="F1993" i="1"/>
  <c r="I839" i="1"/>
  <c r="F2598" i="1"/>
  <c r="E2598" i="1"/>
  <c r="E1368" i="1"/>
  <c r="F1368" i="1"/>
  <c r="E1722" i="1"/>
  <c r="F1722" i="1"/>
  <c r="G2495" i="1"/>
  <c r="F909" i="1"/>
  <c r="E909" i="1"/>
  <c r="I2625" i="1"/>
  <c r="AH2060" i="1"/>
  <c r="E2691" i="1"/>
  <c r="F2691" i="1"/>
  <c r="F2310" i="1"/>
  <c r="E2310" i="1"/>
  <c r="AJ1616" i="1"/>
  <c r="F1499" i="1"/>
  <c r="E1499" i="1"/>
  <c r="G1998" i="1"/>
  <c r="I1683" i="1"/>
  <c r="AH2521" i="1"/>
  <c r="E2634" i="1"/>
  <c r="F2634" i="1"/>
  <c r="G864" i="1"/>
  <c r="I1476" i="1"/>
  <c r="I1633" i="1"/>
  <c r="AF2067" i="1"/>
  <c r="AG2067" i="1"/>
  <c r="G783" i="1"/>
  <c r="G1684" i="1"/>
  <c r="G2129" i="1"/>
  <c r="G1148" i="1"/>
  <c r="F2679" i="1"/>
  <c r="E2679" i="1"/>
  <c r="F2558" i="1"/>
  <c r="E2558" i="1"/>
  <c r="AG2145" i="1"/>
  <c r="AF2145" i="1"/>
  <c r="F2409" i="1"/>
  <c r="E2409" i="1"/>
  <c r="U2677" i="1"/>
  <c r="G2251" i="1"/>
  <c r="G2565" i="1"/>
  <c r="AH1155" i="1"/>
  <c r="AH1490" i="1"/>
  <c r="AJ2057" i="1"/>
  <c r="AF2088" i="1"/>
  <c r="AG2088" i="1"/>
  <c r="AF1869" i="1"/>
  <c r="AG1869" i="1"/>
  <c r="AH1947" i="1"/>
  <c r="AF2525" i="1"/>
  <c r="AG2525" i="1"/>
  <c r="AH1355" i="1"/>
  <c r="AH2462" i="1"/>
  <c r="AF1242" i="1"/>
  <c r="AG1242" i="1"/>
  <c r="AH2517" i="1"/>
  <c r="AH1833" i="1"/>
  <c r="AJ1000" i="1"/>
  <c r="AG2610" i="1"/>
  <c r="AF2610" i="1"/>
  <c r="AH1427" i="1"/>
  <c r="AJ2190" i="1"/>
  <c r="AG1794" i="1"/>
  <c r="AF1794" i="1"/>
  <c r="AF1677" i="1"/>
  <c r="AG1677" i="1"/>
  <c r="AH2681" i="1"/>
  <c r="AF2403" i="1"/>
  <c r="AG2403" i="1"/>
  <c r="AH905" i="1"/>
  <c r="G1798" i="1"/>
  <c r="E1040" i="1"/>
  <c r="F1040" i="1"/>
  <c r="F1071" i="1"/>
  <c r="E1071" i="1"/>
  <c r="G1562" i="1"/>
  <c r="F1657" i="1"/>
  <c r="E1657" i="1"/>
  <c r="E2408" i="1"/>
  <c r="F2408" i="1"/>
  <c r="G2278" i="1"/>
  <c r="G2374" i="1"/>
  <c r="G961" i="1"/>
  <c r="I922" i="1"/>
  <c r="G910" i="1"/>
  <c r="AH2414" i="1"/>
  <c r="E1833" i="1"/>
  <c r="F1833" i="1"/>
  <c r="I1725" i="1"/>
  <c r="F1455" i="1"/>
  <c r="E1455" i="1"/>
  <c r="G2448" i="1"/>
  <c r="AJ1109" i="1"/>
  <c r="E2184" i="1"/>
  <c r="F2184" i="1"/>
  <c r="I2633" i="1"/>
  <c r="I2471" i="1"/>
  <c r="AJ2366" i="1"/>
  <c r="G821" i="1"/>
  <c r="G1261" i="1"/>
  <c r="I2500" i="1"/>
  <c r="E1244" i="1"/>
  <c r="F1244" i="1"/>
  <c r="I2418" i="1"/>
  <c r="I1002" i="1"/>
  <c r="I2650" i="1"/>
  <c r="F1034" i="1"/>
  <c r="E1034" i="1"/>
  <c r="G2121" i="1"/>
  <c r="E2411" i="1"/>
  <c r="F2411" i="1"/>
  <c r="G1429" i="1"/>
  <c r="F2704" i="1"/>
  <c r="E2704" i="1"/>
  <c r="T1665" i="1"/>
  <c r="S1665" i="1"/>
  <c r="AF867" i="1"/>
  <c r="AG867" i="1"/>
  <c r="I1259" i="1"/>
  <c r="G2342" i="1"/>
  <c r="G2443" i="1"/>
  <c r="E2197" i="1"/>
  <c r="F2197" i="1"/>
  <c r="G1775" i="1"/>
  <c r="AJ2461" i="1"/>
  <c r="I989" i="1"/>
  <c r="E2247" i="1"/>
  <c r="F2247" i="1"/>
  <c r="E2249" i="1"/>
  <c r="F2249" i="1"/>
  <c r="I2317" i="1"/>
  <c r="E2132" i="1"/>
  <c r="F2132" i="1"/>
  <c r="G2209" i="1"/>
  <c r="I2685" i="1"/>
  <c r="AJ1137" i="1"/>
  <c r="G797" i="1"/>
  <c r="G2124" i="1"/>
  <c r="G2741" i="1"/>
  <c r="AH1660" i="1"/>
  <c r="G2456" i="1"/>
  <c r="I2590" i="1"/>
  <c r="G1248" i="1"/>
  <c r="I2210" i="1"/>
  <c r="I1254" i="1"/>
  <c r="G2726" i="1"/>
  <c r="I1932" i="1"/>
  <c r="AH873" i="1"/>
  <c r="I1776" i="1"/>
  <c r="I2567" i="1"/>
  <c r="G1450" i="1"/>
  <c r="E1278" i="1"/>
  <c r="F1278" i="1"/>
  <c r="AH2415" i="1"/>
  <c r="AH2090" i="1"/>
  <c r="AH1978" i="1"/>
  <c r="G1689" i="1"/>
  <c r="G1158" i="1"/>
  <c r="AF1520" i="1"/>
  <c r="AG1520" i="1"/>
  <c r="G981" i="1"/>
  <c r="E1208" i="1"/>
  <c r="F1208" i="1"/>
  <c r="E1251" i="1"/>
  <c r="F1251" i="1"/>
  <c r="E2321" i="1"/>
  <c r="F2321" i="1"/>
  <c r="F2155" i="1"/>
  <c r="E2155" i="1"/>
  <c r="I2015" i="1"/>
  <c r="I2285" i="1"/>
  <c r="I2396" i="1"/>
  <c r="F1058" i="1"/>
  <c r="E1058" i="1"/>
  <c r="E1520" i="1"/>
  <c r="F1520" i="1"/>
  <c r="I2658" i="1"/>
  <c r="I2406" i="1"/>
  <c r="I775" i="1"/>
  <c r="G2314" i="1"/>
  <c r="I1238" i="1"/>
  <c r="I1181" i="1"/>
  <c r="I2376" i="1"/>
  <c r="I2162" i="1"/>
  <c r="G1655" i="1"/>
  <c r="I874" i="1"/>
  <c r="G2731" i="1"/>
  <c r="AH990" i="1"/>
  <c r="AJ1766" i="1"/>
  <c r="AJ1536" i="1"/>
  <c r="I804" i="1"/>
  <c r="AJ2410" i="1"/>
  <c r="I2594" i="1"/>
  <c r="I1720" i="1"/>
  <c r="I835" i="1"/>
  <c r="AH886" i="1"/>
  <c r="G1471" i="1"/>
  <c r="F1785" i="1"/>
  <c r="E1785" i="1"/>
  <c r="I2534" i="1"/>
  <c r="G1678" i="1"/>
  <c r="E2137" i="1"/>
  <c r="F2137" i="1"/>
  <c r="G1574" i="1"/>
  <c r="I2405" i="1"/>
  <c r="AH2318" i="1"/>
  <c r="G2029" i="1"/>
  <c r="F810" i="1"/>
  <c r="E810" i="1"/>
  <c r="F2021" i="1"/>
  <c r="E2021" i="1"/>
  <c r="AH991" i="1"/>
  <c r="I969" i="1"/>
  <c r="G1363" i="1"/>
  <c r="G1761" i="1"/>
  <c r="AH941" i="1"/>
  <c r="G1672" i="1"/>
  <c r="G1196" i="1"/>
  <c r="G1139" i="1"/>
  <c r="AG1844" i="1"/>
  <c r="AF1844" i="1"/>
  <c r="F1305" i="1"/>
  <c r="E1305" i="1"/>
  <c r="F1843" i="1"/>
  <c r="E1843" i="1"/>
  <c r="G959" i="1"/>
  <c r="AJ1391" i="1"/>
  <c r="G2666" i="1"/>
  <c r="I1392" i="1"/>
  <c r="I1876" i="1"/>
  <c r="AG1433" i="1"/>
  <c r="AF1433" i="1"/>
  <c r="I1384" i="1"/>
  <c r="I1607" i="1"/>
  <c r="AG1614" i="1"/>
  <c r="AF1614" i="1"/>
  <c r="AG1470" i="1"/>
  <c r="AF1470" i="1"/>
  <c r="AG1124" i="1"/>
  <c r="AF1124" i="1"/>
  <c r="AH2707" i="1"/>
  <c r="G1806" i="1"/>
  <c r="I1097" i="1"/>
  <c r="F2667" i="1"/>
  <c r="E2667" i="1"/>
  <c r="I1552" i="1"/>
  <c r="I1746" i="1"/>
  <c r="AH1009" i="1"/>
  <c r="I1528" i="1"/>
  <c r="I1102" i="1"/>
  <c r="I1483" i="1"/>
  <c r="AJ1353" i="1"/>
  <c r="I2262" i="1"/>
  <c r="F992" i="1"/>
  <c r="E992" i="1"/>
  <c r="I2074" i="1"/>
  <c r="AJ1982" i="1"/>
  <c r="I1557" i="1"/>
  <c r="I1969" i="1"/>
  <c r="I1804" i="1"/>
  <c r="AF1666" i="1"/>
  <c r="AG1666" i="1"/>
  <c r="AJ1744" i="1"/>
  <c r="I2022" i="1"/>
  <c r="I1702" i="1"/>
  <c r="E2230" i="1"/>
  <c r="F2230" i="1"/>
  <c r="I2071" i="1"/>
  <c r="AH2203" i="1"/>
  <c r="AJ774" i="1"/>
  <c r="AF1164" i="1"/>
  <c r="AG1164" i="1"/>
  <c r="AG1812" i="1"/>
  <c r="AF1812" i="1"/>
  <c r="AH1840" i="1"/>
  <c r="AH2058" i="1"/>
  <c r="AH1985" i="1"/>
  <c r="AH2663" i="1"/>
  <c r="AJ2684" i="1"/>
  <c r="AH2070" i="1"/>
  <c r="AG1030" i="1"/>
  <c r="AF1030" i="1"/>
  <c r="AH1257" i="1"/>
  <c r="AJ1017" i="1"/>
  <c r="AH1945" i="1"/>
  <c r="AH1774" i="1"/>
  <c r="AF888" i="1"/>
  <c r="AG888" i="1"/>
  <c r="AH1116" i="1"/>
  <c r="AH2322" i="1"/>
  <c r="AH1186" i="1"/>
  <c r="AJ1169" i="1"/>
  <c r="AG2018" i="1"/>
  <c r="AF2018" i="1"/>
  <c r="AJ1650" i="1"/>
  <c r="AJ1404" i="1"/>
  <c r="I942" i="1"/>
  <c r="E1141" i="1"/>
  <c r="F1141" i="1"/>
  <c r="AH2128" i="1"/>
  <c r="I2242" i="1"/>
  <c r="I1312" i="1"/>
  <c r="I1454" i="1"/>
  <c r="AF1295" i="1"/>
  <c r="AG1295" i="1"/>
  <c r="I1545" i="1"/>
  <c r="I1006" i="1"/>
  <c r="G1968" i="1"/>
  <c r="F2639" i="1"/>
  <c r="E2639" i="1"/>
  <c r="E2119" i="1"/>
  <c r="F2119" i="1"/>
  <c r="E2559" i="1"/>
  <c r="F2559" i="1"/>
  <c r="AJ1397" i="1"/>
  <c r="I799" i="1"/>
  <c r="F1209" i="1"/>
  <c r="E1209" i="1"/>
  <c r="G2079" i="1"/>
  <c r="I2626" i="1"/>
  <c r="F1984" i="1"/>
  <c r="E1984" i="1"/>
  <c r="E1980" i="1"/>
  <c r="F1980" i="1"/>
  <c r="AH2249" i="1"/>
  <c r="G2207" i="1"/>
  <c r="I1351" i="1"/>
  <c r="G1320" i="1"/>
  <c r="G895" i="1"/>
  <c r="I1605" i="1"/>
  <c r="AH1759" i="1"/>
  <c r="I1899" i="1"/>
  <c r="G820" i="1"/>
  <c r="I951" i="1"/>
  <c r="G1172" i="1"/>
  <c r="E2663" i="1"/>
  <c r="F2663" i="1"/>
  <c r="G2141" i="1"/>
  <c r="AH1202" i="1"/>
  <c r="I1554" i="1"/>
  <c r="G929" i="1"/>
  <c r="F1590" i="1"/>
  <c r="E1590" i="1"/>
  <c r="I2105" i="1"/>
  <c r="AF1591" i="1"/>
  <c r="AG1591" i="1"/>
  <c r="G2586" i="1"/>
  <c r="AH1190" i="1"/>
  <c r="F2501" i="1"/>
  <c r="E2501" i="1"/>
  <c r="I2194" i="1"/>
  <c r="W1618" i="1"/>
  <c r="W1824" i="1"/>
  <c r="U1173" i="1"/>
  <c r="U2522" i="1"/>
  <c r="U1995" i="1"/>
  <c r="W875" i="1"/>
  <c r="S1472" i="1"/>
  <c r="T1472" i="1"/>
  <c r="W1196" i="1"/>
  <c r="W1373" i="1"/>
  <c r="T1663" i="1"/>
  <c r="S1663" i="1"/>
  <c r="W1357" i="1"/>
  <c r="U2093" i="1"/>
  <c r="U2478" i="1"/>
  <c r="W975" i="1"/>
  <c r="U1896" i="1"/>
  <c r="U1579" i="1"/>
  <c r="S1056" i="1"/>
  <c r="T1056" i="1"/>
  <c r="U1742" i="1"/>
  <c r="S2701" i="1"/>
  <c r="T2701" i="1"/>
  <c r="W2657" i="1"/>
  <c r="W1183" i="1"/>
  <c r="U2411" i="1"/>
  <c r="U1716" i="1"/>
  <c r="W886" i="1"/>
  <c r="W1051" i="1"/>
  <c r="W1992" i="1"/>
  <c r="U2752" i="1"/>
  <c r="U2119" i="1"/>
  <c r="U856" i="1"/>
  <c r="T2284" i="1"/>
  <c r="S2284" i="1"/>
  <c r="T2609" i="1"/>
  <c r="S2609" i="1"/>
  <c r="W997" i="1"/>
  <c r="U1507" i="1"/>
  <c r="W1850" i="1"/>
  <c r="S778" i="1"/>
  <c r="T778" i="1"/>
  <c r="W2375" i="1"/>
  <c r="T1752" i="1"/>
  <c r="S1752" i="1"/>
  <c r="E918" i="1"/>
  <c r="F918" i="1"/>
  <c r="AF1888" i="1"/>
  <c r="AG1888" i="1"/>
  <c r="AF1308" i="1"/>
  <c r="AG1308" i="1"/>
  <c r="AJ1152" i="1"/>
  <c r="E2660" i="1"/>
  <c r="F2660" i="1"/>
  <c r="I770" i="1"/>
  <c r="G1145" i="1"/>
  <c r="I1393" i="1"/>
  <c r="I1766" i="1"/>
  <c r="AF1556" i="1"/>
  <c r="AG1556" i="1"/>
  <c r="I2412" i="1"/>
  <c r="G2460" i="1"/>
  <c r="I925" i="1"/>
  <c r="I2085" i="1"/>
  <c r="E1416" i="1"/>
  <c r="F1416" i="1"/>
  <c r="AJ964" i="1"/>
  <c r="I2236" i="1"/>
  <c r="AH1964" i="1"/>
  <c r="AH2686" i="1"/>
  <c r="I1193" i="1"/>
  <c r="AG870" i="1"/>
  <c r="AF870" i="1"/>
  <c r="E1294" i="1"/>
  <c r="F1294" i="1"/>
  <c r="AG914" i="1"/>
  <c r="AF914" i="1"/>
  <c r="G2338" i="1"/>
  <c r="F2066" i="1"/>
  <c r="E2066" i="1"/>
  <c r="AJ2117" i="1"/>
  <c r="G1295" i="1"/>
  <c r="I1563" i="1"/>
  <c r="G1105" i="1"/>
  <c r="AJ1643" i="1"/>
  <c r="I872" i="1"/>
  <c r="I1731" i="1"/>
  <c r="E1515" i="1"/>
  <c r="F1515" i="1"/>
  <c r="I2009" i="1"/>
  <c r="AJ2172" i="1"/>
  <c r="I2308" i="1"/>
  <c r="G2241" i="1"/>
  <c r="G1357" i="1"/>
  <c r="E1387" i="1"/>
  <c r="F1387" i="1"/>
  <c r="AH2428" i="1"/>
  <c r="I865" i="1"/>
  <c r="I1101" i="1"/>
  <c r="I1521" i="1"/>
  <c r="AH2638" i="1"/>
  <c r="E1555" i="1"/>
  <c r="F1555" i="1"/>
  <c r="E2082" i="1"/>
  <c r="F2082" i="1"/>
  <c r="E1791" i="1"/>
  <c r="F1791" i="1"/>
  <c r="I1976" i="1"/>
  <c r="I2046" i="1"/>
  <c r="F2643" i="1"/>
  <c r="E2643" i="1"/>
  <c r="W1514" i="1"/>
  <c r="AG1871" i="1"/>
  <c r="AF1871" i="1"/>
  <c r="AF861" i="1"/>
  <c r="AG861" i="1"/>
  <c r="AJ2703" i="1"/>
  <c r="E982" i="1"/>
  <c r="F982" i="1"/>
  <c r="G1763" i="1"/>
  <c r="F1427" i="1"/>
  <c r="E1427" i="1"/>
  <c r="F1745" i="1"/>
  <c r="E1745" i="1"/>
  <c r="AH1903" i="1"/>
  <c r="E1561" i="1"/>
  <c r="F1561" i="1"/>
  <c r="G784" i="1"/>
  <c r="G1539" i="1"/>
  <c r="AH1733" i="1"/>
  <c r="G2423" i="1"/>
  <c r="G1380" i="1"/>
  <c r="G1973" i="1"/>
  <c r="G1090" i="1"/>
  <c r="F2480" i="1"/>
  <c r="E2480" i="1"/>
  <c r="G2212" i="1"/>
  <c r="I2579" i="1"/>
  <c r="AH1428" i="1"/>
  <c r="F1956" i="1"/>
  <c r="E1956" i="1"/>
  <c r="G2525" i="1"/>
  <c r="F1955" i="1"/>
  <c r="E1955" i="1"/>
  <c r="I1993" i="1"/>
  <c r="AJ2645" i="1"/>
  <c r="E996" i="1"/>
  <c r="F996" i="1"/>
  <c r="G2649" i="1"/>
  <c r="G1603" i="1"/>
  <c r="G2357" i="1"/>
  <c r="G1540" i="1"/>
  <c r="AF2060" i="1"/>
  <c r="AG2060" i="1"/>
  <c r="G2691" i="1"/>
  <c r="I2310" i="1"/>
  <c r="AF1616" i="1"/>
  <c r="AG1616" i="1"/>
  <c r="G1499" i="1"/>
  <c r="E1998" i="1"/>
  <c r="F1998" i="1"/>
  <c r="F1683" i="1"/>
  <c r="E1683" i="1"/>
  <c r="AF2521" i="1"/>
  <c r="AG2521" i="1"/>
  <c r="G2634" i="1"/>
  <c r="E864" i="1"/>
  <c r="F864" i="1"/>
  <c r="E1476" i="1"/>
  <c r="F1476" i="1"/>
  <c r="AH2299" i="1"/>
  <c r="G1633" i="1"/>
  <c r="AF1878" i="1"/>
  <c r="AG1878" i="1"/>
  <c r="G2016" i="1"/>
  <c r="F2129" i="1"/>
  <c r="E2129" i="1"/>
  <c r="E1148" i="1"/>
  <c r="F1148" i="1"/>
  <c r="G2744" i="1"/>
  <c r="I1600" i="1"/>
  <c r="G1792" i="1"/>
  <c r="W2677" i="1"/>
  <c r="G2255" i="1"/>
  <c r="E1789" i="1"/>
  <c r="F1789" i="1"/>
  <c r="AF1155" i="1"/>
  <c r="AG1155" i="1"/>
  <c r="AJ1490" i="1"/>
  <c r="AF2057" i="1"/>
  <c r="AG2057" i="1"/>
  <c r="AH2088" i="1"/>
  <c r="AH1869" i="1"/>
  <c r="AF1947" i="1"/>
  <c r="AG1947" i="1"/>
  <c r="AJ2525" i="1"/>
  <c r="AG1355" i="1"/>
  <c r="AF1355" i="1"/>
  <c r="AF2462" i="1"/>
  <c r="AG2462" i="1"/>
  <c r="AH1242" i="1"/>
  <c r="AF2517" i="1"/>
  <c r="AG2517" i="1"/>
  <c r="AG1833" i="1"/>
  <c r="AF1833" i="1"/>
  <c r="AF1000" i="1"/>
  <c r="AG1000" i="1"/>
  <c r="AH2610" i="1"/>
  <c r="AJ1427" i="1"/>
  <c r="AG2190" i="1"/>
  <c r="AF2190" i="1"/>
  <c r="AJ1794" i="1"/>
  <c r="AH1677" i="1"/>
  <c r="AF2681" i="1"/>
  <c r="AG2681" i="1"/>
  <c r="AH2403" i="1"/>
  <c r="AG905" i="1"/>
  <c r="AF905" i="1"/>
  <c r="F1798" i="1"/>
  <c r="E1798" i="1"/>
  <c r="E2159" i="1"/>
  <c r="F2159" i="1"/>
  <c r="G1040" i="1"/>
  <c r="AH2320" i="1"/>
  <c r="I1909" i="1"/>
  <c r="E1562" i="1"/>
  <c r="F1562" i="1"/>
  <c r="G824" i="1"/>
  <c r="I2278" i="1"/>
  <c r="F2374" i="1"/>
  <c r="E2374" i="1"/>
  <c r="F961" i="1"/>
  <c r="E961" i="1"/>
  <c r="G922" i="1"/>
  <c r="F910" i="1"/>
  <c r="E910" i="1"/>
  <c r="AJ980" i="1"/>
  <c r="I889" i="1"/>
  <c r="I1593" i="1"/>
  <c r="I1619" i="1"/>
  <c r="AF1109" i="1"/>
  <c r="AG1109" i="1"/>
  <c r="G2184" i="1"/>
  <c r="G2633" i="1"/>
  <c r="G2471" i="1"/>
  <c r="AF2366" i="1"/>
  <c r="AG2366" i="1"/>
  <c r="E821" i="1"/>
  <c r="F821" i="1"/>
  <c r="I1261" i="1"/>
  <c r="F2500" i="1"/>
  <c r="E2500" i="1"/>
  <c r="G1514" i="1"/>
  <c r="E2418" i="1"/>
  <c r="F2418" i="1"/>
  <c r="G2650" i="1"/>
  <c r="G1034" i="1"/>
  <c r="F2121" i="1"/>
  <c r="E2121" i="1"/>
  <c r="AH1003" i="1"/>
  <c r="I1547" i="1"/>
  <c r="G1543" i="1"/>
  <c r="G2704" i="1"/>
  <c r="W1665" i="1"/>
  <c r="AH867" i="1"/>
  <c r="G1259" i="1"/>
  <c r="AJ1826" i="1"/>
  <c r="I1150" i="1"/>
  <c r="I1734" i="1"/>
  <c r="I2603" i="1"/>
  <c r="AH2461" i="1"/>
  <c r="G989" i="1"/>
  <c r="I2247" i="1"/>
  <c r="G2249" i="1"/>
  <c r="F2317" i="1"/>
  <c r="E2317" i="1"/>
  <c r="G2132" i="1"/>
  <c r="E2209" i="1"/>
  <c r="F2209" i="1"/>
  <c r="F2685" i="1"/>
  <c r="E2685" i="1"/>
  <c r="AG1137" i="1"/>
  <c r="AF1137" i="1"/>
  <c r="E797" i="1"/>
  <c r="F797" i="1"/>
  <c r="E2124" i="1"/>
  <c r="F2124" i="1"/>
  <c r="E2741" i="1"/>
  <c r="F2741" i="1"/>
  <c r="AF1660" i="1"/>
  <c r="AG1660" i="1"/>
  <c r="I2456" i="1"/>
  <c r="G2590" i="1"/>
  <c r="I1248" i="1"/>
  <c r="G2210" i="1"/>
  <c r="F1254" i="1"/>
  <c r="E1254" i="1"/>
  <c r="I2726" i="1"/>
  <c r="F1932" i="1"/>
  <c r="E1932" i="1"/>
  <c r="AJ873" i="1"/>
  <c r="E1776" i="1"/>
  <c r="F1776" i="1"/>
  <c r="F2567" i="1"/>
  <c r="E2567" i="1"/>
  <c r="I1450" i="1"/>
  <c r="G1278" i="1"/>
  <c r="AJ2504" i="1"/>
  <c r="F1924" i="1"/>
  <c r="E1924" i="1"/>
  <c r="AJ1324" i="1"/>
  <c r="G1755" i="1"/>
  <c r="AG1978" i="1"/>
  <c r="AF1978" i="1"/>
  <c r="I1689" i="1"/>
  <c r="AH2698" i="1"/>
  <c r="I1158" i="1"/>
  <c r="AJ1623" i="1"/>
  <c r="G1185" i="1"/>
  <c r="I1807" i="1"/>
  <c r="I1735" i="1"/>
  <c r="AG1913" i="1"/>
  <c r="AF1913" i="1"/>
  <c r="G1708" i="1"/>
  <c r="E2160" i="1"/>
  <c r="F2160" i="1"/>
  <c r="G1402" i="1"/>
  <c r="I2737" i="1"/>
  <c r="F2396" i="1"/>
  <c r="E2396" i="1"/>
  <c r="I1058" i="1"/>
  <c r="G1520" i="1"/>
  <c r="F2658" i="1"/>
  <c r="E2658" i="1"/>
  <c r="G2406" i="1"/>
  <c r="G775" i="1"/>
  <c r="I2314" i="1"/>
  <c r="E1238" i="1"/>
  <c r="F1238" i="1"/>
  <c r="E1181" i="1"/>
  <c r="F1181" i="1"/>
  <c r="E2376" i="1"/>
  <c r="F2376" i="1"/>
  <c r="G2162" i="1"/>
  <c r="F1655" i="1"/>
  <c r="E1655" i="1"/>
  <c r="AJ903" i="1"/>
  <c r="G874" i="1"/>
  <c r="F2731" i="1"/>
  <c r="E2731" i="1"/>
  <c r="AJ990" i="1"/>
  <c r="AF1766" i="1"/>
  <c r="AG1766" i="1"/>
  <c r="AH1536" i="1"/>
  <c r="G804" i="1"/>
  <c r="AH2183" i="1"/>
  <c r="AH2410" i="1"/>
  <c r="E2594" i="1"/>
  <c r="F2594" i="1"/>
  <c r="E1720" i="1"/>
  <c r="F1720" i="1"/>
  <c r="F835" i="1"/>
  <c r="E835" i="1"/>
  <c r="AF886" i="1"/>
  <c r="AG886" i="1"/>
  <c r="F1471" i="1"/>
  <c r="E1471" i="1"/>
  <c r="I1785" i="1"/>
  <c r="F2534" i="1"/>
  <c r="E2534" i="1"/>
  <c r="F1678" i="1"/>
  <c r="E1678" i="1"/>
  <c r="G2137" i="1"/>
  <c r="F1574" i="1"/>
  <c r="E1574" i="1"/>
  <c r="G2405" i="1"/>
  <c r="AJ2318" i="1"/>
  <c r="F2029" i="1"/>
  <c r="E2029" i="1"/>
  <c r="I810" i="1"/>
  <c r="I2021" i="1"/>
  <c r="AF991" i="1"/>
  <c r="AG991" i="1"/>
  <c r="G969" i="1"/>
  <c r="E1363" i="1"/>
  <c r="F1363" i="1"/>
  <c r="I1761" i="1"/>
  <c r="AF941" i="1"/>
  <c r="AG941" i="1"/>
  <c r="I1672" i="1"/>
  <c r="E1196" i="1"/>
  <c r="F1196" i="1"/>
  <c r="F1139" i="1"/>
  <c r="E1139" i="1"/>
  <c r="AH2659" i="1"/>
  <c r="E1231" i="1"/>
  <c r="F1231" i="1"/>
  <c r="G1942" i="1"/>
  <c r="I1447" i="1"/>
  <c r="AH1391" i="1"/>
  <c r="F2666" i="1"/>
  <c r="E2666" i="1"/>
  <c r="G1392" i="1"/>
  <c r="G1876" i="1"/>
  <c r="AH1433" i="1"/>
  <c r="I1613" i="1"/>
  <c r="AJ2708" i="1"/>
  <c r="I1598" i="1"/>
  <c r="AG2532" i="1"/>
  <c r="AF2532" i="1"/>
  <c r="AJ1613" i="1"/>
  <c r="I766" i="1"/>
  <c r="G2100" i="1"/>
  <c r="I1806" i="1"/>
  <c r="G1097" i="1"/>
  <c r="G2667" i="1"/>
  <c r="G1552" i="1"/>
  <c r="G1746" i="1"/>
  <c r="AJ1009" i="1"/>
  <c r="F1528" i="1"/>
  <c r="E1528" i="1"/>
  <c r="G1102" i="1"/>
  <c r="F1483" i="1"/>
  <c r="E1483" i="1"/>
  <c r="AH1353" i="1"/>
  <c r="G2262" i="1"/>
  <c r="G992" i="1"/>
  <c r="F2074" i="1"/>
  <c r="E2074" i="1"/>
  <c r="AH1982" i="1"/>
  <c r="G1557" i="1"/>
  <c r="F1969" i="1"/>
  <c r="E1969" i="1"/>
  <c r="G1804" i="1"/>
  <c r="I1246" i="1"/>
  <c r="I928" i="1"/>
  <c r="G1694" i="1"/>
  <c r="G1850" i="1"/>
  <c r="AH2096" i="1"/>
  <c r="E2604" i="1"/>
  <c r="F2604" i="1"/>
  <c r="E1304" i="1"/>
  <c r="F1304" i="1"/>
  <c r="E2386" i="1"/>
  <c r="F2386" i="1"/>
  <c r="AH1506" i="1"/>
  <c r="G1456" i="1"/>
  <c r="E2355" i="1"/>
  <c r="F2355" i="1"/>
  <c r="G1264" i="1"/>
  <c r="E2038" i="1"/>
  <c r="F2038" i="1"/>
  <c r="F1408" i="1"/>
  <c r="E1408" i="1"/>
  <c r="I1788" i="1"/>
  <c r="I2698" i="1"/>
  <c r="I2380" i="1"/>
  <c r="G788" i="1"/>
  <c r="F2547" i="1"/>
  <c r="E2547" i="1"/>
  <c r="AF1685" i="1"/>
  <c r="AG1685" i="1"/>
  <c r="G1008" i="1"/>
  <c r="AJ1507" i="1"/>
  <c r="AJ1537" i="1"/>
  <c r="AG2089" i="1"/>
  <c r="AF2089" i="1"/>
  <c r="AF2758" i="1"/>
  <c r="AG2758" i="1"/>
  <c r="AF953" i="1"/>
  <c r="AG953" i="1"/>
  <c r="AH2123" i="1"/>
  <c r="AF1254" i="1"/>
  <c r="AG1254" i="1"/>
  <c r="AF2429" i="1"/>
  <c r="AG2429" i="1"/>
  <c r="AG2013" i="1"/>
  <c r="AF2013" i="1"/>
  <c r="AF2270" i="1"/>
  <c r="AG2270" i="1"/>
  <c r="AH1706" i="1"/>
  <c r="AG1359" i="1"/>
  <c r="AF1359" i="1"/>
  <c r="AG1504" i="1"/>
  <c r="AF1504" i="1"/>
  <c r="AG2274" i="1"/>
  <c r="AF2274" i="1"/>
  <c r="I2391" i="1"/>
  <c r="G1118" i="1"/>
  <c r="F1065" i="1"/>
  <c r="E1065" i="1"/>
  <c r="AJ2100" i="1"/>
  <c r="E2274" i="1"/>
  <c r="F2274" i="1"/>
  <c r="I1180" i="1"/>
  <c r="G1986" i="1"/>
  <c r="AF1815" i="1"/>
  <c r="AG1815" i="1"/>
  <c r="I1581" i="1"/>
  <c r="G1576" i="1"/>
  <c r="F1637" i="1"/>
  <c r="E1637" i="1"/>
  <c r="AF2757" i="1"/>
  <c r="AG2757" i="1"/>
  <c r="F1916" i="1"/>
  <c r="E1916" i="1"/>
  <c r="G2025" i="1"/>
  <c r="E1656" i="1"/>
  <c r="F1656" i="1"/>
  <c r="AF1719" i="1"/>
  <c r="AG1719" i="1"/>
  <c r="I2543" i="1"/>
  <c r="E2563" i="1"/>
  <c r="F2563" i="1"/>
  <c r="G1117" i="1"/>
  <c r="AH1455" i="1"/>
  <c r="G1378" i="1"/>
  <c r="E1640" i="1"/>
  <c r="F1640" i="1"/>
  <c r="G2028" i="1"/>
  <c r="I2743" i="1"/>
  <c r="I2352" i="1"/>
  <c r="I1580" i="1"/>
  <c r="I828" i="1"/>
  <c r="AJ2727" i="1"/>
  <c r="I2192" i="1"/>
  <c r="E943" i="1"/>
  <c r="F943" i="1"/>
  <c r="G1281" i="1"/>
  <c r="G781" i="1"/>
  <c r="G1076" i="1"/>
  <c r="E2616" i="1"/>
  <c r="F2616" i="1"/>
  <c r="AH930" i="1"/>
  <c r="AH1523" i="1"/>
  <c r="AF1984" i="1"/>
  <c r="AG1984" i="1"/>
  <c r="AF944" i="1"/>
  <c r="AG944" i="1"/>
  <c r="AG1619" i="1"/>
  <c r="AF1619" i="1"/>
  <c r="AG1018" i="1"/>
  <c r="AF1018" i="1"/>
  <c r="AG2381" i="1"/>
  <c r="AF2381" i="1"/>
  <c r="AJ1208" i="1"/>
  <c r="AG1366" i="1"/>
  <c r="AF1366" i="1"/>
  <c r="AF1700" i="1"/>
  <c r="AG1700" i="1"/>
  <c r="AG1437" i="1"/>
  <c r="AF1437" i="1"/>
  <c r="AH1906" i="1"/>
  <c r="AG2658" i="1"/>
  <c r="AF2658" i="1"/>
  <c r="AH2273" i="1"/>
  <c r="AG807" i="1"/>
  <c r="AF807" i="1"/>
  <c r="AG1898" i="1"/>
  <c r="AF1898" i="1"/>
  <c r="AH2680" i="1"/>
  <c r="AF2162" i="1"/>
  <c r="AG2162" i="1"/>
  <c r="AF1203" i="1"/>
  <c r="AG1203" i="1"/>
  <c r="AG1590" i="1"/>
  <c r="AF1590" i="1"/>
  <c r="AF1261" i="1"/>
  <c r="AG1261" i="1"/>
  <c r="AG2353" i="1"/>
  <c r="AF2353" i="1"/>
  <c r="AG2170" i="1"/>
  <c r="AF2170" i="1"/>
  <c r="AH2668" i="1"/>
  <c r="AJ918" i="1"/>
  <c r="AJ2721" i="1"/>
  <c r="AF2310" i="1"/>
  <c r="AG2310" i="1"/>
  <c r="AH2667" i="1"/>
  <c r="AF2535" i="1"/>
  <c r="AG2535" i="1"/>
  <c r="AG904" i="1"/>
  <c r="AF904" i="1"/>
  <c r="AJ1185" i="1"/>
  <c r="AG1449" i="1"/>
  <c r="AF1449" i="1"/>
  <c r="AH2512" i="1"/>
  <c r="AG1422" i="1"/>
  <c r="AF1422" i="1"/>
  <c r="AH2739" i="1"/>
  <c r="F2393" i="1"/>
  <c r="E2393" i="1"/>
  <c r="G2482" i="1"/>
  <c r="E2282" i="1"/>
  <c r="F2282" i="1"/>
  <c r="I994" i="1"/>
  <c r="T1304" i="1"/>
  <c r="S1304" i="1"/>
  <c r="W2264" i="1"/>
  <c r="W850" i="1"/>
  <c r="U2496" i="1"/>
  <c r="U1147" i="1"/>
  <c r="S846" i="1"/>
  <c r="T846" i="1"/>
  <c r="U976" i="1"/>
  <c r="W2054" i="1"/>
  <c r="W1583" i="1"/>
  <c r="T1522" i="1"/>
  <c r="S1522" i="1"/>
  <c r="W2595" i="1"/>
  <c r="W1161" i="1"/>
  <c r="U2644" i="1"/>
  <c r="U2502" i="1"/>
  <c r="U1972" i="1"/>
  <c r="W2003" i="1"/>
  <c r="U2341" i="1"/>
  <c r="W935" i="1"/>
  <c r="W1986" i="1"/>
  <c r="U2573" i="1"/>
  <c r="W1116" i="1"/>
  <c r="T1209" i="1"/>
  <c r="S1209" i="1"/>
  <c r="U1021" i="1"/>
  <c r="W1767" i="1"/>
  <c r="S1500" i="1"/>
  <c r="T1500" i="1"/>
  <c r="W2108" i="1"/>
  <c r="U2406" i="1"/>
  <c r="U2268" i="1"/>
  <c r="S2599" i="1"/>
  <c r="T2599" i="1"/>
  <c r="T840" i="1"/>
  <c r="S840" i="1"/>
  <c r="T2116" i="1"/>
  <c r="S2116" i="1"/>
  <c r="U2698" i="1"/>
  <c r="U921" i="1"/>
  <c r="S2101" i="1"/>
  <c r="T2101" i="1"/>
  <c r="W1311" i="1"/>
  <c r="W2741" i="1"/>
  <c r="W816" i="1"/>
  <c r="I1762" i="1"/>
  <c r="G1992" i="1"/>
  <c r="I1060" i="1"/>
  <c r="AH1894" i="1"/>
  <c r="AJ2351" i="1"/>
  <c r="AF983" i="1"/>
  <c r="AG983" i="1"/>
  <c r="AJ1548" i="1"/>
  <c r="AJ1431" i="1"/>
  <c r="AJ2612" i="1"/>
  <c r="AH1172" i="1"/>
  <c r="AG2394" i="1"/>
  <c r="AF2394" i="1"/>
  <c r="AJ2533" i="1"/>
  <c r="AJ2051" i="1"/>
  <c r="AH1189" i="1"/>
  <c r="AF840" i="1"/>
  <c r="AG840" i="1"/>
  <c r="AH883" i="1"/>
  <c r="AJ2402" i="1"/>
  <c r="AH2257" i="1"/>
  <c r="AJ2676" i="1"/>
  <c r="AJ2188" i="1"/>
  <c r="AJ1095" i="1"/>
  <c r="AH1582" i="1"/>
  <c r="AG2226" i="1"/>
  <c r="AF2226" i="1"/>
  <c r="AJ2754" i="1"/>
  <c r="AH1454" i="1"/>
  <c r="AH1710" i="1"/>
  <c r="AJ1148" i="1"/>
  <c r="AJ2151" i="1"/>
  <c r="AJ1227" i="1"/>
  <c r="AJ864" i="1"/>
  <c r="AJ2006" i="1"/>
  <c r="AG1924" i="1"/>
  <c r="AF1924" i="1"/>
  <c r="AH2694" i="1"/>
  <c r="AF948" i="1"/>
  <c r="AG948" i="1"/>
  <c r="AJ1825" i="1"/>
  <c r="AG2450" i="1"/>
  <c r="AF2450" i="1"/>
  <c r="AH1934" i="1"/>
  <c r="AJ2132" i="1"/>
  <c r="G2151" i="1"/>
  <c r="I1457" i="1"/>
  <c r="I2606" i="1"/>
  <c r="E2099" i="1"/>
  <c r="F2099" i="1"/>
  <c r="W1080" i="1"/>
  <c r="S2700" i="1"/>
  <c r="T2700" i="1"/>
  <c r="W1532" i="1"/>
  <c r="W1550" i="1"/>
  <c r="U1511" i="1"/>
  <c r="T1863" i="1"/>
  <c r="S1863" i="1"/>
  <c r="S2358" i="1"/>
  <c r="T2358" i="1"/>
  <c r="W1535" i="1"/>
  <c r="T1936" i="1"/>
  <c r="S1936" i="1"/>
  <c r="U1230" i="1"/>
  <c r="W1463" i="1"/>
  <c r="U1253" i="1"/>
  <c r="U780" i="1"/>
  <c r="T1505" i="1"/>
  <c r="S1505" i="1"/>
  <c r="T963" i="1"/>
  <c r="S963" i="1"/>
  <c r="U1666" i="1"/>
  <c r="T779" i="1"/>
  <c r="S779" i="1"/>
  <c r="U1468" i="1"/>
  <c r="T1168" i="1"/>
  <c r="S1168" i="1"/>
  <c r="T1867" i="1"/>
  <c r="S1867" i="1"/>
  <c r="U1802" i="1"/>
  <c r="S1339" i="1"/>
  <c r="T1339" i="1"/>
  <c r="T2421" i="1"/>
  <c r="S2421" i="1"/>
  <c r="S1946" i="1"/>
  <c r="T1946" i="1"/>
  <c r="U2075" i="1"/>
  <c r="U2655" i="1"/>
  <c r="U880" i="1"/>
  <c r="W1180" i="1"/>
  <c r="W1656" i="1"/>
  <c r="U2258" i="1"/>
  <c r="T770" i="1"/>
  <c r="S770" i="1"/>
  <c r="W1042" i="1"/>
  <c r="W2072" i="1"/>
  <c r="U1213" i="1"/>
  <c r="W1707" i="1"/>
  <c r="U2681" i="1"/>
  <c r="G1268" i="1"/>
  <c r="G2332" i="1"/>
  <c r="G1342" i="1"/>
  <c r="AG2203" i="1"/>
  <c r="AF2203" i="1"/>
  <c r="AF774" i="1"/>
  <c r="AG774" i="1"/>
  <c r="AJ1164" i="1"/>
  <c r="AH1812" i="1"/>
  <c r="AF1840" i="1"/>
  <c r="AG1840" i="1"/>
  <c r="AF2058" i="1"/>
  <c r="AG2058" i="1"/>
  <c r="AG1985" i="1"/>
  <c r="AF1985" i="1"/>
  <c r="AJ2663" i="1"/>
  <c r="AF2684" i="1"/>
  <c r="AG2684" i="1"/>
  <c r="AF2070" i="1"/>
  <c r="AG2070" i="1"/>
  <c r="AH1030" i="1"/>
  <c r="AF1257" i="1"/>
  <c r="AG1257" i="1"/>
  <c r="AF1017" i="1"/>
  <c r="AG1017" i="1"/>
  <c r="AJ1945" i="1"/>
  <c r="AG1774" i="1"/>
  <c r="AF1774" i="1"/>
  <c r="AH888" i="1"/>
  <c r="AF1116" i="1"/>
  <c r="AG1116" i="1"/>
  <c r="AG2322" i="1"/>
  <c r="AF2322" i="1"/>
  <c r="AF1186" i="1"/>
  <c r="AG1186" i="1"/>
  <c r="AG1169" i="1"/>
  <c r="AF1169" i="1"/>
  <c r="AJ2018" i="1"/>
  <c r="AH1650" i="1"/>
  <c r="AF1404" i="1"/>
  <c r="AG1404" i="1"/>
  <c r="G942" i="1"/>
  <c r="G1141" i="1"/>
  <c r="AF2128" i="1"/>
  <c r="AG2128" i="1"/>
  <c r="E2242" i="1"/>
  <c r="F2242" i="1"/>
  <c r="E1312" i="1"/>
  <c r="F1312" i="1"/>
  <c r="F1454" i="1"/>
  <c r="E1454" i="1"/>
  <c r="AH1295" i="1"/>
  <c r="G1545" i="1"/>
  <c r="G1006" i="1"/>
  <c r="I1968" i="1"/>
  <c r="AH1314" i="1"/>
  <c r="G2729" i="1"/>
  <c r="I1994" i="1"/>
  <c r="I2629" i="1"/>
  <c r="AF1397" i="1"/>
  <c r="AG1397" i="1"/>
  <c r="E799" i="1"/>
  <c r="F799" i="1"/>
  <c r="I1209" i="1"/>
  <c r="F2079" i="1"/>
  <c r="E2079" i="1"/>
  <c r="F2626" i="1"/>
  <c r="E2626" i="1"/>
  <c r="G1984" i="1"/>
  <c r="I1980" i="1"/>
  <c r="AF2249" i="1"/>
  <c r="AG2249" i="1"/>
  <c r="E2207" i="1"/>
  <c r="F2207" i="1"/>
  <c r="E1351" i="1"/>
  <c r="F1351" i="1"/>
  <c r="E1320" i="1"/>
  <c r="F1320" i="1"/>
  <c r="F895" i="1"/>
  <c r="E895" i="1"/>
  <c r="F1605" i="1"/>
  <c r="E1605" i="1"/>
  <c r="AJ1759" i="1"/>
  <c r="E1899" i="1"/>
  <c r="F1899" i="1"/>
  <c r="F820" i="1"/>
  <c r="E820" i="1"/>
  <c r="F951" i="1"/>
  <c r="E951" i="1"/>
  <c r="I1172" i="1"/>
  <c r="I2663" i="1"/>
  <c r="F2141" i="1"/>
  <c r="E2141" i="1"/>
  <c r="AJ1202" i="1"/>
  <c r="G1554" i="1"/>
  <c r="I929" i="1"/>
  <c r="AJ2174" i="1"/>
  <c r="I1590" i="1"/>
  <c r="F2105" i="1"/>
  <c r="E2105" i="1"/>
  <c r="E1892" i="1"/>
  <c r="F1892" i="1"/>
  <c r="AF1190" i="1"/>
  <c r="AG1190" i="1"/>
  <c r="G2501" i="1"/>
  <c r="S1824" i="1"/>
  <c r="T1824" i="1"/>
  <c r="W845" i="1"/>
  <c r="S1173" i="1"/>
  <c r="T1173" i="1"/>
  <c r="U1121" i="1"/>
  <c r="W2247" i="1"/>
  <c r="W1995" i="1"/>
  <c r="U875" i="1"/>
  <c r="U1472" i="1"/>
  <c r="U1196" i="1"/>
  <c r="U1373" i="1"/>
  <c r="U1663" i="1"/>
  <c r="U1357" i="1"/>
  <c r="S2093" i="1"/>
  <c r="T2093" i="1"/>
  <c r="W2478" i="1"/>
  <c r="U975" i="1"/>
  <c r="W1896" i="1"/>
  <c r="T1579" i="1"/>
  <c r="S1579" i="1"/>
  <c r="W1056" i="1"/>
  <c r="T1742" i="1"/>
  <c r="S1742" i="1"/>
  <c r="U2701" i="1"/>
  <c r="T2657" i="1"/>
  <c r="S2657" i="1"/>
  <c r="T1183" i="1"/>
  <c r="S1183" i="1"/>
  <c r="W2411" i="1"/>
  <c r="S1716" i="1"/>
  <c r="T1716" i="1"/>
  <c r="U886" i="1"/>
  <c r="U1051" i="1"/>
  <c r="T1992" i="1"/>
  <c r="S1992" i="1"/>
  <c r="T2752" i="1"/>
  <c r="S2752" i="1"/>
  <c r="W2119" i="1"/>
  <c r="T856" i="1"/>
  <c r="S856" i="1"/>
  <c r="W2284" i="1"/>
  <c r="U2746" i="1"/>
  <c r="U997" i="1"/>
  <c r="W1507" i="1"/>
  <c r="U1850" i="1"/>
  <c r="U778" i="1"/>
  <c r="U910" i="1"/>
  <c r="W1752" i="1"/>
  <c r="G918" i="1"/>
  <c r="AJ1888" i="1"/>
  <c r="AH1308" i="1"/>
  <c r="AH1152" i="1"/>
  <c r="I1277" i="1"/>
  <c r="G770" i="1"/>
  <c r="F1145" i="1"/>
  <c r="E1145" i="1"/>
  <c r="E1393" i="1"/>
  <c r="F1393" i="1"/>
  <c r="G1766" i="1"/>
  <c r="AJ2734" i="1"/>
  <c r="F2460" i="1"/>
  <c r="E2460" i="1"/>
  <c r="G925" i="1"/>
  <c r="G2367" i="1"/>
  <c r="AG2141" i="1"/>
  <c r="AF2141" i="1"/>
  <c r="G1803" i="1"/>
  <c r="G2036" i="1"/>
  <c r="AH964" i="1"/>
  <c r="E2236" i="1"/>
  <c r="F2236" i="1"/>
  <c r="F1056" i="1"/>
  <c r="E1056" i="1"/>
  <c r="I1360" i="1"/>
  <c r="G1174" i="1"/>
  <c r="G1256" i="1"/>
  <c r="I976" i="1"/>
  <c r="G1250" i="1"/>
  <c r="W1194" i="1"/>
  <c r="AH914" i="1"/>
  <c r="E2338" i="1"/>
  <c r="F2338" i="1"/>
  <c r="G1751" i="1"/>
  <c r="G1660" i="1"/>
  <c r="G1430" i="1"/>
  <c r="I2146" i="1"/>
  <c r="I2740" i="1"/>
  <c r="AH1643" i="1"/>
  <c r="G872" i="1"/>
  <c r="G1731" i="1"/>
  <c r="G1515" i="1"/>
  <c r="G2009" i="1"/>
  <c r="AH2172" i="1"/>
  <c r="G2308" i="1"/>
  <c r="I2241" i="1"/>
  <c r="F1357" i="1"/>
  <c r="E1357" i="1"/>
  <c r="G1387" i="1"/>
  <c r="AF2428" i="1"/>
  <c r="AG2428" i="1"/>
  <c r="F865" i="1"/>
  <c r="E865" i="1"/>
  <c r="F1101" i="1"/>
  <c r="E1101" i="1"/>
  <c r="F1521" i="1"/>
  <c r="E1521" i="1"/>
  <c r="I1201" i="1"/>
  <c r="I1055" i="1"/>
  <c r="G1960" i="1"/>
  <c r="I1688" i="1"/>
  <c r="E1693" i="1"/>
  <c r="F1693" i="1"/>
  <c r="F1976" i="1"/>
  <c r="E1976" i="1"/>
  <c r="G2046" i="1"/>
  <c r="I2643" i="1"/>
  <c r="S1514" i="1"/>
  <c r="T1514" i="1"/>
  <c r="AJ2702" i="1"/>
  <c r="G2674" i="1"/>
  <c r="AG2703" i="1"/>
  <c r="AF2703" i="1"/>
  <c r="I2442" i="1"/>
  <c r="G982" i="1"/>
  <c r="E1763" i="1"/>
  <c r="F1763" i="1"/>
  <c r="I1427" i="1"/>
  <c r="G1745" i="1"/>
  <c r="AH1372" i="1"/>
  <c r="I1191" i="1"/>
  <c r="I1423" i="1"/>
  <c r="I2054" i="1"/>
  <c r="AJ1733" i="1"/>
  <c r="I2423" i="1"/>
  <c r="F1380" i="1"/>
  <c r="E1380" i="1"/>
  <c r="E1973" i="1"/>
  <c r="F1973" i="1"/>
  <c r="I1090" i="1"/>
  <c r="G2480" i="1"/>
  <c r="E2212" i="1"/>
  <c r="F2212" i="1"/>
  <c r="F2579" i="1"/>
  <c r="E2579" i="1"/>
  <c r="AH1669" i="1"/>
  <c r="E1325" i="1"/>
  <c r="F1325" i="1"/>
  <c r="G2165" i="1"/>
  <c r="I945" i="1"/>
  <c r="AH2645" i="1"/>
  <c r="I996" i="1"/>
  <c r="I2649" i="1"/>
  <c r="E1603" i="1"/>
  <c r="F1603" i="1"/>
  <c r="F2357" i="1"/>
  <c r="E2357" i="1"/>
  <c r="I1540" i="1"/>
  <c r="I2486" i="1"/>
  <c r="G1930" i="1"/>
  <c r="G1233" i="1"/>
  <c r="AJ2621" i="1"/>
  <c r="I1764" i="1"/>
  <c r="I979" i="1"/>
  <c r="G2523" i="1"/>
  <c r="F1247" i="1"/>
  <c r="E1247" i="1"/>
  <c r="G836" i="1"/>
  <c r="I2708" i="1"/>
  <c r="AF2299" i="1"/>
  <c r="AG2299" i="1"/>
  <c r="E1633" i="1"/>
  <c r="F1633" i="1"/>
  <c r="AJ1878" i="1"/>
  <c r="I2016" i="1"/>
  <c r="AJ977" i="1"/>
  <c r="I1837" i="1"/>
  <c r="G803" i="1"/>
  <c r="E2744" i="1"/>
  <c r="F2744" i="1"/>
  <c r="G1600" i="1"/>
  <c r="E1792" i="1"/>
  <c r="F1792" i="1"/>
  <c r="W1595" i="1"/>
  <c r="S2677" i="1"/>
  <c r="T2677" i="1"/>
  <c r="I2255" i="1"/>
  <c r="G1789" i="1"/>
  <c r="AH2470" i="1"/>
  <c r="AJ1717" i="1"/>
  <c r="AH1158" i="1"/>
  <c r="AH2331" i="1"/>
  <c r="AG1240" i="1"/>
  <c r="AF1240" i="1"/>
  <c r="AH1326" i="1"/>
  <c r="AG1768" i="1"/>
  <c r="AF1768" i="1"/>
  <c r="AJ2426" i="1"/>
  <c r="AJ2643" i="1"/>
  <c r="AH2749" i="1"/>
  <c r="AJ1358" i="1"/>
  <c r="AJ1066" i="1"/>
  <c r="AJ1462" i="1"/>
  <c r="AJ2158" i="1"/>
  <c r="AH2125" i="1"/>
  <c r="AJ1360" i="1"/>
  <c r="AF1486" i="1"/>
  <c r="AG1486" i="1"/>
  <c r="AH2193" i="1"/>
  <c r="AF1041" i="1"/>
  <c r="AG1041" i="1"/>
  <c r="AH780" i="1"/>
  <c r="AJ1593" i="1"/>
  <c r="G1306" i="1"/>
  <c r="I2159" i="1"/>
  <c r="E2725" i="1"/>
  <c r="F2725" i="1"/>
  <c r="AJ2320" i="1"/>
  <c r="G1909" i="1"/>
  <c r="F824" i="1"/>
  <c r="E824" i="1"/>
  <c r="F2278" i="1"/>
  <c r="E2278" i="1"/>
  <c r="I2374" i="1"/>
  <c r="I961" i="1"/>
  <c r="E922" i="1"/>
  <c r="F922" i="1"/>
  <c r="I910" i="1"/>
  <c r="AH980" i="1"/>
  <c r="G889" i="1"/>
  <c r="G1593" i="1"/>
  <c r="G1619" i="1"/>
  <c r="AH1109" i="1"/>
  <c r="I2184" i="1"/>
  <c r="E2633" i="1"/>
  <c r="F2633" i="1"/>
  <c r="E2471" i="1"/>
  <c r="F2471" i="1"/>
  <c r="AH2366" i="1"/>
  <c r="I821" i="1"/>
  <c r="E1261" i="1"/>
  <c r="F1261" i="1"/>
  <c r="G2500" i="1"/>
  <c r="I1514" i="1"/>
  <c r="G2418" i="1"/>
  <c r="F2650" i="1"/>
  <c r="E2650" i="1"/>
  <c r="G1847" i="1"/>
  <c r="AG1003" i="1"/>
  <c r="AF1003" i="1"/>
  <c r="G1547" i="1"/>
  <c r="F1543" i="1"/>
  <c r="E1543" i="1"/>
  <c r="AH2741" i="1"/>
  <c r="AJ1015" i="1"/>
  <c r="AG1826" i="1"/>
  <c r="AF1826" i="1"/>
  <c r="G1150" i="1"/>
  <c r="G1734" i="1"/>
  <c r="F2603" i="1"/>
  <c r="E2603" i="1"/>
  <c r="AG2461" i="1"/>
  <c r="AF2461" i="1"/>
  <c r="E989" i="1"/>
  <c r="F989" i="1"/>
  <c r="G2247" i="1"/>
  <c r="I2249" i="1"/>
  <c r="AJ1469" i="1"/>
  <c r="I1933" i="1"/>
  <c r="I2413" i="1"/>
  <c r="G2315" i="1"/>
  <c r="G1311" i="1"/>
  <c r="AH1137" i="1"/>
  <c r="I797" i="1"/>
  <c r="I2124" i="1"/>
  <c r="I2741" i="1"/>
  <c r="AJ1660" i="1"/>
  <c r="E2456" i="1"/>
  <c r="F2456" i="1"/>
  <c r="F2590" i="1"/>
  <c r="E2590" i="1"/>
  <c r="F1248" i="1"/>
  <c r="E1248" i="1"/>
  <c r="F2210" i="1"/>
  <c r="E2210" i="1"/>
  <c r="G1254" i="1"/>
  <c r="E2726" i="1"/>
  <c r="F2726" i="1"/>
  <c r="G1932" i="1"/>
  <c r="AJ1860" i="1"/>
  <c r="G1467" i="1"/>
  <c r="G1783" i="1"/>
  <c r="I1676" i="1"/>
  <c r="I1093" i="1"/>
  <c r="AH2504" i="1"/>
  <c r="I1924" i="1"/>
  <c r="AG1324" i="1"/>
  <c r="AF1324" i="1"/>
  <c r="I1755" i="1"/>
  <c r="G792" i="1"/>
  <c r="AG2698" i="1"/>
  <c r="AF2698" i="1"/>
  <c r="E1158" i="1"/>
  <c r="F1158" i="1"/>
  <c r="AH1623" i="1"/>
  <c r="I1185" i="1"/>
  <c r="G1807" i="1"/>
  <c r="G1735" i="1"/>
  <c r="AJ1913" i="1"/>
  <c r="I1708" i="1"/>
  <c r="G2160" i="1"/>
  <c r="E1402" i="1"/>
  <c r="F1402" i="1"/>
  <c r="E2737" i="1"/>
  <c r="F2737" i="1"/>
  <c r="AJ877" i="1"/>
  <c r="I1822" i="1"/>
  <c r="G955" i="1"/>
  <c r="G796" i="1"/>
  <c r="E2406" i="1"/>
  <c r="F2406" i="1"/>
  <c r="F775" i="1"/>
  <c r="E775" i="1"/>
  <c r="E2314" i="1"/>
  <c r="F2314" i="1"/>
  <c r="G1238" i="1"/>
  <c r="G1181" i="1"/>
  <c r="G2376" i="1"/>
  <c r="F2162" i="1"/>
  <c r="E2162" i="1"/>
  <c r="I1655" i="1"/>
  <c r="AG903" i="1"/>
  <c r="AF903" i="1"/>
  <c r="I971" i="1"/>
  <c r="F874" i="1"/>
  <c r="E874" i="1"/>
  <c r="I2731" i="1"/>
  <c r="AF1260" i="1"/>
  <c r="AG1260" i="1"/>
  <c r="AJ1475" i="1"/>
  <c r="I1085" i="1"/>
  <c r="AF1536" i="1"/>
  <c r="AG1536" i="1"/>
  <c r="E804" i="1"/>
  <c r="F804" i="1"/>
  <c r="AJ2183" i="1"/>
  <c r="AF2410" i="1"/>
  <c r="AG2410" i="1"/>
  <c r="G2594" i="1"/>
  <c r="G1720" i="1"/>
  <c r="G835" i="1"/>
  <c r="AJ1484" i="1"/>
  <c r="G1894" i="1"/>
  <c r="G2233" i="1"/>
  <c r="I1787" i="1"/>
  <c r="G1428" i="1"/>
  <c r="G2452" i="1"/>
  <c r="I1537" i="1"/>
  <c r="G2272" i="1"/>
  <c r="AH2134" i="1"/>
  <c r="I2513" i="1"/>
  <c r="F1498" i="1"/>
  <c r="E1498" i="1"/>
  <c r="G1029" i="1"/>
  <c r="AJ991" i="1"/>
  <c r="F969" i="1"/>
  <c r="E969" i="1"/>
  <c r="I1363" i="1"/>
  <c r="F1761" i="1"/>
  <c r="E1761" i="1"/>
  <c r="AH2303" i="1"/>
  <c r="G1830" i="1"/>
  <c r="G2244" i="1"/>
  <c r="G1171" i="1"/>
  <c r="AG2659" i="1"/>
  <c r="AF2659" i="1"/>
  <c r="I1231" i="1"/>
  <c r="E1942" i="1"/>
  <c r="F1942" i="1"/>
  <c r="G1447" i="1"/>
  <c r="AF1391" i="1"/>
  <c r="AG1391" i="1"/>
  <c r="I2666" i="1"/>
  <c r="E1392" i="1"/>
  <c r="F1392" i="1"/>
  <c r="E1876" i="1"/>
  <c r="F1876" i="1"/>
  <c r="G1613" i="1"/>
  <c r="AF2708" i="1"/>
  <c r="AG2708" i="1"/>
  <c r="G1598" i="1"/>
  <c r="AH2532" i="1"/>
  <c r="AH1613" i="1"/>
  <c r="G766" i="1"/>
  <c r="I2100" i="1"/>
  <c r="F1806" i="1"/>
  <c r="E1806" i="1"/>
  <c r="E1097" i="1"/>
  <c r="F1097" i="1"/>
  <c r="I2667" i="1"/>
  <c r="E1552" i="1"/>
  <c r="F1552" i="1"/>
  <c r="E1746" i="1"/>
  <c r="F1746" i="1"/>
  <c r="AF1009" i="1"/>
  <c r="AG1009" i="1"/>
  <c r="G1528" i="1"/>
  <c r="F1102" i="1"/>
  <c r="E1102" i="1"/>
  <c r="G1483" i="1"/>
  <c r="AJ1374" i="1"/>
  <c r="G1212" i="1"/>
  <c r="E2363" i="1"/>
  <c r="F2363" i="1"/>
  <c r="I2325" i="1"/>
  <c r="F1950" i="1"/>
  <c r="E1950" i="1"/>
  <c r="I2699" i="1"/>
  <c r="G1352" i="1"/>
  <c r="G2283" i="1"/>
  <c r="I2175" i="1"/>
  <c r="I2718" i="1"/>
  <c r="I1649" i="1"/>
  <c r="I1800" i="1"/>
  <c r="AJ1346" i="1"/>
  <c r="I1991" i="1"/>
  <c r="I2430" i="1"/>
  <c r="E993" i="1"/>
  <c r="F993" i="1"/>
  <c r="F1269" i="1"/>
  <c r="E1269" i="1"/>
  <c r="W1539" i="1"/>
  <c r="W2161" i="1"/>
  <c r="T841" i="1"/>
  <c r="S841" i="1"/>
  <c r="T2344" i="1"/>
  <c r="S2344" i="1"/>
  <c r="U1036" i="1"/>
  <c r="W1903" i="1"/>
  <c r="W2648" i="1"/>
  <c r="W2055" i="1"/>
  <c r="U1617" i="1"/>
  <c r="U2347" i="1"/>
  <c r="W2505" i="1"/>
  <c r="U1645" i="1"/>
  <c r="W2367" i="1"/>
  <c r="S2178" i="1"/>
  <c r="T2178" i="1"/>
  <c r="W2471" i="1"/>
  <c r="S2472" i="1"/>
  <c r="T2472" i="1"/>
  <c r="U2338" i="1"/>
  <c r="W1967" i="1"/>
  <c r="W2163" i="1"/>
  <c r="W1943" i="1"/>
  <c r="W767" i="1"/>
  <c r="U2437" i="1"/>
  <c r="T1015" i="1"/>
  <c r="S1015" i="1"/>
  <c r="U1335" i="1"/>
  <c r="U800" i="1"/>
  <c r="U1546" i="1"/>
  <c r="S2291" i="1"/>
  <c r="T2291" i="1"/>
  <c r="U1405" i="1"/>
  <c r="W1488" i="1"/>
  <c r="U2388" i="1"/>
  <c r="U1336" i="1"/>
  <c r="W2640" i="1"/>
  <c r="W2563" i="1"/>
  <c r="U2674" i="1"/>
  <c r="U2744" i="1"/>
  <c r="T1156" i="1"/>
  <c r="S1156" i="1"/>
  <c r="W1630" i="1"/>
  <c r="S1037" i="1"/>
  <c r="T1037" i="1"/>
  <c r="U1219" i="1"/>
  <c r="U1006" i="1"/>
  <c r="T1063" i="1"/>
  <c r="S1063" i="1"/>
  <c r="G2623" i="1"/>
  <c r="E1681" i="1"/>
  <c r="F1681" i="1"/>
  <c r="I1389" i="1"/>
  <c r="G2459" i="1"/>
  <c r="AJ2550" i="1"/>
  <c r="AH979" i="1"/>
  <c r="AH814" i="1"/>
  <c r="AH1037" i="1"/>
  <c r="AJ2585" i="1"/>
  <c r="AJ2443" i="1"/>
  <c r="AJ2656" i="1"/>
  <c r="AH1607" i="1"/>
  <c r="AH1256" i="1"/>
  <c r="AG1747" i="1"/>
  <c r="AF1747" i="1"/>
  <c r="AJ887" i="1"/>
  <c r="AH2579" i="1"/>
  <c r="AG1313" i="1"/>
  <c r="AF1313" i="1"/>
  <c r="AJ1886" i="1"/>
  <c r="AH1836" i="1"/>
  <c r="AJ2481" i="1"/>
  <c r="AF1128" i="1"/>
  <c r="AG1128" i="1"/>
  <c r="AH2404" i="1"/>
  <c r="AH2705" i="1"/>
  <c r="AJ2670" i="1"/>
  <c r="AJ2354" i="1"/>
  <c r="AJ2697" i="1"/>
  <c r="AJ2515" i="1"/>
  <c r="AF1951" i="1"/>
  <c r="AG1951" i="1"/>
  <c r="AH1935" i="1"/>
  <c r="AH1952" i="1"/>
  <c r="AG2491" i="1"/>
  <c r="AF2491" i="1"/>
  <c r="AJ2189" i="1"/>
  <c r="AH897" i="1"/>
  <c r="AG1021" i="1"/>
  <c r="AF1021" i="1"/>
  <c r="AH2235" i="1"/>
  <c r="AH772" i="1"/>
  <c r="AG2502" i="1"/>
  <c r="AF2502" i="1"/>
  <c r="AG872" i="1"/>
  <c r="AF872" i="1"/>
  <c r="AF1699" i="1"/>
  <c r="AG1699" i="1"/>
  <c r="F1878" i="1"/>
  <c r="E1878" i="1"/>
  <c r="E764" i="1"/>
  <c r="F764" i="1"/>
  <c r="G1032" i="1"/>
  <c r="T1762" i="1"/>
  <c r="S1762" i="1"/>
  <c r="U2703" i="1"/>
  <c r="U2463" i="1"/>
  <c r="U2428" i="1"/>
  <c r="W2606" i="1"/>
  <c r="T965" i="1"/>
  <c r="S965" i="1"/>
  <c r="U821" i="1"/>
  <c r="S883" i="1"/>
  <c r="T883" i="1"/>
  <c r="U2726" i="1"/>
  <c r="T2551" i="1"/>
  <c r="S2551" i="1"/>
  <c r="W1425" i="1"/>
  <c r="U1543" i="1"/>
  <c r="S765" i="1"/>
  <c r="T765" i="1"/>
  <c r="W2529" i="1"/>
  <c r="W1146" i="1"/>
  <c r="W2393" i="1"/>
  <c r="W1477" i="1"/>
  <c r="U2391" i="1"/>
  <c r="W2179" i="1"/>
  <c r="W1857" i="1"/>
  <c r="S2569" i="1"/>
  <c r="T2569" i="1"/>
  <c r="S1597" i="1"/>
  <c r="T1597" i="1"/>
  <c r="T2464" i="1"/>
  <c r="S2464" i="1"/>
  <c r="W1606" i="1"/>
  <c r="S1571" i="1"/>
  <c r="T1571" i="1"/>
  <c r="T1345" i="1"/>
  <c r="S1345" i="1"/>
  <c r="S1705" i="1"/>
  <c r="T1705" i="1"/>
  <c r="U1741" i="1"/>
  <c r="W1050" i="1"/>
  <c r="AH915" i="1"/>
  <c r="U1881" i="1"/>
  <c r="S1137" i="1"/>
  <c r="T1137" i="1"/>
  <c r="T2422" i="1"/>
  <c r="S2422" i="1"/>
  <c r="U972" i="1"/>
  <c r="U801" i="1"/>
  <c r="U851" i="1"/>
  <c r="G2220" i="1"/>
  <c r="I907" i="1"/>
  <c r="G988" i="1"/>
  <c r="AJ1002" i="1"/>
  <c r="AJ1917" i="1"/>
  <c r="AJ1310" i="1"/>
  <c r="AJ2574" i="1"/>
  <c r="AJ1123" i="1"/>
  <c r="AH2701" i="1"/>
  <c r="AJ767" i="1"/>
  <c r="AJ773" i="1"/>
  <c r="AJ796" i="1"/>
  <c r="AJ2311" i="1"/>
  <c r="AJ1004" i="1"/>
  <c r="AJ2747" i="1"/>
  <c r="AJ1736" i="1"/>
  <c r="AJ1108" i="1"/>
  <c r="AJ2231" i="1"/>
  <c r="AG891" i="1"/>
  <c r="AF891" i="1"/>
  <c r="AJ2155" i="1"/>
  <c r="AJ1483" i="1"/>
  <c r="AF871" i="1"/>
  <c r="AG871" i="1"/>
  <c r="AH1672" i="1"/>
  <c r="AJ1024" i="1"/>
  <c r="AH2287" i="1"/>
  <c r="AJ2405" i="1"/>
  <c r="AJ2496" i="1"/>
  <c r="AJ830" i="1"/>
  <c r="AJ2531" i="1"/>
  <c r="AJ925" i="1"/>
  <c r="AJ1843" i="1"/>
  <c r="AJ2750" i="1"/>
  <c r="AH894" i="1"/>
  <c r="AJ1439" i="1"/>
  <c r="AF1252" i="1"/>
  <c r="AG1252" i="1"/>
  <c r="AH2398" i="1"/>
  <c r="AJ1020" i="1"/>
  <c r="AJ1755" i="1"/>
  <c r="G1943" i="1"/>
  <c r="E1736" i="1"/>
  <c r="F1736" i="1"/>
  <c r="I2528" i="1"/>
  <c r="E1162" i="1"/>
  <c r="F1162" i="1"/>
  <c r="U1381" i="1"/>
  <c r="W961" i="1"/>
  <c r="AH940" i="1"/>
  <c r="W1529" i="1"/>
  <c r="U2355" i="1"/>
  <c r="W1400" i="1"/>
  <c r="T2264" i="1"/>
  <c r="S2264" i="1"/>
  <c r="W937" i="1"/>
  <c r="U850" i="1"/>
  <c r="T2496" i="1"/>
  <c r="S2496" i="1"/>
  <c r="T1147" i="1"/>
  <c r="S1147" i="1"/>
  <c r="U846" i="1"/>
  <c r="S976" i="1"/>
  <c r="T976" i="1"/>
  <c r="S2054" i="1"/>
  <c r="T2054" i="1"/>
  <c r="U1583" i="1"/>
  <c r="W1522" i="1"/>
  <c r="S2595" i="1"/>
  <c r="T2595" i="1"/>
  <c r="U1161" i="1"/>
  <c r="S2644" i="1"/>
  <c r="T2644" i="1"/>
  <c r="T2502" i="1"/>
  <c r="S2502" i="1"/>
  <c r="S1972" i="1"/>
  <c r="T1972" i="1"/>
  <c r="S2003" i="1"/>
  <c r="T2003" i="1"/>
  <c r="S2341" i="1"/>
  <c r="T2341" i="1"/>
  <c r="T935" i="1"/>
  <c r="S935" i="1"/>
  <c r="S1986" i="1"/>
  <c r="T1986" i="1"/>
  <c r="W2573" i="1"/>
  <c r="T1116" i="1"/>
  <c r="S1116" i="1"/>
  <c r="W1209" i="1"/>
  <c r="S1021" i="1"/>
  <c r="T1021" i="1"/>
  <c r="T1767" i="1"/>
  <c r="S1767" i="1"/>
  <c r="W1500" i="1"/>
  <c r="T2108" i="1"/>
  <c r="S2108" i="1"/>
  <c r="S2406" i="1"/>
  <c r="T2406" i="1"/>
  <c r="T2268" i="1"/>
  <c r="S2268" i="1"/>
  <c r="U2599" i="1"/>
  <c r="U840" i="1"/>
  <c r="W2116" i="1"/>
  <c r="W1457" i="1"/>
  <c r="U2101" i="1"/>
  <c r="U1311" i="1"/>
  <c r="S2741" i="1"/>
  <c r="T2741" i="1"/>
  <c r="U816" i="1"/>
  <c r="G1762" i="1"/>
  <c r="I1992" i="1"/>
  <c r="G1060" i="1"/>
  <c r="AF1894" i="1"/>
  <c r="AG1894" i="1"/>
  <c r="AH2351" i="1"/>
  <c r="AJ983" i="1"/>
  <c r="AH1548" i="1"/>
  <c r="AH1431" i="1"/>
  <c r="AH2612" i="1"/>
  <c r="AJ1172" i="1"/>
  <c r="AH2394" i="1"/>
  <c r="AF2533" i="1"/>
  <c r="AG2533" i="1"/>
  <c r="AH2051" i="1"/>
  <c r="AJ1189" i="1"/>
  <c r="AJ840" i="1"/>
  <c r="AJ883" i="1"/>
  <c r="AF2402" i="1"/>
  <c r="AG2402" i="1"/>
  <c r="AJ2257" i="1"/>
  <c r="AG2676" i="1"/>
  <c r="AF2676" i="1"/>
  <c r="AG2188" i="1"/>
  <c r="AF2188" i="1"/>
  <c r="AH1095" i="1"/>
  <c r="AF1582" i="1"/>
  <c r="AG1582" i="1"/>
  <c r="AJ2226" i="1"/>
  <c r="AG2754" i="1"/>
  <c r="AF2754" i="1"/>
  <c r="AJ1454" i="1"/>
  <c r="AJ1710" i="1"/>
  <c r="AH1148" i="1"/>
  <c r="AH2151" i="1"/>
  <c r="AF1227" i="1"/>
  <c r="AG1227" i="1"/>
  <c r="AH864" i="1"/>
  <c r="AH2006" i="1"/>
  <c r="AH1924" i="1"/>
  <c r="AJ2694" i="1"/>
  <c r="AH948" i="1"/>
  <c r="AG1825" i="1"/>
  <c r="AF1825" i="1"/>
  <c r="AH2450" i="1"/>
  <c r="AF1934" i="1"/>
  <c r="AG1934" i="1"/>
  <c r="AH2132" i="1"/>
  <c r="I2151" i="1"/>
  <c r="F1457" i="1"/>
  <c r="E1457" i="1"/>
  <c r="G2606" i="1"/>
  <c r="G2099" i="1"/>
  <c r="U2318" i="1"/>
  <c r="S1080" i="1"/>
  <c r="T1080" i="1"/>
  <c r="S1211" i="1"/>
  <c r="T1211" i="1"/>
  <c r="U1361" i="1"/>
  <c r="U1675" i="1"/>
  <c r="W2500" i="1"/>
  <c r="T1198" i="1"/>
  <c r="S1198" i="1"/>
  <c r="W2267" i="1"/>
  <c r="W1985" i="1"/>
  <c r="U1303" i="1"/>
  <c r="T839" i="1"/>
  <c r="S839" i="1"/>
  <c r="W1351" i="1"/>
  <c r="W2572" i="1"/>
  <c r="T1860" i="1"/>
  <c r="S1860" i="1"/>
  <c r="W1238" i="1"/>
  <c r="U1244" i="1"/>
  <c r="U2079" i="1"/>
  <c r="U2223" i="1"/>
  <c r="S1071" i="1"/>
  <c r="T1071" i="1"/>
  <c r="S1136" i="1"/>
  <c r="T1136" i="1"/>
  <c r="U2542" i="1"/>
  <c r="U1894" i="1"/>
  <c r="W1167" i="1"/>
  <c r="W2742" i="1"/>
  <c r="W1466" i="1"/>
  <c r="S1668" i="1"/>
  <c r="T1668" i="1"/>
  <c r="S1446" i="1"/>
  <c r="T1446" i="1"/>
  <c r="U1735" i="1"/>
  <c r="W2280" i="1"/>
  <c r="W1821" i="1"/>
  <c r="U1326" i="1"/>
  <c r="S2258" i="1"/>
  <c r="T2258" i="1"/>
  <c r="W770" i="1"/>
  <c r="S1042" i="1"/>
  <c r="T1042" i="1"/>
  <c r="S2072" i="1"/>
  <c r="T2072" i="1"/>
  <c r="T1213" i="1"/>
  <c r="S1213" i="1"/>
  <c r="W831" i="1"/>
  <c r="U1252" i="1"/>
  <c r="E1268" i="1"/>
  <c r="F1268" i="1"/>
  <c r="E2332" i="1"/>
  <c r="F2332" i="1"/>
  <c r="I1342" i="1"/>
  <c r="AJ1647" i="1"/>
  <c r="AH1399" i="1"/>
  <c r="AH1741" i="1"/>
  <c r="AJ1317" i="1"/>
  <c r="AJ1875" i="1"/>
  <c r="AG2247" i="1"/>
  <c r="AF2247" i="1"/>
  <c r="AJ874" i="1"/>
  <c r="AJ1395" i="1"/>
  <c r="AG1159" i="1"/>
  <c r="AF1159" i="1"/>
  <c r="AJ1745" i="1"/>
  <c r="AJ1291" i="1"/>
  <c r="AJ1301" i="1"/>
  <c r="AJ1730" i="1"/>
  <c r="AH1053" i="1"/>
  <c r="AJ1569" i="1"/>
  <c r="AF2577" i="1"/>
  <c r="AG2577" i="1"/>
  <c r="AJ1720" i="1"/>
  <c r="AJ2609" i="1"/>
  <c r="AJ2102" i="1"/>
  <c r="AJ1080" i="1"/>
  <c r="AJ2589" i="1"/>
  <c r="AH1441" i="1"/>
  <c r="G1210" i="1"/>
  <c r="G1422" i="1"/>
  <c r="G871" i="1"/>
  <c r="G2331" i="1"/>
  <c r="AF1862" i="1"/>
  <c r="AG1862" i="1"/>
  <c r="G2574" i="1"/>
  <c r="I1146" i="1"/>
  <c r="F2377" i="1"/>
  <c r="E2377" i="1"/>
  <c r="AJ1295" i="1"/>
  <c r="F1545" i="1"/>
  <c r="E1545" i="1"/>
  <c r="F1006" i="1"/>
  <c r="E1006" i="1"/>
  <c r="E1968" i="1"/>
  <c r="F1968" i="1"/>
  <c r="AJ1314" i="1"/>
  <c r="F2729" i="1"/>
  <c r="E2729" i="1"/>
  <c r="G1994" i="1"/>
  <c r="G2629" i="1"/>
  <c r="AF1426" i="1"/>
  <c r="AG1426" i="1"/>
  <c r="I1697" i="1"/>
  <c r="I2279" i="1"/>
  <c r="AF1466" i="1"/>
  <c r="AG1466" i="1"/>
  <c r="I1818" i="1"/>
  <c r="I2453" i="1"/>
  <c r="AJ787" i="1"/>
  <c r="G2077" i="1"/>
  <c r="I2640" i="1"/>
  <c r="AF765" i="1"/>
  <c r="AG765" i="1"/>
  <c r="I883" i="1"/>
  <c r="F1705" i="1"/>
  <c r="E1705" i="1"/>
  <c r="AJ2392" i="1"/>
  <c r="AG1759" i="1"/>
  <c r="AF1759" i="1"/>
  <c r="AJ1973" i="1"/>
  <c r="I1834" i="1"/>
  <c r="I1203" i="1"/>
  <c r="G1007" i="1"/>
  <c r="F1172" i="1"/>
  <c r="E1172" i="1"/>
  <c r="G2663" i="1"/>
  <c r="I2141" i="1"/>
  <c r="AG1202" i="1"/>
  <c r="AF1202" i="1"/>
  <c r="E1554" i="1"/>
  <c r="F1554" i="1"/>
  <c r="E929" i="1"/>
  <c r="F929" i="1"/>
  <c r="AH2174" i="1"/>
  <c r="G1590" i="1"/>
  <c r="G2105" i="1"/>
  <c r="I1892" i="1"/>
  <c r="I2682" i="1"/>
  <c r="I1493" i="1"/>
  <c r="U1824" i="1"/>
  <c r="W978" i="1"/>
  <c r="W2333" i="1"/>
  <c r="U1184" i="1"/>
  <c r="T1995" i="1"/>
  <c r="S1995" i="1"/>
  <c r="S875" i="1"/>
  <c r="T875" i="1"/>
  <c r="W1472" i="1"/>
  <c r="S1196" i="1"/>
  <c r="T1196" i="1"/>
  <c r="S1373" i="1"/>
  <c r="T1373" i="1"/>
  <c r="W1663" i="1"/>
  <c r="S1357" i="1"/>
  <c r="T1357" i="1"/>
  <c r="W2093" i="1"/>
  <c r="T2478" i="1"/>
  <c r="S2478" i="1"/>
  <c r="S975" i="1"/>
  <c r="T975" i="1"/>
  <c r="T1896" i="1"/>
  <c r="S1896" i="1"/>
  <c r="W1579" i="1"/>
  <c r="U1056" i="1"/>
  <c r="W1742" i="1"/>
  <c r="W2701" i="1"/>
  <c r="U2657" i="1"/>
  <c r="U1183" i="1"/>
  <c r="S2411" i="1"/>
  <c r="T2411" i="1"/>
  <c r="W1716" i="1"/>
  <c r="T886" i="1"/>
  <c r="S886" i="1"/>
  <c r="S1051" i="1"/>
  <c r="T1051" i="1"/>
  <c r="U1992" i="1"/>
  <c r="W2752" i="1"/>
  <c r="S2119" i="1"/>
  <c r="T2119" i="1"/>
  <c r="W856" i="1"/>
  <c r="U2284" i="1"/>
  <c r="U2450" i="1"/>
  <c r="W2746" i="1"/>
  <c r="T997" i="1"/>
  <c r="S997" i="1"/>
  <c r="S1507" i="1"/>
  <c r="T1507" i="1"/>
  <c r="T1850" i="1"/>
  <c r="S1850" i="1"/>
  <c r="U1378" i="1"/>
  <c r="AH1888" i="1"/>
  <c r="AJ1308" i="1"/>
  <c r="AF1152" i="1"/>
  <c r="AG1152" i="1"/>
  <c r="F1277" i="1"/>
  <c r="E1277" i="1"/>
  <c r="F770" i="1"/>
  <c r="E770" i="1"/>
  <c r="I1131" i="1"/>
  <c r="E1766" i="1"/>
  <c r="F1766" i="1"/>
  <c r="AH2734" i="1"/>
  <c r="G869" i="1"/>
  <c r="G2211" i="1"/>
  <c r="I2367" i="1"/>
  <c r="AJ2141" i="1"/>
  <c r="F1803" i="1"/>
  <c r="E1803" i="1"/>
  <c r="I2036" i="1"/>
  <c r="AF964" i="1"/>
  <c r="AG964" i="1"/>
  <c r="G2236" i="1"/>
  <c r="G1056" i="1"/>
  <c r="G1360" i="1"/>
  <c r="I1174" i="1"/>
  <c r="AJ2357" i="1"/>
  <c r="E1256" i="1"/>
  <c r="F1256" i="1"/>
  <c r="G976" i="1"/>
  <c r="E1250" i="1"/>
  <c r="F1250" i="1"/>
  <c r="AJ2225" i="1"/>
  <c r="S2281" i="1"/>
  <c r="T2281" i="1"/>
  <c r="AG2292" i="1"/>
  <c r="AF2292" i="1"/>
  <c r="E1751" i="1"/>
  <c r="F1751" i="1"/>
  <c r="I1660" i="1"/>
  <c r="I1430" i="1"/>
  <c r="G2146" i="1"/>
  <c r="E2740" i="1"/>
  <c r="F2740" i="1"/>
  <c r="AG1643" i="1"/>
  <c r="AF1643" i="1"/>
  <c r="F872" i="1"/>
  <c r="E872" i="1"/>
  <c r="E1731" i="1"/>
  <c r="F1731" i="1"/>
  <c r="I1515" i="1"/>
  <c r="F2009" i="1"/>
  <c r="E2009" i="1"/>
  <c r="AF2172" i="1"/>
  <c r="AG2172" i="1"/>
  <c r="F2308" i="1"/>
  <c r="E2308" i="1"/>
  <c r="E2241" i="1"/>
  <c r="F2241" i="1"/>
  <c r="I1357" i="1"/>
  <c r="I1387" i="1"/>
  <c r="I936" i="1"/>
  <c r="G2657" i="1"/>
  <c r="I1348" i="1"/>
  <c r="I2256" i="1"/>
  <c r="G1201" i="1"/>
  <c r="E1055" i="1"/>
  <c r="F1055" i="1"/>
  <c r="I1960" i="1"/>
  <c r="F1688" i="1"/>
  <c r="E1688" i="1"/>
  <c r="G1693" i="1"/>
  <c r="G2643" i="1"/>
  <c r="AJ1075" i="1"/>
  <c r="I2570" i="1"/>
  <c r="AG2702" i="1"/>
  <c r="AF2702" i="1"/>
  <c r="I2674" i="1"/>
  <c r="AH2703" i="1"/>
  <c r="G2442" i="1"/>
  <c r="F2384" i="1"/>
  <c r="E2384" i="1"/>
  <c r="AH1335" i="1"/>
  <c r="AJ2062" i="1"/>
  <c r="I801" i="1"/>
  <c r="I1469" i="1"/>
  <c r="G2464" i="1"/>
  <c r="AJ1372" i="1"/>
  <c r="G1191" i="1"/>
  <c r="G1423" i="1"/>
  <c r="F2054" i="1"/>
  <c r="E2054" i="1"/>
  <c r="AJ2695" i="1"/>
  <c r="F1463" i="1"/>
  <c r="E1463" i="1"/>
  <c r="I1315" i="1"/>
  <c r="G1904" i="1"/>
  <c r="AF2542" i="1"/>
  <c r="AG2542" i="1"/>
  <c r="I1758" i="1"/>
  <c r="I1686" i="1"/>
  <c r="F1635" i="1"/>
  <c r="E1635" i="1"/>
  <c r="AG1669" i="1"/>
  <c r="AF1669" i="1"/>
  <c r="G1325" i="1"/>
  <c r="I2165" i="1"/>
  <c r="G945" i="1"/>
  <c r="AJ785" i="1"/>
  <c r="AF2645" i="1"/>
  <c r="AG2645" i="1"/>
  <c r="G996" i="1"/>
  <c r="F2649" i="1"/>
  <c r="E2649" i="1"/>
  <c r="I1603" i="1"/>
  <c r="I2357" i="1"/>
  <c r="F1540" i="1"/>
  <c r="E1540" i="1"/>
  <c r="G2486" i="1"/>
  <c r="F1930" i="1"/>
  <c r="E1930" i="1"/>
  <c r="E1233" i="1"/>
  <c r="F1233" i="1"/>
  <c r="AH2621" i="1"/>
  <c r="G1764" i="1"/>
  <c r="G979" i="1"/>
  <c r="I2523" i="1"/>
  <c r="I1247" i="1"/>
  <c r="F836" i="1"/>
  <c r="E836" i="1"/>
  <c r="G2708" i="1"/>
  <c r="AJ2299" i="1"/>
  <c r="I1560" i="1"/>
  <c r="AH1878" i="1"/>
  <c r="E2016" i="1"/>
  <c r="F2016" i="1"/>
  <c r="AH977" i="1"/>
  <c r="G1837" i="1"/>
  <c r="E803" i="1"/>
  <c r="F803" i="1"/>
  <c r="I2744" i="1"/>
  <c r="F1600" i="1"/>
  <c r="E1600" i="1"/>
  <c r="I1792" i="1"/>
  <c r="U2479" i="1"/>
  <c r="W797" i="1"/>
  <c r="F2255" i="1"/>
  <c r="E2255" i="1"/>
  <c r="I1789" i="1"/>
  <c r="AJ2470" i="1"/>
  <c r="AH1717" i="1"/>
  <c r="AJ1158" i="1"/>
  <c r="AJ2331" i="1"/>
  <c r="AH1240" i="1"/>
  <c r="AG1326" i="1"/>
  <c r="AF1326" i="1"/>
  <c r="AJ1768" i="1"/>
  <c r="AH2426" i="1"/>
  <c r="AH2643" i="1"/>
  <c r="AG2749" i="1"/>
  <c r="AF2749" i="1"/>
  <c r="AH1358" i="1"/>
  <c r="AG1066" i="1"/>
  <c r="AF1066" i="1"/>
  <c r="AH1462" i="1"/>
  <c r="AH2158" i="1"/>
  <c r="AJ2125" i="1"/>
  <c r="AF1360" i="1"/>
  <c r="AG1360" i="1"/>
  <c r="AJ1486" i="1"/>
  <c r="AG2193" i="1"/>
  <c r="AF2193" i="1"/>
  <c r="AJ1041" i="1"/>
  <c r="AJ780" i="1"/>
  <c r="AH1593" i="1"/>
  <c r="I1306" i="1"/>
  <c r="G2159" i="1"/>
  <c r="I2725" i="1"/>
  <c r="AF2320" i="1"/>
  <c r="AG2320" i="1"/>
  <c r="F1909" i="1"/>
  <c r="E1909" i="1"/>
  <c r="I824" i="1"/>
  <c r="G2621" i="1"/>
  <c r="AF2314" i="1"/>
  <c r="AG2314" i="1"/>
  <c r="G1863" i="1"/>
  <c r="I1802" i="1"/>
  <c r="G1541" i="1"/>
  <c r="AG980" i="1"/>
  <c r="AF980" i="1"/>
  <c r="F889" i="1"/>
  <c r="E889" i="1"/>
  <c r="F1593" i="1"/>
  <c r="E1593" i="1"/>
  <c r="F1619" i="1"/>
  <c r="E1619" i="1"/>
  <c r="AJ2019" i="1"/>
  <c r="G1439" i="1"/>
  <c r="I2084" i="1"/>
  <c r="G2118" i="1"/>
  <c r="AJ2095" i="1"/>
  <c r="G1126" i="1"/>
  <c r="E1634" i="1"/>
  <c r="F1634" i="1"/>
  <c r="F1514" i="1"/>
  <c r="E1514" i="1"/>
  <c r="I1847" i="1"/>
  <c r="AJ1003" i="1"/>
  <c r="E1547" i="1"/>
  <c r="F1547" i="1"/>
  <c r="I1543" i="1"/>
  <c r="AH1015" i="1"/>
  <c r="AH1826" i="1"/>
  <c r="E1150" i="1"/>
  <c r="F1150" i="1"/>
  <c r="E1734" i="1"/>
  <c r="F1734" i="1"/>
  <c r="G2603" i="1"/>
  <c r="AH1489" i="1"/>
  <c r="F923" i="1"/>
  <c r="E923" i="1"/>
  <c r="I1900" i="1"/>
  <c r="G931" i="1"/>
  <c r="AH1469" i="1"/>
  <c r="G1933" i="1"/>
  <c r="G2413" i="1"/>
  <c r="F2315" i="1"/>
  <c r="E2315" i="1"/>
  <c r="I1311" i="1"/>
  <c r="AJ2383" i="1"/>
  <c r="I1376" i="1"/>
  <c r="E1115" i="1"/>
  <c r="F1115" i="1"/>
  <c r="G1673" i="1"/>
  <c r="AJ1498" i="1"/>
  <c r="I2715" i="1"/>
  <c r="I854" i="1"/>
  <c r="I1111" i="1"/>
  <c r="AJ1842" i="1"/>
  <c r="I2231" i="1"/>
  <c r="I1035" i="1"/>
  <c r="I785" i="1"/>
  <c r="AF1860" i="1"/>
  <c r="AG1860" i="1"/>
  <c r="F1467" i="1"/>
  <c r="E1467" i="1"/>
  <c r="I1783" i="1"/>
  <c r="F1676" i="1"/>
  <c r="E1676" i="1"/>
  <c r="F1093" i="1"/>
  <c r="E1093" i="1"/>
  <c r="AF2504" i="1"/>
  <c r="AG2504" i="1"/>
  <c r="G1924" i="1"/>
  <c r="I2103" i="1"/>
  <c r="AH1324" i="1"/>
  <c r="E1755" i="1"/>
  <c r="F1755" i="1"/>
  <c r="G2533" i="1"/>
  <c r="F792" i="1"/>
  <c r="E792" i="1"/>
  <c r="AJ2698" i="1"/>
  <c r="AG1623" i="1"/>
  <c r="AF1623" i="1"/>
  <c r="E1185" i="1"/>
  <c r="F1185" i="1"/>
  <c r="F1807" i="1"/>
  <c r="E1807" i="1"/>
  <c r="F1735" i="1"/>
  <c r="E1735" i="1"/>
  <c r="AH1913" i="1"/>
  <c r="E1708" i="1"/>
  <c r="F1708" i="1"/>
  <c r="I2160" i="1"/>
  <c r="I1402" i="1"/>
  <c r="G2737" i="1"/>
  <c r="AH877" i="1"/>
  <c r="E1822" i="1"/>
  <c r="F1822" i="1"/>
  <c r="F955" i="1"/>
  <c r="E955" i="1"/>
  <c r="E796" i="1"/>
  <c r="F796" i="1"/>
  <c r="I1897" i="1"/>
  <c r="I1890" i="1"/>
  <c r="I1671" i="1"/>
  <c r="I1326" i="1"/>
  <c r="I2489" i="1"/>
  <c r="I1811" i="1"/>
  <c r="E2540" i="1"/>
  <c r="F2540" i="1"/>
  <c r="AH903" i="1"/>
  <c r="F971" i="1"/>
  <c r="E971" i="1"/>
  <c r="AJ1260" i="1"/>
  <c r="AH1475" i="1"/>
  <c r="G1085" i="1"/>
  <c r="G1524" i="1"/>
  <c r="AG2183" i="1"/>
  <c r="AF2183" i="1"/>
  <c r="AF1094" i="1"/>
  <c r="AG1094" i="1"/>
  <c r="G1461" i="1"/>
  <c r="G1289" i="1"/>
  <c r="G2008" i="1"/>
  <c r="AG1484" i="1"/>
  <c r="AF1484" i="1"/>
  <c r="I1894" i="1"/>
  <c r="F2233" i="1"/>
  <c r="E2233" i="1"/>
  <c r="G1787" i="1"/>
  <c r="I1428" i="1"/>
  <c r="I2452" i="1"/>
  <c r="G1537" i="1"/>
  <c r="I2272" i="1"/>
  <c r="AG2134" i="1"/>
  <c r="AF2134" i="1"/>
  <c r="G2513" i="1"/>
  <c r="I1498" i="1"/>
  <c r="E1029" i="1"/>
  <c r="F1029" i="1"/>
  <c r="I2378" i="1"/>
  <c r="F2057" i="1"/>
  <c r="E2057" i="1"/>
  <c r="I2339" i="1"/>
  <c r="F1611" i="1"/>
  <c r="E1611" i="1"/>
  <c r="AJ2303" i="1"/>
  <c r="I1830" i="1"/>
  <c r="I2244" i="1"/>
  <c r="I1171" i="1"/>
  <c r="AJ2659" i="1"/>
  <c r="G1231" i="1"/>
  <c r="I1942" i="1"/>
  <c r="E1447" i="1"/>
  <c r="F1447" i="1"/>
  <c r="I881" i="1"/>
  <c r="E2202" i="1"/>
  <c r="F2202" i="1"/>
  <c r="G2033" i="1"/>
  <c r="G1132" i="1"/>
  <c r="E1613" i="1"/>
  <c r="F1613" i="1"/>
  <c r="AH2708" i="1"/>
  <c r="F1598" i="1"/>
  <c r="E1598" i="1"/>
  <c r="AJ2532" i="1"/>
  <c r="AF1613" i="1"/>
  <c r="AG1613" i="1"/>
  <c r="F766" i="1"/>
  <c r="E766" i="1"/>
  <c r="E2100" i="1"/>
  <c r="F2100" i="1"/>
  <c r="I1049" i="1"/>
  <c r="I1970" i="1"/>
  <c r="I1390" i="1"/>
  <c r="E1214" i="1"/>
  <c r="F1214" i="1"/>
  <c r="AG1277" i="1"/>
  <c r="AF1277" i="1"/>
  <c r="G2005" i="1"/>
  <c r="I2253" i="1"/>
  <c r="I1070" i="1"/>
  <c r="AH1374" i="1"/>
  <c r="I1212" i="1"/>
  <c r="G2363" i="1"/>
  <c r="F2325" i="1"/>
  <c r="E2325" i="1"/>
  <c r="AG2592" i="1"/>
  <c r="AF2592" i="1"/>
  <c r="I1028" i="1"/>
  <c r="I1794" i="1"/>
  <c r="I1835" i="1"/>
  <c r="E1246" i="1"/>
  <c r="F1246" i="1"/>
  <c r="F928" i="1"/>
  <c r="E928" i="1"/>
  <c r="E1694" i="1"/>
  <c r="F1694" i="1"/>
  <c r="I1850" i="1"/>
  <c r="I2220" i="1"/>
  <c r="E907" i="1"/>
  <c r="F907" i="1"/>
  <c r="E988" i="1"/>
  <c r="F988" i="1"/>
  <c r="AG1002" i="1"/>
  <c r="AF1002" i="1"/>
  <c r="AH1917" i="1"/>
  <c r="AH1310" i="1"/>
  <c r="AH2574" i="1"/>
  <c r="AH1123" i="1"/>
  <c r="AG2701" i="1"/>
  <c r="AF2701" i="1"/>
  <c r="AG767" i="1"/>
  <c r="AF767" i="1"/>
  <c r="AH773" i="1"/>
  <c r="AF796" i="1"/>
  <c r="AG796" i="1"/>
  <c r="AH2311" i="1"/>
  <c r="AG1004" i="1"/>
  <c r="AF1004" i="1"/>
  <c r="AH2747" i="1"/>
  <c r="AG1736" i="1"/>
  <c r="AF1736" i="1"/>
  <c r="AH1108" i="1"/>
  <c r="AH2231" i="1"/>
  <c r="AH891" i="1"/>
  <c r="AH2155" i="1"/>
  <c r="AH1483" i="1"/>
  <c r="AJ871" i="1"/>
  <c r="AJ1672" i="1"/>
  <c r="AF1024" i="1"/>
  <c r="AG1024" i="1"/>
  <c r="AG2287" i="1"/>
  <c r="AF2287" i="1"/>
  <c r="AH2405" i="1"/>
  <c r="AH2496" i="1"/>
  <c r="AF830" i="1"/>
  <c r="AG830" i="1"/>
  <c r="AF2531" i="1"/>
  <c r="AG2531" i="1"/>
  <c r="AH925" i="1"/>
  <c r="AH1843" i="1"/>
  <c r="AH2750" i="1"/>
  <c r="AF894" i="1"/>
  <c r="AG894" i="1"/>
  <c r="AG1439" i="1"/>
  <c r="AF1439" i="1"/>
  <c r="AH1252" i="1"/>
  <c r="AJ2398" i="1"/>
  <c r="AH1020" i="1"/>
  <c r="AH1755" i="1"/>
  <c r="I1943" i="1"/>
  <c r="G1736" i="1"/>
  <c r="E2528" i="1"/>
  <c r="F2528" i="1"/>
  <c r="I1162" i="1"/>
  <c r="T961" i="1"/>
  <c r="S961" i="1"/>
  <c r="W2355" i="1"/>
  <c r="U2264" i="1"/>
  <c r="U1011" i="1"/>
  <c r="W1950" i="1"/>
  <c r="W1166" i="1"/>
  <c r="T1342" i="1"/>
  <c r="S1342" i="1"/>
  <c r="W1667" i="1"/>
  <c r="S1964" i="1"/>
  <c r="T1964" i="1"/>
  <c r="U981" i="1"/>
  <c r="U2732" i="1"/>
  <c r="W1424" i="1"/>
  <c r="W2653" i="1"/>
  <c r="U2083" i="1"/>
  <c r="W1407" i="1"/>
  <c r="W1234" i="1"/>
  <c r="W1871" i="1"/>
  <c r="W1841" i="1"/>
  <c r="W762" i="1"/>
  <c r="U1784" i="1"/>
  <c r="W768" i="1"/>
  <c r="U1062" i="1"/>
  <c r="U1672" i="1"/>
  <c r="W2560" i="1"/>
  <c r="W2356" i="1"/>
  <c r="W805" i="1"/>
  <c r="U1790" i="1"/>
  <c r="T1691" i="1"/>
  <c r="S1691" i="1"/>
  <c r="W2543" i="1"/>
  <c r="W2599" i="1"/>
  <c r="T1528" i="1"/>
  <c r="S1528" i="1"/>
  <c r="T1457" i="1"/>
  <c r="S1457" i="1"/>
  <c r="S2292" i="1"/>
  <c r="T2292" i="1"/>
  <c r="U1614" i="1"/>
  <c r="T816" i="1"/>
  <c r="S816" i="1"/>
  <c r="E1762" i="1"/>
  <c r="F1762" i="1"/>
  <c r="F1992" i="1"/>
  <c r="E1992" i="1"/>
  <c r="F1060" i="1"/>
  <c r="E1060" i="1"/>
  <c r="AJ1894" i="1"/>
  <c r="AG2351" i="1"/>
  <c r="AF2351" i="1"/>
  <c r="AH983" i="1"/>
  <c r="AF1548" i="1"/>
  <c r="AG1548" i="1"/>
  <c r="AF1431" i="1"/>
  <c r="AG1431" i="1"/>
  <c r="AG2612" i="1"/>
  <c r="AF2612" i="1"/>
  <c r="AF1172" i="1"/>
  <c r="AG1172" i="1"/>
  <c r="AJ2394" i="1"/>
  <c r="AH2533" i="1"/>
  <c r="AF2051" i="1"/>
  <c r="AG2051" i="1"/>
  <c r="AG1189" i="1"/>
  <c r="AF1189" i="1"/>
  <c r="AH840" i="1"/>
  <c r="AF883" i="1"/>
  <c r="AG883" i="1"/>
  <c r="AH2402" i="1"/>
  <c r="AG2257" i="1"/>
  <c r="AF2257" i="1"/>
  <c r="AH2676" i="1"/>
  <c r="AH2188" i="1"/>
  <c r="AF1095" i="1"/>
  <c r="AG1095" i="1"/>
  <c r="AJ1582" i="1"/>
  <c r="AH2226" i="1"/>
  <c r="AH2754" i="1"/>
  <c r="AF1454" i="1"/>
  <c r="AG1454" i="1"/>
  <c r="AG1710" i="1"/>
  <c r="AF1710" i="1"/>
  <c r="AF1148" i="1"/>
  <c r="AG1148" i="1"/>
  <c r="AG2151" i="1"/>
  <c r="AF2151" i="1"/>
  <c r="AH1227" i="1"/>
  <c r="AF864" i="1"/>
  <c r="AG864" i="1"/>
  <c r="AF2006" i="1"/>
  <c r="AG2006" i="1"/>
  <c r="AJ1924" i="1"/>
  <c r="AG2694" i="1"/>
  <c r="AF2694" i="1"/>
  <c r="AJ948" i="1"/>
  <c r="AH1825" i="1"/>
  <c r="AJ2450" i="1"/>
  <c r="AJ1934" i="1"/>
  <c r="AF2132" i="1"/>
  <c r="AG2132" i="1"/>
  <c r="F2151" i="1"/>
  <c r="E2151" i="1"/>
  <c r="G1457" i="1"/>
  <c r="F2606" i="1"/>
  <c r="E2606" i="1"/>
  <c r="I2099" i="1"/>
  <c r="U1194" i="1"/>
  <c r="U1080" i="1"/>
  <c r="U2705" i="1"/>
  <c r="U1814" i="1"/>
  <c r="W1211" i="1"/>
  <c r="U2704" i="1"/>
  <c r="U2432" i="1"/>
  <c r="U2500" i="1"/>
  <c r="U1198" i="1"/>
  <c r="U2267" i="1"/>
  <c r="U1985" i="1"/>
  <c r="W1303" i="1"/>
  <c r="U839" i="1"/>
  <c r="U1351" i="1"/>
  <c r="U2572" i="1"/>
  <c r="W1860" i="1"/>
  <c r="S1238" i="1"/>
  <c r="T1238" i="1"/>
  <c r="W1244" i="1"/>
  <c r="W2079" i="1"/>
  <c r="S2223" i="1"/>
  <c r="T2223" i="1"/>
  <c r="U1071" i="1"/>
  <c r="W1136" i="1"/>
  <c r="T2542" i="1"/>
  <c r="S2542" i="1"/>
  <c r="W1894" i="1"/>
  <c r="U1167" i="1"/>
  <c r="U2742" i="1"/>
  <c r="U1466" i="1"/>
  <c r="U1668" i="1"/>
  <c r="W1446" i="1"/>
  <c r="W1735" i="1"/>
  <c r="U2280" i="1"/>
  <c r="T1821" i="1"/>
  <c r="S1821" i="1"/>
  <c r="T1326" i="1"/>
  <c r="S1326" i="1"/>
  <c r="W1677" i="1"/>
  <c r="W2580" i="1"/>
  <c r="W939" i="1"/>
  <c r="U1223" i="1"/>
  <c r="U1042" i="1"/>
  <c r="T2308" i="1"/>
  <c r="S2308" i="1"/>
  <c r="W1614" i="1"/>
  <c r="S1316" i="1"/>
  <c r="T1316" i="1"/>
  <c r="U831" i="1"/>
  <c r="T1252" i="1"/>
  <c r="S1252" i="1"/>
  <c r="I2139" i="1"/>
  <c r="I2190" i="1"/>
  <c r="G1721" i="1"/>
  <c r="AH1647" i="1"/>
  <c r="AJ1399" i="1"/>
  <c r="AJ1741" i="1"/>
  <c r="AH1317" i="1"/>
  <c r="AH1875" i="1"/>
  <c r="AJ2247" i="1"/>
  <c r="AH874" i="1"/>
  <c r="AH1395" i="1"/>
  <c r="AH1159" i="1"/>
  <c r="AH1745" i="1"/>
  <c r="AH1291" i="1"/>
  <c r="AH1301" i="1"/>
  <c r="AH1730" i="1"/>
  <c r="AG1053" i="1"/>
  <c r="AF1053" i="1"/>
  <c r="AH1569" i="1"/>
  <c r="AJ2577" i="1"/>
  <c r="AH1720" i="1"/>
  <c r="AF2609" i="1"/>
  <c r="AG2609" i="1"/>
  <c r="AF2102" i="1"/>
  <c r="AG2102" i="1"/>
  <c r="AH1080" i="1"/>
  <c r="AH2589" i="1"/>
  <c r="AJ1441" i="1"/>
  <c r="I1210" i="1"/>
  <c r="E1422" i="1"/>
  <c r="F1422" i="1"/>
  <c r="E871" i="1"/>
  <c r="F871" i="1"/>
  <c r="I2331" i="1"/>
  <c r="AH1862" i="1"/>
  <c r="E2574" i="1"/>
  <c r="F2574" i="1"/>
  <c r="G1146" i="1"/>
  <c r="I2377" i="1"/>
  <c r="AJ2704" i="1"/>
  <c r="I1019" i="1"/>
  <c r="I1914" i="1"/>
  <c r="G1709" i="1"/>
  <c r="AG1314" i="1"/>
  <c r="AF1314" i="1"/>
  <c r="I2729" i="1"/>
  <c r="F1994" i="1"/>
  <c r="E1994" i="1"/>
  <c r="E2629" i="1"/>
  <c r="F2629" i="1"/>
  <c r="AH1426" i="1"/>
  <c r="F1697" i="1"/>
  <c r="E1697" i="1"/>
  <c r="G2279" i="1"/>
  <c r="AJ1466" i="1"/>
  <c r="F1818" i="1"/>
  <c r="E1818" i="1"/>
  <c r="E2453" i="1"/>
  <c r="F2453" i="1"/>
  <c r="AF787" i="1"/>
  <c r="AG787" i="1"/>
  <c r="I2077" i="1"/>
  <c r="G2640" i="1"/>
  <c r="AJ765" i="1"/>
  <c r="G883" i="1"/>
  <c r="I1705" i="1"/>
  <c r="AH2392" i="1"/>
  <c r="AF1973" i="1"/>
  <c r="AG1973" i="1"/>
  <c r="G1834" i="1"/>
  <c r="G1203" i="1"/>
  <c r="I1007" i="1"/>
  <c r="E1464" i="1"/>
  <c r="F1464" i="1"/>
  <c r="I1573" i="1"/>
  <c r="I2114" i="1"/>
  <c r="AH2759" i="1"/>
  <c r="I1845" i="1"/>
  <c r="G1319" i="1"/>
  <c r="AG2174" i="1"/>
  <c r="AF2174" i="1"/>
  <c r="G867" i="1"/>
  <c r="I800" i="1"/>
  <c r="G1337" i="1"/>
  <c r="G1892" i="1"/>
  <c r="G2682" i="1"/>
  <c r="E1493" i="1"/>
  <c r="F1493" i="1"/>
  <c r="S2305" i="1"/>
  <c r="T2305" i="1"/>
  <c r="T1094" i="1"/>
  <c r="S1094" i="1"/>
  <c r="W1811" i="1"/>
  <c r="S2333" i="1"/>
  <c r="T2333" i="1"/>
  <c r="U2666" i="1"/>
  <c r="U790" i="1"/>
  <c r="W1592" i="1"/>
  <c r="U1772" i="1"/>
  <c r="U2353" i="1"/>
  <c r="S1765" i="1"/>
  <c r="T1765" i="1"/>
  <c r="U772" i="1"/>
  <c r="U2049" i="1"/>
  <c r="T2097" i="1"/>
  <c r="S2097" i="1"/>
  <c r="S1801" i="1"/>
  <c r="T1801" i="1"/>
  <c r="W1365" i="1"/>
  <c r="T2733" i="1"/>
  <c r="S2733" i="1"/>
  <c r="W923" i="1"/>
  <c r="U1019" i="1"/>
  <c r="W2232" i="1"/>
  <c r="S2345" i="1"/>
  <c r="T2345" i="1"/>
  <c r="U1052" i="1"/>
  <c r="U1474" i="1"/>
  <c r="S2492" i="1"/>
  <c r="T2492" i="1"/>
  <c r="U1823" i="1"/>
  <c r="W2587" i="1"/>
  <c r="T1649" i="1"/>
  <c r="S1649" i="1"/>
  <c r="W2630" i="1"/>
  <c r="W2386" i="1"/>
  <c r="W2509" i="1"/>
  <c r="T971" i="1"/>
  <c r="S971" i="1"/>
  <c r="W1664" i="1"/>
  <c r="S2746" i="1"/>
  <c r="T2746" i="1"/>
  <c r="W2213" i="1"/>
  <c r="U1460" i="1"/>
  <c r="W1378" i="1"/>
  <c r="AJ2288" i="1"/>
  <c r="AJ2335" i="1"/>
  <c r="AH2556" i="1"/>
  <c r="G1277" i="1"/>
  <c r="I1451" i="1"/>
  <c r="G1131" i="1"/>
  <c r="AH1551" i="1"/>
  <c r="I1229" i="1"/>
  <c r="AG2734" i="1"/>
  <c r="AF2734" i="1"/>
  <c r="I869" i="1"/>
  <c r="E2211" i="1"/>
  <c r="F2211" i="1"/>
  <c r="F2367" i="1"/>
  <c r="E2367" i="1"/>
  <c r="AH2141" i="1"/>
  <c r="I1803" i="1"/>
  <c r="E2036" i="1"/>
  <c r="F2036" i="1"/>
  <c r="G960" i="1"/>
  <c r="G2521" i="1"/>
  <c r="I1056" i="1"/>
  <c r="F1360" i="1"/>
  <c r="E1360" i="1"/>
  <c r="E1174" i="1"/>
  <c r="F1174" i="1"/>
  <c r="AH2357" i="1"/>
  <c r="I1256" i="1"/>
  <c r="F976" i="1"/>
  <c r="E976" i="1"/>
  <c r="I1250" i="1"/>
  <c r="AH2225" i="1"/>
  <c r="I1288" i="1"/>
  <c r="W2281" i="1"/>
  <c r="AH2292" i="1"/>
  <c r="I1751" i="1"/>
  <c r="E1660" i="1"/>
  <c r="F1660" i="1"/>
  <c r="F1430" i="1"/>
  <c r="E1430" i="1"/>
  <c r="F2146" i="1"/>
  <c r="E2146" i="1"/>
  <c r="G2740" i="1"/>
  <c r="AF1882" i="1"/>
  <c r="AG1882" i="1"/>
  <c r="G1536" i="1"/>
  <c r="I2548" i="1"/>
  <c r="G769" i="1"/>
  <c r="AH2464" i="1"/>
  <c r="G2583" i="1"/>
  <c r="F1981" i="1"/>
  <c r="E1981" i="1"/>
  <c r="I2538" i="1"/>
  <c r="F936" i="1"/>
  <c r="E936" i="1"/>
  <c r="E2657" i="1"/>
  <c r="F2657" i="1"/>
  <c r="E1348" i="1"/>
  <c r="F1348" i="1"/>
  <c r="F2256" i="1"/>
  <c r="E2256" i="1"/>
  <c r="F1201" i="1"/>
  <c r="E1201" i="1"/>
  <c r="G1055" i="1"/>
  <c r="E1960" i="1"/>
  <c r="F1960" i="1"/>
  <c r="G1688" i="1"/>
  <c r="I1693" i="1"/>
  <c r="G1651" i="1"/>
  <c r="E2742" i="1"/>
  <c r="F2742" i="1"/>
  <c r="AH1075" i="1"/>
  <c r="G2570" i="1"/>
  <c r="AH2702" i="1"/>
  <c r="F2674" i="1"/>
  <c r="E2674" i="1"/>
  <c r="G2206" i="1"/>
  <c r="F2442" i="1"/>
  <c r="E2442" i="1"/>
  <c r="I1133" i="1"/>
  <c r="G2384" i="1"/>
  <c r="AJ1335" i="1"/>
  <c r="AH2062" i="1"/>
  <c r="F801" i="1"/>
  <c r="E801" i="1"/>
  <c r="G1469" i="1"/>
  <c r="I2464" i="1"/>
  <c r="AF1372" i="1"/>
  <c r="AG1372" i="1"/>
  <c r="F1191" i="1"/>
  <c r="E1191" i="1"/>
  <c r="E1423" i="1"/>
  <c r="F1423" i="1"/>
  <c r="G2054" i="1"/>
  <c r="AF2695" i="1"/>
  <c r="AG2695" i="1"/>
  <c r="G1463" i="1"/>
  <c r="F1315" i="1"/>
  <c r="E1315" i="1"/>
  <c r="I1904" i="1"/>
  <c r="AJ2542" i="1"/>
  <c r="G1758" i="1"/>
  <c r="G1686" i="1"/>
  <c r="G1635" i="1"/>
  <c r="AJ1669" i="1"/>
  <c r="I1325" i="1"/>
  <c r="F2165" i="1"/>
  <c r="E2165" i="1"/>
  <c r="E945" i="1"/>
  <c r="F945" i="1"/>
  <c r="AF785" i="1"/>
  <c r="AG785" i="1"/>
  <c r="AJ1721" i="1"/>
  <c r="F1501" i="1"/>
  <c r="E1501" i="1"/>
  <c r="G1473" i="1"/>
  <c r="G1938" i="1"/>
  <c r="I986" i="1"/>
  <c r="I840" i="1"/>
  <c r="G1245" i="1"/>
  <c r="F2486" i="1"/>
  <c r="E2486" i="1"/>
  <c r="I1930" i="1"/>
  <c r="I1233" i="1"/>
  <c r="AG2621" i="1"/>
  <c r="AF2621" i="1"/>
  <c r="E1764" i="1"/>
  <c r="F1764" i="1"/>
  <c r="F979" i="1"/>
  <c r="E979" i="1"/>
  <c r="E2523" i="1"/>
  <c r="F2523" i="1"/>
  <c r="G1247" i="1"/>
  <c r="I836" i="1"/>
  <c r="F2708" i="1"/>
  <c r="E2708" i="1"/>
  <c r="F1560" i="1"/>
  <c r="E1560" i="1"/>
  <c r="AH2718" i="1"/>
  <c r="I2375" i="1"/>
  <c r="AG977" i="1"/>
  <c r="AF977" i="1"/>
  <c r="E1837" i="1"/>
  <c r="F1837" i="1"/>
  <c r="I803" i="1"/>
  <c r="I1075" i="1"/>
  <c r="AF1418" i="1"/>
  <c r="AG1418" i="1"/>
  <c r="I1379" i="1"/>
  <c r="I1106" i="1"/>
  <c r="W2479" i="1"/>
  <c r="U797" i="1"/>
  <c r="F1332" i="1"/>
  <c r="E1332" i="1"/>
  <c r="AF2470" i="1"/>
  <c r="AG2470" i="1"/>
  <c r="AF1717" i="1"/>
  <c r="AG1717" i="1"/>
  <c r="AF1158" i="1"/>
  <c r="AG1158" i="1"/>
  <c r="AG2331" i="1"/>
  <c r="AF2331" i="1"/>
  <c r="AJ1240" i="1"/>
  <c r="AJ1326" i="1"/>
  <c r="AH1768" i="1"/>
  <c r="AF2426" i="1"/>
  <c r="AG2426" i="1"/>
  <c r="AF2643" i="1"/>
  <c r="AG2643" i="1"/>
  <c r="AJ2749" i="1"/>
  <c r="AG1358" i="1"/>
  <c r="AF1358" i="1"/>
  <c r="AH1066" i="1"/>
  <c r="AG1462" i="1"/>
  <c r="AF1462" i="1"/>
  <c r="AF2158" i="1"/>
  <c r="AG2158" i="1"/>
  <c r="AF2125" i="1"/>
  <c r="AG2125" i="1"/>
  <c r="AH1360" i="1"/>
  <c r="AH1486" i="1"/>
  <c r="AJ2193" i="1"/>
  <c r="AH1041" i="1"/>
  <c r="AG780" i="1"/>
  <c r="AF780" i="1"/>
  <c r="AF1593" i="1"/>
  <c r="AG1593" i="1"/>
  <c r="E1306" i="1"/>
  <c r="F1306" i="1"/>
  <c r="G2309" i="1"/>
  <c r="G1052" i="1"/>
  <c r="G2725" i="1"/>
  <c r="I2403" i="1"/>
  <c r="I2621" i="1"/>
  <c r="AJ2314" i="1"/>
  <c r="F1863" i="1"/>
  <c r="E1863" i="1"/>
  <c r="F1802" i="1"/>
  <c r="E1802" i="1"/>
  <c r="I1541" i="1"/>
  <c r="AJ1919" i="1"/>
  <c r="G2318" i="1"/>
  <c r="I1176" i="1"/>
  <c r="I2271" i="1"/>
  <c r="AF2019" i="1"/>
  <c r="AG2019" i="1"/>
  <c r="I1439" i="1"/>
  <c r="G2084" i="1"/>
  <c r="I2118" i="1"/>
  <c r="AH2095" i="1"/>
  <c r="F1126" i="1"/>
  <c r="E1126" i="1"/>
  <c r="G1634" i="1"/>
  <c r="AJ762" i="1"/>
  <c r="AH1278" i="1"/>
  <c r="F1847" i="1"/>
  <c r="E1847" i="1"/>
  <c r="G1913" i="1"/>
  <c r="I2520" i="1"/>
  <c r="AF2221" i="1"/>
  <c r="AG2221" i="1"/>
  <c r="AF1015" i="1"/>
  <c r="AG1015" i="1"/>
  <c r="G1740" i="1"/>
  <c r="I1645" i="1"/>
  <c r="I2678" i="1"/>
  <c r="AJ2653" i="1"/>
  <c r="G1947" i="1"/>
  <c r="I1226" i="1"/>
  <c r="AF1489" i="1"/>
  <c r="AG1489" i="1"/>
  <c r="G923" i="1"/>
  <c r="G1900" i="1"/>
  <c r="I931" i="1"/>
  <c r="AF1469" i="1"/>
  <c r="AG1469" i="1"/>
  <c r="F1933" i="1"/>
  <c r="E1933" i="1"/>
  <c r="E2413" i="1"/>
  <c r="F2413" i="1"/>
  <c r="I2315" i="1"/>
  <c r="F1311" i="1"/>
  <c r="E1311" i="1"/>
  <c r="AH2383" i="1"/>
  <c r="F1376" i="1"/>
  <c r="E1376" i="1"/>
  <c r="G1115" i="1"/>
  <c r="E1673" i="1"/>
  <c r="F1673" i="1"/>
  <c r="AF1498" i="1"/>
  <c r="AG1498" i="1"/>
  <c r="G2715" i="1"/>
  <c r="G854" i="1"/>
  <c r="F1111" i="1"/>
  <c r="E1111" i="1"/>
  <c r="AH1842" i="1"/>
  <c r="G2231" i="1"/>
  <c r="E1035" i="1"/>
  <c r="F1035" i="1"/>
  <c r="E785" i="1"/>
  <c r="F785" i="1"/>
  <c r="AH1860" i="1"/>
  <c r="I1467" i="1"/>
  <c r="F1783" i="1"/>
  <c r="E1783" i="1"/>
  <c r="G1676" i="1"/>
  <c r="G1093" i="1"/>
  <c r="I1182" i="1"/>
  <c r="I1328" i="1"/>
  <c r="F2103" i="1"/>
  <c r="E2103" i="1"/>
  <c r="U2751" i="1"/>
  <c r="AH2332" i="1"/>
  <c r="I2533" i="1"/>
  <c r="I792" i="1"/>
  <c r="E829" i="1"/>
  <c r="F829" i="1"/>
  <c r="I1542" i="1"/>
  <c r="I1061" i="1"/>
  <c r="I2517" i="1"/>
  <c r="I1293" i="1"/>
  <c r="I2499" i="1"/>
  <c r="AH1065" i="1"/>
  <c r="G815" i="1"/>
  <c r="I972" i="1"/>
  <c r="I2270" i="1"/>
  <c r="AF877" i="1"/>
  <c r="AG877" i="1"/>
  <c r="G1822" i="1"/>
  <c r="I955" i="1"/>
  <c r="I796" i="1"/>
  <c r="G1897" i="1"/>
  <c r="F1890" i="1"/>
  <c r="E1890" i="1"/>
  <c r="G1671" i="1"/>
  <c r="E1326" i="1"/>
  <c r="F1326" i="1"/>
  <c r="F2489" i="1"/>
  <c r="E2489" i="1"/>
  <c r="G1811" i="1"/>
  <c r="I2540" i="1"/>
  <c r="AH2178" i="1"/>
  <c r="G971" i="1"/>
  <c r="I2614" i="1"/>
  <c r="AH1260" i="1"/>
  <c r="AF1475" i="1"/>
  <c r="AG1475" i="1"/>
  <c r="E1085" i="1"/>
  <c r="F1085" i="1"/>
  <c r="AJ2207" i="1"/>
  <c r="E1524" i="1"/>
  <c r="F1524" i="1"/>
  <c r="AJ1094" i="1"/>
  <c r="I1461" i="1"/>
  <c r="I1289" i="1"/>
  <c r="I2008" i="1"/>
  <c r="AH1484" i="1"/>
  <c r="E1894" i="1"/>
  <c r="F1894" i="1"/>
  <c r="I2233" i="1"/>
  <c r="E1787" i="1"/>
  <c r="F1787" i="1"/>
  <c r="F1428" i="1"/>
  <c r="E1428" i="1"/>
  <c r="E2452" i="1"/>
  <c r="F2452" i="1"/>
  <c r="F1537" i="1"/>
  <c r="E1537" i="1"/>
  <c r="F2272" i="1"/>
  <c r="E2272" i="1"/>
  <c r="AJ2134" i="1"/>
  <c r="F2513" i="1"/>
  <c r="E2513" i="1"/>
  <c r="G1498" i="1"/>
  <c r="I1029" i="1"/>
  <c r="E2378" i="1"/>
  <c r="F2378" i="1"/>
  <c r="G2057" i="1"/>
  <c r="G2339" i="1"/>
  <c r="I1611" i="1"/>
  <c r="AF2303" i="1"/>
  <c r="AG2303" i="1"/>
  <c r="F1830" i="1"/>
  <c r="E1830" i="1"/>
  <c r="E2244" i="1"/>
  <c r="F2244" i="1"/>
  <c r="F1171" i="1"/>
  <c r="E1171" i="1"/>
  <c r="I2388" i="1"/>
  <c r="I2250" i="1"/>
  <c r="G2076" i="1"/>
  <c r="G2369" i="1"/>
  <c r="F881" i="1"/>
  <c r="E881" i="1"/>
  <c r="I2202" i="1"/>
  <c r="I2033" i="1"/>
  <c r="F1132" i="1"/>
  <c r="E1132" i="1"/>
  <c r="AF1946" i="1"/>
  <c r="AG1946" i="1"/>
  <c r="G2524" i="1"/>
  <c r="G1544" i="1"/>
  <c r="I1388" i="1"/>
  <c r="W1381" i="1"/>
  <c r="AH933" i="1"/>
  <c r="G782" i="1"/>
  <c r="E1303" i="1"/>
  <c r="F1303" i="1"/>
  <c r="F2059" i="1"/>
  <c r="E2059" i="1"/>
  <c r="G1049" i="1"/>
  <c r="G1970" i="1"/>
  <c r="E1390" i="1"/>
  <c r="F1390" i="1"/>
  <c r="G1214" i="1"/>
  <c r="AH1277" i="1"/>
  <c r="I2005" i="1"/>
  <c r="G2253" i="1"/>
  <c r="F1070" i="1"/>
  <c r="E1070" i="1"/>
  <c r="F1919" i="1"/>
  <c r="E1919" i="1"/>
  <c r="AJ844" i="1"/>
  <c r="AG1376" i="1"/>
  <c r="AF1376" i="1"/>
  <c r="AJ2348" i="1"/>
  <c r="AG1838" i="1"/>
  <c r="AF1838" i="1"/>
  <c r="AF1820" i="1"/>
  <c r="AG1820" i="1"/>
  <c r="AF1338" i="1"/>
  <c r="AG1338" i="1"/>
  <c r="AF1508" i="1"/>
  <c r="AG1508" i="1"/>
  <c r="AG969" i="1"/>
  <c r="AF969" i="1"/>
  <c r="AF2530" i="1"/>
  <c r="AG2530" i="1"/>
  <c r="AH2167" i="1"/>
  <c r="AG2679" i="1"/>
  <c r="AF2679" i="1"/>
  <c r="AH826" i="1"/>
  <c r="AH2613" i="1"/>
  <c r="AF1527" i="1"/>
  <c r="AG1527" i="1"/>
  <c r="AJ833" i="1"/>
  <c r="AG1509" i="1"/>
  <c r="AF1509" i="1"/>
  <c r="AJ1364" i="1"/>
  <c r="AF967" i="1"/>
  <c r="AG967" i="1"/>
  <c r="AG876" i="1"/>
  <c r="AF876" i="1"/>
  <c r="AG2725" i="1"/>
  <c r="AF2725" i="1"/>
  <c r="AH1019" i="1"/>
  <c r="AG1787" i="1"/>
  <c r="AF1787" i="1"/>
  <c r="AG2597" i="1"/>
  <c r="AF2597" i="1"/>
  <c r="AF2094" i="1"/>
  <c r="AG2094" i="1"/>
  <c r="AG1587" i="1"/>
  <c r="AF1587" i="1"/>
  <c r="AH2279" i="1"/>
  <c r="AJ2693" i="1"/>
  <c r="F1480" i="1"/>
  <c r="E1480" i="1"/>
  <c r="E2581" i="1"/>
  <c r="F2581" i="1"/>
  <c r="E2291" i="1"/>
  <c r="F2291" i="1"/>
  <c r="W2735" i="1"/>
  <c r="T1227" i="1"/>
  <c r="S1227" i="1"/>
  <c r="U985" i="1"/>
  <c r="W1456" i="1"/>
  <c r="W2123" i="1"/>
  <c r="T1454" i="1"/>
  <c r="S1454" i="1"/>
  <c r="S1750" i="1"/>
  <c r="T1750" i="1"/>
  <c r="U1798" i="1"/>
  <c r="W1549" i="1"/>
  <c r="T1657" i="1"/>
  <c r="S1657" i="1"/>
  <c r="U1073" i="1"/>
  <c r="W1895" i="1"/>
  <c r="S955" i="1"/>
  <c r="T955" i="1"/>
  <c r="S1883" i="1"/>
  <c r="T1883" i="1"/>
  <c r="T1626" i="1"/>
  <c r="S1626" i="1"/>
  <c r="U1003" i="1"/>
  <c r="T1808" i="1"/>
  <c r="S1808" i="1"/>
  <c r="E876" i="1"/>
  <c r="F876" i="1"/>
  <c r="E1533" i="1"/>
  <c r="F1533" i="1"/>
  <c r="G2537" i="1"/>
  <c r="AH2185" i="1"/>
  <c r="AH1795" i="1"/>
  <c r="AF972" i="1"/>
  <c r="AG972" i="1"/>
  <c r="AG1972" i="1"/>
  <c r="AF1972" i="1"/>
  <c r="AF960" i="1"/>
  <c r="AG960" i="1"/>
  <c r="AG1592" i="1"/>
  <c r="AF1592" i="1"/>
  <c r="AJ2334" i="1"/>
  <c r="W1465" i="1"/>
  <c r="U827" i="1"/>
  <c r="AJ1153" i="1"/>
  <c r="AF2372" i="1"/>
  <c r="AG2372" i="1"/>
  <c r="AH1060" i="1"/>
  <c r="AJ1231" i="1"/>
  <c r="AJ1877" i="1"/>
  <c r="AJ2143" i="1"/>
  <c r="AJ2395" i="1"/>
  <c r="G1548" i="1"/>
  <c r="AJ1111" i="1"/>
  <c r="AH2002" i="1"/>
  <c r="AH822" i="1"/>
  <c r="AG1500" i="1"/>
  <c r="AF1500" i="1"/>
  <c r="AF2448" i="1"/>
  <c r="AG2448" i="1"/>
  <c r="AJ2126" i="1"/>
  <c r="AJ2715" i="1"/>
  <c r="AJ1232" i="1"/>
  <c r="I1349" i="1"/>
  <c r="U1171" i="1"/>
  <c r="W2623" i="1"/>
  <c r="W920" i="1"/>
  <c r="W2066" i="1"/>
  <c r="T890" i="1"/>
  <c r="S890" i="1"/>
  <c r="W2225" i="1"/>
  <c r="U1026" i="1"/>
  <c r="T1038" i="1"/>
  <c r="S1038" i="1"/>
  <c r="U2555" i="1"/>
  <c r="W2384" i="1"/>
  <c r="U1115" i="1"/>
  <c r="S1178" i="1"/>
  <c r="T1178" i="1"/>
  <c r="T2722" i="1"/>
  <c r="S2722" i="1"/>
  <c r="U2010" i="1"/>
  <c r="W1221" i="1"/>
  <c r="W2287" i="1"/>
  <c r="T1389" i="1"/>
  <c r="S1389" i="1"/>
  <c r="I1631" i="1"/>
  <c r="I1826" i="1"/>
  <c r="I1355" i="1"/>
  <c r="AJ2495" i="1"/>
  <c r="AF1799" i="1"/>
  <c r="AG1799" i="1"/>
  <c r="AH2069" i="1"/>
  <c r="AJ1971" i="1"/>
  <c r="AJ866" i="1"/>
  <c r="AF763" i="1"/>
  <c r="AG763" i="1"/>
  <c r="AH1334" i="1"/>
  <c r="AH1977" i="1"/>
  <c r="AH2685" i="1"/>
  <c r="AH2595" i="1"/>
  <c r="AH1082" i="1"/>
  <c r="AJ2474" i="1"/>
  <c r="AH1054" i="1"/>
  <c r="AJ1663" i="1"/>
  <c r="AJ1940" i="1"/>
  <c r="AJ889" i="1"/>
  <c r="AJ1447" i="1"/>
  <c r="AH1630" i="1"/>
  <c r="AG2657" i="1"/>
  <c r="AF2657" i="1"/>
  <c r="AH1493" i="1"/>
  <c r="AH1558" i="1"/>
  <c r="AH2016" i="1"/>
  <c r="AG1096" i="1"/>
  <c r="AF1096" i="1"/>
  <c r="AJ2245" i="1"/>
  <c r="G1078" i="1"/>
  <c r="I1844" i="1"/>
  <c r="G2498" i="1"/>
  <c r="U2490" i="1"/>
  <c r="W1497" i="1"/>
  <c r="AJ1224" i="1"/>
  <c r="AF1661" i="1"/>
  <c r="AG1661" i="1"/>
  <c r="AH2298" i="1"/>
  <c r="AG1086" i="1"/>
  <c r="AF1086" i="1"/>
  <c r="AF2269" i="1"/>
  <c r="AG2269" i="1"/>
  <c r="AJ2446" i="1"/>
  <c r="AG2378" i="1"/>
  <c r="AF2378" i="1"/>
  <c r="AG2401" i="1"/>
  <c r="AF2401" i="1"/>
  <c r="AH1235" i="1"/>
  <c r="AG2424" i="1"/>
  <c r="AF2424" i="1"/>
  <c r="AH1228" i="1"/>
  <c r="AJ2601" i="1"/>
  <c r="AJ1251" i="1"/>
  <c r="AG1055" i="1"/>
  <c r="AF1055" i="1"/>
  <c r="AH1585" i="1"/>
  <c r="AH2641" i="1"/>
  <c r="AH2672" i="1"/>
  <c r="AH1113" i="1"/>
  <c r="AG1621" i="1"/>
  <c r="AF1621" i="1"/>
  <c r="AH1896" i="1"/>
  <c r="AH1210" i="1"/>
  <c r="F1815" i="1"/>
  <c r="E1815" i="1"/>
  <c r="F1084" i="1"/>
  <c r="E1084" i="1"/>
  <c r="E1089" i="1"/>
  <c r="F1089" i="1"/>
  <c r="G1318" i="1"/>
  <c r="G833" i="1"/>
  <c r="I1350" i="1"/>
  <c r="I1327" i="1"/>
  <c r="G1508" i="1"/>
  <c r="AJ1518" i="1"/>
  <c r="I1187" i="1"/>
  <c r="U916" i="1"/>
  <c r="U2616" i="1"/>
  <c r="U2055" i="1"/>
  <c r="S2347" i="1"/>
  <c r="T2347" i="1"/>
  <c r="T2505" i="1"/>
  <c r="S2505" i="1"/>
  <c r="S2367" i="1"/>
  <c r="T2367" i="1"/>
  <c r="W2178" i="1"/>
  <c r="U2472" i="1"/>
  <c r="W2338" i="1"/>
  <c r="T1967" i="1"/>
  <c r="S1967" i="1"/>
  <c r="T2163" i="1"/>
  <c r="S2163" i="1"/>
  <c r="U1943" i="1"/>
  <c r="T767" i="1"/>
  <c r="S767" i="1"/>
  <c r="W2437" i="1"/>
  <c r="S1335" i="1"/>
  <c r="T1335" i="1"/>
  <c r="T800" i="1"/>
  <c r="S800" i="1"/>
  <c r="S1546" i="1"/>
  <c r="T1546" i="1"/>
  <c r="U2291" i="1"/>
  <c r="W1405" i="1"/>
  <c r="U1488" i="1"/>
  <c r="W2388" i="1"/>
  <c r="S1336" i="1"/>
  <c r="T1336" i="1"/>
  <c r="T2640" i="1"/>
  <c r="S2640" i="1"/>
  <c r="U2563" i="1"/>
  <c r="U2166" i="1"/>
  <c r="W2540" i="1"/>
  <c r="W2744" i="1"/>
  <c r="W2239" i="1"/>
  <c r="U857" i="1"/>
  <c r="T2753" i="1"/>
  <c r="S2753" i="1"/>
  <c r="W944" i="1"/>
  <c r="W2153" i="1"/>
  <c r="W2251" i="1"/>
  <c r="W1350" i="1"/>
  <c r="E1616" i="1"/>
  <c r="F1616" i="1"/>
  <c r="F2461" i="1"/>
  <c r="E2461" i="1"/>
  <c r="F1698" i="1"/>
  <c r="E1698" i="1"/>
  <c r="AH1107" i="1"/>
  <c r="AH1567" i="1"/>
  <c r="AH1895" i="1"/>
  <c r="AH1052" i="1"/>
  <c r="AJ2399" i="1"/>
  <c r="AJ1942" i="1"/>
  <c r="AJ2109" i="1"/>
  <c r="AH1881" i="1"/>
  <c r="AH1773" i="1"/>
  <c r="AJ831" i="1"/>
  <c r="AJ1756" i="1"/>
  <c r="AG2373" i="1"/>
  <c r="AF2373" i="1"/>
  <c r="AH1083" i="1"/>
  <c r="AJ1615" i="1"/>
  <c r="AF1502" i="1"/>
  <c r="AG1502" i="1"/>
  <c r="AJ2586" i="1"/>
  <c r="AJ1307" i="1"/>
  <c r="AH974" i="1"/>
  <c r="AG2278" i="1"/>
  <c r="AF2278" i="1"/>
  <c r="AH2637" i="1"/>
  <c r="AJ1988" i="1"/>
  <c r="AH2753" i="1"/>
  <c r="AH928" i="1"/>
  <c r="AJ1839" i="1"/>
  <c r="AH1514" i="1"/>
  <c r="AG2122" i="1"/>
  <c r="AF2122" i="1"/>
  <c r="AJ2050" i="1"/>
  <c r="AJ2004" i="1"/>
  <c r="AH1588" i="1"/>
  <c r="AH1331" i="1"/>
  <c r="AH1848" i="1"/>
  <c r="G1045" i="1"/>
  <c r="G765" i="1"/>
  <c r="I1861" i="1"/>
  <c r="W1429" i="1"/>
  <c r="U2343" i="1"/>
  <c r="T1419" i="1"/>
  <c r="S1419" i="1"/>
  <c r="W1997" i="1"/>
  <c r="AJ2701" i="1"/>
  <c r="AH1004" i="1"/>
  <c r="AJ891" i="1"/>
  <c r="AH1024" i="1"/>
  <c r="AH830" i="1"/>
  <c r="AF2750" i="1"/>
  <c r="AG2750" i="1"/>
  <c r="AG2398" i="1"/>
  <c r="AF2398" i="1"/>
  <c r="I1736" i="1"/>
  <c r="W1715" i="1"/>
  <c r="U1023" i="1"/>
  <c r="U1166" i="1"/>
  <c r="W981" i="1"/>
  <c r="W2083" i="1"/>
  <c r="U1234" i="1"/>
  <c r="S1841" i="1"/>
  <c r="T1841" i="1"/>
  <c r="T1784" i="1"/>
  <c r="S1784" i="1"/>
  <c r="T768" i="1"/>
  <c r="S768" i="1"/>
  <c r="W1672" i="1"/>
  <c r="U2560" i="1"/>
  <c r="U2356" i="1"/>
  <c r="W1790" i="1"/>
  <c r="U1691" i="1"/>
  <c r="T2543" i="1"/>
  <c r="S2543" i="1"/>
  <c r="W2354" i="1"/>
  <c r="U1528" i="1"/>
  <c r="AJ1402" i="1"/>
  <c r="AJ1448" i="1"/>
  <c r="AH1306" i="1"/>
  <c r="AF2411" i="1"/>
  <c r="AG2411" i="1"/>
  <c r="AH1731" i="1"/>
  <c r="AH809" i="1"/>
  <c r="AF1671" i="1"/>
  <c r="AG1671" i="1"/>
  <c r="AH1471" i="1"/>
  <c r="AJ2295" i="1"/>
  <c r="I852" i="1"/>
  <c r="W2690" i="1"/>
  <c r="U1211" i="1"/>
  <c r="T2500" i="1"/>
  <c r="S2500" i="1"/>
  <c r="S2267" i="1"/>
  <c r="T2267" i="1"/>
  <c r="T1303" i="1"/>
  <c r="S1303" i="1"/>
  <c r="S1351" i="1"/>
  <c r="T1351" i="1"/>
  <c r="S2572" i="1"/>
  <c r="T2572" i="1"/>
  <c r="U1238" i="1"/>
  <c r="S1244" i="1"/>
  <c r="T1244" i="1"/>
  <c r="T2079" i="1"/>
  <c r="S2079" i="1"/>
  <c r="W2223" i="1"/>
  <c r="W1071" i="1"/>
  <c r="W2542" i="1"/>
  <c r="S1894" i="1"/>
  <c r="T1894" i="1"/>
  <c r="S1167" i="1"/>
  <c r="T1167" i="1"/>
  <c r="T2742" i="1"/>
  <c r="S2742" i="1"/>
  <c r="T1466" i="1"/>
  <c r="S1466" i="1"/>
  <c r="W1668" i="1"/>
  <c r="U1446" i="1"/>
  <c r="S1735" i="1"/>
  <c r="T1735" i="1"/>
  <c r="T2280" i="1"/>
  <c r="S2280" i="1"/>
  <c r="U1821" i="1"/>
  <c r="W1326" i="1"/>
  <c r="U1677" i="1"/>
  <c r="T2580" i="1"/>
  <c r="S2580" i="1"/>
  <c r="U1461" i="1"/>
  <c r="T939" i="1"/>
  <c r="S939" i="1"/>
  <c r="W2277" i="1"/>
  <c r="G2139" i="1"/>
  <c r="F2190" i="1"/>
  <c r="E2190" i="1"/>
  <c r="I1721" i="1"/>
  <c r="AF874" i="1"/>
  <c r="AG874" i="1"/>
  <c r="G1019" i="1"/>
  <c r="E1914" i="1"/>
  <c r="F1914" i="1"/>
  <c r="I1709" i="1"/>
  <c r="I2070" i="1"/>
  <c r="F1413" i="1"/>
  <c r="E1413" i="1"/>
  <c r="F1385" i="1"/>
  <c r="E1385" i="1"/>
  <c r="AJ1426" i="1"/>
  <c r="G1697" i="1"/>
  <c r="F2279" i="1"/>
  <c r="E2279" i="1"/>
  <c r="AH787" i="1"/>
  <c r="F2077" i="1"/>
  <c r="E2077" i="1"/>
  <c r="F2640" i="1"/>
  <c r="E2640" i="1"/>
  <c r="E1203" i="1"/>
  <c r="F1203" i="1"/>
  <c r="AJ2759" i="1"/>
  <c r="G1845" i="1"/>
  <c r="F1319" i="1"/>
  <c r="E1319" i="1"/>
  <c r="AH769" i="1"/>
  <c r="I867" i="1"/>
  <c r="G800" i="1"/>
  <c r="I1337" i="1"/>
  <c r="I1079" i="1"/>
  <c r="E2682" i="1"/>
  <c r="F2682" i="1"/>
  <c r="G1493" i="1"/>
  <c r="U2305" i="1"/>
  <c r="U1094" i="1"/>
  <c r="U2333" i="1"/>
  <c r="W786" i="1"/>
  <c r="U1259" i="1"/>
  <c r="W790" i="1"/>
  <c r="U1592" i="1"/>
  <c r="T1772" i="1"/>
  <c r="S1772" i="1"/>
  <c r="S2353" i="1"/>
  <c r="T2353" i="1"/>
  <c r="U1765" i="1"/>
  <c r="S772" i="1"/>
  <c r="T772" i="1"/>
  <c r="W2049" i="1"/>
  <c r="U2097" i="1"/>
  <c r="W1801" i="1"/>
  <c r="U1365" i="1"/>
  <c r="W2733" i="1"/>
  <c r="U923" i="1"/>
  <c r="W1019" i="1"/>
  <c r="U2232" i="1"/>
  <c r="U2345" i="1"/>
  <c r="S1052" i="1"/>
  <c r="T1052" i="1"/>
  <c r="W1474" i="1"/>
  <c r="U2492" i="1"/>
  <c r="S1823" i="1"/>
  <c r="T1823" i="1"/>
  <c r="U2587" i="1"/>
  <c r="U1649" i="1"/>
  <c r="S2630" i="1"/>
  <c r="T2630" i="1"/>
  <c r="U2386" i="1"/>
  <c r="U2509" i="1"/>
  <c r="U971" i="1"/>
  <c r="T1799" i="1"/>
  <c r="S1799" i="1"/>
  <c r="W2628" i="1"/>
  <c r="U2213" i="1"/>
  <c r="W2272" i="1"/>
  <c r="W1460" i="1"/>
  <c r="T1378" i="1"/>
  <c r="S1378" i="1"/>
  <c r="AG2288" i="1"/>
  <c r="AF2288" i="1"/>
  <c r="AH2335" i="1"/>
  <c r="AG2556" i="1"/>
  <c r="AF2556" i="1"/>
  <c r="G1451" i="1"/>
  <c r="E1131" i="1"/>
  <c r="F1131" i="1"/>
  <c r="AF1551" i="1"/>
  <c r="AG1551" i="1"/>
  <c r="G1229" i="1"/>
  <c r="I1263" i="1"/>
  <c r="E869" i="1"/>
  <c r="F869" i="1"/>
  <c r="I2211" i="1"/>
  <c r="I1670" i="1"/>
  <c r="E1431" i="1"/>
  <c r="F1431" i="1"/>
  <c r="I2353" i="1"/>
  <c r="I960" i="1"/>
  <c r="I2521" i="1"/>
  <c r="I1625" i="1"/>
  <c r="AG2357" i="1"/>
  <c r="AF2357" i="1"/>
  <c r="I1433" i="1"/>
  <c r="AJ1933" i="1"/>
  <c r="AG2225" i="1"/>
  <c r="AF2225" i="1"/>
  <c r="G1288" i="1"/>
  <c r="U2281" i="1"/>
  <c r="AJ2292" i="1"/>
  <c r="E1846" i="1"/>
  <c r="F1846" i="1"/>
  <c r="AJ922" i="1"/>
  <c r="G2183" i="1"/>
  <c r="F1978" i="1"/>
  <c r="E1978" i="1"/>
  <c r="I1518" i="1"/>
  <c r="E1338" i="1"/>
  <c r="F1338" i="1"/>
  <c r="AJ1882" i="1"/>
  <c r="I1536" i="1"/>
  <c r="E2548" i="1"/>
  <c r="F2548" i="1"/>
  <c r="I769" i="1"/>
  <c r="AJ2464" i="1"/>
  <c r="I2583" i="1"/>
  <c r="G1981" i="1"/>
  <c r="G2538" i="1"/>
  <c r="G936" i="1"/>
  <c r="I2657" i="1"/>
  <c r="G1348" i="1"/>
  <c r="G2256" i="1"/>
  <c r="G2257" i="1"/>
  <c r="E1067" i="1"/>
  <c r="F1067" i="1"/>
  <c r="I1314" i="1"/>
  <c r="I1651" i="1"/>
  <c r="AJ2562" i="1"/>
  <c r="I1614" i="1"/>
  <c r="G2742" i="1"/>
  <c r="AG1075" i="1"/>
  <c r="AF1075" i="1"/>
  <c r="E2570" i="1"/>
  <c r="F2570" i="1"/>
  <c r="AH1237" i="1"/>
  <c r="I2206" i="1"/>
  <c r="F1133" i="1"/>
  <c r="E1133" i="1"/>
  <c r="I2384" i="1"/>
  <c r="AG1335" i="1"/>
  <c r="AF1335" i="1"/>
  <c r="AG2062" i="1"/>
  <c r="AF2062" i="1"/>
  <c r="G801" i="1"/>
  <c r="E1469" i="1"/>
  <c r="F1469" i="1"/>
  <c r="E2464" i="1"/>
  <c r="F2464" i="1"/>
  <c r="F2637" i="1"/>
  <c r="E2637" i="1"/>
  <c r="I2304" i="1"/>
  <c r="I1491" i="1"/>
  <c r="E1810" i="1"/>
  <c r="F1810" i="1"/>
  <c r="AH2695" i="1"/>
  <c r="I1463" i="1"/>
  <c r="G1315" i="1"/>
  <c r="F1904" i="1"/>
  <c r="E1904" i="1"/>
  <c r="AH2542" i="1"/>
  <c r="E1758" i="1"/>
  <c r="F1758" i="1"/>
  <c r="F1686" i="1"/>
  <c r="E1686" i="1"/>
  <c r="I1635" i="1"/>
  <c r="AJ1738" i="1"/>
  <c r="I2716" i="1"/>
  <c r="I1168" i="1"/>
  <c r="G2518" i="1"/>
  <c r="AH785" i="1"/>
  <c r="AF1721" i="1"/>
  <c r="AG1721" i="1"/>
  <c r="G1501" i="1"/>
  <c r="I1473" i="1"/>
  <c r="F1938" i="1"/>
  <c r="E1938" i="1"/>
  <c r="F986" i="1"/>
  <c r="E986" i="1"/>
  <c r="G840" i="1"/>
  <c r="F1245" i="1"/>
  <c r="E1245" i="1"/>
  <c r="E2097" i="1"/>
  <c r="F2097" i="1"/>
  <c r="G2154" i="1"/>
  <c r="F2733" i="1"/>
  <c r="E2733" i="1"/>
  <c r="AH2206" i="1"/>
  <c r="G2680" i="1"/>
  <c r="G1965" i="1"/>
  <c r="I978" i="1"/>
  <c r="F2701" i="1"/>
  <c r="E2701" i="1"/>
  <c r="I1504" i="1"/>
  <c r="I880" i="1"/>
  <c r="G1560" i="1"/>
  <c r="AJ2718" i="1"/>
  <c r="F2375" i="1"/>
  <c r="E2375" i="1"/>
  <c r="I1411" i="1"/>
  <c r="G2395" i="1"/>
  <c r="I2014" i="1"/>
  <c r="G1075" i="1"/>
  <c r="AH1418" i="1"/>
  <c r="G1379" i="1"/>
  <c r="E1106" i="1"/>
  <c r="F1106" i="1"/>
  <c r="T2479" i="1"/>
  <c r="S2479" i="1"/>
  <c r="T797" i="1"/>
  <c r="S797" i="1"/>
  <c r="G1332" i="1"/>
  <c r="AJ2440" i="1"/>
  <c r="AJ1742" i="1"/>
  <c r="AJ2056" i="1"/>
  <c r="AJ1822" i="1"/>
  <c r="AF1276" i="1"/>
  <c r="AG1276" i="1"/>
  <c r="AJ2605" i="1"/>
  <c r="AJ1298" i="1"/>
  <c r="AJ1166" i="1"/>
  <c r="AG2108" i="1"/>
  <c r="AF2108" i="1"/>
  <c r="AG1351" i="1"/>
  <c r="AF1351" i="1"/>
  <c r="AJ2176" i="1"/>
  <c r="AJ1373" i="1"/>
  <c r="AJ1589" i="1"/>
  <c r="AH1349" i="1"/>
  <c r="AJ2452" i="1"/>
  <c r="AH2297" i="1"/>
  <c r="AJ770" i="1"/>
  <c r="AJ2417" i="1"/>
  <c r="AG2733" i="1"/>
  <c r="AF2733" i="1"/>
  <c r="AJ2106" i="1"/>
  <c r="F2444" i="1"/>
  <c r="E2444" i="1"/>
  <c r="I1157" i="1"/>
  <c r="F2309" i="1"/>
  <c r="E2309" i="1"/>
  <c r="I1052" i="1"/>
  <c r="E2403" i="1"/>
  <c r="F2403" i="1"/>
  <c r="F2568" i="1"/>
  <c r="E2568" i="1"/>
  <c r="E2621" i="1"/>
  <c r="F2621" i="1"/>
  <c r="AH2314" i="1"/>
  <c r="I1863" i="1"/>
  <c r="G1802" i="1"/>
  <c r="E1541" i="1"/>
  <c r="F1541" i="1"/>
  <c r="AF1919" i="1"/>
  <c r="AG1919" i="1"/>
  <c r="I2318" i="1"/>
  <c r="G1176" i="1"/>
  <c r="G2271" i="1"/>
  <c r="AH2019" i="1"/>
  <c r="E1439" i="1"/>
  <c r="F1439" i="1"/>
  <c r="F2084" i="1"/>
  <c r="E2084" i="1"/>
  <c r="E2118" i="1"/>
  <c r="F2118" i="1"/>
  <c r="AF2095" i="1"/>
  <c r="AG2095" i="1"/>
  <c r="I1126" i="1"/>
  <c r="I1634" i="1"/>
  <c r="AH762" i="1"/>
  <c r="I2612" i="1"/>
  <c r="AG1278" i="1"/>
  <c r="AF1278" i="1"/>
  <c r="I2670" i="1"/>
  <c r="I1913" i="1"/>
  <c r="E2520" i="1"/>
  <c r="F2520" i="1"/>
  <c r="AJ2221" i="1"/>
  <c r="AJ819" i="1"/>
  <c r="AF1200" i="1"/>
  <c r="AG1200" i="1"/>
  <c r="I1740" i="1"/>
  <c r="I777" i="1"/>
  <c r="G1645" i="1"/>
  <c r="G2678" i="1"/>
  <c r="AH2653" i="1"/>
  <c r="I1947" i="1"/>
  <c r="F1226" i="1"/>
  <c r="E1226" i="1"/>
  <c r="AJ1489" i="1"/>
  <c r="I923" i="1"/>
  <c r="E1900" i="1"/>
  <c r="F1900" i="1"/>
  <c r="F931" i="1"/>
  <c r="E931" i="1"/>
  <c r="AF1241" i="1"/>
  <c r="AG1241" i="1"/>
  <c r="I1414" i="1"/>
  <c r="I1160" i="1"/>
  <c r="I2693" i="1"/>
  <c r="AF2383" i="1"/>
  <c r="AG2383" i="1"/>
  <c r="G1376" i="1"/>
  <c r="I1115" i="1"/>
  <c r="I1673" i="1"/>
  <c r="AH1498" i="1"/>
  <c r="E2715" i="1"/>
  <c r="F2715" i="1"/>
  <c r="F854" i="1"/>
  <c r="E854" i="1"/>
  <c r="G1111" i="1"/>
  <c r="AG1842" i="1"/>
  <c r="AF1842" i="1"/>
  <c r="F2231" i="1"/>
  <c r="E2231" i="1"/>
  <c r="G1035" i="1"/>
  <c r="G785" i="1"/>
  <c r="I1167" i="1"/>
  <c r="I1571" i="1"/>
  <c r="G2608" i="1"/>
  <c r="I1113" i="1"/>
  <c r="AJ924" i="1"/>
  <c r="I2023" i="1"/>
  <c r="G1182" i="1"/>
  <c r="G1328" i="1"/>
  <c r="G2103" i="1"/>
  <c r="I1313" i="1"/>
  <c r="AJ2332" i="1"/>
  <c r="E2533" i="1"/>
  <c r="F2533" i="1"/>
  <c r="AH799" i="1"/>
  <c r="I829" i="1"/>
  <c r="E1542" i="1"/>
  <c r="F1542" i="1"/>
  <c r="G1061" i="1"/>
  <c r="G2517" i="1"/>
  <c r="E1293" i="1"/>
  <c r="F1293" i="1"/>
  <c r="G2499" i="1"/>
  <c r="AJ1065" i="1"/>
  <c r="E815" i="1"/>
  <c r="F815" i="1"/>
  <c r="F972" i="1"/>
  <c r="E972" i="1"/>
  <c r="G2270" i="1"/>
  <c r="AH1236" i="1"/>
  <c r="F1869" i="1"/>
  <c r="E1869" i="1"/>
  <c r="G1340" i="1"/>
  <c r="G2653" i="1"/>
  <c r="E1897" i="1"/>
  <c r="F1897" i="1"/>
  <c r="G1890" i="1"/>
  <c r="F1671" i="1"/>
  <c r="E1671" i="1"/>
  <c r="G1326" i="1"/>
  <c r="G2489" i="1"/>
  <c r="E1811" i="1"/>
  <c r="F1811" i="1"/>
  <c r="G2540" i="1"/>
  <c r="AJ2178" i="1"/>
  <c r="G2614" i="1"/>
  <c r="AF1824" i="1"/>
  <c r="AG1824" i="1"/>
  <c r="I1799" i="1"/>
  <c r="AF2207" i="1"/>
  <c r="AG2207" i="1"/>
  <c r="I1524" i="1"/>
  <c r="AH1094" i="1"/>
  <c r="F1461" i="1"/>
  <c r="E1461" i="1"/>
  <c r="E1289" i="1"/>
  <c r="F1289" i="1"/>
  <c r="F2008" i="1"/>
  <c r="E2008" i="1"/>
  <c r="G787" i="1"/>
  <c r="G1819" i="1"/>
  <c r="G1525" i="1"/>
  <c r="G1836" i="1"/>
  <c r="AH2618" i="1"/>
  <c r="I1202" i="1"/>
  <c r="I950" i="1"/>
  <c r="I2705" i="1"/>
  <c r="I1856" i="1"/>
  <c r="I2166" i="1"/>
  <c r="I1615" i="1"/>
  <c r="I1152" i="1"/>
  <c r="G2378" i="1"/>
  <c r="I2057" i="1"/>
  <c r="E2339" i="1"/>
  <c r="F2339" i="1"/>
  <c r="G1611" i="1"/>
  <c r="E1912" i="1"/>
  <c r="F1912" i="1"/>
  <c r="I805" i="1"/>
  <c r="I1232" i="1"/>
  <c r="AG899" i="1"/>
  <c r="AF899" i="1"/>
  <c r="U1878" i="1"/>
  <c r="U1383" i="1"/>
  <c r="W824" i="1"/>
  <c r="W2713" i="1"/>
  <c r="S2340" i="1"/>
  <c r="T2340" i="1"/>
  <c r="W2047" i="1"/>
  <c r="S2683" i="1"/>
  <c r="T2683" i="1"/>
  <c r="U2510" i="1"/>
  <c r="S1353" i="1"/>
  <c r="T1353" i="1"/>
  <c r="T798" i="1"/>
  <c r="S798" i="1"/>
  <c r="W2216" i="1"/>
  <c r="U1990" i="1"/>
  <c r="U2420" i="1"/>
  <c r="S1433" i="1"/>
  <c r="T1433" i="1"/>
  <c r="U2206" i="1"/>
  <c r="S2747" i="1"/>
  <c r="T2747" i="1"/>
  <c r="U2299" i="1"/>
  <c r="T2030" i="1"/>
  <c r="S2030" i="1"/>
  <c r="W2199" i="1"/>
  <c r="W2684" i="1"/>
  <c r="S1809" i="1"/>
  <c r="T1809" i="1"/>
  <c r="T1025" i="1"/>
  <c r="S1025" i="1"/>
  <c r="T1907" i="1"/>
  <c r="S1907" i="1"/>
  <c r="W1394" i="1"/>
  <c r="U2694" i="1"/>
  <c r="W2182" i="1"/>
  <c r="T1610" i="1"/>
  <c r="S1610" i="1"/>
  <c r="U1983" i="1"/>
  <c r="W1101" i="1"/>
  <c r="U2596" i="1"/>
  <c r="W1552" i="1"/>
  <c r="U869" i="1"/>
  <c r="T1282" i="1"/>
  <c r="S1282" i="1"/>
  <c r="W2165" i="1"/>
  <c r="T1189" i="1"/>
  <c r="S1189" i="1"/>
  <c r="W2712" i="1"/>
  <c r="F1728" i="1"/>
  <c r="E1728" i="1"/>
  <c r="I2034" i="1"/>
  <c r="G2573" i="1"/>
  <c r="AH1566" i="1"/>
  <c r="AJ1214" i="1"/>
  <c r="AJ2179" i="1"/>
  <c r="AH1412" i="1"/>
  <c r="AH1129" i="1"/>
  <c r="AH1250" i="1"/>
  <c r="AG1817" i="1"/>
  <c r="AF1817" i="1"/>
  <c r="AJ2266" i="1"/>
  <c r="W777" i="1"/>
  <c r="S1807" i="1"/>
  <c r="T1807" i="1"/>
  <c r="W1426" i="1"/>
  <c r="U1856" i="1"/>
  <c r="U1702" i="1"/>
  <c r="T1337" i="1"/>
  <c r="S1337" i="1"/>
  <c r="W953" i="1"/>
  <c r="S1749" i="1"/>
  <c r="T1749" i="1"/>
  <c r="T1858" i="1"/>
  <c r="S1858" i="1"/>
  <c r="T2689" i="1"/>
  <c r="S2689" i="1"/>
  <c r="T2650" i="1"/>
  <c r="S2650" i="1"/>
  <c r="U1624" i="1"/>
  <c r="S859" i="1"/>
  <c r="T859" i="1"/>
  <c r="U1918" i="1"/>
  <c r="T2721" i="1"/>
  <c r="S2721" i="1"/>
  <c r="T1759" i="1"/>
  <c r="S1759" i="1"/>
  <c r="S2336" i="1"/>
  <c r="T2336" i="1"/>
  <c r="T1806" i="1"/>
  <c r="S1806" i="1"/>
  <c r="AG2539" i="1"/>
  <c r="AF2539" i="1"/>
  <c r="AH2154" i="1"/>
  <c r="AG1814" i="1"/>
  <c r="AF1814" i="1"/>
  <c r="AH808" i="1"/>
  <c r="AG792" i="1"/>
  <c r="AF792" i="1"/>
  <c r="AG1380" i="1"/>
  <c r="AF1380" i="1"/>
  <c r="AF1407" i="1"/>
  <c r="AG1407" i="1"/>
  <c r="AJ1092" i="1"/>
  <c r="AJ2639" i="1"/>
  <c r="AF1473" i="1"/>
  <c r="AG1473" i="1"/>
  <c r="AJ2633" i="1"/>
  <c r="AG2110" i="1"/>
  <c r="AF2110" i="1"/>
  <c r="AG1716" i="1"/>
  <c r="AF1716" i="1"/>
  <c r="AJ859" i="1"/>
  <c r="AF992" i="1"/>
  <c r="AG992" i="1"/>
  <c r="AG1014" i="1"/>
  <c r="AF1014" i="1"/>
  <c r="AH1737" i="1"/>
  <c r="AJ1611" i="1"/>
  <c r="AJ2454" i="1"/>
  <c r="AF1597" i="1"/>
  <c r="AG1597" i="1"/>
  <c r="AJ985" i="1"/>
  <c r="AJ1411" i="1"/>
  <c r="AF966" i="1"/>
  <c r="AG966" i="1"/>
  <c r="AJ1891" i="1"/>
  <c r="AJ1067" i="1"/>
  <c r="AH1012" i="1"/>
  <c r="AJ1552" i="1"/>
  <c r="AJ2036" i="1"/>
  <c r="I1652" i="1"/>
  <c r="G1650" i="1"/>
  <c r="E2142" i="1"/>
  <c r="F2142" i="1"/>
  <c r="U2255" i="1"/>
  <c r="U1970" i="1"/>
  <c r="W1523" i="1"/>
  <c r="W958" i="1"/>
  <c r="U2513" i="1"/>
  <c r="W2157" i="1"/>
  <c r="U1678" i="1"/>
  <c r="U1600" i="1"/>
  <c r="U1877" i="1"/>
  <c r="U864" i="1"/>
  <c r="W2390" i="1"/>
  <c r="W1773" i="1"/>
  <c r="U2631" i="1"/>
  <c r="U1204" i="1"/>
  <c r="W1443" i="1"/>
  <c r="U1020" i="1"/>
  <c r="U1347" i="1"/>
  <c r="U1131" i="1"/>
  <c r="W1534" i="1"/>
  <c r="U1163" i="1"/>
  <c r="U1714" i="1"/>
  <c r="W1140" i="1"/>
  <c r="T1718" i="1"/>
  <c r="S1718" i="1"/>
  <c r="W1686" i="1"/>
  <c r="U771" i="1"/>
  <c r="S1577" i="1"/>
  <c r="T1577" i="1"/>
  <c r="U998" i="1"/>
  <c r="S1057" i="1"/>
  <c r="T1057" i="1"/>
  <c r="W1760" i="1"/>
  <c r="T823" i="1"/>
  <c r="S823" i="1"/>
  <c r="W2634" i="1"/>
  <c r="W1989" i="1"/>
  <c r="U1833" i="1"/>
  <c r="U2645" i="1"/>
  <c r="W2020" i="1"/>
  <c r="W1768" i="1"/>
  <c r="U1731" i="1"/>
  <c r="W1359" i="1"/>
  <c r="U1164" i="1"/>
  <c r="I1343" i="1"/>
  <c r="I793" i="1"/>
  <c r="G1666" i="1"/>
  <c r="AH1258" i="1"/>
  <c r="AG2255" i="1"/>
  <c r="AF2255" i="1"/>
  <c r="AJ1043" i="1"/>
  <c r="AJ2469" i="1"/>
  <c r="AF1993" i="1"/>
  <c r="AG1993" i="1"/>
  <c r="AJ1382" i="1"/>
  <c r="AG2224" i="1"/>
  <c r="AF2224" i="1"/>
  <c r="AH1542" i="1"/>
  <c r="AJ2591" i="1"/>
  <c r="AH2281" i="1"/>
  <c r="AJ2259" i="1"/>
  <c r="AJ1421" i="1"/>
  <c r="AG956" i="1"/>
  <c r="AF956" i="1"/>
  <c r="AJ2538" i="1"/>
  <c r="AF2441" i="1"/>
  <c r="AG2441" i="1"/>
  <c r="AJ1689" i="1"/>
  <c r="AJ1195" i="1"/>
  <c r="AJ1288" i="1"/>
  <c r="AJ1325" i="1"/>
  <c r="AH2543" i="1"/>
  <c r="AG2177" i="1"/>
  <c r="AF2177" i="1"/>
  <c r="AJ2137" i="1"/>
  <c r="AJ1722" i="1"/>
  <c r="AJ1912" i="1"/>
  <c r="AH848" i="1"/>
  <c r="AJ784" i="1"/>
  <c r="AJ1907" i="1"/>
  <c r="AJ2756" i="1"/>
  <c r="G1178" i="1"/>
  <c r="G1691" i="1"/>
  <c r="G2108" i="1"/>
  <c r="G847" i="1"/>
  <c r="G2093" i="1"/>
  <c r="G2485" i="1"/>
  <c r="AJ1165" i="1"/>
  <c r="F2738" i="1"/>
  <c r="E2738" i="1"/>
  <c r="G1779" i="1"/>
  <c r="G2064" i="1"/>
  <c r="G2416" i="1"/>
  <c r="AJ2505" i="1"/>
  <c r="I1974" i="1"/>
  <c r="G2320" i="1"/>
  <c r="I1092" i="1"/>
  <c r="U1628" i="1"/>
  <c r="W1214" i="1"/>
  <c r="W2241" i="1"/>
  <c r="U2061" i="1"/>
  <c r="W2513" i="1"/>
  <c r="T1882" i="1"/>
  <c r="S1882" i="1"/>
  <c r="T1122" i="1"/>
  <c r="S1122" i="1"/>
  <c r="U2720" i="1"/>
  <c r="U848" i="1"/>
  <c r="W1494" i="1"/>
  <c r="S1601" i="1"/>
  <c r="T1601" i="1"/>
  <c r="U1722" i="1"/>
  <c r="W1445" i="1"/>
  <c r="U2022" i="1"/>
  <c r="U1277" i="1"/>
  <c r="S1099" i="1"/>
  <c r="T1099" i="1"/>
  <c r="W2060" i="1"/>
  <c r="U1246" i="1"/>
  <c r="U1014" i="1"/>
  <c r="U1538" i="1"/>
  <c r="W2219" i="1"/>
  <c r="W1291" i="1"/>
  <c r="U2009" i="1"/>
  <c r="W2170" i="1"/>
  <c r="U1261" i="1"/>
  <c r="W1092" i="1"/>
  <c r="W1503" i="1"/>
  <c r="W1409" i="1"/>
  <c r="W2493" i="1"/>
  <c r="S1685" i="1"/>
  <c r="T1685" i="1"/>
  <c r="U2152" i="1"/>
  <c r="W1908" i="1"/>
  <c r="S1276" i="1"/>
  <c r="T1276" i="1"/>
  <c r="S1266" i="1"/>
  <c r="T1266" i="1"/>
  <c r="U1263" i="1"/>
  <c r="W873" i="1"/>
  <c r="AH1938" i="1"/>
  <c r="T1994" i="1"/>
  <c r="S1994" i="1"/>
  <c r="S2265" i="1"/>
  <c r="T2265" i="1"/>
  <c r="E1336" i="1"/>
  <c r="F1336" i="1"/>
  <c r="I2364" i="1"/>
  <c r="G903" i="1"/>
  <c r="AG1998" i="1"/>
  <c r="AF1998" i="1"/>
  <c r="AH1207" i="1"/>
  <c r="AJ2358" i="1"/>
  <c r="AF898" i="1"/>
  <c r="AG898" i="1"/>
  <c r="AJ906" i="1"/>
  <c r="AH2028" i="1"/>
  <c r="AG855" i="1"/>
  <c r="AF855" i="1"/>
  <c r="AJ2236" i="1"/>
  <c r="AH824" i="1"/>
  <c r="AJ1953" i="1"/>
  <c r="AJ2625" i="1"/>
  <c r="AJ2064" i="1"/>
  <c r="AH1385" i="1"/>
  <c r="AH1485" i="1"/>
  <c r="AG1392" i="1"/>
  <c r="AF1392" i="1"/>
  <c r="AH2730" i="1"/>
  <c r="AH1715" i="1"/>
  <c r="AH2567" i="1"/>
  <c r="AJ1488" i="1"/>
  <c r="AJ2003" i="1"/>
  <c r="AJ1225" i="1"/>
  <c r="AJ1866" i="1"/>
  <c r="AG1182" i="1"/>
  <c r="AF1182" i="1"/>
  <c r="AG862" i="1"/>
  <c r="AF862" i="1"/>
  <c r="AJ2412" i="1"/>
  <c r="AJ1763" i="1"/>
  <c r="AH2192" i="1"/>
  <c r="G1780" i="1"/>
  <c r="I1754" i="1"/>
  <c r="I1291" i="1"/>
  <c r="U1125" i="1"/>
  <c r="S2613" i="1"/>
  <c r="T2613" i="1"/>
  <c r="S2217" i="1"/>
  <c r="T2217" i="1"/>
  <c r="U1169" i="1"/>
  <c r="S1049" i="1"/>
  <c r="T1049" i="1"/>
  <c r="W2120" i="1"/>
  <c r="U1490" i="1"/>
  <c r="U2089" i="1"/>
  <c r="W1338" i="1"/>
  <c r="U2257" i="1"/>
  <c r="U1923" i="1"/>
  <c r="U2337" i="1"/>
  <c r="U1861" i="1"/>
  <c r="W1229" i="1"/>
  <c r="S1312" i="1"/>
  <c r="T1312" i="1"/>
  <c r="U1300" i="1"/>
  <c r="W1098" i="1"/>
  <c r="W1916" i="1"/>
  <c r="U1581" i="1"/>
  <c r="U1971" i="1"/>
  <c r="W1175" i="1"/>
  <c r="U2520" i="1"/>
  <c r="U2641" i="1"/>
  <c r="AH2284" i="1"/>
  <c r="AJ1369" i="1"/>
  <c r="AH2493" i="1"/>
  <c r="AJ1219" i="1"/>
  <c r="AH1370" i="1"/>
  <c r="AG2021" i="1"/>
  <c r="AF2021" i="1"/>
  <c r="AH800" i="1"/>
  <c r="AH1688" i="1"/>
  <c r="AF1997" i="1"/>
  <c r="AG1997" i="1"/>
  <c r="AH1205" i="1"/>
  <c r="AH1885" i="1"/>
  <c r="U2443" i="1"/>
  <c r="W1105" i="1"/>
  <c r="U1569" i="1"/>
  <c r="W1233" i="1"/>
  <c r="S1128" i="1"/>
  <c r="T1128" i="1"/>
  <c r="W1119" i="1"/>
  <c r="W2207" i="1"/>
  <c r="S2266" i="1"/>
  <c r="T2266" i="1"/>
  <c r="W1984" i="1"/>
  <c r="W1104" i="1"/>
  <c r="U1884" i="1"/>
  <c r="S1615" i="1"/>
  <c r="T1615" i="1"/>
  <c r="W1769" i="1"/>
  <c r="W2359" i="1"/>
  <c r="U1129" i="1"/>
  <c r="W2740" i="1"/>
  <c r="W1476" i="1"/>
  <c r="U1093" i="1"/>
  <c r="W2461" i="1"/>
  <c r="U2438" i="1"/>
  <c r="W1694" i="1"/>
  <c r="W2111" i="1"/>
  <c r="W1572" i="1"/>
  <c r="U1599" i="1"/>
  <c r="W1203" i="1"/>
  <c r="U2754" i="1"/>
  <c r="U1000" i="1"/>
  <c r="S2313" i="1"/>
  <c r="T2313" i="1"/>
  <c r="T2669" i="1"/>
  <c r="S2669" i="1"/>
  <c r="S1551" i="1"/>
  <c r="T1551" i="1"/>
  <c r="U2673" i="1"/>
  <c r="T2185" i="1"/>
  <c r="S2185" i="1"/>
  <c r="S1578" i="1"/>
  <c r="T1578" i="1"/>
  <c r="W1318" i="1"/>
  <c r="U1492" i="1"/>
  <c r="S1069" i="1"/>
  <c r="T1069" i="1"/>
  <c r="T2137" i="1"/>
  <c r="S2137" i="1"/>
  <c r="I893" i="1"/>
  <c r="E2136" i="1"/>
  <c r="F2136" i="1"/>
  <c r="I2433" i="1"/>
  <c r="AJ1550" i="1"/>
  <c r="AJ2458" i="1"/>
  <c r="AF882" i="1"/>
  <c r="AG882" i="1"/>
  <c r="AF1828" i="1"/>
  <c r="AG1828" i="1"/>
  <c r="AJ1936" i="1"/>
  <c r="AF1854" i="1"/>
  <c r="AG1854" i="1"/>
  <c r="AG1981" i="1"/>
  <c r="AF1981" i="1"/>
  <c r="AH821" i="1"/>
  <c r="AF1725" i="1"/>
  <c r="AG1725" i="1"/>
  <c r="AF1267" i="1"/>
  <c r="AG1267" i="1"/>
  <c r="AG1532" i="1"/>
  <c r="AF1532" i="1"/>
  <c r="AJ856" i="1"/>
  <c r="AG1849" i="1"/>
  <c r="AF1849" i="1"/>
  <c r="AJ2573" i="1"/>
  <c r="AH2760" i="1"/>
  <c r="E1701" i="1"/>
  <c r="F1701" i="1"/>
  <c r="G1206" i="1"/>
  <c r="F901" i="1"/>
  <c r="E901" i="1"/>
  <c r="I2208" i="1"/>
  <c r="W1761" i="1"/>
  <c r="W2524" i="1"/>
  <c r="W1617" i="1"/>
  <c r="W1645" i="1"/>
  <c r="T2471" i="1"/>
  <c r="S2471" i="1"/>
  <c r="W1015" i="1"/>
  <c r="AF895" i="1"/>
  <c r="AG895" i="1"/>
  <c r="AH2026" i="1"/>
  <c r="AJ1574" i="1"/>
  <c r="AF1371" i="1"/>
  <c r="AG1371" i="1"/>
  <c r="U1762" i="1"/>
  <c r="S2703" i="1"/>
  <c r="T2703" i="1"/>
  <c r="U1955" i="1"/>
  <c r="U2228" i="1"/>
  <c r="W855" i="1"/>
  <c r="W1849" i="1"/>
  <c r="W2455" i="1"/>
  <c r="T2283" i="1"/>
  <c r="S2283" i="1"/>
  <c r="U2556" i="1"/>
  <c r="W1909" i="1"/>
  <c r="U879" i="1"/>
  <c r="U1829" i="1"/>
  <c r="T2476" i="1"/>
  <c r="S2476" i="1"/>
  <c r="U2659" i="1"/>
  <c r="W2023" i="1"/>
  <c r="W1937" i="1"/>
  <c r="W2426" i="1"/>
  <c r="W1562" i="1"/>
  <c r="W2467" i="1"/>
  <c r="U1313" i="1"/>
  <c r="S1138" i="1"/>
  <c r="T1138" i="1"/>
  <c r="W1314" i="1"/>
  <c r="U1473" i="1"/>
  <c r="T2302" i="1"/>
  <c r="S2302" i="1"/>
  <c r="U789" i="1"/>
  <c r="U2192" i="1"/>
  <c r="U1050" i="1"/>
  <c r="S1065" i="1"/>
  <c r="T1065" i="1"/>
  <c r="S1264" i="1"/>
  <c r="T1264" i="1"/>
  <c r="U2422" i="1"/>
  <c r="T972" i="1"/>
  <c r="S972" i="1"/>
  <c r="T801" i="1"/>
  <c r="S801" i="1"/>
  <c r="S851" i="1"/>
  <c r="T851" i="1"/>
  <c r="F2220" i="1"/>
  <c r="E2220" i="1"/>
  <c r="G907" i="1"/>
  <c r="I988" i="1"/>
  <c r="AH1002" i="1"/>
  <c r="AF1917" i="1"/>
  <c r="AG1917" i="1"/>
  <c r="AG1310" i="1"/>
  <c r="AF1310" i="1"/>
  <c r="AG2574" i="1"/>
  <c r="AF2574" i="1"/>
  <c r="AF1123" i="1"/>
  <c r="AG1123" i="1"/>
  <c r="AH767" i="1"/>
  <c r="AG773" i="1"/>
  <c r="AF773" i="1"/>
  <c r="AH796" i="1"/>
  <c r="AG2311" i="1"/>
  <c r="AF2311" i="1"/>
  <c r="AF2747" i="1"/>
  <c r="AG2747" i="1"/>
  <c r="AH1736" i="1"/>
  <c r="AG1108" i="1"/>
  <c r="AF1108" i="1"/>
  <c r="AG2231" i="1"/>
  <c r="AF2231" i="1"/>
  <c r="AG2155" i="1"/>
  <c r="AF2155" i="1"/>
  <c r="AF1483" i="1"/>
  <c r="AG1483" i="1"/>
  <c r="AH871" i="1"/>
  <c r="AF1672" i="1"/>
  <c r="AG1672" i="1"/>
  <c r="AJ2287" i="1"/>
  <c r="AF2405" i="1"/>
  <c r="AG2405" i="1"/>
  <c r="AG2496" i="1"/>
  <c r="AF2496" i="1"/>
  <c r="AH2531" i="1"/>
  <c r="AF925" i="1"/>
  <c r="AG925" i="1"/>
  <c r="AF1843" i="1"/>
  <c r="AG1843" i="1"/>
  <c r="AJ894" i="1"/>
  <c r="AH1439" i="1"/>
  <c r="AJ1252" i="1"/>
  <c r="AG1020" i="1"/>
  <c r="AF1020" i="1"/>
  <c r="AF1755" i="1"/>
  <c r="AG1755" i="1"/>
  <c r="F1943" i="1"/>
  <c r="E1943" i="1"/>
  <c r="G2528" i="1"/>
  <c r="G1162" i="1"/>
  <c r="U961" i="1"/>
  <c r="U1404" i="1"/>
  <c r="T2355" i="1"/>
  <c r="S2355" i="1"/>
  <c r="AH1793" i="1"/>
  <c r="W836" i="1"/>
  <c r="W1011" i="1"/>
  <c r="U1950" i="1"/>
  <c r="U1342" i="1"/>
  <c r="U1667" i="1"/>
  <c r="U1964" i="1"/>
  <c r="T2732" i="1"/>
  <c r="S2732" i="1"/>
  <c r="T1424" i="1"/>
  <c r="S1424" i="1"/>
  <c r="U2653" i="1"/>
  <c r="U1407" i="1"/>
  <c r="T1871" i="1"/>
  <c r="S1871" i="1"/>
  <c r="T762" i="1"/>
  <c r="S762" i="1"/>
  <c r="W1062" i="1"/>
  <c r="S805" i="1"/>
  <c r="T805" i="1"/>
  <c r="U1457" i="1"/>
  <c r="W2292" i="1"/>
  <c r="U1941" i="1"/>
  <c r="U1195" i="1"/>
  <c r="W2755" i="1"/>
  <c r="U2688" i="1"/>
  <c r="I2512" i="1"/>
  <c r="I772" i="1"/>
  <c r="G1814" i="1"/>
  <c r="AF2010" i="1"/>
  <c r="AG2010" i="1"/>
  <c r="AG1771" i="1"/>
  <c r="AF1771" i="1"/>
  <c r="AJ1350" i="1"/>
  <c r="AH2408" i="1"/>
  <c r="AF1511" i="1"/>
  <c r="AG1511" i="1"/>
  <c r="AJ1262" i="1"/>
  <c r="AH1443" i="1"/>
  <c r="AJ2344" i="1"/>
  <c r="AJ2523" i="1"/>
  <c r="AJ1149" i="1"/>
  <c r="AJ2710" i="1"/>
  <c r="AJ1282" i="1"/>
  <c r="AJ2384" i="1"/>
  <c r="AH1384" i="1"/>
  <c r="AH1827" i="1"/>
  <c r="AH1602" i="1"/>
  <c r="AG970" i="1"/>
  <c r="AF970" i="1"/>
  <c r="AJ1023" i="1"/>
  <c r="AJ1995" i="1"/>
  <c r="AG926" i="1"/>
  <c r="AF926" i="1"/>
  <c r="AH2368" i="1"/>
  <c r="AH2359" i="1"/>
  <c r="AH2194" i="1"/>
  <c r="AJ1789" i="1"/>
  <c r="AH2306" i="1"/>
  <c r="AJ1691" i="1"/>
  <c r="I1813" i="1"/>
  <c r="E2622" i="1"/>
  <c r="F2622" i="1"/>
  <c r="G1661" i="1"/>
  <c r="U2124" i="1"/>
  <c r="W1797" i="1"/>
  <c r="U937" i="1"/>
  <c r="W1198" i="1"/>
  <c r="T1985" i="1"/>
  <c r="S1985" i="1"/>
  <c r="W839" i="1"/>
  <c r="U1860" i="1"/>
  <c r="U1136" i="1"/>
  <c r="U1548" i="1"/>
  <c r="U1124" i="1"/>
  <c r="U2308" i="1"/>
  <c r="W1954" i="1"/>
  <c r="W1316" i="1"/>
  <c r="T831" i="1"/>
  <c r="S831" i="1"/>
  <c r="W1252" i="1"/>
  <c r="AG1647" i="1"/>
  <c r="AF1647" i="1"/>
  <c r="AG1399" i="1"/>
  <c r="AF1399" i="1"/>
  <c r="AF1741" i="1"/>
  <c r="AG1741" i="1"/>
  <c r="AG1317" i="1"/>
  <c r="AF1317" i="1"/>
  <c r="AG1875" i="1"/>
  <c r="AF1875" i="1"/>
  <c r="AH2247" i="1"/>
  <c r="AG1395" i="1"/>
  <c r="AF1395" i="1"/>
  <c r="AJ1159" i="1"/>
  <c r="AF1745" i="1"/>
  <c r="AG1745" i="1"/>
  <c r="AG1291" i="1"/>
  <c r="AF1291" i="1"/>
  <c r="AF1301" i="1"/>
  <c r="AG1301" i="1"/>
  <c r="AF1730" i="1"/>
  <c r="AG1730" i="1"/>
  <c r="AJ1053" i="1"/>
  <c r="AF1569" i="1"/>
  <c r="AG1569" i="1"/>
  <c r="AH2577" i="1"/>
  <c r="AF1720" i="1"/>
  <c r="AG1720" i="1"/>
  <c r="AH2609" i="1"/>
  <c r="AH2102" i="1"/>
  <c r="AF1080" i="1"/>
  <c r="AG1080" i="1"/>
  <c r="AG2589" i="1"/>
  <c r="AF2589" i="1"/>
  <c r="AF1441" i="1"/>
  <c r="AG1441" i="1"/>
  <c r="F1210" i="1"/>
  <c r="E1210" i="1"/>
  <c r="I1422" i="1"/>
  <c r="I871" i="1"/>
  <c r="F2331" i="1"/>
  <c r="E2331" i="1"/>
  <c r="AJ1862" i="1"/>
  <c r="I2574" i="1"/>
  <c r="E1146" i="1"/>
  <c r="F1146" i="1"/>
  <c r="G2377" i="1"/>
  <c r="AH2704" i="1"/>
  <c r="AJ1505" i="1"/>
  <c r="AH1466" i="1"/>
  <c r="G1818" i="1"/>
  <c r="G2453" i="1"/>
  <c r="AH765" i="1"/>
  <c r="E883" i="1"/>
  <c r="F883" i="1"/>
  <c r="G1705" i="1"/>
  <c r="AF2392" i="1"/>
  <c r="AG2392" i="1"/>
  <c r="AH1973" i="1"/>
  <c r="E1834" i="1"/>
  <c r="F1834" i="1"/>
  <c r="F1007" i="1"/>
  <c r="E1007" i="1"/>
  <c r="I1464" i="1"/>
  <c r="E1573" i="1"/>
  <c r="F1573" i="1"/>
  <c r="G2114" i="1"/>
  <c r="W1390" i="1"/>
  <c r="W1560" i="1"/>
  <c r="W2705" i="1"/>
  <c r="U1188" i="1"/>
  <c r="W2727" i="1"/>
  <c r="U2710" i="1"/>
  <c r="U2696" i="1"/>
  <c r="U1693" i="1"/>
  <c r="U1453" i="1"/>
  <c r="W1249" i="1"/>
  <c r="U2098" i="1"/>
  <c r="U847" i="1"/>
  <c r="U2045" i="1"/>
  <c r="U942" i="1"/>
  <c r="U2511" i="1"/>
  <c r="T1711" i="1"/>
  <c r="S1711" i="1"/>
  <c r="W844" i="1"/>
  <c r="W2043" i="1"/>
  <c r="S947" i="1"/>
  <c r="T947" i="1"/>
  <c r="W1366" i="1"/>
  <c r="U2525" i="1"/>
  <c r="S2162" i="1"/>
  <c r="T2162" i="1"/>
  <c r="W2279" i="1"/>
  <c r="U2342" i="1"/>
  <c r="U1284" i="1"/>
  <c r="U2622" i="1"/>
  <c r="S2474" i="1"/>
  <c r="T2474" i="1"/>
  <c r="W922" i="1"/>
  <c r="U1187" i="1"/>
  <c r="W2348" i="1"/>
  <c r="W1737" i="1"/>
  <c r="W1410" i="1"/>
  <c r="U1408" i="1"/>
  <c r="S1423" i="1"/>
  <c r="T1423" i="1"/>
  <c r="W1434" i="1"/>
  <c r="W1223" i="1"/>
  <c r="T2145" i="1"/>
  <c r="S2145" i="1"/>
  <c r="S1800" i="1"/>
  <c r="T1800" i="1"/>
  <c r="U1659" i="1"/>
  <c r="AH943" i="1"/>
  <c r="S1354" i="1"/>
  <c r="T1354" i="1"/>
  <c r="W1321" i="1"/>
  <c r="G2465" i="1"/>
  <c r="G768" i="1"/>
  <c r="G2336" i="1"/>
  <c r="AH2627" i="1"/>
  <c r="AJ1051" i="1"/>
  <c r="AG798" i="1"/>
  <c r="AF798" i="1"/>
  <c r="AJ1085" i="1"/>
  <c r="AF1070" i="1"/>
  <c r="AG1070" i="1"/>
  <c r="AG1657" i="1"/>
  <c r="AF1657" i="1"/>
  <c r="AJ950" i="1"/>
  <c r="AH958" i="1"/>
  <c r="AG2360" i="1"/>
  <c r="AF2360" i="1"/>
  <c r="AH1078" i="1"/>
  <c r="AH2518" i="1"/>
  <c r="AF1478" i="1"/>
  <c r="AG1478" i="1"/>
  <c r="AF829" i="1"/>
  <c r="AG829" i="1"/>
  <c r="AH1831" i="1"/>
  <c r="AH909" i="1"/>
  <c r="AH1049" i="1"/>
  <c r="AF1328" i="1"/>
  <c r="AG1328" i="1"/>
  <c r="AF2617" i="1"/>
  <c r="AG2617" i="1"/>
  <c r="AG783" i="1"/>
  <c r="AF783" i="1"/>
  <c r="AH2566" i="1"/>
  <c r="AG1980" i="1"/>
  <c r="AF1980" i="1"/>
  <c r="AJ2590" i="1"/>
  <c r="AG2647" i="1"/>
  <c r="AF2647" i="1"/>
  <c r="AG1769" i="1"/>
  <c r="AF1769" i="1"/>
  <c r="AF2374" i="1"/>
  <c r="AG2374" i="1"/>
  <c r="AG1174" i="1"/>
  <c r="AF1174" i="1"/>
  <c r="AG2239" i="1"/>
  <c r="AF2239" i="1"/>
  <c r="AF1562" i="1"/>
  <c r="AG1562" i="1"/>
  <c r="AF1786" i="1"/>
  <c r="AG1786" i="1"/>
  <c r="AH1740" i="1"/>
  <c r="AJ2369" i="1"/>
  <c r="AG2723" i="1"/>
  <c r="AF2723" i="1"/>
  <c r="AH2737" i="1"/>
  <c r="AF1482" i="1"/>
  <c r="AG1482" i="1"/>
  <c r="AH2436" i="1"/>
  <c r="I2475" i="1"/>
  <c r="E1297" i="1"/>
  <c r="F1297" i="1"/>
  <c r="F2158" i="1"/>
  <c r="E2158" i="1"/>
  <c r="AJ2432" i="1"/>
  <c r="G1373" i="1"/>
  <c r="I2307" i="1"/>
  <c r="G2490" i="1"/>
  <c r="G1727" i="1"/>
  <c r="AF1194" i="1"/>
  <c r="AG1194" i="1"/>
  <c r="I1367" i="1"/>
  <c r="I990" i="1"/>
  <c r="I935" i="1"/>
  <c r="E1359" i="1"/>
  <c r="F1359" i="1"/>
  <c r="AG2005" i="1"/>
  <c r="AF2005" i="1"/>
  <c r="G926" i="1"/>
  <c r="G1706" i="1"/>
  <c r="G1871" i="1"/>
  <c r="AH2588" i="1"/>
  <c r="G2252" i="1"/>
  <c r="G825" i="1"/>
  <c r="G1797" i="1"/>
  <c r="G970" i="1"/>
  <c r="E1513" i="1"/>
  <c r="F1513" i="1"/>
  <c r="G1682" i="1"/>
  <c r="G2504" i="1"/>
  <c r="AJ1823" i="1"/>
  <c r="I1153" i="1"/>
  <c r="I2226" i="1"/>
  <c r="I2181" i="1"/>
  <c r="E1654" i="1"/>
  <c r="F1654" i="1"/>
  <c r="AJ834" i="1"/>
  <c r="G2458" i="1"/>
  <c r="G2205" i="1"/>
  <c r="I933" i="1"/>
  <c r="G1285" i="1"/>
  <c r="AJ1765" i="1"/>
  <c r="G2675" i="1"/>
  <c r="F1497" i="1"/>
  <c r="E1497" i="1"/>
  <c r="I2083" i="1"/>
  <c r="F2545" i="1"/>
  <c r="E2545" i="1"/>
  <c r="AH899" i="1"/>
  <c r="W941" i="1"/>
  <c r="W2211" i="1"/>
  <c r="S1878" i="1"/>
  <c r="T1878" i="1"/>
  <c r="W1089" i="1"/>
  <c r="U2247" i="1"/>
  <c r="S2713" i="1"/>
  <c r="T2713" i="1"/>
  <c r="U2340" i="1"/>
  <c r="T2047" i="1"/>
  <c r="S2047" i="1"/>
  <c r="U2683" i="1"/>
  <c r="W2510" i="1"/>
  <c r="U1353" i="1"/>
  <c r="U798" i="1"/>
  <c r="S2216" i="1"/>
  <c r="T2216" i="1"/>
  <c r="T1990" i="1"/>
  <c r="S1990" i="1"/>
  <c r="S2420" i="1"/>
  <c r="T2420" i="1"/>
  <c r="U1433" i="1"/>
  <c r="S2206" i="1"/>
  <c r="T2206" i="1"/>
  <c r="W2747" i="1"/>
  <c r="T2299" i="1"/>
  <c r="S2299" i="1"/>
  <c r="U2030" i="1"/>
  <c r="T2199" i="1"/>
  <c r="S2199" i="1"/>
  <c r="T2684" i="1"/>
  <c r="S2684" i="1"/>
  <c r="U1809" i="1"/>
  <c r="U1025" i="1"/>
  <c r="W1907" i="1"/>
  <c r="S1394" i="1"/>
  <c r="T1394" i="1"/>
  <c r="S2694" i="1"/>
  <c r="T2694" i="1"/>
  <c r="T2182" i="1"/>
  <c r="S2182" i="1"/>
  <c r="U1610" i="1"/>
  <c r="T1983" i="1"/>
  <c r="S1983" i="1"/>
  <c r="S1101" i="1"/>
  <c r="T1101" i="1"/>
  <c r="W2596" i="1"/>
  <c r="U1552" i="1"/>
  <c r="S2477" i="1"/>
  <c r="T2477" i="1"/>
  <c r="U1162" i="1"/>
  <c r="U2136" i="1"/>
  <c r="U1081" i="1"/>
  <c r="S1524" i="1"/>
  <c r="T1524" i="1"/>
  <c r="I2176" i="1"/>
  <c r="I1110" i="1"/>
  <c r="G1886" i="1"/>
  <c r="AJ2242" i="1"/>
  <c r="AJ1879" i="1"/>
  <c r="AJ2209" i="1"/>
  <c r="AJ1322" i="1"/>
  <c r="AJ2555" i="1"/>
  <c r="AJ1016" i="1"/>
  <c r="AJ2558" i="1"/>
  <c r="AH1103" i="1"/>
  <c r="AJ1027" i="1"/>
  <c r="AF1802" i="1"/>
  <c r="AG1802" i="1"/>
  <c r="AJ1655" i="1"/>
  <c r="AJ835" i="1"/>
  <c r="AJ1673" i="1"/>
  <c r="AH1104" i="1"/>
  <c r="AJ1791" i="1"/>
  <c r="AH1386" i="1"/>
  <c r="AH1042" i="1"/>
  <c r="AJ1594" i="1"/>
  <c r="AJ916" i="1"/>
  <c r="AJ2407" i="1"/>
  <c r="AH1091" i="1"/>
  <c r="AH2507" i="1"/>
  <c r="AJ1629" i="1"/>
  <c r="AG1927" i="1"/>
  <c r="AF1927" i="1"/>
  <c r="AG1662" i="1"/>
  <c r="AF1662" i="1"/>
  <c r="AG912" i="1"/>
  <c r="AF912" i="1"/>
  <c r="AJ2735" i="1"/>
  <c r="AH2602" i="1"/>
  <c r="AH1283" i="1"/>
  <c r="AH1477" i="1"/>
  <c r="AG2714" i="1"/>
  <c r="AF2714" i="1"/>
  <c r="AG1279" i="1"/>
  <c r="AF1279" i="1"/>
  <c r="AG2258" i="1"/>
  <c r="AF2258" i="1"/>
  <c r="AH2212" i="1"/>
  <c r="AJ1776" i="1"/>
  <c r="G1074" i="1"/>
  <c r="I1495" i="1"/>
  <c r="I1073" i="1"/>
  <c r="W1734" i="1"/>
  <c r="U1214" i="1"/>
  <c r="S1201" i="1"/>
  <c r="T1201" i="1"/>
  <c r="W1653" i="1"/>
  <c r="S2735" i="1"/>
  <c r="T2735" i="1"/>
  <c r="W1235" i="1"/>
  <c r="W1297" i="1"/>
  <c r="W2504" i="1"/>
  <c r="W2361" i="1"/>
  <c r="W2081" i="1"/>
  <c r="W2562" i="1"/>
  <c r="S2069" i="1"/>
  <c r="T2069" i="1"/>
  <c r="U2419" i="1"/>
  <c r="W1942" i="1"/>
  <c r="W1328" i="1"/>
  <c r="W1556" i="1"/>
  <c r="W871" i="1"/>
  <c r="W1890" i="1"/>
  <c r="W2253" i="1"/>
  <c r="U1332" i="1"/>
  <c r="T2133" i="1"/>
  <c r="S2133" i="1"/>
  <c r="U1746" i="1"/>
  <c r="W1491" i="1"/>
  <c r="S1682" i="1"/>
  <c r="T1682" i="1"/>
  <c r="U1887" i="1"/>
  <c r="W2410" i="1"/>
  <c r="W1165" i="1"/>
  <c r="U1100" i="1"/>
  <c r="W1582" i="1"/>
  <c r="U1999" i="1"/>
  <c r="U2244" i="1"/>
  <c r="S1003" i="1"/>
  <c r="T1003" i="1"/>
  <c r="U1808" i="1"/>
  <c r="T1918" i="1"/>
  <c r="S1918" i="1"/>
  <c r="W2721" i="1"/>
  <c r="S1448" i="1"/>
  <c r="T1448" i="1"/>
  <c r="U1384" i="1"/>
  <c r="W1586" i="1"/>
  <c r="U2323" i="1"/>
  <c r="G876" i="1"/>
  <c r="G1533" i="1"/>
  <c r="E2537" i="1"/>
  <c r="F2537" i="1"/>
  <c r="AH935" i="1"/>
  <c r="AF1636" i="1"/>
  <c r="AG1636" i="1"/>
  <c r="AH2214" i="1"/>
  <c r="AH2316" i="1"/>
  <c r="AH1420" i="1"/>
  <c r="AJ1468" i="1"/>
  <c r="AH2355" i="1"/>
  <c r="AF2007" i="1"/>
  <c r="AG2007" i="1"/>
  <c r="AH2153" i="1"/>
  <c r="AJ2022" i="1"/>
  <c r="AH2140" i="1"/>
  <c r="AF1446" i="1"/>
  <c r="AG1446" i="1"/>
  <c r="AH768" i="1"/>
  <c r="AJ2717" i="1"/>
  <c r="AJ1167" i="1"/>
  <c r="AJ2033" i="1"/>
  <c r="AG1649" i="1"/>
  <c r="AF1649" i="1"/>
  <c r="AH1102" i="1"/>
  <c r="AJ1960" i="1"/>
  <c r="AJ1757" i="1"/>
  <c r="AH2393" i="1"/>
  <c r="AH2139" i="1"/>
  <c r="AH1739" i="1"/>
  <c r="AJ1754" i="1"/>
  <c r="AJ1388" i="1"/>
  <c r="AJ1309" i="1"/>
  <c r="AJ1635" i="1"/>
  <c r="AJ1513" i="1"/>
  <c r="AJ1651" i="1"/>
  <c r="AJ825" i="1"/>
  <c r="AH1062" i="1"/>
  <c r="AH2711" i="1"/>
  <c r="AJ1675" i="1"/>
  <c r="AJ2486" i="1"/>
  <c r="AJ1106" i="1"/>
  <c r="G1086" i="1"/>
  <c r="E2156" i="1"/>
  <c r="F2156" i="1"/>
  <c r="F2669" i="1"/>
  <c r="E2669" i="1"/>
  <c r="W1875" i="1"/>
  <c r="U1279" i="1"/>
  <c r="W1970" i="1"/>
  <c r="W1044" i="1"/>
  <c r="W2052" i="1"/>
  <c r="T2157" i="1"/>
  <c r="S2157" i="1"/>
  <c r="T1678" i="1"/>
  <c r="S1678" i="1"/>
  <c r="W1600" i="1"/>
  <c r="T1877" i="1"/>
  <c r="S1877" i="1"/>
  <c r="T864" i="1"/>
  <c r="S864" i="1"/>
  <c r="U2390" i="1"/>
  <c r="S1773" i="1"/>
  <c r="T1773" i="1"/>
  <c r="T2631" i="1"/>
  <c r="S2631" i="1"/>
  <c r="W1204" i="1"/>
  <c r="T1443" i="1"/>
  <c r="S1443" i="1"/>
  <c r="S1020" i="1"/>
  <c r="T1020" i="1"/>
  <c r="S1347" i="1"/>
  <c r="T1347" i="1"/>
  <c r="W827" i="1"/>
  <c r="S1131" i="1"/>
  <c r="T1131" i="1"/>
  <c r="U1534" i="1"/>
  <c r="S1163" i="1"/>
  <c r="T1163" i="1"/>
  <c r="T1714" i="1"/>
  <c r="S1714" i="1"/>
  <c r="T1140" i="1"/>
  <c r="S1140" i="1"/>
  <c r="U1718" i="1"/>
  <c r="U1686" i="1"/>
  <c r="S771" i="1"/>
  <c r="T771" i="1"/>
  <c r="W1577" i="1"/>
  <c r="W998" i="1"/>
  <c r="W1057" i="1"/>
  <c r="U1760" i="1"/>
  <c r="W823" i="1"/>
  <c r="AH2325" i="1"/>
  <c r="S2634" i="1"/>
  <c r="T2634" i="1"/>
  <c r="S1989" i="1"/>
  <c r="T1989" i="1"/>
  <c r="W1833" i="1"/>
  <c r="U2296" i="1"/>
  <c r="W2645" i="1"/>
  <c r="U2020" i="1"/>
  <c r="U1768" i="1"/>
  <c r="U1671" i="1"/>
  <c r="W905" i="1"/>
  <c r="T2031" i="1"/>
  <c r="S2031" i="1"/>
  <c r="S1317" i="1"/>
  <c r="T1317" i="1"/>
  <c r="E1343" i="1"/>
  <c r="F1343" i="1"/>
  <c r="F793" i="1"/>
  <c r="E793" i="1"/>
  <c r="E1666" i="1"/>
  <c r="F1666" i="1"/>
  <c r="AG1258" i="1"/>
  <c r="AF1258" i="1"/>
  <c r="AH1153" i="1"/>
  <c r="AJ2255" i="1"/>
  <c r="AG1043" i="1"/>
  <c r="AF1043" i="1"/>
  <c r="AF2469" i="1"/>
  <c r="AG2469" i="1"/>
  <c r="AH1993" i="1"/>
  <c r="AJ2372" i="1"/>
  <c r="AG1382" i="1"/>
  <c r="AF1382" i="1"/>
  <c r="AH2224" i="1"/>
  <c r="AF1542" i="1"/>
  <c r="AG1542" i="1"/>
  <c r="AG1060" i="1"/>
  <c r="AF1060" i="1"/>
  <c r="AH2591" i="1"/>
  <c r="AF2281" i="1"/>
  <c r="AG2281" i="1"/>
  <c r="AF2259" i="1"/>
  <c r="AG2259" i="1"/>
  <c r="AH1231" i="1"/>
  <c r="AG1421" i="1"/>
  <c r="AF1421" i="1"/>
  <c r="AJ956" i="1"/>
  <c r="AH2538" i="1"/>
  <c r="AJ2441" i="1"/>
  <c r="AH1877" i="1"/>
  <c r="AH1689" i="1"/>
  <c r="AF1195" i="1"/>
  <c r="AG1195" i="1"/>
  <c r="AH1288" i="1"/>
  <c r="AH1325" i="1"/>
  <c r="AJ2543" i="1"/>
  <c r="AH2143" i="1"/>
  <c r="AH2177" i="1"/>
  <c r="AG2137" i="1"/>
  <c r="AF2137" i="1"/>
  <c r="AH1722" i="1"/>
  <c r="AG1912" i="1"/>
  <c r="AF1912" i="1"/>
  <c r="AJ848" i="1"/>
  <c r="AH2395" i="1"/>
  <c r="AH784" i="1"/>
  <c r="AH1907" i="1"/>
  <c r="AH2756" i="1"/>
  <c r="I1178" i="1"/>
  <c r="E1691" i="1"/>
  <c r="F1691" i="1"/>
  <c r="E2108" i="1"/>
  <c r="F2108" i="1"/>
  <c r="I847" i="1"/>
  <c r="I2093" i="1"/>
  <c r="I2485" i="1"/>
  <c r="F1548" i="1"/>
  <c r="E1548" i="1"/>
  <c r="AF1165" i="1"/>
  <c r="AG1165" i="1"/>
  <c r="I2738" i="1"/>
  <c r="I1779" i="1"/>
  <c r="F2064" i="1"/>
  <c r="E2064" i="1"/>
  <c r="E2416" i="1"/>
  <c r="F2416" i="1"/>
  <c r="AH2505" i="1"/>
  <c r="G1974" i="1"/>
  <c r="I2320" i="1"/>
  <c r="F1092" i="1"/>
  <c r="E1092" i="1"/>
  <c r="W1125" i="1"/>
  <c r="U2414" i="1"/>
  <c r="W1976" i="1"/>
  <c r="S2241" i="1"/>
  <c r="T2241" i="1"/>
  <c r="W2242" i="1"/>
  <c r="W2194" i="1"/>
  <c r="W1882" i="1"/>
  <c r="U1122" i="1"/>
  <c r="W2720" i="1"/>
  <c r="S848" i="1"/>
  <c r="T848" i="1"/>
  <c r="U1494" i="1"/>
  <c r="W1601" i="1"/>
  <c r="W1722" i="1"/>
  <c r="U1445" i="1"/>
  <c r="T2022" i="1"/>
  <c r="S2022" i="1"/>
  <c r="T1277" i="1"/>
  <c r="S1277" i="1"/>
  <c r="W1099" i="1"/>
  <c r="S2060" i="1"/>
  <c r="T2060" i="1"/>
  <c r="T1246" i="1"/>
  <c r="S1246" i="1"/>
  <c r="T1014" i="1"/>
  <c r="S1014" i="1"/>
  <c r="W1538" i="1"/>
  <c r="S2219" i="1"/>
  <c r="T2219" i="1"/>
  <c r="T1291" i="1"/>
  <c r="S1291" i="1"/>
  <c r="W2009" i="1"/>
  <c r="T2170" i="1"/>
  <c r="S2170" i="1"/>
  <c r="T1261" i="1"/>
  <c r="S1261" i="1"/>
  <c r="T1092" i="1"/>
  <c r="S1092" i="1"/>
  <c r="S1503" i="1"/>
  <c r="T1503" i="1"/>
  <c r="U1409" i="1"/>
  <c r="S2493" i="1"/>
  <c r="T2493" i="1"/>
  <c r="U1685" i="1"/>
  <c r="W2152" i="1"/>
  <c r="W1627" i="1"/>
  <c r="U994" i="1"/>
  <c r="W2494" i="1"/>
  <c r="U1892" i="1"/>
  <c r="T873" i="1"/>
  <c r="S873" i="1"/>
  <c r="W1360" i="1"/>
  <c r="U1994" i="1"/>
  <c r="U2265" i="1"/>
  <c r="I2700" i="1"/>
  <c r="I1205" i="1"/>
  <c r="G1642" i="1"/>
  <c r="AJ1998" i="1"/>
  <c r="AF1111" i="1"/>
  <c r="AG1111" i="1"/>
  <c r="AF1207" i="1"/>
  <c r="AG1207" i="1"/>
  <c r="AG2358" i="1"/>
  <c r="AF2358" i="1"/>
  <c r="AH898" i="1"/>
  <c r="AJ2002" i="1"/>
  <c r="AF906" i="1"/>
  <c r="AG906" i="1"/>
  <c r="AJ2028" i="1"/>
  <c r="AJ855" i="1"/>
  <c r="AG822" i="1"/>
  <c r="AF822" i="1"/>
  <c r="AG2236" i="1"/>
  <c r="AF2236" i="1"/>
  <c r="AJ824" i="1"/>
  <c r="AH1953" i="1"/>
  <c r="AH1500" i="1"/>
  <c r="AH2625" i="1"/>
  <c r="AH2064" i="1"/>
  <c r="AJ1385" i="1"/>
  <c r="AJ2448" i="1"/>
  <c r="AF1485" i="1"/>
  <c r="AG1485" i="1"/>
  <c r="AJ1392" i="1"/>
  <c r="AJ2730" i="1"/>
  <c r="AJ1715" i="1"/>
  <c r="AH2126" i="1"/>
  <c r="AJ2567" i="1"/>
  <c r="AG1488" i="1"/>
  <c r="AF1488" i="1"/>
  <c r="AH2003" i="1"/>
  <c r="AH1225" i="1"/>
  <c r="AG2715" i="1"/>
  <c r="AF2715" i="1"/>
  <c r="AH1866" i="1"/>
  <c r="AH1182" i="1"/>
  <c r="AH862" i="1"/>
  <c r="AH2412" i="1"/>
  <c r="AH1232" i="1"/>
  <c r="AF1763" i="1"/>
  <c r="AG1763" i="1"/>
  <c r="AJ2192" i="1"/>
  <c r="F1780" i="1"/>
  <c r="E1780" i="1"/>
  <c r="G1754" i="1"/>
  <c r="G1349" i="1"/>
  <c r="E1291" i="1"/>
  <c r="F1291" i="1"/>
  <c r="U1660" i="1"/>
  <c r="W1819" i="1"/>
  <c r="W2217" i="1"/>
  <c r="U2155" i="1"/>
  <c r="T1169" i="1"/>
  <c r="S1169" i="1"/>
  <c r="U920" i="1"/>
  <c r="U1049" i="1"/>
  <c r="U2120" i="1"/>
  <c r="W1490" i="1"/>
  <c r="T2066" i="1"/>
  <c r="S2066" i="1"/>
  <c r="S2089" i="1"/>
  <c r="T2089" i="1"/>
  <c r="S1338" i="1"/>
  <c r="T1338" i="1"/>
  <c r="W890" i="1"/>
  <c r="S2257" i="1"/>
  <c r="T2257" i="1"/>
  <c r="S1923" i="1"/>
  <c r="T1923" i="1"/>
  <c r="T2337" i="1"/>
  <c r="S2337" i="1"/>
  <c r="T2225" i="1"/>
  <c r="S2225" i="1"/>
  <c r="T1861" i="1"/>
  <c r="S1861" i="1"/>
  <c r="S1229" i="1"/>
  <c r="T1229" i="1"/>
  <c r="T1026" i="1"/>
  <c r="S1026" i="1"/>
  <c r="W1312" i="1"/>
  <c r="U1038" i="1"/>
  <c r="T2555" i="1"/>
  <c r="S2555" i="1"/>
  <c r="W1300" i="1"/>
  <c r="T2384" i="1"/>
  <c r="S2384" i="1"/>
  <c r="T1115" i="1"/>
  <c r="S1115" i="1"/>
  <c r="W1178" i="1"/>
  <c r="U1098" i="1"/>
  <c r="U2722" i="1"/>
  <c r="U2088" i="1"/>
  <c r="T1221" i="1"/>
  <c r="S1221" i="1"/>
  <c r="U2287" i="1"/>
  <c r="U1389" i="1"/>
  <c r="T1916" i="1"/>
  <c r="S1916" i="1"/>
  <c r="W1581" i="1"/>
  <c r="W1971" i="1"/>
  <c r="S1258" i="1"/>
  <c r="T1258" i="1"/>
  <c r="U1352" i="1"/>
  <c r="G1631" i="1"/>
  <c r="G1826" i="1"/>
  <c r="F1355" i="1"/>
  <c r="E1355" i="1"/>
  <c r="AF2284" i="1"/>
  <c r="AG2284" i="1"/>
  <c r="AG2495" i="1"/>
  <c r="AF2495" i="1"/>
  <c r="AH1369" i="1"/>
  <c r="AJ2493" i="1"/>
  <c r="AJ1799" i="1"/>
  <c r="AH1219" i="1"/>
  <c r="AJ1370" i="1"/>
  <c r="AJ2021" i="1"/>
  <c r="AJ2069" i="1"/>
  <c r="AJ800" i="1"/>
  <c r="AF1971" i="1"/>
  <c r="AG1971" i="1"/>
  <c r="AJ1688" i="1"/>
  <c r="AH866" i="1"/>
  <c r="AH1997" i="1"/>
  <c r="AJ763" i="1"/>
  <c r="AG1205" i="1"/>
  <c r="AF1205" i="1"/>
  <c r="AF1334" i="1"/>
  <c r="AG1334" i="1"/>
  <c r="AG1977" i="1"/>
  <c r="AF1977" i="1"/>
  <c r="AJ2685" i="1"/>
  <c r="AF2595" i="1"/>
  <c r="AG2595" i="1"/>
  <c r="AG1082" i="1"/>
  <c r="AF1082" i="1"/>
  <c r="AH2474" i="1"/>
  <c r="AF1885" i="1"/>
  <c r="AG1885" i="1"/>
  <c r="AF1054" i="1"/>
  <c r="AG1054" i="1"/>
  <c r="AF1663" i="1"/>
  <c r="AG1663" i="1"/>
  <c r="AH1940" i="1"/>
  <c r="AF889" i="1"/>
  <c r="AG889" i="1"/>
  <c r="AG1447" i="1"/>
  <c r="AF1447" i="1"/>
  <c r="AG1630" i="1"/>
  <c r="AF1630" i="1"/>
  <c r="AJ2657" i="1"/>
  <c r="AG1493" i="1"/>
  <c r="AF1493" i="1"/>
  <c r="AG1558" i="1"/>
  <c r="AF1558" i="1"/>
  <c r="AF2016" i="1"/>
  <c r="AG2016" i="1"/>
  <c r="AJ1096" i="1"/>
  <c r="AF2245" i="1"/>
  <c r="AG2245" i="1"/>
  <c r="F1078" i="1"/>
  <c r="E1078" i="1"/>
  <c r="F1844" i="1"/>
  <c r="E1844" i="1"/>
  <c r="I2498" i="1"/>
  <c r="U2006" i="1"/>
  <c r="U1220" i="1"/>
  <c r="W2490" i="1"/>
  <c r="W1031" i="1"/>
  <c r="T1569" i="1"/>
  <c r="S1569" i="1"/>
  <c r="W2278" i="1"/>
  <c r="U1128" i="1"/>
  <c r="T1119" i="1"/>
  <c r="S1119" i="1"/>
  <c r="S2207" i="1"/>
  <c r="T2207" i="1"/>
  <c r="U2266" i="1"/>
  <c r="U1984" i="1"/>
  <c r="U1104" i="1"/>
  <c r="W1884" i="1"/>
  <c r="W1615" i="1"/>
  <c r="S1769" i="1"/>
  <c r="T1769" i="1"/>
  <c r="U2359" i="1"/>
  <c r="W1129" i="1"/>
  <c r="U2740" i="1"/>
  <c r="U1476" i="1"/>
  <c r="S1093" i="1"/>
  <c r="T1093" i="1"/>
  <c r="S1497" i="1"/>
  <c r="T1497" i="1"/>
  <c r="U2461" i="1"/>
  <c r="W2438" i="1"/>
  <c r="U1694" i="1"/>
  <c r="U2111" i="1"/>
  <c r="S1572" i="1"/>
  <c r="T1572" i="1"/>
  <c r="W1599" i="1"/>
  <c r="U1203" i="1"/>
  <c r="W2754" i="1"/>
  <c r="W1000" i="1"/>
  <c r="W2313" i="1"/>
  <c r="W2669" i="1"/>
  <c r="U2646" i="1"/>
  <c r="W2673" i="1"/>
  <c r="U2185" i="1"/>
  <c r="W1640" i="1"/>
  <c r="U1978" i="1"/>
  <c r="U1518" i="1"/>
  <c r="T1492" i="1"/>
  <c r="S1492" i="1"/>
  <c r="W1069" i="1"/>
  <c r="W2137" i="1"/>
  <c r="G893" i="1"/>
  <c r="G2136" i="1"/>
  <c r="F2433" i="1"/>
  <c r="E2433" i="1"/>
  <c r="AG2333" i="1"/>
  <c r="AF2333" i="1"/>
  <c r="AH1494" i="1"/>
  <c r="AJ1863" i="1"/>
  <c r="AJ1263" i="1"/>
  <c r="AH2479" i="1"/>
  <c r="AJ2475" i="1"/>
  <c r="AG921" i="1"/>
  <c r="AF921" i="1"/>
  <c r="AH2084" i="1"/>
  <c r="AH1967" i="1"/>
  <c r="AJ1290" i="1"/>
  <c r="AH2116" i="1"/>
  <c r="AH996" i="1"/>
  <c r="AJ2720" i="1"/>
  <c r="AJ2606" i="1"/>
  <c r="AH775" i="1"/>
  <c r="AJ2121" i="1"/>
  <c r="AG1199" i="1"/>
  <c r="AF1199" i="1"/>
  <c r="AF1873" i="1"/>
  <c r="AG1873" i="1"/>
  <c r="AJ987" i="1"/>
  <c r="AF1401" i="1"/>
  <c r="AG1401" i="1"/>
  <c r="AJ1302" i="1"/>
  <c r="AJ1601" i="1"/>
  <c r="AH2061" i="1"/>
  <c r="AF2640" i="1"/>
  <c r="AG2640" i="1"/>
  <c r="AJ1728" i="1"/>
  <c r="AH1604" i="1"/>
  <c r="AH2665" i="1"/>
  <c r="AJ2136" i="1"/>
  <c r="AJ1890" i="1"/>
  <c r="AJ1243" i="1"/>
  <c r="AJ1832" i="1"/>
  <c r="AJ2615" i="1"/>
  <c r="AH1286" i="1"/>
  <c r="AH1549" i="1"/>
  <c r="AJ2545" i="1"/>
  <c r="I1891" i="1"/>
  <c r="I2168" i="1"/>
  <c r="F1829" i="1"/>
  <c r="E1829" i="1"/>
  <c r="F2592" i="1"/>
  <c r="E2592" i="1"/>
  <c r="F1318" i="1"/>
  <c r="E1318" i="1"/>
  <c r="I833" i="1"/>
  <c r="E1350" i="1"/>
  <c r="F1350" i="1"/>
  <c r="G1327" i="1"/>
  <c r="AG2760" i="1"/>
  <c r="AF2760" i="1"/>
  <c r="I1701" i="1"/>
  <c r="E1508" i="1"/>
  <c r="F1508" i="1"/>
  <c r="F1206" i="1"/>
  <c r="E1206" i="1"/>
  <c r="AH1518" i="1"/>
  <c r="I901" i="1"/>
  <c r="G2208" i="1"/>
  <c r="E1187" i="1"/>
  <c r="F1187" i="1"/>
  <c r="T2524" i="1"/>
  <c r="S2524" i="1"/>
  <c r="W916" i="1"/>
  <c r="U2610" i="1"/>
  <c r="U2254" i="1"/>
  <c r="U2147" i="1"/>
  <c r="T2026" i="1"/>
  <c r="S2026" i="1"/>
  <c r="W2171" i="1"/>
  <c r="S1420" i="1"/>
  <c r="T1420" i="1"/>
  <c r="W2197" i="1"/>
  <c r="W1904" i="1"/>
  <c r="U2050" i="1"/>
  <c r="W980" i="1"/>
  <c r="U1910" i="1"/>
  <c r="W1112" i="1"/>
  <c r="U1988" i="1"/>
  <c r="S2212" i="1"/>
  <c r="T2212" i="1"/>
  <c r="W948" i="1"/>
  <c r="W1805" i="1"/>
  <c r="W2226" i="1"/>
  <c r="W899" i="1"/>
  <c r="U989" i="1"/>
  <c r="W2143" i="1"/>
  <c r="U1305" i="1"/>
  <c r="W1838" i="1"/>
  <c r="U2575" i="1"/>
  <c r="T1438" i="1"/>
  <c r="S1438" i="1"/>
  <c r="W1109" i="1"/>
  <c r="W2000" i="1"/>
  <c r="T1634" i="1"/>
  <c r="S1634" i="1"/>
  <c r="S2166" i="1"/>
  <c r="T2166" i="1"/>
  <c r="U1388" i="1"/>
  <c r="W2468" i="1"/>
  <c r="U1108" i="1"/>
  <c r="T857" i="1"/>
  <c r="S857" i="1"/>
  <c r="W2753" i="1"/>
  <c r="U944" i="1"/>
  <c r="T2153" i="1"/>
  <c r="S2153" i="1"/>
  <c r="U2251" i="1"/>
  <c r="T1350" i="1"/>
  <c r="S1350" i="1"/>
  <c r="I1616" i="1"/>
  <c r="G2461" i="1"/>
  <c r="I1698" i="1"/>
  <c r="AJ895" i="1"/>
  <c r="AJ1107" i="1"/>
  <c r="AJ1567" i="1"/>
  <c r="AF2026" i="1"/>
  <c r="AG2026" i="1"/>
  <c r="AF1895" i="1"/>
  <c r="AG1895" i="1"/>
  <c r="AJ1052" i="1"/>
  <c r="AH1574" i="1"/>
  <c r="AG2399" i="1"/>
  <c r="AF2399" i="1"/>
  <c r="AH1942" i="1"/>
  <c r="AH2109" i="1"/>
  <c r="AF1881" i="1"/>
  <c r="AG1881" i="1"/>
  <c r="AJ1773" i="1"/>
  <c r="AF831" i="1"/>
  <c r="AG831" i="1"/>
  <c r="AH1756" i="1"/>
  <c r="AJ1371" i="1"/>
  <c r="AJ2373" i="1"/>
  <c r="AF1083" i="1"/>
  <c r="AG1083" i="1"/>
  <c r="AG1615" i="1"/>
  <c r="AF1615" i="1"/>
  <c r="AJ1502" i="1"/>
  <c r="AF2586" i="1"/>
  <c r="AG2586" i="1"/>
  <c r="AH1307" i="1"/>
  <c r="AG974" i="1"/>
  <c r="AF974" i="1"/>
  <c r="AJ2278" i="1"/>
  <c r="AF2637" i="1"/>
  <c r="AG2637" i="1"/>
  <c r="AH1988" i="1"/>
  <c r="AJ2753" i="1"/>
  <c r="AJ928" i="1"/>
  <c r="AH1839" i="1"/>
  <c r="AJ1514" i="1"/>
  <c r="AJ2122" i="1"/>
  <c r="AH2050" i="1"/>
  <c r="AH2004" i="1"/>
  <c r="AG1588" i="1"/>
  <c r="AF1588" i="1"/>
  <c r="AG1331" i="1"/>
  <c r="AF1331" i="1"/>
  <c r="AJ1848" i="1"/>
  <c r="E1045" i="1"/>
  <c r="F1045" i="1"/>
  <c r="I765" i="1"/>
  <c r="G1861" i="1"/>
  <c r="W1771" i="1"/>
  <c r="T2316" i="1"/>
  <c r="S2316" i="1"/>
  <c r="U1708" i="1"/>
  <c r="W1955" i="1"/>
  <c r="T2228" i="1"/>
  <c r="S2228" i="1"/>
  <c r="U855" i="1"/>
  <c r="S2343" i="1"/>
  <c r="T2343" i="1"/>
  <c r="U1849" i="1"/>
  <c r="S2455" i="1"/>
  <c r="T2455" i="1"/>
  <c r="U2283" i="1"/>
  <c r="T2556" i="1"/>
  <c r="S2556" i="1"/>
  <c r="S1909" i="1"/>
  <c r="T1909" i="1"/>
  <c r="W1419" i="1"/>
  <c r="W879" i="1"/>
  <c r="T1829" i="1"/>
  <c r="S1829" i="1"/>
  <c r="U2476" i="1"/>
  <c r="W2659" i="1"/>
  <c r="U2023" i="1"/>
  <c r="U1937" i="1"/>
  <c r="U2426" i="1"/>
  <c r="T1562" i="1"/>
  <c r="S1562" i="1"/>
  <c r="T1997" i="1"/>
  <c r="S1997" i="1"/>
  <c r="U2467" i="1"/>
  <c r="W1313" i="1"/>
  <c r="W1138" i="1"/>
  <c r="T1314" i="1"/>
  <c r="S1314" i="1"/>
  <c r="W1473" i="1"/>
  <c r="W2302" i="1"/>
  <c r="W789" i="1"/>
  <c r="W2192" i="1"/>
  <c r="T2173" i="1"/>
  <c r="S2173" i="1"/>
  <c r="U2239" i="1"/>
  <c r="U1065" i="1"/>
  <c r="U1264" i="1"/>
  <c r="W940" i="1"/>
  <c r="U2498" i="1"/>
  <c r="S1969" i="1"/>
  <c r="T1969" i="1"/>
  <c r="E1915" i="1"/>
  <c r="F1915" i="1"/>
  <c r="G879" i="1"/>
  <c r="G913" i="1"/>
  <c r="AH1788" i="1"/>
  <c r="AH2473" i="1"/>
  <c r="AJ2447" i="1"/>
  <c r="AJ2204" i="1"/>
  <c r="AJ1147" i="1"/>
  <c r="AJ1273" i="1"/>
  <c r="AF2614" i="1"/>
  <c r="AG2614" i="1"/>
  <c r="AH815" i="1"/>
  <c r="AH2444" i="1"/>
  <c r="AJ2546" i="1"/>
  <c r="AJ1697" i="1"/>
  <c r="AH1627" i="1"/>
  <c r="AJ1596" i="1"/>
  <c r="AJ1911" i="1"/>
  <c r="AJ1603" i="1"/>
  <c r="AF1465" i="1"/>
  <c r="AG1465" i="1"/>
  <c r="AG2329" i="1"/>
  <c r="AF2329" i="1"/>
  <c r="AJ1193" i="1"/>
  <c r="AJ961" i="1"/>
  <c r="AJ853" i="1"/>
  <c r="AJ981" i="1"/>
  <c r="AH1900" i="1"/>
  <c r="AJ1398" i="1"/>
  <c r="AJ2578" i="1"/>
  <c r="AJ1429" i="1"/>
  <c r="AG2082" i="1"/>
  <c r="AF2082" i="1"/>
  <c r="AH1093" i="1"/>
  <c r="AH932" i="1"/>
  <c r="AJ2085" i="1"/>
  <c r="AH2113" i="1"/>
  <c r="AJ1547" i="1"/>
  <c r="AH2250" i="1"/>
  <c r="AH2118" i="1"/>
  <c r="AJ820" i="1"/>
  <c r="AJ2030" i="1"/>
  <c r="I1486" i="1"/>
  <c r="I2641" i="1"/>
  <c r="I1707" i="1"/>
  <c r="W2418" i="1"/>
  <c r="W1262" i="1"/>
  <c r="W849" i="1"/>
  <c r="W1192" i="1"/>
  <c r="T1023" i="1"/>
  <c r="S1023" i="1"/>
  <c r="T1011" i="1"/>
  <c r="S1011" i="1"/>
  <c r="S1950" i="1"/>
  <c r="T1950" i="1"/>
  <c r="T1166" i="1"/>
  <c r="S1166" i="1"/>
  <c r="W1342" i="1"/>
  <c r="T1667" i="1"/>
  <c r="S1667" i="1"/>
  <c r="W1964" i="1"/>
  <c r="S981" i="1"/>
  <c r="T981" i="1"/>
  <c r="W2732" i="1"/>
  <c r="U1424" i="1"/>
  <c r="S2653" i="1"/>
  <c r="T2653" i="1"/>
  <c r="T2083" i="1"/>
  <c r="S2083" i="1"/>
  <c r="S1407" i="1"/>
  <c r="T1407" i="1"/>
  <c r="T1234" i="1"/>
  <c r="S1234" i="1"/>
  <c r="U1871" i="1"/>
  <c r="U1841" i="1"/>
  <c r="U762" i="1"/>
  <c r="W1784" i="1"/>
  <c r="U768" i="1"/>
  <c r="S1062" i="1"/>
  <c r="T1062" i="1"/>
  <c r="T1672" i="1"/>
  <c r="S1672" i="1"/>
  <c r="S2560" i="1"/>
  <c r="T2560" i="1"/>
  <c r="T2356" i="1"/>
  <c r="S2356" i="1"/>
  <c r="U805" i="1"/>
  <c r="S1790" i="1"/>
  <c r="T1790" i="1"/>
  <c r="W1691" i="1"/>
  <c r="U2543" i="1"/>
  <c r="U2354" i="1"/>
  <c r="W1528" i="1"/>
  <c r="T1152" i="1"/>
  <c r="S1152" i="1"/>
  <c r="U2292" i="1"/>
  <c r="W1941" i="1"/>
  <c r="U1611" i="1"/>
  <c r="U2755" i="1"/>
  <c r="T2688" i="1"/>
  <c r="S2688" i="1"/>
  <c r="E2512" i="1"/>
  <c r="F2512" i="1"/>
  <c r="E772" i="1"/>
  <c r="F772" i="1"/>
  <c r="E1814" i="1"/>
  <c r="F1814" i="1"/>
  <c r="AJ2010" i="1"/>
  <c r="AH1402" i="1"/>
  <c r="AH1771" i="1"/>
  <c r="AH1350" i="1"/>
  <c r="AJ2408" i="1"/>
  <c r="AJ1511" i="1"/>
  <c r="AH1448" i="1"/>
  <c r="AF1262" i="1"/>
  <c r="AG1262" i="1"/>
  <c r="AJ1443" i="1"/>
  <c r="AH2344" i="1"/>
  <c r="AJ1306" i="1"/>
  <c r="AH2523" i="1"/>
  <c r="AG1149" i="1"/>
  <c r="AF1149" i="1"/>
  <c r="AH2411" i="1"/>
  <c r="AH2710" i="1"/>
  <c r="AG1282" i="1"/>
  <c r="AF1282" i="1"/>
  <c r="AG2384" i="1"/>
  <c r="AF2384" i="1"/>
  <c r="AJ1731" i="1"/>
  <c r="AJ1384" i="1"/>
  <c r="AF1827" i="1"/>
  <c r="AG1827" i="1"/>
  <c r="AJ1602" i="1"/>
  <c r="AF809" i="1"/>
  <c r="AG809" i="1"/>
  <c r="AJ970" i="1"/>
  <c r="AH1023" i="1"/>
  <c r="AG1995" i="1"/>
  <c r="AF1995" i="1"/>
  <c r="AJ1671" i="1"/>
  <c r="AH926" i="1"/>
  <c r="AJ2368" i="1"/>
  <c r="AG2359" i="1"/>
  <c r="AF2359" i="1"/>
  <c r="AJ1471" i="1"/>
  <c r="AF2194" i="1"/>
  <c r="AG2194" i="1"/>
  <c r="AH1789" i="1"/>
  <c r="AG2306" i="1"/>
  <c r="AF2306" i="1"/>
  <c r="AH2295" i="1"/>
  <c r="AH1691" i="1"/>
  <c r="E1813" i="1"/>
  <c r="F1813" i="1"/>
  <c r="G2622" i="1"/>
  <c r="I1661" i="1"/>
  <c r="G852" i="1"/>
  <c r="W1812" i="1"/>
  <c r="U2690" i="1"/>
  <c r="S2725" i="1"/>
  <c r="T2725" i="1"/>
  <c r="U1738" i="1"/>
  <c r="S1727" i="1"/>
  <c r="T1727" i="1"/>
  <c r="U1499" i="1"/>
  <c r="S2158" i="1"/>
  <c r="T2158" i="1"/>
  <c r="W1728" i="1"/>
  <c r="U2574" i="1"/>
  <c r="U2715" i="1"/>
  <c r="U2224" i="1"/>
  <c r="W1949" i="1"/>
  <c r="U2451" i="1"/>
  <c r="U1648" i="1"/>
  <c r="W2369" i="1"/>
  <c r="U2483" i="1"/>
  <c r="U1159" i="1"/>
  <c r="W1948" i="1"/>
  <c r="W2738" i="1"/>
  <c r="U1155" i="1"/>
  <c r="S2314" i="1"/>
  <c r="T2314" i="1"/>
  <c r="W2652" i="1"/>
  <c r="W2071" i="1"/>
  <c r="U832" i="1"/>
  <c r="W1341" i="1"/>
  <c r="T1911" i="1"/>
  <c r="S1911" i="1"/>
  <c r="W1763" i="1"/>
  <c r="S1225" i="1"/>
  <c r="T1225" i="1"/>
  <c r="W1726" i="1"/>
  <c r="T1677" i="1"/>
  <c r="S1677" i="1"/>
  <c r="U2580" i="1"/>
  <c r="U939" i="1"/>
  <c r="W1548" i="1"/>
  <c r="W1124" i="1"/>
  <c r="W2308" i="1"/>
  <c r="U2277" i="1"/>
  <c r="U2552" i="1"/>
  <c r="U1316" i="1"/>
  <c r="U2465" i="1"/>
  <c r="E2139" i="1"/>
  <c r="F2139" i="1"/>
  <c r="G2190" i="1"/>
  <c r="F1721" i="1"/>
  <c r="E1721" i="1"/>
  <c r="AH1923" i="1"/>
  <c r="AH1170" i="1"/>
  <c r="AG1994" i="1"/>
  <c r="AF1994" i="1"/>
  <c r="AJ2166" i="1"/>
  <c r="AH1299" i="1"/>
  <c r="AJ1790" i="1"/>
  <c r="AG965" i="1"/>
  <c r="AF965" i="1"/>
  <c r="AF1749" i="1"/>
  <c r="AG1749" i="1"/>
  <c r="AH1813" i="1"/>
  <c r="AF1006" i="1"/>
  <c r="AG1006" i="1"/>
  <c r="AH2478" i="1"/>
  <c r="AJ1758" i="1"/>
  <c r="AH1727" i="1"/>
  <c r="AJ1713" i="1"/>
  <c r="AF1748" i="1"/>
  <c r="AG1748" i="1"/>
  <c r="AH2254" i="1"/>
  <c r="AF1692" i="1"/>
  <c r="AG1692" i="1"/>
  <c r="AH843" i="1"/>
  <c r="AG804" i="1"/>
  <c r="AF804" i="1"/>
  <c r="AH1084" i="1"/>
  <c r="AH1544" i="1"/>
  <c r="AJ2054" i="1"/>
  <c r="AH1226" i="1"/>
  <c r="G1982" i="1"/>
  <c r="G2607" i="1"/>
  <c r="G2555" i="1"/>
  <c r="I795" i="1"/>
  <c r="G2515" i="1"/>
  <c r="G2126" i="1"/>
  <c r="G1239" i="1"/>
  <c r="AG2704" i="1"/>
  <c r="AF2704" i="1"/>
  <c r="E1019" i="1"/>
  <c r="F1019" i="1"/>
  <c r="G1914" i="1"/>
  <c r="F1709" i="1"/>
  <c r="E1709" i="1"/>
  <c r="AH1505" i="1"/>
  <c r="G2070" i="1"/>
  <c r="I1413" i="1"/>
  <c r="I1385" i="1"/>
  <c r="I2215" i="1"/>
  <c r="G1870" i="1"/>
  <c r="G1482" i="1"/>
  <c r="AH1775" i="1"/>
  <c r="I1638" i="1"/>
  <c r="F884" i="1"/>
  <c r="E884" i="1"/>
  <c r="AH1803" i="1"/>
  <c r="I2239" i="1"/>
  <c r="G2161" i="1"/>
  <c r="AJ2305" i="1"/>
  <c r="F2711" i="1"/>
  <c r="E2711" i="1"/>
  <c r="G2671" i="1"/>
  <c r="AH1337" i="1"/>
  <c r="AJ1145" i="1"/>
  <c r="G1255" i="1"/>
  <c r="I1309" i="1"/>
  <c r="I1602" i="1"/>
  <c r="G1464" i="1"/>
  <c r="G1573" i="1"/>
  <c r="F2114" i="1"/>
  <c r="E2114" i="1"/>
  <c r="AG2759" i="1"/>
  <c r="AF2759" i="1"/>
  <c r="F1845" i="1"/>
  <c r="E1845" i="1"/>
  <c r="I1319" i="1"/>
  <c r="AJ769" i="1"/>
  <c r="E867" i="1"/>
  <c r="F867" i="1"/>
  <c r="E800" i="1"/>
  <c r="F800" i="1"/>
  <c r="F1337" i="1"/>
  <c r="E1337" i="1"/>
  <c r="G1079" i="1"/>
  <c r="I949" i="1"/>
  <c r="I1130" i="1"/>
  <c r="W2305" i="1"/>
  <c r="W1094" i="1"/>
  <c r="AH1435" i="1"/>
  <c r="U2590" i="1"/>
  <c r="U2662" i="1"/>
  <c r="AH1999" i="1"/>
  <c r="T790" i="1"/>
  <c r="S790" i="1"/>
  <c r="T1592" i="1"/>
  <c r="S1592" i="1"/>
  <c r="W1772" i="1"/>
  <c r="W2353" i="1"/>
  <c r="W1765" i="1"/>
  <c r="W772" i="1"/>
  <c r="S2049" i="1"/>
  <c r="T2049" i="1"/>
  <c r="W2097" i="1"/>
  <c r="U1801" i="1"/>
  <c r="T1365" i="1"/>
  <c r="S1365" i="1"/>
  <c r="U2733" i="1"/>
  <c r="T923" i="1"/>
  <c r="S923" i="1"/>
  <c r="S1019" i="1"/>
  <c r="T1019" i="1"/>
  <c r="T2232" i="1"/>
  <c r="S2232" i="1"/>
  <c r="W2345" i="1"/>
  <c r="W1052" i="1"/>
  <c r="S1474" i="1"/>
  <c r="T1474" i="1"/>
  <c r="W2492" i="1"/>
  <c r="W1823" i="1"/>
  <c r="T2587" i="1"/>
  <c r="S2587" i="1"/>
  <c r="W1649" i="1"/>
  <c r="U2630" i="1"/>
  <c r="T2386" i="1"/>
  <c r="S2386" i="1"/>
  <c r="S2509" i="1"/>
  <c r="T2509" i="1"/>
  <c r="W971" i="1"/>
  <c r="U1799" i="1"/>
  <c r="U2628" i="1"/>
  <c r="T2213" i="1"/>
  <c r="S2213" i="1"/>
  <c r="U2550" i="1"/>
  <c r="S1460" i="1"/>
  <c r="T1460" i="1"/>
  <c r="W1531" i="1"/>
  <c r="W2456" i="1"/>
  <c r="AH2288" i="1"/>
  <c r="AF2335" i="1"/>
  <c r="AG2335" i="1"/>
  <c r="AJ2556" i="1"/>
  <c r="E1451" i="1"/>
  <c r="F1451" i="1"/>
  <c r="G2450" i="1"/>
  <c r="AJ1551" i="1"/>
  <c r="E1229" i="1"/>
  <c r="F1229" i="1"/>
  <c r="G1263" i="1"/>
  <c r="AH982" i="1"/>
  <c r="I2609" i="1"/>
  <c r="I1744" i="1"/>
  <c r="I1911" i="1"/>
  <c r="I1665" i="1"/>
  <c r="G1670" i="1"/>
  <c r="I1431" i="1"/>
  <c r="G2353" i="1"/>
  <c r="F960" i="1"/>
  <c r="E960" i="1"/>
  <c r="E2521" i="1"/>
  <c r="F2521" i="1"/>
  <c r="F1625" i="1"/>
  <c r="E1625" i="1"/>
  <c r="G1433" i="1"/>
  <c r="I1013" i="1"/>
  <c r="AG1933" i="1"/>
  <c r="AF1933" i="1"/>
  <c r="I1816" i="1"/>
  <c r="I1620" i="1"/>
  <c r="E1288" i="1"/>
  <c r="F1288" i="1"/>
  <c r="AH1732" i="1"/>
  <c r="I2179" i="1"/>
  <c r="I1846" i="1"/>
  <c r="I1623" i="1"/>
  <c r="AH922" i="1"/>
  <c r="E2183" i="1"/>
  <c r="F2183" i="1"/>
  <c r="I1978" i="1"/>
  <c r="G1518" i="1"/>
  <c r="I1338" i="1"/>
  <c r="AH1882" i="1"/>
  <c r="E1536" i="1"/>
  <c r="F1536" i="1"/>
  <c r="G2548" i="1"/>
  <c r="E769" i="1"/>
  <c r="F769" i="1"/>
  <c r="AG2464" i="1"/>
  <c r="AF2464" i="1"/>
  <c r="E2583" i="1"/>
  <c r="F2583" i="1"/>
  <c r="I1981" i="1"/>
  <c r="E2538" i="1"/>
  <c r="F2538" i="1"/>
  <c r="E2706" i="1"/>
  <c r="F2706" i="1"/>
  <c r="F1143" i="1"/>
  <c r="E1143" i="1"/>
  <c r="I1221" i="1"/>
  <c r="I1719" i="1"/>
  <c r="I2257" i="1"/>
  <c r="G1067" i="1"/>
  <c r="F1314" i="1"/>
  <c r="E1314" i="1"/>
  <c r="F1651" i="1"/>
  <c r="E1651" i="1"/>
  <c r="AH2562" i="1"/>
  <c r="AJ1965" i="1"/>
  <c r="G1614" i="1"/>
  <c r="I2742" i="1"/>
  <c r="AG1237" i="1"/>
  <c r="AF1237" i="1"/>
  <c r="F2206" i="1"/>
  <c r="E2206" i="1"/>
  <c r="G1133" i="1"/>
  <c r="I2302" i="1"/>
  <c r="AJ2086" i="1"/>
  <c r="I2727" i="1"/>
  <c r="I838" i="1"/>
  <c r="G1827" i="1"/>
  <c r="I2637" i="1"/>
  <c r="G2304" i="1"/>
  <c r="G1491" i="1"/>
  <c r="G1810" i="1"/>
  <c r="I1569" i="1"/>
  <c r="G952" i="1"/>
  <c r="E878" i="1"/>
  <c r="F878" i="1"/>
  <c r="E1621" i="1"/>
  <c r="F1621" i="1"/>
  <c r="AG986" i="1"/>
  <c r="AF986" i="1"/>
  <c r="I2261" i="1"/>
  <c r="G2007" i="1"/>
  <c r="G1503" i="1"/>
  <c r="AF1738" i="1"/>
  <c r="AG1738" i="1"/>
  <c r="G2716" i="1"/>
  <c r="G1168" i="1"/>
  <c r="E2518" i="1"/>
  <c r="F2518" i="1"/>
  <c r="AH2559" i="1"/>
  <c r="AH1721" i="1"/>
  <c r="I1501" i="1"/>
  <c r="F1473" i="1"/>
  <c r="E1473" i="1"/>
  <c r="I1938" i="1"/>
  <c r="G986" i="1"/>
  <c r="E840" i="1"/>
  <c r="F840" i="1"/>
  <c r="I1245" i="1"/>
  <c r="I2097" i="1"/>
  <c r="I2154" i="1"/>
  <c r="G2733" i="1"/>
  <c r="AG2206" i="1"/>
  <c r="AF2206" i="1"/>
  <c r="I2680" i="1"/>
  <c r="I1965" i="1"/>
  <c r="F978" i="1"/>
  <c r="E978" i="1"/>
  <c r="I2701" i="1"/>
  <c r="G1504" i="1"/>
  <c r="G880" i="1"/>
  <c r="I1103" i="1"/>
  <c r="AF2718" i="1"/>
  <c r="AG2718" i="1"/>
  <c r="G2375" i="1"/>
  <c r="G1411" i="1"/>
  <c r="E2395" i="1"/>
  <c r="F2395" i="1"/>
  <c r="E2014" i="1"/>
  <c r="F2014" i="1"/>
  <c r="F1075" i="1"/>
  <c r="E1075" i="1"/>
  <c r="AJ1418" i="1"/>
  <c r="F1379" i="1"/>
  <c r="E1379" i="1"/>
  <c r="G1106" i="1"/>
  <c r="U954" i="1"/>
  <c r="W2142" i="1"/>
  <c r="I1332" i="1"/>
  <c r="AH2440" i="1"/>
  <c r="AH1742" i="1"/>
  <c r="AH2056" i="1"/>
  <c r="AH1822" i="1"/>
  <c r="AH1276" i="1"/>
  <c r="AH2605" i="1"/>
  <c r="AH1298" i="1"/>
  <c r="AF1166" i="1"/>
  <c r="AG1166" i="1"/>
  <c r="AJ2108" i="1"/>
  <c r="AH1351" i="1"/>
  <c r="AF2176" i="1"/>
  <c r="AG2176" i="1"/>
  <c r="AH1373" i="1"/>
  <c r="AG1589" i="1"/>
  <c r="AF1589" i="1"/>
  <c r="AF1349" i="1"/>
  <c r="AG1349" i="1"/>
  <c r="AH2452" i="1"/>
  <c r="AF2297" i="1"/>
  <c r="AG2297" i="1"/>
  <c r="AG770" i="1"/>
  <c r="AF770" i="1"/>
  <c r="AH2417" i="1"/>
  <c r="AH2733" i="1"/>
  <c r="AF2106" i="1"/>
  <c r="AG2106" i="1"/>
  <c r="I2444" i="1"/>
  <c r="G1157" i="1"/>
  <c r="I2309" i="1"/>
  <c r="E1052" i="1"/>
  <c r="F1052" i="1"/>
  <c r="G2403" i="1"/>
  <c r="I2568" i="1"/>
  <c r="I1088" i="1"/>
  <c r="AH1432" i="1"/>
  <c r="G2170" i="1"/>
  <c r="G1243" i="1"/>
  <c r="I2123" i="1"/>
  <c r="AH1919" i="1"/>
  <c r="F2318" i="1"/>
  <c r="E2318" i="1"/>
  <c r="E1176" i="1"/>
  <c r="F1176" i="1"/>
  <c r="F2271" i="1"/>
  <c r="E2271" i="1"/>
  <c r="I1394" i="1"/>
  <c r="I1975" i="1"/>
  <c r="I1910" i="1"/>
  <c r="E2722" i="1"/>
  <c r="F2722" i="1"/>
  <c r="I1985" i="1"/>
  <c r="G2659" i="1"/>
  <c r="E1224" i="1"/>
  <c r="F1224" i="1"/>
  <c r="E967" i="1"/>
  <c r="F967" i="1"/>
  <c r="AG762" i="1"/>
  <c r="AF762" i="1"/>
  <c r="G2612" i="1"/>
  <c r="AJ1278" i="1"/>
  <c r="AH2500" i="1"/>
  <c r="G2670" i="1"/>
  <c r="E1913" i="1"/>
  <c r="F1913" i="1"/>
  <c r="G2520" i="1"/>
  <c r="AG1743" i="1"/>
  <c r="AF1743" i="1"/>
  <c r="AH2221" i="1"/>
  <c r="AF819" i="1"/>
  <c r="AG819" i="1"/>
  <c r="AH1200" i="1"/>
  <c r="E1740" i="1"/>
  <c r="F1740" i="1"/>
  <c r="G777" i="1"/>
  <c r="I1747" i="1"/>
  <c r="F1645" i="1"/>
  <c r="E1645" i="1"/>
  <c r="E2678" i="1"/>
  <c r="F2678" i="1"/>
  <c r="AG2653" i="1"/>
  <c r="AF2653" i="1"/>
  <c r="F1947" i="1"/>
  <c r="E1947" i="1"/>
  <c r="G1226" i="1"/>
  <c r="I1582" i="1"/>
  <c r="I844" i="1"/>
  <c r="I2478" i="1"/>
  <c r="I2188" i="1"/>
  <c r="AJ1241" i="1"/>
  <c r="G1414" i="1"/>
  <c r="G1160" i="1"/>
  <c r="F2693" i="1"/>
  <c r="E2693" i="1"/>
  <c r="G1136" i="1"/>
  <c r="G2069" i="1"/>
  <c r="G2648" i="1"/>
  <c r="E1771" i="1"/>
  <c r="F1771" i="1"/>
  <c r="I1931" i="1"/>
  <c r="I2125" i="1"/>
  <c r="G1072" i="1"/>
  <c r="G1880" i="1"/>
  <c r="AH1622" i="1"/>
  <c r="I997" i="1"/>
  <c r="G1506" i="1"/>
  <c r="G2446" i="1"/>
  <c r="G1167" i="1"/>
  <c r="E1571" i="1"/>
  <c r="F1571" i="1"/>
  <c r="F2608" i="1"/>
  <c r="E2608" i="1"/>
  <c r="F1113" i="1"/>
  <c r="E1113" i="1"/>
  <c r="AF924" i="1"/>
  <c r="AG924" i="1"/>
  <c r="E2023" i="1"/>
  <c r="F2023" i="1"/>
  <c r="F1182" i="1"/>
  <c r="E1182" i="1"/>
  <c r="F1328" i="1"/>
  <c r="E1328" i="1"/>
  <c r="G1313" i="1"/>
  <c r="AF2332" i="1"/>
  <c r="AG2332" i="1"/>
  <c r="AJ1678" i="1"/>
  <c r="AJ799" i="1"/>
  <c r="G829" i="1"/>
  <c r="G1542" i="1"/>
  <c r="E1061" i="1"/>
  <c r="F1061" i="1"/>
  <c r="E2517" i="1"/>
  <c r="F2517" i="1"/>
  <c r="G1293" i="1"/>
  <c r="E2499" i="1"/>
  <c r="F2499" i="1"/>
  <c r="AF1065" i="1"/>
  <c r="AG1065" i="1"/>
  <c r="I815" i="1"/>
  <c r="G972" i="1"/>
  <c r="F2270" i="1"/>
  <c r="E2270" i="1"/>
  <c r="AJ1236" i="1"/>
  <c r="I1869" i="1"/>
  <c r="F1340" i="1"/>
  <c r="E1340" i="1"/>
  <c r="F2653" i="1"/>
  <c r="E2653" i="1"/>
  <c r="AH2642" i="1"/>
  <c r="I2477" i="1"/>
  <c r="G1628" i="1"/>
  <c r="I2113" i="1"/>
  <c r="AJ1529" i="1"/>
  <c r="I1331" i="1"/>
  <c r="I2661" i="1"/>
  <c r="G1283" i="1"/>
  <c r="AF2178" i="1"/>
  <c r="AG2178" i="1"/>
  <c r="F2614" i="1"/>
  <c r="E2614" i="1"/>
  <c r="AJ1824" i="1"/>
  <c r="E1799" i="1"/>
  <c r="F1799" i="1"/>
  <c r="AH2207" i="1"/>
  <c r="E2419" i="1"/>
  <c r="F2419" i="1"/>
  <c r="I1272" i="1"/>
  <c r="G2399" i="1"/>
  <c r="I2287" i="1"/>
  <c r="I787" i="1"/>
  <c r="F1819" i="1"/>
  <c r="E1819" i="1"/>
  <c r="I1525" i="1"/>
  <c r="I1836" i="1"/>
  <c r="AJ2618" i="1"/>
  <c r="F1202" i="1"/>
  <c r="E1202" i="1"/>
  <c r="G950" i="1"/>
  <c r="F2705" i="1"/>
  <c r="E2705" i="1"/>
  <c r="G1856" i="1"/>
  <c r="E2166" i="1"/>
  <c r="F2166" i="1"/>
  <c r="E1615" i="1"/>
  <c r="F1615" i="1"/>
  <c r="F1152" i="1"/>
  <c r="E1152" i="1"/>
  <c r="AJ1810" i="1"/>
  <c r="I2644" i="1"/>
  <c r="I998" i="1"/>
  <c r="G2514" i="1"/>
  <c r="F2479" i="1"/>
  <c r="E2479" i="1"/>
  <c r="G1559" i="1"/>
  <c r="F1954" i="1"/>
  <c r="E1954" i="1"/>
  <c r="I1596" i="1"/>
  <c r="E2388" i="1"/>
  <c r="F2388" i="1"/>
  <c r="F2250" i="1"/>
  <c r="E2250" i="1"/>
  <c r="I2076" i="1"/>
  <c r="F2369" i="1"/>
  <c r="E2369" i="1"/>
  <c r="I2334" i="1"/>
  <c r="G1200" i="1"/>
  <c r="I2117" i="1"/>
  <c r="G1334" i="1"/>
  <c r="AH1946" i="1"/>
  <c r="E2524" i="1"/>
  <c r="F2524" i="1"/>
  <c r="F1544" i="1"/>
  <c r="E1544" i="1"/>
  <c r="E1388" i="1"/>
  <c r="F1388" i="1"/>
  <c r="AF933" i="1"/>
  <c r="AG933" i="1"/>
  <c r="I782" i="1"/>
  <c r="I1303" i="1"/>
  <c r="G2059" i="1"/>
  <c r="AH2544" i="1"/>
  <c r="AG2163" i="1"/>
  <c r="AF2163" i="1"/>
  <c r="G2063" i="1"/>
  <c r="G2694" i="1"/>
  <c r="F2535" i="1"/>
  <c r="E2535" i="1"/>
  <c r="F1601" i="1"/>
  <c r="E1601" i="1"/>
  <c r="I778" i="1"/>
  <c r="F2092" i="1"/>
  <c r="E2092" i="1"/>
  <c r="I1595" i="1"/>
  <c r="I941" i="1"/>
  <c r="I2466" i="1"/>
  <c r="G2130" i="1"/>
  <c r="E2273" i="1"/>
  <c r="F2273" i="1"/>
  <c r="I2529" i="1"/>
  <c r="G1142" i="1"/>
  <c r="I2437" i="1"/>
  <c r="E2539" i="1"/>
  <c r="F2539" i="1"/>
  <c r="AH2722" i="1"/>
  <c r="I2235" i="1"/>
  <c r="F1137" i="1"/>
  <c r="E1137" i="1"/>
  <c r="F2265" i="1"/>
  <c r="E2265" i="1"/>
  <c r="G1685" i="1"/>
  <c r="G1597" i="1"/>
  <c r="I1125" i="1"/>
  <c r="G856" i="1"/>
  <c r="I827" i="1"/>
  <c r="G1893" i="1"/>
  <c r="I1879" i="1"/>
  <c r="I2665" i="1"/>
  <c r="AJ931" i="1"/>
  <c r="G2652" i="1"/>
  <c r="I2532" i="1"/>
  <c r="G2454" i="1"/>
  <c r="E2343" i="1"/>
  <c r="F2343" i="1"/>
  <c r="E2000" i="1"/>
  <c r="F2000" i="1"/>
  <c r="AH2131" i="1"/>
  <c r="AJ2497" i="1"/>
  <c r="G1626" i="1"/>
  <c r="I2196" i="1"/>
  <c r="I1646" i="1"/>
  <c r="F1732" i="1"/>
  <c r="E1732" i="1"/>
  <c r="I2441" i="1"/>
  <c r="AJ2275" i="1"/>
  <c r="AF1375" i="1"/>
  <c r="AG1375" i="1"/>
  <c r="AJ2302" i="1"/>
  <c r="AH2742" i="1"/>
  <c r="AH2323" i="1"/>
  <c r="AG1161" i="1"/>
  <c r="AF1161" i="1"/>
  <c r="AJ1545" i="1"/>
  <c r="AH1861" i="1"/>
  <c r="AJ2548" i="1"/>
  <c r="AH2540" i="1"/>
  <c r="AH1461" i="1"/>
  <c r="AH1625" i="1"/>
  <c r="AG778" i="1"/>
  <c r="AF778" i="1"/>
  <c r="F2580" i="1"/>
  <c r="E2580" i="1"/>
  <c r="I1192" i="1"/>
  <c r="E1757" i="1"/>
  <c r="F1757" i="1"/>
  <c r="AG2024" i="1"/>
  <c r="AF2024" i="1"/>
  <c r="G2696" i="1"/>
  <c r="G2434" i="1"/>
  <c r="F1381" i="1"/>
  <c r="E1381" i="1"/>
  <c r="F2642" i="1"/>
  <c r="E2642" i="1"/>
  <c r="F2180" i="1"/>
  <c r="E2180" i="1"/>
  <c r="E2245" i="1"/>
  <c r="F2245" i="1"/>
  <c r="G2060" i="1"/>
  <c r="AJ2457" i="1"/>
  <c r="G1997" i="1"/>
  <c r="I2572" i="1"/>
  <c r="G2440" i="1"/>
  <c r="G1663" i="1"/>
  <c r="G816" i="1"/>
  <c r="I2431" i="1"/>
  <c r="I1534" i="1"/>
  <c r="I1664" i="1"/>
  <c r="I826" i="1"/>
  <c r="E958" i="1"/>
  <c r="F958" i="1"/>
  <c r="G2686" i="1"/>
  <c r="AH1670" i="1"/>
  <c r="G1662" i="1"/>
  <c r="G2115" i="1"/>
  <c r="I2258" i="1"/>
  <c r="I1382" i="1"/>
  <c r="AG789" i="1"/>
  <c r="AF789" i="1"/>
  <c r="F2564" i="1"/>
  <c r="E2564" i="1"/>
  <c r="AJ2147" i="1"/>
  <c r="AG2251" i="1"/>
  <c r="AF2251" i="1"/>
  <c r="G2449" i="1"/>
  <c r="E2529" i="1"/>
  <c r="F2529" i="1"/>
  <c r="I1142" i="1"/>
  <c r="F2437" i="1"/>
  <c r="E2437" i="1"/>
  <c r="I2539" i="1"/>
  <c r="AJ791" i="1"/>
  <c r="I1017" i="1"/>
  <c r="F1164" i="1"/>
  <c r="E1164" i="1"/>
  <c r="F1420" i="1"/>
  <c r="E1420" i="1"/>
  <c r="F1685" i="1"/>
  <c r="E1685" i="1"/>
  <c r="F1597" i="1"/>
  <c r="E1597" i="1"/>
  <c r="E1125" i="1"/>
  <c r="F1125" i="1"/>
  <c r="F856" i="1"/>
  <c r="E856" i="1"/>
  <c r="F827" i="1"/>
  <c r="E827" i="1"/>
  <c r="I1893" i="1"/>
  <c r="G1879" i="1"/>
  <c r="F2665" i="1"/>
  <c r="E2665" i="1"/>
  <c r="AH931" i="1"/>
  <c r="I2652" i="1"/>
  <c r="E2532" i="1"/>
  <c r="F2532" i="1"/>
  <c r="F2454" i="1"/>
  <c r="E2454" i="1"/>
  <c r="G2343" i="1"/>
  <c r="I2000" i="1"/>
  <c r="AJ2131" i="1"/>
  <c r="AH2497" i="1"/>
  <c r="I1626" i="1"/>
  <c r="G2196" i="1"/>
  <c r="I2383" i="1"/>
  <c r="I1732" i="1"/>
  <c r="G2441" i="1"/>
  <c r="AH2275" i="1"/>
  <c r="AJ1375" i="1"/>
  <c r="AF2302" i="1"/>
  <c r="AG2302" i="1"/>
  <c r="AG2742" i="1"/>
  <c r="AF2742" i="1"/>
  <c r="AF2323" i="1"/>
  <c r="AG2323" i="1"/>
  <c r="AJ1161" i="1"/>
  <c r="AG1545" i="1"/>
  <c r="AF1545" i="1"/>
  <c r="AG1861" i="1"/>
  <c r="AF1861" i="1"/>
  <c r="AF2548" i="1"/>
  <c r="AG2548" i="1"/>
  <c r="AF2540" i="1"/>
  <c r="AG2540" i="1"/>
  <c r="AJ1461" i="1"/>
  <c r="AG1625" i="1"/>
  <c r="AF1625" i="1"/>
  <c r="AH778" i="1"/>
  <c r="G2580" i="1"/>
  <c r="E1192" i="1"/>
  <c r="F1192" i="1"/>
  <c r="I1757" i="1"/>
  <c r="AJ1605" i="1"/>
  <c r="G2350" i="1"/>
  <c r="E1406" i="1"/>
  <c r="F1406" i="1"/>
  <c r="I1854" i="1"/>
  <c r="G1572" i="1"/>
  <c r="G1839" i="1"/>
  <c r="I1230" i="1"/>
  <c r="G2688" i="1"/>
  <c r="AH2457" i="1"/>
  <c r="F1997" i="1"/>
  <c r="E1997" i="1"/>
  <c r="E2572" i="1"/>
  <c r="F2572" i="1"/>
  <c r="F2440" i="1"/>
  <c r="E2440" i="1"/>
  <c r="I1663" i="1"/>
  <c r="I816" i="1"/>
  <c r="E2431" i="1"/>
  <c r="F2431" i="1"/>
  <c r="F1534" i="1"/>
  <c r="E1534" i="1"/>
  <c r="F1664" i="1"/>
  <c r="E1664" i="1"/>
  <c r="G826" i="1"/>
  <c r="I958" i="1"/>
  <c r="I2686" i="1"/>
  <c r="AJ998" i="1"/>
  <c r="G1610" i="1"/>
  <c r="G2597" i="1"/>
  <c r="I2086" i="1"/>
  <c r="G1382" i="1"/>
  <c r="AG2147" i="1"/>
  <c r="AF2147" i="1"/>
  <c r="I1551" i="1"/>
  <c r="AJ2251" i="1"/>
  <c r="AH791" i="1"/>
  <c r="F1017" i="1"/>
  <c r="E1017" i="1"/>
  <c r="I1164" i="1"/>
  <c r="I1420" i="1"/>
  <c r="AJ2096" i="1"/>
  <c r="I2604" i="1"/>
  <c r="G1304" i="1"/>
  <c r="G2386" i="1"/>
  <c r="G827" i="1"/>
  <c r="E1893" i="1"/>
  <c r="F1893" i="1"/>
  <c r="E1879" i="1"/>
  <c r="F1879" i="1"/>
  <c r="G2665" i="1"/>
  <c r="AG931" i="1"/>
  <c r="AF931" i="1"/>
  <c r="E2652" i="1"/>
  <c r="F2652" i="1"/>
  <c r="G2532" i="1"/>
  <c r="I2454" i="1"/>
  <c r="F2380" i="1"/>
  <c r="E2380" i="1"/>
  <c r="E788" i="1"/>
  <c r="F788" i="1"/>
  <c r="AG2131" i="1"/>
  <c r="AF2131" i="1"/>
  <c r="AG2497" i="1"/>
  <c r="AF2497" i="1"/>
  <c r="F1626" i="1"/>
  <c r="E1626" i="1"/>
  <c r="F2196" i="1"/>
  <c r="E2196" i="1"/>
  <c r="F2383" i="1"/>
  <c r="E2383" i="1"/>
  <c r="F2441" i="1"/>
  <c r="E2441" i="1"/>
  <c r="AG1507" i="1"/>
  <c r="AF1507" i="1"/>
  <c r="AG1537" i="1"/>
  <c r="AF1537" i="1"/>
  <c r="AJ2089" i="1"/>
  <c r="AJ2758" i="1"/>
  <c r="AJ953" i="1"/>
  <c r="AJ2123" i="1"/>
  <c r="AJ1254" i="1"/>
  <c r="AH2429" i="1"/>
  <c r="AJ2013" i="1"/>
  <c r="AH2270" i="1"/>
  <c r="AF1706" i="1"/>
  <c r="AG1706" i="1"/>
  <c r="AH1359" i="1"/>
  <c r="AH1504" i="1"/>
  <c r="AH2274" i="1"/>
  <c r="G2391" i="1"/>
  <c r="I1118" i="1"/>
  <c r="G1065" i="1"/>
  <c r="AH1605" i="1"/>
  <c r="I2350" i="1"/>
  <c r="I1406" i="1"/>
  <c r="G1854" i="1"/>
  <c r="I1572" i="1"/>
  <c r="I1839" i="1"/>
  <c r="G1230" i="1"/>
  <c r="I2688" i="1"/>
  <c r="AJ2757" i="1"/>
  <c r="I1916" i="1"/>
  <c r="I2025" i="1"/>
  <c r="I1656" i="1"/>
  <c r="E1663" i="1"/>
  <c r="F1663" i="1"/>
  <c r="F816" i="1"/>
  <c r="E816" i="1"/>
  <c r="G2431" i="1"/>
  <c r="G1534" i="1"/>
  <c r="G1664" i="1"/>
  <c r="F826" i="1"/>
  <c r="E826" i="1"/>
  <c r="G958" i="1"/>
  <c r="F2686" i="1"/>
  <c r="E2686" i="1"/>
  <c r="AH998" i="1"/>
  <c r="I1610" i="1"/>
  <c r="I2597" i="1"/>
  <c r="G2086" i="1"/>
  <c r="E1382" i="1"/>
  <c r="F1382" i="1"/>
  <c r="AH2147" i="1"/>
  <c r="F1551" i="1"/>
  <c r="E1551" i="1"/>
  <c r="G2022" i="1"/>
  <c r="AH2251" i="1"/>
  <c r="AF791" i="1"/>
  <c r="AG791" i="1"/>
  <c r="G1017" i="1"/>
  <c r="G1164" i="1"/>
  <c r="G1420" i="1"/>
  <c r="AG2096" i="1"/>
  <c r="AF2096" i="1"/>
  <c r="G2604" i="1"/>
  <c r="I1304" i="1"/>
  <c r="I2386" i="1"/>
  <c r="AJ1506" i="1"/>
  <c r="I1456" i="1"/>
  <c r="G2355" i="1"/>
  <c r="I1264" i="1"/>
  <c r="G2038" i="1"/>
  <c r="G1408" i="1"/>
  <c r="F1788" i="1"/>
  <c r="E1788" i="1"/>
  <c r="G2698" i="1"/>
  <c r="G2380" i="1"/>
  <c r="I788" i="1"/>
  <c r="I2547" i="1"/>
  <c r="AJ1685" i="1"/>
  <c r="G2383" i="1"/>
  <c r="F1008" i="1"/>
  <c r="E1008" i="1"/>
  <c r="AH1507" i="1"/>
  <c r="AH1537" i="1"/>
  <c r="AH2089" i="1"/>
  <c r="AH2758" i="1"/>
  <c r="AH953" i="1"/>
  <c r="AG2123" i="1"/>
  <c r="AF2123" i="1"/>
  <c r="AH1254" i="1"/>
  <c r="AJ2429" i="1"/>
  <c r="AH2013" i="1"/>
  <c r="AJ2270" i="1"/>
  <c r="AJ1706" i="1"/>
  <c r="AJ1359" i="1"/>
  <c r="AJ1504" i="1"/>
  <c r="AJ2274" i="1"/>
  <c r="F2391" i="1"/>
  <c r="E2391" i="1"/>
  <c r="F1118" i="1"/>
  <c r="E1118" i="1"/>
  <c r="I1065" i="1"/>
  <c r="AF1605" i="1"/>
  <c r="AG1605" i="1"/>
  <c r="E2350" i="1"/>
  <c r="F2350" i="1"/>
  <c r="G1406" i="1"/>
  <c r="F1854" i="1"/>
  <c r="E1854" i="1"/>
  <c r="F1572" i="1"/>
  <c r="E1572" i="1"/>
  <c r="F1839" i="1"/>
  <c r="E1839" i="1"/>
  <c r="E1230" i="1"/>
  <c r="F1230" i="1"/>
  <c r="E2688" i="1"/>
  <c r="F2688" i="1"/>
  <c r="AH2757" i="1"/>
  <c r="G1916" i="1"/>
  <c r="F2025" i="1"/>
  <c r="E2025" i="1"/>
  <c r="G1656" i="1"/>
  <c r="AJ1719" i="1"/>
  <c r="G2543" i="1"/>
  <c r="I2563" i="1"/>
  <c r="I1117" i="1"/>
  <c r="AJ1455" i="1"/>
  <c r="I1378" i="1"/>
  <c r="I1640" i="1"/>
  <c r="I2028" i="1"/>
  <c r="AF998" i="1"/>
  <c r="AG998" i="1"/>
  <c r="E1610" i="1"/>
  <c r="F1610" i="1"/>
  <c r="E2597" i="1"/>
  <c r="F2597" i="1"/>
  <c r="E2086" i="1"/>
  <c r="F2086" i="1"/>
  <c r="AG2727" i="1"/>
  <c r="AF2727" i="1"/>
  <c r="G2192" i="1"/>
  <c r="AJ1666" i="1"/>
  <c r="AH1744" i="1"/>
  <c r="G1551" i="1"/>
  <c r="F2022" i="1"/>
  <c r="E2022" i="1"/>
  <c r="G2230" i="1"/>
  <c r="F2071" i="1"/>
  <c r="E2071" i="1"/>
  <c r="AG1982" i="1"/>
  <c r="AF1982" i="1"/>
  <c r="E1557" i="1"/>
  <c r="F1557" i="1"/>
  <c r="G1969" i="1"/>
  <c r="F1804" i="1"/>
  <c r="E1804" i="1"/>
  <c r="G1246" i="1"/>
  <c r="G928" i="1"/>
  <c r="I1694" i="1"/>
  <c r="F1850" i="1"/>
  <c r="E1850" i="1"/>
  <c r="AJ2499" i="1"/>
  <c r="I1412" i="1"/>
  <c r="I1003" i="1"/>
  <c r="G2095" i="1"/>
  <c r="AG1506" i="1"/>
  <c r="AF1506" i="1"/>
  <c r="E1456" i="1"/>
  <c r="F1456" i="1"/>
  <c r="I2355" i="1"/>
  <c r="E1264" i="1"/>
  <c r="F1264" i="1"/>
  <c r="I2038" i="1"/>
  <c r="I1408" i="1"/>
  <c r="G1788" i="1"/>
  <c r="F2698" i="1"/>
  <c r="E2698" i="1"/>
  <c r="AJ2091" i="1"/>
  <c r="I1322" i="1"/>
  <c r="AJ1491" i="1"/>
  <c r="I1395" i="1"/>
  <c r="G2547" i="1"/>
  <c r="AH1685" i="1"/>
  <c r="I1008" i="1"/>
  <c r="AG2455" i="1"/>
  <c r="AF2455" i="1"/>
  <c r="AF1944" i="1"/>
  <c r="AG1944" i="1"/>
  <c r="AH1071" i="1"/>
  <c r="AJ1406" i="1"/>
  <c r="AF2370" i="1"/>
  <c r="AG2370" i="1"/>
  <c r="AJ1573" i="1"/>
  <c r="AJ1479" i="1"/>
  <c r="AJ1300" i="1"/>
  <c r="AJ1077" i="1"/>
  <c r="AF1563" i="1"/>
  <c r="AG1563" i="1"/>
  <c r="AJ1408" i="1"/>
  <c r="AH2744" i="1"/>
  <c r="AJ1119" i="1"/>
  <c r="E774" i="1"/>
  <c r="F774" i="1"/>
  <c r="I948" i="1"/>
  <c r="G1383" i="1"/>
  <c r="G1227" i="1"/>
  <c r="AH2100" i="1"/>
  <c r="I2274" i="1"/>
  <c r="F1180" i="1"/>
  <c r="E1180" i="1"/>
  <c r="F1986" i="1"/>
  <c r="E1986" i="1"/>
  <c r="AJ1815" i="1"/>
  <c r="G1581" i="1"/>
  <c r="E1576" i="1"/>
  <c r="F1576" i="1"/>
  <c r="I1637" i="1"/>
  <c r="I2681" i="1"/>
  <c r="G2277" i="1"/>
  <c r="I1453" i="1"/>
  <c r="I1644" i="1"/>
  <c r="AH1719" i="1"/>
  <c r="E2543" i="1"/>
  <c r="F2543" i="1"/>
  <c r="G2563" i="1"/>
  <c r="E1117" i="1"/>
  <c r="F1117" i="1"/>
  <c r="AF1455" i="1"/>
  <c r="AG1455" i="1"/>
  <c r="F1378" i="1"/>
  <c r="E1378" i="1"/>
  <c r="G1640" i="1"/>
  <c r="F2028" i="1"/>
  <c r="E2028" i="1"/>
  <c r="G2743" i="1"/>
  <c r="F2352" i="1"/>
  <c r="E2352" i="1"/>
  <c r="G1580" i="1"/>
  <c r="F828" i="1"/>
  <c r="E828" i="1"/>
  <c r="AH2727" i="1"/>
  <c r="F2192" i="1"/>
  <c r="E2192" i="1"/>
  <c r="I943" i="1"/>
  <c r="AH1666" i="1"/>
  <c r="AG1744" i="1"/>
  <c r="AF1744" i="1"/>
  <c r="F1702" i="1"/>
  <c r="E1702" i="1"/>
  <c r="I2230" i="1"/>
  <c r="G2071" i="1"/>
  <c r="AH2499" i="1"/>
  <c r="F1412" i="1"/>
  <c r="E1412" i="1"/>
  <c r="G1003" i="1"/>
  <c r="E2095" i="1"/>
  <c r="F2095" i="1"/>
  <c r="AJ1599" i="1"/>
  <c r="I1873" i="1"/>
  <c r="I1853" i="1"/>
  <c r="I1183" i="1"/>
  <c r="I832" i="1"/>
  <c r="I2138" i="1"/>
  <c r="I1726" i="1"/>
  <c r="I2145" i="1"/>
  <c r="AH2091" i="1"/>
  <c r="G1322" i="1"/>
  <c r="AG1491" i="1"/>
  <c r="AF1491" i="1"/>
  <c r="G1395" i="1"/>
  <c r="AJ1396" i="1"/>
  <c r="AJ2626" i="1"/>
  <c r="I859" i="1"/>
  <c r="AH2455" i="1"/>
  <c r="AH1944" i="1"/>
  <c r="AF1071" i="1"/>
  <c r="AG1071" i="1"/>
  <c r="AH1406" i="1"/>
  <c r="AH2370" i="1"/>
  <c r="AH1573" i="1"/>
  <c r="AH1479" i="1"/>
  <c r="AH1300" i="1"/>
  <c r="AH1077" i="1"/>
  <c r="AH1563" i="1"/>
  <c r="AH1408" i="1"/>
  <c r="AF2744" i="1"/>
  <c r="AG2744" i="1"/>
  <c r="AH1119" i="1"/>
  <c r="I774" i="1"/>
  <c r="G948" i="1"/>
  <c r="I1383" i="1"/>
  <c r="I1227" i="1"/>
  <c r="AF2100" i="1"/>
  <c r="AG2100" i="1"/>
  <c r="G2274" i="1"/>
  <c r="G1180" i="1"/>
  <c r="I1986" i="1"/>
  <c r="AH1815" i="1"/>
  <c r="E1581" i="1"/>
  <c r="F1581" i="1"/>
  <c r="I1576" i="1"/>
  <c r="G1637" i="1"/>
  <c r="G2681" i="1"/>
  <c r="I2277" i="1"/>
  <c r="G1453" i="1"/>
  <c r="E1644" i="1"/>
  <c r="F1644" i="1"/>
  <c r="AF2683" i="1"/>
  <c r="AG2683" i="1"/>
  <c r="G1898" i="1"/>
  <c r="G2617" i="1"/>
  <c r="F1005" i="1"/>
  <c r="E1005" i="1"/>
  <c r="AF2743" i="1"/>
  <c r="AG2743" i="1"/>
  <c r="G2061" i="1"/>
  <c r="I2043" i="1"/>
  <c r="I2735" i="1"/>
  <c r="F2743" i="1"/>
  <c r="E2743" i="1"/>
  <c r="G2352" i="1"/>
  <c r="F1580" i="1"/>
  <c r="E1580" i="1"/>
  <c r="G828" i="1"/>
  <c r="I1585" i="1"/>
  <c r="I1953" i="1"/>
  <c r="G943" i="1"/>
  <c r="AG1047" i="1"/>
  <c r="AF1047" i="1"/>
  <c r="G1564" i="1"/>
  <c r="G1702" i="1"/>
  <c r="E2143" i="1"/>
  <c r="F2143" i="1"/>
  <c r="AG1374" i="1"/>
  <c r="AF1374" i="1"/>
  <c r="E1212" i="1"/>
  <c r="F1212" i="1"/>
  <c r="I2363" i="1"/>
  <c r="G2325" i="1"/>
  <c r="AJ2592" i="1"/>
  <c r="G1028" i="1"/>
  <c r="G1794" i="1"/>
  <c r="E1835" i="1"/>
  <c r="F1835" i="1"/>
  <c r="G789" i="1"/>
  <c r="G891" i="1"/>
  <c r="I1868" i="1"/>
  <c r="I975" i="1"/>
  <c r="AF2499" i="1"/>
  <c r="AG2499" i="1"/>
  <c r="G1412" i="1"/>
  <c r="E1003" i="1"/>
  <c r="F1003" i="1"/>
  <c r="I2095" i="1"/>
  <c r="AG1599" i="1"/>
  <c r="AF1599" i="1"/>
  <c r="G1873" i="1"/>
  <c r="F1853" i="1"/>
  <c r="E1853" i="1"/>
  <c r="G1183" i="1"/>
  <c r="G832" i="1"/>
  <c r="F2138" i="1"/>
  <c r="E2138" i="1"/>
  <c r="G1726" i="1"/>
  <c r="F2145" i="1"/>
  <c r="E2145" i="1"/>
  <c r="AG2091" i="1"/>
  <c r="AF2091" i="1"/>
  <c r="E1322" i="1"/>
  <c r="F1322" i="1"/>
  <c r="AH1491" i="1"/>
  <c r="E1395" i="1"/>
  <c r="F1395" i="1"/>
  <c r="AG1396" i="1"/>
  <c r="AF1396" i="1"/>
  <c r="AF2626" i="1"/>
  <c r="AG2626" i="1"/>
  <c r="E859" i="1"/>
  <c r="F859" i="1"/>
  <c r="I1094" i="1"/>
  <c r="AJ2455" i="1"/>
  <c r="AJ1944" i="1"/>
  <c r="AJ1071" i="1"/>
  <c r="AG1406" i="1"/>
  <c r="AF1406" i="1"/>
  <c r="AJ2370" i="1"/>
  <c r="AF1573" i="1"/>
  <c r="AG1573" i="1"/>
  <c r="AF1479" i="1"/>
  <c r="AG1479" i="1"/>
  <c r="AF1300" i="1"/>
  <c r="AG1300" i="1"/>
  <c r="AF1077" i="1"/>
  <c r="AG1077" i="1"/>
  <c r="AJ1563" i="1"/>
  <c r="AG1408" i="1"/>
  <c r="AF1408" i="1"/>
  <c r="AJ2744" i="1"/>
  <c r="AF1119" i="1"/>
  <c r="AG1119" i="1"/>
  <c r="G774" i="1"/>
  <c r="E948" i="1"/>
  <c r="F948" i="1"/>
  <c r="E1383" i="1"/>
  <c r="F1383" i="1"/>
  <c r="F1227" i="1"/>
  <c r="E1227" i="1"/>
  <c r="F2507" i="1"/>
  <c r="E2507" i="1"/>
  <c r="I2557" i="1"/>
  <c r="E1729" i="1"/>
  <c r="F1729" i="1"/>
  <c r="I1553" i="1"/>
  <c r="AG2365" i="1"/>
  <c r="AF2365" i="1"/>
  <c r="F2414" i="1"/>
  <c r="E2414" i="1"/>
  <c r="I905" i="1"/>
  <c r="I2169" i="1"/>
  <c r="E2681" i="1"/>
  <c r="F2681" i="1"/>
  <c r="E2277" i="1"/>
  <c r="F2277" i="1"/>
  <c r="F1453" i="1"/>
  <c r="E1453" i="1"/>
  <c r="G1644" i="1"/>
  <c r="AH2683" i="1"/>
  <c r="F1898" i="1"/>
  <c r="E1898" i="1"/>
  <c r="I2617" i="1"/>
  <c r="G1005" i="1"/>
  <c r="AH2743" i="1"/>
  <c r="I2061" i="1"/>
  <c r="G2043" i="1"/>
  <c r="G2735" i="1"/>
  <c r="E1299" i="1"/>
  <c r="F1299" i="1"/>
  <c r="I1485" i="1"/>
  <c r="G1895" i="1"/>
  <c r="F1472" i="1"/>
  <c r="E1472" i="1"/>
  <c r="E1585" i="1"/>
  <c r="F1585" i="1"/>
  <c r="E1953" i="1"/>
  <c r="F1953" i="1"/>
  <c r="I2358" i="1"/>
  <c r="U1545" i="1"/>
  <c r="AH1047" i="1"/>
  <c r="I1564" i="1"/>
  <c r="I2695" i="1"/>
  <c r="I2143" i="1"/>
  <c r="G2479" i="1"/>
  <c r="I1559" i="1"/>
  <c r="I1954" i="1"/>
  <c r="G1596" i="1"/>
  <c r="G2388" i="1"/>
  <c r="G2250" i="1"/>
  <c r="E2076" i="1"/>
  <c r="F2076" i="1"/>
  <c r="I2369" i="1"/>
  <c r="G881" i="1"/>
  <c r="G2202" i="1"/>
  <c r="F2033" i="1"/>
  <c r="E2033" i="1"/>
  <c r="I1132" i="1"/>
  <c r="AJ1946" i="1"/>
  <c r="I2524" i="1"/>
  <c r="I1544" i="1"/>
  <c r="G1388" i="1"/>
  <c r="AJ933" i="1"/>
  <c r="E782" i="1"/>
  <c r="F782" i="1"/>
  <c r="G1303" i="1"/>
  <c r="I2059" i="1"/>
  <c r="AF2544" i="1"/>
  <c r="AG2544" i="1"/>
  <c r="F1049" i="1"/>
  <c r="E1049" i="1"/>
  <c r="E1970" i="1"/>
  <c r="F1970" i="1"/>
  <c r="G1390" i="1"/>
  <c r="I1214" i="1"/>
  <c r="AJ1277" i="1"/>
  <c r="E2005" i="1"/>
  <c r="F2005" i="1"/>
  <c r="E2253" i="1"/>
  <c r="F2253" i="1"/>
  <c r="G1070" i="1"/>
  <c r="G817" i="1"/>
  <c r="I2128" i="1"/>
  <c r="I915" i="1"/>
  <c r="I1753" i="1"/>
  <c r="AH2592" i="1"/>
  <c r="F1028" i="1"/>
  <c r="E1028" i="1"/>
  <c r="E1794" i="1"/>
  <c r="F1794" i="1"/>
  <c r="G1835" i="1"/>
  <c r="I789" i="1"/>
  <c r="I891" i="1"/>
  <c r="G1868" i="1"/>
  <c r="G975" i="1"/>
  <c r="I1216" i="1"/>
  <c r="I1608" i="1"/>
  <c r="I2509" i="1"/>
  <c r="I1500" i="1"/>
  <c r="AH1599" i="1"/>
  <c r="E1873" i="1"/>
  <c r="F1873" i="1"/>
  <c r="G1853" i="1"/>
  <c r="E1183" i="1"/>
  <c r="F1183" i="1"/>
  <c r="E832" i="1"/>
  <c r="F832" i="1"/>
  <c r="G2138" i="1"/>
  <c r="E1726" i="1"/>
  <c r="F1726" i="1"/>
  <c r="G2145" i="1"/>
  <c r="I1823" i="1"/>
  <c r="I1062" i="1"/>
  <c r="G2379" i="1"/>
  <c r="G1710" i="1"/>
  <c r="AH1396" i="1"/>
  <c r="AH2626" i="1"/>
  <c r="G859" i="1"/>
  <c r="I2462" i="1"/>
  <c r="G1094" i="1"/>
  <c r="AG1458" i="1"/>
  <c r="AF1458" i="1"/>
  <c r="AH2732" i="1"/>
  <c r="AG2149" i="1"/>
  <c r="AF2149" i="1"/>
  <c r="AJ1192" i="1"/>
  <c r="AH1930" i="1"/>
  <c r="AG1950" i="1"/>
  <c r="AF1950" i="1"/>
  <c r="AJ1702" i="1"/>
  <c r="AJ1751" i="1"/>
  <c r="AJ846" i="1"/>
  <c r="AJ1361" i="1"/>
  <c r="AJ2105" i="1"/>
  <c r="AH1834" i="1"/>
  <c r="AH1438" i="1"/>
  <c r="AJ2009" i="1"/>
  <c r="I1012" i="1"/>
  <c r="I771" i="1"/>
  <c r="I1589" i="1"/>
  <c r="G2507" i="1"/>
  <c r="G2557" i="1"/>
  <c r="G1729" i="1"/>
  <c r="G1553" i="1"/>
  <c r="AH2365" i="1"/>
  <c r="G2414" i="1"/>
  <c r="G905" i="1"/>
  <c r="F2169" i="1"/>
  <c r="E2169" i="1"/>
  <c r="I887" i="1"/>
  <c r="G831" i="1"/>
  <c r="G897" i="1"/>
  <c r="G1397" i="1"/>
  <c r="AJ2683" i="1"/>
  <c r="I1898" i="1"/>
  <c r="F2617" i="1"/>
  <c r="E2617" i="1"/>
  <c r="I1005" i="1"/>
  <c r="AJ2743" i="1"/>
  <c r="E2061" i="1"/>
  <c r="F2061" i="1"/>
  <c r="F2043" i="1"/>
  <c r="E2043" i="1"/>
  <c r="F2735" i="1"/>
  <c r="E2735" i="1"/>
  <c r="G1299" i="1"/>
  <c r="G1485" i="1"/>
  <c r="E1895" i="1"/>
  <c r="F1895" i="1"/>
  <c r="G1472" i="1"/>
  <c r="G1585" i="1"/>
  <c r="G1953" i="1"/>
  <c r="F2358" i="1"/>
  <c r="E2358" i="1"/>
  <c r="W1545" i="1"/>
  <c r="AJ1047" i="1"/>
  <c r="F1564" i="1"/>
  <c r="E1564" i="1"/>
  <c r="E2695" i="1"/>
  <c r="F2695" i="1"/>
  <c r="I1273" i="1"/>
  <c r="G2143" i="1"/>
  <c r="I761" i="1"/>
  <c r="I2289" i="1"/>
  <c r="I2191" i="1"/>
  <c r="I1300" i="1"/>
  <c r="I817" i="1"/>
  <c r="E2128" i="1"/>
  <c r="F2128" i="1"/>
  <c r="G915" i="1"/>
  <c r="G1753" i="1"/>
  <c r="AG2290" i="1"/>
  <c r="AF2290" i="1"/>
  <c r="G1080" i="1"/>
  <c r="G2111" i="1"/>
  <c r="G1592" i="1"/>
  <c r="E789" i="1"/>
  <c r="F789" i="1"/>
  <c r="F891" i="1"/>
  <c r="E891" i="1"/>
  <c r="F1868" i="1"/>
  <c r="E1868" i="1"/>
  <c r="E975" i="1"/>
  <c r="F975" i="1"/>
  <c r="G1216" i="1"/>
  <c r="E1608" i="1"/>
  <c r="F1608" i="1"/>
  <c r="G2509" i="1"/>
  <c r="G1500" i="1"/>
  <c r="G2720" i="1"/>
  <c r="F2620" i="1"/>
  <c r="E2620" i="1"/>
  <c r="G1119" i="1"/>
  <c r="I1841" i="1"/>
  <c r="AJ2367" i="1"/>
  <c r="G1643" i="1"/>
  <c r="I2542" i="1"/>
  <c r="I1144" i="1"/>
  <c r="G1823" i="1"/>
  <c r="E1062" i="1"/>
  <c r="F1062" i="1"/>
  <c r="I2379" i="1"/>
  <c r="F1710" i="1"/>
  <c r="E1710" i="1"/>
  <c r="AJ1708" i="1"/>
  <c r="AH1046" i="1"/>
  <c r="G2462" i="1"/>
  <c r="E1094" i="1"/>
  <c r="F1094" i="1"/>
  <c r="I1282" i="1"/>
  <c r="AJ1458" i="1"/>
  <c r="AJ2732" i="1"/>
  <c r="AH2149" i="1"/>
  <c r="AF1192" i="1"/>
  <c r="AG1192" i="1"/>
  <c r="AJ1930" i="1"/>
  <c r="AJ1950" i="1"/>
  <c r="AG1702" i="1"/>
  <c r="AF1702" i="1"/>
  <c r="AH1751" i="1"/>
  <c r="AF846" i="1"/>
  <c r="AG846" i="1"/>
  <c r="AH1361" i="1"/>
  <c r="AF2105" i="1"/>
  <c r="AG2105" i="1"/>
  <c r="AJ1834" i="1"/>
  <c r="AG1438" i="1"/>
  <c r="AF1438" i="1"/>
  <c r="AF2009" i="1"/>
  <c r="AG2009" i="1"/>
  <c r="G1012" i="1"/>
  <c r="G771" i="1"/>
  <c r="G1589" i="1"/>
  <c r="I2507" i="1"/>
  <c r="F2557" i="1"/>
  <c r="E2557" i="1"/>
  <c r="I1729" i="1"/>
  <c r="E1553" i="1"/>
  <c r="F1553" i="1"/>
  <c r="AJ2365" i="1"/>
  <c r="I2414" i="1"/>
  <c r="E905" i="1"/>
  <c r="F905" i="1"/>
  <c r="G2169" i="1"/>
  <c r="G887" i="1"/>
  <c r="F831" i="1"/>
  <c r="E831" i="1"/>
  <c r="I897" i="1"/>
  <c r="I1397" i="1"/>
  <c r="G1624" i="1"/>
  <c r="G1324" i="1"/>
  <c r="F2131" i="1"/>
  <c r="E2131" i="1"/>
  <c r="I812" i="1"/>
  <c r="I2120" i="1"/>
  <c r="E898" i="1"/>
  <c r="F898" i="1"/>
  <c r="I2717" i="1"/>
  <c r="G2267" i="1"/>
  <c r="I1299" i="1"/>
  <c r="E1485" i="1"/>
  <c r="F1485" i="1"/>
  <c r="I1895" i="1"/>
  <c r="I1472" i="1"/>
  <c r="I2010" i="1"/>
  <c r="G2358" i="1"/>
  <c r="T1545" i="1"/>
  <c r="S1545" i="1"/>
  <c r="AJ1918" i="1"/>
  <c r="G2695" i="1"/>
  <c r="G1273" i="1"/>
  <c r="E817" i="1"/>
  <c r="F817" i="1"/>
  <c r="G2128" i="1"/>
  <c r="F915" i="1"/>
  <c r="E915" i="1"/>
  <c r="F1753" i="1"/>
  <c r="E1753" i="1"/>
  <c r="AH2290" i="1"/>
  <c r="I1080" i="1"/>
  <c r="I2111" i="1"/>
  <c r="I1592" i="1"/>
  <c r="AG2722" i="1"/>
  <c r="AF2722" i="1"/>
  <c r="F2235" i="1"/>
  <c r="E2235" i="1"/>
  <c r="I1137" i="1"/>
  <c r="G2265" i="1"/>
  <c r="F1216" i="1"/>
  <c r="E1216" i="1"/>
  <c r="G1608" i="1"/>
  <c r="E2509" i="1"/>
  <c r="F2509" i="1"/>
  <c r="F1500" i="1"/>
  <c r="E1500" i="1"/>
  <c r="I2720" i="1"/>
  <c r="G2620" i="1"/>
  <c r="I1119" i="1"/>
  <c r="E1841" i="1"/>
  <c r="F1841" i="1"/>
  <c r="AH2367" i="1"/>
  <c r="F1643" i="1"/>
  <c r="E1643" i="1"/>
  <c r="G2542" i="1"/>
  <c r="E1144" i="1"/>
  <c r="F1144" i="1"/>
  <c r="E1823" i="1"/>
  <c r="F1823" i="1"/>
  <c r="G1062" i="1"/>
  <c r="E2379" i="1"/>
  <c r="F2379" i="1"/>
  <c r="I1710" i="1"/>
  <c r="AF1708" i="1"/>
  <c r="AG1708" i="1"/>
  <c r="AG1046" i="1"/>
  <c r="AF1046" i="1"/>
  <c r="F2462" i="1"/>
  <c r="E2462" i="1"/>
  <c r="F1646" i="1"/>
  <c r="E1646" i="1"/>
  <c r="G1282" i="1"/>
  <c r="AH1458" i="1"/>
  <c r="AG2732" i="1"/>
  <c r="AF2732" i="1"/>
  <c r="AJ2149" i="1"/>
  <c r="AH1192" i="1"/>
  <c r="AG1930" i="1"/>
  <c r="AF1930" i="1"/>
  <c r="AH1950" i="1"/>
  <c r="AH1702" i="1"/>
  <c r="AF1751" i="1"/>
  <c r="AG1751" i="1"/>
  <c r="AH846" i="1"/>
  <c r="AF1361" i="1"/>
  <c r="AG1361" i="1"/>
  <c r="AH2105" i="1"/>
  <c r="AF1834" i="1"/>
  <c r="AG1834" i="1"/>
  <c r="AJ1438" i="1"/>
  <c r="AH2009" i="1"/>
  <c r="F1012" i="1"/>
  <c r="E1012" i="1"/>
  <c r="F771" i="1"/>
  <c r="E771" i="1"/>
  <c r="E1589" i="1"/>
  <c r="F1589" i="1"/>
  <c r="AJ2024" i="1"/>
  <c r="I2696" i="1"/>
  <c r="F2434" i="1"/>
  <c r="E2434" i="1"/>
  <c r="G1381" i="1"/>
  <c r="I2642" i="1"/>
  <c r="I2180" i="1"/>
  <c r="G2245" i="1"/>
  <c r="F2060" i="1"/>
  <c r="E2060" i="1"/>
  <c r="E887" i="1"/>
  <c r="F887" i="1"/>
  <c r="I831" i="1"/>
  <c r="E897" i="1"/>
  <c r="F897" i="1"/>
  <c r="F1397" i="1"/>
  <c r="E1397" i="1"/>
  <c r="E1624" i="1"/>
  <c r="F1624" i="1"/>
  <c r="I1324" i="1"/>
  <c r="G2131" i="1"/>
  <c r="G812" i="1"/>
  <c r="G2120" i="1"/>
  <c r="G898" i="1"/>
  <c r="F2717" i="1"/>
  <c r="E2717" i="1"/>
  <c r="F2267" i="1"/>
  <c r="E2267" i="1"/>
  <c r="AG1670" i="1"/>
  <c r="AF1670" i="1"/>
  <c r="F1662" i="1"/>
  <c r="E1662" i="1"/>
  <c r="I2115" i="1"/>
  <c r="G2258" i="1"/>
  <c r="G2010" i="1"/>
  <c r="AJ789" i="1"/>
  <c r="G2564" i="1"/>
  <c r="AH1918" i="1"/>
  <c r="E1273" i="1"/>
  <c r="F1273" i="1"/>
  <c r="I2449" i="1"/>
  <c r="AH1783" i="1"/>
  <c r="F2017" i="1"/>
  <c r="E2017" i="1"/>
  <c r="F1265" i="1"/>
  <c r="E1265" i="1"/>
  <c r="F1488" i="1"/>
  <c r="E1488" i="1"/>
  <c r="I2305" i="1"/>
  <c r="AF2346" i="1"/>
  <c r="AG2346" i="1"/>
  <c r="G2619" i="1"/>
  <c r="I1817" i="1"/>
  <c r="G786" i="1"/>
  <c r="G2429" i="1"/>
  <c r="I2135" i="1"/>
  <c r="I2018" i="1"/>
  <c r="I1484" i="1"/>
  <c r="AF2642" i="1"/>
  <c r="AG2642" i="1"/>
  <c r="F2477" i="1"/>
  <c r="E2477" i="1"/>
  <c r="I1628" i="1"/>
  <c r="G2113" i="1"/>
  <c r="AH1529" i="1"/>
  <c r="E1331" i="1"/>
  <c r="F1331" i="1"/>
  <c r="G2661" i="1"/>
  <c r="E1283" i="1"/>
  <c r="F1283" i="1"/>
  <c r="I830" i="1"/>
  <c r="I1752" i="1"/>
  <c r="AJ1496" i="1"/>
  <c r="I1163" i="1"/>
  <c r="G1407" i="1"/>
  <c r="G2419" i="1"/>
  <c r="F1272" i="1"/>
  <c r="E1272" i="1"/>
  <c r="I2399" i="1"/>
  <c r="G2287" i="1"/>
  <c r="I2368" i="1"/>
  <c r="G1888" i="1"/>
  <c r="I1222" i="1"/>
  <c r="E1639" i="1"/>
  <c r="F1639" i="1"/>
  <c r="AG1315" i="1"/>
  <c r="AF1315" i="1"/>
  <c r="I2276" i="1"/>
  <c r="I1957" i="1"/>
  <c r="G937" i="1"/>
  <c r="AG1617" i="1"/>
  <c r="AF1617" i="1"/>
  <c r="I1124" i="1"/>
  <c r="G2651" i="1"/>
  <c r="I1566" i="1"/>
  <c r="G1114" i="1"/>
  <c r="AF1810" i="1"/>
  <c r="AG1810" i="1"/>
  <c r="F2644" i="1"/>
  <c r="E2644" i="1"/>
  <c r="F998" i="1"/>
  <c r="E998" i="1"/>
  <c r="F2514" i="1"/>
  <c r="E2514" i="1"/>
  <c r="G2164" i="1"/>
  <c r="G1280" i="1"/>
  <c r="F1448" i="1"/>
  <c r="E1448" i="1"/>
  <c r="F2531" i="1"/>
  <c r="E2531" i="1"/>
  <c r="I2246" i="1"/>
  <c r="G1401" i="1"/>
  <c r="G1362" i="1"/>
  <c r="G1769" i="1"/>
  <c r="F2334" i="1"/>
  <c r="E2334" i="1"/>
  <c r="E1200" i="1"/>
  <c r="F1200" i="1"/>
  <c r="E2117" i="1"/>
  <c r="F2117" i="1"/>
  <c r="E1334" i="1"/>
  <c r="F1334" i="1"/>
  <c r="AG1767" i="1"/>
  <c r="AF1767" i="1"/>
  <c r="AJ1694" i="1"/>
  <c r="F1477" i="1"/>
  <c r="E1477" i="1"/>
  <c r="I966" i="1"/>
  <c r="G2185" i="1"/>
  <c r="I892" i="1"/>
  <c r="AF2471" i="1"/>
  <c r="AG2471" i="1"/>
  <c r="G1266" i="1"/>
  <c r="G1948" i="1"/>
  <c r="AJ2163" i="1"/>
  <c r="F2063" i="1"/>
  <c r="E2063" i="1"/>
  <c r="I2694" i="1"/>
  <c r="I2535" i="1"/>
  <c r="E761" i="1"/>
  <c r="F761" i="1"/>
  <c r="F2289" i="1"/>
  <c r="E2289" i="1"/>
  <c r="E2191" i="1"/>
  <c r="F2191" i="1"/>
  <c r="G1300" i="1"/>
  <c r="G941" i="1"/>
  <c r="F2466" i="1"/>
  <c r="E2466" i="1"/>
  <c r="I2130" i="1"/>
  <c r="G2273" i="1"/>
  <c r="AJ2290" i="1"/>
  <c r="E1080" i="1"/>
  <c r="F1080" i="1"/>
  <c r="F2111" i="1"/>
  <c r="E2111" i="1"/>
  <c r="F1592" i="1"/>
  <c r="E1592" i="1"/>
  <c r="AJ2722" i="1"/>
  <c r="G2235" i="1"/>
  <c r="G1137" i="1"/>
  <c r="I2265" i="1"/>
  <c r="I1685" i="1"/>
  <c r="I1597" i="1"/>
  <c r="G1125" i="1"/>
  <c r="I856" i="1"/>
  <c r="E2720" i="1"/>
  <c r="F2720" i="1"/>
  <c r="I2620" i="1"/>
  <c r="E1119" i="1"/>
  <c r="F1119" i="1"/>
  <c r="G1841" i="1"/>
  <c r="AG2367" i="1"/>
  <c r="AF2367" i="1"/>
  <c r="I1643" i="1"/>
  <c r="E2542" i="1"/>
  <c r="F2542" i="1"/>
  <c r="G1144" i="1"/>
  <c r="I2343" i="1"/>
  <c r="G2000" i="1"/>
  <c r="AH1708" i="1"/>
  <c r="AJ1046" i="1"/>
  <c r="G1646" i="1"/>
  <c r="G1732" i="1"/>
  <c r="E1282" i="1"/>
  <c r="F1282" i="1"/>
  <c r="AF2275" i="1"/>
  <c r="AG2275" i="1"/>
  <c r="AH1375" i="1"/>
  <c r="AH2302" i="1"/>
  <c r="AJ2742" i="1"/>
  <c r="AJ2323" i="1"/>
  <c r="AH1161" i="1"/>
  <c r="AH1545" i="1"/>
  <c r="AJ1861" i="1"/>
  <c r="AH2548" i="1"/>
  <c r="AJ2540" i="1"/>
  <c r="AG1461" i="1"/>
  <c r="AF1461" i="1"/>
  <c r="AJ1625" i="1"/>
  <c r="AJ778" i="1"/>
  <c r="I2580" i="1"/>
  <c r="G1192" i="1"/>
  <c r="G1757" i="1"/>
  <c r="AH2024" i="1"/>
  <c r="F2696" i="1"/>
  <c r="E2696" i="1"/>
  <c r="I2434" i="1"/>
  <c r="I1381" i="1"/>
  <c r="G2642" i="1"/>
  <c r="G2180" i="1"/>
  <c r="I2245" i="1"/>
  <c r="I2060" i="1"/>
  <c r="AF2457" i="1"/>
  <c r="AG2457" i="1"/>
  <c r="I1997" i="1"/>
  <c r="G2572" i="1"/>
  <c r="I2440" i="1"/>
  <c r="I1624" i="1"/>
  <c r="F1324" i="1"/>
  <c r="E1324" i="1"/>
  <c r="I2131" i="1"/>
  <c r="F812" i="1"/>
  <c r="E812" i="1"/>
  <c r="F2120" i="1"/>
  <c r="E2120" i="1"/>
  <c r="I898" i="1"/>
  <c r="G2717" i="1"/>
  <c r="I2267" i="1"/>
  <c r="AJ1670" i="1"/>
  <c r="I1662" i="1"/>
  <c r="F2115" i="1"/>
  <c r="E2115" i="1"/>
  <c r="F2258" i="1"/>
  <c r="E2258" i="1"/>
  <c r="F2010" i="1"/>
  <c r="E2010" i="1"/>
  <c r="AH789" i="1"/>
  <c r="I2564" i="1"/>
  <c r="AG1918" i="1"/>
  <c r="AF1918" i="1"/>
  <c r="F2449" i="1"/>
  <c r="E2449" i="1"/>
  <c r="G2933" i="1" l="1"/>
  <c r="E2933" i="1"/>
  <c r="I2797" i="1"/>
  <c r="E2859" i="1"/>
  <c r="I2859" i="1"/>
  <c r="I3016" i="1"/>
  <c r="I2831" i="1"/>
  <c r="I2786" i="1"/>
  <c r="I2934" i="1"/>
  <c r="I3019" i="1"/>
  <c r="I2769" i="1"/>
  <c r="I2763" i="1"/>
  <c r="F2769" i="1"/>
  <c r="E2769" i="1"/>
  <c r="E2763" i="1"/>
  <c r="F2763" i="1"/>
  <c r="F3019" i="1"/>
  <c r="E3019" i="1"/>
  <c r="E2934" i="1"/>
  <c r="F2934" i="1"/>
  <c r="E3020" i="1"/>
  <c r="G3020" i="1"/>
  <c r="F3016" i="1"/>
  <c r="E3016" i="1"/>
  <c r="F2892" i="1"/>
  <c r="E2892" i="1"/>
  <c r="B2756" i="1"/>
  <c r="B2757" i="1"/>
  <c r="F2786" i="1"/>
  <c r="E2786" i="1"/>
  <c r="E2831" i="1"/>
  <c r="F2831" i="1"/>
  <c r="E2797" i="1"/>
  <c r="F2797" i="1"/>
  <c r="AX2138" i="1"/>
  <c r="AX1907" i="1"/>
  <c r="AX2637" i="1"/>
  <c r="AX2126" i="1"/>
  <c r="AX2710" i="1"/>
  <c r="AX870" i="1"/>
  <c r="AX2188" i="1"/>
  <c r="AX1280" i="1"/>
  <c r="AX1532" i="1"/>
  <c r="AX2192" i="1"/>
  <c r="AX886" i="1"/>
  <c r="AX2667" i="1"/>
  <c r="AX1020" i="1"/>
  <c r="AX1073" i="1"/>
  <c r="AX2363" i="1"/>
  <c r="AX1508" i="1"/>
  <c r="AX1067" i="1"/>
  <c r="AX1260" i="1"/>
  <c r="AX2683" i="1"/>
  <c r="AX1623" i="1"/>
  <c r="AX1281" i="1"/>
  <c r="AX2290" i="1"/>
  <c r="AX2379" i="1"/>
  <c r="AX1631" i="1"/>
  <c r="AX2277" i="1"/>
  <c r="AX1264" i="1"/>
  <c r="AX1289" i="1"/>
  <c r="AX1198" i="1"/>
  <c r="AX2508" i="1"/>
  <c r="AX2347" i="1"/>
  <c r="AX1582" i="1"/>
  <c r="AX938" i="1"/>
  <c r="AX2698" i="1"/>
  <c r="AX2231" i="1"/>
  <c r="AX1197" i="1"/>
  <c r="AX1895" i="1"/>
  <c r="AX1615" i="1"/>
  <c r="AX2189" i="1"/>
  <c r="AX1436" i="1"/>
  <c r="AX1969" i="1"/>
  <c r="AX1828" i="1"/>
  <c r="AX2024" i="1"/>
  <c r="AX1505" i="1"/>
  <c r="AX1602" i="1"/>
  <c r="AX1061" i="1"/>
  <c r="AX2276" i="1"/>
  <c r="AX1703" i="1"/>
  <c r="AX1157" i="1"/>
  <c r="AX830" i="1"/>
  <c r="AX1586" i="1"/>
  <c r="AX1081" i="1"/>
  <c r="AX1193" i="1"/>
  <c r="AX1729" i="1"/>
  <c r="AX1010" i="1"/>
  <c r="AX2604" i="1"/>
  <c r="AX1692" i="1"/>
  <c r="AX926" i="1"/>
  <c r="AX2295" i="1"/>
  <c r="AX1854" i="1"/>
  <c r="AX1025" i="1"/>
  <c r="AX1752" i="1"/>
  <c r="AX1614" i="1"/>
  <c r="AX1542" i="1"/>
  <c r="AX2745" i="1"/>
  <c r="AX1787" i="1"/>
  <c r="AX1606" i="1"/>
  <c r="AX972" i="1"/>
  <c r="AX988" i="1"/>
  <c r="AX1323" i="1"/>
  <c r="AX1557" i="1"/>
  <c r="AX1575" i="1"/>
  <c r="AX2016" i="1"/>
  <c r="AX2064" i="1"/>
  <c r="AX1335" i="1"/>
  <c r="AX876" i="1"/>
  <c r="AX2006" i="1"/>
  <c r="AX2378" i="1"/>
  <c r="AX1561" i="1"/>
  <c r="AX1338" i="1"/>
  <c r="AX2684" i="1"/>
  <c r="AX1150" i="1"/>
  <c r="AX806" i="1"/>
  <c r="AX1038" i="1"/>
  <c r="AX1574" i="1"/>
  <c r="AX809" i="1"/>
  <c r="AX992" i="1"/>
  <c r="AX1069" i="1"/>
  <c r="AX1990" i="1"/>
  <c r="AX1112" i="1"/>
  <c r="AX1851" i="1"/>
  <c r="AX1673" i="1"/>
  <c r="AX1430" i="1"/>
  <c r="AX1890" i="1"/>
  <c r="AX1883" i="1"/>
  <c r="AX2344" i="1"/>
  <c r="AX2039" i="1"/>
  <c r="AX2243" i="1"/>
  <c r="AX1438" i="1"/>
  <c r="AX1476" i="1"/>
  <c r="AX1381" i="1"/>
  <c r="AX1119" i="1"/>
  <c r="AX2460" i="1"/>
  <c r="AX2229" i="1"/>
  <c r="AX1639" i="1"/>
  <c r="AX799" i="1"/>
  <c r="AX1585" i="1"/>
  <c r="AX917" i="1"/>
  <c r="AX978" i="1"/>
  <c r="AX2069" i="1"/>
  <c r="AX1995" i="1"/>
  <c r="AX1769" i="1"/>
  <c r="AX1596" i="1"/>
  <c r="AX2421" i="1"/>
  <c r="AX1879" i="1"/>
  <c r="AX2210" i="1"/>
  <c r="AX1942" i="1"/>
  <c r="AX1130" i="1"/>
  <c r="AX2596" i="1"/>
  <c r="AX1506" i="1"/>
  <c r="AX1352" i="1"/>
  <c r="AX1670" i="1"/>
  <c r="AX1158" i="1"/>
  <c r="AX1637" i="1"/>
  <c r="AX1979" i="1"/>
  <c r="AX2046" i="1"/>
  <c r="AX1118" i="1"/>
  <c r="AX2728" i="1"/>
  <c r="AX1336" i="1"/>
  <c r="AX2174" i="1"/>
  <c r="AX1183" i="1"/>
  <c r="AX2671" i="1"/>
  <c r="AX1820" i="1"/>
  <c r="AX2263" i="1"/>
  <c r="AX2569" i="1"/>
  <c r="AX1294" i="1"/>
  <c r="AX2645" i="1"/>
  <c r="AX2605" i="1"/>
  <c r="AX1758" i="1"/>
  <c r="AX2051" i="1"/>
  <c r="AX2269" i="1"/>
  <c r="AX2439" i="1"/>
  <c r="AX1576" i="1"/>
  <c r="AX1723" i="1"/>
  <c r="AX1268" i="1"/>
  <c r="AX1613" i="1"/>
  <c r="AX2629" i="1"/>
  <c r="AX1806" i="1"/>
  <c r="AX2599" i="1"/>
  <c r="AX1903" i="1"/>
  <c r="AX2204" i="1"/>
  <c r="AX1871" i="1"/>
  <c r="AX2558" i="1"/>
  <c r="AX781" i="1"/>
  <c r="AX2718" i="1"/>
  <c r="AX2627" i="1"/>
  <c r="AX2029" i="1"/>
  <c r="AX2652" i="1"/>
  <c r="AX1354" i="1"/>
  <c r="AX907" i="1"/>
  <c r="AX1077" i="1"/>
  <c r="AX1049" i="1"/>
  <c r="AX1971" i="1"/>
  <c r="AX1479" i="1"/>
  <c r="AX1773" i="1"/>
  <c r="AX773" i="1"/>
  <c r="AX789" i="1"/>
  <c r="AX1709" i="1"/>
  <c r="AX2194" i="1"/>
  <c r="AX2563" i="1"/>
  <c r="AX1772" i="1"/>
  <c r="AX1589" i="1"/>
  <c r="AX2436" i="1"/>
  <c r="AX980" i="1"/>
  <c r="AX2143" i="1"/>
  <c r="AX2742" i="1"/>
  <c r="AX1507" i="1"/>
  <c r="AX2624" i="1"/>
  <c r="AX1927" i="1"/>
  <c r="AX1278" i="1"/>
  <c r="AX1594" i="1"/>
  <c r="AX1254" i="1"/>
  <c r="AX1172" i="1"/>
  <c r="AX2134" i="1"/>
  <c r="AX1898" i="1"/>
  <c r="AX833" i="1"/>
  <c r="AX1688" i="1"/>
  <c r="AX1523" i="1"/>
  <c r="AX1277" i="1"/>
  <c r="AX1547" i="1"/>
  <c r="AX2419" i="1"/>
  <c r="AX2413" i="1"/>
  <c r="AX1735" i="1"/>
  <c r="AX1500" i="1"/>
  <c r="AX1793" i="1"/>
  <c r="AX2697" i="1"/>
  <c r="AX2124" i="1"/>
  <c r="AX793" i="1"/>
  <c r="AX769" i="1"/>
  <c r="AX1978" i="1"/>
  <c r="AX2572" i="1"/>
  <c r="AX2187" i="1"/>
  <c r="AX1361" i="1"/>
  <c r="AX831" i="1"/>
  <c r="AX2570" i="1"/>
  <c r="AX1667" i="1"/>
  <c r="AX1905" i="1"/>
  <c r="AX2534" i="1"/>
  <c r="AX1616" i="1"/>
  <c r="AX2325" i="1"/>
  <c r="AX1443" i="1"/>
  <c r="AX889" i="1"/>
  <c r="AX1305" i="1"/>
  <c r="AX1239" i="1"/>
  <c r="AX1232" i="1"/>
  <c r="AX2672" i="1"/>
  <c r="AX2285" i="1"/>
  <c r="AX2513" i="1"/>
  <c r="AX1739" i="1"/>
  <c r="AX1708" i="1"/>
  <c r="AX1853" i="1"/>
  <c r="AX1315" i="1"/>
  <c r="AX1918" i="1"/>
  <c r="AX2083" i="1"/>
  <c r="AX1519" i="1"/>
  <c r="AX2153" i="1"/>
  <c r="AX1760" i="1"/>
  <c r="AX2648" i="1"/>
  <c r="AX1634" i="1"/>
  <c r="AX1098" i="1"/>
  <c r="AX1882" i="1"/>
  <c r="AX1113" i="1"/>
  <c r="AX2657" i="1"/>
  <c r="AX1566" i="1"/>
  <c r="AX1719" i="1"/>
  <c r="AX2668" i="1"/>
  <c r="AX2462" i="1"/>
  <c r="AX2010" i="1"/>
  <c r="AX1548" i="1"/>
  <c r="AX1429" i="1"/>
  <c r="AX2163" i="1"/>
  <c r="AX1442" i="1"/>
  <c r="AX2545" i="1"/>
  <c r="AX1815" i="1"/>
  <c r="AX2644" i="1"/>
  <c r="AX2330" i="1"/>
  <c r="AX2311" i="1"/>
  <c r="AX2332" i="1"/>
  <c r="AX2159" i="1"/>
  <c r="AX1672" i="1"/>
  <c r="AX801" i="1"/>
  <c r="AX1036" i="1"/>
  <c r="AX998" i="1"/>
  <c r="AX2468" i="1"/>
  <c r="AX2501" i="1"/>
  <c r="AX2086" i="1"/>
  <c r="AX1444" i="1"/>
  <c r="AX1674" i="1"/>
  <c r="AX1891" i="1"/>
  <c r="AX1788" i="1"/>
  <c r="AX1941" i="1"/>
  <c r="AX1836" i="1"/>
  <c r="AX1698" i="1"/>
  <c r="AX2131" i="1"/>
  <c r="AX823" i="1"/>
  <c r="AX2636" i="1"/>
  <c r="AX854" i="1"/>
  <c r="AX1567" i="1"/>
  <c r="AX1912" i="1"/>
  <c r="AX811" i="1"/>
  <c r="AX1756" i="1"/>
  <c r="AX2349" i="1"/>
  <c r="AX1076" i="1"/>
  <c r="AX1273" i="1"/>
  <c r="AX2108" i="1"/>
  <c r="AX1863" i="1"/>
  <c r="AX1534" i="1"/>
  <c r="AX2433" i="1"/>
  <c r="AX2376" i="1"/>
  <c r="AX2129" i="1"/>
  <c r="AX788" i="1"/>
  <c r="AX2152" i="1"/>
  <c r="AX1063" i="1"/>
  <c r="AX1028" i="1"/>
  <c r="AX1619" i="1"/>
  <c r="AX765" i="1"/>
  <c r="AX2043" i="1"/>
  <c r="AX770" i="1"/>
  <c r="AX2662" i="1"/>
  <c r="AX1986" i="1"/>
  <c r="AX2341" i="1"/>
  <c r="AX794" i="1"/>
  <c r="AX2706" i="1"/>
  <c r="AX1632" i="1"/>
  <c r="AX2447" i="1"/>
  <c r="AX2354" i="1"/>
  <c r="AX1961" i="1"/>
  <c r="AX2665" i="1"/>
  <c r="AX2096" i="1"/>
  <c r="AX1872" i="1"/>
  <c r="AX2270" i="1"/>
  <c r="AX1767" i="1"/>
  <c r="AX1004" i="1"/>
  <c r="AX1161" i="1"/>
  <c r="AX1473" i="1"/>
  <c r="AX1145" i="1"/>
  <c r="AX1185" i="1"/>
  <c r="AX2417" i="1"/>
  <c r="AX1042" i="1"/>
  <c r="AX1151" i="1"/>
  <c r="AX1462" i="1"/>
  <c r="AX906" i="1"/>
  <c r="AX790" i="1"/>
  <c r="AX974" i="1"/>
  <c r="AX1002" i="1"/>
  <c r="AX2442" i="1"/>
  <c r="AX2291" i="1"/>
  <c r="AX1558" i="1"/>
  <c r="AX1922" i="1"/>
  <c r="AX1426" i="1"/>
  <c r="AX2674" i="1"/>
  <c r="AX2313" i="1"/>
  <c r="AX1092" i="1"/>
  <c r="AX2076" i="1"/>
  <c r="AX2355" i="1"/>
  <c r="AX1321" i="1"/>
  <c r="AX1190" i="1"/>
  <c r="AX2068" i="1"/>
  <c r="AX2641" i="1"/>
  <c r="AX1152" i="1"/>
  <c r="AX2509" i="1"/>
  <c r="AX1068" i="1"/>
  <c r="AX2587" i="1"/>
  <c r="AX840" i="1"/>
  <c r="AX2453" i="1"/>
  <c r="AX1644" i="1"/>
  <c r="AX1001" i="1"/>
  <c r="AX1007" i="1"/>
  <c r="AX939" i="1"/>
  <c r="AX999" i="1"/>
  <c r="AX2561" i="1"/>
  <c r="AX2322" i="1"/>
  <c r="AX1954" i="1"/>
  <c r="AX2185" i="1"/>
  <c r="AX1191" i="1"/>
  <c r="AX2552" i="1"/>
  <c r="AX1482" i="1"/>
  <c r="AX1148" i="1"/>
  <c r="AX2158" i="1"/>
  <c r="AX2225" i="1"/>
  <c r="AX2456" i="1"/>
  <c r="AX1888" i="1"/>
  <c r="AX2272" i="1"/>
  <c r="AX2495" i="1"/>
  <c r="AX1431" i="1"/>
  <c r="AX1607" i="1"/>
  <c r="AX1977" i="1"/>
  <c r="AX1105" i="1"/>
  <c r="AX2454" i="1"/>
  <c r="AX1610" i="1"/>
  <c r="AX1711" i="1"/>
  <c r="AX1402" i="1"/>
  <c r="AX834" i="1"/>
  <c r="AX1131" i="1"/>
  <c r="AX1669" i="1"/>
  <c r="AX1775" i="1"/>
  <c r="AX2435" i="1"/>
  <c r="AX1696" i="1"/>
  <c r="AX1348" i="1"/>
  <c r="AX2356" i="1"/>
  <c r="AX1401" i="1"/>
  <c r="AX1754" i="1"/>
  <c r="AX2600" i="1"/>
  <c r="AX2252" i="1"/>
  <c r="AX2386" i="1"/>
  <c r="AX2575" i="1"/>
  <c r="AX2633" i="1"/>
  <c r="AX1580" i="1"/>
  <c r="AX1937" i="1"/>
  <c r="AX2565" i="1"/>
  <c r="AX1237" i="1"/>
  <c r="AX1357" i="1"/>
  <c r="AX2103" i="1"/>
  <c r="AX2656" i="1"/>
  <c r="AX2167" i="1"/>
  <c r="AX2726" i="1"/>
  <c r="AX1797" i="1"/>
  <c r="AX2651" i="1"/>
  <c r="AX1855" i="1"/>
  <c r="AX2248" i="1"/>
  <c r="AX1736" i="1"/>
  <c r="AX1909" i="1"/>
  <c r="AX2101" i="1"/>
  <c r="AX762" i="1"/>
  <c r="AX2677" i="1"/>
  <c r="AX1663" i="1"/>
  <c r="AX1011" i="1"/>
  <c r="AX969" i="1"/>
  <c r="AX1765" i="1"/>
  <c r="AX928" i="1"/>
  <c r="AX1143" i="1"/>
  <c r="AX2373" i="1"/>
  <c r="AX1804" i="1"/>
  <c r="AX2201" i="1"/>
  <c r="AX1126" i="1"/>
  <c r="AX1592" i="1"/>
  <c r="AX2619" i="1"/>
  <c r="AX2089" i="1"/>
  <c r="AX2366" i="1"/>
  <c r="AX2628" i="1"/>
  <c r="AX1216" i="1"/>
  <c r="AX927" i="1"/>
  <c r="AX2022" i="1"/>
  <c r="AX1057" i="1"/>
  <c r="AX2402" i="1"/>
  <c r="AX1724" i="1"/>
  <c r="AX1794" i="1"/>
  <c r="AX1396" i="1"/>
  <c r="AX2056" i="1"/>
  <c r="AX1800" i="1"/>
  <c r="AX1125" i="1"/>
  <c r="AX1600" i="1"/>
  <c r="AX2761" i="1"/>
  <c r="AX1484" i="1"/>
  <c r="AX2319" i="1"/>
  <c r="AX1959" i="1"/>
  <c r="AX2234" i="1"/>
  <c r="AX1215" i="1"/>
  <c r="AX2747" i="1"/>
  <c r="AX2620" i="1"/>
  <c r="AX1994" i="1"/>
  <c r="AX2021" i="1"/>
  <c r="AX1553" i="1"/>
  <c r="AX1040" i="1"/>
  <c r="AX1240" i="1"/>
  <c r="AX1355" i="1"/>
  <c r="AX2136" i="1"/>
  <c r="AX1465" i="1"/>
  <c r="AX817" i="1"/>
  <c r="AX2603" i="1"/>
  <c r="AX2342" i="1"/>
  <c r="AX2446" i="1"/>
  <c r="AX1861" i="1"/>
  <c r="AX2130" i="1"/>
  <c r="AX1839" i="1"/>
  <c r="AX1093" i="1"/>
  <c r="AX1375" i="1"/>
  <c r="AX2583" i="1"/>
  <c r="AX1761" i="1"/>
  <c r="AX1951" i="1"/>
  <c r="AX1169" i="1"/>
  <c r="AX1799" i="1"/>
  <c r="AX1654" i="1"/>
  <c r="AX2308" i="1"/>
  <c r="AX1976" i="1"/>
  <c r="AX2477" i="1"/>
  <c r="AX2714" i="1"/>
  <c r="AX2170" i="1"/>
  <c r="AX1186" i="1"/>
  <c r="AX952" i="1"/>
  <c r="AX2141" i="1"/>
  <c r="AX2469" i="1"/>
  <c r="AX1816" i="1"/>
  <c r="AX2535" i="1"/>
  <c r="AX2383" i="1"/>
  <c r="AX859" i="1"/>
  <c r="AX1060" i="1"/>
  <c r="AX1958" i="1"/>
  <c r="AX835" i="1"/>
  <c r="AX1270" i="1"/>
  <c r="AX1749" i="1"/>
  <c r="AX1647" i="1"/>
  <c r="AX1236" i="1"/>
  <c r="AX911" i="1"/>
  <c r="AX2512" i="1"/>
  <c r="AX1545" i="1"/>
  <c r="AX2610" i="1"/>
  <c r="AX1227" i="1"/>
  <c r="AX2541" i="1"/>
  <c r="AX2735" i="1"/>
  <c r="AX818" i="1"/>
  <c r="AX1887" i="1"/>
  <c r="AX2000" i="1"/>
  <c r="AX1813" i="1"/>
  <c r="AX956" i="1"/>
  <c r="AX2315" i="1"/>
  <c r="AX2058" i="1"/>
  <c r="AX1664" i="1"/>
  <c r="AX1707" i="1"/>
  <c r="AX2486" i="1"/>
  <c r="AX2160" i="1"/>
  <c r="AX1859" i="1"/>
  <c r="AX1171" i="1"/>
  <c r="AX2739" i="1"/>
  <c r="AX2186" i="1"/>
  <c r="AX1258" i="1"/>
  <c r="AX2371" i="1"/>
  <c r="AX990" i="1"/>
  <c r="AX877" i="1"/>
  <c r="AX1706" i="1"/>
  <c r="AX1648" i="1"/>
  <c r="AX881" i="1"/>
  <c r="AX1601" i="1"/>
  <c r="AX1948" i="1"/>
  <c r="AX981" i="1"/>
  <c r="AX825" i="1"/>
  <c r="AX2482" i="1"/>
  <c r="AX1389" i="1"/>
  <c r="AX2654" i="1"/>
  <c r="AX937" i="1"/>
  <c r="AX2112" i="1"/>
  <c r="AX2220" i="1"/>
  <c r="AX1612" i="1"/>
  <c r="AX2061" i="1"/>
  <c r="AX1620" i="1"/>
  <c r="AX2602" i="1"/>
  <c r="AX787" i="1"/>
  <c r="AX797" i="1"/>
  <c r="AX1539" i="1"/>
  <c r="AX2403" i="1"/>
  <c r="AX2721" i="1"/>
  <c r="AX1722" i="1"/>
  <c r="AX1577" i="1"/>
  <c r="AX2169" i="1"/>
  <c r="AX2394" i="1"/>
  <c r="AX1209" i="1"/>
  <c r="AX2348" i="1"/>
  <c r="AX2230" i="1"/>
  <c r="AX1220" i="1"/>
  <c r="AX931" i="1"/>
  <c r="AX844" i="1"/>
  <c r="AX1904" i="1"/>
  <c r="AX1453" i="1"/>
  <c r="AX1374" i="1"/>
  <c r="AX2221" i="1"/>
  <c r="AX860" i="1"/>
  <c r="AX1163" i="1"/>
  <c r="AX2030" i="1"/>
  <c r="AX2370" i="1"/>
  <c r="AX2302" i="1"/>
  <c r="AX985" i="1"/>
  <c r="AX1041" i="1"/>
  <c r="AX1360" i="1"/>
  <c r="AX2621" i="1"/>
  <c r="AX994" i="1"/>
  <c r="AX2374" i="1"/>
  <c r="AX1310" i="1"/>
  <c r="AX2478" i="1"/>
  <c r="AX1469" i="1"/>
  <c r="AX1838" i="1"/>
  <c r="AX2110" i="1"/>
  <c r="AX2497" i="1"/>
  <c r="AX776" i="1"/>
  <c r="AX2473" i="1"/>
  <c r="AX1154" i="1"/>
  <c r="AX2481" i="1"/>
  <c r="AX2746" i="1"/>
  <c r="AX1045" i="1"/>
  <c r="AX954" i="1"/>
  <c r="AX2079" i="1"/>
  <c r="AX1683" i="1"/>
  <c r="AX2691" i="1"/>
  <c r="AX1740" i="1"/>
  <c r="AX1537" i="1"/>
  <c r="AX2757" i="1"/>
  <c r="AX2546" i="1"/>
  <c r="AX2694" i="1"/>
  <c r="AX1495" i="1"/>
  <c r="AX2156" i="1"/>
  <c r="AX2176" i="1"/>
  <c r="AX914" i="1"/>
  <c r="AX1194" i="1"/>
  <c r="AX1107" i="1"/>
  <c r="AX921" i="1"/>
  <c r="AX953" i="1"/>
  <c r="AX2075" i="1"/>
  <c r="AX2360" i="1"/>
  <c r="AX1320" i="1"/>
  <c r="AX1460" i="1"/>
  <c r="AX1393" i="1"/>
  <c r="AX2300" i="1"/>
  <c r="AX1624" i="1"/>
  <c r="AX1180" i="1"/>
  <c r="AX2262" i="1"/>
  <c r="AX1640" i="1"/>
  <c r="AX1792" i="1"/>
  <c r="AX918" i="1"/>
  <c r="AX1817" i="1"/>
  <c r="AX1544" i="1"/>
  <c r="AX1721" i="1"/>
  <c r="AX1491" i="1"/>
  <c r="AX2233" i="1"/>
  <c r="AX1738" i="1"/>
  <c r="AX1425" i="1"/>
  <c r="AX2067" i="1"/>
  <c r="AX1211" i="1"/>
  <c r="AX2522" i="1"/>
  <c r="AX2540" i="1"/>
  <c r="AX1755" i="1"/>
  <c r="AX1293" i="1"/>
  <c r="AX2041" i="1"/>
  <c r="AX2517" i="1"/>
  <c r="AX1404" i="1"/>
  <c r="AX849" i="1"/>
  <c r="AX1304" i="1"/>
  <c r="AX1835" i="1"/>
  <c r="AX1478" i="1"/>
  <c r="AX1597" i="1"/>
  <c r="AX2050" i="1"/>
  <c r="AX2708" i="1"/>
  <c r="AX2580" i="1"/>
  <c r="AX1737" i="1"/>
  <c r="AX984" i="1"/>
  <c r="AX2273" i="1"/>
  <c r="AX2250" i="1"/>
  <c r="AX1452" i="1"/>
  <c r="AX2434" i="1"/>
  <c r="AX2578" i="1"/>
  <c r="AX2254" i="1"/>
  <c r="AX1379" i="1"/>
  <c r="AX1691" i="1"/>
  <c r="AX2084" i="1"/>
  <c r="AX1422" i="1"/>
  <c r="AX1339" i="1"/>
  <c r="AX2191" i="1"/>
  <c r="AX1464" i="1"/>
  <c r="AX2557" i="1"/>
  <c r="AX2372" i="1"/>
  <c r="AX1454" i="1"/>
  <c r="AX2429" i="1"/>
  <c r="AX1897" i="1"/>
  <c r="AX807" i="1"/>
  <c r="AX2632" i="1"/>
  <c r="AX796" i="1"/>
  <c r="AX1205" i="1"/>
  <c r="AX2666" i="1"/>
  <c r="AX2019" i="1"/>
  <c r="AX1933" i="1"/>
  <c r="AX2734" i="1"/>
  <c r="AX2180" i="1"/>
  <c r="AX1925" i="1"/>
  <c r="AX2267" i="1"/>
  <c r="AX989" i="1"/>
  <c r="AX2542" i="1"/>
  <c r="AX1649" i="1"/>
  <c r="AX2237" i="1"/>
  <c r="AX875" i="1"/>
  <c r="AX805" i="1"/>
  <c r="AX934" i="1"/>
  <c r="AX1824" i="1"/>
  <c r="AX1391" i="1"/>
  <c r="AX932" i="1"/>
  <c r="AX1996" i="1"/>
  <c r="AX1999" i="1"/>
  <c r="AX1100" i="1"/>
  <c r="AX857" i="1"/>
  <c r="AX1562" i="1"/>
  <c r="AX2675" i="1"/>
  <c r="AX1408" i="1"/>
  <c r="AX2222" i="1"/>
  <c r="AX1946" i="1"/>
  <c r="AX2004" i="1"/>
  <c r="AX2352" i="1"/>
  <c r="AX942" i="1"/>
  <c r="AX766" i="1"/>
  <c r="AX2592" i="1"/>
  <c r="AX1511" i="1"/>
  <c r="AX1715" i="1"/>
  <c r="AX948" i="1"/>
  <c r="AX1187" i="1"/>
  <c r="AX1796" i="1"/>
  <c r="AX775" i="1"/>
  <c r="AX1342" i="1"/>
  <c r="AX1192" i="1"/>
  <c r="AX853" i="1"/>
  <c r="AX2548" i="1"/>
  <c r="AX2407" i="1"/>
  <c r="AX2157" i="1"/>
  <c r="AX1502" i="1"/>
  <c r="AX1104" i="1"/>
  <c r="AX1292" i="1"/>
  <c r="AX1210" i="1"/>
  <c r="AX1445" i="1"/>
  <c r="AX2658" i="1"/>
  <c r="AX1889" i="1"/>
  <c r="AX1878" i="1"/>
  <c r="AX1818" i="1"/>
  <c r="AX2669" i="1"/>
  <c r="AX1017" i="1"/>
  <c r="AX1517" i="1"/>
  <c r="AX2450" i="1"/>
  <c r="AX1356" i="1"/>
  <c r="AX1306" i="1"/>
  <c r="AX1096" i="1"/>
  <c r="AX1417" i="1"/>
  <c r="AX2655" i="1"/>
  <c r="AX1921" i="1"/>
  <c r="AX2364" i="1"/>
  <c r="AX843" i="1"/>
  <c r="AX1256" i="1"/>
  <c r="AX1626" i="1"/>
  <c r="AX1283" i="1"/>
  <c r="AX2002" i="1"/>
  <c r="AX1086" i="1"/>
  <c r="AX1266" i="1"/>
  <c r="AX1940" i="1"/>
  <c r="AX2738" i="1"/>
  <c r="AX2490" i="1"/>
  <c r="AX2420" i="1"/>
  <c r="AX1848" i="1"/>
  <c r="AX2301" i="1"/>
  <c r="AX1900" i="1"/>
  <c r="AX1458" i="1"/>
  <c r="AX2647" i="1"/>
  <c r="AX2493" i="1"/>
  <c r="AX2566" i="1"/>
  <c r="AX2306" i="1"/>
  <c r="AX1252" i="1"/>
  <c r="AX874" i="1"/>
  <c r="AX1686" i="1"/>
  <c r="AX1587" i="1"/>
  <c r="AX2242" i="1"/>
  <c r="AX1390" i="1"/>
  <c r="AX1726" i="1"/>
  <c r="AX1162" i="1"/>
  <c r="AX2321" i="1"/>
  <c r="AX1520" i="1"/>
  <c r="AX2705" i="1"/>
  <c r="AX2395" i="1"/>
  <c r="AX1832" i="1"/>
  <c r="AX1512" i="1"/>
  <c r="AX973" i="1"/>
  <c r="AX2418" i="1"/>
  <c r="AX768" i="1"/>
  <c r="AX1397" i="1"/>
  <c r="AX2286" i="1"/>
  <c r="AX1419" i="1"/>
  <c r="AX1123" i="1"/>
  <c r="AX1811" i="1"/>
  <c r="AX1159" i="1"/>
  <c r="AX1051" i="1"/>
  <c r="AX1867" i="1"/>
  <c r="AX1569" i="1"/>
  <c r="AX1633" i="1"/>
  <c r="AX1039" i="1"/>
  <c r="AX1826" i="1"/>
  <c r="AX1678" i="1"/>
  <c r="AX1668" i="1"/>
  <c r="AX1188" i="1"/>
  <c r="AX951" i="1"/>
  <c r="AX2190" i="1"/>
  <c r="AX1563" i="1"/>
  <c r="AX1219" i="1"/>
  <c r="AX2091" i="1"/>
  <c r="AX1257" i="1"/>
  <c r="AX910" i="1"/>
  <c r="AX1524" i="1"/>
  <c r="AX1312" i="1"/>
  <c r="AX2310" i="1"/>
  <c r="AX1155" i="1"/>
  <c r="AX1732" i="1"/>
  <c r="AX2132" i="1"/>
  <c r="AX1745" i="1"/>
  <c r="AX2676" i="1"/>
  <c r="AX955" i="1"/>
  <c r="AX966" i="1"/>
  <c r="AX1727" i="1"/>
  <c r="AX2264" i="1"/>
  <c r="AX2303" i="1"/>
  <c r="AX2680" i="1"/>
  <c r="AX2581" i="1"/>
  <c r="AX1083" i="1"/>
  <c r="AX832" i="1"/>
  <c r="AX1037" i="1"/>
  <c r="AX2199" i="1"/>
  <c r="AX1774" i="1"/>
  <c r="AX1047" i="1"/>
  <c r="AX1645" i="1"/>
  <c r="AX1685" i="1"/>
  <c r="AX1285" i="1"/>
  <c r="AX2257" i="1"/>
  <c r="AX1308" i="1"/>
  <c r="AX878" i="1"/>
  <c r="AX1496" i="1"/>
  <c r="AX1570" i="1"/>
  <c r="AX1665" i="1"/>
  <c r="AX841" i="1"/>
  <c r="AX882" i="1"/>
  <c r="AX2630" i="1"/>
  <c r="AX816" i="1"/>
  <c r="AX865" i="1"/>
  <c r="AX1241" i="1"/>
  <c r="AX1643" i="1"/>
  <c r="AX2678" i="1"/>
  <c r="AX1006" i="1"/>
  <c r="AX2166" i="1"/>
  <c r="AX2380" i="1"/>
  <c r="AX1521" i="1"/>
  <c r="AX1728" i="1"/>
  <c r="AX1809" i="1"/>
  <c r="AX1493" i="1"/>
  <c r="AX1932" i="1"/>
  <c r="AX1603" i="1"/>
  <c r="AX2549" i="1"/>
  <c r="AX785" i="1"/>
  <c r="AX2297" i="1"/>
  <c r="AX1751" i="1"/>
  <c r="AX2042" i="1"/>
  <c r="AX1870" i="1"/>
  <c r="AX2412" i="1"/>
  <c r="AX1850" i="1"/>
  <c r="AX1622" i="1"/>
  <c r="AX898" i="1"/>
  <c r="AX958" i="1"/>
  <c r="AX2530" i="1"/>
  <c r="AX2114" i="1"/>
  <c r="AX1630" i="1"/>
  <c r="AX2328" i="1"/>
  <c r="AX1604" i="1"/>
  <c r="AX2480" i="1"/>
  <c r="AX2240" i="1"/>
  <c r="AX1790" i="1"/>
  <c r="AX2702" i="1"/>
  <c r="AX1695" i="1"/>
  <c r="AX2533" i="1"/>
  <c r="AX2246" i="1"/>
  <c r="AX1149" i="1"/>
  <c r="AX1376" i="1"/>
  <c r="AX1766" i="1"/>
  <c r="AX812" i="1"/>
  <c r="AX964" i="1"/>
  <c r="AX891" i="1"/>
  <c r="AX1114" i="1"/>
  <c r="AX1176" i="1"/>
  <c r="AX2410" i="1"/>
  <c r="AX1753" i="1"/>
  <c r="AX885" i="1"/>
  <c r="AX1599" i="1"/>
  <c r="AX1034" i="1"/>
  <c r="AX2519" i="1"/>
  <c r="AX2754" i="1"/>
  <c r="AX1776" i="1"/>
  <c r="AX1666" i="1"/>
  <c r="AX1559" i="1"/>
  <c r="AX778" i="1"/>
  <c r="AX1554" i="1"/>
  <c r="AX2256" i="1"/>
  <c r="AX1481" i="1"/>
  <c r="AX1325" i="1"/>
  <c r="AX1975" i="1"/>
  <c r="AX2173" i="1"/>
  <c r="AX1269" i="1"/>
  <c r="AX2214" i="1"/>
  <c r="AX1866" i="1"/>
  <c r="AX940" i="1"/>
  <c r="AX2392" i="1"/>
  <c r="AX1953" i="1"/>
  <c r="AX1345" i="1"/>
  <c r="AX2238" i="1"/>
  <c r="AX1984" i="1"/>
  <c r="AX1030" i="1"/>
  <c r="AX852" i="1"/>
  <c r="AX1653" i="1"/>
  <c r="AX2696" i="1"/>
  <c r="AX1608" i="1"/>
  <c r="AX2504" i="1"/>
  <c r="AX1467" i="1"/>
  <c r="AX2147" i="1"/>
  <c r="AX2701" i="1"/>
  <c r="AX1510" i="1"/>
  <c r="AX1541" i="1"/>
  <c r="AX1333" i="1"/>
  <c r="AX1509" i="1"/>
  <c r="AX1571" i="1"/>
  <c r="AX1290" i="1"/>
  <c r="AX856" i="1"/>
  <c r="AX2078" i="1"/>
  <c r="AX2514" i="1"/>
  <c r="AX1914" i="1"/>
  <c r="AX1950" i="1"/>
  <c r="AX1843" i="1"/>
  <c r="AX1892" i="1"/>
  <c r="AX2212" i="1"/>
  <c r="AX2642" i="1"/>
  <c r="AX2213" i="1"/>
  <c r="AX1591" i="1"/>
  <c r="AX828" i="1"/>
  <c r="AX2012" i="1"/>
  <c r="AX779" i="1"/>
  <c r="AX1317" i="1"/>
  <c r="AX1628" i="1"/>
  <c r="AX858" i="1"/>
  <c r="AX1340" i="1"/>
  <c r="AX2389" i="1"/>
  <c r="AX1945" i="1"/>
  <c r="AX2518" i="1"/>
  <c r="AX1625" i="1"/>
  <c r="AX1636" i="1"/>
  <c r="AX1403" i="1"/>
  <c r="AX2005" i="1"/>
  <c r="AX2597" i="1"/>
  <c r="AX1609" i="1"/>
  <c r="AX933" i="1"/>
  <c r="AX2717" i="1"/>
  <c r="AX2458" i="1"/>
  <c r="AX1307" i="1"/>
  <c r="AX971" i="1"/>
  <c r="AX1301" i="1"/>
  <c r="AX1930" i="1"/>
  <c r="AX2092" i="1"/>
  <c r="AX2178" i="1"/>
  <c r="AX1470" i="1"/>
  <c r="AX1763" i="1"/>
  <c r="AX1884" i="1"/>
  <c r="AX1530" i="1"/>
  <c r="AX1048" i="1"/>
  <c r="AX1730" i="1"/>
  <c r="AX1701" i="1"/>
  <c r="AX1931" i="1"/>
  <c r="AX2205" i="1"/>
  <c r="AX2457" i="1"/>
  <c r="AX1400" i="1"/>
  <c r="AX2289" i="1"/>
  <c r="AX1221" i="1"/>
  <c r="AX1000" i="1"/>
  <c r="AX2168" i="1"/>
  <c r="AX1957" i="1"/>
  <c r="AX1053" i="1"/>
  <c r="AX2142" i="1"/>
  <c r="AX1501" i="1"/>
  <c r="AX2122" i="1"/>
  <c r="AX2525" i="1"/>
  <c r="AX1420" i="1"/>
  <c r="AX922" i="1"/>
  <c r="AX1167" i="1"/>
  <c r="AX1224" i="1"/>
  <c r="AX2551" i="1"/>
  <c r="AX2451" i="1"/>
  <c r="AX1411" i="1"/>
  <c r="AX2226" i="1"/>
  <c r="AX1515" i="1"/>
  <c r="AX1235" i="1"/>
  <c r="AX1074" i="1"/>
  <c r="AX2278" i="1"/>
  <c r="AX1687" i="1"/>
  <c r="AX1868" i="1"/>
  <c r="AX1949" i="1"/>
  <c r="AX2093" i="1"/>
  <c r="AX1970" i="1"/>
  <c r="AX1658" i="1"/>
  <c r="AX863" i="1"/>
  <c r="AX1072" i="1"/>
  <c r="AX1115" i="1"/>
  <c r="AX2038" i="1"/>
  <c r="AX2568" i="1"/>
  <c r="AX2369" i="1"/>
  <c r="AX2382" i="1"/>
  <c r="AX1757" i="1"/>
  <c r="AX987" i="1"/>
  <c r="AX2014" i="1"/>
  <c r="AX1371" i="1"/>
  <c r="AX1388" i="1"/>
  <c r="AX2334" i="1"/>
  <c r="AX1003" i="1"/>
  <c r="AX920" i="1"/>
  <c r="AX2441" i="1"/>
  <c r="AX1852" i="1"/>
  <c r="AX2539" i="1"/>
  <c r="AX2741" i="1"/>
  <c r="AX2171" i="1"/>
  <c r="AX1127" i="1"/>
  <c r="AX2282" i="1"/>
  <c r="AX2253" i="1"/>
  <c r="AX1109" i="1"/>
  <c r="AX2274" i="1"/>
  <c r="AX1461" i="1"/>
  <c r="AX1272" i="1"/>
  <c r="AX1480" i="1"/>
  <c r="AX2209" i="1"/>
  <c r="AX1588" i="1"/>
  <c r="AX1535" i="1"/>
  <c r="AX2649" i="1"/>
  <c r="AX2459" i="1"/>
  <c r="AX2475" i="1"/>
  <c r="AX2588" i="1"/>
  <c r="AX2612" i="1"/>
  <c r="AX1106" i="1"/>
  <c r="AX2314" i="1"/>
  <c r="AX1012" i="1"/>
  <c r="AX2118" i="1"/>
  <c r="AX2001" i="1"/>
  <c r="AX2722" i="1"/>
  <c r="AX1917" i="1"/>
  <c r="AX1746" i="1"/>
  <c r="AX1880" i="1"/>
  <c r="AX895" i="1"/>
  <c r="AX1747" i="1"/>
  <c r="AX2404" i="1"/>
  <c r="AX848" i="1"/>
  <c r="AX1803" i="1"/>
  <c r="AX1080" i="1"/>
  <c r="AX2724" i="1"/>
  <c r="AX2353" i="1"/>
  <c r="AX960" i="1"/>
  <c r="AX1860" i="1"/>
  <c r="AX1386" i="1"/>
  <c r="AX2144" i="1"/>
  <c r="AX2245" i="1"/>
  <c r="AX1956" i="1"/>
  <c r="AX1578" i="1"/>
  <c r="AX2287" i="1"/>
  <c r="AX2692" i="1"/>
  <c r="AX1938" i="1"/>
  <c r="AX2149" i="1"/>
  <c r="AX2679" i="1"/>
  <c r="AX1972" i="1"/>
  <c r="AX763" i="1"/>
  <c r="AX2036" i="1"/>
  <c r="AX963" i="1"/>
  <c r="AX1288" i="1"/>
  <c r="AX887" i="1"/>
  <c r="AX1164" i="1"/>
  <c r="AX2707" i="1"/>
  <c r="AX2732" i="1"/>
  <c r="AX771" i="1"/>
  <c r="AX986" i="1"/>
  <c r="AX1046" i="1"/>
  <c r="AX1146" i="1"/>
  <c r="AX2333" i="1"/>
  <c r="AX2585" i="1"/>
  <c r="AX2045" i="1"/>
  <c r="AX2172" i="1"/>
  <c r="AX2515" i="1"/>
  <c r="AX1084" i="1"/>
  <c r="AX2249" i="1"/>
  <c r="AX2081" i="1"/>
  <c r="AX1556" i="1"/>
  <c r="AX2151" i="1"/>
  <c r="AX1245" i="1"/>
  <c r="AX1935" i="1"/>
  <c r="AX1447" i="1"/>
  <c r="AX2207" i="1"/>
  <c r="AX1704" i="1"/>
  <c r="AX826" i="1"/>
  <c r="AX1781" i="1"/>
  <c r="AX1189" i="1"/>
  <c r="AX2007" i="1"/>
  <c r="AX1551" i="1"/>
  <c r="AX1058" i="1"/>
  <c r="AX2591" i="1"/>
  <c r="AX1680" i="1"/>
  <c r="AX1857" i="1"/>
  <c r="AX1225" i="1"/>
  <c r="AX2283" i="1"/>
  <c r="AX1324" i="1"/>
  <c r="AX1200" i="1"/>
  <c r="AX2375" i="1"/>
  <c r="AX2299" i="1"/>
  <c r="AX2496" i="1"/>
  <c r="AX2266" i="1"/>
  <c r="AX2461" i="1"/>
  <c r="AX1082" i="1"/>
  <c r="AX1974" i="1"/>
  <c r="AX1295" i="1"/>
  <c r="AX1079" i="1"/>
  <c r="AX2584" i="1"/>
  <c r="AX2146" i="1"/>
  <c r="AX1823" i="1"/>
  <c r="AX1174" i="1"/>
  <c r="AX2329" i="1"/>
  <c r="AX2165" i="1"/>
  <c r="AX2139" i="1"/>
  <c r="AX1791" i="1"/>
  <c r="AX1682" i="1"/>
  <c r="AX916" i="1"/>
  <c r="AX1611" i="1"/>
  <c r="AX2337" i="1"/>
  <c r="AX1844" i="1"/>
  <c r="AX950" i="1"/>
  <c r="AX1439" i="1"/>
  <c r="AX961" i="1"/>
  <c r="AX1153" i="1"/>
  <c r="AX1913" i="1"/>
  <c r="AX1750" i="1"/>
  <c r="AX1456" i="1"/>
  <c r="AX2324" i="1"/>
  <c r="AX2758" i="1"/>
  <c r="AX1267" i="1"/>
  <c r="AX1247" i="1"/>
  <c r="AX2659" i="1"/>
  <c r="AX893" i="1"/>
  <c r="AX909" i="1"/>
  <c r="AX1825" i="1"/>
  <c r="AX1651" i="1"/>
  <c r="AX1681" i="1"/>
  <c r="AX1985" i="1"/>
  <c r="AX2715" i="1"/>
  <c r="AX2104" i="1"/>
  <c r="AX1457" i="1"/>
  <c r="AX2338" i="1"/>
  <c r="AX2625" i="1"/>
  <c r="AX1710" i="1"/>
  <c r="AX821" i="1"/>
  <c r="AX2416" i="1"/>
  <c r="AX1808" i="1"/>
  <c r="AX2737" i="1"/>
  <c r="AX2044" i="1"/>
  <c r="AX1874" i="1"/>
  <c r="AX2550" i="1"/>
  <c r="AX2351" i="1"/>
  <c r="AX2622" i="1"/>
  <c r="AX1629" i="1"/>
  <c r="AX2465" i="1"/>
  <c r="AX1202" i="1"/>
  <c r="AX936" i="1"/>
  <c r="AX1928" i="1"/>
  <c r="AX2688" i="1"/>
  <c r="AX1834" i="1"/>
  <c r="AX1261" i="1"/>
  <c r="AX2559" i="1"/>
  <c r="AX2181" i="1"/>
  <c r="AX1947" i="1"/>
  <c r="AX1108" i="1"/>
  <c r="AX1204" i="1"/>
  <c r="AX1311" i="1"/>
  <c r="AX873" i="1"/>
  <c r="AX1936" i="1"/>
  <c r="AX2218" i="1"/>
  <c r="AX1337" i="1"/>
  <c r="AX1212" i="1"/>
  <c r="AX1175" i="1"/>
  <c r="AX1428" i="1"/>
  <c r="AX792" i="1"/>
  <c r="AX2607" i="1"/>
  <c r="AX2390" i="1"/>
  <c r="AX2265" i="1"/>
  <c r="AX1300" i="1"/>
  <c r="AX2415" i="1"/>
  <c r="AX2562" i="1"/>
  <c r="AX1367" i="1"/>
  <c r="AX929" i="1"/>
  <c r="AX1365" i="1"/>
  <c r="AX2760" i="1"/>
  <c r="AX1160" i="1"/>
  <c r="AX1684" i="1"/>
  <c r="AX2543" i="1"/>
  <c r="AX2065" i="1"/>
  <c r="AX1714" i="1"/>
  <c r="AX1679" i="1"/>
  <c r="AX1894" i="1"/>
  <c r="AX1044" i="1"/>
  <c r="AX1135" i="1"/>
  <c r="AX1302" i="1"/>
  <c r="AX1877" i="1"/>
  <c r="AX1780" i="1"/>
  <c r="AX1786" i="1"/>
  <c r="AX2474" i="1"/>
  <c r="AX2358" i="1"/>
  <c r="AX2748" i="1"/>
  <c r="AX2483" i="1"/>
  <c r="AX1822" i="1"/>
  <c r="AX1246" i="1"/>
  <c r="AX1178" i="1"/>
  <c r="AX2582" i="1"/>
  <c r="AX2523" i="1"/>
  <c r="AX2699" i="1"/>
  <c r="AX855" i="1"/>
  <c r="AX976" i="1"/>
  <c r="AX1472" i="1"/>
  <c r="AX2140" i="1"/>
  <c r="AX1455" i="1"/>
  <c r="AX2327" i="1"/>
  <c r="AX2547" i="1"/>
  <c r="AX1369" i="1"/>
  <c r="AX1019" i="1"/>
  <c r="AX2521" i="1"/>
  <c r="AX1973" i="1"/>
  <c r="AX1865" i="1"/>
  <c r="AX2618" i="1"/>
  <c r="AX1962" i="1"/>
  <c r="AX2703" i="1"/>
  <c r="AX2318" i="1"/>
  <c r="AX2384" i="1"/>
  <c r="AX871" i="1"/>
  <c r="AX1494" i="1"/>
  <c r="AX2085" i="1"/>
  <c r="AX2368" i="1"/>
  <c r="AX2111" i="1"/>
  <c r="AX2251" i="1"/>
  <c r="AX2729" i="1"/>
  <c r="AX1271" i="1"/>
  <c r="AX1392" i="1"/>
  <c r="AX2660" i="1"/>
  <c r="AX2661" i="1"/>
  <c r="AX2259" i="1"/>
  <c r="AX2759" i="1"/>
  <c r="AX2408" i="1"/>
  <c r="AX1168" i="1"/>
  <c r="AX1217" i="1"/>
  <c r="AX1418" i="1"/>
  <c r="AX2520" i="1"/>
  <c r="AX2712" i="1"/>
  <c r="AX1023" i="1"/>
  <c r="AX2203" i="1"/>
  <c r="AX829" i="1"/>
  <c r="AX2670" i="1"/>
  <c r="AX1250" i="1"/>
  <c r="AX1965" i="1"/>
  <c r="AX2025" i="1"/>
  <c r="AX2102" i="1"/>
  <c r="AX1156" i="1"/>
  <c r="AX1513" i="1"/>
  <c r="AX1322" i="1"/>
  <c r="AX2615" i="1"/>
  <c r="AX2307" i="1"/>
  <c r="AX2316" i="1"/>
  <c r="AX892" i="1"/>
  <c r="AX1173" i="1"/>
  <c r="AX1716" i="1"/>
  <c r="AX2398" i="1"/>
  <c r="AX2423" i="1"/>
  <c r="AX1021" i="1"/>
  <c r="AX1136" i="1"/>
  <c r="AX1373" i="1"/>
  <c r="AX1116" i="1"/>
  <c r="AX1920" i="1"/>
  <c r="AX2164" i="1"/>
  <c r="AX1784" i="1"/>
  <c r="AX2476" i="1"/>
  <c r="AX1490" i="1"/>
  <c r="AX2424" i="1"/>
  <c r="AX2335" i="1"/>
  <c r="AX1944" i="1"/>
  <c r="AX1893" i="1"/>
  <c r="AX2393" i="1"/>
  <c r="AX2059" i="1"/>
  <c r="AX2135" i="1"/>
  <c r="AX1440" i="1"/>
  <c r="AX2148" i="1"/>
  <c r="AX2099" i="1"/>
  <c r="AX2133" i="1"/>
  <c r="AX2484" i="1"/>
  <c r="AX2087" i="1"/>
  <c r="AX1693" i="1"/>
  <c r="AX2340" i="1"/>
  <c r="AX1525" i="1"/>
  <c r="AX2070" i="1"/>
  <c r="AX2184" i="1"/>
  <c r="AX1370" i="1"/>
  <c r="AX1144" i="1"/>
  <c r="AX2573" i="1"/>
  <c r="AX2015" i="1"/>
  <c r="AX1013" i="1"/>
  <c r="AX1618" i="1"/>
  <c r="AX975" i="1"/>
  <c r="AX2305" i="1"/>
  <c r="AX1771" i="1"/>
  <c r="AX2013" i="1"/>
  <c r="AX1421" i="1"/>
  <c r="AX2339" i="1"/>
  <c r="AX1416" i="1"/>
  <c r="AX1717" i="1"/>
  <c r="AX2020" i="1"/>
  <c r="AX1474" i="1"/>
  <c r="AX919" i="1"/>
  <c r="AX1846" i="1"/>
  <c r="AX1347" i="1"/>
  <c r="AX1742" i="1"/>
  <c r="AX1327" i="1"/>
  <c r="AX1139" i="1"/>
  <c r="AX1087" i="1"/>
  <c r="AX2579" i="1"/>
  <c r="AX2700" i="1"/>
  <c r="AX2695" i="1"/>
  <c r="AX1988" i="1"/>
  <c r="AX1328" i="1"/>
  <c r="AX1364" i="1"/>
  <c r="AX2401" i="1"/>
  <c r="AX1351" i="1"/>
  <c r="AX2106" i="1"/>
  <c r="AX1862" i="1"/>
  <c r="AX764" i="1"/>
  <c r="AX1713" i="1"/>
  <c r="AX1543" i="1"/>
  <c r="AX1005" i="1"/>
  <c r="AX2527" i="1"/>
  <c r="AX2510" i="1"/>
  <c r="AX869" i="1"/>
  <c r="AX2751" i="1"/>
  <c r="AX2090" i="1"/>
  <c r="AX1831" i="1"/>
  <c r="AX836" i="1"/>
  <c r="AX1008" i="1"/>
  <c r="AX2687" i="1"/>
  <c r="AX2105" i="1"/>
  <c r="AX1955" i="1"/>
  <c r="AX2528" i="1"/>
  <c r="AX1230" i="1"/>
  <c r="AX1329" i="1"/>
  <c r="AX1812" i="1"/>
  <c r="AX1798" i="1"/>
  <c r="AX2107" i="1"/>
  <c r="AX1734" i="1"/>
  <c r="AX2053" i="1"/>
  <c r="AX1137" i="1"/>
  <c r="AX1785" i="1"/>
  <c r="AX2626" i="1"/>
  <c r="AX1075" i="1"/>
  <c r="AX1244" i="1"/>
  <c r="AX1486" i="1"/>
  <c r="AX1778" i="1"/>
  <c r="AX2011" i="1"/>
  <c r="AX1731" i="1"/>
  <c r="AX1384" i="1"/>
  <c r="AX2455" i="1"/>
  <c r="AX1050" i="1"/>
  <c r="AX2577" i="1"/>
  <c r="AX1101" i="1"/>
  <c r="AX847" i="1"/>
  <c r="AX1982" i="1"/>
  <c r="AX1170" i="1"/>
  <c r="AX2556" i="1"/>
  <c r="AX2072" i="1"/>
  <c r="AX1555" i="1"/>
  <c r="AX1810" i="1"/>
  <c r="AX1526" i="1"/>
  <c r="AX2736" i="1"/>
  <c r="AX1635" i="1"/>
  <c r="AX1849" i="1"/>
  <c r="AX2553" i="1"/>
  <c r="AX1316" i="1"/>
  <c r="AX1916" i="1"/>
  <c r="AX1099" i="1"/>
  <c r="AX1405" i="1"/>
  <c r="AX1451" i="1"/>
  <c r="AX845" i="1"/>
  <c r="AX1330" i="1"/>
  <c r="AX1412" i="1"/>
  <c r="AX1111" i="1"/>
  <c r="AX1655" i="1"/>
  <c r="AX1885" i="1"/>
  <c r="AX1218" i="1"/>
  <c r="AX957" i="1"/>
  <c r="AX995" i="1"/>
  <c r="AX786" i="1"/>
  <c r="AX1733" i="1"/>
  <c r="AX1434" i="1"/>
  <c r="AX2094" i="1"/>
  <c r="AX1840" i="1"/>
  <c r="AX1414" i="1"/>
  <c r="AX965" i="1"/>
  <c r="AX2640" i="1"/>
  <c r="AX968" i="1"/>
  <c r="AX2422" i="1"/>
  <c r="AX2127" i="1"/>
  <c r="AX1424" i="1"/>
  <c r="AX2116" i="1"/>
  <c r="AX808" i="1"/>
  <c r="AX1876" i="1"/>
  <c r="AX1705" i="1"/>
  <c r="AX1830" i="1"/>
  <c r="AX1435" i="1"/>
  <c r="AX1138" i="1"/>
  <c r="AX2235" i="1"/>
  <c r="AX2743" i="1"/>
  <c r="AX2554" i="1"/>
  <c r="AX2593" i="1"/>
  <c r="AX1052" i="1"/>
  <c r="AX1033" i="1"/>
  <c r="AX2500" i="1"/>
  <c r="AX1689" i="1"/>
  <c r="AX1646" i="1"/>
  <c r="AX2228" i="1"/>
  <c r="AX2288" i="1"/>
  <c r="AX1471" i="1"/>
  <c r="AX1166" i="1"/>
  <c r="AX2179" i="1"/>
  <c r="AX1363" i="1"/>
  <c r="AX1783" i="1"/>
  <c r="AX883" i="1"/>
  <c r="AX1437" i="1"/>
  <c r="AX2361" i="1"/>
  <c r="AX1777" i="1"/>
  <c r="AX1433" i="1"/>
  <c r="AX2247" i="1"/>
  <c r="AX1229" i="1"/>
  <c r="AX2529" i="1"/>
  <c r="AX996" i="1"/>
  <c r="AX1399" i="1"/>
  <c r="AX1593" i="1"/>
  <c r="AX804" i="1"/>
  <c r="AX827" i="1"/>
  <c r="AX1789" i="1"/>
  <c r="AX867" i="1"/>
  <c r="AX2082" i="1"/>
  <c r="AX2744" i="1"/>
  <c r="AX1231" i="1"/>
  <c r="AX1991" i="1"/>
  <c r="AX2326" i="1"/>
  <c r="AX1980" i="1"/>
  <c r="AX1652" i="1"/>
  <c r="AX1675" i="1"/>
  <c r="AX2377" i="1"/>
  <c r="AX774" i="1"/>
  <c r="AX1124" i="1"/>
  <c r="AX2048" i="1"/>
  <c r="AX1662" i="1"/>
  <c r="AX930" i="1"/>
  <c r="AX1549" i="1"/>
  <c r="AX1642" i="1"/>
  <c r="AX2304" i="1"/>
  <c r="AX2511" i="1"/>
  <c r="AX1483" i="1"/>
  <c r="AX1014" i="1"/>
  <c r="AX2261" i="1"/>
  <c r="AX2405" i="1"/>
  <c r="AX1353" i="1"/>
  <c r="AX1343" i="1"/>
  <c r="AX2432" i="1"/>
  <c r="AX2438" i="1"/>
  <c r="AX1924" i="1"/>
  <c r="AX1748" i="1"/>
  <c r="AX1657" i="1"/>
  <c r="AX941" i="1"/>
  <c r="AX822" i="1"/>
  <c r="AX1584" i="1"/>
  <c r="AX1901" i="1"/>
  <c r="AX800" i="1"/>
  <c r="AX2137" i="1"/>
  <c r="AX1282" i="1"/>
  <c r="AX1238" i="1"/>
  <c r="AX2594" i="1"/>
  <c r="AX888" i="1"/>
  <c r="AX2532" i="1"/>
  <c r="AX1275" i="1"/>
  <c r="AX947" i="1"/>
  <c r="AX1117" i="1"/>
  <c r="AX1350" i="1"/>
  <c r="AX2571" i="1"/>
  <c r="AX1134" i="1"/>
  <c r="AX2756" i="1"/>
  <c r="AX2211" i="1"/>
  <c r="AX1847" i="1"/>
  <c r="AX1398" i="1"/>
  <c r="AX2317" i="1"/>
  <c r="AX1122" i="1"/>
  <c r="AX979" i="1"/>
  <c r="AX2071" i="1"/>
  <c r="AX1133" i="1"/>
  <c r="AX2750" i="1"/>
  <c r="AX2381" i="1"/>
  <c r="AX868" i="1"/>
  <c r="AX2531" i="1"/>
  <c r="AX2216" i="1"/>
  <c r="AX2200" i="1"/>
  <c r="AX1605" i="1"/>
  <c r="AX1319" i="1"/>
  <c r="AX2195" i="1"/>
  <c r="AX1165" i="1"/>
  <c r="AX1449" i="1"/>
  <c r="AX2693" i="1"/>
  <c r="AX2516" i="1"/>
  <c r="AX896" i="1"/>
  <c r="AX2033" i="1"/>
  <c r="AX1968" i="1"/>
  <c r="AX1259" i="1"/>
  <c r="AX1362" i="1"/>
  <c r="AX2396" i="1"/>
  <c r="AX1910" i="1"/>
  <c r="AX899" i="1"/>
  <c r="AX1103" i="1"/>
  <c r="AX1963" i="1"/>
  <c r="AX1468" i="1"/>
  <c r="AX839" i="1"/>
  <c r="AX1286" i="1"/>
  <c r="AX1366" i="1"/>
  <c r="AX1579" i="1"/>
  <c r="AX2115" i="1"/>
  <c r="AX2638" i="1"/>
  <c r="AX1395" i="1"/>
  <c r="AX2345" i="1"/>
  <c r="AX1255" i="1"/>
  <c r="AX1795" i="1"/>
  <c r="AX1095" i="1"/>
  <c r="AX2704" i="1"/>
  <c r="AX2336" i="1"/>
  <c r="AX1498" i="1"/>
  <c r="AX2196" i="1"/>
  <c r="AX2463" i="1"/>
  <c r="AX2653" i="1"/>
  <c r="AX1700" i="1"/>
  <c r="AX1814" i="1"/>
  <c r="AX1423" i="1"/>
  <c r="AX1380" i="1"/>
  <c r="AX2388" i="1"/>
  <c r="AX2049" i="1"/>
  <c r="AX2271" i="1"/>
  <c r="AX901" i="1"/>
  <c r="AX1326" i="1"/>
  <c r="AX1981" i="1"/>
  <c r="AX1027" i="1"/>
  <c r="AX2464" i="1"/>
  <c r="AX1181" i="1"/>
  <c r="AX1967" i="1"/>
  <c r="AX879" i="1"/>
  <c r="AX1055" i="1"/>
  <c r="AX772" i="1"/>
  <c r="AX2663" i="1"/>
  <c r="AX2193" i="1"/>
  <c r="AX1249" i="1"/>
  <c r="AX1410" i="1"/>
  <c r="AX815" i="1"/>
  <c r="AX967" i="1"/>
  <c r="AX2431" i="1"/>
  <c r="AX1697" i="1"/>
  <c r="AX1546" i="1"/>
  <c r="AX1223" i="1"/>
  <c r="AX1779" i="1"/>
  <c r="AX1009" i="1"/>
  <c r="AX2635" i="1"/>
  <c r="AX2537" i="1"/>
  <c r="AX2391" i="1"/>
  <c r="AX1332" i="1"/>
  <c r="AX977" i="1"/>
  <c r="AX824" i="1"/>
  <c r="AX1939" i="1"/>
  <c r="AX2409" i="1"/>
  <c r="AX1309" i="1"/>
  <c r="AX2443" i="1"/>
  <c r="AX1911" i="1"/>
  <c r="AX2320" i="1"/>
  <c r="AX1522" i="1"/>
  <c r="AX1538" i="1"/>
  <c r="AX2066" i="1"/>
  <c r="AX2035" i="1"/>
  <c r="AX1427" i="1"/>
  <c r="AX2150" i="1"/>
  <c r="AX1032" i="1"/>
  <c r="AX842" i="1"/>
  <c r="AX1690" i="1"/>
  <c r="AX1206" i="1"/>
  <c r="AX2346" i="1"/>
  <c r="AX2399" i="1"/>
  <c r="AX1528" i="1"/>
  <c r="AX1660" i="1"/>
  <c r="AX1382" i="1"/>
  <c r="AX1199" i="1"/>
  <c r="AX2009" i="1"/>
  <c r="AX1387" i="1"/>
  <c r="AX2359" i="1"/>
  <c r="AX1459" i="1"/>
  <c r="AX884" i="1"/>
  <c r="AX993" i="1"/>
  <c r="AX1331" i="1"/>
  <c r="AX814" i="1"/>
  <c r="AX864" i="1"/>
  <c r="AX1450" i="1"/>
  <c r="AX991" i="1"/>
  <c r="AX2258" i="1"/>
  <c r="AX1090" i="1"/>
  <c r="AX1966" i="1"/>
  <c r="AX1488" i="1"/>
  <c r="AX1764" i="1"/>
  <c r="AX1908" i="1"/>
  <c r="AX1349" i="1"/>
  <c r="AX872" i="1"/>
  <c r="AX1222" i="1"/>
  <c r="AX2752" i="1"/>
  <c r="AX1650" i="1"/>
  <c r="AX819" i="1"/>
  <c r="AX1383" i="1"/>
  <c r="AX1770" i="1"/>
  <c r="AX1120" i="1"/>
  <c r="AX1987" i="1"/>
  <c r="AX2536" i="1"/>
  <c r="AX2466" i="1"/>
  <c r="AX1807" i="1"/>
  <c r="AX959" i="1"/>
  <c r="AX2054" i="1"/>
  <c r="AX2227" i="1"/>
  <c r="AX1485" i="1"/>
  <c r="AX2716" i="1"/>
  <c r="AX2119" i="1"/>
  <c r="AX1213" i="1"/>
  <c r="AX1869" i="1"/>
  <c r="AX945" i="1"/>
  <c r="AX1475" i="1"/>
  <c r="AX1394" i="1"/>
  <c r="AX2506" i="1"/>
  <c r="AX1226" i="1"/>
  <c r="AX2664" i="1"/>
  <c r="AX1864" i="1"/>
  <c r="AX1066" i="1"/>
  <c r="AX1432" i="1"/>
  <c r="AX2682" i="1"/>
  <c r="AX1056" i="1"/>
  <c r="AX2293" i="1"/>
  <c r="AX1899" i="1"/>
  <c r="AX2028" i="1"/>
  <c r="AX1016" i="1"/>
  <c r="AX1299" i="1"/>
  <c r="AX2709" i="1"/>
  <c r="AX2723" i="1"/>
  <c r="AX2502" i="1"/>
  <c r="AX1768" i="1"/>
  <c r="AX1203" i="1"/>
  <c r="AX1406" i="1"/>
  <c r="AX1529" i="1"/>
  <c r="AX813" i="1"/>
  <c r="AX1992" i="1"/>
  <c r="AX1518" i="1"/>
  <c r="AX1368" i="1"/>
  <c r="AX2428" i="1"/>
  <c r="AX2296" i="1"/>
  <c r="AX1313" i="1"/>
  <c r="AX1983" i="1"/>
  <c r="AX1595" i="1"/>
  <c r="AX2279" i="1"/>
  <c r="AX943" i="1"/>
  <c r="AX2183" i="1"/>
  <c r="AX2681" i="1"/>
  <c r="AX2026" i="1"/>
  <c r="AX2098" i="1"/>
  <c r="AX2215" i="1"/>
  <c r="AX905" i="1"/>
  <c r="AX1265" i="1"/>
  <c r="AX2503" i="1"/>
  <c r="AX1064" i="1"/>
  <c r="AX1022" i="1"/>
  <c r="AX908" i="1"/>
  <c r="AX2400" i="1"/>
  <c r="AX2639" i="1"/>
  <c r="AX2037" i="1"/>
  <c r="AX2062" i="1"/>
  <c r="AX1583" i="1"/>
  <c r="AX2673" i="1"/>
  <c r="AX2485" i="1"/>
  <c r="AX2440" i="1"/>
  <c r="AX2008" i="1"/>
  <c r="AX1359" i="1"/>
  <c r="AX810" i="1"/>
  <c r="AX795" i="1"/>
  <c r="AX2690" i="1"/>
  <c r="AX2292" i="1"/>
  <c r="AX791" i="1"/>
  <c r="AX1598" i="1"/>
  <c r="AX2730" i="1"/>
  <c r="AX2586" i="1"/>
  <c r="AX2362" i="1"/>
  <c r="AX1759" i="1"/>
  <c r="AX1141" i="1"/>
  <c r="AX1142" i="1"/>
  <c r="AX2544" i="1"/>
  <c r="AX820" i="1"/>
  <c r="AX1527" i="1"/>
  <c r="AX2018" i="1"/>
  <c r="AX2281" i="1"/>
  <c r="AX1234" i="1"/>
  <c r="AX1712" i="1"/>
  <c r="AX2397" i="1"/>
  <c r="AX1564" i="1"/>
  <c r="AX1296" i="1"/>
  <c r="AX1248" i="1"/>
  <c r="AX1919" i="1"/>
  <c r="AX2128" i="1"/>
  <c r="AX2617" i="1"/>
  <c r="AX1845" i="1"/>
  <c r="AX2280" i="1"/>
  <c r="AX1487" i="1"/>
  <c r="AX2120" i="1"/>
  <c r="AX1801" i="1"/>
  <c r="AX783" i="1"/>
  <c r="AX880" i="1"/>
  <c r="AX1015" i="1"/>
  <c r="AX784" i="1"/>
  <c r="AX2088" i="1"/>
  <c r="AX982" i="1"/>
  <c r="AX2601" i="1"/>
  <c r="AX2733" i="1"/>
  <c r="AX2197" i="1"/>
  <c r="AX1070" i="1"/>
  <c r="AX1581" i="1"/>
  <c r="AX1214" i="1"/>
  <c r="AX2350" i="1"/>
  <c r="AX2224" i="1"/>
  <c r="AX1415" i="1"/>
  <c r="AX915" i="1"/>
  <c r="AX2387" i="1"/>
  <c r="AX1837" i="1"/>
  <c r="AX862" i="1"/>
  <c r="AX1279" i="1"/>
  <c r="AX1314" i="1"/>
  <c r="AX2452" i="1"/>
  <c r="AX1043" i="1"/>
  <c r="AX2202" i="1"/>
  <c r="AX1128" i="1"/>
  <c r="AX1762" i="1"/>
  <c r="AX2073" i="1"/>
  <c r="AX890" i="1"/>
  <c r="AX2498" i="1"/>
  <c r="AX2555" i="1"/>
  <c r="AX1881" i="1"/>
  <c r="AX2427" i="1"/>
  <c r="AX2177" i="1"/>
  <c r="AX1129" i="1"/>
  <c r="AX2100" i="1"/>
  <c r="AX2027" i="1"/>
  <c r="AX2331" i="1"/>
  <c r="AX2538" i="1"/>
  <c r="AX1378" i="1"/>
  <c r="AX1303" i="1"/>
  <c r="AX2576" i="1"/>
  <c r="AX2052" i="1"/>
  <c r="AX2425" i="1"/>
  <c r="AX1906" i="1"/>
  <c r="AX1243" i="1"/>
  <c r="AX2437" i="1"/>
  <c r="AX1677" i="1"/>
  <c r="AX1184" i="1"/>
  <c r="AX2343" i="1"/>
  <c r="AX1782" i="1"/>
  <c r="AX1253" i="1"/>
  <c r="AX2206" i="1"/>
  <c r="AX1298" i="1"/>
  <c r="AX2494" i="1"/>
  <c r="AX1078" i="1"/>
  <c r="AX2614" i="1"/>
  <c r="AX1499" i="1"/>
  <c r="AX1489" i="1"/>
  <c r="AX2275" i="1"/>
  <c r="AX2505" i="1"/>
  <c r="AX1448" i="1"/>
  <c r="AX2740" i="1"/>
  <c r="AX1536" i="1"/>
  <c r="AX2040" i="1"/>
  <c r="AX2491" i="1"/>
  <c r="AX2260" i="1"/>
  <c r="AX2444" i="1"/>
  <c r="AX2609" i="1"/>
  <c r="AX2685" i="1"/>
  <c r="AX1565" i="1"/>
  <c r="AX1385" i="1"/>
  <c r="AX925" i="1"/>
  <c r="AX1702" i="1"/>
  <c r="AX2268" i="1"/>
  <c r="AX1568" i="1"/>
  <c r="AX2223" i="1"/>
  <c r="AX2023" i="1"/>
  <c r="AX2309" i="1"/>
  <c r="AX1923" i="1"/>
  <c r="AX1743" i="1"/>
  <c r="AX803" i="1"/>
  <c r="AX2232" i="1"/>
  <c r="AX2284" i="1"/>
  <c r="AX1196" i="1"/>
  <c r="AX2095" i="1"/>
  <c r="AX1531" i="1"/>
  <c r="AX1377" i="1"/>
  <c r="AX1896" i="1"/>
  <c r="AX2312" i="1"/>
  <c r="AX1446" i="1"/>
  <c r="AX2567" i="1"/>
  <c r="AX2574" i="1"/>
  <c r="AX1741" i="1"/>
  <c r="AX2611" i="1"/>
  <c r="AX2097" i="1"/>
  <c r="AX997" i="1"/>
  <c r="AX1409" i="1"/>
  <c r="AX2598" i="1"/>
  <c r="AX2241" i="1"/>
  <c r="AX2074" i="1"/>
  <c r="AX2239" i="1"/>
  <c r="AX1875" i="1"/>
  <c r="AX1054" i="1"/>
  <c r="AX2725" i="1"/>
  <c r="AX2047" i="1"/>
  <c r="AX1964" i="1"/>
  <c r="AX1233" i="1"/>
  <c r="AX1514" i="1"/>
  <c r="AX798" i="1"/>
  <c r="AX1641" i="1"/>
  <c r="AX1694" i="1"/>
  <c r="AX2217" i="1"/>
  <c r="AX1829" i="1"/>
  <c r="AX1441" i="1"/>
  <c r="AX1540" i="1"/>
  <c r="AX782" i="1"/>
  <c r="AX1915" i="1"/>
  <c r="AX2643" i="1"/>
  <c r="AX1318" i="1"/>
  <c r="AX1059" i="1"/>
  <c r="AX2448" i="1"/>
  <c r="AX1207" i="1"/>
  <c r="AX2749" i="1"/>
  <c r="AX2731" i="1"/>
  <c r="AX2430" i="1"/>
  <c r="AX2727" i="1"/>
  <c r="AX2631" i="1"/>
  <c r="AX2034" i="1"/>
  <c r="AX2077" i="1"/>
  <c r="AX2488" i="1"/>
  <c r="AX1121" i="1"/>
  <c r="AX2406" i="1"/>
  <c r="AX1463" i="1"/>
  <c r="AX1627" i="1"/>
  <c r="AX2055" i="1"/>
  <c r="AX1856" i="1"/>
  <c r="AX1088" i="1"/>
  <c r="AX1952" i="1"/>
  <c r="AX1858" i="1"/>
  <c r="AX2154" i="1"/>
  <c r="AX1560" i="1"/>
  <c r="AX1503" i="1"/>
  <c r="AX2634" i="1"/>
  <c r="AX1827" i="1"/>
  <c r="AX2720" i="1"/>
  <c r="AX2113" i="1"/>
  <c r="AX2445" i="1"/>
  <c r="AX1656" i="1"/>
  <c r="AX1251" i="1"/>
  <c r="AX2449" i="1"/>
  <c r="AX1497" i="1"/>
  <c r="AX1552" i="1"/>
  <c r="AX1065" i="1"/>
  <c r="AX1035" i="1"/>
  <c r="AX1274" i="1"/>
  <c r="AX2323" i="1"/>
  <c r="AX2470" i="1"/>
  <c r="AX2244" i="1"/>
  <c r="AX1960" i="1"/>
  <c r="AX1929" i="1"/>
  <c r="AX1071" i="1"/>
  <c r="AX2689" i="1"/>
  <c r="AX837" i="1"/>
  <c r="AX1263" i="1"/>
  <c r="AX2057" i="1"/>
  <c r="AX777" i="1"/>
  <c r="AX2175" i="1"/>
  <c r="AX2060" i="1"/>
  <c r="AX2125" i="1"/>
  <c r="AX970" i="1"/>
  <c r="AX1943" i="1"/>
  <c r="AX1802" i="1"/>
  <c r="AX2487" i="1"/>
  <c r="AX1720" i="1"/>
  <c r="AX1841" i="1"/>
  <c r="AX1413" i="1"/>
  <c r="AX1821" i="1"/>
  <c r="AX897" i="1"/>
  <c r="AX924" i="1"/>
  <c r="AX2489" i="1"/>
  <c r="AX2032" i="1"/>
  <c r="AX838" i="1"/>
  <c r="AX1902" i="1"/>
  <c r="AX1242" i="1"/>
  <c r="AX2121" i="1"/>
  <c r="AX1621" i="1"/>
  <c r="AX1195" i="1"/>
  <c r="AX2198" i="1"/>
  <c r="AX2753" i="1"/>
  <c r="AX866" i="1"/>
  <c r="AX1031" i="1"/>
  <c r="AX2236" i="1"/>
  <c r="AX1018" i="1"/>
  <c r="AX1550" i="1"/>
  <c r="AX1029" i="1"/>
  <c r="AX1344" i="1"/>
  <c r="AX1132" i="1"/>
  <c r="AX1228" i="1"/>
  <c r="AX2479" i="1"/>
  <c r="AX1590" i="1"/>
  <c r="AX2623" i="1"/>
  <c r="AX2713" i="1"/>
  <c r="AX2606" i="1"/>
  <c r="AX902" i="1"/>
  <c r="AX1819" i="1"/>
  <c r="AX2294" i="1"/>
  <c r="AX2595" i="1"/>
  <c r="AX912" i="1"/>
  <c r="AX1926" i="1"/>
  <c r="AX2298" i="1"/>
  <c r="AX2411" i="1"/>
  <c r="AX2255" i="1"/>
  <c r="AX2123" i="1"/>
  <c r="AX1661" i="1"/>
  <c r="AX1297" i="1"/>
  <c r="AX1617" i="1"/>
  <c r="AX1201" i="1"/>
  <c r="AX1873" i="1"/>
  <c r="AX913" i="1"/>
  <c r="AX1179" i="1"/>
  <c r="AX2472" i="1"/>
  <c r="AX2507" i="1"/>
  <c r="AX2711" i="1"/>
  <c r="AX983" i="1"/>
  <c r="AX1140" i="1"/>
  <c r="AX2564" i="1"/>
  <c r="AX1842" i="1"/>
  <c r="AX2063" i="1"/>
  <c r="AX2367" i="1"/>
  <c r="AX1805" i="1"/>
  <c r="AX1993" i="1"/>
  <c r="AX2755" i="1"/>
  <c r="AX1886" i="1"/>
  <c r="AX2161" i="1"/>
  <c r="AX2365" i="1"/>
  <c r="AX2357" i="1"/>
  <c r="AX1089" i="1"/>
  <c r="AX2499" i="1"/>
  <c r="AX946" i="1"/>
  <c r="AX2608" i="1"/>
  <c r="AX1516" i="1"/>
  <c r="AX2650" i="1"/>
  <c r="AX1725" i="1"/>
  <c r="AX780" i="1"/>
  <c r="AX1341" i="1"/>
  <c r="AX894" i="1"/>
  <c r="AX1659" i="1"/>
  <c r="AX2589" i="1"/>
  <c r="AX1718" i="1"/>
  <c r="AX2162" i="1"/>
  <c r="AX2616" i="1"/>
  <c r="AX1934" i="1"/>
  <c r="AX1638" i="1"/>
  <c r="AX2686" i="1"/>
  <c r="AX1833" i="1"/>
  <c r="AX2467" i="1"/>
  <c r="AX861" i="1"/>
  <c r="AX923" i="1"/>
  <c r="AX1262" i="1"/>
  <c r="AX1504" i="1"/>
  <c r="AX1744" i="1"/>
  <c r="AX2426" i="1"/>
  <c r="AX1671" i="1"/>
  <c r="AX1276" i="1"/>
  <c r="AX1062" i="1"/>
  <c r="AX1147" i="1"/>
  <c r="AX2414" i="1"/>
  <c r="AX2182" i="1"/>
  <c r="AX761" i="1"/>
  <c r="AX1085" i="1"/>
  <c r="AX2208" i="1"/>
  <c r="AX962" i="1"/>
  <c r="AX2524" i="1"/>
  <c r="AX1358" i="1"/>
  <c r="AX1997" i="1"/>
  <c r="AX2031" i="1"/>
  <c r="AX2219" i="1"/>
  <c r="AX2719" i="1"/>
  <c r="AX2109" i="1"/>
  <c r="AX935" i="1"/>
  <c r="AX2385" i="1"/>
  <c r="AX1208" i="1"/>
  <c r="AX1533" i="1"/>
  <c r="AX2492" i="1"/>
  <c r="AX900" i="1"/>
  <c r="AX1572" i="1"/>
  <c r="AX1110" i="1"/>
  <c r="AX1287" i="1"/>
  <c r="AX2145" i="1"/>
  <c r="AX2080" i="1"/>
  <c r="AX2017" i="1"/>
  <c r="AX2003" i="1"/>
  <c r="AX903" i="1"/>
  <c r="AX904" i="1"/>
  <c r="AX2526" i="1"/>
  <c r="AX850" i="1"/>
  <c r="AX2560" i="1"/>
  <c r="AX1097" i="1"/>
  <c r="AX1573" i="1"/>
  <c r="AX1466" i="1"/>
  <c r="AX1346" i="1"/>
  <c r="AX944" i="1"/>
  <c r="AX2471" i="1"/>
  <c r="AX1699" i="1"/>
  <c r="AX802" i="1"/>
  <c r="AX1372" i="1"/>
  <c r="AX767" i="1"/>
  <c r="AX2117" i="1"/>
  <c r="AX1989" i="1"/>
  <c r="AX1291" i="1"/>
  <c r="AX1998" i="1"/>
  <c r="AX1334" i="1"/>
  <c r="AX1091" i="1"/>
  <c r="AX846" i="1"/>
  <c r="AX1407" i="1"/>
  <c r="AX949" i="1"/>
  <c r="AX1026" i="1"/>
  <c r="AX1284" i="1"/>
  <c r="AX1094" i="1"/>
  <c r="AX2590" i="1"/>
  <c r="AX2613" i="1"/>
  <c r="AX851" i="1"/>
  <c r="AX1182" i="1"/>
  <c r="AX1492" i="1"/>
  <c r="AX1024" i="1"/>
  <c r="AX1676" i="1"/>
  <c r="AX1477" i="1"/>
  <c r="AX2155" i="1"/>
  <c r="AX1102" i="1"/>
  <c r="AX2646" i="1"/>
  <c r="AX1177" i="1"/>
  <c r="X772" i="1"/>
  <c r="J1381" i="1"/>
  <c r="AK2540" i="1"/>
  <c r="AK1277" i="1"/>
  <c r="J788" i="1"/>
  <c r="J2000" i="1"/>
  <c r="AK1384" i="1"/>
  <c r="X1419" i="1"/>
  <c r="AK763" i="1"/>
  <c r="X1198" i="1"/>
  <c r="X1104" i="1"/>
  <c r="J1168" i="1"/>
  <c r="X2690" i="1"/>
  <c r="AK1240" i="1"/>
  <c r="J800" i="1"/>
  <c r="J2674" i="1"/>
  <c r="X2393" i="1"/>
  <c r="X1583" i="1"/>
  <c r="J1785" i="1"/>
  <c r="J918" i="1"/>
  <c r="AK1190" i="1"/>
  <c r="AK1565" i="1"/>
  <c r="AK1608" i="1"/>
  <c r="J2042" i="1"/>
  <c r="X2698" i="1"/>
  <c r="X2709" i="1"/>
  <c r="X1587" i="1"/>
  <c r="AK904" i="1"/>
  <c r="AK1203" i="1"/>
  <c r="X2488" i="1"/>
  <c r="X1619" i="1"/>
  <c r="J2238" i="1"/>
  <c r="AK2328" i="1"/>
  <c r="AK1818" i="1"/>
  <c r="X2073" i="1"/>
  <c r="X1217" i="1"/>
  <c r="X1030" i="1"/>
  <c r="AK1154" i="1"/>
  <c r="AK2301" i="1"/>
  <c r="J921" i="1"/>
  <c r="J2137" i="1"/>
  <c r="J1520" i="1"/>
  <c r="J1675" i="1"/>
  <c r="J2209" i="1"/>
  <c r="AK1947" i="1"/>
  <c r="AK2067" i="1"/>
  <c r="J2082" i="1"/>
  <c r="AK1556" i="1"/>
  <c r="X2521" i="1"/>
  <c r="X1872" i="1"/>
  <c r="J2296" i="1"/>
  <c r="J1170" i="1"/>
  <c r="AK1460" i="1"/>
  <c r="X881" i="1"/>
  <c r="AK2494" i="1"/>
  <c r="X2121" i="1"/>
  <c r="X2404" i="1"/>
  <c r="J1371" i="1"/>
  <c r="AK1434" i="1"/>
  <c r="J2273" i="1"/>
  <c r="AK1546" i="1"/>
  <c r="J1418" i="1"/>
  <c r="J2243" i="1"/>
  <c r="J842" i="1"/>
  <c r="J1036" i="1"/>
  <c r="J2030" i="1"/>
  <c r="J1241" i="1"/>
  <c r="X968" i="1"/>
  <c r="X2282" i="1"/>
  <c r="X2038" i="1"/>
  <c r="AK1560" i="1"/>
  <c r="AK2035" i="1"/>
  <c r="J1370" i="1"/>
  <c r="X2466" i="1"/>
  <c r="X1519" i="1"/>
  <c r="J2576" i="1"/>
  <c r="J1842" i="1"/>
  <c r="X1294" i="1"/>
  <c r="J1339" i="1"/>
  <c r="J1165" i="1"/>
  <c r="X1179" i="1"/>
  <c r="J1156" i="1"/>
  <c r="J2476" i="1"/>
  <c r="AK2208" i="1"/>
  <c r="X1662" i="1"/>
  <c r="X2457" i="1"/>
  <c r="AK1680" i="1"/>
  <c r="AK2362" i="1"/>
  <c r="X774" i="1"/>
  <c r="X1723" i="1"/>
  <c r="AK2438" i="1"/>
  <c r="X1032" i="1"/>
  <c r="X2619" i="1"/>
  <c r="J1149" i="1"/>
  <c r="AK2248" i="1"/>
  <c r="AK2500" i="1"/>
  <c r="J1224" i="1"/>
  <c r="J2600" i="1"/>
  <c r="AK2080" i="1"/>
  <c r="AK1533" i="1"/>
  <c r="J1805" i="1"/>
  <c r="J917" i="1"/>
  <c r="J1095" i="1"/>
  <c r="J2227" i="1"/>
  <c r="X2245" i="1"/>
  <c r="AK1803" i="1"/>
  <c r="J1692" i="1"/>
  <c r="AK1855" i="1"/>
  <c r="AK2099" i="1"/>
  <c r="AK2118" i="1"/>
  <c r="X820" i="1"/>
  <c r="AK1735" i="1"/>
  <c r="AK878" i="1"/>
  <c r="X1518" i="1"/>
  <c r="X2240" i="1"/>
  <c r="X1199" i="1"/>
  <c r="AK2049" i="1"/>
  <c r="AK1975" i="1"/>
  <c r="X2215" i="1"/>
  <c r="J1258" i="1"/>
  <c r="X2611" i="1"/>
  <c r="AK1011" i="1"/>
  <c r="X2602" i="1"/>
  <c r="J1568" i="1"/>
  <c r="AK1922" i="1"/>
  <c r="X2680" i="1"/>
  <c r="X2484" i="1"/>
  <c r="X2195" i="1"/>
  <c r="AK1527" i="1"/>
  <c r="AK1338" i="1"/>
  <c r="X773" i="1"/>
  <c r="X1278" i="1"/>
  <c r="X2571" i="1"/>
  <c r="J2091" i="1"/>
  <c r="X1160" i="1"/>
  <c r="X2724" i="1"/>
  <c r="X1521" i="1"/>
  <c r="X2394" i="1"/>
  <c r="J2628" i="1"/>
  <c r="AK2032" i="1"/>
  <c r="X1598" i="1"/>
  <c r="X2605" i="1"/>
  <c r="J2509" i="1"/>
  <c r="AK2274" i="1"/>
  <c r="AK2457" i="1"/>
  <c r="J2125" i="1"/>
  <c r="X1948" i="1"/>
  <c r="AK1697" i="1"/>
  <c r="X1229" i="1"/>
  <c r="J1157" i="1"/>
  <c r="X1460" i="1"/>
  <c r="X2178" i="1"/>
  <c r="J2331" i="1"/>
  <c r="J1390" i="1"/>
  <c r="AK2727" i="1"/>
  <c r="AK2504" i="1"/>
  <c r="X975" i="1"/>
  <c r="J1608" i="1"/>
  <c r="J1640" i="1"/>
  <c r="J1118" i="1"/>
  <c r="J1142" i="1"/>
  <c r="J826" i="1"/>
  <c r="J827" i="1"/>
  <c r="J2235" i="1"/>
  <c r="J2661" i="1"/>
  <c r="J1869" i="1"/>
  <c r="J1931" i="1"/>
  <c r="AK1241" i="1"/>
  <c r="J1910" i="1"/>
  <c r="AK1418" i="1"/>
  <c r="J1965" i="1"/>
  <c r="J2257" i="1"/>
  <c r="J1665" i="1"/>
  <c r="X1765" i="1"/>
  <c r="X2305" i="1"/>
  <c r="J1638" i="1"/>
  <c r="X1763" i="1"/>
  <c r="AK1731" i="1"/>
  <c r="AK1443" i="1"/>
  <c r="X1941" i="1"/>
  <c r="AK1547" i="1"/>
  <c r="AK853" i="1"/>
  <c r="AK2546" i="1"/>
  <c r="AK2373" i="1"/>
  <c r="J1616" i="1"/>
  <c r="X2468" i="1"/>
  <c r="X980" i="1"/>
  <c r="X916" i="1"/>
  <c r="J1701" i="1"/>
  <c r="AK2136" i="1"/>
  <c r="X2278" i="1"/>
  <c r="X1312" i="1"/>
  <c r="AK1385" i="1"/>
  <c r="J1205" i="1"/>
  <c r="X1627" i="1"/>
  <c r="J2738" i="1"/>
  <c r="AK956" i="1"/>
  <c r="X1875" i="1"/>
  <c r="AK1651" i="1"/>
  <c r="AK835" i="1"/>
  <c r="AK2242" i="1"/>
  <c r="X2211" i="1"/>
  <c r="J933" i="1"/>
  <c r="AK1085" i="1"/>
  <c r="X1390" i="1"/>
  <c r="X1316" i="1"/>
  <c r="AK2710" i="1"/>
  <c r="AK894" i="1"/>
  <c r="X2426" i="1"/>
  <c r="X2455" i="1"/>
  <c r="X1984" i="1"/>
  <c r="AK2358" i="1"/>
  <c r="X2493" i="1"/>
  <c r="X2060" i="1"/>
  <c r="AK2505" i="1"/>
  <c r="AK859" i="1"/>
  <c r="X2182" i="1"/>
  <c r="J950" i="1"/>
  <c r="J1673" i="1"/>
  <c r="J1913" i="1"/>
  <c r="J1634" i="1"/>
  <c r="AK2176" i="1"/>
  <c r="AK1742" i="1"/>
  <c r="J1504" i="1"/>
  <c r="J2716" i="1"/>
  <c r="J1463" i="1"/>
  <c r="J1518" i="1"/>
  <c r="X2272" i="1"/>
  <c r="X790" i="1"/>
  <c r="X1326" i="1"/>
  <c r="J852" i="1"/>
  <c r="X2251" i="1"/>
  <c r="J1327" i="1"/>
  <c r="AK2474" i="1"/>
  <c r="X2066" i="1"/>
  <c r="AK844" i="1"/>
  <c r="X1381" i="1"/>
  <c r="AK2207" i="1"/>
  <c r="J796" i="1"/>
  <c r="J2517" i="1"/>
  <c r="J1930" i="1"/>
  <c r="AK1335" i="1"/>
  <c r="J1288" i="1"/>
  <c r="X2386" i="1"/>
  <c r="X2232" i="1"/>
  <c r="J2077" i="1"/>
  <c r="J1914" i="1"/>
  <c r="AK2247" i="1"/>
  <c r="AK2450" i="1"/>
  <c r="X1871" i="1"/>
  <c r="J1943" i="1"/>
  <c r="J1970" i="1"/>
  <c r="AK2303" i="1"/>
  <c r="J2489" i="1"/>
  <c r="J854" i="1"/>
  <c r="J1311" i="1"/>
  <c r="J1247" i="1"/>
  <c r="X2746" i="1"/>
  <c r="X1716" i="1"/>
  <c r="J883" i="1"/>
  <c r="J2279" i="1"/>
  <c r="AK1569" i="1"/>
  <c r="AK1875" i="1"/>
  <c r="X2572" i="1"/>
  <c r="X2573" i="1"/>
  <c r="AK1024" i="1"/>
  <c r="AK1004" i="1"/>
  <c r="X1606" i="1"/>
  <c r="X1146" i="1"/>
  <c r="AK2189" i="1"/>
  <c r="J1389" i="1"/>
  <c r="X2648" i="1"/>
  <c r="J2667" i="1"/>
  <c r="AK1475" i="1"/>
  <c r="AK1660" i="1"/>
  <c r="J821" i="1"/>
  <c r="AK2320" i="1"/>
  <c r="AK1360" i="1"/>
  <c r="J1764" i="1"/>
  <c r="J2423" i="1"/>
  <c r="J2740" i="1"/>
  <c r="J976" i="1"/>
  <c r="AK2018" i="1"/>
  <c r="AK1945" i="1"/>
  <c r="AK2132" i="1"/>
  <c r="AK1227" i="1"/>
  <c r="AK1431" i="1"/>
  <c r="X816" i="1"/>
  <c r="X1986" i="1"/>
  <c r="X2054" i="1"/>
  <c r="AK1208" i="1"/>
  <c r="J1246" i="1"/>
  <c r="J1613" i="1"/>
  <c r="J1761" i="1"/>
  <c r="J2314" i="1"/>
  <c r="J1593" i="1"/>
  <c r="AK2525" i="1"/>
  <c r="J2310" i="1"/>
  <c r="J1454" i="1"/>
  <c r="AK1650" i="1"/>
  <c r="J1804" i="1"/>
  <c r="J835" i="1"/>
  <c r="J2567" i="1"/>
  <c r="J1259" i="1"/>
  <c r="J1141" i="1"/>
  <c r="AK2322" i="1"/>
  <c r="X1087" i="1"/>
  <c r="X1339" i="1"/>
  <c r="J2420" i="1"/>
  <c r="AK2535" i="1"/>
  <c r="AK2162" i="1"/>
  <c r="X991" i="1"/>
  <c r="AK927" i="1"/>
  <c r="AK1595" i="1"/>
  <c r="J992" i="1"/>
  <c r="AK2707" i="1"/>
  <c r="J1139" i="1"/>
  <c r="J1678" i="1"/>
  <c r="AK2090" i="1"/>
  <c r="J2132" i="1"/>
  <c r="J2443" i="1"/>
  <c r="J2448" i="1"/>
  <c r="AK1869" i="1"/>
  <c r="J1123" i="1"/>
  <c r="J1416" i="1"/>
  <c r="X815" i="1"/>
  <c r="J1489" i="1"/>
  <c r="AK2252" i="1"/>
  <c r="AK1470" i="1"/>
  <c r="J1840" i="1"/>
  <c r="AK1045" i="1"/>
  <c r="J2565" i="1"/>
  <c r="AK1806" i="1"/>
  <c r="J1773" i="1"/>
  <c r="J2432" i="1"/>
  <c r="AK1131" i="1"/>
  <c r="X2576" i="1"/>
  <c r="X1382" i="1"/>
  <c r="X1960" i="1"/>
  <c r="X854" i="1"/>
  <c r="AK1393" i="1"/>
  <c r="AK1916" i="1"/>
  <c r="X2146" i="1"/>
  <c r="J2531" i="1"/>
  <c r="J1550" i="1"/>
  <c r="J2218" i="1"/>
  <c r="J1905" i="1"/>
  <c r="AK1915" i="1"/>
  <c r="J920" i="1"/>
  <c r="J1189" i="1"/>
  <c r="J1377" i="1"/>
  <c r="AK2211" i="1"/>
  <c r="X1915" i="1"/>
  <c r="J2240" i="1"/>
  <c r="AK2620" i="1"/>
  <c r="AK2115" i="1"/>
  <c r="X962" i="1"/>
  <c r="X2664" i="1"/>
  <c r="J2284" i="1"/>
  <c r="AK1136" i="1"/>
  <c r="AK2671" i="1"/>
  <c r="X2597" i="1"/>
  <c r="X2134" i="1"/>
  <c r="J2050" i="1"/>
  <c r="AK2551" i="1"/>
  <c r="J2702" i="1"/>
  <c r="AK2559" i="1"/>
  <c r="AK968" i="1"/>
  <c r="X1077" i="1"/>
  <c r="J1882" i="1"/>
  <c r="J2515" i="1"/>
  <c r="X2465" i="1"/>
  <c r="X1225" i="1"/>
  <c r="X1155" i="1"/>
  <c r="X2482" i="1"/>
  <c r="X784" i="1"/>
  <c r="AK1788" i="1"/>
  <c r="X2371" i="1"/>
  <c r="X2536" i="1"/>
  <c r="AK2600" i="1"/>
  <c r="AK2309" i="1"/>
  <c r="AK1098" i="1"/>
  <c r="X2258" i="1"/>
  <c r="X1557" i="1"/>
  <c r="X2174" i="1"/>
  <c r="X2155" i="1"/>
  <c r="J1881" i="1"/>
  <c r="X2473" i="1"/>
  <c r="X1307" i="1"/>
  <c r="J1532" i="1"/>
  <c r="X2453" i="1"/>
  <c r="X1355" i="1"/>
  <c r="AK1222" i="1"/>
  <c r="J1122" i="1"/>
  <c r="X1813" i="1"/>
  <c r="X1576" i="1"/>
  <c r="AK2000" i="1"/>
  <c r="J1267" i="1"/>
  <c r="AK2726" i="1"/>
  <c r="AK2052" i="1"/>
  <c r="X1739" i="1"/>
  <c r="X1555" i="1"/>
  <c r="J938" i="1"/>
  <c r="AK1787" i="1"/>
  <c r="AK1250" i="1"/>
  <c r="X1917" i="1"/>
  <c r="J2605" i="1"/>
  <c r="AK849" i="1"/>
  <c r="J2012" i="1"/>
  <c r="J2730" i="1"/>
  <c r="X900" i="1"/>
  <c r="X1082" i="1"/>
  <c r="X1825" i="1"/>
  <c r="AK1280" i="1"/>
  <c r="X1588" i="1"/>
  <c r="AK2748" i="1"/>
  <c r="X2346" i="1"/>
  <c r="AK2059" i="1"/>
  <c r="AK1271" i="1"/>
  <c r="X2503" i="1"/>
  <c r="X1803" i="1"/>
  <c r="J1354" i="1"/>
  <c r="AK1087" i="1"/>
  <c r="X982" i="1"/>
  <c r="X2312" i="1"/>
  <c r="X1580" i="1"/>
  <c r="AK2406" i="1"/>
  <c r="AK810" i="1"/>
  <c r="AK1587" i="1"/>
  <c r="AK2613" i="1"/>
  <c r="X2076" i="1"/>
  <c r="J1907" i="1"/>
  <c r="AK1175" i="1"/>
  <c r="J2223" i="1"/>
  <c r="J2246" i="1"/>
  <c r="J2028" i="1"/>
  <c r="J1164" i="1"/>
  <c r="J2637" i="1"/>
  <c r="AK1890" i="1"/>
  <c r="AK1862" i="1"/>
  <c r="AK1936" i="1"/>
  <c r="AK2259" i="1"/>
  <c r="J829" i="1"/>
  <c r="X1894" i="1"/>
  <c r="J1830" i="1"/>
  <c r="J1811" i="1"/>
  <c r="J2367" i="1"/>
  <c r="AK1172" i="1"/>
  <c r="J1085" i="1"/>
  <c r="J979" i="1"/>
  <c r="AK2174" i="1"/>
  <c r="J1351" i="1"/>
  <c r="J2658" i="1"/>
  <c r="J982" i="1"/>
  <c r="J820" i="1"/>
  <c r="J1997" i="1"/>
  <c r="J1472" i="1"/>
  <c r="J771" i="1"/>
  <c r="J1216" i="1"/>
  <c r="J1214" i="1"/>
  <c r="J2061" i="1"/>
  <c r="AK2592" i="1"/>
  <c r="J774" i="1"/>
  <c r="AK1599" i="1"/>
  <c r="J1453" i="1"/>
  <c r="AK1406" i="1"/>
  <c r="J1322" i="1"/>
  <c r="J1378" i="1"/>
  <c r="AK1359" i="1"/>
  <c r="J2386" i="1"/>
  <c r="AK2758" i="1"/>
  <c r="AK998" i="1"/>
  <c r="AK1605" i="1"/>
  <c r="J2752" i="1"/>
  <c r="J1893" i="1"/>
  <c r="J1664" i="1"/>
  <c r="AK2275" i="1"/>
  <c r="J1595" i="1"/>
  <c r="J1331" i="1"/>
  <c r="AK1236" i="1"/>
  <c r="J2188" i="1"/>
  <c r="J1975" i="1"/>
  <c r="J2123" i="1"/>
  <c r="J2444" i="1"/>
  <c r="J1103" i="1"/>
  <c r="J2680" i="1"/>
  <c r="J1938" i="1"/>
  <c r="X1649" i="1"/>
  <c r="X2353" i="1"/>
  <c r="J795" i="1"/>
  <c r="X2308" i="1"/>
  <c r="AK1671" i="1"/>
  <c r="X1964" i="1"/>
  <c r="X1192" i="1"/>
  <c r="AK961" i="1"/>
  <c r="X1955" i="1"/>
  <c r="AK2278" i="1"/>
  <c r="AK1371" i="1"/>
  <c r="AK1052" i="1"/>
  <c r="X2143" i="1"/>
  <c r="J2700" i="1"/>
  <c r="X2152" i="1"/>
  <c r="X2720" i="1"/>
  <c r="J2320" i="1"/>
  <c r="AK1513" i="1"/>
  <c r="X1491" i="1"/>
  <c r="AK1629" i="1"/>
  <c r="AK1655" i="1"/>
  <c r="X2747" i="1"/>
  <c r="X2510" i="1"/>
  <c r="X941" i="1"/>
  <c r="X1410" i="1"/>
  <c r="X1954" i="1"/>
  <c r="X1797" i="1"/>
  <c r="AK1149" i="1"/>
  <c r="X1937" i="1"/>
  <c r="X1849" i="1"/>
  <c r="X2461" i="1"/>
  <c r="AK2064" i="1"/>
  <c r="X1409" i="1"/>
  <c r="AK1325" i="1"/>
  <c r="AK2591" i="1"/>
  <c r="X1686" i="1"/>
  <c r="AK1411" i="1"/>
  <c r="AK2179" i="1"/>
  <c r="J1202" i="1"/>
  <c r="AK1065" i="1"/>
  <c r="J1115" i="1"/>
  <c r="J1126" i="1"/>
  <c r="AK2440" i="1"/>
  <c r="J2014" i="1"/>
  <c r="AK1738" i="1"/>
  <c r="J2583" i="1"/>
  <c r="AK1933" i="1"/>
  <c r="J1670" i="1"/>
  <c r="X1801" i="1"/>
  <c r="J1079" i="1"/>
  <c r="J1721" i="1"/>
  <c r="AK2295" i="1"/>
  <c r="X2354" i="1"/>
  <c r="X1429" i="1"/>
  <c r="AK1839" i="1"/>
  <c r="AK1615" i="1"/>
  <c r="X2153" i="1"/>
  <c r="X2437" i="1"/>
  <c r="J1350" i="1"/>
  <c r="AK2495" i="1"/>
  <c r="X920" i="1"/>
  <c r="AK833" i="1"/>
  <c r="J2540" i="1"/>
  <c r="J955" i="1"/>
  <c r="J1061" i="1"/>
  <c r="AK762" i="1"/>
  <c r="AK1734" i="1"/>
  <c r="AK2741" i="1"/>
  <c r="AK2314" i="1"/>
  <c r="X2479" i="1"/>
  <c r="J2375" i="1"/>
  <c r="AK1721" i="1"/>
  <c r="J2538" i="1"/>
  <c r="J1056" i="1"/>
  <c r="AK2335" i="1"/>
  <c r="X2630" i="1"/>
  <c r="J1007" i="1"/>
  <c r="J1019" i="1"/>
  <c r="AK2577" i="1"/>
  <c r="AK2394" i="1"/>
  <c r="AK1894" i="1"/>
  <c r="X1234" i="1"/>
  <c r="X1166" i="1"/>
  <c r="J1212" i="1"/>
  <c r="J1049" i="1"/>
  <c r="J881" i="1"/>
  <c r="AK1260" i="1"/>
  <c r="J1326" i="1"/>
  <c r="J2103" i="1"/>
  <c r="J2715" i="1"/>
  <c r="AK1486" i="1"/>
  <c r="J1469" i="1"/>
  <c r="J1697" i="1"/>
  <c r="AK1317" i="1"/>
  <c r="X1351" i="1"/>
  <c r="AK1710" i="1"/>
  <c r="AK2257" i="1"/>
  <c r="X961" i="1"/>
  <c r="AK2311" i="1"/>
  <c r="X2529" i="1"/>
  <c r="X1903" i="1"/>
  <c r="J2430" i="1"/>
  <c r="J2741" i="1"/>
  <c r="J910" i="1"/>
  <c r="AK2621" i="1"/>
  <c r="AK1733" i="1"/>
  <c r="J2643" i="1"/>
  <c r="J2146" i="1"/>
  <c r="J929" i="1"/>
  <c r="AK2151" i="1"/>
  <c r="AK2402" i="1"/>
  <c r="AK1548" i="1"/>
  <c r="X2741" i="1"/>
  <c r="X935" i="1"/>
  <c r="J828" i="1"/>
  <c r="AK2100" i="1"/>
  <c r="AK903" i="1"/>
  <c r="J1158" i="1"/>
  <c r="J1450" i="1"/>
  <c r="J889" i="1"/>
  <c r="J2278" i="1"/>
  <c r="X2677" i="1"/>
  <c r="J2579" i="1"/>
  <c r="J2009" i="1"/>
  <c r="AK2117" i="1"/>
  <c r="J1766" i="1"/>
  <c r="X997" i="1"/>
  <c r="X1824" i="1"/>
  <c r="J1312" i="1"/>
  <c r="AK774" i="1"/>
  <c r="J1969" i="1"/>
  <c r="J2405" i="1"/>
  <c r="J1720" i="1"/>
  <c r="J1776" i="1"/>
  <c r="AK2366" i="1"/>
  <c r="AK2190" i="1"/>
  <c r="J2212" i="1"/>
  <c r="J1539" i="1"/>
  <c r="J1555" i="1"/>
  <c r="J1958" i="1"/>
  <c r="J1105" i="1"/>
  <c r="J1145" i="1"/>
  <c r="J1984" i="1"/>
  <c r="AK1116" i="1"/>
  <c r="AK1985" i="1"/>
  <c r="X1253" i="1"/>
  <c r="AK1674" i="1"/>
  <c r="AK1618" i="1"/>
  <c r="J1849" i="1"/>
  <c r="J2282" i="1"/>
  <c r="AK2680" i="1"/>
  <c r="AK1619" i="1"/>
  <c r="X2731" i="1"/>
  <c r="X2159" i="1"/>
  <c r="AK957" i="1"/>
  <c r="AK1515" i="1"/>
  <c r="X2062" i="1"/>
  <c r="AK1124" i="1"/>
  <c r="J1196" i="1"/>
  <c r="J2613" i="1"/>
  <c r="J1251" i="1"/>
  <c r="J2065" i="1"/>
  <c r="J2121" i="1"/>
  <c r="J1455" i="1"/>
  <c r="J1657" i="1"/>
  <c r="AK2088" i="1"/>
  <c r="J2691" i="1"/>
  <c r="J784" i="1"/>
  <c r="AK861" i="1"/>
  <c r="AK2638" i="1"/>
  <c r="X2290" i="1"/>
  <c r="J1462" i="1"/>
  <c r="J1556" i="1"/>
  <c r="X1417" i="1"/>
  <c r="X1404" i="1"/>
  <c r="AK1753" i="1"/>
  <c r="AK2282" i="1"/>
  <c r="AK1614" i="1"/>
  <c r="J2297" i="1"/>
  <c r="J2422" i="1"/>
  <c r="J1027" i="1"/>
  <c r="AK2472" i="1"/>
  <c r="X2044" i="1"/>
  <c r="X2678" i="1"/>
  <c r="X2064" i="1"/>
  <c r="AK2527" i="1"/>
  <c r="AK1363" i="1"/>
  <c r="J1175" i="1"/>
  <c r="X1399" i="1"/>
  <c r="X1745" i="1"/>
  <c r="AK795" i="1"/>
  <c r="AK2471" i="1"/>
  <c r="J1448" i="1"/>
  <c r="AK2037" i="1"/>
  <c r="J866" i="1"/>
  <c r="J2234" i="1"/>
  <c r="J2088" i="1"/>
  <c r="J1526" i="1"/>
  <c r="X1744" i="1"/>
  <c r="J2526" i="1"/>
  <c r="J1022" i="1"/>
  <c r="AK1387" i="1"/>
  <c r="X2364" i="1"/>
  <c r="X2315" i="1"/>
  <c r="X987" i="1"/>
  <c r="AK1035" i="1"/>
  <c r="AK2513" i="1"/>
  <c r="AK1090" i="1"/>
  <c r="X2274" i="1"/>
  <c r="X2506" i="1"/>
  <c r="J1737" i="1"/>
  <c r="J2170" i="1"/>
  <c r="AK2489" i="1"/>
  <c r="AK2345" i="1"/>
  <c r="J1400" i="1"/>
  <c r="AK986" i="1"/>
  <c r="J2313" i="1"/>
  <c r="X1095" i="1"/>
  <c r="J977" i="1"/>
  <c r="AK1084" i="1"/>
  <c r="AK766" i="1"/>
  <c r="AK1415" i="1"/>
  <c r="X1274" i="1"/>
  <c r="X995" i="1"/>
  <c r="AK2439" i="1"/>
  <c r="AK2291" i="1"/>
  <c r="X926" i="1"/>
  <c r="X1996" i="1"/>
  <c r="X2068" i="1"/>
  <c r="X2646" i="1"/>
  <c r="X1022" i="1"/>
  <c r="X1079" i="1"/>
  <c r="X949" i="1"/>
  <c r="AK2583" i="1"/>
  <c r="X2734" i="1"/>
  <c r="AK2557" i="1"/>
  <c r="AK2619" i="1"/>
  <c r="AK2569" i="1"/>
  <c r="J1594" i="1"/>
  <c r="X2415" i="1"/>
  <c r="J2673" i="1"/>
  <c r="AK1026" i="1"/>
  <c r="X1197" i="1"/>
  <c r="X1848" i="1"/>
  <c r="AK2356" i="1"/>
  <c r="AK2092" i="1"/>
  <c r="AK913" i="1"/>
  <c r="X1968" i="1"/>
  <c r="X2040" i="1"/>
  <c r="X2027" i="1"/>
  <c r="J2222" i="1"/>
  <c r="AK1817" i="1"/>
  <c r="J1852" i="1"/>
  <c r="AK937" i="1"/>
  <c r="AK2596" i="1"/>
  <c r="AK1845" i="1"/>
  <c r="X1353" i="1"/>
  <c r="AK963" i="1"/>
  <c r="AK2265" i="1"/>
  <c r="X1935" i="1"/>
  <c r="X969" i="1"/>
  <c r="J2562" i="1"/>
  <c r="J1386" i="1"/>
  <c r="AK857" i="1"/>
  <c r="X1107" i="1"/>
  <c r="AK2631" i="1"/>
  <c r="AK1666" i="1"/>
  <c r="J1525" i="1"/>
  <c r="J2309" i="1"/>
  <c r="AK1758" i="1"/>
  <c r="X1640" i="1"/>
  <c r="X1562" i="1"/>
  <c r="J1293" i="1"/>
  <c r="AK871" i="1"/>
  <c r="J1174" i="1"/>
  <c r="X1967" i="1"/>
  <c r="J2249" i="1"/>
  <c r="J1201" i="1"/>
  <c r="J928" i="1"/>
  <c r="X886" i="1"/>
  <c r="AK1186" i="1"/>
  <c r="AK2722" i="1"/>
  <c r="J2535" i="1"/>
  <c r="AK2024" i="1"/>
  <c r="J2120" i="1"/>
  <c r="AK2732" i="1"/>
  <c r="J2694" i="1"/>
  <c r="J892" i="1"/>
  <c r="J2399" i="1"/>
  <c r="J1895" i="1"/>
  <c r="J2507" i="1"/>
  <c r="AK1458" i="1"/>
  <c r="J817" i="1"/>
  <c r="AK1047" i="1"/>
  <c r="J1012" i="1"/>
  <c r="AK1192" i="1"/>
  <c r="J1753" i="1"/>
  <c r="AK933" i="1"/>
  <c r="J2143" i="1"/>
  <c r="J1553" i="1"/>
  <c r="J2735" i="1"/>
  <c r="AK1119" i="1"/>
  <c r="AK2091" i="1"/>
  <c r="AK1455" i="1"/>
  <c r="AK1706" i="1"/>
  <c r="J1304" i="1"/>
  <c r="J1839" i="1"/>
  <c r="AK2089" i="1"/>
  <c r="J816" i="1"/>
  <c r="AK1375" i="1"/>
  <c r="J1382" i="1"/>
  <c r="J2441" i="1"/>
  <c r="J787" i="1"/>
  <c r="AK1824" i="1"/>
  <c r="AK1529" i="1"/>
  <c r="J2478" i="1"/>
  <c r="J1394" i="1"/>
  <c r="J838" i="1"/>
  <c r="J2742" i="1"/>
  <c r="J1981" i="1"/>
  <c r="J1911" i="1"/>
  <c r="AK2556" i="1"/>
  <c r="X1772" i="1"/>
  <c r="J1130" i="1"/>
  <c r="X1124" i="1"/>
  <c r="X2369" i="1"/>
  <c r="X849" i="1"/>
  <c r="AK2085" i="1"/>
  <c r="AK1193" i="1"/>
  <c r="X2192" i="1"/>
  <c r="X1904" i="1"/>
  <c r="X2673" i="1"/>
  <c r="X2438" i="1"/>
  <c r="X1615" i="1"/>
  <c r="AK1096" i="1"/>
  <c r="AK1688" i="1"/>
  <c r="AK2192" i="1"/>
  <c r="AK2002" i="1"/>
  <c r="X2009" i="1"/>
  <c r="X1099" i="1"/>
  <c r="J1178" i="1"/>
  <c r="X905" i="1"/>
  <c r="AK1635" i="1"/>
  <c r="AK2033" i="1"/>
  <c r="AK1468" i="1"/>
  <c r="J1110" i="1"/>
  <c r="J2307" i="1"/>
  <c r="X1737" i="1"/>
  <c r="AK2523" i="1"/>
  <c r="X2023" i="1"/>
  <c r="X855" i="1"/>
  <c r="X1175" i="1"/>
  <c r="AK1866" i="1"/>
  <c r="AK2625" i="1"/>
  <c r="X873" i="1"/>
  <c r="X1503" i="1"/>
  <c r="AK1288" i="1"/>
  <c r="J793" i="1"/>
  <c r="X1989" i="1"/>
  <c r="X1773" i="1"/>
  <c r="AK985" i="1"/>
  <c r="AK1214" i="1"/>
  <c r="X2165" i="1"/>
  <c r="X1394" i="1"/>
  <c r="AK2178" i="1"/>
  <c r="J1113" i="1"/>
  <c r="J2670" i="1"/>
  <c r="AK2106" i="1"/>
  <c r="AK2464" i="1"/>
  <c r="X786" i="1"/>
  <c r="J1861" i="1"/>
  <c r="X944" i="1"/>
  <c r="J1355" i="1"/>
  <c r="X2623" i="1"/>
  <c r="AK1111" i="1"/>
  <c r="AK1153" i="1"/>
  <c r="J1388" i="1"/>
  <c r="J2271" i="1"/>
  <c r="J1106" i="1"/>
  <c r="J1133" i="1"/>
  <c r="AK2288" i="1"/>
  <c r="X923" i="1"/>
  <c r="AK2704" i="1"/>
  <c r="X1136" i="1"/>
  <c r="X1303" i="1"/>
  <c r="AK948" i="1"/>
  <c r="X1407" i="1"/>
  <c r="X1950" i="1"/>
  <c r="J1835" i="1"/>
  <c r="J1671" i="1"/>
  <c r="AK1498" i="1"/>
  <c r="J2084" i="1"/>
  <c r="AK1768" i="1"/>
  <c r="J2523" i="1"/>
  <c r="J2357" i="1"/>
  <c r="J2165" i="1"/>
  <c r="J1315" i="1"/>
  <c r="J801" i="1"/>
  <c r="J2570" i="1"/>
  <c r="AK1308" i="1"/>
  <c r="AK1730" i="1"/>
  <c r="X831" i="1"/>
  <c r="X1821" i="1"/>
  <c r="AK1454" i="1"/>
  <c r="AK1439" i="1"/>
  <c r="AK796" i="1"/>
  <c r="J907" i="1"/>
  <c r="X2606" i="1"/>
  <c r="AK2656" i="1"/>
  <c r="J1991" i="1"/>
  <c r="J2699" i="1"/>
  <c r="J1363" i="1"/>
  <c r="J1708" i="1"/>
  <c r="J1093" i="1"/>
  <c r="J2124" i="1"/>
  <c r="AK1015" i="1"/>
  <c r="AK2158" i="1"/>
  <c r="J2649" i="1"/>
  <c r="J2241" i="1"/>
  <c r="X1056" i="1"/>
  <c r="J1968" i="1"/>
  <c r="X1656" i="1"/>
  <c r="X1550" i="1"/>
  <c r="AK1148" i="1"/>
  <c r="X1311" i="1"/>
  <c r="J1580" i="1"/>
  <c r="J2543" i="1"/>
  <c r="J1806" i="1"/>
  <c r="J1248" i="1"/>
  <c r="AK980" i="1"/>
  <c r="J2046" i="1"/>
  <c r="J1521" i="1"/>
  <c r="J2236" i="1"/>
  <c r="J1393" i="1"/>
  <c r="X1183" i="1"/>
  <c r="X1357" i="1"/>
  <c r="X1618" i="1"/>
  <c r="J951" i="1"/>
  <c r="J2242" i="1"/>
  <c r="J1557" i="1"/>
  <c r="J1483" i="1"/>
  <c r="J969" i="1"/>
  <c r="J2594" i="1"/>
  <c r="J2650" i="1"/>
  <c r="J2471" i="1"/>
  <c r="J1683" i="1"/>
  <c r="J839" i="1"/>
  <c r="J2480" i="1"/>
  <c r="X2552" i="1"/>
  <c r="X1914" i="1"/>
  <c r="X1781" i="1"/>
  <c r="AK1501" i="1"/>
  <c r="AK888" i="1"/>
  <c r="AK2058" i="1"/>
  <c r="X2681" i="1"/>
  <c r="AK1476" i="1"/>
  <c r="AK1413" i="1"/>
  <c r="AK2634" i="1"/>
  <c r="J2482" i="1"/>
  <c r="AK1898" i="1"/>
  <c r="AK944" i="1"/>
  <c r="X1846" i="1"/>
  <c r="AK2241" i="1"/>
  <c r="AK1048" i="1"/>
  <c r="J1208" i="1"/>
  <c r="J1001" i="1"/>
  <c r="J1034" i="1"/>
  <c r="J1562" i="1"/>
  <c r="AK2060" i="1"/>
  <c r="J1561" i="1"/>
  <c r="AK1871" i="1"/>
  <c r="J999" i="1"/>
  <c r="X794" i="1"/>
  <c r="X1442" i="1"/>
  <c r="J1658" i="1"/>
  <c r="X2430" i="1"/>
  <c r="AK1140" i="1"/>
  <c r="X1216" i="1"/>
  <c r="X1566" i="1"/>
  <c r="X1699" i="1"/>
  <c r="J900" i="1"/>
  <c r="J1114" i="1"/>
  <c r="J1016" i="1"/>
  <c r="J1083" i="1"/>
  <c r="J1010" i="1"/>
  <c r="J1684" i="1"/>
  <c r="J912" i="1"/>
  <c r="X2301" i="1"/>
  <c r="AK1970" i="1"/>
  <c r="X1172" i="1"/>
  <c r="AK2341" i="1"/>
  <c r="X1440" i="1"/>
  <c r="X2458" i="1"/>
  <c r="X2481" i="1"/>
  <c r="X1177" i="1"/>
  <c r="J1280" i="1"/>
  <c r="AK2008" i="1"/>
  <c r="AK2648" i="1"/>
  <c r="AK2213" i="1"/>
  <c r="J870" i="1"/>
  <c r="J1979" i="1"/>
  <c r="X2318" i="1"/>
  <c r="X2148" i="1"/>
  <c r="X2025" i="1"/>
  <c r="X1704" i="1"/>
  <c r="J2404" i="1"/>
  <c r="AK1304" i="1"/>
  <c r="AK1760" i="1"/>
  <c r="AK2240" i="1"/>
  <c r="AK2565" i="1"/>
  <c r="AK804" i="1"/>
  <c r="AK2492" i="1"/>
  <c r="X1356" i="1"/>
  <c r="X2624" i="1"/>
  <c r="X2625" i="1"/>
  <c r="AK2277" i="1"/>
  <c r="AK2713" i="1"/>
  <c r="J1565" i="1"/>
  <c r="X1220" i="1"/>
  <c r="AK2253" i="1"/>
  <c r="AK1604" i="1"/>
  <c r="AK1199" i="1"/>
  <c r="X984" i="1"/>
  <c r="AK1127" i="1"/>
  <c r="X2126" i="1"/>
  <c r="J2753" i="1"/>
  <c r="AK1957" i="1"/>
  <c r="AK2075" i="1"/>
  <c r="X2124" i="1"/>
  <c r="X1245" i="1"/>
  <c r="J1599" i="1"/>
  <c r="AK2660" i="1"/>
  <c r="X2237" i="1"/>
  <c r="J851" i="1"/>
  <c r="J1468" i="1"/>
  <c r="AK1949" i="1"/>
  <c r="X2326" i="1"/>
  <c r="X1251" i="1"/>
  <c r="AK1838" i="1"/>
  <c r="AK1566" i="1"/>
  <c r="AK1784" i="1"/>
  <c r="AK1876" i="1"/>
  <c r="AK1865" i="1"/>
  <c r="X2593" i="1"/>
  <c r="X1059" i="1"/>
  <c r="X1327" i="1"/>
  <c r="AK989" i="1"/>
  <c r="AK2516" i="1"/>
  <c r="X1869" i="1"/>
  <c r="X1240" i="1"/>
  <c r="AK880" i="1"/>
  <c r="AK2674" i="1"/>
  <c r="AK2234" i="1"/>
  <c r="J2675" i="1"/>
  <c r="AK779" i="1"/>
  <c r="AK2149" i="1"/>
  <c r="J1954" i="1"/>
  <c r="AK2028" i="1"/>
  <c r="AK1673" i="1"/>
  <c r="AK1373" i="1"/>
  <c r="AK1426" i="1"/>
  <c r="X1549" i="1"/>
  <c r="X2281" i="1"/>
  <c r="X1677" i="1"/>
  <c r="AK2532" i="1"/>
  <c r="J1111" i="1"/>
  <c r="J1960" i="1"/>
  <c r="X1630" i="1"/>
  <c r="J1655" i="1"/>
  <c r="J2737" i="1"/>
  <c r="AK1397" i="1"/>
  <c r="J2379" i="1"/>
  <c r="J1873" i="1"/>
  <c r="AK1504" i="1"/>
  <c r="J1957" i="1"/>
  <c r="J1324" i="1"/>
  <c r="J1710" i="1"/>
  <c r="J1592" i="1"/>
  <c r="J1282" i="1"/>
  <c r="J1300" i="1"/>
  <c r="X1545" i="1"/>
  <c r="J1898" i="1"/>
  <c r="AK2009" i="1"/>
  <c r="J1062" i="1"/>
  <c r="J915" i="1"/>
  <c r="J2363" i="1"/>
  <c r="J2043" i="1"/>
  <c r="J2681" i="1"/>
  <c r="J1694" i="1"/>
  <c r="AK2270" i="1"/>
  <c r="J1572" i="1"/>
  <c r="J1663" i="1"/>
  <c r="J1230" i="1"/>
  <c r="J1757" i="1"/>
  <c r="J1534" i="1"/>
  <c r="AK2548" i="1"/>
  <c r="J1125" i="1"/>
  <c r="J2076" i="1"/>
  <c r="J2113" i="1"/>
  <c r="J844" i="1"/>
  <c r="J2727" i="1"/>
  <c r="J1338" i="1"/>
  <c r="J1744" i="1"/>
  <c r="X1548" i="1"/>
  <c r="X1341" i="1"/>
  <c r="X1262" i="1"/>
  <c r="X789" i="1"/>
  <c r="X899" i="1"/>
  <c r="X2197" i="1"/>
  <c r="J2168" i="1"/>
  <c r="AK1728" i="1"/>
  <c r="AK2475" i="1"/>
  <c r="X1884" i="1"/>
  <c r="X1031" i="1"/>
  <c r="X1971" i="1"/>
  <c r="X1178" i="1"/>
  <c r="X890" i="1"/>
  <c r="X1882" i="1"/>
  <c r="AK2543" i="1"/>
  <c r="X1600" i="1"/>
  <c r="AK1309" i="1"/>
  <c r="AK1167" i="1"/>
  <c r="X2562" i="1"/>
  <c r="X1734" i="1"/>
  <c r="J2176" i="1"/>
  <c r="X2596" i="1"/>
  <c r="X1907" i="1"/>
  <c r="AK834" i="1"/>
  <c r="AK1051" i="1"/>
  <c r="X2348" i="1"/>
  <c r="X1366" i="1"/>
  <c r="X1249" i="1"/>
  <c r="AK1505" i="1"/>
  <c r="J871" i="1"/>
  <c r="AK1995" i="1"/>
  <c r="AK2344" i="1"/>
  <c r="X1476" i="1"/>
  <c r="X2207" i="1"/>
  <c r="AK1225" i="1"/>
  <c r="AK1953" i="1"/>
  <c r="X1092" i="1"/>
  <c r="AK2756" i="1"/>
  <c r="AK1195" i="1"/>
  <c r="J1343" i="1"/>
  <c r="X2634" i="1"/>
  <c r="X2390" i="1"/>
  <c r="X1426" i="1"/>
  <c r="J1232" i="1"/>
  <c r="AK2332" i="1"/>
  <c r="J777" i="1"/>
  <c r="J2318" i="1"/>
  <c r="J1411" i="1"/>
  <c r="J1635" i="1"/>
  <c r="J2211" i="1"/>
  <c r="X2628" i="1"/>
  <c r="X2049" i="1"/>
  <c r="J1337" i="1"/>
  <c r="X2388" i="1"/>
  <c r="AK1224" i="1"/>
  <c r="J1826" i="1"/>
  <c r="J1029" i="1"/>
  <c r="J1328" i="1"/>
  <c r="J1226" i="1"/>
  <c r="J1176" i="1"/>
  <c r="J2621" i="1"/>
  <c r="J1379" i="1"/>
  <c r="AK2542" i="1"/>
  <c r="J1250" i="1"/>
  <c r="J869" i="1"/>
  <c r="X1378" i="1"/>
  <c r="AK1741" i="1"/>
  <c r="X1614" i="1"/>
  <c r="J2099" i="1"/>
  <c r="X805" i="1"/>
  <c r="AK2398" i="1"/>
  <c r="J1794" i="1"/>
  <c r="J1070" i="1"/>
  <c r="J2339" i="1"/>
  <c r="J2272" i="1"/>
  <c r="J1890" i="1"/>
  <c r="J1402" i="1"/>
  <c r="J1802" i="1"/>
  <c r="J2725" i="1"/>
  <c r="AK2062" i="1"/>
  <c r="AK1075" i="1"/>
  <c r="X856" i="1"/>
  <c r="X2093" i="1"/>
  <c r="J1203" i="1"/>
  <c r="J2640" i="1"/>
  <c r="AK1295" i="1"/>
  <c r="AK1301" i="1"/>
  <c r="X2280" i="1"/>
  <c r="AK983" i="1"/>
  <c r="AK773" i="1"/>
  <c r="AK2481" i="1"/>
  <c r="AK2443" i="1"/>
  <c r="X2471" i="1"/>
  <c r="AK1346" i="1"/>
  <c r="J1231" i="1"/>
  <c r="J1537" i="1"/>
  <c r="J2731" i="1"/>
  <c r="AK1913" i="1"/>
  <c r="J797" i="1"/>
  <c r="J2159" i="1"/>
  <c r="AK1462" i="1"/>
  <c r="J996" i="1"/>
  <c r="X1507" i="1"/>
  <c r="AK1202" i="1"/>
  <c r="J1209" i="1"/>
  <c r="X1180" i="1"/>
  <c r="X1532" i="1"/>
  <c r="X2108" i="1"/>
  <c r="X2003" i="1"/>
  <c r="J2352" i="1"/>
  <c r="J2380" i="1"/>
  <c r="J1689" i="1"/>
  <c r="J2247" i="1"/>
  <c r="J1976" i="1"/>
  <c r="J1101" i="1"/>
  <c r="AK964" i="1"/>
  <c r="X2657" i="1"/>
  <c r="J2194" i="1"/>
  <c r="AK1169" i="1"/>
  <c r="J2071" i="1"/>
  <c r="AK1982" i="1"/>
  <c r="J1102" i="1"/>
  <c r="AK2410" i="1"/>
  <c r="J2162" i="1"/>
  <c r="J989" i="1"/>
  <c r="J2633" i="1"/>
  <c r="J922" i="1"/>
  <c r="J2625" i="1"/>
  <c r="J1295" i="1"/>
  <c r="AK870" i="1"/>
  <c r="X778" i="1"/>
  <c r="X1783" i="1"/>
  <c r="X2534" i="1"/>
  <c r="J895" i="1"/>
  <c r="AK1774" i="1"/>
  <c r="AK1840" i="1"/>
  <c r="X1230" i="1"/>
  <c r="X1853" i="1"/>
  <c r="AK2310" i="1"/>
  <c r="AK807" i="1"/>
  <c r="AK1984" i="1"/>
  <c r="X2614" i="1"/>
  <c r="X2351" i="1"/>
  <c r="AK812" i="1"/>
  <c r="AK2682" i="1"/>
  <c r="AK1383" i="1"/>
  <c r="J1825" i="1"/>
  <c r="J1833" i="1"/>
  <c r="AK2610" i="1"/>
  <c r="J864" i="1"/>
  <c r="AK2182" i="1"/>
  <c r="AK1903" i="1"/>
  <c r="J2589" i="1"/>
  <c r="X1834" i="1"/>
  <c r="AK881" i="1"/>
  <c r="AK911" i="1"/>
  <c r="X814" i="1"/>
  <c r="AK2564" i="1"/>
  <c r="AK1315" i="1"/>
  <c r="J1530" i="1"/>
  <c r="AK2127" i="1"/>
  <c r="J981" i="1"/>
  <c r="J2037" i="1"/>
  <c r="J2684" i="1"/>
  <c r="AK1114" i="1"/>
  <c r="J783" i="1"/>
  <c r="J909" i="1"/>
  <c r="J1812" i="1"/>
  <c r="AK1168" i="1"/>
  <c r="J2011" i="1"/>
  <c r="J1127" i="1"/>
  <c r="AK1530" i="1"/>
  <c r="J2493" i="1"/>
  <c r="X2392" i="1"/>
  <c r="AK1682" i="1"/>
  <c r="J2472" i="1"/>
  <c r="X866" i="1"/>
  <c r="AK2409" i="1"/>
  <c r="X2554" i="1"/>
  <c r="X2262" i="1"/>
  <c r="AK1440" i="1"/>
  <c r="J2164" i="1"/>
  <c r="J2429" i="1"/>
  <c r="J1444" i="1"/>
  <c r="J2484" i="1"/>
  <c r="AK2488" i="1"/>
  <c r="AK1064" i="1"/>
  <c r="J2326" i="1"/>
  <c r="X1481" i="1"/>
  <c r="J1100" i="1"/>
  <c r="AK1499" i="1"/>
  <c r="AK2477" i="1"/>
  <c r="J2044" i="1"/>
  <c r="X1241" i="1"/>
  <c r="X2117" i="1"/>
  <c r="J2203" i="1"/>
  <c r="AK2570" i="1"/>
  <c r="J2415" i="1"/>
  <c r="X2365" i="1"/>
  <c r="X2156" i="1"/>
  <c r="J2555" i="1"/>
  <c r="AK1006" i="1"/>
  <c r="AK1571" i="1"/>
  <c r="X1152" i="1"/>
  <c r="X1379" i="1"/>
  <c r="X970" i="1"/>
  <c r="J913" i="1"/>
  <c r="X952" i="1"/>
  <c r="X1495" i="1"/>
  <c r="J2080" i="1"/>
  <c r="AK1453" i="1"/>
  <c r="AK816" i="1"/>
  <c r="X2212" i="1"/>
  <c r="AK1549" i="1"/>
  <c r="X885" i="1"/>
  <c r="X946" i="1"/>
  <c r="J2578" i="1"/>
  <c r="AK1726" i="1"/>
  <c r="AK1230" i="1"/>
  <c r="AK1867" i="1"/>
  <c r="AK776" i="1"/>
  <c r="X2263" i="1"/>
  <c r="X863" i="1"/>
  <c r="X2616" i="1"/>
  <c r="AK1287" i="1"/>
  <c r="X1922" i="1"/>
  <c r="X819" i="1"/>
  <c r="X2028" i="1"/>
  <c r="X1575" i="1"/>
  <c r="J1928" i="1"/>
  <c r="X1687" i="1"/>
  <c r="AK2482" i="1"/>
  <c r="AK1638" i="1"/>
  <c r="X2252" i="1"/>
  <c r="X2642" i="1"/>
  <c r="X2745" i="1"/>
  <c r="AK1535" i="1"/>
  <c r="J963" i="1"/>
  <c r="X1027" i="1"/>
  <c r="X2334" i="1"/>
  <c r="AK1377" i="1"/>
  <c r="AK1921" i="1"/>
  <c r="J908" i="1"/>
  <c r="AK1442" i="1"/>
  <c r="X2651" i="1"/>
  <c r="J2002" i="1"/>
  <c r="X1025" i="1"/>
  <c r="J1706" i="1"/>
  <c r="AK2463" i="1"/>
  <c r="X2423" i="1"/>
  <c r="X1126" i="1"/>
  <c r="J1575" i="1"/>
  <c r="J2419" i="1"/>
  <c r="J2115" i="1"/>
  <c r="AK1491" i="1"/>
  <c r="AK981" i="1"/>
  <c r="AK2448" i="1"/>
  <c r="X1653" i="1"/>
  <c r="J2208" i="1"/>
  <c r="J1473" i="1"/>
  <c r="J1233" i="1"/>
  <c r="AK1934" i="1"/>
  <c r="X1595" i="1"/>
  <c r="AK2612" i="1"/>
  <c r="J1619" i="1"/>
  <c r="J1193" i="1"/>
  <c r="AK1353" i="1"/>
  <c r="J2639" i="1"/>
  <c r="J2696" i="1"/>
  <c r="AK1861" i="1"/>
  <c r="J2245" i="1"/>
  <c r="J856" i="1"/>
  <c r="J2180" i="1"/>
  <c r="J812" i="1"/>
  <c r="J1544" i="1"/>
  <c r="J975" i="1"/>
  <c r="J1117" i="1"/>
  <c r="J2454" i="1"/>
  <c r="AK2251" i="1"/>
  <c r="J2686" i="1"/>
  <c r="J2258" i="1"/>
  <c r="J2431" i="1"/>
  <c r="J2437" i="1"/>
  <c r="J778" i="1"/>
  <c r="J1303" i="1"/>
  <c r="J998" i="1"/>
  <c r="J1582" i="1"/>
  <c r="J1501" i="1"/>
  <c r="AK2086" i="1"/>
  <c r="AK1965" i="1"/>
  <c r="J1719" i="1"/>
  <c r="J1620" i="1"/>
  <c r="J2609" i="1"/>
  <c r="X1823" i="1"/>
  <c r="AK2305" i="1"/>
  <c r="AK1511" i="1"/>
  <c r="X1342" i="1"/>
  <c r="X2418" i="1"/>
  <c r="X2302" i="1"/>
  <c r="X2226" i="1"/>
  <c r="J1891" i="1"/>
  <c r="AK2121" i="1"/>
  <c r="X2669" i="1"/>
  <c r="X2490" i="1"/>
  <c r="AK2685" i="1"/>
  <c r="X1581" i="1"/>
  <c r="AK2567" i="1"/>
  <c r="X1360" i="1"/>
  <c r="X2194" i="1"/>
  <c r="AK2372" i="1"/>
  <c r="X823" i="1"/>
  <c r="AK1388" i="1"/>
  <c r="AK2717" i="1"/>
  <c r="X2081" i="1"/>
  <c r="J1073" i="1"/>
  <c r="AK2407" i="1"/>
  <c r="AK1027" i="1"/>
  <c r="AK2432" i="1"/>
  <c r="J1464" i="1"/>
  <c r="J1422" i="1"/>
  <c r="AK1023" i="1"/>
  <c r="J772" i="1"/>
  <c r="X1062" i="1"/>
  <c r="X1015" i="1"/>
  <c r="AK2458" i="1"/>
  <c r="X2740" i="1"/>
  <c r="X1119" i="1"/>
  <c r="X1338" i="1"/>
  <c r="J1291" i="1"/>
  <c r="AK2003" i="1"/>
  <c r="X2513" i="1"/>
  <c r="AK1907" i="1"/>
  <c r="AK1689" i="1"/>
  <c r="X1140" i="1"/>
  <c r="J805" i="1"/>
  <c r="J1313" i="1"/>
  <c r="J1571" i="1"/>
  <c r="J923" i="1"/>
  <c r="J1740" i="1"/>
  <c r="J1491" i="1"/>
  <c r="J769" i="1"/>
  <c r="AK922" i="1"/>
  <c r="J1433" i="1"/>
  <c r="X1474" i="1"/>
  <c r="J2070" i="1"/>
  <c r="X2542" i="1"/>
  <c r="X2083" i="1"/>
  <c r="AK891" i="1"/>
  <c r="AK1988" i="1"/>
  <c r="J1631" i="1"/>
  <c r="X2384" i="1"/>
  <c r="J1349" i="1"/>
  <c r="X1465" i="1"/>
  <c r="J2008" i="1"/>
  <c r="J1542" i="1"/>
  <c r="J1182" i="1"/>
  <c r="AK2193" i="1"/>
  <c r="AK2749" i="1"/>
  <c r="J1904" i="1"/>
  <c r="J1693" i="1"/>
  <c r="X2587" i="1"/>
  <c r="X1592" i="1"/>
  <c r="J2377" i="1"/>
  <c r="J1210" i="1"/>
  <c r="AK1399" i="1"/>
  <c r="X2356" i="1"/>
  <c r="X2653" i="1"/>
  <c r="J2220" i="1"/>
  <c r="J1028" i="1"/>
  <c r="J2253" i="1"/>
  <c r="J1942" i="1"/>
  <c r="J1897" i="1"/>
  <c r="J2160" i="1"/>
  <c r="J1543" i="1"/>
  <c r="AK2019" i="1"/>
  <c r="AK2125" i="1"/>
  <c r="J1603" i="1"/>
  <c r="J2256" i="1"/>
  <c r="AK2225" i="1"/>
  <c r="J1834" i="1"/>
  <c r="AK1291" i="1"/>
  <c r="AK1647" i="1"/>
  <c r="AK883" i="1"/>
  <c r="X1500" i="1"/>
  <c r="AK2750" i="1"/>
  <c r="AK1483" i="1"/>
  <c r="AK767" i="1"/>
  <c r="X1050" i="1"/>
  <c r="AK2585" i="1"/>
  <c r="J1676" i="1"/>
  <c r="J961" i="1"/>
  <c r="AK1066" i="1"/>
  <c r="AK1717" i="1"/>
  <c r="J2708" i="1"/>
  <c r="J2486" i="1"/>
  <c r="J2054" i="1"/>
  <c r="J2442" i="1"/>
  <c r="J1277" i="1"/>
  <c r="X1995" i="1"/>
  <c r="AK1759" i="1"/>
  <c r="X1463" i="1"/>
  <c r="AK1825" i="1"/>
  <c r="AK2351" i="1"/>
  <c r="J2743" i="1"/>
  <c r="J2456" i="1"/>
  <c r="X1665" i="1"/>
  <c r="J1600" i="1"/>
  <c r="AK2645" i="1"/>
  <c r="AK2703" i="1"/>
  <c r="J865" i="1"/>
  <c r="J1731" i="1"/>
  <c r="J1899" i="1"/>
  <c r="AK2684" i="1"/>
  <c r="J1528" i="1"/>
  <c r="J2376" i="1"/>
  <c r="J2396" i="1"/>
  <c r="J1932" i="1"/>
  <c r="AK2461" i="1"/>
  <c r="J1002" i="1"/>
  <c r="J809" i="1"/>
  <c r="X1173" i="1"/>
  <c r="J1441" i="1"/>
  <c r="AK1812" i="1"/>
  <c r="X1133" i="1"/>
  <c r="AK2739" i="1"/>
  <c r="AK2273" i="1"/>
  <c r="AK1523" i="1"/>
  <c r="AK1457" i="1"/>
  <c r="AK2268" i="1"/>
  <c r="X2114" i="1"/>
  <c r="X2592" i="1"/>
  <c r="J1801" i="1"/>
  <c r="J1199" i="1"/>
  <c r="AK1163" i="1"/>
  <c r="AK941" i="1"/>
  <c r="J2029" i="1"/>
  <c r="J1278" i="1"/>
  <c r="J1398" i="1"/>
  <c r="AK2414" i="1"/>
  <c r="J1040" i="1"/>
  <c r="J2634" i="1"/>
  <c r="J818" i="1"/>
  <c r="X2760" i="1"/>
  <c r="J1517" i="1"/>
  <c r="AK2148" i="1"/>
  <c r="AK1520" i="1"/>
  <c r="AK2415" i="1"/>
  <c r="AK978" i="1"/>
  <c r="J2495" i="1"/>
  <c r="J2724" i="1"/>
  <c r="J1434" i="1"/>
  <c r="X2233" i="1"/>
  <c r="X895" i="1"/>
  <c r="J906" i="1"/>
  <c r="AK1553" i="1"/>
  <c r="AK1864" i="1"/>
  <c r="AK1319" i="1"/>
  <c r="X1484" i="1"/>
  <c r="J983" i="1"/>
  <c r="AK1617" i="1"/>
  <c r="J1888" i="1"/>
  <c r="J2330" i="1"/>
  <c r="J1488" i="1"/>
  <c r="J939" i="1"/>
  <c r="AK988" i="1"/>
  <c r="J1195" i="1"/>
  <c r="J1535" i="1"/>
  <c r="J1519" i="1"/>
  <c r="J2259" i="1"/>
  <c r="X2541" i="1"/>
  <c r="AK955" i="1"/>
  <c r="AK1986" i="1"/>
  <c r="AK2514" i="1"/>
  <c r="AK2228" i="1"/>
  <c r="J2595" i="1"/>
  <c r="X2029" i="1"/>
  <c r="X1153" i="1"/>
  <c r="X2293" i="1"/>
  <c r="X898" i="1"/>
  <c r="AK1961" i="1"/>
  <c r="AK2308" i="1"/>
  <c r="J1771" i="1"/>
  <c r="J1364" i="1"/>
  <c r="J1449" i="1"/>
  <c r="J2200" i="1"/>
  <c r="J947" i="1"/>
  <c r="J1024" i="1"/>
  <c r="J2711" i="1"/>
  <c r="J2607" i="1"/>
  <c r="AK2138" i="1"/>
  <c r="AK2020" i="1"/>
  <c r="X1712" i="1"/>
  <c r="X1292" i="1"/>
  <c r="AK1900" i="1"/>
  <c r="X1181" i="1"/>
  <c r="AK2232" i="1"/>
  <c r="AK997" i="1"/>
  <c r="AK1796" i="1"/>
  <c r="X1988" i="1"/>
  <c r="X1420" i="1"/>
  <c r="J2390" i="1"/>
  <c r="AK2333" i="1"/>
  <c r="X1862" i="1"/>
  <c r="X1412" i="1"/>
  <c r="AK2549" i="1"/>
  <c r="AK2534" i="1"/>
  <c r="AK2413" i="1"/>
  <c r="X1083" i="1"/>
  <c r="X2515" i="1"/>
  <c r="AK1344" i="1"/>
  <c r="AK2650" i="1"/>
  <c r="AK2129" i="1"/>
  <c r="X1604" i="1"/>
  <c r="J1474" i="1"/>
  <c r="X1978" i="1"/>
  <c r="X2160" i="1"/>
  <c r="X1993" i="1"/>
  <c r="X2398" i="1"/>
  <c r="X2057" i="1"/>
  <c r="AK1135" i="1"/>
  <c r="AK900" i="1"/>
  <c r="J1920" i="1"/>
  <c r="X1845" i="1"/>
  <c r="AK1645" i="1"/>
  <c r="X2635" i="1"/>
  <c r="X2151" i="1"/>
  <c r="J2291" i="1"/>
  <c r="X1963" i="1"/>
  <c r="J1452" i="1"/>
  <c r="J1375" i="1"/>
  <c r="AK1835" i="1"/>
  <c r="X1828" i="1"/>
  <c r="X1701" i="1"/>
  <c r="X1170" i="1"/>
  <c r="X1822" i="1"/>
  <c r="X2402" i="1"/>
  <c r="J2541" i="1"/>
  <c r="AK2201" i="1"/>
  <c r="AK2468" i="1"/>
  <c r="X1593" i="1"/>
  <c r="X2053" i="1"/>
  <c r="X2036" i="1"/>
  <c r="AK788" i="1"/>
  <c r="AK2027" i="1"/>
  <c r="X2699" i="1"/>
  <c r="X1906" i="1"/>
  <c r="X2317" i="1"/>
  <c r="X2350" i="1"/>
  <c r="AK2484" i="1"/>
  <c r="X1809" i="1"/>
  <c r="X2683" i="1"/>
  <c r="AK2005" i="1"/>
  <c r="AK1781" i="1"/>
  <c r="AK2098" i="1"/>
  <c r="AK2123" i="1"/>
  <c r="AK987" i="1"/>
  <c r="AK825" i="1"/>
  <c r="X1560" i="1"/>
  <c r="AK856" i="1"/>
  <c r="J1974" i="1"/>
  <c r="AK2759" i="1"/>
  <c r="J2315" i="1"/>
  <c r="X2509" i="1"/>
  <c r="X2543" i="1"/>
  <c r="J1789" i="1"/>
  <c r="X1167" i="1"/>
  <c r="AK2747" i="1"/>
  <c r="AK2676" i="1"/>
  <c r="AK1427" i="1"/>
  <c r="J2130" i="1"/>
  <c r="J2010" i="1"/>
  <c r="J1559" i="1"/>
  <c r="AK2323" i="1"/>
  <c r="J2111" i="1"/>
  <c r="J2191" i="1"/>
  <c r="J1868" i="1"/>
  <c r="J2563" i="1"/>
  <c r="AK2429" i="1"/>
  <c r="J1551" i="1"/>
  <c r="J958" i="1"/>
  <c r="J1732" i="1"/>
  <c r="AK1545" i="1"/>
  <c r="J1646" i="1"/>
  <c r="J2532" i="1"/>
  <c r="J782" i="1"/>
  <c r="J2644" i="1"/>
  <c r="J2287" i="1"/>
  <c r="J2477" i="1"/>
  <c r="J1747" i="1"/>
  <c r="J1088" i="1"/>
  <c r="J2701" i="1"/>
  <c r="J1221" i="1"/>
  <c r="J1978" i="1"/>
  <c r="J1816" i="1"/>
  <c r="X2492" i="1"/>
  <c r="J949" i="1"/>
  <c r="AK769" i="1"/>
  <c r="J1602" i="1"/>
  <c r="X2071" i="1"/>
  <c r="X1949" i="1"/>
  <c r="AK970" i="1"/>
  <c r="AK2408" i="1"/>
  <c r="X1528" i="1"/>
  <c r="J1707" i="1"/>
  <c r="AK1273" i="1"/>
  <c r="X1473" i="1"/>
  <c r="X1771" i="1"/>
  <c r="AK2122" i="1"/>
  <c r="AK1773" i="1"/>
  <c r="X1805" i="1"/>
  <c r="AK2545" i="1"/>
  <c r="AK1263" i="1"/>
  <c r="X2137" i="1"/>
  <c r="X2313" i="1"/>
  <c r="AK800" i="1"/>
  <c r="X2217" i="1"/>
  <c r="AK824" i="1"/>
  <c r="X2242" i="1"/>
  <c r="X1204" i="1"/>
  <c r="AK1754" i="1"/>
  <c r="X1586" i="1"/>
  <c r="X2361" i="1"/>
  <c r="J1495" i="1"/>
  <c r="AK916" i="1"/>
  <c r="AK2369" i="1"/>
  <c r="X922" i="1"/>
  <c r="AK1159" i="1"/>
  <c r="AK1262" i="1"/>
  <c r="J2512" i="1"/>
  <c r="J988" i="1"/>
  <c r="AK1550" i="1"/>
  <c r="X1318" i="1"/>
  <c r="X1916" i="1"/>
  <c r="J1754" i="1"/>
  <c r="AK1488" i="1"/>
  <c r="AK2236" i="1"/>
  <c r="X2170" i="1"/>
  <c r="X1445" i="1"/>
  <c r="AK784" i="1"/>
  <c r="AK1382" i="1"/>
  <c r="J1652" i="1"/>
  <c r="AK2454" i="1"/>
  <c r="AK2633" i="1"/>
  <c r="X2047" i="1"/>
  <c r="J1152" i="1"/>
  <c r="J1167" i="1"/>
  <c r="AK1489" i="1"/>
  <c r="AK2417" i="1"/>
  <c r="AK1166" i="1"/>
  <c r="J2304" i="1"/>
  <c r="J867" i="1"/>
  <c r="J1709" i="1"/>
  <c r="X2277" i="1"/>
  <c r="X1071" i="1"/>
  <c r="X1790" i="1"/>
  <c r="X981" i="1"/>
  <c r="AK1756" i="1"/>
  <c r="X1405" i="1"/>
  <c r="X1497" i="1"/>
  <c r="AK1232" i="1"/>
  <c r="AK2334" i="1"/>
  <c r="X2123" i="1"/>
  <c r="AK2693" i="1"/>
  <c r="J1289" i="1"/>
  <c r="J2520" i="1"/>
  <c r="AK1919" i="1"/>
  <c r="J2403" i="1"/>
  <c r="X2213" i="1"/>
  <c r="X1365" i="1"/>
  <c r="J1845" i="1"/>
  <c r="AK1441" i="1"/>
  <c r="X1735" i="1"/>
  <c r="AK1924" i="1"/>
  <c r="X2560" i="1"/>
  <c r="X1424" i="1"/>
  <c r="X2355" i="1"/>
  <c r="J2452" i="1"/>
  <c r="J785" i="1"/>
  <c r="X797" i="1"/>
  <c r="AK2695" i="1"/>
  <c r="J1348" i="1"/>
  <c r="X2701" i="1"/>
  <c r="X2333" i="1"/>
  <c r="AK1973" i="1"/>
  <c r="AK787" i="1"/>
  <c r="AK2589" i="1"/>
  <c r="AK1745" i="1"/>
  <c r="X1985" i="1"/>
  <c r="AK2694" i="1"/>
  <c r="AK2226" i="1"/>
  <c r="AK840" i="1"/>
  <c r="X1457" i="1"/>
  <c r="J2528" i="1"/>
  <c r="AK1843" i="1"/>
  <c r="AK2155" i="1"/>
  <c r="X1425" i="1"/>
  <c r="AK1886" i="1"/>
  <c r="AK991" i="1"/>
  <c r="J1514" i="1"/>
  <c r="J2374" i="1"/>
  <c r="AK1593" i="1"/>
  <c r="AK1358" i="1"/>
  <c r="J1423" i="1"/>
  <c r="X1896" i="1"/>
  <c r="X2247" i="1"/>
  <c r="X1707" i="1"/>
  <c r="AK2754" i="1"/>
  <c r="AK1537" i="1"/>
  <c r="J766" i="1"/>
  <c r="J872" i="1"/>
  <c r="J770" i="1"/>
  <c r="X1373" i="1"/>
  <c r="J1876" i="1"/>
  <c r="J804" i="1"/>
  <c r="J1181" i="1"/>
  <c r="AK1137" i="1"/>
  <c r="J2418" i="1"/>
  <c r="AK1000" i="1"/>
  <c r="J1633" i="1"/>
  <c r="J2460" i="1"/>
  <c r="J2079" i="1"/>
  <c r="AK2456" i="1"/>
  <c r="AK2519" i="1"/>
  <c r="AK1711" i="1"/>
  <c r="X2433" i="1"/>
  <c r="AK2658" i="1"/>
  <c r="AK930" i="1"/>
  <c r="X872" i="1"/>
  <c r="AK2300" i="1"/>
  <c r="AK1061" i="1"/>
  <c r="AK1654" i="1"/>
  <c r="J1471" i="1"/>
  <c r="J1586" i="1"/>
  <c r="AK1332" i="1"/>
  <c r="AK1833" i="1"/>
  <c r="AK1155" i="1"/>
  <c r="J1148" i="1"/>
  <c r="AK2521" i="1"/>
  <c r="AK2651" i="1"/>
  <c r="X2135" i="1"/>
  <c r="X1114" i="1"/>
  <c r="X1502" i="1"/>
  <c r="J2345" i="1"/>
  <c r="X2320" i="1"/>
  <c r="J2468" i="1"/>
  <c r="X1075" i="1"/>
  <c r="J2651" i="1"/>
  <c r="J1639" i="1"/>
  <c r="J2408" i="1"/>
  <c r="AK1925" i="1"/>
  <c r="J2409" i="1"/>
  <c r="J1722" i="1"/>
  <c r="J1578" i="1"/>
  <c r="J1832" i="1"/>
  <c r="J1252" i="1"/>
  <c r="J2697" i="1"/>
  <c r="X2309" i="1"/>
  <c r="X2647" i="1"/>
  <c r="X1191" i="1"/>
  <c r="J1063" i="1"/>
  <c r="J2373" i="1"/>
  <c r="AK2283" i="1"/>
  <c r="X1563" i="1"/>
  <c r="X1725" i="1"/>
  <c r="X1375" i="1"/>
  <c r="J2438" i="1"/>
  <c r="X2222" i="1"/>
  <c r="AK1293" i="1"/>
  <c r="X1553" i="1"/>
  <c r="X2303" i="1"/>
  <c r="J2561" i="1"/>
  <c r="J1358" i="1"/>
  <c r="AK1130" i="1"/>
  <c r="J1265" i="1"/>
  <c r="J848" i="1"/>
  <c r="J1323" i="1"/>
  <c r="AK1316" i="1"/>
  <c r="J1292" i="1"/>
  <c r="J2294" i="1"/>
  <c r="J1154" i="1"/>
  <c r="X1792" i="1"/>
  <c r="J1211" i="1"/>
  <c r="AK1425" i="1"/>
  <c r="AK2487" i="1"/>
  <c r="X2447" i="1"/>
  <c r="AK1414" i="1"/>
  <c r="AK1233" i="1"/>
  <c r="AK1215" i="1"/>
  <c r="X1007" i="1"/>
  <c r="X1055" i="1"/>
  <c r="X2601" i="1"/>
  <c r="X2090" i="1"/>
  <c r="AK1572" i="1"/>
  <c r="AK2317" i="1"/>
  <c r="J2467" i="1"/>
  <c r="J2167" i="1"/>
  <c r="AK1512" i="1"/>
  <c r="J1509" i="1"/>
  <c r="AK2200" i="1"/>
  <c r="X804" i="1"/>
  <c r="J1659" i="1"/>
  <c r="J1714" i="1"/>
  <c r="AK1692" i="1"/>
  <c r="AK1923" i="1"/>
  <c r="X1159" i="1"/>
  <c r="AK797" i="1"/>
  <c r="X1832" i="1"/>
  <c r="X2017" i="1"/>
  <c r="X2196" i="1"/>
  <c r="X2588" i="1"/>
  <c r="X2330" i="1"/>
  <c r="AK1038" i="1"/>
  <c r="J1366" i="1"/>
  <c r="AK775" i="1"/>
  <c r="AK2529" i="1"/>
  <c r="AK2509" i="1"/>
  <c r="AK2196" i="1"/>
  <c r="AK1851" i="1"/>
  <c r="AK1770" i="1"/>
  <c r="AK858" i="1"/>
  <c r="J1446" i="1"/>
  <c r="J1161" i="1"/>
  <c r="AK1390" i="1"/>
  <c r="X1171" i="1"/>
  <c r="AK1389" i="1"/>
  <c r="AK975" i="1"/>
  <c r="X932" i="1"/>
  <c r="J2328" i="1"/>
  <c r="X1480" i="1"/>
  <c r="J2749" i="1"/>
  <c r="X1709" i="1"/>
  <c r="X1776" i="1"/>
  <c r="J1713" i="1"/>
  <c r="AK1969" i="1"/>
  <c r="AK1696" i="1"/>
  <c r="AK2629" i="1"/>
  <c r="AK1303" i="1"/>
  <c r="X1458" i="1"/>
  <c r="X1596" i="1"/>
  <c r="X2671" i="1"/>
  <c r="AK2743" i="1"/>
  <c r="J948" i="1"/>
  <c r="J941" i="1"/>
  <c r="AK2493" i="1"/>
  <c r="AK1282" i="1"/>
  <c r="J2705" i="1"/>
  <c r="AK2056" i="1"/>
  <c r="J2233" i="1"/>
  <c r="AK1484" i="1"/>
  <c r="AK864" i="1"/>
  <c r="AK2708" i="1"/>
  <c r="AK1826" i="1"/>
  <c r="J1384" i="1"/>
  <c r="J1628" i="1"/>
  <c r="J1589" i="1"/>
  <c r="J2131" i="1"/>
  <c r="J1986" i="1"/>
  <c r="J2274" i="1"/>
  <c r="AK2742" i="1"/>
  <c r="J2642" i="1"/>
  <c r="J1564" i="1"/>
  <c r="J1585" i="1"/>
  <c r="J2414" i="1"/>
  <c r="J761" i="1"/>
  <c r="J1712" i="1"/>
  <c r="J2349" i="1"/>
  <c r="J2692" i="1"/>
  <c r="J2145" i="1"/>
  <c r="J1408" i="1"/>
  <c r="J1065" i="1"/>
  <c r="J2529" i="1"/>
  <c r="J1332" i="1"/>
  <c r="J2154" i="1"/>
  <c r="J1569" i="1"/>
  <c r="J1319" i="1"/>
  <c r="J1309" i="1"/>
  <c r="J2215" i="1"/>
  <c r="X2652" i="1"/>
  <c r="J2641" i="1"/>
  <c r="AK1147" i="1"/>
  <c r="X2659" i="1"/>
  <c r="AK1514" i="1"/>
  <c r="AK1567" i="1"/>
  <c r="X2000" i="1"/>
  <c r="X948" i="1"/>
  <c r="X2171" i="1"/>
  <c r="J901" i="1"/>
  <c r="AK2606" i="1"/>
  <c r="AK1863" i="1"/>
  <c r="X1069" i="1"/>
  <c r="X1000" i="1"/>
  <c r="AK2069" i="1"/>
  <c r="X1819" i="1"/>
  <c r="AK1715" i="1"/>
  <c r="X2645" i="1"/>
  <c r="X1057" i="1"/>
  <c r="AK1106" i="1"/>
  <c r="X1582" i="1"/>
  <c r="X2253" i="1"/>
  <c r="X2504" i="1"/>
  <c r="AK2735" i="1"/>
  <c r="AK1594" i="1"/>
  <c r="AK2558" i="1"/>
  <c r="J2083" i="1"/>
  <c r="J2181" i="1"/>
  <c r="X2043" i="1"/>
  <c r="J1813" i="1"/>
  <c r="X1314" i="1"/>
  <c r="J2433" i="1"/>
  <c r="X2359" i="1"/>
  <c r="J2364" i="1"/>
  <c r="X2241" i="1"/>
  <c r="AK1165" i="1"/>
  <c r="X1359" i="1"/>
  <c r="X1760" i="1"/>
  <c r="AK2036" i="1"/>
  <c r="AK1611" i="1"/>
  <c r="X777" i="1"/>
  <c r="J2034" i="1"/>
  <c r="X1552" i="1"/>
  <c r="J1615" i="1"/>
  <c r="J1524" i="1"/>
  <c r="J2693" i="1"/>
  <c r="J2612" i="1"/>
  <c r="AK770" i="1"/>
  <c r="AK1298" i="1"/>
  <c r="AK2718" i="1"/>
  <c r="J978" i="1"/>
  <c r="J2657" i="1"/>
  <c r="X2223" i="1"/>
  <c r="AK2701" i="1"/>
  <c r="AK831" i="1"/>
  <c r="X2239" i="1"/>
  <c r="AK2715" i="1"/>
  <c r="X1456" i="1"/>
  <c r="J2250" i="1"/>
  <c r="J1461" i="1"/>
  <c r="J2270" i="1"/>
  <c r="J1075" i="1"/>
  <c r="J840" i="1"/>
  <c r="J2464" i="1"/>
  <c r="J1803" i="1"/>
  <c r="X1446" i="1"/>
  <c r="X2079" i="1"/>
  <c r="J1850" i="1"/>
  <c r="AK2659" i="1"/>
  <c r="J2378" i="1"/>
  <c r="J1428" i="1"/>
  <c r="AK2698" i="1"/>
  <c r="J1035" i="1"/>
  <c r="AK2331" i="1"/>
  <c r="J1131" i="1"/>
  <c r="X2752" i="1"/>
  <c r="X1742" i="1"/>
  <c r="X1663" i="1"/>
  <c r="X978" i="1"/>
  <c r="AK1080" i="1"/>
  <c r="J1342" i="1"/>
  <c r="X2267" i="1"/>
  <c r="AK1189" i="1"/>
  <c r="X1522" i="1"/>
  <c r="X937" i="1"/>
  <c r="AK925" i="1"/>
  <c r="AK1123" i="1"/>
  <c r="X2563" i="1"/>
  <c r="X2367" i="1"/>
  <c r="AK2183" i="1"/>
  <c r="J1822" i="1"/>
  <c r="J1755" i="1"/>
  <c r="J2184" i="1"/>
  <c r="J1540" i="1"/>
  <c r="J1090" i="1"/>
  <c r="J1191" i="1"/>
  <c r="J1360" i="1"/>
  <c r="X2284" i="1"/>
  <c r="X2411" i="1"/>
  <c r="J2663" i="1"/>
  <c r="J2759" i="1"/>
  <c r="AK1164" i="1"/>
  <c r="X1080" i="1"/>
  <c r="AK2051" i="1"/>
  <c r="X1767" i="1"/>
  <c r="X850" i="1"/>
  <c r="AK2721" i="1"/>
  <c r="J1581" i="1"/>
  <c r="J2391" i="1"/>
  <c r="AK1507" i="1"/>
  <c r="AK1613" i="1"/>
  <c r="J1058" i="1"/>
  <c r="J1735" i="1"/>
  <c r="AK873" i="1"/>
  <c r="J1909" i="1"/>
  <c r="J1993" i="1"/>
  <c r="AK1643" i="1"/>
  <c r="J2085" i="1"/>
  <c r="X2375" i="1"/>
  <c r="X1196" i="1"/>
  <c r="J2626" i="1"/>
  <c r="J1702" i="1"/>
  <c r="J1746" i="1"/>
  <c r="J1392" i="1"/>
  <c r="AK1536" i="1"/>
  <c r="J1238" i="1"/>
  <c r="J1254" i="1"/>
  <c r="J2685" i="1"/>
  <c r="AK1109" i="1"/>
  <c r="AK1616" i="1"/>
  <c r="J1973" i="1"/>
  <c r="AK2686" i="1"/>
  <c r="J1320" i="1"/>
  <c r="X2358" i="1"/>
  <c r="AK1320" i="1"/>
  <c r="X1135" i="1"/>
  <c r="X2639" i="1"/>
  <c r="AK2668" i="1"/>
  <c r="AK1906" i="1"/>
  <c r="X1747" i="1"/>
  <c r="AK1487" i="1"/>
  <c r="AK919" i="1"/>
  <c r="AK2343" i="1"/>
  <c r="AK886" i="1"/>
  <c r="AK867" i="1"/>
  <c r="J1798" i="1"/>
  <c r="AK2517" i="1"/>
  <c r="J2129" i="1"/>
  <c r="J1955" i="1"/>
  <c r="J2660" i="1"/>
  <c r="J2712" i="1"/>
  <c r="X2376" i="1"/>
  <c r="X1103" i="1"/>
  <c r="J1770" i="1"/>
  <c r="AK839" i="1"/>
  <c r="AK2216" i="1"/>
  <c r="X2198" i="1"/>
  <c r="AK2740" i="1"/>
  <c r="X1926" i="1"/>
  <c r="J2299" i="1"/>
  <c r="J1244" i="1"/>
  <c r="AK2294" i="1"/>
  <c r="AK2145" i="1"/>
  <c r="J2081" i="1"/>
  <c r="J1068" i="1"/>
  <c r="J1396" i="1"/>
  <c r="J2463" i="1"/>
  <c r="X1016" i="1"/>
  <c r="X1602" i="1"/>
  <c r="AK1801" i="1"/>
  <c r="AK1329" i="1"/>
  <c r="J1795" i="1"/>
  <c r="J2229" i="1"/>
  <c r="J1769" i="1"/>
  <c r="J2747" i="1"/>
  <c r="J965" i="1"/>
  <c r="AK1528" i="1"/>
  <c r="J1906" i="1"/>
  <c r="J2382" i="1"/>
  <c r="J882" i="1"/>
  <c r="J1166" i="1"/>
  <c r="J2102" i="1"/>
  <c r="J1274" i="1"/>
  <c r="X1931" i="1"/>
  <c r="J2510" i="1"/>
  <c r="X2758" i="1"/>
  <c r="X1182" i="1"/>
  <c r="X2558" i="1"/>
  <c r="X2380" i="1"/>
  <c r="AK2263" i="1"/>
  <c r="AK1899" i="1"/>
  <c r="X1945" i="1"/>
  <c r="X1558" i="1"/>
  <c r="AK947" i="1"/>
  <c r="AK2599" i="1"/>
  <c r="AK1987" i="1"/>
  <c r="J2662" i="1"/>
  <c r="AK1732" i="1"/>
  <c r="X1046" i="1"/>
  <c r="X2517" i="1"/>
  <c r="J1482" i="1"/>
  <c r="AK2254" i="1"/>
  <c r="X1927" i="1"/>
  <c r="X2483" i="1"/>
  <c r="X2736" i="1"/>
  <c r="AK832" i="1"/>
  <c r="AK2581" i="1"/>
  <c r="AK2677" i="1"/>
  <c r="X1652" i="1"/>
  <c r="X1900" i="1"/>
  <c r="J1915" i="1"/>
  <c r="X853" i="1"/>
  <c r="AK962" i="1"/>
  <c r="AK1270" i="1"/>
  <c r="AK2397" i="1"/>
  <c r="X1912" i="1"/>
  <c r="X1305" i="1"/>
  <c r="J1404" i="1"/>
  <c r="AK2084" i="1"/>
  <c r="X1631" i="1"/>
  <c r="X1786" i="1"/>
  <c r="AK2312" i="1"/>
  <c r="AK2427" i="1"/>
  <c r="AK1050" i="1"/>
  <c r="J1490" i="1"/>
  <c r="AK793" i="1"/>
  <c r="AK2731" i="1"/>
  <c r="X1629" i="1"/>
  <c r="X2527" i="1"/>
  <c r="AK1424" i="1"/>
  <c r="AK2655" i="1"/>
  <c r="AK2198" i="1"/>
  <c r="X2757" i="1"/>
  <c r="X1959" i="1"/>
  <c r="X1690" i="1"/>
  <c r="J1480" i="1"/>
  <c r="AK2167" i="1"/>
  <c r="X2446" i="1"/>
  <c r="X1542" i="1"/>
  <c r="J2153" i="1"/>
  <c r="J1271" i="1"/>
  <c r="AK1129" i="1"/>
  <c r="J1000" i="1"/>
  <c r="X1541" i="1"/>
  <c r="J1465" i="1"/>
  <c r="J2311" i="1"/>
  <c r="AK1121" i="1"/>
  <c r="AK2510" i="1"/>
  <c r="AK1379" i="1"/>
  <c r="X2298" i="1"/>
  <c r="J932" i="1"/>
  <c r="X1130" i="1"/>
  <c r="X1814" i="1"/>
  <c r="X1275" i="1"/>
  <c r="X2340" i="1"/>
  <c r="AK1740" i="1"/>
  <c r="X1247" i="1"/>
  <c r="X1759" i="1"/>
  <c r="X2012" i="1"/>
  <c r="J1051" i="1"/>
  <c r="J2492" i="1"/>
  <c r="AK2636" i="1"/>
  <c r="J2620" i="1"/>
  <c r="J1853" i="1"/>
  <c r="J2179" i="1"/>
  <c r="J1779" i="1"/>
  <c r="AK1879" i="1"/>
  <c r="X1523" i="1"/>
  <c r="AK2399" i="1"/>
  <c r="J1498" i="1"/>
  <c r="AK1374" i="1"/>
  <c r="J1563" i="1"/>
  <c r="AK1017" i="1"/>
  <c r="X1248" i="1"/>
  <c r="J2368" i="1"/>
  <c r="AK953" i="1"/>
  <c r="J1662" i="1"/>
  <c r="J2564" i="1"/>
  <c r="J1643" i="1"/>
  <c r="J2305" i="1"/>
  <c r="AK2683" i="1"/>
  <c r="J2369" i="1"/>
  <c r="J1080" i="1"/>
  <c r="J2267" i="1"/>
  <c r="J2018" i="1"/>
  <c r="J789" i="1"/>
  <c r="J2169" i="1"/>
  <c r="J2277" i="1"/>
  <c r="J2196" i="1"/>
  <c r="AK1810" i="1"/>
  <c r="AK778" i="1"/>
  <c r="J1685" i="1"/>
  <c r="AK2365" i="1"/>
  <c r="J859" i="1"/>
  <c r="J2038" i="1"/>
  <c r="AK1685" i="1"/>
  <c r="J1406" i="1"/>
  <c r="J1017" i="1"/>
  <c r="J1192" i="1"/>
  <c r="J2755" i="1"/>
  <c r="X2142" i="1"/>
  <c r="J2302" i="1"/>
  <c r="X971" i="1"/>
  <c r="J2239" i="1"/>
  <c r="J1385" i="1"/>
  <c r="X1812" i="1"/>
  <c r="J1486" i="1"/>
  <c r="AK1429" i="1"/>
  <c r="AK1603" i="1"/>
  <c r="AK2204" i="1"/>
  <c r="X940" i="1"/>
  <c r="J765" i="1"/>
  <c r="AK1502" i="1"/>
  <c r="AK1107" i="1"/>
  <c r="X2753" i="1"/>
  <c r="X1109" i="1"/>
  <c r="J833" i="1"/>
  <c r="AK1601" i="1"/>
  <c r="AK2720" i="1"/>
  <c r="X2754" i="1"/>
  <c r="J2498" i="1"/>
  <c r="AK2021" i="1"/>
  <c r="AK2730" i="1"/>
  <c r="X1538" i="1"/>
  <c r="J2485" i="1"/>
  <c r="AK848" i="1"/>
  <c r="X998" i="1"/>
  <c r="AK2486" i="1"/>
  <c r="X1890" i="1"/>
  <c r="X1297" i="1"/>
  <c r="AK1776" i="1"/>
  <c r="AK1016" i="1"/>
  <c r="J2226" i="1"/>
  <c r="J935" i="1"/>
  <c r="AK950" i="1"/>
  <c r="X844" i="1"/>
  <c r="AK1691" i="1"/>
  <c r="X1011" i="1"/>
  <c r="X1645" i="1"/>
  <c r="X1203" i="1"/>
  <c r="X1769" i="1"/>
  <c r="X1233" i="1"/>
  <c r="X1098" i="1"/>
  <c r="X2120" i="1"/>
  <c r="X1291" i="1"/>
  <c r="X1214" i="1"/>
  <c r="AK1912" i="1"/>
  <c r="AK2538" i="1"/>
  <c r="X1534" i="1"/>
  <c r="AK1552" i="1"/>
  <c r="AK2266" i="1"/>
  <c r="J2166" i="1"/>
  <c r="J1160" i="1"/>
  <c r="AK819" i="1"/>
  <c r="AK2605" i="1"/>
  <c r="J1614" i="1"/>
  <c r="J1536" i="1"/>
  <c r="AK2292" i="1"/>
  <c r="J1625" i="1"/>
  <c r="X1668" i="1"/>
  <c r="X2744" i="1"/>
  <c r="AK2446" i="1"/>
  <c r="AK1447" i="1"/>
  <c r="AK2126" i="1"/>
  <c r="AK2395" i="1"/>
  <c r="X1895" i="1"/>
  <c r="J2388" i="1"/>
  <c r="AK2134" i="1"/>
  <c r="AK1094" i="1"/>
  <c r="J972" i="1"/>
  <c r="J792" i="1"/>
  <c r="AK2653" i="1"/>
  <c r="J803" i="1"/>
  <c r="J986" i="1"/>
  <c r="J2548" i="1"/>
  <c r="J1256" i="1"/>
  <c r="J1229" i="1"/>
  <c r="J2729" i="1"/>
  <c r="X1244" i="1"/>
  <c r="J2231" i="1"/>
  <c r="J1306" i="1"/>
  <c r="AK1158" i="1"/>
  <c r="J1792" i="1"/>
  <c r="J1560" i="1"/>
  <c r="J936" i="1"/>
  <c r="J2036" i="1"/>
  <c r="J2453" i="1"/>
  <c r="J1146" i="1"/>
  <c r="AK2102" i="1"/>
  <c r="X2116" i="1"/>
  <c r="AK2531" i="1"/>
  <c r="AK2574" i="1"/>
  <c r="X1857" i="1"/>
  <c r="AK2515" i="1"/>
  <c r="X2640" i="1"/>
  <c r="X2161" i="1"/>
  <c r="J1800" i="1"/>
  <c r="J2325" i="1"/>
  <c r="J2100" i="1"/>
  <c r="J971" i="1"/>
  <c r="AK877" i="1"/>
  <c r="AK1860" i="1"/>
  <c r="AK2643" i="1"/>
  <c r="J1837" i="1"/>
  <c r="J945" i="1"/>
  <c r="AK1888" i="1"/>
  <c r="X2478" i="1"/>
  <c r="J1172" i="1"/>
  <c r="X2072" i="1"/>
  <c r="AK2533" i="1"/>
  <c r="J1060" i="1"/>
  <c r="X1161" i="1"/>
  <c r="X2264" i="1"/>
  <c r="AK918" i="1"/>
  <c r="AK1009" i="1"/>
  <c r="J2021" i="1"/>
  <c r="J1807" i="1"/>
  <c r="AK1324" i="1"/>
  <c r="J1547" i="1"/>
  <c r="AK1490" i="1"/>
  <c r="J1554" i="1"/>
  <c r="J1605" i="1"/>
  <c r="J2022" i="1"/>
  <c r="J2074" i="1"/>
  <c r="J1552" i="1"/>
  <c r="J2534" i="1"/>
  <c r="AK1766" i="1"/>
  <c r="J2285" i="1"/>
  <c r="J2210" i="1"/>
  <c r="AK2057" i="1"/>
  <c r="J1476" i="1"/>
  <c r="J1380" i="1"/>
  <c r="AK2428" i="1"/>
  <c r="J2066" i="1"/>
  <c r="X2416" i="1"/>
  <c r="AK1257" i="1"/>
  <c r="AK2203" i="1"/>
  <c r="X779" i="1"/>
  <c r="X1475" i="1"/>
  <c r="X2168" i="1"/>
  <c r="AK2170" i="1"/>
  <c r="AK1437" i="1"/>
  <c r="J1076" i="1"/>
  <c r="X2561" i="1"/>
  <c r="AK1356" i="1"/>
  <c r="AK1543" i="1"/>
  <c r="X1285" i="1"/>
  <c r="X2612" i="1"/>
  <c r="AK1433" i="1"/>
  <c r="J1964" i="1"/>
  <c r="AK905" i="1"/>
  <c r="AK1242" i="1"/>
  <c r="J1998" i="1"/>
  <c r="J2525" i="1"/>
  <c r="J2397" i="1"/>
  <c r="AK1031" i="1"/>
  <c r="X1393" i="1"/>
  <c r="J2586" i="1"/>
  <c r="J1529" i="1"/>
  <c r="AK1201" i="1"/>
  <c r="AK2079" i="1"/>
  <c r="X1369" i="1"/>
  <c r="AK1632" i="1"/>
  <c r="J959" i="1"/>
  <c r="J2341" i="1"/>
  <c r="J2503" i="1"/>
  <c r="J2761" i="1"/>
  <c r="J2013" i="1"/>
  <c r="J2197" i="1"/>
  <c r="J1429" i="1"/>
  <c r="J2300" i="1"/>
  <c r="J1368" i="1"/>
  <c r="J2635" i="1"/>
  <c r="J1321" i="1"/>
  <c r="J814" i="1"/>
  <c r="X1944" i="1"/>
  <c r="X2439" i="1"/>
  <c r="J1077" i="1"/>
  <c r="AK1076" i="1"/>
  <c r="AK1459" i="1"/>
  <c r="AK2385" i="1"/>
  <c r="X1111" i="1"/>
  <c r="X2445" i="1"/>
  <c r="AK1598" i="1"/>
  <c r="X1688" i="1"/>
  <c r="X1777" i="1"/>
  <c r="AK1115" i="1"/>
  <c r="J1362" i="1"/>
  <c r="J1959" i="1"/>
  <c r="J2615" i="1"/>
  <c r="J2109" i="1"/>
  <c r="J1147" i="1"/>
  <c r="AK1684" i="1"/>
  <c r="J1527" i="1"/>
  <c r="J1724" i="1"/>
  <c r="X1651" i="1"/>
  <c r="J1057" i="1"/>
  <c r="X1344" i="1"/>
  <c r="X1520" i="1"/>
  <c r="J1700" i="1"/>
  <c r="AK1495" i="1"/>
  <c r="X1134" i="1"/>
  <c r="J2549" i="1"/>
  <c r="AK1327" i="1"/>
  <c r="J1808" i="1"/>
  <c r="J1466" i="1"/>
  <c r="AK1956" i="1"/>
  <c r="J1228" i="1"/>
  <c r="X1710" i="1"/>
  <c r="AK1748" i="1"/>
  <c r="J1884" i="1"/>
  <c r="J2157" i="1"/>
  <c r="X919" i="1"/>
  <c r="AK932" i="1"/>
  <c r="AK1852" i="1"/>
  <c r="AK2503" i="1"/>
  <c r="X1228" i="1"/>
  <c r="X2147" i="1"/>
  <c r="AK860" i="1"/>
  <c r="J834" i="1"/>
  <c r="X862" i="1"/>
  <c r="X2566" i="1"/>
  <c r="AK2561" i="1"/>
  <c r="AK1581" i="1"/>
  <c r="X1023" i="1"/>
  <c r="J2746" i="1"/>
  <c r="J962" i="1"/>
  <c r="J1082" i="1"/>
  <c r="J1867" i="1"/>
  <c r="X2269" i="1"/>
  <c r="AK1538" i="1"/>
  <c r="AK2751" i="1"/>
  <c r="J2047" i="1"/>
  <c r="AK2072" i="1"/>
  <c r="X945" i="1"/>
  <c r="J2003" i="1"/>
  <c r="X1401" i="1"/>
  <c r="X2220" i="1"/>
  <c r="X2246" i="1"/>
  <c r="AK2530" i="1"/>
  <c r="X2491" i="1"/>
  <c r="X1713" i="1"/>
  <c r="AK1807" i="1"/>
  <c r="X2021" i="1"/>
  <c r="X2598" i="1"/>
  <c r="AK1805" i="1"/>
  <c r="AK1931" i="1"/>
  <c r="AK1963" i="1"/>
  <c r="J811" i="1"/>
  <c r="AK1909" i="1"/>
  <c r="J2172" i="1"/>
  <c r="J1059" i="1"/>
  <c r="J974" i="1"/>
  <c r="AK2673" i="1"/>
  <c r="X2175" i="1"/>
  <c r="X1100" i="1"/>
  <c r="X1029" i="1"/>
  <c r="AK892" i="1"/>
  <c r="X2118" i="1"/>
  <c r="J2381" i="1"/>
  <c r="AK1112" i="1"/>
  <c r="AK1910" i="1"/>
  <c r="X934" i="1"/>
  <c r="AK2374" i="1"/>
  <c r="J1752" i="1"/>
  <c r="J1383" i="1"/>
  <c r="J2597" i="1"/>
  <c r="X1094" i="1"/>
  <c r="X1321" i="1"/>
  <c r="J880" i="1"/>
  <c r="X2733" i="1"/>
  <c r="X1841" i="1"/>
  <c r="X1472" i="1"/>
  <c r="X2055" i="1"/>
  <c r="AK2318" i="1"/>
  <c r="J1644" i="1"/>
  <c r="J1610" i="1"/>
  <c r="J2276" i="1"/>
  <c r="J1823" i="1"/>
  <c r="J2617" i="1"/>
  <c r="AK1408" i="1"/>
  <c r="AK1046" i="1"/>
  <c r="J1484" i="1"/>
  <c r="J1299" i="1"/>
  <c r="J891" i="1"/>
  <c r="J2580" i="1"/>
  <c r="AK2105" i="1"/>
  <c r="J2542" i="1"/>
  <c r="J1485" i="1"/>
  <c r="J1726" i="1"/>
  <c r="AK1077" i="1"/>
  <c r="AK1719" i="1"/>
  <c r="J898" i="1"/>
  <c r="AK1625" i="1"/>
  <c r="J1163" i="1"/>
  <c r="AK1950" i="1"/>
  <c r="AK846" i="1"/>
  <c r="J2547" i="1"/>
  <c r="AK2013" i="1"/>
  <c r="J2652" i="1"/>
  <c r="J2117" i="1"/>
  <c r="AK1678" i="1"/>
  <c r="J1013" i="1"/>
  <c r="X1052" i="1"/>
  <c r="AK1145" i="1"/>
  <c r="AK1471" i="1"/>
  <c r="X1691" i="1"/>
  <c r="AK2578" i="1"/>
  <c r="AK1302" i="1"/>
  <c r="AK1392" i="1"/>
  <c r="X1976" i="1"/>
  <c r="X1577" i="1"/>
  <c r="AK1675" i="1"/>
  <c r="X1165" i="1"/>
  <c r="X871" i="1"/>
  <c r="X1235" i="1"/>
  <c r="AK2555" i="1"/>
  <c r="J1153" i="1"/>
  <c r="J990" i="1"/>
  <c r="X1223" i="1"/>
  <c r="X2727" i="1"/>
  <c r="AK1053" i="1"/>
  <c r="X839" i="1"/>
  <c r="X2755" i="1"/>
  <c r="X836" i="1"/>
  <c r="X1909" i="1"/>
  <c r="X1617" i="1"/>
  <c r="AK2573" i="1"/>
  <c r="AK1219" i="1"/>
  <c r="AK1763" i="1"/>
  <c r="X1908" i="1"/>
  <c r="X2219" i="1"/>
  <c r="AK1722" i="1"/>
  <c r="AK2469" i="1"/>
  <c r="X1768" i="1"/>
  <c r="X2157" i="1"/>
  <c r="AK2639" i="1"/>
  <c r="X1101" i="1"/>
  <c r="X2713" i="1"/>
  <c r="J1856" i="1"/>
  <c r="J1414" i="1"/>
  <c r="AK2221" i="1"/>
  <c r="J1052" i="1"/>
  <c r="AK2452" i="1"/>
  <c r="J2384" i="1"/>
  <c r="AK2562" i="1"/>
  <c r="AK1882" i="1"/>
  <c r="J2521" i="1"/>
  <c r="J1263" i="1"/>
  <c r="X1672" i="1"/>
  <c r="X1715" i="1"/>
  <c r="AK2004" i="1"/>
  <c r="X2540" i="1"/>
  <c r="J1844" i="1"/>
  <c r="AK889" i="1"/>
  <c r="AK866" i="1"/>
  <c r="X2287" i="1"/>
  <c r="AK2143" i="1"/>
  <c r="J1611" i="1"/>
  <c r="J2614" i="1"/>
  <c r="J2533" i="1"/>
  <c r="J931" i="1"/>
  <c r="J2118" i="1"/>
  <c r="J1541" i="1"/>
  <c r="X1664" i="1"/>
  <c r="J2114" i="1"/>
  <c r="J1705" i="1"/>
  <c r="AK1466" i="1"/>
  <c r="J2190" i="1"/>
  <c r="X768" i="1"/>
  <c r="J1162" i="1"/>
  <c r="AK1842" i="1"/>
  <c r="J1376" i="1"/>
  <c r="AK1003" i="1"/>
  <c r="AK2299" i="1"/>
  <c r="J1686" i="1"/>
  <c r="J1430" i="1"/>
  <c r="X1579" i="1"/>
  <c r="J1493" i="1"/>
  <c r="AK2392" i="1"/>
  <c r="J1818" i="1"/>
  <c r="AK1314" i="1"/>
  <c r="AK2609" i="1"/>
  <c r="AK1395" i="1"/>
  <c r="AK830" i="1"/>
  <c r="AK2231" i="1"/>
  <c r="AK1310" i="1"/>
  <c r="X2179" i="1"/>
  <c r="AK2697" i="1"/>
  <c r="AK2550" i="1"/>
  <c r="X767" i="1"/>
  <c r="X2505" i="1"/>
  <c r="X1539" i="1"/>
  <c r="J1649" i="1"/>
  <c r="J2666" i="1"/>
  <c r="J1787" i="1"/>
  <c r="J1185" i="1"/>
  <c r="J2413" i="1"/>
  <c r="AK2426" i="1"/>
  <c r="J2255" i="1"/>
  <c r="AK977" i="1"/>
  <c r="AK2702" i="1"/>
  <c r="J1688" i="1"/>
  <c r="X1042" i="1"/>
  <c r="X1535" i="1"/>
  <c r="X2595" i="1"/>
  <c r="J2698" i="1"/>
  <c r="J1447" i="1"/>
  <c r="J1672" i="1"/>
  <c r="J810" i="1"/>
  <c r="AK990" i="1"/>
  <c r="J2603" i="1"/>
  <c r="AK1794" i="1"/>
  <c r="J925" i="1"/>
  <c r="AK1152" i="1"/>
  <c r="J1006" i="1"/>
  <c r="AK1744" i="1"/>
  <c r="AK1391" i="1"/>
  <c r="J775" i="1"/>
  <c r="J2015" i="1"/>
  <c r="J1745" i="1"/>
  <c r="J2338" i="1"/>
  <c r="AK1964" i="1"/>
  <c r="X1206" i="1"/>
  <c r="J2207" i="1"/>
  <c r="AK1030" i="1"/>
  <c r="X1666" i="1"/>
  <c r="X1511" i="1"/>
  <c r="X2759" i="1"/>
  <c r="X896" i="1"/>
  <c r="AK2353" i="1"/>
  <c r="AK1700" i="1"/>
  <c r="X1680" i="1"/>
  <c r="X1386" i="1"/>
  <c r="X2231" i="1"/>
  <c r="AK2421" i="1"/>
  <c r="J2092" i="1"/>
  <c r="J1843" i="1"/>
  <c r="AK1609" i="1"/>
  <c r="J2530" i="1"/>
  <c r="J2182" i="1"/>
  <c r="J1307" i="1"/>
  <c r="AK2403" i="1"/>
  <c r="AK2462" i="1"/>
  <c r="J1499" i="1"/>
  <c r="J2072" i="1"/>
  <c r="J2292" i="1"/>
  <c r="AK781" i="1"/>
  <c r="X1782" i="1"/>
  <c r="AK1591" i="1"/>
  <c r="AK1639" i="1"/>
  <c r="X837" i="1"/>
  <c r="AK2382" i="1"/>
  <c r="AK1321" i="1"/>
  <c r="X1852" i="1"/>
  <c r="AK1191" i="1"/>
  <c r="AK1653" i="1"/>
  <c r="J1266" i="1"/>
  <c r="J1622" i="1"/>
  <c r="J2411" i="1"/>
  <c r="J1505" i="1"/>
  <c r="J2558" i="1"/>
  <c r="J2598" i="1"/>
  <c r="AK2199" i="1"/>
  <c r="J1790" i="1"/>
  <c r="J2400" i="1"/>
  <c r="X2407" i="1"/>
  <c r="X803" i="1"/>
  <c r="J2001" i="1"/>
  <c r="AK908" i="1"/>
  <c r="AK1859" i="1"/>
  <c r="X1362" i="1"/>
  <c r="X1004" i="1"/>
  <c r="X2526" i="1"/>
  <c r="AK1819" i="1"/>
  <c r="AK1079" i="1"/>
  <c r="X2273" i="1"/>
  <c r="J1242" i="1"/>
  <c r="AK1345" i="1"/>
  <c r="J1738" i="1"/>
  <c r="AK2169" i="1"/>
  <c r="J2421" i="1"/>
  <c r="J1786" i="1"/>
  <c r="AK1887" i="1"/>
  <c r="X1402" i="1"/>
  <c r="X1874" i="1"/>
  <c r="AK1126" i="1"/>
  <c r="X874" i="1"/>
  <c r="X1708" i="1"/>
  <c r="AK1883" i="1"/>
  <c r="AK823" i="1"/>
  <c r="X2660" i="1"/>
  <c r="X1005" i="1"/>
  <c r="X2019" i="1"/>
  <c r="AK1539" i="1"/>
  <c r="AK2646" i="1"/>
  <c r="X1876" i="1"/>
  <c r="X1288" i="1"/>
  <c r="AK1992" i="1"/>
  <c r="J2571" i="1"/>
  <c r="J1516" i="1"/>
  <c r="J2161" i="1"/>
  <c r="J896" i="1"/>
  <c r="AK1575" i="1"/>
  <c r="AK971" i="1"/>
  <c r="X828" i="1"/>
  <c r="X1636" i="1"/>
  <c r="X1679" i="1"/>
  <c r="AK2218" i="1"/>
  <c r="X1634" i="1"/>
  <c r="X989" i="1"/>
  <c r="X2413" i="1"/>
  <c r="AK1289" i="1"/>
  <c r="AK1664" i="1"/>
  <c r="X1258" i="1"/>
  <c r="X1641" i="1"/>
  <c r="AK1010" i="1"/>
  <c r="AK2449" i="1"/>
  <c r="X960" i="1"/>
  <c r="J1037" i="1"/>
  <c r="J2356" i="1"/>
  <c r="AK2554" i="1"/>
  <c r="J2627" i="1"/>
  <c r="J1053" i="1"/>
  <c r="J2026" i="1"/>
  <c r="AK850" i="1"/>
  <c r="AK1275" i="1"/>
  <c r="AK2387" i="1"/>
  <c r="J2425" i="1"/>
  <c r="X1308" i="1"/>
  <c r="AK1072" i="1"/>
  <c r="AK2390" i="1"/>
  <c r="X1448" i="1"/>
  <c r="X1854" i="1"/>
  <c r="AK2279" i="1"/>
  <c r="AK1376" i="1"/>
  <c r="X1788" i="1"/>
  <c r="J956" i="1"/>
  <c r="J1851" i="1"/>
  <c r="X2627" i="1"/>
  <c r="X1513" i="1"/>
  <c r="AK1578" i="1"/>
  <c r="AK2313" i="1"/>
  <c r="J2323" i="1"/>
  <c r="X1559" i="1"/>
  <c r="AK852" i="1"/>
  <c r="X2324" i="1"/>
  <c r="X1764" i="1"/>
  <c r="J1809" i="1"/>
  <c r="X1433" i="1"/>
  <c r="J924" i="1"/>
  <c r="AK1339" i="1"/>
  <c r="J1729" i="1"/>
  <c r="AK2368" i="1"/>
  <c r="X2712" i="1"/>
  <c r="J2758" i="1"/>
  <c r="J1314" i="1"/>
  <c r="X1350" i="1"/>
  <c r="J2202" i="1"/>
  <c r="AK2095" i="1"/>
  <c r="J1357" i="1"/>
  <c r="X1529" i="1"/>
  <c r="J1261" i="1"/>
  <c r="AK2172" i="1"/>
  <c r="X2421" i="1"/>
  <c r="J830" i="1"/>
  <c r="J1005" i="1"/>
  <c r="J1094" i="1"/>
  <c r="J2355" i="1"/>
  <c r="J2688" i="1"/>
  <c r="J2695" i="1"/>
  <c r="J1953" i="1"/>
  <c r="AK2163" i="1"/>
  <c r="J2557" i="1"/>
  <c r="J1624" i="1"/>
  <c r="J1597" i="1"/>
  <c r="AK789" i="1"/>
  <c r="J1144" i="1"/>
  <c r="AK2370" i="1"/>
  <c r="J1637" i="1"/>
  <c r="J815" i="1"/>
  <c r="AK1694" i="1"/>
  <c r="AK1918" i="1"/>
  <c r="AK1361" i="1"/>
  <c r="J905" i="1"/>
  <c r="J943" i="1"/>
  <c r="J1008" i="1"/>
  <c r="AK1161" i="1"/>
  <c r="AK931" i="1"/>
  <c r="J1272" i="1"/>
  <c r="AK799" i="1"/>
  <c r="J2568" i="1"/>
  <c r="J2097" i="1"/>
  <c r="AK2626" i="1"/>
  <c r="AK1300" i="1"/>
  <c r="J1003" i="1"/>
  <c r="J1264" i="1"/>
  <c r="J2025" i="1"/>
  <c r="AK791" i="1"/>
  <c r="J1596" i="1"/>
  <c r="X2097" i="1"/>
  <c r="AK2030" i="1"/>
  <c r="AK2447" i="1"/>
  <c r="AK928" i="1"/>
  <c r="AK2615" i="1"/>
  <c r="X1722" i="1"/>
  <c r="J2265" i="1"/>
  <c r="AK1438" i="1"/>
  <c r="J1397" i="1"/>
  <c r="AK1708" i="1"/>
  <c r="J1273" i="1"/>
  <c r="J887" i="1"/>
  <c r="AK1751" i="1"/>
  <c r="AK1071" i="1"/>
  <c r="J832" i="1"/>
  <c r="AK1479" i="1"/>
  <c r="J1854" i="1"/>
  <c r="J2539" i="1"/>
  <c r="J2665" i="1"/>
  <c r="AK1278" i="1"/>
  <c r="AK1551" i="1"/>
  <c r="X2345" i="1"/>
  <c r="AK1713" i="1"/>
  <c r="J1661" i="1"/>
  <c r="AK2010" i="1"/>
  <c r="AK1398" i="1"/>
  <c r="X1313" i="1"/>
  <c r="AK1832" i="1"/>
  <c r="X2721" i="1"/>
  <c r="X1556" i="1"/>
  <c r="AK1322" i="1"/>
  <c r="X1089" i="1"/>
  <c r="AK1823" i="1"/>
  <c r="J1367" i="1"/>
  <c r="X1434" i="1"/>
  <c r="X1252" i="1"/>
  <c r="X2524" i="1"/>
  <c r="X1572" i="1"/>
  <c r="AK906" i="1"/>
  <c r="J1092" i="1"/>
  <c r="AK2137" i="1"/>
  <c r="X2020" i="1"/>
  <c r="AK1067" i="1"/>
  <c r="X2684" i="1"/>
  <c r="X824" i="1"/>
  <c r="J1651" i="1"/>
  <c r="X1019" i="1"/>
  <c r="J1736" i="1"/>
  <c r="X1997" i="1"/>
  <c r="AK2050" i="1"/>
  <c r="AK1307" i="1"/>
  <c r="AK2109" i="1"/>
  <c r="X2338" i="1"/>
  <c r="J1187" i="1"/>
  <c r="AK1251" i="1"/>
  <c r="AK1940" i="1"/>
  <c r="AK1971" i="1"/>
  <c r="X1221" i="1"/>
  <c r="X2225" i="1"/>
  <c r="AK1877" i="1"/>
  <c r="AK2348" i="1"/>
  <c r="J2005" i="1"/>
  <c r="J1467" i="1"/>
  <c r="J2678" i="1"/>
  <c r="J836" i="1"/>
  <c r="J1325" i="1"/>
  <c r="J1751" i="1"/>
  <c r="X1811" i="1"/>
  <c r="J1573" i="1"/>
  <c r="J2139" i="1"/>
  <c r="X939" i="1"/>
  <c r="X1211" i="1"/>
  <c r="AK1582" i="1"/>
  <c r="J1171" i="1"/>
  <c r="AK2383" i="1"/>
  <c r="J1900" i="1"/>
  <c r="J824" i="1"/>
  <c r="AK780" i="1"/>
  <c r="AK2470" i="1"/>
  <c r="J1758" i="1"/>
  <c r="J1515" i="1"/>
  <c r="J1660" i="1"/>
  <c r="J2682" i="1"/>
  <c r="J2141" i="1"/>
  <c r="AK1720" i="1"/>
  <c r="AK874" i="1"/>
  <c r="X1466" i="1"/>
  <c r="X1238" i="1"/>
  <c r="X2500" i="1"/>
  <c r="J2151" i="1"/>
  <c r="J1992" i="1"/>
  <c r="X1209" i="1"/>
  <c r="X1400" i="1"/>
  <c r="AK1755" i="1"/>
  <c r="AK2496" i="1"/>
  <c r="AK1108" i="1"/>
  <c r="AK1917" i="1"/>
  <c r="AK2354" i="1"/>
  <c r="AK887" i="1"/>
  <c r="X1943" i="1"/>
  <c r="J2718" i="1"/>
  <c r="J1933" i="1"/>
  <c r="J2016" i="1"/>
  <c r="J2751" i="1"/>
  <c r="J1427" i="1"/>
  <c r="X1194" i="1"/>
  <c r="AK2734" i="1"/>
  <c r="X1752" i="1"/>
  <c r="X2119" i="1"/>
  <c r="X845" i="1"/>
  <c r="J1590" i="1"/>
  <c r="J1980" i="1"/>
  <c r="J2629" i="1"/>
  <c r="J2606" i="1"/>
  <c r="AK1095" i="1"/>
  <c r="J1762" i="1"/>
  <c r="J1788" i="1"/>
  <c r="AK1623" i="1"/>
  <c r="J2726" i="1"/>
  <c r="J1734" i="1"/>
  <c r="X1514" i="1"/>
  <c r="X1850" i="1"/>
  <c r="X1992" i="1"/>
  <c r="X875" i="1"/>
  <c r="J1545" i="1"/>
  <c r="J942" i="1"/>
  <c r="J1607" i="1"/>
  <c r="J2406" i="1"/>
  <c r="J1956" i="1"/>
  <c r="AK914" i="1"/>
  <c r="X2609" i="1"/>
  <c r="AK2249" i="1"/>
  <c r="J2559" i="1"/>
  <c r="AK2070" i="1"/>
  <c r="X2075" i="1"/>
  <c r="X963" i="1"/>
  <c r="AK1798" i="1"/>
  <c r="X761" i="1"/>
  <c r="X2010" i="1"/>
  <c r="X2693" i="1"/>
  <c r="X1188" i="1"/>
  <c r="X1671" i="1"/>
  <c r="X1611" i="1"/>
  <c r="X2522" i="1"/>
  <c r="X2549" i="1"/>
  <c r="AK1366" i="1"/>
  <c r="X1706" i="1"/>
  <c r="AK2380" i="1"/>
  <c r="AK2442" i="1"/>
  <c r="J2704" i="1"/>
  <c r="J1987" i="1"/>
  <c r="J1361" i="1"/>
  <c r="AK2681" i="1"/>
  <c r="AK1355" i="1"/>
  <c r="J2251" i="1"/>
  <c r="AK1428" i="1"/>
  <c r="X1864" i="1"/>
  <c r="X1851" i="1"/>
  <c r="J1186" i="1"/>
  <c r="J2119" i="1"/>
  <c r="AK1419" i="1"/>
  <c r="X2141" i="1"/>
  <c r="AK934" i="1"/>
  <c r="AK884" i="1"/>
  <c r="X791" i="1"/>
  <c r="AK1872" i="1"/>
  <c r="AK1526" i="1"/>
  <c r="J1305" i="1"/>
  <c r="J2707" i="1"/>
  <c r="J1071" i="1"/>
  <c r="J2107" i="1"/>
  <c r="J1253" i="1"/>
  <c r="J1538" i="1"/>
  <c r="J930" i="1"/>
  <c r="J1967" i="1"/>
  <c r="X1074" i="1"/>
  <c r="J875" i="1"/>
  <c r="AK2130" i="1"/>
  <c r="X2131" i="1"/>
  <c r="AK1974" i="1"/>
  <c r="X1461" i="1"/>
  <c r="X1791" i="1"/>
  <c r="J2193" i="1"/>
  <c r="AK1856" i="1"/>
  <c r="X907" i="1"/>
  <c r="J1759" i="1"/>
  <c r="AK1272" i="1"/>
  <c r="J2104" i="1"/>
  <c r="J1667" i="1"/>
  <c r="J2056" i="1"/>
  <c r="J2624" i="1"/>
  <c r="J1507" i="1"/>
  <c r="J1961" i="1"/>
  <c r="J2760" i="1"/>
  <c r="J886" i="1"/>
  <c r="J1742" i="1"/>
  <c r="J1223" i="1"/>
  <c r="X1987" i="1"/>
  <c r="X852" i="1"/>
  <c r="AK2124" i="1"/>
  <c r="AK2696" i="1"/>
  <c r="X1070" i="1"/>
  <c r="X2250" i="1"/>
  <c r="AK2156" i="1"/>
  <c r="X1957" i="1"/>
  <c r="J885" i="1"/>
  <c r="J1632" i="1"/>
  <c r="AK2107" i="1"/>
  <c r="J2303" i="1"/>
  <c r="J2055" i="1"/>
  <c r="X2383" i="1"/>
  <c r="X2056" i="1"/>
  <c r="X1088" i="1"/>
  <c r="J1855" i="1"/>
  <c r="J1510" i="1"/>
  <c r="X2158" i="1"/>
  <c r="AK2691" i="1"/>
  <c r="AK1464" i="1"/>
  <c r="X1952" i="1"/>
  <c r="X2440" i="1"/>
  <c r="X2729" i="1"/>
  <c r="X2739" i="1"/>
  <c r="AK777" i="1"/>
  <c r="X2113" i="1"/>
  <c r="X1076" i="1"/>
  <c r="J2410" i="1"/>
  <c r="J1140" i="1"/>
  <c r="J1262" i="1"/>
  <c r="X1174" i="1"/>
  <c r="X1232" i="1"/>
  <c r="X1237" i="1"/>
  <c r="AK1541" i="1"/>
  <c r="J1004" i="1"/>
  <c r="X2187" i="1"/>
  <c r="X1584" i="1"/>
  <c r="J1717" i="1"/>
  <c r="X1387" i="1"/>
  <c r="X1644" i="1"/>
  <c r="X1376" i="1"/>
  <c r="AK1712" i="1"/>
  <c r="X2470" i="1"/>
  <c r="X1527" i="1"/>
  <c r="X1483" i="1"/>
  <c r="X918" i="1"/>
  <c r="X1887" i="1"/>
  <c r="X1983" i="1"/>
  <c r="X2420" i="1"/>
  <c r="J1249" i="1"/>
  <c r="J2469" i="1"/>
  <c r="AK1834" i="1"/>
  <c r="AK2455" i="1"/>
  <c r="AK1506" i="1"/>
  <c r="X1838" i="1"/>
  <c r="X1942" i="1"/>
  <c r="X2279" i="1"/>
  <c r="X2292" i="1"/>
  <c r="X1694" i="1"/>
  <c r="X1443" i="1"/>
  <c r="J2206" i="1"/>
  <c r="AK1402" i="1"/>
  <c r="J2105" i="1"/>
  <c r="J2434" i="1"/>
  <c r="J1817" i="1"/>
  <c r="J2449" i="1"/>
  <c r="J2060" i="1"/>
  <c r="AK1670" i="1"/>
  <c r="J966" i="1"/>
  <c r="J2128" i="1"/>
  <c r="J2289" i="1"/>
  <c r="J2524" i="1"/>
  <c r="AK2744" i="1"/>
  <c r="J2383" i="1"/>
  <c r="J2135" i="1"/>
  <c r="J1656" i="1"/>
  <c r="J997" i="1"/>
  <c r="AK2108" i="1"/>
  <c r="J2343" i="1"/>
  <c r="AK2290" i="1"/>
  <c r="J1566" i="1"/>
  <c r="J1119" i="1"/>
  <c r="AK1946" i="1"/>
  <c r="J2095" i="1"/>
  <c r="J2138" i="1"/>
  <c r="J2350" i="1"/>
  <c r="J2604" i="1"/>
  <c r="J1626" i="1"/>
  <c r="AK2147" i="1"/>
  <c r="AK2497" i="1"/>
  <c r="AK2618" i="1"/>
  <c r="J2745" i="1"/>
  <c r="J1245" i="1"/>
  <c r="X2456" i="1"/>
  <c r="J1413" i="1"/>
  <c r="AK1790" i="1"/>
  <c r="AK1602" i="1"/>
  <c r="AK1911" i="1"/>
  <c r="X1138" i="1"/>
  <c r="AK895" i="1"/>
  <c r="AK1370" i="1"/>
  <c r="X1300" i="1"/>
  <c r="X2494" i="1"/>
  <c r="J2093" i="1"/>
  <c r="X2052" i="1"/>
  <c r="AK1930" i="1"/>
  <c r="AK2367" i="1"/>
  <c r="J2462" i="1"/>
  <c r="J1132" i="1"/>
  <c r="J2358" i="1"/>
  <c r="AK1563" i="1"/>
  <c r="AK1396" i="1"/>
  <c r="J1412" i="1"/>
  <c r="J1916" i="1"/>
  <c r="AK2096" i="1"/>
  <c r="J2572" i="1"/>
  <c r="J1985" i="1"/>
  <c r="J1623" i="1"/>
  <c r="X1531" i="1"/>
  <c r="X1726" i="1"/>
  <c r="X1728" i="1"/>
  <c r="X1784" i="1"/>
  <c r="AK820" i="1"/>
  <c r="AK1596" i="1"/>
  <c r="AK2753" i="1"/>
  <c r="X1599" i="1"/>
  <c r="AK2657" i="1"/>
  <c r="X1601" i="1"/>
  <c r="J847" i="1"/>
  <c r="X1044" i="1"/>
  <c r="AK1757" i="1"/>
  <c r="AK2022" i="1"/>
  <c r="X2410" i="1"/>
  <c r="AK1791" i="1"/>
  <c r="AK2590" i="1"/>
  <c r="AK1789" i="1"/>
  <c r="AK1350" i="1"/>
  <c r="J893" i="1"/>
  <c r="X1105" i="1"/>
  <c r="AK2412" i="1"/>
  <c r="X1494" i="1"/>
  <c r="AK1043" i="1"/>
  <c r="AK1092" i="1"/>
  <c r="X2216" i="1"/>
  <c r="J1799" i="1"/>
  <c r="J2023" i="1"/>
  <c r="J1947" i="1"/>
  <c r="J960" i="1"/>
  <c r="J2440" i="1"/>
  <c r="J1124" i="1"/>
  <c r="J1222" i="1"/>
  <c r="AK1496" i="1"/>
  <c r="J831" i="1"/>
  <c r="J2720" i="1"/>
  <c r="J1137" i="1"/>
  <c r="J2717" i="1"/>
  <c r="J897" i="1"/>
  <c r="J1841" i="1"/>
  <c r="AK1702" i="1"/>
  <c r="J1500" i="1"/>
  <c r="J2059" i="1"/>
  <c r="AK1944" i="1"/>
  <c r="J1576" i="1"/>
  <c r="J1227" i="1"/>
  <c r="J1183" i="1"/>
  <c r="J2230" i="1"/>
  <c r="AK1815" i="1"/>
  <c r="AK1573" i="1"/>
  <c r="J1395" i="1"/>
  <c r="AK2499" i="1"/>
  <c r="J1456" i="1"/>
  <c r="AK2757" i="1"/>
  <c r="AK1254" i="1"/>
  <c r="J1420" i="1"/>
  <c r="J2086" i="1"/>
  <c r="AK1461" i="1"/>
  <c r="AK2131" i="1"/>
  <c r="J2754" i="1"/>
  <c r="AK2302" i="1"/>
  <c r="J1879" i="1"/>
  <c r="J2466" i="1"/>
  <c r="J2334" i="1"/>
  <c r="J1836" i="1"/>
  <c r="J2261" i="1"/>
  <c r="J1846" i="1"/>
  <c r="J1431" i="1"/>
  <c r="AK2054" i="1"/>
  <c r="AK2166" i="1"/>
  <c r="X2738" i="1"/>
  <c r="AK1306" i="1"/>
  <c r="X2732" i="1"/>
  <c r="X879" i="1"/>
  <c r="AK1848" i="1"/>
  <c r="J1698" i="1"/>
  <c r="X1112" i="1"/>
  <c r="AK1243" i="1"/>
  <c r="AK1290" i="1"/>
  <c r="X1129" i="1"/>
  <c r="AK1799" i="1"/>
  <c r="X1490" i="1"/>
  <c r="AK855" i="1"/>
  <c r="AK1998" i="1"/>
  <c r="X1125" i="1"/>
  <c r="AK2441" i="1"/>
  <c r="AK2255" i="1"/>
  <c r="X1833" i="1"/>
  <c r="X827" i="1"/>
  <c r="X1970" i="1"/>
  <c r="AK1960" i="1"/>
  <c r="X1328" i="1"/>
  <c r="AK2209" i="1"/>
  <c r="AK1765" i="1"/>
  <c r="J2475" i="1"/>
  <c r="X2705" i="1"/>
  <c r="J2574" i="1"/>
  <c r="AK2384" i="1"/>
  <c r="AK1252" i="1"/>
  <c r="AK2287" i="1"/>
  <c r="X2467" i="1"/>
  <c r="AK1574" i="1"/>
  <c r="X1761" i="1"/>
  <c r="X2111" i="1"/>
  <c r="AK1369" i="1"/>
  <c r="AK1421" i="1"/>
  <c r="X958" i="1"/>
  <c r="AK1891" i="1"/>
  <c r="X953" i="1"/>
  <c r="X2199" i="1"/>
  <c r="J2057" i="1"/>
  <c r="AK924" i="1"/>
  <c r="J1863" i="1"/>
  <c r="AK1589" i="1"/>
  <c r="AK1822" i="1"/>
  <c r="J2353" i="1"/>
  <c r="AK1448" i="1"/>
  <c r="AK2586" i="1"/>
  <c r="AK1942" i="1"/>
  <c r="AK1518" i="1"/>
  <c r="AK2601" i="1"/>
  <c r="AK2245" i="1"/>
  <c r="AK1663" i="1"/>
  <c r="AK1231" i="1"/>
  <c r="X2735" i="1"/>
  <c r="AK1364" i="1"/>
  <c r="J2033" i="1"/>
  <c r="J2499" i="1"/>
  <c r="J1645" i="1"/>
  <c r="J1439" i="1"/>
  <c r="AK1326" i="1"/>
  <c r="AK1669" i="1"/>
  <c r="J1451" i="1"/>
  <c r="AK765" i="1"/>
  <c r="X2580" i="1"/>
  <c r="X1860" i="1"/>
  <c r="X2599" i="1"/>
  <c r="X762" i="1"/>
  <c r="X1667" i="1"/>
  <c r="AK1672" i="1"/>
  <c r="J2244" i="1"/>
  <c r="J1894" i="1"/>
  <c r="J1783" i="1"/>
  <c r="J1847" i="1"/>
  <c r="AK1041" i="1"/>
  <c r="J2744" i="1"/>
  <c r="AK785" i="1"/>
  <c r="AK1372" i="1"/>
  <c r="J1387" i="1"/>
  <c r="AK2357" i="1"/>
  <c r="AK2141" i="1"/>
  <c r="J1892" i="1"/>
  <c r="X770" i="1"/>
  <c r="X2742" i="1"/>
  <c r="AK1020" i="1"/>
  <c r="AK2405" i="1"/>
  <c r="AK1736" i="1"/>
  <c r="AK1002" i="1"/>
  <c r="X1477" i="1"/>
  <c r="AK2670" i="1"/>
  <c r="X1488" i="1"/>
  <c r="X2163" i="1"/>
  <c r="J2175" i="1"/>
  <c r="J2513" i="1"/>
  <c r="J1924" i="1"/>
  <c r="AK1469" i="1"/>
  <c r="AK1878" i="1"/>
  <c r="J1055" i="1"/>
  <c r="J1994" i="1"/>
  <c r="AK2663" i="1"/>
  <c r="J1457" i="1"/>
  <c r="AK2006" i="1"/>
  <c r="AK2188" i="1"/>
  <c r="X1116" i="1"/>
  <c r="J994" i="1"/>
  <c r="AK1185" i="1"/>
  <c r="J2192" i="1"/>
  <c r="J1180" i="1"/>
  <c r="J1598" i="1"/>
  <c r="J1150" i="1"/>
  <c r="J2308" i="1"/>
  <c r="J2412" i="1"/>
  <c r="X1051" i="1"/>
  <c r="J799" i="1"/>
  <c r="AK1404" i="1"/>
  <c r="J2262" i="1"/>
  <c r="J1097" i="1"/>
  <c r="J874" i="1"/>
  <c r="J2590" i="1"/>
  <c r="J2317" i="1"/>
  <c r="J2500" i="1"/>
  <c r="J1725" i="1"/>
  <c r="J1763" i="1"/>
  <c r="J2501" i="1"/>
  <c r="J1765" i="1"/>
  <c r="AK2128" i="1"/>
  <c r="J1081" i="1"/>
  <c r="X1946" i="1"/>
  <c r="X1505" i="1"/>
  <c r="X2275" i="1"/>
  <c r="X921" i="1"/>
  <c r="AK1590" i="1"/>
  <c r="J1281" i="1"/>
  <c r="J1437" i="1"/>
  <c r="J995" i="1"/>
  <c r="AK1559" i="1"/>
  <c r="J1601" i="1"/>
  <c r="AK1844" i="1"/>
  <c r="J1574" i="1"/>
  <c r="J2321" i="1"/>
  <c r="AK1978" i="1"/>
  <c r="J1775" i="1"/>
  <c r="AK1677" i="1"/>
  <c r="J1791" i="1"/>
  <c r="J1294" i="1"/>
  <c r="X878" i="1"/>
  <c r="AK794" i="1"/>
  <c r="AK1068" i="1"/>
  <c r="AK2040" i="1"/>
  <c r="X2441" i="1"/>
  <c r="X1254" i="1"/>
  <c r="AK1268" i="1"/>
  <c r="X2702" i="1"/>
  <c r="J937" i="1"/>
  <c r="J2155" i="1"/>
  <c r="J1990" i="1"/>
  <c r="J2342" i="1"/>
  <c r="J2679" i="1"/>
  <c r="J2401" i="1"/>
  <c r="J1347" i="1"/>
  <c r="J2110" i="1"/>
  <c r="J1066" i="1"/>
  <c r="J1630" i="1"/>
  <c r="J2496" i="1"/>
  <c r="AK2524" i="1"/>
  <c r="AK1234" i="1"/>
  <c r="AK2480" i="1"/>
  <c r="X2091" i="1"/>
  <c r="J2224" i="1"/>
  <c r="AK1132" i="1"/>
  <c r="AK1858" i="1"/>
  <c r="X2107" i="1"/>
  <c r="J2550" i="1"/>
  <c r="AK1583" i="1"/>
  <c r="X2234" i="1"/>
  <c r="X799" i="1"/>
  <c r="AK1764" i="1"/>
  <c r="X1830" i="1"/>
  <c r="J1948" i="1"/>
  <c r="J2488" i="1"/>
  <c r="J1020" i="1"/>
  <c r="AK1209" i="1"/>
  <c r="J1356" i="1"/>
  <c r="J2560" i="1"/>
  <c r="AK1989" i="1"/>
  <c r="J2645" i="1"/>
  <c r="X806" i="1"/>
  <c r="J808" i="1"/>
  <c r="J858" i="1"/>
  <c r="AK2459" i="1"/>
  <c r="AK2065" i="1"/>
  <c r="X1537" i="1"/>
  <c r="AK2217" i="1"/>
  <c r="AK2594" i="1"/>
  <c r="X2495" i="1"/>
  <c r="AK1125" i="1"/>
  <c r="AK2379" i="1"/>
  <c r="AK984" i="1"/>
  <c r="AK1631" i="1"/>
  <c r="AK837" i="1"/>
  <c r="J1922" i="1"/>
  <c r="AK893" i="1"/>
  <c r="AK845" i="1"/>
  <c r="AK2260" i="1"/>
  <c r="X2190" i="1"/>
  <c r="X1795" i="1"/>
  <c r="AK2082" i="1"/>
  <c r="X1969" i="1"/>
  <c r="X1058" i="1"/>
  <c r="AK1850" i="1"/>
  <c r="AK2755" i="1"/>
  <c r="AK1157" i="1"/>
  <c r="X2058" i="1"/>
  <c r="AK2479" i="1"/>
  <c r="X2444" i="1"/>
  <c r="X2294" i="1"/>
  <c r="X1226" i="1"/>
  <c r="AK890" i="1"/>
  <c r="X1793" i="1"/>
  <c r="AK1239" i="1"/>
  <c r="AK2017" i="1"/>
  <c r="J1715" i="1"/>
  <c r="J1774" i="1"/>
  <c r="X1372" i="1"/>
  <c r="J2178" i="1"/>
  <c r="AK2628" i="1"/>
  <c r="AK2437" i="1"/>
  <c r="X1447" i="1"/>
  <c r="J1579" i="1"/>
  <c r="X2041" i="1"/>
  <c r="AK2094" i="1"/>
  <c r="X2718" i="1"/>
  <c r="X1325" i="1"/>
  <c r="X1462" i="1"/>
  <c r="X1383" i="1"/>
  <c r="J877" i="1"/>
  <c r="X2286" i="1"/>
  <c r="X1176" i="1"/>
  <c r="X1674" i="1"/>
  <c r="J2582" i="1"/>
  <c r="J1995" i="1"/>
  <c r="AK1197" i="1"/>
  <c r="AK1525" i="1"/>
  <c r="J2351" i="1"/>
  <c r="X1920" i="1"/>
  <c r="J2398" i="1"/>
  <c r="X1231" i="1"/>
  <c r="J1417" i="1"/>
  <c r="X1610" i="1"/>
  <c r="X1990" i="1"/>
  <c r="X1810" i="1"/>
  <c r="X2322" i="1"/>
  <c r="AK1646" i="1"/>
  <c r="AK1786" i="1"/>
  <c r="X1468" i="1"/>
  <c r="J1479" i="1"/>
  <c r="X1418" i="1"/>
  <c r="X1711" i="1"/>
  <c r="J2722" i="1"/>
  <c r="AK1349" i="1"/>
  <c r="AK1276" i="1"/>
  <c r="AK926" i="1"/>
  <c r="AK1771" i="1"/>
  <c r="X1085" i="1"/>
  <c r="X2344" i="1"/>
  <c r="AK2675" i="1"/>
  <c r="J1302" i="1"/>
  <c r="J863" i="1"/>
  <c r="AK2063" i="1"/>
  <c r="X2016" i="1"/>
  <c r="X2260" i="1"/>
  <c r="AK2076" i="1"/>
  <c r="J1778" i="1"/>
  <c r="X2621" i="1"/>
  <c r="AK1808" i="1"/>
  <c r="X1568" i="1"/>
  <c r="X2103" i="1"/>
  <c r="X2018" i="1"/>
  <c r="X1574" i="1"/>
  <c r="X1648" i="1"/>
  <c r="X1738" i="1"/>
  <c r="X2523" i="1"/>
  <c r="X1590" i="1"/>
  <c r="X2172" i="1"/>
  <c r="J2599" i="1"/>
  <c r="X930" i="1"/>
  <c r="X1638" i="1"/>
  <c r="X1118" i="1"/>
  <c r="X2188" i="1"/>
  <c r="X887" i="1"/>
  <c r="AK1255" i="1"/>
  <c r="AK2644" i="1"/>
  <c r="X1647" i="1"/>
  <c r="X1279" i="1"/>
  <c r="J1934" i="1"/>
  <c r="J2545" i="1"/>
  <c r="AK1637" i="1"/>
  <c r="J825" i="1"/>
  <c r="X1749" i="1"/>
  <c r="J1971" i="1"/>
  <c r="J1391" i="1"/>
  <c r="AK2175" i="1"/>
  <c r="AK1775" i="1"/>
  <c r="X776" i="1"/>
  <c r="X986" i="1"/>
  <c r="AK2271" i="1"/>
  <c r="X1928" i="1"/>
  <c r="X1561" i="1"/>
  <c r="AK1286" i="1"/>
  <c r="X2077" i="1"/>
  <c r="X1973" i="1"/>
  <c r="X1236" i="1"/>
  <c r="X2449" i="1"/>
  <c r="AK1804" i="1"/>
  <c r="AK2745" i="1"/>
  <c r="AK1472" i="1"/>
  <c r="X2366" i="1"/>
  <c r="J2750" i="1"/>
  <c r="AK2144" i="1"/>
  <c r="X2078" i="1"/>
  <c r="X2663" i="1"/>
  <c r="AK2238" i="1"/>
  <c r="J2112" i="1"/>
  <c r="X1702" i="1"/>
  <c r="X2311" i="1"/>
  <c r="AK2375" i="1"/>
  <c r="AK1073" i="1"/>
  <c r="J2024" i="1"/>
  <c r="X924" i="1"/>
  <c r="AK2224" i="1"/>
  <c r="J2575" i="1"/>
  <c r="X996" i="1"/>
  <c r="X1151" i="1"/>
  <c r="AK2528" i="1"/>
  <c r="J1716" i="1"/>
  <c r="X2586" i="1"/>
  <c r="AK2700" i="1"/>
  <c r="J2122" i="1"/>
  <c r="X1270" i="1"/>
  <c r="J1042" i="1"/>
  <c r="X2435" i="1"/>
  <c r="J1864" i="1"/>
  <c r="X1785" i="1"/>
  <c r="X1189" i="1"/>
  <c r="AK2152" i="1"/>
  <c r="AK2706" i="1"/>
  <c r="X2209" i="1"/>
  <c r="AK2191" i="1"/>
  <c r="J2719" i="1"/>
  <c r="X1380" i="1"/>
  <c r="AK2239" i="1"/>
  <c r="X1348" i="1"/>
  <c r="X825" i="1"/>
  <c r="X2749" i="1"/>
  <c r="X1565" i="1"/>
  <c r="AK1854" i="1"/>
  <c r="X2227" i="1"/>
  <c r="X2719" i="1"/>
  <c r="AK1707" i="1"/>
  <c r="AK1626" i="1"/>
  <c r="X1014" i="1"/>
  <c r="X1164" i="1"/>
  <c r="J1276" i="1"/>
  <c r="AK1347" i="1"/>
  <c r="AK875" i="1"/>
  <c r="J2569" i="1"/>
  <c r="X2214" i="1"/>
  <c r="AK1103" i="1"/>
  <c r="J2040" i="1"/>
  <c r="J2354" i="1"/>
  <c r="J1096" i="1"/>
  <c r="J1885" i="1"/>
  <c r="J1936" i="1"/>
  <c r="J2470" i="1"/>
  <c r="J1824" i="1"/>
  <c r="J1902" i="1"/>
  <c r="J1941" i="1"/>
  <c r="J2098" i="1"/>
  <c r="J2424" i="1"/>
  <c r="J1435" i="1"/>
  <c r="J2171" i="1"/>
  <c r="J1723" i="1"/>
  <c r="J1810" i="1"/>
  <c r="X902" i="1"/>
  <c r="X2086" i="1"/>
  <c r="J2393" i="1"/>
  <c r="J1084" i="1"/>
  <c r="X912" i="1"/>
  <c r="AK1816" i="1"/>
  <c r="J1151" i="1"/>
  <c r="J2596" i="1"/>
  <c r="X1856" i="1"/>
  <c r="X2696" i="1"/>
  <c r="X1215" i="1"/>
  <c r="X2033" i="1"/>
  <c r="AK2026" i="1"/>
  <c r="J1236" i="1"/>
  <c r="AK1704" i="1"/>
  <c r="AK1179" i="1"/>
  <c r="AK2046" i="1"/>
  <c r="J1260" i="1"/>
  <c r="X2149" i="1"/>
  <c r="AK1723" i="1"/>
  <c r="J2556" i="1"/>
  <c r="X2530" i="1"/>
  <c r="J790" i="1"/>
  <c r="AK1628" i="1"/>
  <c r="X1330" i="1"/>
  <c r="X1459" i="1"/>
  <c r="AK999" i="1"/>
  <c r="X1033" i="1"/>
  <c r="X1669" i="1"/>
  <c r="AK1341" i="1"/>
  <c r="X2463" i="1"/>
  <c r="J2481" i="1"/>
  <c r="AK1901" i="1"/>
  <c r="AK1492" i="1"/>
  <c r="AK2467" i="1"/>
  <c r="X1731" i="1"/>
  <c r="AK798" i="1"/>
  <c r="X2643" i="1"/>
  <c r="J1617" i="1"/>
  <c r="X2099" i="1"/>
  <c r="X851" i="1"/>
  <c r="AK2142" i="1"/>
  <c r="AK2272" i="1"/>
  <c r="AK2110" i="1"/>
  <c r="X2268" i="1"/>
  <c r="X2341" i="1"/>
  <c r="X976" i="1"/>
  <c r="X2428" i="1"/>
  <c r="X2487" i="1"/>
  <c r="X2557" i="1"/>
  <c r="AK2045" i="1"/>
  <c r="AK1381" i="1"/>
  <c r="AK2662" i="1"/>
  <c r="X1578" i="1"/>
  <c r="X2379" i="1"/>
  <c r="AK2227" i="1"/>
  <c r="AK952" i="1"/>
  <c r="X1794" i="1"/>
  <c r="X1965" i="1"/>
  <c r="X1655" i="1"/>
  <c r="X1471" i="1"/>
  <c r="J1925" i="1"/>
  <c r="AK2205" i="1"/>
  <c r="X928" i="1"/>
  <c r="AK1681" i="1"/>
  <c r="AK2340" i="1"/>
  <c r="X1918" i="1"/>
  <c r="AK826" i="1"/>
  <c r="X1243" i="1"/>
  <c r="X1423" i="1"/>
  <c r="X1349" i="1"/>
  <c r="J823" i="1"/>
  <c r="J1859" i="1"/>
  <c r="AK2761" i="1"/>
  <c r="X2164" i="1"/>
  <c r="J2205" i="1"/>
  <c r="AK2047" i="1"/>
  <c r="AK1769" i="1"/>
  <c r="AK1311" i="1"/>
  <c r="X780" i="1"/>
  <c r="X1778" i="1"/>
  <c r="X942" i="1"/>
  <c r="X1878" i="1"/>
  <c r="X2590" i="1"/>
  <c r="AK2473" i="1"/>
  <c r="X1451" i="1"/>
  <c r="AK1245" i="1"/>
  <c r="X1719" i="1"/>
  <c r="AK2453" i="1"/>
  <c r="AK929" i="1"/>
  <c r="J2676" i="1"/>
  <c r="AK822" i="1"/>
  <c r="J1642" i="1"/>
  <c r="J1426" i="1"/>
  <c r="X1317" i="1"/>
  <c r="X1616" i="1"/>
  <c r="AK1122" i="1"/>
  <c r="J806" i="1"/>
  <c r="AK1025" i="1"/>
  <c r="J1820" i="1"/>
  <c r="J980" i="1"/>
  <c r="X2451" i="1"/>
  <c r="X817" i="1"/>
  <c r="X2007" i="1"/>
  <c r="AK1333" i="1"/>
  <c r="AK2161" i="1"/>
  <c r="X2080" i="1"/>
  <c r="X1012" i="1"/>
  <c r="X2585" i="1"/>
  <c r="X1224" i="1"/>
  <c r="J1107" i="1"/>
  <c r="X1525" i="1"/>
  <c r="J2298" i="1"/>
  <c r="J1781" i="1"/>
  <c r="X2130" i="1"/>
  <c r="AK2419" i="1"/>
  <c r="AK2598" i="1"/>
  <c r="J853" i="1"/>
  <c r="J2248" i="1"/>
  <c r="AK1813" i="1"/>
  <c r="X1370" i="1"/>
  <c r="X2501" i="1"/>
  <c r="X1464" i="1"/>
  <c r="AK1450" i="1"/>
  <c r="AK1497" i="1"/>
  <c r="AK1269" i="1"/>
  <c r="J2506" i="1"/>
  <c r="AK868" i="1"/>
  <c r="AK1394" i="1"/>
  <c r="X1800" i="1"/>
  <c r="X1867" i="1"/>
  <c r="AK2666" i="1"/>
  <c r="J911" i="1"/>
  <c r="X1807" i="1"/>
  <c r="X1741" i="1"/>
  <c r="X2507" i="1"/>
  <c r="J894" i="1"/>
  <c r="X1352" i="1"/>
  <c r="J984" i="1"/>
  <c r="AK920" i="1"/>
  <c r="X2183" i="1"/>
  <c r="X1437" i="1"/>
  <c r="X1002" i="1"/>
  <c r="X2716" i="1"/>
  <c r="X917" i="1"/>
  <c r="X1043" i="1"/>
  <c r="AK1248" i="1"/>
  <c r="X1892" i="1"/>
  <c r="X2636" i="1"/>
  <c r="X2431" i="1"/>
  <c r="AK1039" i="1"/>
  <c r="X1323" i="1"/>
  <c r="X1264" i="1"/>
  <c r="AK2396" i="1"/>
  <c r="X2382" i="1"/>
  <c r="X2429" i="1"/>
  <c r="J1030" i="1"/>
  <c r="X1026" i="1"/>
  <c r="AK993" i="1"/>
  <c r="AK2220" i="1"/>
  <c r="X2668" i="1"/>
  <c r="AK935" i="1"/>
  <c r="J914" i="1"/>
  <c r="X1639" i="1"/>
  <c r="J2504" i="1"/>
  <c r="AK909" i="1"/>
  <c r="J1917" i="1"/>
  <c r="X1414" i="1"/>
  <c r="X2184" i="1"/>
  <c r="X1729" i="1"/>
  <c r="AK2760" i="1"/>
  <c r="AK1896" i="1"/>
  <c r="AK2269" i="1"/>
  <c r="AK1932" i="1"/>
  <c r="X1888" i="1"/>
  <c r="X1246" i="1"/>
  <c r="X988" i="1"/>
  <c r="X1003" i="1"/>
  <c r="AK1463" i="1"/>
  <c r="X2689" i="1"/>
  <c r="AK1279" i="1"/>
  <c r="J1935" i="1"/>
  <c r="X1675" i="1"/>
  <c r="X1732" i="1"/>
  <c r="AK1407" i="1"/>
  <c r="J2344" i="1"/>
  <c r="J773" i="1"/>
  <c r="J1308" i="1"/>
  <c r="J1284" i="1"/>
  <c r="J1487" i="1"/>
  <c r="J1316" i="1"/>
  <c r="J1112" i="1"/>
  <c r="J2106" i="1"/>
  <c r="J2266" i="1"/>
  <c r="J957" i="1"/>
  <c r="J2439" i="1"/>
  <c r="J2389" i="1"/>
  <c r="J1286" i="1"/>
  <c r="AK1659" i="1"/>
  <c r="J2360" i="1"/>
  <c r="J1215" i="1"/>
  <c r="J1503" i="1"/>
  <c r="X843" i="1"/>
  <c r="X2538" i="1"/>
  <c r="AK2381" i="1"/>
  <c r="J781" i="1"/>
  <c r="X2516" i="1"/>
  <c r="AK1977" i="1"/>
  <c r="J873" i="1"/>
  <c r="AK2576" i="1"/>
  <c r="X1898" i="1"/>
  <c r="AK2230" i="1"/>
  <c r="J876" i="1"/>
  <c r="X1435" i="1"/>
  <c r="X2649" i="1"/>
  <c r="X909" i="1"/>
  <c r="J1045" i="1"/>
  <c r="AK1881" i="1"/>
  <c r="X1336" i="1"/>
  <c r="AK2363" i="1"/>
  <c r="AK2073" i="1"/>
  <c r="X893" i="1"/>
  <c r="AK2376" i="1"/>
  <c r="J2511" i="1"/>
  <c r="AK1524" i="1"/>
  <c r="J1679" i="1"/>
  <c r="X2115" i="1"/>
  <c r="J1459" i="1"/>
  <c r="AK1943" i="1"/>
  <c r="AK1473" i="1"/>
  <c r="J2683" i="1"/>
  <c r="X2666" i="1"/>
  <c r="J899" i="1"/>
  <c r="AK1171" i="1"/>
  <c r="X2700" i="1"/>
  <c r="X1093" i="1"/>
  <c r="AK942" i="1"/>
  <c r="AK1846" i="1"/>
  <c r="AK2719" i="1"/>
  <c r="X1035" i="1"/>
  <c r="AK1568" i="1"/>
  <c r="J1235" i="1"/>
  <c r="J1098" i="1"/>
  <c r="AK902" i="1"/>
  <c r="X1324" i="1"/>
  <c r="X2406" i="1"/>
  <c r="X846" i="1"/>
  <c r="X822" i="1"/>
  <c r="X2200" i="1"/>
  <c r="X1315" i="1"/>
  <c r="AK2327" i="1"/>
  <c r="AK2678" i="1"/>
  <c r="X2638" i="1"/>
  <c r="J2127" i="1"/>
  <c r="AK2111" i="1"/>
  <c r="J1591" i="1"/>
  <c r="AK1058" i="1"/>
  <c r="AK1576" i="1"/>
  <c r="AK2267" i="1"/>
  <c r="AK1057" i="1"/>
  <c r="AK2597" i="1"/>
  <c r="AK2679" i="1"/>
  <c r="J1583" i="1"/>
  <c r="X2424" i="1"/>
  <c r="J1821" i="1"/>
  <c r="J1220" i="1"/>
  <c r="AK2604" i="1"/>
  <c r="X1384" i="1"/>
  <c r="J2458" i="1"/>
  <c r="J2336" i="1"/>
  <c r="J934" i="1"/>
  <c r="X2098" i="1"/>
  <c r="X812" i="1"/>
  <c r="X2138" i="1"/>
  <c r="AK1627" i="1"/>
  <c r="X818" i="1"/>
  <c r="X1886" i="1"/>
  <c r="J2268" i="1"/>
  <c r="X1998" i="1"/>
  <c r="AK2580" i="1"/>
  <c r="AK1229" i="1"/>
  <c r="AK2160" i="1"/>
  <c r="AK813" i="1"/>
  <c r="X2031" i="1"/>
  <c r="X1564" i="1"/>
  <c r="X1354" i="1"/>
  <c r="AK2737" i="1"/>
  <c r="J1334" i="1"/>
  <c r="X1453" i="1"/>
  <c r="X2314" i="1"/>
  <c r="J1032" i="1"/>
  <c r="AK1952" i="1"/>
  <c r="J1207" i="1"/>
  <c r="J1138" i="1"/>
  <c r="X1844" i="1"/>
  <c r="X763" i="1"/>
  <c r="X1290" i="1"/>
  <c r="X2748" i="1"/>
  <c r="X1743" i="1"/>
  <c r="X1186" i="1"/>
  <c r="J2447" i="1"/>
  <c r="X1406" i="1"/>
  <c r="X1486" i="1"/>
  <c r="AK938" i="1"/>
  <c r="AK1880" i="1"/>
  <c r="J1497" i="1"/>
  <c r="J1871" i="1"/>
  <c r="J2216" i="1"/>
  <c r="X2270" i="1"/>
  <c r="X1413" i="1"/>
  <c r="J2446" i="1"/>
  <c r="J2648" i="1"/>
  <c r="X2620" i="1"/>
  <c r="AK811" i="1"/>
  <c r="AK843" i="1"/>
  <c r="AK1749" i="1"/>
  <c r="J1353" i="1"/>
  <c r="X2584" i="1"/>
  <c r="X1256" i="1"/>
  <c r="X977" i="1"/>
  <c r="J2006" i="1"/>
  <c r="J1155" i="1"/>
  <c r="AK2364" i="1"/>
  <c r="AK1893" i="1"/>
  <c r="AK842" i="1"/>
  <c r="X1145" i="1"/>
  <c r="AK1410" i="1"/>
  <c r="AK1829" i="1"/>
  <c r="X2474" i="1"/>
  <c r="AK1342" i="1"/>
  <c r="X2238" i="1"/>
  <c r="X2381" i="1"/>
  <c r="X1873" i="1"/>
  <c r="X2707" i="1"/>
  <c r="X1697" i="1"/>
  <c r="AK1480" i="1"/>
  <c r="J927" i="1"/>
  <c r="X1730" i="1"/>
  <c r="J2156" i="1"/>
  <c r="AK768" i="1"/>
  <c r="AK2316" i="1"/>
  <c r="X2323" i="1"/>
  <c r="X1309" i="1"/>
  <c r="X1682" i="1"/>
  <c r="X1078" i="1"/>
  <c r="X1013" i="1"/>
  <c r="J2677" i="1"/>
  <c r="AK1223" i="1"/>
  <c r="X1048" i="1"/>
  <c r="X933" i="1"/>
  <c r="AK1032" i="1"/>
  <c r="AK1176" i="1"/>
  <c r="AK2506" i="1"/>
  <c r="X2570" i="1"/>
  <c r="X2594" i="1"/>
  <c r="J786" i="1"/>
  <c r="AK923" i="1"/>
  <c r="J767" i="1"/>
  <c r="AK2023" i="1"/>
  <c r="AK2286" i="1"/>
  <c r="AK2330" i="1"/>
  <c r="X1692" i="1"/>
  <c r="X913" i="1"/>
  <c r="X2722" i="1"/>
  <c r="X1940" i="1"/>
  <c r="X1660" i="1"/>
  <c r="X2035" i="1"/>
  <c r="AK2416" i="1"/>
  <c r="J1682" i="1"/>
  <c r="AK1482" i="1"/>
  <c r="AK1657" i="1"/>
  <c r="J846" i="1"/>
  <c r="X2626" i="1"/>
  <c r="X2539" i="1"/>
  <c r="J2473" i="1"/>
  <c r="X2092" i="1"/>
  <c r="J2286" i="1"/>
  <c r="X2050" i="1"/>
  <c r="J1269" i="1"/>
  <c r="X2221" i="1"/>
  <c r="AK1510" i="1"/>
  <c r="X1122" i="1"/>
  <c r="X1257" i="1"/>
  <c r="X1789" i="1"/>
  <c r="J860" i="1"/>
  <c r="AK1531" i="1"/>
  <c r="AK1939" i="1"/>
  <c r="X1934" i="1"/>
  <c r="AK1283" i="1"/>
  <c r="X1661" i="1"/>
  <c r="X972" i="1"/>
  <c r="AK1920" i="1"/>
  <c r="X2654" i="1"/>
  <c r="X1815" i="1"/>
  <c r="AK792" i="1"/>
  <c r="J2687" i="1"/>
  <c r="J2536" i="1"/>
  <c r="J2632" i="1"/>
  <c r="J1862" i="1"/>
  <c r="J1711" i="1"/>
  <c r="J813" i="1"/>
  <c r="J2371" i="1"/>
  <c r="J1129" i="1"/>
  <c r="J1044" i="1"/>
  <c r="J2237" i="1"/>
  <c r="J1173" i="1"/>
  <c r="J1908" i="1"/>
  <c r="X1508" i="1"/>
  <c r="AK1600" i="1"/>
  <c r="J2007" i="1"/>
  <c r="J1143" i="1"/>
  <c r="X2370" i="1"/>
  <c r="AK1701" i="1"/>
  <c r="AK1018" i="1"/>
  <c r="X2556" i="1"/>
  <c r="AK1210" i="1"/>
  <c r="AK1334" i="1"/>
  <c r="X2641" i="1"/>
  <c r="X1293" i="1"/>
  <c r="X1283" i="1"/>
  <c r="J1317" i="1"/>
  <c r="AK1606" i="1"/>
  <c r="AK2210" i="1"/>
  <c r="X2176" i="1"/>
  <c r="AK2434" i="1"/>
  <c r="X1796" i="1"/>
  <c r="X1389" i="1"/>
  <c r="X901" i="1"/>
  <c r="X1296" i="1"/>
  <c r="X1156" i="1"/>
  <c r="AK2025" i="1"/>
  <c r="AK940" i="1"/>
  <c r="AK1938" i="1"/>
  <c r="J2048" i="1"/>
  <c r="AK1821" i="1"/>
  <c r="AK1081" i="1"/>
  <c r="AK2103" i="1"/>
  <c r="AK1928" i="1"/>
  <c r="X1431" i="1"/>
  <c r="J1629" i="1"/>
  <c r="AK2498" i="1"/>
  <c r="X1131" i="1"/>
  <c r="X864" i="1"/>
  <c r="X1921" i="1"/>
  <c r="AK972" i="1"/>
  <c r="AK2154" i="1"/>
  <c r="X2533" i="1"/>
  <c r="X1286" i="1"/>
  <c r="X1683" i="1"/>
  <c r="X1301" i="1"/>
  <c r="X1705" i="1"/>
  <c r="X841" i="1"/>
  <c r="AK1452" i="1"/>
  <c r="X1981" i="1"/>
  <c r="X2177" i="1"/>
  <c r="AK910" i="1"/>
  <c r="AK1718" i="1"/>
  <c r="X1396" i="1"/>
  <c r="X1060" i="1"/>
  <c r="X1010" i="1"/>
  <c r="AK1561" i="1"/>
  <c r="AK1554" i="1"/>
  <c r="X2319" i="1"/>
  <c r="AK1188" i="1"/>
  <c r="J763" i="1"/>
  <c r="J2324" i="1"/>
  <c r="X1972" i="1"/>
  <c r="X1147" i="1"/>
  <c r="X2464" i="1"/>
  <c r="J1966" i="1"/>
  <c r="AK1929" i="1"/>
  <c r="X1298" i="1"/>
  <c r="J2335" i="1"/>
  <c r="X2005" i="1"/>
  <c r="X1820" i="1"/>
  <c r="X2761" i="1"/>
  <c r="AK2262" i="1"/>
  <c r="AK907" i="1"/>
  <c r="AK969" i="1"/>
  <c r="X1623" i="1"/>
  <c r="J1502" i="1"/>
  <c r="X936" i="1"/>
  <c r="X1939" i="1"/>
  <c r="J1952" i="1"/>
  <c r="J1756" i="1"/>
  <c r="J2219" i="1"/>
  <c r="J1135" i="1"/>
  <c r="AK2339" i="1"/>
  <c r="AK1405" i="1"/>
  <c r="J1857" i="1"/>
  <c r="AK1743" i="1"/>
  <c r="J1243" i="1"/>
  <c r="J2078" i="1"/>
  <c r="AK2306" i="1"/>
  <c r="AK1034" i="1"/>
  <c r="J1225" i="1"/>
  <c r="AK2168" i="1"/>
  <c r="X1158" i="1"/>
  <c r="J2068" i="1"/>
  <c r="J1200" i="1"/>
  <c r="X2008" i="1"/>
  <c r="J1875" i="1"/>
  <c r="J764" i="1"/>
  <c r="AK1935" i="1"/>
  <c r="X2697" i="1"/>
  <c r="X2125" i="1"/>
  <c r="J2347" i="1"/>
  <c r="AK2568" i="1"/>
  <c r="X2236" i="1"/>
  <c r="X2568" i="1"/>
  <c r="X888" i="1"/>
  <c r="X903" i="1"/>
  <c r="J1923" i="1"/>
  <c r="AK2029" i="1"/>
  <c r="J1940" i="1"/>
  <c r="AK2187" i="1"/>
  <c r="AK896" i="1"/>
  <c r="X1239" i="1"/>
  <c r="X2304" i="1"/>
  <c r="X1865" i="1"/>
  <c r="AK2724" i="1"/>
  <c r="AK818" i="1"/>
  <c r="AK2181" i="1"/>
  <c r="J1654" i="1"/>
  <c r="AK2588" i="1"/>
  <c r="J1297" i="1"/>
  <c r="X1642" i="1"/>
  <c r="AK1403" i="1"/>
  <c r="J1506" i="1"/>
  <c r="J2069" i="1"/>
  <c r="J1870" i="1"/>
  <c r="J1009" i="1"/>
  <c r="AK965" i="1"/>
  <c r="J1796" i="1"/>
  <c r="X2203" i="1"/>
  <c r="X2316" i="1"/>
  <c r="AK2640" i="1"/>
  <c r="X1358" i="1"/>
  <c r="X2357" i="1"/>
  <c r="X2685" i="1"/>
  <c r="X2377" i="1"/>
  <c r="X983" i="1"/>
  <c r="AK1365" i="1"/>
  <c r="AK2041" i="1"/>
  <c r="AK1778" i="1"/>
  <c r="AK1259" i="1"/>
  <c r="J1531" i="1"/>
  <c r="AK1078" i="1"/>
  <c r="AK1477" i="1"/>
  <c r="X1863" i="1"/>
  <c r="AK2212" i="1"/>
  <c r="X1496" i="1"/>
  <c r="AK1516" i="1"/>
  <c r="AK1633" i="1"/>
  <c r="X2110" i="1"/>
  <c r="J2108" i="1"/>
  <c r="AK1993" i="1"/>
  <c r="X2469" i="1"/>
  <c r="J1086" i="1"/>
  <c r="AK2325" i="1"/>
  <c r="J2519" i="1"/>
  <c r="X2362" i="1"/>
  <c r="X1385" i="1"/>
  <c r="AK2709" i="1"/>
  <c r="X2127" i="1"/>
  <c r="X783" i="1"/>
  <c r="AK2326" i="1"/>
  <c r="X1184" i="1"/>
  <c r="AK1330" i="1"/>
  <c r="J2359" i="1"/>
  <c r="X1861" i="1"/>
  <c r="AK2101" i="1"/>
  <c r="AK1570" i="1"/>
  <c r="J1567" i="1"/>
  <c r="X2565" i="1"/>
  <c r="AK2246" i="1"/>
  <c r="J780" i="1"/>
  <c r="X967" i="1"/>
  <c r="X2109" i="1"/>
  <c r="J1513" i="1"/>
  <c r="AK1070" i="1"/>
  <c r="X2417" i="1"/>
  <c r="X840" i="1"/>
  <c r="X1509" i="1"/>
  <c r="X2703" i="1"/>
  <c r="J993" i="1"/>
  <c r="X1569" i="1"/>
  <c r="AK1703" i="1"/>
  <c r="AK1889" i="1"/>
  <c r="X2743" i="1"/>
  <c r="X2414" i="1"/>
  <c r="AK1990" i="1"/>
  <c r="X985" i="1"/>
  <c r="J1341" i="1"/>
  <c r="X2655" i="1"/>
  <c r="X2422" i="1"/>
  <c r="X1736" i="1"/>
  <c r="AK1927" i="1"/>
  <c r="X1676" i="1"/>
  <c r="J2370" i="1"/>
  <c r="J2361" i="1"/>
  <c r="J2428" i="1"/>
  <c r="J1743" i="1"/>
  <c r="J1050" i="1"/>
  <c r="J1988" i="1"/>
  <c r="J855" i="1"/>
  <c r="J1903" i="1"/>
  <c r="J2329" i="1"/>
  <c r="J2703" i="1"/>
  <c r="J1011" i="1"/>
  <c r="J1270" i="1"/>
  <c r="AK1612" i="1"/>
  <c r="X1269" i="1"/>
  <c r="J2551" i="1"/>
  <c r="X2687" i="1"/>
  <c r="X2094" i="1"/>
  <c r="J2706" i="1"/>
  <c r="X2688" i="1"/>
  <c r="AK1422" i="1"/>
  <c r="X2283" i="1"/>
  <c r="AK1532" i="1"/>
  <c r="X2011" i="1"/>
  <c r="X1110" i="1"/>
  <c r="AK1205" i="1"/>
  <c r="X2520" i="1"/>
  <c r="X2261" i="1"/>
  <c r="AK1400" i="1"/>
  <c r="J1043" i="1"/>
  <c r="AK2180" i="1"/>
  <c r="J1865" i="1"/>
  <c r="X1603" i="1"/>
  <c r="J1718" i="1"/>
  <c r="J1443" i="1"/>
  <c r="AK1177" i="1"/>
  <c r="AK1584" i="1"/>
  <c r="X809" i="1"/>
  <c r="AK1056" i="1"/>
  <c r="AK1693" i="1"/>
  <c r="AK1423" i="1"/>
  <c r="X2399" i="1"/>
  <c r="J973" i="1"/>
  <c r="AK1762" i="1"/>
  <c r="X1877" i="1"/>
  <c r="AK1012" i="1"/>
  <c r="AK960" i="1"/>
  <c r="X1589" i="1"/>
  <c r="X897" i="1"/>
  <c r="J2032" i="1"/>
  <c r="J1494" i="1"/>
  <c r="X1345" i="1"/>
  <c r="X1063" i="1"/>
  <c r="AK973" i="1"/>
  <c r="AK951" i="1"/>
  <c r="X1605" i="1"/>
  <c r="X1932" i="1"/>
  <c r="J850" i="1"/>
  <c r="AK2280" i="1"/>
  <c r="AK2552" i="1"/>
  <c r="AK2736" i="1"/>
  <c r="X2750" i="1"/>
  <c r="X2564" i="1"/>
  <c r="J2214" i="1"/>
  <c r="X1185" i="1"/>
  <c r="J868" i="1"/>
  <c r="AK2012" i="1"/>
  <c r="X2397" i="1"/>
  <c r="AK1729" i="1"/>
  <c r="J1512" i="1"/>
  <c r="AK1194" i="1"/>
  <c r="AK2433" i="1"/>
  <c r="AK1782" i="1"/>
  <c r="X2095" i="1"/>
  <c r="AK2436" i="1"/>
  <c r="J2553" i="1"/>
  <c r="X1371" i="1"/>
  <c r="J2094" i="1"/>
  <c r="AK2632" i="1"/>
  <c r="J1477" i="1"/>
  <c r="X1762" i="1"/>
  <c r="X2122" i="1"/>
  <c r="X802" i="1"/>
  <c r="AK1662" i="1"/>
  <c r="X2502" i="1"/>
  <c r="X2496" i="1"/>
  <c r="X1597" i="1"/>
  <c r="AK1128" i="1"/>
  <c r="AK1256" i="1"/>
  <c r="X1036" i="1"/>
  <c r="J1015" i="1"/>
  <c r="AK1244" i="1"/>
  <c r="J2638" i="1"/>
  <c r="AK1105" i="1"/>
  <c r="AK2164" i="1"/>
  <c r="X2401" i="1"/>
  <c r="X2249" i="1"/>
  <c r="J1481" i="1"/>
  <c r="AK2483" i="1"/>
  <c r="X2389" i="1"/>
  <c r="J2346" i="1"/>
  <c r="AK854" i="1"/>
  <c r="AK1914" i="1"/>
  <c r="AK1019" i="1"/>
  <c r="AK1508" i="1"/>
  <c r="X2692" i="1"/>
  <c r="J2709" i="1"/>
  <c r="X1870" i="1"/>
  <c r="X1306" i="1"/>
  <c r="AK1451" i="1"/>
  <c r="AK1181" i="1"/>
  <c r="AK1141" i="1"/>
  <c r="X2372" i="1"/>
  <c r="J2232" i="1"/>
  <c r="X2656" i="1"/>
  <c r="J2630" i="1"/>
  <c r="X2208" i="1"/>
  <c r="X1337" i="1"/>
  <c r="X865" i="1"/>
  <c r="X966" i="1"/>
  <c r="J2280" i="1"/>
  <c r="AK2624" i="1"/>
  <c r="J1814" i="1"/>
  <c r="AK1093" i="1"/>
  <c r="X2059" i="1"/>
  <c r="J2189" i="1"/>
  <c r="AK2197" i="1"/>
  <c r="J1403" i="1"/>
  <c r="AK862" i="1"/>
  <c r="X2248" i="1"/>
  <c r="X1343" i="1"/>
  <c r="X868" i="1"/>
  <c r="AK1517" i="1"/>
  <c r="X2535" i="1"/>
  <c r="X1149" i="1"/>
  <c r="X1485" i="1"/>
  <c r="J1025" i="1"/>
  <c r="J1169" i="1"/>
  <c r="X2224" i="1"/>
  <c r="X2578" i="1"/>
  <c r="AK1951" i="1"/>
  <c r="X1991" i="1"/>
  <c r="X1839" i="1"/>
  <c r="AK1430" i="1"/>
  <c r="AK2261" i="1"/>
  <c r="X1219" i="1"/>
  <c r="X1902" i="1"/>
  <c r="X1547" i="1"/>
  <c r="X1113" i="1"/>
  <c r="X2087" i="1"/>
  <c r="AK2222" i="1"/>
  <c r="AK1830" i="1"/>
  <c r="X1498" i="1"/>
  <c r="AK1620" i="1"/>
  <c r="AK2053" i="1"/>
  <c r="AK2386" i="1"/>
  <c r="J1136" i="1"/>
  <c r="J1054" i="1"/>
  <c r="J2710" i="1"/>
  <c r="X1977" i="1"/>
  <c r="AK2692" i="1"/>
  <c r="X1703" i="1"/>
  <c r="X1700" i="1"/>
  <c r="J2592" i="1"/>
  <c r="AK2061" i="1"/>
  <c r="J1438" i="1"/>
  <c r="X2672" i="1"/>
  <c r="X1072" i="1"/>
  <c r="X1193" i="1"/>
  <c r="J964" i="1"/>
  <c r="J1087" i="1"/>
  <c r="AK1772" i="1"/>
  <c r="AK2635" i="1"/>
  <c r="X1416" i="1"/>
  <c r="AK1665" i="1"/>
  <c r="AK2389" i="1"/>
  <c r="AK1761" i="1"/>
  <c r="X2299" i="1"/>
  <c r="J2142" i="1"/>
  <c r="AK2507" i="1"/>
  <c r="X2725" i="1"/>
  <c r="J1750" i="1"/>
  <c r="X1066" i="1"/>
  <c r="AK2689" i="1"/>
  <c r="AK1777" i="1"/>
  <c r="J2587" i="1"/>
  <c r="X1090" i="1"/>
  <c r="J1691" i="1"/>
  <c r="X2244" i="1"/>
  <c r="X1746" i="1"/>
  <c r="X2419" i="1"/>
  <c r="X1953" i="1"/>
  <c r="J1177" i="1"/>
  <c r="J2588" i="1"/>
  <c r="X1259" i="1"/>
  <c r="X2352" i="1"/>
  <c r="X2489" i="1"/>
  <c r="J2394" i="1"/>
  <c r="J2647" i="1"/>
  <c r="X1885" i="1"/>
  <c r="AK994" i="1"/>
  <c r="J2619" i="1"/>
  <c r="AK1724" i="1"/>
  <c r="AK2616" i="1"/>
  <c r="X2485" i="1"/>
  <c r="X1637" i="1"/>
  <c r="X1049" i="1"/>
  <c r="J1767" i="1"/>
  <c r="J2365" i="1"/>
  <c r="AK1686" i="1"/>
  <c r="X889" i="1"/>
  <c r="X1322" i="1"/>
  <c r="J1410" i="1"/>
  <c r="J970" i="1"/>
  <c r="AK2647" i="1"/>
  <c r="AK829" i="1"/>
  <c r="X2676" i="1"/>
  <c r="X834" i="1"/>
  <c r="X2339" i="1"/>
  <c r="X1438" i="1"/>
  <c r="AK1086" i="1"/>
  <c r="X990" i="1"/>
  <c r="AK1368" i="1"/>
  <c r="AK805" i="1"/>
  <c r="X1261" i="1"/>
  <c r="X1277" i="1"/>
  <c r="X838" i="1"/>
  <c r="X1516" i="1"/>
  <c r="X925" i="1"/>
  <c r="X2218" i="1"/>
  <c r="X2579" i="1"/>
  <c r="AK1033" i="1"/>
  <c r="AK2520" i="1"/>
  <c r="AK1941" i="1"/>
  <c r="J2187" i="1"/>
  <c r="X2710" i="1"/>
  <c r="J2736" i="1"/>
  <c r="AK966" i="1"/>
  <c r="J1584" i="1"/>
  <c r="J1496" i="1"/>
  <c r="J2445" i="1"/>
  <c r="J1618" i="1"/>
  <c r="J1977" i="1"/>
  <c r="J1926" i="1"/>
  <c r="J1983" i="1"/>
  <c r="J1039" i="1"/>
  <c r="J2402" i="1"/>
  <c r="J1612" i="1"/>
  <c r="J2264" i="1"/>
  <c r="J1257" i="1"/>
  <c r="X2751" i="1"/>
  <c r="J2225" i="1"/>
  <c r="X2102" i="1"/>
  <c r="AK2746" i="1"/>
  <c r="AK2512" i="1"/>
  <c r="X1250" i="1"/>
  <c r="AK1228" i="1"/>
  <c r="J1946" i="1"/>
  <c r="X1287" i="1"/>
  <c r="J1078" i="1"/>
  <c r="AK2284" i="1"/>
  <c r="X943" i="1"/>
  <c r="X1001" i="1"/>
  <c r="X1157" i="1"/>
  <c r="AK1624" i="1"/>
  <c r="AK1634" i="1"/>
  <c r="AK1586" i="1"/>
  <c r="X1883" i="1"/>
  <c r="X1804" i="1"/>
  <c r="J1749" i="1"/>
  <c r="X1263" i="1"/>
  <c r="X2695" i="1"/>
  <c r="AK1331" i="1"/>
  <c r="J2049" i="1"/>
  <c r="AK2352" i="1"/>
  <c r="AK817" i="1"/>
  <c r="AK1088" i="1"/>
  <c r="X2088" i="1"/>
  <c r="J2552" i="1"/>
  <c r="AK2031" i="1"/>
  <c r="AK1519" i="1"/>
  <c r="AK1198" i="1"/>
  <c r="AK1640" i="1"/>
  <c r="X1039" i="1"/>
  <c r="X2512" i="1"/>
  <c r="J2089" i="1"/>
  <c r="AK2593" i="1"/>
  <c r="AK1737" i="1"/>
  <c r="J1668" i="1"/>
  <c r="J944" i="1"/>
  <c r="J1237" i="1"/>
  <c r="X2442" i="1"/>
  <c r="X1571" i="1"/>
  <c r="X883" i="1"/>
  <c r="X1006" i="1"/>
  <c r="X2368" i="1"/>
  <c r="AK1811" i="1"/>
  <c r="X1758" i="1"/>
  <c r="X1268" i="1"/>
  <c r="AK2539" i="1"/>
  <c r="X2644" i="1"/>
  <c r="X1543" i="1"/>
  <c r="J1782" i="1"/>
  <c r="AK1607" i="1"/>
  <c r="X906" i="1"/>
  <c r="J2333" i="1"/>
  <c r="AK771" i="1"/>
  <c r="AK1698" i="1"/>
  <c r="J2217" i="1"/>
  <c r="AK2243" i="1"/>
  <c r="X1751" i="1"/>
  <c r="X2144" i="1"/>
  <c r="X891" i="1"/>
  <c r="X1067" i="1"/>
  <c r="AK1144" i="1"/>
  <c r="AK1668" i="1"/>
  <c r="AK2608" i="1"/>
  <c r="X929" i="1"/>
  <c r="AK2654" i="1"/>
  <c r="AK2725" i="1"/>
  <c r="AK1820" i="1"/>
  <c r="X2306" i="1"/>
  <c r="AK2321" i="1"/>
  <c r="X2154" i="1"/>
  <c r="AK2485" i="1"/>
  <c r="J2152" i="1"/>
  <c r="AK1976" i="1"/>
  <c r="J2327" i="1"/>
  <c r="X1162" i="1"/>
  <c r="J1359" i="1"/>
  <c r="X1889" i="1"/>
  <c r="AK1343" i="1"/>
  <c r="AK2431" i="1"/>
  <c r="AK2388" i="1"/>
  <c r="AK2733" i="1"/>
  <c r="AK1351" i="1"/>
  <c r="AK2444" i="1"/>
  <c r="X2548" i="1"/>
  <c r="AK2120" i="1"/>
  <c r="J904" i="1"/>
  <c r="AK2465" i="1"/>
  <c r="AK1134" i="1"/>
  <c r="AK801" i="1"/>
  <c r="AK1853" i="1"/>
  <c r="AK1182" i="1"/>
  <c r="J2295" i="1"/>
  <c r="X2395" i="1"/>
  <c r="X2374" i="1"/>
  <c r="AK1305" i="1"/>
  <c r="X2686" i="1"/>
  <c r="AK1097" i="1"/>
  <c r="X2715" i="1"/>
  <c r="AK1699" i="1"/>
  <c r="AK1313" i="1"/>
  <c r="X1037" i="1"/>
  <c r="X2096" i="1"/>
  <c r="J1492" i="1"/>
  <c r="X1517" i="1"/>
  <c r="X2074" i="1"/>
  <c r="X1439" i="1"/>
  <c r="J2058" i="1"/>
  <c r="AK2256" i="1"/>
  <c r="AK1557" i="1"/>
  <c r="X979" i="1"/>
  <c r="AK2575" i="1"/>
  <c r="AK2572" i="1"/>
  <c r="AK1904" i="1"/>
  <c r="X1086" i="1"/>
  <c r="X1205" i="1"/>
  <c r="X1721" i="1"/>
  <c r="AK1474" i="1"/>
  <c r="J1650" i="1"/>
  <c r="X2591" i="1"/>
  <c r="AK1622" i="1"/>
  <c r="AK1200" i="1"/>
  <c r="J2672" i="1"/>
  <c r="AK1299" i="1"/>
  <c r="X951" i="1"/>
  <c r="X1504" i="1"/>
  <c r="J1704" i="1"/>
  <c r="J1829" i="1"/>
  <c r="AK996" i="1"/>
  <c r="X1102" i="1"/>
  <c r="X974" i="1"/>
  <c r="J1099" i="1"/>
  <c r="X1143" i="1"/>
  <c r="X2499" i="1"/>
  <c r="J2148" i="1"/>
  <c r="AK1156" i="1"/>
  <c r="AK2445" i="1"/>
  <c r="X1929" i="1"/>
  <c r="AK2536" i="1"/>
  <c r="AK1362" i="1"/>
  <c r="AK1118" i="1"/>
  <c r="AK2425" i="1"/>
  <c r="AK2229" i="1"/>
  <c r="AK2716" i="1"/>
  <c r="J1031" i="1"/>
  <c r="AK2729" i="1"/>
  <c r="X2452" i="1"/>
  <c r="X1467" i="1"/>
  <c r="J1548" i="1"/>
  <c r="J1405" i="1"/>
  <c r="AK1636" i="1"/>
  <c r="X1999" i="1"/>
  <c r="J1091" i="1"/>
  <c r="X1633" i="1"/>
  <c r="X2532" i="1"/>
  <c r="X1260" i="1"/>
  <c r="X2014" i="1"/>
  <c r="J2019" i="1"/>
  <c r="J890" i="1"/>
  <c r="AK2642" i="1"/>
  <c r="AK2346" i="1"/>
  <c r="AK982" i="1"/>
  <c r="X2332" i="1"/>
  <c r="AK1892" i="1"/>
  <c r="AK1955" i="1"/>
  <c r="AK1354" i="1"/>
  <c r="X2608" i="1"/>
  <c r="X1897" i="1"/>
  <c r="X808" i="1"/>
  <c r="X2337" i="1"/>
  <c r="J903" i="1"/>
  <c r="X2015" i="1"/>
  <c r="AK2355" i="1"/>
  <c r="J2646" i="1"/>
  <c r="X1428" i="1"/>
  <c r="X1840" i="1"/>
  <c r="AK1478" i="1"/>
  <c r="X1975" i="1"/>
  <c r="X1340" i="1"/>
  <c r="X1868" i="1"/>
  <c r="X2575" i="1"/>
  <c r="J987" i="1"/>
  <c r="X2022" i="1"/>
  <c r="X1585" i="1"/>
  <c r="X1835" i="1"/>
  <c r="AK2337" i="1"/>
  <c r="AK1750" i="1"/>
  <c r="J1425" i="1"/>
  <c r="J1558" i="1"/>
  <c r="X2150" i="1"/>
  <c r="X1802" i="1"/>
  <c r="X1065" i="1"/>
  <c r="X2667" i="1"/>
  <c r="AK1597" i="1"/>
  <c r="J1533" i="1"/>
  <c r="X1200" i="1"/>
  <c r="J1436" i="1"/>
  <c r="J919" i="1"/>
  <c r="J2748" i="1"/>
  <c r="J2491" i="1"/>
  <c r="J2075" i="1"/>
  <c r="J794" i="1"/>
  <c r="J2004" i="1"/>
  <c r="J2134" i="1"/>
  <c r="J1023" i="1"/>
  <c r="J1275" i="1"/>
  <c r="J2269" i="1"/>
  <c r="J2721" i="1"/>
  <c r="AK1063" i="1"/>
  <c r="X1717" i="1"/>
  <c r="AK2206" i="1"/>
  <c r="J2518" i="1"/>
  <c r="J1121" i="1"/>
  <c r="AK1449" i="1"/>
  <c r="AK1621" i="1"/>
  <c r="AK1828" i="1"/>
  <c r="AK2068" i="1"/>
  <c r="AK1054" i="1"/>
  <c r="J2198" i="1"/>
  <c r="X1913" i="1"/>
  <c r="AK2307" i="1"/>
  <c r="AK2087" i="1"/>
  <c r="X2650" i="1"/>
  <c r="X1073" i="1"/>
  <c r="AK1091" i="1"/>
  <c r="AK2157" i="1"/>
  <c r="X2432" i="1"/>
  <c r="AK1588" i="1"/>
  <c r="AK1083" i="1"/>
  <c r="X2347" i="1"/>
  <c r="AK2133" i="1"/>
  <c r="AK2223" i="1"/>
  <c r="X2553" i="1"/>
  <c r="AK1695" i="1"/>
  <c r="AK1409" i="1"/>
  <c r="X2128" i="1"/>
  <c r="AK1979" i="1"/>
  <c r="AK2607" i="1"/>
  <c r="X771" i="1"/>
  <c r="X1347" i="1"/>
  <c r="X2632" i="1"/>
  <c r="J1858" i="1"/>
  <c r="J1699" i="1"/>
  <c r="AK1183" i="1"/>
  <c r="X1408" i="1"/>
  <c r="J2063" i="1"/>
  <c r="AK2264" i="1"/>
  <c r="J2177" i="1"/>
  <c r="AK1792" i="1"/>
  <c r="AK1281" i="1"/>
  <c r="X1958" i="1"/>
  <c r="X826" i="1"/>
  <c r="J1929" i="1"/>
  <c r="AK1767" i="1"/>
  <c r="X1310" i="1"/>
  <c r="AK1644" i="1"/>
  <c r="J2537" i="1"/>
  <c r="X1201" i="1"/>
  <c r="X1021" i="1"/>
  <c r="X1018" i="1"/>
  <c r="X813" i="1"/>
  <c r="J1234" i="1"/>
  <c r="J1996" i="1"/>
  <c r="AK1220" i="1"/>
  <c r="AK2159" i="1"/>
  <c r="X2039" i="1"/>
  <c r="X1607" i="1"/>
  <c r="J2494" i="1"/>
  <c r="J2173" i="1"/>
  <c r="AK1089" i="1"/>
  <c r="AK1246" i="1"/>
  <c r="X835" i="1"/>
  <c r="AK786" i="1"/>
  <c r="J2581" i="1"/>
  <c r="AK876" i="1"/>
  <c r="AK1412" i="1"/>
  <c r="AK1564" i="1"/>
  <c r="AK2553" i="1"/>
  <c r="X1779" i="1"/>
  <c r="AK1294" i="1"/>
  <c r="AK1656" i="1"/>
  <c r="X2477" i="1"/>
  <c r="J862" i="1"/>
  <c r="X1212" i="1"/>
  <c r="AK1444" i="1"/>
  <c r="X2100" i="1"/>
  <c r="X2637" i="1"/>
  <c r="X1367" i="1"/>
  <c r="X1187" i="1"/>
  <c r="AK1432" i="1"/>
  <c r="AK2194" i="1"/>
  <c r="AK809" i="1"/>
  <c r="AK2411" i="1"/>
  <c r="AK2329" i="1"/>
  <c r="AK815" i="1"/>
  <c r="J879" i="1"/>
  <c r="AK1667" i="1"/>
  <c r="J1647" i="1"/>
  <c r="AK1908" i="1"/>
  <c r="X2559" i="1"/>
  <c r="AK2664" i="1"/>
  <c r="J1372" i="1"/>
  <c r="AK1120" i="1"/>
  <c r="X1271" i="1"/>
  <c r="AK1049" i="1"/>
  <c r="X1392" i="1"/>
  <c r="X2480" i="1"/>
  <c r="J1886" i="1"/>
  <c r="X2528" i="1"/>
  <c r="AK1999" i="1"/>
  <c r="X2574" i="1"/>
  <c r="AK872" i="1"/>
  <c r="AK2579" i="1"/>
  <c r="AK1037" i="1"/>
  <c r="X1207" i="1"/>
  <c r="X2448" i="1"/>
  <c r="X1612" i="1"/>
  <c r="J1116" i="1"/>
  <c r="X1753" i="1"/>
  <c r="X2129" i="1"/>
  <c r="AK1436" i="1"/>
  <c r="X1436" i="1"/>
  <c r="J2174" i="1"/>
  <c r="J2337" i="1"/>
  <c r="AK1162" i="1"/>
  <c r="AK959" i="1"/>
  <c r="AK917" i="1"/>
  <c r="X877" i="1"/>
  <c r="X1512" i="1"/>
  <c r="J1374" i="1"/>
  <c r="AK2135" i="1"/>
  <c r="X2082" i="1"/>
  <c r="J1727" i="1"/>
  <c r="AK946" i="1"/>
  <c r="AK1174" i="1"/>
  <c r="AK2602" i="1"/>
  <c r="J1912" i="1"/>
  <c r="AK1874" i="1"/>
  <c r="AK2171" i="1"/>
  <c r="X2191" i="1"/>
  <c r="J1880" i="1"/>
  <c r="J1470" i="1"/>
  <c r="J1255" i="1"/>
  <c r="J1982" i="1"/>
  <c r="AK2195" i="1"/>
  <c r="X1242" i="1"/>
  <c r="J779" i="1"/>
  <c r="AK2116" i="1"/>
  <c r="AK1494" i="1"/>
  <c r="X1979" i="1"/>
  <c r="X894" i="1"/>
  <c r="J2293" i="1"/>
  <c r="AK885" i="1"/>
  <c r="AK2584" i="1"/>
  <c r="X1096" i="1"/>
  <c r="J2490" i="1"/>
  <c r="X2105" i="1"/>
  <c r="X859" i="1"/>
  <c r="X1272" i="1"/>
  <c r="X1855" i="1"/>
  <c r="X2289" i="1"/>
  <c r="J2546" i="1"/>
  <c r="AK1040" i="1"/>
  <c r="X769" i="1"/>
  <c r="X2063" i="1"/>
  <c r="J2728" i="1"/>
  <c r="X1332" i="1"/>
  <c r="X2104" i="1"/>
  <c r="J1475" i="1"/>
  <c r="AK2371" i="1"/>
  <c r="J1680" i="1"/>
  <c r="X1008" i="1"/>
  <c r="J1401" i="1"/>
  <c r="AK2042" i="1"/>
  <c r="X1302" i="1"/>
  <c r="X2024" i="1"/>
  <c r="X1493" i="1"/>
  <c r="J2275" i="1"/>
  <c r="J1283" i="1"/>
  <c r="X1053" i="1"/>
  <c r="X795" i="1"/>
  <c r="AK2336" i="1"/>
  <c r="X908" i="1"/>
  <c r="X1115" i="1"/>
  <c r="X1923" i="1"/>
  <c r="J1421" i="1"/>
  <c r="X1482" i="1"/>
  <c r="X1391" i="1"/>
  <c r="AK2711" i="1"/>
  <c r="X2518" i="1"/>
  <c r="X1064" i="1"/>
  <c r="J2260" i="1"/>
  <c r="AK1980" i="1"/>
  <c r="X1847" i="1"/>
  <c r="X2728" i="1"/>
  <c r="X857" i="1"/>
  <c r="AK2424" i="1"/>
  <c r="AK2298" i="1"/>
  <c r="X2615" i="1"/>
  <c r="X1139" i="1"/>
  <c r="X1540" i="1"/>
  <c r="AK2081" i="1"/>
  <c r="AK2400" i="1"/>
  <c r="AK1151" i="1"/>
  <c r="X1524" i="1"/>
  <c r="X1469" i="1"/>
  <c r="X2545" i="1"/>
  <c r="AK1142" i="1"/>
  <c r="J1962" i="1"/>
  <c r="J2204" i="1"/>
  <c r="J1838" i="1"/>
  <c r="J1287" i="1"/>
  <c r="J2263" i="1"/>
  <c r="J2020" i="1"/>
  <c r="J1333" i="1"/>
  <c r="J1848" i="1"/>
  <c r="J1204" i="1"/>
  <c r="J2322" i="1"/>
  <c r="J2027" i="1"/>
  <c r="J1730" i="1"/>
  <c r="J2713" i="1"/>
  <c r="J1621" i="1"/>
  <c r="J1330" i="1"/>
  <c r="J2387" i="1"/>
  <c r="X1650" i="1"/>
  <c r="AK1249" i="1"/>
  <c r="X1137" i="1"/>
  <c r="X2360" i="1"/>
  <c r="AK1113" i="1"/>
  <c r="AK882" i="1"/>
  <c r="AK1885" i="1"/>
  <c r="X2229" i="1"/>
  <c r="X1123" i="1"/>
  <c r="AK1173" i="1"/>
  <c r="J1666" i="1"/>
  <c r="AK2714" i="1"/>
  <c r="X947" i="1"/>
  <c r="X954" i="1"/>
  <c r="J2283" i="1"/>
  <c r="AK1022" i="1"/>
  <c r="AK1143" i="1"/>
  <c r="AK2563" i="1"/>
  <c r="AK1150" i="1"/>
  <c r="AK2377" i="1"/>
  <c r="AK1991" i="1"/>
  <c r="AK1044" i="1"/>
  <c r="X1020" i="1"/>
  <c r="X1678" i="1"/>
  <c r="J968" i="1"/>
  <c r="X2600" i="1"/>
  <c r="X1620" i="1"/>
  <c r="X2519" i="1"/>
  <c r="X911" i="1"/>
  <c r="J1415" i="1"/>
  <c r="AK827" i="1"/>
  <c r="AK2173" i="1"/>
  <c r="AK1857" i="1"/>
  <c r="X2459" i="1"/>
  <c r="X2450" i="1"/>
  <c r="J1549" i="1"/>
  <c r="J798" i="1"/>
  <c r="X2266" i="1"/>
  <c r="J1606" i="1"/>
  <c r="AK1884" i="1"/>
  <c r="X1533" i="1"/>
  <c r="AK2342" i="1"/>
  <c r="AK1100" i="1"/>
  <c r="X1826" i="1"/>
  <c r="X1168" i="1"/>
  <c r="X1670" i="1"/>
  <c r="X2204" i="1"/>
  <c r="AK1467" i="1"/>
  <c r="X2551" i="1"/>
  <c r="AK1836" i="1"/>
  <c r="J2461" i="1"/>
  <c r="X1526" i="1"/>
  <c r="X2349" i="1"/>
  <c r="X1295" i="1"/>
  <c r="AK1264" i="1"/>
  <c r="J837" i="1"/>
  <c r="X2285" i="1"/>
  <c r="X833" i="1"/>
  <c r="AK2511" i="1"/>
  <c r="AK1658" i="1"/>
  <c r="X1756" i="1"/>
  <c r="X796" i="1"/>
  <c r="AK1013" i="1"/>
  <c r="AK949" i="1"/>
  <c r="AK967" i="1"/>
  <c r="AK863" i="1"/>
  <c r="X2106" i="1"/>
  <c r="J2527" i="1"/>
  <c r="J861" i="1"/>
  <c r="X1142" i="1"/>
  <c r="AK1138" i="1"/>
  <c r="J1190" i="1"/>
  <c r="J2514" i="1"/>
  <c r="X1591" i="1"/>
  <c r="X1806" i="1"/>
  <c r="X2622" i="1"/>
  <c r="J967" i="1"/>
  <c r="J2045" i="1"/>
  <c r="AK1465" i="1"/>
  <c r="AK2614" i="1"/>
  <c r="AK2690" i="1"/>
  <c r="AK2083" i="1"/>
  <c r="AK1500" i="1"/>
  <c r="J2451" i="1"/>
  <c r="AK1954" i="1"/>
  <c r="J2732" i="1"/>
  <c r="X1951" i="1"/>
  <c r="X2085" i="1"/>
  <c r="X2048" i="1"/>
  <c r="X2145" i="1"/>
  <c r="X1489" i="1"/>
  <c r="AK2360" i="1"/>
  <c r="AK1247" i="1"/>
  <c r="X1441" i="1"/>
  <c r="J2340" i="1"/>
  <c r="AK2502" i="1"/>
  <c r="AK814" i="1"/>
  <c r="J1213" i="1"/>
  <c r="X2704" i="1"/>
  <c r="X1609" i="1"/>
  <c r="X2508" i="1"/>
  <c r="X2396" i="1"/>
  <c r="X858" i="1"/>
  <c r="X2210" i="1"/>
  <c r="J2201" i="1"/>
  <c r="J1636" i="1"/>
  <c r="AK1752" i="1"/>
  <c r="AK2649" i="1"/>
  <c r="X1068" i="1"/>
  <c r="X2582" i="1"/>
  <c r="AK2587" i="1"/>
  <c r="AK869" i="1"/>
  <c r="AK1028" i="1"/>
  <c r="J2301" i="1"/>
  <c r="X999" i="1"/>
  <c r="J1072" i="1"/>
  <c r="J1239" i="1"/>
  <c r="AK1226" i="1"/>
  <c r="AK1994" i="1"/>
  <c r="X1962" i="1"/>
  <c r="J1048" i="1"/>
  <c r="X1625" i="1"/>
  <c r="X829" i="1"/>
  <c r="J1041" i="1"/>
  <c r="AK1679" i="1"/>
  <c r="X764" i="1"/>
  <c r="X1859" i="1"/>
  <c r="J2041" i="1"/>
  <c r="X1798" i="1"/>
  <c r="AK2661" i="1"/>
  <c r="J2610" i="1"/>
  <c r="J1522" i="1"/>
  <c r="J1440" i="1"/>
  <c r="AK1610" i="1"/>
  <c r="J2426" i="1"/>
  <c r="AK1216" i="1"/>
  <c r="AK2281" i="1"/>
  <c r="J1784" i="1"/>
  <c r="AK1102" i="1"/>
  <c r="AK2153" i="1"/>
  <c r="AK1036" i="1"/>
  <c r="AK1870" i="1"/>
  <c r="J1577" i="1"/>
  <c r="J1279" i="1"/>
  <c r="AK2071" i="1"/>
  <c r="X1132" i="1"/>
  <c r="X2604" i="1"/>
  <c r="AK899" i="1"/>
  <c r="X2475" i="1"/>
  <c r="X1202" i="1"/>
  <c r="X1449" i="1"/>
  <c r="X2412" i="1"/>
  <c r="J2653" i="1"/>
  <c r="J1901" i="1"/>
  <c r="AK1793" i="1"/>
  <c r="AK1266" i="1"/>
  <c r="X1479" i="1"/>
  <c r="X1643" i="1"/>
  <c r="X2257" i="1"/>
  <c r="X1169" i="1"/>
  <c r="AK1937" i="1"/>
  <c r="J1336" i="1"/>
  <c r="X994" i="1"/>
  <c r="J2133" i="1"/>
  <c r="AK1739" i="1"/>
  <c r="J2195" i="1"/>
  <c r="AK1785" i="1"/>
  <c r="J1772" i="1"/>
  <c r="AK2566" i="1"/>
  <c r="X1364" i="1"/>
  <c r="X1432" i="1"/>
  <c r="J1318" i="1"/>
  <c r="AK2641" i="1"/>
  <c r="AK1235" i="1"/>
  <c r="AK1267" i="1"/>
  <c r="X1421" i="1"/>
  <c r="X2140" i="1"/>
  <c r="X1210" i="1"/>
  <c r="X1091" i="1"/>
  <c r="X1398" i="1"/>
  <c r="AK1962" i="1"/>
  <c r="X1081" i="1"/>
  <c r="X1061" i="1"/>
  <c r="J2593" i="1"/>
  <c r="X1454" i="1"/>
  <c r="J2073" i="1"/>
  <c r="J2689" i="1"/>
  <c r="J1695" i="1"/>
  <c r="J1419" i="1"/>
  <c r="J1741" i="1"/>
  <c r="J2147" i="1"/>
  <c r="J2035" i="1"/>
  <c r="J2544" i="1"/>
  <c r="J1217" i="1"/>
  <c r="J1047" i="1"/>
  <c r="J985" i="1"/>
  <c r="J1290" i="1"/>
  <c r="J2584" i="1"/>
  <c r="J1407" i="1"/>
  <c r="J878" i="1"/>
  <c r="AK1237" i="1"/>
  <c r="J1067" i="1"/>
  <c r="J2281" i="1"/>
  <c r="J2183" i="1"/>
  <c r="X1141" i="1"/>
  <c r="AK1178" i="1"/>
  <c r="AK1261" i="1"/>
  <c r="X2514" i="1"/>
  <c r="X2343" i="1"/>
  <c r="J1345" i="1"/>
  <c r="AK2672" i="1"/>
  <c r="X2363" i="1"/>
  <c r="AK2016" i="1"/>
  <c r="AK1997" i="1"/>
  <c r="X2711" i="1"/>
  <c r="AK1160" i="1"/>
  <c r="J807" i="1"/>
  <c r="X847" i="1"/>
  <c r="AK1284" i="1"/>
  <c r="AK1797" i="1"/>
  <c r="X1658" i="1"/>
  <c r="AK2603" i="1"/>
  <c r="AK1059" i="1"/>
  <c r="AK2001" i="1"/>
  <c r="X1554" i="1"/>
  <c r="AK1238" i="1"/>
  <c r="X1266" i="1"/>
  <c r="X1320" i="1"/>
  <c r="J1945" i="1"/>
  <c r="AK2508" i="1"/>
  <c r="AK879" i="1"/>
  <c r="AK1795" i="1"/>
  <c r="X2408" i="1"/>
  <c r="X1754" i="1"/>
  <c r="J2062" i="1"/>
  <c r="J2611" i="1"/>
  <c r="AK1110" i="1"/>
  <c r="J1874" i="1"/>
  <c r="X2132" i="1"/>
  <c r="X1121" i="1"/>
  <c r="X965" i="1"/>
  <c r="J1014" i="1"/>
  <c r="J2366" i="1"/>
  <c r="AK851" i="1"/>
  <c r="AK1204" i="1"/>
  <c r="X959" i="1"/>
  <c r="AK2285" i="1"/>
  <c r="AK1534" i="1"/>
  <c r="AK1435" i="1"/>
  <c r="J1352" i="1"/>
  <c r="X2460" i="1"/>
  <c r="AK2622" i="1"/>
  <c r="X2726" i="1"/>
  <c r="X1388" i="1"/>
  <c r="AK828" i="1"/>
  <c r="J1866" i="1"/>
  <c r="X2259" i="1"/>
  <c r="X2385" i="1"/>
  <c r="X2708" i="1"/>
  <c r="J1424" i="1"/>
  <c r="AK1184" i="1"/>
  <c r="AK1318" i="1"/>
  <c r="X830" i="1"/>
  <c r="X2730" i="1"/>
  <c r="J2483" i="1"/>
  <c r="AK1456" i="1"/>
  <c r="J2573" i="1"/>
  <c r="X1024" i="1"/>
  <c r="J2348" i="1"/>
  <c r="X1422" i="1"/>
  <c r="J1989" i="1"/>
  <c r="X1034" i="1"/>
  <c r="X2342" i="1"/>
  <c r="X1755" i="1"/>
  <c r="X1395" i="1"/>
  <c r="X1689" i="1"/>
  <c r="AK1780" i="1"/>
  <c r="J1831" i="1"/>
  <c r="AK1336" i="1"/>
  <c r="AK2038" i="1"/>
  <c r="X1982" i="1"/>
  <c r="J1780" i="1"/>
  <c r="AK898" i="1"/>
  <c r="X1780" i="1"/>
  <c r="X2603" i="1"/>
  <c r="AK1642" i="1"/>
  <c r="X2550" i="1"/>
  <c r="J768" i="1"/>
  <c r="X2030" i="1"/>
  <c r="X1154" i="1"/>
  <c r="AK2435" i="1"/>
  <c r="X1567" i="1"/>
  <c r="X1911" i="1"/>
  <c r="AK772" i="1"/>
  <c r="AK1747" i="1"/>
  <c r="AK979" i="1"/>
  <c r="X1966" i="1"/>
  <c r="X1530" i="1"/>
  <c r="X1947" i="1"/>
  <c r="AK2146" i="1"/>
  <c r="AK939" i="1"/>
  <c r="X1427" i="1"/>
  <c r="X1635" i="1"/>
  <c r="X2202" i="1"/>
  <c r="X1673" i="1"/>
  <c r="X1265" i="1"/>
  <c r="AK1996" i="1"/>
  <c r="J1687" i="1"/>
  <c r="J1021" i="1"/>
  <c r="AK1831" i="1"/>
  <c r="J2427" i="1"/>
  <c r="X1936" i="1"/>
  <c r="AK2420" i="1"/>
  <c r="X1415" i="1"/>
  <c r="J2116" i="1"/>
  <c r="AK1337" i="1"/>
  <c r="J2126" i="1"/>
  <c r="AK1170" i="1"/>
  <c r="X1127" i="1"/>
  <c r="J1346" i="1"/>
  <c r="X2443" i="1"/>
  <c r="AK1401" i="1"/>
  <c r="AK1967" i="1"/>
  <c r="X1501" i="1"/>
  <c r="X1632" i="1"/>
  <c r="X1280" i="1"/>
  <c r="AK2114" i="1"/>
  <c r="X2486" i="1"/>
  <c r="AK1001" i="1"/>
  <c r="AK2011" i="1"/>
  <c r="AK802" i="1"/>
  <c r="J802" i="1"/>
  <c r="AK992" i="1"/>
  <c r="J2288" i="1"/>
  <c r="X1304" i="1"/>
  <c r="X1492" i="1"/>
  <c r="X1551" i="1"/>
  <c r="AK2361" i="1"/>
  <c r="AK1274" i="1"/>
  <c r="X1818" i="1"/>
  <c r="AK790" i="1"/>
  <c r="J1963" i="1"/>
  <c r="AK1649" i="1"/>
  <c r="AK2007" i="1"/>
  <c r="X1377" i="1"/>
  <c r="X1775" i="1"/>
  <c r="X1696" i="1"/>
  <c r="X1720" i="1"/>
  <c r="X927" i="1"/>
  <c r="X2589" i="1"/>
  <c r="X1808" i="1"/>
  <c r="J1340" i="1"/>
  <c r="J2601" i="1"/>
  <c r="AK838" i="1"/>
  <c r="AK1297" i="1"/>
  <c r="AK2244" i="1"/>
  <c r="J1896" i="1"/>
  <c r="X2001" i="1"/>
  <c r="J1442" i="1"/>
  <c r="AK1117" i="1"/>
  <c r="AK1714" i="1"/>
  <c r="AK2139" i="1"/>
  <c r="AK1420" i="1"/>
  <c r="X2042" i="1"/>
  <c r="X1455" i="1"/>
  <c r="J2158" i="1"/>
  <c r="AK783" i="1"/>
  <c r="X1222" i="1"/>
  <c r="J1927" i="1"/>
  <c r="X2271" i="1"/>
  <c r="X2026" i="1"/>
  <c r="J1089" i="1"/>
  <c r="AK1725" i="1"/>
  <c r="X811" i="1"/>
  <c r="X1281" i="1"/>
  <c r="X1893" i="1"/>
  <c r="J1109" i="1"/>
  <c r="AK1983" i="1"/>
  <c r="AK1687" i="1"/>
  <c r="J1335" i="1"/>
  <c r="X2297" i="1"/>
  <c r="X1009" i="1"/>
  <c r="X1766" i="1"/>
  <c r="AK2219" i="1"/>
  <c r="AK2104" i="1"/>
  <c r="X2136" i="1"/>
  <c r="X1924" i="1"/>
  <c r="X955" i="1"/>
  <c r="J1937" i="1"/>
  <c r="J1653" i="1"/>
  <c r="X2661" i="1"/>
  <c r="AK1014" i="1"/>
  <c r="X1227" i="1"/>
  <c r="AK1042" i="1"/>
  <c r="J2585" i="1"/>
  <c r="J1240" i="1"/>
  <c r="J2051" i="1"/>
  <c r="J2654" i="1"/>
  <c r="J857" i="1"/>
  <c r="J1179" i="1"/>
  <c r="J2290" i="1"/>
  <c r="J1703" i="1"/>
  <c r="J2213" i="1"/>
  <c r="J1458" i="1"/>
  <c r="J2474" i="1"/>
  <c r="J953" i="1"/>
  <c r="J2372" i="1"/>
  <c r="X1646" i="1"/>
  <c r="J822" i="1"/>
  <c r="X1544" i="1"/>
  <c r="J2733" i="1"/>
  <c r="J952" i="1"/>
  <c r="J1827" i="1"/>
  <c r="X2084" i="1"/>
  <c r="AK1285" i="1"/>
  <c r="AK1139" i="1"/>
  <c r="X2476" i="1"/>
  <c r="X1536" i="1"/>
  <c r="AK2401" i="1"/>
  <c r="X1144" i="1"/>
  <c r="J1188" i="1"/>
  <c r="AK1558" i="1"/>
  <c r="X2181" i="1"/>
  <c r="X2230" i="1"/>
  <c r="AK1323" i="1"/>
  <c r="AK2324" i="1"/>
  <c r="AK1905" i="1"/>
  <c r="X2101" i="1"/>
  <c r="X2674" i="1"/>
  <c r="X2291" i="1"/>
  <c r="AK2233" i="1"/>
  <c r="AK1187" i="1"/>
  <c r="AK915" i="1"/>
  <c r="J2052" i="1"/>
  <c r="AK1641" i="1"/>
  <c r="X2613" i="1"/>
  <c r="AK1902" i="1"/>
  <c r="X785" i="1"/>
  <c r="J1972" i="1"/>
  <c r="AK2289" i="1"/>
  <c r="X1718" i="1"/>
  <c r="AK1592" i="1"/>
  <c r="AK1380" i="1"/>
  <c r="J2407" i="1"/>
  <c r="J1197" i="1"/>
  <c r="AK954" i="1"/>
  <c r="X1084" i="1"/>
  <c r="X2569" i="1"/>
  <c r="X765" i="1"/>
  <c r="AK1196" i="1"/>
  <c r="AK836" i="1"/>
  <c r="J2577" i="1"/>
  <c r="J1949" i="1"/>
  <c r="X964" i="1"/>
  <c r="X2235" i="1"/>
  <c r="X1974" i="1"/>
  <c r="AK2537" i="1"/>
  <c r="X2497" i="1"/>
  <c r="AK1802" i="1"/>
  <c r="X2162" i="1"/>
  <c r="J2228" i="1"/>
  <c r="J2655" i="1"/>
  <c r="X1938" i="1"/>
  <c r="J2656" i="1"/>
  <c r="X2391" i="1"/>
  <c r="J845" i="1"/>
  <c r="AK2202" i="1"/>
  <c r="AK2014" i="1"/>
  <c r="AK2034" i="1"/>
  <c r="X2265" i="1"/>
  <c r="AK2347" i="1"/>
  <c r="AK2476" i="1"/>
  <c r="AK2165" i="1"/>
  <c r="X1368" i="1"/>
  <c r="J1587" i="1"/>
  <c r="AK1926" i="1"/>
  <c r="AK1509" i="1"/>
  <c r="J1194" i="1"/>
  <c r="X1843" i="1"/>
  <c r="X1040" i="1"/>
  <c r="AK995" i="1"/>
  <c r="X2662" i="1"/>
  <c r="X1608" i="1"/>
  <c r="AK2078" i="1"/>
  <c r="X1626" i="1"/>
  <c r="AK912" i="1"/>
  <c r="X2525" i="1"/>
  <c r="X781" i="1"/>
  <c r="X870" i="1"/>
  <c r="J2659" i="1"/>
  <c r="AK2297" i="1"/>
  <c r="J2622" i="1"/>
  <c r="AK2359" i="1"/>
  <c r="AK1827" i="1"/>
  <c r="J2385" i="1"/>
  <c r="AK2250" i="1"/>
  <c r="X1881" i="1"/>
  <c r="X788" i="1"/>
  <c r="J1038" i="1"/>
  <c r="AK2215" i="1"/>
  <c r="AK1253" i="1"/>
  <c r="X1573" i="1"/>
  <c r="X2537" i="1"/>
  <c r="J1677" i="1"/>
  <c r="J954" i="1"/>
  <c r="X2425" i="1"/>
  <c r="AK1959" i="1"/>
  <c r="X810" i="1"/>
  <c r="J2465" i="1"/>
  <c r="J1134" i="1"/>
  <c r="J1819" i="1"/>
  <c r="X1284" i="1"/>
  <c r="AK2235" i="1"/>
  <c r="X2335" i="1"/>
  <c r="X1289" i="1"/>
  <c r="X807" i="1"/>
  <c r="X2531" i="1"/>
  <c r="X2046" i="1"/>
  <c r="X2321" i="1"/>
  <c r="AK1779" i="1"/>
  <c r="AK2652" i="1"/>
  <c r="AK1213" i="1"/>
  <c r="X1333" i="1"/>
  <c r="AK1416" i="1"/>
  <c r="AK2119" i="1"/>
  <c r="AK803" i="1"/>
  <c r="J1369" i="1"/>
  <c r="X992" i="1"/>
  <c r="AK2501" i="1"/>
  <c r="J2252" i="1"/>
  <c r="AK2093" i="1"/>
  <c r="X1659" i="1"/>
  <c r="AK958" i="1"/>
  <c r="J2417" i="1"/>
  <c r="X801" i="1"/>
  <c r="X1698" i="1"/>
  <c r="J1409" i="1"/>
  <c r="J2608" i="1"/>
  <c r="J2312" i="1"/>
  <c r="AK1727" i="1"/>
  <c r="X915" i="1"/>
  <c r="X956" i="1"/>
  <c r="AK2186" i="1"/>
  <c r="J1681" i="1"/>
  <c r="X2205" i="1"/>
  <c r="X787" i="1"/>
  <c r="X1570" i="1"/>
  <c r="X860" i="1"/>
  <c r="J991" i="1"/>
  <c r="X2629" i="1"/>
  <c r="AK2571" i="1"/>
  <c r="X2133" i="1"/>
  <c r="J1373" i="1"/>
  <c r="X1334" i="1"/>
  <c r="X1858" i="1"/>
  <c r="J2602" i="1"/>
  <c r="AK1746" i="1"/>
  <c r="J2163" i="1"/>
  <c r="X1506" i="1"/>
  <c r="J2668" i="1"/>
  <c r="J2416" i="1"/>
  <c r="AK2177" i="1"/>
  <c r="AK1258" i="1"/>
  <c r="X2300" i="1"/>
  <c r="X1041" i="1"/>
  <c r="X1837" i="1"/>
  <c r="X1836" i="1"/>
  <c r="AK2055" i="1"/>
  <c r="X1403" i="1"/>
  <c r="X1879" i="1"/>
  <c r="X882" i="1"/>
  <c r="J1919" i="1"/>
  <c r="X2511" i="1"/>
  <c r="AK1841" i="1"/>
  <c r="X2189" i="1"/>
  <c r="X1594" i="1"/>
  <c r="X2002" i="1"/>
  <c r="AK2150" i="1"/>
  <c r="J2516" i="1"/>
  <c r="J2450" i="1"/>
  <c r="X1195" i="1"/>
  <c r="AK2526" i="1"/>
  <c r="AK1069" i="1"/>
  <c r="X1770" i="1"/>
  <c r="AK1897" i="1"/>
  <c r="AK2338" i="1"/>
  <c r="AK1217" i="1"/>
  <c r="AK1133" i="1"/>
  <c r="J2669" i="1"/>
  <c r="AK2393" i="1"/>
  <c r="J1951" i="1"/>
  <c r="X1961" i="1"/>
  <c r="AK2617" i="1"/>
  <c r="X2067" i="1"/>
  <c r="J1793" i="1"/>
  <c r="AK821" i="1"/>
  <c r="AK2430" i="1"/>
  <c r="AK1521" i="1"/>
  <c r="X1880" i="1"/>
  <c r="AK2541" i="1"/>
  <c r="AK2039" i="1"/>
  <c r="AK1292" i="1"/>
  <c r="J2455" i="1"/>
  <c r="J791" i="1"/>
  <c r="J2479" i="1"/>
  <c r="AK806" i="1"/>
  <c r="J2087" i="1"/>
  <c r="J1399" i="1"/>
  <c r="X1190" i="1"/>
  <c r="J1918" i="1"/>
  <c r="J1033" i="1"/>
  <c r="J2487" i="1"/>
  <c r="J1198" i="1"/>
  <c r="J1523" i="1"/>
  <c r="J1588" i="1"/>
  <c r="J2664" i="1"/>
  <c r="J2392" i="1"/>
  <c r="J1310" i="1"/>
  <c r="J1777" i="1"/>
  <c r="J1184" i="1"/>
  <c r="J776" i="1"/>
  <c r="J1301" i="1"/>
  <c r="X1148" i="1"/>
  <c r="AK1296" i="1"/>
  <c r="X1827" i="1"/>
  <c r="AK2667" i="1"/>
  <c r="X1829" i="1"/>
  <c r="AK2378" i="1"/>
  <c r="X1346" i="1"/>
  <c r="AK1493" i="1"/>
  <c r="AK1082" i="1"/>
  <c r="X2717" i="1"/>
  <c r="AK1690" i="1"/>
  <c r="J1365" i="1"/>
  <c r="AK943" i="1"/>
  <c r="AK2391" i="1"/>
  <c r="X2045" i="1"/>
  <c r="X766" i="1"/>
  <c r="X1866" i="1"/>
  <c r="AK2637" i="1"/>
  <c r="X1546" i="1"/>
  <c r="AK901" i="1"/>
  <c r="AK1221" i="1"/>
  <c r="AK1099" i="1"/>
  <c r="J1748" i="1"/>
  <c r="AK936" i="1"/>
  <c r="J1674" i="1"/>
  <c r="AK1445" i="1"/>
  <c r="AK764" i="1"/>
  <c r="AK2066" i="1"/>
  <c r="J1460" i="1"/>
  <c r="AK1972" i="1"/>
  <c r="J843" i="1"/>
  <c r="X2296" i="1"/>
  <c r="X792" i="1"/>
  <c r="X2065" i="1"/>
  <c r="X1117" i="1"/>
  <c r="J2186" i="1"/>
  <c r="AK2630" i="1"/>
  <c r="X1128" i="1"/>
  <c r="AK1648" i="1"/>
  <c r="J1609" i="1"/>
  <c r="X1208" i="1"/>
  <c r="X1919" i="1"/>
  <c r="X1899" i="1"/>
  <c r="J1046" i="1"/>
  <c r="AK1948" i="1"/>
  <c r="AK2349" i="1"/>
  <c r="X1319" i="1"/>
  <c r="AK2518" i="1"/>
  <c r="X2675" i="1"/>
  <c r="X2378" i="1"/>
  <c r="J2316" i="1"/>
  <c r="J1950" i="1"/>
  <c r="X782" i="1"/>
  <c r="AK1809" i="1"/>
  <c r="J2039" i="1"/>
  <c r="X1397" i="1"/>
  <c r="X821" i="1"/>
  <c r="J1878" i="1"/>
  <c r="X2310" i="1"/>
  <c r="X1430" i="1"/>
  <c r="AK2350" i="1"/>
  <c r="AK2237" i="1"/>
  <c r="AK782" i="1"/>
  <c r="X2180" i="1"/>
  <c r="X2169" i="1"/>
  <c r="X1994" i="1"/>
  <c r="X884" i="1"/>
  <c r="AK1101" i="1"/>
  <c r="X1515" i="1"/>
  <c r="X2618" i="1"/>
  <c r="J2739" i="1"/>
  <c r="X2756" i="1"/>
  <c r="AK2611" i="1"/>
  <c r="X2723" i="1"/>
  <c r="J1285" i="1"/>
  <c r="AK2315" i="1"/>
  <c r="J2221" i="1"/>
  <c r="X880" i="1"/>
  <c r="AK1007" i="1"/>
  <c r="AK1386" i="1"/>
  <c r="X2679" i="1"/>
  <c r="J2101" i="1"/>
  <c r="X938" i="1"/>
  <c r="X2173" i="1"/>
  <c r="X2400" i="1"/>
  <c r="X1478" i="1"/>
  <c r="AK1207" i="1"/>
  <c r="J1648" i="1"/>
  <c r="J2723" i="1"/>
  <c r="J1760" i="1"/>
  <c r="J1921" i="1"/>
  <c r="X869" i="1"/>
  <c r="J2522" i="1"/>
  <c r="X832" i="1"/>
  <c r="X1499" i="1"/>
  <c r="AK1021" i="1"/>
  <c r="AK2705" i="1"/>
  <c r="J2459" i="1"/>
  <c r="X1787" i="1"/>
  <c r="X2706" i="1"/>
  <c r="X1816" i="1"/>
  <c r="X2032" i="1"/>
  <c r="X1905" i="1"/>
  <c r="AK2015" i="1"/>
  <c r="X2373" i="1"/>
  <c r="AK2048" i="1"/>
  <c r="J1064" i="1"/>
  <c r="X2665" i="1"/>
  <c r="X2276" i="1"/>
  <c r="AK1206" i="1"/>
  <c r="AK2752" i="1"/>
  <c r="J1344" i="1"/>
  <c r="J2714" i="1"/>
  <c r="X2206" i="1"/>
  <c r="X793" i="1"/>
  <c r="AK2627" i="1"/>
  <c r="AK2490" i="1"/>
  <c r="X2691" i="1"/>
  <c r="J2199" i="1"/>
  <c r="J2671" i="1"/>
  <c r="J884" i="1"/>
  <c r="AK1544" i="1"/>
  <c r="X1255" i="1"/>
  <c r="X2546" i="1"/>
  <c r="J2623" i="1"/>
  <c r="X1654" i="1"/>
  <c r="AK2665" i="1"/>
  <c r="AK1873" i="1"/>
  <c r="J2136" i="1"/>
  <c r="J2508" i="1"/>
  <c r="X1331" i="1"/>
  <c r="X1817" i="1"/>
  <c r="J1026" i="1"/>
  <c r="X2256" i="1"/>
  <c r="X973" i="1"/>
  <c r="X2061" i="1"/>
  <c r="X867" i="1"/>
  <c r="AK1562" i="1"/>
  <c r="X2462" i="1"/>
  <c r="X1925" i="1"/>
  <c r="AK2185" i="1"/>
  <c r="X2583" i="1"/>
  <c r="J2254" i="1"/>
  <c r="X1150" i="1"/>
  <c r="AK1265" i="1"/>
  <c r="X2004" i="1"/>
  <c r="J2064" i="1"/>
  <c r="AK1060" i="1"/>
  <c r="J1478" i="1"/>
  <c r="AK1062" i="1"/>
  <c r="J1069" i="1"/>
  <c r="X1930" i="1"/>
  <c r="AK2074" i="1"/>
  <c r="AK1146" i="1"/>
  <c r="AK1378" i="1"/>
  <c r="X1273" i="1"/>
  <c r="J2149" i="1"/>
  <c r="AK2097" i="1"/>
  <c r="X2577" i="1"/>
  <c r="AK1540" i="1"/>
  <c r="AK841" i="1"/>
  <c r="J2017" i="1"/>
  <c r="J2362" i="1"/>
  <c r="X2329" i="1"/>
  <c r="X2498" i="1"/>
  <c r="X2193" i="1"/>
  <c r="AK1579" i="1"/>
  <c r="J2502" i="1"/>
  <c r="X2037" i="1"/>
  <c r="J1828" i="1"/>
  <c r="X2555" i="1"/>
  <c r="X2089" i="1"/>
  <c r="X1487" i="1"/>
  <c r="X1444" i="1"/>
  <c r="AK1446" i="1"/>
  <c r="X1363" i="1"/>
  <c r="X2034" i="1"/>
  <c r="AK1328" i="1"/>
  <c r="X1695" i="1"/>
  <c r="J1872" i="1"/>
  <c r="X1120" i="1"/>
  <c r="J1206" i="1"/>
  <c r="J1815" i="1"/>
  <c r="AK1849" i="1"/>
  <c r="X1740" i="1"/>
  <c r="J1944" i="1"/>
  <c r="X1685" i="1"/>
  <c r="X1621" i="1"/>
  <c r="J1889" i="1"/>
  <c r="AK2547" i="1"/>
  <c r="AK1683" i="1"/>
  <c r="AK1652" i="1"/>
  <c r="X2186" i="1"/>
  <c r="J2096" i="1"/>
  <c r="AK2044" i="1"/>
  <c r="AK1705" i="1"/>
  <c r="J1159" i="1"/>
  <c r="J1768" i="1"/>
  <c r="J2554" i="1"/>
  <c r="J2734" i="1"/>
  <c r="J2435" i="1"/>
  <c r="J940" i="1"/>
  <c r="J1696" i="1"/>
  <c r="J1627" i="1"/>
  <c r="J1018" i="1"/>
  <c r="J1690" i="1"/>
  <c r="J946" i="1"/>
  <c r="J1298" i="1"/>
  <c r="J841" i="1"/>
  <c r="AK2296" i="1"/>
  <c r="X1693" i="1"/>
  <c r="J2395" i="1"/>
  <c r="J2031" i="1"/>
  <c r="J1108" i="1"/>
  <c r="X2112" i="1"/>
  <c r="X1054" i="1"/>
  <c r="J2616" i="1"/>
  <c r="X2228" i="1"/>
  <c r="AK1585" i="1"/>
  <c r="AK1661" i="1"/>
  <c r="AK2595" i="1"/>
  <c r="X1374" i="1"/>
  <c r="AK2522" i="1"/>
  <c r="X2307" i="1"/>
  <c r="X1733" i="1"/>
  <c r="X2327" i="1"/>
  <c r="AK2544" i="1"/>
  <c r="J2332" i="1"/>
  <c r="J1877" i="1"/>
  <c r="X800" i="1"/>
  <c r="X2472" i="1"/>
  <c r="J2757" i="1"/>
  <c r="AK1417" i="1"/>
  <c r="AK976" i="1"/>
  <c r="X1724" i="1"/>
  <c r="J2756" i="1"/>
  <c r="AK1074" i="1"/>
  <c r="X1276" i="1"/>
  <c r="X2714" i="1"/>
  <c r="J2150" i="1"/>
  <c r="AK1218" i="1"/>
  <c r="AK1503" i="1"/>
  <c r="X1714" i="1"/>
  <c r="X2631" i="1"/>
  <c r="AK1716" i="1"/>
  <c r="AK808" i="1"/>
  <c r="X2387" i="1"/>
  <c r="X1774" i="1"/>
  <c r="AK1180" i="1"/>
  <c r="AK2276" i="1"/>
  <c r="X2185" i="1"/>
  <c r="X1047" i="1"/>
  <c r="AK1577" i="1"/>
  <c r="AK1958" i="1"/>
  <c r="X2658" i="1"/>
  <c r="X1757" i="1"/>
  <c r="AK1348" i="1"/>
  <c r="X2581" i="1"/>
  <c r="X1450" i="1"/>
  <c r="AK1357" i="1"/>
  <c r="X1980" i="1"/>
  <c r="J1546" i="1"/>
  <c r="X2069" i="1"/>
  <c r="AK945" i="1"/>
  <c r="X2694" i="1"/>
  <c r="X798" i="1"/>
  <c r="AK2077" i="1"/>
  <c r="AK2687" i="1"/>
  <c r="AK2112" i="1"/>
  <c r="X2243" i="1"/>
  <c r="J1445" i="1"/>
  <c r="X1106" i="1"/>
  <c r="X1282" i="1"/>
  <c r="AK2293" i="1"/>
  <c r="X2331" i="1"/>
  <c r="AK1005" i="1"/>
  <c r="X1213" i="1"/>
  <c r="X2633" i="1"/>
  <c r="AK2491" i="1"/>
  <c r="J902" i="1"/>
  <c r="AK2688" i="1"/>
  <c r="AK2043" i="1"/>
  <c r="AK2623" i="1"/>
  <c r="X2070" i="1"/>
  <c r="X1028" i="1"/>
  <c r="AK865" i="1"/>
  <c r="AK1367" i="1"/>
  <c r="J1728" i="1"/>
  <c r="J849" i="1"/>
  <c r="J1104" i="1"/>
  <c r="AK1837" i="1"/>
  <c r="X2567" i="1"/>
  <c r="AK2466" i="1"/>
  <c r="AK2723" i="1"/>
  <c r="AK2258" i="1"/>
  <c r="X1299" i="1"/>
  <c r="X1657" i="1"/>
  <c r="X2617" i="1"/>
  <c r="AK2712" i="1"/>
  <c r="X1361" i="1"/>
  <c r="AK2113" i="1"/>
  <c r="X2547" i="1"/>
  <c r="J2140" i="1"/>
  <c r="AK2582" i="1"/>
  <c r="X2325" i="1"/>
  <c r="X2607" i="1"/>
  <c r="AK1485" i="1"/>
  <c r="X876" i="1"/>
  <c r="X2255" i="1"/>
  <c r="J2497" i="1"/>
  <c r="J1999" i="1"/>
  <c r="J1883" i="1"/>
  <c r="J926" i="1"/>
  <c r="J2185" i="1"/>
  <c r="X1108" i="1"/>
  <c r="AK1800" i="1"/>
  <c r="X1727" i="1"/>
  <c r="AK897" i="1"/>
  <c r="AK2404" i="1"/>
  <c r="X1684" i="1"/>
  <c r="AK2184" i="1"/>
  <c r="J2618" i="1"/>
  <c r="X842" i="1"/>
  <c r="X2288" i="1"/>
  <c r="X1045" i="1"/>
  <c r="X2051" i="1"/>
  <c r="J1669" i="1"/>
  <c r="AK1211" i="1"/>
  <c r="AK1340" i="1"/>
  <c r="X1470" i="1"/>
  <c r="AK1481" i="1"/>
  <c r="AK1212" i="1"/>
  <c r="J1739" i="1"/>
  <c r="J1296" i="1"/>
  <c r="J1797" i="1"/>
  <c r="J2505" i="1"/>
  <c r="X1624" i="1"/>
  <c r="AK1104" i="1"/>
  <c r="AK2728" i="1"/>
  <c r="X1799" i="1"/>
  <c r="J1511" i="1"/>
  <c r="AK2478" i="1"/>
  <c r="X2139" i="1"/>
  <c r="X892" i="1"/>
  <c r="X2013" i="1"/>
  <c r="X861" i="1"/>
  <c r="J2067" i="1"/>
  <c r="AK921" i="1"/>
  <c r="X1933" i="1"/>
  <c r="X1956" i="1"/>
  <c r="X1411" i="1"/>
  <c r="X2682" i="1"/>
  <c r="X1622" i="1"/>
  <c r="X2454" i="1"/>
  <c r="J1218" i="1"/>
  <c r="AK2319" i="1"/>
  <c r="J1939" i="1"/>
  <c r="X1218" i="1"/>
  <c r="X993" i="1"/>
  <c r="AK1847" i="1"/>
  <c r="X1891" i="1"/>
  <c r="X2336" i="1"/>
  <c r="AK1522" i="1"/>
  <c r="AK1008" i="1"/>
  <c r="X931" i="1"/>
  <c r="X2670" i="1"/>
  <c r="X1613" i="1"/>
  <c r="X1748" i="1"/>
  <c r="AK1676" i="1"/>
  <c r="J2566" i="1"/>
  <c r="J2144" i="1"/>
  <c r="AK1542" i="1"/>
  <c r="X1452" i="1"/>
  <c r="AK847" i="1"/>
  <c r="J2636" i="1"/>
  <c r="X2434" i="1"/>
  <c r="X2201" i="1"/>
  <c r="J1733" i="1"/>
  <c r="J2053" i="1"/>
  <c r="J888" i="1"/>
  <c r="AK1783" i="1"/>
  <c r="J1860" i="1"/>
  <c r="AK2304" i="1"/>
  <c r="J1128" i="1"/>
  <c r="X1681" i="1"/>
  <c r="X2427" i="1"/>
  <c r="X1510" i="1"/>
  <c r="X1038" i="1"/>
  <c r="AK2460" i="1"/>
  <c r="X950" i="1"/>
  <c r="X957" i="1"/>
  <c r="AK2140" i="1"/>
  <c r="AK2214" i="1"/>
  <c r="X1267" i="1"/>
  <c r="X2403" i="1"/>
  <c r="X2295" i="1"/>
  <c r="X775" i="1"/>
  <c r="X2166" i="1"/>
  <c r="X1910" i="1"/>
  <c r="X2254" i="1"/>
  <c r="J1508" i="1"/>
  <c r="X1901" i="1"/>
  <c r="J819" i="1"/>
  <c r="AK2699" i="1"/>
  <c r="AK2738" i="1"/>
  <c r="X848" i="1"/>
  <c r="X1831" i="1"/>
  <c r="AK1555" i="1"/>
  <c r="AK1868" i="1"/>
  <c r="X2737" i="1"/>
  <c r="J2306" i="1"/>
  <c r="X1750" i="1"/>
  <c r="J1074" i="1"/>
  <c r="J2319" i="1"/>
  <c r="J2631" i="1"/>
  <c r="J1570" i="1"/>
  <c r="J1604" i="1"/>
  <c r="J1641" i="1"/>
  <c r="J1329" i="1"/>
  <c r="J1219" i="1"/>
  <c r="J2090" i="1"/>
  <c r="J2690" i="1"/>
  <c r="J1120" i="1"/>
  <c r="J2436" i="1"/>
  <c r="J1432" i="1"/>
  <c r="J762" i="1"/>
  <c r="AK2451" i="1"/>
  <c r="X2409" i="1"/>
  <c r="X1329" i="1"/>
  <c r="X2544" i="1"/>
  <c r="X2328" i="1"/>
  <c r="AK1055" i="1"/>
  <c r="AK1981" i="1"/>
  <c r="AK2560" i="1"/>
  <c r="AK1630" i="1"/>
  <c r="X1097" i="1"/>
  <c r="J1887" i="1"/>
  <c r="AK2423" i="1"/>
  <c r="X1842" i="1"/>
  <c r="X2405" i="1"/>
  <c r="X2436" i="1"/>
  <c r="J916" i="1"/>
  <c r="J1268" i="1"/>
  <c r="X910" i="1"/>
  <c r="AK974" i="1"/>
  <c r="AK1895" i="1"/>
  <c r="J2591" i="1"/>
  <c r="X1335" i="1"/>
  <c r="X2006" i="1"/>
  <c r="AK1968" i="1"/>
  <c r="AK761" i="1"/>
  <c r="AK2422" i="1"/>
  <c r="AK1580" i="1"/>
  <c r="X1017" i="1"/>
  <c r="X1628" i="1"/>
  <c r="AK1709" i="1"/>
  <c r="X1163" i="1"/>
  <c r="AK1814" i="1"/>
  <c r="X914" i="1"/>
  <c r="AK2418" i="1"/>
  <c r="AK2669" i="1"/>
  <c r="AK1029" i="1"/>
  <c r="J2457" i="1"/>
  <c r="X2610" i="1"/>
  <c r="AK1966" i="1"/>
  <c r="AK1312" i="1"/>
  <c r="X904" i="1"/>
  <c r="X2167" i="1"/>
  <c r="AK1352" i="1"/>
  <c r="B2759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<sst xmlns="http://schemas.openxmlformats.org/spreadsheetml/2006/main" count="679" uniqueCount="412">
  <si>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</si>
  <si>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</si>
  <si>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</si>
  <si>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</si>
  <si>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</si>
  <si>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</si>
  <si>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</si>
  <si>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</si>
  <si>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R ajustado</t>
  </si>
  <si>
    <t>Ponto crítico</t>
  </si>
  <si>
    <t>RESULTADOS DA REGRESSÃO</t>
  </si>
  <si>
    <t>ANÁLISE DOS RESÍDUOS</t>
  </si>
  <si>
    <t>Estatística t</t>
  </si>
  <si>
    <t>Nível de significância</t>
  </si>
  <si>
    <t>Graus de liberdade</t>
  </si>
  <si>
    <t>Soma dos quadrados</t>
  </si>
  <si>
    <t>Quadrados médios</t>
  </si>
  <si>
    <t>Estatística F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</si>
  <si>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</si>
  <si>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</si>
  <si>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</si>
  <si>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</si>
  <si>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</si>
  <si>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</si>
  <si>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</si>
  <si>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</si>
  <si>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</si>
  <si>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</si>
  <si>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</si>
  <si>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</si>
  <si>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</si>
  <si>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</si>
  <si>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</si>
  <si>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</si>
  <si>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</si>
  <si>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Permite-se arredondar o resultado da avaliação, bem como os limites do intervalo de confiança e do campo de arbítrio, em até 1%. (NBR 14653-1:2019. Item 6.8.1)</t>
  </si>
  <si>
    <t>Limites de extrapolação. NBR 14653-2:2011. Avaliação de bens. Parte 2: Imóveis urbanos.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</si>
  <si>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</si>
  <si>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</si>
  <si>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</si>
  <si>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</si>
  <si>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</si>
  <si>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</si>
  <si>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</si>
  <si>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</si>
  <si>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</si>
  <si>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</si>
  <si>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</si>
  <si>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</si>
  <si>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</si>
  <si>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</si>
  <si>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</si>
  <si>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</si>
  <si>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</si>
  <si>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</si>
  <si>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</si>
  <si>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</si>
  <si>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</si>
  <si>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</si>
  <si>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</si>
  <si>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</si>
  <si>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</si>
  <si>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</si>
  <si>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</si>
  <si>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</si>
  <si>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
Essa não é a situação da presente avaliação; portanto rejeita-se a hipótese de autocorrelação.</t>
  </si>
  <si>
    <t>A partir da análise do gráfico acima, não se verifica padrão de dispersão dos resíduos contra os valores ajustados. Portanto, rejeita-se a hipótese da homocesdasticidade.</t>
  </si>
  <si>
    <t>Análise dos resíduos da regressão linear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</si>
  <si>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</si>
  <si>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</si>
  <si>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</si>
  <si>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</si>
  <si>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</si>
  <si>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</si>
  <si>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</si>
  <si>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</si>
  <si>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</si>
  <si>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</si>
  <si>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</si>
  <si>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</si>
  <si>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</si>
  <si>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</si>
  <si>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</si>
  <si>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</si>
  <si>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</si>
  <si>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</si>
  <si>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</si>
  <si>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Nivel de significância máximo admitido para a rejeição da hipótese nula do modelo (Tabela 1, linha 6)</t>
  </si>
  <si>
    <t>O gráfico abaixo demonstra as regiões de aceitação e de rejeição da hipótese nula do modelo.</t>
  </si>
  <si>
    <t>Nivel de significância máximo admitido para a rejeição da hipótese nula do coeficiente regressor (Tabela 1, linha 5)</t>
  </si>
  <si>
    <t>Em um teste bicaudal, o nivel de significância para a rejeição da hipótese nula de cada coeficiente regressor não pode ultrapassar 30% (trinta por cento).</t>
  </si>
  <si>
    <t>A representação gráfica do teste pode ser visualizada abaixo:</t>
  </si>
  <si>
    <t>Verificação de autocorrelação (A.2.1.4, NBR 14653-2:2011. Avaliação de bens. Parte 2: Imóveis urbanos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</si>
  <si>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</si>
  <si>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</si>
  <si>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</si>
  <si>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</si>
  <si>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</si>
  <si>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não admitida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</si>
  <si>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</si>
  <si>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</si>
  <si>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</si>
  <si>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</si>
  <si>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</si>
  <si>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</si>
  <si>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t>Equação da regressão:</t>
  </si>
  <si>
    <t>A inclusão da constante (interseção) na equação é necessária para que a reta da regressão atinja o melhor ajuste dos valores previstos aos valores observados.</t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</si>
  <si>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</si>
  <si>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t>Extrapoção</t>
  </si>
  <si>
    <t>Admissibilidade</t>
  </si>
  <si>
    <t>Variável independente</t>
  </si>
  <si>
    <t>Valor da variável</t>
  </si>
  <si>
    <t>Constante</t>
  </si>
  <si>
    <t>Média dos valores observados</t>
  </si>
  <si>
    <t>Verificação de homoscedasticidade (A.2.1.3, NBR 14653-2:2011. Avaliação de bens. Parte 2: Imóveis urbanos</t>
  </si>
  <si>
    <t>Menor valor da amostra</t>
  </si>
  <si>
    <t>Maior valor da amostra</t>
  </si>
  <si>
    <t>Limites da extrapolação</t>
  </si>
  <si>
    <t>Tamanho da amostra</t>
  </si>
  <si>
    <t>Parâmetros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</si>
  <si>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</si>
  <si>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</si>
  <si>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</si>
  <si>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</si>
  <si>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</si>
  <si>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r>
      <t xml:space="preserve">t </t>
    </r>
    <r>
      <rPr>
        <vertAlign val="subscript"/>
        <sz val="11"/>
        <rFont val="Aptos"/>
        <family val="2"/>
      </rPr>
      <t>crítico</t>
    </r>
  </si>
  <si>
    <t>Semiamplitude</t>
  </si>
  <si>
    <t>Grau de precisão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</si>
  <si>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</si>
  <si>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</si>
  <si>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</si>
  <si>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</si>
  <si>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Erro padrão da estimativa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</si>
  <si>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</si>
  <si>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</si>
  <si>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</si>
  <si>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</si>
  <si>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</si>
  <si>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</si>
  <si>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</si>
  <si>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</si>
  <si>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 xml:space="preserve"> : a) ao intervalo de predição ou ao intervalo de confiança de 80% para a estimativa de tendência central; e b) ao campo de arbítrio no intervalo [-15%;+15%]. Observe-se que a primeira parte 1 da NBR 14653 foi atualizada em 2019. Atualmente, o conceito de intervalo de valores admissíveis se encontra no item 6.8.2 da NBR 14653-1:2019 (Avaliação de bens. Parte 1: Procedimentos gerais).</t>
    </r>
  </si>
  <si>
    <t>DEPENDENTE</t>
  </si>
  <si>
    <t>DADOS COLETADOS NO MERCADO</t>
  </si>
  <si>
    <t>VARIÁVEIS INCLUÍDAS NO MODELO DE REGRESSÃO LINEAR MÚLTIPLA</t>
  </si>
  <si>
    <t>Coeficiente de variação</t>
  </si>
  <si>
    <t>Matriz de correlações: multicolinearidade (A.2.1.5 da NBR 14653-2:2011. Avaliação de bens. Parte 2: Imóveis rubanos)</t>
  </si>
  <si>
    <t>O imóvel avaliando segue os padrões estruturais do modelo; portanto a existência de multicolinearidade não invalida o modelo (A.2.1.5.4 da NBR 14653-2:2011. Avaliação de bens. Parte 2: Imóveis urbanos.</t>
  </si>
  <si>
    <t>Elementos do gráfico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</si>
  <si>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</si>
  <si>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</si>
  <si>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</si>
  <si>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</si>
  <si>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Conclusão</t>
  </si>
  <si>
    <t>Ponto percentual calculado</t>
  </si>
  <si>
    <t>Nível de significância do modelo</t>
  </si>
  <si>
    <t>Nível de significância máximo</t>
  </si>
  <si>
    <t>Nível de significância do coeficiente regressor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</si>
  <si>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</si>
  <si>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Ponto t calculado</t>
  </si>
  <si>
    <t>Elementos da diagonal principal da matriz de projeção</t>
  </si>
  <si>
    <t>WOOLDRIDGE, Jeffrey M. Introdução à econometria: uma abordagem moderna. Tradução da 6ª edição norte-americana. Tradução de Priscilla Rodrigues da Silva Lopes e Livia Marina Koeppl. São Paulo: Cengage Learning: 2022.</t>
  </si>
  <si>
    <t>INDEPENDENTES</t>
  </si>
  <si>
    <t>NBR 14653-2:2011. Avaliação de bens. Parte 2: Imóveis urbanos</t>
  </si>
  <si>
    <t>Não atende às exigências mínimas previstas na NBR 14653-2:2011</t>
  </si>
  <si>
    <t>Tamanho mínimo da amostra</t>
  </si>
  <si>
    <t>Atende às exigências para o grau I da NBR 14653-2:2011</t>
  </si>
  <si>
    <t>Atende às exigências para o grau II da NBR 14653-2:2011</t>
  </si>
  <si>
    <t>Atende às exigências para o grau III da NBR 14653-2:2011</t>
  </si>
  <si>
    <t>RESUMO DOS RESULTADOS</t>
  </si>
  <si>
    <t>PRESSUPOSTO DE VALIDADE</t>
  </si>
  <si>
    <t>ATINGIDO</t>
  </si>
  <si>
    <t>CONCLUSÃO</t>
  </si>
  <si>
    <t>Grau de precisão alcançado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</si>
  <si>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</si>
  <si>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</si>
  <si>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</si>
  <si>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</si>
  <si>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</si>
  <si>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</si>
  <si>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</si>
  <si>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</si>
  <si>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</si>
  <si>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</si>
  <si>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</si>
  <si>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</si>
  <si>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</si>
  <si>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</si>
  <si>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</si>
  <si>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</si>
  <si>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</si>
  <si>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</si>
  <si>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</si>
  <si>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</si>
  <si>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</si>
  <si>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</si>
  <si>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</si>
  <si>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</si>
  <si>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</si>
  <si>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</si>
  <si>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</si>
  <si>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</si>
  <si>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</si>
  <si>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</si>
  <si>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</si>
  <si>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</si>
  <si>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</si>
  <si>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</si>
  <si>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</si>
  <si>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</si>
  <si>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</si>
  <si>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</si>
  <si>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</si>
  <si>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</si>
  <si>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</si>
  <si>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</si>
  <si>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</si>
  <si>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</si>
  <si>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</si>
  <si>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</si>
  <si>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</si>
  <si>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</si>
  <si>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</si>
  <si>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</si>
  <si>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</si>
  <si>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</si>
  <si>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</si>
  <si>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</si>
  <si>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</si>
  <si>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</si>
  <si>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</si>
  <si>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</si>
  <si>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</si>
  <si>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</si>
  <si>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</si>
  <si>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</si>
  <si>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</si>
  <si>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</si>
  <si>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</si>
  <si>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</si>
  <si>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</si>
  <si>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</si>
  <si>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</si>
  <si>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</si>
  <si>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</si>
  <si>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</si>
  <si>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</si>
  <si>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</si>
  <si>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</si>
  <si>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</si>
  <si>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</si>
  <si>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</si>
  <si>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</si>
  <si>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</si>
  <si>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</si>
  <si>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</si>
  <si>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</si>
  <si>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</si>
  <si>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</si>
  <si>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</si>
  <si>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</si>
  <si>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</si>
  <si>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</si>
  <si>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</si>
  <si>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</si>
  <si>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</si>
  <si>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</si>
  <si>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</si>
  <si>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</si>
  <si>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</si>
  <si>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</si>
  <si>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</si>
  <si>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</si>
  <si>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</si>
  <si>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</si>
  <si>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</si>
  <si>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</si>
  <si>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</si>
  <si>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</si>
  <si>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</si>
  <si>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</si>
  <si>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</si>
  <si>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</si>
  <si>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</si>
  <si>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</si>
  <si>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</si>
  <si>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</si>
  <si>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</si>
  <si>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</si>
  <si>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</si>
  <si>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</si>
  <si>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</si>
  <si>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</si>
  <si>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</si>
  <si>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</si>
  <si>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</si>
  <si>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</si>
  <si>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</si>
  <si>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</si>
  <si>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</si>
  <si>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</si>
  <si>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</si>
  <si>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</si>
  <si>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</si>
  <si>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</si>
  <si>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</si>
  <si>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</si>
  <si>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</si>
  <si>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</si>
  <si>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</si>
  <si>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</si>
  <si>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</si>
  <si>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</si>
  <si>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</si>
  <si>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</si>
  <si>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</si>
  <si>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</si>
  <si>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</si>
  <si>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</si>
  <si>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</si>
  <si>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</si>
  <si>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</si>
  <si>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</si>
  <si>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</si>
  <si>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</si>
  <si>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k</t>
  </si>
  <si>
    <t>n</t>
  </si>
  <si>
    <t>Pontos influenciantes: A.2.1.6 da NBR 14653-2:2011. Avaliação de bens. Parte 2: Imóveis urbanos. Estatística de Cook. Estatística de Mahalanobis.</t>
  </si>
  <si>
    <t>Resíduo padronizado</t>
  </si>
  <si>
    <t>Resíduo studentizado</t>
  </si>
  <si>
    <t>Distância de Mahalanobis</t>
  </si>
  <si>
    <t>Resultado do teste de Mahalanobis a um nível de significância de 10% (dez por cento)</t>
  </si>
  <si>
    <t>Distribuição X²
(cauda direita)</t>
  </si>
  <si>
    <t>alfa</t>
  </si>
  <si>
    <t>Ponto</t>
  </si>
  <si>
    <t>Distribuição acumulada</t>
  </si>
  <si>
    <t>limite (cauda direita)</t>
  </si>
  <si>
    <t>Primeira significância</t>
  </si>
  <si>
    <t>Segunda significância</t>
  </si>
  <si>
    <t>Ponto percentual crítico</t>
  </si>
  <si>
    <t>TRIBUNAL REGIONAL DO TRABALHO DA 15ª REGIÃO</t>
  </si>
  <si>
    <t>VARA DO TRABALHO DE BEBEDOURO-SP</t>
  </si>
  <si>
    <t>Cartório de Registro de Imóveis:</t>
  </si>
  <si>
    <t>declive maior que10%</t>
  </si>
  <si>
    <t>2.8 - Áreas do imóvel, lote, ou gleba</t>
  </si>
  <si>
    <t>2.10 - Informações relativas ao condomínio, se for o caso</t>
  </si>
  <si>
    <t>F) Informações adicionais relevantes:</t>
  </si>
  <si>
    <t>CHARNET, Reinaldo; FREIRE, Clarice Azevedo de Luna; CHARNET, Eugênia M. Reginato; BONVINO, Heloísa.  Análise de modelos de regressão linear: com aplicações. 2. ed. Campinas,SP: Editora da Unicamp, 2008.</t>
  </si>
  <si>
    <t>LAPPONI, Juan Carlos. Estatística usando Excel. 4. ed. revista e atualizada.  Rio de Janeiro: Elsevier, 2005.</t>
  </si>
  <si>
    <t>NASSER JÚNIOR, Radegas. Avaliação de bens: princípios básicos e aplicações. São Paulo: Editora Leud, 2019.</t>
  </si>
  <si>
    <t>Distância de Cook</t>
  </si>
  <si>
    <t>Influência de cada elemento sobre os resultados da regressão</t>
  </si>
  <si>
    <t>Residuo padronizado
[-2;+2]</t>
  </si>
  <si>
    <t>ANÁLISE DE PONTOS ATÍPICOS: "OUTLIERS"  - PONTOS INFLUENCIANTES - DISTÂNCIA DOS ELEMENTOS  ATÉ O CENTRO DA NUVEM DE DADOS</t>
  </si>
  <si>
    <t>Atributos do bem avaliando</t>
  </si>
  <si>
    <t>Valor observado</t>
  </si>
  <si>
    <t>Valor previsto</t>
  </si>
  <si>
    <t>¹ Nesta pasta de trabalho, foram utilizadas as abreviações recomendadas por Wooldridge (2022, p. 39).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</si>
  <si>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</si>
  <si>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</si>
  <si>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Nível de significância máximo para a rejeição da hipótese nula do modelo</t>
  </si>
  <si>
    <t>Nível de significância máximo para a rejeição da hipótese nula do coeficiente regressor (variável independente x_1)</t>
  </si>
  <si>
    <t>Nível de significância máximo para a rejeição da hipótese nula do coeficiente regressor (variável independente x_2)</t>
  </si>
  <si>
    <t>Nível de significância máximo para a rejeição da hipótese nula do coeficiente regressor (variável independente x_3)</t>
  </si>
  <si>
    <t>Distância até o perímetro urbano mais próximo (em quilômetros)</t>
  </si>
  <si>
    <t>Avaliação (R$/hectare)</t>
  </si>
  <si>
    <t>Valor unitário (R$/hectare)</t>
  </si>
  <si>
    <t>Tamanho da amostra (n)</t>
  </si>
  <si>
    <t>Variáveis do modelo (k)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</si>
  <si>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</si>
  <si>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</si>
  <si>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</si>
  <si>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</si>
  <si>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Resíduo relativo</t>
  </si>
  <si>
    <t>constante</t>
  </si>
  <si>
    <t>a estimativa será alterada em:</t>
  </si>
  <si>
    <t>Atributo (abreviatura)</t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</si>
  <si>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</si>
  <si>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</si>
  <si>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</si>
  <si>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t>distrodovia</t>
  </si>
  <si>
    <t>disturbano</t>
  </si>
  <si>
    <t>rechidrico</t>
  </si>
  <si>
    <t>Explicação sobre o modelo adotado para se fazer a estimativa. A equação da regressão indica que, a cada alteração em uma unidade na variável independente:</t>
  </si>
  <si>
    <t>Existência de recursos hídricos disponíveis</t>
  </si>
  <si>
    <t>Distância até à rodovia com pavimentação asfáltica mais próxima (em quilômetros)</t>
  </si>
  <si>
    <t>Residuo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</si>
  <si>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</si>
  <si>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Soma dos resíduos elevados ao quadrados SQR (não explicados):</t>
  </si>
  <si>
    <t>Soma total dos resíduos elevados ao quadrado (SQT = SQR + SQE):</t>
  </si>
  <si>
    <t>Resíduo padronizado ajustado aos graus de liberdade²</t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</si>
  <si>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</si>
  <si>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</si>
  <si>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² Os resíduos padronizados apresentados nos resultados da regressão calculada pelo Microsoft Excel® estão ajustados aos graus de liberdade.</t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</si>
  <si>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</si>
  <si>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</si>
  <si>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t>Campo de arbítrio [-15%;+15%]</t>
  </si>
  <si>
    <t>Laudo de vistoria elaborado pelo Prof. Vagner Sebastião Sperone, Oficial de Justiça do Tribunal de Justiça do Estado de São Paulo.</t>
  </si>
  <si>
    <t>Rede de energia elétrica</t>
  </si>
  <si>
    <t>redeeletrica</t>
  </si>
  <si>
    <r>
      <t>x</t>
    </r>
    <r>
      <rPr>
        <vertAlign val="subscript"/>
        <sz val="11"/>
        <rFont val="Aptos"/>
        <family val="2"/>
      </rPr>
      <t>4</t>
    </r>
  </si>
  <si>
    <t>redeletrica</t>
  </si>
  <si>
    <t>MATRIZ DE PROJEÇÃO</t>
  </si>
  <si>
    <t>ELEMENTOS DA DIAGONAL PRINCIPAL</t>
  </si>
  <si>
    <t>MAHALANOBIS</t>
  </si>
  <si>
    <t>COOK</t>
  </si>
  <si>
    <t>DIAGONAL</t>
  </si>
  <si>
    <t>Em relação às variáveis dicotômicas, não se se admite nem extrapolação nem intrapolação. Item A.5, NBR 14653-2:2011. Avaliação de bens. Parte 2: Imóveis urbanos</t>
  </si>
  <si>
    <t>Ponto t calculado (em módulo)</t>
  </si>
  <si>
    <t>vunit</t>
  </si>
  <si>
    <t>Em relação às variáveis dicotômicas, não se se admite nem extrapolação nem intrapolação. Item A.5, NBR 14653-2:2011. Avaliação de bens. Parte 2: Imóveis urbanos. Item A.5, NBR 14653-3:2019. Avaliação de bens. Parte 3: Imóveis rurais e seus componentes.</t>
  </si>
  <si>
    <t>É vedada a extrapolação de variáveis expressas por códigos alocados. Item A.6, NBR 14653-2:2011. Avaliação de bens. Parte 2: Imóveis urbanos. Item A.6.3, NBR 14653-3:2019. Avaliação de bens. Parte 3: Imóveis rurais e seus componentes.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</si>
</sst>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0.000%"/>
    <numFmt numFmtId="170" formatCode="#,##0.000_ ;\-#,##0.000\ "/>
    <numFmt numFmtId="171" formatCode="#,##0.0000_ ;\-#,##0.0000\ "/>
    <numFmt numFmtId="172" formatCode="0.000000%"/>
    <numFmt numFmtId="173" formatCode="#,##0.000000000000_ ;\-#,##0.000000000000\ "/>
  </numFmts>
  <fonts count="17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10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vertAlign val="superscript"/>
      <sz val="11"/>
      <name val="Aptos"/>
      <family val="2"/>
    </font>
    <font>
      <sz val="11"/>
      <name val="Arial Nova"/>
      <family val="2"/>
    </font>
    <font>
      <b/>
      <sz val="11"/>
      <color theme="0"/>
      <name val="Aptos"/>
      <family val="2"/>
    </font>
    <font>
      <sz val="11"/>
      <color theme="0"/>
      <name val="Aptos"/>
      <family val="2"/>
    </font>
    <font>
      <sz val="8"/>
      <color theme="0"/>
      <name val="Aptos"/>
      <family val="2"/>
    </font>
    <font>
      <sz val="11"/>
      <color theme="0"/>
      <name val="Arial Nova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164" fontId="0" fillId="0" borderId="0"/>
    <xf numFmtId="9" fontId="1" fillId="0" borderId="0" applyFont="0" applyFill="0" applyBorder="0" applyAlignment="0" applyProtection="0"/>
  </cellStyleXfs>
  <cellXfs count="276">
    <xf numFmtId="164" fontId="0" fillId="0" borderId="0" xfId="0"/>
    <xf numFmtId="165" fontId="2" fillId="0" borderId="0" xfId="0" applyNumberFormat="1" applyFont="1" applyProtection="1"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wrapText="1"/>
      <protection hidden="1"/>
    </xf>
    <xf numFmtId="165" fontId="2" fillId="0" borderId="2" xfId="0" applyNumberFormat="1" applyFont="1" applyBorder="1" applyProtection="1">
      <protection hidden="1"/>
    </xf>
    <xf numFmtId="165" fontId="2" fillId="0" borderId="1" xfId="0" applyNumberFormat="1" applyFont="1" applyBorder="1" applyProtection="1">
      <protection hidden="1"/>
    </xf>
    <xf numFmtId="10" fontId="2" fillId="0" borderId="1" xfId="1" applyNumberFormat="1" applyFont="1" applyBorder="1" applyProtection="1"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4" fontId="2" fillId="0" borderId="0" xfId="0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0" fontId="2" fillId="0" borderId="1" xfId="1" applyNumberFormat="1" applyFont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0" fontId="2" fillId="0" borderId="2" xfId="1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6" fontId="2" fillId="0" borderId="1" xfId="0" applyNumberFormat="1" applyFont="1" applyBorder="1" applyAlignment="1" applyProtection="1">
      <alignment horizontal="center" vertical="center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8" fontId="2" fillId="0" borderId="1" xfId="0" applyNumberFormat="1" applyFont="1" applyBorder="1" applyAlignment="1" applyProtection="1">
      <alignment vertical="center"/>
      <protection hidden="1"/>
    </xf>
    <xf numFmtId="166" fontId="2" fillId="2" borderId="0" xfId="0" applyNumberFormat="1" applyFont="1" applyFill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71" fontId="2" fillId="0" borderId="1" xfId="0" applyNumberFormat="1" applyFont="1" applyBorder="1" applyAlignment="1" applyProtection="1">
      <alignment vertical="center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locked="0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5" borderId="2" xfId="0" applyNumberFormat="1" applyFont="1" applyFill="1" applyBorder="1" applyAlignment="1" applyProtection="1">
      <alignment horizontal="center" vertical="center"/>
      <protection hidden="1"/>
    </xf>
    <xf numFmtId="165" fontId="6" fillId="0" borderId="0" xfId="0" applyNumberFormat="1" applyFont="1" applyAlignment="1" applyProtection="1">
      <alignment vertical="center"/>
      <protection hidden="1"/>
    </xf>
    <xf numFmtId="171" fontId="2" fillId="0" borderId="2" xfId="0" applyNumberFormat="1" applyFont="1" applyBorder="1" applyAlignment="1" applyProtection="1">
      <alignment vertical="center"/>
      <protection hidden="1"/>
    </xf>
    <xf numFmtId="173" fontId="6" fillId="0" borderId="1" xfId="0" applyNumberFormat="1" applyFont="1" applyBorder="1" applyAlignment="1" applyProtection="1">
      <alignment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0" fontId="2" fillId="0" borderId="2" xfId="1" applyNumberFormat="1" applyFont="1" applyBorder="1" applyProtection="1">
      <protection hidden="1"/>
    </xf>
    <xf numFmtId="167" fontId="2" fillId="0" borderId="1" xfId="0" applyNumberFormat="1" applyFont="1" applyBorder="1" applyProtection="1">
      <protection hidden="1"/>
    </xf>
    <xf numFmtId="165" fontId="3" fillId="0" borderId="1" xfId="0" applyNumberFormat="1" applyFont="1" applyBorder="1" applyProtection="1">
      <protection hidden="1"/>
    </xf>
    <xf numFmtId="165" fontId="2" fillId="0" borderId="1" xfId="0" applyNumberFormat="1" applyFont="1" applyBorder="1" applyAlignment="1" applyProtection="1">
      <alignment vertical="center"/>
      <protection locked="0"/>
    </xf>
    <xf numFmtId="164" fontId="9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10" fillId="0" borderId="0" xfId="0" applyFont="1" applyAlignment="1">
      <alignment horizontal="center" vertical="center"/>
    </xf>
    <xf numFmtId="164" fontId="0" fillId="0" borderId="5" xfId="0" applyBorder="1"/>
    <xf numFmtId="164" fontId="0" fillId="0" borderId="12" xfId="0" applyBorder="1"/>
    <xf numFmtId="164" fontId="0" fillId="0" borderId="2" xfId="0" applyBorder="1"/>
    <xf numFmtId="164" fontId="0" fillId="0" borderId="13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3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20" xfId="0" applyFont="1" applyBorder="1" applyAlignment="1">
      <alignment vertical="center"/>
    </xf>
    <xf numFmtId="164" fontId="2" fillId="0" borderId="13" xfId="0" applyFont="1" applyBorder="1" applyAlignment="1">
      <alignment vertical="center"/>
    </xf>
    <xf numFmtId="164" fontId="0" fillId="0" borderId="5" xfId="0" applyBorder="1" applyAlignment="1">
      <alignment vertical="center"/>
    </xf>
    <xf numFmtId="164" fontId="2" fillId="0" borderId="5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3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1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5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8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6" fillId="0" borderId="0" xfId="0" applyNumberFormat="1" applyFont="1" applyAlignment="1" applyProtection="1">
      <alignment horizontal="left" vertical="center"/>
      <protection hidden="1"/>
    </xf>
    <xf numFmtId="165" fontId="6" fillId="0" borderId="0" xfId="0" applyNumberFormat="1" applyFont="1" applyAlignment="1" applyProtection="1">
      <alignment horizontal="center" vertical="center" wrapText="1"/>
      <protection hidden="1"/>
    </xf>
    <xf numFmtId="10" fontId="2" fillId="0" borderId="0" xfId="1" applyNumberFormat="1" applyFont="1" applyFill="1" applyBorder="1" applyProtection="1">
      <protection hidden="1"/>
    </xf>
    <xf numFmtId="165" fontId="2" fillId="0" borderId="0" xfId="0" applyNumberFormat="1" applyFont="1" applyAlignment="1" applyProtection="1">
      <alignment horizontal="left" indent="1"/>
      <protection hidden="1"/>
    </xf>
    <xf numFmtId="167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64" fontId="0" fillId="0" borderId="22" xfId="0" applyBorder="1" applyAlignment="1">
      <alignment vertical="center"/>
    </xf>
    <xf numFmtId="164" fontId="0" fillId="0" borderId="0" xfId="0" applyAlignment="1">
      <alignment horizontal="left" vertical="center"/>
    </xf>
    <xf numFmtId="165" fontId="3" fillId="0" borderId="0" xfId="0" applyNumberFormat="1" applyFont="1" applyAlignment="1" applyProtection="1">
      <alignment horizontal="left" vertical="center"/>
      <protection hidden="1"/>
    </xf>
    <xf numFmtId="164" fontId="0" fillId="0" borderId="31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32" xfId="0" applyBorder="1" applyAlignment="1">
      <alignment horizontal="left" vertical="center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66" fontId="2" fillId="0" borderId="1" xfId="0" applyNumberFormat="1" applyFont="1" applyBorder="1" applyProtection="1">
      <protection hidden="1"/>
    </xf>
    <xf numFmtId="166" fontId="2" fillId="0" borderId="2" xfId="0" applyNumberFormat="1" applyFont="1" applyBorder="1" applyProtection="1">
      <protection hidden="1"/>
    </xf>
    <xf numFmtId="165" fontId="2" fillId="0" borderId="2" xfId="0" applyNumberFormat="1" applyFont="1" applyBorder="1" applyProtection="1">
      <protection locked="0"/>
    </xf>
    <xf numFmtId="166" fontId="2" fillId="0" borderId="1" xfId="0" applyNumberFormat="1" applyFont="1" applyBorder="1" applyProtection="1">
      <protection locked="0"/>
    </xf>
    <xf numFmtId="165" fontId="3" fillId="0" borderId="2" xfId="0" applyNumberFormat="1" applyFont="1" applyBorder="1" applyAlignment="1" applyProtection="1">
      <alignment horizontal="center"/>
      <protection hidden="1"/>
    </xf>
    <xf numFmtId="165" fontId="2" fillId="0" borderId="1" xfId="0" applyNumberFormat="1" applyFont="1" applyBorder="1" applyAlignment="1" applyProtection="1">
      <alignment horizont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4" fillId="0" borderId="1" xfId="0" applyNumberFormat="1" applyFont="1" applyBorder="1" applyAlignment="1" applyProtection="1">
      <alignment horizontal="center" vertical="center"/>
      <protection hidden="1"/>
    </xf>
    <xf numFmtId="166" fontId="2" fillId="2" borderId="0" xfId="0" applyNumberFormat="1" applyFont="1" applyFill="1" applyAlignment="1" applyProtection="1">
      <alignment horizontal="center" vertical="center"/>
      <protection hidden="1"/>
    </xf>
    <xf numFmtId="166" fontId="2" fillId="2" borderId="2" xfId="0" applyNumberFormat="1" applyFont="1" applyFill="1" applyBorder="1" applyAlignment="1" applyProtection="1">
      <alignment horizontal="center" vertical="center"/>
      <protection hidden="1"/>
    </xf>
    <xf numFmtId="165" fontId="2" fillId="2" borderId="2" xfId="0" applyNumberFormat="1" applyFont="1" applyFill="1" applyBorder="1" applyAlignment="1" applyProtection="1">
      <alignment vertical="center"/>
      <protection hidden="1"/>
    </xf>
    <xf numFmtId="166" fontId="2" fillId="2" borderId="2" xfId="0" applyNumberFormat="1" applyFont="1" applyFill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locked="0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1" xfId="0" applyNumberFormat="1" applyFont="1" applyBorder="1" applyProtection="1">
      <protection locked="0"/>
    </xf>
    <xf numFmtId="172" fontId="2" fillId="0" borderId="2" xfId="1" applyNumberFormat="1" applyFont="1" applyBorder="1" applyAlignment="1" applyProtection="1">
      <alignment vertical="center"/>
      <protection hidden="1"/>
    </xf>
    <xf numFmtId="165" fontId="2" fillId="3" borderId="0" xfId="0" applyNumberFormat="1" applyFont="1" applyFill="1" applyAlignment="1" applyProtection="1">
      <alignment vertical="center"/>
      <protection hidden="1"/>
    </xf>
    <xf numFmtId="167" fontId="2" fillId="0" borderId="2" xfId="0" applyNumberFormat="1" applyFont="1" applyBorder="1" applyProtection="1">
      <protection hidden="1"/>
    </xf>
    <xf numFmtId="173" fontId="6" fillId="0" borderId="2" xfId="0" applyNumberFormat="1" applyFont="1" applyBorder="1" applyAlignment="1" applyProtection="1">
      <alignment vertical="center"/>
      <protection hidden="1"/>
    </xf>
    <xf numFmtId="10" fontId="6" fillId="0" borderId="2" xfId="1" applyNumberFormat="1" applyFont="1" applyBorder="1" applyAlignment="1" applyProtection="1">
      <alignment horizontal="right" vertical="center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locked="0"/>
    </xf>
    <xf numFmtId="166" fontId="2" fillId="0" borderId="2" xfId="0" applyNumberFormat="1" applyFont="1" applyBorder="1" applyAlignment="1" applyProtection="1">
      <alignment horizontal="center" vertical="center"/>
      <protection hidden="1"/>
    </xf>
    <xf numFmtId="164" fontId="2" fillId="0" borderId="0" xfId="0" applyFont="1"/>
    <xf numFmtId="165" fontId="3" fillId="3" borderId="0" xfId="0" applyNumberFormat="1" applyFont="1" applyFill="1" applyAlignment="1" applyProtection="1">
      <alignment horizontal="center"/>
      <protection hidden="1"/>
    </xf>
    <xf numFmtId="165" fontId="3" fillId="3" borderId="0" xfId="0" applyNumberFormat="1" applyFont="1" applyFill="1" applyAlignment="1" applyProtection="1">
      <alignment vertical="center" wrapText="1"/>
      <protection locked="0"/>
    </xf>
    <xf numFmtId="165" fontId="3" fillId="3" borderId="2" xfId="0" applyNumberFormat="1" applyFont="1" applyFill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horizontal="center"/>
      <protection hidden="1"/>
    </xf>
    <xf numFmtId="166" fontId="6" fillId="0" borderId="0" xfId="0" applyNumberFormat="1" applyFont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horizontal="left"/>
      <protection hidden="1"/>
    </xf>
    <xf numFmtId="165" fontId="2" fillId="0" borderId="1" xfId="0" applyNumberFormat="1" applyFont="1" applyBorder="1" applyAlignment="1" applyProtection="1">
      <alignment horizontal="left"/>
      <protection hidden="1"/>
    </xf>
    <xf numFmtId="165" fontId="2" fillId="2" borderId="0" xfId="0" applyNumberFormat="1" applyFont="1" applyFill="1" applyAlignment="1" applyProtection="1">
      <alignment horizontal="left"/>
      <protection hidden="1"/>
    </xf>
    <xf numFmtId="165" fontId="3" fillId="0" borderId="2" xfId="0" applyNumberFormat="1" applyFont="1" applyBorder="1" applyAlignment="1" applyProtection="1">
      <alignment vertical="center" wrapText="1"/>
      <protection hidden="1"/>
    </xf>
    <xf numFmtId="164" fontId="2" fillId="2" borderId="0" xfId="0" applyFont="1" applyFill="1" applyProtection="1">
      <protection hidden="1"/>
    </xf>
    <xf numFmtId="165" fontId="2" fillId="0" borderId="0" xfId="0" applyNumberFormat="1" applyFont="1" applyAlignment="1" applyProtection="1">
      <alignment horizontal="left" vertical="center" indent="1"/>
      <protection hidden="1"/>
    </xf>
    <xf numFmtId="171" fontId="2" fillId="0" borderId="1" xfId="0" applyNumberFormat="1" applyFont="1" applyBorder="1" applyAlignment="1" applyProtection="1">
      <alignment vertical="center"/>
      <protection locked="0"/>
    </xf>
    <xf numFmtId="165" fontId="2" fillId="0" borderId="5" xfId="0" applyNumberFormat="1" applyFont="1" applyBorder="1" applyAlignment="1" applyProtection="1">
      <alignment vertical="center"/>
      <protection hidden="1"/>
    </xf>
    <xf numFmtId="164" fontId="2" fillId="0" borderId="5" xfId="0" applyFont="1" applyBorder="1" applyAlignment="1" applyProtection="1">
      <alignment vertical="center"/>
      <protection hidden="1"/>
    </xf>
    <xf numFmtId="165" fontId="3" fillId="3" borderId="2" xfId="0" applyNumberFormat="1" applyFont="1" applyFill="1" applyBorder="1" applyAlignment="1" applyProtection="1">
      <alignment horizontal="center" vertical="center" wrapText="1"/>
      <protection locked="0"/>
    </xf>
    <xf numFmtId="165" fontId="12" fillId="0" borderId="0" xfId="0" applyNumberFormat="1" applyFont="1" applyAlignment="1" applyProtection="1">
      <alignment horizontal="justify" vertical="center"/>
      <protection hidden="1"/>
    </xf>
    <xf numFmtId="164" fontId="12" fillId="0" borderId="0" xfId="0" applyFont="1" applyAlignment="1" applyProtection="1">
      <alignment horizontal="justify" vertical="center"/>
      <protection hidden="1"/>
    </xf>
    <xf numFmtId="165" fontId="2" fillId="0" borderId="0" xfId="0" applyNumberFormat="1" applyFont="1" applyAlignment="1" applyProtection="1">
      <alignment horizontal="center"/>
      <protection hidden="1"/>
    </xf>
    <xf numFmtId="165" fontId="2" fillId="0" borderId="0" xfId="0" applyNumberFormat="1" applyFont="1" applyAlignment="1" applyProtection="1">
      <alignment horizontal="right"/>
      <protection hidden="1"/>
    </xf>
    <xf numFmtId="170" fontId="2" fillId="0" borderId="0" xfId="0" applyNumberFormat="1" applyFont="1" applyProtection="1">
      <protection hidden="1"/>
    </xf>
    <xf numFmtId="168" fontId="2" fillId="0" borderId="0" xfId="0" applyNumberFormat="1" applyFont="1" applyProtection="1">
      <protection hidden="1"/>
    </xf>
    <xf numFmtId="165" fontId="2" fillId="6" borderId="0" xfId="0" applyNumberFormat="1" applyFont="1" applyFill="1" applyAlignment="1" applyProtection="1">
      <alignment vertical="center"/>
      <protection hidden="1"/>
    </xf>
    <xf numFmtId="165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7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6" fillId="0" borderId="1" xfId="0" applyNumberFormat="1" applyFont="1" applyBorder="1" applyAlignment="1" applyProtection="1">
      <alignment vertical="center"/>
      <protection hidden="1"/>
    </xf>
    <xf numFmtId="165" fontId="6" fillId="0" borderId="2" xfId="0" applyNumberFormat="1" applyFont="1" applyBorder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left" vertical="center" wrapText="1"/>
      <protection hidden="1"/>
    </xf>
    <xf numFmtId="165" fontId="2" fillId="0" borderId="1" xfId="0" applyNumberFormat="1" applyFont="1" applyBorder="1" applyProtection="1"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2" fillId="0" borderId="2" xfId="0" applyNumberFormat="1" applyFont="1" applyBorder="1" applyProtection="1"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6" fillId="0" borderId="3" xfId="0" applyNumberFormat="1" applyFont="1" applyBorder="1" applyAlignment="1" applyProtection="1">
      <alignment horizontal="justify" vertical="center" wrapText="1"/>
      <protection hidden="1"/>
    </xf>
    <xf numFmtId="165" fontId="6" fillId="0" borderId="2" xfId="0" applyNumberFormat="1" applyFont="1" applyBorder="1" applyAlignment="1" applyProtection="1">
      <alignment horizontal="justify" vertical="center" wrapText="1"/>
      <protection hidden="1"/>
    </xf>
    <xf numFmtId="10" fontId="6" fillId="0" borderId="3" xfId="1" applyNumberFormat="1" applyFont="1" applyBorder="1" applyAlignment="1" applyProtection="1">
      <alignment horizontal="center" vertical="center"/>
      <protection hidden="1"/>
    </xf>
    <xf numFmtId="10" fontId="6" fillId="0" borderId="2" xfId="1" applyNumberFormat="1" applyFont="1" applyBorder="1" applyAlignment="1" applyProtection="1">
      <alignment horizontal="center" vertical="center"/>
      <protection hidden="1"/>
    </xf>
    <xf numFmtId="165" fontId="6" fillId="0" borderId="3" xfId="0" applyNumberFormat="1" applyFont="1" applyBorder="1" applyAlignment="1" applyProtection="1">
      <alignment horizontal="center" vertical="center" wrapText="1"/>
      <protection hidden="1"/>
    </xf>
    <xf numFmtId="165" fontId="6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0" xfId="0" applyNumberFormat="1" applyFont="1" applyProtection="1"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3" xfId="0" applyNumberFormat="1" applyFont="1" applyBorder="1" applyAlignment="1" applyProtection="1">
      <alignment vertical="center" wrapText="1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justify" vertical="center" wrapText="1"/>
      <protection hidden="1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65" fontId="3" fillId="6" borderId="0" xfId="0" applyNumberFormat="1" applyFont="1" applyFill="1" applyAlignment="1" applyProtection="1">
      <alignment horizontal="left" vertical="center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5" fontId="7" fillId="2" borderId="0" xfId="0" applyNumberFormat="1" applyFont="1" applyFill="1" applyAlignment="1" applyProtection="1">
      <alignment horizontal="center"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71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left" vertical="center" indent="1"/>
      <protection hidden="1"/>
    </xf>
    <xf numFmtId="165" fontId="2" fillId="5" borderId="3" xfId="0" applyNumberFormat="1" applyFont="1" applyFill="1" applyBorder="1" applyAlignment="1" applyProtection="1">
      <alignment horizontal="center" vertical="center"/>
      <protection hidden="1"/>
    </xf>
    <xf numFmtId="165" fontId="2" fillId="5" borderId="2" xfId="0" applyNumberFormat="1" applyFont="1" applyFill="1" applyBorder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2" fillId="2" borderId="0" xfId="0" applyNumberFormat="1" applyFont="1" applyFill="1" applyAlignment="1" applyProtection="1">
      <alignment horizontal="center" vertical="center"/>
      <protection hidden="1"/>
    </xf>
    <xf numFmtId="165" fontId="3" fillId="0" borderId="6" xfId="0" applyNumberFormat="1" applyFont="1" applyBorder="1" applyAlignment="1" applyProtection="1">
      <alignment horizontal="right" vertical="center" textRotation="90" wrapText="1"/>
      <protection hidden="1"/>
    </xf>
    <xf numFmtId="164" fontId="3" fillId="0" borderId="4" xfId="0" applyFont="1" applyBorder="1" applyAlignment="1">
      <alignment vertical="center" wrapText="1"/>
    </xf>
    <xf numFmtId="165" fontId="3" fillId="3" borderId="9" xfId="0" applyNumberFormat="1" applyFont="1" applyFill="1" applyBorder="1" applyAlignment="1" applyProtection="1">
      <alignment horizontal="left" vertical="center"/>
      <protection hidden="1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4" fontId="3" fillId="0" borderId="27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28" xfId="0" applyFont="1" applyBorder="1" applyAlignment="1">
      <alignment horizontal="center" vertical="center" wrapText="1"/>
    </xf>
    <xf numFmtId="164" fontId="3" fillId="0" borderId="29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  <xf numFmtId="164" fontId="0" fillId="0" borderId="4" xfId="0" applyBorder="1" applyAlignment="1">
      <alignment vertical="center"/>
    </xf>
    <xf numFmtId="164" fontId="0" fillId="0" borderId="4" xfId="0" applyBorder="1"/>
    <xf numFmtId="164" fontId="8" fillId="0" borderId="14" xfId="0" applyFont="1" applyBorder="1"/>
    <xf numFmtId="164" fontId="8" fillId="0" borderId="1" xfId="0" applyFont="1" applyBorder="1"/>
    <xf numFmtId="164" fontId="8" fillId="0" borderId="15" xfId="0" applyFont="1" applyBorder="1"/>
    <xf numFmtId="164" fontId="3" fillId="0" borderId="14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0" fillId="0" borderId="14" xfId="0" applyBorder="1"/>
    <xf numFmtId="164" fontId="0" fillId="0" borderId="1" xfId="0" applyBorder="1"/>
    <xf numFmtId="164" fontId="0" fillId="0" borderId="15" xfId="0" applyBorder="1"/>
    <xf numFmtId="164" fontId="0" fillId="0" borderId="14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4" xfId="0" applyBorder="1" applyAlignment="1">
      <alignment vertical="center" shrinkToFit="1"/>
    </xf>
    <xf numFmtId="3" fontId="0" fillId="0" borderId="4" xfId="0" applyNumberFormat="1" applyBorder="1" applyAlignment="1">
      <alignment vertical="center"/>
    </xf>
    <xf numFmtId="164" fontId="9" fillId="0" borderId="0" xfId="0" applyFont="1" applyAlignment="1">
      <alignment horizontal="center" vertical="center"/>
    </xf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4" fontId="3" fillId="0" borderId="0" xfId="0" applyFont="1" applyAlignment="1">
      <alignment vertical="center"/>
    </xf>
    <xf numFmtId="164" fontId="8" fillId="0" borderId="4" xfId="0" applyFont="1" applyBorder="1"/>
    <xf numFmtId="164" fontId="0" fillId="0" borderId="22" xfId="0" applyBorder="1"/>
    <xf numFmtId="164" fontId="0" fillId="0" borderId="23" xfId="0" applyBorder="1"/>
    <xf numFmtId="164" fontId="0" fillId="0" borderId="24" xfId="0" applyBorder="1"/>
    <xf numFmtId="20" fontId="0" fillId="0" borderId="25" xfId="0" applyNumberFormat="1" applyBorder="1"/>
    <xf numFmtId="20" fontId="0" fillId="0" borderId="19" xfId="0" applyNumberFormat="1" applyBorder="1"/>
    <xf numFmtId="20" fontId="0" fillId="0" borderId="26" xfId="0" applyNumberFormat="1" applyBorder="1"/>
    <xf numFmtId="164" fontId="0" fillId="0" borderId="0" xfId="0" applyAlignment="1" applyProtection="1">
      <alignment vertical="center"/>
      <protection hidden="1"/>
    </xf>
    <xf numFmtId="164" fontId="0" fillId="0" borderId="25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6" xfId="0" applyBorder="1" applyAlignment="1">
      <alignment horizontal="left" vertical="center"/>
    </xf>
    <xf numFmtId="164" fontId="2" fillId="0" borderId="0" xfId="0" applyFont="1" applyAlignment="1">
      <alignment vertical="center" wrapText="1"/>
    </xf>
    <xf numFmtId="164" fontId="0" fillId="0" borderId="0" xfId="0"/>
    <xf numFmtId="164" fontId="0" fillId="0" borderId="2" xfId="0" applyBorder="1"/>
    <xf numFmtId="165" fontId="14" fillId="0" borderId="0" xfId="0" applyNumberFormat="1" applyFont="1" applyProtection="1">
      <protection hidden="1"/>
    </xf>
    <xf numFmtId="165" fontId="14" fillId="0" borderId="0" xfId="0" applyNumberFormat="1" applyFont="1" applyAlignment="1" applyProtection="1">
      <alignment vertical="center"/>
      <protection hidden="1"/>
    </xf>
    <xf numFmtId="165" fontId="14" fillId="0" borderId="0" xfId="0" applyNumberFormat="1" applyFont="1" applyAlignment="1" applyProtection="1">
      <alignment wrapText="1"/>
      <protection hidden="1"/>
    </xf>
    <xf numFmtId="165" fontId="14" fillId="0" borderId="0" xfId="0" applyNumberFormat="1" applyFont="1" applyProtection="1">
      <protection hidden="1"/>
    </xf>
    <xf numFmtId="165" fontId="14" fillId="0" borderId="0" xfId="0" applyNumberFormat="1" applyFont="1" applyAlignment="1" applyProtection="1">
      <alignment horizontal="center" vertical="center" wrapText="1"/>
      <protection hidden="1"/>
    </xf>
    <xf numFmtId="165" fontId="14" fillId="0" borderId="0" xfId="1" applyNumberFormat="1" applyFont="1" applyFill="1" applyBorder="1" applyProtection="1">
      <protection hidden="1"/>
    </xf>
    <xf numFmtId="4" fontId="14" fillId="0" borderId="0" xfId="0" applyNumberFormat="1" applyFont="1" applyProtection="1">
      <protection hidden="1"/>
    </xf>
    <xf numFmtId="4" fontId="14" fillId="0" borderId="0" xfId="0" applyNumberFormat="1" applyFont="1" applyAlignment="1" applyProtection="1">
      <alignment horizontal="justify" vertical="center"/>
      <protection hidden="1"/>
    </xf>
    <xf numFmtId="4" fontId="14" fillId="0" borderId="0" xfId="0" applyNumberFormat="1" applyFont="1" applyAlignment="1" applyProtection="1">
      <alignment horizontal="right" vertical="center"/>
      <protection hidden="1"/>
    </xf>
    <xf numFmtId="4" fontId="16" fillId="0" borderId="0" xfId="0" applyNumberFormat="1" applyFont="1" applyAlignment="1" applyProtection="1">
      <alignment horizontal="justify" vertical="center"/>
      <protection hidden="1"/>
    </xf>
    <xf numFmtId="4" fontId="14" fillId="0" borderId="0" xfId="0" applyNumberFormat="1" applyFont="1"/>
    <xf numFmtId="4" fontId="13" fillId="0" borderId="0" xfId="0" applyNumberFormat="1" applyFont="1"/>
    <xf numFmtId="4" fontId="14" fillId="0" borderId="0" xfId="0" applyNumberFormat="1" applyFont="1" applyAlignment="1" applyProtection="1">
      <alignment vertical="center"/>
      <protection hidden="1"/>
    </xf>
    <xf numFmtId="4" fontId="15" fillId="0" borderId="0" xfId="0" applyNumberFormat="1" applyFont="1" applyProtection="1">
      <protection hidden="1"/>
    </xf>
    <xf numFmtId="4" fontId="14" fillId="0" borderId="0" xfId="0" applyNumberFormat="1" applyFont="1" applyAlignment="1" applyProtection="1">
      <alignment horizontal="center"/>
      <protection hidden="1"/>
    </xf>
    <xf numFmtId="4" fontId="14" fillId="0" borderId="0" xfId="0" applyNumberFormat="1" applyFont="1" applyAlignment="1" applyProtection="1">
      <alignment horizontal="center"/>
      <protection hidden="1"/>
    </xf>
    <xf numFmtId="4" fontId="14" fillId="0" borderId="0" xfId="0" applyNumberFormat="1" applyFont="1" applyAlignment="1" applyProtection="1">
      <alignment wrapText="1"/>
      <protection hidden="1"/>
    </xf>
    <xf numFmtId="4" fontId="14" fillId="0" borderId="0" xfId="0" applyNumberFormat="1" applyFont="1" applyAlignment="1" applyProtection="1">
      <alignment horizontal="center" wrapText="1"/>
      <protection hidden="1"/>
    </xf>
    <xf numFmtId="4" fontId="14" fillId="0" borderId="0" xfId="0" applyNumberFormat="1" applyFont="1" applyAlignment="1" applyProtection="1">
      <alignment horizontal="right"/>
      <protection hidden="1"/>
    </xf>
    <xf numFmtId="4" fontId="14" fillId="0" borderId="0" xfId="0" applyNumberFormat="1" applyFont="1" applyAlignment="1" applyProtection="1">
      <alignment horizontal="center" vertical="center"/>
      <protection hidden="1"/>
    </xf>
    <xf numFmtId="4" fontId="14" fillId="0" borderId="0" xfId="0" applyNumberFormat="1" applyFont="1" applyProtection="1">
      <protection hidden="1"/>
    </xf>
    <xf numFmtId="4" fontId="14" fillId="0" borderId="0" xfId="0" applyNumberFormat="1" applyFont="1" applyAlignment="1" applyProtection="1">
      <alignment horizontal="center" vertical="center" wrapText="1"/>
      <protection hidden="1"/>
    </xf>
    <xf numFmtId="4" fontId="14" fillId="0" borderId="0" xfId="0" applyNumberFormat="1" applyFont="1" applyAlignment="1" applyProtection="1">
      <alignment horizontal="right" vertical="center" wrapText="1"/>
      <protection hidden="1"/>
    </xf>
    <xf numFmtId="4" fontId="14" fillId="0" borderId="0" xfId="0" applyNumberFormat="1" applyFont="1" applyAlignment="1" applyProtection="1">
      <alignment horizontal="left" vertical="center" wrapText="1"/>
      <protection hidden="1"/>
    </xf>
    <xf numFmtId="4" fontId="14" fillId="0" borderId="0" xfId="1" applyNumberFormat="1" applyFont="1" applyFill="1" applyBorder="1" applyProtection="1">
      <protection hidden="1"/>
    </xf>
    <xf numFmtId="4" fontId="13" fillId="0" borderId="0" xfId="0" applyNumberFormat="1" applyFont="1" applyAlignment="1" applyProtection="1">
      <alignment vertical="center"/>
      <protection hidden="1"/>
    </xf>
    <xf numFmtId="4" fontId="14" fillId="0" borderId="0" xfId="1" applyNumberFormat="1" applyFont="1" applyFill="1" applyAlignment="1" applyProtection="1">
      <alignment vertical="center"/>
      <protection hidden="1"/>
    </xf>
    <xf numFmtId="4" fontId="14" fillId="0" borderId="0" xfId="1" applyNumberFormat="1" applyFont="1" applyAlignment="1" applyProtection="1">
      <alignment vertical="center"/>
      <protection hidden="1"/>
    </xf>
    <xf numFmtId="4" fontId="14" fillId="0" borderId="0" xfId="0" applyNumberFormat="1" applyFont="1" applyAlignment="1" applyProtection="1">
      <alignment vertical="center" wrapText="1"/>
      <protection hidden="1"/>
    </xf>
  </cellXfs>
  <cellStyles count="2">
    <cellStyle name="Normal" xfId="0" builtinId="0" customBuiltin="1"/>
    <cellStyle name="Porcentagem" xfId="1" builtinId="5"/>
  </cellStyles>
  <dxfs count="1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4996185186315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layout>
        <c:manualLayout>
          <c:xMode val="edge"/>
          <c:yMode val="edge"/>
          <c:x val="0.34264069810914483"/>
          <c:y val="2.06617764804836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30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</c:v>
              </c:pt>
              <c:pt idx="16">
                <c:v>2</c:v>
              </c:pt>
              <c:pt idx="17">
                <c:v>2</c:v>
              </c:pt>
              <c:pt idx="18">
                <c:v>2</c:v>
              </c:pt>
              <c:pt idx="19">
                <c:v>2</c:v>
              </c:pt>
              <c:pt idx="20">
                <c:v>2</c:v>
              </c:pt>
              <c:pt idx="21">
                <c:v>2</c:v>
              </c:pt>
              <c:pt idx="22">
                <c:v>2</c:v>
              </c:pt>
              <c:pt idx="23">
                <c:v>2</c:v>
              </c:pt>
              <c:pt idx="24">
                <c:v>2</c:v>
              </c:pt>
              <c:pt idx="25">
                <c:v>2</c:v>
              </c:pt>
              <c:pt idx="26">
                <c:v>2</c:v>
              </c:pt>
              <c:pt idx="27">
                <c:v>2</c:v>
              </c:pt>
              <c:pt idx="28">
                <c:v>2</c:v>
              </c:pt>
              <c:pt idx="29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CA-4389-9AEE-7C07545D6E1B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30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  <c:pt idx="24">
                <c:v>-2</c:v>
              </c:pt>
              <c:pt idx="25">
                <c:v>-2</c:v>
              </c:pt>
              <c:pt idx="26">
                <c:v>-2</c:v>
              </c:pt>
              <c:pt idx="27">
                <c:v>-2</c:v>
              </c:pt>
              <c:pt idx="28">
                <c:v>-2</c:v>
              </c:pt>
              <c:pt idx="29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'RESULTADOS DA REGRESSÃO'!$F$317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yVal>
            <c:numRef>
              <c:f>'RESULTADOS DA REGRESSÃO'!$F$318:$F$347</c:f>
              <c:numCache>
                <c:formatCode>#,##0.000000000_ ;\-#,##0.000000000\ </c:formatCode>
                <c:ptCount val="30"/>
                <c:pt idx="0">
                  <c:v>-0.59449592551272445</c:v>
                </c:pt>
                <c:pt idx="1">
                  <c:v>1.6976157353883081E-2</c:v>
                </c:pt>
                <c:pt idx="2">
                  <c:v>-0.46028088336695888</c:v>
                </c:pt>
                <c:pt idx="3">
                  <c:v>0.58099692415895121</c:v>
                </c:pt>
                <c:pt idx="4">
                  <c:v>-0.18127115394178467</c:v>
                </c:pt>
                <c:pt idx="5">
                  <c:v>1.2531590794564424</c:v>
                </c:pt>
                <c:pt idx="6">
                  <c:v>-0.33392552086206989</c:v>
                </c:pt>
                <c:pt idx="7">
                  <c:v>0.78196126886551565</c:v>
                </c:pt>
                <c:pt idx="8">
                  <c:v>-0.15185530356941904</c:v>
                </c:pt>
                <c:pt idx="9">
                  <c:v>-1.2631252994189663</c:v>
                </c:pt>
                <c:pt idx="10">
                  <c:v>-1.0703105299816804</c:v>
                </c:pt>
                <c:pt idx="11">
                  <c:v>0.85456455695271649</c:v>
                </c:pt>
                <c:pt idx="12">
                  <c:v>0.90318201495005845</c:v>
                </c:pt>
                <c:pt idx="13">
                  <c:v>-0.89794628766712892</c:v>
                </c:pt>
                <c:pt idx="14">
                  <c:v>-0.99236549095179072</c:v>
                </c:pt>
                <c:pt idx="15">
                  <c:v>1.1216662757012339</c:v>
                </c:pt>
                <c:pt idx="16">
                  <c:v>0.86266869690171455</c:v>
                </c:pt>
                <c:pt idx="17">
                  <c:v>-0.31190247114228009</c:v>
                </c:pt>
                <c:pt idx="18">
                  <c:v>0.83566760470884793</c:v>
                </c:pt>
                <c:pt idx="19">
                  <c:v>4.9035429203368296E-3</c:v>
                </c:pt>
                <c:pt idx="20">
                  <c:v>0.8406456471819338</c:v>
                </c:pt>
                <c:pt idx="21">
                  <c:v>-1.8093359512969234</c:v>
                </c:pt>
                <c:pt idx="22">
                  <c:v>-0.40328299110453536</c:v>
                </c:pt>
                <c:pt idx="23">
                  <c:v>0.35199614542898411</c:v>
                </c:pt>
                <c:pt idx="24">
                  <c:v>-0.91251634166137929</c:v>
                </c:pt>
                <c:pt idx="25">
                  <c:v>1.8600598037652785</c:v>
                </c:pt>
                <c:pt idx="26">
                  <c:v>-1.7486458788660353</c:v>
                </c:pt>
                <c:pt idx="27">
                  <c:v>-9.1165231138535419E-2</c:v>
                </c:pt>
                <c:pt idx="28">
                  <c:v>-0.15185530356941904</c:v>
                </c:pt>
                <c:pt idx="29">
                  <c:v>1.1058328457106039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  <c:min val="-3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'RESULTADOS DA REGRESSÃO'!$O$747:$T$747</c:f>
          <c:strCache>
            <c:ptCount val="6"/>
            <c:pt idx="0">
              <c:v>Nível máximo de significância para a rejeição da hipótese nula do coeficiente regressor: distrodovia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REGRESSÃO'!$T$760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REGRESSÃO'!$T$761:$T$2761</c:f>
              <c:numCache>
                <c:formatCode>#,##0.00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1.6652072493280998E-3</c:v>
                </c:pt>
                <c:pt idx="742">
                  <c:v>1.6721088090984695E-3</c:v>
                </c:pt>
                <c:pt idx="743">
                  <c:v>1.6790121084236205E-3</c:v>
                </c:pt>
                <c:pt idx="744">
                  <c:v>1.6859169331254916E-3</c:v>
                </c:pt>
                <c:pt idx="745">
                  <c:v>1.6928230680701411E-3</c:v>
                </c:pt>
                <c:pt idx="746">
                  <c:v>1.6997302971776187E-3</c:v>
                </c:pt>
                <c:pt idx="747">
                  <c:v>1.7066384034319412E-3</c:v>
                </c:pt>
                <c:pt idx="748">
                  <c:v>1.7135471688911946E-3</c:v>
                </c:pt>
                <c:pt idx="749">
                  <c:v>1.7204563746977442E-3</c:v>
                </c:pt>
                <c:pt idx="750">
                  <c:v>1.7273658010885668E-3</c:v>
                </c:pt>
                <c:pt idx="751">
                  <c:v>1.7342752274056891E-3</c:v>
                </c:pt>
                <c:pt idx="752">
                  <c:v>1.7411844321067445E-3</c:v>
                </c:pt>
                <c:pt idx="753">
                  <c:v>1.7480931927756457E-3</c:v>
                </c:pt>
                <c:pt idx="754">
                  <c:v>1.7550012861333622E-3</c:v>
                </c:pt>
                <c:pt idx="755">
                  <c:v>1.7619084880488181E-3</c:v>
                </c:pt>
                <c:pt idx="756">
                  <c:v>1.7688145735498934E-3</c:v>
                </c:pt>
                <c:pt idx="757">
                  <c:v>1.7757193168345448E-3</c:v>
                </c:pt>
                <c:pt idx="758">
                  <c:v>1.7826224912820313E-3</c:v>
                </c:pt>
                <c:pt idx="759">
                  <c:v>1.7895238694642451E-3</c:v>
                </c:pt>
                <c:pt idx="760">
                  <c:v>1.7964232231571639E-3</c:v>
                </c:pt>
                <c:pt idx="761">
                  <c:v>1.8033203233523976E-3</c:v>
                </c:pt>
                <c:pt idx="762">
                  <c:v>1.810214940268854E-3</c:v>
                </c:pt>
                <c:pt idx="763">
                  <c:v>1.817106843364503E-3</c:v>
                </c:pt>
                <c:pt idx="764">
                  <c:v>1.8239958013482494E-3</c:v>
                </c:pt>
                <c:pt idx="765">
                  <c:v>1.8308815821919157E-3</c:v>
                </c:pt>
                <c:pt idx="766">
                  <c:v>1.837763953142321E-3</c:v>
                </c:pt>
                <c:pt idx="767">
                  <c:v>1.844642680733471E-3</c:v>
                </c:pt>
                <c:pt idx="768">
                  <c:v>1.8515175307988454E-3</c:v>
                </c:pt>
                <c:pt idx="769">
                  <c:v>1.8583882684837943E-3</c:v>
                </c:pt>
                <c:pt idx="770">
                  <c:v>1.8652546582580316E-3</c:v>
                </c:pt>
                <c:pt idx="771">
                  <c:v>1.8721164639282223E-3</c:v>
                </c:pt>
                <c:pt idx="772">
                  <c:v>1.8789734486506886E-3</c:v>
                </c:pt>
                <c:pt idx="773">
                  <c:v>1.8858253749441925E-3</c:v>
                </c:pt>
                <c:pt idx="774">
                  <c:v>1.8926720047028347E-3</c:v>
                </c:pt>
                <c:pt idx="775">
                  <c:v>1.8995130992090373E-3</c:v>
                </c:pt>
                <c:pt idx="776">
                  <c:v>1.906348419146633E-3</c:v>
                </c:pt>
                <c:pt idx="777">
                  <c:v>1.9131777246140433E-3</c:v>
                </c:pt>
                <c:pt idx="778">
                  <c:v>1.920000775137551E-3</c:v>
                </c:pt>
                <c:pt idx="779">
                  <c:v>1.926817329684674E-3</c:v>
                </c:pt>
                <c:pt idx="780">
                  <c:v>1.933627146677618E-3</c:v>
                </c:pt>
                <c:pt idx="781">
                  <c:v>1.9404299840068368E-3</c:v>
                </c:pt>
                <c:pt idx="782">
                  <c:v>1.9472255990446695E-3</c:v>
                </c:pt>
                <c:pt idx="783">
                  <c:v>1.9540137486590745E-3</c:v>
                </c:pt>
                <c:pt idx="784">
                  <c:v>1.9607941892274528E-3</c:v>
                </c:pt>
                <c:pt idx="785">
                  <c:v>1.9675666766505529E-3</c:v>
                </c:pt>
                <c:pt idx="786">
                  <c:v>1.9743309663664693E-3</c:v>
                </c:pt>
                <c:pt idx="787">
                  <c:v>1.9810868133647215E-3</c:v>
                </c:pt>
                <c:pt idx="788">
                  <c:v>1.9878339722004205E-3</c:v>
                </c:pt>
                <c:pt idx="789">
                  <c:v>1.9945721970085163E-3</c:v>
                </c:pt>
                <c:pt idx="790">
                  <c:v>2.0013012415181293E-3</c:v>
                </c:pt>
                <c:pt idx="791">
                  <c:v>2.0080208590669631E-3</c:v>
                </c:pt>
                <c:pt idx="792">
                  <c:v>2.0147308026157952E-3</c:v>
                </c:pt>
                <c:pt idx="793">
                  <c:v>2.021430824763052E-3</c:v>
                </c:pt>
                <c:pt idx="794">
                  <c:v>2.0281206777594519E-3</c:v>
                </c:pt>
                <c:pt idx="795">
                  <c:v>2.034800113522737E-3</c:v>
                </c:pt>
                <c:pt idx="796">
                  <c:v>2.0414688836524718E-3</c:v>
                </c:pt>
                <c:pt idx="797">
                  <c:v>2.0481267394449167E-3</c:v>
                </c:pt>
                <c:pt idx="798">
                  <c:v>2.0547734319079831E-3</c:v>
                </c:pt>
                <c:pt idx="799">
                  <c:v>2.0614087117762471E-3</c:v>
                </c:pt>
                <c:pt idx="800">
                  <c:v>2.068032329526048E-3</c:v>
                </c:pt>
                <c:pt idx="801">
                  <c:v>2.074644035390641E-3</c:v>
                </c:pt>
                <c:pt idx="802">
                  <c:v>2.0812435793754369E-3</c:v>
                </c:pt>
                <c:pt idx="803">
                  <c:v>2.0878307112732909E-3</c:v>
                </c:pt>
                <c:pt idx="804">
                  <c:v>2.0944051806798675E-3</c:v>
                </c:pt>
                <c:pt idx="805">
                  <c:v>2.1009667370090685E-3</c:v>
                </c:pt>
                <c:pt idx="806">
                  <c:v>2.107515129508521E-3</c:v>
                </c:pt>
                <c:pt idx="807">
                  <c:v>2.1140501072751316E-3</c:v>
                </c:pt>
                <c:pt idx="808">
                  <c:v>2.1205714192706984E-3</c:v>
                </c:pt>
                <c:pt idx="809">
                  <c:v>2.1270788143375832E-3</c:v>
                </c:pt>
                <c:pt idx="810">
                  <c:v>2.1335720412144414E-3</c:v>
                </c:pt>
                <c:pt idx="811">
                  <c:v>2.1400508485520083E-3</c:v>
                </c:pt>
                <c:pt idx="812">
                  <c:v>2.1465149849289452E-3</c:v>
                </c:pt>
                <c:pt idx="813">
                  <c:v>2.1529641988677303E-3</c:v>
                </c:pt>
                <c:pt idx="814">
                  <c:v>2.1593982388506119E-3</c:v>
                </c:pt>
                <c:pt idx="815">
                  <c:v>2.1658168533356067E-3</c:v>
                </c:pt>
                <c:pt idx="816">
                  <c:v>2.1722197907725485E-3</c:v>
                </c:pt>
                <c:pt idx="817">
                  <c:v>2.1786067996191925E-3</c:v>
                </c:pt>
                <c:pt idx="818">
                  <c:v>2.1849776283573521E-3</c:v>
                </c:pt>
                <c:pt idx="819">
                  <c:v>2.1913320255091003E-3</c:v>
                </c:pt>
                <c:pt idx="820">
                  <c:v>2.1976697396529962E-3</c:v>
                </c:pt>
                <c:pt idx="821">
                  <c:v>2.2039905194403695E-3</c:v>
                </c:pt>
                <c:pt idx="822">
                  <c:v>2.210294113611639E-3</c:v>
                </c:pt>
                <c:pt idx="823">
                  <c:v>2.2165802710126699E-3</c:v>
                </c:pt>
                <c:pt idx="824">
                  <c:v>2.222848740611176E-3</c:v>
                </c:pt>
                <c:pt idx="825">
                  <c:v>2.2290992715131501E-3</c:v>
                </c:pt>
                <c:pt idx="826">
                  <c:v>2.2353316129793397E-3</c:v>
                </c:pt>
                <c:pt idx="827">
                  <c:v>2.2415455144417494E-3</c:v>
                </c:pt>
                <c:pt idx="828">
                  <c:v>2.2477407255201772E-3</c:v>
                </c:pt>
                <c:pt idx="829">
                  <c:v>2.2539169960387856E-3</c:v>
                </c:pt>
                <c:pt idx="830">
                  <c:v>2.2600740760426977E-3</c:v>
                </c:pt>
                <c:pt idx="831">
                  <c:v>2.2662117158146239E-3</c:v>
                </c:pt>
                <c:pt idx="832">
                  <c:v>2.2723296658915134E-3</c:v>
                </c:pt>
                <c:pt idx="833">
                  <c:v>2.2784276770812339E-3</c:v>
                </c:pt>
                <c:pt idx="834">
                  <c:v>2.2845055004792722E-3</c:v>
                </c:pt>
                <c:pt idx="835">
                  <c:v>2.2905628874854531E-3</c:v>
                </c:pt>
                <c:pt idx="836">
                  <c:v>2.2965995898206891E-3</c:v>
                </c:pt>
                <c:pt idx="837">
                  <c:v>2.3026153595437364E-3</c:v>
                </c:pt>
                <c:pt idx="838">
                  <c:v>2.3086099490679801E-3</c:v>
                </c:pt>
                <c:pt idx="839">
                  <c:v>2.3145831111782236E-3</c:v>
                </c:pt>
                <c:pt idx="840">
                  <c:v>2.3205345990475017E-3</c:v>
                </c:pt>
                <c:pt idx="841">
                  <c:v>2.3264641662539003E-3</c:v>
                </c:pt>
                <c:pt idx="842">
                  <c:v>2.3323715667973892E-3</c:v>
                </c:pt>
                <c:pt idx="843">
                  <c:v>2.3382565551166657E-3</c:v>
                </c:pt>
                <c:pt idx="844">
                  <c:v>2.3441188861060007E-3</c:v>
                </c:pt>
                <c:pt idx="845">
                  <c:v>2.3499583151320989E-3</c:v>
                </c:pt>
                <c:pt idx="846">
                  <c:v>2.3557745980509566E-3</c:v>
                </c:pt>
                <c:pt idx="847">
                  <c:v>2.3615674912247238E-3</c:v>
                </c:pt>
                <c:pt idx="848">
                  <c:v>2.3673367515385734E-3</c:v>
                </c:pt>
                <c:pt idx="849">
                  <c:v>2.3730821364175603E-3</c:v>
                </c:pt>
                <c:pt idx="850">
                  <c:v>2.3788034038434882E-3</c:v>
                </c:pt>
                <c:pt idx="851">
                  <c:v>2.3845003123717651E-3</c:v>
                </c:pt>
                <c:pt idx="852">
                  <c:v>2.3901726211482607E-3</c:v>
                </c:pt>
                <c:pt idx="853">
                  <c:v>2.3958200899261502E-3</c:v>
                </c:pt>
                <c:pt idx="854">
                  <c:v>2.4014424790827541E-3</c:v>
                </c:pt>
                <c:pt idx="855">
                  <c:v>2.4070395496363678E-3</c:v>
                </c:pt>
                <c:pt idx="856">
                  <c:v>2.4126110632630747E-3</c:v>
                </c:pt>
                <c:pt idx="857">
                  <c:v>2.4181567823135554E-3</c:v>
                </c:pt>
                <c:pt idx="858">
                  <c:v>2.4236764698298699E-3</c:v>
                </c:pt>
                <c:pt idx="859">
                  <c:v>2.4291698895622356E-3</c:v>
                </c:pt>
                <c:pt idx="860">
                  <c:v>2.4346368059857751E-3</c:v>
                </c:pt>
                <c:pt idx="861">
                  <c:v>2.4400769843172521E-3</c:v>
                </c:pt>
                <c:pt idx="862">
                  <c:v>2.4454901905317859E-3</c:v>
                </c:pt>
                <c:pt idx="863">
                  <c:v>2.4508761913795345E-3</c:v>
                </c:pt>
                <c:pt idx="864">
                  <c:v>2.4562347544023638E-3</c:v>
                </c:pt>
                <c:pt idx="865">
                  <c:v>2.4615656479504821E-3</c:v>
                </c:pt>
                <c:pt idx="866">
                  <c:v>2.4668686411990475E-3</c:v>
                </c:pt>
                <c:pt idx="867">
                  <c:v>2.4721435041647516E-3</c:v>
                </c:pt>
                <c:pt idx="868">
                  <c:v>2.4773900077223613E-3</c:v>
                </c:pt>
                <c:pt idx="869">
                  <c:v>2.4826079236212385E-3</c:v>
                </c:pt>
                <c:pt idx="870">
                  <c:v>2.4877970245018167E-3</c:v>
                </c:pt>
                <c:pt idx="871">
                  <c:v>2.4929570839120428E-3</c:v>
                </c:pt>
                <c:pt idx="872">
                  <c:v>2.4980878763237861E-3</c:v>
                </c:pt>
                <c:pt idx="873">
                  <c:v>2.5031891771491975E-3</c:v>
                </c:pt>
                <c:pt idx="874">
                  <c:v>2.5082607627570381E-3</c:v>
                </c:pt>
                <c:pt idx="875">
                  <c:v>2.5133024104889564E-3</c:v>
                </c:pt>
                <c:pt idx="876">
                  <c:v>2.5183138986757262E-3</c:v>
                </c:pt>
                <c:pt idx="877">
                  <c:v>2.5232950066534318E-3</c:v>
                </c:pt>
                <c:pt idx="878">
                  <c:v>2.5282455147796136E-3</c:v>
                </c:pt>
                <c:pt idx="879">
                  <c:v>2.5331652044493563E-3</c:v>
                </c:pt>
                <c:pt idx="880">
                  <c:v>2.5380538581113291E-3</c:v>
                </c:pt>
                <c:pt idx="881">
                  <c:v>2.5429112592837747E-3</c:v>
                </c:pt>
                <c:pt idx="882">
                  <c:v>2.547737192570437E-3</c:v>
                </c:pt>
                <c:pt idx="883">
                  <c:v>2.5525314436764431E-3</c:v>
                </c:pt>
                <c:pt idx="884">
                  <c:v>2.5572937994241137E-3</c:v>
                </c:pt>
                <c:pt idx="885">
                  <c:v>2.5620240477687286E-3</c:v>
                </c:pt>
                <c:pt idx="886">
                  <c:v>2.5667219778142212E-3</c:v>
                </c:pt>
                <c:pt idx="887">
                  <c:v>2.5713873798288087E-3</c:v>
                </c:pt>
                <c:pt idx="888">
                  <c:v>2.5760200452605696E-3</c:v>
                </c:pt>
                <c:pt idx="889">
                  <c:v>2.5806197667529412E-3</c:v>
                </c:pt>
                <c:pt idx="890">
                  <c:v>2.5851863381601593E-3</c:v>
                </c:pt>
                <c:pt idx="891">
                  <c:v>2.5897195545626249E-3</c:v>
                </c:pt>
                <c:pt idx="892">
                  <c:v>2.5942192122821958E-3</c:v>
                </c:pt>
                <c:pt idx="893">
                  <c:v>2.5986851088974183E-3</c:v>
                </c:pt>
                <c:pt idx="894">
                  <c:v>2.6031170432586691E-3</c:v>
                </c:pt>
                <c:pt idx="895">
                  <c:v>2.6075148155032335E-3</c:v>
                </c:pt>
                <c:pt idx="896">
                  <c:v>2.6118782270703011E-3</c:v>
                </c:pt>
                <c:pt idx="897">
                  <c:v>2.6162070807158838E-3</c:v>
                </c:pt>
                <c:pt idx="898">
                  <c:v>2.6205011805276531E-3</c:v>
                </c:pt>
                <c:pt idx="899">
                  <c:v>2.6247603319396943E-3</c:v>
                </c:pt>
                <c:pt idx="900">
                  <c:v>2.6289843417471831E-3</c:v>
                </c:pt>
                <c:pt idx="901">
                  <c:v>2.6331730181209673E-3</c:v>
                </c:pt>
                <c:pt idx="902">
                  <c:v>2.6373261706220718E-3</c:v>
                </c:pt>
                <c:pt idx="903">
                  <c:v>2.6414436102161088E-3</c:v>
                </c:pt>
                <c:pt idx="904">
                  <c:v>2.6455251492876015E-3</c:v>
                </c:pt>
                <c:pt idx="905">
                  <c:v>2.6495706016542164E-3</c:v>
                </c:pt>
                <c:pt idx="906">
                  <c:v>2.6535797825809012E-3</c:v>
                </c:pt>
                <c:pt idx="907">
                  <c:v>2.6575525087939307E-3</c:v>
                </c:pt>
                <c:pt idx="908">
                  <c:v>2.661488598494857E-3</c:v>
                </c:pt>
                <c:pt idx="909">
                  <c:v>2.6653878713743598E-3</c:v>
                </c:pt>
                <c:pt idx="910">
                  <c:v>2.6692501486260027E-3</c:v>
                </c:pt>
                <c:pt idx="911">
                  <c:v>2.6730752529598835E-3</c:v>
                </c:pt>
                <c:pt idx="912">
                  <c:v>2.6768630086161913E-3</c:v>
                </c:pt>
                <c:pt idx="913">
                  <c:v>2.6806132413786498E-3</c:v>
                </c:pt>
                <c:pt idx="914">
                  <c:v>2.6843257785878665E-3</c:v>
                </c:pt>
                <c:pt idx="915">
                  <c:v>2.6880004491545702E-3</c:v>
                </c:pt>
                <c:pt idx="916">
                  <c:v>2.6916370835727422E-3</c:v>
                </c:pt>
                <c:pt idx="917">
                  <c:v>2.6952355139326402E-3</c:v>
                </c:pt>
                <c:pt idx="918">
                  <c:v>2.6987955739337121E-3</c:v>
                </c:pt>
                <c:pt idx="919">
                  <c:v>2.7023170988973921E-3</c:v>
                </c:pt>
                <c:pt idx="920">
                  <c:v>2.7057999257798001E-3</c:v>
                </c:pt>
                <c:pt idx="921">
                  <c:v>2.7092438931843044E-3</c:v>
                </c:pt>
                <c:pt idx="922">
                  <c:v>2.7126488413739876E-3</c:v>
                </c:pt>
                <c:pt idx="923">
                  <c:v>2.7160146122839884E-3</c:v>
                </c:pt>
                <c:pt idx="924">
                  <c:v>2.7193410495337219E-3</c:v>
                </c:pt>
                <c:pt idx="925">
                  <c:v>2.7226279984389869E-3</c:v>
                </c:pt>
                <c:pt idx="926">
                  <c:v>2.7258753060239479E-3</c:v>
                </c:pt>
                <c:pt idx="927">
                  <c:v>2.729082821032998E-3</c:v>
                </c:pt>
                <c:pt idx="928">
                  <c:v>2.7322503939424935E-3</c:v>
                </c:pt>
                <c:pt idx="929">
                  <c:v>2.7353778769723691E-3</c:v>
                </c:pt>
                <c:pt idx="930">
                  <c:v>2.7384651240976252E-3</c:v>
                </c:pt>
                <c:pt idx="931">
                  <c:v>2.7415119910596877E-3</c:v>
                </c:pt>
                <c:pt idx="932">
                  <c:v>2.7445183353776367E-3</c:v>
                </c:pt>
                <c:pt idx="933">
                  <c:v>2.7474840163593099E-3</c:v>
                </c:pt>
                <c:pt idx="934">
                  <c:v>2.7504088951122762E-3</c:v>
                </c:pt>
                <c:pt idx="935">
                  <c:v>2.7532928345546681E-3</c:v>
                </c:pt>
                <c:pt idx="936">
                  <c:v>2.7561356994258916E-3</c:v>
                </c:pt>
                <c:pt idx="937">
                  <c:v>2.758937356297197E-3</c:v>
                </c:pt>
                <c:pt idx="938">
                  <c:v>2.7616976735821103E-3</c:v>
                </c:pt>
                <c:pt idx="939">
                  <c:v>2.7644165215467355E-3</c:v>
                </c:pt>
                <c:pt idx="940">
                  <c:v>2.7670937723199129E-3</c:v>
                </c:pt>
                <c:pt idx="941">
                  <c:v>2.7697292999032419E-3</c:v>
                </c:pt>
                <c:pt idx="942">
                  <c:v>2.7723229801809622E-3</c:v>
                </c:pt>
                <c:pt idx="943">
                  <c:v>2.774874690929692E-3</c:v>
                </c:pt>
                <c:pt idx="944">
                  <c:v>2.7773843118280299E-3</c:v>
                </c:pt>
                <c:pt idx="945">
                  <c:v>2.7798517244660061E-3</c:v>
                </c:pt>
                <c:pt idx="946">
                  <c:v>2.7822768123543931E-3</c:v>
                </c:pt>
                <c:pt idx="947">
                  <c:v>2.7846594609338728E-3</c:v>
                </c:pt>
                <c:pt idx="948">
                  <c:v>2.7869995575840524E-3</c:v>
                </c:pt>
                <c:pt idx="949">
                  <c:v>2.789296991632338E-3</c:v>
                </c:pt>
                <c:pt idx="950">
                  <c:v>2.7915516543626541E-3</c:v>
                </c:pt>
                <c:pt idx="951">
                  <c:v>2.793763439024021E-3</c:v>
                </c:pt>
                <c:pt idx="952">
                  <c:v>2.7959322408389743E-3</c:v>
                </c:pt>
                <c:pt idx="953">
                  <c:v>2.7980579570118401E-3</c:v>
                </c:pt>
                <c:pt idx="954">
                  <c:v>2.8001404867368514E-3</c:v>
                </c:pt>
                <c:pt idx="955">
                  <c:v>2.8021797312061188E-3</c:v>
                </c:pt>
                <c:pt idx="956">
                  <c:v>2.8041755936174403E-3</c:v>
                </c:pt>
                <c:pt idx="957">
                  <c:v>2.8061279791819602E-3</c:v>
                </c:pt>
                <c:pt idx="958">
                  <c:v>2.8080367951316739E-3</c:v>
                </c:pt>
                <c:pt idx="959">
                  <c:v>2.8099019507267708E-3</c:v>
                </c:pt>
                <c:pt idx="960">
                  <c:v>2.8117233572628247E-3</c:v>
                </c:pt>
                <c:pt idx="961">
                  <c:v>2.8135009280778251E-3</c:v>
                </c:pt>
                <c:pt idx="962">
                  <c:v>2.8152345785590494E-3</c:v>
                </c:pt>
                <c:pt idx="963">
                  <c:v>2.8169242261497723E-3</c:v>
                </c:pt>
                <c:pt idx="964">
                  <c:v>2.8185697903558228E-3</c:v>
                </c:pt>
                <c:pt idx="965">
                  <c:v>2.8201711927519713E-3</c:v>
                </c:pt>
                <c:pt idx="966">
                  <c:v>2.8217283569881599E-3</c:v>
                </c:pt>
                <c:pt idx="967">
                  <c:v>2.82324120879557E-3</c:v>
                </c:pt>
                <c:pt idx="968">
                  <c:v>2.8247096759925257E-3</c:v>
                </c:pt>
                <c:pt idx="969">
                  <c:v>2.826133688490232E-3</c:v>
                </c:pt>
                <c:pt idx="970">
                  <c:v>2.827513178298352E-3</c:v>
                </c:pt>
                <c:pt idx="971">
                  <c:v>2.8288480795304167E-3</c:v>
                </c:pt>
                <c:pt idx="972">
                  <c:v>2.8301383284090693E-3</c:v>
                </c:pt>
                <c:pt idx="973">
                  <c:v>2.8313838632711445E-3</c:v>
                </c:pt>
                <c:pt idx="974">
                  <c:v>2.8325846245725785E-3</c:v>
                </c:pt>
                <c:pt idx="975">
                  <c:v>2.8337405548931544E-3</c:v>
                </c:pt>
                <c:pt idx="976">
                  <c:v>2.8348515989410784E-3</c:v>
                </c:pt>
                <c:pt idx="977">
                  <c:v>2.8359177035573884E-3</c:v>
                </c:pt>
                <c:pt idx="978">
                  <c:v>2.83693881772019E-3</c:v>
                </c:pt>
                <c:pt idx="979">
                  <c:v>2.8379148925487306E-3</c:v>
                </c:pt>
                <c:pt idx="980">
                  <c:v>2.8388458813072967E-3</c:v>
                </c:pt>
                <c:pt idx="981">
                  <c:v>2.8397317394089419E-3</c:v>
                </c:pt>
                <c:pt idx="982">
                  <c:v>2.8405724244190507E-3</c:v>
                </c:pt>
                <c:pt idx="983">
                  <c:v>2.8413678960587203E-3</c:v>
                </c:pt>
                <c:pt idx="984">
                  <c:v>2.8421181162079827E-3</c:v>
                </c:pt>
                <c:pt idx="985">
                  <c:v>2.842823048908844E-3</c:v>
                </c:pt>
                <c:pt idx="986">
                  <c:v>2.8434826603681612E-3</c:v>
                </c:pt>
                <c:pt idx="987">
                  <c:v>2.8440969189603409E-3</c:v>
                </c:pt>
                <c:pt idx="988">
                  <c:v>2.8446657952298634E-3</c:v>
                </c:pt>
                <c:pt idx="989">
                  <c:v>2.8451892618936419E-3</c:v>
                </c:pt>
                <c:pt idx="990">
                  <c:v>2.8456672938431998E-3</c:v>
                </c:pt>
                <c:pt idx="991">
                  <c:v>2.8460998681466777E-3</c:v>
                </c:pt>
                <c:pt idx="992">
                  <c:v>2.8464869640506705E-3</c:v>
                </c:pt>
                <c:pt idx="993">
                  <c:v>2.8468285629818825E-3</c:v>
                </c:pt>
                <c:pt idx="994">
                  <c:v>2.8471246485486153E-3</c:v>
                </c:pt>
                <c:pt idx="995">
                  <c:v>2.8473752065420778E-3</c:v>
                </c:pt>
                <c:pt idx="996">
                  <c:v>2.8475802249375223E-3</c:v>
                </c:pt>
                <c:pt idx="997">
                  <c:v>2.847739693895208E-3</c:v>
                </c:pt>
                <c:pt idx="998">
                  <c:v>2.847853605761186E-3</c:v>
                </c:pt>
                <c:pt idx="999">
                  <c:v>2.8479219550679126E-3</c:v>
                </c:pt>
                <c:pt idx="1000">
                  <c:v>2.8479447385346868E-3</c:v>
                </c:pt>
                <c:pt idx="1001">
                  <c:v>2.8479219550679126E-3</c:v>
                </c:pt>
                <c:pt idx="1002">
                  <c:v>2.847853605761186E-3</c:v>
                </c:pt>
                <c:pt idx="1003">
                  <c:v>2.847739693895208E-3</c:v>
                </c:pt>
                <c:pt idx="1004">
                  <c:v>2.8475802249375223E-3</c:v>
                </c:pt>
                <c:pt idx="1005">
                  <c:v>2.8473752065420778E-3</c:v>
                </c:pt>
                <c:pt idx="1006">
                  <c:v>2.8471246485486153E-3</c:v>
                </c:pt>
                <c:pt idx="1007">
                  <c:v>2.8468285629818825E-3</c:v>
                </c:pt>
                <c:pt idx="1008">
                  <c:v>2.8464869640506705E-3</c:v>
                </c:pt>
                <c:pt idx="1009">
                  <c:v>2.8460998681466777E-3</c:v>
                </c:pt>
                <c:pt idx="1010">
                  <c:v>2.8456672938431998E-3</c:v>
                </c:pt>
                <c:pt idx="1011">
                  <c:v>2.8451892618936419E-3</c:v>
                </c:pt>
                <c:pt idx="1012">
                  <c:v>2.8446657952298634E-3</c:v>
                </c:pt>
                <c:pt idx="1013">
                  <c:v>2.8440969189603409E-3</c:v>
                </c:pt>
                <c:pt idx="1014">
                  <c:v>2.8434826603681612E-3</c:v>
                </c:pt>
                <c:pt idx="1015">
                  <c:v>2.842823048908844E-3</c:v>
                </c:pt>
                <c:pt idx="1016">
                  <c:v>2.8421181162079827E-3</c:v>
                </c:pt>
                <c:pt idx="1017">
                  <c:v>2.8413678960587203E-3</c:v>
                </c:pt>
                <c:pt idx="1018">
                  <c:v>2.8405724244190507E-3</c:v>
                </c:pt>
                <c:pt idx="1019">
                  <c:v>2.8397317394089423E-3</c:v>
                </c:pt>
                <c:pt idx="1020">
                  <c:v>2.8388458813072967E-3</c:v>
                </c:pt>
                <c:pt idx="1021">
                  <c:v>2.8379148925487306E-3</c:v>
                </c:pt>
                <c:pt idx="1022">
                  <c:v>2.83693881772019E-3</c:v>
                </c:pt>
                <c:pt idx="1023">
                  <c:v>2.8359177035573884E-3</c:v>
                </c:pt>
                <c:pt idx="1024">
                  <c:v>2.8348515989410784E-3</c:v>
                </c:pt>
                <c:pt idx="1025">
                  <c:v>2.8337405548931544E-3</c:v>
                </c:pt>
                <c:pt idx="1026">
                  <c:v>2.8325846245725785E-3</c:v>
                </c:pt>
                <c:pt idx="1027">
                  <c:v>2.8313838632711445E-3</c:v>
                </c:pt>
                <c:pt idx="1028">
                  <c:v>2.8301383284090693E-3</c:v>
                </c:pt>
                <c:pt idx="1029">
                  <c:v>2.8288480795304167E-3</c:v>
                </c:pt>
                <c:pt idx="1030">
                  <c:v>2.827513178298352E-3</c:v>
                </c:pt>
                <c:pt idx="1031">
                  <c:v>2.826133688490232E-3</c:v>
                </c:pt>
                <c:pt idx="1032">
                  <c:v>2.8247096759925257E-3</c:v>
                </c:pt>
                <c:pt idx="1033">
                  <c:v>2.8232412087955704E-3</c:v>
                </c:pt>
                <c:pt idx="1034">
                  <c:v>2.8217283569881599E-3</c:v>
                </c:pt>
                <c:pt idx="1035">
                  <c:v>2.8201711927519713E-3</c:v>
                </c:pt>
                <c:pt idx="1036">
                  <c:v>2.8185697903558228E-3</c:v>
                </c:pt>
                <c:pt idx="1037">
                  <c:v>2.8169242261497723E-3</c:v>
                </c:pt>
                <c:pt idx="1038">
                  <c:v>2.8152345785590494E-3</c:v>
                </c:pt>
                <c:pt idx="1039">
                  <c:v>2.8135009280778251E-3</c:v>
                </c:pt>
                <c:pt idx="1040">
                  <c:v>2.8117233572628247E-3</c:v>
                </c:pt>
                <c:pt idx="1041">
                  <c:v>2.8099019507267708E-3</c:v>
                </c:pt>
                <c:pt idx="1042">
                  <c:v>2.8080367951316739E-3</c:v>
                </c:pt>
                <c:pt idx="1043">
                  <c:v>2.8061279791819602E-3</c:v>
                </c:pt>
                <c:pt idx="1044">
                  <c:v>2.8041755936174403E-3</c:v>
                </c:pt>
                <c:pt idx="1045">
                  <c:v>2.8021797312061188E-3</c:v>
                </c:pt>
                <c:pt idx="1046">
                  <c:v>2.8001404867368514E-3</c:v>
                </c:pt>
                <c:pt idx="1047">
                  <c:v>2.7980579570118401E-3</c:v>
                </c:pt>
                <c:pt idx="1048">
                  <c:v>2.7959322408389743E-3</c:v>
                </c:pt>
                <c:pt idx="1049">
                  <c:v>2.793763439024021E-3</c:v>
                </c:pt>
                <c:pt idx="1050">
                  <c:v>2.7915516543626545E-3</c:v>
                </c:pt>
                <c:pt idx="1051">
                  <c:v>2.789296991632338E-3</c:v>
                </c:pt>
                <c:pt idx="1052">
                  <c:v>2.7869995575840524E-3</c:v>
                </c:pt>
                <c:pt idx="1053">
                  <c:v>2.7846594609338728E-3</c:v>
                </c:pt>
                <c:pt idx="1054">
                  <c:v>2.7822768123543931E-3</c:v>
                </c:pt>
                <c:pt idx="1055">
                  <c:v>2.7798517244660061E-3</c:v>
                </c:pt>
                <c:pt idx="1056">
                  <c:v>2.7773843118280299E-3</c:v>
                </c:pt>
                <c:pt idx="1057">
                  <c:v>2.774874690929692E-3</c:v>
                </c:pt>
                <c:pt idx="1058">
                  <c:v>2.7723229801809622E-3</c:v>
                </c:pt>
                <c:pt idx="1059">
                  <c:v>2.7697292999032419E-3</c:v>
                </c:pt>
                <c:pt idx="1060">
                  <c:v>2.7670937723199129E-3</c:v>
                </c:pt>
                <c:pt idx="1061">
                  <c:v>2.7644165215467355E-3</c:v>
                </c:pt>
                <c:pt idx="1062">
                  <c:v>2.7616976735821103E-3</c:v>
                </c:pt>
                <c:pt idx="1063">
                  <c:v>2.758937356297197E-3</c:v>
                </c:pt>
                <c:pt idx="1064">
                  <c:v>2.756135699425892E-3</c:v>
                </c:pt>
                <c:pt idx="1065">
                  <c:v>2.7532928345546681E-3</c:v>
                </c:pt>
                <c:pt idx="1066">
                  <c:v>2.7504088951122762E-3</c:v>
                </c:pt>
                <c:pt idx="1067">
                  <c:v>2.7474840163593099E-3</c:v>
                </c:pt>
                <c:pt idx="1068">
                  <c:v>2.7445183353776367E-3</c:v>
                </c:pt>
                <c:pt idx="1069">
                  <c:v>2.7415119910596877E-3</c:v>
                </c:pt>
                <c:pt idx="1070">
                  <c:v>2.7384651240976252E-3</c:v>
                </c:pt>
                <c:pt idx="1071">
                  <c:v>2.7353778769723695E-3</c:v>
                </c:pt>
                <c:pt idx="1072">
                  <c:v>2.7322503939424935E-3</c:v>
                </c:pt>
                <c:pt idx="1073">
                  <c:v>2.729082821032998E-3</c:v>
                </c:pt>
                <c:pt idx="1074">
                  <c:v>2.7258753060239479E-3</c:v>
                </c:pt>
                <c:pt idx="1075">
                  <c:v>2.7226279984389869E-3</c:v>
                </c:pt>
                <c:pt idx="1076">
                  <c:v>2.7193410495337219E-3</c:v>
                </c:pt>
                <c:pt idx="1077">
                  <c:v>2.7160146122839884E-3</c:v>
                </c:pt>
                <c:pt idx="1078">
                  <c:v>2.7126488413739885E-3</c:v>
                </c:pt>
                <c:pt idx="1079">
                  <c:v>2.7092438931843044E-3</c:v>
                </c:pt>
                <c:pt idx="1080">
                  <c:v>2.7057999257798001E-3</c:v>
                </c:pt>
                <c:pt idx="1081">
                  <c:v>2.7023170988973921E-3</c:v>
                </c:pt>
                <c:pt idx="1082">
                  <c:v>2.6987955739337121E-3</c:v>
                </c:pt>
                <c:pt idx="1083">
                  <c:v>2.6952355139326402E-3</c:v>
                </c:pt>
                <c:pt idx="1084">
                  <c:v>2.6916370835727422E-3</c:v>
                </c:pt>
                <c:pt idx="1085">
                  <c:v>2.6880004491545702E-3</c:v>
                </c:pt>
                <c:pt idx="1086">
                  <c:v>2.6843257785878665E-3</c:v>
                </c:pt>
                <c:pt idx="1087">
                  <c:v>2.6806132413786498E-3</c:v>
                </c:pt>
                <c:pt idx="1088">
                  <c:v>2.6768630086161909E-3</c:v>
                </c:pt>
                <c:pt idx="1089">
                  <c:v>2.673075252959884E-3</c:v>
                </c:pt>
                <c:pt idx="1090">
                  <c:v>2.6692501486260027E-3</c:v>
                </c:pt>
                <c:pt idx="1091">
                  <c:v>2.6653878713743598E-3</c:v>
                </c:pt>
                <c:pt idx="1092">
                  <c:v>2.6614885984948575E-3</c:v>
                </c:pt>
                <c:pt idx="1093">
                  <c:v>2.6575525087939307E-3</c:v>
                </c:pt>
                <c:pt idx="1094">
                  <c:v>2.6535797825809012E-3</c:v>
                </c:pt>
                <c:pt idx="1095">
                  <c:v>2.6495706016542169E-3</c:v>
                </c:pt>
                <c:pt idx="1096">
                  <c:v>2.6455251492876019E-3</c:v>
                </c:pt>
                <c:pt idx="1097">
                  <c:v>2.6414436102161088E-3</c:v>
                </c:pt>
                <c:pt idx="1098">
                  <c:v>2.6373261706220718E-3</c:v>
                </c:pt>
                <c:pt idx="1099">
                  <c:v>2.6331730181209673E-3</c:v>
                </c:pt>
                <c:pt idx="1100">
                  <c:v>2.6289843417471831E-3</c:v>
                </c:pt>
                <c:pt idx="1101">
                  <c:v>2.6247603319396943E-3</c:v>
                </c:pt>
                <c:pt idx="1102">
                  <c:v>2.6205011805276535E-3</c:v>
                </c:pt>
                <c:pt idx="1103">
                  <c:v>2.6162070807158842E-3</c:v>
                </c:pt>
                <c:pt idx="1104">
                  <c:v>2.6118782270703011E-3</c:v>
                </c:pt>
                <c:pt idx="1105">
                  <c:v>2.6075148155032335E-3</c:v>
                </c:pt>
                <c:pt idx="1106">
                  <c:v>2.6031170432586691E-3</c:v>
                </c:pt>
                <c:pt idx="1107">
                  <c:v>2.5986851088974183E-3</c:v>
                </c:pt>
                <c:pt idx="1108">
                  <c:v>2.5942192122821958E-3</c:v>
                </c:pt>
                <c:pt idx="1109">
                  <c:v>2.5897195545626253E-3</c:v>
                </c:pt>
                <c:pt idx="1110">
                  <c:v>2.5851863381601602E-3</c:v>
                </c:pt>
                <c:pt idx="1111">
                  <c:v>2.5806197667529412E-3</c:v>
                </c:pt>
                <c:pt idx="1112">
                  <c:v>2.5760200452605696E-3</c:v>
                </c:pt>
                <c:pt idx="1113">
                  <c:v>2.5713873798288091E-3</c:v>
                </c:pt>
                <c:pt idx="1114">
                  <c:v>2.5667219778142212E-3</c:v>
                </c:pt>
                <c:pt idx="1115">
                  <c:v>2.5620240477687286E-3</c:v>
                </c:pt>
                <c:pt idx="1116">
                  <c:v>2.5572937994241141E-3</c:v>
                </c:pt>
                <c:pt idx="1117">
                  <c:v>2.5525314436764431E-3</c:v>
                </c:pt>
                <c:pt idx="1118">
                  <c:v>2.547737192570437E-3</c:v>
                </c:pt>
                <c:pt idx="1119">
                  <c:v>2.5429112592837743E-3</c:v>
                </c:pt>
                <c:pt idx="1120">
                  <c:v>2.5380538581113296E-3</c:v>
                </c:pt>
                <c:pt idx="1121">
                  <c:v>2.5331652044493563E-3</c:v>
                </c:pt>
                <c:pt idx="1122">
                  <c:v>2.5282455147796136E-3</c:v>
                </c:pt>
                <c:pt idx="1123">
                  <c:v>2.5232950066534322E-3</c:v>
                </c:pt>
                <c:pt idx="1124">
                  <c:v>2.5183138986757262E-3</c:v>
                </c:pt>
                <c:pt idx="1125">
                  <c:v>2.5133024104889564E-3</c:v>
                </c:pt>
                <c:pt idx="1126">
                  <c:v>2.5082607627570377E-3</c:v>
                </c:pt>
                <c:pt idx="1127">
                  <c:v>2.5031891771491975E-3</c:v>
                </c:pt>
                <c:pt idx="1128">
                  <c:v>2.4980878763237861E-3</c:v>
                </c:pt>
                <c:pt idx="1129">
                  <c:v>2.4929570839120428E-3</c:v>
                </c:pt>
                <c:pt idx="1130">
                  <c:v>2.4877970245018176E-3</c:v>
                </c:pt>
                <c:pt idx="1131">
                  <c:v>2.4826079236212385E-3</c:v>
                </c:pt>
                <c:pt idx="1132">
                  <c:v>2.4773900077223613E-3</c:v>
                </c:pt>
                <c:pt idx="1133">
                  <c:v>2.472143504164752E-3</c:v>
                </c:pt>
                <c:pt idx="1134">
                  <c:v>2.4668686411990479E-3</c:v>
                </c:pt>
                <c:pt idx="1135">
                  <c:v>2.4615656479504821E-3</c:v>
                </c:pt>
                <c:pt idx="1136">
                  <c:v>2.4562347544023638E-3</c:v>
                </c:pt>
                <c:pt idx="1137">
                  <c:v>2.4508761913795353E-3</c:v>
                </c:pt>
                <c:pt idx="1138">
                  <c:v>2.4454901905317859E-3</c:v>
                </c:pt>
                <c:pt idx="1139">
                  <c:v>2.4400769843172521E-3</c:v>
                </c:pt>
                <c:pt idx="1140">
                  <c:v>2.4346368059857755E-3</c:v>
                </c:pt>
                <c:pt idx="1141">
                  <c:v>2.4291698895622356E-3</c:v>
                </c:pt>
                <c:pt idx="1142">
                  <c:v>2.4236764698298699E-3</c:v>
                </c:pt>
                <c:pt idx="1143">
                  <c:v>2.4181567823135545E-3</c:v>
                </c:pt>
                <c:pt idx="1144">
                  <c:v>2.4126110632630752E-3</c:v>
                </c:pt>
                <c:pt idx="1145">
                  <c:v>2.4070395496363678E-3</c:v>
                </c:pt>
                <c:pt idx="1146">
                  <c:v>2.4014424790827541E-3</c:v>
                </c:pt>
                <c:pt idx="1147">
                  <c:v>2.3958200899261511E-3</c:v>
                </c:pt>
                <c:pt idx="1148">
                  <c:v>2.3901726211482612E-3</c:v>
                </c:pt>
                <c:pt idx="1149">
                  <c:v>2.3845003123717651E-3</c:v>
                </c:pt>
                <c:pt idx="1150">
                  <c:v>2.3788034038434874E-3</c:v>
                </c:pt>
                <c:pt idx="1151">
                  <c:v>2.3730821364175607E-3</c:v>
                </c:pt>
                <c:pt idx="1152">
                  <c:v>2.3673367515385734E-3</c:v>
                </c:pt>
                <c:pt idx="1153">
                  <c:v>2.3615674912247238E-3</c:v>
                </c:pt>
                <c:pt idx="1154">
                  <c:v>2.3557745980509574E-3</c:v>
                </c:pt>
                <c:pt idx="1155">
                  <c:v>2.3499583151320998E-3</c:v>
                </c:pt>
                <c:pt idx="1156">
                  <c:v>2.3441188861060007E-3</c:v>
                </c:pt>
                <c:pt idx="1157">
                  <c:v>2.3382565551166652E-3</c:v>
                </c:pt>
                <c:pt idx="1158">
                  <c:v>2.33237156679739E-3</c:v>
                </c:pt>
                <c:pt idx="1159">
                  <c:v>2.3264641662539003E-3</c:v>
                </c:pt>
                <c:pt idx="1160">
                  <c:v>2.3205345990475017E-3</c:v>
                </c:pt>
                <c:pt idx="1161">
                  <c:v>2.3145831111782244E-3</c:v>
                </c:pt>
                <c:pt idx="1162">
                  <c:v>2.3086099490679801E-3</c:v>
                </c:pt>
                <c:pt idx="1163">
                  <c:v>2.3026153595437364E-3</c:v>
                </c:pt>
                <c:pt idx="1164">
                  <c:v>2.2965995898206882E-3</c:v>
                </c:pt>
                <c:pt idx="1165">
                  <c:v>2.2905628874854535E-3</c:v>
                </c:pt>
                <c:pt idx="1166">
                  <c:v>2.2845055004792722E-3</c:v>
                </c:pt>
                <c:pt idx="1167">
                  <c:v>2.2784276770812339E-3</c:v>
                </c:pt>
                <c:pt idx="1168">
                  <c:v>2.2723296658915143E-3</c:v>
                </c:pt>
                <c:pt idx="1169">
                  <c:v>2.2662117158146239E-3</c:v>
                </c:pt>
                <c:pt idx="1170">
                  <c:v>2.2600740760426977E-3</c:v>
                </c:pt>
                <c:pt idx="1171">
                  <c:v>2.2539169960387852E-3</c:v>
                </c:pt>
                <c:pt idx="1172">
                  <c:v>2.247740725520178E-3</c:v>
                </c:pt>
                <c:pt idx="1173">
                  <c:v>2.2415455144417494E-3</c:v>
                </c:pt>
                <c:pt idx="1174">
                  <c:v>2.2353316129793397E-3</c:v>
                </c:pt>
                <c:pt idx="1175">
                  <c:v>2.2290992715131505E-3</c:v>
                </c:pt>
                <c:pt idx="1176">
                  <c:v>2.222848740611176E-3</c:v>
                </c:pt>
                <c:pt idx="1177">
                  <c:v>2.2165802710126699E-3</c:v>
                </c:pt>
                <c:pt idx="1178">
                  <c:v>2.2102941136116399E-3</c:v>
                </c:pt>
                <c:pt idx="1179">
                  <c:v>2.2039905194403703E-3</c:v>
                </c:pt>
                <c:pt idx="1180">
                  <c:v>2.1976697396529962E-3</c:v>
                </c:pt>
                <c:pt idx="1181">
                  <c:v>2.1913320255090994E-3</c:v>
                </c:pt>
                <c:pt idx="1182">
                  <c:v>2.184977628357353E-3</c:v>
                </c:pt>
                <c:pt idx="1183">
                  <c:v>2.1786067996191925E-3</c:v>
                </c:pt>
                <c:pt idx="1184">
                  <c:v>2.1722197907725485E-3</c:v>
                </c:pt>
                <c:pt idx="1185">
                  <c:v>2.1658168533356071E-3</c:v>
                </c:pt>
                <c:pt idx="1186">
                  <c:v>2.1593982388506123E-3</c:v>
                </c:pt>
                <c:pt idx="1187">
                  <c:v>2.1529641988677303E-3</c:v>
                </c:pt>
                <c:pt idx="1188">
                  <c:v>2.1465149849289448E-3</c:v>
                </c:pt>
                <c:pt idx="1189">
                  <c:v>2.1400508485520092E-3</c:v>
                </c:pt>
                <c:pt idx="1190">
                  <c:v>2.1335720412144414E-3</c:v>
                </c:pt>
                <c:pt idx="1191">
                  <c:v>2.1270788143375832E-3</c:v>
                </c:pt>
                <c:pt idx="1192">
                  <c:v>2.1205714192706997E-3</c:v>
                </c:pt>
                <c:pt idx="1193">
                  <c:v>2.1140501072751321E-3</c:v>
                </c:pt>
                <c:pt idx="1194">
                  <c:v>2.107515129508521E-3</c:v>
                </c:pt>
                <c:pt idx="1195">
                  <c:v>2.100966737009068E-3</c:v>
                </c:pt>
                <c:pt idx="1196">
                  <c:v>2.0944051806798679E-3</c:v>
                </c:pt>
                <c:pt idx="1197">
                  <c:v>2.0878307112732909E-3</c:v>
                </c:pt>
                <c:pt idx="1198">
                  <c:v>2.0812435793754369E-3</c:v>
                </c:pt>
                <c:pt idx="1199">
                  <c:v>2.0746440353906414E-3</c:v>
                </c:pt>
                <c:pt idx="1200">
                  <c:v>2.068032329526048E-3</c:v>
                </c:pt>
                <c:pt idx="1201">
                  <c:v>2.0614087117762471E-3</c:v>
                </c:pt>
                <c:pt idx="1202">
                  <c:v>2.0547734319079827E-3</c:v>
                </c:pt>
                <c:pt idx="1203">
                  <c:v>2.0481267394449176E-3</c:v>
                </c:pt>
                <c:pt idx="1204">
                  <c:v>2.0414688836524718E-3</c:v>
                </c:pt>
                <c:pt idx="1205">
                  <c:v>2.034800113522737E-3</c:v>
                </c:pt>
                <c:pt idx="1206">
                  <c:v>2.0281206777594532E-3</c:v>
                </c:pt>
                <c:pt idx="1207">
                  <c:v>2.021430824763052E-3</c:v>
                </c:pt>
                <c:pt idx="1208">
                  <c:v>2.0147308026157952E-3</c:v>
                </c:pt>
                <c:pt idx="1209">
                  <c:v>2.0080208590669622E-3</c:v>
                </c:pt>
                <c:pt idx="1210">
                  <c:v>2.0013012415181297E-3</c:v>
                </c:pt>
                <c:pt idx="1211">
                  <c:v>1.9945721970085163E-3</c:v>
                </c:pt>
                <c:pt idx="1212">
                  <c:v>1.9878339722004205E-3</c:v>
                </c:pt>
                <c:pt idx="1213">
                  <c:v>1.9810868133647223E-3</c:v>
                </c:pt>
                <c:pt idx="1214">
                  <c:v>1.9743309663664693E-3</c:v>
                </c:pt>
                <c:pt idx="1215">
                  <c:v>1.9675666766505529E-3</c:v>
                </c:pt>
                <c:pt idx="1216">
                  <c:v>1.9607941892274532E-3</c:v>
                </c:pt>
                <c:pt idx="1217">
                  <c:v>1.9540137486590749E-3</c:v>
                </c:pt>
                <c:pt idx="1218">
                  <c:v>1.9472255990446695E-3</c:v>
                </c:pt>
                <c:pt idx="1219">
                  <c:v>1.9404299840068368E-3</c:v>
                </c:pt>
                <c:pt idx="1220">
                  <c:v>1.9336271466776187E-3</c:v>
                </c:pt>
                <c:pt idx="1221">
                  <c:v>1.926817329684674E-3</c:v>
                </c:pt>
                <c:pt idx="1222">
                  <c:v>1.920000775137551E-3</c:v>
                </c:pt>
                <c:pt idx="1223">
                  <c:v>1.9131777246140437E-3</c:v>
                </c:pt>
                <c:pt idx="1224">
                  <c:v>1.9063484191466332E-3</c:v>
                </c:pt>
                <c:pt idx="1225">
                  <c:v>1.8995130992090373E-3</c:v>
                </c:pt>
                <c:pt idx="1226">
                  <c:v>1.892672004702834E-3</c:v>
                </c:pt>
                <c:pt idx="1227">
                  <c:v>1.8858253749441931E-3</c:v>
                </c:pt>
                <c:pt idx="1228">
                  <c:v>1.8789734486506886E-3</c:v>
                </c:pt>
                <c:pt idx="1229">
                  <c:v>1.8721164639282223E-3</c:v>
                </c:pt>
                <c:pt idx="1230">
                  <c:v>1.8652546582580319E-3</c:v>
                </c:pt>
                <c:pt idx="1231">
                  <c:v>1.8583882684837954E-3</c:v>
                </c:pt>
                <c:pt idx="1232">
                  <c:v>1.8515175307988454E-3</c:v>
                </c:pt>
                <c:pt idx="1233">
                  <c:v>1.8446426807334699E-3</c:v>
                </c:pt>
                <c:pt idx="1234">
                  <c:v>1.8377639531423216E-3</c:v>
                </c:pt>
                <c:pt idx="1235">
                  <c:v>1.8308815821919157E-3</c:v>
                </c:pt>
                <c:pt idx="1236">
                  <c:v>1.8239958013482494E-3</c:v>
                </c:pt>
                <c:pt idx="1237">
                  <c:v>1.8171068433645039E-3</c:v>
                </c:pt>
                <c:pt idx="1238">
                  <c:v>1.8102149402688544E-3</c:v>
                </c:pt>
                <c:pt idx="1239">
                  <c:v>1.8033203233523976E-3</c:v>
                </c:pt>
                <c:pt idx="1240">
                  <c:v>1.7964232231571632E-3</c:v>
                </c:pt>
                <c:pt idx="1241">
                  <c:v>1.7895238694642459E-3</c:v>
                </c:pt>
                <c:pt idx="1242">
                  <c:v>1.7826224912820313E-3</c:v>
                </c:pt>
                <c:pt idx="1243">
                  <c:v>1.7757193168345448E-3</c:v>
                </c:pt>
                <c:pt idx="1244">
                  <c:v>1.7688145735498938E-3</c:v>
                </c:pt>
                <c:pt idx="1245">
                  <c:v>1.7619084880488181E-3</c:v>
                </c:pt>
                <c:pt idx="1246">
                  <c:v>1.7550012861333622E-3</c:v>
                </c:pt>
                <c:pt idx="1247">
                  <c:v>1.7480931927756455E-3</c:v>
                </c:pt>
                <c:pt idx="1248">
                  <c:v>1.7411844321067451E-3</c:v>
                </c:pt>
                <c:pt idx="1249">
                  <c:v>1.7342752274056891E-3</c:v>
                </c:pt>
                <c:pt idx="1250">
                  <c:v>1.7273658010885668E-3</c:v>
                </c:pt>
                <c:pt idx="1251">
                  <c:v>1.7204563746977448E-3</c:v>
                </c:pt>
                <c:pt idx="1252">
                  <c:v>1.7135471688911946E-3</c:v>
                </c:pt>
                <c:pt idx="1253">
                  <c:v>1.7066384034319412E-3</c:v>
                </c:pt>
                <c:pt idx="1254">
                  <c:v>1.6997302971776182E-3</c:v>
                </c:pt>
                <c:pt idx="1255">
                  <c:v>1.6928230680701417E-3</c:v>
                </c:pt>
                <c:pt idx="1256">
                  <c:v>1.6859169331254916E-3</c:v>
                </c:pt>
                <c:pt idx="1257">
                  <c:v>1.6790121084236205E-3</c:v>
                </c:pt>
                <c:pt idx="1258">
                  <c:v>1.6721088090984706E-3</c:v>
                </c:pt>
                <c:pt idx="1259">
                  <c:v>1.6652072493280998E-3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1-4C0C-9934-CE73B1FE0AAE}"/>
            </c:ext>
          </c:extLst>
        </c:ser>
        <c:ser>
          <c:idx val="0"/>
          <c:order val="1"/>
          <c:tx>
            <c:strRef>
              <c:f>'RESULTADOS DA REGRESSÃO'!$S$760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'RESULTADOS DA REGRESSÃO'!$P$761:$P$2761</c:f>
              <c:numCache>
                <c:formatCode>#,##0.00_ ;\-#,##0.00\ </c:formatCode>
                <c:ptCount val="2001"/>
                <c:pt idx="0">
                  <c:v>-560.32306386210973</c:v>
                </c:pt>
                <c:pt idx="1">
                  <c:v>-559.76274079824759</c:v>
                </c:pt>
                <c:pt idx="2">
                  <c:v>-559.20241773438556</c:v>
                </c:pt>
                <c:pt idx="3">
                  <c:v>-558.64209467052342</c:v>
                </c:pt>
                <c:pt idx="4">
                  <c:v>-558.08177160666128</c:v>
                </c:pt>
                <c:pt idx="5">
                  <c:v>-557.52144854279913</c:v>
                </c:pt>
                <c:pt idx="6">
                  <c:v>-556.96112547893711</c:v>
                </c:pt>
                <c:pt idx="7">
                  <c:v>-556.40080241507496</c:v>
                </c:pt>
                <c:pt idx="8">
                  <c:v>-555.84047935121282</c:v>
                </c:pt>
                <c:pt idx="9">
                  <c:v>-555.28015628735079</c:v>
                </c:pt>
                <c:pt idx="10">
                  <c:v>-554.71983322348865</c:v>
                </c:pt>
                <c:pt idx="11">
                  <c:v>-554.15951015962651</c:v>
                </c:pt>
                <c:pt idx="12">
                  <c:v>-553.59918709576436</c:v>
                </c:pt>
                <c:pt idx="13">
                  <c:v>-553.03886403190234</c:v>
                </c:pt>
                <c:pt idx="14">
                  <c:v>-552.47854096804019</c:v>
                </c:pt>
                <c:pt idx="15">
                  <c:v>-551.91821790417805</c:v>
                </c:pt>
                <c:pt idx="16">
                  <c:v>-551.35789484031602</c:v>
                </c:pt>
                <c:pt idx="17">
                  <c:v>-550.79757177645388</c:v>
                </c:pt>
                <c:pt idx="18">
                  <c:v>-550.23724871259174</c:v>
                </c:pt>
                <c:pt idx="19">
                  <c:v>-549.67692564872959</c:v>
                </c:pt>
                <c:pt idx="20">
                  <c:v>-549.11660258486756</c:v>
                </c:pt>
                <c:pt idx="21">
                  <c:v>-548.55627952100542</c:v>
                </c:pt>
                <c:pt idx="22">
                  <c:v>-547.99595645714328</c:v>
                </c:pt>
                <c:pt idx="23">
                  <c:v>-547.43563339328125</c:v>
                </c:pt>
                <c:pt idx="24">
                  <c:v>-546.87531032941911</c:v>
                </c:pt>
                <c:pt idx="25">
                  <c:v>-546.31498726555697</c:v>
                </c:pt>
                <c:pt idx="26">
                  <c:v>-545.75466420169494</c:v>
                </c:pt>
                <c:pt idx="27">
                  <c:v>-545.19434113783279</c:v>
                </c:pt>
                <c:pt idx="28">
                  <c:v>-544.63401807397065</c:v>
                </c:pt>
                <c:pt idx="29">
                  <c:v>-544.07369501010851</c:v>
                </c:pt>
                <c:pt idx="30">
                  <c:v>-543.51337194624648</c:v>
                </c:pt>
                <c:pt idx="31">
                  <c:v>-542.95304888238434</c:v>
                </c:pt>
                <c:pt idx="32">
                  <c:v>-542.39272581852219</c:v>
                </c:pt>
                <c:pt idx="33">
                  <c:v>-541.83240275466017</c:v>
                </c:pt>
                <c:pt idx="34">
                  <c:v>-541.27207969079802</c:v>
                </c:pt>
                <c:pt idx="35">
                  <c:v>-540.71175662693588</c:v>
                </c:pt>
                <c:pt idx="36">
                  <c:v>-540.15143356307374</c:v>
                </c:pt>
                <c:pt idx="37">
                  <c:v>-539.59111049921171</c:v>
                </c:pt>
                <c:pt idx="38">
                  <c:v>-539.03078743534957</c:v>
                </c:pt>
                <c:pt idx="39">
                  <c:v>-538.47046437148742</c:v>
                </c:pt>
                <c:pt idx="40">
                  <c:v>-537.91014130762539</c:v>
                </c:pt>
                <c:pt idx="41">
                  <c:v>-537.34981824376325</c:v>
                </c:pt>
                <c:pt idx="42">
                  <c:v>-536.78949517990111</c:v>
                </c:pt>
                <c:pt idx="43">
                  <c:v>-536.22917211603897</c:v>
                </c:pt>
                <c:pt idx="44">
                  <c:v>-535.66884905217694</c:v>
                </c:pt>
                <c:pt idx="45">
                  <c:v>-535.1085259883148</c:v>
                </c:pt>
                <c:pt idx="46">
                  <c:v>-534.54820292445265</c:v>
                </c:pt>
                <c:pt idx="47">
                  <c:v>-533.98787986059062</c:v>
                </c:pt>
                <c:pt idx="48">
                  <c:v>-533.42755679672848</c:v>
                </c:pt>
                <c:pt idx="49">
                  <c:v>-532.86723373286634</c:v>
                </c:pt>
                <c:pt idx="50">
                  <c:v>-532.3069106690042</c:v>
                </c:pt>
                <c:pt idx="51">
                  <c:v>-531.74658760514217</c:v>
                </c:pt>
                <c:pt idx="52">
                  <c:v>-531.18626454128002</c:v>
                </c:pt>
                <c:pt idx="53">
                  <c:v>-530.62594147741788</c:v>
                </c:pt>
                <c:pt idx="54">
                  <c:v>-530.06561841355585</c:v>
                </c:pt>
                <c:pt idx="55">
                  <c:v>-529.50529534969371</c:v>
                </c:pt>
                <c:pt idx="56">
                  <c:v>-528.94497228583157</c:v>
                </c:pt>
                <c:pt idx="57">
                  <c:v>-528.38464922196943</c:v>
                </c:pt>
                <c:pt idx="58">
                  <c:v>-527.8243261581074</c:v>
                </c:pt>
                <c:pt idx="59">
                  <c:v>-527.26400309424525</c:v>
                </c:pt>
                <c:pt idx="60">
                  <c:v>-526.70368003038311</c:v>
                </c:pt>
                <c:pt idx="61">
                  <c:v>-526.14335696652108</c:v>
                </c:pt>
                <c:pt idx="62">
                  <c:v>-525.58303390265894</c:v>
                </c:pt>
                <c:pt idx="63">
                  <c:v>-525.0227108387968</c:v>
                </c:pt>
                <c:pt idx="64">
                  <c:v>-524.46238777493477</c:v>
                </c:pt>
                <c:pt idx="65">
                  <c:v>-523.90206471107263</c:v>
                </c:pt>
                <c:pt idx="66">
                  <c:v>-523.34174164721048</c:v>
                </c:pt>
                <c:pt idx="67">
                  <c:v>-522.78141858334834</c:v>
                </c:pt>
                <c:pt idx="68">
                  <c:v>-522.22109551948631</c:v>
                </c:pt>
                <c:pt idx="69">
                  <c:v>-521.66077245562417</c:v>
                </c:pt>
                <c:pt idx="70">
                  <c:v>-521.10044939176203</c:v>
                </c:pt>
                <c:pt idx="71">
                  <c:v>-520.5401263279</c:v>
                </c:pt>
                <c:pt idx="72">
                  <c:v>-519.97980326403786</c:v>
                </c:pt>
                <c:pt idx="73">
                  <c:v>-519.41948020017571</c:v>
                </c:pt>
                <c:pt idx="74">
                  <c:v>-518.85915713631357</c:v>
                </c:pt>
                <c:pt idx="75">
                  <c:v>-518.29883407245154</c:v>
                </c:pt>
                <c:pt idx="76">
                  <c:v>-517.7385110085894</c:v>
                </c:pt>
                <c:pt idx="77">
                  <c:v>-517.17818794472726</c:v>
                </c:pt>
                <c:pt idx="78">
                  <c:v>-516.61786488086523</c:v>
                </c:pt>
                <c:pt idx="79">
                  <c:v>-516.05754181700308</c:v>
                </c:pt>
                <c:pt idx="80">
                  <c:v>-515.49721875314094</c:v>
                </c:pt>
                <c:pt idx="81">
                  <c:v>-514.9368956892788</c:v>
                </c:pt>
                <c:pt idx="82">
                  <c:v>-514.37657262541677</c:v>
                </c:pt>
                <c:pt idx="83">
                  <c:v>-513.81624956155463</c:v>
                </c:pt>
                <c:pt idx="84">
                  <c:v>-513.25592649769249</c:v>
                </c:pt>
                <c:pt idx="85">
                  <c:v>-512.69560343383046</c:v>
                </c:pt>
                <c:pt idx="86">
                  <c:v>-512.13528036996831</c:v>
                </c:pt>
                <c:pt idx="87">
                  <c:v>-511.57495730610617</c:v>
                </c:pt>
                <c:pt idx="88">
                  <c:v>-511.01463424224409</c:v>
                </c:pt>
                <c:pt idx="89">
                  <c:v>-510.454311178382</c:v>
                </c:pt>
                <c:pt idx="90">
                  <c:v>-509.89398811451986</c:v>
                </c:pt>
                <c:pt idx="91">
                  <c:v>-509.33366505065777</c:v>
                </c:pt>
                <c:pt idx="92">
                  <c:v>-508.77334198679563</c:v>
                </c:pt>
                <c:pt idx="93">
                  <c:v>-508.21301892293354</c:v>
                </c:pt>
                <c:pt idx="94">
                  <c:v>-507.6526958590714</c:v>
                </c:pt>
                <c:pt idx="95">
                  <c:v>-507.09237279520931</c:v>
                </c:pt>
                <c:pt idx="96">
                  <c:v>-506.53204973134723</c:v>
                </c:pt>
                <c:pt idx="97">
                  <c:v>-505.97172666748509</c:v>
                </c:pt>
                <c:pt idx="98">
                  <c:v>-505.411403603623</c:v>
                </c:pt>
                <c:pt idx="99">
                  <c:v>-504.85108053976086</c:v>
                </c:pt>
                <c:pt idx="100">
                  <c:v>-504.29075747589877</c:v>
                </c:pt>
                <c:pt idx="101">
                  <c:v>-503.73043441203663</c:v>
                </c:pt>
                <c:pt idx="102">
                  <c:v>-503.17011134817454</c:v>
                </c:pt>
                <c:pt idx="103">
                  <c:v>-502.60978828431246</c:v>
                </c:pt>
                <c:pt idx="104">
                  <c:v>-502.04946522045032</c:v>
                </c:pt>
                <c:pt idx="105">
                  <c:v>-501.48914215658823</c:v>
                </c:pt>
                <c:pt idx="106">
                  <c:v>-500.92881909272609</c:v>
                </c:pt>
                <c:pt idx="107">
                  <c:v>-500.368496028864</c:v>
                </c:pt>
                <c:pt idx="108">
                  <c:v>-499.80817296500186</c:v>
                </c:pt>
                <c:pt idx="109">
                  <c:v>-499.24784990113977</c:v>
                </c:pt>
                <c:pt idx="110">
                  <c:v>-498.68752683727769</c:v>
                </c:pt>
                <c:pt idx="111">
                  <c:v>-498.12720377341554</c:v>
                </c:pt>
                <c:pt idx="112">
                  <c:v>-497.56688070955346</c:v>
                </c:pt>
                <c:pt idx="113">
                  <c:v>-497.00655764569132</c:v>
                </c:pt>
                <c:pt idx="114">
                  <c:v>-496.44623458182923</c:v>
                </c:pt>
                <c:pt idx="115">
                  <c:v>-495.88591151796709</c:v>
                </c:pt>
                <c:pt idx="116">
                  <c:v>-495.325588454105</c:v>
                </c:pt>
                <c:pt idx="117">
                  <c:v>-494.76526539024292</c:v>
                </c:pt>
                <c:pt idx="118">
                  <c:v>-494.20494232638077</c:v>
                </c:pt>
                <c:pt idx="119">
                  <c:v>-493.64461926251869</c:v>
                </c:pt>
                <c:pt idx="120">
                  <c:v>-493.0842961986566</c:v>
                </c:pt>
                <c:pt idx="121">
                  <c:v>-492.52397313479446</c:v>
                </c:pt>
                <c:pt idx="122">
                  <c:v>-491.96365007093232</c:v>
                </c:pt>
                <c:pt idx="123">
                  <c:v>-491.40332700707023</c:v>
                </c:pt>
                <c:pt idx="124">
                  <c:v>-490.84300394320815</c:v>
                </c:pt>
                <c:pt idx="125">
                  <c:v>-490.282680879346</c:v>
                </c:pt>
                <c:pt idx="126">
                  <c:v>-489.72235781548392</c:v>
                </c:pt>
                <c:pt idx="127">
                  <c:v>-489.16203475162183</c:v>
                </c:pt>
                <c:pt idx="128">
                  <c:v>-488.60171168775969</c:v>
                </c:pt>
                <c:pt idx="129">
                  <c:v>-488.04138862389755</c:v>
                </c:pt>
                <c:pt idx="130">
                  <c:v>-487.48106556003546</c:v>
                </c:pt>
                <c:pt idx="131">
                  <c:v>-486.92074249617338</c:v>
                </c:pt>
                <c:pt idx="132">
                  <c:v>-486.36041943231123</c:v>
                </c:pt>
                <c:pt idx="133">
                  <c:v>-485.80009636844915</c:v>
                </c:pt>
                <c:pt idx="134">
                  <c:v>-485.23977330458706</c:v>
                </c:pt>
                <c:pt idx="135">
                  <c:v>-484.67945024072492</c:v>
                </c:pt>
                <c:pt idx="136">
                  <c:v>-484.11912717686278</c:v>
                </c:pt>
                <c:pt idx="137">
                  <c:v>-483.55880411300069</c:v>
                </c:pt>
                <c:pt idx="138">
                  <c:v>-482.9984810491386</c:v>
                </c:pt>
                <c:pt idx="139">
                  <c:v>-482.43815798527646</c:v>
                </c:pt>
                <c:pt idx="140">
                  <c:v>-481.87783492141438</c:v>
                </c:pt>
                <c:pt idx="141">
                  <c:v>-481.31751185755229</c:v>
                </c:pt>
                <c:pt idx="142">
                  <c:v>-480.75718879369015</c:v>
                </c:pt>
                <c:pt idx="143">
                  <c:v>-480.19686572982806</c:v>
                </c:pt>
                <c:pt idx="144">
                  <c:v>-479.63654266596592</c:v>
                </c:pt>
                <c:pt idx="145">
                  <c:v>-479.07621960210383</c:v>
                </c:pt>
                <c:pt idx="146">
                  <c:v>-478.51589653824169</c:v>
                </c:pt>
                <c:pt idx="147">
                  <c:v>-477.95557347437961</c:v>
                </c:pt>
                <c:pt idx="148">
                  <c:v>-477.39525041051752</c:v>
                </c:pt>
                <c:pt idx="149">
                  <c:v>-476.83492734665538</c:v>
                </c:pt>
                <c:pt idx="150">
                  <c:v>-476.27460428279329</c:v>
                </c:pt>
                <c:pt idx="151">
                  <c:v>-475.71428121893115</c:v>
                </c:pt>
                <c:pt idx="152">
                  <c:v>-475.15395815506906</c:v>
                </c:pt>
                <c:pt idx="153">
                  <c:v>-474.59363509120692</c:v>
                </c:pt>
                <c:pt idx="154">
                  <c:v>-474.03331202734483</c:v>
                </c:pt>
                <c:pt idx="155">
                  <c:v>-473.47298896348275</c:v>
                </c:pt>
                <c:pt idx="156">
                  <c:v>-472.91266589962061</c:v>
                </c:pt>
                <c:pt idx="157">
                  <c:v>-472.35234283575852</c:v>
                </c:pt>
                <c:pt idx="158">
                  <c:v>-471.79201977189638</c:v>
                </c:pt>
                <c:pt idx="159">
                  <c:v>-471.23169670803429</c:v>
                </c:pt>
                <c:pt idx="160">
                  <c:v>-470.67137364417215</c:v>
                </c:pt>
                <c:pt idx="161">
                  <c:v>-470.11105058031006</c:v>
                </c:pt>
                <c:pt idx="162">
                  <c:v>-469.55072751644798</c:v>
                </c:pt>
                <c:pt idx="163">
                  <c:v>-468.99040445258584</c:v>
                </c:pt>
                <c:pt idx="164">
                  <c:v>-468.43008138872375</c:v>
                </c:pt>
                <c:pt idx="165">
                  <c:v>-467.86975832486166</c:v>
                </c:pt>
                <c:pt idx="166">
                  <c:v>-467.30943526099952</c:v>
                </c:pt>
                <c:pt idx="167">
                  <c:v>-466.74911219713738</c:v>
                </c:pt>
                <c:pt idx="168">
                  <c:v>-466.18878913327529</c:v>
                </c:pt>
                <c:pt idx="169">
                  <c:v>-465.62846606941321</c:v>
                </c:pt>
                <c:pt idx="170">
                  <c:v>-465.06814300555106</c:v>
                </c:pt>
                <c:pt idx="171">
                  <c:v>-464.50781994168898</c:v>
                </c:pt>
                <c:pt idx="172">
                  <c:v>-463.94749687782689</c:v>
                </c:pt>
                <c:pt idx="173">
                  <c:v>-463.38717381396475</c:v>
                </c:pt>
                <c:pt idx="174">
                  <c:v>-462.82685075010261</c:v>
                </c:pt>
                <c:pt idx="175">
                  <c:v>-462.26652768624052</c:v>
                </c:pt>
                <c:pt idx="176">
                  <c:v>-461.70620462237844</c:v>
                </c:pt>
                <c:pt idx="177">
                  <c:v>-461.14588155851629</c:v>
                </c:pt>
                <c:pt idx="178">
                  <c:v>-460.58555849465421</c:v>
                </c:pt>
                <c:pt idx="179">
                  <c:v>-460.02523543079212</c:v>
                </c:pt>
                <c:pt idx="180">
                  <c:v>-459.46491236692998</c:v>
                </c:pt>
                <c:pt idx="181">
                  <c:v>-458.90458930306789</c:v>
                </c:pt>
                <c:pt idx="182">
                  <c:v>-458.34426623920575</c:v>
                </c:pt>
                <c:pt idx="183">
                  <c:v>-457.78394317534367</c:v>
                </c:pt>
                <c:pt idx="184">
                  <c:v>-457.22362011148152</c:v>
                </c:pt>
                <c:pt idx="185">
                  <c:v>-456.66329704761944</c:v>
                </c:pt>
                <c:pt idx="186">
                  <c:v>-456.10297398375735</c:v>
                </c:pt>
                <c:pt idx="187">
                  <c:v>-455.54265091989521</c:v>
                </c:pt>
                <c:pt idx="188">
                  <c:v>-454.98232785603312</c:v>
                </c:pt>
                <c:pt idx="189">
                  <c:v>-454.42200479217098</c:v>
                </c:pt>
                <c:pt idx="190">
                  <c:v>-453.86168172830889</c:v>
                </c:pt>
                <c:pt idx="191">
                  <c:v>-453.30135866444675</c:v>
                </c:pt>
                <c:pt idx="192">
                  <c:v>-452.74103560058467</c:v>
                </c:pt>
                <c:pt idx="193">
                  <c:v>-452.18071253672258</c:v>
                </c:pt>
                <c:pt idx="194">
                  <c:v>-451.62038947286044</c:v>
                </c:pt>
                <c:pt idx="195">
                  <c:v>-451.06006640899835</c:v>
                </c:pt>
                <c:pt idx="196">
                  <c:v>-450.49974334513621</c:v>
                </c:pt>
                <c:pt idx="197">
                  <c:v>-449.93942028127412</c:v>
                </c:pt>
                <c:pt idx="198">
                  <c:v>-449.37909721741198</c:v>
                </c:pt>
                <c:pt idx="199">
                  <c:v>-448.8187741535499</c:v>
                </c:pt>
                <c:pt idx="200">
                  <c:v>-448.25845108968781</c:v>
                </c:pt>
                <c:pt idx="201">
                  <c:v>-447.69812802582567</c:v>
                </c:pt>
                <c:pt idx="202">
                  <c:v>-447.13780496196358</c:v>
                </c:pt>
                <c:pt idx="203">
                  <c:v>-446.57748189810144</c:v>
                </c:pt>
                <c:pt idx="204">
                  <c:v>-446.01715883423935</c:v>
                </c:pt>
                <c:pt idx="205">
                  <c:v>-445.45683577037721</c:v>
                </c:pt>
                <c:pt idx="206">
                  <c:v>-444.89651270651513</c:v>
                </c:pt>
                <c:pt idx="207">
                  <c:v>-444.33618964265304</c:v>
                </c:pt>
                <c:pt idx="208">
                  <c:v>-443.7758665787909</c:v>
                </c:pt>
                <c:pt idx="209">
                  <c:v>-443.21554351492881</c:v>
                </c:pt>
                <c:pt idx="210">
                  <c:v>-442.65522045106673</c:v>
                </c:pt>
                <c:pt idx="211">
                  <c:v>-442.09489738720458</c:v>
                </c:pt>
                <c:pt idx="212">
                  <c:v>-441.53457432334244</c:v>
                </c:pt>
                <c:pt idx="213">
                  <c:v>-440.97425125948035</c:v>
                </c:pt>
                <c:pt idx="214">
                  <c:v>-440.41392819561827</c:v>
                </c:pt>
                <c:pt idx="215">
                  <c:v>-439.85360513175613</c:v>
                </c:pt>
                <c:pt idx="216">
                  <c:v>-439.29328206789404</c:v>
                </c:pt>
                <c:pt idx="217">
                  <c:v>-438.73295900403195</c:v>
                </c:pt>
                <c:pt idx="218">
                  <c:v>-438.17263594016981</c:v>
                </c:pt>
                <c:pt idx="219">
                  <c:v>-437.61231287630767</c:v>
                </c:pt>
                <c:pt idx="220">
                  <c:v>-437.05198981244558</c:v>
                </c:pt>
                <c:pt idx="221">
                  <c:v>-436.4916667485835</c:v>
                </c:pt>
                <c:pt idx="222">
                  <c:v>-435.93134368472136</c:v>
                </c:pt>
                <c:pt idx="223">
                  <c:v>-435.37102062085927</c:v>
                </c:pt>
                <c:pt idx="224">
                  <c:v>-434.81069755699718</c:v>
                </c:pt>
                <c:pt idx="225">
                  <c:v>-434.25037449313504</c:v>
                </c:pt>
                <c:pt idx="226">
                  <c:v>-433.69005142927296</c:v>
                </c:pt>
                <c:pt idx="227">
                  <c:v>-433.12972836541081</c:v>
                </c:pt>
                <c:pt idx="228">
                  <c:v>-432.56940530154873</c:v>
                </c:pt>
                <c:pt idx="229">
                  <c:v>-432.00908223768658</c:v>
                </c:pt>
                <c:pt idx="230">
                  <c:v>-431.4487591738245</c:v>
                </c:pt>
                <c:pt idx="231">
                  <c:v>-430.88843610996241</c:v>
                </c:pt>
                <c:pt idx="232">
                  <c:v>-430.32811304610027</c:v>
                </c:pt>
                <c:pt idx="233">
                  <c:v>-429.76778998223813</c:v>
                </c:pt>
                <c:pt idx="234">
                  <c:v>-429.2074669183761</c:v>
                </c:pt>
                <c:pt idx="235">
                  <c:v>-428.64714385451396</c:v>
                </c:pt>
                <c:pt idx="236">
                  <c:v>-428.08682079065181</c:v>
                </c:pt>
                <c:pt idx="237">
                  <c:v>-427.52649772678973</c:v>
                </c:pt>
                <c:pt idx="238">
                  <c:v>-426.96617466292764</c:v>
                </c:pt>
                <c:pt idx="239">
                  <c:v>-426.4058515990655</c:v>
                </c:pt>
                <c:pt idx="240">
                  <c:v>-425.84552853520341</c:v>
                </c:pt>
                <c:pt idx="241">
                  <c:v>-425.28520547134133</c:v>
                </c:pt>
                <c:pt idx="242">
                  <c:v>-424.72488240747919</c:v>
                </c:pt>
                <c:pt idx="243">
                  <c:v>-424.16455934361704</c:v>
                </c:pt>
                <c:pt idx="244">
                  <c:v>-423.60423627975496</c:v>
                </c:pt>
                <c:pt idx="245">
                  <c:v>-423.04391321589287</c:v>
                </c:pt>
                <c:pt idx="246">
                  <c:v>-422.48359015203073</c:v>
                </c:pt>
                <c:pt idx="247">
                  <c:v>-421.92326708816864</c:v>
                </c:pt>
                <c:pt idx="248">
                  <c:v>-421.36294402430656</c:v>
                </c:pt>
                <c:pt idx="249">
                  <c:v>-420.80262096044441</c:v>
                </c:pt>
                <c:pt idx="250">
                  <c:v>-420.24229789658227</c:v>
                </c:pt>
                <c:pt idx="251">
                  <c:v>-419.68197483272019</c:v>
                </c:pt>
                <c:pt idx="252">
                  <c:v>-419.1216517688581</c:v>
                </c:pt>
                <c:pt idx="253">
                  <c:v>-418.56132870499596</c:v>
                </c:pt>
                <c:pt idx="254">
                  <c:v>-418.00100564113387</c:v>
                </c:pt>
                <c:pt idx="255">
                  <c:v>-417.44068257727179</c:v>
                </c:pt>
                <c:pt idx="256">
                  <c:v>-416.88035951340964</c:v>
                </c:pt>
                <c:pt idx="257">
                  <c:v>-416.3200364495475</c:v>
                </c:pt>
                <c:pt idx="258">
                  <c:v>-415.75971338568542</c:v>
                </c:pt>
                <c:pt idx="259">
                  <c:v>-415.19939032182333</c:v>
                </c:pt>
                <c:pt idx="260">
                  <c:v>-414.63906725796119</c:v>
                </c:pt>
                <c:pt idx="261">
                  <c:v>-414.0787441940991</c:v>
                </c:pt>
                <c:pt idx="262">
                  <c:v>-413.51842113023702</c:v>
                </c:pt>
                <c:pt idx="263">
                  <c:v>-412.95809806637487</c:v>
                </c:pt>
                <c:pt idx="264">
                  <c:v>-412.39777500251273</c:v>
                </c:pt>
                <c:pt idx="265">
                  <c:v>-411.83745193865064</c:v>
                </c:pt>
                <c:pt idx="266">
                  <c:v>-411.27712887478856</c:v>
                </c:pt>
                <c:pt idx="267">
                  <c:v>-410.71680581092642</c:v>
                </c:pt>
                <c:pt idx="268">
                  <c:v>-410.15648274706433</c:v>
                </c:pt>
                <c:pt idx="269">
                  <c:v>-409.59615968320225</c:v>
                </c:pt>
                <c:pt idx="270">
                  <c:v>-409.0358366193401</c:v>
                </c:pt>
                <c:pt idx="271">
                  <c:v>-408.47551355547796</c:v>
                </c:pt>
                <c:pt idx="272">
                  <c:v>-407.91519049161587</c:v>
                </c:pt>
                <c:pt idx="273">
                  <c:v>-407.35486742775379</c:v>
                </c:pt>
                <c:pt idx="274">
                  <c:v>-406.79454436389165</c:v>
                </c:pt>
                <c:pt idx="275">
                  <c:v>-406.23422130002956</c:v>
                </c:pt>
                <c:pt idx="276">
                  <c:v>-405.67389823616747</c:v>
                </c:pt>
                <c:pt idx="277">
                  <c:v>-405.11357517230533</c:v>
                </c:pt>
                <c:pt idx="278">
                  <c:v>-404.55325210844319</c:v>
                </c:pt>
                <c:pt idx="279">
                  <c:v>-403.99292904458116</c:v>
                </c:pt>
                <c:pt idx="280">
                  <c:v>-403.43260598071902</c:v>
                </c:pt>
                <c:pt idx="281">
                  <c:v>-402.87228291685688</c:v>
                </c:pt>
                <c:pt idx="282">
                  <c:v>-402.31195985299479</c:v>
                </c:pt>
                <c:pt idx="283">
                  <c:v>-401.7516367891327</c:v>
                </c:pt>
                <c:pt idx="284">
                  <c:v>-401.19131372527056</c:v>
                </c:pt>
                <c:pt idx="285">
                  <c:v>-400.63099066140848</c:v>
                </c:pt>
                <c:pt idx="286">
                  <c:v>-400.07066759754639</c:v>
                </c:pt>
                <c:pt idx="287">
                  <c:v>-399.51034453368425</c:v>
                </c:pt>
                <c:pt idx="288">
                  <c:v>-398.9500214698221</c:v>
                </c:pt>
                <c:pt idx="289">
                  <c:v>-398.38969840596002</c:v>
                </c:pt>
                <c:pt idx="290">
                  <c:v>-397.82937534209793</c:v>
                </c:pt>
                <c:pt idx="291">
                  <c:v>-397.26905227823579</c:v>
                </c:pt>
                <c:pt idx="292">
                  <c:v>-396.7087292143737</c:v>
                </c:pt>
                <c:pt idx="293">
                  <c:v>-396.14840615051162</c:v>
                </c:pt>
                <c:pt idx="294">
                  <c:v>-395.58808308664948</c:v>
                </c:pt>
                <c:pt idx="295">
                  <c:v>-395.02776002278733</c:v>
                </c:pt>
                <c:pt idx="296">
                  <c:v>-394.46743695892525</c:v>
                </c:pt>
                <c:pt idx="297">
                  <c:v>-393.90711389506316</c:v>
                </c:pt>
                <c:pt idx="298">
                  <c:v>-393.34679083120102</c:v>
                </c:pt>
                <c:pt idx="299">
                  <c:v>-392.78646776733893</c:v>
                </c:pt>
                <c:pt idx="300">
                  <c:v>-392.22614470347685</c:v>
                </c:pt>
                <c:pt idx="301">
                  <c:v>-391.66582163961471</c:v>
                </c:pt>
                <c:pt idx="302">
                  <c:v>-391.10549857575256</c:v>
                </c:pt>
                <c:pt idx="303">
                  <c:v>-390.54517551189048</c:v>
                </c:pt>
                <c:pt idx="304">
                  <c:v>-389.98485244802839</c:v>
                </c:pt>
                <c:pt idx="305">
                  <c:v>-389.42452938416625</c:v>
                </c:pt>
                <c:pt idx="306">
                  <c:v>-388.86420632030416</c:v>
                </c:pt>
                <c:pt idx="307">
                  <c:v>-388.30388325644208</c:v>
                </c:pt>
                <c:pt idx="308">
                  <c:v>-387.74356019257993</c:v>
                </c:pt>
                <c:pt idx="309">
                  <c:v>-387.18323712871779</c:v>
                </c:pt>
                <c:pt idx="310">
                  <c:v>-386.62291406485571</c:v>
                </c:pt>
                <c:pt idx="311">
                  <c:v>-386.06259100099362</c:v>
                </c:pt>
                <c:pt idx="312">
                  <c:v>-385.50226793713148</c:v>
                </c:pt>
                <c:pt idx="313">
                  <c:v>-384.94194487326939</c:v>
                </c:pt>
                <c:pt idx="314">
                  <c:v>-384.38162180940731</c:v>
                </c:pt>
                <c:pt idx="315">
                  <c:v>-383.82129874554516</c:v>
                </c:pt>
                <c:pt idx="316">
                  <c:v>-383.26097568168302</c:v>
                </c:pt>
                <c:pt idx="317">
                  <c:v>-382.70065261782099</c:v>
                </c:pt>
                <c:pt idx="318">
                  <c:v>-382.14032955395885</c:v>
                </c:pt>
                <c:pt idx="319">
                  <c:v>-381.58000649009671</c:v>
                </c:pt>
                <c:pt idx="320">
                  <c:v>-381.01968342623462</c:v>
                </c:pt>
                <c:pt idx="321">
                  <c:v>-380.45936036237254</c:v>
                </c:pt>
                <c:pt idx="322">
                  <c:v>-379.89903729851039</c:v>
                </c:pt>
                <c:pt idx="323">
                  <c:v>-379.33871423464825</c:v>
                </c:pt>
                <c:pt idx="324">
                  <c:v>-378.77839117078622</c:v>
                </c:pt>
                <c:pt idx="325">
                  <c:v>-378.21806810692408</c:v>
                </c:pt>
                <c:pt idx="326">
                  <c:v>-377.65774504306194</c:v>
                </c:pt>
                <c:pt idx="327">
                  <c:v>-377.09742197919985</c:v>
                </c:pt>
                <c:pt idx="328">
                  <c:v>-376.53709891533776</c:v>
                </c:pt>
                <c:pt idx="329">
                  <c:v>-375.97677585147562</c:v>
                </c:pt>
                <c:pt idx="330">
                  <c:v>-375.41645278761354</c:v>
                </c:pt>
                <c:pt idx="331">
                  <c:v>-374.85612972375145</c:v>
                </c:pt>
                <c:pt idx="332">
                  <c:v>-374.29580665988931</c:v>
                </c:pt>
                <c:pt idx="333">
                  <c:v>-373.73548359602717</c:v>
                </c:pt>
                <c:pt idx="334">
                  <c:v>-373.17516053216508</c:v>
                </c:pt>
                <c:pt idx="335">
                  <c:v>-372.61483746830299</c:v>
                </c:pt>
                <c:pt idx="336">
                  <c:v>-372.05451440444085</c:v>
                </c:pt>
                <c:pt idx="337">
                  <c:v>-371.49419134057877</c:v>
                </c:pt>
                <c:pt idx="338">
                  <c:v>-370.93386827671668</c:v>
                </c:pt>
                <c:pt idx="339">
                  <c:v>-370.37354521285454</c:v>
                </c:pt>
                <c:pt idx="340">
                  <c:v>-369.81322214899239</c:v>
                </c:pt>
                <c:pt idx="341">
                  <c:v>-369.25289908513031</c:v>
                </c:pt>
                <c:pt idx="342">
                  <c:v>-368.69257602126822</c:v>
                </c:pt>
                <c:pt idx="343">
                  <c:v>-368.13225295740608</c:v>
                </c:pt>
                <c:pt idx="344">
                  <c:v>-367.571929893544</c:v>
                </c:pt>
                <c:pt idx="345">
                  <c:v>-367.01160682968191</c:v>
                </c:pt>
                <c:pt idx="346">
                  <c:v>-366.45128376581977</c:v>
                </c:pt>
                <c:pt idx="347">
                  <c:v>-365.89096070195762</c:v>
                </c:pt>
                <c:pt idx="348">
                  <c:v>-365.33063763809554</c:v>
                </c:pt>
                <c:pt idx="349">
                  <c:v>-364.77031457423345</c:v>
                </c:pt>
                <c:pt idx="350">
                  <c:v>-364.20999151037131</c:v>
                </c:pt>
                <c:pt idx="351">
                  <c:v>-363.64966844650922</c:v>
                </c:pt>
                <c:pt idx="352">
                  <c:v>-363.08934538264714</c:v>
                </c:pt>
                <c:pt idx="353">
                  <c:v>-362.529022318785</c:v>
                </c:pt>
                <c:pt idx="354">
                  <c:v>-361.96869925492285</c:v>
                </c:pt>
                <c:pt idx="355">
                  <c:v>-361.40837619106077</c:v>
                </c:pt>
                <c:pt idx="356">
                  <c:v>-360.84805312719868</c:v>
                </c:pt>
                <c:pt idx="357">
                  <c:v>-360.28773006333654</c:v>
                </c:pt>
                <c:pt idx="358">
                  <c:v>-359.72740699947445</c:v>
                </c:pt>
                <c:pt idx="359">
                  <c:v>-359.16708393561237</c:v>
                </c:pt>
                <c:pt idx="360">
                  <c:v>-358.60676087175023</c:v>
                </c:pt>
                <c:pt idx="361">
                  <c:v>-358.04643780788808</c:v>
                </c:pt>
                <c:pt idx="362">
                  <c:v>-357.48611474402605</c:v>
                </c:pt>
                <c:pt idx="363">
                  <c:v>-356.92579168016391</c:v>
                </c:pt>
                <c:pt idx="364">
                  <c:v>-356.36546861630177</c:v>
                </c:pt>
                <c:pt idx="365">
                  <c:v>-355.80514555243968</c:v>
                </c:pt>
                <c:pt idx="366">
                  <c:v>-355.2448224885776</c:v>
                </c:pt>
                <c:pt idx="367">
                  <c:v>-354.68449942471545</c:v>
                </c:pt>
                <c:pt idx="368">
                  <c:v>-354.12417636085337</c:v>
                </c:pt>
                <c:pt idx="369">
                  <c:v>-353.56385329699128</c:v>
                </c:pt>
                <c:pt idx="370">
                  <c:v>-353.00353023312914</c:v>
                </c:pt>
                <c:pt idx="371">
                  <c:v>-352.443207169267</c:v>
                </c:pt>
                <c:pt idx="372">
                  <c:v>-351.88288410540491</c:v>
                </c:pt>
                <c:pt idx="373">
                  <c:v>-351.32256104154283</c:v>
                </c:pt>
                <c:pt idx="374">
                  <c:v>-350.76223797768068</c:v>
                </c:pt>
                <c:pt idx="375">
                  <c:v>-350.2019149138186</c:v>
                </c:pt>
                <c:pt idx="376">
                  <c:v>-349.64159184995651</c:v>
                </c:pt>
                <c:pt idx="377">
                  <c:v>-349.08126878609437</c:v>
                </c:pt>
                <c:pt idx="378">
                  <c:v>-348.52094572223223</c:v>
                </c:pt>
                <c:pt idx="379">
                  <c:v>-347.96062265837014</c:v>
                </c:pt>
                <c:pt idx="380">
                  <c:v>-347.40029959450806</c:v>
                </c:pt>
                <c:pt idx="381">
                  <c:v>-346.83997653064591</c:v>
                </c:pt>
                <c:pt idx="382">
                  <c:v>-346.27965346678383</c:v>
                </c:pt>
                <c:pt idx="383">
                  <c:v>-345.71933040292174</c:v>
                </c:pt>
                <c:pt idx="384">
                  <c:v>-345.1590073390596</c:v>
                </c:pt>
                <c:pt idx="385">
                  <c:v>-344.59868427519746</c:v>
                </c:pt>
                <c:pt idx="386">
                  <c:v>-344.03836121133537</c:v>
                </c:pt>
                <c:pt idx="387">
                  <c:v>-343.47803814747328</c:v>
                </c:pt>
                <c:pt idx="388">
                  <c:v>-342.91771508361114</c:v>
                </c:pt>
                <c:pt idx="389">
                  <c:v>-342.35739201974906</c:v>
                </c:pt>
                <c:pt idx="390">
                  <c:v>-341.79706895588697</c:v>
                </c:pt>
                <c:pt idx="391">
                  <c:v>-341.23674589202483</c:v>
                </c:pt>
                <c:pt idx="392">
                  <c:v>-340.67642282816269</c:v>
                </c:pt>
                <c:pt idx="393">
                  <c:v>-340.1160997643006</c:v>
                </c:pt>
                <c:pt idx="394">
                  <c:v>-339.55577670043851</c:v>
                </c:pt>
                <c:pt idx="395">
                  <c:v>-338.99545363657637</c:v>
                </c:pt>
                <c:pt idx="396">
                  <c:v>-338.43513057271429</c:v>
                </c:pt>
                <c:pt idx="397">
                  <c:v>-337.8748075088522</c:v>
                </c:pt>
                <c:pt idx="398">
                  <c:v>-337.31448444499006</c:v>
                </c:pt>
                <c:pt idx="399">
                  <c:v>-336.75416138112791</c:v>
                </c:pt>
                <c:pt idx="400">
                  <c:v>-336.19383831726583</c:v>
                </c:pt>
                <c:pt idx="401">
                  <c:v>-335.63351525340374</c:v>
                </c:pt>
                <c:pt idx="402">
                  <c:v>-335.0731921895416</c:v>
                </c:pt>
                <c:pt idx="403">
                  <c:v>-334.51286912567952</c:v>
                </c:pt>
                <c:pt idx="404">
                  <c:v>-333.95254606181743</c:v>
                </c:pt>
                <c:pt idx="405">
                  <c:v>-333.39222299795529</c:v>
                </c:pt>
                <c:pt idx="406">
                  <c:v>-332.83189993409314</c:v>
                </c:pt>
                <c:pt idx="407">
                  <c:v>-332.27157687023112</c:v>
                </c:pt>
                <c:pt idx="408">
                  <c:v>-331.71125380636897</c:v>
                </c:pt>
                <c:pt idx="409">
                  <c:v>-331.15093074250683</c:v>
                </c:pt>
                <c:pt idx="410">
                  <c:v>-330.59060767864474</c:v>
                </c:pt>
                <c:pt idx="411">
                  <c:v>-330.03028461478266</c:v>
                </c:pt>
                <c:pt idx="412">
                  <c:v>-329.46996155092052</c:v>
                </c:pt>
                <c:pt idx="413">
                  <c:v>-328.90963848705843</c:v>
                </c:pt>
                <c:pt idx="414">
                  <c:v>-328.34931542319634</c:v>
                </c:pt>
                <c:pt idx="415">
                  <c:v>-327.7889923593342</c:v>
                </c:pt>
                <c:pt idx="416">
                  <c:v>-327.22866929547206</c:v>
                </c:pt>
                <c:pt idx="417">
                  <c:v>-326.66834623160997</c:v>
                </c:pt>
                <c:pt idx="418">
                  <c:v>-326.10802316774789</c:v>
                </c:pt>
                <c:pt idx="419">
                  <c:v>-325.54770010388575</c:v>
                </c:pt>
                <c:pt idx="420">
                  <c:v>-324.98737704002366</c:v>
                </c:pt>
                <c:pt idx="421">
                  <c:v>-324.42705397616157</c:v>
                </c:pt>
                <c:pt idx="422">
                  <c:v>-323.86673091229943</c:v>
                </c:pt>
                <c:pt idx="423">
                  <c:v>-323.30640784843729</c:v>
                </c:pt>
                <c:pt idx="424">
                  <c:v>-322.7460847845752</c:v>
                </c:pt>
                <c:pt idx="425">
                  <c:v>-322.18576172071312</c:v>
                </c:pt>
                <c:pt idx="426">
                  <c:v>-321.62543865685097</c:v>
                </c:pt>
                <c:pt idx="427">
                  <c:v>-321.06511559298889</c:v>
                </c:pt>
                <c:pt idx="428">
                  <c:v>-320.5047925291268</c:v>
                </c:pt>
                <c:pt idx="429">
                  <c:v>-319.94446946526466</c:v>
                </c:pt>
                <c:pt idx="430">
                  <c:v>-319.38414640140252</c:v>
                </c:pt>
                <c:pt idx="431">
                  <c:v>-318.82382333754043</c:v>
                </c:pt>
                <c:pt idx="432">
                  <c:v>-318.26350027367835</c:v>
                </c:pt>
                <c:pt idx="433">
                  <c:v>-317.7031772098162</c:v>
                </c:pt>
                <c:pt idx="434">
                  <c:v>-317.14285414595412</c:v>
                </c:pt>
                <c:pt idx="435">
                  <c:v>-316.58253108209203</c:v>
                </c:pt>
                <c:pt idx="436">
                  <c:v>-316.02220801822989</c:v>
                </c:pt>
                <c:pt idx="437">
                  <c:v>-315.46188495436775</c:v>
                </c:pt>
                <c:pt idx="438">
                  <c:v>-314.90156189050566</c:v>
                </c:pt>
                <c:pt idx="439">
                  <c:v>-314.34123882664358</c:v>
                </c:pt>
                <c:pt idx="440">
                  <c:v>-313.78091576278143</c:v>
                </c:pt>
                <c:pt idx="441">
                  <c:v>-313.22059269891935</c:v>
                </c:pt>
                <c:pt idx="442">
                  <c:v>-312.66026963505726</c:v>
                </c:pt>
                <c:pt idx="443">
                  <c:v>-312.09994657119512</c:v>
                </c:pt>
                <c:pt idx="444">
                  <c:v>-311.53962350733298</c:v>
                </c:pt>
                <c:pt idx="445">
                  <c:v>-310.97930044347095</c:v>
                </c:pt>
                <c:pt idx="446">
                  <c:v>-310.4189773796088</c:v>
                </c:pt>
                <c:pt idx="447">
                  <c:v>-309.85865431574666</c:v>
                </c:pt>
                <c:pt idx="448">
                  <c:v>-309.29833125188458</c:v>
                </c:pt>
                <c:pt idx="449">
                  <c:v>-308.73800818802249</c:v>
                </c:pt>
                <c:pt idx="450">
                  <c:v>-308.17768512416035</c:v>
                </c:pt>
                <c:pt idx="451">
                  <c:v>-307.61736206029821</c:v>
                </c:pt>
                <c:pt idx="452">
                  <c:v>-307.05703899643618</c:v>
                </c:pt>
                <c:pt idx="453">
                  <c:v>-306.49671593257403</c:v>
                </c:pt>
                <c:pt idx="454">
                  <c:v>-305.93639286871189</c:v>
                </c:pt>
                <c:pt idx="455">
                  <c:v>-305.37606980484981</c:v>
                </c:pt>
                <c:pt idx="456">
                  <c:v>-304.81574674098772</c:v>
                </c:pt>
                <c:pt idx="457">
                  <c:v>-304.25542367712558</c:v>
                </c:pt>
                <c:pt idx="458">
                  <c:v>-303.69510061326349</c:v>
                </c:pt>
                <c:pt idx="459">
                  <c:v>-303.13477754940135</c:v>
                </c:pt>
                <c:pt idx="460">
                  <c:v>-302.57445448553926</c:v>
                </c:pt>
                <c:pt idx="461">
                  <c:v>-302.01413142167718</c:v>
                </c:pt>
                <c:pt idx="462">
                  <c:v>-301.45380835781503</c:v>
                </c:pt>
                <c:pt idx="463">
                  <c:v>-300.89348529395295</c:v>
                </c:pt>
                <c:pt idx="464">
                  <c:v>-300.33316223009081</c:v>
                </c:pt>
                <c:pt idx="465">
                  <c:v>-299.77283916622872</c:v>
                </c:pt>
                <c:pt idx="466">
                  <c:v>-299.21251610236658</c:v>
                </c:pt>
                <c:pt idx="467">
                  <c:v>-298.65219303850449</c:v>
                </c:pt>
                <c:pt idx="468">
                  <c:v>-298.09186997464241</c:v>
                </c:pt>
                <c:pt idx="469">
                  <c:v>-297.53154691078026</c:v>
                </c:pt>
                <c:pt idx="470">
                  <c:v>-296.97122384691818</c:v>
                </c:pt>
                <c:pt idx="471">
                  <c:v>-296.41090078305604</c:v>
                </c:pt>
                <c:pt idx="472">
                  <c:v>-295.85057771919395</c:v>
                </c:pt>
                <c:pt idx="473">
                  <c:v>-295.29025465533181</c:v>
                </c:pt>
                <c:pt idx="474">
                  <c:v>-294.72993159146972</c:v>
                </c:pt>
                <c:pt idx="475">
                  <c:v>-294.16960852760764</c:v>
                </c:pt>
                <c:pt idx="476">
                  <c:v>-293.60928546374549</c:v>
                </c:pt>
                <c:pt idx="477">
                  <c:v>-293.04896239988341</c:v>
                </c:pt>
                <c:pt idx="478">
                  <c:v>-292.48863933602127</c:v>
                </c:pt>
                <c:pt idx="479">
                  <c:v>-291.92831627215918</c:v>
                </c:pt>
                <c:pt idx="480">
                  <c:v>-291.36799320829709</c:v>
                </c:pt>
                <c:pt idx="481">
                  <c:v>-290.80767014443495</c:v>
                </c:pt>
                <c:pt idx="482">
                  <c:v>-290.24734708057287</c:v>
                </c:pt>
                <c:pt idx="483">
                  <c:v>-289.68702401671072</c:v>
                </c:pt>
                <c:pt idx="484">
                  <c:v>-289.12670095284864</c:v>
                </c:pt>
                <c:pt idx="485">
                  <c:v>-288.56637788898649</c:v>
                </c:pt>
                <c:pt idx="486">
                  <c:v>-288.00605482512441</c:v>
                </c:pt>
                <c:pt idx="487">
                  <c:v>-287.44573176126232</c:v>
                </c:pt>
                <c:pt idx="488">
                  <c:v>-286.88540869740018</c:v>
                </c:pt>
                <c:pt idx="489">
                  <c:v>-286.32508563353809</c:v>
                </c:pt>
                <c:pt idx="490">
                  <c:v>-285.76476256967595</c:v>
                </c:pt>
                <c:pt idx="491">
                  <c:v>-285.20443950581387</c:v>
                </c:pt>
                <c:pt idx="492">
                  <c:v>-284.64411644195172</c:v>
                </c:pt>
                <c:pt idx="493">
                  <c:v>-284.08379337808964</c:v>
                </c:pt>
                <c:pt idx="494">
                  <c:v>-283.52347031422755</c:v>
                </c:pt>
                <c:pt idx="495">
                  <c:v>-282.96314725036541</c:v>
                </c:pt>
                <c:pt idx="496">
                  <c:v>-282.40282418650332</c:v>
                </c:pt>
                <c:pt idx="497">
                  <c:v>-281.84250112264118</c:v>
                </c:pt>
                <c:pt idx="498">
                  <c:v>-281.2821780587791</c:v>
                </c:pt>
                <c:pt idx="499">
                  <c:v>-280.72185499491695</c:v>
                </c:pt>
                <c:pt idx="500">
                  <c:v>-280.16153193105487</c:v>
                </c:pt>
                <c:pt idx="501">
                  <c:v>-279.60120886719278</c:v>
                </c:pt>
                <c:pt idx="502">
                  <c:v>-279.04088580333064</c:v>
                </c:pt>
                <c:pt idx="503">
                  <c:v>-278.48056273946855</c:v>
                </c:pt>
                <c:pt idx="504">
                  <c:v>-277.92023967560641</c:v>
                </c:pt>
                <c:pt idx="505">
                  <c:v>-277.35991661174432</c:v>
                </c:pt>
                <c:pt idx="506">
                  <c:v>-276.79959354788224</c:v>
                </c:pt>
                <c:pt idx="507">
                  <c:v>-276.2392704840201</c:v>
                </c:pt>
                <c:pt idx="508">
                  <c:v>-275.67894742015801</c:v>
                </c:pt>
                <c:pt idx="509">
                  <c:v>-275.11862435629587</c:v>
                </c:pt>
                <c:pt idx="510">
                  <c:v>-274.55830129243378</c:v>
                </c:pt>
                <c:pt idx="511">
                  <c:v>-273.99797822857164</c:v>
                </c:pt>
                <c:pt idx="512">
                  <c:v>-273.43765516470955</c:v>
                </c:pt>
                <c:pt idx="513">
                  <c:v>-272.87733210084747</c:v>
                </c:pt>
                <c:pt idx="514">
                  <c:v>-272.31700903698533</c:v>
                </c:pt>
                <c:pt idx="515">
                  <c:v>-271.75668597312324</c:v>
                </c:pt>
                <c:pt idx="516">
                  <c:v>-271.1963629092611</c:v>
                </c:pt>
                <c:pt idx="517">
                  <c:v>-270.63603984539901</c:v>
                </c:pt>
                <c:pt idx="518">
                  <c:v>-270.07571678153687</c:v>
                </c:pt>
                <c:pt idx="519">
                  <c:v>-269.51539371767478</c:v>
                </c:pt>
                <c:pt idx="520">
                  <c:v>-268.9550706538127</c:v>
                </c:pt>
                <c:pt idx="521">
                  <c:v>-268.39474758995055</c:v>
                </c:pt>
                <c:pt idx="522">
                  <c:v>-267.83442452608847</c:v>
                </c:pt>
                <c:pt idx="523">
                  <c:v>-267.27410146222633</c:v>
                </c:pt>
                <c:pt idx="524">
                  <c:v>-266.71377839836424</c:v>
                </c:pt>
                <c:pt idx="525">
                  <c:v>-266.15345533450215</c:v>
                </c:pt>
                <c:pt idx="526">
                  <c:v>-265.59313227064001</c:v>
                </c:pt>
                <c:pt idx="527">
                  <c:v>-265.03280920677793</c:v>
                </c:pt>
                <c:pt idx="528">
                  <c:v>-264.47248614291578</c:v>
                </c:pt>
                <c:pt idx="529">
                  <c:v>-263.9121630790537</c:v>
                </c:pt>
                <c:pt idx="530">
                  <c:v>-263.35184001519156</c:v>
                </c:pt>
                <c:pt idx="531">
                  <c:v>-262.79151695132947</c:v>
                </c:pt>
                <c:pt idx="532">
                  <c:v>-262.23119388746738</c:v>
                </c:pt>
                <c:pt idx="533">
                  <c:v>-261.67087082360524</c:v>
                </c:pt>
                <c:pt idx="534">
                  <c:v>-261.11054775974316</c:v>
                </c:pt>
                <c:pt idx="535">
                  <c:v>-260.55022469588101</c:v>
                </c:pt>
                <c:pt idx="536">
                  <c:v>-259.98990163201893</c:v>
                </c:pt>
                <c:pt idx="537">
                  <c:v>-259.42957856815678</c:v>
                </c:pt>
                <c:pt idx="538">
                  <c:v>-258.8692555042947</c:v>
                </c:pt>
                <c:pt idx="539">
                  <c:v>-258.30893244043261</c:v>
                </c:pt>
                <c:pt idx="540">
                  <c:v>-257.74860937657047</c:v>
                </c:pt>
                <c:pt idx="541">
                  <c:v>-257.18828631270839</c:v>
                </c:pt>
                <c:pt idx="542">
                  <c:v>-256.62796324884624</c:v>
                </c:pt>
                <c:pt idx="543">
                  <c:v>-256.06764018498416</c:v>
                </c:pt>
                <c:pt idx="544">
                  <c:v>-255.50731712112201</c:v>
                </c:pt>
                <c:pt idx="545">
                  <c:v>-254.94699405725993</c:v>
                </c:pt>
                <c:pt idx="546">
                  <c:v>-254.38667099339784</c:v>
                </c:pt>
                <c:pt idx="547">
                  <c:v>-253.8263479295357</c:v>
                </c:pt>
                <c:pt idx="548">
                  <c:v>-253.26602486567361</c:v>
                </c:pt>
                <c:pt idx="549">
                  <c:v>-252.70570180181147</c:v>
                </c:pt>
                <c:pt idx="550">
                  <c:v>-252.14537873794939</c:v>
                </c:pt>
                <c:pt idx="551">
                  <c:v>-251.5850556740873</c:v>
                </c:pt>
                <c:pt idx="552">
                  <c:v>-251.02473261022516</c:v>
                </c:pt>
                <c:pt idx="553">
                  <c:v>-250.46440954636307</c:v>
                </c:pt>
                <c:pt idx="554">
                  <c:v>-249.90408648250093</c:v>
                </c:pt>
                <c:pt idx="555">
                  <c:v>-249.34376341863884</c:v>
                </c:pt>
                <c:pt idx="556">
                  <c:v>-248.7834403547767</c:v>
                </c:pt>
                <c:pt idx="557">
                  <c:v>-248.22311729091462</c:v>
                </c:pt>
                <c:pt idx="558">
                  <c:v>-247.66279422705253</c:v>
                </c:pt>
                <c:pt idx="559">
                  <c:v>-247.10247116319039</c:v>
                </c:pt>
                <c:pt idx="560">
                  <c:v>-246.5421480993283</c:v>
                </c:pt>
                <c:pt idx="561">
                  <c:v>-245.98182503546616</c:v>
                </c:pt>
                <c:pt idx="562">
                  <c:v>-245.42150197160407</c:v>
                </c:pt>
                <c:pt idx="563">
                  <c:v>-244.86117890774193</c:v>
                </c:pt>
                <c:pt idx="564">
                  <c:v>-244.30085584387984</c:v>
                </c:pt>
                <c:pt idx="565">
                  <c:v>-243.74053278001776</c:v>
                </c:pt>
                <c:pt idx="566">
                  <c:v>-243.18020971615562</c:v>
                </c:pt>
                <c:pt idx="567">
                  <c:v>-242.61988665229353</c:v>
                </c:pt>
                <c:pt idx="568">
                  <c:v>-242.05956358843139</c:v>
                </c:pt>
                <c:pt idx="569">
                  <c:v>-241.4992405245693</c:v>
                </c:pt>
                <c:pt idx="570">
                  <c:v>-240.93891746070722</c:v>
                </c:pt>
                <c:pt idx="571">
                  <c:v>-240.37859439684507</c:v>
                </c:pt>
                <c:pt idx="572">
                  <c:v>-239.81827133298299</c:v>
                </c:pt>
                <c:pt idx="573">
                  <c:v>-239.25794826912085</c:v>
                </c:pt>
                <c:pt idx="574">
                  <c:v>-238.69762520525876</c:v>
                </c:pt>
                <c:pt idx="575">
                  <c:v>-238.13730214139662</c:v>
                </c:pt>
                <c:pt idx="576">
                  <c:v>-237.57697907753453</c:v>
                </c:pt>
                <c:pt idx="577">
                  <c:v>-237.01665601367245</c:v>
                </c:pt>
                <c:pt idx="578">
                  <c:v>-236.4563329498103</c:v>
                </c:pt>
                <c:pt idx="579">
                  <c:v>-235.89600988594822</c:v>
                </c:pt>
                <c:pt idx="580">
                  <c:v>-235.33568682208607</c:v>
                </c:pt>
                <c:pt idx="581">
                  <c:v>-234.77536375822399</c:v>
                </c:pt>
                <c:pt idx="582">
                  <c:v>-234.21504069436185</c:v>
                </c:pt>
                <c:pt idx="583">
                  <c:v>-233.65471763049976</c:v>
                </c:pt>
                <c:pt idx="584">
                  <c:v>-233.09439456663767</c:v>
                </c:pt>
                <c:pt idx="585">
                  <c:v>-232.53407150277553</c:v>
                </c:pt>
                <c:pt idx="586">
                  <c:v>-231.97374843891345</c:v>
                </c:pt>
                <c:pt idx="587">
                  <c:v>-231.4134253750513</c:v>
                </c:pt>
                <c:pt idx="588">
                  <c:v>-230.85310231118922</c:v>
                </c:pt>
                <c:pt idx="589">
                  <c:v>-230.29277924732713</c:v>
                </c:pt>
                <c:pt idx="590">
                  <c:v>-229.73245618346499</c:v>
                </c:pt>
                <c:pt idx="591">
                  <c:v>-229.1721331196029</c:v>
                </c:pt>
                <c:pt idx="592">
                  <c:v>-228.61181005574076</c:v>
                </c:pt>
                <c:pt idx="593">
                  <c:v>-228.05148699187868</c:v>
                </c:pt>
                <c:pt idx="594">
                  <c:v>-227.49116392801653</c:v>
                </c:pt>
                <c:pt idx="595">
                  <c:v>-226.93084086415445</c:v>
                </c:pt>
                <c:pt idx="596">
                  <c:v>-226.37051780029236</c:v>
                </c:pt>
                <c:pt idx="597">
                  <c:v>-225.81019473643022</c:v>
                </c:pt>
                <c:pt idx="598">
                  <c:v>-225.24987167256813</c:v>
                </c:pt>
                <c:pt idx="599">
                  <c:v>-224.68954860870599</c:v>
                </c:pt>
                <c:pt idx="600">
                  <c:v>-224.12922554484391</c:v>
                </c:pt>
                <c:pt idx="601">
                  <c:v>-223.56890248098176</c:v>
                </c:pt>
                <c:pt idx="602">
                  <c:v>-223.00857941711968</c:v>
                </c:pt>
                <c:pt idx="603">
                  <c:v>-222.44825635325759</c:v>
                </c:pt>
                <c:pt idx="604">
                  <c:v>-221.88793328939545</c:v>
                </c:pt>
                <c:pt idx="605">
                  <c:v>-221.32761022553336</c:v>
                </c:pt>
                <c:pt idx="606">
                  <c:v>-220.76728716167122</c:v>
                </c:pt>
                <c:pt idx="607">
                  <c:v>-220.20696409780913</c:v>
                </c:pt>
                <c:pt idx="608">
                  <c:v>-219.64664103394705</c:v>
                </c:pt>
                <c:pt idx="609">
                  <c:v>-219.08631797008491</c:v>
                </c:pt>
                <c:pt idx="610">
                  <c:v>-218.52599490622282</c:v>
                </c:pt>
                <c:pt idx="611">
                  <c:v>-217.96567184236068</c:v>
                </c:pt>
                <c:pt idx="612">
                  <c:v>-217.40534877849859</c:v>
                </c:pt>
                <c:pt idx="613">
                  <c:v>-216.84502571463645</c:v>
                </c:pt>
                <c:pt idx="614">
                  <c:v>-216.28470265077436</c:v>
                </c:pt>
                <c:pt idx="615">
                  <c:v>-215.72437958691228</c:v>
                </c:pt>
                <c:pt idx="616">
                  <c:v>-215.16405652305014</c:v>
                </c:pt>
                <c:pt idx="617">
                  <c:v>-214.60373345918805</c:v>
                </c:pt>
                <c:pt idx="618">
                  <c:v>-214.04341039532591</c:v>
                </c:pt>
                <c:pt idx="619">
                  <c:v>-213.48308733146382</c:v>
                </c:pt>
                <c:pt idx="620">
                  <c:v>-212.92276426760168</c:v>
                </c:pt>
                <c:pt idx="621">
                  <c:v>-212.36244120373959</c:v>
                </c:pt>
                <c:pt idx="622">
                  <c:v>-211.80211813987751</c:v>
                </c:pt>
                <c:pt idx="623">
                  <c:v>-211.24179507601536</c:v>
                </c:pt>
                <c:pt idx="624">
                  <c:v>-210.68147201215328</c:v>
                </c:pt>
                <c:pt idx="625">
                  <c:v>-210.12114894829114</c:v>
                </c:pt>
                <c:pt idx="626">
                  <c:v>-209.56082588442905</c:v>
                </c:pt>
                <c:pt idx="627">
                  <c:v>-209.00050282056691</c:v>
                </c:pt>
                <c:pt idx="628">
                  <c:v>-208.44017975670482</c:v>
                </c:pt>
                <c:pt idx="629">
                  <c:v>-207.87985669284274</c:v>
                </c:pt>
                <c:pt idx="630">
                  <c:v>-207.31953362898059</c:v>
                </c:pt>
                <c:pt idx="631">
                  <c:v>-206.75921056511851</c:v>
                </c:pt>
                <c:pt idx="632">
                  <c:v>-206.19888750125637</c:v>
                </c:pt>
                <c:pt idx="633">
                  <c:v>-205.63856443739428</c:v>
                </c:pt>
                <c:pt idx="634">
                  <c:v>-205.07824137353219</c:v>
                </c:pt>
                <c:pt idx="635">
                  <c:v>-204.51791830967005</c:v>
                </c:pt>
                <c:pt idx="636">
                  <c:v>-203.95759524580797</c:v>
                </c:pt>
                <c:pt idx="637">
                  <c:v>-203.39727218194582</c:v>
                </c:pt>
                <c:pt idx="638">
                  <c:v>-202.83694911808374</c:v>
                </c:pt>
                <c:pt idx="639">
                  <c:v>-202.27662605422159</c:v>
                </c:pt>
                <c:pt idx="640">
                  <c:v>-201.71630299035951</c:v>
                </c:pt>
                <c:pt idx="641">
                  <c:v>-201.15597992649742</c:v>
                </c:pt>
                <c:pt idx="642">
                  <c:v>-200.59565686263528</c:v>
                </c:pt>
                <c:pt idx="643">
                  <c:v>-200.03533379877319</c:v>
                </c:pt>
                <c:pt idx="644">
                  <c:v>-199.47501073491105</c:v>
                </c:pt>
                <c:pt idx="645">
                  <c:v>-198.91468767104897</c:v>
                </c:pt>
                <c:pt idx="646">
                  <c:v>-198.35436460718682</c:v>
                </c:pt>
                <c:pt idx="647">
                  <c:v>-197.79404154332474</c:v>
                </c:pt>
                <c:pt idx="648">
                  <c:v>-197.23371847946265</c:v>
                </c:pt>
                <c:pt idx="649">
                  <c:v>-196.67339541560051</c:v>
                </c:pt>
                <c:pt idx="650">
                  <c:v>-196.11307235173842</c:v>
                </c:pt>
                <c:pt idx="651">
                  <c:v>-195.55274928787628</c:v>
                </c:pt>
                <c:pt idx="652">
                  <c:v>-194.9924262240142</c:v>
                </c:pt>
                <c:pt idx="653">
                  <c:v>-194.43210316015211</c:v>
                </c:pt>
                <c:pt idx="654">
                  <c:v>-193.87178009628997</c:v>
                </c:pt>
                <c:pt idx="655">
                  <c:v>-193.31145703242788</c:v>
                </c:pt>
                <c:pt idx="656">
                  <c:v>-192.75113396856574</c:v>
                </c:pt>
                <c:pt idx="657">
                  <c:v>-192.19081090470365</c:v>
                </c:pt>
                <c:pt idx="658">
                  <c:v>-191.63048784084151</c:v>
                </c:pt>
                <c:pt idx="659">
                  <c:v>-191.07016477697942</c:v>
                </c:pt>
                <c:pt idx="660">
                  <c:v>-190.50984171311734</c:v>
                </c:pt>
                <c:pt idx="661">
                  <c:v>-189.9495186492552</c:v>
                </c:pt>
                <c:pt idx="662">
                  <c:v>-189.38919558539311</c:v>
                </c:pt>
                <c:pt idx="663">
                  <c:v>-188.82887252153097</c:v>
                </c:pt>
                <c:pt idx="664">
                  <c:v>-188.26854945766888</c:v>
                </c:pt>
                <c:pt idx="665">
                  <c:v>-187.70822639380674</c:v>
                </c:pt>
                <c:pt idx="666">
                  <c:v>-187.14790332994465</c:v>
                </c:pt>
                <c:pt idx="667">
                  <c:v>-186.58758026608257</c:v>
                </c:pt>
                <c:pt idx="668">
                  <c:v>-186.02725720222043</c:v>
                </c:pt>
                <c:pt idx="669">
                  <c:v>-185.46693413835834</c:v>
                </c:pt>
                <c:pt idx="670">
                  <c:v>-184.9066110744962</c:v>
                </c:pt>
                <c:pt idx="671">
                  <c:v>-184.34628801063411</c:v>
                </c:pt>
                <c:pt idx="672">
                  <c:v>-183.78596494677197</c:v>
                </c:pt>
                <c:pt idx="673">
                  <c:v>-183.22564188290988</c:v>
                </c:pt>
                <c:pt idx="674">
                  <c:v>-182.6653188190478</c:v>
                </c:pt>
                <c:pt idx="675">
                  <c:v>-182.10499575518566</c:v>
                </c:pt>
                <c:pt idx="676">
                  <c:v>-181.54467269132357</c:v>
                </c:pt>
                <c:pt idx="677">
                  <c:v>-180.98434962746143</c:v>
                </c:pt>
                <c:pt idx="678">
                  <c:v>-180.42402656359934</c:v>
                </c:pt>
                <c:pt idx="679">
                  <c:v>-179.86370349973726</c:v>
                </c:pt>
                <c:pt idx="680">
                  <c:v>-179.30338043587511</c:v>
                </c:pt>
                <c:pt idx="681">
                  <c:v>-178.74305737201303</c:v>
                </c:pt>
                <c:pt idx="682">
                  <c:v>-178.18273430815088</c:v>
                </c:pt>
                <c:pt idx="683">
                  <c:v>-177.6224112442888</c:v>
                </c:pt>
                <c:pt idx="684">
                  <c:v>-177.06208818042666</c:v>
                </c:pt>
                <c:pt idx="685">
                  <c:v>-176.50176511656457</c:v>
                </c:pt>
                <c:pt idx="686">
                  <c:v>-175.94144205270248</c:v>
                </c:pt>
                <c:pt idx="687">
                  <c:v>-175.38111898884034</c:v>
                </c:pt>
                <c:pt idx="688">
                  <c:v>-174.82079592497826</c:v>
                </c:pt>
                <c:pt idx="689">
                  <c:v>-174.26047286111611</c:v>
                </c:pt>
                <c:pt idx="690">
                  <c:v>-173.70014979725403</c:v>
                </c:pt>
                <c:pt idx="691">
                  <c:v>-173.13982673339189</c:v>
                </c:pt>
                <c:pt idx="692">
                  <c:v>-172.5795036695298</c:v>
                </c:pt>
                <c:pt idx="693">
                  <c:v>-172.01918060566771</c:v>
                </c:pt>
                <c:pt idx="694">
                  <c:v>-171.45885754180557</c:v>
                </c:pt>
                <c:pt idx="695">
                  <c:v>-170.89853447794349</c:v>
                </c:pt>
                <c:pt idx="696">
                  <c:v>-170.33821141408134</c:v>
                </c:pt>
                <c:pt idx="697">
                  <c:v>-169.77788835021926</c:v>
                </c:pt>
                <c:pt idx="698">
                  <c:v>-169.21756528635717</c:v>
                </c:pt>
                <c:pt idx="699">
                  <c:v>-168.65724222249503</c:v>
                </c:pt>
                <c:pt idx="700">
                  <c:v>-168.09691915863294</c:v>
                </c:pt>
                <c:pt idx="701">
                  <c:v>-167.5365960947708</c:v>
                </c:pt>
                <c:pt idx="702">
                  <c:v>-166.97627303090871</c:v>
                </c:pt>
                <c:pt idx="703">
                  <c:v>-166.41594996704657</c:v>
                </c:pt>
                <c:pt idx="704">
                  <c:v>-165.85562690318449</c:v>
                </c:pt>
                <c:pt idx="705">
                  <c:v>-165.2953038393224</c:v>
                </c:pt>
                <c:pt idx="706">
                  <c:v>-164.73498077546026</c:v>
                </c:pt>
                <c:pt idx="707">
                  <c:v>-164.17465771159817</c:v>
                </c:pt>
                <c:pt idx="708">
                  <c:v>-163.61433464773603</c:v>
                </c:pt>
                <c:pt idx="709">
                  <c:v>-163.05401158387394</c:v>
                </c:pt>
                <c:pt idx="710">
                  <c:v>-162.4936885200118</c:v>
                </c:pt>
                <c:pt idx="711">
                  <c:v>-161.93336545614972</c:v>
                </c:pt>
                <c:pt idx="712">
                  <c:v>-161.37304239228763</c:v>
                </c:pt>
                <c:pt idx="713">
                  <c:v>-160.81271932842549</c:v>
                </c:pt>
                <c:pt idx="714">
                  <c:v>-160.2523962645634</c:v>
                </c:pt>
                <c:pt idx="715">
                  <c:v>-159.69207320070126</c:v>
                </c:pt>
                <c:pt idx="716">
                  <c:v>-159.13175013683917</c:v>
                </c:pt>
                <c:pt idx="717">
                  <c:v>-158.57142707297709</c:v>
                </c:pt>
                <c:pt idx="718">
                  <c:v>-158.01110400911494</c:v>
                </c:pt>
                <c:pt idx="719">
                  <c:v>-157.45078094525286</c:v>
                </c:pt>
                <c:pt idx="720">
                  <c:v>-156.89045788139072</c:v>
                </c:pt>
                <c:pt idx="721">
                  <c:v>-156.33013481752863</c:v>
                </c:pt>
                <c:pt idx="722">
                  <c:v>-155.76981175366649</c:v>
                </c:pt>
                <c:pt idx="723">
                  <c:v>-155.2094886898044</c:v>
                </c:pt>
                <c:pt idx="724">
                  <c:v>-154.64916562594232</c:v>
                </c:pt>
                <c:pt idx="725">
                  <c:v>-154.08884256208017</c:v>
                </c:pt>
                <c:pt idx="726">
                  <c:v>-153.52851949821809</c:v>
                </c:pt>
                <c:pt idx="727">
                  <c:v>-152.96819643435595</c:v>
                </c:pt>
                <c:pt idx="728">
                  <c:v>-152.40787337049386</c:v>
                </c:pt>
                <c:pt idx="729">
                  <c:v>-151.84755030663172</c:v>
                </c:pt>
                <c:pt idx="730">
                  <c:v>-151.28722724276963</c:v>
                </c:pt>
                <c:pt idx="731">
                  <c:v>-150.72690417890755</c:v>
                </c:pt>
                <c:pt idx="732">
                  <c:v>-150.1665811150454</c:v>
                </c:pt>
                <c:pt idx="733">
                  <c:v>-149.60625805118332</c:v>
                </c:pt>
                <c:pt idx="734">
                  <c:v>-149.04593498732117</c:v>
                </c:pt>
                <c:pt idx="735">
                  <c:v>-148.48561192345909</c:v>
                </c:pt>
                <c:pt idx="736">
                  <c:v>-147.925288859597</c:v>
                </c:pt>
                <c:pt idx="737">
                  <c:v>-147.36496579573486</c:v>
                </c:pt>
                <c:pt idx="738">
                  <c:v>-146.80464273187278</c:v>
                </c:pt>
                <c:pt idx="739">
                  <c:v>-146.24431966801063</c:v>
                </c:pt>
                <c:pt idx="740">
                  <c:v>-145.68399660414855</c:v>
                </c:pt>
                <c:pt idx="741">
                  <c:v>-145.1236735402864</c:v>
                </c:pt>
                <c:pt idx="742">
                  <c:v>-144.56335047642432</c:v>
                </c:pt>
                <c:pt idx="743">
                  <c:v>-144.00302741256223</c:v>
                </c:pt>
                <c:pt idx="744">
                  <c:v>-143.44270434870009</c:v>
                </c:pt>
                <c:pt idx="745">
                  <c:v>-142.882381284838</c:v>
                </c:pt>
                <c:pt idx="746">
                  <c:v>-142.32205822097586</c:v>
                </c:pt>
                <c:pt idx="747">
                  <c:v>-141.76173515711378</c:v>
                </c:pt>
                <c:pt idx="748">
                  <c:v>-141.20141209325163</c:v>
                </c:pt>
                <c:pt idx="749">
                  <c:v>-140.64108902938955</c:v>
                </c:pt>
                <c:pt idx="750">
                  <c:v>-140.08076596552746</c:v>
                </c:pt>
                <c:pt idx="751">
                  <c:v>-139.52044290166532</c:v>
                </c:pt>
                <c:pt idx="752">
                  <c:v>-138.96011983780323</c:v>
                </c:pt>
                <c:pt idx="753">
                  <c:v>-138.39979677394109</c:v>
                </c:pt>
                <c:pt idx="754">
                  <c:v>-137.83947371007901</c:v>
                </c:pt>
                <c:pt idx="755">
                  <c:v>-137.27915064621686</c:v>
                </c:pt>
                <c:pt idx="756">
                  <c:v>-136.71882758235478</c:v>
                </c:pt>
                <c:pt idx="757">
                  <c:v>-136.15850451849269</c:v>
                </c:pt>
                <c:pt idx="758">
                  <c:v>-135.59818145463055</c:v>
                </c:pt>
                <c:pt idx="759">
                  <c:v>-135.03785839076846</c:v>
                </c:pt>
                <c:pt idx="760">
                  <c:v>-134.47753532690632</c:v>
                </c:pt>
                <c:pt idx="761">
                  <c:v>-133.91721226304423</c:v>
                </c:pt>
                <c:pt idx="762">
                  <c:v>-133.35688919918215</c:v>
                </c:pt>
                <c:pt idx="763">
                  <c:v>-132.79656613532001</c:v>
                </c:pt>
                <c:pt idx="764">
                  <c:v>-132.23624307145792</c:v>
                </c:pt>
                <c:pt idx="765">
                  <c:v>-131.67592000759578</c:v>
                </c:pt>
                <c:pt idx="766">
                  <c:v>-131.11559694373369</c:v>
                </c:pt>
                <c:pt idx="767">
                  <c:v>-130.55527387987155</c:v>
                </c:pt>
                <c:pt idx="768">
                  <c:v>-129.99495081600946</c:v>
                </c:pt>
                <c:pt idx="769">
                  <c:v>-129.43462775214738</c:v>
                </c:pt>
                <c:pt idx="770">
                  <c:v>-128.87430468828524</c:v>
                </c:pt>
                <c:pt idx="771">
                  <c:v>-128.31398162442315</c:v>
                </c:pt>
                <c:pt idx="772">
                  <c:v>-127.75365856056101</c:v>
                </c:pt>
                <c:pt idx="773">
                  <c:v>-127.19333549669892</c:v>
                </c:pt>
                <c:pt idx="774">
                  <c:v>-126.63301243283678</c:v>
                </c:pt>
                <c:pt idx="775">
                  <c:v>-126.07268936897469</c:v>
                </c:pt>
                <c:pt idx="776">
                  <c:v>-125.51236630511261</c:v>
                </c:pt>
                <c:pt idx="777">
                  <c:v>-124.95204324125046</c:v>
                </c:pt>
                <c:pt idx="778">
                  <c:v>-124.39172017738838</c:v>
                </c:pt>
                <c:pt idx="779">
                  <c:v>-123.83139711352624</c:v>
                </c:pt>
                <c:pt idx="780">
                  <c:v>-123.27107404966415</c:v>
                </c:pt>
                <c:pt idx="781">
                  <c:v>-122.71075098580206</c:v>
                </c:pt>
                <c:pt idx="782">
                  <c:v>-122.15042792193992</c:v>
                </c:pt>
                <c:pt idx="783">
                  <c:v>-121.59010485807784</c:v>
                </c:pt>
                <c:pt idx="784">
                  <c:v>-121.02978179421569</c:v>
                </c:pt>
                <c:pt idx="785">
                  <c:v>-120.46945873035361</c:v>
                </c:pt>
                <c:pt idx="786">
                  <c:v>-119.90913566649147</c:v>
                </c:pt>
                <c:pt idx="787">
                  <c:v>-119.34881260262938</c:v>
                </c:pt>
                <c:pt idx="788">
                  <c:v>-118.78848953876729</c:v>
                </c:pt>
                <c:pt idx="789">
                  <c:v>-118.22816647490515</c:v>
                </c:pt>
                <c:pt idx="790">
                  <c:v>-117.66784341104307</c:v>
                </c:pt>
                <c:pt idx="791">
                  <c:v>-117.10752034718092</c:v>
                </c:pt>
                <c:pt idx="792">
                  <c:v>-116.54719728331884</c:v>
                </c:pt>
                <c:pt idx="793">
                  <c:v>-115.98687421945669</c:v>
                </c:pt>
                <c:pt idx="794">
                  <c:v>-115.42655115559461</c:v>
                </c:pt>
                <c:pt idx="795">
                  <c:v>-114.86622809173252</c:v>
                </c:pt>
                <c:pt idx="796">
                  <c:v>-114.30590502787038</c:v>
                </c:pt>
                <c:pt idx="797">
                  <c:v>-113.7455819640083</c:v>
                </c:pt>
                <c:pt idx="798">
                  <c:v>-113.18525890014615</c:v>
                </c:pt>
                <c:pt idx="799">
                  <c:v>-112.62493583628407</c:v>
                </c:pt>
                <c:pt idx="800">
                  <c:v>-112.06461277242192</c:v>
                </c:pt>
                <c:pt idx="801">
                  <c:v>-111.50428970855984</c:v>
                </c:pt>
                <c:pt idx="802">
                  <c:v>-110.94396664469775</c:v>
                </c:pt>
                <c:pt idx="803">
                  <c:v>-110.38364358083561</c:v>
                </c:pt>
                <c:pt idx="804">
                  <c:v>-109.82332051697352</c:v>
                </c:pt>
                <c:pt idx="805">
                  <c:v>-109.26299745311138</c:v>
                </c:pt>
                <c:pt idx="806">
                  <c:v>-108.7026743892493</c:v>
                </c:pt>
                <c:pt idx="807">
                  <c:v>-108.14235132538721</c:v>
                </c:pt>
                <c:pt idx="808">
                  <c:v>-107.58202826152507</c:v>
                </c:pt>
                <c:pt idx="809">
                  <c:v>-107.02170519766298</c:v>
                </c:pt>
                <c:pt idx="810">
                  <c:v>-106.46138213380084</c:v>
                </c:pt>
                <c:pt idx="811">
                  <c:v>-105.90105906993875</c:v>
                </c:pt>
                <c:pt idx="812">
                  <c:v>-105.34073600607661</c:v>
                </c:pt>
                <c:pt idx="813">
                  <c:v>-104.78041294221453</c:v>
                </c:pt>
                <c:pt idx="814">
                  <c:v>-104.22008987835244</c:v>
                </c:pt>
                <c:pt idx="815">
                  <c:v>-103.6597668144903</c:v>
                </c:pt>
                <c:pt idx="816">
                  <c:v>-103.09944375062821</c:v>
                </c:pt>
                <c:pt idx="817">
                  <c:v>-102.53912068676607</c:v>
                </c:pt>
                <c:pt idx="818">
                  <c:v>-101.97879762290398</c:v>
                </c:pt>
                <c:pt idx="819">
                  <c:v>-101.41847455904184</c:v>
                </c:pt>
                <c:pt idx="820">
                  <c:v>-100.85815149517975</c:v>
                </c:pt>
                <c:pt idx="821">
                  <c:v>-100.29782843131767</c:v>
                </c:pt>
                <c:pt idx="822">
                  <c:v>-99.737505367455526</c:v>
                </c:pt>
                <c:pt idx="823">
                  <c:v>-99.17718230359344</c:v>
                </c:pt>
                <c:pt idx="824">
                  <c:v>-98.616859239731298</c:v>
                </c:pt>
                <c:pt idx="825">
                  <c:v>-98.056536175869212</c:v>
                </c:pt>
                <c:pt idx="826">
                  <c:v>-97.496213112007126</c:v>
                </c:pt>
                <c:pt idx="827">
                  <c:v>-96.935890048144984</c:v>
                </c:pt>
                <c:pt idx="828">
                  <c:v>-96.375566984282898</c:v>
                </c:pt>
                <c:pt idx="829">
                  <c:v>-95.815243920420755</c:v>
                </c:pt>
                <c:pt idx="830">
                  <c:v>-95.25492085655867</c:v>
                </c:pt>
                <c:pt idx="831">
                  <c:v>-94.694597792696527</c:v>
                </c:pt>
                <c:pt idx="832">
                  <c:v>-94.134274728834441</c:v>
                </c:pt>
                <c:pt idx="833">
                  <c:v>-93.573951664972356</c:v>
                </c:pt>
                <c:pt idx="834">
                  <c:v>-93.013628601110213</c:v>
                </c:pt>
                <c:pt idx="835">
                  <c:v>-92.453305537248127</c:v>
                </c:pt>
                <c:pt idx="836">
                  <c:v>-91.892982473385985</c:v>
                </c:pt>
                <c:pt idx="837">
                  <c:v>-91.332659409523899</c:v>
                </c:pt>
                <c:pt idx="838">
                  <c:v>-90.772336345661756</c:v>
                </c:pt>
                <c:pt idx="839">
                  <c:v>-90.21201328179967</c:v>
                </c:pt>
                <c:pt idx="840">
                  <c:v>-89.651690217937585</c:v>
                </c:pt>
                <c:pt idx="841">
                  <c:v>-89.091367154075442</c:v>
                </c:pt>
                <c:pt idx="842">
                  <c:v>-88.531044090213356</c:v>
                </c:pt>
                <c:pt idx="843">
                  <c:v>-87.970721026351214</c:v>
                </c:pt>
                <c:pt idx="844">
                  <c:v>-87.410397962489128</c:v>
                </c:pt>
                <c:pt idx="845">
                  <c:v>-86.850074898627042</c:v>
                </c:pt>
                <c:pt idx="846">
                  <c:v>-86.2897518347649</c:v>
                </c:pt>
                <c:pt idx="847">
                  <c:v>-85.729428770902814</c:v>
                </c:pt>
                <c:pt idx="848">
                  <c:v>-85.169105707040671</c:v>
                </c:pt>
                <c:pt idx="849">
                  <c:v>-84.608782643178586</c:v>
                </c:pt>
                <c:pt idx="850">
                  <c:v>-84.048459579316443</c:v>
                </c:pt>
                <c:pt idx="851">
                  <c:v>-83.488136515454357</c:v>
                </c:pt>
                <c:pt idx="852">
                  <c:v>-82.927813451592272</c:v>
                </c:pt>
                <c:pt idx="853">
                  <c:v>-82.367490387730129</c:v>
                </c:pt>
                <c:pt idx="854">
                  <c:v>-81.807167323868043</c:v>
                </c:pt>
                <c:pt idx="855">
                  <c:v>-81.246844260005901</c:v>
                </c:pt>
                <c:pt idx="856">
                  <c:v>-80.686521196143815</c:v>
                </c:pt>
                <c:pt idx="857">
                  <c:v>-80.126198132281672</c:v>
                </c:pt>
                <c:pt idx="858">
                  <c:v>-79.565875068419587</c:v>
                </c:pt>
                <c:pt idx="859">
                  <c:v>-79.005552004557501</c:v>
                </c:pt>
                <c:pt idx="860">
                  <c:v>-78.445228940695358</c:v>
                </c:pt>
                <c:pt idx="861">
                  <c:v>-77.884905876833272</c:v>
                </c:pt>
                <c:pt idx="862">
                  <c:v>-77.32458281297113</c:v>
                </c:pt>
                <c:pt idx="863">
                  <c:v>-76.764259749109044</c:v>
                </c:pt>
                <c:pt idx="864">
                  <c:v>-76.203936685246958</c:v>
                </c:pt>
                <c:pt idx="865">
                  <c:v>-75.643613621384816</c:v>
                </c:pt>
                <c:pt idx="866">
                  <c:v>-75.08329055752273</c:v>
                </c:pt>
                <c:pt idx="867">
                  <c:v>-74.522967493660587</c:v>
                </c:pt>
                <c:pt idx="868">
                  <c:v>-73.962644429798502</c:v>
                </c:pt>
                <c:pt idx="869">
                  <c:v>-73.402321365936359</c:v>
                </c:pt>
                <c:pt idx="870">
                  <c:v>-72.841998302074273</c:v>
                </c:pt>
                <c:pt idx="871">
                  <c:v>-72.281675238212188</c:v>
                </c:pt>
                <c:pt idx="872">
                  <c:v>-71.721352174350045</c:v>
                </c:pt>
                <c:pt idx="873">
                  <c:v>-71.161029110487959</c:v>
                </c:pt>
                <c:pt idx="874">
                  <c:v>-70.600706046625817</c:v>
                </c:pt>
                <c:pt idx="875">
                  <c:v>-70.040382982763731</c:v>
                </c:pt>
                <c:pt idx="876">
                  <c:v>-69.480059918901588</c:v>
                </c:pt>
                <c:pt idx="877">
                  <c:v>-68.919736855039503</c:v>
                </c:pt>
                <c:pt idx="878">
                  <c:v>-68.359413791177417</c:v>
                </c:pt>
                <c:pt idx="879">
                  <c:v>-67.799090727315274</c:v>
                </c:pt>
                <c:pt idx="880">
                  <c:v>-67.238767663453189</c:v>
                </c:pt>
                <c:pt idx="881">
                  <c:v>-66.678444599591046</c:v>
                </c:pt>
                <c:pt idx="882">
                  <c:v>-66.11812153572896</c:v>
                </c:pt>
                <c:pt idx="883">
                  <c:v>-65.557798471866818</c:v>
                </c:pt>
                <c:pt idx="884">
                  <c:v>-64.997475408004732</c:v>
                </c:pt>
                <c:pt idx="885">
                  <c:v>-64.437152344142646</c:v>
                </c:pt>
                <c:pt idx="886">
                  <c:v>-63.876829280280504</c:v>
                </c:pt>
                <c:pt idx="887">
                  <c:v>-63.316506216418418</c:v>
                </c:pt>
                <c:pt idx="888">
                  <c:v>-62.756183152556275</c:v>
                </c:pt>
                <c:pt idx="889">
                  <c:v>-62.195860088694189</c:v>
                </c:pt>
                <c:pt idx="890">
                  <c:v>-61.635537024832104</c:v>
                </c:pt>
                <c:pt idx="891">
                  <c:v>-61.075213960969961</c:v>
                </c:pt>
                <c:pt idx="892">
                  <c:v>-60.514890897107875</c:v>
                </c:pt>
                <c:pt idx="893">
                  <c:v>-59.954567833245733</c:v>
                </c:pt>
                <c:pt idx="894">
                  <c:v>-59.394244769383647</c:v>
                </c:pt>
                <c:pt idx="895">
                  <c:v>-58.833921705521504</c:v>
                </c:pt>
                <c:pt idx="896">
                  <c:v>-58.273598641659419</c:v>
                </c:pt>
                <c:pt idx="897">
                  <c:v>-57.713275577797333</c:v>
                </c:pt>
                <c:pt idx="898">
                  <c:v>-57.15295251393519</c:v>
                </c:pt>
                <c:pt idx="899">
                  <c:v>-56.592629450073105</c:v>
                </c:pt>
                <c:pt idx="900">
                  <c:v>-56.032306386210962</c:v>
                </c:pt>
                <c:pt idx="901">
                  <c:v>-55.471983322348876</c:v>
                </c:pt>
                <c:pt idx="902">
                  <c:v>-54.911660258486734</c:v>
                </c:pt>
                <c:pt idx="903">
                  <c:v>-54.351337194624648</c:v>
                </c:pt>
                <c:pt idx="904">
                  <c:v>-53.791014130762562</c:v>
                </c:pt>
                <c:pt idx="905">
                  <c:v>-53.23069106690042</c:v>
                </c:pt>
                <c:pt idx="906">
                  <c:v>-52.670368003038334</c:v>
                </c:pt>
                <c:pt idx="907">
                  <c:v>-52.110044939176191</c:v>
                </c:pt>
                <c:pt idx="908">
                  <c:v>-51.549721875314106</c:v>
                </c:pt>
                <c:pt idx="909">
                  <c:v>-50.98939881145202</c:v>
                </c:pt>
                <c:pt idx="910">
                  <c:v>-50.429075747589877</c:v>
                </c:pt>
                <c:pt idx="911">
                  <c:v>-49.868752683727791</c:v>
                </c:pt>
                <c:pt idx="912">
                  <c:v>-49.308429619865649</c:v>
                </c:pt>
                <c:pt idx="913">
                  <c:v>-48.748106556003563</c:v>
                </c:pt>
                <c:pt idx="914">
                  <c:v>-48.187783492141421</c:v>
                </c:pt>
                <c:pt idx="915">
                  <c:v>-47.627460428279278</c:v>
                </c:pt>
                <c:pt idx="916">
                  <c:v>-47.067137364417249</c:v>
                </c:pt>
                <c:pt idx="917">
                  <c:v>-46.506814300555106</c:v>
                </c:pt>
                <c:pt idx="918">
                  <c:v>-45.946491236692964</c:v>
                </c:pt>
                <c:pt idx="919">
                  <c:v>-45.386168172830935</c:v>
                </c:pt>
                <c:pt idx="920">
                  <c:v>-44.825845108968792</c:v>
                </c:pt>
                <c:pt idx="921">
                  <c:v>-44.26552204510665</c:v>
                </c:pt>
                <c:pt idx="922">
                  <c:v>-43.705198981244621</c:v>
                </c:pt>
                <c:pt idx="923">
                  <c:v>-43.144875917382478</c:v>
                </c:pt>
                <c:pt idx="924">
                  <c:v>-42.584552853520336</c:v>
                </c:pt>
                <c:pt idx="925">
                  <c:v>-42.024229789658193</c:v>
                </c:pt>
                <c:pt idx="926">
                  <c:v>-41.463906725796164</c:v>
                </c:pt>
                <c:pt idx="927">
                  <c:v>-40.903583661934022</c:v>
                </c:pt>
                <c:pt idx="928">
                  <c:v>-40.343260598071879</c:v>
                </c:pt>
                <c:pt idx="929">
                  <c:v>-39.78293753420985</c:v>
                </c:pt>
                <c:pt idx="930">
                  <c:v>-39.222614470347708</c:v>
                </c:pt>
                <c:pt idx="931">
                  <c:v>-38.662291406485565</c:v>
                </c:pt>
                <c:pt idx="932">
                  <c:v>-38.101968342623422</c:v>
                </c:pt>
                <c:pt idx="933">
                  <c:v>-37.541645278761393</c:v>
                </c:pt>
                <c:pt idx="934">
                  <c:v>-36.981322214899251</c:v>
                </c:pt>
                <c:pt idx="935">
                  <c:v>-36.420999151037108</c:v>
                </c:pt>
                <c:pt idx="936">
                  <c:v>-35.860676087175079</c:v>
                </c:pt>
                <c:pt idx="937">
                  <c:v>-35.300353023312937</c:v>
                </c:pt>
                <c:pt idx="938">
                  <c:v>-34.740029959450794</c:v>
                </c:pt>
                <c:pt idx="939">
                  <c:v>-34.179706895588652</c:v>
                </c:pt>
                <c:pt idx="940">
                  <c:v>-33.619383831726623</c:v>
                </c:pt>
                <c:pt idx="941">
                  <c:v>-33.05906076786448</c:v>
                </c:pt>
                <c:pt idx="942">
                  <c:v>-32.498737704002338</c:v>
                </c:pt>
                <c:pt idx="943">
                  <c:v>-31.938414640140309</c:v>
                </c:pt>
                <c:pt idx="944">
                  <c:v>-31.378091576278166</c:v>
                </c:pt>
                <c:pt idx="945">
                  <c:v>-30.817768512416023</c:v>
                </c:pt>
                <c:pt idx="946">
                  <c:v>-30.257445448553881</c:v>
                </c:pt>
                <c:pt idx="947">
                  <c:v>-29.697122384691852</c:v>
                </c:pt>
                <c:pt idx="948">
                  <c:v>-29.136799320829709</c:v>
                </c:pt>
                <c:pt idx="949">
                  <c:v>-28.576476256967567</c:v>
                </c:pt>
                <c:pt idx="950">
                  <c:v>-28.016153193105538</c:v>
                </c:pt>
                <c:pt idx="951">
                  <c:v>-27.455830129243395</c:v>
                </c:pt>
                <c:pt idx="952">
                  <c:v>-26.895507065381253</c:v>
                </c:pt>
                <c:pt idx="953">
                  <c:v>-26.33518400151911</c:v>
                </c:pt>
                <c:pt idx="954">
                  <c:v>-25.774860937657081</c:v>
                </c:pt>
                <c:pt idx="955">
                  <c:v>-25.214537873794939</c:v>
                </c:pt>
                <c:pt idx="956">
                  <c:v>-24.654214809932796</c:v>
                </c:pt>
                <c:pt idx="957">
                  <c:v>-24.093891746070767</c:v>
                </c:pt>
                <c:pt idx="958">
                  <c:v>-23.533568682208625</c:v>
                </c:pt>
                <c:pt idx="959">
                  <c:v>-22.973245618346482</c:v>
                </c:pt>
                <c:pt idx="960">
                  <c:v>-22.412922554484453</c:v>
                </c:pt>
                <c:pt idx="961">
                  <c:v>-21.85259949062231</c:v>
                </c:pt>
                <c:pt idx="962">
                  <c:v>-21.292276426760168</c:v>
                </c:pt>
                <c:pt idx="963">
                  <c:v>-20.731953362898025</c:v>
                </c:pt>
                <c:pt idx="964">
                  <c:v>-20.171630299035996</c:v>
                </c:pt>
                <c:pt idx="965">
                  <c:v>-19.611307235173854</c:v>
                </c:pt>
                <c:pt idx="966">
                  <c:v>-19.050984171311711</c:v>
                </c:pt>
                <c:pt idx="967">
                  <c:v>-18.490661107449682</c:v>
                </c:pt>
                <c:pt idx="968">
                  <c:v>-17.93033804358754</c:v>
                </c:pt>
                <c:pt idx="969">
                  <c:v>-17.370014979725397</c:v>
                </c:pt>
                <c:pt idx="970">
                  <c:v>-16.809691915863255</c:v>
                </c:pt>
                <c:pt idx="971">
                  <c:v>-16.249368852001226</c:v>
                </c:pt>
                <c:pt idx="972">
                  <c:v>-15.689045788139083</c:v>
                </c:pt>
                <c:pt idx="973">
                  <c:v>-15.12872272427694</c:v>
                </c:pt>
                <c:pt idx="974">
                  <c:v>-14.568399660414912</c:v>
                </c:pt>
                <c:pt idx="975">
                  <c:v>-14.008076596552769</c:v>
                </c:pt>
                <c:pt idx="976">
                  <c:v>-13.447753532690626</c:v>
                </c:pt>
                <c:pt idx="977">
                  <c:v>-12.887430468828484</c:v>
                </c:pt>
                <c:pt idx="978">
                  <c:v>-12.327107404966455</c:v>
                </c:pt>
                <c:pt idx="979">
                  <c:v>-11.766784341104312</c:v>
                </c:pt>
                <c:pt idx="980">
                  <c:v>-11.20646127724217</c:v>
                </c:pt>
                <c:pt idx="981">
                  <c:v>-10.646138213380141</c:v>
                </c:pt>
                <c:pt idx="982">
                  <c:v>-10.085815149517998</c:v>
                </c:pt>
                <c:pt idx="983">
                  <c:v>-9.5254920856558556</c:v>
                </c:pt>
                <c:pt idx="984">
                  <c:v>-8.965169021793713</c:v>
                </c:pt>
                <c:pt idx="985">
                  <c:v>-8.4048459579316841</c:v>
                </c:pt>
                <c:pt idx="986">
                  <c:v>-7.8445228940695415</c:v>
                </c:pt>
                <c:pt idx="987">
                  <c:v>-7.2841998302073989</c:v>
                </c:pt>
                <c:pt idx="988">
                  <c:v>-6.72387676634537</c:v>
                </c:pt>
                <c:pt idx="989">
                  <c:v>-6.1635537024832274</c:v>
                </c:pt>
                <c:pt idx="990">
                  <c:v>-5.6032306386210848</c:v>
                </c:pt>
                <c:pt idx="991">
                  <c:v>-5.0429075747589422</c:v>
                </c:pt>
                <c:pt idx="992">
                  <c:v>-4.4825845108969133</c:v>
                </c:pt>
                <c:pt idx="993">
                  <c:v>-3.9222614470347708</c:v>
                </c:pt>
                <c:pt idx="994">
                  <c:v>-3.3619383831726282</c:v>
                </c:pt>
                <c:pt idx="995">
                  <c:v>-2.8016153193105993</c:v>
                </c:pt>
                <c:pt idx="996">
                  <c:v>-2.2412922554484567</c:v>
                </c:pt>
                <c:pt idx="997">
                  <c:v>-1.6809691915863141</c:v>
                </c:pt>
                <c:pt idx="998">
                  <c:v>-1.1206461277241715</c:v>
                </c:pt>
                <c:pt idx="999">
                  <c:v>-0.56032306386214259</c:v>
                </c:pt>
                <c:pt idx="1000">
                  <c:v>0</c:v>
                </c:pt>
                <c:pt idx="1001">
                  <c:v>0.56032306386214259</c:v>
                </c:pt>
                <c:pt idx="1002">
                  <c:v>1.1206461277241715</c:v>
                </c:pt>
                <c:pt idx="1003">
                  <c:v>1.6809691915863141</c:v>
                </c:pt>
                <c:pt idx="1004">
                  <c:v>2.2412922554484567</c:v>
                </c:pt>
                <c:pt idx="1005">
                  <c:v>2.8016153193104856</c:v>
                </c:pt>
                <c:pt idx="1006">
                  <c:v>3.3619383831726282</c:v>
                </c:pt>
                <c:pt idx="1007">
                  <c:v>3.9222614470347708</c:v>
                </c:pt>
                <c:pt idx="1008">
                  <c:v>4.4825845108969133</c:v>
                </c:pt>
                <c:pt idx="1009">
                  <c:v>5.0429075747589422</c:v>
                </c:pt>
                <c:pt idx="1010">
                  <c:v>5.6032306386210848</c:v>
                </c:pt>
                <c:pt idx="1011">
                  <c:v>6.1635537024832274</c:v>
                </c:pt>
                <c:pt idx="1012">
                  <c:v>6.7238767663452563</c:v>
                </c:pt>
                <c:pt idx="1013">
                  <c:v>7.2841998302073989</c:v>
                </c:pt>
                <c:pt idx="1014">
                  <c:v>7.8445228940695415</c:v>
                </c:pt>
                <c:pt idx="1015">
                  <c:v>8.4048459579316841</c:v>
                </c:pt>
                <c:pt idx="1016">
                  <c:v>8.965169021793713</c:v>
                </c:pt>
                <c:pt idx="1017">
                  <c:v>9.5254920856558556</c:v>
                </c:pt>
                <c:pt idx="1018">
                  <c:v>10.085815149517998</c:v>
                </c:pt>
                <c:pt idx="1019">
                  <c:v>10.646138213380027</c:v>
                </c:pt>
                <c:pt idx="1020">
                  <c:v>11.20646127724217</c:v>
                </c:pt>
                <c:pt idx="1021">
                  <c:v>11.766784341104312</c:v>
                </c:pt>
                <c:pt idx="1022">
                  <c:v>12.327107404966455</c:v>
                </c:pt>
                <c:pt idx="1023">
                  <c:v>12.887430468828484</c:v>
                </c:pt>
                <c:pt idx="1024">
                  <c:v>13.447753532690626</c:v>
                </c:pt>
                <c:pt idx="1025">
                  <c:v>14.008076596552769</c:v>
                </c:pt>
                <c:pt idx="1026">
                  <c:v>14.568399660414798</c:v>
                </c:pt>
                <c:pt idx="1027">
                  <c:v>15.12872272427694</c:v>
                </c:pt>
                <c:pt idx="1028">
                  <c:v>15.689045788139083</c:v>
                </c:pt>
                <c:pt idx="1029">
                  <c:v>16.249368852001226</c:v>
                </c:pt>
                <c:pt idx="1030">
                  <c:v>16.809691915863255</c:v>
                </c:pt>
                <c:pt idx="1031">
                  <c:v>17.370014979725397</c:v>
                </c:pt>
                <c:pt idx="1032">
                  <c:v>17.93033804358754</c:v>
                </c:pt>
                <c:pt idx="1033">
                  <c:v>18.490661107449569</c:v>
                </c:pt>
                <c:pt idx="1034">
                  <c:v>19.050984171311711</c:v>
                </c:pt>
                <c:pt idx="1035">
                  <c:v>19.611307235173854</c:v>
                </c:pt>
                <c:pt idx="1036">
                  <c:v>20.171630299035996</c:v>
                </c:pt>
                <c:pt idx="1037">
                  <c:v>20.731953362898025</c:v>
                </c:pt>
                <c:pt idx="1038">
                  <c:v>21.292276426760168</c:v>
                </c:pt>
                <c:pt idx="1039">
                  <c:v>21.85259949062231</c:v>
                </c:pt>
                <c:pt idx="1040">
                  <c:v>22.412922554484339</c:v>
                </c:pt>
                <c:pt idx="1041">
                  <c:v>22.973245618346482</c:v>
                </c:pt>
                <c:pt idx="1042">
                  <c:v>23.533568682208625</c:v>
                </c:pt>
                <c:pt idx="1043">
                  <c:v>24.093891746070767</c:v>
                </c:pt>
                <c:pt idx="1044">
                  <c:v>24.654214809932796</c:v>
                </c:pt>
                <c:pt idx="1045">
                  <c:v>25.214537873794939</c:v>
                </c:pt>
                <c:pt idx="1046">
                  <c:v>25.774860937657081</c:v>
                </c:pt>
                <c:pt idx="1047">
                  <c:v>26.33518400151911</c:v>
                </c:pt>
                <c:pt idx="1048">
                  <c:v>26.895507065381253</c:v>
                </c:pt>
                <c:pt idx="1049">
                  <c:v>27.455830129243395</c:v>
                </c:pt>
                <c:pt idx="1050">
                  <c:v>28.016153193105424</c:v>
                </c:pt>
                <c:pt idx="1051">
                  <c:v>28.576476256967567</c:v>
                </c:pt>
                <c:pt idx="1052">
                  <c:v>29.136799320829709</c:v>
                </c:pt>
                <c:pt idx="1053">
                  <c:v>29.697122384691852</c:v>
                </c:pt>
                <c:pt idx="1054">
                  <c:v>30.257445448553881</c:v>
                </c:pt>
                <c:pt idx="1055">
                  <c:v>30.817768512416023</c:v>
                </c:pt>
                <c:pt idx="1056">
                  <c:v>31.378091576278166</c:v>
                </c:pt>
                <c:pt idx="1057">
                  <c:v>31.938414640140195</c:v>
                </c:pt>
                <c:pt idx="1058">
                  <c:v>32.498737704002338</c:v>
                </c:pt>
                <c:pt idx="1059">
                  <c:v>33.05906076786448</c:v>
                </c:pt>
                <c:pt idx="1060">
                  <c:v>33.619383831726623</c:v>
                </c:pt>
                <c:pt idx="1061">
                  <c:v>34.179706895588652</c:v>
                </c:pt>
                <c:pt idx="1062">
                  <c:v>34.740029959450794</c:v>
                </c:pt>
                <c:pt idx="1063">
                  <c:v>35.300353023312937</c:v>
                </c:pt>
                <c:pt idx="1064">
                  <c:v>35.860676087174966</c:v>
                </c:pt>
                <c:pt idx="1065">
                  <c:v>36.420999151037108</c:v>
                </c:pt>
                <c:pt idx="1066">
                  <c:v>36.981322214899251</c:v>
                </c:pt>
                <c:pt idx="1067">
                  <c:v>37.541645278761393</c:v>
                </c:pt>
                <c:pt idx="1068">
                  <c:v>38.101968342623422</c:v>
                </c:pt>
                <c:pt idx="1069">
                  <c:v>38.662291406485565</c:v>
                </c:pt>
                <c:pt idx="1070">
                  <c:v>39.222614470347708</c:v>
                </c:pt>
                <c:pt idx="1071">
                  <c:v>39.782937534209736</c:v>
                </c:pt>
                <c:pt idx="1072">
                  <c:v>40.343260598071879</c:v>
                </c:pt>
                <c:pt idx="1073">
                  <c:v>40.903583661934022</c:v>
                </c:pt>
                <c:pt idx="1074">
                  <c:v>41.463906725796164</c:v>
                </c:pt>
                <c:pt idx="1075">
                  <c:v>42.024229789658193</c:v>
                </c:pt>
                <c:pt idx="1076">
                  <c:v>42.584552853520336</c:v>
                </c:pt>
                <c:pt idx="1077">
                  <c:v>43.144875917382478</c:v>
                </c:pt>
                <c:pt idx="1078">
                  <c:v>43.705198981244507</c:v>
                </c:pt>
                <c:pt idx="1079">
                  <c:v>44.26552204510665</c:v>
                </c:pt>
                <c:pt idx="1080">
                  <c:v>44.825845108968792</c:v>
                </c:pt>
                <c:pt idx="1081">
                  <c:v>45.386168172830935</c:v>
                </c:pt>
                <c:pt idx="1082">
                  <c:v>45.946491236692964</c:v>
                </c:pt>
                <c:pt idx="1083">
                  <c:v>46.506814300555106</c:v>
                </c:pt>
                <c:pt idx="1084">
                  <c:v>47.067137364417249</c:v>
                </c:pt>
                <c:pt idx="1085">
                  <c:v>47.627460428279278</c:v>
                </c:pt>
                <c:pt idx="1086">
                  <c:v>48.187783492141421</c:v>
                </c:pt>
                <c:pt idx="1087">
                  <c:v>48.748106556003563</c:v>
                </c:pt>
                <c:pt idx="1088">
                  <c:v>49.308429619865706</c:v>
                </c:pt>
                <c:pt idx="1089">
                  <c:v>49.868752683727735</c:v>
                </c:pt>
                <c:pt idx="1090">
                  <c:v>50.429075747589877</c:v>
                </c:pt>
                <c:pt idx="1091">
                  <c:v>50.98939881145202</c:v>
                </c:pt>
                <c:pt idx="1092">
                  <c:v>51.549721875314049</c:v>
                </c:pt>
                <c:pt idx="1093">
                  <c:v>52.110044939176191</c:v>
                </c:pt>
                <c:pt idx="1094">
                  <c:v>52.670368003038334</c:v>
                </c:pt>
                <c:pt idx="1095">
                  <c:v>53.230691066900363</c:v>
                </c:pt>
                <c:pt idx="1096">
                  <c:v>53.791014130762505</c:v>
                </c:pt>
                <c:pt idx="1097">
                  <c:v>54.351337194624648</c:v>
                </c:pt>
                <c:pt idx="1098">
                  <c:v>54.911660258486791</c:v>
                </c:pt>
                <c:pt idx="1099">
                  <c:v>55.471983322348819</c:v>
                </c:pt>
                <c:pt idx="1100">
                  <c:v>56.032306386210962</c:v>
                </c:pt>
                <c:pt idx="1101">
                  <c:v>56.592629450073105</c:v>
                </c:pt>
                <c:pt idx="1102">
                  <c:v>57.152952513935134</c:v>
                </c:pt>
                <c:pt idx="1103">
                  <c:v>57.713275577797276</c:v>
                </c:pt>
                <c:pt idx="1104">
                  <c:v>58.273598641659419</c:v>
                </c:pt>
                <c:pt idx="1105">
                  <c:v>58.833921705521561</c:v>
                </c:pt>
                <c:pt idx="1106">
                  <c:v>59.39424476938359</c:v>
                </c:pt>
                <c:pt idx="1107">
                  <c:v>59.954567833245733</c:v>
                </c:pt>
                <c:pt idx="1108">
                  <c:v>60.514890897107875</c:v>
                </c:pt>
                <c:pt idx="1109">
                  <c:v>61.075213960969904</c:v>
                </c:pt>
                <c:pt idx="1110">
                  <c:v>61.635537024832047</c:v>
                </c:pt>
                <c:pt idx="1111">
                  <c:v>62.195860088694189</c:v>
                </c:pt>
                <c:pt idx="1112">
                  <c:v>62.756183152556332</c:v>
                </c:pt>
                <c:pt idx="1113">
                  <c:v>63.316506216418361</c:v>
                </c:pt>
                <c:pt idx="1114">
                  <c:v>63.876829280280504</c:v>
                </c:pt>
                <c:pt idx="1115">
                  <c:v>64.437152344142646</c:v>
                </c:pt>
                <c:pt idx="1116">
                  <c:v>64.997475408004675</c:v>
                </c:pt>
                <c:pt idx="1117">
                  <c:v>65.557798471866818</c:v>
                </c:pt>
                <c:pt idx="1118">
                  <c:v>66.11812153572896</c:v>
                </c:pt>
                <c:pt idx="1119">
                  <c:v>66.678444599591103</c:v>
                </c:pt>
                <c:pt idx="1120">
                  <c:v>67.238767663453132</c:v>
                </c:pt>
                <c:pt idx="1121">
                  <c:v>67.799090727315274</c:v>
                </c:pt>
                <c:pt idx="1122">
                  <c:v>68.359413791177417</c:v>
                </c:pt>
                <c:pt idx="1123">
                  <c:v>68.919736855039446</c:v>
                </c:pt>
                <c:pt idx="1124">
                  <c:v>69.480059918901588</c:v>
                </c:pt>
                <c:pt idx="1125">
                  <c:v>70.040382982763731</c:v>
                </c:pt>
                <c:pt idx="1126">
                  <c:v>70.600706046625874</c:v>
                </c:pt>
                <c:pt idx="1127">
                  <c:v>71.161029110487902</c:v>
                </c:pt>
                <c:pt idx="1128">
                  <c:v>71.721352174350045</c:v>
                </c:pt>
                <c:pt idx="1129">
                  <c:v>72.281675238212188</c:v>
                </c:pt>
                <c:pt idx="1130">
                  <c:v>72.841998302074217</c:v>
                </c:pt>
                <c:pt idx="1131">
                  <c:v>73.402321365936359</c:v>
                </c:pt>
                <c:pt idx="1132">
                  <c:v>73.962644429798502</c:v>
                </c:pt>
                <c:pt idx="1133">
                  <c:v>74.522967493660531</c:v>
                </c:pt>
                <c:pt idx="1134">
                  <c:v>75.083290557522673</c:v>
                </c:pt>
                <c:pt idx="1135">
                  <c:v>75.643613621384816</c:v>
                </c:pt>
                <c:pt idx="1136">
                  <c:v>76.203936685246958</c:v>
                </c:pt>
                <c:pt idx="1137">
                  <c:v>76.764259749108987</c:v>
                </c:pt>
                <c:pt idx="1138">
                  <c:v>77.32458281297113</c:v>
                </c:pt>
                <c:pt idx="1139">
                  <c:v>77.884905876833272</c:v>
                </c:pt>
                <c:pt idx="1140">
                  <c:v>78.445228940695301</c:v>
                </c:pt>
                <c:pt idx="1141">
                  <c:v>79.005552004557444</c:v>
                </c:pt>
                <c:pt idx="1142">
                  <c:v>79.565875068419587</c:v>
                </c:pt>
                <c:pt idx="1143">
                  <c:v>80.126198132281729</c:v>
                </c:pt>
                <c:pt idx="1144">
                  <c:v>80.686521196143758</c:v>
                </c:pt>
                <c:pt idx="1145">
                  <c:v>81.246844260005901</c:v>
                </c:pt>
                <c:pt idx="1146">
                  <c:v>81.807167323868043</c:v>
                </c:pt>
                <c:pt idx="1147">
                  <c:v>82.367490387730072</c:v>
                </c:pt>
                <c:pt idx="1148">
                  <c:v>82.927813451592215</c:v>
                </c:pt>
                <c:pt idx="1149">
                  <c:v>83.488136515454357</c:v>
                </c:pt>
                <c:pt idx="1150">
                  <c:v>84.0484595793165</c:v>
                </c:pt>
                <c:pt idx="1151">
                  <c:v>84.608782643178529</c:v>
                </c:pt>
                <c:pt idx="1152">
                  <c:v>85.169105707040671</c:v>
                </c:pt>
                <c:pt idx="1153">
                  <c:v>85.729428770902814</c:v>
                </c:pt>
                <c:pt idx="1154">
                  <c:v>86.289751834764843</c:v>
                </c:pt>
                <c:pt idx="1155">
                  <c:v>86.850074898626985</c:v>
                </c:pt>
                <c:pt idx="1156">
                  <c:v>87.410397962489128</c:v>
                </c:pt>
                <c:pt idx="1157">
                  <c:v>87.970721026351271</c:v>
                </c:pt>
                <c:pt idx="1158">
                  <c:v>88.5310440902133</c:v>
                </c:pt>
                <c:pt idx="1159">
                  <c:v>89.091367154075442</c:v>
                </c:pt>
                <c:pt idx="1160">
                  <c:v>89.651690217937585</c:v>
                </c:pt>
                <c:pt idx="1161">
                  <c:v>90.212013281799614</c:v>
                </c:pt>
                <c:pt idx="1162">
                  <c:v>90.772336345661756</c:v>
                </c:pt>
                <c:pt idx="1163">
                  <c:v>91.332659409523899</c:v>
                </c:pt>
                <c:pt idx="1164">
                  <c:v>91.892982473386041</c:v>
                </c:pt>
                <c:pt idx="1165">
                  <c:v>92.45330553724807</c:v>
                </c:pt>
                <c:pt idx="1166">
                  <c:v>93.013628601110213</c:v>
                </c:pt>
                <c:pt idx="1167">
                  <c:v>93.573951664972356</c:v>
                </c:pt>
                <c:pt idx="1168">
                  <c:v>94.134274728834384</c:v>
                </c:pt>
                <c:pt idx="1169">
                  <c:v>94.694597792696527</c:v>
                </c:pt>
                <c:pt idx="1170">
                  <c:v>95.25492085655867</c:v>
                </c:pt>
                <c:pt idx="1171">
                  <c:v>95.815243920420812</c:v>
                </c:pt>
                <c:pt idx="1172">
                  <c:v>96.375566984282841</c:v>
                </c:pt>
                <c:pt idx="1173">
                  <c:v>96.935890048144984</c:v>
                </c:pt>
                <c:pt idx="1174">
                  <c:v>97.496213112007126</c:v>
                </c:pt>
                <c:pt idx="1175">
                  <c:v>98.056536175869155</c:v>
                </c:pt>
                <c:pt idx="1176">
                  <c:v>98.616859239731298</c:v>
                </c:pt>
                <c:pt idx="1177">
                  <c:v>99.17718230359344</c:v>
                </c:pt>
                <c:pt idx="1178">
                  <c:v>99.737505367455469</c:v>
                </c:pt>
                <c:pt idx="1179">
                  <c:v>100.29782843131761</c:v>
                </c:pt>
                <c:pt idx="1180">
                  <c:v>100.85815149517975</c:v>
                </c:pt>
                <c:pt idx="1181">
                  <c:v>101.4184745590419</c:v>
                </c:pt>
                <c:pt idx="1182">
                  <c:v>101.97879762290393</c:v>
                </c:pt>
                <c:pt idx="1183">
                  <c:v>102.53912068676607</c:v>
                </c:pt>
                <c:pt idx="1184">
                  <c:v>103.09944375062821</c:v>
                </c:pt>
                <c:pt idx="1185">
                  <c:v>103.65976681449024</c:v>
                </c:pt>
                <c:pt idx="1186">
                  <c:v>104.22008987835238</c:v>
                </c:pt>
                <c:pt idx="1187">
                  <c:v>104.78041294221453</c:v>
                </c:pt>
                <c:pt idx="1188">
                  <c:v>105.34073600607667</c:v>
                </c:pt>
                <c:pt idx="1189">
                  <c:v>105.9010590699387</c:v>
                </c:pt>
                <c:pt idx="1190">
                  <c:v>106.46138213380084</c:v>
                </c:pt>
                <c:pt idx="1191">
                  <c:v>107.02170519766298</c:v>
                </c:pt>
                <c:pt idx="1192">
                  <c:v>107.58202826152501</c:v>
                </c:pt>
                <c:pt idx="1193">
                  <c:v>108.14235132538715</c:v>
                </c:pt>
                <c:pt idx="1194">
                  <c:v>108.7026743892493</c:v>
                </c:pt>
                <c:pt idx="1195">
                  <c:v>109.26299745311144</c:v>
                </c:pt>
                <c:pt idx="1196">
                  <c:v>109.82332051697347</c:v>
                </c:pt>
                <c:pt idx="1197">
                  <c:v>110.38364358083561</c:v>
                </c:pt>
                <c:pt idx="1198">
                  <c:v>110.94396664469775</c:v>
                </c:pt>
                <c:pt idx="1199">
                  <c:v>111.50428970855978</c:v>
                </c:pt>
                <c:pt idx="1200">
                  <c:v>112.06461277242192</c:v>
                </c:pt>
                <c:pt idx="1201">
                  <c:v>112.62493583628407</c:v>
                </c:pt>
                <c:pt idx="1202">
                  <c:v>113.18525890014621</c:v>
                </c:pt>
                <c:pt idx="1203">
                  <c:v>113.74558196400824</c:v>
                </c:pt>
                <c:pt idx="1204">
                  <c:v>114.30590502787038</c:v>
                </c:pt>
                <c:pt idx="1205">
                  <c:v>114.86622809173252</c:v>
                </c:pt>
                <c:pt idx="1206">
                  <c:v>115.42655115559455</c:v>
                </c:pt>
                <c:pt idx="1207">
                  <c:v>115.98687421945669</c:v>
                </c:pt>
                <c:pt idx="1208">
                  <c:v>116.54719728331884</c:v>
                </c:pt>
                <c:pt idx="1209">
                  <c:v>117.10752034718098</c:v>
                </c:pt>
                <c:pt idx="1210">
                  <c:v>117.66784341104301</c:v>
                </c:pt>
                <c:pt idx="1211">
                  <c:v>118.22816647490515</c:v>
                </c:pt>
                <c:pt idx="1212">
                  <c:v>118.78848953876729</c:v>
                </c:pt>
                <c:pt idx="1213">
                  <c:v>119.34881260262932</c:v>
                </c:pt>
                <c:pt idx="1214">
                  <c:v>119.90913566649147</c:v>
                </c:pt>
                <c:pt idx="1215">
                  <c:v>120.46945873035361</c:v>
                </c:pt>
                <c:pt idx="1216">
                  <c:v>121.02978179421564</c:v>
                </c:pt>
                <c:pt idx="1217">
                  <c:v>121.59010485807778</c:v>
                </c:pt>
                <c:pt idx="1218">
                  <c:v>122.15042792193992</c:v>
                </c:pt>
                <c:pt idx="1219">
                  <c:v>122.71075098580206</c:v>
                </c:pt>
                <c:pt idx="1220">
                  <c:v>123.27107404966409</c:v>
                </c:pt>
                <c:pt idx="1221">
                  <c:v>123.83139711352624</c:v>
                </c:pt>
                <c:pt idx="1222">
                  <c:v>124.39172017738838</c:v>
                </c:pt>
                <c:pt idx="1223">
                  <c:v>124.95204324125041</c:v>
                </c:pt>
                <c:pt idx="1224">
                  <c:v>125.51236630511255</c:v>
                </c:pt>
                <c:pt idx="1225">
                  <c:v>126.07268936897469</c:v>
                </c:pt>
                <c:pt idx="1226">
                  <c:v>126.63301243283684</c:v>
                </c:pt>
                <c:pt idx="1227">
                  <c:v>127.19333549669886</c:v>
                </c:pt>
                <c:pt idx="1228">
                  <c:v>127.75365856056101</c:v>
                </c:pt>
                <c:pt idx="1229">
                  <c:v>128.31398162442315</c:v>
                </c:pt>
                <c:pt idx="1230">
                  <c:v>128.87430468828518</c:v>
                </c:pt>
                <c:pt idx="1231">
                  <c:v>129.43462775214732</c:v>
                </c:pt>
                <c:pt idx="1232">
                  <c:v>129.99495081600946</c:v>
                </c:pt>
                <c:pt idx="1233">
                  <c:v>130.55527387987161</c:v>
                </c:pt>
                <c:pt idx="1234">
                  <c:v>131.11559694373364</c:v>
                </c:pt>
                <c:pt idx="1235">
                  <c:v>131.67592000759578</c:v>
                </c:pt>
                <c:pt idx="1236">
                  <c:v>132.23624307145792</c:v>
                </c:pt>
                <c:pt idx="1237">
                  <c:v>132.79656613531995</c:v>
                </c:pt>
                <c:pt idx="1238">
                  <c:v>133.35688919918209</c:v>
                </c:pt>
                <c:pt idx="1239">
                  <c:v>133.91721226304423</c:v>
                </c:pt>
                <c:pt idx="1240">
                  <c:v>134.47753532690638</c:v>
                </c:pt>
                <c:pt idx="1241">
                  <c:v>135.03785839076841</c:v>
                </c:pt>
                <c:pt idx="1242">
                  <c:v>135.59818145463055</c:v>
                </c:pt>
                <c:pt idx="1243">
                  <c:v>136.15850451849269</c:v>
                </c:pt>
                <c:pt idx="1244">
                  <c:v>136.71882758235472</c:v>
                </c:pt>
                <c:pt idx="1245">
                  <c:v>137.27915064621686</c:v>
                </c:pt>
                <c:pt idx="1246">
                  <c:v>137.83947371007901</c:v>
                </c:pt>
                <c:pt idx="1247">
                  <c:v>138.39979677394115</c:v>
                </c:pt>
                <c:pt idx="1248">
                  <c:v>138.96011983780318</c:v>
                </c:pt>
                <c:pt idx="1249">
                  <c:v>139.52044290166532</c:v>
                </c:pt>
                <c:pt idx="1250">
                  <c:v>140.08076596552746</c:v>
                </c:pt>
                <c:pt idx="1251">
                  <c:v>140.64108902938949</c:v>
                </c:pt>
                <c:pt idx="1252">
                  <c:v>141.20141209325163</c:v>
                </c:pt>
                <c:pt idx="1253">
                  <c:v>141.76173515711378</c:v>
                </c:pt>
                <c:pt idx="1254">
                  <c:v>142.32205822097592</c:v>
                </c:pt>
                <c:pt idx="1255">
                  <c:v>142.88238128483795</c:v>
                </c:pt>
                <c:pt idx="1256">
                  <c:v>143.44270434870009</c:v>
                </c:pt>
                <c:pt idx="1257">
                  <c:v>144.00302741256223</c:v>
                </c:pt>
                <c:pt idx="1258">
                  <c:v>144.56335047642426</c:v>
                </c:pt>
                <c:pt idx="1259">
                  <c:v>145.1236735402864</c:v>
                </c:pt>
                <c:pt idx="1260">
                  <c:v>145.68399660414855</c:v>
                </c:pt>
                <c:pt idx="1261">
                  <c:v>146.24431966801058</c:v>
                </c:pt>
                <c:pt idx="1262">
                  <c:v>146.80464273187272</c:v>
                </c:pt>
                <c:pt idx="1263">
                  <c:v>147.36496579573486</c:v>
                </c:pt>
                <c:pt idx="1264">
                  <c:v>147.925288859597</c:v>
                </c:pt>
                <c:pt idx="1265">
                  <c:v>148.48561192345903</c:v>
                </c:pt>
                <c:pt idx="1266">
                  <c:v>149.04593498732117</c:v>
                </c:pt>
                <c:pt idx="1267">
                  <c:v>149.60625805118332</c:v>
                </c:pt>
                <c:pt idx="1268">
                  <c:v>150.16658111504535</c:v>
                </c:pt>
                <c:pt idx="1269">
                  <c:v>150.72690417890749</c:v>
                </c:pt>
                <c:pt idx="1270">
                  <c:v>151.28722724276963</c:v>
                </c:pt>
                <c:pt idx="1271">
                  <c:v>151.84755030663177</c:v>
                </c:pt>
                <c:pt idx="1272">
                  <c:v>152.4078733704938</c:v>
                </c:pt>
                <c:pt idx="1273">
                  <c:v>152.96819643435595</c:v>
                </c:pt>
                <c:pt idx="1274">
                  <c:v>153.52851949821809</c:v>
                </c:pt>
                <c:pt idx="1275">
                  <c:v>154.08884256208012</c:v>
                </c:pt>
                <c:pt idx="1276">
                  <c:v>154.64916562594226</c:v>
                </c:pt>
                <c:pt idx="1277">
                  <c:v>155.2094886898044</c:v>
                </c:pt>
                <c:pt idx="1278">
                  <c:v>155.76981175366654</c:v>
                </c:pt>
                <c:pt idx="1279">
                  <c:v>156.33013481752857</c:v>
                </c:pt>
                <c:pt idx="1280">
                  <c:v>156.89045788139072</c:v>
                </c:pt>
                <c:pt idx="1281">
                  <c:v>157.45078094525286</c:v>
                </c:pt>
                <c:pt idx="1282">
                  <c:v>158.01110400911489</c:v>
                </c:pt>
                <c:pt idx="1283">
                  <c:v>158.57142707297703</c:v>
                </c:pt>
                <c:pt idx="1284">
                  <c:v>159.13175013683917</c:v>
                </c:pt>
                <c:pt idx="1285">
                  <c:v>159.69207320070132</c:v>
                </c:pt>
                <c:pt idx="1286">
                  <c:v>160.25239626456334</c:v>
                </c:pt>
                <c:pt idx="1287">
                  <c:v>160.81271932842549</c:v>
                </c:pt>
                <c:pt idx="1288">
                  <c:v>161.37304239228763</c:v>
                </c:pt>
                <c:pt idx="1289">
                  <c:v>161.93336545614966</c:v>
                </c:pt>
                <c:pt idx="1290">
                  <c:v>162.4936885200118</c:v>
                </c:pt>
                <c:pt idx="1291">
                  <c:v>163.05401158387394</c:v>
                </c:pt>
                <c:pt idx="1292">
                  <c:v>163.61433464773609</c:v>
                </c:pt>
                <c:pt idx="1293">
                  <c:v>164.17465771159812</c:v>
                </c:pt>
                <c:pt idx="1294">
                  <c:v>164.73498077546026</c:v>
                </c:pt>
                <c:pt idx="1295">
                  <c:v>165.2953038393224</c:v>
                </c:pt>
                <c:pt idx="1296">
                  <c:v>165.85562690318443</c:v>
                </c:pt>
                <c:pt idx="1297">
                  <c:v>166.41594996704657</c:v>
                </c:pt>
                <c:pt idx="1298">
                  <c:v>166.97627303090871</c:v>
                </c:pt>
                <c:pt idx="1299">
                  <c:v>167.53659609477086</c:v>
                </c:pt>
                <c:pt idx="1300">
                  <c:v>168.09691915863289</c:v>
                </c:pt>
                <c:pt idx="1301">
                  <c:v>168.65724222249503</c:v>
                </c:pt>
                <c:pt idx="1302">
                  <c:v>169.21756528635717</c:v>
                </c:pt>
                <c:pt idx="1303">
                  <c:v>169.7778883502192</c:v>
                </c:pt>
                <c:pt idx="1304">
                  <c:v>170.33821141408134</c:v>
                </c:pt>
                <c:pt idx="1305">
                  <c:v>170.89853447794349</c:v>
                </c:pt>
                <c:pt idx="1306">
                  <c:v>171.45885754180551</c:v>
                </c:pt>
                <c:pt idx="1307">
                  <c:v>172.01918060566766</c:v>
                </c:pt>
                <c:pt idx="1308">
                  <c:v>172.5795036695298</c:v>
                </c:pt>
                <c:pt idx="1309">
                  <c:v>173.13982673339194</c:v>
                </c:pt>
                <c:pt idx="1310">
                  <c:v>173.70014979725397</c:v>
                </c:pt>
                <c:pt idx="1311">
                  <c:v>174.26047286111611</c:v>
                </c:pt>
                <c:pt idx="1312">
                  <c:v>174.82079592497826</c:v>
                </c:pt>
                <c:pt idx="1313">
                  <c:v>175.38111898884029</c:v>
                </c:pt>
                <c:pt idx="1314">
                  <c:v>175.94144205270243</c:v>
                </c:pt>
                <c:pt idx="1315">
                  <c:v>176.50176511656457</c:v>
                </c:pt>
                <c:pt idx="1316">
                  <c:v>177.06208818042671</c:v>
                </c:pt>
                <c:pt idx="1317">
                  <c:v>177.62241124428874</c:v>
                </c:pt>
                <c:pt idx="1318">
                  <c:v>178.18273430815088</c:v>
                </c:pt>
                <c:pt idx="1319">
                  <c:v>178.74305737201303</c:v>
                </c:pt>
                <c:pt idx="1320">
                  <c:v>179.30338043587506</c:v>
                </c:pt>
                <c:pt idx="1321">
                  <c:v>179.8637034997372</c:v>
                </c:pt>
                <c:pt idx="1322">
                  <c:v>180.42402656359934</c:v>
                </c:pt>
                <c:pt idx="1323">
                  <c:v>180.98434962746148</c:v>
                </c:pt>
                <c:pt idx="1324">
                  <c:v>181.54467269132351</c:v>
                </c:pt>
                <c:pt idx="1325">
                  <c:v>182.10499575518566</c:v>
                </c:pt>
                <c:pt idx="1326">
                  <c:v>182.6653188190478</c:v>
                </c:pt>
                <c:pt idx="1327">
                  <c:v>183.22564188290983</c:v>
                </c:pt>
                <c:pt idx="1328">
                  <c:v>183.78596494677197</c:v>
                </c:pt>
                <c:pt idx="1329">
                  <c:v>184.34628801063411</c:v>
                </c:pt>
                <c:pt idx="1330">
                  <c:v>184.90661107449625</c:v>
                </c:pt>
                <c:pt idx="1331">
                  <c:v>185.46693413835828</c:v>
                </c:pt>
                <c:pt idx="1332">
                  <c:v>186.02725720222043</c:v>
                </c:pt>
                <c:pt idx="1333">
                  <c:v>186.58758026608257</c:v>
                </c:pt>
                <c:pt idx="1334">
                  <c:v>187.1479033299446</c:v>
                </c:pt>
                <c:pt idx="1335">
                  <c:v>187.70822639380674</c:v>
                </c:pt>
                <c:pt idx="1336">
                  <c:v>188.26854945766888</c:v>
                </c:pt>
                <c:pt idx="1337">
                  <c:v>188.82887252153103</c:v>
                </c:pt>
                <c:pt idx="1338">
                  <c:v>189.38919558539305</c:v>
                </c:pt>
                <c:pt idx="1339">
                  <c:v>189.9495186492552</c:v>
                </c:pt>
                <c:pt idx="1340">
                  <c:v>190.50984171311734</c:v>
                </c:pt>
                <c:pt idx="1341">
                  <c:v>191.07016477697937</c:v>
                </c:pt>
                <c:pt idx="1342">
                  <c:v>191.63048784084151</c:v>
                </c:pt>
                <c:pt idx="1343">
                  <c:v>192.19081090470365</c:v>
                </c:pt>
                <c:pt idx="1344">
                  <c:v>192.7511339685658</c:v>
                </c:pt>
                <c:pt idx="1345">
                  <c:v>193.31145703242782</c:v>
                </c:pt>
                <c:pt idx="1346">
                  <c:v>193.87178009628997</c:v>
                </c:pt>
                <c:pt idx="1347">
                  <c:v>194.43210316015211</c:v>
                </c:pt>
                <c:pt idx="1348">
                  <c:v>194.99242622401414</c:v>
                </c:pt>
                <c:pt idx="1349">
                  <c:v>195.55274928787628</c:v>
                </c:pt>
                <c:pt idx="1350">
                  <c:v>196.11307235173842</c:v>
                </c:pt>
                <c:pt idx="1351">
                  <c:v>196.67339541560045</c:v>
                </c:pt>
                <c:pt idx="1352">
                  <c:v>197.2337184794626</c:v>
                </c:pt>
                <c:pt idx="1353">
                  <c:v>197.79404154332474</c:v>
                </c:pt>
                <c:pt idx="1354">
                  <c:v>198.35436460718688</c:v>
                </c:pt>
                <c:pt idx="1355">
                  <c:v>198.91468767104891</c:v>
                </c:pt>
                <c:pt idx="1356">
                  <c:v>199.47501073491105</c:v>
                </c:pt>
                <c:pt idx="1357">
                  <c:v>200.03533379877319</c:v>
                </c:pt>
                <c:pt idx="1358">
                  <c:v>200.59565686263522</c:v>
                </c:pt>
                <c:pt idx="1359">
                  <c:v>201.15597992649737</c:v>
                </c:pt>
                <c:pt idx="1360">
                  <c:v>201.71630299035951</c:v>
                </c:pt>
                <c:pt idx="1361">
                  <c:v>202.27662605422165</c:v>
                </c:pt>
                <c:pt idx="1362">
                  <c:v>202.83694911808368</c:v>
                </c:pt>
                <c:pt idx="1363">
                  <c:v>203.39727218194582</c:v>
                </c:pt>
                <c:pt idx="1364">
                  <c:v>203.95759524580797</c:v>
                </c:pt>
                <c:pt idx="1365">
                  <c:v>204.51791830966999</c:v>
                </c:pt>
                <c:pt idx="1366">
                  <c:v>205.07824137353214</c:v>
                </c:pt>
                <c:pt idx="1367">
                  <c:v>205.63856443739428</c:v>
                </c:pt>
                <c:pt idx="1368">
                  <c:v>206.19888750125642</c:v>
                </c:pt>
                <c:pt idx="1369">
                  <c:v>206.75921056511845</c:v>
                </c:pt>
                <c:pt idx="1370">
                  <c:v>207.31953362898059</c:v>
                </c:pt>
                <c:pt idx="1371">
                  <c:v>207.87985669284274</c:v>
                </c:pt>
                <c:pt idx="1372">
                  <c:v>208.44017975670477</c:v>
                </c:pt>
                <c:pt idx="1373">
                  <c:v>209.00050282056691</c:v>
                </c:pt>
                <c:pt idx="1374">
                  <c:v>209.56082588442905</c:v>
                </c:pt>
                <c:pt idx="1375">
                  <c:v>210.12114894829119</c:v>
                </c:pt>
                <c:pt idx="1376">
                  <c:v>210.68147201215322</c:v>
                </c:pt>
                <c:pt idx="1377">
                  <c:v>211.24179507601536</c:v>
                </c:pt>
                <c:pt idx="1378">
                  <c:v>211.80211813987751</c:v>
                </c:pt>
                <c:pt idx="1379">
                  <c:v>212.36244120373954</c:v>
                </c:pt>
                <c:pt idx="1380">
                  <c:v>212.92276426760168</c:v>
                </c:pt>
                <c:pt idx="1381">
                  <c:v>213.48308733146382</c:v>
                </c:pt>
                <c:pt idx="1382">
                  <c:v>214.04341039532596</c:v>
                </c:pt>
                <c:pt idx="1383">
                  <c:v>214.60373345918799</c:v>
                </c:pt>
                <c:pt idx="1384">
                  <c:v>215.16405652305014</c:v>
                </c:pt>
                <c:pt idx="1385">
                  <c:v>215.72437958691228</c:v>
                </c:pt>
                <c:pt idx="1386">
                  <c:v>216.28470265077431</c:v>
                </c:pt>
                <c:pt idx="1387">
                  <c:v>216.84502571463645</c:v>
                </c:pt>
                <c:pt idx="1388">
                  <c:v>217.40534877849859</c:v>
                </c:pt>
                <c:pt idx="1389">
                  <c:v>217.96567184236062</c:v>
                </c:pt>
                <c:pt idx="1390">
                  <c:v>218.52599490622276</c:v>
                </c:pt>
                <c:pt idx="1391">
                  <c:v>219.08631797008491</c:v>
                </c:pt>
                <c:pt idx="1392">
                  <c:v>219.64664103394705</c:v>
                </c:pt>
                <c:pt idx="1393">
                  <c:v>220.20696409780908</c:v>
                </c:pt>
                <c:pt idx="1394">
                  <c:v>220.76728716167122</c:v>
                </c:pt>
                <c:pt idx="1395">
                  <c:v>221.32761022553336</c:v>
                </c:pt>
                <c:pt idx="1396">
                  <c:v>221.88793328939539</c:v>
                </c:pt>
                <c:pt idx="1397">
                  <c:v>222.44825635325753</c:v>
                </c:pt>
                <c:pt idx="1398">
                  <c:v>223.00857941711968</c:v>
                </c:pt>
                <c:pt idx="1399">
                  <c:v>223.56890248098182</c:v>
                </c:pt>
                <c:pt idx="1400">
                  <c:v>224.12922554484385</c:v>
                </c:pt>
                <c:pt idx="1401">
                  <c:v>224.68954860870599</c:v>
                </c:pt>
                <c:pt idx="1402">
                  <c:v>225.24987167256813</c:v>
                </c:pt>
                <c:pt idx="1403">
                  <c:v>225.81019473643016</c:v>
                </c:pt>
                <c:pt idx="1404">
                  <c:v>226.3705178002923</c:v>
                </c:pt>
                <c:pt idx="1405">
                  <c:v>226.93084086415445</c:v>
                </c:pt>
                <c:pt idx="1406">
                  <c:v>227.49116392801659</c:v>
                </c:pt>
                <c:pt idx="1407">
                  <c:v>228.05148699187862</c:v>
                </c:pt>
                <c:pt idx="1408">
                  <c:v>228.61181005574076</c:v>
                </c:pt>
                <c:pt idx="1409">
                  <c:v>229.1721331196029</c:v>
                </c:pt>
                <c:pt idx="1410">
                  <c:v>229.73245618346493</c:v>
                </c:pt>
                <c:pt idx="1411">
                  <c:v>230.29277924732708</c:v>
                </c:pt>
                <c:pt idx="1412">
                  <c:v>230.85310231118922</c:v>
                </c:pt>
                <c:pt idx="1413">
                  <c:v>231.41342537505136</c:v>
                </c:pt>
                <c:pt idx="1414">
                  <c:v>231.97374843891339</c:v>
                </c:pt>
                <c:pt idx="1415">
                  <c:v>232.53407150277553</c:v>
                </c:pt>
                <c:pt idx="1416">
                  <c:v>233.09439456663767</c:v>
                </c:pt>
                <c:pt idx="1417">
                  <c:v>233.6547176304997</c:v>
                </c:pt>
                <c:pt idx="1418">
                  <c:v>234.21504069436185</c:v>
                </c:pt>
                <c:pt idx="1419">
                  <c:v>234.77536375822399</c:v>
                </c:pt>
                <c:pt idx="1420">
                  <c:v>235.33568682208613</c:v>
                </c:pt>
                <c:pt idx="1421">
                  <c:v>235.89600988594816</c:v>
                </c:pt>
                <c:pt idx="1422">
                  <c:v>236.4563329498103</c:v>
                </c:pt>
                <c:pt idx="1423">
                  <c:v>237.01665601367245</c:v>
                </c:pt>
                <c:pt idx="1424">
                  <c:v>237.57697907753447</c:v>
                </c:pt>
                <c:pt idx="1425">
                  <c:v>238.13730214139662</c:v>
                </c:pt>
                <c:pt idx="1426">
                  <c:v>238.69762520525876</c:v>
                </c:pt>
                <c:pt idx="1427">
                  <c:v>239.2579482691209</c:v>
                </c:pt>
                <c:pt idx="1428">
                  <c:v>239.81827133298293</c:v>
                </c:pt>
                <c:pt idx="1429">
                  <c:v>240.37859439684507</c:v>
                </c:pt>
                <c:pt idx="1430">
                  <c:v>240.93891746070722</c:v>
                </c:pt>
                <c:pt idx="1431">
                  <c:v>241.49924052456925</c:v>
                </c:pt>
                <c:pt idx="1432">
                  <c:v>242.05956358843139</c:v>
                </c:pt>
                <c:pt idx="1433">
                  <c:v>242.61988665229353</c:v>
                </c:pt>
                <c:pt idx="1434">
                  <c:v>243.18020971615556</c:v>
                </c:pt>
                <c:pt idx="1435">
                  <c:v>243.7405327800177</c:v>
                </c:pt>
                <c:pt idx="1436">
                  <c:v>244.30085584387984</c:v>
                </c:pt>
                <c:pt idx="1437">
                  <c:v>244.86117890774199</c:v>
                </c:pt>
                <c:pt idx="1438">
                  <c:v>245.42150197160402</c:v>
                </c:pt>
                <c:pt idx="1439">
                  <c:v>245.98182503546616</c:v>
                </c:pt>
                <c:pt idx="1440">
                  <c:v>246.5421480993283</c:v>
                </c:pt>
                <c:pt idx="1441">
                  <c:v>247.10247116319033</c:v>
                </c:pt>
                <c:pt idx="1442">
                  <c:v>247.66279422705247</c:v>
                </c:pt>
                <c:pt idx="1443">
                  <c:v>248.22311729091462</c:v>
                </c:pt>
                <c:pt idx="1444">
                  <c:v>248.78344035477676</c:v>
                </c:pt>
                <c:pt idx="1445">
                  <c:v>249.34376341863879</c:v>
                </c:pt>
                <c:pt idx="1446">
                  <c:v>249.90408648250093</c:v>
                </c:pt>
                <c:pt idx="1447">
                  <c:v>250.46440954636307</c:v>
                </c:pt>
                <c:pt idx="1448">
                  <c:v>251.0247326102251</c:v>
                </c:pt>
                <c:pt idx="1449">
                  <c:v>251.58505567408724</c:v>
                </c:pt>
                <c:pt idx="1450">
                  <c:v>252.14537873794939</c:v>
                </c:pt>
                <c:pt idx="1451">
                  <c:v>252.70570180181153</c:v>
                </c:pt>
                <c:pt idx="1452">
                  <c:v>253.26602486567356</c:v>
                </c:pt>
                <c:pt idx="1453">
                  <c:v>253.8263479295357</c:v>
                </c:pt>
                <c:pt idx="1454">
                  <c:v>254.38667099339784</c:v>
                </c:pt>
                <c:pt idx="1455">
                  <c:v>254.94699405725987</c:v>
                </c:pt>
                <c:pt idx="1456">
                  <c:v>255.50731712112201</c:v>
                </c:pt>
                <c:pt idx="1457">
                  <c:v>256.06764018498416</c:v>
                </c:pt>
                <c:pt idx="1458">
                  <c:v>256.6279632488463</c:v>
                </c:pt>
                <c:pt idx="1459">
                  <c:v>257.18828631270833</c:v>
                </c:pt>
                <c:pt idx="1460">
                  <c:v>257.74860937657047</c:v>
                </c:pt>
                <c:pt idx="1461">
                  <c:v>258.30893244043261</c:v>
                </c:pt>
                <c:pt idx="1462">
                  <c:v>258.86925550429464</c:v>
                </c:pt>
                <c:pt idx="1463">
                  <c:v>259.42957856815678</c:v>
                </c:pt>
                <c:pt idx="1464">
                  <c:v>259.98990163201893</c:v>
                </c:pt>
                <c:pt idx="1465">
                  <c:v>260.55022469588107</c:v>
                </c:pt>
                <c:pt idx="1466">
                  <c:v>261.1105477597431</c:v>
                </c:pt>
                <c:pt idx="1467">
                  <c:v>261.67087082360524</c:v>
                </c:pt>
                <c:pt idx="1468">
                  <c:v>262.23119388746738</c:v>
                </c:pt>
                <c:pt idx="1469">
                  <c:v>262.79151695132941</c:v>
                </c:pt>
                <c:pt idx="1470">
                  <c:v>263.35184001519156</c:v>
                </c:pt>
                <c:pt idx="1471">
                  <c:v>263.9121630790537</c:v>
                </c:pt>
                <c:pt idx="1472">
                  <c:v>264.47248614291573</c:v>
                </c:pt>
                <c:pt idx="1473">
                  <c:v>265.03280920677787</c:v>
                </c:pt>
                <c:pt idx="1474">
                  <c:v>265.59313227064001</c:v>
                </c:pt>
                <c:pt idx="1475">
                  <c:v>266.15345533450215</c:v>
                </c:pt>
                <c:pt idx="1476">
                  <c:v>266.71377839836418</c:v>
                </c:pt>
                <c:pt idx="1477">
                  <c:v>267.27410146222633</c:v>
                </c:pt>
                <c:pt idx="1478">
                  <c:v>267.83442452608847</c:v>
                </c:pt>
                <c:pt idx="1479">
                  <c:v>268.3947475899505</c:v>
                </c:pt>
                <c:pt idx="1480">
                  <c:v>268.95507065381264</c:v>
                </c:pt>
                <c:pt idx="1481">
                  <c:v>269.51539371767478</c:v>
                </c:pt>
                <c:pt idx="1482">
                  <c:v>270.07571678153693</c:v>
                </c:pt>
                <c:pt idx="1483">
                  <c:v>270.63603984539895</c:v>
                </c:pt>
                <c:pt idx="1484">
                  <c:v>271.1963629092611</c:v>
                </c:pt>
                <c:pt idx="1485">
                  <c:v>271.75668597312324</c:v>
                </c:pt>
                <c:pt idx="1486">
                  <c:v>272.31700903698527</c:v>
                </c:pt>
                <c:pt idx="1487">
                  <c:v>272.87733210084741</c:v>
                </c:pt>
                <c:pt idx="1488">
                  <c:v>273.43765516470955</c:v>
                </c:pt>
                <c:pt idx="1489">
                  <c:v>273.9979782285717</c:v>
                </c:pt>
                <c:pt idx="1490">
                  <c:v>274.55830129243373</c:v>
                </c:pt>
                <c:pt idx="1491">
                  <c:v>275.11862435629587</c:v>
                </c:pt>
                <c:pt idx="1492">
                  <c:v>275.67894742015801</c:v>
                </c:pt>
                <c:pt idx="1493">
                  <c:v>276.23927048402004</c:v>
                </c:pt>
                <c:pt idx="1494">
                  <c:v>276.79959354788218</c:v>
                </c:pt>
                <c:pt idx="1495">
                  <c:v>277.35991661174432</c:v>
                </c:pt>
                <c:pt idx="1496">
                  <c:v>277.92023967560647</c:v>
                </c:pt>
                <c:pt idx="1497">
                  <c:v>278.4805627394685</c:v>
                </c:pt>
                <c:pt idx="1498">
                  <c:v>279.04088580333064</c:v>
                </c:pt>
                <c:pt idx="1499">
                  <c:v>279.60120886719278</c:v>
                </c:pt>
                <c:pt idx="1500">
                  <c:v>280.16153193105481</c:v>
                </c:pt>
                <c:pt idx="1501">
                  <c:v>280.72185499491695</c:v>
                </c:pt>
                <c:pt idx="1502">
                  <c:v>281.2821780587791</c:v>
                </c:pt>
                <c:pt idx="1503">
                  <c:v>281.84250112264124</c:v>
                </c:pt>
                <c:pt idx="1504">
                  <c:v>282.40282418650327</c:v>
                </c:pt>
                <c:pt idx="1505">
                  <c:v>282.96314725036541</c:v>
                </c:pt>
                <c:pt idx="1506">
                  <c:v>283.52347031422755</c:v>
                </c:pt>
                <c:pt idx="1507">
                  <c:v>284.08379337808958</c:v>
                </c:pt>
                <c:pt idx="1508">
                  <c:v>284.64411644195172</c:v>
                </c:pt>
                <c:pt idx="1509">
                  <c:v>285.20443950581387</c:v>
                </c:pt>
                <c:pt idx="1510">
                  <c:v>285.76476256967601</c:v>
                </c:pt>
                <c:pt idx="1511">
                  <c:v>286.32508563353804</c:v>
                </c:pt>
                <c:pt idx="1512">
                  <c:v>286.88540869740018</c:v>
                </c:pt>
                <c:pt idx="1513">
                  <c:v>287.44573176126232</c:v>
                </c:pt>
                <c:pt idx="1514">
                  <c:v>288.00605482512435</c:v>
                </c:pt>
                <c:pt idx="1515">
                  <c:v>288.56637788898649</c:v>
                </c:pt>
                <c:pt idx="1516">
                  <c:v>289.12670095284864</c:v>
                </c:pt>
                <c:pt idx="1517">
                  <c:v>289.68702401671067</c:v>
                </c:pt>
                <c:pt idx="1518">
                  <c:v>290.24734708057281</c:v>
                </c:pt>
                <c:pt idx="1519">
                  <c:v>290.80767014443495</c:v>
                </c:pt>
                <c:pt idx="1520">
                  <c:v>291.36799320829709</c:v>
                </c:pt>
                <c:pt idx="1521">
                  <c:v>291.92831627215912</c:v>
                </c:pt>
                <c:pt idx="1522">
                  <c:v>292.48863933602127</c:v>
                </c:pt>
                <c:pt idx="1523">
                  <c:v>293.04896239988341</c:v>
                </c:pt>
                <c:pt idx="1524">
                  <c:v>293.60928546374544</c:v>
                </c:pt>
                <c:pt idx="1525">
                  <c:v>294.16960852760758</c:v>
                </c:pt>
                <c:pt idx="1526">
                  <c:v>294.72993159146972</c:v>
                </c:pt>
                <c:pt idx="1527">
                  <c:v>295.29025465533186</c:v>
                </c:pt>
                <c:pt idx="1528">
                  <c:v>295.85057771919389</c:v>
                </c:pt>
                <c:pt idx="1529">
                  <c:v>296.41090078305604</c:v>
                </c:pt>
                <c:pt idx="1530">
                  <c:v>296.97122384691818</c:v>
                </c:pt>
                <c:pt idx="1531">
                  <c:v>297.53154691078021</c:v>
                </c:pt>
                <c:pt idx="1532">
                  <c:v>298.09186997464235</c:v>
                </c:pt>
                <c:pt idx="1533">
                  <c:v>298.65219303850449</c:v>
                </c:pt>
                <c:pt idx="1534">
                  <c:v>299.21251610236664</c:v>
                </c:pt>
                <c:pt idx="1535">
                  <c:v>299.77283916622866</c:v>
                </c:pt>
                <c:pt idx="1536">
                  <c:v>300.33316223009081</c:v>
                </c:pt>
                <c:pt idx="1537">
                  <c:v>300.89348529395295</c:v>
                </c:pt>
                <c:pt idx="1538">
                  <c:v>301.45380835781498</c:v>
                </c:pt>
                <c:pt idx="1539">
                  <c:v>302.01413142167712</c:v>
                </c:pt>
                <c:pt idx="1540">
                  <c:v>302.57445448553926</c:v>
                </c:pt>
                <c:pt idx="1541">
                  <c:v>303.13477754940141</c:v>
                </c:pt>
                <c:pt idx="1542">
                  <c:v>303.69510061326343</c:v>
                </c:pt>
                <c:pt idx="1543">
                  <c:v>304.25542367712558</c:v>
                </c:pt>
                <c:pt idx="1544">
                  <c:v>304.81574674098772</c:v>
                </c:pt>
                <c:pt idx="1545">
                  <c:v>305.37606980484975</c:v>
                </c:pt>
                <c:pt idx="1546">
                  <c:v>305.93639286871189</c:v>
                </c:pt>
                <c:pt idx="1547">
                  <c:v>306.49671593257403</c:v>
                </c:pt>
                <c:pt idx="1548">
                  <c:v>307.05703899643618</c:v>
                </c:pt>
                <c:pt idx="1549">
                  <c:v>307.61736206029821</c:v>
                </c:pt>
                <c:pt idx="1550">
                  <c:v>308.17768512416035</c:v>
                </c:pt>
                <c:pt idx="1551">
                  <c:v>308.73800818802249</c:v>
                </c:pt>
                <c:pt idx="1552">
                  <c:v>309.29833125188452</c:v>
                </c:pt>
                <c:pt idx="1553">
                  <c:v>309.85865431574666</c:v>
                </c:pt>
                <c:pt idx="1554">
                  <c:v>310.4189773796088</c:v>
                </c:pt>
                <c:pt idx="1555">
                  <c:v>310.97930044347095</c:v>
                </c:pt>
                <c:pt idx="1556">
                  <c:v>311.53962350733298</c:v>
                </c:pt>
                <c:pt idx="1557">
                  <c:v>312.09994657119512</c:v>
                </c:pt>
                <c:pt idx="1558">
                  <c:v>312.66026963505726</c:v>
                </c:pt>
                <c:pt idx="1559">
                  <c:v>313.22059269891929</c:v>
                </c:pt>
                <c:pt idx="1560">
                  <c:v>313.78091576278143</c:v>
                </c:pt>
                <c:pt idx="1561">
                  <c:v>314.34123882664358</c:v>
                </c:pt>
                <c:pt idx="1562">
                  <c:v>314.9015618905056</c:v>
                </c:pt>
                <c:pt idx="1563">
                  <c:v>315.46188495436775</c:v>
                </c:pt>
                <c:pt idx="1564">
                  <c:v>316.02220801822989</c:v>
                </c:pt>
                <c:pt idx="1565">
                  <c:v>316.58253108209203</c:v>
                </c:pt>
                <c:pt idx="1566">
                  <c:v>317.14285414595406</c:v>
                </c:pt>
                <c:pt idx="1567">
                  <c:v>317.7031772098162</c:v>
                </c:pt>
                <c:pt idx="1568">
                  <c:v>318.26350027367835</c:v>
                </c:pt>
                <c:pt idx="1569">
                  <c:v>318.82382333754038</c:v>
                </c:pt>
                <c:pt idx="1570">
                  <c:v>319.38414640140252</c:v>
                </c:pt>
                <c:pt idx="1571">
                  <c:v>319.94446946526466</c:v>
                </c:pt>
                <c:pt idx="1572">
                  <c:v>320.5047925291268</c:v>
                </c:pt>
                <c:pt idx="1573">
                  <c:v>321.06511559298883</c:v>
                </c:pt>
                <c:pt idx="1574">
                  <c:v>321.62543865685097</c:v>
                </c:pt>
                <c:pt idx="1575">
                  <c:v>322.18576172071312</c:v>
                </c:pt>
                <c:pt idx="1576">
                  <c:v>322.74608478457515</c:v>
                </c:pt>
                <c:pt idx="1577">
                  <c:v>323.30640784843729</c:v>
                </c:pt>
                <c:pt idx="1578">
                  <c:v>323.86673091229943</c:v>
                </c:pt>
                <c:pt idx="1579">
                  <c:v>324.42705397616157</c:v>
                </c:pt>
                <c:pt idx="1580">
                  <c:v>324.9873770400236</c:v>
                </c:pt>
                <c:pt idx="1581">
                  <c:v>325.54770010388575</c:v>
                </c:pt>
                <c:pt idx="1582">
                  <c:v>326.10802316774789</c:v>
                </c:pt>
                <c:pt idx="1583">
                  <c:v>326.66834623160992</c:v>
                </c:pt>
                <c:pt idx="1584">
                  <c:v>327.22866929547206</c:v>
                </c:pt>
                <c:pt idx="1585">
                  <c:v>327.7889923593342</c:v>
                </c:pt>
                <c:pt idx="1586">
                  <c:v>328.34931542319634</c:v>
                </c:pt>
                <c:pt idx="1587">
                  <c:v>328.90963848705837</c:v>
                </c:pt>
                <c:pt idx="1588">
                  <c:v>329.46996155092052</c:v>
                </c:pt>
                <c:pt idx="1589">
                  <c:v>330.03028461478266</c:v>
                </c:pt>
                <c:pt idx="1590">
                  <c:v>330.59060767864469</c:v>
                </c:pt>
                <c:pt idx="1591">
                  <c:v>331.15093074250683</c:v>
                </c:pt>
                <c:pt idx="1592">
                  <c:v>331.71125380636897</c:v>
                </c:pt>
                <c:pt idx="1593">
                  <c:v>332.27157687023112</c:v>
                </c:pt>
                <c:pt idx="1594">
                  <c:v>332.83189993409314</c:v>
                </c:pt>
                <c:pt idx="1595">
                  <c:v>333.39222299795529</c:v>
                </c:pt>
                <c:pt idx="1596">
                  <c:v>333.95254606181743</c:v>
                </c:pt>
                <c:pt idx="1597">
                  <c:v>334.51286912567946</c:v>
                </c:pt>
                <c:pt idx="1598">
                  <c:v>335.0731921895416</c:v>
                </c:pt>
                <c:pt idx="1599">
                  <c:v>335.63351525340374</c:v>
                </c:pt>
                <c:pt idx="1600">
                  <c:v>336.19383831726589</c:v>
                </c:pt>
                <c:pt idx="1601">
                  <c:v>336.75416138112791</c:v>
                </c:pt>
                <c:pt idx="1602">
                  <c:v>337.31448444499006</c:v>
                </c:pt>
                <c:pt idx="1603">
                  <c:v>337.8748075088522</c:v>
                </c:pt>
                <c:pt idx="1604">
                  <c:v>338.43513057271423</c:v>
                </c:pt>
                <c:pt idx="1605">
                  <c:v>338.99545363657637</c:v>
                </c:pt>
                <c:pt idx="1606">
                  <c:v>339.55577670043851</c:v>
                </c:pt>
                <c:pt idx="1607">
                  <c:v>340.11609976430054</c:v>
                </c:pt>
                <c:pt idx="1608">
                  <c:v>340.67642282816269</c:v>
                </c:pt>
                <c:pt idx="1609">
                  <c:v>341.23674589202483</c:v>
                </c:pt>
                <c:pt idx="1610">
                  <c:v>341.79706895588697</c:v>
                </c:pt>
                <c:pt idx="1611">
                  <c:v>342.357392019749</c:v>
                </c:pt>
                <c:pt idx="1612">
                  <c:v>342.91771508361114</c:v>
                </c:pt>
                <c:pt idx="1613">
                  <c:v>343.47803814747328</c:v>
                </c:pt>
                <c:pt idx="1614">
                  <c:v>344.03836121133531</c:v>
                </c:pt>
                <c:pt idx="1615">
                  <c:v>344.59868427519746</c:v>
                </c:pt>
                <c:pt idx="1616">
                  <c:v>345.1590073390596</c:v>
                </c:pt>
                <c:pt idx="1617">
                  <c:v>345.71933040292174</c:v>
                </c:pt>
                <c:pt idx="1618">
                  <c:v>346.27965346678377</c:v>
                </c:pt>
                <c:pt idx="1619">
                  <c:v>346.83997653064591</c:v>
                </c:pt>
                <c:pt idx="1620">
                  <c:v>347.40029959450806</c:v>
                </c:pt>
                <c:pt idx="1621">
                  <c:v>347.96062265837008</c:v>
                </c:pt>
                <c:pt idx="1622">
                  <c:v>348.52094572223223</c:v>
                </c:pt>
                <c:pt idx="1623">
                  <c:v>349.08126878609437</c:v>
                </c:pt>
                <c:pt idx="1624">
                  <c:v>349.64159184995651</c:v>
                </c:pt>
                <c:pt idx="1625">
                  <c:v>350.20191491381854</c:v>
                </c:pt>
                <c:pt idx="1626">
                  <c:v>350.76223797768068</c:v>
                </c:pt>
                <c:pt idx="1627">
                  <c:v>351.32256104154283</c:v>
                </c:pt>
                <c:pt idx="1628">
                  <c:v>351.88288410540486</c:v>
                </c:pt>
                <c:pt idx="1629">
                  <c:v>352.443207169267</c:v>
                </c:pt>
                <c:pt idx="1630">
                  <c:v>353.00353023312914</c:v>
                </c:pt>
                <c:pt idx="1631">
                  <c:v>353.56385329699128</c:v>
                </c:pt>
                <c:pt idx="1632">
                  <c:v>354.12417636085331</c:v>
                </c:pt>
                <c:pt idx="1633">
                  <c:v>354.68449942471545</c:v>
                </c:pt>
                <c:pt idx="1634">
                  <c:v>355.2448224885776</c:v>
                </c:pt>
                <c:pt idx="1635">
                  <c:v>355.80514555243963</c:v>
                </c:pt>
                <c:pt idx="1636">
                  <c:v>356.36546861630177</c:v>
                </c:pt>
                <c:pt idx="1637">
                  <c:v>356.92579168016391</c:v>
                </c:pt>
                <c:pt idx="1638">
                  <c:v>357.48611474402605</c:v>
                </c:pt>
                <c:pt idx="1639">
                  <c:v>358.04643780788808</c:v>
                </c:pt>
                <c:pt idx="1640">
                  <c:v>358.60676087175023</c:v>
                </c:pt>
                <c:pt idx="1641">
                  <c:v>359.16708393561237</c:v>
                </c:pt>
                <c:pt idx="1642">
                  <c:v>359.7274069994744</c:v>
                </c:pt>
                <c:pt idx="1643">
                  <c:v>360.28773006333654</c:v>
                </c:pt>
                <c:pt idx="1644">
                  <c:v>360.84805312719868</c:v>
                </c:pt>
                <c:pt idx="1645">
                  <c:v>361.40837619106071</c:v>
                </c:pt>
                <c:pt idx="1646">
                  <c:v>361.96869925492285</c:v>
                </c:pt>
                <c:pt idx="1647">
                  <c:v>362.529022318785</c:v>
                </c:pt>
                <c:pt idx="1648">
                  <c:v>363.08934538264714</c:v>
                </c:pt>
                <c:pt idx="1649">
                  <c:v>363.64966844650917</c:v>
                </c:pt>
                <c:pt idx="1650">
                  <c:v>364.20999151037131</c:v>
                </c:pt>
                <c:pt idx="1651">
                  <c:v>364.77031457423345</c:v>
                </c:pt>
                <c:pt idx="1652">
                  <c:v>365.33063763809548</c:v>
                </c:pt>
                <c:pt idx="1653">
                  <c:v>365.89096070195762</c:v>
                </c:pt>
                <c:pt idx="1654">
                  <c:v>366.45128376581977</c:v>
                </c:pt>
                <c:pt idx="1655">
                  <c:v>367.01160682968191</c:v>
                </c:pt>
                <c:pt idx="1656">
                  <c:v>367.57192989354394</c:v>
                </c:pt>
                <c:pt idx="1657">
                  <c:v>368.13225295740608</c:v>
                </c:pt>
                <c:pt idx="1658">
                  <c:v>368.69257602126822</c:v>
                </c:pt>
                <c:pt idx="1659">
                  <c:v>369.25289908513025</c:v>
                </c:pt>
                <c:pt idx="1660">
                  <c:v>369.81322214899239</c:v>
                </c:pt>
                <c:pt idx="1661">
                  <c:v>370.37354521285454</c:v>
                </c:pt>
                <c:pt idx="1662">
                  <c:v>370.93386827671668</c:v>
                </c:pt>
                <c:pt idx="1663">
                  <c:v>371.49419134057871</c:v>
                </c:pt>
                <c:pt idx="1664">
                  <c:v>372.05451440444085</c:v>
                </c:pt>
                <c:pt idx="1665">
                  <c:v>372.61483746830299</c:v>
                </c:pt>
                <c:pt idx="1666">
                  <c:v>373.17516053216502</c:v>
                </c:pt>
                <c:pt idx="1667">
                  <c:v>373.73548359602717</c:v>
                </c:pt>
                <c:pt idx="1668">
                  <c:v>374.29580665988931</c:v>
                </c:pt>
                <c:pt idx="1669">
                  <c:v>374.85612972375145</c:v>
                </c:pt>
                <c:pt idx="1670">
                  <c:v>375.41645278761348</c:v>
                </c:pt>
                <c:pt idx="1671">
                  <c:v>375.97677585147562</c:v>
                </c:pt>
                <c:pt idx="1672">
                  <c:v>376.53709891533776</c:v>
                </c:pt>
                <c:pt idx="1673">
                  <c:v>377.09742197919979</c:v>
                </c:pt>
                <c:pt idx="1674">
                  <c:v>377.65774504306194</c:v>
                </c:pt>
                <c:pt idx="1675">
                  <c:v>378.21806810692408</c:v>
                </c:pt>
                <c:pt idx="1676">
                  <c:v>378.77839117078622</c:v>
                </c:pt>
                <c:pt idx="1677">
                  <c:v>379.33871423464825</c:v>
                </c:pt>
                <c:pt idx="1678">
                  <c:v>379.89903729851039</c:v>
                </c:pt>
                <c:pt idx="1679">
                  <c:v>380.45936036237254</c:v>
                </c:pt>
                <c:pt idx="1680">
                  <c:v>381.01968342623456</c:v>
                </c:pt>
                <c:pt idx="1681">
                  <c:v>381.58000649009671</c:v>
                </c:pt>
                <c:pt idx="1682">
                  <c:v>382.14032955395885</c:v>
                </c:pt>
                <c:pt idx="1683">
                  <c:v>382.70065261782099</c:v>
                </c:pt>
                <c:pt idx="1684">
                  <c:v>383.26097568168302</c:v>
                </c:pt>
                <c:pt idx="1685">
                  <c:v>383.82129874554516</c:v>
                </c:pt>
                <c:pt idx="1686">
                  <c:v>384.38162180940731</c:v>
                </c:pt>
                <c:pt idx="1687">
                  <c:v>384.94194487326934</c:v>
                </c:pt>
                <c:pt idx="1688">
                  <c:v>385.50226793713148</c:v>
                </c:pt>
                <c:pt idx="1689">
                  <c:v>386.06259100099362</c:v>
                </c:pt>
                <c:pt idx="1690">
                  <c:v>386.62291406485565</c:v>
                </c:pt>
                <c:pt idx="1691">
                  <c:v>387.18323712871779</c:v>
                </c:pt>
                <c:pt idx="1692">
                  <c:v>387.74356019257993</c:v>
                </c:pt>
                <c:pt idx="1693">
                  <c:v>388.30388325644208</c:v>
                </c:pt>
                <c:pt idx="1694">
                  <c:v>388.86420632030411</c:v>
                </c:pt>
                <c:pt idx="1695">
                  <c:v>389.42452938416625</c:v>
                </c:pt>
                <c:pt idx="1696">
                  <c:v>389.98485244802839</c:v>
                </c:pt>
                <c:pt idx="1697">
                  <c:v>390.54517551189042</c:v>
                </c:pt>
                <c:pt idx="1698">
                  <c:v>391.10549857575256</c:v>
                </c:pt>
                <c:pt idx="1699">
                  <c:v>391.66582163961471</c:v>
                </c:pt>
                <c:pt idx="1700">
                  <c:v>392.22614470347685</c:v>
                </c:pt>
                <c:pt idx="1701">
                  <c:v>392.78646776733888</c:v>
                </c:pt>
                <c:pt idx="1702">
                  <c:v>393.34679083120102</c:v>
                </c:pt>
                <c:pt idx="1703">
                  <c:v>393.90711389506316</c:v>
                </c:pt>
                <c:pt idx="1704">
                  <c:v>394.46743695892519</c:v>
                </c:pt>
                <c:pt idx="1705">
                  <c:v>395.02776002278733</c:v>
                </c:pt>
                <c:pt idx="1706">
                  <c:v>395.58808308664948</c:v>
                </c:pt>
                <c:pt idx="1707">
                  <c:v>396.14840615051162</c:v>
                </c:pt>
                <c:pt idx="1708">
                  <c:v>396.70872921437365</c:v>
                </c:pt>
                <c:pt idx="1709">
                  <c:v>397.26905227823579</c:v>
                </c:pt>
                <c:pt idx="1710">
                  <c:v>397.82937534209793</c:v>
                </c:pt>
                <c:pt idx="1711">
                  <c:v>398.38969840595996</c:v>
                </c:pt>
                <c:pt idx="1712">
                  <c:v>398.9500214698221</c:v>
                </c:pt>
                <c:pt idx="1713">
                  <c:v>399.51034453368425</c:v>
                </c:pt>
                <c:pt idx="1714">
                  <c:v>400.07066759754639</c:v>
                </c:pt>
                <c:pt idx="1715">
                  <c:v>400.63099066140842</c:v>
                </c:pt>
                <c:pt idx="1716">
                  <c:v>401.19131372527056</c:v>
                </c:pt>
                <c:pt idx="1717">
                  <c:v>401.7516367891327</c:v>
                </c:pt>
                <c:pt idx="1718">
                  <c:v>402.31195985299473</c:v>
                </c:pt>
                <c:pt idx="1719">
                  <c:v>402.87228291685688</c:v>
                </c:pt>
                <c:pt idx="1720">
                  <c:v>403.43260598071902</c:v>
                </c:pt>
                <c:pt idx="1721">
                  <c:v>403.99292904458116</c:v>
                </c:pt>
                <c:pt idx="1722">
                  <c:v>404.55325210844319</c:v>
                </c:pt>
                <c:pt idx="1723">
                  <c:v>405.11357517230533</c:v>
                </c:pt>
                <c:pt idx="1724">
                  <c:v>405.67389823616747</c:v>
                </c:pt>
                <c:pt idx="1725">
                  <c:v>406.2342213000295</c:v>
                </c:pt>
                <c:pt idx="1726">
                  <c:v>406.79454436389165</c:v>
                </c:pt>
                <c:pt idx="1727">
                  <c:v>407.35486742775379</c:v>
                </c:pt>
                <c:pt idx="1728">
                  <c:v>407.91519049161582</c:v>
                </c:pt>
                <c:pt idx="1729">
                  <c:v>408.47551355547796</c:v>
                </c:pt>
                <c:pt idx="1730">
                  <c:v>409.0358366193401</c:v>
                </c:pt>
                <c:pt idx="1731">
                  <c:v>409.59615968320225</c:v>
                </c:pt>
                <c:pt idx="1732">
                  <c:v>410.15648274706427</c:v>
                </c:pt>
                <c:pt idx="1733">
                  <c:v>410.71680581092642</c:v>
                </c:pt>
                <c:pt idx="1734">
                  <c:v>411.27712887478856</c:v>
                </c:pt>
                <c:pt idx="1735">
                  <c:v>411.83745193865059</c:v>
                </c:pt>
                <c:pt idx="1736">
                  <c:v>412.39777500251273</c:v>
                </c:pt>
                <c:pt idx="1737">
                  <c:v>412.95809806637487</c:v>
                </c:pt>
                <c:pt idx="1738">
                  <c:v>413.51842113023702</c:v>
                </c:pt>
                <c:pt idx="1739">
                  <c:v>414.07874419409904</c:v>
                </c:pt>
                <c:pt idx="1740">
                  <c:v>414.63906725796119</c:v>
                </c:pt>
                <c:pt idx="1741">
                  <c:v>415.19939032182333</c:v>
                </c:pt>
                <c:pt idx="1742">
                  <c:v>415.75971338568536</c:v>
                </c:pt>
                <c:pt idx="1743">
                  <c:v>416.3200364495475</c:v>
                </c:pt>
                <c:pt idx="1744">
                  <c:v>416.88035951340964</c:v>
                </c:pt>
                <c:pt idx="1745">
                  <c:v>417.44068257727179</c:v>
                </c:pt>
                <c:pt idx="1746">
                  <c:v>418.00100564113382</c:v>
                </c:pt>
                <c:pt idx="1747">
                  <c:v>418.56132870499596</c:v>
                </c:pt>
                <c:pt idx="1748">
                  <c:v>419.1216517688581</c:v>
                </c:pt>
                <c:pt idx="1749">
                  <c:v>419.68197483272013</c:v>
                </c:pt>
                <c:pt idx="1750">
                  <c:v>420.24229789658227</c:v>
                </c:pt>
                <c:pt idx="1751">
                  <c:v>420.80262096044441</c:v>
                </c:pt>
                <c:pt idx="1752">
                  <c:v>421.36294402430656</c:v>
                </c:pt>
                <c:pt idx="1753">
                  <c:v>421.92326708816859</c:v>
                </c:pt>
                <c:pt idx="1754">
                  <c:v>422.48359015203073</c:v>
                </c:pt>
                <c:pt idx="1755">
                  <c:v>423.04391321589287</c:v>
                </c:pt>
                <c:pt idx="1756">
                  <c:v>423.6042362797549</c:v>
                </c:pt>
                <c:pt idx="1757">
                  <c:v>424.16455934361704</c:v>
                </c:pt>
                <c:pt idx="1758">
                  <c:v>424.72488240747919</c:v>
                </c:pt>
                <c:pt idx="1759">
                  <c:v>425.28520547134133</c:v>
                </c:pt>
                <c:pt idx="1760">
                  <c:v>425.84552853520336</c:v>
                </c:pt>
                <c:pt idx="1761">
                  <c:v>426.4058515990655</c:v>
                </c:pt>
                <c:pt idx="1762">
                  <c:v>426.96617466292764</c:v>
                </c:pt>
                <c:pt idx="1763">
                  <c:v>427.52649772678967</c:v>
                </c:pt>
                <c:pt idx="1764">
                  <c:v>428.08682079065181</c:v>
                </c:pt>
                <c:pt idx="1765">
                  <c:v>428.64714385451396</c:v>
                </c:pt>
                <c:pt idx="1766">
                  <c:v>429.2074669183761</c:v>
                </c:pt>
                <c:pt idx="1767">
                  <c:v>429.76778998223813</c:v>
                </c:pt>
                <c:pt idx="1768">
                  <c:v>430.32811304610027</c:v>
                </c:pt>
                <c:pt idx="1769">
                  <c:v>430.88843610996241</c:v>
                </c:pt>
                <c:pt idx="1770">
                  <c:v>431.44875917382444</c:v>
                </c:pt>
                <c:pt idx="1771">
                  <c:v>432.00908223768658</c:v>
                </c:pt>
                <c:pt idx="1772">
                  <c:v>432.56940530154873</c:v>
                </c:pt>
                <c:pt idx="1773">
                  <c:v>433.12972836541076</c:v>
                </c:pt>
                <c:pt idx="1774">
                  <c:v>433.6900514292729</c:v>
                </c:pt>
                <c:pt idx="1775">
                  <c:v>434.25037449313504</c:v>
                </c:pt>
                <c:pt idx="1776">
                  <c:v>434.81069755699718</c:v>
                </c:pt>
                <c:pt idx="1777">
                  <c:v>435.37102062085921</c:v>
                </c:pt>
                <c:pt idx="1778">
                  <c:v>435.93134368472136</c:v>
                </c:pt>
                <c:pt idx="1779">
                  <c:v>436.4916667485835</c:v>
                </c:pt>
                <c:pt idx="1780">
                  <c:v>437.05198981244553</c:v>
                </c:pt>
                <c:pt idx="1781">
                  <c:v>437.61231287630767</c:v>
                </c:pt>
                <c:pt idx="1782">
                  <c:v>438.17263594016981</c:v>
                </c:pt>
                <c:pt idx="1783">
                  <c:v>438.73295900403195</c:v>
                </c:pt>
                <c:pt idx="1784">
                  <c:v>439.29328206789398</c:v>
                </c:pt>
                <c:pt idx="1785">
                  <c:v>439.85360513175613</c:v>
                </c:pt>
                <c:pt idx="1786">
                  <c:v>440.41392819561827</c:v>
                </c:pt>
                <c:pt idx="1787">
                  <c:v>440.9742512594803</c:v>
                </c:pt>
                <c:pt idx="1788">
                  <c:v>441.53457432334244</c:v>
                </c:pt>
                <c:pt idx="1789">
                  <c:v>442.09489738720458</c:v>
                </c:pt>
                <c:pt idx="1790">
                  <c:v>442.65522045106673</c:v>
                </c:pt>
                <c:pt idx="1791">
                  <c:v>443.21554351492875</c:v>
                </c:pt>
                <c:pt idx="1792">
                  <c:v>443.7758665787909</c:v>
                </c:pt>
                <c:pt idx="1793">
                  <c:v>444.33618964265304</c:v>
                </c:pt>
                <c:pt idx="1794">
                  <c:v>444.89651270651507</c:v>
                </c:pt>
                <c:pt idx="1795">
                  <c:v>445.45683577037721</c:v>
                </c:pt>
                <c:pt idx="1796">
                  <c:v>446.01715883423935</c:v>
                </c:pt>
                <c:pt idx="1797">
                  <c:v>446.5774818981015</c:v>
                </c:pt>
                <c:pt idx="1798">
                  <c:v>447.13780496196352</c:v>
                </c:pt>
                <c:pt idx="1799">
                  <c:v>447.69812802582567</c:v>
                </c:pt>
                <c:pt idx="1800">
                  <c:v>448.25845108968781</c:v>
                </c:pt>
                <c:pt idx="1801">
                  <c:v>448.81877415354984</c:v>
                </c:pt>
                <c:pt idx="1802">
                  <c:v>449.37909721741198</c:v>
                </c:pt>
                <c:pt idx="1803">
                  <c:v>449.93942028127412</c:v>
                </c:pt>
                <c:pt idx="1804">
                  <c:v>450.49974334513627</c:v>
                </c:pt>
                <c:pt idx="1805">
                  <c:v>451.0600664089983</c:v>
                </c:pt>
                <c:pt idx="1806">
                  <c:v>451.62038947286044</c:v>
                </c:pt>
                <c:pt idx="1807">
                  <c:v>452.18071253672258</c:v>
                </c:pt>
                <c:pt idx="1808">
                  <c:v>452.74103560058461</c:v>
                </c:pt>
                <c:pt idx="1809">
                  <c:v>453.30135866444675</c:v>
                </c:pt>
                <c:pt idx="1810">
                  <c:v>453.86168172830889</c:v>
                </c:pt>
                <c:pt idx="1811">
                  <c:v>454.42200479217104</c:v>
                </c:pt>
                <c:pt idx="1812">
                  <c:v>454.98232785603307</c:v>
                </c:pt>
                <c:pt idx="1813">
                  <c:v>455.54265091989521</c:v>
                </c:pt>
                <c:pt idx="1814">
                  <c:v>456.10297398375735</c:v>
                </c:pt>
                <c:pt idx="1815">
                  <c:v>456.66329704761938</c:v>
                </c:pt>
                <c:pt idx="1816">
                  <c:v>457.22362011148152</c:v>
                </c:pt>
                <c:pt idx="1817">
                  <c:v>457.78394317534367</c:v>
                </c:pt>
                <c:pt idx="1818">
                  <c:v>458.34426623920569</c:v>
                </c:pt>
                <c:pt idx="1819">
                  <c:v>458.90458930306784</c:v>
                </c:pt>
                <c:pt idx="1820">
                  <c:v>459.46491236692998</c:v>
                </c:pt>
                <c:pt idx="1821">
                  <c:v>460.02523543079212</c:v>
                </c:pt>
                <c:pt idx="1822">
                  <c:v>460.58555849465415</c:v>
                </c:pt>
                <c:pt idx="1823">
                  <c:v>461.14588155851629</c:v>
                </c:pt>
                <c:pt idx="1824">
                  <c:v>461.70620462237844</c:v>
                </c:pt>
                <c:pt idx="1825">
                  <c:v>462.26652768624047</c:v>
                </c:pt>
                <c:pt idx="1826">
                  <c:v>462.82685075010261</c:v>
                </c:pt>
                <c:pt idx="1827">
                  <c:v>463.38717381396475</c:v>
                </c:pt>
                <c:pt idx="1828">
                  <c:v>463.94749687782689</c:v>
                </c:pt>
                <c:pt idx="1829">
                  <c:v>464.50781994168904</c:v>
                </c:pt>
                <c:pt idx="1830">
                  <c:v>465.06814300555118</c:v>
                </c:pt>
                <c:pt idx="1831">
                  <c:v>465.62846606941309</c:v>
                </c:pt>
                <c:pt idx="1832">
                  <c:v>466.18878913327524</c:v>
                </c:pt>
                <c:pt idx="1833">
                  <c:v>466.74911219713738</c:v>
                </c:pt>
                <c:pt idx="1834">
                  <c:v>467.30943526099952</c:v>
                </c:pt>
                <c:pt idx="1835">
                  <c:v>467.86975832486166</c:v>
                </c:pt>
                <c:pt idx="1836">
                  <c:v>468.43008138872381</c:v>
                </c:pt>
                <c:pt idx="1837">
                  <c:v>468.99040445258572</c:v>
                </c:pt>
                <c:pt idx="1838">
                  <c:v>469.55072751644786</c:v>
                </c:pt>
                <c:pt idx="1839">
                  <c:v>470.11105058031001</c:v>
                </c:pt>
                <c:pt idx="1840">
                  <c:v>470.67137364417215</c:v>
                </c:pt>
                <c:pt idx="1841">
                  <c:v>471.23169670803429</c:v>
                </c:pt>
                <c:pt idx="1842">
                  <c:v>471.79201977189643</c:v>
                </c:pt>
                <c:pt idx="1843">
                  <c:v>472.35234283575858</c:v>
                </c:pt>
                <c:pt idx="1844">
                  <c:v>472.91266589962049</c:v>
                </c:pt>
                <c:pt idx="1845">
                  <c:v>473.47298896348263</c:v>
                </c:pt>
                <c:pt idx="1846">
                  <c:v>474.03331202734478</c:v>
                </c:pt>
                <c:pt idx="1847">
                  <c:v>474.59363509120692</c:v>
                </c:pt>
                <c:pt idx="1848">
                  <c:v>475.15395815506906</c:v>
                </c:pt>
                <c:pt idx="1849">
                  <c:v>475.71428121893121</c:v>
                </c:pt>
                <c:pt idx="1850">
                  <c:v>476.27460428279335</c:v>
                </c:pt>
                <c:pt idx="1851">
                  <c:v>476.83492734665526</c:v>
                </c:pt>
                <c:pt idx="1852">
                  <c:v>477.39525041051741</c:v>
                </c:pt>
                <c:pt idx="1853">
                  <c:v>477.95557347437955</c:v>
                </c:pt>
                <c:pt idx="1854">
                  <c:v>478.51589653824169</c:v>
                </c:pt>
                <c:pt idx="1855">
                  <c:v>479.07621960210383</c:v>
                </c:pt>
                <c:pt idx="1856">
                  <c:v>479.63654266596598</c:v>
                </c:pt>
                <c:pt idx="1857">
                  <c:v>480.19686572982812</c:v>
                </c:pt>
                <c:pt idx="1858">
                  <c:v>480.75718879369003</c:v>
                </c:pt>
                <c:pt idx="1859">
                  <c:v>481.31751185755218</c:v>
                </c:pt>
                <c:pt idx="1860">
                  <c:v>481.87783492141432</c:v>
                </c:pt>
                <c:pt idx="1861">
                  <c:v>482.43815798527646</c:v>
                </c:pt>
                <c:pt idx="1862">
                  <c:v>482.9984810491386</c:v>
                </c:pt>
                <c:pt idx="1863">
                  <c:v>483.55880411300075</c:v>
                </c:pt>
                <c:pt idx="1864">
                  <c:v>484.11912717686289</c:v>
                </c:pt>
                <c:pt idx="1865">
                  <c:v>484.6794502407248</c:v>
                </c:pt>
                <c:pt idx="1866">
                  <c:v>485.23977330458695</c:v>
                </c:pt>
                <c:pt idx="1867">
                  <c:v>485.80009636844909</c:v>
                </c:pt>
                <c:pt idx="1868">
                  <c:v>486.36041943231123</c:v>
                </c:pt>
                <c:pt idx="1869">
                  <c:v>486.92074249617338</c:v>
                </c:pt>
                <c:pt idx="1870">
                  <c:v>487.48106556003552</c:v>
                </c:pt>
                <c:pt idx="1871">
                  <c:v>488.04138862389766</c:v>
                </c:pt>
                <c:pt idx="1872">
                  <c:v>488.60171168775958</c:v>
                </c:pt>
                <c:pt idx="1873">
                  <c:v>489.16203475162172</c:v>
                </c:pt>
                <c:pt idx="1874">
                  <c:v>489.72235781548386</c:v>
                </c:pt>
                <c:pt idx="1875">
                  <c:v>490.282680879346</c:v>
                </c:pt>
                <c:pt idx="1876">
                  <c:v>490.84300394320815</c:v>
                </c:pt>
                <c:pt idx="1877">
                  <c:v>491.40332700707029</c:v>
                </c:pt>
                <c:pt idx="1878">
                  <c:v>491.96365007093243</c:v>
                </c:pt>
                <c:pt idx="1879">
                  <c:v>492.52397313479435</c:v>
                </c:pt>
                <c:pt idx="1880">
                  <c:v>493.08429619865649</c:v>
                </c:pt>
                <c:pt idx="1881">
                  <c:v>493.64461926251863</c:v>
                </c:pt>
                <c:pt idx="1882">
                  <c:v>494.20494232638077</c:v>
                </c:pt>
                <c:pt idx="1883">
                  <c:v>494.76526539024292</c:v>
                </c:pt>
                <c:pt idx="1884">
                  <c:v>495.32558845410506</c:v>
                </c:pt>
                <c:pt idx="1885">
                  <c:v>495.8859115179672</c:v>
                </c:pt>
                <c:pt idx="1886">
                  <c:v>496.44623458182912</c:v>
                </c:pt>
                <c:pt idx="1887">
                  <c:v>497.00655764569126</c:v>
                </c:pt>
                <c:pt idx="1888">
                  <c:v>497.5668807095534</c:v>
                </c:pt>
                <c:pt idx="1889">
                  <c:v>498.12720377341554</c:v>
                </c:pt>
                <c:pt idx="1890">
                  <c:v>498.68752683727769</c:v>
                </c:pt>
                <c:pt idx="1891">
                  <c:v>499.24784990113983</c:v>
                </c:pt>
                <c:pt idx="1892">
                  <c:v>499.80817296500197</c:v>
                </c:pt>
                <c:pt idx="1893">
                  <c:v>500.36849602886389</c:v>
                </c:pt>
                <c:pt idx="1894">
                  <c:v>500.92881909272603</c:v>
                </c:pt>
                <c:pt idx="1895">
                  <c:v>501.48914215658817</c:v>
                </c:pt>
                <c:pt idx="1896">
                  <c:v>502.04946522045032</c:v>
                </c:pt>
                <c:pt idx="1897">
                  <c:v>502.60978828431246</c:v>
                </c:pt>
                <c:pt idx="1898">
                  <c:v>503.1701113481746</c:v>
                </c:pt>
                <c:pt idx="1899">
                  <c:v>503.73043441203674</c:v>
                </c:pt>
                <c:pt idx="1900">
                  <c:v>504.29075747589866</c:v>
                </c:pt>
                <c:pt idx="1901">
                  <c:v>504.8510805397608</c:v>
                </c:pt>
                <c:pt idx="1902">
                  <c:v>505.41140360362294</c:v>
                </c:pt>
                <c:pt idx="1903">
                  <c:v>505.97172666748509</c:v>
                </c:pt>
                <c:pt idx="1904">
                  <c:v>506.53204973134723</c:v>
                </c:pt>
                <c:pt idx="1905">
                  <c:v>507.09237279520937</c:v>
                </c:pt>
                <c:pt idx="1906">
                  <c:v>507.65269585907151</c:v>
                </c:pt>
                <c:pt idx="1907">
                  <c:v>508.21301892293343</c:v>
                </c:pt>
                <c:pt idx="1908">
                  <c:v>508.77334198679557</c:v>
                </c:pt>
                <c:pt idx="1909">
                  <c:v>509.33366505065771</c:v>
                </c:pt>
                <c:pt idx="1910">
                  <c:v>509.89398811451986</c:v>
                </c:pt>
                <c:pt idx="1911">
                  <c:v>510.454311178382</c:v>
                </c:pt>
                <c:pt idx="1912">
                  <c:v>511.01463424224414</c:v>
                </c:pt>
                <c:pt idx="1913">
                  <c:v>511.57495730610628</c:v>
                </c:pt>
                <c:pt idx="1914">
                  <c:v>512.1352803699682</c:v>
                </c:pt>
                <c:pt idx="1915">
                  <c:v>512.69560343383034</c:v>
                </c:pt>
                <c:pt idx="1916">
                  <c:v>513.25592649769249</c:v>
                </c:pt>
                <c:pt idx="1917">
                  <c:v>513.81624956155463</c:v>
                </c:pt>
                <c:pt idx="1918">
                  <c:v>514.37657262541677</c:v>
                </c:pt>
                <c:pt idx="1919">
                  <c:v>514.93689568927891</c:v>
                </c:pt>
                <c:pt idx="1920">
                  <c:v>515.49721875314083</c:v>
                </c:pt>
                <c:pt idx="1921">
                  <c:v>516.05754181700297</c:v>
                </c:pt>
                <c:pt idx="1922">
                  <c:v>516.61786488086511</c:v>
                </c:pt>
                <c:pt idx="1923">
                  <c:v>517.17818794472726</c:v>
                </c:pt>
                <c:pt idx="1924">
                  <c:v>517.7385110085894</c:v>
                </c:pt>
                <c:pt idx="1925">
                  <c:v>518.29883407245154</c:v>
                </c:pt>
                <c:pt idx="1926">
                  <c:v>518.85915713631368</c:v>
                </c:pt>
                <c:pt idx="1927">
                  <c:v>519.4194802001756</c:v>
                </c:pt>
                <c:pt idx="1928">
                  <c:v>519.97980326403774</c:v>
                </c:pt>
                <c:pt idx="1929">
                  <c:v>520.54012632789988</c:v>
                </c:pt>
                <c:pt idx="1930">
                  <c:v>521.10044939176203</c:v>
                </c:pt>
                <c:pt idx="1931">
                  <c:v>521.66077245562417</c:v>
                </c:pt>
                <c:pt idx="1932">
                  <c:v>522.22109551948631</c:v>
                </c:pt>
                <c:pt idx="1933">
                  <c:v>522.78141858334845</c:v>
                </c:pt>
                <c:pt idx="1934">
                  <c:v>523.34174164721037</c:v>
                </c:pt>
                <c:pt idx="1935">
                  <c:v>523.90206471107251</c:v>
                </c:pt>
                <c:pt idx="1936">
                  <c:v>524.46238777493465</c:v>
                </c:pt>
                <c:pt idx="1937">
                  <c:v>525.0227108387968</c:v>
                </c:pt>
                <c:pt idx="1938">
                  <c:v>525.58303390265894</c:v>
                </c:pt>
                <c:pt idx="1939">
                  <c:v>526.14335696652108</c:v>
                </c:pt>
                <c:pt idx="1940">
                  <c:v>526.70368003038323</c:v>
                </c:pt>
                <c:pt idx="1941">
                  <c:v>527.26400309424514</c:v>
                </c:pt>
                <c:pt idx="1942">
                  <c:v>527.82432615810728</c:v>
                </c:pt>
                <c:pt idx="1943">
                  <c:v>528.38464922196943</c:v>
                </c:pt>
                <c:pt idx="1944">
                  <c:v>528.94497228583157</c:v>
                </c:pt>
                <c:pt idx="1945">
                  <c:v>529.50529534969371</c:v>
                </c:pt>
                <c:pt idx="1946">
                  <c:v>530.06561841355585</c:v>
                </c:pt>
                <c:pt idx="1947">
                  <c:v>530.625941477418</c:v>
                </c:pt>
                <c:pt idx="1948">
                  <c:v>531.18626454127991</c:v>
                </c:pt>
                <c:pt idx="1949">
                  <c:v>531.74658760514205</c:v>
                </c:pt>
                <c:pt idx="1950">
                  <c:v>532.3069106690042</c:v>
                </c:pt>
                <c:pt idx="1951">
                  <c:v>532.86723373286634</c:v>
                </c:pt>
                <c:pt idx="1952">
                  <c:v>533.42755679672848</c:v>
                </c:pt>
                <c:pt idx="1953">
                  <c:v>533.98787986059062</c:v>
                </c:pt>
                <c:pt idx="1954">
                  <c:v>534.54820292445277</c:v>
                </c:pt>
                <c:pt idx="1955">
                  <c:v>535.10852598831468</c:v>
                </c:pt>
                <c:pt idx="1956">
                  <c:v>535.66884905217682</c:v>
                </c:pt>
                <c:pt idx="1957">
                  <c:v>536.22917211603897</c:v>
                </c:pt>
                <c:pt idx="1958">
                  <c:v>536.78949517990111</c:v>
                </c:pt>
                <c:pt idx="1959">
                  <c:v>537.34981824376325</c:v>
                </c:pt>
                <c:pt idx="1960">
                  <c:v>537.91014130762539</c:v>
                </c:pt>
                <c:pt idx="1961">
                  <c:v>538.47046437148754</c:v>
                </c:pt>
                <c:pt idx="1962">
                  <c:v>539.03078743534945</c:v>
                </c:pt>
                <c:pt idx="1963">
                  <c:v>539.5911104992116</c:v>
                </c:pt>
                <c:pt idx="1964">
                  <c:v>540.15143356307374</c:v>
                </c:pt>
                <c:pt idx="1965">
                  <c:v>540.71175662693588</c:v>
                </c:pt>
                <c:pt idx="1966">
                  <c:v>541.27207969079802</c:v>
                </c:pt>
                <c:pt idx="1967">
                  <c:v>541.83240275466017</c:v>
                </c:pt>
                <c:pt idx="1968">
                  <c:v>542.39272581852231</c:v>
                </c:pt>
                <c:pt idx="1969">
                  <c:v>542.95304888238422</c:v>
                </c:pt>
                <c:pt idx="1970">
                  <c:v>543.51337194624637</c:v>
                </c:pt>
                <c:pt idx="1971">
                  <c:v>544.07369501010851</c:v>
                </c:pt>
                <c:pt idx="1972">
                  <c:v>544.63401807397065</c:v>
                </c:pt>
                <c:pt idx="1973">
                  <c:v>545.19434113783279</c:v>
                </c:pt>
                <c:pt idx="1974">
                  <c:v>545.75466420169494</c:v>
                </c:pt>
                <c:pt idx="1975">
                  <c:v>546.31498726555708</c:v>
                </c:pt>
                <c:pt idx="1976">
                  <c:v>546.87531032941899</c:v>
                </c:pt>
                <c:pt idx="1977">
                  <c:v>547.43563339328114</c:v>
                </c:pt>
                <c:pt idx="1978">
                  <c:v>547.99595645714328</c:v>
                </c:pt>
                <c:pt idx="1979">
                  <c:v>548.55627952100542</c:v>
                </c:pt>
                <c:pt idx="1980">
                  <c:v>549.11660258486756</c:v>
                </c:pt>
                <c:pt idx="1981">
                  <c:v>549.67692564872971</c:v>
                </c:pt>
                <c:pt idx="1982">
                  <c:v>550.23724871259185</c:v>
                </c:pt>
                <c:pt idx="1983">
                  <c:v>550.79757177645376</c:v>
                </c:pt>
                <c:pt idx="1984">
                  <c:v>551.35789484031591</c:v>
                </c:pt>
                <c:pt idx="1985">
                  <c:v>551.91821790417805</c:v>
                </c:pt>
                <c:pt idx="1986">
                  <c:v>552.47854096804019</c:v>
                </c:pt>
                <c:pt idx="1987">
                  <c:v>553.03886403190234</c:v>
                </c:pt>
                <c:pt idx="1988">
                  <c:v>553.59918709576448</c:v>
                </c:pt>
                <c:pt idx="1989">
                  <c:v>554.15951015962662</c:v>
                </c:pt>
                <c:pt idx="1990">
                  <c:v>554.71983322348854</c:v>
                </c:pt>
                <c:pt idx="1991">
                  <c:v>555.28015628735068</c:v>
                </c:pt>
                <c:pt idx="1992">
                  <c:v>555.84047935121282</c:v>
                </c:pt>
                <c:pt idx="1993">
                  <c:v>556.40080241507496</c:v>
                </c:pt>
                <c:pt idx="1994">
                  <c:v>556.96112547893711</c:v>
                </c:pt>
                <c:pt idx="1995">
                  <c:v>557.52144854279925</c:v>
                </c:pt>
                <c:pt idx="1996">
                  <c:v>558.08177160666139</c:v>
                </c:pt>
                <c:pt idx="1997">
                  <c:v>558.64209467052331</c:v>
                </c:pt>
                <c:pt idx="1998">
                  <c:v>559.20241773438545</c:v>
                </c:pt>
                <c:pt idx="1999">
                  <c:v>559.76274079824759</c:v>
                </c:pt>
                <c:pt idx="2000">
                  <c:v>560.32306386210973</c:v>
                </c:pt>
              </c:numCache>
            </c:numRef>
          </c:cat>
          <c:val>
            <c:numRef>
              <c:f>'RESULTADOS DA REGRESSÃO'!$S$761:$S$2761</c:f>
              <c:numCache>
                <c:formatCode>#,##0.00</c:formatCode>
                <c:ptCount val="2001"/>
                <c:pt idx="0">
                  <c:v>9.5537902610997805E-7</c:v>
                </c:pt>
                <c:pt idx="1">
                  <c:v>9.7078026759248301E-7</c:v>
                </c:pt>
                <c:pt idx="2">
                  <c:v>9.8641400290676398E-7</c:v>
                </c:pt>
                <c:pt idx="3">
                  <c:v>1.0022834718991022E-6</c:v>
                </c:pt>
                <c:pt idx="4">
                  <c:v>1.018391955158734E-6</c:v>
                </c:pt>
                <c:pt idx="5">
                  <c:v>1.0347427744617096E-6</c:v>
                </c:pt>
                <c:pt idx="6">
                  <c:v>1.0513392932185204E-6</c:v>
                </c:pt>
                <c:pt idx="7">
                  <c:v>1.068184916925606E-6</c:v>
                </c:pt>
                <c:pt idx="8">
                  <c:v>1.0852830936206513E-6</c:v>
                </c:pt>
                <c:pt idx="9">
                  <c:v>1.1026373143418054E-6</c:v>
                </c:pt>
                <c:pt idx="10">
                  <c:v>1.1202511135907853E-6</c:v>
                </c:pt>
                <c:pt idx="11">
                  <c:v>1.1381280697998287E-6</c:v>
                </c:pt>
                <c:pt idx="12">
                  <c:v>1.1562718058026407E-6</c:v>
                </c:pt>
                <c:pt idx="13">
                  <c:v>1.1746859893092173E-6</c:v>
                </c:pt>
                <c:pt idx="14">
                  <c:v>1.193374333384683E-6</c:v>
                </c:pt>
                <c:pt idx="15">
                  <c:v>1.2123405969320305E-6</c:v>
                </c:pt>
                <c:pt idx="16">
                  <c:v>1.2315885851789147E-6</c:v>
                </c:pt>
                <c:pt idx="17">
                  <c:v>1.2511221501684192E-6</c:v>
                </c:pt>
                <c:pt idx="18">
                  <c:v>1.2709451912538298E-6</c:v>
                </c:pt>
                <c:pt idx="19">
                  <c:v>1.2910616555974866E-6</c:v>
                </c:pt>
                <c:pt idx="20">
                  <c:v>1.3114755386736441E-6</c:v>
                </c:pt>
                <c:pt idx="21">
                  <c:v>1.3321908847754478E-6</c:v>
                </c:pt>
                <c:pt idx="22">
                  <c:v>1.3532117875259322E-6</c:v>
                </c:pt>
                <c:pt idx="23">
                  <c:v>1.3745423903931774E-6</c:v>
                </c:pt>
                <c:pt idx="24">
                  <c:v>1.3961868872095524E-6</c:v>
                </c:pt>
                <c:pt idx="25">
                  <c:v>1.4181495226950711E-6</c:v>
                </c:pt>
                <c:pt idx="26">
                  <c:v>1.4404345929849243E-6</c:v>
                </c:pt>
                <c:pt idx="27">
                  <c:v>1.4630464461611547E-6</c:v>
                </c:pt>
                <c:pt idx="28">
                  <c:v>1.4859894827884869E-6</c:v>
                </c:pt>
                <c:pt idx="29">
                  <c:v>1.5092681564543595E-6</c:v>
                </c:pt>
                <c:pt idx="30">
                  <c:v>1.5328869743131561E-6</c:v>
                </c:pt>
                <c:pt idx="31">
                  <c:v>1.55685049763465E-6</c:v>
                </c:pt>
                <c:pt idx="32">
                  <c:v>1.5811633423566373E-6</c:v>
                </c:pt>
                <c:pt idx="33">
                  <c:v>1.6058301796418632E-6</c:v>
                </c:pt>
                <c:pt idx="34">
                  <c:v>1.630855736439161E-6</c:v>
                </c:pt>
                <c:pt idx="35">
                  <c:v>1.6562447960488549E-6</c:v>
                </c:pt>
                <c:pt idx="36">
                  <c:v>1.6820021986924351E-6</c:v>
                </c:pt>
                <c:pt idx="37">
                  <c:v>1.7081328420865347E-6</c:v>
                </c:pt>
                <c:pt idx="38">
                  <c:v>1.7346416820211975E-6</c:v>
                </c:pt>
                <c:pt idx="39">
                  <c:v>1.7615337329424166E-6</c:v>
                </c:pt>
                <c:pt idx="40">
                  <c:v>1.7888140685390407E-6</c:v>
                </c:pt>
                <c:pt idx="41">
                  <c:v>1.8164878223339897E-6</c:v>
                </c:pt>
                <c:pt idx="42">
                  <c:v>1.8445601882797831E-6</c:v>
                </c:pt>
                <c:pt idx="43">
                  <c:v>1.8730364213584368E-6</c:v>
                </c:pt>
                <c:pt idx="44">
                  <c:v>1.9019218381857266E-6</c:v>
                </c:pt>
                <c:pt idx="45">
                  <c:v>1.9312218176198092E-6</c:v>
                </c:pt>
                <c:pt idx="46">
                  <c:v>1.9609418013741752E-6</c:v>
                </c:pt>
                <c:pt idx="47">
                  <c:v>1.9910872946350496E-6</c:v>
                </c:pt>
                <c:pt idx="48">
                  <c:v>2.0216638666831491E-6</c:v>
                </c:pt>
                <c:pt idx="49">
                  <c:v>2.0526771515198204E-6</c:v>
                </c:pt>
                <c:pt idx="50">
                  <c:v>2.0841328484975995E-6</c:v>
                </c:pt>
                <c:pt idx="51">
                  <c:v>2.1160367229551984E-6</c:v>
                </c:pt>
                <c:pt idx="52">
                  <c:v>2.1483946068568803E-6</c:v>
                </c:pt>
                <c:pt idx="53">
                  <c:v>2.1812123994362522E-6</c:v>
                </c:pt>
                <c:pt idx="54">
                  <c:v>2.2144960678445109E-6</c:v>
                </c:pt>
                <c:pt idx="55">
                  <c:v>2.2482516478031293E-6</c:v>
                </c:pt>
                <c:pt idx="56">
                  <c:v>2.2824852442609213E-6</c:v>
                </c:pt>
                <c:pt idx="57">
                  <c:v>2.317203032055609E-6</c:v>
                </c:pt>
                <c:pt idx="58">
                  <c:v>2.3524112565798126E-6</c:v>
                </c:pt>
                <c:pt idx="59">
                  <c:v>2.3881162344515006E-6</c:v>
                </c:pt>
                <c:pt idx="60">
                  <c:v>2.4243243541888361E-6</c:v>
                </c:pt>
                <c:pt idx="61">
                  <c:v>2.4610420768895705E-6</c:v>
                </c:pt>
                <c:pt idx="62">
                  <c:v>2.4982759369148191E-6</c:v>
                </c:pt>
                <c:pt idx="63">
                  <c:v>2.5360325425773123E-6</c:v>
                </c:pt>
                <c:pt idx="64">
                  <c:v>2.5743185768341014E-6</c:v>
                </c:pt>
                <c:pt idx="65">
                  <c:v>2.6131407979837624E-6</c:v>
                </c:pt>
                <c:pt idx="66">
                  <c:v>2.6525060403679938E-6</c:v>
                </c:pt>
                <c:pt idx="67">
                  <c:v>2.6924212150777003E-6</c:v>
                </c:pt>
                <c:pt idx="68">
                  <c:v>2.7328933106635523E-6</c:v>
                </c:pt>
                <c:pt idx="69">
                  <c:v>2.7739293938509903E-6</c:v>
                </c:pt>
                <c:pt idx="70">
                  <c:v>2.8155366102596533E-6</c:v>
                </c:pt>
                <c:pt idx="71">
                  <c:v>2.857722185127271E-6</c:v>
                </c:pt>
                <c:pt idx="72">
                  <c:v>2.900493424038052E-6</c:v>
                </c:pt>
                <c:pt idx="73">
                  <c:v>2.9438577136554376E-6</c:v>
                </c:pt>
                <c:pt idx="74">
                  <c:v>2.9878225224593322E-6</c:v>
                </c:pt>
                <c:pt idx="75">
                  <c:v>3.032395401487781E-6</c:v>
                </c:pt>
                <c:pt idx="76">
                  <c:v>3.0775839850830645E-6</c:v>
                </c:pt>
                <c:pt idx="77">
                  <c:v>3.1233959916421962E-6</c:v>
                </c:pt>
                <c:pt idx="78">
                  <c:v>3.1698392243718336E-6</c:v>
                </c:pt>
                <c:pt idx="79">
                  <c:v>3.2169215720476799E-6</c:v>
                </c:pt>
                <c:pt idx="80">
                  <c:v>3.2646510097781623E-6</c:v>
                </c:pt>
                <c:pt idx="81">
                  <c:v>3.3130355997725715E-6</c:v>
                </c:pt>
                <c:pt idx="82">
                  <c:v>3.3620834921136081E-6</c:v>
                </c:pt>
                <c:pt idx="83">
                  <c:v>3.4118029255342457E-6</c:v>
                </c:pt>
                <c:pt idx="84">
                  <c:v>3.4622022281989931E-6</c:v>
                </c:pt>
                <c:pt idx="85">
                  <c:v>3.5132898184894652E-6</c:v>
                </c:pt>
                <c:pt idx="86">
                  <c:v>3.5650742057943952E-6</c:v>
                </c:pt>
                <c:pt idx="87">
                  <c:v>3.6175639913038415E-6</c:v>
                </c:pt>
                <c:pt idx="88">
                  <c:v>3.6707678688077988E-6</c:v>
                </c:pt>
                <c:pt idx="89">
                  <c:v>3.7246946254991167E-6</c:v>
                </c:pt>
                <c:pt idx="90">
                  <c:v>3.7793531427806347E-6</c:v>
                </c:pt>
                <c:pt idx="91">
                  <c:v>3.8347523970766634E-6</c:v>
                </c:pt>
                <c:pt idx="92">
                  <c:v>3.8909014606486732E-6</c:v>
                </c:pt>
                <c:pt idx="93">
                  <c:v>3.9478095024152635E-6</c:v>
                </c:pt>
                <c:pt idx="94">
                  <c:v>4.0054857887763215E-6</c:v>
                </c:pt>
                <c:pt idx="95">
                  <c:v>4.0639396844413818E-6</c:v>
                </c:pt>
                <c:pt idx="96">
                  <c:v>4.1231806532622403E-6</c:v>
                </c:pt>
                <c:pt idx="97">
                  <c:v>4.1832182590696434E-6</c:v>
                </c:pt>
                <c:pt idx="98">
                  <c:v>4.244062166514187E-6</c:v>
                </c:pt>
                <c:pt idx="99">
                  <c:v>4.3057221419113099E-6</c:v>
                </c:pt>
                <c:pt idx="100">
                  <c:v>4.3682080540904188E-6</c:v>
                </c:pt>
                <c:pt idx="101">
                  <c:v>4.4315298752480908E-6</c:v>
                </c:pt>
                <c:pt idx="102">
                  <c:v>4.4956976818052797E-6</c:v>
                </c:pt>
                <c:pt idx="103">
                  <c:v>4.5607216552686802E-6</c:v>
                </c:pt>
                <c:pt idx="104">
                  <c:v>4.6266120830959644E-6</c:v>
                </c:pt>
                <c:pt idx="105">
                  <c:v>4.6933793595651048E-6</c:v>
                </c:pt>
                <c:pt idx="106">
                  <c:v>4.7610339866475847E-6</c:v>
                </c:pt>
                <c:pt idx="107">
                  <c:v>4.829586574885612E-6</c:v>
                </c:pt>
                <c:pt idx="108">
                  <c:v>4.8990478442731846E-6</c:v>
                </c:pt>
                <c:pt idx="109">
                  <c:v>4.9694286251409965E-6</c:v>
                </c:pt>
                <c:pt idx="110">
                  <c:v>5.0407398590453414E-6</c:v>
                </c:pt>
                <c:pt idx="111">
                  <c:v>5.1129925996606179E-6</c:v>
                </c:pt>
                <c:pt idx="112">
                  <c:v>5.1861980136757865E-6</c:v>
                </c:pt>
                <c:pt idx="113">
                  <c:v>5.2603673816944889E-6</c:v>
                </c:pt>
                <c:pt idx="114">
                  <c:v>5.3355120991389269E-6</c:v>
                </c:pt>
                <c:pt idx="115">
                  <c:v>5.4116436771573973E-6</c:v>
                </c:pt>
                <c:pt idx="116">
                  <c:v>5.4887737435354595E-6</c:v>
                </c:pt>
                <c:pt idx="117">
                  <c:v>5.5669140436108152E-6</c:v>
                </c:pt>
                <c:pt idx="118">
                  <c:v>5.6460764411915934E-6</c:v>
                </c:pt>
                <c:pt idx="119">
                  <c:v>5.7262729194783409E-6</c:v>
                </c:pt>
                <c:pt idx="120">
                  <c:v>5.8075155819893704E-6</c:v>
                </c:pt>
                <c:pt idx="121">
                  <c:v>5.8898166534897232E-6</c:v>
                </c:pt>
                <c:pt idx="122">
                  <c:v>5.9731884809233451E-6</c:v>
                </c:pt>
                <c:pt idx="123">
                  <c:v>6.0576435343488454E-6</c:v>
                </c:pt>
                <c:pt idx="124">
                  <c:v>6.143194407878449E-6</c:v>
                </c:pt>
                <c:pt idx="125">
                  <c:v>6.2298538206203068E-6</c:v>
                </c:pt>
                <c:pt idx="126">
                  <c:v>6.3176346176240261E-6</c:v>
                </c:pt>
                <c:pt idx="127">
                  <c:v>6.4065497708293862E-6</c:v>
                </c:pt>
                <c:pt idx="128">
                  <c:v>6.4966123800182843E-6</c:v>
                </c:pt>
                <c:pt idx="129">
                  <c:v>6.5878356737696183E-6</c:v>
                </c:pt>
                <c:pt idx="130">
                  <c:v>6.6802330104174654E-6</c:v>
                </c:pt>
                <c:pt idx="131">
                  <c:v>6.7738178790120546E-6</c:v>
                </c:pt>
                <c:pt idx="132">
                  <c:v>6.8686039002838034E-6</c:v>
                </c:pt>
                <c:pt idx="133">
                  <c:v>6.9646048276102517E-6</c:v>
                </c:pt>
                <c:pt idx="134">
                  <c:v>7.061834547985793E-6</c:v>
                </c:pt>
                <c:pt idx="135">
                  <c:v>7.1603070829943336E-6</c:v>
                </c:pt>
                <c:pt idx="136">
                  <c:v>7.2600365897844724E-6</c:v>
                </c:pt>
                <c:pt idx="137">
                  <c:v>7.3610373620475966E-6</c:v>
                </c:pt>
                <c:pt idx="138">
                  <c:v>7.4633238309985091E-6</c:v>
                </c:pt>
                <c:pt idx="139">
                  <c:v>7.5669105663585744E-6</c:v>
                </c:pt>
                <c:pt idx="140">
                  <c:v>7.6718122773415071E-6</c:v>
                </c:pt>
                <c:pt idx="141">
                  <c:v>7.7780438136414533E-6</c:v>
                </c:pt>
                <c:pt idx="142">
                  <c:v>7.8856201664236741E-6</c:v>
                </c:pt>
                <c:pt idx="143">
                  <c:v>7.9945564693172672E-6</c:v>
                </c:pt>
                <c:pt idx="144">
                  <c:v>8.1048679994104804E-6</c:v>
                </c:pt>
                <c:pt idx="145">
                  <c:v>8.2165701782479598E-6</c:v>
                </c:pt>
                <c:pt idx="146">
                  <c:v>8.3296785728302751E-6</c:v>
                </c:pt>
                <c:pt idx="147">
                  <c:v>8.4442088966154809E-6</c:v>
                </c:pt>
                <c:pt idx="148">
                  <c:v>8.5601770105226278E-6</c:v>
                </c:pt>
                <c:pt idx="149">
                  <c:v>8.6775989239373158E-6</c:v>
                </c:pt>
                <c:pt idx="150">
                  <c:v>8.7964907957189312E-6</c:v>
                </c:pt>
                <c:pt idx="151">
                  <c:v>8.9168689352098547E-6</c:v>
                </c:pt>
                <c:pt idx="152">
                  <c:v>9.0387498032462645E-6</c:v>
                </c:pt>
                <c:pt idx="153">
                  <c:v>9.1621500131706288E-6</c:v>
                </c:pt>
                <c:pt idx="154">
                  <c:v>9.2870863318457311E-6</c:v>
                </c:pt>
                <c:pt idx="155">
                  <c:v>9.4135756806701782E-6</c:v>
                </c:pt>
                <c:pt idx="156">
                  <c:v>9.5416351365954377E-6</c:v>
                </c:pt>
                <c:pt idx="157">
                  <c:v>9.6712819331439359E-6</c:v>
                </c:pt>
                <c:pt idx="158">
                  <c:v>9.8025334614287383E-6</c:v>
                </c:pt>
                <c:pt idx="159">
                  <c:v>9.9354072711741258E-6</c:v>
                </c:pt>
                <c:pt idx="160">
                  <c:v>1.0069921071737435E-5</c:v>
                </c:pt>
                <c:pt idx="161">
                  <c:v>1.0206092733131777E-5</c:v>
                </c:pt>
                <c:pt idx="162">
                  <c:v>1.0343940287049751E-5</c:v>
                </c:pt>
                <c:pt idx="163">
                  <c:v>1.0483481927888004E-5</c:v>
                </c:pt>
                <c:pt idx="164">
                  <c:v>1.0624736013772378E-5</c:v>
                </c:pt>
                <c:pt idx="165">
                  <c:v>1.0767721067583947E-5</c:v>
                </c:pt>
                <c:pt idx="166">
                  <c:v>1.0912455777985425E-5</c:v>
                </c:pt>
                <c:pt idx="167">
                  <c:v>1.1058959000448089E-5</c:v>
                </c:pt>
                <c:pt idx="168">
                  <c:v>1.1207249758279186E-5</c:v>
                </c:pt>
                <c:pt idx="169">
                  <c:v>1.1357347243649453E-5</c:v>
                </c:pt>
                <c:pt idx="170">
                  <c:v>1.1509270818621012E-5</c:v>
                </c:pt>
                <c:pt idx="171">
                  <c:v>1.1663040016175115E-5</c:v>
                </c:pt>
                <c:pt idx="172">
                  <c:v>1.1818674541240192E-5</c:v>
                </c:pt>
                <c:pt idx="173">
                  <c:v>1.1976194271719498E-5</c:v>
                </c:pt>
                <c:pt idx="174">
                  <c:v>1.2135619259518704E-5</c:v>
                </c:pt>
                <c:pt idx="175">
                  <c:v>1.2296969731573208E-5</c:v>
                </c:pt>
                <c:pt idx="176">
                  <c:v>1.2460266090874931E-5</c:v>
                </c:pt>
                <c:pt idx="177">
                  <c:v>1.2625528917498736E-5</c:v>
                </c:pt>
                <c:pt idx="178">
                  <c:v>1.2792778969627933E-5</c:v>
                </c:pt>
                <c:pt idx="179">
                  <c:v>1.2962037184579492E-5</c:v>
                </c:pt>
                <c:pt idx="180">
                  <c:v>1.3133324679828068E-5</c:v>
                </c:pt>
                <c:pt idx="181">
                  <c:v>1.3306662754029084E-5</c:v>
                </c:pt>
                <c:pt idx="182">
                  <c:v>1.3482072888041128E-5</c:v>
                </c:pt>
                <c:pt idx="183">
                  <c:v>1.3659576745946602E-5</c:v>
                </c:pt>
                <c:pt idx="184">
                  <c:v>1.3839196176071673E-5</c:v>
                </c:pt>
                <c:pt idx="185">
                  <c:v>1.4020953212004227E-5</c:v>
                </c:pt>
                <c:pt idx="186">
                  <c:v>1.4204870073610929E-5</c:v>
                </c:pt>
                <c:pt idx="187">
                  <c:v>1.4390969168052123E-5</c:v>
                </c:pt>
                <c:pt idx="188">
                  <c:v>1.4579273090795173E-5</c:v>
                </c:pt>
                <c:pt idx="189">
                  <c:v>1.4769804626626112E-5</c:v>
                </c:pt>
                <c:pt idx="190">
                  <c:v>1.4962586750658833E-5</c:v>
                </c:pt>
                <c:pt idx="191">
                  <c:v>1.5157642629342781E-5</c:v>
                </c:pt>
                <c:pt idx="192">
                  <c:v>1.5354995621467613E-5</c:v>
                </c:pt>
                <c:pt idx="193">
                  <c:v>1.555466927916637E-5</c:v>
                </c:pt>
                <c:pt idx="194">
                  <c:v>1.5756687348915353E-5</c:v>
                </c:pt>
                <c:pt idx="195">
                  <c:v>1.5961073772531753E-5</c:v>
                </c:pt>
                <c:pt idx="196">
                  <c:v>1.6167852688168696E-5</c:v>
                </c:pt>
                <c:pt idx="197">
                  <c:v>1.6377048431306795E-5</c:v>
                </c:pt>
                <c:pt idx="198">
                  <c:v>1.6588685535743425E-5</c:v>
                </c:pt>
                <c:pt idx="199">
                  <c:v>1.6802788734578039E-5</c:v>
                </c:pt>
                <c:pt idx="200">
                  <c:v>1.7019382961194987E-5</c:v>
                </c:pt>
                <c:pt idx="201">
                  <c:v>1.7238493350242257E-5</c:v>
                </c:pt>
                <c:pt idx="202">
                  <c:v>1.7460145238606832E-5</c:v>
                </c:pt>
                <c:pt idx="203">
                  <c:v>1.7684364166386654E-5</c:v>
                </c:pt>
                <c:pt idx="204">
                  <c:v>1.791117587785813E-5</c:v>
                </c:pt>
                <c:pt idx="205">
                  <c:v>1.8140606322440293E-5</c:v>
                </c:pt>
                <c:pt idx="206">
                  <c:v>1.8372681655654065E-5</c:v>
                </c:pt>
                <c:pt idx="207">
                  <c:v>1.8607428240078137E-5</c:v>
                </c:pt>
                <c:pt idx="208">
                  <c:v>1.8844872646299528E-5</c:v>
                </c:pt>
                <c:pt idx="209">
                  <c:v>1.908504165386004E-5</c:v>
                </c:pt>
                <c:pt idx="210">
                  <c:v>1.9327962252198024E-5</c:v>
                </c:pt>
                <c:pt idx="211">
                  <c:v>1.9573661641584959E-5</c:v>
                </c:pt>
                <c:pt idx="212">
                  <c:v>1.9822167234057217E-5</c:v>
                </c:pt>
                <c:pt idx="213">
                  <c:v>2.0073506654342371E-5</c:v>
                </c:pt>
                <c:pt idx="214">
                  <c:v>2.0327707740780705E-5</c:v>
                </c:pt>
                <c:pt idx="215">
                  <c:v>2.0584798546240476E-5</c:v>
                </c:pt>
                <c:pt idx="216">
                  <c:v>2.0844807339027993E-5</c:v>
                </c:pt>
                <c:pt idx="217">
                  <c:v>2.1107762603791903E-5</c:v>
                </c:pt>
                <c:pt idx="218">
                  <c:v>2.1373693042421039E-5</c:v>
                </c:pt>
                <c:pt idx="219">
                  <c:v>2.1642627574936721E-5</c:v>
                </c:pt>
                <c:pt idx="220">
                  <c:v>2.1914595340378084E-5</c:v>
                </c:pt>
                <c:pt idx="221">
                  <c:v>2.2189625697681689E-5</c:v>
                </c:pt>
                <c:pt idx="222">
                  <c:v>2.2467748226553771E-5</c:v>
                </c:pt>
                <c:pt idx="223">
                  <c:v>2.2748992728335899E-5</c:v>
                </c:pt>
                <c:pt idx="224">
                  <c:v>2.3033389226864163E-5</c:v>
                </c:pt>
                <c:pt idx="225">
                  <c:v>2.3320967969320299E-5</c:v>
                </c:pt>
                <c:pt idx="226">
                  <c:v>2.3611759427076225E-5</c:v>
                </c:pt>
                <c:pt idx="227">
                  <c:v>2.3905794296530718E-5</c:v>
                </c:pt>
                <c:pt idx="228">
                  <c:v>2.4203103499938514E-5</c:v>
                </c:pt>
                <c:pt idx="229">
                  <c:v>2.4503718186231659E-5</c:v>
                </c:pt>
                <c:pt idx="230">
                  <c:v>2.4807669731832578E-5</c:v>
                </c:pt>
                <c:pt idx="231">
                  <c:v>2.5114989741459177E-5</c:v>
                </c:pt>
                <c:pt idx="232">
                  <c:v>2.542571004892152E-5</c:v>
                </c:pt>
                <c:pt idx="233">
                  <c:v>2.5739862717909835E-5</c:v>
                </c:pt>
                <c:pt idx="234">
                  <c:v>2.6057480042773694E-5</c:v>
                </c:pt>
                <c:pt idx="235">
                  <c:v>2.6378594549292886E-5</c:v>
                </c:pt>
                <c:pt idx="236">
                  <c:v>2.6703238995438042E-5</c:v>
                </c:pt>
                <c:pt idx="237">
                  <c:v>2.7031446372123067E-5</c:v>
                </c:pt>
                <c:pt idx="238">
                  <c:v>2.73632499039475E-5</c:v>
                </c:pt>
                <c:pt idx="239">
                  <c:v>2.7698683049929278E-5</c:v>
                </c:pt>
                <c:pt idx="240">
                  <c:v>2.8037779504227679E-5</c:v>
                </c:pt>
                <c:pt idx="241">
                  <c:v>2.8380573196856224E-5</c:v>
                </c:pt>
                <c:pt idx="242">
                  <c:v>2.8727098294385453E-5</c:v>
                </c:pt>
                <c:pt idx="243">
                  <c:v>2.9077389200634723E-5</c:v>
                </c:pt>
                <c:pt idx="244">
                  <c:v>2.9431480557354184E-5</c:v>
                </c:pt>
                <c:pt idx="245">
                  <c:v>2.9789407244895273E-5</c:v>
                </c:pt>
                <c:pt idx="246">
                  <c:v>3.0151204382870396E-5</c:v>
                </c:pt>
                <c:pt idx="247">
                  <c:v>3.0516907330801472E-5</c:v>
                </c:pt>
                <c:pt idx="248">
                  <c:v>3.0886551688756841E-5</c:v>
                </c:pt>
                <c:pt idx="249">
                  <c:v>3.1260173297976882E-5</c:v>
                </c:pt>
                <c:pt idx="250">
                  <c:v>3.1637808241487229E-5</c:v>
                </c:pt>
                <c:pt idx="251">
                  <c:v>3.2019492844700658E-5</c:v>
                </c:pt>
                <c:pt idx="252">
                  <c:v>3.2405263676006172E-5</c:v>
                </c:pt>
                <c:pt idx="253">
                  <c:v>3.2795157547345972E-5</c:v>
                </c:pt>
                <c:pt idx="254">
                  <c:v>3.3189211514779572E-5</c:v>
                </c:pt>
                <c:pt idx="255">
                  <c:v>3.3587462879035206E-5</c:v>
                </c:pt>
                <c:pt idx="256">
                  <c:v>3.3989949186048319E-5</c:v>
                </c:pt>
                <c:pt idx="257">
                  <c:v>3.4396708227486098E-5</c:v>
                </c:pt>
                <c:pt idx="258">
                  <c:v>3.4807778041259546E-5</c:v>
                </c:pt>
                <c:pt idx="259">
                  <c:v>3.5223196912020995E-5</c:v>
                </c:pt>
                <c:pt idx="260">
                  <c:v>3.5643003371648342E-5</c:v>
                </c:pt>
                <c:pt idx="261">
                  <c:v>3.6067236199714564E-5</c:v>
                </c:pt>
                <c:pt idx="262">
                  <c:v>3.6495934423943457E-5</c:v>
                </c:pt>
                <c:pt idx="263">
                  <c:v>3.6929137320650644E-5</c:v>
                </c:pt>
                <c:pt idx="264">
                  <c:v>3.7366884415169485E-5</c:v>
                </c:pt>
                <c:pt idx="265">
                  <c:v>3.7809215482262577E-5</c:v>
                </c:pt>
                <c:pt idx="266">
                  <c:v>3.8256170546517658E-5</c:v>
                </c:pt>
                <c:pt idx="267">
                  <c:v>3.8707789882728338E-5</c:v>
                </c:pt>
                <c:pt idx="268">
                  <c:v>3.9164114016258972E-5</c:v>
                </c:pt>
                <c:pt idx="269">
                  <c:v>3.9625183723393759E-5</c:v>
                </c:pt>
                <c:pt idx="270">
                  <c:v>4.0091040031670083E-5</c:v>
                </c:pt>
                <c:pt idx="271">
                  <c:v>4.0561724220194821E-5</c:v>
                </c:pt>
                <c:pt idx="272">
                  <c:v>4.1037277819945015E-5</c:v>
                </c:pt>
                <c:pt idx="273">
                  <c:v>4.1517742614051255E-5</c:v>
                </c:pt>
                <c:pt idx="274">
                  <c:v>4.2003160638064026E-5</c:v>
                </c:pt>
                <c:pt idx="275">
                  <c:v>4.2493574180203412E-5</c:v>
                </c:pt>
                <c:pt idx="276">
                  <c:v>4.2989025781590761E-5</c:v>
                </c:pt>
                <c:pt idx="277">
                  <c:v>4.3489558236463189E-5</c:v>
                </c:pt>
                <c:pt idx="278">
                  <c:v>4.3995214592369788E-5</c:v>
                </c:pt>
                <c:pt idx="279">
                  <c:v>4.4506038150350152E-5</c:v>
                </c:pt>
                <c:pt idx="280">
                  <c:v>4.5022072465094557E-5</c:v>
                </c:pt>
                <c:pt idx="281">
                  <c:v>4.5543361345084897E-5</c:v>
                </c:pt>
                <c:pt idx="282">
                  <c:v>4.6069948852717964E-5</c:v>
                </c:pt>
                <c:pt idx="283">
                  <c:v>4.6601879304408721E-5</c:v>
                </c:pt>
                <c:pt idx="284">
                  <c:v>4.7139197270675195E-5</c:v>
                </c:pt>
                <c:pt idx="285">
                  <c:v>4.7681947576202779E-5</c:v>
                </c:pt>
                <c:pt idx="286">
                  <c:v>4.8230175299890256E-5</c:v>
                </c:pt>
                <c:pt idx="287">
                  <c:v>4.8783925774874672E-5</c:v>
                </c:pt>
                <c:pt idx="288">
                  <c:v>4.9343244588536495E-5</c:v>
                </c:pt>
                <c:pt idx="289">
                  <c:v>4.9908177582484691E-5</c:v>
                </c:pt>
                <c:pt idx="290">
                  <c:v>5.0478770852520724E-5</c:v>
                </c:pt>
                <c:pt idx="291">
                  <c:v>5.1055070748581972E-5</c:v>
                </c:pt>
                <c:pt idx="292">
                  <c:v>5.1637123874663416E-5</c:v>
                </c:pt>
                <c:pt idx="293">
                  <c:v>5.2224977088719436E-5</c:v>
                </c:pt>
                <c:pt idx="294">
                  <c:v>5.2818677502542303E-5</c:v>
                </c:pt>
                <c:pt idx="295">
                  <c:v>5.3418272481619844E-5</c:v>
                </c:pt>
                <c:pt idx="296">
                  <c:v>5.402380964497128E-5</c:v>
                </c:pt>
                <c:pt idx="297">
                  <c:v>5.4635336864960075E-5</c:v>
                </c:pt>
                <c:pt idx="298">
                  <c:v>5.5252902267085033E-5</c:v>
                </c:pt>
                <c:pt idx="299">
                  <c:v>5.5876554229747543E-5</c:v>
                </c:pt>
                <c:pt idx="300">
                  <c:v>5.6506341383997538E-5</c:v>
                </c:pt>
                <c:pt idx="301">
                  <c:v>5.7142312613254628E-5</c:v>
                </c:pt>
                <c:pt idx="302">
                  <c:v>5.778451705300647E-5</c:v>
                </c:pt>
                <c:pt idx="303">
                  <c:v>5.8433004090483846E-5</c:v>
                </c:pt>
                <c:pt idx="304">
                  <c:v>5.9087823364311103E-5</c:v>
                </c:pt>
                <c:pt idx="305">
                  <c:v>5.9749024764133107E-5</c:v>
                </c:pt>
                <c:pt idx="306">
                  <c:v>6.0416658430216842E-5</c:v>
                </c:pt>
                <c:pt idx="307">
                  <c:v>6.1090774753029905E-5</c:v>
                </c:pt>
                <c:pt idx="308">
                  <c:v>6.1771424372792646E-5</c:v>
                </c:pt>
                <c:pt idx="309">
                  <c:v>6.2458658179005943E-5</c:v>
                </c:pt>
                <c:pt idx="310">
                  <c:v>6.3152527309953888E-5</c:v>
                </c:pt>
                <c:pt idx="311">
                  <c:v>6.3853083152180223E-5</c:v>
                </c:pt>
                <c:pt idx="312">
                  <c:v>6.4560377339939912E-5</c:v>
                </c:pt>
                <c:pt idx="313">
                  <c:v>6.5274461754623265E-5</c:v>
                </c:pt>
                <c:pt idx="314">
                  <c:v>6.5995388524155781E-5</c:v>
                </c:pt>
                <c:pt idx="315">
                  <c:v>6.6723210022369604E-5</c:v>
                </c:pt>
                <c:pt idx="316">
                  <c:v>6.7457978868349253E-5</c:v>
                </c:pt>
                <c:pt idx="317">
                  <c:v>6.8199747925750428E-5</c:v>
                </c:pt>
                <c:pt idx="318">
                  <c:v>6.8948570302091526E-5</c:v>
                </c:pt>
                <c:pt idx="319">
                  <c:v>6.9704499348017263E-5</c:v>
                </c:pt>
                <c:pt idx="320">
                  <c:v>7.0467588656534963E-5</c:v>
                </c:pt>
                <c:pt idx="321">
                  <c:v>7.123789206222389E-5</c:v>
                </c:pt>
                <c:pt idx="322">
                  <c:v>7.2015463640414751E-5</c:v>
                </c:pt>
                <c:pt idx="323">
                  <c:v>7.2800357706341877E-5</c:v>
                </c:pt>
                <c:pt idx="324">
                  <c:v>7.3592628814267145E-5</c:v>
                </c:pt>
                <c:pt idx="325">
                  <c:v>7.4392331756574525E-5</c:v>
                </c:pt>
                <c:pt idx="326">
                  <c:v>7.5199521562835682E-5</c:v>
                </c:pt>
                <c:pt idx="327">
                  <c:v>7.6014253498846068E-5</c:v>
                </c:pt>
                <c:pt idx="328">
                  <c:v>7.6836583065632987E-5</c:v>
                </c:pt>
                <c:pt idx="329">
                  <c:v>7.7666565998431864E-5</c:v>
                </c:pt>
                <c:pt idx="330">
                  <c:v>7.8504258265633806E-5</c:v>
                </c:pt>
                <c:pt idx="331">
                  <c:v>7.9349716067703724E-5</c:v>
                </c:pt>
                <c:pt idx="332">
                  <c:v>8.0202995836066118E-5</c:v>
                </c:pt>
                <c:pt idx="333">
                  <c:v>8.1064154231962266E-5</c:v>
                </c:pt>
                <c:pt idx="334">
                  <c:v>8.1933248145275002E-5</c:v>
                </c:pt>
                <c:pt idx="335">
                  <c:v>8.2810334693324313E-5</c:v>
                </c:pt>
                <c:pt idx="336">
                  <c:v>8.3695471219629795E-5</c:v>
                </c:pt>
                <c:pt idx="337">
                  <c:v>8.458871529264251E-5</c:v>
                </c:pt>
                <c:pt idx="338">
                  <c:v>8.5490124704446107E-5</c:v>
                </c:pt>
                <c:pt idx="339">
                  <c:v>8.639975746942415E-5</c:v>
                </c:pt>
                <c:pt idx="340">
                  <c:v>8.7317671822897163E-5</c:v>
                </c:pt>
                <c:pt idx="341">
                  <c:v>8.8243926219725756E-5</c:v>
                </c:pt>
                <c:pt idx="342">
                  <c:v>8.9178579332883335E-5</c:v>
                </c:pt>
                <c:pt idx="343">
                  <c:v>9.0121690051993736E-5</c:v>
                </c:pt>
                <c:pt idx="344">
                  <c:v>9.1073317481837857E-5</c:v>
                </c:pt>
                <c:pt idx="345">
                  <c:v>9.2033520940825909E-5</c:v>
                </c:pt>
                <c:pt idx="346">
                  <c:v>9.3002359959437232E-5</c:v>
                </c:pt>
                <c:pt idx="347">
                  <c:v>9.3979894278626035E-5</c:v>
                </c:pt>
                <c:pt idx="348">
                  <c:v>9.4966183848193273E-5</c:v>
                </c:pt>
                <c:pt idx="349">
                  <c:v>9.5961288825125937E-5</c:v>
                </c:pt>
                <c:pt idx="350">
                  <c:v>9.6965269571900085E-5</c:v>
                </c:pt>
                <c:pt idx="351">
                  <c:v>9.7978186654751242E-5</c:v>
                </c:pt>
                <c:pt idx="352">
                  <c:v>9.9000100841909781E-5</c:v>
                </c:pt>
                <c:pt idx="353">
                  <c:v>1.0003107310180134E-4</c:v>
                </c:pt>
                <c:pt idx="354">
                  <c:v>1.0107116460121303E-4</c:v>
                </c:pt>
                <c:pt idx="355">
                  <c:v>1.0212043670342325E-4</c:v>
                </c:pt>
                <c:pt idx="356">
                  <c:v>1.0317895096629866E-4</c:v>
                </c:pt>
                <c:pt idx="357">
                  <c:v>1.0424676914035283E-4</c:v>
                </c:pt>
                <c:pt idx="358">
                  <c:v>1.0532395316677111E-4</c:v>
                </c:pt>
                <c:pt idx="359">
                  <c:v>1.0641056517539949E-4</c:v>
                </c:pt>
                <c:pt idx="360">
                  <c:v>1.0750666748269695E-4</c:v>
                </c:pt>
                <c:pt idx="361">
                  <c:v>1.0861232258965227E-4</c:v>
                </c:pt>
                <c:pt idx="362">
                  <c:v>1.0972759317966336E-4</c:v>
                </c:pt>
                <c:pt idx="363">
                  <c:v>1.1085254211638301E-4</c:v>
                </c:pt>
                <c:pt idx="364">
                  <c:v>1.1198723244152306E-4</c:v>
                </c:pt>
                <c:pt idx="365">
                  <c:v>1.1313172737262701E-4</c:v>
                </c:pt>
                <c:pt idx="366">
                  <c:v>1.1428609030080212E-4</c:v>
                </c:pt>
                <c:pt idx="367">
                  <c:v>1.1545038478841597E-4</c:v>
                </c:pt>
                <c:pt idx="368">
                  <c:v>1.1662467456675502E-4</c:v>
                </c:pt>
                <c:pt idx="369">
                  <c:v>1.1780902353364587E-4</c:v>
                </c:pt>
                <c:pt idx="370">
                  <c:v>1.1900349575103988E-4</c:v>
                </c:pt>
                <c:pt idx="371">
                  <c:v>1.2020815544255774E-4</c:v>
                </c:pt>
                <c:pt idx="372">
                  <c:v>1.2142306699099877E-4</c:v>
                </c:pt>
                <c:pt idx="373">
                  <c:v>1.2264829493581055E-4</c:v>
                </c:pt>
                <c:pt idx="374">
                  <c:v>1.2388390397052079E-4</c:v>
                </c:pt>
                <c:pt idx="375">
                  <c:v>1.2512995894013094E-4</c:v>
                </c:pt>
                <c:pt idx="376">
                  <c:v>1.2638652483847114E-4</c:v>
                </c:pt>
                <c:pt idx="377">
                  <c:v>1.2765366680551736E-4</c:v>
                </c:pt>
                <c:pt idx="378">
                  <c:v>1.28931450124668E-4</c:v>
                </c:pt>
                <c:pt idx="379">
                  <c:v>1.30219940219984E-4</c:v>
                </c:pt>
                <c:pt idx="380">
                  <c:v>1.3151920265338818E-4</c:v>
                </c:pt>
                <c:pt idx="381">
                  <c:v>1.3282930312182649E-4</c:v>
                </c:pt>
                <c:pt idx="382">
                  <c:v>1.3415030745438916E-4</c:v>
                </c:pt>
                <c:pt idx="383">
                  <c:v>1.3548228160939357E-4</c:v>
                </c:pt>
                <c:pt idx="384">
                  <c:v>1.3682529167142741E-4</c:v>
                </c:pt>
                <c:pt idx="385">
                  <c:v>1.3817940384835105E-4</c:v>
                </c:pt>
                <c:pt idx="386">
                  <c:v>1.3954468446826214E-4</c:v>
                </c:pt>
                <c:pt idx="387">
                  <c:v>1.4092119997641969E-4</c:v>
                </c:pt>
                <c:pt idx="388">
                  <c:v>1.423090169321276E-4</c:v>
                </c:pt>
                <c:pt idx="389">
                  <c:v>1.437082020055797E-4</c:v>
                </c:pt>
                <c:pt idx="390">
                  <c:v>1.451188219746631E-4</c:v>
                </c:pt>
                <c:pt idx="391">
                  <c:v>1.4654094372172361E-4</c:v>
                </c:pt>
                <c:pt idx="392">
                  <c:v>1.4797463423028788E-4</c:v>
                </c:pt>
                <c:pt idx="393">
                  <c:v>1.4941996058174891E-4</c:v>
                </c:pt>
                <c:pt idx="394">
                  <c:v>1.5087698995200807E-4</c:v>
                </c:pt>
                <c:pt idx="395">
                  <c:v>1.5234578960807892E-4</c:v>
                </c:pt>
                <c:pt idx="396">
                  <c:v>1.53826426904649E-4</c:v>
                </c:pt>
                <c:pt idx="397">
                  <c:v>1.553189692806019E-4</c:v>
                </c:pt>
                <c:pt idx="398">
                  <c:v>1.5682348425549963E-4</c:v>
                </c:pt>
                <c:pt idx="399">
                  <c:v>1.5834003942602091E-4</c:v>
                </c:pt>
                <c:pt idx="400">
                  <c:v>1.5986870246236364E-4</c:v>
                </c:pt>
                <c:pt idx="401">
                  <c:v>1.6140954110460267E-4</c:v>
                </c:pt>
                <c:pt idx="402">
                  <c:v>1.6296262315900861E-4</c:v>
                </c:pt>
                <c:pt idx="403">
                  <c:v>1.6452801649432538E-4</c:v>
                </c:pt>
                <c:pt idx="404">
                  <c:v>1.6610578903800664E-4</c:v>
                </c:pt>
                <c:pt idx="405">
                  <c:v>1.6769600877241259E-4</c:v>
                </c:pt>
                <c:pt idx="406">
                  <c:v>1.6929874373096317E-4</c:v>
                </c:pt>
                <c:pt idx="407">
                  <c:v>1.7091406199425333E-4</c:v>
                </c:pt>
                <c:pt idx="408">
                  <c:v>1.7254203168612622E-4</c:v>
                </c:pt>
                <c:pt idx="409">
                  <c:v>1.7418272096970331E-4</c:v>
                </c:pt>
                <c:pt idx="410">
                  <c:v>1.7583619804337758E-4</c:v>
                </c:pt>
                <c:pt idx="411">
                  <c:v>1.7750253113676221E-4</c:v>
                </c:pt>
                <c:pt idx="412">
                  <c:v>1.7918178850660072E-4</c:v>
                </c:pt>
                <c:pt idx="413">
                  <c:v>1.80874038432633E-4</c:v>
                </c:pt>
                <c:pt idx="414">
                  <c:v>1.8257934921342501E-4</c:v>
                </c:pt>
                <c:pt idx="415">
                  <c:v>1.8429778916215312E-4</c:v>
                </c:pt>
                <c:pt idx="416">
                  <c:v>1.860294266023493E-4</c:v>
                </c:pt>
                <c:pt idx="417">
                  <c:v>1.8777432986360652E-4</c:v>
                </c:pt>
                <c:pt idx="418">
                  <c:v>1.8953256727724098E-4</c:v>
                </c:pt>
                <c:pt idx="419">
                  <c:v>1.9130420717191601E-4</c:v>
                </c:pt>
                <c:pt idx="420">
                  <c:v>1.9308931786922158E-4</c:v>
                </c:pt>
                <c:pt idx="421">
                  <c:v>1.9488796767921801E-4</c:v>
                </c:pt>
                <c:pt idx="422">
                  <c:v>1.9670022489593416E-4</c:v>
                </c:pt>
                <c:pt idx="423">
                  <c:v>1.9852615779282734E-4</c:v>
                </c:pt>
                <c:pt idx="424">
                  <c:v>2.003658346182032E-4</c:v>
                </c:pt>
                <c:pt idx="425">
                  <c:v>2.022193235905933E-4</c:v>
                </c:pt>
                <c:pt idx="426">
                  <c:v>2.0408669289409393E-4</c:v>
                </c:pt>
                <c:pt idx="427">
                  <c:v>2.0596801067366186E-4</c:v>
                </c:pt>
                <c:pt idx="428">
                  <c:v>2.0786334503037436E-4</c:v>
                </c:pt>
                <c:pt idx="429">
                  <c:v>2.0977276401664387E-4</c:v>
                </c:pt>
                <c:pt idx="430">
                  <c:v>2.1169633563139563E-4</c:v>
                </c:pt>
                <c:pt idx="431">
                  <c:v>2.1363412781520493E-4</c:v>
                </c:pt>
                <c:pt idx="432">
                  <c:v>2.1558620844539344E-4</c:v>
                </c:pt>
                <c:pt idx="433">
                  <c:v>2.1755264533108724E-4</c:v>
                </c:pt>
                <c:pt idx="434">
                  <c:v>2.1953350620823212E-4</c:v>
                </c:pt>
                <c:pt idx="435">
                  <c:v>2.2152885873457387E-4</c:v>
                </c:pt>
                <c:pt idx="436">
                  <c:v>2.2353877048459492E-4</c:v>
                </c:pt>
                <c:pt idx="437">
                  <c:v>2.2556330894441272E-4</c:v>
                </c:pt>
                <c:pt idx="438">
                  <c:v>2.2760254150664124E-4</c:v>
                </c:pt>
                <c:pt idx="439">
                  <c:v>2.2965653546520994E-4</c:v>
                </c:pt>
                <c:pt idx="440">
                  <c:v>2.3172535801014706E-4</c:v>
                </c:pt>
                <c:pt idx="441">
                  <c:v>2.3380907622231966E-4</c:v>
                </c:pt>
                <c:pt idx="442">
                  <c:v>2.3590775706814132E-4</c:v>
                </c:pt>
                <c:pt idx="443">
                  <c:v>2.3802146739423553E-4</c:v>
                </c:pt>
                <c:pt idx="444">
                  <c:v>2.4015027392206351E-4</c:v>
                </c:pt>
                <c:pt idx="445">
                  <c:v>2.4229424324251402E-4</c:v>
                </c:pt>
                <c:pt idx="446">
                  <c:v>2.4445344181045524E-4</c:v>
                </c:pt>
                <c:pt idx="447">
                  <c:v>2.4662793593924762E-4</c:v>
                </c:pt>
                <c:pt idx="448">
                  <c:v>2.4881779179521904E-4</c:v>
                </c:pt>
                <c:pt idx="449">
                  <c:v>2.5102307539210609E-4</c:v>
                </c:pt>
                <c:pt idx="450">
                  <c:v>2.5324385258545336E-4</c:v>
                </c:pt>
                <c:pt idx="451">
                  <c:v>2.5548018906697924E-4</c:v>
                </c:pt>
                <c:pt idx="452">
                  <c:v>2.5773215035890235E-4</c:v>
                </c:pt>
                <c:pt idx="453">
                  <c:v>2.5999980180823549E-4</c:v>
                </c:pt>
                <c:pt idx="454">
                  <c:v>2.6228320858103827E-4</c:v>
                </c:pt>
                <c:pt idx="455">
                  <c:v>2.6458243565663617E-4</c:v>
                </c:pt>
                <c:pt idx="456">
                  <c:v>2.6689754782180608E-4</c:v>
                </c:pt>
                <c:pt idx="457">
                  <c:v>2.6922860966492135E-4</c:v>
                </c:pt>
                <c:pt idx="458">
                  <c:v>2.7157568557006537E-4</c:v>
                </c:pt>
                <c:pt idx="459">
                  <c:v>2.7393883971110891E-4</c:v>
                </c:pt>
                <c:pt idx="460">
                  <c:v>2.7631813604575095E-4</c:v>
                </c:pt>
                <c:pt idx="461">
                  <c:v>2.7871363830952978E-4</c:v>
                </c:pt>
                <c:pt idx="462">
                  <c:v>2.8112541000979349E-4</c:v>
                </c:pt>
                <c:pt idx="463">
                  <c:v>2.8355351441964162E-4</c:v>
                </c:pt>
                <c:pt idx="464">
                  <c:v>2.8599801457183054E-4</c:v>
                </c:pt>
                <c:pt idx="465">
                  <c:v>2.8845897325264645E-4</c:v>
                </c:pt>
                <c:pt idx="466">
                  <c:v>2.9093645299574464E-4</c:v>
                </c:pt>
                <c:pt idx="467">
                  <c:v>2.9343051607595607E-4</c:v>
                </c:pt>
                <c:pt idx="468">
                  <c:v>2.9594122450306363E-4</c:v>
                </c:pt>
                <c:pt idx="469">
                  <c:v>2.9846864001554222E-4</c:v>
                </c:pt>
                <c:pt idx="470">
                  <c:v>3.0101282407427011E-4</c:v>
                </c:pt>
                <c:pt idx="471">
                  <c:v>3.0357383785620842E-4</c:v>
                </c:pt>
                <c:pt idx="472">
                  <c:v>3.0615174224804818E-4</c:v>
                </c:pt>
                <c:pt idx="473">
                  <c:v>3.0874659783982895E-4</c:v>
                </c:pt>
                <c:pt idx="474">
                  <c:v>3.1135846491852249E-4</c:v>
                </c:pt>
                <c:pt idx="475">
                  <c:v>3.1398740346159405E-4</c:v>
                </c:pt>
                <c:pt idx="476">
                  <c:v>3.1663347313052491E-4</c:v>
                </c:pt>
                <c:pt idx="477">
                  <c:v>3.1929673326431288E-4</c:v>
                </c:pt>
                <c:pt idx="478">
                  <c:v>3.2197724287293946E-4</c:v>
                </c:pt>
                <c:pt idx="479">
                  <c:v>3.2467506063081061E-4</c:v>
                </c:pt>
                <c:pt idx="480">
                  <c:v>3.2739024487016922E-4</c:v>
                </c:pt>
                <c:pt idx="481">
                  <c:v>3.301228535744781E-4</c:v>
                </c:pt>
                <c:pt idx="482">
                  <c:v>3.3287294437177783E-4</c:v>
                </c:pt>
                <c:pt idx="483">
                  <c:v>3.3564057452801648E-4</c:v>
                </c:pt>
                <c:pt idx="484">
                  <c:v>3.3842580094035267E-4</c:v>
                </c:pt>
                <c:pt idx="485">
                  <c:v>3.4122868013043321E-4</c:v>
                </c:pt>
                <c:pt idx="486">
                  <c:v>3.4404926823764442E-4</c:v>
                </c:pt>
                <c:pt idx="487">
                  <c:v>3.4688762101233871E-4</c:v>
                </c:pt>
                <c:pt idx="488">
                  <c:v>3.4974379380903604E-4</c:v>
                </c:pt>
                <c:pt idx="489">
                  <c:v>3.5261784157960109E-4</c:v>
                </c:pt>
                <c:pt idx="490">
                  <c:v>3.5550981886639673E-4</c:v>
                </c:pt>
                <c:pt idx="491">
                  <c:v>3.5841977979541375E-4</c:v>
                </c:pt>
                <c:pt idx="492">
                  <c:v>3.6134777806937801E-4</c:v>
                </c:pt>
                <c:pt idx="493">
                  <c:v>3.6429386696083479E-4</c:v>
                </c:pt>
                <c:pt idx="494">
                  <c:v>3.672580993052116E-4</c:v>
                </c:pt>
                <c:pt idx="495">
                  <c:v>3.7024052749385814E-4</c:v>
                </c:pt>
                <c:pt idx="496">
                  <c:v>3.732412034670677E-4</c:v>
                </c:pt>
                <c:pt idx="497">
                  <c:v>3.7626017870707578E-4</c:v>
                </c:pt>
                <c:pt idx="498">
                  <c:v>3.7929750423103947E-4</c:v>
                </c:pt>
                <c:pt idx="499">
                  <c:v>3.8235323058399796E-4</c:v>
                </c:pt>
                <c:pt idx="500">
                  <c:v>3.8542740783181279E-4</c:v>
                </c:pt>
                <c:pt idx="501">
                  <c:v>3.8852008555409099E-4</c:v>
                </c:pt>
                <c:pt idx="502">
                  <c:v>3.9163131283709052E-4</c:v>
                </c:pt>
                <c:pt idx="503">
                  <c:v>3.9476113826660491E-4</c:v>
                </c:pt>
                <c:pt idx="504">
                  <c:v>3.9790960992083742E-4</c:v>
                </c:pt>
                <c:pt idx="505">
                  <c:v>4.0107677536325152E-4</c:v>
                </c:pt>
                <c:pt idx="506">
                  <c:v>4.0426268163541224E-4</c:v>
                </c:pt>
                <c:pt idx="507">
                  <c:v>4.0746737524980899E-4</c:v>
                </c:pt>
                <c:pt idx="508">
                  <c:v>4.1069090218266241E-4</c:v>
                </c:pt>
                <c:pt idx="509">
                  <c:v>4.1393330786672236E-4</c:v>
                </c:pt>
                <c:pt idx="510">
                  <c:v>4.1719463718404583E-4</c:v>
                </c:pt>
                <c:pt idx="511">
                  <c:v>4.2047493445876888E-4</c:v>
                </c:pt>
                <c:pt idx="512">
                  <c:v>4.2377424344986034E-4</c:v>
                </c:pt>
                <c:pt idx="513">
                  <c:v>4.2709260734386781E-4</c:v>
                </c:pt>
                <c:pt idx="514">
                  <c:v>4.3043006874765187E-4</c:v>
                </c:pt>
                <c:pt idx="515">
                  <c:v>4.3378666968110741E-4</c:v>
                </c:pt>
                <c:pt idx="516">
                  <c:v>4.371624515698798E-4</c:v>
                </c:pt>
                <c:pt idx="517">
                  <c:v>4.4055745523806649E-4</c:v>
                </c:pt>
                <c:pt idx="518">
                  <c:v>4.4397172090091588E-4</c:v>
                </c:pt>
                <c:pt idx="519">
                  <c:v>4.4740528815751191E-4</c:v>
                </c:pt>
                <c:pt idx="520">
                  <c:v>4.5085819598345754E-4</c:v>
                </c:pt>
                <c:pt idx="521">
                  <c:v>4.5433048272354855E-4</c:v>
                </c:pt>
                <c:pt idx="522">
                  <c:v>4.5782218608443913E-4</c:v>
                </c:pt>
                <c:pt idx="523">
                  <c:v>4.6133334312730882E-4</c:v>
                </c:pt>
                <c:pt idx="524">
                  <c:v>4.6486399026051691E-4</c:v>
                </c:pt>
                <c:pt idx="525">
                  <c:v>4.6841416323226002E-4</c:v>
                </c:pt>
                <c:pt idx="526">
                  <c:v>4.7198389712322123E-4</c:v>
                </c:pt>
                <c:pt idx="527">
                  <c:v>4.7557322633921844E-4</c:v>
                </c:pt>
                <c:pt idx="528">
                  <c:v>4.7918218460385345E-4</c:v>
                </c:pt>
                <c:pt idx="529">
                  <c:v>4.8281080495115366E-4</c:v>
                </c:pt>
                <c:pt idx="530">
                  <c:v>4.8645911971822081E-4</c:v>
                </c:pt>
                <c:pt idx="531">
                  <c:v>4.9012716053787274E-4</c:v>
                </c:pt>
                <c:pt idx="532">
                  <c:v>4.9381495833129244E-4</c:v>
                </c:pt>
                <c:pt idx="533">
                  <c:v>4.975225433006739E-4</c:v>
                </c:pt>
                <c:pt idx="534">
                  <c:v>5.0124994492187181E-4</c:v>
                </c:pt>
                <c:pt idx="535">
                  <c:v>5.0499719193705683E-4</c:v>
                </c:pt>
                <c:pt idx="536">
                  <c:v>5.0876431234737028E-4</c:v>
                </c:pt>
                <c:pt idx="537">
                  <c:v>5.1255133340558751E-4</c:v>
                </c:pt>
                <c:pt idx="538">
                  <c:v>5.1635828160878281E-4</c:v>
                </c:pt>
                <c:pt idx="539">
                  <c:v>5.2018518269100408E-4</c:v>
                </c:pt>
                <c:pt idx="540">
                  <c:v>5.2403206161595118E-4</c:v>
                </c:pt>
                <c:pt idx="541">
                  <c:v>5.2789894256966322E-4</c:v>
                </c:pt>
                <c:pt idx="542">
                  <c:v>5.3178584895321513E-4</c:v>
                </c:pt>
                <c:pt idx="543">
                  <c:v>5.356928033754206E-4</c:v>
                </c:pt>
                <c:pt idx="544">
                  <c:v>5.3961982764554777E-4</c:v>
                </c:pt>
                <c:pt idx="545">
                  <c:v>5.4356694276604296E-4</c:v>
                </c:pt>
                <c:pt idx="546">
                  <c:v>5.4753416892526876E-4</c:v>
                </c:pt>
                <c:pt idx="547">
                  <c:v>5.5152152549025105E-4</c:v>
                </c:pt>
                <c:pt idx="548">
                  <c:v>5.5552903099944045E-4</c:v>
                </c:pt>
                <c:pt idx="549">
                  <c:v>5.5955670315548957E-4</c:v>
                </c:pt>
                <c:pt idx="550">
                  <c:v>5.6360455881803969E-4</c:v>
                </c:pt>
                <c:pt idx="551">
                  <c:v>5.6767261399652904E-4</c:v>
                </c:pt>
                <c:pt idx="552">
                  <c:v>5.7176088384301282E-4</c:v>
                </c:pt>
                <c:pt idx="553">
                  <c:v>5.758693826449999E-4</c:v>
                </c:pt>
                <c:pt idx="554">
                  <c:v>5.7999812381831289E-4</c:v>
                </c:pt>
                <c:pt idx="555">
                  <c:v>5.8414711989995729E-4</c:v>
                </c:pt>
                <c:pt idx="556">
                  <c:v>5.883163825410214E-4</c:v>
                </c:pt>
                <c:pt idx="557">
                  <c:v>5.9250592249958573E-4</c:v>
                </c:pt>
                <c:pt idx="558">
                  <c:v>5.9671574963366194E-4</c:v>
                </c:pt>
                <c:pt idx="559">
                  <c:v>6.0094587289414865E-4</c:v>
                </c:pt>
                <c:pt idx="560">
                  <c:v>6.0519630031781002E-4</c:v>
                </c:pt>
                <c:pt idx="561">
                  <c:v>6.0946703902028238E-4</c:v>
                </c:pt>
                <c:pt idx="562">
                  <c:v>6.137580951890995E-4</c:v>
                </c:pt>
                <c:pt idx="563">
                  <c:v>6.1806947407674743E-4</c:v>
                </c:pt>
                <c:pt idx="564">
                  <c:v>6.2240117999374253E-4</c:v>
                </c:pt>
                <c:pt idx="565">
                  <c:v>6.2675321630173972E-4</c:v>
                </c:pt>
                <c:pt idx="566">
                  <c:v>6.3112558540666527E-4</c:v>
                </c:pt>
                <c:pt idx="567">
                  <c:v>6.3551828875187805E-4</c:v>
                </c:pt>
                <c:pt idx="568">
                  <c:v>6.3993132681136578E-4</c:v>
                </c:pt>
                <c:pt idx="569">
                  <c:v>6.4436469908296309E-4</c:v>
                </c:pt>
                <c:pt idx="570">
                  <c:v>6.4881840408160868E-4</c:v>
                </c:pt>
                <c:pt idx="571">
                  <c:v>6.5329243933263091E-4</c:v>
                </c:pt>
                <c:pt idx="572">
                  <c:v>6.5778680136506442E-4</c:v>
                </c:pt>
                <c:pt idx="573">
                  <c:v>6.6230148570500672E-4</c:v>
                </c:pt>
                <c:pt idx="574">
                  <c:v>6.668364868690019E-4</c:v>
                </c:pt>
                <c:pt idx="575">
                  <c:v>6.7139179835746718E-4</c:v>
                </c:pt>
                <c:pt idx="576">
                  <c:v>6.7596741264814989E-4</c:v>
                </c:pt>
                <c:pt idx="577">
                  <c:v>6.8056332118962592E-4</c:v>
                </c:pt>
                <c:pt idx="578">
                  <c:v>6.8517951439483582E-4</c:v>
                </c:pt>
                <c:pt idx="579">
                  <c:v>6.8981598163465603E-4</c:v>
                </c:pt>
                <c:pt idx="580">
                  <c:v>6.9447271123151749E-4</c:v>
                </c:pt>
                <c:pt idx="581">
                  <c:v>6.9914969045305642E-4</c:v>
                </c:pt>
                <c:pt idx="582">
                  <c:v>7.03846905505816E-4</c:v>
                </c:pt>
                <c:pt idx="583">
                  <c:v>7.0856434152898225E-4</c:v>
                </c:pt>
                <c:pt idx="584">
                  <c:v>7.1330198258816899E-4</c:v>
                </c:pt>
                <c:pt idx="585">
                  <c:v>7.180598116692475E-4</c:v>
                </c:pt>
                <c:pt idx="586">
                  <c:v>7.2283781067221484E-4</c:v>
                </c:pt>
                <c:pt idx="587">
                  <c:v>7.276359604051183E-4</c:v>
                </c:pt>
                <c:pt idx="588">
                  <c:v>7.3245424057801812E-4</c:v>
                </c:pt>
                <c:pt idx="589">
                  <c:v>7.3729262979700487E-4</c:v>
                </c:pt>
                <c:pt idx="590">
                  <c:v>7.4215110555826127E-4</c:v>
                </c:pt>
                <c:pt idx="591">
                  <c:v>7.4702964424217433E-4</c:v>
                </c:pt>
                <c:pt idx="592">
                  <c:v>7.5192822110750352E-4</c:v>
                </c:pt>
                <c:pt idx="593">
                  <c:v>7.5684681028559105E-4</c:v>
                </c:pt>
                <c:pt idx="594">
                  <c:v>7.6178538477463464E-4</c:v>
                </c:pt>
                <c:pt idx="595">
                  <c:v>7.6674391643400514E-4</c:v>
                </c:pt>
                <c:pt idx="596">
                  <c:v>7.7172237597862624E-4</c:v>
                </c:pt>
                <c:pt idx="597">
                  <c:v>7.7672073297340252E-4</c:v>
                </c:pt>
                <c:pt idx="598">
                  <c:v>7.8173895582770651E-4</c:v>
                </c:pt>
                <c:pt idx="599">
                  <c:v>7.8677701178992603E-4</c:v>
                </c:pt>
                <c:pt idx="600">
                  <c:v>7.9183486694206213E-4</c:v>
                </c:pt>
                <c:pt idx="601">
                  <c:v>7.9691248619439311E-4</c:v>
                </c:pt>
                <c:pt idx="602">
                  <c:v>8.0200983328019225E-4</c:v>
                </c:pt>
                <c:pt idx="603">
                  <c:v>8.0712687075051143E-4</c:v>
                </c:pt>
                <c:pt idx="604">
                  <c:v>8.1226355996902235E-4</c:v>
                </c:pt>
                <c:pt idx="605">
                  <c:v>8.1741986110691971E-4</c:v>
                </c:pt>
                <c:pt idx="606">
                  <c:v>8.2259573313789324E-4</c:v>
                </c:pt>
                <c:pt idx="607">
                  <c:v>8.2779113383315509E-4</c:v>
                </c:pt>
                <c:pt idx="608">
                  <c:v>8.3300601975654131E-4</c:v>
                </c:pt>
                <c:pt idx="609">
                  <c:v>8.3824034625967303E-4</c:v>
                </c:pt>
                <c:pt idx="610">
                  <c:v>8.4349406747718418E-4</c:v>
                </c:pt>
                <c:pt idx="611">
                  <c:v>8.4876713632202414E-4</c:v>
                </c:pt>
                <c:pt idx="612">
                  <c:v>8.5405950448081737E-4</c:v>
                </c:pt>
                <c:pt idx="613">
                  <c:v>8.5937112240930518E-4</c:v>
                </c:pt>
                <c:pt idx="614">
                  <c:v>8.6470193932784581E-4</c:v>
                </c:pt>
                <c:pt idx="615">
                  <c:v>8.7005190321699593E-4</c:v>
                </c:pt>
                <c:pt idx="616">
                  <c:v>8.7542096081315692E-4</c:v>
                </c:pt>
                <c:pt idx="617">
                  <c:v>8.8080905760429555E-4</c:v>
                </c:pt>
                <c:pt idx="618">
                  <c:v>8.8621613782574355E-4</c:v>
                </c:pt>
                <c:pt idx="619">
                  <c:v>8.9164214445606267E-4</c:v>
                </c:pt>
                <c:pt idx="620">
                  <c:v>8.9708701921299499E-4</c:v>
                </c:pt>
                <c:pt idx="621">
                  <c:v>9.0255070254948052E-4</c:v>
                </c:pt>
                <c:pt idx="622">
                  <c:v>9.080331336497597E-4</c:v>
                </c:pt>
                <c:pt idx="623">
                  <c:v>9.1353425042554892E-4</c:v>
                </c:pt>
                <c:pt idx="624">
                  <c:v>9.1905398951229564E-4</c:v>
                </c:pt>
                <c:pt idx="625">
                  <c:v>9.245922862655163E-4</c:v>
                </c:pt>
                <c:pt idx="626">
                  <c:v>9.3014907475720966E-4</c:v>
                </c:pt>
                <c:pt idx="627">
                  <c:v>9.3572428777235659E-4</c:v>
                </c:pt>
                <c:pt idx="628">
                  <c:v>9.4131785680549797E-4</c:v>
                </c:pt>
                <c:pt idx="629">
                  <c:v>9.4692971205739948E-4</c:v>
                </c:pt>
                <c:pt idx="630">
                  <c:v>9.5255978243179715E-4</c:v>
                </c:pt>
                <c:pt idx="631">
                  <c:v>9.5820799553222652E-4</c:v>
                </c:pt>
                <c:pt idx="632">
                  <c:v>9.6387427765894367E-4</c:v>
                </c:pt>
                <c:pt idx="633">
                  <c:v>9.6955855380592324E-4</c:v>
                </c:pt>
                <c:pt idx="634">
                  <c:v>9.7526074765795219E-4</c:v>
                </c:pt>
                <c:pt idx="635">
                  <c:v>9.8098078158780706E-4</c:v>
                </c:pt>
                <c:pt idx="636">
                  <c:v>9.8671857665351675E-4</c:v>
                </c:pt>
                <c:pt idx="637">
                  <c:v>9.9247405259572457E-4</c:v>
                </c:pt>
                <c:pt idx="638">
                  <c:v>9.9824712783512862E-4</c:v>
                </c:pt>
                <c:pt idx="639">
                  <c:v>1.0040377194700234E-3</c:v>
                </c:pt>
                <c:pt idx="640">
                  <c:v>1.0098457432739251E-3</c:v>
                </c:pt>
                <c:pt idx="641">
                  <c:v>1.0156711136932951E-3</c:v>
                </c:pt>
                <c:pt idx="642">
                  <c:v>1.0215137438453548E-3</c:v>
                </c:pt>
                <c:pt idx="643">
                  <c:v>1.0273735455159922E-3</c:v>
                </c:pt>
                <c:pt idx="644">
                  <c:v>1.0332504291577682E-3</c:v>
                </c:pt>
                <c:pt idx="645">
                  <c:v>1.0391443038880123E-3</c:v>
                </c:pt>
                <c:pt idx="646">
                  <c:v>1.0450550774870218E-3</c:v>
                </c:pt>
                <c:pt idx="647">
                  <c:v>1.050982656396349E-3</c:v>
                </c:pt>
                <c:pt idx="648">
                  <c:v>1.0569269457171948E-3</c:v>
                </c:pt>
                <c:pt idx="649">
                  <c:v>1.0628878492088974E-3</c:v>
                </c:pt>
                <c:pt idx="650">
                  <c:v>1.068865269287515E-3</c:v>
                </c:pt>
                <c:pt idx="651">
                  <c:v>1.074859107024518E-3</c:v>
                </c:pt>
                <c:pt idx="652">
                  <c:v>1.0808692621455721E-3</c:v>
                </c:pt>
                <c:pt idx="653">
                  <c:v>1.0868956330294317E-3</c:v>
                </c:pt>
                <c:pt idx="654">
                  <c:v>1.0929381167069266E-3</c:v>
                </c:pt>
                <c:pt idx="655">
                  <c:v>1.0989966088600551E-3</c:v>
                </c:pt>
                <c:pt idx="656">
                  <c:v>1.105071003821184E-3</c:v>
                </c:pt>
                <c:pt idx="657">
                  <c:v>1.111161194572344E-3</c:v>
                </c:pt>
                <c:pt idx="658">
                  <c:v>1.1172670727446366E-3</c:v>
                </c:pt>
                <c:pt idx="659">
                  <c:v>1.1233885286177428E-3</c:v>
                </c:pt>
                <c:pt idx="660">
                  <c:v>1.1295254511195394E-3</c:v>
                </c:pt>
                <c:pt idx="661">
                  <c:v>1.1356777278258199E-3</c:v>
                </c:pt>
                <c:pt idx="662">
                  <c:v>1.141845244960121E-3</c:v>
                </c:pt>
                <c:pt idx="663">
                  <c:v>1.1480278873936627E-3</c:v>
                </c:pt>
                <c:pt idx="664">
                  <c:v>1.1542255386453881E-3</c:v>
                </c:pt>
                <c:pt idx="665">
                  <c:v>1.1604380808821208E-3</c:v>
                </c:pt>
                <c:pt idx="666">
                  <c:v>1.1666653949188221E-3</c:v>
                </c:pt>
                <c:pt idx="667">
                  <c:v>1.1729073602189677E-3</c:v>
                </c:pt>
                <c:pt idx="668">
                  <c:v>1.1791638548950272E-3</c:v>
                </c:pt>
                <c:pt idx="669">
                  <c:v>1.1854347557090565E-3</c:v>
                </c:pt>
                <c:pt idx="670">
                  <c:v>1.1917199380734075E-3</c:v>
                </c:pt>
                <c:pt idx="671">
                  <c:v>1.1980192760515393E-3</c:v>
                </c:pt>
                <c:pt idx="672">
                  <c:v>1.2043326423589519E-3</c:v>
                </c:pt>
                <c:pt idx="673">
                  <c:v>1.2106599083642243E-3</c:v>
                </c:pt>
                <c:pt idx="674">
                  <c:v>1.2170009440901767E-3</c:v>
                </c:pt>
                <c:pt idx="675">
                  <c:v>1.2233556182151342E-3</c:v>
                </c:pt>
                <c:pt idx="676">
                  <c:v>1.229723798074315E-3</c:v>
                </c:pt>
                <c:pt idx="677">
                  <c:v>1.2361053496613285E-3</c:v>
                </c:pt>
                <c:pt idx="678">
                  <c:v>1.2425001376297898E-3</c:v>
                </c:pt>
                <c:pt idx="679">
                  <c:v>1.2489080252950533E-3</c:v>
                </c:pt>
                <c:pt idx="680">
                  <c:v>1.2553288746360565E-3</c:v>
                </c:pt>
                <c:pt idx="681">
                  <c:v>1.2617625462972837E-3</c:v>
                </c:pt>
                <c:pt idx="682">
                  <c:v>1.2682088995908515E-3</c:v>
                </c:pt>
                <c:pt idx="683">
                  <c:v>1.2746677924987005E-3</c:v>
                </c:pt>
                <c:pt idx="684">
                  <c:v>1.2811390816749176E-3</c:v>
                </c:pt>
                <c:pt idx="685">
                  <c:v>1.2876226224481666E-3</c:v>
                </c:pt>
                <c:pt idx="686">
                  <c:v>1.2941182688242456E-3</c:v>
                </c:pt>
                <c:pt idx="687">
                  <c:v>1.3006258734887559E-3</c:v>
                </c:pt>
                <c:pt idx="688">
                  <c:v>1.3071452878098946E-3</c:v>
                </c:pt>
                <c:pt idx="689">
                  <c:v>1.3136763618413689E-3</c:v>
                </c:pt>
                <c:pt idx="690">
                  <c:v>1.3202189443254232E-3</c:v>
                </c:pt>
                <c:pt idx="691">
                  <c:v>1.3267728826959948E-3</c:v>
                </c:pt>
                <c:pt idx="692">
                  <c:v>1.3333380230819841E-3</c:v>
                </c:pt>
                <c:pt idx="693">
                  <c:v>1.3399142103106504E-3</c:v>
                </c:pt>
                <c:pt idx="694">
                  <c:v>1.3465012879111246E-3</c:v>
                </c:pt>
                <c:pt idx="695">
                  <c:v>1.3530990981180458E-3</c:v>
                </c:pt>
                <c:pt idx="696">
                  <c:v>1.3597074818753204E-3</c:v>
                </c:pt>
                <c:pt idx="697">
                  <c:v>1.3663262788400003E-3</c:v>
                </c:pt>
                <c:pt idx="698">
                  <c:v>1.3729553273862862E-3</c:v>
                </c:pt>
                <c:pt idx="699">
                  <c:v>1.3795944646096522E-3</c:v>
                </c:pt>
                <c:pt idx="700">
                  <c:v>1.3862435263310902E-3</c:v>
                </c:pt>
                <c:pt idx="701">
                  <c:v>1.3929023471014848E-3</c:v>
                </c:pt>
                <c:pt idx="702">
                  <c:v>1.3995707602061003E-3</c:v>
                </c:pt>
                <c:pt idx="703">
                  <c:v>1.4062485976692012E-3</c:v>
                </c:pt>
                <c:pt idx="704">
                  <c:v>1.4129356902587876E-3</c:v>
                </c:pt>
                <c:pt idx="705">
                  <c:v>1.4196318674914599E-3</c:v>
                </c:pt>
                <c:pt idx="706">
                  <c:v>1.4263369576374067E-3</c:v>
                </c:pt>
                <c:pt idx="707">
                  <c:v>1.4330507877255087E-3</c:v>
                </c:pt>
                <c:pt idx="708">
                  <c:v>1.4397731835485781E-3</c:v>
                </c:pt>
                <c:pt idx="709">
                  <c:v>1.4465039696687106E-3</c:v>
                </c:pt>
                <c:pt idx="710">
                  <c:v>1.4532429694227719E-3</c:v>
                </c:pt>
                <c:pt idx="711">
                  <c:v>1.459990004927997E-3</c:v>
                </c:pt>
                <c:pt idx="712">
                  <c:v>1.4667448970877225E-3</c:v>
                </c:pt>
                <c:pt idx="713">
                  <c:v>1.4735074655972402E-3</c:v>
                </c:pt>
                <c:pt idx="714">
                  <c:v>1.4802775289497689E-3</c:v>
                </c:pt>
                <c:pt idx="715">
                  <c:v>1.4870549044425625E-3</c:v>
                </c:pt>
                <c:pt idx="716">
                  <c:v>1.493839408183128E-3</c:v>
                </c:pt>
                <c:pt idx="717">
                  <c:v>1.5006308550955785E-3</c:v>
                </c:pt>
                <c:pt idx="718">
                  <c:v>1.5074290589271058E-3</c:v>
                </c:pt>
                <c:pt idx="719">
                  <c:v>1.5142338322545721E-3</c:v>
                </c:pt>
                <c:pt idx="720">
                  <c:v>1.5210449864912379E-3</c:v>
                </c:pt>
                <c:pt idx="721">
                  <c:v>1.5278623318935979E-3</c:v>
                </c:pt>
                <c:pt idx="722">
                  <c:v>1.5346856775683571E-3</c:v>
                </c:pt>
                <c:pt idx="723">
                  <c:v>1.5415148314795128E-3</c:v>
                </c:pt>
                <c:pt idx="724">
                  <c:v>1.5483496004555757E-3</c:v>
                </c:pt>
                <c:pt idx="725">
                  <c:v>1.5551897901969062E-3</c:v>
                </c:pt>
                <c:pt idx="726">
                  <c:v>1.5620352052831709E-3</c:v>
                </c:pt>
                <c:pt idx="727">
                  <c:v>1.5688856491809318E-3</c:v>
                </c:pt>
                <c:pt idx="728">
                  <c:v>1.5757409242513473E-3</c:v>
                </c:pt>
                <c:pt idx="729">
                  <c:v>1.5826008317580066E-3</c:v>
                </c:pt>
                <c:pt idx="730">
                  <c:v>1.5894651718748746E-3</c:v>
                </c:pt>
                <c:pt idx="731">
                  <c:v>1.5963337436943682E-3</c:v>
                </c:pt>
                <c:pt idx="732">
                  <c:v>1.603206345235552E-3</c:v>
                </c:pt>
                <c:pt idx="733">
                  <c:v>1.6100827734524508E-3</c:v>
                </c:pt>
                <c:pt idx="734">
                  <c:v>1.6169628242424909E-3</c:v>
                </c:pt>
                <c:pt idx="735">
                  <c:v>1.6238462924550545E-3</c:v>
                </c:pt>
                <c:pt idx="736">
                  <c:v>1.6307329719001647E-3</c:v>
                </c:pt>
                <c:pt idx="737">
                  <c:v>1.6376226553572806E-3</c:v>
                </c:pt>
                <c:pt idx="738">
                  <c:v>1.6445151345842158E-3</c:v>
                </c:pt>
                <c:pt idx="739">
                  <c:v>1.6514102003261826E-3</c:v>
                </c:pt>
                <c:pt idx="740">
                  <c:v>1.6583076423249449E-3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1.6583076423249449E-3</c:v>
                </c:pt>
                <c:pt idx="1261">
                  <c:v>1.6514102003261837E-3</c:v>
                </c:pt>
                <c:pt idx="1262">
                  <c:v>1.6445151345842164E-3</c:v>
                </c:pt>
                <c:pt idx="1263">
                  <c:v>1.6376226553572806E-3</c:v>
                </c:pt>
                <c:pt idx="1264">
                  <c:v>1.6307329719001647E-3</c:v>
                </c:pt>
                <c:pt idx="1265">
                  <c:v>1.6238462924550549E-3</c:v>
                </c:pt>
                <c:pt idx="1266">
                  <c:v>1.6169628242424909E-3</c:v>
                </c:pt>
                <c:pt idx="1267">
                  <c:v>1.6100827734524508E-3</c:v>
                </c:pt>
                <c:pt idx="1268">
                  <c:v>1.6032063452355526E-3</c:v>
                </c:pt>
                <c:pt idx="1269">
                  <c:v>1.5963337436943688E-3</c:v>
                </c:pt>
                <c:pt idx="1270">
                  <c:v>1.5894651718748746E-3</c:v>
                </c:pt>
                <c:pt idx="1271">
                  <c:v>1.5826008317580064E-3</c:v>
                </c:pt>
                <c:pt idx="1272">
                  <c:v>1.5757409242513479E-3</c:v>
                </c:pt>
                <c:pt idx="1273">
                  <c:v>1.5688856491809318E-3</c:v>
                </c:pt>
                <c:pt idx="1274">
                  <c:v>1.5620352052831709E-3</c:v>
                </c:pt>
                <c:pt idx="1275">
                  <c:v>1.5551897901969068E-3</c:v>
                </c:pt>
                <c:pt idx="1276">
                  <c:v>1.5483496004555766E-3</c:v>
                </c:pt>
                <c:pt idx="1277">
                  <c:v>1.5415148314795128E-3</c:v>
                </c:pt>
                <c:pt idx="1278">
                  <c:v>1.5346856775683563E-3</c:v>
                </c:pt>
                <c:pt idx="1279">
                  <c:v>1.5278623318935988E-3</c:v>
                </c:pt>
                <c:pt idx="1280">
                  <c:v>1.5210449864912379E-3</c:v>
                </c:pt>
                <c:pt idx="1281">
                  <c:v>1.5142338322545721E-3</c:v>
                </c:pt>
                <c:pt idx="1282">
                  <c:v>1.5074290589271061E-3</c:v>
                </c:pt>
                <c:pt idx="1283">
                  <c:v>1.5006308550955792E-3</c:v>
                </c:pt>
                <c:pt idx="1284">
                  <c:v>1.493839408183128E-3</c:v>
                </c:pt>
                <c:pt idx="1285">
                  <c:v>1.4870549044425619E-3</c:v>
                </c:pt>
                <c:pt idx="1286">
                  <c:v>1.4802775289497697E-3</c:v>
                </c:pt>
                <c:pt idx="1287">
                  <c:v>1.4735074655972402E-3</c:v>
                </c:pt>
                <c:pt idx="1288">
                  <c:v>1.4667448970877225E-3</c:v>
                </c:pt>
                <c:pt idx="1289">
                  <c:v>1.4599900049279974E-3</c:v>
                </c:pt>
                <c:pt idx="1290">
                  <c:v>1.4532429694227719E-3</c:v>
                </c:pt>
                <c:pt idx="1291">
                  <c:v>1.4465039696687106E-3</c:v>
                </c:pt>
                <c:pt idx="1292">
                  <c:v>1.4397731835485775E-3</c:v>
                </c:pt>
                <c:pt idx="1293">
                  <c:v>1.4330507877255096E-3</c:v>
                </c:pt>
                <c:pt idx="1294">
                  <c:v>1.4263369576374067E-3</c:v>
                </c:pt>
                <c:pt idx="1295">
                  <c:v>1.4196318674914599E-3</c:v>
                </c:pt>
                <c:pt idx="1296">
                  <c:v>1.4129356902587878E-3</c:v>
                </c:pt>
                <c:pt idx="1297">
                  <c:v>1.4062485976692012E-3</c:v>
                </c:pt>
                <c:pt idx="1298">
                  <c:v>1.3995707602061003E-3</c:v>
                </c:pt>
                <c:pt idx="1299">
                  <c:v>1.3929023471014842E-3</c:v>
                </c:pt>
                <c:pt idx="1300">
                  <c:v>1.386243526331091E-3</c:v>
                </c:pt>
                <c:pt idx="1301">
                  <c:v>1.3795944646096522E-3</c:v>
                </c:pt>
                <c:pt idx="1302">
                  <c:v>1.3729553273862862E-3</c:v>
                </c:pt>
                <c:pt idx="1303">
                  <c:v>1.3663262788400007E-3</c:v>
                </c:pt>
                <c:pt idx="1304">
                  <c:v>1.3597074818753204E-3</c:v>
                </c:pt>
                <c:pt idx="1305">
                  <c:v>1.3530990981180458E-3</c:v>
                </c:pt>
                <c:pt idx="1306">
                  <c:v>1.3465012879111252E-3</c:v>
                </c:pt>
                <c:pt idx="1307">
                  <c:v>1.339914210310651E-3</c:v>
                </c:pt>
                <c:pt idx="1308">
                  <c:v>1.3333380230819841E-3</c:v>
                </c:pt>
                <c:pt idx="1309">
                  <c:v>1.3267728826959944E-3</c:v>
                </c:pt>
                <c:pt idx="1310">
                  <c:v>1.3202189443254236E-3</c:v>
                </c:pt>
                <c:pt idx="1311">
                  <c:v>1.3136763618413689E-3</c:v>
                </c:pt>
                <c:pt idx="1312">
                  <c:v>1.3071452878098946E-3</c:v>
                </c:pt>
                <c:pt idx="1313">
                  <c:v>1.3006258734887567E-3</c:v>
                </c:pt>
                <c:pt idx="1314">
                  <c:v>1.2941182688242462E-3</c:v>
                </c:pt>
                <c:pt idx="1315">
                  <c:v>1.2876226224481666E-3</c:v>
                </c:pt>
                <c:pt idx="1316">
                  <c:v>1.2811390816749168E-3</c:v>
                </c:pt>
                <c:pt idx="1317">
                  <c:v>1.2746677924987007E-3</c:v>
                </c:pt>
                <c:pt idx="1318">
                  <c:v>1.2682088995908515E-3</c:v>
                </c:pt>
                <c:pt idx="1319">
                  <c:v>1.2617625462972837E-3</c:v>
                </c:pt>
                <c:pt idx="1320">
                  <c:v>1.2553288746360572E-3</c:v>
                </c:pt>
                <c:pt idx="1321">
                  <c:v>1.248908025295054E-3</c:v>
                </c:pt>
                <c:pt idx="1322">
                  <c:v>1.2425001376297898E-3</c:v>
                </c:pt>
                <c:pt idx="1323">
                  <c:v>1.2361053496613278E-3</c:v>
                </c:pt>
                <c:pt idx="1324">
                  <c:v>1.2297237980743157E-3</c:v>
                </c:pt>
                <c:pt idx="1325">
                  <c:v>1.2233556182151342E-3</c:v>
                </c:pt>
                <c:pt idx="1326">
                  <c:v>1.2170009440901767E-3</c:v>
                </c:pt>
                <c:pt idx="1327">
                  <c:v>1.210659908364225E-3</c:v>
                </c:pt>
                <c:pt idx="1328">
                  <c:v>1.2043326423589519E-3</c:v>
                </c:pt>
                <c:pt idx="1329">
                  <c:v>1.1980192760515393E-3</c:v>
                </c:pt>
                <c:pt idx="1330">
                  <c:v>1.1917199380734069E-3</c:v>
                </c:pt>
                <c:pt idx="1331">
                  <c:v>1.1854347557090571E-3</c:v>
                </c:pt>
                <c:pt idx="1332">
                  <c:v>1.1791638548950272E-3</c:v>
                </c:pt>
                <c:pt idx="1333">
                  <c:v>1.1729073602189677E-3</c:v>
                </c:pt>
                <c:pt idx="1334">
                  <c:v>1.166665394918823E-3</c:v>
                </c:pt>
                <c:pt idx="1335">
                  <c:v>1.1604380808821208E-3</c:v>
                </c:pt>
                <c:pt idx="1336">
                  <c:v>1.1542255386453881E-3</c:v>
                </c:pt>
                <c:pt idx="1337">
                  <c:v>1.1480278873936621E-3</c:v>
                </c:pt>
                <c:pt idx="1338">
                  <c:v>1.1418452449601215E-3</c:v>
                </c:pt>
                <c:pt idx="1339">
                  <c:v>1.1356777278258199E-3</c:v>
                </c:pt>
                <c:pt idx="1340">
                  <c:v>1.1295254511195394E-3</c:v>
                </c:pt>
                <c:pt idx="1341">
                  <c:v>1.1233885286177437E-3</c:v>
                </c:pt>
                <c:pt idx="1342">
                  <c:v>1.1172670727446366E-3</c:v>
                </c:pt>
                <c:pt idx="1343">
                  <c:v>1.111161194572344E-3</c:v>
                </c:pt>
                <c:pt idx="1344">
                  <c:v>1.1050710038211834E-3</c:v>
                </c:pt>
                <c:pt idx="1345">
                  <c:v>1.0989966088600558E-3</c:v>
                </c:pt>
                <c:pt idx="1346">
                  <c:v>1.0929381167069266E-3</c:v>
                </c:pt>
                <c:pt idx="1347">
                  <c:v>1.0868956330294317E-3</c:v>
                </c:pt>
                <c:pt idx="1348">
                  <c:v>1.0808692621455728E-3</c:v>
                </c:pt>
                <c:pt idx="1349">
                  <c:v>1.074859107024518E-3</c:v>
                </c:pt>
                <c:pt idx="1350">
                  <c:v>1.068865269287515E-3</c:v>
                </c:pt>
                <c:pt idx="1351">
                  <c:v>1.0628878492088981E-3</c:v>
                </c:pt>
                <c:pt idx="1352">
                  <c:v>1.0569269457171957E-3</c:v>
                </c:pt>
                <c:pt idx="1353">
                  <c:v>1.050982656396349E-3</c:v>
                </c:pt>
                <c:pt idx="1354">
                  <c:v>1.0450550774870212E-3</c:v>
                </c:pt>
                <c:pt idx="1355">
                  <c:v>1.0391443038880132E-3</c:v>
                </c:pt>
                <c:pt idx="1356">
                  <c:v>1.0332504291577682E-3</c:v>
                </c:pt>
                <c:pt idx="1357">
                  <c:v>1.0273735455159922E-3</c:v>
                </c:pt>
                <c:pt idx="1358">
                  <c:v>1.0215137438453555E-3</c:v>
                </c:pt>
                <c:pt idx="1359">
                  <c:v>1.0156711136932956E-3</c:v>
                </c:pt>
                <c:pt idx="1360">
                  <c:v>1.0098457432739251E-3</c:v>
                </c:pt>
                <c:pt idx="1361">
                  <c:v>1.004037719470023E-3</c:v>
                </c:pt>
                <c:pt idx="1362">
                  <c:v>9.9824712783512927E-4</c:v>
                </c:pt>
                <c:pt idx="1363">
                  <c:v>9.9247405259572457E-4</c:v>
                </c:pt>
                <c:pt idx="1364">
                  <c:v>9.8671857665351675E-4</c:v>
                </c:pt>
                <c:pt idx="1365">
                  <c:v>9.8098078158780772E-4</c:v>
                </c:pt>
                <c:pt idx="1366">
                  <c:v>9.7526074765795284E-4</c:v>
                </c:pt>
                <c:pt idx="1367">
                  <c:v>9.6955855380592324E-4</c:v>
                </c:pt>
                <c:pt idx="1368">
                  <c:v>9.6387427765894334E-4</c:v>
                </c:pt>
                <c:pt idx="1369">
                  <c:v>9.5820799553222717E-4</c:v>
                </c:pt>
                <c:pt idx="1370">
                  <c:v>9.5255978243179715E-4</c:v>
                </c:pt>
                <c:pt idx="1371">
                  <c:v>9.4692971205739948E-4</c:v>
                </c:pt>
                <c:pt idx="1372">
                  <c:v>9.413178568054984E-4</c:v>
                </c:pt>
                <c:pt idx="1373">
                  <c:v>9.3572428777235659E-4</c:v>
                </c:pt>
                <c:pt idx="1374">
                  <c:v>9.3014907475720966E-4</c:v>
                </c:pt>
                <c:pt idx="1375">
                  <c:v>9.2459228626551597E-4</c:v>
                </c:pt>
                <c:pt idx="1376">
                  <c:v>9.1905398951229629E-4</c:v>
                </c:pt>
                <c:pt idx="1377">
                  <c:v>9.1353425042554892E-4</c:v>
                </c:pt>
                <c:pt idx="1378">
                  <c:v>9.080331336497597E-4</c:v>
                </c:pt>
                <c:pt idx="1379">
                  <c:v>9.0255070254948106E-4</c:v>
                </c:pt>
                <c:pt idx="1380">
                  <c:v>8.9708701921299499E-4</c:v>
                </c:pt>
                <c:pt idx="1381">
                  <c:v>8.9164214445606267E-4</c:v>
                </c:pt>
                <c:pt idx="1382">
                  <c:v>8.8621613782574322E-4</c:v>
                </c:pt>
                <c:pt idx="1383">
                  <c:v>8.808090576042962E-4</c:v>
                </c:pt>
                <c:pt idx="1384">
                  <c:v>8.7542096081315692E-4</c:v>
                </c:pt>
                <c:pt idx="1385">
                  <c:v>8.7005190321699593E-4</c:v>
                </c:pt>
                <c:pt idx="1386">
                  <c:v>8.6470193932784635E-4</c:v>
                </c:pt>
                <c:pt idx="1387">
                  <c:v>8.5937112240930518E-4</c:v>
                </c:pt>
                <c:pt idx="1388">
                  <c:v>8.5405950448081737E-4</c:v>
                </c:pt>
                <c:pt idx="1389">
                  <c:v>8.4876713632202425E-4</c:v>
                </c:pt>
                <c:pt idx="1390">
                  <c:v>8.4349406747718473E-4</c:v>
                </c:pt>
                <c:pt idx="1391">
                  <c:v>8.3824034625967303E-4</c:v>
                </c:pt>
                <c:pt idx="1392">
                  <c:v>8.3300601975654131E-4</c:v>
                </c:pt>
                <c:pt idx="1393">
                  <c:v>8.2779113383315585E-4</c:v>
                </c:pt>
                <c:pt idx="1394">
                  <c:v>8.2259573313789324E-4</c:v>
                </c:pt>
                <c:pt idx="1395">
                  <c:v>8.1741986110691971E-4</c:v>
                </c:pt>
                <c:pt idx="1396">
                  <c:v>8.1226355996902278E-4</c:v>
                </c:pt>
                <c:pt idx="1397">
                  <c:v>8.0712687075051197E-4</c:v>
                </c:pt>
                <c:pt idx="1398">
                  <c:v>8.0200983328019225E-4</c:v>
                </c:pt>
                <c:pt idx="1399">
                  <c:v>7.9691248619439257E-4</c:v>
                </c:pt>
                <c:pt idx="1400">
                  <c:v>7.9183486694206257E-4</c:v>
                </c:pt>
                <c:pt idx="1401">
                  <c:v>7.8677701178992603E-4</c:v>
                </c:pt>
                <c:pt idx="1402">
                  <c:v>7.8173895582770651E-4</c:v>
                </c:pt>
                <c:pt idx="1403">
                  <c:v>7.7672073297340273E-4</c:v>
                </c:pt>
                <c:pt idx="1404">
                  <c:v>7.7172237597862656E-4</c:v>
                </c:pt>
                <c:pt idx="1405">
                  <c:v>7.6674391643400514E-4</c:v>
                </c:pt>
                <c:pt idx="1406">
                  <c:v>7.6178538477463399E-4</c:v>
                </c:pt>
                <c:pt idx="1407">
                  <c:v>7.5684681028559148E-4</c:v>
                </c:pt>
                <c:pt idx="1408">
                  <c:v>7.5192822110750352E-4</c:v>
                </c:pt>
                <c:pt idx="1409">
                  <c:v>7.4702964424217433E-4</c:v>
                </c:pt>
                <c:pt idx="1410">
                  <c:v>7.4215110555826127E-4</c:v>
                </c:pt>
                <c:pt idx="1411">
                  <c:v>7.3729262979700498E-4</c:v>
                </c:pt>
                <c:pt idx="1412">
                  <c:v>7.3245424057801812E-4</c:v>
                </c:pt>
                <c:pt idx="1413">
                  <c:v>7.2763596040511765E-4</c:v>
                </c:pt>
                <c:pt idx="1414">
                  <c:v>7.2283781067221538E-4</c:v>
                </c:pt>
                <c:pt idx="1415">
                  <c:v>7.180598116692475E-4</c:v>
                </c:pt>
                <c:pt idx="1416">
                  <c:v>7.1330198258816899E-4</c:v>
                </c:pt>
                <c:pt idx="1417">
                  <c:v>7.0856434152898257E-4</c:v>
                </c:pt>
                <c:pt idx="1418">
                  <c:v>7.03846905505816E-4</c:v>
                </c:pt>
                <c:pt idx="1419">
                  <c:v>6.9914969045305642E-4</c:v>
                </c:pt>
                <c:pt idx="1420">
                  <c:v>6.9447271123151684E-4</c:v>
                </c:pt>
                <c:pt idx="1421">
                  <c:v>6.8981598163465646E-4</c:v>
                </c:pt>
                <c:pt idx="1422">
                  <c:v>6.8517951439483582E-4</c:v>
                </c:pt>
                <c:pt idx="1423">
                  <c:v>6.8056332118962592E-4</c:v>
                </c:pt>
                <c:pt idx="1424">
                  <c:v>6.7596741264815E-4</c:v>
                </c:pt>
                <c:pt idx="1425">
                  <c:v>6.7139179835746718E-4</c:v>
                </c:pt>
                <c:pt idx="1426">
                  <c:v>6.668364868690019E-4</c:v>
                </c:pt>
                <c:pt idx="1427">
                  <c:v>6.6230148570500618E-4</c:v>
                </c:pt>
                <c:pt idx="1428">
                  <c:v>6.5778680136506474E-4</c:v>
                </c:pt>
                <c:pt idx="1429">
                  <c:v>6.5329243933263091E-4</c:v>
                </c:pt>
                <c:pt idx="1430">
                  <c:v>6.4881840408160868E-4</c:v>
                </c:pt>
                <c:pt idx="1431">
                  <c:v>6.4436469908296364E-4</c:v>
                </c:pt>
                <c:pt idx="1432">
                  <c:v>6.3993132681136578E-4</c:v>
                </c:pt>
                <c:pt idx="1433">
                  <c:v>6.3551828875187805E-4</c:v>
                </c:pt>
                <c:pt idx="1434">
                  <c:v>6.311255854066657E-4</c:v>
                </c:pt>
                <c:pt idx="1435">
                  <c:v>6.2675321630174027E-4</c:v>
                </c:pt>
                <c:pt idx="1436">
                  <c:v>6.2240117999374253E-4</c:v>
                </c:pt>
                <c:pt idx="1437">
                  <c:v>6.1806947407674689E-4</c:v>
                </c:pt>
                <c:pt idx="1438">
                  <c:v>6.1375809518909982E-4</c:v>
                </c:pt>
                <c:pt idx="1439">
                  <c:v>6.0946703902028238E-4</c:v>
                </c:pt>
                <c:pt idx="1440">
                  <c:v>6.0519630031781002E-4</c:v>
                </c:pt>
                <c:pt idx="1441">
                  <c:v>6.0094587289414919E-4</c:v>
                </c:pt>
                <c:pt idx="1442">
                  <c:v>5.9671574963366249E-4</c:v>
                </c:pt>
                <c:pt idx="1443">
                  <c:v>5.9250592249958573E-4</c:v>
                </c:pt>
                <c:pt idx="1444">
                  <c:v>5.8831638254102086E-4</c:v>
                </c:pt>
                <c:pt idx="1445">
                  <c:v>5.8414711989995772E-4</c:v>
                </c:pt>
                <c:pt idx="1446">
                  <c:v>5.7999812381831289E-4</c:v>
                </c:pt>
                <c:pt idx="1447">
                  <c:v>5.758693826449999E-4</c:v>
                </c:pt>
                <c:pt idx="1448">
                  <c:v>5.7176088384301314E-4</c:v>
                </c:pt>
                <c:pt idx="1449">
                  <c:v>5.6767261399652948E-4</c:v>
                </c:pt>
                <c:pt idx="1450">
                  <c:v>5.6360455881803969E-4</c:v>
                </c:pt>
                <c:pt idx="1451">
                  <c:v>5.5955670315548914E-4</c:v>
                </c:pt>
                <c:pt idx="1452">
                  <c:v>5.55529030999441E-4</c:v>
                </c:pt>
                <c:pt idx="1453">
                  <c:v>5.5152152549025105E-4</c:v>
                </c:pt>
                <c:pt idx="1454">
                  <c:v>5.4753416892526876E-4</c:v>
                </c:pt>
                <c:pt idx="1455">
                  <c:v>5.435669427660435E-4</c:v>
                </c:pt>
                <c:pt idx="1456">
                  <c:v>5.3961982764554777E-4</c:v>
                </c:pt>
                <c:pt idx="1457">
                  <c:v>5.356928033754206E-4</c:v>
                </c:pt>
                <c:pt idx="1458">
                  <c:v>5.3178584895321481E-4</c:v>
                </c:pt>
                <c:pt idx="1459">
                  <c:v>5.2789894256966355E-4</c:v>
                </c:pt>
                <c:pt idx="1460">
                  <c:v>5.2403206161595118E-4</c:v>
                </c:pt>
                <c:pt idx="1461">
                  <c:v>5.2018518269100408E-4</c:v>
                </c:pt>
                <c:pt idx="1462">
                  <c:v>5.1635828160878324E-4</c:v>
                </c:pt>
                <c:pt idx="1463">
                  <c:v>5.1255133340558751E-4</c:v>
                </c:pt>
                <c:pt idx="1464">
                  <c:v>5.0876431234737028E-4</c:v>
                </c:pt>
                <c:pt idx="1465">
                  <c:v>5.049971919370565E-4</c:v>
                </c:pt>
                <c:pt idx="1466">
                  <c:v>5.0124994492187214E-4</c:v>
                </c:pt>
                <c:pt idx="1467">
                  <c:v>4.975225433006739E-4</c:v>
                </c:pt>
                <c:pt idx="1468">
                  <c:v>4.9381495833129244E-4</c:v>
                </c:pt>
                <c:pt idx="1469">
                  <c:v>4.9012716053787317E-4</c:v>
                </c:pt>
                <c:pt idx="1470">
                  <c:v>4.8645911971822081E-4</c:v>
                </c:pt>
                <c:pt idx="1471">
                  <c:v>4.8281080495115366E-4</c:v>
                </c:pt>
                <c:pt idx="1472">
                  <c:v>4.7918218460385389E-4</c:v>
                </c:pt>
                <c:pt idx="1473">
                  <c:v>4.7557322633921898E-4</c:v>
                </c:pt>
                <c:pt idx="1474">
                  <c:v>4.7198389712322123E-4</c:v>
                </c:pt>
                <c:pt idx="1475">
                  <c:v>4.6841416323226002E-4</c:v>
                </c:pt>
                <c:pt idx="1476">
                  <c:v>4.6486399026051734E-4</c:v>
                </c:pt>
                <c:pt idx="1477">
                  <c:v>4.6133334312730882E-4</c:v>
                </c:pt>
                <c:pt idx="1478">
                  <c:v>4.5782218608443913E-4</c:v>
                </c:pt>
                <c:pt idx="1479">
                  <c:v>4.5433048272354898E-4</c:v>
                </c:pt>
                <c:pt idx="1480">
                  <c:v>4.5085819598345798E-4</c:v>
                </c:pt>
                <c:pt idx="1481">
                  <c:v>4.4740528815751191E-4</c:v>
                </c:pt>
                <c:pt idx="1482">
                  <c:v>4.439717209009156E-4</c:v>
                </c:pt>
                <c:pt idx="1483">
                  <c:v>4.4055745523806686E-4</c:v>
                </c:pt>
                <c:pt idx="1484">
                  <c:v>4.371624515698798E-4</c:v>
                </c:pt>
                <c:pt idx="1485">
                  <c:v>4.3378666968110741E-4</c:v>
                </c:pt>
                <c:pt idx="1486">
                  <c:v>4.3043006874765219E-4</c:v>
                </c:pt>
                <c:pt idx="1487">
                  <c:v>4.2709260734386808E-4</c:v>
                </c:pt>
                <c:pt idx="1488">
                  <c:v>4.2377424344986034E-4</c:v>
                </c:pt>
                <c:pt idx="1489">
                  <c:v>4.2047493445876872E-4</c:v>
                </c:pt>
                <c:pt idx="1490">
                  <c:v>4.1719463718404616E-4</c:v>
                </c:pt>
                <c:pt idx="1491">
                  <c:v>4.1393330786672236E-4</c:v>
                </c:pt>
                <c:pt idx="1492">
                  <c:v>4.1069090218266241E-4</c:v>
                </c:pt>
                <c:pt idx="1493">
                  <c:v>4.0746737524980931E-4</c:v>
                </c:pt>
                <c:pt idx="1494">
                  <c:v>4.0426268163541257E-4</c:v>
                </c:pt>
                <c:pt idx="1495">
                  <c:v>4.0107677536325152E-4</c:v>
                </c:pt>
                <c:pt idx="1496">
                  <c:v>3.979096099208372E-4</c:v>
                </c:pt>
                <c:pt idx="1497">
                  <c:v>3.9476113826660518E-4</c:v>
                </c:pt>
                <c:pt idx="1498">
                  <c:v>3.9163131283709052E-4</c:v>
                </c:pt>
                <c:pt idx="1499">
                  <c:v>3.8852008555409099E-4</c:v>
                </c:pt>
                <c:pt idx="1500">
                  <c:v>3.8542740783181306E-4</c:v>
                </c:pt>
                <c:pt idx="1501">
                  <c:v>3.8235323058399796E-4</c:v>
                </c:pt>
                <c:pt idx="1502">
                  <c:v>3.7929750423103947E-4</c:v>
                </c:pt>
                <c:pt idx="1503">
                  <c:v>3.7626017870707551E-4</c:v>
                </c:pt>
                <c:pt idx="1504">
                  <c:v>3.7324120346706797E-4</c:v>
                </c:pt>
                <c:pt idx="1505">
                  <c:v>3.7024052749385814E-4</c:v>
                </c:pt>
                <c:pt idx="1506">
                  <c:v>3.672580993052116E-4</c:v>
                </c:pt>
                <c:pt idx="1507">
                  <c:v>3.6429386696083512E-4</c:v>
                </c:pt>
                <c:pt idx="1508">
                  <c:v>3.6134777806937801E-4</c:v>
                </c:pt>
                <c:pt idx="1509">
                  <c:v>3.5841977979541375E-4</c:v>
                </c:pt>
                <c:pt idx="1510">
                  <c:v>3.555098188663964E-4</c:v>
                </c:pt>
                <c:pt idx="1511">
                  <c:v>3.5261784157960142E-4</c:v>
                </c:pt>
                <c:pt idx="1512">
                  <c:v>3.4974379380903604E-4</c:v>
                </c:pt>
                <c:pt idx="1513">
                  <c:v>3.4688762101233871E-4</c:v>
                </c:pt>
                <c:pt idx="1514">
                  <c:v>3.4404926823764474E-4</c:v>
                </c:pt>
                <c:pt idx="1515">
                  <c:v>3.4122868013043321E-4</c:v>
                </c:pt>
                <c:pt idx="1516">
                  <c:v>3.3842580094035267E-4</c:v>
                </c:pt>
                <c:pt idx="1517">
                  <c:v>3.3564057452801675E-4</c:v>
                </c:pt>
                <c:pt idx="1518">
                  <c:v>3.328729443717781E-4</c:v>
                </c:pt>
                <c:pt idx="1519">
                  <c:v>3.301228535744781E-4</c:v>
                </c:pt>
                <c:pt idx="1520">
                  <c:v>3.2739024487016922E-4</c:v>
                </c:pt>
                <c:pt idx="1521">
                  <c:v>3.2467506063081105E-4</c:v>
                </c:pt>
                <c:pt idx="1522">
                  <c:v>3.2197724287293946E-4</c:v>
                </c:pt>
                <c:pt idx="1523">
                  <c:v>3.1929673326431288E-4</c:v>
                </c:pt>
                <c:pt idx="1524">
                  <c:v>3.1663347313052518E-4</c:v>
                </c:pt>
                <c:pt idx="1525">
                  <c:v>3.1398740346159432E-4</c:v>
                </c:pt>
                <c:pt idx="1526">
                  <c:v>3.1135846491852249E-4</c:v>
                </c:pt>
                <c:pt idx="1527">
                  <c:v>3.0874659783982863E-4</c:v>
                </c:pt>
                <c:pt idx="1528">
                  <c:v>3.0615174224804851E-4</c:v>
                </c:pt>
                <c:pt idx="1529">
                  <c:v>3.0357383785620842E-4</c:v>
                </c:pt>
                <c:pt idx="1530">
                  <c:v>3.0101282407427011E-4</c:v>
                </c:pt>
                <c:pt idx="1531">
                  <c:v>2.9846864001554249E-4</c:v>
                </c:pt>
                <c:pt idx="1532">
                  <c:v>2.9594122450306401E-4</c:v>
                </c:pt>
                <c:pt idx="1533">
                  <c:v>2.9343051607595607E-4</c:v>
                </c:pt>
                <c:pt idx="1534">
                  <c:v>2.9093645299574443E-4</c:v>
                </c:pt>
                <c:pt idx="1535">
                  <c:v>2.8845897325264667E-4</c:v>
                </c:pt>
                <c:pt idx="1536">
                  <c:v>2.8599801457183054E-4</c:v>
                </c:pt>
                <c:pt idx="1537">
                  <c:v>2.8355351441964162E-4</c:v>
                </c:pt>
                <c:pt idx="1538">
                  <c:v>2.8112541000979377E-4</c:v>
                </c:pt>
                <c:pt idx="1539">
                  <c:v>2.7871363830953E-4</c:v>
                </c:pt>
                <c:pt idx="1540">
                  <c:v>2.7631813604575095E-4</c:v>
                </c:pt>
                <c:pt idx="1541">
                  <c:v>2.7393883971110869E-4</c:v>
                </c:pt>
                <c:pt idx="1542">
                  <c:v>2.7157568557006564E-4</c:v>
                </c:pt>
                <c:pt idx="1543">
                  <c:v>2.6922860966492135E-4</c:v>
                </c:pt>
                <c:pt idx="1544">
                  <c:v>2.6689754782180608E-4</c:v>
                </c:pt>
                <c:pt idx="1545">
                  <c:v>2.6458243565663639E-4</c:v>
                </c:pt>
                <c:pt idx="1546">
                  <c:v>2.6228320858103827E-4</c:v>
                </c:pt>
                <c:pt idx="1547">
                  <c:v>2.5999980180823549E-4</c:v>
                </c:pt>
                <c:pt idx="1548">
                  <c:v>2.5773215035890235E-4</c:v>
                </c:pt>
                <c:pt idx="1549">
                  <c:v>2.5548018906697924E-4</c:v>
                </c:pt>
                <c:pt idx="1550">
                  <c:v>2.5324385258545336E-4</c:v>
                </c:pt>
                <c:pt idx="1551">
                  <c:v>2.5102307539210609E-4</c:v>
                </c:pt>
                <c:pt idx="1552">
                  <c:v>2.4881779179521932E-4</c:v>
                </c:pt>
                <c:pt idx="1553">
                  <c:v>2.4662793593924762E-4</c:v>
                </c:pt>
                <c:pt idx="1554">
                  <c:v>2.4445344181045524E-4</c:v>
                </c:pt>
                <c:pt idx="1555">
                  <c:v>2.4229424324251402E-4</c:v>
                </c:pt>
                <c:pt idx="1556">
                  <c:v>2.4015027392206351E-4</c:v>
                </c:pt>
                <c:pt idx="1557">
                  <c:v>2.3802146739423553E-4</c:v>
                </c:pt>
                <c:pt idx="1558">
                  <c:v>2.3590775706814132E-4</c:v>
                </c:pt>
                <c:pt idx="1559">
                  <c:v>2.3380907622231988E-4</c:v>
                </c:pt>
                <c:pt idx="1560">
                  <c:v>2.3172535801014706E-4</c:v>
                </c:pt>
                <c:pt idx="1561">
                  <c:v>2.2965653546520994E-4</c:v>
                </c:pt>
                <c:pt idx="1562">
                  <c:v>2.2760254150664154E-4</c:v>
                </c:pt>
                <c:pt idx="1563">
                  <c:v>2.2556330894441272E-4</c:v>
                </c:pt>
                <c:pt idx="1564">
                  <c:v>2.2353877048459492E-4</c:v>
                </c:pt>
                <c:pt idx="1565">
                  <c:v>2.2152885873457387E-4</c:v>
                </c:pt>
                <c:pt idx="1566">
                  <c:v>2.1953350620823237E-4</c:v>
                </c:pt>
                <c:pt idx="1567">
                  <c:v>2.1755264533108724E-4</c:v>
                </c:pt>
                <c:pt idx="1568">
                  <c:v>2.1558620844539344E-4</c:v>
                </c:pt>
                <c:pt idx="1569">
                  <c:v>2.1363412781520521E-4</c:v>
                </c:pt>
                <c:pt idx="1570">
                  <c:v>2.1169633563139563E-4</c:v>
                </c:pt>
                <c:pt idx="1571">
                  <c:v>2.0977276401664387E-4</c:v>
                </c:pt>
                <c:pt idx="1572">
                  <c:v>2.0786334503037436E-4</c:v>
                </c:pt>
                <c:pt idx="1573">
                  <c:v>2.0596801067366213E-4</c:v>
                </c:pt>
                <c:pt idx="1574">
                  <c:v>2.0408669289409393E-4</c:v>
                </c:pt>
                <c:pt idx="1575">
                  <c:v>2.022193235905933E-4</c:v>
                </c:pt>
                <c:pt idx="1576">
                  <c:v>2.0036583461820342E-4</c:v>
                </c:pt>
                <c:pt idx="1577">
                  <c:v>1.9852615779282734E-4</c:v>
                </c:pt>
                <c:pt idx="1578">
                  <c:v>1.9670022489593416E-4</c:v>
                </c:pt>
                <c:pt idx="1579">
                  <c:v>1.9488796767921801E-4</c:v>
                </c:pt>
                <c:pt idx="1580">
                  <c:v>1.9308931786922174E-4</c:v>
                </c:pt>
                <c:pt idx="1581">
                  <c:v>1.9130420717191601E-4</c:v>
                </c:pt>
                <c:pt idx="1582">
                  <c:v>1.8953256727724098E-4</c:v>
                </c:pt>
                <c:pt idx="1583">
                  <c:v>1.8777432986360668E-4</c:v>
                </c:pt>
                <c:pt idx="1584">
                  <c:v>1.860294266023493E-4</c:v>
                </c:pt>
                <c:pt idx="1585">
                  <c:v>1.8429778916215312E-4</c:v>
                </c:pt>
                <c:pt idx="1586">
                  <c:v>1.8257934921342501E-4</c:v>
                </c:pt>
                <c:pt idx="1587">
                  <c:v>1.8087403843263316E-4</c:v>
                </c:pt>
                <c:pt idx="1588">
                  <c:v>1.7918178850660072E-4</c:v>
                </c:pt>
                <c:pt idx="1589">
                  <c:v>1.7750253113676221E-4</c:v>
                </c:pt>
                <c:pt idx="1590">
                  <c:v>1.7583619804337772E-4</c:v>
                </c:pt>
                <c:pt idx="1591">
                  <c:v>1.7418272096970331E-4</c:v>
                </c:pt>
                <c:pt idx="1592">
                  <c:v>1.7254203168612622E-4</c:v>
                </c:pt>
                <c:pt idx="1593">
                  <c:v>1.7091406199425333E-4</c:v>
                </c:pt>
                <c:pt idx="1594">
                  <c:v>1.6929874373096317E-4</c:v>
                </c:pt>
                <c:pt idx="1595">
                  <c:v>1.6769600877241259E-4</c:v>
                </c:pt>
                <c:pt idx="1596">
                  <c:v>1.6610578903800664E-4</c:v>
                </c:pt>
                <c:pt idx="1597">
                  <c:v>1.6452801649432549E-4</c:v>
                </c:pt>
                <c:pt idx="1598">
                  <c:v>1.6296262315900861E-4</c:v>
                </c:pt>
                <c:pt idx="1599">
                  <c:v>1.6140954110460267E-4</c:v>
                </c:pt>
                <c:pt idx="1600">
                  <c:v>1.598687024623635E-4</c:v>
                </c:pt>
                <c:pt idx="1601">
                  <c:v>1.5834003942602091E-4</c:v>
                </c:pt>
                <c:pt idx="1602">
                  <c:v>1.5682348425549963E-4</c:v>
                </c:pt>
                <c:pt idx="1603">
                  <c:v>1.553189692806019E-4</c:v>
                </c:pt>
                <c:pt idx="1604">
                  <c:v>1.5382642690464914E-4</c:v>
                </c:pt>
                <c:pt idx="1605">
                  <c:v>1.5234578960807892E-4</c:v>
                </c:pt>
                <c:pt idx="1606">
                  <c:v>1.5087698995200807E-4</c:v>
                </c:pt>
                <c:pt idx="1607">
                  <c:v>1.4941996058174904E-4</c:v>
                </c:pt>
                <c:pt idx="1608">
                  <c:v>1.4797463423028788E-4</c:v>
                </c:pt>
                <c:pt idx="1609">
                  <c:v>1.4654094372172361E-4</c:v>
                </c:pt>
                <c:pt idx="1610">
                  <c:v>1.451188219746631E-4</c:v>
                </c:pt>
                <c:pt idx="1611">
                  <c:v>1.4370820200557984E-4</c:v>
                </c:pt>
                <c:pt idx="1612">
                  <c:v>1.423090169321276E-4</c:v>
                </c:pt>
                <c:pt idx="1613">
                  <c:v>1.4092119997641969E-4</c:v>
                </c:pt>
                <c:pt idx="1614">
                  <c:v>1.3954468446826233E-4</c:v>
                </c:pt>
                <c:pt idx="1615">
                  <c:v>1.3817940384835105E-4</c:v>
                </c:pt>
                <c:pt idx="1616">
                  <c:v>1.3682529167142741E-4</c:v>
                </c:pt>
                <c:pt idx="1617">
                  <c:v>1.3548228160939357E-4</c:v>
                </c:pt>
                <c:pt idx="1618">
                  <c:v>1.3415030745438929E-4</c:v>
                </c:pt>
                <c:pt idx="1619">
                  <c:v>1.3282930312182649E-4</c:v>
                </c:pt>
                <c:pt idx="1620">
                  <c:v>1.3151920265338818E-4</c:v>
                </c:pt>
                <c:pt idx="1621">
                  <c:v>1.3021994021998417E-4</c:v>
                </c:pt>
                <c:pt idx="1622">
                  <c:v>1.28931450124668E-4</c:v>
                </c:pt>
                <c:pt idx="1623">
                  <c:v>1.2765366680551736E-4</c:v>
                </c:pt>
                <c:pt idx="1624">
                  <c:v>1.2638652483847114E-4</c:v>
                </c:pt>
                <c:pt idx="1625">
                  <c:v>1.2512995894013102E-4</c:v>
                </c:pt>
                <c:pt idx="1626">
                  <c:v>1.2388390397052079E-4</c:v>
                </c:pt>
                <c:pt idx="1627">
                  <c:v>1.2264829493581055E-4</c:v>
                </c:pt>
                <c:pt idx="1628">
                  <c:v>1.2142306699099894E-4</c:v>
                </c:pt>
                <c:pt idx="1629">
                  <c:v>1.2020815544255774E-4</c:v>
                </c:pt>
                <c:pt idx="1630">
                  <c:v>1.1900349575103988E-4</c:v>
                </c:pt>
                <c:pt idx="1631">
                  <c:v>1.1780902353364587E-4</c:v>
                </c:pt>
                <c:pt idx="1632">
                  <c:v>1.1662467456675513E-4</c:v>
                </c:pt>
                <c:pt idx="1633">
                  <c:v>1.1545038478841597E-4</c:v>
                </c:pt>
                <c:pt idx="1634">
                  <c:v>1.1428609030080212E-4</c:v>
                </c:pt>
                <c:pt idx="1635">
                  <c:v>1.1313172737262712E-4</c:v>
                </c:pt>
                <c:pt idx="1636">
                  <c:v>1.1198723244152306E-4</c:v>
                </c:pt>
                <c:pt idx="1637">
                  <c:v>1.1085254211638301E-4</c:v>
                </c:pt>
                <c:pt idx="1638">
                  <c:v>1.0972759317966336E-4</c:v>
                </c:pt>
                <c:pt idx="1639">
                  <c:v>1.0861232258965227E-4</c:v>
                </c:pt>
                <c:pt idx="1640">
                  <c:v>1.0750666748269695E-4</c:v>
                </c:pt>
                <c:pt idx="1641">
                  <c:v>1.0641056517539949E-4</c:v>
                </c:pt>
                <c:pt idx="1642">
                  <c:v>1.0532395316677125E-4</c:v>
                </c:pt>
                <c:pt idx="1643">
                  <c:v>1.0424676914035283E-4</c:v>
                </c:pt>
                <c:pt idx="1644">
                  <c:v>1.0317895096629866E-4</c:v>
                </c:pt>
                <c:pt idx="1645">
                  <c:v>1.0212043670342336E-4</c:v>
                </c:pt>
                <c:pt idx="1646">
                  <c:v>1.0107116460121303E-4</c:v>
                </c:pt>
                <c:pt idx="1647">
                  <c:v>1.0003107310180134E-4</c:v>
                </c:pt>
                <c:pt idx="1648">
                  <c:v>9.9000100841909781E-5</c:v>
                </c:pt>
                <c:pt idx="1649">
                  <c:v>9.7978186654751364E-5</c:v>
                </c:pt>
                <c:pt idx="1650">
                  <c:v>9.6965269571900085E-5</c:v>
                </c:pt>
                <c:pt idx="1651">
                  <c:v>9.5961288825125937E-5</c:v>
                </c:pt>
                <c:pt idx="1652">
                  <c:v>9.4966183848193409E-5</c:v>
                </c:pt>
                <c:pt idx="1653">
                  <c:v>9.3979894278626035E-5</c:v>
                </c:pt>
                <c:pt idx="1654">
                  <c:v>9.3002359959437232E-5</c:v>
                </c:pt>
                <c:pt idx="1655">
                  <c:v>9.2033520940825909E-5</c:v>
                </c:pt>
                <c:pt idx="1656">
                  <c:v>9.1073317481837979E-5</c:v>
                </c:pt>
                <c:pt idx="1657">
                  <c:v>9.0121690051993736E-5</c:v>
                </c:pt>
                <c:pt idx="1658">
                  <c:v>8.9178579332883335E-5</c:v>
                </c:pt>
                <c:pt idx="1659">
                  <c:v>8.8243926219725823E-5</c:v>
                </c:pt>
                <c:pt idx="1660">
                  <c:v>8.7317671822897163E-5</c:v>
                </c:pt>
                <c:pt idx="1661">
                  <c:v>8.639975746942415E-5</c:v>
                </c:pt>
                <c:pt idx="1662">
                  <c:v>8.5490124704446107E-5</c:v>
                </c:pt>
                <c:pt idx="1663">
                  <c:v>8.4588715292642619E-5</c:v>
                </c:pt>
                <c:pt idx="1664">
                  <c:v>8.3695471219629795E-5</c:v>
                </c:pt>
                <c:pt idx="1665">
                  <c:v>8.2810334693324313E-5</c:v>
                </c:pt>
                <c:pt idx="1666">
                  <c:v>8.193324814527511E-5</c:v>
                </c:pt>
                <c:pt idx="1667">
                  <c:v>8.1064154231962266E-5</c:v>
                </c:pt>
                <c:pt idx="1668">
                  <c:v>8.0202995836066118E-5</c:v>
                </c:pt>
                <c:pt idx="1669">
                  <c:v>7.9349716067703724E-5</c:v>
                </c:pt>
                <c:pt idx="1670">
                  <c:v>7.8504258265633915E-5</c:v>
                </c:pt>
                <c:pt idx="1671">
                  <c:v>7.7666565998431864E-5</c:v>
                </c:pt>
                <c:pt idx="1672">
                  <c:v>7.6836583065632987E-5</c:v>
                </c:pt>
                <c:pt idx="1673">
                  <c:v>7.6014253498846176E-5</c:v>
                </c:pt>
                <c:pt idx="1674">
                  <c:v>7.5199521562835682E-5</c:v>
                </c:pt>
                <c:pt idx="1675">
                  <c:v>7.4392331756574525E-5</c:v>
                </c:pt>
                <c:pt idx="1676">
                  <c:v>7.3592628814267145E-5</c:v>
                </c:pt>
                <c:pt idx="1677">
                  <c:v>7.2800357706341877E-5</c:v>
                </c:pt>
                <c:pt idx="1678">
                  <c:v>7.2015463640414751E-5</c:v>
                </c:pt>
                <c:pt idx="1679">
                  <c:v>7.123789206222389E-5</c:v>
                </c:pt>
                <c:pt idx="1680">
                  <c:v>7.0467588656535071E-5</c:v>
                </c:pt>
                <c:pt idx="1681">
                  <c:v>6.9704499348017263E-5</c:v>
                </c:pt>
                <c:pt idx="1682">
                  <c:v>6.8948570302091526E-5</c:v>
                </c:pt>
                <c:pt idx="1683">
                  <c:v>6.8199747925750428E-5</c:v>
                </c:pt>
                <c:pt idx="1684">
                  <c:v>6.7457978868349253E-5</c:v>
                </c:pt>
                <c:pt idx="1685">
                  <c:v>6.6723210022369604E-5</c:v>
                </c:pt>
                <c:pt idx="1686">
                  <c:v>6.5995388524155781E-5</c:v>
                </c:pt>
                <c:pt idx="1687">
                  <c:v>6.527446175462336E-5</c:v>
                </c:pt>
                <c:pt idx="1688">
                  <c:v>6.4560377339939912E-5</c:v>
                </c:pt>
                <c:pt idx="1689">
                  <c:v>6.3853083152180223E-5</c:v>
                </c:pt>
                <c:pt idx="1690">
                  <c:v>6.3152527309953983E-5</c:v>
                </c:pt>
                <c:pt idx="1691">
                  <c:v>6.2458658179005943E-5</c:v>
                </c:pt>
                <c:pt idx="1692">
                  <c:v>6.1771424372792646E-5</c:v>
                </c:pt>
                <c:pt idx="1693">
                  <c:v>6.1090774753029905E-5</c:v>
                </c:pt>
                <c:pt idx="1694">
                  <c:v>6.0416658430216903E-5</c:v>
                </c:pt>
                <c:pt idx="1695">
                  <c:v>5.9749024764133107E-5</c:v>
                </c:pt>
                <c:pt idx="1696">
                  <c:v>5.9087823364311103E-5</c:v>
                </c:pt>
                <c:pt idx="1697">
                  <c:v>5.8433004090483921E-5</c:v>
                </c:pt>
                <c:pt idx="1698">
                  <c:v>5.778451705300647E-5</c:v>
                </c:pt>
                <c:pt idx="1699">
                  <c:v>5.7142312613254628E-5</c:v>
                </c:pt>
                <c:pt idx="1700">
                  <c:v>5.6506341383997538E-5</c:v>
                </c:pt>
                <c:pt idx="1701">
                  <c:v>5.5876554229747631E-5</c:v>
                </c:pt>
                <c:pt idx="1702">
                  <c:v>5.5252902267085033E-5</c:v>
                </c:pt>
                <c:pt idx="1703">
                  <c:v>5.4635336864960075E-5</c:v>
                </c:pt>
                <c:pt idx="1704">
                  <c:v>5.4023809644971355E-5</c:v>
                </c:pt>
                <c:pt idx="1705">
                  <c:v>5.3418272481619844E-5</c:v>
                </c:pt>
                <c:pt idx="1706">
                  <c:v>5.2818677502542303E-5</c:v>
                </c:pt>
                <c:pt idx="1707">
                  <c:v>5.2224977088719436E-5</c:v>
                </c:pt>
                <c:pt idx="1708">
                  <c:v>5.1637123874663498E-5</c:v>
                </c:pt>
                <c:pt idx="1709">
                  <c:v>5.1055070748581972E-5</c:v>
                </c:pt>
                <c:pt idx="1710">
                  <c:v>5.0478770852520724E-5</c:v>
                </c:pt>
                <c:pt idx="1711">
                  <c:v>4.9908177582484773E-5</c:v>
                </c:pt>
                <c:pt idx="1712">
                  <c:v>4.9343244588536495E-5</c:v>
                </c:pt>
                <c:pt idx="1713">
                  <c:v>4.8783925774874672E-5</c:v>
                </c:pt>
                <c:pt idx="1714">
                  <c:v>4.8230175299890256E-5</c:v>
                </c:pt>
                <c:pt idx="1715">
                  <c:v>4.7681947576202853E-5</c:v>
                </c:pt>
                <c:pt idx="1716">
                  <c:v>4.7139197270675195E-5</c:v>
                </c:pt>
                <c:pt idx="1717">
                  <c:v>4.6601879304408721E-5</c:v>
                </c:pt>
                <c:pt idx="1718">
                  <c:v>4.6069948852718038E-5</c:v>
                </c:pt>
                <c:pt idx="1719">
                  <c:v>4.5543361345084897E-5</c:v>
                </c:pt>
                <c:pt idx="1720">
                  <c:v>4.5022072465094557E-5</c:v>
                </c:pt>
                <c:pt idx="1721">
                  <c:v>4.4506038150350152E-5</c:v>
                </c:pt>
                <c:pt idx="1722">
                  <c:v>4.3995214592369788E-5</c:v>
                </c:pt>
                <c:pt idx="1723">
                  <c:v>4.3489558236463189E-5</c:v>
                </c:pt>
                <c:pt idx="1724">
                  <c:v>4.2989025781590761E-5</c:v>
                </c:pt>
                <c:pt idx="1725">
                  <c:v>4.2493574180203486E-5</c:v>
                </c:pt>
                <c:pt idx="1726">
                  <c:v>4.2003160638064026E-5</c:v>
                </c:pt>
                <c:pt idx="1727">
                  <c:v>4.1517742614051255E-5</c:v>
                </c:pt>
                <c:pt idx="1728">
                  <c:v>4.1037277819945082E-5</c:v>
                </c:pt>
                <c:pt idx="1729">
                  <c:v>4.0561724220194821E-5</c:v>
                </c:pt>
                <c:pt idx="1730">
                  <c:v>4.0091040031670083E-5</c:v>
                </c:pt>
                <c:pt idx="1731">
                  <c:v>3.9625183723393759E-5</c:v>
                </c:pt>
                <c:pt idx="1732">
                  <c:v>3.9164114016259006E-5</c:v>
                </c:pt>
                <c:pt idx="1733">
                  <c:v>3.8707789882728338E-5</c:v>
                </c:pt>
                <c:pt idx="1734">
                  <c:v>3.8256170546517658E-5</c:v>
                </c:pt>
                <c:pt idx="1735">
                  <c:v>3.7809215482262604E-5</c:v>
                </c:pt>
                <c:pt idx="1736">
                  <c:v>3.7366884415169485E-5</c:v>
                </c:pt>
                <c:pt idx="1737">
                  <c:v>3.6929137320650644E-5</c:v>
                </c:pt>
                <c:pt idx="1738">
                  <c:v>3.6495934423943457E-5</c:v>
                </c:pt>
                <c:pt idx="1739">
                  <c:v>3.6067236199714605E-5</c:v>
                </c:pt>
                <c:pt idx="1740">
                  <c:v>3.5643003371648342E-5</c:v>
                </c:pt>
                <c:pt idx="1741">
                  <c:v>3.5223196912020995E-5</c:v>
                </c:pt>
                <c:pt idx="1742">
                  <c:v>3.4807778041259573E-5</c:v>
                </c:pt>
                <c:pt idx="1743">
                  <c:v>3.4396708227486098E-5</c:v>
                </c:pt>
                <c:pt idx="1744">
                  <c:v>3.3989949186048319E-5</c:v>
                </c:pt>
                <c:pt idx="1745">
                  <c:v>3.3587462879035206E-5</c:v>
                </c:pt>
                <c:pt idx="1746">
                  <c:v>3.3189211514779633E-5</c:v>
                </c:pt>
                <c:pt idx="1747">
                  <c:v>3.2795157547345972E-5</c:v>
                </c:pt>
                <c:pt idx="1748">
                  <c:v>3.2405263676006172E-5</c:v>
                </c:pt>
                <c:pt idx="1749">
                  <c:v>3.2019492844700692E-5</c:v>
                </c:pt>
                <c:pt idx="1750">
                  <c:v>3.1637808241487229E-5</c:v>
                </c:pt>
                <c:pt idx="1751">
                  <c:v>3.1260173297976882E-5</c:v>
                </c:pt>
                <c:pt idx="1752">
                  <c:v>3.0886551688756841E-5</c:v>
                </c:pt>
                <c:pt idx="1753">
                  <c:v>3.0516907330801496E-5</c:v>
                </c:pt>
                <c:pt idx="1754">
                  <c:v>3.0151204382870396E-5</c:v>
                </c:pt>
                <c:pt idx="1755">
                  <c:v>2.9789407244895273E-5</c:v>
                </c:pt>
                <c:pt idx="1756">
                  <c:v>2.9431480557354238E-5</c:v>
                </c:pt>
                <c:pt idx="1757">
                  <c:v>2.9077389200634723E-5</c:v>
                </c:pt>
                <c:pt idx="1758">
                  <c:v>2.8727098294385453E-5</c:v>
                </c:pt>
                <c:pt idx="1759">
                  <c:v>2.8380573196856224E-5</c:v>
                </c:pt>
                <c:pt idx="1760">
                  <c:v>2.8037779504227702E-5</c:v>
                </c:pt>
                <c:pt idx="1761">
                  <c:v>2.7698683049929278E-5</c:v>
                </c:pt>
                <c:pt idx="1762">
                  <c:v>2.73632499039475E-5</c:v>
                </c:pt>
                <c:pt idx="1763">
                  <c:v>2.7031446372123115E-5</c:v>
                </c:pt>
                <c:pt idx="1764">
                  <c:v>2.6703238995438042E-5</c:v>
                </c:pt>
                <c:pt idx="1765">
                  <c:v>2.6378594549292886E-5</c:v>
                </c:pt>
                <c:pt idx="1766">
                  <c:v>2.6057480042773694E-5</c:v>
                </c:pt>
                <c:pt idx="1767">
                  <c:v>2.5739862717909835E-5</c:v>
                </c:pt>
                <c:pt idx="1768">
                  <c:v>2.542571004892152E-5</c:v>
                </c:pt>
                <c:pt idx="1769">
                  <c:v>2.5114989741459177E-5</c:v>
                </c:pt>
                <c:pt idx="1770">
                  <c:v>2.4807669731832599E-5</c:v>
                </c:pt>
                <c:pt idx="1771">
                  <c:v>2.4503718186231659E-5</c:v>
                </c:pt>
                <c:pt idx="1772">
                  <c:v>2.4203103499938514E-5</c:v>
                </c:pt>
                <c:pt idx="1773">
                  <c:v>2.3905794296530745E-5</c:v>
                </c:pt>
                <c:pt idx="1774">
                  <c:v>2.361175942707627E-5</c:v>
                </c:pt>
                <c:pt idx="1775">
                  <c:v>2.3320967969320299E-5</c:v>
                </c:pt>
                <c:pt idx="1776">
                  <c:v>2.3033389226864163E-5</c:v>
                </c:pt>
                <c:pt idx="1777">
                  <c:v>2.2748992728335937E-5</c:v>
                </c:pt>
                <c:pt idx="1778">
                  <c:v>2.2467748226553771E-5</c:v>
                </c:pt>
                <c:pt idx="1779">
                  <c:v>2.2189625697681689E-5</c:v>
                </c:pt>
                <c:pt idx="1780">
                  <c:v>2.1914595340378121E-5</c:v>
                </c:pt>
                <c:pt idx="1781">
                  <c:v>2.1642627574936721E-5</c:v>
                </c:pt>
                <c:pt idx="1782">
                  <c:v>2.1373693042421039E-5</c:v>
                </c:pt>
                <c:pt idx="1783">
                  <c:v>2.1107762603791903E-5</c:v>
                </c:pt>
                <c:pt idx="1784">
                  <c:v>2.084480733902803E-5</c:v>
                </c:pt>
                <c:pt idx="1785">
                  <c:v>2.0584798546240476E-5</c:v>
                </c:pt>
                <c:pt idx="1786">
                  <c:v>2.0327707740780705E-5</c:v>
                </c:pt>
                <c:pt idx="1787">
                  <c:v>2.0073506654342401E-5</c:v>
                </c:pt>
                <c:pt idx="1788">
                  <c:v>1.9822167234057217E-5</c:v>
                </c:pt>
                <c:pt idx="1789">
                  <c:v>1.9573661641584959E-5</c:v>
                </c:pt>
                <c:pt idx="1790">
                  <c:v>1.9327962252198024E-5</c:v>
                </c:pt>
                <c:pt idx="1791">
                  <c:v>1.908504165386006E-5</c:v>
                </c:pt>
                <c:pt idx="1792">
                  <c:v>1.8844872646299528E-5</c:v>
                </c:pt>
                <c:pt idx="1793">
                  <c:v>1.8607428240078137E-5</c:v>
                </c:pt>
                <c:pt idx="1794">
                  <c:v>1.8372681655654099E-5</c:v>
                </c:pt>
                <c:pt idx="1795">
                  <c:v>1.8140606322440293E-5</c:v>
                </c:pt>
                <c:pt idx="1796">
                  <c:v>1.791117587785813E-5</c:v>
                </c:pt>
                <c:pt idx="1797">
                  <c:v>1.7684364166386637E-5</c:v>
                </c:pt>
                <c:pt idx="1798">
                  <c:v>1.7460145238606846E-5</c:v>
                </c:pt>
                <c:pt idx="1799">
                  <c:v>1.7238493350242257E-5</c:v>
                </c:pt>
                <c:pt idx="1800">
                  <c:v>1.7019382961194987E-5</c:v>
                </c:pt>
                <c:pt idx="1801">
                  <c:v>1.6802788734578066E-5</c:v>
                </c:pt>
                <c:pt idx="1802">
                  <c:v>1.6588685535743425E-5</c:v>
                </c:pt>
                <c:pt idx="1803">
                  <c:v>1.6377048431306795E-5</c:v>
                </c:pt>
                <c:pt idx="1804">
                  <c:v>1.6167852688168669E-5</c:v>
                </c:pt>
                <c:pt idx="1805">
                  <c:v>1.596107377253178E-5</c:v>
                </c:pt>
                <c:pt idx="1806">
                  <c:v>1.5756687348915353E-5</c:v>
                </c:pt>
                <c:pt idx="1807">
                  <c:v>1.555466927916637E-5</c:v>
                </c:pt>
                <c:pt idx="1808">
                  <c:v>1.5354995621467644E-5</c:v>
                </c:pt>
                <c:pt idx="1809">
                  <c:v>1.5157642629342781E-5</c:v>
                </c:pt>
                <c:pt idx="1810">
                  <c:v>1.4962586750658833E-5</c:v>
                </c:pt>
                <c:pt idx="1811">
                  <c:v>1.4769804626626085E-5</c:v>
                </c:pt>
                <c:pt idx="1812">
                  <c:v>1.4579273090795187E-5</c:v>
                </c:pt>
                <c:pt idx="1813">
                  <c:v>1.4390969168052123E-5</c:v>
                </c:pt>
                <c:pt idx="1814">
                  <c:v>1.4204870073610929E-5</c:v>
                </c:pt>
                <c:pt idx="1815">
                  <c:v>1.4020953212004237E-5</c:v>
                </c:pt>
                <c:pt idx="1816">
                  <c:v>1.3839196176071673E-5</c:v>
                </c:pt>
                <c:pt idx="1817">
                  <c:v>1.3659576745946602E-5</c:v>
                </c:pt>
                <c:pt idx="1818">
                  <c:v>1.3482072888041154E-5</c:v>
                </c:pt>
                <c:pt idx="1819">
                  <c:v>1.3306662754029097E-5</c:v>
                </c:pt>
                <c:pt idx="1820">
                  <c:v>1.3133324679828068E-5</c:v>
                </c:pt>
                <c:pt idx="1821">
                  <c:v>1.2962037184579492E-5</c:v>
                </c:pt>
                <c:pt idx="1822">
                  <c:v>1.2792778969627946E-5</c:v>
                </c:pt>
                <c:pt idx="1823">
                  <c:v>1.2625528917498736E-5</c:v>
                </c:pt>
                <c:pt idx="1824">
                  <c:v>1.2460266090874931E-5</c:v>
                </c:pt>
                <c:pt idx="1825">
                  <c:v>1.229696973157323E-5</c:v>
                </c:pt>
                <c:pt idx="1826">
                  <c:v>1.2135619259518704E-5</c:v>
                </c:pt>
                <c:pt idx="1827">
                  <c:v>1.1976194271719498E-5</c:v>
                </c:pt>
                <c:pt idx="1828">
                  <c:v>1.1818674541240192E-5</c:v>
                </c:pt>
                <c:pt idx="1829">
                  <c:v>1.1663040016175115E-5</c:v>
                </c:pt>
                <c:pt idx="1830">
                  <c:v>1.1509270818620983E-5</c:v>
                </c:pt>
                <c:pt idx="1831">
                  <c:v>1.1357347243649482E-5</c:v>
                </c:pt>
                <c:pt idx="1832">
                  <c:v>1.1207249758279204E-5</c:v>
                </c:pt>
                <c:pt idx="1833">
                  <c:v>1.1058959000448089E-5</c:v>
                </c:pt>
                <c:pt idx="1834">
                  <c:v>1.0912455777985425E-5</c:v>
                </c:pt>
                <c:pt idx="1835">
                  <c:v>1.0767721067583947E-5</c:v>
                </c:pt>
                <c:pt idx="1836">
                  <c:v>1.0624736013772378E-5</c:v>
                </c:pt>
                <c:pt idx="1837">
                  <c:v>1.0483481927888043E-5</c:v>
                </c:pt>
                <c:pt idx="1838">
                  <c:v>1.034394028704978E-5</c:v>
                </c:pt>
                <c:pt idx="1839">
                  <c:v>1.0206092733131788E-5</c:v>
                </c:pt>
                <c:pt idx="1840">
                  <c:v>1.0069921071737435E-5</c:v>
                </c:pt>
                <c:pt idx="1841">
                  <c:v>9.9354072711741258E-6</c:v>
                </c:pt>
                <c:pt idx="1842">
                  <c:v>9.802533461428718E-6</c:v>
                </c:pt>
                <c:pt idx="1843">
                  <c:v>9.6712819331439275E-6</c:v>
                </c:pt>
                <c:pt idx="1844">
                  <c:v>9.5416351365954699E-6</c:v>
                </c:pt>
                <c:pt idx="1845">
                  <c:v>9.4135756806702019E-6</c:v>
                </c:pt>
                <c:pt idx="1846">
                  <c:v>9.2870863318457396E-6</c:v>
                </c:pt>
                <c:pt idx="1847">
                  <c:v>9.1621500131706288E-6</c:v>
                </c:pt>
                <c:pt idx="1848">
                  <c:v>9.0387498032462645E-6</c:v>
                </c:pt>
                <c:pt idx="1849">
                  <c:v>8.9168689352098395E-6</c:v>
                </c:pt>
                <c:pt idx="1850">
                  <c:v>8.796490795718916E-6</c:v>
                </c:pt>
                <c:pt idx="1851">
                  <c:v>8.6775989239373446E-6</c:v>
                </c:pt>
                <c:pt idx="1852">
                  <c:v>8.5601770105226482E-6</c:v>
                </c:pt>
                <c:pt idx="1853">
                  <c:v>8.4442088966154961E-6</c:v>
                </c:pt>
                <c:pt idx="1854">
                  <c:v>8.3296785728302751E-6</c:v>
                </c:pt>
                <c:pt idx="1855">
                  <c:v>8.2165701782479598E-6</c:v>
                </c:pt>
                <c:pt idx="1856">
                  <c:v>8.1048679994104668E-6</c:v>
                </c:pt>
                <c:pt idx="1857">
                  <c:v>7.9945564693172588E-6</c:v>
                </c:pt>
                <c:pt idx="1858">
                  <c:v>7.8856201664236944E-6</c:v>
                </c:pt>
                <c:pt idx="1859">
                  <c:v>7.7780438136414753E-6</c:v>
                </c:pt>
                <c:pt idx="1860">
                  <c:v>7.6718122773415139E-6</c:v>
                </c:pt>
                <c:pt idx="1861">
                  <c:v>7.5669105663585744E-6</c:v>
                </c:pt>
                <c:pt idx="1862">
                  <c:v>7.4633238309985091E-6</c:v>
                </c:pt>
                <c:pt idx="1863">
                  <c:v>7.3610373620475881E-6</c:v>
                </c:pt>
                <c:pt idx="1864">
                  <c:v>7.260036589784458E-6</c:v>
                </c:pt>
                <c:pt idx="1865">
                  <c:v>7.1603070829943573E-6</c:v>
                </c:pt>
                <c:pt idx="1866">
                  <c:v>7.0618345479858133E-6</c:v>
                </c:pt>
                <c:pt idx="1867">
                  <c:v>6.9646048276102585E-6</c:v>
                </c:pt>
                <c:pt idx="1868">
                  <c:v>6.8686039002838034E-6</c:v>
                </c:pt>
                <c:pt idx="1869">
                  <c:v>6.7738178790120546E-6</c:v>
                </c:pt>
                <c:pt idx="1870">
                  <c:v>6.6802330104174527E-6</c:v>
                </c:pt>
                <c:pt idx="1871">
                  <c:v>6.5878356737696073E-6</c:v>
                </c:pt>
                <c:pt idx="1872">
                  <c:v>6.496612380018302E-6</c:v>
                </c:pt>
                <c:pt idx="1873">
                  <c:v>6.4065497708294031E-6</c:v>
                </c:pt>
                <c:pt idx="1874">
                  <c:v>6.3176346176240371E-6</c:v>
                </c:pt>
                <c:pt idx="1875">
                  <c:v>6.2298538206203068E-6</c:v>
                </c:pt>
                <c:pt idx="1876">
                  <c:v>6.143194407878449E-6</c:v>
                </c:pt>
                <c:pt idx="1877">
                  <c:v>6.0576435343488344E-6</c:v>
                </c:pt>
                <c:pt idx="1878">
                  <c:v>5.9731884809233341E-6</c:v>
                </c:pt>
                <c:pt idx="1879">
                  <c:v>5.8898166534897452E-6</c:v>
                </c:pt>
                <c:pt idx="1880">
                  <c:v>5.8075155819893865E-6</c:v>
                </c:pt>
                <c:pt idx="1881">
                  <c:v>5.7262729194783503E-6</c:v>
                </c:pt>
                <c:pt idx="1882">
                  <c:v>5.6460764411915934E-6</c:v>
                </c:pt>
                <c:pt idx="1883">
                  <c:v>5.5669140436108152E-6</c:v>
                </c:pt>
                <c:pt idx="1884">
                  <c:v>5.4887737435354493E-6</c:v>
                </c:pt>
                <c:pt idx="1885">
                  <c:v>5.4116436771573829E-6</c:v>
                </c:pt>
                <c:pt idx="1886">
                  <c:v>5.3355120991389447E-6</c:v>
                </c:pt>
                <c:pt idx="1887">
                  <c:v>5.2603673816944982E-6</c:v>
                </c:pt>
                <c:pt idx="1888">
                  <c:v>5.1861980136757958E-6</c:v>
                </c:pt>
                <c:pt idx="1889">
                  <c:v>5.1129925996606179E-6</c:v>
                </c:pt>
                <c:pt idx="1890">
                  <c:v>5.0407398590453414E-6</c:v>
                </c:pt>
                <c:pt idx="1891">
                  <c:v>4.9694286251409922E-6</c:v>
                </c:pt>
                <c:pt idx="1892">
                  <c:v>4.8990478442731668E-6</c:v>
                </c:pt>
                <c:pt idx="1893">
                  <c:v>4.8295865748856298E-6</c:v>
                </c:pt>
                <c:pt idx="1894">
                  <c:v>4.7610339866475915E-6</c:v>
                </c:pt>
                <c:pt idx="1895">
                  <c:v>4.6933793595651091E-6</c:v>
                </c:pt>
                <c:pt idx="1896">
                  <c:v>4.6266120830959644E-6</c:v>
                </c:pt>
                <c:pt idx="1897">
                  <c:v>4.5607216552686802E-6</c:v>
                </c:pt>
                <c:pt idx="1898">
                  <c:v>4.4956976818052712E-6</c:v>
                </c:pt>
                <c:pt idx="1899">
                  <c:v>4.4315298752480755E-6</c:v>
                </c:pt>
                <c:pt idx="1900">
                  <c:v>4.3682080540904341E-6</c:v>
                </c:pt>
                <c:pt idx="1901">
                  <c:v>4.3057221419113133E-6</c:v>
                </c:pt>
                <c:pt idx="1902">
                  <c:v>4.2440621665141904E-6</c:v>
                </c:pt>
                <c:pt idx="1903">
                  <c:v>4.1832182590696434E-6</c:v>
                </c:pt>
                <c:pt idx="1904">
                  <c:v>4.1231806532622403E-6</c:v>
                </c:pt>
                <c:pt idx="1905">
                  <c:v>4.063939684441375E-6</c:v>
                </c:pt>
                <c:pt idx="1906">
                  <c:v>4.0054857887763113E-6</c:v>
                </c:pt>
                <c:pt idx="1907">
                  <c:v>3.9478095024152787E-6</c:v>
                </c:pt>
                <c:pt idx="1908">
                  <c:v>3.8909014606486808E-6</c:v>
                </c:pt>
                <c:pt idx="1909">
                  <c:v>3.8347523970766702E-6</c:v>
                </c:pt>
                <c:pt idx="1910">
                  <c:v>3.7793531427806347E-6</c:v>
                </c:pt>
                <c:pt idx="1911">
                  <c:v>3.7246946254991167E-6</c:v>
                </c:pt>
                <c:pt idx="1912">
                  <c:v>3.670767868807792E-6</c:v>
                </c:pt>
                <c:pt idx="1913">
                  <c:v>3.6175639913038314E-6</c:v>
                </c:pt>
                <c:pt idx="1914">
                  <c:v>3.5650742057944046E-6</c:v>
                </c:pt>
                <c:pt idx="1915">
                  <c:v>3.5132898184894711E-6</c:v>
                </c:pt>
                <c:pt idx="1916">
                  <c:v>3.4622022281989931E-6</c:v>
                </c:pt>
                <c:pt idx="1917">
                  <c:v>3.4118029255342457E-6</c:v>
                </c:pt>
                <c:pt idx="1918">
                  <c:v>3.3620834921136081E-6</c:v>
                </c:pt>
                <c:pt idx="1919">
                  <c:v>3.3130355997725626E-6</c:v>
                </c:pt>
                <c:pt idx="1920">
                  <c:v>3.2646510097781653E-6</c:v>
                </c:pt>
                <c:pt idx="1921">
                  <c:v>3.2169215720476888E-6</c:v>
                </c:pt>
                <c:pt idx="1922">
                  <c:v>3.1698392243718391E-6</c:v>
                </c:pt>
                <c:pt idx="1923">
                  <c:v>3.1233959916421962E-6</c:v>
                </c:pt>
                <c:pt idx="1924">
                  <c:v>3.0775839850830645E-6</c:v>
                </c:pt>
                <c:pt idx="1925">
                  <c:v>3.032395401487781E-6</c:v>
                </c:pt>
                <c:pt idx="1926">
                  <c:v>2.9878225224593241E-6</c:v>
                </c:pt>
                <c:pt idx="1927">
                  <c:v>2.9438577136554431E-6</c:v>
                </c:pt>
                <c:pt idx="1928">
                  <c:v>2.90049342403806E-6</c:v>
                </c:pt>
                <c:pt idx="1929">
                  <c:v>2.8577221851272757E-6</c:v>
                </c:pt>
                <c:pt idx="1930">
                  <c:v>2.8155366102596533E-6</c:v>
                </c:pt>
                <c:pt idx="1931">
                  <c:v>2.7739293938509903E-6</c:v>
                </c:pt>
                <c:pt idx="1932">
                  <c:v>2.7328933106635523E-6</c:v>
                </c:pt>
                <c:pt idx="1933">
                  <c:v>2.6924212150776905E-6</c:v>
                </c:pt>
                <c:pt idx="1934">
                  <c:v>2.6525060403679984E-6</c:v>
                </c:pt>
                <c:pt idx="1935">
                  <c:v>2.6131407979837713E-6</c:v>
                </c:pt>
                <c:pt idx="1936">
                  <c:v>2.5743185768341061E-6</c:v>
                </c:pt>
                <c:pt idx="1937">
                  <c:v>2.5360325425773123E-6</c:v>
                </c:pt>
                <c:pt idx="1938">
                  <c:v>2.4982759369148191E-6</c:v>
                </c:pt>
                <c:pt idx="1939">
                  <c:v>2.4610420768895705E-6</c:v>
                </c:pt>
                <c:pt idx="1940">
                  <c:v>2.4243243541888293E-6</c:v>
                </c:pt>
                <c:pt idx="1941">
                  <c:v>2.3881162344515032E-6</c:v>
                </c:pt>
                <c:pt idx="1942">
                  <c:v>2.3524112565798206E-6</c:v>
                </c:pt>
                <c:pt idx="1943">
                  <c:v>2.317203032055609E-6</c:v>
                </c:pt>
                <c:pt idx="1944">
                  <c:v>2.2824852442609213E-6</c:v>
                </c:pt>
                <c:pt idx="1945">
                  <c:v>2.2482516478031293E-6</c:v>
                </c:pt>
                <c:pt idx="1946">
                  <c:v>2.2144960678445109E-6</c:v>
                </c:pt>
                <c:pt idx="1947">
                  <c:v>2.1812123994362446E-6</c:v>
                </c:pt>
                <c:pt idx="1948">
                  <c:v>2.1483946068568841E-6</c:v>
                </c:pt>
                <c:pt idx="1949">
                  <c:v>2.116036722955206E-6</c:v>
                </c:pt>
                <c:pt idx="1950">
                  <c:v>2.0841328484975995E-6</c:v>
                </c:pt>
                <c:pt idx="1951">
                  <c:v>2.0526771515198204E-6</c:v>
                </c:pt>
                <c:pt idx="1952">
                  <c:v>2.0216638666831491E-6</c:v>
                </c:pt>
                <c:pt idx="1953">
                  <c:v>1.9910872946350496E-6</c:v>
                </c:pt>
                <c:pt idx="1954">
                  <c:v>1.9609418013741684E-6</c:v>
                </c:pt>
                <c:pt idx="1955">
                  <c:v>1.9312218176198126E-6</c:v>
                </c:pt>
                <c:pt idx="1956">
                  <c:v>1.9019218381857329E-6</c:v>
                </c:pt>
                <c:pt idx="1957">
                  <c:v>1.8730364213584368E-6</c:v>
                </c:pt>
                <c:pt idx="1958">
                  <c:v>1.8445601882797831E-6</c:v>
                </c:pt>
                <c:pt idx="1959">
                  <c:v>1.8164878223339897E-6</c:v>
                </c:pt>
                <c:pt idx="1960">
                  <c:v>1.7888140685390407E-6</c:v>
                </c:pt>
                <c:pt idx="1961">
                  <c:v>1.7615337329424103E-6</c:v>
                </c:pt>
                <c:pt idx="1962">
                  <c:v>1.7346416820212007E-6</c:v>
                </c:pt>
                <c:pt idx="1963">
                  <c:v>1.7081328420865394E-6</c:v>
                </c:pt>
                <c:pt idx="1964">
                  <c:v>1.6820021986924351E-6</c:v>
                </c:pt>
                <c:pt idx="1965">
                  <c:v>1.6562447960488549E-6</c:v>
                </c:pt>
                <c:pt idx="1966">
                  <c:v>1.630855736439161E-6</c:v>
                </c:pt>
                <c:pt idx="1967">
                  <c:v>1.6058301796418632E-6</c:v>
                </c:pt>
                <c:pt idx="1968">
                  <c:v>1.5811633423566316E-6</c:v>
                </c:pt>
                <c:pt idx="1969">
                  <c:v>1.5568504976346553E-6</c:v>
                </c:pt>
                <c:pt idx="1970">
                  <c:v>1.5328869743131614E-6</c:v>
                </c:pt>
                <c:pt idx="1971">
                  <c:v>1.5092681564543595E-6</c:v>
                </c:pt>
                <c:pt idx="1972">
                  <c:v>1.4859894827884869E-6</c:v>
                </c:pt>
                <c:pt idx="1973">
                  <c:v>1.4630464461611547E-6</c:v>
                </c:pt>
                <c:pt idx="1974">
                  <c:v>1.4404345929849243E-6</c:v>
                </c:pt>
                <c:pt idx="1975">
                  <c:v>1.4181495226950662E-6</c:v>
                </c:pt>
                <c:pt idx="1976">
                  <c:v>1.3961868872095575E-6</c:v>
                </c:pt>
                <c:pt idx="1977">
                  <c:v>1.3745423903931823E-6</c:v>
                </c:pt>
                <c:pt idx="1978">
                  <c:v>1.3532117875259322E-6</c:v>
                </c:pt>
                <c:pt idx="1979">
                  <c:v>1.3321908847754478E-6</c:v>
                </c:pt>
                <c:pt idx="1980">
                  <c:v>1.3114755386736441E-6</c:v>
                </c:pt>
                <c:pt idx="1981">
                  <c:v>1.2910616555974832E-6</c:v>
                </c:pt>
                <c:pt idx="1982">
                  <c:v>1.2709451912538252E-6</c:v>
                </c:pt>
                <c:pt idx="1983">
                  <c:v>1.2511221501684239E-6</c:v>
                </c:pt>
                <c:pt idx="1984">
                  <c:v>1.231588585178919E-6</c:v>
                </c:pt>
                <c:pt idx="1985">
                  <c:v>1.2123405969320305E-6</c:v>
                </c:pt>
                <c:pt idx="1986">
                  <c:v>1.193374333384683E-6</c:v>
                </c:pt>
                <c:pt idx="1987">
                  <c:v>1.1746859893092173E-6</c:v>
                </c:pt>
                <c:pt idx="1988">
                  <c:v>1.1562718058026367E-6</c:v>
                </c:pt>
                <c:pt idx="1989">
                  <c:v>1.1381280697998246E-6</c:v>
                </c:pt>
                <c:pt idx="1990">
                  <c:v>1.1202511135907891E-6</c:v>
                </c:pt>
                <c:pt idx="1991">
                  <c:v>1.102637314341809E-6</c:v>
                </c:pt>
                <c:pt idx="1992">
                  <c:v>1.0852830936206513E-6</c:v>
                </c:pt>
                <c:pt idx="1993">
                  <c:v>1.068184916925606E-6</c:v>
                </c:pt>
                <c:pt idx="1994">
                  <c:v>1.0513392932185204E-6</c:v>
                </c:pt>
                <c:pt idx="1995">
                  <c:v>1.034742774461706E-6</c:v>
                </c:pt>
                <c:pt idx="1996">
                  <c:v>1.0183919551587304E-6</c:v>
                </c:pt>
                <c:pt idx="1997">
                  <c:v>1.0022834718991056E-6</c:v>
                </c:pt>
                <c:pt idx="1998">
                  <c:v>9.8641400290676758E-7</c:v>
                </c:pt>
                <c:pt idx="1999">
                  <c:v>9.7078026759248301E-7</c:v>
                </c:pt>
                <c:pt idx="2000">
                  <c:v>9.5537902610997805E-7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1-4C0C-9934-CE73B1FE0AAE}"/>
            </c:ext>
          </c:extLst>
        </c:ser>
        <c:ser>
          <c:idx val="2"/>
          <c:order val="3"/>
          <c:tx>
            <c:strRef>
              <c:f>'RESULTADOS DA REGRESSÃO'!$U$760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REGRESSÃO'!$U$761:$U$2761</c:f>
              <c:numCache>
                <c:formatCode>#,##0.00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2.8479447385346868E-3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1-4C0C-9934-CE73B1FE0AAE}"/>
            </c:ext>
          </c:extLst>
        </c:ser>
        <c:ser>
          <c:idx val="3"/>
          <c:order val="4"/>
          <c:tx>
            <c:strRef>
              <c:f>'RESULTADOS DA REGRESSÃO'!$X$760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REGRESSÃO'!$X$761:$X$2761</c:f>
              <c:numCache>
                <c:formatCode>#,##0.00</c:formatCode>
                <c:ptCount val="2001"/>
                <c:pt idx="0">
                  <c:v>9.5537902610997805E-7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31-4C0C-9934-CE73B1FE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'RESULTADOS DA REGRESSÃO'!$S$760</c15:sqref>
                        </c15:formulaRef>
                      </c:ext>
                    </c:extLst>
                    <c:strCache>
                      <c:ptCount val="1"/>
                      <c:pt idx="0">
                        <c:v>Região de rejeição da hipótese nula</c:v>
                      </c:pt>
                    </c:strCache>
                  </c:strRef>
                </c:tx>
                <c:spPr>
                  <a:solidFill>
                    <a:schemeClr val="tx1">
                      <a:lumMod val="75000"/>
                      <a:lumOff val="2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'RESULTADOS DA REGRESSÃO'!$S$761:$S$2761</c15:sqref>
                        </c15:formulaRef>
                      </c:ext>
                    </c:extLst>
                    <c:numCache>
                      <c:formatCode>#,##0.00</c:formatCode>
                      <c:ptCount val="2001"/>
                      <c:pt idx="0">
                        <c:v>9.5537902610997805E-7</c:v>
                      </c:pt>
                      <c:pt idx="1">
                        <c:v>9.7078026759248301E-7</c:v>
                      </c:pt>
                      <c:pt idx="2">
                        <c:v>9.8641400290676398E-7</c:v>
                      </c:pt>
                      <c:pt idx="3">
                        <c:v>1.0022834718991022E-6</c:v>
                      </c:pt>
                      <c:pt idx="4">
                        <c:v>1.018391955158734E-6</c:v>
                      </c:pt>
                      <c:pt idx="5">
                        <c:v>1.0347427744617096E-6</c:v>
                      </c:pt>
                      <c:pt idx="6">
                        <c:v>1.0513392932185204E-6</c:v>
                      </c:pt>
                      <c:pt idx="7">
                        <c:v>1.068184916925606E-6</c:v>
                      </c:pt>
                      <c:pt idx="8">
                        <c:v>1.0852830936206513E-6</c:v>
                      </c:pt>
                      <c:pt idx="9">
                        <c:v>1.1026373143418054E-6</c:v>
                      </c:pt>
                      <c:pt idx="10">
                        <c:v>1.1202511135907853E-6</c:v>
                      </c:pt>
                      <c:pt idx="11">
                        <c:v>1.1381280697998287E-6</c:v>
                      </c:pt>
                      <c:pt idx="12">
                        <c:v>1.1562718058026407E-6</c:v>
                      </c:pt>
                      <c:pt idx="13">
                        <c:v>1.1746859893092173E-6</c:v>
                      </c:pt>
                      <c:pt idx="14">
                        <c:v>1.193374333384683E-6</c:v>
                      </c:pt>
                      <c:pt idx="15">
                        <c:v>1.2123405969320305E-6</c:v>
                      </c:pt>
                      <c:pt idx="16">
                        <c:v>1.2315885851789147E-6</c:v>
                      </c:pt>
                      <c:pt idx="17">
                        <c:v>1.2511221501684192E-6</c:v>
                      </c:pt>
                      <c:pt idx="18">
                        <c:v>1.2709451912538298E-6</c:v>
                      </c:pt>
                      <c:pt idx="19">
                        <c:v>1.2910616555974866E-6</c:v>
                      </c:pt>
                      <c:pt idx="20">
                        <c:v>1.3114755386736441E-6</c:v>
                      </c:pt>
                      <c:pt idx="21">
                        <c:v>1.3321908847754478E-6</c:v>
                      </c:pt>
                      <c:pt idx="22">
                        <c:v>1.3532117875259322E-6</c:v>
                      </c:pt>
                      <c:pt idx="23">
                        <c:v>1.3745423903931774E-6</c:v>
                      </c:pt>
                      <c:pt idx="24">
                        <c:v>1.3961868872095524E-6</c:v>
                      </c:pt>
                      <c:pt idx="25">
                        <c:v>1.4181495226950711E-6</c:v>
                      </c:pt>
                      <c:pt idx="26">
                        <c:v>1.4404345929849243E-6</c:v>
                      </c:pt>
                      <c:pt idx="27">
                        <c:v>1.4630464461611547E-6</c:v>
                      </c:pt>
                      <c:pt idx="28">
                        <c:v>1.4859894827884869E-6</c:v>
                      </c:pt>
                      <c:pt idx="29">
                        <c:v>1.5092681564543595E-6</c:v>
                      </c:pt>
                      <c:pt idx="30">
                        <c:v>1.5328869743131561E-6</c:v>
                      </c:pt>
                      <c:pt idx="31">
                        <c:v>1.55685049763465E-6</c:v>
                      </c:pt>
                      <c:pt idx="32">
                        <c:v>1.5811633423566373E-6</c:v>
                      </c:pt>
                      <c:pt idx="33">
                        <c:v>1.6058301796418632E-6</c:v>
                      </c:pt>
                      <c:pt idx="34">
                        <c:v>1.630855736439161E-6</c:v>
                      </c:pt>
                      <c:pt idx="35">
                        <c:v>1.6562447960488549E-6</c:v>
                      </c:pt>
                      <c:pt idx="36">
                        <c:v>1.6820021986924351E-6</c:v>
                      </c:pt>
                      <c:pt idx="37">
                        <c:v>1.7081328420865347E-6</c:v>
                      </c:pt>
                      <c:pt idx="38">
                        <c:v>1.7346416820211975E-6</c:v>
                      </c:pt>
                      <c:pt idx="39">
                        <c:v>1.7615337329424166E-6</c:v>
                      </c:pt>
                      <c:pt idx="40">
                        <c:v>1.7888140685390407E-6</c:v>
                      </c:pt>
                      <c:pt idx="41">
                        <c:v>1.8164878223339897E-6</c:v>
                      </c:pt>
                      <c:pt idx="42">
                        <c:v>1.8445601882797831E-6</c:v>
                      </c:pt>
                      <c:pt idx="43">
                        <c:v>1.8730364213584368E-6</c:v>
                      </c:pt>
                      <c:pt idx="44">
                        <c:v>1.9019218381857266E-6</c:v>
                      </c:pt>
                      <c:pt idx="45">
                        <c:v>1.9312218176198092E-6</c:v>
                      </c:pt>
                      <c:pt idx="46">
                        <c:v>1.9609418013741752E-6</c:v>
                      </c:pt>
                      <c:pt idx="47">
                        <c:v>1.9910872946350496E-6</c:v>
                      </c:pt>
                      <c:pt idx="48">
                        <c:v>2.0216638666831491E-6</c:v>
                      </c:pt>
                      <c:pt idx="49">
                        <c:v>2.0526771515198204E-6</c:v>
                      </c:pt>
                      <c:pt idx="50">
                        <c:v>2.0841328484975995E-6</c:v>
                      </c:pt>
                      <c:pt idx="51">
                        <c:v>2.1160367229551984E-6</c:v>
                      </c:pt>
                      <c:pt idx="52">
                        <c:v>2.1483946068568803E-6</c:v>
                      </c:pt>
                      <c:pt idx="53">
                        <c:v>2.1812123994362522E-6</c:v>
                      </c:pt>
                      <c:pt idx="54">
                        <c:v>2.2144960678445109E-6</c:v>
                      </c:pt>
                      <c:pt idx="55">
                        <c:v>2.2482516478031293E-6</c:v>
                      </c:pt>
                      <c:pt idx="56">
                        <c:v>2.2824852442609213E-6</c:v>
                      </c:pt>
                      <c:pt idx="57">
                        <c:v>2.317203032055609E-6</c:v>
                      </c:pt>
                      <c:pt idx="58">
                        <c:v>2.3524112565798126E-6</c:v>
                      </c:pt>
                      <c:pt idx="59">
                        <c:v>2.3881162344515006E-6</c:v>
                      </c:pt>
                      <c:pt idx="60">
                        <c:v>2.4243243541888361E-6</c:v>
                      </c:pt>
                      <c:pt idx="61">
                        <c:v>2.4610420768895705E-6</c:v>
                      </c:pt>
                      <c:pt idx="62">
                        <c:v>2.4982759369148191E-6</c:v>
                      </c:pt>
                      <c:pt idx="63">
                        <c:v>2.5360325425773123E-6</c:v>
                      </c:pt>
                      <c:pt idx="64">
                        <c:v>2.5743185768341014E-6</c:v>
                      </c:pt>
                      <c:pt idx="65">
                        <c:v>2.6131407979837624E-6</c:v>
                      </c:pt>
                      <c:pt idx="66">
                        <c:v>2.6525060403679938E-6</c:v>
                      </c:pt>
                      <c:pt idx="67">
                        <c:v>2.6924212150777003E-6</c:v>
                      </c:pt>
                      <c:pt idx="68">
                        <c:v>2.7328933106635523E-6</c:v>
                      </c:pt>
                      <c:pt idx="69">
                        <c:v>2.7739293938509903E-6</c:v>
                      </c:pt>
                      <c:pt idx="70">
                        <c:v>2.8155366102596533E-6</c:v>
                      </c:pt>
                      <c:pt idx="71">
                        <c:v>2.857722185127271E-6</c:v>
                      </c:pt>
                      <c:pt idx="72">
                        <c:v>2.900493424038052E-6</c:v>
                      </c:pt>
                      <c:pt idx="73">
                        <c:v>2.9438577136554376E-6</c:v>
                      </c:pt>
                      <c:pt idx="74">
                        <c:v>2.9878225224593322E-6</c:v>
                      </c:pt>
                      <c:pt idx="75">
                        <c:v>3.032395401487781E-6</c:v>
                      </c:pt>
                      <c:pt idx="76">
                        <c:v>3.0775839850830645E-6</c:v>
                      </c:pt>
                      <c:pt idx="77">
                        <c:v>3.1233959916421962E-6</c:v>
                      </c:pt>
                      <c:pt idx="78">
                        <c:v>3.1698392243718336E-6</c:v>
                      </c:pt>
                      <c:pt idx="79">
                        <c:v>3.2169215720476799E-6</c:v>
                      </c:pt>
                      <c:pt idx="80">
                        <c:v>3.2646510097781623E-6</c:v>
                      </c:pt>
                      <c:pt idx="81">
                        <c:v>3.3130355997725715E-6</c:v>
                      </c:pt>
                      <c:pt idx="82">
                        <c:v>3.3620834921136081E-6</c:v>
                      </c:pt>
                      <c:pt idx="83">
                        <c:v>3.4118029255342457E-6</c:v>
                      </c:pt>
                      <c:pt idx="84">
                        <c:v>3.4622022281989931E-6</c:v>
                      </c:pt>
                      <c:pt idx="85">
                        <c:v>3.5132898184894652E-6</c:v>
                      </c:pt>
                      <c:pt idx="86">
                        <c:v>3.5650742057943952E-6</c:v>
                      </c:pt>
                      <c:pt idx="87">
                        <c:v>3.6175639913038415E-6</c:v>
                      </c:pt>
                      <c:pt idx="88">
                        <c:v>3.6707678688077988E-6</c:v>
                      </c:pt>
                      <c:pt idx="89">
                        <c:v>3.7246946254991167E-6</c:v>
                      </c:pt>
                      <c:pt idx="90">
                        <c:v>3.7793531427806347E-6</c:v>
                      </c:pt>
                      <c:pt idx="91">
                        <c:v>3.8347523970766634E-6</c:v>
                      </c:pt>
                      <c:pt idx="92">
                        <c:v>3.8909014606486732E-6</c:v>
                      </c:pt>
                      <c:pt idx="93">
                        <c:v>3.9478095024152635E-6</c:v>
                      </c:pt>
                      <c:pt idx="94">
                        <c:v>4.0054857887763215E-6</c:v>
                      </c:pt>
                      <c:pt idx="95">
                        <c:v>4.0639396844413818E-6</c:v>
                      </c:pt>
                      <c:pt idx="96">
                        <c:v>4.1231806532622403E-6</c:v>
                      </c:pt>
                      <c:pt idx="97">
                        <c:v>4.1832182590696434E-6</c:v>
                      </c:pt>
                      <c:pt idx="98">
                        <c:v>4.244062166514187E-6</c:v>
                      </c:pt>
                      <c:pt idx="99">
                        <c:v>4.3057221419113099E-6</c:v>
                      </c:pt>
                      <c:pt idx="100">
                        <c:v>4.3682080540904188E-6</c:v>
                      </c:pt>
                      <c:pt idx="101">
                        <c:v>4.4315298752480908E-6</c:v>
                      </c:pt>
                      <c:pt idx="102">
                        <c:v>4.4956976818052797E-6</c:v>
                      </c:pt>
                      <c:pt idx="103">
                        <c:v>4.5607216552686802E-6</c:v>
                      </c:pt>
                      <c:pt idx="104">
                        <c:v>4.6266120830959644E-6</c:v>
                      </c:pt>
                      <c:pt idx="105">
                        <c:v>4.6933793595651048E-6</c:v>
                      </c:pt>
                      <c:pt idx="106">
                        <c:v>4.7610339866475847E-6</c:v>
                      </c:pt>
                      <c:pt idx="107">
                        <c:v>4.829586574885612E-6</c:v>
                      </c:pt>
                      <c:pt idx="108">
                        <c:v>4.8990478442731846E-6</c:v>
                      </c:pt>
                      <c:pt idx="109">
                        <c:v>4.9694286251409965E-6</c:v>
                      </c:pt>
                      <c:pt idx="110">
                        <c:v>5.0407398590453414E-6</c:v>
                      </c:pt>
                      <c:pt idx="111">
                        <c:v>5.1129925996606179E-6</c:v>
                      </c:pt>
                      <c:pt idx="112">
                        <c:v>5.1861980136757865E-6</c:v>
                      </c:pt>
                      <c:pt idx="113">
                        <c:v>5.2603673816944889E-6</c:v>
                      </c:pt>
                      <c:pt idx="114">
                        <c:v>5.3355120991389269E-6</c:v>
                      </c:pt>
                      <c:pt idx="115">
                        <c:v>5.4116436771573973E-6</c:v>
                      </c:pt>
                      <c:pt idx="116">
                        <c:v>5.4887737435354595E-6</c:v>
                      </c:pt>
                      <c:pt idx="117">
                        <c:v>5.5669140436108152E-6</c:v>
                      </c:pt>
                      <c:pt idx="118">
                        <c:v>5.6460764411915934E-6</c:v>
                      </c:pt>
                      <c:pt idx="119">
                        <c:v>5.7262729194783409E-6</c:v>
                      </c:pt>
                      <c:pt idx="120">
                        <c:v>5.8075155819893704E-6</c:v>
                      </c:pt>
                      <c:pt idx="121">
                        <c:v>5.8898166534897232E-6</c:v>
                      </c:pt>
                      <c:pt idx="122">
                        <c:v>5.9731884809233451E-6</c:v>
                      </c:pt>
                      <c:pt idx="123">
                        <c:v>6.0576435343488454E-6</c:v>
                      </c:pt>
                      <c:pt idx="124">
                        <c:v>6.143194407878449E-6</c:v>
                      </c:pt>
                      <c:pt idx="125">
                        <c:v>6.2298538206203068E-6</c:v>
                      </c:pt>
                      <c:pt idx="126">
                        <c:v>6.3176346176240261E-6</c:v>
                      </c:pt>
                      <c:pt idx="127">
                        <c:v>6.4065497708293862E-6</c:v>
                      </c:pt>
                      <c:pt idx="128">
                        <c:v>6.4966123800182843E-6</c:v>
                      </c:pt>
                      <c:pt idx="129">
                        <c:v>6.5878356737696183E-6</c:v>
                      </c:pt>
                      <c:pt idx="130">
                        <c:v>6.6802330104174654E-6</c:v>
                      </c:pt>
                      <c:pt idx="131">
                        <c:v>6.7738178790120546E-6</c:v>
                      </c:pt>
                      <c:pt idx="132">
                        <c:v>6.8686039002838034E-6</c:v>
                      </c:pt>
                      <c:pt idx="133">
                        <c:v>6.9646048276102517E-6</c:v>
                      </c:pt>
                      <c:pt idx="134">
                        <c:v>7.061834547985793E-6</c:v>
                      </c:pt>
                      <c:pt idx="135">
                        <c:v>7.1603070829943336E-6</c:v>
                      </c:pt>
                      <c:pt idx="136">
                        <c:v>7.2600365897844724E-6</c:v>
                      </c:pt>
                      <c:pt idx="137">
                        <c:v>7.3610373620475966E-6</c:v>
                      </c:pt>
                      <c:pt idx="138">
                        <c:v>7.4633238309985091E-6</c:v>
                      </c:pt>
                      <c:pt idx="139">
                        <c:v>7.5669105663585744E-6</c:v>
                      </c:pt>
                      <c:pt idx="140">
                        <c:v>7.6718122773415071E-6</c:v>
                      </c:pt>
                      <c:pt idx="141">
                        <c:v>7.7780438136414533E-6</c:v>
                      </c:pt>
                      <c:pt idx="142">
                        <c:v>7.8856201664236741E-6</c:v>
                      </c:pt>
                      <c:pt idx="143">
                        <c:v>7.9945564693172672E-6</c:v>
                      </c:pt>
                      <c:pt idx="144">
                        <c:v>8.1048679994104804E-6</c:v>
                      </c:pt>
                      <c:pt idx="145">
                        <c:v>8.2165701782479598E-6</c:v>
                      </c:pt>
                      <c:pt idx="146">
                        <c:v>8.3296785728302751E-6</c:v>
                      </c:pt>
                      <c:pt idx="147">
                        <c:v>8.4442088966154809E-6</c:v>
                      </c:pt>
                      <c:pt idx="148">
                        <c:v>8.5601770105226278E-6</c:v>
                      </c:pt>
                      <c:pt idx="149">
                        <c:v>8.6775989239373158E-6</c:v>
                      </c:pt>
                      <c:pt idx="150">
                        <c:v>8.7964907957189312E-6</c:v>
                      </c:pt>
                      <c:pt idx="151">
                        <c:v>8.9168689352098547E-6</c:v>
                      </c:pt>
                      <c:pt idx="152">
                        <c:v>9.0387498032462645E-6</c:v>
                      </c:pt>
                      <c:pt idx="153">
                        <c:v>9.1621500131706288E-6</c:v>
                      </c:pt>
                      <c:pt idx="154">
                        <c:v>9.2870863318457311E-6</c:v>
                      </c:pt>
                      <c:pt idx="155">
                        <c:v>9.4135756806701782E-6</c:v>
                      </c:pt>
                      <c:pt idx="156">
                        <c:v>9.5416351365954377E-6</c:v>
                      </c:pt>
                      <c:pt idx="157">
                        <c:v>9.6712819331439359E-6</c:v>
                      </c:pt>
                      <c:pt idx="158">
                        <c:v>9.8025334614287383E-6</c:v>
                      </c:pt>
                      <c:pt idx="159">
                        <c:v>9.9354072711741258E-6</c:v>
                      </c:pt>
                      <c:pt idx="160">
                        <c:v>1.0069921071737435E-5</c:v>
                      </c:pt>
                      <c:pt idx="161">
                        <c:v>1.0206092733131777E-5</c:v>
                      </c:pt>
                      <c:pt idx="162">
                        <c:v>1.0343940287049751E-5</c:v>
                      </c:pt>
                      <c:pt idx="163">
                        <c:v>1.0483481927888004E-5</c:v>
                      </c:pt>
                      <c:pt idx="164">
                        <c:v>1.0624736013772378E-5</c:v>
                      </c:pt>
                      <c:pt idx="165">
                        <c:v>1.0767721067583947E-5</c:v>
                      </c:pt>
                      <c:pt idx="166">
                        <c:v>1.0912455777985425E-5</c:v>
                      </c:pt>
                      <c:pt idx="167">
                        <c:v>1.1058959000448089E-5</c:v>
                      </c:pt>
                      <c:pt idx="168">
                        <c:v>1.1207249758279186E-5</c:v>
                      </c:pt>
                      <c:pt idx="169">
                        <c:v>1.1357347243649453E-5</c:v>
                      </c:pt>
                      <c:pt idx="170">
                        <c:v>1.1509270818621012E-5</c:v>
                      </c:pt>
                      <c:pt idx="171">
                        <c:v>1.1663040016175115E-5</c:v>
                      </c:pt>
                      <c:pt idx="172">
                        <c:v>1.1818674541240192E-5</c:v>
                      </c:pt>
                      <c:pt idx="173">
                        <c:v>1.1976194271719498E-5</c:v>
                      </c:pt>
                      <c:pt idx="174">
                        <c:v>1.2135619259518704E-5</c:v>
                      </c:pt>
                      <c:pt idx="175">
                        <c:v>1.2296969731573208E-5</c:v>
                      </c:pt>
                      <c:pt idx="176">
                        <c:v>1.2460266090874931E-5</c:v>
                      </c:pt>
                      <c:pt idx="177">
                        <c:v>1.2625528917498736E-5</c:v>
                      </c:pt>
                      <c:pt idx="178">
                        <c:v>1.2792778969627933E-5</c:v>
                      </c:pt>
                      <c:pt idx="179">
                        <c:v>1.2962037184579492E-5</c:v>
                      </c:pt>
                      <c:pt idx="180">
                        <c:v>1.3133324679828068E-5</c:v>
                      </c:pt>
                      <c:pt idx="181">
                        <c:v>1.3306662754029084E-5</c:v>
                      </c:pt>
                      <c:pt idx="182">
                        <c:v>1.3482072888041128E-5</c:v>
                      </c:pt>
                      <c:pt idx="183">
                        <c:v>1.3659576745946602E-5</c:v>
                      </c:pt>
                      <c:pt idx="184">
                        <c:v>1.3839196176071673E-5</c:v>
                      </c:pt>
                      <c:pt idx="185">
                        <c:v>1.4020953212004227E-5</c:v>
                      </c:pt>
                      <c:pt idx="186">
                        <c:v>1.4204870073610929E-5</c:v>
                      </c:pt>
                      <c:pt idx="187">
                        <c:v>1.4390969168052123E-5</c:v>
                      </c:pt>
                      <c:pt idx="188">
                        <c:v>1.4579273090795173E-5</c:v>
                      </c:pt>
                      <c:pt idx="189">
                        <c:v>1.4769804626626112E-5</c:v>
                      </c:pt>
                      <c:pt idx="190">
                        <c:v>1.4962586750658833E-5</c:v>
                      </c:pt>
                      <c:pt idx="191">
                        <c:v>1.5157642629342781E-5</c:v>
                      </c:pt>
                      <c:pt idx="192">
                        <c:v>1.5354995621467613E-5</c:v>
                      </c:pt>
                      <c:pt idx="193">
                        <c:v>1.555466927916637E-5</c:v>
                      </c:pt>
                      <c:pt idx="194">
                        <c:v>1.5756687348915353E-5</c:v>
                      </c:pt>
                      <c:pt idx="195">
                        <c:v>1.5961073772531753E-5</c:v>
                      </c:pt>
                      <c:pt idx="196">
                        <c:v>1.6167852688168696E-5</c:v>
                      </c:pt>
                      <c:pt idx="197">
                        <c:v>1.6377048431306795E-5</c:v>
                      </c:pt>
                      <c:pt idx="198">
                        <c:v>1.6588685535743425E-5</c:v>
                      </c:pt>
                      <c:pt idx="199">
                        <c:v>1.6802788734578039E-5</c:v>
                      </c:pt>
                      <c:pt idx="200">
                        <c:v>1.7019382961194987E-5</c:v>
                      </c:pt>
                      <c:pt idx="201">
                        <c:v>1.7238493350242257E-5</c:v>
                      </c:pt>
                      <c:pt idx="202">
                        <c:v>1.7460145238606832E-5</c:v>
                      </c:pt>
                      <c:pt idx="203">
                        <c:v>1.7684364166386654E-5</c:v>
                      </c:pt>
                      <c:pt idx="204">
                        <c:v>1.791117587785813E-5</c:v>
                      </c:pt>
                      <c:pt idx="205">
                        <c:v>1.8140606322440293E-5</c:v>
                      </c:pt>
                      <c:pt idx="206">
                        <c:v>1.8372681655654065E-5</c:v>
                      </c:pt>
                      <c:pt idx="207">
                        <c:v>1.8607428240078137E-5</c:v>
                      </c:pt>
                      <c:pt idx="208">
                        <c:v>1.8844872646299528E-5</c:v>
                      </c:pt>
                      <c:pt idx="209">
                        <c:v>1.908504165386004E-5</c:v>
                      </c:pt>
                      <c:pt idx="210">
                        <c:v>1.9327962252198024E-5</c:v>
                      </c:pt>
                      <c:pt idx="211">
                        <c:v>1.9573661641584959E-5</c:v>
                      </c:pt>
                      <c:pt idx="212">
                        <c:v>1.9822167234057217E-5</c:v>
                      </c:pt>
                      <c:pt idx="213">
                        <c:v>2.0073506654342371E-5</c:v>
                      </c:pt>
                      <c:pt idx="214">
                        <c:v>2.0327707740780705E-5</c:v>
                      </c:pt>
                      <c:pt idx="215">
                        <c:v>2.0584798546240476E-5</c:v>
                      </c:pt>
                      <c:pt idx="216">
                        <c:v>2.0844807339027993E-5</c:v>
                      </c:pt>
                      <c:pt idx="217">
                        <c:v>2.1107762603791903E-5</c:v>
                      </c:pt>
                      <c:pt idx="218">
                        <c:v>2.1373693042421039E-5</c:v>
                      </c:pt>
                      <c:pt idx="219">
                        <c:v>2.1642627574936721E-5</c:v>
                      </c:pt>
                      <c:pt idx="220">
                        <c:v>2.1914595340378084E-5</c:v>
                      </c:pt>
                      <c:pt idx="221">
                        <c:v>2.2189625697681689E-5</c:v>
                      </c:pt>
                      <c:pt idx="222">
                        <c:v>2.2467748226553771E-5</c:v>
                      </c:pt>
                      <c:pt idx="223">
                        <c:v>2.2748992728335899E-5</c:v>
                      </c:pt>
                      <c:pt idx="224">
                        <c:v>2.3033389226864163E-5</c:v>
                      </c:pt>
                      <c:pt idx="225">
                        <c:v>2.3320967969320299E-5</c:v>
                      </c:pt>
                      <c:pt idx="226">
                        <c:v>2.3611759427076225E-5</c:v>
                      </c:pt>
                      <c:pt idx="227">
                        <c:v>2.3905794296530718E-5</c:v>
                      </c:pt>
                      <c:pt idx="228">
                        <c:v>2.4203103499938514E-5</c:v>
                      </c:pt>
                      <c:pt idx="229">
                        <c:v>2.4503718186231659E-5</c:v>
                      </c:pt>
                      <c:pt idx="230">
                        <c:v>2.4807669731832578E-5</c:v>
                      </c:pt>
                      <c:pt idx="231">
                        <c:v>2.5114989741459177E-5</c:v>
                      </c:pt>
                      <c:pt idx="232">
                        <c:v>2.542571004892152E-5</c:v>
                      </c:pt>
                      <c:pt idx="233">
                        <c:v>2.5739862717909835E-5</c:v>
                      </c:pt>
                      <c:pt idx="234">
                        <c:v>2.6057480042773694E-5</c:v>
                      </c:pt>
                      <c:pt idx="235">
                        <c:v>2.6378594549292886E-5</c:v>
                      </c:pt>
                      <c:pt idx="236">
                        <c:v>2.6703238995438042E-5</c:v>
                      </c:pt>
                      <c:pt idx="237">
                        <c:v>2.7031446372123067E-5</c:v>
                      </c:pt>
                      <c:pt idx="238">
                        <c:v>2.73632499039475E-5</c:v>
                      </c:pt>
                      <c:pt idx="239">
                        <c:v>2.7698683049929278E-5</c:v>
                      </c:pt>
                      <c:pt idx="240">
                        <c:v>2.8037779504227679E-5</c:v>
                      </c:pt>
                      <c:pt idx="241">
                        <c:v>2.8380573196856224E-5</c:v>
                      </c:pt>
                      <c:pt idx="242">
                        <c:v>2.8727098294385453E-5</c:v>
                      </c:pt>
                      <c:pt idx="243">
                        <c:v>2.9077389200634723E-5</c:v>
                      </c:pt>
                      <c:pt idx="244">
                        <c:v>2.9431480557354184E-5</c:v>
                      </c:pt>
                      <c:pt idx="245">
                        <c:v>2.9789407244895273E-5</c:v>
                      </c:pt>
                      <c:pt idx="246">
                        <c:v>3.0151204382870396E-5</c:v>
                      </c:pt>
                      <c:pt idx="247">
                        <c:v>3.0516907330801472E-5</c:v>
                      </c:pt>
                      <c:pt idx="248">
                        <c:v>3.0886551688756841E-5</c:v>
                      </c:pt>
                      <c:pt idx="249">
                        <c:v>3.1260173297976882E-5</c:v>
                      </c:pt>
                      <c:pt idx="250">
                        <c:v>3.1637808241487229E-5</c:v>
                      </c:pt>
                      <c:pt idx="251">
                        <c:v>3.2019492844700658E-5</c:v>
                      </c:pt>
                      <c:pt idx="252">
                        <c:v>3.2405263676006172E-5</c:v>
                      </c:pt>
                      <c:pt idx="253">
                        <c:v>3.2795157547345972E-5</c:v>
                      </c:pt>
                      <c:pt idx="254">
                        <c:v>3.3189211514779572E-5</c:v>
                      </c:pt>
                      <c:pt idx="255">
                        <c:v>3.3587462879035206E-5</c:v>
                      </c:pt>
                      <c:pt idx="256">
                        <c:v>3.3989949186048319E-5</c:v>
                      </c:pt>
                      <c:pt idx="257">
                        <c:v>3.4396708227486098E-5</c:v>
                      </c:pt>
                      <c:pt idx="258">
                        <c:v>3.4807778041259546E-5</c:v>
                      </c:pt>
                      <c:pt idx="259">
                        <c:v>3.5223196912020995E-5</c:v>
                      </c:pt>
                      <c:pt idx="260">
                        <c:v>3.5643003371648342E-5</c:v>
                      </c:pt>
                      <c:pt idx="261">
                        <c:v>3.6067236199714564E-5</c:v>
                      </c:pt>
                      <c:pt idx="262">
                        <c:v>3.6495934423943457E-5</c:v>
                      </c:pt>
                      <c:pt idx="263">
                        <c:v>3.6929137320650644E-5</c:v>
                      </c:pt>
                      <c:pt idx="264">
                        <c:v>3.7366884415169485E-5</c:v>
                      </c:pt>
                      <c:pt idx="265">
                        <c:v>3.7809215482262577E-5</c:v>
                      </c:pt>
                      <c:pt idx="266">
                        <c:v>3.8256170546517658E-5</c:v>
                      </c:pt>
                      <c:pt idx="267">
                        <c:v>3.8707789882728338E-5</c:v>
                      </c:pt>
                      <c:pt idx="268">
                        <c:v>3.9164114016258972E-5</c:v>
                      </c:pt>
                      <c:pt idx="269">
                        <c:v>3.9625183723393759E-5</c:v>
                      </c:pt>
                      <c:pt idx="270">
                        <c:v>4.0091040031670083E-5</c:v>
                      </c:pt>
                      <c:pt idx="271">
                        <c:v>4.0561724220194821E-5</c:v>
                      </c:pt>
                      <c:pt idx="272">
                        <c:v>4.1037277819945015E-5</c:v>
                      </c:pt>
                      <c:pt idx="273">
                        <c:v>4.1517742614051255E-5</c:v>
                      </c:pt>
                      <c:pt idx="274">
                        <c:v>4.2003160638064026E-5</c:v>
                      </c:pt>
                      <c:pt idx="275">
                        <c:v>4.2493574180203412E-5</c:v>
                      </c:pt>
                      <c:pt idx="276">
                        <c:v>4.2989025781590761E-5</c:v>
                      </c:pt>
                      <c:pt idx="277">
                        <c:v>4.3489558236463189E-5</c:v>
                      </c:pt>
                      <c:pt idx="278">
                        <c:v>4.3995214592369788E-5</c:v>
                      </c:pt>
                      <c:pt idx="279">
                        <c:v>4.4506038150350152E-5</c:v>
                      </c:pt>
                      <c:pt idx="280">
                        <c:v>4.5022072465094557E-5</c:v>
                      </c:pt>
                      <c:pt idx="281">
                        <c:v>4.5543361345084897E-5</c:v>
                      </c:pt>
                      <c:pt idx="282">
                        <c:v>4.6069948852717964E-5</c:v>
                      </c:pt>
                      <c:pt idx="283">
                        <c:v>4.6601879304408721E-5</c:v>
                      </c:pt>
                      <c:pt idx="284">
                        <c:v>4.7139197270675195E-5</c:v>
                      </c:pt>
                      <c:pt idx="285">
                        <c:v>4.7681947576202779E-5</c:v>
                      </c:pt>
                      <c:pt idx="286">
                        <c:v>4.8230175299890256E-5</c:v>
                      </c:pt>
                      <c:pt idx="287">
                        <c:v>4.8783925774874672E-5</c:v>
                      </c:pt>
                      <c:pt idx="288">
                        <c:v>4.9343244588536495E-5</c:v>
                      </c:pt>
                      <c:pt idx="289">
                        <c:v>4.9908177582484691E-5</c:v>
                      </c:pt>
                      <c:pt idx="290">
                        <c:v>5.0478770852520724E-5</c:v>
                      </c:pt>
                      <c:pt idx="291">
                        <c:v>5.1055070748581972E-5</c:v>
                      </c:pt>
                      <c:pt idx="292">
                        <c:v>5.1637123874663416E-5</c:v>
                      </c:pt>
                      <c:pt idx="293">
                        <c:v>5.2224977088719436E-5</c:v>
                      </c:pt>
                      <c:pt idx="294">
                        <c:v>5.2818677502542303E-5</c:v>
                      </c:pt>
                      <c:pt idx="295">
                        <c:v>5.3418272481619844E-5</c:v>
                      </c:pt>
                      <c:pt idx="296">
                        <c:v>5.402380964497128E-5</c:v>
                      </c:pt>
                      <c:pt idx="297">
                        <c:v>5.4635336864960075E-5</c:v>
                      </c:pt>
                      <c:pt idx="298">
                        <c:v>5.5252902267085033E-5</c:v>
                      </c:pt>
                      <c:pt idx="299">
                        <c:v>5.5876554229747543E-5</c:v>
                      </c:pt>
                      <c:pt idx="300">
                        <c:v>5.6506341383997538E-5</c:v>
                      </c:pt>
                      <c:pt idx="301">
                        <c:v>5.7142312613254628E-5</c:v>
                      </c:pt>
                      <c:pt idx="302">
                        <c:v>5.778451705300647E-5</c:v>
                      </c:pt>
                      <c:pt idx="303">
                        <c:v>5.8433004090483846E-5</c:v>
                      </c:pt>
                      <c:pt idx="304">
                        <c:v>5.9087823364311103E-5</c:v>
                      </c:pt>
                      <c:pt idx="305">
                        <c:v>5.9749024764133107E-5</c:v>
                      </c:pt>
                      <c:pt idx="306">
                        <c:v>6.0416658430216842E-5</c:v>
                      </c:pt>
                      <c:pt idx="307">
                        <c:v>6.1090774753029905E-5</c:v>
                      </c:pt>
                      <c:pt idx="308">
                        <c:v>6.1771424372792646E-5</c:v>
                      </c:pt>
                      <c:pt idx="309">
                        <c:v>6.2458658179005943E-5</c:v>
                      </c:pt>
                      <c:pt idx="310">
                        <c:v>6.3152527309953888E-5</c:v>
                      </c:pt>
                      <c:pt idx="311">
                        <c:v>6.3853083152180223E-5</c:v>
                      </c:pt>
                      <c:pt idx="312">
                        <c:v>6.4560377339939912E-5</c:v>
                      </c:pt>
                      <c:pt idx="313">
                        <c:v>6.5274461754623265E-5</c:v>
                      </c:pt>
                      <c:pt idx="314">
                        <c:v>6.5995388524155781E-5</c:v>
                      </c:pt>
                      <c:pt idx="315">
                        <c:v>6.6723210022369604E-5</c:v>
                      </c:pt>
                      <c:pt idx="316">
                        <c:v>6.7457978868349253E-5</c:v>
                      </c:pt>
                      <c:pt idx="317">
                        <c:v>6.8199747925750428E-5</c:v>
                      </c:pt>
                      <c:pt idx="318">
                        <c:v>6.8948570302091526E-5</c:v>
                      </c:pt>
                      <c:pt idx="319">
                        <c:v>6.9704499348017263E-5</c:v>
                      </c:pt>
                      <c:pt idx="320">
                        <c:v>7.0467588656534963E-5</c:v>
                      </c:pt>
                      <c:pt idx="321">
                        <c:v>7.123789206222389E-5</c:v>
                      </c:pt>
                      <c:pt idx="322">
                        <c:v>7.2015463640414751E-5</c:v>
                      </c:pt>
                      <c:pt idx="323">
                        <c:v>7.2800357706341877E-5</c:v>
                      </c:pt>
                      <c:pt idx="324">
                        <c:v>7.3592628814267145E-5</c:v>
                      </c:pt>
                      <c:pt idx="325">
                        <c:v>7.4392331756574525E-5</c:v>
                      </c:pt>
                      <c:pt idx="326">
                        <c:v>7.5199521562835682E-5</c:v>
                      </c:pt>
                      <c:pt idx="327">
                        <c:v>7.6014253498846068E-5</c:v>
                      </c:pt>
                      <c:pt idx="328">
                        <c:v>7.6836583065632987E-5</c:v>
                      </c:pt>
                      <c:pt idx="329">
                        <c:v>7.7666565998431864E-5</c:v>
                      </c:pt>
                      <c:pt idx="330">
                        <c:v>7.8504258265633806E-5</c:v>
                      </c:pt>
                      <c:pt idx="331">
                        <c:v>7.9349716067703724E-5</c:v>
                      </c:pt>
                      <c:pt idx="332">
                        <c:v>8.0202995836066118E-5</c:v>
                      </c:pt>
                      <c:pt idx="333">
                        <c:v>8.1064154231962266E-5</c:v>
                      </c:pt>
                      <c:pt idx="334">
                        <c:v>8.1933248145275002E-5</c:v>
                      </c:pt>
                      <c:pt idx="335">
                        <c:v>8.2810334693324313E-5</c:v>
                      </c:pt>
                      <c:pt idx="336">
                        <c:v>8.3695471219629795E-5</c:v>
                      </c:pt>
                      <c:pt idx="337">
                        <c:v>8.458871529264251E-5</c:v>
                      </c:pt>
                      <c:pt idx="338">
                        <c:v>8.5490124704446107E-5</c:v>
                      </c:pt>
                      <c:pt idx="339">
                        <c:v>8.639975746942415E-5</c:v>
                      </c:pt>
                      <c:pt idx="340">
                        <c:v>8.7317671822897163E-5</c:v>
                      </c:pt>
                      <c:pt idx="341">
                        <c:v>8.8243926219725756E-5</c:v>
                      </c:pt>
                      <c:pt idx="342">
                        <c:v>8.9178579332883335E-5</c:v>
                      </c:pt>
                      <c:pt idx="343">
                        <c:v>9.0121690051993736E-5</c:v>
                      </c:pt>
                      <c:pt idx="344">
                        <c:v>9.1073317481837857E-5</c:v>
                      </c:pt>
                      <c:pt idx="345">
                        <c:v>9.2033520940825909E-5</c:v>
                      </c:pt>
                      <c:pt idx="346">
                        <c:v>9.3002359959437232E-5</c:v>
                      </c:pt>
                      <c:pt idx="347">
                        <c:v>9.3979894278626035E-5</c:v>
                      </c:pt>
                      <c:pt idx="348">
                        <c:v>9.4966183848193273E-5</c:v>
                      </c:pt>
                      <c:pt idx="349">
                        <c:v>9.5961288825125937E-5</c:v>
                      </c:pt>
                      <c:pt idx="350">
                        <c:v>9.6965269571900085E-5</c:v>
                      </c:pt>
                      <c:pt idx="351">
                        <c:v>9.7978186654751242E-5</c:v>
                      </c:pt>
                      <c:pt idx="352">
                        <c:v>9.9000100841909781E-5</c:v>
                      </c:pt>
                      <c:pt idx="353">
                        <c:v>1.0003107310180134E-4</c:v>
                      </c:pt>
                      <c:pt idx="354">
                        <c:v>1.0107116460121303E-4</c:v>
                      </c:pt>
                      <c:pt idx="355">
                        <c:v>1.0212043670342325E-4</c:v>
                      </c:pt>
                      <c:pt idx="356">
                        <c:v>1.0317895096629866E-4</c:v>
                      </c:pt>
                      <c:pt idx="357">
                        <c:v>1.0424676914035283E-4</c:v>
                      </c:pt>
                      <c:pt idx="358">
                        <c:v>1.0532395316677111E-4</c:v>
                      </c:pt>
                      <c:pt idx="359">
                        <c:v>1.0641056517539949E-4</c:v>
                      </c:pt>
                      <c:pt idx="360">
                        <c:v>1.0750666748269695E-4</c:v>
                      </c:pt>
                      <c:pt idx="361">
                        <c:v>1.0861232258965227E-4</c:v>
                      </c:pt>
                      <c:pt idx="362">
                        <c:v>1.0972759317966336E-4</c:v>
                      </c:pt>
                      <c:pt idx="363">
                        <c:v>1.1085254211638301E-4</c:v>
                      </c:pt>
                      <c:pt idx="364">
                        <c:v>1.1198723244152306E-4</c:v>
                      </c:pt>
                      <c:pt idx="365">
                        <c:v>1.1313172737262701E-4</c:v>
                      </c:pt>
                      <c:pt idx="366">
                        <c:v>1.1428609030080212E-4</c:v>
                      </c:pt>
                      <c:pt idx="367">
                        <c:v>1.1545038478841597E-4</c:v>
                      </c:pt>
                      <c:pt idx="368">
                        <c:v>1.1662467456675502E-4</c:v>
                      </c:pt>
                      <c:pt idx="369">
                        <c:v>1.1780902353364587E-4</c:v>
                      </c:pt>
                      <c:pt idx="370">
                        <c:v>1.1900349575103988E-4</c:v>
                      </c:pt>
                      <c:pt idx="371">
                        <c:v>1.2020815544255774E-4</c:v>
                      </c:pt>
                      <c:pt idx="372">
                        <c:v>1.2142306699099877E-4</c:v>
                      </c:pt>
                      <c:pt idx="373">
                        <c:v>1.2264829493581055E-4</c:v>
                      </c:pt>
                      <c:pt idx="374">
                        <c:v>1.2388390397052079E-4</c:v>
                      </c:pt>
                      <c:pt idx="375">
                        <c:v>1.2512995894013094E-4</c:v>
                      </c:pt>
                      <c:pt idx="376">
                        <c:v>1.2638652483847114E-4</c:v>
                      </c:pt>
                      <c:pt idx="377">
                        <c:v>1.2765366680551736E-4</c:v>
                      </c:pt>
                      <c:pt idx="378">
                        <c:v>1.28931450124668E-4</c:v>
                      </c:pt>
                      <c:pt idx="379">
                        <c:v>1.30219940219984E-4</c:v>
                      </c:pt>
                      <c:pt idx="380">
                        <c:v>1.3151920265338818E-4</c:v>
                      </c:pt>
                      <c:pt idx="381">
                        <c:v>1.3282930312182649E-4</c:v>
                      </c:pt>
                      <c:pt idx="382">
                        <c:v>1.3415030745438916E-4</c:v>
                      </c:pt>
                      <c:pt idx="383">
                        <c:v>1.3548228160939357E-4</c:v>
                      </c:pt>
                      <c:pt idx="384">
                        <c:v>1.3682529167142741E-4</c:v>
                      </c:pt>
                      <c:pt idx="385">
                        <c:v>1.3817940384835105E-4</c:v>
                      </c:pt>
                      <c:pt idx="386">
                        <c:v>1.3954468446826214E-4</c:v>
                      </c:pt>
                      <c:pt idx="387">
                        <c:v>1.4092119997641969E-4</c:v>
                      </c:pt>
                      <c:pt idx="388">
                        <c:v>1.423090169321276E-4</c:v>
                      </c:pt>
                      <c:pt idx="389">
                        <c:v>1.437082020055797E-4</c:v>
                      </c:pt>
                      <c:pt idx="390">
                        <c:v>1.451188219746631E-4</c:v>
                      </c:pt>
                      <c:pt idx="391">
                        <c:v>1.4654094372172361E-4</c:v>
                      </c:pt>
                      <c:pt idx="392">
                        <c:v>1.4797463423028788E-4</c:v>
                      </c:pt>
                      <c:pt idx="393">
                        <c:v>1.4941996058174891E-4</c:v>
                      </c:pt>
                      <c:pt idx="394">
                        <c:v>1.5087698995200807E-4</c:v>
                      </c:pt>
                      <c:pt idx="395">
                        <c:v>1.5234578960807892E-4</c:v>
                      </c:pt>
                      <c:pt idx="396">
                        <c:v>1.53826426904649E-4</c:v>
                      </c:pt>
                      <c:pt idx="397">
                        <c:v>1.553189692806019E-4</c:v>
                      </c:pt>
                      <c:pt idx="398">
                        <c:v>1.5682348425549963E-4</c:v>
                      </c:pt>
                      <c:pt idx="399">
                        <c:v>1.5834003942602091E-4</c:v>
                      </c:pt>
                      <c:pt idx="400">
                        <c:v>1.5986870246236364E-4</c:v>
                      </c:pt>
                      <c:pt idx="401">
                        <c:v>1.6140954110460267E-4</c:v>
                      </c:pt>
                      <c:pt idx="402">
                        <c:v>1.6296262315900861E-4</c:v>
                      </c:pt>
                      <c:pt idx="403">
                        <c:v>1.6452801649432538E-4</c:v>
                      </c:pt>
                      <c:pt idx="404">
                        <c:v>1.6610578903800664E-4</c:v>
                      </c:pt>
                      <c:pt idx="405">
                        <c:v>1.6769600877241259E-4</c:v>
                      </c:pt>
                      <c:pt idx="406">
                        <c:v>1.6929874373096317E-4</c:v>
                      </c:pt>
                      <c:pt idx="407">
                        <c:v>1.7091406199425333E-4</c:v>
                      </c:pt>
                      <c:pt idx="408">
                        <c:v>1.7254203168612622E-4</c:v>
                      </c:pt>
                      <c:pt idx="409">
                        <c:v>1.7418272096970331E-4</c:v>
                      </c:pt>
                      <c:pt idx="410">
                        <c:v>1.7583619804337758E-4</c:v>
                      </c:pt>
                      <c:pt idx="411">
                        <c:v>1.7750253113676221E-4</c:v>
                      </c:pt>
                      <c:pt idx="412">
                        <c:v>1.7918178850660072E-4</c:v>
                      </c:pt>
                      <c:pt idx="413">
                        <c:v>1.80874038432633E-4</c:v>
                      </c:pt>
                      <c:pt idx="414">
                        <c:v>1.8257934921342501E-4</c:v>
                      </c:pt>
                      <c:pt idx="415">
                        <c:v>1.8429778916215312E-4</c:v>
                      </c:pt>
                      <c:pt idx="416">
                        <c:v>1.860294266023493E-4</c:v>
                      </c:pt>
                      <c:pt idx="417">
                        <c:v>1.8777432986360652E-4</c:v>
                      </c:pt>
                      <c:pt idx="418">
                        <c:v>1.8953256727724098E-4</c:v>
                      </c:pt>
                      <c:pt idx="419">
                        <c:v>1.9130420717191601E-4</c:v>
                      </c:pt>
                      <c:pt idx="420">
                        <c:v>1.9308931786922158E-4</c:v>
                      </c:pt>
                      <c:pt idx="421">
                        <c:v>1.9488796767921801E-4</c:v>
                      </c:pt>
                      <c:pt idx="422">
                        <c:v>1.9670022489593416E-4</c:v>
                      </c:pt>
                      <c:pt idx="423">
                        <c:v>1.9852615779282734E-4</c:v>
                      </c:pt>
                      <c:pt idx="424">
                        <c:v>2.003658346182032E-4</c:v>
                      </c:pt>
                      <c:pt idx="425">
                        <c:v>2.022193235905933E-4</c:v>
                      </c:pt>
                      <c:pt idx="426">
                        <c:v>2.0408669289409393E-4</c:v>
                      </c:pt>
                      <c:pt idx="427">
                        <c:v>2.0596801067366186E-4</c:v>
                      </c:pt>
                      <c:pt idx="428">
                        <c:v>2.0786334503037436E-4</c:v>
                      </c:pt>
                      <c:pt idx="429">
                        <c:v>2.0977276401664387E-4</c:v>
                      </c:pt>
                      <c:pt idx="430">
                        <c:v>2.1169633563139563E-4</c:v>
                      </c:pt>
                      <c:pt idx="431">
                        <c:v>2.1363412781520493E-4</c:v>
                      </c:pt>
                      <c:pt idx="432">
                        <c:v>2.1558620844539344E-4</c:v>
                      </c:pt>
                      <c:pt idx="433">
                        <c:v>2.1755264533108724E-4</c:v>
                      </c:pt>
                      <c:pt idx="434">
                        <c:v>2.1953350620823212E-4</c:v>
                      </c:pt>
                      <c:pt idx="435">
                        <c:v>2.2152885873457387E-4</c:v>
                      </c:pt>
                      <c:pt idx="436">
                        <c:v>2.2353877048459492E-4</c:v>
                      </c:pt>
                      <c:pt idx="437">
                        <c:v>2.2556330894441272E-4</c:v>
                      </c:pt>
                      <c:pt idx="438">
                        <c:v>2.2760254150664124E-4</c:v>
                      </c:pt>
                      <c:pt idx="439">
                        <c:v>2.2965653546520994E-4</c:v>
                      </c:pt>
                      <c:pt idx="440">
                        <c:v>2.3172535801014706E-4</c:v>
                      </c:pt>
                      <c:pt idx="441">
                        <c:v>2.3380907622231966E-4</c:v>
                      </c:pt>
                      <c:pt idx="442">
                        <c:v>2.3590775706814132E-4</c:v>
                      </c:pt>
                      <c:pt idx="443">
                        <c:v>2.3802146739423553E-4</c:v>
                      </c:pt>
                      <c:pt idx="444">
                        <c:v>2.4015027392206351E-4</c:v>
                      </c:pt>
                      <c:pt idx="445">
                        <c:v>2.4229424324251402E-4</c:v>
                      </c:pt>
                      <c:pt idx="446">
                        <c:v>2.4445344181045524E-4</c:v>
                      </c:pt>
                      <c:pt idx="447">
                        <c:v>2.4662793593924762E-4</c:v>
                      </c:pt>
                      <c:pt idx="448">
                        <c:v>2.4881779179521904E-4</c:v>
                      </c:pt>
                      <c:pt idx="449">
                        <c:v>2.5102307539210609E-4</c:v>
                      </c:pt>
                      <c:pt idx="450">
                        <c:v>2.5324385258545336E-4</c:v>
                      </c:pt>
                      <c:pt idx="451">
                        <c:v>2.5548018906697924E-4</c:v>
                      </c:pt>
                      <c:pt idx="452">
                        <c:v>2.5773215035890235E-4</c:v>
                      </c:pt>
                      <c:pt idx="453">
                        <c:v>2.5999980180823549E-4</c:v>
                      </c:pt>
                      <c:pt idx="454">
                        <c:v>2.6228320858103827E-4</c:v>
                      </c:pt>
                      <c:pt idx="455">
                        <c:v>2.6458243565663617E-4</c:v>
                      </c:pt>
                      <c:pt idx="456">
                        <c:v>2.6689754782180608E-4</c:v>
                      </c:pt>
                      <c:pt idx="457">
                        <c:v>2.6922860966492135E-4</c:v>
                      </c:pt>
                      <c:pt idx="458">
                        <c:v>2.7157568557006537E-4</c:v>
                      </c:pt>
                      <c:pt idx="459">
                        <c:v>2.7393883971110891E-4</c:v>
                      </c:pt>
                      <c:pt idx="460">
                        <c:v>2.7631813604575095E-4</c:v>
                      </c:pt>
                      <c:pt idx="461">
                        <c:v>2.7871363830952978E-4</c:v>
                      </c:pt>
                      <c:pt idx="462">
                        <c:v>2.8112541000979349E-4</c:v>
                      </c:pt>
                      <c:pt idx="463">
                        <c:v>2.8355351441964162E-4</c:v>
                      </c:pt>
                      <c:pt idx="464">
                        <c:v>2.8599801457183054E-4</c:v>
                      </c:pt>
                      <c:pt idx="465">
                        <c:v>2.8845897325264645E-4</c:v>
                      </c:pt>
                      <c:pt idx="466">
                        <c:v>2.9093645299574464E-4</c:v>
                      </c:pt>
                      <c:pt idx="467">
                        <c:v>2.9343051607595607E-4</c:v>
                      </c:pt>
                      <c:pt idx="468">
                        <c:v>2.9594122450306363E-4</c:v>
                      </c:pt>
                      <c:pt idx="469">
                        <c:v>2.9846864001554222E-4</c:v>
                      </c:pt>
                      <c:pt idx="470">
                        <c:v>3.0101282407427011E-4</c:v>
                      </c:pt>
                      <c:pt idx="471">
                        <c:v>3.0357383785620842E-4</c:v>
                      </c:pt>
                      <c:pt idx="472">
                        <c:v>3.0615174224804818E-4</c:v>
                      </c:pt>
                      <c:pt idx="473">
                        <c:v>3.0874659783982895E-4</c:v>
                      </c:pt>
                      <c:pt idx="474">
                        <c:v>3.1135846491852249E-4</c:v>
                      </c:pt>
                      <c:pt idx="475">
                        <c:v>3.1398740346159405E-4</c:v>
                      </c:pt>
                      <c:pt idx="476">
                        <c:v>3.1663347313052491E-4</c:v>
                      </c:pt>
                      <c:pt idx="477">
                        <c:v>3.1929673326431288E-4</c:v>
                      </c:pt>
                      <c:pt idx="478">
                        <c:v>3.2197724287293946E-4</c:v>
                      </c:pt>
                      <c:pt idx="479">
                        <c:v>3.2467506063081061E-4</c:v>
                      </c:pt>
                      <c:pt idx="480">
                        <c:v>3.2739024487016922E-4</c:v>
                      </c:pt>
                      <c:pt idx="481">
                        <c:v>3.301228535744781E-4</c:v>
                      </c:pt>
                      <c:pt idx="482">
                        <c:v>3.3287294437177783E-4</c:v>
                      </c:pt>
                      <c:pt idx="483">
                        <c:v>3.3564057452801648E-4</c:v>
                      </c:pt>
                      <c:pt idx="484">
                        <c:v>3.3842580094035267E-4</c:v>
                      </c:pt>
                      <c:pt idx="485">
                        <c:v>3.4122868013043321E-4</c:v>
                      </c:pt>
                      <c:pt idx="486">
                        <c:v>3.4404926823764442E-4</c:v>
                      </c:pt>
                      <c:pt idx="487">
                        <c:v>3.4688762101233871E-4</c:v>
                      </c:pt>
                      <c:pt idx="488">
                        <c:v>3.4974379380903604E-4</c:v>
                      </c:pt>
                      <c:pt idx="489">
                        <c:v>3.5261784157960109E-4</c:v>
                      </c:pt>
                      <c:pt idx="490">
                        <c:v>3.5550981886639673E-4</c:v>
                      </c:pt>
                      <c:pt idx="491">
                        <c:v>3.5841977979541375E-4</c:v>
                      </c:pt>
                      <c:pt idx="492">
                        <c:v>3.6134777806937801E-4</c:v>
                      </c:pt>
                      <c:pt idx="493">
                        <c:v>3.6429386696083479E-4</c:v>
                      </c:pt>
                      <c:pt idx="494">
                        <c:v>3.672580993052116E-4</c:v>
                      </c:pt>
                      <c:pt idx="495">
                        <c:v>3.7024052749385814E-4</c:v>
                      </c:pt>
                      <c:pt idx="496">
                        <c:v>3.732412034670677E-4</c:v>
                      </c:pt>
                      <c:pt idx="497">
                        <c:v>3.7626017870707578E-4</c:v>
                      </c:pt>
                      <c:pt idx="498">
                        <c:v>3.7929750423103947E-4</c:v>
                      </c:pt>
                      <c:pt idx="499">
                        <c:v>3.8235323058399796E-4</c:v>
                      </c:pt>
                      <c:pt idx="500">
                        <c:v>3.8542740783181279E-4</c:v>
                      </c:pt>
                      <c:pt idx="501">
                        <c:v>3.8852008555409099E-4</c:v>
                      </c:pt>
                      <c:pt idx="502">
                        <c:v>3.9163131283709052E-4</c:v>
                      </c:pt>
                      <c:pt idx="503">
                        <c:v>3.9476113826660491E-4</c:v>
                      </c:pt>
                      <c:pt idx="504">
                        <c:v>3.9790960992083742E-4</c:v>
                      </c:pt>
                      <c:pt idx="505">
                        <c:v>4.0107677536325152E-4</c:v>
                      </c:pt>
                      <c:pt idx="506">
                        <c:v>4.0426268163541224E-4</c:v>
                      </c:pt>
                      <c:pt idx="507">
                        <c:v>4.0746737524980899E-4</c:v>
                      </c:pt>
                      <c:pt idx="508">
                        <c:v>4.1069090218266241E-4</c:v>
                      </c:pt>
                      <c:pt idx="509">
                        <c:v>4.1393330786672236E-4</c:v>
                      </c:pt>
                      <c:pt idx="510">
                        <c:v>4.1719463718404583E-4</c:v>
                      </c:pt>
                      <c:pt idx="511">
                        <c:v>4.2047493445876888E-4</c:v>
                      </c:pt>
                      <c:pt idx="512">
                        <c:v>4.2377424344986034E-4</c:v>
                      </c:pt>
                      <c:pt idx="513">
                        <c:v>4.2709260734386781E-4</c:v>
                      </c:pt>
                      <c:pt idx="514">
                        <c:v>4.3043006874765187E-4</c:v>
                      </c:pt>
                      <c:pt idx="515">
                        <c:v>4.3378666968110741E-4</c:v>
                      </c:pt>
                      <c:pt idx="516">
                        <c:v>4.371624515698798E-4</c:v>
                      </c:pt>
                      <c:pt idx="517">
                        <c:v>4.4055745523806649E-4</c:v>
                      </c:pt>
                      <c:pt idx="518">
                        <c:v>4.4397172090091588E-4</c:v>
                      </c:pt>
                      <c:pt idx="519">
                        <c:v>4.4740528815751191E-4</c:v>
                      </c:pt>
                      <c:pt idx="520">
                        <c:v>4.5085819598345754E-4</c:v>
                      </c:pt>
                      <c:pt idx="521">
                        <c:v>4.5433048272354855E-4</c:v>
                      </c:pt>
                      <c:pt idx="522">
                        <c:v>4.5782218608443913E-4</c:v>
                      </c:pt>
                      <c:pt idx="523">
                        <c:v>4.6133334312730882E-4</c:v>
                      </c:pt>
                      <c:pt idx="524">
                        <c:v>4.6486399026051691E-4</c:v>
                      </c:pt>
                      <c:pt idx="525">
                        <c:v>4.6841416323226002E-4</c:v>
                      </c:pt>
                      <c:pt idx="526">
                        <c:v>4.7198389712322123E-4</c:v>
                      </c:pt>
                      <c:pt idx="527">
                        <c:v>4.7557322633921844E-4</c:v>
                      </c:pt>
                      <c:pt idx="528">
                        <c:v>4.7918218460385345E-4</c:v>
                      </c:pt>
                      <c:pt idx="529">
                        <c:v>4.8281080495115366E-4</c:v>
                      </c:pt>
                      <c:pt idx="530">
                        <c:v>4.8645911971822081E-4</c:v>
                      </c:pt>
                      <c:pt idx="531">
                        <c:v>4.9012716053787274E-4</c:v>
                      </c:pt>
                      <c:pt idx="532">
                        <c:v>4.9381495833129244E-4</c:v>
                      </c:pt>
                      <c:pt idx="533">
                        <c:v>4.975225433006739E-4</c:v>
                      </c:pt>
                      <c:pt idx="534">
                        <c:v>5.0124994492187181E-4</c:v>
                      </c:pt>
                      <c:pt idx="535">
                        <c:v>5.0499719193705683E-4</c:v>
                      </c:pt>
                      <c:pt idx="536">
                        <c:v>5.0876431234737028E-4</c:v>
                      </c:pt>
                      <c:pt idx="537">
                        <c:v>5.1255133340558751E-4</c:v>
                      </c:pt>
                      <c:pt idx="538">
                        <c:v>5.1635828160878281E-4</c:v>
                      </c:pt>
                      <c:pt idx="539">
                        <c:v>5.2018518269100408E-4</c:v>
                      </c:pt>
                      <c:pt idx="540">
                        <c:v>5.2403206161595118E-4</c:v>
                      </c:pt>
                      <c:pt idx="541">
                        <c:v>5.2789894256966322E-4</c:v>
                      </c:pt>
                      <c:pt idx="542">
                        <c:v>5.3178584895321513E-4</c:v>
                      </c:pt>
                      <c:pt idx="543">
                        <c:v>5.356928033754206E-4</c:v>
                      </c:pt>
                      <c:pt idx="544">
                        <c:v>5.3961982764554777E-4</c:v>
                      </c:pt>
                      <c:pt idx="545">
                        <c:v>5.4356694276604296E-4</c:v>
                      </c:pt>
                      <c:pt idx="546">
                        <c:v>5.4753416892526876E-4</c:v>
                      </c:pt>
                      <c:pt idx="547">
                        <c:v>5.5152152549025105E-4</c:v>
                      </c:pt>
                      <c:pt idx="548">
                        <c:v>5.5552903099944045E-4</c:v>
                      </c:pt>
                      <c:pt idx="549">
                        <c:v>5.5955670315548957E-4</c:v>
                      </c:pt>
                      <c:pt idx="550">
                        <c:v>5.6360455881803969E-4</c:v>
                      </c:pt>
                      <c:pt idx="551">
                        <c:v>5.6767261399652904E-4</c:v>
                      </c:pt>
                      <c:pt idx="552">
                        <c:v>5.7176088384301282E-4</c:v>
                      </c:pt>
                      <c:pt idx="553">
                        <c:v>5.758693826449999E-4</c:v>
                      </c:pt>
                      <c:pt idx="554">
                        <c:v>5.7999812381831289E-4</c:v>
                      </c:pt>
                      <c:pt idx="555">
                        <c:v>5.8414711989995729E-4</c:v>
                      </c:pt>
                      <c:pt idx="556">
                        <c:v>5.883163825410214E-4</c:v>
                      </c:pt>
                      <c:pt idx="557">
                        <c:v>5.9250592249958573E-4</c:v>
                      </c:pt>
                      <c:pt idx="558">
                        <c:v>5.9671574963366194E-4</c:v>
                      </c:pt>
                      <c:pt idx="559">
                        <c:v>6.0094587289414865E-4</c:v>
                      </c:pt>
                      <c:pt idx="560">
                        <c:v>6.0519630031781002E-4</c:v>
                      </c:pt>
                      <c:pt idx="561">
                        <c:v>6.0946703902028238E-4</c:v>
                      </c:pt>
                      <c:pt idx="562">
                        <c:v>6.137580951890995E-4</c:v>
                      </c:pt>
                      <c:pt idx="563">
                        <c:v>6.1806947407674743E-4</c:v>
                      </c:pt>
                      <c:pt idx="564">
                        <c:v>6.2240117999374253E-4</c:v>
                      </c:pt>
                      <c:pt idx="565">
                        <c:v>6.2675321630173972E-4</c:v>
                      </c:pt>
                      <c:pt idx="566">
                        <c:v>6.3112558540666527E-4</c:v>
                      </c:pt>
                      <c:pt idx="567">
                        <c:v>6.3551828875187805E-4</c:v>
                      </c:pt>
                      <c:pt idx="568">
                        <c:v>6.3993132681136578E-4</c:v>
                      </c:pt>
                      <c:pt idx="569">
                        <c:v>6.4436469908296309E-4</c:v>
                      </c:pt>
                      <c:pt idx="570">
                        <c:v>6.4881840408160868E-4</c:v>
                      </c:pt>
                      <c:pt idx="571">
                        <c:v>6.5329243933263091E-4</c:v>
                      </c:pt>
                      <c:pt idx="572">
                        <c:v>6.5778680136506442E-4</c:v>
                      </c:pt>
                      <c:pt idx="573">
                        <c:v>6.6230148570500672E-4</c:v>
                      </c:pt>
                      <c:pt idx="574">
                        <c:v>6.668364868690019E-4</c:v>
                      </c:pt>
                      <c:pt idx="575">
                        <c:v>6.7139179835746718E-4</c:v>
                      </c:pt>
                      <c:pt idx="576">
                        <c:v>6.7596741264814989E-4</c:v>
                      </c:pt>
                      <c:pt idx="577">
                        <c:v>6.8056332118962592E-4</c:v>
                      </c:pt>
                      <c:pt idx="578">
                        <c:v>6.8517951439483582E-4</c:v>
                      </c:pt>
                      <c:pt idx="579">
                        <c:v>6.8981598163465603E-4</c:v>
                      </c:pt>
                      <c:pt idx="580">
                        <c:v>6.9447271123151749E-4</c:v>
                      </c:pt>
                      <c:pt idx="581">
                        <c:v>6.9914969045305642E-4</c:v>
                      </c:pt>
                      <c:pt idx="582">
                        <c:v>7.03846905505816E-4</c:v>
                      </c:pt>
                      <c:pt idx="583">
                        <c:v>7.0856434152898225E-4</c:v>
                      </c:pt>
                      <c:pt idx="584">
                        <c:v>7.1330198258816899E-4</c:v>
                      </c:pt>
                      <c:pt idx="585">
                        <c:v>7.180598116692475E-4</c:v>
                      </c:pt>
                      <c:pt idx="586">
                        <c:v>7.2283781067221484E-4</c:v>
                      </c:pt>
                      <c:pt idx="587">
                        <c:v>7.276359604051183E-4</c:v>
                      </c:pt>
                      <c:pt idx="588">
                        <c:v>7.3245424057801812E-4</c:v>
                      </c:pt>
                      <c:pt idx="589">
                        <c:v>7.3729262979700487E-4</c:v>
                      </c:pt>
                      <c:pt idx="590">
                        <c:v>7.4215110555826127E-4</c:v>
                      </c:pt>
                      <c:pt idx="591">
                        <c:v>7.4702964424217433E-4</c:v>
                      </c:pt>
                      <c:pt idx="592">
                        <c:v>7.5192822110750352E-4</c:v>
                      </c:pt>
                      <c:pt idx="593">
                        <c:v>7.5684681028559105E-4</c:v>
                      </c:pt>
                      <c:pt idx="594">
                        <c:v>7.6178538477463464E-4</c:v>
                      </c:pt>
                      <c:pt idx="595">
                        <c:v>7.6674391643400514E-4</c:v>
                      </c:pt>
                      <c:pt idx="596">
                        <c:v>7.7172237597862624E-4</c:v>
                      </c:pt>
                      <c:pt idx="597">
                        <c:v>7.7672073297340252E-4</c:v>
                      </c:pt>
                      <c:pt idx="598">
                        <c:v>7.8173895582770651E-4</c:v>
                      </c:pt>
                      <c:pt idx="599">
                        <c:v>7.8677701178992603E-4</c:v>
                      </c:pt>
                      <c:pt idx="600">
                        <c:v>7.9183486694206213E-4</c:v>
                      </c:pt>
                      <c:pt idx="601">
                        <c:v>7.9691248619439311E-4</c:v>
                      </c:pt>
                      <c:pt idx="602">
                        <c:v>8.0200983328019225E-4</c:v>
                      </c:pt>
                      <c:pt idx="603">
                        <c:v>8.0712687075051143E-4</c:v>
                      </c:pt>
                      <c:pt idx="604">
                        <c:v>8.1226355996902235E-4</c:v>
                      </c:pt>
                      <c:pt idx="605">
                        <c:v>8.1741986110691971E-4</c:v>
                      </c:pt>
                      <c:pt idx="606">
                        <c:v>8.2259573313789324E-4</c:v>
                      </c:pt>
                      <c:pt idx="607">
                        <c:v>8.2779113383315509E-4</c:v>
                      </c:pt>
                      <c:pt idx="608">
                        <c:v>8.3300601975654131E-4</c:v>
                      </c:pt>
                      <c:pt idx="609">
                        <c:v>8.3824034625967303E-4</c:v>
                      </c:pt>
                      <c:pt idx="610">
                        <c:v>8.4349406747718418E-4</c:v>
                      </c:pt>
                      <c:pt idx="611">
                        <c:v>8.4876713632202414E-4</c:v>
                      </c:pt>
                      <c:pt idx="612">
                        <c:v>8.5405950448081737E-4</c:v>
                      </c:pt>
                      <c:pt idx="613">
                        <c:v>8.5937112240930518E-4</c:v>
                      </c:pt>
                      <c:pt idx="614">
                        <c:v>8.6470193932784581E-4</c:v>
                      </c:pt>
                      <c:pt idx="615">
                        <c:v>8.7005190321699593E-4</c:v>
                      </c:pt>
                      <c:pt idx="616">
                        <c:v>8.7542096081315692E-4</c:v>
                      </c:pt>
                      <c:pt idx="617">
                        <c:v>8.8080905760429555E-4</c:v>
                      </c:pt>
                      <c:pt idx="618">
                        <c:v>8.8621613782574355E-4</c:v>
                      </c:pt>
                      <c:pt idx="619">
                        <c:v>8.9164214445606267E-4</c:v>
                      </c:pt>
                      <c:pt idx="620">
                        <c:v>8.9708701921299499E-4</c:v>
                      </c:pt>
                      <c:pt idx="621">
                        <c:v>9.0255070254948052E-4</c:v>
                      </c:pt>
                      <c:pt idx="622">
                        <c:v>9.080331336497597E-4</c:v>
                      </c:pt>
                      <c:pt idx="623">
                        <c:v>9.1353425042554892E-4</c:v>
                      </c:pt>
                      <c:pt idx="624">
                        <c:v>9.1905398951229564E-4</c:v>
                      </c:pt>
                      <c:pt idx="625">
                        <c:v>9.245922862655163E-4</c:v>
                      </c:pt>
                      <c:pt idx="626">
                        <c:v>9.3014907475720966E-4</c:v>
                      </c:pt>
                      <c:pt idx="627">
                        <c:v>9.3572428777235659E-4</c:v>
                      </c:pt>
                      <c:pt idx="628">
                        <c:v>9.4131785680549797E-4</c:v>
                      </c:pt>
                      <c:pt idx="629">
                        <c:v>9.4692971205739948E-4</c:v>
                      </c:pt>
                      <c:pt idx="630">
                        <c:v>9.5255978243179715E-4</c:v>
                      </c:pt>
                      <c:pt idx="631">
                        <c:v>9.5820799553222652E-4</c:v>
                      </c:pt>
                      <c:pt idx="632">
                        <c:v>9.6387427765894367E-4</c:v>
                      </c:pt>
                      <c:pt idx="633">
                        <c:v>9.6955855380592324E-4</c:v>
                      </c:pt>
                      <c:pt idx="634">
                        <c:v>9.7526074765795219E-4</c:v>
                      </c:pt>
                      <c:pt idx="635">
                        <c:v>9.8098078158780706E-4</c:v>
                      </c:pt>
                      <c:pt idx="636">
                        <c:v>9.8671857665351675E-4</c:v>
                      </c:pt>
                      <c:pt idx="637">
                        <c:v>9.9247405259572457E-4</c:v>
                      </c:pt>
                      <c:pt idx="638">
                        <c:v>9.9824712783512862E-4</c:v>
                      </c:pt>
                      <c:pt idx="639">
                        <c:v>1.0040377194700234E-3</c:v>
                      </c:pt>
                      <c:pt idx="640">
                        <c:v>1.0098457432739251E-3</c:v>
                      </c:pt>
                      <c:pt idx="641">
                        <c:v>1.0156711136932951E-3</c:v>
                      </c:pt>
                      <c:pt idx="642">
                        <c:v>1.0215137438453548E-3</c:v>
                      </c:pt>
                      <c:pt idx="643">
                        <c:v>1.0273735455159922E-3</c:v>
                      </c:pt>
                      <c:pt idx="644">
                        <c:v>1.0332504291577682E-3</c:v>
                      </c:pt>
                      <c:pt idx="645">
                        <c:v>1.0391443038880123E-3</c:v>
                      </c:pt>
                      <c:pt idx="646">
                        <c:v>1.0450550774870218E-3</c:v>
                      </c:pt>
                      <c:pt idx="647">
                        <c:v>1.050982656396349E-3</c:v>
                      </c:pt>
                      <c:pt idx="648">
                        <c:v>1.0569269457171948E-3</c:v>
                      </c:pt>
                      <c:pt idx="649">
                        <c:v>1.0628878492088974E-3</c:v>
                      </c:pt>
                      <c:pt idx="650">
                        <c:v>1.068865269287515E-3</c:v>
                      </c:pt>
                      <c:pt idx="651">
                        <c:v>1.074859107024518E-3</c:v>
                      </c:pt>
                      <c:pt idx="652">
                        <c:v>1.0808692621455721E-3</c:v>
                      </c:pt>
                      <c:pt idx="653">
                        <c:v>1.0868956330294317E-3</c:v>
                      </c:pt>
                      <c:pt idx="654">
                        <c:v>1.0929381167069266E-3</c:v>
                      </c:pt>
                      <c:pt idx="655">
                        <c:v>1.0989966088600551E-3</c:v>
                      </c:pt>
                      <c:pt idx="656">
                        <c:v>1.105071003821184E-3</c:v>
                      </c:pt>
                      <c:pt idx="657">
                        <c:v>1.111161194572344E-3</c:v>
                      </c:pt>
                      <c:pt idx="658">
                        <c:v>1.1172670727446366E-3</c:v>
                      </c:pt>
                      <c:pt idx="659">
                        <c:v>1.1233885286177428E-3</c:v>
                      </c:pt>
                      <c:pt idx="660">
                        <c:v>1.1295254511195394E-3</c:v>
                      </c:pt>
                      <c:pt idx="661">
                        <c:v>1.1356777278258199E-3</c:v>
                      </c:pt>
                      <c:pt idx="662">
                        <c:v>1.141845244960121E-3</c:v>
                      </c:pt>
                      <c:pt idx="663">
                        <c:v>1.1480278873936627E-3</c:v>
                      </c:pt>
                      <c:pt idx="664">
                        <c:v>1.1542255386453881E-3</c:v>
                      </c:pt>
                      <c:pt idx="665">
                        <c:v>1.1604380808821208E-3</c:v>
                      </c:pt>
                      <c:pt idx="666">
                        <c:v>1.1666653949188221E-3</c:v>
                      </c:pt>
                      <c:pt idx="667">
                        <c:v>1.1729073602189677E-3</c:v>
                      </c:pt>
                      <c:pt idx="668">
                        <c:v>1.1791638548950272E-3</c:v>
                      </c:pt>
                      <c:pt idx="669">
                        <c:v>1.1854347557090565E-3</c:v>
                      </c:pt>
                      <c:pt idx="670">
                        <c:v>1.1917199380734075E-3</c:v>
                      </c:pt>
                      <c:pt idx="671">
                        <c:v>1.1980192760515393E-3</c:v>
                      </c:pt>
                      <c:pt idx="672">
                        <c:v>1.2043326423589519E-3</c:v>
                      </c:pt>
                      <c:pt idx="673">
                        <c:v>1.2106599083642243E-3</c:v>
                      </c:pt>
                      <c:pt idx="674">
                        <c:v>1.2170009440901767E-3</c:v>
                      </c:pt>
                      <c:pt idx="675">
                        <c:v>1.2233556182151342E-3</c:v>
                      </c:pt>
                      <c:pt idx="676">
                        <c:v>1.229723798074315E-3</c:v>
                      </c:pt>
                      <c:pt idx="677">
                        <c:v>1.2361053496613285E-3</c:v>
                      </c:pt>
                      <c:pt idx="678">
                        <c:v>1.2425001376297898E-3</c:v>
                      </c:pt>
                      <c:pt idx="679">
                        <c:v>1.2489080252950533E-3</c:v>
                      </c:pt>
                      <c:pt idx="680">
                        <c:v>1.2553288746360565E-3</c:v>
                      </c:pt>
                      <c:pt idx="681">
                        <c:v>1.2617625462972837E-3</c:v>
                      </c:pt>
                      <c:pt idx="682">
                        <c:v>1.2682088995908515E-3</c:v>
                      </c:pt>
                      <c:pt idx="683">
                        <c:v>1.2746677924987005E-3</c:v>
                      </c:pt>
                      <c:pt idx="684">
                        <c:v>1.2811390816749176E-3</c:v>
                      </c:pt>
                      <c:pt idx="685">
                        <c:v>1.2876226224481666E-3</c:v>
                      </c:pt>
                      <c:pt idx="686">
                        <c:v>1.2941182688242456E-3</c:v>
                      </c:pt>
                      <c:pt idx="687">
                        <c:v>1.3006258734887559E-3</c:v>
                      </c:pt>
                      <c:pt idx="688">
                        <c:v>1.3071452878098946E-3</c:v>
                      </c:pt>
                      <c:pt idx="689">
                        <c:v>1.3136763618413689E-3</c:v>
                      </c:pt>
                      <c:pt idx="690">
                        <c:v>1.3202189443254232E-3</c:v>
                      </c:pt>
                      <c:pt idx="691">
                        <c:v>1.3267728826959948E-3</c:v>
                      </c:pt>
                      <c:pt idx="692">
                        <c:v>1.3333380230819841E-3</c:v>
                      </c:pt>
                      <c:pt idx="693">
                        <c:v>1.3399142103106504E-3</c:v>
                      </c:pt>
                      <c:pt idx="694">
                        <c:v>1.3465012879111246E-3</c:v>
                      </c:pt>
                      <c:pt idx="695">
                        <c:v>1.3530990981180458E-3</c:v>
                      </c:pt>
                      <c:pt idx="696">
                        <c:v>1.3597074818753204E-3</c:v>
                      </c:pt>
                      <c:pt idx="697">
                        <c:v>1.3663262788400003E-3</c:v>
                      </c:pt>
                      <c:pt idx="698">
                        <c:v>1.3729553273862862E-3</c:v>
                      </c:pt>
                      <c:pt idx="699">
                        <c:v>1.3795944646096522E-3</c:v>
                      </c:pt>
                      <c:pt idx="700">
                        <c:v>1.3862435263310902E-3</c:v>
                      </c:pt>
                      <c:pt idx="701">
                        <c:v>1.3929023471014848E-3</c:v>
                      </c:pt>
                      <c:pt idx="702">
                        <c:v>1.3995707602061003E-3</c:v>
                      </c:pt>
                      <c:pt idx="703">
                        <c:v>1.4062485976692012E-3</c:v>
                      </c:pt>
                      <c:pt idx="704">
                        <c:v>1.4129356902587876E-3</c:v>
                      </c:pt>
                      <c:pt idx="705">
                        <c:v>1.4196318674914599E-3</c:v>
                      </c:pt>
                      <c:pt idx="706">
                        <c:v>1.4263369576374067E-3</c:v>
                      </c:pt>
                      <c:pt idx="707">
                        <c:v>1.4330507877255087E-3</c:v>
                      </c:pt>
                      <c:pt idx="708">
                        <c:v>1.4397731835485781E-3</c:v>
                      </c:pt>
                      <c:pt idx="709">
                        <c:v>1.4465039696687106E-3</c:v>
                      </c:pt>
                      <c:pt idx="710">
                        <c:v>1.4532429694227719E-3</c:v>
                      </c:pt>
                      <c:pt idx="711">
                        <c:v>1.459990004927997E-3</c:v>
                      </c:pt>
                      <c:pt idx="712">
                        <c:v>1.4667448970877225E-3</c:v>
                      </c:pt>
                      <c:pt idx="713">
                        <c:v>1.4735074655972402E-3</c:v>
                      </c:pt>
                      <c:pt idx="714">
                        <c:v>1.4802775289497689E-3</c:v>
                      </c:pt>
                      <c:pt idx="715">
                        <c:v>1.4870549044425625E-3</c:v>
                      </c:pt>
                      <c:pt idx="716">
                        <c:v>1.493839408183128E-3</c:v>
                      </c:pt>
                      <c:pt idx="717">
                        <c:v>1.5006308550955785E-3</c:v>
                      </c:pt>
                      <c:pt idx="718">
                        <c:v>1.5074290589271058E-3</c:v>
                      </c:pt>
                      <c:pt idx="719">
                        <c:v>1.5142338322545721E-3</c:v>
                      </c:pt>
                      <c:pt idx="720">
                        <c:v>1.5210449864912379E-3</c:v>
                      </c:pt>
                      <c:pt idx="721">
                        <c:v>1.5278623318935979E-3</c:v>
                      </c:pt>
                      <c:pt idx="722">
                        <c:v>1.5346856775683571E-3</c:v>
                      </c:pt>
                      <c:pt idx="723">
                        <c:v>1.5415148314795128E-3</c:v>
                      </c:pt>
                      <c:pt idx="724">
                        <c:v>1.5483496004555757E-3</c:v>
                      </c:pt>
                      <c:pt idx="725">
                        <c:v>1.5551897901969062E-3</c:v>
                      </c:pt>
                      <c:pt idx="726">
                        <c:v>1.5620352052831709E-3</c:v>
                      </c:pt>
                      <c:pt idx="727">
                        <c:v>1.5688856491809318E-3</c:v>
                      </c:pt>
                      <c:pt idx="728">
                        <c:v>1.5757409242513473E-3</c:v>
                      </c:pt>
                      <c:pt idx="729">
                        <c:v>1.5826008317580066E-3</c:v>
                      </c:pt>
                      <c:pt idx="730">
                        <c:v>1.5894651718748746E-3</c:v>
                      </c:pt>
                      <c:pt idx="731">
                        <c:v>1.5963337436943682E-3</c:v>
                      </c:pt>
                      <c:pt idx="732">
                        <c:v>1.603206345235552E-3</c:v>
                      </c:pt>
                      <c:pt idx="733">
                        <c:v>1.6100827734524508E-3</c:v>
                      </c:pt>
                      <c:pt idx="734">
                        <c:v>1.6169628242424909E-3</c:v>
                      </c:pt>
                      <c:pt idx="735">
                        <c:v>1.6238462924550545E-3</c:v>
                      </c:pt>
                      <c:pt idx="736">
                        <c:v>1.6307329719001647E-3</c:v>
                      </c:pt>
                      <c:pt idx="737">
                        <c:v>1.6376226553572806E-3</c:v>
                      </c:pt>
                      <c:pt idx="738">
                        <c:v>1.6445151345842158E-3</c:v>
                      </c:pt>
                      <c:pt idx="739">
                        <c:v>1.6514102003261826E-3</c:v>
                      </c:pt>
                      <c:pt idx="740">
                        <c:v>1.6583076423249449E-3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1.6583076423249449E-3</c:v>
                      </c:pt>
                      <c:pt idx="1261">
                        <c:v>1.6514102003261837E-3</c:v>
                      </c:pt>
                      <c:pt idx="1262">
                        <c:v>1.6445151345842164E-3</c:v>
                      </c:pt>
                      <c:pt idx="1263">
                        <c:v>1.6376226553572806E-3</c:v>
                      </c:pt>
                      <c:pt idx="1264">
                        <c:v>1.6307329719001647E-3</c:v>
                      </c:pt>
                      <c:pt idx="1265">
                        <c:v>1.6238462924550549E-3</c:v>
                      </c:pt>
                      <c:pt idx="1266">
                        <c:v>1.6169628242424909E-3</c:v>
                      </c:pt>
                      <c:pt idx="1267">
                        <c:v>1.6100827734524508E-3</c:v>
                      </c:pt>
                      <c:pt idx="1268">
                        <c:v>1.6032063452355526E-3</c:v>
                      </c:pt>
                      <c:pt idx="1269">
                        <c:v>1.5963337436943688E-3</c:v>
                      </c:pt>
                      <c:pt idx="1270">
                        <c:v>1.5894651718748746E-3</c:v>
                      </c:pt>
                      <c:pt idx="1271">
                        <c:v>1.5826008317580064E-3</c:v>
                      </c:pt>
                      <c:pt idx="1272">
                        <c:v>1.5757409242513479E-3</c:v>
                      </c:pt>
                      <c:pt idx="1273">
                        <c:v>1.5688856491809318E-3</c:v>
                      </c:pt>
                      <c:pt idx="1274">
                        <c:v>1.5620352052831709E-3</c:v>
                      </c:pt>
                      <c:pt idx="1275">
                        <c:v>1.5551897901969068E-3</c:v>
                      </c:pt>
                      <c:pt idx="1276">
                        <c:v>1.5483496004555766E-3</c:v>
                      </c:pt>
                      <c:pt idx="1277">
                        <c:v>1.5415148314795128E-3</c:v>
                      </c:pt>
                      <c:pt idx="1278">
                        <c:v>1.5346856775683563E-3</c:v>
                      </c:pt>
                      <c:pt idx="1279">
                        <c:v>1.5278623318935988E-3</c:v>
                      </c:pt>
                      <c:pt idx="1280">
                        <c:v>1.5210449864912379E-3</c:v>
                      </c:pt>
                      <c:pt idx="1281">
                        <c:v>1.5142338322545721E-3</c:v>
                      </c:pt>
                      <c:pt idx="1282">
                        <c:v>1.5074290589271061E-3</c:v>
                      </c:pt>
                      <c:pt idx="1283">
                        <c:v>1.5006308550955792E-3</c:v>
                      </c:pt>
                      <c:pt idx="1284">
                        <c:v>1.493839408183128E-3</c:v>
                      </c:pt>
                      <c:pt idx="1285">
                        <c:v>1.4870549044425619E-3</c:v>
                      </c:pt>
                      <c:pt idx="1286">
                        <c:v>1.4802775289497697E-3</c:v>
                      </c:pt>
                      <c:pt idx="1287">
                        <c:v>1.4735074655972402E-3</c:v>
                      </c:pt>
                      <c:pt idx="1288">
                        <c:v>1.4667448970877225E-3</c:v>
                      </c:pt>
                      <c:pt idx="1289">
                        <c:v>1.4599900049279974E-3</c:v>
                      </c:pt>
                      <c:pt idx="1290">
                        <c:v>1.4532429694227719E-3</c:v>
                      </c:pt>
                      <c:pt idx="1291">
                        <c:v>1.4465039696687106E-3</c:v>
                      </c:pt>
                      <c:pt idx="1292">
                        <c:v>1.4397731835485775E-3</c:v>
                      </c:pt>
                      <c:pt idx="1293">
                        <c:v>1.4330507877255096E-3</c:v>
                      </c:pt>
                      <c:pt idx="1294">
                        <c:v>1.4263369576374067E-3</c:v>
                      </c:pt>
                      <c:pt idx="1295">
                        <c:v>1.4196318674914599E-3</c:v>
                      </c:pt>
                      <c:pt idx="1296">
                        <c:v>1.4129356902587878E-3</c:v>
                      </c:pt>
                      <c:pt idx="1297">
                        <c:v>1.4062485976692012E-3</c:v>
                      </c:pt>
                      <c:pt idx="1298">
                        <c:v>1.3995707602061003E-3</c:v>
                      </c:pt>
                      <c:pt idx="1299">
                        <c:v>1.3929023471014842E-3</c:v>
                      </c:pt>
                      <c:pt idx="1300">
                        <c:v>1.386243526331091E-3</c:v>
                      </c:pt>
                      <c:pt idx="1301">
                        <c:v>1.3795944646096522E-3</c:v>
                      </c:pt>
                      <c:pt idx="1302">
                        <c:v>1.3729553273862862E-3</c:v>
                      </c:pt>
                      <c:pt idx="1303">
                        <c:v>1.3663262788400007E-3</c:v>
                      </c:pt>
                      <c:pt idx="1304">
                        <c:v>1.3597074818753204E-3</c:v>
                      </c:pt>
                      <c:pt idx="1305">
                        <c:v>1.3530990981180458E-3</c:v>
                      </c:pt>
                      <c:pt idx="1306">
                        <c:v>1.3465012879111252E-3</c:v>
                      </c:pt>
                      <c:pt idx="1307">
                        <c:v>1.339914210310651E-3</c:v>
                      </c:pt>
                      <c:pt idx="1308">
                        <c:v>1.3333380230819841E-3</c:v>
                      </c:pt>
                      <c:pt idx="1309">
                        <c:v>1.3267728826959944E-3</c:v>
                      </c:pt>
                      <c:pt idx="1310">
                        <c:v>1.3202189443254236E-3</c:v>
                      </c:pt>
                      <c:pt idx="1311">
                        <c:v>1.3136763618413689E-3</c:v>
                      </c:pt>
                      <c:pt idx="1312">
                        <c:v>1.3071452878098946E-3</c:v>
                      </c:pt>
                      <c:pt idx="1313">
                        <c:v>1.3006258734887567E-3</c:v>
                      </c:pt>
                      <c:pt idx="1314">
                        <c:v>1.2941182688242462E-3</c:v>
                      </c:pt>
                      <c:pt idx="1315">
                        <c:v>1.2876226224481666E-3</c:v>
                      </c:pt>
                      <c:pt idx="1316">
                        <c:v>1.2811390816749168E-3</c:v>
                      </c:pt>
                      <c:pt idx="1317">
                        <c:v>1.2746677924987007E-3</c:v>
                      </c:pt>
                      <c:pt idx="1318">
                        <c:v>1.2682088995908515E-3</c:v>
                      </c:pt>
                      <c:pt idx="1319">
                        <c:v>1.2617625462972837E-3</c:v>
                      </c:pt>
                      <c:pt idx="1320">
                        <c:v>1.2553288746360572E-3</c:v>
                      </c:pt>
                      <c:pt idx="1321">
                        <c:v>1.248908025295054E-3</c:v>
                      </c:pt>
                      <c:pt idx="1322">
                        <c:v>1.2425001376297898E-3</c:v>
                      </c:pt>
                      <c:pt idx="1323">
                        <c:v>1.2361053496613278E-3</c:v>
                      </c:pt>
                      <c:pt idx="1324">
                        <c:v>1.2297237980743157E-3</c:v>
                      </c:pt>
                      <c:pt idx="1325">
                        <c:v>1.2233556182151342E-3</c:v>
                      </c:pt>
                      <c:pt idx="1326">
                        <c:v>1.2170009440901767E-3</c:v>
                      </c:pt>
                      <c:pt idx="1327">
                        <c:v>1.210659908364225E-3</c:v>
                      </c:pt>
                      <c:pt idx="1328">
                        <c:v>1.2043326423589519E-3</c:v>
                      </c:pt>
                      <c:pt idx="1329">
                        <c:v>1.1980192760515393E-3</c:v>
                      </c:pt>
                      <c:pt idx="1330">
                        <c:v>1.1917199380734069E-3</c:v>
                      </c:pt>
                      <c:pt idx="1331">
                        <c:v>1.1854347557090571E-3</c:v>
                      </c:pt>
                      <c:pt idx="1332">
                        <c:v>1.1791638548950272E-3</c:v>
                      </c:pt>
                      <c:pt idx="1333">
                        <c:v>1.1729073602189677E-3</c:v>
                      </c:pt>
                      <c:pt idx="1334">
                        <c:v>1.166665394918823E-3</c:v>
                      </c:pt>
                      <c:pt idx="1335">
                        <c:v>1.1604380808821208E-3</c:v>
                      </c:pt>
                      <c:pt idx="1336">
                        <c:v>1.1542255386453881E-3</c:v>
                      </c:pt>
                      <c:pt idx="1337">
                        <c:v>1.1480278873936621E-3</c:v>
                      </c:pt>
                      <c:pt idx="1338">
                        <c:v>1.1418452449601215E-3</c:v>
                      </c:pt>
                      <c:pt idx="1339">
                        <c:v>1.1356777278258199E-3</c:v>
                      </c:pt>
                      <c:pt idx="1340">
                        <c:v>1.1295254511195394E-3</c:v>
                      </c:pt>
                      <c:pt idx="1341">
                        <c:v>1.1233885286177437E-3</c:v>
                      </c:pt>
                      <c:pt idx="1342">
                        <c:v>1.1172670727446366E-3</c:v>
                      </c:pt>
                      <c:pt idx="1343">
                        <c:v>1.111161194572344E-3</c:v>
                      </c:pt>
                      <c:pt idx="1344">
                        <c:v>1.1050710038211834E-3</c:v>
                      </c:pt>
                      <c:pt idx="1345">
                        <c:v>1.0989966088600558E-3</c:v>
                      </c:pt>
                      <c:pt idx="1346">
                        <c:v>1.0929381167069266E-3</c:v>
                      </c:pt>
                      <c:pt idx="1347">
                        <c:v>1.0868956330294317E-3</c:v>
                      </c:pt>
                      <c:pt idx="1348">
                        <c:v>1.0808692621455728E-3</c:v>
                      </c:pt>
                      <c:pt idx="1349">
                        <c:v>1.074859107024518E-3</c:v>
                      </c:pt>
                      <c:pt idx="1350">
                        <c:v>1.068865269287515E-3</c:v>
                      </c:pt>
                      <c:pt idx="1351">
                        <c:v>1.0628878492088981E-3</c:v>
                      </c:pt>
                      <c:pt idx="1352">
                        <c:v>1.0569269457171957E-3</c:v>
                      </c:pt>
                      <c:pt idx="1353">
                        <c:v>1.050982656396349E-3</c:v>
                      </c:pt>
                      <c:pt idx="1354">
                        <c:v>1.0450550774870212E-3</c:v>
                      </c:pt>
                      <c:pt idx="1355">
                        <c:v>1.0391443038880132E-3</c:v>
                      </c:pt>
                      <c:pt idx="1356">
                        <c:v>1.0332504291577682E-3</c:v>
                      </c:pt>
                      <c:pt idx="1357">
                        <c:v>1.0273735455159922E-3</c:v>
                      </c:pt>
                      <c:pt idx="1358">
                        <c:v>1.0215137438453555E-3</c:v>
                      </c:pt>
                      <c:pt idx="1359">
                        <c:v>1.0156711136932956E-3</c:v>
                      </c:pt>
                      <c:pt idx="1360">
                        <c:v>1.0098457432739251E-3</c:v>
                      </c:pt>
                      <c:pt idx="1361">
                        <c:v>1.004037719470023E-3</c:v>
                      </c:pt>
                      <c:pt idx="1362">
                        <c:v>9.9824712783512927E-4</c:v>
                      </c:pt>
                      <c:pt idx="1363">
                        <c:v>9.9247405259572457E-4</c:v>
                      </c:pt>
                      <c:pt idx="1364">
                        <c:v>9.8671857665351675E-4</c:v>
                      </c:pt>
                      <c:pt idx="1365">
                        <c:v>9.8098078158780772E-4</c:v>
                      </c:pt>
                      <c:pt idx="1366">
                        <c:v>9.7526074765795284E-4</c:v>
                      </c:pt>
                      <c:pt idx="1367">
                        <c:v>9.6955855380592324E-4</c:v>
                      </c:pt>
                      <c:pt idx="1368">
                        <c:v>9.6387427765894334E-4</c:v>
                      </c:pt>
                      <c:pt idx="1369">
                        <c:v>9.5820799553222717E-4</c:v>
                      </c:pt>
                      <c:pt idx="1370">
                        <c:v>9.5255978243179715E-4</c:v>
                      </c:pt>
                      <c:pt idx="1371">
                        <c:v>9.4692971205739948E-4</c:v>
                      </c:pt>
                      <c:pt idx="1372">
                        <c:v>9.413178568054984E-4</c:v>
                      </c:pt>
                      <c:pt idx="1373">
                        <c:v>9.3572428777235659E-4</c:v>
                      </c:pt>
                      <c:pt idx="1374">
                        <c:v>9.3014907475720966E-4</c:v>
                      </c:pt>
                      <c:pt idx="1375">
                        <c:v>9.2459228626551597E-4</c:v>
                      </c:pt>
                      <c:pt idx="1376">
                        <c:v>9.1905398951229629E-4</c:v>
                      </c:pt>
                      <c:pt idx="1377">
                        <c:v>9.1353425042554892E-4</c:v>
                      </c:pt>
                      <c:pt idx="1378">
                        <c:v>9.080331336497597E-4</c:v>
                      </c:pt>
                      <c:pt idx="1379">
                        <c:v>9.0255070254948106E-4</c:v>
                      </c:pt>
                      <c:pt idx="1380">
                        <c:v>8.9708701921299499E-4</c:v>
                      </c:pt>
                      <c:pt idx="1381">
                        <c:v>8.9164214445606267E-4</c:v>
                      </c:pt>
                      <c:pt idx="1382">
                        <c:v>8.8621613782574322E-4</c:v>
                      </c:pt>
                      <c:pt idx="1383">
                        <c:v>8.808090576042962E-4</c:v>
                      </c:pt>
                      <c:pt idx="1384">
                        <c:v>8.7542096081315692E-4</c:v>
                      </c:pt>
                      <c:pt idx="1385">
                        <c:v>8.7005190321699593E-4</c:v>
                      </c:pt>
                      <c:pt idx="1386">
                        <c:v>8.6470193932784635E-4</c:v>
                      </c:pt>
                      <c:pt idx="1387">
                        <c:v>8.5937112240930518E-4</c:v>
                      </c:pt>
                      <c:pt idx="1388">
                        <c:v>8.5405950448081737E-4</c:v>
                      </c:pt>
                      <c:pt idx="1389">
                        <c:v>8.4876713632202425E-4</c:v>
                      </c:pt>
                      <c:pt idx="1390">
                        <c:v>8.4349406747718473E-4</c:v>
                      </c:pt>
                      <c:pt idx="1391">
                        <c:v>8.3824034625967303E-4</c:v>
                      </c:pt>
                      <c:pt idx="1392">
                        <c:v>8.3300601975654131E-4</c:v>
                      </c:pt>
                      <c:pt idx="1393">
                        <c:v>8.2779113383315585E-4</c:v>
                      </c:pt>
                      <c:pt idx="1394">
                        <c:v>8.2259573313789324E-4</c:v>
                      </c:pt>
                      <c:pt idx="1395">
                        <c:v>8.1741986110691971E-4</c:v>
                      </c:pt>
                      <c:pt idx="1396">
                        <c:v>8.1226355996902278E-4</c:v>
                      </c:pt>
                      <c:pt idx="1397">
                        <c:v>8.0712687075051197E-4</c:v>
                      </c:pt>
                      <c:pt idx="1398">
                        <c:v>8.0200983328019225E-4</c:v>
                      </c:pt>
                      <c:pt idx="1399">
                        <c:v>7.9691248619439257E-4</c:v>
                      </c:pt>
                      <c:pt idx="1400">
                        <c:v>7.9183486694206257E-4</c:v>
                      </c:pt>
                      <c:pt idx="1401">
                        <c:v>7.8677701178992603E-4</c:v>
                      </c:pt>
                      <c:pt idx="1402">
                        <c:v>7.8173895582770651E-4</c:v>
                      </c:pt>
                      <c:pt idx="1403">
                        <c:v>7.7672073297340273E-4</c:v>
                      </c:pt>
                      <c:pt idx="1404">
                        <c:v>7.7172237597862656E-4</c:v>
                      </c:pt>
                      <c:pt idx="1405">
                        <c:v>7.6674391643400514E-4</c:v>
                      </c:pt>
                      <c:pt idx="1406">
                        <c:v>7.6178538477463399E-4</c:v>
                      </c:pt>
                      <c:pt idx="1407">
                        <c:v>7.5684681028559148E-4</c:v>
                      </c:pt>
                      <c:pt idx="1408">
                        <c:v>7.5192822110750352E-4</c:v>
                      </c:pt>
                      <c:pt idx="1409">
                        <c:v>7.4702964424217433E-4</c:v>
                      </c:pt>
                      <c:pt idx="1410">
                        <c:v>7.4215110555826127E-4</c:v>
                      </c:pt>
                      <c:pt idx="1411">
                        <c:v>7.3729262979700498E-4</c:v>
                      </c:pt>
                      <c:pt idx="1412">
                        <c:v>7.3245424057801812E-4</c:v>
                      </c:pt>
                      <c:pt idx="1413">
                        <c:v>7.2763596040511765E-4</c:v>
                      </c:pt>
                      <c:pt idx="1414">
                        <c:v>7.2283781067221538E-4</c:v>
                      </c:pt>
                      <c:pt idx="1415">
                        <c:v>7.180598116692475E-4</c:v>
                      </c:pt>
                      <c:pt idx="1416">
                        <c:v>7.1330198258816899E-4</c:v>
                      </c:pt>
                      <c:pt idx="1417">
                        <c:v>7.0856434152898257E-4</c:v>
                      </c:pt>
                      <c:pt idx="1418">
                        <c:v>7.03846905505816E-4</c:v>
                      </c:pt>
                      <c:pt idx="1419">
                        <c:v>6.9914969045305642E-4</c:v>
                      </c:pt>
                      <c:pt idx="1420">
                        <c:v>6.9447271123151684E-4</c:v>
                      </c:pt>
                      <c:pt idx="1421">
                        <c:v>6.8981598163465646E-4</c:v>
                      </c:pt>
                      <c:pt idx="1422">
                        <c:v>6.8517951439483582E-4</c:v>
                      </c:pt>
                      <c:pt idx="1423">
                        <c:v>6.8056332118962592E-4</c:v>
                      </c:pt>
                      <c:pt idx="1424">
                        <c:v>6.7596741264815E-4</c:v>
                      </c:pt>
                      <c:pt idx="1425">
                        <c:v>6.7139179835746718E-4</c:v>
                      </c:pt>
                      <c:pt idx="1426">
                        <c:v>6.668364868690019E-4</c:v>
                      </c:pt>
                      <c:pt idx="1427">
                        <c:v>6.6230148570500618E-4</c:v>
                      </c:pt>
                      <c:pt idx="1428">
                        <c:v>6.5778680136506474E-4</c:v>
                      </c:pt>
                      <c:pt idx="1429">
                        <c:v>6.5329243933263091E-4</c:v>
                      </c:pt>
                      <c:pt idx="1430">
                        <c:v>6.4881840408160868E-4</c:v>
                      </c:pt>
                      <c:pt idx="1431">
                        <c:v>6.4436469908296364E-4</c:v>
                      </c:pt>
                      <c:pt idx="1432">
                        <c:v>6.3993132681136578E-4</c:v>
                      </c:pt>
                      <c:pt idx="1433">
                        <c:v>6.3551828875187805E-4</c:v>
                      </c:pt>
                      <c:pt idx="1434">
                        <c:v>6.311255854066657E-4</c:v>
                      </c:pt>
                      <c:pt idx="1435">
                        <c:v>6.2675321630174027E-4</c:v>
                      </c:pt>
                      <c:pt idx="1436">
                        <c:v>6.2240117999374253E-4</c:v>
                      </c:pt>
                      <c:pt idx="1437">
                        <c:v>6.1806947407674689E-4</c:v>
                      </c:pt>
                      <c:pt idx="1438">
                        <c:v>6.1375809518909982E-4</c:v>
                      </c:pt>
                      <c:pt idx="1439">
                        <c:v>6.0946703902028238E-4</c:v>
                      </c:pt>
                      <c:pt idx="1440">
                        <c:v>6.0519630031781002E-4</c:v>
                      </c:pt>
                      <c:pt idx="1441">
                        <c:v>6.0094587289414919E-4</c:v>
                      </c:pt>
                      <c:pt idx="1442">
                        <c:v>5.9671574963366249E-4</c:v>
                      </c:pt>
                      <c:pt idx="1443">
                        <c:v>5.9250592249958573E-4</c:v>
                      </c:pt>
                      <c:pt idx="1444">
                        <c:v>5.8831638254102086E-4</c:v>
                      </c:pt>
                      <c:pt idx="1445">
                        <c:v>5.8414711989995772E-4</c:v>
                      </c:pt>
                      <c:pt idx="1446">
                        <c:v>5.7999812381831289E-4</c:v>
                      </c:pt>
                      <c:pt idx="1447">
                        <c:v>5.758693826449999E-4</c:v>
                      </c:pt>
                      <c:pt idx="1448">
                        <c:v>5.7176088384301314E-4</c:v>
                      </c:pt>
                      <c:pt idx="1449">
                        <c:v>5.6767261399652948E-4</c:v>
                      </c:pt>
                      <c:pt idx="1450">
                        <c:v>5.6360455881803969E-4</c:v>
                      </c:pt>
                      <c:pt idx="1451">
                        <c:v>5.5955670315548914E-4</c:v>
                      </c:pt>
                      <c:pt idx="1452">
                        <c:v>5.55529030999441E-4</c:v>
                      </c:pt>
                      <c:pt idx="1453">
                        <c:v>5.5152152549025105E-4</c:v>
                      </c:pt>
                      <c:pt idx="1454">
                        <c:v>5.4753416892526876E-4</c:v>
                      </c:pt>
                      <c:pt idx="1455">
                        <c:v>5.435669427660435E-4</c:v>
                      </c:pt>
                      <c:pt idx="1456">
                        <c:v>5.3961982764554777E-4</c:v>
                      </c:pt>
                      <c:pt idx="1457">
                        <c:v>5.356928033754206E-4</c:v>
                      </c:pt>
                      <c:pt idx="1458">
                        <c:v>5.3178584895321481E-4</c:v>
                      </c:pt>
                      <c:pt idx="1459">
                        <c:v>5.2789894256966355E-4</c:v>
                      </c:pt>
                      <c:pt idx="1460">
                        <c:v>5.2403206161595118E-4</c:v>
                      </c:pt>
                      <c:pt idx="1461">
                        <c:v>5.2018518269100408E-4</c:v>
                      </c:pt>
                      <c:pt idx="1462">
                        <c:v>5.1635828160878324E-4</c:v>
                      </c:pt>
                      <c:pt idx="1463">
                        <c:v>5.1255133340558751E-4</c:v>
                      </c:pt>
                      <c:pt idx="1464">
                        <c:v>5.0876431234737028E-4</c:v>
                      </c:pt>
                      <c:pt idx="1465">
                        <c:v>5.049971919370565E-4</c:v>
                      </c:pt>
                      <c:pt idx="1466">
                        <c:v>5.0124994492187214E-4</c:v>
                      </c:pt>
                      <c:pt idx="1467">
                        <c:v>4.975225433006739E-4</c:v>
                      </c:pt>
                      <c:pt idx="1468">
                        <c:v>4.9381495833129244E-4</c:v>
                      </c:pt>
                      <c:pt idx="1469">
                        <c:v>4.9012716053787317E-4</c:v>
                      </c:pt>
                      <c:pt idx="1470">
                        <c:v>4.8645911971822081E-4</c:v>
                      </c:pt>
                      <c:pt idx="1471">
                        <c:v>4.8281080495115366E-4</c:v>
                      </c:pt>
                      <c:pt idx="1472">
                        <c:v>4.7918218460385389E-4</c:v>
                      </c:pt>
                      <c:pt idx="1473">
                        <c:v>4.7557322633921898E-4</c:v>
                      </c:pt>
                      <c:pt idx="1474">
                        <c:v>4.7198389712322123E-4</c:v>
                      </c:pt>
                      <c:pt idx="1475">
                        <c:v>4.6841416323226002E-4</c:v>
                      </c:pt>
                      <c:pt idx="1476">
                        <c:v>4.6486399026051734E-4</c:v>
                      </c:pt>
                      <c:pt idx="1477">
                        <c:v>4.6133334312730882E-4</c:v>
                      </c:pt>
                      <c:pt idx="1478">
                        <c:v>4.5782218608443913E-4</c:v>
                      </c:pt>
                      <c:pt idx="1479">
                        <c:v>4.5433048272354898E-4</c:v>
                      </c:pt>
                      <c:pt idx="1480">
                        <c:v>4.5085819598345798E-4</c:v>
                      </c:pt>
                      <c:pt idx="1481">
                        <c:v>4.4740528815751191E-4</c:v>
                      </c:pt>
                      <c:pt idx="1482">
                        <c:v>4.439717209009156E-4</c:v>
                      </c:pt>
                      <c:pt idx="1483">
                        <c:v>4.4055745523806686E-4</c:v>
                      </c:pt>
                      <c:pt idx="1484">
                        <c:v>4.371624515698798E-4</c:v>
                      </c:pt>
                      <c:pt idx="1485">
                        <c:v>4.3378666968110741E-4</c:v>
                      </c:pt>
                      <c:pt idx="1486">
                        <c:v>4.3043006874765219E-4</c:v>
                      </c:pt>
                      <c:pt idx="1487">
                        <c:v>4.2709260734386808E-4</c:v>
                      </c:pt>
                      <c:pt idx="1488">
                        <c:v>4.2377424344986034E-4</c:v>
                      </c:pt>
                      <c:pt idx="1489">
                        <c:v>4.2047493445876872E-4</c:v>
                      </c:pt>
                      <c:pt idx="1490">
                        <c:v>4.1719463718404616E-4</c:v>
                      </c:pt>
                      <c:pt idx="1491">
                        <c:v>4.1393330786672236E-4</c:v>
                      </c:pt>
                      <c:pt idx="1492">
                        <c:v>4.1069090218266241E-4</c:v>
                      </c:pt>
                      <c:pt idx="1493">
                        <c:v>4.0746737524980931E-4</c:v>
                      </c:pt>
                      <c:pt idx="1494">
                        <c:v>4.0426268163541257E-4</c:v>
                      </c:pt>
                      <c:pt idx="1495">
                        <c:v>4.0107677536325152E-4</c:v>
                      </c:pt>
                      <c:pt idx="1496">
                        <c:v>3.979096099208372E-4</c:v>
                      </c:pt>
                      <c:pt idx="1497">
                        <c:v>3.9476113826660518E-4</c:v>
                      </c:pt>
                      <c:pt idx="1498">
                        <c:v>3.9163131283709052E-4</c:v>
                      </c:pt>
                      <c:pt idx="1499">
                        <c:v>3.8852008555409099E-4</c:v>
                      </c:pt>
                      <c:pt idx="1500">
                        <c:v>3.8542740783181306E-4</c:v>
                      </c:pt>
                      <c:pt idx="1501">
                        <c:v>3.8235323058399796E-4</c:v>
                      </c:pt>
                      <c:pt idx="1502">
                        <c:v>3.7929750423103947E-4</c:v>
                      </c:pt>
                      <c:pt idx="1503">
                        <c:v>3.7626017870707551E-4</c:v>
                      </c:pt>
                      <c:pt idx="1504">
                        <c:v>3.7324120346706797E-4</c:v>
                      </c:pt>
                      <c:pt idx="1505">
                        <c:v>3.7024052749385814E-4</c:v>
                      </c:pt>
                      <c:pt idx="1506">
                        <c:v>3.672580993052116E-4</c:v>
                      </c:pt>
                      <c:pt idx="1507">
                        <c:v>3.6429386696083512E-4</c:v>
                      </c:pt>
                      <c:pt idx="1508">
                        <c:v>3.6134777806937801E-4</c:v>
                      </c:pt>
                      <c:pt idx="1509">
                        <c:v>3.5841977979541375E-4</c:v>
                      </c:pt>
                      <c:pt idx="1510">
                        <c:v>3.555098188663964E-4</c:v>
                      </c:pt>
                      <c:pt idx="1511">
                        <c:v>3.5261784157960142E-4</c:v>
                      </c:pt>
                      <c:pt idx="1512">
                        <c:v>3.4974379380903604E-4</c:v>
                      </c:pt>
                      <c:pt idx="1513">
                        <c:v>3.4688762101233871E-4</c:v>
                      </c:pt>
                      <c:pt idx="1514">
                        <c:v>3.4404926823764474E-4</c:v>
                      </c:pt>
                      <c:pt idx="1515">
                        <c:v>3.4122868013043321E-4</c:v>
                      </c:pt>
                      <c:pt idx="1516">
                        <c:v>3.3842580094035267E-4</c:v>
                      </c:pt>
                      <c:pt idx="1517">
                        <c:v>3.3564057452801675E-4</c:v>
                      </c:pt>
                      <c:pt idx="1518">
                        <c:v>3.328729443717781E-4</c:v>
                      </c:pt>
                      <c:pt idx="1519">
                        <c:v>3.301228535744781E-4</c:v>
                      </c:pt>
                      <c:pt idx="1520">
                        <c:v>3.2739024487016922E-4</c:v>
                      </c:pt>
                      <c:pt idx="1521">
                        <c:v>3.2467506063081105E-4</c:v>
                      </c:pt>
                      <c:pt idx="1522">
                        <c:v>3.2197724287293946E-4</c:v>
                      </c:pt>
                      <c:pt idx="1523">
                        <c:v>3.1929673326431288E-4</c:v>
                      </c:pt>
                      <c:pt idx="1524">
                        <c:v>3.1663347313052518E-4</c:v>
                      </c:pt>
                      <c:pt idx="1525">
                        <c:v>3.1398740346159432E-4</c:v>
                      </c:pt>
                      <c:pt idx="1526">
                        <c:v>3.1135846491852249E-4</c:v>
                      </c:pt>
                      <c:pt idx="1527">
                        <c:v>3.0874659783982863E-4</c:v>
                      </c:pt>
                      <c:pt idx="1528">
                        <c:v>3.0615174224804851E-4</c:v>
                      </c:pt>
                      <c:pt idx="1529">
                        <c:v>3.0357383785620842E-4</c:v>
                      </c:pt>
                      <c:pt idx="1530">
                        <c:v>3.0101282407427011E-4</c:v>
                      </c:pt>
                      <c:pt idx="1531">
                        <c:v>2.9846864001554249E-4</c:v>
                      </c:pt>
                      <c:pt idx="1532">
                        <c:v>2.9594122450306401E-4</c:v>
                      </c:pt>
                      <c:pt idx="1533">
                        <c:v>2.9343051607595607E-4</c:v>
                      </c:pt>
                      <c:pt idx="1534">
                        <c:v>2.9093645299574443E-4</c:v>
                      </c:pt>
                      <c:pt idx="1535">
                        <c:v>2.8845897325264667E-4</c:v>
                      </c:pt>
                      <c:pt idx="1536">
                        <c:v>2.8599801457183054E-4</c:v>
                      </c:pt>
                      <c:pt idx="1537">
                        <c:v>2.8355351441964162E-4</c:v>
                      </c:pt>
                      <c:pt idx="1538">
                        <c:v>2.8112541000979377E-4</c:v>
                      </c:pt>
                      <c:pt idx="1539">
                        <c:v>2.7871363830953E-4</c:v>
                      </c:pt>
                      <c:pt idx="1540">
                        <c:v>2.7631813604575095E-4</c:v>
                      </c:pt>
                      <c:pt idx="1541">
                        <c:v>2.7393883971110869E-4</c:v>
                      </c:pt>
                      <c:pt idx="1542">
                        <c:v>2.7157568557006564E-4</c:v>
                      </c:pt>
                      <c:pt idx="1543">
                        <c:v>2.6922860966492135E-4</c:v>
                      </c:pt>
                      <c:pt idx="1544">
                        <c:v>2.6689754782180608E-4</c:v>
                      </c:pt>
                      <c:pt idx="1545">
                        <c:v>2.6458243565663639E-4</c:v>
                      </c:pt>
                      <c:pt idx="1546">
                        <c:v>2.6228320858103827E-4</c:v>
                      </c:pt>
                      <c:pt idx="1547">
                        <c:v>2.5999980180823549E-4</c:v>
                      </c:pt>
                      <c:pt idx="1548">
                        <c:v>2.5773215035890235E-4</c:v>
                      </c:pt>
                      <c:pt idx="1549">
                        <c:v>2.5548018906697924E-4</c:v>
                      </c:pt>
                      <c:pt idx="1550">
                        <c:v>2.5324385258545336E-4</c:v>
                      </c:pt>
                      <c:pt idx="1551">
                        <c:v>2.5102307539210609E-4</c:v>
                      </c:pt>
                      <c:pt idx="1552">
                        <c:v>2.4881779179521932E-4</c:v>
                      </c:pt>
                      <c:pt idx="1553">
                        <c:v>2.4662793593924762E-4</c:v>
                      </c:pt>
                      <c:pt idx="1554">
                        <c:v>2.4445344181045524E-4</c:v>
                      </c:pt>
                      <c:pt idx="1555">
                        <c:v>2.4229424324251402E-4</c:v>
                      </c:pt>
                      <c:pt idx="1556">
                        <c:v>2.4015027392206351E-4</c:v>
                      </c:pt>
                      <c:pt idx="1557">
                        <c:v>2.3802146739423553E-4</c:v>
                      </c:pt>
                      <c:pt idx="1558">
                        <c:v>2.3590775706814132E-4</c:v>
                      </c:pt>
                      <c:pt idx="1559">
                        <c:v>2.3380907622231988E-4</c:v>
                      </c:pt>
                      <c:pt idx="1560">
                        <c:v>2.3172535801014706E-4</c:v>
                      </c:pt>
                      <c:pt idx="1561">
                        <c:v>2.2965653546520994E-4</c:v>
                      </c:pt>
                      <c:pt idx="1562">
                        <c:v>2.2760254150664154E-4</c:v>
                      </c:pt>
                      <c:pt idx="1563">
                        <c:v>2.2556330894441272E-4</c:v>
                      </c:pt>
                      <c:pt idx="1564">
                        <c:v>2.2353877048459492E-4</c:v>
                      </c:pt>
                      <c:pt idx="1565">
                        <c:v>2.2152885873457387E-4</c:v>
                      </c:pt>
                      <c:pt idx="1566">
                        <c:v>2.1953350620823237E-4</c:v>
                      </c:pt>
                      <c:pt idx="1567">
                        <c:v>2.1755264533108724E-4</c:v>
                      </c:pt>
                      <c:pt idx="1568">
                        <c:v>2.1558620844539344E-4</c:v>
                      </c:pt>
                      <c:pt idx="1569">
                        <c:v>2.1363412781520521E-4</c:v>
                      </c:pt>
                      <c:pt idx="1570">
                        <c:v>2.1169633563139563E-4</c:v>
                      </c:pt>
                      <c:pt idx="1571">
                        <c:v>2.0977276401664387E-4</c:v>
                      </c:pt>
                      <c:pt idx="1572">
                        <c:v>2.0786334503037436E-4</c:v>
                      </c:pt>
                      <c:pt idx="1573">
                        <c:v>2.0596801067366213E-4</c:v>
                      </c:pt>
                      <c:pt idx="1574">
                        <c:v>2.0408669289409393E-4</c:v>
                      </c:pt>
                      <c:pt idx="1575">
                        <c:v>2.022193235905933E-4</c:v>
                      </c:pt>
                      <c:pt idx="1576">
                        <c:v>2.0036583461820342E-4</c:v>
                      </c:pt>
                      <c:pt idx="1577">
                        <c:v>1.9852615779282734E-4</c:v>
                      </c:pt>
                      <c:pt idx="1578">
                        <c:v>1.9670022489593416E-4</c:v>
                      </c:pt>
                      <c:pt idx="1579">
                        <c:v>1.9488796767921801E-4</c:v>
                      </c:pt>
                      <c:pt idx="1580">
                        <c:v>1.9308931786922174E-4</c:v>
                      </c:pt>
                      <c:pt idx="1581">
                        <c:v>1.9130420717191601E-4</c:v>
                      </c:pt>
                      <c:pt idx="1582">
                        <c:v>1.8953256727724098E-4</c:v>
                      </c:pt>
                      <c:pt idx="1583">
                        <c:v>1.8777432986360668E-4</c:v>
                      </c:pt>
                      <c:pt idx="1584">
                        <c:v>1.860294266023493E-4</c:v>
                      </c:pt>
                      <c:pt idx="1585">
                        <c:v>1.8429778916215312E-4</c:v>
                      </c:pt>
                      <c:pt idx="1586">
                        <c:v>1.8257934921342501E-4</c:v>
                      </c:pt>
                      <c:pt idx="1587">
                        <c:v>1.8087403843263316E-4</c:v>
                      </c:pt>
                      <c:pt idx="1588">
                        <c:v>1.7918178850660072E-4</c:v>
                      </c:pt>
                      <c:pt idx="1589">
                        <c:v>1.7750253113676221E-4</c:v>
                      </c:pt>
                      <c:pt idx="1590">
                        <c:v>1.7583619804337772E-4</c:v>
                      </c:pt>
                      <c:pt idx="1591">
                        <c:v>1.7418272096970331E-4</c:v>
                      </c:pt>
                      <c:pt idx="1592">
                        <c:v>1.7254203168612622E-4</c:v>
                      </c:pt>
                      <c:pt idx="1593">
                        <c:v>1.7091406199425333E-4</c:v>
                      </c:pt>
                      <c:pt idx="1594">
                        <c:v>1.6929874373096317E-4</c:v>
                      </c:pt>
                      <c:pt idx="1595">
                        <c:v>1.6769600877241259E-4</c:v>
                      </c:pt>
                      <c:pt idx="1596">
                        <c:v>1.6610578903800664E-4</c:v>
                      </c:pt>
                      <c:pt idx="1597">
                        <c:v>1.6452801649432549E-4</c:v>
                      </c:pt>
                      <c:pt idx="1598">
                        <c:v>1.6296262315900861E-4</c:v>
                      </c:pt>
                      <c:pt idx="1599">
                        <c:v>1.6140954110460267E-4</c:v>
                      </c:pt>
                      <c:pt idx="1600">
                        <c:v>1.598687024623635E-4</c:v>
                      </c:pt>
                      <c:pt idx="1601">
                        <c:v>1.5834003942602091E-4</c:v>
                      </c:pt>
                      <c:pt idx="1602">
                        <c:v>1.5682348425549963E-4</c:v>
                      </c:pt>
                      <c:pt idx="1603">
                        <c:v>1.553189692806019E-4</c:v>
                      </c:pt>
                      <c:pt idx="1604">
                        <c:v>1.5382642690464914E-4</c:v>
                      </c:pt>
                      <c:pt idx="1605">
                        <c:v>1.5234578960807892E-4</c:v>
                      </c:pt>
                      <c:pt idx="1606">
                        <c:v>1.5087698995200807E-4</c:v>
                      </c:pt>
                      <c:pt idx="1607">
                        <c:v>1.4941996058174904E-4</c:v>
                      </c:pt>
                      <c:pt idx="1608">
                        <c:v>1.4797463423028788E-4</c:v>
                      </c:pt>
                      <c:pt idx="1609">
                        <c:v>1.4654094372172361E-4</c:v>
                      </c:pt>
                      <c:pt idx="1610">
                        <c:v>1.451188219746631E-4</c:v>
                      </c:pt>
                      <c:pt idx="1611">
                        <c:v>1.4370820200557984E-4</c:v>
                      </c:pt>
                      <c:pt idx="1612">
                        <c:v>1.423090169321276E-4</c:v>
                      </c:pt>
                      <c:pt idx="1613">
                        <c:v>1.4092119997641969E-4</c:v>
                      </c:pt>
                      <c:pt idx="1614">
                        <c:v>1.3954468446826233E-4</c:v>
                      </c:pt>
                      <c:pt idx="1615">
                        <c:v>1.3817940384835105E-4</c:v>
                      </c:pt>
                      <c:pt idx="1616">
                        <c:v>1.3682529167142741E-4</c:v>
                      </c:pt>
                      <c:pt idx="1617">
                        <c:v>1.3548228160939357E-4</c:v>
                      </c:pt>
                      <c:pt idx="1618">
                        <c:v>1.3415030745438929E-4</c:v>
                      </c:pt>
                      <c:pt idx="1619">
                        <c:v>1.3282930312182649E-4</c:v>
                      </c:pt>
                      <c:pt idx="1620">
                        <c:v>1.3151920265338818E-4</c:v>
                      </c:pt>
                      <c:pt idx="1621">
                        <c:v>1.3021994021998417E-4</c:v>
                      </c:pt>
                      <c:pt idx="1622">
                        <c:v>1.28931450124668E-4</c:v>
                      </c:pt>
                      <c:pt idx="1623">
                        <c:v>1.2765366680551736E-4</c:v>
                      </c:pt>
                      <c:pt idx="1624">
                        <c:v>1.2638652483847114E-4</c:v>
                      </c:pt>
                      <c:pt idx="1625">
                        <c:v>1.2512995894013102E-4</c:v>
                      </c:pt>
                      <c:pt idx="1626">
                        <c:v>1.2388390397052079E-4</c:v>
                      </c:pt>
                      <c:pt idx="1627">
                        <c:v>1.2264829493581055E-4</c:v>
                      </c:pt>
                      <c:pt idx="1628">
                        <c:v>1.2142306699099894E-4</c:v>
                      </c:pt>
                      <c:pt idx="1629">
                        <c:v>1.2020815544255774E-4</c:v>
                      </c:pt>
                      <c:pt idx="1630">
                        <c:v>1.1900349575103988E-4</c:v>
                      </c:pt>
                      <c:pt idx="1631">
                        <c:v>1.1780902353364587E-4</c:v>
                      </c:pt>
                      <c:pt idx="1632">
                        <c:v>1.1662467456675513E-4</c:v>
                      </c:pt>
                      <c:pt idx="1633">
                        <c:v>1.1545038478841597E-4</c:v>
                      </c:pt>
                      <c:pt idx="1634">
                        <c:v>1.1428609030080212E-4</c:v>
                      </c:pt>
                      <c:pt idx="1635">
                        <c:v>1.1313172737262712E-4</c:v>
                      </c:pt>
                      <c:pt idx="1636">
                        <c:v>1.1198723244152306E-4</c:v>
                      </c:pt>
                      <c:pt idx="1637">
                        <c:v>1.1085254211638301E-4</c:v>
                      </c:pt>
                      <c:pt idx="1638">
                        <c:v>1.0972759317966336E-4</c:v>
                      </c:pt>
                      <c:pt idx="1639">
                        <c:v>1.0861232258965227E-4</c:v>
                      </c:pt>
                      <c:pt idx="1640">
                        <c:v>1.0750666748269695E-4</c:v>
                      </c:pt>
                      <c:pt idx="1641">
                        <c:v>1.0641056517539949E-4</c:v>
                      </c:pt>
                      <c:pt idx="1642">
                        <c:v>1.0532395316677125E-4</c:v>
                      </c:pt>
                      <c:pt idx="1643">
                        <c:v>1.0424676914035283E-4</c:v>
                      </c:pt>
                      <c:pt idx="1644">
                        <c:v>1.0317895096629866E-4</c:v>
                      </c:pt>
                      <c:pt idx="1645">
                        <c:v>1.0212043670342336E-4</c:v>
                      </c:pt>
                      <c:pt idx="1646">
                        <c:v>1.0107116460121303E-4</c:v>
                      </c:pt>
                      <c:pt idx="1647">
                        <c:v>1.0003107310180134E-4</c:v>
                      </c:pt>
                      <c:pt idx="1648">
                        <c:v>9.9000100841909781E-5</c:v>
                      </c:pt>
                      <c:pt idx="1649">
                        <c:v>9.7978186654751364E-5</c:v>
                      </c:pt>
                      <c:pt idx="1650">
                        <c:v>9.6965269571900085E-5</c:v>
                      </c:pt>
                      <c:pt idx="1651">
                        <c:v>9.5961288825125937E-5</c:v>
                      </c:pt>
                      <c:pt idx="1652">
                        <c:v>9.4966183848193409E-5</c:v>
                      </c:pt>
                      <c:pt idx="1653">
                        <c:v>9.3979894278626035E-5</c:v>
                      </c:pt>
                      <c:pt idx="1654">
                        <c:v>9.3002359959437232E-5</c:v>
                      </c:pt>
                      <c:pt idx="1655">
                        <c:v>9.2033520940825909E-5</c:v>
                      </c:pt>
                      <c:pt idx="1656">
                        <c:v>9.1073317481837979E-5</c:v>
                      </c:pt>
                      <c:pt idx="1657">
                        <c:v>9.0121690051993736E-5</c:v>
                      </c:pt>
                      <c:pt idx="1658">
                        <c:v>8.9178579332883335E-5</c:v>
                      </c:pt>
                      <c:pt idx="1659">
                        <c:v>8.8243926219725823E-5</c:v>
                      </c:pt>
                      <c:pt idx="1660">
                        <c:v>8.7317671822897163E-5</c:v>
                      </c:pt>
                      <c:pt idx="1661">
                        <c:v>8.639975746942415E-5</c:v>
                      </c:pt>
                      <c:pt idx="1662">
                        <c:v>8.5490124704446107E-5</c:v>
                      </c:pt>
                      <c:pt idx="1663">
                        <c:v>8.4588715292642619E-5</c:v>
                      </c:pt>
                      <c:pt idx="1664">
                        <c:v>8.3695471219629795E-5</c:v>
                      </c:pt>
                      <c:pt idx="1665">
                        <c:v>8.2810334693324313E-5</c:v>
                      </c:pt>
                      <c:pt idx="1666">
                        <c:v>8.193324814527511E-5</c:v>
                      </c:pt>
                      <c:pt idx="1667">
                        <c:v>8.1064154231962266E-5</c:v>
                      </c:pt>
                      <c:pt idx="1668">
                        <c:v>8.0202995836066118E-5</c:v>
                      </c:pt>
                      <c:pt idx="1669">
                        <c:v>7.9349716067703724E-5</c:v>
                      </c:pt>
                      <c:pt idx="1670">
                        <c:v>7.8504258265633915E-5</c:v>
                      </c:pt>
                      <c:pt idx="1671">
                        <c:v>7.7666565998431864E-5</c:v>
                      </c:pt>
                      <c:pt idx="1672">
                        <c:v>7.6836583065632987E-5</c:v>
                      </c:pt>
                      <c:pt idx="1673">
                        <c:v>7.6014253498846176E-5</c:v>
                      </c:pt>
                      <c:pt idx="1674">
                        <c:v>7.5199521562835682E-5</c:v>
                      </c:pt>
                      <c:pt idx="1675">
                        <c:v>7.4392331756574525E-5</c:v>
                      </c:pt>
                      <c:pt idx="1676">
                        <c:v>7.3592628814267145E-5</c:v>
                      </c:pt>
                      <c:pt idx="1677">
                        <c:v>7.2800357706341877E-5</c:v>
                      </c:pt>
                      <c:pt idx="1678">
                        <c:v>7.2015463640414751E-5</c:v>
                      </c:pt>
                      <c:pt idx="1679">
                        <c:v>7.123789206222389E-5</c:v>
                      </c:pt>
                      <c:pt idx="1680">
                        <c:v>7.0467588656535071E-5</c:v>
                      </c:pt>
                      <c:pt idx="1681">
                        <c:v>6.9704499348017263E-5</c:v>
                      </c:pt>
                      <c:pt idx="1682">
                        <c:v>6.8948570302091526E-5</c:v>
                      </c:pt>
                      <c:pt idx="1683">
                        <c:v>6.8199747925750428E-5</c:v>
                      </c:pt>
                      <c:pt idx="1684">
                        <c:v>6.7457978868349253E-5</c:v>
                      </c:pt>
                      <c:pt idx="1685">
                        <c:v>6.6723210022369604E-5</c:v>
                      </c:pt>
                      <c:pt idx="1686">
                        <c:v>6.5995388524155781E-5</c:v>
                      </c:pt>
                      <c:pt idx="1687">
                        <c:v>6.527446175462336E-5</c:v>
                      </c:pt>
                      <c:pt idx="1688">
                        <c:v>6.4560377339939912E-5</c:v>
                      </c:pt>
                      <c:pt idx="1689">
                        <c:v>6.3853083152180223E-5</c:v>
                      </c:pt>
                      <c:pt idx="1690">
                        <c:v>6.3152527309953983E-5</c:v>
                      </c:pt>
                      <c:pt idx="1691">
                        <c:v>6.2458658179005943E-5</c:v>
                      </c:pt>
                      <c:pt idx="1692">
                        <c:v>6.1771424372792646E-5</c:v>
                      </c:pt>
                      <c:pt idx="1693">
                        <c:v>6.1090774753029905E-5</c:v>
                      </c:pt>
                      <c:pt idx="1694">
                        <c:v>6.0416658430216903E-5</c:v>
                      </c:pt>
                      <c:pt idx="1695">
                        <c:v>5.9749024764133107E-5</c:v>
                      </c:pt>
                      <c:pt idx="1696">
                        <c:v>5.9087823364311103E-5</c:v>
                      </c:pt>
                      <c:pt idx="1697">
                        <c:v>5.8433004090483921E-5</c:v>
                      </c:pt>
                      <c:pt idx="1698">
                        <c:v>5.778451705300647E-5</c:v>
                      </c:pt>
                      <c:pt idx="1699">
                        <c:v>5.7142312613254628E-5</c:v>
                      </c:pt>
                      <c:pt idx="1700">
                        <c:v>5.6506341383997538E-5</c:v>
                      </c:pt>
                      <c:pt idx="1701">
                        <c:v>5.5876554229747631E-5</c:v>
                      </c:pt>
                      <c:pt idx="1702">
                        <c:v>5.5252902267085033E-5</c:v>
                      </c:pt>
                      <c:pt idx="1703">
                        <c:v>5.4635336864960075E-5</c:v>
                      </c:pt>
                      <c:pt idx="1704">
                        <c:v>5.4023809644971355E-5</c:v>
                      </c:pt>
                      <c:pt idx="1705">
                        <c:v>5.3418272481619844E-5</c:v>
                      </c:pt>
                      <c:pt idx="1706">
                        <c:v>5.2818677502542303E-5</c:v>
                      </c:pt>
                      <c:pt idx="1707">
                        <c:v>5.2224977088719436E-5</c:v>
                      </c:pt>
                      <c:pt idx="1708">
                        <c:v>5.1637123874663498E-5</c:v>
                      </c:pt>
                      <c:pt idx="1709">
                        <c:v>5.1055070748581972E-5</c:v>
                      </c:pt>
                      <c:pt idx="1710">
                        <c:v>5.0478770852520724E-5</c:v>
                      </c:pt>
                      <c:pt idx="1711">
                        <c:v>4.9908177582484773E-5</c:v>
                      </c:pt>
                      <c:pt idx="1712">
                        <c:v>4.9343244588536495E-5</c:v>
                      </c:pt>
                      <c:pt idx="1713">
                        <c:v>4.8783925774874672E-5</c:v>
                      </c:pt>
                      <c:pt idx="1714">
                        <c:v>4.8230175299890256E-5</c:v>
                      </c:pt>
                      <c:pt idx="1715">
                        <c:v>4.7681947576202853E-5</c:v>
                      </c:pt>
                      <c:pt idx="1716">
                        <c:v>4.7139197270675195E-5</c:v>
                      </c:pt>
                      <c:pt idx="1717">
                        <c:v>4.6601879304408721E-5</c:v>
                      </c:pt>
                      <c:pt idx="1718">
                        <c:v>4.6069948852718038E-5</c:v>
                      </c:pt>
                      <c:pt idx="1719">
                        <c:v>4.5543361345084897E-5</c:v>
                      </c:pt>
                      <c:pt idx="1720">
                        <c:v>4.5022072465094557E-5</c:v>
                      </c:pt>
                      <c:pt idx="1721">
                        <c:v>4.4506038150350152E-5</c:v>
                      </c:pt>
                      <c:pt idx="1722">
                        <c:v>4.3995214592369788E-5</c:v>
                      </c:pt>
                      <c:pt idx="1723">
                        <c:v>4.3489558236463189E-5</c:v>
                      </c:pt>
                      <c:pt idx="1724">
                        <c:v>4.2989025781590761E-5</c:v>
                      </c:pt>
                      <c:pt idx="1725">
                        <c:v>4.2493574180203486E-5</c:v>
                      </c:pt>
                      <c:pt idx="1726">
                        <c:v>4.2003160638064026E-5</c:v>
                      </c:pt>
                      <c:pt idx="1727">
                        <c:v>4.1517742614051255E-5</c:v>
                      </c:pt>
                      <c:pt idx="1728">
                        <c:v>4.1037277819945082E-5</c:v>
                      </c:pt>
                      <c:pt idx="1729">
                        <c:v>4.0561724220194821E-5</c:v>
                      </c:pt>
                      <c:pt idx="1730">
                        <c:v>4.0091040031670083E-5</c:v>
                      </c:pt>
                      <c:pt idx="1731">
                        <c:v>3.9625183723393759E-5</c:v>
                      </c:pt>
                      <c:pt idx="1732">
                        <c:v>3.9164114016259006E-5</c:v>
                      </c:pt>
                      <c:pt idx="1733">
                        <c:v>3.8707789882728338E-5</c:v>
                      </c:pt>
                      <c:pt idx="1734">
                        <c:v>3.8256170546517658E-5</c:v>
                      </c:pt>
                      <c:pt idx="1735">
                        <c:v>3.7809215482262604E-5</c:v>
                      </c:pt>
                      <c:pt idx="1736">
                        <c:v>3.7366884415169485E-5</c:v>
                      </c:pt>
                      <c:pt idx="1737">
                        <c:v>3.6929137320650644E-5</c:v>
                      </c:pt>
                      <c:pt idx="1738">
                        <c:v>3.6495934423943457E-5</c:v>
                      </c:pt>
                      <c:pt idx="1739">
                        <c:v>3.6067236199714605E-5</c:v>
                      </c:pt>
                      <c:pt idx="1740">
                        <c:v>3.5643003371648342E-5</c:v>
                      </c:pt>
                      <c:pt idx="1741">
                        <c:v>3.5223196912020995E-5</c:v>
                      </c:pt>
                      <c:pt idx="1742">
                        <c:v>3.4807778041259573E-5</c:v>
                      </c:pt>
                      <c:pt idx="1743">
                        <c:v>3.4396708227486098E-5</c:v>
                      </c:pt>
                      <c:pt idx="1744">
                        <c:v>3.3989949186048319E-5</c:v>
                      </c:pt>
                      <c:pt idx="1745">
                        <c:v>3.3587462879035206E-5</c:v>
                      </c:pt>
                      <c:pt idx="1746">
                        <c:v>3.3189211514779633E-5</c:v>
                      </c:pt>
                      <c:pt idx="1747">
                        <c:v>3.2795157547345972E-5</c:v>
                      </c:pt>
                      <c:pt idx="1748">
                        <c:v>3.2405263676006172E-5</c:v>
                      </c:pt>
                      <c:pt idx="1749">
                        <c:v>3.2019492844700692E-5</c:v>
                      </c:pt>
                      <c:pt idx="1750">
                        <c:v>3.1637808241487229E-5</c:v>
                      </c:pt>
                      <c:pt idx="1751">
                        <c:v>3.1260173297976882E-5</c:v>
                      </c:pt>
                      <c:pt idx="1752">
                        <c:v>3.0886551688756841E-5</c:v>
                      </c:pt>
                      <c:pt idx="1753">
                        <c:v>3.0516907330801496E-5</c:v>
                      </c:pt>
                      <c:pt idx="1754">
                        <c:v>3.0151204382870396E-5</c:v>
                      </c:pt>
                      <c:pt idx="1755">
                        <c:v>2.9789407244895273E-5</c:v>
                      </c:pt>
                      <c:pt idx="1756">
                        <c:v>2.9431480557354238E-5</c:v>
                      </c:pt>
                      <c:pt idx="1757">
                        <c:v>2.9077389200634723E-5</c:v>
                      </c:pt>
                      <c:pt idx="1758">
                        <c:v>2.8727098294385453E-5</c:v>
                      </c:pt>
                      <c:pt idx="1759">
                        <c:v>2.8380573196856224E-5</c:v>
                      </c:pt>
                      <c:pt idx="1760">
                        <c:v>2.8037779504227702E-5</c:v>
                      </c:pt>
                      <c:pt idx="1761">
                        <c:v>2.7698683049929278E-5</c:v>
                      </c:pt>
                      <c:pt idx="1762">
                        <c:v>2.73632499039475E-5</c:v>
                      </c:pt>
                      <c:pt idx="1763">
                        <c:v>2.7031446372123115E-5</c:v>
                      </c:pt>
                      <c:pt idx="1764">
                        <c:v>2.6703238995438042E-5</c:v>
                      </c:pt>
                      <c:pt idx="1765">
                        <c:v>2.6378594549292886E-5</c:v>
                      </c:pt>
                      <c:pt idx="1766">
                        <c:v>2.6057480042773694E-5</c:v>
                      </c:pt>
                      <c:pt idx="1767">
                        <c:v>2.5739862717909835E-5</c:v>
                      </c:pt>
                      <c:pt idx="1768">
                        <c:v>2.542571004892152E-5</c:v>
                      </c:pt>
                      <c:pt idx="1769">
                        <c:v>2.5114989741459177E-5</c:v>
                      </c:pt>
                      <c:pt idx="1770">
                        <c:v>2.4807669731832599E-5</c:v>
                      </c:pt>
                      <c:pt idx="1771">
                        <c:v>2.4503718186231659E-5</c:v>
                      </c:pt>
                      <c:pt idx="1772">
                        <c:v>2.4203103499938514E-5</c:v>
                      </c:pt>
                      <c:pt idx="1773">
                        <c:v>2.3905794296530745E-5</c:v>
                      </c:pt>
                      <c:pt idx="1774">
                        <c:v>2.361175942707627E-5</c:v>
                      </c:pt>
                      <c:pt idx="1775">
                        <c:v>2.3320967969320299E-5</c:v>
                      </c:pt>
                      <c:pt idx="1776">
                        <c:v>2.3033389226864163E-5</c:v>
                      </c:pt>
                      <c:pt idx="1777">
                        <c:v>2.2748992728335937E-5</c:v>
                      </c:pt>
                      <c:pt idx="1778">
                        <c:v>2.2467748226553771E-5</c:v>
                      </c:pt>
                      <c:pt idx="1779">
                        <c:v>2.2189625697681689E-5</c:v>
                      </c:pt>
                      <c:pt idx="1780">
                        <c:v>2.1914595340378121E-5</c:v>
                      </c:pt>
                      <c:pt idx="1781">
                        <c:v>2.1642627574936721E-5</c:v>
                      </c:pt>
                      <c:pt idx="1782">
                        <c:v>2.1373693042421039E-5</c:v>
                      </c:pt>
                      <c:pt idx="1783">
                        <c:v>2.1107762603791903E-5</c:v>
                      </c:pt>
                      <c:pt idx="1784">
                        <c:v>2.084480733902803E-5</c:v>
                      </c:pt>
                      <c:pt idx="1785">
                        <c:v>2.0584798546240476E-5</c:v>
                      </c:pt>
                      <c:pt idx="1786">
                        <c:v>2.0327707740780705E-5</c:v>
                      </c:pt>
                      <c:pt idx="1787">
                        <c:v>2.0073506654342401E-5</c:v>
                      </c:pt>
                      <c:pt idx="1788">
                        <c:v>1.9822167234057217E-5</c:v>
                      </c:pt>
                      <c:pt idx="1789">
                        <c:v>1.9573661641584959E-5</c:v>
                      </c:pt>
                      <c:pt idx="1790">
                        <c:v>1.9327962252198024E-5</c:v>
                      </c:pt>
                      <c:pt idx="1791">
                        <c:v>1.908504165386006E-5</c:v>
                      </c:pt>
                      <c:pt idx="1792">
                        <c:v>1.8844872646299528E-5</c:v>
                      </c:pt>
                      <c:pt idx="1793">
                        <c:v>1.8607428240078137E-5</c:v>
                      </c:pt>
                      <c:pt idx="1794">
                        <c:v>1.8372681655654099E-5</c:v>
                      </c:pt>
                      <c:pt idx="1795">
                        <c:v>1.8140606322440293E-5</c:v>
                      </c:pt>
                      <c:pt idx="1796">
                        <c:v>1.791117587785813E-5</c:v>
                      </c:pt>
                      <c:pt idx="1797">
                        <c:v>1.7684364166386637E-5</c:v>
                      </c:pt>
                      <c:pt idx="1798">
                        <c:v>1.7460145238606846E-5</c:v>
                      </c:pt>
                      <c:pt idx="1799">
                        <c:v>1.7238493350242257E-5</c:v>
                      </c:pt>
                      <c:pt idx="1800">
                        <c:v>1.7019382961194987E-5</c:v>
                      </c:pt>
                      <c:pt idx="1801">
                        <c:v>1.6802788734578066E-5</c:v>
                      </c:pt>
                      <c:pt idx="1802">
                        <c:v>1.6588685535743425E-5</c:v>
                      </c:pt>
                      <c:pt idx="1803">
                        <c:v>1.6377048431306795E-5</c:v>
                      </c:pt>
                      <c:pt idx="1804">
                        <c:v>1.6167852688168669E-5</c:v>
                      </c:pt>
                      <c:pt idx="1805">
                        <c:v>1.596107377253178E-5</c:v>
                      </c:pt>
                      <c:pt idx="1806">
                        <c:v>1.5756687348915353E-5</c:v>
                      </c:pt>
                      <c:pt idx="1807">
                        <c:v>1.555466927916637E-5</c:v>
                      </c:pt>
                      <c:pt idx="1808">
                        <c:v>1.5354995621467644E-5</c:v>
                      </c:pt>
                      <c:pt idx="1809">
                        <c:v>1.5157642629342781E-5</c:v>
                      </c:pt>
                      <c:pt idx="1810">
                        <c:v>1.4962586750658833E-5</c:v>
                      </c:pt>
                      <c:pt idx="1811">
                        <c:v>1.4769804626626085E-5</c:v>
                      </c:pt>
                      <c:pt idx="1812">
                        <c:v>1.4579273090795187E-5</c:v>
                      </c:pt>
                      <c:pt idx="1813">
                        <c:v>1.4390969168052123E-5</c:v>
                      </c:pt>
                      <c:pt idx="1814">
                        <c:v>1.4204870073610929E-5</c:v>
                      </c:pt>
                      <c:pt idx="1815">
                        <c:v>1.4020953212004237E-5</c:v>
                      </c:pt>
                      <c:pt idx="1816">
                        <c:v>1.3839196176071673E-5</c:v>
                      </c:pt>
                      <c:pt idx="1817">
                        <c:v>1.3659576745946602E-5</c:v>
                      </c:pt>
                      <c:pt idx="1818">
                        <c:v>1.3482072888041154E-5</c:v>
                      </c:pt>
                      <c:pt idx="1819">
                        <c:v>1.3306662754029097E-5</c:v>
                      </c:pt>
                      <c:pt idx="1820">
                        <c:v>1.3133324679828068E-5</c:v>
                      </c:pt>
                      <c:pt idx="1821">
                        <c:v>1.2962037184579492E-5</c:v>
                      </c:pt>
                      <c:pt idx="1822">
                        <c:v>1.2792778969627946E-5</c:v>
                      </c:pt>
                      <c:pt idx="1823">
                        <c:v>1.2625528917498736E-5</c:v>
                      </c:pt>
                      <c:pt idx="1824">
                        <c:v>1.2460266090874931E-5</c:v>
                      </c:pt>
                      <c:pt idx="1825">
                        <c:v>1.229696973157323E-5</c:v>
                      </c:pt>
                      <c:pt idx="1826">
                        <c:v>1.2135619259518704E-5</c:v>
                      </c:pt>
                      <c:pt idx="1827">
                        <c:v>1.1976194271719498E-5</c:v>
                      </c:pt>
                      <c:pt idx="1828">
                        <c:v>1.1818674541240192E-5</c:v>
                      </c:pt>
                      <c:pt idx="1829">
                        <c:v>1.1663040016175115E-5</c:v>
                      </c:pt>
                      <c:pt idx="1830">
                        <c:v>1.1509270818620983E-5</c:v>
                      </c:pt>
                      <c:pt idx="1831">
                        <c:v>1.1357347243649482E-5</c:v>
                      </c:pt>
                      <c:pt idx="1832">
                        <c:v>1.1207249758279204E-5</c:v>
                      </c:pt>
                      <c:pt idx="1833">
                        <c:v>1.1058959000448089E-5</c:v>
                      </c:pt>
                      <c:pt idx="1834">
                        <c:v>1.0912455777985425E-5</c:v>
                      </c:pt>
                      <c:pt idx="1835">
                        <c:v>1.0767721067583947E-5</c:v>
                      </c:pt>
                      <c:pt idx="1836">
                        <c:v>1.0624736013772378E-5</c:v>
                      </c:pt>
                      <c:pt idx="1837">
                        <c:v>1.0483481927888043E-5</c:v>
                      </c:pt>
                      <c:pt idx="1838">
                        <c:v>1.034394028704978E-5</c:v>
                      </c:pt>
                      <c:pt idx="1839">
                        <c:v>1.0206092733131788E-5</c:v>
                      </c:pt>
                      <c:pt idx="1840">
                        <c:v>1.0069921071737435E-5</c:v>
                      </c:pt>
                      <c:pt idx="1841">
                        <c:v>9.9354072711741258E-6</c:v>
                      </c:pt>
                      <c:pt idx="1842">
                        <c:v>9.802533461428718E-6</c:v>
                      </c:pt>
                      <c:pt idx="1843">
                        <c:v>9.6712819331439275E-6</c:v>
                      </c:pt>
                      <c:pt idx="1844">
                        <c:v>9.5416351365954699E-6</c:v>
                      </c:pt>
                      <c:pt idx="1845">
                        <c:v>9.4135756806702019E-6</c:v>
                      </c:pt>
                      <c:pt idx="1846">
                        <c:v>9.2870863318457396E-6</c:v>
                      </c:pt>
                      <c:pt idx="1847">
                        <c:v>9.1621500131706288E-6</c:v>
                      </c:pt>
                      <c:pt idx="1848">
                        <c:v>9.0387498032462645E-6</c:v>
                      </c:pt>
                      <c:pt idx="1849">
                        <c:v>8.9168689352098395E-6</c:v>
                      </c:pt>
                      <c:pt idx="1850">
                        <c:v>8.796490795718916E-6</c:v>
                      </c:pt>
                      <c:pt idx="1851">
                        <c:v>8.6775989239373446E-6</c:v>
                      </c:pt>
                      <c:pt idx="1852">
                        <c:v>8.5601770105226482E-6</c:v>
                      </c:pt>
                      <c:pt idx="1853">
                        <c:v>8.4442088966154961E-6</c:v>
                      </c:pt>
                      <c:pt idx="1854">
                        <c:v>8.3296785728302751E-6</c:v>
                      </c:pt>
                      <c:pt idx="1855">
                        <c:v>8.2165701782479598E-6</c:v>
                      </c:pt>
                      <c:pt idx="1856">
                        <c:v>8.1048679994104668E-6</c:v>
                      </c:pt>
                      <c:pt idx="1857">
                        <c:v>7.9945564693172588E-6</c:v>
                      </c:pt>
                      <c:pt idx="1858">
                        <c:v>7.8856201664236944E-6</c:v>
                      </c:pt>
                      <c:pt idx="1859">
                        <c:v>7.7780438136414753E-6</c:v>
                      </c:pt>
                      <c:pt idx="1860">
                        <c:v>7.6718122773415139E-6</c:v>
                      </c:pt>
                      <c:pt idx="1861">
                        <c:v>7.5669105663585744E-6</c:v>
                      </c:pt>
                      <c:pt idx="1862">
                        <c:v>7.4633238309985091E-6</c:v>
                      </c:pt>
                      <c:pt idx="1863">
                        <c:v>7.3610373620475881E-6</c:v>
                      </c:pt>
                      <c:pt idx="1864">
                        <c:v>7.260036589784458E-6</c:v>
                      </c:pt>
                      <c:pt idx="1865">
                        <c:v>7.1603070829943573E-6</c:v>
                      </c:pt>
                      <c:pt idx="1866">
                        <c:v>7.0618345479858133E-6</c:v>
                      </c:pt>
                      <c:pt idx="1867">
                        <c:v>6.9646048276102585E-6</c:v>
                      </c:pt>
                      <c:pt idx="1868">
                        <c:v>6.8686039002838034E-6</c:v>
                      </c:pt>
                      <c:pt idx="1869">
                        <c:v>6.7738178790120546E-6</c:v>
                      </c:pt>
                      <c:pt idx="1870">
                        <c:v>6.6802330104174527E-6</c:v>
                      </c:pt>
                      <c:pt idx="1871">
                        <c:v>6.5878356737696073E-6</c:v>
                      </c:pt>
                      <c:pt idx="1872">
                        <c:v>6.496612380018302E-6</c:v>
                      </c:pt>
                      <c:pt idx="1873">
                        <c:v>6.4065497708294031E-6</c:v>
                      </c:pt>
                      <c:pt idx="1874">
                        <c:v>6.3176346176240371E-6</c:v>
                      </c:pt>
                      <c:pt idx="1875">
                        <c:v>6.2298538206203068E-6</c:v>
                      </c:pt>
                      <c:pt idx="1876">
                        <c:v>6.143194407878449E-6</c:v>
                      </c:pt>
                      <c:pt idx="1877">
                        <c:v>6.0576435343488344E-6</c:v>
                      </c:pt>
                      <c:pt idx="1878">
                        <c:v>5.9731884809233341E-6</c:v>
                      </c:pt>
                      <c:pt idx="1879">
                        <c:v>5.8898166534897452E-6</c:v>
                      </c:pt>
                      <c:pt idx="1880">
                        <c:v>5.8075155819893865E-6</c:v>
                      </c:pt>
                      <c:pt idx="1881">
                        <c:v>5.7262729194783503E-6</c:v>
                      </c:pt>
                      <c:pt idx="1882">
                        <c:v>5.6460764411915934E-6</c:v>
                      </c:pt>
                      <c:pt idx="1883">
                        <c:v>5.5669140436108152E-6</c:v>
                      </c:pt>
                      <c:pt idx="1884">
                        <c:v>5.4887737435354493E-6</c:v>
                      </c:pt>
                      <c:pt idx="1885">
                        <c:v>5.4116436771573829E-6</c:v>
                      </c:pt>
                      <c:pt idx="1886">
                        <c:v>5.3355120991389447E-6</c:v>
                      </c:pt>
                      <c:pt idx="1887">
                        <c:v>5.2603673816944982E-6</c:v>
                      </c:pt>
                      <c:pt idx="1888">
                        <c:v>5.1861980136757958E-6</c:v>
                      </c:pt>
                      <c:pt idx="1889">
                        <c:v>5.1129925996606179E-6</c:v>
                      </c:pt>
                      <c:pt idx="1890">
                        <c:v>5.0407398590453414E-6</c:v>
                      </c:pt>
                      <c:pt idx="1891">
                        <c:v>4.9694286251409922E-6</c:v>
                      </c:pt>
                      <c:pt idx="1892">
                        <c:v>4.8990478442731668E-6</c:v>
                      </c:pt>
                      <c:pt idx="1893">
                        <c:v>4.8295865748856298E-6</c:v>
                      </c:pt>
                      <c:pt idx="1894">
                        <c:v>4.7610339866475915E-6</c:v>
                      </c:pt>
                      <c:pt idx="1895">
                        <c:v>4.6933793595651091E-6</c:v>
                      </c:pt>
                      <c:pt idx="1896">
                        <c:v>4.6266120830959644E-6</c:v>
                      </c:pt>
                      <c:pt idx="1897">
                        <c:v>4.5607216552686802E-6</c:v>
                      </c:pt>
                      <c:pt idx="1898">
                        <c:v>4.4956976818052712E-6</c:v>
                      </c:pt>
                      <c:pt idx="1899">
                        <c:v>4.4315298752480755E-6</c:v>
                      </c:pt>
                      <c:pt idx="1900">
                        <c:v>4.3682080540904341E-6</c:v>
                      </c:pt>
                      <c:pt idx="1901">
                        <c:v>4.3057221419113133E-6</c:v>
                      </c:pt>
                      <c:pt idx="1902">
                        <c:v>4.2440621665141904E-6</c:v>
                      </c:pt>
                      <c:pt idx="1903">
                        <c:v>4.1832182590696434E-6</c:v>
                      </c:pt>
                      <c:pt idx="1904">
                        <c:v>4.1231806532622403E-6</c:v>
                      </c:pt>
                      <c:pt idx="1905">
                        <c:v>4.063939684441375E-6</c:v>
                      </c:pt>
                      <c:pt idx="1906">
                        <c:v>4.0054857887763113E-6</c:v>
                      </c:pt>
                      <c:pt idx="1907">
                        <c:v>3.9478095024152787E-6</c:v>
                      </c:pt>
                      <c:pt idx="1908">
                        <c:v>3.8909014606486808E-6</c:v>
                      </c:pt>
                      <c:pt idx="1909">
                        <c:v>3.8347523970766702E-6</c:v>
                      </c:pt>
                      <c:pt idx="1910">
                        <c:v>3.7793531427806347E-6</c:v>
                      </c:pt>
                      <c:pt idx="1911">
                        <c:v>3.7246946254991167E-6</c:v>
                      </c:pt>
                      <c:pt idx="1912">
                        <c:v>3.670767868807792E-6</c:v>
                      </c:pt>
                      <c:pt idx="1913">
                        <c:v>3.6175639913038314E-6</c:v>
                      </c:pt>
                      <c:pt idx="1914">
                        <c:v>3.5650742057944046E-6</c:v>
                      </c:pt>
                      <c:pt idx="1915">
                        <c:v>3.5132898184894711E-6</c:v>
                      </c:pt>
                      <c:pt idx="1916">
                        <c:v>3.4622022281989931E-6</c:v>
                      </c:pt>
                      <c:pt idx="1917">
                        <c:v>3.4118029255342457E-6</c:v>
                      </c:pt>
                      <c:pt idx="1918">
                        <c:v>3.3620834921136081E-6</c:v>
                      </c:pt>
                      <c:pt idx="1919">
                        <c:v>3.3130355997725626E-6</c:v>
                      </c:pt>
                      <c:pt idx="1920">
                        <c:v>3.2646510097781653E-6</c:v>
                      </c:pt>
                      <c:pt idx="1921">
                        <c:v>3.2169215720476888E-6</c:v>
                      </c:pt>
                      <c:pt idx="1922">
                        <c:v>3.1698392243718391E-6</c:v>
                      </c:pt>
                      <c:pt idx="1923">
                        <c:v>3.1233959916421962E-6</c:v>
                      </c:pt>
                      <c:pt idx="1924">
                        <c:v>3.0775839850830645E-6</c:v>
                      </c:pt>
                      <c:pt idx="1925">
                        <c:v>3.032395401487781E-6</c:v>
                      </c:pt>
                      <c:pt idx="1926">
                        <c:v>2.9878225224593241E-6</c:v>
                      </c:pt>
                      <c:pt idx="1927">
                        <c:v>2.9438577136554431E-6</c:v>
                      </c:pt>
                      <c:pt idx="1928">
                        <c:v>2.90049342403806E-6</c:v>
                      </c:pt>
                      <c:pt idx="1929">
                        <c:v>2.8577221851272757E-6</c:v>
                      </c:pt>
                      <c:pt idx="1930">
                        <c:v>2.8155366102596533E-6</c:v>
                      </c:pt>
                      <c:pt idx="1931">
                        <c:v>2.7739293938509903E-6</c:v>
                      </c:pt>
                      <c:pt idx="1932">
                        <c:v>2.7328933106635523E-6</c:v>
                      </c:pt>
                      <c:pt idx="1933">
                        <c:v>2.6924212150776905E-6</c:v>
                      </c:pt>
                      <c:pt idx="1934">
                        <c:v>2.6525060403679984E-6</c:v>
                      </c:pt>
                      <c:pt idx="1935">
                        <c:v>2.6131407979837713E-6</c:v>
                      </c:pt>
                      <c:pt idx="1936">
                        <c:v>2.5743185768341061E-6</c:v>
                      </c:pt>
                      <c:pt idx="1937">
                        <c:v>2.5360325425773123E-6</c:v>
                      </c:pt>
                      <c:pt idx="1938">
                        <c:v>2.4982759369148191E-6</c:v>
                      </c:pt>
                      <c:pt idx="1939">
                        <c:v>2.4610420768895705E-6</c:v>
                      </c:pt>
                      <c:pt idx="1940">
                        <c:v>2.4243243541888293E-6</c:v>
                      </c:pt>
                      <c:pt idx="1941">
                        <c:v>2.3881162344515032E-6</c:v>
                      </c:pt>
                      <c:pt idx="1942">
                        <c:v>2.3524112565798206E-6</c:v>
                      </c:pt>
                      <c:pt idx="1943">
                        <c:v>2.317203032055609E-6</c:v>
                      </c:pt>
                      <c:pt idx="1944">
                        <c:v>2.2824852442609213E-6</c:v>
                      </c:pt>
                      <c:pt idx="1945">
                        <c:v>2.2482516478031293E-6</c:v>
                      </c:pt>
                      <c:pt idx="1946">
                        <c:v>2.2144960678445109E-6</c:v>
                      </c:pt>
                      <c:pt idx="1947">
                        <c:v>2.1812123994362446E-6</c:v>
                      </c:pt>
                      <c:pt idx="1948">
                        <c:v>2.1483946068568841E-6</c:v>
                      </c:pt>
                      <c:pt idx="1949">
                        <c:v>2.116036722955206E-6</c:v>
                      </c:pt>
                      <c:pt idx="1950">
                        <c:v>2.0841328484975995E-6</c:v>
                      </c:pt>
                      <c:pt idx="1951">
                        <c:v>2.0526771515198204E-6</c:v>
                      </c:pt>
                      <c:pt idx="1952">
                        <c:v>2.0216638666831491E-6</c:v>
                      </c:pt>
                      <c:pt idx="1953">
                        <c:v>1.9910872946350496E-6</c:v>
                      </c:pt>
                      <c:pt idx="1954">
                        <c:v>1.9609418013741684E-6</c:v>
                      </c:pt>
                      <c:pt idx="1955">
                        <c:v>1.9312218176198126E-6</c:v>
                      </c:pt>
                      <c:pt idx="1956">
                        <c:v>1.9019218381857329E-6</c:v>
                      </c:pt>
                      <c:pt idx="1957">
                        <c:v>1.8730364213584368E-6</c:v>
                      </c:pt>
                      <c:pt idx="1958">
                        <c:v>1.8445601882797831E-6</c:v>
                      </c:pt>
                      <c:pt idx="1959">
                        <c:v>1.8164878223339897E-6</c:v>
                      </c:pt>
                      <c:pt idx="1960">
                        <c:v>1.7888140685390407E-6</c:v>
                      </c:pt>
                      <c:pt idx="1961">
                        <c:v>1.7615337329424103E-6</c:v>
                      </c:pt>
                      <c:pt idx="1962">
                        <c:v>1.7346416820212007E-6</c:v>
                      </c:pt>
                      <c:pt idx="1963">
                        <c:v>1.7081328420865394E-6</c:v>
                      </c:pt>
                      <c:pt idx="1964">
                        <c:v>1.6820021986924351E-6</c:v>
                      </c:pt>
                      <c:pt idx="1965">
                        <c:v>1.6562447960488549E-6</c:v>
                      </c:pt>
                      <c:pt idx="1966">
                        <c:v>1.630855736439161E-6</c:v>
                      </c:pt>
                      <c:pt idx="1967">
                        <c:v>1.6058301796418632E-6</c:v>
                      </c:pt>
                      <c:pt idx="1968">
                        <c:v>1.5811633423566316E-6</c:v>
                      </c:pt>
                      <c:pt idx="1969">
                        <c:v>1.5568504976346553E-6</c:v>
                      </c:pt>
                      <c:pt idx="1970">
                        <c:v>1.5328869743131614E-6</c:v>
                      </c:pt>
                      <c:pt idx="1971">
                        <c:v>1.5092681564543595E-6</c:v>
                      </c:pt>
                      <c:pt idx="1972">
                        <c:v>1.4859894827884869E-6</c:v>
                      </c:pt>
                      <c:pt idx="1973">
                        <c:v>1.4630464461611547E-6</c:v>
                      </c:pt>
                      <c:pt idx="1974">
                        <c:v>1.4404345929849243E-6</c:v>
                      </c:pt>
                      <c:pt idx="1975">
                        <c:v>1.4181495226950662E-6</c:v>
                      </c:pt>
                      <c:pt idx="1976">
                        <c:v>1.3961868872095575E-6</c:v>
                      </c:pt>
                      <c:pt idx="1977">
                        <c:v>1.3745423903931823E-6</c:v>
                      </c:pt>
                      <c:pt idx="1978">
                        <c:v>1.3532117875259322E-6</c:v>
                      </c:pt>
                      <c:pt idx="1979">
                        <c:v>1.3321908847754478E-6</c:v>
                      </c:pt>
                      <c:pt idx="1980">
                        <c:v>1.3114755386736441E-6</c:v>
                      </c:pt>
                      <c:pt idx="1981">
                        <c:v>1.2910616555974832E-6</c:v>
                      </c:pt>
                      <c:pt idx="1982">
                        <c:v>1.2709451912538252E-6</c:v>
                      </c:pt>
                      <c:pt idx="1983">
                        <c:v>1.2511221501684239E-6</c:v>
                      </c:pt>
                      <c:pt idx="1984">
                        <c:v>1.231588585178919E-6</c:v>
                      </c:pt>
                      <c:pt idx="1985">
                        <c:v>1.2123405969320305E-6</c:v>
                      </c:pt>
                      <c:pt idx="1986">
                        <c:v>1.193374333384683E-6</c:v>
                      </c:pt>
                      <c:pt idx="1987">
                        <c:v>1.1746859893092173E-6</c:v>
                      </c:pt>
                      <c:pt idx="1988">
                        <c:v>1.1562718058026367E-6</c:v>
                      </c:pt>
                      <c:pt idx="1989">
                        <c:v>1.1381280697998246E-6</c:v>
                      </c:pt>
                      <c:pt idx="1990">
                        <c:v>1.1202511135907891E-6</c:v>
                      </c:pt>
                      <c:pt idx="1991">
                        <c:v>1.102637314341809E-6</c:v>
                      </c:pt>
                      <c:pt idx="1992">
                        <c:v>1.0852830936206513E-6</c:v>
                      </c:pt>
                      <c:pt idx="1993">
                        <c:v>1.068184916925606E-6</c:v>
                      </c:pt>
                      <c:pt idx="1994">
                        <c:v>1.0513392932185204E-6</c:v>
                      </c:pt>
                      <c:pt idx="1995">
                        <c:v>1.034742774461706E-6</c:v>
                      </c:pt>
                      <c:pt idx="1996">
                        <c:v>1.0183919551587304E-6</c:v>
                      </c:pt>
                      <c:pt idx="1997">
                        <c:v>1.0022834718991056E-6</c:v>
                      </c:pt>
                      <c:pt idx="1998">
                        <c:v>9.8641400290676758E-7</c:v>
                      </c:pt>
                      <c:pt idx="1999">
                        <c:v>9.7078026759248301E-7</c:v>
                      </c:pt>
                      <c:pt idx="2000">
                        <c:v>9.5537902610997805E-7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EA31-4C0C-9934-CE73B1FE0AAE}"/>
                  </c:ext>
                </c:extLst>
              </c15:ser>
            </c15:filteredBarSeries>
          </c:ext>
        </c:extLst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Nível máximo de significância para a rejeição da hipótese nula do coeficiente regressor: Vagas de garagem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REGRESSÃO'!$AG$760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cat>
            <c:numRef>
              <c:f>'RESULTADOS DA REGRESSÃO'!$AC$761:$AC$2761</c:f>
              <c:numCache>
                <c:formatCode>#,##0.00</c:formatCode>
                <c:ptCount val="2001"/>
                <c:pt idx="0">
                  <c:v>-867.06137378023709</c:v>
                </c:pt>
                <c:pt idx="1">
                  <c:v>-866.1943124064569</c:v>
                </c:pt>
                <c:pt idx="2">
                  <c:v>-865.3272510326766</c:v>
                </c:pt>
                <c:pt idx="3">
                  <c:v>-864.46018965889641</c:v>
                </c:pt>
                <c:pt idx="4">
                  <c:v>-863.59312828511611</c:v>
                </c:pt>
                <c:pt idx="5">
                  <c:v>-862.72606691133592</c:v>
                </c:pt>
                <c:pt idx="6">
                  <c:v>-861.85900553755562</c:v>
                </c:pt>
                <c:pt idx="7">
                  <c:v>-860.99194416377543</c:v>
                </c:pt>
                <c:pt idx="8">
                  <c:v>-860.12488278999524</c:v>
                </c:pt>
                <c:pt idx="9">
                  <c:v>-859.25782141621494</c:v>
                </c:pt>
                <c:pt idx="10">
                  <c:v>-858.39076004243475</c:v>
                </c:pt>
                <c:pt idx="11">
                  <c:v>-857.52369866865445</c:v>
                </c:pt>
                <c:pt idx="12">
                  <c:v>-856.65663729487426</c:v>
                </c:pt>
                <c:pt idx="13">
                  <c:v>-855.78957592109396</c:v>
                </c:pt>
                <c:pt idx="14">
                  <c:v>-854.92251454731377</c:v>
                </c:pt>
                <c:pt idx="15">
                  <c:v>-854.05545317353358</c:v>
                </c:pt>
                <c:pt idx="16">
                  <c:v>-853.18839179975328</c:v>
                </c:pt>
                <c:pt idx="17">
                  <c:v>-852.32133042597309</c:v>
                </c:pt>
                <c:pt idx="18">
                  <c:v>-851.45426905219279</c:v>
                </c:pt>
                <c:pt idx="19">
                  <c:v>-850.5872076784126</c:v>
                </c:pt>
                <c:pt idx="20">
                  <c:v>-849.72014630463241</c:v>
                </c:pt>
                <c:pt idx="21">
                  <c:v>-848.85308493085211</c:v>
                </c:pt>
                <c:pt idx="22">
                  <c:v>-847.98602355707192</c:v>
                </c:pt>
                <c:pt idx="23">
                  <c:v>-847.11896218329161</c:v>
                </c:pt>
                <c:pt idx="24">
                  <c:v>-846.25190080951143</c:v>
                </c:pt>
                <c:pt idx="25">
                  <c:v>-845.38483943573112</c:v>
                </c:pt>
                <c:pt idx="26">
                  <c:v>-844.51777806195093</c:v>
                </c:pt>
                <c:pt idx="27">
                  <c:v>-843.65071668817063</c:v>
                </c:pt>
                <c:pt idx="28">
                  <c:v>-842.78365531439044</c:v>
                </c:pt>
                <c:pt idx="29">
                  <c:v>-841.91659394061026</c:v>
                </c:pt>
                <c:pt idx="30">
                  <c:v>-841.04953256682995</c:v>
                </c:pt>
                <c:pt idx="31">
                  <c:v>-840.18247119304976</c:v>
                </c:pt>
                <c:pt idx="32">
                  <c:v>-839.31540981926946</c:v>
                </c:pt>
                <c:pt idx="33">
                  <c:v>-838.44834844548927</c:v>
                </c:pt>
                <c:pt idx="34">
                  <c:v>-837.58128707170908</c:v>
                </c:pt>
                <c:pt idx="35">
                  <c:v>-836.71422569792878</c:v>
                </c:pt>
                <c:pt idx="36">
                  <c:v>-835.84716432414859</c:v>
                </c:pt>
                <c:pt idx="37">
                  <c:v>-834.98010295036829</c:v>
                </c:pt>
                <c:pt idx="38">
                  <c:v>-834.1130415765881</c:v>
                </c:pt>
                <c:pt idx="39">
                  <c:v>-833.2459802028078</c:v>
                </c:pt>
                <c:pt idx="40">
                  <c:v>-832.37891882902761</c:v>
                </c:pt>
                <c:pt idx="41">
                  <c:v>-831.51185745524742</c:v>
                </c:pt>
                <c:pt idx="42">
                  <c:v>-830.64479608146712</c:v>
                </c:pt>
                <c:pt idx="43">
                  <c:v>-829.77773470768693</c:v>
                </c:pt>
                <c:pt idx="44">
                  <c:v>-828.91067333390663</c:v>
                </c:pt>
                <c:pt idx="45">
                  <c:v>-828.04361196012644</c:v>
                </c:pt>
                <c:pt idx="46">
                  <c:v>-827.17655058634614</c:v>
                </c:pt>
                <c:pt idx="47">
                  <c:v>-826.30948921256595</c:v>
                </c:pt>
                <c:pt idx="48">
                  <c:v>-825.44242783878576</c:v>
                </c:pt>
                <c:pt idx="49">
                  <c:v>-824.57536646500546</c:v>
                </c:pt>
                <c:pt idx="50">
                  <c:v>-823.70830509122527</c:v>
                </c:pt>
                <c:pt idx="51">
                  <c:v>-822.84124371744497</c:v>
                </c:pt>
                <c:pt idx="52">
                  <c:v>-821.97418234366478</c:v>
                </c:pt>
                <c:pt idx="53">
                  <c:v>-821.10712096988448</c:v>
                </c:pt>
                <c:pt idx="54">
                  <c:v>-820.24005959610429</c:v>
                </c:pt>
                <c:pt idx="55">
                  <c:v>-819.3729982223241</c:v>
                </c:pt>
                <c:pt idx="56">
                  <c:v>-818.5059368485438</c:v>
                </c:pt>
                <c:pt idx="57">
                  <c:v>-817.63887547476361</c:v>
                </c:pt>
                <c:pt idx="58">
                  <c:v>-816.77181410098331</c:v>
                </c:pt>
                <c:pt idx="59">
                  <c:v>-815.90475272720312</c:v>
                </c:pt>
                <c:pt idx="60">
                  <c:v>-815.03769135342282</c:v>
                </c:pt>
                <c:pt idx="61">
                  <c:v>-814.17062997964263</c:v>
                </c:pt>
                <c:pt idx="62">
                  <c:v>-813.30356860586244</c:v>
                </c:pt>
                <c:pt idx="63">
                  <c:v>-812.43650723208214</c:v>
                </c:pt>
                <c:pt idx="64">
                  <c:v>-811.56944585830195</c:v>
                </c:pt>
                <c:pt idx="65">
                  <c:v>-810.70238448452164</c:v>
                </c:pt>
                <c:pt idx="66">
                  <c:v>-809.83532311074146</c:v>
                </c:pt>
                <c:pt idx="67">
                  <c:v>-808.96826173696127</c:v>
                </c:pt>
                <c:pt idx="68">
                  <c:v>-808.10120036318096</c:v>
                </c:pt>
                <c:pt idx="69">
                  <c:v>-807.23413898940078</c:v>
                </c:pt>
                <c:pt idx="70">
                  <c:v>-806.36707761562047</c:v>
                </c:pt>
                <c:pt idx="71">
                  <c:v>-805.50001624184029</c:v>
                </c:pt>
                <c:pt idx="72">
                  <c:v>-804.63295486805998</c:v>
                </c:pt>
                <c:pt idx="73">
                  <c:v>-803.76589349427979</c:v>
                </c:pt>
                <c:pt idx="74">
                  <c:v>-802.89883212049949</c:v>
                </c:pt>
                <c:pt idx="75">
                  <c:v>-802.0317707467193</c:v>
                </c:pt>
                <c:pt idx="76">
                  <c:v>-801.16470937293911</c:v>
                </c:pt>
                <c:pt idx="77">
                  <c:v>-800.29764799915881</c:v>
                </c:pt>
                <c:pt idx="78">
                  <c:v>-799.43058662537862</c:v>
                </c:pt>
                <c:pt idx="79">
                  <c:v>-798.56352525159832</c:v>
                </c:pt>
                <c:pt idx="80">
                  <c:v>-797.69646387781813</c:v>
                </c:pt>
                <c:pt idx="81">
                  <c:v>-796.82940250403794</c:v>
                </c:pt>
                <c:pt idx="82">
                  <c:v>-795.96234113025764</c:v>
                </c:pt>
                <c:pt idx="83">
                  <c:v>-795.09527975647745</c:v>
                </c:pt>
                <c:pt idx="84">
                  <c:v>-794.22821838269715</c:v>
                </c:pt>
                <c:pt idx="85">
                  <c:v>-793.36115700891696</c:v>
                </c:pt>
                <c:pt idx="86">
                  <c:v>-792.49409563513666</c:v>
                </c:pt>
                <c:pt idx="87">
                  <c:v>-791.62703426135647</c:v>
                </c:pt>
                <c:pt idx="88">
                  <c:v>-790.75997288757617</c:v>
                </c:pt>
                <c:pt idx="89">
                  <c:v>-789.89291151379598</c:v>
                </c:pt>
                <c:pt idx="90">
                  <c:v>-789.02585014001579</c:v>
                </c:pt>
                <c:pt idx="91">
                  <c:v>-788.15878876623549</c:v>
                </c:pt>
                <c:pt idx="92">
                  <c:v>-787.2917273924553</c:v>
                </c:pt>
                <c:pt idx="93">
                  <c:v>-786.424666018675</c:v>
                </c:pt>
                <c:pt idx="94">
                  <c:v>-785.55760464489481</c:v>
                </c:pt>
                <c:pt idx="95">
                  <c:v>-784.69054327111462</c:v>
                </c:pt>
                <c:pt idx="96">
                  <c:v>-783.82348189733432</c:v>
                </c:pt>
                <c:pt idx="97">
                  <c:v>-782.95642052355413</c:v>
                </c:pt>
                <c:pt idx="98">
                  <c:v>-782.08935914977383</c:v>
                </c:pt>
                <c:pt idx="99">
                  <c:v>-781.22229777599364</c:v>
                </c:pt>
                <c:pt idx="100">
                  <c:v>-780.35523640221334</c:v>
                </c:pt>
                <c:pt idx="101">
                  <c:v>-779.48817502843315</c:v>
                </c:pt>
                <c:pt idx="102">
                  <c:v>-778.62111365465296</c:v>
                </c:pt>
                <c:pt idx="103">
                  <c:v>-777.75405228087266</c:v>
                </c:pt>
                <c:pt idx="104">
                  <c:v>-776.88699090709247</c:v>
                </c:pt>
                <c:pt idx="105">
                  <c:v>-776.01992953331217</c:v>
                </c:pt>
                <c:pt idx="106">
                  <c:v>-775.15286815953198</c:v>
                </c:pt>
                <c:pt idx="107">
                  <c:v>-774.28580678575167</c:v>
                </c:pt>
                <c:pt idx="108">
                  <c:v>-773.41874541197149</c:v>
                </c:pt>
                <c:pt idx="109">
                  <c:v>-772.5516840381913</c:v>
                </c:pt>
                <c:pt idx="110">
                  <c:v>-771.68462266441099</c:v>
                </c:pt>
                <c:pt idx="111">
                  <c:v>-770.81756129063081</c:v>
                </c:pt>
                <c:pt idx="112">
                  <c:v>-769.9504999168505</c:v>
                </c:pt>
                <c:pt idx="113">
                  <c:v>-769.08343854307032</c:v>
                </c:pt>
                <c:pt idx="114">
                  <c:v>-768.21637716929013</c:v>
                </c:pt>
                <c:pt idx="115">
                  <c:v>-767.34931579550982</c:v>
                </c:pt>
                <c:pt idx="116">
                  <c:v>-766.48225442172964</c:v>
                </c:pt>
                <c:pt idx="117">
                  <c:v>-765.61519304794933</c:v>
                </c:pt>
                <c:pt idx="118">
                  <c:v>-764.74813167416914</c:v>
                </c:pt>
                <c:pt idx="119">
                  <c:v>-763.88107030038884</c:v>
                </c:pt>
                <c:pt idx="120">
                  <c:v>-763.01400892660865</c:v>
                </c:pt>
                <c:pt idx="121">
                  <c:v>-762.14694755282835</c:v>
                </c:pt>
                <c:pt idx="122">
                  <c:v>-761.27988617904816</c:v>
                </c:pt>
                <c:pt idx="123">
                  <c:v>-760.41282480526797</c:v>
                </c:pt>
                <c:pt idx="124">
                  <c:v>-759.54576343148767</c:v>
                </c:pt>
                <c:pt idx="125">
                  <c:v>-758.67870205770748</c:v>
                </c:pt>
                <c:pt idx="126">
                  <c:v>-757.81164068392718</c:v>
                </c:pt>
                <c:pt idx="127">
                  <c:v>-756.94457931014699</c:v>
                </c:pt>
                <c:pt idx="128">
                  <c:v>-756.0775179363668</c:v>
                </c:pt>
                <c:pt idx="129">
                  <c:v>-755.2104565625865</c:v>
                </c:pt>
                <c:pt idx="130">
                  <c:v>-754.34339518880631</c:v>
                </c:pt>
                <c:pt idx="131">
                  <c:v>-753.47633381502601</c:v>
                </c:pt>
                <c:pt idx="132">
                  <c:v>-752.60927244124582</c:v>
                </c:pt>
                <c:pt idx="133">
                  <c:v>-751.74221106746552</c:v>
                </c:pt>
                <c:pt idx="134">
                  <c:v>-750.87514969368533</c:v>
                </c:pt>
                <c:pt idx="135">
                  <c:v>-750.00808831990503</c:v>
                </c:pt>
                <c:pt idx="136">
                  <c:v>-749.14102694612484</c:v>
                </c:pt>
                <c:pt idx="137">
                  <c:v>-748.27396557234465</c:v>
                </c:pt>
                <c:pt idx="138">
                  <c:v>-747.40690419856435</c:v>
                </c:pt>
                <c:pt idx="139">
                  <c:v>-746.53984282478416</c:v>
                </c:pt>
                <c:pt idx="140">
                  <c:v>-745.67278145100386</c:v>
                </c:pt>
                <c:pt idx="141">
                  <c:v>-744.80572007722367</c:v>
                </c:pt>
                <c:pt idx="142">
                  <c:v>-743.93865870344348</c:v>
                </c:pt>
                <c:pt idx="143">
                  <c:v>-743.07159732966318</c:v>
                </c:pt>
                <c:pt idx="144">
                  <c:v>-742.20453595588299</c:v>
                </c:pt>
                <c:pt idx="145">
                  <c:v>-741.33747458210269</c:v>
                </c:pt>
                <c:pt idx="146">
                  <c:v>-740.4704132083225</c:v>
                </c:pt>
                <c:pt idx="147">
                  <c:v>-739.6033518345422</c:v>
                </c:pt>
                <c:pt idx="148">
                  <c:v>-738.73629046076201</c:v>
                </c:pt>
                <c:pt idx="149">
                  <c:v>-737.8692290869817</c:v>
                </c:pt>
                <c:pt idx="150">
                  <c:v>-737.00216771320152</c:v>
                </c:pt>
                <c:pt idx="151">
                  <c:v>-736.13510633942133</c:v>
                </c:pt>
                <c:pt idx="152">
                  <c:v>-735.26804496564102</c:v>
                </c:pt>
                <c:pt idx="153">
                  <c:v>-734.40098359186084</c:v>
                </c:pt>
                <c:pt idx="154">
                  <c:v>-733.53392221808053</c:v>
                </c:pt>
                <c:pt idx="155">
                  <c:v>-732.66686084430034</c:v>
                </c:pt>
                <c:pt idx="156">
                  <c:v>-731.79979947052016</c:v>
                </c:pt>
                <c:pt idx="157">
                  <c:v>-730.93273809673985</c:v>
                </c:pt>
                <c:pt idx="158">
                  <c:v>-730.06567672295967</c:v>
                </c:pt>
                <c:pt idx="159">
                  <c:v>-729.19861534917936</c:v>
                </c:pt>
                <c:pt idx="160">
                  <c:v>-728.33155397539917</c:v>
                </c:pt>
                <c:pt idx="161">
                  <c:v>-727.46449260161899</c:v>
                </c:pt>
                <c:pt idx="162">
                  <c:v>-726.59743122783868</c:v>
                </c:pt>
                <c:pt idx="163">
                  <c:v>-725.73036985405838</c:v>
                </c:pt>
                <c:pt idx="164">
                  <c:v>-724.86330848027819</c:v>
                </c:pt>
                <c:pt idx="165">
                  <c:v>-723.996247106498</c:v>
                </c:pt>
                <c:pt idx="166">
                  <c:v>-723.1291857327177</c:v>
                </c:pt>
                <c:pt idx="167">
                  <c:v>-722.26212435893751</c:v>
                </c:pt>
                <c:pt idx="168">
                  <c:v>-721.39506298515721</c:v>
                </c:pt>
                <c:pt idx="169">
                  <c:v>-720.52800161137702</c:v>
                </c:pt>
                <c:pt idx="170">
                  <c:v>-719.66094023759683</c:v>
                </c:pt>
                <c:pt idx="171">
                  <c:v>-718.79387886381653</c:v>
                </c:pt>
                <c:pt idx="172">
                  <c:v>-717.92681749003634</c:v>
                </c:pt>
                <c:pt idx="173">
                  <c:v>-717.05975611625604</c:v>
                </c:pt>
                <c:pt idx="174">
                  <c:v>-716.19269474247585</c:v>
                </c:pt>
                <c:pt idx="175">
                  <c:v>-715.32563336869566</c:v>
                </c:pt>
                <c:pt idx="176">
                  <c:v>-714.45857199491536</c:v>
                </c:pt>
                <c:pt idx="177">
                  <c:v>-713.59151062113517</c:v>
                </c:pt>
                <c:pt idx="178">
                  <c:v>-712.72444924735487</c:v>
                </c:pt>
                <c:pt idx="179">
                  <c:v>-711.85738787357468</c:v>
                </c:pt>
                <c:pt idx="180">
                  <c:v>-710.99032649979438</c:v>
                </c:pt>
                <c:pt idx="181">
                  <c:v>-710.12326512601419</c:v>
                </c:pt>
                <c:pt idx="182">
                  <c:v>-709.25620375223389</c:v>
                </c:pt>
                <c:pt idx="183">
                  <c:v>-708.3891423784537</c:v>
                </c:pt>
                <c:pt idx="184">
                  <c:v>-707.52208100467351</c:v>
                </c:pt>
                <c:pt idx="185">
                  <c:v>-706.65501963089321</c:v>
                </c:pt>
                <c:pt idx="186">
                  <c:v>-705.78795825711302</c:v>
                </c:pt>
                <c:pt idx="187">
                  <c:v>-704.92089688333272</c:v>
                </c:pt>
                <c:pt idx="188">
                  <c:v>-704.05383550955253</c:v>
                </c:pt>
                <c:pt idx="189">
                  <c:v>-703.18677413577234</c:v>
                </c:pt>
                <c:pt idx="190">
                  <c:v>-702.31971276199204</c:v>
                </c:pt>
                <c:pt idx="191">
                  <c:v>-701.45265138821185</c:v>
                </c:pt>
                <c:pt idx="192">
                  <c:v>-700.58559001443155</c:v>
                </c:pt>
                <c:pt idx="193">
                  <c:v>-699.71852864065136</c:v>
                </c:pt>
                <c:pt idx="194">
                  <c:v>-698.85146726687117</c:v>
                </c:pt>
                <c:pt idx="195">
                  <c:v>-697.98440589309087</c:v>
                </c:pt>
                <c:pt idx="196">
                  <c:v>-697.11734451931056</c:v>
                </c:pt>
                <c:pt idx="197">
                  <c:v>-696.25028314553037</c:v>
                </c:pt>
                <c:pt idx="198">
                  <c:v>-695.38322177175019</c:v>
                </c:pt>
                <c:pt idx="199">
                  <c:v>-694.51616039796988</c:v>
                </c:pt>
                <c:pt idx="200">
                  <c:v>-693.6490990241897</c:v>
                </c:pt>
                <c:pt idx="201">
                  <c:v>-692.78203765040939</c:v>
                </c:pt>
                <c:pt idx="202">
                  <c:v>-691.9149762766292</c:v>
                </c:pt>
                <c:pt idx="203">
                  <c:v>-691.04791490284902</c:v>
                </c:pt>
                <c:pt idx="204">
                  <c:v>-690.18085352906871</c:v>
                </c:pt>
                <c:pt idx="205">
                  <c:v>-689.31379215528852</c:v>
                </c:pt>
                <c:pt idx="206">
                  <c:v>-688.44673078150822</c:v>
                </c:pt>
                <c:pt idx="207">
                  <c:v>-687.57966940772803</c:v>
                </c:pt>
                <c:pt idx="208">
                  <c:v>-686.71260803394784</c:v>
                </c:pt>
                <c:pt idx="209">
                  <c:v>-685.84554666016754</c:v>
                </c:pt>
                <c:pt idx="210">
                  <c:v>-684.97848528638724</c:v>
                </c:pt>
                <c:pt idx="211">
                  <c:v>-684.11142391260705</c:v>
                </c:pt>
                <c:pt idx="212">
                  <c:v>-683.24436253882686</c:v>
                </c:pt>
                <c:pt idx="213">
                  <c:v>-682.37730116504656</c:v>
                </c:pt>
                <c:pt idx="214">
                  <c:v>-681.51023979126637</c:v>
                </c:pt>
                <c:pt idx="215">
                  <c:v>-680.64317841748607</c:v>
                </c:pt>
                <c:pt idx="216">
                  <c:v>-679.77611704370588</c:v>
                </c:pt>
                <c:pt idx="217">
                  <c:v>-678.90905566992569</c:v>
                </c:pt>
                <c:pt idx="218">
                  <c:v>-678.04199429614539</c:v>
                </c:pt>
                <c:pt idx="219">
                  <c:v>-677.1749329223652</c:v>
                </c:pt>
                <c:pt idx="220">
                  <c:v>-676.3078715485849</c:v>
                </c:pt>
                <c:pt idx="221">
                  <c:v>-675.44081017480471</c:v>
                </c:pt>
                <c:pt idx="222">
                  <c:v>-674.57374880102452</c:v>
                </c:pt>
                <c:pt idx="223">
                  <c:v>-673.70668742724422</c:v>
                </c:pt>
                <c:pt idx="224">
                  <c:v>-672.83962605346392</c:v>
                </c:pt>
                <c:pt idx="225">
                  <c:v>-671.97256467968373</c:v>
                </c:pt>
                <c:pt idx="226">
                  <c:v>-671.10550330590354</c:v>
                </c:pt>
                <c:pt idx="227">
                  <c:v>-670.23844193212324</c:v>
                </c:pt>
                <c:pt idx="228">
                  <c:v>-669.37138055834305</c:v>
                </c:pt>
                <c:pt idx="229">
                  <c:v>-668.50431918456275</c:v>
                </c:pt>
                <c:pt idx="230">
                  <c:v>-667.63725781078256</c:v>
                </c:pt>
                <c:pt idx="231">
                  <c:v>-666.77019643700237</c:v>
                </c:pt>
                <c:pt idx="232">
                  <c:v>-665.90313506322207</c:v>
                </c:pt>
                <c:pt idx="233">
                  <c:v>-665.03607368944188</c:v>
                </c:pt>
                <c:pt idx="234">
                  <c:v>-664.16901231566158</c:v>
                </c:pt>
                <c:pt idx="235">
                  <c:v>-663.30195094188139</c:v>
                </c:pt>
                <c:pt idx="236">
                  <c:v>-662.4348895681012</c:v>
                </c:pt>
                <c:pt idx="237">
                  <c:v>-661.5678281943209</c:v>
                </c:pt>
                <c:pt idx="238">
                  <c:v>-660.70076682054071</c:v>
                </c:pt>
                <c:pt idx="239">
                  <c:v>-659.8337054467604</c:v>
                </c:pt>
                <c:pt idx="240">
                  <c:v>-658.96664407298022</c:v>
                </c:pt>
                <c:pt idx="241">
                  <c:v>-658.09958269920003</c:v>
                </c:pt>
                <c:pt idx="242">
                  <c:v>-657.23252132541973</c:v>
                </c:pt>
                <c:pt idx="243">
                  <c:v>-656.36545995163942</c:v>
                </c:pt>
                <c:pt idx="244">
                  <c:v>-655.49839857785923</c:v>
                </c:pt>
                <c:pt idx="245">
                  <c:v>-654.63133720407905</c:v>
                </c:pt>
                <c:pt idx="246">
                  <c:v>-653.76427583029874</c:v>
                </c:pt>
                <c:pt idx="247">
                  <c:v>-652.89721445651855</c:v>
                </c:pt>
                <c:pt idx="248">
                  <c:v>-652.03015308273825</c:v>
                </c:pt>
                <c:pt idx="249">
                  <c:v>-651.16309170895806</c:v>
                </c:pt>
                <c:pt idx="250">
                  <c:v>-650.29603033517787</c:v>
                </c:pt>
                <c:pt idx="251">
                  <c:v>-649.42896896139757</c:v>
                </c:pt>
                <c:pt idx="252">
                  <c:v>-648.56190758761738</c:v>
                </c:pt>
                <c:pt idx="253">
                  <c:v>-647.69484621383708</c:v>
                </c:pt>
                <c:pt idx="254">
                  <c:v>-646.82778484005689</c:v>
                </c:pt>
                <c:pt idx="255">
                  <c:v>-645.9607234662767</c:v>
                </c:pt>
                <c:pt idx="256">
                  <c:v>-645.0936620924964</c:v>
                </c:pt>
                <c:pt idx="257">
                  <c:v>-644.2266007187161</c:v>
                </c:pt>
                <c:pt idx="258">
                  <c:v>-643.35953934493591</c:v>
                </c:pt>
                <c:pt idx="259">
                  <c:v>-642.49247797115572</c:v>
                </c:pt>
                <c:pt idx="260">
                  <c:v>-641.62541659737542</c:v>
                </c:pt>
                <c:pt idx="261">
                  <c:v>-640.75835522359523</c:v>
                </c:pt>
                <c:pt idx="262">
                  <c:v>-639.89129384981493</c:v>
                </c:pt>
                <c:pt idx="263">
                  <c:v>-639.02423247603474</c:v>
                </c:pt>
                <c:pt idx="264">
                  <c:v>-638.15717110225455</c:v>
                </c:pt>
                <c:pt idx="265">
                  <c:v>-637.29010972847425</c:v>
                </c:pt>
                <c:pt idx="266">
                  <c:v>-636.42304835469406</c:v>
                </c:pt>
                <c:pt idx="267">
                  <c:v>-635.55598698091376</c:v>
                </c:pt>
                <c:pt idx="268">
                  <c:v>-634.68892560713357</c:v>
                </c:pt>
                <c:pt idx="269">
                  <c:v>-633.82186423335338</c:v>
                </c:pt>
                <c:pt idx="270">
                  <c:v>-632.95480285957308</c:v>
                </c:pt>
                <c:pt idx="271">
                  <c:v>-632.08774148579278</c:v>
                </c:pt>
                <c:pt idx="272">
                  <c:v>-631.22068011201259</c:v>
                </c:pt>
                <c:pt idx="273">
                  <c:v>-630.3536187382324</c:v>
                </c:pt>
                <c:pt idx="274">
                  <c:v>-629.4865573644521</c:v>
                </c:pt>
                <c:pt idx="275">
                  <c:v>-628.61949599067191</c:v>
                </c:pt>
                <c:pt idx="276">
                  <c:v>-627.75243461689161</c:v>
                </c:pt>
                <c:pt idx="277">
                  <c:v>-626.88537324311142</c:v>
                </c:pt>
                <c:pt idx="278">
                  <c:v>-626.01831186933123</c:v>
                </c:pt>
                <c:pt idx="279">
                  <c:v>-625.15125049555093</c:v>
                </c:pt>
                <c:pt idx="280">
                  <c:v>-624.28418912177074</c:v>
                </c:pt>
                <c:pt idx="281">
                  <c:v>-623.41712774799043</c:v>
                </c:pt>
                <c:pt idx="282">
                  <c:v>-622.55006637421025</c:v>
                </c:pt>
                <c:pt idx="283">
                  <c:v>-621.68300500043006</c:v>
                </c:pt>
                <c:pt idx="284">
                  <c:v>-620.81594362664976</c:v>
                </c:pt>
                <c:pt idx="285">
                  <c:v>-619.94888225286957</c:v>
                </c:pt>
                <c:pt idx="286">
                  <c:v>-619.08182087908926</c:v>
                </c:pt>
                <c:pt idx="287">
                  <c:v>-618.21475950530908</c:v>
                </c:pt>
                <c:pt idx="288">
                  <c:v>-617.34769813152889</c:v>
                </c:pt>
                <c:pt idx="289">
                  <c:v>-616.48063675774858</c:v>
                </c:pt>
                <c:pt idx="290">
                  <c:v>-615.61357538396828</c:v>
                </c:pt>
                <c:pt idx="291">
                  <c:v>-614.74651401018809</c:v>
                </c:pt>
                <c:pt idx="292">
                  <c:v>-613.8794526364079</c:v>
                </c:pt>
                <c:pt idx="293">
                  <c:v>-613.0123912626276</c:v>
                </c:pt>
                <c:pt idx="294">
                  <c:v>-612.14532988884741</c:v>
                </c:pt>
                <c:pt idx="295">
                  <c:v>-611.27826851506711</c:v>
                </c:pt>
                <c:pt idx="296">
                  <c:v>-610.41120714128692</c:v>
                </c:pt>
                <c:pt idx="297">
                  <c:v>-609.54414576750673</c:v>
                </c:pt>
                <c:pt idx="298">
                  <c:v>-608.67708439372643</c:v>
                </c:pt>
                <c:pt idx="299">
                  <c:v>-607.81002301994613</c:v>
                </c:pt>
                <c:pt idx="300">
                  <c:v>-606.94296164616594</c:v>
                </c:pt>
                <c:pt idx="301">
                  <c:v>-606.07590027238575</c:v>
                </c:pt>
                <c:pt idx="302">
                  <c:v>-605.20883889860556</c:v>
                </c:pt>
                <c:pt idx="303">
                  <c:v>-604.34177752482526</c:v>
                </c:pt>
                <c:pt idx="304">
                  <c:v>-603.47471615104496</c:v>
                </c:pt>
                <c:pt idx="305">
                  <c:v>-602.60765477726477</c:v>
                </c:pt>
                <c:pt idx="306">
                  <c:v>-601.74059340348458</c:v>
                </c:pt>
                <c:pt idx="307">
                  <c:v>-600.87353202970439</c:v>
                </c:pt>
                <c:pt idx="308">
                  <c:v>-600.00647065592409</c:v>
                </c:pt>
                <c:pt idx="309">
                  <c:v>-599.13940928214379</c:v>
                </c:pt>
                <c:pt idx="310">
                  <c:v>-598.2723479083636</c:v>
                </c:pt>
                <c:pt idx="311">
                  <c:v>-597.40528653458341</c:v>
                </c:pt>
                <c:pt idx="312">
                  <c:v>-596.53822516080311</c:v>
                </c:pt>
                <c:pt idx="313">
                  <c:v>-595.67116378702281</c:v>
                </c:pt>
                <c:pt idx="314">
                  <c:v>-594.80410241324262</c:v>
                </c:pt>
                <c:pt idx="315">
                  <c:v>-593.93704103946243</c:v>
                </c:pt>
                <c:pt idx="316">
                  <c:v>-593.06997966568224</c:v>
                </c:pt>
                <c:pt idx="317">
                  <c:v>-592.20291829190194</c:v>
                </c:pt>
                <c:pt idx="318">
                  <c:v>-591.33585691812164</c:v>
                </c:pt>
                <c:pt idx="319">
                  <c:v>-590.46879554434145</c:v>
                </c:pt>
                <c:pt idx="320">
                  <c:v>-589.60173417056126</c:v>
                </c:pt>
                <c:pt idx="321">
                  <c:v>-588.73467279678107</c:v>
                </c:pt>
                <c:pt idx="322">
                  <c:v>-587.86761142300077</c:v>
                </c:pt>
                <c:pt idx="323">
                  <c:v>-587.00055004922046</c:v>
                </c:pt>
                <c:pt idx="324">
                  <c:v>-586.13348867544028</c:v>
                </c:pt>
                <c:pt idx="325">
                  <c:v>-585.26642730166009</c:v>
                </c:pt>
                <c:pt idx="326">
                  <c:v>-584.39936592787978</c:v>
                </c:pt>
                <c:pt idx="327">
                  <c:v>-583.5323045540996</c:v>
                </c:pt>
                <c:pt idx="328">
                  <c:v>-582.66524318031929</c:v>
                </c:pt>
                <c:pt idx="329">
                  <c:v>-581.79818180653911</c:v>
                </c:pt>
                <c:pt idx="330">
                  <c:v>-580.93112043275892</c:v>
                </c:pt>
                <c:pt idx="331">
                  <c:v>-580.06405905897861</c:v>
                </c:pt>
                <c:pt idx="332">
                  <c:v>-579.19699768519831</c:v>
                </c:pt>
                <c:pt idx="333">
                  <c:v>-578.32993631141812</c:v>
                </c:pt>
                <c:pt idx="334">
                  <c:v>-577.46287493763793</c:v>
                </c:pt>
                <c:pt idx="335">
                  <c:v>-576.59581356385775</c:v>
                </c:pt>
                <c:pt idx="336">
                  <c:v>-575.72875219007744</c:v>
                </c:pt>
                <c:pt idx="337">
                  <c:v>-574.86169081629714</c:v>
                </c:pt>
                <c:pt idx="338">
                  <c:v>-573.99462944251695</c:v>
                </c:pt>
                <c:pt idx="339">
                  <c:v>-573.12756806873676</c:v>
                </c:pt>
                <c:pt idx="340">
                  <c:v>-572.26050669495646</c:v>
                </c:pt>
                <c:pt idx="341">
                  <c:v>-571.39344532117627</c:v>
                </c:pt>
                <c:pt idx="342">
                  <c:v>-570.52638394739597</c:v>
                </c:pt>
                <c:pt idx="343">
                  <c:v>-569.65932257361578</c:v>
                </c:pt>
                <c:pt idx="344">
                  <c:v>-568.79226119983559</c:v>
                </c:pt>
                <c:pt idx="345">
                  <c:v>-567.92519982605529</c:v>
                </c:pt>
                <c:pt idx="346">
                  <c:v>-567.05813845227499</c:v>
                </c:pt>
                <c:pt idx="347">
                  <c:v>-566.1910770784948</c:v>
                </c:pt>
                <c:pt idx="348">
                  <c:v>-565.32401570471461</c:v>
                </c:pt>
                <c:pt idx="349">
                  <c:v>-564.45695433093442</c:v>
                </c:pt>
                <c:pt idx="350">
                  <c:v>-563.58989295715412</c:v>
                </c:pt>
                <c:pt idx="351">
                  <c:v>-562.72283158337382</c:v>
                </c:pt>
                <c:pt idx="352">
                  <c:v>-561.85577020959363</c:v>
                </c:pt>
                <c:pt idx="353">
                  <c:v>-560.98870883581344</c:v>
                </c:pt>
                <c:pt idx="354">
                  <c:v>-560.12164746203325</c:v>
                </c:pt>
                <c:pt idx="355">
                  <c:v>-559.25458608825295</c:v>
                </c:pt>
                <c:pt idx="356">
                  <c:v>-558.38752471447265</c:v>
                </c:pt>
                <c:pt idx="357">
                  <c:v>-557.52046334069246</c:v>
                </c:pt>
                <c:pt idx="358">
                  <c:v>-556.65340196691227</c:v>
                </c:pt>
                <c:pt idx="359">
                  <c:v>-555.78634059313197</c:v>
                </c:pt>
                <c:pt idx="360">
                  <c:v>-554.91927921935167</c:v>
                </c:pt>
                <c:pt idx="361">
                  <c:v>-554.05221784557148</c:v>
                </c:pt>
                <c:pt idx="362">
                  <c:v>-553.18515647179129</c:v>
                </c:pt>
                <c:pt idx="363">
                  <c:v>-552.3180950980111</c:v>
                </c:pt>
                <c:pt idx="364">
                  <c:v>-551.4510337242308</c:v>
                </c:pt>
                <c:pt idx="365">
                  <c:v>-550.58397235045049</c:v>
                </c:pt>
                <c:pt idx="366">
                  <c:v>-549.71691097667031</c:v>
                </c:pt>
                <c:pt idx="367">
                  <c:v>-548.84984960289012</c:v>
                </c:pt>
                <c:pt idx="368">
                  <c:v>-547.98278822910993</c:v>
                </c:pt>
                <c:pt idx="369">
                  <c:v>-547.11572685532963</c:v>
                </c:pt>
                <c:pt idx="370">
                  <c:v>-546.24866548154932</c:v>
                </c:pt>
                <c:pt idx="371">
                  <c:v>-545.38160410776914</c:v>
                </c:pt>
                <c:pt idx="372">
                  <c:v>-544.51454273398895</c:v>
                </c:pt>
                <c:pt idx="373">
                  <c:v>-543.64748136020864</c:v>
                </c:pt>
                <c:pt idx="374">
                  <c:v>-542.78041998642846</c:v>
                </c:pt>
                <c:pt idx="375">
                  <c:v>-541.91335861264815</c:v>
                </c:pt>
                <c:pt idx="376">
                  <c:v>-541.04629723886796</c:v>
                </c:pt>
                <c:pt idx="377">
                  <c:v>-540.17923586508778</c:v>
                </c:pt>
                <c:pt idx="378">
                  <c:v>-539.31217449130747</c:v>
                </c:pt>
                <c:pt idx="379">
                  <c:v>-538.44511311752717</c:v>
                </c:pt>
                <c:pt idx="380">
                  <c:v>-537.57805174374698</c:v>
                </c:pt>
                <c:pt idx="381">
                  <c:v>-536.71099036996679</c:v>
                </c:pt>
                <c:pt idx="382">
                  <c:v>-535.84392899618661</c:v>
                </c:pt>
                <c:pt idx="383">
                  <c:v>-534.9768676224063</c:v>
                </c:pt>
                <c:pt idx="384">
                  <c:v>-534.109806248626</c:v>
                </c:pt>
                <c:pt idx="385">
                  <c:v>-533.24274487484581</c:v>
                </c:pt>
                <c:pt idx="386">
                  <c:v>-532.37568350106562</c:v>
                </c:pt>
                <c:pt idx="387">
                  <c:v>-531.50862212728532</c:v>
                </c:pt>
                <c:pt idx="388">
                  <c:v>-530.64156075350513</c:v>
                </c:pt>
                <c:pt idx="389">
                  <c:v>-529.77449937972483</c:v>
                </c:pt>
                <c:pt idx="390">
                  <c:v>-528.90743800594464</c:v>
                </c:pt>
                <c:pt idx="391">
                  <c:v>-528.04037663216445</c:v>
                </c:pt>
                <c:pt idx="392">
                  <c:v>-527.17331525838415</c:v>
                </c:pt>
                <c:pt idx="393">
                  <c:v>-526.30625388460385</c:v>
                </c:pt>
                <c:pt idx="394">
                  <c:v>-525.43919251082366</c:v>
                </c:pt>
                <c:pt idx="395">
                  <c:v>-524.57213113704347</c:v>
                </c:pt>
                <c:pt idx="396">
                  <c:v>-523.70506976326328</c:v>
                </c:pt>
                <c:pt idx="397">
                  <c:v>-522.83800838948298</c:v>
                </c:pt>
                <c:pt idx="398">
                  <c:v>-521.97094701570268</c:v>
                </c:pt>
                <c:pt idx="399">
                  <c:v>-521.10388564192249</c:v>
                </c:pt>
                <c:pt idx="400">
                  <c:v>-520.2368242681423</c:v>
                </c:pt>
                <c:pt idx="401">
                  <c:v>-519.36976289436211</c:v>
                </c:pt>
                <c:pt idx="402">
                  <c:v>-518.50270152058181</c:v>
                </c:pt>
                <c:pt idx="403">
                  <c:v>-517.63564014680151</c:v>
                </c:pt>
                <c:pt idx="404">
                  <c:v>-516.76857877302132</c:v>
                </c:pt>
                <c:pt idx="405">
                  <c:v>-515.90151739924113</c:v>
                </c:pt>
                <c:pt idx="406">
                  <c:v>-515.03445602546083</c:v>
                </c:pt>
                <c:pt idx="407">
                  <c:v>-514.16739465168052</c:v>
                </c:pt>
                <c:pt idx="408">
                  <c:v>-513.30033327790034</c:v>
                </c:pt>
                <c:pt idx="409">
                  <c:v>-512.43327190412015</c:v>
                </c:pt>
                <c:pt idx="410">
                  <c:v>-511.5662105303399</c:v>
                </c:pt>
                <c:pt idx="411">
                  <c:v>-510.69914915655966</c:v>
                </c:pt>
                <c:pt idx="412">
                  <c:v>-509.83208778277941</c:v>
                </c:pt>
                <c:pt idx="413">
                  <c:v>-508.96502640899917</c:v>
                </c:pt>
                <c:pt idx="414">
                  <c:v>-508.09796503521892</c:v>
                </c:pt>
                <c:pt idx="415">
                  <c:v>-507.23090366143873</c:v>
                </c:pt>
                <c:pt idx="416">
                  <c:v>-506.36384228765849</c:v>
                </c:pt>
                <c:pt idx="417">
                  <c:v>-505.49678091387824</c:v>
                </c:pt>
                <c:pt idx="418">
                  <c:v>-504.62971954009799</c:v>
                </c:pt>
                <c:pt idx="419">
                  <c:v>-503.76265816631775</c:v>
                </c:pt>
                <c:pt idx="420">
                  <c:v>-502.8955967925375</c:v>
                </c:pt>
                <c:pt idx="421">
                  <c:v>-502.02853541875726</c:v>
                </c:pt>
                <c:pt idx="422">
                  <c:v>-501.16147404497707</c:v>
                </c:pt>
                <c:pt idx="423">
                  <c:v>-500.29441267119682</c:v>
                </c:pt>
                <c:pt idx="424">
                  <c:v>-499.42735129741658</c:v>
                </c:pt>
                <c:pt idx="425">
                  <c:v>-498.56028992363633</c:v>
                </c:pt>
                <c:pt idx="426">
                  <c:v>-497.69322854985609</c:v>
                </c:pt>
                <c:pt idx="427">
                  <c:v>-496.82616717607584</c:v>
                </c:pt>
                <c:pt idx="428">
                  <c:v>-495.95910580229565</c:v>
                </c:pt>
                <c:pt idx="429">
                  <c:v>-495.09204442851541</c:v>
                </c:pt>
                <c:pt idx="430">
                  <c:v>-494.22498305473516</c:v>
                </c:pt>
                <c:pt idx="431">
                  <c:v>-493.35792168095492</c:v>
                </c:pt>
                <c:pt idx="432">
                  <c:v>-492.49086030717467</c:v>
                </c:pt>
                <c:pt idx="433">
                  <c:v>-491.62379893339443</c:v>
                </c:pt>
                <c:pt idx="434">
                  <c:v>-490.75673755961418</c:v>
                </c:pt>
                <c:pt idx="435">
                  <c:v>-489.88967618583399</c:v>
                </c:pt>
                <c:pt idx="436">
                  <c:v>-489.02261481205375</c:v>
                </c:pt>
                <c:pt idx="437">
                  <c:v>-488.1555534382735</c:v>
                </c:pt>
                <c:pt idx="438">
                  <c:v>-487.28849206449325</c:v>
                </c:pt>
                <c:pt idx="439">
                  <c:v>-486.42143069071301</c:v>
                </c:pt>
                <c:pt idx="440">
                  <c:v>-485.55436931693276</c:v>
                </c:pt>
                <c:pt idx="441">
                  <c:v>-484.68730794315252</c:v>
                </c:pt>
                <c:pt idx="442">
                  <c:v>-483.82024656937233</c:v>
                </c:pt>
                <c:pt idx="443">
                  <c:v>-482.95318519559208</c:v>
                </c:pt>
                <c:pt idx="444">
                  <c:v>-482.08612382181184</c:v>
                </c:pt>
                <c:pt idx="445">
                  <c:v>-481.21906244803159</c:v>
                </c:pt>
                <c:pt idx="446">
                  <c:v>-480.35200107425135</c:v>
                </c:pt>
                <c:pt idx="447">
                  <c:v>-479.4849397004711</c:v>
                </c:pt>
                <c:pt idx="448">
                  <c:v>-478.61787832669086</c:v>
                </c:pt>
                <c:pt idx="449">
                  <c:v>-477.75081695291067</c:v>
                </c:pt>
                <c:pt idx="450">
                  <c:v>-476.88375557913042</c:v>
                </c:pt>
                <c:pt idx="451">
                  <c:v>-476.01669420535018</c:v>
                </c:pt>
                <c:pt idx="452">
                  <c:v>-475.14963283156993</c:v>
                </c:pt>
                <c:pt idx="453">
                  <c:v>-474.28257145778969</c:v>
                </c:pt>
                <c:pt idx="454">
                  <c:v>-473.41551008400944</c:v>
                </c:pt>
                <c:pt idx="455">
                  <c:v>-472.54844871022925</c:v>
                </c:pt>
                <c:pt idx="456">
                  <c:v>-471.68138733644901</c:v>
                </c:pt>
                <c:pt idx="457">
                  <c:v>-470.81432596266876</c:v>
                </c:pt>
                <c:pt idx="458">
                  <c:v>-469.94726458888852</c:v>
                </c:pt>
                <c:pt idx="459">
                  <c:v>-469.08020321510827</c:v>
                </c:pt>
                <c:pt idx="460">
                  <c:v>-468.21314184132802</c:v>
                </c:pt>
                <c:pt idx="461">
                  <c:v>-467.34608046754778</c:v>
                </c:pt>
                <c:pt idx="462">
                  <c:v>-466.47901909376759</c:v>
                </c:pt>
                <c:pt idx="463">
                  <c:v>-465.61195771998734</c:v>
                </c:pt>
                <c:pt idx="464">
                  <c:v>-464.7448963462071</c:v>
                </c:pt>
                <c:pt idx="465">
                  <c:v>-463.87783497242685</c:v>
                </c:pt>
                <c:pt idx="466">
                  <c:v>-463.01077359864661</c:v>
                </c:pt>
                <c:pt idx="467">
                  <c:v>-462.14371222486636</c:v>
                </c:pt>
                <c:pt idx="468">
                  <c:v>-461.27665085108612</c:v>
                </c:pt>
                <c:pt idx="469">
                  <c:v>-460.40958947730593</c:v>
                </c:pt>
                <c:pt idx="470">
                  <c:v>-459.54252810352568</c:v>
                </c:pt>
                <c:pt idx="471">
                  <c:v>-458.67546672974544</c:v>
                </c:pt>
                <c:pt idx="472">
                  <c:v>-457.80840535596519</c:v>
                </c:pt>
                <c:pt idx="473">
                  <c:v>-456.94134398218495</c:v>
                </c:pt>
                <c:pt idx="474">
                  <c:v>-456.0742826084047</c:v>
                </c:pt>
                <c:pt idx="475">
                  <c:v>-455.20722123462451</c:v>
                </c:pt>
                <c:pt idx="476">
                  <c:v>-454.34015986084427</c:v>
                </c:pt>
                <c:pt idx="477">
                  <c:v>-453.47309848706402</c:v>
                </c:pt>
                <c:pt idx="478">
                  <c:v>-452.60603711328378</c:v>
                </c:pt>
                <c:pt idx="479">
                  <c:v>-451.73897573950353</c:v>
                </c:pt>
                <c:pt idx="480">
                  <c:v>-450.87191436572328</c:v>
                </c:pt>
                <c:pt idx="481">
                  <c:v>-450.00485299194304</c:v>
                </c:pt>
                <c:pt idx="482">
                  <c:v>-449.13779161816285</c:v>
                </c:pt>
                <c:pt idx="483">
                  <c:v>-448.27073024438261</c:v>
                </c:pt>
                <c:pt idx="484">
                  <c:v>-447.40366887060236</c:v>
                </c:pt>
                <c:pt idx="485">
                  <c:v>-446.53660749682211</c:v>
                </c:pt>
                <c:pt idx="486">
                  <c:v>-445.66954612304187</c:v>
                </c:pt>
                <c:pt idx="487">
                  <c:v>-444.80248474926162</c:v>
                </c:pt>
                <c:pt idx="488">
                  <c:v>-443.93542337548138</c:v>
                </c:pt>
                <c:pt idx="489">
                  <c:v>-443.06836200170119</c:v>
                </c:pt>
                <c:pt idx="490">
                  <c:v>-442.20130062792094</c:v>
                </c:pt>
                <c:pt idx="491">
                  <c:v>-441.3342392541407</c:v>
                </c:pt>
                <c:pt idx="492">
                  <c:v>-440.46717788036045</c:v>
                </c:pt>
                <c:pt idx="493">
                  <c:v>-439.60011650658021</c:v>
                </c:pt>
                <c:pt idx="494">
                  <c:v>-438.73305513279996</c:v>
                </c:pt>
                <c:pt idx="495">
                  <c:v>-437.86599375901972</c:v>
                </c:pt>
                <c:pt idx="496">
                  <c:v>-436.99893238523953</c:v>
                </c:pt>
                <c:pt idx="497">
                  <c:v>-436.13187101145928</c:v>
                </c:pt>
                <c:pt idx="498">
                  <c:v>-435.26480963767904</c:v>
                </c:pt>
                <c:pt idx="499">
                  <c:v>-434.39774826389879</c:v>
                </c:pt>
                <c:pt idx="500">
                  <c:v>-433.53068689011855</c:v>
                </c:pt>
                <c:pt idx="501">
                  <c:v>-432.6636255163383</c:v>
                </c:pt>
                <c:pt idx="502">
                  <c:v>-431.79656414255811</c:v>
                </c:pt>
                <c:pt idx="503">
                  <c:v>-430.92950276877787</c:v>
                </c:pt>
                <c:pt idx="504">
                  <c:v>-430.06244139499762</c:v>
                </c:pt>
                <c:pt idx="505">
                  <c:v>-429.19538002121737</c:v>
                </c:pt>
                <c:pt idx="506">
                  <c:v>-428.32831864743713</c:v>
                </c:pt>
                <c:pt idx="507">
                  <c:v>-427.46125727365688</c:v>
                </c:pt>
                <c:pt idx="508">
                  <c:v>-426.59419589987664</c:v>
                </c:pt>
                <c:pt idx="509">
                  <c:v>-425.72713452609645</c:v>
                </c:pt>
                <c:pt idx="510">
                  <c:v>-424.8600731523162</c:v>
                </c:pt>
                <c:pt idx="511">
                  <c:v>-423.99301177853596</c:v>
                </c:pt>
                <c:pt idx="512">
                  <c:v>-423.12595040475571</c:v>
                </c:pt>
                <c:pt idx="513">
                  <c:v>-422.25888903097547</c:v>
                </c:pt>
                <c:pt idx="514">
                  <c:v>-421.39182765719522</c:v>
                </c:pt>
                <c:pt idx="515">
                  <c:v>-420.52476628341498</c:v>
                </c:pt>
                <c:pt idx="516">
                  <c:v>-419.65770490963479</c:v>
                </c:pt>
                <c:pt idx="517">
                  <c:v>-418.79064353585454</c:v>
                </c:pt>
                <c:pt idx="518">
                  <c:v>-417.9235821620743</c:v>
                </c:pt>
                <c:pt idx="519">
                  <c:v>-417.05652078829405</c:v>
                </c:pt>
                <c:pt idx="520">
                  <c:v>-416.18945941451381</c:v>
                </c:pt>
                <c:pt idx="521">
                  <c:v>-415.32239804073356</c:v>
                </c:pt>
                <c:pt idx="522">
                  <c:v>-414.45533666695331</c:v>
                </c:pt>
                <c:pt idx="523">
                  <c:v>-413.58827529317313</c:v>
                </c:pt>
                <c:pt idx="524">
                  <c:v>-412.72121391939288</c:v>
                </c:pt>
                <c:pt idx="525">
                  <c:v>-411.85415254561264</c:v>
                </c:pt>
                <c:pt idx="526">
                  <c:v>-410.98709117183239</c:v>
                </c:pt>
                <c:pt idx="527">
                  <c:v>-410.12002979805214</c:v>
                </c:pt>
                <c:pt idx="528">
                  <c:v>-409.2529684242719</c:v>
                </c:pt>
                <c:pt idx="529">
                  <c:v>-408.38590705049171</c:v>
                </c:pt>
                <c:pt idx="530">
                  <c:v>-407.51884567671146</c:v>
                </c:pt>
                <c:pt idx="531">
                  <c:v>-406.65178430293122</c:v>
                </c:pt>
                <c:pt idx="532">
                  <c:v>-405.78472292915097</c:v>
                </c:pt>
                <c:pt idx="533">
                  <c:v>-404.91766155537073</c:v>
                </c:pt>
                <c:pt idx="534">
                  <c:v>-404.05060018159048</c:v>
                </c:pt>
                <c:pt idx="535">
                  <c:v>-403.18353880781024</c:v>
                </c:pt>
                <c:pt idx="536">
                  <c:v>-402.31647743403005</c:v>
                </c:pt>
                <c:pt idx="537">
                  <c:v>-401.4494160602498</c:v>
                </c:pt>
                <c:pt idx="538">
                  <c:v>-400.58235468646956</c:v>
                </c:pt>
                <c:pt idx="539">
                  <c:v>-399.71529331268931</c:v>
                </c:pt>
                <c:pt idx="540">
                  <c:v>-398.84823193890907</c:v>
                </c:pt>
                <c:pt idx="541">
                  <c:v>-397.98117056512882</c:v>
                </c:pt>
                <c:pt idx="542">
                  <c:v>-397.11410919134858</c:v>
                </c:pt>
                <c:pt idx="543">
                  <c:v>-396.24704781756839</c:v>
                </c:pt>
                <c:pt idx="544">
                  <c:v>-395.37998644378814</c:v>
                </c:pt>
                <c:pt idx="545">
                  <c:v>-394.5129250700079</c:v>
                </c:pt>
                <c:pt idx="546">
                  <c:v>-393.64586369622765</c:v>
                </c:pt>
                <c:pt idx="547">
                  <c:v>-392.7788023224474</c:v>
                </c:pt>
                <c:pt idx="548">
                  <c:v>-391.91174094866716</c:v>
                </c:pt>
                <c:pt idx="549">
                  <c:v>-391.04467957488691</c:v>
                </c:pt>
                <c:pt idx="550">
                  <c:v>-390.17761820110672</c:v>
                </c:pt>
                <c:pt idx="551">
                  <c:v>-389.31055682732648</c:v>
                </c:pt>
                <c:pt idx="552">
                  <c:v>-388.44349545354623</c:v>
                </c:pt>
                <c:pt idx="553">
                  <c:v>-387.57643407976599</c:v>
                </c:pt>
                <c:pt idx="554">
                  <c:v>-386.70937270598574</c:v>
                </c:pt>
                <c:pt idx="555">
                  <c:v>-385.8423113322055</c:v>
                </c:pt>
                <c:pt idx="556">
                  <c:v>-384.97524995842531</c:v>
                </c:pt>
                <c:pt idx="557">
                  <c:v>-384.10818858464506</c:v>
                </c:pt>
                <c:pt idx="558">
                  <c:v>-383.24112721086482</c:v>
                </c:pt>
                <c:pt idx="559">
                  <c:v>-382.37406583708457</c:v>
                </c:pt>
                <c:pt idx="560">
                  <c:v>-381.50700446330433</c:v>
                </c:pt>
                <c:pt idx="561">
                  <c:v>-380.63994308952408</c:v>
                </c:pt>
                <c:pt idx="562">
                  <c:v>-379.77288171574384</c:v>
                </c:pt>
                <c:pt idx="563">
                  <c:v>-378.90582034196365</c:v>
                </c:pt>
                <c:pt idx="564">
                  <c:v>-378.0387589681834</c:v>
                </c:pt>
                <c:pt idx="565">
                  <c:v>-377.17169759440316</c:v>
                </c:pt>
                <c:pt idx="566">
                  <c:v>-376.30463622062291</c:v>
                </c:pt>
                <c:pt idx="567">
                  <c:v>-375.43757484684267</c:v>
                </c:pt>
                <c:pt idx="568">
                  <c:v>-374.57051347306242</c:v>
                </c:pt>
                <c:pt idx="569">
                  <c:v>-373.70345209928217</c:v>
                </c:pt>
                <c:pt idx="570">
                  <c:v>-372.83639072550199</c:v>
                </c:pt>
                <c:pt idx="571">
                  <c:v>-371.96932935172174</c:v>
                </c:pt>
                <c:pt idx="572">
                  <c:v>-371.10226797794149</c:v>
                </c:pt>
                <c:pt idx="573">
                  <c:v>-370.23520660416125</c:v>
                </c:pt>
                <c:pt idx="574">
                  <c:v>-369.368145230381</c:v>
                </c:pt>
                <c:pt idx="575">
                  <c:v>-368.50108385660076</c:v>
                </c:pt>
                <c:pt idx="576">
                  <c:v>-367.63402248282057</c:v>
                </c:pt>
                <c:pt idx="577">
                  <c:v>-366.76696110904032</c:v>
                </c:pt>
                <c:pt idx="578">
                  <c:v>-365.89989973526008</c:v>
                </c:pt>
                <c:pt idx="579">
                  <c:v>-365.03283836147983</c:v>
                </c:pt>
                <c:pt idx="580">
                  <c:v>-364.16577698769959</c:v>
                </c:pt>
                <c:pt idx="581">
                  <c:v>-363.29871561391934</c:v>
                </c:pt>
                <c:pt idx="582">
                  <c:v>-362.4316542401391</c:v>
                </c:pt>
                <c:pt idx="583">
                  <c:v>-361.56459286635891</c:v>
                </c:pt>
                <c:pt idx="584">
                  <c:v>-360.69753149257866</c:v>
                </c:pt>
                <c:pt idx="585">
                  <c:v>-359.83047011879842</c:v>
                </c:pt>
                <c:pt idx="586">
                  <c:v>-358.96340874501817</c:v>
                </c:pt>
                <c:pt idx="587">
                  <c:v>-358.09634737123793</c:v>
                </c:pt>
                <c:pt idx="588">
                  <c:v>-357.22928599745768</c:v>
                </c:pt>
                <c:pt idx="589">
                  <c:v>-356.36222462367743</c:v>
                </c:pt>
                <c:pt idx="590">
                  <c:v>-355.49516324989725</c:v>
                </c:pt>
                <c:pt idx="591">
                  <c:v>-354.62810187611694</c:v>
                </c:pt>
                <c:pt idx="592">
                  <c:v>-353.76104050233675</c:v>
                </c:pt>
                <c:pt idx="593">
                  <c:v>-352.89397912855657</c:v>
                </c:pt>
                <c:pt idx="594">
                  <c:v>-352.02691775477626</c:v>
                </c:pt>
                <c:pt idx="595">
                  <c:v>-351.15985638099608</c:v>
                </c:pt>
                <c:pt idx="596">
                  <c:v>-350.29279500721577</c:v>
                </c:pt>
                <c:pt idx="597">
                  <c:v>-349.42573363343558</c:v>
                </c:pt>
                <c:pt idx="598">
                  <c:v>-348.55867225965528</c:v>
                </c:pt>
                <c:pt idx="599">
                  <c:v>-347.69161088587509</c:v>
                </c:pt>
                <c:pt idx="600">
                  <c:v>-346.8245495120949</c:v>
                </c:pt>
                <c:pt idx="601">
                  <c:v>-345.9574881383146</c:v>
                </c:pt>
                <c:pt idx="602">
                  <c:v>-345.09042676453441</c:v>
                </c:pt>
                <c:pt idx="603">
                  <c:v>-344.22336539075411</c:v>
                </c:pt>
                <c:pt idx="604">
                  <c:v>-343.35630401697392</c:v>
                </c:pt>
                <c:pt idx="605">
                  <c:v>-342.48924264319362</c:v>
                </c:pt>
                <c:pt idx="606">
                  <c:v>-341.62218126941343</c:v>
                </c:pt>
                <c:pt idx="607">
                  <c:v>-340.75511989563324</c:v>
                </c:pt>
                <c:pt idx="608">
                  <c:v>-339.88805852185294</c:v>
                </c:pt>
                <c:pt idx="609">
                  <c:v>-339.02099714807275</c:v>
                </c:pt>
                <c:pt idx="610">
                  <c:v>-338.15393577429245</c:v>
                </c:pt>
                <c:pt idx="611">
                  <c:v>-337.28687440051226</c:v>
                </c:pt>
                <c:pt idx="612">
                  <c:v>-336.41981302673196</c:v>
                </c:pt>
                <c:pt idx="613">
                  <c:v>-335.55275165295177</c:v>
                </c:pt>
                <c:pt idx="614">
                  <c:v>-334.68569027917158</c:v>
                </c:pt>
                <c:pt idx="615">
                  <c:v>-333.81862890539128</c:v>
                </c:pt>
                <c:pt idx="616">
                  <c:v>-332.95156753161109</c:v>
                </c:pt>
                <c:pt idx="617">
                  <c:v>-332.08450615783079</c:v>
                </c:pt>
                <c:pt idx="618">
                  <c:v>-331.2174447840506</c:v>
                </c:pt>
                <c:pt idx="619">
                  <c:v>-330.3503834102703</c:v>
                </c:pt>
                <c:pt idx="620">
                  <c:v>-329.48332203649011</c:v>
                </c:pt>
                <c:pt idx="621">
                  <c:v>-328.61626066270992</c:v>
                </c:pt>
                <c:pt idx="622">
                  <c:v>-327.74919928892962</c:v>
                </c:pt>
                <c:pt idx="623">
                  <c:v>-326.88213791514943</c:v>
                </c:pt>
                <c:pt idx="624">
                  <c:v>-326.01507654136913</c:v>
                </c:pt>
                <c:pt idx="625">
                  <c:v>-325.14801516758894</c:v>
                </c:pt>
                <c:pt idx="626">
                  <c:v>-324.28095379380864</c:v>
                </c:pt>
                <c:pt idx="627">
                  <c:v>-323.41389242002845</c:v>
                </c:pt>
                <c:pt idx="628">
                  <c:v>-322.54683104624826</c:v>
                </c:pt>
                <c:pt idx="629">
                  <c:v>-321.67976967246796</c:v>
                </c:pt>
                <c:pt idx="630">
                  <c:v>-320.81270829868777</c:v>
                </c:pt>
                <c:pt idx="631">
                  <c:v>-319.94564692490746</c:v>
                </c:pt>
                <c:pt idx="632">
                  <c:v>-319.07858555112728</c:v>
                </c:pt>
                <c:pt idx="633">
                  <c:v>-318.21152417734697</c:v>
                </c:pt>
                <c:pt idx="634">
                  <c:v>-317.34446280356678</c:v>
                </c:pt>
                <c:pt idx="635">
                  <c:v>-316.4774014297866</c:v>
                </c:pt>
                <c:pt idx="636">
                  <c:v>-315.61034005600629</c:v>
                </c:pt>
                <c:pt idx="637">
                  <c:v>-314.74327868222611</c:v>
                </c:pt>
                <c:pt idx="638">
                  <c:v>-313.8762173084458</c:v>
                </c:pt>
                <c:pt idx="639">
                  <c:v>-313.00915593466561</c:v>
                </c:pt>
                <c:pt idx="640">
                  <c:v>-312.14209456088543</c:v>
                </c:pt>
                <c:pt idx="641">
                  <c:v>-311.27503318710512</c:v>
                </c:pt>
                <c:pt idx="642">
                  <c:v>-310.40797181332493</c:v>
                </c:pt>
                <c:pt idx="643">
                  <c:v>-309.54091043954463</c:v>
                </c:pt>
                <c:pt idx="644">
                  <c:v>-308.67384906576444</c:v>
                </c:pt>
                <c:pt idx="645">
                  <c:v>-307.80678769198414</c:v>
                </c:pt>
                <c:pt idx="646">
                  <c:v>-306.93972631820395</c:v>
                </c:pt>
                <c:pt idx="647">
                  <c:v>-306.07266494442376</c:v>
                </c:pt>
                <c:pt idx="648">
                  <c:v>-305.20560357064346</c:v>
                </c:pt>
                <c:pt idx="649">
                  <c:v>-304.33854219686327</c:v>
                </c:pt>
                <c:pt idx="650">
                  <c:v>-303.47148082308297</c:v>
                </c:pt>
                <c:pt idx="651">
                  <c:v>-302.60441944930278</c:v>
                </c:pt>
                <c:pt idx="652">
                  <c:v>-301.73735807552248</c:v>
                </c:pt>
                <c:pt idx="653">
                  <c:v>-300.87029670174229</c:v>
                </c:pt>
                <c:pt idx="654">
                  <c:v>-300.0032353279621</c:v>
                </c:pt>
                <c:pt idx="655">
                  <c:v>-299.1361739541818</c:v>
                </c:pt>
                <c:pt idx="656">
                  <c:v>-298.26911258040161</c:v>
                </c:pt>
                <c:pt idx="657">
                  <c:v>-297.40205120662131</c:v>
                </c:pt>
                <c:pt idx="658">
                  <c:v>-296.53498983284112</c:v>
                </c:pt>
                <c:pt idx="659">
                  <c:v>-295.66792845906082</c:v>
                </c:pt>
                <c:pt idx="660">
                  <c:v>-294.80086708528063</c:v>
                </c:pt>
                <c:pt idx="661">
                  <c:v>-293.93380571150044</c:v>
                </c:pt>
                <c:pt idx="662">
                  <c:v>-293.06674433772014</c:v>
                </c:pt>
                <c:pt idx="663">
                  <c:v>-292.19968296393995</c:v>
                </c:pt>
                <c:pt idx="664">
                  <c:v>-291.33262159015965</c:v>
                </c:pt>
                <c:pt idx="665">
                  <c:v>-290.46556021637946</c:v>
                </c:pt>
                <c:pt idx="666">
                  <c:v>-289.59849884259916</c:v>
                </c:pt>
                <c:pt idx="667">
                  <c:v>-288.73143746881897</c:v>
                </c:pt>
                <c:pt idx="668">
                  <c:v>-287.86437609503878</c:v>
                </c:pt>
                <c:pt idx="669">
                  <c:v>-286.99731472125848</c:v>
                </c:pt>
                <c:pt idx="670">
                  <c:v>-286.13025334747829</c:v>
                </c:pt>
                <c:pt idx="671">
                  <c:v>-285.26319197369799</c:v>
                </c:pt>
                <c:pt idx="672">
                  <c:v>-284.3961305999178</c:v>
                </c:pt>
                <c:pt idx="673">
                  <c:v>-283.52906922613749</c:v>
                </c:pt>
                <c:pt idx="674">
                  <c:v>-282.66200785235731</c:v>
                </c:pt>
                <c:pt idx="675">
                  <c:v>-281.79494647857712</c:v>
                </c:pt>
                <c:pt idx="676">
                  <c:v>-280.92788510479681</c:v>
                </c:pt>
                <c:pt idx="677">
                  <c:v>-280.06082373101663</c:v>
                </c:pt>
                <c:pt idx="678">
                  <c:v>-279.19376235723632</c:v>
                </c:pt>
                <c:pt idx="679">
                  <c:v>-278.32670098345613</c:v>
                </c:pt>
                <c:pt idx="680">
                  <c:v>-277.45963960967583</c:v>
                </c:pt>
                <c:pt idx="681">
                  <c:v>-276.59257823589564</c:v>
                </c:pt>
                <c:pt idx="682">
                  <c:v>-275.72551686211546</c:v>
                </c:pt>
                <c:pt idx="683">
                  <c:v>-274.85845548833515</c:v>
                </c:pt>
                <c:pt idx="684">
                  <c:v>-273.99139411455496</c:v>
                </c:pt>
                <c:pt idx="685">
                  <c:v>-273.12433274077466</c:v>
                </c:pt>
                <c:pt idx="686">
                  <c:v>-272.25727136699447</c:v>
                </c:pt>
                <c:pt idx="687">
                  <c:v>-271.39020999321417</c:v>
                </c:pt>
                <c:pt idx="688">
                  <c:v>-270.52314861943398</c:v>
                </c:pt>
                <c:pt idx="689">
                  <c:v>-269.65608724565379</c:v>
                </c:pt>
                <c:pt idx="690">
                  <c:v>-268.78902587187349</c:v>
                </c:pt>
                <c:pt idx="691">
                  <c:v>-267.9219644980933</c:v>
                </c:pt>
                <c:pt idx="692">
                  <c:v>-267.054903124313</c:v>
                </c:pt>
                <c:pt idx="693">
                  <c:v>-266.18784175053281</c:v>
                </c:pt>
                <c:pt idx="694">
                  <c:v>-265.32078037675262</c:v>
                </c:pt>
                <c:pt idx="695">
                  <c:v>-264.45371900297232</c:v>
                </c:pt>
                <c:pt idx="696">
                  <c:v>-263.58665762919213</c:v>
                </c:pt>
                <c:pt idx="697">
                  <c:v>-262.71959625541183</c:v>
                </c:pt>
                <c:pt idx="698">
                  <c:v>-261.85253488163164</c:v>
                </c:pt>
                <c:pt idx="699">
                  <c:v>-260.98547350785134</c:v>
                </c:pt>
                <c:pt idx="700">
                  <c:v>-260.11841213407115</c:v>
                </c:pt>
                <c:pt idx="701">
                  <c:v>-259.25135076029096</c:v>
                </c:pt>
                <c:pt idx="702">
                  <c:v>-258.38428938651066</c:v>
                </c:pt>
                <c:pt idx="703">
                  <c:v>-257.51722801273047</c:v>
                </c:pt>
                <c:pt idx="704">
                  <c:v>-256.65016663895017</c:v>
                </c:pt>
                <c:pt idx="705">
                  <c:v>-255.78310526516998</c:v>
                </c:pt>
                <c:pt idx="706">
                  <c:v>-254.91604389138968</c:v>
                </c:pt>
                <c:pt idx="707">
                  <c:v>-254.04898251760949</c:v>
                </c:pt>
                <c:pt idx="708">
                  <c:v>-253.1819211438293</c:v>
                </c:pt>
                <c:pt idx="709">
                  <c:v>-252.314859770049</c:v>
                </c:pt>
                <c:pt idx="710">
                  <c:v>-251.44779839626881</c:v>
                </c:pt>
                <c:pt idx="711">
                  <c:v>-250.58073702248851</c:v>
                </c:pt>
                <c:pt idx="712">
                  <c:v>-249.71367564870832</c:v>
                </c:pt>
                <c:pt idx="713">
                  <c:v>-248.84661427492802</c:v>
                </c:pt>
                <c:pt idx="714">
                  <c:v>-247.97955290114783</c:v>
                </c:pt>
                <c:pt idx="715">
                  <c:v>-247.11249152736764</c:v>
                </c:pt>
                <c:pt idx="716">
                  <c:v>-246.24543015358734</c:v>
                </c:pt>
                <c:pt idx="717">
                  <c:v>-245.37836877980715</c:v>
                </c:pt>
                <c:pt idx="718">
                  <c:v>-244.51130740602684</c:v>
                </c:pt>
                <c:pt idx="719">
                  <c:v>-243.64424603224666</c:v>
                </c:pt>
                <c:pt idx="720">
                  <c:v>-242.77718465846635</c:v>
                </c:pt>
                <c:pt idx="721">
                  <c:v>-241.91012328468616</c:v>
                </c:pt>
                <c:pt idx="722">
                  <c:v>-241.04306191090598</c:v>
                </c:pt>
                <c:pt idx="723">
                  <c:v>-240.17600053712567</c:v>
                </c:pt>
                <c:pt idx="724">
                  <c:v>-239.30893916334549</c:v>
                </c:pt>
                <c:pt idx="725">
                  <c:v>-238.44187778956518</c:v>
                </c:pt>
                <c:pt idx="726">
                  <c:v>-237.57481641578499</c:v>
                </c:pt>
                <c:pt idx="727">
                  <c:v>-236.70775504200469</c:v>
                </c:pt>
                <c:pt idx="728">
                  <c:v>-235.8406936682245</c:v>
                </c:pt>
                <c:pt idx="729">
                  <c:v>-234.97363229444431</c:v>
                </c:pt>
                <c:pt idx="730">
                  <c:v>-234.10657092066401</c:v>
                </c:pt>
                <c:pt idx="731">
                  <c:v>-233.23950954688382</c:v>
                </c:pt>
                <c:pt idx="732">
                  <c:v>-232.37244817310352</c:v>
                </c:pt>
                <c:pt idx="733">
                  <c:v>-231.50538679932333</c:v>
                </c:pt>
                <c:pt idx="734">
                  <c:v>-230.63832542554303</c:v>
                </c:pt>
                <c:pt idx="735">
                  <c:v>-229.77126405176284</c:v>
                </c:pt>
                <c:pt idx="736">
                  <c:v>-228.90420267798265</c:v>
                </c:pt>
                <c:pt idx="737">
                  <c:v>-228.03714130420235</c:v>
                </c:pt>
                <c:pt idx="738">
                  <c:v>-227.17007993042216</c:v>
                </c:pt>
                <c:pt idx="739">
                  <c:v>-226.30301855664186</c:v>
                </c:pt>
                <c:pt idx="740">
                  <c:v>-225.43595718286167</c:v>
                </c:pt>
                <c:pt idx="741">
                  <c:v>-224.56889580908137</c:v>
                </c:pt>
                <c:pt idx="742">
                  <c:v>-223.70183443530118</c:v>
                </c:pt>
                <c:pt idx="743">
                  <c:v>-222.83477306152099</c:v>
                </c:pt>
                <c:pt idx="744">
                  <c:v>-221.96771168774069</c:v>
                </c:pt>
                <c:pt idx="745">
                  <c:v>-221.1006503139605</c:v>
                </c:pt>
                <c:pt idx="746">
                  <c:v>-220.2335889401802</c:v>
                </c:pt>
                <c:pt idx="747">
                  <c:v>-219.36652756640001</c:v>
                </c:pt>
                <c:pt idx="748">
                  <c:v>-218.49946619261982</c:v>
                </c:pt>
                <c:pt idx="749">
                  <c:v>-217.63240481883952</c:v>
                </c:pt>
                <c:pt idx="750">
                  <c:v>-216.76534344505933</c:v>
                </c:pt>
                <c:pt idx="751">
                  <c:v>-215.89828207127903</c:v>
                </c:pt>
                <c:pt idx="752">
                  <c:v>-215.03122069749884</c:v>
                </c:pt>
                <c:pt idx="753">
                  <c:v>-214.16415932371854</c:v>
                </c:pt>
                <c:pt idx="754">
                  <c:v>-213.29709794993835</c:v>
                </c:pt>
                <c:pt idx="755">
                  <c:v>-212.43003657615816</c:v>
                </c:pt>
                <c:pt idx="756">
                  <c:v>-211.56297520237786</c:v>
                </c:pt>
                <c:pt idx="757">
                  <c:v>-210.69591382859767</c:v>
                </c:pt>
                <c:pt idx="758">
                  <c:v>-209.82885245481737</c:v>
                </c:pt>
                <c:pt idx="759">
                  <c:v>-208.96179108103718</c:v>
                </c:pt>
                <c:pt idx="760">
                  <c:v>-208.09472970725687</c:v>
                </c:pt>
                <c:pt idx="761">
                  <c:v>-207.22766833347669</c:v>
                </c:pt>
                <c:pt idx="762">
                  <c:v>-206.3606069596965</c:v>
                </c:pt>
                <c:pt idx="763">
                  <c:v>-205.49354558591619</c:v>
                </c:pt>
                <c:pt idx="764">
                  <c:v>-204.62648421213601</c:v>
                </c:pt>
                <c:pt idx="765">
                  <c:v>-203.7594228383557</c:v>
                </c:pt>
                <c:pt idx="766">
                  <c:v>-202.89236146457552</c:v>
                </c:pt>
                <c:pt idx="767">
                  <c:v>-202.02530009079521</c:v>
                </c:pt>
                <c:pt idx="768">
                  <c:v>-201.15823871701502</c:v>
                </c:pt>
                <c:pt idx="769">
                  <c:v>-200.29117734323484</c:v>
                </c:pt>
                <c:pt idx="770">
                  <c:v>-199.42411596945453</c:v>
                </c:pt>
                <c:pt idx="771">
                  <c:v>-198.55705459567434</c:v>
                </c:pt>
                <c:pt idx="772">
                  <c:v>-197.68999322189404</c:v>
                </c:pt>
                <c:pt idx="773">
                  <c:v>-196.82293184811385</c:v>
                </c:pt>
                <c:pt idx="774">
                  <c:v>-195.95587047433355</c:v>
                </c:pt>
                <c:pt idx="775">
                  <c:v>-195.08880910055336</c:v>
                </c:pt>
                <c:pt idx="776">
                  <c:v>-194.22174772677317</c:v>
                </c:pt>
                <c:pt idx="777">
                  <c:v>-193.35468635299287</c:v>
                </c:pt>
                <c:pt idx="778">
                  <c:v>-192.48762497921268</c:v>
                </c:pt>
                <c:pt idx="779">
                  <c:v>-191.62056360543238</c:v>
                </c:pt>
                <c:pt idx="780">
                  <c:v>-190.75350223165219</c:v>
                </c:pt>
                <c:pt idx="781">
                  <c:v>-189.88644085787189</c:v>
                </c:pt>
                <c:pt idx="782">
                  <c:v>-189.0193794840917</c:v>
                </c:pt>
                <c:pt idx="783">
                  <c:v>-188.15231811031151</c:v>
                </c:pt>
                <c:pt idx="784">
                  <c:v>-187.28525673653121</c:v>
                </c:pt>
                <c:pt idx="785">
                  <c:v>-186.41819536275102</c:v>
                </c:pt>
                <c:pt idx="786">
                  <c:v>-185.55113398897072</c:v>
                </c:pt>
                <c:pt idx="787">
                  <c:v>-184.68407261519053</c:v>
                </c:pt>
                <c:pt idx="788">
                  <c:v>-183.81701124141023</c:v>
                </c:pt>
                <c:pt idx="789">
                  <c:v>-182.94994986763004</c:v>
                </c:pt>
                <c:pt idx="790">
                  <c:v>-182.08288849384985</c:v>
                </c:pt>
                <c:pt idx="791">
                  <c:v>-181.21582712006955</c:v>
                </c:pt>
                <c:pt idx="792">
                  <c:v>-180.34876574628936</c:v>
                </c:pt>
                <c:pt idx="793">
                  <c:v>-179.48170437250906</c:v>
                </c:pt>
                <c:pt idx="794">
                  <c:v>-178.61464299872887</c:v>
                </c:pt>
                <c:pt idx="795">
                  <c:v>-177.74758162494868</c:v>
                </c:pt>
                <c:pt idx="796">
                  <c:v>-176.88052025116838</c:v>
                </c:pt>
                <c:pt idx="797">
                  <c:v>-176.01345887738819</c:v>
                </c:pt>
                <c:pt idx="798">
                  <c:v>-175.14639750360789</c:v>
                </c:pt>
                <c:pt idx="799">
                  <c:v>-174.2793361298277</c:v>
                </c:pt>
                <c:pt idx="800">
                  <c:v>-173.4122747560474</c:v>
                </c:pt>
                <c:pt idx="801">
                  <c:v>-172.54521338226721</c:v>
                </c:pt>
                <c:pt idx="802">
                  <c:v>-171.67815200848702</c:v>
                </c:pt>
                <c:pt idx="803">
                  <c:v>-170.81109063470672</c:v>
                </c:pt>
                <c:pt idx="804">
                  <c:v>-169.94402926092653</c:v>
                </c:pt>
                <c:pt idx="805">
                  <c:v>-169.07696788714622</c:v>
                </c:pt>
                <c:pt idx="806">
                  <c:v>-168.20990651336604</c:v>
                </c:pt>
                <c:pt idx="807">
                  <c:v>-167.34284513958573</c:v>
                </c:pt>
                <c:pt idx="808">
                  <c:v>-166.47578376580555</c:v>
                </c:pt>
                <c:pt idx="809">
                  <c:v>-165.60872239202536</c:v>
                </c:pt>
                <c:pt idx="810">
                  <c:v>-164.74166101824505</c:v>
                </c:pt>
                <c:pt idx="811">
                  <c:v>-163.87459964446487</c:v>
                </c:pt>
                <c:pt idx="812">
                  <c:v>-163.00753827068456</c:v>
                </c:pt>
                <c:pt idx="813">
                  <c:v>-162.14047689690437</c:v>
                </c:pt>
                <c:pt idx="814">
                  <c:v>-161.27341552312407</c:v>
                </c:pt>
                <c:pt idx="815">
                  <c:v>-160.40635414934388</c:v>
                </c:pt>
                <c:pt idx="816">
                  <c:v>-159.53929277556369</c:v>
                </c:pt>
                <c:pt idx="817">
                  <c:v>-158.67223140178339</c:v>
                </c:pt>
                <c:pt idx="818">
                  <c:v>-157.8051700280032</c:v>
                </c:pt>
                <c:pt idx="819">
                  <c:v>-156.9381086542229</c:v>
                </c:pt>
                <c:pt idx="820">
                  <c:v>-156.07104728044271</c:v>
                </c:pt>
                <c:pt idx="821">
                  <c:v>-155.20398590666241</c:v>
                </c:pt>
                <c:pt idx="822">
                  <c:v>-154.33692453288222</c:v>
                </c:pt>
                <c:pt idx="823">
                  <c:v>-153.46986315910203</c:v>
                </c:pt>
                <c:pt idx="824">
                  <c:v>-152.60280178532173</c:v>
                </c:pt>
                <c:pt idx="825">
                  <c:v>-151.73574041154154</c:v>
                </c:pt>
                <c:pt idx="826">
                  <c:v>-150.86867903776124</c:v>
                </c:pt>
                <c:pt idx="827">
                  <c:v>-150.00161766398105</c:v>
                </c:pt>
                <c:pt idx="828">
                  <c:v>-149.13455629020075</c:v>
                </c:pt>
                <c:pt idx="829">
                  <c:v>-148.26749491642056</c:v>
                </c:pt>
                <c:pt idx="830">
                  <c:v>-147.40043354264037</c:v>
                </c:pt>
                <c:pt idx="831">
                  <c:v>-146.53337216886007</c:v>
                </c:pt>
                <c:pt idx="832">
                  <c:v>-145.66631079507988</c:v>
                </c:pt>
                <c:pt idx="833">
                  <c:v>-144.79924942129958</c:v>
                </c:pt>
                <c:pt idx="834">
                  <c:v>-143.93218804751939</c:v>
                </c:pt>
                <c:pt idx="835">
                  <c:v>-143.06512667373909</c:v>
                </c:pt>
                <c:pt idx="836">
                  <c:v>-142.1980652999589</c:v>
                </c:pt>
                <c:pt idx="837">
                  <c:v>-141.33100392617871</c:v>
                </c:pt>
                <c:pt idx="838">
                  <c:v>-140.46394255239841</c:v>
                </c:pt>
                <c:pt idx="839">
                  <c:v>-139.59688117861822</c:v>
                </c:pt>
                <c:pt idx="840">
                  <c:v>-138.72981980483792</c:v>
                </c:pt>
                <c:pt idx="841">
                  <c:v>-137.86275843105773</c:v>
                </c:pt>
                <c:pt idx="842">
                  <c:v>-136.99569705727743</c:v>
                </c:pt>
                <c:pt idx="843">
                  <c:v>-136.12863568349724</c:v>
                </c:pt>
                <c:pt idx="844">
                  <c:v>-135.26157430971705</c:v>
                </c:pt>
                <c:pt idx="845">
                  <c:v>-134.39451293593675</c:v>
                </c:pt>
                <c:pt idx="846">
                  <c:v>-133.52745156215656</c:v>
                </c:pt>
                <c:pt idx="847">
                  <c:v>-132.66039018837625</c:v>
                </c:pt>
                <c:pt idx="848">
                  <c:v>-131.79332881459607</c:v>
                </c:pt>
                <c:pt idx="849">
                  <c:v>-130.92626744081588</c:v>
                </c:pt>
                <c:pt idx="850">
                  <c:v>-130.05920606703557</c:v>
                </c:pt>
                <c:pt idx="851">
                  <c:v>-129.19214469325539</c:v>
                </c:pt>
                <c:pt idx="852">
                  <c:v>-128.32508331947508</c:v>
                </c:pt>
                <c:pt idx="853">
                  <c:v>-127.4580219456949</c:v>
                </c:pt>
                <c:pt idx="854">
                  <c:v>-126.59096057191459</c:v>
                </c:pt>
                <c:pt idx="855">
                  <c:v>-125.7238991981344</c:v>
                </c:pt>
                <c:pt idx="856">
                  <c:v>-124.85683782435422</c:v>
                </c:pt>
                <c:pt idx="857">
                  <c:v>-123.98977645057391</c:v>
                </c:pt>
                <c:pt idx="858">
                  <c:v>-123.12271507679372</c:v>
                </c:pt>
                <c:pt idx="859">
                  <c:v>-122.25565370301342</c:v>
                </c:pt>
                <c:pt idx="860">
                  <c:v>-121.38859232923323</c:v>
                </c:pt>
                <c:pt idx="861">
                  <c:v>-120.52153095545293</c:v>
                </c:pt>
                <c:pt idx="862">
                  <c:v>-119.65446958167274</c:v>
                </c:pt>
                <c:pt idx="863">
                  <c:v>-118.78740820789255</c:v>
                </c:pt>
                <c:pt idx="864">
                  <c:v>-117.92034683411225</c:v>
                </c:pt>
                <c:pt idx="865">
                  <c:v>-117.05328546033206</c:v>
                </c:pt>
                <c:pt idx="866">
                  <c:v>-116.18622408655176</c:v>
                </c:pt>
                <c:pt idx="867">
                  <c:v>-115.31916271277157</c:v>
                </c:pt>
                <c:pt idx="868">
                  <c:v>-114.45210133899127</c:v>
                </c:pt>
                <c:pt idx="869">
                  <c:v>-113.58503996521108</c:v>
                </c:pt>
                <c:pt idx="870">
                  <c:v>-112.71797859143089</c:v>
                </c:pt>
                <c:pt idx="871">
                  <c:v>-111.85091721765059</c:v>
                </c:pt>
                <c:pt idx="872">
                  <c:v>-110.9838558438704</c:v>
                </c:pt>
                <c:pt idx="873">
                  <c:v>-110.1167944700901</c:v>
                </c:pt>
                <c:pt idx="874">
                  <c:v>-109.24973309630991</c:v>
                </c:pt>
                <c:pt idx="875">
                  <c:v>-108.38267172252961</c:v>
                </c:pt>
                <c:pt idx="876">
                  <c:v>-107.51561034874942</c:v>
                </c:pt>
                <c:pt idx="877">
                  <c:v>-106.64854897496923</c:v>
                </c:pt>
                <c:pt idx="878">
                  <c:v>-105.78148760118893</c:v>
                </c:pt>
                <c:pt idx="879">
                  <c:v>-104.91442622740874</c:v>
                </c:pt>
                <c:pt idx="880">
                  <c:v>-104.04736485362844</c:v>
                </c:pt>
                <c:pt idx="881">
                  <c:v>-103.18030347984825</c:v>
                </c:pt>
                <c:pt idx="882">
                  <c:v>-102.31324210606795</c:v>
                </c:pt>
                <c:pt idx="883">
                  <c:v>-101.44618073228776</c:v>
                </c:pt>
                <c:pt idx="884">
                  <c:v>-100.57911935850757</c:v>
                </c:pt>
                <c:pt idx="885">
                  <c:v>-99.712057984727267</c:v>
                </c:pt>
                <c:pt idx="886">
                  <c:v>-98.844996610947078</c:v>
                </c:pt>
                <c:pt idx="887">
                  <c:v>-97.977935237166776</c:v>
                </c:pt>
                <c:pt idx="888">
                  <c:v>-97.110873863386587</c:v>
                </c:pt>
                <c:pt idx="889">
                  <c:v>-96.243812489606285</c:v>
                </c:pt>
                <c:pt idx="890">
                  <c:v>-95.376751115826096</c:v>
                </c:pt>
                <c:pt idx="891">
                  <c:v>-94.509689742045907</c:v>
                </c:pt>
                <c:pt idx="892">
                  <c:v>-93.642628368265605</c:v>
                </c:pt>
                <c:pt idx="893">
                  <c:v>-92.775566994485416</c:v>
                </c:pt>
                <c:pt idx="894">
                  <c:v>-91.908505620705114</c:v>
                </c:pt>
                <c:pt idx="895">
                  <c:v>-91.041444246924925</c:v>
                </c:pt>
                <c:pt idx="896">
                  <c:v>-90.174382873144623</c:v>
                </c:pt>
                <c:pt idx="897">
                  <c:v>-89.307321499364434</c:v>
                </c:pt>
                <c:pt idx="898">
                  <c:v>-88.440260125584246</c:v>
                </c:pt>
                <c:pt idx="899">
                  <c:v>-87.573198751803943</c:v>
                </c:pt>
                <c:pt idx="900">
                  <c:v>-86.706137378023755</c:v>
                </c:pt>
                <c:pt idx="901">
                  <c:v>-85.839076004243452</c:v>
                </c:pt>
                <c:pt idx="902">
                  <c:v>-84.972014630463264</c:v>
                </c:pt>
                <c:pt idx="903">
                  <c:v>-84.104953256683075</c:v>
                </c:pt>
                <c:pt idx="904">
                  <c:v>-83.237891882902773</c:v>
                </c:pt>
                <c:pt idx="905">
                  <c:v>-82.370830509122584</c:v>
                </c:pt>
                <c:pt idx="906">
                  <c:v>-81.503769135342282</c:v>
                </c:pt>
                <c:pt idx="907">
                  <c:v>-80.636707761562093</c:v>
                </c:pt>
                <c:pt idx="908">
                  <c:v>-79.769646387781791</c:v>
                </c:pt>
                <c:pt idx="909">
                  <c:v>-78.902585014001602</c:v>
                </c:pt>
                <c:pt idx="910">
                  <c:v>-78.035523640221413</c:v>
                </c:pt>
                <c:pt idx="911">
                  <c:v>-77.168462266441111</c:v>
                </c:pt>
                <c:pt idx="912">
                  <c:v>-76.301400892660922</c:v>
                </c:pt>
                <c:pt idx="913">
                  <c:v>-75.43433951888062</c:v>
                </c:pt>
                <c:pt idx="914">
                  <c:v>-74.567278145100431</c:v>
                </c:pt>
                <c:pt idx="915">
                  <c:v>-73.700216771320129</c:v>
                </c:pt>
                <c:pt idx="916">
                  <c:v>-72.83315539753994</c:v>
                </c:pt>
                <c:pt idx="917">
                  <c:v>-71.966094023759752</c:v>
                </c:pt>
                <c:pt idx="918">
                  <c:v>-71.099032649979449</c:v>
                </c:pt>
                <c:pt idx="919">
                  <c:v>-70.231971276199261</c:v>
                </c:pt>
                <c:pt idx="920">
                  <c:v>-69.364909902418958</c:v>
                </c:pt>
                <c:pt idx="921">
                  <c:v>-68.497848528638769</c:v>
                </c:pt>
                <c:pt idx="922">
                  <c:v>-67.630787154858467</c:v>
                </c:pt>
                <c:pt idx="923">
                  <c:v>-66.763725781078278</c:v>
                </c:pt>
                <c:pt idx="924">
                  <c:v>-65.89666440729809</c:v>
                </c:pt>
                <c:pt idx="925">
                  <c:v>-65.029603033517787</c:v>
                </c:pt>
                <c:pt idx="926">
                  <c:v>-64.162541659737599</c:v>
                </c:pt>
                <c:pt idx="927">
                  <c:v>-63.295480285957296</c:v>
                </c:pt>
                <c:pt idx="928">
                  <c:v>-62.428418912177108</c:v>
                </c:pt>
                <c:pt idx="929">
                  <c:v>-61.561357538396805</c:v>
                </c:pt>
                <c:pt idx="930">
                  <c:v>-60.694296164616617</c:v>
                </c:pt>
                <c:pt idx="931">
                  <c:v>-59.827234790836428</c:v>
                </c:pt>
                <c:pt idx="932">
                  <c:v>-58.960173417056126</c:v>
                </c:pt>
                <c:pt idx="933">
                  <c:v>-58.093112043275937</c:v>
                </c:pt>
                <c:pt idx="934">
                  <c:v>-57.226050669495635</c:v>
                </c:pt>
                <c:pt idx="935">
                  <c:v>-56.358989295715446</c:v>
                </c:pt>
                <c:pt idx="936">
                  <c:v>-55.491927921935144</c:v>
                </c:pt>
                <c:pt idx="937">
                  <c:v>-54.624866548154955</c:v>
                </c:pt>
                <c:pt idx="938">
                  <c:v>-53.757805174374766</c:v>
                </c:pt>
                <c:pt idx="939">
                  <c:v>-52.890743800594464</c:v>
                </c:pt>
                <c:pt idx="940">
                  <c:v>-52.023682426814275</c:v>
                </c:pt>
                <c:pt idx="941">
                  <c:v>-51.156621053033973</c:v>
                </c:pt>
                <c:pt idx="942">
                  <c:v>-50.289559679253784</c:v>
                </c:pt>
                <c:pt idx="943">
                  <c:v>-49.422498305473482</c:v>
                </c:pt>
                <c:pt idx="944">
                  <c:v>-48.555436931693293</c:v>
                </c:pt>
                <c:pt idx="945">
                  <c:v>-47.688375557913105</c:v>
                </c:pt>
                <c:pt idx="946">
                  <c:v>-46.821314184132802</c:v>
                </c:pt>
                <c:pt idx="947">
                  <c:v>-45.954252810352614</c:v>
                </c:pt>
                <c:pt idx="948">
                  <c:v>-45.087191436572311</c:v>
                </c:pt>
                <c:pt idx="949">
                  <c:v>-44.220130062792123</c:v>
                </c:pt>
                <c:pt idx="950">
                  <c:v>-43.353068689011934</c:v>
                </c:pt>
                <c:pt idx="951">
                  <c:v>-42.486007315231632</c:v>
                </c:pt>
                <c:pt idx="952">
                  <c:v>-41.618945941451443</c:v>
                </c:pt>
                <c:pt idx="953">
                  <c:v>-40.751884567671141</c:v>
                </c:pt>
                <c:pt idx="954">
                  <c:v>-39.884823193890952</c:v>
                </c:pt>
                <c:pt idx="955">
                  <c:v>-39.01776182011065</c:v>
                </c:pt>
                <c:pt idx="956">
                  <c:v>-38.150700446330461</c:v>
                </c:pt>
                <c:pt idx="957">
                  <c:v>-37.283639072550272</c:v>
                </c:pt>
                <c:pt idx="958">
                  <c:v>-36.41657769876997</c:v>
                </c:pt>
                <c:pt idx="959">
                  <c:v>-35.549516324989781</c:v>
                </c:pt>
                <c:pt idx="960">
                  <c:v>-34.682454951209479</c:v>
                </c:pt>
                <c:pt idx="961">
                  <c:v>-33.81539357742929</c:v>
                </c:pt>
                <c:pt idx="962">
                  <c:v>-32.948332203648988</c:v>
                </c:pt>
                <c:pt idx="963">
                  <c:v>-32.081270829868799</c:v>
                </c:pt>
                <c:pt idx="964">
                  <c:v>-31.214209456088611</c:v>
                </c:pt>
                <c:pt idx="965">
                  <c:v>-30.347148082308308</c:v>
                </c:pt>
                <c:pt idx="966">
                  <c:v>-29.48008670852812</c:v>
                </c:pt>
                <c:pt idx="967">
                  <c:v>-28.613025334747817</c:v>
                </c:pt>
                <c:pt idx="968">
                  <c:v>-27.745963960967629</c:v>
                </c:pt>
                <c:pt idx="969">
                  <c:v>-26.878902587187326</c:v>
                </c:pt>
                <c:pt idx="970">
                  <c:v>-26.011841213407138</c:v>
                </c:pt>
                <c:pt idx="971">
                  <c:v>-25.144779839626949</c:v>
                </c:pt>
                <c:pt idx="972">
                  <c:v>-24.277718465846647</c:v>
                </c:pt>
                <c:pt idx="973">
                  <c:v>-23.410657092066458</c:v>
                </c:pt>
                <c:pt idx="974">
                  <c:v>-22.543595718286156</c:v>
                </c:pt>
                <c:pt idx="975">
                  <c:v>-21.676534344505967</c:v>
                </c:pt>
                <c:pt idx="976">
                  <c:v>-20.809472970725665</c:v>
                </c:pt>
                <c:pt idx="977">
                  <c:v>-19.942411596945476</c:v>
                </c:pt>
                <c:pt idx="978">
                  <c:v>-19.075350223165287</c:v>
                </c:pt>
                <c:pt idx="979">
                  <c:v>-18.208288849384985</c:v>
                </c:pt>
                <c:pt idx="980">
                  <c:v>-17.341227475604796</c:v>
                </c:pt>
                <c:pt idx="981">
                  <c:v>-16.474166101824494</c:v>
                </c:pt>
                <c:pt idx="982">
                  <c:v>-15.607104728044305</c:v>
                </c:pt>
                <c:pt idx="983">
                  <c:v>-14.740043354264003</c:v>
                </c:pt>
                <c:pt idx="984">
                  <c:v>-13.872981980483814</c:v>
                </c:pt>
                <c:pt idx="985">
                  <c:v>-13.005920606703626</c:v>
                </c:pt>
                <c:pt idx="986">
                  <c:v>-12.138859232923323</c:v>
                </c:pt>
                <c:pt idx="987">
                  <c:v>-11.271797859143135</c:v>
                </c:pt>
                <c:pt idx="988">
                  <c:v>-10.404736485362832</c:v>
                </c:pt>
                <c:pt idx="989">
                  <c:v>-9.5376751115826437</c:v>
                </c:pt>
                <c:pt idx="990">
                  <c:v>-8.6706137378023413</c:v>
                </c:pt>
                <c:pt idx="991">
                  <c:v>-7.8035523640221527</c:v>
                </c:pt>
                <c:pt idx="992">
                  <c:v>-6.936490990241964</c:v>
                </c:pt>
                <c:pt idx="993">
                  <c:v>-6.0694296164616617</c:v>
                </c:pt>
                <c:pt idx="994">
                  <c:v>-5.202368242681473</c:v>
                </c:pt>
                <c:pt idx="995">
                  <c:v>-4.3353068689011707</c:v>
                </c:pt>
                <c:pt idx="996">
                  <c:v>-3.468245495120982</c:v>
                </c:pt>
                <c:pt idx="997">
                  <c:v>-2.6011841213406797</c:v>
                </c:pt>
                <c:pt idx="998">
                  <c:v>-1.734122747560491</c:v>
                </c:pt>
                <c:pt idx="999">
                  <c:v>-0.86706137378030235</c:v>
                </c:pt>
                <c:pt idx="1000">
                  <c:v>0</c:v>
                </c:pt>
                <c:pt idx="1001">
                  <c:v>0.86706137378018866</c:v>
                </c:pt>
                <c:pt idx="1002">
                  <c:v>1.734122747560491</c:v>
                </c:pt>
                <c:pt idx="1003">
                  <c:v>2.6011841213406797</c:v>
                </c:pt>
                <c:pt idx="1004">
                  <c:v>3.4682454951208683</c:v>
                </c:pt>
                <c:pt idx="1005">
                  <c:v>4.3353068689011707</c:v>
                </c:pt>
                <c:pt idx="1006">
                  <c:v>5.2023682426813593</c:v>
                </c:pt>
                <c:pt idx="1007">
                  <c:v>6.0694296164616617</c:v>
                </c:pt>
                <c:pt idx="1008">
                  <c:v>6.9364909902418503</c:v>
                </c:pt>
                <c:pt idx="1009">
                  <c:v>7.8035523640221527</c:v>
                </c:pt>
                <c:pt idx="1010">
                  <c:v>8.6706137378023413</c:v>
                </c:pt>
                <c:pt idx="1011">
                  <c:v>9.53767511158253</c:v>
                </c:pt>
                <c:pt idx="1012">
                  <c:v>10.404736485362832</c:v>
                </c:pt>
                <c:pt idx="1013">
                  <c:v>11.271797859143021</c:v>
                </c:pt>
                <c:pt idx="1014">
                  <c:v>12.138859232923323</c:v>
                </c:pt>
                <c:pt idx="1015">
                  <c:v>13.005920606703512</c:v>
                </c:pt>
                <c:pt idx="1016">
                  <c:v>13.872981980483814</c:v>
                </c:pt>
                <c:pt idx="1017">
                  <c:v>14.740043354264003</c:v>
                </c:pt>
                <c:pt idx="1018">
                  <c:v>15.607104728044192</c:v>
                </c:pt>
                <c:pt idx="1019">
                  <c:v>16.474166101824494</c:v>
                </c:pt>
                <c:pt idx="1020">
                  <c:v>17.341227475604683</c:v>
                </c:pt>
                <c:pt idx="1021">
                  <c:v>18.208288849384985</c:v>
                </c:pt>
                <c:pt idx="1022">
                  <c:v>19.075350223165174</c:v>
                </c:pt>
                <c:pt idx="1023">
                  <c:v>19.942411596945476</c:v>
                </c:pt>
                <c:pt idx="1024">
                  <c:v>20.809472970725665</c:v>
                </c:pt>
                <c:pt idx="1025">
                  <c:v>21.676534344505853</c:v>
                </c:pt>
                <c:pt idx="1026">
                  <c:v>22.543595718286156</c:v>
                </c:pt>
                <c:pt idx="1027">
                  <c:v>23.410657092066344</c:v>
                </c:pt>
                <c:pt idx="1028">
                  <c:v>24.277718465846647</c:v>
                </c:pt>
                <c:pt idx="1029">
                  <c:v>25.144779839626835</c:v>
                </c:pt>
                <c:pt idx="1030">
                  <c:v>26.011841213407138</c:v>
                </c:pt>
                <c:pt idx="1031">
                  <c:v>26.878902587187326</c:v>
                </c:pt>
                <c:pt idx="1032">
                  <c:v>27.745963960967515</c:v>
                </c:pt>
                <c:pt idx="1033">
                  <c:v>28.613025334747817</c:v>
                </c:pt>
                <c:pt idx="1034">
                  <c:v>29.480086708528006</c:v>
                </c:pt>
                <c:pt idx="1035">
                  <c:v>30.347148082308308</c:v>
                </c:pt>
                <c:pt idx="1036">
                  <c:v>31.214209456088497</c:v>
                </c:pt>
                <c:pt idx="1037">
                  <c:v>32.081270829868799</c:v>
                </c:pt>
                <c:pt idx="1038">
                  <c:v>32.948332203648988</c:v>
                </c:pt>
                <c:pt idx="1039">
                  <c:v>33.815393577429177</c:v>
                </c:pt>
                <c:pt idx="1040">
                  <c:v>34.682454951209479</c:v>
                </c:pt>
                <c:pt idx="1041">
                  <c:v>35.549516324989668</c:v>
                </c:pt>
                <c:pt idx="1042">
                  <c:v>36.41657769876997</c:v>
                </c:pt>
                <c:pt idx="1043">
                  <c:v>37.283639072550159</c:v>
                </c:pt>
                <c:pt idx="1044">
                  <c:v>38.150700446330461</c:v>
                </c:pt>
                <c:pt idx="1045">
                  <c:v>39.01776182011065</c:v>
                </c:pt>
                <c:pt idx="1046">
                  <c:v>39.884823193890838</c:v>
                </c:pt>
                <c:pt idx="1047">
                  <c:v>40.751884567671141</c:v>
                </c:pt>
                <c:pt idx="1048">
                  <c:v>41.618945941451329</c:v>
                </c:pt>
                <c:pt idx="1049">
                  <c:v>42.486007315231632</c:v>
                </c:pt>
                <c:pt idx="1050">
                  <c:v>43.35306868901182</c:v>
                </c:pt>
                <c:pt idx="1051">
                  <c:v>44.220130062792009</c:v>
                </c:pt>
                <c:pt idx="1052">
                  <c:v>45.087191436572311</c:v>
                </c:pt>
                <c:pt idx="1053">
                  <c:v>45.9542528103525</c:v>
                </c:pt>
                <c:pt idx="1054">
                  <c:v>46.821314184132802</c:v>
                </c:pt>
                <c:pt idx="1055">
                  <c:v>47.688375557912991</c:v>
                </c:pt>
                <c:pt idx="1056">
                  <c:v>48.555436931693293</c:v>
                </c:pt>
                <c:pt idx="1057">
                  <c:v>49.422498305473482</c:v>
                </c:pt>
                <c:pt idx="1058">
                  <c:v>50.289559679253671</c:v>
                </c:pt>
                <c:pt idx="1059">
                  <c:v>51.156621053033973</c:v>
                </c:pt>
                <c:pt idx="1060">
                  <c:v>52.023682426814162</c:v>
                </c:pt>
                <c:pt idx="1061">
                  <c:v>52.890743800594464</c:v>
                </c:pt>
                <c:pt idx="1062">
                  <c:v>53.757805174374653</c:v>
                </c:pt>
                <c:pt idx="1063">
                  <c:v>54.624866548154955</c:v>
                </c:pt>
                <c:pt idx="1064">
                  <c:v>55.491927921935144</c:v>
                </c:pt>
                <c:pt idx="1065">
                  <c:v>56.358989295715332</c:v>
                </c:pt>
                <c:pt idx="1066">
                  <c:v>57.226050669495635</c:v>
                </c:pt>
                <c:pt idx="1067">
                  <c:v>58.093112043275823</c:v>
                </c:pt>
                <c:pt idx="1068">
                  <c:v>58.960173417056126</c:v>
                </c:pt>
                <c:pt idx="1069">
                  <c:v>59.827234790836314</c:v>
                </c:pt>
                <c:pt idx="1070">
                  <c:v>60.694296164616617</c:v>
                </c:pt>
                <c:pt idx="1071">
                  <c:v>61.561357538396805</c:v>
                </c:pt>
                <c:pt idx="1072">
                  <c:v>62.428418912176994</c:v>
                </c:pt>
                <c:pt idx="1073">
                  <c:v>63.295480285957296</c:v>
                </c:pt>
                <c:pt idx="1074">
                  <c:v>64.162541659737485</c:v>
                </c:pt>
                <c:pt idx="1075">
                  <c:v>65.029603033517787</c:v>
                </c:pt>
                <c:pt idx="1076">
                  <c:v>65.896664407297976</c:v>
                </c:pt>
                <c:pt idx="1077">
                  <c:v>66.763725781078278</c:v>
                </c:pt>
                <c:pt idx="1078">
                  <c:v>67.630787154858467</c:v>
                </c:pt>
                <c:pt idx="1079">
                  <c:v>68.497848528638656</c:v>
                </c:pt>
                <c:pt idx="1080">
                  <c:v>69.364909902418958</c:v>
                </c:pt>
                <c:pt idx="1081">
                  <c:v>70.231971276199147</c:v>
                </c:pt>
                <c:pt idx="1082">
                  <c:v>71.099032649979449</c:v>
                </c:pt>
                <c:pt idx="1083">
                  <c:v>71.966094023759638</c:v>
                </c:pt>
                <c:pt idx="1084">
                  <c:v>72.83315539753994</c:v>
                </c:pt>
                <c:pt idx="1085">
                  <c:v>73.700216771320129</c:v>
                </c:pt>
                <c:pt idx="1086">
                  <c:v>74.567278145100317</c:v>
                </c:pt>
                <c:pt idx="1087">
                  <c:v>75.43433951888062</c:v>
                </c:pt>
                <c:pt idx="1088">
                  <c:v>76.301400892660808</c:v>
                </c:pt>
                <c:pt idx="1089">
                  <c:v>77.168462266441111</c:v>
                </c:pt>
                <c:pt idx="1090">
                  <c:v>78.0355236402213</c:v>
                </c:pt>
                <c:pt idx="1091">
                  <c:v>78.902585014001602</c:v>
                </c:pt>
                <c:pt idx="1092">
                  <c:v>79.769646387781791</c:v>
                </c:pt>
                <c:pt idx="1093">
                  <c:v>80.636707761561979</c:v>
                </c:pt>
                <c:pt idx="1094">
                  <c:v>81.503769135342282</c:v>
                </c:pt>
                <c:pt idx="1095">
                  <c:v>82.37083050912247</c:v>
                </c:pt>
                <c:pt idx="1096">
                  <c:v>83.237891882902773</c:v>
                </c:pt>
                <c:pt idx="1097">
                  <c:v>84.104953256682961</c:v>
                </c:pt>
                <c:pt idx="1098">
                  <c:v>84.972014630463264</c:v>
                </c:pt>
                <c:pt idx="1099">
                  <c:v>85.839076004243452</c:v>
                </c:pt>
                <c:pt idx="1100">
                  <c:v>86.706137378023641</c:v>
                </c:pt>
                <c:pt idx="1101">
                  <c:v>87.573198751803943</c:v>
                </c:pt>
                <c:pt idx="1102">
                  <c:v>88.440260125584132</c:v>
                </c:pt>
                <c:pt idx="1103">
                  <c:v>89.307321499364434</c:v>
                </c:pt>
                <c:pt idx="1104">
                  <c:v>90.174382873144623</c:v>
                </c:pt>
                <c:pt idx="1105">
                  <c:v>91.041444246924812</c:v>
                </c:pt>
                <c:pt idx="1106">
                  <c:v>91.908505620705114</c:v>
                </c:pt>
                <c:pt idx="1107">
                  <c:v>92.775566994485303</c:v>
                </c:pt>
                <c:pt idx="1108">
                  <c:v>93.642628368265605</c:v>
                </c:pt>
                <c:pt idx="1109">
                  <c:v>94.509689742045794</c:v>
                </c:pt>
                <c:pt idx="1110">
                  <c:v>95.376751115826096</c:v>
                </c:pt>
                <c:pt idx="1111">
                  <c:v>96.243812489606285</c:v>
                </c:pt>
                <c:pt idx="1112">
                  <c:v>97.110873863386473</c:v>
                </c:pt>
                <c:pt idx="1113">
                  <c:v>97.977935237166776</c:v>
                </c:pt>
                <c:pt idx="1114">
                  <c:v>98.844996610946964</c:v>
                </c:pt>
                <c:pt idx="1115">
                  <c:v>99.712057984727267</c:v>
                </c:pt>
                <c:pt idx="1116">
                  <c:v>100.57911935850746</c:v>
                </c:pt>
                <c:pt idx="1117">
                  <c:v>101.44618073228776</c:v>
                </c:pt>
                <c:pt idx="1118">
                  <c:v>102.31324210606795</c:v>
                </c:pt>
                <c:pt idx="1119">
                  <c:v>103.18030347984813</c:v>
                </c:pt>
                <c:pt idx="1120">
                  <c:v>104.04736485362844</c:v>
                </c:pt>
                <c:pt idx="1121">
                  <c:v>104.91442622740863</c:v>
                </c:pt>
                <c:pt idx="1122">
                  <c:v>105.78148760118893</c:v>
                </c:pt>
                <c:pt idx="1123">
                  <c:v>106.64854897496912</c:v>
                </c:pt>
                <c:pt idx="1124">
                  <c:v>107.51561034874942</c:v>
                </c:pt>
                <c:pt idx="1125">
                  <c:v>108.38267172252961</c:v>
                </c:pt>
                <c:pt idx="1126">
                  <c:v>109.2497330963098</c:v>
                </c:pt>
                <c:pt idx="1127">
                  <c:v>110.1167944700901</c:v>
                </c:pt>
                <c:pt idx="1128">
                  <c:v>110.98385584387029</c:v>
                </c:pt>
                <c:pt idx="1129">
                  <c:v>111.85091721765059</c:v>
                </c:pt>
                <c:pt idx="1130">
                  <c:v>112.71797859143078</c:v>
                </c:pt>
                <c:pt idx="1131">
                  <c:v>113.58503996521108</c:v>
                </c:pt>
                <c:pt idx="1132">
                  <c:v>114.45210133899127</c:v>
                </c:pt>
                <c:pt idx="1133">
                  <c:v>115.31916271277146</c:v>
                </c:pt>
                <c:pt idx="1134">
                  <c:v>116.18622408655176</c:v>
                </c:pt>
                <c:pt idx="1135">
                  <c:v>117.05328546033195</c:v>
                </c:pt>
                <c:pt idx="1136">
                  <c:v>117.92034683411225</c:v>
                </c:pt>
                <c:pt idx="1137">
                  <c:v>118.78740820789244</c:v>
                </c:pt>
                <c:pt idx="1138">
                  <c:v>119.65446958167274</c:v>
                </c:pt>
                <c:pt idx="1139">
                  <c:v>120.52153095545293</c:v>
                </c:pt>
                <c:pt idx="1140">
                  <c:v>121.38859232923312</c:v>
                </c:pt>
                <c:pt idx="1141">
                  <c:v>122.25565370301342</c:v>
                </c:pt>
                <c:pt idx="1142">
                  <c:v>123.12271507679361</c:v>
                </c:pt>
                <c:pt idx="1143">
                  <c:v>123.98977645057391</c:v>
                </c:pt>
                <c:pt idx="1144">
                  <c:v>124.8568378243541</c:v>
                </c:pt>
                <c:pt idx="1145">
                  <c:v>125.7238991981344</c:v>
                </c:pt>
                <c:pt idx="1146">
                  <c:v>126.59096057191459</c:v>
                </c:pt>
                <c:pt idx="1147">
                  <c:v>127.45802194569478</c:v>
                </c:pt>
                <c:pt idx="1148">
                  <c:v>128.32508331947508</c:v>
                </c:pt>
                <c:pt idx="1149">
                  <c:v>129.19214469325527</c:v>
                </c:pt>
                <c:pt idx="1150">
                  <c:v>130.05920606703557</c:v>
                </c:pt>
                <c:pt idx="1151">
                  <c:v>130.92626744081576</c:v>
                </c:pt>
                <c:pt idx="1152">
                  <c:v>131.79332881459595</c:v>
                </c:pt>
                <c:pt idx="1153">
                  <c:v>132.66039018837625</c:v>
                </c:pt>
                <c:pt idx="1154">
                  <c:v>133.52745156215644</c:v>
                </c:pt>
                <c:pt idx="1155">
                  <c:v>134.39451293593675</c:v>
                </c:pt>
                <c:pt idx="1156">
                  <c:v>135.26157430971693</c:v>
                </c:pt>
                <c:pt idx="1157">
                  <c:v>136.12863568349724</c:v>
                </c:pt>
                <c:pt idx="1158">
                  <c:v>136.99569705727743</c:v>
                </c:pt>
                <c:pt idx="1159">
                  <c:v>137.86275843105761</c:v>
                </c:pt>
                <c:pt idx="1160">
                  <c:v>138.72981980483792</c:v>
                </c:pt>
                <c:pt idx="1161">
                  <c:v>139.5968811786181</c:v>
                </c:pt>
                <c:pt idx="1162">
                  <c:v>140.46394255239841</c:v>
                </c:pt>
                <c:pt idx="1163">
                  <c:v>141.3310039261786</c:v>
                </c:pt>
                <c:pt idx="1164">
                  <c:v>142.1980652999589</c:v>
                </c:pt>
                <c:pt idx="1165">
                  <c:v>143.06512667373909</c:v>
                </c:pt>
                <c:pt idx="1166">
                  <c:v>143.93218804751928</c:v>
                </c:pt>
                <c:pt idx="1167">
                  <c:v>144.79924942129958</c:v>
                </c:pt>
                <c:pt idx="1168">
                  <c:v>145.66631079507977</c:v>
                </c:pt>
                <c:pt idx="1169">
                  <c:v>146.53337216886007</c:v>
                </c:pt>
                <c:pt idx="1170">
                  <c:v>147.40043354264026</c:v>
                </c:pt>
                <c:pt idx="1171">
                  <c:v>148.26749491642056</c:v>
                </c:pt>
                <c:pt idx="1172">
                  <c:v>149.13455629020075</c:v>
                </c:pt>
                <c:pt idx="1173">
                  <c:v>150.00161766398094</c:v>
                </c:pt>
                <c:pt idx="1174">
                  <c:v>150.86867903776124</c:v>
                </c:pt>
                <c:pt idx="1175">
                  <c:v>151.73574041154143</c:v>
                </c:pt>
                <c:pt idx="1176">
                  <c:v>152.60280178532173</c:v>
                </c:pt>
                <c:pt idx="1177">
                  <c:v>153.46986315910192</c:v>
                </c:pt>
                <c:pt idx="1178">
                  <c:v>154.33692453288222</c:v>
                </c:pt>
                <c:pt idx="1179">
                  <c:v>155.20398590666241</c:v>
                </c:pt>
                <c:pt idx="1180">
                  <c:v>156.0710472804426</c:v>
                </c:pt>
                <c:pt idx="1181">
                  <c:v>156.9381086542229</c:v>
                </c:pt>
                <c:pt idx="1182">
                  <c:v>157.8051700280032</c:v>
                </c:pt>
                <c:pt idx="1183">
                  <c:v>158.67223140178339</c:v>
                </c:pt>
                <c:pt idx="1184">
                  <c:v>159.53929277556358</c:v>
                </c:pt>
                <c:pt idx="1185">
                  <c:v>160.40635414934377</c:v>
                </c:pt>
                <c:pt idx="1186">
                  <c:v>161.27341552312396</c:v>
                </c:pt>
                <c:pt idx="1187">
                  <c:v>162.14047689690437</c:v>
                </c:pt>
                <c:pt idx="1188">
                  <c:v>163.00753827068456</c:v>
                </c:pt>
                <c:pt idx="1189">
                  <c:v>163.87459964446475</c:v>
                </c:pt>
                <c:pt idx="1190">
                  <c:v>164.74166101824494</c:v>
                </c:pt>
                <c:pt idx="1191">
                  <c:v>165.60872239202536</c:v>
                </c:pt>
                <c:pt idx="1192">
                  <c:v>166.47578376580555</c:v>
                </c:pt>
                <c:pt idx="1193">
                  <c:v>167.34284513958573</c:v>
                </c:pt>
                <c:pt idx="1194">
                  <c:v>168.20990651336592</c:v>
                </c:pt>
                <c:pt idx="1195">
                  <c:v>169.07696788714611</c:v>
                </c:pt>
                <c:pt idx="1196">
                  <c:v>169.94402926092653</c:v>
                </c:pt>
                <c:pt idx="1197">
                  <c:v>170.81109063470672</c:v>
                </c:pt>
                <c:pt idx="1198">
                  <c:v>171.6781520084869</c:v>
                </c:pt>
                <c:pt idx="1199">
                  <c:v>172.54521338226709</c:v>
                </c:pt>
                <c:pt idx="1200">
                  <c:v>173.41227475604728</c:v>
                </c:pt>
                <c:pt idx="1201">
                  <c:v>174.2793361298277</c:v>
                </c:pt>
                <c:pt idx="1202">
                  <c:v>175.14639750360789</c:v>
                </c:pt>
                <c:pt idx="1203">
                  <c:v>176.01345887738808</c:v>
                </c:pt>
                <c:pt idx="1204">
                  <c:v>176.88052025116826</c:v>
                </c:pt>
                <c:pt idx="1205">
                  <c:v>177.74758162494868</c:v>
                </c:pt>
                <c:pt idx="1206">
                  <c:v>178.61464299872887</c:v>
                </c:pt>
                <c:pt idx="1207">
                  <c:v>179.48170437250906</c:v>
                </c:pt>
                <c:pt idx="1208">
                  <c:v>180.34876574628925</c:v>
                </c:pt>
                <c:pt idx="1209">
                  <c:v>181.21582712006943</c:v>
                </c:pt>
                <c:pt idx="1210">
                  <c:v>182.08288849384985</c:v>
                </c:pt>
                <c:pt idx="1211">
                  <c:v>182.94994986763004</c:v>
                </c:pt>
                <c:pt idx="1212">
                  <c:v>183.81701124141023</c:v>
                </c:pt>
                <c:pt idx="1213">
                  <c:v>184.68407261519042</c:v>
                </c:pt>
                <c:pt idx="1214">
                  <c:v>185.55113398897061</c:v>
                </c:pt>
                <c:pt idx="1215">
                  <c:v>186.41819536275102</c:v>
                </c:pt>
                <c:pt idx="1216">
                  <c:v>187.28525673653121</c:v>
                </c:pt>
                <c:pt idx="1217">
                  <c:v>188.1523181103114</c:v>
                </c:pt>
                <c:pt idx="1218">
                  <c:v>189.01937948409159</c:v>
                </c:pt>
                <c:pt idx="1219">
                  <c:v>189.886440857872</c:v>
                </c:pt>
                <c:pt idx="1220">
                  <c:v>190.75350223165219</c:v>
                </c:pt>
                <c:pt idx="1221">
                  <c:v>191.62056360543238</c:v>
                </c:pt>
                <c:pt idx="1222">
                  <c:v>192.48762497921257</c:v>
                </c:pt>
                <c:pt idx="1223">
                  <c:v>193.35468635299276</c:v>
                </c:pt>
                <c:pt idx="1224">
                  <c:v>194.22174772677317</c:v>
                </c:pt>
                <c:pt idx="1225">
                  <c:v>195.08880910055336</c:v>
                </c:pt>
                <c:pt idx="1226">
                  <c:v>195.95587047433355</c:v>
                </c:pt>
                <c:pt idx="1227">
                  <c:v>196.82293184811374</c:v>
                </c:pt>
                <c:pt idx="1228">
                  <c:v>197.68999322189393</c:v>
                </c:pt>
                <c:pt idx="1229">
                  <c:v>198.55705459567434</c:v>
                </c:pt>
                <c:pt idx="1230">
                  <c:v>199.42411596945453</c:v>
                </c:pt>
                <c:pt idx="1231">
                  <c:v>200.29117734323472</c:v>
                </c:pt>
                <c:pt idx="1232">
                  <c:v>201.15823871701491</c:v>
                </c:pt>
                <c:pt idx="1233">
                  <c:v>202.0253000907951</c:v>
                </c:pt>
                <c:pt idx="1234">
                  <c:v>202.89236146457552</c:v>
                </c:pt>
                <c:pt idx="1235">
                  <c:v>203.7594228383557</c:v>
                </c:pt>
                <c:pt idx="1236">
                  <c:v>204.62648421213589</c:v>
                </c:pt>
                <c:pt idx="1237">
                  <c:v>205.49354558591608</c:v>
                </c:pt>
                <c:pt idx="1238">
                  <c:v>206.3606069596965</c:v>
                </c:pt>
                <c:pt idx="1239">
                  <c:v>207.22766833347669</c:v>
                </c:pt>
                <c:pt idx="1240">
                  <c:v>208.09472970725687</c:v>
                </c:pt>
                <c:pt idx="1241">
                  <c:v>208.96179108103706</c:v>
                </c:pt>
                <c:pt idx="1242">
                  <c:v>209.82885245481725</c:v>
                </c:pt>
                <c:pt idx="1243">
                  <c:v>210.69591382859767</c:v>
                </c:pt>
                <c:pt idx="1244">
                  <c:v>211.56297520237786</c:v>
                </c:pt>
                <c:pt idx="1245">
                  <c:v>212.43003657615805</c:v>
                </c:pt>
                <c:pt idx="1246">
                  <c:v>213.29709794993823</c:v>
                </c:pt>
                <c:pt idx="1247">
                  <c:v>214.16415932371842</c:v>
                </c:pt>
                <c:pt idx="1248">
                  <c:v>215.03122069749884</c:v>
                </c:pt>
                <c:pt idx="1249">
                  <c:v>215.89828207127903</c:v>
                </c:pt>
                <c:pt idx="1250">
                  <c:v>216.76534344505922</c:v>
                </c:pt>
                <c:pt idx="1251">
                  <c:v>217.6324048188394</c:v>
                </c:pt>
                <c:pt idx="1252">
                  <c:v>218.49946619261982</c:v>
                </c:pt>
                <c:pt idx="1253">
                  <c:v>219.36652756640001</c:v>
                </c:pt>
                <c:pt idx="1254">
                  <c:v>220.2335889401802</c:v>
                </c:pt>
                <c:pt idx="1255">
                  <c:v>221.10065031396039</c:v>
                </c:pt>
                <c:pt idx="1256">
                  <c:v>221.96771168774058</c:v>
                </c:pt>
                <c:pt idx="1257">
                  <c:v>222.83477306152099</c:v>
                </c:pt>
                <c:pt idx="1258">
                  <c:v>223.70183443530118</c:v>
                </c:pt>
                <c:pt idx="1259">
                  <c:v>224.56889580908137</c:v>
                </c:pt>
                <c:pt idx="1260">
                  <c:v>225.43595718286156</c:v>
                </c:pt>
                <c:pt idx="1261">
                  <c:v>226.30301855664175</c:v>
                </c:pt>
                <c:pt idx="1262">
                  <c:v>227.17007993042216</c:v>
                </c:pt>
                <c:pt idx="1263">
                  <c:v>228.03714130420235</c:v>
                </c:pt>
                <c:pt idx="1264">
                  <c:v>228.90420267798254</c:v>
                </c:pt>
                <c:pt idx="1265">
                  <c:v>229.77126405176273</c:v>
                </c:pt>
                <c:pt idx="1266">
                  <c:v>230.63832542554314</c:v>
                </c:pt>
                <c:pt idx="1267">
                  <c:v>231.50538679932333</c:v>
                </c:pt>
                <c:pt idx="1268">
                  <c:v>232.37244817310352</c:v>
                </c:pt>
                <c:pt idx="1269">
                  <c:v>233.23950954688371</c:v>
                </c:pt>
                <c:pt idx="1270">
                  <c:v>234.1065709206639</c:v>
                </c:pt>
                <c:pt idx="1271">
                  <c:v>234.97363229444431</c:v>
                </c:pt>
                <c:pt idx="1272">
                  <c:v>235.8406936682245</c:v>
                </c:pt>
                <c:pt idx="1273">
                  <c:v>236.70775504200469</c:v>
                </c:pt>
                <c:pt idx="1274">
                  <c:v>237.57481641578488</c:v>
                </c:pt>
                <c:pt idx="1275">
                  <c:v>238.44187778956507</c:v>
                </c:pt>
                <c:pt idx="1276">
                  <c:v>239.30893916334549</c:v>
                </c:pt>
                <c:pt idx="1277">
                  <c:v>240.17600053712567</c:v>
                </c:pt>
                <c:pt idx="1278">
                  <c:v>241.04306191090586</c:v>
                </c:pt>
                <c:pt idx="1279">
                  <c:v>241.91012328468605</c:v>
                </c:pt>
                <c:pt idx="1280">
                  <c:v>242.77718465846624</c:v>
                </c:pt>
                <c:pt idx="1281">
                  <c:v>243.64424603224666</c:v>
                </c:pt>
                <c:pt idx="1282">
                  <c:v>244.51130740602684</c:v>
                </c:pt>
                <c:pt idx="1283">
                  <c:v>245.37836877980703</c:v>
                </c:pt>
                <c:pt idx="1284">
                  <c:v>246.24543015358722</c:v>
                </c:pt>
                <c:pt idx="1285">
                  <c:v>247.11249152736764</c:v>
                </c:pt>
                <c:pt idx="1286">
                  <c:v>247.97955290114783</c:v>
                </c:pt>
                <c:pt idx="1287">
                  <c:v>248.84661427492802</c:v>
                </c:pt>
                <c:pt idx="1288">
                  <c:v>249.7136756487082</c:v>
                </c:pt>
                <c:pt idx="1289">
                  <c:v>250.58073702248839</c:v>
                </c:pt>
                <c:pt idx="1290">
                  <c:v>251.44779839626881</c:v>
                </c:pt>
                <c:pt idx="1291">
                  <c:v>252.314859770049</c:v>
                </c:pt>
                <c:pt idx="1292">
                  <c:v>253.18192114382919</c:v>
                </c:pt>
                <c:pt idx="1293">
                  <c:v>254.04898251760937</c:v>
                </c:pt>
                <c:pt idx="1294">
                  <c:v>254.91604389138956</c:v>
                </c:pt>
                <c:pt idx="1295">
                  <c:v>255.78310526516998</c:v>
                </c:pt>
                <c:pt idx="1296">
                  <c:v>256.65016663895017</c:v>
                </c:pt>
                <c:pt idx="1297">
                  <c:v>257.51722801273036</c:v>
                </c:pt>
                <c:pt idx="1298">
                  <c:v>258.38428938651055</c:v>
                </c:pt>
                <c:pt idx="1299">
                  <c:v>259.25135076029096</c:v>
                </c:pt>
                <c:pt idx="1300">
                  <c:v>260.11841213407115</c:v>
                </c:pt>
                <c:pt idx="1301">
                  <c:v>260.98547350785134</c:v>
                </c:pt>
                <c:pt idx="1302">
                  <c:v>261.85253488163153</c:v>
                </c:pt>
                <c:pt idx="1303">
                  <c:v>262.71959625541172</c:v>
                </c:pt>
                <c:pt idx="1304">
                  <c:v>263.58665762919213</c:v>
                </c:pt>
                <c:pt idx="1305">
                  <c:v>264.45371900297232</c:v>
                </c:pt>
                <c:pt idx="1306">
                  <c:v>265.32078037675251</c:v>
                </c:pt>
                <c:pt idx="1307">
                  <c:v>266.1878417505327</c:v>
                </c:pt>
                <c:pt idx="1308">
                  <c:v>267.05490312431289</c:v>
                </c:pt>
                <c:pt idx="1309">
                  <c:v>267.9219644980933</c:v>
                </c:pt>
                <c:pt idx="1310">
                  <c:v>268.78902587187349</c:v>
                </c:pt>
                <c:pt idx="1311">
                  <c:v>269.65608724565368</c:v>
                </c:pt>
                <c:pt idx="1312">
                  <c:v>270.52314861943387</c:v>
                </c:pt>
                <c:pt idx="1313">
                  <c:v>271.39020999321428</c:v>
                </c:pt>
                <c:pt idx="1314">
                  <c:v>272.25727136699447</c:v>
                </c:pt>
                <c:pt idx="1315">
                  <c:v>273.12433274077466</c:v>
                </c:pt>
                <c:pt idx="1316">
                  <c:v>273.99139411455485</c:v>
                </c:pt>
                <c:pt idx="1317">
                  <c:v>274.85845548833504</c:v>
                </c:pt>
                <c:pt idx="1318">
                  <c:v>275.72551686211546</c:v>
                </c:pt>
                <c:pt idx="1319">
                  <c:v>276.59257823589564</c:v>
                </c:pt>
                <c:pt idx="1320">
                  <c:v>277.45963960967583</c:v>
                </c:pt>
                <c:pt idx="1321">
                  <c:v>278.32670098345602</c:v>
                </c:pt>
                <c:pt idx="1322">
                  <c:v>279.19376235723621</c:v>
                </c:pt>
                <c:pt idx="1323">
                  <c:v>280.06082373101663</c:v>
                </c:pt>
                <c:pt idx="1324">
                  <c:v>280.92788510479681</c:v>
                </c:pt>
                <c:pt idx="1325">
                  <c:v>281.794946478577</c:v>
                </c:pt>
                <c:pt idx="1326">
                  <c:v>282.66200785235719</c:v>
                </c:pt>
                <c:pt idx="1327">
                  <c:v>283.52906922613761</c:v>
                </c:pt>
                <c:pt idx="1328">
                  <c:v>284.3961305999178</c:v>
                </c:pt>
                <c:pt idx="1329">
                  <c:v>285.26319197369799</c:v>
                </c:pt>
                <c:pt idx="1330">
                  <c:v>286.13025334747817</c:v>
                </c:pt>
                <c:pt idx="1331">
                  <c:v>286.99731472125836</c:v>
                </c:pt>
                <c:pt idx="1332">
                  <c:v>287.86437609503878</c:v>
                </c:pt>
                <c:pt idx="1333">
                  <c:v>288.73143746881897</c:v>
                </c:pt>
                <c:pt idx="1334">
                  <c:v>289.59849884259916</c:v>
                </c:pt>
                <c:pt idx="1335">
                  <c:v>290.46556021637934</c:v>
                </c:pt>
                <c:pt idx="1336">
                  <c:v>291.33262159015953</c:v>
                </c:pt>
                <c:pt idx="1337">
                  <c:v>292.19968296393995</c:v>
                </c:pt>
                <c:pt idx="1338">
                  <c:v>293.06674433772014</c:v>
                </c:pt>
                <c:pt idx="1339">
                  <c:v>293.93380571150033</c:v>
                </c:pt>
                <c:pt idx="1340">
                  <c:v>294.80086708528052</c:v>
                </c:pt>
                <c:pt idx="1341">
                  <c:v>295.6679284590607</c:v>
                </c:pt>
                <c:pt idx="1342">
                  <c:v>296.53498983284112</c:v>
                </c:pt>
                <c:pt idx="1343">
                  <c:v>297.40205120662131</c:v>
                </c:pt>
                <c:pt idx="1344">
                  <c:v>298.2691125804015</c:v>
                </c:pt>
                <c:pt idx="1345">
                  <c:v>299.13617395418169</c:v>
                </c:pt>
                <c:pt idx="1346">
                  <c:v>300.0032353279621</c:v>
                </c:pt>
                <c:pt idx="1347">
                  <c:v>300.87029670174229</c:v>
                </c:pt>
                <c:pt idx="1348">
                  <c:v>301.73735807552248</c:v>
                </c:pt>
                <c:pt idx="1349">
                  <c:v>302.60441944930267</c:v>
                </c:pt>
                <c:pt idx="1350">
                  <c:v>303.47148082308286</c:v>
                </c:pt>
                <c:pt idx="1351">
                  <c:v>304.33854219686327</c:v>
                </c:pt>
                <c:pt idx="1352">
                  <c:v>305.20560357064346</c:v>
                </c:pt>
                <c:pt idx="1353">
                  <c:v>306.07266494442365</c:v>
                </c:pt>
                <c:pt idx="1354">
                  <c:v>306.93972631820384</c:v>
                </c:pt>
                <c:pt idx="1355">
                  <c:v>307.80678769198403</c:v>
                </c:pt>
                <c:pt idx="1356">
                  <c:v>308.67384906576444</c:v>
                </c:pt>
                <c:pt idx="1357">
                  <c:v>309.54091043954463</c:v>
                </c:pt>
                <c:pt idx="1358">
                  <c:v>310.40797181332482</c:v>
                </c:pt>
                <c:pt idx="1359">
                  <c:v>311.27503318710501</c:v>
                </c:pt>
                <c:pt idx="1360">
                  <c:v>312.14209456088543</c:v>
                </c:pt>
                <c:pt idx="1361">
                  <c:v>313.00915593466561</c:v>
                </c:pt>
                <c:pt idx="1362">
                  <c:v>313.8762173084458</c:v>
                </c:pt>
                <c:pt idx="1363">
                  <c:v>314.74327868222599</c:v>
                </c:pt>
                <c:pt idx="1364">
                  <c:v>315.61034005600618</c:v>
                </c:pt>
                <c:pt idx="1365">
                  <c:v>316.4774014297866</c:v>
                </c:pt>
                <c:pt idx="1366">
                  <c:v>317.34446280356678</c:v>
                </c:pt>
                <c:pt idx="1367">
                  <c:v>318.21152417734697</c:v>
                </c:pt>
                <c:pt idx="1368">
                  <c:v>319.07858555112716</c:v>
                </c:pt>
                <c:pt idx="1369">
                  <c:v>319.94564692490735</c:v>
                </c:pt>
                <c:pt idx="1370">
                  <c:v>320.81270829868777</c:v>
                </c:pt>
                <c:pt idx="1371">
                  <c:v>321.67976967246796</c:v>
                </c:pt>
                <c:pt idx="1372">
                  <c:v>322.54683104624814</c:v>
                </c:pt>
                <c:pt idx="1373">
                  <c:v>323.41389242002833</c:v>
                </c:pt>
                <c:pt idx="1374">
                  <c:v>324.28095379380875</c:v>
                </c:pt>
                <c:pt idx="1375">
                  <c:v>325.14801516758894</c:v>
                </c:pt>
                <c:pt idx="1376">
                  <c:v>326.01507654136913</c:v>
                </c:pt>
                <c:pt idx="1377">
                  <c:v>326.88213791514931</c:v>
                </c:pt>
                <c:pt idx="1378">
                  <c:v>327.7491992889295</c:v>
                </c:pt>
                <c:pt idx="1379">
                  <c:v>328.61626066270992</c:v>
                </c:pt>
                <c:pt idx="1380">
                  <c:v>329.48332203649011</c:v>
                </c:pt>
                <c:pt idx="1381">
                  <c:v>330.3503834102703</c:v>
                </c:pt>
                <c:pt idx="1382">
                  <c:v>331.21744478405049</c:v>
                </c:pt>
                <c:pt idx="1383">
                  <c:v>332.08450615783067</c:v>
                </c:pt>
                <c:pt idx="1384">
                  <c:v>332.95156753161109</c:v>
                </c:pt>
                <c:pt idx="1385">
                  <c:v>333.81862890539128</c:v>
                </c:pt>
                <c:pt idx="1386">
                  <c:v>334.68569027917147</c:v>
                </c:pt>
                <c:pt idx="1387">
                  <c:v>335.55275165295166</c:v>
                </c:pt>
                <c:pt idx="1388">
                  <c:v>336.41981302673184</c:v>
                </c:pt>
                <c:pt idx="1389">
                  <c:v>337.28687440051226</c:v>
                </c:pt>
                <c:pt idx="1390">
                  <c:v>338.15393577429245</c:v>
                </c:pt>
                <c:pt idx="1391">
                  <c:v>339.02099714807264</c:v>
                </c:pt>
                <c:pt idx="1392">
                  <c:v>339.88805852185283</c:v>
                </c:pt>
                <c:pt idx="1393">
                  <c:v>340.75511989563324</c:v>
                </c:pt>
                <c:pt idx="1394">
                  <c:v>341.62218126941343</c:v>
                </c:pt>
                <c:pt idx="1395">
                  <c:v>342.48924264319362</c:v>
                </c:pt>
                <c:pt idx="1396">
                  <c:v>343.35630401697381</c:v>
                </c:pt>
                <c:pt idx="1397">
                  <c:v>344.223365390754</c:v>
                </c:pt>
                <c:pt idx="1398">
                  <c:v>345.09042676453441</c:v>
                </c:pt>
                <c:pt idx="1399">
                  <c:v>345.9574881383146</c:v>
                </c:pt>
                <c:pt idx="1400">
                  <c:v>346.82454951209479</c:v>
                </c:pt>
                <c:pt idx="1401">
                  <c:v>347.69161088587498</c:v>
                </c:pt>
                <c:pt idx="1402">
                  <c:v>348.55867225965517</c:v>
                </c:pt>
                <c:pt idx="1403">
                  <c:v>349.42573363343558</c:v>
                </c:pt>
                <c:pt idx="1404">
                  <c:v>350.29279500721577</c:v>
                </c:pt>
                <c:pt idx="1405">
                  <c:v>351.15985638099596</c:v>
                </c:pt>
                <c:pt idx="1406">
                  <c:v>352.02691775477615</c:v>
                </c:pt>
                <c:pt idx="1407">
                  <c:v>352.89397912855657</c:v>
                </c:pt>
                <c:pt idx="1408">
                  <c:v>353.76104050233675</c:v>
                </c:pt>
                <c:pt idx="1409">
                  <c:v>354.62810187611694</c:v>
                </c:pt>
                <c:pt idx="1410">
                  <c:v>355.49516324989713</c:v>
                </c:pt>
                <c:pt idx="1411">
                  <c:v>356.36222462367732</c:v>
                </c:pt>
                <c:pt idx="1412">
                  <c:v>357.22928599745774</c:v>
                </c:pt>
                <c:pt idx="1413">
                  <c:v>358.09634737123793</c:v>
                </c:pt>
                <c:pt idx="1414">
                  <c:v>358.96340874501811</c:v>
                </c:pt>
                <c:pt idx="1415">
                  <c:v>359.8304701187983</c:v>
                </c:pt>
                <c:pt idx="1416">
                  <c:v>360.69753149257849</c:v>
                </c:pt>
                <c:pt idx="1417">
                  <c:v>361.56459286635891</c:v>
                </c:pt>
                <c:pt idx="1418">
                  <c:v>362.4316542401391</c:v>
                </c:pt>
                <c:pt idx="1419">
                  <c:v>363.29871561391928</c:v>
                </c:pt>
                <c:pt idx="1420">
                  <c:v>364.16577698769947</c:v>
                </c:pt>
                <c:pt idx="1421">
                  <c:v>365.03283836147989</c:v>
                </c:pt>
                <c:pt idx="1422">
                  <c:v>365.89989973526008</c:v>
                </c:pt>
                <c:pt idx="1423">
                  <c:v>366.76696110904027</c:v>
                </c:pt>
                <c:pt idx="1424">
                  <c:v>367.63402248282046</c:v>
                </c:pt>
                <c:pt idx="1425">
                  <c:v>368.50108385660064</c:v>
                </c:pt>
                <c:pt idx="1426">
                  <c:v>369.36814523038106</c:v>
                </c:pt>
                <c:pt idx="1427">
                  <c:v>370.23520660416125</c:v>
                </c:pt>
                <c:pt idx="1428">
                  <c:v>371.10226797794144</c:v>
                </c:pt>
                <c:pt idx="1429">
                  <c:v>371.96932935172163</c:v>
                </c:pt>
                <c:pt idx="1430">
                  <c:v>372.83639072550181</c:v>
                </c:pt>
                <c:pt idx="1431">
                  <c:v>373.70345209928223</c:v>
                </c:pt>
                <c:pt idx="1432">
                  <c:v>374.57051347306242</c:v>
                </c:pt>
                <c:pt idx="1433">
                  <c:v>375.43757484684261</c:v>
                </c:pt>
                <c:pt idx="1434">
                  <c:v>376.3046362206228</c:v>
                </c:pt>
                <c:pt idx="1435">
                  <c:v>377.17169759440299</c:v>
                </c:pt>
                <c:pt idx="1436">
                  <c:v>378.0387589681834</c:v>
                </c:pt>
                <c:pt idx="1437">
                  <c:v>378.90582034196359</c:v>
                </c:pt>
                <c:pt idx="1438">
                  <c:v>379.77288171574378</c:v>
                </c:pt>
                <c:pt idx="1439">
                  <c:v>380.63994308952397</c:v>
                </c:pt>
                <c:pt idx="1440">
                  <c:v>381.50700446330438</c:v>
                </c:pt>
                <c:pt idx="1441">
                  <c:v>382.37406583708457</c:v>
                </c:pt>
                <c:pt idx="1442">
                  <c:v>383.24112721086476</c:v>
                </c:pt>
                <c:pt idx="1443">
                  <c:v>384.10818858464495</c:v>
                </c:pt>
                <c:pt idx="1444">
                  <c:v>384.97524995842514</c:v>
                </c:pt>
                <c:pt idx="1445">
                  <c:v>385.84231133220555</c:v>
                </c:pt>
                <c:pt idx="1446">
                  <c:v>386.70937270598574</c:v>
                </c:pt>
                <c:pt idx="1447">
                  <c:v>387.57643407976593</c:v>
                </c:pt>
                <c:pt idx="1448">
                  <c:v>388.44349545354612</c:v>
                </c:pt>
                <c:pt idx="1449">
                  <c:v>389.31055682732631</c:v>
                </c:pt>
                <c:pt idx="1450">
                  <c:v>390.17761820110672</c:v>
                </c:pt>
                <c:pt idx="1451">
                  <c:v>391.04467957488691</c:v>
                </c:pt>
                <c:pt idx="1452">
                  <c:v>391.9117409486671</c:v>
                </c:pt>
                <c:pt idx="1453">
                  <c:v>392.77880232244729</c:v>
                </c:pt>
                <c:pt idx="1454">
                  <c:v>393.64586369622771</c:v>
                </c:pt>
                <c:pt idx="1455">
                  <c:v>394.5129250700079</c:v>
                </c:pt>
                <c:pt idx="1456">
                  <c:v>395.37998644378808</c:v>
                </c:pt>
                <c:pt idx="1457">
                  <c:v>396.24704781756827</c:v>
                </c:pt>
                <c:pt idx="1458">
                  <c:v>397.11410919134846</c:v>
                </c:pt>
                <c:pt idx="1459">
                  <c:v>397.98117056512888</c:v>
                </c:pt>
                <c:pt idx="1460">
                  <c:v>398.84823193890907</c:v>
                </c:pt>
                <c:pt idx="1461">
                  <c:v>399.71529331268925</c:v>
                </c:pt>
                <c:pt idx="1462">
                  <c:v>400.58235468646944</c:v>
                </c:pt>
                <c:pt idx="1463">
                  <c:v>401.44941606024963</c:v>
                </c:pt>
                <c:pt idx="1464">
                  <c:v>402.31647743403005</c:v>
                </c:pt>
                <c:pt idx="1465">
                  <c:v>403.18353880781024</c:v>
                </c:pt>
                <c:pt idx="1466">
                  <c:v>404.05060018159043</c:v>
                </c:pt>
                <c:pt idx="1467">
                  <c:v>404.91766155537061</c:v>
                </c:pt>
                <c:pt idx="1468">
                  <c:v>405.78472292915103</c:v>
                </c:pt>
                <c:pt idx="1469">
                  <c:v>406.65178430293122</c:v>
                </c:pt>
                <c:pt idx="1470">
                  <c:v>407.51884567671141</c:v>
                </c:pt>
                <c:pt idx="1471">
                  <c:v>408.3859070504916</c:v>
                </c:pt>
                <c:pt idx="1472">
                  <c:v>409.25296842427178</c:v>
                </c:pt>
                <c:pt idx="1473">
                  <c:v>410.1200297980522</c:v>
                </c:pt>
                <c:pt idx="1474">
                  <c:v>410.98709117183239</c:v>
                </c:pt>
                <c:pt idx="1475">
                  <c:v>411.85415254561258</c:v>
                </c:pt>
                <c:pt idx="1476">
                  <c:v>412.72121391939277</c:v>
                </c:pt>
                <c:pt idx="1477">
                  <c:v>413.58827529317296</c:v>
                </c:pt>
                <c:pt idx="1478">
                  <c:v>414.45533666695337</c:v>
                </c:pt>
                <c:pt idx="1479">
                  <c:v>415.32239804073356</c:v>
                </c:pt>
                <c:pt idx="1480">
                  <c:v>416.18945941451375</c:v>
                </c:pt>
                <c:pt idx="1481">
                  <c:v>417.05652078829394</c:v>
                </c:pt>
                <c:pt idx="1482">
                  <c:v>417.92358216207435</c:v>
                </c:pt>
                <c:pt idx="1483">
                  <c:v>418.79064353585454</c:v>
                </c:pt>
                <c:pt idx="1484">
                  <c:v>419.65770490963473</c:v>
                </c:pt>
                <c:pt idx="1485">
                  <c:v>420.52476628341492</c:v>
                </c:pt>
                <c:pt idx="1486">
                  <c:v>421.39182765719511</c:v>
                </c:pt>
                <c:pt idx="1487">
                  <c:v>422.25888903097552</c:v>
                </c:pt>
                <c:pt idx="1488">
                  <c:v>423.12595040475571</c:v>
                </c:pt>
                <c:pt idx="1489">
                  <c:v>423.9930117785359</c:v>
                </c:pt>
                <c:pt idx="1490">
                  <c:v>424.86007315231609</c:v>
                </c:pt>
                <c:pt idx="1491">
                  <c:v>425.72713452609628</c:v>
                </c:pt>
                <c:pt idx="1492">
                  <c:v>426.59419589987669</c:v>
                </c:pt>
                <c:pt idx="1493">
                  <c:v>427.46125727365688</c:v>
                </c:pt>
                <c:pt idx="1494">
                  <c:v>428.32831864743707</c:v>
                </c:pt>
                <c:pt idx="1495">
                  <c:v>429.19538002121726</c:v>
                </c:pt>
                <c:pt idx="1496">
                  <c:v>430.06244139499745</c:v>
                </c:pt>
                <c:pt idx="1497">
                  <c:v>430.92950276877787</c:v>
                </c:pt>
                <c:pt idx="1498">
                  <c:v>431.79656414255805</c:v>
                </c:pt>
                <c:pt idx="1499">
                  <c:v>432.66362551633824</c:v>
                </c:pt>
                <c:pt idx="1500">
                  <c:v>433.53068689011843</c:v>
                </c:pt>
                <c:pt idx="1501">
                  <c:v>434.39774826389885</c:v>
                </c:pt>
                <c:pt idx="1502">
                  <c:v>435.26480963767904</c:v>
                </c:pt>
                <c:pt idx="1503">
                  <c:v>436.13187101145922</c:v>
                </c:pt>
                <c:pt idx="1504">
                  <c:v>436.99893238523941</c:v>
                </c:pt>
                <c:pt idx="1505">
                  <c:v>437.8659937590196</c:v>
                </c:pt>
                <c:pt idx="1506">
                  <c:v>438.73305513280002</c:v>
                </c:pt>
                <c:pt idx="1507">
                  <c:v>439.60011650658021</c:v>
                </c:pt>
                <c:pt idx="1508">
                  <c:v>440.4671778803604</c:v>
                </c:pt>
                <c:pt idx="1509">
                  <c:v>441.33423925414058</c:v>
                </c:pt>
                <c:pt idx="1510">
                  <c:v>442.20130062792077</c:v>
                </c:pt>
                <c:pt idx="1511">
                  <c:v>443.06836200170119</c:v>
                </c:pt>
                <c:pt idx="1512">
                  <c:v>443.93542337548138</c:v>
                </c:pt>
                <c:pt idx="1513">
                  <c:v>444.80248474926157</c:v>
                </c:pt>
                <c:pt idx="1514">
                  <c:v>445.66954612304175</c:v>
                </c:pt>
                <c:pt idx="1515">
                  <c:v>446.53660749682217</c:v>
                </c:pt>
                <c:pt idx="1516">
                  <c:v>447.40366887060236</c:v>
                </c:pt>
                <c:pt idx="1517">
                  <c:v>448.27073024438255</c:v>
                </c:pt>
                <c:pt idx="1518">
                  <c:v>449.13779161816274</c:v>
                </c:pt>
                <c:pt idx="1519">
                  <c:v>450.00485299194293</c:v>
                </c:pt>
                <c:pt idx="1520">
                  <c:v>450.87191436572334</c:v>
                </c:pt>
                <c:pt idx="1521">
                  <c:v>451.73897573950353</c:v>
                </c:pt>
                <c:pt idx="1522">
                  <c:v>452.60603711328372</c:v>
                </c:pt>
                <c:pt idx="1523">
                  <c:v>453.47309848706391</c:v>
                </c:pt>
                <c:pt idx="1524">
                  <c:v>454.3401598608441</c:v>
                </c:pt>
                <c:pt idx="1525">
                  <c:v>455.20722123462451</c:v>
                </c:pt>
                <c:pt idx="1526">
                  <c:v>456.0742826084047</c:v>
                </c:pt>
                <c:pt idx="1527">
                  <c:v>456.94134398218489</c:v>
                </c:pt>
                <c:pt idx="1528">
                  <c:v>457.80840535596508</c:v>
                </c:pt>
                <c:pt idx="1529">
                  <c:v>458.67546672974549</c:v>
                </c:pt>
                <c:pt idx="1530">
                  <c:v>459.54252810352568</c:v>
                </c:pt>
                <c:pt idx="1531">
                  <c:v>460.40958947730587</c:v>
                </c:pt>
                <c:pt idx="1532">
                  <c:v>461.27665085108606</c:v>
                </c:pt>
                <c:pt idx="1533">
                  <c:v>462.14371222486625</c:v>
                </c:pt>
                <c:pt idx="1534">
                  <c:v>463.01077359864667</c:v>
                </c:pt>
                <c:pt idx="1535">
                  <c:v>463.87783497242685</c:v>
                </c:pt>
                <c:pt idx="1536">
                  <c:v>464.74489634620704</c:v>
                </c:pt>
                <c:pt idx="1537">
                  <c:v>465.61195771998723</c:v>
                </c:pt>
                <c:pt idx="1538">
                  <c:v>466.47901909376742</c:v>
                </c:pt>
                <c:pt idx="1539">
                  <c:v>467.34608046754784</c:v>
                </c:pt>
                <c:pt idx="1540">
                  <c:v>468.21314184132802</c:v>
                </c:pt>
                <c:pt idx="1541">
                  <c:v>469.08020321510821</c:v>
                </c:pt>
                <c:pt idx="1542">
                  <c:v>469.9472645888884</c:v>
                </c:pt>
                <c:pt idx="1543">
                  <c:v>470.81432596266859</c:v>
                </c:pt>
                <c:pt idx="1544">
                  <c:v>471.68138733644901</c:v>
                </c:pt>
                <c:pt idx="1545">
                  <c:v>472.5484487102292</c:v>
                </c:pt>
                <c:pt idx="1546">
                  <c:v>473.41551008400938</c:v>
                </c:pt>
                <c:pt idx="1547">
                  <c:v>474.28257145778957</c:v>
                </c:pt>
                <c:pt idx="1548">
                  <c:v>475.14963283156999</c:v>
                </c:pt>
                <c:pt idx="1549">
                  <c:v>476.01669420535018</c:v>
                </c:pt>
                <c:pt idx="1550">
                  <c:v>476.88375557913037</c:v>
                </c:pt>
                <c:pt idx="1551">
                  <c:v>477.75081695291055</c:v>
                </c:pt>
                <c:pt idx="1552">
                  <c:v>478.61787832669074</c:v>
                </c:pt>
                <c:pt idx="1553">
                  <c:v>479.48493970047116</c:v>
                </c:pt>
                <c:pt idx="1554">
                  <c:v>480.35200107425135</c:v>
                </c:pt>
                <c:pt idx="1555">
                  <c:v>481.21906244803154</c:v>
                </c:pt>
                <c:pt idx="1556">
                  <c:v>482.08612382181173</c:v>
                </c:pt>
                <c:pt idx="1557">
                  <c:v>482.95318519559191</c:v>
                </c:pt>
                <c:pt idx="1558">
                  <c:v>483.82024656937233</c:v>
                </c:pt>
                <c:pt idx="1559">
                  <c:v>484.68730794315252</c:v>
                </c:pt>
                <c:pt idx="1560">
                  <c:v>485.55436931693271</c:v>
                </c:pt>
                <c:pt idx="1561">
                  <c:v>486.4214306907129</c:v>
                </c:pt>
                <c:pt idx="1562">
                  <c:v>487.28849206449331</c:v>
                </c:pt>
                <c:pt idx="1563">
                  <c:v>488.1555534382735</c:v>
                </c:pt>
                <c:pt idx="1564">
                  <c:v>489.02261481205369</c:v>
                </c:pt>
                <c:pt idx="1565">
                  <c:v>489.88967618583388</c:v>
                </c:pt>
                <c:pt idx="1566">
                  <c:v>490.75673755961407</c:v>
                </c:pt>
                <c:pt idx="1567">
                  <c:v>491.62379893339448</c:v>
                </c:pt>
                <c:pt idx="1568">
                  <c:v>492.49086030717467</c:v>
                </c:pt>
                <c:pt idx="1569">
                  <c:v>493.35792168095486</c:v>
                </c:pt>
                <c:pt idx="1570">
                  <c:v>494.22498305473505</c:v>
                </c:pt>
                <c:pt idx="1571">
                  <c:v>495.09204442851524</c:v>
                </c:pt>
                <c:pt idx="1572">
                  <c:v>495.95910580229565</c:v>
                </c:pt>
                <c:pt idx="1573">
                  <c:v>496.82616717607584</c:v>
                </c:pt>
                <c:pt idx="1574">
                  <c:v>497.69322854985603</c:v>
                </c:pt>
                <c:pt idx="1575">
                  <c:v>498.56028992363622</c:v>
                </c:pt>
                <c:pt idx="1576">
                  <c:v>499.42735129741664</c:v>
                </c:pt>
                <c:pt idx="1577">
                  <c:v>500.29441267119682</c:v>
                </c:pt>
                <c:pt idx="1578">
                  <c:v>501.16147404497701</c:v>
                </c:pt>
                <c:pt idx="1579">
                  <c:v>502.0285354187572</c:v>
                </c:pt>
                <c:pt idx="1580">
                  <c:v>502.89559679253739</c:v>
                </c:pt>
                <c:pt idx="1581">
                  <c:v>503.76265816631781</c:v>
                </c:pt>
                <c:pt idx="1582">
                  <c:v>504.62971954009799</c:v>
                </c:pt>
                <c:pt idx="1583">
                  <c:v>505.49678091387818</c:v>
                </c:pt>
                <c:pt idx="1584">
                  <c:v>506.36384228765837</c:v>
                </c:pt>
                <c:pt idx="1585">
                  <c:v>507.23090366143856</c:v>
                </c:pt>
                <c:pt idx="1586">
                  <c:v>508.09796503521898</c:v>
                </c:pt>
                <c:pt idx="1587">
                  <c:v>508.96502640899917</c:v>
                </c:pt>
                <c:pt idx="1588">
                  <c:v>509.83208778277935</c:v>
                </c:pt>
                <c:pt idx="1589">
                  <c:v>510.69914915655954</c:v>
                </c:pt>
                <c:pt idx="1590">
                  <c:v>511.56621053033973</c:v>
                </c:pt>
                <c:pt idx="1591">
                  <c:v>512.43327190412015</c:v>
                </c:pt>
                <c:pt idx="1592">
                  <c:v>513.30033327790034</c:v>
                </c:pt>
                <c:pt idx="1593">
                  <c:v>514.16739465168052</c:v>
                </c:pt>
                <c:pt idx="1594">
                  <c:v>515.03445602546071</c:v>
                </c:pt>
                <c:pt idx="1595">
                  <c:v>515.90151739924113</c:v>
                </c:pt>
                <c:pt idx="1596">
                  <c:v>516.76857877302132</c:v>
                </c:pt>
                <c:pt idx="1597">
                  <c:v>517.63564014680151</c:v>
                </c:pt>
                <c:pt idx="1598">
                  <c:v>518.5027015205817</c:v>
                </c:pt>
                <c:pt idx="1599">
                  <c:v>519.36976289436188</c:v>
                </c:pt>
                <c:pt idx="1600">
                  <c:v>520.2368242681423</c:v>
                </c:pt>
                <c:pt idx="1601">
                  <c:v>521.10388564192249</c:v>
                </c:pt>
                <c:pt idx="1602">
                  <c:v>521.97094701570268</c:v>
                </c:pt>
                <c:pt idx="1603">
                  <c:v>522.83800838948287</c:v>
                </c:pt>
                <c:pt idx="1604">
                  <c:v>523.70506976326305</c:v>
                </c:pt>
                <c:pt idx="1605">
                  <c:v>524.57213113704347</c:v>
                </c:pt>
                <c:pt idx="1606">
                  <c:v>525.43919251082366</c:v>
                </c:pt>
                <c:pt idx="1607">
                  <c:v>526.30625388460385</c:v>
                </c:pt>
                <c:pt idx="1608">
                  <c:v>527.17331525838404</c:v>
                </c:pt>
                <c:pt idx="1609">
                  <c:v>528.04037663216445</c:v>
                </c:pt>
                <c:pt idx="1610">
                  <c:v>528.90743800594464</c:v>
                </c:pt>
                <c:pt idx="1611">
                  <c:v>529.77449937972483</c:v>
                </c:pt>
                <c:pt idx="1612">
                  <c:v>530.64156075350502</c:v>
                </c:pt>
                <c:pt idx="1613">
                  <c:v>531.50862212728521</c:v>
                </c:pt>
                <c:pt idx="1614">
                  <c:v>532.37568350106562</c:v>
                </c:pt>
                <c:pt idx="1615">
                  <c:v>533.24274487484581</c:v>
                </c:pt>
                <c:pt idx="1616">
                  <c:v>534.109806248626</c:v>
                </c:pt>
                <c:pt idx="1617">
                  <c:v>534.97686762240619</c:v>
                </c:pt>
                <c:pt idx="1618">
                  <c:v>535.84392899618638</c:v>
                </c:pt>
                <c:pt idx="1619">
                  <c:v>536.71099036996679</c:v>
                </c:pt>
                <c:pt idx="1620">
                  <c:v>537.57805174374698</c:v>
                </c:pt>
                <c:pt idx="1621">
                  <c:v>538.44511311752717</c:v>
                </c:pt>
                <c:pt idx="1622">
                  <c:v>539.31217449130736</c:v>
                </c:pt>
                <c:pt idx="1623">
                  <c:v>540.17923586508778</c:v>
                </c:pt>
                <c:pt idx="1624">
                  <c:v>541.04629723886796</c:v>
                </c:pt>
                <c:pt idx="1625">
                  <c:v>541.91335861264815</c:v>
                </c:pt>
                <c:pt idx="1626">
                  <c:v>542.78041998642834</c:v>
                </c:pt>
                <c:pt idx="1627">
                  <c:v>543.64748136020853</c:v>
                </c:pt>
                <c:pt idx="1628">
                  <c:v>544.51454273398895</c:v>
                </c:pt>
                <c:pt idx="1629">
                  <c:v>545.38160410776914</c:v>
                </c:pt>
                <c:pt idx="1630">
                  <c:v>546.24866548154932</c:v>
                </c:pt>
                <c:pt idx="1631">
                  <c:v>547.11572685532951</c:v>
                </c:pt>
                <c:pt idx="1632">
                  <c:v>547.9827882291097</c:v>
                </c:pt>
                <c:pt idx="1633">
                  <c:v>548.84984960289012</c:v>
                </c:pt>
                <c:pt idx="1634">
                  <c:v>549.71691097667031</c:v>
                </c:pt>
                <c:pt idx="1635">
                  <c:v>550.58397235045049</c:v>
                </c:pt>
                <c:pt idx="1636">
                  <c:v>551.45103372423068</c:v>
                </c:pt>
                <c:pt idx="1637">
                  <c:v>552.3180950980111</c:v>
                </c:pt>
                <c:pt idx="1638">
                  <c:v>553.18515647179129</c:v>
                </c:pt>
                <c:pt idx="1639">
                  <c:v>554.05221784557148</c:v>
                </c:pt>
                <c:pt idx="1640">
                  <c:v>554.91927921935167</c:v>
                </c:pt>
                <c:pt idx="1641">
                  <c:v>555.78634059313185</c:v>
                </c:pt>
                <c:pt idx="1642">
                  <c:v>556.65340196691227</c:v>
                </c:pt>
                <c:pt idx="1643">
                  <c:v>557.52046334069246</c:v>
                </c:pt>
                <c:pt idx="1644">
                  <c:v>558.38752471447265</c:v>
                </c:pt>
                <c:pt idx="1645">
                  <c:v>559.25458608825284</c:v>
                </c:pt>
                <c:pt idx="1646">
                  <c:v>560.12164746203302</c:v>
                </c:pt>
                <c:pt idx="1647">
                  <c:v>560.98870883581344</c:v>
                </c:pt>
                <c:pt idx="1648">
                  <c:v>561.85577020959363</c:v>
                </c:pt>
                <c:pt idx="1649">
                  <c:v>562.72283158337382</c:v>
                </c:pt>
                <c:pt idx="1650">
                  <c:v>563.58989295715401</c:v>
                </c:pt>
                <c:pt idx="1651">
                  <c:v>564.4569543309342</c:v>
                </c:pt>
                <c:pt idx="1652">
                  <c:v>565.32401570471461</c:v>
                </c:pt>
                <c:pt idx="1653">
                  <c:v>566.1910770784948</c:v>
                </c:pt>
                <c:pt idx="1654">
                  <c:v>567.05813845227499</c:v>
                </c:pt>
                <c:pt idx="1655">
                  <c:v>567.92519982605518</c:v>
                </c:pt>
                <c:pt idx="1656">
                  <c:v>568.79226119983559</c:v>
                </c:pt>
                <c:pt idx="1657">
                  <c:v>569.65932257361578</c:v>
                </c:pt>
                <c:pt idx="1658">
                  <c:v>570.52638394739597</c:v>
                </c:pt>
                <c:pt idx="1659">
                  <c:v>571.39344532117616</c:v>
                </c:pt>
                <c:pt idx="1660">
                  <c:v>572.26050669495635</c:v>
                </c:pt>
                <c:pt idx="1661">
                  <c:v>573.12756806873676</c:v>
                </c:pt>
                <c:pt idx="1662">
                  <c:v>573.99462944251695</c:v>
                </c:pt>
                <c:pt idx="1663">
                  <c:v>574.86169081629714</c:v>
                </c:pt>
                <c:pt idx="1664">
                  <c:v>575.72875219007733</c:v>
                </c:pt>
                <c:pt idx="1665">
                  <c:v>576.59581356385752</c:v>
                </c:pt>
                <c:pt idx="1666">
                  <c:v>577.46287493763793</c:v>
                </c:pt>
                <c:pt idx="1667">
                  <c:v>578.32993631141812</c:v>
                </c:pt>
                <c:pt idx="1668">
                  <c:v>579.19699768519831</c:v>
                </c:pt>
                <c:pt idx="1669">
                  <c:v>580.0640590589785</c:v>
                </c:pt>
                <c:pt idx="1670">
                  <c:v>580.93112043275892</c:v>
                </c:pt>
                <c:pt idx="1671">
                  <c:v>581.79818180653911</c:v>
                </c:pt>
                <c:pt idx="1672">
                  <c:v>582.66524318031929</c:v>
                </c:pt>
                <c:pt idx="1673">
                  <c:v>583.53230455409948</c:v>
                </c:pt>
                <c:pt idx="1674">
                  <c:v>584.39936592787967</c:v>
                </c:pt>
                <c:pt idx="1675">
                  <c:v>585.26642730166009</c:v>
                </c:pt>
                <c:pt idx="1676">
                  <c:v>586.13348867544028</c:v>
                </c:pt>
                <c:pt idx="1677">
                  <c:v>587.00055004922046</c:v>
                </c:pt>
                <c:pt idx="1678">
                  <c:v>587.86761142300065</c:v>
                </c:pt>
                <c:pt idx="1679">
                  <c:v>588.73467279678084</c:v>
                </c:pt>
                <c:pt idx="1680">
                  <c:v>589.60173417056126</c:v>
                </c:pt>
                <c:pt idx="1681">
                  <c:v>590.46879554434145</c:v>
                </c:pt>
                <c:pt idx="1682">
                  <c:v>591.33585691812164</c:v>
                </c:pt>
                <c:pt idx="1683">
                  <c:v>592.20291829190182</c:v>
                </c:pt>
                <c:pt idx="1684">
                  <c:v>593.06997966568224</c:v>
                </c:pt>
                <c:pt idx="1685">
                  <c:v>593.93704103946243</c:v>
                </c:pt>
                <c:pt idx="1686">
                  <c:v>594.80410241324262</c:v>
                </c:pt>
                <c:pt idx="1687">
                  <c:v>595.67116378702281</c:v>
                </c:pt>
                <c:pt idx="1688">
                  <c:v>596.53822516080299</c:v>
                </c:pt>
                <c:pt idx="1689">
                  <c:v>597.40528653458341</c:v>
                </c:pt>
                <c:pt idx="1690">
                  <c:v>598.2723479083636</c:v>
                </c:pt>
                <c:pt idx="1691">
                  <c:v>599.13940928214379</c:v>
                </c:pt>
                <c:pt idx="1692">
                  <c:v>600.00647065592398</c:v>
                </c:pt>
                <c:pt idx="1693">
                  <c:v>600.87353202970417</c:v>
                </c:pt>
                <c:pt idx="1694">
                  <c:v>601.74059340348458</c:v>
                </c:pt>
                <c:pt idx="1695">
                  <c:v>602.60765477726477</c:v>
                </c:pt>
                <c:pt idx="1696">
                  <c:v>603.47471615104496</c:v>
                </c:pt>
                <c:pt idx="1697">
                  <c:v>604.34177752482515</c:v>
                </c:pt>
                <c:pt idx="1698">
                  <c:v>605.20883889860534</c:v>
                </c:pt>
                <c:pt idx="1699">
                  <c:v>606.07590027238575</c:v>
                </c:pt>
                <c:pt idx="1700">
                  <c:v>606.94296164616594</c:v>
                </c:pt>
                <c:pt idx="1701">
                  <c:v>607.81002301994613</c:v>
                </c:pt>
                <c:pt idx="1702">
                  <c:v>608.67708439372632</c:v>
                </c:pt>
                <c:pt idx="1703">
                  <c:v>609.54414576750673</c:v>
                </c:pt>
                <c:pt idx="1704">
                  <c:v>610.41120714128692</c:v>
                </c:pt>
                <c:pt idx="1705">
                  <c:v>611.27826851506711</c:v>
                </c:pt>
                <c:pt idx="1706">
                  <c:v>612.1453298888473</c:v>
                </c:pt>
                <c:pt idx="1707">
                  <c:v>613.01239126262749</c:v>
                </c:pt>
                <c:pt idx="1708">
                  <c:v>613.8794526364079</c:v>
                </c:pt>
                <c:pt idx="1709">
                  <c:v>614.74651401018809</c:v>
                </c:pt>
                <c:pt idx="1710">
                  <c:v>615.61357538396828</c:v>
                </c:pt>
                <c:pt idx="1711">
                  <c:v>616.48063675774847</c:v>
                </c:pt>
                <c:pt idx="1712">
                  <c:v>617.34769813152866</c:v>
                </c:pt>
                <c:pt idx="1713">
                  <c:v>618.21475950530908</c:v>
                </c:pt>
                <c:pt idx="1714">
                  <c:v>619.08182087908926</c:v>
                </c:pt>
                <c:pt idx="1715">
                  <c:v>619.94888225286945</c:v>
                </c:pt>
                <c:pt idx="1716">
                  <c:v>620.81594362664964</c:v>
                </c:pt>
                <c:pt idx="1717">
                  <c:v>621.68300500043006</c:v>
                </c:pt>
                <c:pt idx="1718">
                  <c:v>622.55006637421025</c:v>
                </c:pt>
                <c:pt idx="1719">
                  <c:v>623.41712774799043</c:v>
                </c:pt>
                <c:pt idx="1720">
                  <c:v>624.28418912177062</c:v>
                </c:pt>
                <c:pt idx="1721">
                  <c:v>625.15125049555081</c:v>
                </c:pt>
                <c:pt idx="1722">
                  <c:v>626.01831186933123</c:v>
                </c:pt>
                <c:pt idx="1723">
                  <c:v>626.88537324311142</c:v>
                </c:pt>
                <c:pt idx="1724">
                  <c:v>627.75243461689161</c:v>
                </c:pt>
                <c:pt idx="1725">
                  <c:v>628.61949599067179</c:v>
                </c:pt>
                <c:pt idx="1726">
                  <c:v>629.48655736445198</c:v>
                </c:pt>
                <c:pt idx="1727">
                  <c:v>630.3536187382324</c:v>
                </c:pt>
                <c:pt idx="1728">
                  <c:v>631.22068011201259</c:v>
                </c:pt>
                <c:pt idx="1729">
                  <c:v>632.08774148579278</c:v>
                </c:pt>
                <c:pt idx="1730">
                  <c:v>632.95480285957296</c:v>
                </c:pt>
                <c:pt idx="1731">
                  <c:v>633.82186423335338</c:v>
                </c:pt>
                <c:pt idx="1732">
                  <c:v>634.68892560713357</c:v>
                </c:pt>
                <c:pt idx="1733">
                  <c:v>635.55598698091376</c:v>
                </c:pt>
                <c:pt idx="1734">
                  <c:v>636.42304835469395</c:v>
                </c:pt>
                <c:pt idx="1735">
                  <c:v>637.29010972847414</c:v>
                </c:pt>
                <c:pt idx="1736">
                  <c:v>638.15717110225455</c:v>
                </c:pt>
                <c:pt idx="1737">
                  <c:v>639.02423247603474</c:v>
                </c:pt>
                <c:pt idx="1738">
                  <c:v>639.89129384981493</c:v>
                </c:pt>
                <c:pt idx="1739">
                  <c:v>640.75835522359512</c:v>
                </c:pt>
                <c:pt idx="1740">
                  <c:v>641.62541659737531</c:v>
                </c:pt>
                <c:pt idx="1741">
                  <c:v>642.49247797115572</c:v>
                </c:pt>
                <c:pt idx="1742">
                  <c:v>643.35953934493591</c:v>
                </c:pt>
                <c:pt idx="1743">
                  <c:v>644.2266007187161</c:v>
                </c:pt>
                <c:pt idx="1744">
                  <c:v>645.09366209249629</c:v>
                </c:pt>
                <c:pt idx="1745">
                  <c:v>645.96072346627648</c:v>
                </c:pt>
                <c:pt idx="1746">
                  <c:v>646.82778484005689</c:v>
                </c:pt>
                <c:pt idx="1747">
                  <c:v>647.69484621383708</c:v>
                </c:pt>
                <c:pt idx="1748">
                  <c:v>648.56190758761727</c:v>
                </c:pt>
                <c:pt idx="1749">
                  <c:v>649.42896896139746</c:v>
                </c:pt>
                <c:pt idx="1750">
                  <c:v>650.29603033517787</c:v>
                </c:pt>
                <c:pt idx="1751">
                  <c:v>651.16309170895806</c:v>
                </c:pt>
                <c:pt idx="1752">
                  <c:v>652.03015308273825</c:v>
                </c:pt>
                <c:pt idx="1753">
                  <c:v>652.89721445651844</c:v>
                </c:pt>
                <c:pt idx="1754">
                  <c:v>653.76427583029863</c:v>
                </c:pt>
                <c:pt idx="1755">
                  <c:v>654.63133720407905</c:v>
                </c:pt>
                <c:pt idx="1756">
                  <c:v>655.49839857785923</c:v>
                </c:pt>
                <c:pt idx="1757">
                  <c:v>656.36545995163942</c:v>
                </c:pt>
                <c:pt idx="1758">
                  <c:v>657.23252132541961</c:v>
                </c:pt>
                <c:pt idx="1759">
                  <c:v>658.0995826991998</c:v>
                </c:pt>
                <c:pt idx="1760">
                  <c:v>658.96664407298022</c:v>
                </c:pt>
                <c:pt idx="1761">
                  <c:v>659.8337054467604</c:v>
                </c:pt>
                <c:pt idx="1762">
                  <c:v>660.70076682054059</c:v>
                </c:pt>
                <c:pt idx="1763">
                  <c:v>661.56782819432078</c:v>
                </c:pt>
                <c:pt idx="1764">
                  <c:v>662.4348895681012</c:v>
                </c:pt>
                <c:pt idx="1765">
                  <c:v>663.30195094188139</c:v>
                </c:pt>
                <c:pt idx="1766">
                  <c:v>664.16901231566158</c:v>
                </c:pt>
                <c:pt idx="1767">
                  <c:v>665.03607368944176</c:v>
                </c:pt>
                <c:pt idx="1768">
                  <c:v>665.90313506322195</c:v>
                </c:pt>
                <c:pt idx="1769">
                  <c:v>666.77019643700237</c:v>
                </c:pt>
                <c:pt idx="1770">
                  <c:v>667.63725781078256</c:v>
                </c:pt>
                <c:pt idx="1771">
                  <c:v>668.50431918456275</c:v>
                </c:pt>
                <c:pt idx="1772">
                  <c:v>669.37138055834293</c:v>
                </c:pt>
                <c:pt idx="1773">
                  <c:v>670.23844193212312</c:v>
                </c:pt>
                <c:pt idx="1774">
                  <c:v>671.10550330590354</c:v>
                </c:pt>
                <c:pt idx="1775">
                  <c:v>671.97256467968373</c:v>
                </c:pt>
                <c:pt idx="1776">
                  <c:v>672.83962605346392</c:v>
                </c:pt>
                <c:pt idx="1777">
                  <c:v>673.70668742724411</c:v>
                </c:pt>
                <c:pt idx="1778">
                  <c:v>674.57374880102452</c:v>
                </c:pt>
                <c:pt idx="1779">
                  <c:v>675.44081017480471</c:v>
                </c:pt>
                <c:pt idx="1780">
                  <c:v>676.3078715485849</c:v>
                </c:pt>
                <c:pt idx="1781">
                  <c:v>677.17493292236509</c:v>
                </c:pt>
                <c:pt idx="1782">
                  <c:v>678.04199429614528</c:v>
                </c:pt>
                <c:pt idx="1783">
                  <c:v>678.90905566992569</c:v>
                </c:pt>
                <c:pt idx="1784">
                  <c:v>679.77611704370588</c:v>
                </c:pt>
                <c:pt idx="1785">
                  <c:v>680.64317841748607</c:v>
                </c:pt>
                <c:pt idx="1786">
                  <c:v>681.51023979126626</c:v>
                </c:pt>
                <c:pt idx="1787">
                  <c:v>682.37730116504645</c:v>
                </c:pt>
                <c:pt idx="1788">
                  <c:v>683.24436253882686</c:v>
                </c:pt>
                <c:pt idx="1789">
                  <c:v>684.11142391260705</c:v>
                </c:pt>
                <c:pt idx="1790">
                  <c:v>684.97848528638724</c:v>
                </c:pt>
                <c:pt idx="1791">
                  <c:v>685.84554666016743</c:v>
                </c:pt>
                <c:pt idx="1792">
                  <c:v>686.71260803394784</c:v>
                </c:pt>
                <c:pt idx="1793">
                  <c:v>687.57966940772803</c:v>
                </c:pt>
                <c:pt idx="1794">
                  <c:v>688.44673078150822</c:v>
                </c:pt>
                <c:pt idx="1795">
                  <c:v>689.31379215528841</c:v>
                </c:pt>
                <c:pt idx="1796">
                  <c:v>690.1808535290686</c:v>
                </c:pt>
                <c:pt idx="1797">
                  <c:v>691.04791490284902</c:v>
                </c:pt>
                <c:pt idx="1798">
                  <c:v>691.9149762766292</c:v>
                </c:pt>
                <c:pt idx="1799">
                  <c:v>692.78203765040939</c:v>
                </c:pt>
                <c:pt idx="1800">
                  <c:v>693.64909902418958</c:v>
                </c:pt>
                <c:pt idx="1801">
                  <c:v>694.51616039796977</c:v>
                </c:pt>
                <c:pt idx="1802">
                  <c:v>695.38322177175019</c:v>
                </c:pt>
                <c:pt idx="1803">
                  <c:v>696.25028314553037</c:v>
                </c:pt>
                <c:pt idx="1804">
                  <c:v>697.11734451931056</c:v>
                </c:pt>
                <c:pt idx="1805">
                  <c:v>697.98440589309075</c:v>
                </c:pt>
                <c:pt idx="1806">
                  <c:v>698.85146726687094</c:v>
                </c:pt>
                <c:pt idx="1807">
                  <c:v>699.71852864065136</c:v>
                </c:pt>
                <c:pt idx="1808">
                  <c:v>700.58559001443155</c:v>
                </c:pt>
                <c:pt idx="1809">
                  <c:v>701.45265138821173</c:v>
                </c:pt>
                <c:pt idx="1810">
                  <c:v>702.31971276199192</c:v>
                </c:pt>
                <c:pt idx="1811">
                  <c:v>703.18677413577234</c:v>
                </c:pt>
                <c:pt idx="1812">
                  <c:v>704.05383550955253</c:v>
                </c:pt>
                <c:pt idx="1813">
                  <c:v>704.92089688333272</c:v>
                </c:pt>
                <c:pt idx="1814">
                  <c:v>705.7879582571129</c:v>
                </c:pt>
                <c:pt idx="1815">
                  <c:v>706.65501963089309</c:v>
                </c:pt>
                <c:pt idx="1816">
                  <c:v>707.52208100467351</c:v>
                </c:pt>
                <c:pt idx="1817">
                  <c:v>708.3891423784537</c:v>
                </c:pt>
                <c:pt idx="1818">
                  <c:v>709.25620375223389</c:v>
                </c:pt>
                <c:pt idx="1819">
                  <c:v>710.12326512601408</c:v>
                </c:pt>
                <c:pt idx="1820">
                  <c:v>710.99032649979426</c:v>
                </c:pt>
                <c:pt idx="1821">
                  <c:v>711.85738787357468</c:v>
                </c:pt>
                <c:pt idx="1822">
                  <c:v>712.72444924735487</c:v>
                </c:pt>
                <c:pt idx="1823">
                  <c:v>713.59151062113506</c:v>
                </c:pt>
                <c:pt idx="1824">
                  <c:v>714.45857199491525</c:v>
                </c:pt>
                <c:pt idx="1825">
                  <c:v>715.32563336869566</c:v>
                </c:pt>
                <c:pt idx="1826">
                  <c:v>716.19269474247585</c:v>
                </c:pt>
                <c:pt idx="1827">
                  <c:v>717.05975611625604</c:v>
                </c:pt>
                <c:pt idx="1828">
                  <c:v>717.92681749003623</c:v>
                </c:pt>
                <c:pt idx="1829">
                  <c:v>718.79387886381642</c:v>
                </c:pt>
                <c:pt idx="1830">
                  <c:v>719.66094023759683</c:v>
                </c:pt>
                <c:pt idx="1831">
                  <c:v>720.52800161137702</c:v>
                </c:pt>
                <c:pt idx="1832">
                  <c:v>721.39506298515721</c:v>
                </c:pt>
                <c:pt idx="1833">
                  <c:v>722.2621243589374</c:v>
                </c:pt>
                <c:pt idx="1834">
                  <c:v>723.12918573271759</c:v>
                </c:pt>
                <c:pt idx="1835">
                  <c:v>723.996247106498</c:v>
                </c:pt>
                <c:pt idx="1836">
                  <c:v>724.86330848027819</c:v>
                </c:pt>
                <c:pt idx="1837">
                  <c:v>725.73036985405838</c:v>
                </c:pt>
                <c:pt idx="1838">
                  <c:v>726.59743122783857</c:v>
                </c:pt>
                <c:pt idx="1839">
                  <c:v>727.46449260161899</c:v>
                </c:pt>
                <c:pt idx="1840">
                  <c:v>728.33155397539917</c:v>
                </c:pt>
                <c:pt idx="1841">
                  <c:v>729.19861534917936</c:v>
                </c:pt>
                <c:pt idx="1842">
                  <c:v>730.06567672295955</c:v>
                </c:pt>
                <c:pt idx="1843">
                  <c:v>730.93273809673974</c:v>
                </c:pt>
                <c:pt idx="1844">
                  <c:v>731.79979947052016</c:v>
                </c:pt>
                <c:pt idx="1845">
                  <c:v>732.66686084430034</c:v>
                </c:pt>
                <c:pt idx="1846">
                  <c:v>733.53392221808053</c:v>
                </c:pt>
                <c:pt idx="1847">
                  <c:v>734.40098359186072</c:v>
                </c:pt>
                <c:pt idx="1848">
                  <c:v>735.26804496564091</c:v>
                </c:pt>
                <c:pt idx="1849">
                  <c:v>736.13510633942133</c:v>
                </c:pt>
                <c:pt idx="1850">
                  <c:v>737.00216771320152</c:v>
                </c:pt>
                <c:pt idx="1851">
                  <c:v>737.8692290869817</c:v>
                </c:pt>
                <c:pt idx="1852">
                  <c:v>738.73629046076189</c:v>
                </c:pt>
                <c:pt idx="1853">
                  <c:v>739.60335183454208</c:v>
                </c:pt>
                <c:pt idx="1854">
                  <c:v>740.4704132083225</c:v>
                </c:pt>
                <c:pt idx="1855">
                  <c:v>741.33747458210269</c:v>
                </c:pt>
                <c:pt idx="1856">
                  <c:v>742.20453595588287</c:v>
                </c:pt>
                <c:pt idx="1857">
                  <c:v>743.07159732966306</c:v>
                </c:pt>
                <c:pt idx="1858">
                  <c:v>743.93865870344348</c:v>
                </c:pt>
                <c:pt idx="1859">
                  <c:v>744.80572007722367</c:v>
                </c:pt>
                <c:pt idx="1860">
                  <c:v>745.67278145100386</c:v>
                </c:pt>
                <c:pt idx="1861">
                  <c:v>746.53984282478405</c:v>
                </c:pt>
                <c:pt idx="1862">
                  <c:v>747.40690419856423</c:v>
                </c:pt>
                <c:pt idx="1863">
                  <c:v>748.27396557234465</c:v>
                </c:pt>
                <c:pt idx="1864">
                  <c:v>749.14102694612484</c:v>
                </c:pt>
                <c:pt idx="1865">
                  <c:v>750.00808831990503</c:v>
                </c:pt>
                <c:pt idx="1866">
                  <c:v>750.87514969368522</c:v>
                </c:pt>
                <c:pt idx="1867">
                  <c:v>751.7422110674654</c:v>
                </c:pt>
                <c:pt idx="1868">
                  <c:v>752.60927244124582</c:v>
                </c:pt>
                <c:pt idx="1869">
                  <c:v>753.47633381502601</c:v>
                </c:pt>
                <c:pt idx="1870">
                  <c:v>754.3433951888062</c:v>
                </c:pt>
                <c:pt idx="1871">
                  <c:v>755.21045656258639</c:v>
                </c:pt>
                <c:pt idx="1872">
                  <c:v>756.0775179363668</c:v>
                </c:pt>
                <c:pt idx="1873">
                  <c:v>756.94457931014699</c:v>
                </c:pt>
                <c:pt idx="1874">
                  <c:v>757.81164068392718</c:v>
                </c:pt>
                <c:pt idx="1875">
                  <c:v>758.67870205770737</c:v>
                </c:pt>
                <c:pt idx="1876">
                  <c:v>759.54576343148756</c:v>
                </c:pt>
                <c:pt idx="1877">
                  <c:v>760.41282480526797</c:v>
                </c:pt>
                <c:pt idx="1878">
                  <c:v>761.27988617904816</c:v>
                </c:pt>
                <c:pt idx="1879">
                  <c:v>762.14694755282835</c:v>
                </c:pt>
                <c:pt idx="1880">
                  <c:v>763.01400892660854</c:v>
                </c:pt>
                <c:pt idx="1881">
                  <c:v>763.88107030038873</c:v>
                </c:pt>
                <c:pt idx="1882">
                  <c:v>764.74813167416914</c:v>
                </c:pt>
                <c:pt idx="1883">
                  <c:v>765.61519304794933</c:v>
                </c:pt>
                <c:pt idx="1884">
                  <c:v>766.48225442172952</c:v>
                </c:pt>
                <c:pt idx="1885">
                  <c:v>767.34931579550971</c:v>
                </c:pt>
                <c:pt idx="1886">
                  <c:v>768.21637716929013</c:v>
                </c:pt>
                <c:pt idx="1887">
                  <c:v>769.08343854307032</c:v>
                </c:pt>
                <c:pt idx="1888">
                  <c:v>769.9504999168505</c:v>
                </c:pt>
                <c:pt idx="1889">
                  <c:v>770.81756129063069</c:v>
                </c:pt>
                <c:pt idx="1890">
                  <c:v>771.68462266441088</c:v>
                </c:pt>
                <c:pt idx="1891">
                  <c:v>772.5516840381913</c:v>
                </c:pt>
                <c:pt idx="1892">
                  <c:v>773.41874541197149</c:v>
                </c:pt>
                <c:pt idx="1893">
                  <c:v>774.28580678575167</c:v>
                </c:pt>
                <c:pt idx="1894">
                  <c:v>775.15286815953186</c:v>
                </c:pt>
                <c:pt idx="1895">
                  <c:v>776.01992953331205</c:v>
                </c:pt>
                <c:pt idx="1896">
                  <c:v>776.88699090709247</c:v>
                </c:pt>
                <c:pt idx="1897">
                  <c:v>777.75405228087266</c:v>
                </c:pt>
                <c:pt idx="1898">
                  <c:v>778.62111365465285</c:v>
                </c:pt>
                <c:pt idx="1899">
                  <c:v>779.48817502843303</c:v>
                </c:pt>
                <c:pt idx="1900">
                  <c:v>780.35523640221322</c:v>
                </c:pt>
                <c:pt idx="1901">
                  <c:v>781.22229777599364</c:v>
                </c:pt>
                <c:pt idx="1902">
                  <c:v>782.08935914977383</c:v>
                </c:pt>
                <c:pt idx="1903">
                  <c:v>782.95642052355402</c:v>
                </c:pt>
                <c:pt idx="1904">
                  <c:v>783.8234818973342</c:v>
                </c:pt>
                <c:pt idx="1905">
                  <c:v>784.69054327111462</c:v>
                </c:pt>
                <c:pt idx="1906">
                  <c:v>785.55760464489481</c:v>
                </c:pt>
                <c:pt idx="1907">
                  <c:v>786.424666018675</c:v>
                </c:pt>
                <c:pt idx="1908">
                  <c:v>787.29172739245519</c:v>
                </c:pt>
                <c:pt idx="1909">
                  <c:v>788.15878876623538</c:v>
                </c:pt>
                <c:pt idx="1910">
                  <c:v>789.02585014001579</c:v>
                </c:pt>
                <c:pt idx="1911">
                  <c:v>789.89291151379598</c:v>
                </c:pt>
                <c:pt idx="1912">
                  <c:v>790.75997288757617</c:v>
                </c:pt>
                <c:pt idx="1913">
                  <c:v>791.62703426135636</c:v>
                </c:pt>
                <c:pt idx="1914">
                  <c:v>792.49409563513655</c:v>
                </c:pt>
                <c:pt idx="1915">
                  <c:v>793.36115700891696</c:v>
                </c:pt>
                <c:pt idx="1916">
                  <c:v>794.22821838269715</c:v>
                </c:pt>
                <c:pt idx="1917">
                  <c:v>795.09527975647734</c:v>
                </c:pt>
                <c:pt idx="1918">
                  <c:v>795.96234113025753</c:v>
                </c:pt>
                <c:pt idx="1919">
                  <c:v>796.82940250403794</c:v>
                </c:pt>
                <c:pt idx="1920">
                  <c:v>797.69646387781813</c:v>
                </c:pt>
                <c:pt idx="1921">
                  <c:v>798.56352525159832</c:v>
                </c:pt>
                <c:pt idx="1922">
                  <c:v>799.43058662537851</c:v>
                </c:pt>
                <c:pt idx="1923">
                  <c:v>800.2976479991587</c:v>
                </c:pt>
                <c:pt idx="1924">
                  <c:v>801.16470937293911</c:v>
                </c:pt>
                <c:pt idx="1925">
                  <c:v>802.0317707467193</c:v>
                </c:pt>
                <c:pt idx="1926">
                  <c:v>802.89883212049949</c:v>
                </c:pt>
                <c:pt idx="1927">
                  <c:v>803.76589349427968</c:v>
                </c:pt>
                <c:pt idx="1928">
                  <c:v>804.63295486805987</c:v>
                </c:pt>
                <c:pt idx="1929">
                  <c:v>805.50001624184029</c:v>
                </c:pt>
                <c:pt idx="1930">
                  <c:v>806.36707761562047</c:v>
                </c:pt>
                <c:pt idx="1931">
                  <c:v>807.23413898940066</c:v>
                </c:pt>
                <c:pt idx="1932">
                  <c:v>808.10120036318085</c:v>
                </c:pt>
                <c:pt idx="1933">
                  <c:v>808.96826173696127</c:v>
                </c:pt>
                <c:pt idx="1934">
                  <c:v>809.83532311074146</c:v>
                </c:pt>
                <c:pt idx="1935">
                  <c:v>810.70238448452164</c:v>
                </c:pt>
                <c:pt idx="1936">
                  <c:v>811.56944585830183</c:v>
                </c:pt>
                <c:pt idx="1937">
                  <c:v>812.43650723208202</c:v>
                </c:pt>
                <c:pt idx="1938">
                  <c:v>813.30356860586244</c:v>
                </c:pt>
                <c:pt idx="1939">
                  <c:v>814.17062997964263</c:v>
                </c:pt>
                <c:pt idx="1940">
                  <c:v>815.03769135342282</c:v>
                </c:pt>
                <c:pt idx="1941">
                  <c:v>815.904752727203</c:v>
                </c:pt>
                <c:pt idx="1942">
                  <c:v>816.77181410098319</c:v>
                </c:pt>
                <c:pt idx="1943">
                  <c:v>817.63887547476361</c:v>
                </c:pt>
                <c:pt idx="1944">
                  <c:v>818.5059368485438</c:v>
                </c:pt>
                <c:pt idx="1945">
                  <c:v>819.37299822232399</c:v>
                </c:pt>
                <c:pt idx="1946">
                  <c:v>820.24005959610417</c:v>
                </c:pt>
                <c:pt idx="1947">
                  <c:v>821.10712096988436</c:v>
                </c:pt>
                <c:pt idx="1948">
                  <c:v>821.97418234366478</c:v>
                </c:pt>
                <c:pt idx="1949">
                  <c:v>822.84124371744497</c:v>
                </c:pt>
                <c:pt idx="1950">
                  <c:v>823.70830509122516</c:v>
                </c:pt>
                <c:pt idx="1951">
                  <c:v>824.57536646500535</c:v>
                </c:pt>
                <c:pt idx="1952">
                  <c:v>825.44242783878576</c:v>
                </c:pt>
                <c:pt idx="1953">
                  <c:v>826.30948921256595</c:v>
                </c:pt>
                <c:pt idx="1954">
                  <c:v>827.17655058634614</c:v>
                </c:pt>
                <c:pt idx="1955">
                  <c:v>828.04361196012633</c:v>
                </c:pt>
                <c:pt idx="1956">
                  <c:v>828.91067333390652</c:v>
                </c:pt>
                <c:pt idx="1957">
                  <c:v>829.77773470768693</c:v>
                </c:pt>
                <c:pt idx="1958">
                  <c:v>830.64479608146712</c:v>
                </c:pt>
                <c:pt idx="1959">
                  <c:v>831.51185745524731</c:v>
                </c:pt>
                <c:pt idx="1960">
                  <c:v>832.3789188290275</c:v>
                </c:pt>
                <c:pt idx="1961">
                  <c:v>833.24598020280769</c:v>
                </c:pt>
                <c:pt idx="1962">
                  <c:v>834.1130415765881</c:v>
                </c:pt>
                <c:pt idx="1963">
                  <c:v>834.98010295036829</c:v>
                </c:pt>
                <c:pt idx="1964">
                  <c:v>835.84716432414848</c:v>
                </c:pt>
                <c:pt idx="1965">
                  <c:v>836.71422569792867</c:v>
                </c:pt>
                <c:pt idx="1966">
                  <c:v>837.58128707170908</c:v>
                </c:pt>
                <c:pt idx="1967">
                  <c:v>838.44834844548927</c:v>
                </c:pt>
                <c:pt idx="1968">
                  <c:v>839.31540981926946</c:v>
                </c:pt>
                <c:pt idx="1969">
                  <c:v>840.18247119304965</c:v>
                </c:pt>
                <c:pt idx="1970">
                  <c:v>841.04953256682984</c:v>
                </c:pt>
                <c:pt idx="1971">
                  <c:v>841.91659394061026</c:v>
                </c:pt>
                <c:pt idx="1972">
                  <c:v>842.78365531439044</c:v>
                </c:pt>
                <c:pt idx="1973">
                  <c:v>843.65071668817063</c:v>
                </c:pt>
                <c:pt idx="1974">
                  <c:v>844.51777806195082</c:v>
                </c:pt>
                <c:pt idx="1975">
                  <c:v>845.38483943573101</c:v>
                </c:pt>
                <c:pt idx="1976">
                  <c:v>846.25190080951143</c:v>
                </c:pt>
                <c:pt idx="1977">
                  <c:v>847.11896218329161</c:v>
                </c:pt>
                <c:pt idx="1978">
                  <c:v>847.9860235570718</c:v>
                </c:pt>
                <c:pt idx="1979">
                  <c:v>848.85308493085199</c:v>
                </c:pt>
                <c:pt idx="1980">
                  <c:v>849.72014630463241</c:v>
                </c:pt>
                <c:pt idx="1981">
                  <c:v>850.5872076784126</c:v>
                </c:pt>
                <c:pt idx="1982">
                  <c:v>851.45426905219279</c:v>
                </c:pt>
                <c:pt idx="1983">
                  <c:v>852.32133042597297</c:v>
                </c:pt>
                <c:pt idx="1984">
                  <c:v>853.18839179975316</c:v>
                </c:pt>
                <c:pt idx="1985">
                  <c:v>854.05545317353358</c:v>
                </c:pt>
                <c:pt idx="1986">
                  <c:v>854.92251454731377</c:v>
                </c:pt>
                <c:pt idx="1987">
                  <c:v>855.78957592109396</c:v>
                </c:pt>
                <c:pt idx="1988">
                  <c:v>856.65663729487414</c:v>
                </c:pt>
                <c:pt idx="1989">
                  <c:v>857.52369866865433</c:v>
                </c:pt>
                <c:pt idx="1990">
                  <c:v>858.39076004243475</c:v>
                </c:pt>
                <c:pt idx="1991">
                  <c:v>859.25782141621494</c:v>
                </c:pt>
                <c:pt idx="1992">
                  <c:v>860.12488278999513</c:v>
                </c:pt>
                <c:pt idx="1993">
                  <c:v>860.99194416377532</c:v>
                </c:pt>
                <c:pt idx="1994">
                  <c:v>861.85900553755573</c:v>
                </c:pt>
                <c:pt idx="1995">
                  <c:v>862.72606691133592</c:v>
                </c:pt>
                <c:pt idx="1996">
                  <c:v>863.59312828511611</c:v>
                </c:pt>
                <c:pt idx="1997">
                  <c:v>864.4601896588963</c:v>
                </c:pt>
                <c:pt idx="1998">
                  <c:v>865.32725103267649</c:v>
                </c:pt>
                <c:pt idx="1999">
                  <c:v>866.1943124064569</c:v>
                </c:pt>
                <c:pt idx="2000">
                  <c:v>867.06137378023709</c:v>
                </c:pt>
              </c:numCache>
            </c:numRef>
          </c:cat>
          <c:val>
            <c:numRef>
              <c:f>'RESULTADOS DA REGRESSÃO'!$AG$761:$AG$2761</c:f>
              <c:numCache>
                <c:formatCode>#,##0.00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1.0761107069514159E-3</c:v>
                </c:pt>
                <c:pt idx="742">
                  <c:v>1.080570717779832E-3</c:v>
                </c:pt>
                <c:pt idx="743">
                  <c:v>1.0850318527647314E-3</c:v>
                </c:pt>
                <c:pt idx="744">
                  <c:v>1.0894939734973331E-3</c:v>
                </c:pt>
                <c:pt idx="745">
                  <c:v>1.0939569409511365E-3</c:v>
                </c:pt>
                <c:pt idx="746">
                  <c:v>1.0984206154882987E-3</c:v>
                </c:pt>
                <c:pt idx="747">
                  <c:v>1.1028848568660813E-3</c:v>
                </c:pt>
                <c:pt idx="748">
                  <c:v>1.1073495242433806E-3</c:v>
                </c:pt>
                <c:pt idx="749">
                  <c:v>1.1118144761873266E-3</c:v>
                </c:pt>
                <c:pt idx="750">
                  <c:v>1.1162795706799529E-3</c:v>
                </c:pt>
                <c:pt idx="751">
                  <c:v>1.1207446651249522E-3</c:v>
                </c:pt>
                <c:pt idx="752">
                  <c:v>1.1252096163544909E-3</c:v>
                </c:pt>
                <c:pt idx="753">
                  <c:v>1.1296742806361111E-3</c:v>
                </c:pt>
                <c:pt idx="754">
                  <c:v>1.1341385136796906E-3</c:v>
                </c:pt>
                <c:pt idx="755">
                  <c:v>1.1386021706444891E-3</c:v>
                </c:pt>
                <c:pt idx="756">
                  <c:v>1.1430651061462582E-3</c:v>
                </c:pt>
                <c:pt idx="757">
                  <c:v>1.1475271742644236E-3</c:v>
                </c:pt>
                <c:pt idx="758">
                  <c:v>1.1519882285493427E-3</c:v>
                </c:pt>
                <c:pt idx="759">
                  <c:v>1.1564481220296273E-3</c:v>
                </c:pt>
                <c:pt idx="760">
                  <c:v>1.1609067072195431E-3</c:v>
                </c:pt>
                <c:pt idx="761">
                  <c:v>1.1653638361264721E-3</c:v>
                </c:pt>
                <c:pt idx="762">
                  <c:v>1.1698193602584504E-3</c:v>
                </c:pt>
                <c:pt idx="763">
                  <c:v>1.174273130631773E-3</c:v>
                </c:pt>
                <c:pt idx="764">
                  <c:v>1.1787249977786636E-3</c:v>
                </c:pt>
                <c:pt idx="765">
                  <c:v>1.1831748117550204E-3</c:v>
                </c:pt>
                <c:pt idx="766">
                  <c:v>1.1876224221482195E-3</c:v>
                </c:pt>
                <c:pt idx="767">
                  <c:v>1.1920676780849959E-3</c:v>
                </c:pt>
                <c:pt idx="768">
                  <c:v>1.1965104282393806E-3</c:v>
                </c:pt>
                <c:pt idx="769">
                  <c:v>1.200950520840714E-3</c:v>
                </c:pt>
                <c:pt idx="770">
                  <c:v>1.2053878036817176E-3</c:v>
                </c:pt>
                <c:pt idx="771">
                  <c:v>1.2098221241266299E-3</c:v>
                </c:pt>
                <c:pt idx="772">
                  <c:v>1.2142533291194173E-3</c:v>
                </c:pt>
                <c:pt idx="773">
                  <c:v>1.2186812651920332E-3</c:v>
                </c:pt>
                <c:pt idx="774">
                  <c:v>1.2231057784727554E-3</c:v>
                </c:pt>
                <c:pt idx="775">
                  <c:v>1.2275267146945748E-3</c:v>
                </c:pt>
                <c:pt idx="776">
                  <c:v>1.2319439192036549E-3</c:v>
                </c:pt>
                <c:pt idx="777">
                  <c:v>1.2363572369678477E-3</c:v>
                </c:pt>
                <c:pt idx="778">
                  <c:v>1.2407665125852702E-3</c:v>
                </c:pt>
                <c:pt idx="779">
                  <c:v>1.2451715902929473E-3</c:v>
                </c:pt>
                <c:pt idx="780">
                  <c:v>1.249572313975506E-3</c:v>
                </c:pt>
                <c:pt idx="781">
                  <c:v>1.2539685271739382E-3</c:v>
                </c:pt>
                <c:pt idx="782">
                  <c:v>1.2583600730944127E-3</c:v>
                </c:pt>
                <c:pt idx="783">
                  <c:v>1.2627467946171522E-3</c:v>
                </c:pt>
                <c:pt idx="784">
                  <c:v>1.2671285343053645E-3</c:v>
                </c:pt>
                <c:pt idx="785">
                  <c:v>1.2715051344142293E-3</c:v>
                </c:pt>
                <c:pt idx="786">
                  <c:v>1.2758764368999446E-3</c:v>
                </c:pt>
                <c:pt idx="787">
                  <c:v>1.2802422834288247E-3</c:v>
                </c:pt>
                <c:pt idx="788">
                  <c:v>1.284602515386455E-3</c:v>
                </c:pt>
                <c:pt idx="789">
                  <c:v>1.2889569738868984E-3</c:v>
                </c:pt>
                <c:pt idx="790">
                  <c:v>1.2933054997819598E-3</c:v>
                </c:pt>
                <c:pt idx="791">
                  <c:v>1.2976479336704962E-3</c:v>
                </c:pt>
                <c:pt idx="792">
                  <c:v>1.3019841159077833E-3</c:v>
                </c:pt>
                <c:pt idx="793">
                  <c:v>1.3063138866149333E-3</c:v>
                </c:pt>
                <c:pt idx="794">
                  <c:v>1.3106370856883587E-3</c:v>
                </c:pt>
                <c:pt idx="795">
                  <c:v>1.314953552809292E-3</c:v>
                </c:pt>
                <c:pt idx="796">
                  <c:v>1.3192631274533499E-3</c:v>
                </c:pt>
                <c:pt idx="797">
                  <c:v>1.3235656489001422E-3</c:v>
                </c:pt>
                <c:pt idx="798">
                  <c:v>1.3278609562429405E-3</c:v>
                </c:pt>
                <c:pt idx="799">
                  <c:v>1.3321488883983759E-3</c:v>
                </c:pt>
                <c:pt idx="800">
                  <c:v>1.3364292841161998E-3</c:v>
                </c:pt>
                <c:pt idx="801">
                  <c:v>1.3407019819890761E-3</c:v>
                </c:pt>
                <c:pt idx="802">
                  <c:v>1.3449668204624258E-3</c:v>
                </c:pt>
                <c:pt idx="803">
                  <c:v>1.349223637844312E-3</c:v>
                </c:pt>
                <c:pt idx="804">
                  <c:v>1.3534722723153639E-3</c:v>
                </c:pt>
                <c:pt idx="805">
                  <c:v>1.3577125619387534E-3</c:v>
                </c:pt>
                <c:pt idx="806">
                  <c:v>1.3619443446701966E-3</c:v>
                </c:pt>
                <c:pt idx="807">
                  <c:v>1.3661674583680123E-3</c:v>
                </c:pt>
                <c:pt idx="808">
                  <c:v>1.3703817408032058E-3</c:v>
                </c:pt>
                <c:pt idx="809">
                  <c:v>1.3745870296695991E-3</c:v>
                </c:pt>
                <c:pt idx="810">
                  <c:v>1.378783162593997E-3</c:v>
                </c:pt>
                <c:pt idx="811">
                  <c:v>1.3829699771463865E-3</c:v>
                </c:pt>
                <c:pt idx="812">
                  <c:v>1.3871473108501779E-3</c:v>
                </c:pt>
                <c:pt idx="813">
                  <c:v>1.3913150011924745E-3</c:v>
                </c:pt>
                <c:pt idx="814">
                  <c:v>1.3954728856343821E-3</c:v>
                </c:pt>
                <c:pt idx="815">
                  <c:v>1.3996208016213453E-3</c:v>
                </c:pt>
                <c:pt idx="816">
                  <c:v>1.4037585865935244E-3</c:v>
                </c:pt>
                <c:pt idx="817">
                  <c:v>1.4078860779961953E-3</c:v>
                </c:pt>
                <c:pt idx="818">
                  <c:v>1.4120031132901828E-3</c:v>
                </c:pt>
                <c:pt idx="819">
                  <c:v>1.416109529962328E-3</c:v>
                </c:pt>
                <c:pt idx="820">
                  <c:v>1.4202051655359752E-3</c:v>
                </c:pt>
                <c:pt idx="821">
                  <c:v>1.4242898575814969E-3</c:v>
                </c:pt>
                <c:pt idx="822">
                  <c:v>1.4283634437268348E-3</c:v>
                </c:pt>
                <c:pt idx="823">
                  <c:v>1.4324257616680762E-3</c:v>
                </c:pt>
                <c:pt idx="824">
                  <c:v>1.4364766491800503E-3</c:v>
                </c:pt>
                <c:pt idx="825">
                  <c:v>1.440515944126946E-3</c:v>
                </c:pt>
                <c:pt idx="826">
                  <c:v>1.4445434844729602E-3</c:v>
                </c:pt>
                <c:pt idx="827">
                  <c:v>1.4485591082929608E-3</c:v>
                </c:pt>
                <c:pt idx="828">
                  <c:v>1.4525626537831759E-3</c:v>
                </c:pt>
                <c:pt idx="829">
                  <c:v>1.4565539592718978E-3</c:v>
                </c:pt>
                <c:pt idx="830">
                  <c:v>1.4605328632302122E-3</c:v>
                </c:pt>
                <c:pt idx="831">
                  <c:v>1.4644992042827424E-3</c:v>
                </c:pt>
                <c:pt idx="832">
                  <c:v>1.4684528212184069E-3</c:v>
                </c:pt>
                <c:pt idx="833">
                  <c:v>1.4723935530012026E-3</c:v>
                </c:pt>
                <c:pt idx="834">
                  <c:v>1.4763212387809916E-3</c:v>
                </c:pt>
                <c:pt idx="835">
                  <c:v>1.4802357179043142E-3</c:v>
                </c:pt>
                <c:pt idx="836">
                  <c:v>1.484136829925203E-3</c:v>
                </c:pt>
                <c:pt idx="837">
                  <c:v>1.4880244146160202E-3</c:v>
                </c:pt>
                <c:pt idx="838">
                  <c:v>1.491898311978298E-3</c:v>
                </c:pt>
                <c:pt idx="839">
                  <c:v>1.4957583622535911E-3</c:v>
                </c:pt>
                <c:pt idx="840">
                  <c:v>1.4996044059343439E-3</c:v>
                </c:pt>
                <c:pt idx="841">
                  <c:v>1.5034362837747556E-3</c:v>
                </c:pt>
                <c:pt idx="842">
                  <c:v>1.5072538368016627E-3</c:v>
                </c:pt>
                <c:pt idx="843">
                  <c:v>1.5110569063254181E-3</c:v>
                </c:pt>
                <c:pt idx="844">
                  <c:v>1.5148453339507856E-3</c:v>
                </c:pt>
                <c:pt idx="845">
                  <c:v>1.5186189615878278E-3</c:v>
                </c:pt>
                <c:pt idx="846">
                  <c:v>1.5223776314628036E-3</c:v>
                </c:pt>
                <c:pt idx="847">
                  <c:v>1.5261211861290664E-3</c:v>
                </c:pt>
                <c:pt idx="848">
                  <c:v>1.5298494684779622E-3</c:v>
                </c:pt>
                <c:pt idx="849">
                  <c:v>1.5335623217497269E-3</c:v>
                </c:pt>
                <c:pt idx="850">
                  <c:v>1.5372595895443858E-3</c:v>
                </c:pt>
                <c:pt idx="851">
                  <c:v>1.5409411158326452E-3</c:v>
                </c:pt>
                <c:pt idx="852">
                  <c:v>1.5446067449667875E-3</c:v>
                </c:pt>
                <c:pt idx="853">
                  <c:v>1.5482563216915543E-3</c:v>
                </c:pt>
                <c:pt idx="854">
                  <c:v>1.5518896911550315E-3</c:v>
                </c:pt>
                <c:pt idx="855">
                  <c:v>1.5555066989195218E-3</c:v>
                </c:pt>
                <c:pt idx="856">
                  <c:v>1.5591071909724144E-3</c:v>
                </c:pt>
                <c:pt idx="857">
                  <c:v>1.5626910137370429E-3</c:v>
                </c:pt>
                <c:pt idx="858">
                  <c:v>1.5662580140835341E-3</c:v>
                </c:pt>
                <c:pt idx="859">
                  <c:v>1.569808039339647E-3</c:v>
                </c:pt>
                <c:pt idx="860">
                  <c:v>1.5733409373015986E-3</c:v>
                </c:pt>
                <c:pt idx="861">
                  <c:v>1.5768565562448806E-3</c:v>
                </c:pt>
                <c:pt idx="862">
                  <c:v>1.5803547449350546E-3</c:v>
                </c:pt>
                <c:pt idx="863">
                  <c:v>1.5838353526385403E-3</c:v>
                </c:pt>
                <c:pt idx="864">
                  <c:v>1.5872982291333839E-3</c:v>
                </c:pt>
                <c:pt idx="865">
                  <c:v>1.5907432247200066E-3</c:v>
                </c:pt>
                <c:pt idx="866">
                  <c:v>1.5941701902319426E-3</c:v>
                </c:pt>
                <c:pt idx="867">
                  <c:v>1.5975789770465479E-3</c:v>
                </c:pt>
                <c:pt idx="868">
                  <c:v>1.6009694370956987E-3</c:v>
                </c:pt>
                <c:pt idx="869">
                  <c:v>1.6043414228764589E-3</c:v>
                </c:pt>
                <c:pt idx="870">
                  <c:v>1.6076947874617345E-3</c:v>
                </c:pt>
                <c:pt idx="871">
                  <c:v>1.6110293845108953E-3</c:v>
                </c:pt>
                <c:pt idx="872">
                  <c:v>1.6143450682803773E-3</c:v>
                </c:pt>
                <c:pt idx="873">
                  <c:v>1.6176416936342611E-3</c:v>
                </c:pt>
                <c:pt idx="874">
                  <c:v>1.6209191160548155E-3</c:v>
                </c:pt>
                <c:pt idx="875">
                  <c:v>1.6241771916530234E-3</c:v>
                </c:pt>
                <c:pt idx="876">
                  <c:v>1.6274157771790706E-3</c:v>
                </c:pt>
                <c:pt idx="877">
                  <c:v>1.6306347300328087E-3</c:v>
                </c:pt>
                <c:pt idx="878">
                  <c:v>1.6338339082741864E-3</c:v>
                </c:pt>
                <c:pt idx="879">
                  <c:v>1.637013170633646E-3</c:v>
                </c:pt>
                <c:pt idx="880">
                  <c:v>1.6401723765224925E-3</c:v>
                </c:pt>
                <c:pt idx="881">
                  <c:v>1.6433113860432203E-3</c:v>
                </c:pt>
                <c:pt idx="882">
                  <c:v>1.6464300599998147E-3</c:v>
                </c:pt>
                <c:pt idx="883">
                  <c:v>1.6495282599080046E-3</c:v>
                </c:pt>
                <c:pt idx="884">
                  <c:v>1.6526058480054908E-3</c:v>
                </c:pt>
                <c:pt idx="885">
                  <c:v>1.6556626872621266E-3</c:v>
                </c:pt>
                <c:pt idx="886">
                  <c:v>1.6586986413900599E-3</c:v>
                </c:pt>
                <c:pt idx="887">
                  <c:v>1.6617135748538414E-3</c:v>
                </c:pt>
                <c:pt idx="888">
                  <c:v>1.6647073528804821E-3</c:v>
                </c:pt>
                <c:pt idx="889">
                  <c:v>1.6676798414694753E-3</c:v>
                </c:pt>
                <c:pt idx="890">
                  <c:v>1.670630907402769E-3</c:v>
                </c:pt>
                <c:pt idx="891">
                  <c:v>1.6735604182546993E-3</c:v>
                </c:pt>
                <c:pt idx="892">
                  <c:v>1.6764682424018748E-3</c:v>
                </c:pt>
                <c:pt idx="893">
                  <c:v>1.6793542490330115E-3</c:v>
                </c:pt>
                <c:pt idx="894">
                  <c:v>1.6822183081587287E-3</c:v>
                </c:pt>
                <c:pt idx="895">
                  <c:v>1.6850602906212833E-3</c:v>
                </c:pt>
                <c:pt idx="896">
                  <c:v>1.6878800681042678E-3</c:v>
                </c:pt>
                <c:pt idx="897">
                  <c:v>1.6906775131422451E-3</c:v>
                </c:pt>
                <c:pt idx="898">
                  <c:v>1.6934524991303417E-3</c:v>
                </c:pt>
                <c:pt idx="899">
                  <c:v>1.6962049003337806E-3</c:v>
                </c:pt>
                <c:pt idx="900">
                  <c:v>1.6989345918973623E-3</c:v>
                </c:pt>
                <c:pt idx="901">
                  <c:v>1.7016414498548941E-3</c:v>
                </c:pt>
                <c:pt idx="902">
                  <c:v>1.7043253511385597E-3</c:v>
                </c:pt>
                <c:pt idx="903">
                  <c:v>1.7069861735882314E-3</c:v>
                </c:pt>
                <c:pt idx="904">
                  <c:v>1.7096237959607298E-3</c:v>
                </c:pt>
                <c:pt idx="905">
                  <c:v>1.7122380979390165E-3</c:v>
                </c:pt>
                <c:pt idx="906">
                  <c:v>1.7148289601413352E-3</c:v>
                </c:pt>
                <c:pt idx="907">
                  <c:v>1.7173962641302849E-3</c:v>
                </c:pt>
                <c:pt idx="908">
                  <c:v>1.7199398924218363E-3</c:v>
                </c:pt>
                <c:pt idx="909">
                  <c:v>1.7224597284942842E-3</c:v>
                </c:pt>
                <c:pt idx="910">
                  <c:v>1.7249556567971332E-3</c:v>
                </c:pt>
                <c:pt idx="911">
                  <c:v>1.7274275627599236E-3</c:v>
                </c:pt>
                <c:pt idx="912">
                  <c:v>1.7298753328009878E-3</c:v>
                </c:pt>
                <c:pt idx="913">
                  <c:v>1.7322988543361419E-3</c:v>
                </c:pt>
                <c:pt idx="914">
                  <c:v>1.7346980157873098E-3</c:v>
                </c:pt>
                <c:pt idx="915">
                  <c:v>1.7370727065910791E-3</c:v>
                </c:pt>
                <c:pt idx="916">
                  <c:v>1.7394228172071852E-3</c:v>
                </c:pt>
                <c:pt idx="917">
                  <c:v>1.7417482391269301E-3</c:v>
                </c:pt>
                <c:pt idx="918">
                  <c:v>1.7440488648815249E-3</c:v>
                </c:pt>
                <c:pt idx="919">
                  <c:v>1.7463245880503634E-3</c:v>
                </c:pt>
                <c:pt idx="920">
                  <c:v>1.7485753032692225E-3</c:v>
                </c:pt>
                <c:pt idx="921">
                  <c:v>1.7508009062383867E-3</c:v>
                </c:pt>
                <c:pt idx="922">
                  <c:v>1.7530012937307016E-3</c:v>
                </c:pt>
                <c:pt idx="923">
                  <c:v>1.7551763635995474E-3</c:v>
                </c:pt>
                <c:pt idx="924">
                  <c:v>1.7573260147867398E-3</c:v>
                </c:pt>
                <c:pt idx="925">
                  <c:v>1.7594501473303529E-3</c:v>
                </c:pt>
                <c:pt idx="926">
                  <c:v>1.7615486623724604E-3</c:v>
                </c:pt>
                <c:pt idx="927">
                  <c:v>1.7636214621668035E-3</c:v>
                </c:pt>
                <c:pt idx="928">
                  <c:v>1.7656684500863748E-3</c:v>
                </c:pt>
                <c:pt idx="929">
                  <c:v>1.7676895306309233E-3</c:v>
                </c:pt>
                <c:pt idx="930">
                  <c:v>1.7696846094343783E-3</c:v>
                </c:pt>
                <c:pt idx="931">
                  <c:v>1.7716535932721881E-3</c:v>
                </c:pt>
                <c:pt idx="932">
                  <c:v>1.7735963900685826E-3</c:v>
                </c:pt>
                <c:pt idx="933">
                  <c:v>1.7755129089037419E-3</c:v>
                </c:pt>
                <c:pt idx="934">
                  <c:v>1.7774030600208905E-3</c:v>
                </c:pt>
                <c:pt idx="935">
                  <c:v>1.7792667548332988E-3</c:v>
                </c:pt>
                <c:pt idx="936">
                  <c:v>1.7811039059312023E-3</c:v>
                </c:pt>
                <c:pt idx="937">
                  <c:v>1.7829144270886329E-3</c:v>
                </c:pt>
                <c:pt idx="938">
                  <c:v>1.7846982332701618E-3</c:v>
                </c:pt>
                <c:pt idx="939">
                  <c:v>1.7864552406375552E-3</c:v>
                </c:pt>
                <c:pt idx="940">
                  <c:v>1.7881853665563394E-3</c:v>
                </c:pt>
                <c:pt idx="941">
                  <c:v>1.7898885296022788E-3</c:v>
                </c:pt>
                <c:pt idx="942">
                  <c:v>1.7915646495677603E-3</c:v>
                </c:pt>
                <c:pt idx="943">
                  <c:v>1.7932136474680877E-3</c:v>
                </c:pt>
                <c:pt idx="944">
                  <c:v>1.7948354455476841E-3</c:v>
                </c:pt>
                <c:pt idx="945">
                  <c:v>1.7964299672862032E-3</c:v>
                </c:pt>
                <c:pt idx="946">
                  <c:v>1.7979971374045439E-3</c:v>
                </c:pt>
                <c:pt idx="947">
                  <c:v>1.7995368818707752E-3</c:v>
                </c:pt>
                <c:pt idx="948">
                  <c:v>1.8010491279059613E-3</c:v>
                </c:pt>
                <c:pt idx="949">
                  <c:v>1.8025338039898973E-3</c:v>
                </c:pt>
                <c:pt idx="950">
                  <c:v>1.8039908398667448E-3</c:v>
                </c:pt>
                <c:pt idx="951">
                  <c:v>1.8054201665505725E-3</c:v>
                </c:pt>
                <c:pt idx="952">
                  <c:v>1.8068217163307986E-3</c:v>
                </c:pt>
                <c:pt idx="953">
                  <c:v>1.8081954227775387E-3</c:v>
                </c:pt>
                <c:pt idx="954">
                  <c:v>1.8095412207468512E-3</c:v>
                </c:pt>
                <c:pt idx="955">
                  <c:v>1.8108590463858851E-3</c:v>
                </c:pt>
                <c:pt idx="956">
                  <c:v>1.8121488371379321E-3</c:v>
                </c:pt>
                <c:pt idx="957">
                  <c:v>1.8134105317473719E-3</c:v>
                </c:pt>
                <c:pt idx="958">
                  <c:v>1.8146440702645236E-3</c:v>
                </c:pt>
                <c:pt idx="959">
                  <c:v>1.8158493940503906E-3</c:v>
                </c:pt>
                <c:pt idx="960">
                  <c:v>1.817026445781309E-3</c:v>
                </c:pt>
                <c:pt idx="961">
                  <c:v>1.8181751694534877E-3</c:v>
                </c:pt>
                <c:pt idx="962">
                  <c:v>1.8192955103874522E-3</c:v>
                </c:pt>
                <c:pt idx="963">
                  <c:v>1.8203874152323809E-3</c:v>
                </c:pt>
                <c:pt idx="964">
                  <c:v>1.8214508319703401E-3</c:v>
                </c:pt>
                <c:pt idx="965">
                  <c:v>1.8224857099204143E-3</c:v>
                </c:pt>
                <c:pt idx="966">
                  <c:v>1.8234919997427296E-3</c:v>
                </c:pt>
                <c:pt idx="967">
                  <c:v>1.8244696534423768E-3</c:v>
                </c:pt>
                <c:pt idx="968">
                  <c:v>1.8254186243732253E-3</c:v>
                </c:pt>
                <c:pt idx="969">
                  <c:v>1.8263388672416327E-3</c:v>
                </c:pt>
                <c:pt idx="970">
                  <c:v>1.8272303381100467E-3</c:v>
                </c:pt>
                <c:pt idx="971">
                  <c:v>1.8280929944005039E-3</c:v>
                </c:pt>
                <c:pt idx="972">
                  <c:v>1.8289267948980157E-3</c:v>
                </c:pt>
                <c:pt idx="973">
                  <c:v>1.8297316997538534E-3</c:v>
                </c:pt>
                <c:pt idx="974">
                  <c:v>1.83050767048872E-3</c:v>
                </c:pt>
                <c:pt idx="975">
                  <c:v>1.8312546699958162E-3</c:v>
                </c:pt>
                <c:pt idx="976">
                  <c:v>1.8319726625437998E-3</c:v>
                </c:pt>
                <c:pt idx="977">
                  <c:v>1.8326616137796319E-3</c:v>
                </c:pt>
                <c:pt idx="978">
                  <c:v>1.8333214907313171E-3</c:v>
                </c:pt>
                <c:pt idx="979">
                  <c:v>1.8339522618105342E-3</c:v>
                </c:pt>
                <c:pt idx="980">
                  <c:v>1.8345538968151547E-3</c:v>
                </c:pt>
                <c:pt idx="981">
                  <c:v>1.8351263669316553E-3</c:v>
                </c:pt>
                <c:pt idx="982">
                  <c:v>1.8356696447374161E-3</c:v>
                </c:pt>
                <c:pt idx="983">
                  <c:v>1.8361837042029088E-3</c:v>
                </c:pt>
                <c:pt idx="984">
                  <c:v>1.8366685206937794E-3</c:v>
                </c:pt>
                <c:pt idx="985">
                  <c:v>1.8371240709728113E-3</c:v>
                </c:pt>
                <c:pt idx="986">
                  <c:v>1.8375503332017837E-3</c:v>
                </c:pt>
                <c:pt idx="987">
                  <c:v>1.8379472869432159E-3</c:v>
                </c:pt>
                <c:pt idx="988">
                  <c:v>1.8383149131620011E-3</c:v>
                </c:pt>
                <c:pt idx="989">
                  <c:v>1.8386531942269264E-3</c:v>
                </c:pt>
                <c:pt idx="990">
                  <c:v>1.8389621139120835E-3</c:v>
                </c:pt>
                <c:pt idx="991">
                  <c:v>1.8392416573981649E-3</c:v>
                </c:pt>
                <c:pt idx="992">
                  <c:v>1.8394918112736489E-3</c:v>
                </c:pt>
                <c:pt idx="993">
                  <c:v>1.8397125635358728E-3</c:v>
                </c:pt>
                <c:pt idx="994">
                  <c:v>1.8399039035919911E-3</c:v>
                </c:pt>
                <c:pt idx="995">
                  <c:v>1.8400658222598239E-3</c:v>
                </c:pt>
                <c:pt idx="996">
                  <c:v>1.8401983117685918E-3</c:v>
                </c:pt>
                <c:pt idx="997">
                  <c:v>1.8403013657595359E-3</c:v>
                </c:pt>
                <c:pt idx="998">
                  <c:v>1.8403749792864268E-3</c:v>
                </c:pt>
                <c:pt idx="999">
                  <c:v>1.840419148815962E-3</c:v>
                </c:pt>
                <c:pt idx="1000">
                  <c:v>1.8404338722280457E-3</c:v>
                </c:pt>
                <c:pt idx="1001">
                  <c:v>1.840419148815962E-3</c:v>
                </c:pt>
                <c:pt idx="1002">
                  <c:v>1.8403749792864268E-3</c:v>
                </c:pt>
                <c:pt idx="1003">
                  <c:v>1.8403013657595359E-3</c:v>
                </c:pt>
                <c:pt idx="1004">
                  <c:v>1.8401983117685918E-3</c:v>
                </c:pt>
                <c:pt idx="1005">
                  <c:v>1.8400658222598239E-3</c:v>
                </c:pt>
                <c:pt idx="1006">
                  <c:v>1.8399039035919911E-3</c:v>
                </c:pt>
                <c:pt idx="1007">
                  <c:v>1.8397125635358728E-3</c:v>
                </c:pt>
                <c:pt idx="1008">
                  <c:v>1.8394918112736493E-3</c:v>
                </c:pt>
                <c:pt idx="1009">
                  <c:v>1.8392416573981649E-3</c:v>
                </c:pt>
                <c:pt idx="1010">
                  <c:v>1.8389621139120835E-3</c:v>
                </c:pt>
                <c:pt idx="1011">
                  <c:v>1.8386531942269264E-3</c:v>
                </c:pt>
                <c:pt idx="1012">
                  <c:v>1.8383149131620011E-3</c:v>
                </c:pt>
                <c:pt idx="1013">
                  <c:v>1.8379472869432163E-3</c:v>
                </c:pt>
                <c:pt idx="1014">
                  <c:v>1.8375503332017837E-3</c:v>
                </c:pt>
                <c:pt idx="1015">
                  <c:v>1.8371240709728117E-3</c:v>
                </c:pt>
                <c:pt idx="1016">
                  <c:v>1.8366685206937794E-3</c:v>
                </c:pt>
                <c:pt idx="1017">
                  <c:v>1.8361837042029088E-3</c:v>
                </c:pt>
                <c:pt idx="1018">
                  <c:v>1.8356696447374161E-3</c:v>
                </c:pt>
                <c:pt idx="1019">
                  <c:v>1.8351263669316553E-3</c:v>
                </c:pt>
                <c:pt idx="1020">
                  <c:v>1.8345538968151552E-3</c:v>
                </c:pt>
                <c:pt idx="1021">
                  <c:v>1.8339522618105342E-3</c:v>
                </c:pt>
                <c:pt idx="1022">
                  <c:v>1.8333214907313175E-3</c:v>
                </c:pt>
                <c:pt idx="1023">
                  <c:v>1.8326616137796319E-3</c:v>
                </c:pt>
                <c:pt idx="1024">
                  <c:v>1.8319726625437998E-3</c:v>
                </c:pt>
                <c:pt idx="1025">
                  <c:v>1.8312546699958162E-3</c:v>
                </c:pt>
                <c:pt idx="1026">
                  <c:v>1.83050767048872E-3</c:v>
                </c:pt>
                <c:pt idx="1027">
                  <c:v>1.8297316997538534E-3</c:v>
                </c:pt>
                <c:pt idx="1028">
                  <c:v>1.8289267948980157E-3</c:v>
                </c:pt>
                <c:pt idx="1029">
                  <c:v>1.8280929944005039E-3</c:v>
                </c:pt>
                <c:pt idx="1030">
                  <c:v>1.8272303381100467E-3</c:v>
                </c:pt>
                <c:pt idx="1031">
                  <c:v>1.8263388672416327E-3</c:v>
                </c:pt>
                <c:pt idx="1032">
                  <c:v>1.8254186243732255E-3</c:v>
                </c:pt>
                <c:pt idx="1033">
                  <c:v>1.8244696534423768E-3</c:v>
                </c:pt>
                <c:pt idx="1034">
                  <c:v>1.8234919997427296E-3</c:v>
                </c:pt>
                <c:pt idx="1035">
                  <c:v>1.8224857099204143E-3</c:v>
                </c:pt>
                <c:pt idx="1036">
                  <c:v>1.8214508319703401E-3</c:v>
                </c:pt>
                <c:pt idx="1037">
                  <c:v>1.8203874152323809E-3</c:v>
                </c:pt>
                <c:pt idx="1038">
                  <c:v>1.8192955103874522E-3</c:v>
                </c:pt>
                <c:pt idx="1039">
                  <c:v>1.8181751694534879E-3</c:v>
                </c:pt>
                <c:pt idx="1040">
                  <c:v>1.817026445781309E-3</c:v>
                </c:pt>
                <c:pt idx="1041">
                  <c:v>1.8158493940503911E-3</c:v>
                </c:pt>
                <c:pt idx="1042">
                  <c:v>1.8146440702645236E-3</c:v>
                </c:pt>
                <c:pt idx="1043">
                  <c:v>1.8134105317473722E-3</c:v>
                </c:pt>
                <c:pt idx="1044">
                  <c:v>1.8121488371379321E-3</c:v>
                </c:pt>
                <c:pt idx="1045">
                  <c:v>1.8108590463858851E-3</c:v>
                </c:pt>
                <c:pt idx="1046">
                  <c:v>1.8095412207468512E-3</c:v>
                </c:pt>
                <c:pt idx="1047">
                  <c:v>1.8081954227775387E-3</c:v>
                </c:pt>
                <c:pt idx="1048">
                  <c:v>1.8068217163307991E-3</c:v>
                </c:pt>
                <c:pt idx="1049">
                  <c:v>1.8054201665505725E-3</c:v>
                </c:pt>
                <c:pt idx="1050">
                  <c:v>1.8039908398667448E-3</c:v>
                </c:pt>
                <c:pt idx="1051">
                  <c:v>1.8025338039898977E-3</c:v>
                </c:pt>
                <c:pt idx="1052">
                  <c:v>1.8010491279059613E-3</c:v>
                </c:pt>
                <c:pt idx="1053">
                  <c:v>1.7995368818707752E-3</c:v>
                </c:pt>
                <c:pt idx="1054">
                  <c:v>1.7979971374045439E-3</c:v>
                </c:pt>
                <c:pt idx="1055">
                  <c:v>1.7964299672862034E-3</c:v>
                </c:pt>
                <c:pt idx="1056">
                  <c:v>1.7948354455476841E-3</c:v>
                </c:pt>
                <c:pt idx="1057">
                  <c:v>1.7932136474680877E-3</c:v>
                </c:pt>
                <c:pt idx="1058">
                  <c:v>1.7915646495677605E-3</c:v>
                </c:pt>
                <c:pt idx="1059">
                  <c:v>1.7898885296022788E-3</c:v>
                </c:pt>
                <c:pt idx="1060">
                  <c:v>1.7881853665563396E-3</c:v>
                </c:pt>
                <c:pt idx="1061">
                  <c:v>1.7864552406375552E-3</c:v>
                </c:pt>
                <c:pt idx="1062">
                  <c:v>1.7846982332701618E-3</c:v>
                </c:pt>
                <c:pt idx="1063">
                  <c:v>1.7829144270886329E-3</c:v>
                </c:pt>
                <c:pt idx="1064">
                  <c:v>1.7811039059312023E-3</c:v>
                </c:pt>
                <c:pt idx="1065">
                  <c:v>1.7792667548332988E-3</c:v>
                </c:pt>
                <c:pt idx="1066">
                  <c:v>1.7774030600208905E-3</c:v>
                </c:pt>
                <c:pt idx="1067">
                  <c:v>1.7755129089037421E-3</c:v>
                </c:pt>
                <c:pt idx="1068">
                  <c:v>1.7735963900685826E-3</c:v>
                </c:pt>
                <c:pt idx="1069">
                  <c:v>1.7716535932721885E-3</c:v>
                </c:pt>
                <c:pt idx="1070">
                  <c:v>1.7696846094343783E-3</c:v>
                </c:pt>
                <c:pt idx="1071">
                  <c:v>1.7676895306309233E-3</c:v>
                </c:pt>
                <c:pt idx="1072">
                  <c:v>1.765668450086375E-3</c:v>
                </c:pt>
                <c:pt idx="1073">
                  <c:v>1.7636214621668035E-3</c:v>
                </c:pt>
                <c:pt idx="1074">
                  <c:v>1.7615486623724606E-3</c:v>
                </c:pt>
                <c:pt idx="1075">
                  <c:v>1.7594501473303529E-3</c:v>
                </c:pt>
                <c:pt idx="1076">
                  <c:v>1.7573260147867402E-3</c:v>
                </c:pt>
                <c:pt idx="1077">
                  <c:v>1.7551763635995474E-3</c:v>
                </c:pt>
                <c:pt idx="1078">
                  <c:v>1.7530012937307016E-3</c:v>
                </c:pt>
                <c:pt idx="1079">
                  <c:v>1.7508009062383869E-3</c:v>
                </c:pt>
                <c:pt idx="1080">
                  <c:v>1.7485753032692225E-3</c:v>
                </c:pt>
                <c:pt idx="1081">
                  <c:v>1.7463245880503639E-3</c:v>
                </c:pt>
                <c:pt idx="1082">
                  <c:v>1.7440488648815249E-3</c:v>
                </c:pt>
                <c:pt idx="1083">
                  <c:v>1.7417482391269303E-3</c:v>
                </c:pt>
                <c:pt idx="1084">
                  <c:v>1.7394228172071852E-3</c:v>
                </c:pt>
                <c:pt idx="1085">
                  <c:v>1.7370727065910791E-3</c:v>
                </c:pt>
                <c:pt idx="1086">
                  <c:v>1.7346980157873103E-3</c:v>
                </c:pt>
                <c:pt idx="1087">
                  <c:v>1.7322988543361419E-3</c:v>
                </c:pt>
                <c:pt idx="1088">
                  <c:v>1.7298753328009878E-3</c:v>
                </c:pt>
                <c:pt idx="1089">
                  <c:v>1.7274275627599236E-3</c:v>
                </c:pt>
                <c:pt idx="1090">
                  <c:v>1.7249556567971334E-3</c:v>
                </c:pt>
                <c:pt idx="1091">
                  <c:v>1.7224597284942842E-3</c:v>
                </c:pt>
                <c:pt idx="1092">
                  <c:v>1.7199398924218363E-3</c:v>
                </c:pt>
                <c:pt idx="1093">
                  <c:v>1.7173962641302851E-3</c:v>
                </c:pt>
                <c:pt idx="1094">
                  <c:v>1.7148289601413352E-3</c:v>
                </c:pt>
                <c:pt idx="1095">
                  <c:v>1.712238097939017E-3</c:v>
                </c:pt>
                <c:pt idx="1096">
                  <c:v>1.7096237959607298E-3</c:v>
                </c:pt>
                <c:pt idx="1097">
                  <c:v>1.7069861735882321E-3</c:v>
                </c:pt>
                <c:pt idx="1098">
                  <c:v>1.7043253511385597E-3</c:v>
                </c:pt>
                <c:pt idx="1099">
                  <c:v>1.7016414498548941E-3</c:v>
                </c:pt>
                <c:pt idx="1100">
                  <c:v>1.6989345918973623E-3</c:v>
                </c:pt>
                <c:pt idx="1101">
                  <c:v>1.6962049003337806E-3</c:v>
                </c:pt>
                <c:pt idx="1102">
                  <c:v>1.6934524991303423E-3</c:v>
                </c:pt>
                <c:pt idx="1103">
                  <c:v>1.6906775131422451E-3</c:v>
                </c:pt>
                <c:pt idx="1104">
                  <c:v>1.6878800681042678E-3</c:v>
                </c:pt>
                <c:pt idx="1105">
                  <c:v>1.6850602906212839E-3</c:v>
                </c:pt>
                <c:pt idx="1106">
                  <c:v>1.6822183081587287E-3</c:v>
                </c:pt>
                <c:pt idx="1107">
                  <c:v>1.679354249033012E-3</c:v>
                </c:pt>
                <c:pt idx="1108">
                  <c:v>1.6764682424018748E-3</c:v>
                </c:pt>
                <c:pt idx="1109">
                  <c:v>1.6735604182546997E-3</c:v>
                </c:pt>
                <c:pt idx="1110">
                  <c:v>1.670630907402769E-3</c:v>
                </c:pt>
                <c:pt idx="1111">
                  <c:v>1.6676798414694753E-3</c:v>
                </c:pt>
                <c:pt idx="1112">
                  <c:v>1.6647073528804827E-3</c:v>
                </c:pt>
                <c:pt idx="1113">
                  <c:v>1.6617135748538414E-3</c:v>
                </c:pt>
                <c:pt idx="1114">
                  <c:v>1.6586986413900601E-3</c:v>
                </c:pt>
                <c:pt idx="1115">
                  <c:v>1.6556626872621266E-3</c:v>
                </c:pt>
                <c:pt idx="1116">
                  <c:v>1.6526058480054913E-3</c:v>
                </c:pt>
                <c:pt idx="1117">
                  <c:v>1.6495282599080046E-3</c:v>
                </c:pt>
                <c:pt idx="1118">
                  <c:v>1.6464300599998147E-3</c:v>
                </c:pt>
                <c:pt idx="1119">
                  <c:v>1.6433113860432208E-3</c:v>
                </c:pt>
                <c:pt idx="1120">
                  <c:v>1.6401723765224925E-3</c:v>
                </c:pt>
                <c:pt idx="1121">
                  <c:v>1.6370131706336464E-3</c:v>
                </c:pt>
                <c:pt idx="1122">
                  <c:v>1.6338339082741864E-3</c:v>
                </c:pt>
                <c:pt idx="1123">
                  <c:v>1.6306347300328091E-3</c:v>
                </c:pt>
                <c:pt idx="1124">
                  <c:v>1.6274157771790706E-3</c:v>
                </c:pt>
                <c:pt idx="1125">
                  <c:v>1.6241771916530234E-3</c:v>
                </c:pt>
                <c:pt idx="1126">
                  <c:v>1.6209191160548159E-3</c:v>
                </c:pt>
                <c:pt idx="1127">
                  <c:v>1.6176416936342611E-3</c:v>
                </c:pt>
                <c:pt idx="1128">
                  <c:v>1.6143450682803778E-3</c:v>
                </c:pt>
                <c:pt idx="1129">
                  <c:v>1.6110293845108953E-3</c:v>
                </c:pt>
                <c:pt idx="1130">
                  <c:v>1.6076947874617349E-3</c:v>
                </c:pt>
                <c:pt idx="1131">
                  <c:v>1.6043414228764589E-3</c:v>
                </c:pt>
                <c:pt idx="1132">
                  <c:v>1.6009694370956987E-3</c:v>
                </c:pt>
                <c:pt idx="1133">
                  <c:v>1.5975789770465479E-3</c:v>
                </c:pt>
                <c:pt idx="1134">
                  <c:v>1.5941701902319426E-3</c:v>
                </c:pt>
                <c:pt idx="1135">
                  <c:v>1.5907432247200071E-3</c:v>
                </c:pt>
                <c:pt idx="1136">
                  <c:v>1.5872982291333839E-3</c:v>
                </c:pt>
                <c:pt idx="1137">
                  <c:v>1.5838353526385406E-3</c:v>
                </c:pt>
                <c:pt idx="1138">
                  <c:v>1.5803547449350546E-3</c:v>
                </c:pt>
                <c:pt idx="1139">
                  <c:v>1.5768565562448806E-3</c:v>
                </c:pt>
                <c:pt idx="1140">
                  <c:v>1.5733409373015995E-3</c:v>
                </c:pt>
                <c:pt idx="1141">
                  <c:v>1.569808039339647E-3</c:v>
                </c:pt>
                <c:pt idx="1142">
                  <c:v>1.5662580140835343E-3</c:v>
                </c:pt>
                <c:pt idx="1143">
                  <c:v>1.5626910137370429E-3</c:v>
                </c:pt>
                <c:pt idx="1144">
                  <c:v>1.5591071909724149E-3</c:v>
                </c:pt>
                <c:pt idx="1145">
                  <c:v>1.5555066989195218E-3</c:v>
                </c:pt>
                <c:pt idx="1146">
                  <c:v>1.5518896911550315E-3</c:v>
                </c:pt>
                <c:pt idx="1147">
                  <c:v>1.5482563216915547E-3</c:v>
                </c:pt>
                <c:pt idx="1148">
                  <c:v>1.5446067449667875E-3</c:v>
                </c:pt>
                <c:pt idx="1149">
                  <c:v>1.5409411158326459E-3</c:v>
                </c:pt>
                <c:pt idx="1150">
                  <c:v>1.5372595895443858E-3</c:v>
                </c:pt>
                <c:pt idx="1151">
                  <c:v>1.5335623217497274E-3</c:v>
                </c:pt>
                <c:pt idx="1152">
                  <c:v>1.5298494684779624E-3</c:v>
                </c:pt>
                <c:pt idx="1153">
                  <c:v>1.5261211861290664E-3</c:v>
                </c:pt>
                <c:pt idx="1154">
                  <c:v>1.5223776314628042E-3</c:v>
                </c:pt>
                <c:pt idx="1155">
                  <c:v>1.5186189615878278E-3</c:v>
                </c:pt>
                <c:pt idx="1156">
                  <c:v>1.514845333950786E-3</c:v>
                </c:pt>
                <c:pt idx="1157">
                  <c:v>1.5110569063254181E-3</c:v>
                </c:pt>
                <c:pt idx="1158">
                  <c:v>1.5072538368016627E-3</c:v>
                </c:pt>
                <c:pt idx="1159">
                  <c:v>1.5034362837747562E-3</c:v>
                </c:pt>
                <c:pt idx="1160">
                  <c:v>1.4996044059343439E-3</c:v>
                </c:pt>
                <c:pt idx="1161">
                  <c:v>1.4957583622535915E-3</c:v>
                </c:pt>
                <c:pt idx="1162">
                  <c:v>1.491898311978298E-3</c:v>
                </c:pt>
                <c:pt idx="1163">
                  <c:v>1.4880244146160207E-3</c:v>
                </c:pt>
                <c:pt idx="1164">
                  <c:v>1.484136829925203E-3</c:v>
                </c:pt>
                <c:pt idx="1165">
                  <c:v>1.4802357179043142E-3</c:v>
                </c:pt>
                <c:pt idx="1166">
                  <c:v>1.4763212387809922E-3</c:v>
                </c:pt>
                <c:pt idx="1167">
                  <c:v>1.4723935530012026E-3</c:v>
                </c:pt>
                <c:pt idx="1168">
                  <c:v>1.4684528212184074E-3</c:v>
                </c:pt>
                <c:pt idx="1169">
                  <c:v>1.4644992042827424E-3</c:v>
                </c:pt>
                <c:pt idx="1170">
                  <c:v>1.4605328632302129E-3</c:v>
                </c:pt>
                <c:pt idx="1171">
                  <c:v>1.4565539592718978E-3</c:v>
                </c:pt>
                <c:pt idx="1172">
                  <c:v>1.4525626537831759E-3</c:v>
                </c:pt>
                <c:pt idx="1173">
                  <c:v>1.4485591082929615E-3</c:v>
                </c:pt>
                <c:pt idx="1174">
                  <c:v>1.4445434844729602E-3</c:v>
                </c:pt>
                <c:pt idx="1175">
                  <c:v>1.4405159441269464E-3</c:v>
                </c:pt>
                <c:pt idx="1176">
                  <c:v>1.4364766491800503E-3</c:v>
                </c:pt>
                <c:pt idx="1177">
                  <c:v>1.4324257616680769E-3</c:v>
                </c:pt>
                <c:pt idx="1178">
                  <c:v>1.4283634437268348E-3</c:v>
                </c:pt>
                <c:pt idx="1179">
                  <c:v>1.4242898575814969E-3</c:v>
                </c:pt>
                <c:pt idx="1180">
                  <c:v>1.4202051655359755E-3</c:v>
                </c:pt>
                <c:pt idx="1181">
                  <c:v>1.416109529962328E-3</c:v>
                </c:pt>
                <c:pt idx="1182">
                  <c:v>1.4120031132901828E-3</c:v>
                </c:pt>
                <c:pt idx="1183">
                  <c:v>1.4078860779961953E-3</c:v>
                </c:pt>
                <c:pt idx="1184">
                  <c:v>1.4037585865935252E-3</c:v>
                </c:pt>
                <c:pt idx="1185">
                  <c:v>1.399620801621346E-3</c:v>
                </c:pt>
                <c:pt idx="1186">
                  <c:v>1.3954728856343827E-3</c:v>
                </c:pt>
                <c:pt idx="1187">
                  <c:v>1.3913150011924745E-3</c:v>
                </c:pt>
                <c:pt idx="1188">
                  <c:v>1.3871473108501779E-3</c:v>
                </c:pt>
                <c:pt idx="1189">
                  <c:v>1.3829699771463868E-3</c:v>
                </c:pt>
                <c:pt idx="1190">
                  <c:v>1.3787831625939975E-3</c:v>
                </c:pt>
                <c:pt idx="1191">
                  <c:v>1.3745870296695991E-3</c:v>
                </c:pt>
                <c:pt idx="1192">
                  <c:v>1.3703817408032058E-3</c:v>
                </c:pt>
                <c:pt idx="1193">
                  <c:v>1.3661674583680123E-3</c:v>
                </c:pt>
                <c:pt idx="1194">
                  <c:v>1.361944344670197E-3</c:v>
                </c:pt>
                <c:pt idx="1195">
                  <c:v>1.3577125619387538E-3</c:v>
                </c:pt>
                <c:pt idx="1196">
                  <c:v>1.3534722723153639E-3</c:v>
                </c:pt>
                <c:pt idx="1197">
                  <c:v>1.349223637844312E-3</c:v>
                </c:pt>
                <c:pt idx="1198">
                  <c:v>1.3449668204624265E-3</c:v>
                </c:pt>
                <c:pt idx="1199">
                  <c:v>1.3407019819890768E-3</c:v>
                </c:pt>
                <c:pt idx="1200">
                  <c:v>1.3364292841162005E-3</c:v>
                </c:pt>
                <c:pt idx="1201">
                  <c:v>1.3321488883983759E-3</c:v>
                </c:pt>
                <c:pt idx="1202">
                  <c:v>1.3278609562429405E-3</c:v>
                </c:pt>
                <c:pt idx="1203">
                  <c:v>1.3235656489001431E-3</c:v>
                </c:pt>
                <c:pt idx="1204">
                  <c:v>1.3192631274533506E-3</c:v>
                </c:pt>
                <c:pt idx="1205">
                  <c:v>1.314953552809292E-3</c:v>
                </c:pt>
                <c:pt idx="1206">
                  <c:v>1.3106370856883587E-3</c:v>
                </c:pt>
                <c:pt idx="1207">
                  <c:v>1.3063138866149333E-3</c:v>
                </c:pt>
                <c:pt idx="1208">
                  <c:v>1.3019841159077838E-3</c:v>
                </c:pt>
                <c:pt idx="1209">
                  <c:v>1.2976479336704967E-3</c:v>
                </c:pt>
                <c:pt idx="1210">
                  <c:v>1.2933054997819598E-3</c:v>
                </c:pt>
                <c:pt idx="1211">
                  <c:v>1.2889569738868984E-3</c:v>
                </c:pt>
                <c:pt idx="1212">
                  <c:v>1.284602515386455E-3</c:v>
                </c:pt>
                <c:pt idx="1213">
                  <c:v>1.2802422834288251E-3</c:v>
                </c:pt>
                <c:pt idx="1214">
                  <c:v>1.2758764368999453E-3</c:v>
                </c:pt>
                <c:pt idx="1215">
                  <c:v>1.2715051344142293E-3</c:v>
                </c:pt>
                <c:pt idx="1216">
                  <c:v>1.2671285343053645E-3</c:v>
                </c:pt>
                <c:pt idx="1217">
                  <c:v>1.2627467946171528E-3</c:v>
                </c:pt>
                <c:pt idx="1218">
                  <c:v>1.2583600730944134E-3</c:v>
                </c:pt>
                <c:pt idx="1219">
                  <c:v>1.2539685271739378E-3</c:v>
                </c:pt>
                <c:pt idx="1220">
                  <c:v>1.249572313975506E-3</c:v>
                </c:pt>
                <c:pt idx="1221">
                  <c:v>1.2451715902929473E-3</c:v>
                </c:pt>
                <c:pt idx="1222">
                  <c:v>1.2407665125852708E-3</c:v>
                </c:pt>
                <c:pt idx="1223">
                  <c:v>1.2363572369678483E-3</c:v>
                </c:pt>
                <c:pt idx="1224">
                  <c:v>1.2319439192036549E-3</c:v>
                </c:pt>
                <c:pt idx="1225">
                  <c:v>1.2275267146945748E-3</c:v>
                </c:pt>
                <c:pt idx="1226">
                  <c:v>1.2231057784727554E-3</c:v>
                </c:pt>
                <c:pt idx="1227">
                  <c:v>1.2186812651920338E-3</c:v>
                </c:pt>
                <c:pt idx="1228">
                  <c:v>1.2142533291194179E-3</c:v>
                </c:pt>
                <c:pt idx="1229">
                  <c:v>1.2098221241266299E-3</c:v>
                </c:pt>
                <c:pt idx="1230">
                  <c:v>1.2053878036817176E-3</c:v>
                </c:pt>
                <c:pt idx="1231">
                  <c:v>1.2009505208407146E-3</c:v>
                </c:pt>
                <c:pt idx="1232">
                  <c:v>1.196510428239381E-3</c:v>
                </c:pt>
                <c:pt idx="1233">
                  <c:v>1.1920676780849964E-3</c:v>
                </c:pt>
                <c:pt idx="1234">
                  <c:v>1.1876224221482195E-3</c:v>
                </c:pt>
                <c:pt idx="1235">
                  <c:v>1.1831748117550204E-3</c:v>
                </c:pt>
                <c:pt idx="1236">
                  <c:v>1.1787249977786645E-3</c:v>
                </c:pt>
                <c:pt idx="1237">
                  <c:v>1.1742731306317736E-3</c:v>
                </c:pt>
                <c:pt idx="1238">
                  <c:v>1.1698193602584504E-3</c:v>
                </c:pt>
                <c:pt idx="1239">
                  <c:v>1.1653638361264721E-3</c:v>
                </c:pt>
                <c:pt idx="1240">
                  <c:v>1.1609067072195431E-3</c:v>
                </c:pt>
                <c:pt idx="1241">
                  <c:v>1.1564481220296277E-3</c:v>
                </c:pt>
                <c:pt idx="1242">
                  <c:v>1.1519882285493431E-3</c:v>
                </c:pt>
                <c:pt idx="1243">
                  <c:v>1.1475271742644236E-3</c:v>
                </c:pt>
                <c:pt idx="1244">
                  <c:v>1.1430651061462582E-3</c:v>
                </c:pt>
                <c:pt idx="1245">
                  <c:v>1.1386021706444895E-3</c:v>
                </c:pt>
                <c:pt idx="1246">
                  <c:v>1.134138513679691E-3</c:v>
                </c:pt>
                <c:pt idx="1247">
                  <c:v>1.1296742806361118E-3</c:v>
                </c:pt>
                <c:pt idx="1248">
                  <c:v>1.1252096163544909E-3</c:v>
                </c:pt>
                <c:pt idx="1249">
                  <c:v>1.1207446651249522E-3</c:v>
                </c:pt>
                <c:pt idx="1250">
                  <c:v>1.1162795706799533E-3</c:v>
                </c:pt>
                <c:pt idx="1251">
                  <c:v>1.1118144761873268E-3</c:v>
                </c:pt>
                <c:pt idx="1252">
                  <c:v>1.1073495242433806E-3</c:v>
                </c:pt>
                <c:pt idx="1253">
                  <c:v>1.1028848568660813E-3</c:v>
                </c:pt>
                <c:pt idx="1254">
                  <c:v>1.0984206154882987E-3</c:v>
                </c:pt>
                <c:pt idx="1255">
                  <c:v>1.0939569409511372E-3</c:v>
                </c:pt>
                <c:pt idx="1256">
                  <c:v>1.0894939734973339E-3</c:v>
                </c:pt>
                <c:pt idx="1257">
                  <c:v>1.0850318527647314E-3</c:v>
                </c:pt>
                <c:pt idx="1258">
                  <c:v>1.080570717779832E-3</c:v>
                </c:pt>
                <c:pt idx="1259">
                  <c:v>1.0761107069514159E-3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1-4A85-B178-636758B0C2DB}"/>
            </c:ext>
          </c:extLst>
        </c:ser>
        <c:ser>
          <c:idx val="0"/>
          <c:order val="1"/>
          <c:tx>
            <c:strRef>
              <c:f>'RESULTADOS DA REGRESSÃO'!$AF$760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REGRESSÃO'!$AC$761:$AC$2761</c:f>
              <c:numCache>
                <c:formatCode>#,##0.00</c:formatCode>
                <c:ptCount val="2001"/>
                <c:pt idx="0">
                  <c:v>-867.06137378023709</c:v>
                </c:pt>
                <c:pt idx="1">
                  <c:v>-866.1943124064569</c:v>
                </c:pt>
                <c:pt idx="2">
                  <c:v>-865.3272510326766</c:v>
                </c:pt>
                <c:pt idx="3">
                  <c:v>-864.46018965889641</c:v>
                </c:pt>
                <c:pt idx="4">
                  <c:v>-863.59312828511611</c:v>
                </c:pt>
                <c:pt idx="5">
                  <c:v>-862.72606691133592</c:v>
                </c:pt>
                <c:pt idx="6">
                  <c:v>-861.85900553755562</c:v>
                </c:pt>
                <c:pt idx="7">
                  <c:v>-860.99194416377543</c:v>
                </c:pt>
                <c:pt idx="8">
                  <c:v>-860.12488278999524</c:v>
                </c:pt>
                <c:pt idx="9">
                  <c:v>-859.25782141621494</c:v>
                </c:pt>
                <c:pt idx="10">
                  <c:v>-858.39076004243475</c:v>
                </c:pt>
                <c:pt idx="11">
                  <c:v>-857.52369866865445</c:v>
                </c:pt>
                <c:pt idx="12">
                  <c:v>-856.65663729487426</c:v>
                </c:pt>
                <c:pt idx="13">
                  <c:v>-855.78957592109396</c:v>
                </c:pt>
                <c:pt idx="14">
                  <c:v>-854.92251454731377</c:v>
                </c:pt>
                <c:pt idx="15">
                  <c:v>-854.05545317353358</c:v>
                </c:pt>
                <c:pt idx="16">
                  <c:v>-853.18839179975328</c:v>
                </c:pt>
                <c:pt idx="17">
                  <c:v>-852.32133042597309</c:v>
                </c:pt>
                <c:pt idx="18">
                  <c:v>-851.45426905219279</c:v>
                </c:pt>
                <c:pt idx="19">
                  <c:v>-850.5872076784126</c:v>
                </c:pt>
                <c:pt idx="20">
                  <c:v>-849.72014630463241</c:v>
                </c:pt>
                <c:pt idx="21">
                  <c:v>-848.85308493085211</c:v>
                </c:pt>
                <c:pt idx="22">
                  <c:v>-847.98602355707192</c:v>
                </c:pt>
                <c:pt idx="23">
                  <c:v>-847.11896218329161</c:v>
                </c:pt>
                <c:pt idx="24">
                  <c:v>-846.25190080951143</c:v>
                </c:pt>
                <c:pt idx="25">
                  <c:v>-845.38483943573112</c:v>
                </c:pt>
                <c:pt idx="26">
                  <c:v>-844.51777806195093</c:v>
                </c:pt>
                <c:pt idx="27">
                  <c:v>-843.65071668817063</c:v>
                </c:pt>
                <c:pt idx="28">
                  <c:v>-842.78365531439044</c:v>
                </c:pt>
                <c:pt idx="29">
                  <c:v>-841.91659394061026</c:v>
                </c:pt>
                <c:pt idx="30">
                  <c:v>-841.04953256682995</c:v>
                </c:pt>
                <c:pt idx="31">
                  <c:v>-840.18247119304976</c:v>
                </c:pt>
                <c:pt idx="32">
                  <c:v>-839.31540981926946</c:v>
                </c:pt>
                <c:pt idx="33">
                  <c:v>-838.44834844548927</c:v>
                </c:pt>
                <c:pt idx="34">
                  <c:v>-837.58128707170908</c:v>
                </c:pt>
                <c:pt idx="35">
                  <c:v>-836.71422569792878</c:v>
                </c:pt>
                <c:pt idx="36">
                  <c:v>-835.84716432414859</c:v>
                </c:pt>
                <c:pt idx="37">
                  <c:v>-834.98010295036829</c:v>
                </c:pt>
                <c:pt idx="38">
                  <c:v>-834.1130415765881</c:v>
                </c:pt>
                <c:pt idx="39">
                  <c:v>-833.2459802028078</c:v>
                </c:pt>
                <c:pt idx="40">
                  <c:v>-832.37891882902761</c:v>
                </c:pt>
                <c:pt idx="41">
                  <c:v>-831.51185745524742</c:v>
                </c:pt>
                <c:pt idx="42">
                  <c:v>-830.64479608146712</c:v>
                </c:pt>
                <c:pt idx="43">
                  <c:v>-829.77773470768693</c:v>
                </c:pt>
                <c:pt idx="44">
                  <c:v>-828.91067333390663</c:v>
                </c:pt>
                <c:pt idx="45">
                  <c:v>-828.04361196012644</c:v>
                </c:pt>
                <c:pt idx="46">
                  <c:v>-827.17655058634614</c:v>
                </c:pt>
                <c:pt idx="47">
                  <c:v>-826.30948921256595</c:v>
                </c:pt>
                <c:pt idx="48">
                  <c:v>-825.44242783878576</c:v>
                </c:pt>
                <c:pt idx="49">
                  <c:v>-824.57536646500546</c:v>
                </c:pt>
                <c:pt idx="50">
                  <c:v>-823.70830509122527</c:v>
                </c:pt>
                <c:pt idx="51">
                  <c:v>-822.84124371744497</c:v>
                </c:pt>
                <c:pt idx="52">
                  <c:v>-821.97418234366478</c:v>
                </c:pt>
                <c:pt idx="53">
                  <c:v>-821.10712096988448</c:v>
                </c:pt>
                <c:pt idx="54">
                  <c:v>-820.24005959610429</c:v>
                </c:pt>
                <c:pt idx="55">
                  <c:v>-819.3729982223241</c:v>
                </c:pt>
                <c:pt idx="56">
                  <c:v>-818.5059368485438</c:v>
                </c:pt>
                <c:pt idx="57">
                  <c:v>-817.63887547476361</c:v>
                </c:pt>
                <c:pt idx="58">
                  <c:v>-816.77181410098331</c:v>
                </c:pt>
                <c:pt idx="59">
                  <c:v>-815.90475272720312</c:v>
                </c:pt>
                <c:pt idx="60">
                  <c:v>-815.03769135342282</c:v>
                </c:pt>
                <c:pt idx="61">
                  <c:v>-814.17062997964263</c:v>
                </c:pt>
                <c:pt idx="62">
                  <c:v>-813.30356860586244</c:v>
                </c:pt>
                <c:pt idx="63">
                  <c:v>-812.43650723208214</c:v>
                </c:pt>
                <c:pt idx="64">
                  <c:v>-811.56944585830195</c:v>
                </c:pt>
                <c:pt idx="65">
                  <c:v>-810.70238448452164</c:v>
                </c:pt>
                <c:pt idx="66">
                  <c:v>-809.83532311074146</c:v>
                </c:pt>
                <c:pt idx="67">
                  <c:v>-808.96826173696127</c:v>
                </c:pt>
                <c:pt idx="68">
                  <c:v>-808.10120036318096</c:v>
                </c:pt>
                <c:pt idx="69">
                  <c:v>-807.23413898940078</c:v>
                </c:pt>
                <c:pt idx="70">
                  <c:v>-806.36707761562047</c:v>
                </c:pt>
                <c:pt idx="71">
                  <c:v>-805.50001624184029</c:v>
                </c:pt>
                <c:pt idx="72">
                  <c:v>-804.63295486805998</c:v>
                </c:pt>
                <c:pt idx="73">
                  <c:v>-803.76589349427979</c:v>
                </c:pt>
                <c:pt idx="74">
                  <c:v>-802.89883212049949</c:v>
                </c:pt>
                <c:pt idx="75">
                  <c:v>-802.0317707467193</c:v>
                </c:pt>
                <c:pt idx="76">
                  <c:v>-801.16470937293911</c:v>
                </c:pt>
                <c:pt idx="77">
                  <c:v>-800.29764799915881</c:v>
                </c:pt>
                <c:pt idx="78">
                  <c:v>-799.43058662537862</c:v>
                </c:pt>
                <c:pt idx="79">
                  <c:v>-798.56352525159832</c:v>
                </c:pt>
                <c:pt idx="80">
                  <c:v>-797.69646387781813</c:v>
                </c:pt>
                <c:pt idx="81">
                  <c:v>-796.82940250403794</c:v>
                </c:pt>
                <c:pt idx="82">
                  <c:v>-795.96234113025764</c:v>
                </c:pt>
                <c:pt idx="83">
                  <c:v>-795.09527975647745</c:v>
                </c:pt>
                <c:pt idx="84">
                  <c:v>-794.22821838269715</c:v>
                </c:pt>
                <c:pt idx="85">
                  <c:v>-793.36115700891696</c:v>
                </c:pt>
                <c:pt idx="86">
                  <c:v>-792.49409563513666</c:v>
                </c:pt>
                <c:pt idx="87">
                  <c:v>-791.62703426135647</c:v>
                </c:pt>
                <c:pt idx="88">
                  <c:v>-790.75997288757617</c:v>
                </c:pt>
                <c:pt idx="89">
                  <c:v>-789.89291151379598</c:v>
                </c:pt>
                <c:pt idx="90">
                  <c:v>-789.02585014001579</c:v>
                </c:pt>
                <c:pt idx="91">
                  <c:v>-788.15878876623549</c:v>
                </c:pt>
                <c:pt idx="92">
                  <c:v>-787.2917273924553</c:v>
                </c:pt>
                <c:pt idx="93">
                  <c:v>-786.424666018675</c:v>
                </c:pt>
                <c:pt idx="94">
                  <c:v>-785.55760464489481</c:v>
                </c:pt>
                <c:pt idx="95">
                  <c:v>-784.69054327111462</c:v>
                </c:pt>
                <c:pt idx="96">
                  <c:v>-783.82348189733432</c:v>
                </c:pt>
                <c:pt idx="97">
                  <c:v>-782.95642052355413</c:v>
                </c:pt>
                <c:pt idx="98">
                  <c:v>-782.08935914977383</c:v>
                </c:pt>
                <c:pt idx="99">
                  <c:v>-781.22229777599364</c:v>
                </c:pt>
                <c:pt idx="100">
                  <c:v>-780.35523640221334</c:v>
                </c:pt>
                <c:pt idx="101">
                  <c:v>-779.48817502843315</c:v>
                </c:pt>
                <c:pt idx="102">
                  <c:v>-778.62111365465296</c:v>
                </c:pt>
                <c:pt idx="103">
                  <c:v>-777.75405228087266</c:v>
                </c:pt>
                <c:pt idx="104">
                  <c:v>-776.88699090709247</c:v>
                </c:pt>
                <c:pt idx="105">
                  <c:v>-776.01992953331217</c:v>
                </c:pt>
                <c:pt idx="106">
                  <c:v>-775.15286815953198</c:v>
                </c:pt>
                <c:pt idx="107">
                  <c:v>-774.28580678575167</c:v>
                </c:pt>
                <c:pt idx="108">
                  <c:v>-773.41874541197149</c:v>
                </c:pt>
                <c:pt idx="109">
                  <c:v>-772.5516840381913</c:v>
                </c:pt>
                <c:pt idx="110">
                  <c:v>-771.68462266441099</c:v>
                </c:pt>
                <c:pt idx="111">
                  <c:v>-770.81756129063081</c:v>
                </c:pt>
                <c:pt idx="112">
                  <c:v>-769.9504999168505</c:v>
                </c:pt>
                <c:pt idx="113">
                  <c:v>-769.08343854307032</c:v>
                </c:pt>
                <c:pt idx="114">
                  <c:v>-768.21637716929013</c:v>
                </c:pt>
                <c:pt idx="115">
                  <c:v>-767.34931579550982</c:v>
                </c:pt>
                <c:pt idx="116">
                  <c:v>-766.48225442172964</c:v>
                </c:pt>
                <c:pt idx="117">
                  <c:v>-765.61519304794933</c:v>
                </c:pt>
                <c:pt idx="118">
                  <c:v>-764.74813167416914</c:v>
                </c:pt>
                <c:pt idx="119">
                  <c:v>-763.88107030038884</c:v>
                </c:pt>
                <c:pt idx="120">
                  <c:v>-763.01400892660865</c:v>
                </c:pt>
                <c:pt idx="121">
                  <c:v>-762.14694755282835</c:v>
                </c:pt>
                <c:pt idx="122">
                  <c:v>-761.27988617904816</c:v>
                </c:pt>
                <c:pt idx="123">
                  <c:v>-760.41282480526797</c:v>
                </c:pt>
                <c:pt idx="124">
                  <c:v>-759.54576343148767</c:v>
                </c:pt>
                <c:pt idx="125">
                  <c:v>-758.67870205770748</c:v>
                </c:pt>
                <c:pt idx="126">
                  <c:v>-757.81164068392718</c:v>
                </c:pt>
                <c:pt idx="127">
                  <c:v>-756.94457931014699</c:v>
                </c:pt>
                <c:pt idx="128">
                  <c:v>-756.0775179363668</c:v>
                </c:pt>
                <c:pt idx="129">
                  <c:v>-755.2104565625865</c:v>
                </c:pt>
                <c:pt idx="130">
                  <c:v>-754.34339518880631</c:v>
                </c:pt>
                <c:pt idx="131">
                  <c:v>-753.47633381502601</c:v>
                </c:pt>
                <c:pt idx="132">
                  <c:v>-752.60927244124582</c:v>
                </c:pt>
                <c:pt idx="133">
                  <c:v>-751.74221106746552</c:v>
                </c:pt>
                <c:pt idx="134">
                  <c:v>-750.87514969368533</c:v>
                </c:pt>
                <c:pt idx="135">
                  <c:v>-750.00808831990503</c:v>
                </c:pt>
                <c:pt idx="136">
                  <c:v>-749.14102694612484</c:v>
                </c:pt>
                <c:pt idx="137">
                  <c:v>-748.27396557234465</c:v>
                </c:pt>
                <c:pt idx="138">
                  <c:v>-747.40690419856435</c:v>
                </c:pt>
                <c:pt idx="139">
                  <c:v>-746.53984282478416</c:v>
                </c:pt>
                <c:pt idx="140">
                  <c:v>-745.67278145100386</c:v>
                </c:pt>
                <c:pt idx="141">
                  <c:v>-744.80572007722367</c:v>
                </c:pt>
                <c:pt idx="142">
                  <c:v>-743.93865870344348</c:v>
                </c:pt>
                <c:pt idx="143">
                  <c:v>-743.07159732966318</c:v>
                </c:pt>
                <c:pt idx="144">
                  <c:v>-742.20453595588299</c:v>
                </c:pt>
                <c:pt idx="145">
                  <c:v>-741.33747458210269</c:v>
                </c:pt>
                <c:pt idx="146">
                  <c:v>-740.4704132083225</c:v>
                </c:pt>
                <c:pt idx="147">
                  <c:v>-739.6033518345422</c:v>
                </c:pt>
                <c:pt idx="148">
                  <c:v>-738.73629046076201</c:v>
                </c:pt>
                <c:pt idx="149">
                  <c:v>-737.8692290869817</c:v>
                </c:pt>
                <c:pt idx="150">
                  <c:v>-737.00216771320152</c:v>
                </c:pt>
                <c:pt idx="151">
                  <c:v>-736.13510633942133</c:v>
                </c:pt>
                <c:pt idx="152">
                  <c:v>-735.26804496564102</c:v>
                </c:pt>
                <c:pt idx="153">
                  <c:v>-734.40098359186084</c:v>
                </c:pt>
                <c:pt idx="154">
                  <c:v>-733.53392221808053</c:v>
                </c:pt>
                <c:pt idx="155">
                  <c:v>-732.66686084430034</c:v>
                </c:pt>
                <c:pt idx="156">
                  <c:v>-731.79979947052016</c:v>
                </c:pt>
                <c:pt idx="157">
                  <c:v>-730.93273809673985</c:v>
                </c:pt>
                <c:pt idx="158">
                  <c:v>-730.06567672295967</c:v>
                </c:pt>
                <c:pt idx="159">
                  <c:v>-729.19861534917936</c:v>
                </c:pt>
                <c:pt idx="160">
                  <c:v>-728.33155397539917</c:v>
                </c:pt>
                <c:pt idx="161">
                  <c:v>-727.46449260161899</c:v>
                </c:pt>
                <c:pt idx="162">
                  <c:v>-726.59743122783868</c:v>
                </c:pt>
                <c:pt idx="163">
                  <c:v>-725.73036985405838</c:v>
                </c:pt>
                <c:pt idx="164">
                  <c:v>-724.86330848027819</c:v>
                </c:pt>
                <c:pt idx="165">
                  <c:v>-723.996247106498</c:v>
                </c:pt>
                <c:pt idx="166">
                  <c:v>-723.1291857327177</c:v>
                </c:pt>
                <c:pt idx="167">
                  <c:v>-722.26212435893751</c:v>
                </c:pt>
                <c:pt idx="168">
                  <c:v>-721.39506298515721</c:v>
                </c:pt>
                <c:pt idx="169">
                  <c:v>-720.52800161137702</c:v>
                </c:pt>
                <c:pt idx="170">
                  <c:v>-719.66094023759683</c:v>
                </c:pt>
                <c:pt idx="171">
                  <c:v>-718.79387886381653</c:v>
                </c:pt>
                <c:pt idx="172">
                  <c:v>-717.92681749003634</c:v>
                </c:pt>
                <c:pt idx="173">
                  <c:v>-717.05975611625604</c:v>
                </c:pt>
                <c:pt idx="174">
                  <c:v>-716.19269474247585</c:v>
                </c:pt>
                <c:pt idx="175">
                  <c:v>-715.32563336869566</c:v>
                </c:pt>
                <c:pt idx="176">
                  <c:v>-714.45857199491536</c:v>
                </c:pt>
                <c:pt idx="177">
                  <c:v>-713.59151062113517</c:v>
                </c:pt>
                <c:pt idx="178">
                  <c:v>-712.72444924735487</c:v>
                </c:pt>
                <c:pt idx="179">
                  <c:v>-711.85738787357468</c:v>
                </c:pt>
                <c:pt idx="180">
                  <c:v>-710.99032649979438</c:v>
                </c:pt>
                <c:pt idx="181">
                  <c:v>-710.12326512601419</c:v>
                </c:pt>
                <c:pt idx="182">
                  <c:v>-709.25620375223389</c:v>
                </c:pt>
                <c:pt idx="183">
                  <c:v>-708.3891423784537</c:v>
                </c:pt>
                <c:pt idx="184">
                  <c:v>-707.52208100467351</c:v>
                </c:pt>
                <c:pt idx="185">
                  <c:v>-706.65501963089321</c:v>
                </c:pt>
                <c:pt idx="186">
                  <c:v>-705.78795825711302</c:v>
                </c:pt>
                <c:pt idx="187">
                  <c:v>-704.92089688333272</c:v>
                </c:pt>
                <c:pt idx="188">
                  <c:v>-704.05383550955253</c:v>
                </c:pt>
                <c:pt idx="189">
                  <c:v>-703.18677413577234</c:v>
                </c:pt>
                <c:pt idx="190">
                  <c:v>-702.31971276199204</c:v>
                </c:pt>
                <c:pt idx="191">
                  <c:v>-701.45265138821185</c:v>
                </c:pt>
                <c:pt idx="192">
                  <c:v>-700.58559001443155</c:v>
                </c:pt>
                <c:pt idx="193">
                  <c:v>-699.71852864065136</c:v>
                </c:pt>
                <c:pt idx="194">
                  <c:v>-698.85146726687117</c:v>
                </c:pt>
                <c:pt idx="195">
                  <c:v>-697.98440589309087</c:v>
                </c:pt>
                <c:pt idx="196">
                  <c:v>-697.11734451931056</c:v>
                </c:pt>
                <c:pt idx="197">
                  <c:v>-696.25028314553037</c:v>
                </c:pt>
                <c:pt idx="198">
                  <c:v>-695.38322177175019</c:v>
                </c:pt>
                <c:pt idx="199">
                  <c:v>-694.51616039796988</c:v>
                </c:pt>
                <c:pt idx="200">
                  <c:v>-693.6490990241897</c:v>
                </c:pt>
                <c:pt idx="201">
                  <c:v>-692.78203765040939</c:v>
                </c:pt>
                <c:pt idx="202">
                  <c:v>-691.9149762766292</c:v>
                </c:pt>
                <c:pt idx="203">
                  <c:v>-691.04791490284902</c:v>
                </c:pt>
                <c:pt idx="204">
                  <c:v>-690.18085352906871</c:v>
                </c:pt>
                <c:pt idx="205">
                  <c:v>-689.31379215528852</c:v>
                </c:pt>
                <c:pt idx="206">
                  <c:v>-688.44673078150822</c:v>
                </c:pt>
                <c:pt idx="207">
                  <c:v>-687.57966940772803</c:v>
                </c:pt>
                <c:pt idx="208">
                  <c:v>-686.71260803394784</c:v>
                </c:pt>
                <c:pt idx="209">
                  <c:v>-685.84554666016754</c:v>
                </c:pt>
                <c:pt idx="210">
                  <c:v>-684.97848528638724</c:v>
                </c:pt>
                <c:pt idx="211">
                  <c:v>-684.11142391260705</c:v>
                </c:pt>
                <c:pt idx="212">
                  <c:v>-683.24436253882686</c:v>
                </c:pt>
                <c:pt idx="213">
                  <c:v>-682.37730116504656</c:v>
                </c:pt>
                <c:pt idx="214">
                  <c:v>-681.51023979126637</c:v>
                </c:pt>
                <c:pt idx="215">
                  <c:v>-680.64317841748607</c:v>
                </c:pt>
                <c:pt idx="216">
                  <c:v>-679.77611704370588</c:v>
                </c:pt>
                <c:pt idx="217">
                  <c:v>-678.90905566992569</c:v>
                </c:pt>
                <c:pt idx="218">
                  <c:v>-678.04199429614539</c:v>
                </c:pt>
                <c:pt idx="219">
                  <c:v>-677.1749329223652</c:v>
                </c:pt>
                <c:pt idx="220">
                  <c:v>-676.3078715485849</c:v>
                </c:pt>
                <c:pt idx="221">
                  <c:v>-675.44081017480471</c:v>
                </c:pt>
                <c:pt idx="222">
                  <c:v>-674.57374880102452</c:v>
                </c:pt>
                <c:pt idx="223">
                  <c:v>-673.70668742724422</c:v>
                </c:pt>
                <c:pt idx="224">
                  <c:v>-672.83962605346392</c:v>
                </c:pt>
                <c:pt idx="225">
                  <c:v>-671.97256467968373</c:v>
                </c:pt>
                <c:pt idx="226">
                  <c:v>-671.10550330590354</c:v>
                </c:pt>
                <c:pt idx="227">
                  <c:v>-670.23844193212324</c:v>
                </c:pt>
                <c:pt idx="228">
                  <c:v>-669.37138055834305</c:v>
                </c:pt>
                <c:pt idx="229">
                  <c:v>-668.50431918456275</c:v>
                </c:pt>
                <c:pt idx="230">
                  <c:v>-667.63725781078256</c:v>
                </c:pt>
                <c:pt idx="231">
                  <c:v>-666.77019643700237</c:v>
                </c:pt>
                <c:pt idx="232">
                  <c:v>-665.90313506322207</c:v>
                </c:pt>
                <c:pt idx="233">
                  <c:v>-665.03607368944188</c:v>
                </c:pt>
                <c:pt idx="234">
                  <c:v>-664.16901231566158</c:v>
                </c:pt>
                <c:pt idx="235">
                  <c:v>-663.30195094188139</c:v>
                </c:pt>
                <c:pt idx="236">
                  <c:v>-662.4348895681012</c:v>
                </c:pt>
                <c:pt idx="237">
                  <c:v>-661.5678281943209</c:v>
                </c:pt>
                <c:pt idx="238">
                  <c:v>-660.70076682054071</c:v>
                </c:pt>
                <c:pt idx="239">
                  <c:v>-659.8337054467604</c:v>
                </c:pt>
                <c:pt idx="240">
                  <c:v>-658.96664407298022</c:v>
                </c:pt>
                <c:pt idx="241">
                  <c:v>-658.09958269920003</c:v>
                </c:pt>
                <c:pt idx="242">
                  <c:v>-657.23252132541973</c:v>
                </c:pt>
                <c:pt idx="243">
                  <c:v>-656.36545995163942</c:v>
                </c:pt>
                <c:pt idx="244">
                  <c:v>-655.49839857785923</c:v>
                </c:pt>
                <c:pt idx="245">
                  <c:v>-654.63133720407905</c:v>
                </c:pt>
                <c:pt idx="246">
                  <c:v>-653.76427583029874</c:v>
                </c:pt>
                <c:pt idx="247">
                  <c:v>-652.89721445651855</c:v>
                </c:pt>
                <c:pt idx="248">
                  <c:v>-652.03015308273825</c:v>
                </c:pt>
                <c:pt idx="249">
                  <c:v>-651.16309170895806</c:v>
                </c:pt>
                <c:pt idx="250">
                  <c:v>-650.29603033517787</c:v>
                </c:pt>
                <c:pt idx="251">
                  <c:v>-649.42896896139757</c:v>
                </c:pt>
                <c:pt idx="252">
                  <c:v>-648.56190758761738</c:v>
                </c:pt>
                <c:pt idx="253">
                  <c:v>-647.69484621383708</c:v>
                </c:pt>
                <c:pt idx="254">
                  <c:v>-646.82778484005689</c:v>
                </c:pt>
                <c:pt idx="255">
                  <c:v>-645.9607234662767</c:v>
                </c:pt>
                <c:pt idx="256">
                  <c:v>-645.0936620924964</c:v>
                </c:pt>
                <c:pt idx="257">
                  <c:v>-644.2266007187161</c:v>
                </c:pt>
                <c:pt idx="258">
                  <c:v>-643.35953934493591</c:v>
                </c:pt>
                <c:pt idx="259">
                  <c:v>-642.49247797115572</c:v>
                </c:pt>
                <c:pt idx="260">
                  <c:v>-641.62541659737542</c:v>
                </c:pt>
                <c:pt idx="261">
                  <c:v>-640.75835522359523</c:v>
                </c:pt>
                <c:pt idx="262">
                  <c:v>-639.89129384981493</c:v>
                </c:pt>
                <c:pt idx="263">
                  <c:v>-639.02423247603474</c:v>
                </c:pt>
                <c:pt idx="264">
                  <c:v>-638.15717110225455</c:v>
                </c:pt>
                <c:pt idx="265">
                  <c:v>-637.29010972847425</c:v>
                </c:pt>
                <c:pt idx="266">
                  <c:v>-636.42304835469406</c:v>
                </c:pt>
                <c:pt idx="267">
                  <c:v>-635.55598698091376</c:v>
                </c:pt>
                <c:pt idx="268">
                  <c:v>-634.68892560713357</c:v>
                </c:pt>
                <c:pt idx="269">
                  <c:v>-633.82186423335338</c:v>
                </c:pt>
                <c:pt idx="270">
                  <c:v>-632.95480285957308</c:v>
                </c:pt>
                <c:pt idx="271">
                  <c:v>-632.08774148579278</c:v>
                </c:pt>
                <c:pt idx="272">
                  <c:v>-631.22068011201259</c:v>
                </c:pt>
                <c:pt idx="273">
                  <c:v>-630.3536187382324</c:v>
                </c:pt>
                <c:pt idx="274">
                  <c:v>-629.4865573644521</c:v>
                </c:pt>
                <c:pt idx="275">
                  <c:v>-628.61949599067191</c:v>
                </c:pt>
                <c:pt idx="276">
                  <c:v>-627.75243461689161</c:v>
                </c:pt>
                <c:pt idx="277">
                  <c:v>-626.88537324311142</c:v>
                </c:pt>
                <c:pt idx="278">
                  <c:v>-626.01831186933123</c:v>
                </c:pt>
                <c:pt idx="279">
                  <c:v>-625.15125049555093</c:v>
                </c:pt>
                <c:pt idx="280">
                  <c:v>-624.28418912177074</c:v>
                </c:pt>
                <c:pt idx="281">
                  <c:v>-623.41712774799043</c:v>
                </c:pt>
                <c:pt idx="282">
                  <c:v>-622.55006637421025</c:v>
                </c:pt>
                <c:pt idx="283">
                  <c:v>-621.68300500043006</c:v>
                </c:pt>
                <c:pt idx="284">
                  <c:v>-620.81594362664976</c:v>
                </c:pt>
                <c:pt idx="285">
                  <c:v>-619.94888225286957</c:v>
                </c:pt>
                <c:pt idx="286">
                  <c:v>-619.08182087908926</c:v>
                </c:pt>
                <c:pt idx="287">
                  <c:v>-618.21475950530908</c:v>
                </c:pt>
                <c:pt idx="288">
                  <c:v>-617.34769813152889</c:v>
                </c:pt>
                <c:pt idx="289">
                  <c:v>-616.48063675774858</c:v>
                </c:pt>
                <c:pt idx="290">
                  <c:v>-615.61357538396828</c:v>
                </c:pt>
                <c:pt idx="291">
                  <c:v>-614.74651401018809</c:v>
                </c:pt>
                <c:pt idx="292">
                  <c:v>-613.8794526364079</c:v>
                </c:pt>
                <c:pt idx="293">
                  <c:v>-613.0123912626276</c:v>
                </c:pt>
                <c:pt idx="294">
                  <c:v>-612.14532988884741</c:v>
                </c:pt>
                <c:pt idx="295">
                  <c:v>-611.27826851506711</c:v>
                </c:pt>
                <c:pt idx="296">
                  <c:v>-610.41120714128692</c:v>
                </c:pt>
                <c:pt idx="297">
                  <c:v>-609.54414576750673</c:v>
                </c:pt>
                <c:pt idx="298">
                  <c:v>-608.67708439372643</c:v>
                </c:pt>
                <c:pt idx="299">
                  <c:v>-607.81002301994613</c:v>
                </c:pt>
                <c:pt idx="300">
                  <c:v>-606.94296164616594</c:v>
                </c:pt>
                <c:pt idx="301">
                  <c:v>-606.07590027238575</c:v>
                </c:pt>
                <c:pt idx="302">
                  <c:v>-605.20883889860556</c:v>
                </c:pt>
                <c:pt idx="303">
                  <c:v>-604.34177752482526</c:v>
                </c:pt>
                <c:pt idx="304">
                  <c:v>-603.47471615104496</c:v>
                </c:pt>
                <c:pt idx="305">
                  <c:v>-602.60765477726477</c:v>
                </c:pt>
                <c:pt idx="306">
                  <c:v>-601.74059340348458</c:v>
                </c:pt>
                <c:pt idx="307">
                  <c:v>-600.87353202970439</c:v>
                </c:pt>
                <c:pt idx="308">
                  <c:v>-600.00647065592409</c:v>
                </c:pt>
                <c:pt idx="309">
                  <c:v>-599.13940928214379</c:v>
                </c:pt>
                <c:pt idx="310">
                  <c:v>-598.2723479083636</c:v>
                </c:pt>
                <c:pt idx="311">
                  <c:v>-597.40528653458341</c:v>
                </c:pt>
                <c:pt idx="312">
                  <c:v>-596.53822516080311</c:v>
                </c:pt>
                <c:pt idx="313">
                  <c:v>-595.67116378702281</c:v>
                </c:pt>
                <c:pt idx="314">
                  <c:v>-594.80410241324262</c:v>
                </c:pt>
                <c:pt idx="315">
                  <c:v>-593.93704103946243</c:v>
                </c:pt>
                <c:pt idx="316">
                  <c:v>-593.06997966568224</c:v>
                </c:pt>
                <c:pt idx="317">
                  <c:v>-592.20291829190194</c:v>
                </c:pt>
                <c:pt idx="318">
                  <c:v>-591.33585691812164</c:v>
                </c:pt>
                <c:pt idx="319">
                  <c:v>-590.46879554434145</c:v>
                </c:pt>
                <c:pt idx="320">
                  <c:v>-589.60173417056126</c:v>
                </c:pt>
                <c:pt idx="321">
                  <c:v>-588.73467279678107</c:v>
                </c:pt>
                <c:pt idx="322">
                  <c:v>-587.86761142300077</c:v>
                </c:pt>
                <c:pt idx="323">
                  <c:v>-587.00055004922046</c:v>
                </c:pt>
                <c:pt idx="324">
                  <c:v>-586.13348867544028</c:v>
                </c:pt>
                <c:pt idx="325">
                  <c:v>-585.26642730166009</c:v>
                </c:pt>
                <c:pt idx="326">
                  <c:v>-584.39936592787978</c:v>
                </c:pt>
                <c:pt idx="327">
                  <c:v>-583.5323045540996</c:v>
                </c:pt>
                <c:pt idx="328">
                  <c:v>-582.66524318031929</c:v>
                </c:pt>
                <c:pt idx="329">
                  <c:v>-581.79818180653911</c:v>
                </c:pt>
                <c:pt idx="330">
                  <c:v>-580.93112043275892</c:v>
                </c:pt>
                <c:pt idx="331">
                  <c:v>-580.06405905897861</c:v>
                </c:pt>
                <c:pt idx="332">
                  <c:v>-579.19699768519831</c:v>
                </c:pt>
                <c:pt idx="333">
                  <c:v>-578.32993631141812</c:v>
                </c:pt>
                <c:pt idx="334">
                  <c:v>-577.46287493763793</c:v>
                </c:pt>
                <c:pt idx="335">
                  <c:v>-576.59581356385775</c:v>
                </c:pt>
                <c:pt idx="336">
                  <c:v>-575.72875219007744</c:v>
                </c:pt>
                <c:pt idx="337">
                  <c:v>-574.86169081629714</c:v>
                </c:pt>
                <c:pt idx="338">
                  <c:v>-573.99462944251695</c:v>
                </c:pt>
                <c:pt idx="339">
                  <c:v>-573.12756806873676</c:v>
                </c:pt>
                <c:pt idx="340">
                  <c:v>-572.26050669495646</c:v>
                </c:pt>
                <c:pt idx="341">
                  <c:v>-571.39344532117627</c:v>
                </c:pt>
                <c:pt idx="342">
                  <c:v>-570.52638394739597</c:v>
                </c:pt>
                <c:pt idx="343">
                  <c:v>-569.65932257361578</c:v>
                </c:pt>
                <c:pt idx="344">
                  <c:v>-568.79226119983559</c:v>
                </c:pt>
                <c:pt idx="345">
                  <c:v>-567.92519982605529</c:v>
                </c:pt>
                <c:pt idx="346">
                  <c:v>-567.05813845227499</c:v>
                </c:pt>
                <c:pt idx="347">
                  <c:v>-566.1910770784948</c:v>
                </c:pt>
                <c:pt idx="348">
                  <c:v>-565.32401570471461</c:v>
                </c:pt>
                <c:pt idx="349">
                  <c:v>-564.45695433093442</c:v>
                </c:pt>
                <c:pt idx="350">
                  <c:v>-563.58989295715412</c:v>
                </c:pt>
                <c:pt idx="351">
                  <c:v>-562.72283158337382</c:v>
                </c:pt>
                <c:pt idx="352">
                  <c:v>-561.85577020959363</c:v>
                </c:pt>
                <c:pt idx="353">
                  <c:v>-560.98870883581344</c:v>
                </c:pt>
                <c:pt idx="354">
                  <c:v>-560.12164746203325</c:v>
                </c:pt>
                <c:pt idx="355">
                  <c:v>-559.25458608825295</c:v>
                </c:pt>
                <c:pt idx="356">
                  <c:v>-558.38752471447265</c:v>
                </c:pt>
                <c:pt idx="357">
                  <c:v>-557.52046334069246</c:v>
                </c:pt>
                <c:pt idx="358">
                  <c:v>-556.65340196691227</c:v>
                </c:pt>
                <c:pt idx="359">
                  <c:v>-555.78634059313197</c:v>
                </c:pt>
                <c:pt idx="360">
                  <c:v>-554.91927921935167</c:v>
                </c:pt>
                <c:pt idx="361">
                  <c:v>-554.05221784557148</c:v>
                </c:pt>
                <c:pt idx="362">
                  <c:v>-553.18515647179129</c:v>
                </c:pt>
                <c:pt idx="363">
                  <c:v>-552.3180950980111</c:v>
                </c:pt>
                <c:pt idx="364">
                  <c:v>-551.4510337242308</c:v>
                </c:pt>
                <c:pt idx="365">
                  <c:v>-550.58397235045049</c:v>
                </c:pt>
                <c:pt idx="366">
                  <c:v>-549.71691097667031</c:v>
                </c:pt>
                <c:pt idx="367">
                  <c:v>-548.84984960289012</c:v>
                </c:pt>
                <c:pt idx="368">
                  <c:v>-547.98278822910993</c:v>
                </c:pt>
                <c:pt idx="369">
                  <c:v>-547.11572685532963</c:v>
                </c:pt>
                <c:pt idx="370">
                  <c:v>-546.24866548154932</c:v>
                </c:pt>
                <c:pt idx="371">
                  <c:v>-545.38160410776914</c:v>
                </c:pt>
                <c:pt idx="372">
                  <c:v>-544.51454273398895</c:v>
                </c:pt>
                <c:pt idx="373">
                  <c:v>-543.64748136020864</c:v>
                </c:pt>
                <c:pt idx="374">
                  <c:v>-542.78041998642846</c:v>
                </c:pt>
                <c:pt idx="375">
                  <c:v>-541.91335861264815</c:v>
                </c:pt>
                <c:pt idx="376">
                  <c:v>-541.04629723886796</c:v>
                </c:pt>
                <c:pt idx="377">
                  <c:v>-540.17923586508778</c:v>
                </c:pt>
                <c:pt idx="378">
                  <c:v>-539.31217449130747</c:v>
                </c:pt>
                <c:pt idx="379">
                  <c:v>-538.44511311752717</c:v>
                </c:pt>
                <c:pt idx="380">
                  <c:v>-537.57805174374698</c:v>
                </c:pt>
                <c:pt idx="381">
                  <c:v>-536.71099036996679</c:v>
                </c:pt>
                <c:pt idx="382">
                  <c:v>-535.84392899618661</c:v>
                </c:pt>
                <c:pt idx="383">
                  <c:v>-534.9768676224063</c:v>
                </c:pt>
                <c:pt idx="384">
                  <c:v>-534.109806248626</c:v>
                </c:pt>
                <c:pt idx="385">
                  <c:v>-533.24274487484581</c:v>
                </c:pt>
                <c:pt idx="386">
                  <c:v>-532.37568350106562</c:v>
                </c:pt>
                <c:pt idx="387">
                  <c:v>-531.50862212728532</c:v>
                </c:pt>
                <c:pt idx="388">
                  <c:v>-530.64156075350513</c:v>
                </c:pt>
                <c:pt idx="389">
                  <c:v>-529.77449937972483</c:v>
                </c:pt>
                <c:pt idx="390">
                  <c:v>-528.90743800594464</c:v>
                </c:pt>
                <c:pt idx="391">
                  <c:v>-528.04037663216445</c:v>
                </c:pt>
                <c:pt idx="392">
                  <c:v>-527.17331525838415</c:v>
                </c:pt>
                <c:pt idx="393">
                  <c:v>-526.30625388460385</c:v>
                </c:pt>
                <c:pt idx="394">
                  <c:v>-525.43919251082366</c:v>
                </c:pt>
                <c:pt idx="395">
                  <c:v>-524.57213113704347</c:v>
                </c:pt>
                <c:pt idx="396">
                  <c:v>-523.70506976326328</c:v>
                </c:pt>
                <c:pt idx="397">
                  <c:v>-522.83800838948298</c:v>
                </c:pt>
                <c:pt idx="398">
                  <c:v>-521.97094701570268</c:v>
                </c:pt>
                <c:pt idx="399">
                  <c:v>-521.10388564192249</c:v>
                </c:pt>
                <c:pt idx="400">
                  <c:v>-520.2368242681423</c:v>
                </c:pt>
                <c:pt idx="401">
                  <c:v>-519.36976289436211</c:v>
                </c:pt>
                <c:pt idx="402">
                  <c:v>-518.50270152058181</c:v>
                </c:pt>
                <c:pt idx="403">
                  <c:v>-517.63564014680151</c:v>
                </c:pt>
                <c:pt idx="404">
                  <c:v>-516.76857877302132</c:v>
                </c:pt>
                <c:pt idx="405">
                  <c:v>-515.90151739924113</c:v>
                </c:pt>
                <c:pt idx="406">
                  <c:v>-515.03445602546083</c:v>
                </c:pt>
                <c:pt idx="407">
                  <c:v>-514.16739465168052</c:v>
                </c:pt>
                <c:pt idx="408">
                  <c:v>-513.30033327790034</c:v>
                </c:pt>
                <c:pt idx="409">
                  <c:v>-512.43327190412015</c:v>
                </c:pt>
                <c:pt idx="410">
                  <c:v>-511.5662105303399</c:v>
                </c:pt>
                <c:pt idx="411">
                  <c:v>-510.69914915655966</c:v>
                </c:pt>
                <c:pt idx="412">
                  <c:v>-509.83208778277941</c:v>
                </c:pt>
                <c:pt idx="413">
                  <c:v>-508.96502640899917</c:v>
                </c:pt>
                <c:pt idx="414">
                  <c:v>-508.09796503521892</c:v>
                </c:pt>
                <c:pt idx="415">
                  <c:v>-507.23090366143873</c:v>
                </c:pt>
                <c:pt idx="416">
                  <c:v>-506.36384228765849</c:v>
                </c:pt>
                <c:pt idx="417">
                  <c:v>-505.49678091387824</c:v>
                </c:pt>
                <c:pt idx="418">
                  <c:v>-504.62971954009799</c:v>
                </c:pt>
                <c:pt idx="419">
                  <c:v>-503.76265816631775</c:v>
                </c:pt>
                <c:pt idx="420">
                  <c:v>-502.8955967925375</c:v>
                </c:pt>
                <c:pt idx="421">
                  <c:v>-502.02853541875726</c:v>
                </c:pt>
                <c:pt idx="422">
                  <c:v>-501.16147404497707</c:v>
                </c:pt>
                <c:pt idx="423">
                  <c:v>-500.29441267119682</c:v>
                </c:pt>
                <c:pt idx="424">
                  <c:v>-499.42735129741658</c:v>
                </c:pt>
                <c:pt idx="425">
                  <c:v>-498.56028992363633</c:v>
                </c:pt>
                <c:pt idx="426">
                  <c:v>-497.69322854985609</c:v>
                </c:pt>
                <c:pt idx="427">
                  <c:v>-496.82616717607584</c:v>
                </c:pt>
                <c:pt idx="428">
                  <c:v>-495.95910580229565</c:v>
                </c:pt>
                <c:pt idx="429">
                  <c:v>-495.09204442851541</c:v>
                </c:pt>
                <c:pt idx="430">
                  <c:v>-494.22498305473516</c:v>
                </c:pt>
                <c:pt idx="431">
                  <c:v>-493.35792168095492</c:v>
                </c:pt>
                <c:pt idx="432">
                  <c:v>-492.49086030717467</c:v>
                </c:pt>
                <c:pt idx="433">
                  <c:v>-491.62379893339443</c:v>
                </c:pt>
                <c:pt idx="434">
                  <c:v>-490.75673755961418</c:v>
                </c:pt>
                <c:pt idx="435">
                  <c:v>-489.88967618583399</c:v>
                </c:pt>
                <c:pt idx="436">
                  <c:v>-489.02261481205375</c:v>
                </c:pt>
                <c:pt idx="437">
                  <c:v>-488.1555534382735</c:v>
                </c:pt>
                <c:pt idx="438">
                  <c:v>-487.28849206449325</c:v>
                </c:pt>
                <c:pt idx="439">
                  <c:v>-486.42143069071301</c:v>
                </c:pt>
                <c:pt idx="440">
                  <c:v>-485.55436931693276</c:v>
                </c:pt>
                <c:pt idx="441">
                  <c:v>-484.68730794315252</c:v>
                </c:pt>
                <c:pt idx="442">
                  <c:v>-483.82024656937233</c:v>
                </c:pt>
                <c:pt idx="443">
                  <c:v>-482.95318519559208</c:v>
                </c:pt>
                <c:pt idx="444">
                  <c:v>-482.08612382181184</c:v>
                </c:pt>
                <c:pt idx="445">
                  <c:v>-481.21906244803159</c:v>
                </c:pt>
                <c:pt idx="446">
                  <c:v>-480.35200107425135</c:v>
                </c:pt>
                <c:pt idx="447">
                  <c:v>-479.4849397004711</c:v>
                </c:pt>
                <c:pt idx="448">
                  <c:v>-478.61787832669086</c:v>
                </c:pt>
                <c:pt idx="449">
                  <c:v>-477.75081695291067</c:v>
                </c:pt>
                <c:pt idx="450">
                  <c:v>-476.88375557913042</c:v>
                </c:pt>
                <c:pt idx="451">
                  <c:v>-476.01669420535018</c:v>
                </c:pt>
                <c:pt idx="452">
                  <c:v>-475.14963283156993</c:v>
                </c:pt>
                <c:pt idx="453">
                  <c:v>-474.28257145778969</c:v>
                </c:pt>
                <c:pt idx="454">
                  <c:v>-473.41551008400944</c:v>
                </c:pt>
                <c:pt idx="455">
                  <c:v>-472.54844871022925</c:v>
                </c:pt>
                <c:pt idx="456">
                  <c:v>-471.68138733644901</c:v>
                </c:pt>
                <c:pt idx="457">
                  <c:v>-470.81432596266876</c:v>
                </c:pt>
                <c:pt idx="458">
                  <c:v>-469.94726458888852</c:v>
                </c:pt>
                <c:pt idx="459">
                  <c:v>-469.08020321510827</c:v>
                </c:pt>
                <c:pt idx="460">
                  <c:v>-468.21314184132802</c:v>
                </c:pt>
                <c:pt idx="461">
                  <c:v>-467.34608046754778</c:v>
                </c:pt>
                <c:pt idx="462">
                  <c:v>-466.47901909376759</c:v>
                </c:pt>
                <c:pt idx="463">
                  <c:v>-465.61195771998734</c:v>
                </c:pt>
                <c:pt idx="464">
                  <c:v>-464.7448963462071</c:v>
                </c:pt>
                <c:pt idx="465">
                  <c:v>-463.87783497242685</c:v>
                </c:pt>
                <c:pt idx="466">
                  <c:v>-463.01077359864661</c:v>
                </c:pt>
                <c:pt idx="467">
                  <c:v>-462.14371222486636</c:v>
                </c:pt>
                <c:pt idx="468">
                  <c:v>-461.27665085108612</c:v>
                </c:pt>
                <c:pt idx="469">
                  <c:v>-460.40958947730593</c:v>
                </c:pt>
                <c:pt idx="470">
                  <c:v>-459.54252810352568</c:v>
                </c:pt>
                <c:pt idx="471">
                  <c:v>-458.67546672974544</c:v>
                </c:pt>
                <c:pt idx="472">
                  <c:v>-457.80840535596519</c:v>
                </c:pt>
                <c:pt idx="473">
                  <c:v>-456.94134398218495</c:v>
                </c:pt>
                <c:pt idx="474">
                  <c:v>-456.0742826084047</c:v>
                </c:pt>
                <c:pt idx="475">
                  <c:v>-455.20722123462451</c:v>
                </c:pt>
                <c:pt idx="476">
                  <c:v>-454.34015986084427</c:v>
                </c:pt>
                <c:pt idx="477">
                  <c:v>-453.47309848706402</c:v>
                </c:pt>
                <c:pt idx="478">
                  <c:v>-452.60603711328378</c:v>
                </c:pt>
                <c:pt idx="479">
                  <c:v>-451.73897573950353</c:v>
                </c:pt>
                <c:pt idx="480">
                  <c:v>-450.87191436572328</c:v>
                </c:pt>
                <c:pt idx="481">
                  <c:v>-450.00485299194304</c:v>
                </c:pt>
                <c:pt idx="482">
                  <c:v>-449.13779161816285</c:v>
                </c:pt>
                <c:pt idx="483">
                  <c:v>-448.27073024438261</c:v>
                </c:pt>
                <c:pt idx="484">
                  <c:v>-447.40366887060236</c:v>
                </c:pt>
                <c:pt idx="485">
                  <c:v>-446.53660749682211</c:v>
                </c:pt>
                <c:pt idx="486">
                  <c:v>-445.66954612304187</c:v>
                </c:pt>
                <c:pt idx="487">
                  <c:v>-444.80248474926162</c:v>
                </c:pt>
                <c:pt idx="488">
                  <c:v>-443.93542337548138</c:v>
                </c:pt>
                <c:pt idx="489">
                  <c:v>-443.06836200170119</c:v>
                </c:pt>
                <c:pt idx="490">
                  <c:v>-442.20130062792094</c:v>
                </c:pt>
                <c:pt idx="491">
                  <c:v>-441.3342392541407</c:v>
                </c:pt>
                <c:pt idx="492">
                  <c:v>-440.46717788036045</c:v>
                </c:pt>
                <c:pt idx="493">
                  <c:v>-439.60011650658021</c:v>
                </c:pt>
                <c:pt idx="494">
                  <c:v>-438.73305513279996</c:v>
                </c:pt>
                <c:pt idx="495">
                  <c:v>-437.86599375901972</c:v>
                </c:pt>
                <c:pt idx="496">
                  <c:v>-436.99893238523953</c:v>
                </c:pt>
                <c:pt idx="497">
                  <c:v>-436.13187101145928</c:v>
                </c:pt>
                <c:pt idx="498">
                  <c:v>-435.26480963767904</c:v>
                </c:pt>
                <c:pt idx="499">
                  <c:v>-434.39774826389879</c:v>
                </c:pt>
                <c:pt idx="500">
                  <c:v>-433.53068689011855</c:v>
                </c:pt>
                <c:pt idx="501">
                  <c:v>-432.6636255163383</c:v>
                </c:pt>
                <c:pt idx="502">
                  <c:v>-431.79656414255811</c:v>
                </c:pt>
                <c:pt idx="503">
                  <c:v>-430.92950276877787</c:v>
                </c:pt>
                <c:pt idx="504">
                  <c:v>-430.06244139499762</c:v>
                </c:pt>
                <c:pt idx="505">
                  <c:v>-429.19538002121737</c:v>
                </c:pt>
                <c:pt idx="506">
                  <c:v>-428.32831864743713</c:v>
                </c:pt>
                <c:pt idx="507">
                  <c:v>-427.46125727365688</c:v>
                </c:pt>
                <c:pt idx="508">
                  <c:v>-426.59419589987664</c:v>
                </c:pt>
                <c:pt idx="509">
                  <c:v>-425.72713452609645</c:v>
                </c:pt>
                <c:pt idx="510">
                  <c:v>-424.8600731523162</c:v>
                </c:pt>
                <c:pt idx="511">
                  <c:v>-423.99301177853596</c:v>
                </c:pt>
                <c:pt idx="512">
                  <c:v>-423.12595040475571</c:v>
                </c:pt>
                <c:pt idx="513">
                  <c:v>-422.25888903097547</c:v>
                </c:pt>
                <c:pt idx="514">
                  <c:v>-421.39182765719522</c:v>
                </c:pt>
                <c:pt idx="515">
                  <c:v>-420.52476628341498</c:v>
                </c:pt>
                <c:pt idx="516">
                  <c:v>-419.65770490963479</c:v>
                </c:pt>
                <c:pt idx="517">
                  <c:v>-418.79064353585454</c:v>
                </c:pt>
                <c:pt idx="518">
                  <c:v>-417.9235821620743</c:v>
                </c:pt>
                <c:pt idx="519">
                  <c:v>-417.05652078829405</c:v>
                </c:pt>
                <c:pt idx="520">
                  <c:v>-416.18945941451381</c:v>
                </c:pt>
                <c:pt idx="521">
                  <c:v>-415.32239804073356</c:v>
                </c:pt>
                <c:pt idx="522">
                  <c:v>-414.45533666695331</c:v>
                </c:pt>
                <c:pt idx="523">
                  <c:v>-413.58827529317313</c:v>
                </c:pt>
                <c:pt idx="524">
                  <c:v>-412.72121391939288</c:v>
                </c:pt>
                <c:pt idx="525">
                  <c:v>-411.85415254561264</c:v>
                </c:pt>
                <c:pt idx="526">
                  <c:v>-410.98709117183239</c:v>
                </c:pt>
                <c:pt idx="527">
                  <c:v>-410.12002979805214</c:v>
                </c:pt>
                <c:pt idx="528">
                  <c:v>-409.2529684242719</c:v>
                </c:pt>
                <c:pt idx="529">
                  <c:v>-408.38590705049171</c:v>
                </c:pt>
                <c:pt idx="530">
                  <c:v>-407.51884567671146</c:v>
                </c:pt>
                <c:pt idx="531">
                  <c:v>-406.65178430293122</c:v>
                </c:pt>
                <c:pt idx="532">
                  <c:v>-405.78472292915097</c:v>
                </c:pt>
                <c:pt idx="533">
                  <c:v>-404.91766155537073</c:v>
                </c:pt>
                <c:pt idx="534">
                  <c:v>-404.05060018159048</c:v>
                </c:pt>
                <c:pt idx="535">
                  <c:v>-403.18353880781024</c:v>
                </c:pt>
                <c:pt idx="536">
                  <c:v>-402.31647743403005</c:v>
                </c:pt>
                <c:pt idx="537">
                  <c:v>-401.4494160602498</c:v>
                </c:pt>
                <c:pt idx="538">
                  <c:v>-400.58235468646956</c:v>
                </c:pt>
                <c:pt idx="539">
                  <c:v>-399.71529331268931</c:v>
                </c:pt>
                <c:pt idx="540">
                  <c:v>-398.84823193890907</c:v>
                </c:pt>
                <c:pt idx="541">
                  <c:v>-397.98117056512882</c:v>
                </c:pt>
                <c:pt idx="542">
                  <c:v>-397.11410919134858</c:v>
                </c:pt>
                <c:pt idx="543">
                  <c:v>-396.24704781756839</c:v>
                </c:pt>
                <c:pt idx="544">
                  <c:v>-395.37998644378814</c:v>
                </c:pt>
                <c:pt idx="545">
                  <c:v>-394.5129250700079</c:v>
                </c:pt>
                <c:pt idx="546">
                  <c:v>-393.64586369622765</c:v>
                </c:pt>
                <c:pt idx="547">
                  <c:v>-392.7788023224474</c:v>
                </c:pt>
                <c:pt idx="548">
                  <c:v>-391.91174094866716</c:v>
                </c:pt>
                <c:pt idx="549">
                  <c:v>-391.04467957488691</c:v>
                </c:pt>
                <c:pt idx="550">
                  <c:v>-390.17761820110672</c:v>
                </c:pt>
                <c:pt idx="551">
                  <c:v>-389.31055682732648</c:v>
                </c:pt>
                <c:pt idx="552">
                  <c:v>-388.44349545354623</c:v>
                </c:pt>
                <c:pt idx="553">
                  <c:v>-387.57643407976599</c:v>
                </c:pt>
                <c:pt idx="554">
                  <c:v>-386.70937270598574</c:v>
                </c:pt>
                <c:pt idx="555">
                  <c:v>-385.8423113322055</c:v>
                </c:pt>
                <c:pt idx="556">
                  <c:v>-384.97524995842531</c:v>
                </c:pt>
                <c:pt idx="557">
                  <c:v>-384.10818858464506</c:v>
                </c:pt>
                <c:pt idx="558">
                  <c:v>-383.24112721086482</c:v>
                </c:pt>
                <c:pt idx="559">
                  <c:v>-382.37406583708457</c:v>
                </c:pt>
                <c:pt idx="560">
                  <c:v>-381.50700446330433</c:v>
                </c:pt>
                <c:pt idx="561">
                  <c:v>-380.63994308952408</c:v>
                </c:pt>
                <c:pt idx="562">
                  <c:v>-379.77288171574384</c:v>
                </c:pt>
                <c:pt idx="563">
                  <c:v>-378.90582034196365</c:v>
                </c:pt>
                <c:pt idx="564">
                  <c:v>-378.0387589681834</c:v>
                </c:pt>
                <c:pt idx="565">
                  <c:v>-377.17169759440316</c:v>
                </c:pt>
                <c:pt idx="566">
                  <c:v>-376.30463622062291</c:v>
                </c:pt>
                <c:pt idx="567">
                  <c:v>-375.43757484684267</c:v>
                </c:pt>
                <c:pt idx="568">
                  <c:v>-374.57051347306242</c:v>
                </c:pt>
                <c:pt idx="569">
                  <c:v>-373.70345209928217</c:v>
                </c:pt>
                <c:pt idx="570">
                  <c:v>-372.83639072550199</c:v>
                </c:pt>
                <c:pt idx="571">
                  <c:v>-371.96932935172174</c:v>
                </c:pt>
                <c:pt idx="572">
                  <c:v>-371.10226797794149</c:v>
                </c:pt>
                <c:pt idx="573">
                  <c:v>-370.23520660416125</c:v>
                </c:pt>
                <c:pt idx="574">
                  <c:v>-369.368145230381</c:v>
                </c:pt>
                <c:pt idx="575">
                  <c:v>-368.50108385660076</c:v>
                </c:pt>
                <c:pt idx="576">
                  <c:v>-367.63402248282057</c:v>
                </c:pt>
                <c:pt idx="577">
                  <c:v>-366.76696110904032</c:v>
                </c:pt>
                <c:pt idx="578">
                  <c:v>-365.89989973526008</c:v>
                </c:pt>
                <c:pt idx="579">
                  <c:v>-365.03283836147983</c:v>
                </c:pt>
                <c:pt idx="580">
                  <c:v>-364.16577698769959</c:v>
                </c:pt>
                <c:pt idx="581">
                  <c:v>-363.29871561391934</c:v>
                </c:pt>
                <c:pt idx="582">
                  <c:v>-362.4316542401391</c:v>
                </c:pt>
                <c:pt idx="583">
                  <c:v>-361.56459286635891</c:v>
                </c:pt>
                <c:pt idx="584">
                  <c:v>-360.69753149257866</c:v>
                </c:pt>
                <c:pt idx="585">
                  <c:v>-359.83047011879842</c:v>
                </c:pt>
                <c:pt idx="586">
                  <c:v>-358.96340874501817</c:v>
                </c:pt>
                <c:pt idx="587">
                  <c:v>-358.09634737123793</c:v>
                </c:pt>
                <c:pt idx="588">
                  <c:v>-357.22928599745768</c:v>
                </c:pt>
                <c:pt idx="589">
                  <c:v>-356.36222462367743</c:v>
                </c:pt>
                <c:pt idx="590">
                  <c:v>-355.49516324989725</c:v>
                </c:pt>
                <c:pt idx="591">
                  <c:v>-354.62810187611694</c:v>
                </c:pt>
                <c:pt idx="592">
                  <c:v>-353.76104050233675</c:v>
                </c:pt>
                <c:pt idx="593">
                  <c:v>-352.89397912855657</c:v>
                </c:pt>
                <c:pt idx="594">
                  <c:v>-352.02691775477626</c:v>
                </c:pt>
                <c:pt idx="595">
                  <c:v>-351.15985638099608</c:v>
                </c:pt>
                <c:pt idx="596">
                  <c:v>-350.29279500721577</c:v>
                </c:pt>
                <c:pt idx="597">
                  <c:v>-349.42573363343558</c:v>
                </c:pt>
                <c:pt idx="598">
                  <c:v>-348.55867225965528</c:v>
                </c:pt>
                <c:pt idx="599">
                  <c:v>-347.69161088587509</c:v>
                </c:pt>
                <c:pt idx="600">
                  <c:v>-346.8245495120949</c:v>
                </c:pt>
                <c:pt idx="601">
                  <c:v>-345.9574881383146</c:v>
                </c:pt>
                <c:pt idx="602">
                  <c:v>-345.09042676453441</c:v>
                </c:pt>
                <c:pt idx="603">
                  <c:v>-344.22336539075411</c:v>
                </c:pt>
                <c:pt idx="604">
                  <c:v>-343.35630401697392</c:v>
                </c:pt>
                <c:pt idx="605">
                  <c:v>-342.48924264319362</c:v>
                </c:pt>
                <c:pt idx="606">
                  <c:v>-341.62218126941343</c:v>
                </c:pt>
                <c:pt idx="607">
                  <c:v>-340.75511989563324</c:v>
                </c:pt>
                <c:pt idx="608">
                  <c:v>-339.88805852185294</c:v>
                </c:pt>
                <c:pt idx="609">
                  <c:v>-339.02099714807275</c:v>
                </c:pt>
                <c:pt idx="610">
                  <c:v>-338.15393577429245</c:v>
                </c:pt>
                <c:pt idx="611">
                  <c:v>-337.28687440051226</c:v>
                </c:pt>
                <c:pt idx="612">
                  <c:v>-336.41981302673196</c:v>
                </c:pt>
                <c:pt idx="613">
                  <c:v>-335.55275165295177</c:v>
                </c:pt>
                <c:pt idx="614">
                  <c:v>-334.68569027917158</c:v>
                </c:pt>
                <c:pt idx="615">
                  <c:v>-333.81862890539128</c:v>
                </c:pt>
                <c:pt idx="616">
                  <c:v>-332.95156753161109</c:v>
                </c:pt>
                <c:pt idx="617">
                  <c:v>-332.08450615783079</c:v>
                </c:pt>
                <c:pt idx="618">
                  <c:v>-331.2174447840506</c:v>
                </c:pt>
                <c:pt idx="619">
                  <c:v>-330.3503834102703</c:v>
                </c:pt>
                <c:pt idx="620">
                  <c:v>-329.48332203649011</c:v>
                </c:pt>
                <c:pt idx="621">
                  <c:v>-328.61626066270992</c:v>
                </c:pt>
                <c:pt idx="622">
                  <c:v>-327.74919928892962</c:v>
                </c:pt>
                <c:pt idx="623">
                  <c:v>-326.88213791514943</c:v>
                </c:pt>
                <c:pt idx="624">
                  <c:v>-326.01507654136913</c:v>
                </c:pt>
                <c:pt idx="625">
                  <c:v>-325.14801516758894</c:v>
                </c:pt>
                <c:pt idx="626">
                  <c:v>-324.28095379380864</c:v>
                </c:pt>
                <c:pt idx="627">
                  <c:v>-323.41389242002845</c:v>
                </c:pt>
                <c:pt idx="628">
                  <c:v>-322.54683104624826</c:v>
                </c:pt>
                <c:pt idx="629">
                  <c:v>-321.67976967246796</c:v>
                </c:pt>
                <c:pt idx="630">
                  <c:v>-320.81270829868777</c:v>
                </c:pt>
                <c:pt idx="631">
                  <c:v>-319.94564692490746</c:v>
                </c:pt>
                <c:pt idx="632">
                  <c:v>-319.07858555112728</c:v>
                </c:pt>
                <c:pt idx="633">
                  <c:v>-318.21152417734697</c:v>
                </c:pt>
                <c:pt idx="634">
                  <c:v>-317.34446280356678</c:v>
                </c:pt>
                <c:pt idx="635">
                  <c:v>-316.4774014297866</c:v>
                </c:pt>
                <c:pt idx="636">
                  <c:v>-315.61034005600629</c:v>
                </c:pt>
                <c:pt idx="637">
                  <c:v>-314.74327868222611</c:v>
                </c:pt>
                <c:pt idx="638">
                  <c:v>-313.8762173084458</c:v>
                </c:pt>
                <c:pt idx="639">
                  <c:v>-313.00915593466561</c:v>
                </c:pt>
                <c:pt idx="640">
                  <c:v>-312.14209456088543</c:v>
                </c:pt>
                <c:pt idx="641">
                  <c:v>-311.27503318710512</c:v>
                </c:pt>
                <c:pt idx="642">
                  <c:v>-310.40797181332493</c:v>
                </c:pt>
                <c:pt idx="643">
                  <c:v>-309.54091043954463</c:v>
                </c:pt>
                <c:pt idx="644">
                  <c:v>-308.67384906576444</c:v>
                </c:pt>
                <c:pt idx="645">
                  <c:v>-307.80678769198414</c:v>
                </c:pt>
                <c:pt idx="646">
                  <c:v>-306.93972631820395</c:v>
                </c:pt>
                <c:pt idx="647">
                  <c:v>-306.07266494442376</c:v>
                </c:pt>
                <c:pt idx="648">
                  <c:v>-305.20560357064346</c:v>
                </c:pt>
                <c:pt idx="649">
                  <c:v>-304.33854219686327</c:v>
                </c:pt>
                <c:pt idx="650">
                  <c:v>-303.47148082308297</c:v>
                </c:pt>
                <c:pt idx="651">
                  <c:v>-302.60441944930278</c:v>
                </c:pt>
                <c:pt idx="652">
                  <c:v>-301.73735807552248</c:v>
                </c:pt>
                <c:pt idx="653">
                  <c:v>-300.87029670174229</c:v>
                </c:pt>
                <c:pt idx="654">
                  <c:v>-300.0032353279621</c:v>
                </c:pt>
                <c:pt idx="655">
                  <c:v>-299.1361739541818</c:v>
                </c:pt>
                <c:pt idx="656">
                  <c:v>-298.26911258040161</c:v>
                </c:pt>
                <c:pt idx="657">
                  <c:v>-297.40205120662131</c:v>
                </c:pt>
                <c:pt idx="658">
                  <c:v>-296.53498983284112</c:v>
                </c:pt>
                <c:pt idx="659">
                  <c:v>-295.66792845906082</c:v>
                </c:pt>
                <c:pt idx="660">
                  <c:v>-294.80086708528063</c:v>
                </c:pt>
                <c:pt idx="661">
                  <c:v>-293.93380571150044</c:v>
                </c:pt>
                <c:pt idx="662">
                  <c:v>-293.06674433772014</c:v>
                </c:pt>
                <c:pt idx="663">
                  <c:v>-292.19968296393995</c:v>
                </c:pt>
                <c:pt idx="664">
                  <c:v>-291.33262159015965</c:v>
                </c:pt>
                <c:pt idx="665">
                  <c:v>-290.46556021637946</c:v>
                </c:pt>
                <c:pt idx="666">
                  <c:v>-289.59849884259916</c:v>
                </c:pt>
                <c:pt idx="667">
                  <c:v>-288.73143746881897</c:v>
                </c:pt>
                <c:pt idx="668">
                  <c:v>-287.86437609503878</c:v>
                </c:pt>
                <c:pt idx="669">
                  <c:v>-286.99731472125848</c:v>
                </c:pt>
                <c:pt idx="670">
                  <c:v>-286.13025334747829</c:v>
                </c:pt>
                <c:pt idx="671">
                  <c:v>-285.26319197369799</c:v>
                </c:pt>
                <c:pt idx="672">
                  <c:v>-284.3961305999178</c:v>
                </c:pt>
                <c:pt idx="673">
                  <c:v>-283.52906922613749</c:v>
                </c:pt>
                <c:pt idx="674">
                  <c:v>-282.66200785235731</c:v>
                </c:pt>
                <c:pt idx="675">
                  <c:v>-281.79494647857712</c:v>
                </c:pt>
                <c:pt idx="676">
                  <c:v>-280.92788510479681</c:v>
                </c:pt>
                <c:pt idx="677">
                  <c:v>-280.06082373101663</c:v>
                </c:pt>
                <c:pt idx="678">
                  <c:v>-279.19376235723632</c:v>
                </c:pt>
                <c:pt idx="679">
                  <c:v>-278.32670098345613</c:v>
                </c:pt>
                <c:pt idx="680">
                  <c:v>-277.45963960967583</c:v>
                </c:pt>
                <c:pt idx="681">
                  <c:v>-276.59257823589564</c:v>
                </c:pt>
                <c:pt idx="682">
                  <c:v>-275.72551686211546</c:v>
                </c:pt>
                <c:pt idx="683">
                  <c:v>-274.85845548833515</c:v>
                </c:pt>
                <c:pt idx="684">
                  <c:v>-273.99139411455496</c:v>
                </c:pt>
                <c:pt idx="685">
                  <c:v>-273.12433274077466</c:v>
                </c:pt>
                <c:pt idx="686">
                  <c:v>-272.25727136699447</c:v>
                </c:pt>
                <c:pt idx="687">
                  <c:v>-271.39020999321417</c:v>
                </c:pt>
                <c:pt idx="688">
                  <c:v>-270.52314861943398</c:v>
                </c:pt>
                <c:pt idx="689">
                  <c:v>-269.65608724565379</c:v>
                </c:pt>
                <c:pt idx="690">
                  <c:v>-268.78902587187349</c:v>
                </c:pt>
                <c:pt idx="691">
                  <c:v>-267.9219644980933</c:v>
                </c:pt>
                <c:pt idx="692">
                  <c:v>-267.054903124313</c:v>
                </c:pt>
                <c:pt idx="693">
                  <c:v>-266.18784175053281</c:v>
                </c:pt>
                <c:pt idx="694">
                  <c:v>-265.32078037675262</c:v>
                </c:pt>
                <c:pt idx="695">
                  <c:v>-264.45371900297232</c:v>
                </c:pt>
                <c:pt idx="696">
                  <c:v>-263.58665762919213</c:v>
                </c:pt>
                <c:pt idx="697">
                  <c:v>-262.71959625541183</c:v>
                </c:pt>
                <c:pt idx="698">
                  <c:v>-261.85253488163164</c:v>
                </c:pt>
                <c:pt idx="699">
                  <c:v>-260.98547350785134</c:v>
                </c:pt>
                <c:pt idx="700">
                  <c:v>-260.11841213407115</c:v>
                </c:pt>
                <c:pt idx="701">
                  <c:v>-259.25135076029096</c:v>
                </c:pt>
                <c:pt idx="702">
                  <c:v>-258.38428938651066</c:v>
                </c:pt>
                <c:pt idx="703">
                  <c:v>-257.51722801273047</c:v>
                </c:pt>
                <c:pt idx="704">
                  <c:v>-256.65016663895017</c:v>
                </c:pt>
                <c:pt idx="705">
                  <c:v>-255.78310526516998</c:v>
                </c:pt>
                <c:pt idx="706">
                  <c:v>-254.91604389138968</c:v>
                </c:pt>
                <c:pt idx="707">
                  <c:v>-254.04898251760949</c:v>
                </c:pt>
                <c:pt idx="708">
                  <c:v>-253.1819211438293</c:v>
                </c:pt>
                <c:pt idx="709">
                  <c:v>-252.314859770049</c:v>
                </c:pt>
                <c:pt idx="710">
                  <c:v>-251.44779839626881</c:v>
                </c:pt>
                <c:pt idx="711">
                  <c:v>-250.58073702248851</c:v>
                </c:pt>
                <c:pt idx="712">
                  <c:v>-249.71367564870832</c:v>
                </c:pt>
                <c:pt idx="713">
                  <c:v>-248.84661427492802</c:v>
                </c:pt>
                <c:pt idx="714">
                  <c:v>-247.97955290114783</c:v>
                </c:pt>
                <c:pt idx="715">
                  <c:v>-247.11249152736764</c:v>
                </c:pt>
                <c:pt idx="716">
                  <c:v>-246.24543015358734</c:v>
                </c:pt>
                <c:pt idx="717">
                  <c:v>-245.37836877980715</c:v>
                </c:pt>
                <c:pt idx="718">
                  <c:v>-244.51130740602684</c:v>
                </c:pt>
                <c:pt idx="719">
                  <c:v>-243.64424603224666</c:v>
                </c:pt>
                <c:pt idx="720">
                  <c:v>-242.77718465846635</c:v>
                </c:pt>
                <c:pt idx="721">
                  <c:v>-241.91012328468616</c:v>
                </c:pt>
                <c:pt idx="722">
                  <c:v>-241.04306191090598</c:v>
                </c:pt>
                <c:pt idx="723">
                  <c:v>-240.17600053712567</c:v>
                </c:pt>
                <c:pt idx="724">
                  <c:v>-239.30893916334549</c:v>
                </c:pt>
                <c:pt idx="725">
                  <c:v>-238.44187778956518</c:v>
                </c:pt>
                <c:pt idx="726">
                  <c:v>-237.57481641578499</c:v>
                </c:pt>
                <c:pt idx="727">
                  <c:v>-236.70775504200469</c:v>
                </c:pt>
                <c:pt idx="728">
                  <c:v>-235.8406936682245</c:v>
                </c:pt>
                <c:pt idx="729">
                  <c:v>-234.97363229444431</c:v>
                </c:pt>
                <c:pt idx="730">
                  <c:v>-234.10657092066401</c:v>
                </c:pt>
                <c:pt idx="731">
                  <c:v>-233.23950954688382</c:v>
                </c:pt>
                <c:pt idx="732">
                  <c:v>-232.37244817310352</c:v>
                </c:pt>
                <c:pt idx="733">
                  <c:v>-231.50538679932333</c:v>
                </c:pt>
                <c:pt idx="734">
                  <c:v>-230.63832542554303</c:v>
                </c:pt>
                <c:pt idx="735">
                  <c:v>-229.77126405176284</c:v>
                </c:pt>
                <c:pt idx="736">
                  <c:v>-228.90420267798265</c:v>
                </c:pt>
                <c:pt idx="737">
                  <c:v>-228.03714130420235</c:v>
                </c:pt>
                <c:pt idx="738">
                  <c:v>-227.17007993042216</c:v>
                </c:pt>
                <c:pt idx="739">
                  <c:v>-226.30301855664186</c:v>
                </c:pt>
                <c:pt idx="740">
                  <c:v>-225.43595718286167</c:v>
                </c:pt>
                <c:pt idx="741">
                  <c:v>-224.56889580908137</c:v>
                </c:pt>
                <c:pt idx="742">
                  <c:v>-223.70183443530118</c:v>
                </c:pt>
                <c:pt idx="743">
                  <c:v>-222.83477306152099</c:v>
                </c:pt>
                <c:pt idx="744">
                  <c:v>-221.96771168774069</c:v>
                </c:pt>
                <c:pt idx="745">
                  <c:v>-221.1006503139605</c:v>
                </c:pt>
                <c:pt idx="746">
                  <c:v>-220.2335889401802</c:v>
                </c:pt>
                <c:pt idx="747">
                  <c:v>-219.36652756640001</c:v>
                </c:pt>
                <c:pt idx="748">
                  <c:v>-218.49946619261982</c:v>
                </c:pt>
                <c:pt idx="749">
                  <c:v>-217.63240481883952</c:v>
                </c:pt>
                <c:pt idx="750">
                  <c:v>-216.76534344505933</c:v>
                </c:pt>
                <c:pt idx="751">
                  <c:v>-215.89828207127903</c:v>
                </c:pt>
                <c:pt idx="752">
                  <c:v>-215.03122069749884</c:v>
                </c:pt>
                <c:pt idx="753">
                  <c:v>-214.16415932371854</c:v>
                </c:pt>
                <c:pt idx="754">
                  <c:v>-213.29709794993835</c:v>
                </c:pt>
                <c:pt idx="755">
                  <c:v>-212.43003657615816</c:v>
                </c:pt>
                <c:pt idx="756">
                  <c:v>-211.56297520237786</c:v>
                </c:pt>
                <c:pt idx="757">
                  <c:v>-210.69591382859767</c:v>
                </c:pt>
                <c:pt idx="758">
                  <c:v>-209.82885245481737</c:v>
                </c:pt>
                <c:pt idx="759">
                  <c:v>-208.96179108103718</c:v>
                </c:pt>
                <c:pt idx="760">
                  <c:v>-208.09472970725687</c:v>
                </c:pt>
                <c:pt idx="761">
                  <c:v>-207.22766833347669</c:v>
                </c:pt>
                <c:pt idx="762">
                  <c:v>-206.3606069596965</c:v>
                </c:pt>
                <c:pt idx="763">
                  <c:v>-205.49354558591619</c:v>
                </c:pt>
                <c:pt idx="764">
                  <c:v>-204.62648421213601</c:v>
                </c:pt>
                <c:pt idx="765">
                  <c:v>-203.7594228383557</c:v>
                </c:pt>
                <c:pt idx="766">
                  <c:v>-202.89236146457552</c:v>
                </c:pt>
                <c:pt idx="767">
                  <c:v>-202.02530009079521</c:v>
                </c:pt>
                <c:pt idx="768">
                  <c:v>-201.15823871701502</c:v>
                </c:pt>
                <c:pt idx="769">
                  <c:v>-200.29117734323484</c:v>
                </c:pt>
                <c:pt idx="770">
                  <c:v>-199.42411596945453</c:v>
                </c:pt>
                <c:pt idx="771">
                  <c:v>-198.55705459567434</c:v>
                </c:pt>
                <c:pt idx="772">
                  <c:v>-197.68999322189404</c:v>
                </c:pt>
                <c:pt idx="773">
                  <c:v>-196.82293184811385</c:v>
                </c:pt>
                <c:pt idx="774">
                  <c:v>-195.95587047433355</c:v>
                </c:pt>
                <c:pt idx="775">
                  <c:v>-195.08880910055336</c:v>
                </c:pt>
                <c:pt idx="776">
                  <c:v>-194.22174772677317</c:v>
                </c:pt>
                <c:pt idx="777">
                  <c:v>-193.35468635299287</c:v>
                </c:pt>
                <c:pt idx="778">
                  <c:v>-192.48762497921268</c:v>
                </c:pt>
                <c:pt idx="779">
                  <c:v>-191.62056360543238</c:v>
                </c:pt>
                <c:pt idx="780">
                  <c:v>-190.75350223165219</c:v>
                </c:pt>
                <c:pt idx="781">
                  <c:v>-189.88644085787189</c:v>
                </c:pt>
                <c:pt idx="782">
                  <c:v>-189.0193794840917</c:v>
                </c:pt>
                <c:pt idx="783">
                  <c:v>-188.15231811031151</c:v>
                </c:pt>
                <c:pt idx="784">
                  <c:v>-187.28525673653121</c:v>
                </c:pt>
                <c:pt idx="785">
                  <c:v>-186.41819536275102</c:v>
                </c:pt>
                <c:pt idx="786">
                  <c:v>-185.55113398897072</c:v>
                </c:pt>
                <c:pt idx="787">
                  <c:v>-184.68407261519053</c:v>
                </c:pt>
                <c:pt idx="788">
                  <c:v>-183.81701124141023</c:v>
                </c:pt>
                <c:pt idx="789">
                  <c:v>-182.94994986763004</c:v>
                </c:pt>
                <c:pt idx="790">
                  <c:v>-182.08288849384985</c:v>
                </c:pt>
                <c:pt idx="791">
                  <c:v>-181.21582712006955</c:v>
                </c:pt>
                <c:pt idx="792">
                  <c:v>-180.34876574628936</c:v>
                </c:pt>
                <c:pt idx="793">
                  <c:v>-179.48170437250906</c:v>
                </c:pt>
                <c:pt idx="794">
                  <c:v>-178.61464299872887</c:v>
                </c:pt>
                <c:pt idx="795">
                  <c:v>-177.74758162494868</c:v>
                </c:pt>
                <c:pt idx="796">
                  <c:v>-176.88052025116838</c:v>
                </c:pt>
                <c:pt idx="797">
                  <c:v>-176.01345887738819</c:v>
                </c:pt>
                <c:pt idx="798">
                  <c:v>-175.14639750360789</c:v>
                </c:pt>
                <c:pt idx="799">
                  <c:v>-174.2793361298277</c:v>
                </c:pt>
                <c:pt idx="800">
                  <c:v>-173.4122747560474</c:v>
                </c:pt>
                <c:pt idx="801">
                  <c:v>-172.54521338226721</c:v>
                </c:pt>
                <c:pt idx="802">
                  <c:v>-171.67815200848702</c:v>
                </c:pt>
                <c:pt idx="803">
                  <c:v>-170.81109063470672</c:v>
                </c:pt>
                <c:pt idx="804">
                  <c:v>-169.94402926092653</c:v>
                </c:pt>
                <c:pt idx="805">
                  <c:v>-169.07696788714622</c:v>
                </c:pt>
                <c:pt idx="806">
                  <c:v>-168.20990651336604</c:v>
                </c:pt>
                <c:pt idx="807">
                  <c:v>-167.34284513958573</c:v>
                </c:pt>
                <c:pt idx="808">
                  <c:v>-166.47578376580555</c:v>
                </c:pt>
                <c:pt idx="809">
                  <c:v>-165.60872239202536</c:v>
                </c:pt>
                <c:pt idx="810">
                  <c:v>-164.74166101824505</c:v>
                </c:pt>
                <c:pt idx="811">
                  <c:v>-163.87459964446487</c:v>
                </c:pt>
                <c:pt idx="812">
                  <c:v>-163.00753827068456</c:v>
                </c:pt>
                <c:pt idx="813">
                  <c:v>-162.14047689690437</c:v>
                </c:pt>
                <c:pt idx="814">
                  <c:v>-161.27341552312407</c:v>
                </c:pt>
                <c:pt idx="815">
                  <c:v>-160.40635414934388</c:v>
                </c:pt>
                <c:pt idx="816">
                  <c:v>-159.53929277556369</c:v>
                </c:pt>
                <c:pt idx="817">
                  <c:v>-158.67223140178339</c:v>
                </c:pt>
                <c:pt idx="818">
                  <c:v>-157.8051700280032</c:v>
                </c:pt>
                <c:pt idx="819">
                  <c:v>-156.9381086542229</c:v>
                </c:pt>
                <c:pt idx="820">
                  <c:v>-156.07104728044271</c:v>
                </c:pt>
                <c:pt idx="821">
                  <c:v>-155.20398590666241</c:v>
                </c:pt>
                <c:pt idx="822">
                  <c:v>-154.33692453288222</c:v>
                </c:pt>
                <c:pt idx="823">
                  <c:v>-153.46986315910203</c:v>
                </c:pt>
                <c:pt idx="824">
                  <c:v>-152.60280178532173</c:v>
                </c:pt>
                <c:pt idx="825">
                  <c:v>-151.73574041154154</c:v>
                </c:pt>
                <c:pt idx="826">
                  <c:v>-150.86867903776124</c:v>
                </c:pt>
                <c:pt idx="827">
                  <c:v>-150.00161766398105</c:v>
                </c:pt>
                <c:pt idx="828">
                  <c:v>-149.13455629020075</c:v>
                </c:pt>
                <c:pt idx="829">
                  <c:v>-148.26749491642056</c:v>
                </c:pt>
                <c:pt idx="830">
                  <c:v>-147.40043354264037</c:v>
                </c:pt>
                <c:pt idx="831">
                  <c:v>-146.53337216886007</c:v>
                </c:pt>
                <c:pt idx="832">
                  <c:v>-145.66631079507988</c:v>
                </c:pt>
                <c:pt idx="833">
                  <c:v>-144.79924942129958</c:v>
                </c:pt>
                <c:pt idx="834">
                  <c:v>-143.93218804751939</c:v>
                </c:pt>
                <c:pt idx="835">
                  <c:v>-143.06512667373909</c:v>
                </c:pt>
                <c:pt idx="836">
                  <c:v>-142.1980652999589</c:v>
                </c:pt>
                <c:pt idx="837">
                  <c:v>-141.33100392617871</c:v>
                </c:pt>
                <c:pt idx="838">
                  <c:v>-140.46394255239841</c:v>
                </c:pt>
                <c:pt idx="839">
                  <c:v>-139.59688117861822</c:v>
                </c:pt>
                <c:pt idx="840">
                  <c:v>-138.72981980483792</c:v>
                </c:pt>
                <c:pt idx="841">
                  <c:v>-137.86275843105773</c:v>
                </c:pt>
                <c:pt idx="842">
                  <c:v>-136.99569705727743</c:v>
                </c:pt>
                <c:pt idx="843">
                  <c:v>-136.12863568349724</c:v>
                </c:pt>
                <c:pt idx="844">
                  <c:v>-135.26157430971705</c:v>
                </c:pt>
                <c:pt idx="845">
                  <c:v>-134.39451293593675</c:v>
                </c:pt>
                <c:pt idx="846">
                  <c:v>-133.52745156215656</c:v>
                </c:pt>
                <c:pt idx="847">
                  <c:v>-132.66039018837625</c:v>
                </c:pt>
                <c:pt idx="848">
                  <c:v>-131.79332881459607</c:v>
                </c:pt>
                <c:pt idx="849">
                  <c:v>-130.92626744081588</c:v>
                </c:pt>
                <c:pt idx="850">
                  <c:v>-130.05920606703557</c:v>
                </c:pt>
                <c:pt idx="851">
                  <c:v>-129.19214469325539</c:v>
                </c:pt>
                <c:pt idx="852">
                  <c:v>-128.32508331947508</c:v>
                </c:pt>
                <c:pt idx="853">
                  <c:v>-127.4580219456949</c:v>
                </c:pt>
                <c:pt idx="854">
                  <c:v>-126.59096057191459</c:v>
                </c:pt>
                <c:pt idx="855">
                  <c:v>-125.7238991981344</c:v>
                </c:pt>
                <c:pt idx="856">
                  <c:v>-124.85683782435422</c:v>
                </c:pt>
                <c:pt idx="857">
                  <c:v>-123.98977645057391</c:v>
                </c:pt>
                <c:pt idx="858">
                  <c:v>-123.12271507679372</c:v>
                </c:pt>
                <c:pt idx="859">
                  <c:v>-122.25565370301342</c:v>
                </c:pt>
                <c:pt idx="860">
                  <c:v>-121.38859232923323</c:v>
                </c:pt>
                <c:pt idx="861">
                  <c:v>-120.52153095545293</c:v>
                </c:pt>
                <c:pt idx="862">
                  <c:v>-119.65446958167274</c:v>
                </c:pt>
                <c:pt idx="863">
                  <c:v>-118.78740820789255</c:v>
                </c:pt>
                <c:pt idx="864">
                  <c:v>-117.92034683411225</c:v>
                </c:pt>
                <c:pt idx="865">
                  <c:v>-117.05328546033206</c:v>
                </c:pt>
                <c:pt idx="866">
                  <c:v>-116.18622408655176</c:v>
                </c:pt>
                <c:pt idx="867">
                  <c:v>-115.31916271277157</c:v>
                </c:pt>
                <c:pt idx="868">
                  <c:v>-114.45210133899127</c:v>
                </c:pt>
                <c:pt idx="869">
                  <c:v>-113.58503996521108</c:v>
                </c:pt>
                <c:pt idx="870">
                  <c:v>-112.71797859143089</c:v>
                </c:pt>
                <c:pt idx="871">
                  <c:v>-111.85091721765059</c:v>
                </c:pt>
                <c:pt idx="872">
                  <c:v>-110.9838558438704</c:v>
                </c:pt>
                <c:pt idx="873">
                  <c:v>-110.1167944700901</c:v>
                </c:pt>
                <c:pt idx="874">
                  <c:v>-109.24973309630991</c:v>
                </c:pt>
                <c:pt idx="875">
                  <c:v>-108.38267172252961</c:v>
                </c:pt>
                <c:pt idx="876">
                  <c:v>-107.51561034874942</c:v>
                </c:pt>
                <c:pt idx="877">
                  <c:v>-106.64854897496923</c:v>
                </c:pt>
                <c:pt idx="878">
                  <c:v>-105.78148760118893</c:v>
                </c:pt>
                <c:pt idx="879">
                  <c:v>-104.91442622740874</c:v>
                </c:pt>
                <c:pt idx="880">
                  <c:v>-104.04736485362844</c:v>
                </c:pt>
                <c:pt idx="881">
                  <c:v>-103.18030347984825</c:v>
                </c:pt>
                <c:pt idx="882">
                  <c:v>-102.31324210606795</c:v>
                </c:pt>
                <c:pt idx="883">
                  <c:v>-101.44618073228776</c:v>
                </c:pt>
                <c:pt idx="884">
                  <c:v>-100.57911935850757</c:v>
                </c:pt>
                <c:pt idx="885">
                  <c:v>-99.712057984727267</c:v>
                </c:pt>
                <c:pt idx="886">
                  <c:v>-98.844996610947078</c:v>
                </c:pt>
                <c:pt idx="887">
                  <c:v>-97.977935237166776</c:v>
                </c:pt>
                <c:pt idx="888">
                  <c:v>-97.110873863386587</c:v>
                </c:pt>
                <c:pt idx="889">
                  <c:v>-96.243812489606285</c:v>
                </c:pt>
                <c:pt idx="890">
                  <c:v>-95.376751115826096</c:v>
                </c:pt>
                <c:pt idx="891">
                  <c:v>-94.509689742045907</c:v>
                </c:pt>
                <c:pt idx="892">
                  <c:v>-93.642628368265605</c:v>
                </c:pt>
                <c:pt idx="893">
                  <c:v>-92.775566994485416</c:v>
                </c:pt>
                <c:pt idx="894">
                  <c:v>-91.908505620705114</c:v>
                </c:pt>
                <c:pt idx="895">
                  <c:v>-91.041444246924925</c:v>
                </c:pt>
                <c:pt idx="896">
                  <c:v>-90.174382873144623</c:v>
                </c:pt>
                <c:pt idx="897">
                  <c:v>-89.307321499364434</c:v>
                </c:pt>
                <c:pt idx="898">
                  <c:v>-88.440260125584246</c:v>
                </c:pt>
                <c:pt idx="899">
                  <c:v>-87.573198751803943</c:v>
                </c:pt>
                <c:pt idx="900">
                  <c:v>-86.706137378023755</c:v>
                </c:pt>
                <c:pt idx="901">
                  <c:v>-85.839076004243452</c:v>
                </c:pt>
                <c:pt idx="902">
                  <c:v>-84.972014630463264</c:v>
                </c:pt>
                <c:pt idx="903">
                  <c:v>-84.104953256683075</c:v>
                </c:pt>
                <c:pt idx="904">
                  <c:v>-83.237891882902773</c:v>
                </c:pt>
                <c:pt idx="905">
                  <c:v>-82.370830509122584</c:v>
                </c:pt>
                <c:pt idx="906">
                  <c:v>-81.503769135342282</c:v>
                </c:pt>
                <c:pt idx="907">
                  <c:v>-80.636707761562093</c:v>
                </c:pt>
                <c:pt idx="908">
                  <c:v>-79.769646387781791</c:v>
                </c:pt>
                <c:pt idx="909">
                  <c:v>-78.902585014001602</c:v>
                </c:pt>
                <c:pt idx="910">
                  <c:v>-78.035523640221413</c:v>
                </c:pt>
                <c:pt idx="911">
                  <c:v>-77.168462266441111</c:v>
                </c:pt>
                <c:pt idx="912">
                  <c:v>-76.301400892660922</c:v>
                </c:pt>
                <c:pt idx="913">
                  <c:v>-75.43433951888062</c:v>
                </c:pt>
                <c:pt idx="914">
                  <c:v>-74.567278145100431</c:v>
                </c:pt>
                <c:pt idx="915">
                  <c:v>-73.700216771320129</c:v>
                </c:pt>
                <c:pt idx="916">
                  <c:v>-72.83315539753994</c:v>
                </c:pt>
                <c:pt idx="917">
                  <c:v>-71.966094023759752</c:v>
                </c:pt>
                <c:pt idx="918">
                  <c:v>-71.099032649979449</c:v>
                </c:pt>
                <c:pt idx="919">
                  <c:v>-70.231971276199261</c:v>
                </c:pt>
                <c:pt idx="920">
                  <c:v>-69.364909902418958</c:v>
                </c:pt>
                <c:pt idx="921">
                  <c:v>-68.497848528638769</c:v>
                </c:pt>
                <c:pt idx="922">
                  <c:v>-67.630787154858467</c:v>
                </c:pt>
                <c:pt idx="923">
                  <c:v>-66.763725781078278</c:v>
                </c:pt>
                <c:pt idx="924">
                  <c:v>-65.89666440729809</c:v>
                </c:pt>
                <c:pt idx="925">
                  <c:v>-65.029603033517787</c:v>
                </c:pt>
                <c:pt idx="926">
                  <c:v>-64.162541659737599</c:v>
                </c:pt>
                <c:pt idx="927">
                  <c:v>-63.295480285957296</c:v>
                </c:pt>
                <c:pt idx="928">
                  <c:v>-62.428418912177108</c:v>
                </c:pt>
                <c:pt idx="929">
                  <c:v>-61.561357538396805</c:v>
                </c:pt>
                <c:pt idx="930">
                  <c:v>-60.694296164616617</c:v>
                </c:pt>
                <c:pt idx="931">
                  <c:v>-59.827234790836428</c:v>
                </c:pt>
                <c:pt idx="932">
                  <c:v>-58.960173417056126</c:v>
                </c:pt>
                <c:pt idx="933">
                  <c:v>-58.093112043275937</c:v>
                </c:pt>
                <c:pt idx="934">
                  <c:v>-57.226050669495635</c:v>
                </c:pt>
                <c:pt idx="935">
                  <c:v>-56.358989295715446</c:v>
                </c:pt>
                <c:pt idx="936">
                  <c:v>-55.491927921935144</c:v>
                </c:pt>
                <c:pt idx="937">
                  <c:v>-54.624866548154955</c:v>
                </c:pt>
                <c:pt idx="938">
                  <c:v>-53.757805174374766</c:v>
                </c:pt>
                <c:pt idx="939">
                  <c:v>-52.890743800594464</c:v>
                </c:pt>
                <c:pt idx="940">
                  <c:v>-52.023682426814275</c:v>
                </c:pt>
                <c:pt idx="941">
                  <c:v>-51.156621053033973</c:v>
                </c:pt>
                <c:pt idx="942">
                  <c:v>-50.289559679253784</c:v>
                </c:pt>
                <c:pt idx="943">
                  <c:v>-49.422498305473482</c:v>
                </c:pt>
                <c:pt idx="944">
                  <c:v>-48.555436931693293</c:v>
                </c:pt>
                <c:pt idx="945">
                  <c:v>-47.688375557913105</c:v>
                </c:pt>
                <c:pt idx="946">
                  <c:v>-46.821314184132802</c:v>
                </c:pt>
                <c:pt idx="947">
                  <c:v>-45.954252810352614</c:v>
                </c:pt>
                <c:pt idx="948">
                  <c:v>-45.087191436572311</c:v>
                </c:pt>
                <c:pt idx="949">
                  <c:v>-44.220130062792123</c:v>
                </c:pt>
                <c:pt idx="950">
                  <c:v>-43.353068689011934</c:v>
                </c:pt>
                <c:pt idx="951">
                  <c:v>-42.486007315231632</c:v>
                </c:pt>
                <c:pt idx="952">
                  <c:v>-41.618945941451443</c:v>
                </c:pt>
                <c:pt idx="953">
                  <c:v>-40.751884567671141</c:v>
                </c:pt>
                <c:pt idx="954">
                  <c:v>-39.884823193890952</c:v>
                </c:pt>
                <c:pt idx="955">
                  <c:v>-39.01776182011065</c:v>
                </c:pt>
                <c:pt idx="956">
                  <c:v>-38.150700446330461</c:v>
                </c:pt>
                <c:pt idx="957">
                  <c:v>-37.283639072550272</c:v>
                </c:pt>
                <c:pt idx="958">
                  <c:v>-36.41657769876997</c:v>
                </c:pt>
                <c:pt idx="959">
                  <c:v>-35.549516324989781</c:v>
                </c:pt>
                <c:pt idx="960">
                  <c:v>-34.682454951209479</c:v>
                </c:pt>
                <c:pt idx="961">
                  <c:v>-33.81539357742929</c:v>
                </c:pt>
                <c:pt idx="962">
                  <c:v>-32.948332203648988</c:v>
                </c:pt>
                <c:pt idx="963">
                  <c:v>-32.081270829868799</c:v>
                </c:pt>
                <c:pt idx="964">
                  <c:v>-31.214209456088611</c:v>
                </c:pt>
                <c:pt idx="965">
                  <c:v>-30.347148082308308</c:v>
                </c:pt>
                <c:pt idx="966">
                  <c:v>-29.48008670852812</c:v>
                </c:pt>
                <c:pt idx="967">
                  <c:v>-28.613025334747817</c:v>
                </c:pt>
                <c:pt idx="968">
                  <c:v>-27.745963960967629</c:v>
                </c:pt>
                <c:pt idx="969">
                  <c:v>-26.878902587187326</c:v>
                </c:pt>
                <c:pt idx="970">
                  <c:v>-26.011841213407138</c:v>
                </c:pt>
                <c:pt idx="971">
                  <c:v>-25.144779839626949</c:v>
                </c:pt>
                <c:pt idx="972">
                  <c:v>-24.277718465846647</c:v>
                </c:pt>
                <c:pt idx="973">
                  <c:v>-23.410657092066458</c:v>
                </c:pt>
                <c:pt idx="974">
                  <c:v>-22.543595718286156</c:v>
                </c:pt>
                <c:pt idx="975">
                  <c:v>-21.676534344505967</c:v>
                </c:pt>
                <c:pt idx="976">
                  <c:v>-20.809472970725665</c:v>
                </c:pt>
                <c:pt idx="977">
                  <c:v>-19.942411596945476</c:v>
                </c:pt>
                <c:pt idx="978">
                  <c:v>-19.075350223165287</c:v>
                </c:pt>
                <c:pt idx="979">
                  <c:v>-18.208288849384985</c:v>
                </c:pt>
                <c:pt idx="980">
                  <c:v>-17.341227475604796</c:v>
                </c:pt>
                <c:pt idx="981">
                  <c:v>-16.474166101824494</c:v>
                </c:pt>
                <c:pt idx="982">
                  <c:v>-15.607104728044305</c:v>
                </c:pt>
                <c:pt idx="983">
                  <c:v>-14.740043354264003</c:v>
                </c:pt>
                <c:pt idx="984">
                  <c:v>-13.872981980483814</c:v>
                </c:pt>
                <c:pt idx="985">
                  <c:v>-13.005920606703626</c:v>
                </c:pt>
                <c:pt idx="986">
                  <c:v>-12.138859232923323</c:v>
                </c:pt>
                <c:pt idx="987">
                  <c:v>-11.271797859143135</c:v>
                </c:pt>
                <c:pt idx="988">
                  <c:v>-10.404736485362832</c:v>
                </c:pt>
                <c:pt idx="989">
                  <c:v>-9.5376751115826437</c:v>
                </c:pt>
                <c:pt idx="990">
                  <c:v>-8.6706137378023413</c:v>
                </c:pt>
                <c:pt idx="991">
                  <c:v>-7.8035523640221527</c:v>
                </c:pt>
                <c:pt idx="992">
                  <c:v>-6.936490990241964</c:v>
                </c:pt>
                <c:pt idx="993">
                  <c:v>-6.0694296164616617</c:v>
                </c:pt>
                <c:pt idx="994">
                  <c:v>-5.202368242681473</c:v>
                </c:pt>
                <c:pt idx="995">
                  <c:v>-4.3353068689011707</c:v>
                </c:pt>
                <c:pt idx="996">
                  <c:v>-3.468245495120982</c:v>
                </c:pt>
                <c:pt idx="997">
                  <c:v>-2.6011841213406797</c:v>
                </c:pt>
                <c:pt idx="998">
                  <c:v>-1.734122747560491</c:v>
                </c:pt>
                <c:pt idx="999">
                  <c:v>-0.86706137378030235</c:v>
                </c:pt>
                <c:pt idx="1000">
                  <c:v>0</c:v>
                </c:pt>
                <c:pt idx="1001">
                  <c:v>0.86706137378018866</c:v>
                </c:pt>
                <c:pt idx="1002">
                  <c:v>1.734122747560491</c:v>
                </c:pt>
                <c:pt idx="1003">
                  <c:v>2.6011841213406797</c:v>
                </c:pt>
                <c:pt idx="1004">
                  <c:v>3.4682454951208683</c:v>
                </c:pt>
                <c:pt idx="1005">
                  <c:v>4.3353068689011707</c:v>
                </c:pt>
                <c:pt idx="1006">
                  <c:v>5.2023682426813593</c:v>
                </c:pt>
                <c:pt idx="1007">
                  <c:v>6.0694296164616617</c:v>
                </c:pt>
                <c:pt idx="1008">
                  <c:v>6.9364909902418503</c:v>
                </c:pt>
                <c:pt idx="1009">
                  <c:v>7.8035523640221527</c:v>
                </c:pt>
                <c:pt idx="1010">
                  <c:v>8.6706137378023413</c:v>
                </c:pt>
                <c:pt idx="1011">
                  <c:v>9.53767511158253</c:v>
                </c:pt>
                <c:pt idx="1012">
                  <c:v>10.404736485362832</c:v>
                </c:pt>
                <c:pt idx="1013">
                  <c:v>11.271797859143021</c:v>
                </c:pt>
                <c:pt idx="1014">
                  <c:v>12.138859232923323</c:v>
                </c:pt>
                <c:pt idx="1015">
                  <c:v>13.005920606703512</c:v>
                </c:pt>
                <c:pt idx="1016">
                  <c:v>13.872981980483814</c:v>
                </c:pt>
                <c:pt idx="1017">
                  <c:v>14.740043354264003</c:v>
                </c:pt>
                <c:pt idx="1018">
                  <c:v>15.607104728044192</c:v>
                </c:pt>
                <c:pt idx="1019">
                  <c:v>16.474166101824494</c:v>
                </c:pt>
                <c:pt idx="1020">
                  <c:v>17.341227475604683</c:v>
                </c:pt>
                <c:pt idx="1021">
                  <c:v>18.208288849384985</c:v>
                </c:pt>
                <c:pt idx="1022">
                  <c:v>19.075350223165174</c:v>
                </c:pt>
                <c:pt idx="1023">
                  <c:v>19.942411596945476</c:v>
                </c:pt>
                <c:pt idx="1024">
                  <c:v>20.809472970725665</c:v>
                </c:pt>
                <c:pt idx="1025">
                  <c:v>21.676534344505853</c:v>
                </c:pt>
                <c:pt idx="1026">
                  <c:v>22.543595718286156</c:v>
                </c:pt>
                <c:pt idx="1027">
                  <c:v>23.410657092066344</c:v>
                </c:pt>
                <c:pt idx="1028">
                  <c:v>24.277718465846647</c:v>
                </c:pt>
                <c:pt idx="1029">
                  <c:v>25.144779839626835</c:v>
                </c:pt>
                <c:pt idx="1030">
                  <c:v>26.011841213407138</c:v>
                </c:pt>
                <c:pt idx="1031">
                  <c:v>26.878902587187326</c:v>
                </c:pt>
                <c:pt idx="1032">
                  <c:v>27.745963960967515</c:v>
                </c:pt>
                <c:pt idx="1033">
                  <c:v>28.613025334747817</c:v>
                </c:pt>
                <c:pt idx="1034">
                  <c:v>29.480086708528006</c:v>
                </c:pt>
                <c:pt idx="1035">
                  <c:v>30.347148082308308</c:v>
                </c:pt>
                <c:pt idx="1036">
                  <c:v>31.214209456088497</c:v>
                </c:pt>
                <c:pt idx="1037">
                  <c:v>32.081270829868799</c:v>
                </c:pt>
                <c:pt idx="1038">
                  <c:v>32.948332203648988</c:v>
                </c:pt>
                <c:pt idx="1039">
                  <c:v>33.815393577429177</c:v>
                </c:pt>
                <c:pt idx="1040">
                  <c:v>34.682454951209479</c:v>
                </c:pt>
                <c:pt idx="1041">
                  <c:v>35.549516324989668</c:v>
                </c:pt>
                <c:pt idx="1042">
                  <c:v>36.41657769876997</c:v>
                </c:pt>
                <c:pt idx="1043">
                  <c:v>37.283639072550159</c:v>
                </c:pt>
                <c:pt idx="1044">
                  <c:v>38.150700446330461</c:v>
                </c:pt>
                <c:pt idx="1045">
                  <c:v>39.01776182011065</c:v>
                </c:pt>
                <c:pt idx="1046">
                  <c:v>39.884823193890838</c:v>
                </c:pt>
                <c:pt idx="1047">
                  <c:v>40.751884567671141</c:v>
                </c:pt>
                <c:pt idx="1048">
                  <c:v>41.618945941451329</c:v>
                </c:pt>
                <c:pt idx="1049">
                  <c:v>42.486007315231632</c:v>
                </c:pt>
                <c:pt idx="1050">
                  <c:v>43.35306868901182</c:v>
                </c:pt>
                <c:pt idx="1051">
                  <c:v>44.220130062792009</c:v>
                </c:pt>
                <c:pt idx="1052">
                  <c:v>45.087191436572311</c:v>
                </c:pt>
                <c:pt idx="1053">
                  <c:v>45.9542528103525</c:v>
                </c:pt>
                <c:pt idx="1054">
                  <c:v>46.821314184132802</c:v>
                </c:pt>
                <c:pt idx="1055">
                  <c:v>47.688375557912991</c:v>
                </c:pt>
                <c:pt idx="1056">
                  <c:v>48.555436931693293</c:v>
                </c:pt>
                <c:pt idx="1057">
                  <c:v>49.422498305473482</c:v>
                </c:pt>
                <c:pt idx="1058">
                  <c:v>50.289559679253671</c:v>
                </c:pt>
                <c:pt idx="1059">
                  <c:v>51.156621053033973</c:v>
                </c:pt>
                <c:pt idx="1060">
                  <c:v>52.023682426814162</c:v>
                </c:pt>
                <c:pt idx="1061">
                  <c:v>52.890743800594464</c:v>
                </c:pt>
                <c:pt idx="1062">
                  <c:v>53.757805174374653</c:v>
                </c:pt>
                <c:pt idx="1063">
                  <c:v>54.624866548154955</c:v>
                </c:pt>
                <c:pt idx="1064">
                  <c:v>55.491927921935144</c:v>
                </c:pt>
                <c:pt idx="1065">
                  <c:v>56.358989295715332</c:v>
                </c:pt>
                <c:pt idx="1066">
                  <c:v>57.226050669495635</c:v>
                </c:pt>
                <c:pt idx="1067">
                  <c:v>58.093112043275823</c:v>
                </c:pt>
                <c:pt idx="1068">
                  <c:v>58.960173417056126</c:v>
                </c:pt>
                <c:pt idx="1069">
                  <c:v>59.827234790836314</c:v>
                </c:pt>
                <c:pt idx="1070">
                  <c:v>60.694296164616617</c:v>
                </c:pt>
                <c:pt idx="1071">
                  <c:v>61.561357538396805</c:v>
                </c:pt>
                <c:pt idx="1072">
                  <c:v>62.428418912176994</c:v>
                </c:pt>
                <c:pt idx="1073">
                  <c:v>63.295480285957296</c:v>
                </c:pt>
                <c:pt idx="1074">
                  <c:v>64.162541659737485</c:v>
                </c:pt>
                <c:pt idx="1075">
                  <c:v>65.029603033517787</c:v>
                </c:pt>
                <c:pt idx="1076">
                  <c:v>65.896664407297976</c:v>
                </c:pt>
                <c:pt idx="1077">
                  <c:v>66.763725781078278</c:v>
                </c:pt>
                <c:pt idx="1078">
                  <c:v>67.630787154858467</c:v>
                </c:pt>
                <c:pt idx="1079">
                  <c:v>68.497848528638656</c:v>
                </c:pt>
                <c:pt idx="1080">
                  <c:v>69.364909902418958</c:v>
                </c:pt>
                <c:pt idx="1081">
                  <c:v>70.231971276199147</c:v>
                </c:pt>
                <c:pt idx="1082">
                  <c:v>71.099032649979449</c:v>
                </c:pt>
                <c:pt idx="1083">
                  <c:v>71.966094023759638</c:v>
                </c:pt>
                <c:pt idx="1084">
                  <c:v>72.83315539753994</c:v>
                </c:pt>
                <c:pt idx="1085">
                  <c:v>73.700216771320129</c:v>
                </c:pt>
                <c:pt idx="1086">
                  <c:v>74.567278145100317</c:v>
                </c:pt>
                <c:pt idx="1087">
                  <c:v>75.43433951888062</c:v>
                </c:pt>
                <c:pt idx="1088">
                  <c:v>76.301400892660808</c:v>
                </c:pt>
                <c:pt idx="1089">
                  <c:v>77.168462266441111</c:v>
                </c:pt>
                <c:pt idx="1090">
                  <c:v>78.0355236402213</c:v>
                </c:pt>
                <c:pt idx="1091">
                  <c:v>78.902585014001602</c:v>
                </c:pt>
                <c:pt idx="1092">
                  <c:v>79.769646387781791</c:v>
                </c:pt>
                <c:pt idx="1093">
                  <c:v>80.636707761561979</c:v>
                </c:pt>
                <c:pt idx="1094">
                  <c:v>81.503769135342282</c:v>
                </c:pt>
                <c:pt idx="1095">
                  <c:v>82.37083050912247</c:v>
                </c:pt>
                <c:pt idx="1096">
                  <c:v>83.237891882902773</c:v>
                </c:pt>
                <c:pt idx="1097">
                  <c:v>84.104953256682961</c:v>
                </c:pt>
                <c:pt idx="1098">
                  <c:v>84.972014630463264</c:v>
                </c:pt>
                <c:pt idx="1099">
                  <c:v>85.839076004243452</c:v>
                </c:pt>
                <c:pt idx="1100">
                  <c:v>86.706137378023641</c:v>
                </c:pt>
                <c:pt idx="1101">
                  <c:v>87.573198751803943</c:v>
                </c:pt>
                <c:pt idx="1102">
                  <c:v>88.440260125584132</c:v>
                </c:pt>
                <c:pt idx="1103">
                  <c:v>89.307321499364434</c:v>
                </c:pt>
                <c:pt idx="1104">
                  <c:v>90.174382873144623</c:v>
                </c:pt>
                <c:pt idx="1105">
                  <c:v>91.041444246924812</c:v>
                </c:pt>
                <c:pt idx="1106">
                  <c:v>91.908505620705114</c:v>
                </c:pt>
                <c:pt idx="1107">
                  <c:v>92.775566994485303</c:v>
                </c:pt>
                <c:pt idx="1108">
                  <c:v>93.642628368265605</c:v>
                </c:pt>
                <c:pt idx="1109">
                  <c:v>94.509689742045794</c:v>
                </c:pt>
                <c:pt idx="1110">
                  <c:v>95.376751115826096</c:v>
                </c:pt>
                <c:pt idx="1111">
                  <c:v>96.243812489606285</c:v>
                </c:pt>
                <c:pt idx="1112">
                  <c:v>97.110873863386473</c:v>
                </c:pt>
                <c:pt idx="1113">
                  <c:v>97.977935237166776</c:v>
                </c:pt>
                <c:pt idx="1114">
                  <c:v>98.844996610946964</c:v>
                </c:pt>
                <c:pt idx="1115">
                  <c:v>99.712057984727267</c:v>
                </c:pt>
                <c:pt idx="1116">
                  <c:v>100.57911935850746</c:v>
                </c:pt>
                <c:pt idx="1117">
                  <c:v>101.44618073228776</c:v>
                </c:pt>
                <c:pt idx="1118">
                  <c:v>102.31324210606795</c:v>
                </c:pt>
                <c:pt idx="1119">
                  <c:v>103.18030347984813</c:v>
                </c:pt>
                <c:pt idx="1120">
                  <c:v>104.04736485362844</c:v>
                </c:pt>
                <c:pt idx="1121">
                  <c:v>104.91442622740863</c:v>
                </c:pt>
                <c:pt idx="1122">
                  <c:v>105.78148760118893</c:v>
                </c:pt>
                <c:pt idx="1123">
                  <c:v>106.64854897496912</c:v>
                </c:pt>
                <c:pt idx="1124">
                  <c:v>107.51561034874942</c:v>
                </c:pt>
                <c:pt idx="1125">
                  <c:v>108.38267172252961</c:v>
                </c:pt>
                <c:pt idx="1126">
                  <c:v>109.2497330963098</c:v>
                </c:pt>
                <c:pt idx="1127">
                  <c:v>110.1167944700901</c:v>
                </c:pt>
                <c:pt idx="1128">
                  <c:v>110.98385584387029</c:v>
                </c:pt>
                <c:pt idx="1129">
                  <c:v>111.85091721765059</c:v>
                </c:pt>
                <c:pt idx="1130">
                  <c:v>112.71797859143078</c:v>
                </c:pt>
                <c:pt idx="1131">
                  <c:v>113.58503996521108</c:v>
                </c:pt>
                <c:pt idx="1132">
                  <c:v>114.45210133899127</c:v>
                </c:pt>
                <c:pt idx="1133">
                  <c:v>115.31916271277146</c:v>
                </c:pt>
                <c:pt idx="1134">
                  <c:v>116.18622408655176</c:v>
                </c:pt>
                <c:pt idx="1135">
                  <c:v>117.05328546033195</c:v>
                </c:pt>
                <c:pt idx="1136">
                  <c:v>117.92034683411225</c:v>
                </c:pt>
                <c:pt idx="1137">
                  <c:v>118.78740820789244</c:v>
                </c:pt>
                <c:pt idx="1138">
                  <c:v>119.65446958167274</c:v>
                </c:pt>
                <c:pt idx="1139">
                  <c:v>120.52153095545293</c:v>
                </c:pt>
                <c:pt idx="1140">
                  <c:v>121.38859232923312</c:v>
                </c:pt>
                <c:pt idx="1141">
                  <c:v>122.25565370301342</c:v>
                </c:pt>
                <c:pt idx="1142">
                  <c:v>123.12271507679361</c:v>
                </c:pt>
                <c:pt idx="1143">
                  <c:v>123.98977645057391</c:v>
                </c:pt>
                <c:pt idx="1144">
                  <c:v>124.8568378243541</c:v>
                </c:pt>
                <c:pt idx="1145">
                  <c:v>125.7238991981344</c:v>
                </c:pt>
                <c:pt idx="1146">
                  <c:v>126.59096057191459</c:v>
                </c:pt>
                <c:pt idx="1147">
                  <c:v>127.45802194569478</c:v>
                </c:pt>
                <c:pt idx="1148">
                  <c:v>128.32508331947508</c:v>
                </c:pt>
                <c:pt idx="1149">
                  <c:v>129.19214469325527</c:v>
                </c:pt>
                <c:pt idx="1150">
                  <c:v>130.05920606703557</c:v>
                </c:pt>
                <c:pt idx="1151">
                  <c:v>130.92626744081576</c:v>
                </c:pt>
                <c:pt idx="1152">
                  <c:v>131.79332881459595</c:v>
                </c:pt>
                <c:pt idx="1153">
                  <c:v>132.66039018837625</c:v>
                </c:pt>
                <c:pt idx="1154">
                  <c:v>133.52745156215644</c:v>
                </c:pt>
                <c:pt idx="1155">
                  <c:v>134.39451293593675</c:v>
                </c:pt>
                <c:pt idx="1156">
                  <c:v>135.26157430971693</c:v>
                </c:pt>
                <c:pt idx="1157">
                  <c:v>136.12863568349724</c:v>
                </c:pt>
                <c:pt idx="1158">
                  <c:v>136.99569705727743</c:v>
                </c:pt>
                <c:pt idx="1159">
                  <c:v>137.86275843105761</c:v>
                </c:pt>
                <c:pt idx="1160">
                  <c:v>138.72981980483792</c:v>
                </c:pt>
                <c:pt idx="1161">
                  <c:v>139.5968811786181</c:v>
                </c:pt>
                <c:pt idx="1162">
                  <c:v>140.46394255239841</c:v>
                </c:pt>
                <c:pt idx="1163">
                  <c:v>141.3310039261786</c:v>
                </c:pt>
                <c:pt idx="1164">
                  <c:v>142.1980652999589</c:v>
                </c:pt>
                <c:pt idx="1165">
                  <c:v>143.06512667373909</c:v>
                </c:pt>
                <c:pt idx="1166">
                  <c:v>143.93218804751928</c:v>
                </c:pt>
                <c:pt idx="1167">
                  <c:v>144.79924942129958</c:v>
                </c:pt>
                <c:pt idx="1168">
                  <c:v>145.66631079507977</c:v>
                </c:pt>
                <c:pt idx="1169">
                  <c:v>146.53337216886007</c:v>
                </c:pt>
                <c:pt idx="1170">
                  <c:v>147.40043354264026</c:v>
                </c:pt>
                <c:pt idx="1171">
                  <c:v>148.26749491642056</c:v>
                </c:pt>
                <c:pt idx="1172">
                  <c:v>149.13455629020075</c:v>
                </c:pt>
                <c:pt idx="1173">
                  <c:v>150.00161766398094</c:v>
                </c:pt>
                <c:pt idx="1174">
                  <c:v>150.86867903776124</c:v>
                </c:pt>
                <c:pt idx="1175">
                  <c:v>151.73574041154143</c:v>
                </c:pt>
                <c:pt idx="1176">
                  <c:v>152.60280178532173</c:v>
                </c:pt>
                <c:pt idx="1177">
                  <c:v>153.46986315910192</c:v>
                </c:pt>
                <c:pt idx="1178">
                  <c:v>154.33692453288222</c:v>
                </c:pt>
                <c:pt idx="1179">
                  <c:v>155.20398590666241</c:v>
                </c:pt>
                <c:pt idx="1180">
                  <c:v>156.0710472804426</c:v>
                </c:pt>
                <c:pt idx="1181">
                  <c:v>156.9381086542229</c:v>
                </c:pt>
                <c:pt idx="1182">
                  <c:v>157.8051700280032</c:v>
                </c:pt>
                <c:pt idx="1183">
                  <c:v>158.67223140178339</c:v>
                </c:pt>
                <c:pt idx="1184">
                  <c:v>159.53929277556358</c:v>
                </c:pt>
                <c:pt idx="1185">
                  <c:v>160.40635414934377</c:v>
                </c:pt>
                <c:pt idx="1186">
                  <c:v>161.27341552312396</c:v>
                </c:pt>
                <c:pt idx="1187">
                  <c:v>162.14047689690437</c:v>
                </c:pt>
                <c:pt idx="1188">
                  <c:v>163.00753827068456</c:v>
                </c:pt>
                <c:pt idx="1189">
                  <c:v>163.87459964446475</c:v>
                </c:pt>
                <c:pt idx="1190">
                  <c:v>164.74166101824494</c:v>
                </c:pt>
                <c:pt idx="1191">
                  <c:v>165.60872239202536</c:v>
                </c:pt>
                <c:pt idx="1192">
                  <c:v>166.47578376580555</c:v>
                </c:pt>
                <c:pt idx="1193">
                  <c:v>167.34284513958573</c:v>
                </c:pt>
                <c:pt idx="1194">
                  <c:v>168.20990651336592</c:v>
                </c:pt>
                <c:pt idx="1195">
                  <c:v>169.07696788714611</c:v>
                </c:pt>
                <c:pt idx="1196">
                  <c:v>169.94402926092653</c:v>
                </c:pt>
                <c:pt idx="1197">
                  <c:v>170.81109063470672</c:v>
                </c:pt>
                <c:pt idx="1198">
                  <c:v>171.6781520084869</c:v>
                </c:pt>
                <c:pt idx="1199">
                  <c:v>172.54521338226709</c:v>
                </c:pt>
                <c:pt idx="1200">
                  <c:v>173.41227475604728</c:v>
                </c:pt>
                <c:pt idx="1201">
                  <c:v>174.2793361298277</c:v>
                </c:pt>
                <c:pt idx="1202">
                  <c:v>175.14639750360789</c:v>
                </c:pt>
                <c:pt idx="1203">
                  <c:v>176.01345887738808</c:v>
                </c:pt>
                <c:pt idx="1204">
                  <c:v>176.88052025116826</c:v>
                </c:pt>
                <c:pt idx="1205">
                  <c:v>177.74758162494868</c:v>
                </c:pt>
                <c:pt idx="1206">
                  <c:v>178.61464299872887</c:v>
                </c:pt>
                <c:pt idx="1207">
                  <c:v>179.48170437250906</c:v>
                </c:pt>
                <c:pt idx="1208">
                  <c:v>180.34876574628925</c:v>
                </c:pt>
                <c:pt idx="1209">
                  <c:v>181.21582712006943</c:v>
                </c:pt>
                <c:pt idx="1210">
                  <c:v>182.08288849384985</c:v>
                </c:pt>
                <c:pt idx="1211">
                  <c:v>182.94994986763004</c:v>
                </c:pt>
                <c:pt idx="1212">
                  <c:v>183.81701124141023</c:v>
                </c:pt>
                <c:pt idx="1213">
                  <c:v>184.68407261519042</c:v>
                </c:pt>
                <c:pt idx="1214">
                  <c:v>185.55113398897061</c:v>
                </c:pt>
                <c:pt idx="1215">
                  <c:v>186.41819536275102</c:v>
                </c:pt>
                <c:pt idx="1216">
                  <c:v>187.28525673653121</c:v>
                </c:pt>
                <c:pt idx="1217">
                  <c:v>188.1523181103114</c:v>
                </c:pt>
                <c:pt idx="1218">
                  <c:v>189.01937948409159</c:v>
                </c:pt>
                <c:pt idx="1219">
                  <c:v>189.886440857872</c:v>
                </c:pt>
                <c:pt idx="1220">
                  <c:v>190.75350223165219</c:v>
                </c:pt>
                <c:pt idx="1221">
                  <c:v>191.62056360543238</c:v>
                </c:pt>
                <c:pt idx="1222">
                  <c:v>192.48762497921257</c:v>
                </c:pt>
                <c:pt idx="1223">
                  <c:v>193.35468635299276</c:v>
                </c:pt>
                <c:pt idx="1224">
                  <c:v>194.22174772677317</c:v>
                </c:pt>
                <c:pt idx="1225">
                  <c:v>195.08880910055336</c:v>
                </c:pt>
                <c:pt idx="1226">
                  <c:v>195.95587047433355</c:v>
                </c:pt>
                <c:pt idx="1227">
                  <c:v>196.82293184811374</c:v>
                </c:pt>
                <c:pt idx="1228">
                  <c:v>197.68999322189393</c:v>
                </c:pt>
                <c:pt idx="1229">
                  <c:v>198.55705459567434</c:v>
                </c:pt>
                <c:pt idx="1230">
                  <c:v>199.42411596945453</c:v>
                </c:pt>
                <c:pt idx="1231">
                  <c:v>200.29117734323472</c:v>
                </c:pt>
                <c:pt idx="1232">
                  <c:v>201.15823871701491</c:v>
                </c:pt>
                <c:pt idx="1233">
                  <c:v>202.0253000907951</c:v>
                </c:pt>
                <c:pt idx="1234">
                  <c:v>202.89236146457552</c:v>
                </c:pt>
                <c:pt idx="1235">
                  <c:v>203.7594228383557</c:v>
                </c:pt>
                <c:pt idx="1236">
                  <c:v>204.62648421213589</c:v>
                </c:pt>
                <c:pt idx="1237">
                  <c:v>205.49354558591608</c:v>
                </c:pt>
                <c:pt idx="1238">
                  <c:v>206.3606069596965</c:v>
                </c:pt>
                <c:pt idx="1239">
                  <c:v>207.22766833347669</c:v>
                </c:pt>
                <c:pt idx="1240">
                  <c:v>208.09472970725687</c:v>
                </c:pt>
                <c:pt idx="1241">
                  <c:v>208.96179108103706</c:v>
                </c:pt>
                <c:pt idx="1242">
                  <c:v>209.82885245481725</c:v>
                </c:pt>
                <c:pt idx="1243">
                  <c:v>210.69591382859767</c:v>
                </c:pt>
                <c:pt idx="1244">
                  <c:v>211.56297520237786</c:v>
                </c:pt>
                <c:pt idx="1245">
                  <c:v>212.43003657615805</c:v>
                </c:pt>
                <c:pt idx="1246">
                  <c:v>213.29709794993823</c:v>
                </c:pt>
                <c:pt idx="1247">
                  <c:v>214.16415932371842</c:v>
                </c:pt>
                <c:pt idx="1248">
                  <c:v>215.03122069749884</c:v>
                </c:pt>
                <c:pt idx="1249">
                  <c:v>215.89828207127903</c:v>
                </c:pt>
                <c:pt idx="1250">
                  <c:v>216.76534344505922</c:v>
                </c:pt>
                <c:pt idx="1251">
                  <c:v>217.6324048188394</c:v>
                </c:pt>
                <c:pt idx="1252">
                  <c:v>218.49946619261982</c:v>
                </c:pt>
                <c:pt idx="1253">
                  <c:v>219.36652756640001</c:v>
                </c:pt>
                <c:pt idx="1254">
                  <c:v>220.2335889401802</c:v>
                </c:pt>
                <c:pt idx="1255">
                  <c:v>221.10065031396039</c:v>
                </c:pt>
                <c:pt idx="1256">
                  <c:v>221.96771168774058</c:v>
                </c:pt>
                <c:pt idx="1257">
                  <c:v>222.83477306152099</c:v>
                </c:pt>
                <c:pt idx="1258">
                  <c:v>223.70183443530118</c:v>
                </c:pt>
                <c:pt idx="1259">
                  <c:v>224.56889580908137</c:v>
                </c:pt>
                <c:pt idx="1260">
                  <c:v>225.43595718286156</c:v>
                </c:pt>
                <c:pt idx="1261">
                  <c:v>226.30301855664175</c:v>
                </c:pt>
                <c:pt idx="1262">
                  <c:v>227.17007993042216</c:v>
                </c:pt>
                <c:pt idx="1263">
                  <c:v>228.03714130420235</c:v>
                </c:pt>
                <c:pt idx="1264">
                  <c:v>228.90420267798254</c:v>
                </c:pt>
                <c:pt idx="1265">
                  <c:v>229.77126405176273</c:v>
                </c:pt>
                <c:pt idx="1266">
                  <c:v>230.63832542554314</c:v>
                </c:pt>
                <c:pt idx="1267">
                  <c:v>231.50538679932333</c:v>
                </c:pt>
                <c:pt idx="1268">
                  <c:v>232.37244817310352</c:v>
                </c:pt>
                <c:pt idx="1269">
                  <c:v>233.23950954688371</c:v>
                </c:pt>
                <c:pt idx="1270">
                  <c:v>234.1065709206639</c:v>
                </c:pt>
                <c:pt idx="1271">
                  <c:v>234.97363229444431</c:v>
                </c:pt>
                <c:pt idx="1272">
                  <c:v>235.8406936682245</c:v>
                </c:pt>
                <c:pt idx="1273">
                  <c:v>236.70775504200469</c:v>
                </c:pt>
                <c:pt idx="1274">
                  <c:v>237.57481641578488</c:v>
                </c:pt>
                <c:pt idx="1275">
                  <c:v>238.44187778956507</c:v>
                </c:pt>
                <c:pt idx="1276">
                  <c:v>239.30893916334549</c:v>
                </c:pt>
                <c:pt idx="1277">
                  <c:v>240.17600053712567</c:v>
                </c:pt>
                <c:pt idx="1278">
                  <c:v>241.04306191090586</c:v>
                </c:pt>
                <c:pt idx="1279">
                  <c:v>241.91012328468605</c:v>
                </c:pt>
                <c:pt idx="1280">
                  <c:v>242.77718465846624</c:v>
                </c:pt>
                <c:pt idx="1281">
                  <c:v>243.64424603224666</c:v>
                </c:pt>
                <c:pt idx="1282">
                  <c:v>244.51130740602684</c:v>
                </c:pt>
                <c:pt idx="1283">
                  <c:v>245.37836877980703</c:v>
                </c:pt>
                <c:pt idx="1284">
                  <c:v>246.24543015358722</c:v>
                </c:pt>
                <c:pt idx="1285">
                  <c:v>247.11249152736764</c:v>
                </c:pt>
                <c:pt idx="1286">
                  <c:v>247.97955290114783</c:v>
                </c:pt>
                <c:pt idx="1287">
                  <c:v>248.84661427492802</c:v>
                </c:pt>
                <c:pt idx="1288">
                  <c:v>249.7136756487082</c:v>
                </c:pt>
                <c:pt idx="1289">
                  <c:v>250.58073702248839</c:v>
                </c:pt>
                <c:pt idx="1290">
                  <c:v>251.44779839626881</c:v>
                </c:pt>
                <c:pt idx="1291">
                  <c:v>252.314859770049</c:v>
                </c:pt>
                <c:pt idx="1292">
                  <c:v>253.18192114382919</c:v>
                </c:pt>
                <c:pt idx="1293">
                  <c:v>254.04898251760937</c:v>
                </c:pt>
                <c:pt idx="1294">
                  <c:v>254.91604389138956</c:v>
                </c:pt>
                <c:pt idx="1295">
                  <c:v>255.78310526516998</c:v>
                </c:pt>
                <c:pt idx="1296">
                  <c:v>256.65016663895017</c:v>
                </c:pt>
                <c:pt idx="1297">
                  <c:v>257.51722801273036</c:v>
                </c:pt>
                <c:pt idx="1298">
                  <c:v>258.38428938651055</c:v>
                </c:pt>
                <c:pt idx="1299">
                  <c:v>259.25135076029096</c:v>
                </c:pt>
                <c:pt idx="1300">
                  <c:v>260.11841213407115</c:v>
                </c:pt>
                <c:pt idx="1301">
                  <c:v>260.98547350785134</c:v>
                </c:pt>
                <c:pt idx="1302">
                  <c:v>261.85253488163153</c:v>
                </c:pt>
                <c:pt idx="1303">
                  <c:v>262.71959625541172</c:v>
                </c:pt>
                <c:pt idx="1304">
                  <c:v>263.58665762919213</c:v>
                </c:pt>
                <c:pt idx="1305">
                  <c:v>264.45371900297232</c:v>
                </c:pt>
                <c:pt idx="1306">
                  <c:v>265.32078037675251</c:v>
                </c:pt>
                <c:pt idx="1307">
                  <c:v>266.1878417505327</c:v>
                </c:pt>
                <c:pt idx="1308">
                  <c:v>267.05490312431289</c:v>
                </c:pt>
                <c:pt idx="1309">
                  <c:v>267.9219644980933</c:v>
                </c:pt>
                <c:pt idx="1310">
                  <c:v>268.78902587187349</c:v>
                </c:pt>
                <c:pt idx="1311">
                  <c:v>269.65608724565368</c:v>
                </c:pt>
                <c:pt idx="1312">
                  <c:v>270.52314861943387</c:v>
                </c:pt>
                <c:pt idx="1313">
                  <c:v>271.39020999321428</c:v>
                </c:pt>
                <c:pt idx="1314">
                  <c:v>272.25727136699447</c:v>
                </c:pt>
                <c:pt idx="1315">
                  <c:v>273.12433274077466</c:v>
                </c:pt>
                <c:pt idx="1316">
                  <c:v>273.99139411455485</c:v>
                </c:pt>
                <c:pt idx="1317">
                  <c:v>274.85845548833504</c:v>
                </c:pt>
                <c:pt idx="1318">
                  <c:v>275.72551686211546</c:v>
                </c:pt>
                <c:pt idx="1319">
                  <c:v>276.59257823589564</c:v>
                </c:pt>
                <c:pt idx="1320">
                  <c:v>277.45963960967583</c:v>
                </c:pt>
                <c:pt idx="1321">
                  <c:v>278.32670098345602</c:v>
                </c:pt>
                <c:pt idx="1322">
                  <c:v>279.19376235723621</c:v>
                </c:pt>
                <c:pt idx="1323">
                  <c:v>280.06082373101663</c:v>
                </c:pt>
                <c:pt idx="1324">
                  <c:v>280.92788510479681</c:v>
                </c:pt>
                <c:pt idx="1325">
                  <c:v>281.794946478577</c:v>
                </c:pt>
                <c:pt idx="1326">
                  <c:v>282.66200785235719</c:v>
                </c:pt>
                <c:pt idx="1327">
                  <c:v>283.52906922613761</c:v>
                </c:pt>
                <c:pt idx="1328">
                  <c:v>284.3961305999178</c:v>
                </c:pt>
                <c:pt idx="1329">
                  <c:v>285.26319197369799</c:v>
                </c:pt>
                <c:pt idx="1330">
                  <c:v>286.13025334747817</c:v>
                </c:pt>
                <c:pt idx="1331">
                  <c:v>286.99731472125836</c:v>
                </c:pt>
                <c:pt idx="1332">
                  <c:v>287.86437609503878</c:v>
                </c:pt>
                <c:pt idx="1333">
                  <c:v>288.73143746881897</c:v>
                </c:pt>
                <c:pt idx="1334">
                  <c:v>289.59849884259916</c:v>
                </c:pt>
                <c:pt idx="1335">
                  <c:v>290.46556021637934</c:v>
                </c:pt>
                <c:pt idx="1336">
                  <c:v>291.33262159015953</c:v>
                </c:pt>
                <c:pt idx="1337">
                  <c:v>292.19968296393995</c:v>
                </c:pt>
                <c:pt idx="1338">
                  <c:v>293.06674433772014</c:v>
                </c:pt>
                <c:pt idx="1339">
                  <c:v>293.93380571150033</c:v>
                </c:pt>
                <c:pt idx="1340">
                  <c:v>294.80086708528052</c:v>
                </c:pt>
                <c:pt idx="1341">
                  <c:v>295.6679284590607</c:v>
                </c:pt>
                <c:pt idx="1342">
                  <c:v>296.53498983284112</c:v>
                </c:pt>
                <c:pt idx="1343">
                  <c:v>297.40205120662131</c:v>
                </c:pt>
                <c:pt idx="1344">
                  <c:v>298.2691125804015</c:v>
                </c:pt>
                <c:pt idx="1345">
                  <c:v>299.13617395418169</c:v>
                </c:pt>
                <c:pt idx="1346">
                  <c:v>300.0032353279621</c:v>
                </c:pt>
                <c:pt idx="1347">
                  <c:v>300.87029670174229</c:v>
                </c:pt>
                <c:pt idx="1348">
                  <c:v>301.73735807552248</c:v>
                </c:pt>
                <c:pt idx="1349">
                  <c:v>302.60441944930267</c:v>
                </c:pt>
                <c:pt idx="1350">
                  <c:v>303.47148082308286</c:v>
                </c:pt>
                <c:pt idx="1351">
                  <c:v>304.33854219686327</c:v>
                </c:pt>
                <c:pt idx="1352">
                  <c:v>305.20560357064346</c:v>
                </c:pt>
                <c:pt idx="1353">
                  <c:v>306.07266494442365</c:v>
                </c:pt>
                <c:pt idx="1354">
                  <c:v>306.93972631820384</c:v>
                </c:pt>
                <c:pt idx="1355">
                  <c:v>307.80678769198403</c:v>
                </c:pt>
                <c:pt idx="1356">
                  <c:v>308.67384906576444</c:v>
                </c:pt>
                <c:pt idx="1357">
                  <c:v>309.54091043954463</c:v>
                </c:pt>
                <c:pt idx="1358">
                  <c:v>310.40797181332482</c:v>
                </c:pt>
                <c:pt idx="1359">
                  <c:v>311.27503318710501</c:v>
                </c:pt>
                <c:pt idx="1360">
                  <c:v>312.14209456088543</c:v>
                </c:pt>
                <c:pt idx="1361">
                  <c:v>313.00915593466561</c:v>
                </c:pt>
                <c:pt idx="1362">
                  <c:v>313.8762173084458</c:v>
                </c:pt>
                <c:pt idx="1363">
                  <c:v>314.74327868222599</c:v>
                </c:pt>
                <c:pt idx="1364">
                  <c:v>315.61034005600618</c:v>
                </c:pt>
                <c:pt idx="1365">
                  <c:v>316.4774014297866</c:v>
                </c:pt>
                <c:pt idx="1366">
                  <c:v>317.34446280356678</c:v>
                </c:pt>
                <c:pt idx="1367">
                  <c:v>318.21152417734697</c:v>
                </c:pt>
                <c:pt idx="1368">
                  <c:v>319.07858555112716</c:v>
                </c:pt>
                <c:pt idx="1369">
                  <c:v>319.94564692490735</c:v>
                </c:pt>
                <c:pt idx="1370">
                  <c:v>320.81270829868777</c:v>
                </c:pt>
                <c:pt idx="1371">
                  <c:v>321.67976967246796</c:v>
                </c:pt>
                <c:pt idx="1372">
                  <c:v>322.54683104624814</c:v>
                </c:pt>
                <c:pt idx="1373">
                  <c:v>323.41389242002833</c:v>
                </c:pt>
                <c:pt idx="1374">
                  <c:v>324.28095379380875</c:v>
                </c:pt>
                <c:pt idx="1375">
                  <c:v>325.14801516758894</c:v>
                </c:pt>
                <c:pt idx="1376">
                  <c:v>326.01507654136913</c:v>
                </c:pt>
                <c:pt idx="1377">
                  <c:v>326.88213791514931</c:v>
                </c:pt>
                <c:pt idx="1378">
                  <c:v>327.7491992889295</c:v>
                </c:pt>
                <c:pt idx="1379">
                  <c:v>328.61626066270992</c:v>
                </c:pt>
                <c:pt idx="1380">
                  <c:v>329.48332203649011</c:v>
                </c:pt>
                <c:pt idx="1381">
                  <c:v>330.3503834102703</c:v>
                </c:pt>
                <c:pt idx="1382">
                  <c:v>331.21744478405049</c:v>
                </c:pt>
                <c:pt idx="1383">
                  <c:v>332.08450615783067</c:v>
                </c:pt>
                <c:pt idx="1384">
                  <c:v>332.95156753161109</c:v>
                </c:pt>
                <c:pt idx="1385">
                  <c:v>333.81862890539128</c:v>
                </c:pt>
                <c:pt idx="1386">
                  <c:v>334.68569027917147</c:v>
                </c:pt>
                <c:pt idx="1387">
                  <c:v>335.55275165295166</c:v>
                </c:pt>
                <c:pt idx="1388">
                  <c:v>336.41981302673184</c:v>
                </c:pt>
                <c:pt idx="1389">
                  <c:v>337.28687440051226</c:v>
                </c:pt>
                <c:pt idx="1390">
                  <c:v>338.15393577429245</c:v>
                </c:pt>
                <c:pt idx="1391">
                  <c:v>339.02099714807264</c:v>
                </c:pt>
                <c:pt idx="1392">
                  <c:v>339.88805852185283</c:v>
                </c:pt>
                <c:pt idx="1393">
                  <c:v>340.75511989563324</c:v>
                </c:pt>
                <c:pt idx="1394">
                  <c:v>341.62218126941343</c:v>
                </c:pt>
                <c:pt idx="1395">
                  <c:v>342.48924264319362</c:v>
                </c:pt>
                <c:pt idx="1396">
                  <c:v>343.35630401697381</c:v>
                </c:pt>
                <c:pt idx="1397">
                  <c:v>344.223365390754</c:v>
                </c:pt>
                <c:pt idx="1398">
                  <c:v>345.09042676453441</c:v>
                </c:pt>
                <c:pt idx="1399">
                  <c:v>345.9574881383146</c:v>
                </c:pt>
                <c:pt idx="1400">
                  <c:v>346.82454951209479</c:v>
                </c:pt>
                <c:pt idx="1401">
                  <c:v>347.69161088587498</c:v>
                </c:pt>
                <c:pt idx="1402">
                  <c:v>348.55867225965517</c:v>
                </c:pt>
                <c:pt idx="1403">
                  <c:v>349.42573363343558</c:v>
                </c:pt>
                <c:pt idx="1404">
                  <c:v>350.29279500721577</c:v>
                </c:pt>
                <c:pt idx="1405">
                  <c:v>351.15985638099596</c:v>
                </c:pt>
                <c:pt idx="1406">
                  <c:v>352.02691775477615</c:v>
                </c:pt>
                <c:pt idx="1407">
                  <c:v>352.89397912855657</c:v>
                </c:pt>
                <c:pt idx="1408">
                  <c:v>353.76104050233675</c:v>
                </c:pt>
                <c:pt idx="1409">
                  <c:v>354.62810187611694</c:v>
                </c:pt>
                <c:pt idx="1410">
                  <c:v>355.49516324989713</c:v>
                </c:pt>
                <c:pt idx="1411">
                  <c:v>356.36222462367732</c:v>
                </c:pt>
                <c:pt idx="1412">
                  <c:v>357.22928599745774</c:v>
                </c:pt>
                <c:pt idx="1413">
                  <c:v>358.09634737123793</c:v>
                </c:pt>
                <c:pt idx="1414">
                  <c:v>358.96340874501811</c:v>
                </c:pt>
                <c:pt idx="1415">
                  <c:v>359.8304701187983</c:v>
                </c:pt>
                <c:pt idx="1416">
                  <c:v>360.69753149257849</c:v>
                </c:pt>
                <c:pt idx="1417">
                  <c:v>361.56459286635891</c:v>
                </c:pt>
                <c:pt idx="1418">
                  <c:v>362.4316542401391</c:v>
                </c:pt>
                <c:pt idx="1419">
                  <c:v>363.29871561391928</c:v>
                </c:pt>
                <c:pt idx="1420">
                  <c:v>364.16577698769947</c:v>
                </c:pt>
                <c:pt idx="1421">
                  <c:v>365.03283836147989</c:v>
                </c:pt>
                <c:pt idx="1422">
                  <c:v>365.89989973526008</c:v>
                </c:pt>
                <c:pt idx="1423">
                  <c:v>366.76696110904027</c:v>
                </c:pt>
                <c:pt idx="1424">
                  <c:v>367.63402248282046</c:v>
                </c:pt>
                <c:pt idx="1425">
                  <c:v>368.50108385660064</c:v>
                </c:pt>
                <c:pt idx="1426">
                  <c:v>369.36814523038106</c:v>
                </c:pt>
                <c:pt idx="1427">
                  <c:v>370.23520660416125</c:v>
                </c:pt>
                <c:pt idx="1428">
                  <c:v>371.10226797794144</c:v>
                </c:pt>
                <c:pt idx="1429">
                  <c:v>371.96932935172163</c:v>
                </c:pt>
                <c:pt idx="1430">
                  <c:v>372.83639072550181</c:v>
                </c:pt>
                <c:pt idx="1431">
                  <c:v>373.70345209928223</c:v>
                </c:pt>
                <c:pt idx="1432">
                  <c:v>374.57051347306242</c:v>
                </c:pt>
                <c:pt idx="1433">
                  <c:v>375.43757484684261</c:v>
                </c:pt>
                <c:pt idx="1434">
                  <c:v>376.3046362206228</c:v>
                </c:pt>
                <c:pt idx="1435">
                  <c:v>377.17169759440299</c:v>
                </c:pt>
                <c:pt idx="1436">
                  <c:v>378.0387589681834</c:v>
                </c:pt>
                <c:pt idx="1437">
                  <c:v>378.90582034196359</c:v>
                </c:pt>
                <c:pt idx="1438">
                  <c:v>379.77288171574378</c:v>
                </c:pt>
                <c:pt idx="1439">
                  <c:v>380.63994308952397</c:v>
                </c:pt>
                <c:pt idx="1440">
                  <c:v>381.50700446330438</c:v>
                </c:pt>
                <c:pt idx="1441">
                  <c:v>382.37406583708457</c:v>
                </c:pt>
                <c:pt idx="1442">
                  <c:v>383.24112721086476</c:v>
                </c:pt>
                <c:pt idx="1443">
                  <c:v>384.10818858464495</c:v>
                </c:pt>
                <c:pt idx="1444">
                  <c:v>384.97524995842514</c:v>
                </c:pt>
                <c:pt idx="1445">
                  <c:v>385.84231133220555</c:v>
                </c:pt>
                <c:pt idx="1446">
                  <c:v>386.70937270598574</c:v>
                </c:pt>
                <c:pt idx="1447">
                  <c:v>387.57643407976593</c:v>
                </c:pt>
                <c:pt idx="1448">
                  <c:v>388.44349545354612</c:v>
                </c:pt>
                <c:pt idx="1449">
                  <c:v>389.31055682732631</c:v>
                </c:pt>
                <c:pt idx="1450">
                  <c:v>390.17761820110672</c:v>
                </c:pt>
                <c:pt idx="1451">
                  <c:v>391.04467957488691</c:v>
                </c:pt>
                <c:pt idx="1452">
                  <c:v>391.9117409486671</c:v>
                </c:pt>
                <c:pt idx="1453">
                  <c:v>392.77880232244729</c:v>
                </c:pt>
                <c:pt idx="1454">
                  <c:v>393.64586369622771</c:v>
                </c:pt>
                <c:pt idx="1455">
                  <c:v>394.5129250700079</c:v>
                </c:pt>
                <c:pt idx="1456">
                  <c:v>395.37998644378808</c:v>
                </c:pt>
                <c:pt idx="1457">
                  <c:v>396.24704781756827</c:v>
                </c:pt>
                <c:pt idx="1458">
                  <c:v>397.11410919134846</c:v>
                </c:pt>
                <c:pt idx="1459">
                  <c:v>397.98117056512888</c:v>
                </c:pt>
                <c:pt idx="1460">
                  <c:v>398.84823193890907</c:v>
                </c:pt>
                <c:pt idx="1461">
                  <c:v>399.71529331268925</c:v>
                </c:pt>
                <c:pt idx="1462">
                  <c:v>400.58235468646944</c:v>
                </c:pt>
                <c:pt idx="1463">
                  <c:v>401.44941606024963</c:v>
                </c:pt>
                <c:pt idx="1464">
                  <c:v>402.31647743403005</c:v>
                </c:pt>
                <c:pt idx="1465">
                  <c:v>403.18353880781024</c:v>
                </c:pt>
                <c:pt idx="1466">
                  <c:v>404.05060018159043</c:v>
                </c:pt>
                <c:pt idx="1467">
                  <c:v>404.91766155537061</c:v>
                </c:pt>
                <c:pt idx="1468">
                  <c:v>405.78472292915103</c:v>
                </c:pt>
                <c:pt idx="1469">
                  <c:v>406.65178430293122</c:v>
                </c:pt>
                <c:pt idx="1470">
                  <c:v>407.51884567671141</c:v>
                </c:pt>
                <c:pt idx="1471">
                  <c:v>408.3859070504916</c:v>
                </c:pt>
                <c:pt idx="1472">
                  <c:v>409.25296842427178</c:v>
                </c:pt>
                <c:pt idx="1473">
                  <c:v>410.1200297980522</c:v>
                </c:pt>
                <c:pt idx="1474">
                  <c:v>410.98709117183239</c:v>
                </c:pt>
                <c:pt idx="1475">
                  <c:v>411.85415254561258</c:v>
                </c:pt>
                <c:pt idx="1476">
                  <c:v>412.72121391939277</c:v>
                </c:pt>
                <c:pt idx="1477">
                  <c:v>413.58827529317296</c:v>
                </c:pt>
                <c:pt idx="1478">
                  <c:v>414.45533666695337</c:v>
                </c:pt>
                <c:pt idx="1479">
                  <c:v>415.32239804073356</c:v>
                </c:pt>
                <c:pt idx="1480">
                  <c:v>416.18945941451375</c:v>
                </c:pt>
                <c:pt idx="1481">
                  <c:v>417.05652078829394</c:v>
                </c:pt>
                <c:pt idx="1482">
                  <c:v>417.92358216207435</c:v>
                </c:pt>
                <c:pt idx="1483">
                  <c:v>418.79064353585454</c:v>
                </c:pt>
                <c:pt idx="1484">
                  <c:v>419.65770490963473</c:v>
                </c:pt>
                <c:pt idx="1485">
                  <c:v>420.52476628341492</c:v>
                </c:pt>
                <c:pt idx="1486">
                  <c:v>421.39182765719511</c:v>
                </c:pt>
                <c:pt idx="1487">
                  <c:v>422.25888903097552</c:v>
                </c:pt>
                <c:pt idx="1488">
                  <c:v>423.12595040475571</c:v>
                </c:pt>
                <c:pt idx="1489">
                  <c:v>423.9930117785359</c:v>
                </c:pt>
                <c:pt idx="1490">
                  <c:v>424.86007315231609</c:v>
                </c:pt>
                <c:pt idx="1491">
                  <c:v>425.72713452609628</c:v>
                </c:pt>
                <c:pt idx="1492">
                  <c:v>426.59419589987669</c:v>
                </c:pt>
                <c:pt idx="1493">
                  <c:v>427.46125727365688</c:v>
                </c:pt>
                <c:pt idx="1494">
                  <c:v>428.32831864743707</c:v>
                </c:pt>
                <c:pt idx="1495">
                  <c:v>429.19538002121726</c:v>
                </c:pt>
                <c:pt idx="1496">
                  <c:v>430.06244139499745</c:v>
                </c:pt>
                <c:pt idx="1497">
                  <c:v>430.92950276877787</c:v>
                </c:pt>
                <c:pt idx="1498">
                  <c:v>431.79656414255805</c:v>
                </c:pt>
                <c:pt idx="1499">
                  <c:v>432.66362551633824</c:v>
                </c:pt>
                <c:pt idx="1500">
                  <c:v>433.53068689011843</c:v>
                </c:pt>
                <c:pt idx="1501">
                  <c:v>434.39774826389885</c:v>
                </c:pt>
                <c:pt idx="1502">
                  <c:v>435.26480963767904</c:v>
                </c:pt>
                <c:pt idx="1503">
                  <c:v>436.13187101145922</c:v>
                </c:pt>
                <c:pt idx="1504">
                  <c:v>436.99893238523941</c:v>
                </c:pt>
                <c:pt idx="1505">
                  <c:v>437.8659937590196</c:v>
                </c:pt>
                <c:pt idx="1506">
                  <c:v>438.73305513280002</c:v>
                </c:pt>
                <c:pt idx="1507">
                  <c:v>439.60011650658021</c:v>
                </c:pt>
                <c:pt idx="1508">
                  <c:v>440.4671778803604</c:v>
                </c:pt>
                <c:pt idx="1509">
                  <c:v>441.33423925414058</c:v>
                </c:pt>
                <c:pt idx="1510">
                  <c:v>442.20130062792077</c:v>
                </c:pt>
                <c:pt idx="1511">
                  <c:v>443.06836200170119</c:v>
                </c:pt>
                <c:pt idx="1512">
                  <c:v>443.93542337548138</c:v>
                </c:pt>
                <c:pt idx="1513">
                  <c:v>444.80248474926157</c:v>
                </c:pt>
                <c:pt idx="1514">
                  <c:v>445.66954612304175</c:v>
                </c:pt>
                <c:pt idx="1515">
                  <c:v>446.53660749682217</c:v>
                </c:pt>
                <c:pt idx="1516">
                  <c:v>447.40366887060236</c:v>
                </c:pt>
                <c:pt idx="1517">
                  <c:v>448.27073024438255</c:v>
                </c:pt>
                <c:pt idx="1518">
                  <c:v>449.13779161816274</c:v>
                </c:pt>
                <c:pt idx="1519">
                  <c:v>450.00485299194293</c:v>
                </c:pt>
                <c:pt idx="1520">
                  <c:v>450.87191436572334</c:v>
                </c:pt>
                <c:pt idx="1521">
                  <c:v>451.73897573950353</c:v>
                </c:pt>
                <c:pt idx="1522">
                  <c:v>452.60603711328372</c:v>
                </c:pt>
                <c:pt idx="1523">
                  <c:v>453.47309848706391</c:v>
                </c:pt>
                <c:pt idx="1524">
                  <c:v>454.3401598608441</c:v>
                </c:pt>
                <c:pt idx="1525">
                  <c:v>455.20722123462451</c:v>
                </c:pt>
                <c:pt idx="1526">
                  <c:v>456.0742826084047</c:v>
                </c:pt>
                <c:pt idx="1527">
                  <c:v>456.94134398218489</c:v>
                </c:pt>
                <c:pt idx="1528">
                  <c:v>457.80840535596508</c:v>
                </c:pt>
                <c:pt idx="1529">
                  <c:v>458.67546672974549</c:v>
                </c:pt>
                <c:pt idx="1530">
                  <c:v>459.54252810352568</c:v>
                </c:pt>
                <c:pt idx="1531">
                  <c:v>460.40958947730587</c:v>
                </c:pt>
                <c:pt idx="1532">
                  <c:v>461.27665085108606</c:v>
                </c:pt>
                <c:pt idx="1533">
                  <c:v>462.14371222486625</c:v>
                </c:pt>
                <c:pt idx="1534">
                  <c:v>463.01077359864667</c:v>
                </c:pt>
                <c:pt idx="1535">
                  <c:v>463.87783497242685</c:v>
                </c:pt>
                <c:pt idx="1536">
                  <c:v>464.74489634620704</c:v>
                </c:pt>
                <c:pt idx="1537">
                  <c:v>465.61195771998723</c:v>
                </c:pt>
                <c:pt idx="1538">
                  <c:v>466.47901909376742</c:v>
                </c:pt>
                <c:pt idx="1539">
                  <c:v>467.34608046754784</c:v>
                </c:pt>
                <c:pt idx="1540">
                  <c:v>468.21314184132802</c:v>
                </c:pt>
                <c:pt idx="1541">
                  <c:v>469.08020321510821</c:v>
                </c:pt>
                <c:pt idx="1542">
                  <c:v>469.9472645888884</c:v>
                </c:pt>
                <c:pt idx="1543">
                  <c:v>470.81432596266859</c:v>
                </c:pt>
                <c:pt idx="1544">
                  <c:v>471.68138733644901</c:v>
                </c:pt>
                <c:pt idx="1545">
                  <c:v>472.5484487102292</c:v>
                </c:pt>
                <c:pt idx="1546">
                  <c:v>473.41551008400938</c:v>
                </c:pt>
                <c:pt idx="1547">
                  <c:v>474.28257145778957</c:v>
                </c:pt>
                <c:pt idx="1548">
                  <c:v>475.14963283156999</c:v>
                </c:pt>
                <c:pt idx="1549">
                  <c:v>476.01669420535018</c:v>
                </c:pt>
                <c:pt idx="1550">
                  <c:v>476.88375557913037</c:v>
                </c:pt>
                <c:pt idx="1551">
                  <c:v>477.75081695291055</c:v>
                </c:pt>
                <c:pt idx="1552">
                  <c:v>478.61787832669074</c:v>
                </c:pt>
                <c:pt idx="1553">
                  <c:v>479.48493970047116</c:v>
                </c:pt>
                <c:pt idx="1554">
                  <c:v>480.35200107425135</c:v>
                </c:pt>
                <c:pt idx="1555">
                  <c:v>481.21906244803154</c:v>
                </c:pt>
                <c:pt idx="1556">
                  <c:v>482.08612382181173</c:v>
                </c:pt>
                <c:pt idx="1557">
                  <c:v>482.95318519559191</c:v>
                </c:pt>
                <c:pt idx="1558">
                  <c:v>483.82024656937233</c:v>
                </c:pt>
                <c:pt idx="1559">
                  <c:v>484.68730794315252</c:v>
                </c:pt>
                <c:pt idx="1560">
                  <c:v>485.55436931693271</c:v>
                </c:pt>
                <c:pt idx="1561">
                  <c:v>486.4214306907129</c:v>
                </c:pt>
                <c:pt idx="1562">
                  <c:v>487.28849206449331</c:v>
                </c:pt>
                <c:pt idx="1563">
                  <c:v>488.1555534382735</c:v>
                </c:pt>
                <c:pt idx="1564">
                  <c:v>489.02261481205369</c:v>
                </c:pt>
                <c:pt idx="1565">
                  <c:v>489.88967618583388</c:v>
                </c:pt>
                <c:pt idx="1566">
                  <c:v>490.75673755961407</c:v>
                </c:pt>
                <c:pt idx="1567">
                  <c:v>491.62379893339448</c:v>
                </c:pt>
                <c:pt idx="1568">
                  <c:v>492.49086030717467</c:v>
                </c:pt>
                <c:pt idx="1569">
                  <c:v>493.35792168095486</c:v>
                </c:pt>
                <c:pt idx="1570">
                  <c:v>494.22498305473505</c:v>
                </c:pt>
                <c:pt idx="1571">
                  <c:v>495.09204442851524</c:v>
                </c:pt>
                <c:pt idx="1572">
                  <c:v>495.95910580229565</c:v>
                </c:pt>
                <c:pt idx="1573">
                  <c:v>496.82616717607584</c:v>
                </c:pt>
                <c:pt idx="1574">
                  <c:v>497.69322854985603</c:v>
                </c:pt>
                <c:pt idx="1575">
                  <c:v>498.56028992363622</c:v>
                </c:pt>
                <c:pt idx="1576">
                  <c:v>499.42735129741664</c:v>
                </c:pt>
                <c:pt idx="1577">
                  <c:v>500.29441267119682</c:v>
                </c:pt>
                <c:pt idx="1578">
                  <c:v>501.16147404497701</c:v>
                </c:pt>
                <c:pt idx="1579">
                  <c:v>502.0285354187572</c:v>
                </c:pt>
                <c:pt idx="1580">
                  <c:v>502.89559679253739</c:v>
                </c:pt>
                <c:pt idx="1581">
                  <c:v>503.76265816631781</c:v>
                </c:pt>
                <c:pt idx="1582">
                  <c:v>504.62971954009799</c:v>
                </c:pt>
                <c:pt idx="1583">
                  <c:v>505.49678091387818</c:v>
                </c:pt>
                <c:pt idx="1584">
                  <c:v>506.36384228765837</c:v>
                </c:pt>
                <c:pt idx="1585">
                  <c:v>507.23090366143856</c:v>
                </c:pt>
                <c:pt idx="1586">
                  <c:v>508.09796503521898</c:v>
                </c:pt>
                <c:pt idx="1587">
                  <c:v>508.96502640899917</c:v>
                </c:pt>
                <c:pt idx="1588">
                  <c:v>509.83208778277935</c:v>
                </c:pt>
                <c:pt idx="1589">
                  <c:v>510.69914915655954</c:v>
                </c:pt>
                <c:pt idx="1590">
                  <c:v>511.56621053033973</c:v>
                </c:pt>
                <c:pt idx="1591">
                  <c:v>512.43327190412015</c:v>
                </c:pt>
                <c:pt idx="1592">
                  <c:v>513.30033327790034</c:v>
                </c:pt>
                <c:pt idx="1593">
                  <c:v>514.16739465168052</c:v>
                </c:pt>
                <c:pt idx="1594">
                  <c:v>515.03445602546071</c:v>
                </c:pt>
                <c:pt idx="1595">
                  <c:v>515.90151739924113</c:v>
                </c:pt>
                <c:pt idx="1596">
                  <c:v>516.76857877302132</c:v>
                </c:pt>
                <c:pt idx="1597">
                  <c:v>517.63564014680151</c:v>
                </c:pt>
                <c:pt idx="1598">
                  <c:v>518.5027015205817</c:v>
                </c:pt>
                <c:pt idx="1599">
                  <c:v>519.36976289436188</c:v>
                </c:pt>
                <c:pt idx="1600">
                  <c:v>520.2368242681423</c:v>
                </c:pt>
                <c:pt idx="1601">
                  <c:v>521.10388564192249</c:v>
                </c:pt>
                <c:pt idx="1602">
                  <c:v>521.97094701570268</c:v>
                </c:pt>
                <c:pt idx="1603">
                  <c:v>522.83800838948287</c:v>
                </c:pt>
                <c:pt idx="1604">
                  <c:v>523.70506976326305</c:v>
                </c:pt>
                <c:pt idx="1605">
                  <c:v>524.57213113704347</c:v>
                </c:pt>
                <c:pt idx="1606">
                  <c:v>525.43919251082366</c:v>
                </c:pt>
                <c:pt idx="1607">
                  <c:v>526.30625388460385</c:v>
                </c:pt>
                <c:pt idx="1608">
                  <c:v>527.17331525838404</c:v>
                </c:pt>
                <c:pt idx="1609">
                  <c:v>528.04037663216445</c:v>
                </c:pt>
                <c:pt idx="1610">
                  <c:v>528.90743800594464</c:v>
                </c:pt>
                <c:pt idx="1611">
                  <c:v>529.77449937972483</c:v>
                </c:pt>
                <c:pt idx="1612">
                  <c:v>530.64156075350502</c:v>
                </c:pt>
                <c:pt idx="1613">
                  <c:v>531.50862212728521</c:v>
                </c:pt>
                <c:pt idx="1614">
                  <c:v>532.37568350106562</c:v>
                </c:pt>
                <c:pt idx="1615">
                  <c:v>533.24274487484581</c:v>
                </c:pt>
                <c:pt idx="1616">
                  <c:v>534.109806248626</c:v>
                </c:pt>
                <c:pt idx="1617">
                  <c:v>534.97686762240619</c:v>
                </c:pt>
                <c:pt idx="1618">
                  <c:v>535.84392899618638</c:v>
                </c:pt>
                <c:pt idx="1619">
                  <c:v>536.71099036996679</c:v>
                </c:pt>
                <c:pt idx="1620">
                  <c:v>537.57805174374698</c:v>
                </c:pt>
                <c:pt idx="1621">
                  <c:v>538.44511311752717</c:v>
                </c:pt>
                <c:pt idx="1622">
                  <c:v>539.31217449130736</c:v>
                </c:pt>
                <c:pt idx="1623">
                  <c:v>540.17923586508778</c:v>
                </c:pt>
                <c:pt idx="1624">
                  <c:v>541.04629723886796</c:v>
                </c:pt>
                <c:pt idx="1625">
                  <c:v>541.91335861264815</c:v>
                </c:pt>
                <c:pt idx="1626">
                  <c:v>542.78041998642834</c:v>
                </c:pt>
                <c:pt idx="1627">
                  <c:v>543.64748136020853</c:v>
                </c:pt>
                <c:pt idx="1628">
                  <c:v>544.51454273398895</c:v>
                </c:pt>
                <c:pt idx="1629">
                  <c:v>545.38160410776914</c:v>
                </c:pt>
                <c:pt idx="1630">
                  <c:v>546.24866548154932</c:v>
                </c:pt>
                <c:pt idx="1631">
                  <c:v>547.11572685532951</c:v>
                </c:pt>
                <c:pt idx="1632">
                  <c:v>547.9827882291097</c:v>
                </c:pt>
                <c:pt idx="1633">
                  <c:v>548.84984960289012</c:v>
                </c:pt>
                <c:pt idx="1634">
                  <c:v>549.71691097667031</c:v>
                </c:pt>
                <c:pt idx="1635">
                  <c:v>550.58397235045049</c:v>
                </c:pt>
                <c:pt idx="1636">
                  <c:v>551.45103372423068</c:v>
                </c:pt>
                <c:pt idx="1637">
                  <c:v>552.3180950980111</c:v>
                </c:pt>
                <c:pt idx="1638">
                  <c:v>553.18515647179129</c:v>
                </c:pt>
                <c:pt idx="1639">
                  <c:v>554.05221784557148</c:v>
                </c:pt>
                <c:pt idx="1640">
                  <c:v>554.91927921935167</c:v>
                </c:pt>
                <c:pt idx="1641">
                  <c:v>555.78634059313185</c:v>
                </c:pt>
                <c:pt idx="1642">
                  <c:v>556.65340196691227</c:v>
                </c:pt>
                <c:pt idx="1643">
                  <c:v>557.52046334069246</c:v>
                </c:pt>
                <c:pt idx="1644">
                  <c:v>558.38752471447265</c:v>
                </c:pt>
                <c:pt idx="1645">
                  <c:v>559.25458608825284</c:v>
                </c:pt>
                <c:pt idx="1646">
                  <c:v>560.12164746203302</c:v>
                </c:pt>
                <c:pt idx="1647">
                  <c:v>560.98870883581344</c:v>
                </c:pt>
                <c:pt idx="1648">
                  <c:v>561.85577020959363</c:v>
                </c:pt>
                <c:pt idx="1649">
                  <c:v>562.72283158337382</c:v>
                </c:pt>
                <c:pt idx="1650">
                  <c:v>563.58989295715401</c:v>
                </c:pt>
                <c:pt idx="1651">
                  <c:v>564.4569543309342</c:v>
                </c:pt>
                <c:pt idx="1652">
                  <c:v>565.32401570471461</c:v>
                </c:pt>
                <c:pt idx="1653">
                  <c:v>566.1910770784948</c:v>
                </c:pt>
                <c:pt idx="1654">
                  <c:v>567.05813845227499</c:v>
                </c:pt>
                <c:pt idx="1655">
                  <c:v>567.92519982605518</c:v>
                </c:pt>
                <c:pt idx="1656">
                  <c:v>568.79226119983559</c:v>
                </c:pt>
                <c:pt idx="1657">
                  <c:v>569.65932257361578</c:v>
                </c:pt>
                <c:pt idx="1658">
                  <c:v>570.52638394739597</c:v>
                </c:pt>
                <c:pt idx="1659">
                  <c:v>571.39344532117616</c:v>
                </c:pt>
                <c:pt idx="1660">
                  <c:v>572.26050669495635</c:v>
                </c:pt>
                <c:pt idx="1661">
                  <c:v>573.12756806873676</c:v>
                </c:pt>
                <c:pt idx="1662">
                  <c:v>573.99462944251695</c:v>
                </c:pt>
                <c:pt idx="1663">
                  <c:v>574.86169081629714</c:v>
                </c:pt>
                <c:pt idx="1664">
                  <c:v>575.72875219007733</c:v>
                </c:pt>
                <c:pt idx="1665">
                  <c:v>576.59581356385752</c:v>
                </c:pt>
                <c:pt idx="1666">
                  <c:v>577.46287493763793</c:v>
                </c:pt>
                <c:pt idx="1667">
                  <c:v>578.32993631141812</c:v>
                </c:pt>
                <c:pt idx="1668">
                  <c:v>579.19699768519831</c:v>
                </c:pt>
                <c:pt idx="1669">
                  <c:v>580.0640590589785</c:v>
                </c:pt>
                <c:pt idx="1670">
                  <c:v>580.93112043275892</c:v>
                </c:pt>
                <c:pt idx="1671">
                  <c:v>581.79818180653911</c:v>
                </c:pt>
                <c:pt idx="1672">
                  <c:v>582.66524318031929</c:v>
                </c:pt>
                <c:pt idx="1673">
                  <c:v>583.53230455409948</c:v>
                </c:pt>
                <c:pt idx="1674">
                  <c:v>584.39936592787967</c:v>
                </c:pt>
                <c:pt idx="1675">
                  <c:v>585.26642730166009</c:v>
                </c:pt>
                <c:pt idx="1676">
                  <c:v>586.13348867544028</c:v>
                </c:pt>
                <c:pt idx="1677">
                  <c:v>587.00055004922046</c:v>
                </c:pt>
                <c:pt idx="1678">
                  <c:v>587.86761142300065</c:v>
                </c:pt>
                <c:pt idx="1679">
                  <c:v>588.73467279678084</c:v>
                </c:pt>
                <c:pt idx="1680">
                  <c:v>589.60173417056126</c:v>
                </c:pt>
                <c:pt idx="1681">
                  <c:v>590.46879554434145</c:v>
                </c:pt>
                <c:pt idx="1682">
                  <c:v>591.33585691812164</c:v>
                </c:pt>
                <c:pt idx="1683">
                  <c:v>592.20291829190182</c:v>
                </c:pt>
                <c:pt idx="1684">
                  <c:v>593.06997966568224</c:v>
                </c:pt>
                <c:pt idx="1685">
                  <c:v>593.93704103946243</c:v>
                </c:pt>
                <c:pt idx="1686">
                  <c:v>594.80410241324262</c:v>
                </c:pt>
                <c:pt idx="1687">
                  <c:v>595.67116378702281</c:v>
                </c:pt>
                <c:pt idx="1688">
                  <c:v>596.53822516080299</c:v>
                </c:pt>
                <c:pt idx="1689">
                  <c:v>597.40528653458341</c:v>
                </c:pt>
                <c:pt idx="1690">
                  <c:v>598.2723479083636</c:v>
                </c:pt>
                <c:pt idx="1691">
                  <c:v>599.13940928214379</c:v>
                </c:pt>
                <c:pt idx="1692">
                  <c:v>600.00647065592398</c:v>
                </c:pt>
                <c:pt idx="1693">
                  <c:v>600.87353202970417</c:v>
                </c:pt>
                <c:pt idx="1694">
                  <c:v>601.74059340348458</c:v>
                </c:pt>
                <c:pt idx="1695">
                  <c:v>602.60765477726477</c:v>
                </c:pt>
                <c:pt idx="1696">
                  <c:v>603.47471615104496</c:v>
                </c:pt>
                <c:pt idx="1697">
                  <c:v>604.34177752482515</c:v>
                </c:pt>
                <c:pt idx="1698">
                  <c:v>605.20883889860534</c:v>
                </c:pt>
                <c:pt idx="1699">
                  <c:v>606.07590027238575</c:v>
                </c:pt>
                <c:pt idx="1700">
                  <c:v>606.94296164616594</c:v>
                </c:pt>
                <c:pt idx="1701">
                  <c:v>607.81002301994613</c:v>
                </c:pt>
                <c:pt idx="1702">
                  <c:v>608.67708439372632</c:v>
                </c:pt>
                <c:pt idx="1703">
                  <c:v>609.54414576750673</c:v>
                </c:pt>
                <c:pt idx="1704">
                  <c:v>610.41120714128692</c:v>
                </c:pt>
                <c:pt idx="1705">
                  <c:v>611.27826851506711</c:v>
                </c:pt>
                <c:pt idx="1706">
                  <c:v>612.1453298888473</c:v>
                </c:pt>
                <c:pt idx="1707">
                  <c:v>613.01239126262749</c:v>
                </c:pt>
                <c:pt idx="1708">
                  <c:v>613.8794526364079</c:v>
                </c:pt>
                <c:pt idx="1709">
                  <c:v>614.74651401018809</c:v>
                </c:pt>
                <c:pt idx="1710">
                  <c:v>615.61357538396828</c:v>
                </c:pt>
                <c:pt idx="1711">
                  <c:v>616.48063675774847</c:v>
                </c:pt>
                <c:pt idx="1712">
                  <c:v>617.34769813152866</c:v>
                </c:pt>
                <c:pt idx="1713">
                  <c:v>618.21475950530908</c:v>
                </c:pt>
                <c:pt idx="1714">
                  <c:v>619.08182087908926</c:v>
                </c:pt>
                <c:pt idx="1715">
                  <c:v>619.94888225286945</c:v>
                </c:pt>
                <c:pt idx="1716">
                  <c:v>620.81594362664964</c:v>
                </c:pt>
                <c:pt idx="1717">
                  <c:v>621.68300500043006</c:v>
                </c:pt>
                <c:pt idx="1718">
                  <c:v>622.55006637421025</c:v>
                </c:pt>
                <c:pt idx="1719">
                  <c:v>623.41712774799043</c:v>
                </c:pt>
                <c:pt idx="1720">
                  <c:v>624.28418912177062</c:v>
                </c:pt>
                <c:pt idx="1721">
                  <c:v>625.15125049555081</c:v>
                </c:pt>
                <c:pt idx="1722">
                  <c:v>626.01831186933123</c:v>
                </c:pt>
                <c:pt idx="1723">
                  <c:v>626.88537324311142</c:v>
                </c:pt>
                <c:pt idx="1724">
                  <c:v>627.75243461689161</c:v>
                </c:pt>
                <c:pt idx="1725">
                  <c:v>628.61949599067179</c:v>
                </c:pt>
                <c:pt idx="1726">
                  <c:v>629.48655736445198</c:v>
                </c:pt>
                <c:pt idx="1727">
                  <c:v>630.3536187382324</c:v>
                </c:pt>
                <c:pt idx="1728">
                  <c:v>631.22068011201259</c:v>
                </c:pt>
                <c:pt idx="1729">
                  <c:v>632.08774148579278</c:v>
                </c:pt>
                <c:pt idx="1730">
                  <c:v>632.95480285957296</c:v>
                </c:pt>
                <c:pt idx="1731">
                  <c:v>633.82186423335338</c:v>
                </c:pt>
                <c:pt idx="1732">
                  <c:v>634.68892560713357</c:v>
                </c:pt>
                <c:pt idx="1733">
                  <c:v>635.55598698091376</c:v>
                </c:pt>
                <c:pt idx="1734">
                  <c:v>636.42304835469395</c:v>
                </c:pt>
                <c:pt idx="1735">
                  <c:v>637.29010972847414</c:v>
                </c:pt>
                <c:pt idx="1736">
                  <c:v>638.15717110225455</c:v>
                </c:pt>
                <c:pt idx="1737">
                  <c:v>639.02423247603474</c:v>
                </c:pt>
                <c:pt idx="1738">
                  <c:v>639.89129384981493</c:v>
                </c:pt>
                <c:pt idx="1739">
                  <c:v>640.75835522359512</c:v>
                </c:pt>
                <c:pt idx="1740">
                  <c:v>641.62541659737531</c:v>
                </c:pt>
                <c:pt idx="1741">
                  <c:v>642.49247797115572</c:v>
                </c:pt>
                <c:pt idx="1742">
                  <c:v>643.35953934493591</c:v>
                </c:pt>
                <c:pt idx="1743">
                  <c:v>644.2266007187161</c:v>
                </c:pt>
                <c:pt idx="1744">
                  <c:v>645.09366209249629</c:v>
                </c:pt>
                <c:pt idx="1745">
                  <c:v>645.96072346627648</c:v>
                </c:pt>
                <c:pt idx="1746">
                  <c:v>646.82778484005689</c:v>
                </c:pt>
                <c:pt idx="1747">
                  <c:v>647.69484621383708</c:v>
                </c:pt>
                <c:pt idx="1748">
                  <c:v>648.56190758761727</c:v>
                </c:pt>
                <c:pt idx="1749">
                  <c:v>649.42896896139746</c:v>
                </c:pt>
                <c:pt idx="1750">
                  <c:v>650.29603033517787</c:v>
                </c:pt>
                <c:pt idx="1751">
                  <c:v>651.16309170895806</c:v>
                </c:pt>
                <c:pt idx="1752">
                  <c:v>652.03015308273825</c:v>
                </c:pt>
                <c:pt idx="1753">
                  <c:v>652.89721445651844</c:v>
                </c:pt>
                <c:pt idx="1754">
                  <c:v>653.76427583029863</c:v>
                </c:pt>
                <c:pt idx="1755">
                  <c:v>654.63133720407905</c:v>
                </c:pt>
                <c:pt idx="1756">
                  <c:v>655.49839857785923</c:v>
                </c:pt>
                <c:pt idx="1757">
                  <c:v>656.36545995163942</c:v>
                </c:pt>
                <c:pt idx="1758">
                  <c:v>657.23252132541961</c:v>
                </c:pt>
                <c:pt idx="1759">
                  <c:v>658.0995826991998</c:v>
                </c:pt>
                <c:pt idx="1760">
                  <c:v>658.96664407298022</c:v>
                </c:pt>
                <c:pt idx="1761">
                  <c:v>659.8337054467604</c:v>
                </c:pt>
                <c:pt idx="1762">
                  <c:v>660.70076682054059</c:v>
                </c:pt>
                <c:pt idx="1763">
                  <c:v>661.56782819432078</c:v>
                </c:pt>
                <c:pt idx="1764">
                  <c:v>662.4348895681012</c:v>
                </c:pt>
                <c:pt idx="1765">
                  <c:v>663.30195094188139</c:v>
                </c:pt>
                <c:pt idx="1766">
                  <c:v>664.16901231566158</c:v>
                </c:pt>
                <c:pt idx="1767">
                  <c:v>665.03607368944176</c:v>
                </c:pt>
                <c:pt idx="1768">
                  <c:v>665.90313506322195</c:v>
                </c:pt>
                <c:pt idx="1769">
                  <c:v>666.77019643700237</c:v>
                </c:pt>
                <c:pt idx="1770">
                  <c:v>667.63725781078256</c:v>
                </c:pt>
                <c:pt idx="1771">
                  <c:v>668.50431918456275</c:v>
                </c:pt>
                <c:pt idx="1772">
                  <c:v>669.37138055834293</c:v>
                </c:pt>
                <c:pt idx="1773">
                  <c:v>670.23844193212312</c:v>
                </c:pt>
                <c:pt idx="1774">
                  <c:v>671.10550330590354</c:v>
                </c:pt>
                <c:pt idx="1775">
                  <c:v>671.97256467968373</c:v>
                </c:pt>
                <c:pt idx="1776">
                  <c:v>672.83962605346392</c:v>
                </c:pt>
                <c:pt idx="1777">
                  <c:v>673.70668742724411</c:v>
                </c:pt>
                <c:pt idx="1778">
                  <c:v>674.57374880102452</c:v>
                </c:pt>
                <c:pt idx="1779">
                  <c:v>675.44081017480471</c:v>
                </c:pt>
                <c:pt idx="1780">
                  <c:v>676.3078715485849</c:v>
                </c:pt>
                <c:pt idx="1781">
                  <c:v>677.17493292236509</c:v>
                </c:pt>
                <c:pt idx="1782">
                  <c:v>678.04199429614528</c:v>
                </c:pt>
                <c:pt idx="1783">
                  <c:v>678.90905566992569</c:v>
                </c:pt>
                <c:pt idx="1784">
                  <c:v>679.77611704370588</c:v>
                </c:pt>
                <c:pt idx="1785">
                  <c:v>680.64317841748607</c:v>
                </c:pt>
                <c:pt idx="1786">
                  <c:v>681.51023979126626</c:v>
                </c:pt>
                <c:pt idx="1787">
                  <c:v>682.37730116504645</c:v>
                </c:pt>
                <c:pt idx="1788">
                  <c:v>683.24436253882686</c:v>
                </c:pt>
                <c:pt idx="1789">
                  <c:v>684.11142391260705</c:v>
                </c:pt>
                <c:pt idx="1790">
                  <c:v>684.97848528638724</c:v>
                </c:pt>
                <c:pt idx="1791">
                  <c:v>685.84554666016743</c:v>
                </c:pt>
                <c:pt idx="1792">
                  <c:v>686.71260803394784</c:v>
                </c:pt>
                <c:pt idx="1793">
                  <c:v>687.57966940772803</c:v>
                </c:pt>
                <c:pt idx="1794">
                  <c:v>688.44673078150822</c:v>
                </c:pt>
                <c:pt idx="1795">
                  <c:v>689.31379215528841</c:v>
                </c:pt>
                <c:pt idx="1796">
                  <c:v>690.1808535290686</c:v>
                </c:pt>
                <c:pt idx="1797">
                  <c:v>691.04791490284902</c:v>
                </c:pt>
                <c:pt idx="1798">
                  <c:v>691.9149762766292</c:v>
                </c:pt>
                <c:pt idx="1799">
                  <c:v>692.78203765040939</c:v>
                </c:pt>
                <c:pt idx="1800">
                  <c:v>693.64909902418958</c:v>
                </c:pt>
                <c:pt idx="1801">
                  <c:v>694.51616039796977</c:v>
                </c:pt>
                <c:pt idx="1802">
                  <c:v>695.38322177175019</c:v>
                </c:pt>
                <c:pt idx="1803">
                  <c:v>696.25028314553037</c:v>
                </c:pt>
                <c:pt idx="1804">
                  <c:v>697.11734451931056</c:v>
                </c:pt>
                <c:pt idx="1805">
                  <c:v>697.98440589309075</c:v>
                </c:pt>
                <c:pt idx="1806">
                  <c:v>698.85146726687094</c:v>
                </c:pt>
                <c:pt idx="1807">
                  <c:v>699.71852864065136</c:v>
                </c:pt>
                <c:pt idx="1808">
                  <c:v>700.58559001443155</c:v>
                </c:pt>
                <c:pt idx="1809">
                  <c:v>701.45265138821173</c:v>
                </c:pt>
                <c:pt idx="1810">
                  <c:v>702.31971276199192</c:v>
                </c:pt>
                <c:pt idx="1811">
                  <c:v>703.18677413577234</c:v>
                </c:pt>
                <c:pt idx="1812">
                  <c:v>704.05383550955253</c:v>
                </c:pt>
                <c:pt idx="1813">
                  <c:v>704.92089688333272</c:v>
                </c:pt>
                <c:pt idx="1814">
                  <c:v>705.7879582571129</c:v>
                </c:pt>
                <c:pt idx="1815">
                  <c:v>706.65501963089309</c:v>
                </c:pt>
                <c:pt idx="1816">
                  <c:v>707.52208100467351</c:v>
                </c:pt>
                <c:pt idx="1817">
                  <c:v>708.3891423784537</c:v>
                </c:pt>
                <c:pt idx="1818">
                  <c:v>709.25620375223389</c:v>
                </c:pt>
                <c:pt idx="1819">
                  <c:v>710.12326512601408</c:v>
                </c:pt>
                <c:pt idx="1820">
                  <c:v>710.99032649979426</c:v>
                </c:pt>
                <c:pt idx="1821">
                  <c:v>711.85738787357468</c:v>
                </c:pt>
                <c:pt idx="1822">
                  <c:v>712.72444924735487</c:v>
                </c:pt>
                <c:pt idx="1823">
                  <c:v>713.59151062113506</c:v>
                </c:pt>
                <c:pt idx="1824">
                  <c:v>714.45857199491525</c:v>
                </c:pt>
                <c:pt idx="1825">
                  <c:v>715.32563336869566</c:v>
                </c:pt>
                <c:pt idx="1826">
                  <c:v>716.19269474247585</c:v>
                </c:pt>
                <c:pt idx="1827">
                  <c:v>717.05975611625604</c:v>
                </c:pt>
                <c:pt idx="1828">
                  <c:v>717.92681749003623</c:v>
                </c:pt>
                <c:pt idx="1829">
                  <c:v>718.79387886381642</c:v>
                </c:pt>
                <c:pt idx="1830">
                  <c:v>719.66094023759683</c:v>
                </c:pt>
                <c:pt idx="1831">
                  <c:v>720.52800161137702</c:v>
                </c:pt>
                <c:pt idx="1832">
                  <c:v>721.39506298515721</c:v>
                </c:pt>
                <c:pt idx="1833">
                  <c:v>722.2621243589374</c:v>
                </c:pt>
                <c:pt idx="1834">
                  <c:v>723.12918573271759</c:v>
                </c:pt>
                <c:pt idx="1835">
                  <c:v>723.996247106498</c:v>
                </c:pt>
                <c:pt idx="1836">
                  <c:v>724.86330848027819</c:v>
                </c:pt>
                <c:pt idx="1837">
                  <c:v>725.73036985405838</c:v>
                </c:pt>
                <c:pt idx="1838">
                  <c:v>726.59743122783857</c:v>
                </c:pt>
                <c:pt idx="1839">
                  <c:v>727.46449260161899</c:v>
                </c:pt>
                <c:pt idx="1840">
                  <c:v>728.33155397539917</c:v>
                </c:pt>
                <c:pt idx="1841">
                  <c:v>729.19861534917936</c:v>
                </c:pt>
                <c:pt idx="1842">
                  <c:v>730.06567672295955</c:v>
                </c:pt>
                <c:pt idx="1843">
                  <c:v>730.93273809673974</c:v>
                </c:pt>
                <c:pt idx="1844">
                  <c:v>731.79979947052016</c:v>
                </c:pt>
                <c:pt idx="1845">
                  <c:v>732.66686084430034</c:v>
                </c:pt>
                <c:pt idx="1846">
                  <c:v>733.53392221808053</c:v>
                </c:pt>
                <c:pt idx="1847">
                  <c:v>734.40098359186072</c:v>
                </c:pt>
                <c:pt idx="1848">
                  <c:v>735.26804496564091</c:v>
                </c:pt>
                <c:pt idx="1849">
                  <c:v>736.13510633942133</c:v>
                </c:pt>
                <c:pt idx="1850">
                  <c:v>737.00216771320152</c:v>
                </c:pt>
                <c:pt idx="1851">
                  <c:v>737.8692290869817</c:v>
                </c:pt>
                <c:pt idx="1852">
                  <c:v>738.73629046076189</c:v>
                </c:pt>
                <c:pt idx="1853">
                  <c:v>739.60335183454208</c:v>
                </c:pt>
                <c:pt idx="1854">
                  <c:v>740.4704132083225</c:v>
                </c:pt>
                <c:pt idx="1855">
                  <c:v>741.33747458210269</c:v>
                </c:pt>
                <c:pt idx="1856">
                  <c:v>742.20453595588287</c:v>
                </c:pt>
                <c:pt idx="1857">
                  <c:v>743.07159732966306</c:v>
                </c:pt>
                <c:pt idx="1858">
                  <c:v>743.93865870344348</c:v>
                </c:pt>
                <c:pt idx="1859">
                  <c:v>744.80572007722367</c:v>
                </c:pt>
                <c:pt idx="1860">
                  <c:v>745.67278145100386</c:v>
                </c:pt>
                <c:pt idx="1861">
                  <c:v>746.53984282478405</c:v>
                </c:pt>
                <c:pt idx="1862">
                  <c:v>747.40690419856423</c:v>
                </c:pt>
                <c:pt idx="1863">
                  <c:v>748.27396557234465</c:v>
                </c:pt>
                <c:pt idx="1864">
                  <c:v>749.14102694612484</c:v>
                </c:pt>
                <c:pt idx="1865">
                  <c:v>750.00808831990503</c:v>
                </c:pt>
                <c:pt idx="1866">
                  <c:v>750.87514969368522</c:v>
                </c:pt>
                <c:pt idx="1867">
                  <c:v>751.7422110674654</c:v>
                </c:pt>
                <c:pt idx="1868">
                  <c:v>752.60927244124582</c:v>
                </c:pt>
                <c:pt idx="1869">
                  <c:v>753.47633381502601</c:v>
                </c:pt>
                <c:pt idx="1870">
                  <c:v>754.3433951888062</c:v>
                </c:pt>
                <c:pt idx="1871">
                  <c:v>755.21045656258639</c:v>
                </c:pt>
                <c:pt idx="1872">
                  <c:v>756.0775179363668</c:v>
                </c:pt>
                <c:pt idx="1873">
                  <c:v>756.94457931014699</c:v>
                </c:pt>
                <c:pt idx="1874">
                  <c:v>757.81164068392718</c:v>
                </c:pt>
                <c:pt idx="1875">
                  <c:v>758.67870205770737</c:v>
                </c:pt>
                <c:pt idx="1876">
                  <c:v>759.54576343148756</c:v>
                </c:pt>
                <c:pt idx="1877">
                  <c:v>760.41282480526797</c:v>
                </c:pt>
                <c:pt idx="1878">
                  <c:v>761.27988617904816</c:v>
                </c:pt>
                <c:pt idx="1879">
                  <c:v>762.14694755282835</c:v>
                </c:pt>
                <c:pt idx="1880">
                  <c:v>763.01400892660854</c:v>
                </c:pt>
                <c:pt idx="1881">
                  <c:v>763.88107030038873</c:v>
                </c:pt>
                <c:pt idx="1882">
                  <c:v>764.74813167416914</c:v>
                </c:pt>
                <c:pt idx="1883">
                  <c:v>765.61519304794933</c:v>
                </c:pt>
                <c:pt idx="1884">
                  <c:v>766.48225442172952</c:v>
                </c:pt>
                <c:pt idx="1885">
                  <c:v>767.34931579550971</c:v>
                </c:pt>
                <c:pt idx="1886">
                  <c:v>768.21637716929013</c:v>
                </c:pt>
                <c:pt idx="1887">
                  <c:v>769.08343854307032</c:v>
                </c:pt>
                <c:pt idx="1888">
                  <c:v>769.9504999168505</c:v>
                </c:pt>
                <c:pt idx="1889">
                  <c:v>770.81756129063069</c:v>
                </c:pt>
                <c:pt idx="1890">
                  <c:v>771.68462266441088</c:v>
                </c:pt>
                <c:pt idx="1891">
                  <c:v>772.5516840381913</c:v>
                </c:pt>
                <c:pt idx="1892">
                  <c:v>773.41874541197149</c:v>
                </c:pt>
                <c:pt idx="1893">
                  <c:v>774.28580678575167</c:v>
                </c:pt>
                <c:pt idx="1894">
                  <c:v>775.15286815953186</c:v>
                </c:pt>
                <c:pt idx="1895">
                  <c:v>776.01992953331205</c:v>
                </c:pt>
                <c:pt idx="1896">
                  <c:v>776.88699090709247</c:v>
                </c:pt>
                <c:pt idx="1897">
                  <c:v>777.75405228087266</c:v>
                </c:pt>
                <c:pt idx="1898">
                  <c:v>778.62111365465285</c:v>
                </c:pt>
                <c:pt idx="1899">
                  <c:v>779.48817502843303</c:v>
                </c:pt>
                <c:pt idx="1900">
                  <c:v>780.35523640221322</c:v>
                </c:pt>
                <c:pt idx="1901">
                  <c:v>781.22229777599364</c:v>
                </c:pt>
                <c:pt idx="1902">
                  <c:v>782.08935914977383</c:v>
                </c:pt>
                <c:pt idx="1903">
                  <c:v>782.95642052355402</c:v>
                </c:pt>
                <c:pt idx="1904">
                  <c:v>783.8234818973342</c:v>
                </c:pt>
                <c:pt idx="1905">
                  <c:v>784.69054327111462</c:v>
                </c:pt>
                <c:pt idx="1906">
                  <c:v>785.55760464489481</c:v>
                </c:pt>
                <c:pt idx="1907">
                  <c:v>786.424666018675</c:v>
                </c:pt>
                <c:pt idx="1908">
                  <c:v>787.29172739245519</c:v>
                </c:pt>
                <c:pt idx="1909">
                  <c:v>788.15878876623538</c:v>
                </c:pt>
                <c:pt idx="1910">
                  <c:v>789.02585014001579</c:v>
                </c:pt>
                <c:pt idx="1911">
                  <c:v>789.89291151379598</c:v>
                </c:pt>
                <c:pt idx="1912">
                  <c:v>790.75997288757617</c:v>
                </c:pt>
                <c:pt idx="1913">
                  <c:v>791.62703426135636</c:v>
                </c:pt>
                <c:pt idx="1914">
                  <c:v>792.49409563513655</c:v>
                </c:pt>
                <c:pt idx="1915">
                  <c:v>793.36115700891696</c:v>
                </c:pt>
                <c:pt idx="1916">
                  <c:v>794.22821838269715</c:v>
                </c:pt>
                <c:pt idx="1917">
                  <c:v>795.09527975647734</c:v>
                </c:pt>
                <c:pt idx="1918">
                  <c:v>795.96234113025753</c:v>
                </c:pt>
                <c:pt idx="1919">
                  <c:v>796.82940250403794</c:v>
                </c:pt>
                <c:pt idx="1920">
                  <c:v>797.69646387781813</c:v>
                </c:pt>
                <c:pt idx="1921">
                  <c:v>798.56352525159832</c:v>
                </c:pt>
                <c:pt idx="1922">
                  <c:v>799.43058662537851</c:v>
                </c:pt>
                <c:pt idx="1923">
                  <c:v>800.2976479991587</c:v>
                </c:pt>
                <c:pt idx="1924">
                  <c:v>801.16470937293911</c:v>
                </c:pt>
                <c:pt idx="1925">
                  <c:v>802.0317707467193</c:v>
                </c:pt>
                <c:pt idx="1926">
                  <c:v>802.89883212049949</c:v>
                </c:pt>
                <c:pt idx="1927">
                  <c:v>803.76589349427968</c:v>
                </c:pt>
                <c:pt idx="1928">
                  <c:v>804.63295486805987</c:v>
                </c:pt>
                <c:pt idx="1929">
                  <c:v>805.50001624184029</c:v>
                </c:pt>
                <c:pt idx="1930">
                  <c:v>806.36707761562047</c:v>
                </c:pt>
                <c:pt idx="1931">
                  <c:v>807.23413898940066</c:v>
                </c:pt>
                <c:pt idx="1932">
                  <c:v>808.10120036318085</c:v>
                </c:pt>
                <c:pt idx="1933">
                  <c:v>808.96826173696127</c:v>
                </c:pt>
                <c:pt idx="1934">
                  <c:v>809.83532311074146</c:v>
                </c:pt>
                <c:pt idx="1935">
                  <c:v>810.70238448452164</c:v>
                </c:pt>
                <c:pt idx="1936">
                  <c:v>811.56944585830183</c:v>
                </c:pt>
                <c:pt idx="1937">
                  <c:v>812.43650723208202</c:v>
                </c:pt>
                <c:pt idx="1938">
                  <c:v>813.30356860586244</c:v>
                </c:pt>
                <c:pt idx="1939">
                  <c:v>814.17062997964263</c:v>
                </c:pt>
                <c:pt idx="1940">
                  <c:v>815.03769135342282</c:v>
                </c:pt>
                <c:pt idx="1941">
                  <c:v>815.904752727203</c:v>
                </c:pt>
                <c:pt idx="1942">
                  <c:v>816.77181410098319</c:v>
                </c:pt>
                <c:pt idx="1943">
                  <c:v>817.63887547476361</c:v>
                </c:pt>
                <c:pt idx="1944">
                  <c:v>818.5059368485438</c:v>
                </c:pt>
                <c:pt idx="1945">
                  <c:v>819.37299822232399</c:v>
                </c:pt>
                <c:pt idx="1946">
                  <c:v>820.24005959610417</c:v>
                </c:pt>
                <c:pt idx="1947">
                  <c:v>821.10712096988436</c:v>
                </c:pt>
                <c:pt idx="1948">
                  <c:v>821.97418234366478</c:v>
                </c:pt>
                <c:pt idx="1949">
                  <c:v>822.84124371744497</c:v>
                </c:pt>
                <c:pt idx="1950">
                  <c:v>823.70830509122516</c:v>
                </c:pt>
                <c:pt idx="1951">
                  <c:v>824.57536646500535</c:v>
                </c:pt>
                <c:pt idx="1952">
                  <c:v>825.44242783878576</c:v>
                </c:pt>
                <c:pt idx="1953">
                  <c:v>826.30948921256595</c:v>
                </c:pt>
                <c:pt idx="1954">
                  <c:v>827.17655058634614</c:v>
                </c:pt>
                <c:pt idx="1955">
                  <c:v>828.04361196012633</c:v>
                </c:pt>
                <c:pt idx="1956">
                  <c:v>828.91067333390652</c:v>
                </c:pt>
                <c:pt idx="1957">
                  <c:v>829.77773470768693</c:v>
                </c:pt>
                <c:pt idx="1958">
                  <c:v>830.64479608146712</c:v>
                </c:pt>
                <c:pt idx="1959">
                  <c:v>831.51185745524731</c:v>
                </c:pt>
                <c:pt idx="1960">
                  <c:v>832.3789188290275</c:v>
                </c:pt>
                <c:pt idx="1961">
                  <c:v>833.24598020280769</c:v>
                </c:pt>
                <c:pt idx="1962">
                  <c:v>834.1130415765881</c:v>
                </c:pt>
                <c:pt idx="1963">
                  <c:v>834.98010295036829</c:v>
                </c:pt>
                <c:pt idx="1964">
                  <c:v>835.84716432414848</c:v>
                </c:pt>
                <c:pt idx="1965">
                  <c:v>836.71422569792867</c:v>
                </c:pt>
                <c:pt idx="1966">
                  <c:v>837.58128707170908</c:v>
                </c:pt>
                <c:pt idx="1967">
                  <c:v>838.44834844548927</c:v>
                </c:pt>
                <c:pt idx="1968">
                  <c:v>839.31540981926946</c:v>
                </c:pt>
                <c:pt idx="1969">
                  <c:v>840.18247119304965</c:v>
                </c:pt>
                <c:pt idx="1970">
                  <c:v>841.04953256682984</c:v>
                </c:pt>
                <c:pt idx="1971">
                  <c:v>841.91659394061026</c:v>
                </c:pt>
                <c:pt idx="1972">
                  <c:v>842.78365531439044</c:v>
                </c:pt>
                <c:pt idx="1973">
                  <c:v>843.65071668817063</c:v>
                </c:pt>
                <c:pt idx="1974">
                  <c:v>844.51777806195082</c:v>
                </c:pt>
                <c:pt idx="1975">
                  <c:v>845.38483943573101</c:v>
                </c:pt>
                <c:pt idx="1976">
                  <c:v>846.25190080951143</c:v>
                </c:pt>
                <c:pt idx="1977">
                  <c:v>847.11896218329161</c:v>
                </c:pt>
                <c:pt idx="1978">
                  <c:v>847.9860235570718</c:v>
                </c:pt>
                <c:pt idx="1979">
                  <c:v>848.85308493085199</c:v>
                </c:pt>
                <c:pt idx="1980">
                  <c:v>849.72014630463241</c:v>
                </c:pt>
                <c:pt idx="1981">
                  <c:v>850.5872076784126</c:v>
                </c:pt>
                <c:pt idx="1982">
                  <c:v>851.45426905219279</c:v>
                </c:pt>
                <c:pt idx="1983">
                  <c:v>852.32133042597297</c:v>
                </c:pt>
                <c:pt idx="1984">
                  <c:v>853.18839179975316</c:v>
                </c:pt>
                <c:pt idx="1985">
                  <c:v>854.05545317353358</c:v>
                </c:pt>
                <c:pt idx="1986">
                  <c:v>854.92251454731377</c:v>
                </c:pt>
                <c:pt idx="1987">
                  <c:v>855.78957592109396</c:v>
                </c:pt>
                <c:pt idx="1988">
                  <c:v>856.65663729487414</c:v>
                </c:pt>
                <c:pt idx="1989">
                  <c:v>857.52369866865433</c:v>
                </c:pt>
                <c:pt idx="1990">
                  <c:v>858.39076004243475</c:v>
                </c:pt>
                <c:pt idx="1991">
                  <c:v>859.25782141621494</c:v>
                </c:pt>
                <c:pt idx="1992">
                  <c:v>860.12488278999513</c:v>
                </c:pt>
                <c:pt idx="1993">
                  <c:v>860.99194416377532</c:v>
                </c:pt>
                <c:pt idx="1994">
                  <c:v>861.85900553755573</c:v>
                </c:pt>
                <c:pt idx="1995">
                  <c:v>862.72606691133592</c:v>
                </c:pt>
                <c:pt idx="1996">
                  <c:v>863.59312828511611</c:v>
                </c:pt>
                <c:pt idx="1997">
                  <c:v>864.4601896588963</c:v>
                </c:pt>
                <c:pt idx="1998">
                  <c:v>865.32725103267649</c:v>
                </c:pt>
                <c:pt idx="1999">
                  <c:v>866.1943124064569</c:v>
                </c:pt>
                <c:pt idx="2000">
                  <c:v>867.06137378023709</c:v>
                </c:pt>
              </c:numCache>
            </c:numRef>
          </c:cat>
          <c:val>
            <c:numRef>
              <c:f>'RESULTADOS DA REGRESSÃO'!$AF$761:$AF$2761</c:f>
              <c:numCache>
                <c:formatCode>#,##0.00</c:formatCode>
                <c:ptCount val="2001"/>
                <c:pt idx="0">
                  <c:v>6.1739678325841597E-7</c:v>
                </c:pt>
                <c:pt idx="1">
                  <c:v>6.2734956292974594E-7</c:v>
                </c:pt>
                <c:pt idx="2">
                  <c:v>6.3745258762420134E-7</c:v>
                </c:pt>
                <c:pt idx="3">
                  <c:v>6.4770795103507849E-7</c:v>
                </c:pt>
                <c:pt idx="4">
                  <c:v>6.5811777318510326E-7</c:v>
                </c:pt>
                <c:pt idx="5">
                  <c:v>6.6868420071324295E-7</c:v>
                </c:pt>
                <c:pt idx="6">
                  <c:v>6.7940940716399208E-7</c:v>
                </c:pt>
                <c:pt idx="7">
                  <c:v>6.9029559327913281E-7</c:v>
                </c:pt>
                <c:pt idx="8">
                  <c:v>7.0134498729198336E-7</c:v>
                </c:pt>
                <c:pt idx="9">
                  <c:v>7.1255984522415561E-7</c:v>
                </c:pt>
                <c:pt idx="10">
                  <c:v>7.239424511848047E-7</c:v>
                </c:pt>
                <c:pt idx="11">
                  <c:v>7.3549511767242416E-7</c:v>
                </c:pt>
                <c:pt idx="12">
                  <c:v>7.4722018587916035E-7</c:v>
                </c:pt>
                <c:pt idx="13">
                  <c:v>7.5912002599767709E-7</c:v>
                </c:pt>
                <c:pt idx="14">
                  <c:v>7.7119703753057378E-7</c:v>
                </c:pt>
                <c:pt idx="15">
                  <c:v>7.8345364960237203E-7</c:v>
                </c:pt>
                <c:pt idx="16">
                  <c:v>7.958923212740868E-7</c:v>
                </c:pt>
                <c:pt idx="17">
                  <c:v>8.0851554186036314E-7</c:v>
                </c:pt>
                <c:pt idx="18">
                  <c:v>8.2132583124923963E-7</c:v>
                </c:pt>
                <c:pt idx="19">
                  <c:v>8.3432574022450257E-7</c:v>
                </c:pt>
                <c:pt idx="20">
                  <c:v>8.4751785079066395E-7</c:v>
                </c:pt>
                <c:pt idx="21">
                  <c:v>8.6090477650057175E-7</c:v>
                </c:pt>
                <c:pt idx="22">
                  <c:v>8.7448916278564563E-7</c:v>
                </c:pt>
                <c:pt idx="23">
                  <c:v>8.8827368728878951E-7</c:v>
                </c:pt>
                <c:pt idx="24">
                  <c:v>9.0226106019992287E-7</c:v>
                </c:pt>
                <c:pt idx="25">
                  <c:v>9.1645402459421915E-7</c:v>
                </c:pt>
                <c:pt idx="26">
                  <c:v>9.3085535677299422E-7</c:v>
                </c:pt>
                <c:pt idx="27">
                  <c:v>9.4546786660729456E-7</c:v>
                </c:pt>
                <c:pt idx="28">
                  <c:v>9.6029439788417306E-7</c:v>
                </c:pt>
                <c:pt idx="29">
                  <c:v>9.7533782865567529E-7</c:v>
                </c:pt>
                <c:pt idx="30">
                  <c:v>9.9060107159053958E-7</c:v>
                </c:pt>
                <c:pt idx="31">
                  <c:v>1.0060870743286019E-6</c:v>
                </c:pt>
                <c:pt idx="32">
                  <c:v>1.0217988198379582E-6</c:v>
                </c:pt>
                <c:pt idx="33">
                  <c:v>1.0377393267748414E-6</c:v>
                </c:pt>
                <c:pt idx="34">
                  <c:v>1.0539116498462526E-6</c:v>
                </c:pt>
                <c:pt idx="35">
                  <c:v>1.0703188801753564E-6</c:v>
                </c:pt>
                <c:pt idx="36">
                  <c:v>1.0869641456696039E-6</c:v>
                </c:pt>
                <c:pt idx="37">
                  <c:v>1.1038506113916769E-6</c:v>
                </c:pt>
                <c:pt idx="38">
                  <c:v>1.1209814799331487E-6</c:v>
                </c:pt>
                <c:pt idx="39">
                  <c:v>1.138359991790989E-6</c:v>
                </c:pt>
                <c:pt idx="40">
                  <c:v>1.1559894257467945E-6</c:v>
                </c:pt>
                <c:pt idx="41">
                  <c:v>1.1738730992488733E-6</c:v>
                </c:pt>
                <c:pt idx="42">
                  <c:v>1.1920143687971027E-6</c:v>
                </c:pt>
                <c:pt idx="43">
                  <c:v>1.2104166303305809E-6</c:v>
                </c:pt>
                <c:pt idx="44">
                  <c:v>1.229083319618146E-6</c:v>
                </c:pt>
                <c:pt idx="45">
                  <c:v>1.2480179126516493E-6</c:v>
                </c:pt>
                <c:pt idx="46">
                  <c:v>1.2672239260421158E-6</c:v>
                </c:pt>
                <c:pt idx="47">
                  <c:v>1.2867049174186857E-6</c:v>
                </c:pt>
                <c:pt idx="48">
                  <c:v>1.3064644858304276E-6</c:v>
                </c:pt>
                <c:pt idx="49">
                  <c:v>1.3265062721509847E-6</c:v>
                </c:pt>
                <c:pt idx="50">
                  <c:v>1.3468339594860377E-6</c:v>
                </c:pt>
                <c:pt idx="51">
                  <c:v>1.3674512735836762E-6</c:v>
                </c:pt>
                <c:pt idx="52">
                  <c:v>1.388361983247553E-6</c:v>
                </c:pt>
                <c:pt idx="53">
                  <c:v>1.4095699007529726E-6</c:v>
                </c:pt>
                <c:pt idx="54">
                  <c:v>1.4310788822657564E-6</c:v>
                </c:pt>
                <c:pt idx="55">
                  <c:v>1.4528928282640557E-6</c:v>
                </c:pt>
                <c:pt idx="56">
                  <c:v>1.4750156839629777E-6</c:v>
                </c:pt>
                <c:pt idx="57">
                  <c:v>1.497451439742087E-6</c:v>
                </c:pt>
                <c:pt idx="58">
                  <c:v>1.5202041315758148E-6</c:v>
                </c:pt>
                <c:pt idx="59">
                  <c:v>1.5432778414666894E-6</c:v>
                </c:pt>
                <c:pt idx="60">
                  <c:v>1.5666766978815004E-6</c:v>
                </c:pt>
                <c:pt idx="61">
                  <c:v>1.5904048761902851E-6</c:v>
                </c:pt>
                <c:pt idx="62">
                  <c:v>1.6144665991082358E-6</c:v>
                </c:pt>
                <c:pt idx="63">
                  <c:v>1.6388661371404812E-6</c:v>
                </c:pt>
                <c:pt idx="64">
                  <c:v>1.6636078090297089E-6</c:v>
                </c:pt>
                <c:pt idx="65">
                  <c:v>1.6886959822067398E-6</c:v>
                </c:pt>
                <c:pt idx="66">
                  <c:v>1.7141350732439015E-6</c:v>
                </c:pt>
                <c:pt idx="67">
                  <c:v>1.7399295483113639E-6</c:v>
                </c:pt>
                <c:pt idx="68">
                  <c:v>1.766083923636282E-6</c:v>
                </c:pt>
                <c:pt idx="69">
                  <c:v>1.7926027659648685E-6</c:v>
                </c:pt>
                <c:pt idx="70">
                  <c:v>1.8194906930273246E-6</c:v>
                </c:pt>
                <c:pt idx="71">
                  <c:v>1.8467523740056297E-6</c:v>
                </c:pt>
                <c:pt idx="72">
                  <c:v>1.8743925300042572E-6</c:v>
                </c:pt>
                <c:pt idx="73">
                  <c:v>1.9024159345236819E-6</c:v>
                </c:pt>
                <c:pt idx="74">
                  <c:v>1.9308274139368528E-6</c:v>
                </c:pt>
                <c:pt idx="75">
                  <c:v>1.9596318479684232E-6</c:v>
                </c:pt>
                <c:pt idx="76">
                  <c:v>1.9888341701769498E-6</c:v>
                </c:pt>
                <c:pt idx="77">
                  <c:v>2.0184393684398698E-6</c:v>
                </c:pt>
                <c:pt idx="78">
                  <c:v>2.0484524854413515E-6</c:v>
                </c:pt>
                <c:pt idx="79">
                  <c:v>2.0788786191630451E-6</c:v>
                </c:pt>
                <c:pt idx="80">
                  <c:v>2.1097229233775854E-6</c:v>
                </c:pt>
                <c:pt idx="81">
                  <c:v>2.1409906081450207E-6</c:v>
                </c:pt>
                <c:pt idx="82">
                  <c:v>2.1726869403120177E-6</c:v>
                </c:pt>
                <c:pt idx="83">
                  <c:v>2.2048172440139112E-6</c:v>
                </c:pt>
                <c:pt idx="84">
                  <c:v>2.2373869011795902E-6</c:v>
                </c:pt>
                <c:pt idx="85">
                  <c:v>2.2704013520391492E-6</c:v>
                </c:pt>
                <c:pt idx="86">
                  <c:v>2.303866095634426E-6</c:v>
                </c:pt>
                <c:pt idx="87">
                  <c:v>2.3377866903322187E-6</c:v>
                </c:pt>
                <c:pt idx="88">
                  <c:v>2.3721687543404406E-6</c:v>
                </c:pt>
                <c:pt idx="89">
                  <c:v>2.4070179662268889E-6</c:v>
                </c:pt>
                <c:pt idx="90">
                  <c:v>2.442340065440944E-6</c:v>
                </c:pt>
                <c:pt idx="91">
                  <c:v>2.4781408528379129E-6</c:v>
                </c:pt>
                <c:pt idx="92">
                  <c:v>2.5144261912061609E-6</c:v>
                </c:pt>
                <c:pt idx="93">
                  <c:v>2.5512020057970375E-6</c:v>
                </c:pt>
                <c:pt idx="94">
                  <c:v>2.5884742848574131E-6</c:v>
                </c:pt>
                <c:pt idx="95">
                  <c:v>2.6262490801650707E-6</c:v>
                </c:pt>
                <c:pt idx="96">
                  <c:v>2.6645325075666891E-6</c:v>
                </c:pt>
                <c:pt idx="97">
                  <c:v>2.7033307475185898E-6</c:v>
                </c:pt>
                <c:pt idx="98">
                  <c:v>2.7426500456301349E-6</c:v>
                </c:pt>
                <c:pt idx="99">
                  <c:v>2.7824967132097849E-6</c:v>
                </c:pt>
                <c:pt idx="100">
                  <c:v>2.8228771278138566E-6</c:v>
                </c:pt>
                <c:pt idx="101">
                  <c:v>2.8637977337978328E-6</c:v>
                </c:pt>
                <c:pt idx="102">
                  <c:v>2.9052650428704115E-6</c:v>
                </c:pt>
                <c:pt idx="103">
                  <c:v>2.9472856346500376E-6</c:v>
                </c:pt>
                <c:pt idx="104">
                  <c:v>2.9898661572241257E-6</c:v>
                </c:pt>
                <c:pt idx="105">
                  <c:v>3.0330133277108129E-6</c:v>
                </c:pt>
                <c:pt idx="106">
                  <c:v>3.0767339328232622E-6</c:v>
                </c:pt>
                <c:pt idx="107">
                  <c:v>3.1210348294365509E-6</c:v>
                </c:pt>
                <c:pt idx="108">
                  <c:v>3.1659229451570079E-6</c:v>
                </c:pt>
                <c:pt idx="109">
                  <c:v>3.2114052788941595E-6</c:v>
                </c:pt>
                <c:pt idx="110">
                  <c:v>3.2574889014350446E-6</c:v>
                </c:pt>
                <c:pt idx="111">
                  <c:v>3.3041809560210755E-6</c:v>
                </c:pt>
                <c:pt idx="112">
                  <c:v>3.3514886589273174E-6</c:v>
                </c:pt>
                <c:pt idx="113">
                  <c:v>3.3994193000441814E-6</c:v>
                </c:pt>
                <c:pt idx="114">
                  <c:v>3.4479802434615341E-6</c:v>
                </c:pt>
                <c:pt idx="115">
                  <c:v>3.4971789280552032E-6</c:v>
                </c:pt>
                <c:pt idx="116">
                  <c:v>3.5470228680757659E-6</c:v>
                </c:pt>
                <c:pt idx="117">
                  <c:v>3.597519653739782E-6</c:v>
                </c:pt>
                <c:pt idx="118">
                  <c:v>3.6486769518232443E-6</c:v>
                </c:pt>
                <c:pt idx="119">
                  <c:v>3.7005025062573773E-6</c:v>
                </c:pt>
                <c:pt idx="120">
                  <c:v>3.7530041387266373E-6</c:v>
                </c:pt>
                <c:pt idx="121">
                  <c:v>3.8061897492690126E-6</c:v>
                </c:pt>
                <c:pt idx="122">
                  <c:v>3.860067316878458E-6</c:v>
                </c:pt>
                <c:pt idx="123">
                  <c:v>3.9146449001096175E-6</c:v>
                </c:pt>
                <c:pt idx="124">
                  <c:v>3.9699306376845652E-6</c:v>
                </c:pt>
                <c:pt idx="125">
                  <c:v>4.0259327491017854E-6</c:v>
                </c:pt>
                <c:pt idx="126">
                  <c:v>4.0826595352472008E-6</c:v>
                </c:pt>
                <c:pt idx="127">
                  <c:v>4.1401193790072689E-6</c:v>
                </c:pt>
                <c:pt idx="128">
                  <c:v>4.1983207458841155E-6</c:v>
                </c:pt>
                <c:pt idx="129">
                  <c:v>4.2572721846127222E-6</c:v>
                </c:pt>
                <c:pt idx="130">
                  <c:v>4.3169823277799838E-6</c:v>
                </c:pt>
                <c:pt idx="131">
                  <c:v>4.3774598924458313E-6</c:v>
                </c:pt>
                <c:pt idx="132">
                  <c:v>4.4387136807661803E-6</c:v>
                </c:pt>
                <c:pt idx="133">
                  <c:v>4.5007525806177993E-6</c:v>
                </c:pt>
                <c:pt idx="134">
                  <c:v>4.5635855662249933E-6</c:v>
                </c:pt>
                <c:pt idx="135">
                  <c:v>4.627221698788121E-6</c:v>
                </c:pt>
                <c:pt idx="136">
                  <c:v>4.6916701271138769E-6</c:v>
                </c:pt>
                <c:pt idx="137">
                  <c:v>4.7569400882472776E-6</c:v>
                </c:pt>
                <c:pt idx="138">
                  <c:v>4.8230409081054369E-6</c:v>
                </c:pt>
                <c:pt idx="139">
                  <c:v>4.8899820021128573E-6</c:v>
                </c:pt>
                <c:pt idx="140">
                  <c:v>4.9577728758385187E-6</c:v>
                </c:pt>
                <c:pt idx="141">
                  <c:v>5.0264231256343953E-6</c:v>
                </c:pt>
                <c:pt idx="142">
                  <c:v>5.0959424392756356E-6</c:v>
                </c:pt>
                <c:pt idx="143">
                  <c:v>5.1663405966021857E-6</c:v>
                </c:pt>
                <c:pt idx="144">
                  <c:v>5.2376274701618489E-6</c:v>
                </c:pt>
                <c:pt idx="145">
                  <c:v>5.3098130258548889E-6</c:v>
                </c:pt>
                <c:pt idx="146">
                  <c:v>5.3829073235798281E-6</c:v>
                </c:pt>
                <c:pt idx="147">
                  <c:v>5.4569205178807787E-6</c:v>
                </c:pt>
                <c:pt idx="148">
                  <c:v>5.5318628585959081E-6</c:v>
                </c:pt>
                <c:pt idx="149">
                  <c:v>5.6077446915072433E-6</c:v>
                </c:pt>
                <c:pt idx="150">
                  <c:v>5.6845764589916313E-6</c:v>
                </c:pt>
                <c:pt idx="151">
                  <c:v>5.7623687006728538E-6</c:v>
                </c:pt>
                <c:pt idx="152">
                  <c:v>5.8411320540749314E-6</c:v>
                </c:pt>
                <c:pt idx="153">
                  <c:v>5.9208772552763095E-6</c:v>
                </c:pt>
                <c:pt idx="154">
                  <c:v>6.0016151395652584E-6</c:v>
                </c:pt>
                <c:pt idx="155">
                  <c:v>6.0833566420960935E-6</c:v>
                </c:pt>
                <c:pt idx="156">
                  <c:v>6.1661127985463559E-6</c:v>
                </c:pt>
                <c:pt idx="157">
                  <c:v>6.2498947457749089E-6</c:v>
                </c:pt>
                <c:pt idx="158">
                  <c:v>6.3347137224806498E-6</c:v>
                </c:pt>
                <c:pt idx="159">
                  <c:v>6.4205810698622768E-6</c:v>
                </c:pt>
                <c:pt idx="160">
                  <c:v>6.5075082322784326E-6</c:v>
                </c:pt>
                <c:pt idx="161">
                  <c:v>6.5955067579087533E-6</c:v>
                </c:pt>
                <c:pt idx="162">
                  <c:v>6.68458829941542E-6</c:v>
                </c:pt>
                <c:pt idx="163">
                  <c:v>6.774764614605131E-6</c:v>
                </c:pt>
                <c:pt idx="164">
                  <c:v>6.8660475670917687E-6</c:v>
                </c:pt>
                <c:pt idx="165">
                  <c:v>6.9584491269593019E-6</c:v>
                </c:pt>
                <c:pt idx="166">
                  <c:v>7.0519813714252011E-6</c:v>
                </c:pt>
                <c:pt idx="167">
                  <c:v>7.1466564855039797E-6</c:v>
                </c:pt>
                <c:pt idx="168">
                  <c:v>7.2424867626712098E-6</c:v>
                </c:pt>
                <c:pt idx="169">
                  <c:v>7.3394846055274751E-6</c:v>
                </c:pt>
                <c:pt idx="170">
                  <c:v>7.4376625264626475E-6</c:v>
                </c:pt>
                <c:pt idx="171">
                  <c:v>7.5370331483201365E-6</c:v>
                </c:pt>
                <c:pt idx="172">
                  <c:v>7.6376092050610497E-6</c:v>
                </c:pt>
                <c:pt idx="173">
                  <c:v>7.7394035424285329E-6</c:v>
                </c:pt>
                <c:pt idx="174">
                  <c:v>7.8424291186116319E-6</c:v>
                </c:pt>
                <c:pt idx="175">
                  <c:v>7.9466990049093151E-6</c:v>
                </c:pt>
                <c:pt idx="176">
                  <c:v>8.0522263863939435E-6</c:v>
                </c:pt>
                <c:pt idx="177">
                  <c:v>8.1590245625745078E-6</c:v>
                </c:pt>
                <c:pt idx="178">
                  <c:v>8.2671069480595941E-6</c:v>
                </c:pt>
                <c:pt idx="179">
                  <c:v>8.3764870732195909E-6</c:v>
                </c:pt>
                <c:pt idx="180">
                  <c:v>8.4871785848487017E-6</c:v>
                </c:pt>
                <c:pt idx="181">
                  <c:v>8.5991952468259534E-6</c:v>
                </c:pt>
                <c:pt idx="182">
                  <c:v>8.7125509407759454E-6</c:v>
                </c:pt>
                <c:pt idx="183">
                  <c:v>8.8272596667284426E-6</c:v>
                </c:pt>
                <c:pt idx="184">
                  <c:v>8.943335543777402E-6</c:v>
                </c:pt>
                <c:pt idx="185">
                  <c:v>9.0607928107390588E-6</c:v>
                </c:pt>
                <c:pt idx="186">
                  <c:v>9.1796458268088116E-6</c:v>
                </c:pt>
                <c:pt idx="187">
                  <c:v>9.299909072217416E-6</c:v>
                </c:pt>
                <c:pt idx="188">
                  <c:v>9.4215971488856576E-6</c:v>
                </c:pt>
                <c:pt idx="189">
                  <c:v>9.5447247810781467E-6</c:v>
                </c:pt>
                <c:pt idx="190">
                  <c:v>9.6693068160556027E-6</c:v>
                </c:pt>
                <c:pt idx="191">
                  <c:v>9.7953582247257551E-6</c:v>
                </c:pt>
                <c:pt idx="192">
                  <c:v>9.9228941022930551E-6</c:v>
                </c:pt>
                <c:pt idx="193">
                  <c:v>1.0051929668906432E-5</c:v>
                </c:pt>
                <c:pt idx="194">
                  <c:v>1.0182480270305881E-5</c:v>
                </c:pt>
                <c:pt idx="195">
                  <c:v>1.0314561378466978E-5</c:v>
                </c:pt>
                <c:pt idx="196">
                  <c:v>1.0448188592243824E-5</c:v>
                </c:pt>
                <c:pt idx="197">
                  <c:v>1.0583377638010008E-5</c:v>
                </c:pt>
                <c:pt idx="198">
                  <c:v>1.0720144370297703E-5</c:v>
                </c:pt>
                <c:pt idx="199">
                  <c:v>1.0858504772434737E-5</c:v>
                </c:pt>
                <c:pt idx="200">
                  <c:v>1.0998474957179235E-5</c:v>
                </c:pt>
                <c:pt idx="201">
                  <c:v>1.114007116735259E-5</c:v>
                </c:pt>
                <c:pt idx="202">
                  <c:v>1.1283309776469479E-5</c:v>
                </c:pt>
                <c:pt idx="203">
                  <c:v>1.142820728936607E-5</c:v>
                </c:pt>
                <c:pt idx="204">
                  <c:v>1.1574780342825293E-5</c:v>
                </c:pt>
                <c:pt idx="205">
                  <c:v>1.1723045706199775E-5</c:v>
                </c:pt>
                <c:pt idx="206">
                  <c:v>1.1873020282031999E-5</c:v>
                </c:pt>
                <c:pt idx="207">
                  <c:v>1.2024721106671641E-5</c:v>
                </c:pt>
                <c:pt idx="208">
                  <c:v>1.2178165350890277E-5</c:v>
                </c:pt>
                <c:pt idx="209">
                  <c:v>1.2333370320492746E-5</c:v>
                </c:pt>
                <c:pt idx="210">
                  <c:v>1.2490353456925802E-5</c:v>
                </c:pt>
                <c:pt idx="211">
                  <c:v>1.2649132337883323E-5</c:v>
                </c:pt>
                <c:pt idx="212">
                  <c:v>1.2809724677908607E-5</c:v>
                </c:pt>
                <c:pt idx="213">
                  <c:v>1.2972148328992893E-5</c:v>
                </c:pt>
                <c:pt idx="214">
                  <c:v>1.3136421281170653E-5</c:v>
                </c:pt>
                <c:pt idx="215">
                  <c:v>1.3302561663111491E-5</c:v>
                </c:pt>
                <c:pt idx="216">
                  <c:v>1.3470587742707925E-5</c:v>
                </c:pt>
                <c:pt idx="217">
                  <c:v>1.3640517927659895E-5</c:v>
                </c:pt>
                <c:pt idx="218">
                  <c:v>1.3812370766054978E-5</c:v>
                </c:pt>
                <c:pt idx="219">
                  <c:v>1.3986164946944969E-5</c:v>
                </c:pt>
                <c:pt idx="220">
                  <c:v>1.4161919300918193E-5</c:v>
                </c:pt>
                <c:pt idx="221">
                  <c:v>1.4339652800667525E-5</c:v>
                </c:pt>
                <c:pt idx="222">
                  <c:v>1.4519384561554567E-5</c:v>
                </c:pt>
                <c:pt idx="223">
                  <c:v>1.4701133842168812E-5</c:v>
                </c:pt>
                <c:pt idx="224">
                  <c:v>1.4884920044882795E-5</c:v>
                </c:pt>
                <c:pt idx="225">
                  <c:v>1.5070762716402204E-5</c:v>
                </c:pt>
                <c:pt idx="226">
                  <c:v>1.5258681548311823E-5</c:v>
                </c:pt>
                <c:pt idx="227">
                  <c:v>1.5448696377615947E-5</c:v>
                </c:pt>
                <c:pt idx="228">
                  <c:v>1.564082718727426E-5</c:v>
                </c:pt>
                <c:pt idx="229">
                  <c:v>1.5835094106732752E-5</c:v>
                </c:pt>
                <c:pt idx="230">
                  <c:v>1.6031517412448918E-5</c:v>
                </c:pt>
                <c:pt idx="231">
                  <c:v>1.6230117528412287E-5</c:v>
                </c:pt>
                <c:pt idx="232">
                  <c:v>1.6430915026659051E-5</c:v>
                </c:pt>
                <c:pt idx="233">
                  <c:v>1.6633930627781405E-5</c:v>
                </c:pt>
                <c:pt idx="234">
                  <c:v>1.6839185201431196E-5</c:v>
                </c:pt>
                <c:pt idx="235">
                  <c:v>1.7046699766817624E-5</c:v>
                </c:pt>
                <c:pt idx="236">
                  <c:v>1.7256495493199444E-5</c:v>
                </c:pt>
                <c:pt idx="237">
                  <c:v>1.7468593700370807E-5</c:v>
                </c:pt>
                <c:pt idx="238">
                  <c:v>1.7683015859140918E-5</c:v>
                </c:pt>
                <c:pt idx="239">
                  <c:v>1.7899783591807847E-5</c:v>
                </c:pt>
                <c:pt idx="240">
                  <c:v>1.811891867262557E-5</c:v>
                </c:pt>
                <c:pt idx="241">
                  <c:v>1.8340443028264682E-5</c:v>
                </c:pt>
                <c:pt idx="242">
                  <c:v>1.8564378738266579E-5</c:v>
                </c:pt>
                <c:pt idx="243">
                  <c:v>1.8790748035490515E-5</c:v>
                </c:pt>
                <c:pt idx="244">
                  <c:v>1.9019573306554196E-5</c:v>
                </c:pt>
                <c:pt idx="245">
                  <c:v>1.925087709226738E-5</c:v>
                </c:pt>
                <c:pt idx="246">
                  <c:v>1.9484682088057844E-5</c:v>
                </c:pt>
                <c:pt idx="247">
                  <c:v>1.9721011144390691E-5</c:v>
                </c:pt>
                <c:pt idx="248">
                  <c:v>1.99598872671799E-5</c:v>
                </c:pt>
                <c:pt idx="249">
                  <c:v>2.0201333618192549E-5</c:v>
                </c:pt>
                <c:pt idx="250">
                  <c:v>2.0445373515445209E-5</c:v>
                </c:pt>
                <c:pt idx="251">
                  <c:v>2.0692030433592943E-5</c:v>
                </c:pt>
                <c:pt idx="252">
                  <c:v>2.0941328004309692E-5</c:v>
                </c:pt>
                <c:pt idx="253">
                  <c:v>2.1193290016661482E-5</c:v>
                </c:pt>
                <c:pt idx="254">
                  <c:v>2.1447940417470797E-5</c:v>
                </c:pt>
                <c:pt idx="255">
                  <c:v>2.1705303311672958E-5</c:v>
                </c:pt>
                <c:pt idx="256">
                  <c:v>2.1965402962664092E-5</c:v>
                </c:pt>
                <c:pt idx="257">
                  <c:v>2.2228263792640161E-5</c:v>
                </c:pt>
                <c:pt idx="258">
                  <c:v>2.249391038292768E-5</c:v>
                </c:pt>
                <c:pt idx="259">
                  <c:v>2.2762367474305606E-5</c:v>
                </c:pt>
                <c:pt idx="260">
                  <c:v>2.3033659967317894E-5</c:v>
                </c:pt>
                <c:pt idx="261">
                  <c:v>2.3307812922577099E-5</c:v>
                </c:pt>
                <c:pt idx="262">
                  <c:v>2.358485156105885E-5</c:v>
                </c:pt>
                <c:pt idx="263">
                  <c:v>2.3864801264386794E-5</c:v>
                </c:pt>
                <c:pt idx="264">
                  <c:v>2.4147687575107938E-5</c:v>
                </c:pt>
                <c:pt idx="265">
                  <c:v>2.4433536196958604E-5</c:v>
                </c:pt>
                <c:pt idx="266">
                  <c:v>2.4722372995119971E-5</c:v>
                </c:pt>
                <c:pt idx="267">
                  <c:v>2.5014223996464539E-5</c:v>
                </c:pt>
                <c:pt idx="268">
                  <c:v>2.5309115389791571E-5</c:v>
                </c:pt>
                <c:pt idx="269">
                  <c:v>2.5607073526052926E-5</c:v>
                </c:pt>
                <c:pt idx="270">
                  <c:v>2.5908124918568362E-5</c:v>
                </c:pt>
                <c:pt idx="271">
                  <c:v>2.6212296243229945E-5</c:v>
                </c:pt>
                <c:pt idx="272">
                  <c:v>2.6519614338696418E-5</c:v>
                </c:pt>
                <c:pt idx="273">
                  <c:v>2.683010620657621E-5</c:v>
                </c:pt>
                <c:pt idx="274">
                  <c:v>2.7143799011599845E-5</c:v>
                </c:pt>
                <c:pt idx="275">
                  <c:v>2.7460720081780812E-5</c:v>
                </c:pt>
                <c:pt idx="276">
                  <c:v>2.7780896908565774E-5</c:v>
                </c:pt>
                <c:pt idx="277">
                  <c:v>2.8104357146972851E-5</c:v>
                </c:pt>
                <c:pt idx="278">
                  <c:v>2.8431128615718647E-5</c:v>
                </c:pt>
                <c:pt idx="279">
                  <c:v>2.8761239297333547E-5</c:v>
                </c:pt>
                <c:pt idx="280">
                  <c:v>2.9094717338264943E-5</c:v>
                </c:pt>
                <c:pt idx="281">
                  <c:v>2.9431591048968947E-5</c:v>
                </c:pt>
                <c:pt idx="282">
                  <c:v>2.9771888903989366E-5</c:v>
                </c:pt>
                <c:pt idx="283">
                  <c:v>3.0115639542024894E-5</c:v>
                </c:pt>
                <c:pt idx="284">
                  <c:v>3.046287176598382E-5</c:v>
                </c:pt>
                <c:pt idx="285">
                  <c:v>3.0813614543025563E-5</c:v>
                </c:pt>
                <c:pt idx="286">
                  <c:v>3.1167897004590528E-5</c:v>
                </c:pt>
                <c:pt idx="287">
                  <c:v>3.1525748446415847E-5</c:v>
                </c:pt>
                <c:pt idx="288">
                  <c:v>3.188719832853935E-5</c:v>
                </c:pt>
                <c:pt idx="289">
                  <c:v>3.2252276275289296E-5</c:v>
                </c:pt>
                <c:pt idx="290">
                  <c:v>3.2621012075261335E-5</c:v>
                </c:pt>
                <c:pt idx="291">
                  <c:v>3.2993435681281953E-5</c:v>
                </c:pt>
                <c:pt idx="292">
                  <c:v>3.3369577210358E-5</c:v>
                </c:pt>
                <c:pt idx="293">
                  <c:v>3.3749466943613012E-5</c:v>
                </c:pt>
                <c:pt idx="294">
                  <c:v>3.4133135326208572E-5</c:v>
                </c:pt>
                <c:pt idx="295">
                  <c:v>3.4520612967253E-5</c:v>
                </c:pt>
                <c:pt idx="296">
                  <c:v>3.4911930639694314E-5</c:v>
                </c:pt>
                <c:pt idx="297">
                  <c:v>3.5307119280199988E-5</c:v>
                </c:pt>
                <c:pt idx="298">
                  <c:v>3.5706209989021716E-5</c:v>
                </c:pt>
                <c:pt idx="299">
                  <c:v>3.6109234029845033E-5</c:v>
                </c:pt>
                <c:pt idx="300">
                  <c:v>3.6516222829624958E-5</c:v>
                </c:pt>
                <c:pt idx="301">
                  <c:v>3.692720797840603E-5</c:v>
                </c:pt>
                <c:pt idx="302">
                  <c:v>3.7342221229127556E-5</c:v>
                </c:pt>
                <c:pt idx="303">
                  <c:v>3.7761294497413035E-5</c:v>
                </c:pt>
                <c:pt idx="304">
                  <c:v>3.8184459861344844E-5</c:v>
                </c:pt>
                <c:pt idx="305">
                  <c:v>3.86117495612226E-5</c:v>
                </c:pt>
                <c:pt idx="306">
                  <c:v>3.9043195999306404E-5</c:v>
                </c:pt>
                <c:pt idx="307">
                  <c:v>3.9478831739543867E-5</c:v>
                </c:pt>
                <c:pt idx="308">
                  <c:v>3.9918689507280935E-5</c:v>
                </c:pt>
                <c:pt idx="309">
                  <c:v>4.0362802188956785E-5</c:v>
                </c:pt>
                <c:pt idx="310">
                  <c:v>4.0811202831782084E-5</c:v>
                </c:pt>
                <c:pt idx="311">
                  <c:v>4.1263924643401269E-5</c:v>
                </c:pt>
                <c:pt idx="312">
                  <c:v>4.1721000991537408E-5</c:v>
                </c:pt>
                <c:pt idx="313">
                  <c:v>4.2182465403620675E-5</c:v>
                </c:pt>
                <c:pt idx="314">
                  <c:v>4.2648351566400031E-5</c:v>
                </c:pt>
                <c:pt idx="315">
                  <c:v>4.3118693325537325E-5</c:v>
                </c:pt>
                <c:pt idx="316">
                  <c:v>4.3593524685184644E-5</c:v>
                </c:pt>
                <c:pt idx="317">
                  <c:v>4.4072879807543619E-5</c:v>
                </c:pt>
                <c:pt idx="318">
                  <c:v>4.4556793012407868E-5</c:v>
                </c:pt>
                <c:pt idx="319">
                  <c:v>4.5045298776686998E-5</c:v>
                </c:pt>
                <c:pt idx="320">
                  <c:v>4.5538431733913428E-5</c:v>
                </c:pt>
                <c:pt idx="321">
                  <c:v>4.6036226673730958E-5</c:v>
                </c:pt>
                <c:pt idx="322">
                  <c:v>4.6538718541364762E-5</c:v>
                </c:pt>
                <c:pt idx="323">
                  <c:v>4.7045942437073647E-5</c:v>
                </c:pt>
                <c:pt idx="324">
                  <c:v>4.7557933615583496E-5</c:v>
                </c:pt>
                <c:pt idx="325">
                  <c:v>4.8074727485502544E-5</c:v>
                </c:pt>
                <c:pt idx="326">
                  <c:v>4.8596359608717336E-5</c:v>
                </c:pt>
                <c:pt idx="327">
                  <c:v>4.9122865699769826E-5</c:v>
                </c:pt>
                <c:pt idx="328">
                  <c:v>4.9654281625216504E-5</c:v>
                </c:pt>
                <c:pt idx="329">
                  <c:v>5.0190643402966409E-5</c:v>
                </c:pt>
                <c:pt idx="330">
                  <c:v>5.073198720160183E-5</c:v>
                </c:pt>
                <c:pt idx="331">
                  <c:v>5.1278349339678129E-5</c:v>
                </c:pt>
                <c:pt idx="332">
                  <c:v>5.1829766285004547E-5</c:v>
                </c:pt>
                <c:pt idx="333">
                  <c:v>5.2386274653905023E-5</c:v>
                </c:pt>
                <c:pt idx="334">
                  <c:v>5.2947911210459469E-5</c:v>
                </c:pt>
                <c:pt idx="335">
                  <c:v>5.3514712865724698E-5</c:v>
                </c:pt>
                <c:pt idx="336">
                  <c:v>5.4086716676935249E-5</c:v>
                </c:pt>
                <c:pt idx="337">
                  <c:v>5.4663959846683616E-5</c:v>
                </c:pt>
                <c:pt idx="338">
                  <c:v>5.5246479722080439E-5</c:v>
                </c:pt>
                <c:pt idx="339">
                  <c:v>5.5834313793894421E-5</c:v>
                </c:pt>
                <c:pt idx="340">
                  <c:v>5.6427499695670388E-5</c:v>
                </c:pt>
                <c:pt idx="341">
                  <c:v>5.7026075202827465E-5</c:v>
                </c:pt>
                <c:pt idx="342">
                  <c:v>5.7630078231735884E-5</c:v>
                </c:pt>
                <c:pt idx="343">
                  <c:v>5.8239546838772502E-5</c:v>
                </c:pt>
                <c:pt idx="344">
                  <c:v>5.8854519219355833E-5</c:v>
                </c:pt>
                <c:pt idx="345">
                  <c:v>5.9475033706958342E-5</c:v>
                </c:pt>
                <c:pt idx="346">
                  <c:v>6.0101128772098581E-5</c:v>
                </c:pt>
                <c:pt idx="347">
                  <c:v>6.0732843021310346E-5</c:v>
                </c:pt>
                <c:pt idx="348">
                  <c:v>6.1370215196091704E-5</c:v>
                </c:pt>
                <c:pt idx="349">
                  <c:v>6.2013284171830236E-5</c:v>
                </c:pt>
                <c:pt idx="350">
                  <c:v>6.2662088956707754E-5</c:v>
                </c:pt>
                <c:pt idx="351">
                  <c:v>6.3316668690581776E-5</c:v>
                </c:pt>
                <c:pt idx="352">
                  <c:v>6.3977062643845217E-5</c:v>
                </c:pt>
                <c:pt idx="353">
                  <c:v>6.4643310216264119E-5</c:v>
                </c:pt>
                <c:pt idx="354">
                  <c:v>6.531545093579159E-5</c:v>
                </c:pt>
                <c:pt idx="355">
                  <c:v>6.5993524457360613E-5</c:v>
                </c:pt>
                <c:pt idx="356">
                  <c:v>6.6677570561652299E-5</c:v>
                </c:pt>
                <c:pt idx="357">
                  <c:v>6.7367629153842841E-5</c:v>
                </c:pt>
                <c:pt idx="358">
                  <c:v>6.8063740262327066E-5</c:v>
                </c:pt>
                <c:pt idx="359">
                  <c:v>6.8765944037418004E-5</c:v>
                </c:pt>
                <c:pt idx="360">
                  <c:v>6.9474280750024227E-5</c:v>
                </c:pt>
                <c:pt idx="361">
                  <c:v>7.0188790790302964E-5</c:v>
                </c:pt>
                <c:pt idx="362">
                  <c:v>7.0909514666291066E-5</c:v>
                </c:pt>
                <c:pt idx="363">
                  <c:v>7.1636493002510631E-5</c:v>
                </c:pt>
                <c:pt idx="364">
                  <c:v>7.2369766538552601E-5</c:v>
                </c:pt>
                <c:pt idx="365">
                  <c:v>7.3109376127635068E-5</c:v>
                </c:pt>
                <c:pt idx="366">
                  <c:v>7.3855362735138818E-5</c:v>
                </c:pt>
                <c:pt idx="367">
                  <c:v>7.4607767437118898E-5</c:v>
                </c:pt>
                <c:pt idx="368">
                  <c:v>7.5366631418790825E-5</c:v>
                </c:pt>
                <c:pt idx="369">
                  <c:v>7.6131995972994311E-5</c:v>
                </c:pt>
                <c:pt idx="370">
                  <c:v>7.6903902498630792E-5</c:v>
                </c:pt>
                <c:pt idx="371">
                  <c:v>7.7682392499078614E-5</c:v>
                </c:pt>
                <c:pt idx="372">
                  <c:v>7.8467507580581969E-5</c:v>
                </c:pt>
                <c:pt idx="373">
                  <c:v>7.9259289450616559E-5</c:v>
                </c:pt>
                <c:pt idx="374">
                  <c:v>8.0057779916229224E-5</c:v>
                </c:pt>
                <c:pt idx="375">
                  <c:v>8.0863020882354346E-5</c:v>
                </c:pt>
                <c:pt idx="376">
                  <c:v>8.1675054350104163E-5</c:v>
                </c:pt>
                <c:pt idx="377">
                  <c:v>8.2493922415034746E-5</c:v>
                </c:pt>
                <c:pt idx="378">
                  <c:v>8.3319667265387075E-5</c:v>
                </c:pt>
                <c:pt idx="379">
                  <c:v>8.4152331180302193E-5</c:v>
                </c:pt>
                <c:pt idx="380">
                  <c:v>8.4991956528011894E-5</c:v>
                </c:pt>
                <c:pt idx="381">
                  <c:v>8.583858576400482E-5</c:v>
                </c:pt>
                <c:pt idx="382">
                  <c:v>8.6692261429164994E-5</c:v>
                </c:pt>
                <c:pt idx="383">
                  <c:v>8.7553026147887831E-5</c:v>
                </c:pt>
                <c:pt idx="384">
                  <c:v>8.8420922626167696E-5</c:v>
                </c:pt>
                <c:pt idx="385">
                  <c:v>8.9295993649662677E-5</c:v>
                </c:pt>
                <c:pt idx="386">
                  <c:v>9.0178282081731592E-5</c:v>
                </c:pt>
                <c:pt idx="387">
                  <c:v>9.106783086144704E-5</c:v>
                </c:pt>
                <c:pt idx="388">
                  <c:v>9.196468300158071E-5</c:v>
                </c:pt>
                <c:pt idx="389">
                  <c:v>9.2868881586565216E-5</c:v>
                </c:pt>
                <c:pt idx="390">
                  <c:v>9.378046977042807E-5</c:v>
                </c:pt>
                <c:pt idx="391">
                  <c:v>9.4699490774700904E-5</c:v>
                </c:pt>
                <c:pt idx="392">
                  <c:v>9.5625987886302703E-5</c:v>
                </c:pt>
                <c:pt idx="393">
                  <c:v>9.6560004455395793E-5</c:v>
                </c:pt>
                <c:pt idx="394">
                  <c:v>9.7501583893217156E-5</c:v>
                </c:pt>
                <c:pt idx="395">
                  <c:v>9.8450769669883783E-5</c:v>
                </c:pt>
                <c:pt idx="396">
                  <c:v>9.9407605312169995E-5</c:v>
                </c:pt>
                <c:pt idx="397">
                  <c:v>1.0037213440126092E-4</c:v>
                </c:pt>
                <c:pt idx="398">
                  <c:v>1.0134440057047751E-4</c:v>
                </c:pt>
                <c:pt idx="399">
                  <c:v>1.0232444750297735E-4</c:v>
                </c:pt>
                <c:pt idx="400">
                  <c:v>1.0331231892942764E-4</c:v>
                </c:pt>
                <c:pt idx="401">
                  <c:v>1.0430805862565281E-4</c:v>
                </c:pt>
                <c:pt idx="402">
                  <c:v>1.0531171041025481E-4</c:v>
                </c:pt>
                <c:pt idx="403">
                  <c:v>1.0632331814220803E-4</c:v>
                </c:pt>
                <c:pt idx="404">
                  <c:v>1.0734292571842694E-4</c:v>
                </c:pt>
                <c:pt idx="405">
                  <c:v>1.0837057707130801E-4</c:v>
                </c:pt>
                <c:pt idx="406">
                  <c:v>1.0940631616624508E-4</c:v>
                </c:pt>
                <c:pt idx="407">
                  <c:v>1.1045018699911724E-4</c:v>
                </c:pt>
                <c:pt idx="408">
                  <c:v>1.1150223359375194E-4</c:v>
                </c:pt>
                <c:pt idx="409">
                  <c:v>1.1256249999935995E-4</c:v>
                </c:pt>
                <c:pt idx="410">
                  <c:v>1.1363103028794581E-4</c:v>
                </c:pt>
                <c:pt idx="411">
                  <c:v>1.1470786855168889E-4</c:v>
                </c:pt>
                <c:pt idx="412">
                  <c:v>1.1579305890030122E-4</c:v>
                </c:pt>
                <c:pt idx="413">
                  <c:v>1.1688664545835639E-4</c:v>
                </c:pt>
                <c:pt idx="414">
                  <c:v>1.1798867236259332E-4</c:v>
                </c:pt>
                <c:pt idx="415">
                  <c:v>1.1909918375919283E-4</c:v>
                </c:pt>
                <c:pt idx="416">
                  <c:v>1.2021822380102846E-4</c:v>
                </c:pt>
                <c:pt idx="417">
                  <c:v>1.2134583664488972E-4</c:v>
                </c:pt>
                <c:pt idx="418">
                  <c:v>1.224820664486805E-4</c:v>
                </c:pt>
                <c:pt idx="419">
                  <c:v>1.2362695736858922E-4</c:v>
                </c:pt>
                <c:pt idx="420">
                  <c:v>1.247805535562345E-4</c:v>
                </c:pt>
                <c:pt idx="421">
                  <c:v>1.2594289915578334E-4</c:v>
                </c:pt>
                <c:pt idx="422">
                  <c:v>1.2711403830104268E-4</c:v>
                </c:pt>
                <c:pt idx="423">
                  <c:v>1.2829401511252632E-4</c:v>
                </c:pt>
                <c:pt idx="424">
                  <c:v>1.2948287369449332E-4</c:v>
                </c:pt>
                <c:pt idx="425">
                  <c:v>1.306806581319623E-4</c:v>
                </c:pt>
                <c:pt idx="426">
                  <c:v>1.3188741248769794E-4</c:v>
                </c:pt>
                <c:pt idx="427">
                  <c:v>1.3310318079917284E-4</c:v>
                </c:pt>
                <c:pt idx="428">
                  <c:v>1.3432800707550201E-4</c:v>
                </c:pt>
                <c:pt idx="429">
                  <c:v>1.3556193529435279E-4</c:v>
                </c:pt>
                <c:pt idx="430">
                  <c:v>1.3680500939882678E-4</c:v>
                </c:pt>
                <c:pt idx="431">
                  <c:v>1.3805727329431808E-4</c:v>
                </c:pt>
                <c:pt idx="432">
                  <c:v>1.3931877084534446E-4</c:v>
                </c:pt>
                <c:pt idx="433">
                  <c:v>1.405895458723526E-4</c:v>
                </c:pt>
                <c:pt idx="434">
                  <c:v>1.4186964214849909E-4</c:v>
                </c:pt>
                <c:pt idx="435">
                  <c:v>1.4315910339640384E-4</c:v>
                </c:pt>
                <c:pt idx="436">
                  <c:v>1.4445797328488025E-4</c:v>
                </c:pt>
                <c:pt idx="437">
                  <c:v>1.4576629542563713E-4</c:v>
                </c:pt>
                <c:pt idx="438">
                  <c:v>1.4708411336995821E-4</c:v>
                </c:pt>
                <c:pt idx="439">
                  <c:v>1.484114706053542E-4</c:v>
                </c:pt>
                <c:pt idx="440">
                  <c:v>1.4974841055219123E-4</c:v>
                </c:pt>
                <c:pt idx="441">
                  <c:v>1.5109497656029238E-4</c:v>
                </c:pt>
                <c:pt idx="442">
                  <c:v>1.5245121190551653E-4</c:v>
                </c:pt>
                <c:pt idx="443">
                  <c:v>1.5381715978631118E-4</c:v>
                </c:pt>
                <c:pt idx="444">
                  <c:v>1.5519286332023942E-4</c:v>
                </c:pt>
                <c:pt idx="445">
                  <c:v>1.5657836554048462E-4</c:v>
                </c:pt>
                <c:pt idx="446">
                  <c:v>1.5797370939232846E-4</c:v>
                </c:pt>
                <c:pt idx="447">
                  <c:v>1.5937893772960637E-4</c:v>
                </c:pt>
                <c:pt idx="448">
                  <c:v>1.6079409331113667E-4</c:v>
                </c:pt>
                <c:pt idx="449">
                  <c:v>1.6221921879712751E-4</c:v>
                </c:pt>
                <c:pt idx="450">
                  <c:v>1.6365435674555937E-4</c:v>
                </c:pt>
                <c:pt idx="451">
                  <c:v>1.6509954960854193E-4</c:v>
                </c:pt>
                <c:pt idx="452">
                  <c:v>1.6655483972864959E-4</c:v>
                </c:pt>
                <c:pt idx="453">
                  <c:v>1.6802026933523213E-4</c:v>
                </c:pt>
                <c:pt idx="454">
                  <c:v>1.6949588054070196E-4</c:v>
                </c:pt>
                <c:pt idx="455">
                  <c:v>1.7098171533679843E-4</c:v>
                </c:pt>
                <c:pt idx="456">
                  <c:v>1.7247781559082871E-4</c:v>
                </c:pt>
                <c:pt idx="457">
                  <c:v>1.7398422304188587E-4</c:v>
                </c:pt>
                <c:pt idx="458">
                  <c:v>1.7550097929704407E-4</c:v>
                </c:pt>
                <c:pt idx="459">
                  <c:v>1.7702812582753109E-4</c:v>
                </c:pt>
                <c:pt idx="460">
                  <c:v>1.7856570396487819E-4</c:v>
                </c:pt>
                <c:pt idx="461">
                  <c:v>1.8011375489704828E-4</c:v>
                </c:pt>
                <c:pt idx="462">
                  <c:v>1.81672319664541E-4</c:v>
                </c:pt>
                <c:pt idx="463">
                  <c:v>1.8324143915647681E-4</c:v>
                </c:pt>
                <c:pt idx="464">
                  <c:v>1.8482115410665872E-4</c:v>
                </c:pt>
                <c:pt idx="465">
                  <c:v>1.8641150508961267E-4</c:v>
                </c:pt>
                <c:pt idx="466">
                  <c:v>1.8801253251660632E-4</c:v>
                </c:pt>
                <c:pt idx="467">
                  <c:v>1.8962427663164722E-4</c:v>
                </c:pt>
                <c:pt idx="468">
                  <c:v>1.9124677750745938E-4</c:v>
                </c:pt>
                <c:pt idx="469">
                  <c:v>1.9288007504143944E-4</c:v>
                </c:pt>
                <c:pt idx="470">
                  <c:v>1.9452420895159199E-4</c:v>
                </c:pt>
                <c:pt idx="471">
                  <c:v>1.9617921877244519E-4</c:v>
                </c:pt>
                <c:pt idx="472">
                  <c:v>1.9784514385094533E-4</c:v>
                </c:pt>
                <c:pt idx="473">
                  <c:v>1.9952202334233259E-4</c:v>
                </c:pt>
                <c:pt idx="474">
                  <c:v>2.0120989620599591E-4</c:v>
                </c:pt>
                <c:pt idx="475">
                  <c:v>2.0290880120130988E-4</c:v>
                </c:pt>
                <c:pt idx="476">
                  <c:v>2.0461877688345085E-4</c:v>
                </c:pt>
                <c:pt idx="477">
                  <c:v>2.0633986159919573E-4</c:v>
                </c:pt>
                <c:pt idx="478">
                  <c:v>2.0807209348270032E-4</c:v>
                </c:pt>
                <c:pt idx="479">
                  <c:v>2.0981551045126104E-4</c:v>
                </c:pt>
                <c:pt idx="480">
                  <c:v>2.1157015020105695E-4</c:v>
                </c:pt>
                <c:pt idx="481">
                  <c:v>2.1333605020287471E-4</c:v>
                </c:pt>
                <c:pt idx="482">
                  <c:v>2.1511324769781531E-4</c:v>
                </c:pt>
                <c:pt idx="483">
                  <c:v>2.1690177969298393E-4</c:v>
                </c:pt>
                <c:pt idx="484">
                  <c:v>2.1870168295716212E-4</c:v>
                </c:pt>
                <c:pt idx="485">
                  <c:v>2.2051299401646361E-4</c:v>
                </c:pt>
                <c:pt idx="486">
                  <c:v>2.2233574914997298E-4</c:v>
                </c:pt>
                <c:pt idx="487">
                  <c:v>2.241699843853686E-4</c:v>
                </c:pt>
                <c:pt idx="488">
                  <c:v>2.2601573549452903E-4</c:v>
                </c:pt>
                <c:pt idx="489">
                  <c:v>2.2787303798912413E-4</c:v>
                </c:pt>
                <c:pt idx="490">
                  <c:v>2.2974192711619032E-4</c:v>
                </c:pt>
                <c:pt idx="491">
                  <c:v>2.3162243785369103E-4</c:v>
                </c:pt>
                <c:pt idx="492">
                  <c:v>2.3351460490606219E-4</c:v>
                </c:pt>
                <c:pt idx="493">
                  <c:v>2.3541846269974309E-4</c:v>
                </c:pt>
                <c:pt idx="494">
                  <c:v>2.3733404537869349E-4</c:v>
                </c:pt>
                <c:pt idx="495">
                  <c:v>2.3926138679989571E-4</c:v>
                </c:pt>
                <c:pt idx="496">
                  <c:v>2.4120052052884481E-4</c:v>
                </c:pt>
                <c:pt idx="497">
                  <c:v>2.4315147983502416E-4</c:v>
                </c:pt>
                <c:pt idx="498">
                  <c:v>2.451142976873683E-4</c:v>
                </c:pt>
                <c:pt idx="499">
                  <c:v>2.4708900674971421E-4</c:v>
                </c:pt>
                <c:pt idx="500">
                  <c:v>2.4907563937623845E-4</c:v>
                </c:pt>
                <c:pt idx="501">
                  <c:v>2.5107422760688473E-4</c:v>
                </c:pt>
                <c:pt idx="502">
                  <c:v>2.530848031627776E-4</c:v>
                </c:pt>
                <c:pt idx="503">
                  <c:v>2.5510739744162694E-4</c:v>
                </c:pt>
                <c:pt idx="504">
                  <c:v>2.5714204151311979E-4</c:v>
                </c:pt>
                <c:pt idx="505">
                  <c:v>2.5918876611430306E-4</c:v>
                </c:pt>
                <c:pt idx="506">
                  <c:v>2.6124760164495514E-4</c:v>
                </c:pt>
                <c:pt idx="507">
                  <c:v>2.6331857816294858E-4</c:v>
                </c:pt>
                <c:pt idx="508">
                  <c:v>2.6540172537960265E-4</c:v>
                </c:pt>
                <c:pt idx="509">
                  <c:v>2.6749707265502707E-4</c:v>
                </c:pt>
                <c:pt idx="510">
                  <c:v>2.6960464899345739E-4</c:v>
                </c:pt>
                <c:pt idx="511">
                  <c:v>2.7172448303858129E-4</c:v>
                </c:pt>
                <c:pt idx="512">
                  <c:v>2.7385660306885825E-4</c:v>
                </c:pt>
                <c:pt idx="513">
                  <c:v>2.7600103699282981E-4</c:v>
                </c:pt>
                <c:pt idx="514">
                  <c:v>2.781578123444253E-4</c:v>
                </c:pt>
                <c:pt idx="515">
                  <c:v>2.8032695627825831E-4</c:v>
                </c:pt>
                <c:pt idx="516">
                  <c:v>2.8250849556491831E-4</c:v>
                </c:pt>
                <c:pt idx="517">
                  <c:v>2.8470245658625623E-4</c:v>
                </c:pt>
                <c:pt idx="518">
                  <c:v>2.8690886533066395E-4</c:v>
                </c:pt>
                <c:pt idx="519">
                  <c:v>2.8912774738834872E-4</c:v>
                </c:pt>
                <c:pt idx="520">
                  <c:v>2.9135912794660436E-4</c:v>
                </c:pt>
                <c:pt idx="521">
                  <c:v>2.9360303178507531E-4</c:v>
                </c:pt>
                <c:pt idx="522">
                  <c:v>2.958594832710203E-4</c:v>
                </c:pt>
                <c:pt idx="523">
                  <c:v>2.9812850635456986E-4</c:v>
                </c:pt>
                <c:pt idx="524">
                  <c:v>3.0041012456398243E-4</c:v>
                </c:pt>
                <c:pt idx="525">
                  <c:v>3.027043610008967E-4</c:v>
                </c:pt>
                <c:pt idx="526">
                  <c:v>3.0501123833558304E-4</c:v>
                </c:pt>
                <c:pt idx="527">
                  <c:v>3.0733077880219296E-4</c:v>
                </c:pt>
                <c:pt idx="528">
                  <c:v>3.0966300419400604E-4</c:v>
                </c:pt>
                <c:pt idx="529">
                  <c:v>3.1200793585867853E-4</c:v>
                </c:pt>
                <c:pt idx="530">
                  <c:v>3.1436559469348948E-4</c:v>
                </c:pt>
                <c:pt idx="531">
                  <c:v>3.1673600114058808E-4</c:v>
                </c:pt>
                <c:pt idx="532">
                  <c:v>3.1911917518224082E-4</c:v>
                </c:pt>
                <c:pt idx="533">
                  <c:v>3.2151513633608096E-4</c:v>
                </c:pt>
                <c:pt idx="534">
                  <c:v>3.2392390365035848E-4</c:v>
                </c:pt>
                <c:pt idx="535">
                  <c:v>3.2634549569919168E-4</c:v>
                </c:pt>
                <c:pt idx="536">
                  <c:v>3.2877993057782266E-4</c:v>
                </c:pt>
                <c:pt idx="537">
                  <c:v>3.3122722589787502E-4</c:v>
                </c:pt>
                <c:pt idx="538">
                  <c:v>3.3368739878261413E-4</c:v>
                </c:pt>
                <c:pt idx="539">
                  <c:v>3.3616046586221275E-4</c:v>
                </c:pt>
                <c:pt idx="540">
                  <c:v>3.3864644326901992E-4</c:v>
                </c:pt>
                <c:pt idx="541">
                  <c:v>3.4114534663283555E-4</c:v>
                </c:pt>
                <c:pt idx="542">
                  <c:v>3.4365719107618984E-4</c:v>
                </c:pt>
                <c:pt idx="543">
                  <c:v>3.4618199120962836E-4</c:v>
                </c:pt>
                <c:pt idx="544">
                  <c:v>3.4871976112700468E-4</c:v>
                </c:pt>
                <c:pt idx="545">
                  <c:v>3.5127051440077815E-4</c:v>
                </c:pt>
                <c:pt idx="546">
                  <c:v>3.5383426407732031E-4</c:v>
                </c:pt>
                <c:pt idx="547">
                  <c:v>3.56411022672229E-4</c:v>
                </c:pt>
                <c:pt idx="548">
                  <c:v>3.5900080216564977E-4</c:v>
                </c:pt>
                <c:pt idx="549">
                  <c:v>3.616036139976084E-4</c:v>
                </c:pt>
                <c:pt idx="550">
                  <c:v>3.6421946906334957E-4</c:v>
                </c:pt>
                <c:pt idx="551">
                  <c:v>3.6684837770869003E-4</c:v>
                </c:pt>
                <c:pt idx="552">
                  <c:v>3.6949034972537598E-4</c:v>
                </c:pt>
                <c:pt idx="553">
                  <c:v>3.7214539434645821E-4</c:v>
                </c:pt>
                <c:pt idx="554">
                  <c:v>3.7481352024167362E-4</c:v>
                </c:pt>
                <c:pt idx="555">
                  <c:v>3.7749473551284109E-4</c:v>
                </c:pt>
                <c:pt idx="556">
                  <c:v>3.8018904768926922E-4</c:v>
                </c:pt>
                <c:pt idx="557">
                  <c:v>3.8289646372317805E-4</c:v>
                </c:pt>
                <c:pt idx="558">
                  <c:v>3.8561698998513285E-4</c:v>
                </c:pt>
                <c:pt idx="559">
                  <c:v>3.8835063225949263E-4</c:v>
                </c:pt>
                <c:pt idx="560">
                  <c:v>3.9109739573987487E-4</c:v>
                </c:pt>
                <c:pt idx="561">
                  <c:v>3.9385728502463292E-4</c:v>
                </c:pt>
                <c:pt idx="562">
                  <c:v>3.9663030411235138E-4</c:v>
                </c:pt>
                <c:pt idx="563">
                  <c:v>3.9941645639735593E-4</c:v>
                </c:pt>
                <c:pt idx="564">
                  <c:v>4.0221574466524238E-4</c:v>
                </c:pt>
                <c:pt idx="565">
                  <c:v>4.0502817108842011E-4</c:v>
                </c:pt>
                <c:pt idx="566">
                  <c:v>4.0785373722167613E-4</c:v>
                </c:pt>
                <c:pt idx="567">
                  <c:v>4.1069244399775609E-4</c:v>
                </c:pt>
                <c:pt idx="568">
                  <c:v>4.1354429172296546E-4</c:v>
                </c:pt>
                <c:pt idx="569">
                  <c:v>4.1640928007278936E-4</c:v>
                </c:pt>
                <c:pt idx="570">
                  <c:v>4.1928740808753307E-4</c:v>
                </c:pt>
                <c:pt idx="571">
                  <c:v>4.221786741679837E-4</c:v>
                </c:pt>
                <c:pt idx="572">
                  <c:v>4.2508307607109174E-4</c:v>
                </c:pt>
                <c:pt idx="573">
                  <c:v>4.2800061090567657E-4</c:v>
                </c:pt>
                <c:pt idx="574">
                  <c:v>4.3093127512815188E-4</c:v>
                </c:pt>
                <c:pt idx="575">
                  <c:v>4.3387506453827735E-4</c:v>
                </c:pt>
                <c:pt idx="576">
                  <c:v>4.3683197427493026E-4</c:v>
                </c:pt>
                <c:pt idx="577">
                  <c:v>4.3980199881190468E-4</c:v>
                </c:pt>
                <c:pt idx="578">
                  <c:v>4.427851319537324E-4</c:v>
                </c:pt>
                <c:pt idx="579">
                  <c:v>4.4578136683153126E-4</c:v>
                </c:pt>
                <c:pt idx="580">
                  <c:v>4.4879069589887836E-4</c:v>
                </c:pt>
                <c:pt idx="581">
                  <c:v>4.5181311092770931E-4</c:v>
                </c:pt>
                <c:pt idx="582">
                  <c:v>4.5484860300424652E-4</c:v>
                </c:pt>
                <c:pt idx="583">
                  <c:v>4.5789716252495213E-4</c:v>
                </c:pt>
                <c:pt idx="584">
                  <c:v>4.609587791925117E-4</c:v>
                </c:pt>
                <c:pt idx="585">
                  <c:v>4.640334420118448E-4</c:v>
                </c:pt>
                <c:pt idx="586">
                  <c:v>4.671211392861458E-4</c:v>
                </c:pt>
                <c:pt idx="587">
                  <c:v>4.7022185861295422E-4</c:v>
                </c:pt>
                <c:pt idx="588">
                  <c:v>4.7333558688025665E-4</c:v>
                </c:pt>
                <c:pt idx="589">
                  <c:v>4.7646231026261679E-4</c:v>
                </c:pt>
                <c:pt idx="590">
                  <c:v>4.7960201421734137E-4</c:v>
                </c:pt>
                <c:pt idx="591">
                  <c:v>4.8275468348067441E-4</c:v>
                </c:pt>
                <c:pt idx="592">
                  <c:v>4.859203020640259E-4</c:v>
                </c:pt>
                <c:pt idx="593">
                  <c:v>4.8909885325023467E-4</c:v>
                </c:pt>
                <c:pt idx="594">
                  <c:v>4.9229031958986373E-4</c:v>
                </c:pt>
                <c:pt idx="595">
                  <c:v>4.9549468289752973E-4</c:v>
                </c:pt>
                <c:pt idx="596">
                  <c:v>4.9871192424827057E-4</c:v>
                </c:pt>
                <c:pt idx="597">
                  <c:v>5.0194202397394361E-4</c:v>
                </c:pt>
                <c:pt idx="598">
                  <c:v>5.0518496165966682E-4</c:v>
                </c:pt>
                <c:pt idx="599">
                  <c:v>5.0844071614028887E-4</c:v>
                </c:pt>
                <c:pt idx="600">
                  <c:v>5.1170926549690447E-4</c:v>
                </c:pt>
                <c:pt idx="601">
                  <c:v>5.1499058705340198E-4</c:v>
                </c:pt>
                <c:pt idx="602">
                  <c:v>5.1828465737305089E-4</c:v>
                </c:pt>
                <c:pt idx="603">
                  <c:v>5.2159145225513218E-4</c:v>
                </c:pt>
                <c:pt idx="604">
                  <c:v>5.2491094673160117E-4</c:v>
                </c:pt>
                <c:pt idx="605">
                  <c:v>5.2824311506379927E-4</c:v>
                </c:pt>
                <c:pt idx="606">
                  <c:v>5.3158793073919809E-4</c:v>
                </c:pt>
                <c:pt idx="607">
                  <c:v>5.3494536646819205E-4</c:v>
                </c:pt>
                <c:pt idx="608">
                  <c:v>5.3831539418092947E-4</c:v>
                </c:pt>
                <c:pt idx="609">
                  <c:v>5.4169798502418434E-4</c:v>
                </c:pt>
                <c:pt idx="610">
                  <c:v>5.4509310935827772E-4</c:v>
                </c:pt>
                <c:pt idx="611">
                  <c:v>5.4850073675403457E-4</c:v>
                </c:pt>
                <c:pt idx="612">
                  <c:v>5.5192083598979314E-4</c:v>
                </c:pt>
                <c:pt idx="613">
                  <c:v>5.5535337504845168E-4</c:v>
                </c:pt>
                <c:pt idx="614">
                  <c:v>5.5879832111456701E-4</c:v>
                </c:pt>
                <c:pt idx="615">
                  <c:v>5.622556405714944E-4</c:v>
                </c:pt>
                <c:pt idx="616">
                  <c:v>5.6572529899857492E-4</c:v>
                </c:pt>
                <c:pt idx="617">
                  <c:v>5.6920726116837421E-4</c:v>
                </c:pt>
                <c:pt idx="618">
                  <c:v>5.7270149104396006E-4</c:v>
                </c:pt>
                <c:pt idx="619">
                  <c:v>5.7620795177623987E-4</c:v>
                </c:pt>
                <c:pt idx="620">
                  <c:v>5.7972660570133417E-4</c:v>
                </c:pt>
                <c:pt idx="621">
                  <c:v>5.8325741433801052E-4</c:v>
                </c:pt>
                <c:pt idx="622">
                  <c:v>5.8680033838516131E-4</c:v>
                </c:pt>
                <c:pt idx="623">
                  <c:v>5.9035533771933143E-4</c:v>
                </c:pt>
                <c:pt idx="624">
                  <c:v>5.9392237139230123E-4</c:v>
                </c:pt>
                <c:pt idx="625">
                  <c:v>5.9750139762871658E-4</c:v>
                </c:pt>
                <c:pt idx="626">
                  <c:v>6.0109237382377533E-4</c:v>
                </c:pt>
                <c:pt idx="627">
                  <c:v>6.0469525654095941E-4</c:v>
                </c:pt>
                <c:pt idx="628">
                  <c:v>6.0831000150982973E-4</c:v>
                </c:pt>
                <c:pt idx="629">
                  <c:v>6.1193656362386708E-4</c:v>
                </c:pt>
                <c:pt idx="630">
                  <c:v>6.1557489693836779E-4</c:v>
                </c:pt>
                <c:pt idx="631">
                  <c:v>6.1922495466840025E-4</c:v>
                </c:pt>
                <c:pt idx="632">
                  <c:v>6.2288668918680768E-4</c:v>
                </c:pt>
                <c:pt idx="633">
                  <c:v>6.2656005202227588E-4</c:v>
                </c:pt>
                <c:pt idx="634">
                  <c:v>6.3024499385744791E-4</c:v>
                </c:pt>
                <c:pt idx="635">
                  <c:v>6.3394146452710478E-4</c:v>
                </c:pt>
                <c:pt idx="636">
                  <c:v>6.3764941301639648E-4</c:v>
                </c:pt>
                <c:pt idx="637">
                  <c:v>6.4136878745913318E-4</c:v>
                </c:pt>
                <c:pt idx="638">
                  <c:v>6.4509953513613614E-4</c:v>
                </c:pt>
                <c:pt idx="639">
                  <c:v>6.4884160247364459E-4</c:v>
                </c:pt>
                <c:pt idx="640">
                  <c:v>6.5259493504178515E-4</c:v>
                </c:pt>
                <c:pt idx="641">
                  <c:v>6.5635947755309865E-4</c:v>
                </c:pt>
                <c:pt idx="642">
                  <c:v>6.6013517386112586E-4</c:v>
                </c:pt>
                <c:pt idx="643">
                  <c:v>6.6392196695905985E-4</c:v>
                </c:pt>
                <c:pt idx="644">
                  <c:v>6.6771979897845197E-4</c:v>
                </c:pt>
                <c:pt idx="645">
                  <c:v>6.7152861118798663E-4</c:v>
                </c:pt>
                <c:pt idx="646">
                  <c:v>6.7534834399231205E-4</c:v>
                </c:pt>
                <c:pt idx="647">
                  <c:v>6.7917893693093866E-4</c:v>
                </c:pt>
                <c:pt idx="648">
                  <c:v>6.8302032867719809E-4</c:v>
                </c:pt>
                <c:pt idx="649">
                  <c:v>6.868724570372642E-4</c:v>
                </c:pt>
                <c:pt idx="650">
                  <c:v>6.9073525894924426E-4</c:v>
                </c:pt>
                <c:pt idx="651">
                  <c:v>6.9460867048232536E-4</c:v>
                </c:pt>
                <c:pt idx="652">
                  <c:v>6.9849262683599586E-4</c:v>
                </c:pt>
                <c:pt idx="653">
                  <c:v>7.02387062339323E-4</c:v>
                </c:pt>
                <c:pt idx="654">
                  <c:v>7.0629191045030397E-4</c:v>
                </c:pt>
                <c:pt idx="655">
                  <c:v>7.1020710375527805E-4</c:v>
                </c:pt>
                <c:pt idx="656">
                  <c:v>7.1413257396840582E-4</c:v>
                </c:pt>
                <c:pt idx="657">
                  <c:v>7.1806825193122077E-4</c:v>
                </c:pt>
                <c:pt idx="658">
                  <c:v>7.2201406761223936E-4</c:v>
                </c:pt>
                <c:pt idx="659">
                  <c:v>7.2596995010664887E-4</c:v>
                </c:pt>
                <c:pt idx="660">
                  <c:v>7.2993582763605487E-4</c:v>
                </c:pt>
                <c:pt idx="661">
                  <c:v>7.3391162754830419E-4</c:v>
                </c:pt>
                <c:pt idx="662">
                  <c:v>7.3789727631737247E-4</c:v>
                </c:pt>
                <c:pt idx="663">
                  <c:v>7.4189269954332243E-4</c:v>
                </c:pt>
                <c:pt idx="664">
                  <c:v>7.4589782195233468E-4</c:v>
                </c:pt>
                <c:pt idx="665">
                  <c:v>7.4991256739680287E-4</c:v>
                </c:pt>
                <c:pt idx="666">
                  <c:v>7.5393685885550741E-4</c:v>
                </c:pt>
                <c:pt idx="667">
                  <c:v>7.5797061843385161E-4</c:v>
                </c:pt>
                <c:pt idx="668">
                  <c:v>7.6201376736417716E-4</c:v>
                </c:pt>
                <c:pt idx="669">
                  <c:v>7.6606622600614558E-4</c:v>
                </c:pt>
                <c:pt idx="670">
                  <c:v>7.701279138471927E-4</c:v>
                </c:pt>
                <c:pt idx="671">
                  <c:v>7.7419874950306034E-4</c:v>
                </c:pt>
                <c:pt idx="672">
                  <c:v>7.7827865071839169E-4</c:v>
                </c:pt>
                <c:pt idx="673">
                  <c:v>7.8236753436740998E-4</c:v>
                </c:pt>
                <c:pt idx="674">
                  <c:v>7.8646531645466182E-4</c:v>
                </c:pt>
                <c:pt idx="675">
                  <c:v>7.9057191211584033E-4</c:v>
                </c:pt>
                <c:pt idx="676">
                  <c:v>7.9468723561867873E-4</c:v>
                </c:pt>
                <c:pt idx="677">
                  <c:v>7.9881120036391878E-4</c:v>
                </c:pt>
                <c:pt idx="678">
                  <c:v>8.0294371888635699E-4</c:v>
                </c:pt>
                <c:pt idx="679">
                  <c:v>8.0708470285595834E-4</c:v>
                </c:pt>
                <c:pt idx="680">
                  <c:v>8.1123406307905585E-4</c:v>
                </c:pt>
                <c:pt idx="681">
                  <c:v>8.1539170949961406E-4</c:v>
                </c:pt>
                <c:pt idx="682">
                  <c:v>8.1955755120057818E-4</c:v>
                </c:pt>
                <c:pt idx="683">
                  <c:v>8.2373149640529303E-4</c:v>
                </c:pt>
                <c:pt idx="684">
                  <c:v>8.2791345247899795E-4</c:v>
                </c:pt>
                <c:pt idx="685">
                  <c:v>8.3210332593040501E-4</c:v>
                </c:pt>
                <c:pt idx="686">
                  <c:v>8.3630102241334366E-4</c:v>
                </c:pt>
                <c:pt idx="687">
                  <c:v>8.4050644672849294E-4</c:v>
                </c:pt>
                <c:pt idx="688">
                  <c:v>8.4471950282518022E-4</c:v>
                </c:pt>
                <c:pt idx="689">
                  <c:v>8.4894009380326839E-4</c:v>
                </c:pt>
                <c:pt idx="690">
                  <c:v>8.5316812191511132E-4</c:v>
                </c:pt>
                <c:pt idx="691">
                  <c:v>8.5740348856759075E-4</c:v>
                </c:pt>
                <c:pt idx="692">
                  <c:v>8.6164609432423363E-4</c:v>
                </c:pt>
                <c:pt idx="693">
                  <c:v>8.6589583890740198E-4</c:v>
                </c:pt>
                <c:pt idx="694">
                  <c:v>8.701526212005668E-4</c:v>
                </c:pt>
                <c:pt idx="695">
                  <c:v>8.7441633925065766E-4</c:v>
                </c:pt>
                <c:pt idx="696">
                  <c:v>8.7868689027048748E-4</c:v>
                </c:pt>
                <c:pt idx="697">
                  <c:v>8.829641706412665E-4</c:v>
                </c:pt>
                <c:pt idx="698">
                  <c:v>8.872480759151819E-4</c:v>
                </c:pt>
                <c:pt idx="699">
                  <c:v>8.9153850081806821E-4</c:v>
                </c:pt>
                <c:pt idx="700">
                  <c:v>8.9583533925214742E-4</c:v>
                </c:pt>
                <c:pt idx="701">
                  <c:v>9.0013848429885707E-4</c:v>
                </c:pt>
                <c:pt idx="702">
                  <c:v>9.044478282217522E-4</c:v>
                </c:pt>
                <c:pt idx="703">
                  <c:v>9.0876326246948499E-4</c:v>
                </c:pt>
                <c:pt idx="704">
                  <c:v>9.1308467767887318E-4</c:v>
                </c:pt>
                <c:pt idx="705">
                  <c:v>9.174119636780366E-4</c:v>
                </c:pt>
                <c:pt idx="706">
                  <c:v>9.2174500948962509E-4</c:v>
                </c:pt>
                <c:pt idx="707">
                  <c:v>9.2608370333411433E-4</c:v>
                </c:pt>
                <c:pt idx="708">
                  <c:v>9.3042793263319338E-4</c:v>
                </c:pt>
                <c:pt idx="709">
                  <c:v>9.3477758401322333E-4</c:v>
                </c:pt>
                <c:pt idx="710">
                  <c:v>9.3913254330877857E-4</c:v>
                </c:pt>
                <c:pt idx="711">
                  <c:v>9.434926955662734E-4</c:v>
                </c:pt>
                <c:pt idx="712">
                  <c:v>9.4785792504765824E-4</c:v>
                </c:pt>
                <c:pt idx="713">
                  <c:v>9.5222811523420754E-4</c:v>
                </c:pt>
                <c:pt idx="714">
                  <c:v>9.5660314883037705E-4</c:v>
                </c:pt>
                <c:pt idx="715">
                  <c:v>9.6098290776775103E-4</c:v>
                </c:pt>
                <c:pt idx="716">
                  <c:v>9.6536727320906254E-4</c:v>
                </c:pt>
                <c:pt idx="717">
                  <c:v>9.6975612555229404E-4</c:v>
                </c:pt>
                <c:pt idx="718">
                  <c:v>9.7414934443486637E-4</c:v>
                </c:pt>
                <c:pt idx="719">
                  <c:v>9.7854680873789442E-4</c:v>
                </c:pt>
                <c:pt idx="720">
                  <c:v>9.8294839659053643E-4</c:v>
                </c:pt>
                <c:pt idx="721">
                  <c:v>9.8735398537441038E-4</c:v>
                </c:pt>
                <c:pt idx="722">
                  <c:v>9.9176345172810338E-4</c:v>
                </c:pt>
                <c:pt idx="723">
                  <c:v>9.9617667155174985E-4</c:v>
                </c:pt>
                <c:pt idx="724">
                  <c:v>1.0005935200116929E-3</c:v>
                </c:pt>
                <c:pt idx="725">
                  <c:v>1.0050138715452304E-3</c:v>
                </c:pt>
                <c:pt idx="726">
                  <c:v>1.0094375998654309E-3</c:v>
                </c:pt>
                <c:pt idx="727">
                  <c:v>1.0138645779660398E-3</c:v>
                </c:pt>
                <c:pt idx="728">
                  <c:v>1.018294678126454E-3</c:v>
                </c:pt>
                <c:pt idx="729">
                  <c:v>1.0227277719167859E-3</c:v>
                </c:pt>
                <c:pt idx="730">
                  <c:v>1.0271637302029983E-3</c:v>
                </c:pt>
                <c:pt idx="731">
                  <c:v>1.0316024231521216E-3</c:v>
                </c:pt>
                <c:pt idx="732">
                  <c:v>1.0360437202375525E-3</c:v>
                </c:pt>
                <c:pt idx="733">
                  <c:v>1.0404874902444228E-3</c:v>
                </c:pt>
                <c:pt idx="734">
                  <c:v>1.0449336012750582E-3</c:v>
                </c:pt>
                <c:pt idx="735">
                  <c:v>1.0493819207545033E-3</c:v>
                </c:pt>
                <c:pt idx="736">
                  <c:v>1.0538323154361358E-3</c:v>
                </c:pt>
                <c:pt idx="737">
                  <c:v>1.0582846514073489E-3</c:v>
                </c:pt>
                <c:pt idx="738">
                  <c:v>1.0627387940953166E-3</c:v>
                </c:pt>
                <c:pt idx="739">
                  <c:v>1.067194608272836E-3</c:v>
                </c:pt>
                <c:pt idx="740">
                  <c:v>1.0716519580642443E-3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1.0716519580642448E-3</c:v>
                </c:pt>
                <c:pt idx="1261">
                  <c:v>1.0671946082728369E-3</c:v>
                </c:pt>
                <c:pt idx="1262">
                  <c:v>1.0627387940953166E-3</c:v>
                </c:pt>
                <c:pt idx="1263">
                  <c:v>1.0582846514073489E-3</c:v>
                </c:pt>
                <c:pt idx="1264">
                  <c:v>1.0538323154361362E-3</c:v>
                </c:pt>
                <c:pt idx="1265">
                  <c:v>1.0493819207545039E-3</c:v>
                </c:pt>
                <c:pt idx="1266">
                  <c:v>1.0449336012750574E-3</c:v>
                </c:pt>
                <c:pt idx="1267">
                  <c:v>1.0404874902444228E-3</c:v>
                </c:pt>
                <c:pt idx="1268">
                  <c:v>1.0360437202375525E-3</c:v>
                </c:pt>
                <c:pt idx="1269">
                  <c:v>1.0316024231521225E-3</c:v>
                </c:pt>
                <c:pt idx="1270">
                  <c:v>1.027163730202999E-3</c:v>
                </c:pt>
                <c:pt idx="1271">
                  <c:v>1.0227277719167859E-3</c:v>
                </c:pt>
                <c:pt idx="1272">
                  <c:v>1.018294678126454E-3</c:v>
                </c:pt>
                <c:pt idx="1273">
                  <c:v>1.0138645779660398E-3</c:v>
                </c:pt>
                <c:pt idx="1274">
                  <c:v>1.0094375998654316E-3</c:v>
                </c:pt>
                <c:pt idx="1275">
                  <c:v>1.0050138715452313E-3</c:v>
                </c:pt>
                <c:pt idx="1276">
                  <c:v>1.0005935200116929E-3</c:v>
                </c:pt>
                <c:pt idx="1277">
                  <c:v>9.9617667155174985E-4</c:v>
                </c:pt>
                <c:pt idx="1278">
                  <c:v>9.9176345172810403E-4</c:v>
                </c:pt>
                <c:pt idx="1279">
                  <c:v>9.8735398537441103E-4</c:v>
                </c:pt>
                <c:pt idx="1280">
                  <c:v>9.8294839659053687E-4</c:v>
                </c:pt>
                <c:pt idx="1281">
                  <c:v>9.7854680873789442E-4</c:v>
                </c:pt>
                <c:pt idx="1282">
                  <c:v>9.7414934443486637E-4</c:v>
                </c:pt>
                <c:pt idx="1283">
                  <c:v>9.6975612555229491E-4</c:v>
                </c:pt>
                <c:pt idx="1284">
                  <c:v>9.6536727320906297E-4</c:v>
                </c:pt>
                <c:pt idx="1285">
                  <c:v>9.6098290776775103E-4</c:v>
                </c:pt>
                <c:pt idx="1286">
                  <c:v>9.5660314883037705E-4</c:v>
                </c:pt>
                <c:pt idx="1287">
                  <c:v>9.5222811523420754E-4</c:v>
                </c:pt>
                <c:pt idx="1288">
                  <c:v>9.4785792504765857E-4</c:v>
                </c:pt>
                <c:pt idx="1289">
                  <c:v>9.4349269556627383E-4</c:v>
                </c:pt>
                <c:pt idx="1290">
                  <c:v>9.3913254330877857E-4</c:v>
                </c:pt>
                <c:pt idx="1291">
                  <c:v>9.3477758401322333E-4</c:v>
                </c:pt>
                <c:pt idx="1292">
                  <c:v>9.3042793263319404E-4</c:v>
                </c:pt>
                <c:pt idx="1293">
                  <c:v>9.2608370333411519E-4</c:v>
                </c:pt>
                <c:pt idx="1294">
                  <c:v>9.2174500948962595E-4</c:v>
                </c:pt>
                <c:pt idx="1295">
                  <c:v>9.174119636780366E-4</c:v>
                </c:pt>
                <c:pt idx="1296">
                  <c:v>9.1308467767887318E-4</c:v>
                </c:pt>
                <c:pt idx="1297">
                  <c:v>9.0876326246948553E-4</c:v>
                </c:pt>
                <c:pt idx="1298">
                  <c:v>9.0444782822175264E-4</c:v>
                </c:pt>
                <c:pt idx="1299">
                  <c:v>9.0013848429885707E-4</c:v>
                </c:pt>
                <c:pt idx="1300">
                  <c:v>8.9583533925214742E-4</c:v>
                </c:pt>
                <c:pt idx="1301">
                  <c:v>8.9153850081806821E-4</c:v>
                </c:pt>
                <c:pt idx="1302">
                  <c:v>8.8724807591518244E-4</c:v>
                </c:pt>
                <c:pt idx="1303">
                  <c:v>8.8296417064126704E-4</c:v>
                </c:pt>
                <c:pt idx="1304">
                  <c:v>8.7868689027048748E-4</c:v>
                </c:pt>
                <c:pt idx="1305">
                  <c:v>8.7441633925065766E-4</c:v>
                </c:pt>
                <c:pt idx="1306">
                  <c:v>8.7015262120056745E-4</c:v>
                </c:pt>
                <c:pt idx="1307">
                  <c:v>8.6589583890740274E-4</c:v>
                </c:pt>
                <c:pt idx="1308">
                  <c:v>8.616460943242345E-4</c:v>
                </c:pt>
                <c:pt idx="1309">
                  <c:v>8.5740348856759075E-4</c:v>
                </c:pt>
                <c:pt idx="1310">
                  <c:v>8.5316812191511132E-4</c:v>
                </c:pt>
                <c:pt idx="1311">
                  <c:v>8.4894009380326871E-4</c:v>
                </c:pt>
                <c:pt idx="1312">
                  <c:v>8.4471950282518076E-4</c:v>
                </c:pt>
                <c:pt idx="1313">
                  <c:v>8.4050644672849207E-4</c:v>
                </c:pt>
                <c:pt idx="1314">
                  <c:v>8.3630102241334366E-4</c:v>
                </c:pt>
                <c:pt idx="1315">
                  <c:v>8.3210332593040501E-4</c:v>
                </c:pt>
                <c:pt idx="1316">
                  <c:v>8.2791345247899871E-4</c:v>
                </c:pt>
                <c:pt idx="1317">
                  <c:v>8.2373149640529368E-4</c:v>
                </c:pt>
                <c:pt idx="1318">
                  <c:v>8.1955755120057818E-4</c:v>
                </c:pt>
                <c:pt idx="1319">
                  <c:v>8.1539170949961406E-4</c:v>
                </c:pt>
                <c:pt idx="1320">
                  <c:v>8.1123406307905585E-4</c:v>
                </c:pt>
                <c:pt idx="1321">
                  <c:v>8.0708470285595889E-4</c:v>
                </c:pt>
                <c:pt idx="1322">
                  <c:v>8.0294371888635732E-4</c:v>
                </c:pt>
                <c:pt idx="1323">
                  <c:v>7.9881120036391878E-4</c:v>
                </c:pt>
                <c:pt idx="1324">
                  <c:v>7.9468723561867873E-4</c:v>
                </c:pt>
                <c:pt idx="1325">
                  <c:v>7.9057191211584065E-4</c:v>
                </c:pt>
                <c:pt idx="1326">
                  <c:v>7.8646531645466225E-4</c:v>
                </c:pt>
                <c:pt idx="1327">
                  <c:v>7.8236753436740965E-4</c:v>
                </c:pt>
                <c:pt idx="1328">
                  <c:v>7.7827865071839169E-4</c:v>
                </c:pt>
                <c:pt idx="1329">
                  <c:v>7.7419874950306034E-4</c:v>
                </c:pt>
                <c:pt idx="1330">
                  <c:v>7.7012791384719346E-4</c:v>
                </c:pt>
                <c:pt idx="1331">
                  <c:v>7.6606622600614623E-4</c:v>
                </c:pt>
                <c:pt idx="1332">
                  <c:v>7.6201376736417716E-4</c:v>
                </c:pt>
                <c:pt idx="1333">
                  <c:v>7.5797061843385161E-4</c:v>
                </c:pt>
                <c:pt idx="1334">
                  <c:v>7.5393685885550741E-4</c:v>
                </c:pt>
                <c:pt idx="1335">
                  <c:v>7.4991256739680341E-4</c:v>
                </c:pt>
                <c:pt idx="1336">
                  <c:v>7.4589782195233522E-4</c:v>
                </c:pt>
                <c:pt idx="1337">
                  <c:v>7.4189269954332243E-4</c:v>
                </c:pt>
                <c:pt idx="1338">
                  <c:v>7.3789727631737247E-4</c:v>
                </c:pt>
                <c:pt idx="1339">
                  <c:v>7.3391162754830451E-4</c:v>
                </c:pt>
                <c:pt idx="1340">
                  <c:v>7.2993582763605531E-4</c:v>
                </c:pt>
                <c:pt idx="1341">
                  <c:v>7.2596995010664942E-4</c:v>
                </c:pt>
                <c:pt idx="1342">
                  <c:v>7.2201406761223936E-4</c:v>
                </c:pt>
                <c:pt idx="1343">
                  <c:v>7.1806825193122077E-4</c:v>
                </c:pt>
                <c:pt idx="1344">
                  <c:v>7.1413257396840658E-4</c:v>
                </c:pt>
                <c:pt idx="1345">
                  <c:v>7.1020710375527859E-4</c:v>
                </c:pt>
                <c:pt idx="1346">
                  <c:v>7.0629191045030397E-4</c:v>
                </c:pt>
                <c:pt idx="1347">
                  <c:v>7.02387062339323E-4</c:v>
                </c:pt>
                <c:pt idx="1348">
                  <c:v>6.9849262683599586E-4</c:v>
                </c:pt>
                <c:pt idx="1349">
                  <c:v>6.9460867048232579E-4</c:v>
                </c:pt>
                <c:pt idx="1350">
                  <c:v>6.907352589492448E-4</c:v>
                </c:pt>
                <c:pt idx="1351">
                  <c:v>6.868724570372642E-4</c:v>
                </c:pt>
                <c:pt idx="1352">
                  <c:v>6.8302032867719809E-4</c:v>
                </c:pt>
                <c:pt idx="1353">
                  <c:v>6.7917893693093942E-4</c:v>
                </c:pt>
                <c:pt idx="1354">
                  <c:v>6.7534834399231281E-4</c:v>
                </c:pt>
                <c:pt idx="1355">
                  <c:v>6.7152861118798749E-4</c:v>
                </c:pt>
                <c:pt idx="1356">
                  <c:v>6.6771979897845197E-4</c:v>
                </c:pt>
                <c:pt idx="1357">
                  <c:v>6.6392196695905985E-4</c:v>
                </c:pt>
                <c:pt idx="1358">
                  <c:v>6.6013517386112619E-4</c:v>
                </c:pt>
                <c:pt idx="1359">
                  <c:v>6.5635947755309908E-4</c:v>
                </c:pt>
                <c:pt idx="1360">
                  <c:v>6.5259493504178515E-4</c:v>
                </c:pt>
                <c:pt idx="1361">
                  <c:v>6.4884160247364459E-4</c:v>
                </c:pt>
                <c:pt idx="1362">
                  <c:v>6.4509953513613614E-4</c:v>
                </c:pt>
                <c:pt idx="1363">
                  <c:v>6.4136878745913361E-4</c:v>
                </c:pt>
                <c:pt idx="1364">
                  <c:v>6.3764941301639691E-4</c:v>
                </c:pt>
                <c:pt idx="1365">
                  <c:v>6.3394146452710478E-4</c:v>
                </c:pt>
                <c:pt idx="1366">
                  <c:v>6.3024499385744791E-4</c:v>
                </c:pt>
                <c:pt idx="1367">
                  <c:v>6.2656005202227588E-4</c:v>
                </c:pt>
                <c:pt idx="1368">
                  <c:v>6.2288668918680833E-4</c:v>
                </c:pt>
                <c:pt idx="1369">
                  <c:v>6.1922495466840079E-4</c:v>
                </c:pt>
                <c:pt idx="1370">
                  <c:v>6.1557489693836779E-4</c:v>
                </c:pt>
                <c:pt idx="1371">
                  <c:v>6.1193656362386708E-4</c:v>
                </c:pt>
                <c:pt idx="1372">
                  <c:v>6.0831000150983017E-4</c:v>
                </c:pt>
                <c:pt idx="1373">
                  <c:v>6.0469525654095974E-4</c:v>
                </c:pt>
                <c:pt idx="1374">
                  <c:v>6.0109237382377457E-4</c:v>
                </c:pt>
                <c:pt idx="1375">
                  <c:v>5.9750139762871658E-4</c:v>
                </c:pt>
                <c:pt idx="1376">
                  <c:v>5.9392237139230123E-4</c:v>
                </c:pt>
                <c:pt idx="1377">
                  <c:v>5.9035533771933186E-4</c:v>
                </c:pt>
                <c:pt idx="1378">
                  <c:v>5.8680033838516175E-4</c:v>
                </c:pt>
                <c:pt idx="1379">
                  <c:v>5.8325741433801052E-4</c:v>
                </c:pt>
                <c:pt idx="1380">
                  <c:v>5.7972660570133417E-4</c:v>
                </c:pt>
                <c:pt idx="1381">
                  <c:v>5.7620795177623987E-4</c:v>
                </c:pt>
                <c:pt idx="1382">
                  <c:v>5.727014910439606E-4</c:v>
                </c:pt>
                <c:pt idx="1383">
                  <c:v>5.6920726116837454E-4</c:v>
                </c:pt>
                <c:pt idx="1384">
                  <c:v>5.6572529899857492E-4</c:v>
                </c:pt>
                <c:pt idx="1385">
                  <c:v>5.622556405714944E-4</c:v>
                </c:pt>
                <c:pt idx="1386">
                  <c:v>5.5879832111456744E-4</c:v>
                </c:pt>
                <c:pt idx="1387">
                  <c:v>5.5535337504845211E-4</c:v>
                </c:pt>
                <c:pt idx="1388">
                  <c:v>5.5192083598979357E-4</c:v>
                </c:pt>
                <c:pt idx="1389">
                  <c:v>5.4850073675403457E-4</c:v>
                </c:pt>
                <c:pt idx="1390">
                  <c:v>5.4509310935827772E-4</c:v>
                </c:pt>
                <c:pt idx="1391">
                  <c:v>5.4169798502418478E-4</c:v>
                </c:pt>
                <c:pt idx="1392">
                  <c:v>5.3831539418093001E-4</c:v>
                </c:pt>
                <c:pt idx="1393">
                  <c:v>5.3494536646819205E-4</c:v>
                </c:pt>
                <c:pt idx="1394">
                  <c:v>5.3158793073919809E-4</c:v>
                </c:pt>
                <c:pt idx="1395">
                  <c:v>5.2824311506379927E-4</c:v>
                </c:pt>
                <c:pt idx="1396">
                  <c:v>5.2491094673160149E-4</c:v>
                </c:pt>
                <c:pt idx="1397">
                  <c:v>5.215914522551325E-4</c:v>
                </c:pt>
                <c:pt idx="1398">
                  <c:v>5.1828465737305089E-4</c:v>
                </c:pt>
                <c:pt idx="1399">
                  <c:v>5.1499058705340198E-4</c:v>
                </c:pt>
                <c:pt idx="1400">
                  <c:v>5.1170926549690479E-4</c:v>
                </c:pt>
                <c:pt idx="1401">
                  <c:v>5.0844071614028941E-4</c:v>
                </c:pt>
                <c:pt idx="1402">
                  <c:v>5.0518496165966715E-4</c:v>
                </c:pt>
                <c:pt idx="1403">
                  <c:v>5.0194202397394361E-4</c:v>
                </c:pt>
                <c:pt idx="1404">
                  <c:v>4.9871192424827057E-4</c:v>
                </c:pt>
                <c:pt idx="1405">
                  <c:v>4.9549468289753038E-4</c:v>
                </c:pt>
                <c:pt idx="1406">
                  <c:v>4.9229031958986428E-4</c:v>
                </c:pt>
                <c:pt idx="1407">
                  <c:v>4.8909885325023467E-4</c:v>
                </c:pt>
                <c:pt idx="1408">
                  <c:v>4.859203020640259E-4</c:v>
                </c:pt>
                <c:pt idx="1409">
                  <c:v>4.8275468348067441E-4</c:v>
                </c:pt>
                <c:pt idx="1410">
                  <c:v>4.7960201421734158E-4</c:v>
                </c:pt>
                <c:pt idx="1411">
                  <c:v>4.7646231026261723E-4</c:v>
                </c:pt>
                <c:pt idx="1412">
                  <c:v>4.7333558688025633E-4</c:v>
                </c:pt>
                <c:pt idx="1413">
                  <c:v>4.7022185861295422E-4</c:v>
                </c:pt>
                <c:pt idx="1414">
                  <c:v>4.6712113928614585E-4</c:v>
                </c:pt>
                <c:pt idx="1415">
                  <c:v>4.6403344201184535E-4</c:v>
                </c:pt>
                <c:pt idx="1416">
                  <c:v>4.6095877919251241E-4</c:v>
                </c:pt>
                <c:pt idx="1417">
                  <c:v>4.5789716252495213E-4</c:v>
                </c:pt>
                <c:pt idx="1418">
                  <c:v>4.5484860300424652E-4</c:v>
                </c:pt>
                <c:pt idx="1419">
                  <c:v>4.5181311092770947E-4</c:v>
                </c:pt>
                <c:pt idx="1420">
                  <c:v>4.4879069589887863E-4</c:v>
                </c:pt>
                <c:pt idx="1421">
                  <c:v>4.4578136683153099E-4</c:v>
                </c:pt>
                <c:pt idx="1422">
                  <c:v>4.427851319537324E-4</c:v>
                </c:pt>
                <c:pt idx="1423">
                  <c:v>4.3980199881190485E-4</c:v>
                </c:pt>
                <c:pt idx="1424">
                  <c:v>4.3683197427493058E-4</c:v>
                </c:pt>
                <c:pt idx="1425">
                  <c:v>4.3387506453827762E-4</c:v>
                </c:pt>
                <c:pt idx="1426">
                  <c:v>4.3093127512815177E-4</c:v>
                </c:pt>
                <c:pt idx="1427">
                  <c:v>4.2800061090567657E-4</c:v>
                </c:pt>
                <c:pt idx="1428">
                  <c:v>4.2508307607109201E-4</c:v>
                </c:pt>
                <c:pt idx="1429">
                  <c:v>4.2217867416798424E-4</c:v>
                </c:pt>
                <c:pt idx="1430">
                  <c:v>4.1928740808753372E-4</c:v>
                </c:pt>
                <c:pt idx="1431">
                  <c:v>4.1640928007278925E-4</c:v>
                </c:pt>
                <c:pt idx="1432">
                  <c:v>4.1354429172296546E-4</c:v>
                </c:pt>
                <c:pt idx="1433">
                  <c:v>4.1069244399775619E-4</c:v>
                </c:pt>
                <c:pt idx="1434">
                  <c:v>4.078537372216763E-4</c:v>
                </c:pt>
                <c:pt idx="1435">
                  <c:v>4.0502817108842065E-4</c:v>
                </c:pt>
                <c:pt idx="1436">
                  <c:v>4.0221574466524238E-4</c:v>
                </c:pt>
                <c:pt idx="1437">
                  <c:v>3.9941645639735609E-4</c:v>
                </c:pt>
                <c:pt idx="1438">
                  <c:v>3.9663030411235149E-4</c:v>
                </c:pt>
                <c:pt idx="1439">
                  <c:v>3.9385728502463324E-4</c:v>
                </c:pt>
                <c:pt idx="1440">
                  <c:v>3.9109739573987471E-4</c:v>
                </c:pt>
                <c:pt idx="1441">
                  <c:v>3.8835063225949263E-4</c:v>
                </c:pt>
                <c:pt idx="1442">
                  <c:v>3.8561698998513296E-4</c:v>
                </c:pt>
                <c:pt idx="1443">
                  <c:v>3.8289646372317854E-4</c:v>
                </c:pt>
                <c:pt idx="1444">
                  <c:v>3.8018904768926981E-4</c:v>
                </c:pt>
                <c:pt idx="1445">
                  <c:v>3.7749473551284087E-4</c:v>
                </c:pt>
                <c:pt idx="1446">
                  <c:v>3.7481352024167362E-4</c:v>
                </c:pt>
                <c:pt idx="1447">
                  <c:v>3.7214539434645837E-4</c:v>
                </c:pt>
                <c:pt idx="1448">
                  <c:v>3.6949034972537625E-4</c:v>
                </c:pt>
                <c:pt idx="1449">
                  <c:v>3.6684837770869041E-4</c:v>
                </c:pt>
                <c:pt idx="1450">
                  <c:v>3.6421946906334957E-4</c:v>
                </c:pt>
                <c:pt idx="1451">
                  <c:v>3.616036139976084E-4</c:v>
                </c:pt>
                <c:pt idx="1452">
                  <c:v>3.5900080216565015E-4</c:v>
                </c:pt>
                <c:pt idx="1453">
                  <c:v>3.5641102267222933E-4</c:v>
                </c:pt>
                <c:pt idx="1454">
                  <c:v>3.5383426407732015E-4</c:v>
                </c:pt>
                <c:pt idx="1455">
                  <c:v>3.5127051440077815E-4</c:v>
                </c:pt>
                <c:pt idx="1456">
                  <c:v>3.4871976112700484E-4</c:v>
                </c:pt>
                <c:pt idx="1457">
                  <c:v>3.4618199120962857E-4</c:v>
                </c:pt>
                <c:pt idx="1458">
                  <c:v>3.4365719107619017E-4</c:v>
                </c:pt>
                <c:pt idx="1459">
                  <c:v>3.4114534663283539E-4</c:v>
                </c:pt>
                <c:pt idx="1460">
                  <c:v>3.3864644326901992E-4</c:v>
                </c:pt>
                <c:pt idx="1461">
                  <c:v>3.3616046586221291E-4</c:v>
                </c:pt>
                <c:pt idx="1462">
                  <c:v>3.336873987826144E-4</c:v>
                </c:pt>
                <c:pt idx="1463">
                  <c:v>3.312272258978754E-4</c:v>
                </c:pt>
                <c:pt idx="1464">
                  <c:v>3.2877993057782266E-4</c:v>
                </c:pt>
                <c:pt idx="1465">
                  <c:v>3.2634549569919168E-4</c:v>
                </c:pt>
                <c:pt idx="1466">
                  <c:v>3.2392390365035864E-4</c:v>
                </c:pt>
                <c:pt idx="1467">
                  <c:v>3.2151513633608145E-4</c:v>
                </c:pt>
                <c:pt idx="1468">
                  <c:v>3.1911917518224071E-4</c:v>
                </c:pt>
                <c:pt idx="1469">
                  <c:v>3.1673600114058808E-4</c:v>
                </c:pt>
                <c:pt idx="1470">
                  <c:v>3.1436559469348965E-4</c:v>
                </c:pt>
                <c:pt idx="1471">
                  <c:v>3.120079358586788E-4</c:v>
                </c:pt>
                <c:pt idx="1472">
                  <c:v>3.0966300419400642E-4</c:v>
                </c:pt>
                <c:pt idx="1473">
                  <c:v>3.0733077880219274E-4</c:v>
                </c:pt>
                <c:pt idx="1474">
                  <c:v>3.0501123833558304E-4</c:v>
                </c:pt>
                <c:pt idx="1475">
                  <c:v>3.0270436100089681E-4</c:v>
                </c:pt>
                <c:pt idx="1476">
                  <c:v>3.004101245639827E-4</c:v>
                </c:pt>
                <c:pt idx="1477">
                  <c:v>2.981285063545703E-4</c:v>
                </c:pt>
                <c:pt idx="1478">
                  <c:v>2.9585948327102019E-4</c:v>
                </c:pt>
                <c:pt idx="1479">
                  <c:v>2.9360303178507531E-4</c:v>
                </c:pt>
                <c:pt idx="1480">
                  <c:v>2.9135912794660442E-4</c:v>
                </c:pt>
                <c:pt idx="1481">
                  <c:v>2.8912774738834915E-4</c:v>
                </c:pt>
                <c:pt idx="1482">
                  <c:v>2.8690886533066384E-4</c:v>
                </c:pt>
                <c:pt idx="1483">
                  <c:v>2.8470245658625623E-4</c:v>
                </c:pt>
                <c:pt idx="1484">
                  <c:v>2.8250849556491842E-4</c:v>
                </c:pt>
                <c:pt idx="1485">
                  <c:v>2.8032695627825847E-4</c:v>
                </c:pt>
                <c:pt idx="1486">
                  <c:v>2.7815781234442557E-4</c:v>
                </c:pt>
                <c:pt idx="1487">
                  <c:v>2.7600103699282975E-4</c:v>
                </c:pt>
                <c:pt idx="1488">
                  <c:v>2.7385660306885825E-4</c:v>
                </c:pt>
                <c:pt idx="1489">
                  <c:v>2.7172448303858151E-4</c:v>
                </c:pt>
                <c:pt idx="1490">
                  <c:v>2.6960464899345777E-4</c:v>
                </c:pt>
                <c:pt idx="1491">
                  <c:v>2.6749707265502756E-4</c:v>
                </c:pt>
                <c:pt idx="1492">
                  <c:v>2.6540172537960254E-4</c:v>
                </c:pt>
                <c:pt idx="1493">
                  <c:v>2.6331857816294858E-4</c:v>
                </c:pt>
                <c:pt idx="1494">
                  <c:v>2.612476016449552E-4</c:v>
                </c:pt>
                <c:pt idx="1495">
                  <c:v>2.5918876611430328E-4</c:v>
                </c:pt>
                <c:pt idx="1496">
                  <c:v>2.5714204151312028E-4</c:v>
                </c:pt>
                <c:pt idx="1497">
                  <c:v>2.5510739744162694E-4</c:v>
                </c:pt>
                <c:pt idx="1498">
                  <c:v>2.530848031627777E-4</c:v>
                </c:pt>
                <c:pt idx="1499">
                  <c:v>2.5107422760688484E-4</c:v>
                </c:pt>
                <c:pt idx="1500">
                  <c:v>2.4907563937623866E-4</c:v>
                </c:pt>
                <c:pt idx="1501">
                  <c:v>2.4708900674971399E-4</c:v>
                </c:pt>
                <c:pt idx="1502">
                  <c:v>2.451142976873683E-4</c:v>
                </c:pt>
                <c:pt idx="1503">
                  <c:v>2.4315147983502416E-4</c:v>
                </c:pt>
                <c:pt idx="1504">
                  <c:v>2.4120052052884497E-4</c:v>
                </c:pt>
                <c:pt idx="1505">
                  <c:v>2.3926138679989593E-4</c:v>
                </c:pt>
                <c:pt idx="1506">
                  <c:v>2.3733404537869349E-4</c:v>
                </c:pt>
                <c:pt idx="1507">
                  <c:v>2.3541846269974309E-4</c:v>
                </c:pt>
                <c:pt idx="1508">
                  <c:v>2.3351460490606237E-4</c:v>
                </c:pt>
                <c:pt idx="1509">
                  <c:v>2.3162243785369125E-4</c:v>
                </c:pt>
                <c:pt idx="1510">
                  <c:v>2.2974192711619073E-4</c:v>
                </c:pt>
                <c:pt idx="1511">
                  <c:v>2.2787303798912413E-4</c:v>
                </c:pt>
                <c:pt idx="1512">
                  <c:v>2.2601573549452903E-4</c:v>
                </c:pt>
                <c:pt idx="1513">
                  <c:v>2.2416998438536882E-4</c:v>
                </c:pt>
                <c:pt idx="1514">
                  <c:v>2.2233574914997319E-4</c:v>
                </c:pt>
                <c:pt idx="1515">
                  <c:v>2.2051299401646332E-4</c:v>
                </c:pt>
                <c:pt idx="1516">
                  <c:v>2.1870168295716212E-4</c:v>
                </c:pt>
                <c:pt idx="1517">
                  <c:v>2.1690177969298393E-4</c:v>
                </c:pt>
                <c:pt idx="1518">
                  <c:v>2.1511324769781548E-4</c:v>
                </c:pt>
                <c:pt idx="1519">
                  <c:v>2.133360502028749E-4</c:v>
                </c:pt>
                <c:pt idx="1520">
                  <c:v>2.1157015020105695E-4</c:v>
                </c:pt>
                <c:pt idx="1521">
                  <c:v>2.0981551045126104E-4</c:v>
                </c:pt>
                <c:pt idx="1522">
                  <c:v>2.0807209348270051E-4</c:v>
                </c:pt>
                <c:pt idx="1523">
                  <c:v>2.063398615991959E-4</c:v>
                </c:pt>
                <c:pt idx="1524">
                  <c:v>2.0461877688345131E-4</c:v>
                </c:pt>
                <c:pt idx="1525">
                  <c:v>2.0290880120130988E-4</c:v>
                </c:pt>
                <c:pt idx="1526">
                  <c:v>2.0120989620599591E-4</c:v>
                </c:pt>
                <c:pt idx="1527">
                  <c:v>1.9952202334233275E-4</c:v>
                </c:pt>
                <c:pt idx="1528">
                  <c:v>1.9784514385094549E-4</c:v>
                </c:pt>
                <c:pt idx="1529">
                  <c:v>1.96179218772445E-4</c:v>
                </c:pt>
                <c:pt idx="1530">
                  <c:v>1.9452420895159199E-4</c:v>
                </c:pt>
                <c:pt idx="1531">
                  <c:v>1.9288007504143944E-4</c:v>
                </c:pt>
                <c:pt idx="1532">
                  <c:v>1.9124677750745962E-4</c:v>
                </c:pt>
                <c:pt idx="1533">
                  <c:v>1.8962427663164757E-4</c:v>
                </c:pt>
                <c:pt idx="1534">
                  <c:v>1.8801253251660632E-4</c:v>
                </c:pt>
                <c:pt idx="1535">
                  <c:v>1.8641150508961267E-4</c:v>
                </c:pt>
                <c:pt idx="1536">
                  <c:v>1.8482115410665888E-4</c:v>
                </c:pt>
                <c:pt idx="1537">
                  <c:v>1.83241439156477E-4</c:v>
                </c:pt>
                <c:pt idx="1538">
                  <c:v>1.8167231966454133E-4</c:v>
                </c:pt>
                <c:pt idx="1539">
                  <c:v>1.8011375489704828E-4</c:v>
                </c:pt>
                <c:pt idx="1540">
                  <c:v>1.7856570396487819E-4</c:v>
                </c:pt>
                <c:pt idx="1541">
                  <c:v>1.7702812582753126E-4</c:v>
                </c:pt>
                <c:pt idx="1542">
                  <c:v>1.7550097929704424E-4</c:v>
                </c:pt>
                <c:pt idx="1543">
                  <c:v>1.7398422304188617E-4</c:v>
                </c:pt>
                <c:pt idx="1544">
                  <c:v>1.7247781559082871E-4</c:v>
                </c:pt>
                <c:pt idx="1545">
                  <c:v>1.7098171533679859E-4</c:v>
                </c:pt>
                <c:pt idx="1546">
                  <c:v>1.6949588054070212E-4</c:v>
                </c:pt>
                <c:pt idx="1547">
                  <c:v>1.6802026933523251E-4</c:v>
                </c:pt>
                <c:pt idx="1548">
                  <c:v>1.6655483972864959E-4</c:v>
                </c:pt>
                <c:pt idx="1549">
                  <c:v>1.6509954960854193E-4</c:v>
                </c:pt>
                <c:pt idx="1550">
                  <c:v>1.636543567455595E-4</c:v>
                </c:pt>
                <c:pt idx="1551">
                  <c:v>1.6221921879712765E-4</c:v>
                </c:pt>
                <c:pt idx="1552">
                  <c:v>1.607940933111368E-4</c:v>
                </c:pt>
                <c:pt idx="1553">
                  <c:v>1.5937893772960624E-4</c:v>
                </c:pt>
                <c:pt idx="1554">
                  <c:v>1.5797370939232846E-4</c:v>
                </c:pt>
                <c:pt idx="1555">
                  <c:v>1.5657836554048475E-4</c:v>
                </c:pt>
                <c:pt idx="1556">
                  <c:v>1.5519286332023964E-4</c:v>
                </c:pt>
                <c:pt idx="1557">
                  <c:v>1.5381715978631146E-4</c:v>
                </c:pt>
                <c:pt idx="1558">
                  <c:v>1.5245121190551653E-4</c:v>
                </c:pt>
                <c:pt idx="1559">
                  <c:v>1.5109497656029238E-4</c:v>
                </c:pt>
                <c:pt idx="1560">
                  <c:v>1.4974841055219123E-4</c:v>
                </c:pt>
                <c:pt idx="1561">
                  <c:v>1.4841147060535456E-4</c:v>
                </c:pt>
                <c:pt idx="1562">
                  <c:v>1.4708411336995821E-4</c:v>
                </c:pt>
                <c:pt idx="1563">
                  <c:v>1.4576629542563713E-4</c:v>
                </c:pt>
                <c:pt idx="1564">
                  <c:v>1.4445797328488036E-4</c:v>
                </c:pt>
                <c:pt idx="1565">
                  <c:v>1.4315910339640403E-4</c:v>
                </c:pt>
                <c:pt idx="1566">
                  <c:v>1.4186964214849923E-4</c:v>
                </c:pt>
                <c:pt idx="1567">
                  <c:v>1.4058954587235249E-4</c:v>
                </c:pt>
                <c:pt idx="1568">
                  <c:v>1.3931877084534446E-4</c:v>
                </c:pt>
                <c:pt idx="1569">
                  <c:v>1.3805727329431822E-4</c:v>
                </c:pt>
                <c:pt idx="1570">
                  <c:v>1.3680500939882708E-4</c:v>
                </c:pt>
                <c:pt idx="1571">
                  <c:v>1.3556193529435309E-4</c:v>
                </c:pt>
                <c:pt idx="1572">
                  <c:v>1.3432800707550201E-4</c:v>
                </c:pt>
                <c:pt idx="1573">
                  <c:v>1.3310318079917284E-4</c:v>
                </c:pt>
                <c:pt idx="1574">
                  <c:v>1.3188741248769794E-4</c:v>
                </c:pt>
                <c:pt idx="1575">
                  <c:v>1.3068065813196241E-4</c:v>
                </c:pt>
                <c:pt idx="1576">
                  <c:v>1.2948287369449332E-4</c:v>
                </c:pt>
                <c:pt idx="1577">
                  <c:v>1.2829401511252632E-4</c:v>
                </c:pt>
                <c:pt idx="1578">
                  <c:v>1.2711403830104284E-4</c:v>
                </c:pt>
                <c:pt idx="1579">
                  <c:v>1.2594289915578334E-4</c:v>
                </c:pt>
                <c:pt idx="1580">
                  <c:v>1.2478055355623466E-4</c:v>
                </c:pt>
                <c:pt idx="1581">
                  <c:v>1.2362695736858905E-4</c:v>
                </c:pt>
                <c:pt idx="1582">
                  <c:v>1.224820664486805E-4</c:v>
                </c:pt>
                <c:pt idx="1583">
                  <c:v>1.2134583664488988E-4</c:v>
                </c:pt>
                <c:pt idx="1584">
                  <c:v>1.2021822380102871E-4</c:v>
                </c:pt>
                <c:pt idx="1585">
                  <c:v>1.1909918375919312E-4</c:v>
                </c:pt>
                <c:pt idx="1586">
                  <c:v>1.1798867236259324E-4</c:v>
                </c:pt>
                <c:pt idx="1587">
                  <c:v>1.1688664545835639E-4</c:v>
                </c:pt>
                <c:pt idx="1588">
                  <c:v>1.1579305890030122E-4</c:v>
                </c:pt>
                <c:pt idx="1589">
                  <c:v>1.1470786855168904E-4</c:v>
                </c:pt>
                <c:pt idx="1590">
                  <c:v>1.1363103028794592E-4</c:v>
                </c:pt>
                <c:pt idx="1591">
                  <c:v>1.1256249999935995E-4</c:v>
                </c:pt>
                <c:pt idx="1592">
                  <c:v>1.1150223359375194E-4</c:v>
                </c:pt>
                <c:pt idx="1593">
                  <c:v>1.1045018699911724E-4</c:v>
                </c:pt>
                <c:pt idx="1594">
                  <c:v>1.0940631616624525E-4</c:v>
                </c:pt>
                <c:pt idx="1595">
                  <c:v>1.0837057707130801E-4</c:v>
                </c:pt>
                <c:pt idx="1596">
                  <c:v>1.0734292571842694E-4</c:v>
                </c:pt>
                <c:pt idx="1597">
                  <c:v>1.0632331814220803E-4</c:v>
                </c:pt>
                <c:pt idx="1598">
                  <c:v>1.0531171041025505E-4</c:v>
                </c:pt>
                <c:pt idx="1599">
                  <c:v>1.0430805862565303E-4</c:v>
                </c:pt>
                <c:pt idx="1600">
                  <c:v>1.0331231892942764E-4</c:v>
                </c:pt>
                <c:pt idx="1601">
                  <c:v>1.0232444750297735E-4</c:v>
                </c:pt>
                <c:pt idx="1602">
                  <c:v>1.0134440057047751E-4</c:v>
                </c:pt>
                <c:pt idx="1603">
                  <c:v>1.0037213440126103E-4</c:v>
                </c:pt>
                <c:pt idx="1604">
                  <c:v>9.9407605312170171E-5</c:v>
                </c:pt>
                <c:pt idx="1605">
                  <c:v>9.8450769669883783E-5</c:v>
                </c:pt>
                <c:pt idx="1606">
                  <c:v>9.7501583893217156E-5</c:v>
                </c:pt>
                <c:pt idx="1607">
                  <c:v>9.6560004455395793E-5</c:v>
                </c:pt>
                <c:pt idx="1608">
                  <c:v>9.5625987886302825E-5</c:v>
                </c:pt>
                <c:pt idx="1609">
                  <c:v>9.4699490774700904E-5</c:v>
                </c:pt>
                <c:pt idx="1610">
                  <c:v>9.378046977042807E-5</c:v>
                </c:pt>
                <c:pt idx="1611">
                  <c:v>9.2868881586565216E-5</c:v>
                </c:pt>
                <c:pt idx="1612">
                  <c:v>9.1964683001580805E-5</c:v>
                </c:pt>
                <c:pt idx="1613">
                  <c:v>9.1067830861447122E-5</c:v>
                </c:pt>
                <c:pt idx="1614">
                  <c:v>9.0178282081731592E-5</c:v>
                </c:pt>
                <c:pt idx="1615">
                  <c:v>8.9295993649662677E-5</c:v>
                </c:pt>
                <c:pt idx="1616">
                  <c:v>8.8420922626167696E-5</c:v>
                </c:pt>
                <c:pt idx="1617">
                  <c:v>8.7553026147887939E-5</c:v>
                </c:pt>
                <c:pt idx="1618">
                  <c:v>8.6692261429165184E-5</c:v>
                </c:pt>
                <c:pt idx="1619">
                  <c:v>8.583858576400482E-5</c:v>
                </c:pt>
                <c:pt idx="1620">
                  <c:v>8.4991956528011894E-5</c:v>
                </c:pt>
                <c:pt idx="1621">
                  <c:v>8.4152331180302193E-5</c:v>
                </c:pt>
                <c:pt idx="1622">
                  <c:v>8.3319667265387184E-5</c:v>
                </c:pt>
                <c:pt idx="1623">
                  <c:v>8.2493922415034746E-5</c:v>
                </c:pt>
                <c:pt idx="1624">
                  <c:v>8.1675054350104163E-5</c:v>
                </c:pt>
                <c:pt idx="1625">
                  <c:v>8.0863020882354346E-5</c:v>
                </c:pt>
                <c:pt idx="1626">
                  <c:v>8.0057779916229346E-5</c:v>
                </c:pt>
                <c:pt idx="1627">
                  <c:v>7.9259289450616668E-5</c:v>
                </c:pt>
                <c:pt idx="1628">
                  <c:v>7.8467507580581969E-5</c:v>
                </c:pt>
                <c:pt idx="1629">
                  <c:v>7.7682392499078614E-5</c:v>
                </c:pt>
                <c:pt idx="1630">
                  <c:v>7.6903902498630792E-5</c:v>
                </c:pt>
                <c:pt idx="1631">
                  <c:v>7.6131995972994392E-5</c:v>
                </c:pt>
                <c:pt idx="1632">
                  <c:v>7.5366631418791096E-5</c:v>
                </c:pt>
                <c:pt idx="1633">
                  <c:v>7.4607767437118898E-5</c:v>
                </c:pt>
                <c:pt idx="1634">
                  <c:v>7.3855362735138818E-5</c:v>
                </c:pt>
                <c:pt idx="1635">
                  <c:v>7.3109376127635068E-5</c:v>
                </c:pt>
                <c:pt idx="1636">
                  <c:v>7.2369766538552682E-5</c:v>
                </c:pt>
                <c:pt idx="1637">
                  <c:v>7.1636493002510631E-5</c:v>
                </c:pt>
                <c:pt idx="1638">
                  <c:v>7.0909514666291066E-5</c:v>
                </c:pt>
                <c:pt idx="1639">
                  <c:v>7.0188790790302964E-5</c:v>
                </c:pt>
                <c:pt idx="1640">
                  <c:v>6.9474280750024227E-5</c:v>
                </c:pt>
                <c:pt idx="1641">
                  <c:v>6.8765944037418072E-5</c:v>
                </c:pt>
                <c:pt idx="1642">
                  <c:v>6.8063740262327066E-5</c:v>
                </c:pt>
                <c:pt idx="1643">
                  <c:v>6.7367629153842841E-5</c:v>
                </c:pt>
                <c:pt idx="1644">
                  <c:v>6.6677570561652299E-5</c:v>
                </c:pt>
                <c:pt idx="1645">
                  <c:v>6.5993524457360681E-5</c:v>
                </c:pt>
                <c:pt idx="1646">
                  <c:v>6.531545093579182E-5</c:v>
                </c:pt>
                <c:pt idx="1647">
                  <c:v>6.4643310216264119E-5</c:v>
                </c:pt>
                <c:pt idx="1648">
                  <c:v>6.3977062643845217E-5</c:v>
                </c:pt>
                <c:pt idx="1649">
                  <c:v>6.3316668690581776E-5</c:v>
                </c:pt>
                <c:pt idx="1650">
                  <c:v>6.2662088956707849E-5</c:v>
                </c:pt>
                <c:pt idx="1651">
                  <c:v>6.2013284171830426E-5</c:v>
                </c:pt>
                <c:pt idx="1652">
                  <c:v>6.1370215196091704E-5</c:v>
                </c:pt>
                <c:pt idx="1653">
                  <c:v>6.0732843021310346E-5</c:v>
                </c:pt>
                <c:pt idx="1654">
                  <c:v>6.0101128772098581E-5</c:v>
                </c:pt>
                <c:pt idx="1655">
                  <c:v>5.9475033706958424E-5</c:v>
                </c:pt>
                <c:pt idx="1656">
                  <c:v>5.8854519219355833E-5</c:v>
                </c:pt>
                <c:pt idx="1657">
                  <c:v>5.8239546838772502E-5</c:v>
                </c:pt>
                <c:pt idx="1658">
                  <c:v>5.7630078231735884E-5</c:v>
                </c:pt>
                <c:pt idx="1659">
                  <c:v>5.7026075202827505E-5</c:v>
                </c:pt>
                <c:pt idx="1660">
                  <c:v>5.6427499695670523E-5</c:v>
                </c:pt>
                <c:pt idx="1661">
                  <c:v>5.5834313793894421E-5</c:v>
                </c:pt>
                <c:pt idx="1662">
                  <c:v>5.5246479722080439E-5</c:v>
                </c:pt>
                <c:pt idx="1663">
                  <c:v>5.4663959846683616E-5</c:v>
                </c:pt>
                <c:pt idx="1664">
                  <c:v>5.408671667693531E-5</c:v>
                </c:pt>
                <c:pt idx="1665">
                  <c:v>5.3514712865724888E-5</c:v>
                </c:pt>
                <c:pt idx="1666">
                  <c:v>5.2947911210459469E-5</c:v>
                </c:pt>
                <c:pt idx="1667">
                  <c:v>5.2386274653905023E-5</c:v>
                </c:pt>
                <c:pt idx="1668">
                  <c:v>5.1829766285004547E-5</c:v>
                </c:pt>
                <c:pt idx="1669">
                  <c:v>5.1278349339678244E-5</c:v>
                </c:pt>
                <c:pt idx="1670">
                  <c:v>5.073198720160183E-5</c:v>
                </c:pt>
                <c:pt idx="1671">
                  <c:v>5.0190643402966409E-5</c:v>
                </c:pt>
                <c:pt idx="1672">
                  <c:v>4.9654281625216504E-5</c:v>
                </c:pt>
                <c:pt idx="1673">
                  <c:v>4.9122865699769908E-5</c:v>
                </c:pt>
                <c:pt idx="1674">
                  <c:v>4.8596359608717391E-5</c:v>
                </c:pt>
                <c:pt idx="1675">
                  <c:v>4.8074727485502544E-5</c:v>
                </c:pt>
                <c:pt idx="1676">
                  <c:v>4.7557933615583496E-5</c:v>
                </c:pt>
                <c:pt idx="1677">
                  <c:v>4.7045942437073647E-5</c:v>
                </c:pt>
                <c:pt idx="1678">
                  <c:v>4.6538718541364803E-5</c:v>
                </c:pt>
                <c:pt idx="1679">
                  <c:v>4.603622667373108E-5</c:v>
                </c:pt>
                <c:pt idx="1680">
                  <c:v>4.5538431733913428E-5</c:v>
                </c:pt>
                <c:pt idx="1681">
                  <c:v>4.5045298776686998E-5</c:v>
                </c:pt>
                <c:pt idx="1682">
                  <c:v>4.4556793012407868E-5</c:v>
                </c:pt>
                <c:pt idx="1683">
                  <c:v>4.4072879807543741E-5</c:v>
                </c:pt>
                <c:pt idx="1684">
                  <c:v>4.3593524685184644E-5</c:v>
                </c:pt>
                <c:pt idx="1685">
                  <c:v>4.3118693325537325E-5</c:v>
                </c:pt>
                <c:pt idx="1686">
                  <c:v>4.2648351566400031E-5</c:v>
                </c:pt>
                <c:pt idx="1687">
                  <c:v>4.2182465403620675E-5</c:v>
                </c:pt>
                <c:pt idx="1688">
                  <c:v>4.1721000991537455E-5</c:v>
                </c:pt>
                <c:pt idx="1689">
                  <c:v>4.1263924643401269E-5</c:v>
                </c:pt>
                <c:pt idx="1690">
                  <c:v>4.0811202831782084E-5</c:v>
                </c:pt>
                <c:pt idx="1691">
                  <c:v>4.0362802188956785E-5</c:v>
                </c:pt>
                <c:pt idx="1692">
                  <c:v>3.9918689507280976E-5</c:v>
                </c:pt>
                <c:pt idx="1693">
                  <c:v>3.9478831739543969E-5</c:v>
                </c:pt>
                <c:pt idx="1694">
                  <c:v>3.9043195999306404E-5</c:v>
                </c:pt>
                <c:pt idx="1695">
                  <c:v>3.86117495612226E-5</c:v>
                </c:pt>
                <c:pt idx="1696">
                  <c:v>3.8184459861344844E-5</c:v>
                </c:pt>
                <c:pt idx="1697">
                  <c:v>3.7761294497413136E-5</c:v>
                </c:pt>
                <c:pt idx="1698">
                  <c:v>3.7342221229127637E-5</c:v>
                </c:pt>
                <c:pt idx="1699">
                  <c:v>3.692720797840603E-5</c:v>
                </c:pt>
                <c:pt idx="1700">
                  <c:v>3.6516222829624958E-5</c:v>
                </c:pt>
                <c:pt idx="1701">
                  <c:v>3.6109234029845033E-5</c:v>
                </c:pt>
                <c:pt idx="1702">
                  <c:v>3.5706209989021756E-5</c:v>
                </c:pt>
                <c:pt idx="1703">
                  <c:v>3.5307119280199988E-5</c:v>
                </c:pt>
                <c:pt idx="1704">
                  <c:v>3.4911930639694314E-5</c:v>
                </c:pt>
                <c:pt idx="1705">
                  <c:v>3.4520612967253E-5</c:v>
                </c:pt>
                <c:pt idx="1706">
                  <c:v>3.4133135326208667E-5</c:v>
                </c:pt>
                <c:pt idx="1707">
                  <c:v>3.374946694361306E-5</c:v>
                </c:pt>
                <c:pt idx="1708">
                  <c:v>3.3369577210358E-5</c:v>
                </c:pt>
                <c:pt idx="1709">
                  <c:v>3.2993435681281953E-5</c:v>
                </c:pt>
                <c:pt idx="1710">
                  <c:v>3.2621012075261335E-5</c:v>
                </c:pt>
                <c:pt idx="1711">
                  <c:v>3.2252276275289351E-5</c:v>
                </c:pt>
                <c:pt idx="1712">
                  <c:v>3.1887198328539411E-5</c:v>
                </c:pt>
                <c:pt idx="1713">
                  <c:v>3.1525748446415847E-5</c:v>
                </c:pt>
                <c:pt idx="1714">
                  <c:v>3.1167897004590528E-5</c:v>
                </c:pt>
                <c:pt idx="1715">
                  <c:v>3.081361454302561E-5</c:v>
                </c:pt>
                <c:pt idx="1716">
                  <c:v>3.0462871765983875E-5</c:v>
                </c:pt>
                <c:pt idx="1717">
                  <c:v>3.0115639542024894E-5</c:v>
                </c:pt>
                <c:pt idx="1718">
                  <c:v>2.9771888903989366E-5</c:v>
                </c:pt>
                <c:pt idx="1719">
                  <c:v>2.9431591048968947E-5</c:v>
                </c:pt>
                <c:pt idx="1720">
                  <c:v>2.9094717338265028E-5</c:v>
                </c:pt>
                <c:pt idx="1721">
                  <c:v>2.8761239297333594E-5</c:v>
                </c:pt>
                <c:pt idx="1722">
                  <c:v>2.8431128615718647E-5</c:v>
                </c:pt>
                <c:pt idx="1723">
                  <c:v>2.8104357146972851E-5</c:v>
                </c:pt>
                <c:pt idx="1724">
                  <c:v>2.7780896908565774E-5</c:v>
                </c:pt>
                <c:pt idx="1725">
                  <c:v>2.7460720081780863E-5</c:v>
                </c:pt>
                <c:pt idx="1726">
                  <c:v>2.7143799011599892E-5</c:v>
                </c:pt>
                <c:pt idx="1727">
                  <c:v>2.683010620657621E-5</c:v>
                </c:pt>
                <c:pt idx="1728">
                  <c:v>2.6519614338696418E-5</c:v>
                </c:pt>
                <c:pt idx="1729">
                  <c:v>2.6212296243229945E-5</c:v>
                </c:pt>
                <c:pt idx="1730">
                  <c:v>2.5908124918568382E-5</c:v>
                </c:pt>
                <c:pt idx="1731">
                  <c:v>2.5607073526052926E-5</c:v>
                </c:pt>
                <c:pt idx="1732">
                  <c:v>2.5309115389791571E-5</c:v>
                </c:pt>
                <c:pt idx="1733">
                  <c:v>2.5014223996464539E-5</c:v>
                </c:pt>
                <c:pt idx="1734">
                  <c:v>2.4722372995120035E-5</c:v>
                </c:pt>
                <c:pt idx="1735">
                  <c:v>2.4433536196958627E-5</c:v>
                </c:pt>
                <c:pt idx="1736">
                  <c:v>2.4147687575107938E-5</c:v>
                </c:pt>
                <c:pt idx="1737">
                  <c:v>2.3864801264386794E-5</c:v>
                </c:pt>
                <c:pt idx="1738">
                  <c:v>2.358485156105885E-5</c:v>
                </c:pt>
                <c:pt idx="1739">
                  <c:v>2.3307812922577122E-5</c:v>
                </c:pt>
                <c:pt idx="1740">
                  <c:v>2.3033659967317915E-5</c:v>
                </c:pt>
                <c:pt idx="1741">
                  <c:v>2.2762367474305606E-5</c:v>
                </c:pt>
                <c:pt idx="1742">
                  <c:v>2.249391038292768E-5</c:v>
                </c:pt>
                <c:pt idx="1743">
                  <c:v>2.2228263792640161E-5</c:v>
                </c:pt>
                <c:pt idx="1744">
                  <c:v>2.1965402962664129E-5</c:v>
                </c:pt>
                <c:pt idx="1745">
                  <c:v>2.1705303311673056E-5</c:v>
                </c:pt>
                <c:pt idx="1746">
                  <c:v>2.1447940417470797E-5</c:v>
                </c:pt>
                <c:pt idx="1747">
                  <c:v>2.1193290016661482E-5</c:v>
                </c:pt>
                <c:pt idx="1748">
                  <c:v>2.094132800430973E-5</c:v>
                </c:pt>
                <c:pt idx="1749">
                  <c:v>2.0692030433592964E-5</c:v>
                </c:pt>
                <c:pt idx="1750">
                  <c:v>2.0445373515445209E-5</c:v>
                </c:pt>
                <c:pt idx="1751">
                  <c:v>2.0201333618192549E-5</c:v>
                </c:pt>
                <c:pt idx="1752">
                  <c:v>1.99598872671799E-5</c:v>
                </c:pt>
                <c:pt idx="1753">
                  <c:v>1.9721011144390708E-5</c:v>
                </c:pt>
                <c:pt idx="1754">
                  <c:v>1.9484682088057875E-5</c:v>
                </c:pt>
                <c:pt idx="1755">
                  <c:v>1.925087709226738E-5</c:v>
                </c:pt>
                <c:pt idx="1756">
                  <c:v>1.9019573306554196E-5</c:v>
                </c:pt>
                <c:pt idx="1757">
                  <c:v>1.8790748035490515E-5</c:v>
                </c:pt>
                <c:pt idx="1758">
                  <c:v>1.8564378738266596E-5</c:v>
                </c:pt>
                <c:pt idx="1759">
                  <c:v>1.8340443028264763E-5</c:v>
                </c:pt>
                <c:pt idx="1760">
                  <c:v>1.811891867262557E-5</c:v>
                </c:pt>
                <c:pt idx="1761">
                  <c:v>1.7899783591807847E-5</c:v>
                </c:pt>
                <c:pt idx="1762">
                  <c:v>1.7683015859140949E-5</c:v>
                </c:pt>
                <c:pt idx="1763">
                  <c:v>1.7468593700370841E-5</c:v>
                </c:pt>
                <c:pt idx="1764">
                  <c:v>1.7256495493199444E-5</c:v>
                </c:pt>
                <c:pt idx="1765">
                  <c:v>1.7046699766817624E-5</c:v>
                </c:pt>
                <c:pt idx="1766">
                  <c:v>1.6839185201431196E-5</c:v>
                </c:pt>
                <c:pt idx="1767">
                  <c:v>1.6633930627781432E-5</c:v>
                </c:pt>
                <c:pt idx="1768">
                  <c:v>1.6430915026659095E-5</c:v>
                </c:pt>
                <c:pt idx="1769">
                  <c:v>1.6230117528412287E-5</c:v>
                </c:pt>
                <c:pt idx="1770">
                  <c:v>1.6031517412448918E-5</c:v>
                </c:pt>
                <c:pt idx="1771">
                  <c:v>1.5835094106732752E-5</c:v>
                </c:pt>
                <c:pt idx="1772">
                  <c:v>1.5640827187274284E-5</c:v>
                </c:pt>
                <c:pt idx="1773">
                  <c:v>1.5448696377615971E-5</c:v>
                </c:pt>
                <c:pt idx="1774">
                  <c:v>1.5258681548311823E-5</c:v>
                </c:pt>
                <c:pt idx="1775">
                  <c:v>1.5070762716402204E-5</c:v>
                </c:pt>
                <c:pt idx="1776">
                  <c:v>1.4884920044882795E-5</c:v>
                </c:pt>
                <c:pt idx="1777">
                  <c:v>1.4701133842168839E-5</c:v>
                </c:pt>
                <c:pt idx="1778">
                  <c:v>1.4519384561554567E-5</c:v>
                </c:pt>
                <c:pt idx="1779">
                  <c:v>1.4339652800667525E-5</c:v>
                </c:pt>
                <c:pt idx="1780">
                  <c:v>1.4161919300918193E-5</c:v>
                </c:pt>
                <c:pt idx="1781">
                  <c:v>1.3986164946944996E-5</c:v>
                </c:pt>
                <c:pt idx="1782">
                  <c:v>1.3812370766055013E-5</c:v>
                </c:pt>
                <c:pt idx="1783">
                  <c:v>1.3640517927659895E-5</c:v>
                </c:pt>
                <c:pt idx="1784">
                  <c:v>1.3470587742707925E-5</c:v>
                </c:pt>
                <c:pt idx="1785">
                  <c:v>1.3302561663111491E-5</c:v>
                </c:pt>
                <c:pt idx="1786">
                  <c:v>1.3136421281170663E-5</c:v>
                </c:pt>
                <c:pt idx="1787">
                  <c:v>1.2972148328992903E-5</c:v>
                </c:pt>
                <c:pt idx="1788">
                  <c:v>1.2809724677908607E-5</c:v>
                </c:pt>
                <c:pt idx="1789">
                  <c:v>1.2649132337883323E-5</c:v>
                </c:pt>
                <c:pt idx="1790">
                  <c:v>1.2490353456925802E-5</c:v>
                </c:pt>
                <c:pt idx="1791">
                  <c:v>1.233337032049276E-5</c:v>
                </c:pt>
                <c:pt idx="1792">
                  <c:v>1.2178165350890277E-5</c:v>
                </c:pt>
                <c:pt idx="1793">
                  <c:v>1.2024721106671641E-5</c:v>
                </c:pt>
                <c:pt idx="1794">
                  <c:v>1.1873020282031999E-5</c:v>
                </c:pt>
                <c:pt idx="1795">
                  <c:v>1.1723045706199795E-5</c:v>
                </c:pt>
                <c:pt idx="1796">
                  <c:v>1.1574780342825323E-5</c:v>
                </c:pt>
                <c:pt idx="1797">
                  <c:v>1.142820728936607E-5</c:v>
                </c:pt>
                <c:pt idx="1798">
                  <c:v>1.1283309776469479E-5</c:v>
                </c:pt>
                <c:pt idx="1799">
                  <c:v>1.114007116735259E-5</c:v>
                </c:pt>
                <c:pt idx="1800">
                  <c:v>1.0998474957179254E-5</c:v>
                </c:pt>
                <c:pt idx="1801">
                  <c:v>1.0858504772434748E-5</c:v>
                </c:pt>
                <c:pt idx="1802">
                  <c:v>1.0720144370297703E-5</c:v>
                </c:pt>
                <c:pt idx="1803">
                  <c:v>1.0583377638010008E-5</c:v>
                </c:pt>
                <c:pt idx="1804">
                  <c:v>1.0448188592243824E-5</c:v>
                </c:pt>
                <c:pt idx="1805">
                  <c:v>1.0314561378467005E-5</c:v>
                </c:pt>
                <c:pt idx="1806">
                  <c:v>1.0182480270305908E-5</c:v>
                </c:pt>
                <c:pt idx="1807">
                  <c:v>1.0051929668906432E-5</c:v>
                </c:pt>
                <c:pt idx="1808">
                  <c:v>9.9228941022930551E-6</c:v>
                </c:pt>
                <c:pt idx="1809">
                  <c:v>9.7953582247257721E-6</c:v>
                </c:pt>
                <c:pt idx="1810">
                  <c:v>9.6693068160556213E-6</c:v>
                </c:pt>
                <c:pt idx="1811">
                  <c:v>9.5447247810781467E-6</c:v>
                </c:pt>
                <c:pt idx="1812">
                  <c:v>9.4215971488856576E-6</c:v>
                </c:pt>
                <c:pt idx="1813">
                  <c:v>9.299909072217416E-6</c:v>
                </c:pt>
                <c:pt idx="1814">
                  <c:v>9.1796458268088201E-6</c:v>
                </c:pt>
                <c:pt idx="1815">
                  <c:v>9.060792810739074E-6</c:v>
                </c:pt>
                <c:pt idx="1816">
                  <c:v>8.943335543777402E-6</c:v>
                </c:pt>
                <c:pt idx="1817">
                  <c:v>8.8272596667284426E-6</c:v>
                </c:pt>
                <c:pt idx="1818">
                  <c:v>8.7125509407759454E-6</c:v>
                </c:pt>
                <c:pt idx="1819">
                  <c:v>8.5991952468259771E-6</c:v>
                </c:pt>
                <c:pt idx="1820">
                  <c:v>8.4871785848487084E-6</c:v>
                </c:pt>
                <c:pt idx="1821">
                  <c:v>8.3764870732195909E-6</c:v>
                </c:pt>
                <c:pt idx="1822">
                  <c:v>8.2671069480595941E-6</c:v>
                </c:pt>
                <c:pt idx="1823">
                  <c:v>8.1590245625745146E-6</c:v>
                </c:pt>
                <c:pt idx="1824">
                  <c:v>8.0522263863939588E-6</c:v>
                </c:pt>
                <c:pt idx="1825">
                  <c:v>7.9466990049093151E-6</c:v>
                </c:pt>
                <c:pt idx="1826">
                  <c:v>7.8424291186116319E-6</c:v>
                </c:pt>
                <c:pt idx="1827">
                  <c:v>7.7394035424285329E-6</c:v>
                </c:pt>
                <c:pt idx="1828">
                  <c:v>7.6376092050610564E-6</c:v>
                </c:pt>
                <c:pt idx="1829">
                  <c:v>7.5370331483201433E-6</c:v>
                </c:pt>
                <c:pt idx="1830">
                  <c:v>7.4376625264626475E-6</c:v>
                </c:pt>
                <c:pt idx="1831">
                  <c:v>7.3394846055274751E-6</c:v>
                </c:pt>
                <c:pt idx="1832">
                  <c:v>7.2424867626712098E-6</c:v>
                </c:pt>
                <c:pt idx="1833">
                  <c:v>7.1466564855039983E-6</c:v>
                </c:pt>
                <c:pt idx="1834">
                  <c:v>7.0519813714252129E-6</c:v>
                </c:pt>
                <c:pt idx="1835">
                  <c:v>6.9584491269593019E-6</c:v>
                </c:pt>
                <c:pt idx="1836">
                  <c:v>6.8660475670917687E-6</c:v>
                </c:pt>
                <c:pt idx="1837">
                  <c:v>6.774764614605131E-6</c:v>
                </c:pt>
                <c:pt idx="1838">
                  <c:v>6.684588299415431E-6</c:v>
                </c:pt>
                <c:pt idx="1839">
                  <c:v>6.5955067579087533E-6</c:v>
                </c:pt>
                <c:pt idx="1840">
                  <c:v>6.5075082322784326E-6</c:v>
                </c:pt>
                <c:pt idx="1841">
                  <c:v>6.4205810698622768E-6</c:v>
                </c:pt>
                <c:pt idx="1842">
                  <c:v>6.3347137224806676E-6</c:v>
                </c:pt>
                <c:pt idx="1843">
                  <c:v>6.2498947457749199E-6</c:v>
                </c:pt>
                <c:pt idx="1844">
                  <c:v>6.1661127985463559E-6</c:v>
                </c:pt>
                <c:pt idx="1845">
                  <c:v>6.0833566420960935E-6</c:v>
                </c:pt>
                <c:pt idx="1846">
                  <c:v>6.0016151395652584E-6</c:v>
                </c:pt>
                <c:pt idx="1847">
                  <c:v>5.9208772552763196E-6</c:v>
                </c:pt>
                <c:pt idx="1848">
                  <c:v>5.8411320540749424E-6</c:v>
                </c:pt>
                <c:pt idx="1849">
                  <c:v>5.7623687006728538E-6</c:v>
                </c:pt>
                <c:pt idx="1850">
                  <c:v>5.6845764589916313E-6</c:v>
                </c:pt>
                <c:pt idx="1851">
                  <c:v>5.6077446915072433E-6</c:v>
                </c:pt>
                <c:pt idx="1852">
                  <c:v>5.5318628585959174E-6</c:v>
                </c:pt>
                <c:pt idx="1853">
                  <c:v>5.4569205178807881E-6</c:v>
                </c:pt>
                <c:pt idx="1854">
                  <c:v>5.3829073235798281E-6</c:v>
                </c:pt>
                <c:pt idx="1855">
                  <c:v>5.3098130258548889E-6</c:v>
                </c:pt>
                <c:pt idx="1856">
                  <c:v>5.2376274701618624E-6</c:v>
                </c:pt>
                <c:pt idx="1857">
                  <c:v>5.166340596602195E-6</c:v>
                </c:pt>
                <c:pt idx="1858">
                  <c:v>5.0959424392756356E-6</c:v>
                </c:pt>
                <c:pt idx="1859">
                  <c:v>5.0264231256343953E-6</c:v>
                </c:pt>
                <c:pt idx="1860">
                  <c:v>4.9577728758385187E-6</c:v>
                </c:pt>
                <c:pt idx="1861">
                  <c:v>4.8899820021128666E-6</c:v>
                </c:pt>
                <c:pt idx="1862">
                  <c:v>4.8230409081054412E-6</c:v>
                </c:pt>
                <c:pt idx="1863">
                  <c:v>4.7569400882472776E-6</c:v>
                </c:pt>
                <c:pt idx="1864">
                  <c:v>4.6916701271138769E-6</c:v>
                </c:pt>
                <c:pt idx="1865">
                  <c:v>4.627221698788121E-6</c:v>
                </c:pt>
                <c:pt idx="1866">
                  <c:v>4.5635855662249975E-6</c:v>
                </c:pt>
                <c:pt idx="1867">
                  <c:v>4.500752580617812E-6</c:v>
                </c:pt>
                <c:pt idx="1868">
                  <c:v>4.4387136807661803E-6</c:v>
                </c:pt>
                <c:pt idx="1869">
                  <c:v>4.3774598924458313E-6</c:v>
                </c:pt>
                <c:pt idx="1870">
                  <c:v>4.3169823277799914E-6</c:v>
                </c:pt>
                <c:pt idx="1871">
                  <c:v>4.2572721846127307E-6</c:v>
                </c:pt>
                <c:pt idx="1872">
                  <c:v>4.1983207458841155E-6</c:v>
                </c:pt>
                <c:pt idx="1873">
                  <c:v>4.1401193790072689E-6</c:v>
                </c:pt>
                <c:pt idx="1874">
                  <c:v>4.0826595352472008E-6</c:v>
                </c:pt>
                <c:pt idx="1875">
                  <c:v>4.0259327491017921E-6</c:v>
                </c:pt>
                <c:pt idx="1876">
                  <c:v>3.9699306376845686E-6</c:v>
                </c:pt>
                <c:pt idx="1877">
                  <c:v>3.9146449001096175E-6</c:v>
                </c:pt>
                <c:pt idx="1878">
                  <c:v>3.860067316878458E-6</c:v>
                </c:pt>
                <c:pt idx="1879">
                  <c:v>3.8061897492690126E-6</c:v>
                </c:pt>
                <c:pt idx="1880">
                  <c:v>3.7530041387266406E-6</c:v>
                </c:pt>
                <c:pt idx="1881">
                  <c:v>3.7005025062573866E-6</c:v>
                </c:pt>
                <c:pt idx="1882">
                  <c:v>3.6486769518232443E-6</c:v>
                </c:pt>
                <c:pt idx="1883">
                  <c:v>3.597519653739782E-6</c:v>
                </c:pt>
                <c:pt idx="1884">
                  <c:v>3.5470228680757718E-6</c:v>
                </c:pt>
                <c:pt idx="1885">
                  <c:v>3.4971789280552087E-6</c:v>
                </c:pt>
                <c:pt idx="1886">
                  <c:v>3.4479802434615341E-6</c:v>
                </c:pt>
                <c:pt idx="1887">
                  <c:v>3.3994193000441814E-6</c:v>
                </c:pt>
                <c:pt idx="1888">
                  <c:v>3.3514886589273174E-6</c:v>
                </c:pt>
                <c:pt idx="1889">
                  <c:v>3.3041809560210814E-6</c:v>
                </c:pt>
                <c:pt idx="1890">
                  <c:v>3.2574889014350505E-6</c:v>
                </c:pt>
                <c:pt idx="1891">
                  <c:v>3.2114052788941595E-6</c:v>
                </c:pt>
                <c:pt idx="1892">
                  <c:v>3.1659229451570079E-6</c:v>
                </c:pt>
                <c:pt idx="1893">
                  <c:v>3.1210348294365509E-6</c:v>
                </c:pt>
                <c:pt idx="1894">
                  <c:v>3.0767339328232669E-6</c:v>
                </c:pt>
                <c:pt idx="1895">
                  <c:v>3.0330133277108209E-6</c:v>
                </c:pt>
                <c:pt idx="1896">
                  <c:v>2.9898661572241257E-6</c:v>
                </c:pt>
                <c:pt idx="1897">
                  <c:v>2.9472856346500376E-6</c:v>
                </c:pt>
                <c:pt idx="1898">
                  <c:v>2.9052650428704165E-6</c:v>
                </c:pt>
                <c:pt idx="1899">
                  <c:v>2.8637977337978378E-6</c:v>
                </c:pt>
                <c:pt idx="1900">
                  <c:v>2.8228771278138613E-6</c:v>
                </c:pt>
                <c:pt idx="1901">
                  <c:v>2.7824967132097849E-6</c:v>
                </c:pt>
                <c:pt idx="1902">
                  <c:v>2.7426500456301349E-6</c:v>
                </c:pt>
                <c:pt idx="1903">
                  <c:v>2.7033307475185945E-6</c:v>
                </c:pt>
                <c:pt idx="1904">
                  <c:v>2.6645325075666989E-6</c:v>
                </c:pt>
                <c:pt idx="1905">
                  <c:v>2.6262490801650707E-6</c:v>
                </c:pt>
                <c:pt idx="1906">
                  <c:v>2.5884742848574131E-6</c:v>
                </c:pt>
                <c:pt idx="1907">
                  <c:v>2.5512020057970375E-6</c:v>
                </c:pt>
                <c:pt idx="1908">
                  <c:v>2.5144261912061655E-6</c:v>
                </c:pt>
                <c:pt idx="1909">
                  <c:v>2.4781408528379176E-6</c:v>
                </c:pt>
                <c:pt idx="1910">
                  <c:v>2.442340065440944E-6</c:v>
                </c:pt>
                <c:pt idx="1911">
                  <c:v>2.4070179662268889E-6</c:v>
                </c:pt>
                <c:pt idx="1912">
                  <c:v>2.3721687543404406E-6</c:v>
                </c:pt>
                <c:pt idx="1913">
                  <c:v>2.3377866903322229E-6</c:v>
                </c:pt>
                <c:pt idx="1914">
                  <c:v>2.3038660956344281E-6</c:v>
                </c:pt>
                <c:pt idx="1915">
                  <c:v>2.2704013520391492E-6</c:v>
                </c:pt>
                <c:pt idx="1916">
                  <c:v>2.2373869011795902E-6</c:v>
                </c:pt>
                <c:pt idx="1917">
                  <c:v>2.2048172440139154E-6</c:v>
                </c:pt>
                <c:pt idx="1918">
                  <c:v>2.1726869403120237E-6</c:v>
                </c:pt>
                <c:pt idx="1919">
                  <c:v>2.1409906081450207E-6</c:v>
                </c:pt>
                <c:pt idx="1920">
                  <c:v>2.1097229233775854E-6</c:v>
                </c:pt>
                <c:pt idx="1921">
                  <c:v>2.0788786191630451E-6</c:v>
                </c:pt>
                <c:pt idx="1922">
                  <c:v>2.0484524854413548E-6</c:v>
                </c:pt>
                <c:pt idx="1923">
                  <c:v>2.0184393684398711E-6</c:v>
                </c:pt>
                <c:pt idx="1924">
                  <c:v>1.9888341701769498E-6</c:v>
                </c:pt>
                <c:pt idx="1925">
                  <c:v>1.9596318479684232E-6</c:v>
                </c:pt>
                <c:pt idx="1926">
                  <c:v>1.9308274139368528E-6</c:v>
                </c:pt>
                <c:pt idx="1927">
                  <c:v>1.9024159345236853E-6</c:v>
                </c:pt>
                <c:pt idx="1928">
                  <c:v>1.8743925300042593E-6</c:v>
                </c:pt>
                <c:pt idx="1929">
                  <c:v>1.8467523740056297E-6</c:v>
                </c:pt>
                <c:pt idx="1930">
                  <c:v>1.8194906930273246E-6</c:v>
                </c:pt>
                <c:pt idx="1931">
                  <c:v>1.7926027659648719E-6</c:v>
                </c:pt>
                <c:pt idx="1932">
                  <c:v>1.7660839236362871E-6</c:v>
                </c:pt>
                <c:pt idx="1933">
                  <c:v>1.7399295483113639E-6</c:v>
                </c:pt>
                <c:pt idx="1934">
                  <c:v>1.7141350732439015E-6</c:v>
                </c:pt>
                <c:pt idx="1935">
                  <c:v>1.6886959822067398E-6</c:v>
                </c:pt>
                <c:pt idx="1936">
                  <c:v>1.6636078090297119E-6</c:v>
                </c:pt>
                <c:pt idx="1937">
                  <c:v>1.638866137140484E-6</c:v>
                </c:pt>
                <c:pt idx="1938">
                  <c:v>1.6144665991082358E-6</c:v>
                </c:pt>
                <c:pt idx="1939">
                  <c:v>1.5904048761902851E-6</c:v>
                </c:pt>
                <c:pt idx="1940">
                  <c:v>1.5666766978815004E-6</c:v>
                </c:pt>
                <c:pt idx="1941">
                  <c:v>1.5432778414666939E-6</c:v>
                </c:pt>
                <c:pt idx="1942">
                  <c:v>1.5202041315758176E-6</c:v>
                </c:pt>
                <c:pt idx="1943">
                  <c:v>1.497451439742087E-6</c:v>
                </c:pt>
                <c:pt idx="1944">
                  <c:v>1.4750156839629777E-6</c:v>
                </c:pt>
                <c:pt idx="1945">
                  <c:v>1.4528928282640569E-6</c:v>
                </c:pt>
                <c:pt idx="1946">
                  <c:v>1.4310788822657589E-6</c:v>
                </c:pt>
                <c:pt idx="1947">
                  <c:v>1.4095699007529736E-6</c:v>
                </c:pt>
                <c:pt idx="1948">
                  <c:v>1.388361983247553E-6</c:v>
                </c:pt>
                <c:pt idx="1949">
                  <c:v>1.3674512735836762E-6</c:v>
                </c:pt>
                <c:pt idx="1950">
                  <c:v>1.346833959486039E-6</c:v>
                </c:pt>
                <c:pt idx="1951">
                  <c:v>1.3265062721509868E-6</c:v>
                </c:pt>
                <c:pt idx="1952">
                  <c:v>1.3064644858304276E-6</c:v>
                </c:pt>
                <c:pt idx="1953">
                  <c:v>1.2867049174186857E-6</c:v>
                </c:pt>
                <c:pt idx="1954">
                  <c:v>1.2672239260421158E-6</c:v>
                </c:pt>
                <c:pt idx="1955">
                  <c:v>1.2480179126516526E-6</c:v>
                </c:pt>
                <c:pt idx="1956">
                  <c:v>1.2290833196181481E-6</c:v>
                </c:pt>
                <c:pt idx="1957">
                  <c:v>1.2104166303305809E-6</c:v>
                </c:pt>
                <c:pt idx="1958">
                  <c:v>1.1920143687971027E-6</c:v>
                </c:pt>
                <c:pt idx="1959">
                  <c:v>1.1738730992488755E-6</c:v>
                </c:pt>
                <c:pt idx="1960">
                  <c:v>1.1559894257467967E-6</c:v>
                </c:pt>
                <c:pt idx="1961">
                  <c:v>1.1383599917909909E-6</c:v>
                </c:pt>
                <c:pt idx="1962">
                  <c:v>1.1209814799331487E-6</c:v>
                </c:pt>
                <c:pt idx="1963">
                  <c:v>1.1038506113916769E-6</c:v>
                </c:pt>
                <c:pt idx="1964">
                  <c:v>1.086964145669606E-6</c:v>
                </c:pt>
                <c:pt idx="1965">
                  <c:v>1.0703188801753581E-6</c:v>
                </c:pt>
                <c:pt idx="1966">
                  <c:v>1.0539116498462526E-6</c:v>
                </c:pt>
                <c:pt idx="1967">
                  <c:v>1.0377393267748414E-6</c:v>
                </c:pt>
                <c:pt idx="1968">
                  <c:v>1.0217988198379582E-6</c:v>
                </c:pt>
                <c:pt idx="1969">
                  <c:v>1.0060870743286038E-6</c:v>
                </c:pt>
                <c:pt idx="1970">
                  <c:v>9.9060107159054127E-7</c:v>
                </c:pt>
                <c:pt idx="1971">
                  <c:v>9.7533782865567529E-7</c:v>
                </c:pt>
                <c:pt idx="1972">
                  <c:v>9.6029439788417306E-7</c:v>
                </c:pt>
                <c:pt idx="1973">
                  <c:v>9.4546786660729456E-7</c:v>
                </c:pt>
                <c:pt idx="1974">
                  <c:v>9.3085535677299592E-7</c:v>
                </c:pt>
                <c:pt idx="1975">
                  <c:v>9.1645402459422073E-7</c:v>
                </c:pt>
                <c:pt idx="1976">
                  <c:v>9.0226106019992287E-7</c:v>
                </c:pt>
                <c:pt idx="1977">
                  <c:v>8.8827368728878951E-7</c:v>
                </c:pt>
                <c:pt idx="1978">
                  <c:v>8.7448916278564881E-7</c:v>
                </c:pt>
                <c:pt idx="1979">
                  <c:v>8.6090477650057313E-7</c:v>
                </c:pt>
                <c:pt idx="1980">
                  <c:v>8.4751785079066395E-7</c:v>
                </c:pt>
                <c:pt idx="1981">
                  <c:v>8.3432574022450257E-7</c:v>
                </c:pt>
                <c:pt idx="1982">
                  <c:v>8.2132583124923963E-7</c:v>
                </c:pt>
                <c:pt idx="1983">
                  <c:v>8.0851554186036452E-7</c:v>
                </c:pt>
                <c:pt idx="1984">
                  <c:v>7.9589232127408828E-7</c:v>
                </c:pt>
                <c:pt idx="1985">
                  <c:v>7.8345364960237203E-7</c:v>
                </c:pt>
                <c:pt idx="1986">
                  <c:v>7.7119703753057378E-7</c:v>
                </c:pt>
                <c:pt idx="1987">
                  <c:v>7.5912002599767709E-7</c:v>
                </c:pt>
                <c:pt idx="1988">
                  <c:v>7.4722018587916173E-7</c:v>
                </c:pt>
                <c:pt idx="1989">
                  <c:v>7.3549511767242532E-7</c:v>
                </c:pt>
                <c:pt idx="1990">
                  <c:v>7.239424511848047E-7</c:v>
                </c:pt>
                <c:pt idx="1991">
                  <c:v>7.1255984522415561E-7</c:v>
                </c:pt>
                <c:pt idx="1992">
                  <c:v>7.013449872919858E-7</c:v>
                </c:pt>
                <c:pt idx="1993">
                  <c:v>6.9029559327913397E-7</c:v>
                </c:pt>
                <c:pt idx="1994">
                  <c:v>6.7940940716399081E-7</c:v>
                </c:pt>
                <c:pt idx="1995">
                  <c:v>6.6868420071324295E-7</c:v>
                </c:pt>
                <c:pt idx="1996">
                  <c:v>6.5811777318510326E-7</c:v>
                </c:pt>
                <c:pt idx="1997">
                  <c:v>6.4770795103507955E-7</c:v>
                </c:pt>
                <c:pt idx="1998">
                  <c:v>6.374525876242025E-7</c:v>
                </c:pt>
                <c:pt idx="1999">
                  <c:v>6.2734956292974594E-7</c:v>
                </c:pt>
                <c:pt idx="2000">
                  <c:v>6.1739678325841597E-7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1-4A85-B178-636758B0C2DB}"/>
            </c:ext>
          </c:extLst>
        </c:ser>
        <c:ser>
          <c:idx val="2"/>
          <c:order val="2"/>
          <c:tx>
            <c:strRef>
              <c:f>'RESULTADOS DA REGRESSÃO'!$AH$760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'RESULTADOS DA REGRESSÃO'!$AC$761:$AC$2761</c:f>
              <c:numCache>
                <c:formatCode>#,##0.00</c:formatCode>
                <c:ptCount val="2001"/>
                <c:pt idx="0">
                  <c:v>-867.06137378023709</c:v>
                </c:pt>
                <c:pt idx="1">
                  <c:v>-866.1943124064569</c:v>
                </c:pt>
                <c:pt idx="2">
                  <c:v>-865.3272510326766</c:v>
                </c:pt>
                <c:pt idx="3">
                  <c:v>-864.46018965889641</c:v>
                </c:pt>
                <c:pt idx="4">
                  <c:v>-863.59312828511611</c:v>
                </c:pt>
                <c:pt idx="5">
                  <c:v>-862.72606691133592</c:v>
                </c:pt>
                <c:pt idx="6">
                  <c:v>-861.85900553755562</c:v>
                </c:pt>
                <c:pt idx="7">
                  <c:v>-860.99194416377543</c:v>
                </c:pt>
                <c:pt idx="8">
                  <c:v>-860.12488278999524</c:v>
                </c:pt>
                <c:pt idx="9">
                  <c:v>-859.25782141621494</c:v>
                </c:pt>
                <c:pt idx="10">
                  <c:v>-858.39076004243475</c:v>
                </c:pt>
                <c:pt idx="11">
                  <c:v>-857.52369866865445</c:v>
                </c:pt>
                <c:pt idx="12">
                  <c:v>-856.65663729487426</c:v>
                </c:pt>
                <c:pt idx="13">
                  <c:v>-855.78957592109396</c:v>
                </c:pt>
                <c:pt idx="14">
                  <c:v>-854.92251454731377</c:v>
                </c:pt>
                <c:pt idx="15">
                  <c:v>-854.05545317353358</c:v>
                </c:pt>
                <c:pt idx="16">
                  <c:v>-853.18839179975328</c:v>
                </c:pt>
                <c:pt idx="17">
                  <c:v>-852.32133042597309</c:v>
                </c:pt>
                <c:pt idx="18">
                  <c:v>-851.45426905219279</c:v>
                </c:pt>
                <c:pt idx="19">
                  <c:v>-850.5872076784126</c:v>
                </c:pt>
                <c:pt idx="20">
                  <c:v>-849.72014630463241</c:v>
                </c:pt>
                <c:pt idx="21">
                  <c:v>-848.85308493085211</c:v>
                </c:pt>
                <c:pt idx="22">
                  <c:v>-847.98602355707192</c:v>
                </c:pt>
                <c:pt idx="23">
                  <c:v>-847.11896218329161</c:v>
                </c:pt>
                <c:pt idx="24">
                  <c:v>-846.25190080951143</c:v>
                </c:pt>
                <c:pt idx="25">
                  <c:v>-845.38483943573112</c:v>
                </c:pt>
                <c:pt idx="26">
                  <c:v>-844.51777806195093</c:v>
                </c:pt>
                <c:pt idx="27">
                  <c:v>-843.65071668817063</c:v>
                </c:pt>
                <c:pt idx="28">
                  <c:v>-842.78365531439044</c:v>
                </c:pt>
                <c:pt idx="29">
                  <c:v>-841.91659394061026</c:v>
                </c:pt>
                <c:pt idx="30">
                  <c:v>-841.04953256682995</c:v>
                </c:pt>
                <c:pt idx="31">
                  <c:v>-840.18247119304976</c:v>
                </c:pt>
                <c:pt idx="32">
                  <c:v>-839.31540981926946</c:v>
                </c:pt>
                <c:pt idx="33">
                  <c:v>-838.44834844548927</c:v>
                </c:pt>
                <c:pt idx="34">
                  <c:v>-837.58128707170908</c:v>
                </c:pt>
                <c:pt idx="35">
                  <c:v>-836.71422569792878</c:v>
                </c:pt>
                <c:pt idx="36">
                  <c:v>-835.84716432414859</c:v>
                </c:pt>
                <c:pt idx="37">
                  <c:v>-834.98010295036829</c:v>
                </c:pt>
                <c:pt idx="38">
                  <c:v>-834.1130415765881</c:v>
                </c:pt>
                <c:pt idx="39">
                  <c:v>-833.2459802028078</c:v>
                </c:pt>
                <c:pt idx="40">
                  <c:v>-832.37891882902761</c:v>
                </c:pt>
                <c:pt idx="41">
                  <c:v>-831.51185745524742</c:v>
                </c:pt>
                <c:pt idx="42">
                  <c:v>-830.64479608146712</c:v>
                </c:pt>
                <c:pt idx="43">
                  <c:v>-829.77773470768693</c:v>
                </c:pt>
                <c:pt idx="44">
                  <c:v>-828.91067333390663</c:v>
                </c:pt>
                <c:pt idx="45">
                  <c:v>-828.04361196012644</c:v>
                </c:pt>
                <c:pt idx="46">
                  <c:v>-827.17655058634614</c:v>
                </c:pt>
                <c:pt idx="47">
                  <c:v>-826.30948921256595</c:v>
                </c:pt>
                <c:pt idx="48">
                  <c:v>-825.44242783878576</c:v>
                </c:pt>
                <c:pt idx="49">
                  <c:v>-824.57536646500546</c:v>
                </c:pt>
                <c:pt idx="50">
                  <c:v>-823.70830509122527</c:v>
                </c:pt>
                <c:pt idx="51">
                  <c:v>-822.84124371744497</c:v>
                </c:pt>
                <c:pt idx="52">
                  <c:v>-821.97418234366478</c:v>
                </c:pt>
                <c:pt idx="53">
                  <c:v>-821.10712096988448</c:v>
                </c:pt>
                <c:pt idx="54">
                  <c:v>-820.24005959610429</c:v>
                </c:pt>
                <c:pt idx="55">
                  <c:v>-819.3729982223241</c:v>
                </c:pt>
                <c:pt idx="56">
                  <c:v>-818.5059368485438</c:v>
                </c:pt>
                <c:pt idx="57">
                  <c:v>-817.63887547476361</c:v>
                </c:pt>
                <c:pt idx="58">
                  <c:v>-816.77181410098331</c:v>
                </c:pt>
                <c:pt idx="59">
                  <c:v>-815.90475272720312</c:v>
                </c:pt>
                <c:pt idx="60">
                  <c:v>-815.03769135342282</c:v>
                </c:pt>
                <c:pt idx="61">
                  <c:v>-814.17062997964263</c:v>
                </c:pt>
                <c:pt idx="62">
                  <c:v>-813.30356860586244</c:v>
                </c:pt>
                <c:pt idx="63">
                  <c:v>-812.43650723208214</c:v>
                </c:pt>
                <c:pt idx="64">
                  <c:v>-811.56944585830195</c:v>
                </c:pt>
                <c:pt idx="65">
                  <c:v>-810.70238448452164</c:v>
                </c:pt>
                <c:pt idx="66">
                  <c:v>-809.83532311074146</c:v>
                </c:pt>
                <c:pt idx="67">
                  <c:v>-808.96826173696127</c:v>
                </c:pt>
                <c:pt idx="68">
                  <c:v>-808.10120036318096</c:v>
                </c:pt>
                <c:pt idx="69">
                  <c:v>-807.23413898940078</c:v>
                </c:pt>
                <c:pt idx="70">
                  <c:v>-806.36707761562047</c:v>
                </c:pt>
                <c:pt idx="71">
                  <c:v>-805.50001624184029</c:v>
                </c:pt>
                <c:pt idx="72">
                  <c:v>-804.63295486805998</c:v>
                </c:pt>
                <c:pt idx="73">
                  <c:v>-803.76589349427979</c:v>
                </c:pt>
                <c:pt idx="74">
                  <c:v>-802.89883212049949</c:v>
                </c:pt>
                <c:pt idx="75">
                  <c:v>-802.0317707467193</c:v>
                </c:pt>
                <c:pt idx="76">
                  <c:v>-801.16470937293911</c:v>
                </c:pt>
                <c:pt idx="77">
                  <c:v>-800.29764799915881</c:v>
                </c:pt>
                <c:pt idx="78">
                  <c:v>-799.43058662537862</c:v>
                </c:pt>
                <c:pt idx="79">
                  <c:v>-798.56352525159832</c:v>
                </c:pt>
                <c:pt idx="80">
                  <c:v>-797.69646387781813</c:v>
                </c:pt>
                <c:pt idx="81">
                  <c:v>-796.82940250403794</c:v>
                </c:pt>
                <c:pt idx="82">
                  <c:v>-795.96234113025764</c:v>
                </c:pt>
                <c:pt idx="83">
                  <c:v>-795.09527975647745</c:v>
                </c:pt>
                <c:pt idx="84">
                  <c:v>-794.22821838269715</c:v>
                </c:pt>
                <c:pt idx="85">
                  <c:v>-793.36115700891696</c:v>
                </c:pt>
                <c:pt idx="86">
                  <c:v>-792.49409563513666</c:v>
                </c:pt>
                <c:pt idx="87">
                  <c:v>-791.62703426135647</c:v>
                </c:pt>
                <c:pt idx="88">
                  <c:v>-790.75997288757617</c:v>
                </c:pt>
                <c:pt idx="89">
                  <c:v>-789.89291151379598</c:v>
                </c:pt>
                <c:pt idx="90">
                  <c:v>-789.02585014001579</c:v>
                </c:pt>
                <c:pt idx="91">
                  <c:v>-788.15878876623549</c:v>
                </c:pt>
                <c:pt idx="92">
                  <c:v>-787.2917273924553</c:v>
                </c:pt>
                <c:pt idx="93">
                  <c:v>-786.424666018675</c:v>
                </c:pt>
                <c:pt idx="94">
                  <c:v>-785.55760464489481</c:v>
                </c:pt>
                <c:pt idx="95">
                  <c:v>-784.69054327111462</c:v>
                </c:pt>
                <c:pt idx="96">
                  <c:v>-783.82348189733432</c:v>
                </c:pt>
                <c:pt idx="97">
                  <c:v>-782.95642052355413</c:v>
                </c:pt>
                <c:pt idx="98">
                  <c:v>-782.08935914977383</c:v>
                </c:pt>
                <c:pt idx="99">
                  <c:v>-781.22229777599364</c:v>
                </c:pt>
                <c:pt idx="100">
                  <c:v>-780.35523640221334</c:v>
                </c:pt>
                <c:pt idx="101">
                  <c:v>-779.48817502843315</c:v>
                </c:pt>
                <c:pt idx="102">
                  <c:v>-778.62111365465296</c:v>
                </c:pt>
                <c:pt idx="103">
                  <c:v>-777.75405228087266</c:v>
                </c:pt>
                <c:pt idx="104">
                  <c:v>-776.88699090709247</c:v>
                </c:pt>
                <c:pt idx="105">
                  <c:v>-776.01992953331217</c:v>
                </c:pt>
                <c:pt idx="106">
                  <c:v>-775.15286815953198</c:v>
                </c:pt>
                <c:pt idx="107">
                  <c:v>-774.28580678575167</c:v>
                </c:pt>
                <c:pt idx="108">
                  <c:v>-773.41874541197149</c:v>
                </c:pt>
                <c:pt idx="109">
                  <c:v>-772.5516840381913</c:v>
                </c:pt>
                <c:pt idx="110">
                  <c:v>-771.68462266441099</c:v>
                </c:pt>
                <c:pt idx="111">
                  <c:v>-770.81756129063081</c:v>
                </c:pt>
                <c:pt idx="112">
                  <c:v>-769.9504999168505</c:v>
                </c:pt>
                <c:pt idx="113">
                  <c:v>-769.08343854307032</c:v>
                </c:pt>
                <c:pt idx="114">
                  <c:v>-768.21637716929013</c:v>
                </c:pt>
                <c:pt idx="115">
                  <c:v>-767.34931579550982</c:v>
                </c:pt>
                <c:pt idx="116">
                  <c:v>-766.48225442172964</c:v>
                </c:pt>
                <c:pt idx="117">
                  <c:v>-765.61519304794933</c:v>
                </c:pt>
                <c:pt idx="118">
                  <c:v>-764.74813167416914</c:v>
                </c:pt>
                <c:pt idx="119">
                  <c:v>-763.88107030038884</c:v>
                </c:pt>
                <c:pt idx="120">
                  <c:v>-763.01400892660865</c:v>
                </c:pt>
                <c:pt idx="121">
                  <c:v>-762.14694755282835</c:v>
                </c:pt>
                <c:pt idx="122">
                  <c:v>-761.27988617904816</c:v>
                </c:pt>
                <c:pt idx="123">
                  <c:v>-760.41282480526797</c:v>
                </c:pt>
                <c:pt idx="124">
                  <c:v>-759.54576343148767</c:v>
                </c:pt>
                <c:pt idx="125">
                  <c:v>-758.67870205770748</c:v>
                </c:pt>
                <c:pt idx="126">
                  <c:v>-757.81164068392718</c:v>
                </c:pt>
                <c:pt idx="127">
                  <c:v>-756.94457931014699</c:v>
                </c:pt>
                <c:pt idx="128">
                  <c:v>-756.0775179363668</c:v>
                </c:pt>
                <c:pt idx="129">
                  <c:v>-755.2104565625865</c:v>
                </c:pt>
                <c:pt idx="130">
                  <c:v>-754.34339518880631</c:v>
                </c:pt>
                <c:pt idx="131">
                  <c:v>-753.47633381502601</c:v>
                </c:pt>
                <c:pt idx="132">
                  <c:v>-752.60927244124582</c:v>
                </c:pt>
                <c:pt idx="133">
                  <c:v>-751.74221106746552</c:v>
                </c:pt>
                <c:pt idx="134">
                  <c:v>-750.87514969368533</c:v>
                </c:pt>
                <c:pt idx="135">
                  <c:v>-750.00808831990503</c:v>
                </c:pt>
                <c:pt idx="136">
                  <c:v>-749.14102694612484</c:v>
                </c:pt>
                <c:pt idx="137">
                  <c:v>-748.27396557234465</c:v>
                </c:pt>
                <c:pt idx="138">
                  <c:v>-747.40690419856435</c:v>
                </c:pt>
                <c:pt idx="139">
                  <c:v>-746.53984282478416</c:v>
                </c:pt>
                <c:pt idx="140">
                  <c:v>-745.67278145100386</c:v>
                </c:pt>
                <c:pt idx="141">
                  <c:v>-744.80572007722367</c:v>
                </c:pt>
                <c:pt idx="142">
                  <c:v>-743.93865870344348</c:v>
                </c:pt>
                <c:pt idx="143">
                  <c:v>-743.07159732966318</c:v>
                </c:pt>
                <c:pt idx="144">
                  <c:v>-742.20453595588299</c:v>
                </c:pt>
                <c:pt idx="145">
                  <c:v>-741.33747458210269</c:v>
                </c:pt>
                <c:pt idx="146">
                  <c:v>-740.4704132083225</c:v>
                </c:pt>
                <c:pt idx="147">
                  <c:v>-739.6033518345422</c:v>
                </c:pt>
                <c:pt idx="148">
                  <c:v>-738.73629046076201</c:v>
                </c:pt>
                <c:pt idx="149">
                  <c:v>-737.8692290869817</c:v>
                </c:pt>
                <c:pt idx="150">
                  <c:v>-737.00216771320152</c:v>
                </c:pt>
                <c:pt idx="151">
                  <c:v>-736.13510633942133</c:v>
                </c:pt>
                <c:pt idx="152">
                  <c:v>-735.26804496564102</c:v>
                </c:pt>
                <c:pt idx="153">
                  <c:v>-734.40098359186084</c:v>
                </c:pt>
                <c:pt idx="154">
                  <c:v>-733.53392221808053</c:v>
                </c:pt>
                <c:pt idx="155">
                  <c:v>-732.66686084430034</c:v>
                </c:pt>
                <c:pt idx="156">
                  <c:v>-731.79979947052016</c:v>
                </c:pt>
                <c:pt idx="157">
                  <c:v>-730.93273809673985</c:v>
                </c:pt>
                <c:pt idx="158">
                  <c:v>-730.06567672295967</c:v>
                </c:pt>
                <c:pt idx="159">
                  <c:v>-729.19861534917936</c:v>
                </c:pt>
                <c:pt idx="160">
                  <c:v>-728.33155397539917</c:v>
                </c:pt>
                <c:pt idx="161">
                  <c:v>-727.46449260161899</c:v>
                </c:pt>
                <c:pt idx="162">
                  <c:v>-726.59743122783868</c:v>
                </c:pt>
                <c:pt idx="163">
                  <c:v>-725.73036985405838</c:v>
                </c:pt>
                <c:pt idx="164">
                  <c:v>-724.86330848027819</c:v>
                </c:pt>
                <c:pt idx="165">
                  <c:v>-723.996247106498</c:v>
                </c:pt>
                <c:pt idx="166">
                  <c:v>-723.1291857327177</c:v>
                </c:pt>
                <c:pt idx="167">
                  <c:v>-722.26212435893751</c:v>
                </c:pt>
                <c:pt idx="168">
                  <c:v>-721.39506298515721</c:v>
                </c:pt>
                <c:pt idx="169">
                  <c:v>-720.52800161137702</c:v>
                </c:pt>
                <c:pt idx="170">
                  <c:v>-719.66094023759683</c:v>
                </c:pt>
                <c:pt idx="171">
                  <c:v>-718.79387886381653</c:v>
                </c:pt>
                <c:pt idx="172">
                  <c:v>-717.92681749003634</c:v>
                </c:pt>
                <c:pt idx="173">
                  <c:v>-717.05975611625604</c:v>
                </c:pt>
                <c:pt idx="174">
                  <c:v>-716.19269474247585</c:v>
                </c:pt>
                <c:pt idx="175">
                  <c:v>-715.32563336869566</c:v>
                </c:pt>
                <c:pt idx="176">
                  <c:v>-714.45857199491536</c:v>
                </c:pt>
                <c:pt idx="177">
                  <c:v>-713.59151062113517</c:v>
                </c:pt>
                <c:pt idx="178">
                  <c:v>-712.72444924735487</c:v>
                </c:pt>
                <c:pt idx="179">
                  <c:v>-711.85738787357468</c:v>
                </c:pt>
                <c:pt idx="180">
                  <c:v>-710.99032649979438</c:v>
                </c:pt>
                <c:pt idx="181">
                  <c:v>-710.12326512601419</c:v>
                </c:pt>
                <c:pt idx="182">
                  <c:v>-709.25620375223389</c:v>
                </c:pt>
                <c:pt idx="183">
                  <c:v>-708.3891423784537</c:v>
                </c:pt>
                <c:pt idx="184">
                  <c:v>-707.52208100467351</c:v>
                </c:pt>
                <c:pt idx="185">
                  <c:v>-706.65501963089321</c:v>
                </c:pt>
                <c:pt idx="186">
                  <c:v>-705.78795825711302</c:v>
                </c:pt>
                <c:pt idx="187">
                  <c:v>-704.92089688333272</c:v>
                </c:pt>
                <c:pt idx="188">
                  <c:v>-704.05383550955253</c:v>
                </c:pt>
                <c:pt idx="189">
                  <c:v>-703.18677413577234</c:v>
                </c:pt>
                <c:pt idx="190">
                  <c:v>-702.31971276199204</c:v>
                </c:pt>
                <c:pt idx="191">
                  <c:v>-701.45265138821185</c:v>
                </c:pt>
                <c:pt idx="192">
                  <c:v>-700.58559001443155</c:v>
                </c:pt>
                <c:pt idx="193">
                  <c:v>-699.71852864065136</c:v>
                </c:pt>
                <c:pt idx="194">
                  <c:v>-698.85146726687117</c:v>
                </c:pt>
                <c:pt idx="195">
                  <c:v>-697.98440589309087</c:v>
                </c:pt>
                <c:pt idx="196">
                  <c:v>-697.11734451931056</c:v>
                </c:pt>
                <c:pt idx="197">
                  <c:v>-696.25028314553037</c:v>
                </c:pt>
                <c:pt idx="198">
                  <c:v>-695.38322177175019</c:v>
                </c:pt>
                <c:pt idx="199">
                  <c:v>-694.51616039796988</c:v>
                </c:pt>
                <c:pt idx="200">
                  <c:v>-693.6490990241897</c:v>
                </c:pt>
                <c:pt idx="201">
                  <c:v>-692.78203765040939</c:v>
                </c:pt>
                <c:pt idx="202">
                  <c:v>-691.9149762766292</c:v>
                </c:pt>
                <c:pt idx="203">
                  <c:v>-691.04791490284902</c:v>
                </c:pt>
                <c:pt idx="204">
                  <c:v>-690.18085352906871</c:v>
                </c:pt>
                <c:pt idx="205">
                  <c:v>-689.31379215528852</c:v>
                </c:pt>
                <c:pt idx="206">
                  <c:v>-688.44673078150822</c:v>
                </c:pt>
                <c:pt idx="207">
                  <c:v>-687.57966940772803</c:v>
                </c:pt>
                <c:pt idx="208">
                  <c:v>-686.71260803394784</c:v>
                </c:pt>
                <c:pt idx="209">
                  <c:v>-685.84554666016754</c:v>
                </c:pt>
                <c:pt idx="210">
                  <c:v>-684.97848528638724</c:v>
                </c:pt>
                <c:pt idx="211">
                  <c:v>-684.11142391260705</c:v>
                </c:pt>
                <c:pt idx="212">
                  <c:v>-683.24436253882686</c:v>
                </c:pt>
                <c:pt idx="213">
                  <c:v>-682.37730116504656</c:v>
                </c:pt>
                <c:pt idx="214">
                  <c:v>-681.51023979126637</c:v>
                </c:pt>
                <c:pt idx="215">
                  <c:v>-680.64317841748607</c:v>
                </c:pt>
                <c:pt idx="216">
                  <c:v>-679.77611704370588</c:v>
                </c:pt>
                <c:pt idx="217">
                  <c:v>-678.90905566992569</c:v>
                </c:pt>
                <c:pt idx="218">
                  <c:v>-678.04199429614539</c:v>
                </c:pt>
                <c:pt idx="219">
                  <c:v>-677.1749329223652</c:v>
                </c:pt>
                <c:pt idx="220">
                  <c:v>-676.3078715485849</c:v>
                </c:pt>
                <c:pt idx="221">
                  <c:v>-675.44081017480471</c:v>
                </c:pt>
                <c:pt idx="222">
                  <c:v>-674.57374880102452</c:v>
                </c:pt>
                <c:pt idx="223">
                  <c:v>-673.70668742724422</c:v>
                </c:pt>
                <c:pt idx="224">
                  <c:v>-672.83962605346392</c:v>
                </c:pt>
                <c:pt idx="225">
                  <c:v>-671.97256467968373</c:v>
                </c:pt>
                <c:pt idx="226">
                  <c:v>-671.10550330590354</c:v>
                </c:pt>
                <c:pt idx="227">
                  <c:v>-670.23844193212324</c:v>
                </c:pt>
                <c:pt idx="228">
                  <c:v>-669.37138055834305</c:v>
                </c:pt>
                <c:pt idx="229">
                  <c:v>-668.50431918456275</c:v>
                </c:pt>
                <c:pt idx="230">
                  <c:v>-667.63725781078256</c:v>
                </c:pt>
                <c:pt idx="231">
                  <c:v>-666.77019643700237</c:v>
                </c:pt>
                <c:pt idx="232">
                  <c:v>-665.90313506322207</c:v>
                </c:pt>
                <c:pt idx="233">
                  <c:v>-665.03607368944188</c:v>
                </c:pt>
                <c:pt idx="234">
                  <c:v>-664.16901231566158</c:v>
                </c:pt>
                <c:pt idx="235">
                  <c:v>-663.30195094188139</c:v>
                </c:pt>
                <c:pt idx="236">
                  <c:v>-662.4348895681012</c:v>
                </c:pt>
                <c:pt idx="237">
                  <c:v>-661.5678281943209</c:v>
                </c:pt>
                <c:pt idx="238">
                  <c:v>-660.70076682054071</c:v>
                </c:pt>
                <c:pt idx="239">
                  <c:v>-659.8337054467604</c:v>
                </c:pt>
                <c:pt idx="240">
                  <c:v>-658.96664407298022</c:v>
                </c:pt>
                <c:pt idx="241">
                  <c:v>-658.09958269920003</c:v>
                </c:pt>
                <c:pt idx="242">
                  <c:v>-657.23252132541973</c:v>
                </c:pt>
                <c:pt idx="243">
                  <c:v>-656.36545995163942</c:v>
                </c:pt>
                <c:pt idx="244">
                  <c:v>-655.49839857785923</c:v>
                </c:pt>
                <c:pt idx="245">
                  <c:v>-654.63133720407905</c:v>
                </c:pt>
                <c:pt idx="246">
                  <c:v>-653.76427583029874</c:v>
                </c:pt>
                <c:pt idx="247">
                  <c:v>-652.89721445651855</c:v>
                </c:pt>
                <c:pt idx="248">
                  <c:v>-652.03015308273825</c:v>
                </c:pt>
                <c:pt idx="249">
                  <c:v>-651.16309170895806</c:v>
                </c:pt>
                <c:pt idx="250">
                  <c:v>-650.29603033517787</c:v>
                </c:pt>
                <c:pt idx="251">
                  <c:v>-649.42896896139757</c:v>
                </c:pt>
                <c:pt idx="252">
                  <c:v>-648.56190758761738</c:v>
                </c:pt>
                <c:pt idx="253">
                  <c:v>-647.69484621383708</c:v>
                </c:pt>
                <c:pt idx="254">
                  <c:v>-646.82778484005689</c:v>
                </c:pt>
                <c:pt idx="255">
                  <c:v>-645.9607234662767</c:v>
                </c:pt>
                <c:pt idx="256">
                  <c:v>-645.0936620924964</c:v>
                </c:pt>
                <c:pt idx="257">
                  <c:v>-644.2266007187161</c:v>
                </c:pt>
                <c:pt idx="258">
                  <c:v>-643.35953934493591</c:v>
                </c:pt>
                <c:pt idx="259">
                  <c:v>-642.49247797115572</c:v>
                </c:pt>
                <c:pt idx="260">
                  <c:v>-641.62541659737542</c:v>
                </c:pt>
                <c:pt idx="261">
                  <c:v>-640.75835522359523</c:v>
                </c:pt>
                <c:pt idx="262">
                  <c:v>-639.89129384981493</c:v>
                </c:pt>
                <c:pt idx="263">
                  <c:v>-639.02423247603474</c:v>
                </c:pt>
                <c:pt idx="264">
                  <c:v>-638.15717110225455</c:v>
                </c:pt>
                <c:pt idx="265">
                  <c:v>-637.29010972847425</c:v>
                </c:pt>
                <c:pt idx="266">
                  <c:v>-636.42304835469406</c:v>
                </c:pt>
                <c:pt idx="267">
                  <c:v>-635.55598698091376</c:v>
                </c:pt>
                <c:pt idx="268">
                  <c:v>-634.68892560713357</c:v>
                </c:pt>
                <c:pt idx="269">
                  <c:v>-633.82186423335338</c:v>
                </c:pt>
                <c:pt idx="270">
                  <c:v>-632.95480285957308</c:v>
                </c:pt>
                <c:pt idx="271">
                  <c:v>-632.08774148579278</c:v>
                </c:pt>
                <c:pt idx="272">
                  <c:v>-631.22068011201259</c:v>
                </c:pt>
                <c:pt idx="273">
                  <c:v>-630.3536187382324</c:v>
                </c:pt>
                <c:pt idx="274">
                  <c:v>-629.4865573644521</c:v>
                </c:pt>
                <c:pt idx="275">
                  <c:v>-628.61949599067191</c:v>
                </c:pt>
                <c:pt idx="276">
                  <c:v>-627.75243461689161</c:v>
                </c:pt>
                <c:pt idx="277">
                  <c:v>-626.88537324311142</c:v>
                </c:pt>
                <c:pt idx="278">
                  <c:v>-626.01831186933123</c:v>
                </c:pt>
                <c:pt idx="279">
                  <c:v>-625.15125049555093</c:v>
                </c:pt>
                <c:pt idx="280">
                  <c:v>-624.28418912177074</c:v>
                </c:pt>
                <c:pt idx="281">
                  <c:v>-623.41712774799043</c:v>
                </c:pt>
                <c:pt idx="282">
                  <c:v>-622.55006637421025</c:v>
                </c:pt>
                <c:pt idx="283">
                  <c:v>-621.68300500043006</c:v>
                </c:pt>
                <c:pt idx="284">
                  <c:v>-620.81594362664976</c:v>
                </c:pt>
                <c:pt idx="285">
                  <c:v>-619.94888225286957</c:v>
                </c:pt>
                <c:pt idx="286">
                  <c:v>-619.08182087908926</c:v>
                </c:pt>
                <c:pt idx="287">
                  <c:v>-618.21475950530908</c:v>
                </c:pt>
                <c:pt idx="288">
                  <c:v>-617.34769813152889</c:v>
                </c:pt>
                <c:pt idx="289">
                  <c:v>-616.48063675774858</c:v>
                </c:pt>
                <c:pt idx="290">
                  <c:v>-615.61357538396828</c:v>
                </c:pt>
                <c:pt idx="291">
                  <c:v>-614.74651401018809</c:v>
                </c:pt>
                <c:pt idx="292">
                  <c:v>-613.8794526364079</c:v>
                </c:pt>
                <c:pt idx="293">
                  <c:v>-613.0123912626276</c:v>
                </c:pt>
                <c:pt idx="294">
                  <c:v>-612.14532988884741</c:v>
                </c:pt>
                <c:pt idx="295">
                  <c:v>-611.27826851506711</c:v>
                </c:pt>
                <c:pt idx="296">
                  <c:v>-610.41120714128692</c:v>
                </c:pt>
                <c:pt idx="297">
                  <c:v>-609.54414576750673</c:v>
                </c:pt>
                <c:pt idx="298">
                  <c:v>-608.67708439372643</c:v>
                </c:pt>
                <c:pt idx="299">
                  <c:v>-607.81002301994613</c:v>
                </c:pt>
                <c:pt idx="300">
                  <c:v>-606.94296164616594</c:v>
                </c:pt>
                <c:pt idx="301">
                  <c:v>-606.07590027238575</c:v>
                </c:pt>
                <c:pt idx="302">
                  <c:v>-605.20883889860556</c:v>
                </c:pt>
                <c:pt idx="303">
                  <c:v>-604.34177752482526</c:v>
                </c:pt>
                <c:pt idx="304">
                  <c:v>-603.47471615104496</c:v>
                </c:pt>
                <c:pt idx="305">
                  <c:v>-602.60765477726477</c:v>
                </c:pt>
                <c:pt idx="306">
                  <c:v>-601.74059340348458</c:v>
                </c:pt>
                <c:pt idx="307">
                  <c:v>-600.87353202970439</c:v>
                </c:pt>
                <c:pt idx="308">
                  <c:v>-600.00647065592409</c:v>
                </c:pt>
                <c:pt idx="309">
                  <c:v>-599.13940928214379</c:v>
                </c:pt>
                <c:pt idx="310">
                  <c:v>-598.2723479083636</c:v>
                </c:pt>
                <c:pt idx="311">
                  <c:v>-597.40528653458341</c:v>
                </c:pt>
                <c:pt idx="312">
                  <c:v>-596.53822516080311</c:v>
                </c:pt>
                <c:pt idx="313">
                  <c:v>-595.67116378702281</c:v>
                </c:pt>
                <c:pt idx="314">
                  <c:v>-594.80410241324262</c:v>
                </c:pt>
                <c:pt idx="315">
                  <c:v>-593.93704103946243</c:v>
                </c:pt>
                <c:pt idx="316">
                  <c:v>-593.06997966568224</c:v>
                </c:pt>
                <c:pt idx="317">
                  <c:v>-592.20291829190194</c:v>
                </c:pt>
                <c:pt idx="318">
                  <c:v>-591.33585691812164</c:v>
                </c:pt>
                <c:pt idx="319">
                  <c:v>-590.46879554434145</c:v>
                </c:pt>
                <c:pt idx="320">
                  <c:v>-589.60173417056126</c:v>
                </c:pt>
                <c:pt idx="321">
                  <c:v>-588.73467279678107</c:v>
                </c:pt>
                <c:pt idx="322">
                  <c:v>-587.86761142300077</c:v>
                </c:pt>
                <c:pt idx="323">
                  <c:v>-587.00055004922046</c:v>
                </c:pt>
                <c:pt idx="324">
                  <c:v>-586.13348867544028</c:v>
                </c:pt>
                <c:pt idx="325">
                  <c:v>-585.26642730166009</c:v>
                </c:pt>
                <c:pt idx="326">
                  <c:v>-584.39936592787978</c:v>
                </c:pt>
                <c:pt idx="327">
                  <c:v>-583.5323045540996</c:v>
                </c:pt>
                <c:pt idx="328">
                  <c:v>-582.66524318031929</c:v>
                </c:pt>
                <c:pt idx="329">
                  <c:v>-581.79818180653911</c:v>
                </c:pt>
                <c:pt idx="330">
                  <c:v>-580.93112043275892</c:v>
                </c:pt>
                <c:pt idx="331">
                  <c:v>-580.06405905897861</c:v>
                </c:pt>
                <c:pt idx="332">
                  <c:v>-579.19699768519831</c:v>
                </c:pt>
                <c:pt idx="333">
                  <c:v>-578.32993631141812</c:v>
                </c:pt>
                <c:pt idx="334">
                  <c:v>-577.46287493763793</c:v>
                </c:pt>
                <c:pt idx="335">
                  <c:v>-576.59581356385775</c:v>
                </c:pt>
                <c:pt idx="336">
                  <c:v>-575.72875219007744</c:v>
                </c:pt>
                <c:pt idx="337">
                  <c:v>-574.86169081629714</c:v>
                </c:pt>
                <c:pt idx="338">
                  <c:v>-573.99462944251695</c:v>
                </c:pt>
                <c:pt idx="339">
                  <c:v>-573.12756806873676</c:v>
                </c:pt>
                <c:pt idx="340">
                  <c:v>-572.26050669495646</c:v>
                </c:pt>
                <c:pt idx="341">
                  <c:v>-571.39344532117627</c:v>
                </c:pt>
                <c:pt idx="342">
                  <c:v>-570.52638394739597</c:v>
                </c:pt>
                <c:pt idx="343">
                  <c:v>-569.65932257361578</c:v>
                </c:pt>
                <c:pt idx="344">
                  <c:v>-568.79226119983559</c:v>
                </c:pt>
                <c:pt idx="345">
                  <c:v>-567.92519982605529</c:v>
                </c:pt>
                <c:pt idx="346">
                  <c:v>-567.05813845227499</c:v>
                </c:pt>
                <c:pt idx="347">
                  <c:v>-566.1910770784948</c:v>
                </c:pt>
                <c:pt idx="348">
                  <c:v>-565.32401570471461</c:v>
                </c:pt>
                <c:pt idx="349">
                  <c:v>-564.45695433093442</c:v>
                </c:pt>
                <c:pt idx="350">
                  <c:v>-563.58989295715412</c:v>
                </c:pt>
                <c:pt idx="351">
                  <c:v>-562.72283158337382</c:v>
                </c:pt>
                <c:pt idx="352">
                  <c:v>-561.85577020959363</c:v>
                </c:pt>
                <c:pt idx="353">
                  <c:v>-560.98870883581344</c:v>
                </c:pt>
                <c:pt idx="354">
                  <c:v>-560.12164746203325</c:v>
                </c:pt>
                <c:pt idx="355">
                  <c:v>-559.25458608825295</c:v>
                </c:pt>
                <c:pt idx="356">
                  <c:v>-558.38752471447265</c:v>
                </c:pt>
                <c:pt idx="357">
                  <c:v>-557.52046334069246</c:v>
                </c:pt>
                <c:pt idx="358">
                  <c:v>-556.65340196691227</c:v>
                </c:pt>
                <c:pt idx="359">
                  <c:v>-555.78634059313197</c:v>
                </c:pt>
                <c:pt idx="360">
                  <c:v>-554.91927921935167</c:v>
                </c:pt>
                <c:pt idx="361">
                  <c:v>-554.05221784557148</c:v>
                </c:pt>
                <c:pt idx="362">
                  <c:v>-553.18515647179129</c:v>
                </c:pt>
                <c:pt idx="363">
                  <c:v>-552.3180950980111</c:v>
                </c:pt>
                <c:pt idx="364">
                  <c:v>-551.4510337242308</c:v>
                </c:pt>
                <c:pt idx="365">
                  <c:v>-550.58397235045049</c:v>
                </c:pt>
                <c:pt idx="366">
                  <c:v>-549.71691097667031</c:v>
                </c:pt>
                <c:pt idx="367">
                  <c:v>-548.84984960289012</c:v>
                </c:pt>
                <c:pt idx="368">
                  <c:v>-547.98278822910993</c:v>
                </c:pt>
                <c:pt idx="369">
                  <c:v>-547.11572685532963</c:v>
                </c:pt>
                <c:pt idx="370">
                  <c:v>-546.24866548154932</c:v>
                </c:pt>
                <c:pt idx="371">
                  <c:v>-545.38160410776914</c:v>
                </c:pt>
                <c:pt idx="372">
                  <c:v>-544.51454273398895</c:v>
                </c:pt>
                <c:pt idx="373">
                  <c:v>-543.64748136020864</c:v>
                </c:pt>
                <c:pt idx="374">
                  <c:v>-542.78041998642846</c:v>
                </c:pt>
                <c:pt idx="375">
                  <c:v>-541.91335861264815</c:v>
                </c:pt>
                <c:pt idx="376">
                  <c:v>-541.04629723886796</c:v>
                </c:pt>
                <c:pt idx="377">
                  <c:v>-540.17923586508778</c:v>
                </c:pt>
                <c:pt idx="378">
                  <c:v>-539.31217449130747</c:v>
                </c:pt>
                <c:pt idx="379">
                  <c:v>-538.44511311752717</c:v>
                </c:pt>
                <c:pt idx="380">
                  <c:v>-537.57805174374698</c:v>
                </c:pt>
                <c:pt idx="381">
                  <c:v>-536.71099036996679</c:v>
                </c:pt>
                <c:pt idx="382">
                  <c:v>-535.84392899618661</c:v>
                </c:pt>
                <c:pt idx="383">
                  <c:v>-534.9768676224063</c:v>
                </c:pt>
                <c:pt idx="384">
                  <c:v>-534.109806248626</c:v>
                </c:pt>
                <c:pt idx="385">
                  <c:v>-533.24274487484581</c:v>
                </c:pt>
                <c:pt idx="386">
                  <c:v>-532.37568350106562</c:v>
                </c:pt>
                <c:pt idx="387">
                  <c:v>-531.50862212728532</c:v>
                </c:pt>
                <c:pt idx="388">
                  <c:v>-530.64156075350513</c:v>
                </c:pt>
                <c:pt idx="389">
                  <c:v>-529.77449937972483</c:v>
                </c:pt>
                <c:pt idx="390">
                  <c:v>-528.90743800594464</c:v>
                </c:pt>
                <c:pt idx="391">
                  <c:v>-528.04037663216445</c:v>
                </c:pt>
                <c:pt idx="392">
                  <c:v>-527.17331525838415</c:v>
                </c:pt>
                <c:pt idx="393">
                  <c:v>-526.30625388460385</c:v>
                </c:pt>
                <c:pt idx="394">
                  <c:v>-525.43919251082366</c:v>
                </c:pt>
                <c:pt idx="395">
                  <c:v>-524.57213113704347</c:v>
                </c:pt>
                <c:pt idx="396">
                  <c:v>-523.70506976326328</c:v>
                </c:pt>
                <c:pt idx="397">
                  <c:v>-522.83800838948298</c:v>
                </c:pt>
                <c:pt idx="398">
                  <c:v>-521.97094701570268</c:v>
                </c:pt>
                <c:pt idx="399">
                  <c:v>-521.10388564192249</c:v>
                </c:pt>
                <c:pt idx="400">
                  <c:v>-520.2368242681423</c:v>
                </c:pt>
                <c:pt idx="401">
                  <c:v>-519.36976289436211</c:v>
                </c:pt>
                <c:pt idx="402">
                  <c:v>-518.50270152058181</c:v>
                </c:pt>
                <c:pt idx="403">
                  <c:v>-517.63564014680151</c:v>
                </c:pt>
                <c:pt idx="404">
                  <c:v>-516.76857877302132</c:v>
                </c:pt>
                <c:pt idx="405">
                  <c:v>-515.90151739924113</c:v>
                </c:pt>
                <c:pt idx="406">
                  <c:v>-515.03445602546083</c:v>
                </c:pt>
                <c:pt idx="407">
                  <c:v>-514.16739465168052</c:v>
                </c:pt>
                <c:pt idx="408">
                  <c:v>-513.30033327790034</c:v>
                </c:pt>
                <c:pt idx="409">
                  <c:v>-512.43327190412015</c:v>
                </c:pt>
                <c:pt idx="410">
                  <c:v>-511.5662105303399</c:v>
                </c:pt>
                <c:pt idx="411">
                  <c:v>-510.69914915655966</c:v>
                </c:pt>
                <c:pt idx="412">
                  <c:v>-509.83208778277941</c:v>
                </c:pt>
                <c:pt idx="413">
                  <c:v>-508.96502640899917</c:v>
                </c:pt>
                <c:pt idx="414">
                  <c:v>-508.09796503521892</c:v>
                </c:pt>
                <c:pt idx="415">
                  <c:v>-507.23090366143873</c:v>
                </c:pt>
                <c:pt idx="416">
                  <c:v>-506.36384228765849</c:v>
                </c:pt>
                <c:pt idx="417">
                  <c:v>-505.49678091387824</c:v>
                </c:pt>
                <c:pt idx="418">
                  <c:v>-504.62971954009799</c:v>
                </c:pt>
                <c:pt idx="419">
                  <c:v>-503.76265816631775</c:v>
                </c:pt>
                <c:pt idx="420">
                  <c:v>-502.8955967925375</c:v>
                </c:pt>
                <c:pt idx="421">
                  <c:v>-502.02853541875726</c:v>
                </c:pt>
                <c:pt idx="422">
                  <c:v>-501.16147404497707</c:v>
                </c:pt>
                <c:pt idx="423">
                  <c:v>-500.29441267119682</c:v>
                </c:pt>
                <c:pt idx="424">
                  <c:v>-499.42735129741658</c:v>
                </c:pt>
                <c:pt idx="425">
                  <c:v>-498.56028992363633</c:v>
                </c:pt>
                <c:pt idx="426">
                  <c:v>-497.69322854985609</c:v>
                </c:pt>
                <c:pt idx="427">
                  <c:v>-496.82616717607584</c:v>
                </c:pt>
                <c:pt idx="428">
                  <c:v>-495.95910580229565</c:v>
                </c:pt>
                <c:pt idx="429">
                  <c:v>-495.09204442851541</c:v>
                </c:pt>
                <c:pt idx="430">
                  <c:v>-494.22498305473516</c:v>
                </c:pt>
                <c:pt idx="431">
                  <c:v>-493.35792168095492</c:v>
                </c:pt>
                <c:pt idx="432">
                  <c:v>-492.49086030717467</c:v>
                </c:pt>
                <c:pt idx="433">
                  <c:v>-491.62379893339443</c:v>
                </c:pt>
                <c:pt idx="434">
                  <c:v>-490.75673755961418</c:v>
                </c:pt>
                <c:pt idx="435">
                  <c:v>-489.88967618583399</c:v>
                </c:pt>
                <c:pt idx="436">
                  <c:v>-489.02261481205375</c:v>
                </c:pt>
                <c:pt idx="437">
                  <c:v>-488.1555534382735</c:v>
                </c:pt>
                <c:pt idx="438">
                  <c:v>-487.28849206449325</c:v>
                </c:pt>
                <c:pt idx="439">
                  <c:v>-486.42143069071301</c:v>
                </c:pt>
                <c:pt idx="440">
                  <c:v>-485.55436931693276</c:v>
                </c:pt>
                <c:pt idx="441">
                  <c:v>-484.68730794315252</c:v>
                </c:pt>
                <c:pt idx="442">
                  <c:v>-483.82024656937233</c:v>
                </c:pt>
                <c:pt idx="443">
                  <c:v>-482.95318519559208</c:v>
                </c:pt>
                <c:pt idx="444">
                  <c:v>-482.08612382181184</c:v>
                </c:pt>
                <c:pt idx="445">
                  <c:v>-481.21906244803159</c:v>
                </c:pt>
                <c:pt idx="446">
                  <c:v>-480.35200107425135</c:v>
                </c:pt>
                <c:pt idx="447">
                  <c:v>-479.4849397004711</c:v>
                </c:pt>
                <c:pt idx="448">
                  <c:v>-478.61787832669086</c:v>
                </c:pt>
                <c:pt idx="449">
                  <c:v>-477.75081695291067</c:v>
                </c:pt>
                <c:pt idx="450">
                  <c:v>-476.88375557913042</c:v>
                </c:pt>
                <c:pt idx="451">
                  <c:v>-476.01669420535018</c:v>
                </c:pt>
                <c:pt idx="452">
                  <c:v>-475.14963283156993</c:v>
                </c:pt>
                <c:pt idx="453">
                  <c:v>-474.28257145778969</c:v>
                </c:pt>
                <c:pt idx="454">
                  <c:v>-473.41551008400944</c:v>
                </c:pt>
                <c:pt idx="455">
                  <c:v>-472.54844871022925</c:v>
                </c:pt>
                <c:pt idx="456">
                  <c:v>-471.68138733644901</c:v>
                </c:pt>
                <c:pt idx="457">
                  <c:v>-470.81432596266876</c:v>
                </c:pt>
                <c:pt idx="458">
                  <c:v>-469.94726458888852</c:v>
                </c:pt>
                <c:pt idx="459">
                  <c:v>-469.08020321510827</c:v>
                </c:pt>
                <c:pt idx="460">
                  <c:v>-468.21314184132802</c:v>
                </c:pt>
                <c:pt idx="461">
                  <c:v>-467.34608046754778</c:v>
                </c:pt>
                <c:pt idx="462">
                  <c:v>-466.47901909376759</c:v>
                </c:pt>
                <c:pt idx="463">
                  <c:v>-465.61195771998734</c:v>
                </c:pt>
                <c:pt idx="464">
                  <c:v>-464.7448963462071</c:v>
                </c:pt>
                <c:pt idx="465">
                  <c:v>-463.87783497242685</c:v>
                </c:pt>
                <c:pt idx="466">
                  <c:v>-463.01077359864661</c:v>
                </c:pt>
                <c:pt idx="467">
                  <c:v>-462.14371222486636</c:v>
                </c:pt>
                <c:pt idx="468">
                  <c:v>-461.27665085108612</c:v>
                </c:pt>
                <c:pt idx="469">
                  <c:v>-460.40958947730593</c:v>
                </c:pt>
                <c:pt idx="470">
                  <c:v>-459.54252810352568</c:v>
                </c:pt>
                <c:pt idx="471">
                  <c:v>-458.67546672974544</c:v>
                </c:pt>
                <c:pt idx="472">
                  <c:v>-457.80840535596519</c:v>
                </c:pt>
                <c:pt idx="473">
                  <c:v>-456.94134398218495</c:v>
                </c:pt>
                <c:pt idx="474">
                  <c:v>-456.0742826084047</c:v>
                </c:pt>
                <c:pt idx="475">
                  <c:v>-455.20722123462451</c:v>
                </c:pt>
                <c:pt idx="476">
                  <c:v>-454.34015986084427</c:v>
                </c:pt>
                <c:pt idx="477">
                  <c:v>-453.47309848706402</c:v>
                </c:pt>
                <c:pt idx="478">
                  <c:v>-452.60603711328378</c:v>
                </c:pt>
                <c:pt idx="479">
                  <c:v>-451.73897573950353</c:v>
                </c:pt>
                <c:pt idx="480">
                  <c:v>-450.87191436572328</c:v>
                </c:pt>
                <c:pt idx="481">
                  <c:v>-450.00485299194304</c:v>
                </c:pt>
                <c:pt idx="482">
                  <c:v>-449.13779161816285</c:v>
                </c:pt>
                <c:pt idx="483">
                  <c:v>-448.27073024438261</c:v>
                </c:pt>
                <c:pt idx="484">
                  <c:v>-447.40366887060236</c:v>
                </c:pt>
                <c:pt idx="485">
                  <c:v>-446.53660749682211</c:v>
                </c:pt>
                <c:pt idx="486">
                  <c:v>-445.66954612304187</c:v>
                </c:pt>
                <c:pt idx="487">
                  <c:v>-444.80248474926162</c:v>
                </c:pt>
                <c:pt idx="488">
                  <c:v>-443.93542337548138</c:v>
                </c:pt>
                <c:pt idx="489">
                  <c:v>-443.06836200170119</c:v>
                </c:pt>
                <c:pt idx="490">
                  <c:v>-442.20130062792094</c:v>
                </c:pt>
                <c:pt idx="491">
                  <c:v>-441.3342392541407</c:v>
                </c:pt>
                <c:pt idx="492">
                  <c:v>-440.46717788036045</c:v>
                </c:pt>
                <c:pt idx="493">
                  <c:v>-439.60011650658021</c:v>
                </c:pt>
                <c:pt idx="494">
                  <c:v>-438.73305513279996</c:v>
                </c:pt>
                <c:pt idx="495">
                  <c:v>-437.86599375901972</c:v>
                </c:pt>
                <c:pt idx="496">
                  <c:v>-436.99893238523953</c:v>
                </c:pt>
                <c:pt idx="497">
                  <c:v>-436.13187101145928</c:v>
                </c:pt>
                <c:pt idx="498">
                  <c:v>-435.26480963767904</c:v>
                </c:pt>
                <c:pt idx="499">
                  <c:v>-434.39774826389879</c:v>
                </c:pt>
                <c:pt idx="500">
                  <c:v>-433.53068689011855</c:v>
                </c:pt>
                <c:pt idx="501">
                  <c:v>-432.6636255163383</c:v>
                </c:pt>
                <c:pt idx="502">
                  <c:v>-431.79656414255811</c:v>
                </c:pt>
                <c:pt idx="503">
                  <c:v>-430.92950276877787</c:v>
                </c:pt>
                <c:pt idx="504">
                  <c:v>-430.06244139499762</c:v>
                </c:pt>
                <c:pt idx="505">
                  <c:v>-429.19538002121737</c:v>
                </c:pt>
                <c:pt idx="506">
                  <c:v>-428.32831864743713</c:v>
                </c:pt>
                <c:pt idx="507">
                  <c:v>-427.46125727365688</c:v>
                </c:pt>
                <c:pt idx="508">
                  <c:v>-426.59419589987664</c:v>
                </c:pt>
                <c:pt idx="509">
                  <c:v>-425.72713452609645</c:v>
                </c:pt>
                <c:pt idx="510">
                  <c:v>-424.8600731523162</c:v>
                </c:pt>
                <c:pt idx="511">
                  <c:v>-423.99301177853596</c:v>
                </c:pt>
                <c:pt idx="512">
                  <c:v>-423.12595040475571</c:v>
                </c:pt>
                <c:pt idx="513">
                  <c:v>-422.25888903097547</c:v>
                </c:pt>
                <c:pt idx="514">
                  <c:v>-421.39182765719522</c:v>
                </c:pt>
                <c:pt idx="515">
                  <c:v>-420.52476628341498</c:v>
                </c:pt>
                <c:pt idx="516">
                  <c:v>-419.65770490963479</c:v>
                </c:pt>
                <c:pt idx="517">
                  <c:v>-418.79064353585454</c:v>
                </c:pt>
                <c:pt idx="518">
                  <c:v>-417.9235821620743</c:v>
                </c:pt>
                <c:pt idx="519">
                  <c:v>-417.05652078829405</c:v>
                </c:pt>
                <c:pt idx="520">
                  <c:v>-416.18945941451381</c:v>
                </c:pt>
                <c:pt idx="521">
                  <c:v>-415.32239804073356</c:v>
                </c:pt>
                <c:pt idx="522">
                  <c:v>-414.45533666695331</c:v>
                </c:pt>
                <c:pt idx="523">
                  <c:v>-413.58827529317313</c:v>
                </c:pt>
                <c:pt idx="524">
                  <c:v>-412.72121391939288</c:v>
                </c:pt>
                <c:pt idx="525">
                  <c:v>-411.85415254561264</c:v>
                </c:pt>
                <c:pt idx="526">
                  <c:v>-410.98709117183239</c:v>
                </c:pt>
                <c:pt idx="527">
                  <c:v>-410.12002979805214</c:v>
                </c:pt>
                <c:pt idx="528">
                  <c:v>-409.2529684242719</c:v>
                </c:pt>
                <c:pt idx="529">
                  <c:v>-408.38590705049171</c:v>
                </c:pt>
                <c:pt idx="530">
                  <c:v>-407.51884567671146</c:v>
                </c:pt>
                <c:pt idx="531">
                  <c:v>-406.65178430293122</c:v>
                </c:pt>
                <c:pt idx="532">
                  <c:v>-405.78472292915097</c:v>
                </c:pt>
                <c:pt idx="533">
                  <c:v>-404.91766155537073</c:v>
                </c:pt>
                <c:pt idx="534">
                  <c:v>-404.05060018159048</c:v>
                </c:pt>
                <c:pt idx="535">
                  <c:v>-403.18353880781024</c:v>
                </c:pt>
                <c:pt idx="536">
                  <c:v>-402.31647743403005</c:v>
                </c:pt>
                <c:pt idx="537">
                  <c:v>-401.4494160602498</c:v>
                </c:pt>
                <c:pt idx="538">
                  <c:v>-400.58235468646956</c:v>
                </c:pt>
                <c:pt idx="539">
                  <c:v>-399.71529331268931</c:v>
                </c:pt>
                <c:pt idx="540">
                  <c:v>-398.84823193890907</c:v>
                </c:pt>
                <c:pt idx="541">
                  <c:v>-397.98117056512882</c:v>
                </c:pt>
                <c:pt idx="542">
                  <c:v>-397.11410919134858</c:v>
                </c:pt>
                <c:pt idx="543">
                  <c:v>-396.24704781756839</c:v>
                </c:pt>
                <c:pt idx="544">
                  <c:v>-395.37998644378814</c:v>
                </c:pt>
                <c:pt idx="545">
                  <c:v>-394.5129250700079</c:v>
                </c:pt>
                <c:pt idx="546">
                  <c:v>-393.64586369622765</c:v>
                </c:pt>
                <c:pt idx="547">
                  <c:v>-392.7788023224474</c:v>
                </c:pt>
                <c:pt idx="548">
                  <c:v>-391.91174094866716</c:v>
                </c:pt>
                <c:pt idx="549">
                  <c:v>-391.04467957488691</c:v>
                </c:pt>
                <c:pt idx="550">
                  <c:v>-390.17761820110672</c:v>
                </c:pt>
                <c:pt idx="551">
                  <c:v>-389.31055682732648</c:v>
                </c:pt>
                <c:pt idx="552">
                  <c:v>-388.44349545354623</c:v>
                </c:pt>
                <c:pt idx="553">
                  <c:v>-387.57643407976599</c:v>
                </c:pt>
                <c:pt idx="554">
                  <c:v>-386.70937270598574</c:v>
                </c:pt>
                <c:pt idx="555">
                  <c:v>-385.8423113322055</c:v>
                </c:pt>
                <c:pt idx="556">
                  <c:v>-384.97524995842531</c:v>
                </c:pt>
                <c:pt idx="557">
                  <c:v>-384.10818858464506</c:v>
                </c:pt>
                <c:pt idx="558">
                  <c:v>-383.24112721086482</c:v>
                </c:pt>
                <c:pt idx="559">
                  <c:v>-382.37406583708457</c:v>
                </c:pt>
                <c:pt idx="560">
                  <c:v>-381.50700446330433</c:v>
                </c:pt>
                <c:pt idx="561">
                  <c:v>-380.63994308952408</c:v>
                </c:pt>
                <c:pt idx="562">
                  <c:v>-379.77288171574384</c:v>
                </c:pt>
                <c:pt idx="563">
                  <c:v>-378.90582034196365</c:v>
                </c:pt>
                <c:pt idx="564">
                  <c:v>-378.0387589681834</c:v>
                </c:pt>
                <c:pt idx="565">
                  <c:v>-377.17169759440316</c:v>
                </c:pt>
                <c:pt idx="566">
                  <c:v>-376.30463622062291</c:v>
                </c:pt>
                <c:pt idx="567">
                  <c:v>-375.43757484684267</c:v>
                </c:pt>
                <c:pt idx="568">
                  <c:v>-374.57051347306242</c:v>
                </c:pt>
                <c:pt idx="569">
                  <c:v>-373.70345209928217</c:v>
                </c:pt>
                <c:pt idx="570">
                  <c:v>-372.83639072550199</c:v>
                </c:pt>
                <c:pt idx="571">
                  <c:v>-371.96932935172174</c:v>
                </c:pt>
                <c:pt idx="572">
                  <c:v>-371.10226797794149</c:v>
                </c:pt>
                <c:pt idx="573">
                  <c:v>-370.23520660416125</c:v>
                </c:pt>
                <c:pt idx="574">
                  <c:v>-369.368145230381</c:v>
                </c:pt>
                <c:pt idx="575">
                  <c:v>-368.50108385660076</c:v>
                </c:pt>
                <c:pt idx="576">
                  <c:v>-367.63402248282057</c:v>
                </c:pt>
                <c:pt idx="577">
                  <c:v>-366.76696110904032</c:v>
                </c:pt>
                <c:pt idx="578">
                  <c:v>-365.89989973526008</c:v>
                </c:pt>
                <c:pt idx="579">
                  <c:v>-365.03283836147983</c:v>
                </c:pt>
                <c:pt idx="580">
                  <c:v>-364.16577698769959</c:v>
                </c:pt>
                <c:pt idx="581">
                  <c:v>-363.29871561391934</c:v>
                </c:pt>
                <c:pt idx="582">
                  <c:v>-362.4316542401391</c:v>
                </c:pt>
                <c:pt idx="583">
                  <c:v>-361.56459286635891</c:v>
                </c:pt>
                <c:pt idx="584">
                  <c:v>-360.69753149257866</c:v>
                </c:pt>
                <c:pt idx="585">
                  <c:v>-359.83047011879842</c:v>
                </c:pt>
                <c:pt idx="586">
                  <c:v>-358.96340874501817</c:v>
                </c:pt>
                <c:pt idx="587">
                  <c:v>-358.09634737123793</c:v>
                </c:pt>
                <c:pt idx="588">
                  <c:v>-357.22928599745768</c:v>
                </c:pt>
                <c:pt idx="589">
                  <c:v>-356.36222462367743</c:v>
                </c:pt>
                <c:pt idx="590">
                  <c:v>-355.49516324989725</c:v>
                </c:pt>
                <c:pt idx="591">
                  <c:v>-354.62810187611694</c:v>
                </c:pt>
                <c:pt idx="592">
                  <c:v>-353.76104050233675</c:v>
                </c:pt>
                <c:pt idx="593">
                  <c:v>-352.89397912855657</c:v>
                </c:pt>
                <c:pt idx="594">
                  <c:v>-352.02691775477626</c:v>
                </c:pt>
                <c:pt idx="595">
                  <c:v>-351.15985638099608</c:v>
                </c:pt>
                <c:pt idx="596">
                  <c:v>-350.29279500721577</c:v>
                </c:pt>
                <c:pt idx="597">
                  <c:v>-349.42573363343558</c:v>
                </c:pt>
                <c:pt idx="598">
                  <c:v>-348.55867225965528</c:v>
                </c:pt>
                <c:pt idx="599">
                  <c:v>-347.69161088587509</c:v>
                </c:pt>
                <c:pt idx="600">
                  <c:v>-346.8245495120949</c:v>
                </c:pt>
                <c:pt idx="601">
                  <c:v>-345.9574881383146</c:v>
                </c:pt>
                <c:pt idx="602">
                  <c:v>-345.09042676453441</c:v>
                </c:pt>
                <c:pt idx="603">
                  <c:v>-344.22336539075411</c:v>
                </c:pt>
                <c:pt idx="604">
                  <c:v>-343.35630401697392</c:v>
                </c:pt>
                <c:pt idx="605">
                  <c:v>-342.48924264319362</c:v>
                </c:pt>
                <c:pt idx="606">
                  <c:v>-341.62218126941343</c:v>
                </c:pt>
                <c:pt idx="607">
                  <c:v>-340.75511989563324</c:v>
                </c:pt>
                <c:pt idx="608">
                  <c:v>-339.88805852185294</c:v>
                </c:pt>
                <c:pt idx="609">
                  <c:v>-339.02099714807275</c:v>
                </c:pt>
                <c:pt idx="610">
                  <c:v>-338.15393577429245</c:v>
                </c:pt>
                <c:pt idx="611">
                  <c:v>-337.28687440051226</c:v>
                </c:pt>
                <c:pt idx="612">
                  <c:v>-336.41981302673196</c:v>
                </c:pt>
                <c:pt idx="613">
                  <c:v>-335.55275165295177</c:v>
                </c:pt>
                <c:pt idx="614">
                  <c:v>-334.68569027917158</c:v>
                </c:pt>
                <c:pt idx="615">
                  <c:v>-333.81862890539128</c:v>
                </c:pt>
                <c:pt idx="616">
                  <c:v>-332.95156753161109</c:v>
                </c:pt>
                <c:pt idx="617">
                  <c:v>-332.08450615783079</c:v>
                </c:pt>
                <c:pt idx="618">
                  <c:v>-331.2174447840506</c:v>
                </c:pt>
                <c:pt idx="619">
                  <c:v>-330.3503834102703</c:v>
                </c:pt>
                <c:pt idx="620">
                  <c:v>-329.48332203649011</c:v>
                </c:pt>
                <c:pt idx="621">
                  <c:v>-328.61626066270992</c:v>
                </c:pt>
                <c:pt idx="622">
                  <c:v>-327.74919928892962</c:v>
                </c:pt>
                <c:pt idx="623">
                  <c:v>-326.88213791514943</c:v>
                </c:pt>
                <c:pt idx="624">
                  <c:v>-326.01507654136913</c:v>
                </c:pt>
                <c:pt idx="625">
                  <c:v>-325.14801516758894</c:v>
                </c:pt>
                <c:pt idx="626">
                  <c:v>-324.28095379380864</c:v>
                </c:pt>
                <c:pt idx="627">
                  <c:v>-323.41389242002845</c:v>
                </c:pt>
                <c:pt idx="628">
                  <c:v>-322.54683104624826</c:v>
                </c:pt>
                <c:pt idx="629">
                  <c:v>-321.67976967246796</c:v>
                </c:pt>
                <c:pt idx="630">
                  <c:v>-320.81270829868777</c:v>
                </c:pt>
                <c:pt idx="631">
                  <c:v>-319.94564692490746</c:v>
                </c:pt>
                <c:pt idx="632">
                  <c:v>-319.07858555112728</c:v>
                </c:pt>
                <c:pt idx="633">
                  <c:v>-318.21152417734697</c:v>
                </c:pt>
                <c:pt idx="634">
                  <c:v>-317.34446280356678</c:v>
                </c:pt>
                <c:pt idx="635">
                  <c:v>-316.4774014297866</c:v>
                </c:pt>
                <c:pt idx="636">
                  <c:v>-315.61034005600629</c:v>
                </c:pt>
                <c:pt idx="637">
                  <c:v>-314.74327868222611</c:v>
                </c:pt>
                <c:pt idx="638">
                  <c:v>-313.8762173084458</c:v>
                </c:pt>
                <c:pt idx="639">
                  <c:v>-313.00915593466561</c:v>
                </c:pt>
                <c:pt idx="640">
                  <c:v>-312.14209456088543</c:v>
                </c:pt>
                <c:pt idx="641">
                  <c:v>-311.27503318710512</c:v>
                </c:pt>
                <c:pt idx="642">
                  <c:v>-310.40797181332493</c:v>
                </c:pt>
                <c:pt idx="643">
                  <c:v>-309.54091043954463</c:v>
                </c:pt>
                <c:pt idx="644">
                  <c:v>-308.67384906576444</c:v>
                </c:pt>
                <c:pt idx="645">
                  <c:v>-307.80678769198414</c:v>
                </c:pt>
                <c:pt idx="646">
                  <c:v>-306.93972631820395</c:v>
                </c:pt>
                <c:pt idx="647">
                  <c:v>-306.07266494442376</c:v>
                </c:pt>
                <c:pt idx="648">
                  <c:v>-305.20560357064346</c:v>
                </c:pt>
                <c:pt idx="649">
                  <c:v>-304.33854219686327</c:v>
                </c:pt>
                <c:pt idx="650">
                  <c:v>-303.47148082308297</c:v>
                </c:pt>
                <c:pt idx="651">
                  <c:v>-302.60441944930278</c:v>
                </c:pt>
                <c:pt idx="652">
                  <c:v>-301.73735807552248</c:v>
                </c:pt>
                <c:pt idx="653">
                  <c:v>-300.87029670174229</c:v>
                </c:pt>
                <c:pt idx="654">
                  <c:v>-300.0032353279621</c:v>
                </c:pt>
                <c:pt idx="655">
                  <c:v>-299.1361739541818</c:v>
                </c:pt>
                <c:pt idx="656">
                  <c:v>-298.26911258040161</c:v>
                </c:pt>
                <c:pt idx="657">
                  <c:v>-297.40205120662131</c:v>
                </c:pt>
                <c:pt idx="658">
                  <c:v>-296.53498983284112</c:v>
                </c:pt>
                <c:pt idx="659">
                  <c:v>-295.66792845906082</c:v>
                </c:pt>
                <c:pt idx="660">
                  <c:v>-294.80086708528063</c:v>
                </c:pt>
                <c:pt idx="661">
                  <c:v>-293.93380571150044</c:v>
                </c:pt>
                <c:pt idx="662">
                  <c:v>-293.06674433772014</c:v>
                </c:pt>
                <c:pt idx="663">
                  <c:v>-292.19968296393995</c:v>
                </c:pt>
                <c:pt idx="664">
                  <c:v>-291.33262159015965</c:v>
                </c:pt>
                <c:pt idx="665">
                  <c:v>-290.46556021637946</c:v>
                </c:pt>
                <c:pt idx="666">
                  <c:v>-289.59849884259916</c:v>
                </c:pt>
                <c:pt idx="667">
                  <c:v>-288.73143746881897</c:v>
                </c:pt>
                <c:pt idx="668">
                  <c:v>-287.86437609503878</c:v>
                </c:pt>
                <c:pt idx="669">
                  <c:v>-286.99731472125848</c:v>
                </c:pt>
                <c:pt idx="670">
                  <c:v>-286.13025334747829</c:v>
                </c:pt>
                <c:pt idx="671">
                  <c:v>-285.26319197369799</c:v>
                </c:pt>
                <c:pt idx="672">
                  <c:v>-284.3961305999178</c:v>
                </c:pt>
                <c:pt idx="673">
                  <c:v>-283.52906922613749</c:v>
                </c:pt>
                <c:pt idx="674">
                  <c:v>-282.66200785235731</c:v>
                </c:pt>
                <c:pt idx="675">
                  <c:v>-281.79494647857712</c:v>
                </c:pt>
                <c:pt idx="676">
                  <c:v>-280.92788510479681</c:v>
                </c:pt>
                <c:pt idx="677">
                  <c:v>-280.06082373101663</c:v>
                </c:pt>
                <c:pt idx="678">
                  <c:v>-279.19376235723632</c:v>
                </c:pt>
                <c:pt idx="679">
                  <c:v>-278.32670098345613</c:v>
                </c:pt>
                <c:pt idx="680">
                  <c:v>-277.45963960967583</c:v>
                </c:pt>
                <c:pt idx="681">
                  <c:v>-276.59257823589564</c:v>
                </c:pt>
                <c:pt idx="682">
                  <c:v>-275.72551686211546</c:v>
                </c:pt>
                <c:pt idx="683">
                  <c:v>-274.85845548833515</c:v>
                </c:pt>
                <c:pt idx="684">
                  <c:v>-273.99139411455496</c:v>
                </c:pt>
                <c:pt idx="685">
                  <c:v>-273.12433274077466</c:v>
                </c:pt>
                <c:pt idx="686">
                  <c:v>-272.25727136699447</c:v>
                </c:pt>
                <c:pt idx="687">
                  <c:v>-271.39020999321417</c:v>
                </c:pt>
                <c:pt idx="688">
                  <c:v>-270.52314861943398</c:v>
                </c:pt>
                <c:pt idx="689">
                  <c:v>-269.65608724565379</c:v>
                </c:pt>
                <c:pt idx="690">
                  <c:v>-268.78902587187349</c:v>
                </c:pt>
                <c:pt idx="691">
                  <c:v>-267.9219644980933</c:v>
                </c:pt>
                <c:pt idx="692">
                  <c:v>-267.054903124313</c:v>
                </c:pt>
                <c:pt idx="693">
                  <c:v>-266.18784175053281</c:v>
                </c:pt>
                <c:pt idx="694">
                  <c:v>-265.32078037675262</c:v>
                </c:pt>
                <c:pt idx="695">
                  <c:v>-264.45371900297232</c:v>
                </c:pt>
                <c:pt idx="696">
                  <c:v>-263.58665762919213</c:v>
                </c:pt>
                <c:pt idx="697">
                  <c:v>-262.71959625541183</c:v>
                </c:pt>
                <c:pt idx="698">
                  <c:v>-261.85253488163164</c:v>
                </c:pt>
                <c:pt idx="699">
                  <c:v>-260.98547350785134</c:v>
                </c:pt>
                <c:pt idx="700">
                  <c:v>-260.11841213407115</c:v>
                </c:pt>
                <c:pt idx="701">
                  <c:v>-259.25135076029096</c:v>
                </c:pt>
                <c:pt idx="702">
                  <c:v>-258.38428938651066</c:v>
                </c:pt>
                <c:pt idx="703">
                  <c:v>-257.51722801273047</c:v>
                </c:pt>
                <c:pt idx="704">
                  <c:v>-256.65016663895017</c:v>
                </c:pt>
                <c:pt idx="705">
                  <c:v>-255.78310526516998</c:v>
                </c:pt>
                <c:pt idx="706">
                  <c:v>-254.91604389138968</c:v>
                </c:pt>
                <c:pt idx="707">
                  <c:v>-254.04898251760949</c:v>
                </c:pt>
                <c:pt idx="708">
                  <c:v>-253.1819211438293</c:v>
                </c:pt>
                <c:pt idx="709">
                  <c:v>-252.314859770049</c:v>
                </c:pt>
                <c:pt idx="710">
                  <c:v>-251.44779839626881</c:v>
                </c:pt>
                <c:pt idx="711">
                  <c:v>-250.58073702248851</c:v>
                </c:pt>
                <c:pt idx="712">
                  <c:v>-249.71367564870832</c:v>
                </c:pt>
                <c:pt idx="713">
                  <c:v>-248.84661427492802</c:v>
                </c:pt>
                <c:pt idx="714">
                  <c:v>-247.97955290114783</c:v>
                </c:pt>
                <c:pt idx="715">
                  <c:v>-247.11249152736764</c:v>
                </c:pt>
                <c:pt idx="716">
                  <c:v>-246.24543015358734</c:v>
                </c:pt>
                <c:pt idx="717">
                  <c:v>-245.37836877980715</c:v>
                </c:pt>
                <c:pt idx="718">
                  <c:v>-244.51130740602684</c:v>
                </c:pt>
                <c:pt idx="719">
                  <c:v>-243.64424603224666</c:v>
                </c:pt>
                <c:pt idx="720">
                  <c:v>-242.77718465846635</c:v>
                </c:pt>
                <c:pt idx="721">
                  <c:v>-241.91012328468616</c:v>
                </c:pt>
                <c:pt idx="722">
                  <c:v>-241.04306191090598</c:v>
                </c:pt>
                <c:pt idx="723">
                  <c:v>-240.17600053712567</c:v>
                </c:pt>
                <c:pt idx="724">
                  <c:v>-239.30893916334549</c:v>
                </c:pt>
                <c:pt idx="725">
                  <c:v>-238.44187778956518</c:v>
                </c:pt>
                <c:pt idx="726">
                  <c:v>-237.57481641578499</c:v>
                </c:pt>
                <c:pt idx="727">
                  <c:v>-236.70775504200469</c:v>
                </c:pt>
                <c:pt idx="728">
                  <c:v>-235.8406936682245</c:v>
                </c:pt>
                <c:pt idx="729">
                  <c:v>-234.97363229444431</c:v>
                </c:pt>
                <c:pt idx="730">
                  <c:v>-234.10657092066401</c:v>
                </c:pt>
                <c:pt idx="731">
                  <c:v>-233.23950954688382</c:v>
                </c:pt>
                <c:pt idx="732">
                  <c:v>-232.37244817310352</c:v>
                </c:pt>
                <c:pt idx="733">
                  <c:v>-231.50538679932333</c:v>
                </c:pt>
                <c:pt idx="734">
                  <c:v>-230.63832542554303</c:v>
                </c:pt>
                <c:pt idx="735">
                  <c:v>-229.77126405176284</c:v>
                </c:pt>
                <c:pt idx="736">
                  <c:v>-228.90420267798265</c:v>
                </c:pt>
                <c:pt idx="737">
                  <c:v>-228.03714130420235</c:v>
                </c:pt>
                <c:pt idx="738">
                  <c:v>-227.17007993042216</c:v>
                </c:pt>
                <c:pt idx="739">
                  <c:v>-226.30301855664186</c:v>
                </c:pt>
                <c:pt idx="740">
                  <c:v>-225.43595718286167</c:v>
                </c:pt>
                <c:pt idx="741">
                  <c:v>-224.56889580908137</c:v>
                </c:pt>
                <c:pt idx="742">
                  <c:v>-223.70183443530118</c:v>
                </c:pt>
                <c:pt idx="743">
                  <c:v>-222.83477306152099</c:v>
                </c:pt>
                <c:pt idx="744">
                  <c:v>-221.96771168774069</c:v>
                </c:pt>
                <c:pt idx="745">
                  <c:v>-221.1006503139605</c:v>
                </c:pt>
                <c:pt idx="746">
                  <c:v>-220.2335889401802</c:v>
                </c:pt>
                <c:pt idx="747">
                  <c:v>-219.36652756640001</c:v>
                </c:pt>
                <c:pt idx="748">
                  <c:v>-218.49946619261982</c:v>
                </c:pt>
                <c:pt idx="749">
                  <c:v>-217.63240481883952</c:v>
                </c:pt>
                <c:pt idx="750">
                  <c:v>-216.76534344505933</c:v>
                </c:pt>
                <c:pt idx="751">
                  <c:v>-215.89828207127903</c:v>
                </c:pt>
                <c:pt idx="752">
                  <c:v>-215.03122069749884</c:v>
                </c:pt>
                <c:pt idx="753">
                  <c:v>-214.16415932371854</c:v>
                </c:pt>
                <c:pt idx="754">
                  <c:v>-213.29709794993835</c:v>
                </c:pt>
                <c:pt idx="755">
                  <c:v>-212.43003657615816</c:v>
                </c:pt>
                <c:pt idx="756">
                  <c:v>-211.56297520237786</c:v>
                </c:pt>
                <c:pt idx="757">
                  <c:v>-210.69591382859767</c:v>
                </c:pt>
                <c:pt idx="758">
                  <c:v>-209.82885245481737</c:v>
                </c:pt>
                <c:pt idx="759">
                  <c:v>-208.96179108103718</c:v>
                </c:pt>
                <c:pt idx="760">
                  <c:v>-208.09472970725687</c:v>
                </c:pt>
                <c:pt idx="761">
                  <c:v>-207.22766833347669</c:v>
                </c:pt>
                <c:pt idx="762">
                  <c:v>-206.3606069596965</c:v>
                </c:pt>
                <c:pt idx="763">
                  <c:v>-205.49354558591619</c:v>
                </c:pt>
                <c:pt idx="764">
                  <c:v>-204.62648421213601</c:v>
                </c:pt>
                <c:pt idx="765">
                  <c:v>-203.7594228383557</c:v>
                </c:pt>
                <c:pt idx="766">
                  <c:v>-202.89236146457552</c:v>
                </c:pt>
                <c:pt idx="767">
                  <c:v>-202.02530009079521</c:v>
                </c:pt>
                <c:pt idx="768">
                  <c:v>-201.15823871701502</c:v>
                </c:pt>
                <c:pt idx="769">
                  <c:v>-200.29117734323484</c:v>
                </c:pt>
                <c:pt idx="770">
                  <c:v>-199.42411596945453</c:v>
                </c:pt>
                <c:pt idx="771">
                  <c:v>-198.55705459567434</c:v>
                </c:pt>
                <c:pt idx="772">
                  <c:v>-197.68999322189404</c:v>
                </c:pt>
                <c:pt idx="773">
                  <c:v>-196.82293184811385</c:v>
                </c:pt>
                <c:pt idx="774">
                  <c:v>-195.95587047433355</c:v>
                </c:pt>
                <c:pt idx="775">
                  <c:v>-195.08880910055336</c:v>
                </c:pt>
                <c:pt idx="776">
                  <c:v>-194.22174772677317</c:v>
                </c:pt>
                <c:pt idx="777">
                  <c:v>-193.35468635299287</c:v>
                </c:pt>
                <c:pt idx="778">
                  <c:v>-192.48762497921268</c:v>
                </c:pt>
                <c:pt idx="779">
                  <c:v>-191.62056360543238</c:v>
                </c:pt>
                <c:pt idx="780">
                  <c:v>-190.75350223165219</c:v>
                </c:pt>
                <c:pt idx="781">
                  <c:v>-189.88644085787189</c:v>
                </c:pt>
                <c:pt idx="782">
                  <c:v>-189.0193794840917</c:v>
                </c:pt>
                <c:pt idx="783">
                  <c:v>-188.15231811031151</c:v>
                </c:pt>
                <c:pt idx="784">
                  <c:v>-187.28525673653121</c:v>
                </c:pt>
                <c:pt idx="785">
                  <c:v>-186.41819536275102</c:v>
                </c:pt>
                <c:pt idx="786">
                  <c:v>-185.55113398897072</c:v>
                </c:pt>
                <c:pt idx="787">
                  <c:v>-184.68407261519053</c:v>
                </c:pt>
                <c:pt idx="788">
                  <c:v>-183.81701124141023</c:v>
                </c:pt>
                <c:pt idx="789">
                  <c:v>-182.94994986763004</c:v>
                </c:pt>
                <c:pt idx="790">
                  <c:v>-182.08288849384985</c:v>
                </c:pt>
                <c:pt idx="791">
                  <c:v>-181.21582712006955</c:v>
                </c:pt>
                <c:pt idx="792">
                  <c:v>-180.34876574628936</c:v>
                </c:pt>
                <c:pt idx="793">
                  <c:v>-179.48170437250906</c:v>
                </c:pt>
                <c:pt idx="794">
                  <c:v>-178.61464299872887</c:v>
                </c:pt>
                <c:pt idx="795">
                  <c:v>-177.74758162494868</c:v>
                </c:pt>
                <c:pt idx="796">
                  <c:v>-176.88052025116838</c:v>
                </c:pt>
                <c:pt idx="797">
                  <c:v>-176.01345887738819</c:v>
                </c:pt>
                <c:pt idx="798">
                  <c:v>-175.14639750360789</c:v>
                </c:pt>
                <c:pt idx="799">
                  <c:v>-174.2793361298277</c:v>
                </c:pt>
                <c:pt idx="800">
                  <c:v>-173.4122747560474</c:v>
                </c:pt>
                <c:pt idx="801">
                  <c:v>-172.54521338226721</c:v>
                </c:pt>
                <c:pt idx="802">
                  <c:v>-171.67815200848702</c:v>
                </c:pt>
                <c:pt idx="803">
                  <c:v>-170.81109063470672</c:v>
                </c:pt>
                <c:pt idx="804">
                  <c:v>-169.94402926092653</c:v>
                </c:pt>
                <c:pt idx="805">
                  <c:v>-169.07696788714622</c:v>
                </c:pt>
                <c:pt idx="806">
                  <c:v>-168.20990651336604</c:v>
                </c:pt>
                <c:pt idx="807">
                  <c:v>-167.34284513958573</c:v>
                </c:pt>
                <c:pt idx="808">
                  <c:v>-166.47578376580555</c:v>
                </c:pt>
                <c:pt idx="809">
                  <c:v>-165.60872239202536</c:v>
                </c:pt>
                <c:pt idx="810">
                  <c:v>-164.74166101824505</c:v>
                </c:pt>
                <c:pt idx="811">
                  <c:v>-163.87459964446487</c:v>
                </c:pt>
                <c:pt idx="812">
                  <c:v>-163.00753827068456</c:v>
                </c:pt>
                <c:pt idx="813">
                  <c:v>-162.14047689690437</c:v>
                </c:pt>
                <c:pt idx="814">
                  <c:v>-161.27341552312407</c:v>
                </c:pt>
                <c:pt idx="815">
                  <c:v>-160.40635414934388</c:v>
                </c:pt>
                <c:pt idx="816">
                  <c:v>-159.53929277556369</c:v>
                </c:pt>
                <c:pt idx="817">
                  <c:v>-158.67223140178339</c:v>
                </c:pt>
                <c:pt idx="818">
                  <c:v>-157.8051700280032</c:v>
                </c:pt>
                <c:pt idx="819">
                  <c:v>-156.9381086542229</c:v>
                </c:pt>
                <c:pt idx="820">
                  <c:v>-156.07104728044271</c:v>
                </c:pt>
                <c:pt idx="821">
                  <c:v>-155.20398590666241</c:v>
                </c:pt>
                <c:pt idx="822">
                  <c:v>-154.33692453288222</c:v>
                </c:pt>
                <c:pt idx="823">
                  <c:v>-153.46986315910203</c:v>
                </c:pt>
                <c:pt idx="824">
                  <c:v>-152.60280178532173</c:v>
                </c:pt>
                <c:pt idx="825">
                  <c:v>-151.73574041154154</c:v>
                </c:pt>
                <c:pt idx="826">
                  <c:v>-150.86867903776124</c:v>
                </c:pt>
                <c:pt idx="827">
                  <c:v>-150.00161766398105</c:v>
                </c:pt>
                <c:pt idx="828">
                  <c:v>-149.13455629020075</c:v>
                </c:pt>
                <c:pt idx="829">
                  <c:v>-148.26749491642056</c:v>
                </c:pt>
                <c:pt idx="830">
                  <c:v>-147.40043354264037</c:v>
                </c:pt>
                <c:pt idx="831">
                  <c:v>-146.53337216886007</c:v>
                </c:pt>
                <c:pt idx="832">
                  <c:v>-145.66631079507988</c:v>
                </c:pt>
                <c:pt idx="833">
                  <c:v>-144.79924942129958</c:v>
                </c:pt>
                <c:pt idx="834">
                  <c:v>-143.93218804751939</c:v>
                </c:pt>
                <c:pt idx="835">
                  <c:v>-143.06512667373909</c:v>
                </c:pt>
                <c:pt idx="836">
                  <c:v>-142.1980652999589</c:v>
                </c:pt>
                <c:pt idx="837">
                  <c:v>-141.33100392617871</c:v>
                </c:pt>
                <c:pt idx="838">
                  <c:v>-140.46394255239841</c:v>
                </c:pt>
                <c:pt idx="839">
                  <c:v>-139.59688117861822</c:v>
                </c:pt>
                <c:pt idx="840">
                  <c:v>-138.72981980483792</c:v>
                </c:pt>
                <c:pt idx="841">
                  <c:v>-137.86275843105773</c:v>
                </c:pt>
                <c:pt idx="842">
                  <c:v>-136.99569705727743</c:v>
                </c:pt>
                <c:pt idx="843">
                  <c:v>-136.12863568349724</c:v>
                </c:pt>
                <c:pt idx="844">
                  <c:v>-135.26157430971705</c:v>
                </c:pt>
                <c:pt idx="845">
                  <c:v>-134.39451293593675</c:v>
                </c:pt>
                <c:pt idx="846">
                  <c:v>-133.52745156215656</c:v>
                </c:pt>
                <c:pt idx="847">
                  <c:v>-132.66039018837625</c:v>
                </c:pt>
                <c:pt idx="848">
                  <c:v>-131.79332881459607</c:v>
                </c:pt>
                <c:pt idx="849">
                  <c:v>-130.92626744081588</c:v>
                </c:pt>
                <c:pt idx="850">
                  <c:v>-130.05920606703557</c:v>
                </c:pt>
                <c:pt idx="851">
                  <c:v>-129.19214469325539</c:v>
                </c:pt>
                <c:pt idx="852">
                  <c:v>-128.32508331947508</c:v>
                </c:pt>
                <c:pt idx="853">
                  <c:v>-127.4580219456949</c:v>
                </c:pt>
                <c:pt idx="854">
                  <c:v>-126.59096057191459</c:v>
                </c:pt>
                <c:pt idx="855">
                  <c:v>-125.7238991981344</c:v>
                </c:pt>
                <c:pt idx="856">
                  <c:v>-124.85683782435422</c:v>
                </c:pt>
                <c:pt idx="857">
                  <c:v>-123.98977645057391</c:v>
                </c:pt>
                <c:pt idx="858">
                  <c:v>-123.12271507679372</c:v>
                </c:pt>
                <c:pt idx="859">
                  <c:v>-122.25565370301342</c:v>
                </c:pt>
                <c:pt idx="860">
                  <c:v>-121.38859232923323</c:v>
                </c:pt>
                <c:pt idx="861">
                  <c:v>-120.52153095545293</c:v>
                </c:pt>
                <c:pt idx="862">
                  <c:v>-119.65446958167274</c:v>
                </c:pt>
                <c:pt idx="863">
                  <c:v>-118.78740820789255</c:v>
                </c:pt>
                <c:pt idx="864">
                  <c:v>-117.92034683411225</c:v>
                </c:pt>
                <c:pt idx="865">
                  <c:v>-117.05328546033206</c:v>
                </c:pt>
                <c:pt idx="866">
                  <c:v>-116.18622408655176</c:v>
                </c:pt>
                <c:pt idx="867">
                  <c:v>-115.31916271277157</c:v>
                </c:pt>
                <c:pt idx="868">
                  <c:v>-114.45210133899127</c:v>
                </c:pt>
                <c:pt idx="869">
                  <c:v>-113.58503996521108</c:v>
                </c:pt>
                <c:pt idx="870">
                  <c:v>-112.71797859143089</c:v>
                </c:pt>
                <c:pt idx="871">
                  <c:v>-111.85091721765059</c:v>
                </c:pt>
                <c:pt idx="872">
                  <c:v>-110.9838558438704</c:v>
                </c:pt>
                <c:pt idx="873">
                  <c:v>-110.1167944700901</c:v>
                </c:pt>
                <c:pt idx="874">
                  <c:v>-109.24973309630991</c:v>
                </c:pt>
                <c:pt idx="875">
                  <c:v>-108.38267172252961</c:v>
                </c:pt>
                <c:pt idx="876">
                  <c:v>-107.51561034874942</c:v>
                </c:pt>
                <c:pt idx="877">
                  <c:v>-106.64854897496923</c:v>
                </c:pt>
                <c:pt idx="878">
                  <c:v>-105.78148760118893</c:v>
                </c:pt>
                <c:pt idx="879">
                  <c:v>-104.91442622740874</c:v>
                </c:pt>
                <c:pt idx="880">
                  <c:v>-104.04736485362844</c:v>
                </c:pt>
                <c:pt idx="881">
                  <c:v>-103.18030347984825</c:v>
                </c:pt>
                <c:pt idx="882">
                  <c:v>-102.31324210606795</c:v>
                </c:pt>
                <c:pt idx="883">
                  <c:v>-101.44618073228776</c:v>
                </c:pt>
                <c:pt idx="884">
                  <c:v>-100.57911935850757</c:v>
                </c:pt>
                <c:pt idx="885">
                  <c:v>-99.712057984727267</c:v>
                </c:pt>
                <c:pt idx="886">
                  <c:v>-98.844996610947078</c:v>
                </c:pt>
                <c:pt idx="887">
                  <c:v>-97.977935237166776</c:v>
                </c:pt>
                <c:pt idx="888">
                  <c:v>-97.110873863386587</c:v>
                </c:pt>
                <c:pt idx="889">
                  <c:v>-96.243812489606285</c:v>
                </c:pt>
                <c:pt idx="890">
                  <c:v>-95.376751115826096</c:v>
                </c:pt>
                <c:pt idx="891">
                  <c:v>-94.509689742045907</c:v>
                </c:pt>
                <c:pt idx="892">
                  <c:v>-93.642628368265605</c:v>
                </c:pt>
                <c:pt idx="893">
                  <c:v>-92.775566994485416</c:v>
                </c:pt>
                <c:pt idx="894">
                  <c:v>-91.908505620705114</c:v>
                </c:pt>
                <c:pt idx="895">
                  <c:v>-91.041444246924925</c:v>
                </c:pt>
                <c:pt idx="896">
                  <c:v>-90.174382873144623</c:v>
                </c:pt>
                <c:pt idx="897">
                  <c:v>-89.307321499364434</c:v>
                </c:pt>
                <c:pt idx="898">
                  <c:v>-88.440260125584246</c:v>
                </c:pt>
                <c:pt idx="899">
                  <c:v>-87.573198751803943</c:v>
                </c:pt>
                <c:pt idx="900">
                  <c:v>-86.706137378023755</c:v>
                </c:pt>
                <c:pt idx="901">
                  <c:v>-85.839076004243452</c:v>
                </c:pt>
                <c:pt idx="902">
                  <c:v>-84.972014630463264</c:v>
                </c:pt>
                <c:pt idx="903">
                  <c:v>-84.104953256683075</c:v>
                </c:pt>
                <c:pt idx="904">
                  <c:v>-83.237891882902773</c:v>
                </c:pt>
                <c:pt idx="905">
                  <c:v>-82.370830509122584</c:v>
                </c:pt>
                <c:pt idx="906">
                  <c:v>-81.503769135342282</c:v>
                </c:pt>
                <c:pt idx="907">
                  <c:v>-80.636707761562093</c:v>
                </c:pt>
                <c:pt idx="908">
                  <c:v>-79.769646387781791</c:v>
                </c:pt>
                <c:pt idx="909">
                  <c:v>-78.902585014001602</c:v>
                </c:pt>
                <c:pt idx="910">
                  <c:v>-78.035523640221413</c:v>
                </c:pt>
                <c:pt idx="911">
                  <c:v>-77.168462266441111</c:v>
                </c:pt>
                <c:pt idx="912">
                  <c:v>-76.301400892660922</c:v>
                </c:pt>
                <c:pt idx="913">
                  <c:v>-75.43433951888062</c:v>
                </c:pt>
                <c:pt idx="914">
                  <c:v>-74.567278145100431</c:v>
                </c:pt>
                <c:pt idx="915">
                  <c:v>-73.700216771320129</c:v>
                </c:pt>
                <c:pt idx="916">
                  <c:v>-72.83315539753994</c:v>
                </c:pt>
                <c:pt idx="917">
                  <c:v>-71.966094023759752</c:v>
                </c:pt>
                <c:pt idx="918">
                  <c:v>-71.099032649979449</c:v>
                </c:pt>
                <c:pt idx="919">
                  <c:v>-70.231971276199261</c:v>
                </c:pt>
                <c:pt idx="920">
                  <c:v>-69.364909902418958</c:v>
                </c:pt>
                <c:pt idx="921">
                  <c:v>-68.497848528638769</c:v>
                </c:pt>
                <c:pt idx="922">
                  <c:v>-67.630787154858467</c:v>
                </c:pt>
                <c:pt idx="923">
                  <c:v>-66.763725781078278</c:v>
                </c:pt>
                <c:pt idx="924">
                  <c:v>-65.89666440729809</c:v>
                </c:pt>
                <c:pt idx="925">
                  <c:v>-65.029603033517787</c:v>
                </c:pt>
                <c:pt idx="926">
                  <c:v>-64.162541659737599</c:v>
                </c:pt>
                <c:pt idx="927">
                  <c:v>-63.295480285957296</c:v>
                </c:pt>
                <c:pt idx="928">
                  <c:v>-62.428418912177108</c:v>
                </c:pt>
                <c:pt idx="929">
                  <c:v>-61.561357538396805</c:v>
                </c:pt>
                <c:pt idx="930">
                  <c:v>-60.694296164616617</c:v>
                </c:pt>
                <c:pt idx="931">
                  <c:v>-59.827234790836428</c:v>
                </c:pt>
                <c:pt idx="932">
                  <c:v>-58.960173417056126</c:v>
                </c:pt>
                <c:pt idx="933">
                  <c:v>-58.093112043275937</c:v>
                </c:pt>
                <c:pt idx="934">
                  <c:v>-57.226050669495635</c:v>
                </c:pt>
                <c:pt idx="935">
                  <c:v>-56.358989295715446</c:v>
                </c:pt>
                <c:pt idx="936">
                  <c:v>-55.491927921935144</c:v>
                </c:pt>
                <c:pt idx="937">
                  <c:v>-54.624866548154955</c:v>
                </c:pt>
                <c:pt idx="938">
                  <c:v>-53.757805174374766</c:v>
                </c:pt>
                <c:pt idx="939">
                  <c:v>-52.890743800594464</c:v>
                </c:pt>
                <c:pt idx="940">
                  <c:v>-52.023682426814275</c:v>
                </c:pt>
                <c:pt idx="941">
                  <c:v>-51.156621053033973</c:v>
                </c:pt>
                <c:pt idx="942">
                  <c:v>-50.289559679253784</c:v>
                </c:pt>
                <c:pt idx="943">
                  <c:v>-49.422498305473482</c:v>
                </c:pt>
                <c:pt idx="944">
                  <c:v>-48.555436931693293</c:v>
                </c:pt>
                <c:pt idx="945">
                  <c:v>-47.688375557913105</c:v>
                </c:pt>
                <c:pt idx="946">
                  <c:v>-46.821314184132802</c:v>
                </c:pt>
                <c:pt idx="947">
                  <c:v>-45.954252810352614</c:v>
                </c:pt>
                <c:pt idx="948">
                  <c:v>-45.087191436572311</c:v>
                </c:pt>
                <c:pt idx="949">
                  <c:v>-44.220130062792123</c:v>
                </c:pt>
                <c:pt idx="950">
                  <c:v>-43.353068689011934</c:v>
                </c:pt>
                <c:pt idx="951">
                  <c:v>-42.486007315231632</c:v>
                </c:pt>
                <c:pt idx="952">
                  <c:v>-41.618945941451443</c:v>
                </c:pt>
                <c:pt idx="953">
                  <c:v>-40.751884567671141</c:v>
                </c:pt>
                <c:pt idx="954">
                  <c:v>-39.884823193890952</c:v>
                </c:pt>
                <c:pt idx="955">
                  <c:v>-39.01776182011065</c:v>
                </c:pt>
                <c:pt idx="956">
                  <c:v>-38.150700446330461</c:v>
                </c:pt>
                <c:pt idx="957">
                  <c:v>-37.283639072550272</c:v>
                </c:pt>
                <c:pt idx="958">
                  <c:v>-36.41657769876997</c:v>
                </c:pt>
                <c:pt idx="959">
                  <c:v>-35.549516324989781</c:v>
                </c:pt>
                <c:pt idx="960">
                  <c:v>-34.682454951209479</c:v>
                </c:pt>
                <c:pt idx="961">
                  <c:v>-33.81539357742929</c:v>
                </c:pt>
                <c:pt idx="962">
                  <c:v>-32.948332203648988</c:v>
                </c:pt>
                <c:pt idx="963">
                  <c:v>-32.081270829868799</c:v>
                </c:pt>
                <c:pt idx="964">
                  <c:v>-31.214209456088611</c:v>
                </c:pt>
                <c:pt idx="965">
                  <c:v>-30.347148082308308</c:v>
                </c:pt>
                <c:pt idx="966">
                  <c:v>-29.48008670852812</c:v>
                </c:pt>
                <c:pt idx="967">
                  <c:v>-28.613025334747817</c:v>
                </c:pt>
                <c:pt idx="968">
                  <c:v>-27.745963960967629</c:v>
                </c:pt>
                <c:pt idx="969">
                  <c:v>-26.878902587187326</c:v>
                </c:pt>
                <c:pt idx="970">
                  <c:v>-26.011841213407138</c:v>
                </c:pt>
                <c:pt idx="971">
                  <c:v>-25.144779839626949</c:v>
                </c:pt>
                <c:pt idx="972">
                  <c:v>-24.277718465846647</c:v>
                </c:pt>
                <c:pt idx="973">
                  <c:v>-23.410657092066458</c:v>
                </c:pt>
                <c:pt idx="974">
                  <c:v>-22.543595718286156</c:v>
                </c:pt>
                <c:pt idx="975">
                  <c:v>-21.676534344505967</c:v>
                </c:pt>
                <c:pt idx="976">
                  <c:v>-20.809472970725665</c:v>
                </c:pt>
                <c:pt idx="977">
                  <c:v>-19.942411596945476</c:v>
                </c:pt>
                <c:pt idx="978">
                  <c:v>-19.075350223165287</c:v>
                </c:pt>
                <c:pt idx="979">
                  <c:v>-18.208288849384985</c:v>
                </c:pt>
                <c:pt idx="980">
                  <c:v>-17.341227475604796</c:v>
                </c:pt>
                <c:pt idx="981">
                  <c:v>-16.474166101824494</c:v>
                </c:pt>
                <c:pt idx="982">
                  <c:v>-15.607104728044305</c:v>
                </c:pt>
                <c:pt idx="983">
                  <c:v>-14.740043354264003</c:v>
                </c:pt>
                <c:pt idx="984">
                  <c:v>-13.872981980483814</c:v>
                </c:pt>
                <c:pt idx="985">
                  <c:v>-13.005920606703626</c:v>
                </c:pt>
                <c:pt idx="986">
                  <c:v>-12.138859232923323</c:v>
                </c:pt>
                <c:pt idx="987">
                  <c:v>-11.271797859143135</c:v>
                </c:pt>
                <c:pt idx="988">
                  <c:v>-10.404736485362832</c:v>
                </c:pt>
                <c:pt idx="989">
                  <c:v>-9.5376751115826437</c:v>
                </c:pt>
                <c:pt idx="990">
                  <c:v>-8.6706137378023413</c:v>
                </c:pt>
                <c:pt idx="991">
                  <c:v>-7.8035523640221527</c:v>
                </c:pt>
                <c:pt idx="992">
                  <c:v>-6.936490990241964</c:v>
                </c:pt>
                <c:pt idx="993">
                  <c:v>-6.0694296164616617</c:v>
                </c:pt>
                <c:pt idx="994">
                  <c:v>-5.202368242681473</c:v>
                </c:pt>
                <c:pt idx="995">
                  <c:v>-4.3353068689011707</c:v>
                </c:pt>
                <c:pt idx="996">
                  <c:v>-3.468245495120982</c:v>
                </c:pt>
                <c:pt idx="997">
                  <c:v>-2.6011841213406797</c:v>
                </c:pt>
                <c:pt idx="998">
                  <c:v>-1.734122747560491</c:v>
                </c:pt>
                <c:pt idx="999">
                  <c:v>-0.86706137378030235</c:v>
                </c:pt>
                <c:pt idx="1000">
                  <c:v>0</c:v>
                </c:pt>
                <c:pt idx="1001">
                  <c:v>0.86706137378018866</c:v>
                </c:pt>
                <c:pt idx="1002">
                  <c:v>1.734122747560491</c:v>
                </c:pt>
                <c:pt idx="1003">
                  <c:v>2.6011841213406797</c:v>
                </c:pt>
                <c:pt idx="1004">
                  <c:v>3.4682454951208683</c:v>
                </c:pt>
                <c:pt idx="1005">
                  <c:v>4.3353068689011707</c:v>
                </c:pt>
                <c:pt idx="1006">
                  <c:v>5.2023682426813593</c:v>
                </c:pt>
                <c:pt idx="1007">
                  <c:v>6.0694296164616617</c:v>
                </c:pt>
                <c:pt idx="1008">
                  <c:v>6.9364909902418503</c:v>
                </c:pt>
                <c:pt idx="1009">
                  <c:v>7.8035523640221527</c:v>
                </c:pt>
                <c:pt idx="1010">
                  <c:v>8.6706137378023413</c:v>
                </c:pt>
                <c:pt idx="1011">
                  <c:v>9.53767511158253</c:v>
                </c:pt>
                <c:pt idx="1012">
                  <c:v>10.404736485362832</c:v>
                </c:pt>
                <c:pt idx="1013">
                  <c:v>11.271797859143021</c:v>
                </c:pt>
                <c:pt idx="1014">
                  <c:v>12.138859232923323</c:v>
                </c:pt>
                <c:pt idx="1015">
                  <c:v>13.005920606703512</c:v>
                </c:pt>
                <c:pt idx="1016">
                  <c:v>13.872981980483814</c:v>
                </c:pt>
                <c:pt idx="1017">
                  <c:v>14.740043354264003</c:v>
                </c:pt>
                <c:pt idx="1018">
                  <c:v>15.607104728044192</c:v>
                </c:pt>
                <c:pt idx="1019">
                  <c:v>16.474166101824494</c:v>
                </c:pt>
                <c:pt idx="1020">
                  <c:v>17.341227475604683</c:v>
                </c:pt>
                <c:pt idx="1021">
                  <c:v>18.208288849384985</c:v>
                </c:pt>
                <c:pt idx="1022">
                  <c:v>19.075350223165174</c:v>
                </c:pt>
                <c:pt idx="1023">
                  <c:v>19.942411596945476</c:v>
                </c:pt>
                <c:pt idx="1024">
                  <c:v>20.809472970725665</c:v>
                </c:pt>
                <c:pt idx="1025">
                  <c:v>21.676534344505853</c:v>
                </c:pt>
                <c:pt idx="1026">
                  <c:v>22.543595718286156</c:v>
                </c:pt>
                <c:pt idx="1027">
                  <c:v>23.410657092066344</c:v>
                </c:pt>
                <c:pt idx="1028">
                  <c:v>24.277718465846647</c:v>
                </c:pt>
                <c:pt idx="1029">
                  <c:v>25.144779839626835</c:v>
                </c:pt>
                <c:pt idx="1030">
                  <c:v>26.011841213407138</c:v>
                </c:pt>
                <c:pt idx="1031">
                  <c:v>26.878902587187326</c:v>
                </c:pt>
                <c:pt idx="1032">
                  <c:v>27.745963960967515</c:v>
                </c:pt>
                <c:pt idx="1033">
                  <c:v>28.613025334747817</c:v>
                </c:pt>
                <c:pt idx="1034">
                  <c:v>29.480086708528006</c:v>
                </c:pt>
                <c:pt idx="1035">
                  <c:v>30.347148082308308</c:v>
                </c:pt>
                <c:pt idx="1036">
                  <c:v>31.214209456088497</c:v>
                </c:pt>
                <c:pt idx="1037">
                  <c:v>32.081270829868799</c:v>
                </c:pt>
                <c:pt idx="1038">
                  <c:v>32.948332203648988</c:v>
                </c:pt>
                <c:pt idx="1039">
                  <c:v>33.815393577429177</c:v>
                </c:pt>
                <c:pt idx="1040">
                  <c:v>34.682454951209479</c:v>
                </c:pt>
                <c:pt idx="1041">
                  <c:v>35.549516324989668</c:v>
                </c:pt>
                <c:pt idx="1042">
                  <c:v>36.41657769876997</c:v>
                </c:pt>
                <c:pt idx="1043">
                  <c:v>37.283639072550159</c:v>
                </c:pt>
                <c:pt idx="1044">
                  <c:v>38.150700446330461</c:v>
                </c:pt>
                <c:pt idx="1045">
                  <c:v>39.01776182011065</c:v>
                </c:pt>
                <c:pt idx="1046">
                  <c:v>39.884823193890838</c:v>
                </c:pt>
                <c:pt idx="1047">
                  <c:v>40.751884567671141</c:v>
                </c:pt>
                <c:pt idx="1048">
                  <c:v>41.618945941451329</c:v>
                </c:pt>
                <c:pt idx="1049">
                  <c:v>42.486007315231632</c:v>
                </c:pt>
                <c:pt idx="1050">
                  <c:v>43.35306868901182</c:v>
                </c:pt>
                <c:pt idx="1051">
                  <c:v>44.220130062792009</c:v>
                </c:pt>
                <c:pt idx="1052">
                  <c:v>45.087191436572311</c:v>
                </c:pt>
                <c:pt idx="1053">
                  <c:v>45.9542528103525</c:v>
                </c:pt>
                <c:pt idx="1054">
                  <c:v>46.821314184132802</c:v>
                </c:pt>
                <c:pt idx="1055">
                  <c:v>47.688375557912991</c:v>
                </c:pt>
                <c:pt idx="1056">
                  <c:v>48.555436931693293</c:v>
                </c:pt>
                <c:pt idx="1057">
                  <c:v>49.422498305473482</c:v>
                </c:pt>
                <c:pt idx="1058">
                  <c:v>50.289559679253671</c:v>
                </c:pt>
                <c:pt idx="1059">
                  <c:v>51.156621053033973</c:v>
                </c:pt>
                <c:pt idx="1060">
                  <c:v>52.023682426814162</c:v>
                </c:pt>
                <c:pt idx="1061">
                  <c:v>52.890743800594464</c:v>
                </c:pt>
                <c:pt idx="1062">
                  <c:v>53.757805174374653</c:v>
                </c:pt>
                <c:pt idx="1063">
                  <c:v>54.624866548154955</c:v>
                </c:pt>
                <c:pt idx="1064">
                  <c:v>55.491927921935144</c:v>
                </c:pt>
                <c:pt idx="1065">
                  <c:v>56.358989295715332</c:v>
                </c:pt>
                <c:pt idx="1066">
                  <c:v>57.226050669495635</c:v>
                </c:pt>
                <c:pt idx="1067">
                  <c:v>58.093112043275823</c:v>
                </c:pt>
                <c:pt idx="1068">
                  <c:v>58.960173417056126</c:v>
                </c:pt>
                <c:pt idx="1069">
                  <c:v>59.827234790836314</c:v>
                </c:pt>
                <c:pt idx="1070">
                  <c:v>60.694296164616617</c:v>
                </c:pt>
                <c:pt idx="1071">
                  <c:v>61.561357538396805</c:v>
                </c:pt>
                <c:pt idx="1072">
                  <c:v>62.428418912176994</c:v>
                </c:pt>
                <c:pt idx="1073">
                  <c:v>63.295480285957296</c:v>
                </c:pt>
                <c:pt idx="1074">
                  <c:v>64.162541659737485</c:v>
                </c:pt>
                <c:pt idx="1075">
                  <c:v>65.029603033517787</c:v>
                </c:pt>
                <c:pt idx="1076">
                  <c:v>65.896664407297976</c:v>
                </c:pt>
                <c:pt idx="1077">
                  <c:v>66.763725781078278</c:v>
                </c:pt>
                <c:pt idx="1078">
                  <c:v>67.630787154858467</c:v>
                </c:pt>
                <c:pt idx="1079">
                  <c:v>68.497848528638656</c:v>
                </c:pt>
                <c:pt idx="1080">
                  <c:v>69.364909902418958</c:v>
                </c:pt>
                <c:pt idx="1081">
                  <c:v>70.231971276199147</c:v>
                </c:pt>
                <c:pt idx="1082">
                  <c:v>71.099032649979449</c:v>
                </c:pt>
                <c:pt idx="1083">
                  <c:v>71.966094023759638</c:v>
                </c:pt>
                <c:pt idx="1084">
                  <c:v>72.83315539753994</c:v>
                </c:pt>
                <c:pt idx="1085">
                  <c:v>73.700216771320129</c:v>
                </c:pt>
                <c:pt idx="1086">
                  <c:v>74.567278145100317</c:v>
                </c:pt>
                <c:pt idx="1087">
                  <c:v>75.43433951888062</c:v>
                </c:pt>
                <c:pt idx="1088">
                  <c:v>76.301400892660808</c:v>
                </c:pt>
                <c:pt idx="1089">
                  <c:v>77.168462266441111</c:v>
                </c:pt>
                <c:pt idx="1090">
                  <c:v>78.0355236402213</c:v>
                </c:pt>
                <c:pt idx="1091">
                  <c:v>78.902585014001602</c:v>
                </c:pt>
                <c:pt idx="1092">
                  <c:v>79.769646387781791</c:v>
                </c:pt>
                <c:pt idx="1093">
                  <c:v>80.636707761561979</c:v>
                </c:pt>
                <c:pt idx="1094">
                  <c:v>81.503769135342282</c:v>
                </c:pt>
                <c:pt idx="1095">
                  <c:v>82.37083050912247</c:v>
                </c:pt>
                <c:pt idx="1096">
                  <c:v>83.237891882902773</c:v>
                </c:pt>
                <c:pt idx="1097">
                  <c:v>84.104953256682961</c:v>
                </c:pt>
                <c:pt idx="1098">
                  <c:v>84.972014630463264</c:v>
                </c:pt>
                <c:pt idx="1099">
                  <c:v>85.839076004243452</c:v>
                </c:pt>
                <c:pt idx="1100">
                  <c:v>86.706137378023641</c:v>
                </c:pt>
                <c:pt idx="1101">
                  <c:v>87.573198751803943</c:v>
                </c:pt>
                <c:pt idx="1102">
                  <c:v>88.440260125584132</c:v>
                </c:pt>
                <c:pt idx="1103">
                  <c:v>89.307321499364434</c:v>
                </c:pt>
                <c:pt idx="1104">
                  <c:v>90.174382873144623</c:v>
                </c:pt>
                <c:pt idx="1105">
                  <c:v>91.041444246924812</c:v>
                </c:pt>
                <c:pt idx="1106">
                  <c:v>91.908505620705114</c:v>
                </c:pt>
                <c:pt idx="1107">
                  <c:v>92.775566994485303</c:v>
                </c:pt>
                <c:pt idx="1108">
                  <c:v>93.642628368265605</c:v>
                </c:pt>
                <c:pt idx="1109">
                  <c:v>94.509689742045794</c:v>
                </c:pt>
                <c:pt idx="1110">
                  <c:v>95.376751115826096</c:v>
                </c:pt>
                <c:pt idx="1111">
                  <c:v>96.243812489606285</c:v>
                </c:pt>
                <c:pt idx="1112">
                  <c:v>97.110873863386473</c:v>
                </c:pt>
                <c:pt idx="1113">
                  <c:v>97.977935237166776</c:v>
                </c:pt>
                <c:pt idx="1114">
                  <c:v>98.844996610946964</c:v>
                </c:pt>
                <c:pt idx="1115">
                  <c:v>99.712057984727267</c:v>
                </c:pt>
                <c:pt idx="1116">
                  <c:v>100.57911935850746</c:v>
                </c:pt>
                <c:pt idx="1117">
                  <c:v>101.44618073228776</c:v>
                </c:pt>
                <c:pt idx="1118">
                  <c:v>102.31324210606795</c:v>
                </c:pt>
                <c:pt idx="1119">
                  <c:v>103.18030347984813</c:v>
                </c:pt>
                <c:pt idx="1120">
                  <c:v>104.04736485362844</c:v>
                </c:pt>
                <c:pt idx="1121">
                  <c:v>104.91442622740863</c:v>
                </c:pt>
                <c:pt idx="1122">
                  <c:v>105.78148760118893</c:v>
                </c:pt>
                <c:pt idx="1123">
                  <c:v>106.64854897496912</c:v>
                </c:pt>
                <c:pt idx="1124">
                  <c:v>107.51561034874942</c:v>
                </c:pt>
                <c:pt idx="1125">
                  <c:v>108.38267172252961</c:v>
                </c:pt>
                <c:pt idx="1126">
                  <c:v>109.2497330963098</c:v>
                </c:pt>
                <c:pt idx="1127">
                  <c:v>110.1167944700901</c:v>
                </c:pt>
                <c:pt idx="1128">
                  <c:v>110.98385584387029</c:v>
                </c:pt>
                <c:pt idx="1129">
                  <c:v>111.85091721765059</c:v>
                </c:pt>
                <c:pt idx="1130">
                  <c:v>112.71797859143078</c:v>
                </c:pt>
                <c:pt idx="1131">
                  <c:v>113.58503996521108</c:v>
                </c:pt>
                <c:pt idx="1132">
                  <c:v>114.45210133899127</c:v>
                </c:pt>
                <c:pt idx="1133">
                  <c:v>115.31916271277146</c:v>
                </c:pt>
                <c:pt idx="1134">
                  <c:v>116.18622408655176</c:v>
                </c:pt>
                <c:pt idx="1135">
                  <c:v>117.05328546033195</c:v>
                </c:pt>
                <c:pt idx="1136">
                  <c:v>117.92034683411225</c:v>
                </c:pt>
                <c:pt idx="1137">
                  <c:v>118.78740820789244</c:v>
                </c:pt>
                <c:pt idx="1138">
                  <c:v>119.65446958167274</c:v>
                </c:pt>
                <c:pt idx="1139">
                  <c:v>120.52153095545293</c:v>
                </c:pt>
                <c:pt idx="1140">
                  <c:v>121.38859232923312</c:v>
                </c:pt>
                <c:pt idx="1141">
                  <c:v>122.25565370301342</c:v>
                </c:pt>
                <c:pt idx="1142">
                  <c:v>123.12271507679361</c:v>
                </c:pt>
                <c:pt idx="1143">
                  <c:v>123.98977645057391</c:v>
                </c:pt>
                <c:pt idx="1144">
                  <c:v>124.8568378243541</c:v>
                </c:pt>
                <c:pt idx="1145">
                  <c:v>125.7238991981344</c:v>
                </c:pt>
                <c:pt idx="1146">
                  <c:v>126.59096057191459</c:v>
                </c:pt>
                <c:pt idx="1147">
                  <c:v>127.45802194569478</c:v>
                </c:pt>
                <c:pt idx="1148">
                  <c:v>128.32508331947508</c:v>
                </c:pt>
                <c:pt idx="1149">
                  <c:v>129.19214469325527</c:v>
                </c:pt>
                <c:pt idx="1150">
                  <c:v>130.05920606703557</c:v>
                </c:pt>
                <c:pt idx="1151">
                  <c:v>130.92626744081576</c:v>
                </c:pt>
                <c:pt idx="1152">
                  <c:v>131.79332881459595</c:v>
                </c:pt>
                <c:pt idx="1153">
                  <c:v>132.66039018837625</c:v>
                </c:pt>
                <c:pt idx="1154">
                  <c:v>133.52745156215644</c:v>
                </c:pt>
                <c:pt idx="1155">
                  <c:v>134.39451293593675</c:v>
                </c:pt>
                <c:pt idx="1156">
                  <c:v>135.26157430971693</c:v>
                </c:pt>
                <c:pt idx="1157">
                  <c:v>136.12863568349724</c:v>
                </c:pt>
                <c:pt idx="1158">
                  <c:v>136.99569705727743</c:v>
                </c:pt>
                <c:pt idx="1159">
                  <c:v>137.86275843105761</c:v>
                </c:pt>
                <c:pt idx="1160">
                  <c:v>138.72981980483792</c:v>
                </c:pt>
                <c:pt idx="1161">
                  <c:v>139.5968811786181</c:v>
                </c:pt>
                <c:pt idx="1162">
                  <c:v>140.46394255239841</c:v>
                </c:pt>
                <c:pt idx="1163">
                  <c:v>141.3310039261786</c:v>
                </c:pt>
                <c:pt idx="1164">
                  <c:v>142.1980652999589</c:v>
                </c:pt>
                <c:pt idx="1165">
                  <c:v>143.06512667373909</c:v>
                </c:pt>
                <c:pt idx="1166">
                  <c:v>143.93218804751928</c:v>
                </c:pt>
                <c:pt idx="1167">
                  <c:v>144.79924942129958</c:v>
                </c:pt>
                <c:pt idx="1168">
                  <c:v>145.66631079507977</c:v>
                </c:pt>
                <c:pt idx="1169">
                  <c:v>146.53337216886007</c:v>
                </c:pt>
                <c:pt idx="1170">
                  <c:v>147.40043354264026</c:v>
                </c:pt>
                <c:pt idx="1171">
                  <c:v>148.26749491642056</c:v>
                </c:pt>
                <c:pt idx="1172">
                  <c:v>149.13455629020075</c:v>
                </c:pt>
                <c:pt idx="1173">
                  <c:v>150.00161766398094</c:v>
                </c:pt>
                <c:pt idx="1174">
                  <c:v>150.86867903776124</c:v>
                </c:pt>
                <c:pt idx="1175">
                  <c:v>151.73574041154143</c:v>
                </c:pt>
                <c:pt idx="1176">
                  <c:v>152.60280178532173</c:v>
                </c:pt>
                <c:pt idx="1177">
                  <c:v>153.46986315910192</c:v>
                </c:pt>
                <c:pt idx="1178">
                  <c:v>154.33692453288222</c:v>
                </c:pt>
                <c:pt idx="1179">
                  <c:v>155.20398590666241</c:v>
                </c:pt>
                <c:pt idx="1180">
                  <c:v>156.0710472804426</c:v>
                </c:pt>
                <c:pt idx="1181">
                  <c:v>156.9381086542229</c:v>
                </c:pt>
                <c:pt idx="1182">
                  <c:v>157.8051700280032</c:v>
                </c:pt>
                <c:pt idx="1183">
                  <c:v>158.67223140178339</c:v>
                </c:pt>
                <c:pt idx="1184">
                  <c:v>159.53929277556358</c:v>
                </c:pt>
                <c:pt idx="1185">
                  <c:v>160.40635414934377</c:v>
                </c:pt>
                <c:pt idx="1186">
                  <c:v>161.27341552312396</c:v>
                </c:pt>
                <c:pt idx="1187">
                  <c:v>162.14047689690437</c:v>
                </c:pt>
                <c:pt idx="1188">
                  <c:v>163.00753827068456</c:v>
                </c:pt>
                <c:pt idx="1189">
                  <c:v>163.87459964446475</c:v>
                </c:pt>
                <c:pt idx="1190">
                  <c:v>164.74166101824494</c:v>
                </c:pt>
                <c:pt idx="1191">
                  <c:v>165.60872239202536</c:v>
                </c:pt>
                <c:pt idx="1192">
                  <c:v>166.47578376580555</c:v>
                </c:pt>
                <c:pt idx="1193">
                  <c:v>167.34284513958573</c:v>
                </c:pt>
                <c:pt idx="1194">
                  <c:v>168.20990651336592</c:v>
                </c:pt>
                <c:pt idx="1195">
                  <c:v>169.07696788714611</c:v>
                </c:pt>
                <c:pt idx="1196">
                  <c:v>169.94402926092653</c:v>
                </c:pt>
                <c:pt idx="1197">
                  <c:v>170.81109063470672</c:v>
                </c:pt>
                <c:pt idx="1198">
                  <c:v>171.6781520084869</c:v>
                </c:pt>
                <c:pt idx="1199">
                  <c:v>172.54521338226709</c:v>
                </c:pt>
                <c:pt idx="1200">
                  <c:v>173.41227475604728</c:v>
                </c:pt>
                <c:pt idx="1201">
                  <c:v>174.2793361298277</c:v>
                </c:pt>
                <c:pt idx="1202">
                  <c:v>175.14639750360789</c:v>
                </c:pt>
                <c:pt idx="1203">
                  <c:v>176.01345887738808</c:v>
                </c:pt>
                <c:pt idx="1204">
                  <c:v>176.88052025116826</c:v>
                </c:pt>
                <c:pt idx="1205">
                  <c:v>177.74758162494868</c:v>
                </c:pt>
                <c:pt idx="1206">
                  <c:v>178.61464299872887</c:v>
                </c:pt>
                <c:pt idx="1207">
                  <c:v>179.48170437250906</c:v>
                </c:pt>
                <c:pt idx="1208">
                  <c:v>180.34876574628925</c:v>
                </c:pt>
                <c:pt idx="1209">
                  <c:v>181.21582712006943</c:v>
                </c:pt>
                <c:pt idx="1210">
                  <c:v>182.08288849384985</c:v>
                </c:pt>
                <c:pt idx="1211">
                  <c:v>182.94994986763004</c:v>
                </c:pt>
                <c:pt idx="1212">
                  <c:v>183.81701124141023</c:v>
                </c:pt>
                <c:pt idx="1213">
                  <c:v>184.68407261519042</c:v>
                </c:pt>
                <c:pt idx="1214">
                  <c:v>185.55113398897061</c:v>
                </c:pt>
                <c:pt idx="1215">
                  <c:v>186.41819536275102</c:v>
                </c:pt>
                <c:pt idx="1216">
                  <c:v>187.28525673653121</c:v>
                </c:pt>
                <c:pt idx="1217">
                  <c:v>188.1523181103114</c:v>
                </c:pt>
                <c:pt idx="1218">
                  <c:v>189.01937948409159</c:v>
                </c:pt>
                <c:pt idx="1219">
                  <c:v>189.886440857872</c:v>
                </c:pt>
                <c:pt idx="1220">
                  <c:v>190.75350223165219</c:v>
                </c:pt>
                <c:pt idx="1221">
                  <c:v>191.62056360543238</c:v>
                </c:pt>
                <c:pt idx="1222">
                  <c:v>192.48762497921257</c:v>
                </c:pt>
                <c:pt idx="1223">
                  <c:v>193.35468635299276</c:v>
                </c:pt>
                <c:pt idx="1224">
                  <c:v>194.22174772677317</c:v>
                </c:pt>
                <c:pt idx="1225">
                  <c:v>195.08880910055336</c:v>
                </c:pt>
                <c:pt idx="1226">
                  <c:v>195.95587047433355</c:v>
                </c:pt>
                <c:pt idx="1227">
                  <c:v>196.82293184811374</c:v>
                </c:pt>
                <c:pt idx="1228">
                  <c:v>197.68999322189393</c:v>
                </c:pt>
                <c:pt idx="1229">
                  <c:v>198.55705459567434</c:v>
                </c:pt>
                <c:pt idx="1230">
                  <c:v>199.42411596945453</c:v>
                </c:pt>
                <c:pt idx="1231">
                  <c:v>200.29117734323472</c:v>
                </c:pt>
                <c:pt idx="1232">
                  <c:v>201.15823871701491</c:v>
                </c:pt>
                <c:pt idx="1233">
                  <c:v>202.0253000907951</c:v>
                </c:pt>
                <c:pt idx="1234">
                  <c:v>202.89236146457552</c:v>
                </c:pt>
                <c:pt idx="1235">
                  <c:v>203.7594228383557</c:v>
                </c:pt>
                <c:pt idx="1236">
                  <c:v>204.62648421213589</c:v>
                </c:pt>
                <c:pt idx="1237">
                  <c:v>205.49354558591608</c:v>
                </c:pt>
                <c:pt idx="1238">
                  <c:v>206.3606069596965</c:v>
                </c:pt>
                <c:pt idx="1239">
                  <c:v>207.22766833347669</c:v>
                </c:pt>
                <c:pt idx="1240">
                  <c:v>208.09472970725687</c:v>
                </c:pt>
                <c:pt idx="1241">
                  <c:v>208.96179108103706</c:v>
                </c:pt>
                <c:pt idx="1242">
                  <c:v>209.82885245481725</c:v>
                </c:pt>
                <c:pt idx="1243">
                  <c:v>210.69591382859767</c:v>
                </c:pt>
                <c:pt idx="1244">
                  <c:v>211.56297520237786</c:v>
                </c:pt>
                <c:pt idx="1245">
                  <c:v>212.43003657615805</c:v>
                </c:pt>
                <c:pt idx="1246">
                  <c:v>213.29709794993823</c:v>
                </c:pt>
                <c:pt idx="1247">
                  <c:v>214.16415932371842</c:v>
                </c:pt>
                <c:pt idx="1248">
                  <c:v>215.03122069749884</c:v>
                </c:pt>
                <c:pt idx="1249">
                  <c:v>215.89828207127903</c:v>
                </c:pt>
                <c:pt idx="1250">
                  <c:v>216.76534344505922</c:v>
                </c:pt>
                <c:pt idx="1251">
                  <c:v>217.6324048188394</c:v>
                </c:pt>
                <c:pt idx="1252">
                  <c:v>218.49946619261982</c:v>
                </c:pt>
                <c:pt idx="1253">
                  <c:v>219.36652756640001</c:v>
                </c:pt>
                <c:pt idx="1254">
                  <c:v>220.2335889401802</c:v>
                </c:pt>
                <c:pt idx="1255">
                  <c:v>221.10065031396039</c:v>
                </c:pt>
                <c:pt idx="1256">
                  <c:v>221.96771168774058</c:v>
                </c:pt>
                <c:pt idx="1257">
                  <c:v>222.83477306152099</c:v>
                </c:pt>
                <c:pt idx="1258">
                  <c:v>223.70183443530118</c:v>
                </c:pt>
                <c:pt idx="1259">
                  <c:v>224.56889580908137</c:v>
                </c:pt>
                <c:pt idx="1260">
                  <c:v>225.43595718286156</c:v>
                </c:pt>
                <c:pt idx="1261">
                  <c:v>226.30301855664175</c:v>
                </c:pt>
                <c:pt idx="1262">
                  <c:v>227.17007993042216</c:v>
                </c:pt>
                <c:pt idx="1263">
                  <c:v>228.03714130420235</c:v>
                </c:pt>
                <c:pt idx="1264">
                  <c:v>228.90420267798254</c:v>
                </c:pt>
                <c:pt idx="1265">
                  <c:v>229.77126405176273</c:v>
                </c:pt>
                <c:pt idx="1266">
                  <c:v>230.63832542554314</c:v>
                </c:pt>
                <c:pt idx="1267">
                  <c:v>231.50538679932333</c:v>
                </c:pt>
                <c:pt idx="1268">
                  <c:v>232.37244817310352</c:v>
                </c:pt>
                <c:pt idx="1269">
                  <c:v>233.23950954688371</c:v>
                </c:pt>
                <c:pt idx="1270">
                  <c:v>234.1065709206639</c:v>
                </c:pt>
                <c:pt idx="1271">
                  <c:v>234.97363229444431</c:v>
                </c:pt>
                <c:pt idx="1272">
                  <c:v>235.8406936682245</c:v>
                </c:pt>
                <c:pt idx="1273">
                  <c:v>236.70775504200469</c:v>
                </c:pt>
                <c:pt idx="1274">
                  <c:v>237.57481641578488</c:v>
                </c:pt>
                <c:pt idx="1275">
                  <c:v>238.44187778956507</c:v>
                </c:pt>
                <c:pt idx="1276">
                  <c:v>239.30893916334549</c:v>
                </c:pt>
                <c:pt idx="1277">
                  <c:v>240.17600053712567</c:v>
                </c:pt>
                <c:pt idx="1278">
                  <c:v>241.04306191090586</c:v>
                </c:pt>
                <c:pt idx="1279">
                  <c:v>241.91012328468605</c:v>
                </c:pt>
                <c:pt idx="1280">
                  <c:v>242.77718465846624</c:v>
                </c:pt>
                <c:pt idx="1281">
                  <c:v>243.64424603224666</c:v>
                </c:pt>
                <c:pt idx="1282">
                  <c:v>244.51130740602684</c:v>
                </c:pt>
                <c:pt idx="1283">
                  <c:v>245.37836877980703</c:v>
                </c:pt>
                <c:pt idx="1284">
                  <c:v>246.24543015358722</c:v>
                </c:pt>
                <c:pt idx="1285">
                  <c:v>247.11249152736764</c:v>
                </c:pt>
                <c:pt idx="1286">
                  <c:v>247.97955290114783</c:v>
                </c:pt>
                <c:pt idx="1287">
                  <c:v>248.84661427492802</c:v>
                </c:pt>
                <c:pt idx="1288">
                  <c:v>249.7136756487082</c:v>
                </c:pt>
                <c:pt idx="1289">
                  <c:v>250.58073702248839</c:v>
                </c:pt>
                <c:pt idx="1290">
                  <c:v>251.44779839626881</c:v>
                </c:pt>
                <c:pt idx="1291">
                  <c:v>252.314859770049</c:v>
                </c:pt>
                <c:pt idx="1292">
                  <c:v>253.18192114382919</c:v>
                </c:pt>
                <c:pt idx="1293">
                  <c:v>254.04898251760937</c:v>
                </c:pt>
                <c:pt idx="1294">
                  <c:v>254.91604389138956</c:v>
                </c:pt>
                <c:pt idx="1295">
                  <c:v>255.78310526516998</c:v>
                </c:pt>
                <c:pt idx="1296">
                  <c:v>256.65016663895017</c:v>
                </c:pt>
                <c:pt idx="1297">
                  <c:v>257.51722801273036</c:v>
                </c:pt>
                <c:pt idx="1298">
                  <c:v>258.38428938651055</c:v>
                </c:pt>
                <c:pt idx="1299">
                  <c:v>259.25135076029096</c:v>
                </c:pt>
                <c:pt idx="1300">
                  <c:v>260.11841213407115</c:v>
                </c:pt>
                <c:pt idx="1301">
                  <c:v>260.98547350785134</c:v>
                </c:pt>
                <c:pt idx="1302">
                  <c:v>261.85253488163153</c:v>
                </c:pt>
                <c:pt idx="1303">
                  <c:v>262.71959625541172</c:v>
                </c:pt>
                <c:pt idx="1304">
                  <c:v>263.58665762919213</c:v>
                </c:pt>
                <c:pt idx="1305">
                  <c:v>264.45371900297232</c:v>
                </c:pt>
                <c:pt idx="1306">
                  <c:v>265.32078037675251</c:v>
                </c:pt>
                <c:pt idx="1307">
                  <c:v>266.1878417505327</c:v>
                </c:pt>
                <c:pt idx="1308">
                  <c:v>267.05490312431289</c:v>
                </c:pt>
                <c:pt idx="1309">
                  <c:v>267.9219644980933</c:v>
                </c:pt>
                <c:pt idx="1310">
                  <c:v>268.78902587187349</c:v>
                </c:pt>
                <c:pt idx="1311">
                  <c:v>269.65608724565368</c:v>
                </c:pt>
                <c:pt idx="1312">
                  <c:v>270.52314861943387</c:v>
                </c:pt>
                <c:pt idx="1313">
                  <c:v>271.39020999321428</c:v>
                </c:pt>
                <c:pt idx="1314">
                  <c:v>272.25727136699447</c:v>
                </c:pt>
                <c:pt idx="1315">
                  <c:v>273.12433274077466</c:v>
                </c:pt>
                <c:pt idx="1316">
                  <c:v>273.99139411455485</c:v>
                </c:pt>
                <c:pt idx="1317">
                  <c:v>274.85845548833504</c:v>
                </c:pt>
                <c:pt idx="1318">
                  <c:v>275.72551686211546</c:v>
                </c:pt>
                <c:pt idx="1319">
                  <c:v>276.59257823589564</c:v>
                </c:pt>
                <c:pt idx="1320">
                  <c:v>277.45963960967583</c:v>
                </c:pt>
                <c:pt idx="1321">
                  <c:v>278.32670098345602</c:v>
                </c:pt>
                <c:pt idx="1322">
                  <c:v>279.19376235723621</c:v>
                </c:pt>
                <c:pt idx="1323">
                  <c:v>280.06082373101663</c:v>
                </c:pt>
                <c:pt idx="1324">
                  <c:v>280.92788510479681</c:v>
                </c:pt>
                <c:pt idx="1325">
                  <c:v>281.794946478577</c:v>
                </c:pt>
                <c:pt idx="1326">
                  <c:v>282.66200785235719</c:v>
                </c:pt>
                <c:pt idx="1327">
                  <c:v>283.52906922613761</c:v>
                </c:pt>
                <c:pt idx="1328">
                  <c:v>284.3961305999178</c:v>
                </c:pt>
                <c:pt idx="1329">
                  <c:v>285.26319197369799</c:v>
                </c:pt>
                <c:pt idx="1330">
                  <c:v>286.13025334747817</c:v>
                </c:pt>
                <c:pt idx="1331">
                  <c:v>286.99731472125836</c:v>
                </c:pt>
                <c:pt idx="1332">
                  <c:v>287.86437609503878</c:v>
                </c:pt>
                <c:pt idx="1333">
                  <c:v>288.73143746881897</c:v>
                </c:pt>
                <c:pt idx="1334">
                  <c:v>289.59849884259916</c:v>
                </c:pt>
                <c:pt idx="1335">
                  <c:v>290.46556021637934</c:v>
                </c:pt>
                <c:pt idx="1336">
                  <c:v>291.33262159015953</c:v>
                </c:pt>
                <c:pt idx="1337">
                  <c:v>292.19968296393995</c:v>
                </c:pt>
                <c:pt idx="1338">
                  <c:v>293.06674433772014</c:v>
                </c:pt>
                <c:pt idx="1339">
                  <c:v>293.93380571150033</c:v>
                </c:pt>
                <c:pt idx="1340">
                  <c:v>294.80086708528052</c:v>
                </c:pt>
                <c:pt idx="1341">
                  <c:v>295.6679284590607</c:v>
                </c:pt>
                <c:pt idx="1342">
                  <c:v>296.53498983284112</c:v>
                </c:pt>
                <c:pt idx="1343">
                  <c:v>297.40205120662131</c:v>
                </c:pt>
                <c:pt idx="1344">
                  <c:v>298.2691125804015</c:v>
                </c:pt>
                <c:pt idx="1345">
                  <c:v>299.13617395418169</c:v>
                </c:pt>
                <c:pt idx="1346">
                  <c:v>300.0032353279621</c:v>
                </c:pt>
                <c:pt idx="1347">
                  <c:v>300.87029670174229</c:v>
                </c:pt>
                <c:pt idx="1348">
                  <c:v>301.73735807552248</c:v>
                </c:pt>
                <c:pt idx="1349">
                  <c:v>302.60441944930267</c:v>
                </c:pt>
                <c:pt idx="1350">
                  <c:v>303.47148082308286</c:v>
                </c:pt>
                <c:pt idx="1351">
                  <c:v>304.33854219686327</c:v>
                </c:pt>
                <c:pt idx="1352">
                  <c:v>305.20560357064346</c:v>
                </c:pt>
                <c:pt idx="1353">
                  <c:v>306.07266494442365</c:v>
                </c:pt>
                <c:pt idx="1354">
                  <c:v>306.93972631820384</c:v>
                </c:pt>
                <c:pt idx="1355">
                  <c:v>307.80678769198403</c:v>
                </c:pt>
                <c:pt idx="1356">
                  <c:v>308.67384906576444</c:v>
                </c:pt>
                <c:pt idx="1357">
                  <c:v>309.54091043954463</c:v>
                </c:pt>
                <c:pt idx="1358">
                  <c:v>310.40797181332482</c:v>
                </c:pt>
                <c:pt idx="1359">
                  <c:v>311.27503318710501</c:v>
                </c:pt>
                <c:pt idx="1360">
                  <c:v>312.14209456088543</c:v>
                </c:pt>
                <c:pt idx="1361">
                  <c:v>313.00915593466561</c:v>
                </c:pt>
                <c:pt idx="1362">
                  <c:v>313.8762173084458</c:v>
                </c:pt>
                <c:pt idx="1363">
                  <c:v>314.74327868222599</c:v>
                </c:pt>
                <c:pt idx="1364">
                  <c:v>315.61034005600618</c:v>
                </c:pt>
                <c:pt idx="1365">
                  <c:v>316.4774014297866</c:v>
                </c:pt>
                <c:pt idx="1366">
                  <c:v>317.34446280356678</c:v>
                </c:pt>
                <c:pt idx="1367">
                  <c:v>318.21152417734697</c:v>
                </c:pt>
                <c:pt idx="1368">
                  <c:v>319.07858555112716</c:v>
                </c:pt>
                <c:pt idx="1369">
                  <c:v>319.94564692490735</c:v>
                </c:pt>
                <c:pt idx="1370">
                  <c:v>320.81270829868777</c:v>
                </c:pt>
                <c:pt idx="1371">
                  <c:v>321.67976967246796</c:v>
                </c:pt>
                <c:pt idx="1372">
                  <c:v>322.54683104624814</c:v>
                </c:pt>
                <c:pt idx="1373">
                  <c:v>323.41389242002833</c:v>
                </c:pt>
                <c:pt idx="1374">
                  <c:v>324.28095379380875</c:v>
                </c:pt>
                <c:pt idx="1375">
                  <c:v>325.14801516758894</c:v>
                </c:pt>
                <c:pt idx="1376">
                  <c:v>326.01507654136913</c:v>
                </c:pt>
                <c:pt idx="1377">
                  <c:v>326.88213791514931</c:v>
                </c:pt>
                <c:pt idx="1378">
                  <c:v>327.7491992889295</c:v>
                </c:pt>
                <c:pt idx="1379">
                  <c:v>328.61626066270992</c:v>
                </c:pt>
                <c:pt idx="1380">
                  <c:v>329.48332203649011</c:v>
                </c:pt>
                <c:pt idx="1381">
                  <c:v>330.3503834102703</c:v>
                </c:pt>
                <c:pt idx="1382">
                  <c:v>331.21744478405049</c:v>
                </c:pt>
                <c:pt idx="1383">
                  <c:v>332.08450615783067</c:v>
                </c:pt>
                <c:pt idx="1384">
                  <c:v>332.95156753161109</c:v>
                </c:pt>
                <c:pt idx="1385">
                  <c:v>333.81862890539128</c:v>
                </c:pt>
                <c:pt idx="1386">
                  <c:v>334.68569027917147</c:v>
                </c:pt>
                <c:pt idx="1387">
                  <c:v>335.55275165295166</c:v>
                </c:pt>
                <c:pt idx="1388">
                  <c:v>336.41981302673184</c:v>
                </c:pt>
                <c:pt idx="1389">
                  <c:v>337.28687440051226</c:v>
                </c:pt>
                <c:pt idx="1390">
                  <c:v>338.15393577429245</c:v>
                </c:pt>
                <c:pt idx="1391">
                  <c:v>339.02099714807264</c:v>
                </c:pt>
                <c:pt idx="1392">
                  <c:v>339.88805852185283</c:v>
                </c:pt>
                <c:pt idx="1393">
                  <c:v>340.75511989563324</c:v>
                </c:pt>
                <c:pt idx="1394">
                  <c:v>341.62218126941343</c:v>
                </c:pt>
                <c:pt idx="1395">
                  <c:v>342.48924264319362</c:v>
                </c:pt>
                <c:pt idx="1396">
                  <c:v>343.35630401697381</c:v>
                </c:pt>
                <c:pt idx="1397">
                  <c:v>344.223365390754</c:v>
                </c:pt>
                <c:pt idx="1398">
                  <c:v>345.09042676453441</c:v>
                </c:pt>
                <c:pt idx="1399">
                  <c:v>345.9574881383146</c:v>
                </c:pt>
                <c:pt idx="1400">
                  <c:v>346.82454951209479</c:v>
                </c:pt>
                <c:pt idx="1401">
                  <c:v>347.69161088587498</c:v>
                </c:pt>
                <c:pt idx="1402">
                  <c:v>348.55867225965517</c:v>
                </c:pt>
                <c:pt idx="1403">
                  <c:v>349.42573363343558</c:v>
                </c:pt>
                <c:pt idx="1404">
                  <c:v>350.29279500721577</c:v>
                </c:pt>
                <c:pt idx="1405">
                  <c:v>351.15985638099596</c:v>
                </c:pt>
                <c:pt idx="1406">
                  <c:v>352.02691775477615</c:v>
                </c:pt>
                <c:pt idx="1407">
                  <c:v>352.89397912855657</c:v>
                </c:pt>
                <c:pt idx="1408">
                  <c:v>353.76104050233675</c:v>
                </c:pt>
                <c:pt idx="1409">
                  <c:v>354.62810187611694</c:v>
                </c:pt>
                <c:pt idx="1410">
                  <c:v>355.49516324989713</c:v>
                </c:pt>
                <c:pt idx="1411">
                  <c:v>356.36222462367732</c:v>
                </c:pt>
                <c:pt idx="1412">
                  <c:v>357.22928599745774</c:v>
                </c:pt>
                <c:pt idx="1413">
                  <c:v>358.09634737123793</c:v>
                </c:pt>
                <c:pt idx="1414">
                  <c:v>358.96340874501811</c:v>
                </c:pt>
                <c:pt idx="1415">
                  <c:v>359.8304701187983</c:v>
                </c:pt>
                <c:pt idx="1416">
                  <c:v>360.69753149257849</c:v>
                </c:pt>
                <c:pt idx="1417">
                  <c:v>361.56459286635891</c:v>
                </c:pt>
                <c:pt idx="1418">
                  <c:v>362.4316542401391</c:v>
                </c:pt>
                <c:pt idx="1419">
                  <c:v>363.29871561391928</c:v>
                </c:pt>
                <c:pt idx="1420">
                  <c:v>364.16577698769947</c:v>
                </c:pt>
                <c:pt idx="1421">
                  <c:v>365.03283836147989</c:v>
                </c:pt>
                <c:pt idx="1422">
                  <c:v>365.89989973526008</c:v>
                </c:pt>
                <c:pt idx="1423">
                  <c:v>366.76696110904027</c:v>
                </c:pt>
                <c:pt idx="1424">
                  <c:v>367.63402248282046</c:v>
                </c:pt>
                <c:pt idx="1425">
                  <c:v>368.50108385660064</c:v>
                </c:pt>
                <c:pt idx="1426">
                  <c:v>369.36814523038106</c:v>
                </c:pt>
                <c:pt idx="1427">
                  <c:v>370.23520660416125</c:v>
                </c:pt>
                <c:pt idx="1428">
                  <c:v>371.10226797794144</c:v>
                </c:pt>
                <c:pt idx="1429">
                  <c:v>371.96932935172163</c:v>
                </c:pt>
                <c:pt idx="1430">
                  <c:v>372.83639072550181</c:v>
                </c:pt>
                <c:pt idx="1431">
                  <c:v>373.70345209928223</c:v>
                </c:pt>
                <c:pt idx="1432">
                  <c:v>374.57051347306242</c:v>
                </c:pt>
                <c:pt idx="1433">
                  <c:v>375.43757484684261</c:v>
                </c:pt>
                <c:pt idx="1434">
                  <c:v>376.3046362206228</c:v>
                </c:pt>
                <c:pt idx="1435">
                  <c:v>377.17169759440299</c:v>
                </c:pt>
                <c:pt idx="1436">
                  <c:v>378.0387589681834</c:v>
                </c:pt>
                <c:pt idx="1437">
                  <c:v>378.90582034196359</c:v>
                </c:pt>
                <c:pt idx="1438">
                  <c:v>379.77288171574378</c:v>
                </c:pt>
                <c:pt idx="1439">
                  <c:v>380.63994308952397</c:v>
                </c:pt>
                <c:pt idx="1440">
                  <c:v>381.50700446330438</c:v>
                </c:pt>
                <c:pt idx="1441">
                  <c:v>382.37406583708457</c:v>
                </c:pt>
                <c:pt idx="1442">
                  <c:v>383.24112721086476</c:v>
                </c:pt>
                <c:pt idx="1443">
                  <c:v>384.10818858464495</c:v>
                </c:pt>
                <c:pt idx="1444">
                  <c:v>384.97524995842514</c:v>
                </c:pt>
                <c:pt idx="1445">
                  <c:v>385.84231133220555</c:v>
                </c:pt>
                <c:pt idx="1446">
                  <c:v>386.70937270598574</c:v>
                </c:pt>
                <c:pt idx="1447">
                  <c:v>387.57643407976593</c:v>
                </c:pt>
                <c:pt idx="1448">
                  <c:v>388.44349545354612</c:v>
                </c:pt>
                <c:pt idx="1449">
                  <c:v>389.31055682732631</c:v>
                </c:pt>
                <c:pt idx="1450">
                  <c:v>390.17761820110672</c:v>
                </c:pt>
                <c:pt idx="1451">
                  <c:v>391.04467957488691</c:v>
                </c:pt>
                <c:pt idx="1452">
                  <c:v>391.9117409486671</c:v>
                </c:pt>
                <c:pt idx="1453">
                  <c:v>392.77880232244729</c:v>
                </c:pt>
                <c:pt idx="1454">
                  <c:v>393.64586369622771</c:v>
                </c:pt>
                <c:pt idx="1455">
                  <c:v>394.5129250700079</c:v>
                </c:pt>
                <c:pt idx="1456">
                  <c:v>395.37998644378808</c:v>
                </c:pt>
                <c:pt idx="1457">
                  <c:v>396.24704781756827</c:v>
                </c:pt>
                <c:pt idx="1458">
                  <c:v>397.11410919134846</c:v>
                </c:pt>
                <c:pt idx="1459">
                  <c:v>397.98117056512888</c:v>
                </c:pt>
                <c:pt idx="1460">
                  <c:v>398.84823193890907</c:v>
                </c:pt>
                <c:pt idx="1461">
                  <c:v>399.71529331268925</c:v>
                </c:pt>
                <c:pt idx="1462">
                  <c:v>400.58235468646944</c:v>
                </c:pt>
                <c:pt idx="1463">
                  <c:v>401.44941606024963</c:v>
                </c:pt>
                <c:pt idx="1464">
                  <c:v>402.31647743403005</c:v>
                </c:pt>
                <c:pt idx="1465">
                  <c:v>403.18353880781024</c:v>
                </c:pt>
                <c:pt idx="1466">
                  <c:v>404.05060018159043</c:v>
                </c:pt>
                <c:pt idx="1467">
                  <c:v>404.91766155537061</c:v>
                </c:pt>
                <c:pt idx="1468">
                  <c:v>405.78472292915103</c:v>
                </c:pt>
                <c:pt idx="1469">
                  <c:v>406.65178430293122</c:v>
                </c:pt>
                <c:pt idx="1470">
                  <c:v>407.51884567671141</c:v>
                </c:pt>
                <c:pt idx="1471">
                  <c:v>408.3859070504916</c:v>
                </c:pt>
                <c:pt idx="1472">
                  <c:v>409.25296842427178</c:v>
                </c:pt>
                <c:pt idx="1473">
                  <c:v>410.1200297980522</c:v>
                </c:pt>
                <c:pt idx="1474">
                  <c:v>410.98709117183239</c:v>
                </c:pt>
                <c:pt idx="1475">
                  <c:v>411.85415254561258</c:v>
                </c:pt>
                <c:pt idx="1476">
                  <c:v>412.72121391939277</c:v>
                </c:pt>
                <c:pt idx="1477">
                  <c:v>413.58827529317296</c:v>
                </c:pt>
                <c:pt idx="1478">
                  <c:v>414.45533666695337</c:v>
                </c:pt>
                <c:pt idx="1479">
                  <c:v>415.32239804073356</c:v>
                </c:pt>
                <c:pt idx="1480">
                  <c:v>416.18945941451375</c:v>
                </c:pt>
                <c:pt idx="1481">
                  <c:v>417.05652078829394</c:v>
                </c:pt>
                <c:pt idx="1482">
                  <c:v>417.92358216207435</c:v>
                </c:pt>
                <c:pt idx="1483">
                  <c:v>418.79064353585454</c:v>
                </c:pt>
                <c:pt idx="1484">
                  <c:v>419.65770490963473</c:v>
                </c:pt>
                <c:pt idx="1485">
                  <c:v>420.52476628341492</c:v>
                </c:pt>
                <c:pt idx="1486">
                  <c:v>421.39182765719511</c:v>
                </c:pt>
                <c:pt idx="1487">
                  <c:v>422.25888903097552</c:v>
                </c:pt>
                <c:pt idx="1488">
                  <c:v>423.12595040475571</c:v>
                </c:pt>
                <c:pt idx="1489">
                  <c:v>423.9930117785359</c:v>
                </c:pt>
                <c:pt idx="1490">
                  <c:v>424.86007315231609</c:v>
                </c:pt>
                <c:pt idx="1491">
                  <c:v>425.72713452609628</c:v>
                </c:pt>
                <c:pt idx="1492">
                  <c:v>426.59419589987669</c:v>
                </c:pt>
                <c:pt idx="1493">
                  <c:v>427.46125727365688</c:v>
                </c:pt>
                <c:pt idx="1494">
                  <c:v>428.32831864743707</c:v>
                </c:pt>
                <c:pt idx="1495">
                  <c:v>429.19538002121726</c:v>
                </c:pt>
                <c:pt idx="1496">
                  <c:v>430.06244139499745</c:v>
                </c:pt>
                <c:pt idx="1497">
                  <c:v>430.92950276877787</c:v>
                </c:pt>
                <c:pt idx="1498">
                  <c:v>431.79656414255805</c:v>
                </c:pt>
                <c:pt idx="1499">
                  <c:v>432.66362551633824</c:v>
                </c:pt>
                <c:pt idx="1500">
                  <c:v>433.53068689011843</c:v>
                </c:pt>
                <c:pt idx="1501">
                  <c:v>434.39774826389885</c:v>
                </c:pt>
                <c:pt idx="1502">
                  <c:v>435.26480963767904</c:v>
                </c:pt>
                <c:pt idx="1503">
                  <c:v>436.13187101145922</c:v>
                </c:pt>
                <c:pt idx="1504">
                  <c:v>436.99893238523941</c:v>
                </c:pt>
                <c:pt idx="1505">
                  <c:v>437.8659937590196</c:v>
                </c:pt>
                <c:pt idx="1506">
                  <c:v>438.73305513280002</c:v>
                </c:pt>
                <c:pt idx="1507">
                  <c:v>439.60011650658021</c:v>
                </c:pt>
                <c:pt idx="1508">
                  <c:v>440.4671778803604</c:v>
                </c:pt>
                <c:pt idx="1509">
                  <c:v>441.33423925414058</c:v>
                </c:pt>
                <c:pt idx="1510">
                  <c:v>442.20130062792077</c:v>
                </c:pt>
                <c:pt idx="1511">
                  <c:v>443.06836200170119</c:v>
                </c:pt>
                <c:pt idx="1512">
                  <c:v>443.93542337548138</c:v>
                </c:pt>
                <c:pt idx="1513">
                  <c:v>444.80248474926157</c:v>
                </c:pt>
                <c:pt idx="1514">
                  <c:v>445.66954612304175</c:v>
                </c:pt>
                <c:pt idx="1515">
                  <c:v>446.53660749682217</c:v>
                </c:pt>
                <c:pt idx="1516">
                  <c:v>447.40366887060236</c:v>
                </c:pt>
                <c:pt idx="1517">
                  <c:v>448.27073024438255</c:v>
                </c:pt>
                <c:pt idx="1518">
                  <c:v>449.13779161816274</c:v>
                </c:pt>
                <c:pt idx="1519">
                  <c:v>450.00485299194293</c:v>
                </c:pt>
                <c:pt idx="1520">
                  <c:v>450.87191436572334</c:v>
                </c:pt>
                <c:pt idx="1521">
                  <c:v>451.73897573950353</c:v>
                </c:pt>
                <c:pt idx="1522">
                  <c:v>452.60603711328372</c:v>
                </c:pt>
                <c:pt idx="1523">
                  <c:v>453.47309848706391</c:v>
                </c:pt>
                <c:pt idx="1524">
                  <c:v>454.3401598608441</c:v>
                </c:pt>
                <c:pt idx="1525">
                  <c:v>455.20722123462451</c:v>
                </c:pt>
                <c:pt idx="1526">
                  <c:v>456.0742826084047</c:v>
                </c:pt>
                <c:pt idx="1527">
                  <c:v>456.94134398218489</c:v>
                </c:pt>
                <c:pt idx="1528">
                  <c:v>457.80840535596508</c:v>
                </c:pt>
                <c:pt idx="1529">
                  <c:v>458.67546672974549</c:v>
                </c:pt>
                <c:pt idx="1530">
                  <c:v>459.54252810352568</c:v>
                </c:pt>
                <c:pt idx="1531">
                  <c:v>460.40958947730587</c:v>
                </c:pt>
                <c:pt idx="1532">
                  <c:v>461.27665085108606</c:v>
                </c:pt>
                <c:pt idx="1533">
                  <c:v>462.14371222486625</c:v>
                </c:pt>
                <c:pt idx="1534">
                  <c:v>463.01077359864667</c:v>
                </c:pt>
                <c:pt idx="1535">
                  <c:v>463.87783497242685</c:v>
                </c:pt>
                <c:pt idx="1536">
                  <c:v>464.74489634620704</c:v>
                </c:pt>
                <c:pt idx="1537">
                  <c:v>465.61195771998723</c:v>
                </c:pt>
                <c:pt idx="1538">
                  <c:v>466.47901909376742</c:v>
                </c:pt>
                <c:pt idx="1539">
                  <c:v>467.34608046754784</c:v>
                </c:pt>
                <c:pt idx="1540">
                  <c:v>468.21314184132802</c:v>
                </c:pt>
                <c:pt idx="1541">
                  <c:v>469.08020321510821</c:v>
                </c:pt>
                <c:pt idx="1542">
                  <c:v>469.9472645888884</c:v>
                </c:pt>
                <c:pt idx="1543">
                  <c:v>470.81432596266859</c:v>
                </c:pt>
                <c:pt idx="1544">
                  <c:v>471.68138733644901</c:v>
                </c:pt>
                <c:pt idx="1545">
                  <c:v>472.5484487102292</c:v>
                </c:pt>
                <c:pt idx="1546">
                  <c:v>473.41551008400938</c:v>
                </c:pt>
                <c:pt idx="1547">
                  <c:v>474.28257145778957</c:v>
                </c:pt>
                <c:pt idx="1548">
                  <c:v>475.14963283156999</c:v>
                </c:pt>
                <c:pt idx="1549">
                  <c:v>476.01669420535018</c:v>
                </c:pt>
                <c:pt idx="1550">
                  <c:v>476.88375557913037</c:v>
                </c:pt>
                <c:pt idx="1551">
                  <c:v>477.75081695291055</c:v>
                </c:pt>
                <c:pt idx="1552">
                  <c:v>478.61787832669074</c:v>
                </c:pt>
                <c:pt idx="1553">
                  <c:v>479.48493970047116</c:v>
                </c:pt>
                <c:pt idx="1554">
                  <c:v>480.35200107425135</c:v>
                </c:pt>
                <c:pt idx="1555">
                  <c:v>481.21906244803154</c:v>
                </c:pt>
                <c:pt idx="1556">
                  <c:v>482.08612382181173</c:v>
                </c:pt>
                <c:pt idx="1557">
                  <c:v>482.95318519559191</c:v>
                </c:pt>
                <c:pt idx="1558">
                  <c:v>483.82024656937233</c:v>
                </c:pt>
                <c:pt idx="1559">
                  <c:v>484.68730794315252</c:v>
                </c:pt>
                <c:pt idx="1560">
                  <c:v>485.55436931693271</c:v>
                </c:pt>
                <c:pt idx="1561">
                  <c:v>486.4214306907129</c:v>
                </c:pt>
                <c:pt idx="1562">
                  <c:v>487.28849206449331</c:v>
                </c:pt>
                <c:pt idx="1563">
                  <c:v>488.1555534382735</c:v>
                </c:pt>
                <c:pt idx="1564">
                  <c:v>489.02261481205369</c:v>
                </c:pt>
                <c:pt idx="1565">
                  <c:v>489.88967618583388</c:v>
                </c:pt>
                <c:pt idx="1566">
                  <c:v>490.75673755961407</c:v>
                </c:pt>
                <c:pt idx="1567">
                  <c:v>491.62379893339448</c:v>
                </c:pt>
                <c:pt idx="1568">
                  <c:v>492.49086030717467</c:v>
                </c:pt>
                <c:pt idx="1569">
                  <c:v>493.35792168095486</c:v>
                </c:pt>
                <c:pt idx="1570">
                  <c:v>494.22498305473505</c:v>
                </c:pt>
                <c:pt idx="1571">
                  <c:v>495.09204442851524</c:v>
                </c:pt>
                <c:pt idx="1572">
                  <c:v>495.95910580229565</c:v>
                </c:pt>
                <c:pt idx="1573">
                  <c:v>496.82616717607584</c:v>
                </c:pt>
                <c:pt idx="1574">
                  <c:v>497.69322854985603</c:v>
                </c:pt>
                <c:pt idx="1575">
                  <c:v>498.56028992363622</c:v>
                </c:pt>
                <c:pt idx="1576">
                  <c:v>499.42735129741664</c:v>
                </c:pt>
                <c:pt idx="1577">
                  <c:v>500.29441267119682</c:v>
                </c:pt>
                <c:pt idx="1578">
                  <c:v>501.16147404497701</c:v>
                </c:pt>
                <c:pt idx="1579">
                  <c:v>502.0285354187572</c:v>
                </c:pt>
                <c:pt idx="1580">
                  <c:v>502.89559679253739</c:v>
                </c:pt>
                <c:pt idx="1581">
                  <c:v>503.76265816631781</c:v>
                </c:pt>
                <c:pt idx="1582">
                  <c:v>504.62971954009799</c:v>
                </c:pt>
                <c:pt idx="1583">
                  <c:v>505.49678091387818</c:v>
                </c:pt>
                <c:pt idx="1584">
                  <c:v>506.36384228765837</c:v>
                </c:pt>
                <c:pt idx="1585">
                  <c:v>507.23090366143856</c:v>
                </c:pt>
                <c:pt idx="1586">
                  <c:v>508.09796503521898</c:v>
                </c:pt>
                <c:pt idx="1587">
                  <c:v>508.96502640899917</c:v>
                </c:pt>
                <c:pt idx="1588">
                  <c:v>509.83208778277935</c:v>
                </c:pt>
                <c:pt idx="1589">
                  <c:v>510.69914915655954</c:v>
                </c:pt>
                <c:pt idx="1590">
                  <c:v>511.56621053033973</c:v>
                </c:pt>
                <c:pt idx="1591">
                  <c:v>512.43327190412015</c:v>
                </c:pt>
                <c:pt idx="1592">
                  <c:v>513.30033327790034</c:v>
                </c:pt>
                <c:pt idx="1593">
                  <c:v>514.16739465168052</c:v>
                </c:pt>
                <c:pt idx="1594">
                  <c:v>515.03445602546071</c:v>
                </c:pt>
                <c:pt idx="1595">
                  <c:v>515.90151739924113</c:v>
                </c:pt>
                <c:pt idx="1596">
                  <c:v>516.76857877302132</c:v>
                </c:pt>
                <c:pt idx="1597">
                  <c:v>517.63564014680151</c:v>
                </c:pt>
                <c:pt idx="1598">
                  <c:v>518.5027015205817</c:v>
                </c:pt>
                <c:pt idx="1599">
                  <c:v>519.36976289436188</c:v>
                </c:pt>
                <c:pt idx="1600">
                  <c:v>520.2368242681423</c:v>
                </c:pt>
                <c:pt idx="1601">
                  <c:v>521.10388564192249</c:v>
                </c:pt>
                <c:pt idx="1602">
                  <c:v>521.97094701570268</c:v>
                </c:pt>
                <c:pt idx="1603">
                  <c:v>522.83800838948287</c:v>
                </c:pt>
                <c:pt idx="1604">
                  <c:v>523.70506976326305</c:v>
                </c:pt>
                <c:pt idx="1605">
                  <c:v>524.57213113704347</c:v>
                </c:pt>
                <c:pt idx="1606">
                  <c:v>525.43919251082366</c:v>
                </c:pt>
                <c:pt idx="1607">
                  <c:v>526.30625388460385</c:v>
                </c:pt>
                <c:pt idx="1608">
                  <c:v>527.17331525838404</c:v>
                </c:pt>
                <c:pt idx="1609">
                  <c:v>528.04037663216445</c:v>
                </c:pt>
                <c:pt idx="1610">
                  <c:v>528.90743800594464</c:v>
                </c:pt>
                <c:pt idx="1611">
                  <c:v>529.77449937972483</c:v>
                </c:pt>
                <c:pt idx="1612">
                  <c:v>530.64156075350502</c:v>
                </c:pt>
                <c:pt idx="1613">
                  <c:v>531.50862212728521</c:v>
                </c:pt>
                <c:pt idx="1614">
                  <c:v>532.37568350106562</c:v>
                </c:pt>
                <c:pt idx="1615">
                  <c:v>533.24274487484581</c:v>
                </c:pt>
                <c:pt idx="1616">
                  <c:v>534.109806248626</c:v>
                </c:pt>
                <c:pt idx="1617">
                  <c:v>534.97686762240619</c:v>
                </c:pt>
                <c:pt idx="1618">
                  <c:v>535.84392899618638</c:v>
                </c:pt>
                <c:pt idx="1619">
                  <c:v>536.71099036996679</c:v>
                </c:pt>
                <c:pt idx="1620">
                  <c:v>537.57805174374698</c:v>
                </c:pt>
                <c:pt idx="1621">
                  <c:v>538.44511311752717</c:v>
                </c:pt>
                <c:pt idx="1622">
                  <c:v>539.31217449130736</c:v>
                </c:pt>
                <c:pt idx="1623">
                  <c:v>540.17923586508778</c:v>
                </c:pt>
                <c:pt idx="1624">
                  <c:v>541.04629723886796</c:v>
                </c:pt>
                <c:pt idx="1625">
                  <c:v>541.91335861264815</c:v>
                </c:pt>
                <c:pt idx="1626">
                  <c:v>542.78041998642834</c:v>
                </c:pt>
                <c:pt idx="1627">
                  <c:v>543.64748136020853</c:v>
                </c:pt>
                <c:pt idx="1628">
                  <c:v>544.51454273398895</c:v>
                </c:pt>
                <c:pt idx="1629">
                  <c:v>545.38160410776914</c:v>
                </c:pt>
                <c:pt idx="1630">
                  <c:v>546.24866548154932</c:v>
                </c:pt>
                <c:pt idx="1631">
                  <c:v>547.11572685532951</c:v>
                </c:pt>
                <c:pt idx="1632">
                  <c:v>547.9827882291097</c:v>
                </c:pt>
                <c:pt idx="1633">
                  <c:v>548.84984960289012</c:v>
                </c:pt>
                <c:pt idx="1634">
                  <c:v>549.71691097667031</c:v>
                </c:pt>
                <c:pt idx="1635">
                  <c:v>550.58397235045049</c:v>
                </c:pt>
                <c:pt idx="1636">
                  <c:v>551.45103372423068</c:v>
                </c:pt>
                <c:pt idx="1637">
                  <c:v>552.3180950980111</c:v>
                </c:pt>
                <c:pt idx="1638">
                  <c:v>553.18515647179129</c:v>
                </c:pt>
                <c:pt idx="1639">
                  <c:v>554.05221784557148</c:v>
                </c:pt>
                <c:pt idx="1640">
                  <c:v>554.91927921935167</c:v>
                </c:pt>
                <c:pt idx="1641">
                  <c:v>555.78634059313185</c:v>
                </c:pt>
                <c:pt idx="1642">
                  <c:v>556.65340196691227</c:v>
                </c:pt>
                <c:pt idx="1643">
                  <c:v>557.52046334069246</c:v>
                </c:pt>
                <c:pt idx="1644">
                  <c:v>558.38752471447265</c:v>
                </c:pt>
                <c:pt idx="1645">
                  <c:v>559.25458608825284</c:v>
                </c:pt>
                <c:pt idx="1646">
                  <c:v>560.12164746203302</c:v>
                </c:pt>
                <c:pt idx="1647">
                  <c:v>560.98870883581344</c:v>
                </c:pt>
                <c:pt idx="1648">
                  <c:v>561.85577020959363</c:v>
                </c:pt>
                <c:pt idx="1649">
                  <c:v>562.72283158337382</c:v>
                </c:pt>
                <c:pt idx="1650">
                  <c:v>563.58989295715401</c:v>
                </c:pt>
                <c:pt idx="1651">
                  <c:v>564.4569543309342</c:v>
                </c:pt>
                <c:pt idx="1652">
                  <c:v>565.32401570471461</c:v>
                </c:pt>
                <c:pt idx="1653">
                  <c:v>566.1910770784948</c:v>
                </c:pt>
                <c:pt idx="1654">
                  <c:v>567.05813845227499</c:v>
                </c:pt>
                <c:pt idx="1655">
                  <c:v>567.92519982605518</c:v>
                </c:pt>
                <c:pt idx="1656">
                  <c:v>568.79226119983559</c:v>
                </c:pt>
                <c:pt idx="1657">
                  <c:v>569.65932257361578</c:v>
                </c:pt>
                <c:pt idx="1658">
                  <c:v>570.52638394739597</c:v>
                </c:pt>
                <c:pt idx="1659">
                  <c:v>571.39344532117616</c:v>
                </c:pt>
                <c:pt idx="1660">
                  <c:v>572.26050669495635</c:v>
                </c:pt>
                <c:pt idx="1661">
                  <c:v>573.12756806873676</c:v>
                </c:pt>
                <c:pt idx="1662">
                  <c:v>573.99462944251695</c:v>
                </c:pt>
                <c:pt idx="1663">
                  <c:v>574.86169081629714</c:v>
                </c:pt>
                <c:pt idx="1664">
                  <c:v>575.72875219007733</c:v>
                </c:pt>
                <c:pt idx="1665">
                  <c:v>576.59581356385752</c:v>
                </c:pt>
                <c:pt idx="1666">
                  <c:v>577.46287493763793</c:v>
                </c:pt>
                <c:pt idx="1667">
                  <c:v>578.32993631141812</c:v>
                </c:pt>
                <c:pt idx="1668">
                  <c:v>579.19699768519831</c:v>
                </c:pt>
                <c:pt idx="1669">
                  <c:v>580.0640590589785</c:v>
                </c:pt>
                <c:pt idx="1670">
                  <c:v>580.93112043275892</c:v>
                </c:pt>
                <c:pt idx="1671">
                  <c:v>581.79818180653911</c:v>
                </c:pt>
                <c:pt idx="1672">
                  <c:v>582.66524318031929</c:v>
                </c:pt>
                <c:pt idx="1673">
                  <c:v>583.53230455409948</c:v>
                </c:pt>
                <c:pt idx="1674">
                  <c:v>584.39936592787967</c:v>
                </c:pt>
                <c:pt idx="1675">
                  <c:v>585.26642730166009</c:v>
                </c:pt>
                <c:pt idx="1676">
                  <c:v>586.13348867544028</c:v>
                </c:pt>
                <c:pt idx="1677">
                  <c:v>587.00055004922046</c:v>
                </c:pt>
                <c:pt idx="1678">
                  <c:v>587.86761142300065</c:v>
                </c:pt>
                <c:pt idx="1679">
                  <c:v>588.73467279678084</c:v>
                </c:pt>
                <c:pt idx="1680">
                  <c:v>589.60173417056126</c:v>
                </c:pt>
                <c:pt idx="1681">
                  <c:v>590.46879554434145</c:v>
                </c:pt>
                <c:pt idx="1682">
                  <c:v>591.33585691812164</c:v>
                </c:pt>
                <c:pt idx="1683">
                  <c:v>592.20291829190182</c:v>
                </c:pt>
                <c:pt idx="1684">
                  <c:v>593.06997966568224</c:v>
                </c:pt>
                <c:pt idx="1685">
                  <c:v>593.93704103946243</c:v>
                </c:pt>
                <c:pt idx="1686">
                  <c:v>594.80410241324262</c:v>
                </c:pt>
                <c:pt idx="1687">
                  <c:v>595.67116378702281</c:v>
                </c:pt>
                <c:pt idx="1688">
                  <c:v>596.53822516080299</c:v>
                </c:pt>
                <c:pt idx="1689">
                  <c:v>597.40528653458341</c:v>
                </c:pt>
                <c:pt idx="1690">
                  <c:v>598.2723479083636</c:v>
                </c:pt>
                <c:pt idx="1691">
                  <c:v>599.13940928214379</c:v>
                </c:pt>
                <c:pt idx="1692">
                  <c:v>600.00647065592398</c:v>
                </c:pt>
                <c:pt idx="1693">
                  <c:v>600.87353202970417</c:v>
                </c:pt>
                <c:pt idx="1694">
                  <c:v>601.74059340348458</c:v>
                </c:pt>
                <c:pt idx="1695">
                  <c:v>602.60765477726477</c:v>
                </c:pt>
                <c:pt idx="1696">
                  <c:v>603.47471615104496</c:v>
                </c:pt>
                <c:pt idx="1697">
                  <c:v>604.34177752482515</c:v>
                </c:pt>
                <c:pt idx="1698">
                  <c:v>605.20883889860534</c:v>
                </c:pt>
                <c:pt idx="1699">
                  <c:v>606.07590027238575</c:v>
                </c:pt>
                <c:pt idx="1700">
                  <c:v>606.94296164616594</c:v>
                </c:pt>
                <c:pt idx="1701">
                  <c:v>607.81002301994613</c:v>
                </c:pt>
                <c:pt idx="1702">
                  <c:v>608.67708439372632</c:v>
                </c:pt>
                <c:pt idx="1703">
                  <c:v>609.54414576750673</c:v>
                </c:pt>
                <c:pt idx="1704">
                  <c:v>610.41120714128692</c:v>
                </c:pt>
                <c:pt idx="1705">
                  <c:v>611.27826851506711</c:v>
                </c:pt>
                <c:pt idx="1706">
                  <c:v>612.1453298888473</c:v>
                </c:pt>
                <c:pt idx="1707">
                  <c:v>613.01239126262749</c:v>
                </c:pt>
                <c:pt idx="1708">
                  <c:v>613.8794526364079</c:v>
                </c:pt>
                <c:pt idx="1709">
                  <c:v>614.74651401018809</c:v>
                </c:pt>
                <c:pt idx="1710">
                  <c:v>615.61357538396828</c:v>
                </c:pt>
                <c:pt idx="1711">
                  <c:v>616.48063675774847</c:v>
                </c:pt>
                <c:pt idx="1712">
                  <c:v>617.34769813152866</c:v>
                </c:pt>
                <c:pt idx="1713">
                  <c:v>618.21475950530908</c:v>
                </c:pt>
                <c:pt idx="1714">
                  <c:v>619.08182087908926</c:v>
                </c:pt>
                <c:pt idx="1715">
                  <c:v>619.94888225286945</c:v>
                </c:pt>
                <c:pt idx="1716">
                  <c:v>620.81594362664964</c:v>
                </c:pt>
                <c:pt idx="1717">
                  <c:v>621.68300500043006</c:v>
                </c:pt>
                <c:pt idx="1718">
                  <c:v>622.55006637421025</c:v>
                </c:pt>
                <c:pt idx="1719">
                  <c:v>623.41712774799043</c:v>
                </c:pt>
                <c:pt idx="1720">
                  <c:v>624.28418912177062</c:v>
                </c:pt>
                <c:pt idx="1721">
                  <c:v>625.15125049555081</c:v>
                </c:pt>
                <c:pt idx="1722">
                  <c:v>626.01831186933123</c:v>
                </c:pt>
                <c:pt idx="1723">
                  <c:v>626.88537324311142</c:v>
                </c:pt>
                <c:pt idx="1724">
                  <c:v>627.75243461689161</c:v>
                </c:pt>
                <c:pt idx="1725">
                  <c:v>628.61949599067179</c:v>
                </c:pt>
                <c:pt idx="1726">
                  <c:v>629.48655736445198</c:v>
                </c:pt>
                <c:pt idx="1727">
                  <c:v>630.3536187382324</c:v>
                </c:pt>
                <c:pt idx="1728">
                  <c:v>631.22068011201259</c:v>
                </c:pt>
                <c:pt idx="1729">
                  <c:v>632.08774148579278</c:v>
                </c:pt>
                <c:pt idx="1730">
                  <c:v>632.95480285957296</c:v>
                </c:pt>
                <c:pt idx="1731">
                  <c:v>633.82186423335338</c:v>
                </c:pt>
                <c:pt idx="1732">
                  <c:v>634.68892560713357</c:v>
                </c:pt>
                <c:pt idx="1733">
                  <c:v>635.55598698091376</c:v>
                </c:pt>
                <c:pt idx="1734">
                  <c:v>636.42304835469395</c:v>
                </c:pt>
                <c:pt idx="1735">
                  <c:v>637.29010972847414</c:v>
                </c:pt>
                <c:pt idx="1736">
                  <c:v>638.15717110225455</c:v>
                </c:pt>
                <c:pt idx="1737">
                  <c:v>639.02423247603474</c:v>
                </c:pt>
                <c:pt idx="1738">
                  <c:v>639.89129384981493</c:v>
                </c:pt>
                <c:pt idx="1739">
                  <c:v>640.75835522359512</c:v>
                </c:pt>
                <c:pt idx="1740">
                  <c:v>641.62541659737531</c:v>
                </c:pt>
                <c:pt idx="1741">
                  <c:v>642.49247797115572</c:v>
                </c:pt>
                <c:pt idx="1742">
                  <c:v>643.35953934493591</c:v>
                </c:pt>
                <c:pt idx="1743">
                  <c:v>644.2266007187161</c:v>
                </c:pt>
                <c:pt idx="1744">
                  <c:v>645.09366209249629</c:v>
                </c:pt>
                <c:pt idx="1745">
                  <c:v>645.96072346627648</c:v>
                </c:pt>
                <c:pt idx="1746">
                  <c:v>646.82778484005689</c:v>
                </c:pt>
                <c:pt idx="1747">
                  <c:v>647.69484621383708</c:v>
                </c:pt>
                <c:pt idx="1748">
                  <c:v>648.56190758761727</c:v>
                </c:pt>
                <c:pt idx="1749">
                  <c:v>649.42896896139746</c:v>
                </c:pt>
                <c:pt idx="1750">
                  <c:v>650.29603033517787</c:v>
                </c:pt>
                <c:pt idx="1751">
                  <c:v>651.16309170895806</c:v>
                </c:pt>
                <c:pt idx="1752">
                  <c:v>652.03015308273825</c:v>
                </c:pt>
                <c:pt idx="1753">
                  <c:v>652.89721445651844</c:v>
                </c:pt>
                <c:pt idx="1754">
                  <c:v>653.76427583029863</c:v>
                </c:pt>
                <c:pt idx="1755">
                  <c:v>654.63133720407905</c:v>
                </c:pt>
                <c:pt idx="1756">
                  <c:v>655.49839857785923</c:v>
                </c:pt>
                <c:pt idx="1757">
                  <c:v>656.36545995163942</c:v>
                </c:pt>
                <c:pt idx="1758">
                  <c:v>657.23252132541961</c:v>
                </c:pt>
                <c:pt idx="1759">
                  <c:v>658.0995826991998</c:v>
                </c:pt>
                <c:pt idx="1760">
                  <c:v>658.96664407298022</c:v>
                </c:pt>
                <c:pt idx="1761">
                  <c:v>659.8337054467604</c:v>
                </c:pt>
                <c:pt idx="1762">
                  <c:v>660.70076682054059</c:v>
                </c:pt>
                <c:pt idx="1763">
                  <c:v>661.56782819432078</c:v>
                </c:pt>
                <c:pt idx="1764">
                  <c:v>662.4348895681012</c:v>
                </c:pt>
                <c:pt idx="1765">
                  <c:v>663.30195094188139</c:v>
                </c:pt>
                <c:pt idx="1766">
                  <c:v>664.16901231566158</c:v>
                </c:pt>
                <c:pt idx="1767">
                  <c:v>665.03607368944176</c:v>
                </c:pt>
                <c:pt idx="1768">
                  <c:v>665.90313506322195</c:v>
                </c:pt>
                <c:pt idx="1769">
                  <c:v>666.77019643700237</c:v>
                </c:pt>
                <c:pt idx="1770">
                  <c:v>667.63725781078256</c:v>
                </c:pt>
                <c:pt idx="1771">
                  <c:v>668.50431918456275</c:v>
                </c:pt>
                <c:pt idx="1772">
                  <c:v>669.37138055834293</c:v>
                </c:pt>
                <c:pt idx="1773">
                  <c:v>670.23844193212312</c:v>
                </c:pt>
                <c:pt idx="1774">
                  <c:v>671.10550330590354</c:v>
                </c:pt>
                <c:pt idx="1775">
                  <c:v>671.97256467968373</c:v>
                </c:pt>
                <c:pt idx="1776">
                  <c:v>672.83962605346392</c:v>
                </c:pt>
                <c:pt idx="1777">
                  <c:v>673.70668742724411</c:v>
                </c:pt>
                <c:pt idx="1778">
                  <c:v>674.57374880102452</c:v>
                </c:pt>
                <c:pt idx="1779">
                  <c:v>675.44081017480471</c:v>
                </c:pt>
                <c:pt idx="1780">
                  <c:v>676.3078715485849</c:v>
                </c:pt>
                <c:pt idx="1781">
                  <c:v>677.17493292236509</c:v>
                </c:pt>
                <c:pt idx="1782">
                  <c:v>678.04199429614528</c:v>
                </c:pt>
                <c:pt idx="1783">
                  <c:v>678.90905566992569</c:v>
                </c:pt>
                <c:pt idx="1784">
                  <c:v>679.77611704370588</c:v>
                </c:pt>
                <c:pt idx="1785">
                  <c:v>680.64317841748607</c:v>
                </c:pt>
                <c:pt idx="1786">
                  <c:v>681.51023979126626</c:v>
                </c:pt>
                <c:pt idx="1787">
                  <c:v>682.37730116504645</c:v>
                </c:pt>
                <c:pt idx="1788">
                  <c:v>683.24436253882686</c:v>
                </c:pt>
                <c:pt idx="1789">
                  <c:v>684.11142391260705</c:v>
                </c:pt>
                <c:pt idx="1790">
                  <c:v>684.97848528638724</c:v>
                </c:pt>
                <c:pt idx="1791">
                  <c:v>685.84554666016743</c:v>
                </c:pt>
                <c:pt idx="1792">
                  <c:v>686.71260803394784</c:v>
                </c:pt>
                <c:pt idx="1793">
                  <c:v>687.57966940772803</c:v>
                </c:pt>
                <c:pt idx="1794">
                  <c:v>688.44673078150822</c:v>
                </c:pt>
                <c:pt idx="1795">
                  <c:v>689.31379215528841</c:v>
                </c:pt>
                <c:pt idx="1796">
                  <c:v>690.1808535290686</c:v>
                </c:pt>
                <c:pt idx="1797">
                  <c:v>691.04791490284902</c:v>
                </c:pt>
                <c:pt idx="1798">
                  <c:v>691.9149762766292</c:v>
                </c:pt>
                <c:pt idx="1799">
                  <c:v>692.78203765040939</c:v>
                </c:pt>
                <c:pt idx="1800">
                  <c:v>693.64909902418958</c:v>
                </c:pt>
                <c:pt idx="1801">
                  <c:v>694.51616039796977</c:v>
                </c:pt>
                <c:pt idx="1802">
                  <c:v>695.38322177175019</c:v>
                </c:pt>
                <c:pt idx="1803">
                  <c:v>696.25028314553037</c:v>
                </c:pt>
                <c:pt idx="1804">
                  <c:v>697.11734451931056</c:v>
                </c:pt>
                <c:pt idx="1805">
                  <c:v>697.98440589309075</c:v>
                </c:pt>
                <c:pt idx="1806">
                  <c:v>698.85146726687094</c:v>
                </c:pt>
                <c:pt idx="1807">
                  <c:v>699.71852864065136</c:v>
                </c:pt>
                <c:pt idx="1808">
                  <c:v>700.58559001443155</c:v>
                </c:pt>
                <c:pt idx="1809">
                  <c:v>701.45265138821173</c:v>
                </c:pt>
                <c:pt idx="1810">
                  <c:v>702.31971276199192</c:v>
                </c:pt>
                <c:pt idx="1811">
                  <c:v>703.18677413577234</c:v>
                </c:pt>
                <c:pt idx="1812">
                  <c:v>704.05383550955253</c:v>
                </c:pt>
                <c:pt idx="1813">
                  <c:v>704.92089688333272</c:v>
                </c:pt>
                <c:pt idx="1814">
                  <c:v>705.7879582571129</c:v>
                </c:pt>
                <c:pt idx="1815">
                  <c:v>706.65501963089309</c:v>
                </c:pt>
                <c:pt idx="1816">
                  <c:v>707.52208100467351</c:v>
                </c:pt>
                <c:pt idx="1817">
                  <c:v>708.3891423784537</c:v>
                </c:pt>
                <c:pt idx="1818">
                  <c:v>709.25620375223389</c:v>
                </c:pt>
                <c:pt idx="1819">
                  <c:v>710.12326512601408</c:v>
                </c:pt>
                <c:pt idx="1820">
                  <c:v>710.99032649979426</c:v>
                </c:pt>
                <c:pt idx="1821">
                  <c:v>711.85738787357468</c:v>
                </c:pt>
                <c:pt idx="1822">
                  <c:v>712.72444924735487</c:v>
                </c:pt>
                <c:pt idx="1823">
                  <c:v>713.59151062113506</c:v>
                </c:pt>
                <c:pt idx="1824">
                  <c:v>714.45857199491525</c:v>
                </c:pt>
                <c:pt idx="1825">
                  <c:v>715.32563336869566</c:v>
                </c:pt>
                <c:pt idx="1826">
                  <c:v>716.19269474247585</c:v>
                </c:pt>
                <c:pt idx="1827">
                  <c:v>717.05975611625604</c:v>
                </c:pt>
                <c:pt idx="1828">
                  <c:v>717.92681749003623</c:v>
                </c:pt>
                <c:pt idx="1829">
                  <c:v>718.79387886381642</c:v>
                </c:pt>
                <c:pt idx="1830">
                  <c:v>719.66094023759683</c:v>
                </c:pt>
                <c:pt idx="1831">
                  <c:v>720.52800161137702</c:v>
                </c:pt>
                <c:pt idx="1832">
                  <c:v>721.39506298515721</c:v>
                </c:pt>
                <c:pt idx="1833">
                  <c:v>722.2621243589374</c:v>
                </c:pt>
                <c:pt idx="1834">
                  <c:v>723.12918573271759</c:v>
                </c:pt>
                <c:pt idx="1835">
                  <c:v>723.996247106498</c:v>
                </c:pt>
                <c:pt idx="1836">
                  <c:v>724.86330848027819</c:v>
                </c:pt>
                <c:pt idx="1837">
                  <c:v>725.73036985405838</c:v>
                </c:pt>
                <c:pt idx="1838">
                  <c:v>726.59743122783857</c:v>
                </c:pt>
                <c:pt idx="1839">
                  <c:v>727.46449260161899</c:v>
                </c:pt>
                <c:pt idx="1840">
                  <c:v>728.33155397539917</c:v>
                </c:pt>
                <c:pt idx="1841">
                  <c:v>729.19861534917936</c:v>
                </c:pt>
                <c:pt idx="1842">
                  <c:v>730.06567672295955</c:v>
                </c:pt>
                <c:pt idx="1843">
                  <c:v>730.93273809673974</c:v>
                </c:pt>
                <c:pt idx="1844">
                  <c:v>731.79979947052016</c:v>
                </c:pt>
                <c:pt idx="1845">
                  <c:v>732.66686084430034</c:v>
                </c:pt>
                <c:pt idx="1846">
                  <c:v>733.53392221808053</c:v>
                </c:pt>
                <c:pt idx="1847">
                  <c:v>734.40098359186072</c:v>
                </c:pt>
                <c:pt idx="1848">
                  <c:v>735.26804496564091</c:v>
                </c:pt>
                <c:pt idx="1849">
                  <c:v>736.13510633942133</c:v>
                </c:pt>
                <c:pt idx="1850">
                  <c:v>737.00216771320152</c:v>
                </c:pt>
                <c:pt idx="1851">
                  <c:v>737.8692290869817</c:v>
                </c:pt>
                <c:pt idx="1852">
                  <c:v>738.73629046076189</c:v>
                </c:pt>
                <c:pt idx="1853">
                  <c:v>739.60335183454208</c:v>
                </c:pt>
                <c:pt idx="1854">
                  <c:v>740.4704132083225</c:v>
                </c:pt>
                <c:pt idx="1855">
                  <c:v>741.33747458210269</c:v>
                </c:pt>
                <c:pt idx="1856">
                  <c:v>742.20453595588287</c:v>
                </c:pt>
                <c:pt idx="1857">
                  <c:v>743.07159732966306</c:v>
                </c:pt>
                <c:pt idx="1858">
                  <c:v>743.93865870344348</c:v>
                </c:pt>
                <c:pt idx="1859">
                  <c:v>744.80572007722367</c:v>
                </c:pt>
                <c:pt idx="1860">
                  <c:v>745.67278145100386</c:v>
                </c:pt>
                <c:pt idx="1861">
                  <c:v>746.53984282478405</c:v>
                </c:pt>
                <c:pt idx="1862">
                  <c:v>747.40690419856423</c:v>
                </c:pt>
                <c:pt idx="1863">
                  <c:v>748.27396557234465</c:v>
                </c:pt>
                <c:pt idx="1864">
                  <c:v>749.14102694612484</c:v>
                </c:pt>
                <c:pt idx="1865">
                  <c:v>750.00808831990503</c:v>
                </c:pt>
                <c:pt idx="1866">
                  <c:v>750.87514969368522</c:v>
                </c:pt>
                <c:pt idx="1867">
                  <c:v>751.7422110674654</c:v>
                </c:pt>
                <c:pt idx="1868">
                  <c:v>752.60927244124582</c:v>
                </c:pt>
                <c:pt idx="1869">
                  <c:v>753.47633381502601</c:v>
                </c:pt>
                <c:pt idx="1870">
                  <c:v>754.3433951888062</c:v>
                </c:pt>
                <c:pt idx="1871">
                  <c:v>755.21045656258639</c:v>
                </c:pt>
                <c:pt idx="1872">
                  <c:v>756.0775179363668</c:v>
                </c:pt>
                <c:pt idx="1873">
                  <c:v>756.94457931014699</c:v>
                </c:pt>
                <c:pt idx="1874">
                  <c:v>757.81164068392718</c:v>
                </c:pt>
                <c:pt idx="1875">
                  <c:v>758.67870205770737</c:v>
                </c:pt>
                <c:pt idx="1876">
                  <c:v>759.54576343148756</c:v>
                </c:pt>
                <c:pt idx="1877">
                  <c:v>760.41282480526797</c:v>
                </c:pt>
                <c:pt idx="1878">
                  <c:v>761.27988617904816</c:v>
                </c:pt>
                <c:pt idx="1879">
                  <c:v>762.14694755282835</c:v>
                </c:pt>
                <c:pt idx="1880">
                  <c:v>763.01400892660854</c:v>
                </c:pt>
                <c:pt idx="1881">
                  <c:v>763.88107030038873</c:v>
                </c:pt>
                <c:pt idx="1882">
                  <c:v>764.74813167416914</c:v>
                </c:pt>
                <c:pt idx="1883">
                  <c:v>765.61519304794933</c:v>
                </c:pt>
                <c:pt idx="1884">
                  <c:v>766.48225442172952</c:v>
                </c:pt>
                <c:pt idx="1885">
                  <c:v>767.34931579550971</c:v>
                </c:pt>
                <c:pt idx="1886">
                  <c:v>768.21637716929013</c:v>
                </c:pt>
                <c:pt idx="1887">
                  <c:v>769.08343854307032</c:v>
                </c:pt>
                <c:pt idx="1888">
                  <c:v>769.9504999168505</c:v>
                </c:pt>
                <c:pt idx="1889">
                  <c:v>770.81756129063069</c:v>
                </c:pt>
                <c:pt idx="1890">
                  <c:v>771.68462266441088</c:v>
                </c:pt>
                <c:pt idx="1891">
                  <c:v>772.5516840381913</c:v>
                </c:pt>
                <c:pt idx="1892">
                  <c:v>773.41874541197149</c:v>
                </c:pt>
                <c:pt idx="1893">
                  <c:v>774.28580678575167</c:v>
                </c:pt>
                <c:pt idx="1894">
                  <c:v>775.15286815953186</c:v>
                </c:pt>
                <c:pt idx="1895">
                  <c:v>776.01992953331205</c:v>
                </c:pt>
                <c:pt idx="1896">
                  <c:v>776.88699090709247</c:v>
                </c:pt>
                <c:pt idx="1897">
                  <c:v>777.75405228087266</c:v>
                </c:pt>
                <c:pt idx="1898">
                  <c:v>778.62111365465285</c:v>
                </c:pt>
                <c:pt idx="1899">
                  <c:v>779.48817502843303</c:v>
                </c:pt>
                <c:pt idx="1900">
                  <c:v>780.35523640221322</c:v>
                </c:pt>
                <c:pt idx="1901">
                  <c:v>781.22229777599364</c:v>
                </c:pt>
                <c:pt idx="1902">
                  <c:v>782.08935914977383</c:v>
                </c:pt>
                <c:pt idx="1903">
                  <c:v>782.95642052355402</c:v>
                </c:pt>
                <c:pt idx="1904">
                  <c:v>783.8234818973342</c:v>
                </c:pt>
                <c:pt idx="1905">
                  <c:v>784.69054327111462</c:v>
                </c:pt>
                <c:pt idx="1906">
                  <c:v>785.55760464489481</c:v>
                </c:pt>
                <c:pt idx="1907">
                  <c:v>786.424666018675</c:v>
                </c:pt>
                <c:pt idx="1908">
                  <c:v>787.29172739245519</c:v>
                </c:pt>
                <c:pt idx="1909">
                  <c:v>788.15878876623538</c:v>
                </c:pt>
                <c:pt idx="1910">
                  <c:v>789.02585014001579</c:v>
                </c:pt>
                <c:pt idx="1911">
                  <c:v>789.89291151379598</c:v>
                </c:pt>
                <c:pt idx="1912">
                  <c:v>790.75997288757617</c:v>
                </c:pt>
                <c:pt idx="1913">
                  <c:v>791.62703426135636</c:v>
                </c:pt>
                <c:pt idx="1914">
                  <c:v>792.49409563513655</c:v>
                </c:pt>
                <c:pt idx="1915">
                  <c:v>793.36115700891696</c:v>
                </c:pt>
                <c:pt idx="1916">
                  <c:v>794.22821838269715</c:v>
                </c:pt>
                <c:pt idx="1917">
                  <c:v>795.09527975647734</c:v>
                </c:pt>
                <c:pt idx="1918">
                  <c:v>795.96234113025753</c:v>
                </c:pt>
                <c:pt idx="1919">
                  <c:v>796.82940250403794</c:v>
                </c:pt>
                <c:pt idx="1920">
                  <c:v>797.69646387781813</c:v>
                </c:pt>
                <c:pt idx="1921">
                  <c:v>798.56352525159832</c:v>
                </c:pt>
                <c:pt idx="1922">
                  <c:v>799.43058662537851</c:v>
                </c:pt>
                <c:pt idx="1923">
                  <c:v>800.2976479991587</c:v>
                </c:pt>
                <c:pt idx="1924">
                  <c:v>801.16470937293911</c:v>
                </c:pt>
                <c:pt idx="1925">
                  <c:v>802.0317707467193</c:v>
                </c:pt>
                <c:pt idx="1926">
                  <c:v>802.89883212049949</c:v>
                </c:pt>
                <c:pt idx="1927">
                  <c:v>803.76589349427968</c:v>
                </c:pt>
                <c:pt idx="1928">
                  <c:v>804.63295486805987</c:v>
                </c:pt>
                <c:pt idx="1929">
                  <c:v>805.50001624184029</c:v>
                </c:pt>
                <c:pt idx="1930">
                  <c:v>806.36707761562047</c:v>
                </c:pt>
                <c:pt idx="1931">
                  <c:v>807.23413898940066</c:v>
                </c:pt>
                <c:pt idx="1932">
                  <c:v>808.10120036318085</c:v>
                </c:pt>
                <c:pt idx="1933">
                  <c:v>808.96826173696127</c:v>
                </c:pt>
                <c:pt idx="1934">
                  <c:v>809.83532311074146</c:v>
                </c:pt>
                <c:pt idx="1935">
                  <c:v>810.70238448452164</c:v>
                </c:pt>
                <c:pt idx="1936">
                  <c:v>811.56944585830183</c:v>
                </c:pt>
                <c:pt idx="1937">
                  <c:v>812.43650723208202</c:v>
                </c:pt>
                <c:pt idx="1938">
                  <c:v>813.30356860586244</c:v>
                </c:pt>
                <c:pt idx="1939">
                  <c:v>814.17062997964263</c:v>
                </c:pt>
                <c:pt idx="1940">
                  <c:v>815.03769135342282</c:v>
                </c:pt>
                <c:pt idx="1941">
                  <c:v>815.904752727203</c:v>
                </c:pt>
                <c:pt idx="1942">
                  <c:v>816.77181410098319</c:v>
                </c:pt>
                <c:pt idx="1943">
                  <c:v>817.63887547476361</c:v>
                </c:pt>
                <c:pt idx="1944">
                  <c:v>818.5059368485438</c:v>
                </c:pt>
                <c:pt idx="1945">
                  <c:v>819.37299822232399</c:v>
                </c:pt>
                <c:pt idx="1946">
                  <c:v>820.24005959610417</c:v>
                </c:pt>
                <c:pt idx="1947">
                  <c:v>821.10712096988436</c:v>
                </c:pt>
                <c:pt idx="1948">
                  <c:v>821.97418234366478</c:v>
                </c:pt>
                <c:pt idx="1949">
                  <c:v>822.84124371744497</c:v>
                </c:pt>
                <c:pt idx="1950">
                  <c:v>823.70830509122516</c:v>
                </c:pt>
                <c:pt idx="1951">
                  <c:v>824.57536646500535</c:v>
                </c:pt>
                <c:pt idx="1952">
                  <c:v>825.44242783878576</c:v>
                </c:pt>
                <c:pt idx="1953">
                  <c:v>826.30948921256595</c:v>
                </c:pt>
                <c:pt idx="1954">
                  <c:v>827.17655058634614</c:v>
                </c:pt>
                <c:pt idx="1955">
                  <c:v>828.04361196012633</c:v>
                </c:pt>
                <c:pt idx="1956">
                  <c:v>828.91067333390652</c:v>
                </c:pt>
                <c:pt idx="1957">
                  <c:v>829.77773470768693</c:v>
                </c:pt>
                <c:pt idx="1958">
                  <c:v>830.64479608146712</c:v>
                </c:pt>
                <c:pt idx="1959">
                  <c:v>831.51185745524731</c:v>
                </c:pt>
                <c:pt idx="1960">
                  <c:v>832.3789188290275</c:v>
                </c:pt>
                <c:pt idx="1961">
                  <c:v>833.24598020280769</c:v>
                </c:pt>
                <c:pt idx="1962">
                  <c:v>834.1130415765881</c:v>
                </c:pt>
                <c:pt idx="1963">
                  <c:v>834.98010295036829</c:v>
                </c:pt>
                <c:pt idx="1964">
                  <c:v>835.84716432414848</c:v>
                </c:pt>
                <c:pt idx="1965">
                  <c:v>836.71422569792867</c:v>
                </c:pt>
                <c:pt idx="1966">
                  <c:v>837.58128707170908</c:v>
                </c:pt>
                <c:pt idx="1967">
                  <c:v>838.44834844548927</c:v>
                </c:pt>
                <c:pt idx="1968">
                  <c:v>839.31540981926946</c:v>
                </c:pt>
                <c:pt idx="1969">
                  <c:v>840.18247119304965</c:v>
                </c:pt>
                <c:pt idx="1970">
                  <c:v>841.04953256682984</c:v>
                </c:pt>
                <c:pt idx="1971">
                  <c:v>841.91659394061026</c:v>
                </c:pt>
                <c:pt idx="1972">
                  <c:v>842.78365531439044</c:v>
                </c:pt>
                <c:pt idx="1973">
                  <c:v>843.65071668817063</c:v>
                </c:pt>
                <c:pt idx="1974">
                  <c:v>844.51777806195082</c:v>
                </c:pt>
                <c:pt idx="1975">
                  <c:v>845.38483943573101</c:v>
                </c:pt>
                <c:pt idx="1976">
                  <c:v>846.25190080951143</c:v>
                </c:pt>
                <c:pt idx="1977">
                  <c:v>847.11896218329161</c:v>
                </c:pt>
                <c:pt idx="1978">
                  <c:v>847.9860235570718</c:v>
                </c:pt>
                <c:pt idx="1979">
                  <c:v>848.85308493085199</c:v>
                </c:pt>
                <c:pt idx="1980">
                  <c:v>849.72014630463241</c:v>
                </c:pt>
                <c:pt idx="1981">
                  <c:v>850.5872076784126</c:v>
                </c:pt>
                <c:pt idx="1982">
                  <c:v>851.45426905219279</c:v>
                </c:pt>
                <c:pt idx="1983">
                  <c:v>852.32133042597297</c:v>
                </c:pt>
                <c:pt idx="1984">
                  <c:v>853.18839179975316</c:v>
                </c:pt>
                <c:pt idx="1985">
                  <c:v>854.05545317353358</c:v>
                </c:pt>
                <c:pt idx="1986">
                  <c:v>854.92251454731377</c:v>
                </c:pt>
                <c:pt idx="1987">
                  <c:v>855.78957592109396</c:v>
                </c:pt>
                <c:pt idx="1988">
                  <c:v>856.65663729487414</c:v>
                </c:pt>
                <c:pt idx="1989">
                  <c:v>857.52369866865433</c:v>
                </c:pt>
                <c:pt idx="1990">
                  <c:v>858.39076004243475</c:v>
                </c:pt>
                <c:pt idx="1991">
                  <c:v>859.25782141621494</c:v>
                </c:pt>
                <c:pt idx="1992">
                  <c:v>860.12488278999513</c:v>
                </c:pt>
                <c:pt idx="1993">
                  <c:v>860.99194416377532</c:v>
                </c:pt>
                <c:pt idx="1994">
                  <c:v>861.85900553755573</c:v>
                </c:pt>
                <c:pt idx="1995">
                  <c:v>862.72606691133592</c:v>
                </c:pt>
                <c:pt idx="1996">
                  <c:v>863.59312828511611</c:v>
                </c:pt>
                <c:pt idx="1997">
                  <c:v>864.4601896588963</c:v>
                </c:pt>
                <c:pt idx="1998">
                  <c:v>865.32725103267649</c:v>
                </c:pt>
                <c:pt idx="1999">
                  <c:v>866.1943124064569</c:v>
                </c:pt>
                <c:pt idx="2000">
                  <c:v>867.06137378023709</c:v>
                </c:pt>
              </c:numCache>
            </c:numRef>
          </c:cat>
          <c:val>
            <c:numRef>
              <c:f>'RESULTADOS DA REGRESSÃO'!$AH$761:$AH$2761</c:f>
              <c:numCache>
                <c:formatCode>#,##0.00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1.8404338722280457E-3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21-4A85-B178-636758B0C2DB}"/>
            </c:ext>
          </c:extLst>
        </c:ser>
        <c:ser>
          <c:idx val="3"/>
          <c:order val="3"/>
          <c:tx>
            <c:strRef>
              <c:f>'RESULTADOS DA REGRESSÃO'!$AK$760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'RESULTADOS DA REGRESSÃO'!$AC$761:$AC$2761</c:f>
              <c:numCache>
                <c:formatCode>#,##0.00</c:formatCode>
                <c:ptCount val="2001"/>
                <c:pt idx="0">
                  <c:v>-867.06137378023709</c:v>
                </c:pt>
                <c:pt idx="1">
                  <c:v>-866.1943124064569</c:v>
                </c:pt>
                <c:pt idx="2">
                  <c:v>-865.3272510326766</c:v>
                </c:pt>
                <c:pt idx="3">
                  <c:v>-864.46018965889641</c:v>
                </c:pt>
                <c:pt idx="4">
                  <c:v>-863.59312828511611</c:v>
                </c:pt>
                <c:pt idx="5">
                  <c:v>-862.72606691133592</c:v>
                </c:pt>
                <c:pt idx="6">
                  <c:v>-861.85900553755562</c:v>
                </c:pt>
                <c:pt idx="7">
                  <c:v>-860.99194416377543</c:v>
                </c:pt>
                <c:pt idx="8">
                  <c:v>-860.12488278999524</c:v>
                </c:pt>
                <c:pt idx="9">
                  <c:v>-859.25782141621494</c:v>
                </c:pt>
                <c:pt idx="10">
                  <c:v>-858.39076004243475</c:v>
                </c:pt>
                <c:pt idx="11">
                  <c:v>-857.52369866865445</c:v>
                </c:pt>
                <c:pt idx="12">
                  <c:v>-856.65663729487426</c:v>
                </c:pt>
                <c:pt idx="13">
                  <c:v>-855.78957592109396</c:v>
                </c:pt>
                <c:pt idx="14">
                  <c:v>-854.92251454731377</c:v>
                </c:pt>
                <c:pt idx="15">
                  <c:v>-854.05545317353358</c:v>
                </c:pt>
                <c:pt idx="16">
                  <c:v>-853.18839179975328</c:v>
                </c:pt>
                <c:pt idx="17">
                  <c:v>-852.32133042597309</c:v>
                </c:pt>
                <c:pt idx="18">
                  <c:v>-851.45426905219279</c:v>
                </c:pt>
                <c:pt idx="19">
                  <c:v>-850.5872076784126</c:v>
                </c:pt>
                <c:pt idx="20">
                  <c:v>-849.72014630463241</c:v>
                </c:pt>
                <c:pt idx="21">
                  <c:v>-848.85308493085211</c:v>
                </c:pt>
                <c:pt idx="22">
                  <c:v>-847.98602355707192</c:v>
                </c:pt>
                <c:pt idx="23">
                  <c:v>-847.11896218329161</c:v>
                </c:pt>
                <c:pt idx="24">
                  <c:v>-846.25190080951143</c:v>
                </c:pt>
                <c:pt idx="25">
                  <c:v>-845.38483943573112</c:v>
                </c:pt>
                <c:pt idx="26">
                  <c:v>-844.51777806195093</c:v>
                </c:pt>
                <c:pt idx="27">
                  <c:v>-843.65071668817063</c:v>
                </c:pt>
                <c:pt idx="28">
                  <c:v>-842.78365531439044</c:v>
                </c:pt>
                <c:pt idx="29">
                  <c:v>-841.91659394061026</c:v>
                </c:pt>
                <c:pt idx="30">
                  <c:v>-841.04953256682995</c:v>
                </c:pt>
                <c:pt idx="31">
                  <c:v>-840.18247119304976</c:v>
                </c:pt>
                <c:pt idx="32">
                  <c:v>-839.31540981926946</c:v>
                </c:pt>
                <c:pt idx="33">
                  <c:v>-838.44834844548927</c:v>
                </c:pt>
                <c:pt idx="34">
                  <c:v>-837.58128707170908</c:v>
                </c:pt>
                <c:pt idx="35">
                  <c:v>-836.71422569792878</c:v>
                </c:pt>
                <c:pt idx="36">
                  <c:v>-835.84716432414859</c:v>
                </c:pt>
                <c:pt idx="37">
                  <c:v>-834.98010295036829</c:v>
                </c:pt>
                <c:pt idx="38">
                  <c:v>-834.1130415765881</c:v>
                </c:pt>
                <c:pt idx="39">
                  <c:v>-833.2459802028078</c:v>
                </c:pt>
                <c:pt idx="40">
                  <c:v>-832.37891882902761</c:v>
                </c:pt>
                <c:pt idx="41">
                  <c:v>-831.51185745524742</c:v>
                </c:pt>
                <c:pt idx="42">
                  <c:v>-830.64479608146712</c:v>
                </c:pt>
                <c:pt idx="43">
                  <c:v>-829.77773470768693</c:v>
                </c:pt>
                <c:pt idx="44">
                  <c:v>-828.91067333390663</c:v>
                </c:pt>
                <c:pt idx="45">
                  <c:v>-828.04361196012644</c:v>
                </c:pt>
                <c:pt idx="46">
                  <c:v>-827.17655058634614</c:v>
                </c:pt>
                <c:pt idx="47">
                  <c:v>-826.30948921256595</c:v>
                </c:pt>
                <c:pt idx="48">
                  <c:v>-825.44242783878576</c:v>
                </c:pt>
                <c:pt idx="49">
                  <c:v>-824.57536646500546</c:v>
                </c:pt>
                <c:pt idx="50">
                  <c:v>-823.70830509122527</c:v>
                </c:pt>
                <c:pt idx="51">
                  <c:v>-822.84124371744497</c:v>
                </c:pt>
                <c:pt idx="52">
                  <c:v>-821.97418234366478</c:v>
                </c:pt>
                <c:pt idx="53">
                  <c:v>-821.10712096988448</c:v>
                </c:pt>
                <c:pt idx="54">
                  <c:v>-820.24005959610429</c:v>
                </c:pt>
                <c:pt idx="55">
                  <c:v>-819.3729982223241</c:v>
                </c:pt>
                <c:pt idx="56">
                  <c:v>-818.5059368485438</c:v>
                </c:pt>
                <c:pt idx="57">
                  <c:v>-817.63887547476361</c:v>
                </c:pt>
                <c:pt idx="58">
                  <c:v>-816.77181410098331</c:v>
                </c:pt>
                <c:pt idx="59">
                  <c:v>-815.90475272720312</c:v>
                </c:pt>
                <c:pt idx="60">
                  <c:v>-815.03769135342282</c:v>
                </c:pt>
                <c:pt idx="61">
                  <c:v>-814.17062997964263</c:v>
                </c:pt>
                <c:pt idx="62">
                  <c:v>-813.30356860586244</c:v>
                </c:pt>
                <c:pt idx="63">
                  <c:v>-812.43650723208214</c:v>
                </c:pt>
                <c:pt idx="64">
                  <c:v>-811.56944585830195</c:v>
                </c:pt>
                <c:pt idx="65">
                  <c:v>-810.70238448452164</c:v>
                </c:pt>
                <c:pt idx="66">
                  <c:v>-809.83532311074146</c:v>
                </c:pt>
                <c:pt idx="67">
                  <c:v>-808.96826173696127</c:v>
                </c:pt>
                <c:pt idx="68">
                  <c:v>-808.10120036318096</c:v>
                </c:pt>
                <c:pt idx="69">
                  <c:v>-807.23413898940078</c:v>
                </c:pt>
                <c:pt idx="70">
                  <c:v>-806.36707761562047</c:v>
                </c:pt>
                <c:pt idx="71">
                  <c:v>-805.50001624184029</c:v>
                </c:pt>
                <c:pt idx="72">
                  <c:v>-804.63295486805998</c:v>
                </c:pt>
                <c:pt idx="73">
                  <c:v>-803.76589349427979</c:v>
                </c:pt>
                <c:pt idx="74">
                  <c:v>-802.89883212049949</c:v>
                </c:pt>
                <c:pt idx="75">
                  <c:v>-802.0317707467193</c:v>
                </c:pt>
                <c:pt idx="76">
                  <c:v>-801.16470937293911</c:v>
                </c:pt>
                <c:pt idx="77">
                  <c:v>-800.29764799915881</c:v>
                </c:pt>
                <c:pt idx="78">
                  <c:v>-799.43058662537862</c:v>
                </c:pt>
                <c:pt idx="79">
                  <c:v>-798.56352525159832</c:v>
                </c:pt>
                <c:pt idx="80">
                  <c:v>-797.69646387781813</c:v>
                </c:pt>
                <c:pt idx="81">
                  <c:v>-796.82940250403794</c:v>
                </c:pt>
                <c:pt idx="82">
                  <c:v>-795.96234113025764</c:v>
                </c:pt>
                <c:pt idx="83">
                  <c:v>-795.09527975647745</c:v>
                </c:pt>
                <c:pt idx="84">
                  <c:v>-794.22821838269715</c:v>
                </c:pt>
                <c:pt idx="85">
                  <c:v>-793.36115700891696</c:v>
                </c:pt>
                <c:pt idx="86">
                  <c:v>-792.49409563513666</c:v>
                </c:pt>
                <c:pt idx="87">
                  <c:v>-791.62703426135647</c:v>
                </c:pt>
                <c:pt idx="88">
                  <c:v>-790.75997288757617</c:v>
                </c:pt>
                <c:pt idx="89">
                  <c:v>-789.89291151379598</c:v>
                </c:pt>
                <c:pt idx="90">
                  <c:v>-789.02585014001579</c:v>
                </c:pt>
                <c:pt idx="91">
                  <c:v>-788.15878876623549</c:v>
                </c:pt>
                <c:pt idx="92">
                  <c:v>-787.2917273924553</c:v>
                </c:pt>
                <c:pt idx="93">
                  <c:v>-786.424666018675</c:v>
                </c:pt>
                <c:pt idx="94">
                  <c:v>-785.55760464489481</c:v>
                </c:pt>
                <c:pt idx="95">
                  <c:v>-784.69054327111462</c:v>
                </c:pt>
                <c:pt idx="96">
                  <c:v>-783.82348189733432</c:v>
                </c:pt>
                <c:pt idx="97">
                  <c:v>-782.95642052355413</c:v>
                </c:pt>
                <c:pt idx="98">
                  <c:v>-782.08935914977383</c:v>
                </c:pt>
                <c:pt idx="99">
                  <c:v>-781.22229777599364</c:v>
                </c:pt>
                <c:pt idx="100">
                  <c:v>-780.35523640221334</c:v>
                </c:pt>
                <c:pt idx="101">
                  <c:v>-779.48817502843315</c:v>
                </c:pt>
                <c:pt idx="102">
                  <c:v>-778.62111365465296</c:v>
                </c:pt>
                <c:pt idx="103">
                  <c:v>-777.75405228087266</c:v>
                </c:pt>
                <c:pt idx="104">
                  <c:v>-776.88699090709247</c:v>
                </c:pt>
                <c:pt idx="105">
                  <c:v>-776.01992953331217</c:v>
                </c:pt>
                <c:pt idx="106">
                  <c:v>-775.15286815953198</c:v>
                </c:pt>
                <c:pt idx="107">
                  <c:v>-774.28580678575167</c:v>
                </c:pt>
                <c:pt idx="108">
                  <c:v>-773.41874541197149</c:v>
                </c:pt>
                <c:pt idx="109">
                  <c:v>-772.5516840381913</c:v>
                </c:pt>
                <c:pt idx="110">
                  <c:v>-771.68462266441099</c:v>
                </c:pt>
                <c:pt idx="111">
                  <c:v>-770.81756129063081</c:v>
                </c:pt>
                <c:pt idx="112">
                  <c:v>-769.9504999168505</c:v>
                </c:pt>
                <c:pt idx="113">
                  <c:v>-769.08343854307032</c:v>
                </c:pt>
                <c:pt idx="114">
                  <c:v>-768.21637716929013</c:v>
                </c:pt>
                <c:pt idx="115">
                  <c:v>-767.34931579550982</c:v>
                </c:pt>
                <c:pt idx="116">
                  <c:v>-766.48225442172964</c:v>
                </c:pt>
                <c:pt idx="117">
                  <c:v>-765.61519304794933</c:v>
                </c:pt>
                <c:pt idx="118">
                  <c:v>-764.74813167416914</c:v>
                </c:pt>
                <c:pt idx="119">
                  <c:v>-763.88107030038884</c:v>
                </c:pt>
                <c:pt idx="120">
                  <c:v>-763.01400892660865</c:v>
                </c:pt>
                <c:pt idx="121">
                  <c:v>-762.14694755282835</c:v>
                </c:pt>
                <c:pt idx="122">
                  <c:v>-761.27988617904816</c:v>
                </c:pt>
                <c:pt idx="123">
                  <c:v>-760.41282480526797</c:v>
                </c:pt>
                <c:pt idx="124">
                  <c:v>-759.54576343148767</c:v>
                </c:pt>
                <c:pt idx="125">
                  <c:v>-758.67870205770748</c:v>
                </c:pt>
                <c:pt idx="126">
                  <c:v>-757.81164068392718</c:v>
                </c:pt>
                <c:pt idx="127">
                  <c:v>-756.94457931014699</c:v>
                </c:pt>
                <c:pt idx="128">
                  <c:v>-756.0775179363668</c:v>
                </c:pt>
                <c:pt idx="129">
                  <c:v>-755.2104565625865</c:v>
                </c:pt>
                <c:pt idx="130">
                  <c:v>-754.34339518880631</c:v>
                </c:pt>
                <c:pt idx="131">
                  <c:v>-753.47633381502601</c:v>
                </c:pt>
                <c:pt idx="132">
                  <c:v>-752.60927244124582</c:v>
                </c:pt>
                <c:pt idx="133">
                  <c:v>-751.74221106746552</c:v>
                </c:pt>
                <c:pt idx="134">
                  <c:v>-750.87514969368533</c:v>
                </c:pt>
                <c:pt idx="135">
                  <c:v>-750.00808831990503</c:v>
                </c:pt>
                <c:pt idx="136">
                  <c:v>-749.14102694612484</c:v>
                </c:pt>
                <c:pt idx="137">
                  <c:v>-748.27396557234465</c:v>
                </c:pt>
                <c:pt idx="138">
                  <c:v>-747.40690419856435</c:v>
                </c:pt>
                <c:pt idx="139">
                  <c:v>-746.53984282478416</c:v>
                </c:pt>
                <c:pt idx="140">
                  <c:v>-745.67278145100386</c:v>
                </c:pt>
                <c:pt idx="141">
                  <c:v>-744.80572007722367</c:v>
                </c:pt>
                <c:pt idx="142">
                  <c:v>-743.93865870344348</c:v>
                </c:pt>
                <c:pt idx="143">
                  <c:v>-743.07159732966318</c:v>
                </c:pt>
                <c:pt idx="144">
                  <c:v>-742.20453595588299</c:v>
                </c:pt>
                <c:pt idx="145">
                  <c:v>-741.33747458210269</c:v>
                </c:pt>
                <c:pt idx="146">
                  <c:v>-740.4704132083225</c:v>
                </c:pt>
                <c:pt idx="147">
                  <c:v>-739.6033518345422</c:v>
                </c:pt>
                <c:pt idx="148">
                  <c:v>-738.73629046076201</c:v>
                </c:pt>
                <c:pt idx="149">
                  <c:v>-737.8692290869817</c:v>
                </c:pt>
                <c:pt idx="150">
                  <c:v>-737.00216771320152</c:v>
                </c:pt>
                <c:pt idx="151">
                  <c:v>-736.13510633942133</c:v>
                </c:pt>
                <c:pt idx="152">
                  <c:v>-735.26804496564102</c:v>
                </c:pt>
                <c:pt idx="153">
                  <c:v>-734.40098359186084</c:v>
                </c:pt>
                <c:pt idx="154">
                  <c:v>-733.53392221808053</c:v>
                </c:pt>
                <c:pt idx="155">
                  <c:v>-732.66686084430034</c:v>
                </c:pt>
                <c:pt idx="156">
                  <c:v>-731.79979947052016</c:v>
                </c:pt>
                <c:pt idx="157">
                  <c:v>-730.93273809673985</c:v>
                </c:pt>
                <c:pt idx="158">
                  <c:v>-730.06567672295967</c:v>
                </c:pt>
                <c:pt idx="159">
                  <c:v>-729.19861534917936</c:v>
                </c:pt>
                <c:pt idx="160">
                  <c:v>-728.33155397539917</c:v>
                </c:pt>
                <c:pt idx="161">
                  <c:v>-727.46449260161899</c:v>
                </c:pt>
                <c:pt idx="162">
                  <c:v>-726.59743122783868</c:v>
                </c:pt>
                <c:pt idx="163">
                  <c:v>-725.73036985405838</c:v>
                </c:pt>
                <c:pt idx="164">
                  <c:v>-724.86330848027819</c:v>
                </c:pt>
                <c:pt idx="165">
                  <c:v>-723.996247106498</c:v>
                </c:pt>
                <c:pt idx="166">
                  <c:v>-723.1291857327177</c:v>
                </c:pt>
                <c:pt idx="167">
                  <c:v>-722.26212435893751</c:v>
                </c:pt>
                <c:pt idx="168">
                  <c:v>-721.39506298515721</c:v>
                </c:pt>
                <c:pt idx="169">
                  <c:v>-720.52800161137702</c:v>
                </c:pt>
                <c:pt idx="170">
                  <c:v>-719.66094023759683</c:v>
                </c:pt>
                <c:pt idx="171">
                  <c:v>-718.79387886381653</c:v>
                </c:pt>
                <c:pt idx="172">
                  <c:v>-717.92681749003634</c:v>
                </c:pt>
                <c:pt idx="173">
                  <c:v>-717.05975611625604</c:v>
                </c:pt>
                <c:pt idx="174">
                  <c:v>-716.19269474247585</c:v>
                </c:pt>
                <c:pt idx="175">
                  <c:v>-715.32563336869566</c:v>
                </c:pt>
                <c:pt idx="176">
                  <c:v>-714.45857199491536</c:v>
                </c:pt>
                <c:pt idx="177">
                  <c:v>-713.59151062113517</c:v>
                </c:pt>
                <c:pt idx="178">
                  <c:v>-712.72444924735487</c:v>
                </c:pt>
                <c:pt idx="179">
                  <c:v>-711.85738787357468</c:v>
                </c:pt>
                <c:pt idx="180">
                  <c:v>-710.99032649979438</c:v>
                </c:pt>
                <c:pt idx="181">
                  <c:v>-710.12326512601419</c:v>
                </c:pt>
                <c:pt idx="182">
                  <c:v>-709.25620375223389</c:v>
                </c:pt>
                <c:pt idx="183">
                  <c:v>-708.3891423784537</c:v>
                </c:pt>
                <c:pt idx="184">
                  <c:v>-707.52208100467351</c:v>
                </c:pt>
                <c:pt idx="185">
                  <c:v>-706.65501963089321</c:v>
                </c:pt>
                <c:pt idx="186">
                  <c:v>-705.78795825711302</c:v>
                </c:pt>
                <c:pt idx="187">
                  <c:v>-704.92089688333272</c:v>
                </c:pt>
                <c:pt idx="188">
                  <c:v>-704.05383550955253</c:v>
                </c:pt>
                <c:pt idx="189">
                  <c:v>-703.18677413577234</c:v>
                </c:pt>
                <c:pt idx="190">
                  <c:v>-702.31971276199204</c:v>
                </c:pt>
                <c:pt idx="191">
                  <c:v>-701.45265138821185</c:v>
                </c:pt>
                <c:pt idx="192">
                  <c:v>-700.58559001443155</c:v>
                </c:pt>
                <c:pt idx="193">
                  <c:v>-699.71852864065136</c:v>
                </c:pt>
                <c:pt idx="194">
                  <c:v>-698.85146726687117</c:v>
                </c:pt>
                <c:pt idx="195">
                  <c:v>-697.98440589309087</c:v>
                </c:pt>
                <c:pt idx="196">
                  <c:v>-697.11734451931056</c:v>
                </c:pt>
                <c:pt idx="197">
                  <c:v>-696.25028314553037</c:v>
                </c:pt>
                <c:pt idx="198">
                  <c:v>-695.38322177175019</c:v>
                </c:pt>
                <c:pt idx="199">
                  <c:v>-694.51616039796988</c:v>
                </c:pt>
                <c:pt idx="200">
                  <c:v>-693.6490990241897</c:v>
                </c:pt>
                <c:pt idx="201">
                  <c:v>-692.78203765040939</c:v>
                </c:pt>
                <c:pt idx="202">
                  <c:v>-691.9149762766292</c:v>
                </c:pt>
                <c:pt idx="203">
                  <c:v>-691.04791490284902</c:v>
                </c:pt>
                <c:pt idx="204">
                  <c:v>-690.18085352906871</c:v>
                </c:pt>
                <c:pt idx="205">
                  <c:v>-689.31379215528852</c:v>
                </c:pt>
                <c:pt idx="206">
                  <c:v>-688.44673078150822</c:v>
                </c:pt>
                <c:pt idx="207">
                  <c:v>-687.57966940772803</c:v>
                </c:pt>
                <c:pt idx="208">
                  <c:v>-686.71260803394784</c:v>
                </c:pt>
                <c:pt idx="209">
                  <c:v>-685.84554666016754</c:v>
                </c:pt>
                <c:pt idx="210">
                  <c:v>-684.97848528638724</c:v>
                </c:pt>
                <c:pt idx="211">
                  <c:v>-684.11142391260705</c:v>
                </c:pt>
                <c:pt idx="212">
                  <c:v>-683.24436253882686</c:v>
                </c:pt>
                <c:pt idx="213">
                  <c:v>-682.37730116504656</c:v>
                </c:pt>
                <c:pt idx="214">
                  <c:v>-681.51023979126637</c:v>
                </c:pt>
                <c:pt idx="215">
                  <c:v>-680.64317841748607</c:v>
                </c:pt>
                <c:pt idx="216">
                  <c:v>-679.77611704370588</c:v>
                </c:pt>
                <c:pt idx="217">
                  <c:v>-678.90905566992569</c:v>
                </c:pt>
                <c:pt idx="218">
                  <c:v>-678.04199429614539</c:v>
                </c:pt>
                <c:pt idx="219">
                  <c:v>-677.1749329223652</c:v>
                </c:pt>
                <c:pt idx="220">
                  <c:v>-676.3078715485849</c:v>
                </c:pt>
                <c:pt idx="221">
                  <c:v>-675.44081017480471</c:v>
                </c:pt>
                <c:pt idx="222">
                  <c:v>-674.57374880102452</c:v>
                </c:pt>
                <c:pt idx="223">
                  <c:v>-673.70668742724422</c:v>
                </c:pt>
                <c:pt idx="224">
                  <c:v>-672.83962605346392</c:v>
                </c:pt>
                <c:pt idx="225">
                  <c:v>-671.97256467968373</c:v>
                </c:pt>
                <c:pt idx="226">
                  <c:v>-671.10550330590354</c:v>
                </c:pt>
                <c:pt idx="227">
                  <c:v>-670.23844193212324</c:v>
                </c:pt>
                <c:pt idx="228">
                  <c:v>-669.37138055834305</c:v>
                </c:pt>
                <c:pt idx="229">
                  <c:v>-668.50431918456275</c:v>
                </c:pt>
                <c:pt idx="230">
                  <c:v>-667.63725781078256</c:v>
                </c:pt>
                <c:pt idx="231">
                  <c:v>-666.77019643700237</c:v>
                </c:pt>
                <c:pt idx="232">
                  <c:v>-665.90313506322207</c:v>
                </c:pt>
                <c:pt idx="233">
                  <c:v>-665.03607368944188</c:v>
                </c:pt>
                <c:pt idx="234">
                  <c:v>-664.16901231566158</c:v>
                </c:pt>
                <c:pt idx="235">
                  <c:v>-663.30195094188139</c:v>
                </c:pt>
                <c:pt idx="236">
                  <c:v>-662.4348895681012</c:v>
                </c:pt>
                <c:pt idx="237">
                  <c:v>-661.5678281943209</c:v>
                </c:pt>
                <c:pt idx="238">
                  <c:v>-660.70076682054071</c:v>
                </c:pt>
                <c:pt idx="239">
                  <c:v>-659.8337054467604</c:v>
                </c:pt>
                <c:pt idx="240">
                  <c:v>-658.96664407298022</c:v>
                </c:pt>
                <c:pt idx="241">
                  <c:v>-658.09958269920003</c:v>
                </c:pt>
                <c:pt idx="242">
                  <c:v>-657.23252132541973</c:v>
                </c:pt>
                <c:pt idx="243">
                  <c:v>-656.36545995163942</c:v>
                </c:pt>
                <c:pt idx="244">
                  <c:v>-655.49839857785923</c:v>
                </c:pt>
                <c:pt idx="245">
                  <c:v>-654.63133720407905</c:v>
                </c:pt>
                <c:pt idx="246">
                  <c:v>-653.76427583029874</c:v>
                </c:pt>
                <c:pt idx="247">
                  <c:v>-652.89721445651855</c:v>
                </c:pt>
                <c:pt idx="248">
                  <c:v>-652.03015308273825</c:v>
                </c:pt>
                <c:pt idx="249">
                  <c:v>-651.16309170895806</c:v>
                </c:pt>
                <c:pt idx="250">
                  <c:v>-650.29603033517787</c:v>
                </c:pt>
                <c:pt idx="251">
                  <c:v>-649.42896896139757</c:v>
                </c:pt>
                <c:pt idx="252">
                  <c:v>-648.56190758761738</c:v>
                </c:pt>
                <c:pt idx="253">
                  <c:v>-647.69484621383708</c:v>
                </c:pt>
                <c:pt idx="254">
                  <c:v>-646.82778484005689</c:v>
                </c:pt>
                <c:pt idx="255">
                  <c:v>-645.9607234662767</c:v>
                </c:pt>
                <c:pt idx="256">
                  <c:v>-645.0936620924964</c:v>
                </c:pt>
                <c:pt idx="257">
                  <c:v>-644.2266007187161</c:v>
                </c:pt>
                <c:pt idx="258">
                  <c:v>-643.35953934493591</c:v>
                </c:pt>
                <c:pt idx="259">
                  <c:v>-642.49247797115572</c:v>
                </c:pt>
                <c:pt idx="260">
                  <c:v>-641.62541659737542</c:v>
                </c:pt>
                <c:pt idx="261">
                  <c:v>-640.75835522359523</c:v>
                </c:pt>
                <c:pt idx="262">
                  <c:v>-639.89129384981493</c:v>
                </c:pt>
                <c:pt idx="263">
                  <c:v>-639.02423247603474</c:v>
                </c:pt>
                <c:pt idx="264">
                  <c:v>-638.15717110225455</c:v>
                </c:pt>
                <c:pt idx="265">
                  <c:v>-637.29010972847425</c:v>
                </c:pt>
                <c:pt idx="266">
                  <c:v>-636.42304835469406</c:v>
                </c:pt>
                <c:pt idx="267">
                  <c:v>-635.55598698091376</c:v>
                </c:pt>
                <c:pt idx="268">
                  <c:v>-634.68892560713357</c:v>
                </c:pt>
                <c:pt idx="269">
                  <c:v>-633.82186423335338</c:v>
                </c:pt>
                <c:pt idx="270">
                  <c:v>-632.95480285957308</c:v>
                </c:pt>
                <c:pt idx="271">
                  <c:v>-632.08774148579278</c:v>
                </c:pt>
                <c:pt idx="272">
                  <c:v>-631.22068011201259</c:v>
                </c:pt>
                <c:pt idx="273">
                  <c:v>-630.3536187382324</c:v>
                </c:pt>
                <c:pt idx="274">
                  <c:v>-629.4865573644521</c:v>
                </c:pt>
                <c:pt idx="275">
                  <c:v>-628.61949599067191</c:v>
                </c:pt>
                <c:pt idx="276">
                  <c:v>-627.75243461689161</c:v>
                </c:pt>
                <c:pt idx="277">
                  <c:v>-626.88537324311142</c:v>
                </c:pt>
                <c:pt idx="278">
                  <c:v>-626.01831186933123</c:v>
                </c:pt>
                <c:pt idx="279">
                  <c:v>-625.15125049555093</c:v>
                </c:pt>
                <c:pt idx="280">
                  <c:v>-624.28418912177074</c:v>
                </c:pt>
                <c:pt idx="281">
                  <c:v>-623.41712774799043</c:v>
                </c:pt>
                <c:pt idx="282">
                  <c:v>-622.55006637421025</c:v>
                </c:pt>
                <c:pt idx="283">
                  <c:v>-621.68300500043006</c:v>
                </c:pt>
                <c:pt idx="284">
                  <c:v>-620.81594362664976</c:v>
                </c:pt>
                <c:pt idx="285">
                  <c:v>-619.94888225286957</c:v>
                </c:pt>
                <c:pt idx="286">
                  <c:v>-619.08182087908926</c:v>
                </c:pt>
                <c:pt idx="287">
                  <c:v>-618.21475950530908</c:v>
                </c:pt>
                <c:pt idx="288">
                  <c:v>-617.34769813152889</c:v>
                </c:pt>
                <c:pt idx="289">
                  <c:v>-616.48063675774858</c:v>
                </c:pt>
                <c:pt idx="290">
                  <c:v>-615.61357538396828</c:v>
                </c:pt>
                <c:pt idx="291">
                  <c:v>-614.74651401018809</c:v>
                </c:pt>
                <c:pt idx="292">
                  <c:v>-613.8794526364079</c:v>
                </c:pt>
                <c:pt idx="293">
                  <c:v>-613.0123912626276</c:v>
                </c:pt>
                <c:pt idx="294">
                  <c:v>-612.14532988884741</c:v>
                </c:pt>
                <c:pt idx="295">
                  <c:v>-611.27826851506711</c:v>
                </c:pt>
                <c:pt idx="296">
                  <c:v>-610.41120714128692</c:v>
                </c:pt>
                <c:pt idx="297">
                  <c:v>-609.54414576750673</c:v>
                </c:pt>
                <c:pt idx="298">
                  <c:v>-608.67708439372643</c:v>
                </c:pt>
                <c:pt idx="299">
                  <c:v>-607.81002301994613</c:v>
                </c:pt>
                <c:pt idx="300">
                  <c:v>-606.94296164616594</c:v>
                </c:pt>
                <c:pt idx="301">
                  <c:v>-606.07590027238575</c:v>
                </c:pt>
                <c:pt idx="302">
                  <c:v>-605.20883889860556</c:v>
                </c:pt>
                <c:pt idx="303">
                  <c:v>-604.34177752482526</c:v>
                </c:pt>
                <c:pt idx="304">
                  <c:v>-603.47471615104496</c:v>
                </c:pt>
                <c:pt idx="305">
                  <c:v>-602.60765477726477</c:v>
                </c:pt>
                <c:pt idx="306">
                  <c:v>-601.74059340348458</c:v>
                </c:pt>
                <c:pt idx="307">
                  <c:v>-600.87353202970439</c:v>
                </c:pt>
                <c:pt idx="308">
                  <c:v>-600.00647065592409</c:v>
                </c:pt>
                <c:pt idx="309">
                  <c:v>-599.13940928214379</c:v>
                </c:pt>
                <c:pt idx="310">
                  <c:v>-598.2723479083636</c:v>
                </c:pt>
                <c:pt idx="311">
                  <c:v>-597.40528653458341</c:v>
                </c:pt>
                <c:pt idx="312">
                  <c:v>-596.53822516080311</c:v>
                </c:pt>
                <c:pt idx="313">
                  <c:v>-595.67116378702281</c:v>
                </c:pt>
                <c:pt idx="314">
                  <c:v>-594.80410241324262</c:v>
                </c:pt>
                <c:pt idx="315">
                  <c:v>-593.93704103946243</c:v>
                </c:pt>
                <c:pt idx="316">
                  <c:v>-593.06997966568224</c:v>
                </c:pt>
                <c:pt idx="317">
                  <c:v>-592.20291829190194</c:v>
                </c:pt>
                <c:pt idx="318">
                  <c:v>-591.33585691812164</c:v>
                </c:pt>
                <c:pt idx="319">
                  <c:v>-590.46879554434145</c:v>
                </c:pt>
                <c:pt idx="320">
                  <c:v>-589.60173417056126</c:v>
                </c:pt>
                <c:pt idx="321">
                  <c:v>-588.73467279678107</c:v>
                </c:pt>
                <c:pt idx="322">
                  <c:v>-587.86761142300077</c:v>
                </c:pt>
                <c:pt idx="323">
                  <c:v>-587.00055004922046</c:v>
                </c:pt>
                <c:pt idx="324">
                  <c:v>-586.13348867544028</c:v>
                </c:pt>
                <c:pt idx="325">
                  <c:v>-585.26642730166009</c:v>
                </c:pt>
                <c:pt idx="326">
                  <c:v>-584.39936592787978</c:v>
                </c:pt>
                <c:pt idx="327">
                  <c:v>-583.5323045540996</c:v>
                </c:pt>
                <c:pt idx="328">
                  <c:v>-582.66524318031929</c:v>
                </c:pt>
                <c:pt idx="329">
                  <c:v>-581.79818180653911</c:v>
                </c:pt>
                <c:pt idx="330">
                  <c:v>-580.93112043275892</c:v>
                </c:pt>
                <c:pt idx="331">
                  <c:v>-580.06405905897861</c:v>
                </c:pt>
                <c:pt idx="332">
                  <c:v>-579.19699768519831</c:v>
                </c:pt>
                <c:pt idx="333">
                  <c:v>-578.32993631141812</c:v>
                </c:pt>
                <c:pt idx="334">
                  <c:v>-577.46287493763793</c:v>
                </c:pt>
                <c:pt idx="335">
                  <c:v>-576.59581356385775</c:v>
                </c:pt>
                <c:pt idx="336">
                  <c:v>-575.72875219007744</c:v>
                </c:pt>
                <c:pt idx="337">
                  <c:v>-574.86169081629714</c:v>
                </c:pt>
                <c:pt idx="338">
                  <c:v>-573.99462944251695</c:v>
                </c:pt>
                <c:pt idx="339">
                  <c:v>-573.12756806873676</c:v>
                </c:pt>
                <c:pt idx="340">
                  <c:v>-572.26050669495646</c:v>
                </c:pt>
                <c:pt idx="341">
                  <c:v>-571.39344532117627</c:v>
                </c:pt>
                <c:pt idx="342">
                  <c:v>-570.52638394739597</c:v>
                </c:pt>
                <c:pt idx="343">
                  <c:v>-569.65932257361578</c:v>
                </c:pt>
                <c:pt idx="344">
                  <c:v>-568.79226119983559</c:v>
                </c:pt>
                <c:pt idx="345">
                  <c:v>-567.92519982605529</c:v>
                </c:pt>
                <c:pt idx="346">
                  <c:v>-567.05813845227499</c:v>
                </c:pt>
                <c:pt idx="347">
                  <c:v>-566.1910770784948</c:v>
                </c:pt>
                <c:pt idx="348">
                  <c:v>-565.32401570471461</c:v>
                </c:pt>
                <c:pt idx="349">
                  <c:v>-564.45695433093442</c:v>
                </c:pt>
                <c:pt idx="350">
                  <c:v>-563.58989295715412</c:v>
                </c:pt>
                <c:pt idx="351">
                  <c:v>-562.72283158337382</c:v>
                </c:pt>
                <c:pt idx="352">
                  <c:v>-561.85577020959363</c:v>
                </c:pt>
                <c:pt idx="353">
                  <c:v>-560.98870883581344</c:v>
                </c:pt>
                <c:pt idx="354">
                  <c:v>-560.12164746203325</c:v>
                </c:pt>
                <c:pt idx="355">
                  <c:v>-559.25458608825295</c:v>
                </c:pt>
                <c:pt idx="356">
                  <c:v>-558.38752471447265</c:v>
                </c:pt>
                <c:pt idx="357">
                  <c:v>-557.52046334069246</c:v>
                </c:pt>
                <c:pt idx="358">
                  <c:v>-556.65340196691227</c:v>
                </c:pt>
                <c:pt idx="359">
                  <c:v>-555.78634059313197</c:v>
                </c:pt>
                <c:pt idx="360">
                  <c:v>-554.91927921935167</c:v>
                </c:pt>
                <c:pt idx="361">
                  <c:v>-554.05221784557148</c:v>
                </c:pt>
                <c:pt idx="362">
                  <c:v>-553.18515647179129</c:v>
                </c:pt>
                <c:pt idx="363">
                  <c:v>-552.3180950980111</c:v>
                </c:pt>
                <c:pt idx="364">
                  <c:v>-551.4510337242308</c:v>
                </c:pt>
                <c:pt idx="365">
                  <c:v>-550.58397235045049</c:v>
                </c:pt>
                <c:pt idx="366">
                  <c:v>-549.71691097667031</c:v>
                </c:pt>
                <c:pt idx="367">
                  <c:v>-548.84984960289012</c:v>
                </c:pt>
                <c:pt idx="368">
                  <c:v>-547.98278822910993</c:v>
                </c:pt>
                <c:pt idx="369">
                  <c:v>-547.11572685532963</c:v>
                </c:pt>
                <c:pt idx="370">
                  <c:v>-546.24866548154932</c:v>
                </c:pt>
                <c:pt idx="371">
                  <c:v>-545.38160410776914</c:v>
                </c:pt>
                <c:pt idx="372">
                  <c:v>-544.51454273398895</c:v>
                </c:pt>
                <c:pt idx="373">
                  <c:v>-543.64748136020864</c:v>
                </c:pt>
                <c:pt idx="374">
                  <c:v>-542.78041998642846</c:v>
                </c:pt>
                <c:pt idx="375">
                  <c:v>-541.91335861264815</c:v>
                </c:pt>
                <c:pt idx="376">
                  <c:v>-541.04629723886796</c:v>
                </c:pt>
                <c:pt idx="377">
                  <c:v>-540.17923586508778</c:v>
                </c:pt>
                <c:pt idx="378">
                  <c:v>-539.31217449130747</c:v>
                </c:pt>
                <c:pt idx="379">
                  <c:v>-538.44511311752717</c:v>
                </c:pt>
                <c:pt idx="380">
                  <c:v>-537.57805174374698</c:v>
                </c:pt>
                <c:pt idx="381">
                  <c:v>-536.71099036996679</c:v>
                </c:pt>
                <c:pt idx="382">
                  <c:v>-535.84392899618661</c:v>
                </c:pt>
                <c:pt idx="383">
                  <c:v>-534.9768676224063</c:v>
                </c:pt>
                <c:pt idx="384">
                  <c:v>-534.109806248626</c:v>
                </c:pt>
                <c:pt idx="385">
                  <c:v>-533.24274487484581</c:v>
                </c:pt>
                <c:pt idx="386">
                  <c:v>-532.37568350106562</c:v>
                </c:pt>
                <c:pt idx="387">
                  <c:v>-531.50862212728532</c:v>
                </c:pt>
                <c:pt idx="388">
                  <c:v>-530.64156075350513</c:v>
                </c:pt>
                <c:pt idx="389">
                  <c:v>-529.77449937972483</c:v>
                </c:pt>
                <c:pt idx="390">
                  <c:v>-528.90743800594464</c:v>
                </c:pt>
                <c:pt idx="391">
                  <c:v>-528.04037663216445</c:v>
                </c:pt>
                <c:pt idx="392">
                  <c:v>-527.17331525838415</c:v>
                </c:pt>
                <c:pt idx="393">
                  <c:v>-526.30625388460385</c:v>
                </c:pt>
                <c:pt idx="394">
                  <c:v>-525.43919251082366</c:v>
                </c:pt>
                <c:pt idx="395">
                  <c:v>-524.57213113704347</c:v>
                </c:pt>
                <c:pt idx="396">
                  <c:v>-523.70506976326328</c:v>
                </c:pt>
                <c:pt idx="397">
                  <c:v>-522.83800838948298</c:v>
                </c:pt>
                <c:pt idx="398">
                  <c:v>-521.97094701570268</c:v>
                </c:pt>
                <c:pt idx="399">
                  <c:v>-521.10388564192249</c:v>
                </c:pt>
                <c:pt idx="400">
                  <c:v>-520.2368242681423</c:v>
                </c:pt>
                <c:pt idx="401">
                  <c:v>-519.36976289436211</c:v>
                </c:pt>
                <c:pt idx="402">
                  <c:v>-518.50270152058181</c:v>
                </c:pt>
                <c:pt idx="403">
                  <c:v>-517.63564014680151</c:v>
                </c:pt>
                <c:pt idx="404">
                  <c:v>-516.76857877302132</c:v>
                </c:pt>
                <c:pt idx="405">
                  <c:v>-515.90151739924113</c:v>
                </c:pt>
                <c:pt idx="406">
                  <c:v>-515.03445602546083</c:v>
                </c:pt>
                <c:pt idx="407">
                  <c:v>-514.16739465168052</c:v>
                </c:pt>
                <c:pt idx="408">
                  <c:v>-513.30033327790034</c:v>
                </c:pt>
                <c:pt idx="409">
                  <c:v>-512.43327190412015</c:v>
                </c:pt>
                <c:pt idx="410">
                  <c:v>-511.5662105303399</c:v>
                </c:pt>
                <c:pt idx="411">
                  <c:v>-510.69914915655966</c:v>
                </c:pt>
                <c:pt idx="412">
                  <c:v>-509.83208778277941</c:v>
                </c:pt>
                <c:pt idx="413">
                  <c:v>-508.96502640899917</c:v>
                </c:pt>
                <c:pt idx="414">
                  <c:v>-508.09796503521892</c:v>
                </c:pt>
                <c:pt idx="415">
                  <c:v>-507.23090366143873</c:v>
                </c:pt>
                <c:pt idx="416">
                  <c:v>-506.36384228765849</c:v>
                </c:pt>
                <c:pt idx="417">
                  <c:v>-505.49678091387824</c:v>
                </c:pt>
                <c:pt idx="418">
                  <c:v>-504.62971954009799</c:v>
                </c:pt>
                <c:pt idx="419">
                  <c:v>-503.76265816631775</c:v>
                </c:pt>
                <c:pt idx="420">
                  <c:v>-502.8955967925375</c:v>
                </c:pt>
                <c:pt idx="421">
                  <c:v>-502.02853541875726</c:v>
                </c:pt>
                <c:pt idx="422">
                  <c:v>-501.16147404497707</c:v>
                </c:pt>
                <c:pt idx="423">
                  <c:v>-500.29441267119682</c:v>
                </c:pt>
                <c:pt idx="424">
                  <c:v>-499.42735129741658</c:v>
                </c:pt>
                <c:pt idx="425">
                  <c:v>-498.56028992363633</c:v>
                </c:pt>
                <c:pt idx="426">
                  <c:v>-497.69322854985609</c:v>
                </c:pt>
                <c:pt idx="427">
                  <c:v>-496.82616717607584</c:v>
                </c:pt>
                <c:pt idx="428">
                  <c:v>-495.95910580229565</c:v>
                </c:pt>
                <c:pt idx="429">
                  <c:v>-495.09204442851541</c:v>
                </c:pt>
                <c:pt idx="430">
                  <c:v>-494.22498305473516</c:v>
                </c:pt>
                <c:pt idx="431">
                  <c:v>-493.35792168095492</c:v>
                </c:pt>
                <c:pt idx="432">
                  <c:v>-492.49086030717467</c:v>
                </c:pt>
                <c:pt idx="433">
                  <c:v>-491.62379893339443</c:v>
                </c:pt>
                <c:pt idx="434">
                  <c:v>-490.75673755961418</c:v>
                </c:pt>
                <c:pt idx="435">
                  <c:v>-489.88967618583399</c:v>
                </c:pt>
                <c:pt idx="436">
                  <c:v>-489.02261481205375</c:v>
                </c:pt>
                <c:pt idx="437">
                  <c:v>-488.1555534382735</c:v>
                </c:pt>
                <c:pt idx="438">
                  <c:v>-487.28849206449325</c:v>
                </c:pt>
                <c:pt idx="439">
                  <c:v>-486.42143069071301</c:v>
                </c:pt>
                <c:pt idx="440">
                  <c:v>-485.55436931693276</c:v>
                </c:pt>
                <c:pt idx="441">
                  <c:v>-484.68730794315252</c:v>
                </c:pt>
                <c:pt idx="442">
                  <c:v>-483.82024656937233</c:v>
                </c:pt>
                <c:pt idx="443">
                  <c:v>-482.95318519559208</c:v>
                </c:pt>
                <c:pt idx="444">
                  <c:v>-482.08612382181184</c:v>
                </c:pt>
                <c:pt idx="445">
                  <c:v>-481.21906244803159</c:v>
                </c:pt>
                <c:pt idx="446">
                  <c:v>-480.35200107425135</c:v>
                </c:pt>
                <c:pt idx="447">
                  <c:v>-479.4849397004711</c:v>
                </c:pt>
                <c:pt idx="448">
                  <c:v>-478.61787832669086</c:v>
                </c:pt>
                <c:pt idx="449">
                  <c:v>-477.75081695291067</c:v>
                </c:pt>
                <c:pt idx="450">
                  <c:v>-476.88375557913042</c:v>
                </c:pt>
                <c:pt idx="451">
                  <c:v>-476.01669420535018</c:v>
                </c:pt>
                <c:pt idx="452">
                  <c:v>-475.14963283156993</c:v>
                </c:pt>
                <c:pt idx="453">
                  <c:v>-474.28257145778969</c:v>
                </c:pt>
                <c:pt idx="454">
                  <c:v>-473.41551008400944</c:v>
                </c:pt>
                <c:pt idx="455">
                  <c:v>-472.54844871022925</c:v>
                </c:pt>
                <c:pt idx="456">
                  <c:v>-471.68138733644901</c:v>
                </c:pt>
                <c:pt idx="457">
                  <c:v>-470.81432596266876</c:v>
                </c:pt>
                <c:pt idx="458">
                  <c:v>-469.94726458888852</c:v>
                </c:pt>
                <c:pt idx="459">
                  <c:v>-469.08020321510827</c:v>
                </c:pt>
                <c:pt idx="460">
                  <c:v>-468.21314184132802</c:v>
                </c:pt>
                <c:pt idx="461">
                  <c:v>-467.34608046754778</c:v>
                </c:pt>
                <c:pt idx="462">
                  <c:v>-466.47901909376759</c:v>
                </c:pt>
                <c:pt idx="463">
                  <c:v>-465.61195771998734</c:v>
                </c:pt>
                <c:pt idx="464">
                  <c:v>-464.7448963462071</c:v>
                </c:pt>
                <c:pt idx="465">
                  <c:v>-463.87783497242685</c:v>
                </c:pt>
                <c:pt idx="466">
                  <c:v>-463.01077359864661</c:v>
                </c:pt>
                <c:pt idx="467">
                  <c:v>-462.14371222486636</c:v>
                </c:pt>
                <c:pt idx="468">
                  <c:v>-461.27665085108612</c:v>
                </c:pt>
                <c:pt idx="469">
                  <c:v>-460.40958947730593</c:v>
                </c:pt>
                <c:pt idx="470">
                  <c:v>-459.54252810352568</c:v>
                </c:pt>
                <c:pt idx="471">
                  <c:v>-458.67546672974544</c:v>
                </c:pt>
                <c:pt idx="472">
                  <c:v>-457.80840535596519</c:v>
                </c:pt>
                <c:pt idx="473">
                  <c:v>-456.94134398218495</c:v>
                </c:pt>
                <c:pt idx="474">
                  <c:v>-456.0742826084047</c:v>
                </c:pt>
                <c:pt idx="475">
                  <c:v>-455.20722123462451</c:v>
                </c:pt>
                <c:pt idx="476">
                  <c:v>-454.34015986084427</c:v>
                </c:pt>
                <c:pt idx="477">
                  <c:v>-453.47309848706402</c:v>
                </c:pt>
                <c:pt idx="478">
                  <c:v>-452.60603711328378</c:v>
                </c:pt>
                <c:pt idx="479">
                  <c:v>-451.73897573950353</c:v>
                </c:pt>
                <c:pt idx="480">
                  <c:v>-450.87191436572328</c:v>
                </c:pt>
                <c:pt idx="481">
                  <c:v>-450.00485299194304</c:v>
                </c:pt>
                <c:pt idx="482">
                  <c:v>-449.13779161816285</c:v>
                </c:pt>
                <c:pt idx="483">
                  <c:v>-448.27073024438261</c:v>
                </c:pt>
                <c:pt idx="484">
                  <c:v>-447.40366887060236</c:v>
                </c:pt>
                <c:pt idx="485">
                  <c:v>-446.53660749682211</c:v>
                </c:pt>
                <c:pt idx="486">
                  <c:v>-445.66954612304187</c:v>
                </c:pt>
                <c:pt idx="487">
                  <c:v>-444.80248474926162</c:v>
                </c:pt>
                <c:pt idx="488">
                  <c:v>-443.93542337548138</c:v>
                </c:pt>
                <c:pt idx="489">
                  <c:v>-443.06836200170119</c:v>
                </c:pt>
                <c:pt idx="490">
                  <c:v>-442.20130062792094</c:v>
                </c:pt>
                <c:pt idx="491">
                  <c:v>-441.3342392541407</c:v>
                </c:pt>
                <c:pt idx="492">
                  <c:v>-440.46717788036045</c:v>
                </c:pt>
                <c:pt idx="493">
                  <c:v>-439.60011650658021</c:v>
                </c:pt>
                <c:pt idx="494">
                  <c:v>-438.73305513279996</c:v>
                </c:pt>
                <c:pt idx="495">
                  <c:v>-437.86599375901972</c:v>
                </c:pt>
                <c:pt idx="496">
                  <c:v>-436.99893238523953</c:v>
                </c:pt>
                <c:pt idx="497">
                  <c:v>-436.13187101145928</c:v>
                </c:pt>
                <c:pt idx="498">
                  <c:v>-435.26480963767904</c:v>
                </c:pt>
                <c:pt idx="499">
                  <c:v>-434.39774826389879</c:v>
                </c:pt>
                <c:pt idx="500">
                  <c:v>-433.53068689011855</c:v>
                </c:pt>
                <c:pt idx="501">
                  <c:v>-432.6636255163383</c:v>
                </c:pt>
                <c:pt idx="502">
                  <c:v>-431.79656414255811</c:v>
                </c:pt>
                <c:pt idx="503">
                  <c:v>-430.92950276877787</c:v>
                </c:pt>
                <c:pt idx="504">
                  <c:v>-430.06244139499762</c:v>
                </c:pt>
                <c:pt idx="505">
                  <c:v>-429.19538002121737</c:v>
                </c:pt>
                <c:pt idx="506">
                  <c:v>-428.32831864743713</c:v>
                </c:pt>
                <c:pt idx="507">
                  <c:v>-427.46125727365688</c:v>
                </c:pt>
                <c:pt idx="508">
                  <c:v>-426.59419589987664</c:v>
                </c:pt>
                <c:pt idx="509">
                  <c:v>-425.72713452609645</c:v>
                </c:pt>
                <c:pt idx="510">
                  <c:v>-424.8600731523162</c:v>
                </c:pt>
                <c:pt idx="511">
                  <c:v>-423.99301177853596</c:v>
                </c:pt>
                <c:pt idx="512">
                  <c:v>-423.12595040475571</c:v>
                </c:pt>
                <c:pt idx="513">
                  <c:v>-422.25888903097547</c:v>
                </c:pt>
                <c:pt idx="514">
                  <c:v>-421.39182765719522</c:v>
                </c:pt>
                <c:pt idx="515">
                  <c:v>-420.52476628341498</c:v>
                </c:pt>
                <c:pt idx="516">
                  <c:v>-419.65770490963479</c:v>
                </c:pt>
                <c:pt idx="517">
                  <c:v>-418.79064353585454</c:v>
                </c:pt>
                <c:pt idx="518">
                  <c:v>-417.9235821620743</c:v>
                </c:pt>
                <c:pt idx="519">
                  <c:v>-417.05652078829405</c:v>
                </c:pt>
                <c:pt idx="520">
                  <c:v>-416.18945941451381</c:v>
                </c:pt>
                <c:pt idx="521">
                  <c:v>-415.32239804073356</c:v>
                </c:pt>
                <c:pt idx="522">
                  <c:v>-414.45533666695331</c:v>
                </c:pt>
                <c:pt idx="523">
                  <c:v>-413.58827529317313</c:v>
                </c:pt>
                <c:pt idx="524">
                  <c:v>-412.72121391939288</c:v>
                </c:pt>
                <c:pt idx="525">
                  <c:v>-411.85415254561264</c:v>
                </c:pt>
                <c:pt idx="526">
                  <c:v>-410.98709117183239</c:v>
                </c:pt>
                <c:pt idx="527">
                  <c:v>-410.12002979805214</c:v>
                </c:pt>
                <c:pt idx="528">
                  <c:v>-409.2529684242719</c:v>
                </c:pt>
                <c:pt idx="529">
                  <c:v>-408.38590705049171</c:v>
                </c:pt>
                <c:pt idx="530">
                  <c:v>-407.51884567671146</c:v>
                </c:pt>
                <c:pt idx="531">
                  <c:v>-406.65178430293122</c:v>
                </c:pt>
                <c:pt idx="532">
                  <c:v>-405.78472292915097</c:v>
                </c:pt>
                <c:pt idx="533">
                  <c:v>-404.91766155537073</c:v>
                </c:pt>
                <c:pt idx="534">
                  <c:v>-404.05060018159048</c:v>
                </c:pt>
                <c:pt idx="535">
                  <c:v>-403.18353880781024</c:v>
                </c:pt>
                <c:pt idx="536">
                  <c:v>-402.31647743403005</c:v>
                </c:pt>
                <c:pt idx="537">
                  <c:v>-401.4494160602498</c:v>
                </c:pt>
                <c:pt idx="538">
                  <c:v>-400.58235468646956</c:v>
                </c:pt>
                <c:pt idx="539">
                  <c:v>-399.71529331268931</c:v>
                </c:pt>
                <c:pt idx="540">
                  <c:v>-398.84823193890907</c:v>
                </c:pt>
                <c:pt idx="541">
                  <c:v>-397.98117056512882</c:v>
                </c:pt>
                <c:pt idx="542">
                  <c:v>-397.11410919134858</c:v>
                </c:pt>
                <c:pt idx="543">
                  <c:v>-396.24704781756839</c:v>
                </c:pt>
                <c:pt idx="544">
                  <c:v>-395.37998644378814</c:v>
                </c:pt>
                <c:pt idx="545">
                  <c:v>-394.5129250700079</c:v>
                </c:pt>
                <c:pt idx="546">
                  <c:v>-393.64586369622765</c:v>
                </c:pt>
                <c:pt idx="547">
                  <c:v>-392.7788023224474</c:v>
                </c:pt>
                <c:pt idx="548">
                  <c:v>-391.91174094866716</c:v>
                </c:pt>
                <c:pt idx="549">
                  <c:v>-391.04467957488691</c:v>
                </c:pt>
                <c:pt idx="550">
                  <c:v>-390.17761820110672</c:v>
                </c:pt>
                <c:pt idx="551">
                  <c:v>-389.31055682732648</c:v>
                </c:pt>
                <c:pt idx="552">
                  <c:v>-388.44349545354623</c:v>
                </c:pt>
                <c:pt idx="553">
                  <c:v>-387.57643407976599</c:v>
                </c:pt>
                <c:pt idx="554">
                  <c:v>-386.70937270598574</c:v>
                </c:pt>
                <c:pt idx="555">
                  <c:v>-385.8423113322055</c:v>
                </c:pt>
                <c:pt idx="556">
                  <c:v>-384.97524995842531</c:v>
                </c:pt>
                <c:pt idx="557">
                  <c:v>-384.10818858464506</c:v>
                </c:pt>
                <c:pt idx="558">
                  <c:v>-383.24112721086482</c:v>
                </c:pt>
                <c:pt idx="559">
                  <c:v>-382.37406583708457</c:v>
                </c:pt>
                <c:pt idx="560">
                  <c:v>-381.50700446330433</c:v>
                </c:pt>
                <c:pt idx="561">
                  <c:v>-380.63994308952408</c:v>
                </c:pt>
                <c:pt idx="562">
                  <c:v>-379.77288171574384</c:v>
                </c:pt>
                <c:pt idx="563">
                  <c:v>-378.90582034196365</c:v>
                </c:pt>
                <c:pt idx="564">
                  <c:v>-378.0387589681834</c:v>
                </c:pt>
                <c:pt idx="565">
                  <c:v>-377.17169759440316</c:v>
                </c:pt>
                <c:pt idx="566">
                  <c:v>-376.30463622062291</c:v>
                </c:pt>
                <c:pt idx="567">
                  <c:v>-375.43757484684267</c:v>
                </c:pt>
                <c:pt idx="568">
                  <c:v>-374.57051347306242</c:v>
                </c:pt>
                <c:pt idx="569">
                  <c:v>-373.70345209928217</c:v>
                </c:pt>
                <c:pt idx="570">
                  <c:v>-372.83639072550199</c:v>
                </c:pt>
                <c:pt idx="571">
                  <c:v>-371.96932935172174</c:v>
                </c:pt>
                <c:pt idx="572">
                  <c:v>-371.10226797794149</c:v>
                </c:pt>
                <c:pt idx="573">
                  <c:v>-370.23520660416125</c:v>
                </c:pt>
                <c:pt idx="574">
                  <c:v>-369.368145230381</c:v>
                </c:pt>
                <c:pt idx="575">
                  <c:v>-368.50108385660076</c:v>
                </c:pt>
                <c:pt idx="576">
                  <c:v>-367.63402248282057</c:v>
                </c:pt>
                <c:pt idx="577">
                  <c:v>-366.76696110904032</c:v>
                </c:pt>
                <c:pt idx="578">
                  <c:v>-365.89989973526008</c:v>
                </c:pt>
                <c:pt idx="579">
                  <c:v>-365.03283836147983</c:v>
                </c:pt>
                <c:pt idx="580">
                  <c:v>-364.16577698769959</c:v>
                </c:pt>
                <c:pt idx="581">
                  <c:v>-363.29871561391934</c:v>
                </c:pt>
                <c:pt idx="582">
                  <c:v>-362.4316542401391</c:v>
                </c:pt>
                <c:pt idx="583">
                  <c:v>-361.56459286635891</c:v>
                </c:pt>
                <c:pt idx="584">
                  <c:v>-360.69753149257866</c:v>
                </c:pt>
                <c:pt idx="585">
                  <c:v>-359.83047011879842</c:v>
                </c:pt>
                <c:pt idx="586">
                  <c:v>-358.96340874501817</c:v>
                </c:pt>
                <c:pt idx="587">
                  <c:v>-358.09634737123793</c:v>
                </c:pt>
                <c:pt idx="588">
                  <c:v>-357.22928599745768</c:v>
                </c:pt>
                <c:pt idx="589">
                  <c:v>-356.36222462367743</c:v>
                </c:pt>
                <c:pt idx="590">
                  <c:v>-355.49516324989725</c:v>
                </c:pt>
                <c:pt idx="591">
                  <c:v>-354.62810187611694</c:v>
                </c:pt>
                <c:pt idx="592">
                  <c:v>-353.76104050233675</c:v>
                </c:pt>
                <c:pt idx="593">
                  <c:v>-352.89397912855657</c:v>
                </c:pt>
                <c:pt idx="594">
                  <c:v>-352.02691775477626</c:v>
                </c:pt>
                <c:pt idx="595">
                  <c:v>-351.15985638099608</c:v>
                </c:pt>
                <c:pt idx="596">
                  <c:v>-350.29279500721577</c:v>
                </c:pt>
                <c:pt idx="597">
                  <c:v>-349.42573363343558</c:v>
                </c:pt>
                <c:pt idx="598">
                  <c:v>-348.55867225965528</c:v>
                </c:pt>
                <c:pt idx="599">
                  <c:v>-347.69161088587509</c:v>
                </c:pt>
                <c:pt idx="600">
                  <c:v>-346.8245495120949</c:v>
                </c:pt>
                <c:pt idx="601">
                  <c:v>-345.9574881383146</c:v>
                </c:pt>
                <c:pt idx="602">
                  <c:v>-345.09042676453441</c:v>
                </c:pt>
                <c:pt idx="603">
                  <c:v>-344.22336539075411</c:v>
                </c:pt>
                <c:pt idx="604">
                  <c:v>-343.35630401697392</c:v>
                </c:pt>
                <c:pt idx="605">
                  <c:v>-342.48924264319362</c:v>
                </c:pt>
                <c:pt idx="606">
                  <c:v>-341.62218126941343</c:v>
                </c:pt>
                <c:pt idx="607">
                  <c:v>-340.75511989563324</c:v>
                </c:pt>
                <c:pt idx="608">
                  <c:v>-339.88805852185294</c:v>
                </c:pt>
                <c:pt idx="609">
                  <c:v>-339.02099714807275</c:v>
                </c:pt>
                <c:pt idx="610">
                  <c:v>-338.15393577429245</c:v>
                </c:pt>
                <c:pt idx="611">
                  <c:v>-337.28687440051226</c:v>
                </c:pt>
                <c:pt idx="612">
                  <c:v>-336.41981302673196</c:v>
                </c:pt>
                <c:pt idx="613">
                  <c:v>-335.55275165295177</c:v>
                </c:pt>
                <c:pt idx="614">
                  <c:v>-334.68569027917158</c:v>
                </c:pt>
                <c:pt idx="615">
                  <c:v>-333.81862890539128</c:v>
                </c:pt>
                <c:pt idx="616">
                  <c:v>-332.95156753161109</c:v>
                </c:pt>
                <c:pt idx="617">
                  <c:v>-332.08450615783079</c:v>
                </c:pt>
                <c:pt idx="618">
                  <c:v>-331.2174447840506</c:v>
                </c:pt>
                <c:pt idx="619">
                  <c:v>-330.3503834102703</c:v>
                </c:pt>
                <c:pt idx="620">
                  <c:v>-329.48332203649011</c:v>
                </c:pt>
                <c:pt idx="621">
                  <c:v>-328.61626066270992</c:v>
                </c:pt>
                <c:pt idx="622">
                  <c:v>-327.74919928892962</c:v>
                </c:pt>
                <c:pt idx="623">
                  <c:v>-326.88213791514943</c:v>
                </c:pt>
                <c:pt idx="624">
                  <c:v>-326.01507654136913</c:v>
                </c:pt>
                <c:pt idx="625">
                  <c:v>-325.14801516758894</c:v>
                </c:pt>
                <c:pt idx="626">
                  <c:v>-324.28095379380864</c:v>
                </c:pt>
                <c:pt idx="627">
                  <c:v>-323.41389242002845</c:v>
                </c:pt>
                <c:pt idx="628">
                  <c:v>-322.54683104624826</c:v>
                </c:pt>
                <c:pt idx="629">
                  <c:v>-321.67976967246796</c:v>
                </c:pt>
                <c:pt idx="630">
                  <c:v>-320.81270829868777</c:v>
                </c:pt>
                <c:pt idx="631">
                  <c:v>-319.94564692490746</c:v>
                </c:pt>
                <c:pt idx="632">
                  <c:v>-319.07858555112728</c:v>
                </c:pt>
                <c:pt idx="633">
                  <c:v>-318.21152417734697</c:v>
                </c:pt>
                <c:pt idx="634">
                  <c:v>-317.34446280356678</c:v>
                </c:pt>
                <c:pt idx="635">
                  <c:v>-316.4774014297866</c:v>
                </c:pt>
                <c:pt idx="636">
                  <c:v>-315.61034005600629</c:v>
                </c:pt>
                <c:pt idx="637">
                  <c:v>-314.74327868222611</c:v>
                </c:pt>
                <c:pt idx="638">
                  <c:v>-313.8762173084458</c:v>
                </c:pt>
                <c:pt idx="639">
                  <c:v>-313.00915593466561</c:v>
                </c:pt>
                <c:pt idx="640">
                  <c:v>-312.14209456088543</c:v>
                </c:pt>
                <c:pt idx="641">
                  <c:v>-311.27503318710512</c:v>
                </c:pt>
                <c:pt idx="642">
                  <c:v>-310.40797181332493</c:v>
                </c:pt>
                <c:pt idx="643">
                  <c:v>-309.54091043954463</c:v>
                </c:pt>
                <c:pt idx="644">
                  <c:v>-308.67384906576444</c:v>
                </c:pt>
                <c:pt idx="645">
                  <c:v>-307.80678769198414</c:v>
                </c:pt>
                <c:pt idx="646">
                  <c:v>-306.93972631820395</c:v>
                </c:pt>
                <c:pt idx="647">
                  <c:v>-306.07266494442376</c:v>
                </c:pt>
                <c:pt idx="648">
                  <c:v>-305.20560357064346</c:v>
                </c:pt>
                <c:pt idx="649">
                  <c:v>-304.33854219686327</c:v>
                </c:pt>
                <c:pt idx="650">
                  <c:v>-303.47148082308297</c:v>
                </c:pt>
                <c:pt idx="651">
                  <c:v>-302.60441944930278</c:v>
                </c:pt>
                <c:pt idx="652">
                  <c:v>-301.73735807552248</c:v>
                </c:pt>
                <c:pt idx="653">
                  <c:v>-300.87029670174229</c:v>
                </c:pt>
                <c:pt idx="654">
                  <c:v>-300.0032353279621</c:v>
                </c:pt>
                <c:pt idx="655">
                  <c:v>-299.1361739541818</c:v>
                </c:pt>
                <c:pt idx="656">
                  <c:v>-298.26911258040161</c:v>
                </c:pt>
                <c:pt idx="657">
                  <c:v>-297.40205120662131</c:v>
                </c:pt>
                <c:pt idx="658">
                  <c:v>-296.53498983284112</c:v>
                </c:pt>
                <c:pt idx="659">
                  <c:v>-295.66792845906082</c:v>
                </c:pt>
                <c:pt idx="660">
                  <c:v>-294.80086708528063</c:v>
                </c:pt>
                <c:pt idx="661">
                  <c:v>-293.93380571150044</c:v>
                </c:pt>
                <c:pt idx="662">
                  <c:v>-293.06674433772014</c:v>
                </c:pt>
                <c:pt idx="663">
                  <c:v>-292.19968296393995</c:v>
                </c:pt>
                <c:pt idx="664">
                  <c:v>-291.33262159015965</c:v>
                </c:pt>
                <c:pt idx="665">
                  <c:v>-290.46556021637946</c:v>
                </c:pt>
                <c:pt idx="666">
                  <c:v>-289.59849884259916</c:v>
                </c:pt>
                <c:pt idx="667">
                  <c:v>-288.73143746881897</c:v>
                </c:pt>
                <c:pt idx="668">
                  <c:v>-287.86437609503878</c:v>
                </c:pt>
                <c:pt idx="669">
                  <c:v>-286.99731472125848</c:v>
                </c:pt>
                <c:pt idx="670">
                  <c:v>-286.13025334747829</c:v>
                </c:pt>
                <c:pt idx="671">
                  <c:v>-285.26319197369799</c:v>
                </c:pt>
                <c:pt idx="672">
                  <c:v>-284.3961305999178</c:v>
                </c:pt>
                <c:pt idx="673">
                  <c:v>-283.52906922613749</c:v>
                </c:pt>
                <c:pt idx="674">
                  <c:v>-282.66200785235731</c:v>
                </c:pt>
                <c:pt idx="675">
                  <c:v>-281.79494647857712</c:v>
                </c:pt>
                <c:pt idx="676">
                  <c:v>-280.92788510479681</c:v>
                </c:pt>
                <c:pt idx="677">
                  <c:v>-280.06082373101663</c:v>
                </c:pt>
                <c:pt idx="678">
                  <c:v>-279.19376235723632</c:v>
                </c:pt>
                <c:pt idx="679">
                  <c:v>-278.32670098345613</c:v>
                </c:pt>
                <c:pt idx="680">
                  <c:v>-277.45963960967583</c:v>
                </c:pt>
                <c:pt idx="681">
                  <c:v>-276.59257823589564</c:v>
                </c:pt>
                <c:pt idx="682">
                  <c:v>-275.72551686211546</c:v>
                </c:pt>
                <c:pt idx="683">
                  <c:v>-274.85845548833515</c:v>
                </c:pt>
                <c:pt idx="684">
                  <c:v>-273.99139411455496</c:v>
                </c:pt>
                <c:pt idx="685">
                  <c:v>-273.12433274077466</c:v>
                </c:pt>
                <c:pt idx="686">
                  <c:v>-272.25727136699447</c:v>
                </c:pt>
                <c:pt idx="687">
                  <c:v>-271.39020999321417</c:v>
                </c:pt>
                <c:pt idx="688">
                  <c:v>-270.52314861943398</c:v>
                </c:pt>
                <c:pt idx="689">
                  <c:v>-269.65608724565379</c:v>
                </c:pt>
                <c:pt idx="690">
                  <c:v>-268.78902587187349</c:v>
                </c:pt>
                <c:pt idx="691">
                  <c:v>-267.9219644980933</c:v>
                </c:pt>
                <c:pt idx="692">
                  <c:v>-267.054903124313</c:v>
                </c:pt>
                <c:pt idx="693">
                  <c:v>-266.18784175053281</c:v>
                </c:pt>
                <c:pt idx="694">
                  <c:v>-265.32078037675262</c:v>
                </c:pt>
                <c:pt idx="695">
                  <c:v>-264.45371900297232</c:v>
                </c:pt>
                <c:pt idx="696">
                  <c:v>-263.58665762919213</c:v>
                </c:pt>
                <c:pt idx="697">
                  <c:v>-262.71959625541183</c:v>
                </c:pt>
                <c:pt idx="698">
                  <c:v>-261.85253488163164</c:v>
                </c:pt>
                <c:pt idx="699">
                  <c:v>-260.98547350785134</c:v>
                </c:pt>
                <c:pt idx="700">
                  <c:v>-260.11841213407115</c:v>
                </c:pt>
                <c:pt idx="701">
                  <c:v>-259.25135076029096</c:v>
                </c:pt>
                <c:pt idx="702">
                  <c:v>-258.38428938651066</c:v>
                </c:pt>
                <c:pt idx="703">
                  <c:v>-257.51722801273047</c:v>
                </c:pt>
                <c:pt idx="704">
                  <c:v>-256.65016663895017</c:v>
                </c:pt>
                <c:pt idx="705">
                  <c:v>-255.78310526516998</c:v>
                </c:pt>
                <c:pt idx="706">
                  <c:v>-254.91604389138968</c:v>
                </c:pt>
                <c:pt idx="707">
                  <c:v>-254.04898251760949</c:v>
                </c:pt>
                <c:pt idx="708">
                  <c:v>-253.1819211438293</c:v>
                </c:pt>
                <c:pt idx="709">
                  <c:v>-252.314859770049</c:v>
                </c:pt>
                <c:pt idx="710">
                  <c:v>-251.44779839626881</c:v>
                </c:pt>
                <c:pt idx="711">
                  <c:v>-250.58073702248851</c:v>
                </c:pt>
                <c:pt idx="712">
                  <c:v>-249.71367564870832</c:v>
                </c:pt>
                <c:pt idx="713">
                  <c:v>-248.84661427492802</c:v>
                </c:pt>
                <c:pt idx="714">
                  <c:v>-247.97955290114783</c:v>
                </c:pt>
                <c:pt idx="715">
                  <c:v>-247.11249152736764</c:v>
                </c:pt>
                <c:pt idx="716">
                  <c:v>-246.24543015358734</c:v>
                </c:pt>
                <c:pt idx="717">
                  <c:v>-245.37836877980715</c:v>
                </c:pt>
                <c:pt idx="718">
                  <c:v>-244.51130740602684</c:v>
                </c:pt>
                <c:pt idx="719">
                  <c:v>-243.64424603224666</c:v>
                </c:pt>
                <c:pt idx="720">
                  <c:v>-242.77718465846635</c:v>
                </c:pt>
                <c:pt idx="721">
                  <c:v>-241.91012328468616</c:v>
                </c:pt>
                <c:pt idx="722">
                  <c:v>-241.04306191090598</c:v>
                </c:pt>
                <c:pt idx="723">
                  <c:v>-240.17600053712567</c:v>
                </c:pt>
                <c:pt idx="724">
                  <c:v>-239.30893916334549</c:v>
                </c:pt>
                <c:pt idx="725">
                  <c:v>-238.44187778956518</c:v>
                </c:pt>
                <c:pt idx="726">
                  <c:v>-237.57481641578499</c:v>
                </c:pt>
                <c:pt idx="727">
                  <c:v>-236.70775504200469</c:v>
                </c:pt>
                <c:pt idx="728">
                  <c:v>-235.8406936682245</c:v>
                </c:pt>
                <c:pt idx="729">
                  <c:v>-234.97363229444431</c:v>
                </c:pt>
                <c:pt idx="730">
                  <c:v>-234.10657092066401</c:v>
                </c:pt>
                <c:pt idx="731">
                  <c:v>-233.23950954688382</c:v>
                </c:pt>
                <c:pt idx="732">
                  <c:v>-232.37244817310352</c:v>
                </c:pt>
                <c:pt idx="733">
                  <c:v>-231.50538679932333</c:v>
                </c:pt>
                <c:pt idx="734">
                  <c:v>-230.63832542554303</c:v>
                </c:pt>
                <c:pt idx="735">
                  <c:v>-229.77126405176284</c:v>
                </c:pt>
                <c:pt idx="736">
                  <c:v>-228.90420267798265</c:v>
                </c:pt>
                <c:pt idx="737">
                  <c:v>-228.03714130420235</c:v>
                </c:pt>
                <c:pt idx="738">
                  <c:v>-227.17007993042216</c:v>
                </c:pt>
                <c:pt idx="739">
                  <c:v>-226.30301855664186</c:v>
                </c:pt>
                <c:pt idx="740">
                  <c:v>-225.43595718286167</c:v>
                </c:pt>
                <c:pt idx="741">
                  <c:v>-224.56889580908137</c:v>
                </c:pt>
                <c:pt idx="742">
                  <c:v>-223.70183443530118</c:v>
                </c:pt>
                <c:pt idx="743">
                  <c:v>-222.83477306152099</c:v>
                </c:pt>
                <c:pt idx="744">
                  <c:v>-221.96771168774069</c:v>
                </c:pt>
                <c:pt idx="745">
                  <c:v>-221.1006503139605</c:v>
                </c:pt>
                <c:pt idx="746">
                  <c:v>-220.2335889401802</c:v>
                </c:pt>
                <c:pt idx="747">
                  <c:v>-219.36652756640001</c:v>
                </c:pt>
                <c:pt idx="748">
                  <c:v>-218.49946619261982</c:v>
                </c:pt>
                <c:pt idx="749">
                  <c:v>-217.63240481883952</c:v>
                </c:pt>
                <c:pt idx="750">
                  <c:v>-216.76534344505933</c:v>
                </c:pt>
                <c:pt idx="751">
                  <c:v>-215.89828207127903</c:v>
                </c:pt>
                <c:pt idx="752">
                  <c:v>-215.03122069749884</c:v>
                </c:pt>
                <c:pt idx="753">
                  <c:v>-214.16415932371854</c:v>
                </c:pt>
                <c:pt idx="754">
                  <c:v>-213.29709794993835</c:v>
                </c:pt>
                <c:pt idx="755">
                  <c:v>-212.43003657615816</c:v>
                </c:pt>
                <c:pt idx="756">
                  <c:v>-211.56297520237786</c:v>
                </c:pt>
                <c:pt idx="757">
                  <c:v>-210.69591382859767</c:v>
                </c:pt>
                <c:pt idx="758">
                  <c:v>-209.82885245481737</c:v>
                </c:pt>
                <c:pt idx="759">
                  <c:v>-208.96179108103718</c:v>
                </c:pt>
                <c:pt idx="760">
                  <c:v>-208.09472970725687</c:v>
                </c:pt>
                <c:pt idx="761">
                  <c:v>-207.22766833347669</c:v>
                </c:pt>
                <c:pt idx="762">
                  <c:v>-206.3606069596965</c:v>
                </c:pt>
                <c:pt idx="763">
                  <c:v>-205.49354558591619</c:v>
                </c:pt>
                <c:pt idx="764">
                  <c:v>-204.62648421213601</c:v>
                </c:pt>
                <c:pt idx="765">
                  <c:v>-203.7594228383557</c:v>
                </c:pt>
                <c:pt idx="766">
                  <c:v>-202.89236146457552</c:v>
                </c:pt>
                <c:pt idx="767">
                  <c:v>-202.02530009079521</c:v>
                </c:pt>
                <c:pt idx="768">
                  <c:v>-201.15823871701502</c:v>
                </c:pt>
                <c:pt idx="769">
                  <c:v>-200.29117734323484</c:v>
                </c:pt>
                <c:pt idx="770">
                  <c:v>-199.42411596945453</c:v>
                </c:pt>
                <c:pt idx="771">
                  <c:v>-198.55705459567434</c:v>
                </c:pt>
                <c:pt idx="772">
                  <c:v>-197.68999322189404</c:v>
                </c:pt>
                <c:pt idx="773">
                  <c:v>-196.82293184811385</c:v>
                </c:pt>
                <c:pt idx="774">
                  <c:v>-195.95587047433355</c:v>
                </c:pt>
                <c:pt idx="775">
                  <c:v>-195.08880910055336</c:v>
                </c:pt>
                <c:pt idx="776">
                  <c:v>-194.22174772677317</c:v>
                </c:pt>
                <c:pt idx="777">
                  <c:v>-193.35468635299287</c:v>
                </c:pt>
                <c:pt idx="778">
                  <c:v>-192.48762497921268</c:v>
                </c:pt>
                <c:pt idx="779">
                  <c:v>-191.62056360543238</c:v>
                </c:pt>
                <c:pt idx="780">
                  <c:v>-190.75350223165219</c:v>
                </c:pt>
                <c:pt idx="781">
                  <c:v>-189.88644085787189</c:v>
                </c:pt>
                <c:pt idx="782">
                  <c:v>-189.0193794840917</c:v>
                </c:pt>
                <c:pt idx="783">
                  <c:v>-188.15231811031151</c:v>
                </c:pt>
                <c:pt idx="784">
                  <c:v>-187.28525673653121</c:v>
                </c:pt>
                <c:pt idx="785">
                  <c:v>-186.41819536275102</c:v>
                </c:pt>
                <c:pt idx="786">
                  <c:v>-185.55113398897072</c:v>
                </c:pt>
                <c:pt idx="787">
                  <c:v>-184.68407261519053</c:v>
                </c:pt>
                <c:pt idx="788">
                  <c:v>-183.81701124141023</c:v>
                </c:pt>
                <c:pt idx="789">
                  <c:v>-182.94994986763004</c:v>
                </c:pt>
                <c:pt idx="790">
                  <c:v>-182.08288849384985</c:v>
                </c:pt>
                <c:pt idx="791">
                  <c:v>-181.21582712006955</c:v>
                </c:pt>
                <c:pt idx="792">
                  <c:v>-180.34876574628936</c:v>
                </c:pt>
                <c:pt idx="793">
                  <c:v>-179.48170437250906</c:v>
                </c:pt>
                <c:pt idx="794">
                  <c:v>-178.61464299872887</c:v>
                </c:pt>
                <c:pt idx="795">
                  <c:v>-177.74758162494868</c:v>
                </c:pt>
                <c:pt idx="796">
                  <c:v>-176.88052025116838</c:v>
                </c:pt>
                <c:pt idx="797">
                  <c:v>-176.01345887738819</c:v>
                </c:pt>
                <c:pt idx="798">
                  <c:v>-175.14639750360789</c:v>
                </c:pt>
                <c:pt idx="799">
                  <c:v>-174.2793361298277</c:v>
                </c:pt>
                <c:pt idx="800">
                  <c:v>-173.4122747560474</c:v>
                </c:pt>
                <c:pt idx="801">
                  <c:v>-172.54521338226721</c:v>
                </c:pt>
                <c:pt idx="802">
                  <c:v>-171.67815200848702</c:v>
                </c:pt>
                <c:pt idx="803">
                  <c:v>-170.81109063470672</c:v>
                </c:pt>
                <c:pt idx="804">
                  <c:v>-169.94402926092653</c:v>
                </c:pt>
                <c:pt idx="805">
                  <c:v>-169.07696788714622</c:v>
                </c:pt>
                <c:pt idx="806">
                  <c:v>-168.20990651336604</c:v>
                </c:pt>
                <c:pt idx="807">
                  <c:v>-167.34284513958573</c:v>
                </c:pt>
                <c:pt idx="808">
                  <c:v>-166.47578376580555</c:v>
                </c:pt>
                <c:pt idx="809">
                  <c:v>-165.60872239202536</c:v>
                </c:pt>
                <c:pt idx="810">
                  <c:v>-164.74166101824505</c:v>
                </c:pt>
                <c:pt idx="811">
                  <c:v>-163.87459964446487</c:v>
                </c:pt>
                <c:pt idx="812">
                  <c:v>-163.00753827068456</c:v>
                </c:pt>
                <c:pt idx="813">
                  <c:v>-162.14047689690437</c:v>
                </c:pt>
                <c:pt idx="814">
                  <c:v>-161.27341552312407</c:v>
                </c:pt>
                <c:pt idx="815">
                  <c:v>-160.40635414934388</c:v>
                </c:pt>
                <c:pt idx="816">
                  <c:v>-159.53929277556369</c:v>
                </c:pt>
                <c:pt idx="817">
                  <c:v>-158.67223140178339</c:v>
                </c:pt>
                <c:pt idx="818">
                  <c:v>-157.8051700280032</c:v>
                </c:pt>
                <c:pt idx="819">
                  <c:v>-156.9381086542229</c:v>
                </c:pt>
                <c:pt idx="820">
                  <c:v>-156.07104728044271</c:v>
                </c:pt>
                <c:pt idx="821">
                  <c:v>-155.20398590666241</c:v>
                </c:pt>
                <c:pt idx="822">
                  <c:v>-154.33692453288222</c:v>
                </c:pt>
                <c:pt idx="823">
                  <c:v>-153.46986315910203</c:v>
                </c:pt>
                <c:pt idx="824">
                  <c:v>-152.60280178532173</c:v>
                </c:pt>
                <c:pt idx="825">
                  <c:v>-151.73574041154154</c:v>
                </c:pt>
                <c:pt idx="826">
                  <c:v>-150.86867903776124</c:v>
                </c:pt>
                <c:pt idx="827">
                  <c:v>-150.00161766398105</c:v>
                </c:pt>
                <c:pt idx="828">
                  <c:v>-149.13455629020075</c:v>
                </c:pt>
                <c:pt idx="829">
                  <c:v>-148.26749491642056</c:v>
                </c:pt>
                <c:pt idx="830">
                  <c:v>-147.40043354264037</c:v>
                </c:pt>
                <c:pt idx="831">
                  <c:v>-146.53337216886007</c:v>
                </c:pt>
                <c:pt idx="832">
                  <c:v>-145.66631079507988</c:v>
                </c:pt>
                <c:pt idx="833">
                  <c:v>-144.79924942129958</c:v>
                </c:pt>
                <c:pt idx="834">
                  <c:v>-143.93218804751939</c:v>
                </c:pt>
                <c:pt idx="835">
                  <c:v>-143.06512667373909</c:v>
                </c:pt>
                <c:pt idx="836">
                  <c:v>-142.1980652999589</c:v>
                </c:pt>
                <c:pt idx="837">
                  <c:v>-141.33100392617871</c:v>
                </c:pt>
                <c:pt idx="838">
                  <c:v>-140.46394255239841</c:v>
                </c:pt>
                <c:pt idx="839">
                  <c:v>-139.59688117861822</c:v>
                </c:pt>
                <c:pt idx="840">
                  <c:v>-138.72981980483792</c:v>
                </c:pt>
                <c:pt idx="841">
                  <c:v>-137.86275843105773</c:v>
                </c:pt>
                <c:pt idx="842">
                  <c:v>-136.99569705727743</c:v>
                </c:pt>
                <c:pt idx="843">
                  <c:v>-136.12863568349724</c:v>
                </c:pt>
                <c:pt idx="844">
                  <c:v>-135.26157430971705</c:v>
                </c:pt>
                <c:pt idx="845">
                  <c:v>-134.39451293593675</c:v>
                </c:pt>
                <c:pt idx="846">
                  <c:v>-133.52745156215656</c:v>
                </c:pt>
                <c:pt idx="847">
                  <c:v>-132.66039018837625</c:v>
                </c:pt>
                <c:pt idx="848">
                  <c:v>-131.79332881459607</c:v>
                </c:pt>
                <c:pt idx="849">
                  <c:v>-130.92626744081588</c:v>
                </c:pt>
                <c:pt idx="850">
                  <c:v>-130.05920606703557</c:v>
                </c:pt>
                <c:pt idx="851">
                  <c:v>-129.19214469325539</c:v>
                </c:pt>
                <c:pt idx="852">
                  <c:v>-128.32508331947508</c:v>
                </c:pt>
                <c:pt idx="853">
                  <c:v>-127.4580219456949</c:v>
                </c:pt>
                <c:pt idx="854">
                  <c:v>-126.59096057191459</c:v>
                </c:pt>
                <c:pt idx="855">
                  <c:v>-125.7238991981344</c:v>
                </c:pt>
                <c:pt idx="856">
                  <c:v>-124.85683782435422</c:v>
                </c:pt>
                <c:pt idx="857">
                  <c:v>-123.98977645057391</c:v>
                </c:pt>
                <c:pt idx="858">
                  <c:v>-123.12271507679372</c:v>
                </c:pt>
                <c:pt idx="859">
                  <c:v>-122.25565370301342</c:v>
                </c:pt>
                <c:pt idx="860">
                  <c:v>-121.38859232923323</c:v>
                </c:pt>
                <c:pt idx="861">
                  <c:v>-120.52153095545293</c:v>
                </c:pt>
                <c:pt idx="862">
                  <c:v>-119.65446958167274</c:v>
                </c:pt>
                <c:pt idx="863">
                  <c:v>-118.78740820789255</c:v>
                </c:pt>
                <c:pt idx="864">
                  <c:v>-117.92034683411225</c:v>
                </c:pt>
                <c:pt idx="865">
                  <c:v>-117.05328546033206</c:v>
                </c:pt>
                <c:pt idx="866">
                  <c:v>-116.18622408655176</c:v>
                </c:pt>
                <c:pt idx="867">
                  <c:v>-115.31916271277157</c:v>
                </c:pt>
                <c:pt idx="868">
                  <c:v>-114.45210133899127</c:v>
                </c:pt>
                <c:pt idx="869">
                  <c:v>-113.58503996521108</c:v>
                </c:pt>
                <c:pt idx="870">
                  <c:v>-112.71797859143089</c:v>
                </c:pt>
                <c:pt idx="871">
                  <c:v>-111.85091721765059</c:v>
                </c:pt>
                <c:pt idx="872">
                  <c:v>-110.9838558438704</c:v>
                </c:pt>
                <c:pt idx="873">
                  <c:v>-110.1167944700901</c:v>
                </c:pt>
                <c:pt idx="874">
                  <c:v>-109.24973309630991</c:v>
                </c:pt>
                <c:pt idx="875">
                  <c:v>-108.38267172252961</c:v>
                </c:pt>
                <c:pt idx="876">
                  <c:v>-107.51561034874942</c:v>
                </c:pt>
                <c:pt idx="877">
                  <c:v>-106.64854897496923</c:v>
                </c:pt>
                <c:pt idx="878">
                  <c:v>-105.78148760118893</c:v>
                </c:pt>
                <c:pt idx="879">
                  <c:v>-104.91442622740874</c:v>
                </c:pt>
                <c:pt idx="880">
                  <c:v>-104.04736485362844</c:v>
                </c:pt>
                <c:pt idx="881">
                  <c:v>-103.18030347984825</c:v>
                </c:pt>
                <c:pt idx="882">
                  <c:v>-102.31324210606795</c:v>
                </c:pt>
                <c:pt idx="883">
                  <c:v>-101.44618073228776</c:v>
                </c:pt>
                <c:pt idx="884">
                  <c:v>-100.57911935850757</c:v>
                </c:pt>
                <c:pt idx="885">
                  <c:v>-99.712057984727267</c:v>
                </c:pt>
                <c:pt idx="886">
                  <c:v>-98.844996610947078</c:v>
                </c:pt>
                <c:pt idx="887">
                  <c:v>-97.977935237166776</c:v>
                </c:pt>
                <c:pt idx="888">
                  <c:v>-97.110873863386587</c:v>
                </c:pt>
                <c:pt idx="889">
                  <c:v>-96.243812489606285</c:v>
                </c:pt>
                <c:pt idx="890">
                  <c:v>-95.376751115826096</c:v>
                </c:pt>
                <c:pt idx="891">
                  <c:v>-94.509689742045907</c:v>
                </c:pt>
                <c:pt idx="892">
                  <c:v>-93.642628368265605</c:v>
                </c:pt>
                <c:pt idx="893">
                  <c:v>-92.775566994485416</c:v>
                </c:pt>
                <c:pt idx="894">
                  <c:v>-91.908505620705114</c:v>
                </c:pt>
                <c:pt idx="895">
                  <c:v>-91.041444246924925</c:v>
                </c:pt>
                <c:pt idx="896">
                  <c:v>-90.174382873144623</c:v>
                </c:pt>
                <c:pt idx="897">
                  <c:v>-89.307321499364434</c:v>
                </c:pt>
                <c:pt idx="898">
                  <c:v>-88.440260125584246</c:v>
                </c:pt>
                <c:pt idx="899">
                  <c:v>-87.573198751803943</c:v>
                </c:pt>
                <c:pt idx="900">
                  <c:v>-86.706137378023755</c:v>
                </c:pt>
                <c:pt idx="901">
                  <c:v>-85.839076004243452</c:v>
                </c:pt>
                <c:pt idx="902">
                  <c:v>-84.972014630463264</c:v>
                </c:pt>
                <c:pt idx="903">
                  <c:v>-84.104953256683075</c:v>
                </c:pt>
                <c:pt idx="904">
                  <c:v>-83.237891882902773</c:v>
                </c:pt>
                <c:pt idx="905">
                  <c:v>-82.370830509122584</c:v>
                </c:pt>
                <c:pt idx="906">
                  <c:v>-81.503769135342282</c:v>
                </c:pt>
                <c:pt idx="907">
                  <c:v>-80.636707761562093</c:v>
                </c:pt>
                <c:pt idx="908">
                  <c:v>-79.769646387781791</c:v>
                </c:pt>
                <c:pt idx="909">
                  <c:v>-78.902585014001602</c:v>
                </c:pt>
                <c:pt idx="910">
                  <c:v>-78.035523640221413</c:v>
                </c:pt>
                <c:pt idx="911">
                  <c:v>-77.168462266441111</c:v>
                </c:pt>
                <c:pt idx="912">
                  <c:v>-76.301400892660922</c:v>
                </c:pt>
                <c:pt idx="913">
                  <c:v>-75.43433951888062</c:v>
                </c:pt>
                <c:pt idx="914">
                  <c:v>-74.567278145100431</c:v>
                </c:pt>
                <c:pt idx="915">
                  <c:v>-73.700216771320129</c:v>
                </c:pt>
                <c:pt idx="916">
                  <c:v>-72.83315539753994</c:v>
                </c:pt>
                <c:pt idx="917">
                  <c:v>-71.966094023759752</c:v>
                </c:pt>
                <c:pt idx="918">
                  <c:v>-71.099032649979449</c:v>
                </c:pt>
                <c:pt idx="919">
                  <c:v>-70.231971276199261</c:v>
                </c:pt>
                <c:pt idx="920">
                  <c:v>-69.364909902418958</c:v>
                </c:pt>
                <c:pt idx="921">
                  <c:v>-68.497848528638769</c:v>
                </c:pt>
                <c:pt idx="922">
                  <c:v>-67.630787154858467</c:v>
                </c:pt>
                <c:pt idx="923">
                  <c:v>-66.763725781078278</c:v>
                </c:pt>
                <c:pt idx="924">
                  <c:v>-65.89666440729809</c:v>
                </c:pt>
                <c:pt idx="925">
                  <c:v>-65.029603033517787</c:v>
                </c:pt>
                <c:pt idx="926">
                  <c:v>-64.162541659737599</c:v>
                </c:pt>
                <c:pt idx="927">
                  <c:v>-63.295480285957296</c:v>
                </c:pt>
                <c:pt idx="928">
                  <c:v>-62.428418912177108</c:v>
                </c:pt>
                <c:pt idx="929">
                  <c:v>-61.561357538396805</c:v>
                </c:pt>
                <c:pt idx="930">
                  <c:v>-60.694296164616617</c:v>
                </c:pt>
                <c:pt idx="931">
                  <c:v>-59.827234790836428</c:v>
                </c:pt>
                <c:pt idx="932">
                  <c:v>-58.960173417056126</c:v>
                </c:pt>
                <c:pt idx="933">
                  <c:v>-58.093112043275937</c:v>
                </c:pt>
                <c:pt idx="934">
                  <c:v>-57.226050669495635</c:v>
                </c:pt>
                <c:pt idx="935">
                  <c:v>-56.358989295715446</c:v>
                </c:pt>
                <c:pt idx="936">
                  <c:v>-55.491927921935144</c:v>
                </c:pt>
                <c:pt idx="937">
                  <c:v>-54.624866548154955</c:v>
                </c:pt>
                <c:pt idx="938">
                  <c:v>-53.757805174374766</c:v>
                </c:pt>
                <c:pt idx="939">
                  <c:v>-52.890743800594464</c:v>
                </c:pt>
                <c:pt idx="940">
                  <c:v>-52.023682426814275</c:v>
                </c:pt>
                <c:pt idx="941">
                  <c:v>-51.156621053033973</c:v>
                </c:pt>
                <c:pt idx="942">
                  <c:v>-50.289559679253784</c:v>
                </c:pt>
                <c:pt idx="943">
                  <c:v>-49.422498305473482</c:v>
                </c:pt>
                <c:pt idx="944">
                  <c:v>-48.555436931693293</c:v>
                </c:pt>
                <c:pt idx="945">
                  <c:v>-47.688375557913105</c:v>
                </c:pt>
                <c:pt idx="946">
                  <c:v>-46.821314184132802</c:v>
                </c:pt>
                <c:pt idx="947">
                  <c:v>-45.954252810352614</c:v>
                </c:pt>
                <c:pt idx="948">
                  <c:v>-45.087191436572311</c:v>
                </c:pt>
                <c:pt idx="949">
                  <c:v>-44.220130062792123</c:v>
                </c:pt>
                <c:pt idx="950">
                  <c:v>-43.353068689011934</c:v>
                </c:pt>
                <c:pt idx="951">
                  <c:v>-42.486007315231632</c:v>
                </c:pt>
                <c:pt idx="952">
                  <c:v>-41.618945941451443</c:v>
                </c:pt>
                <c:pt idx="953">
                  <c:v>-40.751884567671141</c:v>
                </c:pt>
                <c:pt idx="954">
                  <c:v>-39.884823193890952</c:v>
                </c:pt>
                <c:pt idx="955">
                  <c:v>-39.01776182011065</c:v>
                </c:pt>
                <c:pt idx="956">
                  <c:v>-38.150700446330461</c:v>
                </c:pt>
                <c:pt idx="957">
                  <c:v>-37.283639072550272</c:v>
                </c:pt>
                <c:pt idx="958">
                  <c:v>-36.41657769876997</c:v>
                </c:pt>
                <c:pt idx="959">
                  <c:v>-35.549516324989781</c:v>
                </c:pt>
                <c:pt idx="960">
                  <c:v>-34.682454951209479</c:v>
                </c:pt>
                <c:pt idx="961">
                  <c:v>-33.81539357742929</c:v>
                </c:pt>
                <c:pt idx="962">
                  <c:v>-32.948332203648988</c:v>
                </c:pt>
                <c:pt idx="963">
                  <c:v>-32.081270829868799</c:v>
                </c:pt>
                <c:pt idx="964">
                  <c:v>-31.214209456088611</c:v>
                </c:pt>
                <c:pt idx="965">
                  <c:v>-30.347148082308308</c:v>
                </c:pt>
                <c:pt idx="966">
                  <c:v>-29.48008670852812</c:v>
                </c:pt>
                <c:pt idx="967">
                  <c:v>-28.613025334747817</c:v>
                </c:pt>
                <c:pt idx="968">
                  <c:v>-27.745963960967629</c:v>
                </c:pt>
                <c:pt idx="969">
                  <c:v>-26.878902587187326</c:v>
                </c:pt>
                <c:pt idx="970">
                  <c:v>-26.011841213407138</c:v>
                </c:pt>
                <c:pt idx="971">
                  <c:v>-25.144779839626949</c:v>
                </c:pt>
                <c:pt idx="972">
                  <c:v>-24.277718465846647</c:v>
                </c:pt>
                <c:pt idx="973">
                  <c:v>-23.410657092066458</c:v>
                </c:pt>
                <c:pt idx="974">
                  <c:v>-22.543595718286156</c:v>
                </c:pt>
                <c:pt idx="975">
                  <c:v>-21.676534344505967</c:v>
                </c:pt>
                <c:pt idx="976">
                  <c:v>-20.809472970725665</c:v>
                </c:pt>
                <c:pt idx="977">
                  <c:v>-19.942411596945476</c:v>
                </c:pt>
                <c:pt idx="978">
                  <c:v>-19.075350223165287</c:v>
                </c:pt>
                <c:pt idx="979">
                  <c:v>-18.208288849384985</c:v>
                </c:pt>
                <c:pt idx="980">
                  <c:v>-17.341227475604796</c:v>
                </c:pt>
                <c:pt idx="981">
                  <c:v>-16.474166101824494</c:v>
                </c:pt>
                <c:pt idx="982">
                  <c:v>-15.607104728044305</c:v>
                </c:pt>
                <c:pt idx="983">
                  <c:v>-14.740043354264003</c:v>
                </c:pt>
                <c:pt idx="984">
                  <c:v>-13.872981980483814</c:v>
                </c:pt>
                <c:pt idx="985">
                  <c:v>-13.005920606703626</c:v>
                </c:pt>
                <c:pt idx="986">
                  <c:v>-12.138859232923323</c:v>
                </c:pt>
                <c:pt idx="987">
                  <c:v>-11.271797859143135</c:v>
                </c:pt>
                <c:pt idx="988">
                  <c:v>-10.404736485362832</c:v>
                </c:pt>
                <c:pt idx="989">
                  <c:v>-9.5376751115826437</c:v>
                </c:pt>
                <c:pt idx="990">
                  <c:v>-8.6706137378023413</c:v>
                </c:pt>
                <c:pt idx="991">
                  <c:v>-7.8035523640221527</c:v>
                </c:pt>
                <c:pt idx="992">
                  <c:v>-6.936490990241964</c:v>
                </c:pt>
                <c:pt idx="993">
                  <c:v>-6.0694296164616617</c:v>
                </c:pt>
                <c:pt idx="994">
                  <c:v>-5.202368242681473</c:v>
                </c:pt>
                <c:pt idx="995">
                  <c:v>-4.3353068689011707</c:v>
                </c:pt>
                <c:pt idx="996">
                  <c:v>-3.468245495120982</c:v>
                </c:pt>
                <c:pt idx="997">
                  <c:v>-2.6011841213406797</c:v>
                </c:pt>
                <c:pt idx="998">
                  <c:v>-1.734122747560491</c:v>
                </c:pt>
                <c:pt idx="999">
                  <c:v>-0.86706137378030235</c:v>
                </c:pt>
                <c:pt idx="1000">
                  <c:v>0</c:v>
                </c:pt>
                <c:pt idx="1001">
                  <c:v>0.86706137378018866</c:v>
                </c:pt>
                <c:pt idx="1002">
                  <c:v>1.734122747560491</c:v>
                </c:pt>
                <c:pt idx="1003">
                  <c:v>2.6011841213406797</c:v>
                </c:pt>
                <c:pt idx="1004">
                  <c:v>3.4682454951208683</c:v>
                </c:pt>
                <c:pt idx="1005">
                  <c:v>4.3353068689011707</c:v>
                </c:pt>
                <c:pt idx="1006">
                  <c:v>5.2023682426813593</c:v>
                </c:pt>
                <c:pt idx="1007">
                  <c:v>6.0694296164616617</c:v>
                </c:pt>
                <c:pt idx="1008">
                  <c:v>6.9364909902418503</c:v>
                </c:pt>
                <c:pt idx="1009">
                  <c:v>7.8035523640221527</c:v>
                </c:pt>
                <c:pt idx="1010">
                  <c:v>8.6706137378023413</c:v>
                </c:pt>
                <c:pt idx="1011">
                  <c:v>9.53767511158253</c:v>
                </c:pt>
                <c:pt idx="1012">
                  <c:v>10.404736485362832</c:v>
                </c:pt>
                <c:pt idx="1013">
                  <c:v>11.271797859143021</c:v>
                </c:pt>
                <c:pt idx="1014">
                  <c:v>12.138859232923323</c:v>
                </c:pt>
                <c:pt idx="1015">
                  <c:v>13.005920606703512</c:v>
                </c:pt>
                <c:pt idx="1016">
                  <c:v>13.872981980483814</c:v>
                </c:pt>
                <c:pt idx="1017">
                  <c:v>14.740043354264003</c:v>
                </c:pt>
                <c:pt idx="1018">
                  <c:v>15.607104728044192</c:v>
                </c:pt>
                <c:pt idx="1019">
                  <c:v>16.474166101824494</c:v>
                </c:pt>
                <c:pt idx="1020">
                  <c:v>17.341227475604683</c:v>
                </c:pt>
                <c:pt idx="1021">
                  <c:v>18.208288849384985</c:v>
                </c:pt>
                <c:pt idx="1022">
                  <c:v>19.075350223165174</c:v>
                </c:pt>
                <c:pt idx="1023">
                  <c:v>19.942411596945476</c:v>
                </c:pt>
                <c:pt idx="1024">
                  <c:v>20.809472970725665</c:v>
                </c:pt>
                <c:pt idx="1025">
                  <c:v>21.676534344505853</c:v>
                </c:pt>
                <c:pt idx="1026">
                  <c:v>22.543595718286156</c:v>
                </c:pt>
                <c:pt idx="1027">
                  <c:v>23.410657092066344</c:v>
                </c:pt>
                <c:pt idx="1028">
                  <c:v>24.277718465846647</c:v>
                </c:pt>
                <c:pt idx="1029">
                  <c:v>25.144779839626835</c:v>
                </c:pt>
                <c:pt idx="1030">
                  <c:v>26.011841213407138</c:v>
                </c:pt>
                <c:pt idx="1031">
                  <c:v>26.878902587187326</c:v>
                </c:pt>
                <c:pt idx="1032">
                  <c:v>27.745963960967515</c:v>
                </c:pt>
                <c:pt idx="1033">
                  <c:v>28.613025334747817</c:v>
                </c:pt>
                <c:pt idx="1034">
                  <c:v>29.480086708528006</c:v>
                </c:pt>
                <c:pt idx="1035">
                  <c:v>30.347148082308308</c:v>
                </c:pt>
                <c:pt idx="1036">
                  <c:v>31.214209456088497</c:v>
                </c:pt>
                <c:pt idx="1037">
                  <c:v>32.081270829868799</c:v>
                </c:pt>
                <c:pt idx="1038">
                  <c:v>32.948332203648988</c:v>
                </c:pt>
                <c:pt idx="1039">
                  <c:v>33.815393577429177</c:v>
                </c:pt>
                <c:pt idx="1040">
                  <c:v>34.682454951209479</c:v>
                </c:pt>
                <c:pt idx="1041">
                  <c:v>35.549516324989668</c:v>
                </c:pt>
                <c:pt idx="1042">
                  <c:v>36.41657769876997</c:v>
                </c:pt>
                <c:pt idx="1043">
                  <c:v>37.283639072550159</c:v>
                </c:pt>
                <c:pt idx="1044">
                  <c:v>38.150700446330461</c:v>
                </c:pt>
                <c:pt idx="1045">
                  <c:v>39.01776182011065</c:v>
                </c:pt>
                <c:pt idx="1046">
                  <c:v>39.884823193890838</c:v>
                </c:pt>
                <c:pt idx="1047">
                  <c:v>40.751884567671141</c:v>
                </c:pt>
                <c:pt idx="1048">
                  <c:v>41.618945941451329</c:v>
                </c:pt>
                <c:pt idx="1049">
                  <c:v>42.486007315231632</c:v>
                </c:pt>
                <c:pt idx="1050">
                  <c:v>43.35306868901182</c:v>
                </c:pt>
                <c:pt idx="1051">
                  <c:v>44.220130062792009</c:v>
                </c:pt>
                <c:pt idx="1052">
                  <c:v>45.087191436572311</c:v>
                </c:pt>
                <c:pt idx="1053">
                  <c:v>45.9542528103525</c:v>
                </c:pt>
                <c:pt idx="1054">
                  <c:v>46.821314184132802</c:v>
                </c:pt>
                <c:pt idx="1055">
                  <c:v>47.688375557912991</c:v>
                </c:pt>
                <c:pt idx="1056">
                  <c:v>48.555436931693293</c:v>
                </c:pt>
                <c:pt idx="1057">
                  <c:v>49.422498305473482</c:v>
                </c:pt>
                <c:pt idx="1058">
                  <c:v>50.289559679253671</c:v>
                </c:pt>
                <c:pt idx="1059">
                  <c:v>51.156621053033973</c:v>
                </c:pt>
                <c:pt idx="1060">
                  <c:v>52.023682426814162</c:v>
                </c:pt>
                <c:pt idx="1061">
                  <c:v>52.890743800594464</c:v>
                </c:pt>
                <c:pt idx="1062">
                  <c:v>53.757805174374653</c:v>
                </c:pt>
                <c:pt idx="1063">
                  <c:v>54.624866548154955</c:v>
                </c:pt>
                <c:pt idx="1064">
                  <c:v>55.491927921935144</c:v>
                </c:pt>
                <c:pt idx="1065">
                  <c:v>56.358989295715332</c:v>
                </c:pt>
                <c:pt idx="1066">
                  <c:v>57.226050669495635</c:v>
                </c:pt>
                <c:pt idx="1067">
                  <c:v>58.093112043275823</c:v>
                </c:pt>
                <c:pt idx="1068">
                  <c:v>58.960173417056126</c:v>
                </c:pt>
                <c:pt idx="1069">
                  <c:v>59.827234790836314</c:v>
                </c:pt>
                <c:pt idx="1070">
                  <c:v>60.694296164616617</c:v>
                </c:pt>
                <c:pt idx="1071">
                  <c:v>61.561357538396805</c:v>
                </c:pt>
                <c:pt idx="1072">
                  <c:v>62.428418912176994</c:v>
                </c:pt>
                <c:pt idx="1073">
                  <c:v>63.295480285957296</c:v>
                </c:pt>
                <c:pt idx="1074">
                  <c:v>64.162541659737485</c:v>
                </c:pt>
                <c:pt idx="1075">
                  <c:v>65.029603033517787</c:v>
                </c:pt>
                <c:pt idx="1076">
                  <c:v>65.896664407297976</c:v>
                </c:pt>
                <c:pt idx="1077">
                  <c:v>66.763725781078278</c:v>
                </c:pt>
                <c:pt idx="1078">
                  <c:v>67.630787154858467</c:v>
                </c:pt>
                <c:pt idx="1079">
                  <c:v>68.497848528638656</c:v>
                </c:pt>
                <c:pt idx="1080">
                  <c:v>69.364909902418958</c:v>
                </c:pt>
                <c:pt idx="1081">
                  <c:v>70.231971276199147</c:v>
                </c:pt>
                <c:pt idx="1082">
                  <c:v>71.099032649979449</c:v>
                </c:pt>
                <c:pt idx="1083">
                  <c:v>71.966094023759638</c:v>
                </c:pt>
                <c:pt idx="1084">
                  <c:v>72.83315539753994</c:v>
                </c:pt>
                <c:pt idx="1085">
                  <c:v>73.700216771320129</c:v>
                </c:pt>
                <c:pt idx="1086">
                  <c:v>74.567278145100317</c:v>
                </c:pt>
                <c:pt idx="1087">
                  <c:v>75.43433951888062</c:v>
                </c:pt>
                <c:pt idx="1088">
                  <c:v>76.301400892660808</c:v>
                </c:pt>
                <c:pt idx="1089">
                  <c:v>77.168462266441111</c:v>
                </c:pt>
                <c:pt idx="1090">
                  <c:v>78.0355236402213</c:v>
                </c:pt>
                <c:pt idx="1091">
                  <c:v>78.902585014001602</c:v>
                </c:pt>
                <c:pt idx="1092">
                  <c:v>79.769646387781791</c:v>
                </c:pt>
                <c:pt idx="1093">
                  <c:v>80.636707761561979</c:v>
                </c:pt>
                <c:pt idx="1094">
                  <c:v>81.503769135342282</c:v>
                </c:pt>
                <c:pt idx="1095">
                  <c:v>82.37083050912247</c:v>
                </c:pt>
                <c:pt idx="1096">
                  <c:v>83.237891882902773</c:v>
                </c:pt>
                <c:pt idx="1097">
                  <c:v>84.104953256682961</c:v>
                </c:pt>
                <c:pt idx="1098">
                  <c:v>84.972014630463264</c:v>
                </c:pt>
                <c:pt idx="1099">
                  <c:v>85.839076004243452</c:v>
                </c:pt>
                <c:pt idx="1100">
                  <c:v>86.706137378023641</c:v>
                </c:pt>
                <c:pt idx="1101">
                  <c:v>87.573198751803943</c:v>
                </c:pt>
                <c:pt idx="1102">
                  <c:v>88.440260125584132</c:v>
                </c:pt>
                <c:pt idx="1103">
                  <c:v>89.307321499364434</c:v>
                </c:pt>
                <c:pt idx="1104">
                  <c:v>90.174382873144623</c:v>
                </c:pt>
                <c:pt idx="1105">
                  <c:v>91.041444246924812</c:v>
                </c:pt>
                <c:pt idx="1106">
                  <c:v>91.908505620705114</c:v>
                </c:pt>
                <c:pt idx="1107">
                  <c:v>92.775566994485303</c:v>
                </c:pt>
                <c:pt idx="1108">
                  <c:v>93.642628368265605</c:v>
                </c:pt>
                <c:pt idx="1109">
                  <c:v>94.509689742045794</c:v>
                </c:pt>
                <c:pt idx="1110">
                  <c:v>95.376751115826096</c:v>
                </c:pt>
                <c:pt idx="1111">
                  <c:v>96.243812489606285</c:v>
                </c:pt>
                <c:pt idx="1112">
                  <c:v>97.110873863386473</c:v>
                </c:pt>
                <c:pt idx="1113">
                  <c:v>97.977935237166776</c:v>
                </c:pt>
                <c:pt idx="1114">
                  <c:v>98.844996610946964</c:v>
                </c:pt>
                <c:pt idx="1115">
                  <c:v>99.712057984727267</c:v>
                </c:pt>
                <c:pt idx="1116">
                  <c:v>100.57911935850746</c:v>
                </c:pt>
                <c:pt idx="1117">
                  <c:v>101.44618073228776</c:v>
                </c:pt>
                <c:pt idx="1118">
                  <c:v>102.31324210606795</c:v>
                </c:pt>
                <c:pt idx="1119">
                  <c:v>103.18030347984813</c:v>
                </c:pt>
                <c:pt idx="1120">
                  <c:v>104.04736485362844</c:v>
                </c:pt>
                <c:pt idx="1121">
                  <c:v>104.91442622740863</c:v>
                </c:pt>
                <c:pt idx="1122">
                  <c:v>105.78148760118893</c:v>
                </c:pt>
                <c:pt idx="1123">
                  <c:v>106.64854897496912</c:v>
                </c:pt>
                <c:pt idx="1124">
                  <c:v>107.51561034874942</c:v>
                </c:pt>
                <c:pt idx="1125">
                  <c:v>108.38267172252961</c:v>
                </c:pt>
                <c:pt idx="1126">
                  <c:v>109.2497330963098</c:v>
                </c:pt>
                <c:pt idx="1127">
                  <c:v>110.1167944700901</c:v>
                </c:pt>
                <c:pt idx="1128">
                  <c:v>110.98385584387029</c:v>
                </c:pt>
                <c:pt idx="1129">
                  <c:v>111.85091721765059</c:v>
                </c:pt>
                <c:pt idx="1130">
                  <c:v>112.71797859143078</c:v>
                </c:pt>
                <c:pt idx="1131">
                  <c:v>113.58503996521108</c:v>
                </c:pt>
                <c:pt idx="1132">
                  <c:v>114.45210133899127</c:v>
                </c:pt>
                <c:pt idx="1133">
                  <c:v>115.31916271277146</c:v>
                </c:pt>
                <c:pt idx="1134">
                  <c:v>116.18622408655176</c:v>
                </c:pt>
                <c:pt idx="1135">
                  <c:v>117.05328546033195</c:v>
                </c:pt>
                <c:pt idx="1136">
                  <c:v>117.92034683411225</c:v>
                </c:pt>
                <c:pt idx="1137">
                  <c:v>118.78740820789244</c:v>
                </c:pt>
                <c:pt idx="1138">
                  <c:v>119.65446958167274</c:v>
                </c:pt>
                <c:pt idx="1139">
                  <c:v>120.52153095545293</c:v>
                </c:pt>
                <c:pt idx="1140">
                  <c:v>121.38859232923312</c:v>
                </c:pt>
                <c:pt idx="1141">
                  <c:v>122.25565370301342</c:v>
                </c:pt>
                <c:pt idx="1142">
                  <c:v>123.12271507679361</c:v>
                </c:pt>
                <c:pt idx="1143">
                  <c:v>123.98977645057391</c:v>
                </c:pt>
                <c:pt idx="1144">
                  <c:v>124.8568378243541</c:v>
                </c:pt>
                <c:pt idx="1145">
                  <c:v>125.7238991981344</c:v>
                </c:pt>
                <c:pt idx="1146">
                  <c:v>126.59096057191459</c:v>
                </c:pt>
                <c:pt idx="1147">
                  <c:v>127.45802194569478</c:v>
                </c:pt>
                <c:pt idx="1148">
                  <c:v>128.32508331947508</c:v>
                </c:pt>
                <c:pt idx="1149">
                  <c:v>129.19214469325527</c:v>
                </c:pt>
                <c:pt idx="1150">
                  <c:v>130.05920606703557</c:v>
                </c:pt>
                <c:pt idx="1151">
                  <c:v>130.92626744081576</c:v>
                </c:pt>
                <c:pt idx="1152">
                  <c:v>131.79332881459595</c:v>
                </c:pt>
                <c:pt idx="1153">
                  <c:v>132.66039018837625</c:v>
                </c:pt>
                <c:pt idx="1154">
                  <c:v>133.52745156215644</c:v>
                </c:pt>
                <c:pt idx="1155">
                  <c:v>134.39451293593675</c:v>
                </c:pt>
                <c:pt idx="1156">
                  <c:v>135.26157430971693</c:v>
                </c:pt>
                <c:pt idx="1157">
                  <c:v>136.12863568349724</c:v>
                </c:pt>
                <c:pt idx="1158">
                  <c:v>136.99569705727743</c:v>
                </c:pt>
                <c:pt idx="1159">
                  <c:v>137.86275843105761</c:v>
                </c:pt>
                <c:pt idx="1160">
                  <c:v>138.72981980483792</c:v>
                </c:pt>
                <c:pt idx="1161">
                  <c:v>139.5968811786181</c:v>
                </c:pt>
                <c:pt idx="1162">
                  <c:v>140.46394255239841</c:v>
                </c:pt>
                <c:pt idx="1163">
                  <c:v>141.3310039261786</c:v>
                </c:pt>
                <c:pt idx="1164">
                  <c:v>142.1980652999589</c:v>
                </c:pt>
                <c:pt idx="1165">
                  <c:v>143.06512667373909</c:v>
                </c:pt>
                <c:pt idx="1166">
                  <c:v>143.93218804751928</c:v>
                </c:pt>
                <c:pt idx="1167">
                  <c:v>144.79924942129958</c:v>
                </c:pt>
                <c:pt idx="1168">
                  <c:v>145.66631079507977</c:v>
                </c:pt>
                <c:pt idx="1169">
                  <c:v>146.53337216886007</c:v>
                </c:pt>
                <c:pt idx="1170">
                  <c:v>147.40043354264026</c:v>
                </c:pt>
                <c:pt idx="1171">
                  <c:v>148.26749491642056</c:v>
                </c:pt>
                <c:pt idx="1172">
                  <c:v>149.13455629020075</c:v>
                </c:pt>
                <c:pt idx="1173">
                  <c:v>150.00161766398094</c:v>
                </c:pt>
                <c:pt idx="1174">
                  <c:v>150.86867903776124</c:v>
                </c:pt>
                <c:pt idx="1175">
                  <c:v>151.73574041154143</c:v>
                </c:pt>
                <c:pt idx="1176">
                  <c:v>152.60280178532173</c:v>
                </c:pt>
                <c:pt idx="1177">
                  <c:v>153.46986315910192</c:v>
                </c:pt>
                <c:pt idx="1178">
                  <c:v>154.33692453288222</c:v>
                </c:pt>
                <c:pt idx="1179">
                  <c:v>155.20398590666241</c:v>
                </c:pt>
                <c:pt idx="1180">
                  <c:v>156.0710472804426</c:v>
                </c:pt>
                <c:pt idx="1181">
                  <c:v>156.9381086542229</c:v>
                </c:pt>
                <c:pt idx="1182">
                  <c:v>157.8051700280032</c:v>
                </c:pt>
                <c:pt idx="1183">
                  <c:v>158.67223140178339</c:v>
                </c:pt>
                <c:pt idx="1184">
                  <c:v>159.53929277556358</c:v>
                </c:pt>
                <c:pt idx="1185">
                  <c:v>160.40635414934377</c:v>
                </c:pt>
                <c:pt idx="1186">
                  <c:v>161.27341552312396</c:v>
                </c:pt>
                <c:pt idx="1187">
                  <c:v>162.14047689690437</c:v>
                </c:pt>
                <c:pt idx="1188">
                  <c:v>163.00753827068456</c:v>
                </c:pt>
                <c:pt idx="1189">
                  <c:v>163.87459964446475</c:v>
                </c:pt>
                <c:pt idx="1190">
                  <c:v>164.74166101824494</c:v>
                </c:pt>
                <c:pt idx="1191">
                  <c:v>165.60872239202536</c:v>
                </c:pt>
                <c:pt idx="1192">
                  <c:v>166.47578376580555</c:v>
                </c:pt>
                <c:pt idx="1193">
                  <c:v>167.34284513958573</c:v>
                </c:pt>
                <c:pt idx="1194">
                  <c:v>168.20990651336592</c:v>
                </c:pt>
                <c:pt idx="1195">
                  <c:v>169.07696788714611</c:v>
                </c:pt>
                <c:pt idx="1196">
                  <c:v>169.94402926092653</c:v>
                </c:pt>
                <c:pt idx="1197">
                  <c:v>170.81109063470672</c:v>
                </c:pt>
                <c:pt idx="1198">
                  <c:v>171.6781520084869</c:v>
                </c:pt>
                <c:pt idx="1199">
                  <c:v>172.54521338226709</c:v>
                </c:pt>
                <c:pt idx="1200">
                  <c:v>173.41227475604728</c:v>
                </c:pt>
                <c:pt idx="1201">
                  <c:v>174.2793361298277</c:v>
                </c:pt>
                <c:pt idx="1202">
                  <c:v>175.14639750360789</c:v>
                </c:pt>
                <c:pt idx="1203">
                  <c:v>176.01345887738808</c:v>
                </c:pt>
                <c:pt idx="1204">
                  <c:v>176.88052025116826</c:v>
                </c:pt>
                <c:pt idx="1205">
                  <c:v>177.74758162494868</c:v>
                </c:pt>
                <c:pt idx="1206">
                  <c:v>178.61464299872887</c:v>
                </c:pt>
                <c:pt idx="1207">
                  <c:v>179.48170437250906</c:v>
                </c:pt>
                <c:pt idx="1208">
                  <c:v>180.34876574628925</c:v>
                </c:pt>
                <c:pt idx="1209">
                  <c:v>181.21582712006943</c:v>
                </c:pt>
                <c:pt idx="1210">
                  <c:v>182.08288849384985</c:v>
                </c:pt>
                <c:pt idx="1211">
                  <c:v>182.94994986763004</c:v>
                </c:pt>
                <c:pt idx="1212">
                  <c:v>183.81701124141023</c:v>
                </c:pt>
                <c:pt idx="1213">
                  <c:v>184.68407261519042</c:v>
                </c:pt>
                <c:pt idx="1214">
                  <c:v>185.55113398897061</c:v>
                </c:pt>
                <c:pt idx="1215">
                  <c:v>186.41819536275102</c:v>
                </c:pt>
                <c:pt idx="1216">
                  <c:v>187.28525673653121</c:v>
                </c:pt>
                <c:pt idx="1217">
                  <c:v>188.1523181103114</c:v>
                </c:pt>
                <c:pt idx="1218">
                  <c:v>189.01937948409159</c:v>
                </c:pt>
                <c:pt idx="1219">
                  <c:v>189.886440857872</c:v>
                </c:pt>
                <c:pt idx="1220">
                  <c:v>190.75350223165219</c:v>
                </c:pt>
                <c:pt idx="1221">
                  <c:v>191.62056360543238</c:v>
                </c:pt>
                <c:pt idx="1222">
                  <c:v>192.48762497921257</c:v>
                </c:pt>
                <c:pt idx="1223">
                  <c:v>193.35468635299276</c:v>
                </c:pt>
                <c:pt idx="1224">
                  <c:v>194.22174772677317</c:v>
                </c:pt>
                <c:pt idx="1225">
                  <c:v>195.08880910055336</c:v>
                </c:pt>
                <c:pt idx="1226">
                  <c:v>195.95587047433355</c:v>
                </c:pt>
                <c:pt idx="1227">
                  <c:v>196.82293184811374</c:v>
                </c:pt>
                <c:pt idx="1228">
                  <c:v>197.68999322189393</c:v>
                </c:pt>
                <c:pt idx="1229">
                  <c:v>198.55705459567434</c:v>
                </c:pt>
                <c:pt idx="1230">
                  <c:v>199.42411596945453</c:v>
                </c:pt>
                <c:pt idx="1231">
                  <c:v>200.29117734323472</c:v>
                </c:pt>
                <c:pt idx="1232">
                  <c:v>201.15823871701491</c:v>
                </c:pt>
                <c:pt idx="1233">
                  <c:v>202.0253000907951</c:v>
                </c:pt>
                <c:pt idx="1234">
                  <c:v>202.89236146457552</c:v>
                </c:pt>
                <c:pt idx="1235">
                  <c:v>203.7594228383557</c:v>
                </c:pt>
                <c:pt idx="1236">
                  <c:v>204.62648421213589</c:v>
                </c:pt>
                <c:pt idx="1237">
                  <c:v>205.49354558591608</c:v>
                </c:pt>
                <c:pt idx="1238">
                  <c:v>206.3606069596965</c:v>
                </c:pt>
                <c:pt idx="1239">
                  <c:v>207.22766833347669</c:v>
                </c:pt>
                <c:pt idx="1240">
                  <c:v>208.09472970725687</c:v>
                </c:pt>
                <c:pt idx="1241">
                  <c:v>208.96179108103706</c:v>
                </c:pt>
                <c:pt idx="1242">
                  <c:v>209.82885245481725</c:v>
                </c:pt>
                <c:pt idx="1243">
                  <c:v>210.69591382859767</c:v>
                </c:pt>
                <c:pt idx="1244">
                  <c:v>211.56297520237786</c:v>
                </c:pt>
                <c:pt idx="1245">
                  <c:v>212.43003657615805</c:v>
                </c:pt>
                <c:pt idx="1246">
                  <c:v>213.29709794993823</c:v>
                </c:pt>
                <c:pt idx="1247">
                  <c:v>214.16415932371842</c:v>
                </c:pt>
                <c:pt idx="1248">
                  <c:v>215.03122069749884</c:v>
                </c:pt>
                <c:pt idx="1249">
                  <c:v>215.89828207127903</c:v>
                </c:pt>
                <c:pt idx="1250">
                  <c:v>216.76534344505922</c:v>
                </c:pt>
                <c:pt idx="1251">
                  <c:v>217.6324048188394</c:v>
                </c:pt>
                <c:pt idx="1252">
                  <c:v>218.49946619261982</c:v>
                </c:pt>
                <c:pt idx="1253">
                  <c:v>219.36652756640001</c:v>
                </c:pt>
                <c:pt idx="1254">
                  <c:v>220.2335889401802</c:v>
                </c:pt>
                <c:pt idx="1255">
                  <c:v>221.10065031396039</c:v>
                </c:pt>
                <c:pt idx="1256">
                  <c:v>221.96771168774058</c:v>
                </c:pt>
                <c:pt idx="1257">
                  <c:v>222.83477306152099</c:v>
                </c:pt>
                <c:pt idx="1258">
                  <c:v>223.70183443530118</c:v>
                </c:pt>
                <c:pt idx="1259">
                  <c:v>224.56889580908137</c:v>
                </c:pt>
                <c:pt idx="1260">
                  <c:v>225.43595718286156</c:v>
                </c:pt>
                <c:pt idx="1261">
                  <c:v>226.30301855664175</c:v>
                </c:pt>
                <c:pt idx="1262">
                  <c:v>227.17007993042216</c:v>
                </c:pt>
                <c:pt idx="1263">
                  <c:v>228.03714130420235</c:v>
                </c:pt>
                <c:pt idx="1264">
                  <c:v>228.90420267798254</c:v>
                </c:pt>
                <c:pt idx="1265">
                  <c:v>229.77126405176273</c:v>
                </c:pt>
                <c:pt idx="1266">
                  <c:v>230.63832542554314</c:v>
                </c:pt>
                <c:pt idx="1267">
                  <c:v>231.50538679932333</c:v>
                </c:pt>
                <c:pt idx="1268">
                  <c:v>232.37244817310352</c:v>
                </c:pt>
                <c:pt idx="1269">
                  <c:v>233.23950954688371</c:v>
                </c:pt>
                <c:pt idx="1270">
                  <c:v>234.1065709206639</c:v>
                </c:pt>
                <c:pt idx="1271">
                  <c:v>234.97363229444431</c:v>
                </c:pt>
                <c:pt idx="1272">
                  <c:v>235.8406936682245</c:v>
                </c:pt>
                <c:pt idx="1273">
                  <c:v>236.70775504200469</c:v>
                </c:pt>
                <c:pt idx="1274">
                  <c:v>237.57481641578488</c:v>
                </c:pt>
                <c:pt idx="1275">
                  <c:v>238.44187778956507</c:v>
                </c:pt>
                <c:pt idx="1276">
                  <c:v>239.30893916334549</c:v>
                </c:pt>
                <c:pt idx="1277">
                  <c:v>240.17600053712567</c:v>
                </c:pt>
                <c:pt idx="1278">
                  <c:v>241.04306191090586</c:v>
                </c:pt>
                <c:pt idx="1279">
                  <c:v>241.91012328468605</c:v>
                </c:pt>
                <c:pt idx="1280">
                  <c:v>242.77718465846624</c:v>
                </c:pt>
                <c:pt idx="1281">
                  <c:v>243.64424603224666</c:v>
                </c:pt>
                <c:pt idx="1282">
                  <c:v>244.51130740602684</c:v>
                </c:pt>
                <c:pt idx="1283">
                  <c:v>245.37836877980703</c:v>
                </c:pt>
                <c:pt idx="1284">
                  <c:v>246.24543015358722</c:v>
                </c:pt>
                <c:pt idx="1285">
                  <c:v>247.11249152736764</c:v>
                </c:pt>
                <c:pt idx="1286">
                  <c:v>247.97955290114783</c:v>
                </c:pt>
                <c:pt idx="1287">
                  <c:v>248.84661427492802</c:v>
                </c:pt>
                <c:pt idx="1288">
                  <c:v>249.7136756487082</c:v>
                </c:pt>
                <c:pt idx="1289">
                  <c:v>250.58073702248839</c:v>
                </c:pt>
                <c:pt idx="1290">
                  <c:v>251.44779839626881</c:v>
                </c:pt>
                <c:pt idx="1291">
                  <c:v>252.314859770049</c:v>
                </c:pt>
                <c:pt idx="1292">
                  <c:v>253.18192114382919</c:v>
                </c:pt>
                <c:pt idx="1293">
                  <c:v>254.04898251760937</c:v>
                </c:pt>
                <c:pt idx="1294">
                  <c:v>254.91604389138956</c:v>
                </c:pt>
                <c:pt idx="1295">
                  <c:v>255.78310526516998</c:v>
                </c:pt>
                <c:pt idx="1296">
                  <c:v>256.65016663895017</c:v>
                </c:pt>
                <c:pt idx="1297">
                  <c:v>257.51722801273036</c:v>
                </c:pt>
                <c:pt idx="1298">
                  <c:v>258.38428938651055</c:v>
                </c:pt>
                <c:pt idx="1299">
                  <c:v>259.25135076029096</c:v>
                </c:pt>
                <c:pt idx="1300">
                  <c:v>260.11841213407115</c:v>
                </c:pt>
                <c:pt idx="1301">
                  <c:v>260.98547350785134</c:v>
                </c:pt>
                <c:pt idx="1302">
                  <c:v>261.85253488163153</c:v>
                </c:pt>
                <c:pt idx="1303">
                  <c:v>262.71959625541172</c:v>
                </c:pt>
                <c:pt idx="1304">
                  <c:v>263.58665762919213</c:v>
                </c:pt>
                <c:pt idx="1305">
                  <c:v>264.45371900297232</c:v>
                </c:pt>
                <c:pt idx="1306">
                  <c:v>265.32078037675251</c:v>
                </c:pt>
                <c:pt idx="1307">
                  <c:v>266.1878417505327</c:v>
                </c:pt>
                <c:pt idx="1308">
                  <c:v>267.05490312431289</c:v>
                </c:pt>
                <c:pt idx="1309">
                  <c:v>267.9219644980933</c:v>
                </c:pt>
                <c:pt idx="1310">
                  <c:v>268.78902587187349</c:v>
                </c:pt>
                <c:pt idx="1311">
                  <c:v>269.65608724565368</c:v>
                </c:pt>
                <c:pt idx="1312">
                  <c:v>270.52314861943387</c:v>
                </c:pt>
                <c:pt idx="1313">
                  <c:v>271.39020999321428</c:v>
                </c:pt>
                <c:pt idx="1314">
                  <c:v>272.25727136699447</c:v>
                </c:pt>
                <c:pt idx="1315">
                  <c:v>273.12433274077466</c:v>
                </c:pt>
                <c:pt idx="1316">
                  <c:v>273.99139411455485</c:v>
                </c:pt>
                <c:pt idx="1317">
                  <c:v>274.85845548833504</c:v>
                </c:pt>
                <c:pt idx="1318">
                  <c:v>275.72551686211546</c:v>
                </c:pt>
                <c:pt idx="1319">
                  <c:v>276.59257823589564</c:v>
                </c:pt>
                <c:pt idx="1320">
                  <c:v>277.45963960967583</c:v>
                </c:pt>
                <c:pt idx="1321">
                  <c:v>278.32670098345602</c:v>
                </c:pt>
                <c:pt idx="1322">
                  <c:v>279.19376235723621</c:v>
                </c:pt>
                <c:pt idx="1323">
                  <c:v>280.06082373101663</c:v>
                </c:pt>
                <c:pt idx="1324">
                  <c:v>280.92788510479681</c:v>
                </c:pt>
                <c:pt idx="1325">
                  <c:v>281.794946478577</c:v>
                </c:pt>
                <c:pt idx="1326">
                  <c:v>282.66200785235719</c:v>
                </c:pt>
                <c:pt idx="1327">
                  <c:v>283.52906922613761</c:v>
                </c:pt>
                <c:pt idx="1328">
                  <c:v>284.3961305999178</c:v>
                </c:pt>
                <c:pt idx="1329">
                  <c:v>285.26319197369799</c:v>
                </c:pt>
                <c:pt idx="1330">
                  <c:v>286.13025334747817</c:v>
                </c:pt>
                <c:pt idx="1331">
                  <c:v>286.99731472125836</c:v>
                </c:pt>
                <c:pt idx="1332">
                  <c:v>287.86437609503878</c:v>
                </c:pt>
                <c:pt idx="1333">
                  <c:v>288.73143746881897</c:v>
                </c:pt>
                <c:pt idx="1334">
                  <c:v>289.59849884259916</c:v>
                </c:pt>
                <c:pt idx="1335">
                  <c:v>290.46556021637934</c:v>
                </c:pt>
                <c:pt idx="1336">
                  <c:v>291.33262159015953</c:v>
                </c:pt>
                <c:pt idx="1337">
                  <c:v>292.19968296393995</c:v>
                </c:pt>
                <c:pt idx="1338">
                  <c:v>293.06674433772014</c:v>
                </c:pt>
                <c:pt idx="1339">
                  <c:v>293.93380571150033</c:v>
                </c:pt>
                <c:pt idx="1340">
                  <c:v>294.80086708528052</c:v>
                </c:pt>
                <c:pt idx="1341">
                  <c:v>295.6679284590607</c:v>
                </c:pt>
                <c:pt idx="1342">
                  <c:v>296.53498983284112</c:v>
                </c:pt>
                <c:pt idx="1343">
                  <c:v>297.40205120662131</c:v>
                </c:pt>
                <c:pt idx="1344">
                  <c:v>298.2691125804015</c:v>
                </c:pt>
                <c:pt idx="1345">
                  <c:v>299.13617395418169</c:v>
                </c:pt>
                <c:pt idx="1346">
                  <c:v>300.0032353279621</c:v>
                </c:pt>
                <c:pt idx="1347">
                  <c:v>300.87029670174229</c:v>
                </c:pt>
                <c:pt idx="1348">
                  <c:v>301.73735807552248</c:v>
                </c:pt>
                <c:pt idx="1349">
                  <c:v>302.60441944930267</c:v>
                </c:pt>
                <c:pt idx="1350">
                  <c:v>303.47148082308286</c:v>
                </c:pt>
                <c:pt idx="1351">
                  <c:v>304.33854219686327</c:v>
                </c:pt>
                <c:pt idx="1352">
                  <c:v>305.20560357064346</c:v>
                </c:pt>
                <c:pt idx="1353">
                  <c:v>306.07266494442365</c:v>
                </c:pt>
                <c:pt idx="1354">
                  <c:v>306.93972631820384</c:v>
                </c:pt>
                <c:pt idx="1355">
                  <c:v>307.80678769198403</c:v>
                </c:pt>
                <c:pt idx="1356">
                  <c:v>308.67384906576444</c:v>
                </c:pt>
                <c:pt idx="1357">
                  <c:v>309.54091043954463</c:v>
                </c:pt>
                <c:pt idx="1358">
                  <c:v>310.40797181332482</c:v>
                </c:pt>
                <c:pt idx="1359">
                  <c:v>311.27503318710501</c:v>
                </c:pt>
                <c:pt idx="1360">
                  <c:v>312.14209456088543</c:v>
                </c:pt>
                <c:pt idx="1361">
                  <c:v>313.00915593466561</c:v>
                </c:pt>
                <c:pt idx="1362">
                  <c:v>313.8762173084458</c:v>
                </c:pt>
                <c:pt idx="1363">
                  <c:v>314.74327868222599</c:v>
                </c:pt>
                <c:pt idx="1364">
                  <c:v>315.61034005600618</c:v>
                </c:pt>
                <c:pt idx="1365">
                  <c:v>316.4774014297866</c:v>
                </c:pt>
                <c:pt idx="1366">
                  <c:v>317.34446280356678</c:v>
                </c:pt>
                <c:pt idx="1367">
                  <c:v>318.21152417734697</c:v>
                </c:pt>
                <c:pt idx="1368">
                  <c:v>319.07858555112716</c:v>
                </c:pt>
                <c:pt idx="1369">
                  <c:v>319.94564692490735</c:v>
                </c:pt>
                <c:pt idx="1370">
                  <c:v>320.81270829868777</c:v>
                </c:pt>
                <c:pt idx="1371">
                  <c:v>321.67976967246796</c:v>
                </c:pt>
                <c:pt idx="1372">
                  <c:v>322.54683104624814</c:v>
                </c:pt>
                <c:pt idx="1373">
                  <c:v>323.41389242002833</c:v>
                </c:pt>
                <c:pt idx="1374">
                  <c:v>324.28095379380875</c:v>
                </c:pt>
                <c:pt idx="1375">
                  <c:v>325.14801516758894</c:v>
                </c:pt>
                <c:pt idx="1376">
                  <c:v>326.01507654136913</c:v>
                </c:pt>
                <c:pt idx="1377">
                  <c:v>326.88213791514931</c:v>
                </c:pt>
                <c:pt idx="1378">
                  <c:v>327.7491992889295</c:v>
                </c:pt>
                <c:pt idx="1379">
                  <c:v>328.61626066270992</c:v>
                </c:pt>
                <c:pt idx="1380">
                  <c:v>329.48332203649011</c:v>
                </c:pt>
                <c:pt idx="1381">
                  <c:v>330.3503834102703</c:v>
                </c:pt>
                <c:pt idx="1382">
                  <c:v>331.21744478405049</c:v>
                </c:pt>
                <c:pt idx="1383">
                  <c:v>332.08450615783067</c:v>
                </c:pt>
                <c:pt idx="1384">
                  <c:v>332.95156753161109</c:v>
                </c:pt>
                <c:pt idx="1385">
                  <c:v>333.81862890539128</c:v>
                </c:pt>
                <c:pt idx="1386">
                  <c:v>334.68569027917147</c:v>
                </c:pt>
                <c:pt idx="1387">
                  <c:v>335.55275165295166</c:v>
                </c:pt>
                <c:pt idx="1388">
                  <c:v>336.41981302673184</c:v>
                </c:pt>
                <c:pt idx="1389">
                  <c:v>337.28687440051226</c:v>
                </c:pt>
                <c:pt idx="1390">
                  <c:v>338.15393577429245</c:v>
                </c:pt>
                <c:pt idx="1391">
                  <c:v>339.02099714807264</c:v>
                </c:pt>
                <c:pt idx="1392">
                  <c:v>339.88805852185283</c:v>
                </c:pt>
                <c:pt idx="1393">
                  <c:v>340.75511989563324</c:v>
                </c:pt>
                <c:pt idx="1394">
                  <c:v>341.62218126941343</c:v>
                </c:pt>
                <c:pt idx="1395">
                  <c:v>342.48924264319362</c:v>
                </c:pt>
                <c:pt idx="1396">
                  <c:v>343.35630401697381</c:v>
                </c:pt>
                <c:pt idx="1397">
                  <c:v>344.223365390754</c:v>
                </c:pt>
                <c:pt idx="1398">
                  <c:v>345.09042676453441</c:v>
                </c:pt>
                <c:pt idx="1399">
                  <c:v>345.9574881383146</c:v>
                </c:pt>
                <c:pt idx="1400">
                  <c:v>346.82454951209479</c:v>
                </c:pt>
                <c:pt idx="1401">
                  <c:v>347.69161088587498</c:v>
                </c:pt>
                <c:pt idx="1402">
                  <c:v>348.55867225965517</c:v>
                </c:pt>
                <c:pt idx="1403">
                  <c:v>349.42573363343558</c:v>
                </c:pt>
                <c:pt idx="1404">
                  <c:v>350.29279500721577</c:v>
                </c:pt>
                <c:pt idx="1405">
                  <c:v>351.15985638099596</c:v>
                </c:pt>
                <c:pt idx="1406">
                  <c:v>352.02691775477615</c:v>
                </c:pt>
                <c:pt idx="1407">
                  <c:v>352.89397912855657</c:v>
                </c:pt>
                <c:pt idx="1408">
                  <c:v>353.76104050233675</c:v>
                </c:pt>
                <c:pt idx="1409">
                  <c:v>354.62810187611694</c:v>
                </c:pt>
                <c:pt idx="1410">
                  <c:v>355.49516324989713</c:v>
                </c:pt>
                <c:pt idx="1411">
                  <c:v>356.36222462367732</c:v>
                </c:pt>
                <c:pt idx="1412">
                  <c:v>357.22928599745774</c:v>
                </c:pt>
                <c:pt idx="1413">
                  <c:v>358.09634737123793</c:v>
                </c:pt>
                <c:pt idx="1414">
                  <c:v>358.96340874501811</c:v>
                </c:pt>
                <c:pt idx="1415">
                  <c:v>359.8304701187983</c:v>
                </c:pt>
                <c:pt idx="1416">
                  <c:v>360.69753149257849</c:v>
                </c:pt>
                <c:pt idx="1417">
                  <c:v>361.56459286635891</c:v>
                </c:pt>
                <c:pt idx="1418">
                  <c:v>362.4316542401391</c:v>
                </c:pt>
                <c:pt idx="1419">
                  <c:v>363.29871561391928</c:v>
                </c:pt>
                <c:pt idx="1420">
                  <c:v>364.16577698769947</c:v>
                </c:pt>
                <c:pt idx="1421">
                  <c:v>365.03283836147989</c:v>
                </c:pt>
                <c:pt idx="1422">
                  <c:v>365.89989973526008</c:v>
                </c:pt>
                <c:pt idx="1423">
                  <c:v>366.76696110904027</c:v>
                </c:pt>
                <c:pt idx="1424">
                  <c:v>367.63402248282046</c:v>
                </c:pt>
                <c:pt idx="1425">
                  <c:v>368.50108385660064</c:v>
                </c:pt>
                <c:pt idx="1426">
                  <c:v>369.36814523038106</c:v>
                </c:pt>
                <c:pt idx="1427">
                  <c:v>370.23520660416125</c:v>
                </c:pt>
                <c:pt idx="1428">
                  <c:v>371.10226797794144</c:v>
                </c:pt>
                <c:pt idx="1429">
                  <c:v>371.96932935172163</c:v>
                </c:pt>
                <c:pt idx="1430">
                  <c:v>372.83639072550181</c:v>
                </c:pt>
                <c:pt idx="1431">
                  <c:v>373.70345209928223</c:v>
                </c:pt>
                <c:pt idx="1432">
                  <c:v>374.57051347306242</c:v>
                </c:pt>
                <c:pt idx="1433">
                  <c:v>375.43757484684261</c:v>
                </c:pt>
                <c:pt idx="1434">
                  <c:v>376.3046362206228</c:v>
                </c:pt>
                <c:pt idx="1435">
                  <c:v>377.17169759440299</c:v>
                </c:pt>
                <c:pt idx="1436">
                  <c:v>378.0387589681834</c:v>
                </c:pt>
                <c:pt idx="1437">
                  <c:v>378.90582034196359</c:v>
                </c:pt>
                <c:pt idx="1438">
                  <c:v>379.77288171574378</c:v>
                </c:pt>
                <c:pt idx="1439">
                  <c:v>380.63994308952397</c:v>
                </c:pt>
                <c:pt idx="1440">
                  <c:v>381.50700446330438</c:v>
                </c:pt>
                <c:pt idx="1441">
                  <c:v>382.37406583708457</c:v>
                </c:pt>
                <c:pt idx="1442">
                  <c:v>383.24112721086476</c:v>
                </c:pt>
                <c:pt idx="1443">
                  <c:v>384.10818858464495</c:v>
                </c:pt>
                <c:pt idx="1444">
                  <c:v>384.97524995842514</c:v>
                </c:pt>
                <c:pt idx="1445">
                  <c:v>385.84231133220555</c:v>
                </c:pt>
                <c:pt idx="1446">
                  <c:v>386.70937270598574</c:v>
                </c:pt>
                <c:pt idx="1447">
                  <c:v>387.57643407976593</c:v>
                </c:pt>
                <c:pt idx="1448">
                  <c:v>388.44349545354612</c:v>
                </c:pt>
                <c:pt idx="1449">
                  <c:v>389.31055682732631</c:v>
                </c:pt>
                <c:pt idx="1450">
                  <c:v>390.17761820110672</c:v>
                </c:pt>
                <c:pt idx="1451">
                  <c:v>391.04467957488691</c:v>
                </c:pt>
                <c:pt idx="1452">
                  <c:v>391.9117409486671</c:v>
                </c:pt>
                <c:pt idx="1453">
                  <c:v>392.77880232244729</c:v>
                </c:pt>
                <c:pt idx="1454">
                  <c:v>393.64586369622771</c:v>
                </c:pt>
                <c:pt idx="1455">
                  <c:v>394.5129250700079</c:v>
                </c:pt>
                <c:pt idx="1456">
                  <c:v>395.37998644378808</c:v>
                </c:pt>
                <c:pt idx="1457">
                  <c:v>396.24704781756827</c:v>
                </c:pt>
                <c:pt idx="1458">
                  <c:v>397.11410919134846</c:v>
                </c:pt>
                <c:pt idx="1459">
                  <c:v>397.98117056512888</c:v>
                </c:pt>
                <c:pt idx="1460">
                  <c:v>398.84823193890907</c:v>
                </c:pt>
                <c:pt idx="1461">
                  <c:v>399.71529331268925</c:v>
                </c:pt>
                <c:pt idx="1462">
                  <c:v>400.58235468646944</c:v>
                </c:pt>
                <c:pt idx="1463">
                  <c:v>401.44941606024963</c:v>
                </c:pt>
                <c:pt idx="1464">
                  <c:v>402.31647743403005</c:v>
                </c:pt>
                <c:pt idx="1465">
                  <c:v>403.18353880781024</c:v>
                </c:pt>
                <c:pt idx="1466">
                  <c:v>404.05060018159043</c:v>
                </c:pt>
                <c:pt idx="1467">
                  <c:v>404.91766155537061</c:v>
                </c:pt>
                <c:pt idx="1468">
                  <c:v>405.78472292915103</c:v>
                </c:pt>
                <c:pt idx="1469">
                  <c:v>406.65178430293122</c:v>
                </c:pt>
                <c:pt idx="1470">
                  <c:v>407.51884567671141</c:v>
                </c:pt>
                <c:pt idx="1471">
                  <c:v>408.3859070504916</c:v>
                </c:pt>
                <c:pt idx="1472">
                  <c:v>409.25296842427178</c:v>
                </c:pt>
                <c:pt idx="1473">
                  <c:v>410.1200297980522</c:v>
                </c:pt>
                <c:pt idx="1474">
                  <c:v>410.98709117183239</c:v>
                </c:pt>
                <c:pt idx="1475">
                  <c:v>411.85415254561258</c:v>
                </c:pt>
                <c:pt idx="1476">
                  <c:v>412.72121391939277</c:v>
                </c:pt>
                <c:pt idx="1477">
                  <c:v>413.58827529317296</c:v>
                </c:pt>
                <c:pt idx="1478">
                  <c:v>414.45533666695337</c:v>
                </c:pt>
                <c:pt idx="1479">
                  <c:v>415.32239804073356</c:v>
                </c:pt>
                <c:pt idx="1480">
                  <c:v>416.18945941451375</c:v>
                </c:pt>
                <c:pt idx="1481">
                  <c:v>417.05652078829394</c:v>
                </c:pt>
                <c:pt idx="1482">
                  <c:v>417.92358216207435</c:v>
                </c:pt>
                <c:pt idx="1483">
                  <c:v>418.79064353585454</c:v>
                </c:pt>
                <c:pt idx="1484">
                  <c:v>419.65770490963473</c:v>
                </c:pt>
                <c:pt idx="1485">
                  <c:v>420.52476628341492</c:v>
                </c:pt>
                <c:pt idx="1486">
                  <c:v>421.39182765719511</c:v>
                </c:pt>
                <c:pt idx="1487">
                  <c:v>422.25888903097552</c:v>
                </c:pt>
                <c:pt idx="1488">
                  <c:v>423.12595040475571</c:v>
                </c:pt>
                <c:pt idx="1489">
                  <c:v>423.9930117785359</c:v>
                </c:pt>
                <c:pt idx="1490">
                  <c:v>424.86007315231609</c:v>
                </c:pt>
                <c:pt idx="1491">
                  <c:v>425.72713452609628</c:v>
                </c:pt>
                <c:pt idx="1492">
                  <c:v>426.59419589987669</c:v>
                </c:pt>
                <c:pt idx="1493">
                  <c:v>427.46125727365688</c:v>
                </c:pt>
                <c:pt idx="1494">
                  <c:v>428.32831864743707</c:v>
                </c:pt>
                <c:pt idx="1495">
                  <c:v>429.19538002121726</c:v>
                </c:pt>
                <c:pt idx="1496">
                  <c:v>430.06244139499745</c:v>
                </c:pt>
                <c:pt idx="1497">
                  <c:v>430.92950276877787</c:v>
                </c:pt>
                <c:pt idx="1498">
                  <c:v>431.79656414255805</c:v>
                </c:pt>
                <c:pt idx="1499">
                  <c:v>432.66362551633824</c:v>
                </c:pt>
                <c:pt idx="1500">
                  <c:v>433.53068689011843</c:v>
                </c:pt>
                <c:pt idx="1501">
                  <c:v>434.39774826389885</c:v>
                </c:pt>
                <c:pt idx="1502">
                  <c:v>435.26480963767904</c:v>
                </c:pt>
                <c:pt idx="1503">
                  <c:v>436.13187101145922</c:v>
                </c:pt>
                <c:pt idx="1504">
                  <c:v>436.99893238523941</c:v>
                </c:pt>
                <c:pt idx="1505">
                  <c:v>437.8659937590196</c:v>
                </c:pt>
                <c:pt idx="1506">
                  <c:v>438.73305513280002</c:v>
                </c:pt>
                <c:pt idx="1507">
                  <c:v>439.60011650658021</c:v>
                </c:pt>
                <c:pt idx="1508">
                  <c:v>440.4671778803604</c:v>
                </c:pt>
                <c:pt idx="1509">
                  <c:v>441.33423925414058</c:v>
                </c:pt>
                <c:pt idx="1510">
                  <c:v>442.20130062792077</c:v>
                </c:pt>
                <c:pt idx="1511">
                  <c:v>443.06836200170119</c:v>
                </c:pt>
                <c:pt idx="1512">
                  <c:v>443.93542337548138</c:v>
                </c:pt>
                <c:pt idx="1513">
                  <c:v>444.80248474926157</c:v>
                </c:pt>
                <c:pt idx="1514">
                  <c:v>445.66954612304175</c:v>
                </c:pt>
                <c:pt idx="1515">
                  <c:v>446.53660749682217</c:v>
                </c:pt>
                <c:pt idx="1516">
                  <c:v>447.40366887060236</c:v>
                </c:pt>
                <c:pt idx="1517">
                  <c:v>448.27073024438255</c:v>
                </c:pt>
                <c:pt idx="1518">
                  <c:v>449.13779161816274</c:v>
                </c:pt>
                <c:pt idx="1519">
                  <c:v>450.00485299194293</c:v>
                </c:pt>
                <c:pt idx="1520">
                  <c:v>450.87191436572334</c:v>
                </c:pt>
                <c:pt idx="1521">
                  <c:v>451.73897573950353</c:v>
                </c:pt>
                <c:pt idx="1522">
                  <c:v>452.60603711328372</c:v>
                </c:pt>
                <c:pt idx="1523">
                  <c:v>453.47309848706391</c:v>
                </c:pt>
                <c:pt idx="1524">
                  <c:v>454.3401598608441</c:v>
                </c:pt>
                <c:pt idx="1525">
                  <c:v>455.20722123462451</c:v>
                </c:pt>
                <c:pt idx="1526">
                  <c:v>456.0742826084047</c:v>
                </c:pt>
                <c:pt idx="1527">
                  <c:v>456.94134398218489</c:v>
                </c:pt>
                <c:pt idx="1528">
                  <c:v>457.80840535596508</c:v>
                </c:pt>
                <c:pt idx="1529">
                  <c:v>458.67546672974549</c:v>
                </c:pt>
                <c:pt idx="1530">
                  <c:v>459.54252810352568</c:v>
                </c:pt>
                <c:pt idx="1531">
                  <c:v>460.40958947730587</c:v>
                </c:pt>
                <c:pt idx="1532">
                  <c:v>461.27665085108606</c:v>
                </c:pt>
                <c:pt idx="1533">
                  <c:v>462.14371222486625</c:v>
                </c:pt>
                <c:pt idx="1534">
                  <c:v>463.01077359864667</c:v>
                </c:pt>
                <c:pt idx="1535">
                  <c:v>463.87783497242685</c:v>
                </c:pt>
                <c:pt idx="1536">
                  <c:v>464.74489634620704</c:v>
                </c:pt>
                <c:pt idx="1537">
                  <c:v>465.61195771998723</c:v>
                </c:pt>
                <c:pt idx="1538">
                  <c:v>466.47901909376742</c:v>
                </c:pt>
                <c:pt idx="1539">
                  <c:v>467.34608046754784</c:v>
                </c:pt>
                <c:pt idx="1540">
                  <c:v>468.21314184132802</c:v>
                </c:pt>
                <c:pt idx="1541">
                  <c:v>469.08020321510821</c:v>
                </c:pt>
                <c:pt idx="1542">
                  <c:v>469.9472645888884</c:v>
                </c:pt>
                <c:pt idx="1543">
                  <c:v>470.81432596266859</c:v>
                </c:pt>
                <c:pt idx="1544">
                  <c:v>471.68138733644901</c:v>
                </c:pt>
                <c:pt idx="1545">
                  <c:v>472.5484487102292</c:v>
                </c:pt>
                <c:pt idx="1546">
                  <c:v>473.41551008400938</c:v>
                </c:pt>
                <c:pt idx="1547">
                  <c:v>474.28257145778957</c:v>
                </c:pt>
                <c:pt idx="1548">
                  <c:v>475.14963283156999</c:v>
                </c:pt>
                <c:pt idx="1549">
                  <c:v>476.01669420535018</c:v>
                </c:pt>
                <c:pt idx="1550">
                  <c:v>476.88375557913037</c:v>
                </c:pt>
                <c:pt idx="1551">
                  <c:v>477.75081695291055</c:v>
                </c:pt>
                <c:pt idx="1552">
                  <c:v>478.61787832669074</c:v>
                </c:pt>
                <c:pt idx="1553">
                  <c:v>479.48493970047116</c:v>
                </c:pt>
                <c:pt idx="1554">
                  <c:v>480.35200107425135</c:v>
                </c:pt>
                <c:pt idx="1555">
                  <c:v>481.21906244803154</c:v>
                </c:pt>
                <c:pt idx="1556">
                  <c:v>482.08612382181173</c:v>
                </c:pt>
                <c:pt idx="1557">
                  <c:v>482.95318519559191</c:v>
                </c:pt>
                <c:pt idx="1558">
                  <c:v>483.82024656937233</c:v>
                </c:pt>
                <c:pt idx="1559">
                  <c:v>484.68730794315252</c:v>
                </c:pt>
                <c:pt idx="1560">
                  <c:v>485.55436931693271</c:v>
                </c:pt>
                <c:pt idx="1561">
                  <c:v>486.4214306907129</c:v>
                </c:pt>
                <c:pt idx="1562">
                  <c:v>487.28849206449331</c:v>
                </c:pt>
                <c:pt idx="1563">
                  <c:v>488.1555534382735</c:v>
                </c:pt>
                <c:pt idx="1564">
                  <c:v>489.02261481205369</c:v>
                </c:pt>
                <c:pt idx="1565">
                  <c:v>489.88967618583388</c:v>
                </c:pt>
                <c:pt idx="1566">
                  <c:v>490.75673755961407</c:v>
                </c:pt>
                <c:pt idx="1567">
                  <c:v>491.62379893339448</c:v>
                </c:pt>
                <c:pt idx="1568">
                  <c:v>492.49086030717467</c:v>
                </c:pt>
                <c:pt idx="1569">
                  <c:v>493.35792168095486</c:v>
                </c:pt>
                <c:pt idx="1570">
                  <c:v>494.22498305473505</c:v>
                </c:pt>
                <c:pt idx="1571">
                  <c:v>495.09204442851524</c:v>
                </c:pt>
                <c:pt idx="1572">
                  <c:v>495.95910580229565</c:v>
                </c:pt>
                <c:pt idx="1573">
                  <c:v>496.82616717607584</c:v>
                </c:pt>
                <c:pt idx="1574">
                  <c:v>497.69322854985603</c:v>
                </c:pt>
                <c:pt idx="1575">
                  <c:v>498.56028992363622</c:v>
                </c:pt>
                <c:pt idx="1576">
                  <c:v>499.42735129741664</c:v>
                </c:pt>
                <c:pt idx="1577">
                  <c:v>500.29441267119682</c:v>
                </c:pt>
                <c:pt idx="1578">
                  <c:v>501.16147404497701</c:v>
                </c:pt>
                <c:pt idx="1579">
                  <c:v>502.0285354187572</c:v>
                </c:pt>
                <c:pt idx="1580">
                  <c:v>502.89559679253739</c:v>
                </c:pt>
                <c:pt idx="1581">
                  <c:v>503.76265816631781</c:v>
                </c:pt>
                <c:pt idx="1582">
                  <c:v>504.62971954009799</c:v>
                </c:pt>
                <c:pt idx="1583">
                  <c:v>505.49678091387818</c:v>
                </c:pt>
                <c:pt idx="1584">
                  <c:v>506.36384228765837</c:v>
                </c:pt>
                <c:pt idx="1585">
                  <c:v>507.23090366143856</c:v>
                </c:pt>
                <c:pt idx="1586">
                  <c:v>508.09796503521898</c:v>
                </c:pt>
                <c:pt idx="1587">
                  <c:v>508.96502640899917</c:v>
                </c:pt>
                <c:pt idx="1588">
                  <c:v>509.83208778277935</c:v>
                </c:pt>
                <c:pt idx="1589">
                  <c:v>510.69914915655954</c:v>
                </c:pt>
                <c:pt idx="1590">
                  <c:v>511.56621053033973</c:v>
                </c:pt>
                <c:pt idx="1591">
                  <c:v>512.43327190412015</c:v>
                </c:pt>
                <c:pt idx="1592">
                  <c:v>513.30033327790034</c:v>
                </c:pt>
                <c:pt idx="1593">
                  <c:v>514.16739465168052</c:v>
                </c:pt>
                <c:pt idx="1594">
                  <c:v>515.03445602546071</c:v>
                </c:pt>
                <c:pt idx="1595">
                  <c:v>515.90151739924113</c:v>
                </c:pt>
                <c:pt idx="1596">
                  <c:v>516.76857877302132</c:v>
                </c:pt>
                <c:pt idx="1597">
                  <c:v>517.63564014680151</c:v>
                </c:pt>
                <c:pt idx="1598">
                  <c:v>518.5027015205817</c:v>
                </c:pt>
                <c:pt idx="1599">
                  <c:v>519.36976289436188</c:v>
                </c:pt>
                <c:pt idx="1600">
                  <c:v>520.2368242681423</c:v>
                </c:pt>
                <c:pt idx="1601">
                  <c:v>521.10388564192249</c:v>
                </c:pt>
                <c:pt idx="1602">
                  <c:v>521.97094701570268</c:v>
                </c:pt>
                <c:pt idx="1603">
                  <c:v>522.83800838948287</c:v>
                </c:pt>
                <c:pt idx="1604">
                  <c:v>523.70506976326305</c:v>
                </c:pt>
                <c:pt idx="1605">
                  <c:v>524.57213113704347</c:v>
                </c:pt>
                <c:pt idx="1606">
                  <c:v>525.43919251082366</c:v>
                </c:pt>
                <c:pt idx="1607">
                  <c:v>526.30625388460385</c:v>
                </c:pt>
                <c:pt idx="1608">
                  <c:v>527.17331525838404</c:v>
                </c:pt>
                <c:pt idx="1609">
                  <c:v>528.04037663216445</c:v>
                </c:pt>
                <c:pt idx="1610">
                  <c:v>528.90743800594464</c:v>
                </c:pt>
                <c:pt idx="1611">
                  <c:v>529.77449937972483</c:v>
                </c:pt>
                <c:pt idx="1612">
                  <c:v>530.64156075350502</c:v>
                </c:pt>
                <c:pt idx="1613">
                  <c:v>531.50862212728521</c:v>
                </c:pt>
                <c:pt idx="1614">
                  <c:v>532.37568350106562</c:v>
                </c:pt>
                <c:pt idx="1615">
                  <c:v>533.24274487484581</c:v>
                </c:pt>
                <c:pt idx="1616">
                  <c:v>534.109806248626</c:v>
                </c:pt>
                <c:pt idx="1617">
                  <c:v>534.97686762240619</c:v>
                </c:pt>
                <c:pt idx="1618">
                  <c:v>535.84392899618638</c:v>
                </c:pt>
                <c:pt idx="1619">
                  <c:v>536.71099036996679</c:v>
                </c:pt>
                <c:pt idx="1620">
                  <c:v>537.57805174374698</c:v>
                </c:pt>
                <c:pt idx="1621">
                  <c:v>538.44511311752717</c:v>
                </c:pt>
                <c:pt idx="1622">
                  <c:v>539.31217449130736</c:v>
                </c:pt>
                <c:pt idx="1623">
                  <c:v>540.17923586508778</c:v>
                </c:pt>
                <c:pt idx="1624">
                  <c:v>541.04629723886796</c:v>
                </c:pt>
                <c:pt idx="1625">
                  <c:v>541.91335861264815</c:v>
                </c:pt>
                <c:pt idx="1626">
                  <c:v>542.78041998642834</c:v>
                </c:pt>
                <c:pt idx="1627">
                  <c:v>543.64748136020853</c:v>
                </c:pt>
                <c:pt idx="1628">
                  <c:v>544.51454273398895</c:v>
                </c:pt>
                <c:pt idx="1629">
                  <c:v>545.38160410776914</c:v>
                </c:pt>
                <c:pt idx="1630">
                  <c:v>546.24866548154932</c:v>
                </c:pt>
                <c:pt idx="1631">
                  <c:v>547.11572685532951</c:v>
                </c:pt>
                <c:pt idx="1632">
                  <c:v>547.9827882291097</c:v>
                </c:pt>
                <c:pt idx="1633">
                  <c:v>548.84984960289012</c:v>
                </c:pt>
                <c:pt idx="1634">
                  <c:v>549.71691097667031</c:v>
                </c:pt>
                <c:pt idx="1635">
                  <c:v>550.58397235045049</c:v>
                </c:pt>
                <c:pt idx="1636">
                  <c:v>551.45103372423068</c:v>
                </c:pt>
                <c:pt idx="1637">
                  <c:v>552.3180950980111</c:v>
                </c:pt>
                <c:pt idx="1638">
                  <c:v>553.18515647179129</c:v>
                </c:pt>
                <c:pt idx="1639">
                  <c:v>554.05221784557148</c:v>
                </c:pt>
                <c:pt idx="1640">
                  <c:v>554.91927921935167</c:v>
                </c:pt>
                <c:pt idx="1641">
                  <c:v>555.78634059313185</c:v>
                </c:pt>
                <c:pt idx="1642">
                  <c:v>556.65340196691227</c:v>
                </c:pt>
                <c:pt idx="1643">
                  <c:v>557.52046334069246</c:v>
                </c:pt>
                <c:pt idx="1644">
                  <c:v>558.38752471447265</c:v>
                </c:pt>
                <c:pt idx="1645">
                  <c:v>559.25458608825284</c:v>
                </c:pt>
                <c:pt idx="1646">
                  <c:v>560.12164746203302</c:v>
                </c:pt>
                <c:pt idx="1647">
                  <c:v>560.98870883581344</c:v>
                </c:pt>
                <c:pt idx="1648">
                  <c:v>561.85577020959363</c:v>
                </c:pt>
                <c:pt idx="1649">
                  <c:v>562.72283158337382</c:v>
                </c:pt>
                <c:pt idx="1650">
                  <c:v>563.58989295715401</c:v>
                </c:pt>
                <c:pt idx="1651">
                  <c:v>564.4569543309342</c:v>
                </c:pt>
                <c:pt idx="1652">
                  <c:v>565.32401570471461</c:v>
                </c:pt>
                <c:pt idx="1653">
                  <c:v>566.1910770784948</c:v>
                </c:pt>
                <c:pt idx="1654">
                  <c:v>567.05813845227499</c:v>
                </c:pt>
                <c:pt idx="1655">
                  <c:v>567.92519982605518</c:v>
                </c:pt>
                <c:pt idx="1656">
                  <c:v>568.79226119983559</c:v>
                </c:pt>
                <c:pt idx="1657">
                  <c:v>569.65932257361578</c:v>
                </c:pt>
                <c:pt idx="1658">
                  <c:v>570.52638394739597</c:v>
                </c:pt>
                <c:pt idx="1659">
                  <c:v>571.39344532117616</c:v>
                </c:pt>
                <c:pt idx="1660">
                  <c:v>572.26050669495635</c:v>
                </c:pt>
                <c:pt idx="1661">
                  <c:v>573.12756806873676</c:v>
                </c:pt>
                <c:pt idx="1662">
                  <c:v>573.99462944251695</c:v>
                </c:pt>
                <c:pt idx="1663">
                  <c:v>574.86169081629714</c:v>
                </c:pt>
                <c:pt idx="1664">
                  <c:v>575.72875219007733</c:v>
                </c:pt>
                <c:pt idx="1665">
                  <c:v>576.59581356385752</c:v>
                </c:pt>
                <c:pt idx="1666">
                  <c:v>577.46287493763793</c:v>
                </c:pt>
                <c:pt idx="1667">
                  <c:v>578.32993631141812</c:v>
                </c:pt>
                <c:pt idx="1668">
                  <c:v>579.19699768519831</c:v>
                </c:pt>
                <c:pt idx="1669">
                  <c:v>580.0640590589785</c:v>
                </c:pt>
                <c:pt idx="1670">
                  <c:v>580.93112043275892</c:v>
                </c:pt>
                <c:pt idx="1671">
                  <c:v>581.79818180653911</c:v>
                </c:pt>
                <c:pt idx="1672">
                  <c:v>582.66524318031929</c:v>
                </c:pt>
                <c:pt idx="1673">
                  <c:v>583.53230455409948</c:v>
                </c:pt>
                <c:pt idx="1674">
                  <c:v>584.39936592787967</c:v>
                </c:pt>
                <c:pt idx="1675">
                  <c:v>585.26642730166009</c:v>
                </c:pt>
                <c:pt idx="1676">
                  <c:v>586.13348867544028</c:v>
                </c:pt>
                <c:pt idx="1677">
                  <c:v>587.00055004922046</c:v>
                </c:pt>
                <c:pt idx="1678">
                  <c:v>587.86761142300065</c:v>
                </c:pt>
                <c:pt idx="1679">
                  <c:v>588.73467279678084</c:v>
                </c:pt>
                <c:pt idx="1680">
                  <c:v>589.60173417056126</c:v>
                </c:pt>
                <c:pt idx="1681">
                  <c:v>590.46879554434145</c:v>
                </c:pt>
                <c:pt idx="1682">
                  <c:v>591.33585691812164</c:v>
                </c:pt>
                <c:pt idx="1683">
                  <c:v>592.20291829190182</c:v>
                </c:pt>
                <c:pt idx="1684">
                  <c:v>593.06997966568224</c:v>
                </c:pt>
                <c:pt idx="1685">
                  <c:v>593.93704103946243</c:v>
                </c:pt>
                <c:pt idx="1686">
                  <c:v>594.80410241324262</c:v>
                </c:pt>
                <c:pt idx="1687">
                  <c:v>595.67116378702281</c:v>
                </c:pt>
                <c:pt idx="1688">
                  <c:v>596.53822516080299</c:v>
                </c:pt>
                <c:pt idx="1689">
                  <c:v>597.40528653458341</c:v>
                </c:pt>
                <c:pt idx="1690">
                  <c:v>598.2723479083636</c:v>
                </c:pt>
                <c:pt idx="1691">
                  <c:v>599.13940928214379</c:v>
                </c:pt>
                <c:pt idx="1692">
                  <c:v>600.00647065592398</c:v>
                </c:pt>
                <c:pt idx="1693">
                  <c:v>600.87353202970417</c:v>
                </c:pt>
                <c:pt idx="1694">
                  <c:v>601.74059340348458</c:v>
                </c:pt>
                <c:pt idx="1695">
                  <c:v>602.60765477726477</c:v>
                </c:pt>
                <c:pt idx="1696">
                  <c:v>603.47471615104496</c:v>
                </c:pt>
                <c:pt idx="1697">
                  <c:v>604.34177752482515</c:v>
                </c:pt>
                <c:pt idx="1698">
                  <c:v>605.20883889860534</c:v>
                </c:pt>
                <c:pt idx="1699">
                  <c:v>606.07590027238575</c:v>
                </c:pt>
                <c:pt idx="1700">
                  <c:v>606.94296164616594</c:v>
                </c:pt>
                <c:pt idx="1701">
                  <c:v>607.81002301994613</c:v>
                </c:pt>
                <c:pt idx="1702">
                  <c:v>608.67708439372632</c:v>
                </c:pt>
                <c:pt idx="1703">
                  <c:v>609.54414576750673</c:v>
                </c:pt>
                <c:pt idx="1704">
                  <c:v>610.41120714128692</c:v>
                </c:pt>
                <c:pt idx="1705">
                  <c:v>611.27826851506711</c:v>
                </c:pt>
                <c:pt idx="1706">
                  <c:v>612.1453298888473</c:v>
                </c:pt>
                <c:pt idx="1707">
                  <c:v>613.01239126262749</c:v>
                </c:pt>
                <c:pt idx="1708">
                  <c:v>613.8794526364079</c:v>
                </c:pt>
                <c:pt idx="1709">
                  <c:v>614.74651401018809</c:v>
                </c:pt>
                <c:pt idx="1710">
                  <c:v>615.61357538396828</c:v>
                </c:pt>
                <c:pt idx="1711">
                  <c:v>616.48063675774847</c:v>
                </c:pt>
                <c:pt idx="1712">
                  <c:v>617.34769813152866</c:v>
                </c:pt>
                <c:pt idx="1713">
                  <c:v>618.21475950530908</c:v>
                </c:pt>
                <c:pt idx="1714">
                  <c:v>619.08182087908926</c:v>
                </c:pt>
                <c:pt idx="1715">
                  <c:v>619.94888225286945</c:v>
                </c:pt>
                <c:pt idx="1716">
                  <c:v>620.81594362664964</c:v>
                </c:pt>
                <c:pt idx="1717">
                  <c:v>621.68300500043006</c:v>
                </c:pt>
                <c:pt idx="1718">
                  <c:v>622.55006637421025</c:v>
                </c:pt>
                <c:pt idx="1719">
                  <c:v>623.41712774799043</c:v>
                </c:pt>
                <c:pt idx="1720">
                  <c:v>624.28418912177062</c:v>
                </c:pt>
                <c:pt idx="1721">
                  <c:v>625.15125049555081</c:v>
                </c:pt>
                <c:pt idx="1722">
                  <c:v>626.01831186933123</c:v>
                </c:pt>
                <c:pt idx="1723">
                  <c:v>626.88537324311142</c:v>
                </c:pt>
                <c:pt idx="1724">
                  <c:v>627.75243461689161</c:v>
                </c:pt>
                <c:pt idx="1725">
                  <c:v>628.61949599067179</c:v>
                </c:pt>
                <c:pt idx="1726">
                  <c:v>629.48655736445198</c:v>
                </c:pt>
                <c:pt idx="1727">
                  <c:v>630.3536187382324</c:v>
                </c:pt>
                <c:pt idx="1728">
                  <c:v>631.22068011201259</c:v>
                </c:pt>
                <c:pt idx="1729">
                  <c:v>632.08774148579278</c:v>
                </c:pt>
                <c:pt idx="1730">
                  <c:v>632.95480285957296</c:v>
                </c:pt>
                <c:pt idx="1731">
                  <c:v>633.82186423335338</c:v>
                </c:pt>
                <c:pt idx="1732">
                  <c:v>634.68892560713357</c:v>
                </c:pt>
                <c:pt idx="1733">
                  <c:v>635.55598698091376</c:v>
                </c:pt>
                <c:pt idx="1734">
                  <c:v>636.42304835469395</c:v>
                </c:pt>
                <c:pt idx="1735">
                  <c:v>637.29010972847414</c:v>
                </c:pt>
                <c:pt idx="1736">
                  <c:v>638.15717110225455</c:v>
                </c:pt>
                <c:pt idx="1737">
                  <c:v>639.02423247603474</c:v>
                </c:pt>
                <c:pt idx="1738">
                  <c:v>639.89129384981493</c:v>
                </c:pt>
                <c:pt idx="1739">
                  <c:v>640.75835522359512</c:v>
                </c:pt>
                <c:pt idx="1740">
                  <c:v>641.62541659737531</c:v>
                </c:pt>
                <c:pt idx="1741">
                  <c:v>642.49247797115572</c:v>
                </c:pt>
                <c:pt idx="1742">
                  <c:v>643.35953934493591</c:v>
                </c:pt>
                <c:pt idx="1743">
                  <c:v>644.2266007187161</c:v>
                </c:pt>
                <c:pt idx="1744">
                  <c:v>645.09366209249629</c:v>
                </c:pt>
                <c:pt idx="1745">
                  <c:v>645.96072346627648</c:v>
                </c:pt>
                <c:pt idx="1746">
                  <c:v>646.82778484005689</c:v>
                </c:pt>
                <c:pt idx="1747">
                  <c:v>647.69484621383708</c:v>
                </c:pt>
                <c:pt idx="1748">
                  <c:v>648.56190758761727</c:v>
                </c:pt>
                <c:pt idx="1749">
                  <c:v>649.42896896139746</c:v>
                </c:pt>
                <c:pt idx="1750">
                  <c:v>650.29603033517787</c:v>
                </c:pt>
                <c:pt idx="1751">
                  <c:v>651.16309170895806</c:v>
                </c:pt>
                <c:pt idx="1752">
                  <c:v>652.03015308273825</c:v>
                </c:pt>
                <c:pt idx="1753">
                  <c:v>652.89721445651844</c:v>
                </c:pt>
                <c:pt idx="1754">
                  <c:v>653.76427583029863</c:v>
                </c:pt>
                <c:pt idx="1755">
                  <c:v>654.63133720407905</c:v>
                </c:pt>
                <c:pt idx="1756">
                  <c:v>655.49839857785923</c:v>
                </c:pt>
                <c:pt idx="1757">
                  <c:v>656.36545995163942</c:v>
                </c:pt>
                <c:pt idx="1758">
                  <c:v>657.23252132541961</c:v>
                </c:pt>
                <c:pt idx="1759">
                  <c:v>658.0995826991998</c:v>
                </c:pt>
                <c:pt idx="1760">
                  <c:v>658.96664407298022</c:v>
                </c:pt>
                <c:pt idx="1761">
                  <c:v>659.8337054467604</c:v>
                </c:pt>
                <c:pt idx="1762">
                  <c:v>660.70076682054059</c:v>
                </c:pt>
                <c:pt idx="1763">
                  <c:v>661.56782819432078</c:v>
                </c:pt>
                <c:pt idx="1764">
                  <c:v>662.4348895681012</c:v>
                </c:pt>
                <c:pt idx="1765">
                  <c:v>663.30195094188139</c:v>
                </c:pt>
                <c:pt idx="1766">
                  <c:v>664.16901231566158</c:v>
                </c:pt>
                <c:pt idx="1767">
                  <c:v>665.03607368944176</c:v>
                </c:pt>
                <c:pt idx="1768">
                  <c:v>665.90313506322195</c:v>
                </c:pt>
                <c:pt idx="1769">
                  <c:v>666.77019643700237</c:v>
                </c:pt>
                <c:pt idx="1770">
                  <c:v>667.63725781078256</c:v>
                </c:pt>
                <c:pt idx="1771">
                  <c:v>668.50431918456275</c:v>
                </c:pt>
                <c:pt idx="1772">
                  <c:v>669.37138055834293</c:v>
                </c:pt>
                <c:pt idx="1773">
                  <c:v>670.23844193212312</c:v>
                </c:pt>
                <c:pt idx="1774">
                  <c:v>671.10550330590354</c:v>
                </c:pt>
                <c:pt idx="1775">
                  <c:v>671.97256467968373</c:v>
                </c:pt>
                <c:pt idx="1776">
                  <c:v>672.83962605346392</c:v>
                </c:pt>
                <c:pt idx="1777">
                  <c:v>673.70668742724411</c:v>
                </c:pt>
                <c:pt idx="1778">
                  <c:v>674.57374880102452</c:v>
                </c:pt>
                <c:pt idx="1779">
                  <c:v>675.44081017480471</c:v>
                </c:pt>
                <c:pt idx="1780">
                  <c:v>676.3078715485849</c:v>
                </c:pt>
                <c:pt idx="1781">
                  <c:v>677.17493292236509</c:v>
                </c:pt>
                <c:pt idx="1782">
                  <c:v>678.04199429614528</c:v>
                </c:pt>
                <c:pt idx="1783">
                  <c:v>678.90905566992569</c:v>
                </c:pt>
                <c:pt idx="1784">
                  <c:v>679.77611704370588</c:v>
                </c:pt>
                <c:pt idx="1785">
                  <c:v>680.64317841748607</c:v>
                </c:pt>
                <c:pt idx="1786">
                  <c:v>681.51023979126626</c:v>
                </c:pt>
                <c:pt idx="1787">
                  <c:v>682.37730116504645</c:v>
                </c:pt>
                <c:pt idx="1788">
                  <c:v>683.24436253882686</c:v>
                </c:pt>
                <c:pt idx="1789">
                  <c:v>684.11142391260705</c:v>
                </c:pt>
                <c:pt idx="1790">
                  <c:v>684.97848528638724</c:v>
                </c:pt>
                <c:pt idx="1791">
                  <c:v>685.84554666016743</c:v>
                </c:pt>
                <c:pt idx="1792">
                  <c:v>686.71260803394784</c:v>
                </c:pt>
                <c:pt idx="1793">
                  <c:v>687.57966940772803</c:v>
                </c:pt>
                <c:pt idx="1794">
                  <c:v>688.44673078150822</c:v>
                </c:pt>
                <c:pt idx="1795">
                  <c:v>689.31379215528841</c:v>
                </c:pt>
                <c:pt idx="1796">
                  <c:v>690.1808535290686</c:v>
                </c:pt>
                <c:pt idx="1797">
                  <c:v>691.04791490284902</c:v>
                </c:pt>
                <c:pt idx="1798">
                  <c:v>691.9149762766292</c:v>
                </c:pt>
                <c:pt idx="1799">
                  <c:v>692.78203765040939</c:v>
                </c:pt>
                <c:pt idx="1800">
                  <c:v>693.64909902418958</c:v>
                </c:pt>
                <c:pt idx="1801">
                  <c:v>694.51616039796977</c:v>
                </c:pt>
                <c:pt idx="1802">
                  <c:v>695.38322177175019</c:v>
                </c:pt>
                <c:pt idx="1803">
                  <c:v>696.25028314553037</c:v>
                </c:pt>
                <c:pt idx="1804">
                  <c:v>697.11734451931056</c:v>
                </c:pt>
                <c:pt idx="1805">
                  <c:v>697.98440589309075</c:v>
                </c:pt>
                <c:pt idx="1806">
                  <c:v>698.85146726687094</c:v>
                </c:pt>
                <c:pt idx="1807">
                  <c:v>699.71852864065136</c:v>
                </c:pt>
                <c:pt idx="1808">
                  <c:v>700.58559001443155</c:v>
                </c:pt>
                <c:pt idx="1809">
                  <c:v>701.45265138821173</c:v>
                </c:pt>
                <c:pt idx="1810">
                  <c:v>702.31971276199192</c:v>
                </c:pt>
                <c:pt idx="1811">
                  <c:v>703.18677413577234</c:v>
                </c:pt>
                <c:pt idx="1812">
                  <c:v>704.05383550955253</c:v>
                </c:pt>
                <c:pt idx="1813">
                  <c:v>704.92089688333272</c:v>
                </c:pt>
                <c:pt idx="1814">
                  <c:v>705.7879582571129</c:v>
                </c:pt>
                <c:pt idx="1815">
                  <c:v>706.65501963089309</c:v>
                </c:pt>
                <c:pt idx="1816">
                  <c:v>707.52208100467351</c:v>
                </c:pt>
                <c:pt idx="1817">
                  <c:v>708.3891423784537</c:v>
                </c:pt>
                <c:pt idx="1818">
                  <c:v>709.25620375223389</c:v>
                </c:pt>
                <c:pt idx="1819">
                  <c:v>710.12326512601408</c:v>
                </c:pt>
                <c:pt idx="1820">
                  <c:v>710.99032649979426</c:v>
                </c:pt>
                <c:pt idx="1821">
                  <c:v>711.85738787357468</c:v>
                </c:pt>
                <c:pt idx="1822">
                  <c:v>712.72444924735487</c:v>
                </c:pt>
                <c:pt idx="1823">
                  <c:v>713.59151062113506</c:v>
                </c:pt>
                <c:pt idx="1824">
                  <c:v>714.45857199491525</c:v>
                </c:pt>
                <c:pt idx="1825">
                  <c:v>715.32563336869566</c:v>
                </c:pt>
                <c:pt idx="1826">
                  <c:v>716.19269474247585</c:v>
                </c:pt>
                <c:pt idx="1827">
                  <c:v>717.05975611625604</c:v>
                </c:pt>
                <c:pt idx="1828">
                  <c:v>717.92681749003623</c:v>
                </c:pt>
                <c:pt idx="1829">
                  <c:v>718.79387886381642</c:v>
                </c:pt>
                <c:pt idx="1830">
                  <c:v>719.66094023759683</c:v>
                </c:pt>
                <c:pt idx="1831">
                  <c:v>720.52800161137702</c:v>
                </c:pt>
                <c:pt idx="1832">
                  <c:v>721.39506298515721</c:v>
                </c:pt>
                <c:pt idx="1833">
                  <c:v>722.2621243589374</c:v>
                </c:pt>
                <c:pt idx="1834">
                  <c:v>723.12918573271759</c:v>
                </c:pt>
                <c:pt idx="1835">
                  <c:v>723.996247106498</c:v>
                </c:pt>
                <c:pt idx="1836">
                  <c:v>724.86330848027819</c:v>
                </c:pt>
                <c:pt idx="1837">
                  <c:v>725.73036985405838</c:v>
                </c:pt>
                <c:pt idx="1838">
                  <c:v>726.59743122783857</c:v>
                </c:pt>
                <c:pt idx="1839">
                  <c:v>727.46449260161899</c:v>
                </c:pt>
                <c:pt idx="1840">
                  <c:v>728.33155397539917</c:v>
                </c:pt>
                <c:pt idx="1841">
                  <c:v>729.19861534917936</c:v>
                </c:pt>
                <c:pt idx="1842">
                  <c:v>730.06567672295955</c:v>
                </c:pt>
                <c:pt idx="1843">
                  <c:v>730.93273809673974</c:v>
                </c:pt>
                <c:pt idx="1844">
                  <c:v>731.79979947052016</c:v>
                </c:pt>
                <c:pt idx="1845">
                  <c:v>732.66686084430034</c:v>
                </c:pt>
                <c:pt idx="1846">
                  <c:v>733.53392221808053</c:v>
                </c:pt>
                <c:pt idx="1847">
                  <c:v>734.40098359186072</c:v>
                </c:pt>
                <c:pt idx="1848">
                  <c:v>735.26804496564091</c:v>
                </c:pt>
                <c:pt idx="1849">
                  <c:v>736.13510633942133</c:v>
                </c:pt>
                <c:pt idx="1850">
                  <c:v>737.00216771320152</c:v>
                </c:pt>
                <c:pt idx="1851">
                  <c:v>737.8692290869817</c:v>
                </c:pt>
                <c:pt idx="1852">
                  <c:v>738.73629046076189</c:v>
                </c:pt>
                <c:pt idx="1853">
                  <c:v>739.60335183454208</c:v>
                </c:pt>
                <c:pt idx="1854">
                  <c:v>740.4704132083225</c:v>
                </c:pt>
                <c:pt idx="1855">
                  <c:v>741.33747458210269</c:v>
                </c:pt>
                <c:pt idx="1856">
                  <c:v>742.20453595588287</c:v>
                </c:pt>
                <c:pt idx="1857">
                  <c:v>743.07159732966306</c:v>
                </c:pt>
                <c:pt idx="1858">
                  <c:v>743.93865870344348</c:v>
                </c:pt>
                <c:pt idx="1859">
                  <c:v>744.80572007722367</c:v>
                </c:pt>
                <c:pt idx="1860">
                  <c:v>745.67278145100386</c:v>
                </c:pt>
                <c:pt idx="1861">
                  <c:v>746.53984282478405</c:v>
                </c:pt>
                <c:pt idx="1862">
                  <c:v>747.40690419856423</c:v>
                </c:pt>
                <c:pt idx="1863">
                  <c:v>748.27396557234465</c:v>
                </c:pt>
                <c:pt idx="1864">
                  <c:v>749.14102694612484</c:v>
                </c:pt>
                <c:pt idx="1865">
                  <c:v>750.00808831990503</c:v>
                </c:pt>
                <c:pt idx="1866">
                  <c:v>750.87514969368522</c:v>
                </c:pt>
                <c:pt idx="1867">
                  <c:v>751.7422110674654</c:v>
                </c:pt>
                <c:pt idx="1868">
                  <c:v>752.60927244124582</c:v>
                </c:pt>
                <c:pt idx="1869">
                  <c:v>753.47633381502601</c:v>
                </c:pt>
                <c:pt idx="1870">
                  <c:v>754.3433951888062</c:v>
                </c:pt>
                <c:pt idx="1871">
                  <c:v>755.21045656258639</c:v>
                </c:pt>
                <c:pt idx="1872">
                  <c:v>756.0775179363668</c:v>
                </c:pt>
                <c:pt idx="1873">
                  <c:v>756.94457931014699</c:v>
                </c:pt>
                <c:pt idx="1874">
                  <c:v>757.81164068392718</c:v>
                </c:pt>
                <c:pt idx="1875">
                  <c:v>758.67870205770737</c:v>
                </c:pt>
                <c:pt idx="1876">
                  <c:v>759.54576343148756</c:v>
                </c:pt>
                <c:pt idx="1877">
                  <c:v>760.41282480526797</c:v>
                </c:pt>
                <c:pt idx="1878">
                  <c:v>761.27988617904816</c:v>
                </c:pt>
                <c:pt idx="1879">
                  <c:v>762.14694755282835</c:v>
                </c:pt>
                <c:pt idx="1880">
                  <c:v>763.01400892660854</c:v>
                </c:pt>
                <c:pt idx="1881">
                  <c:v>763.88107030038873</c:v>
                </c:pt>
                <c:pt idx="1882">
                  <c:v>764.74813167416914</c:v>
                </c:pt>
                <c:pt idx="1883">
                  <c:v>765.61519304794933</c:v>
                </c:pt>
                <c:pt idx="1884">
                  <c:v>766.48225442172952</c:v>
                </c:pt>
                <c:pt idx="1885">
                  <c:v>767.34931579550971</c:v>
                </c:pt>
                <c:pt idx="1886">
                  <c:v>768.21637716929013</c:v>
                </c:pt>
                <c:pt idx="1887">
                  <c:v>769.08343854307032</c:v>
                </c:pt>
                <c:pt idx="1888">
                  <c:v>769.9504999168505</c:v>
                </c:pt>
                <c:pt idx="1889">
                  <c:v>770.81756129063069</c:v>
                </c:pt>
                <c:pt idx="1890">
                  <c:v>771.68462266441088</c:v>
                </c:pt>
                <c:pt idx="1891">
                  <c:v>772.5516840381913</c:v>
                </c:pt>
                <c:pt idx="1892">
                  <c:v>773.41874541197149</c:v>
                </c:pt>
                <c:pt idx="1893">
                  <c:v>774.28580678575167</c:v>
                </c:pt>
                <c:pt idx="1894">
                  <c:v>775.15286815953186</c:v>
                </c:pt>
                <c:pt idx="1895">
                  <c:v>776.01992953331205</c:v>
                </c:pt>
                <c:pt idx="1896">
                  <c:v>776.88699090709247</c:v>
                </c:pt>
                <c:pt idx="1897">
                  <c:v>777.75405228087266</c:v>
                </c:pt>
                <c:pt idx="1898">
                  <c:v>778.62111365465285</c:v>
                </c:pt>
                <c:pt idx="1899">
                  <c:v>779.48817502843303</c:v>
                </c:pt>
                <c:pt idx="1900">
                  <c:v>780.35523640221322</c:v>
                </c:pt>
                <c:pt idx="1901">
                  <c:v>781.22229777599364</c:v>
                </c:pt>
                <c:pt idx="1902">
                  <c:v>782.08935914977383</c:v>
                </c:pt>
                <c:pt idx="1903">
                  <c:v>782.95642052355402</c:v>
                </c:pt>
                <c:pt idx="1904">
                  <c:v>783.8234818973342</c:v>
                </c:pt>
                <c:pt idx="1905">
                  <c:v>784.69054327111462</c:v>
                </c:pt>
                <c:pt idx="1906">
                  <c:v>785.55760464489481</c:v>
                </c:pt>
                <c:pt idx="1907">
                  <c:v>786.424666018675</c:v>
                </c:pt>
                <c:pt idx="1908">
                  <c:v>787.29172739245519</c:v>
                </c:pt>
                <c:pt idx="1909">
                  <c:v>788.15878876623538</c:v>
                </c:pt>
                <c:pt idx="1910">
                  <c:v>789.02585014001579</c:v>
                </c:pt>
                <c:pt idx="1911">
                  <c:v>789.89291151379598</c:v>
                </c:pt>
                <c:pt idx="1912">
                  <c:v>790.75997288757617</c:v>
                </c:pt>
                <c:pt idx="1913">
                  <c:v>791.62703426135636</c:v>
                </c:pt>
                <c:pt idx="1914">
                  <c:v>792.49409563513655</c:v>
                </c:pt>
                <c:pt idx="1915">
                  <c:v>793.36115700891696</c:v>
                </c:pt>
                <c:pt idx="1916">
                  <c:v>794.22821838269715</c:v>
                </c:pt>
                <c:pt idx="1917">
                  <c:v>795.09527975647734</c:v>
                </c:pt>
                <c:pt idx="1918">
                  <c:v>795.96234113025753</c:v>
                </c:pt>
                <c:pt idx="1919">
                  <c:v>796.82940250403794</c:v>
                </c:pt>
                <c:pt idx="1920">
                  <c:v>797.69646387781813</c:v>
                </c:pt>
                <c:pt idx="1921">
                  <c:v>798.56352525159832</c:v>
                </c:pt>
                <c:pt idx="1922">
                  <c:v>799.43058662537851</c:v>
                </c:pt>
                <c:pt idx="1923">
                  <c:v>800.2976479991587</c:v>
                </c:pt>
                <c:pt idx="1924">
                  <c:v>801.16470937293911</c:v>
                </c:pt>
                <c:pt idx="1925">
                  <c:v>802.0317707467193</c:v>
                </c:pt>
                <c:pt idx="1926">
                  <c:v>802.89883212049949</c:v>
                </c:pt>
                <c:pt idx="1927">
                  <c:v>803.76589349427968</c:v>
                </c:pt>
                <c:pt idx="1928">
                  <c:v>804.63295486805987</c:v>
                </c:pt>
                <c:pt idx="1929">
                  <c:v>805.50001624184029</c:v>
                </c:pt>
                <c:pt idx="1930">
                  <c:v>806.36707761562047</c:v>
                </c:pt>
                <c:pt idx="1931">
                  <c:v>807.23413898940066</c:v>
                </c:pt>
                <c:pt idx="1932">
                  <c:v>808.10120036318085</c:v>
                </c:pt>
                <c:pt idx="1933">
                  <c:v>808.96826173696127</c:v>
                </c:pt>
                <c:pt idx="1934">
                  <c:v>809.83532311074146</c:v>
                </c:pt>
                <c:pt idx="1935">
                  <c:v>810.70238448452164</c:v>
                </c:pt>
                <c:pt idx="1936">
                  <c:v>811.56944585830183</c:v>
                </c:pt>
                <c:pt idx="1937">
                  <c:v>812.43650723208202</c:v>
                </c:pt>
                <c:pt idx="1938">
                  <c:v>813.30356860586244</c:v>
                </c:pt>
                <c:pt idx="1939">
                  <c:v>814.17062997964263</c:v>
                </c:pt>
                <c:pt idx="1940">
                  <c:v>815.03769135342282</c:v>
                </c:pt>
                <c:pt idx="1941">
                  <c:v>815.904752727203</c:v>
                </c:pt>
                <c:pt idx="1942">
                  <c:v>816.77181410098319</c:v>
                </c:pt>
                <c:pt idx="1943">
                  <c:v>817.63887547476361</c:v>
                </c:pt>
                <c:pt idx="1944">
                  <c:v>818.5059368485438</c:v>
                </c:pt>
                <c:pt idx="1945">
                  <c:v>819.37299822232399</c:v>
                </c:pt>
                <c:pt idx="1946">
                  <c:v>820.24005959610417</c:v>
                </c:pt>
                <c:pt idx="1947">
                  <c:v>821.10712096988436</c:v>
                </c:pt>
                <c:pt idx="1948">
                  <c:v>821.97418234366478</c:v>
                </c:pt>
                <c:pt idx="1949">
                  <c:v>822.84124371744497</c:v>
                </c:pt>
                <c:pt idx="1950">
                  <c:v>823.70830509122516</c:v>
                </c:pt>
                <c:pt idx="1951">
                  <c:v>824.57536646500535</c:v>
                </c:pt>
                <c:pt idx="1952">
                  <c:v>825.44242783878576</c:v>
                </c:pt>
                <c:pt idx="1953">
                  <c:v>826.30948921256595</c:v>
                </c:pt>
                <c:pt idx="1954">
                  <c:v>827.17655058634614</c:v>
                </c:pt>
                <c:pt idx="1955">
                  <c:v>828.04361196012633</c:v>
                </c:pt>
                <c:pt idx="1956">
                  <c:v>828.91067333390652</c:v>
                </c:pt>
                <c:pt idx="1957">
                  <c:v>829.77773470768693</c:v>
                </c:pt>
                <c:pt idx="1958">
                  <c:v>830.64479608146712</c:v>
                </c:pt>
                <c:pt idx="1959">
                  <c:v>831.51185745524731</c:v>
                </c:pt>
                <c:pt idx="1960">
                  <c:v>832.3789188290275</c:v>
                </c:pt>
                <c:pt idx="1961">
                  <c:v>833.24598020280769</c:v>
                </c:pt>
                <c:pt idx="1962">
                  <c:v>834.1130415765881</c:v>
                </c:pt>
                <c:pt idx="1963">
                  <c:v>834.98010295036829</c:v>
                </c:pt>
                <c:pt idx="1964">
                  <c:v>835.84716432414848</c:v>
                </c:pt>
                <c:pt idx="1965">
                  <c:v>836.71422569792867</c:v>
                </c:pt>
                <c:pt idx="1966">
                  <c:v>837.58128707170908</c:v>
                </c:pt>
                <c:pt idx="1967">
                  <c:v>838.44834844548927</c:v>
                </c:pt>
                <c:pt idx="1968">
                  <c:v>839.31540981926946</c:v>
                </c:pt>
                <c:pt idx="1969">
                  <c:v>840.18247119304965</c:v>
                </c:pt>
                <c:pt idx="1970">
                  <c:v>841.04953256682984</c:v>
                </c:pt>
                <c:pt idx="1971">
                  <c:v>841.91659394061026</c:v>
                </c:pt>
                <c:pt idx="1972">
                  <c:v>842.78365531439044</c:v>
                </c:pt>
                <c:pt idx="1973">
                  <c:v>843.65071668817063</c:v>
                </c:pt>
                <c:pt idx="1974">
                  <c:v>844.51777806195082</c:v>
                </c:pt>
                <c:pt idx="1975">
                  <c:v>845.38483943573101</c:v>
                </c:pt>
                <c:pt idx="1976">
                  <c:v>846.25190080951143</c:v>
                </c:pt>
                <c:pt idx="1977">
                  <c:v>847.11896218329161</c:v>
                </c:pt>
                <c:pt idx="1978">
                  <c:v>847.9860235570718</c:v>
                </c:pt>
                <c:pt idx="1979">
                  <c:v>848.85308493085199</c:v>
                </c:pt>
                <c:pt idx="1980">
                  <c:v>849.72014630463241</c:v>
                </c:pt>
                <c:pt idx="1981">
                  <c:v>850.5872076784126</c:v>
                </c:pt>
                <c:pt idx="1982">
                  <c:v>851.45426905219279</c:v>
                </c:pt>
                <c:pt idx="1983">
                  <c:v>852.32133042597297</c:v>
                </c:pt>
                <c:pt idx="1984">
                  <c:v>853.18839179975316</c:v>
                </c:pt>
                <c:pt idx="1985">
                  <c:v>854.05545317353358</c:v>
                </c:pt>
                <c:pt idx="1986">
                  <c:v>854.92251454731377</c:v>
                </c:pt>
                <c:pt idx="1987">
                  <c:v>855.78957592109396</c:v>
                </c:pt>
                <c:pt idx="1988">
                  <c:v>856.65663729487414</c:v>
                </c:pt>
                <c:pt idx="1989">
                  <c:v>857.52369866865433</c:v>
                </c:pt>
                <c:pt idx="1990">
                  <c:v>858.39076004243475</c:v>
                </c:pt>
                <c:pt idx="1991">
                  <c:v>859.25782141621494</c:v>
                </c:pt>
                <c:pt idx="1992">
                  <c:v>860.12488278999513</c:v>
                </c:pt>
                <c:pt idx="1993">
                  <c:v>860.99194416377532</c:v>
                </c:pt>
                <c:pt idx="1994">
                  <c:v>861.85900553755573</c:v>
                </c:pt>
                <c:pt idx="1995">
                  <c:v>862.72606691133592</c:v>
                </c:pt>
                <c:pt idx="1996">
                  <c:v>863.59312828511611</c:v>
                </c:pt>
                <c:pt idx="1997">
                  <c:v>864.4601896588963</c:v>
                </c:pt>
                <c:pt idx="1998">
                  <c:v>865.32725103267649</c:v>
                </c:pt>
                <c:pt idx="1999">
                  <c:v>866.1943124064569</c:v>
                </c:pt>
                <c:pt idx="2000">
                  <c:v>867.06137378023709</c:v>
                </c:pt>
              </c:numCache>
            </c:numRef>
          </c:cat>
          <c:val>
            <c:numRef>
              <c:f>'RESULTADOS DA REGRESSÃO'!$AK$761:$AK$2761</c:f>
              <c:numCache>
                <c:formatCode>#,##0.00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3.6684837770869003E-4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21-4A85-B178-636758B0C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/>
      </c:barChart>
      <c:catAx>
        <c:axId val="1036024000"/>
        <c:scaling>
          <c:orientation val="minMax"/>
        </c:scaling>
        <c:delete val="1"/>
        <c:axPos val="b"/>
        <c:numFmt formatCode="#,##0.00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Nível máximo de significância para a rejeição da hipótese nula do coeficiente regressor: Piscina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541138888888889E-2"/>
          <c:y val="0.10479441533488465"/>
          <c:w val="0.61793374999999995"/>
          <c:h val="0.792482835421434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REGRESSÃO'!$AT$760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cat>
            <c:numRef>
              <c:f>'RESULTADOS DA REGRESSÃO'!$AC$761:$AC$2761</c:f>
              <c:numCache>
                <c:formatCode>#,##0.00</c:formatCode>
                <c:ptCount val="2001"/>
                <c:pt idx="0">
                  <c:v>-867.06137378023709</c:v>
                </c:pt>
                <c:pt idx="1">
                  <c:v>-866.1943124064569</c:v>
                </c:pt>
                <c:pt idx="2">
                  <c:v>-865.3272510326766</c:v>
                </c:pt>
                <c:pt idx="3">
                  <c:v>-864.46018965889641</c:v>
                </c:pt>
                <c:pt idx="4">
                  <c:v>-863.59312828511611</c:v>
                </c:pt>
                <c:pt idx="5">
                  <c:v>-862.72606691133592</c:v>
                </c:pt>
                <c:pt idx="6">
                  <c:v>-861.85900553755562</c:v>
                </c:pt>
                <c:pt idx="7">
                  <c:v>-860.99194416377543</c:v>
                </c:pt>
                <c:pt idx="8">
                  <c:v>-860.12488278999524</c:v>
                </c:pt>
                <c:pt idx="9">
                  <c:v>-859.25782141621494</c:v>
                </c:pt>
                <c:pt idx="10">
                  <c:v>-858.39076004243475</c:v>
                </c:pt>
                <c:pt idx="11">
                  <c:v>-857.52369866865445</c:v>
                </c:pt>
                <c:pt idx="12">
                  <c:v>-856.65663729487426</c:v>
                </c:pt>
                <c:pt idx="13">
                  <c:v>-855.78957592109396</c:v>
                </c:pt>
                <c:pt idx="14">
                  <c:v>-854.92251454731377</c:v>
                </c:pt>
                <c:pt idx="15">
                  <c:v>-854.05545317353358</c:v>
                </c:pt>
                <c:pt idx="16">
                  <c:v>-853.18839179975328</c:v>
                </c:pt>
                <c:pt idx="17">
                  <c:v>-852.32133042597309</c:v>
                </c:pt>
                <c:pt idx="18">
                  <c:v>-851.45426905219279</c:v>
                </c:pt>
                <c:pt idx="19">
                  <c:v>-850.5872076784126</c:v>
                </c:pt>
                <c:pt idx="20">
                  <c:v>-849.72014630463241</c:v>
                </c:pt>
                <c:pt idx="21">
                  <c:v>-848.85308493085211</c:v>
                </c:pt>
                <c:pt idx="22">
                  <c:v>-847.98602355707192</c:v>
                </c:pt>
                <c:pt idx="23">
                  <c:v>-847.11896218329161</c:v>
                </c:pt>
                <c:pt idx="24">
                  <c:v>-846.25190080951143</c:v>
                </c:pt>
                <c:pt idx="25">
                  <c:v>-845.38483943573112</c:v>
                </c:pt>
                <c:pt idx="26">
                  <c:v>-844.51777806195093</c:v>
                </c:pt>
                <c:pt idx="27">
                  <c:v>-843.65071668817063</c:v>
                </c:pt>
                <c:pt idx="28">
                  <c:v>-842.78365531439044</c:v>
                </c:pt>
                <c:pt idx="29">
                  <c:v>-841.91659394061026</c:v>
                </c:pt>
                <c:pt idx="30">
                  <c:v>-841.04953256682995</c:v>
                </c:pt>
                <c:pt idx="31">
                  <c:v>-840.18247119304976</c:v>
                </c:pt>
                <c:pt idx="32">
                  <c:v>-839.31540981926946</c:v>
                </c:pt>
                <c:pt idx="33">
                  <c:v>-838.44834844548927</c:v>
                </c:pt>
                <c:pt idx="34">
                  <c:v>-837.58128707170908</c:v>
                </c:pt>
                <c:pt idx="35">
                  <c:v>-836.71422569792878</c:v>
                </c:pt>
                <c:pt idx="36">
                  <c:v>-835.84716432414859</c:v>
                </c:pt>
                <c:pt idx="37">
                  <c:v>-834.98010295036829</c:v>
                </c:pt>
                <c:pt idx="38">
                  <c:v>-834.1130415765881</c:v>
                </c:pt>
                <c:pt idx="39">
                  <c:v>-833.2459802028078</c:v>
                </c:pt>
                <c:pt idx="40">
                  <c:v>-832.37891882902761</c:v>
                </c:pt>
                <c:pt idx="41">
                  <c:v>-831.51185745524742</c:v>
                </c:pt>
                <c:pt idx="42">
                  <c:v>-830.64479608146712</c:v>
                </c:pt>
                <c:pt idx="43">
                  <c:v>-829.77773470768693</c:v>
                </c:pt>
                <c:pt idx="44">
                  <c:v>-828.91067333390663</c:v>
                </c:pt>
                <c:pt idx="45">
                  <c:v>-828.04361196012644</c:v>
                </c:pt>
                <c:pt idx="46">
                  <c:v>-827.17655058634614</c:v>
                </c:pt>
                <c:pt idx="47">
                  <c:v>-826.30948921256595</c:v>
                </c:pt>
                <c:pt idx="48">
                  <c:v>-825.44242783878576</c:v>
                </c:pt>
                <c:pt idx="49">
                  <c:v>-824.57536646500546</c:v>
                </c:pt>
                <c:pt idx="50">
                  <c:v>-823.70830509122527</c:v>
                </c:pt>
                <c:pt idx="51">
                  <c:v>-822.84124371744497</c:v>
                </c:pt>
                <c:pt idx="52">
                  <c:v>-821.97418234366478</c:v>
                </c:pt>
                <c:pt idx="53">
                  <c:v>-821.10712096988448</c:v>
                </c:pt>
                <c:pt idx="54">
                  <c:v>-820.24005959610429</c:v>
                </c:pt>
                <c:pt idx="55">
                  <c:v>-819.3729982223241</c:v>
                </c:pt>
                <c:pt idx="56">
                  <c:v>-818.5059368485438</c:v>
                </c:pt>
                <c:pt idx="57">
                  <c:v>-817.63887547476361</c:v>
                </c:pt>
                <c:pt idx="58">
                  <c:v>-816.77181410098331</c:v>
                </c:pt>
                <c:pt idx="59">
                  <c:v>-815.90475272720312</c:v>
                </c:pt>
                <c:pt idx="60">
                  <c:v>-815.03769135342282</c:v>
                </c:pt>
                <c:pt idx="61">
                  <c:v>-814.17062997964263</c:v>
                </c:pt>
                <c:pt idx="62">
                  <c:v>-813.30356860586244</c:v>
                </c:pt>
                <c:pt idx="63">
                  <c:v>-812.43650723208214</c:v>
                </c:pt>
                <c:pt idx="64">
                  <c:v>-811.56944585830195</c:v>
                </c:pt>
                <c:pt idx="65">
                  <c:v>-810.70238448452164</c:v>
                </c:pt>
                <c:pt idx="66">
                  <c:v>-809.83532311074146</c:v>
                </c:pt>
                <c:pt idx="67">
                  <c:v>-808.96826173696127</c:v>
                </c:pt>
                <c:pt idx="68">
                  <c:v>-808.10120036318096</c:v>
                </c:pt>
                <c:pt idx="69">
                  <c:v>-807.23413898940078</c:v>
                </c:pt>
                <c:pt idx="70">
                  <c:v>-806.36707761562047</c:v>
                </c:pt>
                <c:pt idx="71">
                  <c:v>-805.50001624184029</c:v>
                </c:pt>
                <c:pt idx="72">
                  <c:v>-804.63295486805998</c:v>
                </c:pt>
                <c:pt idx="73">
                  <c:v>-803.76589349427979</c:v>
                </c:pt>
                <c:pt idx="74">
                  <c:v>-802.89883212049949</c:v>
                </c:pt>
                <c:pt idx="75">
                  <c:v>-802.0317707467193</c:v>
                </c:pt>
                <c:pt idx="76">
                  <c:v>-801.16470937293911</c:v>
                </c:pt>
                <c:pt idx="77">
                  <c:v>-800.29764799915881</c:v>
                </c:pt>
                <c:pt idx="78">
                  <c:v>-799.43058662537862</c:v>
                </c:pt>
                <c:pt idx="79">
                  <c:v>-798.56352525159832</c:v>
                </c:pt>
                <c:pt idx="80">
                  <c:v>-797.69646387781813</c:v>
                </c:pt>
                <c:pt idx="81">
                  <c:v>-796.82940250403794</c:v>
                </c:pt>
                <c:pt idx="82">
                  <c:v>-795.96234113025764</c:v>
                </c:pt>
                <c:pt idx="83">
                  <c:v>-795.09527975647745</c:v>
                </c:pt>
                <c:pt idx="84">
                  <c:v>-794.22821838269715</c:v>
                </c:pt>
                <c:pt idx="85">
                  <c:v>-793.36115700891696</c:v>
                </c:pt>
                <c:pt idx="86">
                  <c:v>-792.49409563513666</c:v>
                </c:pt>
                <c:pt idx="87">
                  <c:v>-791.62703426135647</c:v>
                </c:pt>
                <c:pt idx="88">
                  <c:v>-790.75997288757617</c:v>
                </c:pt>
                <c:pt idx="89">
                  <c:v>-789.89291151379598</c:v>
                </c:pt>
                <c:pt idx="90">
                  <c:v>-789.02585014001579</c:v>
                </c:pt>
                <c:pt idx="91">
                  <c:v>-788.15878876623549</c:v>
                </c:pt>
                <c:pt idx="92">
                  <c:v>-787.2917273924553</c:v>
                </c:pt>
                <c:pt idx="93">
                  <c:v>-786.424666018675</c:v>
                </c:pt>
                <c:pt idx="94">
                  <c:v>-785.55760464489481</c:v>
                </c:pt>
                <c:pt idx="95">
                  <c:v>-784.69054327111462</c:v>
                </c:pt>
                <c:pt idx="96">
                  <c:v>-783.82348189733432</c:v>
                </c:pt>
                <c:pt idx="97">
                  <c:v>-782.95642052355413</c:v>
                </c:pt>
                <c:pt idx="98">
                  <c:v>-782.08935914977383</c:v>
                </c:pt>
                <c:pt idx="99">
                  <c:v>-781.22229777599364</c:v>
                </c:pt>
                <c:pt idx="100">
                  <c:v>-780.35523640221334</c:v>
                </c:pt>
                <c:pt idx="101">
                  <c:v>-779.48817502843315</c:v>
                </c:pt>
                <c:pt idx="102">
                  <c:v>-778.62111365465296</c:v>
                </c:pt>
                <c:pt idx="103">
                  <c:v>-777.75405228087266</c:v>
                </c:pt>
                <c:pt idx="104">
                  <c:v>-776.88699090709247</c:v>
                </c:pt>
                <c:pt idx="105">
                  <c:v>-776.01992953331217</c:v>
                </c:pt>
                <c:pt idx="106">
                  <c:v>-775.15286815953198</c:v>
                </c:pt>
                <c:pt idx="107">
                  <c:v>-774.28580678575167</c:v>
                </c:pt>
                <c:pt idx="108">
                  <c:v>-773.41874541197149</c:v>
                </c:pt>
                <c:pt idx="109">
                  <c:v>-772.5516840381913</c:v>
                </c:pt>
                <c:pt idx="110">
                  <c:v>-771.68462266441099</c:v>
                </c:pt>
                <c:pt idx="111">
                  <c:v>-770.81756129063081</c:v>
                </c:pt>
                <c:pt idx="112">
                  <c:v>-769.9504999168505</c:v>
                </c:pt>
                <c:pt idx="113">
                  <c:v>-769.08343854307032</c:v>
                </c:pt>
                <c:pt idx="114">
                  <c:v>-768.21637716929013</c:v>
                </c:pt>
                <c:pt idx="115">
                  <c:v>-767.34931579550982</c:v>
                </c:pt>
                <c:pt idx="116">
                  <c:v>-766.48225442172964</c:v>
                </c:pt>
                <c:pt idx="117">
                  <c:v>-765.61519304794933</c:v>
                </c:pt>
                <c:pt idx="118">
                  <c:v>-764.74813167416914</c:v>
                </c:pt>
                <c:pt idx="119">
                  <c:v>-763.88107030038884</c:v>
                </c:pt>
                <c:pt idx="120">
                  <c:v>-763.01400892660865</c:v>
                </c:pt>
                <c:pt idx="121">
                  <c:v>-762.14694755282835</c:v>
                </c:pt>
                <c:pt idx="122">
                  <c:v>-761.27988617904816</c:v>
                </c:pt>
                <c:pt idx="123">
                  <c:v>-760.41282480526797</c:v>
                </c:pt>
                <c:pt idx="124">
                  <c:v>-759.54576343148767</c:v>
                </c:pt>
                <c:pt idx="125">
                  <c:v>-758.67870205770748</c:v>
                </c:pt>
                <c:pt idx="126">
                  <c:v>-757.81164068392718</c:v>
                </c:pt>
                <c:pt idx="127">
                  <c:v>-756.94457931014699</c:v>
                </c:pt>
                <c:pt idx="128">
                  <c:v>-756.0775179363668</c:v>
                </c:pt>
                <c:pt idx="129">
                  <c:v>-755.2104565625865</c:v>
                </c:pt>
                <c:pt idx="130">
                  <c:v>-754.34339518880631</c:v>
                </c:pt>
                <c:pt idx="131">
                  <c:v>-753.47633381502601</c:v>
                </c:pt>
                <c:pt idx="132">
                  <c:v>-752.60927244124582</c:v>
                </c:pt>
                <c:pt idx="133">
                  <c:v>-751.74221106746552</c:v>
                </c:pt>
                <c:pt idx="134">
                  <c:v>-750.87514969368533</c:v>
                </c:pt>
                <c:pt idx="135">
                  <c:v>-750.00808831990503</c:v>
                </c:pt>
                <c:pt idx="136">
                  <c:v>-749.14102694612484</c:v>
                </c:pt>
                <c:pt idx="137">
                  <c:v>-748.27396557234465</c:v>
                </c:pt>
                <c:pt idx="138">
                  <c:v>-747.40690419856435</c:v>
                </c:pt>
                <c:pt idx="139">
                  <c:v>-746.53984282478416</c:v>
                </c:pt>
                <c:pt idx="140">
                  <c:v>-745.67278145100386</c:v>
                </c:pt>
                <c:pt idx="141">
                  <c:v>-744.80572007722367</c:v>
                </c:pt>
                <c:pt idx="142">
                  <c:v>-743.93865870344348</c:v>
                </c:pt>
                <c:pt idx="143">
                  <c:v>-743.07159732966318</c:v>
                </c:pt>
                <c:pt idx="144">
                  <c:v>-742.20453595588299</c:v>
                </c:pt>
                <c:pt idx="145">
                  <c:v>-741.33747458210269</c:v>
                </c:pt>
                <c:pt idx="146">
                  <c:v>-740.4704132083225</c:v>
                </c:pt>
                <c:pt idx="147">
                  <c:v>-739.6033518345422</c:v>
                </c:pt>
                <c:pt idx="148">
                  <c:v>-738.73629046076201</c:v>
                </c:pt>
                <c:pt idx="149">
                  <c:v>-737.8692290869817</c:v>
                </c:pt>
                <c:pt idx="150">
                  <c:v>-737.00216771320152</c:v>
                </c:pt>
                <c:pt idx="151">
                  <c:v>-736.13510633942133</c:v>
                </c:pt>
                <c:pt idx="152">
                  <c:v>-735.26804496564102</c:v>
                </c:pt>
                <c:pt idx="153">
                  <c:v>-734.40098359186084</c:v>
                </c:pt>
                <c:pt idx="154">
                  <c:v>-733.53392221808053</c:v>
                </c:pt>
                <c:pt idx="155">
                  <c:v>-732.66686084430034</c:v>
                </c:pt>
                <c:pt idx="156">
                  <c:v>-731.79979947052016</c:v>
                </c:pt>
                <c:pt idx="157">
                  <c:v>-730.93273809673985</c:v>
                </c:pt>
                <c:pt idx="158">
                  <c:v>-730.06567672295967</c:v>
                </c:pt>
                <c:pt idx="159">
                  <c:v>-729.19861534917936</c:v>
                </c:pt>
                <c:pt idx="160">
                  <c:v>-728.33155397539917</c:v>
                </c:pt>
                <c:pt idx="161">
                  <c:v>-727.46449260161899</c:v>
                </c:pt>
                <c:pt idx="162">
                  <c:v>-726.59743122783868</c:v>
                </c:pt>
                <c:pt idx="163">
                  <c:v>-725.73036985405838</c:v>
                </c:pt>
                <c:pt idx="164">
                  <c:v>-724.86330848027819</c:v>
                </c:pt>
                <c:pt idx="165">
                  <c:v>-723.996247106498</c:v>
                </c:pt>
                <c:pt idx="166">
                  <c:v>-723.1291857327177</c:v>
                </c:pt>
                <c:pt idx="167">
                  <c:v>-722.26212435893751</c:v>
                </c:pt>
                <c:pt idx="168">
                  <c:v>-721.39506298515721</c:v>
                </c:pt>
                <c:pt idx="169">
                  <c:v>-720.52800161137702</c:v>
                </c:pt>
                <c:pt idx="170">
                  <c:v>-719.66094023759683</c:v>
                </c:pt>
                <c:pt idx="171">
                  <c:v>-718.79387886381653</c:v>
                </c:pt>
                <c:pt idx="172">
                  <c:v>-717.92681749003634</c:v>
                </c:pt>
                <c:pt idx="173">
                  <c:v>-717.05975611625604</c:v>
                </c:pt>
                <c:pt idx="174">
                  <c:v>-716.19269474247585</c:v>
                </c:pt>
                <c:pt idx="175">
                  <c:v>-715.32563336869566</c:v>
                </c:pt>
                <c:pt idx="176">
                  <c:v>-714.45857199491536</c:v>
                </c:pt>
                <c:pt idx="177">
                  <c:v>-713.59151062113517</c:v>
                </c:pt>
                <c:pt idx="178">
                  <c:v>-712.72444924735487</c:v>
                </c:pt>
                <c:pt idx="179">
                  <c:v>-711.85738787357468</c:v>
                </c:pt>
                <c:pt idx="180">
                  <c:v>-710.99032649979438</c:v>
                </c:pt>
                <c:pt idx="181">
                  <c:v>-710.12326512601419</c:v>
                </c:pt>
                <c:pt idx="182">
                  <c:v>-709.25620375223389</c:v>
                </c:pt>
                <c:pt idx="183">
                  <c:v>-708.3891423784537</c:v>
                </c:pt>
                <c:pt idx="184">
                  <c:v>-707.52208100467351</c:v>
                </c:pt>
                <c:pt idx="185">
                  <c:v>-706.65501963089321</c:v>
                </c:pt>
                <c:pt idx="186">
                  <c:v>-705.78795825711302</c:v>
                </c:pt>
                <c:pt idx="187">
                  <c:v>-704.92089688333272</c:v>
                </c:pt>
                <c:pt idx="188">
                  <c:v>-704.05383550955253</c:v>
                </c:pt>
                <c:pt idx="189">
                  <c:v>-703.18677413577234</c:v>
                </c:pt>
                <c:pt idx="190">
                  <c:v>-702.31971276199204</c:v>
                </c:pt>
                <c:pt idx="191">
                  <c:v>-701.45265138821185</c:v>
                </c:pt>
                <c:pt idx="192">
                  <c:v>-700.58559001443155</c:v>
                </c:pt>
                <c:pt idx="193">
                  <c:v>-699.71852864065136</c:v>
                </c:pt>
                <c:pt idx="194">
                  <c:v>-698.85146726687117</c:v>
                </c:pt>
                <c:pt idx="195">
                  <c:v>-697.98440589309087</c:v>
                </c:pt>
                <c:pt idx="196">
                  <c:v>-697.11734451931056</c:v>
                </c:pt>
                <c:pt idx="197">
                  <c:v>-696.25028314553037</c:v>
                </c:pt>
                <c:pt idx="198">
                  <c:v>-695.38322177175019</c:v>
                </c:pt>
                <c:pt idx="199">
                  <c:v>-694.51616039796988</c:v>
                </c:pt>
                <c:pt idx="200">
                  <c:v>-693.6490990241897</c:v>
                </c:pt>
                <c:pt idx="201">
                  <c:v>-692.78203765040939</c:v>
                </c:pt>
                <c:pt idx="202">
                  <c:v>-691.9149762766292</c:v>
                </c:pt>
                <c:pt idx="203">
                  <c:v>-691.04791490284902</c:v>
                </c:pt>
                <c:pt idx="204">
                  <c:v>-690.18085352906871</c:v>
                </c:pt>
                <c:pt idx="205">
                  <c:v>-689.31379215528852</c:v>
                </c:pt>
                <c:pt idx="206">
                  <c:v>-688.44673078150822</c:v>
                </c:pt>
                <c:pt idx="207">
                  <c:v>-687.57966940772803</c:v>
                </c:pt>
                <c:pt idx="208">
                  <c:v>-686.71260803394784</c:v>
                </c:pt>
                <c:pt idx="209">
                  <c:v>-685.84554666016754</c:v>
                </c:pt>
                <c:pt idx="210">
                  <c:v>-684.97848528638724</c:v>
                </c:pt>
                <c:pt idx="211">
                  <c:v>-684.11142391260705</c:v>
                </c:pt>
                <c:pt idx="212">
                  <c:v>-683.24436253882686</c:v>
                </c:pt>
                <c:pt idx="213">
                  <c:v>-682.37730116504656</c:v>
                </c:pt>
                <c:pt idx="214">
                  <c:v>-681.51023979126637</c:v>
                </c:pt>
                <c:pt idx="215">
                  <c:v>-680.64317841748607</c:v>
                </c:pt>
                <c:pt idx="216">
                  <c:v>-679.77611704370588</c:v>
                </c:pt>
                <c:pt idx="217">
                  <c:v>-678.90905566992569</c:v>
                </c:pt>
                <c:pt idx="218">
                  <c:v>-678.04199429614539</c:v>
                </c:pt>
                <c:pt idx="219">
                  <c:v>-677.1749329223652</c:v>
                </c:pt>
                <c:pt idx="220">
                  <c:v>-676.3078715485849</c:v>
                </c:pt>
                <c:pt idx="221">
                  <c:v>-675.44081017480471</c:v>
                </c:pt>
                <c:pt idx="222">
                  <c:v>-674.57374880102452</c:v>
                </c:pt>
                <c:pt idx="223">
                  <c:v>-673.70668742724422</c:v>
                </c:pt>
                <c:pt idx="224">
                  <c:v>-672.83962605346392</c:v>
                </c:pt>
                <c:pt idx="225">
                  <c:v>-671.97256467968373</c:v>
                </c:pt>
                <c:pt idx="226">
                  <c:v>-671.10550330590354</c:v>
                </c:pt>
                <c:pt idx="227">
                  <c:v>-670.23844193212324</c:v>
                </c:pt>
                <c:pt idx="228">
                  <c:v>-669.37138055834305</c:v>
                </c:pt>
                <c:pt idx="229">
                  <c:v>-668.50431918456275</c:v>
                </c:pt>
                <c:pt idx="230">
                  <c:v>-667.63725781078256</c:v>
                </c:pt>
                <c:pt idx="231">
                  <c:v>-666.77019643700237</c:v>
                </c:pt>
                <c:pt idx="232">
                  <c:v>-665.90313506322207</c:v>
                </c:pt>
                <c:pt idx="233">
                  <c:v>-665.03607368944188</c:v>
                </c:pt>
                <c:pt idx="234">
                  <c:v>-664.16901231566158</c:v>
                </c:pt>
                <c:pt idx="235">
                  <c:v>-663.30195094188139</c:v>
                </c:pt>
                <c:pt idx="236">
                  <c:v>-662.4348895681012</c:v>
                </c:pt>
                <c:pt idx="237">
                  <c:v>-661.5678281943209</c:v>
                </c:pt>
                <c:pt idx="238">
                  <c:v>-660.70076682054071</c:v>
                </c:pt>
                <c:pt idx="239">
                  <c:v>-659.8337054467604</c:v>
                </c:pt>
                <c:pt idx="240">
                  <c:v>-658.96664407298022</c:v>
                </c:pt>
                <c:pt idx="241">
                  <c:v>-658.09958269920003</c:v>
                </c:pt>
                <c:pt idx="242">
                  <c:v>-657.23252132541973</c:v>
                </c:pt>
                <c:pt idx="243">
                  <c:v>-656.36545995163942</c:v>
                </c:pt>
                <c:pt idx="244">
                  <c:v>-655.49839857785923</c:v>
                </c:pt>
                <c:pt idx="245">
                  <c:v>-654.63133720407905</c:v>
                </c:pt>
                <c:pt idx="246">
                  <c:v>-653.76427583029874</c:v>
                </c:pt>
                <c:pt idx="247">
                  <c:v>-652.89721445651855</c:v>
                </c:pt>
                <c:pt idx="248">
                  <c:v>-652.03015308273825</c:v>
                </c:pt>
                <c:pt idx="249">
                  <c:v>-651.16309170895806</c:v>
                </c:pt>
                <c:pt idx="250">
                  <c:v>-650.29603033517787</c:v>
                </c:pt>
                <c:pt idx="251">
                  <c:v>-649.42896896139757</c:v>
                </c:pt>
                <c:pt idx="252">
                  <c:v>-648.56190758761738</c:v>
                </c:pt>
                <c:pt idx="253">
                  <c:v>-647.69484621383708</c:v>
                </c:pt>
                <c:pt idx="254">
                  <c:v>-646.82778484005689</c:v>
                </c:pt>
                <c:pt idx="255">
                  <c:v>-645.9607234662767</c:v>
                </c:pt>
                <c:pt idx="256">
                  <c:v>-645.0936620924964</c:v>
                </c:pt>
                <c:pt idx="257">
                  <c:v>-644.2266007187161</c:v>
                </c:pt>
                <c:pt idx="258">
                  <c:v>-643.35953934493591</c:v>
                </c:pt>
                <c:pt idx="259">
                  <c:v>-642.49247797115572</c:v>
                </c:pt>
                <c:pt idx="260">
                  <c:v>-641.62541659737542</c:v>
                </c:pt>
                <c:pt idx="261">
                  <c:v>-640.75835522359523</c:v>
                </c:pt>
                <c:pt idx="262">
                  <c:v>-639.89129384981493</c:v>
                </c:pt>
                <c:pt idx="263">
                  <c:v>-639.02423247603474</c:v>
                </c:pt>
                <c:pt idx="264">
                  <c:v>-638.15717110225455</c:v>
                </c:pt>
                <c:pt idx="265">
                  <c:v>-637.29010972847425</c:v>
                </c:pt>
                <c:pt idx="266">
                  <c:v>-636.42304835469406</c:v>
                </c:pt>
                <c:pt idx="267">
                  <c:v>-635.55598698091376</c:v>
                </c:pt>
                <c:pt idx="268">
                  <c:v>-634.68892560713357</c:v>
                </c:pt>
                <c:pt idx="269">
                  <c:v>-633.82186423335338</c:v>
                </c:pt>
                <c:pt idx="270">
                  <c:v>-632.95480285957308</c:v>
                </c:pt>
                <c:pt idx="271">
                  <c:v>-632.08774148579278</c:v>
                </c:pt>
                <c:pt idx="272">
                  <c:v>-631.22068011201259</c:v>
                </c:pt>
                <c:pt idx="273">
                  <c:v>-630.3536187382324</c:v>
                </c:pt>
                <c:pt idx="274">
                  <c:v>-629.4865573644521</c:v>
                </c:pt>
                <c:pt idx="275">
                  <c:v>-628.61949599067191</c:v>
                </c:pt>
                <c:pt idx="276">
                  <c:v>-627.75243461689161</c:v>
                </c:pt>
                <c:pt idx="277">
                  <c:v>-626.88537324311142</c:v>
                </c:pt>
                <c:pt idx="278">
                  <c:v>-626.01831186933123</c:v>
                </c:pt>
                <c:pt idx="279">
                  <c:v>-625.15125049555093</c:v>
                </c:pt>
                <c:pt idx="280">
                  <c:v>-624.28418912177074</c:v>
                </c:pt>
                <c:pt idx="281">
                  <c:v>-623.41712774799043</c:v>
                </c:pt>
                <c:pt idx="282">
                  <c:v>-622.55006637421025</c:v>
                </c:pt>
                <c:pt idx="283">
                  <c:v>-621.68300500043006</c:v>
                </c:pt>
                <c:pt idx="284">
                  <c:v>-620.81594362664976</c:v>
                </c:pt>
                <c:pt idx="285">
                  <c:v>-619.94888225286957</c:v>
                </c:pt>
                <c:pt idx="286">
                  <c:v>-619.08182087908926</c:v>
                </c:pt>
                <c:pt idx="287">
                  <c:v>-618.21475950530908</c:v>
                </c:pt>
                <c:pt idx="288">
                  <c:v>-617.34769813152889</c:v>
                </c:pt>
                <c:pt idx="289">
                  <c:v>-616.48063675774858</c:v>
                </c:pt>
                <c:pt idx="290">
                  <c:v>-615.61357538396828</c:v>
                </c:pt>
                <c:pt idx="291">
                  <c:v>-614.74651401018809</c:v>
                </c:pt>
                <c:pt idx="292">
                  <c:v>-613.8794526364079</c:v>
                </c:pt>
                <c:pt idx="293">
                  <c:v>-613.0123912626276</c:v>
                </c:pt>
                <c:pt idx="294">
                  <c:v>-612.14532988884741</c:v>
                </c:pt>
                <c:pt idx="295">
                  <c:v>-611.27826851506711</c:v>
                </c:pt>
                <c:pt idx="296">
                  <c:v>-610.41120714128692</c:v>
                </c:pt>
                <c:pt idx="297">
                  <c:v>-609.54414576750673</c:v>
                </c:pt>
                <c:pt idx="298">
                  <c:v>-608.67708439372643</c:v>
                </c:pt>
                <c:pt idx="299">
                  <c:v>-607.81002301994613</c:v>
                </c:pt>
                <c:pt idx="300">
                  <c:v>-606.94296164616594</c:v>
                </c:pt>
                <c:pt idx="301">
                  <c:v>-606.07590027238575</c:v>
                </c:pt>
                <c:pt idx="302">
                  <c:v>-605.20883889860556</c:v>
                </c:pt>
                <c:pt idx="303">
                  <c:v>-604.34177752482526</c:v>
                </c:pt>
                <c:pt idx="304">
                  <c:v>-603.47471615104496</c:v>
                </c:pt>
                <c:pt idx="305">
                  <c:v>-602.60765477726477</c:v>
                </c:pt>
                <c:pt idx="306">
                  <c:v>-601.74059340348458</c:v>
                </c:pt>
                <c:pt idx="307">
                  <c:v>-600.87353202970439</c:v>
                </c:pt>
                <c:pt idx="308">
                  <c:v>-600.00647065592409</c:v>
                </c:pt>
                <c:pt idx="309">
                  <c:v>-599.13940928214379</c:v>
                </c:pt>
                <c:pt idx="310">
                  <c:v>-598.2723479083636</c:v>
                </c:pt>
                <c:pt idx="311">
                  <c:v>-597.40528653458341</c:v>
                </c:pt>
                <c:pt idx="312">
                  <c:v>-596.53822516080311</c:v>
                </c:pt>
                <c:pt idx="313">
                  <c:v>-595.67116378702281</c:v>
                </c:pt>
                <c:pt idx="314">
                  <c:v>-594.80410241324262</c:v>
                </c:pt>
                <c:pt idx="315">
                  <c:v>-593.93704103946243</c:v>
                </c:pt>
                <c:pt idx="316">
                  <c:v>-593.06997966568224</c:v>
                </c:pt>
                <c:pt idx="317">
                  <c:v>-592.20291829190194</c:v>
                </c:pt>
                <c:pt idx="318">
                  <c:v>-591.33585691812164</c:v>
                </c:pt>
                <c:pt idx="319">
                  <c:v>-590.46879554434145</c:v>
                </c:pt>
                <c:pt idx="320">
                  <c:v>-589.60173417056126</c:v>
                </c:pt>
                <c:pt idx="321">
                  <c:v>-588.73467279678107</c:v>
                </c:pt>
                <c:pt idx="322">
                  <c:v>-587.86761142300077</c:v>
                </c:pt>
                <c:pt idx="323">
                  <c:v>-587.00055004922046</c:v>
                </c:pt>
                <c:pt idx="324">
                  <c:v>-586.13348867544028</c:v>
                </c:pt>
                <c:pt idx="325">
                  <c:v>-585.26642730166009</c:v>
                </c:pt>
                <c:pt idx="326">
                  <c:v>-584.39936592787978</c:v>
                </c:pt>
                <c:pt idx="327">
                  <c:v>-583.5323045540996</c:v>
                </c:pt>
                <c:pt idx="328">
                  <c:v>-582.66524318031929</c:v>
                </c:pt>
                <c:pt idx="329">
                  <c:v>-581.79818180653911</c:v>
                </c:pt>
                <c:pt idx="330">
                  <c:v>-580.93112043275892</c:v>
                </c:pt>
                <c:pt idx="331">
                  <c:v>-580.06405905897861</c:v>
                </c:pt>
                <c:pt idx="332">
                  <c:v>-579.19699768519831</c:v>
                </c:pt>
                <c:pt idx="333">
                  <c:v>-578.32993631141812</c:v>
                </c:pt>
                <c:pt idx="334">
                  <c:v>-577.46287493763793</c:v>
                </c:pt>
                <c:pt idx="335">
                  <c:v>-576.59581356385775</c:v>
                </c:pt>
                <c:pt idx="336">
                  <c:v>-575.72875219007744</c:v>
                </c:pt>
                <c:pt idx="337">
                  <c:v>-574.86169081629714</c:v>
                </c:pt>
                <c:pt idx="338">
                  <c:v>-573.99462944251695</c:v>
                </c:pt>
                <c:pt idx="339">
                  <c:v>-573.12756806873676</c:v>
                </c:pt>
                <c:pt idx="340">
                  <c:v>-572.26050669495646</c:v>
                </c:pt>
                <c:pt idx="341">
                  <c:v>-571.39344532117627</c:v>
                </c:pt>
                <c:pt idx="342">
                  <c:v>-570.52638394739597</c:v>
                </c:pt>
                <c:pt idx="343">
                  <c:v>-569.65932257361578</c:v>
                </c:pt>
                <c:pt idx="344">
                  <c:v>-568.79226119983559</c:v>
                </c:pt>
                <c:pt idx="345">
                  <c:v>-567.92519982605529</c:v>
                </c:pt>
                <c:pt idx="346">
                  <c:v>-567.05813845227499</c:v>
                </c:pt>
                <c:pt idx="347">
                  <c:v>-566.1910770784948</c:v>
                </c:pt>
                <c:pt idx="348">
                  <c:v>-565.32401570471461</c:v>
                </c:pt>
                <c:pt idx="349">
                  <c:v>-564.45695433093442</c:v>
                </c:pt>
                <c:pt idx="350">
                  <c:v>-563.58989295715412</c:v>
                </c:pt>
                <c:pt idx="351">
                  <c:v>-562.72283158337382</c:v>
                </c:pt>
                <c:pt idx="352">
                  <c:v>-561.85577020959363</c:v>
                </c:pt>
                <c:pt idx="353">
                  <c:v>-560.98870883581344</c:v>
                </c:pt>
                <c:pt idx="354">
                  <c:v>-560.12164746203325</c:v>
                </c:pt>
                <c:pt idx="355">
                  <c:v>-559.25458608825295</c:v>
                </c:pt>
                <c:pt idx="356">
                  <c:v>-558.38752471447265</c:v>
                </c:pt>
                <c:pt idx="357">
                  <c:v>-557.52046334069246</c:v>
                </c:pt>
                <c:pt idx="358">
                  <c:v>-556.65340196691227</c:v>
                </c:pt>
                <c:pt idx="359">
                  <c:v>-555.78634059313197</c:v>
                </c:pt>
                <c:pt idx="360">
                  <c:v>-554.91927921935167</c:v>
                </c:pt>
                <c:pt idx="361">
                  <c:v>-554.05221784557148</c:v>
                </c:pt>
                <c:pt idx="362">
                  <c:v>-553.18515647179129</c:v>
                </c:pt>
                <c:pt idx="363">
                  <c:v>-552.3180950980111</c:v>
                </c:pt>
                <c:pt idx="364">
                  <c:v>-551.4510337242308</c:v>
                </c:pt>
                <c:pt idx="365">
                  <c:v>-550.58397235045049</c:v>
                </c:pt>
                <c:pt idx="366">
                  <c:v>-549.71691097667031</c:v>
                </c:pt>
                <c:pt idx="367">
                  <c:v>-548.84984960289012</c:v>
                </c:pt>
                <c:pt idx="368">
                  <c:v>-547.98278822910993</c:v>
                </c:pt>
                <c:pt idx="369">
                  <c:v>-547.11572685532963</c:v>
                </c:pt>
                <c:pt idx="370">
                  <c:v>-546.24866548154932</c:v>
                </c:pt>
                <c:pt idx="371">
                  <c:v>-545.38160410776914</c:v>
                </c:pt>
                <c:pt idx="372">
                  <c:v>-544.51454273398895</c:v>
                </c:pt>
                <c:pt idx="373">
                  <c:v>-543.64748136020864</c:v>
                </c:pt>
                <c:pt idx="374">
                  <c:v>-542.78041998642846</c:v>
                </c:pt>
                <c:pt idx="375">
                  <c:v>-541.91335861264815</c:v>
                </c:pt>
                <c:pt idx="376">
                  <c:v>-541.04629723886796</c:v>
                </c:pt>
                <c:pt idx="377">
                  <c:v>-540.17923586508778</c:v>
                </c:pt>
                <c:pt idx="378">
                  <c:v>-539.31217449130747</c:v>
                </c:pt>
                <c:pt idx="379">
                  <c:v>-538.44511311752717</c:v>
                </c:pt>
                <c:pt idx="380">
                  <c:v>-537.57805174374698</c:v>
                </c:pt>
                <c:pt idx="381">
                  <c:v>-536.71099036996679</c:v>
                </c:pt>
                <c:pt idx="382">
                  <c:v>-535.84392899618661</c:v>
                </c:pt>
                <c:pt idx="383">
                  <c:v>-534.9768676224063</c:v>
                </c:pt>
                <c:pt idx="384">
                  <c:v>-534.109806248626</c:v>
                </c:pt>
                <c:pt idx="385">
                  <c:v>-533.24274487484581</c:v>
                </c:pt>
                <c:pt idx="386">
                  <c:v>-532.37568350106562</c:v>
                </c:pt>
                <c:pt idx="387">
                  <c:v>-531.50862212728532</c:v>
                </c:pt>
                <c:pt idx="388">
                  <c:v>-530.64156075350513</c:v>
                </c:pt>
                <c:pt idx="389">
                  <c:v>-529.77449937972483</c:v>
                </c:pt>
                <c:pt idx="390">
                  <c:v>-528.90743800594464</c:v>
                </c:pt>
                <c:pt idx="391">
                  <c:v>-528.04037663216445</c:v>
                </c:pt>
                <c:pt idx="392">
                  <c:v>-527.17331525838415</c:v>
                </c:pt>
                <c:pt idx="393">
                  <c:v>-526.30625388460385</c:v>
                </c:pt>
                <c:pt idx="394">
                  <c:v>-525.43919251082366</c:v>
                </c:pt>
                <c:pt idx="395">
                  <c:v>-524.57213113704347</c:v>
                </c:pt>
                <c:pt idx="396">
                  <c:v>-523.70506976326328</c:v>
                </c:pt>
                <c:pt idx="397">
                  <c:v>-522.83800838948298</c:v>
                </c:pt>
                <c:pt idx="398">
                  <c:v>-521.97094701570268</c:v>
                </c:pt>
                <c:pt idx="399">
                  <c:v>-521.10388564192249</c:v>
                </c:pt>
                <c:pt idx="400">
                  <c:v>-520.2368242681423</c:v>
                </c:pt>
                <c:pt idx="401">
                  <c:v>-519.36976289436211</c:v>
                </c:pt>
                <c:pt idx="402">
                  <c:v>-518.50270152058181</c:v>
                </c:pt>
                <c:pt idx="403">
                  <c:v>-517.63564014680151</c:v>
                </c:pt>
                <c:pt idx="404">
                  <c:v>-516.76857877302132</c:v>
                </c:pt>
                <c:pt idx="405">
                  <c:v>-515.90151739924113</c:v>
                </c:pt>
                <c:pt idx="406">
                  <c:v>-515.03445602546083</c:v>
                </c:pt>
                <c:pt idx="407">
                  <c:v>-514.16739465168052</c:v>
                </c:pt>
                <c:pt idx="408">
                  <c:v>-513.30033327790034</c:v>
                </c:pt>
                <c:pt idx="409">
                  <c:v>-512.43327190412015</c:v>
                </c:pt>
                <c:pt idx="410">
                  <c:v>-511.5662105303399</c:v>
                </c:pt>
                <c:pt idx="411">
                  <c:v>-510.69914915655966</c:v>
                </c:pt>
                <c:pt idx="412">
                  <c:v>-509.83208778277941</c:v>
                </c:pt>
                <c:pt idx="413">
                  <c:v>-508.96502640899917</c:v>
                </c:pt>
                <c:pt idx="414">
                  <c:v>-508.09796503521892</c:v>
                </c:pt>
                <c:pt idx="415">
                  <c:v>-507.23090366143873</c:v>
                </c:pt>
                <c:pt idx="416">
                  <c:v>-506.36384228765849</c:v>
                </c:pt>
                <c:pt idx="417">
                  <c:v>-505.49678091387824</c:v>
                </c:pt>
                <c:pt idx="418">
                  <c:v>-504.62971954009799</c:v>
                </c:pt>
                <c:pt idx="419">
                  <c:v>-503.76265816631775</c:v>
                </c:pt>
                <c:pt idx="420">
                  <c:v>-502.8955967925375</c:v>
                </c:pt>
                <c:pt idx="421">
                  <c:v>-502.02853541875726</c:v>
                </c:pt>
                <c:pt idx="422">
                  <c:v>-501.16147404497707</c:v>
                </c:pt>
                <c:pt idx="423">
                  <c:v>-500.29441267119682</c:v>
                </c:pt>
                <c:pt idx="424">
                  <c:v>-499.42735129741658</c:v>
                </c:pt>
                <c:pt idx="425">
                  <c:v>-498.56028992363633</c:v>
                </c:pt>
                <c:pt idx="426">
                  <c:v>-497.69322854985609</c:v>
                </c:pt>
                <c:pt idx="427">
                  <c:v>-496.82616717607584</c:v>
                </c:pt>
                <c:pt idx="428">
                  <c:v>-495.95910580229565</c:v>
                </c:pt>
                <c:pt idx="429">
                  <c:v>-495.09204442851541</c:v>
                </c:pt>
                <c:pt idx="430">
                  <c:v>-494.22498305473516</c:v>
                </c:pt>
                <c:pt idx="431">
                  <c:v>-493.35792168095492</c:v>
                </c:pt>
                <c:pt idx="432">
                  <c:v>-492.49086030717467</c:v>
                </c:pt>
                <c:pt idx="433">
                  <c:v>-491.62379893339443</c:v>
                </c:pt>
                <c:pt idx="434">
                  <c:v>-490.75673755961418</c:v>
                </c:pt>
                <c:pt idx="435">
                  <c:v>-489.88967618583399</c:v>
                </c:pt>
                <c:pt idx="436">
                  <c:v>-489.02261481205375</c:v>
                </c:pt>
                <c:pt idx="437">
                  <c:v>-488.1555534382735</c:v>
                </c:pt>
                <c:pt idx="438">
                  <c:v>-487.28849206449325</c:v>
                </c:pt>
                <c:pt idx="439">
                  <c:v>-486.42143069071301</c:v>
                </c:pt>
                <c:pt idx="440">
                  <c:v>-485.55436931693276</c:v>
                </c:pt>
                <c:pt idx="441">
                  <c:v>-484.68730794315252</c:v>
                </c:pt>
                <c:pt idx="442">
                  <c:v>-483.82024656937233</c:v>
                </c:pt>
                <c:pt idx="443">
                  <c:v>-482.95318519559208</c:v>
                </c:pt>
                <c:pt idx="444">
                  <c:v>-482.08612382181184</c:v>
                </c:pt>
                <c:pt idx="445">
                  <c:v>-481.21906244803159</c:v>
                </c:pt>
                <c:pt idx="446">
                  <c:v>-480.35200107425135</c:v>
                </c:pt>
                <c:pt idx="447">
                  <c:v>-479.4849397004711</c:v>
                </c:pt>
                <c:pt idx="448">
                  <c:v>-478.61787832669086</c:v>
                </c:pt>
                <c:pt idx="449">
                  <c:v>-477.75081695291067</c:v>
                </c:pt>
                <c:pt idx="450">
                  <c:v>-476.88375557913042</c:v>
                </c:pt>
                <c:pt idx="451">
                  <c:v>-476.01669420535018</c:v>
                </c:pt>
                <c:pt idx="452">
                  <c:v>-475.14963283156993</c:v>
                </c:pt>
                <c:pt idx="453">
                  <c:v>-474.28257145778969</c:v>
                </c:pt>
                <c:pt idx="454">
                  <c:v>-473.41551008400944</c:v>
                </c:pt>
                <c:pt idx="455">
                  <c:v>-472.54844871022925</c:v>
                </c:pt>
                <c:pt idx="456">
                  <c:v>-471.68138733644901</c:v>
                </c:pt>
                <c:pt idx="457">
                  <c:v>-470.81432596266876</c:v>
                </c:pt>
                <c:pt idx="458">
                  <c:v>-469.94726458888852</c:v>
                </c:pt>
                <c:pt idx="459">
                  <c:v>-469.08020321510827</c:v>
                </c:pt>
                <c:pt idx="460">
                  <c:v>-468.21314184132802</c:v>
                </c:pt>
                <c:pt idx="461">
                  <c:v>-467.34608046754778</c:v>
                </c:pt>
                <c:pt idx="462">
                  <c:v>-466.47901909376759</c:v>
                </c:pt>
                <c:pt idx="463">
                  <c:v>-465.61195771998734</c:v>
                </c:pt>
                <c:pt idx="464">
                  <c:v>-464.7448963462071</c:v>
                </c:pt>
                <c:pt idx="465">
                  <c:v>-463.87783497242685</c:v>
                </c:pt>
                <c:pt idx="466">
                  <c:v>-463.01077359864661</c:v>
                </c:pt>
                <c:pt idx="467">
                  <c:v>-462.14371222486636</c:v>
                </c:pt>
                <c:pt idx="468">
                  <c:v>-461.27665085108612</c:v>
                </c:pt>
                <c:pt idx="469">
                  <c:v>-460.40958947730593</c:v>
                </c:pt>
                <c:pt idx="470">
                  <c:v>-459.54252810352568</c:v>
                </c:pt>
                <c:pt idx="471">
                  <c:v>-458.67546672974544</c:v>
                </c:pt>
                <c:pt idx="472">
                  <c:v>-457.80840535596519</c:v>
                </c:pt>
                <c:pt idx="473">
                  <c:v>-456.94134398218495</c:v>
                </c:pt>
                <c:pt idx="474">
                  <c:v>-456.0742826084047</c:v>
                </c:pt>
                <c:pt idx="475">
                  <c:v>-455.20722123462451</c:v>
                </c:pt>
                <c:pt idx="476">
                  <c:v>-454.34015986084427</c:v>
                </c:pt>
                <c:pt idx="477">
                  <c:v>-453.47309848706402</c:v>
                </c:pt>
                <c:pt idx="478">
                  <c:v>-452.60603711328378</c:v>
                </c:pt>
                <c:pt idx="479">
                  <c:v>-451.73897573950353</c:v>
                </c:pt>
                <c:pt idx="480">
                  <c:v>-450.87191436572328</c:v>
                </c:pt>
                <c:pt idx="481">
                  <c:v>-450.00485299194304</c:v>
                </c:pt>
                <c:pt idx="482">
                  <c:v>-449.13779161816285</c:v>
                </c:pt>
                <c:pt idx="483">
                  <c:v>-448.27073024438261</c:v>
                </c:pt>
                <c:pt idx="484">
                  <c:v>-447.40366887060236</c:v>
                </c:pt>
                <c:pt idx="485">
                  <c:v>-446.53660749682211</c:v>
                </c:pt>
                <c:pt idx="486">
                  <c:v>-445.66954612304187</c:v>
                </c:pt>
                <c:pt idx="487">
                  <c:v>-444.80248474926162</c:v>
                </c:pt>
                <c:pt idx="488">
                  <c:v>-443.93542337548138</c:v>
                </c:pt>
                <c:pt idx="489">
                  <c:v>-443.06836200170119</c:v>
                </c:pt>
                <c:pt idx="490">
                  <c:v>-442.20130062792094</c:v>
                </c:pt>
                <c:pt idx="491">
                  <c:v>-441.3342392541407</c:v>
                </c:pt>
                <c:pt idx="492">
                  <c:v>-440.46717788036045</c:v>
                </c:pt>
                <c:pt idx="493">
                  <c:v>-439.60011650658021</c:v>
                </c:pt>
                <c:pt idx="494">
                  <c:v>-438.73305513279996</c:v>
                </c:pt>
                <c:pt idx="495">
                  <c:v>-437.86599375901972</c:v>
                </c:pt>
                <c:pt idx="496">
                  <c:v>-436.99893238523953</c:v>
                </c:pt>
                <c:pt idx="497">
                  <c:v>-436.13187101145928</c:v>
                </c:pt>
                <c:pt idx="498">
                  <c:v>-435.26480963767904</c:v>
                </c:pt>
                <c:pt idx="499">
                  <c:v>-434.39774826389879</c:v>
                </c:pt>
                <c:pt idx="500">
                  <c:v>-433.53068689011855</c:v>
                </c:pt>
                <c:pt idx="501">
                  <c:v>-432.6636255163383</c:v>
                </c:pt>
                <c:pt idx="502">
                  <c:v>-431.79656414255811</c:v>
                </c:pt>
                <c:pt idx="503">
                  <c:v>-430.92950276877787</c:v>
                </c:pt>
                <c:pt idx="504">
                  <c:v>-430.06244139499762</c:v>
                </c:pt>
                <c:pt idx="505">
                  <c:v>-429.19538002121737</c:v>
                </c:pt>
                <c:pt idx="506">
                  <c:v>-428.32831864743713</c:v>
                </c:pt>
                <c:pt idx="507">
                  <c:v>-427.46125727365688</c:v>
                </c:pt>
                <c:pt idx="508">
                  <c:v>-426.59419589987664</c:v>
                </c:pt>
                <c:pt idx="509">
                  <c:v>-425.72713452609645</c:v>
                </c:pt>
                <c:pt idx="510">
                  <c:v>-424.8600731523162</c:v>
                </c:pt>
                <c:pt idx="511">
                  <c:v>-423.99301177853596</c:v>
                </c:pt>
                <c:pt idx="512">
                  <c:v>-423.12595040475571</c:v>
                </c:pt>
                <c:pt idx="513">
                  <c:v>-422.25888903097547</c:v>
                </c:pt>
                <c:pt idx="514">
                  <c:v>-421.39182765719522</c:v>
                </c:pt>
                <c:pt idx="515">
                  <c:v>-420.52476628341498</c:v>
                </c:pt>
                <c:pt idx="516">
                  <c:v>-419.65770490963479</c:v>
                </c:pt>
                <c:pt idx="517">
                  <c:v>-418.79064353585454</c:v>
                </c:pt>
                <c:pt idx="518">
                  <c:v>-417.9235821620743</c:v>
                </c:pt>
                <c:pt idx="519">
                  <c:v>-417.05652078829405</c:v>
                </c:pt>
                <c:pt idx="520">
                  <c:v>-416.18945941451381</c:v>
                </c:pt>
                <c:pt idx="521">
                  <c:v>-415.32239804073356</c:v>
                </c:pt>
                <c:pt idx="522">
                  <c:v>-414.45533666695331</c:v>
                </c:pt>
                <c:pt idx="523">
                  <c:v>-413.58827529317313</c:v>
                </c:pt>
                <c:pt idx="524">
                  <c:v>-412.72121391939288</c:v>
                </c:pt>
                <c:pt idx="525">
                  <c:v>-411.85415254561264</c:v>
                </c:pt>
                <c:pt idx="526">
                  <c:v>-410.98709117183239</c:v>
                </c:pt>
                <c:pt idx="527">
                  <c:v>-410.12002979805214</c:v>
                </c:pt>
                <c:pt idx="528">
                  <c:v>-409.2529684242719</c:v>
                </c:pt>
                <c:pt idx="529">
                  <c:v>-408.38590705049171</c:v>
                </c:pt>
                <c:pt idx="530">
                  <c:v>-407.51884567671146</c:v>
                </c:pt>
                <c:pt idx="531">
                  <c:v>-406.65178430293122</c:v>
                </c:pt>
                <c:pt idx="532">
                  <c:v>-405.78472292915097</c:v>
                </c:pt>
                <c:pt idx="533">
                  <c:v>-404.91766155537073</c:v>
                </c:pt>
                <c:pt idx="534">
                  <c:v>-404.05060018159048</c:v>
                </c:pt>
                <c:pt idx="535">
                  <c:v>-403.18353880781024</c:v>
                </c:pt>
                <c:pt idx="536">
                  <c:v>-402.31647743403005</c:v>
                </c:pt>
                <c:pt idx="537">
                  <c:v>-401.4494160602498</c:v>
                </c:pt>
                <c:pt idx="538">
                  <c:v>-400.58235468646956</c:v>
                </c:pt>
                <c:pt idx="539">
                  <c:v>-399.71529331268931</c:v>
                </c:pt>
                <c:pt idx="540">
                  <c:v>-398.84823193890907</c:v>
                </c:pt>
                <c:pt idx="541">
                  <c:v>-397.98117056512882</c:v>
                </c:pt>
                <c:pt idx="542">
                  <c:v>-397.11410919134858</c:v>
                </c:pt>
                <c:pt idx="543">
                  <c:v>-396.24704781756839</c:v>
                </c:pt>
                <c:pt idx="544">
                  <c:v>-395.37998644378814</c:v>
                </c:pt>
                <c:pt idx="545">
                  <c:v>-394.5129250700079</c:v>
                </c:pt>
                <c:pt idx="546">
                  <c:v>-393.64586369622765</c:v>
                </c:pt>
                <c:pt idx="547">
                  <c:v>-392.7788023224474</c:v>
                </c:pt>
                <c:pt idx="548">
                  <c:v>-391.91174094866716</c:v>
                </c:pt>
                <c:pt idx="549">
                  <c:v>-391.04467957488691</c:v>
                </c:pt>
                <c:pt idx="550">
                  <c:v>-390.17761820110672</c:v>
                </c:pt>
                <c:pt idx="551">
                  <c:v>-389.31055682732648</c:v>
                </c:pt>
                <c:pt idx="552">
                  <c:v>-388.44349545354623</c:v>
                </c:pt>
                <c:pt idx="553">
                  <c:v>-387.57643407976599</c:v>
                </c:pt>
                <c:pt idx="554">
                  <c:v>-386.70937270598574</c:v>
                </c:pt>
                <c:pt idx="555">
                  <c:v>-385.8423113322055</c:v>
                </c:pt>
                <c:pt idx="556">
                  <c:v>-384.97524995842531</c:v>
                </c:pt>
                <c:pt idx="557">
                  <c:v>-384.10818858464506</c:v>
                </c:pt>
                <c:pt idx="558">
                  <c:v>-383.24112721086482</c:v>
                </c:pt>
                <c:pt idx="559">
                  <c:v>-382.37406583708457</c:v>
                </c:pt>
                <c:pt idx="560">
                  <c:v>-381.50700446330433</c:v>
                </c:pt>
                <c:pt idx="561">
                  <c:v>-380.63994308952408</c:v>
                </c:pt>
                <c:pt idx="562">
                  <c:v>-379.77288171574384</c:v>
                </c:pt>
                <c:pt idx="563">
                  <c:v>-378.90582034196365</c:v>
                </c:pt>
                <c:pt idx="564">
                  <c:v>-378.0387589681834</c:v>
                </c:pt>
                <c:pt idx="565">
                  <c:v>-377.17169759440316</c:v>
                </c:pt>
                <c:pt idx="566">
                  <c:v>-376.30463622062291</c:v>
                </c:pt>
                <c:pt idx="567">
                  <c:v>-375.43757484684267</c:v>
                </c:pt>
                <c:pt idx="568">
                  <c:v>-374.57051347306242</c:v>
                </c:pt>
                <c:pt idx="569">
                  <c:v>-373.70345209928217</c:v>
                </c:pt>
                <c:pt idx="570">
                  <c:v>-372.83639072550199</c:v>
                </c:pt>
                <c:pt idx="571">
                  <c:v>-371.96932935172174</c:v>
                </c:pt>
                <c:pt idx="572">
                  <c:v>-371.10226797794149</c:v>
                </c:pt>
                <c:pt idx="573">
                  <c:v>-370.23520660416125</c:v>
                </c:pt>
                <c:pt idx="574">
                  <c:v>-369.368145230381</c:v>
                </c:pt>
                <c:pt idx="575">
                  <c:v>-368.50108385660076</c:v>
                </c:pt>
                <c:pt idx="576">
                  <c:v>-367.63402248282057</c:v>
                </c:pt>
                <c:pt idx="577">
                  <c:v>-366.76696110904032</c:v>
                </c:pt>
                <c:pt idx="578">
                  <c:v>-365.89989973526008</c:v>
                </c:pt>
                <c:pt idx="579">
                  <c:v>-365.03283836147983</c:v>
                </c:pt>
                <c:pt idx="580">
                  <c:v>-364.16577698769959</c:v>
                </c:pt>
                <c:pt idx="581">
                  <c:v>-363.29871561391934</c:v>
                </c:pt>
                <c:pt idx="582">
                  <c:v>-362.4316542401391</c:v>
                </c:pt>
                <c:pt idx="583">
                  <c:v>-361.56459286635891</c:v>
                </c:pt>
                <c:pt idx="584">
                  <c:v>-360.69753149257866</c:v>
                </c:pt>
                <c:pt idx="585">
                  <c:v>-359.83047011879842</c:v>
                </c:pt>
                <c:pt idx="586">
                  <c:v>-358.96340874501817</c:v>
                </c:pt>
                <c:pt idx="587">
                  <c:v>-358.09634737123793</c:v>
                </c:pt>
                <c:pt idx="588">
                  <c:v>-357.22928599745768</c:v>
                </c:pt>
                <c:pt idx="589">
                  <c:v>-356.36222462367743</c:v>
                </c:pt>
                <c:pt idx="590">
                  <c:v>-355.49516324989725</c:v>
                </c:pt>
                <c:pt idx="591">
                  <c:v>-354.62810187611694</c:v>
                </c:pt>
                <c:pt idx="592">
                  <c:v>-353.76104050233675</c:v>
                </c:pt>
                <c:pt idx="593">
                  <c:v>-352.89397912855657</c:v>
                </c:pt>
                <c:pt idx="594">
                  <c:v>-352.02691775477626</c:v>
                </c:pt>
                <c:pt idx="595">
                  <c:v>-351.15985638099608</c:v>
                </c:pt>
                <c:pt idx="596">
                  <c:v>-350.29279500721577</c:v>
                </c:pt>
                <c:pt idx="597">
                  <c:v>-349.42573363343558</c:v>
                </c:pt>
                <c:pt idx="598">
                  <c:v>-348.55867225965528</c:v>
                </c:pt>
                <c:pt idx="599">
                  <c:v>-347.69161088587509</c:v>
                </c:pt>
                <c:pt idx="600">
                  <c:v>-346.8245495120949</c:v>
                </c:pt>
                <c:pt idx="601">
                  <c:v>-345.9574881383146</c:v>
                </c:pt>
                <c:pt idx="602">
                  <c:v>-345.09042676453441</c:v>
                </c:pt>
                <c:pt idx="603">
                  <c:v>-344.22336539075411</c:v>
                </c:pt>
                <c:pt idx="604">
                  <c:v>-343.35630401697392</c:v>
                </c:pt>
                <c:pt idx="605">
                  <c:v>-342.48924264319362</c:v>
                </c:pt>
                <c:pt idx="606">
                  <c:v>-341.62218126941343</c:v>
                </c:pt>
                <c:pt idx="607">
                  <c:v>-340.75511989563324</c:v>
                </c:pt>
                <c:pt idx="608">
                  <c:v>-339.88805852185294</c:v>
                </c:pt>
                <c:pt idx="609">
                  <c:v>-339.02099714807275</c:v>
                </c:pt>
                <c:pt idx="610">
                  <c:v>-338.15393577429245</c:v>
                </c:pt>
                <c:pt idx="611">
                  <c:v>-337.28687440051226</c:v>
                </c:pt>
                <c:pt idx="612">
                  <c:v>-336.41981302673196</c:v>
                </c:pt>
                <c:pt idx="613">
                  <c:v>-335.55275165295177</c:v>
                </c:pt>
                <c:pt idx="614">
                  <c:v>-334.68569027917158</c:v>
                </c:pt>
                <c:pt idx="615">
                  <c:v>-333.81862890539128</c:v>
                </c:pt>
                <c:pt idx="616">
                  <c:v>-332.95156753161109</c:v>
                </c:pt>
                <c:pt idx="617">
                  <c:v>-332.08450615783079</c:v>
                </c:pt>
                <c:pt idx="618">
                  <c:v>-331.2174447840506</c:v>
                </c:pt>
                <c:pt idx="619">
                  <c:v>-330.3503834102703</c:v>
                </c:pt>
                <c:pt idx="620">
                  <c:v>-329.48332203649011</c:v>
                </c:pt>
                <c:pt idx="621">
                  <c:v>-328.61626066270992</c:v>
                </c:pt>
                <c:pt idx="622">
                  <c:v>-327.74919928892962</c:v>
                </c:pt>
                <c:pt idx="623">
                  <c:v>-326.88213791514943</c:v>
                </c:pt>
                <c:pt idx="624">
                  <c:v>-326.01507654136913</c:v>
                </c:pt>
                <c:pt idx="625">
                  <c:v>-325.14801516758894</c:v>
                </c:pt>
                <c:pt idx="626">
                  <c:v>-324.28095379380864</c:v>
                </c:pt>
                <c:pt idx="627">
                  <c:v>-323.41389242002845</c:v>
                </c:pt>
                <c:pt idx="628">
                  <c:v>-322.54683104624826</c:v>
                </c:pt>
                <c:pt idx="629">
                  <c:v>-321.67976967246796</c:v>
                </c:pt>
                <c:pt idx="630">
                  <c:v>-320.81270829868777</c:v>
                </c:pt>
                <c:pt idx="631">
                  <c:v>-319.94564692490746</c:v>
                </c:pt>
                <c:pt idx="632">
                  <c:v>-319.07858555112728</c:v>
                </c:pt>
                <c:pt idx="633">
                  <c:v>-318.21152417734697</c:v>
                </c:pt>
                <c:pt idx="634">
                  <c:v>-317.34446280356678</c:v>
                </c:pt>
                <c:pt idx="635">
                  <c:v>-316.4774014297866</c:v>
                </c:pt>
                <c:pt idx="636">
                  <c:v>-315.61034005600629</c:v>
                </c:pt>
                <c:pt idx="637">
                  <c:v>-314.74327868222611</c:v>
                </c:pt>
                <c:pt idx="638">
                  <c:v>-313.8762173084458</c:v>
                </c:pt>
                <c:pt idx="639">
                  <c:v>-313.00915593466561</c:v>
                </c:pt>
                <c:pt idx="640">
                  <c:v>-312.14209456088543</c:v>
                </c:pt>
                <c:pt idx="641">
                  <c:v>-311.27503318710512</c:v>
                </c:pt>
                <c:pt idx="642">
                  <c:v>-310.40797181332493</c:v>
                </c:pt>
                <c:pt idx="643">
                  <c:v>-309.54091043954463</c:v>
                </c:pt>
                <c:pt idx="644">
                  <c:v>-308.67384906576444</c:v>
                </c:pt>
                <c:pt idx="645">
                  <c:v>-307.80678769198414</c:v>
                </c:pt>
                <c:pt idx="646">
                  <c:v>-306.93972631820395</c:v>
                </c:pt>
                <c:pt idx="647">
                  <c:v>-306.07266494442376</c:v>
                </c:pt>
                <c:pt idx="648">
                  <c:v>-305.20560357064346</c:v>
                </c:pt>
                <c:pt idx="649">
                  <c:v>-304.33854219686327</c:v>
                </c:pt>
                <c:pt idx="650">
                  <c:v>-303.47148082308297</c:v>
                </c:pt>
                <c:pt idx="651">
                  <c:v>-302.60441944930278</c:v>
                </c:pt>
                <c:pt idx="652">
                  <c:v>-301.73735807552248</c:v>
                </c:pt>
                <c:pt idx="653">
                  <c:v>-300.87029670174229</c:v>
                </c:pt>
                <c:pt idx="654">
                  <c:v>-300.0032353279621</c:v>
                </c:pt>
                <c:pt idx="655">
                  <c:v>-299.1361739541818</c:v>
                </c:pt>
                <c:pt idx="656">
                  <c:v>-298.26911258040161</c:v>
                </c:pt>
                <c:pt idx="657">
                  <c:v>-297.40205120662131</c:v>
                </c:pt>
                <c:pt idx="658">
                  <c:v>-296.53498983284112</c:v>
                </c:pt>
                <c:pt idx="659">
                  <c:v>-295.66792845906082</c:v>
                </c:pt>
                <c:pt idx="660">
                  <c:v>-294.80086708528063</c:v>
                </c:pt>
                <c:pt idx="661">
                  <c:v>-293.93380571150044</c:v>
                </c:pt>
                <c:pt idx="662">
                  <c:v>-293.06674433772014</c:v>
                </c:pt>
                <c:pt idx="663">
                  <c:v>-292.19968296393995</c:v>
                </c:pt>
                <c:pt idx="664">
                  <c:v>-291.33262159015965</c:v>
                </c:pt>
                <c:pt idx="665">
                  <c:v>-290.46556021637946</c:v>
                </c:pt>
                <c:pt idx="666">
                  <c:v>-289.59849884259916</c:v>
                </c:pt>
                <c:pt idx="667">
                  <c:v>-288.73143746881897</c:v>
                </c:pt>
                <c:pt idx="668">
                  <c:v>-287.86437609503878</c:v>
                </c:pt>
                <c:pt idx="669">
                  <c:v>-286.99731472125848</c:v>
                </c:pt>
                <c:pt idx="670">
                  <c:v>-286.13025334747829</c:v>
                </c:pt>
                <c:pt idx="671">
                  <c:v>-285.26319197369799</c:v>
                </c:pt>
                <c:pt idx="672">
                  <c:v>-284.3961305999178</c:v>
                </c:pt>
                <c:pt idx="673">
                  <c:v>-283.52906922613749</c:v>
                </c:pt>
                <c:pt idx="674">
                  <c:v>-282.66200785235731</c:v>
                </c:pt>
                <c:pt idx="675">
                  <c:v>-281.79494647857712</c:v>
                </c:pt>
                <c:pt idx="676">
                  <c:v>-280.92788510479681</c:v>
                </c:pt>
                <c:pt idx="677">
                  <c:v>-280.06082373101663</c:v>
                </c:pt>
                <c:pt idx="678">
                  <c:v>-279.19376235723632</c:v>
                </c:pt>
                <c:pt idx="679">
                  <c:v>-278.32670098345613</c:v>
                </c:pt>
                <c:pt idx="680">
                  <c:v>-277.45963960967583</c:v>
                </c:pt>
                <c:pt idx="681">
                  <c:v>-276.59257823589564</c:v>
                </c:pt>
                <c:pt idx="682">
                  <c:v>-275.72551686211546</c:v>
                </c:pt>
                <c:pt idx="683">
                  <c:v>-274.85845548833515</c:v>
                </c:pt>
                <c:pt idx="684">
                  <c:v>-273.99139411455496</c:v>
                </c:pt>
                <c:pt idx="685">
                  <c:v>-273.12433274077466</c:v>
                </c:pt>
                <c:pt idx="686">
                  <c:v>-272.25727136699447</c:v>
                </c:pt>
                <c:pt idx="687">
                  <c:v>-271.39020999321417</c:v>
                </c:pt>
                <c:pt idx="688">
                  <c:v>-270.52314861943398</c:v>
                </c:pt>
                <c:pt idx="689">
                  <c:v>-269.65608724565379</c:v>
                </c:pt>
                <c:pt idx="690">
                  <c:v>-268.78902587187349</c:v>
                </c:pt>
                <c:pt idx="691">
                  <c:v>-267.9219644980933</c:v>
                </c:pt>
                <c:pt idx="692">
                  <c:v>-267.054903124313</c:v>
                </c:pt>
                <c:pt idx="693">
                  <c:v>-266.18784175053281</c:v>
                </c:pt>
                <c:pt idx="694">
                  <c:v>-265.32078037675262</c:v>
                </c:pt>
                <c:pt idx="695">
                  <c:v>-264.45371900297232</c:v>
                </c:pt>
                <c:pt idx="696">
                  <c:v>-263.58665762919213</c:v>
                </c:pt>
                <c:pt idx="697">
                  <c:v>-262.71959625541183</c:v>
                </c:pt>
                <c:pt idx="698">
                  <c:v>-261.85253488163164</c:v>
                </c:pt>
                <c:pt idx="699">
                  <c:v>-260.98547350785134</c:v>
                </c:pt>
                <c:pt idx="700">
                  <c:v>-260.11841213407115</c:v>
                </c:pt>
                <c:pt idx="701">
                  <c:v>-259.25135076029096</c:v>
                </c:pt>
                <c:pt idx="702">
                  <c:v>-258.38428938651066</c:v>
                </c:pt>
                <c:pt idx="703">
                  <c:v>-257.51722801273047</c:v>
                </c:pt>
                <c:pt idx="704">
                  <c:v>-256.65016663895017</c:v>
                </c:pt>
                <c:pt idx="705">
                  <c:v>-255.78310526516998</c:v>
                </c:pt>
                <c:pt idx="706">
                  <c:v>-254.91604389138968</c:v>
                </c:pt>
                <c:pt idx="707">
                  <c:v>-254.04898251760949</c:v>
                </c:pt>
                <c:pt idx="708">
                  <c:v>-253.1819211438293</c:v>
                </c:pt>
                <c:pt idx="709">
                  <c:v>-252.314859770049</c:v>
                </c:pt>
                <c:pt idx="710">
                  <c:v>-251.44779839626881</c:v>
                </c:pt>
                <c:pt idx="711">
                  <c:v>-250.58073702248851</c:v>
                </c:pt>
                <c:pt idx="712">
                  <c:v>-249.71367564870832</c:v>
                </c:pt>
                <c:pt idx="713">
                  <c:v>-248.84661427492802</c:v>
                </c:pt>
                <c:pt idx="714">
                  <c:v>-247.97955290114783</c:v>
                </c:pt>
                <c:pt idx="715">
                  <c:v>-247.11249152736764</c:v>
                </c:pt>
                <c:pt idx="716">
                  <c:v>-246.24543015358734</c:v>
                </c:pt>
                <c:pt idx="717">
                  <c:v>-245.37836877980715</c:v>
                </c:pt>
                <c:pt idx="718">
                  <c:v>-244.51130740602684</c:v>
                </c:pt>
                <c:pt idx="719">
                  <c:v>-243.64424603224666</c:v>
                </c:pt>
                <c:pt idx="720">
                  <c:v>-242.77718465846635</c:v>
                </c:pt>
                <c:pt idx="721">
                  <c:v>-241.91012328468616</c:v>
                </c:pt>
                <c:pt idx="722">
                  <c:v>-241.04306191090598</c:v>
                </c:pt>
                <c:pt idx="723">
                  <c:v>-240.17600053712567</c:v>
                </c:pt>
                <c:pt idx="724">
                  <c:v>-239.30893916334549</c:v>
                </c:pt>
                <c:pt idx="725">
                  <c:v>-238.44187778956518</c:v>
                </c:pt>
                <c:pt idx="726">
                  <c:v>-237.57481641578499</c:v>
                </c:pt>
                <c:pt idx="727">
                  <c:v>-236.70775504200469</c:v>
                </c:pt>
                <c:pt idx="728">
                  <c:v>-235.8406936682245</c:v>
                </c:pt>
                <c:pt idx="729">
                  <c:v>-234.97363229444431</c:v>
                </c:pt>
                <c:pt idx="730">
                  <c:v>-234.10657092066401</c:v>
                </c:pt>
                <c:pt idx="731">
                  <c:v>-233.23950954688382</c:v>
                </c:pt>
                <c:pt idx="732">
                  <c:v>-232.37244817310352</c:v>
                </c:pt>
                <c:pt idx="733">
                  <c:v>-231.50538679932333</c:v>
                </c:pt>
                <c:pt idx="734">
                  <c:v>-230.63832542554303</c:v>
                </c:pt>
                <c:pt idx="735">
                  <c:v>-229.77126405176284</c:v>
                </c:pt>
                <c:pt idx="736">
                  <c:v>-228.90420267798265</c:v>
                </c:pt>
                <c:pt idx="737">
                  <c:v>-228.03714130420235</c:v>
                </c:pt>
                <c:pt idx="738">
                  <c:v>-227.17007993042216</c:v>
                </c:pt>
                <c:pt idx="739">
                  <c:v>-226.30301855664186</c:v>
                </c:pt>
                <c:pt idx="740">
                  <c:v>-225.43595718286167</c:v>
                </c:pt>
                <c:pt idx="741">
                  <c:v>-224.56889580908137</c:v>
                </c:pt>
                <c:pt idx="742">
                  <c:v>-223.70183443530118</c:v>
                </c:pt>
                <c:pt idx="743">
                  <c:v>-222.83477306152099</c:v>
                </c:pt>
                <c:pt idx="744">
                  <c:v>-221.96771168774069</c:v>
                </c:pt>
                <c:pt idx="745">
                  <c:v>-221.1006503139605</c:v>
                </c:pt>
                <c:pt idx="746">
                  <c:v>-220.2335889401802</c:v>
                </c:pt>
                <c:pt idx="747">
                  <c:v>-219.36652756640001</c:v>
                </c:pt>
                <c:pt idx="748">
                  <c:v>-218.49946619261982</c:v>
                </c:pt>
                <c:pt idx="749">
                  <c:v>-217.63240481883952</c:v>
                </c:pt>
                <c:pt idx="750">
                  <c:v>-216.76534344505933</c:v>
                </c:pt>
                <c:pt idx="751">
                  <c:v>-215.89828207127903</c:v>
                </c:pt>
                <c:pt idx="752">
                  <c:v>-215.03122069749884</c:v>
                </c:pt>
                <c:pt idx="753">
                  <c:v>-214.16415932371854</c:v>
                </c:pt>
                <c:pt idx="754">
                  <c:v>-213.29709794993835</c:v>
                </c:pt>
                <c:pt idx="755">
                  <c:v>-212.43003657615816</c:v>
                </c:pt>
                <c:pt idx="756">
                  <c:v>-211.56297520237786</c:v>
                </c:pt>
                <c:pt idx="757">
                  <c:v>-210.69591382859767</c:v>
                </c:pt>
                <c:pt idx="758">
                  <c:v>-209.82885245481737</c:v>
                </c:pt>
                <c:pt idx="759">
                  <c:v>-208.96179108103718</c:v>
                </c:pt>
                <c:pt idx="760">
                  <c:v>-208.09472970725687</c:v>
                </c:pt>
                <c:pt idx="761">
                  <c:v>-207.22766833347669</c:v>
                </c:pt>
                <c:pt idx="762">
                  <c:v>-206.3606069596965</c:v>
                </c:pt>
                <c:pt idx="763">
                  <c:v>-205.49354558591619</c:v>
                </c:pt>
                <c:pt idx="764">
                  <c:v>-204.62648421213601</c:v>
                </c:pt>
                <c:pt idx="765">
                  <c:v>-203.7594228383557</c:v>
                </c:pt>
                <c:pt idx="766">
                  <c:v>-202.89236146457552</c:v>
                </c:pt>
                <c:pt idx="767">
                  <c:v>-202.02530009079521</c:v>
                </c:pt>
                <c:pt idx="768">
                  <c:v>-201.15823871701502</c:v>
                </c:pt>
                <c:pt idx="769">
                  <c:v>-200.29117734323484</c:v>
                </c:pt>
                <c:pt idx="770">
                  <c:v>-199.42411596945453</c:v>
                </c:pt>
                <c:pt idx="771">
                  <c:v>-198.55705459567434</c:v>
                </c:pt>
                <c:pt idx="772">
                  <c:v>-197.68999322189404</c:v>
                </c:pt>
                <c:pt idx="773">
                  <c:v>-196.82293184811385</c:v>
                </c:pt>
                <c:pt idx="774">
                  <c:v>-195.95587047433355</c:v>
                </c:pt>
                <c:pt idx="775">
                  <c:v>-195.08880910055336</c:v>
                </c:pt>
                <c:pt idx="776">
                  <c:v>-194.22174772677317</c:v>
                </c:pt>
                <c:pt idx="777">
                  <c:v>-193.35468635299287</c:v>
                </c:pt>
                <c:pt idx="778">
                  <c:v>-192.48762497921268</c:v>
                </c:pt>
                <c:pt idx="779">
                  <c:v>-191.62056360543238</c:v>
                </c:pt>
                <c:pt idx="780">
                  <c:v>-190.75350223165219</c:v>
                </c:pt>
                <c:pt idx="781">
                  <c:v>-189.88644085787189</c:v>
                </c:pt>
                <c:pt idx="782">
                  <c:v>-189.0193794840917</c:v>
                </c:pt>
                <c:pt idx="783">
                  <c:v>-188.15231811031151</c:v>
                </c:pt>
                <c:pt idx="784">
                  <c:v>-187.28525673653121</c:v>
                </c:pt>
                <c:pt idx="785">
                  <c:v>-186.41819536275102</c:v>
                </c:pt>
                <c:pt idx="786">
                  <c:v>-185.55113398897072</c:v>
                </c:pt>
                <c:pt idx="787">
                  <c:v>-184.68407261519053</c:v>
                </c:pt>
                <c:pt idx="788">
                  <c:v>-183.81701124141023</c:v>
                </c:pt>
                <c:pt idx="789">
                  <c:v>-182.94994986763004</c:v>
                </c:pt>
                <c:pt idx="790">
                  <c:v>-182.08288849384985</c:v>
                </c:pt>
                <c:pt idx="791">
                  <c:v>-181.21582712006955</c:v>
                </c:pt>
                <c:pt idx="792">
                  <c:v>-180.34876574628936</c:v>
                </c:pt>
                <c:pt idx="793">
                  <c:v>-179.48170437250906</c:v>
                </c:pt>
                <c:pt idx="794">
                  <c:v>-178.61464299872887</c:v>
                </c:pt>
                <c:pt idx="795">
                  <c:v>-177.74758162494868</c:v>
                </c:pt>
                <c:pt idx="796">
                  <c:v>-176.88052025116838</c:v>
                </c:pt>
                <c:pt idx="797">
                  <c:v>-176.01345887738819</c:v>
                </c:pt>
                <c:pt idx="798">
                  <c:v>-175.14639750360789</c:v>
                </c:pt>
                <c:pt idx="799">
                  <c:v>-174.2793361298277</c:v>
                </c:pt>
                <c:pt idx="800">
                  <c:v>-173.4122747560474</c:v>
                </c:pt>
                <c:pt idx="801">
                  <c:v>-172.54521338226721</c:v>
                </c:pt>
                <c:pt idx="802">
                  <c:v>-171.67815200848702</c:v>
                </c:pt>
                <c:pt idx="803">
                  <c:v>-170.81109063470672</c:v>
                </c:pt>
                <c:pt idx="804">
                  <c:v>-169.94402926092653</c:v>
                </c:pt>
                <c:pt idx="805">
                  <c:v>-169.07696788714622</c:v>
                </c:pt>
                <c:pt idx="806">
                  <c:v>-168.20990651336604</c:v>
                </c:pt>
                <c:pt idx="807">
                  <c:v>-167.34284513958573</c:v>
                </c:pt>
                <c:pt idx="808">
                  <c:v>-166.47578376580555</c:v>
                </c:pt>
                <c:pt idx="809">
                  <c:v>-165.60872239202536</c:v>
                </c:pt>
                <c:pt idx="810">
                  <c:v>-164.74166101824505</c:v>
                </c:pt>
                <c:pt idx="811">
                  <c:v>-163.87459964446487</c:v>
                </c:pt>
                <c:pt idx="812">
                  <c:v>-163.00753827068456</c:v>
                </c:pt>
                <c:pt idx="813">
                  <c:v>-162.14047689690437</c:v>
                </c:pt>
                <c:pt idx="814">
                  <c:v>-161.27341552312407</c:v>
                </c:pt>
                <c:pt idx="815">
                  <c:v>-160.40635414934388</c:v>
                </c:pt>
                <c:pt idx="816">
                  <c:v>-159.53929277556369</c:v>
                </c:pt>
                <c:pt idx="817">
                  <c:v>-158.67223140178339</c:v>
                </c:pt>
                <c:pt idx="818">
                  <c:v>-157.8051700280032</c:v>
                </c:pt>
                <c:pt idx="819">
                  <c:v>-156.9381086542229</c:v>
                </c:pt>
                <c:pt idx="820">
                  <c:v>-156.07104728044271</c:v>
                </c:pt>
                <c:pt idx="821">
                  <c:v>-155.20398590666241</c:v>
                </c:pt>
                <c:pt idx="822">
                  <c:v>-154.33692453288222</c:v>
                </c:pt>
                <c:pt idx="823">
                  <c:v>-153.46986315910203</c:v>
                </c:pt>
                <c:pt idx="824">
                  <c:v>-152.60280178532173</c:v>
                </c:pt>
                <c:pt idx="825">
                  <c:v>-151.73574041154154</c:v>
                </c:pt>
                <c:pt idx="826">
                  <c:v>-150.86867903776124</c:v>
                </c:pt>
                <c:pt idx="827">
                  <c:v>-150.00161766398105</c:v>
                </c:pt>
                <c:pt idx="828">
                  <c:v>-149.13455629020075</c:v>
                </c:pt>
                <c:pt idx="829">
                  <c:v>-148.26749491642056</c:v>
                </c:pt>
                <c:pt idx="830">
                  <c:v>-147.40043354264037</c:v>
                </c:pt>
                <c:pt idx="831">
                  <c:v>-146.53337216886007</c:v>
                </c:pt>
                <c:pt idx="832">
                  <c:v>-145.66631079507988</c:v>
                </c:pt>
                <c:pt idx="833">
                  <c:v>-144.79924942129958</c:v>
                </c:pt>
                <c:pt idx="834">
                  <c:v>-143.93218804751939</c:v>
                </c:pt>
                <c:pt idx="835">
                  <c:v>-143.06512667373909</c:v>
                </c:pt>
                <c:pt idx="836">
                  <c:v>-142.1980652999589</c:v>
                </c:pt>
                <c:pt idx="837">
                  <c:v>-141.33100392617871</c:v>
                </c:pt>
                <c:pt idx="838">
                  <c:v>-140.46394255239841</c:v>
                </c:pt>
                <c:pt idx="839">
                  <c:v>-139.59688117861822</c:v>
                </c:pt>
                <c:pt idx="840">
                  <c:v>-138.72981980483792</c:v>
                </c:pt>
                <c:pt idx="841">
                  <c:v>-137.86275843105773</c:v>
                </c:pt>
                <c:pt idx="842">
                  <c:v>-136.99569705727743</c:v>
                </c:pt>
                <c:pt idx="843">
                  <c:v>-136.12863568349724</c:v>
                </c:pt>
                <c:pt idx="844">
                  <c:v>-135.26157430971705</c:v>
                </c:pt>
                <c:pt idx="845">
                  <c:v>-134.39451293593675</c:v>
                </c:pt>
                <c:pt idx="846">
                  <c:v>-133.52745156215656</c:v>
                </c:pt>
                <c:pt idx="847">
                  <c:v>-132.66039018837625</c:v>
                </c:pt>
                <c:pt idx="848">
                  <c:v>-131.79332881459607</c:v>
                </c:pt>
                <c:pt idx="849">
                  <c:v>-130.92626744081588</c:v>
                </c:pt>
                <c:pt idx="850">
                  <c:v>-130.05920606703557</c:v>
                </c:pt>
                <c:pt idx="851">
                  <c:v>-129.19214469325539</c:v>
                </c:pt>
                <c:pt idx="852">
                  <c:v>-128.32508331947508</c:v>
                </c:pt>
                <c:pt idx="853">
                  <c:v>-127.4580219456949</c:v>
                </c:pt>
                <c:pt idx="854">
                  <c:v>-126.59096057191459</c:v>
                </c:pt>
                <c:pt idx="855">
                  <c:v>-125.7238991981344</c:v>
                </c:pt>
                <c:pt idx="856">
                  <c:v>-124.85683782435422</c:v>
                </c:pt>
                <c:pt idx="857">
                  <c:v>-123.98977645057391</c:v>
                </c:pt>
                <c:pt idx="858">
                  <c:v>-123.12271507679372</c:v>
                </c:pt>
                <c:pt idx="859">
                  <c:v>-122.25565370301342</c:v>
                </c:pt>
                <c:pt idx="860">
                  <c:v>-121.38859232923323</c:v>
                </c:pt>
                <c:pt idx="861">
                  <c:v>-120.52153095545293</c:v>
                </c:pt>
                <c:pt idx="862">
                  <c:v>-119.65446958167274</c:v>
                </c:pt>
                <c:pt idx="863">
                  <c:v>-118.78740820789255</c:v>
                </c:pt>
                <c:pt idx="864">
                  <c:v>-117.92034683411225</c:v>
                </c:pt>
                <c:pt idx="865">
                  <c:v>-117.05328546033206</c:v>
                </c:pt>
                <c:pt idx="866">
                  <c:v>-116.18622408655176</c:v>
                </c:pt>
                <c:pt idx="867">
                  <c:v>-115.31916271277157</c:v>
                </c:pt>
                <c:pt idx="868">
                  <c:v>-114.45210133899127</c:v>
                </c:pt>
                <c:pt idx="869">
                  <c:v>-113.58503996521108</c:v>
                </c:pt>
                <c:pt idx="870">
                  <c:v>-112.71797859143089</c:v>
                </c:pt>
                <c:pt idx="871">
                  <c:v>-111.85091721765059</c:v>
                </c:pt>
                <c:pt idx="872">
                  <c:v>-110.9838558438704</c:v>
                </c:pt>
                <c:pt idx="873">
                  <c:v>-110.1167944700901</c:v>
                </c:pt>
                <c:pt idx="874">
                  <c:v>-109.24973309630991</c:v>
                </c:pt>
                <c:pt idx="875">
                  <c:v>-108.38267172252961</c:v>
                </c:pt>
                <c:pt idx="876">
                  <c:v>-107.51561034874942</c:v>
                </c:pt>
                <c:pt idx="877">
                  <c:v>-106.64854897496923</c:v>
                </c:pt>
                <c:pt idx="878">
                  <c:v>-105.78148760118893</c:v>
                </c:pt>
                <c:pt idx="879">
                  <c:v>-104.91442622740874</c:v>
                </c:pt>
                <c:pt idx="880">
                  <c:v>-104.04736485362844</c:v>
                </c:pt>
                <c:pt idx="881">
                  <c:v>-103.18030347984825</c:v>
                </c:pt>
                <c:pt idx="882">
                  <c:v>-102.31324210606795</c:v>
                </c:pt>
                <c:pt idx="883">
                  <c:v>-101.44618073228776</c:v>
                </c:pt>
                <c:pt idx="884">
                  <c:v>-100.57911935850757</c:v>
                </c:pt>
                <c:pt idx="885">
                  <c:v>-99.712057984727267</c:v>
                </c:pt>
                <c:pt idx="886">
                  <c:v>-98.844996610947078</c:v>
                </c:pt>
                <c:pt idx="887">
                  <c:v>-97.977935237166776</c:v>
                </c:pt>
                <c:pt idx="888">
                  <c:v>-97.110873863386587</c:v>
                </c:pt>
                <c:pt idx="889">
                  <c:v>-96.243812489606285</c:v>
                </c:pt>
                <c:pt idx="890">
                  <c:v>-95.376751115826096</c:v>
                </c:pt>
                <c:pt idx="891">
                  <c:v>-94.509689742045907</c:v>
                </c:pt>
                <c:pt idx="892">
                  <c:v>-93.642628368265605</c:v>
                </c:pt>
                <c:pt idx="893">
                  <c:v>-92.775566994485416</c:v>
                </c:pt>
                <c:pt idx="894">
                  <c:v>-91.908505620705114</c:v>
                </c:pt>
                <c:pt idx="895">
                  <c:v>-91.041444246924925</c:v>
                </c:pt>
                <c:pt idx="896">
                  <c:v>-90.174382873144623</c:v>
                </c:pt>
                <c:pt idx="897">
                  <c:v>-89.307321499364434</c:v>
                </c:pt>
                <c:pt idx="898">
                  <c:v>-88.440260125584246</c:v>
                </c:pt>
                <c:pt idx="899">
                  <c:v>-87.573198751803943</c:v>
                </c:pt>
                <c:pt idx="900">
                  <c:v>-86.706137378023755</c:v>
                </c:pt>
                <c:pt idx="901">
                  <c:v>-85.839076004243452</c:v>
                </c:pt>
                <c:pt idx="902">
                  <c:v>-84.972014630463264</c:v>
                </c:pt>
                <c:pt idx="903">
                  <c:v>-84.104953256683075</c:v>
                </c:pt>
                <c:pt idx="904">
                  <c:v>-83.237891882902773</c:v>
                </c:pt>
                <c:pt idx="905">
                  <c:v>-82.370830509122584</c:v>
                </c:pt>
                <c:pt idx="906">
                  <c:v>-81.503769135342282</c:v>
                </c:pt>
                <c:pt idx="907">
                  <c:v>-80.636707761562093</c:v>
                </c:pt>
                <c:pt idx="908">
                  <c:v>-79.769646387781791</c:v>
                </c:pt>
                <c:pt idx="909">
                  <c:v>-78.902585014001602</c:v>
                </c:pt>
                <c:pt idx="910">
                  <c:v>-78.035523640221413</c:v>
                </c:pt>
                <c:pt idx="911">
                  <c:v>-77.168462266441111</c:v>
                </c:pt>
                <c:pt idx="912">
                  <c:v>-76.301400892660922</c:v>
                </c:pt>
                <c:pt idx="913">
                  <c:v>-75.43433951888062</c:v>
                </c:pt>
                <c:pt idx="914">
                  <c:v>-74.567278145100431</c:v>
                </c:pt>
                <c:pt idx="915">
                  <c:v>-73.700216771320129</c:v>
                </c:pt>
                <c:pt idx="916">
                  <c:v>-72.83315539753994</c:v>
                </c:pt>
                <c:pt idx="917">
                  <c:v>-71.966094023759752</c:v>
                </c:pt>
                <c:pt idx="918">
                  <c:v>-71.099032649979449</c:v>
                </c:pt>
                <c:pt idx="919">
                  <c:v>-70.231971276199261</c:v>
                </c:pt>
                <c:pt idx="920">
                  <c:v>-69.364909902418958</c:v>
                </c:pt>
                <c:pt idx="921">
                  <c:v>-68.497848528638769</c:v>
                </c:pt>
                <c:pt idx="922">
                  <c:v>-67.630787154858467</c:v>
                </c:pt>
                <c:pt idx="923">
                  <c:v>-66.763725781078278</c:v>
                </c:pt>
                <c:pt idx="924">
                  <c:v>-65.89666440729809</c:v>
                </c:pt>
                <c:pt idx="925">
                  <c:v>-65.029603033517787</c:v>
                </c:pt>
                <c:pt idx="926">
                  <c:v>-64.162541659737599</c:v>
                </c:pt>
                <c:pt idx="927">
                  <c:v>-63.295480285957296</c:v>
                </c:pt>
                <c:pt idx="928">
                  <c:v>-62.428418912177108</c:v>
                </c:pt>
                <c:pt idx="929">
                  <c:v>-61.561357538396805</c:v>
                </c:pt>
                <c:pt idx="930">
                  <c:v>-60.694296164616617</c:v>
                </c:pt>
                <c:pt idx="931">
                  <c:v>-59.827234790836428</c:v>
                </c:pt>
                <c:pt idx="932">
                  <c:v>-58.960173417056126</c:v>
                </c:pt>
                <c:pt idx="933">
                  <c:v>-58.093112043275937</c:v>
                </c:pt>
                <c:pt idx="934">
                  <c:v>-57.226050669495635</c:v>
                </c:pt>
                <c:pt idx="935">
                  <c:v>-56.358989295715446</c:v>
                </c:pt>
                <c:pt idx="936">
                  <c:v>-55.491927921935144</c:v>
                </c:pt>
                <c:pt idx="937">
                  <c:v>-54.624866548154955</c:v>
                </c:pt>
                <c:pt idx="938">
                  <c:v>-53.757805174374766</c:v>
                </c:pt>
                <c:pt idx="939">
                  <c:v>-52.890743800594464</c:v>
                </c:pt>
                <c:pt idx="940">
                  <c:v>-52.023682426814275</c:v>
                </c:pt>
                <c:pt idx="941">
                  <c:v>-51.156621053033973</c:v>
                </c:pt>
                <c:pt idx="942">
                  <c:v>-50.289559679253784</c:v>
                </c:pt>
                <c:pt idx="943">
                  <c:v>-49.422498305473482</c:v>
                </c:pt>
                <c:pt idx="944">
                  <c:v>-48.555436931693293</c:v>
                </c:pt>
                <c:pt idx="945">
                  <c:v>-47.688375557913105</c:v>
                </c:pt>
                <c:pt idx="946">
                  <c:v>-46.821314184132802</c:v>
                </c:pt>
                <c:pt idx="947">
                  <c:v>-45.954252810352614</c:v>
                </c:pt>
                <c:pt idx="948">
                  <c:v>-45.087191436572311</c:v>
                </c:pt>
                <c:pt idx="949">
                  <c:v>-44.220130062792123</c:v>
                </c:pt>
                <c:pt idx="950">
                  <c:v>-43.353068689011934</c:v>
                </c:pt>
                <c:pt idx="951">
                  <c:v>-42.486007315231632</c:v>
                </c:pt>
                <c:pt idx="952">
                  <c:v>-41.618945941451443</c:v>
                </c:pt>
                <c:pt idx="953">
                  <c:v>-40.751884567671141</c:v>
                </c:pt>
                <c:pt idx="954">
                  <c:v>-39.884823193890952</c:v>
                </c:pt>
                <c:pt idx="955">
                  <c:v>-39.01776182011065</c:v>
                </c:pt>
                <c:pt idx="956">
                  <c:v>-38.150700446330461</c:v>
                </c:pt>
                <c:pt idx="957">
                  <c:v>-37.283639072550272</c:v>
                </c:pt>
                <c:pt idx="958">
                  <c:v>-36.41657769876997</c:v>
                </c:pt>
                <c:pt idx="959">
                  <c:v>-35.549516324989781</c:v>
                </c:pt>
                <c:pt idx="960">
                  <c:v>-34.682454951209479</c:v>
                </c:pt>
                <c:pt idx="961">
                  <c:v>-33.81539357742929</c:v>
                </c:pt>
                <c:pt idx="962">
                  <c:v>-32.948332203648988</c:v>
                </c:pt>
                <c:pt idx="963">
                  <c:v>-32.081270829868799</c:v>
                </c:pt>
                <c:pt idx="964">
                  <c:v>-31.214209456088611</c:v>
                </c:pt>
                <c:pt idx="965">
                  <c:v>-30.347148082308308</c:v>
                </c:pt>
                <c:pt idx="966">
                  <c:v>-29.48008670852812</c:v>
                </c:pt>
                <c:pt idx="967">
                  <c:v>-28.613025334747817</c:v>
                </c:pt>
                <c:pt idx="968">
                  <c:v>-27.745963960967629</c:v>
                </c:pt>
                <c:pt idx="969">
                  <c:v>-26.878902587187326</c:v>
                </c:pt>
                <c:pt idx="970">
                  <c:v>-26.011841213407138</c:v>
                </c:pt>
                <c:pt idx="971">
                  <c:v>-25.144779839626949</c:v>
                </c:pt>
                <c:pt idx="972">
                  <c:v>-24.277718465846647</c:v>
                </c:pt>
                <c:pt idx="973">
                  <c:v>-23.410657092066458</c:v>
                </c:pt>
                <c:pt idx="974">
                  <c:v>-22.543595718286156</c:v>
                </c:pt>
                <c:pt idx="975">
                  <c:v>-21.676534344505967</c:v>
                </c:pt>
                <c:pt idx="976">
                  <c:v>-20.809472970725665</c:v>
                </c:pt>
                <c:pt idx="977">
                  <c:v>-19.942411596945476</c:v>
                </c:pt>
                <c:pt idx="978">
                  <c:v>-19.075350223165287</c:v>
                </c:pt>
                <c:pt idx="979">
                  <c:v>-18.208288849384985</c:v>
                </c:pt>
                <c:pt idx="980">
                  <c:v>-17.341227475604796</c:v>
                </c:pt>
                <c:pt idx="981">
                  <c:v>-16.474166101824494</c:v>
                </c:pt>
                <c:pt idx="982">
                  <c:v>-15.607104728044305</c:v>
                </c:pt>
                <c:pt idx="983">
                  <c:v>-14.740043354264003</c:v>
                </c:pt>
                <c:pt idx="984">
                  <c:v>-13.872981980483814</c:v>
                </c:pt>
                <c:pt idx="985">
                  <c:v>-13.005920606703626</c:v>
                </c:pt>
                <c:pt idx="986">
                  <c:v>-12.138859232923323</c:v>
                </c:pt>
                <c:pt idx="987">
                  <c:v>-11.271797859143135</c:v>
                </c:pt>
                <c:pt idx="988">
                  <c:v>-10.404736485362832</c:v>
                </c:pt>
                <c:pt idx="989">
                  <c:v>-9.5376751115826437</c:v>
                </c:pt>
                <c:pt idx="990">
                  <c:v>-8.6706137378023413</c:v>
                </c:pt>
                <c:pt idx="991">
                  <c:v>-7.8035523640221527</c:v>
                </c:pt>
                <c:pt idx="992">
                  <c:v>-6.936490990241964</c:v>
                </c:pt>
                <c:pt idx="993">
                  <c:v>-6.0694296164616617</c:v>
                </c:pt>
                <c:pt idx="994">
                  <c:v>-5.202368242681473</c:v>
                </c:pt>
                <c:pt idx="995">
                  <c:v>-4.3353068689011707</c:v>
                </c:pt>
                <c:pt idx="996">
                  <c:v>-3.468245495120982</c:v>
                </c:pt>
                <c:pt idx="997">
                  <c:v>-2.6011841213406797</c:v>
                </c:pt>
                <c:pt idx="998">
                  <c:v>-1.734122747560491</c:v>
                </c:pt>
                <c:pt idx="999">
                  <c:v>-0.86706137378030235</c:v>
                </c:pt>
                <c:pt idx="1000">
                  <c:v>0</c:v>
                </c:pt>
                <c:pt idx="1001">
                  <c:v>0.86706137378018866</c:v>
                </c:pt>
                <c:pt idx="1002">
                  <c:v>1.734122747560491</c:v>
                </c:pt>
                <c:pt idx="1003">
                  <c:v>2.6011841213406797</c:v>
                </c:pt>
                <c:pt idx="1004">
                  <c:v>3.4682454951208683</c:v>
                </c:pt>
                <c:pt idx="1005">
                  <c:v>4.3353068689011707</c:v>
                </c:pt>
                <c:pt idx="1006">
                  <c:v>5.2023682426813593</c:v>
                </c:pt>
                <c:pt idx="1007">
                  <c:v>6.0694296164616617</c:v>
                </c:pt>
                <c:pt idx="1008">
                  <c:v>6.9364909902418503</c:v>
                </c:pt>
                <c:pt idx="1009">
                  <c:v>7.8035523640221527</c:v>
                </c:pt>
                <c:pt idx="1010">
                  <c:v>8.6706137378023413</c:v>
                </c:pt>
                <c:pt idx="1011">
                  <c:v>9.53767511158253</c:v>
                </c:pt>
                <c:pt idx="1012">
                  <c:v>10.404736485362832</c:v>
                </c:pt>
                <c:pt idx="1013">
                  <c:v>11.271797859143021</c:v>
                </c:pt>
                <c:pt idx="1014">
                  <c:v>12.138859232923323</c:v>
                </c:pt>
                <c:pt idx="1015">
                  <c:v>13.005920606703512</c:v>
                </c:pt>
                <c:pt idx="1016">
                  <c:v>13.872981980483814</c:v>
                </c:pt>
                <c:pt idx="1017">
                  <c:v>14.740043354264003</c:v>
                </c:pt>
                <c:pt idx="1018">
                  <c:v>15.607104728044192</c:v>
                </c:pt>
                <c:pt idx="1019">
                  <c:v>16.474166101824494</c:v>
                </c:pt>
                <c:pt idx="1020">
                  <c:v>17.341227475604683</c:v>
                </c:pt>
                <c:pt idx="1021">
                  <c:v>18.208288849384985</c:v>
                </c:pt>
                <c:pt idx="1022">
                  <c:v>19.075350223165174</c:v>
                </c:pt>
                <c:pt idx="1023">
                  <c:v>19.942411596945476</c:v>
                </c:pt>
                <c:pt idx="1024">
                  <c:v>20.809472970725665</c:v>
                </c:pt>
                <c:pt idx="1025">
                  <c:v>21.676534344505853</c:v>
                </c:pt>
                <c:pt idx="1026">
                  <c:v>22.543595718286156</c:v>
                </c:pt>
                <c:pt idx="1027">
                  <c:v>23.410657092066344</c:v>
                </c:pt>
                <c:pt idx="1028">
                  <c:v>24.277718465846647</c:v>
                </c:pt>
                <c:pt idx="1029">
                  <c:v>25.144779839626835</c:v>
                </c:pt>
                <c:pt idx="1030">
                  <c:v>26.011841213407138</c:v>
                </c:pt>
                <c:pt idx="1031">
                  <c:v>26.878902587187326</c:v>
                </c:pt>
                <c:pt idx="1032">
                  <c:v>27.745963960967515</c:v>
                </c:pt>
                <c:pt idx="1033">
                  <c:v>28.613025334747817</c:v>
                </c:pt>
                <c:pt idx="1034">
                  <c:v>29.480086708528006</c:v>
                </c:pt>
                <c:pt idx="1035">
                  <c:v>30.347148082308308</c:v>
                </c:pt>
                <c:pt idx="1036">
                  <c:v>31.214209456088497</c:v>
                </c:pt>
                <c:pt idx="1037">
                  <c:v>32.081270829868799</c:v>
                </c:pt>
                <c:pt idx="1038">
                  <c:v>32.948332203648988</c:v>
                </c:pt>
                <c:pt idx="1039">
                  <c:v>33.815393577429177</c:v>
                </c:pt>
                <c:pt idx="1040">
                  <c:v>34.682454951209479</c:v>
                </c:pt>
                <c:pt idx="1041">
                  <c:v>35.549516324989668</c:v>
                </c:pt>
                <c:pt idx="1042">
                  <c:v>36.41657769876997</c:v>
                </c:pt>
                <c:pt idx="1043">
                  <c:v>37.283639072550159</c:v>
                </c:pt>
                <c:pt idx="1044">
                  <c:v>38.150700446330461</c:v>
                </c:pt>
                <c:pt idx="1045">
                  <c:v>39.01776182011065</c:v>
                </c:pt>
                <c:pt idx="1046">
                  <c:v>39.884823193890838</c:v>
                </c:pt>
                <c:pt idx="1047">
                  <c:v>40.751884567671141</c:v>
                </c:pt>
                <c:pt idx="1048">
                  <c:v>41.618945941451329</c:v>
                </c:pt>
                <c:pt idx="1049">
                  <c:v>42.486007315231632</c:v>
                </c:pt>
                <c:pt idx="1050">
                  <c:v>43.35306868901182</c:v>
                </c:pt>
                <c:pt idx="1051">
                  <c:v>44.220130062792009</c:v>
                </c:pt>
                <c:pt idx="1052">
                  <c:v>45.087191436572311</c:v>
                </c:pt>
                <c:pt idx="1053">
                  <c:v>45.9542528103525</c:v>
                </c:pt>
                <c:pt idx="1054">
                  <c:v>46.821314184132802</c:v>
                </c:pt>
                <c:pt idx="1055">
                  <c:v>47.688375557912991</c:v>
                </c:pt>
                <c:pt idx="1056">
                  <c:v>48.555436931693293</c:v>
                </c:pt>
                <c:pt idx="1057">
                  <c:v>49.422498305473482</c:v>
                </c:pt>
                <c:pt idx="1058">
                  <c:v>50.289559679253671</c:v>
                </c:pt>
                <c:pt idx="1059">
                  <c:v>51.156621053033973</c:v>
                </c:pt>
                <c:pt idx="1060">
                  <c:v>52.023682426814162</c:v>
                </c:pt>
                <c:pt idx="1061">
                  <c:v>52.890743800594464</c:v>
                </c:pt>
                <c:pt idx="1062">
                  <c:v>53.757805174374653</c:v>
                </c:pt>
                <c:pt idx="1063">
                  <c:v>54.624866548154955</c:v>
                </c:pt>
                <c:pt idx="1064">
                  <c:v>55.491927921935144</c:v>
                </c:pt>
                <c:pt idx="1065">
                  <c:v>56.358989295715332</c:v>
                </c:pt>
                <c:pt idx="1066">
                  <c:v>57.226050669495635</c:v>
                </c:pt>
                <c:pt idx="1067">
                  <c:v>58.093112043275823</c:v>
                </c:pt>
                <c:pt idx="1068">
                  <c:v>58.960173417056126</c:v>
                </c:pt>
                <c:pt idx="1069">
                  <c:v>59.827234790836314</c:v>
                </c:pt>
                <c:pt idx="1070">
                  <c:v>60.694296164616617</c:v>
                </c:pt>
                <c:pt idx="1071">
                  <c:v>61.561357538396805</c:v>
                </c:pt>
                <c:pt idx="1072">
                  <c:v>62.428418912176994</c:v>
                </c:pt>
                <c:pt idx="1073">
                  <c:v>63.295480285957296</c:v>
                </c:pt>
                <c:pt idx="1074">
                  <c:v>64.162541659737485</c:v>
                </c:pt>
                <c:pt idx="1075">
                  <c:v>65.029603033517787</c:v>
                </c:pt>
                <c:pt idx="1076">
                  <c:v>65.896664407297976</c:v>
                </c:pt>
                <c:pt idx="1077">
                  <c:v>66.763725781078278</c:v>
                </c:pt>
                <c:pt idx="1078">
                  <c:v>67.630787154858467</c:v>
                </c:pt>
                <c:pt idx="1079">
                  <c:v>68.497848528638656</c:v>
                </c:pt>
                <c:pt idx="1080">
                  <c:v>69.364909902418958</c:v>
                </c:pt>
                <c:pt idx="1081">
                  <c:v>70.231971276199147</c:v>
                </c:pt>
                <c:pt idx="1082">
                  <c:v>71.099032649979449</c:v>
                </c:pt>
                <c:pt idx="1083">
                  <c:v>71.966094023759638</c:v>
                </c:pt>
                <c:pt idx="1084">
                  <c:v>72.83315539753994</c:v>
                </c:pt>
                <c:pt idx="1085">
                  <c:v>73.700216771320129</c:v>
                </c:pt>
                <c:pt idx="1086">
                  <c:v>74.567278145100317</c:v>
                </c:pt>
                <c:pt idx="1087">
                  <c:v>75.43433951888062</c:v>
                </c:pt>
                <c:pt idx="1088">
                  <c:v>76.301400892660808</c:v>
                </c:pt>
                <c:pt idx="1089">
                  <c:v>77.168462266441111</c:v>
                </c:pt>
                <c:pt idx="1090">
                  <c:v>78.0355236402213</c:v>
                </c:pt>
                <c:pt idx="1091">
                  <c:v>78.902585014001602</c:v>
                </c:pt>
                <c:pt idx="1092">
                  <c:v>79.769646387781791</c:v>
                </c:pt>
                <c:pt idx="1093">
                  <c:v>80.636707761561979</c:v>
                </c:pt>
                <c:pt idx="1094">
                  <c:v>81.503769135342282</c:v>
                </c:pt>
                <c:pt idx="1095">
                  <c:v>82.37083050912247</c:v>
                </c:pt>
                <c:pt idx="1096">
                  <c:v>83.237891882902773</c:v>
                </c:pt>
                <c:pt idx="1097">
                  <c:v>84.104953256682961</c:v>
                </c:pt>
                <c:pt idx="1098">
                  <c:v>84.972014630463264</c:v>
                </c:pt>
                <c:pt idx="1099">
                  <c:v>85.839076004243452</c:v>
                </c:pt>
                <c:pt idx="1100">
                  <c:v>86.706137378023641</c:v>
                </c:pt>
                <c:pt idx="1101">
                  <c:v>87.573198751803943</c:v>
                </c:pt>
                <c:pt idx="1102">
                  <c:v>88.440260125584132</c:v>
                </c:pt>
                <c:pt idx="1103">
                  <c:v>89.307321499364434</c:v>
                </c:pt>
                <c:pt idx="1104">
                  <c:v>90.174382873144623</c:v>
                </c:pt>
                <c:pt idx="1105">
                  <c:v>91.041444246924812</c:v>
                </c:pt>
                <c:pt idx="1106">
                  <c:v>91.908505620705114</c:v>
                </c:pt>
                <c:pt idx="1107">
                  <c:v>92.775566994485303</c:v>
                </c:pt>
                <c:pt idx="1108">
                  <c:v>93.642628368265605</c:v>
                </c:pt>
                <c:pt idx="1109">
                  <c:v>94.509689742045794</c:v>
                </c:pt>
                <c:pt idx="1110">
                  <c:v>95.376751115826096</c:v>
                </c:pt>
                <c:pt idx="1111">
                  <c:v>96.243812489606285</c:v>
                </c:pt>
                <c:pt idx="1112">
                  <c:v>97.110873863386473</c:v>
                </c:pt>
                <c:pt idx="1113">
                  <c:v>97.977935237166776</c:v>
                </c:pt>
                <c:pt idx="1114">
                  <c:v>98.844996610946964</c:v>
                </c:pt>
                <c:pt idx="1115">
                  <c:v>99.712057984727267</c:v>
                </c:pt>
                <c:pt idx="1116">
                  <c:v>100.57911935850746</c:v>
                </c:pt>
                <c:pt idx="1117">
                  <c:v>101.44618073228776</c:v>
                </c:pt>
                <c:pt idx="1118">
                  <c:v>102.31324210606795</c:v>
                </c:pt>
                <c:pt idx="1119">
                  <c:v>103.18030347984813</c:v>
                </c:pt>
                <c:pt idx="1120">
                  <c:v>104.04736485362844</c:v>
                </c:pt>
                <c:pt idx="1121">
                  <c:v>104.91442622740863</c:v>
                </c:pt>
                <c:pt idx="1122">
                  <c:v>105.78148760118893</c:v>
                </c:pt>
                <c:pt idx="1123">
                  <c:v>106.64854897496912</c:v>
                </c:pt>
                <c:pt idx="1124">
                  <c:v>107.51561034874942</c:v>
                </c:pt>
                <c:pt idx="1125">
                  <c:v>108.38267172252961</c:v>
                </c:pt>
                <c:pt idx="1126">
                  <c:v>109.2497330963098</c:v>
                </c:pt>
                <c:pt idx="1127">
                  <c:v>110.1167944700901</c:v>
                </c:pt>
                <c:pt idx="1128">
                  <c:v>110.98385584387029</c:v>
                </c:pt>
                <c:pt idx="1129">
                  <c:v>111.85091721765059</c:v>
                </c:pt>
                <c:pt idx="1130">
                  <c:v>112.71797859143078</c:v>
                </c:pt>
                <c:pt idx="1131">
                  <c:v>113.58503996521108</c:v>
                </c:pt>
                <c:pt idx="1132">
                  <c:v>114.45210133899127</c:v>
                </c:pt>
                <c:pt idx="1133">
                  <c:v>115.31916271277146</c:v>
                </c:pt>
                <c:pt idx="1134">
                  <c:v>116.18622408655176</c:v>
                </c:pt>
                <c:pt idx="1135">
                  <c:v>117.05328546033195</c:v>
                </c:pt>
                <c:pt idx="1136">
                  <c:v>117.92034683411225</c:v>
                </c:pt>
                <c:pt idx="1137">
                  <c:v>118.78740820789244</c:v>
                </c:pt>
                <c:pt idx="1138">
                  <c:v>119.65446958167274</c:v>
                </c:pt>
                <c:pt idx="1139">
                  <c:v>120.52153095545293</c:v>
                </c:pt>
                <c:pt idx="1140">
                  <c:v>121.38859232923312</c:v>
                </c:pt>
                <c:pt idx="1141">
                  <c:v>122.25565370301342</c:v>
                </c:pt>
                <c:pt idx="1142">
                  <c:v>123.12271507679361</c:v>
                </c:pt>
                <c:pt idx="1143">
                  <c:v>123.98977645057391</c:v>
                </c:pt>
                <c:pt idx="1144">
                  <c:v>124.8568378243541</c:v>
                </c:pt>
                <c:pt idx="1145">
                  <c:v>125.7238991981344</c:v>
                </c:pt>
                <c:pt idx="1146">
                  <c:v>126.59096057191459</c:v>
                </c:pt>
                <c:pt idx="1147">
                  <c:v>127.45802194569478</c:v>
                </c:pt>
                <c:pt idx="1148">
                  <c:v>128.32508331947508</c:v>
                </c:pt>
                <c:pt idx="1149">
                  <c:v>129.19214469325527</c:v>
                </c:pt>
                <c:pt idx="1150">
                  <c:v>130.05920606703557</c:v>
                </c:pt>
                <c:pt idx="1151">
                  <c:v>130.92626744081576</c:v>
                </c:pt>
                <c:pt idx="1152">
                  <c:v>131.79332881459595</c:v>
                </c:pt>
                <c:pt idx="1153">
                  <c:v>132.66039018837625</c:v>
                </c:pt>
                <c:pt idx="1154">
                  <c:v>133.52745156215644</c:v>
                </c:pt>
                <c:pt idx="1155">
                  <c:v>134.39451293593675</c:v>
                </c:pt>
                <c:pt idx="1156">
                  <c:v>135.26157430971693</c:v>
                </c:pt>
                <c:pt idx="1157">
                  <c:v>136.12863568349724</c:v>
                </c:pt>
                <c:pt idx="1158">
                  <c:v>136.99569705727743</c:v>
                </c:pt>
                <c:pt idx="1159">
                  <c:v>137.86275843105761</c:v>
                </c:pt>
                <c:pt idx="1160">
                  <c:v>138.72981980483792</c:v>
                </c:pt>
                <c:pt idx="1161">
                  <c:v>139.5968811786181</c:v>
                </c:pt>
                <c:pt idx="1162">
                  <c:v>140.46394255239841</c:v>
                </c:pt>
                <c:pt idx="1163">
                  <c:v>141.3310039261786</c:v>
                </c:pt>
                <c:pt idx="1164">
                  <c:v>142.1980652999589</c:v>
                </c:pt>
                <c:pt idx="1165">
                  <c:v>143.06512667373909</c:v>
                </c:pt>
                <c:pt idx="1166">
                  <c:v>143.93218804751928</c:v>
                </c:pt>
                <c:pt idx="1167">
                  <c:v>144.79924942129958</c:v>
                </c:pt>
                <c:pt idx="1168">
                  <c:v>145.66631079507977</c:v>
                </c:pt>
                <c:pt idx="1169">
                  <c:v>146.53337216886007</c:v>
                </c:pt>
                <c:pt idx="1170">
                  <c:v>147.40043354264026</c:v>
                </c:pt>
                <c:pt idx="1171">
                  <c:v>148.26749491642056</c:v>
                </c:pt>
                <c:pt idx="1172">
                  <c:v>149.13455629020075</c:v>
                </c:pt>
                <c:pt idx="1173">
                  <c:v>150.00161766398094</c:v>
                </c:pt>
                <c:pt idx="1174">
                  <c:v>150.86867903776124</c:v>
                </c:pt>
                <c:pt idx="1175">
                  <c:v>151.73574041154143</c:v>
                </c:pt>
                <c:pt idx="1176">
                  <c:v>152.60280178532173</c:v>
                </c:pt>
                <c:pt idx="1177">
                  <c:v>153.46986315910192</c:v>
                </c:pt>
                <c:pt idx="1178">
                  <c:v>154.33692453288222</c:v>
                </c:pt>
                <c:pt idx="1179">
                  <c:v>155.20398590666241</c:v>
                </c:pt>
                <c:pt idx="1180">
                  <c:v>156.0710472804426</c:v>
                </c:pt>
                <c:pt idx="1181">
                  <c:v>156.9381086542229</c:v>
                </c:pt>
                <c:pt idx="1182">
                  <c:v>157.8051700280032</c:v>
                </c:pt>
                <c:pt idx="1183">
                  <c:v>158.67223140178339</c:v>
                </c:pt>
                <c:pt idx="1184">
                  <c:v>159.53929277556358</c:v>
                </c:pt>
                <c:pt idx="1185">
                  <c:v>160.40635414934377</c:v>
                </c:pt>
                <c:pt idx="1186">
                  <c:v>161.27341552312396</c:v>
                </c:pt>
                <c:pt idx="1187">
                  <c:v>162.14047689690437</c:v>
                </c:pt>
                <c:pt idx="1188">
                  <c:v>163.00753827068456</c:v>
                </c:pt>
                <c:pt idx="1189">
                  <c:v>163.87459964446475</c:v>
                </c:pt>
                <c:pt idx="1190">
                  <c:v>164.74166101824494</c:v>
                </c:pt>
                <c:pt idx="1191">
                  <c:v>165.60872239202536</c:v>
                </c:pt>
                <c:pt idx="1192">
                  <c:v>166.47578376580555</c:v>
                </c:pt>
                <c:pt idx="1193">
                  <c:v>167.34284513958573</c:v>
                </c:pt>
                <c:pt idx="1194">
                  <c:v>168.20990651336592</c:v>
                </c:pt>
                <c:pt idx="1195">
                  <c:v>169.07696788714611</c:v>
                </c:pt>
                <c:pt idx="1196">
                  <c:v>169.94402926092653</c:v>
                </c:pt>
                <c:pt idx="1197">
                  <c:v>170.81109063470672</c:v>
                </c:pt>
                <c:pt idx="1198">
                  <c:v>171.6781520084869</c:v>
                </c:pt>
                <c:pt idx="1199">
                  <c:v>172.54521338226709</c:v>
                </c:pt>
                <c:pt idx="1200">
                  <c:v>173.41227475604728</c:v>
                </c:pt>
                <c:pt idx="1201">
                  <c:v>174.2793361298277</c:v>
                </c:pt>
                <c:pt idx="1202">
                  <c:v>175.14639750360789</c:v>
                </c:pt>
                <c:pt idx="1203">
                  <c:v>176.01345887738808</c:v>
                </c:pt>
                <c:pt idx="1204">
                  <c:v>176.88052025116826</c:v>
                </c:pt>
                <c:pt idx="1205">
                  <c:v>177.74758162494868</c:v>
                </c:pt>
                <c:pt idx="1206">
                  <c:v>178.61464299872887</c:v>
                </c:pt>
                <c:pt idx="1207">
                  <c:v>179.48170437250906</c:v>
                </c:pt>
                <c:pt idx="1208">
                  <c:v>180.34876574628925</c:v>
                </c:pt>
                <c:pt idx="1209">
                  <c:v>181.21582712006943</c:v>
                </c:pt>
                <c:pt idx="1210">
                  <c:v>182.08288849384985</c:v>
                </c:pt>
                <c:pt idx="1211">
                  <c:v>182.94994986763004</c:v>
                </c:pt>
                <c:pt idx="1212">
                  <c:v>183.81701124141023</c:v>
                </c:pt>
                <c:pt idx="1213">
                  <c:v>184.68407261519042</c:v>
                </c:pt>
                <c:pt idx="1214">
                  <c:v>185.55113398897061</c:v>
                </c:pt>
                <c:pt idx="1215">
                  <c:v>186.41819536275102</c:v>
                </c:pt>
                <c:pt idx="1216">
                  <c:v>187.28525673653121</c:v>
                </c:pt>
                <c:pt idx="1217">
                  <c:v>188.1523181103114</c:v>
                </c:pt>
                <c:pt idx="1218">
                  <c:v>189.01937948409159</c:v>
                </c:pt>
                <c:pt idx="1219">
                  <c:v>189.886440857872</c:v>
                </c:pt>
                <c:pt idx="1220">
                  <c:v>190.75350223165219</c:v>
                </c:pt>
                <c:pt idx="1221">
                  <c:v>191.62056360543238</c:v>
                </c:pt>
                <c:pt idx="1222">
                  <c:v>192.48762497921257</c:v>
                </c:pt>
                <c:pt idx="1223">
                  <c:v>193.35468635299276</c:v>
                </c:pt>
                <c:pt idx="1224">
                  <c:v>194.22174772677317</c:v>
                </c:pt>
                <c:pt idx="1225">
                  <c:v>195.08880910055336</c:v>
                </c:pt>
                <c:pt idx="1226">
                  <c:v>195.95587047433355</c:v>
                </c:pt>
                <c:pt idx="1227">
                  <c:v>196.82293184811374</c:v>
                </c:pt>
                <c:pt idx="1228">
                  <c:v>197.68999322189393</c:v>
                </c:pt>
                <c:pt idx="1229">
                  <c:v>198.55705459567434</c:v>
                </c:pt>
                <c:pt idx="1230">
                  <c:v>199.42411596945453</c:v>
                </c:pt>
                <c:pt idx="1231">
                  <c:v>200.29117734323472</c:v>
                </c:pt>
                <c:pt idx="1232">
                  <c:v>201.15823871701491</c:v>
                </c:pt>
                <c:pt idx="1233">
                  <c:v>202.0253000907951</c:v>
                </c:pt>
                <c:pt idx="1234">
                  <c:v>202.89236146457552</c:v>
                </c:pt>
                <c:pt idx="1235">
                  <c:v>203.7594228383557</c:v>
                </c:pt>
                <c:pt idx="1236">
                  <c:v>204.62648421213589</c:v>
                </c:pt>
                <c:pt idx="1237">
                  <c:v>205.49354558591608</c:v>
                </c:pt>
                <c:pt idx="1238">
                  <c:v>206.3606069596965</c:v>
                </c:pt>
                <c:pt idx="1239">
                  <c:v>207.22766833347669</c:v>
                </c:pt>
                <c:pt idx="1240">
                  <c:v>208.09472970725687</c:v>
                </c:pt>
                <c:pt idx="1241">
                  <c:v>208.96179108103706</c:v>
                </c:pt>
                <c:pt idx="1242">
                  <c:v>209.82885245481725</c:v>
                </c:pt>
                <c:pt idx="1243">
                  <c:v>210.69591382859767</c:v>
                </c:pt>
                <c:pt idx="1244">
                  <c:v>211.56297520237786</c:v>
                </c:pt>
                <c:pt idx="1245">
                  <c:v>212.43003657615805</c:v>
                </c:pt>
                <c:pt idx="1246">
                  <c:v>213.29709794993823</c:v>
                </c:pt>
                <c:pt idx="1247">
                  <c:v>214.16415932371842</c:v>
                </c:pt>
                <c:pt idx="1248">
                  <c:v>215.03122069749884</c:v>
                </c:pt>
                <c:pt idx="1249">
                  <c:v>215.89828207127903</c:v>
                </c:pt>
                <c:pt idx="1250">
                  <c:v>216.76534344505922</c:v>
                </c:pt>
                <c:pt idx="1251">
                  <c:v>217.6324048188394</c:v>
                </c:pt>
                <c:pt idx="1252">
                  <c:v>218.49946619261982</c:v>
                </c:pt>
                <c:pt idx="1253">
                  <c:v>219.36652756640001</c:v>
                </c:pt>
                <c:pt idx="1254">
                  <c:v>220.2335889401802</c:v>
                </c:pt>
                <c:pt idx="1255">
                  <c:v>221.10065031396039</c:v>
                </c:pt>
                <c:pt idx="1256">
                  <c:v>221.96771168774058</c:v>
                </c:pt>
                <c:pt idx="1257">
                  <c:v>222.83477306152099</c:v>
                </c:pt>
                <c:pt idx="1258">
                  <c:v>223.70183443530118</c:v>
                </c:pt>
                <c:pt idx="1259">
                  <c:v>224.56889580908137</c:v>
                </c:pt>
                <c:pt idx="1260">
                  <c:v>225.43595718286156</c:v>
                </c:pt>
                <c:pt idx="1261">
                  <c:v>226.30301855664175</c:v>
                </c:pt>
                <c:pt idx="1262">
                  <c:v>227.17007993042216</c:v>
                </c:pt>
                <c:pt idx="1263">
                  <c:v>228.03714130420235</c:v>
                </c:pt>
                <c:pt idx="1264">
                  <c:v>228.90420267798254</c:v>
                </c:pt>
                <c:pt idx="1265">
                  <c:v>229.77126405176273</c:v>
                </c:pt>
                <c:pt idx="1266">
                  <c:v>230.63832542554314</c:v>
                </c:pt>
                <c:pt idx="1267">
                  <c:v>231.50538679932333</c:v>
                </c:pt>
                <c:pt idx="1268">
                  <c:v>232.37244817310352</c:v>
                </c:pt>
                <c:pt idx="1269">
                  <c:v>233.23950954688371</c:v>
                </c:pt>
                <c:pt idx="1270">
                  <c:v>234.1065709206639</c:v>
                </c:pt>
                <c:pt idx="1271">
                  <c:v>234.97363229444431</c:v>
                </c:pt>
                <c:pt idx="1272">
                  <c:v>235.8406936682245</c:v>
                </c:pt>
                <c:pt idx="1273">
                  <c:v>236.70775504200469</c:v>
                </c:pt>
                <c:pt idx="1274">
                  <c:v>237.57481641578488</c:v>
                </c:pt>
                <c:pt idx="1275">
                  <c:v>238.44187778956507</c:v>
                </c:pt>
                <c:pt idx="1276">
                  <c:v>239.30893916334549</c:v>
                </c:pt>
                <c:pt idx="1277">
                  <c:v>240.17600053712567</c:v>
                </c:pt>
                <c:pt idx="1278">
                  <c:v>241.04306191090586</c:v>
                </c:pt>
                <c:pt idx="1279">
                  <c:v>241.91012328468605</c:v>
                </c:pt>
                <c:pt idx="1280">
                  <c:v>242.77718465846624</c:v>
                </c:pt>
                <c:pt idx="1281">
                  <c:v>243.64424603224666</c:v>
                </c:pt>
                <c:pt idx="1282">
                  <c:v>244.51130740602684</c:v>
                </c:pt>
                <c:pt idx="1283">
                  <c:v>245.37836877980703</c:v>
                </c:pt>
                <c:pt idx="1284">
                  <c:v>246.24543015358722</c:v>
                </c:pt>
                <c:pt idx="1285">
                  <c:v>247.11249152736764</c:v>
                </c:pt>
                <c:pt idx="1286">
                  <c:v>247.97955290114783</c:v>
                </c:pt>
                <c:pt idx="1287">
                  <c:v>248.84661427492802</c:v>
                </c:pt>
                <c:pt idx="1288">
                  <c:v>249.7136756487082</c:v>
                </c:pt>
                <c:pt idx="1289">
                  <c:v>250.58073702248839</c:v>
                </c:pt>
                <c:pt idx="1290">
                  <c:v>251.44779839626881</c:v>
                </c:pt>
                <c:pt idx="1291">
                  <c:v>252.314859770049</c:v>
                </c:pt>
                <c:pt idx="1292">
                  <c:v>253.18192114382919</c:v>
                </c:pt>
                <c:pt idx="1293">
                  <c:v>254.04898251760937</c:v>
                </c:pt>
                <c:pt idx="1294">
                  <c:v>254.91604389138956</c:v>
                </c:pt>
                <c:pt idx="1295">
                  <c:v>255.78310526516998</c:v>
                </c:pt>
                <c:pt idx="1296">
                  <c:v>256.65016663895017</c:v>
                </c:pt>
                <c:pt idx="1297">
                  <c:v>257.51722801273036</c:v>
                </c:pt>
                <c:pt idx="1298">
                  <c:v>258.38428938651055</c:v>
                </c:pt>
                <c:pt idx="1299">
                  <c:v>259.25135076029096</c:v>
                </c:pt>
                <c:pt idx="1300">
                  <c:v>260.11841213407115</c:v>
                </c:pt>
                <c:pt idx="1301">
                  <c:v>260.98547350785134</c:v>
                </c:pt>
                <c:pt idx="1302">
                  <c:v>261.85253488163153</c:v>
                </c:pt>
                <c:pt idx="1303">
                  <c:v>262.71959625541172</c:v>
                </c:pt>
                <c:pt idx="1304">
                  <c:v>263.58665762919213</c:v>
                </c:pt>
                <c:pt idx="1305">
                  <c:v>264.45371900297232</c:v>
                </c:pt>
                <c:pt idx="1306">
                  <c:v>265.32078037675251</c:v>
                </c:pt>
                <c:pt idx="1307">
                  <c:v>266.1878417505327</c:v>
                </c:pt>
                <c:pt idx="1308">
                  <c:v>267.05490312431289</c:v>
                </c:pt>
                <c:pt idx="1309">
                  <c:v>267.9219644980933</c:v>
                </c:pt>
                <c:pt idx="1310">
                  <c:v>268.78902587187349</c:v>
                </c:pt>
                <c:pt idx="1311">
                  <c:v>269.65608724565368</c:v>
                </c:pt>
                <c:pt idx="1312">
                  <c:v>270.52314861943387</c:v>
                </c:pt>
                <c:pt idx="1313">
                  <c:v>271.39020999321428</c:v>
                </c:pt>
                <c:pt idx="1314">
                  <c:v>272.25727136699447</c:v>
                </c:pt>
                <c:pt idx="1315">
                  <c:v>273.12433274077466</c:v>
                </c:pt>
                <c:pt idx="1316">
                  <c:v>273.99139411455485</c:v>
                </c:pt>
                <c:pt idx="1317">
                  <c:v>274.85845548833504</c:v>
                </c:pt>
                <c:pt idx="1318">
                  <c:v>275.72551686211546</c:v>
                </c:pt>
                <c:pt idx="1319">
                  <c:v>276.59257823589564</c:v>
                </c:pt>
                <c:pt idx="1320">
                  <c:v>277.45963960967583</c:v>
                </c:pt>
                <c:pt idx="1321">
                  <c:v>278.32670098345602</c:v>
                </c:pt>
                <c:pt idx="1322">
                  <c:v>279.19376235723621</c:v>
                </c:pt>
                <c:pt idx="1323">
                  <c:v>280.06082373101663</c:v>
                </c:pt>
                <c:pt idx="1324">
                  <c:v>280.92788510479681</c:v>
                </c:pt>
                <c:pt idx="1325">
                  <c:v>281.794946478577</c:v>
                </c:pt>
                <c:pt idx="1326">
                  <c:v>282.66200785235719</c:v>
                </c:pt>
                <c:pt idx="1327">
                  <c:v>283.52906922613761</c:v>
                </c:pt>
                <c:pt idx="1328">
                  <c:v>284.3961305999178</c:v>
                </c:pt>
                <c:pt idx="1329">
                  <c:v>285.26319197369799</c:v>
                </c:pt>
                <c:pt idx="1330">
                  <c:v>286.13025334747817</c:v>
                </c:pt>
                <c:pt idx="1331">
                  <c:v>286.99731472125836</c:v>
                </c:pt>
                <c:pt idx="1332">
                  <c:v>287.86437609503878</c:v>
                </c:pt>
                <c:pt idx="1333">
                  <c:v>288.73143746881897</c:v>
                </c:pt>
                <c:pt idx="1334">
                  <c:v>289.59849884259916</c:v>
                </c:pt>
                <c:pt idx="1335">
                  <c:v>290.46556021637934</c:v>
                </c:pt>
                <c:pt idx="1336">
                  <c:v>291.33262159015953</c:v>
                </c:pt>
                <c:pt idx="1337">
                  <c:v>292.19968296393995</c:v>
                </c:pt>
                <c:pt idx="1338">
                  <c:v>293.06674433772014</c:v>
                </c:pt>
                <c:pt idx="1339">
                  <c:v>293.93380571150033</c:v>
                </c:pt>
                <c:pt idx="1340">
                  <c:v>294.80086708528052</c:v>
                </c:pt>
                <c:pt idx="1341">
                  <c:v>295.6679284590607</c:v>
                </c:pt>
                <c:pt idx="1342">
                  <c:v>296.53498983284112</c:v>
                </c:pt>
                <c:pt idx="1343">
                  <c:v>297.40205120662131</c:v>
                </c:pt>
                <c:pt idx="1344">
                  <c:v>298.2691125804015</c:v>
                </c:pt>
                <c:pt idx="1345">
                  <c:v>299.13617395418169</c:v>
                </c:pt>
                <c:pt idx="1346">
                  <c:v>300.0032353279621</c:v>
                </c:pt>
                <c:pt idx="1347">
                  <c:v>300.87029670174229</c:v>
                </c:pt>
                <c:pt idx="1348">
                  <c:v>301.73735807552248</c:v>
                </c:pt>
                <c:pt idx="1349">
                  <c:v>302.60441944930267</c:v>
                </c:pt>
                <c:pt idx="1350">
                  <c:v>303.47148082308286</c:v>
                </c:pt>
                <c:pt idx="1351">
                  <c:v>304.33854219686327</c:v>
                </c:pt>
                <c:pt idx="1352">
                  <c:v>305.20560357064346</c:v>
                </c:pt>
                <c:pt idx="1353">
                  <c:v>306.07266494442365</c:v>
                </c:pt>
                <c:pt idx="1354">
                  <c:v>306.93972631820384</c:v>
                </c:pt>
                <c:pt idx="1355">
                  <c:v>307.80678769198403</c:v>
                </c:pt>
                <c:pt idx="1356">
                  <c:v>308.67384906576444</c:v>
                </c:pt>
                <c:pt idx="1357">
                  <c:v>309.54091043954463</c:v>
                </c:pt>
                <c:pt idx="1358">
                  <c:v>310.40797181332482</c:v>
                </c:pt>
                <c:pt idx="1359">
                  <c:v>311.27503318710501</c:v>
                </c:pt>
                <c:pt idx="1360">
                  <c:v>312.14209456088543</c:v>
                </c:pt>
                <c:pt idx="1361">
                  <c:v>313.00915593466561</c:v>
                </c:pt>
                <c:pt idx="1362">
                  <c:v>313.8762173084458</c:v>
                </c:pt>
                <c:pt idx="1363">
                  <c:v>314.74327868222599</c:v>
                </c:pt>
                <c:pt idx="1364">
                  <c:v>315.61034005600618</c:v>
                </c:pt>
                <c:pt idx="1365">
                  <c:v>316.4774014297866</c:v>
                </c:pt>
                <c:pt idx="1366">
                  <c:v>317.34446280356678</c:v>
                </c:pt>
                <c:pt idx="1367">
                  <c:v>318.21152417734697</c:v>
                </c:pt>
                <c:pt idx="1368">
                  <c:v>319.07858555112716</c:v>
                </c:pt>
                <c:pt idx="1369">
                  <c:v>319.94564692490735</c:v>
                </c:pt>
                <c:pt idx="1370">
                  <c:v>320.81270829868777</c:v>
                </c:pt>
                <c:pt idx="1371">
                  <c:v>321.67976967246796</c:v>
                </c:pt>
                <c:pt idx="1372">
                  <c:v>322.54683104624814</c:v>
                </c:pt>
                <c:pt idx="1373">
                  <c:v>323.41389242002833</c:v>
                </c:pt>
                <c:pt idx="1374">
                  <c:v>324.28095379380875</c:v>
                </c:pt>
                <c:pt idx="1375">
                  <c:v>325.14801516758894</c:v>
                </c:pt>
                <c:pt idx="1376">
                  <c:v>326.01507654136913</c:v>
                </c:pt>
                <c:pt idx="1377">
                  <c:v>326.88213791514931</c:v>
                </c:pt>
                <c:pt idx="1378">
                  <c:v>327.7491992889295</c:v>
                </c:pt>
                <c:pt idx="1379">
                  <c:v>328.61626066270992</c:v>
                </c:pt>
                <c:pt idx="1380">
                  <c:v>329.48332203649011</c:v>
                </c:pt>
                <c:pt idx="1381">
                  <c:v>330.3503834102703</c:v>
                </c:pt>
                <c:pt idx="1382">
                  <c:v>331.21744478405049</c:v>
                </c:pt>
                <c:pt idx="1383">
                  <c:v>332.08450615783067</c:v>
                </c:pt>
                <c:pt idx="1384">
                  <c:v>332.95156753161109</c:v>
                </c:pt>
                <c:pt idx="1385">
                  <c:v>333.81862890539128</c:v>
                </c:pt>
                <c:pt idx="1386">
                  <c:v>334.68569027917147</c:v>
                </c:pt>
                <c:pt idx="1387">
                  <c:v>335.55275165295166</c:v>
                </c:pt>
                <c:pt idx="1388">
                  <c:v>336.41981302673184</c:v>
                </c:pt>
                <c:pt idx="1389">
                  <c:v>337.28687440051226</c:v>
                </c:pt>
                <c:pt idx="1390">
                  <c:v>338.15393577429245</c:v>
                </c:pt>
                <c:pt idx="1391">
                  <c:v>339.02099714807264</c:v>
                </c:pt>
                <c:pt idx="1392">
                  <c:v>339.88805852185283</c:v>
                </c:pt>
                <c:pt idx="1393">
                  <c:v>340.75511989563324</c:v>
                </c:pt>
                <c:pt idx="1394">
                  <c:v>341.62218126941343</c:v>
                </c:pt>
                <c:pt idx="1395">
                  <c:v>342.48924264319362</c:v>
                </c:pt>
                <c:pt idx="1396">
                  <c:v>343.35630401697381</c:v>
                </c:pt>
                <c:pt idx="1397">
                  <c:v>344.223365390754</c:v>
                </c:pt>
                <c:pt idx="1398">
                  <c:v>345.09042676453441</c:v>
                </c:pt>
                <c:pt idx="1399">
                  <c:v>345.9574881383146</c:v>
                </c:pt>
                <c:pt idx="1400">
                  <c:v>346.82454951209479</c:v>
                </c:pt>
                <c:pt idx="1401">
                  <c:v>347.69161088587498</c:v>
                </c:pt>
                <c:pt idx="1402">
                  <c:v>348.55867225965517</c:v>
                </c:pt>
                <c:pt idx="1403">
                  <c:v>349.42573363343558</c:v>
                </c:pt>
                <c:pt idx="1404">
                  <c:v>350.29279500721577</c:v>
                </c:pt>
                <c:pt idx="1405">
                  <c:v>351.15985638099596</c:v>
                </c:pt>
                <c:pt idx="1406">
                  <c:v>352.02691775477615</c:v>
                </c:pt>
                <c:pt idx="1407">
                  <c:v>352.89397912855657</c:v>
                </c:pt>
                <c:pt idx="1408">
                  <c:v>353.76104050233675</c:v>
                </c:pt>
                <c:pt idx="1409">
                  <c:v>354.62810187611694</c:v>
                </c:pt>
                <c:pt idx="1410">
                  <c:v>355.49516324989713</c:v>
                </c:pt>
                <c:pt idx="1411">
                  <c:v>356.36222462367732</c:v>
                </c:pt>
                <c:pt idx="1412">
                  <c:v>357.22928599745774</c:v>
                </c:pt>
                <c:pt idx="1413">
                  <c:v>358.09634737123793</c:v>
                </c:pt>
                <c:pt idx="1414">
                  <c:v>358.96340874501811</c:v>
                </c:pt>
                <c:pt idx="1415">
                  <c:v>359.8304701187983</c:v>
                </c:pt>
                <c:pt idx="1416">
                  <c:v>360.69753149257849</c:v>
                </c:pt>
                <c:pt idx="1417">
                  <c:v>361.56459286635891</c:v>
                </c:pt>
                <c:pt idx="1418">
                  <c:v>362.4316542401391</c:v>
                </c:pt>
                <c:pt idx="1419">
                  <c:v>363.29871561391928</c:v>
                </c:pt>
                <c:pt idx="1420">
                  <c:v>364.16577698769947</c:v>
                </c:pt>
                <c:pt idx="1421">
                  <c:v>365.03283836147989</c:v>
                </c:pt>
                <c:pt idx="1422">
                  <c:v>365.89989973526008</c:v>
                </c:pt>
                <c:pt idx="1423">
                  <c:v>366.76696110904027</c:v>
                </c:pt>
                <c:pt idx="1424">
                  <c:v>367.63402248282046</c:v>
                </c:pt>
                <c:pt idx="1425">
                  <c:v>368.50108385660064</c:v>
                </c:pt>
                <c:pt idx="1426">
                  <c:v>369.36814523038106</c:v>
                </c:pt>
                <c:pt idx="1427">
                  <c:v>370.23520660416125</c:v>
                </c:pt>
                <c:pt idx="1428">
                  <c:v>371.10226797794144</c:v>
                </c:pt>
                <c:pt idx="1429">
                  <c:v>371.96932935172163</c:v>
                </c:pt>
                <c:pt idx="1430">
                  <c:v>372.83639072550181</c:v>
                </c:pt>
                <c:pt idx="1431">
                  <c:v>373.70345209928223</c:v>
                </c:pt>
                <c:pt idx="1432">
                  <c:v>374.57051347306242</c:v>
                </c:pt>
                <c:pt idx="1433">
                  <c:v>375.43757484684261</c:v>
                </c:pt>
                <c:pt idx="1434">
                  <c:v>376.3046362206228</c:v>
                </c:pt>
                <c:pt idx="1435">
                  <c:v>377.17169759440299</c:v>
                </c:pt>
                <c:pt idx="1436">
                  <c:v>378.0387589681834</c:v>
                </c:pt>
                <c:pt idx="1437">
                  <c:v>378.90582034196359</c:v>
                </c:pt>
                <c:pt idx="1438">
                  <c:v>379.77288171574378</c:v>
                </c:pt>
                <c:pt idx="1439">
                  <c:v>380.63994308952397</c:v>
                </c:pt>
                <c:pt idx="1440">
                  <c:v>381.50700446330438</c:v>
                </c:pt>
                <c:pt idx="1441">
                  <c:v>382.37406583708457</c:v>
                </c:pt>
                <c:pt idx="1442">
                  <c:v>383.24112721086476</c:v>
                </c:pt>
                <c:pt idx="1443">
                  <c:v>384.10818858464495</c:v>
                </c:pt>
                <c:pt idx="1444">
                  <c:v>384.97524995842514</c:v>
                </c:pt>
                <c:pt idx="1445">
                  <c:v>385.84231133220555</c:v>
                </c:pt>
                <c:pt idx="1446">
                  <c:v>386.70937270598574</c:v>
                </c:pt>
                <c:pt idx="1447">
                  <c:v>387.57643407976593</c:v>
                </c:pt>
                <c:pt idx="1448">
                  <c:v>388.44349545354612</c:v>
                </c:pt>
                <c:pt idx="1449">
                  <c:v>389.31055682732631</c:v>
                </c:pt>
                <c:pt idx="1450">
                  <c:v>390.17761820110672</c:v>
                </c:pt>
                <c:pt idx="1451">
                  <c:v>391.04467957488691</c:v>
                </c:pt>
                <c:pt idx="1452">
                  <c:v>391.9117409486671</c:v>
                </c:pt>
                <c:pt idx="1453">
                  <c:v>392.77880232244729</c:v>
                </c:pt>
                <c:pt idx="1454">
                  <c:v>393.64586369622771</c:v>
                </c:pt>
                <c:pt idx="1455">
                  <c:v>394.5129250700079</c:v>
                </c:pt>
                <c:pt idx="1456">
                  <c:v>395.37998644378808</c:v>
                </c:pt>
                <c:pt idx="1457">
                  <c:v>396.24704781756827</c:v>
                </c:pt>
                <c:pt idx="1458">
                  <c:v>397.11410919134846</c:v>
                </c:pt>
                <c:pt idx="1459">
                  <c:v>397.98117056512888</c:v>
                </c:pt>
                <c:pt idx="1460">
                  <c:v>398.84823193890907</c:v>
                </c:pt>
                <c:pt idx="1461">
                  <c:v>399.71529331268925</c:v>
                </c:pt>
                <c:pt idx="1462">
                  <c:v>400.58235468646944</c:v>
                </c:pt>
                <c:pt idx="1463">
                  <c:v>401.44941606024963</c:v>
                </c:pt>
                <c:pt idx="1464">
                  <c:v>402.31647743403005</c:v>
                </c:pt>
                <c:pt idx="1465">
                  <c:v>403.18353880781024</c:v>
                </c:pt>
                <c:pt idx="1466">
                  <c:v>404.05060018159043</c:v>
                </c:pt>
                <c:pt idx="1467">
                  <c:v>404.91766155537061</c:v>
                </c:pt>
                <c:pt idx="1468">
                  <c:v>405.78472292915103</c:v>
                </c:pt>
                <c:pt idx="1469">
                  <c:v>406.65178430293122</c:v>
                </c:pt>
                <c:pt idx="1470">
                  <c:v>407.51884567671141</c:v>
                </c:pt>
                <c:pt idx="1471">
                  <c:v>408.3859070504916</c:v>
                </c:pt>
                <c:pt idx="1472">
                  <c:v>409.25296842427178</c:v>
                </c:pt>
                <c:pt idx="1473">
                  <c:v>410.1200297980522</c:v>
                </c:pt>
                <c:pt idx="1474">
                  <c:v>410.98709117183239</c:v>
                </c:pt>
                <c:pt idx="1475">
                  <c:v>411.85415254561258</c:v>
                </c:pt>
                <c:pt idx="1476">
                  <c:v>412.72121391939277</c:v>
                </c:pt>
                <c:pt idx="1477">
                  <c:v>413.58827529317296</c:v>
                </c:pt>
                <c:pt idx="1478">
                  <c:v>414.45533666695337</c:v>
                </c:pt>
                <c:pt idx="1479">
                  <c:v>415.32239804073356</c:v>
                </c:pt>
                <c:pt idx="1480">
                  <c:v>416.18945941451375</c:v>
                </c:pt>
                <c:pt idx="1481">
                  <c:v>417.05652078829394</c:v>
                </c:pt>
                <c:pt idx="1482">
                  <c:v>417.92358216207435</c:v>
                </c:pt>
                <c:pt idx="1483">
                  <c:v>418.79064353585454</c:v>
                </c:pt>
                <c:pt idx="1484">
                  <c:v>419.65770490963473</c:v>
                </c:pt>
                <c:pt idx="1485">
                  <c:v>420.52476628341492</c:v>
                </c:pt>
                <c:pt idx="1486">
                  <c:v>421.39182765719511</c:v>
                </c:pt>
                <c:pt idx="1487">
                  <c:v>422.25888903097552</c:v>
                </c:pt>
                <c:pt idx="1488">
                  <c:v>423.12595040475571</c:v>
                </c:pt>
                <c:pt idx="1489">
                  <c:v>423.9930117785359</c:v>
                </c:pt>
                <c:pt idx="1490">
                  <c:v>424.86007315231609</c:v>
                </c:pt>
                <c:pt idx="1491">
                  <c:v>425.72713452609628</c:v>
                </c:pt>
                <c:pt idx="1492">
                  <c:v>426.59419589987669</c:v>
                </c:pt>
                <c:pt idx="1493">
                  <c:v>427.46125727365688</c:v>
                </c:pt>
                <c:pt idx="1494">
                  <c:v>428.32831864743707</c:v>
                </c:pt>
                <c:pt idx="1495">
                  <c:v>429.19538002121726</c:v>
                </c:pt>
                <c:pt idx="1496">
                  <c:v>430.06244139499745</c:v>
                </c:pt>
                <c:pt idx="1497">
                  <c:v>430.92950276877787</c:v>
                </c:pt>
                <c:pt idx="1498">
                  <c:v>431.79656414255805</c:v>
                </c:pt>
                <c:pt idx="1499">
                  <c:v>432.66362551633824</c:v>
                </c:pt>
                <c:pt idx="1500">
                  <c:v>433.53068689011843</c:v>
                </c:pt>
                <c:pt idx="1501">
                  <c:v>434.39774826389885</c:v>
                </c:pt>
                <c:pt idx="1502">
                  <c:v>435.26480963767904</c:v>
                </c:pt>
                <c:pt idx="1503">
                  <c:v>436.13187101145922</c:v>
                </c:pt>
                <c:pt idx="1504">
                  <c:v>436.99893238523941</c:v>
                </c:pt>
                <c:pt idx="1505">
                  <c:v>437.8659937590196</c:v>
                </c:pt>
                <c:pt idx="1506">
                  <c:v>438.73305513280002</c:v>
                </c:pt>
                <c:pt idx="1507">
                  <c:v>439.60011650658021</c:v>
                </c:pt>
                <c:pt idx="1508">
                  <c:v>440.4671778803604</c:v>
                </c:pt>
                <c:pt idx="1509">
                  <c:v>441.33423925414058</c:v>
                </c:pt>
                <c:pt idx="1510">
                  <c:v>442.20130062792077</c:v>
                </c:pt>
                <c:pt idx="1511">
                  <c:v>443.06836200170119</c:v>
                </c:pt>
                <c:pt idx="1512">
                  <c:v>443.93542337548138</c:v>
                </c:pt>
                <c:pt idx="1513">
                  <c:v>444.80248474926157</c:v>
                </c:pt>
                <c:pt idx="1514">
                  <c:v>445.66954612304175</c:v>
                </c:pt>
                <c:pt idx="1515">
                  <c:v>446.53660749682217</c:v>
                </c:pt>
                <c:pt idx="1516">
                  <c:v>447.40366887060236</c:v>
                </c:pt>
                <c:pt idx="1517">
                  <c:v>448.27073024438255</c:v>
                </c:pt>
                <c:pt idx="1518">
                  <c:v>449.13779161816274</c:v>
                </c:pt>
                <c:pt idx="1519">
                  <c:v>450.00485299194293</c:v>
                </c:pt>
                <c:pt idx="1520">
                  <c:v>450.87191436572334</c:v>
                </c:pt>
                <c:pt idx="1521">
                  <c:v>451.73897573950353</c:v>
                </c:pt>
                <c:pt idx="1522">
                  <c:v>452.60603711328372</c:v>
                </c:pt>
                <c:pt idx="1523">
                  <c:v>453.47309848706391</c:v>
                </c:pt>
                <c:pt idx="1524">
                  <c:v>454.3401598608441</c:v>
                </c:pt>
                <c:pt idx="1525">
                  <c:v>455.20722123462451</c:v>
                </c:pt>
                <c:pt idx="1526">
                  <c:v>456.0742826084047</c:v>
                </c:pt>
                <c:pt idx="1527">
                  <c:v>456.94134398218489</c:v>
                </c:pt>
                <c:pt idx="1528">
                  <c:v>457.80840535596508</c:v>
                </c:pt>
                <c:pt idx="1529">
                  <c:v>458.67546672974549</c:v>
                </c:pt>
                <c:pt idx="1530">
                  <c:v>459.54252810352568</c:v>
                </c:pt>
                <c:pt idx="1531">
                  <c:v>460.40958947730587</c:v>
                </c:pt>
                <c:pt idx="1532">
                  <c:v>461.27665085108606</c:v>
                </c:pt>
                <c:pt idx="1533">
                  <c:v>462.14371222486625</c:v>
                </c:pt>
                <c:pt idx="1534">
                  <c:v>463.01077359864667</c:v>
                </c:pt>
                <c:pt idx="1535">
                  <c:v>463.87783497242685</c:v>
                </c:pt>
                <c:pt idx="1536">
                  <c:v>464.74489634620704</c:v>
                </c:pt>
                <c:pt idx="1537">
                  <c:v>465.61195771998723</c:v>
                </c:pt>
                <c:pt idx="1538">
                  <c:v>466.47901909376742</c:v>
                </c:pt>
                <c:pt idx="1539">
                  <c:v>467.34608046754784</c:v>
                </c:pt>
                <c:pt idx="1540">
                  <c:v>468.21314184132802</c:v>
                </c:pt>
                <c:pt idx="1541">
                  <c:v>469.08020321510821</c:v>
                </c:pt>
                <c:pt idx="1542">
                  <c:v>469.9472645888884</c:v>
                </c:pt>
                <c:pt idx="1543">
                  <c:v>470.81432596266859</c:v>
                </c:pt>
                <c:pt idx="1544">
                  <c:v>471.68138733644901</c:v>
                </c:pt>
                <c:pt idx="1545">
                  <c:v>472.5484487102292</c:v>
                </c:pt>
                <c:pt idx="1546">
                  <c:v>473.41551008400938</c:v>
                </c:pt>
                <c:pt idx="1547">
                  <c:v>474.28257145778957</c:v>
                </c:pt>
                <c:pt idx="1548">
                  <c:v>475.14963283156999</c:v>
                </c:pt>
                <c:pt idx="1549">
                  <c:v>476.01669420535018</c:v>
                </c:pt>
                <c:pt idx="1550">
                  <c:v>476.88375557913037</c:v>
                </c:pt>
                <c:pt idx="1551">
                  <c:v>477.75081695291055</c:v>
                </c:pt>
                <c:pt idx="1552">
                  <c:v>478.61787832669074</c:v>
                </c:pt>
                <c:pt idx="1553">
                  <c:v>479.48493970047116</c:v>
                </c:pt>
                <c:pt idx="1554">
                  <c:v>480.35200107425135</c:v>
                </c:pt>
                <c:pt idx="1555">
                  <c:v>481.21906244803154</c:v>
                </c:pt>
                <c:pt idx="1556">
                  <c:v>482.08612382181173</c:v>
                </c:pt>
                <c:pt idx="1557">
                  <c:v>482.95318519559191</c:v>
                </c:pt>
                <c:pt idx="1558">
                  <c:v>483.82024656937233</c:v>
                </c:pt>
                <c:pt idx="1559">
                  <c:v>484.68730794315252</c:v>
                </c:pt>
                <c:pt idx="1560">
                  <c:v>485.55436931693271</c:v>
                </c:pt>
                <c:pt idx="1561">
                  <c:v>486.4214306907129</c:v>
                </c:pt>
                <c:pt idx="1562">
                  <c:v>487.28849206449331</c:v>
                </c:pt>
                <c:pt idx="1563">
                  <c:v>488.1555534382735</c:v>
                </c:pt>
                <c:pt idx="1564">
                  <c:v>489.02261481205369</c:v>
                </c:pt>
                <c:pt idx="1565">
                  <c:v>489.88967618583388</c:v>
                </c:pt>
                <c:pt idx="1566">
                  <c:v>490.75673755961407</c:v>
                </c:pt>
                <c:pt idx="1567">
                  <c:v>491.62379893339448</c:v>
                </c:pt>
                <c:pt idx="1568">
                  <c:v>492.49086030717467</c:v>
                </c:pt>
                <c:pt idx="1569">
                  <c:v>493.35792168095486</c:v>
                </c:pt>
                <c:pt idx="1570">
                  <c:v>494.22498305473505</c:v>
                </c:pt>
                <c:pt idx="1571">
                  <c:v>495.09204442851524</c:v>
                </c:pt>
                <c:pt idx="1572">
                  <c:v>495.95910580229565</c:v>
                </c:pt>
                <c:pt idx="1573">
                  <c:v>496.82616717607584</c:v>
                </c:pt>
                <c:pt idx="1574">
                  <c:v>497.69322854985603</c:v>
                </c:pt>
                <c:pt idx="1575">
                  <c:v>498.56028992363622</c:v>
                </c:pt>
                <c:pt idx="1576">
                  <c:v>499.42735129741664</c:v>
                </c:pt>
                <c:pt idx="1577">
                  <c:v>500.29441267119682</c:v>
                </c:pt>
                <c:pt idx="1578">
                  <c:v>501.16147404497701</c:v>
                </c:pt>
                <c:pt idx="1579">
                  <c:v>502.0285354187572</c:v>
                </c:pt>
                <c:pt idx="1580">
                  <c:v>502.89559679253739</c:v>
                </c:pt>
                <c:pt idx="1581">
                  <c:v>503.76265816631781</c:v>
                </c:pt>
                <c:pt idx="1582">
                  <c:v>504.62971954009799</c:v>
                </c:pt>
                <c:pt idx="1583">
                  <c:v>505.49678091387818</c:v>
                </c:pt>
                <c:pt idx="1584">
                  <c:v>506.36384228765837</c:v>
                </c:pt>
                <c:pt idx="1585">
                  <c:v>507.23090366143856</c:v>
                </c:pt>
                <c:pt idx="1586">
                  <c:v>508.09796503521898</c:v>
                </c:pt>
                <c:pt idx="1587">
                  <c:v>508.96502640899917</c:v>
                </c:pt>
                <c:pt idx="1588">
                  <c:v>509.83208778277935</c:v>
                </c:pt>
                <c:pt idx="1589">
                  <c:v>510.69914915655954</c:v>
                </c:pt>
                <c:pt idx="1590">
                  <c:v>511.56621053033973</c:v>
                </c:pt>
                <c:pt idx="1591">
                  <c:v>512.43327190412015</c:v>
                </c:pt>
                <c:pt idx="1592">
                  <c:v>513.30033327790034</c:v>
                </c:pt>
                <c:pt idx="1593">
                  <c:v>514.16739465168052</c:v>
                </c:pt>
                <c:pt idx="1594">
                  <c:v>515.03445602546071</c:v>
                </c:pt>
                <c:pt idx="1595">
                  <c:v>515.90151739924113</c:v>
                </c:pt>
                <c:pt idx="1596">
                  <c:v>516.76857877302132</c:v>
                </c:pt>
                <c:pt idx="1597">
                  <c:v>517.63564014680151</c:v>
                </c:pt>
                <c:pt idx="1598">
                  <c:v>518.5027015205817</c:v>
                </c:pt>
                <c:pt idx="1599">
                  <c:v>519.36976289436188</c:v>
                </c:pt>
                <c:pt idx="1600">
                  <c:v>520.2368242681423</c:v>
                </c:pt>
                <c:pt idx="1601">
                  <c:v>521.10388564192249</c:v>
                </c:pt>
                <c:pt idx="1602">
                  <c:v>521.97094701570268</c:v>
                </c:pt>
                <c:pt idx="1603">
                  <c:v>522.83800838948287</c:v>
                </c:pt>
                <c:pt idx="1604">
                  <c:v>523.70506976326305</c:v>
                </c:pt>
                <c:pt idx="1605">
                  <c:v>524.57213113704347</c:v>
                </c:pt>
                <c:pt idx="1606">
                  <c:v>525.43919251082366</c:v>
                </c:pt>
                <c:pt idx="1607">
                  <c:v>526.30625388460385</c:v>
                </c:pt>
                <c:pt idx="1608">
                  <c:v>527.17331525838404</c:v>
                </c:pt>
                <c:pt idx="1609">
                  <c:v>528.04037663216445</c:v>
                </c:pt>
                <c:pt idx="1610">
                  <c:v>528.90743800594464</c:v>
                </c:pt>
                <c:pt idx="1611">
                  <c:v>529.77449937972483</c:v>
                </c:pt>
                <c:pt idx="1612">
                  <c:v>530.64156075350502</c:v>
                </c:pt>
                <c:pt idx="1613">
                  <c:v>531.50862212728521</c:v>
                </c:pt>
                <c:pt idx="1614">
                  <c:v>532.37568350106562</c:v>
                </c:pt>
                <c:pt idx="1615">
                  <c:v>533.24274487484581</c:v>
                </c:pt>
                <c:pt idx="1616">
                  <c:v>534.109806248626</c:v>
                </c:pt>
                <c:pt idx="1617">
                  <c:v>534.97686762240619</c:v>
                </c:pt>
                <c:pt idx="1618">
                  <c:v>535.84392899618638</c:v>
                </c:pt>
                <c:pt idx="1619">
                  <c:v>536.71099036996679</c:v>
                </c:pt>
                <c:pt idx="1620">
                  <c:v>537.57805174374698</c:v>
                </c:pt>
                <c:pt idx="1621">
                  <c:v>538.44511311752717</c:v>
                </c:pt>
                <c:pt idx="1622">
                  <c:v>539.31217449130736</c:v>
                </c:pt>
                <c:pt idx="1623">
                  <c:v>540.17923586508778</c:v>
                </c:pt>
                <c:pt idx="1624">
                  <c:v>541.04629723886796</c:v>
                </c:pt>
                <c:pt idx="1625">
                  <c:v>541.91335861264815</c:v>
                </c:pt>
                <c:pt idx="1626">
                  <c:v>542.78041998642834</c:v>
                </c:pt>
                <c:pt idx="1627">
                  <c:v>543.64748136020853</c:v>
                </c:pt>
                <c:pt idx="1628">
                  <c:v>544.51454273398895</c:v>
                </c:pt>
                <c:pt idx="1629">
                  <c:v>545.38160410776914</c:v>
                </c:pt>
                <c:pt idx="1630">
                  <c:v>546.24866548154932</c:v>
                </c:pt>
                <c:pt idx="1631">
                  <c:v>547.11572685532951</c:v>
                </c:pt>
                <c:pt idx="1632">
                  <c:v>547.9827882291097</c:v>
                </c:pt>
                <c:pt idx="1633">
                  <c:v>548.84984960289012</c:v>
                </c:pt>
                <c:pt idx="1634">
                  <c:v>549.71691097667031</c:v>
                </c:pt>
                <c:pt idx="1635">
                  <c:v>550.58397235045049</c:v>
                </c:pt>
                <c:pt idx="1636">
                  <c:v>551.45103372423068</c:v>
                </c:pt>
                <c:pt idx="1637">
                  <c:v>552.3180950980111</c:v>
                </c:pt>
                <c:pt idx="1638">
                  <c:v>553.18515647179129</c:v>
                </c:pt>
                <c:pt idx="1639">
                  <c:v>554.05221784557148</c:v>
                </c:pt>
                <c:pt idx="1640">
                  <c:v>554.91927921935167</c:v>
                </c:pt>
                <c:pt idx="1641">
                  <c:v>555.78634059313185</c:v>
                </c:pt>
                <c:pt idx="1642">
                  <c:v>556.65340196691227</c:v>
                </c:pt>
                <c:pt idx="1643">
                  <c:v>557.52046334069246</c:v>
                </c:pt>
                <c:pt idx="1644">
                  <c:v>558.38752471447265</c:v>
                </c:pt>
                <c:pt idx="1645">
                  <c:v>559.25458608825284</c:v>
                </c:pt>
                <c:pt idx="1646">
                  <c:v>560.12164746203302</c:v>
                </c:pt>
                <c:pt idx="1647">
                  <c:v>560.98870883581344</c:v>
                </c:pt>
                <c:pt idx="1648">
                  <c:v>561.85577020959363</c:v>
                </c:pt>
                <c:pt idx="1649">
                  <c:v>562.72283158337382</c:v>
                </c:pt>
                <c:pt idx="1650">
                  <c:v>563.58989295715401</c:v>
                </c:pt>
                <c:pt idx="1651">
                  <c:v>564.4569543309342</c:v>
                </c:pt>
                <c:pt idx="1652">
                  <c:v>565.32401570471461</c:v>
                </c:pt>
                <c:pt idx="1653">
                  <c:v>566.1910770784948</c:v>
                </c:pt>
                <c:pt idx="1654">
                  <c:v>567.05813845227499</c:v>
                </c:pt>
                <c:pt idx="1655">
                  <c:v>567.92519982605518</c:v>
                </c:pt>
                <c:pt idx="1656">
                  <c:v>568.79226119983559</c:v>
                </c:pt>
                <c:pt idx="1657">
                  <c:v>569.65932257361578</c:v>
                </c:pt>
                <c:pt idx="1658">
                  <c:v>570.52638394739597</c:v>
                </c:pt>
                <c:pt idx="1659">
                  <c:v>571.39344532117616</c:v>
                </c:pt>
                <c:pt idx="1660">
                  <c:v>572.26050669495635</c:v>
                </c:pt>
                <c:pt idx="1661">
                  <c:v>573.12756806873676</c:v>
                </c:pt>
                <c:pt idx="1662">
                  <c:v>573.99462944251695</c:v>
                </c:pt>
                <c:pt idx="1663">
                  <c:v>574.86169081629714</c:v>
                </c:pt>
                <c:pt idx="1664">
                  <c:v>575.72875219007733</c:v>
                </c:pt>
                <c:pt idx="1665">
                  <c:v>576.59581356385752</c:v>
                </c:pt>
                <c:pt idx="1666">
                  <c:v>577.46287493763793</c:v>
                </c:pt>
                <c:pt idx="1667">
                  <c:v>578.32993631141812</c:v>
                </c:pt>
                <c:pt idx="1668">
                  <c:v>579.19699768519831</c:v>
                </c:pt>
                <c:pt idx="1669">
                  <c:v>580.0640590589785</c:v>
                </c:pt>
                <c:pt idx="1670">
                  <c:v>580.93112043275892</c:v>
                </c:pt>
                <c:pt idx="1671">
                  <c:v>581.79818180653911</c:v>
                </c:pt>
                <c:pt idx="1672">
                  <c:v>582.66524318031929</c:v>
                </c:pt>
                <c:pt idx="1673">
                  <c:v>583.53230455409948</c:v>
                </c:pt>
                <c:pt idx="1674">
                  <c:v>584.39936592787967</c:v>
                </c:pt>
                <c:pt idx="1675">
                  <c:v>585.26642730166009</c:v>
                </c:pt>
                <c:pt idx="1676">
                  <c:v>586.13348867544028</c:v>
                </c:pt>
                <c:pt idx="1677">
                  <c:v>587.00055004922046</c:v>
                </c:pt>
                <c:pt idx="1678">
                  <c:v>587.86761142300065</c:v>
                </c:pt>
                <c:pt idx="1679">
                  <c:v>588.73467279678084</c:v>
                </c:pt>
                <c:pt idx="1680">
                  <c:v>589.60173417056126</c:v>
                </c:pt>
                <c:pt idx="1681">
                  <c:v>590.46879554434145</c:v>
                </c:pt>
                <c:pt idx="1682">
                  <c:v>591.33585691812164</c:v>
                </c:pt>
                <c:pt idx="1683">
                  <c:v>592.20291829190182</c:v>
                </c:pt>
                <c:pt idx="1684">
                  <c:v>593.06997966568224</c:v>
                </c:pt>
                <c:pt idx="1685">
                  <c:v>593.93704103946243</c:v>
                </c:pt>
                <c:pt idx="1686">
                  <c:v>594.80410241324262</c:v>
                </c:pt>
                <c:pt idx="1687">
                  <c:v>595.67116378702281</c:v>
                </c:pt>
                <c:pt idx="1688">
                  <c:v>596.53822516080299</c:v>
                </c:pt>
                <c:pt idx="1689">
                  <c:v>597.40528653458341</c:v>
                </c:pt>
                <c:pt idx="1690">
                  <c:v>598.2723479083636</c:v>
                </c:pt>
                <c:pt idx="1691">
                  <c:v>599.13940928214379</c:v>
                </c:pt>
                <c:pt idx="1692">
                  <c:v>600.00647065592398</c:v>
                </c:pt>
                <c:pt idx="1693">
                  <c:v>600.87353202970417</c:v>
                </c:pt>
                <c:pt idx="1694">
                  <c:v>601.74059340348458</c:v>
                </c:pt>
                <c:pt idx="1695">
                  <c:v>602.60765477726477</c:v>
                </c:pt>
                <c:pt idx="1696">
                  <c:v>603.47471615104496</c:v>
                </c:pt>
                <c:pt idx="1697">
                  <c:v>604.34177752482515</c:v>
                </c:pt>
                <c:pt idx="1698">
                  <c:v>605.20883889860534</c:v>
                </c:pt>
                <c:pt idx="1699">
                  <c:v>606.07590027238575</c:v>
                </c:pt>
                <c:pt idx="1700">
                  <c:v>606.94296164616594</c:v>
                </c:pt>
                <c:pt idx="1701">
                  <c:v>607.81002301994613</c:v>
                </c:pt>
                <c:pt idx="1702">
                  <c:v>608.67708439372632</c:v>
                </c:pt>
                <c:pt idx="1703">
                  <c:v>609.54414576750673</c:v>
                </c:pt>
                <c:pt idx="1704">
                  <c:v>610.41120714128692</c:v>
                </c:pt>
                <c:pt idx="1705">
                  <c:v>611.27826851506711</c:v>
                </c:pt>
                <c:pt idx="1706">
                  <c:v>612.1453298888473</c:v>
                </c:pt>
                <c:pt idx="1707">
                  <c:v>613.01239126262749</c:v>
                </c:pt>
                <c:pt idx="1708">
                  <c:v>613.8794526364079</c:v>
                </c:pt>
                <c:pt idx="1709">
                  <c:v>614.74651401018809</c:v>
                </c:pt>
                <c:pt idx="1710">
                  <c:v>615.61357538396828</c:v>
                </c:pt>
                <c:pt idx="1711">
                  <c:v>616.48063675774847</c:v>
                </c:pt>
                <c:pt idx="1712">
                  <c:v>617.34769813152866</c:v>
                </c:pt>
                <c:pt idx="1713">
                  <c:v>618.21475950530908</c:v>
                </c:pt>
                <c:pt idx="1714">
                  <c:v>619.08182087908926</c:v>
                </c:pt>
                <c:pt idx="1715">
                  <c:v>619.94888225286945</c:v>
                </c:pt>
                <c:pt idx="1716">
                  <c:v>620.81594362664964</c:v>
                </c:pt>
                <c:pt idx="1717">
                  <c:v>621.68300500043006</c:v>
                </c:pt>
                <c:pt idx="1718">
                  <c:v>622.55006637421025</c:v>
                </c:pt>
                <c:pt idx="1719">
                  <c:v>623.41712774799043</c:v>
                </c:pt>
                <c:pt idx="1720">
                  <c:v>624.28418912177062</c:v>
                </c:pt>
                <c:pt idx="1721">
                  <c:v>625.15125049555081</c:v>
                </c:pt>
                <c:pt idx="1722">
                  <c:v>626.01831186933123</c:v>
                </c:pt>
                <c:pt idx="1723">
                  <c:v>626.88537324311142</c:v>
                </c:pt>
                <c:pt idx="1724">
                  <c:v>627.75243461689161</c:v>
                </c:pt>
                <c:pt idx="1725">
                  <c:v>628.61949599067179</c:v>
                </c:pt>
                <c:pt idx="1726">
                  <c:v>629.48655736445198</c:v>
                </c:pt>
                <c:pt idx="1727">
                  <c:v>630.3536187382324</c:v>
                </c:pt>
                <c:pt idx="1728">
                  <c:v>631.22068011201259</c:v>
                </c:pt>
                <c:pt idx="1729">
                  <c:v>632.08774148579278</c:v>
                </c:pt>
                <c:pt idx="1730">
                  <c:v>632.95480285957296</c:v>
                </c:pt>
                <c:pt idx="1731">
                  <c:v>633.82186423335338</c:v>
                </c:pt>
                <c:pt idx="1732">
                  <c:v>634.68892560713357</c:v>
                </c:pt>
                <c:pt idx="1733">
                  <c:v>635.55598698091376</c:v>
                </c:pt>
                <c:pt idx="1734">
                  <c:v>636.42304835469395</c:v>
                </c:pt>
                <c:pt idx="1735">
                  <c:v>637.29010972847414</c:v>
                </c:pt>
                <c:pt idx="1736">
                  <c:v>638.15717110225455</c:v>
                </c:pt>
                <c:pt idx="1737">
                  <c:v>639.02423247603474</c:v>
                </c:pt>
                <c:pt idx="1738">
                  <c:v>639.89129384981493</c:v>
                </c:pt>
                <c:pt idx="1739">
                  <c:v>640.75835522359512</c:v>
                </c:pt>
                <c:pt idx="1740">
                  <c:v>641.62541659737531</c:v>
                </c:pt>
                <c:pt idx="1741">
                  <c:v>642.49247797115572</c:v>
                </c:pt>
                <c:pt idx="1742">
                  <c:v>643.35953934493591</c:v>
                </c:pt>
                <c:pt idx="1743">
                  <c:v>644.2266007187161</c:v>
                </c:pt>
                <c:pt idx="1744">
                  <c:v>645.09366209249629</c:v>
                </c:pt>
                <c:pt idx="1745">
                  <c:v>645.96072346627648</c:v>
                </c:pt>
                <c:pt idx="1746">
                  <c:v>646.82778484005689</c:v>
                </c:pt>
                <c:pt idx="1747">
                  <c:v>647.69484621383708</c:v>
                </c:pt>
                <c:pt idx="1748">
                  <c:v>648.56190758761727</c:v>
                </c:pt>
                <c:pt idx="1749">
                  <c:v>649.42896896139746</c:v>
                </c:pt>
                <c:pt idx="1750">
                  <c:v>650.29603033517787</c:v>
                </c:pt>
                <c:pt idx="1751">
                  <c:v>651.16309170895806</c:v>
                </c:pt>
                <c:pt idx="1752">
                  <c:v>652.03015308273825</c:v>
                </c:pt>
                <c:pt idx="1753">
                  <c:v>652.89721445651844</c:v>
                </c:pt>
                <c:pt idx="1754">
                  <c:v>653.76427583029863</c:v>
                </c:pt>
                <c:pt idx="1755">
                  <c:v>654.63133720407905</c:v>
                </c:pt>
                <c:pt idx="1756">
                  <c:v>655.49839857785923</c:v>
                </c:pt>
                <c:pt idx="1757">
                  <c:v>656.36545995163942</c:v>
                </c:pt>
                <c:pt idx="1758">
                  <c:v>657.23252132541961</c:v>
                </c:pt>
                <c:pt idx="1759">
                  <c:v>658.0995826991998</c:v>
                </c:pt>
                <c:pt idx="1760">
                  <c:v>658.96664407298022</c:v>
                </c:pt>
                <c:pt idx="1761">
                  <c:v>659.8337054467604</c:v>
                </c:pt>
                <c:pt idx="1762">
                  <c:v>660.70076682054059</c:v>
                </c:pt>
                <c:pt idx="1763">
                  <c:v>661.56782819432078</c:v>
                </c:pt>
                <c:pt idx="1764">
                  <c:v>662.4348895681012</c:v>
                </c:pt>
                <c:pt idx="1765">
                  <c:v>663.30195094188139</c:v>
                </c:pt>
                <c:pt idx="1766">
                  <c:v>664.16901231566158</c:v>
                </c:pt>
                <c:pt idx="1767">
                  <c:v>665.03607368944176</c:v>
                </c:pt>
                <c:pt idx="1768">
                  <c:v>665.90313506322195</c:v>
                </c:pt>
                <c:pt idx="1769">
                  <c:v>666.77019643700237</c:v>
                </c:pt>
                <c:pt idx="1770">
                  <c:v>667.63725781078256</c:v>
                </c:pt>
                <c:pt idx="1771">
                  <c:v>668.50431918456275</c:v>
                </c:pt>
                <c:pt idx="1772">
                  <c:v>669.37138055834293</c:v>
                </c:pt>
                <c:pt idx="1773">
                  <c:v>670.23844193212312</c:v>
                </c:pt>
                <c:pt idx="1774">
                  <c:v>671.10550330590354</c:v>
                </c:pt>
                <c:pt idx="1775">
                  <c:v>671.97256467968373</c:v>
                </c:pt>
                <c:pt idx="1776">
                  <c:v>672.83962605346392</c:v>
                </c:pt>
                <c:pt idx="1777">
                  <c:v>673.70668742724411</c:v>
                </c:pt>
                <c:pt idx="1778">
                  <c:v>674.57374880102452</c:v>
                </c:pt>
                <c:pt idx="1779">
                  <c:v>675.44081017480471</c:v>
                </c:pt>
                <c:pt idx="1780">
                  <c:v>676.3078715485849</c:v>
                </c:pt>
                <c:pt idx="1781">
                  <c:v>677.17493292236509</c:v>
                </c:pt>
                <c:pt idx="1782">
                  <c:v>678.04199429614528</c:v>
                </c:pt>
                <c:pt idx="1783">
                  <c:v>678.90905566992569</c:v>
                </c:pt>
                <c:pt idx="1784">
                  <c:v>679.77611704370588</c:v>
                </c:pt>
                <c:pt idx="1785">
                  <c:v>680.64317841748607</c:v>
                </c:pt>
                <c:pt idx="1786">
                  <c:v>681.51023979126626</c:v>
                </c:pt>
                <c:pt idx="1787">
                  <c:v>682.37730116504645</c:v>
                </c:pt>
                <c:pt idx="1788">
                  <c:v>683.24436253882686</c:v>
                </c:pt>
                <c:pt idx="1789">
                  <c:v>684.11142391260705</c:v>
                </c:pt>
                <c:pt idx="1790">
                  <c:v>684.97848528638724</c:v>
                </c:pt>
                <c:pt idx="1791">
                  <c:v>685.84554666016743</c:v>
                </c:pt>
                <c:pt idx="1792">
                  <c:v>686.71260803394784</c:v>
                </c:pt>
                <c:pt idx="1793">
                  <c:v>687.57966940772803</c:v>
                </c:pt>
                <c:pt idx="1794">
                  <c:v>688.44673078150822</c:v>
                </c:pt>
                <c:pt idx="1795">
                  <c:v>689.31379215528841</c:v>
                </c:pt>
                <c:pt idx="1796">
                  <c:v>690.1808535290686</c:v>
                </c:pt>
                <c:pt idx="1797">
                  <c:v>691.04791490284902</c:v>
                </c:pt>
                <c:pt idx="1798">
                  <c:v>691.9149762766292</c:v>
                </c:pt>
                <c:pt idx="1799">
                  <c:v>692.78203765040939</c:v>
                </c:pt>
                <c:pt idx="1800">
                  <c:v>693.64909902418958</c:v>
                </c:pt>
                <c:pt idx="1801">
                  <c:v>694.51616039796977</c:v>
                </c:pt>
                <c:pt idx="1802">
                  <c:v>695.38322177175019</c:v>
                </c:pt>
                <c:pt idx="1803">
                  <c:v>696.25028314553037</c:v>
                </c:pt>
                <c:pt idx="1804">
                  <c:v>697.11734451931056</c:v>
                </c:pt>
                <c:pt idx="1805">
                  <c:v>697.98440589309075</c:v>
                </c:pt>
                <c:pt idx="1806">
                  <c:v>698.85146726687094</c:v>
                </c:pt>
                <c:pt idx="1807">
                  <c:v>699.71852864065136</c:v>
                </c:pt>
                <c:pt idx="1808">
                  <c:v>700.58559001443155</c:v>
                </c:pt>
                <c:pt idx="1809">
                  <c:v>701.45265138821173</c:v>
                </c:pt>
                <c:pt idx="1810">
                  <c:v>702.31971276199192</c:v>
                </c:pt>
                <c:pt idx="1811">
                  <c:v>703.18677413577234</c:v>
                </c:pt>
                <c:pt idx="1812">
                  <c:v>704.05383550955253</c:v>
                </c:pt>
                <c:pt idx="1813">
                  <c:v>704.92089688333272</c:v>
                </c:pt>
                <c:pt idx="1814">
                  <c:v>705.7879582571129</c:v>
                </c:pt>
                <c:pt idx="1815">
                  <c:v>706.65501963089309</c:v>
                </c:pt>
                <c:pt idx="1816">
                  <c:v>707.52208100467351</c:v>
                </c:pt>
                <c:pt idx="1817">
                  <c:v>708.3891423784537</c:v>
                </c:pt>
                <c:pt idx="1818">
                  <c:v>709.25620375223389</c:v>
                </c:pt>
                <c:pt idx="1819">
                  <c:v>710.12326512601408</c:v>
                </c:pt>
                <c:pt idx="1820">
                  <c:v>710.99032649979426</c:v>
                </c:pt>
                <c:pt idx="1821">
                  <c:v>711.85738787357468</c:v>
                </c:pt>
                <c:pt idx="1822">
                  <c:v>712.72444924735487</c:v>
                </c:pt>
                <c:pt idx="1823">
                  <c:v>713.59151062113506</c:v>
                </c:pt>
                <c:pt idx="1824">
                  <c:v>714.45857199491525</c:v>
                </c:pt>
                <c:pt idx="1825">
                  <c:v>715.32563336869566</c:v>
                </c:pt>
                <c:pt idx="1826">
                  <c:v>716.19269474247585</c:v>
                </c:pt>
                <c:pt idx="1827">
                  <c:v>717.05975611625604</c:v>
                </c:pt>
                <c:pt idx="1828">
                  <c:v>717.92681749003623</c:v>
                </c:pt>
                <c:pt idx="1829">
                  <c:v>718.79387886381642</c:v>
                </c:pt>
                <c:pt idx="1830">
                  <c:v>719.66094023759683</c:v>
                </c:pt>
                <c:pt idx="1831">
                  <c:v>720.52800161137702</c:v>
                </c:pt>
                <c:pt idx="1832">
                  <c:v>721.39506298515721</c:v>
                </c:pt>
                <c:pt idx="1833">
                  <c:v>722.2621243589374</c:v>
                </c:pt>
                <c:pt idx="1834">
                  <c:v>723.12918573271759</c:v>
                </c:pt>
                <c:pt idx="1835">
                  <c:v>723.996247106498</c:v>
                </c:pt>
                <c:pt idx="1836">
                  <c:v>724.86330848027819</c:v>
                </c:pt>
                <c:pt idx="1837">
                  <c:v>725.73036985405838</c:v>
                </c:pt>
                <c:pt idx="1838">
                  <c:v>726.59743122783857</c:v>
                </c:pt>
                <c:pt idx="1839">
                  <c:v>727.46449260161899</c:v>
                </c:pt>
                <c:pt idx="1840">
                  <c:v>728.33155397539917</c:v>
                </c:pt>
                <c:pt idx="1841">
                  <c:v>729.19861534917936</c:v>
                </c:pt>
                <c:pt idx="1842">
                  <c:v>730.06567672295955</c:v>
                </c:pt>
                <c:pt idx="1843">
                  <c:v>730.93273809673974</c:v>
                </c:pt>
                <c:pt idx="1844">
                  <c:v>731.79979947052016</c:v>
                </c:pt>
                <c:pt idx="1845">
                  <c:v>732.66686084430034</c:v>
                </c:pt>
                <c:pt idx="1846">
                  <c:v>733.53392221808053</c:v>
                </c:pt>
                <c:pt idx="1847">
                  <c:v>734.40098359186072</c:v>
                </c:pt>
                <c:pt idx="1848">
                  <c:v>735.26804496564091</c:v>
                </c:pt>
                <c:pt idx="1849">
                  <c:v>736.13510633942133</c:v>
                </c:pt>
                <c:pt idx="1850">
                  <c:v>737.00216771320152</c:v>
                </c:pt>
                <c:pt idx="1851">
                  <c:v>737.8692290869817</c:v>
                </c:pt>
                <c:pt idx="1852">
                  <c:v>738.73629046076189</c:v>
                </c:pt>
                <c:pt idx="1853">
                  <c:v>739.60335183454208</c:v>
                </c:pt>
                <c:pt idx="1854">
                  <c:v>740.4704132083225</c:v>
                </c:pt>
                <c:pt idx="1855">
                  <c:v>741.33747458210269</c:v>
                </c:pt>
                <c:pt idx="1856">
                  <c:v>742.20453595588287</c:v>
                </c:pt>
                <c:pt idx="1857">
                  <c:v>743.07159732966306</c:v>
                </c:pt>
                <c:pt idx="1858">
                  <c:v>743.93865870344348</c:v>
                </c:pt>
                <c:pt idx="1859">
                  <c:v>744.80572007722367</c:v>
                </c:pt>
                <c:pt idx="1860">
                  <c:v>745.67278145100386</c:v>
                </c:pt>
                <c:pt idx="1861">
                  <c:v>746.53984282478405</c:v>
                </c:pt>
                <c:pt idx="1862">
                  <c:v>747.40690419856423</c:v>
                </c:pt>
                <c:pt idx="1863">
                  <c:v>748.27396557234465</c:v>
                </c:pt>
                <c:pt idx="1864">
                  <c:v>749.14102694612484</c:v>
                </c:pt>
                <c:pt idx="1865">
                  <c:v>750.00808831990503</c:v>
                </c:pt>
                <c:pt idx="1866">
                  <c:v>750.87514969368522</c:v>
                </c:pt>
                <c:pt idx="1867">
                  <c:v>751.7422110674654</c:v>
                </c:pt>
                <c:pt idx="1868">
                  <c:v>752.60927244124582</c:v>
                </c:pt>
                <c:pt idx="1869">
                  <c:v>753.47633381502601</c:v>
                </c:pt>
                <c:pt idx="1870">
                  <c:v>754.3433951888062</c:v>
                </c:pt>
                <c:pt idx="1871">
                  <c:v>755.21045656258639</c:v>
                </c:pt>
                <c:pt idx="1872">
                  <c:v>756.0775179363668</c:v>
                </c:pt>
                <c:pt idx="1873">
                  <c:v>756.94457931014699</c:v>
                </c:pt>
                <c:pt idx="1874">
                  <c:v>757.81164068392718</c:v>
                </c:pt>
                <c:pt idx="1875">
                  <c:v>758.67870205770737</c:v>
                </c:pt>
                <c:pt idx="1876">
                  <c:v>759.54576343148756</c:v>
                </c:pt>
                <c:pt idx="1877">
                  <c:v>760.41282480526797</c:v>
                </c:pt>
                <c:pt idx="1878">
                  <c:v>761.27988617904816</c:v>
                </c:pt>
                <c:pt idx="1879">
                  <c:v>762.14694755282835</c:v>
                </c:pt>
                <c:pt idx="1880">
                  <c:v>763.01400892660854</c:v>
                </c:pt>
                <c:pt idx="1881">
                  <c:v>763.88107030038873</c:v>
                </c:pt>
                <c:pt idx="1882">
                  <c:v>764.74813167416914</c:v>
                </c:pt>
                <c:pt idx="1883">
                  <c:v>765.61519304794933</c:v>
                </c:pt>
                <c:pt idx="1884">
                  <c:v>766.48225442172952</c:v>
                </c:pt>
                <c:pt idx="1885">
                  <c:v>767.34931579550971</c:v>
                </c:pt>
                <c:pt idx="1886">
                  <c:v>768.21637716929013</c:v>
                </c:pt>
                <c:pt idx="1887">
                  <c:v>769.08343854307032</c:v>
                </c:pt>
                <c:pt idx="1888">
                  <c:v>769.9504999168505</c:v>
                </c:pt>
                <c:pt idx="1889">
                  <c:v>770.81756129063069</c:v>
                </c:pt>
                <c:pt idx="1890">
                  <c:v>771.68462266441088</c:v>
                </c:pt>
                <c:pt idx="1891">
                  <c:v>772.5516840381913</c:v>
                </c:pt>
                <c:pt idx="1892">
                  <c:v>773.41874541197149</c:v>
                </c:pt>
                <c:pt idx="1893">
                  <c:v>774.28580678575167</c:v>
                </c:pt>
                <c:pt idx="1894">
                  <c:v>775.15286815953186</c:v>
                </c:pt>
                <c:pt idx="1895">
                  <c:v>776.01992953331205</c:v>
                </c:pt>
                <c:pt idx="1896">
                  <c:v>776.88699090709247</c:v>
                </c:pt>
                <c:pt idx="1897">
                  <c:v>777.75405228087266</c:v>
                </c:pt>
                <c:pt idx="1898">
                  <c:v>778.62111365465285</c:v>
                </c:pt>
                <c:pt idx="1899">
                  <c:v>779.48817502843303</c:v>
                </c:pt>
                <c:pt idx="1900">
                  <c:v>780.35523640221322</c:v>
                </c:pt>
                <c:pt idx="1901">
                  <c:v>781.22229777599364</c:v>
                </c:pt>
                <c:pt idx="1902">
                  <c:v>782.08935914977383</c:v>
                </c:pt>
                <c:pt idx="1903">
                  <c:v>782.95642052355402</c:v>
                </c:pt>
                <c:pt idx="1904">
                  <c:v>783.8234818973342</c:v>
                </c:pt>
                <c:pt idx="1905">
                  <c:v>784.69054327111462</c:v>
                </c:pt>
                <c:pt idx="1906">
                  <c:v>785.55760464489481</c:v>
                </c:pt>
                <c:pt idx="1907">
                  <c:v>786.424666018675</c:v>
                </c:pt>
                <c:pt idx="1908">
                  <c:v>787.29172739245519</c:v>
                </c:pt>
                <c:pt idx="1909">
                  <c:v>788.15878876623538</c:v>
                </c:pt>
                <c:pt idx="1910">
                  <c:v>789.02585014001579</c:v>
                </c:pt>
                <c:pt idx="1911">
                  <c:v>789.89291151379598</c:v>
                </c:pt>
                <c:pt idx="1912">
                  <c:v>790.75997288757617</c:v>
                </c:pt>
                <c:pt idx="1913">
                  <c:v>791.62703426135636</c:v>
                </c:pt>
                <c:pt idx="1914">
                  <c:v>792.49409563513655</c:v>
                </c:pt>
                <c:pt idx="1915">
                  <c:v>793.36115700891696</c:v>
                </c:pt>
                <c:pt idx="1916">
                  <c:v>794.22821838269715</c:v>
                </c:pt>
                <c:pt idx="1917">
                  <c:v>795.09527975647734</c:v>
                </c:pt>
                <c:pt idx="1918">
                  <c:v>795.96234113025753</c:v>
                </c:pt>
                <c:pt idx="1919">
                  <c:v>796.82940250403794</c:v>
                </c:pt>
                <c:pt idx="1920">
                  <c:v>797.69646387781813</c:v>
                </c:pt>
                <c:pt idx="1921">
                  <c:v>798.56352525159832</c:v>
                </c:pt>
                <c:pt idx="1922">
                  <c:v>799.43058662537851</c:v>
                </c:pt>
                <c:pt idx="1923">
                  <c:v>800.2976479991587</c:v>
                </c:pt>
                <c:pt idx="1924">
                  <c:v>801.16470937293911</c:v>
                </c:pt>
                <c:pt idx="1925">
                  <c:v>802.0317707467193</c:v>
                </c:pt>
                <c:pt idx="1926">
                  <c:v>802.89883212049949</c:v>
                </c:pt>
                <c:pt idx="1927">
                  <c:v>803.76589349427968</c:v>
                </c:pt>
                <c:pt idx="1928">
                  <c:v>804.63295486805987</c:v>
                </c:pt>
                <c:pt idx="1929">
                  <c:v>805.50001624184029</c:v>
                </c:pt>
                <c:pt idx="1930">
                  <c:v>806.36707761562047</c:v>
                </c:pt>
                <c:pt idx="1931">
                  <c:v>807.23413898940066</c:v>
                </c:pt>
                <c:pt idx="1932">
                  <c:v>808.10120036318085</c:v>
                </c:pt>
                <c:pt idx="1933">
                  <c:v>808.96826173696127</c:v>
                </c:pt>
                <c:pt idx="1934">
                  <c:v>809.83532311074146</c:v>
                </c:pt>
                <c:pt idx="1935">
                  <c:v>810.70238448452164</c:v>
                </c:pt>
                <c:pt idx="1936">
                  <c:v>811.56944585830183</c:v>
                </c:pt>
                <c:pt idx="1937">
                  <c:v>812.43650723208202</c:v>
                </c:pt>
                <c:pt idx="1938">
                  <c:v>813.30356860586244</c:v>
                </c:pt>
                <c:pt idx="1939">
                  <c:v>814.17062997964263</c:v>
                </c:pt>
                <c:pt idx="1940">
                  <c:v>815.03769135342282</c:v>
                </c:pt>
                <c:pt idx="1941">
                  <c:v>815.904752727203</c:v>
                </c:pt>
                <c:pt idx="1942">
                  <c:v>816.77181410098319</c:v>
                </c:pt>
                <c:pt idx="1943">
                  <c:v>817.63887547476361</c:v>
                </c:pt>
                <c:pt idx="1944">
                  <c:v>818.5059368485438</c:v>
                </c:pt>
                <c:pt idx="1945">
                  <c:v>819.37299822232399</c:v>
                </c:pt>
                <c:pt idx="1946">
                  <c:v>820.24005959610417</c:v>
                </c:pt>
                <c:pt idx="1947">
                  <c:v>821.10712096988436</c:v>
                </c:pt>
                <c:pt idx="1948">
                  <c:v>821.97418234366478</c:v>
                </c:pt>
                <c:pt idx="1949">
                  <c:v>822.84124371744497</c:v>
                </c:pt>
                <c:pt idx="1950">
                  <c:v>823.70830509122516</c:v>
                </c:pt>
                <c:pt idx="1951">
                  <c:v>824.57536646500535</c:v>
                </c:pt>
                <c:pt idx="1952">
                  <c:v>825.44242783878576</c:v>
                </c:pt>
                <c:pt idx="1953">
                  <c:v>826.30948921256595</c:v>
                </c:pt>
                <c:pt idx="1954">
                  <c:v>827.17655058634614</c:v>
                </c:pt>
                <c:pt idx="1955">
                  <c:v>828.04361196012633</c:v>
                </c:pt>
                <c:pt idx="1956">
                  <c:v>828.91067333390652</c:v>
                </c:pt>
                <c:pt idx="1957">
                  <c:v>829.77773470768693</c:v>
                </c:pt>
                <c:pt idx="1958">
                  <c:v>830.64479608146712</c:v>
                </c:pt>
                <c:pt idx="1959">
                  <c:v>831.51185745524731</c:v>
                </c:pt>
                <c:pt idx="1960">
                  <c:v>832.3789188290275</c:v>
                </c:pt>
                <c:pt idx="1961">
                  <c:v>833.24598020280769</c:v>
                </c:pt>
                <c:pt idx="1962">
                  <c:v>834.1130415765881</c:v>
                </c:pt>
                <c:pt idx="1963">
                  <c:v>834.98010295036829</c:v>
                </c:pt>
                <c:pt idx="1964">
                  <c:v>835.84716432414848</c:v>
                </c:pt>
                <c:pt idx="1965">
                  <c:v>836.71422569792867</c:v>
                </c:pt>
                <c:pt idx="1966">
                  <c:v>837.58128707170908</c:v>
                </c:pt>
                <c:pt idx="1967">
                  <c:v>838.44834844548927</c:v>
                </c:pt>
                <c:pt idx="1968">
                  <c:v>839.31540981926946</c:v>
                </c:pt>
                <c:pt idx="1969">
                  <c:v>840.18247119304965</c:v>
                </c:pt>
                <c:pt idx="1970">
                  <c:v>841.04953256682984</c:v>
                </c:pt>
                <c:pt idx="1971">
                  <c:v>841.91659394061026</c:v>
                </c:pt>
                <c:pt idx="1972">
                  <c:v>842.78365531439044</c:v>
                </c:pt>
                <c:pt idx="1973">
                  <c:v>843.65071668817063</c:v>
                </c:pt>
                <c:pt idx="1974">
                  <c:v>844.51777806195082</c:v>
                </c:pt>
                <c:pt idx="1975">
                  <c:v>845.38483943573101</c:v>
                </c:pt>
                <c:pt idx="1976">
                  <c:v>846.25190080951143</c:v>
                </c:pt>
                <c:pt idx="1977">
                  <c:v>847.11896218329161</c:v>
                </c:pt>
                <c:pt idx="1978">
                  <c:v>847.9860235570718</c:v>
                </c:pt>
                <c:pt idx="1979">
                  <c:v>848.85308493085199</c:v>
                </c:pt>
                <c:pt idx="1980">
                  <c:v>849.72014630463241</c:v>
                </c:pt>
                <c:pt idx="1981">
                  <c:v>850.5872076784126</c:v>
                </c:pt>
                <c:pt idx="1982">
                  <c:v>851.45426905219279</c:v>
                </c:pt>
                <c:pt idx="1983">
                  <c:v>852.32133042597297</c:v>
                </c:pt>
                <c:pt idx="1984">
                  <c:v>853.18839179975316</c:v>
                </c:pt>
                <c:pt idx="1985">
                  <c:v>854.05545317353358</c:v>
                </c:pt>
                <c:pt idx="1986">
                  <c:v>854.92251454731377</c:v>
                </c:pt>
                <c:pt idx="1987">
                  <c:v>855.78957592109396</c:v>
                </c:pt>
                <c:pt idx="1988">
                  <c:v>856.65663729487414</c:v>
                </c:pt>
                <c:pt idx="1989">
                  <c:v>857.52369866865433</c:v>
                </c:pt>
                <c:pt idx="1990">
                  <c:v>858.39076004243475</c:v>
                </c:pt>
                <c:pt idx="1991">
                  <c:v>859.25782141621494</c:v>
                </c:pt>
                <c:pt idx="1992">
                  <c:v>860.12488278999513</c:v>
                </c:pt>
                <c:pt idx="1993">
                  <c:v>860.99194416377532</c:v>
                </c:pt>
                <c:pt idx="1994">
                  <c:v>861.85900553755573</c:v>
                </c:pt>
                <c:pt idx="1995">
                  <c:v>862.72606691133592</c:v>
                </c:pt>
                <c:pt idx="1996">
                  <c:v>863.59312828511611</c:v>
                </c:pt>
                <c:pt idx="1997">
                  <c:v>864.4601896588963</c:v>
                </c:pt>
                <c:pt idx="1998">
                  <c:v>865.32725103267649</c:v>
                </c:pt>
                <c:pt idx="1999">
                  <c:v>866.1943124064569</c:v>
                </c:pt>
                <c:pt idx="2000">
                  <c:v>867.06137378023709</c:v>
                </c:pt>
              </c:numCache>
            </c:numRef>
          </c:cat>
          <c:val>
            <c:numRef>
              <c:f>'RESULTADOS DA REGRESSÃO'!$AT$761:$AT$2761</c:f>
              <c:numCache>
                <c:formatCode>#,##0.00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1.825307921075742E-4</c:v>
                </c:pt>
                <c:pt idx="742">
                  <c:v>1.8328730284950841E-4</c:v>
                </c:pt>
                <c:pt idx="743">
                  <c:v>1.8404400427179927E-4</c:v>
                </c:pt>
                <c:pt idx="744">
                  <c:v>1.848008728974342E-4</c:v>
                </c:pt>
                <c:pt idx="745">
                  <c:v>1.8555788514462295E-4</c:v>
                </c:pt>
                <c:pt idx="746">
                  <c:v>1.8631501732787819E-4</c:v>
                </c:pt>
                <c:pt idx="747">
                  <c:v>1.8707224565911061E-4</c:v>
                </c:pt>
                <c:pt idx="748">
                  <c:v>1.8782954624873489E-4</c:v>
                </c:pt>
                <c:pt idx="749">
                  <c:v>1.8858689510679015E-4</c:v>
                </c:pt>
                <c:pt idx="750">
                  <c:v>1.8934426814407103E-4</c:v>
                </c:pt>
                <c:pt idx="751">
                  <c:v>1.9010164117327325E-4</c:v>
                </c:pt>
                <c:pt idx="752">
                  <c:v>1.9085898991015035E-4</c:v>
                </c:pt>
                <c:pt idx="753">
                  <c:v>1.916162899746828E-4</c:v>
                </c:pt>
                <c:pt idx="754">
                  <c:v>1.9237351689226073E-4</c:v>
                </c:pt>
                <c:pt idx="755">
                  <c:v>1.9313064609487721E-4</c:v>
                </c:pt>
                <c:pt idx="756">
                  <c:v>1.9388765292233524E-4</c:v>
                </c:pt>
                <c:pt idx="757">
                  <c:v>1.9464451262346584E-4</c:v>
                </c:pt>
                <c:pt idx="758">
                  <c:v>1.9540120035735895E-4</c:v>
                </c:pt>
                <c:pt idx="759">
                  <c:v>1.9615769119460559E-4</c:v>
                </c:pt>
                <c:pt idx="760">
                  <c:v>1.9691396011855292E-4</c:v>
                </c:pt>
                <c:pt idx="761">
                  <c:v>1.9766998202657031E-4</c:v>
                </c:pt>
                <c:pt idx="762">
                  <c:v>1.984257317313274E-4</c:v>
                </c:pt>
                <c:pt idx="763">
                  <c:v>1.9918118396208427E-4</c:v>
                </c:pt>
                <c:pt idx="764">
                  <c:v>1.9993631336599269E-4</c:v>
                </c:pt>
                <c:pt idx="765">
                  <c:v>2.0069109450940933E-4</c:v>
                </c:pt>
                <c:pt idx="766">
                  <c:v>2.014455018792202E-4</c:v>
                </c:pt>
                <c:pt idx="767">
                  <c:v>2.0219950988417659E-4</c:v>
                </c:pt>
                <c:pt idx="768">
                  <c:v>2.0295309285624208E-4</c:v>
                </c:pt>
                <c:pt idx="769">
                  <c:v>2.0370622505195115E-4</c:v>
                </c:pt>
                <c:pt idx="770">
                  <c:v>2.0445888065377877E-4</c:v>
                </c:pt>
                <c:pt idx="771">
                  <c:v>2.0521103377152048E-4</c:v>
                </c:pt>
                <c:pt idx="772">
                  <c:v>2.0596265844368441E-4</c:v>
                </c:pt>
                <c:pt idx="773">
                  <c:v>2.0671372863889322E-4</c:v>
                </c:pt>
                <c:pt idx="774">
                  <c:v>2.0746421825729747E-4</c:v>
                </c:pt>
                <c:pt idx="775">
                  <c:v>2.0821410113199896E-4</c:v>
                </c:pt>
                <c:pt idx="776">
                  <c:v>2.0896335103048552E-4</c:v>
                </c:pt>
                <c:pt idx="777">
                  <c:v>2.0971194165607512E-4</c:v>
                </c:pt>
                <c:pt idx="778">
                  <c:v>2.1045984664937159E-4</c:v>
                </c:pt>
                <c:pt idx="779">
                  <c:v>2.1120703958972951E-4</c:v>
                </c:pt>
                <c:pt idx="780">
                  <c:v>2.1195349399672972E-4</c:v>
                </c:pt>
                <c:pt idx="781">
                  <c:v>2.1269918333166528E-4</c:v>
                </c:pt>
                <c:pt idx="782">
                  <c:v>2.1344408099903623E-4</c:v>
                </c:pt>
                <c:pt idx="783">
                  <c:v>2.1418816034805545E-4</c:v>
                </c:pt>
                <c:pt idx="784">
                  <c:v>2.1493139467416338E-4</c:v>
                </c:pt>
                <c:pt idx="785">
                  <c:v>2.1567375722055267E-4</c:v>
                </c:pt>
                <c:pt idx="786">
                  <c:v>2.1641522117970215E-4</c:v>
                </c:pt>
                <c:pt idx="787">
                  <c:v>2.1715575969492068E-4</c:v>
                </c:pt>
                <c:pt idx="788">
                  <c:v>2.1789534586189944E-4</c:v>
                </c:pt>
                <c:pt idx="789">
                  <c:v>2.1863395273027386E-4</c:v>
                </c:pt>
                <c:pt idx="790">
                  <c:v>2.1937155330519471E-4</c:v>
                </c:pt>
                <c:pt idx="791">
                  <c:v>2.2010812054890774E-4</c:v>
                </c:pt>
                <c:pt idx="792">
                  <c:v>2.2084362738234228E-4</c:v>
                </c:pt>
                <c:pt idx="793">
                  <c:v>2.2157804668670837E-4</c:v>
                </c:pt>
                <c:pt idx="794">
                  <c:v>2.2231135130510281E-4</c:v>
                </c:pt>
                <c:pt idx="795">
                  <c:v>2.2304351404412283E-4</c:v>
                </c:pt>
                <c:pt idx="796">
                  <c:v>2.2377450767548907E-4</c:v>
                </c:pt>
                <c:pt idx="797">
                  <c:v>2.245043049376758E-4</c:v>
                </c:pt>
                <c:pt idx="798">
                  <c:v>2.2523287853754953E-4</c:v>
                </c:pt>
                <c:pt idx="799">
                  <c:v>2.2596020115201598E-4</c:v>
                </c:pt>
                <c:pt idx="800">
                  <c:v>2.2668624542967363E-4</c:v>
                </c:pt>
                <c:pt idx="801">
                  <c:v>2.2741098399247633E-4</c:v>
                </c:pt>
                <c:pt idx="802">
                  <c:v>2.2813438943740199E-4</c:v>
                </c:pt>
                <c:pt idx="803">
                  <c:v>2.2885643433812977E-4</c:v>
                </c:pt>
                <c:pt idx="804">
                  <c:v>2.2957709124672395E-4</c:v>
                </c:pt>
                <c:pt idx="805">
                  <c:v>2.3029633269532485E-4</c:v>
                </c:pt>
                <c:pt idx="806">
                  <c:v>2.3101413119784678E-4</c:v>
                </c:pt>
                <c:pt idx="807">
                  <c:v>2.3173045925168289E-4</c:v>
                </c:pt>
                <c:pt idx="808">
                  <c:v>2.3244528933941624E-4</c:v>
                </c:pt>
                <c:pt idx="809">
                  <c:v>2.3315859393053826E-4</c:v>
                </c:pt>
                <c:pt idx="810">
                  <c:v>2.3387034548317238E-4</c:v>
                </c:pt>
                <c:pt idx="811">
                  <c:v>2.3458051644580536E-4</c:v>
                </c:pt>
                <c:pt idx="812">
                  <c:v>2.3528907925902257E-4</c:v>
                </c:pt>
                <c:pt idx="813">
                  <c:v>2.359960063572517E-4</c:v>
                </c:pt>
                <c:pt idx="814">
                  <c:v>2.3670127017051042E-4</c:v>
                </c:pt>
                <c:pt idx="815">
                  <c:v>2.3740484312616009E-4</c:v>
                </c:pt>
                <c:pt idx="816">
                  <c:v>2.3810669765066573E-4</c:v>
                </c:pt>
                <c:pt idx="817">
                  <c:v>2.3880680617135961E-4</c:v>
                </c:pt>
                <c:pt idx="818">
                  <c:v>2.3950514111821216E-4</c:v>
                </c:pt>
                <c:pt idx="819">
                  <c:v>2.4020167492560618E-4</c:v>
                </c:pt>
                <c:pt idx="820">
                  <c:v>2.4089638003411661E-4</c:v>
                </c:pt>
                <c:pt idx="821">
                  <c:v>2.4158922889229472E-4</c:v>
                </c:pt>
                <c:pt idx="822">
                  <c:v>2.422801939584573E-4</c:v>
                </c:pt>
                <c:pt idx="823">
                  <c:v>2.4296924770247989E-4</c:v>
                </c:pt>
                <c:pt idx="824">
                  <c:v>2.4365636260759399E-4</c:v>
                </c:pt>
                <c:pt idx="825">
                  <c:v>2.4434151117218907E-4</c:v>
                </c:pt>
                <c:pt idx="826">
                  <c:v>2.4502466591161707E-4</c:v>
                </c:pt>
                <c:pt idx="827">
                  <c:v>2.4570579936000292E-4</c:v>
                </c:pt>
                <c:pt idx="828">
                  <c:v>2.4638488407205628E-4</c:v>
                </c:pt>
                <c:pt idx="829">
                  <c:v>2.4706189262488793E-4</c:v>
                </c:pt>
                <c:pt idx="830">
                  <c:v>2.4773679761982905E-4</c:v>
                </c:pt>
                <c:pt idx="831">
                  <c:v>2.4840957168425413E-4</c:v>
                </c:pt>
                <c:pt idx="832">
                  <c:v>2.4908018747340577E-4</c:v>
                </c:pt>
                <c:pt idx="833">
                  <c:v>2.4974861767222315E-4</c:v>
                </c:pt>
                <c:pt idx="834">
                  <c:v>2.5041483499717271E-4</c:v>
                </c:pt>
                <c:pt idx="835">
                  <c:v>2.5107881219808056E-4</c:v>
                </c:pt>
                <c:pt idx="836">
                  <c:v>2.5174052205996874E-4</c:v>
                </c:pt>
                <c:pt idx="837">
                  <c:v>2.5239993740489215E-4</c:v>
                </c:pt>
                <c:pt idx="838">
                  <c:v>2.5305703109377778E-4</c:v>
                </c:pt>
                <c:pt idx="839">
                  <c:v>2.5371177602826541E-4</c:v>
                </c:pt>
                <c:pt idx="840">
                  <c:v>2.5436414515255087E-4</c:v>
                </c:pt>
                <c:pt idx="841">
                  <c:v>2.5501411145522924E-4</c:v>
                </c:pt>
                <c:pt idx="842">
                  <c:v>2.5566164797114025E-4</c:v>
                </c:pt>
                <c:pt idx="843">
                  <c:v>2.5630672778321464E-4</c:v>
                </c:pt>
                <c:pt idx="844">
                  <c:v>2.5694932402432031E-4</c:v>
                </c:pt>
                <c:pt idx="845">
                  <c:v>2.5758940987911087E-4</c:v>
                </c:pt>
                <c:pt idx="846">
                  <c:v>2.582269585858734E-4</c:v>
                </c:pt>
                <c:pt idx="847">
                  <c:v>2.58861943438377E-4</c:v>
                </c:pt>
                <c:pt idx="848">
                  <c:v>2.594943377877209E-4</c:v>
                </c:pt>
                <c:pt idx="849">
                  <c:v>2.6012411504418401E-4</c:v>
                </c:pt>
                <c:pt idx="850">
                  <c:v>2.6075124867907249E-4</c:v>
                </c:pt>
                <c:pt idx="851">
                  <c:v>2.6137571222656808E-4</c:v>
                </c:pt>
                <c:pt idx="852">
                  <c:v>2.6199747928557556E-4</c:v>
                </c:pt>
                <c:pt idx="853">
                  <c:v>2.6261652352156894E-4</c:v>
                </c:pt>
                <c:pt idx="854">
                  <c:v>2.6323281866843791E-4</c:v>
                </c:pt>
                <c:pt idx="855">
                  <c:v>2.6384633853033206E-4</c:v>
                </c:pt>
                <c:pt idx="856">
                  <c:v>2.6445705698350446E-4</c:v>
                </c:pt>
                <c:pt idx="857">
                  <c:v>2.6506494797815314E-4</c:v>
                </c:pt>
                <c:pt idx="858">
                  <c:v>2.6566998554026182E-4</c:v>
                </c:pt>
                <c:pt idx="859">
                  <c:v>2.6627214377343832E-4</c:v>
                </c:pt>
                <c:pt idx="860">
                  <c:v>2.6687139686075044E-4</c:v>
                </c:pt>
                <c:pt idx="861">
                  <c:v>2.6746771906656109E-4</c:v>
                </c:pt>
                <c:pt idx="862">
                  <c:v>2.6806108473835906E-4</c:v>
                </c:pt>
                <c:pt idx="863">
                  <c:v>2.686514683085893E-4</c:v>
                </c:pt>
                <c:pt idx="864">
                  <c:v>2.6923884429647912E-4</c:v>
                </c:pt>
                <c:pt idx="865">
                  <c:v>2.6982318730986194E-4</c:v>
                </c:pt>
                <c:pt idx="866">
                  <c:v>2.7040447204699743E-4</c:v>
                </c:pt>
                <c:pt idx="867">
                  <c:v>2.709826732983895E-4</c:v>
                </c:pt>
                <c:pt idx="868">
                  <c:v>2.7155776594859997E-4</c:v>
                </c:pt>
                <c:pt idx="869">
                  <c:v>2.7212972497805835E-4</c:v>
                </c:pt>
                <c:pt idx="870">
                  <c:v>2.7269852546486881E-4</c:v>
                </c:pt>
                <c:pt idx="871">
                  <c:v>2.7326414258661196E-4</c:v>
                </c:pt>
                <c:pt idx="872">
                  <c:v>2.7382655162214354E-4</c:v>
                </c:pt>
                <c:pt idx="873">
                  <c:v>2.7438572795338825E-4</c:v>
                </c:pt>
                <c:pt idx="874">
                  <c:v>2.7494164706712873E-4</c:v>
                </c:pt>
                <c:pt idx="875">
                  <c:v>2.7549428455678996E-4</c:v>
                </c:pt>
                <c:pt idx="876">
                  <c:v>2.7604361612421969E-4</c:v>
                </c:pt>
                <c:pt idx="877">
                  <c:v>2.765896175814622E-4</c:v>
                </c:pt>
                <c:pt idx="878">
                  <c:v>2.7713226485252801E-4</c:v>
                </c:pt>
                <c:pt idx="879">
                  <c:v>2.7767153397515766E-4</c:v>
                </c:pt>
                <c:pt idx="880">
                  <c:v>2.7820740110257952E-4</c:v>
                </c:pt>
                <c:pt idx="881">
                  <c:v>2.7873984250526284E-4</c:v>
                </c:pt>
                <c:pt idx="882">
                  <c:v>2.7926883457266363E-4</c:v>
                </c:pt>
                <c:pt idx="883">
                  <c:v>2.797943538149651E-4</c:v>
                </c:pt>
                <c:pt idx="884">
                  <c:v>2.803163768648114E-4</c:v>
                </c:pt>
                <c:pt idx="885">
                  <c:v>2.8083488047903516E-4</c:v>
                </c:pt>
                <c:pt idx="886">
                  <c:v>2.8134984154037788E-4</c:v>
                </c:pt>
                <c:pt idx="887">
                  <c:v>2.8186123705920387E-4</c:v>
                </c:pt>
                <c:pt idx="888">
                  <c:v>2.8236904417520698E-4</c:v>
                </c:pt>
                <c:pt idx="889">
                  <c:v>2.8287324015910967E-4</c:v>
                </c:pt>
                <c:pt idx="890">
                  <c:v>2.8337380241435546E-4</c:v>
                </c:pt>
                <c:pt idx="891">
                  <c:v>2.838707084787933E-4</c:v>
                </c:pt>
                <c:pt idx="892">
                  <c:v>2.8436393602635396E-4</c:v>
                </c:pt>
                <c:pt idx="893">
                  <c:v>2.8485346286871905E-4</c:v>
                </c:pt>
                <c:pt idx="894">
                  <c:v>2.8533926695698149E-4</c:v>
                </c:pt>
                <c:pt idx="895">
                  <c:v>2.858213263832979E-4</c:v>
                </c:pt>
                <c:pt idx="896">
                  <c:v>2.8629961938253252E-4</c:v>
                </c:pt>
                <c:pt idx="897">
                  <c:v>2.8677412433389203E-4</c:v>
                </c:pt>
                <c:pt idx="898">
                  <c:v>2.8724481976255252E-4</c:v>
                </c:pt>
                <c:pt idx="899">
                  <c:v>2.8771168434127675E-4</c:v>
                </c:pt>
                <c:pt idx="900">
                  <c:v>2.8817469689202204E-4</c:v>
                </c:pt>
                <c:pt idx="901">
                  <c:v>2.886338363875399E-4</c:v>
                </c:pt>
                <c:pt idx="902">
                  <c:v>2.8908908195296489E-4</c:v>
                </c:pt>
                <c:pt idx="903">
                  <c:v>2.8954041286739486E-4</c:v>
                </c:pt>
                <c:pt idx="904">
                  <c:v>2.899878085654608E-4</c:v>
                </c:pt>
                <c:pt idx="905">
                  <c:v>2.9043124863888694E-4</c:v>
                </c:pt>
                <c:pt idx="906">
                  <c:v>2.9087071283804026E-4</c:v>
                </c:pt>
                <c:pt idx="907">
                  <c:v>2.9130618107347064E-4</c:v>
                </c:pt>
                <c:pt idx="908">
                  <c:v>2.9173763341743946E-4</c:v>
                </c:pt>
                <c:pt idx="909">
                  <c:v>2.9216505010543813E-4</c:v>
                </c:pt>
                <c:pt idx="910">
                  <c:v>2.9258841153769589E-4</c:v>
                </c:pt>
                <c:pt idx="911">
                  <c:v>2.9300769828067587E-4</c:v>
                </c:pt>
                <c:pt idx="912">
                  <c:v>2.9342289106856138E-4</c:v>
                </c:pt>
                <c:pt idx="913">
                  <c:v>2.9383397080472965E-4</c:v>
                </c:pt>
                <c:pt idx="914">
                  <c:v>2.9424091856321478E-4</c:v>
                </c:pt>
                <c:pt idx="915">
                  <c:v>2.9464371559015867E-4</c:v>
                </c:pt>
                <c:pt idx="916">
                  <c:v>2.9504234330525084E-4</c:v>
                </c:pt>
                <c:pt idx="917">
                  <c:v>2.9543678330315573E-4</c:v>
                </c:pt>
                <c:pt idx="918">
                  <c:v>2.9582701735492807E-4</c:v>
                </c:pt>
                <c:pt idx="919">
                  <c:v>2.9621302740941635E-4</c:v>
                </c:pt>
                <c:pt idx="920">
                  <c:v>2.9659479559465327E-4</c:v>
                </c:pt>
                <c:pt idx="921">
                  <c:v>2.9697230421923466E-4</c:v>
                </c:pt>
                <c:pt idx="922">
                  <c:v>2.9734553577368466E-4</c:v>
                </c:pt>
                <c:pt idx="923">
                  <c:v>2.9771447293180898E-4</c:v>
                </c:pt>
                <c:pt idx="924">
                  <c:v>2.9807909855203435E-4</c:v>
                </c:pt>
                <c:pt idx="925">
                  <c:v>2.9843939567873561E-4</c:v>
                </c:pt>
                <c:pt idx="926">
                  <c:v>2.9879534754354947E-4</c:v>
                </c:pt>
                <c:pt idx="927">
                  <c:v>2.9914693756667423E-4</c:v>
                </c:pt>
                <c:pt idx="928">
                  <c:v>2.9949414935815668E-4</c:v>
                </c:pt>
                <c:pt idx="929">
                  <c:v>2.9983696671916478E-4</c:v>
                </c:pt>
                <c:pt idx="930">
                  <c:v>3.0017537364324717E-4</c:v>
                </c:pt>
                <c:pt idx="931">
                  <c:v>3.0050935431757823E-4</c:v>
                </c:pt>
                <c:pt idx="932">
                  <c:v>3.0083889312418913E-4</c:v>
                </c:pt>
                <c:pt idx="933">
                  <c:v>3.0116397464118445E-4</c:v>
                </c:pt>
                <c:pt idx="934">
                  <c:v>3.0148458364394554E-4</c:v>
                </c:pt>
                <c:pt idx="935">
                  <c:v>3.0180070510631748E-4</c:v>
                </c:pt>
                <c:pt idx="936">
                  <c:v>3.0211232420178363E-4</c:v>
                </c:pt>
                <c:pt idx="937">
                  <c:v>3.0241942630462361E-4</c:v>
                </c:pt>
                <c:pt idx="938">
                  <c:v>3.0272199699105719E-4</c:v>
                </c:pt>
                <c:pt idx="939">
                  <c:v>3.0302002204037363E-4</c:v>
                </c:pt>
                <c:pt idx="940">
                  <c:v>3.0331348743604486E-4</c:v>
                </c:pt>
                <c:pt idx="941">
                  <c:v>3.0360237936682445E-4</c:v>
                </c:pt>
                <c:pt idx="942">
                  <c:v>3.0388668422783017E-4</c:v>
                </c:pt>
                <c:pt idx="943">
                  <c:v>3.041663886216124E-4</c:v>
                </c:pt>
                <c:pt idx="944">
                  <c:v>3.0444147935920567E-4</c:v>
                </c:pt>
                <c:pt idx="945">
                  <c:v>3.0471194346116514E-4</c:v>
                </c:pt>
                <c:pt idx="946">
                  <c:v>3.0497776815858736E-4</c:v>
                </c:pt>
                <c:pt idx="947">
                  <c:v>3.0523894089411435E-4</c:v>
                </c:pt>
                <c:pt idx="948">
                  <c:v>3.0549544932292281E-4</c:v>
                </c:pt>
                <c:pt idx="949">
                  <c:v>3.0574728131369606E-4</c:v>
                </c:pt>
                <c:pt idx="950">
                  <c:v>3.0599442494958054E-4</c:v>
                </c:pt>
                <c:pt idx="951">
                  <c:v>3.0623686852912513E-4</c:v>
                </c:pt>
                <c:pt idx="952">
                  <c:v>3.0647460056720479E-4</c:v>
                </c:pt>
                <c:pt idx="953">
                  <c:v>3.0670760979592722E-4</c:v>
                </c:pt>
                <c:pt idx="954">
                  <c:v>3.0693588516552301E-4</c:v>
                </c:pt>
                <c:pt idx="955">
                  <c:v>3.071594158452186E-4</c:v>
                </c:pt>
                <c:pt idx="956">
                  <c:v>3.0737819122409306E-4</c:v>
                </c:pt>
                <c:pt idx="957">
                  <c:v>3.0759220091191724E-4</c:v>
                </c:pt>
                <c:pt idx="958">
                  <c:v>3.078014347399764E-4</c:v>
                </c:pt>
                <c:pt idx="959">
                  <c:v>3.0800588276187535E-4</c:v>
                </c:pt>
                <c:pt idx="960">
                  <c:v>3.082055352543263E-4</c:v>
                </c:pt>
                <c:pt idx="961">
                  <c:v>3.0840038271792003E-4</c:v>
                </c:pt>
                <c:pt idx="962">
                  <c:v>3.0859041587787838E-4</c:v>
                </c:pt>
                <c:pt idx="963">
                  <c:v>3.0877562568479088E-4</c:v>
                </c:pt>
                <c:pt idx="964">
                  <c:v>3.0895600331533237E-4</c:v>
                </c:pt>
                <c:pt idx="965">
                  <c:v>3.0913154017296368E-4</c:v>
                </c:pt>
                <c:pt idx="966">
                  <c:v>3.0930222788861457E-4</c:v>
                </c:pt>
                <c:pt idx="967">
                  <c:v>3.0946805832134864E-4</c:v>
                </c:pt>
                <c:pt idx="968">
                  <c:v>3.096290235590105E-4</c:v>
                </c:pt>
                <c:pt idx="969">
                  <c:v>3.0978511591885473E-4</c:v>
                </c:pt>
                <c:pt idx="970">
                  <c:v>3.0993632794815737E-4</c:v>
                </c:pt>
                <c:pt idx="971">
                  <c:v>3.1008265242480888E-4</c:v>
                </c:pt>
                <c:pt idx="972">
                  <c:v>3.1022408235788863E-4</c:v>
                </c:pt>
                <c:pt idx="973">
                  <c:v>3.1036061098822212E-4</c:v>
                </c:pt>
                <c:pt idx="974">
                  <c:v>3.10492231788919E-4</c:v>
                </c:pt>
                <c:pt idx="975">
                  <c:v>3.1061893846589329E-4</c:v>
                </c:pt>
                <c:pt idx="976">
                  <c:v>3.1074072495836493E-4</c:v>
                </c:pt>
                <c:pt idx="977">
                  <c:v>3.1085758543934294E-4</c:v>
                </c:pt>
                <c:pt idx="978">
                  <c:v>3.1096951431609012E-4</c:v>
                </c:pt>
                <c:pt idx="979">
                  <c:v>3.1107650623056899E-4</c:v>
                </c:pt>
                <c:pt idx="980">
                  <c:v>3.1117855605986976E-4</c:v>
                </c:pt>
                <c:pt idx="981">
                  <c:v>3.1127565891661839E-4</c:v>
                </c:pt>
                <c:pt idx="982">
                  <c:v>3.1136781014936735E-4</c:v>
                </c:pt>
                <c:pt idx="983">
                  <c:v>3.1145500534296655E-4</c:v>
                </c:pt>
                <c:pt idx="984">
                  <c:v>3.1153724031891637E-4</c:v>
                </c:pt>
                <c:pt idx="985">
                  <c:v>3.1161451113570065E-4</c:v>
                </c:pt>
                <c:pt idx="986">
                  <c:v>3.1168681408910243E-4</c:v>
                </c:pt>
                <c:pt idx="987">
                  <c:v>3.1175414571249922E-4</c:v>
                </c:pt>
                <c:pt idx="988">
                  <c:v>3.1181650277714037E-4</c:v>
                </c:pt>
                <c:pt idx="989">
                  <c:v>3.1187388229240483E-4</c:v>
                </c:pt>
                <c:pt idx="990">
                  <c:v>3.1192628150604067E-4</c:v>
                </c:pt>
                <c:pt idx="991">
                  <c:v>3.1197369790438462E-4</c:v>
                </c:pt>
                <c:pt idx="992">
                  <c:v>3.120161292125631E-4</c:v>
                </c:pt>
                <c:pt idx="993">
                  <c:v>3.1205357339467464E-4</c:v>
                </c:pt>
                <c:pt idx="994">
                  <c:v>3.1208602865395193E-4</c:v>
                </c:pt>
                <c:pt idx="995">
                  <c:v>3.1211349343290601E-4</c:v>
                </c:pt>
                <c:pt idx="996">
                  <c:v>3.1213596641345079E-4</c:v>
                </c:pt>
                <c:pt idx="997">
                  <c:v>3.1215344651700823E-4</c:v>
                </c:pt>
                <c:pt idx="998">
                  <c:v>3.1216593290459504E-4</c:v>
                </c:pt>
                <c:pt idx="999">
                  <c:v>3.1217342497688924E-4</c:v>
                </c:pt>
                <c:pt idx="1000">
                  <c:v>3.1217592237427861E-4</c:v>
                </c:pt>
                <c:pt idx="1001">
                  <c:v>3.1217342497688924E-4</c:v>
                </c:pt>
                <c:pt idx="1002">
                  <c:v>3.1216593290459504E-4</c:v>
                </c:pt>
                <c:pt idx="1003">
                  <c:v>3.1215344651700823E-4</c:v>
                </c:pt>
                <c:pt idx="1004">
                  <c:v>3.1213596641345079E-4</c:v>
                </c:pt>
                <c:pt idx="1005">
                  <c:v>3.1211349343290601E-4</c:v>
                </c:pt>
                <c:pt idx="1006">
                  <c:v>3.1208602865395193E-4</c:v>
                </c:pt>
                <c:pt idx="1007">
                  <c:v>3.1205357339467464E-4</c:v>
                </c:pt>
                <c:pt idx="1008">
                  <c:v>3.1201612921256315E-4</c:v>
                </c:pt>
                <c:pt idx="1009">
                  <c:v>3.1197369790438462E-4</c:v>
                </c:pt>
                <c:pt idx="1010">
                  <c:v>3.1192628150604067E-4</c:v>
                </c:pt>
                <c:pt idx="1011">
                  <c:v>3.1187388229240483E-4</c:v>
                </c:pt>
                <c:pt idx="1012">
                  <c:v>3.1181650277714037E-4</c:v>
                </c:pt>
                <c:pt idx="1013">
                  <c:v>3.1175414571249922E-4</c:v>
                </c:pt>
                <c:pt idx="1014">
                  <c:v>3.1168681408910243E-4</c:v>
                </c:pt>
                <c:pt idx="1015">
                  <c:v>3.116145111357007E-4</c:v>
                </c:pt>
                <c:pt idx="1016">
                  <c:v>3.1153724031891637E-4</c:v>
                </c:pt>
                <c:pt idx="1017">
                  <c:v>3.1145500534296661E-4</c:v>
                </c:pt>
                <c:pt idx="1018">
                  <c:v>3.1136781014936735E-4</c:v>
                </c:pt>
                <c:pt idx="1019">
                  <c:v>3.1127565891661844E-4</c:v>
                </c:pt>
                <c:pt idx="1020">
                  <c:v>3.1117855605986976E-4</c:v>
                </c:pt>
                <c:pt idx="1021">
                  <c:v>3.1107650623056905E-4</c:v>
                </c:pt>
                <c:pt idx="1022">
                  <c:v>3.1096951431609012E-4</c:v>
                </c:pt>
                <c:pt idx="1023">
                  <c:v>3.1085758543934294E-4</c:v>
                </c:pt>
                <c:pt idx="1024">
                  <c:v>3.1074072495836493E-4</c:v>
                </c:pt>
                <c:pt idx="1025">
                  <c:v>3.1061893846589329E-4</c:v>
                </c:pt>
                <c:pt idx="1026">
                  <c:v>3.10492231788919E-4</c:v>
                </c:pt>
                <c:pt idx="1027">
                  <c:v>3.1036061098822212E-4</c:v>
                </c:pt>
                <c:pt idx="1028">
                  <c:v>3.1022408235788863E-4</c:v>
                </c:pt>
                <c:pt idx="1029">
                  <c:v>3.1008265242480888E-4</c:v>
                </c:pt>
                <c:pt idx="1030">
                  <c:v>3.0993632794815742E-4</c:v>
                </c:pt>
                <c:pt idx="1031">
                  <c:v>3.0978511591885473E-4</c:v>
                </c:pt>
                <c:pt idx="1032">
                  <c:v>3.096290235590105E-4</c:v>
                </c:pt>
                <c:pt idx="1033">
                  <c:v>3.094680583213487E-4</c:v>
                </c:pt>
                <c:pt idx="1034">
                  <c:v>3.0930222788861462E-4</c:v>
                </c:pt>
                <c:pt idx="1035">
                  <c:v>3.0913154017296374E-4</c:v>
                </c:pt>
                <c:pt idx="1036">
                  <c:v>3.0895600331533237E-4</c:v>
                </c:pt>
                <c:pt idx="1037">
                  <c:v>3.0877562568479088E-4</c:v>
                </c:pt>
                <c:pt idx="1038">
                  <c:v>3.0859041587787838E-4</c:v>
                </c:pt>
                <c:pt idx="1039">
                  <c:v>3.0840038271792003E-4</c:v>
                </c:pt>
                <c:pt idx="1040">
                  <c:v>3.082055352543263E-4</c:v>
                </c:pt>
                <c:pt idx="1041">
                  <c:v>3.0800588276187535E-4</c:v>
                </c:pt>
                <c:pt idx="1042">
                  <c:v>3.078014347399764E-4</c:v>
                </c:pt>
                <c:pt idx="1043">
                  <c:v>3.0759220091191724E-4</c:v>
                </c:pt>
                <c:pt idx="1044">
                  <c:v>3.0737819122409312E-4</c:v>
                </c:pt>
                <c:pt idx="1045">
                  <c:v>3.071594158452186E-4</c:v>
                </c:pt>
                <c:pt idx="1046">
                  <c:v>3.0693588516552301E-4</c:v>
                </c:pt>
                <c:pt idx="1047">
                  <c:v>3.0670760979592727E-4</c:v>
                </c:pt>
                <c:pt idx="1048">
                  <c:v>3.0647460056720479E-4</c:v>
                </c:pt>
                <c:pt idx="1049">
                  <c:v>3.0623686852912513E-4</c:v>
                </c:pt>
                <c:pt idx="1050">
                  <c:v>3.0599442494958054E-4</c:v>
                </c:pt>
                <c:pt idx="1051">
                  <c:v>3.0574728131369612E-4</c:v>
                </c:pt>
                <c:pt idx="1052">
                  <c:v>3.0549544932292286E-4</c:v>
                </c:pt>
                <c:pt idx="1053">
                  <c:v>3.052389408941144E-4</c:v>
                </c:pt>
                <c:pt idx="1054">
                  <c:v>3.0497776815858736E-4</c:v>
                </c:pt>
                <c:pt idx="1055">
                  <c:v>3.0471194346116525E-4</c:v>
                </c:pt>
                <c:pt idx="1056">
                  <c:v>3.0444147935920573E-4</c:v>
                </c:pt>
                <c:pt idx="1057">
                  <c:v>3.0416638862161246E-4</c:v>
                </c:pt>
                <c:pt idx="1058">
                  <c:v>3.0388668422783017E-4</c:v>
                </c:pt>
                <c:pt idx="1059">
                  <c:v>3.0360237936682445E-4</c:v>
                </c:pt>
                <c:pt idx="1060">
                  <c:v>3.0331348743604491E-4</c:v>
                </c:pt>
                <c:pt idx="1061">
                  <c:v>3.0302002204037369E-4</c:v>
                </c:pt>
                <c:pt idx="1062">
                  <c:v>3.0272199699105725E-4</c:v>
                </c:pt>
                <c:pt idx="1063">
                  <c:v>3.0241942630462361E-4</c:v>
                </c:pt>
                <c:pt idx="1064">
                  <c:v>3.0211232420178374E-4</c:v>
                </c:pt>
                <c:pt idx="1065">
                  <c:v>3.0180070510631753E-4</c:v>
                </c:pt>
                <c:pt idx="1066">
                  <c:v>3.0148458364394554E-4</c:v>
                </c:pt>
                <c:pt idx="1067">
                  <c:v>3.0116397464118445E-4</c:v>
                </c:pt>
                <c:pt idx="1068">
                  <c:v>3.0083889312418913E-4</c:v>
                </c:pt>
                <c:pt idx="1069">
                  <c:v>3.0050935431757833E-4</c:v>
                </c:pt>
                <c:pt idx="1070">
                  <c:v>3.0017537364324727E-4</c:v>
                </c:pt>
                <c:pt idx="1071">
                  <c:v>2.9983696671916478E-4</c:v>
                </c:pt>
                <c:pt idx="1072">
                  <c:v>2.9949414935815668E-4</c:v>
                </c:pt>
                <c:pt idx="1073">
                  <c:v>2.9914693756667428E-4</c:v>
                </c:pt>
                <c:pt idx="1074">
                  <c:v>2.9879534754354952E-4</c:v>
                </c:pt>
                <c:pt idx="1075">
                  <c:v>2.9843939567873571E-4</c:v>
                </c:pt>
                <c:pt idx="1076">
                  <c:v>2.9807909855203435E-4</c:v>
                </c:pt>
                <c:pt idx="1077">
                  <c:v>2.9771447293180898E-4</c:v>
                </c:pt>
                <c:pt idx="1078">
                  <c:v>2.9734553577368477E-4</c:v>
                </c:pt>
                <c:pt idx="1079">
                  <c:v>2.9697230421923471E-4</c:v>
                </c:pt>
                <c:pt idx="1080">
                  <c:v>2.9659479559465338E-4</c:v>
                </c:pt>
                <c:pt idx="1081">
                  <c:v>2.9621302740941635E-4</c:v>
                </c:pt>
                <c:pt idx="1082">
                  <c:v>2.9582701735492812E-4</c:v>
                </c:pt>
                <c:pt idx="1083">
                  <c:v>2.9543678330315579E-4</c:v>
                </c:pt>
                <c:pt idx="1084">
                  <c:v>2.9504234330525095E-4</c:v>
                </c:pt>
                <c:pt idx="1085">
                  <c:v>2.9464371559015867E-4</c:v>
                </c:pt>
                <c:pt idx="1086">
                  <c:v>2.9424091856321478E-4</c:v>
                </c:pt>
                <c:pt idx="1087">
                  <c:v>2.9383397080472975E-4</c:v>
                </c:pt>
                <c:pt idx="1088">
                  <c:v>2.9342289106856144E-4</c:v>
                </c:pt>
                <c:pt idx="1089">
                  <c:v>2.9300769828067593E-4</c:v>
                </c:pt>
                <c:pt idx="1090">
                  <c:v>2.9258841153769589E-4</c:v>
                </c:pt>
                <c:pt idx="1091">
                  <c:v>2.9216505010543829E-4</c:v>
                </c:pt>
                <c:pt idx="1092">
                  <c:v>2.9173763341743951E-4</c:v>
                </c:pt>
                <c:pt idx="1093">
                  <c:v>2.9130618107347074E-4</c:v>
                </c:pt>
                <c:pt idx="1094">
                  <c:v>2.9087071283804026E-4</c:v>
                </c:pt>
                <c:pt idx="1095">
                  <c:v>2.9043124863888694E-4</c:v>
                </c:pt>
                <c:pt idx="1096">
                  <c:v>2.8998780856546086E-4</c:v>
                </c:pt>
                <c:pt idx="1097">
                  <c:v>2.8954041286739492E-4</c:v>
                </c:pt>
                <c:pt idx="1098">
                  <c:v>2.89089081952965E-4</c:v>
                </c:pt>
                <c:pt idx="1099">
                  <c:v>2.886338363875399E-4</c:v>
                </c:pt>
                <c:pt idx="1100">
                  <c:v>2.8817469689202215E-4</c:v>
                </c:pt>
                <c:pt idx="1101">
                  <c:v>2.877116843412768E-4</c:v>
                </c:pt>
                <c:pt idx="1102">
                  <c:v>2.8724481976255268E-4</c:v>
                </c:pt>
                <c:pt idx="1103">
                  <c:v>2.8677412433389203E-4</c:v>
                </c:pt>
                <c:pt idx="1104">
                  <c:v>2.8629961938253252E-4</c:v>
                </c:pt>
                <c:pt idx="1105">
                  <c:v>2.8582132638329795E-4</c:v>
                </c:pt>
                <c:pt idx="1106">
                  <c:v>2.8533926695698155E-4</c:v>
                </c:pt>
                <c:pt idx="1107">
                  <c:v>2.8485346286871911E-4</c:v>
                </c:pt>
                <c:pt idx="1108">
                  <c:v>2.8436393602635396E-4</c:v>
                </c:pt>
                <c:pt idx="1109">
                  <c:v>2.838707084787933E-4</c:v>
                </c:pt>
                <c:pt idx="1110">
                  <c:v>2.8337380241435557E-4</c:v>
                </c:pt>
                <c:pt idx="1111">
                  <c:v>2.8287324015910978E-4</c:v>
                </c:pt>
                <c:pt idx="1112">
                  <c:v>2.8236904417520698E-4</c:v>
                </c:pt>
                <c:pt idx="1113">
                  <c:v>2.8186123705920392E-4</c:v>
                </c:pt>
                <c:pt idx="1114">
                  <c:v>2.8134984154037793E-4</c:v>
                </c:pt>
                <c:pt idx="1115">
                  <c:v>2.8083488047903521E-4</c:v>
                </c:pt>
                <c:pt idx="1116">
                  <c:v>2.8031637686481151E-4</c:v>
                </c:pt>
                <c:pt idx="1117">
                  <c:v>2.797943538149651E-4</c:v>
                </c:pt>
                <c:pt idx="1118">
                  <c:v>2.7926883457266369E-4</c:v>
                </c:pt>
                <c:pt idx="1119">
                  <c:v>2.7873984250526294E-4</c:v>
                </c:pt>
                <c:pt idx="1120">
                  <c:v>2.7820740110257963E-4</c:v>
                </c:pt>
                <c:pt idx="1121">
                  <c:v>2.7767153397515766E-4</c:v>
                </c:pt>
                <c:pt idx="1122">
                  <c:v>2.7713226485252812E-4</c:v>
                </c:pt>
                <c:pt idx="1123">
                  <c:v>2.7658961758146231E-4</c:v>
                </c:pt>
                <c:pt idx="1124">
                  <c:v>2.7604361612421974E-4</c:v>
                </c:pt>
                <c:pt idx="1125">
                  <c:v>2.7549428455679007E-4</c:v>
                </c:pt>
                <c:pt idx="1126">
                  <c:v>2.7494164706712873E-4</c:v>
                </c:pt>
                <c:pt idx="1127">
                  <c:v>2.7438572795338836E-4</c:v>
                </c:pt>
                <c:pt idx="1128">
                  <c:v>2.7382655162214371E-4</c:v>
                </c:pt>
                <c:pt idx="1129">
                  <c:v>2.7326414258661206E-4</c:v>
                </c:pt>
                <c:pt idx="1130">
                  <c:v>2.7269852546486881E-4</c:v>
                </c:pt>
                <c:pt idx="1131">
                  <c:v>2.7212972497805846E-4</c:v>
                </c:pt>
                <c:pt idx="1132">
                  <c:v>2.7155776594860008E-4</c:v>
                </c:pt>
                <c:pt idx="1133">
                  <c:v>2.7098267329838966E-4</c:v>
                </c:pt>
                <c:pt idx="1134">
                  <c:v>2.7040447204699754E-4</c:v>
                </c:pt>
                <c:pt idx="1135">
                  <c:v>2.6982318730986194E-4</c:v>
                </c:pt>
                <c:pt idx="1136">
                  <c:v>2.6923884429647929E-4</c:v>
                </c:pt>
                <c:pt idx="1137">
                  <c:v>2.6865146830858946E-4</c:v>
                </c:pt>
                <c:pt idx="1138">
                  <c:v>2.6806108473835917E-4</c:v>
                </c:pt>
                <c:pt idx="1139">
                  <c:v>2.6746771906656109E-4</c:v>
                </c:pt>
                <c:pt idx="1140">
                  <c:v>2.668713968607506E-4</c:v>
                </c:pt>
                <c:pt idx="1141">
                  <c:v>2.6627214377343843E-4</c:v>
                </c:pt>
                <c:pt idx="1142">
                  <c:v>2.6566998554026198E-4</c:v>
                </c:pt>
                <c:pt idx="1143">
                  <c:v>2.6506494797815325E-4</c:v>
                </c:pt>
                <c:pt idx="1144">
                  <c:v>2.6445705698350446E-4</c:v>
                </c:pt>
                <c:pt idx="1145">
                  <c:v>2.6384633853033222E-4</c:v>
                </c:pt>
                <c:pt idx="1146">
                  <c:v>2.6323281866843802E-4</c:v>
                </c:pt>
                <c:pt idx="1147">
                  <c:v>2.6261652352156905E-4</c:v>
                </c:pt>
                <c:pt idx="1148">
                  <c:v>2.6199747928557556E-4</c:v>
                </c:pt>
                <c:pt idx="1149">
                  <c:v>2.6137571222656819E-4</c:v>
                </c:pt>
                <c:pt idx="1150">
                  <c:v>2.607512486790726E-4</c:v>
                </c:pt>
                <c:pt idx="1151">
                  <c:v>2.6012411504418412E-4</c:v>
                </c:pt>
                <c:pt idx="1152">
                  <c:v>2.59494337787721E-4</c:v>
                </c:pt>
                <c:pt idx="1153">
                  <c:v>2.58861943438377E-4</c:v>
                </c:pt>
                <c:pt idx="1154">
                  <c:v>2.5822695858587351E-4</c:v>
                </c:pt>
                <c:pt idx="1155">
                  <c:v>2.5758940987911103E-4</c:v>
                </c:pt>
                <c:pt idx="1156">
                  <c:v>2.5694932402432042E-4</c:v>
                </c:pt>
                <c:pt idx="1157">
                  <c:v>2.5630672778321464E-4</c:v>
                </c:pt>
                <c:pt idx="1158">
                  <c:v>2.5566164797114041E-4</c:v>
                </c:pt>
                <c:pt idx="1159">
                  <c:v>2.5501411145522935E-4</c:v>
                </c:pt>
                <c:pt idx="1160">
                  <c:v>2.5436414515255098E-4</c:v>
                </c:pt>
                <c:pt idx="1161">
                  <c:v>2.5371177602826541E-4</c:v>
                </c:pt>
                <c:pt idx="1162">
                  <c:v>2.5305703109377778E-4</c:v>
                </c:pt>
                <c:pt idx="1163">
                  <c:v>2.5239993740489226E-4</c:v>
                </c:pt>
                <c:pt idx="1164">
                  <c:v>2.5174052205996885E-4</c:v>
                </c:pt>
                <c:pt idx="1165">
                  <c:v>2.5107881219808061E-4</c:v>
                </c:pt>
                <c:pt idx="1166">
                  <c:v>2.5041483499717271E-4</c:v>
                </c:pt>
                <c:pt idx="1167">
                  <c:v>2.4974861767222331E-4</c:v>
                </c:pt>
                <c:pt idx="1168">
                  <c:v>2.4908018747340588E-4</c:v>
                </c:pt>
                <c:pt idx="1169">
                  <c:v>2.4840957168425424E-4</c:v>
                </c:pt>
                <c:pt idx="1170">
                  <c:v>2.4773679761982905E-4</c:v>
                </c:pt>
                <c:pt idx="1171">
                  <c:v>2.4706189262488793E-4</c:v>
                </c:pt>
                <c:pt idx="1172">
                  <c:v>2.4638488407205638E-4</c:v>
                </c:pt>
                <c:pt idx="1173">
                  <c:v>2.4570579936000308E-4</c:v>
                </c:pt>
                <c:pt idx="1174">
                  <c:v>2.4502466591161723E-4</c:v>
                </c:pt>
                <c:pt idx="1175">
                  <c:v>2.4434151117218907E-4</c:v>
                </c:pt>
                <c:pt idx="1176">
                  <c:v>2.4365636260759415E-4</c:v>
                </c:pt>
                <c:pt idx="1177">
                  <c:v>2.4296924770248003E-4</c:v>
                </c:pt>
                <c:pt idx="1178">
                  <c:v>2.4228019395845744E-4</c:v>
                </c:pt>
                <c:pt idx="1179">
                  <c:v>2.4158922889229472E-4</c:v>
                </c:pt>
                <c:pt idx="1180">
                  <c:v>2.4089638003411661E-4</c:v>
                </c:pt>
                <c:pt idx="1181">
                  <c:v>2.4020167492560632E-4</c:v>
                </c:pt>
                <c:pt idx="1182">
                  <c:v>2.3950514111821229E-4</c:v>
                </c:pt>
                <c:pt idx="1183">
                  <c:v>2.3880680617135969E-4</c:v>
                </c:pt>
                <c:pt idx="1184">
                  <c:v>2.3810669765066573E-4</c:v>
                </c:pt>
                <c:pt idx="1185">
                  <c:v>2.3740484312616023E-4</c:v>
                </c:pt>
                <c:pt idx="1186">
                  <c:v>2.367012701705105E-4</c:v>
                </c:pt>
                <c:pt idx="1187">
                  <c:v>2.3599600635725184E-4</c:v>
                </c:pt>
                <c:pt idx="1188">
                  <c:v>2.3528907925902257E-4</c:v>
                </c:pt>
                <c:pt idx="1189">
                  <c:v>2.3458051644580536E-4</c:v>
                </c:pt>
                <c:pt idx="1190">
                  <c:v>2.3387034548317254E-4</c:v>
                </c:pt>
                <c:pt idx="1191">
                  <c:v>2.3315859393053834E-4</c:v>
                </c:pt>
                <c:pt idx="1192">
                  <c:v>2.3244528933941637E-4</c:v>
                </c:pt>
                <c:pt idx="1193">
                  <c:v>2.3173045925168289E-4</c:v>
                </c:pt>
                <c:pt idx="1194">
                  <c:v>2.3101413119784692E-4</c:v>
                </c:pt>
                <c:pt idx="1195">
                  <c:v>2.3029633269532499E-4</c:v>
                </c:pt>
                <c:pt idx="1196">
                  <c:v>2.2957709124672406E-4</c:v>
                </c:pt>
                <c:pt idx="1197">
                  <c:v>2.2885643433812977E-4</c:v>
                </c:pt>
                <c:pt idx="1198">
                  <c:v>2.2813438943740199E-4</c:v>
                </c:pt>
                <c:pt idx="1199">
                  <c:v>2.2741098399247639E-4</c:v>
                </c:pt>
                <c:pt idx="1200">
                  <c:v>2.2668624542967379E-4</c:v>
                </c:pt>
                <c:pt idx="1201">
                  <c:v>2.2596020115201612E-4</c:v>
                </c:pt>
                <c:pt idx="1202">
                  <c:v>2.2523287853754964E-4</c:v>
                </c:pt>
                <c:pt idx="1203">
                  <c:v>2.2450430493767582E-4</c:v>
                </c:pt>
                <c:pt idx="1204">
                  <c:v>2.237745076754892E-4</c:v>
                </c:pt>
                <c:pt idx="1205">
                  <c:v>2.2304351404412297E-4</c:v>
                </c:pt>
                <c:pt idx="1206">
                  <c:v>2.2231135130510281E-4</c:v>
                </c:pt>
                <c:pt idx="1207">
                  <c:v>2.2157804668670845E-4</c:v>
                </c:pt>
                <c:pt idx="1208">
                  <c:v>2.2084362738234237E-4</c:v>
                </c:pt>
                <c:pt idx="1209">
                  <c:v>2.2010812054890785E-4</c:v>
                </c:pt>
                <c:pt idx="1210">
                  <c:v>2.1937155330519484E-4</c:v>
                </c:pt>
                <c:pt idx="1211">
                  <c:v>2.1863395273027388E-4</c:v>
                </c:pt>
                <c:pt idx="1212">
                  <c:v>2.1789534586189949E-4</c:v>
                </c:pt>
                <c:pt idx="1213">
                  <c:v>2.1715575969492081E-4</c:v>
                </c:pt>
                <c:pt idx="1214">
                  <c:v>2.1641522117970226E-4</c:v>
                </c:pt>
                <c:pt idx="1215">
                  <c:v>2.1567375722055267E-4</c:v>
                </c:pt>
                <c:pt idx="1216">
                  <c:v>2.1493139467416338E-4</c:v>
                </c:pt>
                <c:pt idx="1217">
                  <c:v>2.1418816034805553E-4</c:v>
                </c:pt>
                <c:pt idx="1218">
                  <c:v>2.1344408099903636E-4</c:v>
                </c:pt>
                <c:pt idx="1219">
                  <c:v>2.1269918333166545E-4</c:v>
                </c:pt>
                <c:pt idx="1220">
                  <c:v>2.119534939967298E-4</c:v>
                </c:pt>
                <c:pt idx="1221">
                  <c:v>2.1120703958972956E-4</c:v>
                </c:pt>
                <c:pt idx="1222">
                  <c:v>2.104598466493717E-4</c:v>
                </c:pt>
                <c:pt idx="1223">
                  <c:v>2.0971194165607526E-4</c:v>
                </c:pt>
                <c:pt idx="1224">
                  <c:v>2.0896335103048552E-4</c:v>
                </c:pt>
                <c:pt idx="1225">
                  <c:v>2.0821410113199904E-4</c:v>
                </c:pt>
                <c:pt idx="1226">
                  <c:v>2.0746421825729755E-4</c:v>
                </c:pt>
                <c:pt idx="1227">
                  <c:v>2.0671372863889341E-4</c:v>
                </c:pt>
                <c:pt idx="1228">
                  <c:v>2.0596265844368455E-4</c:v>
                </c:pt>
                <c:pt idx="1229">
                  <c:v>2.0521103377152053E-4</c:v>
                </c:pt>
                <c:pt idx="1230">
                  <c:v>2.0445888065377885E-4</c:v>
                </c:pt>
                <c:pt idx="1231">
                  <c:v>2.0370622505195128E-4</c:v>
                </c:pt>
                <c:pt idx="1232">
                  <c:v>2.0295309285624219E-4</c:v>
                </c:pt>
                <c:pt idx="1233">
                  <c:v>2.0219950988417659E-4</c:v>
                </c:pt>
                <c:pt idx="1234">
                  <c:v>2.0144550187922028E-4</c:v>
                </c:pt>
                <c:pt idx="1235">
                  <c:v>2.0069109450940943E-4</c:v>
                </c:pt>
                <c:pt idx="1236">
                  <c:v>1.999363133659928E-4</c:v>
                </c:pt>
                <c:pt idx="1237">
                  <c:v>1.9918118396208441E-4</c:v>
                </c:pt>
                <c:pt idx="1238">
                  <c:v>1.9842573173132742E-4</c:v>
                </c:pt>
                <c:pt idx="1239">
                  <c:v>1.9766998202657037E-4</c:v>
                </c:pt>
                <c:pt idx="1240">
                  <c:v>1.9691396011855305E-4</c:v>
                </c:pt>
                <c:pt idx="1241">
                  <c:v>1.961576911946057E-4</c:v>
                </c:pt>
                <c:pt idx="1242">
                  <c:v>1.9540120035735895E-4</c:v>
                </c:pt>
                <c:pt idx="1243">
                  <c:v>1.9464451262346589E-4</c:v>
                </c:pt>
                <c:pt idx="1244">
                  <c:v>1.9388765292233529E-4</c:v>
                </c:pt>
                <c:pt idx="1245">
                  <c:v>1.9313064609487732E-4</c:v>
                </c:pt>
                <c:pt idx="1246">
                  <c:v>1.9237351689226084E-4</c:v>
                </c:pt>
                <c:pt idx="1247">
                  <c:v>1.9161628997468283E-4</c:v>
                </c:pt>
                <c:pt idx="1248">
                  <c:v>1.908589899101504E-4</c:v>
                </c:pt>
                <c:pt idx="1249">
                  <c:v>1.9010164117327338E-4</c:v>
                </c:pt>
                <c:pt idx="1250">
                  <c:v>1.8934426814407116E-4</c:v>
                </c:pt>
                <c:pt idx="1251">
                  <c:v>1.8858689510679015E-4</c:v>
                </c:pt>
                <c:pt idx="1252">
                  <c:v>1.8782954624873497E-4</c:v>
                </c:pt>
                <c:pt idx="1253">
                  <c:v>1.8707224565911064E-4</c:v>
                </c:pt>
                <c:pt idx="1254">
                  <c:v>1.863150173278783E-4</c:v>
                </c:pt>
                <c:pt idx="1255">
                  <c:v>1.8555788514462306E-4</c:v>
                </c:pt>
                <c:pt idx="1256">
                  <c:v>1.8480087289743426E-4</c:v>
                </c:pt>
                <c:pt idx="1257">
                  <c:v>1.8404400427179932E-4</c:v>
                </c:pt>
                <c:pt idx="1258">
                  <c:v>1.8328730284950857E-4</c:v>
                </c:pt>
                <c:pt idx="1259">
                  <c:v>1.8253079210757433E-4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0-4056-AE9B-2EEBA3E2D5A7}"/>
            </c:ext>
          </c:extLst>
        </c:ser>
        <c:ser>
          <c:idx val="2"/>
          <c:order val="1"/>
          <c:tx>
            <c:strRef>
              <c:f>'RESULTADOS DA REGRESSÃO'!$AS$760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REGRESSÃO'!$AC$761:$AC$2761</c:f>
              <c:numCache>
                <c:formatCode>#,##0.00</c:formatCode>
                <c:ptCount val="2001"/>
                <c:pt idx="0">
                  <c:v>-867.06137378023709</c:v>
                </c:pt>
                <c:pt idx="1">
                  <c:v>-866.1943124064569</c:v>
                </c:pt>
                <c:pt idx="2">
                  <c:v>-865.3272510326766</c:v>
                </c:pt>
                <c:pt idx="3">
                  <c:v>-864.46018965889641</c:v>
                </c:pt>
                <c:pt idx="4">
                  <c:v>-863.59312828511611</c:v>
                </c:pt>
                <c:pt idx="5">
                  <c:v>-862.72606691133592</c:v>
                </c:pt>
                <c:pt idx="6">
                  <c:v>-861.85900553755562</c:v>
                </c:pt>
                <c:pt idx="7">
                  <c:v>-860.99194416377543</c:v>
                </c:pt>
                <c:pt idx="8">
                  <c:v>-860.12488278999524</c:v>
                </c:pt>
                <c:pt idx="9">
                  <c:v>-859.25782141621494</c:v>
                </c:pt>
                <c:pt idx="10">
                  <c:v>-858.39076004243475</c:v>
                </c:pt>
                <c:pt idx="11">
                  <c:v>-857.52369866865445</c:v>
                </c:pt>
                <c:pt idx="12">
                  <c:v>-856.65663729487426</c:v>
                </c:pt>
                <c:pt idx="13">
                  <c:v>-855.78957592109396</c:v>
                </c:pt>
                <c:pt idx="14">
                  <c:v>-854.92251454731377</c:v>
                </c:pt>
                <c:pt idx="15">
                  <c:v>-854.05545317353358</c:v>
                </c:pt>
                <c:pt idx="16">
                  <c:v>-853.18839179975328</c:v>
                </c:pt>
                <c:pt idx="17">
                  <c:v>-852.32133042597309</c:v>
                </c:pt>
                <c:pt idx="18">
                  <c:v>-851.45426905219279</c:v>
                </c:pt>
                <c:pt idx="19">
                  <c:v>-850.5872076784126</c:v>
                </c:pt>
                <c:pt idx="20">
                  <c:v>-849.72014630463241</c:v>
                </c:pt>
                <c:pt idx="21">
                  <c:v>-848.85308493085211</c:v>
                </c:pt>
                <c:pt idx="22">
                  <c:v>-847.98602355707192</c:v>
                </c:pt>
                <c:pt idx="23">
                  <c:v>-847.11896218329161</c:v>
                </c:pt>
                <c:pt idx="24">
                  <c:v>-846.25190080951143</c:v>
                </c:pt>
                <c:pt idx="25">
                  <c:v>-845.38483943573112</c:v>
                </c:pt>
                <c:pt idx="26">
                  <c:v>-844.51777806195093</c:v>
                </c:pt>
                <c:pt idx="27">
                  <c:v>-843.65071668817063</c:v>
                </c:pt>
                <c:pt idx="28">
                  <c:v>-842.78365531439044</c:v>
                </c:pt>
                <c:pt idx="29">
                  <c:v>-841.91659394061026</c:v>
                </c:pt>
                <c:pt idx="30">
                  <c:v>-841.04953256682995</c:v>
                </c:pt>
                <c:pt idx="31">
                  <c:v>-840.18247119304976</c:v>
                </c:pt>
                <c:pt idx="32">
                  <c:v>-839.31540981926946</c:v>
                </c:pt>
                <c:pt idx="33">
                  <c:v>-838.44834844548927</c:v>
                </c:pt>
                <c:pt idx="34">
                  <c:v>-837.58128707170908</c:v>
                </c:pt>
                <c:pt idx="35">
                  <c:v>-836.71422569792878</c:v>
                </c:pt>
                <c:pt idx="36">
                  <c:v>-835.84716432414859</c:v>
                </c:pt>
                <c:pt idx="37">
                  <c:v>-834.98010295036829</c:v>
                </c:pt>
                <c:pt idx="38">
                  <c:v>-834.1130415765881</c:v>
                </c:pt>
                <c:pt idx="39">
                  <c:v>-833.2459802028078</c:v>
                </c:pt>
                <c:pt idx="40">
                  <c:v>-832.37891882902761</c:v>
                </c:pt>
                <c:pt idx="41">
                  <c:v>-831.51185745524742</c:v>
                </c:pt>
                <c:pt idx="42">
                  <c:v>-830.64479608146712</c:v>
                </c:pt>
                <c:pt idx="43">
                  <c:v>-829.77773470768693</c:v>
                </c:pt>
                <c:pt idx="44">
                  <c:v>-828.91067333390663</c:v>
                </c:pt>
                <c:pt idx="45">
                  <c:v>-828.04361196012644</c:v>
                </c:pt>
                <c:pt idx="46">
                  <c:v>-827.17655058634614</c:v>
                </c:pt>
                <c:pt idx="47">
                  <c:v>-826.30948921256595</c:v>
                </c:pt>
                <c:pt idx="48">
                  <c:v>-825.44242783878576</c:v>
                </c:pt>
                <c:pt idx="49">
                  <c:v>-824.57536646500546</c:v>
                </c:pt>
                <c:pt idx="50">
                  <c:v>-823.70830509122527</c:v>
                </c:pt>
                <c:pt idx="51">
                  <c:v>-822.84124371744497</c:v>
                </c:pt>
                <c:pt idx="52">
                  <c:v>-821.97418234366478</c:v>
                </c:pt>
                <c:pt idx="53">
                  <c:v>-821.10712096988448</c:v>
                </c:pt>
                <c:pt idx="54">
                  <c:v>-820.24005959610429</c:v>
                </c:pt>
                <c:pt idx="55">
                  <c:v>-819.3729982223241</c:v>
                </c:pt>
                <c:pt idx="56">
                  <c:v>-818.5059368485438</c:v>
                </c:pt>
                <c:pt idx="57">
                  <c:v>-817.63887547476361</c:v>
                </c:pt>
                <c:pt idx="58">
                  <c:v>-816.77181410098331</c:v>
                </c:pt>
                <c:pt idx="59">
                  <c:v>-815.90475272720312</c:v>
                </c:pt>
                <c:pt idx="60">
                  <c:v>-815.03769135342282</c:v>
                </c:pt>
                <c:pt idx="61">
                  <c:v>-814.17062997964263</c:v>
                </c:pt>
                <c:pt idx="62">
                  <c:v>-813.30356860586244</c:v>
                </c:pt>
                <c:pt idx="63">
                  <c:v>-812.43650723208214</c:v>
                </c:pt>
                <c:pt idx="64">
                  <c:v>-811.56944585830195</c:v>
                </c:pt>
                <c:pt idx="65">
                  <c:v>-810.70238448452164</c:v>
                </c:pt>
                <c:pt idx="66">
                  <c:v>-809.83532311074146</c:v>
                </c:pt>
                <c:pt idx="67">
                  <c:v>-808.96826173696127</c:v>
                </c:pt>
                <c:pt idx="68">
                  <c:v>-808.10120036318096</c:v>
                </c:pt>
                <c:pt idx="69">
                  <c:v>-807.23413898940078</c:v>
                </c:pt>
                <c:pt idx="70">
                  <c:v>-806.36707761562047</c:v>
                </c:pt>
                <c:pt idx="71">
                  <c:v>-805.50001624184029</c:v>
                </c:pt>
                <c:pt idx="72">
                  <c:v>-804.63295486805998</c:v>
                </c:pt>
                <c:pt idx="73">
                  <c:v>-803.76589349427979</c:v>
                </c:pt>
                <c:pt idx="74">
                  <c:v>-802.89883212049949</c:v>
                </c:pt>
                <c:pt idx="75">
                  <c:v>-802.0317707467193</c:v>
                </c:pt>
                <c:pt idx="76">
                  <c:v>-801.16470937293911</c:v>
                </c:pt>
                <c:pt idx="77">
                  <c:v>-800.29764799915881</c:v>
                </c:pt>
                <c:pt idx="78">
                  <c:v>-799.43058662537862</c:v>
                </c:pt>
                <c:pt idx="79">
                  <c:v>-798.56352525159832</c:v>
                </c:pt>
                <c:pt idx="80">
                  <c:v>-797.69646387781813</c:v>
                </c:pt>
                <c:pt idx="81">
                  <c:v>-796.82940250403794</c:v>
                </c:pt>
                <c:pt idx="82">
                  <c:v>-795.96234113025764</c:v>
                </c:pt>
                <c:pt idx="83">
                  <c:v>-795.09527975647745</c:v>
                </c:pt>
                <c:pt idx="84">
                  <c:v>-794.22821838269715</c:v>
                </c:pt>
                <c:pt idx="85">
                  <c:v>-793.36115700891696</c:v>
                </c:pt>
                <c:pt idx="86">
                  <c:v>-792.49409563513666</c:v>
                </c:pt>
                <c:pt idx="87">
                  <c:v>-791.62703426135647</c:v>
                </c:pt>
                <c:pt idx="88">
                  <c:v>-790.75997288757617</c:v>
                </c:pt>
                <c:pt idx="89">
                  <c:v>-789.89291151379598</c:v>
                </c:pt>
                <c:pt idx="90">
                  <c:v>-789.02585014001579</c:v>
                </c:pt>
                <c:pt idx="91">
                  <c:v>-788.15878876623549</c:v>
                </c:pt>
                <c:pt idx="92">
                  <c:v>-787.2917273924553</c:v>
                </c:pt>
                <c:pt idx="93">
                  <c:v>-786.424666018675</c:v>
                </c:pt>
                <c:pt idx="94">
                  <c:v>-785.55760464489481</c:v>
                </c:pt>
                <c:pt idx="95">
                  <c:v>-784.69054327111462</c:v>
                </c:pt>
                <c:pt idx="96">
                  <c:v>-783.82348189733432</c:v>
                </c:pt>
                <c:pt idx="97">
                  <c:v>-782.95642052355413</c:v>
                </c:pt>
                <c:pt idx="98">
                  <c:v>-782.08935914977383</c:v>
                </c:pt>
                <c:pt idx="99">
                  <c:v>-781.22229777599364</c:v>
                </c:pt>
                <c:pt idx="100">
                  <c:v>-780.35523640221334</c:v>
                </c:pt>
                <c:pt idx="101">
                  <c:v>-779.48817502843315</c:v>
                </c:pt>
                <c:pt idx="102">
                  <c:v>-778.62111365465296</c:v>
                </c:pt>
                <c:pt idx="103">
                  <c:v>-777.75405228087266</c:v>
                </c:pt>
                <c:pt idx="104">
                  <c:v>-776.88699090709247</c:v>
                </c:pt>
                <c:pt idx="105">
                  <c:v>-776.01992953331217</c:v>
                </c:pt>
                <c:pt idx="106">
                  <c:v>-775.15286815953198</c:v>
                </c:pt>
                <c:pt idx="107">
                  <c:v>-774.28580678575167</c:v>
                </c:pt>
                <c:pt idx="108">
                  <c:v>-773.41874541197149</c:v>
                </c:pt>
                <c:pt idx="109">
                  <c:v>-772.5516840381913</c:v>
                </c:pt>
                <c:pt idx="110">
                  <c:v>-771.68462266441099</c:v>
                </c:pt>
                <c:pt idx="111">
                  <c:v>-770.81756129063081</c:v>
                </c:pt>
                <c:pt idx="112">
                  <c:v>-769.9504999168505</c:v>
                </c:pt>
                <c:pt idx="113">
                  <c:v>-769.08343854307032</c:v>
                </c:pt>
                <c:pt idx="114">
                  <c:v>-768.21637716929013</c:v>
                </c:pt>
                <c:pt idx="115">
                  <c:v>-767.34931579550982</c:v>
                </c:pt>
                <c:pt idx="116">
                  <c:v>-766.48225442172964</c:v>
                </c:pt>
                <c:pt idx="117">
                  <c:v>-765.61519304794933</c:v>
                </c:pt>
                <c:pt idx="118">
                  <c:v>-764.74813167416914</c:v>
                </c:pt>
                <c:pt idx="119">
                  <c:v>-763.88107030038884</c:v>
                </c:pt>
                <c:pt idx="120">
                  <c:v>-763.01400892660865</c:v>
                </c:pt>
                <c:pt idx="121">
                  <c:v>-762.14694755282835</c:v>
                </c:pt>
                <c:pt idx="122">
                  <c:v>-761.27988617904816</c:v>
                </c:pt>
                <c:pt idx="123">
                  <c:v>-760.41282480526797</c:v>
                </c:pt>
                <c:pt idx="124">
                  <c:v>-759.54576343148767</c:v>
                </c:pt>
                <c:pt idx="125">
                  <c:v>-758.67870205770748</c:v>
                </c:pt>
                <c:pt idx="126">
                  <c:v>-757.81164068392718</c:v>
                </c:pt>
                <c:pt idx="127">
                  <c:v>-756.94457931014699</c:v>
                </c:pt>
                <c:pt idx="128">
                  <c:v>-756.0775179363668</c:v>
                </c:pt>
                <c:pt idx="129">
                  <c:v>-755.2104565625865</c:v>
                </c:pt>
                <c:pt idx="130">
                  <c:v>-754.34339518880631</c:v>
                </c:pt>
                <c:pt idx="131">
                  <c:v>-753.47633381502601</c:v>
                </c:pt>
                <c:pt idx="132">
                  <c:v>-752.60927244124582</c:v>
                </c:pt>
                <c:pt idx="133">
                  <c:v>-751.74221106746552</c:v>
                </c:pt>
                <c:pt idx="134">
                  <c:v>-750.87514969368533</c:v>
                </c:pt>
                <c:pt idx="135">
                  <c:v>-750.00808831990503</c:v>
                </c:pt>
                <c:pt idx="136">
                  <c:v>-749.14102694612484</c:v>
                </c:pt>
                <c:pt idx="137">
                  <c:v>-748.27396557234465</c:v>
                </c:pt>
                <c:pt idx="138">
                  <c:v>-747.40690419856435</c:v>
                </c:pt>
                <c:pt idx="139">
                  <c:v>-746.53984282478416</c:v>
                </c:pt>
                <c:pt idx="140">
                  <c:v>-745.67278145100386</c:v>
                </c:pt>
                <c:pt idx="141">
                  <c:v>-744.80572007722367</c:v>
                </c:pt>
                <c:pt idx="142">
                  <c:v>-743.93865870344348</c:v>
                </c:pt>
                <c:pt idx="143">
                  <c:v>-743.07159732966318</c:v>
                </c:pt>
                <c:pt idx="144">
                  <c:v>-742.20453595588299</c:v>
                </c:pt>
                <c:pt idx="145">
                  <c:v>-741.33747458210269</c:v>
                </c:pt>
                <c:pt idx="146">
                  <c:v>-740.4704132083225</c:v>
                </c:pt>
                <c:pt idx="147">
                  <c:v>-739.6033518345422</c:v>
                </c:pt>
                <c:pt idx="148">
                  <c:v>-738.73629046076201</c:v>
                </c:pt>
                <c:pt idx="149">
                  <c:v>-737.8692290869817</c:v>
                </c:pt>
                <c:pt idx="150">
                  <c:v>-737.00216771320152</c:v>
                </c:pt>
                <c:pt idx="151">
                  <c:v>-736.13510633942133</c:v>
                </c:pt>
                <c:pt idx="152">
                  <c:v>-735.26804496564102</c:v>
                </c:pt>
                <c:pt idx="153">
                  <c:v>-734.40098359186084</c:v>
                </c:pt>
                <c:pt idx="154">
                  <c:v>-733.53392221808053</c:v>
                </c:pt>
                <c:pt idx="155">
                  <c:v>-732.66686084430034</c:v>
                </c:pt>
                <c:pt idx="156">
                  <c:v>-731.79979947052016</c:v>
                </c:pt>
                <c:pt idx="157">
                  <c:v>-730.93273809673985</c:v>
                </c:pt>
                <c:pt idx="158">
                  <c:v>-730.06567672295967</c:v>
                </c:pt>
                <c:pt idx="159">
                  <c:v>-729.19861534917936</c:v>
                </c:pt>
                <c:pt idx="160">
                  <c:v>-728.33155397539917</c:v>
                </c:pt>
                <c:pt idx="161">
                  <c:v>-727.46449260161899</c:v>
                </c:pt>
                <c:pt idx="162">
                  <c:v>-726.59743122783868</c:v>
                </c:pt>
                <c:pt idx="163">
                  <c:v>-725.73036985405838</c:v>
                </c:pt>
                <c:pt idx="164">
                  <c:v>-724.86330848027819</c:v>
                </c:pt>
                <c:pt idx="165">
                  <c:v>-723.996247106498</c:v>
                </c:pt>
                <c:pt idx="166">
                  <c:v>-723.1291857327177</c:v>
                </c:pt>
                <c:pt idx="167">
                  <c:v>-722.26212435893751</c:v>
                </c:pt>
                <c:pt idx="168">
                  <c:v>-721.39506298515721</c:v>
                </c:pt>
                <c:pt idx="169">
                  <c:v>-720.52800161137702</c:v>
                </c:pt>
                <c:pt idx="170">
                  <c:v>-719.66094023759683</c:v>
                </c:pt>
                <c:pt idx="171">
                  <c:v>-718.79387886381653</c:v>
                </c:pt>
                <c:pt idx="172">
                  <c:v>-717.92681749003634</c:v>
                </c:pt>
                <c:pt idx="173">
                  <c:v>-717.05975611625604</c:v>
                </c:pt>
                <c:pt idx="174">
                  <c:v>-716.19269474247585</c:v>
                </c:pt>
                <c:pt idx="175">
                  <c:v>-715.32563336869566</c:v>
                </c:pt>
                <c:pt idx="176">
                  <c:v>-714.45857199491536</c:v>
                </c:pt>
                <c:pt idx="177">
                  <c:v>-713.59151062113517</c:v>
                </c:pt>
                <c:pt idx="178">
                  <c:v>-712.72444924735487</c:v>
                </c:pt>
                <c:pt idx="179">
                  <c:v>-711.85738787357468</c:v>
                </c:pt>
                <c:pt idx="180">
                  <c:v>-710.99032649979438</c:v>
                </c:pt>
                <c:pt idx="181">
                  <c:v>-710.12326512601419</c:v>
                </c:pt>
                <c:pt idx="182">
                  <c:v>-709.25620375223389</c:v>
                </c:pt>
                <c:pt idx="183">
                  <c:v>-708.3891423784537</c:v>
                </c:pt>
                <c:pt idx="184">
                  <c:v>-707.52208100467351</c:v>
                </c:pt>
                <c:pt idx="185">
                  <c:v>-706.65501963089321</c:v>
                </c:pt>
                <c:pt idx="186">
                  <c:v>-705.78795825711302</c:v>
                </c:pt>
                <c:pt idx="187">
                  <c:v>-704.92089688333272</c:v>
                </c:pt>
                <c:pt idx="188">
                  <c:v>-704.05383550955253</c:v>
                </c:pt>
                <c:pt idx="189">
                  <c:v>-703.18677413577234</c:v>
                </c:pt>
                <c:pt idx="190">
                  <c:v>-702.31971276199204</c:v>
                </c:pt>
                <c:pt idx="191">
                  <c:v>-701.45265138821185</c:v>
                </c:pt>
                <c:pt idx="192">
                  <c:v>-700.58559001443155</c:v>
                </c:pt>
                <c:pt idx="193">
                  <c:v>-699.71852864065136</c:v>
                </c:pt>
                <c:pt idx="194">
                  <c:v>-698.85146726687117</c:v>
                </c:pt>
                <c:pt idx="195">
                  <c:v>-697.98440589309087</c:v>
                </c:pt>
                <c:pt idx="196">
                  <c:v>-697.11734451931056</c:v>
                </c:pt>
                <c:pt idx="197">
                  <c:v>-696.25028314553037</c:v>
                </c:pt>
                <c:pt idx="198">
                  <c:v>-695.38322177175019</c:v>
                </c:pt>
                <c:pt idx="199">
                  <c:v>-694.51616039796988</c:v>
                </c:pt>
                <c:pt idx="200">
                  <c:v>-693.6490990241897</c:v>
                </c:pt>
                <c:pt idx="201">
                  <c:v>-692.78203765040939</c:v>
                </c:pt>
                <c:pt idx="202">
                  <c:v>-691.9149762766292</c:v>
                </c:pt>
                <c:pt idx="203">
                  <c:v>-691.04791490284902</c:v>
                </c:pt>
                <c:pt idx="204">
                  <c:v>-690.18085352906871</c:v>
                </c:pt>
                <c:pt idx="205">
                  <c:v>-689.31379215528852</c:v>
                </c:pt>
                <c:pt idx="206">
                  <c:v>-688.44673078150822</c:v>
                </c:pt>
                <c:pt idx="207">
                  <c:v>-687.57966940772803</c:v>
                </c:pt>
                <c:pt idx="208">
                  <c:v>-686.71260803394784</c:v>
                </c:pt>
                <c:pt idx="209">
                  <c:v>-685.84554666016754</c:v>
                </c:pt>
                <c:pt idx="210">
                  <c:v>-684.97848528638724</c:v>
                </c:pt>
                <c:pt idx="211">
                  <c:v>-684.11142391260705</c:v>
                </c:pt>
                <c:pt idx="212">
                  <c:v>-683.24436253882686</c:v>
                </c:pt>
                <c:pt idx="213">
                  <c:v>-682.37730116504656</c:v>
                </c:pt>
                <c:pt idx="214">
                  <c:v>-681.51023979126637</c:v>
                </c:pt>
                <c:pt idx="215">
                  <c:v>-680.64317841748607</c:v>
                </c:pt>
                <c:pt idx="216">
                  <c:v>-679.77611704370588</c:v>
                </c:pt>
                <c:pt idx="217">
                  <c:v>-678.90905566992569</c:v>
                </c:pt>
                <c:pt idx="218">
                  <c:v>-678.04199429614539</c:v>
                </c:pt>
                <c:pt idx="219">
                  <c:v>-677.1749329223652</c:v>
                </c:pt>
                <c:pt idx="220">
                  <c:v>-676.3078715485849</c:v>
                </c:pt>
                <c:pt idx="221">
                  <c:v>-675.44081017480471</c:v>
                </c:pt>
                <c:pt idx="222">
                  <c:v>-674.57374880102452</c:v>
                </c:pt>
                <c:pt idx="223">
                  <c:v>-673.70668742724422</c:v>
                </c:pt>
                <c:pt idx="224">
                  <c:v>-672.83962605346392</c:v>
                </c:pt>
                <c:pt idx="225">
                  <c:v>-671.97256467968373</c:v>
                </c:pt>
                <c:pt idx="226">
                  <c:v>-671.10550330590354</c:v>
                </c:pt>
                <c:pt idx="227">
                  <c:v>-670.23844193212324</c:v>
                </c:pt>
                <c:pt idx="228">
                  <c:v>-669.37138055834305</c:v>
                </c:pt>
                <c:pt idx="229">
                  <c:v>-668.50431918456275</c:v>
                </c:pt>
                <c:pt idx="230">
                  <c:v>-667.63725781078256</c:v>
                </c:pt>
                <c:pt idx="231">
                  <c:v>-666.77019643700237</c:v>
                </c:pt>
                <c:pt idx="232">
                  <c:v>-665.90313506322207</c:v>
                </c:pt>
                <c:pt idx="233">
                  <c:v>-665.03607368944188</c:v>
                </c:pt>
                <c:pt idx="234">
                  <c:v>-664.16901231566158</c:v>
                </c:pt>
                <c:pt idx="235">
                  <c:v>-663.30195094188139</c:v>
                </c:pt>
                <c:pt idx="236">
                  <c:v>-662.4348895681012</c:v>
                </c:pt>
                <c:pt idx="237">
                  <c:v>-661.5678281943209</c:v>
                </c:pt>
                <c:pt idx="238">
                  <c:v>-660.70076682054071</c:v>
                </c:pt>
                <c:pt idx="239">
                  <c:v>-659.8337054467604</c:v>
                </c:pt>
                <c:pt idx="240">
                  <c:v>-658.96664407298022</c:v>
                </c:pt>
                <c:pt idx="241">
                  <c:v>-658.09958269920003</c:v>
                </c:pt>
                <c:pt idx="242">
                  <c:v>-657.23252132541973</c:v>
                </c:pt>
                <c:pt idx="243">
                  <c:v>-656.36545995163942</c:v>
                </c:pt>
                <c:pt idx="244">
                  <c:v>-655.49839857785923</c:v>
                </c:pt>
                <c:pt idx="245">
                  <c:v>-654.63133720407905</c:v>
                </c:pt>
                <c:pt idx="246">
                  <c:v>-653.76427583029874</c:v>
                </c:pt>
                <c:pt idx="247">
                  <c:v>-652.89721445651855</c:v>
                </c:pt>
                <c:pt idx="248">
                  <c:v>-652.03015308273825</c:v>
                </c:pt>
                <c:pt idx="249">
                  <c:v>-651.16309170895806</c:v>
                </c:pt>
                <c:pt idx="250">
                  <c:v>-650.29603033517787</c:v>
                </c:pt>
                <c:pt idx="251">
                  <c:v>-649.42896896139757</c:v>
                </c:pt>
                <c:pt idx="252">
                  <c:v>-648.56190758761738</c:v>
                </c:pt>
                <c:pt idx="253">
                  <c:v>-647.69484621383708</c:v>
                </c:pt>
                <c:pt idx="254">
                  <c:v>-646.82778484005689</c:v>
                </c:pt>
                <c:pt idx="255">
                  <c:v>-645.9607234662767</c:v>
                </c:pt>
                <c:pt idx="256">
                  <c:v>-645.0936620924964</c:v>
                </c:pt>
                <c:pt idx="257">
                  <c:v>-644.2266007187161</c:v>
                </c:pt>
                <c:pt idx="258">
                  <c:v>-643.35953934493591</c:v>
                </c:pt>
                <c:pt idx="259">
                  <c:v>-642.49247797115572</c:v>
                </c:pt>
                <c:pt idx="260">
                  <c:v>-641.62541659737542</c:v>
                </c:pt>
                <c:pt idx="261">
                  <c:v>-640.75835522359523</c:v>
                </c:pt>
                <c:pt idx="262">
                  <c:v>-639.89129384981493</c:v>
                </c:pt>
                <c:pt idx="263">
                  <c:v>-639.02423247603474</c:v>
                </c:pt>
                <c:pt idx="264">
                  <c:v>-638.15717110225455</c:v>
                </c:pt>
                <c:pt idx="265">
                  <c:v>-637.29010972847425</c:v>
                </c:pt>
                <c:pt idx="266">
                  <c:v>-636.42304835469406</c:v>
                </c:pt>
                <c:pt idx="267">
                  <c:v>-635.55598698091376</c:v>
                </c:pt>
                <c:pt idx="268">
                  <c:v>-634.68892560713357</c:v>
                </c:pt>
                <c:pt idx="269">
                  <c:v>-633.82186423335338</c:v>
                </c:pt>
                <c:pt idx="270">
                  <c:v>-632.95480285957308</c:v>
                </c:pt>
                <c:pt idx="271">
                  <c:v>-632.08774148579278</c:v>
                </c:pt>
                <c:pt idx="272">
                  <c:v>-631.22068011201259</c:v>
                </c:pt>
                <c:pt idx="273">
                  <c:v>-630.3536187382324</c:v>
                </c:pt>
                <c:pt idx="274">
                  <c:v>-629.4865573644521</c:v>
                </c:pt>
                <c:pt idx="275">
                  <c:v>-628.61949599067191</c:v>
                </c:pt>
                <c:pt idx="276">
                  <c:v>-627.75243461689161</c:v>
                </c:pt>
                <c:pt idx="277">
                  <c:v>-626.88537324311142</c:v>
                </c:pt>
                <c:pt idx="278">
                  <c:v>-626.01831186933123</c:v>
                </c:pt>
                <c:pt idx="279">
                  <c:v>-625.15125049555093</c:v>
                </c:pt>
                <c:pt idx="280">
                  <c:v>-624.28418912177074</c:v>
                </c:pt>
                <c:pt idx="281">
                  <c:v>-623.41712774799043</c:v>
                </c:pt>
                <c:pt idx="282">
                  <c:v>-622.55006637421025</c:v>
                </c:pt>
                <c:pt idx="283">
                  <c:v>-621.68300500043006</c:v>
                </c:pt>
                <c:pt idx="284">
                  <c:v>-620.81594362664976</c:v>
                </c:pt>
                <c:pt idx="285">
                  <c:v>-619.94888225286957</c:v>
                </c:pt>
                <c:pt idx="286">
                  <c:v>-619.08182087908926</c:v>
                </c:pt>
                <c:pt idx="287">
                  <c:v>-618.21475950530908</c:v>
                </c:pt>
                <c:pt idx="288">
                  <c:v>-617.34769813152889</c:v>
                </c:pt>
                <c:pt idx="289">
                  <c:v>-616.48063675774858</c:v>
                </c:pt>
                <c:pt idx="290">
                  <c:v>-615.61357538396828</c:v>
                </c:pt>
                <c:pt idx="291">
                  <c:v>-614.74651401018809</c:v>
                </c:pt>
                <c:pt idx="292">
                  <c:v>-613.8794526364079</c:v>
                </c:pt>
                <c:pt idx="293">
                  <c:v>-613.0123912626276</c:v>
                </c:pt>
                <c:pt idx="294">
                  <c:v>-612.14532988884741</c:v>
                </c:pt>
                <c:pt idx="295">
                  <c:v>-611.27826851506711</c:v>
                </c:pt>
                <c:pt idx="296">
                  <c:v>-610.41120714128692</c:v>
                </c:pt>
                <c:pt idx="297">
                  <c:v>-609.54414576750673</c:v>
                </c:pt>
                <c:pt idx="298">
                  <c:v>-608.67708439372643</c:v>
                </c:pt>
                <c:pt idx="299">
                  <c:v>-607.81002301994613</c:v>
                </c:pt>
                <c:pt idx="300">
                  <c:v>-606.94296164616594</c:v>
                </c:pt>
                <c:pt idx="301">
                  <c:v>-606.07590027238575</c:v>
                </c:pt>
                <c:pt idx="302">
                  <c:v>-605.20883889860556</c:v>
                </c:pt>
                <c:pt idx="303">
                  <c:v>-604.34177752482526</c:v>
                </c:pt>
                <c:pt idx="304">
                  <c:v>-603.47471615104496</c:v>
                </c:pt>
                <c:pt idx="305">
                  <c:v>-602.60765477726477</c:v>
                </c:pt>
                <c:pt idx="306">
                  <c:v>-601.74059340348458</c:v>
                </c:pt>
                <c:pt idx="307">
                  <c:v>-600.87353202970439</c:v>
                </c:pt>
                <c:pt idx="308">
                  <c:v>-600.00647065592409</c:v>
                </c:pt>
                <c:pt idx="309">
                  <c:v>-599.13940928214379</c:v>
                </c:pt>
                <c:pt idx="310">
                  <c:v>-598.2723479083636</c:v>
                </c:pt>
                <c:pt idx="311">
                  <c:v>-597.40528653458341</c:v>
                </c:pt>
                <c:pt idx="312">
                  <c:v>-596.53822516080311</c:v>
                </c:pt>
                <c:pt idx="313">
                  <c:v>-595.67116378702281</c:v>
                </c:pt>
                <c:pt idx="314">
                  <c:v>-594.80410241324262</c:v>
                </c:pt>
                <c:pt idx="315">
                  <c:v>-593.93704103946243</c:v>
                </c:pt>
                <c:pt idx="316">
                  <c:v>-593.06997966568224</c:v>
                </c:pt>
                <c:pt idx="317">
                  <c:v>-592.20291829190194</c:v>
                </c:pt>
                <c:pt idx="318">
                  <c:v>-591.33585691812164</c:v>
                </c:pt>
                <c:pt idx="319">
                  <c:v>-590.46879554434145</c:v>
                </c:pt>
                <c:pt idx="320">
                  <c:v>-589.60173417056126</c:v>
                </c:pt>
                <c:pt idx="321">
                  <c:v>-588.73467279678107</c:v>
                </c:pt>
                <c:pt idx="322">
                  <c:v>-587.86761142300077</c:v>
                </c:pt>
                <c:pt idx="323">
                  <c:v>-587.00055004922046</c:v>
                </c:pt>
                <c:pt idx="324">
                  <c:v>-586.13348867544028</c:v>
                </c:pt>
                <c:pt idx="325">
                  <c:v>-585.26642730166009</c:v>
                </c:pt>
                <c:pt idx="326">
                  <c:v>-584.39936592787978</c:v>
                </c:pt>
                <c:pt idx="327">
                  <c:v>-583.5323045540996</c:v>
                </c:pt>
                <c:pt idx="328">
                  <c:v>-582.66524318031929</c:v>
                </c:pt>
                <c:pt idx="329">
                  <c:v>-581.79818180653911</c:v>
                </c:pt>
                <c:pt idx="330">
                  <c:v>-580.93112043275892</c:v>
                </c:pt>
                <c:pt idx="331">
                  <c:v>-580.06405905897861</c:v>
                </c:pt>
                <c:pt idx="332">
                  <c:v>-579.19699768519831</c:v>
                </c:pt>
                <c:pt idx="333">
                  <c:v>-578.32993631141812</c:v>
                </c:pt>
                <c:pt idx="334">
                  <c:v>-577.46287493763793</c:v>
                </c:pt>
                <c:pt idx="335">
                  <c:v>-576.59581356385775</c:v>
                </c:pt>
                <c:pt idx="336">
                  <c:v>-575.72875219007744</c:v>
                </c:pt>
                <c:pt idx="337">
                  <c:v>-574.86169081629714</c:v>
                </c:pt>
                <c:pt idx="338">
                  <c:v>-573.99462944251695</c:v>
                </c:pt>
                <c:pt idx="339">
                  <c:v>-573.12756806873676</c:v>
                </c:pt>
                <c:pt idx="340">
                  <c:v>-572.26050669495646</c:v>
                </c:pt>
                <c:pt idx="341">
                  <c:v>-571.39344532117627</c:v>
                </c:pt>
                <c:pt idx="342">
                  <c:v>-570.52638394739597</c:v>
                </c:pt>
                <c:pt idx="343">
                  <c:v>-569.65932257361578</c:v>
                </c:pt>
                <c:pt idx="344">
                  <c:v>-568.79226119983559</c:v>
                </c:pt>
                <c:pt idx="345">
                  <c:v>-567.92519982605529</c:v>
                </c:pt>
                <c:pt idx="346">
                  <c:v>-567.05813845227499</c:v>
                </c:pt>
                <c:pt idx="347">
                  <c:v>-566.1910770784948</c:v>
                </c:pt>
                <c:pt idx="348">
                  <c:v>-565.32401570471461</c:v>
                </c:pt>
                <c:pt idx="349">
                  <c:v>-564.45695433093442</c:v>
                </c:pt>
                <c:pt idx="350">
                  <c:v>-563.58989295715412</c:v>
                </c:pt>
                <c:pt idx="351">
                  <c:v>-562.72283158337382</c:v>
                </c:pt>
                <c:pt idx="352">
                  <c:v>-561.85577020959363</c:v>
                </c:pt>
                <c:pt idx="353">
                  <c:v>-560.98870883581344</c:v>
                </c:pt>
                <c:pt idx="354">
                  <c:v>-560.12164746203325</c:v>
                </c:pt>
                <c:pt idx="355">
                  <c:v>-559.25458608825295</c:v>
                </c:pt>
                <c:pt idx="356">
                  <c:v>-558.38752471447265</c:v>
                </c:pt>
                <c:pt idx="357">
                  <c:v>-557.52046334069246</c:v>
                </c:pt>
                <c:pt idx="358">
                  <c:v>-556.65340196691227</c:v>
                </c:pt>
                <c:pt idx="359">
                  <c:v>-555.78634059313197</c:v>
                </c:pt>
                <c:pt idx="360">
                  <c:v>-554.91927921935167</c:v>
                </c:pt>
                <c:pt idx="361">
                  <c:v>-554.05221784557148</c:v>
                </c:pt>
                <c:pt idx="362">
                  <c:v>-553.18515647179129</c:v>
                </c:pt>
                <c:pt idx="363">
                  <c:v>-552.3180950980111</c:v>
                </c:pt>
                <c:pt idx="364">
                  <c:v>-551.4510337242308</c:v>
                </c:pt>
                <c:pt idx="365">
                  <c:v>-550.58397235045049</c:v>
                </c:pt>
                <c:pt idx="366">
                  <c:v>-549.71691097667031</c:v>
                </c:pt>
                <c:pt idx="367">
                  <c:v>-548.84984960289012</c:v>
                </c:pt>
                <c:pt idx="368">
                  <c:v>-547.98278822910993</c:v>
                </c:pt>
                <c:pt idx="369">
                  <c:v>-547.11572685532963</c:v>
                </c:pt>
                <c:pt idx="370">
                  <c:v>-546.24866548154932</c:v>
                </c:pt>
                <c:pt idx="371">
                  <c:v>-545.38160410776914</c:v>
                </c:pt>
                <c:pt idx="372">
                  <c:v>-544.51454273398895</c:v>
                </c:pt>
                <c:pt idx="373">
                  <c:v>-543.64748136020864</c:v>
                </c:pt>
                <c:pt idx="374">
                  <c:v>-542.78041998642846</c:v>
                </c:pt>
                <c:pt idx="375">
                  <c:v>-541.91335861264815</c:v>
                </c:pt>
                <c:pt idx="376">
                  <c:v>-541.04629723886796</c:v>
                </c:pt>
                <c:pt idx="377">
                  <c:v>-540.17923586508778</c:v>
                </c:pt>
                <c:pt idx="378">
                  <c:v>-539.31217449130747</c:v>
                </c:pt>
                <c:pt idx="379">
                  <c:v>-538.44511311752717</c:v>
                </c:pt>
                <c:pt idx="380">
                  <c:v>-537.57805174374698</c:v>
                </c:pt>
                <c:pt idx="381">
                  <c:v>-536.71099036996679</c:v>
                </c:pt>
                <c:pt idx="382">
                  <c:v>-535.84392899618661</c:v>
                </c:pt>
                <c:pt idx="383">
                  <c:v>-534.9768676224063</c:v>
                </c:pt>
                <c:pt idx="384">
                  <c:v>-534.109806248626</c:v>
                </c:pt>
                <c:pt idx="385">
                  <c:v>-533.24274487484581</c:v>
                </c:pt>
                <c:pt idx="386">
                  <c:v>-532.37568350106562</c:v>
                </c:pt>
                <c:pt idx="387">
                  <c:v>-531.50862212728532</c:v>
                </c:pt>
                <c:pt idx="388">
                  <c:v>-530.64156075350513</c:v>
                </c:pt>
                <c:pt idx="389">
                  <c:v>-529.77449937972483</c:v>
                </c:pt>
                <c:pt idx="390">
                  <c:v>-528.90743800594464</c:v>
                </c:pt>
                <c:pt idx="391">
                  <c:v>-528.04037663216445</c:v>
                </c:pt>
                <c:pt idx="392">
                  <c:v>-527.17331525838415</c:v>
                </c:pt>
                <c:pt idx="393">
                  <c:v>-526.30625388460385</c:v>
                </c:pt>
                <c:pt idx="394">
                  <c:v>-525.43919251082366</c:v>
                </c:pt>
                <c:pt idx="395">
                  <c:v>-524.57213113704347</c:v>
                </c:pt>
                <c:pt idx="396">
                  <c:v>-523.70506976326328</c:v>
                </c:pt>
                <c:pt idx="397">
                  <c:v>-522.83800838948298</c:v>
                </c:pt>
                <c:pt idx="398">
                  <c:v>-521.97094701570268</c:v>
                </c:pt>
                <c:pt idx="399">
                  <c:v>-521.10388564192249</c:v>
                </c:pt>
                <c:pt idx="400">
                  <c:v>-520.2368242681423</c:v>
                </c:pt>
                <c:pt idx="401">
                  <c:v>-519.36976289436211</c:v>
                </c:pt>
                <c:pt idx="402">
                  <c:v>-518.50270152058181</c:v>
                </c:pt>
                <c:pt idx="403">
                  <c:v>-517.63564014680151</c:v>
                </c:pt>
                <c:pt idx="404">
                  <c:v>-516.76857877302132</c:v>
                </c:pt>
                <c:pt idx="405">
                  <c:v>-515.90151739924113</c:v>
                </c:pt>
                <c:pt idx="406">
                  <c:v>-515.03445602546083</c:v>
                </c:pt>
                <c:pt idx="407">
                  <c:v>-514.16739465168052</c:v>
                </c:pt>
                <c:pt idx="408">
                  <c:v>-513.30033327790034</c:v>
                </c:pt>
                <c:pt idx="409">
                  <c:v>-512.43327190412015</c:v>
                </c:pt>
                <c:pt idx="410">
                  <c:v>-511.5662105303399</c:v>
                </c:pt>
                <c:pt idx="411">
                  <c:v>-510.69914915655966</c:v>
                </c:pt>
                <c:pt idx="412">
                  <c:v>-509.83208778277941</c:v>
                </c:pt>
                <c:pt idx="413">
                  <c:v>-508.96502640899917</c:v>
                </c:pt>
                <c:pt idx="414">
                  <c:v>-508.09796503521892</c:v>
                </c:pt>
                <c:pt idx="415">
                  <c:v>-507.23090366143873</c:v>
                </c:pt>
                <c:pt idx="416">
                  <c:v>-506.36384228765849</c:v>
                </c:pt>
                <c:pt idx="417">
                  <c:v>-505.49678091387824</c:v>
                </c:pt>
                <c:pt idx="418">
                  <c:v>-504.62971954009799</c:v>
                </c:pt>
                <c:pt idx="419">
                  <c:v>-503.76265816631775</c:v>
                </c:pt>
                <c:pt idx="420">
                  <c:v>-502.8955967925375</c:v>
                </c:pt>
                <c:pt idx="421">
                  <c:v>-502.02853541875726</c:v>
                </c:pt>
                <c:pt idx="422">
                  <c:v>-501.16147404497707</c:v>
                </c:pt>
                <c:pt idx="423">
                  <c:v>-500.29441267119682</c:v>
                </c:pt>
                <c:pt idx="424">
                  <c:v>-499.42735129741658</c:v>
                </c:pt>
                <c:pt idx="425">
                  <c:v>-498.56028992363633</c:v>
                </c:pt>
                <c:pt idx="426">
                  <c:v>-497.69322854985609</c:v>
                </c:pt>
                <c:pt idx="427">
                  <c:v>-496.82616717607584</c:v>
                </c:pt>
                <c:pt idx="428">
                  <c:v>-495.95910580229565</c:v>
                </c:pt>
                <c:pt idx="429">
                  <c:v>-495.09204442851541</c:v>
                </c:pt>
                <c:pt idx="430">
                  <c:v>-494.22498305473516</c:v>
                </c:pt>
                <c:pt idx="431">
                  <c:v>-493.35792168095492</c:v>
                </c:pt>
                <c:pt idx="432">
                  <c:v>-492.49086030717467</c:v>
                </c:pt>
                <c:pt idx="433">
                  <c:v>-491.62379893339443</c:v>
                </c:pt>
                <c:pt idx="434">
                  <c:v>-490.75673755961418</c:v>
                </c:pt>
                <c:pt idx="435">
                  <c:v>-489.88967618583399</c:v>
                </c:pt>
                <c:pt idx="436">
                  <c:v>-489.02261481205375</c:v>
                </c:pt>
                <c:pt idx="437">
                  <c:v>-488.1555534382735</c:v>
                </c:pt>
                <c:pt idx="438">
                  <c:v>-487.28849206449325</c:v>
                </c:pt>
                <c:pt idx="439">
                  <c:v>-486.42143069071301</c:v>
                </c:pt>
                <c:pt idx="440">
                  <c:v>-485.55436931693276</c:v>
                </c:pt>
                <c:pt idx="441">
                  <c:v>-484.68730794315252</c:v>
                </c:pt>
                <c:pt idx="442">
                  <c:v>-483.82024656937233</c:v>
                </c:pt>
                <c:pt idx="443">
                  <c:v>-482.95318519559208</c:v>
                </c:pt>
                <c:pt idx="444">
                  <c:v>-482.08612382181184</c:v>
                </c:pt>
                <c:pt idx="445">
                  <c:v>-481.21906244803159</c:v>
                </c:pt>
                <c:pt idx="446">
                  <c:v>-480.35200107425135</c:v>
                </c:pt>
                <c:pt idx="447">
                  <c:v>-479.4849397004711</c:v>
                </c:pt>
                <c:pt idx="448">
                  <c:v>-478.61787832669086</c:v>
                </c:pt>
                <c:pt idx="449">
                  <c:v>-477.75081695291067</c:v>
                </c:pt>
                <c:pt idx="450">
                  <c:v>-476.88375557913042</c:v>
                </c:pt>
                <c:pt idx="451">
                  <c:v>-476.01669420535018</c:v>
                </c:pt>
                <c:pt idx="452">
                  <c:v>-475.14963283156993</c:v>
                </c:pt>
                <c:pt idx="453">
                  <c:v>-474.28257145778969</c:v>
                </c:pt>
                <c:pt idx="454">
                  <c:v>-473.41551008400944</c:v>
                </c:pt>
                <c:pt idx="455">
                  <c:v>-472.54844871022925</c:v>
                </c:pt>
                <c:pt idx="456">
                  <c:v>-471.68138733644901</c:v>
                </c:pt>
                <c:pt idx="457">
                  <c:v>-470.81432596266876</c:v>
                </c:pt>
                <c:pt idx="458">
                  <c:v>-469.94726458888852</c:v>
                </c:pt>
                <c:pt idx="459">
                  <c:v>-469.08020321510827</c:v>
                </c:pt>
                <c:pt idx="460">
                  <c:v>-468.21314184132802</c:v>
                </c:pt>
                <c:pt idx="461">
                  <c:v>-467.34608046754778</c:v>
                </c:pt>
                <c:pt idx="462">
                  <c:v>-466.47901909376759</c:v>
                </c:pt>
                <c:pt idx="463">
                  <c:v>-465.61195771998734</c:v>
                </c:pt>
                <c:pt idx="464">
                  <c:v>-464.7448963462071</c:v>
                </c:pt>
                <c:pt idx="465">
                  <c:v>-463.87783497242685</c:v>
                </c:pt>
                <c:pt idx="466">
                  <c:v>-463.01077359864661</c:v>
                </c:pt>
                <c:pt idx="467">
                  <c:v>-462.14371222486636</c:v>
                </c:pt>
                <c:pt idx="468">
                  <c:v>-461.27665085108612</c:v>
                </c:pt>
                <c:pt idx="469">
                  <c:v>-460.40958947730593</c:v>
                </c:pt>
                <c:pt idx="470">
                  <c:v>-459.54252810352568</c:v>
                </c:pt>
                <c:pt idx="471">
                  <c:v>-458.67546672974544</c:v>
                </c:pt>
                <c:pt idx="472">
                  <c:v>-457.80840535596519</c:v>
                </c:pt>
                <c:pt idx="473">
                  <c:v>-456.94134398218495</c:v>
                </c:pt>
                <c:pt idx="474">
                  <c:v>-456.0742826084047</c:v>
                </c:pt>
                <c:pt idx="475">
                  <c:v>-455.20722123462451</c:v>
                </c:pt>
                <c:pt idx="476">
                  <c:v>-454.34015986084427</c:v>
                </c:pt>
                <c:pt idx="477">
                  <c:v>-453.47309848706402</c:v>
                </c:pt>
                <c:pt idx="478">
                  <c:v>-452.60603711328378</c:v>
                </c:pt>
                <c:pt idx="479">
                  <c:v>-451.73897573950353</c:v>
                </c:pt>
                <c:pt idx="480">
                  <c:v>-450.87191436572328</c:v>
                </c:pt>
                <c:pt idx="481">
                  <c:v>-450.00485299194304</c:v>
                </c:pt>
                <c:pt idx="482">
                  <c:v>-449.13779161816285</c:v>
                </c:pt>
                <c:pt idx="483">
                  <c:v>-448.27073024438261</c:v>
                </c:pt>
                <c:pt idx="484">
                  <c:v>-447.40366887060236</c:v>
                </c:pt>
                <c:pt idx="485">
                  <c:v>-446.53660749682211</c:v>
                </c:pt>
                <c:pt idx="486">
                  <c:v>-445.66954612304187</c:v>
                </c:pt>
                <c:pt idx="487">
                  <c:v>-444.80248474926162</c:v>
                </c:pt>
                <c:pt idx="488">
                  <c:v>-443.93542337548138</c:v>
                </c:pt>
                <c:pt idx="489">
                  <c:v>-443.06836200170119</c:v>
                </c:pt>
                <c:pt idx="490">
                  <c:v>-442.20130062792094</c:v>
                </c:pt>
                <c:pt idx="491">
                  <c:v>-441.3342392541407</c:v>
                </c:pt>
                <c:pt idx="492">
                  <c:v>-440.46717788036045</c:v>
                </c:pt>
                <c:pt idx="493">
                  <c:v>-439.60011650658021</c:v>
                </c:pt>
                <c:pt idx="494">
                  <c:v>-438.73305513279996</c:v>
                </c:pt>
                <c:pt idx="495">
                  <c:v>-437.86599375901972</c:v>
                </c:pt>
                <c:pt idx="496">
                  <c:v>-436.99893238523953</c:v>
                </c:pt>
                <c:pt idx="497">
                  <c:v>-436.13187101145928</c:v>
                </c:pt>
                <c:pt idx="498">
                  <c:v>-435.26480963767904</c:v>
                </c:pt>
                <c:pt idx="499">
                  <c:v>-434.39774826389879</c:v>
                </c:pt>
                <c:pt idx="500">
                  <c:v>-433.53068689011855</c:v>
                </c:pt>
                <c:pt idx="501">
                  <c:v>-432.6636255163383</c:v>
                </c:pt>
                <c:pt idx="502">
                  <c:v>-431.79656414255811</c:v>
                </c:pt>
                <c:pt idx="503">
                  <c:v>-430.92950276877787</c:v>
                </c:pt>
                <c:pt idx="504">
                  <c:v>-430.06244139499762</c:v>
                </c:pt>
                <c:pt idx="505">
                  <c:v>-429.19538002121737</c:v>
                </c:pt>
                <c:pt idx="506">
                  <c:v>-428.32831864743713</c:v>
                </c:pt>
                <c:pt idx="507">
                  <c:v>-427.46125727365688</c:v>
                </c:pt>
                <c:pt idx="508">
                  <c:v>-426.59419589987664</c:v>
                </c:pt>
                <c:pt idx="509">
                  <c:v>-425.72713452609645</c:v>
                </c:pt>
                <c:pt idx="510">
                  <c:v>-424.8600731523162</c:v>
                </c:pt>
                <c:pt idx="511">
                  <c:v>-423.99301177853596</c:v>
                </c:pt>
                <c:pt idx="512">
                  <c:v>-423.12595040475571</c:v>
                </c:pt>
                <c:pt idx="513">
                  <c:v>-422.25888903097547</c:v>
                </c:pt>
                <c:pt idx="514">
                  <c:v>-421.39182765719522</c:v>
                </c:pt>
                <c:pt idx="515">
                  <c:v>-420.52476628341498</c:v>
                </c:pt>
                <c:pt idx="516">
                  <c:v>-419.65770490963479</c:v>
                </c:pt>
                <c:pt idx="517">
                  <c:v>-418.79064353585454</c:v>
                </c:pt>
                <c:pt idx="518">
                  <c:v>-417.9235821620743</c:v>
                </c:pt>
                <c:pt idx="519">
                  <c:v>-417.05652078829405</c:v>
                </c:pt>
                <c:pt idx="520">
                  <c:v>-416.18945941451381</c:v>
                </c:pt>
                <c:pt idx="521">
                  <c:v>-415.32239804073356</c:v>
                </c:pt>
                <c:pt idx="522">
                  <c:v>-414.45533666695331</c:v>
                </c:pt>
                <c:pt idx="523">
                  <c:v>-413.58827529317313</c:v>
                </c:pt>
                <c:pt idx="524">
                  <c:v>-412.72121391939288</c:v>
                </c:pt>
                <c:pt idx="525">
                  <c:v>-411.85415254561264</c:v>
                </c:pt>
                <c:pt idx="526">
                  <c:v>-410.98709117183239</c:v>
                </c:pt>
                <c:pt idx="527">
                  <c:v>-410.12002979805214</c:v>
                </c:pt>
                <c:pt idx="528">
                  <c:v>-409.2529684242719</c:v>
                </c:pt>
                <c:pt idx="529">
                  <c:v>-408.38590705049171</c:v>
                </c:pt>
                <c:pt idx="530">
                  <c:v>-407.51884567671146</c:v>
                </c:pt>
                <c:pt idx="531">
                  <c:v>-406.65178430293122</c:v>
                </c:pt>
                <c:pt idx="532">
                  <c:v>-405.78472292915097</c:v>
                </c:pt>
                <c:pt idx="533">
                  <c:v>-404.91766155537073</c:v>
                </c:pt>
                <c:pt idx="534">
                  <c:v>-404.05060018159048</c:v>
                </c:pt>
                <c:pt idx="535">
                  <c:v>-403.18353880781024</c:v>
                </c:pt>
                <c:pt idx="536">
                  <c:v>-402.31647743403005</c:v>
                </c:pt>
                <c:pt idx="537">
                  <c:v>-401.4494160602498</c:v>
                </c:pt>
                <c:pt idx="538">
                  <c:v>-400.58235468646956</c:v>
                </c:pt>
                <c:pt idx="539">
                  <c:v>-399.71529331268931</c:v>
                </c:pt>
                <c:pt idx="540">
                  <c:v>-398.84823193890907</c:v>
                </c:pt>
                <c:pt idx="541">
                  <c:v>-397.98117056512882</c:v>
                </c:pt>
                <c:pt idx="542">
                  <c:v>-397.11410919134858</c:v>
                </c:pt>
                <c:pt idx="543">
                  <c:v>-396.24704781756839</c:v>
                </c:pt>
                <c:pt idx="544">
                  <c:v>-395.37998644378814</c:v>
                </c:pt>
                <c:pt idx="545">
                  <c:v>-394.5129250700079</c:v>
                </c:pt>
                <c:pt idx="546">
                  <c:v>-393.64586369622765</c:v>
                </c:pt>
                <c:pt idx="547">
                  <c:v>-392.7788023224474</c:v>
                </c:pt>
                <c:pt idx="548">
                  <c:v>-391.91174094866716</c:v>
                </c:pt>
                <c:pt idx="549">
                  <c:v>-391.04467957488691</c:v>
                </c:pt>
                <c:pt idx="550">
                  <c:v>-390.17761820110672</c:v>
                </c:pt>
                <c:pt idx="551">
                  <c:v>-389.31055682732648</c:v>
                </c:pt>
                <c:pt idx="552">
                  <c:v>-388.44349545354623</c:v>
                </c:pt>
                <c:pt idx="553">
                  <c:v>-387.57643407976599</c:v>
                </c:pt>
                <c:pt idx="554">
                  <c:v>-386.70937270598574</c:v>
                </c:pt>
                <c:pt idx="555">
                  <c:v>-385.8423113322055</c:v>
                </c:pt>
                <c:pt idx="556">
                  <c:v>-384.97524995842531</c:v>
                </c:pt>
                <c:pt idx="557">
                  <c:v>-384.10818858464506</c:v>
                </c:pt>
                <c:pt idx="558">
                  <c:v>-383.24112721086482</c:v>
                </c:pt>
                <c:pt idx="559">
                  <c:v>-382.37406583708457</c:v>
                </c:pt>
                <c:pt idx="560">
                  <c:v>-381.50700446330433</c:v>
                </c:pt>
                <c:pt idx="561">
                  <c:v>-380.63994308952408</c:v>
                </c:pt>
                <c:pt idx="562">
                  <c:v>-379.77288171574384</c:v>
                </c:pt>
                <c:pt idx="563">
                  <c:v>-378.90582034196365</c:v>
                </c:pt>
                <c:pt idx="564">
                  <c:v>-378.0387589681834</c:v>
                </c:pt>
                <c:pt idx="565">
                  <c:v>-377.17169759440316</c:v>
                </c:pt>
                <c:pt idx="566">
                  <c:v>-376.30463622062291</c:v>
                </c:pt>
                <c:pt idx="567">
                  <c:v>-375.43757484684267</c:v>
                </c:pt>
                <c:pt idx="568">
                  <c:v>-374.57051347306242</c:v>
                </c:pt>
                <c:pt idx="569">
                  <c:v>-373.70345209928217</c:v>
                </c:pt>
                <c:pt idx="570">
                  <c:v>-372.83639072550199</c:v>
                </c:pt>
                <c:pt idx="571">
                  <c:v>-371.96932935172174</c:v>
                </c:pt>
                <c:pt idx="572">
                  <c:v>-371.10226797794149</c:v>
                </c:pt>
                <c:pt idx="573">
                  <c:v>-370.23520660416125</c:v>
                </c:pt>
                <c:pt idx="574">
                  <c:v>-369.368145230381</c:v>
                </c:pt>
                <c:pt idx="575">
                  <c:v>-368.50108385660076</c:v>
                </c:pt>
                <c:pt idx="576">
                  <c:v>-367.63402248282057</c:v>
                </c:pt>
                <c:pt idx="577">
                  <c:v>-366.76696110904032</c:v>
                </c:pt>
                <c:pt idx="578">
                  <c:v>-365.89989973526008</c:v>
                </c:pt>
                <c:pt idx="579">
                  <c:v>-365.03283836147983</c:v>
                </c:pt>
                <c:pt idx="580">
                  <c:v>-364.16577698769959</c:v>
                </c:pt>
                <c:pt idx="581">
                  <c:v>-363.29871561391934</c:v>
                </c:pt>
                <c:pt idx="582">
                  <c:v>-362.4316542401391</c:v>
                </c:pt>
                <c:pt idx="583">
                  <c:v>-361.56459286635891</c:v>
                </c:pt>
                <c:pt idx="584">
                  <c:v>-360.69753149257866</c:v>
                </c:pt>
                <c:pt idx="585">
                  <c:v>-359.83047011879842</c:v>
                </c:pt>
                <c:pt idx="586">
                  <c:v>-358.96340874501817</c:v>
                </c:pt>
                <c:pt idx="587">
                  <c:v>-358.09634737123793</c:v>
                </c:pt>
                <c:pt idx="588">
                  <c:v>-357.22928599745768</c:v>
                </c:pt>
                <c:pt idx="589">
                  <c:v>-356.36222462367743</c:v>
                </c:pt>
                <c:pt idx="590">
                  <c:v>-355.49516324989725</c:v>
                </c:pt>
                <c:pt idx="591">
                  <c:v>-354.62810187611694</c:v>
                </c:pt>
                <c:pt idx="592">
                  <c:v>-353.76104050233675</c:v>
                </c:pt>
                <c:pt idx="593">
                  <c:v>-352.89397912855657</c:v>
                </c:pt>
                <c:pt idx="594">
                  <c:v>-352.02691775477626</c:v>
                </c:pt>
                <c:pt idx="595">
                  <c:v>-351.15985638099608</c:v>
                </c:pt>
                <c:pt idx="596">
                  <c:v>-350.29279500721577</c:v>
                </c:pt>
                <c:pt idx="597">
                  <c:v>-349.42573363343558</c:v>
                </c:pt>
                <c:pt idx="598">
                  <c:v>-348.55867225965528</c:v>
                </c:pt>
                <c:pt idx="599">
                  <c:v>-347.69161088587509</c:v>
                </c:pt>
                <c:pt idx="600">
                  <c:v>-346.8245495120949</c:v>
                </c:pt>
                <c:pt idx="601">
                  <c:v>-345.9574881383146</c:v>
                </c:pt>
                <c:pt idx="602">
                  <c:v>-345.09042676453441</c:v>
                </c:pt>
                <c:pt idx="603">
                  <c:v>-344.22336539075411</c:v>
                </c:pt>
                <c:pt idx="604">
                  <c:v>-343.35630401697392</c:v>
                </c:pt>
                <c:pt idx="605">
                  <c:v>-342.48924264319362</c:v>
                </c:pt>
                <c:pt idx="606">
                  <c:v>-341.62218126941343</c:v>
                </c:pt>
                <c:pt idx="607">
                  <c:v>-340.75511989563324</c:v>
                </c:pt>
                <c:pt idx="608">
                  <c:v>-339.88805852185294</c:v>
                </c:pt>
                <c:pt idx="609">
                  <c:v>-339.02099714807275</c:v>
                </c:pt>
                <c:pt idx="610">
                  <c:v>-338.15393577429245</c:v>
                </c:pt>
                <c:pt idx="611">
                  <c:v>-337.28687440051226</c:v>
                </c:pt>
                <c:pt idx="612">
                  <c:v>-336.41981302673196</c:v>
                </c:pt>
                <c:pt idx="613">
                  <c:v>-335.55275165295177</c:v>
                </c:pt>
                <c:pt idx="614">
                  <c:v>-334.68569027917158</c:v>
                </c:pt>
                <c:pt idx="615">
                  <c:v>-333.81862890539128</c:v>
                </c:pt>
                <c:pt idx="616">
                  <c:v>-332.95156753161109</c:v>
                </c:pt>
                <c:pt idx="617">
                  <c:v>-332.08450615783079</c:v>
                </c:pt>
                <c:pt idx="618">
                  <c:v>-331.2174447840506</c:v>
                </c:pt>
                <c:pt idx="619">
                  <c:v>-330.3503834102703</c:v>
                </c:pt>
                <c:pt idx="620">
                  <c:v>-329.48332203649011</c:v>
                </c:pt>
                <c:pt idx="621">
                  <c:v>-328.61626066270992</c:v>
                </c:pt>
                <c:pt idx="622">
                  <c:v>-327.74919928892962</c:v>
                </c:pt>
                <c:pt idx="623">
                  <c:v>-326.88213791514943</c:v>
                </c:pt>
                <c:pt idx="624">
                  <c:v>-326.01507654136913</c:v>
                </c:pt>
                <c:pt idx="625">
                  <c:v>-325.14801516758894</c:v>
                </c:pt>
                <c:pt idx="626">
                  <c:v>-324.28095379380864</c:v>
                </c:pt>
                <c:pt idx="627">
                  <c:v>-323.41389242002845</c:v>
                </c:pt>
                <c:pt idx="628">
                  <c:v>-322.54683104624826</c:v>
                </c:pt>
                <c:pt idx="629">
                  <c:v>-321.67976967246796</c:v>
                </c:pt>
                <c:pt idx="630">
                  <c:v>-320.81270829868777</c:v>
                </c:pt>
                <c:pt idx="631">
                  <c:v>-319.94564692490746</c:v>
                </c:pt>
                <c:pt idx="632">
                  <c:v>-319.07858555112728</c:v>
                </c:pt>
                <c:pt idx="633">
                  <c:v>-318.21152417734697</c:v>
                </c:pt>
                <c:pt idx="634">
                  <c:v>-317.34446280356678</c:v>
                </c:pt>
                <c:pt idx="635">
                  <c:v>-316.4774014297866</c:v>
                </c:pt>
                <c:pt idx="636">
                  <c:v>-315.61034005600629</c:v>
                </c:pt>
                <c:pt idx="637">
                  <c:v>-314.74327868222611</c:v>
                </c:pt>
                <c:pt idx="638">
                  <c:v>-313.8762173084458</c:v>
                </c:pt>
                <c:pt idx="639">
                  <c:v>-313.00915593466561</c:v>
                </c:pt>
                <c:pt idx="640">
                  <c:v>-312.14209456088543</c:v>
                </c:pt>
                <c:pt idx="641">
                  <c:v>-311.27503318710512</c:v>
                </c:pt>
                <c:pt idx="642">
                  <c:v>-310.40797181332493</c:v>
                </c:pt>
                <c:pt idx="643">
                  <c:v>-309.54091043954463</c:v>
                </c:pt>
                <c:pt idx="644">
                  <c:v>-308.67384906576444</c:v>
                </c:pt>
                <c:pt idx="645">
                  <c:v>-307.80678769198414</c:v>
                </c:pt>
                <c:pt idx="646">
                  <c:v>-306.93972631820395</c:v>
                </c:pt>
                <c:pt idx="647">
                  <c:v>-306.07266494442376</c:v>
                </c:pt>
                <c:pt idx="648">
                  <c:v>-305.20560357064346</c:v>
                </c:pt>
                <c:pt idx="649">
                  <c:v>-304.33854219686327</c:v>
                </c:pt>
                <c:pt idx="650">
                  <c:v>-303.47148082308297</c:v>
                </c:pt>
                <c:pt idx="651">
                  <c:v>-302.60441944930278</c:v>
                </c:pt>
                <c:pt idx="652">
                  <c:v>-301.73735807552248</c:v>
                </c:pt>
                <c:pt idx="653">
                  <c:v>-300.87029670174229</c:v>
                </c:pt>
                <c:pt idx="654">
                  <c:v>-300.0032353279621</c:v>
                </c:pt>
                <c:pt idx="655">
                  <c:v>-299.1361739541818</c:v>
                </c:pt>
                <c:pt idx="656">
                  <c:v>-298.26911258040161</c:v>
                </c:pt>
                <c:pt idx="657">
                  <c:v>-297.40205120662131</c:v>
                </c:pt>
                <c:pt idx="658">
                  <c:v>-296.53498983284112</c:v>
                </c:pt>
                <c:pt idx="659">
                  <c:v>-295.66792845906082</c:v>
                </c:pt>
                <c:pt idx="660">
                  <c:v>-294.80086708528063</c:v>
                </c:pt>
                <c:pt idx="661">
                  <c:v>-293.93380571150044</c:v>
                </c:pt>
                <c:pt idx="662">
                  <c:v>-293.06674433772014</c:v>
                </c:pt>
                <c:pt idx="663">
                  <c:v>-292.19968296393995</c:v>
                </c:pt>
                <c:pt idx="664">
                  <c:v>-291.33262159015965</c:v>
                </c:pt>
                <c:pt idx="665">
                  <c:v>-290.46556021637946</c:v>
                </c:pt>
                <c:pt idx="666">
                  <c:v>-289.59849884259916</c:v>
                </c:pt>
                <c:pt idx="667">
                  <c:v>-288.73143746881897</c:v>
                </c:pt>
                <c:pt idx="668">
                  <c:v>-287.86437609503878</c:v>
                </c:pt>
                <c:pt idx="669">
                  <c:v>-286.99731472125848</c:v>
                </c:pt>
                <c:pt idx="670">
                  <c:v>-286.13025334747829</c:v>
                </c:pt>
                <c:pt idx="671">
                  <c:v>-285.26319197369799</c:v>
                </c:pt>
                <c:pt idx="672">
                  <c:v>-284.3961305999178</c:v>
                </c:pt>
                <c:pt idx="673">
                  <c:v>-283.52906922613749</c:v>
                </c:pt>
                <c:pt idx="674">
                  <c:v>-282.66200785235731</c:v>
                </c:pt>
                <c:pt idx="675">
                  <c:v>-281.79494647857712</c:v>
                </c:pt>
                <c:pt idx="676">
                  <c:v>-280.92788510479681</c:v>
                </c:pt>
                <c:pt idx="677">
                  <c:v>-280.06082373101663</c:v>
                </c:pt>
                <c:pt idx="678">
                  <c:v>-279.19376235723632</c:v>
                </c:pt>
                <c:pt idx="679">
                  <c:v>-278.32670098345613</c:v>
                </c:pt>
                <c:pt idx="680">
                  <c:v>-277.45963960967583</c:v>
                </c:pt>
                <c:pt idx="681">
                  <c:v>-276.59257823589564</c:v>
                </c:pt>
                <c:pt idx="682">
                  <c:v>-275.72551686211546</c:v>
                </c:pt>
                <c:pt idx="683">
                  <c:v>-274.85845548833515</c:v>
                </c:pt>
                <c:pt idx="684">
                  <c:v>-273.99139411455496</c:v>
                </c:pt>
                <c:pt idx="685">
                  <c:v>-273.12433274077466</c:v>
                </c:pt>
                <c:pt idx="686">
                  <c:v>-272.25727136699447</c:v>
                </c:pt>
                <c:pt idx="687">
                  <c:v>-271.39020999321417</c:v>
                </c:pt>
                <c:pt idx="688">
                  <c:v>-270.52314861943398</c:v>
                </c:pt>
                <c:pt idx="689">
                  <c:v>-269.65608724565379</c:v>
                </c:pt>
                <c:pt idx="690">
                  <c:v>-268.78902587187349</c:v>
                </c:pt>
                <c:pt idx="691">
                  <c:v>-267.9219644980933</c:v>
                </c:pt>
                <c:pt idx="692">
                  <c:v>-267.054903124313</c:v>
                </c:pt>
                <c:pt idx="693">
                  <c:v>-266.18784175053281</c:v>
                </c:pt>
                <c:pt idx="694">
                  <c:v>-265.32078037675262</c:v>
                </c:pt>
                <c:pt idx="695">
                  <c:v>-264.45371900297232</c:v>
                </c:pt>
                <c:pt idx="696">
                  <c:v>-263.58665762919213</c:v>
                </c:pt>
                <c:pt idx="697">
                  <c:v>-262.71959625541183</c:v>
                </c:pt>
                <c:pt idx="698">
                  <c:v>-261.85253488163164</c:v>
                </c:pt>
                <c:pt idx="699">
                  <c:v>-260.98547350785134</c:v>
                </c:pt>
                <c:pt idx="700">
                  <c:v>-260.11841213407115</c:v>
                </c:pt>
                <c:pt idx="701">
                  <c:v>-259.25135076029096</c:v>
                </c:pt>
                <c:pt idx="702">
                  <c:v>-258.38428938651066</c:v>
                </c:pt>
                <c:pt idx="703">
                  <c:v>-257.51722801273047</c:v>
                </c:pt>
                <c:pt idx="704">
                  <c:v>-256.65016663895017</c:v>
                </c:pt>
                <c:pt idx="705">
                  <c:v>-255.78310526516998</c:v>
                </c:pt>
                <c:pt idx="706">
                  <c:v>-254.91604389138968</c:v>
                </c:pt>
                <c:pt idx="707">
                  <c:v>-254.04898251760949</c:v>
                </c:pt>
                <c:pt idx="708">
                  <c:v>-253.1819211438293</c:v>
                </c:pt>
                <c:pt idx="709">
                  <c:v>-252.314859770049</c:v>
                </c:pt>
                <c:pt idx="710">
                  <c:v>-251.44779839626881</c:v>
                </c:pt>
                <c:pt idx="711">
                  <c:v>-250.58073702248851</c:v>
                </c:pt>
                <c:pt idx="712">
                  <c:v>-249.71367564870832</c:v>
                </c:pt>
                <c:pt idx="713">
                  <c:v>-248.84661427492802</c:v>
                </c:pt>
                <c:pt idx="714">
                  <c:v>-247.97955290114783</c:v>
                </c:pt>
                <c:pt idx="715">
                  <c:v>-247.11249152736764</c:v>
                </c:pt>
                <c:pt idx="716">
                  <c:v>-246.24543015358734</c:v>
                </c:pt>
                <c:pt idx="717">
                  <c:v>-245.37836877980715</c:v>
                </c:pt>
                <c:pt idx="718">
                  <c:v>-244.51130740602684</c:v>
                </c:pt>
                <c:pt idx="719">
                  <c:v>-243.64424603224666</c:v>
                </c:pt>
                <c:pt idx="720">
                  <c:v>-242.77718465846635</c:v>
                </c:pt>
                <c:pt idx="721">
                  <c:v>-241.91012328468616</c:v>
                </c:pt>
                <c:pt idx="722">
                  <c:v>-241.04306191090598</c:v>
                </c:pt>
                <c:pt idx="723">
                  <c:v>-240.17600053712567</c:v>
                </c:pt>
                <c:pt idx="724">
                  <c:v>-239.30893916334549</c:v>
                </c:pt>
                <c:pt idx="725">
                  <c:v>-238.44187778956518</c:v>
                </c:pt>
                <c:pt idx="726">
                  <c:v>-237.57481641578499</c:v>
                </c:pt>
                <c:pt idx="727">
                  <c:v>-236.70775504200469</c:v>
                </c:pt>
                <c:pt idx="728">
                  <c:v>-235.8406936682245</c:v>
                </c:pt>
                <c:pt idx="729">
                  <c:v>-234.97363229444431</c:v>
                </c:pt>
                <c:pt idx="730">
                  <c:v>-234.10657092066401</c:v>
                </c:pt>
                <c:pt idx="731">
                  <c:v>-233.23950954688382</c:v>
                </c:pt>
                <c:pt idx="732">
                  <c:v>-232.37244817310352</c:v>
                </c:pt>
                <c:pt idx="733">
                  <c:v>-231.50538679932333</c:v>
                </c:pt>
                <c:pt idx="734">
                  <c:v>-230.63832542554303</c:v>
                </c:pt>
                <c:pt idx="735">
                  <c:v>-229.77126405176284</c:v>
                </c:pt>
                <c:pt idx="736">
                  <c:v>-228.90420267798265</c:v>
                </c:pt>
                <c:pt idx="737">
                  <c:v>-228.03714130420235</c:v>
                </c:pt>
                <c:pt idx="738">
                  <c:v>-227.17007993042216</c:v>
                </c:pt>
                <c:pt idx="739">
                  <c:v>-226.30301855664186</c:v>
                </c:pt>
                <c:pt idx="740">
                  <c:v>-225.43595718286167</c:v>
                </c:pt>
                <c:pt idx="741">
                  <c:v>-224.56889580908137</c:v>
                </c:pt>
                <c:pt idx="742">
                  <c:v>-223.70183443530118</c:v>
                </c:pt>
                <c:pt idx="743">
                  <c:v>-222.83477306152099</c:v>
                </c:pt>
                <c:pt idx="744">
                  <c:v>-221.96771168774069</c:v>
                </c:pt>
                <c:pt idx="745">
                  <c:v>-221.1006503139605</c:v>
                </c:pt>
                <c:pt idx="746">
                  <c:v>-220.2335889401802</c:v>
                </c:pt>
                <c:pt idx="747">
                  <c:v>-219.36652756640001</c:v>
                </c:pt>
                <c:pt idx="748">
                  <c:v>-218.49946619261982</c:v>
                </c:pt>
                <c:pt idx="749">
                  <c:v>-217.63240481883952</c:v>
                </c:pt>
                <c:pt idx="750">
                  <c:v>-216.76534344505933</c:v>
                </c:pt>
                <c:pt idx="751">
                  <c:v>-215.89828207127903</c:v>
                </c:pt>
                <c:pt idx="752">
                  <c:v>-215.03122069749884</c:v>
                </c:pt>
                <c:pt idx="753">
                  <c:v>-214.16415932371854</c:v>
                </c:pt>
                <c:pt idx="754">
                  <c:v>-213.29709794993835</c:v>
                </c:pt>
                <c:pt idx="755">
                  <c:v>-212.43003657615816</c:v>
                </c:pt>
                <c:pt idx="756">
                  <c:v>-211.56297520237786</c:v>
                </c:pt>
                <c:pt idx="757">
                  <c:v>-210.69591382859767</c:v>
                </c:pt>
                <c:pt idx="758">
                  <c:v>-209.82885245481737</c:v>
                </c:pt>
                <c:pt idx="759">
                  <c:v>-208.96179108103718</c:v>
                </c:pt>
                <c:pt idx="760">
                  <c:v>-208.09472970725687</c:v>
                </c:pt>
                <c:pt idx="761">
                  <c:v>-207.22766833347669</c:v>
                </c:pt>
                <c:pt idx="762">
                  <c:v>-206.3606069596965</c:v>
                </c:pt>
                <c:pt idx="763">
                  <c:v>-205.49354558591619</c:v>
                </c:pt>
                <c:pt idx="764">
                  <c:v>-204.62648421213601</c:v>
                </c:pt>
                <c:pt idx="765">
                  <c:v>-203.7594228383557</c:v>
                </c:pt>
                <c:pt idx="766">
                  <c:v>-202.89236146457552</c:v>
                </c:pt>
                <c:pt idx="767">
                  <c:v>-202.02530009079521</c:v>
                </c:pt>
                <c:pt idx="768">
                  <c:v>-201.15823871701502</c:v>
                </c:pt>
                <c:pt idx="769">
                  <c:v>-200.29117734323484</c:v>
                </c:pt>
                <c:pt idx="770">
                  <c:v>-199.42411596945453</c:v>
                </c:pt>
                <c:pt idx="771">
                  <c:v>-198.55705459567434</c:v>
                </c:pt>
                <c:pt idx="772">
                  <c:v>-197.68999322189404</c:v>
                </c:pt>
                <c:pt idx="773">
                  <c:v>-196.82293184811385</c:v>
                </c:pt>
                <c:pt idx="774">
                  <c:v>-195.95587047433355</c:v>
                </c:pt>
                <c:pt idx="775">
                  <c:v>-195.08880910055336</c:v>
                </c:pt>
                <c:pt idx="776">
                  <c:v>-194.22174772677317</c:v>
                </c:pt>
                <c:pt idx="777">
                  <c:v>-193.35468635299287</c:v>
                </c:pt>
                <c:pt idx="778">
                  <c:v>-192.48762497921268</c:v>
                </c:pt>
                <c:pt idx="779">
                  <c:v>-191.62056360543238</c:v>
                </c:pt>
                <c:pt idx="780">
                  <c:v>-190.75350223165219</c:v>
                </c:pt>
                <c:pt idx="781">
                  <c:v>-189.88644085787189</c:v>
                </c:pt>
                <c:pt idx="782">
                  <c:v>-189.0193794840917</c:v>
                </c:pt>
                <c:pt idx="783">
                  <c:v>-188.15231811031151</c:v>
                </c:pt>
                <c:pt idx="784">
                  <c:v>-187.28525673653121</c:v>
                </c:pt>
                <c:pt idx="785">
                  <c:v>-186.41819536275102</c:v>
                </c:pt>
                <c:pt idx="786">
                  <c:v>-185.55113398897072</c:v>
                </c:pt>
                <c:pt idx="787">
                  <c:v>-184.68407261519053</c:v>
                </c:pt>
                <c:pt idx="788">
                  <c:v>-183.81701124141023</c:v>
                </c:pt>
                <c:pt idx="789">
                  <c:v>-182.94994986763004</c:v>
                </c:pt>
                <c:pt idx="790">
                  <c:v>-182.08288849384985</c:v>
                </c:pt>
                <c:pt idx="791">
                  <c:v>-181.21582712006955</c:v>
                </c:pt>
                <c:pt idx="792">
                  <c:v>-180.34876574628936</c:v>
                </c:pt>
                <c:pt idx="793">
                  <c:v>-179.48170437250906</c:v>
                </c:pt>
                <c:pt idx="794">
                  <c:v>-178.61464299872887</c:v>
                </c:pt>
                <c:pt idx="795">
                  <c:v>-177.74758162494868</c:v>
                </c:pt>
                <c:pt idx="796">
                  <c:v>-176.88052025116838</c:v>
                </c:pt>
                <c:pt idx="797">
                  <c:v>-176.01345887738819</c:v>
                </c:pt>
                <c:pt idx="798">
                  <c:v>-175.14639750360789</c:v>
                </c:pt>
                <c:pt idx="799">
                  <c:v>-174.2793361298277</c:v>
                </c:pt>
                <c:pt idx="800">
                  <c:v>-173.4122747560474</c:v>
                </c:pt>
                <c:pt idx="801">
                  <c:v>-172.54521338226721</c:v>
                </c:pt>
                <c:pt idx="802">
                  <c:v>-171.67815200848702</c:v>
                </c:pt>
                <c:pt idx="803">
                  <c:v>-170.81109063470672</c:v>
                </c:pt>
                <c:pt idx="804">
                  <c:v>-169.94402926092653</c:v>
                </c:pt>
                <c:pt idx="805">
                  <c:v>-169.07696788714622</c:v>
                </c:pt>
                <c:pt idx="806">
                  <c:v>-168.20990651336604</c:v>
                </c:pt>
                <c:pt idx="807">
                  <c:v>-167.34284513958573</c:v>
                </c:pt>
                <c:pt idx="808">
                  <c:v>-166.47578376580555</c:v>
                </c:pt>
                <c:pt idx="809">
                  <c:v>-165.60872239202536</c:v>
                </c:pt>
                <c:pt idx="810">
                  <c:v>-164.74166101824505</c:v>
                </c:pt>
                <c:pt idx="811">
                  <c:v>-163.87459964446487</c:v>
                </c:pt>
                <c:pt idx="812">
                  <c:v>-163.00753827068456</c:v>
                </c:pt>
                <c:pt idx="813">
                  <c:v>-162.14047689690437</c:v>
                </c:pt>
                <c:pt idx="814">
                  <c:v>-161.27341552312407</c:v>
                </c:pt>
                <c:pt idx="815">
                  <c:v>-160.40635414934388</c:v>
                </c:pt>
                <c:pt idx="816">
                  <c:v>-159.53929277556369</c:v>
                </c:pt>
                <c:pt idx="817">
                  <c:v>-158.67223140178339</c:v>
                </c:pt>
                <c:pt idx="818">
                  <c:v>-157.8051700280032</c:v>
                </c:pt>
                <c:pt idx="819">
                  <c:v>-156.9381086542229</c:v>
                </c:pt>
                <c:pt idx="820">
                  <c:v>-156.07104728044271</c:v>
                </c:pt>
                <c:pt idx="821">
                  <c:v>-155.20398590666241</c:v>
                </c:pt>
                <c:pt idx="822">
                  <c:v>-154.33692453288222</c:v>
                </c:pt>
                <c:pt idx="823">
                  <c:v>-153.46986315910203</c:v>
                </c:pt>
                <c:pt idx="824">
                  <c:v>-152.60280178532173</c:v>
                </c:pt>
                <c:pt idx="825">
                  <c:v>-151.73574041154154</c:v>
                </c:pt>
                <c:pt idx="826">
                  <c:v>-150.86867903776124</c:v>
                </c:pt>
                <c:pt idx="827">
                  <c:v>-150.00161766398105</c:v>
                </c:pt>
                <c:pt idx="828">
                  <c:v>-149.13455629020075</c:v>
                </c:pt>
                <c:pt idx="829">
                  <c:v>-148.26749491642056</c:v>
                </c:pt>
                <c:pt idx="830">
                  <c:v>-147.40043354264037</c:v>
                </c:pt>
                <c:pt idx="831">
                  <c:v>-146.53337216886007</c:v>
                </c:pt>
                <c:pt idx="832">
                  <c:v>-145.66631079507988</c:v>
                </c:pt>
                <c:pt idx="833">
                  <c:v>-144.79924942129958</c:v>
                </c:pt>
                <c:pt idx="834">
                  <c:v>-143.93218804751939</c:v>
                </c:pt>
                <c:pt idx="835">
                  <c:v>-143.06512667373909</c:v>
                </c:pt>
                <c:pt idx="836">
                  <c:v>-142.1980652999589</c:v>
                </c:pt>
                <c:pt idx="837">
                  <c:v>-141.33100392617871</c:v>
                </c:pt>
                <c:pt idx="838">
                  <c:v>-140.46394255239841</c:v>
                </c:pt>
                <c:pt idx="839">
                  <c:v>-139.59688117861822</c:v>
                </c:pt>
                <c:pt idx="840">
                  <c:v>-138.72981980483792</c:v>
                </c:pt>
                <c:pt idx="841">
                  <c:v>-137.86275843105773</c:v>
                </c:pt>
                <c:pt idx="842">
                  <c:v>-136.99569705727743</c:v>
                </c:pt>
                <c:pt idx="843">
                  <c:v>-136.12863568349724</c:v>
                </c:pt>
                <c:pt idx="844">
                  <c:v>-135.26157430971705</c:v>
                </c:pt>
                <c:pt idx="845">
                  <c:v>-134.39451293593675</c:v>
                </c:pt>
                <c:pt idx="846">
                  <c:v>-133.52745156215656</c:v>
                </c:pt>
                <c:pt idx="847">
                  <c:v>-132.66039018837625</c:v>
                </c:pt>
                <c:pt idx="848">
                  <c:v>-131.79332881459607</c:v>
                </c:pt>
                <c:pt idx="849">
                  <c:v>-130.92626744081588</c:v>
                </c:pt>
                <c:pt idx="850">
                  <c:v>-130.05920606703557</c:v>
                </c:pt>
                <c:pt idx="851">
                  <c:v>-129.19214469325539</c:v>
                </c:pt>
                <c:pt idx="852">
                  <c:v>-128.32508331947508</c:v>
                </c:pt>
                <c:pt idx="853">
                  <c:v>-127.4580219456949</c:v>
                </c:pt>
                <c:pt idx="854">
                  <c:v>-126.59096057191459</c:v>
                </c:pt>
                <c:pt idx="855">
                  <c:v>-125.7238991981344</c:v>
                </c:pt>
                <c:pt idx="856">
                  <c:v>-124.85683782435422</c:v>
                </c:pt>
                <c:pt idx="857">
                  <c:v>-123.98977645057391</c:v>
                </c:pt>
                <c:pt idx="858">
                  <c:v>-123.12271507679372</c:v>
                </c:pt>
                <c:pt idx="859">
                  <c:v>-122.25565370301342</c:v>
                </c:pt>
                <c:pt idx="860">
                  <c:v>-121.38859232923323</c:v>
                </c:pt>
                <c:pt idx="861">
                  <c:v>-120.52153095545293</c:v>
                </c:pt>
                <c:pt idx="862">
                  <c:v>-119.65446958167274</c:v>
                </c:pt>
                <c:pt idx="863">
                  <c:v>-118.78740820789255</c:v>
                </c:pt>
                <c:pt idx="864">
                  <c:v>-117.92034683411225</c:v>
                </c:pt>
                <c:pt idx="865">
                  <c:v>-117.05328546033206</c:v>
                </c:pt>
                <c:pt idx="866">
                  <c:v>-116.18622408655176</c:v>
                </c:pt>
                <c:pt idx="867">
                  <c:v>-115.31916271277157</c:v>
                </c:pt>
                <c:pt idx="868">
                  <c:v>-114.45210133899127</c:v>
                </c:pt>
                <c:pt idx="869">
                  <c:v>-113.58503996521108</c:v>
                </c:pt>
                <c:pt idx="870">
                  <c:v>-112.71797859143089</c:v>
                </c:pt>
                <c:pt idx="871">
                  <c:v>-111.85091721765059</c:v>
                </c:pt>
                <c:pt idx="872">
                  <c:v>-110.9838558438704</c:v>
                </c:pt>
                <c:pt idx="873">
                  <c:v>-110.1167944700901</c:v>
                </c:pt>
                <c:pt idx="874">
                  <c:v>-109.24973309630991</c:v>
                </c:pt>
                <c:pt idx="875">
                  <c:v>-108.38267172252961</c:v>
                </c:pt>
                <c:pt idx="876">
                  <c:v>-107.51561034874942</c:v>
                </c:pt>
                <c:pt idx="877">
                  <c:v>-106.64854897496923</c:v>
                </c:pt>
                <c:pt idx="878">
                  <c:v>-105.78148760118893</c:v>
                </c:pt>
                <c:pt idx="879">
                  <c:v>-104.91442622740874</c:v>
                </c:pt>
                <c:pt idx="880">
                  <c:v>-104.04736485362844</c:v>
                </c:pt>
                <c:pt idx="881">
                  <c:v>-103.18030347984825</c:v>
                </c:pt>
                <c:pt idx="882">
                  <c:v>-102.31324210606795</c:v>
                </c:pt>
                <c:pt idx="883">
                  <c:v>-101.44618073228776</c:v>
                </c:pt>
                <c:pt idx="884">
                  <c:v>-100.57911935850757</c:v>
                </c:pt>
                <c:pt idx="885">
                  <c:v>-99.712057984727267</c:v>
                </c:pt>
                <c:pt idx="886">
                  <c:v>-98.844996610947078</c:v>
                </c:pt>
                <c:pt idx="887">
                  <c:v>-97.977935237166776</c:v>
                </c:pt>
                <c:pt idx="888">
                  <c:v>-97.110873863386587</c:v>
                </c:pt>
                <c:pt idx="889">
                  <c:v>-96.243812489606285</c:v>
                </c:pt>
                <c:pt idx="890">
                  <c:v>-95.376751115826096</c:v>
                </c:pt>
                <c:pt idx="891">
                  <c:v>-94.509689742045907</c:v>
                </c:pt>
                <c:pt idx="892">
                  <c:v>-93.642628368265605</c:v>
                </c:pt>
                <c:pt idx="893">
                  <c:v>-92.775566994485416</c:v>
                </c:pt>
                <c:pt idx="894">
                  <c:v>-91.908505620705114</c:v>
                </c:pt>
                <c:pt idx="895">
                  <c:v>-91.041444246924925</c:v>
                </c:pt>
                <c:pt idx="896">
                  <c:v>-90.174382873144623</c:v>
                </c:pt>
                <c:pt idx="897">
                  <c:v>-89.307321499364434</c:v>
                </c:pt>
                <c:pt idx="898">
                  <c:v>-88.440260125584246</c:v>
                </c:pt>
                <c:pt idx="899">
                  <c:v>-87.573198751803943</c:v>
                </c:pt>
                <c:pt idx="900">
                  <c:v>-86.706137378023755</c:v>
                </c:pt>
                <c:pt idx="901">
                  <c:v>-85.839076004243452</c:v>
                </c:pt>
                <c:pt idx="902">
                  <c:v>-84.972014630463264</c:v>
                </c:pt>
                <c:pt idx="903">
                  <c:v>-84.104953256683075</c:v>
                </c:pt>
                <c:pt idx="904">
                  <c:v>-83.237891882902773</c:v>
                </c:pt>
                <c:pt idx="905">
                  <c:v>-82.370830509122584</c:v>
                </c:pt>
                <c:pt idx="906">
                  <c:v>-81.503769135342282</c:v>
                </c:pt>
                <c:pt idx="907">
                  <c:v>-80.636707761562093</c:v>
                </c:pt>
                <c:pt idx="908">
                  <c:v>-79.769646387781791</c:v>
                </c:pt>
                <c:pt idx="909">
                  <c:v>-78.902585014001602</c:v>
                </c:pt>
                <c:pt idx="910">
                  <c:v>-78.035523640221413</c:v>
                </c:pt>
                <c:pt idx="911">
                  <c:v>-77.168462266441111</c:v>
                </c:pt>
                <c:pt idx="912">
                  <c:v>-76.301400892660922</c:v>
                </c:pt>
                <c:pt idx="913">
                  <c:v>-75.43433951888062</c:v>
                </c:pt>
                <c:pt idx="914">
                  <c:v>-74.567278145100431</c:v>
                </c:pt>
                <c:pt idx="915">
                  <c:v>-73.700216771320129</c:v>
                </c:pt>
                <c:pt idx="916">
                  <c:v>-72.83315539753994</c:v>
                </c:pt>
                <c:pt idx="917">
                  <c:v>-71.966094023759752</c:v>
                </c:pt>
                <c:pt idx="918">
                  <c:v>-71.099032649979449</c:v>
                </c:pt>
                <c:pt idx="919">
                  <c:v>-70.231971276199261</c:v>
                </c:pt>
                <c:pt idx="920">
                  <c:v>-69.364909902418958</c:v>
                </c:pt>
                <c:pt idx="921">
                  <c:v>-68.497848528638769</c:v>
                </c:pt>
                <c:pt idx="922">
                  <c:v>-67.630787154858467</c:v>
                </c:pt>
                <c:pt idx="923">
                  <c:v>-66.763725781078278</c:v>
                </c:pt>
                <c:pt idx="924">
                  <c:v>-65.89666440729809</c:v>
                </c:pt>
                <c:pt idx="925">
                  <c:v>-65.029603033517787</c:v>
                </c:pt>
                <c:pt idx="926">
                  <c:v>-64.162541659737599</c:v>
                </c:pt>
                <c:pt idx="927">
                  <c:v>-63.295480285957296</c:v>
                </c:pt>
                <c:pt idx="928">
                  <c:v>-62.428418912177108</c:v>
                </c:pt>
                <c:pt idx="929">
                  <c:v>-61.561357538396805</c:v>
                </c:pt>
                <c:pt idx="930">
                  <c:v>-60.694296164616617</c:v>
                </c:pt>
                <c:pt idx="931">
                  <c:v>-59.827234790836428</c:v>
                </c:pt>
                <c:pt idx="932">
                  <c:v>-58.960173417056126</c:v>
                </c:pt>
                <c:pt idx="933">
                  <c:v>-58.093112043275937</c:v>
                </c:pt>
                <c:pt idx="934">
                  <c:v>-57.226050669495635</c:v>
                </c:pt>
                <c:pt idx="935">
                  <c:v>-56.358989295715446</c:v>
                </c:pt>
                <c:pt idx="936">
                  <c:v>-55.491927921935144</c:v>
                </c:pt>
                <c:pt idx="937">
                  <c:v>-54.624866548154955</c:v>
                </c:pt>
                <c:pt idx="938">
                  <c:v>-53.757805174374766</c:v>
                </c:pt>
                <c:pt idx="939">
                  <c:v>-52.890743800594464</c:v>
                </c:pt>
                <c:pt idx="940">
                  <c:v>-52.023682426814275</c:v>
                </c:pt>
                <c:pt idx="941">
                  <c:v>-51.156621053033973</c:v>
                </c:pt>
                <c:pt idx="942">
                  <c:v>-50.289559679253784</c:v>
                </c:pt>
                <c:pt idx="943">
                  <c:v>-49.422498305473482</c:v>
                </c:pt>
                <c:pt idx="944">
                  <c:v>-48.555436931693293</c:v>
                </c:pt>
                <c:pt idx="945">
                  <c:v>-47.688375557913105</c:v>
                </c:pt>
                <c:pt idx="946">
                  <c:v>-46.821314184132802</c:v>
                </c:pt>
                <c:pt idx="947">
                  <c:v>-45.954252810352614</c:v>
                </c:pt>
                <c:pt idx="948">
                  <c:v>-45.087191436572311</c:v>
                </c:pt>
                <c:pt idx="949">
                  <c:v>-44.220130062792123</c:v>
                </c:pt>
                <c:pt idx="950">
                  <c:v>-43.353068689011934</c:v>
                </c:pt>
                <c:pt idx="951">
                  <c:v>-42.486007315231632</c:v>
                </c:pt>
                <c:pt idx="952">
                  <c:v>-41.618945941451443</c:v>
                </c:pt>
                <c:pt idx="953">
                  <c:v>-40.751884567671141</c:v>
                </c:pt>
                <c:pt idx="954">
                  <c:v>-39.884823193890952</c:v>
                </c:pt>
                <c:pt idx="955">
                  <c:v>-39.01776182011065</c:v>
                </c:pt>
                <c:pt idx="956">
                  <c:v>-38.150700446330461</c:v>
                </c:pt>
                <c:pt idx="957">
                  <c:v>-37.283639072550272</c:v>
                </c:pt>
                <c:pt idx="958">
                  <c:v>-36.41657769876997</c:v>
                </c:pt>
                <c:pt idx="959">
                  <c:v>-35.549516324989781</c:v>
                </c:pt>
                <c:pt idx="960">
                  <c:v>-34.682454951209479</c:v>
                </c:pt>
                <c:pt idx="961">
                  <c:v>-33.81539357742929</c:v>
                </c:pt>
                <c:pt idx="962">
                  <c:v>-32.948332203648988</c:v>
                </c:pt>
                <c:pt idx="963">
                  <c:v>-32.081270829868799</c:v>
                </c:pt>
                <c:pt idx="964">
                  <c:v>-31.214209456088611</c:v>
                </c:pt>
                <c:pt idx="965">
                  <c:v>-30.347148082308308</c:v>
                </c:pt>
                <c:pt idx="966">
                  <c:v>-29.48008670852812</c:v>
                </c:pt>
                <c:pt idx="967">
                  <c:v>-28.613025334747817</c:v>
                </c:pt>
                <c:pt idx="968">
                  <c:v>-27.745963960967629</c:v>
                </c:pt>
                <c:pt idx="969">
                  <c:v>-26.878902587187326</c:v>
                </c:pt>
                <c:pt idx="970">
                  <c:v>-26.011841213407138</c:v>
                </c:pt>
                <c:pt idx="971">
                  <c:v>-25.144779839626949</c:v>
                </c:pt>
                <c:pt idx="972">
                  <c:v>-24.277718465846647</c:v>
                </c:pt>
                <c:pt idx="973">
                  <c:v>-23.410657092066458</c:v>
                </c:pt>
                <c:pt idx="974">
                  <c:v>-22.543595718286156</c:v>
                </c:pt>
                <c:pt idx="975">
                  <c:v>-21.676534344505967</c:v>
                </c:pt>
                <c:pt idx="976">
                  <c:v>-20.809472970725665</c:v>
                </c:pt>
                <c:pt idx="977">
                  <c:v>-19.942411596945476</c:v>
                </c:pt>
                <c:pt idx="978">
                  <c:v>-19.075350223165287</c:v>
                </c:pt>
                <c:pt idx="979">
                  <c:v>-18.208288849384985</c:v>
                </c:pt>
                <c:pt idx="980">
                  <c:v>-17.341227475604796</c:v>
                </c:pt>
                <c:pt idx="981">
                  <c:v>-16.474166101824494</c:v>
                </c:pt>
                <c:pt idx="982">
                  <c:v>-15.607104728044305</c:v>
                </c:pt>
                <c:pt idx="983">
                  <c:v>-14.740043354264003</c:v>
                </c:pt>
                <c:pt idx="984">
                  <c:v>-13.872981980483814</c:v>
                </c:pt>
                <c:pt idx="985">
                  <c:v>-13.005920606703626</c:v>
                </c:pt>
                <c:pt idx="986">
                  <c:v>-12.138859232923323</c:v>
                </c:pt>
                <c:pt idx="987">
                  <c:v>-11.271797859143135</c:v>
                </c:pt>
                <c:pt idx="988">
                  <c:v>-10.404736485362832</c:v>
                </c:pt>
                <c:pt idx="989">
                  <c:v>-9.5376751115826437</c:v>
                </c:pt>
                <c:pt idx="990">
                  <c:v>-8.6706137378023413</c:v>
                </c:pt>
                <c:pt idx="991">
                  <c:v>-7.8035523640221527</c:v>
                </c:pt>
                <c:pt idx="992">
                  <c:v>-6.936490990241964</c:v>
                </c:pt>
                <c:pt idx="993">
                  <c:v>-6.0694296164616617</c:v>
                </c:pt>
                <c:pt idx="994">
                  <c:v>-5.202368242681473</c:v>
                </c:pt>
                <c:pt idx="995">
                  <c:v>-4.3353068689011707</c:v>
                </c:pt>
                <c:pt idx="996">
                  <c:v>-3.468245495120982</c:v>
                </c:pt>
                <c:pt idx="997">
                  <c:v>-2.6011841213406797</c:v>
                </c:pt>
                <c:pt idx="998">
                  <c:v>-1.734122747560491</c:v>
                </c:pt>
                <c:pt idx="999">
                  <c:v>-0.86706137378030235</c:v>
                </c:pt>
                <c:pt idx="1000">
                  <c:v>0</c:v>
                </c:pt>
                <c:pt idx="1001">
                  <c:v>0.86706137378018866</c:v>
                </c:pt>
                <c:pt idx="1002">
                  <c:v>1.734122747560491</c:v>
                </c:pt>
                <c:pt idx="1003">
                  <c:v>2.6011841213406797</c:v>
                </c:pt>
                <c:pt idx="1004">
                  <c:v>3.4682454951208683</c:v>
                </c:pt>
                <c:pt idx="1005">
                  <c:v>4.3353068689011707</c:v>
                </c:pt>
                <c:pt idx="1006">
                  <c:v>5.2023682426813593</c:v>
                </c:pt>
                <c:pt idx="1007">
                  <c:v>6.0694296164616617</c:v>
                </c:pt>
                <c:pt idx="1008">
                  <c:v>6.9364909902418503</c:v>
                </c:pt>
                <c:pt idx="1009">
                  <c:v>7.8035523640221527</c:v>
                </c:pt>
                <c:pt idx="1010">
                  <c:v>8.6706137378023413</c:v>
                </c:pt>
                <c:pt idx="1011">
                  <c:v>9.53767511158253</c:v>
                </c:pt>
                <c:pt idx="1012">
                  <c:v>10.404736485362832</c:v>
                </c:pt>
                <c:pt idx="1013">
                  <c:v>11.271797859143021</c:v>
                </c:pt>
                <c:pt idx="1014">
                  <c:v>12.138859232923323</c:v>
                </c:pt>
                <c:pt idx="1015">
                  <c:v>13.005920606703512</c:v>
                </c:pt>
                <c:pt idx="1016">
                  <c:v>13.872981980483814</c:v>
                </c:pt>
                <c:pt idx="1017">
                  <c:v>14.740043354264003</c:v>
                </c:pt>
                <c:pt idx="1018">
                  <c:v>15.607104728044192</c:v>
                </c:pt>
                <c:pt idx="1019">
                  <c:v>16.474166101824494</c:v>
                </c:pt>
                <c:pt idx="1020">
                  <c:v>17.341227475604683</c:v>
                </c:pt>
                <c:pt idx="1021">
                  <c:v>18.208288849384985</c:v>
                </c:pt>
                <c:pt idx="1022">
                  <c:v>19.075350223165174</c:v>
                </c:pt>
                <c:pt idx="1023">
                  <c:v>19.942411596945476</c:v>
                </c:pt>
                <c:pt idx="1024">
                  <c:v>20.809472970725665</c:v>
                </c:pt>
                <c:pt idx="1025">
                  <c:v>21.676534344505853</c:v>
                </c:pt>
                <c:pt idx="1026">
                  <c:v>22.543595718286156</c:v>
                </c:pt>
                <c:pt idx="1027">
                  <c:v>23.410657092066344</c:v>
                </c:pt>
                <c:pt idx="1028">
                  <c:v>24.277718465846647</c:v>
                </c:pt>
                <c:pt idx="1029">
                  <c:v>25.144779839626835</c:v>
                </c:pt>
                <c:pt idx="1030">
                  <c:v>26.011841213407138</c:v>
                </c:pt>
                <c:pt idx="1031">
                  <c:v>26.878902587187326</c:v>
                </c:pt>
                <c:pt idx="1032">
                  <c:v>27.745963960967515</c:v>
                </c:pt>
                <c:pt idx="1033">
                  <c:v>28.613025334747817</c:v>
                </c:pt>
                <c:pt idx="1034">
                  <c:v>29.480086708528006</c:v>
                </c:pt>
                <c:pt idx="1035">
                  <c:v>30.347148082308308</c:v>
                </c:pt>
                <c:pt idx="1036">
                  <c:v>31.214209456088497</c:v>
                </c:pt>
                <c:pt idx="1037">
                  <c:v>32.081270829868799</c:v>
                </c:pt>
                <c:pt idx="1038">
                  <c:v>32.948332203648988</c:v>
                </c:pt>
                <c:pt idx="1039">
                  <c:v>33.815393577429177</c:v>
                </c:pt>
                <c:pt idx="1040">
                  <c:v>34.682454951209479</c:v>
                </c:pt>
                <c:pt idx="1041">
                  <c:v>35.549516324989668</c:v>
                </c:pt>
                <c:pt idx="1042">
                  <c:v>36.41657769876997</c:v>
                </c:pt>
                <c:pt idx="1043">
                  <c:v>37.283639072550159</c:v>
                </c:pt>
                <c:pt idx="1044">
                  <c:v>38.150700446330461</c:v>
                </c:pt>
                <c:pt idx="1045">
                  <c:v>39.01776182011065</c:v>
                </c:pt>
                <c:pt idx="1046">
                  <c:v>39.884823193890838</c:v>
                </c:pt>
                <c:pt idx="1047">
                  <c:v>40.751884567671141</c:v>
                </c:pt>
                <c:pt idx="1048">
                  <c:v>41.618945941451329</c:v>
                </c:pt>
                <c:pt idx="1049">
                  <c:v>42.486007315231632</c:v>
                </c:pt>
                <c:pt idx="1050">
                  <c:v>43.35306868901182</c:v>
                </c:pt>
                <c:pt idx="1051">
                  <c:v>44.220130062792009</c:v>
                </c:pt>
                <c:pt idx="1052">
                  <c:v>45.087191436572311</c:v>
                </c:pt>
                <c:pt idx="1053">
                  <c:v>45.9542528103525</c:v>
                </c:pt>
                <c:pt idx="1054">
                  <c:v>46.821314184132802</c:v>
                </c:pt>
                <c:pt idx="1055">
                  <c:v>47.688375557912991</c:v>
                </c:pt>
                <c:pt idx="1056">
                  <c:v>48.555436931693293</c:v>
                </c:pt>
                <c:pt idx="1057">
                  <c:v>49.422498305473482</c:v>
                </c:pt>
                <c:pt idx="1058">
                  <c:v>50.289559679253671</c:v>
                </c:pt>
                <c:pt idx="1059">
                  <c:v>51.156621053033973</c:v>
                </c:pt>
                <c:pt idx="1060">
                  <c:v>52.023682426814162</c:v>
                </c:pt>
                <c:pt idx="1061">
                  <c:v>52.890743800594464</c:v>
                </c:pt>
                <c:pt idx="1062">
                  <c:v>53.757805174374653</c:v>
                </c:pt>
                <c:pt idx="1063">
                  <c:v>54.624866548154955</c:v>
                </c:pt>
                <c:pt idx="1064">
                  <c:v>55.491927921935144</c:v>
                </c:pt>
                <c:pt idx="1065">
                  <c:v>56.358989295715332</c:v>
                </c:pt>
                <c:pt idx="1066">
                  <c:v>57.226050669495635</c:v>
                </c:pt>
                <c:pt idx="1067">
                  <c:v>58.093112043275823</c:v>
                </c:pt>
                <c:pt idx="1068">
                  <c:v>58.960173417056126</c:v>
                </c:pt>
                <c:pt idx="1069">
                  <c:v>59.827234790836314</c:v>
                </c:pt>
                <c:pt idx="1070">
                  <c:v>60.694296164616617</c:v>
                </c:pt>
                <c:pt idx="1071">
                  <c:v>61.561357538396805</c:v>
                </c:pt>
                <c:pt idx="1072">
                  <c:v>62.428418912176994</c:v>
                </c:pt>
                <c:pt idx="1073">
                  <c:v>63.295480285957296</c:v>
                </c:pt>
                <c:pt idx="1074">
                  <c:v>64.162541659737485</c:v>
                </c:pt>
                <c:pt idx="1075">
                  <c:v>65.029603033517787</c:v>
                </c:pt>
                <c:pt idx="1076">
                  <c:v>65.896664407297976</c:v>
                </c:pt>
                <c:pt idx="1077">
                  <c:v>66.763725781078278</c:v>
                </c:pt>
                <c:pt idx="1078">
                  <c:v>67.630787154858467</c:v>
                </c:pt>
                <c:pt idx="1079">
                  <c:v>68.497848528638656</c:v>
                </c:pt>
                <c:pt idx="1080">
                  <c:v>69.364909902418958</c:v>
                </c:pt>
                <c:pt idx="1081">
                  <c:v>70.231971276199147</c:v>
                </c:pt>
                <c:pt idx="1082">
                  <c:v>71.099032649979449</c:v>
                </c:pt>
                <c:pt idx="1083">
                  <c:v>71.966094023759638</c:v>
                </c:pt>
                <c:pt idx="1084">
                  <c:v>72.83315539753994</c:v>
                </c:pt>
                <c:pt idx="1085">
                  <c:v>73.700216771320129</c:v>
                </c:pt>
                <c:pt idx="1086">
                  <c:v>74.567278145100317</c:v>
                </c:pt>
                <c:pt idx="1087">
                  <c:v>75.43433951888062</c:v>
                </c:pt>
                <c:pt idx="1088">
                  <c:v>76.301400892660808</c:v>
                </c:pt>
                <c:pt idx="1089">
                  <c:v>77.168462266441111</c:v>
                </c:pt>
                <c:pt idx="1090">
                  <c:v>78.0355236402213</c:v>
                </c:pt>
                <c:pt idx="1091">
                  <c:v>78.902585014001602</c:v>
                </c:pt>
                <c:pt idx="1092">
                  <c:v>79.769646387781791</c:v>
                </c:pt>
                <c:pt idx="1093">
                  <c:v>80.636707761561979</c:v>
                </c:pt>
                <c:pt idx="1094">
                  <c:v>81.503769135342282</c:v>
                </c:pt>
                <c:pt idx="1095">
                  <c:v>82.37083050912247</c:v>
                </c:pt>
                <c:pt idx="1096">
                  <c:v>83.237891882902773</c:v>
                </c:pt>
                <c:pt idx="1097">
                  <c:v>84.104953256682961</c:v>
                </c:pt>
                <c:pt idx="1098">
                  <c:v>84.972014630463264</c:v>
                </c:pt>
                <c:pt idx="1099">
                  <c:v>85.839076004243452</c:v>
                </c:pt>
                <c:pt idx="1100">
                  <c:v>86.706137378023641</c:v>
                </c:pt>
                <c:pt idx="1101">
                  <c:v>87.573198751803943</c:v>
                </c:pt>
                <c:pt idx="1102">
                  <c:v>88.440260125584132</c:v>
                </c:pt>
                <c:pt idx="1103">
                  <c:v>89.307321499364434</c:v>
                </c:pt>
                <c:pt idx="1104">
                  <c:v>90.174382873144623</c:v>
                </c:pt>
                <c:pt idx="1105">
                  <c:v>91.041444246924812</c:v>
                </c:pt>
                <c:pt idx="1106">
                  <c:v>91.908505620705114</c:v>
                </c:pt>
                <c:pt idx="1107">
                  <c:v>92.775566994485303</c:v>
                </c:pt>
                <c:pt idx="1108">
                  <c:v>93.642628368265605</c:v>
                </c:pt>
                <c:pt idx="1109">
                  <c:v>94.509689742045794</c:v>
                </c:pt>
                <c:pt idx="1110">
                  <c:v>95.376751115826096</c:v>
                </c:pt>
                <c:pt idx="1111">
                  <c:v>96.243812489606285</c:v>
                </c:pt>
                <c:pt idx="1112">
                  <c:v>97.110873863386473</c:v>
                </c:pt>
                <c:pt idx="1113">
                  <c:v>97.977935237166776</c:v>
                </c:pt>
                <c:pt idx="1114">
                  <c:v>98.844996610946964</c:v>
                </c:pt>
                <c:pt idx="1115">
                  <c:v>99.712057984727267</c:v>
                </c:pt>
                <c:pt idx="1116">
                  <c:v>100.57911935850746</c:v>
                </c:pt>
                <c:pt idx="1117">
                  <c:v>101.44618073228776</c:v>
                </c:pt>
                <c:pt idx="1118">
                  <c:v>102.31324210606795</c:v>
                </c:pt>
                <c:pt idx="1119">
                  <c:v>103.18030347984813</c:v>
                </c:pt>
                <c:pt idx="1120">
                  <c:v>104.04736485362844</c:v>
                </c:pt>
                <c:pt idx="1121">
                  <c:v>104.91442622740863</c:v>
                </c:pt>
                <c:pt idx="1122">
                  <c:v>105.78148760118893</c:v>
                </c:pt>
                <c:pt idx="1123">
                  <c:v>106.64854897496912</c:v>
                </c:pt>
                <c:pt idx="1124">
                  <c:v>107.51561034874942</c:v>
                </c:pt>
                <c:pt idx="1125">
                  <c:v>108.38267172252961</c:v>
                </c:pt>
                <c:pt idx="1126">
                  <c:v>109.2497330963098</c:v>
                </c:pt>
                <c:pt idx="1127">
                  <c:v>110.1167944700901</c:v>
                </c:pt>
                <c:pt idx="1128">
                  <c:v>110.98385584387029</c:v>
                </c:pt>
                <c:pt idx="1129">
                  <c:v>111.85091721765059</c:v>
                </c:pt>
                <c:pt idx="1130">
                  <c:v>112.71797859143078</c:v>
                </c:pt>
                <c:pt idx="1131">
                  <c:v>113.58503996521108</c:v>
                </c:pt>
                <c:pt idx="1132">
                  <c:v>114.45210133899127</c:v>
                </c:pt>
                <c:pt idx="1133">
                  <c:v>115.31916271277146</c:v>
                </c:pt>
                <c:pt idx="1134">
                  <c:v>116.18622408655176</c:v>
                </c:pt>
                <c:pt idx="1135">
                  <c:v>117.05328546033195</c:v>
                </c:pt>
                <c:pt idx="1136">
                  <c:v>117.92034683411225</c:v>
                </c:pt>
                <c:pt idx="1137">
                  <c:v>118.78740820789244</c:v>
                </c:pt>
                <c:pt idx="1138">
                  <c:v>119.65446958167274</c:v>
                </c:pt>
                <c:pt idx="1139">
                  <c:v>120.52153095545293</c:v>
                </c:pt>
                <c:pt idx="1140">
                  <c:v>121.38859232923312</c:v>
                </c:pt>
                <c:pt idx="1141">
                  <c:v>122.25565370301342</c:v>
                </c:pt>
                <c:pt idx="1142">
                  <c:v>123.12271507679361</c:v>
                </c:pt>
                <c:pt idx="1143">
                  <c:v>123.98977645057391</c:v>
                </c:pt>
                <c:pt idx="1144">
                  <c:v>124.8568378243541</c:v>
                </c:pt>
                <c:pt idx="1145">
                  <c:v>125.7238991981344</c:v>
                </c:pt>
                <c:pt idx="1146">
                  <c:v>126.59096057191459</c:v>
                </c:pt>
                <c:pt idx="1147">
                  <c:v>127.45802194569478</c:v>
                </c:pt>
                <c:pt idx="1148">
                  <c:v>128.32508331947508</c:v>
                </c:pt>
                <c:pt idx="1149">
                  <c:v>129.19214469325527</c:v>
                </c:pt>
                <c:pt idx="1150">
                  <c:v>130.05920606703557</c:v>
                </c:pt>
                <c:pt idx="1151">
                  <c:v>130.92626744081576</c:v>
                </c:pt>
                <c:pt idx="1152">
                  <c:v>131.79332881459595</c:v>
                </c:pt>
                <c:pt idx="1153">
                  <c:v>132.66039018837625</c:v>
                </c:pt>
                <c:pt idx="1154">
                  <c:v>133.52745156215644</c:v>
                </c:pt>
                <c:pt idx="1155">
                  <c:v>134.39451293593675</c:v>
                </c:pt>
                <c:pt idx="1156">
                  <c:v>135.26157430971693</c:v>
                </c:pt>
                <c:pt idx="1157">
                  <c:v>136.12863568349724</c:v>
                </c:pt>
                <c:pt idx="1158">
                  <c:v>136.99569705727743</c:v>
                </c:pt>
                <c:pt idx="1159">
                  <c:v>137.86275843105761</c:v>
                </c:pt>
                <c:pt idx="1160">
                  <c:v>138.72981980483792</c:v>
                </c:pt>
                <c:pt idx="1161">
                  <c:v>139.5968811786181</c:v>
                </c:pt>
                <c:pt idx="1162">
                  <c:v>140.46394255239841</c:v>
                </c:pt>
                <c:pt idx="1163">
                  <c:v>141.3310039261786</c:v>
                </c:pt>
                <c:pt idx="1164">
                  <c:v>142.1980652999589</c:v>
                </c:pt>
                <c:pt idx="1165">
                  <c:v>143.06512667373909</c:v>
                </c:pt>
                <c:pt idx="1166">
                  <c:v>143.93218804751928</c:v>
                </c:pt>
                <c:pt idx="1167">
                  <c:v>144.79924942129958</c:v>
                </c:pt>
                <c:pt idx="1168">
                  <c:v>145.66631079507977</c:v>
                </c:pt>
                <c:pt idx="1169">
                  <c:v>146.53337216886007</c:v>
                </c:pt>
                <c:pt idx="1170">
                  <c:v>147.40043354264026</c:v>
                </c:pt>
                <c:pt idx="1171">
                  <c:v>148.26749491642056</c:v>
                </c:pt>
                <c:pt idx="1172">
                  <c:v>149.13455629020075</c:v>
                </c:pt>
                <c:pt idx="1173">
                  <c:v>150.00161766398094</c:v>
                </c:pt>
                <c:pt idx="1174">
                  <c:v>150.86867903776124</c:v>
                </c:pt>
                <c:pt idx="1175">
                  <c:v>151.73574041154143</c:v>
                </c:pt>
                <c:pt idx="1176">
                  <c:v>152.60280178532173</c:v>
                </c:pt>
                <c:pt idx="1177">
                  <c:v>153.46986315910192</c:v>
                </c:pt>
                <c:pt idx="1178">
                  <c:v>154.33692453288222</c:v>
                </c:pt>
                <c:pt idx="1179">
                  <c:v>155.20398590666241</c:v>
                </c:pt>
                <c:pt idx="1180">
                  <c:v>156.0710472804426</c:v>
                </c:pt>
                <c:pt idx="1181">
                  <c:v>156.9381086542229</c:v>
                </c:pt>
                <c:pt idx="1182">
                  <c:v>157.8051700280032</c:v>
                </c:pt>
                <c:pt idx="1183">
                  <c:v>158.67223140178339</c:v>
                </c:pt>
                <c:pt idx="1184">
                  <c:v>159.53929277556358</c:v>
                </c:pt>
                <c:pt idx="1185">
                  <c:v>160.40635414934377</c:v>
                </c:pt>
                <c:pt idx="1186">
                  <c:v>161.27341552312396</c:v>
                </c:pt>
                <c:pt idx="1187">
                  <c:v>162.14047689690437</c:v>
                </c:pt>
                <c:pt idx="1188">
                  <c:v>163.00753827068456</c:v>
                </c:pt>
                <c:pt idx="1189">
                  <c:v>163.87459964446475</c:v>
                </c:pt>
                <c:pt idx="1190">
                  <c:v>164.74166101824494</c:v>
                </c:pt>
                <c:pt idx="1191">
                  <c:v>165.60872239202536</c:v>
                </c:pt>
                <c:pt idx="1192">
                  <c:v>166.47578376580555</c:v>
                </c:pt>
                <c:pt idx="1193">
                  <c:v>167.34284513958573</c:v>
                </c:pt>
                <c:pt idx="1194">
                  <c:v>168.20990651336592</c:v>
                </c:pt>
                <c:pt idx="1195">
                  <c:v>169.07696788714611</c:v>
                </c:pt>
                <c:pt idx="1196">
                  <c:v>169.94402926092653</c:v>
                </c:pt>
                <c:pt idx="1197">
                  <c:v>170.81109063470672</c:v>
                </c:pt>
                <c:pt idx="1198">
                  <c:v>171.6781520084869</c:v>
                </c:pt>
                <c:pt idx="1199">
                  <c:v>172.54521338226709</c:v>
                </c:pt>
                <c:pt idx="1200">
                  <c:v>173.41227475604728</c:v>
                </c:pt>
                <c:pt idx="1201">
                  <c:v>174.2793361298277</c:v>
                </c:pt>
                <c:pt idx="1202">
                  <c:v>175.14639750360789</c:v>
                </c:pt>
                <c:pt idx="1203">
                  <c:v>176.01345887738808</c:v>
                </c:pt>
                <c:pt idx="1204">
                  <c:v>176.88052025116826</c:v>
                </c:pt>
                <c:pt idx="1205">
                  <c:v>177.74758162494868</c:v>
                </c:pt>
                <c:pt idx="1206">
                  <c:v>178.61464299872887</c:v>
                </c:pt>
                <c:pt idx="1207">
                  <c:v>179.48170437250906</c:v>
                </c:pt>
                <c:pt idx="1208">
                  <c:v>180.34876574628925</c:v>
                </c:pt>
                <c:pt idx="1209">
                  <c:v>181.21582712006943</c:v>
                </c:pt>
                <c:pt idx="1210">
                  <c:v>182.08288849384985</c:v>
                </c:pt>
                <c:pt idx="1211">
                  <c:v>182.94994986763004</c:v>
                </c:pt>
                <c:pt idx="1212">
                  <c:v>183.81701124141023</c:v>
                </c:pt>
                <c:pt idx="1213">
                  <c:v>184.68407261519042</c:v>
                </c:pt>
                <c:pt idx="1214">
                  <c:v>185.55113398897061</c:v>
                </c:pt>
                <c:pt idx="1215">
                  <c:v>186.41819536275102</c:v>
                </c:pt>
                <c:pt idx="1216">
                  <c:v>187.28525673653121</c:v>
                </c:pt>
                <c:pt idx="1217">
                  <c:v>188.1523181103114</c:v>
                </c:pt>
                <c:pt idx="1218">
                  <c:v>189.01937948409159</c:v>
                </c:pt>
                <c:pt idx="1219">
                  <c:v>189.886440857872</c:v>
                </c:pt>
                <c:pt idx="1220">
                  <c:v>190.75350223165219</c:v>
                </c:pt>
                <c:pt idx="1221">
                  <c:v>191.62056360543238</c:v>
                </c:pt>
                <c:pt idx="1222">
                  <c:v>192.48762497921257</c:v>
                </c:pt>
                <c:pt idx="1223">
                  <c:v>193.35468635299276</c:v>
                </c:pt>
                <c:pt idx="1224">
                  <c:v>194.22174772677317</c:v>
                </c:pt>
                <c:pt idx="1225">
                  <c:v>195.08880910055336</c:v>
                </c:pt>
                <c:pt idx="1226">
                  <c:v>195.95587047433355</c:v>
                </c:pt>
                <c:pt idx="1227">
                  <c:v>196.82293184811374</c:v>
                </c:pt>
                <c:pt idx="1228">
                  <c:v>197.68999322189393</c:v>
                </c:pt>
                <c:pt idx="1229">
                  <c:v>198.55705459567434</c:v>
                </c:pt>
                <c:pt idx="1230">
                  <c:v>199.42411596945453</c:v>
                </c:pt>
                <c:pt idx="1231">
                  <c:v>200.29117734323472</c:v>
                </c:pt>
                <c:pt idx="1232">
                  <c:v>201.15823871701491</c:v>
                </c:pt>
                <c:pt idx="1233">
                  <c:v>202.0253000907951</c:v>
                </c:pt>
                <c:pt idx="1234">
                  <c:v>202.89236146457552</c:v>
                </c:pt>
                <c:pt idx="1235">
                  <c:v>203.7594228383557</c:v>
                </c:pt>
                <c:pt idx="1236">
                  <c:v>204.62648421213589</c:v>
                </c:pt>
                <c:pt idx="1237">
                  <c:v>205.49354558591608</c:v>
                </c:pt>
                <c:pt idx="1238">
                  <c:v>206.3606069596965</c:v>
                </c:pt>
                <c:pt idx="1239">
                  <c:v>207.22766833347669</c:v>
                </c:pt>
                <c:pt idx="1240">
                  <c:v>208.09472970725687</c:v>
                </c:pt>
                <c:pt idx="1241">
                  <c:v>208.96179108103706</c:v>
                </c:pt>
                <c:pt idx="1242">
                  <c:v>209.82885245481725</c:v>
                </c:pt>
                <c:pt idx="1243">
                  <c:v>210.69591382859767</c:v>
                </c:pt>
                <c:pt idx="1244">
                  <c:v>211.56297520237786</c:v>
                </c:pt>
                <c:pt idx="1245">
                  <c:v>212.43003657615805</c:v>
                </c:pt>
                <c:pt idx="1246">
                  <c:v>213.29709794993823</c:v>
                </c:pt>
                <c:pt idx="1247">
                  <c:v>214.16415932371842</c:v>
                </c:pt>
                <c:pt idx="1248">
                  <c:v>215.03122069749884</c:v>
                </c:pt>
                <c:pt idx="1249">
                  <c:v>215.89828207127903</c:v>
                </c:pt>
                <c:pt idx="1250">
                  <c:v>216.76534344505922</c:v>
                </c:pt>
                <c:pt idx="1251">
                  <c:v>217.6324048188394</c:v>
                </c:pt>
                <c:pt idx="1252">
                  <c:v>218.49946619261982</c:v>
                </c:pt>
                <c:pt idx="1253">
                  <c:v>219.36652756640001</c:v>
                </c:pt>
                <c:pt idx="1254">
                  <c:v>220.2335889401802</c:v>
                </c:pt>
                <c:pt idx="1255">
                  <c:v>221.10065031396039</c:v>
                </c:pt>
                <c:pt idx="1256">
                  <c:v>221.96771168774058</c:v>
                </c:pt>
                <c:pt idx="1257">
                  <c:v>222.83477306152099</c:v>
                </c:pt>
                <c:pt idx="1258">
                  <c:v>223.70183443530118</c:v>
                </c:pt>
                <c:pt idx="1259">
                  <c:v>224.56889580908137</c:v>
                </c:pt>
                <c:pt idx="1260">
                  <c:v>225.43595718286156</c:v>
                </c:pt>
                <c:pt idx="1261">
                  <c:v>226.30301855664175</c:v>
                </c:pt>
                <c:pt idx="1262">
                  <c:v>227.17007993042216</c:v>
                </c:pt>
                <c:pt idx="1263">
                  <c:v>228.03714130420235</c:v>
                </c:pt>
                <c:pt idx="1264">
                  <c:v>228.90420267798254</c:v>
                </c:pt>
                <c:pt idx="1265">
                  <c:v>229.77126405176273</c:v>
                </c:pt>
                <c:pt idx="1266">
                  <c:v>230.63832542554314</c:v>
                </c:pt>
                <c:pt idx="1267">
                  <c:v>231.50538679932333</c:v>
                </c:pt>
                <c:pt idx="1268">
                  <c:v>232.37244817310352</c:v>
                </c:pt>
                <c:pt idx="1269">
                  <c:v>233.23950954688371</c:v>
                </c:pt>
                <c:pt idx="1270">
                  <c:v>234.1065709206639</c:v>
                </c:pt>
                <c:pt idx="1271">
                  <c:v>234.97363229444431</c:v>
                </c:pt>
                <c:pt idx="1272">
                  <c:v>235.8406936682245</c:v>
                </c:pt>
                <c:pt idx="1273">
                  <c:v>236.70775504200469</c:v>
                </c:pt>
                <c:pt idx="1274">
                  <c:v>237.57481641578488</c:v>
                </c:pt>
                <c:pt idx="1275">
                  <c:v>238.44187778956507</c:v>
                </c:pt>
                <c:pt idx="1276">
                  <c:v>239.30893916334549</c:v>
                </c:pt>
                <c:pt idx="1277">
                  <c:v>240.17600053712567</c:v>
                </c:pt>
                <c:pt idx="1278">
                  <c:v>241.04306191090586</c:v>
                </c:pt>
                <c:pt idx="1279">
                  <c:v>241.91012328468605</c:v>
                </c:pt>
                <c:pt idx="1280">
                  <c:v>242.77718465846624</c:v>
                </c:pt>
                <c:pt idx="1281">
                  <c:v>243.64424603224666</c:v>
                </c:pt>
                <c:pt idx="1282">
                  <c:v>244.51130740602684</c:v>
                </c:pt>
                <c:pt idx="1283">
                  <c:v>245.37836877980703</c:v>
                </c:pt>
                <c:pt idx="1284">
                  <c:v>246.24543015358722</c:v>
                </c:pt>
                <c:pt idx="1285">
                  <c:v>247.11249152736764</c:v>
                </c:pt>
                <c:pt idx="1286">
                  <c:v>247.97955290114783</c:v>
                </c:pt>
                <c:pt idx="1287">
                  <c:v>248.84661427492802</c:v>
                </c:pt>
                <c:pt idx="1288">
                  <c:v>249.7136756487082</c:v>
                </c:pt>
                <c:pt idx="1289">
                  <c:v>250.58073702248839</c:v>
                </c:pt>
                <c:pt idx="1290">
                  <c:v>251.44779839626881</c:v>
                </c:pt>
                <c:pt idx="1291">
                  <c:v>252.314859770049</c:v>
                </c:pt>
                <c:pt idx="1292">
                  <c:v>253.18192114382919</c:v>
                </c:pt>
                <c:pt idx="1293">
                  <c:v>254.04898251760937</c:v>
                </c:pt>
                <c:pt idx="1294">
                  <c:v>254.91604389138956</c:v>
                </c:pt>
                <c:pt idx="1295">
                  <c:v>255.78310526516998</c:v>
                </c:pt>
                <c:pt idx="1296">
                  <c:v>256.65016663895017</c:v>
                </c:pt>
                <c:pt idx="1297">
                  <c:v>257.51722801273036</c:v>
                </c:pt>
                <c:pt idx="1298">
                  <c:v>258.38428938651055</c:v>
                </c:pt>
                <c:pt idx="1299">
                  <c:v>259.25135076029096</c:v>
                </c:pt>
                <c:pt idx="1300">
                  <c:v>260.11841213407115</c:v>
                </c:pt>
                <c:pt idx="1301">
                  <c:v>260.98547350785134</c:v>
                </c:pt>
                <c:pt idx="1302">
                  <c:v>261.85253488163153</c:v>
                </c:pt>
                <c:pt idx="1303">
                  <c:v>262.71959625541172</c:v>
                </c:pt>
                <c:pt idx="1304">
                  <c:v>263.58665762919213</c:v>
                </c:pt>
                <c:pt idx="1305">
                  <c:v>264.45371900297232</c:v>
                </c:pt>
                <c:pt idx="1306">
                  <c:v>265.32078037675251</c:v>
                </c:pt>
                <c:pt idx="1307">
                  <c:v>266.1878417505327</c:v>
                </c:pt>
                <c:pt idx="1308">
                  <c:v>267.05490312431289</c:v>
                </c:pt>
                <c:pt idx="1309">
                  <c:v>267.9219644980933</c:v>
                </c:pt>
                <c:pt idx="1310">
                  <c:v>268.78902587187349</c:v>
                </c:pt>
                <c:pt idx="1311">
                  <c:v>269.65608724565368</c:v>
                </c:pt>
                <c:pt idx="1312">
                  <c:v>270.52314861943387</c:v>
                </c:pt>
                <c:pt idx="1313">
                  <c:v>271.39020999321428</c:v>
                </c:pt>
                <c:pt idx="1314">
                  <c:v>272.25727136699447</c:v>
                </c:pt>
                <c:pt idx="1315">
                  <c:v>273.12433274077466</c:v>
                </c:pt>
                <c:pt idx="1316">
                  <c:v>273.99139411455485</c:v>
                </c:pt>
                <c:pt idx="1317">
                  <c:v>274.85845548833504</c:v>
                </c:pt>
                <c:pt idx="1318">
                  <c:v>275.72551686211546</c:v>
                </c:pt>
                <c:pt idx="1319">
                  <c:v>276.59257823589564</c:v>
                </c:pt>
                <c:pt idx="1320">
                  <c:v>277.45963960967583</c:v>
                </c:pt>
                <c:pt idx="1321">
                  <c:v>278.32670098345602</c:v>
                </c:pt>
                <c:pt idx="1322">
                  <c:v>279.19376235723621</c:v>
                </c:pt>
                <c:pt idx="1323">
                  <c:v>280.06082373101663</c:v>
                </c:pt>
                <c:pt idx="1324">
                  <c:v>280.92788510479681</c:v>
                </c:pt>
                <c:pt idx="1325">
                  <c:v>281.794946478577</c:v>
                </c:pt>
                <c:pt idx="1326">
                  <c:v>282.66200785235719</c:v>
                </c:pt>
                <c:pt idx="1327">
                  <c:v>283.52906922613761</c:v>
                </c:pt>
                <c:pt idx="1328">
                  <c:v>284.3961305999178</c:v>
                </c:pt>
                <c:pt idx="1329">
                  <c:v>285.26319197369799</c:v>
                </c:pt>
                <c:pt idx="1330">
                  <c:v>286.13025334747817</c:v>
                </c:pt>
                <c:pt idx="1331">
                  <c:v>286.99731472125836</c:v>
                </c:pt>
                <c:pt idx="1332">
                  <c:v>287.86437609503878</c:v>
                </c:pt>
                <c:pt idx="1333">
                  <c:v>288.73143746881897</c:v>
                </c:pt>
                <c:pt idx="1334">
                  <c:v>289.59849884259916</c:v>
                </c:pt>
                <c:pt idx="1335">
                  <c:v>290.46556021637934</c:v>
                </c:pt>
                <c:pt idx="1336">
                  <c:v>291.33262159015953</c:v>
                </c:pt>
                <c:pt idx="1337">
                  <c:v>292.19968296393995</c:v>
                </c:pt>
                <c:pt idx="1338">
                  <c:v>293.06674433772014</c:v>
                </c:pt>
                <c:pt idx="1339">
                  <c:v>293.93380571150033</c:v>
                </c:pt>
                <c:pt idx="1340">
                  <c:v>294.80086708528052</c:v>
                </c:pt>
                <c:pt idx="1341">
                  <c:v>295.6679284590607</c:v>
                </c:pt>
                <c:pt idx="1342">
                  <c:v>296.53498983284112</c:v>
                </c:pt>
                <c:pt idx="1343">
                  <c:v>297.40205120662131</c:v>
                </c:pt>
                <c:pt idx="1344">
                  <c:v>298.2691125804015</c:v>
                </c:pt>
                <c:pt idx="1345">
                  <c:v>299.13617395418169</c:v>
                </c:pt>
                <c:pt idx="1346">
                  <c:v>300.0032353279621</c:v>
                </c:pt>
                <c:pt idx="1347">
                  <c:v>300.87029670174229</c:v>
                </c:pt>
                <c:pt idx="1348">
                  <c:v>301.73735807552248</c:v>
                </c:pt>
                <c:pt idx="1349">
                  <c:v>302.60441944930267</c:v>
                </c:pt>
                <c:pt idx="1350">
                  <c:v>303.47148082308286</c:v>
                </c:pt>
                <c:pt idx="1351">
                  <c:v>304.33854219686327</c:v>
                </c:pt>
                <c:pt idx="1352">
                  <c:v>305.20560357064346</c:v>
                </c:pt>
                <c:pt idx="1353">
                  <c:v>306.07266494442365</c:v>
                </c:pt>
                <c:pt idx="1354">
                  <c:v>306.93972631820384</c:v>
                </c:pt>
                <c:pt idx="1355">
                  <c:v>307.80678769198403</c:v>
                </c:pt>
                <c:pt idx="1356">
                  <c:v>308.67384906576444</c:v>
                </c:pt>
                <c:pt idx="1357">
                  <c:v>309.54091043954463</c:v>
                </c:pt>
                <c:pt idx="1358">
                  <c:v>310.40797181332482</c:v>
                </c:pt>
                <c:pt idx="1359">
                  <c:v>311.27503318710501</c:v>
                </c:pt>
                <c:pt idx="1360">
                  <c:v>312.14209456088543</c:v>
                </c:pt>
                <c:pt idx="1361">
                  <c:v>313.00915593466561</c:v>
                </c:pt>
                <c:pt idx="1362">
                  <c:v>313.8762173084458</c:v>
                </c:pt>
                <c:pt idx="1363">
                  <c:v>314.74327868222599</c:v>
                </c:pt>
                <c:pt idx="1364">
                  <c:v>315.61034005600618</c:v>
                </c:pt>
                <c:pt idx="1365">
                  <c:v>316.4774014297866</c:v>
                </c:pt>
                <c:pt idx="1366">
                  <c:v>317.34446280356678</c:v>
                </c:pt>
                <c:pt idx="1367">
                  <c:v>318.21152417734697</c:v>
                </c:pt>
                <c:pt idx="1368">
                  <c:v>319.07858555112716</c:v>
                </c:pt>
                <c:pt idx="1369">
                  <c:v>319.94564692490735</c:v>
                </c:pt>
                <c:pt idx="1370">
                  <c:v>320.81270829868777</c:v>
                </c:pt>
                <c:pt idx="1371">
                  <c:v>321.67976967246796</c:v>
                </c:pt>
                <c:pt idx="1372">
                  <c:v>322.54683104624814</c:v>
                </c:pt>
                <c:pt idx="1373">
                  <c:v>323.41389242002833</c:v>
                </c:pt>
                <c:pt idx="1374">
                  <c:v>324.28095379380875</c:v>
                </c:pt>
                <c:pt idx="1375">
                  <c:v>325.14801516758894</c:v>
                </c:pt>
                <c:pt idx="1376">
                  <c:v>326.01507654136913</c:v>
                </c:pt>
                <c:pt idx="1377">
                  <c:v>326.88213791514931</c:v>
                </c:pt>
                <c:pt idx="1378">
                  <c:v>327.7491992889295</c:v>
                </c:pt>
                <c:pt idx="1379">
                  <c:v>328.61626066270992</c:v>
                </c:pt>
                <c:pt idx="1380">
                  <c:v>329.48332203649011</c:v>
                </c:pt>
                <c:pt idx="1381">
                  <c:v>330.3503834102703</c:v>
                </c:pt>
                <c:pt idx="1382">
                  <c:v>331.21744478405049</c:v>
                </c:pt>
                <c:pt idx="1383">
                  <c:v>332.08450615783067</c:v>
                </c:pt>
                <c:pt idx="1384">
                  <c:v>332.95156753161109</c:v>
                </c:pt>
                <c:pt idx="1385">
                  <c:v>333.81862890539128</c:v>
                </c:pt>
                <c:pt idx="1386">
                  <c:v>334.68569027917147</c:v>
                </c:pt>
                <c:pt idx="1387">
                  <c:v>335.55275165295166</c:v>
                </c:pt>
                <c:pt idx="1388">
                  <c:v>336.41981302673184</c:v>
                </c:pt>
                <c:pt idx="1389">
                  <c:v>337.28687440051226</c:v>
                </c:pt>
                <c:pt idx="1390">
                  <c:v>338.15393577429245</c:v>
                </c:pt>
                <c:pt idx="1391">
                  <c:v>339.02099714807264</c:v>
                </c:pt>
                <c:pt idx="1392">
                  <c:v>339.88805852185283</c:v>
                </c:pt>
                <c:pt idx="1393">
                  <c:v>340.75511989563324</c:v>
                </c:pt>
                <c:pt idx="1394">
                  <c:v>341.62218126941343</c:v>
                </c:pt>
                <c:pt idx="1395">
                  <c:v>342.48924264319362</c:v>
                </c:pt>
                <c:pt idx="1396">
                  <c:v>343.35630401697381</c:v>
                </c:pt>
                <c:pt idx="1397">
                  <c:v>344.223365390754</c:v>
                </c:pt>
                <c:pt idx="1398">
                  <c:v>345.09042676453441</c:v>
                </c:pt>
                <c:pt idx="1399">
                  <c:v>345.9574881383146</c:v>
                </c:pt>
                <c:pt idx="1400">
                  <c:v>346.82454951209479</c:v>
                </c:pt>
                <c:pt idx="1401">
                  <c:v>347.69161088587498</c:v>
                </c:pt>
                <c:pt idx="1402">
                  <c:v>348.55867225965517</c:v>
                </c:pt>
                <c:pt idx="1403">
                  <c:v>349.42573363343558</c:v>
                </c:pt>
                <c:pt idx="1404">
                  <c:v>350.29279500721577</c:v>
                </c:pt>
                <c:pt idx="1405">
                  <c:v>351.15985638099596</c:v>
                </c:pt>
                <c:pt idx="1406">
                  <c:v>352.02691775477615</c:v>
                </c:pt>
                <c:pt idx="1407">
                  <c:v>352.89397912855657</c:v>
                </c:pt>
                <c:pt idx="1408">
                  <c:v>353.76104050233675</c:v>
                </c:pt>
                <c:pt idx="1409">
                  <c:v>354.62810187611694</c:v>
                </c:pt>
                <c:pt idx="1410">
                  <c:v>355.49516324989713</c:v>
                </c:pt>
                <c:pt idx="1411">
                  <c:v>356.36222462367732</c:v>
                </c:pt>
                <c:pt idx="1412">
                  <c:v>357.22928599745774</c:v>
                </c:pt>
                <c:pt idx="1413">
                  <c:v>358.09634737123793</c:v>
                </c:pt>
                <c:pt idx="1414">
                  <c:v>358.96340874501811</c:v>
                </c:pt>
                <c:pt idx="1415">
                  <c:v>359.8304701187983</c:v>
                </c:pt>
                <c:pt idx="1416">
                  <c:v>360.69753149257849</c:v>
                </c:pt>
                <c:pt idx="1417">
                  <c:v>361.56459286635891</c:v>
                </c:pt>
                <c:pt idx="1418">
                  <c:v>362.4316542401391</c:v>
                </c:pt>
                <c:pt idx="1419">
                  <c:v>363.29871561391928</c:v>
                </c:pt>
                <c:pt idx="1420">
                  <c:v>364.16577698769947</c:v>
                </c:pt>
                <c:pt idx="1421">
                  <c:v>365.03283836147989</c:v>
                </c:pt>
                <c:pt idx="1422">
                  <c:v>365.89989973526008</c:v>
                </c:pt>
                <c:pt idx="1423">
                  <c:v>366.76696110904027</c:v>
                </c:pt>
                <c:pt idx="1424">
                  <c:v>367.63402248282046</c:v>
                </c:pt>
                <c:pt idx="1425">
                  <c:v>368.50108385660064</c:v>
                </c:pt>
                <c:pt idx="1426">
                  <c:v>369.36814523038106</c:v>
                </c:pt>
                <c:pt idx="1427">
                  <c:v>370.23520660416125</c:v>
                </c:pt>
                <c:pt idx="1428">
                  <c:v>371.10226797794144</c:v>
                </c:pt>
                <c:pt idx="1429">
                  <c:v>371.96932935172163</c:v>
                </c:pt>
                <c:pt idx="1430">
                  <c:v>372.83639072550181</c:v>
                </c:pt>
                <c:pt idx="1431">
                  <c:v>373.70345209928223</c:v>
                </c:pt>
                <c:pt idx="1432">
                  <c:v>374.57051347306242</c:v>
                </c:pt>
                <c:pt idx="1433">
                  <c:v>375.43757484684261</c:v>
                </c:pt>
                <c:pt idx="1434">
                  <c:v>376.3046362206228</c:v>
                </c:pt>
                <c:pt idx="1435">
                  <c:v>377.17169759440299</c:v>
                </c:pt>
                <c:pt idx="1436">
                  <c:v>378.0387589681834</c:v>
                </c:pt>
                <c:pt idx="1437">
                  <c:v>378.90582034196359</c:v>
                </c:pt>
                <c:pt idx="1438">
                  <c:v>379.77288171574378</c:v>
                </c:pt>
                <c:pt idx="1439">
                  <c:v>380.63994308952397</c:v>
                </c:pt>
                <c:pt idx="1440">
                  <c:v>381.50700446330438</c:v>
                </c:pt>
                <c:pt idx="1441">
                  <c:v>382.37406583708457</c:v>
                </c:pt>
                <c:pt idx="1442">
                  <c:v>383.24112721086476</c:v>
                </c:pt>
                <c:pt idx="1443">
                  <c:v>384.10818858464495</c:v>
                </c:pt>
                <c:pt idx="1444">
                  <c:v>384.97524995842514</c:v>
                </c:pt>
                <c:pt idx="1445">
                  <c:v>385.84231133220555</c:v>
                </c:pt>
                <c:pt idx="1446">
                  <c:v>386.70937270598574</c:v>
                </c:pt>
                <c:pt idx="1447">
                  <c:v>387.57643407976593</c:v>
                </c:pt>
                <c:pt idx="1448">
                  <c:v>388.44349545354612</c:v>
                </c:pt>
                <c:pt idx="1449">
                  <c:v>389.31055682732631</c:v>
                </c:pt>
                <c:pt idx="1450">
                  <c:v>390.17761820110672</c:v>
                </c:pt>
                <c:pt idx="1451">
                  <c:v>391.04467957488691</c:v>
                </c:pt>
                <c:pt idx="1452">
                  <c:v>391.9117409486671</c:v>
                </c:pt>
                <c:pt idx="1453">
                  <c:v>392.77880232244729</c:v>
                </c:pt>
                <c:pt idx="1454">
                  <c:v>393.64586369622771</c:v>
                </c:pt>
                <c:pt idx="1455">
                  <c:v>394.5129250700079</c:v>
                </c:pt>
                <c:pt idx="1456">
                  <c:v>395.37998644378808</c:v>
                </c:pt>
                <c:pt idx="1457">
                  <c:v>396.24704781756827</c:v>
                </c:pt>
                <c:pt idx="1458">
                  <c:v>397.11410919134846</c:v>
                </c:pt>
                <c:pt idx="1459">
                  <c:v>397.98117056512888</c:v>
                </c:pt>
                <c:pt idx="1460">
                  <c:v>398.84823193890907</c:v>
                </c:pt>
                <c:pt idx="1461">
                  <c:v>399.71529331268925</c:v>
                </c:pt>
                <c:pt idx="1462">
                  <c:v>400.58235468646944</c:v>
                </c:pt>
                <c:pt idx="1463">
                  <c:v>401.44941606024963</c:v>
                </c:pt>
                <c:pt idx="1464">
                  <c:v>402.31647743403005</c:v>
                </c:pt>
                <c:pt idx="1465">
                  <c:v>403.18353880781024</c:v>
                </c:pt>
                <c:pt idx="1466">
                  <c:v>404.05060018159043</c:v>
                </c:pt>
                <c:pt idx="1467">
                  <c:v>404.91766155537061</c:v>
                </c:pt>
                <c:pt idx="1468">
                  <c:v>405.78472292915103</c:v>
                </c:pt>
                <c:pt idx="1469">
                  <c:v>406.65178430293122</c:v>
                </c:pt>
                <c:pt idx="1470">
                  <c:v>407.51884567671141</c:v>
                </c:pt>
                <c:pt idx="1471">
                  <c:v>408.3859070504916</c:v>
                </c:pt>
                <c:pt idx="1472">
                  <c:v>409.25296842427178</c:v>
                </c:pt>
                <c:pt idx="1473">
                  <c:v>410.1200297980522</c:v>
                </c:pt>
                <c:pt idx="1474">
                  <c:v>410.98709117183239</c:v>
                </c:pt>
                <c:pt idx="1475">
                  <c:v>411.85415254561258</c:v>
                </c:pt>
                <c:pt idx="1476">
                  <c:v>412.72121391939277</c:v>
                </c:pt>
                <c:pt idx="1477">
                  <c:v>413.58827529317296</c:v>
                </c:pt>
                <c:pt idx="1478">
                  <c:v>414.45533666695337</c:v>
                </c:pt>
                <c:pt idx="1479">
                  <c:v>415.32239804073356</c:v>
                </c:pt>
                <c:pt idx="1480">
                  <c:v>416.18945941451375</c:v>
                </c:pt>
                <c:pt idx="1481">
                  <c:v>417.05652078829394</c:v>
                </c:pt>
                <c:pt idx="1482">
                  <c:v>417.92358216207435</c:v>
                </c:pt>
                <c:pt idx="1483">
                  <c:v>418.79064353585454</c:v>
                </c:pt>
                <c:pt idx="1484">
                  <c:v>419.65770490963473</c:v>
                </c:pt>
                <c:pt idx="1485">
                  <c:v>420.52476628341492</c:v>
                </c:pt>
                <c:pt idx="1486">
                  <c:v>421.39182765719511</c:v>
                </c:pt>
                <c:pt idx="1487">
                  <c:v>422.25888903097552</c:v>
                </c:pt>
                <c:pt idx="1488">
                  <c:v>423.12595040475571</c:v>
                </c:pt>
                <c:pt idx="1489">
                  <c:v>423.9930117785359</c:v>
                </c:pt>
                <c:pt idx="1490">
                  <c:v>424.86007315231609</c:v>
                </c:pt>
                <c:pt idx="1491">
                  <c:v>425.72713452609628</c:v>
                </c:pt>
                <c:pt idx="1492">
                  <c:v>426.59419589987669</c:v>
                </c:pt>
                <c:pt idx="1493">
                  <c:v>427.46125727365688</c:v>
                </c:pt>
                <c:pt idx="1494">
                  <c:v>428.32831864743707</c:v>
                </c:pt>
                <c:pt idx="1495">
                  <c:v>429.19538002121726</c:v>
                </c:pt>
                <c:pt idx="1496">
                  <c:v>430.06244139499745</c:v>
                </c:pt>
                <c:pt idx="1497">
                  <c:v>430.92950276877787</c:v>
                </c:pt>
                <c:pt idx="1498">
                  <c:v>431.79656414255805</c:v>
                </c:pt>
                <c:pt idx="1499">
                  <c:v>432.66362551633824</c:v>
                </c:pt>
                <c:pt idx="1500">
                  <c:v>433.53068689011843</c:v>
                </c:pt>
                <c:pt idx="1501">
                  <c:v>434.39774826389885</c:v>
                </c:pt>
                <c:pt idx="1502">
                  <c:v>435.26480963767904</c:v>
                </c:pt>
                <c:pt idx="1503">
                  <c:v>436.13187101145922</c:v>
                </c:pt>
                <c:pt idx="1504">
                  <c:v>436.99893238523941</c:v>
                </c:pt>
                <c:pt idx="1505">
                  <c:v>437.8659937590196</c:v>
                </c:pt>
                <c:pt idx="1506">
                  <c:v>438.73305513280002</c:v>
                </c:pt>
                <c:pt idx="1507">
                  <c:v>439.60011650658021</c:v>
                </c:pt>
                <c:pt idx="1508">
                  <c:v>440.4671778803604</c:v>
                </c:pt>
                <c:pt idx="1509">
                  <c:v>441.33423925414058</c:v>
                </c:pt>
                <c:pt idx="1510">
                  <c:v>442.20130062792077</c:v>
                </c:pt>
                <c:pt idx="1511">
                  <c:v>443.06836200170119</c:v>
                </c:pt>
                <c:pt idx="1512">
                  <c:v>443.93542337548138</c:v>
                </c:pt>
                <c:pt idx="1513">
                  <c:v>444.80248474926157</c:v>
                </c:pt>
                <c:pt idx="1514">
                  <c:v>445.66954612304175</c:v>
                </c:pt>
                <c:pt idx="1515">
                  <c:v>446.53660749682217</c:v>
                </c:pt>
                <c:pt idx="1516">
                  <c:v>447.40366887060236</c:v>
                </c:pt>
                <c:pt idx="1517">
                  <c:v>448.27073024438255</c:v>
                </c:pt>
                <c:pt idx="1518">
                  <c:v>449.13779161816274</c:v>
                </c:pt>
                <c:pt idx="1519">
                  <c:v>450.00485299194293</c:v>
                </c:pt>
                <c:pt idx="1520">
                  <c:v>450.87191436572334</c:v>
                </c:pt>
                <c:pt idx="1521">
                  <c:v>451.73897573950353</c:v>
                </c:pt>
                <c:pt idx="1522">
                  <c:v>452.60603711328372</c:v>
                </c:pt>
                <c:pt idx="1523">
                  <c:v>453.47309848706391</c:v>
                </c:pt>
                <c:pt idx="1524">
                  <c:v>454.3401598608441</c:v>
                </c:pt>
                <c:pt idx="1525">
                  <c:v>455.20722123462451</c:v>
                </c:pt>
                <c:pt idx="1526">
                  <c:v>456.0742826084047</c:v>
                </c:pt>
                <c:pt idx="1527">
                  <c:v>456.94134398218489</c:v>
                </c:pt>
                <c:pt idx="1528">
                  <c:v>457.80840535596508</c:v>
                </c:pt>
                <c:pt idx="1529">
                  <c:v>458.67546672974549</c:v>
                </c:pt>
                <c:pt idx="1530">
                  <c:v>459.54252810352568</c:v>
                </c:pt>
                <c:pt idx="1531">
                  <c:v>460.40958947730587</c:v>
                </c:pt>
                <c:pt idx="1532">
                  <c:v>461.27665085108606</c:v>
                </c:pt>
                <c:pt idx="1533">
                  <c:v>462.14371222486625</c:v>
                </c:pt>
                <c:pt idx="1534">
                  <c:v>463.01077359864667</c:v>
                </c:pt>
                <c:pt idx="1535">
                  <c:v>463.87783497242685</c:v>
                </c:pt>
                <c:pt idx="1536">
                  <c:v>464.74489634620704</c:v>
                </c:pt>
                <c:pt idx="1537">
                  <c:v>465.61195771998723</c:v>
                </c:pt>
                <c:pt idx="1538">
                  <c:v>466.47901909376742</c:v>
                </c:pt>
                <c:pt idx="1539">
                  <c:v>467.34608046754784</c:v>
                </c:pt>
                <c:pt idx="1540">
                  <c:v>468.21314184132802</c:v>
                </c:pt>
                <c:pt idx="1541">
                  <c:v>469.08020321510821</c:v>
                </c:pt>
                <c:pt idx="1542">
                  <c:v>469.9472645888884</c:v>
                </c:pt>
                <c:pt idx="1543">
                  <c:v>470.81432596266859</c:v>
                </c:pt>
                <c:pt idx="1544">
                  <c:v>471.68138733644901</c:v>
                </c:pt>
                <c:pt idx="1545">
                  <c:v>472.5484487102292</c:v>
                </c:pt>
                <c:pt idx="1546">
                  <c:v>473.41551008400938</c:v>
                </c:pt>
                <c:pt idx="1547">
                  <c:v>474.28257145778957</c:v>
                </c:pt>
                <c:pt idx="1548">
                  <c:v>475.14963283156999</c:v>
                </c:pt>
                <c:pt idx="1549">
                  <c:v>476.01669420535018</c:v>
                </c:pt>
                <c:pt idx="1550">
                  <c:v>476.88375557913037</c:v>
                </c:pt>
                <c:pt idx="1551">
                  <c:v>477.75081695291055</c:v>
                </c:pt>
                <c:pt idx="1552">
                  <c:v>478.61787832669074</c:v>
                </c:pt>
                <c:pt idx="1553">
                  <c:v>479.48493970047116</c:v>
                </c:pt>
                <c:pt idx="1554">
                  <c:v>480.35200107425135</c:v>
                </c:pt>
                <c:pt idx="1555">
                  <c:v>481.21906244803154</c:v>
                </c:pt>
                <c:pt idx="1556">
                  <c:v>482.08612382181173</c:v>
                </c:pt>
                <c:pt idx="1557">
                  <c:v>482.95318519559191</c:v>
                </c:pt>
                <c:pt idx="1558">
                  <c:v>483.82024656937233</c:v>
                </c:pt>
                <c:pt idx="1559">
                  <c:v>484.68730794315252</c:v>
                </c:pt>
                <c:pt idx="1560">
                  <c:v>485.55436931693271</c:v>
                </c:pt>
                <c:pt idx="1561">
                  <c:v>486.4214306907129</c:v>
                </c:pt>
                <c:pt idx="1562">
                  <c:v>487.28849206449331</c:v>
                </c:pt>
                <c:pt idx="1563">
                  <c:v>488.1555534382735</c:v>
                </c:pt>
                <c:pt idx="1564">
                  <c:v>489.02261481205369</c:v>
                </c:pt>
                <c:pt idx="1565">
                  <c:v>489.88967618583388</c:v>
                </c:pt>
                <c:pt idx="1566">
                  <c:v>490.75673755961407</c:v>
                </c:pt>
                <c:pt idx="1567">
                  <c:v>491.62379893339448</c:v>
                </c:pt>
                <c:pt idx="1568">
                  <c:v>492.49086030717467</c:v>
                </c:pt>
                <c:pt idx="1569">
                  <c:v>493.35792168095486</c:v>
                </c:pt>
                <c:pt idx="1570">
                  <c:v>494.22498305473505</c:v>
                </c:pt>
                <c:pt idx="1571">
                  <c:v>495.09204442851524</c:v>
                </c:pt>
                <c:pt idx="1572">
                  <c:v>495.95910580229565</c:v>
                </c:pt>
                <c:pt idx="1573">
                  <c:v>496.82616717607584</c:v>
                </c:pt>
                <c:pt idx="1574">
                  <c:v>497.69322854985603</c:v>
                </c:pt>
                <c:pt idx="1575">
                  <c:v>498.56028992363622</c:v>
                </c:pt>
                <c:pt idx="1576">
                  <c:v>499.42735129741664</c:v>
                </c:pt>
                <c:pt idx="1577">
                  <c:v>500.29441267119682</c:v>
                </c:pt>
                <c:pt idx="1578">
                  <c:v>501.16147404497701</c:v>
                </c:pt>
                <c:pt idx="1579">
                  <c:v>502.0285354187572</c:v>
                </c:pt>
                <c:pt idx="1580">
                  <c:v>502.89559679253739</c:v>
                </c:pt>
                <c:pt idx="1581">
                  <c:v>503.76265816631781</c:v>
                </c:pt>
                <c:pt idx="1582">
                  <c:v>504.62971954009799</c:v>
                </c:pt>
                <c:pt idx="1583">
                  <c:v>505.49678091387818</c:v>
                </c:pt>
                <c:pt idx="1584">
                  <c:v>506.36384228765837</c:v>
                </c:pt>
                <c:pt idx="1585">
                  <c:v>507.23090366143856</c:v>
                </c:pt>
                <c:pt idx="1586">
                  <c:v>508.09796503521898</c:v>
                </c:pt>
                <c:pt idx="1587">
                  <c:v>508.96502640899917</c:v>
                </c:pt>
                <c:pt idx="1588">
                  <c:v>509.83208778277935</c:v>
                </c:pt>
                <c:pt idx="1589">
                  <c:v>510.69914915655954</c:v>
                </c:pt>
                <c:pt idx="1590">
                  <c:v>511.56621053033973</c:v>
                </c:pt>
                <c:pt idx="1591">
                  <c:v>512.43327190412015</c:v>
                </c:pt>
                <c:pt idx="1592">
                  <c:v>513.30033327790034</c:v>
                </c:pt>
                <c:pt idx="1593">
                  <c:v>514.16739465168052</c:v>
                </c:pt>
                <c:pt idx="1594">
                  <c:v>515.03445602546071</c:v>
                </c:pt>
                <c:pt idx="1595">
                  <c:v>515.90151739924113</c:v>
                </c:pt>
                <c:pt idx="1596">
                  <c:v>516.76857877302132</c:v>
                </c:pt>
                <c:pt idx="1597">
                  <c:v>517.63564014680151</c:v>
                </c:pt>
                <c:pt idx="1598">
                  <c:v>518.5027015205817</c:v>
                </c:pt>
                <c:pt idx="1599">
                  <c:v>519.36976289436188</c:v>
                </c:pt>
                <c:pt idx="1600">
                  <c:v>520.2368242681423</c:v>
                </c:pt>
                <c:pt idx="1601">
                  <c:v>521.10388564192249</c:v>
                </c:pt>
                <c:pt idx="1602">
                  <c:v>521.97094701570268</c:v>
                </c:pt>
                <c:pt idx="1603">
                  <c:v>522.83800838948287</c:v>
                </c:pt>
                <c:pt idx="1604">
                  <c:v>523.70506976326305</c:v>
                </c:pt>
                <c:pt idx="1605">
                  <c:v>524.57213113704347</c:v>
                </c:pt>
                <c:pt idx="1606">
                  <c:v>525.43919251082366</c:v>
                </c:pt>
                <c:pt idx="1607">
                  <c:v>526.30625388460385</c:v>
                </c:pt>
                <c:pt idx="1608">
                  <c:v>527.17331525838404</c:v>
                </c:pt>
                <c:pt idx="1609">
                  <c:v>528.04037663216445</c:v>
                </c:pt>
                <c:pt idx="1610">
                  <c:v>528.90743800594464</c:v>
                </c:pt>
                <c:pt idx="1611">
                  <c:v>529.77449937972483</c:v>
                </c:pt>
                <c:pt idx="1612">
                  <c:v>530.64156075350502</c:v>
                </c:pt>
                <c:pt idx="1613">
                  <c:v>531.50862212728521</c:v>
                </c:pt>
                <c:pt idx="1614">
                  <c:v>532.37568350106562</c:v>
                </c:pt>
                <c:pt idx="1615">
                  <c:v>533.24274487484581</c:v>
                </c:pt>
                <c:pt idx="1616">
                  <c:v>534.109806248626</c:v>
                </c:pt>
                <c:pt idx="1617">
                  <c:v>534.97686762240619</c:v>
                </c:pt>
                <c:pt idx="1618">
                  <c:v>535.84392899618638</c:v>
                </c:pt>
                <c:pt idx="1619">
                  <c:v>536.71099036996679</c:v>
                </c:pt>
                <c:pt idx="1620">
                  <c:v>537.57805174374698</c:v>
                </c:pt>
                <c:pt idx="1621">
                  <c:v>538.44511311752717</c:v>
                </c:pt>
                <c:pt idx="1622">
                  <c:v>539.31217449130736</c:v>
                </c:pt>
                <c:pt idx="1623">
                  <c:v>540.17923586508778</c:v>
                </c:pt>
                <c:pt idx="1624">
                  <c:v>541.04629723886796</c:v>
                </c:pt>
                <c:pt idx="1625">
                  <c:v>541.91335861264815</c:v>
                </c:pt>
                <c:pt idx="1626">
                  <c:v>542.78041998642834</c:v>
                </c:pt>
                <c:pt idx="1627">
                  <c:v>543.64748136020853</c:v>
                </c:pt>
                <c:pt idx="1628">
                  <c:v>544.51454273398895</c:v>
                </c:pt>
                <c:pt idx="1629">
                  <c:v>545.38160410776914</c:v>
                </c:pt>
                <c:pt idx="1630">
                  <c:v>546.24866548154932</c:v>
                </c:pt>
                <c:pt idx="1631">
                  <c:v>547.11572685532951</c:v>
                </c:pt>
                <c:pt idx="1632">
                  <c:v>547.9827882291097</c:v>
                </c:pt>
                <c:pt idx="1633">
                  <c:v>548.84984960289012</c:v>
                </c:pt>
                <c:pt idx="1634">
                  <c:v>549.71691097667031</c:v>
                </c:pt>
                <c:pt idx="1635">
                  <c:v>550.58397235045049</c:v>
                </c:pt>
                <c:pt idx="1636">
                  <c:v>551.45103372423068</c:v>
                </c:pt>
                <c:pt idx="1637">
                  <c:v>552.3180950980111</c:v>
                </c:pt>
                <c:pt idx="1638">
                  <c:v>553.18515647179129</c:v>
                </c:pt>
                <c:pt idx="1639">
                  <c:v>554.05221784557148</c:v>
                </c:pt>
                <c:pt idx="1640">
                  <c:v>554.91927921935167</c:v>
                </c:pt>
                <c:pt idx="1641">
                  <c:v>555.78634059313185</c:v>
                </c:pt>
                <c:pt idx="1642">
                  <c:v>556.65340196691227</c:v>
                </c:pt>
                <c:pt idx="1643">
                  <c:v>557.52046334069246</c:v>
                </c:pt>
                <c:pt idx="1644">
                  <c:v>558.38752471447265</c:v>
                </c:pt>
                <c:pt idx="1645">
                  <c:v>559.25458608825284</c:v>
                </c:pt>
                <c:pt idx="1646">
                  <c:v>560.12164746203302</c:v>
                </c:pt>
                <c:pt idx="1647">
                  <c:v>560.98870883581344</c:v>
                </c:pt>
                <c:pt idx="1648">
                  <c:v>561.85577020959363</c:v>
                </c:pt>
                <c:pt idx="1649">
                  <c:v>562.72283158337382</c:v>
                </c:pt>
                <c:pt idx="1650">
                  <c:v>563.58989295715401</c:v>
                </c:pt>
                <c:pt idx="1651">
                  <c:v>564.4569543309342</c:v>
                </c:pt>
                <c:pt idx="1652">
                  <c:v>565.32401570471461</c:v>
                </c:pt>
                <c:pt idx="1653">
                  <c:v>566.1910770784948</c:v>
                </c:pt>
                <c:pt idx="1654">
                  <c:v>567.05813845227499</c:v>
                </c:pt>
                <c:pt idx="1655">
                  <c:v>567.92519982605518</c:v>
                </c:pt>
                <c:pt idx="1656">
                  <c:v>568.79226119983559</c:v>
                </c:pt>
                <c:pt idx="1657">
                  <c:v>569.65932257361578</c:v>
                </c:pt>
                <c:pt idx="1658">
                  <c:v>570.52638394739597</c:v>
                </c:pt>
                <c:pt idx="1659">
                  <c:v>571.39344532117616</c:v>
                </c:pt>
                <c:pt idx="1660">
                  <c:v>572.26050669495635</c:v>
                </c:pt>
                <c:pt idx="1661">
                  <c:v>573.12756806873676</c:v>
                </c:pt>
                <c:pt idx="1662">
                  <c:v>573.99462944251695</c:v>
                </c:pt>
                <c:pt idx="1663">
                  <c:v>574.86169081629714</c:v>
                </c:pt>
                <c:pt idx="1664">
                  <c:v>575.72875219007733</c:v>
                </c:pt>
                <c:pt idx="1665">
                  <c:v>576.59581356385752</c:v>
                </c:pt>
                <c:pt idx="1666">
                  <c:v>577.46287493763793</c:v>
                </c:pt>
                <c:pt idx="1667">
                  <c:v>578.32993631141812</c:v>
                </c:pt>
                <c:pt idx="1668">
                  <c:v>579.19699768519831</c:v>
                </c:pt>
                <c:pt idx="1669">
                  <c:v>580.0640590589785</c:v>
                </c:pt>
                <c:pt idx="1670">
                  <c:v>580.93112043275892</c:v>
                </c:pt>
                <c:pt idx="1671">
                  <c:v>581.79818180653911</c:v>
                </c:pt>
                <c:pt idx="1672">
                  <c:v>582.66524318031929</c:v>
                </c:pt>
                <c:pt idx="1673">
                  <c:v>583.53230455409948</c:v>
                </c:pt>
                <c:pt idx="1674">
                  <c:v>584.39936592787967</c:v>
                </c:pt>
                <c:pt idx="1675">
                  <c:v>585.26642730166009</c:v>
                </c:pt>
                <c:pt idx="1676">
                  <c:v>586.13348867544028</c:v>
                </c:pt>
                <c:pt idx="1677">
                  <c:v>587.00055004922046</c:v>
                </c:pt>
                <c:pt idx="1678">
                  <c:v>587.86761142300065</c:v>
                </c:pt>
                <c:pt idx="1679">
                  <c:v>588.73467279678084</c:v>
                </c:pt>
                <c:pt idx="1680">
                  <c:v>589.60173417056126</c:v>
                </c:pt>
                <c:pt idx="1681">
                  <c:v>590.46879554434145</c:v>
                </c:pt>
                <c:pt idx="1682">
                  <c:v>591.33585691812164</c:v>
                </c:pt>
                <c:pt idx="1683">
                  <c:v>592.20291829190182</c:v>
                </c:pt>
                <c:pt idx="1684">
                  <c:v>593.06997966568224</c:v>
                </c:pt>
                <c:pt idx="1685">
                  <c:v>593.93704103946243</c:v>
                </c:pt>
                <c:pt idx="1686">
                  <c:v>594.80410241324262</c:v>
                </c:pt>
                <c:pt idx="1687">
                  <c:v>595.67116378702281</c:v>
                </c:pt>
                <c:pt idx="1688">
                  <c:v>596.53822516080299</c:v>
                </c:pt>
                <c:pt idx="1689">
                  <c:v>597.40528653458341</c:v>
                </c:pt>
                <c:pt idx="1690">
                  <c:v>598.2723479083636</c:v>
                </c:pt>
                <c:pt idx="1691">
                  <c:v>599.13940928214379</c:v>
                </c:pt>
                <c:pt idx="1692">
                  <c:v>600.00647065592398</c:v>
                </c:pt>
                <c:pt idx="1693">
                  <c:v>600.87353202970417</c:v>
                </c:pt>
                <c:pt idx="1694">
                  <c:v>601.74059340348458</c:v>
                </c:pt>
                <c:pt idx="1695">
                  <c:v>602.60765477726477</c:v>
                </c:pt>
                <c:pt idx="1696">
                  <c:v>603.47471615104496</c:v>
                </c:pt>
                <c:pt idx="1697">
                  <c:v>604.34177752482515</c:v>
                </c:pt>
                <c:pt idx="1698">
                  <c:v>605.20883889860534</c:v>
                </c:pt>
                <c:pt idx="1699">
                  <c:v>606.07590027238575</c:v>
                </c:pt>
                <c:pt idx="1700">
                  <c:v>606.94296164616594</c:v>
                </c:pt>
                <c:pt idx="1701">
                  <c:v>607.81002301994613</c:v>
                </c:pt>
                <c:pt idx="1702">
                  <c:v>608.67708439372632</c:v>
                </c:pt>
                <c:pt idx="1703">
                  <c:v>609.54414576750673</c:v>
                </c:pt>
                <c:pt idx="1704">
                  <c:v>610.41120714128692</c:v>
                </c:pt>
                <c:pt idx="1705">
                  <c:v>611.27826851506711</c:v>
                </c:pt>
                <c:pt idx="1706">
                  <c:v>612.1453298888473</c:v>
                </c:pt>
                <c:pt idx="1707">
                  <c:v>613.01239126262749</c:v>
                </c:pt>
                <c:pt idx="1708">
                  <c:v>613.8794526364079</c:v>
                </c:pt>
                <c:pt idx="1709">
                  <c:v>614.74651401018809</c:v>
                </c:pt>
                <c:pt idx="1710">
                  <c:v>615.61357538396828</c:v>
                </c:pt>
                <c:pt idx="1711">
                  <c:v>616.48063675774847</c:v>
                </c:pt>
                <c:pt idx="1712">
                  <c:v>617.34769813152866</c:v>
                </c:pt>
                <c:pt idx="1713">
                  <c:v>618.21475950530908</c:v>
                </c:pt>
                <c:pt idx="1714">
                  <c:v>619.08182087908926</c:v>
                </c:pt>
                <c:pt idx="1715">
                  <c:v>619.94888225286945</c:v>
                </c:pt>
                <c:pt idx="1716">
                  <c:v>620.81594362664964</c:v>
                </c:pt>
                <c:pt idx="1717">
                  <c:v>621.68300500043006</c:v>
                </c:pt>
                <c:pt idx="1718">
                  <c:v>622.55006637421025</c:v>
                </c:pt>
                <c:pt idx="1719">
                  <c:v>623.41712774799043</c:v>
                </c:pt>
                <c:pt idx="1720">
                  <c:v>624.28418912177062</c:v>
                </c:pt>
                <c:pt idx="1721">
                  <c:v>625.15125049555081</c:v>
                </c:pt>
                <c:pt idx="1722">
                  <c:v>626.01831186933123</c:v>
                </c:pt>
                <c:pt idx="1723">
                  <c:v>626.88537324311142</c:v>
                </c:pt>
                <c:pt idx="1724">
                  <c:v>627.75243461689161</c:v>
                </c:pt>
                <c:pt idx="1725">
                  <c:v>628.61949599067179</c:v>
                </c:pt>
                <c:pt idx="1726">
                  <c:v>629.48655736445198</c:v>
                </c:pt>
                <c:pt idx="1727">
                  <c:v>630.3536187382324</c:v>
                </c:pt>
                <c:pt idx="1728">
                  <c:v>631.22068011201259</c:v>
                </c:pt>
                <c:pt idx="1729">
                  <c:v>632.08774148579278</c:v>
                </c:pt>
                <c:pt idx="1730">
                  <c:v>632.95480285957296</c:v>
                </c:pt>
                <c:pt idx="1731">
                  <c:v>633.82186423335338</c:v>
                </c:pt>
                <c:pt idx="1732">
                  <c:v>634.68892560713357</c:v>
                </c:pt>
                <c:pt idx="1733">
                  <c:v>635.55598698091376</c:v>
                </c:pt>
                <c:pt idx="1734">
                  <c:v>636.42304835469395</c:v>
                </c:pt>
                <c:pt idx="1735">
                  <c:v>637.29010972847414</c:v>
                </c:pt>
                <c:pt idx="1736">
                  <c:v>638.15717110225455</c:v>
                </c:pt>
                <c:pt idx="1737">
                  <c:v>639.02423247603474</c:v>
                </c:pt>
                <c:pt idx="1738">
                  <c:v>639.89129384981493</c:v>
                </c:pt>
                <c:pt idx="1739">
                  <c:v>640.75835522359512</c:v>
                </c:pt>
                <c:pt idx="1740">
                  <c:v>641.62541659737531</c:v>
                </c:pt>
                <c:pt idx="1741">
                  <c:v>642.49247797115572</c:v>
                </c:pt>
                <c:pt idx="1742">
                  <c:v>643.35953934493591</c:v>
                </c:pt>
                <c:pt idx="1743">
                  <c:v>644.2266007187161</c:v>
                </c:pt>
                <c:pt idx="1744">
                  <c:v>645.09366209249629</c:v>
                </c:pt>
                <c:pt idx="1745">
                  <c:v>645.96072346627648</c:v>
                </c:pt>
                <c:pt idx="1746">
                  <c:v>646.82778484005689</c:v>
                </c:pt>
                <c:pt idx="1747">
                  <c:v>647.69484621383708</c:v>
                </c:pt>
                <c:pt idx="1748">
                  <c:v>648.56190758761727</c:v>
                </c:pt>
                <c:pt idx="1749">
                  <c:v>649.42896896139746</c:v>
                </c:pt>
                <c:pt idx="1750">
                  <c:v>650.29603033517787</c:v>
                </c:pt>
                <c:pt idx="1751">
                  <c:v>651.16309170895806</c:v>
                </c:pt>
                <c:pt idx="1752">
                  <c:v>652.03015308273825</c:v>
                </c:pt>
                <c:pt idx="1753">
                  <c:v>652.89721445651844</c:v>
                </c:pt>
                <c:pt idx="1754">
                  <c:v>653.76427583029863</c:v>
                </c:pt>
                <c:pt idx="1755">
                  <c:v>654.63133720407905</c:v>
                </c:pt>
                <c:pt idx="1756">
                  <c:v>655.49839857785923</c:v>
                </c:pt>
                <c:pt idx="1757">
                  <c:v>656.36545995163942</c:v>
                </c:pt>
                <c:pt idx="1758">
                  <c:v>657.23252132541961</c:v>
                </c:pt>
                <c:pt idx="1759">
                  <c:v>658.0995826991998</c:v>
                </c:pt>
                <c:pt idx="1760">
                  <c:v>658.96664407298022</c:v>
                </c:pt>
                <c:pt idx="1761">
                  <c:v>659.8337054467604</c:v>
                </c:pt>
                <c:pt idx="1762">
                  <c:v>660.70076682054059</c:v>
                </c:pt>
                <c:pt idx="1763">
                  <c:v>661.56782819432078</c:v>
                </c:pt>
                <c:pt idx="1764">
                  <c:v>662.4348895681012</c:v>
                </c:pt>
                <c:pt idx="1765">
                  <c:v>663.30195094188139</c:v>
                </c:pt>
                <c:pt idx="1766">
                  <c:v>664.16901231566158</c:v>
                </c:pt>
                <c:pt idx="1767">
                  <c:v>665.03607368944176</c:v>
                </c:pt>
                <c:pt idx="1768">
                  <c:v>665.90313506322195</c:v>
                </c:pt>
                <c:pt idx="1769">
                  <c:v>666.77019643700237</c:v>
                </c:pt>
                <c:pt idx="1770">
                  <c:v>667.63725781078256</c:v>
                </c:pt>
                <c:pt idx="1771">
                  <c:v>668.50431918456275</c:v>
                </c:pt>
                <c:pt idx="1772">
                  <c:v>669.37138055834293</c:v>
                </c:pt>
                <c:pt idx="1773">
                  <c:v>670.23844193212312</c:v>
                </c:pt>
                <c:pt idx="1774">
                  <c:v>671.10550330590354</c:v>
                </c:pt>
                <c:pt idx="1775">
                  <c:v>671.97256467968373</c:v>
                </c:pt>
                <c:pt idx="1776">
                  <c:v>672.83962605346392</c:v>
                </c:pt>
                <c:pt idx="1777">
                  <c:v>673.70668742724411</c:v>
                </c:pt>
                <c:pt idx="1778">
                  <c:v>674.57374880102452</c:v>
                </c:pt>
                <c:pt idx="1779">
                  <c:v>675.44081017480471</c:v>
                </c:pt>
                <c:pt idx="1780">
                  <c:v>676.3078715485849</c:v>
                </c:pt>
                <c:pt idx="1781">
                  <c:v>677.17493292236509</c:v>
                </c:pt>
                <c:pt idx="1782">
                  <c:v>678.04199429614528</c:v>
                </c:pt>
                <c:pt idx="1783">
                  <c:v>678.90905566992569</c:v>
                </c:pt>
                <c:pt idx="1784">
                  <c:v>679.77611704370588</c:v>
                </c:pt>
                <c:pt idx="1785">
                  <c:v>680.64317841748607</c:v>
                </c:pt>
                <c:pt idx="1786">
                  <c:v>681.51023979126626</c:v>
                </c:pt>
                <c:pt idx="1787">
                  <c:v>682.37730116504645</c:v>
                </c:pt>
                <c:pt idx="1788">
                  <c:v>683.24436253882686</c:v>
                </c:pt>
                <c:pt idx="1789">
                  <c:v>684.11142391260705</c:v>
                </c:pt>
                <c:pt idx="1790">
                  <c:v>684.97848528638724</c:v>
                </c:pt>
                <c:pt idx="1791">
                  <c:v>685.84554666016743</c:v>
                </c:pt>
                <c:pt idx="1792">
                  <c:v>686.71260803394784</c:v>
                </c:pt>
                <c:pt idx="1793">
                  <c:v>687.57966940772803</c:v>
                </c:pt>
                <c:pt idx="1794">
                  <c:v>688.44673078150822</c:v>
                </c:pt>
                <c:pt idx="1795">
                  <c:v>689.31379215528841</c:v>
                </c:pt>
                <c:pt idx="1796">
                  <c:v>690.1808535290686</c:v>
                </c:pt>
                <c:pt idx="1797">
                  <c:v>691.04791490284902</c:v>
                </c:pt>
                <c:pt idx="1798">
                  <c:v>691.9149762766292</c:v>
                </c:pt>
                <c:pt idx="1799">
                  <c:v>692.78203765040939</c:v>
                </c:pt>
                <c:pt idx="1800">
                  <c:v>693.64909902418958</c:v>
                </c:pt>
                <c:pt idx="1801">
                  <c:v>694.51616039796977</c:v>
                </c:pt>
                <c:pt idx="1802">
                  <c:v>695.38322177175019</c:v>
                </c:pt>
                <c:pt idx="1803">
                  <c:v>696.25028314553037</c:v>
                </c:pt>
                <c:pt idx="1804">
                  <c:v>697.11734451931056</c:v>
                </c:pt>
                <c:pt idx="1805">
                  <c:v>697.98440589309075</c:v>
                </c:pt>
                <c:pt idx="1806">
                  <c:v>698.85146726687094</c:v>
                </c:pt>
                <c:pt idx="1807">
                  <c:v>699.71852864065136</c:v>
                </c:pt>
                <c:pt idx="1808">
                  <c:v>700.58559001443155</c:v>
                </c:pt>
                <c:pt idx="1809">
                  <c:v>701.45265138821173</c:v>
                </c:pt>
                <c:pt idx="1810">
                  <c:v>702.31971276199192</c:v>
                </c:pt>
                <c:pt idx="1811">
                  <c:v>703.18677413577234</c:v>
                </c:pt>
                <c:pt idx="1812">
                  <c:v>704.05383550955253</c:v>
                </c:pt>
                <c:pt idx="1813">
                  <c:v>704.92089688333272</c:v>
                </c:pt>
                <c:pt idx="1814">
                  <c:v>705.7879582571129</c:v>
                </c:pt>
                <c:pt idx="1815">
                  <c:v>706.65501963089309</c:v>
                </c:pt>
                <c:pt idx="1816">
                  <c:v>707.52208100467351</c:v>
                </c:pt>
                <c:pt idx="1817">
                  <c:v>708.3891423784537</c:v>
                </c:pt>
                <c:pt idx="1818">
                  <c:v>709.25620375223389</c:v>
                </c:pt>
                <c:pt idx="1819">
                  <c:v>710.12326512601408</c:v>
                </c:pt>
                <c:pt idx="1820">
                  <c:v>710.99032649979426</c:v>
                </c:pt>
                <c:pt idx="1821">
                  <c:v>711.85738787357468</c:v>
                </c:pt>
                <c:pt idx="1822">
                  <c:v>712.72444924735487</c:v>
                </c:pt>
                <c:pt idx="1823">
                  <c:v>713.59151062113506</c:v>
                </c:pt>
                <c:pt idx="1824">
                  <c:v>714.45857199491525</c:v>
                </c:pt>
                <c:pt idx="1825">
                  <c:v>715.32563336869566</c:v>
                </c:pt>
                <c:pt idx="1826">
                  <c:v>716.19269474247585</c:v>
                </c:pt>
                <c:pt idx="1827">
                  <c:v>717.05975611625604</c:v>
                </c:pt>
                <c:pt idx="1828">
                  <c:v>717.92681749003623</c:v>
                </c:pt>
                <c:pt idx="1829">
                  <c:v>718.79387886381642</c:v>
                </c:pt>
                <c:pt idx="1830">
                  <c:v>719.66094023759683</c:v>
                </c:pt>
                <c:pt idx="1831">
                  <c:v>720.52800161137702</c:v>
                </c:pt>
                <c:pt idx="1832">
                  <c:v>721.39506298515721</c:v>
                </c:pt>
                <c:pt idx="1833">
                  <c:v>722.2621243589374</c:v>
                </c:pt>
                <c:pt idx="1834">
                  <c:v>723.12918573271759</c:v>
                </c:pt>
                <c:pt idx="1835">
                  <c:v>723.996247106498</c:v>
                </c:pt>
                <c:pt idx="1836">
                  <c:v>724.86330848027819</c:v>
                </c:pt>
                <c:pt idx="1837">
                  <c:v>725.73036985405838</c:v>
                </c:pt>
                <c:pt idx="1838">
                  <c:v>726.59743122783857</c:v>
                </c:pt>
                <c:pt idx="1839">
                  <c:v>727.46449260161899</c:v>
                </c:pt>
                <c:pt idx="1840">
                  <c:v>728.33155397539917</c:v>
                </c:pt>
                <c:pt idx="1841">
                  <c:v>729.19861534917936</c:v>
                </c:pt>
                <c:pt idx="1842">
                  <c:v>730.06567672295955</c:v>
                </c:pt>
                <c:pt idx="1843">
                  <c:v>730.93273809673974</c:v>
                </c:pt>
                <c:pt idx="1844">
                  <c:v>731.79979947052016</c:v>
                </c:pt>
                <c:pt idx="1845">
                  <c:v>732.66686084430034</c:v>
                </c:pt>
                <c:pt idx="1846">
                  <c:v>733.53392221808053</c:v>
                </c:pt>
                <c:pt idx="1847">
                  <c:v>734.40098359186072</c:v>
                </c:pt>
                <c:pt idx="1848">
                  <c:v>735.26804496564091</c:v>
                </c:pt>
                <c:pt idx="1849">
                  <c:v>736.13510633942133</c:v>
                </c:pt>
                <c:pt idx="1850">
                  <c:v>737.00216771320152</c:v>
                </c:pt>
                <c:pt idx="1851">
                  <c:v>737.8692290869817</c:v>
                </c:pt>
                <c:pt idx="1852">
                  <c:v>738.73629046076189</c:v>
                </c:pt>
                <c:pt idx="1853">
                  <c:v>739.60335183454208</c:v>
                </c:pt>
                <c:pt idx="1854">
                  <c:v>740.4704132083225</c:v>
                </c:pt>
                <c:pt idx="1855">
                  <c:v>741.33747458210269</c:v>
                </c:pt>
                <c:pt idx="1856">
                  <c:v>742.20453595588287</c:v>
                </c:pt>
                <c:pt idx="1857">
                  <c:v>743.07159732966306</c:v>
                </c:pt>
                <c:pt idx="1858">
                  <c:v>743.93865870344348</c:v>
                </c:pt>
                <c:pt idx="1859">
                  <c:v>744.80572007722367</c:v>
                </c:pt>
                <c:pt idx="1860">
                  <c:v>745.67278145100386</c:v>
                </c:pt>
                <c:pt idx="1861">
                  <c:v>746.53984282478405</c:v>
                </c:pt>
                <c:pt idx="1862">
                  <c:v>747.40690419856423</c:v>
                </c:pt>
                <c:pt idx="1863">
                  <c:v>748.27396557234465</c:v>
                </c:pt>
                <c:pt idx="1864">
                  <c:v>749.14102694612484</c:v>
                </c:pt>
                <c:pt idx="1865">
                  <c:v>750.00808831990503</c:v>
                </c:pt>
                <c:pt idx="1866">
                  <c:v>750.87514969368522</c:v>
                </c:pt>
                <c:pt idx="1867">
                  <c:v>751.7422110674654</c:v>
                </c:pt>
                <c:pt idx="1868">
                  <c:v>752.60927244124582</c:v>
                </c:pt>
                <c:pt idx="1869">
                  <c:v>753.47633381502601</c:v>
                </c:pt>
                <c:pt idx="1870">
                  <c:v>754.3433951888062</c:v>
                </c:pt>
                <c:pt idx="1871">
                  <c:v>755.21045656258639</c:v>
                </c:pt>
                <c:pt idx="1872">
                  <c:v>756.0775179363668</c:v>
                </c:pt>
                <c:pt idx="1873">
                  <c:v>756.94457931014699</c:v>
                </c:pt>
                <c:pt idx="1874">
                  <c:v>757.81164068392718</c:v>
                </c:pt>
                <c:pt idx="1875">
                  <c:v>758.67870205770737</c:v>
                </c:pt>
                <c:pt idx="1876">
                  <c:v>759.54576343148756</c:v>
                </c:pt>
                <c:pt idx="1877">
                  <c:v>760.41282480526797</c:v>
                </c:pt>
                <c:pt idx="1878">
                  <c:v>761.27988617904816</c:v>
                </c:pt>
                <c:pt idx="1879">
                  <c:v>762.14694755282835</c:v>
                </c:pt>
                <c:pt idx="1880">
                  <c:v>763.01400892660854</c:v>
                </c:pt>
                <c:pt idx="1881">
                  <c:v>763.88107030038873</c:v>
                </c:pt>
                <c:pt idx="1882">
                  <c:v>764.74813167416914</c:v>
                </c:pt>
                <c:pt idx="1883">
                  <c:v>765.61519304794933</c:v>
                </c:pt>
                <c:pt idx="1884">
                  <c:v>766.48225442172952</c:v>
                </c:pt>
                <c:pt idx="1885">
                  <c:v>767.34931579550971</c:v>
                </c:pt>
                <c:pt idx="1886">
                  <c:v>768.21637716929013</c:v>
                </c:pt>
                <c:pt idx="1887">
                  <c:v>769.08343854307032</c:v>
                </c:pt>
                <c:pt idx="1888">
                  <c:v>769.9504999168505</c:v>
                </c:pt>
                <c:pt idx="1889">
                  <c:v>770.81756129063069</c:v>
                </c:pt>
                <c:pt idx="1890">
                  <c:v>771.68462266441088</c:v>
                </c:pt>
                <c:pt idx="1891">
                  <c:v>772.5516840381913</c:v>
                </c:pt>
                <c:pt idx="1892">
                  <c:v>773.41874541197149</c:v>
                </c:pt>
                <c:pt idx="1893">
                  <c:v>774.28580678575167</c:v>
                </c:pt>
                <c:pt idx="1894">
                  <c:v>775.15286815953186</c:v>
                </c:pt>
                <c:pt idx="1895">
                  <c:v>776.01992953331205</c:v>
                </c:pt>
                <c:pt idx="1896">
                  <c:v>776.88699090709247</c:v>
                </c:pt>
                <c:pt idx="1897">
                  <c:v>777.75405228087266</c:v>
                </c:pt>
                <c:pt idx="1898">
                  <c:v>778.62111365465285</c:v>
                </c:pt>
                <c:pt idx="1899">
                  <c:v>779.48817502843303</c:v>
                </c:pt>
                <c:pt idx="1900">
                  <c:v>780.35523640221322</c:v>
                </c:pt>
                <c:pt idx="1901">
                  <c:v>781.22229777599364</c:v>
                </c:pt>
                <c:pt idx="1902">
                  <c:v>782.08935914977383</c:v>
                </c:pt>
                <c:pt idx="1903">
                  <c:v>782.95642052355402</c:v>
                </c:pt>
                <c:pt idx="1904">
                  <c:v>783.8234818973342</c:v>
                </c:pt>
                <c:pt idx="1905">
                  <c:v>784.69054327111462</c:v>
                </c:pt>
                <c:pt idx="1906">
                  <c:v>785.55760464489481</c:v>
                </c:pt>
                <c:pt idx="1907">
                  <c:v>786.424666018675</c:v>
                </c:pt>
                <c:pt idx="1908">
                  <c:v>787.29172739245519</c:v>
                </c:pt>
                <c:pt idx="1909">
                  <c:v>788.15878876623538</c:v>
                </c:pt>
                <c:pt idx="1910">
                  <c:v>789.02585014001579</c:v>
                </c:pt>
                <c:pt idx="1911">
                  <c:v>789.89291151379598</c:v>
                </c:pt>
                <c:pt idx="1912">
                  <c:v>790.75997288757617</c:v>
                </c:pt>
                <c:pt idx="1913">
                  <c:v>791.62703426135636</c:v>
                </c:pt>
                <c:pt idx="1914">
                  <c:v>792.49409563513655</c:v>
                </c:pt>
                <c:pt idx="1915">
                  <c:v>793.36115700891696</c:v>
                </c:pt>
                <c:pt idx="1916">
                  <c:v>794.22821838269715</c:v>
                </c:pt>
                <c:pt idx="1917">
                  <c:v>795.09527975647734</c:v>
                </c:pt>
                <c:pt idx="1918">
                  <c:v>795.96234113025753</c:v>
                </c:pt>
                <c:pt idx="1919">
                  <c:v>796.82940250403794</c:v>
                </c:pt>
                <c:pt idx="1920">
                  <c:v>797.69646387781813</c:v>
                </c:pt>
                <c:pt idx="1921">
                  <c:v>798.56352525159832</c:v>
                </c:pt>
                <c:pt idx="1922">
                  <c:v>799.43058662537851</c:v>
                </c:pt>
                <c:pt idx="1923">
                  <c:v>800.2976479991587</c:v>
                </c:pt>
                <c:pt idx="1924">
                  <c:v>801.16470937293911</c:v>
                </c:pt>
                <c:pt idx="1925">
                  <c:v>802.0317707467193</c:v>
                </c:pt>
                <c:pt idx="1926">
                  <c:v>802.89883212049949</c:v>
                </c:pt>
                <c:pt idx="1927">
                  <c:v>803.76589349427968</c:v>
                </c:pt>
                <c:pt idx="1928">
                  <c:v>804.63295486805987</c:v>
                </c:pt>
                <c:pt idx="1929">
                  <c:v>805.50001624184029</c:v>
                </c:pt>
                <c:pt idx="1930">
                  <c:v>806.36707761562047</c:v>
                </c:pt>
                <c:pt idx="1931">
                  <c:v>807.23413898940066</c:v>
                </c:pt>
                <c:pt idx="1932">
                  <c:v>808.10120036318085</c:v>
                </c:pt>
                <c:pt idx="1933">
                  <c:v>808.96826173696127</c:v>
                </c:pt>
                <c:pt idx="1934">
                  <c:v>809.83532311074146</c:v>
                </c:pt>
                <c:pt idx="1935">
                  <c:v>810.70238448452164</c:v>
                </c:pt>
                <c:pt idx="1936">
                  <c:v>811.56944585830183</c:v>
                </c:pt>
                <c:pt idx="1937">
                  <c:v>812.43650723208202</c:v>
                </c:pt>
                <c:pt idx="1938">
                  <c:v>813.30356860586244</c:v>
                </c:pt>
                <c:pt idx="1939">
                  <c:v>814.17062997964263</c:v>
                </c:pt>
                <c:pt idx="1940">
                  <c:v>815.03769135342282</c:v>
                </c:pt>
                <c:pt idx="1941">
                  <c:v>815.904752727203</c:v>
                </c:pt>
                <c:pt idx="1942">
                  <c:v>816.77181410098319</c:v>
                </c:pt>
                <c:pt idx="1943">
                  <c:v>817.63887547476361</c:v>
                </c:pt>
                <c:pt idx="1944">
                  <c:v>818.5059368485438</c:v>
                </c:pt>
                <c:pt idx="1945">
                  <c:v>819.37299822232399</c:v>
                </c:pt>
                <c:pt idx="1946">
                  <c:v>820.24005959610417</c:v>
                </c:pt>
                <c:pt idx="1947">
                  <c:v>821.10712096988436</c:v>
                </c:pt>
                <c:pt idx="1948">
                  <c:v>821.97418234366478</c:v>
                </c:pt>
                <c:pt idx="1949">
                  <c:v>822.84124371744497</c:v>
                </c:pt>
                <c:pt idx="1950">
                  <c:v>823.70830509122516</c:v>
                </c:pt>
                <c:pt idx="1951">
                  <c:v>824.57536646500535</c:v>
                </c:pt>
                <c:pt idx="1952">
                  <c:v>825.44242783878576</c:v>
                </c:pt>
                <c:pt idx="1953">
                  <c:v>826.30948921256595</c:v>
                </c:pt>
                <c:pt idx="1954">
                  <c:v>827.17655058634614</c:v>
                </c:pt>
                <c:pt idx="1955">
                  <c:v>828.04361196012633</c:v>
                </c:pt>
                <c:pt idx="1956">
                  <c:v>828.91067333390652</c:v>
                </c:pt>
                <c:pt idx="1957">
                  <c:v>829.77773470768693</c:v>
                </c:pt>
                <c:pt idx="1958">
                  <c:v>830.64479608146712</c:v>
                </c:pt>
                <c:pt idx="1959">
                  <c:v>831.51185745524731</c:v>
                </c:pt>
                <c:pt idx="1960">
                  <c:v>832.3789188290275</c:v>
                </c:pt>
                <c:pt idx="1961">
                  <c:v>833.24598020280769</c:v>
                </c:pt>
                <c:pt idx="1962">
                  <c:v>834.1130415765881</c:v>
                </c:pt>
                <c:pt idx="1963">
                  <c:v>834.98010295036829</c:v>
                </c:pt>
                <c:pt idx="1964">
                  <c:v>835.84716432414848</c:v>
                </c:pt>
                <c:pt idx="1965">
                  <c:v>836.71422569792867</c:v>
                </c:pt>
                <c:pt idx="1966">
                  <c:v>837.58128707170908</c:v>
                </c:pt>
                <c:pt idx="1967">
                  <c:v>838.44834844548927</c:v>
                </c:pt>
                <c:pt idx="1968">
                  <c:v>839.31540981926946</c:v>
                </c:pt>
                <c:pt idx="1969">
                  <c:v>840.18247119304965</c:v>
                </c:pt>
                <c:pt idx="1970">
                  <c:v>841.04953256682984</c:v>
                </c:pt>
                <c:pt idx="1971">
                  <c:v>841.91659394061026</c:v>
                </c:pt>
                <c:pt idx="1972">
                  <c:v>842.78365531439044</c:v>
                </c:pt>
                <c:pt idx="1973">
                  <c:v>843.65071668817063</c:v>
                </c:pt>
                <c:pt idx="1974">
                  <c:v>844.51777806195082</c:v>
                </c:pt>
                <c:pt idx="1975">
                  <c:v>845.38483943573101</c:v>
                </c:pt>
                <c:pt idx="1976">
                  <c:v>846.25190080951143</c:v>
                </c:pt>
                <c:pt idx="1977">
                  <c:v>847.11896218329161</c:v>
                </c:pt>
                <c:pt idx="1978">
                  <c:v>847.9860235570718</c:v>
                </c:pt>
                <c:pt idx="1979">
                  <c:v>848.85308493085199</c:v>
                </c:pt>
                <c:pt idx="1980">
                  <c:v>849.72014630463241</c:v>
                </c:pt>
                <c:pt idx="1981">
                  <c:v>850.5872076784126</c:v>
                </c:pt>
                <c:pt idx="1982">
                  <c:v>851.45426905219279</c:v>
                </c:pt>
                <c:pt idx="1983">
                  <c:v>852.32133042597297</c:v>
                </c:pt>
                <c:pt idx="1984">
                  <c:v>853.18839179975316</c:v>
                </c:pt>
                <c:pt idx="1985">
                  <c:v>854.05545317353358</c:v>
                </c:pt>
                <c:pt idx="1986">
                  <c:v>854.92251454731377</c:v>
                </c:pt>
                <c:pt idx="1987">
                  <c:v>855.78957592109396</c:v>
                </c:pt>
                <c:pt idx="1988">
                  <c:v>856.65663729487414</c:v>
                </c:pt>
                <c:pt idx="1989">
                  <c:v>857.52369866865433</c:v>
                </c:pt>
                <c:pt idx="1990">
                  <c:v>858.39076004243475</c:v>
                </c:pt>
                <c:pt idx="1991">
                  <c:v>859.25782141621494</c:v>
                </c:pt>
                <c:pt idx="1992">
                  <c:v>860.12488278999513</c:v>
                </c:pt>
                <c:pt idx="1993">
                  <c:v>860.99194416377532</c:v>
                </c:pt>
                <c:pt idx="1994">
                  <c:v>861.85900553755573</c:v>
                </c:pt>
                <c:pt idx="1995">
                  <c:v>862.72606691133592</c:v>
                </c:pt>
                <c:pt idx="1996">
                  <c:v>863.59312828511611</c:v>
                </c:pt>
                <c:pt idx="1997">
                  <c:v>864.4601896588963</c:v>
                </c:pt>
                <c:pt idx="1998">
                  <c:v>865.32725103267649</c:v>
                </c:pt>
                <c:pt idx="1999">
                  <c:v>866.1943124064569</c:v>
                </c:pt>
                <c:pt idx="2000">
                  <c:v>867.06137378023709</c:v>
                </c:pt>
              </c:numCache>
            </c:numRef>
          </c:cat>
          <c:val>
            <c:numRef>
              <c:f>'RESULTADOS DA REGRESSÃO'!$AS$761:$AS$2761</c:f>
              <c:numCache>
                <c:formatCode>#,##0.00</c:formatCode>
                <c:ptCount val="2001"/>
                <c:pt idx="0">
                  <c:v>1.0472335528756605E-7</c:v>
                </c:pt>
                <c:pt idx="1">
                  <c:v>1.0641155404383235E-7</c:v>
                </c:pt>
                <c:pt idx="2">
                  <c:v>1.0812523748573882E-7</c:v>
                </c:pt>
                <c:pt idx="3">
                  <c:v>1.0986476074728311E-7</c:v>
                </c:pt>
                <c:pt idx="4">
                  <c:v>1.1163048342847985E-7</c:v>
                </c:pt>
                <c:pt idx="5">
                  <c:v>1.1342276964401482E-7</c:v>
                </c:pt>
                <c:pt idx="6">
                  <c:v>1.1524198807231049E-7</c:v>
                </c:pt>
                <c:pt idx="7">
                  <c:v>1.1708851200501704E-7</c:v>
                </c:pt>
                <c:pt idx="8">
                  <c:v>1.1896271939692005E-7</c:v>
                </c:pt>
                <c:pt idx="9">
                  <c:v>1.2086499291627971E-7</c:v>
                </c:pt>
                <c:pt idx="10">
                  <c:v>1.2279571999558894E-7</c:v>
                </c:pt>
                <c:pt idx="11">
                  <c:v>1.2475529288276284E-7</c:v>
                </c:pt>
                <c:pt idx="12">
                  <c:v>1.2674410869275903E-7</c:v>
                </c:pt>
                <c:pt idx="13">
                  <c:v>1.2876256945962549E-7</c:v>
                </c:pt>
                <c:pt idx="14">
                  <c:v>1.3081108218898676E-7</c:v>
                </c:pt>
                <c:pt idx="15">
                  <c:v>1.3289005891096222E-7</c:v>
                </c:pt>
                <c:pt idx="16">
                  <c:v>1.3499991673352446E-7</c:v>
                </c:pt>
                <c:pt idx="17">
                  <c:v>1.3714107789629081E-7</c:v>
                </c:pt>
                <c:pt idx="18">
                  <c:v>1.393139698247645E-7</c:v>
                </c:pt>
                <c:pt idx="19">
                  <c:v>1.4151902518501018E-7</c:v>
                </c:pt>
                <c:pt idx="20">
                  <c:v>1.4375668193877854E-7</c:v>
                </c:pt>
                <c:pt idx="21">
                  <c:v>1.4602738339907452E-7</c:v>
                </c:pt>
                <c:pt idx="22">
                  <c:v>1.4833157828617364E-7</c:v>
                </c:pt>
                <c:pt idx="23">
                  <c:v>1.50669720784089E-7</c:v>
                </c:pt>
                <c:pt idx="24">
                  <c:v>1.5304227059748675E-7</c:v>
                </c:pt>
                <c:pt idx="25">
                  <c:v>1.5544969300905722E-7</c:v>
                </c:pt>
                <c:pt idx="26">
                  <c:v>1.5789245893733528E-7</c:v>
                </c:pt>
                <c:pt idx="27">
                  <c:v>1.6037104499498237E-7</c:v>
                </c:pt>
                <c:pt idx="28">
                  <c:v>1.6288593354752076E-7</c:v>
                </c:pt>
                <c:pt idx="29">
                  <c:v>1.6543761277253007E-7</c:v>
                </c:pt>
                <c:pt idx="30">
                  <c:v>1.6802657671930075E-7</c:v>
                </c:pt>
                <c:pt idx="31">
                  <c:v>1.706533253689508E-7</c:v>
                </c:pt>
                <c:pt idx="32">
                  <c:v>1.7331836469500677E-7</c:v>
                </c:pt>
                <c:pt idx="33">
                  <c:v>1.7602220672444644E-7</c:v>
                </c:pt>
                <c:pt idx="34">
                  <c:v>1.7876536959921026E-7</c:v>
                </c:pt>
                <c:pt idx="35">
                  <c:v>1.8154837763817548E-7</c:v>
                </c:pt>
                <c:pt idx="36">
                  <c:v>1.8437176139960424E-7</c:v>
                </c:pt>
                <c:pt idx="37">
                  <c:v>1.8723605774405631E-7</c:v>
                </c:pt>
                <c:pt idx="38">
                  <c:v>1.9014180989777695E-7</c:v>
                </c:pt>
                <c:pt idx="39">
                  <c:v>1.9308956751655291E-7</c:v>
                </c:pt>
                <c:pt idx="40">
                  <c:v>1.9607988675004294E-7</c:v>
                </c:pt>
                <c:pt idx="41">
                  <c:v>1.9911333030658503E-7</c:v>
                </c:pt>
                <c:pt idx="42">
                  <c:v>2.021904675184764E-7</c:v>
                </c:pt>
                <c:pt idx="43">
                  <c:v>2.053118744077296E-7</c:v>
                </c:pt>
                <c:pt idx="44">
                  <c:v>2.0847813375230711E-7</c:v>
                </c:pt>
                <c:pt idx="45">
                  <c:v>2.1168983515283613E-7</c:v>
                </c:pt>
                <c:pt idx="46">
                  <c:v>2.1494757509979884E-7</c:v>
                </c:pt>
                <c:pt idx="47">
                  <c:v>2.1825195704120687E-7</c:v>
                </c:pt>
                <c:pt idx="48">
                  <c:v>2.2160359145075354E-7</c:v>
                </c:pt>
                <c:pt idx="49">
                  <c:v>2.2500309589644874E-7</c:v>
                </c:pt>
                <c:pt idx="50">
                  <c:v>2.2845109510973959E-7</c:v>
                </c:pt>
                <c:pt idx="51">
                  <c:v>2.3194822105511139E-7</c:v>
                </c:pt>
                <c:pt idx="52">
                  <c:v>2.3549511300017231E-7</c:v>
                </c:pt>
                <c:pt idx="53">
                  <c:v>2.3909241758622418E-7</c:v>
                </c:pt>
                <c:pt idx="54">
                  <c:v>2.4274078889931898E-7</c:v>
                </c:pt>
                <c:pt idx="55">
                  <c:v>2.4644088854180041E-7</c:v>
                </c:pt>
                <c:pt idx="56">
                  <c:v>2.5019338570433266E-7</c:v>
                </c:pt>
                <c:pt idx="57">
                  <c:v>2.5399895723841288E-7</c:v>
                </c:pt>
                <c:pt idx="58">
                  <c:v>2.5785828772937609E-7</c:v>
                </c:pt>
                <c:pt idx="59">
                  <c:v>2.6177206956988322E-7</c:v>
                </c:pt>
                <c:pt idx="60">
                  <c:v>2.6574100303390004E-7</c:v>
                </c:pt>
                <c:pt idx="61">
                  <c:v>2.6976579635116261E-7</c:v>
                </c:pt>
                <c:pt idx="62">
                  <c:v>2.7384716578212891E-7</c:v>
                </c:pt>
                <c:pt idx="63">
                  <c:v>2.7798583569342516E-7</c:v>
                </c:pt>
                <c:pt idx="64">
                  <c:v>2.8218253863377689E-7</c:v>
                </c:pt>
                <c:pt idx="65">
                  <c:v>2.8643801541042618E-7</c:v>
                </c:pt>
                <c:pt idx="66">
                  <c:v>2.907530151660415E-7</c:v>
                </c:pt>
                <c:pt idx="67">
                  <c:v>2.9512829545611632E-7</c:v>
                </c:pt>
                <c:pt idx="68">
                  <c:v>2.995646223268526E-7</c:v>
                </c:pt>
                <c:pt idx="69">
                  <c:v>3.0406277039353778E-7</c:v>
                </c:pt>
                <c:pt idx="70">
                  <c:v>3.0862352291940438E-7</c:v>
                </c:pt>
                <c:pt idx="71">
                  <c:v>3.132476718949793E-7</c:v>
                </c:pt>
                <c:pt idx="72">
                  <c:v>3.179360181179233E-7</c:v>
                </c:pt>
                <c:pt idx="73">
                  <c:v>3.2268937127335572E-7</c:v>
                </c:pt>
                <c:pt idx="74">
                  <c:v>3.2750855001466366E-7</c:v>
                </c:pt>
                <c:pt idx="75">
                  <c:v>3.3239438204479787E-7</c:v>
                </c:pt>
                <c:pt idx="76">
                  <c:v>3.3734770419805745E-7</c:v>
                </c:pt>
                <c:pt idx="77">
                  <c:v>3.4236936252235837E-7</c:v>
                </c:pt>
                <c:pt idx="78">
                  <c:v>3.4746021236197968E-7</c:v>
                </c:pt>
                <c:pt idx="79">
                  <c:v>3.5262111844080243E-7</c:v>
                </c:pt>
                <c:pt idx="80">
                  <c:v>3.5785295494602353E-7</c:v>
                </c:pt>
                <c:pt idx="81">
                  <c:v>3.6315660561235479E-7</c:v>
                </c:pt>
                <c:pt idx="82">
                  <c:v>3.6853296380670553E-7</c:v>
                </c:pt>
                <c:pt idx="83">
                  <c:v>3.7398293261333413E-7</c:v>
                </c:pt>
                <c:pt idx="84">
                  <c:v>3.795074249194879E-7</c:v>
                </c:pt>
                <c:pt idx="85">
                  <c:v>3.8510736350151709E-7</c:v>
                </c:pt>
                <c:pt idx="86">
                  <c:v>3.9078368111146516E-7</c:v>
                </c:pt>
                <c:pt idx="87">
                  <c:v>3.9653732056412823E-7</c:v>
                </c:pt>
                <c:pt idx="88">
                  <c:v>4.023692348245979E-7</c:v>
                </c:pt>
                <c:pt idx="89">
                  <c:v>4.0828038709626257E-7</c:v>
                </c:pt>
                <c:pt idx="90">
                  <c:v>4.14271750909293E-7</c:v>
                </c:pt>
                <c:pt idx="91">
                  <c:v>4.2034431020958616E-7</c:v>
                </c:pt>
                <c:pt idx="92">
                  <c:v>4.2649905944817761E-7</c:v>
                </c:pt>
                <c:pt idx="93">
                  <c:v>4.3273700367111916E-7</c:v>
                </c:pt>
                <c:pt idx="94">
                  <c:v>4.3905915860982299E-7</c:v>
                </c:pt>
                <c:pt idx="95">
                  <c:v>4.4546655077186334E-7</c:v>
                </c:pt>
                <c:pt idx="96">
                  <c:v>4.5196021753223471E-7</c:v>
                </c:pt>
                <c:pt idx="97">
                  <c:v>4.5854120722507382E-7</c:v>
                </c:pt>
                <c:pt idx="98">
                  <c:v>4.6521057923582631E-7</c:v>
                </c:pt>
                <c:pt idx="99">
                  <c:v>4.7196940409388023E-7</c:v>
                </c:pt>
                <c:pt idx="100">
                  <c:v>4.788187635656331E-7</c:v>
                </c:pt>
                <c:pt idx="101">
                  <c:v>4.8575975074802006E-7</c:v>
                </c:pt>
                <c:pt idx="102">
                  <c:v>4.9279347016247531E-7</c:v>
                </c:pt>
                <c:pt idx="103">
                  <c:v>4.9992103784934667E-7</c:v>
                </c:pt>
                <c:pt idx="104">
                  <c:v>5.0714358146274616E-7</c:v>
                </c:pt>
                <c:pt idx="105">
                  <c:v>5.1446224036583071E-7</c:v>
                </c:pt>
                <c:pt idx="106">
                  <c:v>5.2187816572652877E-7</c:v>
                </c:pt>
                <c:pt idx="107">
                  <c:v>5.2939252061368123E-7</c:v>
                </c:pt>
                <c:pt idx="108">
                  <c:v>5.3700648009363494E-7</c:v>
                </c:pt>
                <c:pt idx="109">
                  <c:v>5.4472123132723465E-7</c:v>
                </c:pt>
                <c:pt idx="110">
                  <c:v>5.5253797366725402E-7</c:v>
                </c:pt>
                <c:pt idx="111">
                  <c:v>5.6045791875623376E-7</c:v>
                </c:pt>
                <c:pt idx="112">
                  <c:v>5.6848229062474542E-7</c:v>
                </c:pt>
                <c:pt idx="113">
                  <c:v>5.7661232579005859E-7</c:v>
                </c:pt>
                <c:pt idx="114">
                  <c:v>5.8484927335521333E-7</c:v>
                </c:pt>
                <c:pt idx="115">
                  <c:v>5.9319439510850861E-7</c:v>
                </c:pt>
                <c:pt idx="116">
                  <c:v>6.0164896562336675E-7</c:v>
                </c:pt>
                <c:pt idx="117">
                  <c:v>6.1021427235862962E-7</c:v>
                </c:pt>
                <c:pt idx="118">
                  <c:v>6.1889161575920885E-7</c:v>
                </c:pt>
                <c:pt idx="119">
                  <c:v>6.276823093571537E-7</c:v>
                </c:pt>
                <c:pt idx="120">
                  <c:v>6.365876798730761E-7</c:v>
                </c:pt>
                <c:pt idx="121">
                  <c:v>6.4560906731798493E-7</c:v>
                </c:pt>
                <c:pt idx="122">
                  <c:v>6.5474782509546592E-7</c:v>
                </c:pt>
                <c:pt idx="123">
                  <c:v>6.6400532010424757E-7</c:v>
                </c:pt>
                <c:pt idx="124">
                  <c:v>6.7338293284113506E-7</c:v>
                </c:pt>
                <c:pt idx="125">
                  <c:v>6.8288205750428433E-7</c:v>
                </c:pt>
                <c:pt idx="126">
                  <c:v>6.9250410209686467E-7</c:v>
                </c:pt>
                <c:pt idx="127">
                  <c:v>7.0225048853103937E-7</c:v>
                </c:pt>
                <c:pt idx="128">
                  <c:v>7.121226527323173E-7</c:v>
                </c:pt>
                <c:pt idx="129">
                  <c:v>7.2212204474421888E-7</c:v>
                </c:pt>
                <c:pt idx="130">
                  <c:v>7.3225012883331154E-7</c:v>
                </c:pt>
                <c:pt idx="131">
                  <c:v>7.425083835945408E-7</c:v>
                </c:pt>
                <c:pt idx="132">
                  <c:v>7.5289830205690432E-7</c:v>
                </c:pt>
                <c:pt idx="133">
                  <c:v>7.6342139178944726E-7</c:v>
                </c:pt>
                <c:pt idx="134">
                  <c:v>7.7407917500754757E-7</c:v>
                </c:pt>
                <c:pt idx="135">
                  <c:v>7.8487318867953931E-7</c:v>
                </c:pt>
                <c:pt idx="136">
                  <c:v>7.9580498463361309E-7</c:v>
                </c:pt>
                <c:pt idx="137">
                  <c:v>8.068761296650246E-7</c:v>
                </c:pt>
                <c:pt idx="138">
                  <c:v>8.1808820564357218E-7</c:v>
                </c:pt>
                <c:pt idx="139">
                  <c:v>8.2944280962138911E-7</c:v>
                </c:pt>
                <c:pt idx="140">
                  <c:v>8.4094155394098079E-7</c:v>
                </c:pt>
                <c:pt idx="141">
                  <c:v>8.5258606634354096E-7</c:v>
                </c:pt>
                <c:pt idx="142">
                  <c:v>8.6437799007754177E-7</c:v>
                </c:pt>
                <c:pt idx="143">
                  <c:v>8.7631898400755333E-7</c:v>
                </c:pt>
                <c:pt idx="144">
                  <c:v>8.8841072272334218E-7</c:v>
                </c:pt>
                <c:pt idx="145">
                  <c:v>9.0065489664918318E-7</c:v>
                </c:pt>
                <c:pt idx="146">
                  <c:v>9.1305321215343143E-7</c:v>
                </c:pt>
                <c:pt idx="147">
                  <c:v>9.2560739165828457E-7</c:v>
                </c:pt>
                <c:pt idx="148">
                  <c:v>9.3831917374981418E-7</c:v>
                </c:pt>
                <c:pt idx="149">
                  <c:v>9.5119031328815924E-7</c:v>
                </c:pt>
                <c:pt idx="150">
                  <c:v>9.6422258151795904E-7</c:v>
                </c:pt>
                <c:pt idx="151">
                  <c:v>9.7741776617895712E-7</c:v>
                </c:pt>
                <c:pt idx="152">
                  <c:v>9.9077767161680654E-7</c:v>
                </c:pt>
                <c:pt idx="153">
                  <c:v>1.0043041188940591E-6</c:v>
                </c:pt>
                <c:pt idx="154">
                  <c:v>1.0179989459013095E-6</c:v>
                </c:pt>
                <c:pt idx="155">
                  <c:v>1.0318640074685227E-6</c:v>
                </c:pt>
                <c:pt idx="156">
                  <c:v>1.0459011754764873E-6</c:v>
                </c:pt>
                <c:pt idx="157">
                  <c:v>1.0601123389684525E-6</c:v>
                </c:pt>
                <c:pt idx="158">
                  <c:v>1.0744994042618674E-6</c:v>
                </c:pt>
                <c:pt idx="159">
                  <c:v>1.089064295060273E-6</c:v>
                </c:pt>
                <c:pt idx="160">
                  <c:v>1.103808952565296E-6</c:v>
                </c:pt>
                <c:pt idx="161">
                  <c:v>1.118735335588756E-6</c:v>
                </c:pt>
                <c:pt idx="162">
                  <c:v>1.133845420664889E-6</c:v>
                </c:pt>
                <c:pt idx="163">
                  <c:v>1.14914120216264E-6</c:v>
                </c:pt>
                <c:pt idx="164">
                  <c:v>1.1646246923980524E-6</c:v>
                </c:pt>
                <c:pt idx="165">
                  <c:v>1.1802979217467118E-6</c:v>
                </c:pt>
                <c:pt idx="166">
                  <c:v>1.1961629387562764E-6</c:v>
                </c:pt>
                <c:pt idx="167">
                  <c:v>1.2122218102590338E-6</c:v>
                </c:pt>
                <c:pt idx="168">
                  <c:v>1.228476621484521E-6</c:v>
                </c:pt>
                <c:pt idx="169">
                  <c:v>1.2449294761721583E-6</c:v>
                </c:pt>
                <c:pt idx="170">
                  <c:v>1.2615824966839058E-6</c:v>
                </c:pt>
                <c:pt idx="171">
                  <c:v>1.2784378241169455E-6</c:v>
                </c:pt>
                <c:pt idx="172">
                  <c:v>1.2954976184163499E-6</c:v>
                </c:pt>
                <c:pt idx="173">
                  <c:v>1.3127640584877347E-6</c:v>
                </c:pt>
                <c:pt idx="174">
                  <c:v>1.3302393423098963E-6</c:v>
                </c:pt>
                <c:pt idx="175">
                  <c:v>1.3479256870474196E-6</c:v>
                </c:pt>
                <c:pt idx="176">
                  <c:v>1.3658253291632304E-6</c:v>
                </c:pt>
                <c:pt idx="177">
                  <c:v>1.3839405245311037E-6</c:v>
                </c:pt>
                <c:pt idx="178">
                  <c:v>1.4022735485480829E-6</c:v>
                </c:pt>
                <c:pt idx="179">
                  <c:v>1.4208266962468397E-6</c:v>
                </c:pt>
                <c:pt idx="180">
                  <c:v>1.4396022824079321E-6</c:v>
                </c:pt>
                <c:pt idx="181">
                  <c:v>1.458602641671972E-6</c:v>
                </c:pt>
                <c:pt idx="182">
                  <c:v>1.4778301286516458E-6</c:v>
                </c:pt>
                <c:pt idx="183">
                  <c:v>1.4972871180436352E-6</c:v>
                </c:pt>
                <c:pt idx="184">
                  <c:v>1.5169760047403873E-6</c:v>
                </c:pt>
                <c:pt idx="185">
                  <c:v>1.5368992039417387E-6</c:v>
                </c:pt>
                <c:pt idx="186">
                  <c:v>1.5570591512663474E-6</c:v>
                </c:pt>
                <c:pt idx="187">
                  <c:v>1.5774583028629788E-6</c:v>
                </c:pt>
                <c:pt idx="188">
                  <c:v>1.5980991355215702E-6</c:v>
                </c:pt>
                <c:pt idx="189">
                  <c:v>1.6189841467841138E-6</c:v>
                </c:pt>
                <c:pt idx="190">
                  <c:v>1.6401158550553074E-6</c:v>
                </c:pt>
                <c:pt idx="191">
                  <c:v>1.6614967997129682E-6</c:v>
                </c:pt>
                <c:pt idx="192">
                  <c:v>1.6831295412181986E-6</c:v>
                </c:pt>
                <c:pt idx="193">
                  <c:v>1.7050166612253158E-6</c:v>
                </c:pt>
                <c:pt idx="194">
                  <c:v>1.7271607626914837E-6</c:v>
                </c:pt>
                <c:pt idx="195">
                  <c:v>1.7495644699860524E-6</c:v>
                </c:pt>
                <c:pt idx="196">
                  <c:v>1.7722304289996145E-6</c:v>
                </c:pt>
                <c:pt idx="197">
                  <c:v>1.7951613072527224E-6</c:v>
                </c:pt>
                <c:pt idx="198">
                  <c:v>1.8183597940042948E-6</c:v>
                </c:pt>
                <c:pt idx="199">
                  <c:v>1.8418286003596727E-6</c:v>
                </c:pt>
                <c:pt idx="200">
                  <c:v>1.8655704593782854E-6</c:v>
                </c:pt>
                <c:pt idx="201">
                  <c:v>1.8895881261809817E-6</c:v>
                </c:pt>
                <c:pt idx="202">
                  <c:v>1.9138843780569268E-6</c:v>
                </c:pt>
                <c:pt idx="203">
                  <c:v>1.9384620145701436E-6</c:v>
                </c:pt>
                <c:pt idx="204">
                  <c:v>1.9633238576655726E-6</c:v>
                </c:pt>
                <c:pt idx="205">
                  <c:v>1.9884727517747425E-6</c:v>
                </c:pt>
                <c:pt idx="206">
                  <c:v>2.0139115639209374E-6</c:v>
                </c:pt>
                <c:pt idx="207">
                  <c:v>2.0396431838239631E-6</c:v>
                </c:pt>
                <c:pt idx="208">
                  <c:v>2.0656705240043446E-6</c:v>
                </c:pt>
                <c:pt idx="209">
                  <c:v>2.0919965198870805E-6</c:v>
                </c:pt>
                <c:pt idx="210">
                  <c:v>2.1186241299048579E-6</c:v>
                </c:pt>
                <c:pt idx="211">
                  <c:v>2.1455563356007157E-6</c:v>
                </c:pt>
                <c:pt idx="212">
                  <c:v>2.1727961417302047E-6</c:v>
                </c:pt>
                <c:pt idx="213">
                  <c:v>2.2003465763629057E-6</c:v>
                </c:pt>
                <c:pt idx="214">
                  <c:v>2.2282106909834253E-6</c:v>
                </c:pt>
                <c:pt idx="215">
                  <c:v>2.2563915605917427E-6</c:v>
                </c:pt>
                <c:pt idx="216">
                  <c:v>2.2848922838029779E-6</c:v>
                </c:pt>
                <c:pt idx="217">
                  <c:v>2.3137159829464811E-6</c:v>
                </c:pt>
                <c:pt idx="218">
                  <c:v>2.3428658041642762E-6</c:v>
                </c:pt>
                <c:pt idx="219">
                  <c:v>2.3723449175088613E-6</c:v>
                </c:pt>
                <c:pt idx="220">
                  <c:v>2.4021565170402529E-6</c:v>
                </c:pt>
                <c:pt idx="221">
                  <c:v>2.4323038209224043E-6</c:v>
                </c:pt>
                <c:pt idx="222">
                  <c:v>2.4627900715188149E-6</c:v>
                </c:pt>
                <c:pt idx="223">
                  <c:v>2.4936185354874409E-6</c:v>
                </c:pt>
                <c:pt idx="224">
                  <c:v>2.5247925038748135E-6</c:v>
                </c:pt>
                <c:pt idx="225">
                  <c:v>2.5563152922094174E-6</c:v>
                </c:pt>
                <c:pt idx="226">
                  <c:v>2.588190240594204E-6</c:v>
                </c:pt>
                <c:pt idx="227">
                  <c:v>2.6204207137983243E-6</c:v>
                </c:pt>
                <c:pt idx="228">
                  <c:v>2.6530101013480085E-6</c:v>
                </c:pt>
                <c:pt idx="229">
                  <c:v>2.6859618176165981E-6</c:v>
                </c:pt>
                <c:pt idx="230">
                  <c:v>2.7192793019136679E-6</c:v>
                </c:pt>
                <c:pt idx="231">
                  <c:v>2.7529660185732824E-6</c:v>
                </c:pt>
                <c:pt idx="232">
                  <c:v>2.7870254570413167E-6</c:v>
                </c:pt>
                <c:pt idx="233">
                  <c:v>2.8214611319618234E-6</c:v>
                </c:pt>
                <c:pt idx="234">
                  <c:v>2.8562765832624904E-6</c:v>
                </c:pt>
                <c:pt idx="235">
                  <c:v>2.891475376239052E-6</c:v>
                </c:pt>
                <c:pt idx="236">
                  <c:v>2.9270611016387689E-6</c:v>
                </c:pt>
                <c:pt idx="237">
                  <c:v>2.9630373757428115E-6</c:v>
                </c:pt>
                <c:pt idx="238">
                  <c:v>2.9994078404476955E-6</c:v>
                </c:pt>
                <c:pt idx="239">
                  <c:v>3.0361761633455774E-6</c:v>
                </c:pt>
                <c:pt idx="240">
                  <c:v>3.0733460378035047E-6</c:v>
                </c:pt>
                <c:pt idx="241">
                  <c:v>3.1109211830415648E-6</c:v>
                </c:pt>
                <c:pt idx="242">
                  <c:v>3.1489053442099015E-6</c:v>
                </c:pt>
                <c:pt idx="243">
                  <c:v>3.1873022924645745E-6</c:v>
                </c:pt>
                <c:pt idx="244">
                  <c:v>3.2261158250422907E-6</c:v>
                </c:pt>
                <c:pt idx="245">
                  <c:v>3.2653497653339159E-6</c:v>
                </c:pt>
                <c:pt idx="246">
                  <c:v>3.3050079629567639E-6</c:v>
                </c:pt>
                <c:pt idx="247">
                  <c:v>3.3450942938257101E-6</c:v>
                </c:pt>
                <c:pt idx="248">
                  <c:v>3.3856126602229967E-6</c:v>
                </c:pt>
                <c:pt idx="249">
                  <c:v>3.426566990866797E-6</c:v>
                </c:pt>
                <c:pt idx="250">
                  <c:v>3.4679612409784604E-6</c:v>
                </c:pt>
                <c:pt idx="251">
                  <c:v>3.5097993923484619E-6</c:v>
                </c:pt>
                <c:pt idx="252">
                  <c:v>3.5520854534009853E-6</c:v>
                </c:pt>
                <c:pt idx="253">
                  <c:v>3.5948234592571617E-6</c:v>
                </c:pt>
                <c:pt idx="254">
                  <c:v>3.638017471796934E-6</c:v>
                </c:pt>
                <c:pt idx="255">
                  <c:v>3.6816715797194433E-6</c:v>
                </c:pt>
                <c:pt idx="256">
                  <c:v>3.7257898986020858E-6</c:v>
                </c:pt>
                <c:pt idx="257">
                  <c:v>3.770376570958039E-6</c:v>
                </c:pt>
                <c:pt idx="258">
                  <c:v>3.8154357662923503E-6</c:v>
                </c:pt>
                <c:pt idx="259">
                  <c:v>3.8609716811564707E-6</c:v>
                </c:pt>
                <c:pt idx="260">
                  <c:v>3.9069885392013627E-6</c:v>
                </c:pt>
                <c:pt idx="261">
                  <c:v>3.9534905912289469E-6</c:v>
                </c:pt>
                <c:pt idx="262">
                  <c:v>4.0004821152420588E-6</c:v>
                </c:pt>
                <c:pt idx="263">
                  <c:v>4.0479674164927974E-6</c:v>
                </c:pt>
                <c:pt idx="264">
                  <c:v>4.0959508275292032E-6</c:v>
                </c:pt>
                <c:pt idx="265">
                  <c:v>4.1444367082403679E-6</c:v>
                </c:pt>
                <c:pt idx="266">
                  <c:v>4.1934294458998306E-6</c:v>
                </c:pt>
                <c:pt idx="267">
                  <c:v>4.242933455207321E-6</c:v>
                </c:pt>
                <c:pt idx="268">
                  <c:v>4.2929531783287263E-6</c:v>
                </c:pt>
                <c:pt idx="269">
                  <c:v>4.3434930849343958E-6</c:v>
                </c:pt>
                <c:pt idx="270">
                  <c:v>4.394557672235642E-6</c:v>
                </c:pt>
                <c:pt idx="271">
                  <c:v>4.4461514650194431E-6</c:v>
                </c:pt>
                <c:pt idx="272">
                  <c:v>4.4982790156814096E-6</c:v>
                </c:pt>
                <c:pt idx="273">
                  <c:v>4.5509449042567816E-6</c:v>
                </c:pt>
                <c:pt idx="274">
                  <c:v>4.6041537384496995E-6</c:v>
                </c:pt>
                <c:pt idx="275">
                  <c:v>4.6579101536605364E-6</c:v>
                </c:pt>
                <c:pt idx="276">
                  <c:v>4.712218813011318E-6</c:v>
                </c:pt>
                <c:pt idx="277">
                  <c:v>4.7670844073691797E-6</c:v>
                </c:pt>
                <c:pt idx="278">
                  <c:v>4.8225116553679516E-6</c:v>
                </c:pt>
                <c:pt idx="279">
                  <c:v>4.878505303427668E-6</c:v>
                </c:pt>
                <c:pt idx="280">
                  <c:v>4.9350701257721437E-6</c:v>
                </c:pt>
                <c:pt idx="281">
                  <c:v>4.9922109244444412E-6</c:v>
                </c:pt>
                <c:pt idx="282">
                  <c:v>5.0499325293203549E-6</c:v>
                </c:pt>
                <c:pt idx="283">
                  <c:v>5.1082397981197478E-6</c:v>
                </c:pt>
                <c:pt idx="284">
                  <c:v>5.1671376164158188E-6</c:v>
                </c:pt>
                <c:pt idx="285">
                  <c:v>5.2266308976422685E-6</c:v>
                </c:pt>
                <c:pt idx="286">
                  <c:v>5.2867245830981691E-6</c:v>
                </c:pt>
                <c:pt idx="287">
                  <c:v>5.3474236419508253E-6</c:v>
                </c:pt>
                <c:pt idx="288">
                  <c:v>5.4087330712363067E-6</c:v>
                </c:pt>
                <c:pt idx="289">
                  <c:v>5.4706578958577914E-6</c:v>
                </c:pt>
                <c:pt idx="290">
                  <c:v>5.5332031685816282E-6</c:v>
                </c:pt>
                <c:pt idx="291">
                  <c:v>5.5963739700311282E-6</c:v>
                </c:pt>
                <c:pt idx="292">
                  <c:v>5.6601754086780009E-6</c:v>
                </c:pt>
                <c:pt idx="293">
                  <c:v>5.7246126208315787E-6</c:v>
                </c:pt>
                <c:pt idx="294">
                  <c:v>5.7896907706254906E-6</c:v>
                </c:pt>
                <c:pt idx="295">
                  <c:v>5.8554150500020719E-6</c:v>
                </c:pt>
                <c:pt idx="296">
                  <c:v>5.9217906786943621E-6</c:v>
                </c:pt>
                <c:pt idx="297">
                  <c:v>5.9888229042055912E-6</c:v>
                </c:pt>
                <c:pt idx="298">
                  <c:v>6.0565170017862834E-6</c:v>
                </c:pt>
                <c:pt idx="299">
                  <c:v>6.1248782744087596E-6</c:v>
                </c:pt>
                <c:pt idx="300">
                  <c:v>6.1939120527392499E-6</c:v>
                </c:pt>
                <c:pt idx="301">
                  <c:v>6.2636236951073298E-6</c:v>
                </c:pt>
                <c:pt idx="302">
                  <c:v>6.3340185874729523E-6</c:v>
                </c:pt>
                <c:pt idx="303">
                  <c:v>6.405102143390692E-6</c:v>
                </c:pt>
                <c:pt idx="304">
                  <c:v>6.4768798039715276E-6</c:v>
                </c:pt>
                <c:pt idx="305">
                  <c:v>6.549357037841868E-6</c:v>
                </c:pt>
                <c:pt idx="306">
                  <c:v>6.6225393410999872E-6</c:v>
                </c:pt>
                <c:pt idx="307">
                  <c:v>6.696432237269735E-6</c:v>
                </c:pt>
                <c:pt idx="308">
                  <c:v>6.7710412772514745E-6</c:v>
                </c:pt>
                <c:pt idx="309">
                  <c:v>6.8463720392703417E-6</c:v>
                </c:pt>
                <c:pt idx="310">
                  <c:v>6.9224301288216635E-6</c:v>
                </c:pt>
                <c:pt idx="311">
                  <c:v>6.9992211786136764E-6</c:v>
                </c:pt>
                <c:pt idx="312">
                  <c:v>7.0767508485072814E-6</c:v>
                </c:pt>
                <c:pt idx="313">
                  <c:v>7.1550248254530634E-6</c:v>
                </c:pt>
                <c:pt idx="314">
                  <c:v>7.2340488234253311E-6</c:v>
                </c:pt>
                <c:pt idx="315">
                  <c:v>7.3138285833534018E-6</c:v>
                </c:pt>
                <c:pt idx="316">
                  <c:v>7.3943698730497744E-6</c:v>
                </c:pt>
                <c:pt idx="317">
                  <c:v>7.4756784871354794E-6</c:v>
                </c:pt>
                <c:pt idx="318">
                  <c:v>7.5577602469624199E-6</c:v>
                </c:pt>
                <c:pt idx="319">
                  <c:v>7.6406210005326364E-6</c:v>
                </c:pt>
                <c:pt idx="320">
                  <c:v>7.7242666224147041E-6</c:v>
                </c:pt>
                <c:pt idx="321">
                  <c:v>7.8087030136568733E-6</c:v>
                </c:pt>
                <c:pt idx="322">
                  <c:v>7.8939361016972855E-6</c:v>
                </c:pt>
                <c:pt idx="323">
                  <c:v>7.9799718402709719E-6</c:v>
                </c:pt>
                <c:pt idx="324">
                  <c:v>8.0668162093138683E-6</c:v>
                </c:pt>
                <c:pt idx="325">
                  <c:v>8.1544752148634913E-6</c:v>
                </c:pt>
                <c:pt idx="326">
                  <c:v>8.242954888956575E-6</c:v>
                </c:pt>
                <c:pt idx="327">
                  <c:v>8.3322612895234438E-6</c:v>
                </c:pt>
                <c:pt idx="328">
                  <c:v>8.4224005002791267E-6</c:v>
                </c:pt>
                <c:pt idx="329">
                  <c:v>8.5133786306113472E-6</c:v>
                </c:pt>
                <c:pt idx="330">
                  <c:v>8.6052018154650487E-6</c:v>
                </c:pt>
                <c:pt idx="331">
                  <c:v>8.6978762152237751E-6</c:v>
                </c:pt>
                <c:pt idx="332">
                  <c:v>8.7914080155875971E-6</c:v>
                </c:pt>
                <c:pt idx="333">
                  <c:v>8.8858034274478436E-6</c:v>
                </c:pt>
                <c:pt idx="334">
                  <c:v>8.9810686867582812E-6</c:v>
                </c:pt>
                <c:pt idx="335">
                  <c:v>9.0772100544030212E-6</c:v>
                </c:pt>
                <c:pt idx="336">
                  <c:v>9.17423381606095E-6</c:v>
                </c:pt>
                <c:pt idx="337">
                  <c:v>9.2721462820667365E-6</c:v>
                </c:pt>
                <c:pt idx="338">
                  <c:v>9.3709537872683391E-6</c:v>
                </c:pt>
                <c:pt idx="339">
                  <c:v>9.4706626908810513E-6</c:v>
                </c:pt>
                <c:pt idx="340">
                  <c:v>9.5712793763380397E-6</c:v>
                </c:pt>
                <c:pt idx="341">
                  <c:v>9.6728102511372363E-6</c:v>
                </c:pt>
                <c:pt idx="342">
                  <c:v>9.7752617466848941E-6</c:v>
                </c:pt>
                <c:pt idx="343">
                  <c:v>9.8786403181352717E-6</c:v>
                </c:pt>
                <c:pt idx="344">
                  <c:v>9.9829524442269894E-6</c:v>
                </c:pt>
                <c:pt idx="345">
                  <c:v>1.0088204627115481E-5</c:v>
                </c:pt>
                <c:pt idx="346">
                  <c:v>1.019440339220205E-5</c:v>
                </c:pt>
                <c:pt idx="347">
                  <c:v>1.0301555287959077E-5</c:v>
                </c:pt>
                <c:pt idx="348">
                  <c:v>1.0409666885751609E-5</c:v>
                </c:pt>
                <c:pt idx="349">
                  <c:v>1.0518744779655205E-5</c:v>
                </c:pt>
                <c:pt idx="350">
                  <c:v>1.0628795586270046E-5</c:v>
                </c:pt>
                <c:pt idx="351">
                  <c:v>1.0739825944531288E-5</c:v>
                </c:pt>
                <c:pt idx="352">
                  <c:v>1.0851842515515639E-5</c:v>
                </c:pt>
                <c:pt idx="353">
                  <c:v>1.0964851982244103E-5</c:v>
                </c:pt>
                <c:pt idx="354">
                  <c:v>1.1078861049480956E-5</c:v>
                </c:pt>
                <c:pt idx="355">
                  <c:v>1.1193876443528825E-5</c:v>
                </c:pt>
                <c:pt idx="356">
                  <c:v>1.1309904912019923E-5</c:v>
                </c:pt>
                <c:pt idx="357">
                  <c:v>1.1426953223703418E-5</c:v>
                </c:pt>
                <c:pt idx="358">
                  <c:v>1.1545028168228845E-5</c:v>
                </c:pt>
                <c:pt idx="359">
                  <c:v>1.1664136555925674E-5</c:v>
                </c:pt>
                <c:pt idx="360">
                  <c:v>1.1784285217578853E-5</c:v>
                </c:pt>
                <c:pt idx="361">
                  <c:v>1.1905481004200465E-5</c:v>
                </c:pt>
                <c:pt idx="362">
                  <c:v>1.2027730786797309E-5</c:v>
                </c:pt>
                <c:pt idx="363">
                  <c:v>1.2151041456134615E-5</c:v>
                </c:pt>
                <c:pt idx="364">
                  <c:v>1.2275419922495593E-5</c:v>
                </c:pt>
                <c:pt idx="365">
                  <c:v>1.2400873115437055E-5</c:v>
                </c:pt>
                <c:pt idx="366">
                  <c:v>1.2527407983540994E-5</c:v>
                </c:pt>
                <c:pt idx="367">
                  <c:v>1.2655031494161901E-5</c:v>
                </c:pt>
                <c:pt idx="368">
                  <c:v>1.2783750633170297E-5</c:v>
                </c:pt>
                <c:pt idx="369">
                  <c:v>1.2913572404691906E-5</c:v>
                </c:pt>
                <c:pt idx="370">
                  <c:v>1.3044503830842838E-5</c:v>
                </c:pt>
                <c:pt idx="371">
                  <c:v>1.3176551951460581E-5</c:v>
                </c:pt>
                <c:pt idx="372">
                  <c:v>1.330972382383086E-5</c:v>
                </c:pt>
                <c:pt idx="373">
                  <c:v>1.3444026522410309E-5</c:v>
                </c:pt>
                <c:pt idx="374">
                  <c:v>1.3579467138544979E-5</c:v>
                </c:pt>
                <c:pt idx="375">
                  <c:v>1.3716052780184668E-5</c:v>
                </c:pt>
                <c:pt idx="376">
                  <c:v>1.3853790571592893E-5</c:v>
                </c:pt>
                <c:pt idx="377">
                  <c:v>1.3992687653052875E-5</c:v>
                </c:pt>
                <c:pt idx="378">
                  <c:v>1.413275118056906E-5</c:v>
                </c:pt>
                <c:pt idx="379">
                  <c:v>1.4273988325564486E-5</c:v>
                </c:pt>
                <c:pt idx="380">
                  <c:v>1.4416406274573881E-5</c:v>
                </c:pt>
                <c:pt idx="381">
                  <c:v>1.4560012228932437E-5</c:v>
                </c:pt>
                <c:pt idx="382">
                  <c:v>1.4704813404460285E-5</c:v>
                </c:pt>
                <c:pt idx="383">
                  <c:v>1.4850817031142711E-5</c:v>
                </c:pt>
                <c:pt idx="384">
                  <c:v>1.4998030352806061E-5</c:v>
                </c:pt>
                <c:pt idx="385">
                  <c:v>1.514646062678914E-5</c:v>
                </c:pt>
                <c:pt idx="386">
                  <c:v>1.5296115123610512E-5</c:v>
                </c:pt>
                <c:pt idx="387">
                  <c:v>1.5447001126631276E-5</c:v>
                </c:pt>
                <c:pt idx="388">
                  <c:v>1.5599125931713612E-5</c:v>
                </c:pt>
                <c:pt idx="389">
                  <c:v>1.5752496846874662E-5</c:v>
                </c:pt>
                <c:pt idx="390">
                  <c:v>1.590712119193652E-5</c:v>
                </c:pt>
                <c:pt idx="391">
                  <c:v>1.6063006298171242E-5</c:v>
                </c:pt>
                <c:pt idx="392">
                  <c:v>1.6220159507941927E-5</c:v>
                </c:pt>
                <c:pt idx="393">
                  <c:v>1.6378588174339218E-5</c:v>
                </c:pt>
                <c:pt idx="394">
                  <c:v>1.6538299660813178E-5</c:v>
                </c:pt>
                <c:pt idx="395">
                  <c:v>1.6699301340801132E-5</c:v>
                </c:pt>
                <c:pt idx="396">
                  <c:v>1.6861600597350716E-5</c:v>
                </c:pt>
                <c:pt idx="397">
                  <c:v>1.7025204822738757E-5</c:v>
                </c:pt>
                <c:pt idx="398">
                  <c:v>1.7190121418085384E-5</c:v>
                </c:pt>
                <c:pt idx="399">
                  <c:v>1.7356357792964132E-5</c:v>
                </c:pt>
                <c:pt idx="400">
                  <c:v>1.7523921365007054E-5</c:v>
                </c:pt>
                <c:pt idx="401">
                  <c:v>1.7692819559505882E-5</c:v>
                </c:pt>
                <c:pt idx="402">
                  <c:v>1.7863059809008256E-5</c:v>
                </c:pt>
                <c:pt idx="403">
                  <c:v>1.8034649552909832E-5</c:v>
                </c:pt>
                <c:pt idx="404">
                  <c:v>1.8207596237041785E-5</c:v>
                </c:pt>
                <c:pt idx="405">
                  <c:v>1.8381907313253635E-5</c:v>
                </c:pt>
                <c:pt idx="406">
                  <c:v>1.8557590238992043E-5</c:v>
                </c:pt>
                <c:pt idx="407">
                  <c:v>1.8734652476874536E-5</c:v>
                </c:pt>
                <c:pt idx="408">
                  <c:v>1.8913101494259357E-5</c:v>
                </c:pt>
                <c:pt idx="409">
                  <c:v>1.909294476281018E-5</c:v>
                </c:pt>
                <c:pt idx="410">
                  <c:v>1.9274189758057048E-5</c:v>
                </c:pt>
                <c:pt idx="411">
                  <c:v>1.9456843958952035E-5</c:v>
                </c:pt>
                <c:pt idx="412">
                  <c:v>1.9640914847421165E-5</c:v>
                </c:pt>
                <c:pt idx="413">
                  <c:v>1.9826409907911304E-5</c:v>
                </c:pt>
                <c:pt idx="414">
                  <c:v>2.0013336626932685E-5</c:v>
                </c:pt>
                <c:pt idx="415">
                  <c:v>2.0201702492597274E-5</c:v>
                </c:pt>
                <c:pt idx="416">
                  <c:v>2.0391514994152048E-5</c:v>
                </c:pt>
                <c:pt idx="417">
                  <c:v>2.0582781621508443E-5</c:v>
                </c:pt>
                <c:pt idx="418">
                  <c:v>2.0775509864766669E-5</c:v>
                </c:pt>
                <c:pt idx="419">
                  <c:v>2.0969707213736231E-5</c:v>
                </c:pt>
                <c:pt idx="420">
                  <c:v>2.1165381157451265E-5</c:v>
                </c:pt>
                <c:pt idx="421">
                  <c:v>2.1362539183682087E-5</c:v>
                </c:pt>
                <c:pt idx="422">
                  <c:v>2.1561188778441717E-5</c:v>
                </c:pt>
                <c:pt idx="423">
                  <c:v>2.1761337425488308E-5</c:v>
                </c:pt>
                <c:pt idx="424">
                  <c:v>2.1962992605822969E-5</c:v>
                </c:pt>
                <c:pt idx="425">
                  <c:v>2.2166161797183095E-5</c:v>
                </c:pt>
                <c:pt idx="426">
                  <c:v>2.2370852473531568E-5</c:v>
                </c:pt>
                <c:pt idx="427">
                  <c:v>2.257707210454095E-5</c:v>
                </c:pt>
                <c:pt idx="428">
                  <c:v>2.2784828155074046E-5</c:v>
                </c:pt>
                <c:pt idx="429">
                  <c:v>2.2994128084659128E-5</c:v>
                </c:pt>
                <c:pt idx="430">
                  <c:v>2.3204979346961732E-5</c:v>
                </c:pt>
                <c:pt idx="431">
                  <c:v>2.3417389389251237E-5</c:v>
                </c:pt>
                <c:pt idx="432">
                  <c:v>2.3631365651863576E-5</c:v>
                </c:pt>
                <c:pt idx="433">
                  <c:v>2.3846915567659365E-5</c:v>
                </c:pt>
                <c:pt idx="434">
                  <c:v>2.4064046561477752E-5</c:v>
                </c:pt>
                <c:pt idx="435">
                  <c:v>2.4282766049585926E-5</c:v>
                </c:pt>
                <c:pt idx="436">
                  <c:v>2.4503081439124134E-5</c:v>
                </c:pt>
                <c:pt idx="437">
                  <c:v>2.4725000127546815E-5</c:v>
                </c:pt>
                <c:pt idx="438">
                  <c:v>2.4948529502058779E-5</c:v>
                </c:pt>
                <c:pt idx="439">
                  <c:v>2.5173676939047793E-5</c:v>
                </c:pt>
                <c:pt idx="440">
                  <c:v>2.540044980351239E-5</c:v>
                </c:pt>
                <c:pt idx="441">
                  <c:v>2.5628855448485621E-5</c:v>
                </c:pt>
                <c:pt idx="442">
                  <c:v>2.5858901214454621E-5</c:v>
                </c:pt>
                <c:pt idx="443">
                  <c:v>2.6090594428775892E-5</c:v>
                </c:pt>
                <c:pt idx="444">
                  <c:v>2.6323942405086333E-5</c:v>
                </c:pt>
                <c:pt idx="445">
                  <c:v>2.6558952442710253E-5</c:v>
                </c:pt>
                <c:pt idx="446">
                  <c:v>2.6795631826062014E-5</c:v>
                </c:pt>
                <c:pt idx="447">
                  <c:v>2.7033987824044761E-5</c:v>
                </c:pt>
                <c:pt idx="448">
                  <c:v>2.7274027689444843E-5</c:v>
                </c:pt>
                <c:pt idx="449">
                  <c:v>2.7515758658322138E-5</c:v>
                </c:pt>
                <c:pt idx="450">
                  <c:v>2.775918794939668E-5</c:v>
                </c:pt>
                <c:pt idx="451">
                  <c:v>2.8004322763430578E-5</c:v>
                </c:pt>
                <c:pt idx="452">
                  <c:v>2.8251170282606474E-5</c:v>
                </c:pt>
                <c:pt idx="453">
                  <c:v>2.8499737669901768E-5</c:v>
                </c:pt>
                <c:pt idx="454">
                  <c:v>2.8750032068458834E-5</c:v>
                </c:pt>
                <c:pt idx="455">
                  <c:v>2.9002060600951379E-5</c:v>
                </c:pt>
                <c:pt idx="456">
                  <c:v>2.9255830368946838E-5</c:v>
                </c:pt>
                <c:pt idx="457">
                  <c:v>2.9511348452264851E-5</c:v>
                </c:pt>
                <c:pt idx="458">
                  <c:v>2.9768621908331897E-5</c:v>
                </c:pt>
                <c:pt idx="459">
                  <c:v>3.0027657771532086E-5</c:v>
                </c:pt>
                <c:pt idx="460">
                  <c:v>3.0288463052554097E-5</c:v>
                </c:pt>
                <c:pt idx="461">
                  <c:v>3.0551044737734404E-5</c:v>
                </c:pt>
                <c:pt idx="462">
                  <c:v>3.0815409788396659E-5</c:v>
                </c:pt>
                <c:pt idx="463">
                  <c:v>3.1081565140187431E-5</c:v>
                </c:pt>
                <c:pt idx="464">
                  <c:v>3.1349517702408247E-5</c:v>
                </c:pt>
                <c:pt idx="465">
                  <c:v>3.1619274357343894E-5</c:v>
                </c:pt>
                <c:pt idx="466">
                  <c:v>3.1890841959587155E-5</c:v>
                </c:pt>
                <c:pt idx="467">
                  <c:v>3.2164227335360036E-5</c:v>
                </c:pt>
                <c:pt idx="468">
                  <c:v>3.2439437281831281E-5</c:v>
                </c:pt>
                <c:pt idx="469">
                  <c:v>3.2716478566430438E-5</c:v>
                </c:pt>
                <c:pt idx="470">
                  <c:v>3.2995357926158444E-5</c:v>
                </c:pt>
                <c:pt idx="471">
                  <c:v>3.3276082066894822E-5</c:v>
                </c:pt>
                <c:pt idx="472">
                  <c:v>3.3558657662701275E-5</c:v>
                </c:pt>
                <c:pt idx="473">
                  <c:v>3.3843091355122185E-5</c:v>
                </c:pt>
                <c:pt idx="474">
                  <c:v>3.412938975248146E-5</c:v>
                </c:pt>
                <c:pt idx="475">
                  <c:v>3.4417559429176417E-5</c:v>
                </c:pt>
                <c:pt idx="476">
                  <c:v>3.4707606924968106E-5</c:v>
                </c:pt>
                <c:pt idx="477">
                  <c:v>3.4999538744268674E-5</c:v>
                </c:pt>
                <c:pt idx="478">
                  <c:v>3.5293361355425328E-5</c:v>
                </c:pt>
                <c:pt idx="479">
                  <c:v>3.5589081190001351E-5</c:v>
                </c:pt>
                <c:pt idx="480">
                  <c:v>3.5886704642053997E-5</c:v>
                </c:pt>
                <c:pt idx="481">
                  <c:v>3.6186238067409193E-5</c:v>
                </c:pt>
                <c:pt idx="482">
                  <c:v>3.6487687782933449E-5</c:v>
                </c:pt>
                <c:pt idx="483">
                  <c:v>3.6791060065802667E-5</c:v>
                </c:pt>
                <c:pt idx="484">
                  <c:v>3.7096361152768151E-5</c:v>
                </c:pt>
                <c:pt idx="485">
                  <c:v>3.7403597239419623E-5</c:v>
                </c:pt>
                <c:pt idx="486">
                  <c:v>3.7712774479445576E-5</c:v>
                </c:pt>
                <c:pt idx="487">
                  <c:v>3.8023898983890732E-5</c:v>
                </c:pt>
                <c:pt idx="488">
                  <c:v>3.8336976820410854E-5</c:v>
                </c:pt>
                <c:pt idx="489">
                  <c:v>3.865201401252488E-5</c:v>
                </c:pt>
                <c:pt idx="490">
                  <c:v>3.896901653886442E-5</c:v>
                </c:pt>
                <c:pt idx="491">
                  <c:v>3.9287990332420682E-5</c:v>
                </c:pt>
                <c:pt idx="492">
                  <c:v>3.960894127978892E-5</c:v>
                </c:pt>
                <c:pt idx="493">
                  <c:v>3.9931875220410368E-5</c:v>
                </c:pt>
                <c:pt idx="494">
                  <c:v>4.0256797945811845E-5</c:v>
                </c:pt>
                <c:pt idx="495">
                  <c:v>4.0583715198842777E-5</c:v>
                </c:pt>
                <c:pt idx="496">
                  <c:v>4.0912632672910457E-5</c:v>
                </c:pt>
                <c:pt idx="497">
                  <c:v>4.1243556011212113E-5</c:v>
                </c:pt>
                <c:pt idx="498">
                  <c:v>4.1576490805965975E-5</c:v>
                </c:pt>
                <c:pt idx="499">
                  <c:v>4.1911442597639093E-5</c:v>
                </c:pt>
                <c:pt idx="500">
                  <c:v>4.2248416874173818E-5</c:v>
                </c:pt>
                <c:pt idx="501">
                  <c:v>4.2587419070211981E-5</c:v>
                </c:pt>
                <c:pt idx="502">
                  <c:v>4.2928454566317184E-5</c:v>
                </c:pt>
                <c:pt idx="503">
                  <c:v>4.3271528688194934E-5</c:v>
                </c:pt>
                <c:pt idx="504">
                  <c:v>4.3616646705911428E-5</c:v>
                </c:pt>
                <c:pt idx="505">
                  <c:v>4.3963813833110094E-5</c:v>
                </c:pt>
                <c:pt idx="506">
                  <c:v>4.4313035226226552E-5</c:v>
                </c:pt>
                <c:pt idx="507">
                  <c:v>4.4664315983702214E-5</c:v>
                </c:pt>
                <c:pt idx="508">
                  <c:v>4.5017661145195617E-5</c:v>
                </c:pt>
                <c:pt idx="509">
                  <c:v>4.5373075690793084E-5</c:v>
                </c:pt>
                <c:pt idx="510">
                  <c:v>4.5730564540217035E-5</c:v>
                </c:pt>
                <c:pt idx="511">
                  <c:v>4.609013255203364E-5</c:v>
                </c:pt>
                <c:pt idx="512">
                  <c:v>4.6451784522858603E-5</c:v>
                </c:pt>
                <c:pt idx="513">
                  <c:v>4.6815525186562064E-5</c:v>
                </c:pt>
                <c:pt idx="514">
                  <c:v>4.7181359213471883E-5</c:v>
                </c:pt>
                <c:pt idx="515">
                  <c:v>4.7549291209576217E-5</c:v>
                </c:pt>
                <c:pt idx="516">
                  <c:v>4.7919325715724723E-5</c:v>
                </c:pt>
                <c:pt idx="517">
                  <c:v>4.8291467206828769E-5</c:v>
                </c:pt>
                <c:pt idx="518">
                  <c:v>4.8665720091061082E-5</c:v>
                </c:pt>
                <c:pt idx="519">
                  <c:v>4.9042088709053797E-5</c:v>
                </c:pt>
                <c:pt idx="520">
                  <c:v>4.9420577333096651E-5</c:v>
                </c:pt>
                <c:pt idx="521">
                  <c:v>4.980119016633352E-5</c:v>
                </c:pt>
                <c:pt idx="522">
                  <c:v>5.0183931341959084E-5</c:v>
                </c:pt>
                <c:pt idx="523">
                  <c:v>5.0568804922414421E-5</c:v>
                </c:pt>
                <c:pt idx="524">
                  <c:v>5.0955814898582162E-5</c:v>
                </c:pt>
                <c:pt idx="525">
                  <c:v>5.1344965188981563E-5</c:v>
                </c:pt>
                <c:pt idx="526">
                  <c:v>5.1736259638962647E-5</c:v>
                </c:pt>
                <c:pt idx="527">
                  <c:v>5.2129702019900675E-5</c:v>
                </c:pt>
                <c:pt idx="528">
                  <c:v>5.2525296028389833E-5</c:v>
                </c:pt>
                <c:pt idx="529">
                  <c:v>5.2923045285437395E-5</c:v>
                </c:pt>
                <c:pt idx="530">
                  <c:v>5.3322953335657055E-5</c:v>
                </c:pt>
                <c:pt idx="531">
                  <c:v>5.3725023646463197E-5</c:v>
                </c:pt>
                <c:pt idx="532">
                  <c:v>5.4129259607264535E-5</c:v>
                </c:pt>
                <c:pt idx="533">
                  <c:v>5.453566452865814E-5</c:v>
                </c:pt>
                <c:pt idx="534">
                  <c:v>5.4944241641624063E-5</c:v>
                </c:pt>
                <c:pt idx="535">
                  <c:v>5.5354994096719593E-5</c:v>
                </c:pt>
                <c:pt idx="536">
                  <c:v>5.5767924963274874E-5</c:v>
                </c:pt>
                <c:pt idx="537">
                  <c:v>5.6183037228588004E-5</c:v>
                </c:pt>
                <c:pt idx="538">
                  <c:v>5.6600333797121529E-5</c:v>
                </c:pt>
                <c:pt idx="539">
                  <c:v>5.7019817489699155E-5</c:v>
                </c:pt>
                <c:pt idx="540">
                  <c:v>5.7441491042703313E-5</c:v>
                </c:pt>
                <c:pt idx="541">
                  <c:v>5.786535710727372E-5</c:v>
                </c:pt>
                <c:pt idx="542">
                  <c:v>5.8291418248506407E-5</c:v>
                </c:pt>
                <c:pt idx="543">
                  <c:v>5.8719676944654376E-5</c:v>
                </c:pt>
                <c:pt idx="544">
                  <c:v>5.9150135586328638E-5</c:v>
                </c:pt>
                <c:pt idx="545">
                  <c:v>5.9582796475701147E-5</c:v>
                </c:pt>
                <c:pt idx="546">
                  <c:v>6.0017661825708201E-5</c:v>
                </c:pt>
                <c:pt idx="547">
                  <c:v>6.0454733759255959E-5</c:v>
                </c:pt>
                <c:pt idx="548">
                  <c:v>6.0894014308426619E-5</c:v>
                </c:pt>
                <c:pt idx="549">
                  <c:v>6.1335505413686835E-5</c:v>
                </c:pt>
                <c:pt idx="550">
                  <c:v>6.1779208923097212E-5</c:v>
                </c:pt>
                <c:pt idx="551">
                  <c:v>6.2225126591523527E-5</c:v>
                </c:pt>
                <c:pt idx="552">
                  <c:v>6.2673260079850154E-5</c:v>
                </c:pt>
                <c:pt idx="553">
                  <c:v>6.3123610954194677E-5</c:v>
                </c:pt>
                <c:pt idx="554">
                  <c:v>6.3576180685125162E-5</c:v>
                </c:pt>
                <c:pt idx="555">
                  <c:v>6.4030970646878786E-5</c:v>
                </c:pt>
                <c:pt idx="556">
                  <c:v>6.4487982116583244E-5</c:v>
                </c:pt>
                <c:pt idx="557">
                  <c:v>6.4947216273479716E-5</c:v>
                </c:pt>
                <c:pt idx="558">
                  <c:v>6.5408674198148855E-5</c:v>
                </c:pt>
                <c:pt idx="559">
                  <c:v>6.5872356871738495E-5</c:v>
                </c:pt>
                <c:pt idx="560">
                  <c:v>6.6338265175194236E-5</c:v>
                </c:pt>
                <c:pt idx="561">
                  <c:v>6.6806399888492718E-5</c:v>
                </c:pt>
                <c:pt idx="562">
                  <c:v>6.7276761689877062E-5</c:v>
                </c:pt>
                <c:pt idx="563">
                  <c:v>6.7749351155095742E-5</c:v>
                </c:pt>
                <c:pt idx="564">
                  <c:v>6.8224168756643672E-5</c:v>
                </c:pt>
                <c:pt idx="565">
                  <c:v>6.8701214863006868E-5</c:v>
                </c:pt>
                <c:pt idx="566">
                  <c:v>6.9180489737909472E-5</c:v>
                </c:pt>
                <c:pt idx="567">
                  <c:v>6.9661993539564716E-5</c:v>
                </c:pt>
                <c:pt idx="568">
                  <c:v>7.0145726319928328E-5</c:v>
                </c:pt>
                <c:pt idx="569">
                  <c:v>7.0631688023955824E-5</c:v>
                </c:pt>
                <c:pt idx="570">
                  <c:v>7.1119878488863015E-5</c:v>
                </c:pt>
                <c:pt idx="571">
                  <c:v>7.1610297443389974E-5</c:v>
                </c:pt>
                <c:pt idx="572">
                  <c:v>7.2102944507068919E-5</c:v>
                </c:pt>
                <c:pt idx="573">
                  <c:v>7.2597819189495233E-5</c:v>
                </c:pt>
                <c:pt idx="574">
                  <c:v>7.3094920889603073E-5</c:v>
                </c:pt>
                <c:pt idx="575">
                  <c:v>7.3594248894943976E-5</c:v>
                </c:pt>
                <c:pt idx="576">
                  <c:v>7.4095802380970424E-5</c:v>
                </c:pt>
                <c:pt idx="577">
                  <c:v>7.4599580410322731E-5</c:v>
                </c:pt>
                <c:pt idx="578">
                  <c:v>7.5105581932120378E-5</c:v>
                </c:pt>
                <c:pt idx="579">
                  <c:v>7.561380578125793E-5</c:v>
                </c:pt>
                <c:pt idx="580">
                  <c:v>7.6124250677704782E-5</c:v>
                </c:pt>
                <c:pt idx="581">
                  <c:v>7.6636915225809964E-5</c:v>
                </c:pt>
                <c:pt idx="582">
                  <c:v>7.7151797913610964E-5</c:v>
                </c:pt>
                <c:pt idx="583">
                  <c:v>7.7668897112147849E-5</c:v>
                </c:pt>
                <c:pt idx="584">
                  <c:v>7.8188211074781423E-5</c:v>
                </c:pt>
                <c:pt idx="585">
                  <c:v>7.8709737936517185E-5</c:v>
                </c:pt>
                <c:pt idx="586">
                  <c:v>7.9233475713333084E-5</c:v>
                </c:pt>
                <c:pt idx="587">
                  <c:v>7.9759422301513549E-5</c:v>
                </c:pt>
                <c:pt idx="588">
                  <c:v>8.0287575476988015E-5</c:v>
                </c:pt>
                <c:pt idx="589">
                  <c:v>8.0817932894674429E-5</c:v>
                </c:pt>
                <c:pt idx="590">
                  <c:v>8.1350492087829156E-5</c:v>
                </c:pt>
                <c:pt idx="591">
                  <c:v>8.1885250467401112E-5</c:v>
                </c:pt>
                <c:pt idx="592">
                  <c:v>8.2422205321392461E-5</c:v>
                </c:pt>
                <c:pt idx="593">
                  <c:v>8.2961353814224427E-5</c:v>
                </c:pt>
                <c:pt idx="594">
                  <c:v>8.3502692986108955E-5</c:v>
                </c:pt>
                <c:pt idx="595">
                  <c:v>8.4046219752426232E-5</c:v>
                </c:pt>
                <c:pt idx="596">
                  <c:v>8.4591930903108427E-5</c:v>
                </c:pt>
                <c:pt idx="597">
                  <c:v>8.5139823102029039E-5</c:v>
                </c:pt>
                <c:pt idx="598">
                  <c:v>8.5689892886398565E-5</c:v>
                </c:pt>
                <c:pt idx="599">
                  <c:v>8.6242136666166657E-5</c:v>
                </c:pt>
                <c:pt idx="600">
                  <c:v>8.6796550723430279E-5</c:v>
                </c:pt>
                <c:pt idx="601">
                  <c:v>8.7353131211848531E-5</c:v>
                </c:pt>
                <c:pt idx="602">
                  <c:v>8.7911874156063798E-5</c:v>
                </c:pt>
                <c:pt idx="603">
                  <c:v>8.8472775451129852E-5</c:v>
                </c:pt>
                <c:pt idx="604">
                  <c:v>8.9035830861946454E-5</c:v>
                </c:pt>
                <c:pt idx="605">
                  <c:v>8.9601036022700663E-5</c:v>
                </c:pt>
                <c:pt idx="606">
                  <c:v>9.0168386436315681E-5</c:v>
                </c:pt>
                <c:pt idx="607">
                  <c:v>9.0737877473905774E-5</c:v>
                </c:pt>
                <c:pt idx="608">
                  <c:v>9.1309504374239358E-5</c:v>
                </c:pt>
                <c:pt idx="609">
                  <c:v>9.1883262243208337E-5</c:v>
                </c:pt>
                <c:pt idx="610">
                  <c:v>9.245914605330567E-5</c:v>
                </c:pt>
                <c:pt idx="611">
                  <c:v>9.3037150643109488E-5</c:v>
                </c:pt>
                <c:pt idx="612">
                  <c:v>9.3617270716775611E-5</c:v>
                </c:pt>
                <c:pt idx="613">
                  <c:v>9.4199500843536576E-5</c:v>
                </c:pt>
                <c:pt idx="614">
                  <c:v>9.4783835457209643E-5</c:v>
                </c:pt>
                <c:pt idx="615">
                  <c:v>9.5370268855711609E-5</c:v>
                </c:pt>
                <c:pt idx="616">
                  <c:v>9.5958795200581752E-5</c:v>
                </c:pt>
                <c:pt idx="617">
                  <c:v>9.6549408516513301E-5</c:v>
                </c:pt>
                <c:pt idx="618">
                  <c:v>9.714210269089203E-5</c:v>
                </c:pt>
                <c:pt idx="619">
                  <c:v>9.7736871473344064E-5</c:v>
                </c:pt>
                <c:pt idx="620">
                  <c:v>9.8333708475290988E-5</c:v>
                </c:pt>
                <c:pt idx="621">
                  <c:v>9.8932607169514272E-5</c:v>
                </c:pt>
                <c:pt idx="622">
                  <c:v>9.9533560889727144E-5</c:v>
                </c:pt>
                <c:pt idx="623">
                  <c:v>1.0013656283015601E-4</c:v>
                </c:pt>
                <c:pt idx="624">
                  <c:v>1.0074160604512977E-4</c:v>
                </c:pt>
                <c:pt idx="625">
                  <c:v>1.0134868344867816E-4</c:v>
                </c:pt>
                <c:pt idx="626">
                  <c:v>1.019577878141392E-4</c:v>
                </c:pt>
                <c:pt idx="627">
                  <c:v>1.025689117737747E-4</c:v>
                </c:pt>
                <c:pt idx="628">
                  <c:v>1.0318204781839603E-4</c:v>
                </c:pt>
                <c:pt idx="629">
                  <c:v>1.0379718829699769E-4</c:v>
                </c:pt>
                <c:pt idx="630">
                  <c:v>1.044143254164012E-4</c:v>
                </c:pt>
                <c:pt idx="631">
                  <c:v>1.0503345124090729E-4</c:v>
                </c:pt>
                <c:pt idx="632">
                  <c:v>1.0565455769195828E-4</c:v>
                </c:pt>
                <c:pt idx="633">
                  <c:v>1.0627763654780946E-4</c:v>
                </c:pt>
                <c:pt idx="634">
                  <c:v>1.0690267944320989E-4</c:v>
                </c:pt>
                <c:pt idx="635">
                  <c:v>1.0752967786909345E-4</c:v>
                </c:pt>
                <c:pt idx="636">
                  <c:v>1.0815862317227868E-4</c:v>
                </c:pt>
                <c:pt idx="637">
                  <c:v>1.087895065551796E-4</c:v>
                </c:pt>
                <c:pt idx="638">
                  <c:v>1.0942231907552521E-4</c:v>
                </c:pt>
                <c:pt idx="639">
                  <c:v>1.100570516460898E-4</c:v>
                </c:pt>
                <c:pt idx="640">
                  <c:v>1.1069369503443293E-4</c:v>
                </c:pt>
                <c:pt idx="641">
                  <c:v>1.1133223986264975E-4</c:v>
                </c:pt>
                <c:pt idx="642">
                  <c:v>1.1197267660713148E-4</c:v>
                </c:pt>
                <c:pt idx="643">
                  <c:v>1.126149955983359E-4</c:v>
                </c:pt>
                <c:pt idx="644">
                  <c:v>1.1325918702056895E-4</c:v>
                </c:pt>
                <c:pt idx="645">
                  <c:v>1.1390524091177583E-4</c:v>
                </c:pt>
                <c:pt idx="646">
                  <c:v>1.1455314716334359E-4</c:v>
                </c:pt>
                <c:pt idx="647">
                  <c:v>1.1520289551991374E-4</c:v>
                </c:pt>
                <c:pt idx="648">
                  <c:v>1.158544755792058E-4</c:v>
                </c:pt>
                <c:pt idx="649">
                  <c:v>1.1650787679185136E-4</c:v>
                </c:pt>
                <c:pt idx="650">
                  <c:v>1.1716308846123965E-4</c:v>
                </c:pt>
                <c:pt idx="651">
                  <c:v>1.1782009974337338E-4</c:v>
                </c:pt>
                <c:pt idx="652">
                  <c:v>1.1847889964673561E-4</c:v>
                </c:pt>
                <c:pt idx="653">
                  <c:v>1.1913947703216844E-4</c:v>
                </c:pt>
                <c:pt idx="654">
                  <c:v>1.1980182061276188E-4</c:v>
                </c:pt>
                <c:pt idx="655">
                  <c:v>1.2046591895375481E-4</c:v>
                </c:pt>
                <c:pt idx="656">
                  <c:v>1.2113176047244653E-4</c:v>
                </c:pt>
                <c:pt idx="657">
                  <c:v>1.2179933343812033E-4</c:v>
                </c:pt>
                <c:pt idx="658">
                  <c:v>1.2246862597197793E-4</c:v>
                </c:pt>
                <c:pt idx="659">
                  <c:v>1.2313962604708597E-4</c:v>
                </c:pt>
                <c:pt idx="660">
                  <c:v>1.2381232148833381E-4</c:v>
                </c:pt>
                <c:pt idx="661">
                  <c:v>1.2448669997240259E-4</c:v>
                </c:pt>
                <c:pt idx="662">
                  <c:v>1.2516274902774711E-4</c:v>
                </c:pt>
                <c:pt idx="663">
                  <c:v>1.2584045603458816E-4</c:v>
                </c:pt>
                <c:pt idx="664">
                  <c:v>1.2651980822491794E-4</c:v>
                </c:pt>
                <c:pt idx="665">
                  <c:v>1.2720079268251625E-4</c:v>
                </c:pt>
                <c:pt idx="666">
                  <c:v>1.2788339634297981E-4</c:v>
                </c:pt>
                <c:pt idx="667">
                  <c:v>1.285676059937625E-4</c:v>
                </c:pt>
                <c:pt idx="668">
                  <c:v>1.2925340827422854E-4</c:v>
                </c:pt>
                <c:pt idx="669">
                  <c:v>1.2994078967571763E-4</c:v>
                </c:pt>
                <c:pt idx="670">
                  <c:v>1.3062973654162175E-4</c:v>
                </c:pt>
                <c:pt idx="671">
                  <c:v>1.313202350674754E-4</c:v>
                </c:pt>
                <c:pt idx="672">
                  <c:v>1.3201227130105658E-4</c:v>
                </c:pt>
                <c:pt idx="673">
                  <c:v>1.3270583114250207E-4</c:v>
                </c:pt>
                <c:pt idx="674">
                  <c:v>1.3340090034443322E-4</c:v>
                </c:pt>
                <c:pt idx="675">
                  <c:v>1.3409746451209588E-4</c:v>
                </c:pt>
                <c:pt idx="676">
                  <c:v>1.3479550910351157E-4</c:v>
                </c:pt>
                <c:pt idx="677">
                  <c:v>1.354950194296424E-4</c:v>
                </c:pt>
                <c:pt idx="678">
                  <c:v>1.3619598065456762E-4</c:v>
                </c:pt>
                <c:pt idx="679">
                  <c:v>1.3689837779567351E-4</c:v>
                </c:pt>
                <c:pt idx="680">
                  <c:v>1.3760219572385608E-4</c:v>
                </c:pt>
                <c:pt idx="681">
                  <c:v>1.3830741916373584E-4</c:v>
                </c:pt>
                <c:pt idx="682">
                  <c:v>1.3901403269388649E-4</c:v>
                </c:pt>
                <c:pt idx="683">
                  <c:v>1.3972202074707526E-4</c:v>
                </c:pt>
                <c:pt idx="684">
                  <c:v>1.4043136761051744E-4</c:v>
                </c:pt>
                <c:pt idx="685">
                  <c:v>1.4114205742614275E-4</c:v>
                </c:pt>
                <c:pt idx="686">
                  <c:v>1.418540741908756E-4</c:v>
                </c:pt>
                <c:pt idx="687">
                  <c:v>1.4256740175692804E-4</c:v>
                </c:pt>
                <c:pt idx="688">
                  <c:v>1.4328202383210524E-4</c:v>
                </c:pt>
                <c:pt idx="689">
                  <c:v>1.4399792398012541E-4</c:v>
                </c:pt>
                <c:pt idx="690">
                  <c:v>1.447150856209514E-4</c:v>
                </c:pt>
                <c:pt idx="691">
                  <c:v>1.454334920311369E-4</c:v>
                </c:pt>
                <c:pt idx="692">
                  <c:v>1.4615312634418449E-4</c:v>
                </c:pt>
                <c:pt idx="693">
                  <c:v>1.4687397155091809E-4</c:v>
                </c:pt>
                <c:pt idx="694">
                  <c:v>1.4759601049986796E-4</c:v>
                </c:pt>
                <c:pt idx="695">
                  <c:v>1.4831922589766944E-4</c:v>
                </c:pt>
                <c:pt idx="696">
                  <c:v>1.4904360030947486E-4</c:v>
                </c:pt>
                <c:pt idx="697">
                  <c:v>1.4976911615937862E-4</c:v>
                </c:pt>
                <c:pt idx="698">
                  <c:v>1.5049575573085626E-4</c:v>
                </c:pt>
                <c:pt idx="699">
                  <c:v>1.5122350116721607E-4</c:v>
                </c:pt>
                <c:pt idx="700">
                  <c:v>1.5195233447206507E-4</c:v>
                </c:pt>
                <c:pt idx="701">
                  <c:v>1.5268223750978778E-4</c:v>
                </c:pt>
                <c:pt idx="702">
                  <c:v>1.5341319200603876E-4</c:v>
                </c:pt>
                <c:pt idx="703">
                  <c:v>1.5414517954824838E-4</c:v>
                </c:pt>
                <c:pt idx="704">
                  <c:v>1.5487818158614275E-4</c:v>
                </c:pt>
                <c:pt idx="705">
                  <c:v>1.5561217943227607E-4</c:v>
                </c:pt>
                <c:pt idx="706">
                  <c:v>1.5634715426257785E-4</c:v>
                </c:pt>
                <c:pt idx="707">
                  <c:v>1.5708308711691264E-4</c:v>
                </c:pt>
                <c:pt idx="708">
                  <c:v>1.5781995889965352E-4</c:v>
                </c:pt>
                <c:pt idx="709">
                  <c:v>1.585577503802697E-4</c:v>
                </c:pt>
                <c:pt idx="710">
                  <c:v>1.59296442193927E-4</c:v>
                </c:pt>
                <c:pt idx="711">
                  <c:v>1.6003601484210249E-4</c:v>
                </c:pt>
                <c:pt idx="712">
                  <c:v>1.6077644869321237E-4</c:v>
                </c:pt>
                <c:pt idx="713">
                  <c:v>1.615177239832533E-4</c:v>
                </c:pt>
                <c:pt idx="714">
                  <c:v>1.6225982081645779E-4</c:v>
                </c:pt>
                <c:pt idx="715">
                  <c:v>1.6300271916596298E-4</c:v>
                </c:pt>
                <c:pt idx="716">
                  <c:v>1.6374639887449299E-4</c:v>
                </c:pt>
                <c:pt idx="717">
                  <c:v>1.6449083965505427E-4</c:v>
                </c:pt>
                <c:pt idx="718">
                  <c:v>1.6523602109164606E-4</c:v>
                </c:pt>
                <c:pt idx="719">
                  <c:v>1.659819226399825E-4</c:v>
                </c:pt>
                <c:pt idx="720">
                  <c:v>1.6672852362823012E-4</c:v>
                </c:pt>
                <c:pt idx="721">
                  <c:v>1.6747580325775726E-4</c:v>
                </c:pt>
                <c:pt idx="722">
                  <c:v>1.6822374060389842E-4</c:v>
                </c:pt>
                <c:pt idx="723">
                  <c:v>1.6897231461673125E-4</c:v>
                </c:pt>
                <c:pt idx="724">
                  <c:v>1.6972150412186728E-4</c:v>
                </c:pt>
                <c:pt idx="725">
                  <c:v>1.7047128782125663E-4</c:v>
                </c:pt>
                <c:pt idx="726">
                  <c:v>1.7122164429400505E-4</c:v>
                </c:pt>
                <c:pt idx="727">
                  <c:v>1.7197255199720616E-4</c:v>
                </c:pt>
                <c:pt idx="728">
                  <c:v>1.7272398926678517E-4</c:v>
                </c:pt>
                <c:pt idx="729">
                  <c:v>1.7347593431835784E-4</c:v>
                </c:pt>
                <c:pt idx="730">
                  <c:v>1.7422836524810142E-4</c:v>
                </c:pt>
                <c:pt idx="731">
                  <c:v>1.7498126003363994E-4</c:v>
                </c:pt>
                <c:pt idx="732">
                  <c:v>1.7573459653494217E-4</c:v>
                </c:pt>
                <c:pt idx="733">
                  <c:v>1.7648835249523348E-4</c:v>
                </c:pt>
                <c:pt idx="734">
                  <c:v>1.7724250554192062E-4</c:v>
                </c:pt>
                <c:pt idx="735">
                  <c:v>1.779970331875296E-4</c:v>
                </c:pt>
                <c:pt idx="736">
                  <c:v>1.7875191283065771E-4</c:v>
                </c:pt>
                <c:pt idx="737">
                  <c:v>1.7950712175693705E-4</c:v>
                </c:pt>
                <c:pt idx="738">
                  <c:v>1.802626371400134E-4</c:v>
                </c:pt>
                <c:pt idx="739">
                  <c:v>1.8101843604253603E-4</c:v>
                </c:pt>
                <c:pt idx="740">
                  <c:v>1.8177449541716234E-4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1.8177449541716234E-4</c:v>
                </c:pt>
                <c:pt idx="1261">
                  <c:v>1.8101843604253611E-4</c:v>
                </c:pt>
                <c:pt idx="1262">
                  <c:v>1.8026263714001351E-4</c:v>
                </c:pt>
                <c:pt idx="1263">
                  <c:v>1.7950712175693716E-4</c:v>
                </c:pt>
                <c:pt idx="1264">
                  <c:v>1.7875191283065782E-4</c:v>
                </c:pt>
                <c:pt idx="1265">
                  <c:v>1.7799703318752971E-4</c:v>
                </c:pt>
                <c:pt idx="1266">
                  <c:v>1.772425055419207E-4</c:v>
                </c:pt>
                <c:pt idx="1267">
                  <c:v>1.7648835249523359E-4</c:v>
                </c:pt>
                <c:pt idx="1268">
                  <c:v>1.757345965349423E-4</c:v>
                </c:pt>
                <c:pt idx="1269">
                  <c:v>1.7498126003363994E-4</c:v>
                </c:pt>
                <c:pt idx="1270">
                  <c:v>1.742283652481015E-4</c:v>
                </c:pt>
                <c:pt idx="1271">
                  <c:v>1.7347593431835795E-4</c:v>
                </c:pt>
                <c:pt idx="1272">
                  <c:v>1.7272398926678528E-4</c:v>
                </c:pt>
                <c:pt idx="1273">
                  <c:v>1.7197255199720627E-4</c:v>
                </c:pt>
                <c:pt idx="1274">
                  <c:v>1.7122164429400516E-4</c:v>
                </c:pt>
                <c:pt idx="1275">
                  <c:v>1.7047128782125666E-4</c:v>
                </c:pt>
                <c:pt idx="1276">
                  <c:v>1.6972150412186744E-4</c:v>
                </c:pt>
                <c:pt idx="1277">
                  <c:v>1.6897231461673138E-4</c:v>
                </c:pt>
                <c:pt idx="1278">
                  <c:v>1.6822374060389842E-4</c:v>
                </c:pt>
                <c:pt idx="1279">
                  <c:v>1.6747580325775734E-4</c:v>
                </c:pt>
                <c:pt idx="1280">
                  <c:v>1.6672852362823021E-4</c:v>
                </c:pt>
                <c:pt idx="1281">
                  <c:v>1.6598192263998264E-4</c:v>
                </c:pt>
                <c:pt idx="1282">
                  <c:v>1.6523602109164617E-4</c:v>
                </c:pt>
                <c:pt idx="1283">
                  <c:v>1.6449083965505435E-4</c:v>
                </c:pt>
                <c:pt idx="1284">
                  <c:v>1.6374639887449307E-4</c:v>
                </c:pt>
                <c:pt idx="1285">
                  <c:v>1.6300271916596315E-4</c:v>
                </c:pt>
                <c:pt idx="1286">
                  <c:v>1.6225982081645793E-4</c:v>
                </c:pt>
                <c:pt idx="1287">
                  <c:v>1.615177239832533E-4</c:v>
                </c:pt>
                <c:pt idx="1288">
                  <c:v>1.6077644869321239E-4</c:v>
                </c:pt>
                <c:pt idx="1289">
                  <c:v>1.600360148421026E-4</c:v>
                </c:pt>
                <c:pt idx="1290">
                  <c:v>1.5929644219392713E-4</c:v>
                </c:pt>
                <c:pt idx="1291">
                  <c:v>1.5855775038026981E-4</c:v>
                </c:pt>
                <c:pt idx="1292">
                  <c:v>1.5781995889965357E-4</c:v>
                </c:pt>
                <c:pt idx="1293">
                  <c:v>1.5708308711691272E-4</c:v>
                </c:pt>
                <c:pt idx="1294">
                  <c:v>1.5634715426257798E-4</c:v>
                </c:pt>
                <c:pt idx="1295">
                  <c:v>1.5561217943227618E-4</c:v>
                </c:pt>
                <c:pt idx="1296">
                  <c:v>1.5487818158614275E-4</c:v>
                </c:pt>
                <c:pt idx="1297">
                  <c:v>1.5414517954824843E-4</c:v>
                </c:pt>
                <c:pt idx="1298">
                  <c:v>1.5341319200603881E-4</c:v>
                </c:pt>
                <c:pt idx="1299">
                  <c:v>1.5268223750978792E-4</c:v>
                </c:pt>
                <c:pt idx="1300">
                  <c:v>1.5195233447206524E-4</c:v>
                </c:pt>
                <c:pt idx="1301">
                  <c:v>1.5122350116721612E-4</c:v>
                </c:pt>
                <c:pt idx="1302">
                  <c:v>1.5049575573085631E-4</c:v>
                </c:pt>
                <c:pt idx="1303">
                  <c:v>1.4976911615937878E-4</c:v>
                </c:pt>
                <c:pt idx="1304">
                  <c:v>1.4904360030947497E-4</c:v>
                </c:pt>
                <c:pt idx="1305">
                  <c:v>1.4831922589766952E-4</c:v>
                </c:pt>
                <c:pt idx="1306">
                  <c:v>1.4759601049986804E-4</c:v>
                </c:pt>
                <c:pt idx="1307">
                  <c:v>1.4687397155091814E-4</c:v>
                </c:pt>
                <c:pt idx="1308">
                  <c:v>1.4615312634418459E-4</c:v>
                </c:pt>
                <c:pt idx="1309">
                  <c:v>1.4543349203113704E-4</c:v>
                </c:pt>
                <c:pt idx="1310">
                  <c:v>1.4471508562095145E-4</c:v>
                </c:pt>
                <c:pt idx="1311">
                  <c:v>1.4399792398012544E-4</c:v>
                </c:pt>
                <c:pt idx="1312">
                  <c:v>1.4328202383210537E-4</c:v>
                </c:pt>
                <c:pt idx="1313">
                  <c:v>1.4256740175692817E-4</c:v>
                </c:pt>
                <c:pt idx="1314">
                  <c:v>1.4185407419087571E-4</c:v>
                </c:pt>
                <c:pt idx="1315">
                  <c:v>1.4114205742614283E-4</c:v>
                </c:pt>
                <c:pt idx="1316">
                  <c:v>1.4043136761051749E-4</c:v>
                </c:pt>
                <c:pt idx="1317">
                  <c:v>1.3972202074707539E-4</c:v>
                </c:pt>
                <c:pt idx="1318">
                  <c:v>1.390140326938866E-4</c:v>
                </c:pt>
                <c:pt idx="1319">
                  <c:v>1.3830741916373592E-4</c:v>
                </c:pt>
                <c:pt idx="1320">
                  <c:v>1.3760219572385614E-4</c:v>
                </c:pt>
                <c:pt idx="1321">
                  <c:v>1.3689837779567361E-4</c:v>
                </c:pt>
                <c:pt idx="1322">
                  <c:v>1.3619598065456773E-4</c:v>
                </c:pt>
                <c:pt idx="1323">
                  <c:v>1.354950194296424E-4</c:v>
                </c:pt>
                <c:pt idx="1324">
                  <c:v>1.3479550910351168E-4</c:v>
                </c:pt>
                <c:pt idx="1325">
                  <c:v>1.3409746451209596E-4</c:v>
                </c:pt>
                <c:pt idx="1326">
                  <c:v>1.3340090034443333E-4</c:v>
                </c:pt>
                <c:pt idx="1327">
                  <c:v>1.3270583114250218E-4</c:v>
                </c:pt>
                <c:pt idx="1328">
                  <c:v>1.3201227130105666E-4</c:v>
                </c:pt>
                <c:pt idx="1329">
                  <c:v>1.313202350674754E-4</c:v>
                </c:pt>
                <c:pt idx="1330">
                  <c:v>1.3062973654162188E-4</c:v>
                </c:pt>
                <c:pt idx="1331">
                  <c:v>1.2994078967571771E-4</c:v>
                </c:pt>
                <c:pt idx="1332">
                  <c:v>1.2925340827422854E-4</c:v>
                </c:pt>
                <c:pt idx="1333">
                  <c:v>1.2856760599376253E-4</c:v>
                </c:pt>
                <c:pt idx="1334">
                  <c:v>1.2788339634297989E-4</c:v>
                </c:pt>
                <c:pt idx="1335">
                  <c:v>1.2720079268251639E-4</c:v>
                </c:pt>
                <c:pt idx="1336">
                  <c:v>1.2651980822491805E-4</c:v>
                </c:pt>
                <c:pt idx="1337">
                  <c:v>1.2584045603458824E-4</c:v>
                </c:pt>
                <c:pt idx="1338">
                  <c:v>1.2516274902774717E-4</c:v>
                </c:pt>
                <c:pt idx="1339">
                  <c:v>1.244866999724027E-4</c:v>
                </c:pt>
                <c:pt idx="1340">
                  <c:v>1.2381232148833395E-4</c:v>
                </c:pt>
                <c:pt idx="1341">
                  <c:v>1.2313962604708608E-4</c:v>
                </c:pt>
                <c:pt idx="1342">
                  <c:v>1.2246862597197795E-4</c:v>
                </c:pt>
                <c:pt idx="1343">
                  <c:v>1.2179933343812039E-4</c:v>
                </c:pt>
                <c:pt idx="1344">
                  <c:v>1.2113176047244664E-4</c:v>
                </c:pt>
                <c:pt idx="1345">
                  <c:v>1.2046591895375496E-4</c:v>
                </c:pt>
                <c:pt idx="1346">
                  <c:v>1.1980182061276195E-4</c:v>
                </c:pt>
                <c:pt idx="1347">
                  <c:v>1.1913947703216851E-4</c:v>
                </c:pt>
                <c:pt idx="1348">
                  <c:v>1.1847889964673574E-4</c:v>
                </c:pt>
                <c:pt idx="1349">
                  <c:v>1.1782009974337349E-4</c:v>
                </c:pt>
                <c:pt idx="1350">
                  <c:v>1.1716308846123972E-4</c:v>
                </c:pt>
                <c:pt idx="1351">
                  <c:v>1.165078767918514E-4</c:v>
                </c:pt>
                <c:pt idx="1352">
                  <c:v>1.1585447557920584E-4</c:v>
                </c:pt>
                <c:pt idx="1353">
                  <c:v>1.1520289551991385E-4</c:v>
                </c:pt>
                <c:pt idx="1354">
                  <c:v>1.1455314716334374E-4</c:v>
                </c:pt>
                <c:pt idx="1355">
                  <c:v>1.1390524091177587E-4</c:v>
                </c:pt>
                <c:pt idx="1356">
                  <c:v>1.1325918702056902E-4</c:v>
                </c:pt>
                <c:pt idx="1357">
                  <c:v>1.1261499559833605E-4</c:v>
                </c:pt>
                <c:pt idx="1358">
                  <c:v>1.1197267660713159E-4</c:v>
                </c:pt>
                <c:pt idx="1359">
                  <c:v>1.1133223986264981E-4</c:v>
                </c:pt>
                <c:pt idx="1360">
                  <c:v>1.1069369503443299E-4</c:v>
                </c:pt>
                <c:pt idx="1361">
                  <c:v>1.1005705164608982E-4</c:v>
                </c:pt>
                <c:pt idx="1362">
                  <c:v>1.0942231907552529E-4</c:v>
                </c:pt>
                <c:pt idx="1363">
                  <c:v>1.0878950655517974E-4</c:v>
                </c:pt>
                <c:pt idx="1364">
                  <c:v>1.0815862317227869E-4</c:v>
                </c:pt>
                <c:pt idx="1365">
                  <c:v>1.0752967786909346E-4</c:v>
                </c:pt>
                <c:pt idx="1366">
                  <c:v>1.0690267944321E-4</c:v>
                </c:pt>
                <c:pt idx="1367">
                  <c:v>1.0627763654780961E-4</c:v>
                </c:pt>
                <c:pt idx="1368">
                  <c:v>1.0565455769195836E-4</c:v>
                </c:pt>
                <c:pt idx="1369">
                  <c:v>1.0503345124090735E-4</c:v>
                </c:pt>
                <c:pt idx="1370">
                  <c:v>1.044143254164013E-4</c:v>
                </c:pt>
                <c:pt idx="1371">
                  <c:v>1.0379718829699779E-4</c:v>
                </c:pt>
                <c:pt idx="1372">
                  <c:v>1.0318204781839614E-4</c:v>
                </c:pt>
                <c:pt idx="1373">
                  <c:v>1.0256891177377476E-4</c:v>
                </c:pt>
                <c:pt idx="1374">
                  <c:v>1.0195778781413924E-4</c:v>
                </c:pt>
                <c:pt idx="1375">
                  <c:v>1.0134868344867827E-4</c:v>
                </c:pt>
                <c:pt idx="1376">
                  <c:v>1.0074160604512991E-4</c:v>
                </c:pt>
                <c:pt idx="1377">
                  <c:v>1.0013656283015603E-4</c:v>
                </c:pt>
                <c:pt idx="1378">
                  <c:v>9.9533560889727225E-5</c:v>
                </c:pt>
                <c:pt idx="1379">
                  <c:v>9.8932607169514367E-5</c:v>
                </c:pt>
                <c:pt idx="1380">
                  <c:v>9.833370847529111E-5</c:v>
                </c:pt>
                <c:pt idx="1381">
                  <c:v>9.7736871473344173E-5</c:v>
                </c:pt>
                <c:pt idx="1382">
                  <c:v>9.7142102690892098E-5</c:v>
                </c:pt>
                <c:pt idx="1383">
                  <c:v>9.6549408516513355E-5</c:v>
                </c:pt>
                <c:pt idx="1384">
                  <c:v>9.5958795200581861E-5</c:v>
                </c:pt>
                <c:pt idx="1385">
                  <c:v>9.5370268855711691E-5</c:v>
                </c:pt>
                <c:pt idx="1386">
                  <c:v>9.478383545720967E-5</c:v>
                </c:pt>
                <c:pt idx="1387">
                  <c:v>9.4199500843536631E-5</c:v>
                </c:pt>
                <c:pt idx="1388">
                  <c:v>9.3617270716775652E-5</c:v>
                </c:pt>
                <c:pt idx="1389">
                  <c:v>9.3037150643109624E-5</c:v>
                </c:pt>
                <c:pt idx="1390">
                  <c:v>9.2459146053305765E-5</c:v>
                </c:pt>
                <c:pt idx="1391">
                  <c:v>9.1883262243208392E-5</c:v>
                </c:pt>
                <c:pt idx="1392">
                  <c:v>9.1309504374239425E-5</c:v>
                </c:pt>
                <c:pt idx="1393">
                  <c:v>9.0737877473905869E-5</c:v>
                </c:pt>
                <c:pt idx="1394">
                  <c:v>9.0168386436315789E-5</c:v>
                </c:pt>
                <c:pt idx="1395">
                  <c:v>8.960103602270073E-5</c:v>
                </c:pt>
                <c:pt idx="1396">
                  <c:v>8.9035830861946468E-5</c:v>
                </c:pt>
                <c:pt idx="1397">
                  <c:v>8.8472775451129933E-5</c:v>
                </c:pt>
                <c:pt idx="1398">
                  <c:v>8.7911874156063906E-5</c:v>
                </c:pt>
                <c:pt idx="1399">
                  <c:v>8.7353131211848639E-5</c:v>
                </c:pt>
                <c:pt idx="1400">
                  <c:v>8.6796550723430334E-5</c:v>
                </c:pt>
                <c:pt idx="1401">
                  <c:v>8.6242136666166751E-5</c:v>
                </c:pt>
                <c:pt idx="1402">
                  <c:v>8.568989288639866E-5</c:v>
                </c:pt>
                <c:pt idx="1403">
                  <c:v>8.513982310202912E-5</c:v>
                </c:pt>
                <c:pt idx="1404">
                  <c:v>8.4591930903108481E-5</c:v>
                </c:pt>
                <c:pt idx="1405">
                  <c:v>8.4046219752426259E-5</c:v>
                </c:pt>
                <c:pt idx="1406">
                  <c:v>8.3502692986108995E-5</c:v>
                </c:pt>
                <c:pt idx="1407">
                  <c:v>8.2961353814224508E-5</c:v>
                </c:pt>
                <c:pt idx="1408">
                  <c:v>8.2422205321392461E-5</c:v>
                </c:pt>
                <c:pt idx="1409">
                  <c:v>8.1885250467401125E-5</c:v>
                </c:pt>
                <c:pt idx="1410">
                  <c:v>8.1350492087829197E-5</c:v>
                </c:pt>
                <c:pt idx="1411">
                  <c:v>8.0817932894674551E-5</c:v>
                </c:pt>
                <c:pt idx="1412">
                  <c:v>8.0287575476988097E-5</c:v>
                </c:pt>
                <c:pt idx="1413">
                  <c:v>7.975942230151363E-5</c:v>
                </c:pt>
                <c:pt idx="1414">
                  <c:v>7.9233475713333138E-5</c:v>
                </c:pt>
                <c:pt idx="1415">
                  <c:v>7.8709737936517212E-5</c:v>
                </c:pt>
                <c:pt idx="1416">
                  <c:v>7.8188211074781518E-5</c:v>
                </c:pt>
                <c:pt idx="1417">
                  <c:v>7.7668897112147849E-5</c:v>
                </c:pt>
                <c:pt idx="1418">
                  <c:v>7.7151797913610991E-5</c:v>
                </c:pt>
                <c:pt idx="1419">
                  <c:v>7.6636915225810004E-5</c:v>
                </c:pt>
                <c:pt idx="1420">
                  <c:v>7.6124250677704863E-5</c:v>
                </c:pt>
                <c:pt idx="1421">
                  <c:v>7.5613805781258038E-5</c:v>
                </c:pt>
                <c:pt idx="1422">
                  <c:v>7.5105581932120418E-5</c:v>
                </c:pt>
                <c:pt idx="1423">
                  <c:v>7.4599580410322785E-5</c:v>
                </c:pt>
                <c:pt idx="1424">
                  <c:v>7.4095802380970519E-5</c:v>
                </c:pt>
                <c:pt idx="1425">
                  <c:v>7.3594248894944057E-5</c:v>
                </c:pt>
                <c:pt idx="1426">
                  <c:v>7.3094920889603073E-5</c:v>
                </c:pt>
                <c:pt idx="1427">
                  <c:v>7.2597819189495301E-5</c:v>
                </c:pt>
                <c:pt idx="1428">
                  <c:v>7.2102944507068933E-5</c:v>
                </c:pt>
                <c:pt idx="1429">
                  <c:v>7.1610297443390055E-5</c:v>
                </c:pt>
                <c:pt idx="1430">
                  <c:v>7.1119878488863097E-5</c:v>
                </c:pt>
                <c:pt idx="1431">
                  <c:v>7.0631688023955837E-5</c:v>
                </c:pt>
                <c:pt idx="1432">
                  <c:v>7.0145726319928369E-5</c:v>
                </c:pt>
                <c:pt idx="1433">
                  <c:v>6.9661993539564798E-5</c:v>
                </c:pt>
                <c:pt idx="1434">
                  <c:v>6.9180489737909553E-5</c:v>
                </c:pt>
                <c:pt idx="1435">
                  <c:v>6.8701214863006868E-5</c:v>
                </c:pt>
                <c:pt idx="1436">
                  <c:v>6.8224168756643712E-5</c:v>
                </c:pt>
                <c:pt idx="1437">
                  <c:v>6.7749351155095769E-5</c:v>
                </c:pt>
                <c:pt idx="1438">
                  <c:v>6.727676168987713E-5</c:v>
                </c:pt>
                <c:pt idx="1439">
                  <c:v>6.6806399888492786E-5</c:v>
                </c:pt>
                <c:pt idx="1440">
                  <c:v>6.6338265175194263E-5</c:v>
                </c:pt>
                <c:pt idx="1441">
                  <c:v>6.5872356871738523E-5</c:v>
                </c:pt>
                <c:pt idx="1442">
                  <c:v>6.5408674198148936E-5</c:v>
                </c:pt>
                <c:pt idx="1443">
                  <c:v>6.4947216273479811E-5</c:v>
                </c:pt>
                <c:pt idx="1444">
                  <c:v>6.4487982116583244E-5</c:v>
                </c:pt>
                <c:pt idx="1445">
                  <c:v>6.403097064687884E-5</c:v>
                </c:pt>
                <c:pt idx="1446">
                  <c:v>6.3576180685125217E-5</c:v>
                </c:pt>
                <c:pt idx="1447">
                  <c:v>6.3123610954194745E-5</c:v>
                </c:pt>
                <c:pt idx="1448">
                  <c:v>6.2673260079850235E-5</c:v>
                </c:pt>
                <c:pt idx="1449">
                  <c:v>6.2225126591523595E-5</c:v>
                </c:pt>
                <c:pt idx="1450">
                  <c:v>6.1779208923097239E-5</c:v>
                </c:pt>
                <c:pt idx="1451">
                  <c:v>6.1335505413686917E-5</c:v>
                </c:pt>
                <c:pt idx="1452">
                  <c:v>6.08940143084267E-5</c:v>
                </c:pt>
                <c:pt idx="1453">
                  <c:v>6.0454733759255959E-5</c:v>
                </c:pt>
                <c:pt idx="1454">
                  <c:v>6.0017661825708242E-5</c:v>
                </c:pt>
                <c:pt idx="1455">
                  <c:v>5.9582796475701202E-5</c:v>
                </c:pt>
                <c:pt idx="1456">
                  <c:v>5.9150135586328732E-5</c:v>
                </c:pt>
                <c:pt idx="1457">
                  <c:v>5.871967694465443E-5</c:v>
                </c:pt>
                <c:pt idx="1458">
                  <c:v>5.8291418248506434E-5</c:v>
                </c:pt>
                <c:pt idx="1459">
                  <c:v>5.7865357107273727E-5</c:v>
                </c:pt>
                <c:pt idx="1460">
                  <c:v>5.7441491042703367E-5</c:v>
                </c:pt>
                <c:pt idx="1461">
                  <c:v>5.7019817489699209E-5</c:v>
                </c:pt>
                <c:pt idx="1462">
                  <c:v>5.6600333797121529E-5</c:v>
                </c:pt>
                <c:pt idx="1463">
                  <c:v>5.6183037228588024E-5</c:v>
                </c:pt>
                <c:pt idx="1464">
                  <c:v>5.5767924963274915E-5</c:v>
                </c:pt>
                <c:pt idx="1465">
                  <c:v>5.5354994096719688E-5</c:v>
                </c:pt>
                <c:pt idx="1466">
                  <c:v>5.4944241641624117E-5</c:v>
                </c:pt>
                <c:pt idx="1467">
                  <c:v>5.4535664528658181E-5</c:v>
                </c:pt>
                <c:pt idx="1468">
                  <c:v>5.4129259607264589E-5</c:v>
                </c:pt>
                <c:pt idx="1469">
                  <c:v>5.3725023646463258E-5</c:v>
                </c:pt>
                <c:pt idx="1470">
                  <c:v>5.332295333565713E-5</c:v>
                </c:pt>
                <c:pt idx="1471">
                  <c:v>5.2923045285437395E-5</c:v>
                </c:pt>
                <c:pt idx="1472">
                  <c:v>5.2525296028389867E-5</c:v>
                </c:pt>
                <c:pt idx="1473">
                  <c:v>5.2129702019900709E-5</c:v>
                </c:pt>
                <c:pt idx="1474">
                  <c:v>5.1736259638962715E-5</c:v>
                </c:pt>
                <c:pt idx="1475">
                  <c:v>5.1344965188981638E-5</c:v>
                </c:pt>
                <c:pt idx="1476">
                  <c:v>5.0955814898582203E-5</c:v>
                </c:pt>
                <c:pt idx="1477">
                  <c:v>5.0568804922414469E-5</c:v>
                </c:pt>
                <c:pt idx="1478">
                  <c:v>5.0183931341959158E-5</c:v>
                </c:pt>
                <c:pt idx="1479">
                  <c:v>4.9801190166333601E-5</c:v>
                </c:pt>
                <c:pt idx="1480">
                  <c:v>4.9420577333096651E-5</c:v>
                </c:pt>
                <c:pt idx="1481">
                  <c:v>4.9042088709053845E-5</c:v>
                </c:pt>
                <c:pt idx="1482">
                  <c:v>4.8665720091061096E-5</c:v>
                </c:pt>
                <c:pt idx="1483">
                  <c:v>4.8291467206828837E-5</c:v>
                </c:pt>
                <c:pt idx="1484">
                  <c:v>4.7919325715724777E-5</c:v>
                </c:pt>
                <c:pt idx="1485">
                  <c:v>4.754929120957623E-5</c:v>
                </c:pt>
                <c:pt idx="1486">
                  <c:v>4.7181359213471923E-5</c:v>
                </c:pt>
                <c:pt idx="1487">
                  <c:v>4.6815525186562118E-5</c:v>
                </c:pt>
                <c:pt idx="1488">
                  <c:v>4.6451784522858677E-5</c:v>
                </c:pt>
                <c:pt idx="1489">
                  <c:v>4.609013255203364E-5</c:v>
                </c:pt>
                <c:pt idx="1490">
                  <c:v>4.5730564540217062E-5</c:v>
                </c:pt>
                <c:pt idx="1491">
                  <c:v>4.5373075690793105E-5</c:v>
                </c:pt>
                <c:pt idx="1492">
                  <c:v>4.5017661145195678E-5</c:v>
                </c:pt>
                <c:pt idx="1493">
                  <c:v>4.4664315983702269E-5</c:v>
                </c:pt>
                <c:pt idx="1494">
                  <c:v>4.4313035226226579E-5</c:v>
                </c:pt>
                <c:pt idx="1495">
                  <c:v>4.3963813833110107E-5</c:v>
                </c:pt>
                <c:pt idx="1496">
                  <c:v>4.3616646705911496E-5</c:v>
                </c:pt>
                <c:pt idx="1497">
                  <c:v>4.3271528688195002E-5</c:v>
                </c:pt>
                <c:pt idx="1498">
                  <c:v>4.2928454566317184E-5</c:v>
                </c:pt>
                <c:pt idx="1499">
                  <c:v>4.2587419070212028E-5</c:v>
                </c:pt>
                <c:pt idx="1500">
                  <c:v>4.2248416874173852E-5</c:v>
                </c:pt>
                <c:pt idx="1501">
                  <c:v>4.1911442597639127E-5</c:v>
                </c:pt>
                <c:pt idx="1502">
                  <c:v>4.1576490805966056E-5</c:v>
                </c:pt>
                <c:pt idx="1503">
                  <c:v>4.1243556011212147E-5</c:v>
                </c:pt>
                <c:pt idx="1504">
                  <c:v>4.0912632672910484E-5</c:v>
                </c:pt>
                <c:pt idx="1505">
                  <c:v>4.0583715198842858E-5</c:v>
                </c:pt>
                <c:pt idx="1506">
                  <c:v>4.0256797945811879E-5</c:v>
                </c:pt>
                <c:pt idx="1507">
                  <c:v>3.9931875220410368E-5</c:v>
                </c:pt>
                <c:pt idx="1508">
                  <c:v>3.9608941279788953E-5</c:v>
                </c:pt>
                <c:pt idx="1509">
                  <c:v>3.9287990332420716E-5</c:v>
                </c:pt>
                <c:pt idx="1510">
                  <c:v>3.8969016538864454E-5</c:v>
                </c:pt>
                <c:pt idx="1511">
                  <c:v>3.8652014012524954E-5</c:v>
                </c:pt>
                <c:pt idx="1512">
                  <c:v>3.8336976820410854E-5</c:v>
                </c:pt>
                <c:pt idx="1513">
                  <c:v>3.8023898983890766E-5</c:v>
                </c:pt>
                <c:pt idx="1514">
                  <c:v>3.771277447944561E-5</c:v>
                </c:pt>
                <c:pt idx="1515">
                  <c:v>3.7403597239419657E-5</c:v>
                </c:pt>
                <c:pt idx="1516">
                  <c:v>3.7096361152768151E-5</c:v>
                </c:pt>
                <c:pt idx="1517">
                  <c:v>3.6791060065802701E-5</c:v>
                </c:pt>
                <c:pt idx="1518">
                  <c:v>3.6487687782933476E-5</c:v>
                </c:pt>
                <c:pt idx="1519">
                  <c:v>3.6186238067409226E-5</c:v>
                </c:pt>
                <c:pt idx="1520">
                  <c:v>3.5886704642054058E-5</c:v>
                </c:pt>
                <c:pt idx="1521">
                  <c:v>3.5589081190001351E-5</c:v>
                </c:pt>
                <c:pt idx="1522">
                  <c:v>3.5293361355425355E-5</c:v>
                </c:pt>
                <c:pt idx="1523">
                  <c:v>3.4999538744268708E-5</c:v>
                </c:pt>
                <c:pt idx="1524">
                  <c:v>3.470760692496818E-5</c:v>
                </c:pt>
                <c:pt idx="1525">
                  <c:v>3.4417559429176417E-5</c:v>
                </c:pt>
                <c:pt idx="1526">
                  <c:v>3.4129389752481487E-5</c:v>
                </c:pt>
                <c:pt idx="1527">
                  <c:v>3.3843091355122212E-5</c:v>
                </c:pt>
                <c:pt idx="1528">
                  <c:v>3.3558657662701309E-5</c:v>
                </c:pt>
                <c:pt idx="1529">
                  <c:v>3.3276082066894883E-5</c:v>
                </c:pt>
                <c:pt idx="1530">
                  <c:v>3.2995357926158471E-5</c:v>
                </c:pt>
                <c:pt idx="1531">
                  <c:v>3.2716478566430465E-5</c:v>
                </c:pt>
                <c:pt idx="1532">
                  <c:v>3.2439437281831322E-5</c:v>
                </c:pt>
                <c:pt idx="1533">
                  <c:v>3.2164227335360097E-5</c:v>
                </c:pt>
                <c:pt idx="1534">
                  <c:v>3.1890841959587155E-5</c:v>
                </c:pt>
                <c:pt idx="1535">
                  <c:v>3.1619274357343915E-5</c:v>
                </c:pt>
                <c:pt idx="1536">
                  <c:v>3.134951770240828E-5</c:v>
                </c:pt>
                <c:pt idx="1537">
                  <c:v>3.1081565140187465E-5</c:v>
                </c:pt>
                <c:pt idx="1538">
                  <c:v>3.0815409788396706E-5</c:v>
                </c:pt>
                <c:pt idx="1539">
                  <c:v>3.0551044737734424E-5</c:v>
                </c:pt>
                <c:pt idx="1540">
                  <c:v>3.0288463052554127E-5</c:v>
                </c:pt>
                <c:pt idx="1541">
                  <c:v>3.0027657771532113E-5</c:v>
                </c:pt>
                <c:pt idx="1542">
                  <c:v>2.9768621908331952E-5</c:v>
                </c:pt>
                <c:pt idx="1543">
                  <c:v>2.9511348452264851E-5</c:v>
                </c:pt>
                <c:pt idx="1544">
                  <c:v>2.9255830368946861E-5</c:v>
                </c:pt>
                <c:pt idx="1545">
                  <c:v>2.9002060600951406E-5</c:v>
                </c:pt>
                <c:pt idx="1546">
                  <c:v>2.8750032068458885E-5</c:v>
                </c:pt>
                <c:pt idx="1547">
                  <c:v>2.8499737669901829E-5</c:v>
                </c:pt>
                <c:pt idx="1548">
                  <c:v>2.8251170282606511E-5</c:v>
                </c:pt>
                <c:pt idx="1549">
                  <c:v>2.8004322763430605E-5</c:v>
                </c:pt>
                <c:pt idx="1550">
                  <c:v>2.7759187949396707E-5</c:v>
                </c:pt>
                <c:pt idx="1551">
                  <c:v>2.7515758658322203E-5</c:v>
                </c:pt>
                <c:pt idx="1552">
                  <c:v>2.7274027689444843E-5</c:v>
                </c:pt>
                <c:pt idx="1553">
                  <c:v>2.7033987824044782E-5</c:v>
                </c:pt>
                <c:pt idx="1554">
                  <c:v>2.6795631826062051E-5</c:v>
                </c:pt>
                <c:pt idx="1555">
                  <c:v>2.6558952442710297E-5</c:v>
                </c:pt>
                <c:pt idx="1556">
                  <c:v>2.6323942405086391E-5</c:v>
                </c:pt>
                <c:pt idx="1557">
                  <c:v>2.6090594428775912E-5</c:v>
                </c:pt>
                <c:pt idx="1558">
                  <c:v>2.5858901214454655E-5</c:v>
                </c:pt>
                <c:pt idx="1559">
                  <c:v>2.5628855448485675E-5</c:v>
                </c:pt>
                <c:pt idx="1560">
                  <c:v>2.5400449803512431E-5</c:v>
                </c:pt>
                <c:pt idx="1561">
                  <c:v>2.5173676939047834E-5</c:v>
                </c:pt>
                <c:pt idx="1562">
                  <c:v>2.4948529502058799E-5</c:v>
                </c:pt>
                <c:pt idx="1563">
                  <c:v>2.4725000127546815E-5</c:v>
                </c:pt>
                <c:pt idx="1564">
                  <c:v>2.4503081439124178E-5</c:v>
                </c:pt>
                <c:pt idx="1565">
                  <c:v>2.4282766049585947E-5</c:v>
                </c:pt>
                <c:pt idx="1566">
                  <c:v>2.4064046561477779E-5</c:v>
                </c:pt>
                <c:pt idx="1567">
                  <c:v>2.3846915567659385E-5</c:v>
                </c:pt>
                <c:pt idx="1568">
                  <c:v>2.363136565186363E-5</c:v>
                </c:pt>
                <c:pt idx="1569">
                  <c:v>2.3417389389251291E-5</c:v>
                </c:pt>
                <c:pt idx="1570">
                  <c:v>2.3204979346961753E-5</c:v>
                </c:pt>
                <c:pt idx="1571">
                  <c:v>2.2994128084659145E-5</c:v>
                </c:pt>
                <c:pt idx="1572">
                  <c:v>2.2784828155074046E-5</c:v>
                </c:pt>
                <c:pt idx="1573">
                  <c:v>2.2577072104540997E-5</c:v>
                </c:pt>
                <c:pt idx="1574">
                  <c:v>2.2370852473531582E-5</c:v>
                </c:pt>
                <c:pt idx="1575">
                  <c:v>2.2166161797183118E-5</c:v>
                </c:pt>
                <c:pt idx="1576">
                  <c:v>2.1962992605822969E-5</c:v>
                </c:pt>
                <c:pt idx="1577">
                  <c:v>2.1761337425488355E-5</c:v>
                </c:pt>
                <c:pt idx="1578">
                  <c:v>2.1561188778441764E-5</c:v>
                </c:pt>
                <c:pt idx="1579">
                  <c:v>2.1362539183682108E-5</c:v>
                </c:pt>
                <c:pt idx="1580">
                  <c:v>2.1165381157451279E-5</c:v>
                </c:pt>
                <c:pt idx="1581">
                  <c:v>2.0969707213736251E-5</c:v>
                </c:pt>
                <c:pt idx="1582">
                  <c:v>2.0775509864766716E-5</c:v>
                </c:pt>
                <c:pt idx="1583">
                  <c:v>2.058278162150846E-5</c:v>
                </c:pt>
                <c:pt idx="1584">
                  <c:v>2.0391514994152068E-5</c:v>
                </c:pt>
                <c:pt idx="1585">
                  <c:v>2.0201702492597274E-5</c:v>
                </c:pt>
                <c:pt idx="1586">
                  <c:v>2.0013336626932726E-5</c:v>
                </c:pt>
                <c:pt idx="1587">
                  <c:v>1.9826409907911321E-5</c:v>
                </c:pt>
                <c:pt idx="1588">
                  <c:v>1.9640914847421192E-5</c:v>
                </c:pt>
                <c:pt idx="1589">
                  <c:v>1.9456843958952052E-5</c:v>
                </c:pt>
                <c:pt idx="1590">
                  <c:v>1.9274189758057065E-5</c:v>
                </c:pt>
                <c:pt idx="1591">
                  <c:v>1.9092944762810224E-5</c:v>
                </c:pt>
                <c:pt idx="1592">
                  <c:v>1.8913101494259374E-5</c:v>
                </c:pt>
                <c:pt idx="1593">
                  <c:v>1.8734652476874553E-5</c:v>
                </c:pt>
                <c:pt idx="1594">
                  <c:v>1.8557590238992043E-5</c:v>
                </c:pt>
                <c:pt idx="1595">
                  <c:v>1.8381907313253679E-5</c:v>
                </c:pt>
                <c:pt idx="1596">
                  <c:v>1.8207596237041808E-5</c:v>
                </c:pt>
                <c:pt idx="1597">
                  <c:v>1.8034649552909849E-5</c:v>
                </c:pt>
                <c:pt idx="1598">
                  <c:v>1.7863059809008256E-5</c:v>
                </c:pt>
                <c:pt idx="1599">
                  <c:v>1.7692819559505909E-5</c:v>
                </c:pt>
                <c:pt idx="1600">
                  <c:v>1.7523921365007094E-5</c:v>
                </c:pt>
                <c:pt idx="1601">
                  <c:v>1.7356357792964159E-5</c:v>
                </c:pt>
                <c:pt idx="1602">
                  <c:v>1.7190121418085404E-5</c:v>
                </c:pt>
                <c:pt idx="1603">
                  <c:v>1.7025204822738794E-5</c:v>
                </c:pt>
                <c:pt idx="1604">
                  <c:v>1.6861600597350716E-5</c:v>
                </c:pt>
                <c:pt idx="1605">
                  <c:v>1.6699301340801132E-5</c:v>
                </c:pt>
                <c:pt idx="1606">
                  <c:v>1.6538299660813178E-5</c:v>
                </c:pt>
                <c:pt idx="1607">
                  <c:v>1.6378588174339218E-5</c:v>
                </c:pt>
                <c:pt idx="1608">
                  <c:v>1.6220159507941961E-5</c:v>
                </c:pt>
                <c:pt idx="1609">
                  <c:v>1.6063006298171256E-5</c:v>
                </c:pt>
                <c:pt idx="1610">
                  <c:v>1.5907121191936551E-5</c:v>
                </c:pt>
                <c:pt idx="1611">
                  <c:v>1.5752496846874709E-5</c:v>
                </c:pt>
                <c:pt idx="1612">
                  <c:v>1.5599125931713646E-5</c:v>
                </c:pt>
                <c:pt idx="1613">
                  <c:v>1.5447001126631276E-5</c:v>
                </c:pt>
                <c:pt idx="1614">
                  <c:v>1.5296115123610512E-5</c:v>
                </c:pt>
                <c:pt idx="1615">
                  <c:v>1.514646062678914E-5</c:v>
                </c:pt>
                <c:pt idx="1616">
                  <c:v>1.4998030352806083E-5</c:v>
                </c:pt>
                <c:pt idx="1617">
                  <c:v>1.4850817031142743E-5</c:v>
                </c:pt>
                <c:pt idx="1618">
                  <c:v>1.4704813404460298E-5</c:v>
                </c:pt>
                <c:pt idx="1619">
                  <c:v>1.4560012228932469E-5</c:v>
                </c:pt>
                <c:pt idx="1620">
                  <c:v>1.4416406274573913E-5</c:v>
                </c:pt>
                <c:pt idx="1621">
                  <c:v>1.4273988325564519E-5</c:v>
                </c:pt>
                <c:pt idx="1622">
                  <c:v>1.413275118056906E-5</c:v>
                </c:pt>
                <c:pt idx="1623">
                  <c:v>1.3992687653052875E-5</c:v>
                </c:pt>
                <c:pt idx="1624">
                  <c:v>1.3853790571592893E-5</c:v>
                </c:pt>
                <c:pt idx="1625">
                  <c:v>1.3716052780184678E-5</c:v>
                </c:pt>
                <c:pt idx="1626">
                  <c:v>1.3579467138545007E-5</c:v>
                </c:pt>
                <c:pt idx="1627">
                  <c:v>1.3444026522410328E-5</c:v>
                </c:pt>
                <c:pt idx="1628">
                  <c:v>1.3309723823830889E-5</c:v>
                </c:pt>
                <c:pt idx="1629">
                  <c:v>1.3176551951460611E-5</c:v>
                </c:pt>
                <c:pt idx="1630">
                  <c:v>1.3044503830842866E-5</c:v>
                </c:pt>
                <c:pt idx="1631">
                  <c:v>1.2913572404691906E-5</c:v>
                </c:pt>
                <c:pt idx="1632">
                  <c:v>1.2783750633170297E-5</c:v>
                </c:pt>
                <c:pt idx="1633">
                  <c:v>1.2655031494161901E-5</c:v>
                </c:pt>
                <c:pt idx="1634">
                  <c:v>1.2527407983541008E-5</c:v>
                </c:pt>
                <c:pt idx="1635">
                  <c:v>1.2400873115437082E-5</c:v>
                </c:pt>
                <c:pt idx="1636">
                  <c:v>1.227541992249561E-5</c:v>
                </c:pt>
                <c:pt idx="1637">
                  <c:v>1.2151041456134643E-5</c:v>
                </c:pt>
                <c:pt idx="1638">
                  <c:v>1.2027730786797335E-5</c:v>
                </c:pt>
                <c:pt idx="1639">
                  <c:v>1.19054810042005E-5</c:v>
                </c:pt>
                <c:pt idx="1640">
                  <c:v>1.1784285217578853E-5</c:v>
                </c:pt>
                <c:pt idx="1641">
                  <c:v>1.1664136555925674E-5</c:v>
                </c:pt>
                <c:pt idx="1642">
                  <c:v>1.1545028168228845E-5</c:v>
                </c:pt>
                <c:pt idx="1643">
                  <c:v>1.1426953223703428E-5</c:v>
                </c:pt>
                <c:pt idx="1644">
                  <c:v>1.1309904912019938E-5</c:v>
                </c:pt>
                <c:pt idx="1645">
                  <c:v>1.1193876443528839E-5</c:v>
                </c:pt>
                <c:pt idx="1646">
                  <c:v>1.107886104948098E-5</c:v>
                </c:pt>
                <c:pt idx="1647">
                  <c:v>1.0964851982244125E-5</c:v>
                </c:pt>
                <c:pt idx="1648">
                  <c:v>1.0851842515515671E-5</c:v>
                </c:pt>
                <c:pt idx="1649">
                  <c:v>1.0739825944531288E-5</c:v>
                </c:pt>
                <c:pt idx="1650">
                  <c:v>1.0628795586270046E-5</c:v>
                </c:pt>
                <c:pt idx="1651">
                  <c:v>1.0518744779655205E-5</c:v>
                </c:pt>
                <c:pt idx="1652">
                  <c:v>1.0409666885751625E-5</c:v>
                </c:pt>
                <c:pt idx="1653">
                  <c:v>1.0301555287959089E-5</c:v>
                </c:pt>
                <c:pt idx="1654">
                  <c:v>1.0194403392202072E-5</c:v>
                </c:pt>
                <c:pt idx="1655">
                  <c:v>1.0088204627115505E-5</c:v>
                </c:pt>
                <c:pt idx="1656">
                  <c:v>9.9829524442270165E-6</c:v>
                </c:pt>
                <c:pt idx="1657">
                  <c:v>9.8786403181353157E-6</c:v>
                </c:pt>
                <c:pt idx="1658">
                  <c:v>9.7752617466848941E-6</c:v>
                </c:pt>
                <c:pt idx="1659">
                  <c:v>9.6728102511372363E-6</c:v>
                </c:pt>
                <c:pt idx="1660">
                  <c:v>9.5712793763380397E-6</c:v>
                </c:pt>
                <c:pt idx="1661">
                  <c:v>9.4706626908810648E-6</c:v>
                </c:pt>
                <c:pt idx="1662">
                  <c:v>9.3709537872683476E-6</c:v>
                </c:pt>
                <c:pt idx="1663">
                  <c:v>9.2721462820667569E-6</c:v>
                </c:pt>
                <c:pt idx="1664">
                  <c:v>9.1742338160609754E-6</c:v>
                </c:pt>
                <c:pt idx="1665">
                  <c:v>9.0772100544030415E-6</c:v>
                </c:pt>
                <c:pt idx="1666">
                  <c:v>8.9810686867583117E-6</c:v>
                </c:pt>
                <c:pt idx="1667">
                  <c:v>8.8858034274478436E-6</c:v>
                </c:pt>
                <c:pt idx="1668">
                  <c:v>8.7914080155875971E-6</c:v>
                </c:pt>
                <c:pt idx="1669">
                  <c:v>8.6978762152237751E-6</c:v>
                </c:pt>
                <c:pt idx="1670">
                  <c:v>8.6052018154650606E-6</c:v>
                </c:pt>
                <c:pt idx="1671">
                  <c:v>8.5133786306113573E-6</c:v>
                </c:pt>
                <c:pt idx="1672">
                  <c:v>8.4224005002791454E-6</c:v>
                </c:pt>
                <c:pt idx="1673">
                  <c:v>8.3322612895234557E-6</c:v>
                </c:pt>
                <c:pt idx="1674">
                  <c:v>8.2429548889565953E-6</c:v>
                </c:pt>
                <c:pt idx="1675">
                  <c:v>8.1544752148635218E-6</c:v>
                </c:pt>
                <c:pt idx="1676">
                  <c:v>8.0668162093138683E-6</c:v>
                </c:pt>
                <c:pt idx="1677">
                  <c:v>7.9799718402709719E-6</c:v>
                </c:pt>
                <c:pt idx="1678">
                  <c:v>7.8939361016972855E-6</c:v>
                </c:pt>
                <c:pt idx="1679">
                  <c:v>7.8087030136568835E-6</c:v>
                </c:pt>
                <c:pt idx="1680">
                  <c:v>7.7242666224147159E-6</c:v>
                </c:pt>
                <c:pt idx="1681">
                  <c:v>7.6406210005326568E-6</c:v>
                </c:pt>
                <c:pt idx="1682">
                  <c:v>7.5577602469624309E-6</c:v>
                </c:pt>
                <c:pt idx="1683">
                  <c:v>7.475678487135509E-6</c:v>
                </c:pt>
                <c:pt idx="1684">
                  <c:v>7.3943698730498015E-6</c:v>
                </c:pt>
                <c:pt idx="1685">
                  <c:v>7.3138285833534018E-6</c:v>
                </c:pt>
                <c:pt idx="1686">
                  <c:v>7.2340488234253311E-6</c:v>
                </c:pt>
                <c:pt idx="1687">
                  <c:v>7.1550248254530634E-6</c:v>
                </c:pt>
                <c:pt idx="1688">
                  <c:v>7.0767508485072907E-6</c:v>
                </c:pt>
                <c:pt idx="1689">
                  <c:v>6.9992211786136925E-6</c:v>
                </c:pt>
                <c:pt idx="1690">
                  <c:v>6.9224301288216813E-6</c:v>
                </c:pt>
                <c:pt idx="1691">
                  <c:v>6.846372039270351E-6</c:v>
                </c:pt>
                <c:pt idx="1692">
                  <c:v>6.7710412772514991E-6</c:v>
                </c:pt>
                <c:pt idx="1693">
                  <c:v>6.6964322372697579E-6</c:v>
                </c:pt>
                <c:pt idx="1694">
                  <c:v>6.6225393410999872E-6</c:v>
                </c:pt>
                <c:pt idx="1695">
                  <c:v>6.549357037841868E-6</c:v>
                </c:pt>
                <c:pt idx="1696">
                  <c:v>6.4768798039715276E-6</c:v>
                </c:pt>
                <c:pt idx="1697">
                  <c:v>6.4051021433907004E-6</c:v>
                </c:pt>
                <c:pt idx="1698">
                  <c:v>6.3340185874729659E-6</c:v>
                </c:pt>
                <c:pt idx="1699">
                  <c:v>6.2636236951073459E-6</c:v>
                </c:pt>
                <c:pt idx="1700">
                  <c:v>6.1939120527392575E-6</c:v>
                </c:pt>
                <c:pt idx="1701">
                  <c:v>6.1248782744087825E-6</c:v>
                </c:pt>
                <c:pt idx="1702">
                  <c:v>6.0565170017863054E-6</c:v>
                </c:pt>
                <c:pt idx="1703">
                  <c:v>5.9888229042055912E-6</c:v>
                </c:pt>
                <c:pt idx="1704">
                  <c:v>5.9217906786943621E-6</c:v>
                </c:pt>
                <c:pt idx="1705">
                  <c:v>5.8554150500020719E-6</c:v>
                </c:pt>
                <c:pt idx="1706">
                  <c:v>5.7896907706254906E-6</c:v>
                </c:pt>
                <c:pt idx="1707">
                  <c:v>5.7246126208315948E-6</c:v>
                </c:pt>
                <c:pt idx="1708">
                  <c:v>5.660175408678017E-6</c:v>
                </c:pt>
                <c:pt idx="1709">
                  <c:v>5.5963739700311324E-6</c:v>
                </c:pt>
                <c:pt idx="1710">
                  <c:v>5.5332031685816485E-6</c:v>
                </c:pt>
                <c:pt idx="1711">
                  <c:v>5.4706578958578108E-6</c:v>
                </c:pt>
                <c:pt idx="1712">
                  <c:v>5.4087330712363067E-6</c:v>
                </c:pt>
                <c:pt idx="1713">
                  <c:v>5.3474236419508253E-6</c:v>
                </c:pt>
                <c:pt idx="1714">
                  <c:v>5.2867245830981691E-6</c:v>
                </c:pt>
                <c:pt idx="1715">
                  <c:v>5.2266308976422685E-6</c:v>
                </c:pt>
                <c:pt idx="1716">
                  <c:v>5.1671376164158332E-6</c:v>
                </c:pt>
                <c:pt idx="1717">
                  <c:v>5.1082397981197512E-6</c:v>
                </c:pt>
                <c:pt idx="1718">
                  <c:v>5.0499325293203676E-6</c:v>
                </c:pt>
                <c:pt idx="1719">
                  <c:v>4.9922109244444582E-6</c:v>
                </c:pt>
                <c:pt idx="1720">
                  <c:v>4.9350701257721624E-6</c:v>
                </c:pt>
                <c:pt idx="1721">
                  <c:v>4.878505303427668E-6</c:v>
                </c:pt>
                <c:pt idx="1722">
                  <c:v>4.8225116553679516E-6</c:v>
                </c:pt>
                <c:pt idx="1723">
                  <c:v>4.7670844073691797E-6</c:v>
                </c:pt>
                <c:pt idx="1724">
                  <c:v>4.7122188130113264E-6</c:v>
                </c:pt>
                <c:pt idx="1725">
                  <c:v>4.6579101536605483E-6</c:v>
                </c:pt>
                <c:pt idx="1726">
                  <c:v>4.6041537384497072E-6</c:v>
                </c:pt>
                <c:pt idx="1727">
                  <c:v>4.5509449042567892E-6</c:v>
                </c:pt>
                <c:pt idx="1728">
                  <c:v>4.4982790156814215E-6</c:v>
                </c:pt>
                <c:pt idx="1729">
                  <c:v>4.4461514650194626E-6</c:v>
                </c:pt>
                <c:pt idx="1730">
                  <c:v>4.394557672235642E-6</c:v>
                </c:pt>
                <c:pt idx="1731">
                  <c:v>4.3434930849343958E-6</c:v>
                </c:pt>
                <c:pt idx="1732">
                  <c:v>4.2929531783287263E-6</c:v>
                </c:pt>
                <c:pt idx="1733">
                  <c:v>4.2429334552073287E-6</c:v>
                </c:pt>
                <c:pt idx="1734">
                  <c:v>4.1934294458998416E-6</c:v>
                </c:pt>
                <c:pt idx="1735">
                  <c:v>4.1444367082403721E-6</c:v>
                </c:pt>
                <c:pt idx="1736">
                  <c:v>4.095950827529215E-6</c:v>
                </c:pt>
                <c:pt idx="1737">
                  <c:v>4.0479674164928084E-6</c:v>
                </c:pt>
                <c:pt idx="1738">
                  <c:v>4.0004821152420724E-6</c:v>
                </c:pt>
                <c:pt idx="1739">
                  <c:v>3.9534905912289469E-6</c:v>
                </c:pt>
                <c:pt idx="1740">
                  <c:v>3.9069885392013627E-6</c:v>
                </c:pt>
                <c:pt idx="1741">
                  <c:v>3.8609716811564707E-6</c:v>
                </c:pt>
                <c:pt idx="1742">
                  <c:v>3.8154357662923537E-6</c:v>
                </c:pt>
                <c:pt idx="1743">
                  <c:v>3.7703765709580492E-6</c:v>
                </c:pt>
                <c:pt idx="1744">
                  <c:v>3.7257898986020922E-6</c:v>
                </c:pt>
                <c:pt idx="1745">
                  <c:v>3.6816715797194534E-6</c:v>
                </c:pt>
                <c:pt idx="1746">
                  <c:v>3.6380174717969438E-6</c:v>
                </c:pt>
                <c:pt idx="1747">
                  <c:v>3.5948234592571807E-6</c:v>
                </c:pt>
                <c:pt idx="1748">
                  <c:v>3.5520854534009853E-6</c:v>
                </c:pt>
                <c:pt idx="1749">
                  <c:v>3.5097993923484619E-6</c:v>
                </c:pt>
                <c:pt idx="1750">
                  <c:v>3.4679612409784604E-6</c:v>
                </c:pt>
                <c:pt idx="1751">
                  <c:v>3.4265669908667996E-6</c:v>
                </c:pt>
                <c:pt idx="1752">
                  <c:v>3.3856126602230022E-6</c:v>
                </c:pt>
                <c:pt idx="1753">
                  <c:v>3.345094293825713E-6</c:v>
                </c:pt>
                <c:pt idx="1754">
                  <c:v>3.305007962956772E-6</c:v>
                </c:pt>
                <c:pt idx="1755">
                  <c:v>3.2653497653339248E-6</c:v>
                </c:pt>
                <c:pt idx="1756">
                  <c:v>3.2261158250423081E-6</c:v>
                </c:pt>
                <c:pt idx="1757">
                  <c:v>3.1873022924645745E-6</c:v>
                </c:pt>
                <c:pt idx="1758">
                  <c:v>3.1489053442099015E-6</c:v>
                </c:pt>
                <c:pt idx="1759">
                  <c:v>3.1109211830415648E-6</c:v>
                </c:pt>
                <c:pt idx="1760">
                  <c:v>3.0733460378035076E-6</c:v>
                </c:pt>
                <c:pt idx="1761">
                  <c:v>3.03617616334558E-6</c:v>
                </c:pt>
                <c:pt idx="1762">
                  <c:v>2.9994078404477036E-6</c:v>
                </c:pt>
                <c:pt idx="1763">
                  <c:v>2.9630373757428195E-6</c:v>
                </c:pt>
                <c:pt idx="1764">
                  <c:v>2.9270611016387769E-6</c:v>
                </c:pt>
                <c:pt idx="1765">
                  <c:v>2.8914753762390672E-6</c:v>
                </c:pt>
                <c:pt idx="1766">
                  <c:v>2.8562765832624904E-6</c:v>
                </c:pt>
                <c:pt idx="1767">
                  <c:v>2.8214611319618234E-6</c:v>
                </c:pt>
                <c:pt idx="1768">
                  <c:v>2.7870254570413167E-6</c:v>
                </c:pt>
                <c:pt idx="1769">
                  <c:v>2.7529660185732875E-6</c:v>
                </c:pt>
                <c:pt idx="1770">
                  <c:v>2.7192793019136704E-6</c:v>
                </c:pt>
                <c:pt idx="1771">
                  <c:v>2.6859618176166053E-6</c:v>
                </c:pt>
                <c:pt idx="1772">
                  <c:v>2.6530101013480157E-6</c:v>
                </c:pt>
                <c:pt idx="1773">
                  <c:v>2.6204207137983311E-6</c:v>
                </c:pt>
                <c:pt idx="1774">
                  <c:v>2.5881902405942154E-6</c:v>
                </c:pt>
                <c:pt idx="1775">
                  <c:v>2.5563152922094174E-6</c:v>
                </c:pt>
                <c:pt idx="1776">
                  <c:v>2.5247925038748135E-6</c:v>
                </c:pt>
                <c:pt idx="1777">
                  <c:v>2.4936185354874409E-6</c:v>
                </c:pt>
                <c:pt idx="1778">
                  <c:v>2.4627900715188192E-6</c:v>
                </c:pt>
                <c:pt idx="1779">
                  <c:v>2.4323038209224086E-6</c:v>
                </c:pt>
                <c:pt idx="1780">
                  <c:v>2.4021565170402592E-6</c:v>
                </c:pt>
                <c:pt idx="1781">
                  <c:v>2.3723449175088655E-6</c:v>
                </c:pt>
                <c:pt idx="1782">
                  <c:v>2.3428658041642826E-6</c:v>
                </c:pt>
                <c:pt idx="1783">
                  <c:v>2.3137159829464896E-6</c:v>
                </c:pt>
                <c:pt idx="1784">
                  <c:v>2.2848922838029779E-6</c:v>
                </c:pt>
                <c:pt idx="1785">
                  <c:v>2.2563915605917427E-6</c:v>
                </c:pt>
                <c:pt idx="1786">
                  <c:v>2.2282106909834253E-6</c:v>
                </c:pt>
                <c:pt idx="1787">
                  <c:v>2.2003465763629095E-6</c:v>
                </c:pt>
                <c:pt idx="1788">
                  <c:v>2.1727961417302085E-6</c:v>
                </c:pt>
                <c:pt idx="1789">
                  <c:v>2.1455563356007233E-6</c:v>
                </c:pt>
                <c:pt idx="1790">
                  <c:v>2.1186241299048617E-6</c:v>
                </c:pt>
                <c:pt idx="1791">
                  <c:v>2.0919965198870898E-6</c:v>
                </c:pt>
                <c:pt idx="1792">
                  <c:v>2.0656705240043446E-6</c:v>
                </c:pt>
                <c:pt idx="1793">
                  <c:v>2.0396431838239631E-6</c:v>
                </c:pt>
                <c:pt idx="1794">
                  <c:v>2.0139115639209374E-6</c:v>
                </c:pt>
                <c:pt idx="1795">
                  <c:v>1.9884727517747425E-6</c:v>
                </c:pt>
                <c:pt idx="1796">
                  <c:v>1.963323857665576E-6</c:v>
                </c:pt>
                <c:pt idx="1797">
                  <c:v>1.9384620145701487E-6</c:v>
                </c:pt>
                <c:pt idx="1798">
                  <c:v>1.9138843780569319E-6</c:v>
                </c:pt>
                <c:pt idx="1799">
                  <c:v>1.8895881261809855E-6</c:v>
                </c:pt>
                <c:pt idx="1800">
                  <c:v>1.8655704593782939E-6</c:v>
                </c:pt>
                <c:pt idx="1801">
                  <c:v>1.8418286003596727E-6</c:v>
                </c:pt>
                <c:pt idx="1802">
                  <c:v>1.8183597940042948E-6</c:v>
                </c:pt>
                <c:pt idx="1803">
                  <c:v>1.7951613072527224E-6</c:v>
                </c:pt>
                <c:pt idx="1804">
                  <c:v>1.7722304289996145E-6</c:v>
                </c:pt>
                <c:pt idx="1805">
                  <c:v>1.7495644699860557E-6</c:v>
                </c:pt>
                <c:pt idx="1806">
                  <c:v>1.7271607626914882E-6</c:v>
                </c:pt>
                <c:pt idx="1807">
                  <c:v>1.7050166612253207E-6</c:v>
                </c:pt>
                <c:pt idx="1808">
                  <c:v>1.6831295412182003E-6</c:v>
                </c:pt>
                <c:pt idx="1809">
                  <c:v>1.6614967997129729E-6</c:v>
                </c:pt>
                <c:pt idx="1810">
                  <c:v>1.6401158550553074E-6</c:v>
                </c:pt>
                <c:pt idx="1811">
                  <c:v>1.6189841467841138E-6</c:v>
                </c:pt>
                <c:pt idx="1812">
                  <c:v>1.5980991355215702E-6</c:v>
                </c:pt>
                <c:pt idx="1813">
                  <c:v>1.5774583028629788E-6</c:v>
                </c:pt>
                <c:pt idx="1814">
                  <c:v>1.5570591512663487E-6</c:v>
                </c:pt>
                <c:pt idx="1815">
                  <c:v>1.5368992039417429E-6</c:v>
                </c:pt>
                <c:pt idx="1816">
                  <c:v>1.5169760047403913E-6</c:v>
                </c:pt>
                <c:pt idx="1817">
                  <c:v>1.4972871180436367E-6</c:v>
                </c:pt>
                <c:pt idx="1818">
                  <c:v>1.4778301286516496E-6</c:v>
                </c:pt>
                <c:pt idx="1819">
                  <c:v>1.458602641671972E-6</c:v>
                </c:pt>
                <c:pt idx="1820">
                  <c:v>1.4396022824079321E-6</c:v>
                </c:pt>
                <c:pt idx="1821">
                  <c:v>1.4208266962468397E-6</c:v>
                </c:pt>
                <c:pt idx="1822">
                  <c:v>1.4022735485480829E-6</c:v>
                </c:pt>
                <c:pt idx="1823">
                  <c:v>1.3839405245311049E-6</c:v>
                </c:pt>
                <c:pt idx="1824">
                  <c:v>1.3658253291632351E-6</c:v>
                </c:pt>
                <c:pt idx="1825">
                  <c:v>1.3479256870474219E-6</c:v>
                </c:pt>
                <c:pt idx="1826">
                  <c:v>1.3302393423098999E-6</c:v>
                </c:pt>
                <c:pt idx="1827">
                  <c:v>1.3127640584877383E-6</c:v>
                </c:pt>
                <c:pt idx="1828">
                  <c:v>1.2954976184163499E-6</c:v>
                </c:pt>
                <c:pt idx="1829">
                  <c:v>1.2784378241169455E-6</c:v>
                </c:pt>
                <c:pt idx="1830">
                  <c:v>1.2615824966839058E-6</c:v>
                </c:pt>
                <c:pt idx="1831">
                  <c:v>1.2449294761721583E-6</c:v>
                </c:pt>
                <c:pt idx="1832">
                  <c:v>1.2284766214845253E-6</c:v>
                </c:pt>
                <c:pt idx="1833">
                  <c:v>1.212221810259037E-6</c:v>
                </c:pt>
                <c:pt idx="1834">
                  <c:v>1.1961629387562783E-6</c:v>
                </c:pt>
                <c:pt idx="1835">
                  <c:v>1.180297921746716E-6</c:v>
                </c:pt>
                <c:pt idx="1836">
                  <c:v>1.1646246923980564E-6</c:v>
                </c:pt>
                <c:pt idx="1837">
                  <c:v>1.14914120216264E-6</c:v>
                </c:pt>
                <c:pt idx="1838">
                  <c:v>1.133845420664889E-6</c:v>
                </c:pt>
                <c:pt idx="1839">
                  <c:v>1.118735335588756E-6</c:v>
                </c:pt>
                <c:pt idx="1840">
                  <c:v>1.103808952565296E-6</c:v>
                </c:pt>
                <c:pt idx="1841">
                  <c:v>1.0890642950602766E-6</c:v>
                </c:pt>
                <c:pt idx="1842">
                  <c:v>1.0744994042618702E-6</c:v>
                </c:pt>
                <c:pt idx="1843">
                  <c:v>1.0601123389684544E-6</c:v>
                </c:pt>
                <c:pt idx="1844">
                  <c:v>1.0459011754764911E-6</c:v>
                </c:pt>
                <c:pt idx="1845">
                  <c:v>1.0318640074685253E-6</c:v>
                </c:pt>
                <c:pt idx="1846">
                  <c:v>1.0179989459013095E-6</c:v>
                </c:pt>
                <c:pt idx="1847">
                  <c:v>1.0043041188940591E-6</c:v>
                </c:pt>
                <c:pt idx="1848">
                  <c:v>9.9077767161680654E-7</c:v>
                </c:pt>
                <c:pt idx="1849">
                  <c:v>9.7741776617895712E-7</c:v>
                </c:pt>
                <c:pt idx="1850">
                  <c:v>9.6422258151796158E-7</c:v>
                </c:pt>
                <c:pt idx="1851">
                  <c:v>9.5119031328816263E-7</c:v>
                </c:pt>
                <c:pt idx="1852">
                  <c:v>9.3831917374981587E-7</c:v>
                </c:pt>
                <c:pt idx="1853">
                  <c:v>9.2560739165828711E-7</c:v>
                </c:pt>
                <c:pt idx="1854">
                  <c:v>9.1305321215343228E-7</c:v>
                </c:pt>
                <c:pt idx="1855">
                  <c:v>9.0065489664918318E-7</c:v>
                </c:pt>
                <c:pt idx="1856">
                  <c:v>8.8841072272334218E-7</c:v>
                </c:pt>
                <c:pt idx="1857">
                  <c:v>8.7631898400755333E-7</c:v>
                </c:pt>
                <c:pt idx="1858">
                  <c:v>8.6437799007754177E-7</c:v>
                </c:pt>
                <c:pt idx="1859">
                  <c:v>8.5258606634354318E-7</c:v>
                </c:pt>
                <c:pt idx="1860">
                  <c:v>8.4094155394098164E-7</c:v>
                </c:pt>
                <c:pt idx="1861">
                  <c:v>8.2944280962139059E-7</c:v>
                </c:pt>
                <c:pt idx="1862">
                  <c:v>8.180882056435744E-7</c:v>
                </c:pt>
                <c:pt idx="1863">
                  <c:v>8.0687612966502618E-7</c:v>
                </c:pt>
                <c:pt idx="1864">
                  <c:v>7.9580498463361309E-7</c:v>
                </c:pt>
                <c:pt idx="1865">
                  <c:v>7.8487318867953931E-7</c:v>
                </c:pt>
                <c:pt idx="1866">
                  <c:v>7.7407917500754757E-7</c:v>
                </c:pt>
                <c:pt idx="1867">
                  <c:v>7.6342139178944726E-7</c:v>
                </c:pt>
                <c:pt idx="1868">
                  <c:v>7.5289830205690696E-7</c:v>
                </c:pt>
                <c:pt idx="1869">
                  <c:v>7.4250838359454217E-7</c:v>
                </c:pt>
                <c:pt idx="1870">
                  <c:v>7.3225012883331408E-7</c:v>
                </c:pt>
                <c:pt idx="1871">
                  <c:v>7.2212204474422142E-7</c:v>
                </c:pt>
                <c:pt idx="1872">
                  <c:v>7.1212265273231868E-7</c:v>
                </c:pt>
                <c:pt idx="1873">
                  <c:v>7.0225048853103937E-7</c:v>
                </c:pt>
                <c:pt idx="1874">
                  <c:v>6.9250410209686467E-7</c:v>
                </c:pt>
                <c:pt idx="1875">
                  <c:v>6.8288205750428433E-7</c:v>
                </c:pt>
                <c:pt idx="1876">
                  <c:v>6.7338293284113506E-7</c:v>
                </c:pt>
                <c:pt idx="1877">
                  <c:v>6.6400532010424937E-7</c:v>
                </c:pt>
                <c:pt idx="1878">
                  <c:v>6.5474782509546697E-7</c:v>
                </c:pt>
                <c:pt idx="1879">
                  <c:v>6.4560906731798715E-7</c:v>
                </c:pt>
                <c:pt idx="1880">
                  <c:v>6.3658767987307779E-7</c:v>
                </c:pt>
                <c:pt idx="1881">
                  <c:v>6.2768230935715423E-7</c:v>
                </c:pt>
                <c:pt idx="1882">
                  <c:v>6.1889161575920885E-7</c:v>
                </c:pt>
                <c:pt idx="1883">
                  <c:v>6.1021427235862962E-7</c:v>
                </c:pt>
                <c:pt idx="1884">
                  <c:v>6.0164896562336675E-7</c:v>
                </c:pt>
                <c:pt idx="1885">
                  <c:v>5.9319439510850861E-7</c:v>
                </c:pt>
                <c:pt idx="1886">
                  <c:v>5.8484927335521545E-7</c:v>
                </c:pt>
                <c:pt idx="1887">
                  <c:v>5.7661232579005965E-7</c:v>
                </c:pt>
                <c:pt idx="1888">
                  <c:v>5.6848229062474743E-7</c:v>
                </c:pt>
                <c:pt idx="1889">
                  <c:v>5.6045791875623472E-7</c:v>
                </c:pt>
                <c:pt idx="1890">
                  <c:v>5.5253797366725497E-7</c:v>
                </c:pt>
                <c:pt idx="1891">
                  <c:v>5.4472123132723465E-7</c:v>
                </c:pt>
                <c:pt idx="1892">
                  <c:v>5.3700648009363494E-7</c:v>
                </c:pt>
                <c:pt idx="1893">
                  <c:v>5.2939252061368123E-7</c:v>
                </c:pt>
                <c:pt idx="1894">
                  <c:v>5.2187816572652877E-7</c:v>
                </c:pt>
                <c:pt idx="1895">
                  <c:v>5.1446224036583209E-7</c:v>
                </c:pt>
                <c:pt idx="1896">
                  <c:v>5.0714358146274712E-7</c:v>
                </c:pt>
                <c:pt idx="1897">
                  <c:v>4.9992103784934804E-7</c:v>
                </c:pt>
                <c:pt idx="1898">
                  <c:v>4.9279347016247574E-7</c:v>
                </c:pt>
                <c:pt idx="1899">
                  <c:v>4.8575975074802186E-7</c:v>
                </c:pt>
                <c:pt idx="1900">
                  <c:v>4.788187635656331E-7</c:v>
                </c:pt>
                <c:pt idx="1901">
                  <c:v>4.7196940409388023E-7</c:v>
                </c:pt>
                <c:pt idx="1902">
                  <c:v>4.6521057923582631E-7</c:v>
                </c:pt>
                <c:pt idx="1903">
                  <c:v>4.5854120722507382E-7</c:v>
                </c:pt>
                <c:pt idx="1904">
                  <c:v>4.5196021753223556E-7</c:v>
                </c:pt>
                <c:pt idx="1905">
                  <c:v>4.454665507718645E-7</c:v>
                </c:pt>
                <c:pt idx="1906">
                  <c:v>4.3905915860982415E-7</c:v>
                </c:pt>
                <c:pt idx="1907">
                  <c:v>4.327370036711199E-7</c:v>
                </c:pt>
                <c:pt idx="1908">
                  <c:v>4.264990594481791E-7</c:v>
                </c:pt>
                <c:pt idx="1909">
                  <c:v>4.2034431020958616E-7</c:v>
                </c:pt>
                <c:pt idx="1910">
                  <c:v>4.14271750909293E-7</c:v>
                </c:pt>
                <c:pt idx="1911">
                  <c:v>4.0828038709626257E-7</c:v>
                </c:pt>
                <c:pt idx="1912">
                  <c:v>4.023692348245979E-7</c:v>
                </c:pt>
                <c:pt idx="1913">
                  <c:v>3.9653732056412891E-7</c:v>
                </c:pt>
                <c:pt idx="1914">
                  <c:v>3.9078368111146617E-7</c:v>
                </c:pt>
                <c:pt idx="1915">
                  <c:v>3.8510736350151842E-7</c:v>
                </c:pt>
                <c:pt idx="1916">
                  <c:v>3.7950742491948853E-7</c:v>
                </c:pt>
                <c:pt idx="1917">
                  <c:v>3.7398293261333546E-7</c:v>
                </c:pt>
                <c:pt idx="1918">
                  <c:v>3.6853296380670553E-7</c:v>
                </c:pt>
                <c:pt idx="1919">
                  <c:v>3.6315660561235479E-7</c:v>
                </c:pt>
                <c:pt idx="1920">
                  <c:v>3.5785295494602353E-7</c:v>
                </c:pt>
                <c:pt idx="1921">
                  <c:v>3.5262111844080243E-7</c:v>
                </c:pt>
                <c:pt idx="1922">
                  <c:v>3.4746021236198026E-7</c:v>
                </c:pt>
                <c:pt idx="1923">
                  <c:v>3.4236936252235927E-7</c:v>
                </c:pt>
                <c:pt idx="1924">
                  <c:v>3.3734770419805872E-7</c:v>
                </c:pt>
                <c:pt idx="1925">
                  <c:v>3.323943820447984E-7</c:v>
                </c:pt>
                <c:pt idx="1926">
                  <c:v>3.2750855001466487E-7</c:v>
                </c:pt>
                <c:pt idx="1927">
                  <c:v>3.2268937127335572E-7</c:v>
                </c:pt>
                <c:pt idx="1928">
                  <c:v>3.179360181179233E-7</c:v>
                </c:pt>
                <c:pt idx="1929">
                  <c:v>3.132476718949793E-7</c:v>
                </c:pt>
                <c:pt idx="1930">
                  <c:v>3.0862352291940438E-7</c:v>
                </c:pt>
                <c:pt idx="1931">
                  <c:v>3.0406277039353831E-7</c:v>
                </c:pt>
                <c:pt idx="1932">
                  <c:v>2.9956462232685339E-7</c:v>
                </c:pt>
                <c:pt idx="1933">
                  <c:v>2.9512829545611663E-7</c:v>
                </c:pt>
                <c:pt idx="1934">
                  <c:v>2.9075301516604256E-7</c:v>
                </c:pt>
                <c:pt idx="1935">
                  <c:v>2.8643801541042718E-7</c:v>
                </c:pt>
                <c:pt idx="1936">
                  <c:v>2.8218253863377689E-7</c:v>
                </c:pt>
                <c:pt idx="1937">
                  <c:v>2.7798583569342516E-7</c:v>
                </c:pt>
                <c:pt idx="1938">
                  <c:v>2.7384716578212891E-7</c:v>
                </c:pt>
                <c:pt idx="1939">
                  <c:v>2.6976579635116261E-7</c:v>
                </c:pt>
                <c:pt idx="1940">
                  <c:v>2.6574100303390099E-7</c:v>
                </c:pt>
                <c:pt idx="1941">
                  <c:v>2.6177206956988396E-7</c:v>
                </c:pt>
                <c:pt idx="1942">
                  <c:v>2.5785828772937651E-7</c:v>
                </c:pt>
                <c:pt idx="1943">
                  <c:v>2.5399895723841373E-7</c:v>
                </c:pt>
                <c:pt idx="1944">
                  <c:v>2.5019338570433356E-7</c:v>
                </c:pt>
                <c:pt idx="1945">
                  <c:v>2.4644088854180041E-7</c:v>
                </c:pt>
                <c:pt idx="1946">
                  <c:v>2.4274078889931898E-7</c:v>
                </c:pt>
                <c:pt idx="1947">
                  <c:v>2.3909241758622418E-7</c:v>
                </c:pt>
                <c:pt idx="1948">
                  <c:v>2.3549511300017231E-7</c:v>
                </c:pt>
                <c:pt idx="1949">
                  <c:v>2.3194822105511219E-7</c:v>
                </c:pt>
                <c:pt idx="1950">
                  <c:v>2.284510951097402E-7</c:v>
                </c:pt>
                <c:pt idx="1951">
                  <c:v>2.2500309589644911E-7</c:v>
                </c:pt>
                <c:pt idx="1952">
                  <c:v>2.216035914507543E-7</c:v>
                </c:pt>
                <c:pt idx="1953">
                  <c:v>2.1825195704120801E-7</c:v>
                </c:pt>
                <c:pt idx="1954">
                  <c:v>2.1494757509979884E-7</c:v>
                </c:pt>
                <c:pt idx="1955">
                  <c:v>2.1168983515283613E-7</c:v>
                </c:pt>
                <c:pt idx="1956">
                  <c:v>2.0847813375230711E-7</c:v>
                </c:pt>
                <c:pt idx="1957">
                  <c:v>2.053118744077296E-7</c:v>
                </c:pt>
                <c:pt idx="1958">
                  <c:v>2.0219046751847706E-7</c:v>
                </c:pt>
                <c:pt idx="1959">
                  <c:v>1.9911333030658569E-7</c:v>
                </c:pt>
                <c:pt idx="1960">
                  <c:v>1.9607988675004331E-7</c:v>
                </c:pt>
                <c:pt idx="1961">
                  <c:v>1.9308956751655363E-7</c:v>
                </c:pt>
                <c:pt idx="1962">
                  <c:v>1.9014180989777795E-7</c:v>
                </c:pt>
                <c:pt idx="1963">
                  <c:v>1.8723605774405631E-7</c:v>
                </c:pt>
                <c:pt idx="1964">
                  <c:v>1.8437176139960424E-7</c:v>
                </c:pt>
                <c:pt idx="1965">
                  <c:v>1.8154837763817548E-7</c:v>
                </c:pt>
                <c:pt idx="1966">
                  <c:v>1.7876536959921026E-7</c:v>
                </c:pt>
                <c:pt idx="1967">
                  <c:v>1.7602220672444705E-7</c:v>
                </c:pt>
                <c:pt idx="1968">
                  <c:v>1.7331836469500706E-7</c:v>
                </c:pt>
                <c:pt idx="1969">
                  <c:v>1.7065332536895111E-7</c:v>
                </c:pt>
                <c:pt idx="1970">
                  <c:v>1.680265767193013E-7</c:v>
                </c:pt>
                <c:pt idx="1971">
                  <c:v>1.6543761277253097E-7</c:v>
                </c:pt>
                <c:pt idx="1972">
                  <c:v>1.6288593354752076E-7</c:v>
                </c:pt>
                <c:pt idx="1973">
                  <c:v>1.6037104499498237E-7</c:v>
                </c:pt>
                <c:pt idx="1974">
                  <c:v>1.5789245893733528E-7</c:v>
                </c:pt>
                <c:pt idx="1975">
                  <c:v>1.5544969300905722E-7</c:v>
                </c:pt>
                <c:pt idx="1976">
                  <c:v>1.530422705974873E-7</c:v>
                </c:pt>
                <c:pt idx="1977">
                  <c:v>1.5066972078408927E-7</c:v>
                </c:pt>
                <c:pt idx="1978">
                  <c:v>1.4833157828617417E-7</c:v>
                </c:pt>
                <c:pt idx="1979">
                  <c:v>1.4602738339907505E-7</c:v>
                </c:pt>
                <c:pt idx="1980">
                  <c:v>1.4375668193877931E-7</c:v>
                </c:pt>
                <c:pt idx="1981">
                  <c:v>1.4151902518501018E-7</c:v>
                </c:pt>
                <c:pt idx="1982">
                  <c:v>1.393139698247645E-7</c:v>
                </c:pt>
                <c:pt idx="1983">
                  <c:v>1.3714107789629081E-7</c:v>
                </c:pt>
                <c:pt idx="1984">
                  <c:v>1.3499991673352446E-7</c:v>
                </c:pt>
                <c:pt idx="1985">
                  <c:v>1.328900589109627E-7</c:v>
                </c:pt>
                <c:pt idx="1986">
                  <c:v>1.3081108218898697E-7</c:v>
                </c:pt>
                <c:pt idx="1987">
                  <c:v>1.2876256945962594E-7</c:v>
                </c:pt>
                <c:pt idx="1988">
                  <c:v>1.2674410869275946E-7</c:v>
                </c:pt>
                <c:pt idx="1989">
                  <c:v>1.2475529288276351E-7</c:v>
                </c:pt>
                <c:pt idx="1990">
                  <c:v>1.2279571999558894E-7</c:v>
                </c:pt>
                <c:pt idx="1991">
                  <c:v>1.2086499291627971E-7</c:v>
                </c:pt>
                <c:pt idx="1992">
                  <c:v>1.1896271939692005E-7</c:v>
                </c:pt>
                <c:pt idx="1993">
                  <c:v>1.1708851200501704E-7</c:v>
                </c:pt>
                <c:pt idx="1994">
                  <c:v>1.152419880723109E-7</c:v>
                </c:pt>
                <c:pt idx="1995">
                  <c:v>1.1342276964401501E-7</c:v>
                </c:pt>
                <c:pt idx="1996">
                  <c:v>1.1163048342848025E-7</c:v>
                </c:pt>
                <c:pt idx="1997">
                  <c:v>1.0986476074728329E-7</c:v>
                </c:pt>
                <c:pt idx="1998">
                  <c:v>1.0812523748573942E-7</c:v>
                </c:pt>
                <c:pt idx="1999">
                  <c:v>1.0641155404383235E-7</c:v>
                </c:pt>
                <c:pt idx="2000">
                  <c:v>1.0472335528756605E-7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0-4056-AE9B-2EEBA3E2D5A7}"/>
            </c:ext>
          </c:extLst>
        </c:ser>
        <c:ser>
          <c:idx val="0"/>
          <c:order val="2"/>
          <c:tx>
            <c:strRef>
              <c:f>'RESULTADOS DA REGRESSÃO'!$AU$760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'RESULTADOS DA REGRESSÃO'!$AC$761:$AC$2761</c:f>
              <c:numCache>
                <c:formatCode>#,##0.00</c:formatCode>
                <c:ptCount val="2001"/>
                <c:pt idx="0">
                  <c:v>-867.06137378023709</c:v>
                </c:pt>
                <c:pt idx="1">
                  <c:v>-866.1943124064569</c:v>
                </c:pt>
                <c:pt idx="2">
                  <c:v>-865.3272510326766</c:v>
                </c:pt>
                <c:pt idx="3">
                  <c:v>-864.46018965889641</c:v>
                </c:pt>
                <c:pt idx="4">
                  <c:v>-863.59312828511611</c:v>
                </c:pt>
                <c:pt idx="5">
                  <c:v>-862.72606691133592</c:v>
                </c:pt>
                <c:pt idx="6">
                  <c:v>-861.85900553755562</c:v>
                </c:pt>
                <c:pt idx="7">
                  <c:v>-860.99194416377543</c:v>
                </c:pt>
                <c:pt idx="8">
                  <c:v>-860.12488278999524</c:v>
                </c:pt>
                <c:pt idx="9">
                  <c:v>-859.25782141621494</c:v>
                </c:pt>
                <c:pt idx="10">
                  <c:v>-858.39076004243475</c:v>
                </c:pt>
                <c:pt idx="11">
                  <c:v>-857.52369866865445</c:v>
                </c:pt>
                <c:pt idx="12">
                  <c:v>-856.65663729487426</c:v>
                </c:pt>
                <c:pt idx="13">
                  <c:v>-855.78957592109396</c:v>
                </c:pt>
                <c:pt idx="14">
                  <c:v>-854.92251454731377</c:v>
                </c:pt>
                <c:pt idx="15">
                  <c:v>-854.05545317353358</c:v>
                </c:pt>
                <c:pt idx="16">
                  <c:v>-853.18839179975328</c:v>
                </c:pt>
                <c:pt idx="17">
                  <c:v>-852.32133042597309</c:v>
                </c:pt>
                <c:pt idx="18">
                  <c:v>-851.45426905219279</c:v>
                </c:pt>
                <c:pt idx="19">
                  <c:v>-850.5872076784126</c:v>
                </c:pt>
                <c:pt idx="20">
                  <c:v>-849.72014630463241</c:v>
                </c:pt>
                <c:pt idx="21">
                  <c:v>-848.85308493085211</c:v>
                </c:pt>
                <c:pt idx="22">
                  <c:v>-847.98602355707192</c:v>
                </c:pt>
                <c:pt idx="23">
                  <c:v>-847.11896218329161</c:v>
                </c:pt>
                <c:pt idx="24">
                  <c:v>-846.25190080951143</c:v>
                </c:pt>
                <c:pt idx="25">
                  <c:v>-845.38483943573112</c:v>
                </c:pt>
                <c:pt idx="26">
                  <c:v>-844.51777806195093</c:v>
                </c:pt>
                <c:pt idx="27">
                  <c:v>-843.65071668817063</c:v>
                </c:pt>
                <c:pt idx="28">
                  <c:v>-842.78365531439044</c:v>
                </c:pt>
                <c:pt idx="29">
                  <c:v>-841.91659394061026</c:v>
                </c:pt>
                <c:pt idx="30">
                  <c:v>-841.04953256682995</c:v>
                </c:pt>
                <c:pt idx="31">
                  <c:v>-840.18247119304976</c:v>
                </c:pt>
                <c:pt idx="32">
                  <c:v>-839.31540981926946</c:v>
                </c:pt>
                <c:pt idx="33">
                  <c:v>-838.44834844548927</c:v>
                </c:pt>
                <c:pt idx="34">
                  <c:v>-837.58128707170908</c:v>
                </c:pt>
                <c:pt idx="35">
                  <c:v>-836.71422569792878</c:v>
                </c:pt>
                <c:pt idx="36">
                  <c:v>-835.84716432414859</c:v>
                </c:pt>
                <c:pt idx="37">
                  <c:v>-834.98010295036829</c:v>
                </c:pt>
                <c:pt idx="38">
                  <c:v>-834.1130415765881</c:v>
                </c:pt>
                <c:pt idx="39">
                  <c:v>-833.2459802028078</c:v>
                </c:pt>
                <c:pt idx="40">
                  <c:v>-832.37891882902761</c:v>
                </c:pt>
                <c:pt idx="41">
                  <c:v>-831.51185745524742</c:v>
                </c:pt>
                <c:pt idx="42">
                  <c:v>-830.64479608146712</c:v>
                </c:pt>
                <c:pt idx="43">
                  <c:v>-829.77773470768693</c:v>
                </c:pt>
                <c:pt idx="44">
                  <c:v>-828.91067333390663</c:v>
                </c:pt>
                <c:pt idx="45">
                  <c:v>-828.04361196012644</c:v>
                </c:pt>
                <c:pt idx="46">
                  <c:v>-827.17655058634614</c:v>
                </c:pt>
                <c:pt idx="47">
                  <c:v>-826.30948921256595</c:v>
                </c:pt>
                <c:pt idx="48">
                  <c:v>-825.44242783878576</c:v>
                </c:pt>
                <c:pt idx="49">
                  <c:v>-824.57536646500546</c:v>
                </c:pt>
                <c:pt idx="50">
                  <c:v>-823.70830509122527</c:v>
                </c:pt>
                <c:pt idx="51">
                  <c:v>-822.84124371744497</c:v>
                </c:pt>
                <c:pt idx="52">
                  <c:v>-821.97418234366478</c:v>
                </c:pt>
                <c:pt idx="53">
                  <c:v>-821.10712096988448</c:v>
                </c:pt>
                <c:pt idx="54">
                  <c:v>-820.24005959610429</c:v>
                </c:pt>
                <c:pt idx="55">
                  <c:v>-819.3729982223241</c:v>
                </c:pt>
                <c:pt idx="56">
                  <c:v>-818.5059368485438</c:v>
                </c:pt>
                <c:pt idx="57">
                  <c:v>-817.63887547476361</c:v>
                </c:pt>
                <c:pt idx="58">
                  <c:v>-816.77181410098331</c:v>
                </c:pt>
                <c:pt idx="59">
                  <c:v>-815.90475272720312</c:v>
                </c:pt>
                <c:pt idx="60">
                  <c:v>-815.03769135342282</c:v>
                </c:pt>
                <c:pt idx="61">
                  <c:v>-814.17062997964263</c:v>
                </c:pt>
                <c:pt idx="62">
                  <c:v>-813.30356860586244</c:v>
                </c:pt>
                <c:pt idx="63">
                  <c:v>-812.43650723208214</c:v>
                </c:pt>
                <c:pt idx="64">
                  <c:v>-811.56944585830195</c:v>
                </c:pt>
                <c:pt idx="65">
                  <c:v>-810.70238448452164</c:v>
                </c:pt>
                <c:pt idx="66">
                  <c:v>-809.83532311074146</c:v>
                </c:pt>
                <c:pt idx="67">
                  <c:v>-808.96826173696127</c:v>
                </c:pt>
                <c:pt idx="68">
                  <c:v>-808.10120036318096</c:v>
                </c:pt>
                <c:pt idx="69">
                  <c:v>-807.23413898940078</c:v>
                </c:pt>
                <c:pt idx="70">
                  <c:v>-806.36707761562047</c:v>
                </c:pt>
                <c:pt idx="71">
                  <c:v>-805.50001624184029</c:v>
                </c:pt>
                <c:pt idx="72">
                  <c:v>-804.63295486805998</c:v>
                </c:pt>
                <c:pt idx="73">
                  <c:v>-803.76589349427979</c:v>
                </c:pt>
                <c:pt idx="74">
                  <c:v>-802.89883212049949</c:v>
                </c:pt>
                <c:pt idx="75">
                  <c:v>-802.0317707467193</c:v>
                </c:pt>
                <c:pt idx="76">
                  <c:v>-801.16470937293911</c:v>
                </c:pt>
                <c:pt idx="77">
                  <c:v>-800.29764799915881</c:v>
                </c:pt>
                <c:pt idx="78">
                  <c:v>-799.43058662537862</c:v>
                </c:pt>
                <c:pt idx="79">
                  <c:v>-798.56352525159832</c:v>
                </c:pt>
                <c:pt idx="80">
                  <c:v>-797.69646387781813</c:v>
                </c:pt>
                <c:pt idx="81">
                  <c:v>-796.82940250403794</c:v>
                </c:pt>
                <c:pt idx="82">
                  <c:v>-795.96234113025764</c:v>
                </c:pt>
                <c:pt idx="83">
                  <c:v>-795.09527975647745</c:v>
                </c:pt>
                <c:pt idx="84">
                  <c:v>-794.22821838269715</c:v>
                </c:pt>
                <c:pt idx="85">
                  <c:v>-793.36115700891696</c:v>
                </c:pt>
                <c:pt idx="86">
                  <c:v>-792.49409563513666</c:v>
                </c:pt>
                <c:pt idx="87">
                  <c:v>-791.62703426135647</c:v>
                </c:pt>
                <c:pt idx="88">
                  <c:v>-790.75997288757617</c:v>
                </c:pt>
                <c:pt idx="89">
                  <c:v>-789.89291151379598</c:v>
                </c:pt>
                <c:pt idx="90">
                  <c:v>-789.02585014001579</c:v>
                </c:pt>
                <c:pt idx="91">
                  <c:v>-788.15878876623549</c:v>
                </c:pt>
                <c:pt idx="92">
                  <c:v>-787.2917273924553</c:v>
                </c:pt>
                <c:pt idx="93">
                  <c:v>-786.424666018675</c:v>
                </c:pt>
                <c:pt idx="94">
                  <c:v>-785.55760464489481</c:v>
                </c:pt>
                <c:pt idx="95">
                  <c:v>-784.69054327111462</c:v>
                </c:pt>
                <c:pt idx="96">
                  <c:v>-783.82348189733432</c:v>
                </c:pt>
                <c:pt idx="97">
                  <c:v>-782.95642052355413</c:v>
                </c:pt>
                <c:pt idx="98">
                  <c:v>-782.08935914977383</c:v>
                </c:pt>
                <c:pt idx="99">
                  <c:v>-781.22229777599364</c:v>
                </c:pt>
                <c:pt idx="100">
                  <c:v>-780.35523640221334</c:v>
                </c:pt>
                <c:pt idx="101">
                  <c:v>-779.48817502843315</c:v>
                </c:pt>
                <c:pt idx="102">
                  <c:v>-778.62111365465296</c:v>
                </c:pt>
                <c:pt idx="103">
                  <c:v>-777.75405228087266</c:v>
                </c:pt>
                <c:pt idx="104">
                  <c:v>-776.88699090709247</c:v>
                </c:pt>
                <c:pt idx="105">
                  <c:v>-776.01992953331217</c:v>
                </c:pt>
                <c:pt idx="106">
                  <c:v>-775.15286815953198</c:v>
                </c:pt>
                <c:pt idx="107">
                  <c:v>-774.28580678575167</c:v>
                </c:pt>
                <c:pt idx="108">
                  <c:v>-773.41874541197149</c:v>
                </c:pt>
                <c:pt idx="109">
                  <c:v>-772.5516840381913</c:v>
                </c:pt>
                <c:pt idx="110">
                  <c:v>-771.68462266441099</c:v>
                </c:pt>
                <c:pt idx="111">
                  <c:v>-770.81756129063081</c:v>
                </c:pt>
                <c:pt idx="112">
                  <c:v>-769.9504999168505</c:v>
                </c:pt>
                <c:pt idx="113">
                  <c:v>-769.08343854307032</c:v>
                </c:pt>
                <c:pt idx="114">
                  <c:v>-768.21637716929013</c:v>
                </c:pt>
                <c:pt idx="115">
                  <c:v>-767.34931579550982</c:v>
                </c:pt>
                <c:pt idx="116">
                  <c:v>-766.48225442172964</c:v>
                </c:pt>
                <c:pt idx="117">
                  <c:v>-765.61519304794933</c:v>
                </c:pt>
                <c:pt idx="118">
                  <c:v>-764.74813167416914</c:v>
                </c:pt>
                <c:pt idx="119">
                  <c:v>-763.88107030038884</c:v>
                </c:pt>
                <c:pt idx="120">
                  <c:v>-763.01400892660865</c:v>
                </c:pt>
                <c:pt idx="121">
                  <c:v>-762.14694755282835</c:v>
                </c:pt>
                <c:pt idx="122">
                  <c:v>-761.27988617904816</c:v>
                </c:pt>
                <c:pt idx="123">
                  <c:v>-760.41282480526797</c:v>
                </c:pt>
                <c:pt idx="124">
                  <c:v>-759.54576343148767</c:v>
                </c:pt>
                <c:pt idx="125">
                  <c:v>-758.67870205770748</c:v>
                </c:pt>
                <c:pt idx="126">
                  <c:v>-757.81164068392718</c:v>
                </c:pt>
                <c:pt idx="127">
                  <c:v>-756.94457931014699</c:v>
                </c:pt>
                <c:pt idx="128">
                  <c:v>-756.0775179363668</c:v>
                </c:pt>
                <c:pt idx="129">
                  <c:v>-755.2104565625865</c:v>
                </c:pt>
                <c:pt idx="130">
                  <c:v>-754.34339518880631</c:v>
                </c:pt>
                <c:pt idx="131">
                  <c:v>-753.47633381502601</c:v>
                </c:pt>
                <c:pt idx="132">
                  <c:v>-752.60927244124582</c:v>
                </c:pt>
                <c:pt idx="133">
                  <c:v>-751.74221106746552</c:v>
                </c:pt>
                <c:pt idx="134">
                  <c:v>-750.87514969368533</c:v>
                </c:pt>
                <c:pt idx="135">
                  <c:v>-750.00808831990503</c:v>
                </c:pt>
                <c:pt idx="136">
                  <c:v>-749.14102694612484</c:v>
                </c:pt>
                <c:pt idx="137">
                  <c:v>-748.27396557234465</c:v>
                </c:pt>
                <c:pt idx="138">
                  <c:v>-747.40690419856435</c:v>
                </c:pt>
                <c:pt idx="139">
                  <c:v>-746.53984282478416</c:v>
                </c:pt>
                <c:pt idx="140">
                  <c:v>-745.67278145100386</c:v>
                </c:pt>
                <c:pt idx="141">
                  <c:v>-744.80572007722367</c:v>
                </c:pt>
                <c:pt idx="142">
                  <c:v>-743.93865870344348</c:v>
                </c:pt>
                <c:pt idx="143">
                  <c:v>-743.07159732966318</c:v>
                </c:pt>
                <c:pt idx="144">
                  <c:v>-742.20453595588299</c:v>
                </c:pt>
                <c:pt idx="145">
                  <c:v>-741.33747458210269</c:v>
                </c:pt>
                <c:pt idx="146">
                  <c:v>-740.4704132083225</c:v>
                </c:pt>
                <c:pt idx="147">
                  <c:v>-739.6033518345422</c:v>
                </c:pt>
                <c:pt idx="148">
                  <c:v>-738.73629046076201</c:v>
                </c:pt>
                <c:pt idx="149">
                  <c:v>-737.8692290869817</c:v>
                </c:pt>
                <c:pt idx="150">
                  <c:v>-737.00216771320152</c:v>
                </c:pt>
                <c:pt idx="151">
                  <c:v>-736.13510633942133</c:v>
                </c:pt>
                <c:pt idx="152">
                  <c:v>-735.26804496564102</c:v>
                </c:pt>
                <c:pt idx="153">
                  <c:v>-734.40098359186084</c:v>
                </c:pt>
                <c:pt idx="154">
                  <c:v>-733.53392221808053</c:v>
                </c:pt>
                <c:pt idx="155">
                  <c:v>-732.66686084430034</c:v>
                </c:pt>
                <c:pt idx="156">
                  <c:v>-731.79979947052016</c:v>
                </c:pt>
                <c:pt idx="157">
                  <c:v>-730.93273809673985</c:v>
                </c:pt>
                <c:pt idx="158">
                  <c:v>-730.06567672295967</c:v>
                </c:pt>
                <c:pt idx="159">
                  <c:v>-729.19861534917936</c:v>
                </c:pt>
                <c:pt idx="160">
                  <c:v>-728.33155397539917</c:v>
                </c:pt>
                <c:pt idx="161">
                  <c:v>-727.46449260161899</c:v>
                </c:pt>
                <c:pt idx="162">
                  <c:v>-726.59743122783868</c:v>
                </c:pt>
                <c:pt idx="163">
                  <c:v>-725.73036985405838</c:v>
                </c:pt>
                <c:pt idx="164">
                  <c:v>-724.86330848027819</c:v>
                </c:pt>
                <c:pt idx="165">
                  <c:v>-723.996247106498</c:v>
                </c:pt>
                <c:pt idx="166">
                  <c:v>-723.1291857327177</c:v>
                </c:pt>
                <c:pt idx="167">
                  <c:v>-722.26212435893751</c:v>
                </c:pt>
                <c:pt idx="168">
                  <c:v>-721.39506298515721</c:v>
                </c:pt>
                <c:pt idx="169">
                  <c:v>-720.52800161137702</c:v>
                </c:pt>
                <c:pt idx="170">
                  <c:v>-719.66094023759683</c:v>
                </c:pt>
                <c:pt idx="171">
                  <c:v>-718.79387886381653</c:v>
                </c:pt>
                <c:pt idx="172">
                  <c:v>-717.92681749003634</c:v>
                </c:pt>
                <c:pt idx="173">
                  <c:v>-717.05975611625604</c:v>
                </c:pt>
                <c:pt idx="174">
                  <c:v>-716.19269474247585</c:v>
                </c:pt>
                <c:pt idx="175">
                  <c:v>-715.32563336869566</c:v>
                </c:pt>
                <c:pt idx="176">
                  <c:v>-714.45857199491536</c:v>
                </c:pt>
                <c:pt idx="177">
                  <c:v>-713.59151062113517</c:v>
                </c:pt>
                <c:pt idx="178">
                  <c:v>-712.72444924735487</c:v>
                </c:pt>
                <c:pt idx="179">
                  <c:v>-711.85738787357468</c:v>
                </c:pt>
                <c:pt idx="180">
                  <c:v>-710.99032649979438</c:v>
                </c:pt>
                <c:pt idx="181">
                  <c:v>-710.12326512601419</c:v>
                </c:pt>
                <c:pt idx="182">
                  <c:v>-709.25620375223389</c:v>
                </c:pt>
                <c:pt idx="183">
                  <c:v>-708.3891423784537</c:v>
                </c:pt>
                <c:pt idx="184">
                  <c:v>-707.52208100467351</c:v>
                </c:pt>
                <c:pt idx="185">
                  <c:v>-706.65501963089321</c:v>
                </c:pt>
                <c:pt idx="186">
                  <c:v>-705.78795825711302</c:v>
                </c:pt>
                <c:pt idx="187">
                  <c:v>-704.92089688333272</c:v>
                </c:pt>
                <c:pt idx="188">
                  <c:v>-704.05383550955253</c:v>
                </c:pt>
                <c:pt idx="189">
                  <c:v>-703.18677413577234</c:v>
                </c:pt>
                <c:pt idx="190">
                  <c:v>-702.31971276199204</c:v>
                </c:pt>
                <c:pt idx="191">
                  <c:v>-701.45265138821185</c:v>
                </c:pt>
                <c:pt idx="192">
                  <c:v>-700.58559001443155</c:v>
                </c:pt>
                <c:pt idx="193">
                  <c:v>-699.71852864065136</c:v>
                </c:pt>
                <c:pt idx="194">
                  <c:v>-698.85146726687117</c:v>
                </c:pt>
                <c:pt idx="195">
                  <c:v>-697.98440589309087</c:v>
                </c:pt>
                <c:pt idx="196">
                  <c:v>-697.11734451931056</c:v>
                </c:pt>
                <c:pt idx="197">
                  <c:v>-696.25028314553037</c:v>
                </c:pt>
                <c:pt idx="198">
                  <c:v>-695.38322177175019</c:v>
                </c:pt>
                <c:pt idx="199">
                  <c:v>-694.51616039796988</c:v>
                </c:pt>
                <c:pt idx="200">
                  <c:v>-693.6490990241897</c:v>
                </c:pt>
                <c:pt idx="201">
                  <c:v>-692.78203765040939</c:v>
                </c:pt>
                <c:pt idx="202">
                  <c:v>-691.9149762766292</c:v>
                </c:pt>
                <c:pt idx="203">
                  <c:v>-691.04791490284902</c:v>
                </c:pt>
                <c:pt idx="204">
                  <c:v>-690.18085352906871</c:v>
                </c:pt>
                <c:pt idx="205">
                  <c:v>-689.31379215528852</c:v>
                </c:pt>
                <c:pt idx="206">
                  <c:v>-688.44673078150822</c:v>
                </c:pt>
                <c:pt idx="207">
                  <c:v>-687.57966940772803</c:v>
                </c:pt>
                <c:pt idx="208">
                  <c:v>-686.71260803394784</c:v>
                </c:pt>
                <c:pt idx="209">
                  <c:v>-685.84554666016754</c:v>
                </c:pt>
                <c:pt idx="210">
                  <c:v>-684.97848528638724</c:v>
                </c:pt>
                <c:pt idx="211">
                  <c:v>-684.11142391260705</c:v>
                </c:pt>
                <c:pt idx="212">
                  <c:v>-683.24436253882686</c:v>
                </c:pt>
                <c:pt idx="213">
                  <c:v>-682.37730116504656</c:v>
                </c:pt>
                <c:pt idx="214">
                  <c:v>-681.51023979126637</c:v>
                </c:pt>
                <c:pt idx="215">
                  <c:v>-680.64317841748607</c:v>
                </c:pt>
                <c:pt idx="216">
                  <c:v>-679.77611704370588</c:v>
                </c:pt>
                <c:pt idx="217">
                  <c:v>-678.90905566992569</c:v>
                </c:pt>
                <c:pt idx="218">
                  <c:v>-678.04199429614539</c:v>
                </c:pt>
                <c:pt idx="219">
                  <c:v>-677.1749329223652</c:v>
                </c:pt>
                <c:pt idx="220">
                  <c:v>-676.3078715485849</c:v>
                </c:pt>
                <c:pt idx="221">
                  <c:v>-675.44081017480471</c:v>
                </c:pt>
                <c:pt idx="222">
                  <c:v>-674.57374880102452</c:v>
                </c:pt>
                <c:pt idx="223">
                  <c:v>-673.70668742724422</c:v>
                </c:pt>
                <c:pt idx="224">
                  <c:v>-672.83962605346392</c:v>
                </c:pt>
                <c:pt idx="225">
                  <c:v>-671.97256467968373</c:v>
                </c:pt>
                <c:pt idx="226">
                  <c:v>-671.10550330590354</c:v>
                </c:pt>
                <c:pt idx="227">
                  <c:v>-670.23844193212324</c:v>
                </c:pt>
                <c:pt idx="228">
                  <c:v>-669.37138055834305</c:v>
                </c:pt>
                <c:pt idx="229">
                  <c:v>-668.50431918456275</c:v>
                </c:pt>
                <c:pt idx="230">
                  <c:v>-667.63725781078256</c:v>
                </c:pt>
                <c:pt idx="231">
                  <c:v>-666.77019643700237</c:v>
                </c:pt>
                <c:pt idx="232">
                  <c:v>-665.90313506322207</c:v>
                </c:pt>
                <c:pt idx="233">
                  <c:v>-665.03607368944188</c:v>
                </c:pt>
                <c:pt idx="234">
                  <c:v>-664.16901231566158</c:v>
                </c:pt>
                <c:pt idx="235">
                  <c:v>-663.30195094188139</c:v>
                </c:pt>
                <c:pt idx="236">
                  <c:v>-662.4348895681012</c:v>
                </c:pt>
                <c:pt idx="237">
                  <c:v>-661.5678281943209</c:v>
                </c:pt>
                <c:pt idx="238">
                  <c:v>-660.70076682054071</c:v>
                </c:pt>
                <c:pt idx="239">
                  <c:v>-659.8337054467604</c:v>
                </c:pt>
                <c:pt idx="240">
                  <c:v>-658.96664407298022</c:v>
                </c:pt>
                <c:pt idx="241">
                  <c:v>-658.09958269920003</c:v>
                </c:pt>
                <c:pt idx="242">
                  <c:v>-657.23252132541973</c:v>
                </c:pt>
                <c:pt idx="243">
                  <c:v>-656.36545995163942</c:v>
                </c:pt>
                <c:pt idx="244">
                  <c:v>-655.49839857785923</c:v>
                </c:pt>
                <c:pt idx="245">
                  <c:v>-654.63133720407905</c:v>
                </c:pt>
                <c:pt idx="246">
                  <c:v>-653.76427583029874</c:v>
                </c:pt>
                <c:pt idx="247">
                  <c:v>-652.89721445651855</c:v>
                </c:pt>
                <c:pt idx="248">
                  <c:v>-652.03015308273825</c:v>
                </c:pt>
                <c:pt idx="249">
                  <c:v>-651.16309170895806</c:v>
                </c:pt>
                <c:pt idx="250">
                  <c:v>-650.29603033517787</c:v>
                </c:pt>
                <c:pt idx="251">
                  <c:v>-649.42896896139757</c:v>
                </c:pt>
                <c:pt idx="252">
                  <c:v>-648.56190758761738</c:v>
                </c:pt>
                <c:pt idx="253">
                  <c:v>-647.69484621383708</c:v>
                </c:pt>
                <c:pt idx="254">
                  <c:v>-646.82778484005689</c:v>
                </c:pt>
                <c:pt idx="255">
                  <c:v>-645.9607234662767</c:v>
                </c:pt>
                <c:pt idx="256">
                  <c:v>-645.0936620924964</c:v>
                </c:pt>
                <c:pt idx="257">
                  <c:v>-644.2266007187161</c:v>
                </c:pt>
                <c:pt idx="258">
                  <c:v>-643.35953934493591</c:v>
                </c:pt>
                <c:pt idx="259">
                  <c:v>-642.49247797115572</c:v>
                </c:pt>
                <c:pt idx="260">
                  <c:v>-641.62541659737542</c:v>
                </c:pt>
                <c:pt idx="261">
                  <c:v>-640.75835522359523</c:v>
                </c:pt>
                <c:pt idx="262">
                  <c:v>-639.89129384981493</c:v>
                </c:pt>
                <c:pt idx="263">
                  <c:v>-639.02423247603474</c:v>
                </c:pt>
                <c:pt idx="264">
                  <c:v>-638.15717110225455</c:v>
                </c:pt>
                <c:pt idx="265">
                  <c:v>-637.29010972847425</c:v>
                </c:pt>
                <c:pt idx="266">
                  <c:v>-636.42304835469406</c:v>
                </c:pt>
                <c:pt idx="267">
                  <c:v>-635.55598698091376</c:v>
                </c:pt>
                <c:pt idx="268">
                  <c:v>-634.68892560713357</c:v>
                </c:pt>
                <c:pt idx="269">
                  <c:v>-633.82186423335338</c:v>
                </c:pt>
                <c:pt idx="270">
                  <c:v>-632.95480285957308</c:v>
                </c:pt>
                <c:pt idx="271">
                  <c:v>-632.08774148579278</c:v>
                </c:pt>
                <c:pt idx="272">
                  <c:v>-631.22068011201259</c:v>
                </c:pt>
                <c:pt idx="273">
                  <c:v>-630.3536187382324</c:v>
                </c:pt>
                <c:pt idx="274">
                  <c:v>-629.4865573644521</c:v>
                </c:pt>
                <c:pt idx="275">
                  <c:v>-628.61949599067191</c:v>
                </c:pt>
                <c:pt idx="276">
                  <c:v>-627.75243461689161</c:v>
                </c:pt>
                <c:pt idx="277">
                  <c:v>-626.88537324311142</c:v>
                </c:pt>
                <c:pt idx="278">
                  <c:v>-626.01831186933123</c:v>
                </c:pt>
                <c:pt idx="279">
                  <c:v>-625.15125049555093</c:v>
                </c:pt>
                <c:pt idx="280">
                  <c:v>-624.28418912177074</c:v>
                </c:pt>
                <c:pt idx="281">
                  <c:v>-623.41712774799043</c:v>
                </c:pt>
                <c:pt idx="282">
                  <c:v>-622.55006637421025</c:v>
                </c:pt>
                <c:pt idx="283">
                  <c:v>-621.68300500043006</c:v>
                </c:pt>
                <c:pt idx="284">
                  <c:v>-620.81594362664976</c:v>
                </c:pt>
                <c:pt idx="285">
                  <c:v>-619.94888225286957</c:v>
                </c:pt>
                <c:pt idx="286">
                  <c:v>-619.08182087908926</c:v>
                </c:pt>
                <c:pt idx="287">
                  <c:v>-618.21475950530908</c:v>
                </c:pt>
                <c:pt idx="288">
                  <c:v>-617.34769813152889</c:v>
                </c:pt>
                <c:pt idx="289">
                  <c:v>-616.48063675774858</c:v>
                </c:pt>
                <c:pt idx="290">
                  <c:v>-615.61357538396828</c:v>
                </c:pt>
                <c:pt idx="291">
                  <c:v>-614.74651401018809</c:v>
                </c:pt>
                <c:pt idx="292">
                  <c:v>-613.8794526364079</c:v>
                </c:pt>
                <c:pt idx="293">
                  <c:v>-613.0123912626276</c:v>
                </c:pt>
                <c:pt idx="294">
                  <c:v>-612.14532988884741</c:v>
                </c:pt>
                <c:pt idx="295">
                  <c:v>-611.27826851506711</c:v>
                </c:pt>
                <c:pt idx="296">
                  <c:v>-610.41120714128692</c:v>
                </c:pt>
                <c:pt idx="297">
                  <c:v>-609.54414576750673</c:v>
                </c:pt>
                <c:pt idx="298">
                  <c:v>-608.67708439372643</c:v>
                </c:pt>
                <c:pt idx="299">
                  <c:v>-607.81002301994613</c:v>
                </c:pt>
                <c:pt idx="300">
                  <c:v>-606.94296164616594</c:v>
                </c:pt>
                <c:pt idx="301">
                  <c:v>-606.07590027238575</c:v>
                </c:pt>
                <c:pt idx="302">
                  <c:v>-605.20883889860556</c:v>
                </c:pt>
                <c:pt idx="303">
                  <c:v>-604.34177752482526</c:v>
                </c:pt>
                <c:pt idx="304">
                  <c:v>-603.47471615104496</c:v>
                </c:pt>
                <c:pt idx="305">
                  <c:v>-602.60765477726477</c:v>
                </c:pt>
                <c:pt idx="306">
                  <c:v>-601.74059340348458</c:v>
                </c:pt>
                <c:pt idx="307">
                  <c:v>-600.87353202970439</c:v>
                </c:pt>
                <c:pt idx="308">
                  <c:v>-600.00647065592409</c:v>
                </c:pt>
                <c:pt idx="309">
                  <c:v>-599.13940928214379</c:v>
                </c:pt>
                <c:pt idx="310">
                  <c:v>-598.2723479083636</c:v>
                </c:pt>
                <c:pt idx="311">
                  <c:v>-597.40528653458341</c:v>
                </c:pt>
                <c:pt idx="312">
                  <c:v>-596.53822516080311</c:v>
                </c:pt>
                <c:pt idx="313">
                  <c:v>-595.67116378702281</c:v>
                </c:pt>
                <c:pt idx="314">
                  <c:v>-594.80410241324262</c:v>
                </c:pt>
                <c:pt idx="315">
                  <c:v>-593.93704103946243</c:v>
                </c:pt>
                <c:pt idx="316">
                  <c:v>-593.06997966568224</c:v>
                </c:pt>
                <c:pt idx="317">
                  <c:v>-592.20291829190194</c:v>
                </c:pt>
                <c:pt idx="318">
                  <c:v>-591.33585691812164</c:v>
                </c:pt>
                <c:pt idx="319">
                  <c:v>-590.46879554434145</c:v>
                </c:pt>
                <c:pt idx="320">
                  <c:v>-589.60173417056126</c:v>
                </c:pt>
                <c:pt idx="321">
                  <c:v>-588.73467279678107</c:v>
                </c:pt>
                <c:pt idx="322">
                  <c:v>-587.86761142300077</c:v>
                </c:pt>
                <c:pt idx="323">
                  <c:v>-587.00055004922046</c:v>
                </c:pt>
                <c:pt idx="324">
                  <c:v>-586.13348867544028</c:v>
                </c:pt>
                <c:pt idx="325">
                  <c:v>-585.26642730166009</c:v>
                </c:pt>
                <c:pt idx="326">
                  <c:v>-584.39936592787978</c:v>
                </c:pt>
                <c:pt idx="327">
                  <c:v>-583.5323045540996</c:v>
                </c:pt>
                <c:pt idx="328">
                  <c:v>-582.66524318031929</c:v>
                </c:pt>
                <c:pt idx="329">
                  <c:v>-581.79818180653911</c:v>
                </c:pt>
                <c:pt idx="330">
                  <c:v>-580.93112043275892</c:v>
                </c:pt>
                <c:pt idx="331">
                  <c:v>-580.06405905897861</c:v>
                </c:pt>
                <c:pt idx="332">
                  <c:v>-579.19699768519831</c:v>
                </c:pt>
                <c:pt idx="333">
                  <c:v>-578.32993631141812</c:v>
                </c:pt>
                <c:pt idx="334">
                  <c:v>-577.46287493763793</c:v>
                </c:pt>
                <c:pt idx="335">
                  <c:v>-576.59581356385775</c:v>
                </c:pt>
                <c:pt idx="336">
                  <c:v>-575.72875219007744</c:v>
                </c:pt>
                <c:pt idx="337">
                  <c:v>-574.86169081629714</c:v>
                </c:pt>
                <c:pt idx="338">
                  <c:v>-573.99462944251695</c:v>
                </c:pt>
                <c:pt idx="339">
                  <c:v>-573.12756806873676</c:v>
                </c:pt>
                <c:pt idx="340">
                  <c:v>-572.26050669495646</c:v>
                </c:pt>
                <c:pt idx="341">
                  <c:v>-571.39344532117627</c:v>
                </c:pt>
                <c:pt idx="342">
                  <c:v>-570.52638394739597</c:v>
                </c:pt>
                <c:pt idx="343">
                  <c:v>-569.65932257361578</c:v>
                </c:pt>
                <c:pt idx="344">
                  <c:v>-568.79226119983559</c:v>
                </c:pt>
                <c:pt idx="345">
                  <c:v>-567.92519982605529</c:v>
                </c:pt>
                <c:pt idx="346">
                  <c:v>-567.05813845227499</c:v>
                </c:pt>
                <c:pt idx="347">
                  <c:v>-566.1910770784948</c:v>
                </c:pt>
                <c:pt idx="348">
                  <c:v>-565.32401570471461</c:v>
                </c:pt>
                <c:pt idx="349">
                  <c:v>-564.45695433093442</c:v>
                </c:pt>
                <c:pt idx="350">
                  <c:v>-563.58989295715412</c:v>
                </c:pt>
                <c:pt idx="351">
                  <c:v>-562.72283158337382</c:v>
                </c:pt>
                <c:pt idx="352">
                  <c:v>-561.85577020959363</c:v>
                </c:pt>
                <c:pt idx="353">
                  <c:v>-560.98870883581344</c:v>
                </c:pt>
                <c:pt idx="354">
                  <c:v>-560.12164746203325</c:v>
                </c:pt>
                <c:pt idx="355">
                  <c:v>-559.25458608825295</c:v>
                </c:pt>
                <c:pt idx="356">
                  <c:v>-558.38752471447265</c:v>
                </c:pt>
                <c:pt idx="357">
                  <c:v>-557.52046334069246</c:v>
                </c:pt>
                <c:pt idx="358">
                  <c:v>-556.65340196691227</c:v>
                </c:pt>
                <c:pt idx="359">
                  <c:v>-555.78634059313197</c:v>
                </c:pt>
                <c:pt idx="360">
                  <c:v>-554.91927921935167</c:v>
                </c:pt>
                <c:pt idx="361">
                  <c:v>-554.05221784557148</c:v>
                </c:pt>
                <c:pt idx="362">
                  <c:v>-553.18515647179129</c:v>
                </c:pt>
                <c:pt idx="363">
                  <c:v>-552.3180950980111</c:v>
                </c:pt>
                <c:pt idx="364">
                  <c:v>-551.4510337242308</c:v>
                </c:pt>
                <c:pt idx="365">
                  <c:v>-550.58397235045049</c:v>
                </c:pt>
                <c:pt idx="366">
                  <c:v>-549.71691097667031</c:v>
                </c:pt>
                <c:pt idx="367">
                  <c:v>-548.84984960289012</c:v>
                </c:pt>
                <c:pt idx="368">
                  <c:v>-547.98278822910993</c:v>
                </c:pt>
                <c:pt idx="369">
                  <c:v>-547.11572685532963</c:v>
                </c:pt>
                <c:pt idx="370">
                  <c:v>-546.24866548154932</c:v>
                </c:pt>
                <c:pt idx="371">
                  <c:v>-545.38160410776914</c:v>
                </c:pt>
                <c:pt idx="372">
                  <c:v>-544.51454273398895</c:v>
                </c:pt>
                <c:pt idx="373">
                  <c:v>-543.64748136020864</c:v>
                </c:pt>
                <c:pt idx="374">
                  <c:v>-542.78041998642846</c:v>
                </c:pt>
                <c:pt idx="375">
                  <c:v>-541.91335861264815</c:v>
                </c:pt>
                <c:pt idx="376">
                  <c:v>-541.04629723886796</c:v>
                </c:pt>
                <c:pt idx="377">
                  <c:v>-540.17923586508778</c:v>
                </c:pt>
                <c:pt idx="378">
                  <c:v>-539.31217449130747</c:v>
                </c:pt>
                <c:pt idx="379">
                  <c:v>-538.44511311752717</c:v>
                </c:pt>
                <c:pt idx="380">
                  <c:v>-537.57805174374698</c:v>
                </c:pt>
                <c:pt idx="381">
                  <c:v>-536.71099036996679</c:v>
                </c:pt>
                <c:pt idx="382">
                  <c:v>-535.84392899618661</c:v>
                </c:pt>
                <c:pt idx="383">
                  <c:v>-534.9768676224063</c:v>
                </c:pt>
                <c:pt idx="384">
                  <c:v>-534.109806248626</c:v>
                </c:pt>
                <c:pt idx="385">
                  <c:v>-533.24274487484581</c:v>
                </c:pt>
                <c:pt idx="386">
                  <c:v>-532.37568350106562</c:v>
                </c:pt>
                <c:pt idx="387">
                  <c:v>-531.50862212728532</c:v>
                </c:pt>
                <c:pt idx="388">
                  <c:v>-530.64156075350513</c:v>
                </c:pt>
                <c:pt idx="389">
                  <c:v>-529.77449937972483</c:v>
                </c:pt>
                <c:pt idx="390">
                  <c:v>-528.90743800594464</c:v>
                </c:pt>
                <c:pt idx="391">
                  <c:v>-528.04037663216445</c:v>
                </c:pt>
                <c:pt idx="392">
                  <c:v>-527.17331525838415</c:v>
                </c:pt>
                <c:pt idx="393">
                  <c:v>-526.30625388460385</c:v>
                </c:pt>
                <c:pt idx="394">
                  <c:v>-525.43919251082366</c:v>
                </c:pt>
                <c:pt idx="395">
                  <c:v>-524.57213113704347</c:v>
                </c:pt>
                <c:pt idx="396">
                  <c:v>-523.70506976326328</c:v>
                </c:pt>
                <c:pt idx="397">
                  <c:v>-522.83800838948298</c:v>
                </c:pt>
                <c:pt idx="398">
                  <c:v>-521.97094701570268</c:v>
                </c:pt>
                <c:pt idx="399">
                  <c:v>-521.10388564192249</c:v>
                </c:pt>
                <c:pt idx="400">
                  <c:v>-520.2368242681423</c:v>
                </c:pt>
                <c:pt idx="401">
                  <c:v>-519.36976289436211</c:v>
                </c:pt>
                <c:pt idx="402">
                  <c:v>-518.50270152058181</c:v>
                </c:pt>
                <c:pt idx="403">
                  <c:v>-517.63564014680151</c:v>
                </c:pt>
                <c:pt idx="404">
                  <c:v>-516.76857877302132</c:v>
                </c:pt>
                <c:pt idx="405">
                  <c:v>-515.90151739924113</c:v>
                </c:pt>
                <c:pt idx="406">
                  <c:v>-515.03445602546083</c:v>
                </c:pt>
                <c:pt idx="407">
                  <c:v>-514.16739465168052</c:v>
                </c:pt>
                <c:pt idx="408">
                  <c:v>-513.30033327790034</c:v>
                </c:pt>
                <c:pt idx="409">
                  <c:v>-512.43327190412015</c:v>
                </c:pt>
                <c:pt idx="410">
                  <c:v>-511.5662105303399</c:v>
                </c:pt>
                <c:pt idx="411">
                  <c:v>-510.69914915655966</c:v>
                </c:pt>
                <c:pt idx="412">
                  <c:v>-509.83208778277941</c:v>
                </c:pt>
                <c:pt idx="413">
                  <c:v>-508.96502640899917</c:v>
                </c:pt>
                <c:pt idx="414">
                  <c:v>-508.09796503521892</c:v>
                </c:pt>
                <c:pt idx="415">
                  <c:v>-507.23090366143873</c:v>
                </c:pt>
                <c:pt idx="416">
                  <c:v>-506.36384228765849</c:v>
                </c:pt>
                <c:pt idx="417">
                  <c:v>-505.49678091387824</c:v>
                </c:pt>
                <c:pt idx="418">
                  <c:v>-504.62971954009799</c:v>
                </c:pt>
                <c:pt idx="419">
                  <c:v>-503.76265816631775</c:v>
                </c:pt>
                <c:pt idx="420">
                  <c:v>-502.8955967925375</c:v>
                </c:pt>
                <c:pt idx="421">
                  <c:v>-502.02853541875726</c:v>
                </c:pt>
                <c:pt idx="422">
                  <c:v>-501.16147404497707</c:v>
                </c:pt>
                <c:pt idx="423">
                  <c:v>-500.29441267119682</c:v>
                </c:pt>
                <c:pt idx="424">
                  <c:v>-499.42735129741658</c:v>
                </c:pt>
                <c:pt idx="425">
                  <c:v>-498.56028992363633</c:v>
                </c:pt>
                <c:pt idx="426">
                  <c:v>-497.69322854985609</c:v>
                </c:pt>
                <c:pt idx="427">
                  <c:v>-496.82616717607584</c:v>
                </c:pt>
                <c:pt idx="428">
                  <c:v>-495.95910580229565</c:v>
                </c:pt>
                <c:pt idx="429">
                  <c:v>-495.09204442851541</c:v>
                </c:pt>
                <c:pt idx="430">
                  <c:v>-494.22498305473516</c:v>
                </c:pt>
                <c:pt idx="431">
                  <c:v>-493.35792168095492</c:v>
                </c:pt>
                <c:pt idx="432">
                  <c:v>-492.49086030717467</c:v>
                </c:pt>
                <c:pt idx="433">
                  <c:v>-491.62379893339443</c:v>
                </c:pt>
                <c:pt idx="434">
                  <c:v>-490.75673755961418</c:v>
                </c:pt>
                <c:pt idx="435">
                  <c:v>-489.88967618583399</c:v>
                </c:pt>
                <c:pt idx="436">
                  <c:v>-489.02261481205375</c:v>
                </c:pt>
                <c:pt idx="437">
                  <c:v>-488.1555534382735</c:v>
                </c:pt>
                <c:pt idx="438">
                  <c:v>-487.28849206449325</c:v>
                </c:pt>
                <c:pt idx="439">
                  <c:v>-486.42143069071301</c:v>
                </c:pt>
                <c:pt idx="440">
                  <c:v>-485.55436931693276</c:v>
                </c:pt>
                <c:pt idx="441">
                  <c:v>-484.68730794315252</c:v>
                </c:pt>
                <c:pt idx="442">
                  <c:v>-483.82024656937233</c:v>
                </c:pt>
                <c:pt idx="443">
                  <c:v>-482.95318519559208</c:v>
                </c:pt>
                <c:pt idx="444">
                  <c:v>-482.08612382181184</c:v>
                </c:pt>
                <c:pt idx="445">
                  <c:v>-481.21906244803159</c:v>
                </c:pt>
                <c:pt idx="446">
                  <c:v>-480.35200107425135</c:v>
                </c:pt>
                <c:pt idx="447">
                  <c:v>-479.4849397004711</c:v>
                </c:pt>
                <c:pt idx="448">
                  <c:v>-478.61787832669086</c:v>
                </c:pt>
                <c:pt idx="449">
                  <c:v>-477.75081695291067</c:v>
                </c:pt>
                <c:pt idx="450">
                  <c:v>-476.88375557913042</c:v>
                </c:pt>
                <c:pt idx="451">
                  <c:v>-476.01669420535018</c:v>
                </c:pt>
                <c:pt idx="452">
                  <c:v>-475.14963283156993</c:v>
                </c:pt>
                <c:pt idx="453">
                  <c:v>-474.28257145778969</c:v>
                </c:pt>
                <c:pt idx="454">
                  <c:v>-473.41551008400944</c:v>
                </c:pt>
                <c:pt idx="455">
                  <c:v>-472.54844871022925</c:v>
                </c:pt>
                <c:pt idx="456">
                  <c:v>-471.68138733644901</c:v>
                </c:pt>
                <c:pt idx="457">
                  <c:v>-470.81432596266876</c:v>
                </c:pt>
                <c:pt idx="458">
                  <c:v>-469.94726458888852</c:v>
                </c:pt>
                <c:pt idx="459">
                  <c:v>-469.08020321510827</c:v>
                </c:pt>
                <c:pt idx="460">
                  <c:v>-468.21314184132802</c:v>
                </c:pt>
                <c:pt idx="461">
                  <c:v>-467.34608046754778</c:v>
                </c:pt>
                <c:pt idx="462">
                  <c:v>-466.47901909376759</c:v>
                </c:pt>
                <c:pt idx="463">
                  <c:v>-465.61195771998734</c:v>
                </c:pt>
                <c:pt idx="464">
                  <c:v>-464.7448963462071</c:v>
                </c:pt>
                <c:pt idx="465">
                  <c:v>-463.87783497242685</c:v>
                </c:pt>
                <c:pt idx="466">
                  <c:v>-463.01077359864661</c:v>
                </c:pt>
                <c:pt idx="467">
                  <c:v>-462.14371222486636</c:v>
                </c:pt>
                <c:pt idx="468">
                  <c:v>-461.27665085108612</c:v>
                </c:pt>
                <c:pt idx="469">
                  <c:v>-460.40958947730593</c:v>
                </c:pt>
                <c:pt idx="470">
                  <c:v>-459.54252810352568</c:v>
                </c:pt>
                <c:pt idx="471">
                  <c:v>-458.67546672974544</c:v>
                </c:pt>
                <c:pt idx="472">
                  <c:v>-457.80840535596519</c:v>
                </c:pt>
                <c:pt idx="473">
                  <c:v>-456.94134398218495</c:v>
                </c:pt>
                <c:pt idx="474">
                  <c:v>-456.0742826084047</c:v>
                </c:pt>
                <c:pt idx="475">
                  <c:v>-455.20722123462451</c:v>
                </c:pt>
                <c:pt idx="476">
                  <c:v>-454.34015986084427</c:v>
                </c:pt>
                <c:pt idx="477">
                  <c:v>-453.47309848706402</c:v>
                </c:pt>
                <c:pt idx="478">
                  <c:v>-452.60603711328378</c:v>
                </c:pt>
                <c:pt idx="479">
                  <c:v>-451.73897573950353</c:v>
                </c:pt>
                <c:pt idx="480">
                  <c:v>-450.87191436572328</c:v>
                </c:pt>
                <c:pt idx="481">
                  <c:v>-450.00485299194304</c:v>
                </c:pt>
                <c:pt idx="482">
                  <c:v>-449.13779161816285</c:v>
                </c:pt>
                <c:pt idx="483">
                  <c:v>-448.27073024438261</c:v>
                </c:pt>
                <c:pt idx="484">
                  <c:v>-447.40366887060236</c:v>
                </c:pt>
                <c:pt idx="485">
                  <c:v>-446.53660749682211</c:v>
                </c:pt>
                <c:pt idx="486">
                  <c:v>-445.66954612304187</c:v>
                </c:pt>
                <c:pt idx="487">
                  <c:v>-444.80248474926162</c:v>
                </c:pt>
                <c:pt idx="488">
                  <c:v>-443.93542337548138</c:v>
                </c:pt>
                <c:pt idx="489">
                  <c:v>-443.06836200170119</c:v>
                </c:pt>
                <c:pt idx="490">
                  <c:v>-442.20130062792094</c:v>
                </c:pt>
                <c:pt idx="491">
                  <c:v>-441.3342392541407</c:v>
                </c:pt>
                <c:pt idx="492">
                  <c:v>-440.46717788036045</c:v>
                </c:pt>
                <c:pt idx="493">
                  <c:v>-439.60011650658021</c:v>
                </c:pt>
                <c:pt idx="494">
                  <c:v>-438.73305513279996</c:v>
                </c:pt>
                <c:pt idx="495">
                  <c:v>-437.86599375901972</c:v>
                </c:pt>
                <c:pt idx="496">
                  <c:v>-436.99893238523953</c:v>
                </c:pt>
                <c:pt idx="497">
                  <c:v>-436.13187101145928</c:v>
                </c:pt>
                <c:pt idx="498">
                  <c:v>-435.26480963767904</c:v>
                </c:pt>
                <c:pt idx="499">
                  <c:v>-434.39774826389879</c:v>
                </c:pt>
                <c:pt idx="500">
                  <c:v>-433.53068689011855</c:v>
                </c:pt>
                <c:pt idx="501">
                  <c:v>-432.6636255163383</c:v>
                </c:pt>
                <c:pt idx="502">
                  <c:v>-431.79656414255811</c:v>
                </c:pt>
                <c:pt idx="503">
                  <c:v>-430.92950276877787</c:v>
                </c:pt>
                <c:pt idx="504">
                  <c:v>-430.06244139499762</c:v>
                </c:pt>
                <c:pt idx="505">
                  <c:v>-429.19538002121737</c:v>
                </c:pt>
                <c:pt idx="506">
                  <c:v>-428.32831864743713</c:v>
                </c:pt>
                <c:pt idx="507">
                  <c:v>-427.46125727365688</c:v>
                </c:pt>
                <c:pt idx="508">
                  <c:v>-426.59419589987664</c:v>
                </c:pt>
                <c:pt idx="509">
                  <c:v>-425.72713452609645</c:v>
                </c:pt>
                <c:pt idx="510">
                  <c:v>-424.8600731523162</c:v>
                </c:pt>
                <c:pt idx="511">
                  <c:v>-423.99301177853596</c:v>
                </c:pt>
                <c:pt idx="512">
                  <c:v>-423.12595040475571</c:v>
                </c:pt>
                <c:pt idx="513">
                  <c:v>-422.25888903097547</c:v>
                </c:pt>
                <c:pt idx="514">
                  <c:v>-421.39182765719522</c:v>
                </c:pt>
                <c:pt idx="515">
                  <c:v>-420.52476628341498</c:v>
                </c:pt>
                <c:pt idx="516">
                  <c:v>-419.65770490963479</c:v>
                </c:pt>
                <c:pt idx="517">
                  <c:v>-418.79064353585454</c:v>
                </c:pt>
                <c:pt idx="518">
                  <c:v>-417.9235821620743</c:v>
                </c:pt>
                <c:pt idx="519">
                  <c:v>-417.05652078829405</c:v>
                </c:pt>
                <c:pt idx="520">
                  <c:v>-416.18945941451381</c:v>
                </c:pt>
                <c:pt idx="521">
                  <c:v>-415.32239804073356</c:v>
                </c:pt>
                <c:pt idx="522">
                  <c:v>-414.45533666695331</c:v>
                </c:pt>
                <c:pt idx="523">
                  <c:v>-413.58827529317313</c:v>
                </c:pt>
                <c:pt idx="524">
                  <c:v>-412.72121391939288</c:v>
                </c:pt>
                <c:pt idx="525">
                  <c:v>-411.85415254561264</c:v>
                </c:pt>
                <c:pt idx="526">
                  <c:v>-410.98709117183239</c:v>
                </c:pt>
                <c:pt idx="527">
                  <c:v>-410.12002979805214</c:v>
                </c:pt>
                <c:pt idx="528">
                  <c:v>-409.2529684242719</c:v>
                </c:pt>
                <c:pt idx="529">
                  <c:v>-408.38590705049171</c:v>
                </c:pt>
                <c:pt idx="530">
                  <c:v>-407.51884567671146</c:v>
                </c:pt>
                <c:pt idx="531">
                  <c:v>-406.65178430293122</c:v>
                </c:pt>
                <c:pt idx="532">
                  <c:v>-405.78472292915097</c:v>
                </c:pt>
                <c:pt idx="533">
                  <c:v>-404.91766155537073</c:v>
                </c:pt>
                <c:pt idx="534">
                  <c:v>-404.05060018159048</c:v>
                </c:pt>
                <c:pt idx="535">
                  <c:v>-403.18353880781024</c:v>
                </c:pt>
                <c:pt idx="536">
                  <c:v>-402.31647743403005</c:v>
                </c:pt>
                <c:pt idx="537">
                  <c:v>-401.4494160602498</c:v>
                </c:pt>
                <c:pt idx="538">
                  <c:v>-400.58235468646956</c:v>
                </c:pt>
                <c:pt idx="539">
                  <c:v>-399.71529331268931</c:v>
                </c:pt>
                <c:pt idx="540">
                  <c:v>-398.84823193890907</c:v>
                </c:pt>
                <c:pt idx="541">
                  <c:v>-397.98117056512882</c:v>
                </c:pt>
                <c:pt idx="542">
                  <c:v>-397.11410919134858</c:v>
                </c:pt>
                <c:pt idx="543">
                  <c:v>-396.24704781756839</c:v>
                </c:pt>
                <c:pt idx="544">
                  <c:v>-395.37998644378814</c:v>
                </c:pt>
                <c:pt idx="545">
                  <c:v>-394.5129250700079</c:v>
                </c:pt>
                <c:pt idx="546">
                  <c:v>-393.64586369622765</c:v>
                </c:pt>
                <c:pt idx="547">
                  <c:v>-392.7788023224474</c:v>
                </c:pt>
                <c:pt idx="548">
                  <c:v>-391.91174094866716</c:v>
                </c:pt>
                <c:pt idx="549">
                  <c:v>-391.04467957488691</c:v>
                </c:pt>
                <c:pt idx="550">
                  <c:v>-390.17761820110672</c:v>
                </c:pt>
                <c:pt idx="551">
                  <c:v>-389.31055682732648</c:v>
                </c:pt>
                <c:pt idx="552">
                  <c:v>-388.44349545354623</c:v>
                </c:pt>
                <c:pt idx="553">
                  <c:v>-387.57643407976599</c:v>
                </c:pt>
                <c:pt idx="554">
                  <c:v>-386.70937270598574</c:v>
                </c:pt>
                <c:pt idx="555">
                  <c:v>-385.8423113322055</c:v>
                </c:pt>
                <c:pt idx="556">
                  <c:v>-384.97524995842531</c:v>
                </c:pt>
                <c:pt idx="557">
                  <c:v>-384.10818858464506</c:v>
                </c:pt>
                <c:pt idx="558">
                  <c:v>-383.24112721086482</c:v>
                </c:pt>
                <c:pt idx="559">
                  <c:v>-382.37406583708457</c:v>
                </c:pt>
                <c:pt idx="560">
                  <c:v>-381.50700446330433</c:v>
                </c:pt>
                <c:pt idx="561">
                  <c:v>-380.63994308952408</c:v>
                </c:pt>
                <c:pt idx="562">
                  <c:v>-379.77288171574384</c:v>
                </c:pt>
                <c:pt idx="563">
                  <c:v>-378.90582034196365</c:v>
                </c:pt>
                <c:pt idx="564">
                  <c:v>-378.0387589681834</c:v>
                </c:pt>
                <c:pt idx="565">
                  <c:v>-377.17169759440316</c:v>
                </c:pt>
                <c:pt idx="566">
                  <c:v>-376.30463622062291</c:v>
                </c:pt>
                <c:pt idx="567">
                  <c:v>-375.43757484684267</c:v>
                </c:pt>
                <c:pt idx="568">
                  <c:v>-374.57051347306242</c:v>
                </c:pt>
                <c:pt idx="569">
                  <c:v>-373.70345209928217</c:v>
                </c:pt>
                <c:pt idx="570">
                  <c:v>-372.83639072550199</c:v>
                </c:pt>
                <c:pt idx="571">
                  <c:v>-371.96932935172174</c:v>
                </c:pt>
                <c:pt idx="572">
                  <c:v>-371.10226797794149</c:v>
                </c:pt>
                <c:pt idx="573">
                  <c:v>-370.23520660416125</c:v>
                </c:pt>
                <c:pt idx="574">
                  <c:v>-369.368145230381</c:v>
                </c:pt>
                <c:pt idx="575">
                  <c:v>-368.50108385660076</c:v>
                </c:pt>
                <c:pt idx="576">
                  <c:v>-367.63402248282057</c:v>
                </c:pt>
                <c:pt idx="577">
                  <c:v>-366.76696110904032</c:v>
                </c:pt>
                <c:pt idx="578">
                  <c:v>-365.89989973526008</c:v>
                </c:pt>
                <c:pt idx="579">
                  <c:v>-365.03283836147983</c:v>
                </c:pt>
                <c:pt idx="580">
                  <c:v>-364.16577698769959</c:v>
                </c:pt>
                <c:pt idx="581">
                  <c:v>-363.29871561391934</c:v>
                </c:pt>
                <c:pt idx="582">
                  <c:v>-362.4316542401391</c:v>
                </c:pt>
                <c:pt idx="583">
                  <c:v>-361.56459286635891</c:v>
                </c:pt>
                <c:pt idx="584">
                  <c:v>-360.69753149257866</c:v>
                </c:pt>
                <c:pt idx="585">
                  <c:v>-359.83047011879842</c:v>
                </c:pt>
                <c:pt idx="586">
                  <c:v>-358.96340874501817</c:v>
                </c:pt>
                <c:pt idx="587">
                  <c:v>-358.09634737123793</c:v>
                </c:pt>
                <c:pt idx="588">
                  <c:v>-357.22928599745768</c:v>
                </c:pt>
                <c:pt idx="589">
                  <c:v>-356.36222462367743</c:v>
                </c:pt>
                <c:pt idx="590">
                  <c:v>-355.49516324989725</c:v>
                </c:pt>
                <c:pt idx="591">
                  <c:v>-354.62810187611694</c:v>
                </c:pt>
                <c:pt idx="592">
                  <c:v>-353.76104050233675</c:v>
                </c:pt>
                <c:pt idx="593">
                  <c:v>-352.89397912855657</c:v>
                </c:pt>
                <c:pt idx="594">
                  <c:v>-352.02691775477626</c:v>
                </c:pt>
                <c:pt idx="595">
                  <c:v>-351.15985638099608</c:v>
                </c:pt>
                <c:pt idx="596">
                  <c:v>-350.29279500721577</c:v>
                </c:pt>
                <c:pt idx="597">
                  <c:v>-349.42573363343558</c:v>
                </c:pt>
                <c:pt idx="598">
                  <c:v>-348.55867225965528</c:v>
                </c:pt>
                <c:pt idx="599">
                  <c:v>-347.69161088587509</c:v>
                </c:pt>
                <c:pt idx="600">
                  <c:v>-346.8245495120949</c:v>
                </c:pt>
                <c:pt idx="601">
                  <c:v>-345.9574881383146</c:v>
                </c:pt>
                <c:pt idx="602">
                  <c:v>-345.09042676453441</c:v>
                </c:pt>
                <c:pt idx="603">
                  <c:v>-344.22336539075411</c:v>
                </c:pt>
                <c:pt idx="604">
                  <c:v>-343.35630401697392</c:v>
                </c:pt>
                <c:pt idx="605">
                  <c:v>-342.48924264319362</c:v>
                </c:pt>
                <c:pt idx="606">
                  <c:v>-341.62218126941343</c:v>
                </c:pt>
                <c:pt idx="607">
                  <c:v>-340.75511989563324</c:v>
                </c:pt>
                <c:pt idx="608">
                  <c:v>-339.88805852185294</c:v>
                </c:pt>
                <c:pt idx="609">
                  <c:v>-339.02099714807275</c:v>
                </c:pt>
                <c:pt idx="610">
                  <c:v>-338.15393577429245</c:v>
                </c:pt>
                <c:pt idx="611">
                  <c:v>-337.28687440051226</c:v>
                </c:pt>
                <c:pt idx="612">
                  <c:v>-336.41981302673196</c:v>
                </c:pt>
                <c:pt idx="613">
                  <c:v>-335.55275165295177</c:v>
                </c:pt>
                <c:pt idx="614">
                  <c:v>-334.68569027917158</c:v>
                </c:pt>
                <c:pt idx="615">
                  <c:v>-333.81862890539128</c:v>
                </c:pt>
                <c:pt idx="616">
                  <c:v>-332.95156753161109</c:v>
                </c:pt>
                <c:pt idx="617">
                  <c:v>-332.08450615783079</c:v>
                </c:pt>
                <c:pt idx="618">
                  <c:v>-331.2174447840506</c:v>
                </c:pt>
                <c:pt idx="619">
                  <c:v>-330.3503834102703</c:v>
                </c:pt>
                <c:pt idx="620">
                  <c:v>-329.48332203649011</c:v>
                </c:pt>
                <c:pt idx="621">
                  <c:v>-328.61626066270992</c:v>
                </c:pt>
                <c:pt idx="622">
                  <c:v>-327.74919928892962</c:v>
                </c:pt>
                <c:pt idx="623">
                  <c:v>-326.88213791514943</c:v>
                </c:pt>
                <c:pt idx="624">
                  <c:v>-326.01507654136913</c:v>
                </c:pt>
                <c:pt idx="625">
                  <c:v>-325.14801516758894</c:v>
                </c:pt>
                <c:pt idx="626">
                  <c:v>-324.28095379380864</c:v>
                </c:pt>
                <c:pt idx="627">
                  <c:v>-323.41389242002845</c:v>
                </c:pt>
                <c:pt idx="628">
                  <c:v>-322.54683104624826</c:v>
                </c:pt>
                <c:pt idx="629">
                  <c:v>-321.67976967246796</c:v>
                </c:pt>
                <c:pt idx="630">
                  <c:v>-320.81270829868777</c:v>
                </c:pt>
                <c:pt idx="631">
                  <c:v>-319.94564692490746</c:v>
                </c:pt>
                <c:pt idx="632">
                  <c:v>-319.07858555112728</c:v>
                </c:pt>
                <c:pt idx="633">
                  <c:v>-318.21152417734697</c:v>
                </c:pt>
                <c:pt idx="634">
                  <c:v>-317.34446280356678</c:v>
                </c:pt>
                <c:pt idx="635">
                  <c:v>-316.4774014297866</c:v>
                </c:pt>
                <c:pt idx="636">
                  <c:v>-315.61034005600629</c:v>
                </c:pt>
                <c:pt idx="637">
                  <c:v>-314.74327868222611</c:v>
                </c:pt>
                <c:pt idx="638">
                  <c:v>-313.8762173084458</c:v>
                </c:pt>
                <c:pt idx="639">
                  <c:v>-313.00915593466561</c:v>
                </c:pt>
                <c:pt idx="640">
                  <c:v>-312.14209456088543</c:v>
                </c:pt>
                <c:pt idx="641">
                  <c:v>-311.27503318710512</c:v>
                </c:pt>
                <c:pt idx="642">
                  <c:v>-310.40797181332493</c:v>
                </c:pt>
                <c:pt idx="643">
                  <c:v>-309.54091043954463</c:v>
                </c:pt>
                <c:pt idx="644">
                  <c:v>-308.67384906576444</c:v>
                </c:pt>
                <c:pt idx="645">
                  <c:v>-307.80678769198414</c:v>
                </c:pt>
                <c:pt idx="646">
                  <c:v>-306.93972631820395</c:v>
                </c:pt>
                <c:pt idx="647">
                  <c:v>-306.07266494442376</c:v>
                </c:pt>
                <c:pt idx="648">
                  <c:v>-305.20560357064346</c:v>
                </c:pt>
                <c:pt idx="649">
                  <c:v>-304.33854219686327</c:v>
                </c:pt>
                <c:pt idx="650">
                  <c:v>-303.47148082308297</c:v>
                </c:pt>
                <c:pt idx="651">
                  <c:v>-302.60441944930278</c:v>
                </c:pt>
                <c:pt idx="652">
                  <c:v>-301.73735807552248</c:v>
                </c:pt>
                <c:pt idx="653">
                  <c:v>-300.87029670174229</c:v>
                </c:pt>
                <c:pt idx="654">
                  <c:v>-300.0032353279621</c:v>
                </c:pt>
                <c:pt idx="655">
                  <c:v>-299.1361739541818</c:v>
                </c:pt>
                <c:pt idx="656">
                  <c:v>-298.26911258040161</c:v>
                </c:pt>
                <c:pt idx="657">
                  <c:v>-297.40205120662131</c:v>
                </c:pt>
                <c:pt idx="658">
                  <c:v>-296.53498983284112</c:v>
                </c:pt>
                <c:pt idx="659">
                  <c:v>-295.66792845906082</c:v>
                </c:pt>
                <c:pt idx="660">
                  <c:v>-294.80086708528063</c:v>
                </c:pt>
                <c:pt idx="661">
                  <c:v>-293.93380571150044</c:v>
                </c:pt>
                <c:pt idx="662">
                  <c:v>-293.06674433772014</c:v>
                </c:pt>
                <c:pt idx="663">
                  <c:v>-292.19968296393995</c:v>
                </c:pt>
                <c:pt idx="664">
                  <c:v>-291.33262159015965</c:v>
                </c:pt>
                <c:pt idx="665">
                  <c:v>-290.46556021637946</c:v>
                </c:pt>
                <c:pt idx="666">
                  <c:v>-289.59849884259916</c:v>
                </c:pt>
                <c:pt idx="667">
                  <c:v>-288.73143746881897</c:v>
                </c:pt>
                <c:pt idx="668">
                  <c:v>-287.86437609503878</c:v>
                </c:pt>
                <c:pt idx="669">
                  <c:v>-286.99731472125848</c:v>
                </c:pt>
                <c:pt idx="670">
                  <c:v>-286.13025334747829</c:v>
                </c:pt>
                <c:pt idx="671">
                  <c:v>-285.26319197369799</c:v>
                </c:pt>
                <c:pt idx="672">
                  <c:v>-284.3961305999178</c:v>
                </c:pt>
                <c:pt idx="673">
                  <c:v>-283.52906922613749</c:v>
                </c:pt>
                <c:pt idx="674">
                  <c:v>-282.66200785235731</c:v>
                </c:pt>
                <c:pt idx="675">
                  <c:v>-281.79494647857712</c:v>
                </c:pt>
                <c:pt idx="676">
                  <c:v>-280.92788510479681</c:v>
                </c:pt>
                <c:pt idx="677">
                  <c:v>-280.06082373101663</c:v>
                </c:pt>
                <c:pt idx="678">
                  <c:v>-279.19376235723632</c:v>
                </c:pt>
                <c:pt idx="679">
                  <c:v>-278.32670098345613</c:v>
                </c:pt>
                <c:pt idx="680">
                  <c:v>-277.45963960967583</c:v>
                </c:pt>
                <c:pt idx="681">
                  <c:v>-276.59257823589564</c:v>
                </c:pt>
                <c:pt idx="682">
                  <c:v>-275.72551686211546</c:v>
                </c:pt>
                <c:pt idx="683">
                  <c:v>-274.85845548833515</c:v>
                </c:pt>
                <c:pt idx="684">
                  <c:v>-273.99139411455496</c:v>
                </c:pt>
                <c:pt idx="685">
                  <c:v>-273.12433274077466</c:v>
                </c:pt>
                <c:pt idx="686">
                  <c:v>-272.25727136699447</c:v>
                </c:pt>
                <c:pt idx="687">
                  <c:v>-271.39020999321417</c:v>
                </c:pt>
                <c:pt idx="688">
                  <c:v>-270.52314861943398</c:v>
                </c:pt>
                <c:pt idx="689">
                  <c:v>-269.65608724565379</c:v>
                </c:pt>
                <c:pt idx="690">
                  <c:v>-268.78902587187349</c:v>
                </c:pt>
                <c:pt idx="691">
                  <c:v>-267.9219644980933</c:v>
                </c:pt>
                <c:pt idx="692">
                  <c:v>-267.054903124313</c:v>
                </c:pt>
                <c:pt idx="693">
                  <c:v>-266.18784175053281</c:v>
                </c:pt>
                <c:pt idx="694">
                  <c:v>-265.32078037675262</c:v>
                </c:pt>
                <c:pt idx="695">
                  <c:v>-264.45371900297232</c:v>
                </c:pt>
                <c:pt idx="696">
                  <c:v>-263.58665762919213</c:v>
                </c:pt>
                <c:pt idx="697">
                  <c:v>-262.71959625541183</c:v>
                </c:pt>
                <c:pt idx="698">
                  <c:v>-261.85253488163164</c:v>
                </c:pt>
                <c:pt idx="699">
                  <c:v>-260.98547350785134</c:v>
                </c:pt>
                <c:pt idx="700">
                  <c:v>-260.11841213407115</c:v>
                </c:pt>
                <c:pt idx="701">
                  <c:v>-259.25135076029096</c:v>
                </c:pt>
                <c:pt idx="702">
                  <c:v>-258.38428938651066</c:v>
                </c:pt>
                <c:pt idx="703">
                  <c:v>-257.51722801273047</c:v>
                </c:pt>
                <c:pt idx="704">
                  <c:v>-256.65016663895017</c:v>
                </c:pt>
                <c:pt idx="705">
                  <c:v>-255.78310526516998</c:v>
                </c:pt>
                <c:pt idx="706">
                  <c:v>-254.91604389138968</c:v>
                </c:pt>
                <c:pt idx="707">
                  <c:v>-254.04898251760949</c:v>
                </c:pt>
                <c:pt idx="708">
                  <c:v>-253.1819211438293</c:v>
                </c:pt>
                <c:pt idx="709">
                  <c:v>-252.314859770049</c:v>
                </c:pt>
                <c:pt idx="710">
                  <c:v>-251.44779839626881</c:v>
                </c:pt>
                <c:pt idx="711">
                  <c:v>-250.58073702248851</c:v>
                </c:pt>
                <c:pt idx="712">
                  <c:v>-249.71367564870832</c:v>
                </c:pt>
                <c:pt idx="713">
                  <c:v>-248.84661427492802</c:v>
                </c:pt>
                <c:pt idx="714">
                  <c:v>-247.97955290114783</c:v>
                </c:pt>
                <c:pt idx="715">
                  <c:v>-247.11249152736764</c:v>
                </c:pt>
                <c:pt idx="716">
                  <c:v>-246.24543015358734</c:v>
                </c:pt>
                <c:pt idx="717">
                  <c:v>-245.37836877980715</c:v>
                </c:pt>
                <c:pt idx="718">
                  <c:v>-244.51130740602684</c:v>
                </c:pt>
                <c:pt idx="719">
                  <c:v>-243.64424603224666</c:v>
                </c:pt>
                <c:pt idx="720">
                  <c:v>-242.77718465846635</c:v>
                </c:pt>
                <c:pt idx="721">
                  <c:v>-241.91012328468616</c:v>
                </c:pt>
                <c:pt idx="722">
                  <c:v>-241.04306191090598</c:v>
                </c:pt>
                <c:pt idx="723">
                  <c:v>-240.17600053712567</c:v>
                </c:pt>
                <c:pt idx="724">
                  <c:v>-239.30893916334549</c:v>
                </c:pt>
                <c:pt idx="725">
                  <c:v>-238.44187778956518</c:v>
                </c:pt>
                <c:pt idx="726">
                  <c:v>-237.57481641578499</c:v>
                </c:pt>
                <c:pt idx="727">
                  <c:v>-236.70775504200469</c:v>
                </c:pt>
                <c:pt idx="728">
                  <c:v>-235.8406936682245</c:v>
                </c:pt>
                <c:pt idx="729">
                  <c:v>-234.97363229444431</c:v>
                </c:pt>
                <c:pt idx="730">
                  <c:v>-234.10657092066401</c:v>
                </c:pt>
                <c:pt idx="731">
                  <c:v>-233.23950954688382</c:v>
                </c:pt>
                <c:pt idx="732">
                  <c:v>-232.37244817310352</c:v>
                </c:pt>
                <c:pt idx="733">
                  <c:v>-231.50538679932333</c:v>
                </c:pt>
                <c:pt idx="734">
                  <c:v>-230.63832542554303</c:v>
                </c:pt>
                <c:pt idx="735">
                  <c:v>-229.77126405176284</c:v>
                </c:pt>
                <c:pt idx="736">
                  <c:v>-228.90420267798265</c:v>
                </c:pt>
                <c:pt idx="737">
                  <c:v>-228.03714130420235</c:v>
                </c:pt>
                <c:pt idx="738">
                  <c:v>-227.17007993042216</c:v>
                </c:pt>
                <c:pt idx="739">
                  <c:v>-226.30301855664186</c:v>
                </c:pt>
                <c:pt idx="740">
                  <c:v>-225.43595718286167</c:v>
                </c:pt>
                <c:pt idx="741">
                  <c:v>-224.56889580908137</c:v>
                </c:pt>
                <c:pt idx="742">
                  <c:v>-223.70183443530118</c:v>
                </c:pt>
                <c:pt idx="743">
                  <c:v>-222.83477306152099</c:v>
                </c:pt>
                <c:pt idx="744">
                  <c:v>-221.96771168774069</c:v>
                </c:pt>
                <c:pt idx="745">
                  <c:v>-221.1006503139605</c:v>
                </c:pt>
                <c:pt idx="746">
                  <c:v>-220.2335889401802</c:v>
                </c:pt>
                <c:pt idx="747">
                  <c:v>-219.36652756640001</c:v>
                </c:pt>
                <c:pt idx="748">
                  <c:v>-218.49946619261982</c:v>
                </c:pt>
                <c:pt idx="749">
                  <c:v>-217.63240481883952</c:v>
                </c:pt>
                <c:pt idx="750">
                  <c:v>-216.76534344505933</c:v>
                </c:pt>
                <c:pt idx="751">
                  <c:v>-215.89828207127903</c:v>
                </c:pt>
                <c:pt idx="752">
                  <c:v>-215.03122069749884</c:v>
                </c:pt>
                <c:pt idx="753">
                  <c:v>-214.16415932371854</c:v>
                </c:pt>
                <c:pt idx="754">
                  <c:v>-213.29709794993835</c:v>
                </c:pt>
                <c:pt idx="755">
                  <c:v>-212.43003657615816</c:v>
                </c:pt>
                <c:pt idx="756">
                  <c:v>-211.56297520237786</c:v>
                </c:pt>
                <c:pt idx="757">
                  <c:v>-210.69591382859767</c:v>
                </c:pt>
                <c:pt idx="758">
                  <c:v>-209.82885245481737</c:v>
                </c:pt>
                <c:pt idx="759">
                  <c:v>-208.96179108103718</c:v>
                </c:pt>
                <c:pt idx="760">
                  <c:v>-208.09472970725687</c:v>
                </c:pt>
                <c:pt idx="761">
                  <c:v>-207.22766833347669</c:v>
                </c:pt>
                <c:pt idx="762">
                  <c:v>-206.3606069596965</c:v>
                </c:pt>
                <c:pt idx="763">
                  <c:v>-205.49354558591619</c:v>
                </c:pt>
                <c:pt idx="764">
                  <c:v>-204.62648421213601</c:v>
                </c:pt>
                <c:pt idx="765">
                  <c:v>-203.7594228383557</c:v>
                </c:pt>
                <c:pt idx="766">
                  <c:v>-202.89236146457552</c:v>
                </c:pt>
                <c:pt idx="767">
                  <c:v>-202.02530009079521</c:v>
                </c:pt>
                <c:pt idx="768">
                  <c:v>-201.15823871701502</c:v>
                </c:pt>
                <c:pt idx="769">
                  <c:v>-200.29117734323484</c:v>
                </c:pt>
                <c:pt idx="770">
                  <c:v>-199.42411596945453</c:v>
                </c:pt>
                <c:pt idx="771">
                  <c:v>-198.55705459567434</c:v>
                </c:pt>
                <c:pt idx="772">
                  <c:v>-197.68999322189404</c:v>
                </c:pt>
                <c:pt idx="773">
                  <c:v>-196.82293184811385</c:v>
                </c:pt>
                <c:pt idx="774">
                  <c:v>-195.95587047433355</c:v>
                </c:pt>
                <c:pt idx="775">
                  <c:v>-195.08880910055336</c:v>
                </c:pt>
                <c:pt idx="776">
                  <c:v>-194.22174772677317</c:v>
                </c:pt>
                <c:pt idx="777">
                  <c:v>-193.35468635299287</c:v>
                </c:pt>
                <c:pt idx="778">
                  <c:v>-192.48762497921268</c:v>
                </c:pt>
                <c:pt idx="779">
                  <c:v>-191.62056360543238</c:v>
                </c:pt>
                <c:pt idx="780">
                  <c:v>-190.75350223165219</c:v>
                </c:pt>
                <c:pt idx="781">
                  <c:v>-189.88644085787189</c:v>
                </c:pt>
                <c:pt idx="782">
                  <c:v>-189.0193794840917</c:v>
                </c:pt>
                <c:pt idx="783">
                  <c:v>-188.15231811031151</c:v>
                </c:pt>
                <c:pt idx="784">
                  <c:v>-187.28525673653121</c:v>
                </c:pt>
                <c:pt idx="785">
                  <c:v>-186.41819536275102</c:v>
                </c:pt>
                <c:pt idx="786">
                  <c:v>-185.55113398897072</c:v>
                </c:pt>
                <c:pt idx="787">
                  <c:v>-184.68407261519053</c:v>
                </c:pt>
                <c:pt idx="788">
                  <c:v>-183.81701124141023</c:v>
                </c:pt>
                <c:pt idx="789">
                  <c:v>-182.94994986763004</c:v>
                </c:pt>
                <c:pt idx="790">
                  <c:v>-182.08288849384985</c:v>
                </c:pt>
                <c:pt idx="791">
                  <c:v>-181.21582712006955</c:v>
                </c:pt>
                <c:pt idx="792">
                  <c:v>-180.34876574628936</c:v>
                </c:pt>
                <c:pt idx="793">
                  <c:v>-179.48170437250906</c:v>
                </c:pt>
                <c:pt idx="794">
                  <c:v>-178.61464299872887</c:v>
                </c:pt>
                <c:pt idx="795">
                  <c:v>-177.74758162494868</c:v>
                </c:pt>
                <c:pt idx="796">
                  <c:v>-176.88052025116838</c:v>
                </c:pt>
                <c:pt idx="797">
                  <c:v>-176.01345887738819</c:v>
                </c:pt>
                <c:pt idx="798">
                  <c:v>-175.14639750360789</c:v>
                </c:pt>
                <c:pt idx="799">
                  <c:v>-174.2793361298277</c:v>
                </c:pt>
                <c:pt idx="800">
                  <c:v>-173.4122747560474</c:v>
                </c:pt>
                <c:pt idx="801">
                  <c:v>-172.54521338226721</c:v>
                </c:pt>
                <c:pt idx="802">
                  <c:v>-171.67815200848702</c:v>
                </c:pt>
                <c:pt idx="803">
                  <c:v>-170.81109063470672</c:v>
                </c:pt>
                <c:pt idx="804">
                  <c:v>-169.94402926092653</c:v>
                </c:pt>
                <c:pt idx="805">
                  <c:v>-169.07696788714622</c:v>
                </c:pt>
                <c:pt idx="806">
                  <c:v>-168.20990651336604</c:v>
                </c:pt>
                <c:pt idx="807">
                  <c:v>-167.34284513958573</c:v>
                </c:pt>
                <c:pt idx="808">
                  <c:v>-166.47578376580555</c:v>
                </c:pt>
                <c:pt idx="809">
                  <c:v>-165.60872239202536</c:v>
                </c:pt>
                <c:pt idx="810">
                  <c:v>-164.74166101824505</c:v>
                </c:pt>
                <c:pt idx="811">
                  <c:v>-163.87459964446487</c:v>
                </c:pt>
                <c:pt idx="812">
                  <c:v>-163.00753827068456</c:v>
                </c:pt>
                <c:pt idx="813">
                  <c:v>-162.14047689690437</c:v>
                </c:pt>
                <c:pt idx="814">
                  <c:v>-161.27341552312407</c:v>
                </c:pt>
                <c:pt idx="815">
                  <c:v>-160.40635414934388</c:v>
                </c:pt>
                <c:pt idx="816">
                  <c:v>-159.53929277556369</c:v>
                </c:pt>
                <c:pt idx="817">
                  <c:v>-158.67223140178339</c:v>
                </c:pt>
                <c:pt idx="818">
                  <c:v>-157.8051700280032</c:v>
                </c:pt>
                <c:pt idx="819">
                  <c:v>-156.9381086542229</c:v>
                </c:pt>
                <c:pt idx="820">
                  <c:v>-156.07104728044271</c:v>
                </c:pt>
                <c:pt idx="821">
                  <c:v>-155.20398590666241</c:v>
                </c:pt>
                <c:pt idx="822">
                  <c:v>-154.33692453288222</c:v>
                </c:pt>
                <c:pt idx="823">
                  <c:v>-153.46986315910203</c:v>
                </c:pt>
                <c:pt idx="824">
                  <c:v>-152.60280178532173</c:v>
                </c:pt>
                <c:pt idx="825">
                  <c:v>-151.73574041154154</c:v>
                </c:pt>
                <c:pt idx="826">
                  <c:v>-150.86867903776124</c:v>
                </c:pt>
                <c:pt idx="827">
                  <c:v>-150.00161766398105</c:v>
                </c:pt>
                <c:pt idx="828">
                  <c:v>-149.13455629020075</c:v>
                </c:pt>
                <c:pt idx="829">
                  <c:v>-148.26749491642056</c:v>
                </c:pt>
                <c:pt idx="830">
                  <c:v>-147.40043354264037</c:v>
                </c:pt>
                <c:pt idx="831">
                  <c:v>-146.53337216886007</c:v>
                </c:pt>
                <c:pt idx="832">
                  <c:v>-145.66631079507988</c:v>
                </c:pt>
                <c:pt idx="833">
                  <c:v>-144.79924942129958</c:v>
                </c:pt>
                <c:pt idx="834">
                  <c:v>-143.93218804751939</c:v>
                </c:pt>
                <c:pt idx="835">
                  <c:v>-143.06512667373909</c:v>
                </c:pt>
                <c:pt idx="836">
                  <c:v>-142.1980652999589</c:v>
                </c:pt>
                <c:pt idx="837">
                  <c:v>-141.33100392617871</c:v>
                </c:pt>
                <c:pt idx="838">
                  <c:v>-140.46394255239841</c:v>
                </c:pt>
                <c:pt idx="839">
                  <c:v>-139.59688117861822</c:v>
                </c:pt>
                <c:pt idx="840">
                  <c:v>-138.72981980483792</c:v>
                </c:pt>
                <c:pt idx="841">
                  <c:v>-137.86275843105773</c:v>
                </c:pt>
                <c:pt idx="842">
                  <c:v>-136.99569705727743</c:v>
                </c:pt>
                <c:pt idx="843">
                  <c:v>-136.12863568349724</c:v>
                </c:pt>
                <c:pt idx="844">
                  <c:v>-135.26157430971705</c:v>
                </c:pt>
                <c:pt idx="845">
                  <c:v>-134.39451293593675</c:v>
                </c:pt>
                <c:pt idx="846">
                  <c:v>-133.52745156215656</c:v>
                </c:pt>
                <c:pt idx="847">
                  <c:v>-132.66039018837625</c:v>
                </c:pt>
                <c:pt idx="848">
                  <c:v>-131.79332881459607</c:v>
                </c:pt>
                <c:pt idx="849">
                  <c:v>-130.92626744081588</c:v>
                </c:pt>
                <c:pt idx="850">
                  <c:v>-130.05920606703557</c:v>
                </c:pt>
                <c:pt idx="851">
                  <c:v>-129.19214469325539</c:v>
                </c:pt>
                <c:pt idx="852">
                  <c:v>-128.32508331947508</c:v>
                </c:pt>
                <c:pt idx="853">
                  <c:v>-127.4580219456949</c:v>
                </c:pt>
                <c:pt idx="854">
                  <c:v>-126.59096057191459</c:v>
                </c:pt>
                <c:pt idx="855">
                  <c:v>-125.7238991981344</c:v>
                </c:pt>
                <c:pt idx="856">
                  <c:v>-124.85683782435422</c:v>
                </c:pt>
                <c:pt idx="857">
                  <c:v>-123.98977645057391</c:v>
                </c:pt>
                <c:pt idx="858">
                  <c:v>-123.12271507679372</c:v>
                </c:pt>
                <c:pt idx="859">
                  <c:v>-122.25565370301342</c:v>
                </c:pt>
                <c:pt idx="860">
                  <c:v>-121.38859232923323</c:v>
                </c:pt>
                <c:pt idx="861">
                  <c:v>-120.52153095545293</c:v>
                </c:pt>
                <c:pt idx="862">
                  <c:v>-119.65446958167274</c:v>
                </c:pt>
                <c:pt idx="863">
                  <c:v>-118.78740820789255</c:v>
                </c:pt>
                <c:pt idx="864">
                  <c:v>-117.92034683411225</c:v>
                </c:pt>
                <c:pt idx="865">
                  <c:v>-117.05328546033206</c:v>
                </c:pt>
                <c:pt idx="866">
                  <c:v>-116.18622408655176</c:v>
                </c:pt>
                <c:pt idx="867">
                  <c:v>-115.31916271277157</c:v>
                </c:pt>
                <c:pt idx="868">
                  <c:v>-114.45210133899127</c:v>
                </c:pt>
                <c:pt idx="869">
                  <c:v>-113.58503996521108</c:v>
                </c:pt>
                <c:pt idx="870">
                  <c:v>-112.71797859143089</c:v>
                </c:pt>
                <c:pt idx="871">
                  <c:v>-111.85091721765059</c:v>
                </c:pt>
                <c:pt idx="872">
                  <c:v>-110.9838558438704</c:v>
                </c:pt>
                <c:pt idx="873">
                  <c:v>-110.1167944700901</c:v>
                </c:pt>
                <c:pt idx="874">
                  <c:v>-109.24973309630991</c:v>
                </c:pt>
                <c:pt idx="875">
                  <c:v>-108.38267172252961</c:v>
                </c:pt>
                <c:pt idx="876">
                  <c:v>-107.51561034874942</c:v>
                </c:pt>
                <c:pt idx="877">
                  <c:v>-106.64854897496923</c:v>
                </c:pt>
                <c:pt idx="878">
                  <c:v>-105.78148760118893</c:v>
                </c:pt>
                <c:pt idx="879">
                  <c:v>-104.91442622740874</c:v>
                </c:pt>
                <c:pt idx="880">
                  <c:v>-104.04736485362844</c:v>
                </c:pt>
                <c:pt idx="881">
                  <c:v>-103.18030347984825</c:v>
                </c:pt>
                <c:pt idx="882">
                  <c:v>-102.31324210606795</c:v>
                </c:pt>
                <c:pt idx="883">
                  <c:v>-101.44618073228776</c:v>
                </c:pt>
                <c:pt idx="884">
                  <c:v>-100.57911935850757</c:v>
                </c:pt>
                <c:pt idx="885">
                  <c:v>-99.712057984727267</c:v>
                </c:pt>
                <c:pt idx="886">
                  <c:v>-98.844996610947078</c:v>
                </c:pt>
                <c:pt idx="887">
                  <c:v>-97.977935237166776</c:v>
                </c:pt>
                <c:pt idx="888">
                  <c:v>-97.110873863386587</c:v>
                </c:pt>
                <c:pt idx="889">
                  <c:v>-96.243812489606285</c:v>
                </c:pt>
                <c:pt idx="890">
                  <c:v>-95.376751115826096</c:v>
                </c:pt>
                <c:pt idx="891">
                  <c:v>-94.509689742045907</c:v>
                </c:pt>
                <c:pt idx="892">
                  <c:v>-93.642628368265605</c:v>
                </c:pt>
                <c:pt idx="893">
                  <c:v>-92.775566994485416</c:v>
                </c:pt>
                <c:pt idx="894">
                  <c:v>-91.908505620705114</c:v>
                </c:pt>
                <c:pt idx="895">
                  <c:v>-91.041444246924925</c:v>
                </c:pt>
                <c:pt idx="896">
                  <c:v>-90.174382873144623</c:v>
                </c:pt>
                <c:pt idx="897">
                  <c:v>-89.307321499364434</c:v>
                </c:pt>
                <c:pt idx="898">
                  <c:v>-88.440260125584246</c:v>
                </c:pt>
                <c:pt idx="899">
                  <c:v>-87.573198751803943</c:v>
                </c:pt>
                <c:pt idx="900">
                  <c:v>-86.706137378023755</c:v>
                </c:pt>
                <c:pt idx="901">
                  <c:v>-85.839076004243452</c:v>
                </c:pt>
                <c:pt idx="902">
                  <c:v>-84.972014630463264</c:v>
                </c:pt>
                <c:pt idx="903">
                  <c:v>-84.104953256683075</c:v>
                </c:pt>
                <c:pt idx="904">
                  <c:v>-83.237891882902773</c:v>
                </c:pt>
                <c:pt idx="905">
                  <c:v>-82.370830509122584</c:v>
                </c:pt>
                <c:pt idx="906">
                  <c:v>-81.503769135342282</c:v>
                </c:pt>
                <c:pt idx="907">
                  <c:v>-80.636707761562093</c:v>
                </c:pt>
                <c:pt idx="908">
                  <c:v>-79.769646387781791</c:v>
                </c:pt>
                <c:pt idx="909">
                  <c:v>-78.902585014001602</c:v>
                </c:pt>
                <c:pt idx="910">
                  <c:v>-78.035523640221413</c:v>
                </c:pt>
                <c:pt idx="911">
                  <c:v>-77.168462266441111</c:v>
                </c:pt>
                <c:pt idx="912">
                  <c:v>-76.301400892660922</c:v>
                </c:pt>
                <c:pt idx="913">
                  <c:v>-75.43433951888062</c:v>
                </c:pt>
                <c:pt idx="914">
                  <c:v>-74.567278145100431</c:v>
                </c:pt>
                <c:pt idx="915">
                  <c:v>-73.700216771320129</c:v>
                </c:pt>
                <c:pt idx="916">
                  <c:v>-72.83315539753994</c:v>
                </c:pt>
                <c:pt idx="917">
                  <c:v>-71.966094023759752</c:v>
                </c:pt>
                <c:pt idx="918">
                  <c:v>-71.099032649979449</c:v>
                </c:pt>
                <c:pt idx="919">
                  <c:v>-70.231971276199261</c:v>
                </c:pt>
                <c:pt idx="920">
                  <c:v>-69.364909902418958</c:v>
                </c:pt>
                <c:pt idx="921">
                  <c:v>-68.497848528638769</c:v>
                </c:pt>
                <c:pt idx="922">
                  <c:v>-67.630787154858467</c:v>
                </c:pt>
                <c:pt idx="923">
                  <c:v>-66.763725781078278</c:v>
                </c:pt>
                <c:pt idx="924">
                  <c:v>-65.89666440729809</c:v>
                </c:pt>
                <c:pt idx="925">
                  <c:v>-65.029603033517787</c:v>
                </c:pt>
                <c:pt idx="926">
                  <c:v>-64.162541659737599</c:v>
                </c:pt>
                <c:pt idx="927">
                  <c:v>-63.295480285957296</c:v>
                </c:pt>
                <c:pt idx="928">
                  <c:v>-62.428418912177108</c:v>
                </c:pt>
                <c:pt idx="929">
                  <c:v>-61.561357538396805</c:v>
                </c:pt>
                <c:pt idx="930">
                  <c:v>-60.694296164616617</c:v>
                </c:pt>
                <c:pt idx="931">
                  <c:v>-59.827234790836428</c:v>
                </c:pt>
                <c:pt idx="932">
                  <c:v>-58.960173417056126</c:v>
                </c:pt>
                <c:pt idx="933">
                  <c:v>-58.093112043275937</c:v>
                </c:pt>
                <c:pt idx="934">
                  <c:v>-57.226050669495635</c:v>
                </c:pt>
                <c:pt idx="935">
                  <c:v>-56.358989295715446</c:v>
                </c:pt>
                <c:pt idx="936">
                  <c:v>-55.491927921935144</c:v>
                </c:pt>
                <c:pt idx="937">
                  <c:v>-54.624866548154955</c:v>
                </c:pt>
                <c:pt idx="938">
                  <c:v>-53.757805174374766</c:v>
                </c:pt>
                <c:pt idx="939">
                  <c:v>-52.890743800594464</c:v>
                </c:pt>
                <c:pt idx="940">
                  <c:v>-52.023682426814275</c:v>
                </c:pt>
                <c:pt idx="941">
                  <c:v>-51.156621053033973</c:v>
                </c:pt>
                <c:pt idx="942">
                  <c:v>-50.289559679253784</c:v>
                </c:pt>
                <c:pt idx="943">
                  <c:v>-49.422498305473482</c:v>
                </c:pt>
                <c:pt idx="944">
                  <c:v>-48.555436931693293</c:v>
                </c:pt>
                <c:pt idx="945">
                  <c:v>-47.688375557913105</c:v>
                </c:pt>
                <c:pt idx="946">
                  <c:v>-46.821314184132802</c:v>
                </c:pt>
                <c:pt idx="947">
                  <c:v>-45.954252810352614</c:v>
                </c:pt>
                <c:pt idx="948">
                  <c:v>-45.087191436572311</c:v>
                </c:pt>
                <c:pt idx="949">
                  <c:v>-44.220130062792123</c:v>
                </c:pt>
                <c:pt idx="950">
                  <c:v>-43.353068689011934</c:v>
                </c:pt>
                <c:pt idx="951">
                  <c:v>-42.486007315231632</c:v>
                </c:pt>
                <c:pt idx="952">
                  <c:v>-41.618945941451443</c:v>
                </c:pt>
                <c:pt idx="953">
                  <c:v>-40.751884567671141</c:v>
                </c:pt>
                <c:pt idx="954">
                  <c:v>-39.884823193890952</c:v>
                </c:pt>
                <c:pt idx="955">
                  <c:v>-39.01776182011065</c:v>
                </c:pt>
                <c:pt idx="956">
                  <c:v>-38.150700446330461</c:v>
                </c:pt>
                <c:pt idx="957">
                  <c:v>-37.283639072550272</c:v>
                </c:pt>
                <c:pt idx="958">
                  <c:v>-36.41657769876997</c:v>
                </c:pt>
                <c:pt idx="959">
                  <c:v>-35.549516324989781</c:v>
                </c:pt>
                <c:pt idx="960">
                  <c:v>-34.682454951209479</c:v>
                </c:pt>
                <c:pt idx="961">
                  <c:v>-33.81539357742929</c:v>
                </c:pt>
                <c:pt idx="962">
                  <c:v>-32.948332203648988</c:v>
                </c:pt>
                <c:pt idx="963">
                  <c:v>-32.081270829868799</c:v>
                </c:pt>
                <c:pt idx="964">
                  <c:v>-31.214209456088611</c:v>
                </c:pt>
                <c:pt idx="965">
                  <c:v>-30.347148082308308</c:v>
                </c:pt>
                <c:pt idx="966">
                  <c:v>-29.48008670852812</c:v>
                </c:pt>
                <c:pt idx="967">
                  <c:v>-28.613025334747817</c:v>
                </c:pt>
                <c:pt idx="968">
                  <c:v>-27.745963960967629</c:v>
                </c:pt>
                <c:pt idx="969">
                  <c:v>-26.878902587187326</c:v>
                </c:pt>
                <c:pt idx="970">
                  <c:v>-26.011841213407138</c:v>
                </c:pt>
                <c:pt idx="971">
                  <c:v>-25.144779839626949</c:v>
                </c:pt>
                <c:pt idx="972">
                  <c:v>-24.277718465846647</c:v>
                </c:pt>
                <c:pt idx="973">
                  <c:v>-23.410657092066458</c:v>
                </c:pt>
                <c:pt idx="974">
                  <c:v>-22.543595718286156</c:v>
                </c:pt>
                <c:pt idx="975">
                  <c:v>-21.676534344505967</c:v>
                </c:pt>
                <c:pt idx="976">
                  <c:v>-20.809472970725665</c:v>
                </c:pt>
                <c:pt idx="977">
                  <c:v>-19.942411596945476</c:v>
                </c:pt>
                <c:pt idx="978">
                  <c:v>-19.075350223165287</c:v>
                </c:pt>
                <c:pt idx="979">
                  <c:v>-18.208288849384985</c:v>
                </c:pt>
                <c:pt idx="980">
                  <c:v>-17.341227475604796</c:v>
                </c:pt>
                <c:pt idx="981">
                  <c:v>-16.474166101824494</c:v>
                </c:pt>
                <c:pt idx="982">
                  <c:v>-15.607104728044305</c:v>
                </c:pt>
                <c:pt idx="983">
                  <c:v>-14.740043354264003</c:v>
                </c:pt>
                <c:pt idx="984">
                  <c:v>-13.872981980483814</c:v>
                </c:pt>
                <c:pt idx="985">
                  <c:v>-13.005920606703626</c:v>
                </c:pt>
                <c:pt idx="986">
                  <c:v>-12.138859232923323</c:v>
                </c:pt>
                <c:pt idx="987">
                  <c:v>-11.271797859143135</c:v>
                </c:pt>
                <c:pt idx="988">
                  <c:v>-10.404736485362832</c:v>
                </c:pt>
                <c:pt idx="989">
                  <c:v>-9.5376751115826437</c:v>
                </c:pt>
                <c:pt idx="990">
                  <c:v>-8.6706137378023413</c:v>
                </c:pt>
                <c:pt idx="991">
                  <c:v>-7.8035523640221527</c:v>
                </c:pt>
                <c:pt idx="992">
                  <c:v>-6.936490990241964</c:v>
                </c:pt>
                <c:pt idx="993">
                  <c:v>-6.0694296164616617</c:v>
                </c:pt>
                <c:pt idx="994">
                  <c:v>-5.202368242681473</c:v>
                </c:pt>
                <c:pt idx="995">
                  <c:v>-4.3353068689011707</c:v>
                </c:pt>
                <c:pt idx="996">
                  <c:v>-3.468245495120982</c:v>
                </c:pt>
                <c:pt idx="997">
                  <c:v>-2.6011841213406797</c:v>
                </c:pt>
                <c:pt idx="998">
                  <c:v>-1.734122747560491</c:v>
                </c:pt>
                <c:pt idx="999">
                  <c:v>-0.86706137378030235</c:v>
                </c:pt>
                <c:pt idx="1000">
                  <c:v>0</c:v>
                </c:pt>
                <c:pt idx="1001">
                  <c:v>0.86706137378018866</c:v>
                </c:pt>
                <c:pt idx="1002">
                  <c:v>1.734122747560491</c:v>
                </c:pt>
                <c:pt idx="1003">
                  <c:v>2.6011841213406797</c:v>
                </c:pt>
                <c:pt idx="1004">
                  <c:v>3.4682454951208683</c:v>
                </c:pt>
                <c:pt idx="1005">
                  <c:v>4.3353068689011707</c:v>
                </c:pt>
                <c:pt idx="1006">
                  <c:v>5.2023682426813593</c:v>
                </c:pt>
                <c:pt idx="1007">
                  <c:v>6.0694296164616617</c:v>
                </c:pt>
                <c:pt idx="1008">
                  <c:v>6.9364909902418503</c:v>
                </c:pt>
                <c:pt idx="1009">
                  <c:v>7.8035523640221527</c:v>
                </c:pt>
                <c:pt idx="1010">
                  <c:v>8.6706137378023413</c:v>
                </c:pt>
                <c:pt idx="1011">
                  <c:v>9.53767511158253</c:v>
                </c:pt>
                <c:pt idx="1012">
                  <c:v>10.404736485362832</c:v>
                </c:pt>
                <c:pt idx="1013">
                  <c:v>11.271797859143021</c:v>
                </c:pt>
                <c:pt idx="1014">
                  <c:v>12.138859232923323</c:v>
                </c:pt>
                <c:pt idx="1015">
                  <c:v>13.005920606703512</c:v>
                </c:pt>
                <c:pt idx="1016">
                  <c:v>13.872981980483814</c:v>
                </c:pt>
                <c:pt idx="1017">
                  <c:v>14.740043354264003</c:v>
                </c:pt>
                <c:pt idx="1018">
                  <c:v>15.607104728044192</c:v>
                </c:pt>
                <c:pt idx="1019">
                  <c:v>16.474166101824494</c:v>
                </c:pt>
                <c:pt idx="1020">
                  <c:v>17.341227475604683</c:v>
                </c:pt>
                <c:pt idx="1021">
                  <c:v>18.208288849384985</c:v>
                </c:pt>
                <c:pt idx="1022">
                  <c:v>19.075350223165174</c:v>
                </c:pt>
                <c:pt idx="1023">
                  <c:v>19.942411596945476</c:v>
                </c:pt>
                <c:pt idx="1024">
                  <c:v>20.809472970725665</c:v>
                </c:pt>
                <c:pt idx="1025">
                  <c:v>21.676534344505853</c:v>
                </c:pt>
                <c:pt idx="1026">
                  <c:v>22.543595718286156</c:v>
                </c:pt>
                <c:pt idx="1027">
                  <c:v>23.410657092066344</c:v>
                </c:pt>
                <c:pt idx="1028">
                  <c:v>24.277718465846647</c:v>
                </c:pt>
                <c:pt idx="1029">
                  <c:v>25.144779839626835</c:v>
                </c:pt>
                <c:pt idx="1030">
                  <c:v>26.011841213407138</c:v>
                </c:pt>
                <c:pt idx="1031">
                  <c:v>26.878902587187326</c:v>
                </c:pt>
                <c:pt idx="1032">
                  <c:v>27.745963960967515</c:v>
                </c:pt>
                <c:pt idx="1033">
                  <c:v>28.613025334747817</c:v>
                </c:pt>
                <c:pt idx="1034">
                  <c:v>29.480086708528006</c:v>
                </c:pt>
                <c:pt idx="1035">
                  <c:v>30.347148082308308</c:v>
                </c:pt>
                <c:pt idx="1036">
                  <c:v>31.214209456088497</c:v>
                </c:pt>
                <c:pt idx="1037">
                  <c:v>32.081270829868799</c:v>
                </c:pt>
                <c:pt idx="1038">
                  <c:v>32.948332203648988</c:v>
                </c:pt>
                <c:pt idx="1039">
                  <c:v>33.815393577429177</c:v>
                </c:pt>
                <c:pt idx="1040">
                  <c:v>34.682454951209479</c:v>
                </c:pt>
                <c:pt idx="1041">
                  <c:v>35.549516324989668</c:v>
                </c:pt>
                <c:pt idx="1042">
                  <c:v>36.41657769876997</c:v>
                </c:pt>
                <c:pt idx="1043">
                  <c:v>37.283639072550159</c:v>
                </c:pt>
                <c:pt idx="1044">
                  <c:v>38.150700446330461</c:v>
                </c:pt>
                <c:pt idx="1045">
                  <c:v>39.01776182011065</c:v>
                </c:pt>
                <c:pt idx="1046">
                  <c:v>39.884823193890838</c:v>
                </c:pt>
                <c:pt idx="1047">
                  <c:v>40.751884567671141</c:v>
                </c:pt>
                <c:pt idx="1048">
                  <c:v>41.618945941451329</c:v>
                </c:pt>
                <c:pt idx="1049">
                  <c:v>42.486007315231632</c:v>
                </c:pt>
                <c:pt idx="1050">
                  <c:v>43.35306868901182</c:v>
                </c:pt>
                <c:pt idx="1051">
                  <c:v>44.220130062792009</c:v>
                </c:pt>
                <c:pt idx="1052">
                  <c:v>45.087191436572311</c:v>
                </c:pt>
                <c:pt idx="1053">
                  <c:v>45.9542528103525</c:v>
                </c:pt>
                <c:pt idx="1054">
                  <c:v>46.821314184132802</c:v>
                </c:pt>
                <c:pt idx="1055">
                  <c:v>47.688375557912991</c:v>
                </c:pt>
                <c:pt idx="1056">
                  <c:v>48.555436931693293</c:v>
                </c:pt>
                <c:pt idx="1057">
                  <c:v>49.422498305473482</c:v>
                </c:pt>
                <c:pt idx="1058">
                  <c:v>50.289559679253671</c:v>
                </c:pt>
                <c:pt idx="1059">
                  <c:v>51.156621053033973</c:v>
                </c:pt>
                <c:pt idx="1060">
                  <c:v>52.023682426814162</c:v>
                </c:pt>
                <c:pt idx="1061">
                  <c:v>52.890743800594464</c:v>
                </c:pt>
                <c:pt idx="1062">
                  <c:v>53.757805174374653</c:v>
                </c:pt>
                <c:pt idx="1063">
                  <c:v>54.624866548154955</c:v>
                </c:pt>
                <c:pt idx="1064">
                  <c:v>55.491927921935144</c:v>
                </c:pt>
                <c:pt idx="1065">
                  <c:v>56.358989295715332</c:v>
                </c:pt>
                <c:pt idx="1066">
                  <c:v>57.226050669495635</c:v>
                </c:pt>
                <c:pt idx="1067">
                  <c:v>58.093112043275823</c:v>
                </c:pt>
                <c:pt idx="1068">
                  <c:v>58.960173417056126</c:v>
                </c:pt>
                <c:pt idx="1069">
                  <c:v>59.827234790836314</c:v>
                </c:pt>
                <c:pt idx="1070">
                  <c:v>60.694296164616617</c:v>
                </c:pt>
                <c:pt idx="1071">
                  <c:v>61.561357538396805</c:v>
                </c:pt>
                <c:pt idx="1072">
                  <c:v>62.428418912176994</c:v>
                </c:pt>
                <c:pt idx="1073">
                  <c:v>63.295480285957296</c:v>
                </c:pt>
                <c:pt idx="1074">
                  <c:v>64.162541659737485</c:v>
                </c:pt>
                <c:pt idx="1075">
                  <c:v>65.029603033517787</c:v>
                </c:pt>
                <c:pt idx="1076">
                  <c:v>65.896664407297976</c:v>
                </c:pt>
                <c:pt idx="1077">
                  <c:v>66.763725781078278</c:v>
                </c:pt>
                <c:pt idx="1078">
                  <c:v>67.630787154858467</c:v>
                </c:pt>
                <c:pt idx="1079">
                  <c:v>68.497848528638656</c:v>
                </c:pt>
                <c:pt idx="1080">
                  <c:v>69.364909902418958</c:v>
                </c:pt>
                <c:pt idx="1081">
                  <c:v>70.231971276199147</c:v>
                </c:pt>
                <c:pt idx="1082">
                  <c:v>71.099032649979449</c:v>
                </c:pt>
                <c:pt idx="1083">
                  <c:v>71.966094023759638</c:v>
                </c:pt>
                <c:pt idx="1084">
                  <c:v>72.83315539753994</c:v>
                </c:pt>
                <c:pt idx="1085">
                  <c:v>73.700216771320129</c:v>
                </c:pt>
                <c:pt idx="1086">
                  <c:v>74.567278145100317</c:v>
                </c:pt>
                <c:pt idx="1087">
                  <c:v>75.43433951888062</c:v>
                </c:pt>
                <c:pt idx="1088">
                  <c:v>76.301400892660808</c:v>
                </c:pt>
                <c:pt idx="1089">
                  <c:v>77.168462266441111</c:v>
                </c:pt>
                <c:pt idx="1090">
                  <c:v>78.0355236402213</c:v>
                </c:pt>
                <c:pt idx="1091">
                  <c:v>78.902585014001602</c:v>
                </c:pt>
                <c:pt idx="1092">
                  <c:v>79.769646387781791</c:v>
                </c:pt>
                <c:pt idx="1093">
                  <c:v>80.636707761561979</c:v>
                </c:pt>
                <c:pt idx="1094">
                  <c:v>81.503769135342282</c:v>
                </c:pt>
                <c:pt idx="1095">
                  <c:v>82.37083050912247</c:v>
                </c:pt>
                <c:pt idx="1096">
                  <c:v>83.237891882902773</c:v>
                </c:pt>
                <c:pt idx="1097">
                  <c:v>84.104953256682961</c:v>
                </c:pt>
                <c:pt idx="1098">
                  <c:v>84.972014630463264</c:v>
                </c:pt>
                <c:pt idx="1099">
                  <c:v>85.839076004243452</c:v>
                </c:pt>
                <c:pt idx="1100">
                  <c:v>86.706137378023641</c:v>
                </c:pt>
                <c:pt idx="1101">
                  <c:v>87.573198751803943</c:v>
                </c:pt>
                <c:pt idx="1102">
                  <c:v>88.440260125584132</c:v>
                </c:pt>
                <c:pt idx="1103">
                  <c:v>89.307321499364434</c:v>
                </c:pt>
                <c:pt idx="1104">
                  <c:v>90.174382873144623</c:v>
                </c:pt>
                <c:pt idx="1105">
                  <c:v>91.041444246924812</c:v>
                </c:pt>
                <c:pt idx="1106">
                  <c:v>91.908505620705114</c:v>
                </c:pt>
                <c:pt idx="1107">
                  <c:v>92.775566994485303</c:v>
                </c:pt>
                <c:pt idx="1108">
                  <c:v>93.642628368265605</c:v>
                </c:pt>
                <c:pt idx="1109">
                  <c:v>94.509689742045794</c:v>
                </c:pt>
                <c:pt idx="1110">
                  <c:v>95.376751115826096</c:v>
                </c:pt>
                <c:pt idx="1111">
                  <c:v>96.243812489606285</c:v>
                </c:pt>
                <c:pt idx="1112">
                  <c:v>97.110873863386473</c:v>
                </c:pt>
                <c:pt idx="1113">
                  <c:v>97.977935237166776</c:v>
                </c:pt>
                <c:pt idx="1114">
                  <c:v>98.844996610946964</c:v>
                </c:pt>
                <c:pt idx="1115">
                  <c:v>99.712057984727267</c:v>
                </c:pt>
                <c:pt idx="1116">
                  <c:v>100.57911935850746</c:v>
                </c:pt>
                <c:pt idx="1117">
                  <c:v>101.44618073228776</c:v>
                </c:pt>
                <c:pt idx="1118">
                  <c:v>102.31324210606795</c:v>
                </c:pt>
                <c:pt idx="1119">
                  <c:v>103.18030347984813</c:v>
                </c:pt>
                <c:pt idx="1120">
                  <c:v>104.04736485362844</c:v>
                </c:pt>
                <c:pt idx="1121">
                  <c:v>104.91442622740863</c:v>
                </c:pt>
                <c:pt idx="1122">
                  <c:v>105.78148760118893</c:v>
                </c:pt>
                <c:pt idx="1123">
                  <c:v>106.64854897496912</c:v>
                </c:pt>
                <c:pt idx="1124">
                  <c:v>107.51561034874942</c:v>
                </c:pt>
                <c:pt idx="1125">
                  <c:v>108.38267172252961</c:v>
                </c:pt>
                <c:pt idx="1126">
                  <c:v>109.2497330963098</c:v>
                </c:pt>
                <c:pt idx="1127">
                  <c:v>110.1167944700901</c:v>
                </c:pt>
                <c:pt idx="1128">
                  <c:v>110.98385584387029</c:v>
                </c:pt>
                <c:pt idx="1129">
                  <c:v>111.85091721765059</c:v>
                </c:pt>
                <c:pt idx="1130">
                  <c:v>112.71797859143078</c:v>
                </c:pt>
                <c:pt idx="1131">
                  <c:v>113.58503996521108</c:v>
                </c:pt>
                <c:pt idx="1132">
                  <c:v>114.45210133899127</c:v>
                </c:pt>
                <c:pt idx="1133">
                  <c:v>115.31916271277146</c:v>
                </c:pt>
                <c:pt idx="1134">
                  <c:v>116.18622408655176</c:v>
                </c:pt>
                <c:pt idx="1135">
                  <c:v>117.05328546033195</c:v>
                </c:pt>
                <c:pt idx="1136">
                  <c:v>117.92034683411225</c:v>
                </c:pt>
                <c:pt idx="1137">
                  <c:v>118.78740820789244</c:v>
                </c:pt>
                <c:pt idx="1138">
                  <c:v>119.65446958167274</c:v>
                </c:pt>
                <c:pt idx="1139">
                  <c:v>120.52153095545293</c:v>
                </c:pt>
                <c:pt idx="1140">
                  <c:v>121.38859232923312</c:v>
                </c:pt>
                <c:pt idx="1141">
                  <c:v>122.25565370301342</c:v>
                </c:pt>
                <c:pt idx="1142">
                  <c:v>123.12271507679361</c:v>
                </c:pt>
                <c:pt idx="1143">
                  <c:v>123.98977645057391</c:v>
                </c:pt>
                <c:pt idx="1144">
                  <c:v>124.8568378243541</c:v>
                </c:pt>
                <c:pt idx="1145">
                  <c:v>125.7238991981344</c:v>
                </c:pt>
                <c:pt idx="1146">
                  <c:v>126.59096057191459</c:v>
                </c:pt>
                <c:pt idx="1147">
                  <c:v>127.45802194569478</c:v>
                </c:pt>
                <c:pt idx="1148">
                  <c:v>128.32508331947508</c:v>
                </c:pt>
                <c:pt idx="1149">
                  <c:v>129.19214469325527</c:v>
                </c:pt>
                <c:pt idx="1150">
                  <c:v>130.05920606703557</c:v>
                </c:pt>
                <c:pt idx="1151">
                  <c:v>130.92626744081576</c:v>
                </c:pt>
                <c:pt idx="1152">
                  <c:v>131.79332881459595</c:v>
                </c:pt>
                <c:pt idx="1153">
                  <c:v>132.66039018837625</c:v>
                </c:pt>
                <c:pt idx="1154">
                  <c:v>133.52745156215644</c:v>
                </c:pt>
                <c:pt idx="1155">
                  <c:v>134.39451293593675</c:v>
                </c:pt>
                <c:pt idx="1156">
                  <c:v>135.26157430971693</c:v>
                </c:pt>
                <c:pt idx="1157">
                  <c:v>136.12863568349724</c:v>
                </c:pt>
                <c:pt idx="1158">
                  <c:v>136.99569705727743</c:v>
                </c:pt>
                <c:pt idx="1159">
                  <c:v>137.86275843105761</c:v>
                </c:pt>
                <c:pt idx="1160">
                  <c:v>138.72981980483792</c:v>
                </c:pt>
                <c:pt idx="1161">
                  <c:v>139.5968811786181</c:v>
                </c:pt>
                <c:pt idx="1162">
                  <c:v>140.46394255239841</c:v>
                </c:pt>
                <c:pt idx="1163">
                  <c:v>141.3310039261786</c:v>
                </c:pt>
                <c:pt idx="1164">
                  <c:v>142.1980652999589</c:v>
                </c:pt>
                <c:pt idx="1165">
                  <c:v>143.06512667373909</c:v>
                </c:pt>
                <c:pt idx="1166">
                  <c:v>143.93218804751928</c:v>
                </c:pt>
                <c:pt idx="1167">
                  <c:v>144.79924942129958</c:v>
                </c:pt>
                <c:pt idx="1168">
                  <c:v>145.66631079507977</c:v>
                </c:pt>
                <c:pt idx="1169">
                  <c:v>146.53337216886007</c:v>
                </c:pt>
                <c:pt idx="1170">
                  <c:v>147.40043354264026</c:v>
                </c:pt>
                <c:pt idx="1171">
                  <c:v>148.26749491642056</c:v>
                </c:pt>
                <c:pt idx="1172">
                  <c:v>149.13455629020075</c:v>
                </c:pt>
                <c:pt idx="1173">
                  <c:v>150.00161766398094</c:v>
                </c:pt>
                <c:pt idx="1174">
                  <c:v>150.86867903776124</c:v>
                </c:pt>
                <c:pt idx="1175">
                  <c:v>151.73574041154143</c:v>
                </c:pt>
                <c:pt idx="1176">
                  <c:v>152.60280178532173</c:v>
                </c:pt>
                <c:pt idx="1177">
                  <c:v>153.46986315910192</c:v>
                </c:pt>
                <c:pt idx="1178">
                  <c:v>154.33692453288222</c:v>
                </c:pt>
                <c:pt idx="1179">
                  <c:v>155.20398590666241</c:v>
                </c:pt>
                <c:pt idx="1180">
                  <c:v>156.0710472804426</c:v>
                </c:pt>
                <c:pt idx="1181">
                  <c:v>156.9381086542229</c:v>
                </c:pt>
                <c:pt idx="1182">
                  <c:v>157.8051700280032</c:v>
                </c:pt>
                <c:pt idx="1183">
                  <c:v>158.67223140178339</c:v>
                </c:pt>
                <c:pt idx="1184">
                  <c:v>159.53929277556358</c:v>
                </c:pt>
                <c:pt idx="1185">
                  <c:v>160.40635414934377</c:v>
                </c:pt>
                <c:pt idx="1186">
                  <c:v>161.27341552312396</c:v>
                </c:pt>
                <c:pt idx="1187">
                  <c:v>162.14047689690437</c:v>
                </c:pt>
                <c:pt idx="1188">
                  <c:v>163.00753827068456</c:v>
                </c:pt>
                <c:pt idx="1189">
                  <c:v>163.87459964446475</c:v>
                </c:pt>
                <c:pt idx="1190">
                  <c:v>164.74166101824494</c:v>
                </c:pt>
                <c:pt idx="1191">
                  <c:v>165.60872239202536</c:v>
                </c:pt>
                <c:pt idx="1192">
                  <c:v>166.47578376580555</c:v>
                </c:pt>
                <c:pt idx="1193">
                  <c:v>167.34284513958573</c:v>
                </c:pt>
                <c:pt idx="1194">
                  <c:v>168.20990651336592</c:v>
                </c:pt>
                <c:pt idx="1195">
                  <c:v>169.07696788714611</c:v>
                </c:pt>
                <c:pt idx="1196">
                  <c:v>169.94402926092653</c:v>
                </c:pt>
                <c:pt idx="1197">
                  <c:v>170.81109063470672</c:v>
                </c:pt>
                <c:pt idx="1198">
                  <c:v>171.6781520084869</c:v>
                </c:pt>
                <c:pt idx="1199">
                  <c:v>172.54521338226709</c:v>
                </c:pt>
                <c:pt idx="1200">
                  <c:v>173.41227475604728</c:v>
                </c:pt>
                <c:pt idx="1201">
                  <c:v>174.2793361298277</c:v>
                </c:pt>
                <c:pt idx="1202">
                  <c:v>175.14639750360789</c:v>
                </c:pt>
                <c:pt idx="1203">
                  <c:v>176.01345887738808</c:v>
                </c:pt>
                <c:pt idx="1204">
                  <c:v>176.88052025116826</c:v>
                </c:pt>
                <c:pt idx="1205">
                  <c:v>177.74758162494868</c:v>
                </c:pt>
                <c:pt idx="1206">
                  <c:v>178.61464299872887</c:v>
                </c:pt>
                <c:pt idx="1207">
                  <c:v>179.48170437250906</c:v>
                </c:pt>
                <c:pt idx="1208">
                  <c:v>180.34876574628925</c:v>
                </c:pt>
                <c:pt idx="1209">
                  <c:v>181.21582712006943</c:v>
                </c:pt>
                <c:pt idx="1210">
                  <c:v>182.08288849384985</c:v>
                </c:pt>
                <c:pt idx="1211">
                  <c:v>182.94994986763004</c:v>
                </c:pt>
                <c:pt idx="1212">
                  <c:v>183.81701124141023</c:v>
                </c:pt>
                <c:pt idx="1213">
                  <c:v>184.68407261519042</c:v>
                </c:pt>
                <c:pt idx="1214">
                  <c:v>185.55113398897061</c:v>
                </c:pt>
                <c:pt idx="1215">
                  <c:v>186.41819536275102</c:v>
                </c:pt>
                <c:pt idx="1216">
                  <c:v>187.28525673653121</c:v>
                </c:pt>
                <c:pt idx="1217">
                  <c:v>188.1523181103114</c:v>
                </c:pt>
                <c:pt idx="1218">
                  <c:v>189.01937948409159</c:v>
                </c:pt>
                <c:pt idx="1219">
                  <c:v>189.886440857872</c:v>
                </c:pt>
                <c:pt idx="1220">
                  <c:v>190.75350223165219</c:v>
                </c:pt>
                <c:pt idx="1221">
                  <c:v>191.62056360543238</c:v>
                </c:pt>
                <c:pt idx="1222">
                  <c:v>192.48762497921257</c:v>
                </c:pt>
                <c:pt idx="1223">
                  <c:v>193.35468635299276</c:v>
                </c:pt>
                <c:pt idx="1224">
                  <c:v>194.22174772677317</c:v>
                </c:pt>
                <c:pt idx="1225">
                  <c:v>195.08880910055336</c:v>
                </c:pt>
                <c:pt idx="1226">
                  <c:v>195.95587047433355</c:v>
                </c:pt>
                <c:pt idx="1227">
                  <c:v>196.82293184811374</c:v>
                </c:pt>
                <c:pt idx="1228">
                  <c:v>197.68999322189393</c:v>
                </c:pt>
                <c:pt idx="1229">
                  <c:v>198.55705459567434</c:v>
                </c:pt>
                <c:pt idx="1230">
                  <c:v>199.42411596945453</c:v>
                </c:pt>
                <c:pt idx="1231">
                  <c:v>200.29117734323472</c:v>
                </c:pt>
                <c:pt idx="1232">
                  <c:v>201.15823871701491</c:v>
                </c:pt>
                <c:pt idx="1233">
                  <c:v>202.0253000907951</c:v>
                </c:pt>
                <c:pt idx="1234">
                  <c:v>202.89236146457552</c:v>
                </c:pt>
                <c:pt idx="1235">
                  <c:v>203.7594228383557</c:v>
                </c:pt>
                <c:pt idx="1236">
                  <c:v>204.62648421213589</c:v>
                </c:pt>
                <c:pt idx="1237">
                  <c:v>205.49354558591608</c:v>
                </c:pt>
                <c:pt idx="1238">
                  <c:v>206.3606069596965</c:v>
                </c:pt>
                <c:pt idx="1239">
                  <c:v>207.22766833347669</c:v>
                </c:pt>
                <c:pt idx="1240">
                  <c:v>208.09472970725687</c:v>
                </c:pt>
                <c:pt idx="1241">
                  <c:v>208.96179108103706</c:v>
                </c:pt>
                <c:pt idx="1242">
                  <c:v>209.82885245481725</c:v>
                </c:pt>
                <c:pt idx="1243">
                  <c:v>210.69591382859767</c:v>
                </c:pt>
                <c:pt idx="1244">
                  <c:v>211.56297520237786</c:v>
                </c:pt>
                <c:pt idx="1245">
                  <c:v>212.43003657615805</c:v>
                </c:pt>
                <c:pt idx="1246">
                  <c:v>213.29709794993823</c:v>
                </c:pt>
                <c:pt idx="1247">
                  <c:v>214.16415932371842</c:v>
                </c:pt>
                <c:pt idx="1248">
                  <c:v>215.03122069749884</c:v>
                </c:pt>
                <c:pt idx="1249">
                  <c:v>215.89828207127903</c:v>
                </c:pt>
                <c:pt idx="1250">
                  <c:v>216.76534344505922</c:v>
                </c:pt>
                <c:pt idx="1251">
                  <c:v>217.6324048188394</c:v>
                </c:pt>
                <c:pt idx="1252">
                  <c:v>218.49946619261982</c:v>
                </c:pt>
                <c:pt idx="1253">
                  <c:v>219.36652756640001</c:v>
                </c:pt>
                <c:pt idx="1254">
                  <c:v>220.2335889401802</c:v>
                </c:pt>
                <c:pt idx="1255">
                  <c:v>221.10065031396039</c:v>
                </c:pt>
                <c:pt idx="1256">
                  <c:v>221.96771168774058</c:v>
                </c:pt>
                <c:pt idx="1257">
                  <c:v>222.83477306152099</c:v>
                </c:pt>
                <c:pt idx="1258">
                  <c:v>223.70183443530118</c:v>
                </c:pt>
                <c:pt idx="1259">
                  <c:v>224.56889580908137</c:v>
                </c:pt>
                <c:pt idx="1260">
                  <c:v>225.43595718286156</c:v>
                </c:pt>
                <c:pt idx="1261">
                  <c:v>226.30301855664175</c:v>
                </c:pt>
                <c:pt idx="1262">
                  <c:v>227.17007993042216</c:v>
                </c:pt>
                <c:pt idx="1263">
                  <c:v>228.03714130420235</c:v>
                </c:pt>
                <c:pt idx="1264">
                  <c:v>228.90420267798254</c:v>
                </c:pt>
                <c:pt idx="1265">
                  <c:v>229.77126405176273</c:v>
                </c:pt>
                <c:pt idx="1266">
                  <c:v>230.63832542554314</c:v>
                </c:pt>
                <c:pt idx="1267">
                  <c:v>231.50538679932333</c:v>
                </c:pt>
                <c:pt idx="1268">
                  <c:v>232.37244817310352</c:v>
                </c:pt>
                <c:pt idx="1269">
                  <c:v>233.23950954688371</c:v>
                </c:pt>
                <c:pt idx="1270">
                  <c:v>234.1065709206639</c:v>
                </c:pt>
                <c:pt idx="1271">
                  <c:v>234.97363229444431</c:v>
                </c:pt>
                <c:pt idx="1272">
                  <c:v>235.8406936682245</c:v>
                </c:pt>
                <c:pt idx="1273">
                  <c:v>236.70775504200469</c:v>
                </c:pt>
                <c:pt idx="1274">
                  <c:v>237.57481641578488</c:v>
                </c:pt>
                <c:pt idx="1275">
                  <c:v>238.44187778956507</c:v>
                </c:pt>
                <c:pt idx="1276">
                  <c:v>239.30893916334549</c:v>
                </c:pt>
                <c:pt idx="1277">
                  <c:v>240.17600053712567</c:v>
                </c:pt>
                <c:pt idx="1278">
                  <c:v>241.04306191090586</c:v>
                </c:pt>
                <c:pt idx="1279">
                  <c:v>241.91012328468605</c:v>
                </c:pt>
                <c:pt idx="1280">
                  <c:v>242.77718465846624</c:v>
                </c:pt>
                <c:pt idx="1281">
                  <c:v>243.64424603224666</c:v>
                </c:pt>
                <c:pt idx="1282">
                  <c:v>244.51130740602684</c:v>
                </c:pt>
                <c:pt idx="1283">
                  <c:v>245.37836877980703</c:v>
                </c:pt>
                <c:pt idx="1284">
                  <c:v>246.24543015358722</c:v>
                </c:pt>
                <c:pt idx="1285">
                  <c:v>247.11249152736764</c:v>
                </c:pt>
                <c:pt idx="1286">
                  <c:v>247.97955290114783</c:v>
                </c:pt>
                <c:pt idx="1287">
                  <c:v>248.84661427492802</c:v>
                </c:pt>
                <c:pt idx="1288">
                  <c:v>249.7136756487082</c:v>
                </c:pt>
                <c:pt idx="1289">
                  <c:v>250.58073702248839</c:v>
                </c:pt>
                <c:pt idx="1290">
                  <c:v>251.44779839626881</c:v>
                </c:pt>
                <c:pt idx="1291">
                  <c:v>252.314859770049</c:v>
                </c:pt>
                <c:pt idx="1292">
                  <c:v>253.18192114382919</c:v>
                </c:pt>
                <c:pt idx="1293">
                  <c:v>254.04898251760937</c:v>
                </c:pt>
                <c:pt idx="1294">
                  <c:v>254.91604389138956</c:v>
                </c:pt>
                <c:pt idx="1295">
                  <c:v>255.78310526516998</c:v>
                </c:pt>
                <c:pt idx="1296">
                  <c:v>256.65016663895017</c:v>
                </c:pt>
                <c:pt idx="1297">
                  <c:v>257.51722801273036</c:v>
                </c:pt>
                <c:pt idx="1298">
                  <c:v>258.38428938651055</c:v>
                </c:pt>
                <c:pt idx="1299">
                  <c:v>259.25135076029096</c:v>
                </c:pt>
                <c:pt idx="1300">
                  <c:v>260.11841213407115</c:v>
                </c:pt>
                <c:pt idx="1301">
                  <c:v>260.98547350785134</c:v>
                </c:pt>
                <c:pt idx="1302">
                  <c:v>261.85253488163153</c:v>
                </c:pt>
                <c:pt idx="1303">
                  <c:v>262.71959625541172</c:v>
                </c:pt>
                <c:pt idx="1304">
                  <c:v>263.58665762919213</c:v>
                </c:pt>
                <c:pt idx="1305">
                  <c:v>264.45371900297232</c:v>
                </c:pt>
                <c:pt idx="1306">
                  <c:v>265.32078037675251</c:v>
                </c:pt>
                <c:pt idx="1307">
                  <c:v>266.1878417505327</c:v>
                </c:pt>
                <c:pt idx="1308">
                  <c:v>267.05490312431289</c:v>
                </c:pt>
                <c:pt idx="1309">
                  <c:v>267.9219644980933</c:v>
                </c:pt>
                <c:pt idx="1310">
                  <c:v>268.78902587187349</c:v>
                </c:pt>
                <c:pt idx="1311">
                  <c:v>269.65608724565368</c:v>
                </c:pt>
                <c:pt idx="1312">
                  <c:v>270.52314861943387</c:v>
                </c:pt>
                <c:pt idx="1313">
                  <c:v>271.39020999321428</c:v>
                </c:pt>
                <c:pt idx="1314">
                  <c:v>272.25727136699447</c:v>
                </c:pt>
                <c:pt idx="1315">
                  <c:v>273.12433274077466</c:v>
                </c:pt>
                <c:pt idx="1316">
                  <c:v>273.99139411455485</c:v>
                </c:pt>
                <c:pt idx="1317">
                  <c:v>274.85845548833504</c:v>
                </c:pt>
                <c:pt idx="1318">
                  <c:v>275.72551686211546</c:v>
                </c:pt>
                <c:pt idx="1319">
                  <c:v>276.59257823589564</c:v>
                </c:pt>
                <c:pt idx="1320">
                  <c:v>277.45963960967583</c:v>
                </c:pt>
                <c:pt idx="1321">
                  <c:v>278.32670098345602</c:v>
                </c:pt>
                <c:pt idx="1322">
                  <c:v>279.19376235723621</c:v>
                </c:pt>
                <c:pt idx="1323">
                  <c:v>280.06082373101663</c:v>
                </c:pt>
                <c:pt idx="1324">
                  <c:v>280.92788510479681</c:v>
                </c:pt>
                <c:pt idx="1325">
                  <c:v>281.794946478577</c:v>
                </c:pt>
                <c:pt idx="1326">
                  <c:v>282.66200785235719</c:v>
                </c:pt>
                <c:pt idx="1327">
                  <c:v>283.52906922613761</c:v>
                </c:pt>
                <c:pt idx="1328">
                  <c:v>284.3961305999178</c:v>
                </c:pt>
                <c:pt idx="1329">
                  <c:v>285.26319197369799</c:v>
                </c:pt>
                <c:pt idx="1330">
                  <c:v>286.13025334747817</c:v>
                </c:pt>
                <c:pt idx="1331">
                  <c:v>286.99731472125836</c:v>
                </c:pt>
                <c:pt idx="1332">
                  <c:v>287.86437609503878</c:v>
                </c:pt>
                <c:pt idx="1333">
                  <c:v>288.73143746881897</c:v>
                </c:pt>
                <c:pt idx="1334">
                  <c:v>289.59849884259916</c:v>
                </c:pt>
                <c:pt idx="1335">
                  <c:v>290.46556021637934</c:v>
                </c:pt>
                <c:pt idx="1336">
                  <c:v>291.33262159015953</c:v>
                </c:pt>
                <c:pt idx="1337">
                  <c:v>292.19968296393995</c:v>
                </c:pt>
                <c:pt idx="1338">
                  <c:v>293.06674433772014</c:v>
                </c:pt>
                <c:pt idx="1339">
                  <c:v>293.93380571150033</c:v>
                </c:pt>
                <c:pt idx="1340">
                  <c:v>294.80086708528052</c:v>
                </c:pt>
                <c:pt idx="1341">
                  <c:v>295.6679284590607</c:v>
                </c:pt>
                <c:pt idx="1342">
                  <c:v>296.53498983284112</c:v>
                </c:pt>
                <c:pt idx="1343">
                  <c:v>297.40205120662131</c:v>
                </c:pt>
                <c:pt idx="1344">
                  <c:v>298.2691125804015</c:v>
                </c:pt>
                <c:pt idx="1345">
                  <c:v>299.13617395418169</c:v>
                </c:pt>
                <c:pt idx="1346">
                  <c:v>300.0032353279621</c:v>
                </c:pt>
                <c:pt idx="1347">
                  <c:v>300.87029670174229</c:v>
                </c:pt>
                <c:pt idx="1348">
                  <c:v>301.73735807552248</c:v>
                </c:pt>
                <c:pt idx="1349">
                  <c:v>302.60441944930267</c:v>
                </c:pt>
                <c:pt idx="1350">
                  <c:v>303.47148082308286</c:v>
                </c:pt>
                <c:pt idx="1351">
                  <c:v>304.33854219686327</c:v>
                </c:pt>
                <c:pt idx="1352">
                  <c:v>305.20560357064346</c:v>
                </c:pt>
                <c:pt idx="1353">
                  <c:v>306.07266494442365</c:v>
                </c:pt>
                <c:pt idx="1354">
                  <c:v>306.93972631820384</c:v>
                </c:pt>
                <c:pt idx="1355">
                  <c:v>307.80678769198403</c:v>
                </c:pt>
                <c:pt idx="1356">
                  <c:v>308.67384906576444</c:v>
                </c:pt>
                <c:pt idx="1357">
                  <c:v>309.54091043954463</c:v>
                </c:pt>
                <c:pt idx="1358">
                  <c:v>310.40797181332482</c:v>
                </c:pt>
                <c:pt idx="1359">
                  <c:v>311.27503318710501</c:v>
                </c:pt>
                <c:pt idx="1360">
                  <c:v>312.14209456088543</c:v>
                </c:pt>
                <c:pt idx="1361">
                  <c:v>313.00915593466561</c:v>
                </c:pt>
                <c:pt idx="1362">
                  <c:v>313.8762173084458</c:v>
                </c:pt>
                <c:pt idx="1363">
                  <c:v>314.74327868222599</c:v>
                </c:pt>
                <c:pt idx="1364">
                  <c:v>315.61034005600618</c:v>
                </c:pt>
                <c:pt idx="1365">
                  <c:v>316.4774014297866</c:v>
                </c:pt>
                <c:pt idx="1366">
                  <c:v>317.34446280356678</c:v>
                </c:pt>
                <c:pt idx="1367">
                  <c:v>318.21152417734697</c:v>
                </c:pt>
                <c:pt idx="1368">
                  <c:v>319.07858555112716</c:v>
                </c:pt>
                <c:pt idx="1369">
                  <c:v>319.94564692490735</c:v>
                </c:pt>
                <c:pt idx="1370">
                  <c:v>320.81270829868777</c:v>
                </c:pt>
                <c:pt idx="1371">
                  <c:v>321.67976967246796</c:v>
                </c:pt>
                <c:pt idx="1372">
                  <c:v>322.54683104624814</c:v>
                </c:pt>
                <c:pt idx="1373">
                  <c:v>323.41389242002833</c:v>
                </c:pt>
                <c:pt idx="1374">
                  <c:v>324.28095379380875</c:v>
                </c:pt>
                <c:pt idx="1375">
                  <c:v>325.14801516758894</c:v>
                </c:pt>
                <c:pt idx="1376">
                  <c:v>326.01507654136913</c:v>
                </c:pt>
                <c:pt idx="1377">
                  <c:v>326.88213791514931</c:v>
                </c:pt>
                <c:pt idx="1378">
                  <c:v>327.7491992889295</c:v>
                </c:pt>
                <c:pt idx="1379">
                  <c:v>328.61626066270992</c:v>
                </c:pt>
                <c:pt idx="1380">
                  <c:v>329.48332203649011</c:v>
                </c:pt>
                <c:pt idx="1381">
                  <c:v>330.3503834102703</c:v>
                </c:pt>
                <c:pt idx="1382">
                  <c:v>331.21744478405049</c:v>
                </c:pt>
                <c:pt idx="1383">
                  <c:v>332.08450615783067</c:v>
                </c:pt>
                <c:pt idx="1384">
                  <c:v>332.95156753161109</c:v>
                </c:pt>
                <c:pt idx="1385">
                  <c:v>333.81862890539128</c:v>
                </c:pt>
                <c:pt idx="1386">
                  <c:v>334.68569027917147</c:v>
                </c:pt>
                <c:pt idx="1387">
                  <c:v>335.55275165295166</c:v>
                </c:pt>
                <c:pt idx="1388">
                  <c:v>336.41981302673184</c:v>
                </c:pt>
                <c:pt idx="1389">
                  <c:v>337.28687440051226</c:v>
                </c:pt>
                <c:pt idx="1390">
                  <c:v>338.15393577429245</c:v>
                </c:pt>
                <c:pt idx="1391">
                  <c:v>339.02099714807264</c:v>
                </c:pt>
                <c:pt idx="1392">
                  <c:v>339.88805852185283</c:v>
                </c:pt>
                <c:pt idx="1393">
                  <c:v>340.75511989563324</c:v>
                </c:pt>
                <c:pt idx="1394">
                  <c:v>341.62218126941343</c:v>
                </c:pt>
                <c:pt idx="1395">
                  <c:v>342.48924264319362</c:v>
                </c:pt>
                <c:pt idx="1396">
                  <c:v>343.35630401697381</c:v>
                </c:pt>
                <c:pt idx="1397">
                  <c:v>344.223365390754</c:v>
                </c:pt>
                <c:pt idx="1398">
                  <c:v>345.09042676453441</c:v>
                </c:pt>
                <c:pt idx="1399">
                  <c:v>345.9574881383146</c:v>
                </c:pt>
                <c:pt idx="1400">
                  <c:v>346.82454951209479</c:v>
                </c:pt>
                <c:pt idx="1401">
                  <c:v>347.69161088587498</c:v>
                </c:pt>
                <c:pt idx="1402">
                  <c:v>348.55867225965517</c:v>
                </c:pt>
                <c:pt idx="1403">
                  <c:v>349.42573363343558</c:v>
                </c:pt>
                <c:pt idx="1404">
                  <c:v>350.29279500721577</c:v>
                </c:pt>
                <c:pt idx="1405">
                  <c:v>351.15985638099596</c:v>
                </c:pt>
                <c:pt idx="1406">
                  <c:v>352.02691775477615</c:v>
                </c:pt>
                <c:pt idx="1407">
                  <c:v>352.89397912855657</c:v>
                </c:pt>
                <c:pt idx="1408">
                  <c:v>353.76104050233675</c:v>
                </c:pt>
                <c:pt idx="1409">
                  <c:v>354.62810187611694</c:v>
                </c:pt>
                <c:pt idx="1410">
                  <c:v>355.49516324989713</c:v>
                </c:pt>
                <c:pt idx="1411">
                  <c:v>356.36222462367732</c:v>
                </c:pt>
                <c:pt idx="1412">
                  <c:v>357.22928599745774</c:v>
                </c:pt>
                <c:pt idx="1413">
                  <c:v>358.09634737123793</c:v>
                </c:pt>
                <c:pt idx="1414">
                  <c:v>358.96340874501811</c:v>
                </c:pt>
                <c:pt idx="1415">
                  <c:v>359.8304701187983</c:v>
                </c:pt>
                <c:pt idx="1416">
                  <c:v>360.69753149257849</c:v>
                </c:pt>
                <c:pt idx="1417">
                  <c:v>361.56459286635891</c:v>
                </c:pt>
                <c:pt idx="1418">
                  <c:v>362.4316542401391</c:v>
                </c:pt>
                <c:pt idx="1419">
                  <c:v>363.29871561391928</c:v>
                </c:pt>
                <c:pt idx="1420">
                  <c:v>364.16577698769947</c:v>
                </c:pt>
                <c:pt idx="1421">
                  <c:v>365.03283836147989</c:v>
                </c:pt>
                <c:pt idx="1422">
                  <c:v>365.89989973526008</c:v>
                </c:pt>
                <c:pt idx="1423">
                  <c:v>366.76696110904027</c:v>
                </c:pt>
                <c:pt idx="1424">
                  <c:v>367.63402248282046</c:v>
                </c:pt>
                <c:pt idx="1425">
                  <c:v>368.50108385660064</c:v>
                </c:pt>
                <c:pt idx="1426">
                  <c:v>369.36814523038106</c:v>
                </c:pt>
                <c:pt idx="1427">
                  <c:v>370.23520660416125</c:v>
                </c:pt>
                <c:pt idx="1428">
                  <c:v>371.10226797794144</c:v>
                </c:pt>
                <c:pt idx="1429">
                  <c:v>371.96932935172163</c:v>
                </c:pt>
                <c:pt idx="1430">
                  <c:v>372.83639072550181</c:v>
                </c:pt>
                <c:pt idx="1431">
                  <c:v>373.70345209928223</c:v>
                </c:pt>
                <c:pt idx="1432">
                  <c:v>374.57051347306242</c:v>
                </c:pt>
                <c:pt idx="1433">
                  <c:v>375.43757484684261</c:v>
                </c:pt>
                <c:pt idx="1434">
                  <c:v>376.3046362206228</c:v>
                </c:pt>
                <c:pt idx="1435">
                  <c:v>377.17169759440299</c:v>
                </c:pt>
                <c:pt idx="1436">
                  <c:v>378.0387589681834</c:v>
                </c:pt>
                <c:pt idx="1437">
                  <c:v>378.90582034196359</c:v>
                </c:pt>
                <c:pt idx="1438">
                  <c:v>379.77288171574378</c:v>
                </c:pt>
                <c:pt idx="1439">
                  <c:v>380.63994308952397</c:v>
                </c:pt>
                <c:pt idx="1440">
                  <c:v>381.50700446330438</c:v>
                </c:pt>
                <c:pt idx="1441">
                  <c:v>382.37406583708457</c:v>
                </c:pt>
                <c:pt idx="1442">
                  <c:v>383.24112721086476</c:v>
                </c:pt>
                <c:pt idx="1443">
                  <c:v>384.10818858464495</c:v>
                </c:pt>
                <c:pt idx="1444">
                  <c:v>384.97524995842514</c:v>
                </c:pt>
                <c:pt idx="1445">
                  <c:v>385.84231133220555</c:v>
                </c:pt>
                <c:pt idx="1446">
                  <c:v>386.70937270598574</c:v>
                </c:pt>
                <c:pt idx="1447">
                  <c:v>387.57643407976593</c:v>
                </c:pt>
                <c:pt idx="1448">
                  <c:v>388.44349545354612</c:v>
                </c:pt>
                <c:pt idx="1449">
                  <c:v>389.31055682732631</c:v>
                </c:pt>
                <c:pt idx="1450">
                  <c:v>390.17761820110672</c:v>
                </c:pt>
                <c:pt idx="1451">
                  <c:v>391.04467957488691</c:v>
                </c:pt>
                <c:pt idx="1452">
                  <c:v>391.9117409486671</c:v>
                </c:pt>
                <c:pt idx="1453">
                  <c:v>392.77880232244729</c:v>
                </c:pt>
                <c:pt idx="1454">
                  <c:v>393.64586369622771</c:v>
                </c:pt>
                <c:pt idx="1455">
                  <c:v>394.5129250700079</c:v>
                </c:pt>
                <c:pt idx="1456">
                  <c:v>395.37998644378808</c:v>
                </c:pt>
                <c:pt idx="1457">
                  <c:v>396.24704781756827</c:v>
                </c:pt>
                <c:pt idx="1458">
                  <c:v>397.11410919134846</c:v>
                </c:pt>
                <c:pt idx="1459">
                  <c:v>397.98117056512888</c:v>
                </c:pt>
                <c:pt idx="1460">
                  <c:v>398.84823193890907</c:v>
                </c:pt>
                <c:pt idx="1461">
                  <c:v>399.71529331268925</c:v>
                </c:pt>
                <c:pt idx="1462">
                  <c:v>400.58235468646944</c:v>
                </c:pt>
                <c:pt idx="1463">
                  <c:v>401.44941606024963</c:v>
                </c:pt>
                <c:pt idx="1464">
                  <c:v>402.31647743403005</c:v>
                </c:pt>
                <c:pt idx="1465">
                  <c:v>403.18353880781024</c:v>
                </c:pt>
                <c:pt idx="1466">
                  <c:v>404.05060018159043</c:v>
                </c:pt>
                <c:pt idx="1467">
                  <c:v>404.91766155537061</c:v>
                </c:pt>
                <c:pt idx="1468">
                  <c:v>405.78472292915103</c:v>
                </c:pt>
                <c:pt idx="1469">
                  <c:v>406.65178430293122</c:v>
                </c:pt>
                <c:pt idx="1470">
                  <c:v>407.51884567671141</c:v>
                </c:pt>
                <c:pt idx="1471">
                  <c:v>408.3859070504916</c:v>
                </c:pt>
                <c:pt idx="1472">
                  <c:v>409.25296842427178</c:v>
                </c:pt>
                <c:pt idx="1473">
                  <c:v>410.1200297980522</c:v>
                </c:pt>
                <c:pt idx="1474">
                  <c:v>410.98709117183239</c:v>
                </c:pt>
                <c:pt idx="1475">
                  <c:v>411.85415254561258</c:v>
                </c:pt>
                <c:pt idx="1476">
                  <c:v>412.72121391939277</c:v>
                </c:pt>
                <c:pt idx="1477">
                  <c:v>413.58827529317296</c:v>
                </c:pt>
                <c:pt idx="1478">
                  <c:v>414.45533666695337</c:v>
                </c:pt>
                <c:pt idx="1479">
                  <c:v>415.32239804073356</c:v>
                </c:pt>
                <c:pt idx="1480">
                  <c:v>416.18945941451375</c:v>
                </c:pt>
                <c:pt idx="1481">
                  <c:v>417.05652078829394</c:v>
                </c:pt>
                <c:pt idx="1482">
                  <c:v>417.92358216207435</c:v>
                </c:pt>
                <c:pt idx="1483">
                  <c:v>418.79064353585454</c:v>
                </c:pt>
                <c:pt idx="1484">
                  <c:v>419.65770490963473</c:v>
                </c:pt>
                <c:pt idx="1485">
                  <c:v>420.52476628341492</c:v>
                </c:pt>
                <c:pt idx="1486">
                  <c:v>421.39182765719511</c:v>
                </c:pt>
                <c:pt idx="1487">
                  <c:v>422.25888903097552</c:v>
                </c:pt>
                <c:pt idx="1488">
                  <c:v>423.12595040475571</c:v>
                </c:pt>
                <c:pt idx="1489">
                  <c:v>423.9930117785359</c:v>
                </c:pt>
                <c:pt idx="1490">
                  <c:v>424.86007315231609</c:v>
                </c:pt>
                <c:pt idx="1491">
                  <c:v>425.72713452609628</c:v>
                </c:pt>
                <c:pt idx="1492">
                  <c:v>426.59419589987669</c:v>
                </c:pt>
                <c:pt idx="1493">
                  <c:v>427.46125727365688</c:v>
                </c:pt>
                <c:pt idx="1494">
                  <c:v>428.32831864743707</c:v>
                </c:pt>
                <c:pt idx="1495">
                  <c:v>429.19538002121726</c:v>
                </c:pt>
                <c:pt idx="1496">
                  <c:v>430.06244139499745</c:v>
                </c:pt>
                <c:pt idx="1497">
                  <c:v>430.92950276877787</c:v>
                </c:pt>
                <c:pt idx="1498">
                  <c:v>431.79656414255805</c:v>
                </c:pt>
                <c:pt idx="1499">
                  <c:v>432.66362551633824</c:v>
                </c:pt>
                <c:pt idx="1500">
                  <c:v>433.53068689011843</c:v>
                </c:pt>
                <c:pt idx="1501">
                  <c:v>434.39774826389885</c:v>
                </c:pt>
                <c:pt idx="1502">
                  <c:v>435.26480963767904</c:v>
                </c:pt>
                <c:pt idx="1503">
                  <c:v>436.13187101145922</c:v>
                </c:pt>
                <c:pt idx="1504">
                  <c:v>436.99893238523941</c:v>
                </c:pt>
                <c:pt idx="1505">
                  <c:v>437.8659937590196</c:v>
                </c:pt>
                <c:pt idx="1506">
                  <c:v>438.73305513280002</c:v>
                </c:pt>
                <c:pt idx="1507">
                  <c:v>439.60011650658021</c:v>
                </c:pt>
                <c:pt idx="1508">
                  <c:v>440.4671778803604</c:v>
                </c:pt>
                <c:pt idx="1509">
                  <c:v>441.33423925414058</c:v>
                </c:pt>
                <c:pt idx="1510">
                  <c:v>442.20130062792077</c:v>
                </c:pt>
                <c:pt idx="1511">
                  <c:v>443.06836200170119</c:v>
                </c:pt>
                <c:pt idx="1512">
                  <c:v>443.93542337548138</c:v>
                </c:pt>
                <c:pt idx="1513">
                  <c:v>444.80248474926157</c:v>
                </c:pt>
                <c:pt idx="1514">
                  <c:v>445.66954612304175</c:v>
                </c:pt>
                <c:pt idx="1515">
                  <c:v>446.53660749682217</c:v>
                </c:pt>
                <c:pt idx="1516">
                  <c:v>447.40366887060236</c:v>
                </c:pt>
                <c:pt idx="1517">
                  <c:v>448.27073024438255</c:v>
                </c:pt>
                <c:pt idx="1518">
                  <c:v>449.13779161816274</c:v>
                </c:pt>
                <c:pt idx="1519">
                  <c:v>450.00485299194293</c:v>
                </c:pt>
                <c:pt idx="1520">
                  <c:v>450.87191436572334</c:v>
                </c:pt>
                <c:pt idx="1521">
                  <c:v>451.73897573950353</c:v>
                </c:pt>
                <c:pt idx="1522">
                  <c:v>452.60603711328372</c:v>
                </c:pt>
                <c:pt idx="1523">
                  <c:v>453.47309848706391</c:v>
                </c:pt>
                <c:pt idx="1524">
                  <c:v>454.3401598608441</c:v>
                </c:pt>
                <c:pt idx="1525">
                  <c:v>455.20722123462451</c:v>
                </c:pt>
                <c:pt idx="1526">
                  <c:v>456.0742826084047</c:v>
                </c:pt>
                <c:pt idx="1527">
                  <c:v>456.94134398218489</c:v>
                </c:pt>
                <c:pt idx="1528">
                  <c:v>457.80840535596508</c:v>
                </c:pt>
                <c:pt idx="1529">
                  <c:v>458.67546672974549</c:v>
                </c:pt>
                <c:pt idx="1530">
                  <c:v>459.54252810352568</c:v>
                </c:pt>
                <c:pt idx="1531">
                  <c:v>460.40958947730587</c:v>
                </c:pt>
                <c:pt idx="1532">
                  <c:v>461.27665085108606</c:v>
                </c:pt>
                <c:pt idx="1533">
                  <c:v>462.14371222486625</c:v>
                </c:pt>
                <c:pt idx="1534">
                  <c:v>463.01077359864667</c:v>
                </c:pt>
                <c:pt idx="1535">
                  <c:v>463.87783497242685</c:v>
                </c:pt>
                <c:pt idx="1536">
                  <c:v>464.74489634620704</c:v>
                </c:pt>
                <c:pt idx="1537">
                  <c:v>465.61195771998723</c:v>
                </c:pt>
                <c:pt idx="1538">
                  <c:v>466.47901909376742</c:v>
                </c:pt>
                <c:pt idx="1539">
                  <c:v>467.34608046754784</c:v>
                </c:pt>
                <c:pt idx="1540">
                  <c:v>468.21314184132802</c:v>
                </c:pt>
                <c:pt idx="1541">
                  <c:v>469.08020321510821</c:v>
                </c:pt>
                <c:pt idx="1542">
                  <c:v>469.9472645888884</c:v>
                </c:pt>
                <c:pt idx="1543">
                  <c:v>470.81432596266859</c:v>
                </c:pt>
                <c:pt idx="1544">
                  <c:v>471.68138733644901</c:v>
                </c:pt>
                <c:pt idx="1545">
                  <c:v>472.5484487102292</c:v>
                </c:pt>
                <c:pt idx="1546">
                  <c:v>473.41551008400938</c:v>
                </c:pt>
                <c:pt idx="1547">
                  <c:v>474.28257145778957</c:v>
                </c:pt>
                <c:pt idx="1548">
                  <c:v>475.14963283156999</c:v>
                </c:pt>
                <c:pt idx="1549">
                  <c:v>476.01669420535018</c:v>
                </c:pt>
                <c:pt idx="1550">
                  <c:v>476.88375557913037</c:v>
                </c:pt>
                <c:pt idx="1551">
                  <c:v>477.75081695291055</c:v>
                </c:pt>
                <c:pt idx="1552">
                  <c:v>478.61787832669074</c:v>
                </c:pt>
                <c:pt idx="1553">
                  <c:v>479.48493970047116</c:v>
                </c:pt>
                <c:pt idx="1554">
                  <c:v>480.35200107425135</c:v>
                </c:pt>
                <c:pt idx="1555">
                  <c:v>481.21906244803154</c:v>
                </c:pt>
                <c:pt idx="1556">
                  <c:v>482.08612382181173</c:v>
                </c:pt>
                <c:pt idx="1557">
                  <c:v>482.95318519559191</c:v>
                </c:pt>
                <c:pt idx="1558">
                  <c:v>483.82024656937233</c:v>
                </c:pt>
                <c:pt idx="1559">
                  <c:v>484.68730794315252</c:v>
                </c:pt>
                <c:pt idx="1560">
                  <c:v>485.55436931693271</c:v>
                </c:pt>
                <c:pt idx="1561">
                  <c:v>486.4214306907129</c:v>
                </c:pt>
                <c:pt idx="1562">
                  <c:v>487.28849206449331</c:v>
                </c:pt>
                <c:pt idx="1563">
                  <c:v>488.1555534382735</c:v>
                </c:pt>
                <c:pt idx="1564">
                  <c:v>489.02261481205369</c:v>
                </c:pt>
                <c:pt idx="1565">
                  <c:v>489.88967618583388</c:v>
                </c:pt>
                <c:pt idx="1566">
                  <c:v>490.75673755961407</c:v>
                </c:pt>
                <c:pt idx="1567">
                  <c:v>491.62379893339448</c:v>
                </c:pt>
                <c:pt idx="1568">
                  <c:v>492.49086030717467</c:v>
                </c:pt>
                <c:pt idx="1569">
                  <c:v>493.35792168095486</c:v>
                </c:pt>
                <c:pt idx="1570">
                  <c:v>494.22498305473505</c:v>
                </c:pt>
                <c:pt idx="1571">
                  <c:v>495.09204442851524</c:v>
                </c:pt>
                <c:pt idx="1572">
                  <c:v>495.95910580229565</c:v>
                </c:pt>
                <c:pt idx="1573">
                  <c:v>496.82616717607584</c:v>
                </c:pt>
                <c:pt idx="1574">
                  <c:v>497.69322854985603</c:v>
                </c:pt>
                <c:pt idx="1575">
                  <c:v>498.56028992363622</c:v>
                </c:pt>
                <c:pt idx="1576">
                  <c:v>499.42735129741664</c:v>
                </c:pt>
                <c:pt idx="1577">
                  <c:v>500.29441267119682</c:v>
                </c:pt>
                <c:pt idx="1578">
                  <c:v>501.16147404497701</c:v>
                </c:pt>
                <c:pt idx="1579">
                  <c:v>502.0285354187572</c:v>
                </c:pt>
                <c:pt idx="1580">
                  <c:v>502.89559679253739</c:v>
                </c:pt>
                <c:pt idx="1581">
                  <c:v>503.76265816631781</c:v>
                </c:pt>
                <c:pt idx="1582">
                  <c:v>504.62971954009799</c:v>
                </c:pt>
                <c:pt idx="1583">
                  <c:v>505.49678091387818</c:v>
                </c:pt>
                <c:pt idx="1584">
                  <c:v>506.36384228765837</c:v>
                </c:pt>
                <c:pt idx="1585">
                  <c:v>507.23090366143856</c:v>
                </c:pt>
                <c:pt idx="1586">
                  <c:v>508.09796503521898</c:v>
                </c:pt>
                <c:pt idx="1587">
                  <c:v>508.96502640899917</c:v>
                </c:pt>
                <c:pt idx="1588">
                  <c:v>509.83208778277935</c:v>
                </c:pt>
                <c:pt idx="1589">
                  <c:v>510.69914915655954</c:v>
                </c:pt>
                <c:pt idx="1590">
                  <c:v>511.56621053033973</c:v>
                </c:pt>
                <c:pt idx="1591">
                  <c:v>512.43327190412015</c:v>
                </c:pt>
                <c:pt idx="1592">
                  <c:v>513.30033327790034</c:v>
                </c:pt>
                <c:pt idx="1593">
                  <c:v>514.16739465168052</c:v>
                </c:pt>
                <c:pt idx="1594">
                  <c:v>515.03445602546071</c:v>
                </c:pt>
                <c:pt idx="1595">
                  <c:v>515.90151739924113</c:v>
                </c:pt>
                <c:pt idx="1596">
                  <c:v>516.76857877302132</c:v>
                </c:pt>
                <c:pt idx="1597">
                  <c:v>517.63564014680151</c:v>
                </c:pt>
                <c:pt idx="1598">
                  <c:v>518.5027015205817</c:v>
                </c:pt>
                <c:pt idx="1599">
                  <c:v>519.36976289436188</c:v>
                </c:pt>
                <c:pt idx="1600">
                  <c:v>520.2368242681423</c:v>
                </c:pt>
                <c:pt idx="1601">
                  <c:v>521.10388564192249</c:v>
                </c:pt>
                <c:pt idx="1602">
                  <c:v>521.97094701570268</c:v>
                </c:pt>
                <c:pt idx="1603">
                  <c:v>522.83800838948287</c:v>
                </c:pt>
                <c:pt idx="1604">
                  <c:v>523.70506976326305</c:v>
                </c:pt>
                <c:pt idx="1605">
                  <c:v>524.57213113704347</c:v>
                </c:pt>
                <c:pt idx="1606">
                  <c:v>525.43919251082366</c:v>
                </c:pt>
                <c:pt idx="1607">
                  <c:v>526.30625388460385</c:v>
                </c:pt>
                <c:pt idx="1608">
                  <c:v>527.17331525838404</c:v>
                </c:pt>
                <c:pt idx="1609">
                  <c:v>528.04037663216445</c:v>
                </c:pt>
                <c:pt idx="1610">
                  <c:v>528.90743800594464</c:v>
                </c:pt>
                <c:pt idx="1611">
                  <c:v>529.77449937972483</c:v>
                </c:pt>
                <c:pt idx="1612">
                  <c:v>530.64156075350502</c:v>
                </c:pt>
                <c:pt idx="1613">
                  <c:v>531.50862212728521</c:v>
                </c:pt>
                <c:pt idx="1614">
                  <c:v>532.37568350106562</c:v>
                </c:pt>
                <c:pt idx="1615">
                  <c:v>533.24274487484581</c:v>
                </c:pt>
                <c:pt idx="1616">
                  <c:v>534.109806248626</c:v>
                </c:pt>
                <c:pt idx="1617">
                  <c:v>534.97686762240619</c:v>
                </c:pt>
                <c:pt idx="1618">
                  <c:v>535.84392899618638</c:v>
                </c:pt>
                <c:pt idx="1619">
                  <c:v>536.71099036996679</c:v>
                </c:pt>
                <c:pt idx="1620">
                  <c:v>537.57805174374698</c:v>
                </c:pt>
                <c:pt idx="1621">
                  <c:v>538.44511311752717</c:v>
                </c:pt>
                <c:pt idx="1622">
                  <c:v>539.31217449130736</c:v>
                </c:pt>
                <c:pt idx="1623">
                  <c:v>540.17923586508778</c:v>
                </c:pt>
                <c:pt idx="1624">
                  <c:v>541.04629723886796</c:v>
                </c:pt>
                <c:pt idx="1625">
                  <c:v>541.91335861264815</c:v>
                </c:pt>
                <c:pt idx="1626">
                  <c:v>542.78041998642834</c:v>
                </c:pt>
                <c:pt idx="1627">
                  <c:v>543.64748136020853</c:v>
                </c:pt>
                <c:pt idx="1628">
                  <c:v>544.51454273398895</c:v>
                </c:pt>
                <c:pt idx="1629">
                  <c:v>545.38160410776914</c:v>
                </c:pt>
                <c:pt idx="1630">
                  <c:v>546.24866548154932</c:v>
                </c:pt>
                <c:pt idx="1631">
                  <c:v>547.11572685532951</c:v>
                </c:pt>
                <c:pt idx="1632">
                  <c:v>547.9827882291097</c:v>
                </c:pt>
                <c:pt idx="1633">
                  <c:v>548.84984960289012</c:v>
                </c:pt>
                <c:pt idx="1634">
                  <c:v>549.71691097667031</c:v>
                </c:pt>
                <c:pt idx="1635">
                  <c:v>550.58397235045049</c:v>
                </c:pt>
                <c:pt idx="1636">
                  <c:v>551.45103372423068</c:v>
                </c:pt>
                <c:pt idx="1637">
                  <c:v>552.3180950980111</c:v>
                </c:pt>
                <c:pt idx="1638">
                  <c:v>553.18515647179129</c:v>
                </c:pt>
                <c:pt idx="1639">
                  <c:v>554.05221784557148</c:v>
                </c:pt>
                <c:pt idx="1640">
                  <c:v>554.91927921935167</c:v>
                </c:pt>
                <c:pt idx="1641">
                  <c:v>555.78634059313185</c:v>
                </c:pt>
                <c:pt idx="1642">
                  <c:v>556.65340196691227</c:v>
                </c:pt>
                <c:pt idx="1643">
                  <c:v>557.52046334069246</c:v>
                </c:pt>
                <c:pt idx="1644">
                  <c:v>558.38752471447265</c:v>
                </c:pt>
                <c:pt idx="1645">
                  <c:v>559.25458608825284</c:v>
                </c:pt>
                <c:pt idx="1646">
                  <c:v>560.12164746203302</c:v>
                </c:pt>
                <c:pt idx="1647">
                  <c:v>560.98870883581344</c:v>
                </c:pt>
                <c:pt idx="1648">
                  <c:v>561.85577020959363</c:v>
                </c:pt>
                <c:pt idx="1649">
                  <c:v>562.72283158337382</c:v>
                </c:pt>
                <c:pt idx="1650">
                  <c:v>563.58989295715401</c:v>
                </c:pt>
                <c:pt idx="1651">
                  <c:v>564.4569543309342</c:v>
                </c:pt>
                <c:pt idx="1652">
                  <c:v>565.32401570471461</c:v>
                </c:pt>
                <c:pt idx="1653">
                  <c:v>566.1910770784948</c:v>
                </c:pt>
                <c:pt idx="1654">
                  <c:v>567.05813845227499</c:v>
                </c:pt>
                <c:pt idx="1655">
                  <c:v>567.92519982605518</c:v>
                </c:pt>
                <c:pt idx="1656">
                  <c:v>568.79226119983559</c:v>
                </c:pt>
                <c:pt idx="1657">
                  <c:v>569.65932257361578</c:v>
                </c:pt>
                <c:pt idx="1658">
                  <c:v>570.52638394739597</c:v>
                </c:pt>
                <c:pt idx="1659">
                  <c:v>571.39344532117616</c:v>
                </c:pt>
                <c:pt idx="1660">
                  <c:v>572.26050669495635</c:v>
                </c:pt>
                <c:pt idx="1661">
                  <c:v>573.12756806873676</c:v>
                </c:pt>
                <c:pt idx="1662">
                  <c:v>573.99462944251695</c:v>
                </c:pt>
                <c:pt idx="1663">
                  <c:v>574.86169081629714</c:v>
                </c:pt>
                <c:pt idx="1664">
                  <c:v>575.72875219007733</c:v>
                </c:pt>
                <c:pt idx="1665">
                  <c:v>576.59581356385752</c:v>
                </c:pt>
                <c:pt idx="1666">
                  <c:v>577.46287493763793</c:v>
                </c:pt>
                <c:pt idx="1667">
                  <c:v>578.32993631141812</c:v>
                </c:pt>
                <c:pt idx="1668">
                  <c:v>579.19699768519831</c:v>
                </c:pt>
                <c:pt idx="1669">
                  <c:v>580.0640590589785</c:v>
                </c:pt>
                <c:pt idx="1670">
                  <c:v>580.93112043275892</c:v>
                </c:pt>
                <c:pt idx="1671">
                  <c:v>581.79818180653911</c:v>
                </c:pt>
                <c:pt idx="1672">
                  <c:v>582.66524318031929</c:v>
                </c:pt>
                <c:pt idx="1673">
                  <c:v>583.53230455409948</c:v>
                </c:pt>
                <c:pt idx="1674">
                  <c:v>584.39936592787967</c:v>
                </c:pt>
                <c:pt idx="1675">
                  <c:v>585.26642730166009</c:v>
                </c:pt>
                <c:pt idx="1676">
                  <c:v>586.13348867544028</c:v>
                </c:pt>
                <c:pt idx="1677">
                  <c:v>587.00055004922046</c:v>
                </c:pt>
                <c:pt idx="1678">
                  <c:v>587.86761142300065</c:v>
                </c:pt>
                <c:pt idx="1679">
                  <c:v>588.73467279678084</c:v>
                </c:pt>
                <c:pt idx="1680">
                  <c:v>589.60173417056126</c:v>
                </c:pt>
                <c:pt idx="1681">
                  <c:v>590.46879554434145</c:v>
                </c:pt>
                <c:pt idx="1682">
                  <c:v>591.33585691812164</c:v>
                </c:pt>
                <c:pt idx="1683">
                  <c:v>592.20291829190182</c:v>
                </c:pt>
                <c:pt idx="1684">
                  <c:v>593.06997966568224</c:v>
                </c:pt>
                <c:pt idx="1685">
                  <c:v>593.93704103946243</c:v>
                </c:pt>
                <c:pt idx="1686">
                  <c:v>594.80410241324262</c:v>
                </c:pt>
                <c:pt idx="1687">
                  <c:v>595.67116378702281</c:v>
                </c:pt>
                <c:pt idx="1688">
                  <c:v>596.53822516080299</c:v>
                </c:pt>
                <c:pt idx="1689">
                  <c:v>597.40528653458341</c:v>
                </c:pt>
                <c:pt idx="1690">
                  <c:v>598.2723479083636</c:v>
                </c:pt>
                <c:pt idx="1691">
                  <c:v>599.13940928214379</c:v>
                </c:pt>
                <c:pt idx="1692">
                  <c:v>600.00647065592398</c:v>
                </c:pt>
                <c:pt idx="1693">
                  <c:v>600.87353202970417</c:v>
                </c:pt>
                <c:pt idx="1694">
                  <c:v>601.74059340348458</c:v>
                </c:pt>
                <c:pt idx="1695">
                  <c:v>602.60765477726477</c:v>
                </c:pt>
                <c:pt idx="1696">
                  <c:v>603.47471615104496</c:v>
                </c:pt>
                <c:pt idx="1697">
                  <c:v>604.34177752482515</c:v>
                </c:pt>
                <c:pt idx="1698">
                  <c:v>605.20883889860534</c:v>
                </c:pt>
                <c:pt idx="1699">
                  <c:v>606.07590027238575</c:v>
                </c:pt>
                <c:pt idx="1700">
                  <c:v>606.94296164616594</c:v>
                </c:pt>
                <c:pt idx="1701">
                  <c:v>607.81002301994613</c:v>
                </c:pt>
                <c:pt idx="1702">
                  <c:v>608.67708439372632</c:v>
                </c:pt>
                <c:pt idx="1703">
                  <c:v>609.54414576750673</c:v>
                </c:pt>
                <c:pt idx="1704">
                  <c:v>610.41120714128692</c:v>
                </c:pt>
                <c:pt idx="1705">
                  <c:v>611.27826851506711</c:v>
                </c:pt>
                <c:pt idx="1706">
                  <c:v>612.1453298888473</c:v>
                </c:pt>
                <c:pt idx="1707">
                  <c:v>613.01239126262749</c:v>
                </c:pt>
                <c:pt idx="1708">
                  <c:v>613.8794526364079</c:v>
                </c:pt>
                <c:pt idx="1709">
                  <c:v>614.74651401018809</c:v>
                </c:pt>
                <c:pt idx="1710">
                  <c:v>615.61357538396828</c:v>
                </c:pt>
                <c:pt idx="1711">
                  <c:v>616.48063675774847</c:v>
                </c:pt>
                <c:pt idx="1712">
                  <c:v>617.34769813152866</c:v>
                </c:pt>
                <c:pt idx="1713">
                  <c:v>618.21475950530908</c:v>
                </c:pt>
                <c:pt idx="1714">
                  <c:v>619.08182087908926</c:v>
                </c:pt>
                <c:pt idx="1715">
                  <c:v>619.94888225286945</c:v>
                </c:pt>
                <c:pt idx="1716">
                  <c:v>620.81594362664964</c:v>
                </c:pt>
                <c:pt idx="1717">
                  <c:v>621.68300500043006</c:v>
                </c:pt>
                <c:pt idx="1718">
                  <c:v>622.55006637421025</c:v>
                </c:pt>
                <c:pt idx="1719">
                  <c:v>623.41712774799043</c:v>
                </c:pt>
                <c:pt idx="1720">
                  <c:v>624.28418912177062</c:v>
                </c:pt>
                <c:pt idx="1721">
                  <c:v>625.15125049555081</c:v>
                </c:pt>
                <c:pt idx="1722">
                  <c:v>626.01831186933123</c:v>
                </c:pt>
                <c:pt idx="1723">
                  <c:v>626.88537324311142</c:v>
                </c:pt>
                <c:pt idx="1724">
                  <c:v>627.75243461689161</c:v>
                </c:pt>
                <c:pt idx="1725">
                  <c:v>628.61949599067179</c:v>
                </c:pt>
                <c:pt idx="1726">
                  <c:v>629.48655736445198</c:v>
                </c:pt>
                <c:pt idx="1727">
                  <c:v>630.3536187382324</c:v>
                </c:pt>
                <c:pt idx="1728">
                  <c:v>631.22068011201259</c:v>
                </c:pt>
                <c:pt idx="1729">
                  <c:v>632.08774148579278</c:v>
                </c:pt>
                <c:pt idx="1730">
                  <c:v>632.95480285957296</c:v>
                </c:pt>
                <c:pt idx="1731">
                  <c:v>633.82186423335338</c:v>
                </c:pt>
                <c:pt idx="1732">
                  <c:v>634.68892560713357</c:v>
                </c:pt>
                <c:pt idx="1733">
                  <c:v>635.55598698091376</c:v>
                </c:pt>
                <c:pt idx="1734">
                  <c:v>636.42304835469395</c:v>
                </c:pt>
                <c:pt idx="1735">
                  <c:v>637.29010972847414</c:v>
                </c:pt>
                <c:pt idx="1736">
                  <c:v>638.15717110225455</c:v>
                </c:pt>
                <c:pt idx="1737">
                  <c:v>639.02423247603474</c:v>
                </c:pt>
                <c:pt idx="1738">
                  <c:v>639.89129384981493</c:v>
                </c:pt>
                <c:pt idx="1739">
                  <c:v>640.75835522359512</c:v>
                </c:pt>
                <c:pt idx="1740">
                  <c:v>641.62541659737531</c:v>
                </c:pt>
                <c:pt idx="1741">
                  <c:v>642.49247797115572</c:v>
                </c:pt>
                <c:pt idx="1742">
                  <c:v>643.35953934493591</c:v>
                </c:pt>
                <c:pt idx="1743">
                  <c:v>644.2266007187161</c:v>
                </c:pt>
                <c:pt idx="1744">
                  <c:v>645.09366209249629</c:v>
                </c:pt>
                <c:pt idx="1745">
                  <c:v>645.96072346627648</c:v>
                </c:pt>
                <c:pt idx="1746">
                  <c:v>646.82778484005689</c:v>
                </c:pt>
                <c:pt idx="1747">
                  <c:v>647.69484621383708</c:v>
                </c:pt>
                <c:pt idx="1748">
                  <c:v>648.56190758761727</c:v>
                </c:pt>
                <c:pt idx="1749">
                  <c:v>649.42896896139746</c:v>
                </c:pt>
                <c:pt idx="1750">
                  <c:v>650.29603033517787</c:v>
                </c:pt>
                <c:pt idx="1751">
                  <c:v>651.16309170895806</c:v>
                </c:pt>
                <c:pt idx="1752">
                  <c:v>652.03015308273825</c:v>
                </c:pt>
                <c:pt idx="1753">
                  <c:v>652.89721445651844</c:v>
                </c:pt>
                <c:pt idx="1754">
                  <c:v>653.76427583029863</c:v>
                </c:pt>
                <c:pt idx="1755">
                  <c:v>654.63133720407905</c:v>
                </c:pt>
                <c:pt idx="1756">
                  <c:v>655.49839857785923</c:v>
                </c:pt>
                <c:pt idx="1757">
                  <c:v>656.36545995163942</c:v>
                </c:pt>
                <c:pt idx="1758">
                  <c:v>657.23252132541961</c:v>
                </c:pt>
                <c:pt idx="1759">
                  <c:v>658.0995826991998</c:v>
                </c:pt>
                <c:pt idx="1760">
                  <c:v>658.96664407298022</c:v>
                </c:pt>
                <c:pt idx="1761">
                  <c:v>659.8337054467604</c:v>
                </c:pt>
                <c:pt idx="1762">
                  <c:v>660.70076682054059</c:v>
                </c:pt>
                <c:pt idx="1763">
                  <c:v>661.56782819432078</c:v>
                </c:pt>
                <c:pt idx="1764">
                  <c:v>662.4348895681012</c:v>
                </c:pt>
                <c:pt idx="1765">
                  <c:v>663.30195094188139</c:v>
                </c:pt>
                <c:pt idx="1766">
                  <c:v>664.16901231566158</c:v>
                </c:pt>
                <c:pt idx="1767">
                  <c:v>665.03607368944176</c:v>
                </c:pt>
                <c:pt idx="1768">
                  <c:v>665.90313506322195</c:v>
                </c:pt>
                <c:pt idx="1769">
                  <c:v>666.77019643700237</c:v>
                </c:pt>
                <c:pt idx="1770">
                  <c:v>667.63725781078256</c:v>
                </c:pt>
                <c:pt idx="1771">
                  <c:v>668.50431918456275</c:v>
                </c:pt>
                <c:pt idx="1772">
                  <c:v>669.37138055834293</c:v>
                </c:pt>
                <c:pt idx="1773">
                  <c:v>670.23844193212312</c:v>
                </c:pt>
                <c:pt idx="1774">
                  <c:v>671.10550330590354</c:v>
                </c:pt>
                <c:pt idx="1775">
                  <c:v>671.97256467968373</c:v>
                </c:pt>
                <c:pt idx="1776">
                  <c:v>672.83962605346392</c:v>
                </c:pt>
                <c:pt idx="1777">
                  <c:v>673.70668742724411</c:v>
                </c:pt>
                <c:pt idx="1778">
                  <c:v>674.57374880102452</c:v>
                </c:pt>
                <c:pt idx="1779">
                  <c:v>675.44081017480471</c:v>
                </c:pt>
                <c:pt idx="1780">
                  <c:v>676.3078715485849</c:v>
                </c:pt>
                <c:pt idx="1781">
                  <c:v>677.17493292236509</c:v>
                </c:pt>
                <c:pt idx="1782">
                  <c:v>678.04199429614528</c:v>
                </c:pt>
                <c:pt idx="1783">
                  <c:v>678.90905566992569</c:v>
                </c:pt>
                <c:pt idx="1784">
                  <c:v>679.77611704370588</c:v>
                </c:pt>
                <c:pt idx="1785">
                  <c:v>680.64317841748607</c:v>
                </c:pt>
                <c:pt idx="1786">
                  <c:v>681.51023979126626</c:v>
                </c:pt>
                <c:pt idx="1787">
                  <c:v>682.37730116504645</c:v>
                </c:pt>
                <c:pt idx="1788">
                  <c:v>683.24436253882686</c:v>
                </c:pt>
                <c:pt idx="1789">
                  <c:v>684.11142391260705</c:v>
                </c:pt>
                <c:pt idx="1790">
                  <c:v>684.97848528638724</c:v>
                </c:pt>
                <c:pt idx="1791">
                  <c:v>685.84554666016743</c:v>
                </c:pt>
                <c:pt idx="1792">
                  <c:v>686.71260803394784</c:v>
                </c:pt>
                <c:pt idx="1793">
                  <c:v>687.57966940772803</c:v>
                </c:pt>
                <c:pt idx="1794">
                  <c:v>688.44673078150822</c:v>
                </c:pt>
                <c:pt idx="1795">
                  <c:v>689.31379215528841</c:v>
                </c:pt>
                <c:pt idx="1796">
                  <c:v>690.1808535290686</c:v>
                </c:pt>
                <c:pt idx="1797">
                  <c:v>691.04791490284902</c:v>
                </c:pt>
                <c:pt idx="1798">
                  <c:v>691.9149762766292</c:v>
                </c:pt>
                <c:pt idx="1799">
                  <c:v>692.78203765040939</c:v>
                </c:pt>
                <c:pt idx="1800">
                  <c:v>693.64909902418958</c:v>
                </c:pt>
                <c:pt idx="1801">
                  <c:v>694.51616039796977</c:v>
                </c:pt>
                <c:pt idx="1802">
                  <c:v>695.38322177175019</c:v>
                </c:pt>
                <c:pt idx="1803">
                  <c:v>696.25028314553037</c:v>
                </c:pt>
                <c:pt idx="1804">
                  <c:v>697.11734451931056</c:v>
                </c:pt>
                <c:pt idx="1805">
                  <c:v>697.98440589309075</c:v>
                </c:pt>
                <c:pt idx="1806">
                  <c:v>698.85146726687094</c:v>
                </c:pt>
                <c:pt idx="1807">
                  <c:v>699.71852864065136</c:v>
                </c:pt>
                <c:pt idx="1808">
                  <c:v>700.58559001443155</c:v>
                </c:pt>
                <c:pt idx="1809">
                  <c:v>701.45265138821173</c:v>
                </c:pt>
                <c:pt idx="1810">
                  <c:v>702.31971276199192</c:v>
                </c:pt>
                <c:pt idx="1811">
                  <c:v>703.18677413577234</c:v>
                </c:pt>
                <c:pt idx="1812">
                  <c:v>704.05383550955253</c:v>
                </c:pt>
                <c:pt idx="1813">
                  <c:v>704.92089688333272</c:v>
                </c:pt>
                <c:pt idx="1814">
                  <c:v>705.7879582571129</c:v>
                </c:pt>
                <c:pt idx="1815">
                  <c:v>706.65501963089309</c:v>
                </c:pt>
                <c:pt idx="1816">
                  <c:v>707.52208100467351</c:v>
                </c:pt>
                <c:pt idx="1817">
                  <c:v>708.3891423784537</c:v>
                </c:pt>
                <c:pt idx="1818">
                  <c:v>709.25620375223389</c:v>
                </c:pt>
                <c:pt idx="1819">
                  <c:v>710.12326512601408</c:v>
                </c:pt>
                <c:pt idx="1820">
                  <c:v>710.99032649979426</c:v>
                </c:pt>
                <c:pt idx="1821">
                  <c:v>711.85738787357468</c:v>
                </c:pt>
                <c:pt idx="1822">
                  <c:v>712.72444924735487</c:v>
                </c:pt>
                <c:pt idx="1823">
                  <c:v>713.59151062113506</c:v>
                </c:pt>
                <c:pt idx="1824">
                  <c:v>714.45857199491525</c:v>
                </c:pt>
                <c:pt idx="1825">
                  <c:v>715.32563336869566</c:v>
                </c:pt>
                <c:pt idx="1826">
                  <c:v>716.19269474247585</c:v>
                </c:pt>
                <c:pt idx="1827">
                  <c:v>717.05975611625604</c:v>
                </c:pt>
                <c:pt idx="1828">
                  <c:v>717.92681749003623</c:v>
                </c:pt>
                <c:pt idx="1829">
                  <c:v>718.79387886381642</c:v>
                </c:pt>
                <c:pt idx="1830">
                  <c:v>719.66094023759683</c:v>
                </c:pt>
                <c:pt idx="1831">
                  <c:v>720.52800161137702</c:v>
                </c:pt>
                <c:pt idx="1832">
                  <c:v>721.39506298515721</c:v>
                </c:pt>
                <c:pt idx="1833">
                  <c:v>722.2621243589374</c:v>
                </c:pt>
                <c:pt idx="1834">
                  <c:v>723.12918573271759</c:v>
                </c:pt>
                <c:pt idx="1835">
                  <c:v>723.996247106498</c:v>
                </c:pt>
                <c:pt idx="1836">
                  <c:v>724.86330848027819</c:v>
                </c:pt>
                <c:pt idx="1837">
                  <c:v>725.73036985405838</c:v>
                </c:pt>
                <c:pt idx="1838">
                  <c:v>726.59743122783857</c:v>
                </c:pt>
                <c:pt idx="1839">
                  <c:v>727.46449260161899</c:v>
                </c:pt>
                <c:pt idx="1840">
                  <c:v>728.33155397539917</c:v>
                </c:pt>
                <c:pt idx="1841">
                  <c:v>729.19861534917936</c:v>
                </c:pt>
                <c:pt idx="1842">
                  <c:v>730.06567672295955</c:v>
                </c:pt>
                <c:pt idx="1843">
                  <c:v>730.93273809673974</c:v>
                </c:pt>
                <c:pt idx="1844">
                  <c:v>731.79979947052016</c:v>
                </c:pt>
                <c:pt idx="1845">
                  <c:v>732.66686084430034</c:v>
                </c:pt>
                <c:pt idx="1846">
                  <c:v>733.53392221808053</c:v>
                </c:pt>
                <c:pt idx="1847">
                  <c:v>734.40098359186072</c:v>
                </c:pt>
                <c:pt idx="1848">
                  <c:v>735.26804496564091</c:v>
                </c:pt>
                <c:pt idx="1849">
                  <c:v>736.13510633942133</c:v>
                </c:pt>
                <c:pt idx="1850">
                  <c:v>737.00216771320152</c:v>
                </c:pt>
                <c:pt idx="1851">
                  <c:v>737.8692290869817</c:v>
                </c:pt>
                <c:pt idx="1852">
                  <c:v>738.73629046076189</c:v>
                </c:pt>
                <c:pt idx="1853">
                  <c:v>739.60335183454208</c:v>
                </c:pt>
                <c:pt idx="1854">
                  <c:v>740.4704132083225</c:v>
                </c:pt>
                <c:pt idx="1855">
                  <c:v>741.33747458210269</c:v>
                </c:pt>
                <c:pt idx="1856">
                  <c:v>742.20453595588287</c:v>
                </c:pt>
                <c:pt idx="1857">
                  <c:v>743.07159732966306</c:v>
                </c:pt>
                <c:pt idx="1858">
                  <c:v>743.93865870344348</c:v>
                </c:pt>
                <c:pt idx="1859">
                  <c:v>744.80572007722367</c:v>
                </c:pt>
                <c:pt idx="1860">
                  <c:v>745.67278145100386</c:v>
                </c:pt>
                <c:pt idx="1861">
                  <c:v>746.53984282478405</c:v>
                </c:pt>
                <c:pt idx="1862">
                  <c:v>747.40690419856423</c:v>
                </c:pt>
                <c:pt idx="1863">
                  <c:v>748.27396557234465</c:v>
                </c:pt>
                <c:pt idx="1864">
                  <c:v>749.14102694612484</c:v>
                </c:pt>
                <c:pt idx="1865">
                  <c:v>750.00808831990503</c:v>
                </c:pt>
                <c:pt idx="1866">
                  <c:v>750.87514969368522</c:v>
                </c:pt>
                <c:pt idx="1867">
                  <c:v>751.7422110674654</c:v>
                </c:pt>
                <c:pt idx="1868">
                  <c:v>752.60927244124582</c:v>
                </c:pt>
                <c:pt idx="1869">
                  <c:v>753.47633381502601</c:v>
                </c:pt>
                <c:pt idx="1870">
                  <c:v>754.3433951888062</c:v>
                </c:pt>
                <c:pt idx="1871">
                  <c:v>755.21045656258639</c:v>
                </c:pt>
                <c:pt idx="1872">
                  <c:v>756.0775179363668</c:v>
                </c:pt>
                <c:pt idx="1873">
                  <c:v>756.94457931014699</c:v>
                </c:pt>
                <c:pt idx="1874">
                  <c:v>757.81164068392718</c:v>
                </c:pt>
                <c:pt idx="1875">
                  <c:v>758.67870205770737</c:v>
                </c:pt>
                <c:pt idx="1876">
                  <c:v>759.54576343148756</c:v>
                </c:pt>
                <c:pt idx="1877">
                  <c:v>760.41282480526797</c:v>
                </c:pt>
                <c:pt idx="1878">
                  <c:v>761.27988617904816</c:v>
                </c:pt>
                <c:pt idx="1879">
                  <c:v>762.14694755282835</c:v>
                </c:pt>
                <c:pt idx="1880">
                  <c:v>763.01400892660854</c:v>
                </c:pt>
                <c:pt idx="1881">
                  <c:v>763.88107030038873</c:v>
                </c:pt>
                <c:pt idx="1882">
                  <c:v>764.74813167416914</c:v>
                </c:pt>
                <c:pt idx="1883">
                  <c:v>765.61519304794933</c:v>
                </c:pt>
                <c:pt idx="1884">
                  <c:v>766.48225442172952</c:v>
                </c:pt>
                <c:pt idx="1885">
                  <c:v>767.34931579550971</c:v>
                </c:pt>
                <c:pt idx="1886">
                  <c:v>768.21637716929013</c:v>
                </c:pt>
                <c:pt idx="1887">
                  <c:v>769.08343854307032</c:v>
                </c:pt>
                <c:pt idx="1888">
                  <c:v>769.9504999168505</c:v>
                </c:pt>
                <c:pt idx="1889">
                  <c:v>770.81756129063069</c:v>
                </c:pt>
                <c:pt idx="1890">
                  <c:v>771.68462266441088</c:v>
                </c:pt>
                <c:pt idx="1891">
                  <c:v>772.5516840381913</c:v>
                </c:pt>
                <c:pt idx="1892">
                  <c:v>773.41874541197149</c:v>
                </c:pt>
                <c:pt idx="1893">
                  <c:v>774.28580678575167</c:v>
                </c:pt>
                <c:pt idx="1894">
                  <c:v>775.15286815953186</c:v>
                </c:pt>
                <c:pt idx="1895">
                  <c:v>776.01992953331205</c:v>
                </c:pt>
                <c:pt idx="1896">
                  <c:v>776.88699090709247</c:v>
                </c:pt>
                <c:pt idx="1897">
                  <c:v>777.75405228087266</c:v>
                </c:pt>
                <c:pt idx="1898">
                  <c:v>778.62111365465285</c:v>
                </c:pt>
                <c:pt idx="1899">
                  <c:v>779.48817502843303</c:v>
                </c:pt>
                <c:pt idx="1900">
                  <c:v>780.35523640221322</c:v>
                </c:pt>
                <c:pt idx="1901">
                  <c:v>781.22229777599364</c:v>
                </c:pt>
                <c:pt idx="1902">
                  <c:v>782.08935914977383</c:v>
                </c:pt>
                <c:pt idx="1903">
                  <c:v>782.95642052355402</c:v>
                </c:pt>
                <c:pt idx="1904">
                  <c:v>783.8234818973342</c:v>
                </c:pt>
                <c:pt idx="1905">
                  <c:v>784.69054327111462</c:v>
                </c:pt>
                <c:pt idx="1906">
                  <c:v>785.55760464489481</c:v>
                </c:pt>
                <c:pt idx="1907">
                  <c:v>786.424666018675</c:v>
                </c:pt>
                <c:pt idx="1908">
                  <c:v>787.29172739245519</c:v>
                </c:pt>
                <c:pt idx="1909">
                  <c:v>788.15878876623538</c:v>
                </c:pt>
                <c:pt idx="1910">
                  <c:v>789.02585014001579</c:v>
                </c:pt>
                <c:pt idx="1911">
                  <c:v>789.89291151379598</c:v>
                </c:pt>
                <c:pt idx="1912">
                  <c:v>790.75997288757617</c:v>
                </c:pt>
                <c:pt idx="1913">
                  <c:v>791.62703426135636</c:v>
                </c:pt>
                <c:pt idx="1914">
                  <c:v>792.49409563513655</c:v>
                </c:pt>
                <c:pt idx="1915">
                  <c:v>793.36115700891696</c:v>
                </c:pt>
                <c:pt idx="1916">
                  <c:v>794.22821838269715</c:v>
                </c:pt>
                <c:pt idx="1917">
                  <c:v>795.09527975647734</c:v>
                </c:pt>
                <c:pt idx="1918">
                  <c:v>795.96234113025753</c:v>
                </c:pt>
                <c:pt idx="1919">
                  <c:v>796.82940250403794</c:v>
                </c:pt>
                <c:pt idx="1920">
                  <c:v>797.69646387781813</c:v>
                </c:pt>
                <c:pt idx="1921">
                  <c:v>798.56352525159832</c:v>
                </c:pt>
                <c:pt idx="1922">
                  <c:v>799.43058662537851</c:v>
                </c:pt>
                <c:pt idx="1923">
                  <c:v>800.2976479991587</c:v>
                </c:pt>
                <c:pt idx="1924">
                  <c:v>801.16470937293911</c:v>
                </c:pt>
                <c:pt idx="1925">
                  <c:v>802.0317707467193</c:v>
                </c:pt>
                <c:pt idx="1926">
                  <c:v>802.89883212049949</c:v>
                </c:pt>
                <c:pt idx="1927">
                  <c:v>803.76589349427968</c:v>
                </c:pt>
                <c:pt idx="1928">
                  <c:v>804.63295486805987</c:v>
                </c:pt>
                <c:pt idx="1929">
                  <c:v>805.50001624184029</c:v>
                </c:pt>
                <c:pt idx="1930">
                  <c:v>806.36707761562047</c:v>
                </c:pt>
                <c:pt idx="1931">
                  <c:v>807.23413898940066</c:v>
                </c:pt>
                <c:pt idx="1932">
                  <c:v>808.10120036318085</c:v>
                </c:pt>
                <c:pt idx="1933">
                  <c:v>808.96826173696127</c:v>
                </c:pt>
                <c:pt idx="1934">
                  <c:v>809.83532311074146</c:v>
                </c:pt>
                <c:pt idx="1935">
                  <c:v>810.70238448452164</c:v>
                </c:pt>
                <c:pt idx="1936">
                  <c:v>811.56944585830183</c:v>
                </c:pt>
                <c:pt idx="1937">
                  <c:v>812.43650723208202</c:v>
                </c:pt>
                <c:pt idx="1938">
                  <c:v>813.30356860586244</c:v>
                </c:pt>
                <c:pt idx="1939">
                  <c:v>814.17062997964263</c:v>
                </c:pt>
                <c:pt idx="1940">
                  <c:v>815.03769135342282</c:v>
                </c:pt>
                <c:pt idx="1941">
                  <c:v>815.904752727203</c:v>
                </c:pt>
                <c:pt idx="1942">
                  <c:v>816.77181410098319</c:v>
                </c:pt>
                <c:pt idx="1943">
                  <c:v>817.63887547476361</c:v>
                </c:pt>
                <c:pt idx="1944">
                  <c:v>818.5059368485438</c:v>
                </c:pt>
                <c:pt idx="1945">
                  <c:v>819.37299822232399</c:v>
                </c:pt>
                <c:pt idx="1946">
                  <c:v>820.24005959610417</c:v>
                </c:pt>
                <c:pt idx="1947">
                  <c:v>821.10712096988436</c:v>
                </c:pt>
                <c:pt idx="1948">
                  <c:v>821.97418234366478</c:v>
                </c:pt>
                <c:pt idx="1949">
                  <c:v>822.84124371744497</c:v>
                </c:pt>
                <c:pt idx="1950">
                  <c:v>823.70830509122516</c:v>
                </c:pt>
                <c:pt idx="1951">
                  <c:v>824.57536646500535</c:v>
                </c:pt>
                <c:pt idx="1952">
                  <c:v>825.44242783878576</c:v>
                </c:pt>
                <c:pt idx="1953">
                  <c:v>826.30948921256595</c:v>
                </c:pt>
                <c:pt idx="1954">
                  <c:v>827.17655058634614</c:v>
                </c:pt>
                <c:pt idx="1955">
                  <c:v>828.04361196012633</c:v>
                </c:pt>
                <c:pt idx="1956">
                  <c:v>828.91067333390652</c:v>
                </c:pt>
                <c:pt idx="1957">
                  <c:v>829.77773470768693</c:v>
                </c:pt>
                <c:pt idx="1958">
                  <c:v>830.64479608146712</c:v>
                </c:pt>
                <c:pt idx="1959">
                  <c:v>831.51185745524731</c:v>
                </c:pt>
                <c:pt idx="1960">
                  <c:v>832.3789188290275</c:v>
                </c:pt>
                <c:pt idx="1961">
                  <c:v>833.24598020280769</c:v>
                </c:pt>
                <c:pt idx="1962">
                  <c:v>834.1130415765881</c:v>
                </c:pt>
                <c:pt idx="1963">
                  <c:v>834.98010295036829</c:v>
                </c:pt>
                <c:pt idx="1964">
                  <c:v>835.84716432414848</c:v>
                </c:pt>
                <c:pt idx="1965">
                  <c:v>836.71422569792867</c:v>
                </c:pt>
                <c:pt idx="1966">
                  <c:v>837.58128707170908</c:v>
                </c:pt>
                <c:pt idx="1967">
                  <c:v>838.44834844548927</c:v>
                </c:pt>
                <c:pt idx="1968">
                  <c:v>839.31540981926946</c:v>
                </c:pt>
                <c:pt idx="1969">
                  <c:v>840.18247119304965</c:v>
                </c:pt>
                <c:pt idx="1970">
                  <c:v>841.04953256682984</c:v>
                </c:pt>
                <c:pt idx="1971">
                  <c:v>841.91659394061026</c:v>
                </c:pt>
                <c:pt idx="1972">
                  <c:v>842.78365531439044</c:v>
                </c:pt>
                <c:pt idx="1973">
                  <c:v>843.65071668817063</c:v>
                </c:pt>
                <c:pt idx="1974">
                  <c:v>844.51777806195082</c:v>
                </c:pt>
                <c:pt idx="1975">
                  <c:v>845.38483943573101</c:v>
                </c:pt>
                <c:pt idx="1976">
                  <c:v>846.25190080951143</c:v>
                </c:pt>
                <c:pt idx="1977">
                  <c:v>847.11896218329161</c:v>
                </c:pt>
                <c:pt idx="1978">
                  <c:v>847.9860235570718</c:v>
                </c:pt>
                <c:pt idx="1979">
                  <c:v>848.85308493085199</c:v>
                </c:pt>
                <c:pt idx="1980">
                  <c:v>849.72014630463241</c:v>
                </c:pt>
                <c:pt idx="1981">
                  <c:v>850.5872076784126</c:v>
                </c:pt>
                <c:pt idx="1982">
                  <c:v>851.45426905219279</c:v>
                </c:pt>
                <c:pt idx="1983">
                  <c:v>852.32133042597297</c:v>
                </c:pt>
                <c:pt idx="1984">
                  <c:v>853.18839179975316</c:v>
                </c:pt>
                <c:pt idx="1985">
                  <c:v>854.05545317353358</c:v>
                </c:pt>
                <c:pt idx="1986">
                  <c:v>854.92251454731377</c:v>
                </c:pt>
                <c:pt idx="1987">
                  <c:v>855.78957592109396</c:v>
                </c:pt>
                <c:pt idx="1988">
                  <c:v>856.65663729487414</c:v>
                </c:pt>
                <c:pt idx="1989">
                  <c:v>857.52369866865433</c:v>
                </c:pt>
                <c:pt idx="1990">
                  <c:v>858.39076004243475</c:v>
                </c:pt>
                <c:pt idx="1991">
                  <c:v>859.25782141621494</c:v>
                </c:pt>
                <c:pt idx="1992">
                  <c:v>860.12488278999513</c:v>
                </c:pt>
                <c:pt idx="1993">
                  <c:v>860.99194416377532</c:v>
                </c:pt>
                <c:pt idx="1994">
                  <c:v>861.85900553755573</c:v>
                </c:pt>
                <c:pt idx="1995">
                  <c:v>862.72606691133592</c:v>
                </c:pt>
                <c:pt idx="1996">
                  <c:v>863.59312828511611</c:v>
                </c:pt>
                <c:pt idx="1997">
                  <c:v>864.4601896588963</c:v>
                </c:pt>
                <c:pt idx="1998">
                  <c:v>865.32725103267649</c:v>
                </c:pt>
                <c:pt idx="1999">
                  <c:v>866.1943124064569</c:v>
                </c:pt>
                <c:pt idx="2000">
                  <c:v>867.06137378023709</c:v>
                </c:pt>
              </c:numCache>
            </c:numRef>
          </c:cat>
          <c:val>
            <c:numRef>
              <c:f>'RESULTADOS DA REGRESSÃO'!$AU$761:$AU$2761</c:f>
              <c:numCache>
                <c:formatCode>#,##0.00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3.1217592237427861E-4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40-4056-AE9B-2EEBA3E2D5A7}"/>
            </c:ext>
          </c:extLst>
        </c:ser>
        <c:ser>
          <c:idx val="1"/>
          <c:order val="3"/>
          <c:tx>
            <c:strRef>
              <c:f>'RESULTADOS DA REGRESSÃO'!$AX$760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rgbClr val="0E2841">
                <a:lumMod val="50000"/>
                <a:lumOff val="50000"/>
              </a:srgbClr>
            </a:solidFill>
            <a:ln w="34925">
              <a:noFill/>
            </a:ln>
            <a:effectLst/>
          </c:spPr>
          <c:invertIfNegative val="0"/>
          <c:cat>
            <c:numRef>
              <c:f>'RESULTADOS DA REGRESSÃO'!$AC$761:$AC$2761</c:f>
              <c:numCache>
                <c:formatCode>#,##0.00</c:formatCode>
                <c:ptCount val="2001"/>
                <c:pt idx="0">
                  <c:v>-867.06137378023709</c:v>
                </c:pt>
                <c:pt idx="1">
                  <c:v>-866.1943124064569</c:v>
                </c:pt>
                <c:pt idx="2">
                  <c:v>-865.3272510326766</c:v>
                </c:pt>
                <c:pt idx="3">
                  <c:v>-864.46018965889641</c:v>
                </c:pt>
                <c:pt idx="4">
                  <c:v>-863.59312828511611</c:v>
                </c:pt>
                <c:pt idx="5">
                  <c:v>-862.72606691133592</c:v>
                </c:pt>
                <c:pt idx="6">
                  <c:v>-861.85900553755562</c:v>
                </c:pt>
                <c:pt idx="7">
                  <c:v>-860.99194416377543</c:v>
                </c:pt>
                <c:pt idx="8">
                  <c:v>-860.12488278999524</c:v>
                </c:pt>
                <c:pt idx="9">
                  <c:v>-859.25782141621494</c:v>
                </c:pt>
                <c:pt idx="10">
                  <c:v>-858.39076004243475</c:v>
                </c:pt>
                <c:pt idx="11">
                  <c:v>-857.52369866865445</c:v>
                </c:pt>
                <c:pt idx="12">
                  <c:v>-856.65663729487426</c:v>
                </c:pt>
                <c:pt idx="13">
                  <c:v>-855.78957592109396</c:v>
                </c:pt>
                <c:pt idx="14">
                  <c:v>-854.92251454731377</c:v>
                </c:pt>
                <c:pt idx="15">
                  <c:v>-854.05545317353358</c:v>
                </c:pt>
                <c:pt idx="16">
                  <c:v>-853.18839179975328</c:v>
                </c:pt>
                <c:pt idx="17">
                  <c:v>-852.32133042597309</c:v>
                </c:pt>
                <c:pt idx="18">
                  <c:v>-851.45426905219279</c:v>
                </c:pt>
                <c:pt idx="19">
                  <c:v>-850.5872076784126</c:v>
                </c:pt>
                <c:pt idx="20">
                  <c:v>-849.72014630463241</c:v>
                </c:pt>
                <c:pt idx="21">
                  <c:v>-848.85308493085211</c:v>
                </c:pt>
                <c:pt idx="22">
                  <c:v>-847.98602355707192</c:v>
                </c:pt>
                <c:pt idx="23">
                  <c:v>-847.11896218329161</c:v>
                </c:pt>
                <c:pt idx="24">
                  <c:v>-846.25190080951143</c:v>
                </c:pt>
                <c:pt idx="25">
                  <c:v>-845.38483943573112</c:v>
                </c:pt>
                <c:pt idx="26">
                  <c:v>-844.51777806195093</c:v>
                </c:pt>
                <c:pt idx="27">
                  <c:v>-843.65071668817063</c:v>
                </c:pt>
                <c:pt idx="28">
                  <c:v>-842.78365531439044</c:v>
                </c:pt>
                <c:pt idx="29">
                  <c:v>-841.91659394061026</c:v>
                </c:pt>
                <c:pt idx="30">
                  <c:v>-841.04953256682995</c:v>
                </c:pt>
                <c:pt idx="31">
                  <c:v>-840.18247119304976</c:v>
                </c:pt>
                <c:pt idx="32">
                  <c:v>-839.31540981926946</c:v>
                </c:pt>
                <c:pt idx="33">
                  <c:v>-838.44834844548927</c:v>
                </c:pt>
                <c:pt idx="34">
                  <c:v>-837.58128707170908</c:v>
                </c:pt>
                <c:pt idx="35">
                  <c:v>-836.71422569792878</c:v>
                </c:pt>
                <c:pt idx="36">
                  <c:v>-835.84716432414859</c:v>
                </c:pt>
                <c:pt idx="37">
                  <c:v>-834.98010295036829</c:v>
                </c:pt>
                <c:pt idx="38">
                  <c:v>-834.1130415765881</c:v>
                </c:pt>
                <c:pt idx="39">
                  <c:v>-833.2459802028078</c:v>
                </c:pt>
                <c:pt idx="40">
                  <c:v>-832.37891882902761</c:v>
                </c:pt>
                <c:pt idx="41">
                  <c:v>-831.51185745524742</c:v>
                </c:pt>
                <c:pt idx="42">
                  <c:v>-830.64479608146712</c:v>
                </c:pt>
                <c:pt idx="43">
                  <c:v>-829.77773470768693</c:v>
                </c:pt>
                <c:pt idx="44">
                  <c:v>-828.91067333390663</c:v>
                </c:pt>
                <c:pt idx="45">
                  <c:v>-828.04361196012644</c:v>
                </c:pt>
                <c:pt idx="46">
                  <c:v>-827.17655058634614</c:v>
                </c:pt>
                <c:pt idx="47">
                  <c:v>-826.30948921256595</c:v>
                </c:pt>
                <c:pt idx="48">
                  <c:v>-825.44242783878576</c:v>
                </c:pt>
                <c:pt idx="49">
                  <c:v>-824.57536646500546</c:v>
                </c:pt>
                <c:pt idx="50">
                  <c:v>-823.70830509122527</c:v>
                </c:pt>
                <c:pt idx="51">
                  <c:v>-822.84124371744497</c:v>
                </c:pt>
                <c:pt idx="52">
                  <c:v>-821.97418234366478</c:v>
                </c:pt>
                <c:pt idx="53">
                  <c:v>-821.10712096988448</c:v>
                </c:pt>
                <c:pt idx="54">
                  <c:v>-820.24005959610429</c:v>
                </c:pt>
                <c:pt idx="55">
                  <c:v>-819.3729982223241</c:v>
                </c:pt>
                <c:pt idx="56">
                  <c:v>-818.5059368485438</c:v>
                </c:pt>
                <c:pt idx="57">
                  <c:v>-817.63887547476361</c:v>
                </c:pt>
                <c:pt idx="58">
                  <c:v>-816.77181410098331</c:v>
                </c:pt>
                <c:pt idx="59">
                  <c:v>-815.90475272720312</c:v>
                </c:pt>
                <c:pt idx="60">
                  <c:v>-815.03769135342282</c:v>
                </c:pt>
                <c:pt idx="61">
                  <c:v>-814.17062997964263</c:v>
                </c:pt>
                <c:pt idx="62">
                  <c:v>-813.30356860586244</c:v>
                </c:pt>
                <c:pt idx="63">
                  <c:v>-812.43650723208214</c:v>
                </c:pt>
                <c:pt idx="64">
                  <c:v>-811.56944585830195</c:v>
                </c:pt>
                <c:pt idx="65">
                  <c:v>-810.70238448452164</c:v>
                </c:pt>
                <c:pt idx="66">
                  <c:v>-809.83532311074146</c:v>
                </c:pt>
                <c:pt idx="67">
                  <c:v>-808.96826173696127</c:v>
                </c:pt>
                <c:pt idx="68">
                  <c:v>-808.10120036318096</c:v>
                </c:pt>
                <c:pt idx="69">
                  <c:v>-807.23413898940078</c:v>
                </c:pt>
                <c:pt idx="70">
                  <c:v>-806.36707761562047</c:v>
                </c:pt>
                <c:pt idx="71">
                  <c:v>-805.50001624184029</c:v>
                </c:pt>
                <c:pt idx="72">
                  <c:v>-804.63295486805998</c:v>
                </c:pt>
                <c:pt idx="73">
                  <c:v>-803.76589349427979</c:v>
                </c:pt>
                <c:pt idx="74">
                  <c:v>-802.89883212049949</c:v>
                </c:pt>
                <c:pt idx="75">
                  <c:v>-802.0317707467193</c:v>
                </c:pt>
                <c:pt idx="76">
                  <c:v>-801.16470937293911</c:v>
                </c:pt>
                <c:pt idx="77">
                  <c:v>-800.29764799915881</c:v>
                </c:pt>
                <c:pt idx="78">
                  <c:v>-799.43058662537862</c:v>
                </c:pt>
                <c:pt idx="79">
                  <c:v>-798.56352525159832</c:v>
                </c:pt>
                <c:pt idx="80">
                  <c:v>-797.69646387781813</c:v>
                </c:pt>
                <c:pt idx="81">
                  <c:v>-796.82940250403794</c:v>
                </c:pt>
                <c:pt idx="82">
                  <c:v>-795.96234113025764</c:v>
                </c:pt>
                <c:pt idx="83">
                  <c:v>-795.09527975647745</c:v>
                </c:pt>
                <c:pt idx="84">
                  <c:v>-794.22821838269715</c:v>
                </c:pt>
                <c:pt idx="85">
                  <c:v>-793.36115700891696</c:v>
                </c:pt>
                <c:pt idx="86">
                  <c:v>-792.49409563513666</c:v>
                </c:pt>
                <c:pt idx="87">
                  <c:v>-791.62703426135647</c:v>
                </c:pt>
                <c:pt idx="88">
                  <c:v>-790.75997288757617</c:v>
                </c:pt>
                <c:pt idx="89">
                  <c:v>-789.89291151379598</c:v>
                </c:pt>
                <c:pt idx="90">
                  <c:v>-789.02585014001579</c:v>
                </c:pt>
                <c:pt idx="91">
                  <c:v>-788.15878876623549</c:v>
                </c:pt>
                <c:pt idx="92">
                  <c:v>-787.2917273924553</c:v>
                </c:pt>
                <c:pt idx="93">
                  <c:v>-786.424666018675</c:v>
                </c:pt>
                <c:pt idx="94">
                  <c:v>-785.55760464489481</c:v>
                </c:pt>
                <c:pt idx="95">
                  <c:v>-784.69054327111462</c:v>
                </c:pt>
                <c:pt idx="96">
                  <c:v>-783.82348189733432</c:v>
                </c:pt>
                <c:pt idx="97">
                  <c:v>-782.95642052355413</c:v>
                </c:pt>
                <c:pt idx="98">
                  <c:v>-782.08935914977383</c:v>
                </c:pt>
                <c:pt idx="99">
                  <c:v>-781.22229777599364</c:v>
                </c:pt>
                <c:pt idx="100">
                  <c:v>-780.35523640221334</c:v>
                </c:pt>
                <c:pt idx="101">
                  <c:v>-779.48817502843315</c:v>
                </c:pt>
                <c:pt idx="102">
                  <c:v>-778.62111365465296</c:v>
                </c:pt>
                <c:pt idx="103">
                  <c:v>-777.75405228087266</c:v>
                </c:pt>
                <c:pt idx="104">
                  <c:v>-776.88699090709247</c:v>
                </c:pt>
                <c:pt idx="105">
                  <c:v>-776.01992953331217</c:v>
                </c:pt>
                <c:pt idx="106">
                  <c:v>-775.15286815953198</c:v>
                </c:pt>
                <c:pt idx="107">
                  <c:v>-774.28580678575167</c:v>
                </c:pt>
                <c:pt idx="108">
                  <c:v>-773.41874541197149</c:v>
                </c:pt>
                <c:pt idx="109">
                  <c:v>-772.5516840381913</c:v>
                </c:pt>
                <c:pt idx="110">
                  <c:v>-771.68462266441099</c:v>
                </c:pt>
                <c:pt idx="111">
                  <c:v>-770.81756129063081</c:v>
                </c:pt>
                <c:pt idx="112">
                  <c:v>-769.9504999168505</c:v>
                </c:pt>
                <c:pt idx="113">
                  <c:v>-769.08343854307032</c:v>
                </c:pt>
                <c:pt idx="114">
                  <c:v>-768.21637716929013</c:v>
                </c:pt>
                <c:pt idx="115">
                  <c:v>-767.34931579550982</c:v>
                </c:pt>
                <c:pt idx="116">
                  <c:v>-766.48225442172964</c:v>
                </c:pt>
                <c:pt idx="117">
                  <c:v>-765.61519304794933</c:v>
                </c:pt>
                <c:pt idx="118">
                  <c:v>-764.74813167416914</c:v>
                </c:pt>
                <c:pt idx="119">
                  <c:v>-763.88107030038884</c:v>
                </c:pt>
                <c:pt idx="120">
                  <c:v>-763.01400892660865</c:v>
                </c:pt>
                <c:pt idx="121">
                  <c:v>-762.14694755282835</c:v>
                </c:pt>
                <c:pt idx="122">
                  <c:v>-761.27988617904816</c:v>
                </c:pt>
                <c:pt idx="123">
                  <c:v>-760.41282480526797</c:v>
                </c:pt>
                <c:pt idx="124">
                  <c:v>-759.54576343148767</c:v>
                </c:pt>
                <c:pt idx="125">
                  <c:v>-758.67870205770748</c:v>
                </c:pt>
                <c:pt idx="126">
                  <c:v>-757.81164068392718</c:v>
                </c:pt>
                <c:pt idx="127">
                  <c:v>-756.94457931014699</c:v>
                </c:pt>
                <c:pt idx="128">
                  <c:v>-756.0775179363668</c:v>
                </c:pt>
                <c:pt idx="129">
                  <c:v>-755.2104565625865</c:v>
                </c:pt>
                <c:pt idx="130">
                  <c:v>-754.34339518880631</c:v>
                </c:pt>
                <c:pt idx="131">
                  <c:v>-753.47633381502601</c:v>
                </c:pt>
                <c:pt idx="132">
                  <c:v>-752.60927244124582</c:v>
                </c:pt>
                <c:pt idx="133">
                  <c:v>-751.74221106746552</c:v>
                </c:pt>
                <c:pt idx="134">
                  <c:v>-750.87514969368533</c:v>
                </c:pt>
                <c:pt idx="135">
                  <c:v>-750.00808831990503</c:v>
                </c:pt>
                <c:pt idx="136">
                  <c:v>-749.14102694612484</c:v>
                </c:pt>
                <c:pt idx="137">
                  <c:v>-748.27396557234465</c:v>
                </c:pt>
                <c:pt idx="138">
                  <c:v>-747.40690419856435</c:v>
                </c:pt>
                <c:pt idx="139">
                  <c:v>-746.53984282478416</c:v>
                </c:pt>
                <c:pt idx="140">
                  <c:v>-745.67278145100386</c:v>
                </c:pt>
                <c:pt idx="141">
                  <c:v>-744.80572007722367</c:v>
                </c:pt>
                <c:pt idx="142">
                  <c:v>-743.93865870344348</c:v>
                </c:pt>
                <c:pt idx="143">
                  <c:v>-743.07159732966318</c:v>
                </c:pt>
                <c:pt idx="144">
                  <c:v>-742.20453595588299</c:v>
                </c:pt>
                <c:pt idx="145">
                  <c:v>-741.33747458210269</c:v>
                </c:pt>
                <c:pt idx="146">
                  <c:v>-740.4704132083225</c:v>
                </c:pt>
                <c:pt idx="147">
                  <c:v>-739.6033518345422</c:v>
                </c:pt>
                <c:pt idx="148">
                  <c:v>-738.73629046076201</c:v>
                </c:pt>
                <c:pt idx="149">
                  <c:v>-737.8692290869817</c:v>
                </c:pt>
                <c:pt idx="150">
                  <c:v>-737.00216771320152</c:v>
                </c:pt>
                <c:pt idx="151">
                  <c:v>-736.13510633942133</c:v>
                </c:pt>
                <c:pt idx="152">
                  <c:v>-735.26804496564102</c:v>
                </c:pt>
                <c:pt idx="153">
                  <c:v>-734.40098359186084</c:v>
                </c:pt>
                <c:pt idx="154">
                  <c:v>-733.53392221808053</c:v>
                </c:pt>
                <c:pt idx="155">
                  <c:v>-732.66686084430034</c:v>
                </c:pt>
                <c:pt idx="156">
                  <c:v>-731.79979947052016</c:v>
                </c:pt>
                <c:pt idx="157">
                  <c:v>-730.93273809673985</c:v>
                </c:pt>
                <c:pt idx="158">
                  <c:v>-730.06567672295967</c:v>
                </c:pt>
                <c:pt idx="159">
                  <c:v>-729.19861534917936</c:v>
                </c:pt>
                <c:pt idx="160">
                  <c:v>-728.33155397539917</c:v>
                </c:pt>
                <c:pt idx="161">
                  <c:v>-727.46449260161899</c:v>
                </c:pt>
                <c:pt idx="162">
                  <c:v>-726.59743122783868</c:v>
                </c:pt>
                <c:pt idx="163">
                  <c:v>-725.73036985405838</c:v>
                </c:pt>
                <c:pt idx="164">
                  <c:v>-724.86330848027819</c:v>
                </c:pt>
                <c:pt idx="165">
                  <c:v>-723.996247106498</c:v>
                </c:pt>
                <c:pt idx="166">
                  <c:v>-723.1291857327177</c:v>
                </c:pt>
                <c:pt idx="167">
                  <c:v>-722.26212435893751</c:v>
                </c:pt>
                <c:pt idx="168">
                  <c:v>-721.39506298515721</c:v>
                </c:pt>
                <c:pt idx="169">
                  <c:v>-720.52800161137702</c:v>
                </c:pt>
                <c:pt idx="170">
                  <c:v>-719.66094023759683</c:v>
                </c:pt>
                <c:pt idx="171">
                  <c:v>-718.79387886381653</c:v>
                </c:pt>
                <c:pt idx="172">
                  <c:v>-717.92681749003634</c:v>
                </c:pt>
                <c:pt idx="173">
                  <c:v>-717.05975611625604</c:v>
                </c:pt>
                <c:pt idx="174">
                  <c:v>-716.19269474247585</c:v>
                </c:pt>
                <c:pt idx="175">
                  <c:v>-715.32563336869566</c:v>
                </c:pt>
                <c:pt idx="176">
                  <c:v>-714.45857199491536</c:v>
                </c:pt>
                <c:pt idx="177">
                  <c:v>-713.59151062113517</c:v>
                </c:pt>
                <c:pt idx="178">
                  <c:v>-712.72444924735487</c:v>
                </c:pt>
                <c:pt idx="179">
                  <c:v>-711.85738787357468</c:v>
                </c:pt>
                <c:pt idx="180">
                  <c:v>-710.99032649979438</c:v>
                </c:pt>
                <c:pt idx="181">
                  <c:v>-710.12326512601419</c:v>
                </c:pt>
                <c:pt idx="182">
                  <c:v>-709.25620375223389</c:v>
                </c:pt>
                <c:pt idx="183">
                  <c:v>-708.3891423784537</c:v>
                </c:pt>
                <c:pt idx="184">
                  <c:v>-707.52208100467351</c:v>
                </c:pt>
                <c:pt idx="185">
                  <c:v>-706.65501963089321</c:v>
                </c:pt>
                <c:pt idx="186">
                  <c:v>-705.78795825711302</c:v>
                </c:pt>
                <c:pt idx="187">
                  <c:v>-704.92089688333272</c:v>
                </c:pt>
                <c:pt idx="188">
                  <c:v>-704.05383550955253</c:v>
                </c:pt>
                <c:pt idx="189">
                  <c:v>-703.18677413577234</c:v>
                </c:pt>
                <c:pt idx="190">
                  <c:v>-702.31971276199204</c:v>
                </c:pt>
                <c:pt idx="191">
                  <c:v>-701.45265138821185</c:v>
                </c:pt>
                <c:pt idx="192">
                  <c:v>-700.58559001443155</c:v>
                </c:pt>
                <c:pt idx="193">
                  <c:v>-699.71852864065136</c:v>
                </c:pt>
                <c:pt idx="194">
                  <c:v>-698.85146726687117</c:v>
                </c:pt>
                <c:pt idx="195">
                  <c:v>-697.98440589309087</c:v>
                </c:pt>
                <c:pt idx="196">
                  <c:v>-697.11734451931056</c:v>
                </c:pt>
                <c:pt idx="197">
                  <c:v>-696.25028314553037</c:v>
                </c:pt>
                <c:pt idx="198">
                  <c:v>-695.38322177175019</c:v>
                </c:pt>
                <c:pt idx="199">
                  <c:v>-694.51616039796988</c:v>
                </c:pt>
                <c:pt idx="200">
                  <c:v>-693.6490990241897</c:v>
                </c:pt>
                <c:pt idx="201">
                  <c:v>-692.78203765040939</c:v>
                </c:pt>
                <c:pt idx="202">
                  <c:v>-691.9149762766292</c:v>
                </c:pt>
                <c:pt idx="203">
                  <c:v>-691.04791490284902</c:v>
                </c:pt>
                <c:pt idx="204">
                  <c:v>-690.18085352906871</c:v>
                </c:pt>
                <c:pt idx="205">
                  <c:v>-689.31379215528852</c:v>
                </c:pt>
                <c:pt idx="206">
                  <c:v>-688.44673078150822</c:v>
                </c:pt>
                <c:pt idx="207">
                  <c:v>-687.57966940772803</c:v>
                </c:pt>
                <c:pt idx="208">
                  <c:v>-686.71260803394784</c:v>
                </c:pt>
                <c:pt idx="209">
                  <c:v>-685.84554666016754</c:v>
                </c:pt>
                <c:pt idx="210">
                  <c:v>-684.97848528638724</c:v>
                </c:pt>
                <c:pt idx="211">
                  <c:v>-684.11142391260705</c:v>
                </c:pt>
                <c:pt idx="212">
                  <c:v>-683.24436253882686</c:v>
                </c:pt>
                <c:pt idx="213">
                  <c:v>-682.37730116504656</c:v>
                </c:pt>
                <c:pt idx="214">
                  <c:v>-681.51023979126637</c:v>
                </c:pt>
                <c:pt idx="215">
                  <c:v>-680.64317841748607</c:v>
                </c:pt>
                <c:pt idx="216">
                  <c:v>-679.77611704370588</c:v>
                </c:pt>
                <c:pt idx="217">
                  <c:v>-678.90905566992569</c:v>
                </c:pt>
                <c:pt idx="218">
                  <c:v>-678.04199429614539</c:v>
                </c:pt>
                <c:pt idx="219">
                  <c:v>-677.1749329223652</c:v>
                </c:pt>
                <c:pt idx="220">
                  <c:v>-676.3078715485849</c:v>
                </c:pt>
                <c:pt idx="221">
                  <c:v>-675.44081017480471</c:v>
                </c:pt>
                <c:pt idx="222">
                  <c:v>-674.57374880102452</c:v>
                </c:pt>
                <c:pt idx="223">
                  <c:v>-673.70668742724422</c:v>
                </c:pt>
                <c:pt idx="224">
                  <c:v>-672.83962605346392</c:v>
                </c:pt>
                <c:pt idx="225">
                  <c:v>-671.97256467968373</c:v>
                </c:pt>
                <c:pt idx="226">
                  <c:v>-671.10550330590354</c:v>
                </c:pt>
                <c:pt idx="227">
                  <c:v>-670.23844193212324</c:v>
                </c:pt>
                <c:pt idx="228">
                  <c:v>-669.37138055834305</c:v>
                </c:pt>
                <c:pt idx="229">
                  <c:v>-668.50431918456275</c:v>
                </c:pt>
                <c:pt idx="230">
                  <c:v>-667.63725781078256</c:v>
                </c:pt>
                <c:pt idx="231">
                  <c:v>-666.77019643700237</c:v>
                </c:pt>
                <c:pt idx="232">
                  <c:v>-665.90313506322207</c:v>
                </c:pt>
                <c:pt idx="233">
                  <c:v>-665.03607368944188</c:v>
                </c:pt>
                <c:pt idx="234">
                  <c:v>-664.16901231566158</c:v>
                </c:pt>
                <c:pt idx="235">
                  <c:v>-663.30195094188139</c:v>
                </c:pt>
                <c:pt idx="236">
                  <c:v>-662.4348895681012</c:v>
                </c:pt>
                <c:pt idx="237">
                  <c:v>-661.5678281943209</c:v>
                </c:pt>
                <c:pt idx="238">
                  <c:v>-660.70076682054071</c:v>
                </c:pt>
                <c:pt idx="239">
                  <c:v>-659.8337054467604</c:v>
                </c:pt>
                <c:pt idx="240">
                  <c:v>-658.96664407298022</c:v>
                </c:pt>
                <c:pt idx="241">
                  <c:v>-658.09958269920003</c:v>
                </c:pt>
                <c:pt idx="242">
                  <c:v>-657.23252132541973</c:v>
                </c:pt>
                <c:pt idx="243">
                  <c:v>-656.36545995163942</c:v>
                </c:pt>
                <c:pt idx="244">
                  <c:v>-655.49839857785923</c:v>
                </c:pt>
                <c:pt idx="245">
                  <c:v>-654.63133720407905</c:v>
                </c:pt>
                <c:pt idx="246">
                  <c:v>-653.76427583029874</c:v>
                </c:pt>
                <c:pt idx="247">
                  <c:v>-652.89721445651855</c:v>
                </c:pt>
                <c:pt idx="248">
                  <c:v>-652.03015308273825</c:v>
                </c:pt>
                <c:pt idx="249">
                  <c:v>-651.16309170895806</c:v>
                </c:pt>
                <c:pt idx="250">
                  <c:v>-650.29603033517787</c:v>
                </c:pt>
                <c:pt idx="251">
                  <c:v>-649.42896896139757</c:v>
                </c:pt>
                <c:pt idx="252">
                  <c:v>-648.56190758761738</c:v>
                </c:pt>
                <c:pt idx="253">
                  <c:v>-647.69484621383708</c:v>
                </c:pt>
                <c:pt idx="254">
                  <c:v>-646.82778484005689</c:v>
                </c:pt>
                <c:pt idx="255">
                  <c:v>-645.9607234662767</c:v>
                </c:pt>
                <c:pt idx="256">
                  <c:v>-645.0936620924964</c:v>
                </c:pt>
                <c:pt idx="257">
                  <c:v>-644.2266007187161</c:v>
                </c:pt>
                <c:pt idx="258">
                  <c:v>-643.35953934493591</c:v>
                </c:pt>
                <c:pt idx="259">
                  <c:v>-642.49247797115572</c:v>
                </c:pt>
                <c:pt idx="260">
                  <c:v>-641.62541659737542</c:v>
                </c:pt>
                <c:pt idx="261">
                  <c:v>-640.75835522359523</c:v>
                </c:pt>
                <c:pt idx="262">
                  <c:v>-639.89129384981493</c:v>
                </c:pt>
                <c:pt idx="263">
                  <c:v>-639.02423247603474</c:v>
                </c:pt>
                <c:pt idx="264">
                  <c:v>-638.15717110225455</c:v>
                </c:pt>
                <c:pt idx="265">
                  <c:v>-637.29010972847425</c:v>
                </c:pt>
                <c:pt idx="266">
                  <c:v>-636.42304835469406</c:v>
                </c:pt>
                <c:pt idx="267">
                  <c:v>-635.55598698091376</c:v>
                </c:pt>
                <c:pt idx="268">
                  <c:v>-634.68892560713357</c:v>
                </c:pt>
                <c:pt idx="269">
                  <c:v>-633.82186423335338</c:v>
                </c:pt>
                <c:pt idx="270">
                  <c:v>-632.95480285957308</c:v>
                </c:pt>
                <c:pt idx="271">
                  <c:v>-632.08774148579278</c:v>
                </c:pt>
                <c:pt idx="272">
                  <c:v>-631.22068011201259</c:v>
                </c:pt>
                <c:pt idx="273">
                  <c:v>-630.3536187382324</c:v>
                </c:pt>
                <c:pt idx="274">
                  <c:v>-629.4865573644521</c:v>
                </c:pt>
                <c:pt idx="275">
                  <c:v>-628.61949599067191</c:v>
                </c:pt>
                <c:pt idx="276">
                  <c:v>-627.75243461689161</c:v>
                </c:pt>
                <c:pt idx="277">
                  <c:v>-626.88537324311142</c:v>
                </c:pt>
                <c:pt idx="278">
                  <c:v>-626.01831186933123</c:v>
                </c:pt>
                <c:pt idx="279">
                  <c:v>-625.15125049555093</c:v>
                </c:pt>
                <c:pt idx="280">
                  <c:v>-624.28418912177074</c:v>
                </c:pt>
                <c:pt idx="281">
                  <c:v>-623.41712774799043</c:v>
                </c:pt>
                <c:pt idx="282">
                  <c:v>-622.55006637421025</c:v>
                </c:pt>
                <c:pt idx="283">
                  <c:v>-621.68300500043006</c:v>
                </c:pt>
                <c:pt idx="284">
                  <c:v>-620.81594362664976</c:v>
                </c:pt>
                <c:pt idx="285">
                  <c:v>-619.94888225286957</c:v>
                </c:pt>
                <c:pt idx="286">
                  <c:v>-619.08182087908926</c:v>
                </c:pt>
                <c:pt idx="287">
                  <c:v>-618.21475950530908</c:v>
                </c:pt>
                <c:pt idx="288">
                  <c:v>-617.34769813152889</c:v>
                </c:pt>
                <c:pt idx="289">
                  <c:v>-616.48063675774858</c:v>
                </c:pt>
                <c:pt idx="290">
                  <c:v>-615.61357538396828</c:v>
                </c:pt>
                <c:pt idx="291">
                  <c:v>-614.74651401018809</c:v>
                </c:pt>
                <c:pt idx="292">
                  <c:v>-613.8794526364079</c:v>
                </c:pt>
                <c:pt idx="293">
                  <c:v>-613.0123912626276</c:v>
                </c:pt>
                <c:pt idx="294">
                  <c:v>-612.14532988884741</c:v>
                </c:pt>
                <c:pt idx="295">
                  <c:v>-611.27826851506711</c:v>
                </c:pt>
                <c:pt idx="296">
                  <c:v>-610.41120714128692</c:v>
                </c:pt>
                <c:pt idx="297">
                  <c:v>-609.54414576750673</c:v>
                </c:pt>
                <c:pt idx="298">
                  <c:v>-608.67708439372643</c:v>
                </c:pt>
                <c:pt idx="299">
                  <c:v>-607.81002301994613</c:v>
                </c:pt>
                <c:pt idx="300">
                  <c:v>-606.94296164616594</c:v>
                </c:pt>
                <c:pt idx="301">
                  <c:v>-606.07590027238575</c:v>
                </c:pt>
                <c:pt idx="302">
                  <c:v>-605.20883889860556</c:v>
                </c:pt>
                <c:pt idx="303">
                  <c:v>-604.34177752482526</c:v>
                </c:pt>
                <c:pt idx="304">
                  <c:v>-603.47471615104496</c:v>
                </c:pt>
                <c:pt idx="305">
                  <c:v>-602.60765477726477</c:v>
                </c:pt>
                <c:pt idx="306">
                  <c:v>-601.74059340348458</c:v>
                </c:pt>
                <c:pt idx="307">
                  <c:v>-600.87353202970439</c:v>
                </c:pt>
                <c:pt idx="308">
                  <c:v>-600.00647065592409</c:v>
                </c:pt>
                <c:pt idx="309">
                  <c:v>-599.13940928214379</c:v>
                </c:pt>
                <c:pt idx="310">
                  <c:v>-598.2723479083636</c:v>
                </c:pt>
                <c:pt idx="311">
                  <c:v>-597.40528653458341</c:v>
                </c:pt>
                <c:pt idx="312">
                  <c:v>-596.53822516080311</c:v>
                </c:pt>
                <c:pt idx="313">
                  <c:v>-595.67116378702281</c:v>
                </c:pt>
                <c:pt idx="314">
                  <c:v>-594.80410241324262</c:v>
                </c:pt>
                <c:pt idx="315">
                  <c:v>-593.93704103946243</c:v>
                </c:pt>
                <c:pt idx="316">
                  <c:v>-593.06997966568224</c:v>
                </c:pt>
                <c:pt idx="317">
                  <c:v>-592.20291829190194</c:v>
                </c:pt>
                <c:pt idx="318">
                  <c:v>-591.33585691812164</c:v>
                </c:pt>
                <c:pt idx="319">
                  <c:v>-590.46879554434145</c:v>
                </c:pt>
                <c:pt idx="320">
                  <c:v>-589.60173417056126</c:v>
                </c:pt>
                <c:pt idx="321">
                  <c:v>-588.73467279678107</c:v>
                </c:pt>
                <c:pt idx="322">
                  <c:v>-587.86761142300077</c:v>
                </c:pt>
                <c:pt idx="323">
                  <c:v>-587.00055004922046</c:v>
                </c:pt>
                <c:pt idx="324">
                  <c:v>-586.13348867544028</c:v>
                </c:pt>
                <c:pt idx="325">
                  <c:v>-585.26642730166009</c:v>
                </c:pt>
                <c:pt idx="326">
                  <c:v>-584.39936592787978</c:v>
                </c:pt>
                <c:pt idx="327">
                  <c:v>-583.5323045540996</c:v>
                </c:pt>
                <c:pt idx="328">
                  <c:v>-582.66524318031929</c:v>
                </c:pt>
                <c:pt idx="329">
                  <c:v>-581.79818180653911</c:v>
                </c:pt>
                <c:pt idx="330">
                  <c:v>-580.93112043275892</c:v>
                </c:pt>
                <c:pt idx="331">
                  <c:v>-580.06405905897861</c:v>
                </c:pt>
                <c:pt idx="332">
                  <c:v>-579.19699768519831</c:v>
                </c:pt>
                <c:pt idx="333">
                  <c:v>-578.32993631141812</c:v>
                </c:pt>
                <c:pt idx="334">
                  <c:v>-577.46287493763793</c:v>
                </c:pt>
                <c:pt idx="335">
                  <c:v>-576.59581356385775</c:v>
                </c:pt>
                <c:pt idx="336">
                  <c:v>-575.72875219007744</c:v>
                </c:pt>
                <c:pt idx="337">
                  <c:v>-574.86169081629714</c:v>
                </c:pt>
                <c:pt idx="338">
                  <c:v>-573.99462944251695</c:v>
                </c:pt>
                <c:pt idx="339">
                  <c:v>-573.12756806873676</c:v>
                </c:pt>
                <c:pt idx="340">
                  <c:v>-572.26050669495646</c:v>
                </c:pt>
                <c:pt idx="341">
                  <c:v>-571.39344532117627</c:v>
                </c:pt>
                <c:pt idx="342">
                  <c:v>-570.52638394739597</c:v>
                </c:pt>
                <c:pt idx="343">
                  <c:v>-569.65932257361578</c:v>
                </c:pt>
                <c:pt idx="344">
                  <c:v>-568.79226119983559</c:v>
                </c:pt>
                <c:pt idx="345">
                  <c:v>-567.92519982605529</c:v>
                </c:pt>
                <c:pt idx="346">
                  <c:v>-567.05813845227499</c:v>
                </c:pt>
                <c:pt idx="347">
                  <c:v>-566.1910770784948</c:v>
                </c:pt>
                <c:pt idx="348">
                  <c:v>-565.32401570471461</c:v>
                </c:pt>
                <c:pt idx="349">
                  <c:v>-564.45695433093442</c:v>
                </c:pt>
                <c:pt idx="350">
                  <c:v>-563.58989295715412</c:v>
                </c:pt>
                <c:pt idx="351">
                  <c:v>-562.72283158337382</c:v>
                </c:pt>
                <c:pt idx="352">
                  <c:v>-561.85577020959363</c:v>
                </c:pt>
                <c:pt idx="353">
                  <c:v>-560.98870883581344</c:v>
                </c:pt>
                <c:pt idx="354">
                  <c:v>-560.12164746203325</c:v>
                </c:pt>
                <c:pt idx="355">
                  <c:v>-559.25458608825295</c:v>
                </c:pt>
                <c:pt idx="356">
                  <c:v>-558.38752471447265</c:v>
                </c:pt>
                <c:pt idx="357">
                  <c:v>-557.52046334069246</c:v>
                </c:pt>
                <c:pt idx="358">
                  <c:v>-556.65340196691227</c:v>
                </c:pt>
                <c:pt idx="359">
                  <c:v>-555.78634059313197</c:v>
                </c:pt>
                <c:pt idx="360">
                  <c:v>-554.91927921935167</c:v>
                </c:pt>
                <c:pt idx="361">
                  <c:v>-554.05221784557148</c:v>
                </c:pt>
                <c:pt idx="362">
                  <c:v>-553.18515647179129</c:v>
                </c:pt>
                <c:pt idx="363">
                  <c:v>-552.3180950980111</c:v>
                </c:pt>
                <c:pt idx="364">
                  <c:v>-551.4510337242308</c:v>
                </c:pt>
                <c:pt idx="365">
                  <c:v>-550.58397235045049</c:v>
                </c:pt>
                <c:pt idx="366">
                  <c:v>-549.71691097667031</c:v>
                </c:pt>
                <c:pt idx="367">
                  <c:v>-548.84984960289012</c:v>
                </c:pt>
                <c:pt idx="368">
                  <c:v>-547.98278822910993</c:v>
                </c:pt>
                <c:pt idx="369">
                  <c:v>-547.11572685532963</c:v>
                </c:pt>
                <c:pt idx="370">
                  <c:v>-546.24866548154932</c:v>
                </c:pt>
                <c:pt idx="371">
                  <c:v>-545.38160410776914</c:v>
                </c:pt>
                <c:pt idx="372">
                  <c:v>-544.51454273398895</c:v>
                </c:pt>
                <c:pt idx="373">
                  <c:v>-543.64748136020864</c:v>
                </c:pt>
                <c:pt idx="374">
                  <c:v>-542.78041998642846</c:v>
                </c:pt>
                <c:pt idx="375">
                  <c:v>-541.91335861264815</c:v>
                </c:pt>
                <c:pt idx="376">
                  <c:v>-541.04629723886796</c:v>
                </c:pt>
                <c:pt idx="377">
                  <c:v>-540.17923586508778</c:v>
                </c:pt>
                <c:pt idx="378">
                  <c:v>-539.31217449130747</c:v>
                </c:pt>
                <c:pt idx="379">
                  <c:v>-538.44511311752717</c:v>
                </c:pt>
                <c:pt idx="380">
                  <c:v>-537.57805174374698</c:v>
                </c:pt>
                <c:pt idx="381">
                  <c:v>-536.71099036996679</c:v>
                </c:pt>
                <c:pt idx="382">
                  <c:v>-535.84392899618661</c:v>
                </c:pt>
                <c:pt idx="383">
                  <c:v>-534.9768676224063</c:v>
                </c:pt>
                <c:pt idx="384">
                  <c:v>-534.109806248626</c:v>
                </c:pt>
                <c:pt idx="385">
                  <c:v>-533.24274487484581</c:v>
                </c:pt>
                <c:pt idx="386">
                  <c:v>-532.37568350106562</c:v>
                </c:pt>
                <c:pt idx="387">
                  <c:v>-531.50862212728532</c:v>
                </c:pt>
                <c:pt idx="388">
                  <c:v>-530.64156075350513</c:v>
                </c:pt>
                <c:pt idx="389">
                  <c:v>-529.77449937972483</c:v>
                </c:pt>
                <c:pt idx="390">
                  <c:v>-528.90743800594464</c:v>
                </c:pt>
                <c:pt idx="391">
                  <c:v>-528.04037663216445</c:v>
                </c:pt>
                <c:pt idx="392">
                  <c:v>-527.17331525838415</c:v>
                </c:pt>
                <c:pt idx="393">
                  <c:v>-526.30625388460385</c:v>
                </c:pt>
                <c:pt idx="394">
                  <c:v>-525.43919251082366</c:v>
                </c:pt>
                <c:pt idx="395">
                  <c:v>-524.57213113704347</c:v>
                </c:pt>
                <c:pt idx="396">
                  <c:v>-523.70506976326328</c:v>
                </c:pt>
                <c:pt idx="397">
                  <c:v>-522.83800838948298</c:v>
                </c:pt>
                <c:pt idx="398">
                  <c:v>-521.97094701570268</c:v>
                </c:pt>
                <c:pt idx="399">
                  <c:v>-521.10388564192249</c:v>
                </c:pt>
                <c:pt idx="400">
                  <c:v>-520.2368242681423</c:v>
                </c:pt>
                <c:pt idx="401">
                  <c:v>-519.36976289436211</c:v>
                </c:pt>
                <c:pt idx="402">
                  <c:v>-518.50270152058181</c:v>
                </c:pt>
                <c:pt idx="403">
                  <c:v>-517.63564014680151</c:v>
                </c:pt>
                <c:pt idx="404">
                  <c:v>-516.76857877302132</c:v>
                </c:pt>
                <c:pt idx="405">
                  <c:v>-515.90151739924113</c:v>
                </c:pt>
                <c:pt idx="406">
                  <c:v>-515.03445602546083</c:v>
                </c:pt>
                <c:pt idx="407">
                  <c:v>-514.16739465168052</c:v>
                </c:pt>
                <c:pt idx="408">
                  <c:v>-513.30033327790034</c:v>
                </c:pt>
                <c:pt idx="409">
                  <c:v>-512.43327190412015</c:v>
                </c:pt>
                <c:pt idx="410">
                  <c:v>-511.5662105303399</c:v>
                </c:pt>
                <c:pt idx="411">
                  <c:v>-510.69914915655966</c:v>
                </c:pt>
                <c:pt idx="412">
                  <c:v>-509.83208778277941</c:v>
                </c:pt>
                <c:pt idx="413">
                  <c:v>-508.96502640899917</c:v>
                </c:pt>
                <c:pt idx="414">
                  <c:v>-508.09796503521892</c:v>
                </c:pt>
                <c:pt idx="415">
                  <c:v>-507.23090366143873</c:v>
                </c:pt>
                <c:pt idx="416">
                  <c:v>-506.36384228765849</c:v>
                </c:pt>
                <c:pt idx="417">
                  <c:v>-505.49678091387824</c:v>
                </c:pt>
                <c:pt idx="418">
                  <c:v>-504.62971954009799</c:v>
                </c:pt>
                <c:pt idx="419">
                  <c:v>-503.76265816631775</c:v>
                </c:pt>
                <c:pt idx="420">
                  <c:v>-502.8955967925375</c:v>
                </c:pt>
                <c:pt idx="421">
                  <c:v>-502.02853541875726</c:v>
                </c:pt>
                <c:pt idx="422">
                  <c:v>-501.16147404497707</c:v>
                </c:pt>
                <c:pt idx="423">
                  <c:v>-500.29441267119682</c:v>
                </c:pt>
                <c:pt idx="424">
                  <c:v>-499.42735129741658</c:v>
                </c:pt>
                <c:pt idx="425">
                  <c:v>-498.56028992363633</c:v>
                </c:pt>
                <c:pt idx="426">
                  <c:v>-497.69322854985609</c:v>
                </c:pt>
                <c:pt idx="427">
                  <c:v>-496.82616717607584</c:v>
                </c:pt>
                <c:pt idx="428">
                  <c:v>-495.95910580229565</c:v>
                </c:pt>
                <c:pt idx="429">
                  <c:v>-495.09204442851541</c:v>
                </c:pt>
                <c:pt idx="430">
                  <c:v>-494.22498305473516</c:v>
                </c:pt>
                <c:pt idx="431">
                  <c:v>-493.35792168095492</c:v>
                </c:pt>
                <c:pt idx="432">
                  <c:v>-492.49086030717467</c:v>
                </c:pt>
                <c:pt idx="433">
                  <c:v>-491.62379893339443</c:v>
                </c:pt>
                <c:pt idx="434">
                  <c:v>-490.75673755961418</c:v>
                </c:pt>
                <c:pt idx="435">
                  <c:v>-489.88967618583399</c:v>
                </c:pt>
                <c:pt idx="436">
                  <c:v>-489.02261481205375</c:v>
                </c:pt>
                <c:pt idx="437">
                  <c:v>-488.1555534382735</c:v>
                </c:pt>
                <c:pt idx="438">
                  <c:v>-487.28849206449325</c:v>
                </c:pt>
                <c:pt idx="439">
                  <c:v>-486.42143069071301</c:v>
                </c:pt>
                <c:pt idx="440">
                  <c:v>-485.55436931693276</c:v>
                </c:pt>
                <c:pt idx="441">
                  <c:v>-484.68730794315252</c:v>
                </c:pt>
                <c:pt idx="442">
                  <c:v>-483.82024656937233</c:v>
                </c:pt>
                <c:pt idx="443">
                  <c:v>-482.95318519559208</c:v>
                </c:pt>
                <c:pt idx="444">
                  <c:v>-482.08612382181184</c:v>
                </c:pt>
                <c:pt idx="445">
                  <c:v>-481.21906244803159</c:v>
                </c:pt>
                <c:pt idx="446">
                  <c:v>-480.35200107425135</c:v>
                </c:pt>
                <c:pt idx="447">
                  <c:v>-479.4849397004711</c:v>
                </c:pt>
                <c:pt idx="448">
                  <c:v>-478.61787832669086</c:v>
                </c:pt>
                <c:pt idx="449">
                  <c:v>-477.75081695291067</c:v>
                </c:pt>
                <c:pt idx="450">
                  <c:v>-476.88375557913042</c:v>
                </c:pt>
                <c:pt idx="451">
                  <c:v>-476.01669420535018</c:v>
                </c:pt>
                <c:pt idx="452">
                  <c:v>-475.14963283156993</c:v>
                </c:pt>
                <c:pt idx="453">
                  <c:v>-474.28257145778969</c:v>
                </c:pt>
                <c:pt idx="454">
                  <c:v>-473.41551008400944</c:v>
                </c:pt>
                <c:pt idx="455">
                  <c:v>-472.54844871022925</c:v>
                </c:pt>
                <c:pt idx="456">
                  <c:v>-471.68138733644901</c:v>
                </c:pt>
                <c:pt idx="457">
                  <c:v>-470.81432596266876</c:v>
                </c:pt>
                <c:pt idx="458">
                  <c:v>-469.94726458888852</c:v>
                </c:pt>
                <c:pt idx="459">
                  <c:v>-469.08020321510827</c:v>
                </c:pt>
                <c:pt idx="460">
                  <c:v>-468.21314184132802</c:v>
                </c:pt>
                <c:pt idx="461">
                  <c:v>-467.34608046754778</c:v>
                </c:pt>
                <c:pt idx="462">
                  <c:v>-466.47901909376759</c:v>
                </c:pt>
                <c:pt idx="463">
                  <c:v>-465.61195771998734</c:v>
                </c:pt>
                <c:pt idx="464">
                  <c:v>-464.7448963462071</c:v>
                </c:pt>
                <c:pt idx="465">
                  <c:v>-463.87783497242685</c:v>
                </c:pt>
                <c:pt idx="466">
                  <c:v>-463.01077359864661</c:v>
                </c:pt>
                <c:pt idx="467">
                  <c:v>-462.14371222486636</c:v>
                </c:pt>
                <c:pt idx="468">
                  <c:v>-461.27665085108612</c:v>
                </c:pt>
                <c:pt idx="469">
                  <c:v>-460.40958947730593</c:v>
                </c:pt>
                <c:pt idx="470">
                  <c:v>-459.54252810352568</c:v>
                </c:pt>
                <c:pt idx="471">
                  <c:v>-458.67546672974544</c:v>
                </c:pt>
                <c:pt idx="472">
                  <c:v>-457.80840535596519</c:v>
                </c:pt>
                <c:pt idx="473">
                  <c:v>-456.94134398218495</c:v>
                </c:pt>
                <c:pt idx="474">
                  <c:v>-456.0742826084047</c:v>
                </c:pt>
                <c:pt idx="475">
                  <c:v>-455.20722123462451</c:v>
                </c:pt>
                <c:pt idx="476">
                  <c:v>-454.34015986084427</c:v>
                </c:pt>
                <c:pt idx="477">
                  <c:v>-453.47309848706402</c:v>
                </c:pt>
                <c:pt idx="478">
                  <c:v>-452.60603711328378</c:v>
                </c:pt>
                <c:pt idx="479">
                  <c:v>-451.73897573950353</c:v>
                </c:pt>
                <c:pt idx="480">
                  <c:v>-450.87191436572328</c:v>
                </c:pt>
                <c:pt idx="481">
                  <c:v>-450.00485299194304</c:v>
                </c:pt>
                <c:pt idx="482">
                  <c:v>-449.13779161816285</c:v>
                </c:pt>
                <c:pt idx="483">
                  <c:v>-448.27073024438261</c:v>
                </c:pt>
                <c:pt idx="484">
                  <c:v>-447.40366887060236</c:v>
                </c:pt>
                <c:pt idx="485">
                  <c:v>-446.53660749682211</c:v>
                </c:pt>
                <c:pt idx="486">
                  <c:v>-445.66954612304187</c:v>
                </c:pt>
                <c:pt idx="487">
                  <c:v>-444.80248474926162</c:v>
                </c:pt>
                <c:pt idx="488">
                  <c:v>-443.93542337548138</c:v>
                </c:pt>
                <c:pt idx="489">
                  <c:v>-443.06836200170119</c:v>
                </c:pt>
                <c:pt idx="490">
                  <c:v>-442.20130062792094</c:v>
                </c:pt>
                <c:pt idx="491">
                  <c:v>-441.3342392541407</c:v>
                </c:pt>
                <c:pt idx="492">
                  <c:v>-440.46717788036045</c:v>
                </c:pt>
                <c:pt idx="493">
                  <c:v>-439.60011650658021</c:v>
                </c:pt>
                <c:pt idx="494">
                  <c:v>-438.73305513279996</c:v>
                </c:pt>
                <c:pt idx="495">
                  <c:v>-437.86599375901972</c:v>
                </c:pt>
                <c:pt idx="496">
                  <c:v>-436.99893238523953</c:v>
                </c:pt>
                <c:pt idx="497">
                  <c:v>-436.13187101145928</c:v>
                </c:pt>
                <c:pt idx="498">
                  <c:v>-435.26480963767904</c:v>
                </c:pt>
                <c:pt idx="499">
                  <c:v>-434.39774826389879</c:v>
                </c:pt>
                <c:pt idx="500">
                  <c:v>-433.53068689011855</c:v>
                </c:pt>
                <c:pt idx="501">
                  <c:v>-432.6636255163383</c:v>
                </c:pt>
                <c:pt idx="502">
                  <c:v>-431.79656414255811</c:v>
                </c:pt>
                <c:pt idx="503">
                  <c:v>-430.92950276877787</c:v>
                </c:pt>
                <c:pt idx="504">
                  <c:v>-430.06244139499762</c:v>
                </c:pt>
                <c:pt idx="505">
                  <c:v>-429.19538002121737</c:v>
                </c:pt>
                <c:pt idx="506">
                  <c:v>-428.32831864743713</c:v>
                </c:pt>
                <c:pt idx="507">
                  <c:v>-427.46125727365688</c:v>
                </c:pt>
                <c:pt idx="508">
                  <c:v>-426.59419589987664</c:v>
                </c:pt>
                <c:pt idx="509">
                  <c:v>-425.72713452609645</c:v>
                </c:pt>
                <c:pt idx="510">
                  <c:v>-424.8600731523162</c:v>
                </c:pt>
                <c:pt idx="511">
                  <c:v>-423.99301177853596</c:v>
                </c:pt>
                <c:pt idx="512">
                  <c:v>-423.12595040475571</c:v>
                </c:pt>
                <c:pt idx="513">
                  <c:v>-422.25888903097547</c:v>
                </c:pt>
                <c:pt idx="514">
                  <c:v>-421.39182765719522</c:v>
                </c:pt>
                <c:pt idx="515">
                  <c:v>-420.52476628341498</c:v>
                </c:pt>
                <c:pt idx="516">
                  <c:v>-419.65770490963479</c:v>
                </c:pt>
                <c:pt idx="517">
                  <c:v>-418.79064353585454</c:v>
                </c:pt>
                <c:pt idx="518">
                  <c:v>-417.9235821620743</c:v>
                </c:pt>
                <c:pt idx="519">
                  <c:v>-417.05652078829405</c:v>
                </c:pt>
                <c:pt idx="520">
                  <c:v>-416.18945941451381</c:v>
                </c:pt>
                <c:pt idx="521">
                  <c:v>-415.32239804073356</c:v>
                </c:pt>
                <c:pt idx="522">
                  <c:v>-414.45533666695331</c:v>
                </c:pt>
                <c:pt idx="523">
                  <c:v>-413.58827529317313</c:v>
                </c:pt>
                <c:pt idx="524">
                  <c:v>-412.72121391939288</c:v>
                </c:pt>
                <c:pt idx="525">
                  <c:v>-411.85415254561264</c:v>
                </c:pt>
                <c:pt idx="526">
                  <c:v>-410.98709117183239</c:v>
                </c:pt>
                <c:pt idx="527">
                  <c:v>-410.12002979805214</c:v>
                </c:pt>
                <c:pt idx="528">
                  <c:v>-409.2529684242719</c:v>
                </c:pt>
                <c:pt idx="529">
                  <c:v>-408.38590705049171</c:v>
                </c:pt>
                <c:pt idx="530">
                  <c:v>-407.51884567671146</c:v>
                </c:pt>
                <c:pt idx="531">
                  <c:v>-406.65178430293122</c:v>
                </c:pt>
                <c:pt idx="532">
                  <c:v>-405.78472292915097</c:v>
                </c:pt>
                <c:pt idx="533">
                  <c:v>-404.91766155537073</c:v>
                </c:pt>
                <c:pt idx="534">
                  <c:v>-404.05060018159048</c:v>
                </c:pt>
                <c:pt idx="535">
                  <c:v>-403.18353880781024</c:v>
                </c:pt>
                <c:pt idx="536">
                  <c:v>-402.31647743403005</c:v>
                </c:pt>
                <c:pt idx="537">
                  <c:v>-401.4494160602498</c:v>
                </c:pt>
                <c:pt idx="538">
                  <c:v>-400.58235468646956</c:v>
                </c:pt>
                <c:pt idx="539">
                  <c:v>-399.71529331268931</c:v>
                </c:pt>
                <c:pt idx="540">
                  <c:v>-398.84823193890907</c:v>
                </c:pt>
                <c:pt idx="541">
                  <c:v>-397.98117056512882</c:v>
                </c:pt>
                <c:pt idx="542">
                  <c:v>-397.11410919134858</c:v>
                </c:pt>
                <c:pt idx="543">
                  <c:v>-396.24704781756839</c:v>
                </c:pt>
                <c:pt idx="544">
                  <c:v>-395.37998644378814</c:v>
                </c:pt>
                <c:pt idx="545">
                  <c:v>-394.5129250700079</c:v>
                </c:pt>
                <c:pt idx="546">
                  <c:v>-393.64586369622765</c:v>
                </c:pt>
                <c:pt idx="547">
                  <c:v>-392.7788023224474</c:v>
                </c:pt>
                <c:pt idx="548">
                  <c:v>-391.91174094866716</c:v>
                </c:pt>
                <c:pt idx="549">
                  <c:v>-391.04467957488691</c:v>
                </c:pt>
                <c:pt idx="550">
                  <c:v>-390.17761820110672</c:v>
                </c:pt>
                <c:pt idx="551">
                  <c:v>-389.31055682732648</c:v>
                </c:pt>
                <c:pt idx="552">
                  <c:v>-388.44349545354623</c:v>
                </c:pt>
                <c:pt idx="553">
                  <c:v>-387.57643407976599</c:v>
                </c:pt>
                <c:pt idx="554">
                  <c:v>-386.70937270598574</c:v>
                </c:pt>
                <c:pt idx="555">
                  <c:v>-385.8423113322055</c:v>
                </c:pt>
                <c:pt idx="556">
                  <c:v>-384.97524995842531</c:v>
                </c:pt>
                <c:pt idx="557">
                  <c:v>-384.10818858464506</c:v>
                </c:pt>
                <c:pt idx="558">
                  <c:v>-383.24112721086482</c:v>
                </c:pt>
                <c:pt idx="559">
                  <c:v>-382.37406583708457</c:v>
                </c:pt>
                <c:pt idx="560">
                  <c:v>-381.50700446330433</c:v>
                </c:pt>
                <c:pt idx="561">
                  <c:v>-380.63994308952408</c:v>
                </c:pt>
                <c:pt idx="562">
                  <c:v>-379.77288171574384</c:v>
                </c:pt>
                <c:pt idx="563">
                  <c:v>-378.90582034196365</c:v>
                </c:pt>
                <c:pt idx="564">
                  <c:v>-378.0387589681834</c:v>
                </c:pt>
                <c:pt idx="565">
                  <c:v>-377.17169759440316</c:v>
                </c:pt>
                <c:pt idx="566">
                  <c:v>-376.30463622062291</c:v>
                </c:pt>
                <c:pt idx="567">
                  <c:v>-375.43757484684267</c:v>
                </c:pt>
                <c:pt idx="568">
                  <c:v>-374.57051347306242</c:v>
                </c:pt>
                <c:pt idx="569">
                  <c:v>-373.70345209928217</c:v>
                </c:pt>
                <c:pt idx="570">
                  <c:v>-372.83639072550199</c:v>
                </c:pt>
                <c:pt idx="571">
                  <c:v>-371.96932935172174</c:v>
                </c:pt>
                <c:pt idx="572">
                  <c:v>-371.10226797794149</c:v>
                </c:pt>
                <c:pt idx="573">
                  <c:v>-370.23520660416125</c:v>
                </c:pt>
                <c:pt idx="574">
                  <c:v>-369.368145230381</c:v>
                </c:pt>
                <c:pt idx="575">
                  <c:v>-368.50108385660076</c:v>
                </c:pt>
                <c:pt idx="576">
                  <c:v>-367.63402248282057</c:v>
                </c:pt>
                <c:pt idx="577">
                  <c:v>-366.76696110904032</c:v>
                </c:pt>
                <c:pt idx="578">
                  <c:v>-365.89989973526008</c:v>
                </c:pt>
                <c:pt idx="579">
                  <c:v>-365.03283836147983</c:v>
                </c:pt>
                <c:pt idx="580">
                  <c:v>-364.16577698769959</c:v>
                </c:pt>
                <c:pt idx="581">
                  <c:v>-363.29871561391934</c:v>
                </c:pt>
                <c:pt idx="582">
                  <c:v>-362.4316542401391</c:v>
                </c:pt>
                <c:pt idx="583">
                  <c:v>-361.56459286635891</c:v>
                </c:pt>
                <c:pt idx="584">
                  <c:v>-360.69753149257866</c:v>
                </c:pt>
                <c:pt idx="585">
                  <c:v>-359.83047011879842</c:v>
                </c:pt>
                <c:pt idx="586">
                  <c:v>-358.96340874501817</c:v>
                </c:pt>
                <c:pt idx="587">
                  <c:v>-358.09634737123793</c:v>
                </c:pt>
                <c:pt idx="588">
                  <c:v>-357.22928599745768</c:v>
                </c:pt>
                <c:pt idx="589">
                  <c:v>-356.36222462367743</c:v>
                </c:pt>
                <c:pt idx="590">
                  <c:v>-355.49516324989725</c:v>
                </c:pt>
                <c:pt idx="591">
                  <c:v>-354.62810187611694</c:v>
                </c:pt>
                <c:pt idx="592">
                  <c:v>-353.76104050233675</c:v>
                </c:pt>
                <c:pt idx="593">
                  <c:v>-352.89397912855657</c:v>
                </c:pt>
                <c:pt idx="594">
                  <c:v>-352.02691775477626</c:v>
                </c:pt>
                <c:pt idx="595">
                  <c:v>-351.15985638099608</c:v>
                </c:pt>
                <c:pt idx="596">
                  <c:v>-350.29279500721577</c:v>
                </c:pt>
                <c:pt idx="597">
                  <c:v>-349.42573363343558</c:v>
                </c:pt>
                <c:pt idx="598">
                  <c:v>-348.55867225965528</c:v>
                </c:pt>
                <c:pt idx="599">
                  <c:v>-347.69161088587509</c:v>
                </c:pt>
                <c:pt idx="600">
                  <c:v>-346.8245495120949</c:v>
                </c:pt>
                <c:pt idx="601">
                  <c:v>-345.9574881383146</c:v>
                </c:pt>
                <c:pt idx="602">
                  <c:v>-345.09042676453441</c:v>
                </c:pt>
                <c:pt idx="603">
                  <c:v>-344.22336539075411</c:v>
                </c:pt>
                <c:pt idx="604">
                  <c:v>-343.35630401697392</c:v>
                </c:pt>
                <c:pt idx="605">
                  <c:v>-342.48924264319362</c:v>
                </c:pt>
                <c:pt idx="606">
                  <c:v>-341.62218126941343</c:v>
                </c:pt>
                <c:pt idx="607">
                  <c:v>-340.75511989563324</c:v>
                </c:pt>
                <c:pt idx="608">
                  <c:v>-339.88805852185294</c:v>
                </c:pt>
                <c:pt idx="609">
                  <c:v>-339.02099714807275</c:v>
                </c:pt>
                <c:pt idx="610">
                  <c:v>-338.15393577429245</c:v>
                </c:pt>
                <c:pt idx="611">
                  <c:v>-337.28687440051226</c:v>
                </c:pt>
                <c:pt idx="612">
                  <c:v>-336.41981302673196</c:v>
                </c:pt>
                <c:pt idx="613">
                  <c:v>-335.55275165295177</c:v>
                </c:pt>
                <c:pt idx="614">
                  <c:v>-334.68569027917158</c:v>
                </c:pt>
                <c:pt idx="615">
                  <c:v>-333.81862890539128</c:v>
                </c:pt>
                <c:pt idx="616">
                  <c:v>-332.95156753161109</c:v>
                </c:pt>
                <c:pt idx="617">
                  <c:v>-332.08450615783079</c:v>
                </c:pt>
                <c:pt idx="618">
                  <c:v>-331.2174447840506</c:v>
                </c:pt>
                <c:pt idx="619">
                  <c:v>-330.3503834102703</c:v>
                </c:pt>
                <c:pt idx="620">
                  <c:v>-329.48332203649011</c:v>
                </c:pt>
                <c:pt idx="621">
                  <c:v>-328.61626066270992</c:v>
                </c:pt>
                <c:pt idx="622">
                  <c:v>-327.74919928892962</c:v>
                </c:pt>
                <c:pt idx="623">
                  <c:v>-326.88213791514943</c:v>
                </c:pt>
                <c:pt idx="624">
                  <c:v>-326.01507654136913</c:v>
                </c:pt>
                <c:pt idx="625">
                  <c:v>-325.14801516758894</c:v>
                </c:pt>
                <c:pt idx="626">
                  <c:v>-324.28095379380864</c:v>
                </c:pt>
                <c:pt idx="627">
                  <c:v>-323.41389242002845</c:v>
                </c:pt>
                <c:pt idx="628">
                  <c:v>-322.54683104624826</c:v>
                </c:pt>
                <c:pt idx="629">
                  <c:v>-321.67976967246796</c:v>
                </c:pt>
                <c:pt idx="630">
                  <c:v>-320.81270829868777</c:v>
                </c:pt>
                <c:pt idx="631">
                  <c:v>-319.94564692490746</c:v>
                </c:pt>
                <c:pt idx="632">
                  <c:v>-319.07858555112728</c:v>
                </c:pt>
                <c:pt idx="633">
                  <c:v>-318.21152417734697</c:v>
                </c:pt>
                <c:pt idx="634">
                  <c:v>-317.34446280356678</c:v>
                </c:pt>
                <c:pt idx="635">
                  <c:v>-316.4774014297866</c:v>
                </c:pt>
                <c:pt idx="636">
                  <c:v>-315.61034005600629</c:v>
                </c:pt>
                <c:pt idx="637">
                  <c:v>-314.74327868222611</c:v>
                </c:pt>
                <c:pt idx="638">
                  <c:v>-313.8762173084458</c:v>
                </c:pt>
                <c:pt idx="639">
                  <c:v>-313.00915593466561</c:v>
                </c:pt>
                <c:pt idx="640">
                  <c:v>-312.14209456088543</c:v>
                </c:pt>
                <c:pt idx="641">
                  <c:v>-311.27503318710512</c:v>
                </c:pt>
                <c:pt idx="642">
                  <c:v>-310.40797181332493</c:v>
                </c:pt>
                <c:pt idx="643">
                  <c:v>-309.54091043954463</c:v>
                </c:pt>
                <c:pt idx="644">
                  <c:v>-308.67384906576444</c:v>
                </c:pt>
                <c:pt idx="645">
                  <c:v>-307.80678769198414</c:v>
                </c:pt>
                <c:pt idx="646">
                  <c:v>-306.93972631820395</c:v>
                </c:pt>
                <c:pt idx="647">
                  <c:v>-306.07266494442376</c:v>
                </c:pt>
                <c:pt idx="648">
                  <c:v>-305.20560357064346</c:v>
                </c:pt>
                <c:pt idx="649">
                  <c:v>-304.33854219686327</c:v>
                </c:pt>
                <c:pt idx="650">
                  <c:v>-303.47148082308297</c:v>
                </c:pt>
                <c:pt idx="651">
                  <c:v>-302.60441944930278</c:v>
                </c:pt>
                <c:pt idx="652">
                  <c:v>-301.73735807552248</c:v>
                </c:pt>
                <c:pt idx="653">
                  <c:v>-300.87029670174229</c:v>
                </c:pt>
                <c:pt idx="654">
                  <c:v>-300.0032353279621</c:v>
                </c:pt>
                <c:pt idx="655">
                  <c:v>-299.1361739541818</c:v>
                </c:pt>
                <c:pt idx="656">
                  <c:v>-298.26911258040161</c:v>
                </c:pt>
                <c:pt idx="657">
                  <c:v>-297.40205120662131</c:v>
                </c:pt>
                <c:pt idx="658">
                  <c:v>-296.53498983284112</c:v>
                </c:pt>
                <c:pt idx="659">
                  <c:v>-295.66792845906082</c:v>
                </c:pt>
                <c:pt idx="660">
                  <c:v>-294.80086708528063</c:v>
                </c:pt>
                <c:pt idx="661">
                  <c:v>-293.93380571150044</c:v>
                </c:pt>
                <c:pt idx="662">
                  <c:v>-293.06674433772014</c:v>
                </c:pt>
                <c:pt idx="663">
                  <c:v>-292.19968296393995</c:v>
                </c:pt>
                <c:pt idx="664">
                  <c:v>-291.33262159015965</c:v>
                </c:pt>
                <c:pt idx="665">
                  <c:v>-290.46556021637946</c:v>
                </c:pt>
                <c:pt idx="666">
                  <c:v>-289.59849884259916</c:v>
                </c:pt>
                <c:pt idx="667">
                  <c:v>-288.73143746881897</c:v>
                </c:pt>
                <c:pt idx="668">
                  <c:v>-287.86437609503878</c:v>
                </c:pt>
                <c:pt idx="669">
                  <c:v>-286.99731472125848</c:v>
                </c:pt>
                <c:pt idx="670">
                  <c:v>-286.13025334747829</c:v>
                </c:pt>
                <c:pt idx="671">
                  <c:v>-285.26319197369799</c:v>
                </c:pt>
                <c:pt idx="672">
                  <c:v>-284.3961305999178</c:v>
                </c:pt>
                <c:pt idx="673">
                  <c:v>-283.52906922613749</c:v>
                </c:pt>
                <c:pt idx="674">
                  <c:v>-282.66200785235731</c:v>
                </c:pt>
                <c:pt idx="675">
                  <c:v>-281.79494647857712</c:v>
                </c:pt>
                <c:pt idx="676">
                  <c:v>-280.92788510479681</c:v>
                </c:pt>
                <c:pt idx="677">
                  <c:v>-280.06082373101663</c:v>
                </c:pt>
                <c:pt idx="678">
                  <c:v>-279.19376235723632</c:v>
                </c:pt>
                <c:pt idx="679">
                  <c:v>-278.32670098345613</c:v>
                </c:pt>
                <c:pt idx="680">
                  <c:v>-277.45963960967583</c:v>
                </c:pt>
                <c:pt idx="681">
                  <c:v>-276.59257823589564</c:v>
                </c:pt>
                <c:pt idx="682">
                  <c:v>-275.72551686211546</c:v>
                </c:pt>
                <c:pt idx="683">
                  <c:v>-274.85845548833515</c:v>
                </c:pt>
                <c:pt idx="684">
                  <c:v>-273.99139411455496</c:v>
                </c:pt>
                <c:pt idx="685">
                  <c:v>-273.12433274077466</c:v>
                </c:pt>
                <c:pt idx="686">
                  <c:v>-272.25727136699447</c:v>
                </c:pt>
                <c:pt idx="687">
                  <c:v>-271.39020999321417</c:v>
                </c:pt>
                <c:pt idx="688">
                  <c:v>-270.52314861943398</c:v>
                </c:pt>
                <c:pt idx="689">
                  <c:v>-269.65608724565379</c:v>
                </c:pt>
                <c:pt idx="690">
                  <c:v>-268.78902587187349</c:v>
                </c:pt>
                <c:pt idx="691">
                  <c:v>-267.9219644980933</c:v>
                </c:pt>
                <c:pt idx="692">
                  <c:v>-267.054903124313</c:v>
                </c:pt>
                <c:pt idx="693">
                  <c:v>-266.18784175053281</c:v>
                </c:pt>
                <c:pt idx="694">
                  <c:v>-265.32078037675262</c:v>
                </c:pt>
                <c:pt idx="695">
                  <c:v>-264.45371900297232</c:v>
                </c:pt>
                <c:pt idx="696">
                  <c:v>-263.58665762919213</c:v>
                </c:pt>
                <c:pt idx="697">
                  <c:v>-262.71959625541183</c:v>
                </c:pt>
                <c:pt idx="698">
                  <c:v>-261.85253488163164</c:v>
                </c:pt>
                <c:pt idx="699">
                  <c:v>-260.98547350785134</c:v>
                </c:pt>
                <c:pt idx="700">
                  <c:v>-260.11841213407115</c:v>
                </c:pt>
                <c:pt idx="701">
                  <c:v>-259.25135076029096</c:v>
                </c:pt>
                <c:pt idx="702">
                  <c:v>-258.38428938651066</c:v>
                </c:pt>
                <c:pt idx="703">
                  <c:v>-257.51722801273047</c:v>
                </c:pt>
                <c:pt idx="704">
                  <c:v>-256.65016663895017</c:v>
                </c:pt>
                <c:pt idx="705">
                  <c:v>-255.78310526516998</c:v>
                </c:pt>
                <c:pt idx="706">
                  <c:v>-254.91604389138968</c:v>
                </c:pt>
                <c:pt idx="707">
                  <c:v>-254.04898251760949</c:v>
                </c:pt>
                <c:pt idx="708">
                  <c:v>-253.1819211438293</c:v>
                </c:pt>
                <c:pt idx="709">
                  <c:v>-252.314859770049</c:v>
                </c:pt>
                <c:pt idx="710">
                  <c:v>-251.44779839626881</c:v>
                </c:pt>
                <c:pt idx="711">
                  <c:v>-250.58073702248851</c:v>
                </c:pt>
                <c:pt idx="712">
                  <c:v>-249.71367564870832</c:v>
                </c:pt>
                <c:pt idx="713">
                  <c:v>-248.84661427492802</c:v>
                </c:pt>
                <c:pt idx="714">
                  <c:v>-247.97955290114783</c:v>
                </c:pt>
                <c:pt idx="715">
                  <c:v>-247.11249152736764</c:v>
                </c:pt>
                <c:pt idx="716">
                  <c:v>-246.24543015358734</c:v>
                </c:pt>
                <c:pt idx="717">
                  <c:v>-245.37836877980715</c:v>
                </c:pt>
                <c:pt idx="718">
                  <c:v>-244.51130740602684</c:v>
                </c:pt>
                <c:pt idx="719">
                  <c:v>-243.64424603224666</c:v>
                </c:pt>
                <c:pt idx="720">
                  <c:v>-242.77718465846635</c:v>
                </c:pt>
                <c:pt idx="721">
                  <c:v>-241.91012328468616</c:v>
                </c:pt>
                <c:pt idx="722">
                  <c:v>-241.04306191090598</c:v>
                </c:pt>
                <c:pt idx="723">
                  <c:v>-240.17600053712567</c:v>
                </c:pt>
                <c:pt idx="724">
                  <c:v>-239.30893916334549</c:v>
                </c:pt>
                <c:pt idx="725">
                  <c:v>-238.44187778956518</c:v>
                </c:pt>
                <c:pt idx="726">
                  <c:v>-237.57481641578499</c:v>
                </c:pt>
                <c:pt idx="727">
                  <c:v>-236.70775504200469</c:v>
                </c:pt>
                <c:pt idx="728">
                  <c:v>-235.8406936682245</c:v>
                </c:pt>
                <c:pt idx="729">
                  <c:v>-234.97363229444431</c:v>
                </c:pt>
                <c:pt idx="730">
                  <c:v>-234.10657092066401</c:v>
                </c:pt>
                <c:pt idx="731">
                  <c:v>-233.23950954688382</c:v>
                </c:pt>
                <c:pt idx="732">
                  <c:v>-232.37244817310352</c:v>
                </c:pt>
                <c:pt idx="733">
                  <c:v>-231.50538679932333</c:v>
                </c:pt>
                <c:pt idx="734">
                  <c:v>-230.63832542554303</c:v>
                </c:pt>
                <c:pt idx="735">
                  <c:v>-229.77126405176284</c:v>
                </c:pt>
                <c:pt idx="736">
                  <c:v>-228.90420267798265</c:v>
                </c:pt>
                <c:pt idx="737">
                  <c:v>-228.03714130420235</c:v>
                </c:pt>
                <c:pt idx="738">
                  <c:v>-227.17007993042216</c:v>
                </c:pt>
                <c:pt idx="739">
                  <c:v>-226.30301855664186</c:v>
                </c:pt>
                <c:pt idx="740">
                  <c:v>-225.43595718286167</c:v>
                </c:pt>
                <c:pt idx="741">
                  <c:v>-224.56889580908137</c:v>
                </c:pt>
                <c:pt idx="742">
                  <c:v>-223.70183443530118</c:v>
                </c:pt>
                <c:pt idx="743">
                  <c:v>-222.83477306152099</c:v>
                </c:pt>
                <c:pt idx="744">
                  <c:v>-221.96771168774069</c:v>
                </c:pt>
                <c:pt idx="745">
                  <c:v>-221.1006503139605</c:v>
                </c:pt>
                <c:pt idx="746">
                  <c:v>-220.2335889401802</c:v>
                </c:pt>
                <c:pt idx="747">
                  <c:v>-219.36652756640001</c:v>
                </c:pt>
                <c:pt idx="748">
                  <c:v>-218.49946619261982</c:v>
                </c:pt>
                <c:pt idx="749">
                  <c:v>-217.63240481883952</c:v>
                </c:pt>
                <c:pt idx="750">
                  <c:v>-216.76534344505933</c:v>
                </c:pt>
                <c:pt idx="751">
                  <c:v>-215.89828207127903</c:v>
                </c:pt>
                <c:pt idx="752">
                  <c:v>-215.03122069749884</c:v>
                </c:pt>
                <c:pt idx="753">
                  <c:v>-214.16415932371854</c:v>
                </c:pt>
                <c:pt idx="754">
                  <c:v>-213.29709794993835</c:v>
                </c:pt>
                <c:pt idx="755">
                  <c:v>-212.43003657615816</c:v>
                </c:pt>
                <c:pt idx="756">
                  <c:v>-211.56297520237786</c:v>
                </c:pt>
                <c:pt idx="757">
                  <c:v>-210.69591382859767</c:v>
                </c:pt>
                <c:pt idx="758">
                  <c:v>-209.82885245481737</c:v>
                </c:pt>
                <c:pt idx="759">
                  <c:v>-208.96179108103718</c:v>
                </c:pt>
                <c:pt idx="760">
                  <c:v>-208.09472970725687</c:v>
                </c:pt>
                <c:pt idx="761">
                  <c:v>-207.22766833347669</c:v>
                </c:pt>
                <c:pt idx="762">
                  <c:v>-206.3606069596965</c:v>
                </c:pt>
                <c:pt idx="763">
                  <c:v>-205.49354558591619</c:v>
                </c:pt>
                <c:pt idx="764">
                  <c:v>-204.62648421213601</c:v>
                </c:pt>
                <c:pt idx="765">
                  <c:v>-203.7594228383557</c:v>
                </c:pt>
                <c:pt idx="766">
                  <c:v>-202.89236146457552</c:v>
                </c:pt>
                <c:pt idx="767">
                  <c:v>-202.02530009079521</c:v>
                </c:pt>
                <c:pt idx="768">
                  <c:v>-201.15823871701502</c:v>
                </c:pt>
                <c:pt idx="769">
                  <c:v>-200.29117734323484</c:v>
                </c:pt>
                <c:pt idx="770">
                  <c:v>-199.42411596945453</c:v>
                </c:pt>
                <c:pt idx="771">
                  <c:v>-198.55705459567434</c:v>
                </c:pt>
                <c:pt idx="772">
                  <c:v>-197.68999322189404</c:v>
                </c:pt>
                <c:pt idx="773">
                  <c:v>-196.82293184811385</c:v>
                </c:pt>
                <c:pt idx="774">
                  <c:v>-195.95587047433355</c:v>
                </c:pt>
                <c:pt idx="775">
                  <c:v>-195.08880910055336</c:v>
                </c:pt>
                <c:pt idx="776">
                  <c:v>-194.22174772677317</c:v>
                </c:pt>
                <c:pt idx="777">
                  <c:v>-193.35468635299287</c:v>
                </c:pt>
                <c:pt idx="778">
                  <c:v>-192.48762497921268</c:v>
                </c:pt>
                <c:pt idx="779">
                  <c:v>-191.62056360543238</c:v>
                </c:pt>
                <c:pt idx="780">
                  <c:v>-190.75350223165219</c:v>
                </c:pt>
                <c:pt idx="781">
                  <c:v>-189.88644085787189</c:v>
                </c:pt>
                <c:pt idx="782">
                  <c:v>-189.0193794840917</c:v>
                </c:pt>
                <c:pt idx="783">
                  <c:v>-188.15231811031151</c:v>
                </c:pt>
                <c:pt idx="784">
                  <c:v>-187.28525673653121</c:v>
                </c:pt>
                <c:pt idx="785">
                  <c:v>-186.41819536275102</c:v>
                </c:pt>
                <c:pt idx="786">
                  <c:v>-185.55113398897072</c:v>
                </c:pt>
                <c:pt idx="787">
                  <c:v>-184.68407261519053</c:v>
                </c:pt>
                <c:pt idx="788">
                  <c:v>-183.81701124141023</c:v>
                </c:pt>
                <c:pt idx="789">
                  <c:v>-182.94994986763004</c:v>
                </c:pt>
                <c:pt idx="790">
                  <c:v>-182.08288849384985</c:v>
                </c:pt>
                <c:pt idx="791">
                  <c:v>-181.21582712006955</c:v>
                </c:pt>
                <c:pt idx="792">
                  <c:v>-180.34876574628936</c:v>
                </c:pt>
                <c:pt idx="793">
                  <c:v>-179.48170437250906</c:v>
                </c:pt>
                <c:pt idx="794">
                  <c:v>-178.61464299872887</c:v>
                </c:pt>
                <c:pt idx="795">
                  <c:v>-177.74758162494868</c:v>
                </c:pt>
                <c:pt idx="796">
                  <c:v>-176.88052025116838</c:v>
                </c:pt>
                <c:pt idx="797">
                  <c:v>-176.01345887738819</c:v>
                </c:pt>
                <c:pt idx="798">
                  <c:v>-175.14639750360789</c:v>
                </c:pt>
                <c:pt idx="799">
                  <c:v>-174.2793361298277</c:v>
                </c:pt>
                <c:pt idx="800">
                  <c:v>-173.4122747560474</c:v>
                </c:pt>
                <c:pt idx="801">
                  <c:v>-172.54521338226721</c:v>
                </c:pt>
                <c:pt idx="802">
                  <c:v>-171.67815200848702</c:v>
                </c:pt>
                <c:pt idx="803">
                  <c:v>-170.81109063470672</c:v>
                </c:pt>
                <c:pt idx="804">
                  <c:v>-169.94402926092653</c:v>
                </c:pt>
                <c:pt idx="805">
                  <c:v>-169.07696788714622</c:v>
                </c:pt>
                <c:pt idx="806">
                  <c:v>-168.20990651336604</c:v>
                </c:pt>
                <c:pt idx="807">
                  <c:v>-167.34284513958573</c:v>
                </c:pt>
                <c:pt idx="808">
                  <c:v>-166.47578376580555</c:v>
                </c:pt>
                <c:pt idx="809">
                  <c:v>-165.60872239202536</c:v>
                </c:pt>
                <c:pt idx="810">
                  <c:v>-164.74166101824505</c:v>
                </c:pt>
                <c:pt idx="811">
                  <c:v>-163.87459964446487</c:v>
                </c:pt>
                <c:pt idx="812">
                  <c:v>-163.00753827068456</c:v>
                </c:pt>
                <c:pt idx="813">
                  <c:v>-162.14047689690437</c:v>
                </c:pt>
                <c:pt idx="814">
                  <c:v>-161.27341552312407</c:v>
                </c:pt>
                <c:pt idx="815">
                  <c:v>-160.40635414934388</c:v>
                </c:pt>
                <c:pt idx="816">
                  <c:v>-159.53929277556369</c:v>
                </c:pt>
                <c:pt idx="817">
                  <c:v>-158.67223140178339</c:v>
                </c:pt>
                <c:pt idx="818">
                  <c:v>-157.8051700280032</c:v>
                </c:pt>
                <c:pt idx="819">
                  <c:v>-156.9381086542229</c:v>
                </c:pt>
                <c:pt idx="820">
                  <c:v>-156.07104728044271</c:v>
                </c:pt>
                <c:pt idx="821">
                  <c:v>-155.20398590666241</c:v>
                </c:pt>
                <c:pt idx="822">
                  <c:v>-154.33692453288222</c:v>
                </c:pt>
                <c:pt idx="823">
                  <c:v>-153.46986315910203</c:v>
                </c:pt>
                <c:pt idx="824">
                  <c:v>-152.60280178532173</c:v>
                </c:pt>
                <c:pt idx="825">
                  <c:v>-151.73574041154154</c:v>
                </c:pt>
                <c:pt idx="826">
                  <c:v>-150.86867903776124</c:v>
                </c:pt>
                <c:pt idx="827">
                  <c:v>-150.00161766398105</c:v>
                </c:pt>
                <c:pt idx="828">
                  <c:v>-149.13455629020075</c:v>
                </c:pt>
                <c:pt idx="829">
                  <c:v>-148.26749491642056</c:v>
                </c:pt>
                <c:pt idx="830">
                  <c:v>-147.40043354264037</c:v>
                </c:pt>
                <c:pt idx="831">
                  <c:v>-146.53337216886007</c:v>
                </c:pt>
                <c:pt idx="832">
                  <c:v>-145.66631079507988</c:v>
                </c:pt>
                <c:pt idx="833">
                  <c:v>-144.79924942129958</c:v>
                </c:pt>
                <c:pt idx="834">
                  <c:v>-143.93218804751939</c:v>
                </c:pt>
                <c:pt idx="835">
                  <c:v>-143.06512667373909</c:v>
                </c:pt>
                <c:pt idx="836">
                  <c:v>-142.1980652999589</c:v>
                </c:pt>
                <c:pt idx="837">
                  <c:v>-141.33100392617871</c:v>
                </c:pt>
                <c:pt idx="838">
                  <c:v>-140.46394255239841</c:v>
                </c:pt>
                <c:pt idx="839">
                  <c:v>-139.59688117861822</c:v>
                </c:pt>
                <c:pt idx="840">
                  <c:v>-138.72981980483792</c:v>
                </c:pt>
                <c:pt idx="841">
                  <c:v>-137.86275843105773</c:v>
                </c:pt>
                <c:pt idx="842">
                  <c:v>-136.99569705727743</c:v>
                </c:pt>
                <c:pt idx="843">
                  <c:v>-136.12863568349724</c:v>
                </c:pt>
                <c:pt idx="844">
                  <c:v>-135.26157430971705</c:v>
                </c:pt>
                <c:pt idx="845">
                  <c:v>-134.39451293593675</c:v>
                </c:pt>
                <c:pt idx="846">
                  <c:v>-133.52745156215656</c:v>
                </c:pt>
                <c:pt idx="847">
                  <c:v>-132.66039018837625</c:v>
                </c:pt>
                <c:pt idx="848">
                  <c:v>-131.79332881459607</c:v>
                </c:pt>
                <c:pt idx="849">
                  <c:v>-130.92626744081588</c:v>
                </c:pt>
                <c:pt idx="850">
                  <c:v>-130.05920606703557</c:v>
                </c:pt>
                <c:pt idx="851">
                  <c:v>-129.19214469325539</c:v>
                </c:pt>
                <c:pt idx="852">
                  <c:v>-128.32508331947508</c:v>
                </c:pt>
                <c:pt idx="853">
                  <c:v>-127.4580219456949</c:v>
                </c:pt>
                <c:pt idx="854">
                  <c:v>-126.59096057191459</c:v>
                </c:pt>
                <c:pt idx="855">
                  <c:v>-125.7238991981344</c:v>
                </c:pt>
                <c:pt idx="856">
                  <c:v>-124.85683782435422</c:v>
                </c:pt>
                <c:pt idx="857">
                  <c:v>-123.98977645057391</c:v>
                </c:pt>
                <c:pt idx="858">
                  <c:v>-123.12271507679372</c:v>
                </c:pt>
                <c:pt idx="859">
                  <c:v>-122.25565370301342</c:v>
                </c:pt>
                <c:pt idx="860">
                  <c:v>-121.38859232923323</c:v>
                </c:pt>
                <c:pt idx="861">
                  <c:v>-120.52153095545293</c:v>
                </c:pt>
                <c:pt idx="862">
                  <c:v>-119.65446958167274</c:v>
                </c:pt>
                <c:pt idx="863">
                  <c:v>-118.78740820789255</c:v>
                </c:pt>
                <c:pt idx="864">
                  <c:v>-117.92034683411225</c:v>
                </c:pt>
                <c:pt idx="865">
                  <c:v>-117.05328546033206</c:v>
                </c:pt>
                <c:pt idx="866">
                  <c:v>-116.18622408655176</c:v>
                </c:pt>
                <c:pt idx="867">
                  <c:v>-115.31916271277157</c:v>
                </c:pt>
                <c:pt idx="868">
                  <c:v>-114.45210133899127</c:v>
                </c:pt>
                <c:pt idx="869">
                  <c:v>-113.58503996521108</c:v>
                </c:pt>
                <c:pt idx="870">
                  <c:v>-112.71797859143089</c:v>
                </c:pt>
                <c:pt idx="871">
                  <c:v>-111.85091721765059</c:v>
                </c:pt>
                <c:pt idx="872">
                  <c:v>-110.9838558438704</c:v>
                </c:pt>
                <c:pt idx="873">
                  <c:v>-110.1167944700901</c:v>
                </c:pt>
                <c:pt idx="874">
                  <c:v>-109.24973309630991</c:v>
                </c:pt>
                <c:pt idx="875">
                  <c:v>-108.38267172252961</c:v>
                </c:pt>
                <c:pt idx="876">
                  <c:v>-107.51561034874942</c:v>
                </c:pt>
                <c:pt idx="877">
                  <c:v>-106.64854897496923</c:v>
                </c:pt>
                <c:pt idx="878">
                  <c:v>-105.78148760118893</c:v>
                </c:pt>
                <c:pt idx="879">
                  <c:v>-104.91442622740874</c:v>
                </c:pt>
                <c:pt idx="880">
                  <c:v>-104.04736485362844</c:v>
                </c:pt>
                <c:pt idx="881">
                  <c:v>-103.18030347984825</c:v>
                </c:pt>
                <c:pt idx="882">
                  <c:v>-102.31324210606795</c:v>
                </c:pt>
                <c:pt idx="883">
                  <c:v>-101.44618073228776</c:v>
                </c:pt>
                <c:pt idx="884">
                  <c:v>-100.57911935850757</c:v>
                </c:pt>
                <c:pt idx="885">
                  <c:v>-99.712057984727267</c:v>
                </c:pt>
                <c:pt idx="886">
                  <c:v>-98.844996610947078</c:v>
                </c:pt>
                <c:pt idx="887">
                  <c:v>-97.977935237166776</c:v>
                </c:pt>
                <c:pt idx="888">
                  <c:v>-97.110873863386587</c:v>
                </c:pt>
                <c:pt idx="889">
                  <c:v>-96.243812489606285</c:v>
                </c:pt>
                <c:pt idx="890">
                  <c:v>-95.376751115826096</c:v>
                </c:pt>
                <c:pt idx="891">
                  <c:v>-94.509689742045907</c:v>
                </c:pt>
                <c:pt idx="892">
                  <c:v>-93.642628368265605</c:v>
                </c:pt>
                <c:pt idx="893">
                  <c:v>-92.775566994485416</c:v>
                </c:pt>
                <c:pt idx="894">
                  <c:v>-91.908505620705114</c:v>
                </c:pt>
                <c:pt idx="895">
                  <c:v>-91.041444246924925</c:v>
                </c:pt>
                <c:pt idx="896">
                  <c:v>-90.174382873144623</c:v>
                </c:pt>
                <c:pt idx="897">
                  <c:v>-89.307321499364434</c:v>
                </c:pt>
                <c:pt idx="898">
                  <c:v>-88.440260125584246</c:v>
                </c:pt>
                <c:pt idx="899">
                  <c:v>-87.573198751803943</c:v>
                </c:pt>
                <c:pt idx="900">
                  <c:v>-86.706137378023755</c:v>
                </c:pt>
                <c:pt idx="901">
                  <c:v>-85.839076004243452</c:v>
                </c:pt>
                <c:pt idx="902">
                  <c:v>-84.972014630463264</c:v>
                </c:pt>
                <c:pt idx="903">
                  <c:v>-84.104953256683075</c:v>
                </c:pt>
                <c:pt idx="904">
                  <c:v>-83.237891882902773</c:v>
                </c:pt>
                <c:pt idx="905">
                  <c:v>-82.370830509122584</c:v>
                </c:pt>
                <c:pt idx="906">
                  <c:v>-81.503769135342282</c:v>
                </c:pt>
                <c:pt idx="907">
                  <c:v>-80.636707761562093</c:v>
                </c:pt>
                <c:pt idx="908">
                  <c:v>-79.769646387781791</c:v>
                </c:pt>
                <c:pt idx="909">
                  <c:v>-78.902585014001602</c:v>
                </c:pt>
                <c:pt idx="910">
                  <c:v>-78.035523640221413</c:v>
                </c:pt>
                <c:pt idx="911">
                  <c:v>-77.168462266441111</c:v>
                </c:pt>
                <c:pt idx="912">
                  <c:v>-76.301400892660922</c:v>
                </c:pt>
                <c:pt idx="913">
                  <c:v>-75.43433951888062</c:v>
                </c:pt>
                <c:pt idx="914">
                  <c:v>-74.567278145100431</c:v>
                </c:pt>
                <c:pt idx="915">
                  <c:v>-73.700216771320129</c:v>
                </c:pt>
                <c:pt idx="916">
                  <c:v>-72.83315539753994</c:v>
                </c:pt>
                <c:pt idx="917">
                  <c:v>-71.966094023759752</c:v>
                </c:pt>
                <c:pt idx="918">
                  <c:v>-71.099032649979449</c:v>
                </c:pt>
                <c:pt idx="919">
                  <c:v>-70.231971276199261</c:v>
                </c:pt>
                <c:pt idx="920">
                  <c:v>-69.364909902418958</c:v>
                </c:pt>
                <c:pt idx="921">
                  <c:v>-68.497848528638769</c:v>
                </c:pt>
                <c:pt idx="922">
                  <c:v>-67.630787154858467</c:v>
                </c:pt>
                <c:pt idx="923">
                  <c:v>-66.763725781078278</c:v>
                </c:pt>
                <c:pt idx="924">
                  <c:v>-65.89666440729809</c:v>
                </c:pt>
                <c:pt idx="925">
                  <c:v>-65.029603033517787</c:v>
                </c:pt>
                <c:pt idx="926">
                  <c:v>-64.162541659737599</c:v>
                </c:pt>
                <c:pt idx="927">
                  <c:v>-63.295480285957296</c:v>
                </c:pt>
                <c:pt idx="928">
                  <c:v>-62.428418912177108</c:v>
                </c:pt>
                <c:pt idx="929">
                  <c:v>-61.561357538396805</c:v>
                </c:pt>
                <c:pt idx="930">
                  <c:v>-60.694296164616617</c:v>
                </c:pt>
                <c:pt idx="931">
                  <c:v>-59.827234790836428</c:v>
                </c:pt>
                <c:pt idx="932">
                  <c:v>-58.960173417056126</c:v>
                </c:pt>
                <c:pt idx="933">
                  <c:v>-58.093112043275937</c:v>
                </c:pt>
                <c:pt idx="934">
                  <c:v>-57.226050669495635</c:v>
                </c:pt>
                <c:pt idx="935">
                  <c:v>-56.358989295715446</c:v>
                </c:pt>
                <c:pt idx="936">
                  <c:v>-55.491927921935144</c:v>
                </c:pt>
                <c:pt idx="937">
                  <c:v>-54.624866548154955</c:v>
                </c:pt>
                <c:pt idx="938">
                  <c:v>-53.757805174374766</c:v>
                </c:pt>
                <c:pt idx="939">
                  <c:v>-52.890743800594464</c:v>
                </c:pt>
                <c:pt idx="940">
                  <c:v>-52.023682426814275</c:v>
                </c:pt>
                <c:pt idx="941">
                  <c:v>-51.156621053033973</c:v>
                </c:pt>
                <c:pt idx="942">
                  <c:v>-50.289559679253784</c:v>
                </c:pt>
                <c:pt idx="943">
                  <c:v>-49.422498305473482</c:v>
                </c:pt>
                <c:pt idx="944">
                  <c:v>-48.555436931693293</c:v>
                </c:pt>
                <c:pt idx="945">
                  <c:v>-47.688375557913105</c:v>
                </c:pt>
                <c:pt idx="946">
                  <c:v>-46.821314184132802</c:v>
                </c:pt>
                <c:pt idx="947">
                  <c:v>-45.954252810352614</c:v>
                </c:pt>
                <c:pt idx="948">
                  <c:v>-45.087191436572311</c:v>
                </c:pt>
                <c:pt idx="949">
                  <c:v>-44.220130062792123</c:v>
                </c:pt>
                <c:pt idx="950">
                  <c:v>-43.353068689011934</c:v>
                </c:pt>
                <c:pt idx="951">
                  <c:v>-42.486007315231632</c:v>
                </c:pt>
                <c:pt idx="952">
                  <c:v>-41.618945941451443</c:v>
                </c:pt>
                <c:pt idx="953">
                  <c:v>-40.751884567671141</c:v>
                </c:pt>
                <c:pt idx="954">
                  <c:v>-39.884823193890952</c:v>
                </c:pt>
                <c:pt idx="955">
                  <c:v>-39.01776182011065</c:v>
                </c:pt>
                <c:pt idx="956">
                  <c:v>-38.150700446330461</c:v>
                </c:pt>
                <c:pt idx="957">
                  <c:v>-37.283639072550272</c:v>
                </c:pt>
                <c:pt idx="958">
                  <c:v>-36.41657769876997</c:v>
                </c:pt>
                <c:pt idx="959">
                  <c:v>-35.549516324989781</c:v>
                </c:pt>
                <c:pt idx="960">
                  <c:v>-34.682454951209479</c:v>
                </c:pt>
                <c:pt idx="961">
                  <c:v>-33.81539357742929</c:v>
                </c:pt>
                <c:pt idx="962">
                  <c:v>-32.948332203648988</c:v>
                </c:pt>
                <c:pt idx="963">
                  <c:v>-32.081270829868799</c:v>
                </c:pt>
                <c:pt idx="964">
                  <c:v>-31.214209456088611</c:v>
                </c:pt>
                <c:pt idx="965">
                  <c:v>-30.347148082308308</c:v>
                </c:pt>
                <c:pt idx="966">
                  <c:v>-29.48008670852812</c:v>
                </c:pt>
                <c:pt idx="967">
                  <c:v>-28.613025334747817</c:v>
                </c:pt>
                <c:pt idx="968">
                  <c:v>-27.745963960967629</c:v>
                </c:pt>
                <c:pt idx="969">
                  <c:v>-26.878902587187326</c:v>
                </c:pt>
                <c:pt idx="970">
                  <c:v>-26.011841213407138</c:v>
                </c:pt>
                <c:pt idx="971">
                  <c:v>-25.144779839626949</c:v>
                </c:pt>
                <c:pt idx="972">
                  <c:v>-24.277718465846647</c:v>
                </c:pt>
                <c:pt idx="973">
                  <c:v>-23.410657092066458</c:v>
                </c:pt>
                <c:pt idx="974">
                  <c:v>-22.543595718286156</c:v>
                </c:pt>
                <c:pt idx="975">
                  <c:v>-21.676534344505967</c:v>
                </c:pt>
                <c:pt idx="976">
                  <c:v>-20.809472970725665</c:v>
                </c:pt>
                <c:pt idx="977">
                  <c:v>-19.942411596945476</c:v>
                </c:pt>
                <c:pt idx="978">
                  <c:v>-19.075350223165287</c:v>
                </c:pt>
                <c:pt idx="979">
                  <c:v>-18.208288849384985</c:v>
                </c:pt>
                <c:pt idx="980">
                  <c:v>-17.341227475604796</c:v>
                </c:pt>
                <c:pt idx="981">
                  <c:v>-16.474166101824494</c:v>
                </c:pt>
                <c:pt idx="982">
                  <c:v>-15.607104728044305</c:v>
                </c:pt>
                <c:pt idx="983">
                  <c:v>-14.740043354264003</c:v>
                </c:pt>
                <c:pt idx="984">
                  <c:v>-13.872981980483814</c:v>
                </c:pt>
                <c:pt idx="985">
                  <c:v>-13.005920606703626</c:v>
                </c:pt>
                <c:pt idx="986">
                  <c:v>-12.138859232923323</c:v>
                </c:pt>
                <c:pt idx="987">
                  <c:v>-11.271797859143135</c:v>
                </c:pt>
                <c:pt idx="988">
                  <c:v>-10.404736485362832</c:v>
                </c:pt>
                <c:pt idx="989">
                  <c:v>-9.5376751115826437</c:v>
                </c:pt>
                <c:pt idx="990">
                  <c:v>-8.6706137378023413</c:v>
                </c:pt>
                <c:pt idx="991">
                  <c:v>-7.8035523640221527</c:v>
                </c:pt>
                <c:pt idx="992">
                  <c:v>-6.936490990241964</c:v>
                </c:pt>
                <c:pt idx="993">
                  <c:v>-6.0694296164616617</c:v>
                </c:pt>
                <c:pt idx="994">
                  <c:v>-5.202368242681473</c:v>
                </c:pt>
                <c:pt idx="995">
                  <c:v>-4.3353068689011707</c:v>
                </c:pt>
                <c:pt idx="996">
                  <c:v>-3.468245495120982</c:v>
                </c:pt>
                <c:pt idx="997">
                  <c:v>-2.6011841213406797</c:v>
                </c:pt>
                <c:pt idx="998">
                  <c:v>-1.734122747560491</c:v>
                </c:pt>
                <c:pt idx="999">
                  <c:v>-0.86706137378030235</c:v>
                </c:pt>
                <c:pt idx="1000">
                  <c:v>0</c:v>
                </c:pt>
                <c:pt idx="1001">
                  <c:v>0.86706137378018866</c:v>
                </c:pt>
                <c:pt idx="1002">
                  <c:v>1.734122747560491</c:v>
                </c:pt>
                <c:pt idx="1003">
                  <c:v>2.6011841213406797</c:v>
                </c:pt>
                <c:pt idx="1004">
                  <c:v>3.4682454951208683</c:v>
                </c:pt>
                <c:pt idx="1005">
                  <c:v>4.3353068689011707</c:v>
                </c:pt>
                <c:pt idx="1006">
                  <c:v>5.2023682426813593</c:v>
                </c:pt>
                <c:pt idx="1007">
                  <c:v>6.0694296164616617</c:v>
                </c:pt>
                <c:pt idx="1008">
                  <c:v>6.9364909902418503</c:v>
                </c:pt>
                <c:pt idx="1009">
                  <c:v>7.8035523640221527</c:v>
                </c:pt>
                <c:pt idx="1010">
                  <c:v>8.6706137378023413</c:v>
                </c:pt>
                <c:pt idx="1011">
                  <c:v>9.53767511158253</c:v>
                </c:pt>
                <c:pt idx="1012">
                  <c:v>10.404736485362832</c:v>
                </c:pt>
                <c:pt idx="1013">
                  <c:v>11.271797859143021</c:v>
                </c:pt>
                <c:pt idx="1014">
                  <c:v>12.138859232923323</c:v>
                </c:pt>
                <c:pt idx="1015">
                  <c:v>13.005920606703512</c:v>
                </c:pt>
                <c:pt idx="1016">
                  <c:v>13.872981980483814</c:v>
                </c:pt>
                <c:pt idx="1017">
                  <c:v>14.740043354264003</c:v>
                </c:pt>
                <c:pt idx="1018">
                  <c:v>15.607104728044192</c:v>
                </c:pt>
                <c:pt idx="1019">
                  <c:v>16.474166101824494</c:v>
                </c:pt>
                <c:pt idx="1020">
                  <c:v>17.341227475604683</c:v>
                </c:pt>
                <c:pt idx="1021">
                  <c:v>18.208288849384985</c:v>
                </c:pt>
                <c:pt idx="1022">
                  <c:v>19.075350223165174</c:v>
                </c:pt>
                <c:pt idx="1023">
                  <c:v>19.942411596945476</c:v>
                </c:pt>
                <c:pt idx="1024">
                  <c:v>20.809472970725665</c:v>
                </c:pt>
                <c:pt idx="1025">
                  <c:v>21.676534344505853</c:v>
                </c:pt>
                <c:pt idx="1026">
                  <c:v>22.543595718286156</c:v>
                </c:pt>
                <c:pt idx="1027">
                  <c:v>23.410657092066344</c:v>
                </c:pt>
                <c:pt idx="1028">
                  <c:v>24.277718465846647</c:v>
                </c:pt>
                <c:pt idx="1029">
                  <c:v>25.144779839626835</c:v>
                </c:pt>
                <c:pt idx="1030">
                  <c:v>26.011841213407138</c:v>
                </c:pt>
                <c:pt idx="1031">
                  <c:v>26.878902587187326</c:v>
                </c:pt>
                <c:pt idx="1032">
                  <c:v>27.745963960967515</c:v>
                </c:pt>
                <c:pt idx="1033">
                  <c:v>28.613025334747817</c:v>
                </c:pt>
                <c:pt idx="1034">
                  <c:v>29.480086708528006</c:v>
                </c:pt>
                <c:pt idx="1035">
                  <c:v>30.347148082308308</c:v>
                </c:pt>
                <c:pt idx="1036">
                  <c:v>31.214209456088497</c:v>
                </c:pt>
                <c:pt idx="1037">
                  <c:v>32.081270829868799</c:v>
                </c:pt>
                <c:pt idx="1038">
                  <c:v>32.948332203648988</c:v>
                </c:pt>
                <c:pt idx="1039">
                  <c:v>33.815393577429177</c:v>
                </c:pt>
                <c:pt idx="1040">
                  <c:v>34.682454951209479</c:v>
                </c:pt>
                <c:pt idx="1041">
                  <c:v>35.549516324989668</c:v>
                </c:pt>
                <c:pt idx="1042">
                  <c:v>36.41657769876997</c:v>
                </c:pt>
                <c:pt idx="1043">
                  <c:v>37.283639072550159</c:v>
                </c:pt>
                <c:pt idx="1044">
                  <c:v>38.150700446330461</c:v>
                </c:pt>
                <c:pt idx="1045">
                  <c:v>39.01776182011065</c:v>
                </c:pt>
                <c:pt idx="1046">
                  <c:v>39.884823193890838</c:v>
                </c:pt>
                <c:pt idx="1047">
                  <c:v>40.751884567671141</c:v>
                </c:pt>
                <c:pt idx="1048">
                  <c:v>41.618945941451329</c:v>
                </c:pt>
                <c:pt idx="1049">
                  <c:v>42.486007315231632</c:v>
                </c:pt>
                <c:pt idx="1050">
                  <c:v>43.35306868901182</c:v>
                </c:pt>
                <c:pt idx="1051">
                  <c:v>44.220130062792009</c:v>
                </c:pt>
                <c:pt idx="1052">
                  <c:v>45.087191436572311</c:v>
                </c:pt>
                <c:pt idx="1053">
                  <c:v>45.9542528103525</c:v>
                </c:pt>
                <c:pt idx="1054">
                  <c:v>46.821314184132802</c:v>
                </c:pt>
                <c:pt idx="1055">
                  <c:v>47.688375557912991</c:v>
                </c:pt>
                <c:pt idx="1056">
                  <c:v>48.555436931693293</c:v>
                </c:pt>
                <c:pt idx="1057">
                  <c:v>49.422498305473482</c:v>
                </c:pt>
                <c:pt idx="1058">
                  <c:v>50.289559679253671</c:v>
                </c:pt>
                <c:pt idx="1059">
                  <c:v>51.156621053033973</c:v>
                </c:pt>
                <c:pt idx="1060">
                  <c:v>52.023682426814162</c:v>
                </c:pt>
                <c:pt idx="1061">
                  <c:v>52.890743800594464</c:v>
                </c:pt>
                <c:pt idx="1062">
                  <c:v>53.757805174374653</c:v>
                </c:pt>
                <c:pt idx="1063">
                  <c:v>54.624866548154955</c:v>
                </c:pt>
                <c:pt idx="1064">
                  <c:v>55.491927921935144</c:v>
                </c:pt>
                <c:pt idx="1065">
                  <c:v>56.358989295715332</c:v>
                </c:pt>
                <c:pt idx="1066">
                  <c:v>57.226050669495635</c:v>
                </c:pt>
                <c:pt idx="1067">
                  <c:v>58.093112043275823</c:v>
                </c:pt>
                <c:pt idx="1068">
                  <c:v>58.960173417056126</c:v>
                </c:pt>
                <c:pt idx="1069">
                  <c:v>59.827234790836314</c:v>
                </c:pt>
                <c:pt idx="1070">
                  <c:v>60.694296164616617</c:v>
                </c:pt>
                <c:pt idx="1071">
                  <c:v>61.561357538396805</c:v>
                </c:pt>
                <c:pt idx="1072">
                  <c:v>62.428418912176994</c:v>
                </c:pt>
                <c:pt idx="1073">
                  <c:v>63.295480285957296</c:v>
                </c:pt>
                <c:pt idx="1074">
                  <c:v>64.162541659737485</c:v>
                </c:pt>
                <c:pt idx="1075">
                  <c:v>65.029603033517787</c:v>
                </c:pt>
                <c:pt idx="1076">
                  <c:v>65.896664407297976</c:v>
                </c:pt>
                <c:pt idx="1077">
                  <c:v>66.763725781078278</c:v>
                </c:pt>
                <c:pt idx="1078">
                  <c:v>67.630787154858467</c:v>
                </c:pt>
                <c:pt idx="1079">
                  <c:v>68.497848528638656</c:v>
                </c:pt>
                <c:pt idx="1080">
                  <c:v>69.364909902418958</c:v>
                </c:pt>
                <c:pt idx="1081">
                  <c:v>70.231971276199147</c:v>
                </c:pt>
                <c:pt idx="1082">
                  <c:v>71.099032649979449</c:v>
                </c:pt>
                <c:pt idx="1083">
                  <c:v>71.966094023759638</c:v>
                </c:pt>
                <c:pt idx="1084">
                  <c:v>72.83315539753994</c:v>
                </c:pt>
                <c:pt idx="1085">
                  <c:v>73.700216771320129</c:v>
                </c:pt>
                <c:pt idx="1086">
                  <c:v>74.567278145100317</c:v>
                </c:pt>
                <c:pt idx="1087">
                  <c:v>75.43433951888062</c:v>
                </c:pt>
                <c:pt idx="1088">
                  <c:v>76.301400892660808</c:v>
                </c:pt>
                <c:pt idx="1089">
                  <c:v>77.168462266441111</c:v>
                </c:pt>
                <c:pt idx="1090">
                  <c:v>78.0355236402213</c:v>
                </c:pt>
                <c:pt idx="1091">
                  <c:v>78.902585014001602</c:v>
                </c:pt>
                <c:pt idx="1092">
                  <c:v>79.769646387781791</c:v>
                </c:pt>
                <c:pt idx="1093">
                  <c:v>80.636707761561979</c:v>
                </c:pt>
                <c:pt idx="1094">
                  <c:v>81.503769135342282</c:v>
                </c:pt>
                <c:pt idx="1095">
                  <c:v>82.37083050912247</c:v>
                </c:pt>
                <c:pt idx="1096">
                  <c:v>83.237891882902773</c:v>
                </c:pt>
                <c:pt idx="1097">
                  <c:v>84.104953256682961</c:v>
                </c:pt>
                <c:pt idx="1098">
                  <c:v>84.972014630463264</c:v>
                </c:pt>
                <c:pt idx="1099">
                  <c:v>85.839076004243452</c:v>
                </c:pt>
                <c:pt idx="1100">
                  <c:v>86.706137378023641</c:v>
                </c:pt>
                <c:pt idx="1101">
                  <c:v>87.573198751803943</c:v>
                </c:pt>
                <c:pt idx="1102">
                  <c:v>88.440260125584132</c:v>
                </c:pt>
                <c:pt idx="1103">
                  <c:v>89.307321499364434</c:v>
                </c:pt>
                <c:pt idx="1104">
                  <c:v>90.174382873144623</c:v>
                </c:pt>
                <c:pt idx="1105">
                  <c:v>91.041444246924812</c:v>
                </c:pt>
                <c:pt idx="1106">
                  <c:v>91.908505620705114</c:v>
                </c:pt>
                <c:pt idx="1107">
                  <c:v>92.775566994485303</c:v>
                </c:pt>
                <c:pt idx="1108">
                  <c:v>93.642628368265605</c:v>
                </c:pt>
                <c:pt idx="1109">
                  <c:v>94.509689742045794</c:v>
                </c:pt>
                <c:pt idx="1110">
                  <c:v>95.376751115826096</c:v>
                </c:pt>
                <c:pt idx="1111">
                  <c:v>96.243812489606285</c:v>
                </c:pt>
                <c:pt idx="1112">
                  <c:v>97.110873863386473</c:v>
                </c:pt>
                <c:pt idx="1113">
                  <c:v>97.977935237166776</c:v>
                </c:pt>
                <c:pt idx="1114">
                  <c:v>98.844996610946964</c:v>
                </c:pt>
                <c:pt idx="1115">
                  <c:v>99.712057984727267</c:v>
                </c:pt>
                <c:pt idx="1116">
                  <c:v>100.57911935850746</c:v>
                </c:pt>
                <c:pt idx="1117">
                  <c:v>101.44618073228776</c:v>
                </c:pt>
                <c:pt idx="1118">
                  <c:v>102.31324210606795</c:v>
                </c:pt>
                <c:pt idx="1119">
                  <c:v>103.18030347984813</c:v>
                </c:pt>
                <c:pt idx="1120">
                  <c:v>104.04736485362844</c:v>
                </c:pt>
                <c:pt idx="1121">
                  <c:v>104.91442622740863</c:v>
                </c:pt>
                <c:pt idx="1122">
                  <c:v>105.78148760118893</c:v>
                </c:pt>
                <c:pt idx="1123">
                  <c:v>106.64854897496912</c:v>
                </c:pt>
                <c:pt idx="1124">
                  <c:v>107.51561034874942</c:v>
                </c:pt>
                <c:pt idx="1125">
                  <c:v>108.38267172252961</c:v>
                </c:pt>
                <c:pt idx="1126">
                  <c:v>109.2497330963098</c:v>
                </c:pt>
                <c:pt idx="1127">
                  <c:v>110.1167944700901</c:v>
                </c:pt>
                <c:pt idx="1128">
                  <c:v>110.98385584387029</c:v>
                </c:pt>
                <c:pt idx="1129">
                  <c:v>111.85091721765059</c:v>
                </c:pt>
                <c:pt idx="1130">
                  <c:v>112.71797859143078</c:v>
                </c:pt>
                <c:pt idx="1131">
                  <c:v>113.58503996521108</c:v>
                </c:pt>
                <c:pt idx="1132">
                  <c:v>114.45210133899127</c:v>
                </c:pt>
                <c:pt idx="1133">
                  <c:v>115.31916271277146</c:v>
                </c:pt>
                <c:pt idx="1134">
                  <c:v>116.18622408655176</c:v>
                </c:pt>
                <c:pt idx="1135">
                  <c:v>117.05328546033195</c:v>
                </c:pt>
                <c:pt idx="1136">
                  <c:v>117.92034683411225</c:v>
                </c:pt>
                <c:pt idx="1137">
                  <c:v>118.78740820789244</c:v>
                </c:pt>
                <c:pt idx="1138">
                  <c:v>119.65446958167274</c:v>
                </c:pt>
                <c:pt idx="1139">
                  <c:v>120.52153095545293</c:v>
                </c:pt>
                <c:pt idx="1140">
                  <c:v>121.38859232923312</c:v>
                </c:pt>
                <c:pt idx="1141">
                  <c:v>122.25565370301342</c:v>
                </c:pt>
                <c:pt idx="1142">
                  <c:v>123.12271507679361</c:v>
                </c:pt>
                <c:pt idx="1143">
                  <c:v>123.98977645057391</c:v>
                </c:pt>
                <c:pt idx="1144">
                  <c:v>124.8568378243541</c:v>
                </c:pt>
                <c:pt idx="1145">
                  <c:v>125.7238991981344</c:v>
                </c:pt>
                <c:pt idx="1146">
                  <c:v>126.59096057191459</c:v>
                </c:pt>
                <c:pt idx="1147">
                  <c:v>127.45802194569478</c:v>
                </c:pt>
                <c:pt idx="1148">
                  <c:v>128.32508331947508</c:v>
                </c:pt>
                <c:pt idx="1149">
                  <c:v>129.19214469325527</c:v>
                </c:pt>
                <c:pt idx="1150">
                  <c:v>130.05920606703557</c:v>
                </c:pt>
                <c:pt idx="1151">
                  <c:v>130.92626744081576</c:v>
                </c:pt>
                <c:pt idx="1152">
                  <c:v>131.79332881459595</c:v>
                </c:pt>
                <c:pt idx="1153">
                  <c:v>132.66039018837625</c:v>
                </c:pt>
                <c:pt idx="1154">
                  <c:v>133.52745156215644</c:v>
                </c:pt>
                <c:pt idx="1155">
                  <c:v>134.39451293593675</c:v>
                </c:pt>
                <c:pt idx="1156">
                  <c:v>135.26157430971693</c:v>
                </c:pt>
                <c:pt idx="1157">
                  <c:v>136.12863568349724</c:v>
                </c:pt>
                <c:pt idx="1158">
                  <c:v>136.99569705727743</c:v>
                </c:pt>
                <c:pt idx="1159">
                  <c:v>137.86275843105761</c:v>
                </c:pt>
                <c:pt idx="1160">
                  <c:v>138.72981980483792</c:v>
                </c:pt>
                <c:pt idx="1161">
                  <c:v>139.5968811786181</c:v>
                </c:pt>
                <c:pt idx="1162">
                  <c:v>140.46394255239841</c:v>
                </c:pt>
                <c:pt idx="1163">
                  <c:v>141.3310039261786</c:v>
                </c:pt>
                <c:pt idx="1164">
                  <c:v>142.1980652999589</c:v>
                </c:pt>
                <c:pt idx="1165">
                  <c:v>143.06512667373909</c:v>
                </c:pt>
                <c:pt idx="1166">
                  <c:v>143.93218804751928</c:v>
                </c:pt>
                <c:pt idx="1167">
                  <c:v>144.79924942129958</c:v>
                </c:pt>
                <c:pt idx="1168">
                  <c:v>145.66631079507977</c:v>
                </c:pt>
                <c:pt idx="1169">
                  <c:v>146.53337216886007</c:v>
                </c:pt>
                <c:pt idx="1170">
                  <c:v>147.40043354264026</c:v>
                </c:pt>
                <c:pt idx="1171">
                  <c:v>148.26749491642056</c:v>
                </c:pt>
                <c:pt idx="1172">
                  <c:v>149.13455629020075</c:v>
                </c:pt>
                <c:pt idx="1173">
                  <c:v>150.00161766398094</c:v>
                </c:pt>
                <c:pt idx="1174">
                  <c:v>150.86867903776124</c:v>
                </c:pt>
                <c:pt idx="1175">
                  <c:v>151.73574041154143</c:v>
                </c:pt>
                <c:pt idx="1176">
                  <c:v>152.60280178532173</c:v>
                </c:pt>
                <c:pt idx="1177">
                  <c:v>153.46986315910192</c:v>
                </c:pt>
                <c:pt idx="1178">
                  <c:v>154.33692453288222</c:v>
                </c:pt>
                <c:pt idx="1179">
                  <c:v>155.20398590666241</c:v>
                </c:pt>
                <c:pt idx="1180">
                  <c:v>156.0710472804426</c:v>
                </c:pt>
                <c:pt idx="1181">
                  <c:v>156.9381086542229</c:v>
                </c:pt>
                <c:pt idx="1182">
                  <c:v>157.8051700280032</c:v>
                </c:pt>
                <c:pt idx="1183">
                  <c:v>158.67223140178339</c:v>
                </c:pt>
                <c:pt idx="1184">
                  <c:v>159.53929277556358</c:v>
                </c:pt>
                <c:pt idx="1185">
                  <c:v>160.40635414934377</c:v>
                </c:pt>
                <c:pt idx="1186">
                  <c:v>161.27341552312396</c:v>
                </c:pt>
                <c:pt idx="1187">
                  <c:v>162.14047689690437</c:v>
                </c:pt>
                <c:pt idx="1188">
                  <c:v>163.00753827068456</c:v>
                </c:pt>
                <c:pt idx="1189">
                  <c:v>163.87459964446475</c:v>
                </c:pt>
                <c:pt idx="1190">
                  <c:v>164.74166101824494</c:v>
                </c:pt>
                <c:pt idx="1191">
                  <c:v>165.60872239202536</c:v>
                </c:pt>
                <c:pt idx="1192">
                  <c:v>166.47578376580555</c:v>
                </c:pt>
                <c:pt idx="1193">
                  <c:v>167.34284513958573</c:v>
                </c:pt>
                <c:pt idx="1194">
                  <c:v>168.20990651336592</c:v>
                </c:pt>
                <c:pt idx="1195">
                  <c:v>169.07696788714611</c:v>
                </c:pt>
                <c:pt idx="1196">
                  <c:v>169.94402926092653</c:v>
                </c:pt>
                <c:pt idx="1197">
                  <c:v>170.81109063470672</c:v>
                </c:pt>
                <c:pt idx="1198">
                  <c:v>171.6781520084869</c:v>
                </c:pt>
                <c:pt idx="1199">
                  <c:v>172.54521338226709</c:v>
                </c:pt>
                <c:pt idx="1200">
                  <c:v>173.41227475604728</c:v>
                </c:pt>
                <c:pt idx="1201">
                  <c:v>174.2793361298277</c:v>
                </c:pt>
                <c:pt idx="1202">
                  <c:v>175.14639750360789</c:v>
                </c:pt>
                <c:pt idx="1203">
                  <c:v>176.01345887738808</c:v>
                </c:pt>
                <c:pt idx="1204">
                  <c:v>176.88052025116826</c:v>
                </c:pt>
                <c:pt idx="1205">
                  <c:v>177.74758162494868</c:v>
                </c:pt>
                <c:pt idx="1206">
                  <c:v>178.61464299872887</c:v>
                </c:pt>
                <c:pt idx="1207">
                  <c:v>179.48170437250906</c:v>
                </c:pt>
                <c:pt idx="1208">
                  <c:v>180.34876574628925</c:v>
                </c:pt>
                <c:pt idx="1209">
                  <c:v>181.21582712006943</c:v>
                </c:pt>
                <c:pt idx="1210">
                  <c:v>182.08288849384985</c:v>
                </c:pt>
                <c:pt idx="1211">
                  <c:v>182.94994986763004</c:v>
                </c:pt>
                <c:pt idx="1212">
                  <c:v>183.81701124141023</c:v>
                </c:pt>
                <c:pt idx="1213">
                  <c:v>184.68407261519042</c:v>
                </c:pt>
                <c:pt idx="1214">
                  <c:v>185.55113398897061</c:v>
                </c:pt>
                <c:pt idx="1215">
                  <c:v>186.41819536275102</c:v>
                </c:pt>
                <c:pt idx="1216">
                  <c:v>187.28525673653121</c:v>
                </c:pt>
                <c:pt idx="1217">
                  <c:v>188.1523181103114</c:v>
                </c:pt>
                <c:pt idx="1218">
                  <c:v>189.01937948409159</c:v>
                </c:pt>
                <c:pt idx="1219">
                  <c:v>189.886440857872</c:v>
                </c:pt>
                <c:pt idx="1220">
                  <c:v>190.75350223165219</c:v>
                </c:pt>
                <c:pt idx="1221">
                  <c:v>191.62056360543238</c:v>
                </c:pt>
                <c:pt idx="1222">
                  <c:v>192.48762497921257</c:v>
                </c:pt>
                <c:pt idx="1223">
                  <c:v>193.35468635299276</c:v>
                </c:pt>
                <c:pt idx="1224">
                  <c:v>194.22174772677317</c:v>
                </c:pt>
                <c:pt idx="1225">
                  <c:v>195.08880910055336</c:v>
                </c:pt>
                <c:pt idx="1226">
                  <c:v>195.95587047433355</c:v>
                </c:pt>
                <c:pt idx="1227">
                  <c:v>196.82293184811374</c:v>
                </c:pt>
                <c:pt idx="1228">
                  <c:v>197.68999322189393</c:v>
                </c:pt>
                <c:pt idx="1229">
                  <c:v>198.55705459567434</c:v>
                </c:pt>
                <c:pt idx="1230">
                  <c:v>199.42411596945453</c:v>
                </c:pt>
                <c:pt idx="1231">
                  <c:v>200.29117734323472</c:v>
                </c:pt>
                <c:pt idx="1232">
                  <c:v>201.15823871701491</c:v>
                </c:pt>
                <c:pt idx="1233">
                  <c:v>202.0253000907951</c:v>
                </c:pt>
                <c:pt idx="1234">
                  <c:v>202.89236146457552</c:v>
                </c:pt>
                <c:pt idx="1235">
                  <c:v>203.7594228383557</c:v>
                </c:pt>
                <c:pt idx="1236">
                  <c:v>204.62648421213589</c:v>
                </c:pt>
                <c:pt idx="1237">
                  <c:v>205.49354558591608</c:v>
                </c:pt>
                <c:pt idx="1238">
                  <c:v>206.3606069596965</c:v>
                </c:pt>
                <c:pt idx="1239">
                  <c:v>207.22766833347669</c:v>
                </c:pt>
                <c:pt idx="1240">
                  <c:v>208.09472970725687</c:v>
                </c:pt>
                <c:pt idx="1241">
                  <c:v>208.96179108103706</c:v>
                </c:pt>
                <c:pt idx="1242">
                  <c:v>209.82885245481725</c:v>
                </c:pt>
                <c:pt idx="1243">
                  <c:v>210.69591382859767</c:v>
                </c:pt>
                <c:pt idx="1244">
                  <c:v>211.56297520237786</c:v>
                </c:pt>
                <c:pt idx="1245">
                  <c:v>212.43003657615805</c:v>
                </c:pt>
                <c:pt idx="1246">
                  <c:v>213.29709794993823</c:v>
                </c:pt>
                <c:pt idx="1247">
                  <c:v>214.16415932371842</c:v>
                </c:pt>
                <c:pt idx="1248">
                  <c:v>215.03122069749884</c:v>
                </c:pt>
                <c:pt idx="1249">
                  <c:v>215.89828207127903</c:v>
                </c:pt>
                <c:pt idx="1250">
                  <c:v>216.76534344505922</c:v>
                </c:pt>
                <c:pt idx="1251">
                  <c:v>217.6324048188394</c:v>
                </c:pt>
                <c:pt idx="1252">
                  <c:v>218.49946619261982</c:v>
                </c:pt>
                <c:pt idx="1253">
                  <c:v>219.36652756640001</c:v>
                </c:pt>
                <c:pt idx="1254">
                  <c:v>220.2335889401802</c:v>
                </c:pt>
                <c:pt idx="1255">
                  <c:v>221.10065031396039</c:v>
                </c:pt>
                <c:pt idx="1256">
                  <c:v>221.96771168774058</c:v>
                </c:pt>
                <c:pt idx="1257">
                  <c:v>222.83477306152099</c:v>
                </c:pt>
                <c:pt idx="1258">
                  <c:v>223.70183443530118</c:v>
                </c:pt>
                <c:pt idx="1259">
                  <c:v>224.56889580908137</c:v>
                </c:pt>
                <c:pt idx="1260">
                  <c:v>225.43595718286156</c:v>
                </c:pt>
                <c:pt idx="1261">
                  <c:v>226.30301855664175</c:v>
                </c:pt>
                <c:pt idx="1262">
                  <c:v>227.17007993042216</c:v>
                </c:pt>
                <c:pt idx="1263">
                  <c:v>228.03714130420235</c:v>
                </c:pt>
                <c:pt idx="1264">
                  <c:v>228.90420267798254</c:v>
                </c:pt>
                <c:pt idx="1265">
                  <c:v>229.77126405176273</c:v>
                </c:pt>
                <c:pt idx="1266">
                  <c:v>230.63832542554314</c:v>
                </c:pt>
                <c:pt idx="1267">
                  <c:v>231.50538679932333</c:v>
                </c:pt>
                <c:pt idx="1268">
                  <c:v>232.37244817310352</c:v>
                </c:pt>
                <c:pt idx="1269">
                  <c:v>233.23950954688371</c:v>
                </c:pt>
                <c:pt idx="1270">
                  <c:v>234.1065709206639</c:v>
                </c:pt>
                <c:pt idx="1271">
                  <c:v>234.97363229444431</c:v>
                </c:pt>
                <c:pt idx="1272">
                  <c:v>235.8406936682245</c:v>
                </c:pt>
                <c:pt idx="1273">
                  <c:v>236.70775504200469</c:v>
                </c:pt>
                <c:pt idx="1274">
                  <c:v>237.57481641578488</c:v>
                </c:pt>
                <c:pt idx="1275">
                  <c:v>238.44187778956507</c:v>
                </c:pt>
                <c:pt idx="1276">
                  <c:v>239.30893916334549</c:v>
                </c:pt>
                <c:pt idx="1277">
                  <c:v>240.17600053712567</c:v>
                </c:pt>
                <c:pt idx="1278">
                  <c:v>241.04306191090586</c:v>
                </c:pt>
                <c:pt idx="1279">
                  <c:v>241.91012328468605</c:v>
                </c:pt>
                <c:pt idx="1280">
                  <c:v>242.77718465846624</c:v>
                </c:pt>
                <c:pt idx="1281">
                  <c:v>243.64424603224666</c:v>
                </c:pt>
                <c:pt idx="1282">
                  <c:v>244.51130740602684</c:v>
                </c:pt>
                <c:pt idx="1283">
                  <c:v>245.37836877980703</c:v>
                </c:pt>
                <c:pt idx="1284">
                  <c:v>246.24543015358722</c:v>
                </c:pt>
                <c:pt idx="1285">
                  <c:v>247.11249152736764</c:v>
                </c:pt>
                <c:pt idx="1286">
                  <c:v>247.97955290114783</c:v>
                </c:pt>
                <c:pt idx="1287">
                  <c:v>248.84661427492802</c:v>
                </c:pt>
                <c:pt idx="1288">
                  <c:v>249.7136756487082</c:v>
                </c:pt>
                <c:pt idx="1289">
                  <c:v>250.58073702248839</c:v>
                </c:pt>
                <c:pt idx="1290">
                  <c:v>251.44779839626881</c:v>
                </c:pt>
                <c:pt idx="1291">
                  <c:v>252.314859770049</c:v>
                </c:pt>
                <c:pt idx="1292">
                  <c:v>253.18192114382919</c:v>
                </c:pt>
                <c:pt idx="1293">
                  <c:v>254.04898251760937</c:v>
                </c:pt>
                <c:pt idx="1294">
                  <c:v>254.91604389138956</c:v>
                </c:pt>
                <c:pt idx="1295">
                  <c:v>255.78310526516998</c:v>
                </c:pt>
                <c:pt idx="1296">
                  <c:v>256.65016663895017</c:v>
                </c:pt>
                <c:pt idx="1297">
                  <c:v>257.51722801273036</c:v>
                </c:pt>
                <c:pt idx="1298">
                  <c:v>258.38428938651055</c:v>
                </c:pt>
                <c:pt idx="1299">
                  <c:v>259.25135076029096</c:v>
                </c:pt>
                <c:pt idx="1300">
                  <c:v>260.11841213407115</c:v>
                </c:pt>
                <c:pt idx="1301">
                  <c:v>260.98547350785134</c:v>
                </c:pt>
                <c:pt idx="1302">
                  <c:v>261.85253488163153</c:v>
                </c:pt>
                <c:pt idx="1303">
                  <c:v>262.71959625541172</c:v>
                </c:pt>
                <c:pt idx="1304">
                  <c:v>263.58665762919213</c:v>
                </c:pt>
                <c:pt idx="1305">
                  <c:v>264.45371900297232</c:v>
                </c:pt>
                <c:pt idx="1306">
                  <c:v>265.32078037675251</c:v>
                </c:pt>
                <c:pt idx="1307">
                  <c:v>266.1878417505327</c:v>
                </c:pt>
                <c:pt idx="1308">
                  <c:v>267.05490312431289</c:v>
                </c:pt>
                <c:pt idx="1309">
                  <c:v>267.9219644980933</c:v>
                </c:pt>
                <c:pt idx="1310">
                  <c:v>268.78902587187349</c:v>
                </c:pt>
                <c:pt idx="1311">
                  <c:v>269.65608724565368</c:v>
                </c:pt>
                <c:pt idx="1312">
                  <c:v>270.52314861943387</c:v>
                </c:pt>
                <c:pt idx="1313">
                  <c:v>271.39020999321428</c:v>
                </c:pt>
                <c:pt idx="1314">
                  <c:v>272.25727136699447</c:v>
                </c:pt>
                <c:pt idx="1315">
                  <c:v>273.12433274077466</c:v>
                </c:pt>
                <c:pt idx="1316">
                  <c:v>273.99139411455485</c:v>
                </c:pt>
                <c:pt idx="1317">
                  <c:v>274.85845548833504</c:v>
                </c:pt>
                <c:pt idx="1318">
                  <c:v>275.72551686211546</c:v>
                </c:pt>
                <c:pt idx="1319">
                  <c:v>276.59257823589564</c:v>
                </c:pt>
                <c:pt idx="1320">
                  <c:v>277.45963960967583</c:v>
                </c:pt>
                <c:pt idx="1321">
                  <c:v>278.32670098345602</c:v>
                </c:pt>
                <c:pt idx="1322">
                  <c:v>279.19376235723621</c:v>
                </c:pt>
                <c:pt idx="1323">
                  <c:v>280.06082373101663</c:v>
                </c:pt>
                <c:pt idx="1324">
                  <c:v>280.92788510479681</c:v>
                </c:pt>
                <c:pt idx="1325">
                  <c:v>281.794946478577</c:v>
                </c:pt>
                <c:pt idx="1326">
                  <c:v>282.66200785235719</c:v>
                </c:pt>
                <c:pt idx="1327">
                  <c:v>283.52906922613761</c:v>
                </c:pt>
                <c:pt idx="1328">
                  <c:v>284.3961305999178</c:v>
                </c:pt>
                <c:pt idx="1329">
                  <c:v>285.26319197369799</c:v>
                </c:pt>
                <c:pt idx="1330">
                  <c:v>286.13025334747817</c:v>
                </c:pt>
                <c:pt idx="1331">
                  <c:v>286.99731472125836</c:v>
                </c:pt>
                <c:pt idx="1332">
                  <c:v>287.86437609503878</c:v>
                </c:pt>
                <c:pt idx="1333">
                  <c:v>288.73143746881897</c:v>
                </c:pt>
                <c:pt idx="1334">
                  <c:v>289.59849884259916</c:v>
                </c:pt>
                <c:pt idx="1335">
                  <c:v>290.46556021637934</c:v>
                </c:pt>
                <c:pt idx="1336">
                  <c:v>291.33262159015953</c:v>
                </c:pt>
                <c:pt idx="1337">
                  <c:v>292.19968296393995</c:v>
                </c:pt>
                <c:pt idx="1338">
                  <c:v>293.06674433772014</c:v>
                </c:pt>
                <c:pt idx="1339">
                  <c:v>293.93380571150033</c:v>
                </c:pt>
                <c:pt idx="1340">
                  <c:v>294.80086708528052</c:v>
                </c:pt>
                <c:pt idx="1341">
                  <c:v>295.6679284590607</c:v>
                </c:pt>
                <c:pt idx="1342">
                  <c:v>296.53498983284112</c:v>
                </c:pt>
                <c:pt idx="1343">
                  <c:v>297.40205120662131</c:v>
                </c:pt>
                <c:pt idx="1344">
                  <c:v>298.2691125804015</c:v>
                </c:pt>
                <c:pt idx="1345">
                  <c:v>299.13617395418169</c:v>
                </c:pt>
                <c:pt idx="1346">
                  <c:v>300.0032353279621</c:v>
                </c:pt>
                <c:pt idx="1347">
                  <c:v>300.87029670174229</c:v>
                </c:pt>
                <c:pt idx="1348">
                  <c:v>301.73735807552248</c:v>
                </c:pt>
                <c:pt idx="1349">
                  <c:v>302.60441944930267</c:v>
                </c:pt>
                <c:pt idx="1350">
                  <c:v>303.47148082308286</c:v>
                </c:pt>
                <c:pt idx="1351">
                  <c:v>304.33854219686327</c:v>
                </c:pt>
                <c:pt idx="1352">
                  <c:v>305.20560357064346</c:v>
                </c:pt>
                <c:pt idx="1353">
                  <c:v>306.07266494442365</c:v>
                </c:pt>
                <c:pt idx="1354">
                  <c:v>306.93972631820384</c:v>
                </c:pt>
                <c:pt idx="1355">
                  <c:v>307.80678769198403</c:v>
                </c:pt>
                <c:pt idx="1356">
                  <c:v>308.67384906576444</c:v>
                </c:pt>
                <c:pt idx="1357">
                  <c:v>309.54091043954463</c:v>
                </c:pt>
                <c:pt idx="1358">
                  <c:v>310.40797181332482</c:v>
                </c:pt>
                <c:pt idx="1359">
                  <c:v>311.27503318710501</c:v>
                </c:pt>
                <c:pt idx="1360">
                  <c:v>312.14209456088543</c:v>
                </c:pt>
                <c:pt idx="1361">
                  <c:v>313.00915593466561</c:v>
                </c:pt>
                <c:pt idx="1362">
                  <c:v>313.8762173084458</c:v>
                </c:pt>
                <c:pt idx="1363">
                  <c:v>314.74327868222599</c:v>
                </c:pt>
                <c:pt idx="1364">
                  <c:v>315.61034005600618</c:v>
                </c:pt>
                <c:pt idx="1365">
                  <c:v>316.4774014297866</c:v>
                </c:pt>
                <c:pt idx="1366">
                  <c:v>317.34446280356678</c:v>
                </c:pt>
                <c:pt idx="1367">
                  <c:v>318.21152417734697</c:v>
                </c:pt>
                <c:pt idx="1368">
                  <c:v>319.07858555112716</c:v>
                </c:pt>
                <c:pt idx="1369">
                  <c:v>319.94564692490735</c:v>
                </c:pt>
                <c:pt idx="1370">
                  <c:v>320.81270829868777</c:v>
                </c:pt>
                <c:pt idx="1371">
                  <c:v>321.67976967246796</c:v>
                </c:pt>
                <c:pt idx="1372">
                  <c:v>322.54683104624814</c:v>
                </c:pt>
                <c:pt idx="1373">
                  <c:v>323.41389242002833</c:v>
                </c:pt>
                <c:pt idx="1374">
                  <c:v>324.28095379380875</c:v>
                </c:pt>
                <c:pt idx="1375">
                  <c:v>325.14801516758894</c:v>
                </c:pt>
                <c:pt idx="1376">
                  <c:v>326.01507654136913</c:v>
                </c:pt>
                <c:pt idx="1377">
                  <c:v>326.88213791514931</c:v>
                </c:pt>
                <c:pt idx="1378">
                  <c:v>327.7491992889295</c:v>
                </c:pt>
                <c:pt idx="1379">
                  <c:v>328.61626066270992</c:v>
                </c:pt>
                <c:pt idx="1380">
                  <c:v>329.48332203649011</c:v>
                </c:pt>
                <c:pt idx="1381">
                  <c:v>330.3503834102703</c:v>
                </c:pt>
                <c:pt idx="1382">
                  <c:v>331.21744478405049</c:v>
                </c:pt>
                <c:pt idx="1383">
                  <c:v>332.08450615783067</c:v>
                </c:pt>
                <c:pt idx="1384">
                  <c:v>332.95156753161109</c:v>
                </c:pt>
                <c:pt idx="1385">
                  <c:v>333.81862890539128</c:v>
                </c:pt>
                <c:pt idx="1386">
                  <c:v>334.68569027917147</c:v>
                </c:pt>
                <c:pt idx="1387">
                  <c:v>335.55275165295166</c:v>
                </c:pt>
                <c:pt idx="1388">
                  <c:v>336.41981302673184</c:v>
                </c:pt>
                <c:pt idx="1389">
                  <c:v>337.28687440051226</c:v>
                </c:pt>
                <c:pt idx="1390">
                  <c:v>338.15393577429245</c:v>
                </c:pt>
                <c:pt idx="1391">
                  <c:v>339.02099714807264</c:v>
                </c:pt>
                <c:pt idx="1392">
                  <c:v>339.88805852185283</c:v>
                </c:pt>
                <c:pt idx="1393">
                  <c:v>340.75511989563324</c:v>
                </c:pt>
                <c:pt idx="1394">
                  <c:v>341.62218126941343</c:v>
                </c:pt>
                <c:pt idx="1395">
                  <c:v>342.48924264319362</c:v>
                </c:pt>
                <c:pt idx="1396">
                  <c:v>343.35630401697381</c:v>
                </c:pt>
                <c:pt idx="1397">
                  <c:v>344.223365390754</c:v>
                </c:pt>
                <c:pt idx="1398">
                  <c:v>345.09042676453441</c:v>
                </c:pt>
                <c:pt idx="1399">
                  <c:v>345.9574881383146</c:v>
                </c:pt>
                <c:pt idx="1400">
                  <c:v>346.82454951209479</c:v>
                </c:pt>
                <c:pt idx="1401">
                  <c:v>347.69161088587498</c:v>
                </c:pt>
                <c:pt idx="1402">
                  <c:v>348.55867225965517</c:v>
                </c:pt>
                <c:pt idx="1403">
                  <c:v>349.42573363343558</c:v>
                </c:pt>
                <c:pt idx="1404">
                  <c:v>350.29279500721577</c:v>
                </c:pt>
                <c:pt idx="1405">
                  <c:v>351.15985638099596</c:v>
                </c:pt>
                <c:pt idx="1406">
                  <c:v>352.02691775477615</c:v>
                </c:pt>
                <c:pt idx="1407">
                  <c:v>352.89397912855657</c:v>
                </c:pt>
                <c:pt idx="1408">
                  <c:v>353.76104050233675</c:v>
                </c:pt>
                <c:pt idx="1409">
                  <c:v>354.62810187611694</c:v>
                </c:pt>
                <c:pt idx="1410">
                  <c:v>355.49516324989713</c:v>
                </c:pt>
                <c:pt idx="1411">
                  <c:v>356.36222462367732</c:v>
                </c:pt>
                <c:pt idx="1412">
                  <c:v>357.22928599745774</c:v>
                </c:pt>
                <c:pt idx="1413">
                  <c:v>358.09634737123793</c:v>
                </c:pt>
                <c:pt idx="1414">
                  <c:v>358.96340874501811</c:v>
                </c:pt>
                <c:pt idx="1415">
                  <c:v>359.8304701187983</c:v>
                </c:pt>
                <c:pt idx="1416">
                  <c:v>360.69753149257849</c:v>
                </c:pt>
                <c:pt idx="1417">
                  <c:v>361.56459286635891</c:v>
                </c:pt>
                <c:pt idx="1418">
                  <c:v>362.4316542401391</c:v>
                </c:pt>
                <c:pt idx="1419">
                  <c:v>363.29871561391928</c:v>
                </c:pt>
                <c:pt idx="1420">
                  <c:v>364.16577698769947</c:v>
                </c:pt>
                <c:pt idx="1421">
                  <c:v>365.03283836147989</c:v>
                </c:pt>
                <c:pt idx="1422">
                  <c:v>365.89989973526008</c:v>
                </c:pt>
                <c:pt idx="1423">
                  <c:v>366.76696110904027</c:v>
                </c:pt>
                <c:pt idx="1424">
                  <c:v>367.63402248282046</c:v>
                </c:pt>
                <c:pt idx="1425">
                  <c:v>368.50108385660064</c:v>
                </c:pt>
                <c:pt idx="1426">
                  <c:v>369.36814523038106</c:v>
                </c:pt>
                <c:pt idx="1427">
                  <c:v>370.23520660416125</c:v>
                </c:pt>
                <c:pt idx="1428">
                  <c:v>371.10226797794144</c:v>
                </c:pt>
                <c:pt idx="1429">
                  <c:v>371.96932935172163</c:v>
                </c:pt>
                <c:pt idx="1430">
                  <c:v>372.83639072550181</c:v>
                </c:pt>
                <c:pt idx="1431">
                  <c:v>373.70345209928223</c:v>
                </c:pt>
                <c:pt idx="1432">
                  <c:v>374.57051347306242</c:v>
                </c:pt>
                <c:pt idx="1433">
                  <c:v>375.43757484684261</c:v>
                </c:pt>
                <c:pt idx="1434">
                  <c:v>376.3046362206228</c:v>
                </c:pt>
                <c:pt idx="1435">
                  <c:v>377.17169759440299</c:v>
                </c:pt>
                <c:pt idx="1436">
                  <c:v>378.0387589681834</c:v>
                </c:pt>
                <c:pt idx="1437">
                  <c:v>378.90582034196359</c:v>
                </c:pt>
                <c:pt idx="1438">
                  <c:v>379.77288171574378</c:v>
                </c:pt>
                <c:pt idx="1439">
                  <c:v>380.63994308952397</c:v>
                </c:pt>
                <c:pt idx="1440">
                  <c:v>381.50700446330438</c:v>
                </c:pt>
                <c:pt idx="1441">
                  <c:v>382.37406583708457</c:v>
                </c:pt>
                <c:pt idx="1442">
                  <c:v>383.24112721086476</c:v>
                </c:pt>
                <c:pt idx="1443">
                  <c:v>384.10818858464495</c:v>
                </c:pt>
                <c:pt idx="1444">
                  <c:v>384.97524995842514</c:v>
                </c:pt>
                <c:pt idx="1445">
                  <c:v>385.84231133220555</c:v>
                </c:pt>
                <c:pt idx="1446">
                  <c:v>386.70937270598574</c:v>
                </c:pt>
                <c:pt idx="1447">
                  <c:v>387.57643407976593</c:v>
                </c:pt>
                <c:pt idx="1448">
                  <c:v>388.44349545354612</c:v>
                </c:pt>
                <c:pt idx="1449">
                  <c:v>389.31055682732631</c:v>
                </c:pt>
                <c:pt idx="1450">
                  <c:v>390.17761820110672</c:v>
                </c:pt>
                <c:pt idx="1451">
                  <c:v>391.04467957488691</c:v>
                </c:pt>
                <c:pt idx="1452">
                  <c:v>391.9117409486671</c:v>
                </c:pt>
                <c:pt idx="1453">
                  <c:v>392.77880232244729</c:v>
                </c:pt>
                <c:pt idx="1454">
                  <c:v>393.64586369622771</c:v>
                </c:pt>
                <c:pt idx="1455">
                  <c:v>394.5129250700079</c:v>
                </c:pt>
                <c:pt idx="1456">
                  <c:v>395.37998644378808</c:v>
                </c:pt>
                <c:pt idx="1457">
                  <c:v>396.24704781756827</c:v>
                </c:pt>
                <c:pt idx="1458">
                  <c:v>397.11410919134846</c:v>
                </c:pt>
                <c:pt idx="1459">
                  <c:v>397.98117056512888</c:v>
                </c:pt>
                <c:pt idx="1460">
                  <c:v>398.84823193890907</c:v>
                </c:pt>
                <c:pt idx="1461">
                  <c:v>399.71529331268925</c:v>
                </c:pt>
                <c:pt idx="1462">
                  <c:v>400.58235468646944</c:v>
                </c:pt>
                <c:pt idx="1463">
                  <c:v>401.44941606024963</c:v>
                </c:pt>
                <c:pt idx="1464">
                  <c:v>402.31647743403005</c:v>
                </c:pt>
                <c:pt idx="1465">
                  <c:v>403.18353880781024</c:v>
                </c:pt>
                <c:pt idx="1466">
                  <c:v>404.05060018159043</c:v>
                </c:pt>
                <c:pt idx="1467">
                  <c:v>404.91766155537061</c:v>
                </c:pt>
                <c:pt idx="1468">
                  <c:v>405.78472292915103</c:v>
                </c:pt>
                <c:pt idx="1469">
                  <c:v>406.65178430293122</c:v>
                </c:pt>
                <c:pt idx="1470">
                  <c:v>407.51884567671141</c:v>
                </c:pt>
                <c:pt idx="1471">
                  <c:v>408.3859070504916</c:v>
                </c:pt>
                <c:pt idx="1472">
                  <c:v>409.25296842427178</c:v>
                </c:pt>
                <c:pt idx="1473">
                  <c:v>410.1200297980522</c:v>
                </c:pt>
                <c:pt idx="1474">
                  <c:v>410.98709117183239</c:v>
                </c:pt>
                <c:pt idx="1475">
                  <c:v>411.85415254561258</c:v>
                </c:pt>
                <c:pt idx="1476">
                  <c:v>412.72121391939277</c:v>
                </c:pt>
                <c:pt idx="1477">
                  <c:v>413.58827529317296</c:v>
                </c:pt>
                <c:pt idx="1478">
                  <c:v>414.45533666695337</c:v>
                </c:pt>
                <c:pt idx="1479">
                  <c:v>415.32239804073356</c:v>
                </c:pt>
                <c:pt idx="1480">
                  <c:v>416.18945941451375</c:v>
                </c:pt>
                <c:pt idx="1481">
                  <c:v>417.05652078829394</c:v>
                </c:pt>
                <c:pt idx="1482">
                  <c:v>417.92358216207435</c:v>
                </c:pt>
                <c:pt idx="1483">
                  <c:v>418.79064353585454</c:v>
                </c:pt>
                <c:pt idx="1484">
                  <c:v>419.65770490963473</c:v>
                </c:pt>
                <c:pt idx="1485">
                  <c:v>420.52476628341492</c:v>
                </c:pt>
                <c:pt idx="1486">
                  <c:v>421.39182765719511</c:v>
                </c:pt>
                <c:pt idx="1487">
                  <c:v>422.25888903097552</c:v>
                </c:pt>
                <c:pt idx="1488">
                  <c:v>423.12595040475571</c:v>
                </c:pt>
                <c:pt idx="1489">
                  <c:v>423.9930117785359</c:v>
                </c:pt>
                <c:pt idx="1490">
                  <c:v>424.86007315231609</c:v>
                </c:pt>
                <c:pt idx="1491">
                  <c:v>425.72713452609628</c:v>
                </c:pt>
                <c:pt idx="1492">
                  <c:v>426.59419589987669</c:v>
                </c:pt>
                <c:pt idx="1493">
                  <c:v>427.46125727365688</c:v>
                </c:pt>
                <c:pt idx="1494">
                  <c:v>428.32831864743707</c:v>
                </c:pt>
                <c:pt idx="1495">
                  <c:v>429.19538002121726</c:v>
                </c:pt>
                <c:pt idx="1496">
                  <c:v>430.06244139499745</c:v>
                </c:pt>
                <c:pt idx="1497">
                  <c:v>430.92950276877787</c:v>
                </c:pt>
                <c:pt idx="1498">
                  <c:v>431.79656414255805</c:v>
                </c:pt>
                <c:pt idx="1499">
                  <c:v>432.66362551633824</c:v>
                </c:pt>
                <c:pt idx="1500">
                  <c:v>433.53068689011843</c:v>
                </c:pt>
                <c:pt idx="1501">
                  <c:v>434.39774826389885</c:v>
                </c:pt>
                <c:pt idx="1502">
                  <c:v>435.26480963767904</c:v>
                </c:pt>
                <c:pt idx="1503">
                  <c:v>436.13187101145922</c:v>
                </c:pt>
                <c:pt idx="1504">
                  <c:v>436.99893238523941</c:v>
                </c:pt>
                <c:pt idx="1505">
                  <c:v>437.8659937590196</c:v>
                </c:pt>
                <c:pt idx="1506">
                  <c:v>438.73305513280002</c:v>
                </c:pt>
                <c:pt idx="1507">
                  <c:v>439.60011650658021</c:v>
                </c:pt>
                <c:pt idx="1508">
                  <c:v>440.4671778803604</c:v>
                </c:pt>
                <c:pt idx="1509">
                  <c:v>441.33423925414058</c:v>
                </c:pt>
                <c:pt idx="1510">
                  <c:v>442.20130062792077</c:v>
                </c:pt>
                <c:pt idx="1511">
                  <c:v>443.06836200170119</c:v>
                </c:pt>
                <c:pt idx="1512">
                  <c:v>443.93542337548138</c:v>
                </c:pt>
                <c:pt idx="1513">
                  <c:v>444.80248474926157</c:v>
                </c:pt>
                <c:pt idx="1514">
                  <c:v>445.66954612304175</c:v>
                </c:pt>
                <c:pt idx="1515">
                  <c:v>446.53660749682217</c:v>
                </c:pt>
                <c:pt idx="1516">
                  <c:v>447.40366887060236</c:v>
                </c:pt>
                <c:pt idx="1517">
                  <c:v>448.27073024438255</c:v>
                </c:pt>
                <c:pt idx="1518">
                  <c:v>449.13779161816274</c:v>
                </c:pt>
                <c:pt idx="1519">
                  <c:v>450.00485299194293</c:v>
                </c:pt>
                <c:pt idx="1520">
                  <c:v>450.87191436572334</c:v>
                </c:pt>
                <c:pt idx="1521">
                  <c:v>451.73897573950353</c:v>
                </c:pt>
                <c:pt idx="1522">
                  <c:v>452.60603711328372</c:v>
                </c:pt>
                <c:pt idx="1523">
                  <c:v>453.47309848706391</c:v>
                </c:pt>
                <c:pt idx="1524">
                  <c:v>454.3401598608441</c:v>
                </c:pt>
                <c:pt idx="1525">
                  <c:v>455.20722123462451</c:v>
                </c:pt>
                <c:pt idx="1526">
                  <c:v>456.0742826084047</c:v>
                </c:pt>
                <c:pt idx="1527">
                  <c:v>456.94134398218489</c:v>
                </c:pt>
                <c:pt idx="1528">
                  <c:v>457.80840535596508</c:v>
                </c:pt>
                <c:pt idx="1529">
                  <c:v>458.67546672974549</c:v>
                </c:pt>
                <c:pt idx="1530">
                  <c:v>459.54252810352568</c:v>
                </c:pt>
                <c:pt idx="1531">
                  <c:v>460.40958947730587</c:v>
                </c:pt>
                <c:pt idx="1532">
                  <c:v>461.27665085108606</c:v>
                </c:pt>
                <c:pt idx="1533">
                  <c:v>462.14371222486625</c:v>
                </c:pt>
                <c:pt idx="1534">
                  <c:v>463.01077359864667</c:v>
                </c:pt>
                <c:pt idx="1535">
                  <c:v>463.87783497242685</c:v>
                </c:pt>
                <c:pt idx="1536">
                  <c:v>464.74489634620704</c:v>
                </c:pt>
                <c:pt idx="1537">
                  <c:v>465.61195771998723</c:v>
                </c:pt>
                <c:pt idx="1538">
                  <c:v>466.47901909376742</c:v>
                </c:pt>
                <c:pt idx="1539">
                  <c:v>467.34608046754784</c:v>
                </c:pt>
                <c:pt idx="1540">
                  <c:v>468.21314184132802</c:v>
                </c:pt>
                <c:pt idx="1541">
                  <c:v>469.08020321510821</c:v>
                </c:pt>
                <c:pt idx="1542">
                  <c:v>469.9472645888884</c:v>
                </c:pt>
                <c:pt idx="1543">
                  <c:v>470.81432596266859</c:v>
                </c:pt>
                <c:pt idx="1544">
                  <c:v>471.68138733644901</c:v>
                </c:pt>
                <c:pt idx="1545">
                  <c:v>472.5484487102292</c:v>
                </c:pt>
                <c:pt idx="1546">
                  <c:v>473.41551008400938</c:v>
                </c:pt>
                <c:pt idx="1547">
                  <c:v>474.28257145778957</c:v>
                </c:pt>
                <c:pt idx="1548">
                  <c:v>475.14963283156999</c:v>
                </c:pt>
                <c:pt idx="1549">
                  <c:v>476.01669420535018</c:v>
                </c:pt>
                <c:pt idx="1550">
                  <c:v>476.88375557913037</c:v>
                </c:pt>
                <c:pt idx="1551">
                  <c:v>477.75081695291055</c:v>
                </c:pt>
                <c:pt idx="1552">
                  <c:v>478.61787832669074</c:v>
                </c:pt>
                <c:pt idx="1553">
                  <c:v>479.48493970047116</c:v>
                </c:pt>
                <c:pt idx="1554">
                  <c:v>480.35200107425135</c:v>
                </c:pt>
                <c:pt idx="1555">
                  <c:v>481.21906244803154</c:v>
                </c:pt>
                <c:pt idx="1556">
                  <c:v>482.08612382181173</c:v>
                </c:pt>
                <c:pt idx="1557">
                  <c:v>482.95318519559191</c:v>
                </c:pt>
                <c:pt idx="1558">
                  <c:v>483.82024656937233</c:v>
                </c:pt>
                <c:pt idx="1559">
                  <c:v>484.68730794315252</c:v>
                </c:pt>
                <c:pt idx="1560">
                  <c:v>485.55436931693271</c:v>
                </c:pt>
                <c:pt idx="1561">
                  <c:v>486.4214306907129</c:v>
                </c:pt>
                <c:pt idx="1562">
                  <c:v>487.28849206449331</c:v>
                </c:pt>
                <c:pt idx="1563">
                  <c:v>488.1555534382735</c:v>
                </c:pt>
                <c:pt idx="1564">
                  <c:v>489.02261481205369</c:v>
                </c:pt>
                <c:pt idx="1565">
                  <c:v>489.88967618583388</c:v>
                </c:pt>
                <c:pt idx="1566">
                  <c:v>490.75673755961407</c:v>
                </c:pt>
                <c:pt idx="1567">
                  <c:v>491.62379893339448</c:v>
                </c:pt>
                <c:pt idx="1568">
                  <c:v>492.49086030717467</c:v>
                </c:pt>
                <c:pt idx="1569">
                  <c:v>493.35792168095486</c:v>
                </c:pt>
                <c:pt idx="1570">
                  <c:v>494.22498305473505</c:v>
                </c:pt>
                <c:pt idx="1571">
                  <c:v>495.09204442851524</c:v>
                </c:pt>
                <c:pt idx="1572">
                  <c:v>495.95910580229565</c:v>
                </c:pt>
                <c:pt idx="1573">
                  <c:v>496.82616717607584</c:v>
                </c:pt>
                <c:pt idx="1574">
                  <c:v>497.69322854985603</c:v>
                </c:pt>
                <c:pt idx="1575">
                  <c:v>498.56028992363622</c:v>
                </c:pt>
                <c:pt idx="1576">
                  <c:v>499.42735129741664</c:v>
                </c:pt>
                <c:pt idx="1577">
                  <c:v>500.29441267119682</c:v>
                </c:pt>
                <c:pt idx="1578">
                  <c:v>501.16147404497701</c:v>
                </c:pt>
                <c:pt idx="1579">
                  <c:v>502.0285354187572</c:v>
                </c:pt>
                <c:pt idx="1580">
                  <c:v>502.89559679253739</c:v>
                </c:pt>
                <c:pt idx="1581">
                  <c:v>503.76265816631781</c:v>
                </c:pt>
                <c:pt idx="1582">
                  <c:v>504.62971954009799</c:v>
                </c:pt>
                <c:pt idx="1583">
                  <c:v>505.49678091387818</c:v>
                </c:pt>
                <c:pt idx="1584">
                  <c:v>506.36384228765837</c:v>
                </c:pt>
                <c:pt idx="1585">
                  <c:v>507.23090366143856</c:v>
                </c:pt>
                <c:pt idx="1586">
                  <c:v>508.09796503521898</c:v>
                </c:pt>
                <c:pt idx="1587">
                  <c:v>508.96502640899917</c:v>
                </c:pt>
                <c:pt idx="1588">
                  <c:v>509.83208778277935</c:v>
                </c:pt>
                <c:pt idx="1589">
                  <c:v>510.69914915655954</c:v>
                </c:pt>
                <c:pt idx="1590">
                  <c:v>511.56621053033973</c:v>
                </c:pt>
                <c:pt idx="1591">
                  <c:v>512.43327190412015</c:v>
                </c:pt>
                <c:pt idx="1592">
                  <c:v>513.30033327790034</c:v>
                </c:pt>
                <c:pt idx="1593">
                  <c:v>514.16739465168052</c:v>
                </c:pt>
                <c:pt idx="1594">
                  <c:v>515.03445602546071</c:v>
                </c:pt>
                <c:pt idx="1595">
                  <c:v>515.90151739924113</c:v>
                </c:pt>
                <c:pt idx="1596">
                  <c:v>516.76857877302132</c:v>
                </c:pt>
                <c:pt idx="1597">
                  <c:v>517.63564014680151</c:v>
                </c:pt>
                <c:pt idx="1598">
                  <c:v>518.5027015205817</c:v>
                </c:pt>
                <c:pt idx="1599">
                  <c:v>519.36976289436188</c:v>
                </c:pt>
                <c:pt idx="1600">
                  <c:v>520.2368242681423</c:v>
                </c:pt>
                <c:pt idx="1601">
                  <c:v>521.10388564192249</c:v>
                </c:pt>
                <c:pt idx="1602">
                  <c:v>521.97094701570268</c:v>
                </c:pt>
                <c:pt idx="1603">
                  <c:v>522.83800838948287</c:v>
                </c:pt>
                <c:pt idx="1604">
                  <c:v>523.70506976326305</c:v>
                </c:pt>
                <c:pt idx="1605">
                  <c:v>524.57213113704347</c:v>
                </c:pt>
                <c:pt idx="1606">
                  <c:v>525.43919251082366</c:v>
                </c:pt>
                <c:pt idx="1607">
                  <c:v>526.30625388460385</c:v>
                </c:pt>
                <c:pt idx="1608">
                  <c:v>527.17331525838404</c:v>
                </c:pt>
                <c:pt idx="1609">
                  <c:v>528.04037663216445</c:v>
                </c:pt>
                <c:pt idx="1610">
                  <c:v>528.90743800594464</c:v>
                </c:pt>
                <c:pt idx="1611">
                  <c:v>529.77449937972483</c:v>
                </c:pt>
                <c:pt idx="1612">
                  <c:v>530.64156075350502</c:v>
                </c:pt>
                <c:pt idx="1613">
                  <c:v>531.50862212728521</c:v>
                </c:pt>
                <c:pt idx="1614">
                  <c:v>532.37568350106562</c:v>
                </c:pt>
                <c:pt idx="1615">
                  <c:v>533.24274487484581</c:v>
                </c:pt>
                <c:pt idx="1616">
                  <c:v>534.109806248626</c:v>
                </c:pt>
                <c:pt idx="1617">
                  <c:v>534.97686762240619</c:v>
                </c:pt>
                <c:pt idx="1618">
                  <c:v>535.84392899618638</c:v>
                </c:pt>
                <c:pt idx="1619">
                  <c:v>536.71099036996679</c:v>
                </c:pt>
                <c:pt idx="1620">
                  <c:v>537.57805174374698</c:v>
                </c:pt>
                <c:pt idx="1621">
                  <c:v>538.44511311752717</c:v>
                </c:pt>
                <c:pt idx="1622">
                  <c:v>539.31217449130736</c:v>
                </c:pt>
                <c:pt idx="1623">
                  <c:v>540.17923586508778</c:v>
                </c:pt>
                <c:pt idx="1624">
                  <c:v>541.04629723886796</c:v>
                </c:pt>
                <c:pt idx="1625">
                  <c:v>541.91335861264815</c:v>
                </c:pt>
                <c:pt idx="1626">
                  <c:v>542.78041998642834</c:v>
                </c:pt>
                <c:pt idx="1627">
                  <c:v>543.64748136020853</c:v>
                </c:pt>
                <c:pt idx="1628">
                  <c:v>544.51454273398895</c:v>
                </c:pt>
                <c:pt idx="1629">
                  <c:v>545.38160410776914</c:v>
                </c:pt>
                <c:pt idx="1630">
                  <c:v>546.24866548154932</c:v>
                </c:pt>
                <c:pt idx="1631">
                  <c:v>547.11572685532951</c:v>
                </c:pt>
                <c:pt idx="1632">
                  <c:v>547.9827882291097</c:v>
                </c:pt>
                <c:pt idx="1633">
                  <c:v>548.84984960289012</c:v>
                </c:pt>
                <c:pt idx="1634">
                  <c:v>549.71691097667031</c:v>
                </c:pt>
                <c:pt idx="1635">
                  <c:v>550.58397235045049</c:v>
                </c:pt>
                <c:pt idx="1636">
                  <c:v>551.45103372423068</c:v>
                </c:pt>
                <c:pt idx="1637">
                  <c:v>552.3180950980111</c:v>
                </c:pt>
                <c:pt idx="1638">
                  <c:v>553.18515647179129</c:v>
                </c:pt>
                <c:pt idx="1639">
                  <c:v>554.05221784557148</c:v>
                </c:pt>
                <c:pt idx="1640">
                  <c:v>554.91927921935167</c:v>
                </c:pt>
                <c:pt idx="1641">
                  <c:v>555.78634059313185</c:v>
                </c:pt>
                <c:pt idx="1642">
                  <c:v>556.65340196691227</c:v>
                </c:pt>
                <c:pt idx="1643">
                  <c:v>557.52046334069246</c:v>
                </c:pt>
                <c:pt idx="1644">
                  <c:v>558.38752471447265</c:v>
                </c:pt>
                <c:pt idx="1645">
                  <c:v>559.25458608825284</c:v>
                </c:pt>
                <c:pt idx="1646">
                  <c:v>560.12164746203302</c:v>
                </c:pt>
                <c:pt idx="1647">
                  <c:v>560.98870883581344</c:v>
                </c:pt>
                <c:pt idx="1648">
                  <c:v>561.85577020959363</c:v>
                </c:pt>
                <c:pt idx="1649">
                  <c:v>562.72283158337382</c:v>
                </c:pt>
                <c:pt idx="1650">
                  <c:v>563.58989295715401</c:v>
                </c:pt>
                <c:pt idx="1651">
                  <c:v>564.4569543309342</c:v>
                </c:pt>
                <c:pt idx="1652">
                  <c:v>565.32401570471461</c:v>
                </c:pt>
                <c:pt idx="1653">
                  <c:v>566.1910770784948</c:v>
                </c:pt>
                <c:pt idx="1654">
                  <c:v>567.05813845227499</c:v>
                </c:pt>
                <c:pt idx="1655">
                  <c:v>567.92519982605518</c:v>
                </c:pt>
                <c:pt idx="1656">
                  <c:v>568.79226119983559</c:v>
                </c:pt>
                <c:pt idx="1657">
                  <c:v>569.65932257361578</c:v>
                </c:pt>
                <c:pt idx="1658">
                  <c:v>570.52638394739597</c:v>
                </c:pt>
                <c:pt idx="1659">
                  <c:v>571.39344532117616</c:v>
                </c:pt>
                <c:pt idx="1660">
                  <c:v>572.26050669495635</c:v>
                </c:pt>
                <c:pt idx="1661">
                  <c:v>573.12756806873676</c:v>
                </c:pt>
                <c:pt idx="1662">
                  <c:v>573.99462944251695</c:v>
                </c:pt>
                <c:pt idx="1663">
                  <c:v>574.86169081629714</c:v>
                </c:pt>
                <c:pt idx="1664">
                  <c:v>575.72875219007733</c:v>
                </c:pt>
                <c:pt idx="1665">
                  <c:v>576.59581356385752</c:v>
                </c:pt>
                <c:pt idx="1666">
                  <c:v>577.46287493763793</c:v>
                </c:pt>
                <c:pt idx="1667">
                  <c:v>578.32993631141812</c:v>
                </c:pt>
                <c:pt idx="1668">
                  <c:v>579.19699768519831</c:v>
                </c:pt>
                <c:pt idx="1669">
                  <c:v>580.0640590589785</c:v>
                </c:pt>
                <c:pt idx="1670">
                  <c:v>580.93112043275892</c:v>
                </c:pt>
                <c:pt idx="1671">
                  <c:v>581.79818180653911</c:v>
                </c:pt>
                <c:pt idx="1672">
                  <c:v>582.66524318031929</c:v>
                </c:pt>
                <c:pt idx="1673">
                  <c:v>583.53230455409948</c:v>
                </c:pt>
                <c:pt idx="1674">
                  <c:v>584.39936592787967</c:v>
                </c:pt>
                <c:pt idx="1675">
                  <c:v>585.26642730166009</c:v>
                </c:pt>
                <c:pt idx="1676">
                  <c:v>586.13348867544028</c:v>
                </c:pt>
                <c:pt idx="1677">
                  <c:v>587.00055004922046</c:v>
                </c:pt>
                <c:pt idx="1678">
                  <c:v>587.86761142300065</c:v>
                </c:pt>
                <c:pt idx="1679">
                  <c:v>588.73467279678084</c:v>
                </c:pt>
                <c:pt idx="1680">
                  <c:v>589.60173417056126</c:v>
                </c:pt>
                <c:pt idx="1681">
                  <c:v>590.46879554434145</c:v>
                </c:pt>
                <c:pt idx="1682">
                  <c:v>591.33585691812164</c:v>
                </c:pt>
                <c:pt idx="1683">
                  <c:v>592.20291829190182</c:v>
                </c:pt>
                <c:pt idx="1684">
                  <c:v>593.06997966568224</c:v>
                </c:pt>
                <c:pt idx="1685">
                  <c:v>593.93704103946243</c:v>
                </c:pt>
                <c:pt idx="1686">
                  <c:v>594.80410241324262</c:v>
                </c:pt>
                <c:pt idx="1687">
                  <c:v>595.67116378702281</c:v>
                </c:pt>
                <c:pt idx="1688">
                  <c:v>596.53822516080299</c:v>
                </c:pt>
                <c:pt idx="1689">
                  <c:v>597.40528653458341</c:v>
                </c:pt>
                <c:pt idx="1690">
                  <c:v>598.2723479083636</c:v>
                </c:pt>
                <c:pt idx="1691">
                  <c:v>599.13940928214379</c:v>
                </c:pt>
                <c:pt idx="1692">
                  <c:v>600.00647065592398</c:v>
                </c:pt>
                <c:pt idx="1693">
                  <c:v>600.87353202970417</c:v>
                </c:pt>
                <c:pt idx="1694">
                  <c:v>601.74059340348458</c:v>
                </c:pt>
                <c:pt idx="1695">
                  <c:v>602.60765477726477</c:v>
                </c:pt>
                <c:pt idx="1696">
                  <c:v>603.47471615104496</c:v>
                </c:pt>
                <c:pt idx="1697">
                  <c:v>604.34177752482515</c:v>
                </c:pt>
                <c:pt idx="1698">
                  <c:v>605.20883889860534</c:v>
                </c:pt>
                <c:pt idx="1699">
                  <c:v>606.07590027238575</c:v>
                </c:pt>
                <c:pt idx="1700">
                  <c:v>606.94296164616594</c:v>
                </c:pt>
                <c:pt idx="1701">
                  <c:v>607.81002301994613</c:v>
                </c:pt>
                <c:pt idx="1702">
                  <c:v>608.67708439372632</c:v>
                </c:pt>
                <c:pt idx="1703">
                  <c:v>609.54414576750673</c:v>
                </c:pt>
                <c:pt idx="1704">
                  <c:v>610.41120714128692</c:v>
                </c:pt>
                <c:pt idx="1705">
                  <c:v>611.27826851506711</c:v>
                </c:pt>
                <c:pt idx="1706">
                  <c:v>612.1453298888473</c:v>
                </c:pt>
                <c:pt idx="1707">
                  <c:v>613.01239126262749</c:v>
                </c:pt>
                <c:pt idx="1708">
                  <c:v>613.8794526364079</c:v>
                </c:pt>
                <c:pt idx="1709">
                  <c:v>614.74651401018809</c:v>
                </c:pt>
                <c:pt idx="1710">
                  <c:v>615.61357538396828</c:v>
                </c:pt>
                <c:pt idx="1711">
                  <c:v>616.48063675774847</c:v>
                </c:pt>
                <c:pt idx="1712">
                  <c:v>617.34769813152866</c:v>
                </c:pt>
                <c:pt idx="1713">
                  <c:v>618.21475950530908</c:v>
                </c:pt>
                <c:pt idx="1714">
                  <c:v>619.08182087908926</c:v>
                </c:pt>
                <c:pt idx="1715">
                  <c:v>619.94888225286945</c:v>
                </c:pt>
                <c:pt idx="1716">
                  <c:v>620.81594362664964</c:v>
                </c:pt>
                <c:pt idx="1717">
                  <c:v>621.68300500043006</c:v>
                </c:pt>
                <c:pt idx="1718">
                  <c:v>622.55006637421025</c:v>
                </c:pt>
                <c:pt idx="1719">
                  <c:v>623.41712774799043</c:v>
                </c:pt>
                <c:pt idx="1720">
                  <c:v>624.28418912177062</c:v>
                </c:pt>
                <c:pt idx="1721">
                  <c:v>625.15125049555081</c:v>
                </c:pt>
                <c:pt idx="1722">
                  <c:v>626.01831186933123</c:v>
                </c:pt>
                <c:pt idx="1723">
                  <c:v>626.88537324311142</c:v>
                </c:pt>
                <c:pt idx="1724">
                  <c:v>627.75243461689161</c:v>
                </c:pt>
                <c:pt idx="1725">
                  <c:v>628.61949599067179</c:v>
                </c:pt>
                <c:pt idx="1726">
                  <c:v>629.48655736445198</c:v>
                </c:pt>
                <c:pt idx="1727">
                  <c:v>630.3536187382324</c:v>
                </c:pt>
                <c:pt idx="1728">
                  <c:v>631.22068011201259</c:v>
                </c:pt>
                <c:pt idx="1729">
                  <c:v>632.08774148579278</c:v>
                </c:pt>
                <c:pt idx="1730">
                  <c:v>632.95480285957296</c:v>
                </c:pt>
                <c:pt idx="1731">
                  <c:v>633.82186423335338</c:v>
                </c:pt>
                <c:pt idx="1732">
                  <c:v>634.68892560713357</c:v>
                </c:pt>
                <c:pt idx="1733">
                  <c:v>635.55598698091376</c:v>
                </c:pt>
                <c:pt idx="1734">
                  <c:v>636.42304835469395</c:v>
                </c:pt>
                <c:pt idx="1735">
                  <c:v>637.29010972847414</c:v>
                </c:pt>
                <c:pt idx="1736">
                  <c:v>638.15717110225455</c:v>
                </c:pt>
                <c:pt idx="1737">
                  <c:v>639.02423247603474</c:v>
                </c:pt>
                <c:pt idx="1738">
                  <c:v>639.89129384981493</c:v>
                </c:pt>
                <c:pt idx="1739">
                  <c:v>640.75835522359512</c:v>
                </c:pt>
                <c:pt idx="1740">
                  <c:v>641.62541659737531</c:v>
                </c:pt>
                <c:pt idx="1741">
                  <c:v>642.49247797115572</c:v>
                </c:pt>
                <c:pt idx="1742">
                  <c:v>643.35953934493591</c:v>
                </c:pt>
                <c:pt idx="1743">
                  <c:v>644.2266007187161</c:v>
                </c:pt>
                <c:pt idx="1744">
                  <c:v>645.09366209249629</c:v>
                </c:pt>
                <c:pt idx="1745">
                  <c:v>645.96072346627648</c:v>
                </c:pt>
                <c:pt idx="1746">
                  <c:v>646.82778484005689</c:v>
                </c:pt>
                <c:pt idx="1747">
                  <c:v>647.69484621383708</c:v>
                </c:pt>
                <c:pt idx="1748">
                  <c:v>648.56190758761727</c:v>
                </c:pt>
                <c:pt idx="1749">
                  <c:v>649.42896896139746</c:v>
                </c:pt>
                <c:pt idx="1750">
                  <c:v>650.29603033517787</c:v>
                </c:pt>
                <c:pt idx="1751">
                  <c:v>651.16309170895806</c:v>
                </c:pt>
                <c:pt idx="1752">
                  <c:v>652.03015308273825</c:v>
                </c:pt>
                <c:pt idx="1753">
                  <c:v>652.89721445651844</c:v>
                </c:pt>
                <c:pt idx="1754">
                  <c:v>653.76427583029863</c:v>
                </c:pt>
                <c:pt idx="1755">
                  <c:v>654.63133720407905</c:v>
                </c:pt>
                <c:pt idx="1756">
                  <c:v>655.49839857785923</c:v>
                </c:pt>
                <c:pt idx="1757">
                  <c:v>656.36545995163942</c:v>
                </c:pt>
                <c:pt idx="1758">
                  <c:v>657.23252132541961</c:v>
                </c:pt>
                <c:pt idx="1759">
                  <c:v>658.0995826991998</c:v>
                </c:pt>
                <c:pt idx="1760">
                  <c:v>658.96664407298022</c:v>
                </c:pt>
                <c:pt idx="1761">
                  <c:v>659.8337054467604</c:v>
                </c:pt>
                <c:pt idx="1762">
                  <c:v>660.70076682054059</c:v>
                </c:pt>
                <c:pt idx="1763">
                  <c:v>661.56782819432078</c:v>
                </c:pt>
                <c:pt idx="1764">
                  <c:v>662.4348895681012</c:v>
                </c:pt>
                <c:pt idx="1765">
                  <c:v>663.30195094188139</c:v>
                </c:pt>
                <c:pt idx="1766">
                  <c:v>664.16901231566158</c:v>
                </c:pt>
                <c:pt idx="1767">
                  <c:v>665.03607368944176</c:v>
                </c:pt>
                <c:pt idx="1768">
                  <c:v>665.90313506322195</c:v>
                </c:pt>
                <c:pt idx="1769">
                  <c:v>666.77019643700237</c:v>
                </c:pt>
                <c:pt idx="1770">
                  <c:v>667.63725781078256</c:v>
                </c:pt>
                <c:pt idx="1771">
                  <c:v>668.50431918456275</c:v>
                </c:pt>
                <c:pt idx="1772">
                  <c:v>669.37138055834293</c:v>
                </c:pt>
                <c:pt idx="1773">
                  <c:v>670.23844193212312</c:v>
                </c:pt>
                <c:pt idx="1774">
                  <c:v>671.10550330590354</c:v>
                </c:pt>
                <c:pt idx="1775">
                  <c:v>671.97256467968373</c:v>
                </c:pt>
                <c:pt idx="1776">
                  <c:v>672.83962605346392</c:v>
                </c:pt>
                <c:pt idx="1777">
                  <c:v>673.70668742724411</c:v>
                </c:pt>
                <c:pt idx="1778">
                  <c:v>674.57374880102452</c:v>
                </c:pt>
                <c:pt idx="1779">
                  <c:v>675.44081017480471</c:v>
                </c:pt>
                <c:pt idx="1780">
                  <c:v>676.3078715485849</c:v>
                </c:pt>
                <c:pt idx="1781">
                  <c:v>677.17493292236509</c:v>
                </c:pt>
                <c:pt idx="1782">
                  <c:v>678.04199429614528</c:v>
                </c:pt>
                <c:pt idx="1783">
                  <c:v>678.90905566992569</c:v>
                </c:pt>
                <c:pt idx="1784">
                  <c:v>679.77611704370588</c:v>
                </c:pt>
                <c:pt idx="1785">
                  <c:v>680.64317841748607</c:v>
                </c:pt>
                <c:pt idx="1786">
                  <c:v>681.51023979126626</c:v>
                </c:pt>
                <c:pt idx="1787">
                  <c:v>682.37730116504645</c:v>
                </c:pt>
                <c:pt idx="1788">
                  <c:v>683.24436253882686</c:v>
                </c:pt>
                <c:pt idx="1789">
                  <c:v>684.11142391260705</c:v>
                </c:pt>
                <c:pt idx="1790">
                  <c:v>684.97848528638724</c:v>
                </c:pt>
                <c:pt idx="1791">
                  <c:v>685.84554666016743</c:v>
                </c:pt>
                <c:pt idx="1792">
                  <c:v>686.71260803394784</c:v>
                </c:pt>
                <c:pt idx="1793">
                  <c:v>687.57966940772803</c:v>
                </c:pt>
                <c:pt idx="1794">
                  <c:v>688.44673078150822</c:v>
                </c:pt>
                <c:pt idx="1795">
                  <c:v>689.31379215528841</c:v>
                </c:pt>
                <c:pt idx="1796">
                  <c:v>690.1808535290686</c:v>
                </c:pt>
                <c:pt idx="1797">
                  <c:v>691.04791490284902</c:v>
                </c:pt>
                <c:pt idx="1798">
                  <c:v>691.9149762766292</c:v>
                </c:pt>
                <c:pt idx="1799">
                  <c:v>692.78203765040939</c:v>
                </c:pt>
                <c:pt idx="1800">
                  <c:v>693.64909902418958</c:v>
                </c:pt>
                <c:pt idx="1801">
                  <c:v>694.51616039796977</c:v>
                </c:pt>
                <c:pt idx="1802">
                  <c:v>695.38322177175019</c:v>
                </c:pt>
                <c:pt idx="1803">
                  <c:v>696.25028314553037</c:v>
                </c:pt>
                <c:pt idx="1804">
                  <c:v>697.11734451931056</c:v>
                </c:pt>
                <c:pt idx="1805">
                  <c:v>697.98440589309075</c:v>
                </c:pt>
                <c:pt idx="1806">
                  <c:v>698.85146726687094</c:v>
                </c:pt>
                <c:pt idx="1807">
                  <c:v>699.71852864065136</c:v>
                </c:pt>
                <c:pt idx="1808">
                  <c:v>700.58559001443155</c:v>
                </c:pt>
                <c:pt idx="1809">
                  <c:v>701.45265138821173</c:v>
                </c:pt>
                <c:pt idx="1810">
                  <c:v>702.31971276199192</c:v>
                </c:pt>
                <c:pt idx="1811">
                  <c:v>703.18677413577234</c:v>
                </c:pt>
                <c:pt idx="1812">
                  <c:v>704.05383550955253</c:v>
                </c:pt>
                <c:pt idx="1813">
                  <c:v>704.92089688333272</c:v>
                </c:pt>
                <c:pt idx="1814">
                  <c:v>705.7879582571129</c:v>
                </c:pt>
                <c:pt idx="1815">
                  <c:v>706.65501963089309</c:v>
                </c:pt>
                <c:pt idx="1816">
                  <c:v>707.52208100467351</c:v>
                </c:pt>
                <c:pt idx="1817">
                  <c:v>708.3891423784537</c:v>
                </c:pt>
                <c:pt idx="1818">
                  <c:v>709.25620375223389</c:v>
                </c:pt>
                <c:pt idx="1819">
                  <c:v>710.12326512601408</c:v>
                </c:pt>
                <c:pt idx="1820">
                  <c:v>710.99032649979426</c:v>
                </c:pt>
                <c:pt idx="1821">
                  <c:v>711.85738787357468</c:v>
                </c:pt>
                <c:pt idx="1822">
                  <c:v>712.72444924735487</c:v>
                </c:pt>
                <c:pt idx="1823">
                  <c:v>713.59151062113506</c:v>
                </c:pt>
                <c:pt idx="1824">
                  <c:v>714.45857199491525</c:v>
                </c:pt>
                <c:pt idx="1825">
                  <c:v>715.32563336869566</c:v>
                </c:pt>
                <c:pt idx="1826">
                  <c:v>716.19269474247585</c:v>
                </c:pt>
                <c:pt idx="1827">
                  <c:v>717.05975611625604</c:v>
                </c:pt>
                <c:pt idx="1828">
                  <c:v>717.92681749003623</c:v>
                </c:pt>
                <c:pt idx="1829">
                  <c:v>718.79387886381642</c:v>
                </c:pt>
                <c:pt idx="1830">
                  <c:v>719.66094023759683</c:v>
                </c:pt>
                <c:pt idx="1831">
                  <c:v>720.52800161137702</c:v>
                </c:pt>
                <c:pt idx="1832">
                  <c:v>721.39506298515721</c:v>
                </c:pt>
                <c:pt idx="1833">
                  <c:v>722.2621243589374</c:v>
                </c:pt>
                <c:pt idx="1834">
                  <c:v>723.12918573271759</c:v>
                </c:pt>
                <c:pt idx="1835">
                  <c:v>723.996247106498</c:v>
                </c:pt>
                <c:pt idx="1836">
                  <c:v>724.86330848027819</c:v>
                </c:pt>
                <c:pt idx="1837">
                  <c:v>725.73036985405838</c:v>
                </c:pt>
                <c:pt idx="1838">
                  <c:v>726.59743122783857</c:v>
                </c:pt>
                <c:pt idx="1839">
                  <c:v>727.46449260161899</c:v>
                </c:pt>
                <c:pt idx="1840">
                  <c:v>728.33155397539917</c:v>
                </c:pt>
                <c:pt idx="1841">
                  <c:v>729.19861534917936</c:v>
                </c:pt>
                <c:pt idx="1842">
                  <c:v>730.06567672295955</c:v>
                </c:pt>
                <c:pt idx="1843">
                  <c:v>730.93273809673974</c:v>
                </c:pt>
                <c:pt idx="1844">
                  <c:v>731.79979947052016</c:v>
                </c:pt>
                <c:pt idx="1845">
                  <c:v>732.66686084430034</c:v>
                </c:pt>
                <c:pt idx="1846">
                  <c:v>733.53392221808053</c:v>
                </c:pt>
                <c:pt idx="1847">
                  <c:v>734.40098359186072</c:v>
                </c:pt>
                <c:pt idx="1848">
                  <c:v>735.26804496564091</c:v>
                </c:pt>
                <c:pt idx="1849">
                  <c:v>736.13510633942133</c:v>
                </c:pt>
                <c:pt idx="1850">
                  <c:v>737.00216771320152</c:v>
                </c:pt>
                <c:pt idx="1851">
                  <c:v>737.8692290869817</c:v>
                </c:pt>
                <c:pt idx="1852">
                  <c:v>738.73629046076189</c:v>
                </c:pt>
                <c:pt idx="1853">
                  <c:v>739.60335183454208</c:v>
                </c:pt>
                <c:pt idx="1854">
                  <c:v>740.4704132083225</c:v>
                </c:pt>
                <c:pt idx="1855">
                  <c:v>741.33747458210269</c:v>
                </c:pt>
                <c:pt idx="1856">
                  <c:v>742.20453595588287</c:v>
                </c:pt>
                <c:pt idx="1857">
                  <c:v>743.07159732966306</c:v>
                </c:pt>
                <c:pt idx="1858">
                  <c:v>743.93865870344348</c:v>
                </c:pt>
                <c:pt idx="1859">
                  <c:v>744.80572007722367</c:v>
                </c:pt>
                <c:pt idx="1860">
                  <c:v>745.67278145100386</c:v>
                </c:pt>
                <c:pt idx="1861">
                  <c:v>746.53984282478405</c:v>
                </c:pt>
                <c:pt idx="1862">
                  <c:v>747.40690419856423</c:v>
                </c:pt>
                <c:pt idx="1863">
                  <c:v>748.27396557234465</c:v>
                </c:pt>
                <c:pt idx="1864">
                  <c:v>749.14102694612484</c:v>
                </c:pt>
                <c:pt idx="1865">
                  <c:v>750.00808831990503</c:v>
                </c:pt>
                <c:pt idx="1866">
                  <c:v>750.87514969368522</c:v>
                </c:pt>
                <c:pt idx="1867">
                  <c:v>751.7422110674654</c:v>
                </c:pt>
                <c:pt idx="1868">
                  <c:v>752.60927244124582</c:v>
                </c:pt>
                <c:pt idx="1869">
                  <c:v>753.47633381502601</c:v>
                </c:pt>
                <c:pt idx="1870">
                  <c:v>754.3433951888062</c:v>
                </c:pt>
                <c:pt idx="1871">
                  <c:v>755.21045656258639</c:v>
                </c:pt>
                <c:pt idx="1872">
                  <c:v>756.0775179363668</c:v>
                </c:pt>
                <c:pt idx="1873">
                  <c:v>756.94457931014699</c:v>
                </c:pt>
                <c:pt idx="1874">
                  <c:v>757.81164068392718</c:v>
                </c:pt>
                <c:pt idx="1875">
                  <c:v>758.67870205770737</c:v>
                </c:pt>
                <c:pt idx="1876">
                  <c:v>759.54576343148756</c:v>
                </c:pt>
                <c:pt idx="1877">
                  <c:v>760.41282480526797</c:v>
                </c:pt>
                <c:pt idx="1878">
                  <c:v>761.27988617904816</c:v>
                </c:pt>
                <c:pt idx="1879">
                  <c:v>762.14694755282835</c:v>
                </c:pt>
                <c:pt idx="1880">
                  <c:v>763.01400892660854</c:v>
                </c:pt>
                <c:pt idx="1881">
                  <c:v>763.88107030038873</c:v>
                </c:pt>
                <c:pt idx="1882">
                  <c:v>764.74813167416914</c:v>
                </c:pt>
                <c:pt idx="1883">
                  <c:v>765.61519304794933</c:v>
                </c:pt>
                <c:pt idx="1884">
                  <c:v>766.48225442172952</c:v>
                </c:pt>
                <c:pt idx="1885">
                  <c:v>767.34931579550971</c:v>
                </c:pt>
                <c:pt idx="1886">
                  <c:v>768.21637716929013</c:v>
                </c:pt>
                <c:pt idx="1887">
                  <c:v>769.08343854307032</c:v>
                </c:pt>
                <c:pt idx="1888">
                  <c:v>769.9504999168505</c:v>
                </c:pt>
                <c:pt idx="1889">
                  <c:v>770.81756129063069</c:v>
                </c:pt>
                <c:pt idx="1890">
                  <c:v>771.68462266441088</c:v>
                </c:pt>
                <c:pt idx="1891">
                  <c:v>772.5516840381913</c:v>
                </c:pt>
                <c:pt idx="1892">
                  <c:v>773.41874541197149</c:v>
                </c:pt>
                <c:pt idx="1893">
                  <c:v>774.28580678575167</c:v>
                </c:pt>
                <c:pt idx="1894">
                  <c:v>775.15286815953186</c:v>
                </c:pt>
                <c:pt idx="1895">
                  <c:v>776.01992953331205</c:v>
                </c:pt>
                <c:pt idx="1896">
                  <c:v>776.88699090709247</c:v>
                </c:pt>
                <c:pt idx="1897">
                  <c:v>777.75405228087266</c:v>
                </c:pt>
                <c:pt idx="1898">
                  <c:v>778.62111365465285</c:v>
                </c:pt>
                <c:pt idx="1899">
                  <c:v>779.48817502843303</c:v>
                </c:pt>
                <c:pt idx="1900">
                  <c:v>780.35523640221322</c:v>
                </c:pt>
                <c:pt idx="1901">
                  <c:v>781.22229777599364</c:v>
                </c:pt>
                <c:pt idx="1902">
                  <c:v>782.08935914977383</c:v>
                </c:pt>
                <c:pt idx="1903">
                  <c:v>782.95642052355402</c:v>
                </c:pt>
                <c:pt idx="1904">
                  <c:v>783.8234818973342</c:v>
                </c:pt>
                <c:pt idx="1905">
                  <c:v>784.69054327111462</c:v>
                </c:pt>
                <c:pt idx="1906">
                  <c:v>785.55760464489481</c:v>
                </c:pt>
                <c:pt idx="1907">
                  <c:v>786.424666018675</c:v>
                </c:pt>
                <c:pt idx="1908">
                  <c:v>787.29172739245519</c:v>
                </c:pt>
                <c:pt idx="1909">
                  <c:v>788.15878876623538</c:v>
                </c:pt>
                <c:pt idx="1910">
                  <c:v>789.02585014001579</c:v>
                </c:pt>
                <c:pt idx="1911">
                  <c:v>789.89291151379598</c:v>
                </c:pt>
                <c:pt idx="1912">
                  <c:v>790.75997288757617</c:v>
                </c:pt>
                <c:pt idx="1913">
                  <c:v>791.62703426135636</c:v>
                </c:pt>
                <c:pt idx="1914">
                  <c:v>792.49409563513655</c:v>
                </c:pt>
                <c:pt idx="1915">
                  <c:v>793.36115700891696</c:v>
                </c:pt>
                <c:pt idx="1916">
                  <c:v>794.22821838269715</c:v>
                </c:pt>
                <c:pt idx="1917">
                  <c:v>795.09527975647734</c:v>
                </c:pt>
                <c:pt idx="1918">
                  <c:v>795.96234113025753</c:v>
                </c:pt>
                <c:pt idx="1919">
                  <c:v>796.82940250403794</c:v>
                </c:pt>
                <c:pt idx="1920">
                  <c:v>797.69646387781813</c:v>
                </c:pt>
                <c:pt idx="1921">
                  <c:v>798.56352525159832</c:v>
                </c:pt>
                <c:pt idx="1922">
                  <c:v>799.43058662537851</c:v>
                </c:pt>
                <c:pt idx="1923">
                  <c:v>800.2976479991587</c:v>
                </c:pt>
                <c:pt idx="1924">
                  <c:v>801.16470937293911</c:v>
                </c:pt>
                <c:pt idx="1925">
                  <c:v>802.0317707467193</c:v>
                </c:pt>
                <c:pt idx="1926">
                  <c:v>802.89883212049949</c:v>
                </c:pt>
                <c:pt idx="1927">
                  <c:v>803.76589349427968</c:v>
                </c:pt>
                <c:pt idx="1928">
                  <c:v>804.63295486805987</c:v>
                </c:pt>
                <c:pt idx="1929">
                  <c:v>805.50001624184029</c:v>
                </c:pt>
                <c:pt idx="1930">
                  <c:v>806.36707761562047</c:v>
                </c:pt>
                <c:pt idx="1931">
                  <c:v>807.23413898940066</c:v>
                </c:pt>
                <c:pt idx="1932">
                  <c:v>808.10120036318085</c:v>
                </c:pt>
                <c:pt idx="1933">
                  <c:v>808.96826173696127</c:v>
                </c:pt>
                <c:pt idx="1934">
                  <c:v>809.83532311074146</c:v>
                </c:pt>
                <c:pt idx="1935">
                  <c:v>810.70238448452164</c:v>
                </c:pt>
                <c:pt idx="1936">
                  <c:v>811.56944585830183</c:v>
                </c:pt>
                <c:pt idx="1937">
                  <c:v>812.43650723208202</c:v>
                </c:pt>
                <c:pt idx="1938">
                  <c:v>813.30356860586244</c:v>
                </c:pt>
                <c:pt idx="1939">
                  <c:v>814.17062997964263</c:v>
                </c:pt>
                <c:pt idx="1940">
                  <c:v>815.03769135342282</c:v>
                </c:pt>
                <c:pt idx="1941">
                  <c:v>815.904752727203</c:v>
                </c:pt>
                <c:pt idx="1942">
                  <c:v>816.77181410098319</c:v>
                </c:pt>
                <c:pt idx="1943">
                  <c:v>817.63887547476361</c:v>
                </c:pt>
                <c:pt idx="1944">
                  <c:v>818.5059368485438</c:v>
                </c:pt>
                <c:pt idx="1945">
                  <c:v>819.37299822232399</c:v>
                </c:pt>
                <c:pt idx="1946">
                  <c:v>820.24005959610417</c:v>
                </c:pt>
                <c:pt idx="1947">
                  <c:v>821.10712096988436</c:v>
                </c:pt>
                <c:pt idx="1948">
                  <c:v>821.97418234366478</c:v>
                </c:pt>
                <c:pt idx="1949">
                  <c:v>822.84124371744497</c:v>
                </c:pt>
                <c:pt idx="1950">
                  <c:v>823.70830509122516</c:v>
                </c:pt>
                <c:pt idx="1951">
                  <c:v>824.57536646500535</c:v>
                </c:pt>
                <c:pt idx="1952">
                  <c:v>825.44242783878576</c:v>
                </c:pt>
                <c:pt idx="1953">
                  <c:v>826.30948921256595</c:v>
                </c:pt>
                <c:pt idx="1954">
                  <c:v>827.17655058634614</c:v>
                </c:pt>
                <c:pt idx="1955">
                  <c:v>828.04361196012633</c:v>
                </c:pt>
                <c:pt idx="1956">
                  <c:v>828.91067333390652</c:v>
                </c:pt>
                <c:pt idx="1957">
                  <c:v>829.77773470768693</c:v>
                </c:pt>
                <c:pt idx="1958">
                  <c:v>830.64479608146712</c:v>
                </c:pt>
                <c:pt idx="1959">
                  <c:v>831.51185745524731</c:v>
                </c:pt>
                <c:pt idx="1960">
                  <c:v>832.3789188290275</c:v>
                </c:pt>
                <c:pt idx="1961">
                  <c:v>833.24598020280769</c:v>
                </c:pt>
                <c:pt idx="1962">
                  <c:v>834.1130415765881</c:v>
                </c:pt>
                <c:pt idx="1963">
                  <c:v>834.98010295036829</c:v>
                </c:pt>
                <c:pt idx="1964">
                  <c:v>835.84716432414848</c:v>
                </c:pt>
                <c:pt idx="1965">
                  <c:v>836.71422569792867</c:v>
                </c:pt>
                <c:pt idx="1966">
                  <c:v>837.58128707170908</c:v>
                </c:pt>
                <c:pt idx="1967">
                  <c:v>838.44834844548927</c:v>
                </c:pt>
                <c:pt idx="1968">
                  <c:v>839.31540981926946</c:v>
                </c:pt>
                <c:pt idx="1969">
                  <c:v>840.18247119304965</c:v>
                </c:pt>
                <c:pt idx="1970">
                  <c:v>841.04953256682984</c:v>
                </c:pt>
                <c:pt idx="1971">
                  <c:v>841.91659394061026</c:v>
                </c:pt>
                <c:pt idx="1972">
                  <c:v>842.78365531439044</c:v>
                </c:pt>
                <c:pt idx="1973">
                  <c:v>843.65071668817063</c:v>
                </c:pt>
                <c:pt idx="1974">
                  <c:v>844.51777806195082</c:v>
                </c:pt>
                <c:pt idx="1975">
                  <c:v>845.38483943573101</c:v>
                </c:pt>
                <c:pt idx="1976">
                  <c:v>846.25190080951143</c:v>
                </c:pt>
                <c:pt idx="1977">
                  <c:v>847.11896218329161</c:v>
                </c:pt>
                <c:pt idx="1978">
                  <c:v>847.9860235570718</c:v>
                </c:pt>
                <c:pt idx="1979">
                  <c:v>848.85308493085199</c:v>
                </c:pt>
                <c:pt idx="1980">
                  <c:v>849.72014630463241</c:v>
                </c:pt>
                <c:pt idx="1981">
                  <c:v>850.5872076784126</c:v>
                </c:pt>
                <c:pt idx="1982">
                  <c:v>851.45426905219279</c:v>
                </c:pt>
                <c:pt idx="1983">
                  <c:v>852.32133042597297</c:v>
                </c:pt>
                <c:pt idx="1984">
                  <c:v>853.18839179975316</c:v>
                </c:pt>
                <c:pt idx="1985">
                  <c:v>854.05545317353358</c:v>
                </c:pt>
                <c:pt idx="1986">
                  <c:v>854.92251454731377</c:v>
                </c:pt>
                <c:pt idx="1987">
                  <c:v>855.78957592109396</c:v>
                </c:pt>
                <c:pt idx="1988">
                  <c:v>856.65663729487414</c:v>
                </c:pt>
                <c:pt idx="1989">
                  <c:v>857.52369866865433</c:v>
                </c:pt>
                <c:pt idx="1990">
                  <c:v>858.39076004243475</c:v>
                </c:pt>
                <c:pt idx="1991">
                  <c:v>859.25782141621494</c:v>
                </c:pt>
                <c:pt idx="1992">
                  <c:v>860.12488278999513</c:v>
                </c:pt>
                <c:pt idx="1993">
                  <c:v>860.99194416377532</c:v>
                </c:pt>
                <c:pt idx="1994">
                  <c:v>861.85900553755573</c:v>
                </c:pt>
                <c:pt idx="1995">
                  <c:v>862.72606691133592</c:v>
                </c:pt>
                <c:pt idx="1996">
                  <c:v>863.59312828511611</c:v>
                </c:pt>
                <c:pt idx="1997">
                  <c:v>864.4601896588963</c:v>
                </c:pt>
                <c:pt idx="1998">
                  <c:v>865.32725103267649</c:v>
                </c:pt>
                <c:pt idx="1999">
                  <c:v>866.1943124064569</c:v>
                </c:pt>
                <c:pt idx="2000">
                  <c:v>867.06137378023709</c:v>
                </c:pt>
              </c:numCache>
            </c:numRef>
          </c:cat>
          <c:val>
            <c:numRef>
              <c:f>'RESULTADOS DA REGRESSÃO'!$AX$761:$AX$2761</c:f>
              <c:numCache>
                <c:formatCode>#,##0.00</c:formatCode>
                <c:ptCount val="2001"/>
                <c:pt idx="0">
                  <c:v>1.0472335528756605E-7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1.0472335528756605E-7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40-4056-AE9B-2EEBA3E2D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</c:barChart>
      <c:catAx>
        <c:axId val="1908174816"/>
        <c:scaling>
          <c:orientation val="minMax"/>
        </c:scaling>
        <c:delete val="1"/>
        <c:axPos val="b"/>
        <c:numFmt formatCode="#,##0" sourceLinked="0"/>
        <c:majorTickMark val="none"/>
        <c:minorTickMark val="none"/>
        <c:tickLblPos val="low"/>
        <c:crossAx val="1908168096"/>
        <c:crosses val="autoZero"/>
        <c:auto val="1"/>
        <c:lblAlgn val="ctr"/>
        <c:lblOffset val="100"/>
        <c:tickLblSkip val="10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REGRESSÃO'!$D$317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REGRESSÃO'!$C$318:$C$341</c:f>
              <c:numCache>
                <c:formatCode>#,##0.00_ ;\-#,##0.00\ </c:formatCode>
                <c:ptCount val="24"/>
                <c:pt idx="0">
                  <c:v>291906.13322712819</c:v>
                </c:pt>
                <c:pt idx="1">
                  <c:v>299945.569319801</c:v>
                </c:pt>
                <c:pt idx="2">
                  <c:v>131475.79932501807</c:v>
                </c:pt>
                <c:pt idx="3">
                  <c:v>128137.14864228292</c:v>
                </c:pt>
                <c:pt idx="4">
                  <c:v>330581.20998785703</c:v>
                </c:pt>
                <c:pt idx="5">
                  <c:v>135981.99405964109</c:v>
                </c:pt>
                <c:pt idx="6">
                  <c:v>121070.6659261833</c:v>
                </c:pt>
                <c:pt idx="7">
                  <c:v>57492.796345700146</c:v>
                </c:pt>
                <c:pt idx="8">
                  <c:v>120486.89390023937</c:v>
                </c:pt>
                <c:pt idx="9">
                  <c:v>324049.96064720245</c:v>
                </c:pt>
                <c:pt idx="10">
                  <c:v>73431.738346707294</c:v>
                </c:pt>
                <c:pt idx="11">
                  <c:v>287260.00830816664</c:v>
                </c:pt>
                <c:pt idx="12">
                  <c:v>277104.12607562263</c:v>
                </c:pt>
                <c:pt idx="13">
                  <c:v>292879.08660370135</c:v>
                </c:pt>
                <c:pt idx="14">
                  <c:v>83181.823044669625</c:v>
                </c:pt>
                <c:pt idx="15">
                  <c:v>276403.59964448994</c:v>
                </c:pt>
                <c:pt idx="16">
                  <c:v>337234.02399141836</c:v>
                </c:pt>
                <c:pt idx="17">
                  <c:v>111000.05338700167</c:v>
                </c:pt>
                <c:pt idx="18">
                  <c:v>257320.59763606224</c:v>
                </c:pt>
                <c:pt idx="19">
                  <c:v>289984.27776257164</c:v>
                </c:pt>
                <c:pt idx="20">
                  <c:v>347304.63653059996</c:v>
                </c:pt>
                <c:pt idx="21">
                  <c:v>325801.27672503423</c:v>
                </c:pt>
                <c:pt idx="22">
                  <c:v>311293.04689282272</c:v>
                </c:pt>
                <c:pt idx="23">
                  <c:v>288871.39420165989</c:v>
                </c:pt>
              </c:numCache>
            </c:numRef>
          </c:xVal>
          <c:yVal>
            <c:numRef>
              <c:f>'RESULTADOS DA REGRESSÃO'!$D$318:$D$341</c:f>
              <c:numCache>
                <c:formatCode>#,##0.00_ ;\-#,##0.00\ </c:formatCode>
                <c:ptCount val="24"/>
                <c:pt idx="0">
                  <c:v>-1906.1332271281863</c:v>
                </c:pt>
                <c:pt idx="1">
                  <c:v>54.430680199002381</c:v>
                </c:pt>
                <c:pt idx="2">
                  <c:v>-1475.7993250180734</c:v>
                </c:pt>
                <c:pt idx="3">
                  <c:v>1862.8513577170816</c:v>
                </c:pt>
                <c:pt idx="4">
                  <c:v>-581.20998785702977</c:v>
                </c:pt>
                <c:pt idx="5">
                  <c:v>4018.0059403589112</c:v>
                </c:pt>
                <c:pt idx="6">
                  <c:v>-1070.6659261832974</c:v>
                </c:pt>
                <c:pt idx="7">
                  <c:v>2507.203654299854</c:v>
                </c:pt>
                <c:pt idx="8">
                  <c:v>-486.89390023937449</c:v>
                </c:pt>
                <c:pt idx="9">
                  <c:v>-4049.9606472024461</c:v>
                </c:pt>
                <c:pt idx="10">
                  <c:v>-3431.7383467072941</c:v>
                </c:pt>
                <c:pt idx="11">
                  <c:v>2739.991691833362</c:v>
                </c:pt>
                <c:pt idx="12">
                  <c:v>2895.8739243773744</c:v>
                </c:pt>
                <c:pt idx="13">
                  <c:v>-2879.0866037013475</c:v>
                </c:pt>
                <c:pt idx="14">
                  <c:v>-3181.8230446696252</c:v>
                </c:pt>
                <c:pt idx="15">
                  <c:v>3596.4003555100644</c:v>
                </c:pt>
                <c:pt idx="16">
                  <c:v>2765.9760085816379</c:v>
                </c:pt>
                <c:pt idx="17">
                  <c:v>-1000.0533870016661</c:v>
                </c:pt>
                <c:pt idx="18">
                  <c:v>2679.4023639377556</c:v>
                </c:pt>
                <c:pt idx="19">
                  <c:v>15.722237428359222</c:v>
                </c:pt>
                <c:pt idx="20">
                  <c:v>2695.3634694000357</c:v>
                </c:pt>
                <c:pt idx="21">
                  <c:v>-5801.2767250342295</c:v>
                </c:pt>
                <c:pt idx="22">
                  <c:v>-1293.0468928227201</c:v>
                </c:pt>
                <c:pt idx="23">
                  <c:v>1128.6057983401115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D5-4718-8D08-218192C5D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ax val="350000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ajorUnit val="50000"/>
      </c:valAx>
      <c:valAx>
        <c:axId val="1959149759"/>
        <c:scaling>
          <c:orientation val="minMax"/>
          <c:max val="8000"/>
          <c:min val="-8000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2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para rejeição da hipótese nula do modelo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'RESULTADOS DA REGRESSÃO'!$BC$755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REGRESSÃO'!$BC$756:$BC$5756</c:f>
              <c:numCache>
                <c:formatCode>#,##0.00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A-425B-9926-B574A93B33ED}"/>
            </c:ext>
          </c:extLst>
        </c:ser>
        <c:ser>
          <c:idx val="1"/>
          <c:order val="1"/>
          <c:tx>
            <c:strRef>
              <c:f>'RESULTADOS DA REGRESSÃO'!$BD$755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'RESULTADOS DA REGRESSÃO'!$BD$756:$BD$5756</c:f>
              <c:numCache>
                <c:formatCode>#,##0.00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A-425B-9926-B574A93B33ED}"/>
            </c:ext>
          </c:extLst>
        </c:ser>
        <c:ser>
          <c:idx val="2"/>
          <c:order val="2"/>
          <c:tx>
            <c:strRef>
              <c:f>'RESULTADOS DA REGRESSÃO'!$BE$755</c:f>
              <c:strCache>
                <c:ptCount val="1"/>
                <c:pt idx="0">
                  <c:v>Significância calculada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REGRESSÃO'!$BE$756</c:f>
              <c:numCache>
                <c:formatCode>#,##0.00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A-425B-9926-B574A93B3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5545839"/>
        <c:axId val="1465570319"/>
      </c:barChart>
      <c:catAx>
        <c:axId val="1465545839"/>
        <c:scaling>
          <c:orientation val="minMax"/>
        </c:scaling>
        <c:delete val="1"/>
        <c:axPos val="b"/>
        <c:majorTickMark val="none"/>
        <c:minorTickMark val="none"/>
        <c:tickLblPos val="nextTo"/>
        <c:crossAx val="1465570319"/>
        <c:crosses val="autoZero"/>
        <c:auto val="1"/>
        <c:lblAlgn val="ctr"/>
        <c:lblOffset val="100"/>
        <c:noMultiLvlLbl val="0"/>
      </c:catAx>
      <c:valAx>
        <c:axId val="1465570319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extTo"/>
        <c:crossAx val="146554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REGRESSÃO'!$B$352</c:f>
              <c:strCache>
                <c:ptCount val="1"/>
                <c:pt idx="0">
                  <c:v>Valor observado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75000"/>
                  <a:lumOff val="25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90000"/>
            <c:backward val="100000"/>
            <c:dispRSqr val="0"/>
            <c:dispEq val="0"/>
          </c:trendline>
          <c:xVal>
            <c:numRef>
              <c:f>'RESULTADOS DA REGRESSÃO'!$B$283:$B$312</c:f>
              <c:numCache>
                <c:formatCode>#,##0.00_ ;\-#,##0.00\ </c:formatCode>
                <c:ptCount val="30"/>
                <c:pt idx="0">
                  <c:v>291906.13322712819</c:v>
                </c:pt>
                <c:pt idx="1">
                  <c:v>299945.569319801</c:v>
                </c:pt>
                <c:pt idx="2">
                  <c:v>131475.79932501807</c:v>
                </c:pt>
                <c:pt idx="3">
                  <c:v>128137.14864228292</c:v>
                </c:pt>
                <c:pt idx="4">
                  <c:v>330581.20998785703</c:v>
                </c:pt>
                <c:pt idx="5">
                  <c:v>135981.99405964109</c:v>
                </c:pt>
                <c:pt idx="6">
                  <c:v>121070.6659261833</c:v>
                </c:pt>
                <c:pt idx="7">
                  <c:v>57492.796345700146</c:v>
                </c:pt>
                <c:pt idx="8">
                  <c:v>120486.89390023937</c:v>
                </c:pt>
                <c:pt idx="9">
                  <c:v>324049.96064720245</c:v>
                </c:pt>
                <c:pt idx="10">
                  <c:v>73431.738346707294</c:v>
                </c:pt>
                <c:pt idx="11">
                  <c:v>287260.00830816664</c:v>
                </c:pt>
                <c:pt idx="12">
                  <c:v>277104.12607562263</c:v>
                </c:pt>
                <c:pt idx="13">
                  <c:v>292879.08660370135</c:v>
                </c:pt>
                <c:pt idx="14">
                  <c:v>83181.823044669625</c:v>
                </c:pt>
                <c:pt idx="15">
                  <c:v>276403.59964448994</c:v>
                </c:pt>
                <c:pt idx="16">
                  <c:v>337234.02399141836</c:v>
                </c:pt>
                <c:pt idx="17">
                  <c:v>111000.05338700167</c:v>
                </c:pt>
                <c:pt idx="18">
                  <c:v>257320.59763606224</c:v>
                </c:pt>
                <c:pt idx="19">
                  <c:v>289984.27776257164</c:v>
                </c:pt>
                <c:pt idx="20">
                  <c:v>347304.63653059996</c:v>
                </c:pt>
                <c:pt idx="21">
                  <c:v>325801.27672503423</c:v>
                </c:pt>
                <c:pt idx="22">
                  <c:v>311293.04689282272</c:v>
                </c:pt>
                <c:pt idx="23">
                  <c:v>288871.39420165989</c:v>
                </c:pt>
                <c:pt idx="24">
                  <c:v>72925.802590889216</c:v>
                </c:pt>
                <c:pt idx="25">
                  <c:v>134036.08730649468</c:v>
                </c:pt>
                <c:pt idx="26">
                  <c:v>325606.68604971957</c:v>
                </c:pt>
                <c:pt idx="27">
                  <c:v>120292.30322492473</c:v>
                </c:pt>
                <c:pt idx="28">
                  <c:v>120486.89390023937</c:v>
                </c:pt>
                <c:pt idx="29">
                  <c:v>316454.36639613507</c:v>
                </c:pt>
              </c:numCache>
            </c:numRef>
          </c:xVal>
          <c:yVal>
            <c:numRef>
              <c:f>'RESULTADOS DA REGRESSÃO'!$G$12:$G$41</c:f>
              <c:numCache>
                <c:formatCode>#,##0.0000_ ;\-#,##0.0000\ </c:formatCode>
                <c:ptCount val="30"/>
                <c:pt idx="0">
                  <c:v>290000</c:v>
                </c:pt>
                <c:pt idx="1">
                  <c:v>300000</c:v>
                </c:pt>
                <c:pt idx="2">
                  <c:v>130000</c:v>
                </c:pt>
                <c:pt idx="3">
                  <c:v>130000</c:v>
                </c:pt>
                <c:pt idx="4">
                  <c:v>330000</c:v>
                </c:pt>
                <c:pt idx="5">
                  <c:v>140000</c:v>
                </c:pt>
                <c:pt idx="6">
                  <c:v>120000</c:v>
                </c:pt>
                <c:pt idx="7">
                  <c:v>60000</c:v>
                </c:pt>
                <c:pt idx="8">
                  <c:v>120000</c:v>
                </c:pt>
                <c:pt idx="9">
                  <c:v>320000</c:v>
                </c:pt>
                <c:pt idx="10">
                  <c:v>70000</c:v>
                </c:pt>
                <c:pt idx="11">
                  <c:v>290000</c:v>
                </c:pt>
                <c:pt idx="12">
                  <c:v>280000</c:v>
                </c:pt>
                <c:pt idx="13">
                  <c:v>290000</c:v>
                </c:pt>
                <c:pt idx="14">
                  <c:v>80000</c:v>
                </c:pt>
                <c:pt idx="15">
                  <c:v>280000</c:v>
                </c:pt>
                <c:pt idx="16">
                  <c:v>340000</c:v>
                </c:pt>
                <c:pt idx="17">
                  <c:v>110000</c:v>
                </c:pt>
                <c:pt idx="18">
                  <c:v>260000</c:v>
                </c:pt>
                <c:pt idx="19">
                  <c:v>290000</c:v>
                </c:pt>
                <c:pt idx="20">
                  <c:v>350000</c:v>
                </c:pt>
                <c:pt idx="21">
                  <c:v>320000</c:v>
                </c:pt>
                <c:pt idx="22">
                  <c:v>310000</c:v>
                </c:pt>
                <c:pt idx="23">
                  <c:v>290000</c:v>
                </c:pt>
                <c:pt idx="24">
                  <c:v>70000</c:v>
                </c:pt>
                <c:pt idx="25">
                  <c:v>140000</c:v>
                </c:pt>
                <c:pt idx="26">
                  <c:v>320000</c:v>
                </c:pt>
                <c:pt idx="27">
                  <c:v>120000</c:v>
                </c:pt>
                <c:pt idx="28">
                  <c:v>120000</c:v>
                </c:pt>
                <c:pt idx="29">
                  <c:v>320000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BD-48B0-A12D-9EB139365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'RESULTADOS DA REGRESSÃO'!$B$282</c15:sqref>
                        </c15:formulaRef>
                      </c:ext>
                    </c:extLst>
                    <c:strCache>
                      <c:ptCount val="1"/>
                      <c:pt idx="0">
                        <c:v>Valor previsto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'RESULTADOS DA REGRESSÃO'!$B$283:$B$306</c15:sqref>
                        </c15:formulaRef>
                      </c:ext>
                    </c:extLst>
                    <c:numCache>
                      <c:formatCode>#,##0.00_ ;\-#,##0.00\ </c:formatCode>
                      <c:ptCount val="24"/>
                      <c:pt idx="0">
                        <c:v>291906.13322712819</c:v>
                      </c:pt>
                      <c:pt idx="1">
                        <c:v>299945.569319801</c:v>
                      </c:pt>
                      <c:pt idx="2">
                        <c:v>131475.79932501807</c:v>
                      </c:pt>
                      <c:pt idx="3">
                        <c:v>128137.14864228292</c:v>
                      </c:pt>
                      <c:pt idx="4">
                        <c:v>330581.20998785703</c:v>
                      </c:pt>
                      <c:pt idx="5">
                        <c:v>135981.99405964109</c:v>
                      </c:pt>
                      <c:pt idx="6">
                        <c:v>121070.6659261833</c:v>
                      </c:pt>
                      <c:pt idx="7">
                        <c:v>57492.796345700146</c:v>
                      </c:pt>
                      <c:pt idx="8">
                        <c:v>120486.89390023937</c:v>
                      </c:pt>
                      <c:pt idx="9">
                        <c:v>324049.96064720245</c:v>
                      </c:pt>
                      <c:pt idx="10">
                        <c:v>73431.738346707294</c:v>
                      </c:pt>
                      <c:pt idx="11">
                        <c:v>287260.00830816664</c:v>
                      </c:pt>
                      <c:pt idx="12">
                        <c:v>277104.12607562263</c:v>
                      </c:pt>
                      <c:pt idx="13">
                        <c:v>292879.08660370135</c:v>
                      </c:pt>
                      <c:pt idx="14">
                        <c:v>83181.823044669625</c:v>
                      </c:pt>
                      <c:pt idx="15">
                        <c:v>276403.59964448994</c:v>
                      </c:pt>
                      <c:pt idx="16">
                        <c:v>337234.02399141836</c:v>
                      </c:pt>
                      <c:pt idx="17">
                        <c:v>111000.05338700167</c:v>
                      </c:pt>
                      <c:pt idx="18">
                        <c:v>257320.59763606224</c:v>
                      </c:pt>
                      <c:pt idx="19">
                        <c:v>289984.27776257164</c:v>
                      </c:pt>
                      <c:pt idx="20">
                        <c:v>347304.63653059996</c:v>
                      </c:pt>
                      <c:pt idx="21">
                        <c:v>325801.27672503423</c:v>
                      </c:pt>
                      <c:pt idx="22">
                        <c:v>311293.04689282272</c:v>
                      </c:pt>
                      <c:pt idx="23">
                        <c:v>288871.39420165989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'RESULTADOS DA REGRESSÃO'!$B$283:$B$306</c15:sqref>
                        </c15:formulaRef>
                      </c:ext>
                    </c:extLst>
                    <c:numCache>
                      <c:formatCode>#,##0.00_ ;\-#,##0.00\ </c:formatCode>
                      <c:ptCount val="24"/>
                      <c:pt idx="0">
                        <c:v>291906.13322712819</c:v>
                      </c:pt>
                      <c:pt idx="1">
                        <c:v>299945.569319801</c:v>
                      </c:pt>
                      <c:pt idx="2">
                        <c:v>131475.79932501807</c:v>
                      </c:pt>
                      <c:pt idx="3">
                        <c:v>128137.14864228292</c:v>
                      </c:pt>
                      <c:pt idx="4">
                        <c:v>330581.20998785703</c:v>
                      </c:pt>
                      <c:pt idx="5">
                        <c:v>135981.99405964109</c:v>
                      </c:pt>
                      <c:pt idx="6">
                        <c:v>121070.6659261833</c:v>
                      </c:pt>
                      <c:pt idx="7">
                        <c:v>57492.796345700146</c:v>
                      </c:pt>
                      <c:pt idx="8">
                        <c:v>120486.89390023937</c:v>
                      </c:pt>
                      <c:pt idx="9">
                        <c:v>324049.96064720245</c:v>
                      </c:pt>
                      <c:pt idx="10">
                        <c:v>73431.738346707294</c:v>
                      </c:pt>
                      <c:pt idx="11">
                        <c:v>287260.00830816664</c:v>
                      </c:pt>
                      <c:pt idx="12">
                        <c:v>277104.12607562263</c:v>
                      </c:pt>
                      <c:pt idx="13">
                        <c:v>292879.08660370135</c:v>
                      </c:pt>
                      <c:pt idx="14">
                        <c:v>83181.823044669625</c:v>
                      </c:pt>
                      <c:pt idx="15">
                        <c:v>276403.59964448994</c:v>
                      </c:pt>
                      <c:pt idx="16">
                        <c:v>337234.02399141836</c:v>
                      </c:pt>
                      <c:pt idx="17">
                        <c:v>111000.05338700167</c:v>
                      </c:pt>
                      <c:pt idx="18">
                        <c:v>257320.59763606224</c:v>
                      </c:pt>
                      <c:pt idx="19">
                        <c:v>289984.27776257164</c:v>
                      </c:pt>
                      <c:pt idx="20">
                        <c:v>347304.63653059996</c:v>
                      </c:pt>
                      <c:pt idx="21">
                        <c:v>325801.27672503423</c:v>
                      </c:pt>
                      <c:pt idx="22">
                        <c:v>311293.04689282272</c:v>
                      </c:pt>
                      <c:pt idx="23">
                        <c:v>288871.39420165989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6EBD-48B0-A12D-9EB13936502E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  <c:max val="40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</c:valAx>
      <c:valAx>
        <c:axId val="1927610127"/>
        <c:scaling>
          <c:orientation val="minMax"/>
          <c:max val="4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Distância de Cook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Poder de influência do elemento da amostra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yVal>
            <c:numRef>
              <c:f>'RESULTADOS DA REGRESSÃO'!$G$428:$G$457</c:f>
              <c:numCache>
                <c:formatCode>#,##0.000000000_ ;\-#,##0.000000000\ </c:formatCode>
                <c:ptCount val="30"/>
                <c:pt idx="0">
                  <c:v>2.5936810273821661E-2</c:v>
                </c:pt>
                <c:pt idx="1">
                  <c:v>2.4806699251678508E-5</c:v>
                </c:pt>
                <c:pt idx="2">
                  <c:v>6.656134523085621E-3</c:v>
                </c:pt>
                <c:pt idx="3">
                  <c:v>8.1955712337846744E-3</c:v>
                </c:pt>
                <c:pt idx="4">
                  <c:v>1.082941823724944E-3</c:v>
                </c:pt>
                <c:pt idx="5">
                  <c:v>5.8998540764579194E-2</c:v>
                </c:pt>
                <c:pt idx="6">
                  <c:v>3.0958915646115606E-3</c:v>
                </c:pt>
                <c:pt idx="7">
                  <c:v>6.7486614313829574E-2</c:v>
                </c:pt>
                <c:pt idx="8">
                  <c:v>5.2397691272577853E-4</c:v>
                </c:pt>
                <c:pt idx="9">
                  <c:v>9.6878578180903244E-2</c:v>
                </c:pt>
                <c:pt idx="10">
                  <c:v>4.9309101745001839E-2</c:v>
                </c:pt>
                <c:pt idx="11">
                  <c:v>3.0342362636267588E-2</c:v>
                </c:pt>
                <c:pt idx="12">
                  <c:v>3.8260311907509649E-2</c:v>
                </c:pt>
                <c:pt idx="13">
                  <c:v>2.8837032721575655E-2</c:v>
                </c:pt>
                <c:pt idx="14">
                  <c:v>5.4523049051218783E-2</c:v>
                </c:pt>
                <c:pt idx="15">
                  <c:v>3.9961402886700963E-2</c:v>
                </c:pt>
                <c:pt idx="16">
                  <c:v>3.3879727133585197E-2</c:v>
                </c:pt>
                <c:pt idx="17">
                  <c:v>4.8102997800045484E-3</c:v>
                </c:pt>
                <c:pt idx="18">
                  <c:v>8.8477775481826837E-2</c:v>
                </c:pt>
                <c:pt idx="19">
                  <c:v>8.6806790645243221E-7</c:v>
                </c:pt>
                <c:pt idx="20">
                  <c:v>4.2276757488602976E-2</c:v>
                </c:pt>
                <c:pt idx="21">
                  <c:v>0.10341868740848396</c:v>
                </c:pt>
                <c:pt idx="22">
                  <c:v>2.6936172507102993E-2</c:v>
                </c:pt>
                <c:pt idx="23">
                  <c:v>5.0569489077284535E-3</c:v>
                </c:pt>
                <c:pt idx="24">
                  <c:v>3.4486989449055656E-2</c:v>
                </c:pt>
                <c:pt idx="25">
                  <c:v>0.28132859077002698</c:v>
                </c:pt>
                <c:pt idx="26">
                  <c:v>9.5707923329447761E-2</c:v>
                </c:pt>
                <c:pt idx="27">
                  <c:v>1.8651619963990936E-4</c:v>
                </c:pt>
                <c:pt idx="28">
                  <c:v>5.2397691272577853E-4</c:v>
                </c:pt>
                <c:pt idx="29">
                  <c:v>6.4200031233675209E-2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A0-4A47-927B-321AAB8D8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30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8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 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REGRESSÃO'!$D$317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REGRESSÃO'!$C$318:$C$341</c:f>
              <c:numCache>
                <c:formatCode>#,##0.00_ ;\-#,##0.00\ </c:formatCode>
                <c:ptCount val="24"/>
                <c:pt idx="0">
                  <c:v>291906.13322712819</c:v>
                </c:pt>
                <c:pt idx="1">
                  <c:v>299945.569319801</c:v>
                </c:pt>
                <c:pt idx="2">
                  <c:v>131475.79932501807</c:v>
                </c:pt>
                <c:pt idx="3">
                  <c:v>128137.14864228292</c:v>
                </c:pt>
                <c:pt idx="4">
                  <c:v>330581.20998785703</c:v>
                </c:pt>
                <c:pt idx="5">
                  <c:v>135981.99405964109</c:v>
                </c:pt>
                <c:pt idx="6">
                  <c:v>121070.6659261833</c:v>
                </c:pt>
                <c:pt idx="7">
                  <c:v>57492.796345700146</c:v>
                </c:pt>
                <c:pt idx="8">
                  <c:v>120486.89390023937</c:v>
                </c:pt>
                <c:pt idx="9">
                  <c:v>324049.96064720245</c:v>
                </c:pt>
                <c:pt idx="10">
                  <c:v>73431.738346707294</c:v>
                </c:pt>
                <c:pt idx="11">
                  <c:v>287260.00830816664</c:v>
                </c:pt>
                <c:pt idx="12">
                  <c:v>277104.12607562263</c:v>
                </c:pt>
                <c:pt idx="13">
                  <c:v>292879.08660370135</c:v>
                </c:pt>
                <c:pt idx="14">
                  <c:v>83181.823044669625</c:v>
                </c:pt>
                <c:pt idx="15">
                  <c:v>276403.59964448994</c:v>
                </c:pt>
                <c:pt idx="16">
                  <c:v>337234.02399141836</c:v>
                </c:pt>
                <c:pt idx="17">
                  <c:v>111000.05338700167</c:v>
                </c:pt>
                <c:pt idx="18">
                  <c:v>257320.59763606224</c:v>
                </c:pt>
                <c:pt idx="19">
                  <c:v>289984.27776257164</c:v>
                </c:pt>
                <c:pt idx="20">
                  <c:v>347304.63653059996</c:v>
                </c:pt>
                <c:pt idx="21">
                  <c:v>325801.27672503423</c:v>
                </c:pt>
                <c:pt idx="22">
                  <c:v>311293.04689282272</c:v>
                </c:pt>
                <c:pt idx="23">
                  <c:v>288871.39420165989</c:v>
                </c:pt>
              </c:numCache>
            </c:numRef>
          </c:xVal>
          <c:yVal>
            <c:numRef>
              <c:f>'RESULTADOS DA REGRESSÃO'!$D$318:$D$341</c:f>
              <c:numCache>
                <c:formatCode>#,##0.00_ ;\-#,##0.00\ </c:formatCode>
                <c:ptCount val="24"/>
                <c:pt idx="0">
                  <c:v>-1906.1332271281863</c:v>
                </c:pt>
                <c:pt idx="1">
                  <c:v>54.430680199002381</c:v>
                </c:pt>
                <c:pt idx="2">
                  <c:v>-1475.7993250180734</c:v>
                </c:pt>
                <c:pt idx="3">
                  <c:v>1862.8513577170816</c:v>
                </c:pt>
                <c:pt idx="4">
                  <c:v>-581.20998785702977</c:v>
                </c:pt>
                <c:pt idx="5">
                  <c:v>4018.0059403589112</c:v>
                </c:pt>
                <c:pt idx="6">
                  <c:v>-1070.6659261832974</c:v>
                </c:pt>
                <c:pt idx="7">
                  <c:v>2507.203654299854</c:v>
                </c:pt>
                <c:pt idx="8">
                  <c:v>-486.89390023937449</c:v>
                </c:pt>
                <c:pt idx="9">
                  <c:v>-4049.9606472024461</c:v>
                </c:pt>
                <c:pt idx="10">
                  <c:v>-3431.7383467072941</c:v>
                </c:pt>
                <c:pt idx="11">
                  <c:v>2739.991691833362</c:v>
                </c:pt>
                <c:pt idx="12">
                  <c:v>2895.8739243773744</c:v>
                </c:pt>
                <c:pt idx="13">
                  <c:v>-2879.0866037013475</c:v>
                </c:pt>
                <c:pt idx="14">
                  <c:v>-3181.8230446696252</c:v>
                </c:pt>
                <c:pt idx="15">
                  <c:v>3596.4003555100644</c:v>
                </c:pt>
                <c:pt idx="16">
                  <c:v>2765.9760085816379</c:v>
                </c:pt>
                <c:pt idx="17">
                  <c:v>-1000.0533870016661</c:v>
                </c:pt>
                <c:pt idx="18">
                  <c:v>2679.4023639377556</c:v>
                </c:pt>
                <c:pt idx="19">
                  <c:v>15.722237428359222</c:v>
                </c:pt>
                <c:pt idx="20">
                  <c:v>2695.3634694000357</c:v>
                </c:pt>
                <c:pt idx="21">
                  <c:v>-5801.2767250342295</c:v>
                </c:pt>
                <c:pt idx="22">
                  <c:v>-1293.0468928227201</c:v>
                </c:pt>
                <c:pt idx="23">
                  <c:v>1128.6057983401115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0D-40D0-95EC-09E1843CC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ax val="350000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ajorUnit val="50000"/>
      </c:valAx>
      <c:valAx>
        <c:axId val="1959149759"/>
        <c:scaling>
          <c:orientation val="minMax"/>
          <c:max val="8000"/>
          <c:min val="-8000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2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C6B820BE-1757-4D8D-9BA9-E3C04921A721}">
          <cx:dataPt idx="0">
            <cx:spPr>
              <a:solidFill>
                <a:srgbClr val="B9CFD9"/>
              </a:solidFill>
            </cx:spPr>
          </cx:dataPt>
          <cx:dataPt idx="1">
            <cx:spPr>
              <a:solidFill>
                <a:sysClr val="window" lastClr="FFFFFF">
                  <a:lumMod val="85000"/>
                </a:sysClr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400</xdr:row>
      <xdr:rowOff>0</xdr:rowOff>
    </xdr:from>
    <xdr:to>
      <xdr:col>4</xdr:col>
      <xdr:colOff>1636324</xdr:colOff>
      <xdr:row>417</xdr:row>
      <xdr:rowOff>111632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7793075-1376-4748-917A-E62294586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38100</xdr:rowOff>
    </xdr:from>
    <xdr:to>
      <xdr:col>3</xdr:col>
      <xdr:colOff>806823</xdr:colOff>
      <xdr:row>0</xdr:row>
      <xdr:rowOff>1622473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7772400" cy="1584373"/>
        </a:xfrm>
        <a:prstGeom prst="rect">
          <a:avLst/>
        </a:prstGeom>
      </xdr:spPr>
    </xdr:pic>
    <xdr:clientData/>
  </xdr:twoCellAnchor>
  <xdr:twoCellAnchor editAs="oneCell">
    <xdr:from>
      <xdr:col>2</xdr:col>
      <xdr:colOff>708064</xdr:colOff>
      <xdr:row>692</xdr:row>
      <xdr:rowOff>242546</xdr:rowOff>
    </xdr:from>
    <xdr:to>
      <xdr:col>5</xdr:col>
      <xdr:colOff>1621586</xdr:colOff>
      <xdr:row>698</xdr:row>
      <xdr:rowOff>196646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7" name="Gráfico 6">
              <a:extLst>
                <a:ext uri="{FF2B5EF4-FFF2-40B4-BE49-F238E27FC236}">
                  <a16:creationId xmlns:a16="http://schemas.microsoft.com/office/drawing/2014/main" id="{DD9F577E-5C55-495F-BE86-B855EE8602C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75314" y="176035946"/>
              <a:ext cx="7914397" cy="14400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193</xdr:row>
      <xdr:rowOff>0</xdr:rowOff>
    </xdr:from>
    <xdr:to>
      <xdr:col>2</xdr:col>
      <xdr:colOff>1092750</xdr:colOff>
      <xdr:row>207</xdr:row>
      <xdr:rowOff>132900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9CB6B2-0AE5-4BD5-8D77-32E02384D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218</xdr:row>
      <xdr:rowOff>0</xdr:rowOff>
    </xdr:from>
    <xdr:to>
      <xdr:col>2</xdr:col>
      <xdr:colOff>1092750</xdr:colOff>
      <xdr:row>232</xdr:row>
      <xdr:rowOff>132901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4777E40-EE02-45D0-9C1D-FADAAEAC4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243</xdr:row>
      <xdr:rowOff>0</xdr:rowOff>
    </xdr:from>
    <xdr:to>
      <xdr:col>2</xdr:col>
      <xdr:colOff>1092750</xdr:colOff>
      <xdr:row>257</xdr:row>
      <xdr:rowOff>132900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6B8DDDB-DFE4-41BD-9661-4CCAA4B0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522</xdr:row>
      <xdr:rowOff>0</xdr:rowOff>
    </xdr:from>
    <xdr:to>
      <xdr:col>4</xdr:col>
      <xdr:colOff>1636324</xdr:colOff>
      <xdr:row>539</xdr:row>
      <xdr:rowOff>109950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4A36C4C-CF18-4535-B518-8B6619B51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163</xdr:row>
      <xdr:rowOff>0</xdr:rowOff>
    </xdr:from>
    <xdr:to>
      <xdr:col>2</xdr:col>
      <xdr:colOff>1854750</xdr:colOff>
      <xdr:row>177</xdr:row>
      <xdr:rowOff>132900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A34D50B-FB9E-4D9E-BB57-65032CA3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492</xdr:row>
      <xdr:rowOff>0</xdr:rowOff>
    </xdr:from>
    <xdr:to>
      <xdr:col>3</xdr:col>
      <xdr:colOff>549949</xdr:colOff>
      <xdr:row>512</xdr:row>
      <xdr:rowOff>84276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56C77A3-7D29-4C68-9903-3C3D8D2CC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0</xdr:colOff>
      <xdr:row>459</xdr:row>
      <xdr:rowOff>0</xdr:rowOff>
    </xdr:from>
    <xdr:to>
      <xdr:col>4</xdr:col>
      <xdr:colOff>1647530</xdr:colOff>
      <xdr:row>476</xdr:row>
      <xdr:rowOff>128999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512D5E41-EB93-489F-8E8D-4976F8FCB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</xdr:col>
      <xdr:colOff>0</xdr:colOff>
      <xdr:row>551</xdr:row>
      <xdr:rowOff>0</xdr:rowOff>
    </xdr:from>
    <xdr:to>
      <xdr:col>4</xdr:col>
      <xdr:colOff>1636324</xdr:colOff>
      <xdr:row>568</xdr:row>
      <xdr:rowOff>109949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84617B6-8645-417E-9425-B3394FF0C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 codeName="Planilha1">
    <pageSetUpPr fitToPage="1"/>
  </sheetPr>
  <dimension ref="A1:EY9171"/>
  <sheetViews>
    <sheetView tabSelected="1" zoomScaleNormal="100" workbookViewId="0"/>
  </sheetViews>
  <sheetFormatPr defaultColWidth="18.625" defaultRowHeight="20.100000000000001" customHeight="1" x14ac:dyDescent="0.25"/>
  <cols>
    <col min="1" max="7" width="30.625" style="2" customWidth="1"/>
    <col min="8" max="8" width="10.625" style="2" customWidth="1"/>
    <col min="9" max="11" width="25.625" style="1" customWidth="1"/>
    <col min="12" max="13" width="30.625" style="1" customWidth="1"/>
    <col min="14" max="15" width="25.625" style="1" customWidth="1"/>
    <col min="16" max="17" width="30.625" style="1" customWidth="1"/>
    <col min="18" max="18" width="20.625" style="1" customWidth="1"/>
    <col min="19" max="19" width="20.625" style="253" customWidth="1"/>
    <col min="20" max="34" width="10.625" style="253" customWidth="1"/>
    <col min="35" max="35" width="21.125" style="253" customWidth="1"/>
    <col min="36" max="37" width="10.625" style="253" customWidth="1"/>
    <col min="38" max="38" width="28.375" style="253" customWidth="1"/>
    <col min="39" max="90" width="10.625" style="253" customWidth="1"/>
    <col min="91" max="130" width="20.625" style="253" customWidth="1"/>
    <col min="131" max="131" width="20.625" style="254" customWidth="1"/>
    <col min="132" max="132" width="20.625" style="255" customWidth="1"/>
    <col min="133" max="133" width="20.625" style="254" customWidth="1"/>
    <col min="134" max="140" width="20.625" style="256" customWidth="1"/>
    <col min="141" max="141" width="20.625" style="253" customWidth="1"/>
    <col min="142" max="142" width="20.625" style="255" customWidth="1"/>
    <col min="143" max="148" width="20.625" style="254" customWidth="1"/>
    <col min="149" max="149" width="20.625" style="256" customWidth="1"/>
    <col min="150" max="150" width="20.625" style="143" customWidth="1"/>
    <col min="151" max="153" width="18.625" style="143"/>
    <col min="154" max="155" width="18.625" style="144"/>
    <col min="156" max="16384" width="18.625" style="1"/>
  </cols>
  <sheetData>
    <row r="1" spans="1:17" ht="140.1" customHeight="1" x14ac:dyDescent="0.25">
      <c r="A1" s="10"/>
      <c r="B1" s="10"/>
      <c r="C1" s="10"/>
      <c r="D1" s="10"/>
      <c r="E1" s="10"/>
      <c r="F1" s="10"/>
      <c r="G1" s="10"/>
    </row>
    <row r="2" spans="1:17" ht="5.0999999999999996" customHeight="1" x14ac:dyDescent="0.25"/>
    <row r="3" spans="1:17" ht="5.0999999999999996" customHeight="1" x14ac:dyDescent="0.25">
      <c r="A3" s="10"/>
      <c r="B3" s="10"/>
      <c r="C3" s="10"/>
      <c r="D3" s="10"/>
      <c r="E3" s="10"/>
      <c r="F3" s="10"/>
      <c r="G3" s="10"/>
    </row>
    <row r="5" spans="1:17" ht="20.100000000000001" customHeight="1" x14ac:dyDescent="0.25">
      <c r="A5" s="191" t="s">
        <v>22</v>
      </c>
      <c r="B5" s="191"/>
      <c r="C5" s="191"/>
      <c r="D5" s="191"/>
      <c r="E5" s="191"/>
      <c r="F5" s="191"/>
      <c r="G5" s="149"/>
    </row>
    <row r="6" spans="1:17" ht="20.100000000000001" customHeight="1" x14ac:dyDescent="0.25">
      <c r="B6" s="1"/>
      <c r="C6" s="1"/>
      <c r="D6" s="1"/>
      <c r="E6" s="1"/>
      <c r="F6" s="1"/>
      <c r="G6" s="1"/>
      <c r="H6" s="1"/>
    </row>
    <row r="7" spans="1:17" ht="20.100000000000001" customHeight="1" x14ac:dyDescent="0.25">
      <c r="A7" s="1"/>
      <c r="B7" s="159" t="s">
        <v>143</v>
      </c>
      <c r="C7" s="159"/>
      <c r="D7" s="159"/>
      <c r="E7" s="159"/>
      <c r="F7" s="159"/>
      <c r="G7" s="159"/>
    </row>
    <row r="8" spans="1:17" ht="20.100000000000001" customHeight="1" x14ac:dyDescent="0.25">
      <c r="B8" s="160" t="s">
        <v>144</v>
      </c>
      <c r="C8" s="160"/>
      <c r="D8" s="160"/>
      <c r="E8" s="160"/>
      <c r="F8" s="160"/>
      <c r="G8" s="160"/>
    </row>
    <row r="9" spans="1:17" ht="20.100000000000001" customHeight="1" x14ac:dyDescent="0.25">
      <c r="B9" s="12"/>
      <c r="C9" s="157" t="s">
        <v>162</v>
      </c>
      <c r="D9" s="157"/>
      <c r="E9" s="157"/>
      <c r="F9" s="157"/>
      <c r="G9" s="85" t="s">
        <v>142</v>
      </c>
      <c r="I9" s="192" t="s">
        <v>353</v>
      </c>
      <c r="J9" s="192"/>
      <c r="K9" s="192"/>
      <c r="L9" s="192"/>
      <c r="M9" s="192"/>
      <c r="N9" s="192"/>
      <c r="O9" s="192"/>
      <c r="P9" s="192"/>
      <c r="Q9" s="192"/>
    </row>
    <row r="10" spans="1:17" ht="60" customHeight="1" x14ac:dyDescent="0.25">
      <c r="B10" s="11" t="s">
        <v>0</v>
      </c>
      <c r="C10" s="125" t="s">
        <v>385</v>
      </c>
      <c r="D10" s="125" t="s">
        <v>364</v>
      </c>
      <c r="E10" s="125" t="s">
        <v>398</v>
      </c>
      <c r="F10" s="125" t="s">
        <v>384</v>
      </c>
      <c r="G10" s="129" t="s">
        <v>366</v>
      </c>
      <c r="I10" s="150" t="str">
        <f>B10</f>
        <v>Item</v>
      </c>
      <c r="J10" s="150" t="s">
        <v>352</v>
      </c>
      <c r="K10" s="150" t="s">
        <v>350</v>
      </c>
      <c r="L10" s="150" t="s">
        <v>351</v>
      </c>
      <c r="M10" s="150"/>
      <c r="N10" s="150" t="s">
        <v>330</v>
      </c>
      <c r="O10" s="150" t="s">
        <v>332</v>
      </c>
      <c r="P10" s="150" t="s">
        <v>331</v>
      </c>
      <c r="Q10" s="150"/>
    </row>
    <row r="11" spans="1:17" ht="20.100000000000001" customHeight="1" x14ac:dyDescent="0.25">
      <c r="B11" s="130"/>
      <c r="C11" s="128" t="s">
        <v>380</v>
      </c>
      <c r="D11" s="128" t="s">
        <v>381</v>
      </c>
      <c r="E11" s="128" t="s">
        <v>399</v>
      </c>
      <c r="F11" s="128" t="s">
        <v>382</v>
      </c>
      <c r="G11" s="142" t="s">
        <v>409</v>
      </c>
      <c r="I11" s="151"/>
      <c r="J11" s="151"/>
      <c r="K11" s="151"/>
      <c r="L11" s="151"/>
      <c r="M11" s="151"/>
      <c r="N11" s="151"/>
      <c r="O11" s="151"/>
      <c r="P11" s="151"/>
      <c r="Q11" s="151"/>
    </row>
    <row r="12" spans="1:17" ht="20.100000000000001" customHeight="1" x14ac:dyDescent="0.25">
      <c r="B12" s="27">
        <v>1</v>
      </c>
      <c r="C12" s="49">
        <v>8</v>
      </c>
      <c r="D12" s="49">
        <v>12.5</v>
      </c>
      <c r="E12" s="117">
        <v>0</v>
      </c>
      <c r="F12" s="117">
        <v>1</v>
      </c>
      <c r="G12" s="139">
        <v>290000</v>
      </c>
      <c r="H12" s="127"/>
      <c r="I12" s="31">
        <f t="shared" ref="I12:I35" si="0">B12</f>
        <v>1</v>
      </c>
      <c r="J12" s="122">
        <f t="shared" ref="J12:J31" si="1">F318</f>
        <v>-0.59449592551272445</v>
      </c>
      <c r="K12" s="123">
        <f t="shared" ref="K12:K31" si="2">G428</f>
        <v>2.5936810273821661E-2</v>
      </c>
      <c r="L12" s="153" t="str">
        <f t="shared" ref="L12:L23" si="3">IF(K12=MAX($K$13:$K$23),"Esse é o elemento com maior influência sobre os resultados da regressão","")</f>
        <v/>
      </c>
      <c r="M12" s="153"/>
      <c r="N12" s="123">
        <f t="shared" ref="N12:N31" si="4">F428</f>
        <v>0.36693471767694802</v>
      </c>
      <c r="O12" s="124">
        <f t="shared" ref="O12:O41" si="5">_xlfn.CHISQ.DIST.RT(N12,$B$89)</f>
        <v>1</v>
      </c>
      <c r="P12" s="153" t="str">
        <f t="shared" ref="P12:P23" si="6">IF(O12&lt;0.1,"Rejeitado a um nível de significância de 10% (dez por cento)","")</f>
        <v/>
      </c>
      <c r="Q12" s="153"/>
    </row>
    <row r="13" spans="1:17" ht="20.100000000000001" customHeight="1" x14ac:dyDescent="0.25">
      <c r="B13" s="27">
        <v>2</v>
      </c>
      <c r="C13" s="49">
        <v>5</v>
      </c>
      <c r="D13" s="49">
        <v>12</v>
      </c>
      <c r="E13" s="117">
        <v>0</v>
      </c>
      <c r="F13" s="117">
        <v>1</v>
      </c>
      <c r="G13" s="139">
        <v>300000</v>
      </c>
      <c r="H13" s="127"/>
      <c r="I13" s="17">
        <f t="shared" si="0"/>
        <v>2</v>
      </c>
      <c r="J13" s="47">
        <f t="shared" si="1"/>
        <v>1.6976157353883081E-2</v>
      </c>
      <c r="K13" s="44">
        <f t="shared" si="2"/>
        <v>2.4806699251678508E-5</v>
      </c>
      <c r="L13" s="152" t="str">
        <f t="shared" si="3"/>
        <v/>
      </c>
      <c r="M13" s="152"/>
      <c r="N13" s="44">
        <f t="shared" si="4"/>
        <v>0.43038804723752916</v>
      </c>
      <c r="O13" s="124">
        <f t="shared" si="5"/>
        <v>1</v>
      </c>
      <c r="P13" s="152" t="str">
        <f t="shared" si="6"/>
        <v/>
      </c>
      <c r="Q13" s="152"/>
    </row>
    <row r="14" spans="1:17" ht="20.100000000000001" customHeight="1" x14ac:dyDescent="0.25">
      <c r="B14" s="27">
        <v>3</v>
      </c>
      <c r="C14" s="49">
        <v>3.5</v>
      </c>
      <c r="D14" s="49">
        <v>7.5</v>
      </c>
      <c r="E14" s="117">
        <v>1</v>
      </c>
      <c r="F14" s="117">
        <v>0</v>
      </c>
      <c r="G14" s="139">
        <v>130000</v>
      </c>
      <c r="H14" s="127"/>
      <c r="I14" s="17">
        <f t="shared" si="0"/>
        <v>3</v>
      </c>
      <c r="J14" s="47">
        <f t="shared" si="1"/>
        <v>-0.46028088336695888</v>
      </c>
      <c r="K14" s="44">
        <f t="shared" si="2"/>
        <v>6.656134523085621E-3</v>
      </c>
      <c r="L14" s="152" t="str">
        <f t="shared" si="3"/>
        <v/>
      </c>
      <c r="M14" s="152"/>
      <c r="N14" s="44">
        <f t="shared" si="4"/>
        <v>0.15708916062402969</v>
      </c>
      <c r="O14" s="124">
        <f t="shared" si="5"/>
        <v>1</v>
      </c>
      <c r="P14" s="152" t="str">
        <f t="shared" si="6"/>
        <v/>
      </c>
      <c r="Q14" s="152"/>
    </row>
    <row r="15" spans="1:17" ht="20.100000000000001" customHeight="1" x14ac:dyDescent="0.25">
      <c r="B15" s="27">
        <v>4</v>
      </c>
      <c r="C15" s="49">
        <v>5</v>
      </c>
      <c r="D15" s="49">
        <v>6</v>
      </c>
      <c r="E15" s="117">
        <v>1</v>
      </c>
      <c r="F15" s="117">
        <v>0</v>
      </c>
      <c r="G15" s="139">
        <v>130000</v>
      </c>
      <c r="H15" s="127"/>
      <c r="I15" s="17">
        <f t="shared" si="0"/>
        <v>4</v>
      </c>
      <c r="J15" s="47">
        <f t="shared" si="1"/>
        <v>0.58099692415895121</v>
      </c>
      <c r="K15" s="44">
        <f t="shared" si="2"/>
        <v>8.1955712337846744E-3</v>
      </c>
      <c r="L15" s="152" t="str">
        <f t="shared" si="3"/>
        <v/>
      </c>
      <c r="M15" s="152"/>
      <c r="N15" s="44">
        <f t="shared" si="4"/>
        <v>0.12139521464187347</v>
      </c>
      <c r="O15" s="124">
        <f t="shared" si="5"/>
        <v>1</v>
      </c>
      <c r="P15" s="152" t="str">
        <f t="shared" si="6"/>
        <v/>
      </c>
      <c r="Q15" s="152"/>
    </row>
    <row r="16" spans="1:17" ht="20.100000000000001" customHeight="1" x14ac:dyDescent="0.25">
      <c r="B16" s="27">
        <v>5</v>
      </c>
      <c r="C16" s="49">
        <v>9.8000000000000007</v>
      </c>
      <c r="D16" s="49">
        <v>8</v>
      </c>
      <c r="E16" s="117">
        <v>1</v>
      </c>
      <c r="F16" s="117">
        <v>1</v>
      </c>
      <c r="G16" s="139">
        <v>330000</v>
      </c>
      <c r="H16" s="127"/>
      <c r="I16" s="17">
        <f t="shared" si="0"/>
        <v>5</v>
      </c>
      <c r="J16" s="47">
        <f t="shared" si="1"/>
        <v>-0.18127115394178467</v>
      </c>
      <c r="K16" s="44">
        <f t="shared" si="2"/>
        <v>1.082941823724944E-3</v>
      </c>
      <c r="L16" s="152" t="str">
        <f t="shared" si="3"/>
        <v/>
      </c>
      <c r="M16" s="152"/>
      <c r="N16" s="44">
        <f t="shared" si="4"/>
        <v>0.1647850212075882</v>
      </c>
      <c r="O16" s="124">
        <f t="shared" si="5"/>
        <v>1</v>
      </c>
      <c r="P16" s="152" t="str">
        <f t="shared" si="6"/>
        <v/>
      </c>
      <c r="Q16" s="152"/>
    </row>
    <row r="17" spans="2:48" ht="20.100000000000001" customHeight="1" x14ac:dyDescent="0.25">
      <c r="B17" s="27">
        <v>6</v>
      </c>
      <c r="C17" s="49">
        <v>2</v>
      </c>
      <c r="D17" s="49">
        <v>6</v>
      </c>
      <c r="E17" s="117">
        <v>1</v>
      </c>
      <c r="F17" s="117">
        <v>0</v>
      </c>
      <c r="G17" s="139">
        <v>140000</v>
      </c>
      <c r="H17" s="127"/>
      <c r="I17" s="17">
        <f t="shared" si="0"/>
        <v>6</v>
      </c>
      <c r="J17" s="47">
        <f t="shared" si="1"/>
        <v>1.2531590794564424</v>
      </c>
      <c r="K17" s="44">
        <f t="shared" si="2"/>
        <v>5.8998540764579194E-2</v>
      </c>
      <c r="L17" s="152" t="str">
        <f t="shared" si="3"/>
        <v/>
      </c>
      <c r="M17" s="152"/>
      <c r="N17" s="44">
        <f t="shared" si="4"/>
        <v>0.18784466471720065</v>
      </c>
      <c r="O17" s="124">
        <f t="shared" si="5"/>
        <v>1</v>
      </c>
      <c r="P17" s="152" t="str">
        <f t="shared" si="6"/>
        <v/>
      </c>
      <c r="Q17" s="152"/>
    </row>
    <row r="18" spans="2:48" ht="20.100000000000001" customHeight="1" x14ac:dyDescent="0.25">
      <c r="B18" s="27">
        <v>7</v>
      </c>
      <c r="C18" s="49">
        <v>8</v>
      </c>
      <c r="D18" s="49">
        <v>4</v>
      </c>
      <c r="E18" s="117">
        <v>1</v>
      </c>
      <c r="F18" s="117">
        <v>0</v>
      </c>
      <c r="G18" s="139">
        <v>120000</v>
      </c>
      <c r="H18" s="127"/>
      <c r="I18" s="17">
        <f t="shared" si="0"/>
        <v>7</v>
      </c>
      <c r="J18" s="47">
        <f t="shared" si="1"/>
        <v>-0.33392552086206989</v>
      </c>
      <c r="K18" s="44">
        <f t="shared" si="2"/>
        <v>3.0958915646115606E-3</v>
      </c>
      <c r="L18" s="152" t="str">
        <f t="shared" si="3"/>
        <v/>
      </c>
      <c r="M18" s="152"/>
      <c r="N18" s="44">
        <f t="shared" si="4"/>
        <v>0.13882143233713004</v>
      </c>
      <c r="O18" s="124">
        <f t="shared" si="5"/>
        <v>1</v>
      </c>
      <c r="P18" s="152" t="str">
        <f t="shared" si="6"/>
        <v/>
      </c>
      <c r="Q18" s="152"/>
    </row>
    <row r="19" spans="2:48" ht="20.100000000000001" customHeight="1" x14ac:dyDescent="0.25">
      <c r="B19" s="27">
        <v>8</v>
      </c>
      <c r="C19" s="49">
        <v>15.5</v>
      </c>
      <c r="D19" s="49">
        <v>10</v>
      </c>
      <c r="E19" s="117">
        <v>0</v>
      </c>
      <c r="F19" s="117">
        <v>0</v>
      </c>
      <c r="G19" s="139">
        <v>60000</v>
      </c>
      <c r="H19" s="127"/>
      <c r="I19" s="17">
        <f t="shared" si="0"/>
        <v>8</v>
      </c>
      <c r="J19" s="47">
        <f t="shared" si="1"/>
        <v>0.78196126886551565</v>
      </c>
      <c r="K19" s="44">
        <f t="shared" si="2"/>
        <v>6.7486614313829574E-2</v>
      </c>
      <c r="L19" s="152" t="str">
        <f t="shared" si="3"/>
        <v/>
      </c>
      <c r="M19" s="152"/>
      <c r="N19" s="44">
        <f t="shared" si="4"/>
        <v>0.55184506091123964</v>
      </c>
      <c r="O19" s="124">
        <f t="shared" si="5"/>
        <v>1</v>
      </c>
      <c r="P19" s="152" t="str">
        <f t="shared" si="6"/>
        <v/>
      </c>
      <c r="Q19" s="152"/>
    </row>
    <row r="20" spans="2:48" ht="20.100000000000001" customHeight="1" x14ac:dyDescent="0.25">
      <c r="B20" s="27">
        <v>9</v>
      </c>
      <c r="C20" s="49">
        <v>8</v>
      </c>
      <c r="D20" s="49">
        <v>5.5</v>
      </c>
      <c r="E20" s="117">
        <v>1</v>
      </c>
      <c r="F20" s="117">
        <v>0</v>
      </c>
      <c r="G20" s="139">
        <v>120000</v>
      </c>
      <c r="H20" s="127"/>
      <c r="I20" s="17">
        <f t="shared" si="0"/>
        <v>9</v>
      </c>
      <c r="J20" s="47">
        <f t="shared" si="1"/>
        <v>-0.15185530356941904</v>
      </c>
      <c r="K20" s="44">
        <f t="shared" si="2"/>
        <v>5.2397691272577853E-4</v>
      </c>
      <c r="L20" s="152" t="str">
        <f t="shared" si="3"/>
        <v/>
      </c>
      <c r="M20" s="152"/>
      <c r="N20" s="44">
        <f t="shared" si="4"/>
        <v>0.11361148261968745</v>
      </c>
      <c r="O20" s="124">
        <f t="shared" si="5"/>
        <v>1</v>
      </c>
      <c r="P20" s="152" t="str">
        <f t="shared" si="6"/>
        <v/>
      </c>
      <c r="Q20" s="152"/>
    </row>
    <row r="21" spans="2:48" ht="20.100000000000001" customHeight="1" x14ac:dyDescent="0.25">
      <c r="B21" s="27">
        <v>10</v>
      </c>
      <c r="C21" s="49">
        <v>12</v>
      </c>
      <c r="D21" s="49">
        <v>10</v>
      </c>
      <c r="E21" s="117">
        <v>1</v>
      </c>
      <c r="F21" s="117">
        <v>1</v>
      </c>
      <c r="G21" s="139">
        <v>320000</v>
      </c>
      <c r="H21" s="127"/>
      <c r="I21" s="17">
        <f t="shared" si="0"/>
        <v>10</v>
      </c>
      <c r="J21" s="47">
        <f t="shared" si="1"/>
        <v>-1.2631252994189663</v>
      </c>
      <c r="K21" s="44">
        <f t="shared" si="2"/>
        <v>9.6878578180903244E-2</v>
      </c>
      <c r="L21" s="152" t="str">
        <f t="shared" si="3"/>
        <v>Esse é o elemento com maior influência sobre os resultados da regressão</v>
      </c>
      <c r="M21" s="152"/>
      <c r="N21" s="44">
        <f t="shared" si="4"/>
        <v>0.30360218517528109</v>
      </c>
      <c r="O21" s="124">
        <f t="shared" si="5"/>
        <v>1</v>
      </c>
      <c r="P21" s="152" t="str">
        <f t="shared" si="6"/>
        <v/>
      </c>
      <c r="Q21" s="152"/>
    </row>
    <row r="22" spans="2:48" ht="20.100000000000001" customHeight="1" x14ac:dyDescent="0.25">
      <c r="B22" s="27">
        <v>11</v>
      </c>
      <c r="C22" s="49">
        <v>10</v>
      </c>
      <c r="D22" s="49">
        <v>6</v>
      </c>
      <c r="E22" s="117">
        <v>0</v>
      </c>
      <c r="F22" s="117">
        <v>0</v>
      </c>
      <c r="G22" s="139">
        <v>70000</v>
      </c>
      <c r="H22" s="127"/>
      <c r="I22" s="17">
        <f t="shared" si="0"/>
        <v>11</v>
      </c>
      <c r="J22" s="47">
        <f t="shared" si="1"/>
        <v>-1.0703105299816804</v>
      </c>
      <c r="K22" s="44">
        <f t="shared" si="2"/>
        <v>4.9309101745001839E-2</v>
      </c>
      <c r="L22" s="152" t="str">
        <f t="shared" si="3"/>
        <v/>
      </c>
      <c r="M22" s="152"/>
      <c r="N22" s="44">
        <f t="shared" si="4"/>
        <v>0.21521745883346874</v>
      </c>
      <c r="O22" s="124">
        <f t="shared" si="5"/>
        <v>1</v>
      </c>
      <c r="P22" s="152" t="str">
        <f t="shared" si="6"/>
        <v/>
      </c>
      <c r="Q22" s="152"/>
    </row>
    <row r="23" spans="2:48" ht="20.100000000000001" customHeight="1" x14ac:dyDescent="0.25">
      <c r="B23" s="27">
        <v>12</v>
      </c>
      <c r="C23" s="49">
        <v>10</v>
      </c>
      <c r="D23" s="49">
        <v>11</v>
      </c>
      <c r="E23" s="117">
        <v>0</v>
      </c>
      <c r="F23" s="117">
        <v>1</v>
      </c>
      <c r="G23" s="139">
        <v>290000</v>
      </c>
      <c r="H23" s="127"/>
      <c r="I23" s="17">
        <f t="shared" si="0"/>
        <v>12</v>
      </c>
      <c r="J23" s="47">
        <f t="shared" si="1"/>
        <v>0.85456455695271649</v>
      </c>
      <c r="K23" s="44">
        <f t="shared" si="2"/>
        <v>3.0342362636267588E-2</v>
      </c>
      <c r="L23" s="152" t="str">
        <f t="shared" si="3"/>
        <v/>
      </c>
      <c r="M23" s="152"/>
      <c r="N23" s="44">
        <f t="shared" si="4"/>
        <v>0.20774455314954685</v>
      </c>
      <c r="O23" s="124">
        <f t="shared" si="5"/>
        <v>1</v>
      </c>
      <c r="P23" s="152" t="str">
        <f t="shared" si="6"/>
        <v/>
      </c>
      <c r="Q23" s="152"/>
    </row>
    <row r="24" spans="2:48" ht="20.100000000000001" customHeight="1" x14ac:dyDescent="0.25">
      <c r="B24" s="27">
        <v>13</v>
      </c>
      <c r="C24" s="49">
        <v>15</v>
      </c>
      <c r="D24" s="49">
        <v>3.5</v>
      </c>
      <c r="E24" s="117">
        <v>0</v>
      </c>
      <c r="F24" s="117">
        <v>1</v>
      </c>
      <c r="G24" s="139">
        <v>280000</v>
      </c>
      <c r="H24" s="127"/>
      <c r="I24" s="17">
        <f t="shared" si="0"/>
        <v>13</v>
      </c>
      <c r="J24" s="47">
        <f t="shared" si="1"/>
        <v>0.90318201495005845</v>
      </c>
      <c r="K24" s="44">
        <f t="shared" si="2"/>
        <v>3.8260311907509649E-2</v>
      </c>
      <c r="L24" s="152" t="str">
        <f t="shared" ref="L24:L35" si="7">IF(K24=MAX($K$13:$K$23),"Esse é o elemento com maior influência sobre os resultados da regressão","")</f>
        <v/>
      </c>
      <c r="M24" s="152"/>
      <c r="N24" s="44">
        <f t="shared" si="4"/>
        <v>0.23451355418847641</v>
      </c>
      <c r="O24" s="124">
        <f t="shared" si="5"/>
        <v>1</v>
      </c>
      <c r="P24" s="152" t="str">
        <f t="shared" ref="P24:P35" si="8">IF(O24&lt;0.1,"Rejeitado a um nível de significância de 10% (dez por cento)","")</f>
        <v/>
      </c>
      <c r="Q24" s="152"/>
    </row>
    <row r="25" spans="2:48" ht="20.100000000000001" customHeight="1" x14ac:dyDescent="0.25">
      <c r="B25" s="27">
        <v>14</v>
      </c>
      <c r="C25" s="49">
        <v>8</v>
      </c>
      <c r="D25" s="49">
        <v>10</v>
      </c>
      <c r="E25" s="117">
        <v>0</v>
      </c>
      <c r="F25" s="117">
        <v>1</v>
      </c>
      <c r="G25" s="139">
        <v>290000</v>
      </c>
      <c r="H25" s="127"/>
      <c r="I25" s="17">
        <f t="shared" si="0"/>
        <v>14</v>
      </c>
      <c r="J25" s="47">
        <f t="shared" si="1"/>
        <v>-0.89794628766712892</v>
      </c>
      <c r="K25" s="44">
        <f t="shared" si="2"/>
        <v>2.8837032721575655E-2</v>
      </c>
      <c r="L25" s="152" t="str">
        <f t="shared" si="7"/>
        <v/>
      </c>
      <c r="M25" s="152"/>
      <c r="N25" s="44">
        <f t="shared" si="4"/>
        <v>0.17882155040530145</v>
      </c>
      <c r="O25" s="124">
        <f t="shared" si="5"/>
        <v>1</v>
      </c>
      <c r="P25" s="152" t="str">
        <f t="shared" si="8"/>
        <v/>
      </c>
      <c r="Q25" s="152"/>
    </row>
    <row r="26" spans="2:48" ht="20.100000000000001" customHeight="1" x14ac:dyDescent="0.25">
      <c r="B26" s="27">
        <v>15</v>
      </c>
      <c r="C26" s="49">
        <v>6.45</v>
      </c>
      <c r="D26" s="49">
        <v>4.8</v>
      </c>
      <c r="E26" s="117">
        <v>0</v>
      </c>
      <c r="F26" s="117">
        <v>0</v>
      </c>
      <c r="G26" s="139">
        <v>80000</v>
      </c>
      <c r="H26" s="127"/>
      <c r="I26" s="17">
        <f t="shared" si="0"/>
        <v>15</v>
      </c>
      <c r="J26" s="47">
        <f t="shared" si="1"/>
        <v>-0.99236549095179072</v>
      </c>
      <c r="K26" s="44">
        <f t="shared" si="2"/>
        <v>5.4523049051218783E-2</v>
      </c>
      <c r="L26" s="152" t="str">
        <f t="shared" si="7"/>
        <v/>
      </c>
      <c r="M26" s="152"/>
      <c r="N26" s="44">
        <f t="shared" si="4"/>
        <v>0.27682597101369816</v>
      </c>
      <c r="O26" s="124">
        <f t="shared" si="5"/>
        <v>1</v>
      </c>
      <c r="P26" s="152" t="str">
        <f t="shared" si="8"/>
        <v/>
      </c>
      <c r="Q26" s="152"/>
    </row>
    <row r="27" spans="2:48" ht="20.100000000000001" customHeight="1" x14ac:dyDescent="0.25">
      <c r="B27" s="27">
        <v>16</v>
      </c>
      <c r="C27" s="49">
        <v>15</v>
      </c>
      <c r="D27" s="49">
        <v>5.3</v>
      </c>
      <c r="E27" s="117">
        <v>0</v>
      </c>
      <c r="F27" s="117">
        <v>1</v>
      </c>
      <c r="G27" s="139">
        <v>280000</v>
      </c>
      <c r="H27" s="127"/>
      <c r="I27" s="17">
        <f t="shared" si="0"/>
        <v>16</v>
      </c>
      <c r="J27" s="47">
        <f t="shared" si="1"/>
        <v>1.1216662757012339</v>
      </c>
      <c r="K27" s="44">
        <f t="shared" si="2"/>
        <v>3.9961402886700963E-2</v>
      </c>
      <c r="L27" s="152" t="str">
        <f t="shared" si="7"/>
        <v/>
      </c>
      <c r="M27" s="152"/>
      <c r="N27" s="44">
        <f t="shared" si="4"/>
        <v>0.15881203309999864</v>
      </c>
      <c r="O27" s="124">
        <f t="shared" si="5"/>
        <v>1</v>
      </c>
      <c r="P27" s="152" t="str">
        <f t="shared" si="8"/>
        <v/>
      </c>
      <c r="Q27" s="152"/>
      <c r="AE27" s="253" cm="1">
        <f t="array" ref="AE27:AV29">TRANSPOSE(AA33:AC50)</f>
        <v>-6.666666666666643E-2</v>
      </c>
      <c r="AF27" s="253">
        <v>-3.0666666666666664</v>
      </c>
      <c r="AG27" s="253">
        <v>-4.5666666666666664</v>
      </c>
      <c r="AH27" s="253">
        <v>-3.0666666666666664</v>
      </c>
      <c r="AI27" s="253">
        <v>0</v>
      </c>
      <c r="AJ27" s="253">
        <v>0</v>
      </c>
      <c r="AK27" s="253">
        <v>0</v>
      </c>
      <c r="AL27" s="253">
        <v>0</v>
      </c>
      <c r="AM27" s="253">
        <v>0</v>
      </c>
      <c r="AN27" s="253">
        <v>0</v>
      </c>
      <c r="AO27" s="253">
        <v>1.7333333333333343</v>
      </c>
      <c r="AP27" s="253">
        <v>-6.0666666666666664</v>
      </c>
      <c r="AQ27" s="253">
        <v>-6.666666666666643E-2</v>
      </c>
      <c r="AR27" s="253">
        <v>7.4333333333333336</v>
      </c>
      <c r="AS27" s="253">
        <v>-6.666666666666643E-2</v>
      </c>
      <c r="AT27" s="253">
        <v>3.9333333333333336</v>
      </c>
      <c r="AU27" s="253">
        <v>1.9333333333333336</v>
      </c>
      <c r="AV27" s="253">
        <v>1.9333333333333336</v>
      </c>
    </row>
    <row r="28" spans="2:48" ht="20.100000000000001" customHeight="1" x14ac:dyDescent="0.25">
      <c r="B28" s="27">
        <v>17</v>
      </c>
      <c r="C28" s="49">
        <v>8</v>
      </c>
      <c r="D28" s="49">
        <v>3</v>
      </c>
      <c r="E28" s="117">
        <v>1</v>
      </c>
      <c r="F28" s="117">
        <v>1</v>
      </c>
      <c r="G28" s="139">
        <v>340000</v>
      </c>
      <c r="H28" s="127"/>
      <c r="I28" s="17">
        <f t="shared" si="0"/>
        <v>17</v>
      </c>
      <c r="J28" s="47">
        <f t="shared" si="1"/>
        <v>0.86266869690171455</v>
      </c>
      <c r="K28" s="44">
        <f t="shared" si="2"/>
        <v>3.3879727133585197E-2</v>
      </c>
      <c r="L28" s="152" t="str">
        <f t="shared" si="7"/>
        <v/>
      </c>
      <c r="M28" s="152"/>
      <c r="N28" s="44">
        <f t="shared" si="4"/>
        <v>0.2276259804767633</v>
      </c>
      <c r="O28" s="124">
        <f t="shared" si="5"/>
        <v>1</v>
      </c>
      <c r="P28" s="152" t="str">
        <f t="shared" si="8"/>
        <v/>
      </c>
      <c r="Q28" s="152"/>
      <c r="AE28" s="253">
        <v>4.2916666666666661</v>
      </c>
      <c r="AF28" s="253">
        <v>3.7916666666666661</v>
      </c>
      <c r="AG28" s="253">
        <v>-0.70833333333333393</v>
      </c>
      <c r="AH28" s="253">
        <v>-2.2083333333333339</v>
      </c>
      <c r="AI28" s="253">
        <v>0</v>
      </c>
      <c r="AJ28" s="253">
        <v>0</v>
      </c>
      <c r="AK28" s="253">
        <v>0</v>
      </c>
      <c r="AL28" s="253">
        <v>0</v>
      </c>
      <c r="AM28" s="253">
        <v>0</v>
      </c>
      <c r="AN28" s="253">
        <v>0</v>
      </c>
      <c r="AO28" s="253">
        <v>-0.20833333333333393</v>
      </c>
      <c r="AP28" s="253">
        <v>-2.2083333333333339</v>
      </c>
      <c r="AQ28" s="253">
        <v>-4.2083333333333339</v>
      </c>
      <c r="AR28" s="253">
        <v>1.7916666666666661</v>
      </c>
      <c r="AS28" s="253">
        <v>-2.7083333333333339</v>
      </c>
      <c r="AT28" s="253">
        <v>1.7916666666666661</v>
      </c>
      <c r="AU28" s="253">
        <v>-2.2083333333333339</v>
      </c>
      <c r="AV28" s="253">
        <v>2.7916666666666661</v>
      </c>
    </row>
    <row r="29" spans="2:48" ht="20.100000000000001" customHeight="1" x14ac:dyDescent="0.25">
      <c r="B29" s="27">
        <v>18</v>
      </c>
      <c r="C29" s="49">
        <v>12</v>
      </c>
      <c r="D29" s="49">
        <v>3</v>
      </c>
      <c r="E29" s="117">
        <v>1</v>
      </c>
      <c r="F29" s="117">
        <v>0</v>
      </c>
      <c r="G29" s="139">
        <v>110000</v>
      </c>
      <c r="H29" s="127"/>
      <c r="I29" s="17">
        <f t="shared" si="0"/>
        <v>18</v>
      </c>
      <c r="J29" s="47">
        <f t="shared" si="1"/>
        <v>-0.31190247114228009</v>
      </c>
      <c r="K29" s="44">
        <f t="shared" si="2"/>
        <v>4.8102997800045484E-3</v>
      </c>
      <c r="L29" s="152" t="str">
        <f t="shared" si="7"/>
        <v/>
      </c>
      <c r="M29" s="152"/>
      <c r="N29" s="44">
        <f t="shared" si="4"/>
        <v>0.2472319052993511</v>
      </c>
      <c r="O29" s="124">
        <f t="shared" si="5"/>
        <v>1</v>
      </c>
      <c r="P29" s="152" t="str">
        <f t="shared" si="8"/>
        <v/>
      </c>
      <c r="Q29" s="152"/>
      <c r="AE29" s="253">
        <v>0.58333333333333326</v>
      </c>
      <c r="AF29" s="253">
        <v>0.58333333333333326</v>
      </c>
      <c r="AG29" s="253">
        <v>-0.41666666666666669</v>
      </c>
      <c r="AH29" s="253">
        <v>-0.41666666666666669</v>
      </c>
      <c r="AI29" s="253">
        <v>0</v>
      </c>
      <c r="AJ29" s="253">
        <v>0</v>
      </c>
      <c r="AK29" s="253">
        <v>0</v>
      </c>
      <c r="AL29" s="253">
        <v>0</v>
      </c>
      <c r="AM29" s="253">
        <v>0</v>
      </c>
      <c r="AN29" s="253">
        <v>0</v>
      </c>
      <c r="AO29" s="253">
        <v>0.58333333333333326</v>
      </c>
      <c r="AP29" s="253">
        <v>-0.41666666666666669</v>
      </c>
      <c r="AQ29" s="253">
        <v>-0.41666666666666669</v>
      </c>
      <c r="AR29" s="253">
        <v>-0.41666666666666669</v>
      </c>
      <c r="AS29" s="253">
        <v>-0.41666666666666669</v>
      </c>
      <c r="AT29" s="253">
        <v>0.58333333333333326</v>
      </c>
      <c r="AU29" s="253">
        <v>-0.41666666666666669</v>
      </c>
      <c r="AV29" s="253">
        <v>0.58333333333333326</v>
      </c>
    </row>
    <row r="30" spans="2:48" ht="20.100000000000001" customHeight="1" x14ac:dyDescent="0.25">
      <c r="B30" s="27">
        <v>19</v>
      </c>
      <c r="C30" s="49">
        <v>22</v>
      </c>
      <c r="D30" s="49">
        <v>7.3</v>
      </c>
      <c r="E30" s="117">
        <v>0</v>
      </c>
      <c r="F30" s="117">
        <v>1</v>
      </c>
      <c r="G30" s="139">
        <v>260000</v>
      </c>
      <c r="H30" s="127"/>
      <c r="I30" s="17">
        <f t="shared" si="0"/>
        <v>19</v>
      </c>
      <c r="J30" s="47">
        <f t="shared" si="1"/>
        <v>0.83566760470884793</v>
      </c>
      <c r="K30" s="44">
        <f t="shared" si="2"/>
        <v>8.8477775481826837E-2</v>
      </c>
      <c r="L30" s="152" t="str">
        <f t="shared" si="7"/>
        <v/>
      </c>
      <c r="M30" s="152"/>
      <c r="N30" s="44">
        <f t="shared" si="4"/>
        <v>0.63348606481341685</v>
      </c>
      <c r="O30" s="124">
        <f t="shared" si="5"/>
        <v>0.99999999999999978</v>
      </c>
      <c r="P30" s="152" t="str">
        <f t="shared" si="8"/>
        <v/>
      </c>
      <c r="Q30" s="152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</row>
    <row r="31" spans="2:48" ht="20.100000000000001" customHeight="1" x14ac:dyDescent="0.25">
      <c r="B31" s="27">
        <v>20</v>
      </c>
      <c r="C31" s="49">
        <v>10</v>
      </c>
      <c r="D31" s="49">
        <v>4</v>
      </c>
      <c r="E31" s="117">
        <v>0</v>
      </c>
      <c r="F31" s="117">
        <v>1</v>
      </c>
      <c r="G31" s="139">
        <v>290000</v>
      </c>
      <c r="H31" s="127"/>
      <c r="I31" s="17">
        <f t="shared" si="0"/>
        <v>20</v>
      </c>
      <c r="J31" s="47">
        <f t="shared" si="1"/>
        <v>4.9035429203368296E-3</v>
      </c>
      <c r="K31" s="44">
        <f t="shared" si="2"/>
        <v>8.6806790645243221E-7</v>
      </c>
      <c r="L31" s="152" t="str">
        <f t="shared" si="7"/>
        <v/>
      </c>
      <c r="M31" s="152"/>
      <c r="N31" s="44">
        <f t="shared" si="4"/>
        <v>0.18051102922578074</v>
      </c>
      <c r="O31" s="124">
        <f t="shared" si="5"/>
        <v>1</v>
      </c>
      <c r="P31" s="152" t="str">
        <f t="shared" si="8"/>
        <v/>
      </c>
      <c r="Q31" s="152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  <c r="AP31" s="257"/>
    </row>
    <row r="32" spans="2:48" ht="20.100000000000001" customHeight="1" x14ac:dyDescent="0.25">
      <c r="B32" s="27">
        <v>21</v>
      </c>
      <c r="C32" s="49">
        <v>4</v>
      </c>
      <c r="D32" s="49">
        <v>4</v>
      </c>
      <c r="E32" s="117">
        <v>1</v>
      </c>
      <c r="F32" s="117">
        <v>1</v>
      </c>
      <c r="G32" s="139">
        <v>350000</v>
      </c>
      <c r="H32" s="127"/>
      <c r="I32" s="17">
        <f t="shared" si="0"/>
        <v>21</v>
      </c>
      <c r="J32" s="47">
        <f t="shared" ref="J32:J35" si="9">F338</f>
        <v>0.8406456471819338</v>
      </c>
      <c r="K32" s="44">
        <f t="shared" ref="K32:K35" si="10">G448</f>
        <v>4.2276757488602976E-2</v>
      </c>
      <c r="L32" s="152" t="str">
        <f t="shared" si="7"/>
        <v/>
      </c>
      <c r="M32" s="152"/>
      <c r="N32" s="44">
        <f t="shared" ref="N32:N35" si="11">F448</f>
        <v>0.29912019683005225</v>
      </c>
      <c r="O32" s="124">
        <f t="shared" si="5"/>
        <v>1</v>
      </c>
      <c r="P32" s="152" t="str">
        <f t="shared" si="8"/>
        <v/>
      </c>
      <c r="Q32" s="152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  <c r="AP32" s="257"/>
    </row>
    <row r="33" spans="2:48" ht="20.100000000000001" customHeight="1" x14ac:dyDescent="0.25">
      <c r="B33" s="27">
        <v>22</v>
      </c>
      <c r="C33" s="49">
        <v>12</v>
      </c>
      <c r="D33" s="49">
        <v>5.5</v>
      </c>
      <c r="E33" s="117">
        <v>1</v>
      </c>
      <c r="F33" s="117">
        <v>1</v>
      </c>
      <c r="G33" s="139">
        <v>320000</v>
      </c>
      <c r="H33" s="127"/>
      <c r="I33" s="17">
        <f t="shared" si="0"/>
        <v>22</v>
      </c>
      <c r="J33" s="47">
        <f t="shared" si="9"/>
        <v>-1.8093359512969234</v>
      </c>
      <c r="K33" s="44">
        <f t="shared" si="10"/>
        <v>0.10341868740848396</v>
      </c>
      <c r="L33" s="152" t="str">
        <f t="shared" si="7"/>
        <v/>
      </c>
      <c r="M33" s="152"/>
      <c r="N33" s="44">
        <f t="shared" si="11"/>
        <v>0.15795398983098741</v>
      </c>
      <c r="O33" s="124">
        <f t="shared" si="5"/>
        <v>1</v>
      </c>
      <c r="P33" s="152" t="str">
        <f t="shared" si="8"/>
        <v/>
      </c>
      <c r="Q33" s="152"/>
      <c r="W33" s="253">
        <f t="shared" ref="W33:W36" si="12">C12</f>
        <v>8</v>
      </c>
      <c r="X33" s="253">
        <f t="shared" ref="X33:X36" si="13">D12</f>
        <v>12.5</v>
      </c>
      <c r="Y33" s="253">
        <f>F12</f>
        <v>1</v>
      </c>
      <c r="AA33" s="257">
        <f t="shared" ref="AA33:AC36" si="14">W33-AVERAGE(W$33:W$50)</f>
        <v>-6.666666666666643E-2</v>
      </c>
      <c r="AB33" s="257">
        <f t="shared" si="14"/>
        <v>4.2916666666666661</v>
      </c>
      <c r="AC33" s="257">
        <f t="shared" si="14"/>
        <v>0.58333333333333326</v>
      </c>
      <c r="AD33" s="257"/>
      <c r="AE33" s="257" cm="1">
        <f t="array" ref="AE33:AV35">MMULT(_xlfn.ANCHORARRAY(AA52),_xlfn.ANCHORARRAY(AE27))</f>
        <v>-0.12897677708475633</v>
      </c>
      <c r="AF33" s="257">
        <v>-0.34082852915949674</v>
      </c>
      <c r="AG33" s="257">
        <v>-0.33131042959387591</v>
      </c>
      <c r="AH33" s="257">
        <v>-0.170755788895042</v>
      </c>
      <c r="AI33" s="257">
        <v>0</v>
      </c>
      <c r="AJ33" s="257">
        <v>0</v>
      </c>
      <c r="AK33" s="257">
        <v>0</v>
      </c>
      <c r="AL33" s="257">
        <v>0</v>
      </c>
      <c r="AM33" s="257">
        <v>0</v>
      </c>
      <c r="AN33" s="257">
        <v>0</v>
      </c>
      <c r="AO33" s="257">
        <v>0.14797317151724576</v>
      </c>
      <c r="AP33" s="257">
        <v>-0.39821575944448628</v>
      </c>
      <c r="AQ33" s="257">
        <v>0.11913705555321807</v>
      </c>
      <c r="AR33" s="257">
        <v>0.50048836023038168</v>
      </c>
      <c r="AS33" s="257">
        <v>7.2312400129106266E-2</v>
      </c>
      <c r="AT33" s="253">
        <v>0.25234427602135584</v>
      </c>
      <c r="AU33" s="253">
        <v>0.20834416202069855</v>
      </c>
      <c r="AV33" s="253">
        <v>6.9487858705651703E-2</v>
      </c>
    </row>
    <row r="34" spans="2:48" ht="20.100000000000001" customHeight="1" x14ac:dyDescent="0.25">
      <c r="B34" s="27">
        <v>23</v>
      </c>
      <c r="C34" s="49">
        <v>2</v>
      </c>
      <c r="D34" s="49">
        <v>3</v>
      </c>
      <c r="E34" s="117">
        <v>0</v>
      </c>
      <c r="F34" s="117">
        <v>1</v>
      </c>
      <c r="G34" s="139">
        <v>310000</v>
      </c>
      <c r="H34" s="127"/>
      <c r="I34" s="17">
        <f t="shared" si="0"/>
        <v>23</v>
      </c>
      <c r="J34" s="47">
        <f t="shared" si="9"/>
        <v>-0.40328299110453536</v>
      </c>
      <c r="K34" s="44">
        <f t="shared" si="10"/>
        <v>2.6936172507102993E-2</v>
      </c>
      <c r="L34" s="152" t="str">
        <f t="shared" si="7"/>
        <v/>
      </c>
      <c r="M34" s="152"/>
      <c r="N34" s="44">
        <f t="shared" si="11"/>
        <v>0.82810627963117522</v>
      </c>
      <c r="O34" s="124">
        <f t="shared" si="5"/>
        <v>0.99999999999999356</v>
      </c>
      <c r="P34" s="152" t="str">
        <f t="shared" si="8"/>
        <v/>
      </c>
      <c r="Q34" s="152"/>
      <c r="W34" s="253">
        <f t="shared" si="12"/>
        <v>5</v>
      </c>
      <c r="X34" s="253">
        <f t="shared" si="13"/>
        <v>12</v>
      </c>
      <c r="Y34" s="253">
        <f>F13</f>
        <v>1</v>
      </c>
      <c r="AA34" s="257">
        <f t="shared" si="14"/>
        <v>-3.0666666666666664</v>
      </c>
      <c r="AB34" s="257">
        <f t="shared" si="14"/>
        <v>3.7916666666666661</v>
      </c>
      <c r="AC34" s="257">
        <f t="shared" si="14"/>
        <v>0.58333333333333326</v>
      </c>
      <c r="AD34" s="257"/>
      <c r="AE34" s="257">
        <v>0.63521038831423238</v>
      </c>
      <c r="AF34" s="257">
        <v>0.56073675226167796</v>
      </c>
      <c r="AG34" s="257">
        <v>0.48289945994576955</v>
      </c>
      <c r="AH34" s="257">
        <v>-6.8294036180676532E-2</v>
      </c>
      <c r="AI34" s="257">
        <v>0</v>
      </c>
      <c r="AJ34" s="257">
        <v>0</v>
      </c>
      <c r="AK34" s="257">
        <v>0</v>
      </c>
      <c r="AL34" s="257">
        <v>0</v>
      </c>
      <c r="AM34" s="257">
        <v>0</v>
      </c>
      <c r="AN34" s="257">
        <v>0</v>
      </c>
      <c r="AO34" s="257">
        <v>-0.93408572030170445</v>
      </c>
      <c r="AP34" s="257">
        <v>2.5355274667547167E-2</v>
      </c>
      <c r="AQ34" s="257">
        <v>-0.83443513463201269</v>
      </c>
      <c r="AR34" s="257">
        <v>0.94891695105676555</v>
      </c>
      <c r="AS34" s="257">
        <v>-0.33006629392967823</v>
      </c>
      <c r="AT34" s="253">
        <v>-0.33027009398728935</v>
      </c>
      <c r="AU34" s="253">
        <v>-0.22437622092771592</v>
      </c>
      <c r="AV34" s="253">
        <v>6.8408673713082457E-2</v>
      </c>
    </row>
    <row r="35" spans="2:48" ht="20.100000000000001" customHeight="1" x14ac:dyDescent="0.25">
      <c r="B35" s="27">
        <v>24</v>
      </c>
      <c r="C35" s="49">
        <v>10.5</v>
      </c>
      <c r="D35" s="49">
        <v>3.5</v>
      </c>
      <c r="E35" s="117">
        <v>0</v>
      </c>
      <c r="F35" s="117">
        <v>1</v>
      </c>
      <c r="G35" s="139">
        <v>290000</v>
      </c>
      <c r="H35" s="127"/>
      <c r="I35" s="17">
        <f t="shared" si="0"/>
        <v>24</v>
      </c>
      <c r="J35" s="47">
        <f t="shared" si="9"/>
        <v>0.35199614542898411</v>
      </c>
      <c r="K35" s="44">
        <f t="shared" si="10"/>
        <v>5.0569489077284535E-3</v>
      </c>
      <c r="L35" s="152" t="str">
        <f t="shared" si="7"/>
        <v/>
      </c>
      <c r="M35" s="152"/>
      <c r="N35" s="44">
        <f t="shared" si="11"/>
        <v>0.20407168701746853</v>
      </c>
      <c r="O35" s="124">
        <f t="shared" si="5"/>
        <v>1</v>
      </c>
      <c r="P35" s="152" t="str">
        <f t="shared" si="8"/>
        <v/>
      </c>
      <c r="Q35" s="152"/>
      <c r="W35" s="253">
        <f t="shared" si="12"/>
        <v>3.5</v>
      </c>
      <c r="X35" s="253">
        <f t="shared" si="13"/>
        <v>7.5</v>
      </c>
      <c r="Y35" s="253">
        <f>F14</f>
        <v>0</v>
      </c>
      <c r="AA35" s="257">
        <f t="shared" si="14"/>
        <v>-4.5666666666666664</v>
      </c>
      <c r="AB35" s="257">
        <f t="shared" si="14"/>
        <v>-0.70833333333333393</v>
      </c>
      <c r="AC35" s="257">
        <f t="shared" si="14"/>
        <v>-0.41666666666666669</v>
      </c>
      <c r="AD35" s="257"/>
      <c r="AE35" s="257">
        <v>-0.315737080035281</v>
      </c>
      <c r="AF35" s="257">
        <v>0.326807562852232</v>
      </c>
      <c r="AG35" s="257">
        <v>-3.1267208638760229</v>
      </c>
      <c r="AH35" s="257">
        <v>-1.0182151801775605</v>
      </c>
      <c r="AI35" s="257">
        <v>0</v>
      </c>
      <c r="AJ35" s="257">
        <v>0</v>
      </c>
      <c r="AK35" s="257">
        <v>0</v>
      </c>
      <c r="AL35" s="257">
        <v>0</v>
      </c>
      <c r="AM35" s="257">
        <v>0</v>
      </c>
      <c r="AN35" s="257">
        <v>0</v>
      </c>
      <c r="AO35" s="257">
        <v>5.963270091193726</v>
      </c>
      <c r="AP35" s="257">
        <v>-1.0698928244735382</v>
      </c>
      <c r="AQ35" s="257">
        <v>1.810351612852382</v>
      </c>
      <c r="AR35" s="257">
        <v>-6.3911217226095687</v>
      </c>
      <c r="AS35" s="257">
        <v>-0.27231524869809132</v>
      </c>
      <c r="AT35" s="253">
        <v>3.2242778816101447</v>
      </c>
      <c r="AU35" s="253">
        <v>-0.93208577301759776</v>
      </c>
      <c r="AV35" s="253">
        <v>1.8013815443791779</v>
      </c>
    </row>
    <row r="36" spans="2:48" ht="20.100000000000001" customHeight="1" x14ac:dyDescent="0.25">
      <c r="B36" s="27">
        <v>25</v>
      </c>
      <c r="C36" s="5">
        <v>10</v>
      </c>
      <c r="D36" s="5">
        <v>7.3</v>
      </c>
      <c r="E36" s="104">
        <v>0</v>
      </c>
      <c r="F36" s="104">
        <v>0</v>
      </c>
      <c r="G36" s="139">
        <v>70000</v>
      </c>
      <c r="H36" s="1"/>
      <c r="I36" s="17">
        <f t="shared" ref="I36:I41" si="15">B36</f>
        <v>25</v>
      </c>
      <c r="J36" s="47">
        <f t="shared" ref="J36:J41" si="16">F342</f>
        <v>-0.91251634166137929</v>
      </c>
      <c r="K36" s="44">
        <f t="shared" ref="K36:K41" si="17">G452</f>
        <v>3.4486989449055656E-2</v>
      </c>
      <c r="L36" s="152" t="str">
        <f t="shared" ref="L36:L41" si="18">IF(K36=MAX($K$13:$K$23),"Esse é o elemento com maior influência sobre os resultados da regressão","")</f>
        <v/>
      </c>
      <c r="M36" s="152"/>
      <c r="N36" s="44">
        <f t="shared" ref="N36:N41" si="19">F452</f>
        <v>0.20708278025901997</v>
      </c>
      <c r="O36" s="124">
        <f t="shared" si="5"/>
        <v>1</v>
      </c>
      <c r="P36" s="152" t="str">
        <f t="shared" ref="P36:P41" si="20">IF(O36&lt;0.1,"Rejeitado a um nível de significância de 10% (dez por cento)","")</f>
        <v/>
      </c>
      <c r="Q36" s="152"/>
      <c r="W36" s="253">
        <f t="shared" si="12"/>
        <v>5</v>
      </c>
      <c r="X36" s="253">
        <f t="shared" si="13"/>
        <v>6</v>
      </c>
      <c r="Y36" s="253">
        <f>F15</f>
        <v>0</v>
      </c>
      <c r="AA36" s="257">
        <f t="shared" si="14"/>
        <v>-3.0666666666666664</v>
      </c>
      <c r="AB36" s="257">
        <f t="shared" si="14"/>
        <v>-2.2083333333333339</v>
      </c>
      <c r="AC36" s="257">
        <f t="shared" si="14"/>
        <v>-0.41666666666666669</v>
      </c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</row>
    <row r="37" spans="2:48" ht="20.100000000000001" customHeight="1" x14ac:dyDescent="0.25">
      <c r="B37" s="27">
        <v>26</v>
      </c>
      <c r="C37" s="5">
        <v>2</v>
      </c>
      <c r="D37" s="5">
        <v>11</v>
      </c>
      <c r="E37" s="104">
        <v>1</v>
      </c>
      <c r="F37" s="104">
        <v>0</v>
      </c>
      <c r="G37" s="139">
        <v>140000</v>
      </c>
      <c r="H37" s="1"/>
      <c r="I37" s="17">
        <f t="shared" si="15"/>
        <v>26</v>
      </c>
      <c r="J37" s="47">
        <f t="shared" si="16"/>
        <v>1.8600598037652785</v>
      </c>
      <c r="K37" s="44">
        <f t="shared" si="17"/>
        <v>0.28132859077002698</v>
      </c>
      <c r="L37" s="152" t="str">
        <f t="shared" si="18"/>
        <v/>
      </c>
      <c r="M37" s="152"/>
      <c r="N37" s="44">
        <f t="shared" si="19"/>
        <v>0.4065650664420592</v>
      </c>
      <c r="O37" s="124">
        <f t="shared" si="5"/>
        <v>1</v>
      </c>
      <c r="P37" s="152" t="str">
        <f t="shared" si="20"/>
        <v/>
      </c>
      <c r="Q37" s="152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  <c r="AP37" s="257"/>
      <c r="AQ37" s="257"/>
      <c r="AR37" s="257"/>
      <c r="AS37" s="257"/>
    </row>
    <row r="38" spans="2:48" ht="20.100000000000001" customHeight="1" x14ac:dyDescent="0.25">
      <c r="B38" s="27">
        <v>27</v>
      </c>
      <c r="C38" s="5">
        <v>12</v>
      </c>
      <c r="D38" s="5">
        <v>6</v>
      </c>
      <c r="E38" s="104">
        <v>1</v>
      </c>
      <c r="F38" s="104">
        <v>1</v>
      </c>
      <c r="G38" s="139">
        <v>320000</v>
      </c>
      <c r="H38" s="1"/>
      <c r="I38" s="17">
        <f t="shared" si="15"/>
        <v>27</v>
      </c>
      <c r="J38" s="47">
        <f t="shared" si="16"/>
        <v>-1.7486458788660353</v>
      </c>
      <c r="K38" s="44">
        <f t="shared" si="17"/>
        <v>9.5707923329447761E-2</v>
      </c>
      <c r="L38" s="152" t="str">
        <f t="shared" si="18"/>
        <v/>
      </c>
      <c r="M38" s="152"/>
      <c r="N38" s="44">
        <f t="shared" si="19"/>
        <v>0.15649993443999294</v>
      </c>
      <c r="O38" s="124">
        <f t="shared" si="5"/>
        <v>1</v>
      </c>
      <c r="P38" s="152" t="str">
        <f t="shared" si="20"/>
        <v/>
      </c>
      <c r="Q38" s="152"/>
      <c r="AA38" s="257"/>
      <c r="AB38" s="257"/>
      <c r="AC38" s="257"/>
      <c r="AD38" s="257"/>
      <c r="AE38" s="257"/>
      <c r="AF38" s="257"/>
      <c r="AG38" s="257"/>
      <c r="AH38" s="257"/>
      <c r="AI38" s="257"/>
      <c r="AJ38" s="257"/>
      <c r="AK38" s="257"/>
      <c r="AL38" s="257"/>
      <c r="AM38" s="257"/>
      <c r="AN38" s="257"/>
      <c r="AO38" s="257"/>
      <c r="AP38" s="257"/>
      <c r="AQ38" s="257"/>
      <c r="AR38" s="257"/>
      <c r="AS38" s="257"/>
    </row>
    <row r="39" spans="2:48" ht="20.100000000000001" customHeight="1" x14ac:dyDescent="0.25">
      <c r="B39" s="27">
        <v>28</v>
      </c>
      <c r="C39" s="5">
        <v>8</v>
      </c>
      <c r="D39" s="5">
        <v>6</v>
      </c>
      <c r="E39" s="104">
        <v>1</v>
      </c>
      <c r="F39" s="104">
        <v>0</v>
      </c>
      <c r="G39" s="139">
        <v>120000</v>
      </c>
      <c r="H39" s="1"/>
      <c r="I39" s="17">
        <f t="shared" si="15"/>
        <v>28</v>
      </c>
      <c r="J39" s="47">
        <f t="shared" si="16"/>
        <v>-9.1165231138535419E-2</v>
      </c>
      <c r="K39" s="44">
        <f t="shared" si="17"/>
        <v>1.8651619963990936E-4</v>
      </c>
      <c r="L39" s="152" t="str">
        <f t="shared" si="18"/>
        <v/>
      </c>
      <c r="M39" s="152"/>
      <c r="N39" s="44">
        <f t="shared" si="19"/>
        <v>0.11220910217117061</v>
      </c>
      <c r="O39" s="124">
        <f t="shared" si="5"/>
        <v>1</v>
      </c>
      <c r="P39" s="152" t="str">
        <f t="shared" si="20"/>
        <v/>
      </c>
      <c r="Q39" s="152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  <c r="AP39" s="257"/>
      <c r="AQ39" s="257"/>
      <c r="AR39" s="257"/>
      <c r="AS39" s="257"/>
    </row>
    <row r="40" spans="2:48" ht="20.100000000000001" customHeight="1" x14ac:dyDescent="0.25">
      <c r="B40" s="27">
        <v>29</v>
      </c>
      <c r="C40" s="5">
        <v>8</v>
      </c>
      <c r="D40" s="5">
        <v>5.5</v>
      </c>
      <c r="E40" s="104">
        <v>1</v>
      </c>
      <c r="F40" s="104">
        <v>0</v>
      </c>
      <c r="G40" s="139">
        <v>120000</v>
      </c>
      <c r="H40" s="1"/>
      <c r="I40" s="17">
        <f t="shared" si="15"/>
        <v>29</v>
      </c>
      <c r="J40" s="47">
        <f t="shared" si="16"/>
        <v>-0.15185530356941904</v>
      </c>
      <c r="K40" s="44">
        <f t="shared" si="17"/>
        <v>5.2397691272577853E-4</v>
      </c>
      <c r="L40" s="152" t="str">
        <f t="shared" si="18"/>
        <v/>
      </c>
      <c r="M40" s="152"/>
      <c r="N40" s="44">
        <f t="shared" si="19"/>
        <v>0.11361148261968745</v>
      </c>
      <c r="O40" s="124">
        <f t="shared" si="5"/>
        <v>1</v>
      </c>
      <c r="P40" s="152" t="str">
        <f t="shared" si="20"/>
        <v/>
      </c>
      <c r="Q40" s="152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  <c r="AP40" s="257"/>
      <c r="AQ40" s="257"/>
      <c r="AR40" s="257"/>
      <c r="AS40" s="257"/>
    </row>
    <row r="41" spans="2:48" ht="20.100000000000001" customHeight="1" x14ac:dyDescent="0.25">
      <c r="B41" s="27">
        <v>30</v>
      </c>
      <c r="C41" s="5">
        <v>15.5</v>
      </c>
      <c r="D41" s="5">
        <v>6</v>
      </c>
      <c r="E41" s="104">
        <v>1</v>
      </c>
      <c r="F41" s="104">
        <v>1</v>
      </c>
      <c r="G41" s="139">
        <v>320000</v>
      </c>
      <c r="H41" s="1"/>
      <c r="I41" s="17">
        <f t="shared" si="15"/>
        <v>30</v>
      </c>
      <c r="J41" s="47">
        <f t="shared" si="16"/>
        <v>1.1058328457106039</v>
      </c>
      <c r="K41" s="44">
        <f t="shared" si="17"/>
        <v>6.4200031233675209E-2</v>
      </c>
      <c r="L41" s="152" t="str">
        <f t="shared" si="18"/>
        <v/>
      </c>
      <c r="M41" s="152"/>
      <c r="N41" s="44">
        <f t="shared" si="19"/>
        <v>0.26249816576193652</v>
      </c>
      <c r="O41" s="124">
        <f t="shared" si="5"/>
        <v>1</v>
      </c>
      <c r="P41" s="152" t="str">
        <f t="shared" si="20"/>
        <v/>
      </c>
      <c r="Q41" s="152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  <c r="AP41" s="257"/>
      <c r="AQ41" s="257"/>
      <c r="AR41" s="257"/>
      <c r="AS41" s="257"/>
    </row>
    <row r="42" spans="2:48" ht="20.100000000000001" customHeight="1" x14ac:dyDescent="0.25">
      <c r="B42" s="1"/>
      <c r="C42" s="1"/>
      <c r="D42" s="1"/>
      <c r="E42" s="1"/>
      <c r="F42" s="1"/>
      <c r="G42" s="1"/>
      <c r="H42" s="1"/>
      <c r="AA42" s="257"/>
      <c r="AB42" s="257"/>
      <c r="AC42" s="257"/>
      <c r="AD42" s="257"/>
      <c r="AE42" s="257"/>
      <c r="AF42" s="257"/>
      <c r="AG42" s="257"/>
      <c r="AH42" s="257"/>
      <c r="AI42" s="257"/>
      <c r="AJ42" s="257"/>
      <c r="AK42" s="257"/>
      <c r="AL42" s="257"/>
      <c r="AM42" s="257"/>
      <c r="AN42" s="257"/>
      <c r="AO42" s="257"/>
      <c r="AP42" s="257"/>
      <c r="AQ42" s="257"/>
      <c r="AR42" s="257"/>
      <c r="AS42" s="257"/>
    </row>
    <row r="43" spans="2:48" ht="20.100000000000001" customHeight="1" x14ac:dyDescent="0.25">
      <c r="B43" s="4" t="s">
        <v>69</v>
      </c>
      <c r="C43" s="4">
        <f>AVERAGE(C12:C41)</f>
        <v>9.2416666666666671</v>
      </c>
      <c r="D43" s="4">
        <f>AVERAGE(D12:D41)</f>
        <v>6.5733333333333341</v>
      </c>
      <c r="E43" s="4">
        <f>AVERAGE(E12:E41)</f>
        <v>0.53333333333333333</v>
      </c>
      <c r="F43" s="4">
        <f>AVERAGE(F12:F41)</f>
        <v>0.56666666666666665</v>
      </c>
      <c r="G43" s="4">
        <f>AVERAGE(G12:G41)</f>
        <v>219666.66666666666</v>
      </c>
      <c r="I43" s="193" t="s">
        <v>169</v>
      </c>
      <c r="J43" s="193"/>
      <c r="K43" s="193"/>
      <c r="L43" s="193"/>
      <c r="M43" s="193"/>
      <c r="W43" s="253">
        <f t="shared" ref="W43:X50" si="21">C16</f>
        <v>9.8000000000000007</v>
      </c>
      <c r="X43" s="253">
        <f t="shared" si="21"/>
        <v>8</v>
      </c>
      <c r="Y43" s="253">
        <f t="shared" ref="Y43:Y50" si="22">F16</f>
        <v>1</v>
      </c>
      <c r="AA43" s="257">
        <f t="shared" ref="AA43:AC50" si="23">W43-AVERAGE(W$33:W$50)</f>
        <v>1.7333333333333343</v>
      </c>
      <c r="AB43" s="257">
        <f t="shared" si="23"/>
        <v>-0.20833333333333393</v>
      </c>
      <c r="AC43" s="257">
        <f t="shared" si="23"/>
        <v>0.58333333333333326</v>
      </c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  <c r="AP43" s="257"/>
      <c r="AQ43" s="257"/>
      <c r="AR43" s="257"/>
      <c r="AS43" s="257"/>
    </row>
    <row r="44" spans="2:48" ht="20.100000000000001" customHeight="1" x14ac:dyDescent="0.25">
      <c r="B44" s="5" t="s">
        <v>70</v>
      </c>
      <c r="C44" s="5">
        <f>STDEVA(C12:C35)</f>
        <v>4.715906920170303</v>
      </c>
      <c r="D44" s="5">
        <f>STDEVA(D12:D35)</f>
        <v>3.0051043532484907</v>
      </c>
      <c r="E44" s="5">
        <f>STDEVA(E12:E35)</f>
        <v>0.50897737770405149</v>
      </c>
      <c r="F44" s="5">
        <f>STDEVA(F12:F35)</f>
        <v>0.49453535504684026</v>
      </c>
      <c r="G44" s="5">
        <f>STDEVA(G12:G35)</f>
        <v>100343.61255062597</v>
      </c>
      <c r="I44" s="194" t="s">
        <v>170</v>
      </c>
      <c r="J44" s="194"/>
      <c r="K44" s="194"/>
      <c r="L44" s="45" t="s">
        <v>171</v>
      </c>
      <c r="M44" s="45" t="s">
        <v>172</v>
      </c>
      <c r="W44" s="253">
        <f t="shared" si="21"/>
        <v>2</v>
      </c>
      <c r="X44" s="253">
        <f t="shared" si="21"/>
        <v>6</v>
      </c>
      <c r="Y44" s="253">
        <f t="shared" si="22"/>
        <v>0</v>
      </c>
      <c r="AA44" s="257">
        <f t="shared" si="23"/>
        <v>-6.0666666666666664</v>
      </c>
      <c r="AB44" s="257">
        <f t="shared" si="23"/>
        <v>-2.2083333333333339</v>
      </c>
      <c r="AC44" s="257">
        <f t="shared" si="23"/>
        <v>-0.41666666666666669</v>
      </c>
      <c r="AD44" s="258" t="e">
        <f>AE44</f>
        <v>#VALUE!</v>
      </c>
      <c r="AE44" s="257" t="e" cm="1">
        <f t="array" ref="AE44">MMULT(AA33:AC50,_xlfn.ANCHORARRAY(AE33))</f>
        <v>#VALUE!</v>
      </c>
      <c r="AF44" s="257"/>
      <c r="AG44" s="257"/>
      <c r="AH44" s="257"/>
      <c r="AI44" s="257"/>
      <c r="AJ44" s="257"/>
      <c r="AK44" s="257"/>
      <c r="AL44" s="257"/>
      <c r="AM44" s="257"/>
      <c r="AN44" s="257"/>
      <c r="AO44" s="257"/>
      <c r="AP44" s="257"/>
      <c r="AQ44" s="257" t="s">
        <v>325</v>
      </c>
      <c r="AR44" s="257">
        <v>3</v>
      </c>
      <c r="AS44" s="257"/>
    </row>
    <row r="45" spans="2:48" ht="20.100000000000001" customHeight="1" x14ac:dyDescent="0.25">
      <c r="B45" s="5" t="s">
        <v>145</v>
      </c>
      <c r="C45" s="6">
        <f>C44/C43</f>
        <v>0.51028749361626358</v>
      </c>
      <c r="D45" s="6">
        <f t="shared" ref="D45" si="24">D44/D43</f>
        <v>0.45716597666052083</v>
      </c>
      <c r="E45" s="6">
        <f t="shared" ref="E45:G45" si="25">E44/E43</f>
        <v>0.95433258319509651</v>
      </c>
      <c r="F45" s="6">
        <f t="shared" si="25"/>
        <v>0.87270945008265932</v>
      </c>
      <c r="G45" s="6">
        <f t="shared" si="25"/>
        <v>0.45679945015459472</v>
      </c>
      <c r="I45" s="164" t="s">
        <v>360</v>
      </c>
      <c r="J45" s="164"/>
      <c r="K45" s="164"/>
      <c r="L45" s="166">
        <f>F97</f>
        <v>5.5634463755206117E-38</v>
      </c>
      <c r="M45" s="168" t="str">
        <f>IF(L45&lt;=0.05,"Aprovado","Revisar os elementos da amostra")</f>
        <v>Aprovado</v>
      </c>
      <c r="W45" s="253">
        <f t="shared" si="21"/>
        <v>8</v>
      </c>
      <c r="X45" s="253">
        <f t="shared" si="21"/>
        <v>4</v>
      </c>
      <c r="Y45" s="253">
        <f t="shared" si="22"/>
        <v>0</v>
      </c>
      <c r="AA45" s="257">
        <f t="shared" si="23"/>
        <v>-6.666666666666643E-2</v>
      </c>
      <c r="AB45" s="257">
        <f t="shared" si="23"/>
        <v>-4.2083333333333339</v>
      </c>
      <c r="AC45" s="257">
        <f t="shared" si="23"/>
        <v>-0.41666666666666669</v>
      </c>
      <c r="AD45" s="258">
        <f>AF45</f>
        <v>0</v>
      </c>
      <c r="AE45" s="257"/>
      <c r="AF45" s="257"/>
      <c r="AG45" s="257"/>
      <c r="AH45" s="257"/>
      <c r="AI45" s="257"/>
      <c r="AJ45" s="257"/>
      <c r="AK45" s="257"/>
      <c r="AL45" s="257"/>
      <c r="AM45" s="257"/>
      <c r="AN45" s="257"/>
      <c r="AO45" s="257"/>
      <c r="AP45" s="257"/>
      <c r="AQ45" s="257" t="s">
        <v>326</v>
      </c>
      <c r="AR45" s="257">
        <v>12</v>
      </c>
      <c r="AS45" s="257"/>
    </row>
    <row r="46" spans="2:48" ht="20.100000000000001" customHeight="1" x14ac:dyDescent="0.25">
      <c r="H46" s="1"/>
      <c r="I46" s="165"/>
      <c r="J46" s="165"/>
      <c r="K46" s="165"/>
      <c r="L46" s="167"/>
      <c r="M46" s="169"/>
      <c r="W46" s="253">
        <f t="shared" si="21"/>
        <v>15.5</v>
      </c>
      <c r="X46" s="253">
        <f t="shared" si="21"/>
        <v>10</v>
      </c>
      <c r="Y46" s="253">
        <f t="shared" si="22"/>
        <v>0</v>
      </c>
      <c r="AA46" s="257">
        <f t="shared" si="23"/>
        <v>7.4333333333333336</v>
      </c>
      <c r="AB46" s="257">
        <f t="shared" si="23"/>
        <v>1.7916666666666661</v>
      </c>
      <c r="AC46" s="257">
        <f t="shared" si="23"/>
        <v>-0.41666666666666669</v>
      </c>
      <c r="AD46" s="258">
        <f>AG46</f>
        <v>0</v>
      </c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  <c r="AO46" s="257"/>
      <c r="AP46" s="257"/>
      <c r="AQ46" s="257"/>
      <c r="AR46" s="257">
        <f>AR44/AR45</f>
        <v>0.25</v>
      </c>
      <c r="AS46" s="257"/>
    </row>
    <row r="47" spans="2:48" ht="20.100000000000001" customHeight="1" x14ac:dyDescent="0.25">
      <c r="B47" s="4" t="s">
        <v>99</v>
      </c>
      <c r="C47" s="4">
        <f>MIN(C12:C35)</f>
        <v>2</v>
      </c>
      <c r="D47" s="4">
        <f>MIN(D12:D35)</f>
        <v>3</v>
      </c>
      <c r="E47" s="105">
        <f>MIN(E12:E35)</f>
        <v>0</v>
      </c>
      <c r="F47" s="105">
        <f>MIN(F12:F35)</f>
        <v>0</v>
      </c>
      <c r="G47" s="4">
        <f>MIN(G12:G35)</f>
        <v>60000</v>
      </c>
      <c r="I47" s="164" t="s">
        <v>361</v>
      </c>
      <c r="J47" s="164"/>
      <c r="K47" s="164"/>
      <c r="L47" s="166">
        <f>F103</f>
        <v>3.4161337100319341E-16</v>
      </c>
      <c r="M47" s="168" t="str">
        <f>IF(L47&lt;=0.3,"Aprovado","Revisar os elementos da amostra")</f>
        <v>Aprovado</v>
      </c>
      <c r="W47" s="253">
        <f t="shared" si="21"/>
        <v>8</v>
      </c>
      <c r="X47" s="253">
        <f t="shared" si="21"/>
        <v>5.5</v>
      </c>
      <c r="Y47" s="253">
        <f t="shared" si="22"/>
        <v>0</v>
      </c>
      <c r="AA47" s="257">
        <f t="shared" si="23"/>
        <v>-6.666666666666643E-2</v>
      </c>
      <c r="AB47" s="257">
        <f t="shared" si="23"/>
        <v>-2.7083333333333339</v>
      </c>
      <c r="AC47" s="257">
        <f t="shared" si="23"/>
        <v>-0.41666666666666669</v>
      </c>
      <c r="AD47" s="258">
        <f>AH47</f>
        <v>0</v>
      </c>
      <c r="AE47" s="257"/>
      <c r="AF47" s="257"/>
      <c r="AG47" s="257"/>
      <c r="AH47" s="257"/>
      <c r="AI47" s="257"/>
      <c r="AJ47" s="257"/>
      <c r="AK47" s="257"/>
      <c r="AL47" s="257"/>
      <c r="AM47" s="257"/>
      <c r="AN47" s="257"/>
      <c r="AO47" s="257"/>
      <c r="AP47" s="257"/>
      <c r="AQ47" s="257"/>
      <c r="AR47" s="257"/>
      <c r="AS47" s="257"/>
    </row>
    <row r="48" spans="2:48" ht="20.100000000000001" customHeight="1" x14ac:dyDescent="0.25">
      <c r="B48" s="5" t="s">
        <v>100</v>
      </c>
      <c r="C48" s="5">
        <f>MAX(C12:C35)</f>
        <v>22</v>
      </c>
      <c r="D48" s="5">
        <f>MAX(D12:D35)</f>
        <v>12.5</v>
      </c>
      <c r="E48" s="104">
        <f>MAX(E12:E35)</f>
        <v>1</v>
      </c>
      <c r="F48" s="104">
        <f>MAX(F12:F35)</f>
        <v>1</v>
      </c>
      <c r="G48" s="5">
        <f>MAX(G12:G35)</f>
        <v>350000</v>
      </c>
      <c r="I48" s="165"/>
      <c r="J48" s="165"/>
      <c r="K48" s="165"/>
      <c r="L48" s="167"/>
      <c r="M48" s="169"/>
      <c r="W48" s="253">
        <f t="shared" si="21"/>
        <v>12</v>
      </c>
      <c r="X48" s="253">
        <f t="shared" si="21"/>
        <v>10</v>
      </c>
      <c r="Y48" s="253">
        <f t="shared" si="22"/>
        <v>1</v>
      </c>
      <c r="AA48" s="257">
        <f t="shared" si="23"/>
        <v>3.9333333333333336</v>
      </c>
      <c r="AB48" s="257">
        <f t="shared" si="23"/>
        <v>1.7916666666666661</v>
      </c>
      <c r="AC48" s="257">
        <f t="shared" si="23"/>
        <v>0.58333333333333326</v>
      </c>
      <c r="AD48" s="258">
        <f>AI48</f>
        <v>0</v>
      </c>
      <c r="AE48" s="257"/>
      <c r="AF48" s="257"/>
      <c r="AG48" s="257"/>
      <c r="AH48" s="257"/>
      <c r="AI48" s="257"/>
      <c r="AJ48" s="257"/>
      <c r="AK48" s="257"/>
      <c r="AL48" s="257"/>
      <c r="AM48" s="257"/>
      <c r="AN48" s="257"/>
      <c r="AO48" s="257"/>
      <c r="AP48" s="257"/>
      <c r="AQ48" s="257"/>
      <c r="AR48" s="257"/>
      <c r="AS48" s="257"/>
    </row>
    <row r="49" spans="1:66" ht="20.100000000000001" customHeight="1" x14ac:dyDescent="0.25">
      <c r="B49" s="5" t="s">
        <v>71</v>
      </c>
      <c r="C49" s="5">
        <f>C48-C47</f>
        <v>20</v>
      </c>
      <c r="D49" s="5">
        <f t="shared" ref="D49" si="26">D48-D47</f>
        <v>9.5</v>
      </c>
      <c r="E49" s="104">
        <f t="shared" ref="E49:G49" si="27">E48-E47</f>
        <v>1</v>
      </c>
      <c r="F49" s="104">
        <f t="shared" si="27"/>
        <v>1</v>
      </c>
      <c r="G49" s="5">
        <f t="shared" si="27"/>
        <v>290000</v>
      </c>
      <c r="I49" s="164" t="s">
        <v>362</v>
      </c>
      <c r="J49" s="164"/>
      <c r="K49" s="164"/>
      <c r="L49" s="166">
        <f>F104</f>
        <v>8.4688378861289729E-2</v>
      </c>
      <c r="M49" s="168" t="str">
        <f>IF(L49&lt;=0.3,"Aprovado","Revisar os elementos da amostra")</f>
        <v>Aprovado</v>
      </c>
      <c r="W49" s="253">
        <f t="shared" si="21"/>
        <v>10</v>
      </c>
      <c r="X49" s="253">
        <f t="shared" si="21"/>
        <v>6</v>
      </c>
      <c r="Y49" s="253">
        <f t="shared" si="22"/>
        <v>0</v>
      </c>
      <c r="AA49" s="257">
        <f t="shared" si="23"/>
        <v>1.9333333333333336</v>
      </c>
      <c r="AB49" s="257">
        <f t="shared" si="23"/>
        <v>-2.2083333333333339</v>
      </c>
      <c r="AC49" s="257">
        <f t="shared" si="23"/>
        <v>-0.41666666666666669</v>
      </c>
      <c r="AD49" s="258">
        <f>AJ49</f>
        <v>0</v>
      </c>
      <c r="AE49" s="257"/>
      <c r="AF49" s="257"/>
      <c r="AG49" s="257"/>
      <c r="AH49" s="257"/>
      <c r="AI49" s="257"/>
      <c r="AJ49" s="257"/>
      <c r="AK49" s="257"/>
      <c r="AL49" s="257"/>
      <c r="AM49" s="257"/>
      <c r="AN49" s="257"/>
      <c r="AO49" s="257"/>
      <c r="AP49" s="257"/>
      <c r="AQ49" s="257"/>
      <c r="AR49" s="257"/>
      <c r="AS49" s="257"/>
    </row>
    <row r="50" spans="1:66" ht="20.100000000000001" customHeight="1" x14ac:dyDescent="0.25">
      <c r="I50" s="165"/>
      <c r="J50" s="165"/>
      <c r="K50" s="165"/>
      <c r="L50" s="167"/>
      <c r="M50" s="169"/>
      <c r="W50" s="253">
        <f t="shared" si="21"/>
        <v>10</v>
      </c>
      <c r="X50" s="253">
        <f t="shared" si="21"/>
        <v>11</v>
      </c>
      <c r="Y50" s="253">
        <f t="shared" si="22"/>
        <v>1</v>
      </c>
      <c r="AA50" s="257">
        <f t="shared" si="23"/>
        <v>1.9333333333333336</v>
      </c>
      <c r="AB50" s="257">
        <f t="shared" si="23"/>
        <v>2.7916666666666661</v>
      </c>
      <c r="AC50" s="257">
        <f t="shared" si="23"/>
        <v>0.58333333333333326</v>
      </c>
      <c r="AD50" s="258">
        <f>AK50</f>
        <v>0</v>
      </c>
      <c r="AE50" s="257"/>
      <c r="AF50" s="257"/>
      <c r="AG50" s="257"/>
      <c r="AH50" s="257"/>
      <c r="AI50" s="257"/>
      <c r="AJ50" s="257"/>
      <c r="AK50" s="257"/>
      <c r="AL50" s="257"/>
      <c r="AM50" s="257"/>
      <c r="AN50" s="257"/>
      <c r="AO50" s="257"/>
      <c r="AP50" s="257"/>
      <c r="AQ50" s="257"/>
      <c r="AR50" s="257"/>
      <c r="AS50" s="257"/>
    </row>
    <row r="51" spans="1:66" ht="20.100000000000001" customHeight="1" x14ac:dyDescent="0.25">
      <c r="I51" s="164" t="s">
        <v>363</v>
      </c>
      <c r="J51" s="164"/>
      <c r="K51" s="164"/>
      <c r="L51" s="166">
        <f>F106</f>
        <v>9.5736159446233153E-40</v>
      </c>
      <c r="M51" s="168" t="str">
        <f>IF(L51&lt;=0.3,"Aprovado","Revisar os elementos da amostra")</f>
        <v>Aprovado</v>
      </c>
      <c r="N51" s="87"/>
      <c r="O51" s="87"/>
      <c r="P51" s="87"/>
      <c r="Q51" s="87"/>
      <c r="AB51" s="257"/>
      <c r="AC51" s="257"/>
      <c r="AD51" s="258">
        <f>AL51</f>
        <v>0</v>
      </c>
      <c r="AE51" s="257"/>
      <c r="AF51" s="257"/>
      <c r="AG51" s="257"/>
      <c r="AH51" s="257"/>
      <c r="AI51" s="257"/>
      <c r="AJ51" s="257"/>
      <c r="AK51" s="257"/>
      <c r="AL51" s="257"/>
      <c r="AM51" s="257"/>
      <c r="AN51" s="257"/>
      <c r="AO51" s="257"/>
      <c r="AP51" s="257"/>
      <c r="AQ51" s="257"/>
      <c r="AR51" s="257"/>
      <c r="AS51" s="257"/>
    </row>
    <row r="52" spans="1:66" ht="20.100000000000001" customHeight="1" x14ac:dyDescent="0.25">
      <c r="A52" s="158" t="s">
        <v>354</v>
      </c>
      <c r="B52" s="158"/>
      <c r="C52" s="158"/>
      <c r="D52" s="158"/>
      <c r="E52" s="158"/>
      <c r="F52" s="158"/>
      <c r="G52" s="158"/>
      <c r="I52" s="165"/>
      <c r="J52" s="165"/>
      <c r="K52" s="165"/>
      <c r="L52" s="167"/>
      <c r="M52" s="169"/>
      <c r="N52" s="87"/>
      <c r="O52" s="87"/>
      <c r="P52" s="87"/>
      <c r="Q52" s="87"/>
      <c r="R52" s="87"/>
      <c r="W52" s="253">
        <f>_xlfn.VAR.S(W33:W50)</f>
        <v>14.335151515151511</v>
      </c>
      <c r="X52" s="253">
        <f>_xlfn.COVARIANCE.S(W33:W50,X33:X50)</f>
        <v>3.0075757575757573</v>
      </c>
      <c r="Y52" s="253">
        <f>_xlfn.COVARIANCE.S(W33:W50,Y33:Y50)</f>
        <v>0.40606060606060607</v>
      </c>
      <c r="AA52" s="253" cm="1">
        <f t="array" ref="AA52:AC54">MINVERSE(W52:Y54)</f>
        <v>7.5819990183148112E-2</v>
      </c>
      <c r="AB52" s="257">
        <v>-3.1216436949407875E-2</v>
      </c>
      <c r="AC52" s="257">
        <v>1.7225881431992517E-2</v>
      </c>
      <c r="AD52" s="258">
        <f>AM52</f>
        <v>0</v>
      </c>
      <c r="AE52" s="257"/>
      <c r="AF52" s="257"/>
      <c r="AG52" s="257"/>
      <c r="AH52" s="257"/>
      <c r="AI52" s="257"/>
      <c r="AJ52" s="257"/>
      <c r="AK52" s="257"/>
      <c r="AL52" s="257"/>
      <c r="AM52" s="257"/>
      <c r="AN52" s="257"/>
      <c r="AO52" s="257"/>
      <c r="AP52" s="257"/>
      <c r="AQ52" s="257"/>
      <c r="AR52" s="257"/>
      <c r="AS52" s="257"/>
    </row>
    <row r="53" spans="1:66" ht="20.100000000000001" customHeight="1" x14ac:dyDescent="0.25">
      <c r="I53" s="164" t="s">
        <v>173</v>
      </c>
      <c r="J53" s="164"/>
      <c r="K53" s="164"/>
      <c r="L53" s="166">
        <f>E672</f>
        <v>8.4968090721189524E-3</v>
      </c>
      <c r="M53" s="168" t="str">
        <f>IF(L53&lt;=0.5,"Aprovado","Revisar os elementos da amostra")</f>
        <v>Aprovado</v>
      </c>
      <c r="N53" s="87"/>
      <c r="O53" s="87"/>
      <c r="P53" s="87"/>
      <c r="Q53" s="87"/>
      <c r="R53" s="87"/>
      <c r="W53" s="253">
        <f>_xlfn.COVARIANCE.S(X33:X50,W33:W50)</f>
        <v>3.0075757575757573</v>
      </c>
      <c r="X53" s="253">
        <f>_xlfn.VAR.S(X33:X50)</f>
        <v>7.9299242424242387</v>
      </c>
      <c r="Y53" s="253">
        <f>_xlfn.COVARIANCE.S(X33:X50,Y33:Y50)</f>
        <v>1.1325757575757576</v>
      </c>
      <c r="AA53" s="253">
        <v>-3.1216436949407875E-2</v>
      </c>
      <c r="AB53" s="257">
        <v>0.33624589380155617</v>
      </c>
      <c r="AC53" s="257">
        <v>-1.3884445743669824</v>
      </c>
      <c r="AD53" s="258">
        <f>AN53</f>
        <v>0</v>
      </c>
      <c r="AE53" s="257"/>
      <c r="AF53" s="257"/>
      <c r="AG53" s="257"/>
      <c r="AH53" s="257"/>
      <c r="AI53" s="257"/>
      <c r="AJ53" s="257"/>
      <c r="AK53" s="257"/>
      <c r="AL53" s="257"/>
      <c r="AM53" s="257"/>
      <c r="AN53" s="257"/>
      <c r="AO53" s="257"/>
      <c r="AP53" s="257"/>
      <c r="AQ53" s="257"/>
      <c r="AR53" s="257"/>
      <c r="AS53" s="257"/>
    </row>
    <row r="54" spans="1:66" ht="20.100000000000001" customHeight="1" x14ac:dyDescent="0.25">
      <c r="A54" s="32" t="s">
        <v>376</v>
      </c>
      <c r="B54" s="32" t="s">
        <v>27</v>
      </c>
      <c r="C54" s="108" t="s">
        <v>50</v>
      </c>
      <c r="D54" s="108" t="s">
        <v>109</v>
      </c>
      <c r="I54" s="165"/>
      <c r="J54" s="165"/>
      <c r="K54" s="165"/>
      <c r="L54" s="167"/>
      <c r="M54" s="169"/>
      <c r="N54" s="87"/>
      <c r="R54" s="87"/>
      <c r="W54" s="253">
        <f>_xlfn.COVARIANCE.S(Y33:Y50,W33:W50)</f>
        <v>0.40606060606060607</v>
      </c>
      <c r="X54" s="253">
        <f>_xlfn.COVARIANCE.S(Y33:Y50,X33:X50)</f>
        <v>1.1325757575757576</v>
      </c>
      <c r="Y54" s="253">
        <f>_xlfn.VAR.S(Y33:Y50)</f>
        <v>0.26515151515151514</v>
      </c>
      <c r="AA54" s="253">
        <v>1.7225881431992527E-2</v>
      </c>
      <c r="AB54" s="257">
        <v>-1.3884445743669824</v>
      </c>
      <c r="AC54" s="257">
        <v>9.6756901892316876</v>
      </c>
      <c r="AD54" s="258">
        <f>AO54</f>
        <v>0</v>
      </c>
      <c r="AE54" s="257"/>
      <c r="AF54" s="257"/>
      <c r="AG54" s="257"/>
      <c r="AH54" s="257"/>
      <c r="AI54" s="257"/>
      <c r="AJ54" s="257"/>
      <c r="AK54" s="257"/>
      <c r="AL54" s="257"/>
      <c r="AM54" s="257"/>
      <c r="AN54" s="257"/>
      <c r="AO54" s="257"/>
      <c r="AP54" s="257"/>
      <c r="AQ54" s="257"/>
      <c r="AR54" s="257"/>
      <c r="AS54" s="257"/>
    </row>
    <row r="55" spans="1:66" ht="20.100000000000001" customHeight="1" x14ac:dyDescent="0.25">
      <c r="A55" s="133" t="str">
        <f>C11</f>
        <v>distrodovia</v>
      </c>
      <c r="B55" s="106">
        <v>8.5</v>
      </c>
      <c r="C55" s="109" t="str">
        <f>C629</f>
        <v>Não extrapolou</v>
      </c>
      <c r="D55" s="109" t="str">
        <f>C630</f>
        <v>Admissível</v>
      </c>
      <c r="E55" s="1"/>
      <c r="F55" s="1"/>
      <c r="G55" s="1"/>
      <c r="H55" s="1"/>
      <c r="N55" s="87"/>
      <c r="R55" s="87"/>
      <c r="AA55" s="257"/>
      <c r="AB55" s="257"/>
      <c r="AC55" s="257"/>
      <c r="AD55" s="258">
        <f>AP55</f>
        <v>0</v>
      </c>
      <c r="AE55" s="257"/>
      <c r="AF55" s="257"/>
      <c r="AG55" s="257"/>
      <c r="AH55" s="257"/>
      <c r="AI55" s="257"/>
      <c r="AJ55" s="257"/>
      <c r="AK55" s="257"/>
      <c r="AL55" s="257"/>
      <c r="AM55" s="257"/>
      <c r="AN55" s="257"/>
      <c r="AO55" s="257"/>
      <c r="AP55" s="257"/>
      <c r="AQ55" s="257"/>
      <c r="AR55" s="257"/>
      <c r="AS55" s="257"/>
    </row>
    <row r="56" spans="1:66" ht="20.100000000000001" customHeight="1" x14ac:dyDescent="0.25">
      <c r="A56" s="134" t="str">
        <f>D11</f>
        <v>disturbano</v>
      </c>
      <c r="B56" s="119">
        <v>5.4</v>
      </c>
      <c r="C56" s="109" t="str">
        <f>D629</f>
        <v>Não extrapolou</v>
      </c>
      <c r="D56" s="109" t="str">
        <f>D630</f>
        <v>Admissível</v>
      </c>
      <c r="E56" s="1"/>
      <c r="F56" s="1"/>
      <c r="G56" s="1"/>
      <c r="H56" s="1"/>
      <c r="N56" s="88"/>
      <c r="R56" s="88"/>
      <c r="AD56" s="257"/>
      <c r="AE56" s="257"/>
      <c r="AF56" s="257"/>
      <c r="AG56" s="257"/>
      <c r="AH56" s="257"/>
      <c r="AI56" s="257"/>
      <c r="AJ56" s="257"/>
      <c r="AK56" s="257"/>
      <c r="AL56" s="257"/>
      <c r="AM56" s="257"/>
      <c r="AN56" s="257"/>
      <c r="AO56" s="257"/>
      <c r="AP56" s="257"/>
      <c r="AQ56" s="257"/>
      <c r="AR56" s="257"/>
      <c r="AS56" s="257"/>
    </row>
    <row r="57" spans="1:66" ht="20.100000000000001" customHeight="1" x14ac:dyDescent="0.25">
      <c r="A57" s="134" t="s">
        <v>401</v>
      </c>
      <c r="B57" s="107">
        <v>1</v>
      </c>
      <c r="C57" s="198"/>
      <c r="D57" s="198"/>
      <c r="E57" s="1"/>
      <c r="N57" s="88"/>
      <c r="R57" s="88"/>
      <c r="AD57" s="257"/>
      <c r="AE57" s="257"/>
      <c r="AF57" s="257"/>
      <c r="AG57" s="257"/>
      <c r="AH57" s="257"/>
      <c r="AI57" s="257"/>
      <c r="AJ57" s="257"/>
      <c r="AK57" s="257"/>
      <c r="AL57" s="257"/>
      <c r="AM57" s="257"/>
      <c r="AN57" s="257"/>
      <c r="AO57" s="257"/>
      <c r="AP57" s="257"/>
      <c r="AQ57" s="257"/>
      <c r="AR57" s="257"/>
      <c r="AS57" s="257"/>
    </row>
    <row r="58" spans="1:66" ht="20.100000000000001" customHeight="1" x14ac:dyDescent="0.25">
      <c r="A58" s="134" t="str">
        <f>F11</f>
        <v>rechidrico</v>
      </c>
      <c r="B58" s="107">
        <v>1</v>
      </c>
      <c r="C58" s="199"/>
      <c r="D58" s="199"/>
      <c r="E58" s="1"/>
      <c r="N58" s="88"/>
      <c r="R58" s="88"/>
      <c r="Y58" s="259"/>
      <c r="Z58" s="259"/>
      <c r="AA58" s="259"/>
      <c r="AB58" s="259"/>
      <c r="AC58" s="259"/>
      <c r="AD58" s="259"/>
      <c r="AE58" s="259"/>
      <c r="AF58" s="259"/>
      <c r="AG58" s="259"/>
      <c r="AH58" s="259"/>
      <c r="AI58" s="259"/>
      <c r="AJ58" s="259"/>
      <c r="AK58" s="259"/>
      <c r="AL58" s="259"/>
      <c r="AM58" s="259"/>
      <c r="AN58" s="259"/>
      <c r="AO58" s="259"/>
      <c r="AP58" s="259"/>
      <c r="AQ58" s="259"/>
      <c r="AR58" s="259"/>
      <c r="AS58" s="259"/>
    </row>
    <row r="59" spans="1:66" ht="20.100000000000001" customHeight="1" x14ac:dyDescent="0.25">
      <c r="A59" s="1"/>
      <c r="B59" s="1"/>
      <c r="C59" s="1"/>
      <c r="D59" s="1"/>
      <c r="N59" s="88"/>
      <c r="R59" s="88"/>
      <c r="AD59" s="253">
        <v>1</v>
      </c>
      <c r="AE59" s="253">
        <f t="shared" ref="AE59:AE88" si="28">C12</f>
        <v>8</v>
      </c>
      <c r="AF59" s="253">
        <f t="shared" ref="AF59:AF88" si="29">D12</f>
        <v>12.5</v>
      </c>
      <c r="AG59" s="253">
        <f t="shared" ref="AG59:AG88" si="30">E12</f>
        <v>0</v>
      </c>
      <c r="AH59" s="253">
        <f t="shared" ref="AH59:AH88" si="31">F12</f>
        <v>1</v>
      </c>
      <c r="AI59" s="253">
        <f t="shared" ref="AI59:AI88" si="32">G12</f>
        <v>290000</v>
      </c>
      <c r="AK59" s="253" cm="1">
        <f t="array" ref="AK59:BN63">TRANSPOSE(AD59:AH88)</f>
        <v>1</v>
      </c>
      <c r="AL59" s="253">
        <v>1</v>
      </c>
      <c r="AM59" s="253">
        <v>1</v>
      </c>
      <c r="AN59" s="253">
        <v>1</v>
      </c>
      <c r="AO59" s="253">
        <v>1</v>
      </c>
      <c r="AP59" s="253">
        <v>1</v>
      </c>
      <c r="AQ59" s="253">
        <v>1</v>
      </c>
      <c r="AR59" s="253">
        <v>1</v>
      </c>
      <c r="AS59" s="253">
        <v>1</v>
      </c>
      <c r="AT59" s="253">
        <v>1</v>
      </c>
      <c r="AU59" s="253">
        <v>1</v>
      </c>
      <c r="AV59" s="253">
        <v>1</v>
      </c>
      <c r="AW59" s="253">
        <v>1</v>
      </c>
      <c r="AX59" s="253">
        <v>1</v>
      </c>
      <c r="AY59" s="253">
        <v>1</v>
      </c>
      <c r="AZ59" s="253">
        <v>1</v>
      </c>
      <c r="BA59" s="253">
        <v>1</v>
      </c>
      <c r="BB59" s="253">
        <v>1</v>
      </c>
      <c r="BC59" s="253">
        <v>1</v>
      </c>
      <c r="BD59" s="253">
        <v>1</v>
      </c>
      <c r="BE59" s="253">
        <v>1</v>
      </c>
      <c r="BF59" s="253">
        <v>1</v>
      </c>
      <c r="BG59" s="253">
        <v>1</v>
      </c>
      <c r="BH59" s="253">
        <v>1</v>
      </c>
      <c r="BI59" s="253">
        <v>1</v>
      </c>
      <c r="BJ59" s="253">
        <v>1</v>
      </c>
      <c r="BK59" s="253">
        <v>1</v>
      </c>
      <c r="BL59" s="253">
        <v>1</v>
      </c>
      <c r="BM59" s="253">
        <v>1</v>
      </c>
      <c r="BN59" s="253">
        <v>1</v>
      </c>
    </row>
    <row r="60" spans="1:66" ht="20.100000000000001" customHeight="1" x14ac:dyDescent="0.25">
      <c r="A60" s="155" t="s">
        <v>410</v>
      </c>
      <c r="B60" s="155"/>
      <c r="C60" s="155"/>
      <c r="D60" s="155"/>
      <c r="E60" s="155"/>
      <c r="F60" s="155"/>
      <c r="G60" s="155"/>
      <c r="N60" s="88"/>
      <c r="R60" s="88"/>
      <c r="AD60" s="253">
        <v>1</v>
      </c>
      <c r="AE60" s="253">
        <f t="shared" si="28"/>
        <v>5</v>
      </c>
      <c r="AF60" s="253">
        <f t="shared" si="29"/>
        <v>12</v>
      </c>
      <c r="AG60" s="253">
        <f t="shared" si="30"/>
        <v>0</v>
      </c>
      <c r="AH60" s="253">
        <f t="shared" si="31"/>
        <v>1</v>
      </c>
      <c r="AI60" s="253">
        <f t="shared" si="32"/>
        <v>300000</v>
      </c>
      <c r="AK60" s="253">
        <v>8</v>
      </c>
      <c r="AL60" s="253">
        <v>5</v>
      </c>
      <c r="AM60" s="253">
        <v>3.5</v>
      </c>
      <c r="AN60" s="253">
        <v>5</v>
      </c>
      <c r="AO60" s="253">
        <v>9.8000000000000007</v>
      </c>
      <c r="AP60" s="253">
        <v>2</v>
      </c>
      <c r="AQ60" s="253">
        <v>8</v>
      </c>
      <c r="AR60" s="253">
        <v>15.5</v>
      </c>
      <c r="AS60" s="253">
        <v>8</v>
      </c>
      <c r="AT60" s="253">
        <v>12</v>
      </c>
      <c r="AU60" s="253">
        <v>10</v>
      </c>
      <c r="AV60" s="253">
        <v>10</v>
      </c>
      <c r="AW60" s="253">
        <v>15</v>
      </c>
      <c r="AX60" s="253">
        <v>8</v>
      </c>
      <c r="AY60" s="253">
        <v>6.45</v>
      </c>
      <c r="AZ60" s="253">
        <v>15</v>
      </c>
      <c r="BA60" s="253">
        <v>8</v>
      </c>
      <c r="BB60" s="253">
        <v>12</v>
      </c>
      <c r="BC60" s="253">
        <v>22</v>
      </c>
      <c r="BD60" s="253">
        <v>10</v>
      </c>
      <c r="BE60" s="253">
        <v>4</v>
      </c>
      <c r="BF60" s="253">
        <v>12</v>
      </c>
      <c r="BG60" s="253">
        <v>2</v>
      </c>
      <c r="BH60" s="253">
        <v>10.5</v>
      </c>
      <c r="BI60" s="253">
        <v>10</v>
      </c>
      <c r="BJ60" s="253">
        <v>2</v>
      </c>
      <c r="BK60" s="253">
        <v>12</v>
      </c>
      <c r="BL60" s="253">
        <v>8</v>
      </c>
      <c r="BM60" s="253">
        <v>8</v>
      </c>
      <c r="BN60" s="253">
        <v>15.5</v>
      </c>
    </row>
    <row r="61" spans="1:66" ht="20.100000000000001" customHeight="1" x14ac:dyDescent="0.25">
      <c r="A61" s="155" t="s">
        <v>411</v>
      </c>
      <c r="B61" s="155"/>
      <c r="C61" s="155"/>
      <c r="D61" s="155"/>
      <c r="E61" s="155"/>
      <c r="F61" s="155"/>
      <c r="G61" s="155"/>
      <c r="N61" s="88"/>
      <c r="R61" s="88"/>
      <c r="AD61" s="253">
        <v>1</v>
      </c>
      <c r="AE61" s="253">
        <f t="shared" si="28"/>
        <v>3.5</v>
      </c>
      <c r="AF61" s="253">
        <f t="shared" si="29"/>
        <v>7.5</v>
      </c>
      <c r="AG61" s="253">
        <f t="shared" si="30"/>
        <v>1</v>
      </c>
      <c r="AH61" s="253">
        <f t="shared" si="31"/>
        <v>0</v>
      </c>
      <c r="AI61" s="253">
        <f t="shared" si="32"/>
        <v>130000</v>
      </c>
      <c r="AK61" s="253">
        <v>12.5</v>
      </c>
      <c r="AL61" s="253">
        <v>12</v>
      </c>
      <c r="AM61" s="253">
        <v>7.5</v>
      </c>
      <c r="AN61" s="253">
        <v>6</v>
      </c>
      <c r="AO61" s="253">
        <v>8</v>
      </c>
      <c r="AP61" s="253">
        <v>6</v>
      </c>
      <c r="AQ61" s="253">
        <v>4</v>
      </c>
      <c r="AR61" s="253">
        <v>10</v>
      </c>
      <c r="AS61" s="253">
        <v>5.5</v>
      </c>
      <c r="AT61" s="253">
        <v>10</v>
      </c>
      <c r="AU61" s="253">
        <v>6</v>
      </c>
      <c r="AV61" s="253">
        <v>11</v>
      </c>
      <c r="AW61" s="253">
        <v>3.5</v>
      </c>
      <c r="AX61" s="253">
        <v>10</v>
      </c>
      <c r="AY61" s="253">
        <v>4.8</v>
      </c>
      <c r="AZ61" s="253">
        <v>5.3</v>
      </c>
      <c r="BA61" s="253">
        <v>3</v>
      </c>
      <c r="BB61" s="253">
        <v>3</v>
      </c>
      <c r="BC61" s="253">
        <v>7.3</v>
      </c>
      <c r="BD61" s="253">
        <v>4</v>
      </c>
      <c r="BE61" s="253">
        <v>4</v>
      </c>
      <c r="BF61" s="253">
        <v>5.5</v>
      </c>
      <c r="BG61" s="253">
        <v>3</v>
      </c>
      <c r="BH61" s="253">
        <v>3.5</v>
      </c>
      <c r="BI61" s="253">
        <v>7.3</v>
      </c>
      <c r="BJ61" s="253">
        <v>11</v>
      </c>
      <c r="BK61" s="253">
        <v>6</v>
      </c>
      <c r="BL61" s="253">
        <v>6</v>
      </c>
      <c r="BM61" s="253">
        <v>5.5</v>
      </c>
      <c r="BN61" s="253">
        <v>6</v>
      </c>
    </row>
    <row r="62" spans="1:66" ht="20.100000000000001" customHeight="1" x14ac:dyDescent="0.25">
      <c r="A62" s="1"/>
      <c r="B62" s="1"/>
      <c r="C62" s="1"/>
      <c r="D62" s="1"/>
      <c r="E62" s="1"/>
      <c r="F62" s="1"/>
      <c r="G62" s="1"/>
      <c r="H62" s="95"/>
      <c r="N62" s="88"/>
      <c r="R62" s="88"/>
      <c r="AD62" s="253">
        <v>1</v>
      </c>
      <c r="AE62" s="253">
        <f t="shared" si="28"/>
        <v>5</v>
      </c>
      <c r="AF62" s="253">
        <f t="shared" si="29"/>
        <v>6</v>
      </c>
      <c r="AG62" s="253">
        <f t="shared" si="30"/>
        <v>1</v>
      </c>
      <c r="AH62" s="253">
        <f t="shared" si="31"/>
        <v>0</v>
      </c>
      <c r="AI62" s="253">
        <f t="shared" si="32"/>
        <v>130000</v>
      </c>
      <c r="AK62" s="253">
        <v>0</v>
      </c>
      <c r="AL62" s="253">
        <v>0</v>
      </c>
      <c r="AM62" s="253">
        <v>1</v>
      </c>
      <c r="AN62" s="253">
        <v>1</v>
      </c>
      <c r="AO62" s="253">
        <v>1</v>
      </c>
      <c r="AP62" s="253">
        <v>1</v>
      </c>
      <c r="AQ62" s="253">
        <v>1</v>
      </c>
      <c r="AR62" s="253">
        <v>0</v>
      </c>
      <c r="AS62" s="253">
        <v>1</v>
      </c>
      <c r="AT62" s="253">
        <v>1</v>
      </c>
      <c r="AU62" s="253">
        <v>0</v>
      </c>
      <c r="AV62" s="253">
        <v>0</v>
      </c>
      <c r="AW62" s="253">
        <v>0</v>
      </c>
      <c r="AX62" s="253">
        <v>0</v>
      </c>
      <c r="AY62" s="253">
        <v>0</v>
      </c>
      <c r="AZ62" s="253">
        <v>0</v>
      </c>
      <c r="BA62" s="253">
        <v>1</v>
      </c>
      <c r="BB62" s="253">
        <v>1</v>
      </c>
      <c r="BC62" s="253">
        <v>0</v>
      </c>
      <c r="BD62" s="253">
        <v>0</v>
      </c>
      <c r="BE62" s="253">
        <v>1</v>
      </c>
      <c r="BF62" s="253">
        <v>1</v>
      </c>
      <c r="BG62" s="253">
        <v>0</v>
      </c>
      <c r="BH62" s="253">
        <v>0</v>
      </c>
      <c r="BI62" s="253">
        <v>0</v>
      </c>
      <c r="BJ62" s="253">
        <v>1</v>
      </c>
      <c r="BK62" s="253">
        <v>1</v>
      </c>
      <c r="BL62" s="253">
        <v>1</v>
      </c>
      <c r="BM62" s="253">
        <v>1</v>
      </c>
      <c r="BN62" s="253">
        <v>1</v>
      </c>
    </row>
    <row r="63" spans="1:66" ht="20.100000000000001" customHeight="1" x14ac:dyDescent="0.25">
      <c r="A63" s="1"/>
      <c r="B63" s="1"/>
      <c r="C63" s="1"/>
      <c r="D63" s="1"/>
      <c r="E63" s="1"/>
      <c r="N63" s="88"/>
      <c r="R63" s="88"/>
      <c r="AD63" s="253">
        <v>1</v>
      </c>
      <c r="AE63" s="253">
        <f t="shared" si="28"/>
        <v>9.8000000000000007</v>
      </c>
      <c r="AF63" s="253">
        <f t="shared" si="29"/>
        <v>8</v>
      </c>
      <c r="AG63" s="253">
        <f t="shared" si="30"/>
        <v>1</v>
      </c>
      <c r="AH63" s="253">
        <f t="shared" si="31"/>
        <v>1</v>
      </c>
      <c r="AI63" s="253">
        <f t="shared" si="32"/>
        <v>330000</v>
      </c>
      <c r="AK63" s="253">
        <v>1</v>
      </c>
      <c r="AL63" s="253">
        <v>1</v>
      </c>
      <c r="AM63" s="253">
        <v>0</v>
      </c>
      <c r="AN63" s="253">
        <v>0</v>
      </c>
      <c r="AO63" s="253">
        <v>1</v>
      </c>
      <c r="AP63" s="253">
        <v>0</v>
      </c>
      <c r="AQ63" s="253">
        <v>0</v>
      </c>
      <c r="AR63" s="253">
        <v>0</v>
      </c>
      <c r="AS63" s="253">
        <v>0</v>
      </c>
      <c r="AT63" s="253">
        <v>1</v>
      </c>
      <c r="AU63" s="253">
        <v>0</v>
      </c>
      <c r="AV63" s="253">
        <v>1</v>
      </c>
      <c r="AW63" s="253">
        <v>1</v>
      </c>
      <c r="AX63" s="253">
        <v>1</v>
      </c>
      <c r="AY63" s="253">
        <v>0</v>
      </c>
      <c r="AZ63" s="253">
        <v>1</v>
      </c>
      <c r="BA63" s="253">
        <v>1</v>
      </c>
      <c r="BB63" s="253">
        <v>0</v>
      </c>
      <c r="BC63" s="253">
        <v>1</v>
      </c>
      <c r="BD63" s="253">
        <v>1</v>
      </c>
      <c r="BE63" s="253">
        <v>1</v>
      </c>
      <c r="BF63" s="253">
        <v>1</v>
      </c>
      <c r="BG63" s="253">
        <v>1</v>
      </c>
      <c r="BH63" s="253">
        <v>1</v>
      </c>
      <c r="BI63" s="253">
        <v>0</v>
      </c>
      <c r="BJ63" s="253">
        <v>0</v>
      </c>
      <c r="BK63" s="253">
        <v>1</v>
      </c>
      <c r="BL63" s="253">
        <v>0</v>
      </c>
      <c r="BM63" s="253">
        <v>0</v>
      </c>
      <c r="BN63" s="253">
        <v>1</v>
      </c>
    </row>
    <row r="64" spans="1:66" ht="20.100000000000001" customHeight="1" x14ac:dyDescent="0.25">
      <c r="A64" s="154" t="s">
        <v>146</v>
      </c>
      <c r="B64" s="154"/>
      <c r="C64" s="154"/>
      <c r="D64" s="154"/>
      <c r="E64" s="154"/>
      <c r="F64" s="154"/>
      <c r="G64" s="110"/>
      <c r="N64" s="88"/>
      <c r="R64" s="88"/>
      <c r="AD64" s="253">
        <v>1</v>
      </c>
      <c r="AE64" s="253">
        <f t="shared" si="28"/>
        <v>2</v>
      </c>
      <c r="AF64" s="253">
        <f t="shared" si="29"/>
        <v>6</v>
      </c>
      <c r="AG64" s="253">
        <f t="shared" si="30"/>
        <v>1</v>
      </c>
      <c r="AH64" s="253">
        <f t="shared" si="31"/>
        <v>0</v>
      </c>
      <c r="AI64" s="253">
        <f t="shared" si="32"/>
        <v>140000</v>
      </c>
    </row>
    <row r="65" spans="1:149" ht="20.100000000000001" customHeight="1" thickBot="1" x14ac:dyDescent="0.3">
      <c r="H65" s="1"/>
      <c r="I65" s="1" t="str">
        <f t="shared" ref="I65:I70" si="33">IF(ABS(F324)&gt;2,"Ponto atípico","")</f>
        <v/>
      </c>
      <c r="AD65" s="253">
        <v>1</v>
      </c>
      <c r="AE65" s="253">
        <f t="shared" si="28"/>
        <v>8</v>
      </c>
      <c r="AF65" s="253">
        <f t="shared" si="29"/>
        <v>4</v>
      </c>
      <c r="AG65" s="253">
        <f t="shared" si="30"/>
        <v>1</v>
      </c>
      <c r="AH65" s="253">
        <f t="shared" si="31"/>
        <v>0</v>
      </c>
      <c r="AI65" s="253">
        <f t="shared" si="32"/>
        <v>120000</v>
      </c>
      <c r="AK65" s="253" cm="1">
        <f t="array" ref="AK65:AO69">MMULT(AK59:BN63,AD59:AH88)</f>
        <v>30</v>
      </c>
      <c r="AL65" s="253">
        <v>277.25</v>
      </c>
      <c r="AM65" s="253">
        <v>197.20000000000002</v>
      </c>
      <c r="AN65" s="253">
        <v>16</v>
      </c>
      <c r="AO65" s="253">
        <v>17</v>
      </c>
    </row>
    <row r="66" spans="1:149" ht="20.100000000000001" customHeight="1" x14ac:dyDescent="0.25">
      <c r="A66" s="15"/>
      <c r="B66" s="15" t="str">
        <f>C11</f>
        <v>distrodovia</v>
      </c>
      <c r="C66" s="15" t="str">
        <f>D11</f>
        <v>disturbano</v>
      </c>
      <c r="D66" s="15" t="str">
        <f>E11</f>
        <v>redeeletrica</v>
      </c>
      <c r="E66" s="15" t="str">
        <f>F11</f>
        <v>rechidrico</v>
      </c>
      <c r="I66" s="1" t="str">
        <f t="shared" si="33"/>
        <v/>
      </c>
      <c r="AD66" s="253">
        <v>1</v>
      </c>
      <c r="AE66" s="253">
        <f t="shared" si="28"/>
        <v>15.5</v>
      </c>
      <c r="AF66" s="253">
        <f t="shared" si="29"/>
        <v>10</v>
      </c>
      <c r="AG66" s="253">
        <f t="shared" si="30"/>
        <v>0</v>
      </c>
      <c r="AH66" s="253">
        <f t="shared" si="31"/>
        <v>0</v>
      </c>
      <c r="AI66" s="253">
        <f t="shared" si="32"/>
        <v>60000</v>
      </c>
      <c r="AK66" s="253">
        <v>277.25</v>
      </c>
      <c r="AL66" s="253">
        <v>3176.6424999999999</v>
      </c>
      <c r="AM66" s="253">
        <v>1807.96</v>
      </c>
      <c r="AN66" s="253">
        <v>129.80000000000001</v>
      </c>
      <c r="AO66" s="253">
        <v>178.8</v>
      </c>
    </row>
    <row r="67" spans="1:149" ht="20.100000000000001" customHeight="1" x14ac:dyDescent="0.25">
      <c r="A67" s="135" t="str">
        <f>C11</f>
        <v>distrodovia</v>
      </c>
      <c r="B67" s="137">
        <v>1</v>
      </c>
      <c r="C67" s="137"/>
      <c r="D67" s="137"/>
      <c r="E67" s="137"/>
      <c r="I67" s="1" t="str">
        <f t="shared" si="33"/>
        <v/>
      </c>
      <c r="AD67" s="253">
        <v>1</v>
      </c>
      <c r="AE67" s="253">
        <f t="shared" si="28"/>
        <v>8</v>
      </c>
      <c r="AF67" s="253">
        <f t="shared" si="29"/>
        <v>5.5</v>
      </c>
      <c r="AG67" s="253">
        <f t="shared" si="30"/>
        <v>1</v>
      </c>
      <c r="AH67" s="253">
        <f t="shared" si="31"/>
        <v>0</v>
      </c>
      <c r="AI67" s="253">
        <f t="shared" si="32"/>
        <v>120000</v>
      </c>
      <c r="AK67" s="253">
        <v>197.20000000000002</v>
      </c>
      <c r="AL67" s="253">
        <v>1807.96</v>
      </c>
      <c r="AM67" s="253">
        <v>1526.4599999999998</v>
      </c>
      <c r="AN67" s="253">
        <v>97</v>
      </c>
      <c r="AO67" s="253">
        <v>114.6</v>
      </c>
    </row>
    <row r="68" spans="1:149" ht="20.100000000000001" customHeight="1" x14ac:dyDescent="0.25">
      <c r="A68" s="2" t="str">
        <f>D11</f>
        <v>disturbano</v>
      </c>
      <c r="B68" s="8">
        <f>CORREL(C12:C41,D12:D41)</f>
        <v>-3.8547350661024174E-2</v>
      </c>
      <c r="C68" s="8">
        <v>1</v>
      </c>
      <c r="D68" s="8"/>
      <c r="E68" s="8"/>
      <c r="I68" s="1" t="str">
        <f t="shared" si="33"/>
        <v/>
      </c>
      <c r="AD68" s="253">
        <v>1</v>
      </c>
      <c r="AE68" s="253">
        <f t="shared" si="28"/>
        <v>12</v>
      </c>
      <c r="AF68" s="253">
        <f t="shared" si="29"/>
        <v>10</v>
      </c>
      <c r="AG68" s="253">
        <f t="shared" si="30"/>
        <v>1</v>
      </c>
      <c r="AH68" s="253">
        <f t="shared" si="31"/>
        <v>1</v>
      </c>
      <c r="AI68" s="253">
        <f t="shared" si="32"/>
        <v>320000</v>
      </c>
      <c r="AK68" s="253">
        <v>16</v>
      </c>
      <c r="AL68" s="253">
        <v>129.80000000000001</v>
      </c>
      <c r="AM68" s="253">
        <v>97</v>
      </c>
      <c r="AN68" s="253">
        <v>16</v>
      </c>
      <c r="AO68" s="253">
        <v>7</v>
      </c>
    </row>
    <row r="69" spans="1:149" ht="20.100000000000001" customHeight="1" x14ac:dyDescent="0.25">
      <c r="A69" s="135" t="str">
        <f>E11</f>
        <v>redeeletrica</v>
      </c>
      <c r="B69" s="137">
        <f>CORREL(C12:C41,E12:E41)</f>
        <v>-0.26674263288341055</v>
      </c>
      <c r="C69" s="137">
        <f>CORREL(D12:D41,E12:E41)</f>
        <v>-0.19714439192304467</v>
      </c>
      <c r="D69" s="137">
        <v>1</v>
      </c>
      <c r="E69" s="137"/>
      <c r="I69" s="1" t="str">
        <f t="shared" si="33"/>
        <v/>
      </c>
      <c r="AD69" s="253">
        <v>1</v>
      </c>
      <c r="AE69" s="253">
        <f t="shared" si="28"/>
        <v>10</v>
      </c>
      <c r="AF69" s="253">
        <f t="shared" si="29"/>
        <v>6</v>
      </c>
      <c r="AG69" s="253">
        <f t="shared" si="30"/>
        <v>0</v>
      </c>
      <c r="AH69" s="253">
        <f t="shared" si="31"/>
        <v>0</v>
      </c>
      <c r="AI69" s="253">
        <f t="shared" si="32"/>
        <v>70000</v>
      </c>
      <c r="AK69" s="253">
        <v>17</v>
      </c>
      <c r="AL69" s="253">
        <v>178.8</v>
      </c>
      <c r="AM69" s="253">
        <v>114.6</v>
      </c>
      <c r="AN69" s="253">
        <v>7</v>
      </c>
      <c r="AO69" s="253">
        <v>17</v>
      </c>
    </row>
    <row r="70" spans="1:149" s="2" customFormat="1" ht="20.100000000000001" customHeight="1" thickBot="1" x14ac:dyDescent="0.3">
      <c r="A70" s="140" t="str">
        <f>F11</f>
        <v>rechidrico</v>
      </c>
      <c r="B70" s="141">
        <f>CORREL(C12:C41,F12:F41)</f>
        <v>0.3224298165164266</v>
      </c>
      <c r="C70" s="141">
        <f>CORREL(D12:D41,F12:F41)</f>
        <v>6.9289208213664077E-2</v>
      </c>
      <c r="D70" s="141">
        <f>CORREL(E12:E41,F12:F41)</f>
        <v>-0.27865801780243993</v>
      </c>
      <c r="E70" s="141">
        <v>1</v>
      </c>
      <c r="H70" s="86"/>
      <c r="I70" s="1" t="str">
        <f t="shared" si="33"/>
        <v/>
      </c>
      <c r="S70" s="259"/>
      <c r="T70" s="259"/>
      <c r="U70" s="259"/>
      <c r="V70" s="259"/>
      <c r="W70" s="259"/>
      <c r="X70" s="259"/>
      <c r="Y70" s="253"/>
      <c r="Z70" s="259"/>
      <c r="AA70" s="259"/>
      <c r="AB70" s="259"/>
      <c r="AC70" s="259"/>
      <c r="AD70" s="253">
        <v>1</v>
      </c>
      <c r="AE70" s="253">
        <f t="shared" si="28"/>
        <v>10</v>
      </c>
      <c r="AF70" s="253">
        <f t="shared" si="29"/>
        <v>11</v>
      </c>
      <c r="AG70" s="253">
        <f t="shared" si="30"/>
        <v>0</v>
      </c>
      <c r="AH70" s="253">
        <f t="shared" si="31"/>
        <v>1</v>
      </c>
      <c r="AI70" s="253">
        <f t="shared" si="32"/>
        <v>290000</v>
      </c>
      <c r="AJ70" s="259"/>
      <c r="AK70" s="259"/>
      <c r="AL70" s="253"/>
      <c r="AM70" s="253"/>
      <c r="AN70" s="253"/>
      <c r="AO70" s="253"/>
      <c r="AP70" s="259"/>
      <c r="AQ70" s="259"/>
      <c r="AR70" s="259"/>
      <c r="AS70" s="259"/>
      <c r="AT70" s="259"/>
      <c r="AU70" s="259"/>
      <c r="AV70" s="259"/>
      <c r="AW70" s="259"/>
      <c r="AX70" s="259"/>
      <c r="AY70" s="259"/>
      <c r="AZ70" s="259"/>
      <c r="BA70" s="259"/>
      <c r="BB70" s="259"/>
      <c r="BC70" s="259"/>
      <c r="BD70" s="259"/>
      <c r="BE70" s="259"/>
      <c r="BF70" s="259"/>
      <c r="BG70" s="259"/>
      <c r="BH70" s="259"/>
      <c r="BI70" s="259"/>
      <c r="BJ70" s="259"/>
      <c r="BK70" s="259"/>
      <c r="BL70" s="259"/>
      <c r="BM70" s="259"/>
      <c r="BN70" s="259"/>
      <c r="BO70" s="259"/>
      <c r="BP70" s="259"/>
      <c r="BQ70" s="259"/>
      <c r="BR70" s="259"/>
      <c r="BS70" s="259"/>
      <c r="BT70" s="259"/>
      <c r="BU70" s="259"/>
      <c r="BV70" s="259"/>
      <c r="BW70" s="259"/>
      <c r="BX70" s="259"/>
      <c r="BY70" s="259"/>
      <c r="BZ70" s="259"/>
      <c r="CA70" s="259"/>
      <c r="CB70" s="259"/>
      <c r="CC70" s="259"/>
      <c r="CD70" s="259"/>
      <c r="CE70" s="259"/>
      <c r="CF70" s="259"/>
      <c r="CG70" s="259"/>
      <c r="CH70" s="259"/>
      <c r="CI70" s="259"/>
      <c r="CJ70" s="259"/>
      <c r="CK70" s="259"/>
      <c r="CL70" s="259"/>
      <c r="CM70" s="259"/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  <c r="DL70" s="259"/>
      <c r="DM70" s="259"/>
      <c r="DN70" s="259"/>
      <c r="DO70" s="259"/>
      <c r="DP70" s="259"/>
      <c r="DQ70" s="259"/>
      <c r="DR70" s="259"/>
      <c r="DS70" s="259"/>
      <c r="DT70" s="259"/>
      <c r="DU70" s="259"/>
      <c r="DV70" s="259"/>
      <c r="DW70" s="259"/>
      <c r="DX70" s="259"/>
      <c r="DY70" s="259"/>
      <c r="DZ70" s="259"/>
      <c r="EA70" s="259"/>
      <c r="EB70" s="259"/>
      <c r="EC70" s="259"/>
      <c r="ED70" s="259"/>
      <c r="EE70" s="259"/>
      <c r="EF70" s="259"/>
      <c r="EG70" s="259"/>
      <c r="EH70" s="259"/>
      <c r="EI70" s="259"/>
      <c r="EJ70" s="259"/>
      <c r="EK70" s="259"/>
      <c r="EL70" s="259"/>
      <c r="EM70" s="259"/>
      <c r="EN70" s="259"/>
      <c r="EO70" s="259"/>
      <c r="EP70" s="259"/>
      <c r="EQ70" s="259"/>
      <c r="ER70" s="259"/>
      <c r="ES70" s="259"/>
    </row>
    <row r="71" spans="1:149" ht="20.100000000000001" customHeight="1" x14ac:dyDescent="0.25">
      <c r="H71" s="86"/>
      <c r="Z71" s="259"/>
      <c r="AA71" s="259"/>
      <c r="AB71" s="259"/>
      <c r="AC71" s="259"/>
      <c r="AD71" s="253">
        <v>1</v>
      </c>
      <c r="AE71" s="253">
        <f t="shared" si="28"/>
        <v>15</v>
      </c>
      <c r="AF71" s="253">
        <f t="shared" si="29"/>
        <v>3.5</v>
      </c>
      <c r="AG71" s="253">
        <f t="shared" si="30"/>
        <v>0</v>
      </c>
      <c r="AH71" s="253">
        <f t="shared" si="31"/>
        <v>1</v>
      </c>
      <c r="AI71" s="253">
        <f t="shared" si="32"/>
        <v>280000</v>
      </c>
      <c r="AK71" s="253" cm="1">
        <f t="array" ref="AK71:AO75">MINVERSE(_xlfn.ANCHORARRAY(AK65))</f>
        <v>0.56205123545193547</v>
      </c>
      <c r="AL71" s="259">
        <v>-1.8941223115841319E-2</v>
      </c>
      <c r="AM71" s="259">
        <v>-3.5134142511550677E-2</v>
      </c>
      <c r="AN71" s="259">
        <v>-0.17109138596294429</v>
      </c>
      <c r="AO71" s="259">
        <v>-5.5539286823891726E-2</v>
      </c>
    </row>
    <row r="72" spans="1:149" ht="20.100000000000001" customHeight="1" x14ac:dyDescent="0.25">
      <c r="A72" s="179" t="s">
        <v>147</v>
      </c>
      <c r="B72" s="179"/>
      <c r="C72" s="179"/>
      <c r="D72" s="179"/>
      <c r="E72" s="179"/>
      <c r="F72" s="179"/>
      <c r="G72" s="179"/>
      <c r="Z72" s="259"/>
      <c r="AA72" s="259"/>
      <c r="AB72" s="259"/>
      <c r="AC72" s="259"/>
      <c r="AD72" s="253">
        <v>1</v>
      </c>
      <c r="AE72" s="253">
        <f t="shared" si="28"/>
        <v>8</v>
      </c>
      <c r="AF72" s="253">
        <f t="shared" si="29"/>
        <v>10</v>
      </c>
      <c r="AG72" s="253">
        <f t="shared" si="30"/>
        <v>0</v>
      </c>
      <c r="AH72" s="253">
        <f t="shared" si="31"/>
        <v>1</v>
      </c>
      <c r="AI72" s="253">
        <f t="shared" si="32"/>
        <v>290000</v>
      </c>
      <c r="AK72" s="253">
        <v>-1.8941223115841326E-2</v>
      </c>
      <c r="AL72" s="253">
        <v>1.9087466010719173E-3</v>
      </c>
      <c r="AM72" s="253">
        <v>3.0827400563780401E-4</v>
      </c>
      <c r="AN72" s="253">
        <v>3.6507071960804934E-3</v>
      </c>
      <c r="AO72" s="253">
        <v>-4.7156618071183551E-3</v>
      </c>
    </row>
    <row r="73" spans="1:149" ht="20.100000000000001" customHeight="1" x14ac:dyDescent="0.25">
      <c r="H73" s="1"/>
      <c r="Z73" s="259"/>
      <c r="AA73" s="259"/>
      <c r="AB73" s="259"/>
      <c r="AC73" s="259"/>
      <c r="AD73" s="253">
        <v>1</v>
      </c>
      <c r="AE73" s="253">
        <f t="shared" si="28"/>
        <v>6.45</v>
      </c>
      <c r="AF73" s="253">
        <f t="shared" si="29"/>
        <v>4.8</v>
      </c>
      <c r="AG73" s="253">
        <f t="shared" si="30"/>
        <v>0</v>
      </c>
      <c r="AH73" s="253">
        <f t="shared" si="31"/>
        <v>0</v>
      </c>
      <c r="AI73" s="253">
        <f t="shared" si="32"/>
        <v>80000</v>
      </c>
      <c r="AK73" s="253">
        <v>-3.513414251155067E-2</v>
      </c>
      <c r="AL73" s="253">
        <v>3.0827400563780298E-4</v>
      </c>
      <c r="AM73" s="253">
        <v>4.5705762381570503E-3</v>
      </c>
      <c r="AN73" s="253">
        <v>5.4294088359271818E-3</v>
      </c>
      <c r="AO73" s="253">
        <v>-1.1548746032921176E-3</v>
      </c>
    </row>
    <row r="74" spans="1:149" ht="20.100000000000001" customHeight="1" x14ac:dyDescent="0.25">
      <c r="H74" s="95"/>
      <c r="Z74" s="259"/>
      <c r="AA74" s="259"/>
      <c r="AB74" s="259"/>
      <c r="AC74" s="259"/>
      <c r="AD74" s="253">
        <v>1</v>
      </c>
      <c r="AE74" s="253">
        <f t="shared" si="28"/>
        <v>15</v>
      </c>
      <c r="AF74" s="253">
        <f t="shared" si="29"/>
        <v>5.3</v>
      </c>
      <c r="AG74" s="253">
        <f t="shared" si="30"/>
        <v>0</v>
      </c>
      <c r="AH74" s="253">
        <f t="shared" si="31"/>
        <v>1</v>
      </c>
      <c r="AI74" s="253">
        <f t="shared" si="32"/>
        <v>280000</v>
      </c>
      <c r="AK74" s="253">
        <v>-0.17109138596294413</v>
      </c>
      <c r="AL74" s="253">
        <v>3.6507071960804847E-3</v>
      </c>
      <c r="AM74" s="253">
        <v>5.4294088359271679E-3</v>
      </c>
      <c r="AN74" s="253">
        <v>0.15736741380184066</v>
      </c>
      <c r="AO74" s="253">
        <v>3.1295586205924777E-2</v>
      </c>
    </row>
    <row r="75" spans="1:149" ht="20.100000000000001" customHeight="1" x14ac:dyDescent="0.25">
      <c r="A75" s="154" t="s">
        <v>10</v>
      </c>
      <c r="B75" s="154"/>
      <c r="C75" s="154"/>
      <c r="D75" s="154"/>
      <c r="E75" s="154"/>
      <c r="F75" s="154"/>
      <c r="G75" s="154"/>
      <c r="Z75" s="259"/>
      <c r="AA75" s="259"/>
      <c r="AB75" s="259"/>
      <c r="AC75" s="259"/>
      <c r="AD75" s="253">
        <v>1</v>
      </c>
      <c r="AE75" s="253">
        <f t="shared" si="28"/>
        <v>8</v>
      </c>
      <c r="AF75" s="253">
        <f t="shared" si="29"/>
        <v>3</v>
      </c>
      <c r="AG75" s="253">
        <f t="shared" si="30"/>
        <v>1</v>
      </c>
      <c r="AH75" s="253">
        <f t="shared" si="31"/>
        <v>1</v>
      </c>
      <c r="AI75" s="253">
        <f t="shared" si="32"/>
        <v>340000</v>
      </c>
      <c r="AK75" s="253">
        <v>-5.5539286823891712E-2</v>
      </c>
      <c r="AL75" s="253">
        <v>-4.7156618071183551E-3</v>
      </c>
      <c r="AM75" s="253">
        <v>-1.1548746032921187E-3</v>
      </c>
      <c r="AN75" s="253">
        <v>3.1295586205924791E-2</v>
      </c>
      <c r="AO75" s="253">
        <v>0.15885927842439557</v>
      </c>
    </row>
    <row r="76" spans="1:149" ht="20.100000000000001" customHeight="1" x14ac:dyDescent="0.25">
      <c r="F76" s="42"/>
      <c r="G76" s="42"/>
      <c r="H76" s="42"/>
      <c r="T76" s="259" t="s">
        <v>164</v>
      </c>
      <c r="Z76" s="259"/>
      <c r="AA76" s="259"/>
      <c r="AB76" s="259"/>
      <c r="AC76" s="259"/>
      <c r="AD76" s="253">
        <v>1</v>
      </c>
      <c r="AE76" s="253">
        <f t="shared" si="28"/>
        <v>12</v>
      </c>
      <c r="AF76" s="253">
        <f t="shared" si="29"/>
        <v>3</v>
      </c>
      <c r="AG76" s="253">
        <f t="shared" si="30"/>
        <v>1</v>
      </c>
      <c r="AH76" s="253">
        <f t="shared" si="31"/>
        <v>0</v>
      </c>
      <c r="AI76" s="253">
        <f t="shared" si="32"/>
        <v>110000</v>
      </c>
    </row>
    <row r="77" spans="1:149" ht="20.100000000000001" customHeight="1" x14ac:dyDescent="0.25">
      <c r="A77" s="14" t="s">
        <v>7</v>
      </c>
      <c r="B77" s="25">
        <f>B78^(1/2)</f>
        <v>0.99957509637616471</v>
      </c>
      <c r="D77" s="161" t="s">
        <v>163</v>
      </c>
      <c r="E77" s="161"/>
      <c r="F77" s="42"/>
      <c r="G77" s="42"/>
      <c r="H77" s="42"/>
      <c r="T77" s="259" t="s">
        <v>166</v>
      </c>
      <c r="Z77" s="259"/>
      <c r="AA77" s="259"/>
      <c r="AB77" s="259"/>
      <c r="AC77" s="259"/>
      <c r="AD77" s="253">
        <v>1</v>
      </c>
      <c r="AE77" s="253">
        <f t="shared" si="28"/>
        <v>22</v>
      </c>
      <c r="AF77" s="253">
        <f t="shared" si="29"/>
        <v>7.3</v>
      </c>
      <c r="AG77" s="253">
        <f t="shared" si="30"/>
        <v>0</v>
      </c>
      <c r="AH77" s="253">
        <f t="shared" si="31"/>
        <v>1</v>
      </c>
      <c r="AI77" s="253">
        <f t="shared" si="32"/>
        <v>260000</v>
      </c>
      <c r="AM77" s="260" cm="1">
        <f t="array" ref="AM77:AM81">MMULT(AK59:BN63,AI59:AI88)</f>
        <v>6590000</v>
      </c>
      <c r="AO77" s="253" cm="1">
        <f t="array" ref="AO77:AO81">MMULT(_xlfn.ANCHORARRAY(AK71),_xlfn.ANCHORARRAY(AM77))</f>
        <v>101916.31117501028</v>
      </c>
    </row>
    <row r="78" spans="1:149" ht="20.100000000000001" customHeight="1" x14ac:dyDescent="0.25">
      <c r="A78" s="2" t="s">
        <v>6</v>
      </c>
      <c r="B78" s="18">
        <f>C97/C99</f>
        <v>0.999150373295419</v>
      </c>
      <c r="D78" s="196" t="s">
        <v>165</v>
      </c>
      <c r="E78" s="196"/>
      <c r="F78" s="132"/>
      <c r="G78" s="42"/>
      <c r="H78" s="42"/>
      <c r="T78" s="259" t="s">
        <v>167</v>
      </c>
      <c r="Z78" s="259"/>
      <c r="AA78" s="259"/>
      <c r="AB78" s="259"/>
      <c r="AC78" s="259"/>
      <c r="AD78" s="253">
        <v>1</v>
      </c>
      <c r="AE78" s="253">
        <f t="shared" si="28"/>
        <v>10</v>
      </c>
      <c r="AF78" s="253">
        <f t="shared" si="29"/>
        <v>4</v>
      </c>
      <c r="AG78" s="253">
        <f t="shared" si="30"/>
        <v>0</v>
      </c>
      <c r="AH78" s="253">
        <f t="shared" si="31"/>
        <v>1</v>
      </c>
      <c r="AI78" s="253">
        <f t="shared" si="32"/>
        <v>290000</v>
      </c>
      <c r="AM78" s="260">
        <v>63230000</v>
      </c>
      <c r="AO78" s="253">
        <v>-2614.9484724527283</v>
      </c>
    </row>
    <row r="79" spans="1:149" ht="20.100000000000001" customHeight="1" x14ac:dyDescent="0.25">
      <c r="A79" s="16" t="s">
        <v>8</v>
      </c>
      <c r="B79" s="19">
        <f>1-(((B86-1)/(B86-B87-1))*(1-B78))</f>
        <v>0.999014433022686</v>
      </c>
      <c r="D79" s="2" t="s">
        <v>97</v>
      </c>
      <c r="E79" s="9">
        <f>3*(B87+1)</f>
        <v>15</v>
      </c>
      <c r="F79" s="9"/>
      <c r="T79" s="259" t="s">
        <v>168</v>
      </c>
      <c r="Z79" s="259"/>
      <c r="AA79" s="259"/>
      <c r="AB79" s="259"/>
      <c r="AC79" s="259"/>
      <c r="AD79" s="253">
        <v>1</v>
      </c>
      <c r="AE79" s="253">
        <f t="shared" si="28"/>
        <v>4</v>
      </c>
      <c r="AF79" s="253">
        <f t="shared" si="29"/>
        <v>4</v>
      </c>
      <c r="AG79" s="253">
        <f t="shared" si="30"/>
        <v>1</v>
      </c>
      <c r="AH79" s="253">
        <f t="shared" si="31"/>
        <v>1</v>
      </c>
      <c r="AI79" s="253">
        <f t="shared" si="32"/>
        <v>350000</v>
      </c>
      <c r="AM79" s="260">
        <v>43542000</v>
      </c>
      <c r="AO79" s="253">
        <v>-389.18135062928468</v>
      </c>
    </row>
    <row r="80" spans="1:149" ht="20.100000000000001" customHeight="1" x14ac:dyDescent="0.25">
      <c r="D80" s="16" t="s">
        <v>96</v>
      </c>
      <c r="E80" s="17">
        <f>4*(B87+1)</f>
        <v>20</v>
      </c>
      <c r="F80" s="9"/>
      <c r="I80" s="2"/>
      <c r="Z80" s="259"/>
      <c r="AA80" s="259"/>
      <c r="AB80" s="259"/>
      <c r="AC80" s="259"/>
      <c r="AD80" s="253">
        <v>1</v>
      </c>
      <c r="AE80" s="253">
        <f t="shared" si="28"/>
        <v>12</v>
      </c>
      <c r="AF80" s="253">
        <f t="shared" si="29"/>
        <v>5.5</v>
      </c>
      <c r="AG80" s="253">
        <f t="shared" si="30"/>
        <v>1</v>
      </c>
      <c r="AH80" s="253">
        <f t="shared" si="31"/>
        <v>1</v>
      </c>
      <c r="AI80" s="253">
        <f t="shared" si="32"/>
        <v>320000</v>
      </c>
      <c r="AM80" s="260">
        <v>3430000</v>
      </c>
      <c r="AO80" s="253">
        <v>41630.667933311983</v>
      </c>
    </row>
    <row r="81" spans="1:74" ht="20.100000000000001" customHeight="1" x14ac:dyDescent="0.25">
      <c r="I81" s="2"/>
      <c r="Z81" s="259"/>
      <c r="AA81" s="259"/>
      <c r="AB81" s="259"/>
      <c r="AC81" s="259"/>
      <c r="AD81" s="253">
        <v>1</v>
      </c>
      <c r="AE81" s="253">
        <f t="shared" si="28"/>
        <v>2</v>
      </c>
      <c r="AF81" s="253">
        <f t="shared" si="29"/>
        <v>3</v>
      </c>
      <c r="AG81" s="253">
        <f t="shared" si="30"/>
        <v>0</v>
      </c>
      <c r="AH81" s="253">
        <f t="shared" si="31"/>
        <v>1</v>
      </c>
      <c r="AI81" s="253">
        <f t="shared" si="32"/>
        <v>310000</v>
      </c>
      <c r="AM81" s="253">
        <v>5180000</v>
      </c>
      <c r="AO81" s="253">
        <v>215774.17671460577</v>
      </c>
    </row>
    <row r="82" spans="1:74" ht="20.100000000000001" customHeight="1" x14ac:dyDescent="0.25">
      <c r="I82" s="42"/>
      <c r="Z82" s="259"/>
      <c r="AA82" s="259"/>
      <c r="AB82" s="259"/>
      <c r="AC82" s="259"/>
      <c r="AD82" s="253">
        <v>1</v>
      </c>
      <c r="AE82" s="253">
        <f t="shared" si="28"/>
        <v>10.5</v>
      </c>
      <c r="AF82" s="253">
        <f t="shared" si="29"/>
        <v>3.5</v>
      </c>
      <c r="AG82" s="253">
        <f t="shared" si="30"/>
        <v>0</v>
      </c>
      <c r="AH82" s="253">
        <f t="shared" si="31"/>
        <v>1</v>
      </c>
      <c r="AI82" s="253">
        <f t="shared" si="32"/>
        <v>290000</v>
      </c>
    </row>
    <row r="83" spans="1:74" ht="20.100000000000001" customHeight="1" x14ac:dyDescent="0.25">
      <c r="I83" s="42"/>
      <c r="Z83" s="259"/>
      <c r="AA83" s="259"/>
      <c r="AB83" s="259"/>
      <c r="AC83" s="259"/>
      <c r="AD83" s="253">
        <v>1</v>
      </c>
      <c r="AE83" s="253">
        <f t="shared" si="28"/>
        <v>10</v>
      </c>
      <c r="AF83" s="253">
        <f t="shared" si="29"/>
        <v>7.3</v>
      </c>
      <c r="AG83" s="253">
        <f t="shared" si="30"/>
        <v>0</v>
      </c>
      <c r="AH83" s="253">
        <f t="shared" si="31"/>
        <v>0</v>
      </c>
      <c r="AI83" s="253">
        <f t="shared" si="32"/>
        <v>70000</v>
      </c>
    </row>
    <row r="84" spans="1:74" ht="20.100000000000001" customHeight="1" x14ac:dyDescent="0.25">
      <c r="L84" s="2"/>
      <c r="M84" s="2"/>
      <c r="N84" s="2"/>
      <c r="O84" s="2"/>
      <c r="P84" s="2"/>
      <c r="Q84" s="2"/>
      <c r="R84" s="2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3">
        <v>1</v>
      </c>
      <c r="AE84" s="253">
        <f t="shared" si="28"/>
        <v>2</v>
      </c>
      <c r="AF84" s="253">
        <f t="shared" si="29"/>
        <v>11</v>
      </c>
      <c r="AG84" s="253">
        <f t="shared" si="30"/>
        <v>1</v>
      </c>
      <c r="AH84" s="253">
        <f t="shared" si="31"/>
        <v>0</v>
      </c>
      <c r="AI84" s="253">
        <f t="shared" si="32"/>
        <v>140000</v>
      </c>
      <c r="AM84" s="253" t="s">
        <v>402</v>
      </c>
      <c r="AR84" s="261" t="s">
        <v>403</v>
      </c>
      <c r="AS84" s="261"/>
      <c r="AT84" s="261"/>
    </row>
    <row r="85" spans="1:74" ht="20.100000000000001" customHeight="1" x14ac:dyDescent="0.25">
      <c r="L85" s="2"/>
      <c r="M85" s="2"/>
      <c r="N85" s="2"/>
      <c r="O85" s="2"/>
      <c r="P85" s="2"/>
      <c r="Q85" s="2"/>
      <c r="R85" s="2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3">
        <v>1</v>
      </c>
      <c r="AE85" s="253">
        <f t="shared" si="28"/>
        <v>12</v>
      </c>
      <c r="AF85" s="253">
        <f t="shared" si="29"/>
        <v>6</v>
      </c>
      <c r="AG85" s="253">
        <f t="shared" si="30"/>
        <v>1</v>
      </c>
      <c r="AH85" s="253">
        <f t="shared" si="31"/>
        <v>1</v>
      </c>
      <c r="AI85" s="253">
        <f t="shared" si="32"/>
        <v>320000</v>
      </c>
    </row>
    <row r="86" spans="1:74" ht="20.100000000000001" customHeight="1" x14ac:dyDescent="0.25">
      <c r="A86" s="14" t="s">
        <v>367</v>
      </c>
      <c r="B86" s="31">
        <v>30</v>
      </c>
      <c r="D86" s="16" t="s">
        <v>95</v>
      </c>
      <c r="E86" s="17">
        <f>6*(B87+1)</f>
        <v>30</v>
      </c>
      <c r="L86" s="2"/>
      <c r="M86" s="2"/>
      <c r="N86" s="2"/>
      <c r="O86" s="2"/>
      <c r="P86" s="2"/>
      <c r="Q86" s="2"/>
      <c r="R86" s="2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3">
        <v>1</v>
      </c>
      <c r="AE86" s="253">
        <f t="shared" si="28"/>
        <v>8</v>
      </c>
      <c r="AF86" s="253">
        <f t="shared" si="29"/>
        <v>6</v>
      </c>
      <c r="AG86" s="253">
        <f t="shared" si="30"/>
        <v>1</v>
      </c>
      <c r="AH86" s="253">
        <f t="shared" si="31"/>
        <v>0</v>
      </c>
      <c r="AI86" s="253">
        <f t="shared" si="32"/>
        <v>120000</v>
      </c>
      <c r="AM86" s="253" cm="1">
        <f t="array" ref="AM86:AQ115">MMULT(AD59:AH88,_xlfn.ANCHORARRAY(AK71))</f>
        <v>-8.4194617693070253E-2</v>
      </c>
      <c r="AN86" s="253">
        <v>-4.5334870439117988E-3</v>
      </c>
      <c r="AO86" s="253">
        <v>2.3309377907222768E-2</v>
      </c>
      <c r="AP86" s="253">
        <v>-4.2722531739285793E-2</v>
      </c>
      <c r="AQ86" s="253">
        <v>5.1158764602405538E-2</v>
      </c>
      <c r="AS86" s="253" cm="1">
        <f t="array" ref="AS86:BV115">MMULT(_xlfn.ANCHORARRAY(AM86),_xlfn.ANCHORARRAY(AK59))</f>
        <v>0.22206347439832552</v>
      </c>
      <c r="AT86" s="253">
        <v>0.22400924657644955</v>
      </c>
      <c r="AU86" s="253">
        <v>3.2035980218123428E-2</v>
      </c>
      <c r="AV86" s="253">
        <v>-9.7283172085784186E-3</v>
      </c>
      <c r="AW86" s="253">
        <v>6.6288465397496013E-2</v>
      </c>
      <c r="AX86" s="253">
        <v>3.872143923156976E-3</v>
      </c>
      <c r="AY86" s="253">
        <v>-6.9947534154759364E-2</v>
      </c>
      <c r="AZ86" s="253">
        <v>7.8630112198524532E-2</v>
      </c>
      <c r="BA86" s="253">
        <v>-3.4983467293925222E-2</v>
      </c>
      <c r="BB86" s="253">
        <v>0.10293354971533557</v>
      </c>
      <c r="BC86" s="253">
        <v>1.0326779311148393E-2</v>
      </c>
      <c r="BD86" s="253">
        <v>0.17803243344966774</v>
      </c>
      <c r="BE86" s="253">
        <v>-1.9455336074061996E-2</v>
      </c>
      <c r="BF86" s="253">
        <v>0.16379002963026856</v>
      </c>
      <c r="BG86" s="253">
        <v>-1.5505951716320715E-3</v>
      </c>
      <c r="BH86" s="253">
        <v>2.2501544158938985E-2</v>
      </c>
      <c r="BI86" s="253">
        <v>-4.2098147459576588E-2</v>
      </c>
      <c r="BJ86" s="253">
        <v>-0.11139086023762933</v>
      </c>
      <c r="BK86" s="253">
        <v>3.7385890666001925E-2</v>
      </c>
      <c r="BL86" s="253">
        <v>1.486678809910838E-2</v>
      </c>
      <c r="BM86" s="253">
        <v>-6.548213767066241E-4</v>
      </c>
      <c r="BN86" s="253">
        <v>-1.9586508671668862E-3</v>
      </c>
      <c r="BO86" s="253">
        <v>2.7825306543179995E-2</v>
      </c>
      <c r="BP86" s="253">
        <v>9.4535562354108871E-4</v>
      </c>
      <c r="BQ86" s="253">
        <v>4.0628970590537966E-2</v>
      </c>
      <c r="BR86" s="253">
        <v>0.12041903345927078</v>
      </c>
      <c r="BS86" s="253">
        <v>9.6960380864445223E-3</v>
      </c>
      <c r="BT86" s="253">
        <v>-2.3328778340313813E-2</v>
      </c>
      <c r="BU86" s="253">
        <v>-3.4983467293925222E-2</v>
      </c>
      <c r="BV86" s="253">
        <v>-6.1711665672467692E-3</v>
      </c>
    </row>
    <row r="87" spans="1:74" ht="20.100000000000001" customHeight="1" x14ac:dyDescent="0.25">
      <c r="A87" s="14" t="s">
        <v>368</v>
      </c>
      <c r="B87" s="31">
        <v>4</v>
      </c>
      <c r="D87" s="42"/>
      <c r="E87" s="42"/>
      <c r="L87" s="2"/>
      <c r="M87" s="2"/>
      <c r="N87" s="2"/>
      <c r="O87" s="2"/>
      <c r="P87" s="2"/>
      <c r="Q87" s="2"/>
      <c r="R87" s="2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3">
        <v>1</v>
      </c>
      <c r="AE87" s="253">
        <f t="shared" si="28"/>
        <v>8</v>
      </c>
      <c r="AF87" s="253">
        <f t="shared" si="29"/>
        <v>5.5</v>
      </c>
      <c r="AG87" s="253">
        <f t="shared" si="30"/>
        <v>1</v>
      </c>
      <c r="AH87" s="253">
        <f t="shared" si="31"/>
        <v>0</v>
      </c>
      <c r="AI87" s="253">
        <f t="shared" si="32"/>
        <v>120000</v>
      </c>
      <c r="AM87" s="253">
        <v>-9.8038770897708877E-3</v>
      </c>
      <c r="AN87" s="253">
        <v>-1.0413863849946452E-2</v>
      </c>
      <c r="AO87" s="253">
        <v>2.0099267771230833E-2</v>
      </c>
      <c r="AP87" s="253">
        <v>-5.6389357745490851E-2</v>
      </c>
      <c r="AQ87" s="253">
        <v>6.5883187325406656E-2</v>
      </c>
      <c r="AS87" s="253">
        <v>0.22400924657644955</v>
      </c>
      <c r="AT87" s="253">
        <v>0.24520120424067349</v>
      </c>
      <c r="AU87" s="253">
        <v>4.8102749974156936E-2</v>
      </c>
      <c r="AV87" s="253">
        <v>2.3330525423909954E-3</v>
      </c>
      <c r="AW87" s="253">
        <v>5.8428228930516343E-2</v>
      </c>
      <c r="AX87" s="253">
        <v>3.3574644092230363E-2</v>
      </c>
      <c r="AY87" s="253">
        <v>-6.9107074549910025E-2</v>
      </c>
      <c r="AZ87" s="253">
        <v>2.9773910948367455E-2</v>
      </c>
      <c r="BA87" s="253">
        <v>-3.8958172893063775E-2</v>
      </c>
      <c r="BB87" s="253">
        <v>7.5716264003095821E-2</v>
      </c>
      <c r="BC87" s="253">
        <v>6.6530910381495806E-3</v>
      </c>
      <c r="BD87" s="253">
        <v>0.17303261721971042</v>
      </c>
      <c r="BE87" s="253">
        <v>-2.9781210314253126E-2</v>
      </c>
      <c r="BF87" s="253">
        <v>0.17376107714837247</v>
      </c>
      <c r="BG87" s="253">
        <v>1.9503186379982496E-2</v>
      </c>
      <c r="BH87" s="253">
        <v>6.3974716739623738E-3</v>
      </c>
      <c r="BI87" s="253">
        <v>-2.3323154995734202E-2</v>
      </c>
      <c r="BJ87" s="253">
        <v>-0.13086179772092665</v>
      </c>
      <c r="BK87" s="253">
        <v>-2.6301039733201081E-2</v>
      </c>
      <c r="BL87" s="253">
        <v>3.233774282109457E-2</v>
      </c>
      <c r="BM87" s="253">
        <v>3.8431568175282441E-2</v>
      </c>
      <c r="BN87" s="253">
        <v>-1.4730440967442929E-2</v>
      </c>
      <c r="BO87" s="253">
        <v>9.554938584943537E-2</v>
      </c>
      <c r="BP87" s="253">
        <v>1.7081177010505932E-2</v>
      </c>
      <c r="BQ87" s="253">
        <v>3.2782139140749664E-2</v>
      </c>
      <c r="BR87" s="253">
        <v>0.13407098294838454</v>
      </c>
      <c r="BS87" s="253">
        <v>-4.6808070818275122E-3</v>
      </c>
      <c r="BT87" s="253">
        <v>-2.8908539007448358E-2</v>
      </c>
      <c r="BU87" s="253">
        <v>-3.8958172893063775E-2</v>
      </c>
      <c r="BV87" s="253">
        <v>-4.1129330556640073E-2</v>
      </c>
    </row>
    <row r="88" spans="1:74" ht="20.100000000000001" customHeight="1" x14ac:dyDescent="0.25">
      <c r="A88" s="14" t="s">
        <v>119</v>
      </c>
      <c r="B88" s="31">
        <f>B87+1</f>
        <v>5</v>
      </c>
      <c r="D88" s="43" t="s">
        <v>153</v>
      </c>
      <c r="L88" s="2"/>
      <c r="M88" s="2"/>
      <c r="N88" s="2"/>
      <c r="O88" s="2"/>
      <c r="P88" s="2"/>
      <c r="Q88" s="2"/>
      <c r="R88" s="2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3">
        <v>1</v>
      </c>
      <c r="AE88" s="253">
        <f t="shared" si="28"/>
        <v>15.5</v>
      </c>
      <c r="AF88" s="253">
        <f t="shared" si="29"/>
        <v>6</v>
      </c>
      <c r="AG88" s="253">
        <f t="shared" si="30"/>
        <v>1</v>
      </c>
      <c r="AH88" s="253">
        <f t="shared" si="31"/>
        <v>1</v>
      </c>
      <c r="AI88" s="253">
        <f t="shared" si="32"/>
        <v>320000</v>
      </c>
      <c r="AM88" s="253">
        <v>6.1159499746916673E-2</v>
      </c>
      <c r="AN88" s="253">
        <v>-6.2978477737256015E-3</v>
      </c>
      <c r="AO88" s="253">
        <v>5.6535471302866826E-3</v>
      </c>
      <c r="AP88" s="253">
        <v>3.9774069294631953E-2</v>
      </c>
      <c r="AQ88" s="253">
        <v>-4.9410076467572075E-2</v>
      </c>
      <c r="AS88" s="253">
        <v>3.2035980218123317E-2</v>
      </c>
      <c r="AT88" s="253">
        <v>4.8102749974156783E-2</v>
      </c>
      <c r="AU88" s="253">
        <v>0.12129270531065914</v>
      </c>
      <c r="AV88" s="253">
        <v>0.10336561295464072</v>
      </c>
      <c r="AW88" s="253">
        <v>3.5032961433759113E-2</v>
      </c>
      <c r="AX88" s="253">
        <v>0.12225915627581752</v>
      </c>
      <c r="AY88" s="253">
        <v>7.3164975372890545E-2</v>
      </c>
      <c r="AZ88" s="253">
        <v>2.0078330557036679E-2</v>
      </c>
      <c r="BA88" s="253">
        <v>8.1645296068320578E-2</v>
      </c>
      <c r="BB88" s="253">
        <v>3.2484790592136145E-2</v>
      </c>
      <c r="BC88" s="253">
        <v>3.2102304791380758E-2</v>
      </c>
      <c r="BD88" s="253">
        <v>1.0959963975242099E-2</v>
      </c>
      <c r="BE88" s="253">
        <v>-6.2930878370536028E-2</v>
      </c>
      <c r="BF88" s="253">
        <v>1.7902112392406619E-2</v>
      </c>
      <c r="BG88" s="253">
        <v>4.767540783176262E-2</v>
      </c>
      <c r="BH88" s="253">
        <v>-5.2754493536020006E-2</v>
      </c>
      <c r="BI88" s="253">
        <v>1.810135177503179E-2</v>
      </c>
      <c r="BJ88" s="253">
        <v>4.2320037147701453E-2</v>
      </c>
      <c r="BK88" s="253">
        <v>-8.5532333691525853E-2</v>
      </c>
      <c r="BL88" s="253">
        <v>-2.8614865936764683E-2</v>
      </c>
      <c r="BM88" s="253">
        <v>4.8946290000220868E-2</v>
      </c>
      <c r="BN88" s="253">
        <v>7.0438285058460823E-3</v>
      </c>
      <c r="BO88" s="253">
        <v>1.611436912275345E-2</v>
      </c>
      <c r="BP88" s="253">
        <v>-3.4590563388770826E-2</v>
      </c>
      <c r="BQ88" s="253">
        <v>3.9451916060753447E-2</v>
      </c>
      <c r="BR88" s="253">
        <v>0.15052689192725094</v>
      </c>
      <c r="BS88" s="253">
        <v>9.8706020709894218E-3</v>
      </c>
      <c r="BT88" s="253">
        <v>8.4472069633463903E-2</v>
      </c>
      <c r="BU88" s="253">
        <v>8.1645296068320578E-2</v>
      </c>
      <c r="BV88" s="253">
        <v>-1.2171865137050174E-2</v>
      </c>
    </row>
    <row r="89" spans="1:74" ht="20.100000000000001" customHeight="1" x14ac:dyDescent="0.25">
      <c r="A89" s="14" t="s">
        <v>14</v>
      </c>
      <c r="B89" s="31">
        <f>B86-B88</f>
        <v>25</v>
      </c>
      <c r="D89" s="201" t="str" cm="1">
        <f t="array" ref="D89">_xlfn.IFS(B86&lt;E79,T76,AND(B86&gt;=E79,B86&lt;E80),T77,AND(B86&gt;=E80,B86&lt;E86),T78,B86&gt;=E86,T79)</f>
        <v>Atende às exigências para o grau III da NBR 14653-2:2011</v>
      </c>
      <c r="E89" s="201"/>
      <c r="L89" s="2"/>
      <c r="M89" s="2"/>
      <c r="N89" s="2"/>
      <c r="O89" s="2"/>
      <c r="P89" s="2"/>
      <c r="Q89" s="2"/>
      <c r="R89" s="2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M89" s="253">
        <v>8.5448878840480719E-2</v>
      </c>
      <c r="AN89" s="253">
        <v>-3.8971388805744307E-3</v>
      </c>
      <c r="AO89" s="253">
        <v>-7.3990621849218466E-4</v>
      </c>
      <c r="AP89" s="253">
        <v>3.7106016834861921E-2</v>
      </c>
      <c r="AQ89" s="253">
        <v>-5.4751257273311427E-2</v>
      </c>
      <c r="AS89" s="253">
        <v>-9.7283172085784603E-3</v>
      </c>
      <c r="AT89" s="253">
        <v>2.333052542390926E-3</v>
      </c>
      <c r="AU89" s="253">
        <v>0.10336561295464075</v>
      </c>
      <c r="AV89" s="253">
        <v>9.8629763961517375E-2</v>
      </c>
      <c r="AW89" s="253">
        <v>2.3692427624464316E-2</v>
      </c>
      <c r="AX89" s="253">
        <v>0.11032118060324067</v>
      </c>
      <c r="AY89" s="253">
        <v>8.8418159756778456E-2</v>
      </c>
      <c r="AZ89" s="253">
        <v>1.7644164006655194E-2</v>
      </c>
      <c r="BA89" s="253">
        <v>8.730830042904017E-2</v>
      </c>
      <c r="BB89" s="253">
        <v>1.3638909650216191E-2</v>
      </c>
      <c r="BC89" s="253">
        <v>4.2038052723783303E-2</v>
      </c>
      <c r="BD89" s="253">
        <v>-1.6412735641989043E-2</v>
      </c>
      <c r="BE89" s="253">
        <v>-3.034913340616982E-2</v>
      </c>
      <c r="BF89" s="253">
        <v>-7.8785516623480004E-3</v>
      </c>
      <c r="BG89" s="253">
        <v>5.6760783212013159E-2</v>
      </c>
      <c r="BH89" s="253">
        <v>-3.1680964599455755E-2</v>
      </c>
      <c r="BI89" s="253">
        <v>3.440680870195921E-2</v>
      </c>
      <c r="BJ89" s="253">
        <v>7.3569510452972914E-2</v>
      </c>
      <c r="BK89" s="253">
        <v>-6.0440749200461136E-2</v>
      </c>
      <c r="BL89" s="253">
        <v>-1.1233392112543754E-2</v>
      </c>
      <c r="BM89" s="253">
        <v>4.9255458005764752E-2</v>
      </c>
      <c r="BN89" s="253">
        <v>1.6968487633431034E-2</v>
      </c>
      <c r="BO89" s="253">
        <v>2.068362515054388E-2</v>
      </c>
      <c r="BP89" s="253">
        <v>-1.2812008443584877E-2</v>
      </c>
      <c r="BQ89" s="253">
        <v>4.1076174639743467E-2</v>
      </c>
      <c r="BR89" s="253">
        <v>0.10662164951077975</v>
      </c>
      <c r="BS89" s="253">
        <v>1.6598534524184944E-2</v>
      </c>
      <c r="BT89" s="253">
        <v>8.6938347319794079E-2</v>
      </c>
      <c r="BU89" s="253">
        <v>8.730830042904017E-2</v>
      </c>
      <c r="BV89" s="253">
        <v>2.9585484421744274E-3</v>
      </c>
    </row>
    <row r="90" spans="1:74" ht="20.100000000000001" customHeight="1" x14ac:dyDescent="0.25">
      <c r="A90" s="14" t="s">
        <v>1</v>
      </c>
      <c r="B90" s="14">
        <f>((C98/(B86-B87-1))^(1/2))</f>
        <v>3206.3015831172215</v>
      </c>
      <c r="L90" s="2"/>
      <c r="M90" s="2"/>
      <c r="N90" s="2"/>
      <c r="O90" s="2"/>
      <c r="P90" s="2"/>
      <c r="Q90" s="2"/>
      <c r="R90" s="2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M90" s="253">
        <v>-0.13127656396255077</v>
      </c>
      <c r="AN90" s="253">
        <v>1.1657310087280241E-3</v>
      </c>
      <c r="AO90" s="253">
        <v>8.7260868815912558E-3</v>
      </c>
      <c r="AP90" s="253">
        <v>9.6783815253827454E-2</v>
      </c>
      <c r="AQ90" s="253">
        <v>7.9163095270331788E-2</v>
      </c>
      <c r="AS90" s="253">
        <v>6.6288465397495916E-2</v>
      </c>
      <c r="AT90" s="253">
        <v>5.8428228930516191E-2</v>
      </c>
      <c r="AU90" s="253">
        <v>3.5032961433759169E-2</v>
      </c>
      <c r="AV90" s="253">
        <v>2.3692427624464329E-2</v>
      </c>
      <c r="AW90" s="253">
        <v>0.12590320549987316</v>
      </c>
      <c r="AX90" s="253">
        <v>2.0195234598280265E-2</v>
      </c>
      <c r="AY90" s="253">
        <v>9.7374468874659031E-3</v>
      </c>
      <c r="AZ90" s="253">
        <v>-2.5946864511353848E-2</v>
      </c>
      <c r="BA90" s="253">
        <v>2.2826577209852789E-2</v>
      </c>
      <c r="BB90" s="253">
        <v>0.14591998748225732</v>
      </c>
      <c r="BC90" s="253">
        <v>-6.726273258572299E-2</v>
      </c>
      <c r="BD90" s="253">
        <v>5.5530797092565073E-2</v>
      </c>
      <c r="BE90" s="253">
        <v>-4.0861994757292325E-3</v>
      </c>
      <c r="BF90" s="253">
        <v>4.4473248193517764E-2</v>
      </c>
      <c r="BG90" s="253">
        <v>-8.1872381924616988E-2</v>
      </c>
      <c r="BH90" s="253">
        <v>1.1620756911135025E-2</v>
      </c>
      <c r="BI90" s="253">
        <v>8.0174455276206438E-2</v>
      </c>
      <c r="BJ90" s="253">
        <v>5.6742840407867368E-3</v>
      </c>
      <c r="BK90" s="253">
        <v>3.7233047735413707E-2</v>
      </c>
      <c r="BL90" s="253">
        <v>-5.5518110785737207E-3</v>
      </c>
      <c r="BM90" s="253">
        <v>8.4237618122885577E-2</v>
      </c>
      <c r="BN90" s="253">
        <v>0.10665259651509666</v>
      </c>
      <c r="BO90" s="253">
        <v>-2.3603746029989173E-2</v>
      </c>
      <c r="BP90" s="253">
        <v>-9.3319890150053292E-3</v>
      </c>
      <c r="BQ90" s="253">
        <v>-5.5918819639654366E-2</v>
      </c>
      <c r="BR90" s="253">
        <v>6.3825669006236541E-2</v>
      </c>
      <c r="BS90" s="253">
        <v>0.1110156399558923</v>
      </c>
      <c r="BT90" s="253">
        <v>2.7189620650648422E-2</v>
      </c>
      <c r="BU90" s="253">
        <v>2.2826577209852789E-2</v>
      </c>
      <c r="BV90" s="253">
        <v>0.11509569848644038</v>
      </c>
    </row>
    <row r="91" spans="1:74" ht="20.100000000000001" customHeight="1" x14ac:dyDescent="0.25">
      <c r="L91" s="2"/>
      <c r="M91" s="2"/>
      <c r="N91" s="2"/>
      <c r="O91" s="2"/>
      <c r="P91" s="2"/>
      <c r="Q91" s="2"/>
      <c r="R91" s="2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3">
        <v>1</v>
      </c>
      <c r="AM91" s="253">
        <v>0.14227254818800464</v>
      </c>
      <c r="AN91" s="253">
        <v>-9.6233786837901826E-3</v>
      </c>
      <c r="AO91" s="253">
        <v>-1.6647282354055985E-3</v>
      </c>
      <c r="AP91" s="253">
        <v>2.6153895246620429E-2</v>
      </c>
      <c r="AQ91" s="253">
        <v>-4.0604271851956364E-2</v>
      </c>
      <c r="AS91" s="253">
        <v>3.8721439231568303E-3</v>
      </c>
      <c r="AT91" s="253">
        <v>3.3574644092230183E-2</v>
      </c>
      <c r="AU91" s="253">
        <v>0.12225915627581743</v>
      </c>
      <c r="AV91" s="253">
        <v>0.11032118060324056</v>
      </c>
      <c r="AW91" s="253">
        <v>2.0195234598280112E-2</v>
      </c>
      <c r="AX91" s="253">
        <v>0.13919131665461112</v>
      </c>
      <c r="AY91" s="253">
        <v>8.4780501022681212E-2</v>
      </c>
      <c r="AZ91" s="253">
        <v>-2.3537103764799165E-2</v>
      </c>
      <c r="BA91" s="253">
        <v>8.2283408669572816E-2</v>
      </c>
      <c r="BB91" s="253">
        <v>-4.3056549768694732E-3</v>
      </c>
      <c r="BC91" s="253">
        <v>3.6050391937669228E-2</v>
      </c>
      <c r="BD91" s="253">
        <v>-1.2877521091315128E-2</v>
      </c>
      <c r="BE91" s="253">
        <v>-4.8508952744724061E-2</v>
      </c>
      <c r="BF91" s="253">
        <v>8.0339645116708283E-3</v>
      </c>
      <c r="BG91" s="253">
        <v>7.2211060147611097E-2</v>
      </c>
      <c r="BH91" s="253">
        <v>-5.1505463568454139E-2</v>
      </c>
      <c r="BI91" s="253">
        <v>4.584095740613045E-2</v>
      </c>
      <c r="BJ91" s="253">
        <v>4.7951714522926084E-2</v>
      </c>
      <c r="BK91" s="253">
        <v>-0.12219857082579662</v>
      </c>
      <c r="BL91" s="253">
        <v>-1.2244234434759388E-3</v>
      </c>
      <c r="BM91" s="253">
        <v>8.2669743905885579E-2</v>
      </c>
      <c r="BN91" s="253">
        <v>3.1856220824557219E-3</v>
      </c>
      <c r="BO91" s="253">
        <v>7.7427334262251124E-2</v>
      </c>
      <c r="BP91" s="253">
        <v>-5.2037486676682412E-3</v>
      </c>
      <c r="BQ91" s="253">
        <v>3.3886245231641951E-2</v>
      </c>
      <c r="BR91" s="253">
        <v>0.13086767547758313</v>
      </c>
      <c r="BS91" s="253">
        <v>2.3532579647529209E-3</v>
      </c>
      <c r="BT91" s="253">
        <v>8.1451044551870022E-2</v>
      </c>
      <c r="BU91" s="253">
        <v>8.2283408669572816E-2</v>
      </c>
      <c r="BV91" s="253">
        <v>-3.1328567428512706E-2</v>
      </c>
    </row>
    <row r="92" spans="1:74" ht="20.100000000000001" customHeight="1" x14ac:dyDescent="0.25">
      <c r="L92" s="2"/>
      <c r="M92" s="2"/>
      <c r="N92" s="2"/>
      <c r="O92" s="2"/>
      <c r="P92" s="2"/>
      <c r="Q92" s="2"/>
      <c r="R92" s="2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3">
        <f>B55</f>
        <v>8.5</v>
      </c>
      <c r="AM92" s="253">
        <v>9.8893494516058028E-2</v>
      </c>
      <c r="AN92" s="253">
        <v>1.212552911365716E-3</v>
      </c>
      <c r="AO92" s="253">
        <v>-8.9562366778928731E-3</v>
      </c>
      <c r="AP92" s="253">
        <v>3.7199320751249029E-2</v>
      </c>
      <c r="AQ92" s="253">
        <v>-6.6588493488082254E-2</v>
      </c>
      <c r="AS92" s="253">
        <v>-6.9947534154759405E-2</v>
      </c>
      <c r="AT92" s="253">
        <v>-6.9107074549910122E-2</v>
      </c>
      <c r="AU92" s="253">
        <v>7.3164975372890503E-2</v>
      </c>
      <c r="AV92" s="253">
        <v>8.84181597567784E-2</v>
      </c>
      <c r="AW92" s="253">
        <v>9.7374468874658338E-3</v>
      </c>
      <c r="AX92" s="253">
        <v>8.4780501022681254E-2</v>
      </c>
      <c r="AY92" s="253">
        <v>0.10996829184666129</v>
      </c>
      <c r="AZ92" s="253">
        <v>2.8125697863297897E-2</v>
      </c>
      <c r="BA92" s="253">
        <v>9.6533936829821976E-2</v>
      </c>
      <c r="BB92" s="253">
        <v>-5.5074100633153433E-3</v>
      </c>
      <c r="BC92" s="253">
        <v>5.7281603562357952E-2</v>
      </c>
      <c r="BD92" s="253">
        <v>-5.4088073315188667E-2</v>
      </c>
      <c r="BE92" s="253">
        <v>1.9146466325836456E-2</v>
      </c>
      <c r="BF92" s="253">
        <v>-4.7556942460027229E-2</v>
      </c>
      <c r="BG92" s="253">
        <v>6.3724524740481098E-2</v>
      </c>
      <c r="BH92" s="253">
        <v>3.0252403056292981E-3</v>
      </c>
      <c r="BI92" s="253">
        <v>5.2336035036471912E-2</v>
      </c>
      <c r="BJ92" s="253">
        <v>0.12377474017001702</v>
      </c>
      <c r="BK92" s="253">
        <v>-6.3993626705964451E-3</v>
      </c>
      <c r="BL92" s="253">
        <v>8.6055834300614448E-3</v>
      </c>
      <c r="BM92" s="253">
        <v>3.8529586713116182E-2</v>
      </c>
      <c r="BN92" s="253">
        <v>3.4795654987202579E-2</v>
      </c>
      <c r="BO92" s="253">
        <v>7.8613968170285903E-3</v>
      </c>
      <c r="BP92" s="253">
        <v>1.3689978224690744E-2</v>
      </c>
      <c r="BQ92" s="253">
        <v>4.5638495881097224E-2</v>
      </c>
      <c r="BR92" s="253">
        <v>3.9999317633216888E-2</v>
      </c>
      <c r="BS92" s="253">
        <v>3.0317536648256149E-2</v>
      </c>
      <c r="BT92" s="253">
        <v>9.2055818490875546E-2</v>
      </c>
      <c r="BU92" s="253">
        <v>9.6533936829821976E-2</v>
      </c>
      <c r="BV92" s="253">
        <v>3.4561471838036165E-2</v>
      </c>
    </row>
    <row r="93" spans="1:74" ht="20.100000000000001" customHeight="1" x14ac:dyDescent="0.25">
      <c r="B93" s="9"/>
      <c r="Z93" s="259"/>
      <c r="AA93" s="259"/>
      <c r="AB93" s="259"/>
      <c r="AC93" s="253">
        <f>B56</f>
        <v>5.4</v>
      </c>
      <c r="AM93" s="253">
        <v>-8.2879147959111776E-2</v>
      </c>
      <c r="AN93" s="253">
        <v>1.3727089257151428E-2</v>
      </c>
      <c r="AO93" s="253">
        <v>1.5349866957405787E-2</v>
      </c>
      <c r="AP93" s="253">
        <v>-6.0211336064424824E-2</v>
      </c>
      <c r="AQ93" s="253">
        <v>-0.14018079086714741</v>
      </c>
      <c r="AS93" s="253">
        <v>7.863011219852456E-2</v>
      </c>
      <c r="AT93" s="253">
        <v>2.9773910948367399E-2</v>
      </c>
      <c r="AU93" s="253">
        <v>2.0078330557036804E-2</v>
      </c>
      <c r="AV93" s="253">
        <v>1.764416400665527E-2</v>
      </c>
      <c r="AW93" s="253">
        <v>-2.5946864511353723E-2</v>
      </c>
      <c r="AX93" s="253">
        <v>-2.3537103764799013E-2</v>
      </c>
      <c r="AY93" s="253">
        <v>2.8125697863297973E-2</v>
      </c>
      <c r="AZ93" s="253">
        <v>0.28338940510079325</v>
      </c>
      <c r="BA93" s="253">
        <v>5.1150498299406648E-2</v>
      </c>
      <c r="BB93" s="253">
        <v>3.4952465769190977E-2</v>
      </c>
      <c r="BC93" s="253">
        <v>0.14649094635683724</v>
      </c>
      <c r="BD93" s="253">
        <v>8.3059490276718745E-2</v>
      </c>
      <c r="BE93" s="253">
        <v>3.6570934381932485E-2</v>
      </c>
      <c r="BF93" s="253">
        <v>4.0255444805010088E-2</v>
      </c>
      <c r="BG93" s="253">
        <v>7.933993914506271E-2</v>
      </c>
      <c r="BH93" s="253">
        <v>6.4200694905262895E-2</v>
      </c>
      <c r="BI93" s="253">
        <v>-0.12740495996125523</v>
      </c>
      <c r="BJ93" s="253">
        <v>6.7684187934497902E-2</v>
      </c>
      <c r="BK93" s="253">
        <v>0.19099005362013449</v>
      </c>
      <c r="BL93" s="253">
        <v>-2.4389578425121752E-2</v>
      </c>
      <c r="BM93" s="253">
        <v>-0.16696345003245516</v>
      </c>
      <c r="BN93" s="253">
        <v>-3.4121935539135062E-2</v>
      </c>
      <c r="BO93" s="253">
        <v>-0.14955615943973896</v>
      </c>
      <c r="BP93" s="253">
        <v>-2.5200967275248926E-2</v>
      </c>
      <c r="BQ93" s="253">
        <v>0.16644577340146477</v>
      </c>
      <c r="BR93" s="253">
        <v>5.3212231022229904E-2</v>
      </c>
      <c r="BS93" s="253">
        <v>-2.6447002060432157E-2</v>
      </c>
      <c r="BT93" s="253">
        <v>5.8825431778109553E-2</v>
      </c>
      <c r="BU93" s="253">
        <v>5.1150498299406648E-2</v>
      </c>
      <c r="BV93" s="253">
        <v>2.1597810339597845E-2</v>
      </c>
    </row>
    <row r="94" spans="1:74" ht="20.100000000000001" customHeight="1" x14ac:dyDescent="0.25">
      <c r="A94" s="154" t="s">
        <v>18</v>
      </c>
      <c r="B94" s="154"/>
      <c r="C94" s="154"/>
      <c r="D94" s="154"/>
      <c r="E94" s="154"/>
      <c r="F94" s="154"/>
      <c r="G94" s="154"/>
      <c r="AC94" s="253">
        <f>B57</f>
        <v>1</v>
      </c>
      <c r="AM94" s="253">
        <v>4.6192280748732023E-2</v>
      </c>
      <c r="AN94" s="253">
        <v>1.6749639198224203E-3</v>
      </c>
      <c r="AO94" s="253">
        <v>-2.100372320657299E-3</v>
      </c>
      <c r="AP94" s="253">
        <v>4.5343434005139793E-2</v>
      </c>
      <c r="AQ94" s="253">
        <v>-6.8320805393020434E-2</v>
      </c>
      <c r="AS94" s="253">
        <v>-3.4983467293925284E-2</v>
      </c>
      <c r="AT94" s="253">
        <v>-3.89581728930639E-2</v>
      </c>
      <c r="AU94" s="253">
        <v>8.164529606832055E-2</v>
      </c>
      <c r="AV94" s="253">
        <v>8.7308300429040114E-2</v>
      </c>
      <c r="AW94" s="253">
        <v>2.2826577209852705E-2</v>
      </c>
      <c r="AX94" s="253">
        <v>8.2283408669572872E-2</v>
      </c>
      <c r="AY94" s="253">
        <v>9.6533936829821976E-2</v>
      </c>
      <c r="AZ94" s="253">
        <v>5.1150498299406551E-2</v>
      </c>
      <c r="BA94" s="253">
        <v>9.3383378348836033E-2</v>
      </c>
      <c r="BB94" s="253">
        <v>2.2310753192147426E-2</v>
      </c>
      <c r="BC94" s="253">
        <v>5.0339686023012427E-2</v>
      </c>
      <c r="BD94" s="253">
        <v>-2.8482980973294506E-2</v>
      </c>
      <c r="BE94" s="253">
        <v>-4.3553689692526626E-3</v>
      </c>
      <c r="BF94" s="253">
        <v>-2.9732536492282038E-2</v>
      </c>
      <c r="BG94" s="253">
        <v>4.69140108924316E-2</v>
      </c>
      <c r="BH94" s="253">
        <v>-8.1360391464357987E-3</v>
      </c>
      <c r="BI94" s="253">
        <v>3.0313503757458851E-2</v>
      </c>
      <c r="BJ94" s="253">
        <v>0.10533416482976896</v>
      </c>
      <c r="BK94" s="253">
        <v>-6.1203634899344161E-4</v>
      </c>
      <c r="BL94" s="253">
        <v>-1.3780374728693409E-2</v>
      </c>
      <c r="BM94" s="253">
        <v>2.1513275757511871E-2</v>
      </c>
      <c r="BN94" s="253">
        <v>3.1762428635105283E-2</v>
      </c>
      <c r="BO94" s="253">
        <v>-2.5079713766615469E-2</v>
      </c>
      <c r="BP94" s="253">
        <v>-1.1892706608453554E-2</v>
      </c>
      <c r="BQ94" s="253">
        <v>4.7609202006157939E-2</v>
      </c>
      <c r="BR94" s="253">
        <v>7.1781547066286366E-2</v>
      </c>
      <c r="BS94" s="253">
        <v>3.0712242474776635E-2</v>
      </c>
      <c r="BT94" s="253">
        <v>9.2333192188507385E-2</v>
      </c>
      <c r="BU94" s="253">
        <v>9.3383378348836033E-2</v>
      </c>
      <c r="BV94" s="253">
        <v>3.6574616194155113E-2</v>
      </c>
    </row>
    <row r="95" spans="1:74" ht="20.100000000000001" customHeight="1" x14ac:dyDescent="0.25">
      <c r="H95" s="34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262"/>
      <c r="T95" s="262"/>
      <c r="U95" s="262"/>
      <c r="V95" s="262"/>
      <c r="W95" s="262"/>
      <c r="X95" s="262"/>
      <c r="AC95" s="253">
        <f>B58</f>
        <v>1</v>
      </c>
      <c r="AM95" s="253">
        <v>-0.24321553984050298</v>
      </c>
      <c r="AN95" s="253">
        <v>5.9815215423618473E-3</v>
      </c>
      <c r="AO95" s="253">
        <v>1.8545442170308523E-2</v>
      </c>
      <c r="AP95" s="253">
        <v>0.1156741887570589</v>
      </c>
      <c r="AQ95" s="253">
        <v>6.6478890088087175E-2</v>
      </c>
      <c r="AS95" s="253">
        <v>0.10293354971533551</v>
      </c>
      <c r="AT95" s="253">
        <v>7.5716264003095682E-2</v>
      </c>
      <c r="AU95" s="253">
        <v>3.2484790592136326E-2</v>
      </c>
      <c r="AV95" s="253">
        <v>1.3638909650216274E-2</v>
      </c>
      <c r="AW95" s="253">
        <v>0.14591998748225737</v>
      </c>
      <c r="AX95" s="253">
        <v>-4.3056549768692443E-3</v>
      </c>
      <c r="AY95" s="253">
        <v>-5.5074100633152184E-3</v>
      </c>
      <c r="AZ95" s="253">
        <v>3.4952465769190894E-2</v>
      </c>
      <c r="BA95" s="253">
        <v>2.2310753192147564E-2</v>
      </c>
      <c r="BB95" s="253">
        <v>0.19617021921607053</v>
      </c>
      <c r="BC95" s="253">
        <v>-7.2127671395033371E-2</v>
      </c>
      <c r="BD95" s="253">
        <v>8.7078429544596422E-2</v>
      </c>
      <c r="BE95" s="253">
        <v>-2.2104779020908266E-2</v>
      </c>
      <c r="BF95" s="253">
        <v>5.6569944289564203E-2</v>
      </c>
      <c r="BG95" s="253">
        <v>-0.11561660347478815</v>
      </c>
      <c r="BH95" s="253">
        <v>1.127701688564707E-2</v>
      </c>
      <c r="BI95" s="253">
        <v>4.242603785446343E-2</v>
      </c>
      <c r="BJ95" s="253">
        <v>-1.2676606417633129E-4</v>
      </c>
      <c r="BK95" s="253">
        <v>9.0238552022797056E-2</v>
      </c>
      <c r="BL95" s="253">
        <v>-4.2739665647563235E-2</v>
      </c>
      <c r="BM95" s="253">
        <v>3.7045393855324557E-2</v>
      </c>
      <c r="BN95" s="253">
        <v>0.11271572944968215</v>
      </c>
      <c r="BO95" s="253">
        <v>-0.10913728015676653</v>
      </c>
      <c r="BP95" s="253">
        <v>-4.9021625961536586E-2</v>
      </c>
      <c r="BQ95" s="253">
        <v>-4.8018596573632277E-2</v>
      </c>
      <c r="BR95" s="253">
        <v>8.8421555874673374E-2</v>
      </c>
      <c r="BS95" s="253">
        <v>0.12198845053483641</v>
      </c>
      <c r="BT95" s="253">
        <v>3.1583474277301821E-2</v>
      </c>
      <c r="BU95" s="253">
        <v>2.2310753192147564E-2</v>
      </c>
      <c r="BV95" s="253">
        <v>0.14292377593310285</v>
      </c>
    </row>
    <row r="96" spans="1:74" ht="20.100000000000001" customHeight="1" x14ac:dyDescent="0.25">
      <c r="A96" s="14"/>
      <c r="B96" s="84" t="s">
        <v>14</v>
      </c>
      <c r="C96" s="84" t="s">
        <v>15</v>
      </c>
      <c r="D96" s="84" t="s">
        <v>16</v>
      </c>
      <c r="E96" s="84" t="s">
        <v>17</v>
      </c>
      <c r="F96" s="84" t="s">
        <v>13</v>
      </c>
      <c r="AM96" s="253">
        <v>0.16183414922421818</v>
      </c>
      <c r="AN96" s="253">
        <v>1.9958869287046714E-3</v>
      </c>
      <c r="AO96" s="253">
        <v>-4.6279450262303318E-3</v>
      </c>
      <c r="AP96" s="253">
        <v>-0.10200786098657627</v>
      </c>
      <c r="AQ96" s="253">
        <v>-0.10962515251482798</v>
      </c>
      <c r="AS96" s="253">
        <v>1.0326779311148435E-2</v>
      </c>
      <c r="AT96" s="253">
        <v>6.6530910381495806E-3</v>
      </c>
      <c r="AU96" s="253">
        <v>3.2102304791380765E-2</v>
      </c>
      <c r="AV96" s="253">
        <v>4.2038052723783276E-2</v>
      </c>
      <c r="AW96" s="253">
        <v>-6.7262732585722948E-2</v>
      </c>
      <c r="AX96" s="253">
        <v>3.6050391937669263E-2</v>
      </c>
      <c r="AY96" s="253">
        <v>5.7281603562357952E-2</v>
      </c>
      <c r="AZ96" s="253">
        <v>0.14649094635683726</v>
      </c>
      <c r="BA96" s="253">
        <v>5.0339686023012448E-2</v>
      </c>
      <c r="BB96" s="253">
        <v>-7.212767139503333E-2</v>
      </c>
      <c r="BC96" s="253">
        <v>0.1540253483538829</v>
      </c>
      <c r="BD96" s="253">
        <v>2.1260470707903253E-2</v>
      </c>
      <c r="BE96" s="253">
        <v>6.5949493048154104E-2</v>
      </c>
      <c r="BF96" s="253">
        <v>2.1896641876724257E-2</v>
      </c>
      <c r="BG96" s="253">
        <v>0.15249348378845773</v>
      </c>
      <c r="BH96" s="253">
        <v>5.7619192000939526E-2</v>
      </c>
      <c r="BI96" s="253">
        <v>-4.7715603926239705E-2</v>
      </c>
      <c r="BJ96" s="253">
        <v>6.9893096303406954E-2</v>
      </c>
      <c r="BK96" s="253">
        <v>6.2334510449411559E-2</v>
      </c>
      <c r="BL96" s="253">
        <v>5.365608589151559E-2</v>
      </c>
      <c r="BM96" s="253">
        <v>-6.0327096667288707E-2</v>
      </c>
      <c r="BN96" s="253">
        <v>-5.1301918776996844E-2</v>
      </c>
      <c r="BO96" s="253">
        <v>4.231693548810854E-2</v>
      </c>
      <c r="BP96" s="253">
        <v>5.6968001868983084E-2</v>
      </c>
      <c r="BQ96" s="253">
        <v>0.14800901981978348</v>
      </c>
      <c r="BR96" s="253">
        <v>1.2910666806517604E-2</v>
      </c>
      <c r="BS96" s="253">
        <v>-5.3615891290112003E-2</v>
      </c>
      <c r="BT96" s="253">
        <v>4.8025713509897289E-2</v>
      </c>
      <c r="BU96" s="253">
        <v>5.0339686023012448E-2</v>
      </c>
      <c r="BV96" s="253">
        <v>-4.6630287039645654E-2</v>
      </c>
    </row>
    <row r="97" spans="1:149" ht="20.100000000000001" customHeight="1" x14ac:dyDescent="0.25">
      <c r="A97" s="16" t="s">
        <v>2</v>
      </c>
      <c r="B97" s="17">
        <f>B87</f>
        <v>4</v>
      </c>
      <c r="C97" s="16">
        <f>D314</f>
        <v>302239657420.61987</v>
      </c>
      <c r="D97" s="16">
        <f>C97/B97</f>
        <v>75559914355.154968</v>
      </c>
      <c r="E97" s="16">
        <f>(C97/B87)/(C98/(B86-B87-1))</f>
        <v>7349.9217943690355</v>
      </c>
      <c r="F97" s="19">
        <f>_xlfn.F.DIST.RT(E97,B97,B98)</f>
        <v>5.5634463755206117E-38</v>
      </c>
      <c r="G97" s="100"/>
      <c r="H97" s="197" t="str">
        <f>IF(F97&gt;0.05,"Atenção: esse resultado não pode ser superior a 5% (cinco por cento)","Nível de significância admitido")</f>
        <v>Nível de significância admitido</v>
      </c>
      <c r="I97" s="197"/>
      <c r="J97" s="197"/>
      <c r="AC97" s="253" cm="1">
        <f t="array" ref="AC97:AG97">TRANSPOSE(AC91:AC95)</f>
        <v>1</v>
      </c>
      <c r="AD97" s="253">
        <v>8.5</v>
      </c>
      <c r="AE97" s="253">
        <v>5.4</v>
      </c>
      <c r="AF97" s="253">
        <v>1</v>
      </c>
      <c r="AG97" s="253">
        <v>1</v>
      </c>
      <c r="AM97" s="253">
        <v>-6.937585015742688E-2</v>
      </c>
      <c r="AN97" s="253">
        <v>-1.1784048502246685E-3</v>
      </c>
      <c r="AO97" s="253">
        <v>1.7070061561262798E-2</v>
      </c>
      <c r="AP97" s="253">
        <v>-4.3565230601015567E-2</v>
      </c>
      <c r="AQ97" s="253">
        <v>4.3459752893107009E-2</v>
      </c>
      <c r="AS97" s="253">
        <v>0.17803243344966774</v>
      </c>
      <c r="AT97" s="253">
        <v>0.17303261721971036</v>
      </c>
      <c r="AU97" s="253">
        <v>1.0959963975242196E-2</v>
      </c>
      <c r="AV97" s="253">
        <v>-1.6412735641989001E-2</v>
      </c>
      <c r="AW97" s="253">
        <v>5.5530797092565198E-2</v>
      </c>
      <c r="AX97" s="253">
        <v>-1.2877521091315E-2</v>
      </c>
      <c r="AY97" s="253">
        <v>-5.4088073315188598E-2</v>
      </c>
      <c r="AZ97" s="253">
        <v>8.3059490276718731E-2</v>
      </c>
      <c r="BA97" s="253">
        <v>-2.8482980973294394E-2</v>
      </c>
      <c r="BB97" s="253">
        <v>8.707842954459652E-2</v>
      </c>
      <c r="BC97" s="253">
        <v>2.1260470707903226E-2</v>
      </c>
      <c r="BD97" s="253">
        <v>0.15007053140732424</v>
      </c>
      <c r="BE97" s="253">
        <v>1.6153045446729887E-2</v>
      </c>
      <c r="BF97" s="253">
        <v>0.13535727954651078</v>
      </c>
      <c r="BG97" s="253">
        <v>4.9597340526854328E-3</v>
      </c>
      <c r="BH97" s="253">
        <v>4.6879156257002924E-2</v>
      </c>
      <c r="BI97" s="253">
        <v>-2.7698381983344386E-2</v>
      </c>
      <c r="BJ97" s="253">
        <v>-7.5871754277350073E-2</v>
      </c>
      <c r="BK97" s="253">
        <v>7.2770445427955854E-2</v>
      </c>
      <c r="BL97" s="253">
        <v>3.058010047848464E-2</v>
      </c>
      <c r="BM97" s="253">
        <v>-5.9147010211829248E-3</v>
      </c>
      <c r="BN97" s="253">
        <v>1.0263152518913937E-2</v>
      </c>
      <c r="BO97" s="253">
        <v>2.2937277719019183E-2</v>
      </c>
      <c r="BP97" s="253">
        <v>2.1455867272740896E-2</v>
      </c>
      <c r="BQ97" s="253">
        <v>4.3451550737544864E-2</v>
      </c>
      <c r="BR97" s="253">
        <v>7.2472786714999002E-2</v>
      </c>
      <c r="BS97" s="253">
        <v>1.8798183299545329E-2</v>
      </c>
      <c r="BT97" s="253">
        <v>-1.9947950192663003E-2</v>
      </c>
      <c r="BU97" s="253">
        <v>-2.8482980973294394E-2</v>
      </c>
      <c r="BV97" s="253">
        <v>1.4673766323758983E-2</v>
      </c>
    </row>
    <row r="98" spans="1:149" ht="20.100000000000001" customHeight="1" x14ac:dyDescent="0.25">
      <c r="A98" s="16" t="s">
        <v>3</v>
      </c>
      <c r="B98" s="17">
        <f>B86-B87-1</f>
        <v>25</v>
      </c>
      <c r="C98" s="16">
        <f>D349</f>
        <v>257009246.04750001</v>
      </c>
      <c r="D98" s="16">
        <f>C98/B98</f>
        <v>10280369.8419</v>
      </c>
      <c r="E98" s="20"/>
      <c r="F98" s="20"/>
      <c r="AM98" s="253">
        <v>9.9424103099996539E-2</v>
      </c>
      <c r="AN98" s="253">
        <v>6.0532731128513954E-3</v>
      </c>
      <c r="AO98" s="253">
        <v>-1.5667890196726059E-2</v>
      </c>
      <c r="AP98" s="253">
        <v>-6.603226089006696E-2</v>
      </c>
      <c r="AQ98" s="253">
        <v>2.8543003382206084E-2</v>
      </c>
      <c r="AS98" s="253">
        <v>-1.9455336074061969E-2</v>
      </c>
      <c r="AT98" s="253">
        <v>-2.9781210314253126E-2</v>
      </c>
      <c r="AU98" s="253">
        <v>-6.2930878370535973E-2</v>
      </c>
      <c r="AV98" s="253">
        <v>-3.0349133406169806E-2</v>
      </c>
      <c r="AW98" s="253">
        <v>-4.0861994757291215E-3</v>
      </c>
      <c r="AX98" s="253">
        <v>-4.8508952744723999E-2</v>
      </c>
      <c r="AY98" s="253">
        <v>1.9146466325836498E-2</v>
      </c>
      <c r="AZ98" s="253">
        <v>3.6570934381932596E-2</v>
      </c>
      <c r="BA98" s="253">
        <v>-4.3553689692525932E-3</v>
      </c>
      <c r="BB98" s="253">
        <v>-2.2104779020908197E-2</v>
      </c>
      <c r="BC98" s="253">
        <v>6.5949493048154118E-2</v>
      </c>
      <c r="BD98" s="253">
        <v>1.6153045446729908E-2</v>
      </c>
      <c r="BE98" s="253">
        <v>0.16392858748643235</v>
      </c>
      <c r="BF98" s="253">
        <v>1.9714389417753192E-2</v>
      </c>
      <c r="BG98" s="253">
        <v>6.3261841733602955E-2</v>
      </c>
      <c r="BH98" s="253">
        <v>0.13572638513232543</v>
      </c>
      <c r="BI98" s="253">
        <v>6.3357359904768637E-2</v>
      </c>
      <c r="BJ98" s="253">
        <v>5.9027448973968125E-2</v>
      </c>
      <c r="BK98" s="253">
        <v>0.1467635165288331</v>
      </c>
      <c r="BL98" s="253">
        <v>0.12582827682381231</v>
      </c>
      <c r="BM98" s="253">
        <v>2.347637725663701E-2</v>
      </c>
      <c r="BN98" s="253">
        <v>4.8400726864359062E-2</v>
      </c>
      <c r="BO98" s="253">
        <v>9.3069982117727226E-2</v>
      </c>
      <c r="BP98" s="253">
        <v>0.13668885847860107</v>
      </c>
      <c r="BQ98" s="253">
        <v>4.5581235792410246E-2</v>
      </c>
      <c r="BR98" s="253">
        <v>-0.12684840372835429</v>
      </c>
      <c r="BS98" s="253">
        <v>4.0566781765996027E-2</v>
      </c>
      <c r="BT98" s="253">
        <v>-1.2189314067615628E-2</v>
      </c>
      <c r="BU98" s="253">
        <v>-4.3553689692525932E-3</v>
      </c>
      <c r="BV98" s="253">
        <v>6.1753237660975943E-2</v>
      </c>
    </row>
    <row r="99" spans="1:149" ht="20.100000000000001" customHeight="1" x14ac:dyDescent="0.25">
      <c r="A99" s="16" t="s">
        <v>4</v>
      </c>
      <c r="B99" s="17">
        <f>B97+B98</f>
        <v>29</v>
      </c>
      <c r="C99" s="16">
        <f>D384</f>
        <v>302496666666.66663</v>
      </c>
      <c r="H99" s="90"/>
      <c r="I99" s="90"/>
      <c r="J99" s="90"/>
      <c r="AC99" s="253" cm="1">
        <f t="array" ref="AC99:AG99">MMULT(AC97:AG97,_xlfn.ANCHORARRAY(AK71))</f>
        <v>-1.5304203381925244E-2</v>
      </c>
      <c r="AD99" s="253">
        <v>-2.1171519873237564E-3</v>
      </c>
      <c r="AE99" s="253">
        <v>-3.5581675449462219E-3</v>
      </c>
      <c r="AF99" s="253">
        <v>7.7921432925512138E-2</v>
      </c>
      <c r="AG99" s="253">
        <v>8.8296129588145172E-2</v>
      </c>
      <c r="AM99" s="253">
        <v>3.6407385858064217E-3</v>
      </c>
      <c r="AN99" s="253">
        <v>-5.3041720580063057E-3</v>
      </c>
      <c r="AO99" s="253">
        <v>1.1882937311830141E-2</v>
      </c>
      <c r="AP99" s="253">
        <v>-5.6296053829103743E-2</v>
      </c>
      <c r="AQ99" s="253">
        <v>5.4045951110635829E-2</v>
      </c>
      <c r="AS99" s="253">
        <v>0.16379002963026856</v>
      </c>
      <c r="AT99" s="253">
        <v>0.17376107714837241</v>
      </c>
      <c r="AU99" s="253">
        <v>1.7902112392406661E-2</v>
      </c>
      <c r="AV99" s="253">
        <v>-7.8785516623480004E-3</v>
      </c>
      <c r="AW99" s="253">
        <v>4.4473248193517841E-2</v>
      </c>
      <c r="AX99" s="253">
        <v>8.0339645116709185E-3</v>
      </c>
      <c r="AY99" s="253">
        <v>-4.7556942460027202E-2</v>
      </c>
      <c r="AZ99" s="253">
        <v>4.0255444805010102E-2</v>
      </c>
      <c r="BA99" s="253">
        <v>-2.9732536492281997E-2</v>
      </c>
      <c r="BB99" s="253">
        <v>5.6569944289564245E-2</v>
      </c>
      <c r="BC99" s="253">
        <v>2.1896641876724215E-2</v>
      </c>
      <c r="BD99" s="253">
        <v>0.13535727954651072</v>
      </c>
      <c r="BE99" s="253">
        <v>1.9714389417753157E-2</v>
      </c>
      <c r="BF99" s="253">
        <v>0.1340826863506932</v>
      </c>
      <c r="BG99" s="253">
        <v>2.646692790845042E-2</v>
      </c>
      <c r="BH99" s="253">
        <v>4.1103676579047413E-2</v>
      </c>
      <c r="BI99" s="253">
        <v>-5.3939286612215143E-3</v>
      </c>
      <c r="BJ99" s="253">
        <v>-8.0656568003882573E-2</v>
      </c>
      <c r="BK99" s="253">
        <v>2.7740346796663554E-2</v>
      </c>
      <c r="BL99" s="253">
        <v>5.2176718363699762E-2</v>
      </c>
      <c r="BM99" s="253">
        <v>2.770569688263385E-2</v>
      </c>
      <c r="BN99" s="253">
        <v>3.0967263863286021E-3</v>
      </c>
      <c r="BO99" s="253">
        <v>8.2727157515920066E-2</v>
      </c>
      <c r="BP99" s="253">
        <v>4.3583163678781532E-2</v>
      </c>
      <c r="BQ99" s="253">
        <v>3.73444603821034E-2</v>
      </c>
      <c r="BR99" s="253">
        <v>6.7448651070821611E-2</v>
      </c>
      <c r="BS99" s="253">
        <v>9.0381950422436796E-3</v>
      </c>
      <c r="BT99" s="253">
        <v>-2.3791067836366919E-2</v>
      </c>
      <c r="BU99" s="253">
        <v>-2.9732536492281997E-2</v>
      </c>
      <c r="BV99" s="253">
        <v>-9.5264071607783773E-3</v>
      </c>
    </row>
    <row r="100" spans="1:149" ht="20.100000000000001" customHeight="1" x14ac:dyDescent="0.25">
      <c r="H100" s="90"/>
      <c r="I100" s="90"/>
      <c r="J100" s="90"/>
      <c r="AM100" s="253">
        <v>0.27123646229931575</v>
      </c>
      <c r="AN100" s="253">
        <v>-5.1500923118659985E-3</v>
      </c>
      <c r="AO100" s="253">
        <v>-1.1207009232032997E-2</v>
      </c>
      <c r="AP100" s="253">
        <v>-0.12148316213577463</v>
      </c>
      <c r="AQ100" s="253">
        <v>-9.1498703575607285E-2</v>
      </c>
      <c r="AS100" s="253">
        <v>-1.550595171632016E-3</v>
      </c>
      <c r="AT100" s="253">
        <v>1.9503186379982482E-2</v>
      </c>
      <c r="AU100" s="253">
        <v>4.7675407831762648E-2</v>
      </c>
      <c r="AV100" s="253">
        <v>5.6760783212013124E-2</v>
      </c>
      <c r="AW100" s="253">
        <v>-8.1872381924616933E-2</v>
      </c>
      <c r="AX100" s="253">
        <v>7.2211060147611125E-2</v>
      </c>
      <c r="AY100" s="253">
        <v>6.3724524740481139E-2</v>
      </c>
      <c r="AZ100" s="253">
        <v>7.9339939145062793E-2</v>
      </c>
      <c r="BA100" s="253">
        <v>4.6914010892431621E-2</v>
      </c>
      <c r="BB100" s="253">
        <v>-0.11561660347478811</v>
      </c>
      <c r="BC100" s="253">
        <v>0.15249348378845776</v>
      </c>
      <c r="BD100" s="253">
        <v>4.9597340526854883E-3</v>
      </c>
      <c r="BE100" s="253">
        <v>6.3261841733603011E-2</v>
      </c>
      <c r="BF100" s="253">
        <v>2.6466927908450497E-2</v>
      </c>
      <c r="BG100" s="253">
        <v>0.18422472257402167</v>
      </c>
      <c r="BH100" s="253">
        <v>4.3089225115943611E-2</v>
      </c>
      <c r="BI100" s="253">
        <v>-1.6567169603093151E-2</v>
      </c>
      <c r="BJ100" s="253">
        <v>5.4331164725050132E-2</v>
      </c>
      <c r="BK100" s="253">
        <v>-1.5375439531184365E-2</v>
      </c>
      <c r="BL100" s="253">
        <v>8.3408798676916487E-2</v>
      </c>
      <c r="BM100" s="253">
        <v>-7.1738095876621444E-3</v>
      </c>
      <c r="BN100" s="253">
        <v>-6.5185061930639637E-2</v>
      </c>
      <c r="BO100" s="253">
        <v>0.13581654640387747</v>
      </c>
      <c r="BP100" s="253">
        <v>8.643725713699997E-2</v>
      </c>
      <c r="BQ100" s="253">
        <v>0.13792437178681488</v>
      </c>
      <c r="BR100" s="253">
        <v>1.6176013987446128E-2</v>
      </c>
      <c r="BS100" s="253">
        <v>-7.0788566546656134E-2</v>
      </c>
      <c r="BT100" s="253">
        <v>4.1310506276415124E-2</v>
      </c>
      <c r="BU100" s="253">
        <v>4.6914010892431621E-2</v>
      </c>
      <c r="BV100" s="253">
        <v>-8.8813889638187149E-2</v>
      </c>
    </row>
    <row r="101" spans="1:149" ht="20.100000000000001" customHeight="1" x14ac:dyDescent="0.25">
      <c r="A101" s="14"/>
      <c r="B101" s="161" t="s">
        <v>19</v>
      </c>
      <c r="C101" s="161"/>
      <c r="D101" s="84" t="s">
        <v>1</v>
      </c>
      <c r="E101" s="84" t="s">
        <v>12</v>
      </c>
      <c r="F101" s="84" t="s">
        <v>13</v>
      </c>
      <c r="H101" s="90"/>
      <c r="I101" s="90"/>
      <c r="J101" s="90"/>
      <c r="AC101" s="253" cm="1">
        <f t="array" ref="AC101">MMULT(_xlfn.ANCHORARRAY(AC99),AC91:AC95)</f>
        <v>0.11370346249677053</v>
      </c>
      <c r="AM101" s="253">
        <v>3.6182646579205349E-2</v>
      </c>
      <c r="AN101" s="253">
        <v>6.6081663229994409E-3</v>
      </c>
      <c r="AO101" s="253">
        <v>-7.4408529680433698E-3</v>
      </c>
      <c r="AP101" s="253">
        <v>-5.625932498539804E-2</v>
      </c>
      <c r="AQ101" s="253">
        <v>2.6464229096280267E-2</v>
      </c>
      <c r="AS101" s="253">
        <v>2.2501544158939013E-2</v>
      </c>
      <c r="AT101" s="253">
        <v>6.3974716739623738E-3</v>
      </c>
      <c r="AU101" s="253">
        <v>-5.2754493536019922E-2</v>
      </c>
      <c r="AV101" s="253">
        <v>-3.1680964599455713E-2</v>
      </c>
      <c r="AW101" s="253">
        <v>1.1620756911135142E-2</v>
      </c>
      <c r="AX101" s="253">
        <v>-5.1505463568454028E-2</v>
      </c>
      <c r="AY101" s="253">
        <v>3.0252403056293536E-3</v>
      </c>
      <c r="AZ101" s="253">
        <v>6.4200694905262992E-2</v>
      </c>
      <c r="BA101" s="253">
        <v>-8.1360391464357015E-3</v>
      </c>
      <c r="BB101" s="253">
        <v>1.1277016885647168E-2</v>
      </c>
      <c r="BC101" s="253">
        <v>5.761919200093954E-2</v>
      </c>
      <c r="BD101" s="253">
        <v>4.6879156257002966E-2</v>
      </c>
      <c r="BE101" s="253">
        <v>0.13572638513232543</v>
      </c>
      <c r="BF101" s="253">
        <v>4.1103676579047441E-2</v>
      </c>
      <c r="BG101" s="253">
        <v>4.3089225115943576E-2</v>
      </c>
      <c r="BH101" s="253">
        <v>0.12233284978984738</v>
      </c>
      <c r="BI101" s="253">
        <v>3.6930322369952986E-2</v>
      </c>
      <c r="BJ101" s="253">
        <v>3.6898758565670486E-2</v>
      </c>
      <c r="BK101" s="253">
        <v>0.15370830811475672</v>
      </c>
      <c r="BL101" s="253">
        <v>9.8965127033306552E-2</v>
      </c>
      <c r="BM101" s="253">
        <v>3.0568041099118676E-3</v>
      </c>
      <c r="BN101" s="253">
        <v>4.476085524184234E-2</v>
      </c>
      <c r="BO101" s="253">
        <v>5.354064941735439E-2</v>
      </c>
      <c r="BP101" s="253">
        <v>0.10598963667882795</v>
      </c>
      <c r="BQ101" s="253">
        <v>4.7946083142483165E-2</v>
      </c>
      <c r="BR101" s="253">
        <v>-8.8709728408670863E-2</v>
      </c>
      <c r="BS101" s="253">
        <v>4.1040428757820643E-2</v>
      </c>
      <c r="BT101" s="253">
        <v>-1.1856465630457391E-2</v>
      </c>
      <c r="BU101" s="253">
        <v>-8.1360391464357015E-3</v>
      </c>
      <c r="BV101" s="253">
        <v>6.4169010888318695E-2</v>
      </c>
    </row>
    <row r="102" spans="1:149" ht="20.100000000000001" customHeight="1" x14ac:dyDescent="0.25">
      <c r="A102" s="112" t="s">
        <v>374</v>
      </c>
      <c r="B102" s="16" t="s">
        <v>5</v>
      </c>
      <c r="C102" s="16">
        <f>AO77</f>
        <v>101916.31117501028</v>
      </c>
      <c r="D102" s="16">
        <f>$B$90*(AK71^(1/2))</f>
        <v>2403.7667462844051</v>
      </c>
      <c r="E102" s="16">
        <f>C102/D102</f>
        <v>42.398586024432802</v>
      </c>
      <c r="F102" s="19">
        <f>_xlfn.T.DIST.2T(ABS(E102),$B$86-$B$87-1)</f>
        <v>8.2583356145586278E-25</v>
      </c>
      <c r="H102" s="197" t="str">
        <f>IF(F102&gt;0.3,"Atenção: esse resultado não pode ser superior a 30% (trinta por cento)","Nível de significância admitido")</f>
        <v>Nível de significância admitido</v>
      </c>
      <c r="I102" s="197"/>
      <c r="J102" s="197"/>
      <c r="AM102" s="253">
        <v>7.8488350203716986E-2</v>
      </c>
      <c r="AN102" s="253">
        <v>-3.8113829013904426E-3</v>
      </c>
      <c r="AO102" s="253">
        <v>-1.468168751934204E-2</v>
      </c>
      <c r="AP102" s="253">
        <v>6.3065498121246649E-2</v>
      </c>
      <c r="AQ102" s="253">
        <v>9.3425659539605438E-2</v>
      </c>
      <c r="AS102" s="253">
        <v>-4.2098147459576629E-2</v>
      </c>
      <c r="AT102" s="253">
        <v>-2.3323154995734272E-2</v>
      </c>
      <c r="AU102" s="253">
        <v>1.810135177503179E-2</v>
      </c>
      <c r="AV102" s="253">
        <v>3.4406808701959182E-2</v>
      </c>
      <c r="AW102" s="253">
        <v>8.0174455276206411E-2</v>
      </c>
      <c r="AX102" s="253">
        <v>4.5840957406130506E-2</v>
      </c>
      <c r="AY102" s="253">
        <v>5.2336035036471933E-2</v>
      </c>
      <c r="AZ102" s="253">
        <v>-0.12740495996125528</v>
      </c>
      <c r="BA102" s="253">
        <v>3.0313503757458872E-2</v>
      </c>
      <c r="BB102" s="253">
        <v>4.2426037854463361E-2</v>
      </c>
      <c r="BC102" s="253">
        <v>-4.7715603926239684E-2</v>
      </c>
      <c r="BD102" s="253">
        <v>-2.7698381983344456E-2</v>
      </c>
      <c r="BE102" s="253">
        <v>6.3357359904768651E-2</v>
      </c>
      <c r="BF102" s="253">
        <v>-5.3939286612215143E-3</v>
      </c>
      <c r="BG102" s="253">
        <v>-1.6567169603093151E-2</v>
      </c>
      <c r="BH102" s="253">
        <v>3.693032236995298E-2</v>
      </c>
      <c r="BI102" s="253">
        <v>0.16044338209541942</v>
      </c>
      <c r="BJ102" s="253">
        <v>5.1772190950252206E-2</v>
      </c>
      <c r="BK102" s="253">
        <v>-1.9112732978464206E-2</v>
      </c>
      <c r="BL102" s="253">
        <v>7.5073430652049827E-2</v>
      </c>
      <c r="BM102" s="253">
        <v>0.16100722618163915</v>
      </c>
      <c r="BN102" s="253">
        <v>0.10849363169150254</v>
      </c>
      <c r="BO102" s="253">
        <v>0.12024618138251542</v>
      </c>
      <c r="BP102" s="253">
        <v>8.0508582961025643E-2</v>
      </c>
      <c r="BQ102" s="253">
        <v>-6.6801797701384336E-2</v>
      </c>
      <c r="BR102" s="253">
        <v>-2.7567480190579696E-2</v>
      </c>
      <c r="BS102" s="253">
        <v>0.10115278793183152</v>
      </c>
      <c r="BT102" s="253">
        <v>2.2972659997787852E-2</v>
      </c>
      <c r="BU102" s="253">
        <v>3.0313503757458872E-2</v>
      </c>
      <c r="BV102" s="253">
        <v>8.7812947776964967E-2</v>
      </c>
    </row>
    <row r="103" spans="1:149" ht="20.100000000000001" customHeight="1" x14ac:dyDescent="0.25">
      <c r="A103" s="112" t="s">
        <v>377</v>
      </c>
      <c r="B103" s="16" t="str">
        <f>C11</f>
        <v>distrodovia</v>
      </c>
      <c r="C103" s="16">
        <f t="shared" ref="C103:C106" si="34">AO78</f>
        <v>-2614.9484724527283</v>
      </c>
      <c r="D103" s="16">
        <f>$B$90*(AL72^(1/2))</f>
        <v>140.08076596552743</v>
      </c>
      <c r="E103" s="16">
        <f t="shared" ref="E103:E105" si="35">C103/D103</f>
        <v>-18.667434136505527</v>
      </c>
      <c r="F103" s="19">
        <f t="shared" ref="F103:F106" si="36">_xlfn.T.DIST.2T(ABS(E103),$B$86-$B$87-1)</f>
        <v>3.4161337100319341E-16</v>
      </c>
      <c r="H103" s="197" t="str">
        <f>IF(F103&gt;0.3,"Atenção: esse resultado não pode ser superior a 30% (trinta por cento)","Nível de significância admitido")</f>
        <v>Nível de significância admitido</v>
      </c>
      <c r="I103" s="197"/>
      <c r="J103" s="197"/>
      <c r="AC103" s="253">
        <f>SQRT(AC101)</f>
        <v>0.33719944023792586</v>
      </c>
      <c r="AM103" s="253">
        <v>5.8262744564243435E-2</v>
      </c>
      <c r="AN103" s="253">
        <v>8.5392653100155817E-3</v>
      </c>
      <c r="AO103" s="253">
        <v>-1.2293716893498709E-2</v>
      </c>
      <c r="AP103" s="253">
        <v>4.6372740699643825E-2</v>
      </c>
      <c r="AQ103" s="253">
        <v>-8.429626611326356E-2</v>
      </c>
      <c r="AS103" s="253">
        <v>-0.11139086023762933</v>
      </c>
      <c r="AT103" s="253">
        <v>-0.13086179772092671</v>
      </c>
      <c r="AU103" s="253">
        <v>4.2320037147701481E-2</v>
      </c>
      <c r="AV103" s="253">
        <v>7.3569510452972914E-2</v>
      </c>
      <c r="AW103" s="253">
        <v>5.6742840407867368E-3</v>
      </c>
      <c r="AX103" s="253">
        <v>4.7951714522926167E-2</v>
      </c>
      <c r="AY103" s="253">
        <v>0.12377474017001709</v>
      </c>
      <c r="AZ103" s="253">
        <v>6.7684187934497861E-2</v>
      </c>
      <c r="BA103" s="253">
        <v>0.10533416482976903</v>
      </c>
      <c r="BB103" s="253">
        <v>-1.2676606417640068E-4</v>
      </c>
      <c r="BC103" s="253">
        <v>6.9893096303406996E-2</v>
      </c>
      <c r="BD103" s="253">
        <v>-7.5871754277350115E-2</v>
      </c>
      <c r="BE103" s="253">
        <v>5.9027448973968125E-2</v>
      </c>
      <c r="BF103" s="253">
        <v>-8.0656568003882545E-2</v>
      </c>
      <c r="BG103" s="253">
        <v>5.4331164725050132E-2</v>
      </c>
      <c r="BH103" s="253">
        <v>3.6898758565670445E-2</v>
      </c>
      <c r="BI103" s="253">
        <v>5.177219095025222E-2</v>
      </c>
      <c r="BJ103" s="253">
        <v>0.17022551830357813</v>
      </c>
      <c r="BK103" s="253">
        <v>7.2086181948782094E-2</v>
      </c>
      <c r="BL103" s="253">
        <v>1.0184263977140853E-2</v>
      </c>
      <c r="BM103" s="253">
        <v>5.3214128166911845E-3</v>
      </c>
      <c r="BN103" s="253">
        <v>5.5194959956567771E-2</v>
      </c>
      <c r="BO103" s="253">
        <v>-4.5836141609485091E-2</v>
      </c>
      <c r="BP103" s="253">
        <v>2.0600755078897998E-2</v>
      </c>
      <c r="BQ103" s="253">
        <v>5.3911264341858681E-2</v>
      </c>
      <c r="BR103" s="253">
        <v>-1.3516869944567383E-2</v>
      </c>
      <c r="BS103" s="253">
        <v>4.9048101509818434E-2</v>
      </c>
      <c r="BT103" s="253">
        <v>9.9187306383019674E-2</v>
      </c>
      <c r="BU103" s="253">
        <v>0.10533416482976903</v>
      </c>
      <c r="BV103" s="253">
        <v>7.893553009487296E-2</v>
      </c>
    </row>
    <row r="104" spans="1:149" ht="20.100000000000001" customHeight="1" x14ac:dyDescent="0.25">
      <c r="A104" s="112" t="s">
        <v>378</v>
      </c>
      <c r="B104" s="16" t="str">
        <f>D11</f>
        <v>disturbano</v>
      </c>
      <c r="C104" s="16">
        <f t="shared" si="34"/>
        <v>-389.18135062928468</v>
      </c>
      <c r="D104" s="16">
        <f>$B$90*(AM73^(1/2))</f>
        <v>216.76534344505927</v>
      </c>
      <c r="E104" s="16">
        <f t="shared" si="35"/>
        <v>-1.7954039351679181</v>
      </c>
      <c r="F104" s="19">
        <f t="shared" si="36"/>
        <v>8.4688378861289729E-2</v>
      </c>
      <c r="H104" s="197" t="str">
        <f>IF(F104&gt;0.3,"Atenção: esse resultado não pode ser superior a 30% (trinta por cento)","Nível de significância admitido")</f>
        <v>Nível de significância admitido</v>
      </c>
      <c r="I104" s="197"/>
      <c r="J104" s="197"/>
      <c r="AM104" s="253">
        <v>-0.1666742002547853</v>
      </c>
      <c r="AN104" s="253">
        <v>2.058594054177847E-2</v>
      </c>
      <c r="AO104" s="253">
        <v>3.8582175477353603E-3</v>
      </c>
      <c r="AP104" s="253">
        <v>-1.9845556940980225E-2</v>
      </c>
      <c r="AQ104" s="253">
        <v>-8.8551527601324342E-3</v>
      </c>
      <c r="AS104" s="253">
        <v>3.7385890666002029E-2</v>
      </c>
      <c r="AT104" s="253">
        <v>-2.6301039733201068E-2</v>
      </c>
      <c r="AU104" s="253">
        <v>-8.5532333691525686E-2</v>
      </c>
      <c r="AV104" s="253">
        <v>-6.0440749200461018E-2</v>
      </c>
      <c r="AW104" s="253">
        <v>3.7233047735413943E-2</v>
      </c>
      <c r="AX104" s="253">
        <v>-0.12219857082579644</v>
      </c>
      <c r="AY104" s="253">
        <v>-6.3993626705963237E-3</v>
      </c>
      <c r="AZ104" s="253">
        <v>0.1909900536201346</v>
      </c>
      <c r="BA104" s="253">
        <v>-6.1203634899328202E-4</v>
      </c>
      <c r="BB104" s="253">
        <v>9.0238552022797291E-2</v>
      </c>
      <c r="BC104" s="253">
        <v>6.2334510449411552E-2</v>
      </c>
      <c r="BD104" s="253">
        <v>7.2770445427955924E-2</v>
      </c>
      <c r="BE104" s="253">
        <v>0.14676351652883307</v>
      </c>
      <c r="BF104" s="253">
        <v>2.774034679666363E-2</v>
      </c>
      <c r="BG104" s="253">
        <v>-1.5375439531184431E-2</v>
      </c>
      <c r="BH104" s="253">
        <v>0.15370830811475672</v>
      </c>
      <c r="BI104" s="253">
        <v>-1.9112732978464119E-2</v>
      </c>
      <c r="BJ104" s="253">
        <v>7.2086181948782205E-2</v>
      </c>
      <c r="BK104" s="253">
        <v>0.30552632700267673</v>
      </c>
      <c r="BL104" s="253">
        <v>4.5762922593808403E-2</v>
      </c>
      <c r="BM104" s="253">
        <v>-9.7598277597842634E-2</v>
      </c>
      <c r="BN104" s="253">
        <v>7.287657305798817E-2</v>
      </c>
      <c r="BO104" s="253">
        <v>-0.12278281928815472</v>
      </c>
      <c r="BP104" s="253">
        <v>5.4126784090829966E-2</v>
      </c>
      <c r="BQ104" s="253">
        <v>6.7350193261467517E-2</v>
      </c>
      <c r="BR104" s="253">
        <v>-0.10290748308711962</v>
      </c>
      <c r="BS104" s="253">
        <v>7.4805681831855847E-2</v>
      </c>
      <c r="BT104" s="253">
        <v>1.3170724248743951E-3</v>
      </c>
      <c r="BU104" s="253">
        <v>-6.1203634899328202E-4</v>
      </c>
      <c r="BV104" s="253">
        <v>0.1468564737280805</v>
      </c>
    </row>
    <row r="105" spans="1:149" ht="20.100000000000001" customHeight="1" x14ac:dyDescent="0.25">
      <c r="A105" s="112" t="s">
        <v>379</v>
      </c>
      <c r="B105" s="16" t="s">
        <v>399</v>
      </c>
      <c r="C105" s="16">
        <f t="shared" si="34"/>
        <v>41630.667933311983</v>
      </c>
      <c r="D105" s="16">
        <f>$B$90*(AN74^(1/2))</f>
        <v>1271.9257898738592</v>
      </c>
      <c r="E105" s="16">
        <f t="shared" si="35"/>
        <v>32.730422061369339</v>
      </c>
      <c r="F105" s="19">
        <f t="shared" si="36"/>
        <v>4.7697074148398294E-22</v>
      </c>
      <c r="H105" s="197" t="str">
        <f>IF(F106&gt;0.3,"Atenção: esse resultado não pode ser superior a 30% (trinta por cento)","Nível de significância admitido")</f>
        <v>Nível de significância admitido</v>
      </c>
      <c r="I105" s="197"/>
      <c r="J105" s="197"/>
      <c r="AM105" s="253">
        <v>0.17656314742342782</v>
      </c>
      <c r="AN105" s="253">
        <v>-3.3363228896892893E-3</v>
      </c>
      <c r="AO105" s="253">
        <v>-1.4923972105836552E-2</v>
      </c>
      <c r="AP105" s="253">
        <v>-8.1571092452505836E-2</v>
      </c>
      <c r="AQ105" s="253">
        <v>5.1543875116151827E-2</v>
      </c>
      <c r="AS105" s="253">
        <v>1.4866788099108436E-2</v>
      </c>
      <c r="AT105" s="253">
        <v>3.2337742821094584E-2</v>
      </c>
      <c r="AU105" s="253">
        <v>-2.8614865936764683E-2</v>
      </c>
      <c r="AV105" s="253">
        <v>-1.1233392112543775E-2</v>
      </c>
      <c r="AW105" s="253">
        <v>-5.5518110785736513E-3</v>
      </c>
      <c r="AX105" s="253">
        <v>-1.2244234434758833E-3</v>
      </c>
      <c r="AY105" s="253">
        <v>8.6055834300614586E-3</v>
      </c>
      <c r="AZ105" s="253">
        <v>-2.4389578425121683E-2</v>
      </c>
      <c r="BA105" s="253">
        <v>-1.3780374728693368E-2</v>
      </c>
      <c r="BB105" s="253">
        <v>-4.2739665647563166E-2</v>
      </c>
      <c r="BC105" s="253">
        <v>5.3656085891515631E-2</v>
      </c>
      <c r="BD105" s="253">
        <v>3.0580100478484695E-2</v>
      </c>
      <c r="BE105" s="253">
        <v>0.12582827682381237</v>
      </c>
      <c r="BF105" s="253">
        <v>5.2176718363699803E-2</v>
      </c>
      <c r="BG105" s="253">
        <v>8.340879867691646E-2</v>
      </c>
      <c r="BH105" s="253">
        <v>9.896512703330658E-2</v>
      </c>
      <c r="BI105" s="253">
        <v>7.5073430652049841E-2</v>
      </c>
      <c r="BJ105" s="253">
        <v>1.0184263977140881E-2</v>
      </c>
      <c r="BK105" s="253">
        <v>4.5762922593808458E-2</v>
      </c>
      <c r="BL105" s="253">
        <v>0.13504790521934057</v>
      </c>
      <c r="BM105" s="253">
        <v>7.3494750104970447E-2</v>
      </c>
      <c r="BN105" s="253">
        <v>2.4418208828701327E-2</v>
      </c>
      <c r="BO105" s="253">
        <v>0.17666246044269143</v>
      </c>
      <c r="BP105" s="253">
        <v>0.14084172982741419</v>
      </c>
      <c r="BQ105" s="253">
        <v>3.4254922153928113E-2</v>
      </c>
      <c r="BR105" s="253">
        <v>-7.5844283972658647E-2</v>
      </c>
      <c r="BS105" s="253">
        <v>1.6956222775783056E-2</v>
      </c>
      <c r="BT105" s="253">
        <v>-2.1242360781611638E-2</v>
      </c>
      <c r="BU105" s="253">
        <v>-1.3780374728693368E-2</v>
      </c>
      <c r="BV105" s="253">
        <v>5.2790926618705297E-3</v>
      </c>
    </row>
    <row r="106" spans="1:149" ht="20.100000000000001" customHeight="1" x14ac:dyDescent="0.25">
      <c r="A106" s="112" t="s">
        <v>400</v>
      </c>
      <c r="B106" s="16" t="str">
        <f>F11</f>
        <v>rechidrico</v>
      </c>
      <c r="C106" s="16">
        <f t="shared" si="34"/>
        <v>215774.17671460577</v>
      </c>
      <c r="D106" s="16">
        <f>$B$90*(AO75^(1/2))</f>
        <v>1277.9405835249743</v>
      </c>
      <c r="E106" s="16">
        <f>C106/D106</f>
        <v>168.84523388359</v>
      </c>
      <c r="F106" s="19">
        <f t="shared" si="36"/>
        <v>9.5736159446233153E-40</v>
      </c>
      <c r="H106" s="138"/>
      <c r="I106" s="138"/>
      <c r="J106" s="138"/>
      <c r="AM106" s="253">
        <v>0.11911910015553163</v>
      </c>
      <c r="AN106" s="253">
        <v>-1.1138095300040309E-2</v>
      </c>
      <c r="AO106" s="253">
        <v>-1.1344207303736212E-2</v>
      </c>
      <c r="AP106" s="253">
        <v>5.3892078172851882E-2</v>
      </c>
      <c r="AQ106" s="253">
        <v>0.11113343216478673</v>
      </c>
      <c r="AS106" s="253">
        <v>-6.54821376706749E-4</v>
      </c>
      <c r="AT106" s="253">
        <v>3.8431568175282274E-2</v>
      </c>
      <c r="AU106" s="253">
        <v>4.8946290000220841E-2</v>
      </c>
      <c r="AV106" s="253">
        <v>4.9255458005764696E-2</v>
      </c>
      <c r="AW106" s="253">
        <v>8.4237618122885508E-2</v>
      </c>
      <c r="AX106" s="253">
        <v>8.2669743905885634E-2</v>
      </c>
      <c r="AY106" s="253">
        <v>3.8529586713116196E-2</v>
      </c>
      <c r="AZ106" s="253">
        <v>-0.16696345003245527</v>
      </c>
      <c r="BA106" s="253">
        <v>2.1513275757511878E-2</v>
      </c>
      <c r="BB106" s="253">
        <v>3.7045393855324446E-2</v>
      </c>
      <c r="BC106" s="253">
        <v>-6.0327096667288735E-2</v>
      </c>
      <c r="BD106" s="253">
        <v>-5.9147010211830636E-3</v>
      </c>
      <c r="BE106" s="253">
        <v>2.3476377256636996E-2</v>
      </c>
      <c r="BF106" s="253">
        <v>2.7705696882633774E-2</v>
      </c>
      <c r="BG106" s="253">
        <v>-7.1738095876621791E-3</v>
      </c>
      <c r="BH106" s="253">
        <v>3.0568041099118121E-3</v>
      </c>
      <c r="BI106" s="253">
        <v>0.16100722618163915</v>
      </c>
      <c r="BJ106" s="253">
        <v>5.3214128166911845E-3</v>
      </c>
      <c r="BK106" s="253">
        <v>-9.7598277597842772E-2</v>
      </c>
      <c r="BL106" s="253">
        <v>7.3494750104970419E-2</v>
      </c>
      <c r="BM106" s="253">
        <v>0.19421540007806415</v>
      </c>
      <c r="BN106" s="253">
        <v>8.8094326722137392E-2</v>
      </c>
      <c r="BO106" s="253">
        <v>0.17394371980902912</v>
      </c>
      <c r="BP106" s="253">
        <v>7.3597806106818375E-2</v>
      </c>
      <c r="BQ106" s="253">
        <v>-7.5074566162145806E-2</v>
      </c>
      <c r="BR106" s="253">
        <v>2.5948707387204575E-2</v>
      </c>
      <c r="BS106" s="253">
        <v>8.2422223070269279E-2</v>
      </c>
      <c r="BT106" s="253">
        <v>1.5841172105643772E-2</v>
      </c>
      <c r="BU106" s="253">
        <v>2.1513275757511878E-2</v>
      </c>
      <c r="BV106" s="253">
        <v>4.3438889520128171E-2</v>
      </c>
    </row>
    <row r="107" spans="1:149" ht="20.100000000000001" customHeight="1" x14ac:dyDescent="0.25">
      <c r="A107" s="21"/>
      <c r="B107" s="21"/>
      <c r="C107" s="21"/>
      <c r="D107" s="21"/>
      <c r="E107" s="21"/>
      <c r="F107" s="21"/>
      <c r="I107" s="2"/>
      <c r="J107" s="2"/>
      <c r="AM107" s="253">
        <v>-8.5111898538524952E-2</v>
      </c>
      <c r="AN107" s="253">
        <v>4.5942885169917352E-3</v>
      </c>
      <c r="AO107" s="253">
        <v>-2.0221509013982038E-3</v>
      </c>
      <c r="AP107" s="253">
        <v>9.1241848995386565E-2</v>
      </c>
      <c r="AQ107" s="253">
        <v>7.1675825802901702E-2</v>
      </c>
      <c r="AS107" s="253">
        <v>-1.9586508671669139E-3</v>
      </c>
      <c r="AT107" s="253">
        <v>-1.4730440967443026E-2</v>
      </c>
      <c r="AU107" s="253">
        <v>7.0438285058461447E-3</v>
      </c>
      <c r="AV107" s="253">
        <v>1.6968487633431062E-2</v>
      </c>
      <c r="AW107" s="253">
        <v>0.10665259651509669</v>
      </c>
      <c r="AX107" s="253">
        <v>3.1856220824558606E-3</v>
      </c>
      <c r="AY107" s="253">
        <v>3.4795654987202676E-2</v>
      </c>
      <c r="AZ107" s="253">
        <v>-3.412193553913509E-2</v>
      </c>
      <c r="BA107" s="253">
        <v>3.1762428635105373E-2</v>
      </c>
      <c r="BB107" s="253">
        <v>0.1127157294496821</v>
      </c>
      <c r="BC107" s="253">
        <v>-5.1301918776996823E-2</v>
      </c>
      <c r="BD107" s="253">
        <v>1.0263152518913861E-2</v>
      </c>
      <c r="BE107" s="253">
        <v>4.8400726864359069E-2</v>
      </c>
      <c r="BF107" s="253">
        <v>3.0967263863285882E-3</v>
      </c>
      <c r="BG107" s="253">
        <v>-6.5185061930639637E-2</v>
      </c>
      <c r="BH107" s="253">
        <v>4.4760855241842305E-2</v>
      </c>
      <c r="BI107" s="253">
        <v>0.10849363169150258</v>
      </c>
      <c r="BJ107" s="253">
        <v>5.519495995656782E-2</v>
      </c>
      <c r="BK107" s="253">
        <v>7.2876573057988045E-2</v>
      </c>
      <c r="BL107" s="253">
        <v>2.4418208828701285E-2</v>
      </c>
      <c r="BM107" s="253">
        <v>8.8094326722137448E-2</v>
      </c>
      <c r="BN107" s="253">
        <v>0.12181540850597401</v>
      </c>
      <c r="BO107" s="253">
        <v>-1.0313948405834383E-2</v>
      </c>
      <c r="BP107" s="253">
        <v>2.7726428537896253E-2</v>
      </c>
      <c r="BQ107" s="253">
        <v>-5.393071494881449E-2</v>
      </c>
      <c r="BR107" s="253">
        <v>-6.9251324245351575E-3</v>
      </c>
      <c r="BS107" s="253">
        <v>0.12080433305527491</v>
      </c>
      <c r="BT107" s="253">
        <v>3.075135318440627E-2</v>
      </c>
      <c r="BU107" s="253">
        <v>3.1762428635105373E-2</v>
      </c>
      <c r="BV107" s="253">
        <v>0.13688434286474599</v>
      </c>
    </row>
    <row r="108" spans="1:149" s="3" customFormat="1" ht="20.100000000000001" customHeight="1" x14ac:dyDescent="0.25">
      <c r="A108" s="2" t="s">
        <v>105</v>
      </c>
      <c r="B108" s="202" t="str">
        <f>CONCATENATE("Valor previsto = ",TEXT(C102,"#.###,00")," + [",TEXT(C103,"#.###,00")," · (",A55,")] + [",TEXT(C104,"#.###,00")," · (",A56,")] + [",TEXT(C105,"#.###,00")," · (",A57,")] + [",TEXT(C106,"#.###,00")," · (",A58,")]")</f>
        <v>Valor previsto = 101.916,31 + [-2.614,95 · (distrodovia)] + [-389,18 · (disturbano)] + [41.630,67 · (redeletrica)] + [215.774,18 · (rechidrico)]</v>
      </c>
      <c r="C108" s="202"/>
      <c r="D108" s="202"/>
      <c r="E108" s="202"/>
      <c r="F108" s="202"/>
      <c r="G108" s="21"/>
      <c r="H108" s="21"/>
      <c r="S108" s="263"/>
      <c r="T108" s="263"/>
      <c r="U108" s="263"/>
      <c r="V108" s="263"/>
      <c r="W108" s="263"/>
      <c r="X108" s="263"/>
      <c r="Y108" s="263"/>
      <c r="Z108" s="263"/>
      <c r="AA108" s="263"/>
      <c r="AB108" s="263"/>
      <c r="AC108" s="263"/>
      <c r="AD108" s="263"/>
      <c r="AE108" s="263"/>
      <c r="AF108" s="263"/>
      <c r="AG108" s="263"/>
      <c r="AH108" s="263"/>
      <c r="AI108" s="263"/>
      <c r="AJ108" s="263"/>
      <c r="AK108" s="253"/>
      <c r="AL108" s="253"/>
      <c r="AM108" s="253">
        <v>0.36322707486170908</v>
      </c>
      <c r="AN108" s="253">
        <v>-1.8914569703902432E-2</v>
      </c>
      <c r="AO108" s="253">
        <v>-2.1960740389096036E-2</v>
      </c>
      <c r="AP108" s="253">
        <v>-0.11620615885707697</v>
      </c>
      <c r="AQ108" s="253">
        <v>9.0424044176390786E-2</v>
      </c>
      <c r="AR108" s="253"/>
      <c r="AS108" s="253">
        <v>2.7825306543179981E-2</v>
      </c>
      <c r="AT108" s="253">
        <v>9.55493858494353E-2</v>
      </c>
      <c r="AU108" s="253">
        <v>1.6114369122753297E-2</v>
      </c>
      <c r="AV108" s="253">
        <v>2.0683625150543755E-2</v>
      </c>
      <c r="AW108" s="253">
        <v>-2.3603746029989256E-2</v>
      </c>
      <c r="AX108" s="253">
        <v>7.7427334262251041E-2</v>
      </c>
      <c r="AY108" s="253">
        <v>7.861396817028507E-3</v>
      </c>
      <c r="AZ108" s="253">
        <v>-0.14955615943973896</v>
      </c>
      <c r="BA108" s="253">
        <v>-2.5079713766615552E-2</v>
      </c>
      <c r="BB108" s="253">
        <v>-0.10913728015676667</v>
      </c>
      <c r="BC108" s="253">
        <v>4.2316935488108554E-2</v>
      </c>
      <c r="BD108" s="253">
        <v>2.2937277719019142E-2</v>
      </c>
      <c r="BE108" s="253">
        <v>9.3069982117727254E-2</v>
      </c>
      <c r="BF108" s="253">
        <v>8.2727157515920038E-2</v>
      </c>
      <c r="BG108" s="253">
        <v>0.13581654640387741</v>
      </c>
      <c r="BH108" s="253">
        <v>5.3540649417354397E-2</v>
      </c>
      <c r="BI108" s="253">
        <v>0.12024618138251532</v>
      </c>
      <c r="BJ108" s="253">
        <v>-4.5836141609485195E-2</v>
      </c>
      <c r="BK108" s="253">
        <v>-0.12278281928815467</v>
      </c>
      <c r="BL108" s="253">
        <v>0.1766624604426914</v>
      </c>
      <c r="BM108" s="253">
        <v>0.17394371980902901</v>
      </c>
      <c r="BN108" s="253">
        <v>-1.0313948405834508E-2</v>
      </c>
      <c r="BO108" s="253">
        <v>0.3499397584630069</v>
      </c>
      <c r="BP108" s="263">
        <v>0.17818554578528822</v>
      </c>
      <c r="BQ108" s="263">
        <v>1.3767972982283716E-2</v>
      </c>
      <c r="BR108" s="263">
        <v>-3.2376367683229157E-2</v>
      </c>
      <c r="BS108" s="263">
        <v>-2.1294318600382514E-2</v>
      </c>
      <c r="BT108" s="263">
        <v>-3.6060083961163558E-2</v>
      </c>
      <c r="BU108" s="263">
        <v>-2.5079713766615552E-2</v>
      </c>
      <c r="BV108" s="263">
        <v>-8.7495312564040986E-2</v>
      </c>
      <c r="BW108" s="263"/>
      <c r="BX108" s="263"/>
      <c r="BY108" s="263"/>
      <c r="BZ108" s="263"/>
      <c r="CA108" s="263"/>
      <c r="CB108" s="263"/>
      <c r="CC108" s="263"/>
      <c r="CD108" s="263"/>
      <c r="CE108" s="263"/>
      <c r="CF108" s="263"/>
      <c r="CG108" s="263"/>
      <c r="CH108" s="263"/>
      <c r="CI108" s="263"/>
      <c r="CJ108" s="263"/>
      <c r="CK108" s="263"/>
      <c r="CL108" s="263"/>
      <c r="CM108" s="263"/>
      <c r="CN108" s="263"/>
      <c r="CO108" s="263"/>
      <c r="CP108" s="263"/>
      <c r="CQ108" s="263"/>
      <c r="CR108" s="263"/>
      <c r="CS108" s="263"/>
      <c r="CT108" s="263"/>
      <c r="CU108" s="263"/>
      <c r="CV108" s="263"/>
      <c r="CW108" s="263"/>
      <c r="CX108" s="263"/>
      <c r="CY108" s="263"/>
      <c r="CZ108" s="263"/>
      <c r="DA108" s="263"/>
      <c r="DB108" s="263"/>
      <c r="DC108" s="263"/>
      <c r="DD108" s="263"/>
      <c r="DE108" s="263"/>
      <c r="DF108" s="263"/>
      <c r="DG108" s="263"/>
      <c r="DH108" s="263"/>
      <c r="DI108" s="263"/>
      <c r="DJ108" s="263"/>
      <c r="DK108" s="263"/>
      <c r="DL108" s="263"/>
      <c r="DM108" s="263"/>
      <c r="DN108" s="263"/>
      <c r="DO108" s="263"/>
      <c r="DP108" s="263"/>
      <c r="DQ108" s="263"/>
      <c r="DR108" s="263"/>
      <c r="DS108" s="263"/>
      <c r="DT108" s="263"/>
      <c r="DU108" s="263"/>
      <c r="DV108" s="263"/>
      <c r="DW108" s="263"/>
      <c r="DX108" s="263"/>
      <c r="DY108" s="263"/>
      <c r="DZ108" s="263"/>
      <c r="EA108" s="263"/>
      <c r="EB108" s="263"/>
      <c r="EC108" s="263"/>
      <c r="ED108" s="263"/>
      <c r="EE108" s="263"/>
      <c r="EF108" s="263"/>
      <c r="EG108" s="263"/>
      <c r="EH108" s="263"/>
      <c r="EI108" s="263"/>
      <c r="EJ108" s="263"/>
      <c r="EK108" s="263"/>
      <c r="EL108" s="263"/>
      <c r="EM108" s="263"/>
      <c r="EN108" s="263"/>
      <c r="EO108" s="263"/>
      <c r="EP108" s="263"/>
      <c r="EQ108" s="263"/>
      <c r="ER108" s="263"/>
      <c r="ES108" s="263"/>
    </row>
    <row r="109" spans="1:149" s="3" customFormat="1" ht="20.100000000000001" customHeight="1" x14ac:dyDescent="0.25">
      <c r="G109" s="21"/>
      <c r="H109" s="21"/>
      <c r="S109" s="263"/>
      <c r="T109" s="263"/>
      <c r="U109" s="263"/>
      <c r="V109" s="263"/>
      <c r="W109" s="263"/>
      <c r="X109" s="263"/>
      <c r="Y109" s="263"/>
      <c r="Z109" s="263"/>
      <c r="AA109" s="263"/>
      <c r="AB109" s="263"/>
      <c r="AC109" s="263"/>
      <c r="AD109" s="263"/>
      <c r="AE109" s="263"/>
      <c r="AF109" s="263"/>
      <c r="AG109" s="263"/>
      <c r="AH109" s="263"/>
      <c r="AI109" s="263"/>
      <c r="AJ109" s="263"/>
      <c r="AK109" s="253"/>
      <c r="AL109" s="253"/>
      <c r="AM109" s="253">
        <v>0.18465960712128249</v>
      </c>
      <c r="AN109" s="253">
        <v>-2.5360865919722324E-3</v>
      </c>
      <c r="AO109" s="253">
        <v>-1.7055123222096173E-2</v>
      </c>
      <c r="AP109" s="253">
        <v>-8.2460443272429199E-2</v>
      </c>
      <c r="AQ109" s="253">
        <v>4.9763481514238705E-2</v>
      </c>
      <c r="AR109" s="253"/>
      <c r="AS109" s="253">
        <v>9.4535562354117197E-4</v>
      </c>
      <c r="AT109" s="253">
        <v>1.708117701050596E-2</v>
      </c>
      <c r="AU109" s="253">
        <v>-3.4590563388770826E-2</v>
      </c>
      <c r="AV109" s="253">
        <v>-1.2812008443584905E-2</v>
      </c>
      <c r="AW109" s="253">
        <v>-9.3319890150052737E-3</v>
      </c>
      <c r="AX109" s="253">
        <v>-5.2037486676682065E-3</v>
      </c>
      <c r="AY109" s="253">
        <v>1.3689978224690744E-2</v>
      </c>
      <c r="AZ109" s="253">
        <v>-2.520096727524887E-2</v>
      </c>
      <c r="BA109" s="253">
        <v>-1.1892706608453513E-2</v>
      </c>
      <c r="BB109" s="253">
        <v>-4.9021625961536544E-2</v>
      </c>
      <c r="BC109" s="253">
        <v>5.696800186898314E-2</v>
      </c>
      <c r="BD109" s="253">
        <v>2.1455867272740986E-2</v>
      </c>
      <c r="BE109" s="253">
        <v>0.1366888584786011</v>
      </c>
      <c r="BF109" s="253">
        <v>4.3583163678781595E-2</v>
      </c>
      <c r="BG109" s="253">
        <v>8.6437257136999943E-2</v>
      </c>
      <c r="BH109" s="253">
        <v>0.10598963667882799</v>
      </c>
      <c r="BI109" s="253">
        <v>8.0508582961025629E-2</v>
      </c>
      <c r="BJ109" s="253">
        <v>2.0600755078897984E-2</v>
      </c>
      <c r="BK109" s="253">
        <v>5.4126784090830035E-2</v>
      </c>
      <c r="BL109" s="253">
        <v>0.14084172982741419</v>
      </c>
      <c r="BM109" s="253">
        <v>7.3597806106818361E-2</v>
      </c>
      <c r="BN109" s="253">
        <v>2.7726428537896253E-2</v>
      </c>
      <c r="BO109" s="253">
        <v>0.17818554578528822</v>
      </c>
      <c r="BP109" s="263">
        <v>0.14810124814247616</v>
      </c>
      <c r="BQ109" s="263">
        <v>3.4796341680258122E-2</v>
      </c>
      <c r="BR109" s="263">
        <v>-9.0479364778149066E-2</v>
      </c>
      <c r="BS109" s="263">
        <v>1.9198866926848163E-2</v>
      </c>
      <c r="BT109" s="263">
        <v>-2.0420268219501603E-2</v>
      </c>
      <c r="BU109" s="263">
        <v>-1.1892706608453513E-2</v>
      </c>
      <c r="BV109" s="263">
        <v>1.0322563854945344E-2</v>
      </c>
      <c r="BW109" s="263"/>
      <c r="BX109" s="263"/>
      <c r="BY109" s="263"/>
      <c r="BZ109" s="263"/>
      <c r="CA109" s="263"/>
      <c r="CB109" s="263"/>
      <c r="CC109" s="263"/>
      <c r="CD109" s="263"/>
      <c r="CE109" s="263"/>
      <c r="CF109" s="263"/>
      <c r="CG109" s="263"/>
      <c r="CH109" s="263"/>
      <c r="CI109" s="263"/>
      <c r="CJ109" s="263"/>
      <c r="CK109" s="263"/>
      <c r="CL109" s="263"/>
      <c r="CM109" s="263"/>
      <c r="CN109" s="263"/>
      <c r="CO109" s="263"/>
      <c r="CP109" s="263"/>
      <c r="CQ109" s="263"/>
      <c r="CR109" s="263"/>
      <c r="CS109" s="263"/>
      <c r="CT109" s="263"/>
      <c r="CU109" s="263"/>
      <c r="CV109" s="263"/>
      <c r="CW109" s="263"/>
      <c r="CX109" s="263"/>
      <c r="CY109" s="263"/>
      <c r="CZ109" s="263"/>
      <c r="DA109" s="263"/>
      <c r="DB109" s="263"/>
      <c r="DC109" s="263"/>
      <c r="DD109" s="263"/>
      <c r="DE109" s="263"/>
      <c r="DF109" s="263"/>
      <c r="DG109" s="263"/>
      <c r="DH109" s="263"/>
      <c r="DI109" s="263"/>
      <c r="DJ109" s="263"/>
      <c r="DK109" s="263"/>
      <c r="DL109" s="263"/>
      <c r="DM109" s="263"/>
      <c r="DN109" s="263"/>
      <c r="DO109" s="263"/>
      <c r="DP109" s="263"/>
      <c r="DQ109" s="263"/>
      <c r="DR109" s="263"/>
      <c r="DS109" s="263"/>
      <c r="DT109" s="263"/>
      <c r="DU109" s="263"/>
      <c r="DV109" s="263"/>
      <c r="DW109" s="263"/>
      <c r="DX109" s="263"/>
      <c r="DY109" s="263"/>
      <c r="DZ109" s="263"/>
      <c r="EA109" s="263"/>
      <c r="EB109" s="263"/>
      <c r="EC109" s="263"/>
      <c r="ED109" s="263"/>
      <c r="EE109" s="263"/>
      <c r="EF109" s="263"/>
      <c r="EG109" s="263"/>
      <c r="EH109" s="263"/>
      <c r="EI109" s="263"/>
      <c r="EJ109" s="263"/>
      <c r="EK109" s="263"/>
      <c r="EL109" s="263"/>
      <c r="EM109" s="263"/>
      <c r="EN109" s="263"/>
      <c r="EO109" s="263"/>
      <c r="EP109" s="263"/>
      <c r="EQ109" s="263"/>
      <c r="ER109" s="263"/>
      <c r="ES109" s="263"/>
    </row>
    <row r="110" spans="1:149" s="3" customFormat="1" ht="20.100000000000001" customHeight="1" x14ac:dyDescent="0.25">
      <c r="G110" s="100"/>
      <c r="H110" s="100"/>
      <c r="S110" s="263"/>
      <c r="T110" s="263"/>
      <c r="U110" s="263"/>
      <c r="V110" s="263"/>
      <c r="W110" s="263"/>
      <c r="X110" s="263"/>
      <c r="Y110" s="263"/>
      <c r="Z110" s="263"/>
      <c r="AA110" s="263"/>
      <c r="AB110" s="263"/>
      <c r="AC110" s="263"/>
      <c r="AD110" s="263"/>
      <c r="AE110" s="263"/>
      <c r="AF110" s="263"/>
      <c r="AG110" s="263"/>
      <c r="AH110" s="263"/>
      <c r="AI110" s="263"/>
      <c r="AJ110" s="263"/>
      <c r="AK110" s="253"/>
      <c r="AL110" s="253"/>
      <c r="AM110" s="253">
        <v>0.1161597639592023</v>
      </c>
      <c r="AN110" s="253">
        <v>2.3966431360338152E-3</v>
      </c>
      <c r="AO110" s="253">
        <v>1.3138040833738304E-3</v>
      </c>
      <c r="AP110" s="253">
        <v>-9.494962949987093E-2</v>
      </c>
      <c r="AQ110" s="253">
        <v>-0.11112648949910772</v>
      </c>
      <c r="AR110" s="253"/>
      <c r="AS110" s="253">
        <v>4.0628970590537994E-2</v>
      </c>
      <c r="AT110" s="253">
        <v>3.2782139140749622E-2</v>
      </c>
      <c r="AU110" s="253">
        <v>3.9451916060753461E-2</v>
      </c>
      <c r="AV110" s="253">
        <v>4.1076174639743418E-2</v>
      </c>
      <c r="AW110" s="253">
        <v>-5.591881963965431E-2</v>
      </c>
      <c r="AX110" s="253">
        <v>3.3886245231641993E-2</v>
      </c>
      <c r="AY110" s="253">
        <v>4.5638495881097224E-2</v>
      </c>
      <c r="AZ110" s="253">
        <v>0.16644577340146477</v>
      </c>
      <c r="BA110" s="253">
        <v>4.760920200615798E-2</v>
      </c>
      <c r="BB110" s="253">
        <v>-4.8018596573632277E-2</v>
      </c>
      <c r="BC110" s="253">
        <v>0.14800901981978343</v>
      </c>
      <c r="BD110" s="253">
        <v>4.3451550737544864E-2</v>
      </c>
      <c r="BE110" s="253">
        <v>4.5581235792410218E-2</v>
      </c>
      <c r="BF110" s="253">
        <v>3.73444603821034E-2</v>
      </c>
      <c r="BG110" s="253">
        <v>0.13792437178681477</v>
      </c>
      <c r="BH110" s="253">
        <v>4.7946083142483109E-2</v>
      </c>
      <c r="BI110" s="253">
        <v>-6.6801797701384336E-2</v>
      </c>
      <c r="BJ110" s="253">
        <v>5.3911264341858639E-2</v>
      </c>
      <c r="BK110" s="253">
        <v>6.7350193261467489E-2</v>
      </c>
      <c r="BL110" s="253">
        <v>3.4254922153928058E-2</v>
      </c>
      <c r="BM110" s="253">
        <v>-7.5074566162145778E-2</v>
      </c>
      <c r="BN110" s="253">
        <v>-5.393071494881449E-2</v>
      </c>
      <c r="BO110" s="253">
        <v>1.3767972982283688E-2</v>
      </c>
      <c r="BP110" s="263">
        <v>3.4796341680258053E-2</v>
      </c>
      <c r="BQ110" s="263">
        <v>0.14971696512816943</v>
      </c>
      <c r="BR110" s="263">
        <v>4.0455265648511124E-2</v>
      </c>
      <c r="BS110" s="263">
        <v>-5.3273812907127571E-2</v>
      </c>
      <c r="BT110" s="263">
        <v>4.8266104047844899E-2</v>
      </c>
      <c r="BU110" s="263">
        <v>4.760920200615798E-2</v>
      </c>
      <c r="BV110" s="263">
        <v>-4.4885561931009232E-2</v>
      </c>
      <c r="BW110" s="263"/>
      <c r="BX110" s="263"/>
      <c r="BY110" s="263"/>
      <c r="BZ110" s="263"/>
      <c r="CA110" s="263"/>
      <c r="CB110" s="263"/>
      <c r="CC110" s="263"/>
      <c r="CD110" s="263"/>
      <c r="CE110" s="263"/>
      <c r="CF110" s="263"/>
      <c r="CG110" s="263"/>
      <c r="CH110" s="263"/>
      <c r="CI110" s="263"/>
      <c r="CJ110" s="263"/>
      <c r="CK110" s="263"/>
      <c r="CL110" s="263"/>
      <c r="CM110" s="263"/>
      <c r="CN110" s="263"/>
      <c r="CO110" s="263"/>
      <c r="CP110" s="263"/>
      <c r="CQ110" s="263"/>
      <c r="CR110" s="263"/>
      <c r="CS110" s="263"/>
      <c r="CT110" s="263"/>
      <c r="CU110" s="263"/>
      <c r="CV110" s="263"/>
      <c r="CW110" s="263"/>
      <c r="CX110" s="263"/>
      <c r="CY110" s="263"/>
      <c r="CZ110" s="263"/>
      <c r="DA110" s="263"/>
      <c r="DB110" s="263"/>
      <c r="DC110" s="263"/>
      <c r="DD110" s="263"/>
      <c r="DE110" s="263"/>
      <c r="DF110" s="263"/>
      <c r="DG110" s="263"/>
      <c r="DH110" s="263"/>
      <c r="DI110" s="263"/>
      <c r="DJ110" s="263"/>
      <c r="DK110" s="263"/>
      <c r="DL110" s="263"/>
      <c r="DM110" s="263"/>
      <c r="DN110" s="263"/>
      <c r="DO110" s="263"/>
      <c r="DP110" s="263"/>
      <c r="DQ110" s="263"/>
      <c r="DR110" s="263"/>
      <c r="DS110" s="263"/>
      <c r="DT110" s="263"/>
      <c r="DU110" s="263"/>
      <c r="DV110" s="263"/>
      <c r="DW110" s="263"/>
      <c r="DX110" s="263"/>
      <c r="DY110" s="263"/>
      <c r="DZ110" s="263"/>
      <c r="EA110" s="263"/>
      <c r="EB110" s="263"/>
      <c r="EC110" s="263"/>
      <c r="ED110" s="263"/>
      <c r="EE110" s="263"/>
      <c r="EF110" s="263"/>
      <c r="EG110" s="263"/>
      <c r="EH110" s="263"/>
      <c r="EI110" s="263"/>
      <c r="EJ110" s="263"/>
      <c r="EK110" s="263"/>
      <c r="EL110" s="263"/>
      <c r="EM110" s="263"/>
      <c r="EN110" s="263"/>
      <c r="EO110" s="263"/>
      <c r="EP110" s="263"/>
      <c r="EQ110" s="263"/>
      <c r="ER110" s="263"/>
      <c r="ES110" s="263"/>
    </row>
    <row r="111" spans="1:149" s="3" customFormat="1" ht="20.100000000000001" customHeight="1" x14ac:dyDescent="0.25">
      <c r="A111" s="162" t="s">
        <v>383</v>
      </c>
      <c r="B111" s="162"/>
      <c r="C111" s="162"/>
      <c r="D111" s="162"/>
      <c r="E111" s="162"/>
      <c r="F111" s="162"/>
      <c r="G111" s="21"/>
      <c r="H111" s="21"/>
      <c r="S111" s="263"/>
      <c r="T111" s="263"/>
      <c r="U111" s="263"/>
      <c r="V111" s="263"/>
      <c r="W111" s="263"/>
      <c r="X111" s="263"/>
      <c r="Y111" s="263"/>
      <c r="Z111" s="263"/>
      <c r="AA111" s="263"/>
      <c r="AB111" s="263"/>
      <c r="AC111" s="263"/>
      <c r="AD111" s="263"/>
      <c r="AE111" s="263"/>
      <c r="AF111" s="263"/>
      <c r="AG111" s="263"/>
      <c r="AH111" s="263"/>
      <c r="AI111" s="263"/>
      <c r="AJ111" s="263"/>
      <c r="AK111" s="253"/>
      <c r="AL111" s="253"/>
      <c r="AM111" s="253">
        <v>-3.3398164369748712E-2</v>
      </c>
      <c r="AN111" s="253">
        <v>-8.082008655601167E-3</v>
      </c>
      <c r="AO111" s="253">
        <v>2.1188152955379649E-2</v>
      </c>
      <c r="AP111" s="253">
        <v>5.3300939426256341E-2</v>
      </c>
      <c r="AQ111" s="253">
        <v>-4.6378644868416946E-2</v>
      </c>
      <c r="AR111" s="253"/>
      <c r="AS111" s="253">
        <v>0.1204190334592706</v>
      </c>
      <c r="AT111" s="253">
        <v>0.13407098294838429</v>
      </c>
      <c r="AU111" s="253">
        <v>0.15052689192725094</v>
      </c>
      <c r="AV111" s="253">
        <v>0.10662164951077968</v>
      </c>
      <c r="AW111" s="253">
        <v>6.382566900623643E-2</v>
      </c>
      <c r="AX111" s="253">
        <v>0.13086767547758318</v>
      </c>
      <c r="AY111" s="253">
        <v>3.9999317633216888E-2</v>
      </c>
      <c r="AZ111" s="253">
        <v>5.3212231022229689E-2</v>
      </c>
      <c r="BA111" s="253">
        <v>7.1781547066286366E-2</v>
      </c>
      <c r="BB111" s="253">
        <v>8.842155587467318E-2</v>
      </c>
      <c r="BC111" s="253">
        <v>1.2910666806517507E-2</v>
      </c>
      <c r="BD111" s="253">
        <v>7.2472786714998821E-2</v>
      </c>
      <c r="BE111" s="253">
        <v>-0.1268484037283544</v>
      </c>
      <c r="BF111" s="253">
        <v>6.74486510708215E-2</v>
      </c>
      <c r="BG111" s="253">
        <v>1.6176013987446072E-2</v>
      </c>
      <c r="BH111" s="253">
        <v>-8.8709728408671043E-2</v>
      </c>
      <c r="BI111" s="253">
        <v>-2.756748019057971E-2</v>
      </c>
      <c r="BJ111" s="253">
        <v>-1.3516869944567439E-2</v>
      </c>
      <c r="BK111" s="253">
        <v>-0.10290748308711992</v>
      </c>
      <c r="BL111" s="253">
        <v>-7.584428397265873E-2</v>
      </c>
      <c r="BM111" s="253">
        <v>2.5948707387204617E-2</v>
      </c>
      <c r="BN111" s="253">
        <v>-6.9251324245352547E-3</v>
      </c>
      <c r="BO111" s="253">
        <v>-3.2376367683229046E-2</v>
      </c>
      <c r="BP111" s="263">
        <v>-9.0479364778149149E-2</v>
      </c>
      <c r="BQ111" s="263">
        <v>4.0455265648511041E-2</v>
      </c>
      <c r="BR111" s="263">
        <v>0.23680844025448144</v>
      </c>
      <c r="BS111" s="263">
        <v>3.6689440531545575E-3</v>
      </c>
      <c r="BT111" s="263">
        <v>8.2375623543976179E-2</v>
      </c>
      <c r="BU111" s="263">
        <v>7.1781547066286366E-2</v>
      </c>
      <c r="BV111" s="263">
        <v>-2.4618086241449524E-2</v>
      </c>
      <c r="BW111" s="263"/>
      <c r="BX111" s="263"/>
      <c r="BY111" s="263"/>
      <c r="BZ111" s="263"/>
      <c r="CA111" s="263"/>
      <c r="CB111" s="263"/>
      <c r="CC111" s="263"/>
      <c r="CD111" s="263"/>
      <c r="CE111" s="263"/>
      <c r="CF111" s="263"/>
      <c r="CG111" s="263"/>
      <c r="CH111" s="263"/>
      <c r="CI111" s="263"/>
      <c r="CJ111" s="263"/>
      <c r="CK111" s="263"/>
      <c r="CL111" s="263"/>
      <c r="CM111" s="263"/>
      <c r="CN111" s="263"/>
      <c r="CO111" s="263"/>
      <c r="CP111" s="263"/>
      <c r="CQ111" s="263"/>
      <c r="CR111" s="263"/>
      <c r="CS111" s="263"/>
      <c r="CT111" s="263"/>
      <c r="CU111" s="263"/>
      <c r="CV111" s="263"/>
      <c r="CW111" s="263"/>
      <c r="CX111" s="263"/>
      <c r="CY111" s="263"/>
      <c r="CZ111" s="263"/>
      <c r="DA111" s="263"/>
      <c r="DB111" s="263"/>
      <c r="DC111" s="263"/>
      <c r="DD111" s="263"/>
      <c r="DE111" s="263"/>
      <c r="DF111" s="263"/>
      <c r="DG111" s="263"/>
      <c r="DH111" s="263"/>
      <c r="DI111" s="263"/>
      <c r="DJ111" s="263"/>
      <c r="DK111" s="263"/>
      <c r="DL111" s="263"/>
      <c r="DM111" s="263"/>
      <c r="DN111" s="263"/>
      <c r="DO111" s="263"/>
      <c r="DP111" s="263"/>
      <c r="DQ111" s="263"/>
      <c r="DR111" s="263"/>
      <c r="DS111" s="263"/>
      <c r="DT111" s="263"/>
      <c r="DU111" s="263"/>
      <c r="DV111" s="263"/>
      <c r="DW111" s="263"/>
      <c r="DX111" s="263"/>
      <c r="DY111" s="263"/>
      <c r="DZ111" s="263"/>
      <c r="EA111" s="263"/>
      <c r="EB111" s="263"/>
      <c r="EC111" s="263"/>
      <c r="ED111" s="263"/>
      <c r="EE111" s="263"/>
      <c r="EF111" s="263"/>
      <c r="EG111" s="263"/>
      <c r="EH111" s="263"/>
      <c r="EI111" s="263"/>
      <c r="EJ111" s="263"/>
      <c r="EK111" s="263"/>
      <c r="EL111" s="263"/>
      <c r="EM111" s="263"/>
      <c r="EN111" s="263"/>
      <c r="EO111" s="263"/>
      <c r="EP111" s="263"/>
      <c r="EQ111" s="263"/>
      <c r="ER111" s="263"/>
      <c r="ES111" s="263"/>
    </row>
    <row r="112" spans="1:149" s="3" customFormat="1" ht="20.100000000000001" customHeight="1" x14ac:dyDescent="0.25">
      <c r="G112" s="2"/>
      <c r="H112" s="2"/>
      <c r="S112" s="263"/>
      <c r="T112" s="263"/>
      <c r="U112" s="263"/>
      <c r="V112" s="263"/>
      <c r="W112" s="263"/>
      <c r="X112" s="263"/>
      <c r="Y112" s="263"/>
      <c r="Z112" s="263"/>
      <c r="AA112" s="263"/>
      <c r="AB112" s="263"/>
      <c r="AC112" s="263"/>
      <c r="AD112" s="263"/>
      <c r="AE112" s="263"/>
      <c r="AF112" s="263"/>
      <c r="AG112" s="263"/>
      <c r="AH112" s="263"/>
      <c r="AI112" s="263"/>
      <c r="AJ112" s="263"/>
      <c r="AK112" s="253"/>
      <c r="AL112" s="253"/>
      <c r="AM112" s="253">
        <v>-0.10267896979430029</v>
      </c>
      <c r="AN112" s="253">
        <v>4.7484255198106352E-3</v>
      </c>
      <c r="AO112" s="253">
        <v>2.6313721768032438E-4</v>
      </c>
      <c r="AP112" s="253">
        <v>9.3956553413350158E-2</v>
      </c>
      <c r="AQ112" s="253">
        <v>7.1098388501255647E-2</v>
      </c>
      <c r="AR112" s="253"/>
      <c r="AS112" s="253">
        <v>9.6960380864444876E-3</v>
      </c>
      <c r="AT112" s="253">
        <v>-4.6808070818275677E-3</v>
      </c>
      <c r="AU112" s="253">
        <v>9.8706020709895259E-3</v>
      </c>
      <c r="AV112" s="253">
        <v>1.6598534524184999E-2</v>
      </c>
      <c r="AW112" s="253">
        <v>0.11101563995589234</v>
      </c>
      <c r="AX112" s="253">
        <v>2.3532579647530805E-3</v>
      </c>
      <c r="AY112" s="253">
        <v>3.0317536648256246E-2</v>
      </c>
      <c r="AZ112" s="253">
        <v>-2.6447002060432198E-2</v>
      </c>
      <c r="BA112" s="253">
        <v>3.0712242474776733E-2</v>
      </c>
      <c r="BB112" s="253">
        <v>0.12198845053483638</v>
      </c>
      <c r="BC112" s="253">
        <v>-5.3615891290111989E-2</v>
      </c>
      <c r="BD112" s="253">
        <v>1.8798183299545281E-2</v>
      </c>
      <c r="BE112" s="253">
        <v>4.056678176599602E-2</v>
      </c>
      <c r="BF112" s="253">
        <v>9.0381950422436796E-3</v>
      </c>
      <c r="BG112" s="253">
        <v>-7.0788566546656134E-2</v>
      </c>
      <c r="BH112" s="253">
        <v>4.1040428757820602E-2</v>
      </c>
      <c r="BI112" s="253">
        <v>0.10115278793183156</v>
      </c>
      <c r="BJ112" s="253">
        <v>4.9048101509818462E-2</v>
      </c>
      <c r="BK112" s="253">
        <v>7.4805681831855694E-2</v>
      </c>
      <c r="BL112" s="253">
        <v>1.6956222775783014E-2</v>
      </c>
      <c r="BM112" s="253">
        <v>8.2422223070269363E-2</v>
      </c>
      <c r="BN112" s="253">
        <v>0.12080433305527492</v>
      </c>
      <c r="BO112" s="253">
        <v>-2.1294318600382403E-2</v>
      </c>
      <c r="BP112" s="263">
        <v>1.9198866926848163E-2</v>
      </c>
      <c r="BQ112" s="263">
        <v>-5.3273812907127564E-2</v>
      </c>
      <c r="BR112" s="263">
        <v>3.6689440531547102E-3</v>
      </c>
      <c r="BS112" s="263">
        <v>0.12093590166411508</v>
      </c>
      <c r="BT112" s="263">
        <v>3.084381108361689E-2</v>
      </c>
      <c r="BU112" s="263">
        <v>3.0712242474776733E-2</v>
      </c>
      <c r="BV112" s="263">
        <v>0.13755539098345232</v>
      </c>
      <c r="BW112" s="263"/>
      <c r="BX112" s="263"/>
      <c r="BY112" s="263"/>
      <c r="BZ112" s="263"/>
      <c r="CA112" s="263"/>
      <c r="CB112" s="263"/>
      <c r="CC112" s="263"/>
      <c r="CD112" s="263"/>
      <c r="CE112" s="263"/>
      <c r="CF112" s="263"/>
      <c r="CG112" s="263"/>
      <c r="CH112" s="263"/>
      <c r="CI112" s="263"/>
      <c r="CJ112" s="263"/>
      <c r="CK112" s="263"/>
      <c r="CL112" s="263"/>
      <c r="CM112" s="263"/>
      <c r="CN112" s="263"/>
      <c r="CO112" s="263"/>
      <c r="CP112" s="263"/>
      <c r="CQ112" s="263"/>
      <c r="CR112" s="263"/>
      <c r="CS112" s="263"/>
      <c r="CT112" s="263"/>
      <c r="CU112" s="263"/>
      <c r="CV112" s="263"/>
      <c r="CW112" s="263"/>
      <c r="CX112" s="263"/>
      <c r="CY112" s="263"/>
      <c r="CZ112" s="263"/>
      <c r="DA112" s="263"/>
      <c r="DB112" s="263"/>
      <c r="DC112" s="263"/>
      <c r="DD112" s="263"/>
      <c r="DE112" s="263"/>
      <c r="DF112" s="263"/>
      <c r="DG112" s="263"/>
      <c r="DH112" s="263"/>
      <c r="DI112" s="263"/>
      <c r="DJ112" s="263"/>
      <c r="DK112" s="263"/>
      <c r="DL112" s="263"/>
      <c r="DM112" s="263"/>
      <c r="DN112" s="263"/>
      <c r="DO112" s="263"/>
      <c r="DP112" s="263"/>
      <c r="DQ112" s="263"/>
      <c r="DR112" s="263"/>
      <c r="DS112" s="263"/>
      <c r="DT112" s="263"/>
      <c r="DU112" s="263"/>
      <c r="DV112" s="263"/>
      <c r="DW112" s="263"/>
      <c r="DX112" s="263"/>
      <c r="DY112" s="263"/>
      <c r="DZ112" s="263"/>
      <c r="EA112" s="263"/>
      <c r="EB112" s="263"/>
      <c r="EC112" s="263"/>
      <c r="ED112" s="263"/>
      <c r="EE112" s="263"/>
      <c r="EF112" s="263"/>
      <c r="EG112" s="263"/>
      <c r="EH112" s="263"/>
      <c r="EI112" s="263"/>
      <c r="EJ112" s="263"/>
      <c r="EK112" s="263"/>
      <c r="EL112" s="263"/>
      <c r="EM112" s="263"/>
      <c r="EN112" s="263"/>
      <c r="EO112" s="263"/>
      <c r="EP112" s="263"/>
      <c r="EQ112" s="263"/>
      <c r="ER112" s="263"/>
      <c r="ES112" s="263"/>
    </row>
    <row r="113" spans="1:149" s="3" customFormat="1" ht="20.100000000000001" customHeight="1" x14ac:dyDescent="0.25">
      <c r="A113" s="109" t="str">
        <f>C11</f>
        <v>distrodovia</v>
      </c>
      <c r="B113" s="16" t="s">
        <v>375</v>
      </c>
      <c r="C113" s="16">
        <f>C103</f>
        <v>-2614.9484724527283</v>
      </c>
      <c r="E113" s="2"/>
      <c r="F113" s="2"/>
      <c r="G113" s="2"/>
      <c r="H113" s="2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  <c r="AI113" s="263"/>
      <c r="AJ113" s="263"/>
      <c r="AK113" s="253"/>
      <c r="AL113" s="253"/>
      <c r="AM113" s="253">
        <v>2.8625209492956688E-2</v>
      </c>
      <c r="AN113" s="253">
        <v>1.8291009226413216E-3</v>
      </c>
      <c r="AO113" s="253">
        <v>1.8491579842122921E-4</v>
      </c>
      <c r="AP113" s="253">
        <v>4.8058138423103386E-2</v>
      </c>
      <c r="AQ113" s="253">
        <v>-6.8898242694666489E-2</v>
      </c>
      <c r="AR113" s="253"/>
      <c r="AS113" s="253">
        <v>-2.3328778340313869E-2</v>
      </c>
      <c r="AT113" s="253">
        <v>-2.8908539007448442E-2</v>
      </c>
      <c r="AU113" s="253">
        <v>8.4472069633463917E-2</v>
      </c>
      <c r="AV113" s="253">
        <v>8.6938347319794052E-2</v>
      </c>
      <c r="AW113" s="253">
        <v>2.7189620650648366E-2</v>
      </c>
      <c r="AX113" s="253">
        <v>8.1451044551870092E-2</v>
      </c>
      <c r="AY113" s="253">
        <v>9.205581849087556E-2</v>
      </c>
      <c r="AZ113" s="253">
        <v>5.8825431778109463E-2</v>
      </c>
      <c r="BA113" s="253">
        <v>9.2333192188507413E-2</v>
      </c>
      <c r="BB113" s="253">
        <v>3.1583474277301737E-2</v>
      </c>
      <c r="BC113" s="253">
        <v>4.8025713509897282E-2</v>
      </c>
      <c r="BD113" s="253">
        <v>-1.9947950192663058E-2</v>
      </c>
      <c r="BE113" s="253">
        <v>-1.218931406761567E-2</v>
      </c>
      <c r="BF113" s="253">
        <v>-2.379106783636694E-2</v>
      </c>
      <c r="BG113" s="253">
        <v>4.131050627641511E-2</v>
      </c>
      <c r="BH113" s="253">
        <v>-1.1856465630457461E-2</v>
      </c>
      <c r="BI113" s="253">
        <v>2.2972659997787845E-2</v>
      </c>
      <c r="BJ113" s="253">
        <v>9.9187306383019619E-2</v>
      </c>
      <c r="BK113" s="253">
        <v>1.3170724248742494E-3</v>
      </c>
      <c r="BL113" s="253">
        <v>-2.1242360781611666E-2</v>
      </c>
      <c r="BM113" s="253">
        <v>1.5841172105643786E-2</v>
      </c>
      <c r="BN113" s="253">
        <v>3.0751353184406208E-2</v>
      </c>
      <c r="BO113" s="253">
        <v>-3.6060083961163475E-2</v>
      </c>
      <c r="BP113" s="263">
        <v>-2.0420268219501617E-2</v>
      </c>
      <c r="BQ113" s="263">
        <v>4.8266104047844878E-2</v>
      </c>
      <c r="BR113" s="263">
        <v>8.2375623543976234E-2</v>
      </c>
      <c r="BS113" s="263">
        <v>3.0843811083616821E-2</v>
      </c>
      <c r="BT113" s="263">
        <v>9.2425650087718025E-2</v>
      </c>
      <c r="BU113" s="263">
        <v>9.2333192188507413E-2</v>
      </c>
      <c r="BV113" s="263">
        <v>3.7245664312861443E-2</v>
      </c>
      <c r="BW113" s="263"/>
      <c r="BX113" s="263"/>
      <c r="BY113" s="263"/>
      <c r="BZ113" s="263"/>
      <c r="CA113" s="263"/>
      <c r="CB113" s="263"/>
      <c r="CC113" s="263"/>
      <c r="CD113" s="263"/>
      <c r="CE113" s="263"/>
      <c r="CF113" s="263"/>
      <c r="CG113" s="263"/>
      <c r="CH113" s="263"/>
      <c r="CI113" s="263"/>
      <c r="CJ113" s="263"/>
      <c r="CK113" s="263"/>
      <c r="CL113" s="263"/>
      <c r="CM113" s="263"/>
      <c r="CN113" s="263"/>
      <c r="CO113" s="263"/>
      <c r="CP113" s="263"/>
      <c r="CQ113" s="263"/>
      <c r="CR113" s="263"/>
      <c r="CS113" s="263"/>
      <c r="CT113" s="263"/>
      <c r="CU113" s="263"/>
      <c r="CV113" s="263"/>
      <c r="CW113" s="263"/>
      <c r="CX113" s="263"/>
      <c r="CY113" s="263"/>
      <c r="CZ113" s="263"/>
      <c r="DA113" s="263"/>
      <c r="DB113" s="263"/>
      <c r="DC113" s="263"/>
      <c r="DD113" s="263"/>
      <c r="DE113" s="263"/>
      <c r="DF113" s="263"/>
      <c r="DG113" s="263"/>
      <c r="DH113" s="263"/>
      <c r="DI113" s="263"/>
      <c r="DJ113" s="263"/>
      <c r="DK113" s="263"/>
      <c r="DL113" s="263"/>
      <c r="DM113" s="263"/>
      <c r="DN113" s="263"/>
      <c r="DO113" s="263"/>
      <c r="DP113" s="263"/>
      <c r="DQ113" s="263"/>
      <c r="DR113" s="263"/>
      <c r="DS113" s="263"/>
      <c r="DT113" s="263"/>
      <c r="DU113" s="263"/>
      <c r="DV113" s="263"/>
      <c r="DW113" s="263"/>
      <c r="DX113" s="263"/>
      <c r="DY113" s="263"/>
      <c r="DZ113" s="263"/>
      <c r="EA113" s="263"/>
      <c r="EB113" s="263"/>
      <c r="EC113" s="263"/>
      <c r="ED113" s="263"/>
      <c r="EE113" s="263"/>
      <c r="EF113" s="263"/>
      <c r="EG113" s="263"/>
      <c r="EH113" s="263"/>
      <c r="EI113" s="263"/>
      <c r="EJ113" s="263"/>
      <c r="EK113" s="263"/>
      <c r="EL113" s="263"/>
      <c r="EM113" s="263"/>
      <c r="EN113" s="263"/>
      <c r="EO113" s="263"/>
      <c r="EP113" s="263"/>
      <c r="EQ113" s="263"/>
      <c r="ER113" s="263"/>
      <c r="ES113" s="263"/>
    </row>
    <row r="114" spans="1:149" s="3" customFormat="1" ht="20.100000000000001" customHeight="1" x14ac:dyDescent="0.25">
      <c r="A114" s="109" t="str">
        <f>D11</f>
        <v>disturbano</v>
      </c>
      <c r="B114" s="16" t="s">
        <v>375</v>
      </c>
      <c r="C114" s="16">
        <f t="shared" ref="C114:C116" si="37">C104</f>
        <v>-389.18135062928468</v>
      </c>
      <c r="E114" s="2"/>
      <c r="F114" s="2"/>
      <c r="G114" s="22"/>
      <c r="H114" s="22"/>
      <c r="S114" s="263"/>
      <c r="T114" s="263"/>
      <c r="U114" s="263"/>
      <c r="V114" s="263"/>
      <c r="W114" s="263"/>
      <c r="X114" s="263"/>
      <c r="Y114" s="263"/>
      <c r="Z114" s="263"/>
      <c r="AA114" s="263"/>
      <c r="AB114" s="263"/>
      <c r="AC114" s="263"/>
      <c r="AD114" s="263"/>
      <c r="AE114" s="263"/>
      <c r="AF114" s="263"/>
      <c r="AG114" s="263"/>
      <c r="AH114" s="263"/>
      <c r="AI114" s="263"/>
      <c r="AJ114" s="263"/>
      <c r="AK114" s="253"/>
      <c r="AL114" s="253"/>
      <c r="AM114" s="253">
        <v>4.6192280748732023E-2</v>
      </c>
      <c r="AN114" s="253">
        <v>1.6749639198224203E-3</v>
      </c>
      <c r="AO114" s="253">
        <v>-2.100372320657299E-3</v>
      </c>
      <c r="AP114" s="253">
        <v>4.5343434005139793E-2</v>
      </c>
      <c r="AQ114" s="253">
        <v>-6.8320805393020434E-2</v>
      </c>
      <c r="AR114" s="253"/>
      <c r="AS114" s="253">
        <v>-3.4983467293925284E-2</v>
      </c>
      <c r="AT114" s="253">
        <v>-3.89581728930639E-2</v>
      </c>
      <c r="AU114" s="253">
        <v>8.164529606832055E-2</v>
      </c>
      <c r="AV114" s="253">
        <v>8.7308300429040114E-2</v>
      </c>
      <c r="AW114" s="253">
        <v>2.2826577209852705E-2</v>
      </c>
      <c r="AX114" s="253">
        <v>8.2283408669572872E-2</v>
      </c>
      <c r="AY114" s="253">
        <v>9.6533936829821976E-2</v>
      </c>
      <c r="AZ114" s="253">
        <v>5.1150498299406551E-2</v>
      </c>
      <c r="BA114" s="253">
        <v>9.3383378348836033E-2</v>
      </c>
      <c r="BB114" s="253">
        <v>2.2310753192147426E-2</v>
      </c>
      <c r="BC114" s="253">
        <v>5.0339686023012427E-2</v>
      </c>
      <c r="BD114" s="253">
        <v>-2.8482980973294506E-2</v>
      </c>
      <c r="BE114" s="253">
        <v>-4.3553689692526626E-3</v>
      </c>
      <c r="BF114" s="253">
        <v>-2.9732536492282038E-2</v>
      </c>
      <c r="BG114" s="253">
        <v>4.69140108924316E-2</v>
      </c>
      <c r="BH114" s="253">
        <v>-8.1360391464357987E-3</v>
      </c>
      <c r="BI114" s="253">
        <v>3.0313503757458851E-2</v>
      </c>
      <c r="BJ114" s="253">
        <v>0.10533416482976896</v>
      </c>
      <c r="BK114" s="253">
        <v>-6.1203634899344161E-4</v>
      </c>
      <c r="BL114" s="253">
        <v>-1.3780374728693409E-2</v>
      </c>
      <c r="BM114" s="253">
        <v>2.1513275757511871E-2</v>
      </c>
      <c r="BN114" s="253">
        <v>3.1762428635105283E-2</v>
      </c>
      <c r="BO114" s="253">
        <v>-2.5079713766615469E-2</v>
      </c>
      <c r="BP114" s="263">
        <v>-1.1892706608453554E-2</v>
      </c>
      <c r="BQ114" s="263">
        <v>4.7609202006157939E-2</v>
      </c>
      <c r="BR114" s="263">
        <v>7.1781547066286366E-2</v>
      </c>
      <c r="BS114" s="263">
        <v>3.0712242474776635E-2</v>
      </c>
      <c r="BT114" s="263">
        <v>9.2333192188507385E-2</v>
      </c>
      <c r="BU114" s="263">
        <v>9.3383378348836033E-2</v>
      </c>
      <c r="BV114" s="263">
        <v>3.6574616194155113E-2</v>
      </c>
      <c r="BW114" s="263"/>
      <c r="BX114" s="263"/>
      <c r="BY114" s="263"/>
      <c r="BZ114" s="263"/>
      <c r="CA114" s="263"/>
      <c r="CB114" s="263"/>
      <c r="CC114" s="263"/>
      <c r="CD114" s="263"/>
      <c r="CE114" s="263"/>
      <c r="CF114" s="263"/>
      <c r="CG114" s="263"/>
      <c r="CH114" s="263"/>
      <c r="CI114" s="263"/>
      <c r="CJ114" s="263"/>
      <c r="CK114" s="263"/>
      <c r="CL114" s="263"/>
      <c r="CM114" s="263"/>
      <c r="CN114" s="263"/>
      <c r="CO114" s="263"/>
      <c r="CP114" s="263"/>
      <c r="CQ114" s="263"/>
      <c r="CR114" s="263"/>
      <c r="CS114" s="263"/>
      <c r="CT114" s="263"/>
      <c r="CU114" s="263"/>
      <c r="CV114" s="263"/>
      <c r="CW114" s="263"/>
      <c r="CX114" s="263"/>
      <c r="CY114" s="263"/>
      <c r="CZ114" s="263"/>
      <c r="DA114" s="263"/>
      <c r="DB114" s="263"/>
      <c r="DC114" s="263"/>
      <c r="DD114" s="263"/>
      <c r="DE114" s="263"/>
      <c r="DF114" s="263"/>
      <c r="DG114" s="263"/>
      <c r="DH114" s="263"/>
      <c r="DI114" s="263"/>
      <c r="DJ114" s="263"/>
      <c r="DK114" s="263"/>
      <c r="DL114" s="263"/>
      <c r="DM114" s="263"/>
      <c r="DN114" s="263"/>
      <c r="DO114" s="263"/>
      <c r="DP114" s="263"/>
      <c r="DQ114" s="263"/>
      <c r="DR114" s="263"/>
      <c r="DS114" s="263"/>
      <c r="DT114" s="263"/>
      <c r="DU114" s="263"/>
      <c r="DV114" s="263"/>
      <c r="DW114" s="263"/>
      <c r="DX114" s="263"/>
      <c r="DY114" s="263"/>
      <c r="DZ114" s="263"/>
      <c r="EA114" s="263"/>
      <c r="EB114" s="263"/>
      <c r="EC114" s="263"/>
      <c r="ED114" s="263"/>
      <c r="EE114" s="263"/>
      <c r="EF114" s="263"/>
      <c r="EG114" s="263"/>
      <c r="EH114" s="263"/>
      <c r="EI114" s="263"/>
      <c r="EJ114" s="263"/>
      <c r="EK114" s="263"/>
      <c r="EL114" s="263"/>
      <c r="EM114" s="263"/>
      <c r="EN114" s="263"/>
      <c r="EO114" s="263"/>
      <c r="EP114" s="263"/>
      <c r="EQ114" s="263"/>
      <c r="ER114" s="263"/>
      <c r="ES114" s="263"/>
    </row>
    <row r="115" spans="1:149" s="3" customFormat="1" ht="20.100000000000001" customHeight="1" x14ac:dyDescent="0.25">
      <c r="A115" s="109" t="s">
        <v>399</v>
      </c>
      <c r="B115" s="16" t="s">
        <v>375</v>
      </c>
      <c r="C115" s="16">
        <f t="shared" si="37"/>
        <v>41630.667933311983</v>
      </c>
      <c r="E115" s="2"/>
      <c r="F115" s="2"/>
      <c r="G115" s="22"/>
      <c r="H115" s="22"/>
      <c r="S115" s="263"/>
      <c r="T115" s="263"/>
      <c r="U115" s="263"/>
      <c r="V115" s="263"/>
      <c r="W115" s="263"/>
      <c r="X115" s="263"/>
      <c r="Y115" s="263"/>
      <c r="Z115" s="263"/>
      <c r="AA115" s="263"/>
      <c r="AB115" s="263"/>
      <c r="AC115" s="263"/>
      <c r="AD115" s="263"/>
      <c r="AE115" s="263"/>
      <c r="AF115" s="263"/>
      <c r="AG115" s="263"/>
      <c r="AH115" s="263"/>
      <c r="AI115" s="263"/>
      <c r="AJ115" s="263"/>
      <c r="AK115" s="253"/>
      <c r="AL115" s="253"/>
      <c r="AM115" s="253">
        <v>-0.16897325069974495</v>
      </c>
      <c r="AN115" s="253">
        <v>1.1429038623562347E-2</v>
      </c>
      <c r="AO115" s="253">
        <v>1.3420962374126382E-3</v>
      </c>
      <c r="AP115" s="253">
        <v>0.10673402859963191</v>
      </c>
      <c r="AQ115" s="253">
        <v>5.4593572176341407E-2</v>
      </c>
      <c r="AR115" s="253"/>
      <c r="AS115" s="253">
        <v>-6.17116656724679E-3</v>
      </c>
      <c r="AT115" s="253">
        <v>-4.1129330556640156E-2</v>
      </c>
      <c r="AU115" s="253">
        <v>-1.2171865137050042E-2</v>
      </c>
      <c r="AV115" s="253">
        <v>2.9585484421745245E-3</v>
      </c>
      <c r="AW115" s="253">
        <v>0.11509569848644047</v>
      </c>
      <c r="AX115" s="253">
        <v>-3.1328567428512533E-2</v>
      </c>
      <c r="AY115" s="253">
        <v>3.456147183803629E-2</v>
      </c>
      <c r="AZ115" s="253">
        <v>2.1597810339597796E-2</v>
      </c>
      <c r="BA115" s="253">
        <v>3.6574616194155238E-2</v>
      </c>
      <c r="BB115" s="253">
        <v>0.1429237759331029</v>
      </c>
      <c r="BC115" s="253">
        <v>-4.6630287039645661E-2</v>
      </c>
      <c r="BD115" s="253">
        <v>1.4673766323758941E-2</v>
      </c>
      <c r="BE115" s="253">
        <v>6.1753237660975895E-2</v>
      </c>
      <c r="BF115" s="253">
        <v>-9.5264071607783912E-3</v>
      </c>
      <c r="BG115" s="253">
        <v>-8.8813889638187149E-2</v>
      </c>
      <c r="BH115" s="253">
        <v>6.4169010888318639E-2</v>
      </c>
      <c r="BI115" s="253">
        <v>8.781294777696505E-2</v>
      </c>
      <c r="BJ115" s="253">
        <v>7.8935530094873044E-2</v>
      </c>
      <c r="BK115" s="253">
        <v>0.14685647372808031</v>
      </c>
      <c r="BL115" s="253">
        <v>5.2790926618704742E-3</v>
      </c>
      <c r="BM115" s="253">
        <v>4.343888952012831E-2</v>
      </c>
      <c r="BN115" s="253">
        <v>0.13688434286474604</v>
      </c>
      <c r="BO115" s="253">
        <v>-8.7495312564040931E-2</v>
      </c>
      <c r="BP115" s="263">
        <v>1.0322563854945337E-2</v>
      </c>
      <c r="BQ115" s="263">
        <v>-4.4885561931009232E-2</v>
      </c>
      <c r="BR115" s="263">
        <v>-2.4618086241449344E-2</v>
      </c>
      <c r="BS115" s="263">
        <v>0.13755539098345237</v>
      </c>
      <c r="BT115" s="263">
        <v>3.7245664312861568E-2</v>
      </c>
      <c r="BU115" s="263">
        <v>3.6574616194155238E-2</v>
      </c>
      <c r="BV115" s="263">
        <v>0.17755702616592056</v>
      </c>
      <c r="BW115" s="263"/>
      <c r="BX115" s="263"/>
      <c r="BY115" s="263"/>
      <c r="BZ115" s="263"/>
      <c r="CA115" s="263"/>
      <c r="CB115" s="263"/>
      <c r="CC115" s="263"/>
      <c r="CD115" s="263"/>
      <c r="CE115" s="263"/>
      <c r="CF115" s="263"/>
      <c r="CG115" s="263"/>
      <c r="CH115" s="263"/>
      <c r="CI115" s="263"/>
      <c r="CJ115" s="263"/>
      <c r="CK115" s="263"/>
      <c r="CL115" s="263"/>
      <c r="CM115" s="263"/>
      <c r="CN115" s="263"/>
      <c r="CO115" s="263"/>
      <c r="CP115" s="263"/>
      <c r="CQ115" s="263"/>
      <c r="CR115" s="263"/>
      <c r="CS115" s="263"/>
      <c r="CT115" s="263"/>
      <c r="CU115" s="263"/>
      <c r="CV115" s="263"/>
      <c r="CW115" s="263"/>
      <c r="CX115" s="263"/>
      <c r="CY115" s="263"/>
      <c r="CZ115" s="263"/>
      <c r="DA115" s="263"/>
      <c r="DB115" s="263"/>
      <c r="DC115" s="263"/>
      <c r="DD115" s="263"/>
      <c r="DE115" s="263"/>
      <c r="DF115" s="263"/>
      <c r="DG115" s="263"/>
      <c r="DH115" s="263"/>
      <c r="DI115" s="263"/>
      <c r="DJ115" s="263"/>
      <c r="DK115" s="263"/>
      <c r="DL115" s="263"/>
      <c r="DM115" s="263"/>
      <c r="DN115" s="263"/>
      <c r="DO115" s="263"/>
      <c r="DP115" s="263"/>
      <c r="DQ115" s="263"/>
      <c r="DR115" s="263"/>
      <c r="DS115" s="263"/>
      <c r="DT115" s="263"/>
      <c r="DU115" s="263"/>
      <c r="DV115" s="263"/>
      <c r="DW115" s="263"/>
      <c r="DX115" s="263"/>
      <c r="DY115" s="263"/>
      <c r="DZ115" s="263"/>
      <c r="EA115" s="263"/>
      <c r="EB115" s="263"/>
      <c r="EC115" s="263"/>
      <c r="ED115" s="263"/>
      <c r="EE115" s="263"/>
      <c r="EF115" s="263"/>
      <c r="EG115" s="263"/>
      <c r="EH115" s="263"/>
      <c r="EI115" s="263"/>
      <c r="EJ115" s="263"/>
      <c r="EK115" s="263"/>
      <c r="EL115" s="263"/>
      <c r="EM115" s="263"/>
      <c r="EN115" s="263"/>
      <c r="EO115" s="263"/>
      <c r="EP115" s="263"/>
      <c r="EQ115" s="263"/>
      <c r="ER115" s="263"/>
      <c r="ES115" s="263"/>
    </row>
    <row r="116" spans="1:149" s="3" customFormat="1" ht="20.100000000000001" customHeight="1" x14ac:dyDescent="0.25">
      <c r="A116" s="109" t="str">
        <f>F11</f>
        <v>rechidrico</v>
      </c>
      <c r="B116" s="16" t="s">
        <v>375</v>
      </c>
      <c r="C116" s="16">
        <f t="shared" si="37"/>
        <v>215774.17671460577</v>
      </c>
      <c r="E116" s="2"/>
      <c r="F116" s="2"/>
      <c r="G116" s="22"/>
      <c r="H116" s="22"/>
      <c r="S116" s="263"/>
      <c r="T116" s="263"/>
      <c r="U116" s="263"/>
      <c r="V116" s="263"/>
      <c r="W116" s="263"/>
      <c r="X116" s="263"/>
      <c r="Y116" s="263"/>
      <c r="Z116" s="263"/>
      <c r="AA116" s="263"/>
      <c r="AB116" s="263"/>
      <c r="AC116" s="263"/>
      <c r="AD116" s="263"/>
      <c r="AE116" s="263"/>
      <c r="AF116" s="263"/>
      <c r="AG116" s="263"/>
      <c r="AH116" s="263"/>
      <c r="AI116" s="263"/>
      <c r="AJ116" s="263"/>
      <c r="AK116" s="253"/>
      <c r="AL116" s="253"/>
      <c r="AM116" s="253"/>
      <c r="AN116" s="253"/>
      <c r="AO116" s="253"/>
      <c r="AP116" s="253"/>
      <c r="AQ116" s="253"/>
      <c r="AR116" s="253"/>
      <c r="AS116" s="253"/>
      <c r="AT116" s="253"/>
      <c r="AU116" s="253"/>
      <c r="AV116" s="253"/>
      <c r="AW116" s="253"/>
      <c r="AX116" s="253"/>
      <c r="AY116" s="253"/>
      <c r="AZ116" s="253"/>
      <c r="BA116" s="253"/>
      <c r="BB116" s="253"/>
      <c r="BC116" s="253"/>
      <c r="BD116" s="253"/>
      <c r="BE116" s="253"/>
      <c r="BF116" s="253"/>
      <c r="BG116" s="253"/>
      <c r="BH116" s="253"/>
      <c r="BI116" s="253"/>
      <c r="BJ116" s="253"/>
      <c r="BK116" s="253"/>
      <c r="BL116" s="253"/>
      <c r="BM116" s="253"/>
      <c r="BN116" s="253"/>
      <c r="BO116" s="253"/>
      <c r="BP116" s="263"/>
      <c r="BQ116" s="263"/>
      <c r="BR116" s="263"/>
      <c r="BS116" s="263"/>
      <c r="BT116" s="263"/>
      <c r="BU116" s="263"/>
      <c r="BV116" s="263"/>
      <c r="BW116" s="263"/>
      <c r="BX116" s="263"/>
      <c r="BY116" s="263"/>
      <c r="BZ116" s="263"/>
      <c r="CA116" s="263"/>
      <c r="CB116" s="263"/>
      <c r="CC116" s="263"/>
      <c r="CD116" s="263"/>
      <c r="CE116" s="263"/>
      <c r="CF116" s="263"/>
      <c r="CG116" s="263"/>
      <c r="CH116" s="263"/>
      <c r="CI116" s="263"/>
      <c r="CJ116" s="263"/>
      <c r="CK116" s="263"/>
      <c r="CL116" s="263"/>
      <c r="CM116" s="263"/>
      <c r="CN116" s="263"/>
      <c r="CO116" s="263"/>
      <c r="CP116" s="263"/>
      <c r="CQ116" s="263"/>
      <c r="CR116" s="263"/>
      <c r="CS116" s="263"/>
      <c r="CT116" s="263"/>
      <c r="CU116" s="263"/>
      <c r="CV116" s="263"/>
      <c r="CW116" s="263"/>
      <c r="CX116" s="263"/>
      <c r="CY116" s="263"/>
      <c r="CZ116" s="263"/>
      <c r="DA116" s="263"/>
      <c r="DB116" s="263"/>
      <c r="DC116" s="263"/>
      <c r="DD116" s="263"/>
      <c r="DE116" s="263"/>
      <c r="DF116" s="263"/>
      <c r="DG116" s="263"/>
      <c r="DH116" s="263"/>
      <c r="DI116" s="263"/>
      <c r="DJ116" s="263"/>
      <c r="DK116" s="263"/>
      <c r="DL116" s="263"/>
      <c r="DM116" s="263"/>
      <c r="DN116" s="263"/>
      <c r="DO116" s="263"/>
      <c r="DP116" s="263"/>
      <c r="DQ116" s="263"/>
      <c r="DR116" s="263"/>
      <c r="DS116" s="263"/>
      <c r="DT116" s="263"/>
      <c r="DU116" s="263"/>
      <c r="DV116" s="263"/>
      <c r="DW116" s="263"/>
      <c r="DX116" s="263"/>
      <c r="DY116" s="263"/>
      <c r="DZ116" s="263"/>
      <c r="EA116" s="263"/>
      <c r="EB116" s="263"/>
      <c r="EC116" s="263"/>
      <c r="ED116" s="263"/>
      <c r="EE116" s="263"/>
      <c r="EF116" s="263"/>
      <c r="EG116" s="263"/>
      <c r="EH116" s="263"/>
      <c r="EI116" s="263"/>
      <c r="EJ116" s="263"/>
      <c r="EK116" s="263"/>
      <c r="EL116" s="263"/>
      <c r="EM116" s="263"/>
      <c r="EN116" s="263"/>
      <c r="EO116" s="263"/>
      <c r="EP116" s="263"/>
      <c r="EQ116" s="263"/>
      <c r="ER116" s="263"/>
      <c r="ES116" s="263"/>
    </row>
    <row r="117" spans="1:149" s="3" customFormat="1" ht="20.100000000000001" customHeight="1" x14ac:dyDescent="0.25">
      <c r="A117" s="21"/>
      <c r="B117" s="21"/>
      <c r="C117" s="21"/>
      <c r="D117" s="21"/>
      <c r="E117" s="21"/>
      <c r="F117" s="21"/>
      <c r="G117" s="21"/>
      <c r="H117" s="21"/>
      <c r="S117" s="263"/>
      <c r="T117" s="263"/>
      <c r="U117" s="263"/>
      <c r="V117" s="263"/>
      <c r="W117" s="263"/>
      <c r="X117" s="263"/>
      <c r="Y117" s="263"/>
      <c r="Z117" s="263"/>
      <c r="AA117" s="263"/>
      <c r="AB117" s="263"/>
      <c r="AC117" s="263"/>
      <c r="AD117" s="263"/>
      <c r="AE117" s="263"/>
      <c r="AF117" s="263"/>
      <c r="AG117" s="263"/>
      <c r="AH117" s="263"/>
      <c r="AI117" s="263"/>
      <c r="AJ117" s="263"/>
      <c r="AK117" s="253"/>
      <c r="AL117" s="253"/>
      <c r="AM117" s="253"/>
      <c r="AN117" s="253"/>
      <c r="AO117" s="253"/>
      <c r="AP117" s="253"/>
      <c r="AQ117" s="253"/>
      <c r="AR117" s="253"/>
      <c r="AS117" s="253"/>
      <c r="AT117" s="253"/>
      <c r="AU117" s="253"/>
      <c r="AV117" s="253"/>
      <c r="AW117" s="253"/>
      <c r="AX117" s="253"/>
      <c r="AY117" s="253"/>
      <c r="AZ117" s="253"/>
      <c r="BA117" s="253"/>
      <c r="BB117" s="253"/>
      <c r="BC117" s="253"/>
      <c r="BD117" s="253"/>
      <c r="BE117" s="253"/>
      <c r="BF117" s="253"/>
      <c r="BG117" s="253"/>
      <c r="BH117" s="253"/>
      <c r="BI117" s="253"/>
      <c r="BJ117" s="253"/>
      <c r="BK117" s="253"/>
      <c r="BL117" s="253"/>
      <c r="BM117" s="253"/>
      <c r="BN117" s="253"/>
      <c r="BO117" s="253"/>
      <c r="BP117" s="263"/>
      <c r="BQ117" s="263"/>
      <c r="BR117" s="263"/>
      <c r="BS117" s="263"/>
      <c r="BT117" s="263"/>
      <c r="BU117" s="263"/>
      <c r="BV117" s="263"/>
      <c r="BW117" s="263"/>
      <c r="BX117" s="263"/>
      <c r="BY117" s="263"/>
      <c r="BZ117" s="263"/>
      <c r="CA117" s="263"/>
      <c r="CB117" s="263"/>
      <c r="CC117" s="263"/>
      <c r="CD117" s="263"/>
      <c r="CE117" s="263"/>
      <c r="CF117" s="263"/>
      <c r="CG117" s="263"/>
      <c r="CH117" s="263"/>
      <c r="CI117" s="263"/>
      <c r="CJ117" s="263"/>
      <c r="CK117" s="263"/>
      <c r="CL117" s="263"/>
      <c r="CM117" s="263"/>
      <c r="CN117" s="263"/>
      <c r="CO117" s="263"/>
      <c r="CP117" s="263"/>
      <c r="CQ117" s="263"/>
      <c r="CR117" s="263"/>
      <c r="CS117" s="263"/>
      <c r="CT117" s="263"/>
      <c r="CU117" s="263"/>
      <c r="CV117" s="263"/>
      <c r="CW117" s="263"/>
      <c r="CX117" s="263"/>
      <c r="CY117" s="263"/>
      <c r="CZ117" s="263"/>
      <c r="DA117" s="263"/>
      <c r="DB117" s="263"/>
      <c r="DC117" s="263"/>
      <c r="DD117" s="263"/>
      <c r="DE117" s="263"/>
      <c r="DF117" s="263"/>
      <c r="DG117" s="263"/>
      <c r="DH117" s="263"/>
      <c r="DI117" s="263"/>
      <c r="DJ117" s="263"/>
      <c r="DK117" s="263"/>
      <c r="DL117" s="263"/>
      <c r="DM117" s="263"/>
      <c r="DN117" s="263"/>
      <c r="DO117" s="263"/>
      <c r="DP117" s="263"/>
      <c r="DQ117" s="263"/>
      <c r="DR117" s="263"/>
      <c r="DS117" s="263"/>
      <c r="DT117" s="263"/>
      <c r="DU117" s="263"/>
      <c r="DV117" s="263"/>
      <c r="DW117" s="263"/>
      <c r="DX117" s="263"/>
      <c r="DY117" s="263"/>
      <c r="DZ117" s="263"/>
      <c r="EA117" s="263"/>
      <c r="EB117" s="263"/>
      <c r="EC117" s="263"/>
      <c r="ED117" s="263"/>
      <c r="EE117" s="263"/>
      <c r="EF117" s="263"/>
      <c r="EG117" s="263"/>
      <c r="EH117" s="263"/>
      <c r="EI117" s="263"/>
      <c r="EJ117" s="263"/>
      <c r="EK117" s="263"/>
      <c r="EL117" s="263"/>
      <c r="EM117" s="263"/>
      <c r="EN117" s="263"/>
      <c r="EO117" s="263"/>
      <c r="EP117" s="263"/>
      <c r="EQ117" s="263"/>
      <c r="ER117" s="263"/>
      <c r="ES117" s="263"/>
    </row>
    <row r="118" spans="1:149" s="3" customFormat="1" ht="20.100000000000001" customHeight="1" x14ac:dyDescent="0.25">
      <c r="A118" s="181" t="s">
        <v>106</v>
      </c>
      <c r="B118" s="181"/>
      <c r="C118" s="181"/>
      <c r="D118" s="181"/>
      <c r="E118" s="181"/>
      <c r="F118" s="181"/>
      <c r="G118" s="22"/>
      <c r="H118" s="22"/>
      <c r="S118" s="263"/>
      <c r="T118" s="263"/>
      <c r="U118" s="263"/>
      <c r="V118" s="263"/>
      <c r="W118" s="263"/>
      <c r="X118" s="263"/>
      <c r="Y118" s="263"/>
      <c r="Z118" s="263"/>
      <c r="AA118" s="263"/>
      <c r="AB118" s="263"/>
      <c r="AC118" s="263"/>
      <c r="AD118" s="263"/>
      <c r="AE118" s="263"/>
      <c r="AF118" s="263"/>
      <c r="AG118" s="263"/>
      <c r="AH118" s="263"/>
      <c r="AI118" s="263"/>
      <c r="AJ118" s="263"/>
      <c r="AK118" s="253"/>
      <c r="AL118" s="253"/>
      <c r="AM118" s="253"/>
      <c r="AN118" s="253"/>
      <c r="AO118" s="253"/>
      <c r="AP118" s="253"/>
      <c r="AQ118" s="253"/>
      <c r="AR118" s="253"/>
      <c r="AS118" s="253"/>
      <c r="AT118" s="253"/>
      <c r="AU118" s="253"/>
      <c r="AV118" s="253"/>
      <c r="AW118" s="253"/>
      <c r="AX118" s="253"/>
      <c r="AY118" s="253"/>
      <c r="AZ118" s="253"/>
      <c r="BA118" s="253"/>
      <c r="BB118" s="253"/>
      <c r="BC118" s="253"/>
      <c r="BD118" s="253"/>
      <c r="BE118" s="253"/>
      <c r="BF118" s="253"/>
      <c r="BG118" s="253"/>
      <c r="BH118" s="253"/>
      <c r="BI118" s="253"/>
      <c r="BJ118" s="253"/>
      <c r="BK118" s="253"/>
      <c r="BL118" s="253"/>
      <c r="BM118" s="253"/>
      <c r="BN118" s="253"/>
      <c r="BO118" s="253"/>
      <c r="BP118" s="263"/>
      <c r="BQ118" s="263"/>
      <c r="BR118" s="263"/>
      <c r="BS118" s="263"/>
      <c r="BT118" s="263"/>
      <c r="BU118" s="263"/>
      <c r="BV118" s="263"/>
      <c r="BW118" s="263"/>
      <c r="BX118" s="263"/>
      <c r="BY118" s="263"/>
      <c r="BZ118" s="263"/>
      <c r="CA118" s="263"/>
      <c r="CB118" s="263"/>
      <c r="CC118" s="263"/>
      <c r="CD118" s="263"/>
      <c r="CE118" s="263"/>
      <c r="CF118" s="263"/>
      <c r="CG118" s="263"/>
      <c r="CH118" s="263"/>
      <c r="CI118" s="263"/>
      <c r="CJ118" s="263"/>
      <c r="CK118" s="263"/>
      <c r="CL118" s="263"/>
      <c r="CM118" s="263"/>
      <c r="CN118" s="263"/>
      <c r="CO118" s="263"/>
      <c r="CP118" s="263"/>
      <c r="CQ118" s="263"/>
      <c r="CR118" s="263"/>
      <c r="CS118" s="263"/>
      <c r="CT118" s="263"/>
      <c r="CU118" s="263"/>
      <c r="CV118" s="263"/>
      <c r="CW118" s="263"/>
      <c r="CX118" s="263"/>
      <c r="CY118" s="263"/>
      <c r="CZ118" s="263"/>
      <c r="DA118" s="263"/>
      <c r="DB118" s="263"/>
      <c r="DC118" s="263"/>
      <c r="DD118" s="263"/>
      <c r="DE118" s="263"/>
      <c r="DF118" s="263"/>
      <c r="DG118" s="263"/>
      <c r="DH118" s="263"/>
      <c r="DI118" s="263"/>
      <c r="DJ118" s="263"/>
      <c r="DK118" s="263"/>
      <c r="DL118" s="263"/>
      <c r="DM118" s="263"/>
      <c r="DN118" s="263"/>
      <c r="DO118" s="263"/>
      <c r="DP118" s="263"/>
      <c r="DQ118" s="263"/>
      <c r="DR118" s="263"/>
      <c r="DS118" s="263"/>
      <c r="DT118" s="263"/>
      <c r="DU118" s="263"/>
      <c r="DV118" s="263"/>
      <c r="DW118" s="263"/>
      <c r="DX118" s="263"/>
      <c r="DY118" s="263"/>
      <c r="DZ118" s="263"/>
      <c r="EA118" s="263"/>
      <c r="EB118" s="263"/>
      <c r="EC118" s="263"/>
      <c r="ED118" s="263"/>
      <c r="EE118" s="263"/>
      <c r="EF118" s="263"/>
      <c r="EG118" s="263"/>
      <c r="EH118" s="263"/>
      <c r="EI118" s="263"/>
      <c r="EJ118" s="263"/>
      <c r="EK118" s="263"/>
      <c r="EL118" s="263"/>
      <c r="EM118" s="263"/>
      <c r="EN118" s="263"/>
      <c r="EO118" s="263"/>
      <c r="EP118" s="263"/>
      <c r="EQ118" s="263"/>
      <c r="ER118" s="263"/>
      <c r="ES118" s="263"/>
    </row>
    <row r="120" spans="1:149" ht="99.95" customHeight="1" x14ac:dyDescent="0.25">
      <c r="A120" s="171" t="s">
        <v>104</v>
      </c>
      <c r="B120" s="181"/>
      <c r="C120" s="181"/>
      <c r="D120" s="181"/>
      <c r="E120" s="181"/>
      <c r="F120" s="181"/>
      <c r="G120" s="22"/>
      <c r="H120" s="22"/>
    </row>
    <row r="121" spans="1:149" ht="20.100000000000001" customHeight="1" x14ac:dyDescent="0.25">
      <c r="A121" s="7"/>
      <c r="B121" s="7"/>
      <c r="C121" s="7"/>
      <c r="D121" s="7"/>
      <c r="E121" s="7"/>
      <c r="F121" s="7"/>
      <c r="G121" s="7"/>
      <c r="H121" s="7"/>
    </row>
    <row r="122" spans="1:149" ht="20.100000000000001" customHeight="1" x14ac:dyDescent="0.25">
      <c r="A122" s="203" t="s">
        <v>53</v>
      </c>
      <c r="B122" s="200" t="s">
        <v>0</v>
      </c>
      <c r="C122" s="200" t="s">
        <v>37</v>
      </c>
      <c r="D122" s="200" t="s">
        <v>54</v>
      </c>
      <c r="E122" s="200"/>
      <c r="F122" s="200"/>
      <c r="G122" s="101"/>
      <c r="H122" s="101"/>
    </row>
    <row r="123" spans="1:149" ht="20.100000000000001" customHeight="1" x14ac:dyDescent="0.25">
      <c r="A123" s="203"/>
      <c r="B123" s="200"/>
      <c r="C123" s="200"/>
      <c r="D123" s="23" t="s">
        <v>55</v>
      </c>
      <c r="E123" s="23" t="s">
        <v>56</v>
      </c>
      <c r="F123" s="23" t="s">
        <v>57</v>
      </c>
      <c r="G123" s="101"/>
      <c r="H123" s="101"/>
    </row>
    <row r="124" spans="1:149" ht="20.100000000000001" customHeight="1" x14ac:dyDescent="0.25">
      <c r="A124" s="203"/>
      <c r="B124" s="188">
        <v>1</v>
      </c>
      <c r="C124" s="163" t="s">
        <v>38</v>
      </c>
      <c r="D124" s="163" t="s">
        <v>39</v>
      </c>
      <c r="E124" s="163" t="s">
        <v>40</v>
      </c>
      <c r="F124" s="163" t="s">
        <v>41</v>
      </c>
      <c r="G124" s="86"/>
      <c r="H124" s="86"/>
    </row>
    <row r="125" spans="1:149" ht="20.100000000000001" customHeight="1" x14ac:dyDescent="0.25">
      <c r="A125" s="203"/>
      <c r="B125" s="188"/>
      <c r="C125" s="163"/>
      <c r="D125" s="163"/>
      <c r="E125" s="163"/>
      <c r="F125" s="163"/>
      <c r="G125" s="86"/>
      <c r="H125" s="86"/>
    </row>
    <row r="126" spans="1:149" ht="20.100000000000001" customHeight="1" x14ac:dyDescent="0.25">
      <c r="A126" s="203"/>
      <c r="B126" s="188">
        <v>2</v>
      </c>
      <c r="C126" s="163" t="s">
        <v>42</v>
      </c>
      <c r="D126" s="163" t="s">
        <v>43</v>
      </c>
      <c r="E126" s="163" t="s">
        <v>44</v>
      </c>
      <c r="F126" s="163" t="s">
        <v>45</v>
      </c>
      <c r="G126" s="86"/>
      <c r="H126" s="86"/>
      <c r="AJ126" s="253" t="s">
        <v>406</v>
      </c>
      <c r="AK126" s="253" t="s">
        <v>404</v>
      </c>
      <c r="AL126" s="253" t="s">
        <v>405</v>
      </c>
    </row>
    <row r="127" spans="1:149" ht="20.100000000000001" customHeight="1" x14ac:dyDescent="0.25">
      <c r="A127" s="203"/>
      <c r="B127" s="188"/>
      <c r="C127" s="163"/>
      <c r="D127" s="163"/>
      <c r="E127" s="163"/>
      <c r="F127" s="163"/>
      <c r="G127" s="86"/>
      <c r="H127" s="86"/>
      <c r="AG127" s="253">
        <f>B88</f>
        <v>5</v>
      </c>
      <c r="AI127" s="264">
        <v>1</v>
      </c>
      <c r="AJ127" s="263">
        <f>AS86</f>
        <v>0.22206347439832552</v>
      </c>
      <c r="AK127" s="253">
        <f>AJ127/((1-AJ127)^2)</f>
        <v>0.36693471767694802</v>
      </c>
      <c r="AL127" s="253">
        <f>((D318^2)/($B$88*$D$98))*(AJ127/((1-AJ127)^2))</f>
        <v>2.5936810273821661E-2</v>
      </c>
    </row>
    <row r="128" spans="1:149" ht="20.100000000000001" customHeight="1" x14ac:dyDescent="0.25">
      <c r="A128" s="203"/>
      <c r="B128" s="188"/>
      <c r="C128" s="163"/>
      <c r="D128" s="163"/>
      <c r="E128" s="163"/>
      <c r="F128" s="163"/>
      <c r="G128" s="86"/>
      <c r="H128" s="86"/>
      <c r="J128" s="146"/>
      <c r="K128" s="146"/>
      <c r="L128" s="146"/>
      <c r="M128" s="146"/>
      <c r="N128" s="146"/>
      <c r="O128" s="146"/>
      <c r="P128" s="146"/>
      <c r="Q128" s="146"/>
      <c r="R128" s="146"/>
      <c r="S128" s="265"/>
      <c r="T128" s="265"/>
      <c r="U128" s="265"/>
      <c r="V128" s="265"/>
      <c r="W128" s="265"/>
      <c r="X128" s="265"/>
      <c r="AG128" s="253">
        <f>D98</f>
        <v>10280369.8419</v>
      </c>
      <c r="AI128" s="264">
        <v>2</v>
      </c>
      <c r="AJ128" s="263">
        <f>AT87</f>
        <v>0.24520120424067349</v>
      </c>
      <c r="AK128" s="253">
        <f t="shared" ref="AK128:AK156" si="38">AJ128/((1-AJ128)^2)</f>
        <v>0.43038804723752916</v>
      </c>
      <c r="AL128" s="253">
        <f>((D319^2)/($B$88*$D$98))*(AJ128/((1-AJ128)^2))</f>
        <v>2.4806699251678508E-5</v>
      </c>
    </row>
    <row r="129" spans="1:149" ht="20.100000000000001" customHeight="1" x14ac:dyDescent="0.25">
      <c r="A129" s="203"/>
      <c r="B129" s="188">
        <v>3</v>
      </c>
      <c r="C129" s="163" t="s">
        <v>46</v>
      </c>
      <c r="D129" s="163" t="s">
        <v>47</v>
      </c>
      <c r="E129" s="163" t="s">
        <v>48</v>
      </c>
      <c r="F129" s="163" t="s">
        <v>49</v>
      </c>
      <c r="G129" s="86"/>
      <c r="H129" s="86"/>
      <c r="J129" s="146"/>
      <c r="K129" s="146"/>
      <c r="L129" s="146"/>
      <c r="M129" s="146"/>
      <c r="N129" s="146"/>
      <c r="O129" s="146"/>
      <c r="P129" s="146"/>
      <c r="Q129" s="146"/>
      <c r="R129" s="146"/>
      <c r="S129" s="265"/>
      <c r="T129" s="265"/>
      <c r="U129" s="265"/>
      <c r="V129" s="265"/>
      <c r="W129" s="265"/>
      <c r="X129" s="265"/>
      <c r="AI129" s="264">
        <v>3</v>
      </c>
      <c r="AJ129" s="263">
        <f>AU88</f>
        <v>0.12129270531065914</v>
      </c>
      <c r="AK129" s="253">
        <f t="shared" si="38"/>
        <v>0.15708916062402969</v>
      </c>
      <c r="AL129" s="253">
        <f>((D320^2)/($B$88*$D$98))*(AJ129/((1-AJ129)^2))</f>
        <v>6.656134523085621E-3</v>
      </c>
    </row>
    <row r="130" spans="1:149" ht="20.100000000000001" customHeight="1" x14ac:dyDescent="0.25">
      <c r="A130" s="203"/>
      <c r="B130" s="188"/>
      <c r="C130" s="163"/>
      <c r="D130" s="163"/>
      <c r="E130" s="163"/>
      <c r="F130" s="163"/>
      <c r="G130" s="86"/>
      <c r="H130" s="86"/>
      <c r="J130" s="146"/>
      <c r="K130" s="146"/>
      <c r="L130" s="146"/>
      <c r="M130" s="146"/>
      <c r="N130" s="146"/>
      <c r="O130" s="146"/>
      <c r="P130" s="146"/>
      <c r="Q130" s="146"/>
      <c r="R130" s="146"/>
      <c r="S130" s="265"/>
      <c r="T130" s="265"/>
      <c r="U130" s="265"/>
      <c r="V130" s="265"/>
      <c r="W130" s="265"/>
      <c r="X130" s="265"/>
      <c r="AI130" s="264">
        <v>4</v>
      </c>
      <c r="AJ130" s="263">
        <f>AV89</f>
        <v>9.8629763961517375E-2</v>
      </c>
      <c r="AK130" s="253">
        <f t="shared" si="38"/>
        <v>0.12139521464187347</v>
      </c>
      <c r="AL130" s="253">
        <f>((D321^2)/($B$88*$D$98))*(AJ130/((1-AJ130)^2))</f>
        <v>8.1955712337846744E-3</v>
      </c>
    </row>
    <row r="131" spans="1:149" ht="20.100000000000001" customHeight="1" x14ac:dyDescent="0.25">
      <c r="A131" s="203"/>
      <c r="B131" s="188"/>
      <c r="C131" s="163"/>
      <c r="D131" s="163"/>
      <c r="E131" s="163"/>
      <c r="F131" s="163"/>
      <c r="G131" s="86"/>
      <c r="H131" s="86"/>
      <c r="J131" s="146"/>
      <c r="K131" s="146"/>
      <c r="L131" s="146"/>
      <c r="M131" s="146"/>
      <c r="N131" s="146"/>
      <c r="O131" s="146"/>
      <c r="P131" s="146"/>
      <c r="Q131" s="146"/>
      <c r="R131" s="146"/>
      <c r="S131" s="265"/>
      <c r="T131" s="265"/>
      <c r="U131" s="265"/>
      <c r="V131" s="265"/>
      <c r="W131" s="265"/>
      <c r="X131" s="265"/>
      <c r="AI131" s="262">
        <v>5</v>
      </c>
      <c r="AJ131" s="263">
        <f>AW90</f>
        <v>0.12590320549987316</v>
      </c>
      <c r="AK131" s="253">
        <f t="shared" si="38"/>
        <v>0.1647850212075882</v>
      </c>
      <c r="AL131" s="253">
        <f>((D322^2)/($B$88*$D$98))*(AJ131/((1-AJ131)^2))</f>
        <v>1.082941823724944E-3</v>
      </c>
    </row>
    <row r="132" spans="1:149" ht="20.100000000000001" customHeight="1" x14ac:dyDescent="0.25">
      <c r="A132" s="203"/>
      <c r="B132" s="188"/>
      <c r="C132" s="163"/>
      <c r="D132" s="163"/>
      <c r="E132" s="163"/>
      <c r="F132" s="163"/>
      <c r="G132" s="86"/>
      <c r="H132" s="86"/>
      <c r="J132" s="146"/>
      <c r="K132" s="146"/>
      <c r="L132" s="146"/>
      <c r="M132" s="146"/>
      <c r="N132" s="146"/>
      <c r="O132" s="146"/>
      <c r="P132" s="146"/>
      <c r="Q132" s="146"/>
      <c r="R132" s="146"/>
      <c r="S132" s="265"/>
      <c r="T132" s="265"/>
      <c r="U132" s="265"/>
      <c r="V132" s="265"/>
      <c r="W132" s="265"/>
      <c r="X132" s="265"/>
      <c r="AI132" s="262">
        <v>6</v>
      </c>
      <c r="AJ132" s="263">
        <f>AX91</f>
        <v>0.13919131665461112</v>
      </c>
      <c r="AK132" s="253">
        <f t="shared" si="38"/>
        <v>0.18784466471720065</v>
      </c>
      <c r="AL132" s="253">
        <f>((D323^2)/($B$88*$D$98))*(AJ132/((1-AJ132)^2))</f>
        <v>5.8998540764579194E-2</v>
      </c>
    </row>
    <row r="133" spans="1:149" ht="20.100000000000001" customHeight="1" x14ac:dyDescent="0.25">
      <c r="A133" s="203"/>
      <c r="B133" s="188"/>
      <c r="C133" s="163"/>
      <c r="D133" s="163"/>
      <c r="E133" s="163"/>
      <c r="F133" s="163"/>
      <c r="G133" s="86"/>
      <c r="H133" s="86"/>
      <c r="AI133" s="262">
        <v>7</v>
      </c>
      <c r="AJ133" s="263">
        <f>AY92</f>
        <v>0.10996829184666129</v>
      </c>
      <c r="AK133" s="253">
        <f t="shared" si="38"/>
        <v>0.13882143233713004</v>
      </c>
      <c r="AL133" s="253">
        <f>((D324^2)/($B$88*$D$98))*(AJ133/((1-AJ133)^2))</f>
        <v>3.0958915646115606E-3</v>
      </c>
    </row>
    <row r="134" spans="1:149" ht="20.100000000000001" customHeight="1" x14ac:dyDescent="0.25">
      <c r="A134" s="203"/>
      <c r="B134" s="188">
        <v>4</v>
      </c>
      <c r="C134" s="163" t="s">
        <v>50</v>
      </c>
      <c r="D134" s="163" t="s">
        <v>51</v>
      </c>
      <c r="E134" s="163" t="s">
        <v>58</v>
      </c>
      <c r="F134" s="163" t="s">
        <v>369</v>
      </c>
      <c r="G134" s="86"/>
      <c r="H134" s="86"/>
      <c r="AI134" s="262">
        <v>8</v>
      </c>
      <c r="AJ134" s="263">
        <f>AZ93</f>
        <v>0.28338940510079325</v>
      </c>
      <c r="AK134" s="253">
        <f t="shared" si="38"/>
        <v>0.55184506091123964</v>
      </c>
      <c r="AL134" s="253">
        <f>((D325^2)/($B$88*$D$98))*(AJ134/((1-AJ134)^2))</f>
        <v>6.7486614313829574E-2</v>
      </c>
    </row>
    <row r="135" spans="1:149" ht="20.100000000000001" customHeight="1" x14ac:dyDescent="0.25">
      <c r="A135" s="203"/>
      <c r="B135" s="188"/>
      <c r="C135" s="163"/>
      <c r="D135" s="163"/>
      <c r="E135" s="163"/>
      <c r="F135" s="163"/>
      <c r="G135" s="86"/>
      <c r="H135" s="86"/>
      <c r="AI135" s="262">
        <v>9</v>
      </c>
      <c r="AJ135" s="263">
        <f>BA94</f>
        <v>9.3383378348836033E-2</v>
      </c>
      <c r="AK135" s="253">
        <f t="shared" si="38"/>
        <v>0.11361148261968745</v>
      </c>
      <c r="AL135" s="253">
        <f>((D326^2)/($B$88*$D$98))*(AJ135/((1-AJ135)^2))</f>
        <v>5.2397691272577853E-4</v>
      </c>
    </row>
    <row r="136" spans="1:149" ht="20.100000000000001" customHeight="1" x14ac:dyDescent="0.25">
      <c r="A136" s="203"/>
      <c r="B136" s="188"/>
      <c r="C136" s="163"/>
      <c r="D136" s="163"/>
      <c r="E136" s="163"/>
      <c r="F136" s="163"/>
      <c r="G136" s="86"/>
      <c r="H136" s="86"/>
      <c r="AI136" s="262">
        <v>10</v>
      </c>
      <c r="AJ136" s="263">
        <f>BB95</f>
        <v>0.19617021921607053</v>
      </c>
      <c r="AK136" s="253">
        <f t="shared" si="38"/>
        <v>0.30360218517528109</v>
      </c>
      <c r="AL136" s="253">
        <f>((D327^2)/($B$88*$D$98))*(AJ136/((1-AJ136)^2))</f>
        <v>9.6878578180903244E-2</v>
      </c>
    </row>
    <row r="137" spans="1:149" ht="20.100000000000001" customHeight="1" x14ac:dyDescent="0.25">
      <c r="A137" s="203"/>
      <c r="B137" s="188"/>
      <c r="C137" s="163"/>
      <c r="D137" s="163"/>
      <c r="E137" s="163"/>
      <c r="F137" s="163"/>
      <c r="G137" s="86"/>
      <c r="H137" s="86"/>
      <c r="I137" s="147"/>
      <c r="AI137" s="262">
        <v>11</v>
      </c>
      <c r="AJ137" s="263">
        <f>BC96</f>
        <v>0.1540253483538829</v>
      </c>
      <c r="AK137" s="253">
        <f t="shared" si="38"/>
        <v>0.21521745883346874</v>
      </c>
      <c r="AL137" s="253">
        <f>((D328^2)/($B$88*$D$98))*(AJ137/((1-AJ137)^2))</f>
        <v>4.9309101745001839E-2</v>
      </c>
    </row>
    <row r="138" spans="1:149" ht="20.100000000000001" customHeight="1" x14ac:dyDescent="0.25">
      <c r="A138" s="203"/>
      <c r="B138" s="188"/>
      <c r="C138" s="163"/>
      <c r="D138" s="163"/>
      <c r="E138" s="163"/>
      <c r="F138" s="163"/>
      <c r="G138" s="86"/>
      <c r="H138" s="86"/>
      <c r="AI138" s="262">
        <v>12</v>
      </c>
      <c r="AJ138" s="263">
        <f>BD97</f>
        <v>0.15007053140732424</v>
      </c>
      <c r="AK138" s="253">
        <f t="shared" si="38"/>
        <v>0.20774455314954685</v>
      </c>
      <c r="AL138" s="253">
        <f>((D329^2)/($B$88*$D$98))*(AJ138/((1-AJ138)^2))</f>
        <v>3.0342362636267588E-2</v>
      </c>
    </row>
    <row r="139" spans="1:149" ht="20.100000000000001" customHeight="1" x14ac:dyDescent="0.25">
      <c r="A139" s="203"/>
      <c r="B139" s="188"/>
      <c r="C139" s="163"/>
      <c r="D139" s="163"/>
      <c r="E139" s="163"/>
      <c r="F139" s="163"/>
      <c r="G139" s="86"/>
      <c r="H139" s="86"/>
      <c r="AI139" s="264">
        <v>13</v>
      </c>
      <c r="AJ139" s="263">
        <f>BE98</f>
        <v>0.16392858748643235</v>
      </c>
      <c r="AK139" s="253">
        <f t="shared" si="38"/>
        <v>0.23451355418847641</v>
      </c>
      <c r="AL139" s="253">
        <f>((D330^2)/($B$88*$D$98))*(AJ139/((1-AJ139)^2))</f>
        <v>3.8260311907509649E-2</v>
      </c>
    </row>
    <row r="140" spans="1:149" s="2" customFormat="1" ht="20.100000000000001" customHeight="1" x14ac:dyDescent="0.25">
      <c r="A140" s="203"/>
      <c r="B140" s="188"/>
      <c r="C140" s="163"/>
      <c r="D140" s="163"/>
      <c r="E140" s="163"/>
      <c r="F140" s="163"/>
      <c r="G140" s="86"/>
      <c r="H140" s="86"/>
      <c r="S140" s="259"/>
      <c r="T140" s="259"/>
      <c r="U140" s="259"/>
      <c r="V140" s="259"/>
      <c r="W140" s="259"/>
      <c r="X140" s="259"/>
      <c r="Y140" s="259"/>
      <c r="Z140" s="253"/>
      <c r="AA140" s="253"/>
      <c r="AB140" s="253"/>
      <c r="AC140" s="253"/>
      <c r="AD140" s="253"/>
      <c r="AE140" s="253"/>
      <c r="AF140" s="253"/>
      <c r="AG140" s="253"/>
      <c r="AH140" s="253"/>
      <c r="AI140" s="264">
        <v>14</v>
      </c>
      <c r="AJ140" s="263">
        <f>BF99</f>
        <v>0.1340826863506932</v>
      </c>
      <c r="AK140" s="253">
        <f t="shared" si="38"/>
        <v>0.17882155040530145</v>
      </c>
      <c r="AL140" s="253">
        <f>((D331^2)/($B$88*$D$98))*(AJ140/((1-AJ140)^2))</f>
        <v>2.8837032721575655E-2</v>
      </c>
      <c r="AM140" s="253"/>
      <c r="AN140" s="253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I140" s="259"/>
      <c r="BJ140" s="259"/>
      <c r="BK140" s="259"/>
      <c r="BL140" s="259"/>
      <c r="BM140" s="259"/>
      <c r="BN140" s="259"/>
      <c r="BO140" s="259"/>
      <c r="BP140" s="259"/>
      <c r="BQ140" s="259"/>
      <c r="BR140" s="259"/>
      <c r="BS140" s="259"/>
      <c r="BT140" s="259"/>
      <c r="BU140" s="259"/>
      <c r="BV140" s="259"/>
      <c r="BW140" s="259"/>
      <c r="BX140" s="259"/>
      <c r="BY140" s="259"/>
      <c r="BZ140" s="259"/>
      <c r="CA140" s="259"/>
      <c r="CB140" s="259"/>
      <c r="CC140" s="259"/>
      <c r="CD140" s="259"/>
      <c r="CE140" s="259"/>
      <c r="CF140" s="259"/>
      <c r="CG140" s="259"/>
      <c r="CH140" s="259"/>
      <c r="CI140" s="259"/>
      <c r="CJ140" s="259"/>
      <c r="CK140" s="259"/>
      <c r="CL140" s="259"/>
      <c r="CM140" s="259"/>
      <c r="CN140" s="259"/>
      <c r="CO140" s="259"/>
      <c r="CP140" s="259"/>
      <c r="CQ140" s="259"/>
      <c r="CR140" s="259"/>
      <c r="CS140" s="259"/>
      <c r="CT140" s="259"/>
      <c r="CU140" s="259"/>
      <c r="CV140" s="259"/>
      <c r="CW140" s="259"/>
      <c r="CX140" s="259"/>
      <c r="CY140" s="259"/>
      <c r="CZ140" s="259"/>
      <c r="DA140" s="259"/>
      <c r="DB140" s="259"/>
      <c r="DC140" s="259"/>
      <c r="DD140" s="259"/>
      <c r="DE140" s="259"/>
      <c r="DF140" s="259"/>
      <c r="DG140" s="259"/>
      <c r="DH140" s="259"/>
      <c r="DI140" s="259"/>
      <c r="DJ140" s="259"/>
      <c r="DK140" s="259"/>
      <c r="DL140" s="259"/>
      <c r="DM140" s="259"/>
      <c r="DN140" s="259"/>
      <c r="DO140" s="259"/>
      <c r="DP140" s="259"/>
      <c r="DQ140" s="259"/>
      <c r="DR140" s="259"/>
      <c r="DS140" s="259"/>
      <c r="DT140" s="259"/>
      <c r="DU140" s="259"/>
      <c r="DV140" s="259"/>
      <c r="DW140" s="259"/>
      <c r="DX140" s="259"/>
      <c r="DY140" s="259"/>
      <c r="DZ140" s="259"/>
      <c r="EA140" s="259"/>
      <c r="EB140" s="259"/>
      <c r="EC140" s="259"/>
      <c r="ED140" s="259"/>
      <c r="EE140" s="259"/>
      <c r="EF140" s="259"/>
      <c r="EG140" s="259"/>
      <c r="EH140" s="259"/>
      <c r="EI140" s="259"/>
      <c r="EJ140" s="259"/>
      <c r="EK140" s="259"/>
      <c r="EL140" s="259"/>
      <c r="EM140" s="259"/>
      <c r="EN140" s="259"/>
      <c r="EO140" s="259"/>
      <c r="EP140" s="259"/>
      <c r="EQ140" s="259"/>
      <c r="ER140" s="259"/>
      <c r="ES140" s="259"/>
    </row>
    <row r="141" spans="1:149" ht="20.100000000000001" customHeight="1" x14ac:dyDescent="0.25">
      <c r="A141" s="203"/>
      <c r="B141" s="188"/>
      <c r="C141" s="163"/>
      <c r="D141" s="163"/>
      <c r="E141" s="163"/>
      <c r="F141" s="163"/>
      <c r="G141" s="86"/>
      <c r="H141" s="86"/>
      <c r="AI141" s="264">
        <v>15</v>
      </c>
      <c r="AJ141" s="263">
        <f>BG100</f>
        <v>0.18422472257402167</v>
      </c>
      <c r="AK141" s="253">
        <f t="shared" si="38"/>
        <v>0.27682597101369816</v>
      </c>
      <c r="AL141" s="253">
        <f>((D332^2)/($B$88*$D$98))*(AJ141/((1-AJ141)^2))</f>
        <v>5.4523049051218783E-2</v>
      </c>
    </row>
    <row r="142" spans="1:149" ht="20.100000000000001" customHeight="1" x14ac:dyDescent="0.25">
      <c r="A142" s="203"/>
      <c r="B142" s="188"/>
      <c r="C142" s="163"/>
      <c r="D142" s="163"/>
      <c r="E142" s="163"/>
      <c r="F142" s="163"/>
      <c r="G142" s="86"/>
      <c r="H142" s="86"/>
      <c r="AI142" s="264">
        <v>16</v>
      </c>
      <c r="AJ142" s="263">
        <f>BH101</f>
        <v>0.12233284978984738</v>
      </c>
      <c r="AK142" s="253">
        <f t="shared" si="38"/>
        <v>0.15881203309999864</v>
      </c>
      <c r="AL142" s="253">
        <f>((D333^2)/($B$88*$D$98))*(AJ142/((1-AJ142)^2))</f>
        <v>3.9961402886700963E-2</v>
      </c>
    </row>
    <row r="143" spans="1:149" ht="20.100000000000001" customHeight="1" x14ac:dyDescent="0.25">
      <c r="A143" s="203"/>
      <c r="B143" s="188"/>
      <c r="C143" s="163"/>
      <c r="D143" s="163"/>
      <c r="E143" s="163"/>
      <c r="F143" s="163"/>
      <c r="G143" s="86"/>
      <c r="H143" s="86"/>
      <c r="AI143" s="262">
        <v>17</v>
      </c>
      <c r="AJ143" s="263">
        <f>BI102</f>
        <v>0.16044338209541942</v>
      </c>
      <c r="AK143" s="253">
        <f t="shared" si="38"/>
        <v>0.2276259804767633</v>
      </c>
      <c r="AL143" s="253">
        <f>((D334^2)/($B$88*$D$98))*(AJ143/((1-AJ143)^2))</f>
        <v>3.3879727133585197E-2</v>
      </c>
    </row>
    <row r="144" spans="1:149" ht="20.100000000000001" customHeight="1" x14ac:dyDescent="0.25">
      <c r="A144" s="203"/>
      <c r="B144" s="188"/>
      <c r="C144" s="163"/>
      <c r="D144" s="163"/>
      <c r="E144" s="163"/>
      <c r="F144" s="163"/>
      <c r="G144" s="86"/>
      <c r="H144" s="86"/>
      <c r="AI144" s="262">
        <v>18</v>
      </c>
      <c r="AJ144" s="263">
        <f>BJ103</f>
        <v>0.17022551830357813</v>
      </c>
      <c r="AK144" s="253">
        <f t="shared" si="38"/>
        <v>0.2472319052993511</v>
      </c>
      <c r="AL144" s="253">
        <f>((D335^2)/($B$88*$D$98))*(AJ144/((1-AJ144)^2))</f>
        <v>4.8102997800045484E-3</v>
      </c>
    </row>
    <row r="145" spans="1:38" ht="20.100000000000001" customHeight="1" x14ac:dyDescent="0.25">
      <c r="A145" s="203"/>
      <c r="B145" s="188"/>
      <c r="C145" s="163"/>
      <c r="D145" s="163"/>
      <c r="E145" s="163"/>
      <c r="F145" s="163"/>
      <c r="G145" s="86"/>
      <c r="H145" s="86"/>
      <c r="AI145" s="262">
        <v>19</v>
      </c>
      <c r="AJ145" s="263">
        <f>BK104</f>
        <v>0.30552632700267673</v>
      </c>
      <c r="AK145" s="253">
        <f t="shared" si="38"/>
        <v>0.63348606481341685</v>
      </c>
      <c r="AL145" s="253">
        <f>((D336^2)/($B$88*$D$98))*(AJ145/((1-AJ145)^2))</f>
        <v>8.8477775481826837E-2</v>
      </c>
    </row>
    <row r="146" spans="1:38" ht="20.100000000000001" customHeight="1" x14ac:dyDescent="0.25">
      <c r="A146" s="203"/>
      <c r="B146" s="188">
        <v>5</v>
      </c>
      <c r="C146" s="163" t="s">
        <v>59</v>
      </c>
      <c r="D146" s="187">
        <v>0.1</v>
      </c>
      <c r="E146" s="187">
        <v>0.2</v>
      </c>
      <c r="F146" s="187">
        <v>0.3</v>
      </c>
      <c r="G146" s="102"/>
      <c r="H146" s="102"/>
      <c r="AI146" s="262">
        <v>20</v>
      </c>
      <c r="AJ146" s="263">
        <f>BL105</f>
        <v>0.13504790521934057</v>
      </c>
      <c r="AK146" s="253">
        <f t="shared" si="38"/>
        <v>0.18051102922578074</v>
      </c>
      <c r="AL146" s="253">
        <f>((D337^2)/($B$88*$D$98))*(AJ146/((1-AJ146)^2))</f>
        <v>8.6806790645243221E-7</v>
      </c>
    </row>
    <row r="147" spans="1:38" ht="20.100000000000001" customHeight="1" x14ac:dyDescent="0.25">
      <c r="A147" s="203"/>
      <c r="B147" s="188"/>
      <c r="C147" s="163"/>
      <c r="D147" s="187"/>
      <c r="E147" s="187"/>
      <c r="F147" s="187"/>
      <c r="G147" s="102"/>
      <c r="H147" s="102"/>
      <c r="AI147" s="262">
        <v>21</v>
      </c>
      <c r="AJ147" s="263">
        <f>BM106</f>
        <v>0.19421540007806415</v>
      </c>
      <c r="AK147" s="253">
        <f t="shared" si="38"/>
        <v>0.29912019683005225</v>
      </c>
      <c r="AL147" s="253">
        <f>((D338^2)/($B$88*$D$98))*(AJ147/((1-AJ147)^2))</f>
        <v>4.2276757488602976E-2</v>
      </c>
    </row>
    <row r="148" spans="1:38" ht="20.100000000000001" customHeight="1" x14ac:dyDescent="0.25">
      <c r="A148" s="203"/>
      <c r="B148" s="188"/>
      <c r="C148" s="163"/>
      <c r="D148" s="187"/>
      <c r="E148" s="187"/>
      <c r="F148" s="187"/>
      <c r="G148" s="102"/>
      <c r="H148" s="102"/>
      <c r="AI148" s="262">
        <v>22</v>
      </c>
      <c r="AJ148" s="263">
        <f>BN107</f>
        <v>0.12181540850597401</v>
      </c>
      <c r="AK148" s="253">
        <f t="shared" si="38"/>
        <v>0.15795398983098741</v>
      </c>
      <c r="AL148" s="253">
        <f>((D339^2)/($B$88*$D$98))*(AJ148/((1-AJ148)^2))</f>
        <v>0.10341868740848396</v>
      </c>
    </row>
    <row r="149" spans="1:38" ht="20.100000000000001" customHeight="1" x14ac:dyDescent="0.25">
      <c r="A149" s="203"/>
      <c r="B149" s="188"/>
      <c r="C149" s="163"/>
      <c r="D149" s="187"/>
      <c r="E149" s="187"/>
      <c r="F149" s="187"/>
      <c r="G149" s="102"/>
      <c r="H149" s="102"/>
      <c r="AI149" s="262">
        <v>23</v>
      </c>
      <c r="AJ149" s="263">
        <f>BO108</f>
        <v>0.3499397584630069</v>
      </c>
      <c r="AK149" s="253">
        <f t="shared" si="38"/>
        <v>0.82810627963117522</v>
      </c>
      <c r="AL149" s="253">
        <f>((D340^2)/($B$88*$D$98))*(AJ149/((1-AJ149)^2))</f>
        <v>2.6936172507102993E-2</v>
      </c>
    </row>
    <row r="150" spans="1:38" ht="20.100000000000001" customHeight="1" x14ac:dyDescent="0.25">
      <c r="A150" s="203"/>
      <c r="B150" s="188"/>
      <c r="C150" s="163"/>
      <c r="D150" s="187"/>
      <c r="E150" s="187"/>
      <c r="F150" s="187"/>
      <c r="G150" s="102"/>
      <c r="H150" s="102"/>
      <c r="AI150" s="262">
        <v>24</v>
      </c>
      <c r="AJ150" s="263">
        <f>BP109</f>
        <v>0.14810124814247616</v>
      </c>
      <c r="AK150" s="253">
        <f t="shared" si="38"/>
        <v>0.20407168701746853</v>
      </c>
      <c r="AL150" s="253">
        <f>((D341^2)/($B$88*$D$98))*(AJ150/((1-AJ150)^2))</f>
        <v>5.0569489077284535E-3</v>
      </c>
    </row>
    <row r="151" spans="1:38" ht="20.100000000000001" customHeight="1" x14ac:dyDescent="0.25">
      <c r="A151" s="203"/>
      <c r="B151" s="188">
        <v>6</v>
      </c>
      <c r="C151" s="163" t="s">
        <v>52</v>
      </c>
      <c r="D151" s="187">
        <v>0.01</v>
      </c>
      <c r="E151" s="187">
        <v>0.02</v>
      </c>
      <c r="F151" s="187">
        <v>0.05</v>
      </c>
      <c r="G151" s="102"/>
      <c r="H151" s="102"/>
      <c r="AI151" s="262">
        <v>25</v>
      </c>
      <c r="AJ151" s="263">
        <f>BQ110</f>
        <v>0.14971696512816943</v>
      </c>
      <c r="AK151" s="253">
        <f t="shared" si="38"/>
        <v>0.20708278025901997</v>
      </c>
      <c r="AL151" s="253">
        <f>((D342^2)/($B$88*$D$98))*(AJ151/((1-AJ151)^2))</f>
        <v>3.4486989449055656E-2</v>
      </c>
    </row>
    <row r="152" spans="1:38" ht="20.100000000000001" customHeight="1" x14ac:dyDescent="0.25">
      <c r="A152" s="203"/>
      <c r="B152" s="188"/>
      <c r="C152" s="163"/>
      <c r="D152" s="187"/>
      <c r="E152" s="187"/>
      <c r="F152" s="187"/>
      <c r="G152" s="102"/>
      <c r="H152" s="102"/>
      <c r="AI152" s="262">
        <v>26</v>
      </c>
      <c r="AJ152" s="263">
        <f>BR111</f>
        <v>0.23680844025448144</v>
      </c>
      <c r="AK152" s="253">
        <f t="shared" si="38"/>
        <v>0.4065650664420592</v>
      </c>
      <c r="AL152" s="253">
        <f>((D343^2)/($B$88*$D$98))*(AJ152/((1-AJ152)^2))</f>
        <v>0.28132859077002698</v>
      </c>
    </row>
    <row r="153" spans="1:38" ht="20.100000000000001" customHeight="1" x14ac:dyDescent="0.25">
      <c r="A153" s="203"/>
      <c r="B153" s="188"/>
      <c r="C153" s="163"/>
      <c r="D153" s="187"/>
      <c r="E153" s="187"/>
      <c r="F153" s="187"/>
      <c r="G153" s="102"/>
      <c r="H153" s="102"/>
      <c r="AI153" s="262">
        <v>27</v>
      </c>
      <c r="AJ153" s="263">
        <f>BS112</f>
        <v>0.12093590166411508</v>
      </c>
      <c r="AK153" s="253">
        <f t="shared" si="38"/>
        <v>0.15649993443999294</v>
      </c>
      <c r="AL153" s="253">
        <f>((D344^2)/($B$88*$D$98))*(AJ153/((1-AJ153)^2))</f>
        <v>9.5707923329447761E-2</v>
      </c>
    </row>
    <row r="154" spans="1:38" ht="20.100000000000001" customHeight="1" x14ac:dyDescent="0.25">
      <c r="A154" s="203"/>
      <c r="B154" s="188"/>
      <c r="C154" s="163"/>
      <c r="D154" s="187"/>
      <c r="E154" s="187"/>
      <c r="F154" s="187"/>
      <c r="G154" s="102"/>
      <c r="H154" s="102"/>
      <c r="AI154" s="262">
        <v>28</v>
      </c>
      <c r="AJ154" s="263">
        <f>BT113</f>
        <v>9.2425650087718025E-2</v>
      </c>
      <c r="AK154" s="253">
        <f t="shared" si="38"/>
        <v>0.11220910217117061</v>
      </c>
      <c r="AL154" s="253">
        <f>((D345^2)/($B$88*$D$98))*(AJ154/((1-AJ154)^2))</f>
        <v>1.8651619963990936E-4</v>
      </c>
    </row>
    <row r="155" spans="1:38" ht="20.100000000000001" customHeight="1" x14ac:dyDescent="0.25">
      <c r="A155" s="203"/>
      <c r="B155" s="188"/>
      <c r="C155" s="163"/>
      <c r="D155" s="187"/>
      <c r="E155" s="187"/>
      <c r="F155" s="187"/>
      <c r="G155" s="102"/>
      <c r="H155" s="102"/>
      <c r="AI155" s="262">
        <v>29</v>
      </c>
      <c r="AJ155" s="263">
        <f>BU114</f>
        <v>9.3383378348836033E-2</v>
      </c>
      <c r="AK155" s="253">
        <f t="shared" si="38"/>
        <v>0.11361148261968745</v>
      </c>
      <c r="AL155" s="253">
        <f>((D346^2)/($B$88*$D$98))*(AJ155/((1-AJ155)^2))</f>
        <v>5.2397691272577853E-4</v>
      </c>
    </row>
    <row r="156" spans="1:38" ht="20.100000000000001" customHeight="1" x14ac:dyDescent="0.25">
      <c r="AI156" s="262">
        <v>30</v>
      </c>
      <c r="AJ156" s="263">
        <f>BV115</f>
        <v>0.17755702616592056</v>
      </c>
      <c r="AK156" s="253">
        <f t="shared" si="38"/>
        <v>0.26249816576193652</v>
      </c>
      <c r="AL156" s="253">
        <f>((D347^2)/($B$88*$D$98))*(AJ156/((1-AJ156)^2))</f>
        <v>6.4200031233675209E-2</v>
      </c>
    </row>
    <row r="158" spans="1:38" ht="20.100000000000001" customHeight="1" x14ac:dyDescent="0.25">
      <c r="A158" s="172" t="s">
        <v>87</v>
      </c>
      <c r="B158" s="172"/>
      <c r="C158" s="172"/>
      <c r="D158" s="172"/>
      <c r="E158" s="172"/>
      <c r="F158" s="172"/>
      <c r="G158" s="111"/>
      <c r="H158" s="34"/>
    </row>
    <row r="159" spans="1:38" ht="20.100000000000001" customHeight="1" x14ac:dyDescent="0.25">
      <c r="I159" s="90"/>
    </row>
    <row r="160" spans="1:38" ht="20.100000000000001" customHeight="1" x14ac:dyDescent="0.25">
      <c r="A160" s="190" t="str">
        <f>IF(F165&lt;=0.05,T160,T161)</f>
        <v>O nível de significância do modelo atingiu 0,00%. Esse nível de significância é inferior ao valor máximo admitido para a rejeição da hipótese nula do molode; portanto, o modelo é aceito.</v>
      </c>
      <c r="B160" s="190"/>
      <c r="C160" s="190"/>
      <c r="D160" s="190"/>
      <c r="E160" s="190"/>
      <c r="F160" s="190"/>
      <c r="G160" s="99"/>
      <c r="H160" s="99"/>
      <c r="T160" s="253" t="str">
        <f>CONCATENATE("O nível de significância do modelo atingiu ",TEXT(F97,"0,00%"),".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161" spans="1:45" ht="20.100000000000001" customHeight="1" x14ac:dyDescent="0.25">
      <c r="A161" s="190"/>
      <c r="B161" s="190"/>
      <c r="C161" s="190"/>
      <c r="D161" s="190"/>
      <c r="E161" s="190"/>
      <c r="F161" s="190"/>
      <c r="G161" s="99"/>
      <c r="H161" s="99"/>
      <c r="T161" s="253" t="str">
        <f>CONCATENATE("O nível de significância do modelo atingiu ",TEXT(F97,"0,00%"),".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162" spans="1:45" ht="20.100000000000001" customHeight="1" x14ac:dyDescent="0.25">
      <c r="A162" s="173" t="s">
        <v>88</v>
      </c>
      <c r="B162" s="173"/>
      <c r="C162" s="173"/>
      <c r="D162" s="173"/>
      <c r="E162" s="173"/>
      <c r="F162" s="173"/>
    </row>
    <row r="164" spans="1:45" ht="20.100000000000001" customHeight="1" x14ac:dyDescent="0.25">
      <c r="D164" s="162" t="s">
        <v>156</v>
      </c>
      <c r="E164" s="162"/>
      <c r="F164" s="25">
        <v>0.05</v>
      </c>
      <c r="G164" s="92"/>
      <c r="H164" s="92"/>
      <c r="AH164" s="253">
        <v>1</v>
      </c>
      <c r="AJ164" s="253">
        <f t="shared" ref="AJ164:AJ187" si="39">G12</f>
        <v>290000</v>
      </c>
      <c r="AK164" s="253">
        <f>C318</f>
        <v>291906.13322712819</v>
      </c>
      <c r="AL164" s="253">
        <f>D318</f>
        <v>-1906.1332271281863</v>
      </c>
      <c r="AM164" s="253">
        <f>AL164^2</f>
        <v>3633343.8795621139</v>
      </c>
      <c r="AO164" s="262">
        <v>1</v>
      </c>
      <c r="AP164" s="253">
        <f>AM164</f>
        <v>3633343.8795621139</v>
      </c>
      <c r="AQ164" s="253">
        <f t="shared" ref="AQ164:AQ175" si="40">$AI$215</f>
        <v>1.9454558090720259E-8</v>
      </c>
      <c r="AR164" s="253">
        <f t="shared" ref="AR164:AR175" si="41">AQ164*$AJ$211</f>
        <v>0</v>
      </c>
      <c r="AS164" s="253" t="e">
        <f>AP164/AR164</f>
        <v>#DIV/0!</v>
      </c>
    </row>
    <row r="165" spans="1:45" ht="20.100000000000001" customHeight="1" x14ac:dyDescent="0.25">
      <c r="D165" s="156" t="s">
        <v>155</v>
      </c>
      <c r="E165" s="156"/>
      <c r="F165" s="46">
        <f>F97</f>
        <v>5.5634463755206117E-38</v>
      </c>
      <c r="G165" s="89"/>
      <c r="H165" s="89"/>
      <c r="AH165" s="253">
        <v>2</v>
      </c>
      <c r="AJ165" s="253">
        <f t="shared" si="39"/>
        <v>300000</v>
      </c>
      <c r="AK165" s="253">
        <f t="shared" ref="AK165:AK183" si="42">C319</f>
        <v>299945.569319801</v>
      </c>
      <c r="AL165" s="253">
        <f t="shared" ref="AL165:AL183" si="43">D319</f>
        <v>54.430680199002381</v>
      </c>
      <c r="AM165" s="253">
        <f t="shared" ref="AM165:AM187" si="44">AL165^2</f>
        <v>2962.6989469260698</v>
      </c>
      <c r="AO165" s="262">
        <v>2</v>
      </c>
      <c r="AP165" s="253">
        <f t="shared" ref="AP165:AP187" si="45">AM165</f>
        <v>2962.6989469260698</v>
      </c>
      <c r="AQ165" s="253">
        <f t="shared" si="40"/>
        <v>1.9454558090720259E-8</v>
      </c>
      <c r="AR165" s="253">
        <f t="shared" si="41"/>
        <v>0</v>
      </c>
      <c r="AS165" s="253" t="e">
        <f t="shared" ref="AS165:AS187" si="46">AP165/AR165</f>
        <v>#DIV/0!</v>
      </c>
    </row>
    <row r="166" spans="1:45" ht="20.100000000000001" customHeight="1" x14ac:dyDescent="0.25">
      <c r="D166" s="1"/>
      <c r="E166" s="1"/>
      <c r="F166" s="1"/>
      <c r="G166" s="1"/>
      <c r="H166" s="1"/>
      <c r="AH166" s="253">
        <v>3</v>
      </c>
      <c r="AJ166" s="253">
        <f t="shared" si="39"/>
        <v>130000</v>
      </c>
      <c r="AK166" s="253">
        <f t="shared" si="42"/>
        <v>131475.79932501807</v>
      </c>
      <c r="AL166" s="253">
        <f t="shared" si="43"/>
        <v>-1475.7993250180734</v>
      </c>
      <c r="AM166" s="253">
        <f t="shared" si="44"/>
        <v>2177983.647723801</v>
      </c>
      <c r="AO166" s="262">
        <v>3</v>
      </c>
      <c r="AP166" s="253">
        <f t="shared" si="45"/>
        <v>2177983.647723801</v>
      </c>
      <c r="AQ166" s="253">
        <f t="shared" si="40"/>
        <v>1.9454558090720259E-8</v>
      </c>
      <c r="AR166" s="253">
        <f t="shared" si="41"/>
        <v>0</v>
      </c>
      <c r="AS166" s="253" t="e">
        <f t="shared" si="46"/>
        <v>#DIV/0!</v>
      </c>
    </row>
    <row r="167" spans="1:45" ht="20.100000000000001" customHeight="1" x14ac:dyDescent="0.25">
      <c r="D167" s="162" t="s">
        <v>118</v>
      </c>
      <c r="E167" s="162"/>
      <c r="F167" s="31">
        <f>B86</f>
        <v>30</v>
      </c>
      <c r="G167" s="9"/>
      <c r="H167" s="9"/>
      <c r="AH167" s="253">
        <v>4</v>
      </c>
      <c r="AJ167" s="253">
        <f t="shared" si="39"/>
        <v>130000</v>
      </c>
      <c r="AK167" s="253">
        <f t="shared" si="42"/>
        <v>128137.14864228292</v>
      </c>
      <c r="AL167" s="253">
        <f t="shared" si="43"/>
        <v>1862.8513577170816</v>
      </c>
      <c r="AM167" s="253">
        <f t="shared" si="44"/>
        <v>3470215.1809483743</v>
      </c>
      <c r="AO167" s="262">
        <v>4</v>
      </c>
      <c r="AP167" s="253">
        <f t="shared" si="45"/>
        <v>3470215.1809483743</v>
      </c>
      <c r="AQ167" s="253">
        <f t="shared" si="40"/>
        <v>1.9454558090720259E-8</v>
      </c>
      <c r="AR167" s="253">
        <f t="shared" si="41"/>
        <v>0</v>
      </c>
      <c r="AS167" s="253" t="e">
        <f t="shared" si="46"/>
        <v>#DIV/0!</v>
      </c>
    </row>
    <row r="168" spans="1:45" ht="20.100000000000001" customHeight="1" x14ac:dyDescent="0.25">
      <c r="D168" s="162" t="s">
        <v>119</v>
      </c>
      <c r="E168" s="162"/>
      <c r="F168" s="31">
        <f>B88</f>
        <v>5</v>
      </c>
      <c r="G168" s="9"/>
      <c r="H168" s="9"/>
      <c r="AH168" s="253">
        <v>5</v>
      </c>
      <c r="AJ168" s="253">
        <f t="shared" si="39"/>
        <v>330000</v>
      </c>
      <c r="AK168" s="253">
        <f t="shared" si="42"/>
        <v>330581.20998785703</v>
      </c>
      <c r="AL168" s="253">
        <f t="shared" si="43"/>
        <v>-581.20998785702977</v>
      </c>
      <c r="AM168" s="253">
        <f t="shared" si="44"/>
        <v>337805.04998476867</v>
      </c>
      <c r="AO168" s="262">
        <v>5</v>
      </c>
      <c r="AP168" s="253">
        <f t="shared" si="45"/>
        <v>337805.04998476867</v>
      </c>
      <c r="AQ168" s="253">
        <f t="shared" si="40"/>
        <v>1.9454558090720259E-8</v>
      </c>
      <c r="AR168" s="253">
        <f t="shared" si="41"/>
        <v>0</v>
      </c>
      <c r="AS168" s="253" t="e">
        <f t="shared" si="46"/>
        <v>#DIV/0!</v>
      </c>
    </row>
    <row r="169" spans="1:45" ht="20.100000000000001" customHeight="1" x14ac:dyDescent="0.25">
      <c r="D169" s="162" t="s">
        <v>14</v>
      </c>
      <c r="E169" s="162"/>
      <c r="F169" s="31">
        <f>B89</f>
        <v>25</v>
      </c>
      <c r="G169" s="9"/>
      <c r="H169" s="9"/>
      <c r="AH169" s="253">
        <v>6</v>
      </c>
      <c r="AJ169" s="253">
        <f t="shared" si="39"/>
        <v>140000</v>
      </c>
      <c r="AK169" s="253">
        <f t="shared" si="42"/>
        <v>135981.99405964109</v>
      </c>
      <c r="AL169" s="253">
        <f t="shared" si="43"/>
        <v>4018.0059403589112</v>
      </c>
      <c r="AM169" s="253">
        <f t="shared" si="44"/>
        <v>16144371.736759499</v>
      </c>
      <c r="AO169" s="262">
        <v>6</v>
      </c>
      <c r="AP169" s="253">
        <f t="shared" si="45"/>
        <v>16144371.736759499</v>
      </c>
      <c r="AQ169" s="253">
        <f t="shared" si="40"/>
        <v>1.9454558090720259E-8</v>
      </c>
      <c r="AR169" s="253">
        <f t="shared" si="41"/>
        <v>0</v>
      </c>
      <c r="AS169" s="253" t="e">
        <f t="shared" si="46"/>
        <v>#DIV/0!</v>
      </c>
    </row>
    <row r="170" spans="1:45" ht="20.100000000000001" customHeight="1" x14ac:dyDescent="0.25">
      <c r="D170" s="162" t="s">
        <v>339</v>
      </c>
      <c r="E170" s="162"/>
      <c r="F170" s="14">
        <f>_xlfn.F.INV.RT(F164,F168,F169)</f>
        <v>2.6029874027870616</v>
      </c>
      <c r="AH170" s="253">
        <v>7</v>
      </c>
      <c r="AJ170" s="253">
        <f t="shared" si="39"/>
        <v>120000</v>
      </c>
      <c r="AK170" s="253">
        <f t="shared" si="42"/>
        <v>121070.6659261833</v>
      </c>
      <c r="AL170" s="253">
        <f t="shared" si="43"/>
        <v>-1070.6659261832974</v>
      </c>
      <c r="AM170" s="253">
        <f t="shared" si="44"/>
        <v>1146325.525489938</v>
      </c>
      <c r="AO170" s="262">
        <v>7</v>
      </c>
      <c r="AP170" s="253">
        <f t="shared" si="45"/>
        <v>1146325.525489938</v>
      </c>
      <c r="AQ170" s="253">
        <f t="shared" si="40"/>
        <v>1.9454558090720259E-8</v>
      </c>
      <c r="AR170" s="253">
        <f t="shared" si="41"/>
        <v>0</v>
      </c>
      <c r="AS170" s="253" t="e">
        <f t="shared" si="46"/>
        <v>#DIV/0!</v>
      </c>
    </row>
    <row r="171" spans="1:45" ht="20.100000000000001" customHeight="1" x14ac:dyDescent="0.25">
      <c r="D171" s="162" t="s">
        <v>154</v>
      </c>
      <c r="E171" s="162"/>
      <c r="F171" s="5">
        <f>E97</f>
        <v>7349.9217943690355</v>
      </c>
      <c r="G171" s="1"/>
      <c r="H171" s="1"/>
      <c r="AH171" s="253">
        <v>8</v>
      </c>
      <c r="AJ171" s="253">
        <f t="shared" si="39"/>
        <v>60000</v>
      </c>
      <c r="AK171" s="253">
        <f t="shared" si="42"/>
        <v>57492.796345700146</v>
      </c>
      <c r="AL171" s="253">
        <f t="shared" si="43"/>
        <v>2507.203654299854</v>
      </c>
      <c r="AM171" s="253">
        <f t="shared" si="44"/>
        <v>6286070.1641345415</v>
      </c>
      <c r="AO171" s="262">
        <v>8</v>
      </c>
      <c r="AP171" s="253">
        <f t="shared" si="45"/>
        <v>6286070.1641345415</v>
      </c>
      <c r="AQ171" s="253">
        <f t="shared" si="40"/>
        <v>1.9454558090720259E-8</v>
      </c>
      <c r="AR171" s="253">
        <f t="shared" si="41"/>
        <v>0</v>
      </c>
      <c r="AS171" s="253" t="e">
        <f t="shared" si="46"/>
        <v>#DIV/0!</v>
      </c>
    </row>
    <row r="172" spans="1:45" ht="20.100000000000001" customHeight="1" x14ac:dyDescent="0.25">
      <c r="D172" s="1"/>
      <c r="E172" s="1"/>
      <c r="F172" s="1"/>
      <c r="G172" s="1"/>
      <c r="H172" s="1"/>
      <c r="AH172" s="253">
        <v>9</v>
      </c>
      <c r="AJ172" s="253">
        <f t="shared" si="39"/>
        <v>120000</v>
      </c>
      <c r="AK172" s="253">
        <f t="shared" si="42"/>
        <v>120486.89390023937</v>
      </c>
      <c r="AL172" s="253">
        <f t="shared" si="43"/>
        <v>-486.89390023937449</v>
      </c>
      <c r="AM172" s="253">
        <f t="shared" si="44"/>
        <v>237065.67009030996</v>
      </c>
      <c r="AO172" s="262">
        <v>9</v>
      </c>
      <c r="AP172" s="253">
        <f t="shared" si="45"/>
        <v>237065.67009030996</v>
      </c>
      <c r="AQ172" s="253">
        <f t="shared" si="40"/>
        <v>1.9454558090720259E-8</v>
      </c>
      <c r="AR172" s="253">
        <f t="shared" si="41"/>
        <v>0</v>
      </c>
      <c r="AS172" s="253" t="e">
        <f t="shared" si="46"/>
        <v>#DIV/0!</v>
      </c>
    </row>
    <row r="173" spans="1:45" ht="20.100000000000001" customHeight="1" x14ac:dyDescent="0.25">
      <c r="D173" s="4" t="s">
        <v>30</v>
      </c>
      <c r="E173" s="4" t="str">
        <f>IF(F171&gt;F170,"O ponto percentual atingido é maior que o ponto crítico","O ponto percentual atingido é menor que o ponto crítico")</f>
        <v>O ponto percentual atingido é maior que o ponto crítico</v>
      </c>
      <c r="F173" s="4"/>
      <c r="G173" s="1"/>
      <c r="H173" s="1"/>
      <c r="AH173" s="253">
        <v>10</v>
      </c>
      <c r="AJ173" s="253">
        <f t="shared" si="39"/>
        <v>320000</v>
      </c>
      <c r="AK173" s="253">
        <f t="shared" si="42"/>
        <v>324049.96064720245</v>
      </c>
      <c r="AL173" s="253">
        <f t="shared" si="43"/>
        <v>-4049.9606472024461</v>
      </c>
      <c r="AM173" s="253">
        <f t="shared" si="44"/>
        <v>16402181.243888456</v>
      </c>
      <c r="AO173" s="262">
        <v>10</v>
      </c>
      <c r="AP173" s="253">
        <f t="shared" si="45"/>
        <v>16402181.243888456</v>
      </c>
      <c r="AQ173" s="253">
        <f t="shared" si="40"/>
        <v>1.9454558090720259E-8</v>
      </c>
      <c r="AR173" s="253">
        <f t="shared" si="41"/>
        <v>0</v>
      </c>
      <c r="AS173" s="253" t="e">
        <f t="shared" si="46"/>
        <v>#DIV/0!</v>
      </c>
    </row>
    <row r="174" spans="1:45" ht="20.100000000000001" customHeight="1" x14ac:dyDescent="0.25">
      <c r="D174" s="5" t="s">
        <v>153</v>
      </c>
      <c r="E174" s="5" t="str">
        <f>IF(F171&gt;F170,"Rejeita-se a hipótese nula","Não se pode rejeitar a hipótese nula")</f>
        <v>Rejeita-se a hipótese nula</v>
      </c>
      <c r="F174" s="5"/>
      <c r="G174" s="1"/>
      <c r="H174" s="1"/>
      <c r="AH174" s="253">
        <v>11</v>
      </c>
      <c r="AJ174" s="253">
        <f t="shared" si="39"/>
        <v>70000</v>
      </c>
      <c r="AK174" s="253">
        <f t="shared" si="42"/>
        <v>73431.738346707294</v>
      </c>
      <c r="AL174" s="253">
        <f t="shared" si="43"/>
        <v>-3431.7383467072941</v>
      </c>
      <c r="AM174" s="253">
        <f t="shared" si="44"/>
        <v>11776828.080261312</v>
      </c>
      <c r="AN174" s="259"/>
      <c r="AO174" s="266">
        <v>11</v>
      </c>
      <c r="AP174" s="253">
        <f t="shared" si="45"/>
        <v>11776828.080261312</v>
      </c>
      <c r="AQ174" s="253">
        <f t="shared" si="40"/>
        <v>1.9454558090720259E-8</v>
      </c>
      <c r="AR174" s="253">
        <f t="shared" si="41"/>
        <v>0</v>
      </c>
      <c r="AS174" s="253" t="e">
        <f t="shared" si="46"/>
        <v>#DIV/0!</v>
      </c>
    </row>
    <row r="175" spans="1:45" ht="20.100000000000001" customHeight="1" x14ac:dyDescent="0.25">
      <c r="AH175" s="253">
        <v>12</v>
      </c>
      <c r="AJ175" s="253">
        <f t="shared" si="39"/>
        <v>290000</v>
      </c>
      <c r="AK175" s="253">
        <f t="shared" si="42"/>
        <v>287260.00830816664</v>
      </c>
      <c r="AL175" s="253">
        <f t="shared" si="43"/>
        <v>2739.991691833362</v>
      </c>
      <c r="AM175" s="253">
        <f t="shared" si="44"/>
        <v>7507554.4713158496</v>
      </c>
      <c r="AO175" s="262">
        <v>12</v>
      </c>
      <c r="AP175" s="253">
        <f t="shared" si="45"/>
        <v>7507554.4713158496</v>
      </c>
      <c r="AQ175" s="253">
        <f t="shared" si="40"/>
        <v>1.9454558090720259E-8</v>
      </c>
      <c r="AR175" s="253">
        <f t="shared" si="41"/>
        <v>0</v>
      </c>
      <c r="AS175" s="253" t="e">
        <f t="shared" si="46"/>
        <v>#DIV/0!</v>
      </c>
    </row>
    <row r="176" spans="1:45" ht="20.100000000000001" customHeight="1" x14ac:dyDescent="0.25">
      <c r="AH176" s="253">
        <v>13</v>
      </c>
      <c r="AJ176" s="253">
        <f t="shared" si="39"/>
        <v>280000</v>
      </c>
      <c r="AK176" s="253">
        <f t="shared" si="42"/>
        <v>277104.12607562263</v>
      </c>
      <c r="AL176" s="253">
        <f t="shared" si="43"/>
        <v>2895.8739243773744</v>
      </c>
      <c r="AM176" s="253">
        <f t="shared" si="44"/>
        <v>8386085.7858888153</v>
      </c>
      <c r="AO176" s="262">
        <v>13</v>
      </c>
      <c r="AP176" s="253">
        <f t="shared" si="45"/>
        <v>8386085.7858888153</v>
      </c>
      <c r="AQ176" s="253">
        <f t="shared" ref="AQ176:AQ187" si="47">$AI$215</f>
        <v>1.9454558090720259E-8</v>
      </c>
      <c r="AR176" s="253">
        <f t="shared" ref="AR176:AR187" si="48">AQ176*$AJ$211</f>
        <v>0</v>
      </c>
      <c r="AS176" s="253" t="e">
        <f t="shared" si="46"/>
        <v>#DIV/0!</v>
      </c>
    </row>
    <row r="177" spans="1:45" ht="20.100000000000001" customHeight="1" x14ac:dyDescent="0.25">
      <c r="AH177" s="253">
        <v>14</v>
      </c>
      <c r="AJ177" s="253">
        <f t="shared" si="39"/>
        <v>290000</v>
      </c>
      <c r="AK177" s="253">
        <f t="shared" si="42"/>
        <v>292879.08660370135</v>
      </c>
      <c r="AL177" s="253">
        <f t="shared" si="43"/>
        <v>-2879.0866037013475</v>
      </c>
      <c r="AM177" s="253">
        <f t="shared" si="44"/>
        <v>8289139.6716125598</v>
      </c>
      <c r="AO177" s="262">
        <v>14</v>
      </c>
      <c r="AP177" s="253">
        <f t="shared" si="45"/>
        <v>8289139.6716125598</v>
      </c>
      <c r="AQ177" s="253">
        <f t="shared" si="47"/>
        <v>1.9454558090720259E-8</v>
      </c>
      <c r="AR177" s="253">
        <f t="shared" si="48"/>
        <v>0</v>
      </c>
      <c r="AS177" s="253" t="e">
        <f t="shared" si="46"/>
        <v>#DIV/0!</v>
      </c>
    </row>
    <row r="178" spans="1:45" ht="20.100000000000001" customHeight="1" x14ac:dyDescent="0.25">
      <c r="AH178" s="253">
        <v>15</v>
      </c>
      <c r="AJ178" s="253">
        <f t="shared" si="39"/>
        <v>80000</v>
      </c>
      <c r="AK178" s="253">
        <f t="shared" si="42"/>
        <v>83181.823044669625</v>
      </c>
      <c r="AL178" s="253">
        <f t="shared" si="43"/>
        <v>-3181.8230446696252</v>
      </c>
      <c r="AM178" s="253">
        <f t="shared" si="44"/>
        <v>10123997.887590684</v>
      </c>
      <c r="AO178" s="262">
        <v>15</v>
      </c>
      <c r="AP178" s="253">
        <f t="shared" si="45"/>
        <v>10123997.887590684</v>
      </c>
      <c r="AQ178" s="253">
        <f t="shared" si="47"/>
        <v>1.9454558090720259E-8</v>
      </c>
      <c r="AR178" s="253">
        <f t="shared" si="48"/>
        <v>0</v>
      </c>
      <c r="AS178" s="253" t="e">
        <f t="shared" si="46"/>
        <v>#DIV/0!</v>
      </c>
    </row>
    <row r="179" spans="1:45" ht="20.100000000000001" customHeight="1" x14ac:dyDescent="0.25">
      <c r="AH179" s="253">
        <v>16</v>
      </c>
      <c r="AJ179" s="253">
        <f t="shared" si="39"/>
        <v>280000</v>
      </c>
      <c r="AK179" s="253">
        <f t="shared" si="42"/>
        <v>276403.59964448994</v>
      </c>
      <c r="AL179" s="253">
        <f t="shared" si="43"/>
        <v>3596.4003555100644</v>
      </c>
      <c r="AM179" s="253">
        <f t="shared" si="44"/>
        <v>12934095.517112918</v>
      </c>
      <c r="AO179" s="262">
        <v>16</v>
      </c>
      <c r="AP179" s="253">
        <f t="shared" si="45"/>
        <v>12934095.517112918</v>
      </c>
      <c r="AQ179" s="253">
        <f t="shared" si="47"/>
        <v>1.9454558090720259E-8</v>
      </c>
      <c r="AR179" s="253">
        <f t="shared" si="48"/>
        <v>0</v>
      </c>
      <c r="AS179" s="253" t="e">
        <f t="shared" si="46"/>
        <v>#DIV/0!</v>
      </c>
    </row>
    <row r="180" spans="1:45" ht="20.100000000000001" customHeight="1" x14ac:dyDescent="0.25">
      <c r="AH180" s="253">
        <v>17</v>
      </c>
      <c r="AJ180" s="253">
        <f t="shared" si="39"/>
        <v>340000</v>
      </c>
      <c r="AK180" s="253">
        <f t="shared" si="42"/>
        <v>337234.02399141836</v>
      </c>
      <c r="AL180" s="253">
        <f t="shared" si="43"/>
        <v>2765.9760085816379</v>
      </c>
      <c r="AM180" s="253">
        <f t="shared" si="44"/>
        <v>7650623.2800492086</v>
      </c>
      <c r="AO180" s="262">
        <v>17</v>
      </c>
      <c r="AP180" s="253">
        <f t="shared" si="45"/>
        <v>7650623.2800492086</v>
      </c>
      <c r="AQ180" s="253">
        <f t="shared" si="47"/>
        <v>1.9454558090720259E-8</v>
      </c>
      <c r="AR180" s="253">
        <f t="shared" si="48"/>
        <v>0</v>
      </c>
      <c r="AS180" s="253" t="e">
        <f t="shared" si="46"/>
        <v>#DIV/0!</v>
      </c>
    </row>
    <row r="181" spans="1:45" ht="20.100000000000001" customHeight="1" x14ac:dyDescent="0.25">
      <c r="A181" s="172" t="s">
        <v>89</v>
      </c>
      <c r="B181" s="172"/>
      <c r="C181" s="172"/>
      <c r="D181" s="172"/>
      <c r="E181" s="172"/>
      <c r="F181" s="172"/>
      <c r="G181" s="111"/>
      <c r="H181" s="34"/>
      <c r="AH181" s="253">
        <v>18</v>
      </c>
      <c r="AJ181" s="253">
        <f t="shared" si="39"/>
        <v>110000</v>
      </c>
      <c r="AK181" s="253">
        <f t="shared" si="42"/>
        <v>111000.05338700167</v>
      </c>
      <c r="AL181" s="253">
        <f t="shared" si="43"/>
        <v>-1000.0533870016661</v>
      </c>
      <c r="AM181" s="253">
        <f t="shared" si="44"/>
        <v>1000106.7768535042</v>
      </c>
      <c r="AO181" s="262">
        <v>18</v>
      </c>
      <c r="AP181" s="253">
        <f t="shared" si="45"/>
        <v>1000106.7768535042</v>
      </c>
      <c r="AQ181" s="253">
        <f t="shared" si="47"/>
        <v>1.9454558090720259E-8</v>
      </c>
      <c r="AR181" s="253">
        <f t="shared" si="48"/>
        <v>0</v>
      </c>
      <c r="AS181" s="253" t="e">
        <f t="shared" si="46"/>
        <v>#DIV/0!</v>
      </c>
    </row>
    <row r="182" spans="1:45" ht="20.100000000000001" customHeight="1" x14ac:dyDescent="0.25">
      <c r="AH182" s="253">
        <v>19</v>
      </c>
      <c r="AJ182" s="253">
        <f t="shared" si="39"/>
        <v>260000</v>
      </c>
      <c r="AK182" s="253">
        <f t="shared" si="42"/>
        <v>257320.59763606224</v>
      </c>
      <c r="AL182" s="253">
        <f t="shared" si="43"/>
        <v>2679.4023639377556</v>
      </c>
      <c r="AM182" s="253">
        <f t="shared" si="44"/>
        <v>7179197.0278752325</v>
      </c>
      <c r="AO182" s="262">
        <v>19</v>
      </c>
      <c r="AP182" s="253">
        <f t="shared" si="45"/>
        <v>7179197.0278752325</v>
      </c>
      <c r="AQ182" s="253">
        <f t="shared" si="47"/>
        <v>1.9454558090720259E-8</v>
      </c>
      <c r="AR182" s="253">
        <f t="shared" si="48"/>
        <v>0</v>
      </c>
      <c r="AS182" s="253" t="e">
        <f t="shared" si="46"/>
        <v>#DIV/0!</v>
      </c>
    </row>
    <row r="183" spans="1:45" ht="20.100000000000001" customHeight="1" x14ac:dyDescent="0.25">
      <c r="A183" s="173" t="s">
        <v>90</v>
      </c>
      <c r="B183" s="173"/>
      <c r="C183" s="173"/>
      <c r="D183" s="173"/>
      <c r="E183" s="173"/>
      <c r="F183" s="173"/>
      <c r="AH183" s="253">
        <v>20</v>
      </c>
      <c r="AJ183" s="253">
        <f t="shared" si="39"/>
        <v>290000</v>
      </c>
      <c r="AK183" s="253">
        <f t="shared" si="42"/>
        <v>289984.27776257164</v>
      </c>
      <c r="AL183" s="253">
        <f t="shared" si="43"/>
        <v>15.722237428359222</v>
      </c>
      <c r="AM183" s="253">
        <f t="shared" si="44"/>
        <v>247.1887497536996</v>
      </c>
      <c r="AO183" s="262">
        <v>20</v>
      </c>
      <c r="AP183" s="253">
        <f t="shared" si="45"/>
        <v>247.1887497536996</v>
      </c>
      <c r="AQ183" s="253">
        <f t="shared" si="47"/>
        <v>1.9454558090720259E-8</v>
      </c>
      <c r="AR183" s="253">
        <f t="shared" si="48"/>
        <v>0</v>
      </c>
      <c r="AS183" s="253" t="e">
        <f t="shared" si="46"/>
        <v>#DIV/0!</v>
      </c>
    </row>
    <row r="184" spans="1:45" ht="20.100000000000001" customHeight="1" x14ac:dyDescent="0.25">
      <c r="A184" s="173"/>
      <c r="B184" s="173"/>
      <c r="C184" s="173"/>
      <c r="D184" s="173"/>
      <c r="E184" s="173"/>
      <c r="F184" s="173"/>
      <c r="AH184" s="253">
        <v>21</v>
      </c>
      <c r="AJ184" s="253">
        <f t="shared" si="39"/>
        <v>350000</v>
      </c>
      <c r="AK184" s="253">
        <f t="shared" ref="AK184:AL187" si="49">C338</f>
        <v>347304.63653059996</v>
      </c>
      <c r="AL184" s="253">
        <f t="shared" si="49"/>
        <v>2695.3634694000357</v>
      </c>
      <c r="AM184" s="253">
        <f t="shared" si="44"/>
        <v>7264984.2321761968</v>
      </c>
      <c r="AO184" s="262">
        <v>21</v>
      </c>
      <c r="AP184" s="253">
        <f t="shared" si="45"/>
        <v>7264984.2321761968</v>
      </c>
      <c r="AQ184" s="253">
        <f t="shared" si="47"/>
        <v>1.9454558090720259E-8</v>
      </c>
      <c r="AR184" s="253">
        <f t="shared" si="48"/>
        <v>0</v>
      </c>
      <c r="AS184" s="253" t="e">
        <f t="shared" si="46"/>
        <v>#DIV/0!</v>
      </c>
    </row>
    <row r="185" spans="1:45" ht="20.100000000000001" customHeight="1" x14ac:dyDescent="0.25">
      <c r="AH185" s="253">
        <v>22</v>
      </c>
      <c r="AJ185" s="253">
        <f t="shared" si="39"/>
        <v>320000</v>
      </c>
      <c r="AK185" s="253">
        <f t="shared" si="49"/>
        <v>325801.27672503423</v>
      </c>
      <c r="AL185" s="253">
        <f t="shared" si="49"/>
        <v>-5801.2767250342295</v>
      </c>
      <c r="AM185" s="253">
        <f t="shared" si="44"/>
        <v>33654811.640423872</v>
      </c>
      <c r="AO185" s="262">
        <v>22</v>
      </c>
      <c r="AP185" s="253">
        <f t="shared" si="45"/>
        <v>33654811.640423872</v>
      </c>
      <c r="AQ185" s="253">
        <f t="shared" si="47"/>
        <v>1.9454558090720259E-8</v>
      </c>
      <c r="AR185" s="253">
        <f t="shared" si="48"/>
        <v>0</v>
      </c>
      <c r="AS185" s="253" t="e">
        <f t="shared" si="46"/>
        <v>#DIV/0!</v>
      </c>
    </row>
    <row r="186" spans="1:45" ht="20.100000000000001" customHeight="1" x14ac:dyDescent="0.25">
      <c r="A186" s="41" t="s">
        <v>27</v>
      </c>
      <c r="B186" s="41" t="s">
        <v>81</v>
      </c>
      <c r="C186" s="41" t="s">
        <v>1</v>
      </c>
      <c r="D186" s="41" t="s">
        <v>13</v>
      </c>
      <c r="AH186" s="253">
        <v>23</v>
      </c>
      <c r="AJ186" s="253">
        <f t="shared" si="39"/>
        <v>310000</v>
      </c>
      <c r="AK186" s="253">
        <f t="shared" si="49"/>
        <v>311293.04689282272</v>
      </c>
      <c r="AL186" s="253">
        <f t="shared" si="49"/>
        <v>-1293.0468928227201</v>
      </c>
      <c r="AM186" s="253">
        <f t="shared" si="44"/>
        <v>1671970.2670384911</v>
      </c>
      <c r="AO186" s="266">
        <v>23</v>
      </c>
      <c r="AP186" s="253">
        <f t="shared" si="45"/>
        <v>1671970.2670384911</v>
      </c>
      <c r="AQ186" s="253">
        <f t="shared" si="47"/>
        <v>1.9454558090720259E-8</v>
      </c>
      <c r="AR186" s="253">
        <f t="shared" si="48"/>
        <v>0</v>
      </c>
      <c r="AS186" s="253" t="e">
        <f t="shared" si="46"/>
        <v>#DIV/0!</v>
      </c>
    </row>
    <row r="187" spans="1:45" ht="20.100000000000001" customHeight="1" x14ac:dyDescent="0.25">
      <c r="A187" s="16" t="str">
        <f>C11</f>
        <v>distrodovia</v>
      </c>
      <c r="B187" s="16">
        <f>C103</f>
        <v>-2614.9484724527283</v>
      </c>
      <c r="C187" s="16">
        <f>D103</f>
        <v>140.08076596552743</v>
      </c>
      <c r="D187" s="19">
        <f>F103</f>
        <v>3.4161337100319341E-16</v>
      </c>
      <c r="AH187" s="253">
        <v>24</v>
      </c>
      <c r="AJ187" s="253">
        <f t="shared" si="39"/>
        <v>290000</v>
      </c>
      <c r="AK187" s="253">
        <f t="shared" si="49"/>
        <v>288871.39420165989</v>
      </c>
      <c r="AL187" s="253">
        <f t="shared" si="49"/>
        <v>1128.6057983401115</v>
      </c>
      <c r="AM187" s="253">
        <f t="shared" si="44"/>
        <v>1273751.0480469204</v>
      </c>
      <c r="AO187" s="262">
        <v>24</v>
      </c>
      <c r="AP187" s="253">
        <f t="shared" si="45"/>
        <v>1273751.0480469204</v>
      </c>
      <c r="AQ187" s="253">
        <f t="shared" si="47"/>
        <v>1.9454558090720259E-8</v>
      </c>
      <c r="AR187" s="253">
        <f t="shared" si="48"/>
        <v>0</v>
      </c>
      <c r="AS187" s="253" t="e">
        <f t="shared" si="46"/>
        <v>#DIV/0!</v>
      </c>
    </row>
    <row r="189" spans="1:45" ht="20.100000000000001" customHeight="1" x14ac:dyDescent="0.25">
      <c r="A189" s="189" t="str">
        <f>IF(D187&lt;0.3,"O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89" s="189"/>
      <c r="C189" s="189"/>
      <c r="D189" s="189"/>
      <c r="E189" s="189"/>
    </row>
    <row r="190" spans="1:45" ht="20.100000000000001" customHeight="1" x14ac:dyDescent="0.25">
      <c r="A190" s="189"/>
      <c r="B190" s="189"/>
      <c r="C190" s="189"/>
      <c r="D190" s="189"/>
      <c r="E190" s="189"/>
    </row>
    <row r="192" spans="1:45" ht="20.100000000000001" customHeight="1" x14ac:dyDescent="0.25">
      <c r="A192" s="173" t="s">
        <v>91</v>
      </c>
      <c r="B192" s="173"/>
      <c r="C192" s="173"/>
      <c r="D192" s="173"/>
      <c r="E192" s="173"/>
      <c r="F192" s="173"/>
    </row>
    <row r="194" spans="4:35" ht="20.100000000000001" customHeight="1" x14ac:dyDescent="0.25">
      <c r="D194" s="162" t="s">
        <v>156</v>
      </c>
      <c r="E194" s="162"/>
      <c r="F194" s="25">
        <v>0.3</v>
      </c>
      <c r="G194" s="92"/>
      <c r="H194" s="92"/>
    </row>
    <row r="195" spans="4:35" ht="20.100000000000001" customHeight="1" x14ac:dyDescent="0.25">
      <c r="D195" s="162" t="s">
        <v>157</v>
      </c>
      <c r="E195" s="162"/>
      <c r="F195" s="46">
        <f>F103</f>
        <v>3.4161337100319341E-16</v>
      </c>
      <c r="G195" s="89"/>
      <c r="H195" s="89"/>
    </row>
    <row r="196" spans="4:35" ht="20.100000000000001" customHeight="1" x14ac:dyDescent="0.25">
      <c r="D196" s="1"/>
      <c r="E196" s="1"/>
      <c r="F196" s="1"/>
      <c r="G196" s="1"/>
      <c r="H196" s="1"/>
    </row>
    <row r="197" spans="4:35" ht="20.100000000000001" customHeight="1" x14ac:dyDescent="0.25">
      <c r="D197" s="14" t="s">
        <v>118</v>
      </c>
      <c r="E197" s="14"/>
      <c r="F197" s="31">
        <f>B86</f>
        <v>30</v>
      </c>
      <c r="G197" s="9"/>
      <c r="H197" s="9"/>
    </row>
    <row r="198" spans="4:35" ht="20.100000000000001" customHeight="1" x14ac:dyDescent="0.25">
      <c r="D198" s="14" t="s">
        <v>119</v>
      </c>
      <c r="E198" s="14"/>
      <c r="F198" s="31">
        <f>B88</f>
        <v>5</v>
      </c>
      <c r="G198" s="9"/>
      <c r="H198" s="9"/>
    </row>
    <row r="199" spans="4:35" ht="20.100000000000001" customHeight="1" x14ac:dyDescent="0.25">
      <c r="D199" s="14" t="s">
        <v>14</v>
      </c>
      <c r="E199" s="14"/>
      <c r="F199" s="31">
        <f>F197-F198</f>
        <v>25</v>
      </c>
      <c r="G199" s="9"/>
      <c r="H199" s="9"/>
      <c r="AH199" s="253">
        <v>1</v>
      </c>
      <c r="AI199" s="253">
        <f>((D318^2)/($B$88*$D$98))*(AM164/((1-AM164)^2))</f>
        <v>1.9454563713877572E-8</v>
      </c>
    </row>
    <row r="200" spans="4:35" ht="20.100000000000001" customHeight="1" x14ac:dyDescent="0.25">
      <c r="D200" s="14" t="s">
        <v>158</v>
      </c>
      <c r="E200" s="14"/>
      <c r="F200" s="40">
        <f>_xlfn.T.INV.2T(F194,F199)</f>
        <v>1.0583843926109098</v>
      </c>
      <c r="G200" s="103"/>
      <c r="H200" s="103"/>
      <c r="AH200" s="253">
        <v>2</v>
      </c>
      <c r="AI200" s="253">
        <f>((D319^2)/($B$88*$D$98))*(AM165/((1-AM165)^2))</f>
        <v>1.9467692650639223E-8</v>
      </c>
    </row>
    <row r="201" spans="4:35" ht="20.100000000000001" customHeight="1" x14ac:dyDescent="0.25">
      <c r="D201" s="156" t="s">
        <v>408</v>
      </c>
      <c r="E201" s="156"/>
      <c r="F201" s="47">
        <f>ABS(E103)</f>
        <v>18.667434136505527</v>
      </c>
      <c r="G201" s="91"/>
      <c r="H201" s="91"/>
      <c r="AH201" s="253">
        <v>3</v>
      </c>
      <c r="AI201" s="253">
        <f>((D320^2)/($B$88*$D$98))*(AM166/((1-AM166)^2))</f>
        <v>1.9454570869725711E-8</v>
      </c>
    </row>
    <row r="202" spans="4:35" ht="20.100000000000001" customHeight="1" x14ac:dyDescent="0.25">
      <c r="D202" s="1"/>
      <c r="E202" s="1"/>
      <c r="F202" s="1"/>
      <c r="G202" s="1"/>
      <c r="H202" s="1"/>
      <c r="AH202" s="253">
        <v>4</v>
      </c>
      <c r="AI202" s="253">
        <f>((D321^2)/($B$88*$D$98))*(AM167/((1-AM167)^2))</f>
        <v>1.9454564217284374E-8</v>
      </c>
    </row>
    <row r="203" spans="4:35" ht="20.100000000000001" customHeight="1" x14ac:dyDescent="0.25">
      <c r="D203" s="4" t="s">
        <v>30</v>
      </c>
      <c r="E203" s="4" t="str">
        <f>IF(F201&gt;F200,"O ponto calculado é maior que o ponto crítico","O ponto calculado é menor que o ponto crítico")</f>
        <v>O ponto calculado é maior que o ponto crítico</v>
      </c>
      <c r="F203" s="4"/>
      <c r="G203" s="1"/>
      <c r="H203" s="1"/>
      <c r="AH203" s="253">
        <v>5</v>
      </c>
      <c r="AI203" s="253">
        <f>((D322^2)/($B$88*$D$98))*(AM168/((1-AM168)^2))</f>
        <v>1.9454668187619884E-8</v>
      </c>
    </row>
    <row r="204" spans="4:35" ht="20.100000000000001" customHeight="1" x14ac:dyDescent="0.25">
      <c r="D204" s="5" t="s">
        <v>153</v>
      </c>
      <c r="E204" s="5" t="str">
        <f>IF(F201&gt;F200,"Rejeita-se a hipótese nula","Não se pode rejeitar a hipótese nula")</f>
        <v>Rejeita-se a hipótese nula</v>
      </c>
      <c r="F204" s="5"/>
      <c r="G204" s="1"/>
      <c r="H204" s="1"/>
      <c r="AH204" s="253">
        <v>6</v>
      </c>
      <c r="AI204" s="253">
        <f>((D323^2)/($B$88*$D$98))*(AM169/((1-AM169)^2))</f>
        <v>1.9454555415048677E-8</v>
      </c>
    </row>
    <row r="205" spans="4:35" ht="20.100000000000001" customHeight="1" x14ac:dyDescent="0.25">
      <c r="AH205" s="253">
        <v>7</v>
      </c>
      <c r="AI205" s="253">
        <f>((D324^2)/($B$88*$D$98))*(AM170/((1-AM170)^2))</f>
        <v>1.9454586947478391E-8</v>
      </c>
    </row>
    <row r="206" spans="4:35" ht="20.100000000000001" customHeight="1" x14ac:dyDescent="0.25">
      <c r="AH206" s="253">
        <v>8</v>
      </c>
      <c r="AI206" s="253">
        <f>((D325^2)/($B$88*$D$98))*(AM171/((1-AM171)^2))</f>
        <v>1.9454559194712052E-8</v>
      </c>
    </row>
    <row r="207" spans="4:35" ht="20.100000000000001" customHeight="1" x14ac:dyDescent="0.25">
      <c r="AH207" s="253">
        <v>9</v>
      </c>
      <c r="AI207" s="253">
        <f>((D326^2)/($B$88*$D$98))*(AM172/((1-AM172)^2))</f>
        <v>1.9454717133979503E-8</v>
      </c>
    </row>
    <row r="208" spans="4:35" ht="20.100000000000001" customHeight="1" x14ac:dyDescent="0.25">
      <c r="AH208" s="253">
        <v>10</v>
      </c>
      <c r="AI208" s="253">
        <f>((D327^2)/($B$88*$D$98))*(AM173/((1-AM173)^2))</f>
        <v>1.9454555377167147E-8</v>
      </c>
    </row>
    <row r="209" spans="1:35" ht="20.100000000000001" customHeight="1" x14ac:dyDescent="0.25">
      <c r="AH209" s="253">
        <v>11</v>
      </c>
      <c r="AI209" s="253">
        <f>((D328^2)/($B$88*$D$98))*(AM174/((1-AM174)^2))</f>
        <v>1.9454556308846141E-8</v>
      </c>
    </row>
    <row r="210" spans="1:35" ht="20.100000000000001" customHeight="1" x14ac:dyDescent="0.25">
      <c r="AH210" s="253">
        <v>12</v>
      </c>
      <c r="AI210" s="253">
        <f>((D329^2)/($B$88*$D$98))*(AM175/((1-AM175)^2))</f>
        <v>1.9454558187637507E-8</v>
      </c>
    </row>
    <row r="211" spans="1:35" ht="20.100000000000001" customHeight="1" x14ac:dyDescent="0.25">
      <c r="A211" s="41" t="s">
        <v>27</v>
      </c>
      <c r="B211" s="41" t="s">
        <v>81</v>
      </c>
      <c r="C211" s="41" t="s">
        <v>1</v>
      </c>
      <c r="D211" s="41" t="s">
        <v>13</v>
      </c>
      <c r="AH211" s="253">
        <v>13</v>
      </c>
      <c r="AI211" s="253">
        <f>((D330^2)/($B$88*$D$98))*(AM176/((1-AM176)^2))</f>
        <v>1.9454557644698715E-8</v>
      </c>
    </row>
    <row r="212" spans="1:35" ht="20.100000000000001" customHeight="1" x14ac:dyDescent="0.25">
      <c r="A212" s="16" t="str">
        <f>D11</f>
        <v>disturbano</v>
      </c>
      <c r="B212" s="16">
        <f>C104</f>
        <v>-389.18135062928468</v>
      </c>
      <c r="C212" s="16">
        <f>D104</f>
        <v>216.76534344505927</v>
      </c>
      <c r="D212" s="19">
        <f>F104</f>
        <v>8.4688378861289729E-2</v>
      </c>
      <c r="E212" s="1"/>
      <c r="F212" s="1"/>
      <c r="G212" s="1"/>
      <c r="H212" s="1"/>
      <c r="AH212" s="253">
        <v>14</v>
      </c>
      <c r="AI212" s="253">
        <f>((D331^2)/($B$88*$D$98))*(AM177/((1-AM177)^2))</f>
        <v>1.9454557698962872E-8</v>
      </c>
    </row>
    <row r="213" spans="1:35" ht="20.100000000000001" customHeight="1" x14ac:dyDescent="0.25">
      <c r="C213" s="18"/>
      <c r="E213" s="1"/>
      <c r="F213" s="1"/>
      <c r="G213" s="1"/>
      <c r="H213" s="1"/>
      <c r="AH213" s="253">
        <v>15</v>
      </c>
      <c r="AI213" s="253">
        <f>((D332^2)/($B$88*$D$98))*(AM178/((1-AM178)^2))</f>
        <v>1.945455684823159E-8</v>
      </c>
    </row>
    <row r="214" spans="1:35" ht="20.100000000000001" customHeight="1" x14ac:dyDescent="0.25">
      <c r="A214" s="179" t="str">
        <f>IF(D212&lt;0.3,"O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214" s="179"/>
      <c r="C214" s="179"/>
      <c r="D214" s="179"/>
      <c r="E214" s="179"/>
      <c r="F214" s="179"/>
      <c r="G214" s="86"/>
      <c r="H214" s="86"/>
      <c r="AH214" s="253">
        <v>16</v>
      </c>
      <c r="AI214" s="253">
        <f>((D333^2)/($B$88*$D$98))*(AM179/((1-AM179)^2))</f>
        <v>1.9454556013235074E-8</v>
      </c>
    </row>
    <row r="215" spans="1:35" ht="20.100000000000001" customHeight="1" x14ac:dyDescent="0.25">
      <c r="A215" s="21"/>
      <c r="B215" s="21"/>
      <c r="C215" s="21"/>
      <c r="D215" s="21"/>
      <c r="E215" s="21"/>
      <c r="F215" s="21"/>
      <c r="G215" s="86"/>
      <c r="H215" s="86"/>
      <c r="AH215" s="253">
        <v>17</v>
      </c>
      <c r="AI215" s="253">
        <f>((D334^2)/($B$88*$D$98))*(AM180/((1-AM180)^2))</f>
        <v>1.9454558090720259E-8</v>
      </c>
    </row>
    <row r="216" spans="1:35" ht="20.100000000000001" customHeight="1" x14ac:dyDescent="0.25">
      <c r="AH216" s="253">
        <v>18</v>
      </c>
      <c r="AI216" s="253">
        <f>((D335^2)/($B$88*$D$98))*(AM181/((1-AM181)^2))</f>
        <v>1.9454591909986186E-8</v>
      </c>
    </row>
    <row r="217" spans="1:35" ht="20.100000000000001" customHeight="1" x14ac:dyDescent="0.25">
      <c r="A217" s="173" t="s">
        <v>91</v>
      </c>
      <c r="B217" s="173"/>
      <c r="C217" s="173"/>
      <c r="D217" s="173"/>
      <c r="E217" s="173"/>
      <c r="F217" s="173"/>
      <c r="AH217" s="253">
        <v>19</v>
      </c>
      <c r="AI217" s="253">
        <f>((D336^2)/($B$88*$D$98))*(AM182/((1-AM182)^2))</f>
        <v>1.9454558424678758E-8</v>
      </c>
    </row>
    <row r="218" spans="1:35" ht="20.100000000000001" customHeight="1" x14ac:dyDescent="0.25">
      <c r="AH218" s="253">
        <v>20</v>
      </c>
      <c r="AI218" s="253">
        <f>((D337^2)/($B$88*$D$98))*(AM183/((1-AM183)^2))</f>
        <v>1.9612919822978081E-8</v>
      </c>
    </row>
    <row r="219" spans="1:35" ht="20.100000000000001" customHeight="1" x14ac:dyDescent="0.25">
      <c r="D219" s="162" t="s">
        <v>156</v>
      </c>
      <c r="E219" s="162"/>
      <c r="F219" s="25">
        <v>0.3</v>
      </c>
      <c r="G219" s="92"/>
      <c r="H219" s="92"/>
      <c r="AH219" s="253">
        <v>21</v>
      </c>
      <c r="AI219" s="253">
        <f>((D338^2)/($B$88*$D$98))*(AM184/((1-AM184)^2))</f>
        <v>1.94545583606812E-8</v>
      </c>
    </row>
    <row r="220" spans="1:35" ht="20.100000000000001" customHeight="1" x14ac:dyDescent="0.25">
      <c r="D220" s="162" t="s">
        <v>157</v>
      </c>
      <c r="E220" s="162"/>
      <c r="F220" s="46">
        <f>F104</f>
        <v>8.4688378861289729E-2</v>
      </c>
      <c r="G220" s="89"/>
      <c r="H220" s="89"/>
      <c r="AH220" s="253">
        <v>22</v>
      </c>
      <c r="AI220" s="253">
        <f>((D339^2)/($B$88*$D$98))*(AM185/((1-AM185)^2))</f>
        <v>1.945455416109915E-8</v>
      </c>
    </row>
    <row r="221" spans="1:35" ht="20.100000000000001" customHeight="1" x14ac:dyDescent="0.25">
      <c r="D221" s="1"/>
      <c r="E221" s="1"/>
      <c r="F221" s="1"/>
      <c r="G221" s="1"/>
      <c r="H221" s="1"/>
      <c r="AH221" s="253">
        <v>23</v>
      </c>
      <c r="AI221" s="253">
        <f>((D340^2)/($B$88*$D$98))*(AM186/((1-AM186)^2))</f>
        <v>1.9454576276407102E-8</v>
      </c>
    </row>
    <row r="222" spans="1:35" ht="20.100000000000001" customHeight="1" x14ac:dyDescent="0.25">
      <c r="D222" s="14" t="s">
        <v>118</v>
      </c>
      <c r="E222" s="14"/>
      <c r="F222" s="31">
        <f>B86</f>
        <v>30</v>
      </c>
      <c r="G222" s="9"/>
      <c r="H222" s="9"/>
      <c r="AH222" s="253">
        <v>24</v>
      </c>
      <c r="AI222" s="253">
        <f>((D341^2)/($B$88*$D$98))*(AM187/((1-AM187)^2))</f>
        <v>1.9454583551880635E-8</v>
      </c>
    </row>
    <row r="223" spans="1:35" ht="20.100000000000001" customHeight="1" x14ac:dyDescent="0.25">
      <c r="D223" s="14" t="s">
        <v>119</v>
      </c>
      <c r="E223" s="14"/>
      <c r="F223" s="31">
        <f>B88</f>
        <v>5</v>
      </c>
      <c r="G223" s="9"/>
      <c r="H223" s="9"/>
    </row>
    <row r="224" spans="1:35" ht="20.100000000000001" customHeight="1" x14ac:dyDescent="0.25">
      <c r="D224" s="14" t="s">
        <v>14</v>
      </c>
      <c r="E224" s="14"/>
      <c r="F224" s="31">
        <f>B89</f>
        <v>25</v>
      </c>
      <c r="G224" s="9"/>
      <c r="H224" s="9"/>
    </row>
    <row r="225" spans="1:8" ht="20.100000000000001" customHeight="1" x14ac:dyDescent="0.25">
      <c r="D225" s="14" t="s">
        <v>158</v>
      </c>
      <c r="E225" s="14"/>
      <c r="F225" s="40">
        <f>_xlfn.T.INV.2T(F219,F224)</f>
        <v>1.0583843926109098</v>
      </c>
      <c r="G225" s="103"/>
      <c r="H225" s="103"/>
    </row>
    <row r="226" spans="1:8" ht="20.100000000000001" customHeight="1" x14ac:dyDescent="0.25">
      <c r="D226" s="156" t="s">
        <v>408</v>
      </c>
      <c r="E226" s="156"/>
      <c r="F226" s="47">
        <f>ABS(B212/C212)</f>
        <v>1.7954039351679181</v>
      </c>
      <c r="G226" s="91"/>
      <c r="H226" s="91"/>
    </row>
    <row r="227" spans="1:8" ht="20.100000000000001" customHeight="1" x14ac:dyDescent="0.25">
      <c r="D227" s="1"/>
      <c r="E227" s="1"/>
      <c r="F227" s="1"/>
      <c r="G227" s="1"/>
      <c r="H227" s="1"/>
    </row>
    <row r="228" spans="1:8" ht="20.100000000000001" customHeight="1" x14ac:dyDescent="0.25">
      <c r="D228" s="4" t="s">
        <v>30</v>
      </c>
      <c r="E228" s="4" t="str">
        <f>IF(F226&gt;F225,"O ponto calculado é maior que o ponto crítico","O ponto calculado é menor que o ponto crítico")</f>
        <v>O ponto calculado é maior que o ponto crítico</v>
      </c>
      <c r="F228" s="4"/>
      <c r="G228" s="1"/>
      <c r="H228" s="1"/>
    </row>
    <row r="229" spans="1:8" ht="20.100000000000001" customHeight="1" x14ac:dyDescent="0.25">
      <c r="D229" s="5" t="s">
        <v>153</v>
      </c>
      <c r="E229" s="5" t="str">
        <f>IF(F226&gt;F225,"Rejeita-se a hipótese nula","Não se pode rejeitar a hipótese nula")</f>
        <v>Rejeita-se a hipótese nula</v>
      </c>
      <c r="F229" s="5"/>
      <c r="G229" s="1"/>
      <c r="H229" s="1"/>
    </row>
    <row r="236" spans="1:8" ht="20.100000000000001" customHeight="1" x14ac:dyDescent="0.25">
      <c r="A236" s="41" t="s">
        <v>27</v>
      </c>
      <c r="B236" s="41" t="s">
        <v>81</v>
      </c>
      <c r="C236" s="41" t="s">
        <v>1</v>
      </c>
      <c r="D236" s="41" t="s">
        <v>13</v>
      </c>
    </row>
    <row r="237" spans="1:8" ht="20.100000000000001" customHeight="1" x14ac:dyDescent="0.25">
      <c r="A237" s="16" t="str">
        <f>F11</f>
        <v>rechidrico</v>
      </c>
      <c r="B237" s="16">
        <f>C106</f>
        <v>215774.17671460577</v>
      </c>
      <c r="C237" s="16">
        <f>D106</f>
        <v>1277.9405835249743</v>
      </c>
      <c r="D237" s="19">
        <f>F106</f>
        <v>9.5736159446233153E-40</v>
      </c>
    </row>
    <row r="239" spans="1:8" ht="20.100000000000001" customHeight="1" x14ac:dyDescent="0.25">
      <c r="A239" s="171" t="str">
        <f>IF(D237&lt;0.3,"O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239" s="171"/>
      <c r="C239" s="171"/>
      <c r="D239" s="171"/>
      <c r="E239" s="171"/>
      <c r="F239" s="171"/>
      <c r="G239" s="86"/>
      <c r="H239" s="86"/>
    </row>
    <row r="240" spans="1:8" ht="20.100000000000001" customHeight="1" x14ac:dyDescent="0.25">
      <c r="A240" s="171"/>
      <c r="B240" s="171"/>
      <c r="C240" s="171"/>
      <c r="D240" s="171"/>
      <c r="E240" s="171"/>
      <c r="F240" s="171"/>
      <c r="G240" s="86"/>
      <c r="H240" s="86"/>
    </row>
    <row r="242" spans="1:8" ht="20.100000000000001" customHeight="1" x14ac:dyDescent="0.25">
      <c r="A242" s="173" t="s">
        <v>91</v>
      </c>
      <c r="B242" s="173"/>
      <c r="C242" s="173"/>
      <c r="D242" s="173"/>
      <c r="E242" s="173"/>
      <c r="F242" s="173"/>
    </row>
    <row r="244" spans="1:8" ht="20.100000000000001" customHeight="1" x14ac:dyDescent="0.25">
      <c r="D244" s="162" t="s">
        <v>156</v>
      </c>
      <c r="E244" s="162"/>
      <c r="F244" s="25">
        <v>0.3</v>
      </c>
      <c r="G244" s="92"/>
      <c r="H244" s="92"/>
    </row>
    <row r="245" spans="1:8" ht="20.100000000000001" customHeight="1" x14ac:dyDescent="0.25">
      <c r="D245" s="162" t="s">
        <v>157</v>
      </c>
      <c r="E245" s="162"/>
      <c r="F245" s="46">
        <f>F106</f>
        <v>9.5736159446233153E-40</v>
      </c>
      <c r="G245" s="89"/>
      <c r="H245" s="89"/>
    </row>
    <row r="246" spans="1:8" ht="20.100000000000001" customHeight="1" x14ac:dyDescent="0.25">
      <c r="D246" s="1"/>
      <c r="E246" s="1"/>
      <c r="F246" s="1"/>
      <c r="G246" s="1"/>
      <c r="H246" s="1"/>
    </row>
    <row r="247" spans="1:8" ht="20.100000000000001" customHeight="1" x14ac:dyDescent="0.25">
      <c r="D247" s="14" t="s">
        <v>118</v>
      </c>
      <c r="E247" s="14"/>
      <c r="F247" s="31">
        <f>B86</f>
        <v>30</v>
      </c>
      <c r="G247" s="9"/>
      <c r="H247" s="9"/>
    </row>
    <row r="248" spans="1:8" ht="20.100000000000001" customHeight="1" x14ac:dyDescent="0.25">
      <c r="D248" s="14" t="s">
        <v>119</v>
      </c>
      <c r="E248" s="14"/>
      <c r="F248" s="31">
        <f>B88</f>
        <v>5</v>
      </c>
      <c r="G248" s="9"/>
      <c r="H248" s="9"/>
    </row>
    <row r="249" spans="1:8" ht="20.100000000000001" customHeight="1" x14ac:dyDescent="0.25">
      <c r="D249" s="14" t="s">
        <v>14</v>
      </c>
      <c r="E249" s="14"/>
      <c r="F249" s="31">
        <f>B89</f>
        <v>25</v>
      </c>
      <c r="G249" s="9"/>
      <c r="H249" s="9"/>
    </row>
    <row r="250" spans="1:8" ht="20.100000000000001" customHeight="1" x14ac:dyDescent="0.25">
      <c r="D250" s="14" t="s">
        <v>158</v>
      </c>
      <c r="E250" s="14"/>
      <c r="F250" s="40">
        <f>_xlfn.T.INV.2T(F244,F249)</f>
        <v>1.0583843926109098</v>
      </c>
      <c r="G250" s="103"/>
      <c r="H250" s="103"/>
    </row>
    <row r="251" spans="1:8" ht="20.100000000000001" customHeight="1" x14ac:dyDescent="0.25">
      <c r="D251" s="156" t="s">
        <v>408</v>
      </c>
      <c r="E251" s="156"/>
      <c r="F251" s="47">
        <f>ABS(B237/C237)</f>
        <v>168.84523388359</v>
      </c>
      <c r="G251" s="91"/>
      <c r="H251" s="91"/>
    </row>
    <row r="252" spans="1:8" ht="20.100000000000001" customHeight="1" x14ac:dyDescent="0.25">
      <c r="D252" s="1"/>
      <c r="E252" s="1"/>
      <c r="F252" s="1"/>
      <c r="G252" s="1"/>
      <c r="H252" s="1"/>
    </row>
    <row r="253" spans="1:8" ht="20.100000000000001" customHeight="1" x14ac:dyDescent="0.25">
      <c r="D253" s="4" t="s">
        <v>30</v>
      </c>
      <c r="E253" s="4" t="str">
        <f>IF(F251&gt;F250,"O ponto calculado é maior que o ponto crítico","O ponto calculado é menor que o ponto crítico")</f>
        <v>O ponto calculado é maior que o ponto crítico</v>
      </c>
      <c r="F253" s="4"/>
      <c r="G253" s="1"/>
      <c r="H253" s="1"/>
    </row>
    <row r="254" spans="1:8" ht="20.100000000000001" customHeight="1" x14ac:dyDescent="0.25">
      <c r="D254" s="5" t="s">
        <v>153</v>
      </c>
      <c r="E254" s="5" t="str">
        <f>IF(F251&gt;F250,"Rejeita-se a hipótese nula","Não se pode rejeitar a hipótese nula")</f>
        <v>Rejeita-se a hipótese nula</v>
      </c>
      <c r="F254" s="5"/>
      <c r="G254" s="1"/>
      <c r="H254" s="1"/>
    </row>
    <row r="261" spans="1:8" ht="20.100000000000001" customHeight="1" x14ac:dyDescent="0.25">
      <c r="A261" s="41" t="s">
        <v>112</v>
      </c>
      <c r="B261" s="41" t="s">
        <v>81</v>
      </c>
      <c r="C261" s="41" t="s">
        <v>1</v>
      </c>
      <c r="D261" s="41" t="s">
        <v>13</v>
      </c>
    </row>
    <row r="262" spans="1:8" ht="20.100000000000001" customHeight="1" x14ac:dyDescent="0.25">
      <c r="A262" s="16" t="s">
        <v>5</v>
      </c>
      <c r="B262" s="16">
        <f>C102</f>
        <v>101916.31117501028</v>
      </c>
      <c r="C262" s="16">
        <f>D102</f>
        <v>2403.7667462844051</v>
      </c>
      <c r="D262" s="19">
        <f>F102</f>
        <v>8.2583356145586278E-25</v>
      </c>
    </row>
    <row r="264" spans="1:8" ht="20.100000000000001" customHeight="1" x14ac:dyDescent="0.25">
      <c r="A264" s="171" t="str">
        <f>IF(D262&lt;0.3,"O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264" s="171"/>
      <c r="C264" s="171"/>
      <c r="D264" s="171"/>
      <c r="E264" s="171"/>
      <c r="F264" s="171"/>
      <c r="G264" s="86"/>
      <c r="H264" s="86"/>
    </row>
    <row r="265" spans="1:8" ht="20.100000000000001" customHeight="1" x14ac:dyDescent="0.25">
      <c r="A265" s="171"/>
      <c r="B265" s="171"/>
      <c r="C265" s="171"/>
      <c r="D265" s="171"/>
      <c r="E265" s="171"/>
      <c r="F265" s="171"/>
      <c r="G265" s="86"/>
      <c r="H265" s="86"/>
    </row>
    <row r="267" spans="1:8" ht="20.100000000000001" customHeight="1" x14ac:dyDescent="0.25">
      <c r="D267" s="162" t="s">
        <v>156</v>
      </c>
      <c r="E267" s="162"/>
      <c r="F267" s="25">
        <v>0.3</v>
      </c>
    </row>
    <row r="268" spans="1:8" ht="20.100000000000001" customHeight="1" x14ac:dyDescent="0.25">
      <c r="D268" s="162" t="s">
        <v>157</v>
      </c>
      <c r="E268" s="162"/>
      <c r="F268" s="46">
        <f>F102</f>
        <v>8.2583356145586278E-25</v>
      </c>
    </row>
    <row r="269" spans="1:8" ht="20.100000000000001" customHeight="1" x14ac:dyDescent="0.25">
      <c r="D269" s="1"/>
      <c r="E269" s="1"/>
      <c r="F269" s="1"/>
      <c r="G269" s="92"/>
      <c r="H269" s="92"/>
    </row>
    <row r="270" spans="1:8" ht="20.100000000000001" customHeight="1" x14ac:dyDescent="0.25">
      <c r="D270" s="14" t="s">
        <v>118</v>
      </c>
      <c r="E270" s="14"/>
      <c r="F270" s="31">
        <f>B86</f>
        <v>30</v>
      </c>
      <c r="G270" s="89"/>
      <c r="H270" s="89"/>
    </row>
    <row r="271" spans="1:8" ht="20.100000000000001" customHeight="1" x14ac:dyDescent="0.25">
      <c r="D271" s="14" t="s">
        <v>119</v>
      </c>
      <c r="E271" s="14"/>
      <c r="F271" s="31">
        <f>B88</f>
        <v>5</v>
      </c>
      <c r="G271" s="1"/>
      <c r="H271" s="1"/>
    </row>
    <row r="272" spans="1:8" ht="20.100000000000001" customHeight="1" x14ac:dyDescent="0.25">
      <c r="D272" s="14" t="s">
        <v>14</v>
      </c>
      <c r="E272" s="14"/>
      <c r="F272" s="31">
        <f>B89</f>
        <v>25</v>
      </c>
      <c r="G272" s="9"/>
      <c r="H272" s="9"/>
    </row>
    <row r="273" spans="1:8" ht="20.100000000000001" customHeight="1" x14ac:dyDescent="0.25">
      <c r="D273" s="14" t="s">
        <v>158</v>
      </c>
      <c r="E273" s="14"/>
      <c r="F273" s="40">
        <f>_xlfn.T.INV.2T(F267,F272)</f>
        <v>1.0583843926109098</v>
      </c>
      <c r="G273" s="9"/>
      <c r="H273" s="9"/>
    </row>
    <row r="274" spans="1:8" ht="20.100000000000001" customHeight="1" x14ac:dyDescent="0.25">
      <c r="D274" s="5" t="s">
        <v>159</v>
      </c>
      <c r="E274" s="5"/>
      <c r="F274" s="47">
        <f>ABS(B262/C262)</f>
        <v>42.398586024432802</v>
      </c>
      <c r="G274" s="9"/>
      <c r="H274" s="9"/>
    </row>
    <row r="275" spans="1:8" ht="20.100000000000001" customHeight="1" x14ac:dyDescent="0.25">
      <c r="D275" s="1"/>
      <c r="E275" s="1"/>
      <c r="F275" s="1"/>
      <c r="G275" s="103"/>
      <c r="H275" s="103"/>
    </row>
    <row r="276" spans="1:8" ht="20.100000000000001" customHeight="1" x14ac:dyDescent="0.25">
      <c r="D276" s="4" t="s">
        <v>30</v>
      </c>
      <c r="E276" s="4" t="str">
        <f>IF(F274&gt;F273,"O ponto calculado é maior que o ponto crítico","O ponto calculado é menor que o ponto crítico")</f>
        <v>O ponto calculado é maior que o ponto crítico</v>
      </c>
      <c r="F276" s="4"/>
      <c r="G276" s="91"/>
      <c r="H276" s="91"/>
    </row>
    <row r="277" spans="1:8" ht="20.100000000000001" customHeight="1" x14ac:dyDescent="0.25">
      <c r="D277" s="48" t="s">
        <v>153</v>
      </c>
      <c r="E277" s="5" t="str">
        <f>IF(F274&gt;F273,"Rejeita-se a hipótese nula","Não se pode rejeitar a hipótese nula")</f>
        <v>Rejeita-se a hipótese nula</v>
      </c>
      <c r="F277" s="5"/>
      <c r="G277" s="1"/>
      <c r="H277" s="1"/>
    </row>
    <row r="278" spans="1:8" ht="19.5" customHeight="1" x14ac:dyDescent="0.25">
      <c r="G278" s="1"/>
      <c r="H278" s="1"/>
    </row>
    <row r="280" spans="1:8" ht="20.100000000000001" customHeight="1" x14ac:dyDescent="0.25">
      <c r="A280" s="154" t="s">
        <v>11</v>
      </c>
      <c r="B280" s="154"/>
      <c r="C280" s="154"/>
      <c r="D280" s="154"/>
      <c r="E280" s="154"/>
      <c r="F280" s="154"/>
      <c r="G280" s="110"/>
      <c r="H280" s="95"/>
    </row>
    <row r="281" spans="1:8" ht="20.100000000000001" customHeight="1" x14ac:dyDescent="0.25">
      <c r="A281" s="26"/>
      <c r="B281" s="26"/>
      <c r="C281" s="26"/>
      <c r="D281" s="26"/>
    </row>
    <row r="282" spans="1:8" ht="20.100000000000001" customHeight="1" x14ac:dyDescent="0.25">
      <c r="A282" s="126" t="str">
        <f>B10</f>
        <v>Item</v>
      </c>
      <c r="B282" s="84" t="s">
        <v>356</v>
      </c>
      <c r="C282" s="84" t="s">
        <v>113</v>
      </c>
      <c r="D282" s="84" t="s">
        <v>3</v>
      </c>
      <c r="H282" s="1"/>
    </row>
    <row r="283" spans="1:8" ht="20.100000000000001" customHeight="1" x14ac:dyDescent="0.25">
      <c r="A283" s="27">
        <f>B12</f>
        <v>1</v>
      </c>
      <c r="B283" s="16">
        <f>$C$102+$C12*$C$103+$D12*$C$104+$E12*$C$105+$F12*$C$106</f>
        <v>291906.13322712819</v>
      </c>
      <c r="C283" s="16">
        <f t="shared" ref="C283:C312" si="50">AVERAGE($G$12:$G$41)</f>
        <v>219666.66666666666</v>
      </c>
      <c r="D283" s="16">
        <f>B283-C283</f>
        <v>72239.466560461529</v>
      </c>
      <c r="H283" s="1"/>
    </row>
    <row r="284" spans="1:8" ht="20.100000000000001" customHeight="1" x14ac:dyDescent="0.25">
      <c r="A284" s="27">
        <f>B13</f>
        <v>2</v>
      </c>
      <c r="B284" s="16">
        <f>$C$102+$C13*$C$103+$D13*$C$104+$E13*$C$105+$F13*$C$106</f>
        <v>299945.569319801</v>
      </c>
      <c r="C284" s="16">
        <f t="shared" si="50"/>
        <v>219666.66666666666</v>
      </c>
      <c r="D284" s="16">
        <f t="shared" ref="D284:D306" si="51">B284-C284</f>
        <v>80278.902653134341</v>
      </c>
      <c r="H284" s="1"/>
    </row>
    <row r="285" spans="1:8" ht="20.100000000000001" customHeight="1" x14ac:dyDescent="0.25">
      <c r="A285" s="27">
        <f>B14</f>
        <v>3</v>
      </c>
      <c r="B285" s="16">
        <f>$C$102+$C14*$C$103+$D14*$C$104+$E14*$C$105+$F14*$C$106</f>
        <v>131475.79932501807</v>
      </c>
      <c r="C285" s="16">
        <f t="shared" si="50"/>
        <v>219666.66666666666</v>
      </c>
      <c r="D285" s="16">
        <f t="shared" si="51"/>
        <v>-88190.867341648584</v>
      </c>
      <c r="H285" s="1"/>
    </row>
    <row r="286" spans="1:8" ht="20.100000000000001" customHeight="1" x14ac:dyDescent="0.25">
      <c r="A286" s="27">
        <f>B15</f>
        <v>4</v>
      </c>
      <c r="B286" s="16">
        <f>$C$102+$C15*$C$103+$D15*$C$104+$E15*$C$105+$F15*$C$106</f>
        <v>128137.14864228292</v>
      </c>
      <c r="C286" s="16">
        <f t="shared" si="50"/>
        <v>219666.66666666666</v>
      </c>
      <c r="D286" s="16">
        <f t="shared" si="51"/>
        <v>-91529.518024383739</v>
      </c>
      <c r="H286" s="1"/>
    </row>
    <row r="287" spans="1:8" ht="20.100000000000001" customHeight="1" x14ac:dyDescent="0.25">
      <c r="A287" s="27">
        <f>B16</f>
        <v>5</v>
      </c>
      <c r="B287" s="16">
        <f>$C$102+$C16*$C$103+$D16*$C$104+$E16*$C$105+$F16*$C$106</f>
        <v>330581.20998785703</v>
      </c>
      <c r="C287" s="16">
        <f t="shared" si="50"/>
        <v>219666.66666666666</v>
      </c>
      <c r="D287" s="16">
        <f t="shared" si="51"/>
        <v>110914.54332119037</v>
      </c>
      <c r="H287" s="1"/>
    </row>
    <row r="288" spans="1:8" ht="20.100000000000001" customHeight="1" x14ac:dyDescent="0.25">
      <c r="A288" s="27">
        <f>B17</f>
        <v>6</v>
      </c>
      <c r="B288" s="16">
        <f>$C$102+$C17*$C$103+$D17*$C$104+$E17*$C$105+$F17*$C$106</f>
        <v>135981.99405964109</v>
      </c>
      <c r="C288" s="16">
        <f t="shared" si="50"/>
        <v>219666.66666666666</v>
      </c>
      <c r="D288" s="16">
        <f t="shared" si="51"/>
        <v>-83684.672607025568</v>
      </c>
      <c r="H288" s="1"/>
    </row>
    <row r="289" spans="1:8" ht="20.100000000000001" customHeight="1" x14ac:dyDescent="0.25">
      <c r="A289" s="27">
        <f>B18</f>
        <v>7</v>
      </c>
      <c r="B289" s="16">
        <f>$C$102+$C18*$C$103+$D18*$C$104+$E18*$C$105+$F18*$C$106</f>
        <v>121070.6659261833</v>
      </c>
      <c r="C289" s="16">
        <f t="shared" si="50"/>
        <v>219666.66666666666</v>
      </c>
      <c r="D289" s="16">
        <f t="shared" si="51"/>
        <v>-98596.00074048336</v>
      </c>
      <c r="H289" s="1"/>
    </row>
    <row r="290" spans="1:8" ht="20.100000000000001" customHeight="1" x14ac:dyDescent="0.25">
      <c r="A290" s="27">
        <f>B19</f>
        <v>8</v>
      </c>
      <c r="B290" s="16">
        <f>$C$102+$C19*$C$103+$D19*$C$104+$E19*$C$105+$F19*$C$106</f>
        <v>57492.796345700146</v>
      </c>
      <c r="C290" s="16">
        <f t="shared" si="50"/>
        <v>219666.66666666666</v>
      </c>
      <c r="D290" s="16">
        <f t="shared" si="51"/>
        <v>-162173.87032096653</v>
      </c>
      <c r="H290" s="1"/>
    </row>
    <row r="291" spans="1:8" ht="20.100000000000001" customHeight="1" x14ac:dyDescent="0.25">
      <c r="A291" s="27">
        <f>B20</f>
        <v>9</v>
      </c>
      <c r="B291" s="16">
        <f>$C$102+$C20*$C$103+$D20*$C$104+$E20*$C$105+$F20*$C$106</f>
        <v>120486.89390023937</v>
      </c>
      <c r="C291" s="16">
        <f t="shared" si="50"/>
        <v>219666.66666666666</v>
      </c>
      <c r="D291" s="16">
        <f t="shared" si="51"/>
        <v>-99179.772766427282</v>
      </c>
      <c r="H291" s="1"/>
    </row>
    <row r="292" spans="1:8" ht="20.100000000000001" customHeight="1" x14ac:dyDescent="0.25">
      <c r="A292" s="27">
        <f>B21</f>
        <v>10</v>
      </c>
      <c r="B292" s="16">
        <f>$C$102+$C21*$C$103+$D21*$C$104+$E21*$C$105+$F21*$C$106</f>
        <v>324049.96064720245</v>
      </c>
      <c r="C292" s="16">
        <f t="shared" si="50"/>
        <v>219666.66666666666</v>
      </c>
      <c r="D292" s="16">
        <f t="shared" si="51"/>
        <v>104383.29398053579</v>
      </c>
      <c r="H292" s="1"/>
    </row>
    <row r="293" spans="1:8" ht="20.100000000000001" customHeight="1" x14ac:dyDescent="0.25">
      <c r="A293" s="27">
        <f>B22</f>
        <v>11</v>
      </c>
      <c r="B293" s="16">
        <f>$C$102+$C22*$C$103+$D22*$C$104+$E22*$C$105+$F22*$C$106</f>
        <v>73431.738346707294</v>
      </c>
      <c r="C293" s="16">
        <f t="shared" si="50"/>
        <v>219666.66666666666</v>
      </c>
      <c r="D293" s="16">
        <f t="shared" si="51"/>
        <v>-146234.92831995938</v>
      </c>
      <c r="H293" s="1"/>
    </row>
    <row r="294" spans="1:8" ht="20.100000000000001" customHeight="1" x14ac:dyDescent="0.25">
      <c r="A294" s="27">
        <f>B23</f>
        <v>12</v>
      </c>
      <c r="B294" s="16">
        <f>$C$102+$C23*$C$103+$D23*$C$104+$E23*$C$105+$F23*$C$106</f>
        <v>287260.00830816664</v>
      </c>
      <c r="C294" s="16">
        <f t="shared" si="50"/>
        <v>219666.66666666666</v>
      </c>
      <c r="D294" s="16">
        <f t="shared" si="51"/>
        <v>67593.341641499981</v>
      </c>
      <c r="H294" s="1"/>
    </row>
    <row r="295" spans="1:8" ht="20.100000000000001" customHeight="1" x14ac:dyDescent="0.25">
      <c r="A295" s="27">
        <f>B24</f>
        <v>13</v>
      </c>
      <c r="B295" s="16">
        <f>$C$102+$C24*$C$103+$D24*$C$104+$E24*$C$105+$F24*$C$106</f>
        <v>277104.12607562263</v>
      </c>
      <c r="C295" s="16">
        <f t="shared" si="50"/>
        <v>219666.66666666666</v>
      </c>
      <c r="D295" s="16">
        <f t="shared" si="51"/>
        <v>57437.459408955969</v>
      </c>
      <c r="H295" s="1"/>
    </row>
    <row r="296" spans="1:8" ht="20.100000000000001" customHeight="1" x14ac:dyDescent="0.25">
      <c r="A296" s="27">
        <f>B25</f>
        <v>14</v>
      </c>
      <c r="B296" s="16">
        <f>$C$102+$C25*$C$103+$D25*$C$104+$E25*$C$105+$F25*$C$106</f>
        <v>292879.08660370135</v>
      </c>
      <c r="C296" s="16">
        <f t="shared" si="50"/>
        <v>219666.66666666666</v>
      </c>
      <c r="D296" s="16">
        <f t="shared" si="51"/>
        <v>73212.419937034691</v>
      </c>
      <c r="H296" s="1"/>
    </row>
    <row r="297" spans="1:8" ht="20.100000000000001" customHeight="1" x14ac:dyDescent="0.25">
      <c r="A297" s="27">
        <f>B26</f>
        <v>15</v>
      </c>
      <c r="B297" s="16">
        <f>$C$102+$C26*$C$103+$D26*$C$104+$E26*$C$105+$F26*$C$106</f>
        <v>83181.823044669625</v>
      </c>
      <c r="C297" s="16">
        <f t="shared" si="50"/>
        <v>219666.66666666666</v>
      </c>
      <c r="D297" s="16">
        <f t="shared" si="51"/>
        <v>-136484.84362199705</v>
      </c>
      <c r="H297" s="1"/>
    </row>
    <row r="298" spans="1:8" ht="20.100000000000001" customHeight="1" x14ac:dyDescent="0.25">
      <c r="A298" s="27">
        <f>B27</f>
        <v>16</v>
      </c>
      <c r="B298" s="16">
        <f>$C$102+$C27*$C$103+$D27*$C$104+$E27*$C$105+$F27*$C$106</f>
        <v>276403.59964448994</v>
      </c>
      <c r="C298" s="16">
        <f t="shared" si="50"/>
        <v>219666.66666666666</v>
      </c>
      <c r="D298" s="16">
        <f t="shared" si="51"/>
        <v>56736.932977823279</v>
      </c>
      <c r="H298" s="1"/>
    </row>
    <row r="299" spans="1:8" ht="20.100000000000001" customHeight="1" x14ac:dyDescent="0.25">
      <c r="A299" s="27">
        <f>B28</f>
        <v>17</v>
      </c>
      <c r="B299" s="16">
        <f>$C$102+$C28*$C$103+$D28*$C$104+$E28*$C$105+$F28*$C$106</f>
        <v>337234.02399141836</v>
      </c>
      <c r="C299" s="16">
        <f t="shared" si="50"/>
        <v>219666.66666666666</v>
      </c>
      <c r="D299" s="16">
        <f t="shared" si="51"/>
        <v>117567.35732475171</v>
      </c>
      <c r="H299" s="1"/>
    </row>
    <row r="300" spans="1:8" ht="20.100000000000001" customHeight="1" x14ac:dyDescent="0.25">
      <c r="A300" s="27">
        <f>B29</f>
        <v>18</v>
      </c>
      <c r="B300" s="16">
        <f>$C$102+$C29*$C$103+$D29*$C$104+$E29*$C$105+$F29*$C$106</f>
        <v>111000.05338700167</v>
      </c>
      <c r="C300" s="16">
        <f t="shared" si="50"/>
        <v>219666.66666666666</v>
      </c>
      <c r="D300" s="16">
        <f t="shared" si="51"/>
        <v>-108666.61327966499</v>
      </c>
      <c r="H300" s="1"/>
    </row>
    <row r="301" spans="1:8" ht="20.100000000000001" customHeight="1" x14ac:dyDescent="0.25">
      <c r="A301" s="27">
        <f>B30</f>
        <v>19</v>
      </c>
      <c r="B301" s="16">
        <f>$C$102+$C30*$C$103+$D30*$C$104+$E30*$C$105+$F30*$C$106</f>
        <v>257320.59763606224</v>
      </c>
      <c r="C301" s="16">
        <f t="shared" si="50"/>
        <v>219666.66666666666</v>
      </c>
      <c r="D301" s="16">
        <f t="shared" si="51"/>
        <v>37653.930969395587</v>
      </c>
      <c r="H301" s="1"/>
    </row>
    <row r="302" spans="1:8" ht="20.100000000000001" customHeight="1" x14ac:dyDescent="0.25">
      <c r="A302" s="27">
        <f>B31</f>
        <v>20</v>
      </c>
      <c r="B302" s="16">
        <f>$C$102+$C31*$C$103+$D31*$C$104+$E31*$C$105+$F31*$C$106</f>
        <v>289984.27776257164</v>
      </c>
      <c r="C302" s="16">
        <f t="shared" si="50"/>
        <v>219666.66666666666</v>
      </c>
      <c r="D302" s="16">
        <f t="shared" si="51"/>
        <v>70317.611095904984</v>
      </c>
      <c r="H302" s="1"/>
    </row>
    <row r="303" spans="1:8" ht="20.100000000000001" customHeight="1" x14ac:dyDescent="0.25">
      <c r="A303" s="27">
        <f>B32</f>
        <v>21</v>
      </c>
      <c r="B303" s="16">
        <f>$C$102+$C32*$C$103+$D32*$C$104+$E32*$C$105+$F32*$C$106</f>
        <v>347304.63653059996</v>
      </c>
      <c r="C303" s="16">
        <f t="shared" si="50"/>
        <v>219666.66666666666</v>
      </c>
      <c r="D303" s="16">
        <f t="shared" si="51"/>
        <v>127637.96986393331</v>
      </c>
      <c r="H303" s="1"/>
    </row>
    <row r="304" spans="1:8" ht="20.100000000000001" customHeight="1" x14ac:dyDescent="0.25">
      <c r="A304" s="27">
        <f>B33</f>
        <v>22</v>
      </c>
      <c r="B304" s="16">
        <f>$C$102+$C33*$C$103+$D33*$C$104+$E33*$C$105+$F33*$C$106</f>
        <v>325801.27672503423</v>
      </c>
      <c r="C304" s="16">
        <f t="shared" si="50"/>
        <v>219666.66666666666</v>
      </c>
      <c r="D304" s="16">
        <f t="shared" si="51"/>
        <v>106134.61005836757</v>
      </c>
      <c r="H304" s="1"/>
    </row>
    <row r="305" spans="1:8" ht="20.100000000000001" customHeight="1" x14ac:dyDescent="0.25">
      <c r="A305" s="27">
        <f>B34</f>
        <v>23</v>
      </c>
      <c r="B305" s="16">
        <f>$C$102+$C34*$C$103+$D34*$C$104+$E34*$C$105+$F34*$C$106</f>
        <v>311293.04689282272</v>
      </c>
      <c r="C305" s="16">
        <f t="shared" si="50"/>
        <v>219666.66666666666</v>
      </c>
      <c r="D305" s="16">
        <f t="shared" si="51"/>
        <v>91626.380226156063</v>
      </c>
      <c r="H305" s="1"/>
    </row>
    <row r="306" spans="1:8" ht="20.100000000000001" customHeight="1" x14ac:dyDescent="0.25">
      <c r="A306" s="27">
        <f>B35</f>
        <v>24</v>
      </c>
      <c r="B306" s="16">
        <f>$C$102+$C35*$C$103+$D35*$C$104+$E35*$C$105+$F35*$C$106</f>
        <v>288871.39420165989</v>
      </c>
      <c r="C306" s="16">
        <f t="shared" si="50"/>
        <v>219666.66666666666</v>
      </c>
      <c r="D306" s="16">
        <f t="shared" si="51"/>
        <v>69204.727534993232</v>
      </c>
      <c r="H306" s="1"/>
    </row>
    <row r="307" spans="1:8" ht="20.100000000000001" customHeight="1" x14ac:dyDescent="0.25">
      <c r="A307" s="27">
        <f>B36</f>
        <v>25</v>
      </c>
      <c r="B307" s="16">
        <f>$C$102+$C36*$C$103+$D36*$C$104+$E36*$C$105+$F36*$C$106</f>
        <v>72925.802590889216</v>
      </c>
      <c r="C307" s="16">
        <f t="shared" si="50"/>
        <v>219666.66666666666</v>
      </c>
      <c r="D307" s="16">
        <f t="shared" ref="D307:D312" si="52">B307-C307</f>
        <v>-146740.86407577744</v>
      </c>
      <c r="H307" s="1"/>
    </row>
    <row r="308" spans="1:8" ht="20.100000000000001" customHeight="1" x14ac:dyDescent="0.25">
      <c r="A308" s="27">
        <f>B37</f>
        <v>26</v>
      </c>
      <c r="B308" s="16">
        <f>$C$102+$C37*$C$103+$D37*$C$104+$E37*$C$105+$F37*$C$106</f>
        <v>134036.08730649468</v>
      </c>
      <c r="C308" s="16">
        <f t="shared" si="50"/>
        <v>219666.66666666666</v>
      </c>
      <c r="D308" s="16">
        <f t="shared" si="52"/>
        <v>-85630.579360171978</v>
      </c>
      <c r="H308" s="1"/>
    </row>
    <row r="309" spans="1:8" ht="20.100000000000001" customHeight="1" x14ac:dyDescent="0.25">
      <c r="A309" s="27">
        <f>B38</f>
        <v>27</v>
      </c>
      <c r="B309" s="16">
        <f>$C$102+$C38*$C$103+$D38*$C$104+$E38*$C$105+$F38*$C$106</f>
        <v>325606.68604971957</v>
      </c>
      <c r="C309" s="16">
        <f t="shared" si="50"/>
        <v>219666.66666666666</v>
      </c>
      <c r="D309" s="16">
        <f t="shared" si="52"/>
        <v>105940.01938305292</v>
      </c>
      <c r="H309" s="1"/>
    </row>
    <row r="310" spans="1:8" ht="20.100000000000001" customHeight="1" x14ac:dyDescent="0.25">
      <c r="A310" s="27">
        <f>B39</f>
        <v>28</v>
      </c>
      <c r="B310" s="16">
        <f>$C$102+$C39*$C$103+$D39*$C$104+$E39*$C$105+$F39*$C$106</f>
        <v>120292.30322492473</v>
      </c>
      <c r="C310" s="16">
        <f t="shared" si="50"/>
        <v>219666.66666666666</v>
      </c>
      <c r="D310" s="16">
        <f t="shared" si="52"/>
        <v>-99374.363441741923</v>
      </c>
      <c r="H310" s="1"/>
    </row>
    <row r="311" spans="1:8" ht="20.100000000000001" customHeight="1" x14ac:dyDescent="0.25">
      <c r="A311" s="27">
        <f>B40</f>
        <v>29</v>
      </c>
      <c r="B311" s="16">
        <f>$C$102+$C40*$C$103+$D40*$C$104+$E40*$C$105+$F40*$C$106</f>
        <v>120486.89390023937</v>
      </c>
      <c r="C311" s="16">
        <f t="shared" si="50"/>
        <v>219666.66666666666</v>
      </c>
      <c r="D311" s="16">
        <f t="shared" si="52"/>
        <v>-99179.772766427282</v>
      </c>
      <c r="H311" s="1"/>
    </row>
    <row r="312" spans="1:8" ht="20.100000000000001" customHeight="1" x14ac:dyDescent="0.25">
      <c r="A312" s="27">
        <f>B41</f>
        <v>30</v>
      </c>
      <c r="B312" s="16">
        <f>$C$102+$C41*$C$103+$D41*$C$104+$E41*$C$105+$F41*$C$106</f>
        <v>316454.36639613507</v>
      </c>
      <c r="C312" s="16">
        <f t="shared" si="50"/>
        <v>219666.66666666666</v>
      </c>
      <c r="D312" s="16">
        <f t="shared" si="52"/>
        <v>96787.699729468412</v>
      </c>
      <c r="H312" s="1"/>
    </row>
    <row r="313" spans="1:8" ht="20.100000000000001" customHeight="1" x14ac:dyDescent="0.25">
      <c r="H313" s="1"/>
    </row>
    <row r="314" spans="1:8" ht="20.100000000000001" customHeight="1" x14ac:dyDescent="0.25">
      <c r="B314" s="170" t="s">
        <v>387</v>
      </c>
      <c r="C314" s="170"/>
      <c r="D314" s="24">
        <f>SUMSQ(D283:D312)</f>
        <v>302239657420.61987</v>
      </c>
    </row>
    <row r="317" spans="1:8" ht="20.100000000000001" customHeight="1" x14ac:dyDescent="0.25">
      <c r="A317" s="126" t="str">
        <f t="shared" ref="A317:A347" si="53">A282</f>
        <v>Item</v>
      </c>
      <c r="B317" s="84" t="s">
        <v>355</v>
      </c>
      <c r="C317" s="84" t="s">
        <v>356</v>
      </c>
      <c r="D317" s="84" t="s">
        <v>386</v>
      </c>
      <c r="F317" s="84" t="s">
        <v>328</v>
      </c>
      <c r="G317" s="84" t="s">
        <v>373</v>
      </c>
    </row>
    <row r="318" spans="1:8" ht="20.100000000000001" customHeight="1" x14ac:dyDescent="0.25">
      <c r="A318" s="27">
        <f t="shared" si="53"/>
        <v>1</v>
      </c>
      <c r="B318" s="16">
        <f>G12</f>
        <v>290000</v>
      </c>
      <c r="C318" s="16">
        <f t="shared" ref="C318:C347" si="54">B283</f>
        <v>291906.13322712819</v>
      </c>
      <c r="D318" s="16">
        <f>B318-C318</f>
        <v>-1906.1332271281863</v>
      </c>
      <c r="F318" s="28">
        <f t="shared" ref="F318:F347" si="55">D318/$B$90</f>
        <v>-0.59449592551272445</v>
      </c>
      <c r="G318" s="18">
        <f>D318/B318</f>
        <v>-6.5728731969937459E-3</v>
      </c>
    </row>
    <row r="319" spans="1:8" ht="20.100000000000001" customHeight="1" x14ac:dyDescent="0.25">
      <c r="A319" s="27">
        <f t="shared" si="53"/>
        <v>2</v>
      </c>
      <c r="B319" s="16">
        <f>G13</f>
        <v>300000</v>
      </c>
      <c r="C319" s="16">
        <f t="shared" si="54"/>
        <v>299945.569319801</v>
      </c>
      <c r="D319" s="16">
        <f t="shared" ref="D319:D341" si="56">B319-C319</f>
        <v>54.430680199002381</v>
      </c>
      <c r="F319" s="29">
        <f t="shared" si="55"/>
        <v>1.6976157353883081E-2</v>
      </c>
      <c r="G319" s="19">
        <f t="shared" ref="G319:G341" si="57">D319/B319</f>
        <v>1.8143560066334128E-4</v>
      </c>
    </row>
    <row r="320" spans="1:8" ht="20.100000000000001" customHeight="1" x14ac:dyDescent="0.25">
      <c r="A320" s="27">
        <f t="shared" si="53"/>
        <v>3</v>
      </c>
      <c r="B320" s="16">
        <f>G14</f>
        <v>130000</v>
      </c>
      <c r="C320" s="16">
        <f t="shared" si="54"/>
        <v>131475.79932501807</v>
      </c>
      <c r="D320" s="16">
        <f t="shared" si="56"/>
        <v>-1475.7993250180734</v>
      </c>
      <c r="F320" s="29">
        <f t="shared" si="55"/>
        <v>-0.46028088336695888</v>
      </c>
      <c r="G320" s="19">
        <f t="shared" si="57"/>
        <v>-1.1352302500139026E-2</v>
      </c>
    </row>
    <row r="321" spans="1:7" ht="20.100000000000001" customHeight="1" x14ac:dyDescent="0.25">
      <c r="A321" s="27">
        <f t="shared" si="53"/>
        <v>4</v>
      </c>
      <c r="B321" s="16">
        <f>G15</f>
        <v>130000</v>
      </c>
      <c r="C321" s="16">
        <f t="shared" si="54"/>
        <v>128137.14864228292</v>
      </c>
      <c r="D321" s="16">
        <f t="shared" si="56"/>
        <v>1862.8513577170816</v>
      </c>
      <c r="F321" s="29">
        <f t="shared" si="55"/>
        <v>0.58099692415895121</v>
      </c>
      <c r="G321" s="19">
        <f t="shared" si="57"/>
        <v>1.4329625828592934E-2</v>
      </c>
    </row>
    <row r="322" spans="1:7" ht="20.100000000000001" customHeight="1" x14ac:dyDescent="0.25">
      <c r="A322" s="27">
        <f t="shared" si="53"/>
        <v>5</v>
      </c>
      <c r="B322" s="16">
        <f>G16</f>
        <v>330000</v>
      </c>
      <c r="C322" s="16">
        <f t="shared" si="54"/>
        <v>330581.20998785703</v>
      </c>
      <c r="D322" s="16">
        <f t="shared" si="56"/>
        <v>-581.20998785702977</v>
      </c>
      <c r="F322" s="29">
        <f t="shared" si="55"/>
        <v>-0.18127115394178467</v>
      </c>
      <c r="G322" s="19">
        <f t="shared" si="57"/>
        <v>-1.7612423874455447E-3</v>
      </c>
    </row>
    <row r="323" spans="1:7" ht="20.100000000000001" customHeight="1" x14ac:dyDescent="0.25">
      <c r="A323" s="27">
        <f t="shared" si="53"/>
        <v>6</v>
      </c>
      <c r="B323" s="16">
        <f>G17</f>
        <v>140000</v>
      </c>
      <c r="C323" s="16">
        <f t="shared" si="54"/>
        <v>135981.99405964109</v>
      </c>
      <c r="D323" s="16">
        <f t="shared" si="56"/>
        <v>4018.0059403589112</v>
      </c>
      <c r="F323" s="29">
        <f t="shared" si="55"/>
        <v>1.2531590794564424</v>
      </c>
      <c r="G323" s="19">
        <f t="shared" si="57"/>
        <v>2.8700042431135081E-2</v>
      </c>
    </row>
    <row r="324" spans="1:7" ht="20.100000000000001" customHeight="1" x14ac:dyDescent="0.25">
      <c r="A324" s="27">
        <f t="shared" si="53"/>
        <v>7</v>
      </c>
      <c r="B324" s="16">
        <f>G18</f>
        <v>120000</v>
      </c>
      <c r="C324" s="16">
        <f t="shared" si="54"/>
        <v>121070.6659261833</v>
      </c>
      <c r="D324" s="16">
        <f t="shared" si="56"/>
        <v>-1070.6659261832974</v>
      </c>
      <c r="F324" s="29">
        <f t="shared" si="55"/>
        <v>-0.33392552086206989</v>
      </c>
      <c r="G324" s="19">
        <f t="shared" si="57"/>
        <v>-8.9222160515274786E-3</v>
      </c>
    </row>
    <row r="325" spans="1:7" ht="20.100000000000001" customHeight="1" x14ac:dyDescent="0.25">
      <c r="A325" s="27">
        <f t="shared" si="53"/>
        <v>8</v>
      </c>
      <c r="B325" s="16">
        <f>G19</f>
        <v>60000</v>
      </c>
      <c r="C325" s="16">
        <f t="shared" si="54"/>
        <v>57492.796345700146</v>
      </c>
      <c r="D325" s="16">
        <f t="shared" si="56"/>
        <v>2507.203654299854</v>
      </c>
      <c r="F325" s="29">
        <f t="shared" si="55"/>
        <v>0.78196126886551565</v>
      </c>
      <c r="G325" s="19">
        <f t="shared" si="57"/>
        <v>4.1786727571664233E-2</v>
      </c>
    </row>
    <row r="326" spans="1:7" ht="20.100000000000001" customHeight="1" x14ac:dyDescent="0.25">
      <c r="A326" s="27">
        <f t="shared" si="53"/>
        <v>9</v>
      </c>
      <c r="B326" s="16">
        <f>G20</f>
        <v>120000</v>
      </c>
      <c r="C326" s="16">
        <f t="shared" si="54"/>
        <v>120486.89390023937</v>
      </c>
      <c r="D326" s="16">
        <f t="shared" si="56"/>
        <v>-486.89390023937449</v>
      </c>
      <c r="F326" s="29">
        <f t="shared" si="55"/>
        <v>-0.15185530356941904</v>
      </c>
      <c r="G326" s="19">
        <f t="shared" si="57"/>
        <v>-4.057449168661454E-3</v>
      </c>
    </row>
    <row r="327" spans="1:7" ht="20.100000000000001" customHeight="1" x14ac:dyDescent="0.25">
      <c r="A327" s="27">
        <f t="shared" si="53"/>
        <v>10</v>
      </c>
      <c r="B327" s="16">
        <f>G21</f>
        <v>320000</v>
      </c>
      <c r="C327" s="16">
        <f t="shared" si="54"/>
        <v>324049.96064720245</v>
      </c>
      <c r="D327" s="16">
        <f t="shared" si="56"/>
        <v>-4049.9606472024461</v>
      </c>
      <c r="F327" s="29">
        <f t="shared" si="55"/>
        <v>-1.2631252994189663</v>
      </c>
      <c r="G327" s="19">
        <f t="shared" si="57"/>
        <v>-1.2656127022507645E-2</v>
      </c>
    </row>
    <row r="328" spans="1:7" ht="20.100000000000001" customHeight="1" x14ac:dyDescent="0.25">
      <c r="A328" s="27">
        <f t="shared" si="53"/>
        <v>11</v>
      </c>
      <c r="B328" s="16">
        <f>G22</f>
        <v>70000</v>
      </c>
      <c r="C328" s="16">
        <f t="shared" si="54"/>
        <v>73431.738346707294</v>
      </c>
      <c r="D328" s="16">
        <f t="shared" si="56"/>
        <v>-3431.7383467072941</v>
      </c>
      <c r="F328" s="29">
        <f t="shared" si="55"/>
        <v>-1.0703105299816804</v>
      </c>
      <c r="G328" s="19">
        <f t="shared" si="57"/>
        <v>-4.9024833524389917E-2</v>
      </c>
    </row>
    <row r="329" spans="1:7" ht="20.100000000000001" customHeight="1" x14ac:dyDescent="0.25">
      <c r="A329" s="27">
        <f t="shared" si="53"/>
        <v>12</v>
      </c>
      <c r="B329" s="16">
        <f>G23</f>
        <v>290000</v>
      </c>
      <c r="C329" s="16">
        <f t="shared" si="54"/>
        <v>287260.00830816664</v>
      </c>
      <c r="D329" s="16">
        <f t="shared" si="56"/>
        <v>2739.991691833362</v>
      </c>
      <c r="F329" s="29">
        <f t="shared" si="55"/>
        <v>0.85456455695271649</v>
      </c>
      <c r="G329" s="19">
        <f t="shared" si="57"/>
        <v>9.4482472132184896E-3</v>
      </c>
    </row>
    <row r="330" spans="1:7" ht="20.100000000000001" customHeight="1" x14ac:dyDescent="0.25">
      <c r="A330" s="27">
        <f t="shared" si="53"/>
        <v>13</v>
      </c>
      <c r="B330" s="16">
        <f>G24</f>
        <v>280000</v>
      </c>
      <c r="C330" s="16">
        <f t="shared" si="54"/>
        <v>277104.12607562263</v>
      </c>
      <c r="D330" s="16">
        <f t="shared" si="56"/>
        <v>2895.8739243773744</v>
      </c>
      <c r="F330" s="29">
        <f t="shared" si="55"/>
        <v>0.90318201495005845</v>
      </c>
      <c r="G330" s="19">
        <f t="shared" si="57"/>
        <v>1.0342406872776337E-2</v>
      </c>
    </row>
    <row r="331" spans="1:7" ht="20.100000000000001" customHeight="1" x14ac:dyDescent="0.25">
      <c r="A331" s="27">
        <f t="shared" si="53"/>
        <v>14</v>
      </c>
      <c r="B331" s="16">
        <f>G25</f>
        <v>290000</v>
      </c>
      <c r="C331" s="16">
        <f t="shared" si="54"/>
        <v>292879.08660370135</v>
      </c>
      <c r="D331" s="16">
        <f t="shared" si="56"/>
        <v>-2879.0866037013475</v>
      </c>
      <c r="F331" s="29">
        <f t="shared" si="55"/>
        <v>-0.89794628766712892</v>
      </c>
      <c r="G331" s="19">
        <f t="shared" si="57"/>
        <v>-9.9278848403494737E-3</v>
      </c>
    </row>
    <row r="332" spans="1:7" ht="20.100000000000001" customHeight="1" x14ac:dyDescent="0.25">
      <c r="A332" s="27">
        <f t="shared" si="53"/>
        <v>15</v>
      </c>
      <c r="B332" s="16">
        <f>G26</f>
        <v>80000</v>
      </c>
      <c r="C332" s="16">
        <f t="shared" si="54"/>
        <v>83181.823044669625</v>
      </c>
      <c r="D332" s="16">
        <f t="shared" si="56"/>
        <v>-3181.8230446696252</v>
      </c>
      <c r="F332" s="29">
        <f t="shared" si="55"/>
        <v>-0.99236549095179072</v>
      </c>
      <c r="G332" s="19">
        <f t="shared" si="57"/>
        <v>-3.9772788058370312E-2</v>
      </c>
    </row>
    <row r="333" spans="1:7" ht="20.100000000000001" customHeight="1" x14ac:dyDescent="0.25">
      <c r="A333" s="27">
        <f t="shared" si="53"/>
        <v>16</v>
      </c>
      <c r="B333" s="16">
        <f>G27</f>
        <v>280000</v>
      </c>
      <c r="C333" s="16">
        <f t="shared" si="54"/>
        <v>276403.59964448994</v>
      </c>
      <c r="D333" s="16">
        <f t="shared" si="56"/>
        <v>3596.4003555100644</v>
      </c>
      <c r="F333" s="29">
        <f t="shared" si="55"/>
        <v>1.1216662757012339</v>
      </c>
      <c r="G333" s="19">
        <f t="shared" si="57"/>
        <v>1.2844286983964516E-2</v>
      </c>
    </row>
    <row r="334" spans="1:7" ht="20.100000000000001" customHeight="1" x14ac:dyDescent="0.25">
      <c r="A334" s="27">
        <f t="shared" si="53"/>
        <v>17</v>
      </c>
      <c r="B334" s="16">
        <f>G28</f>
        <v>340000</v>
      </c>
      <c r="C334" s="16">
        <f t="shared" si="54"/>
        <v>337234.02399141836</v>
      </c>
      <c r="D334" s="16">
        <f t="shared" si="56"/>
        <v>2765.9760085816379</v>
      </c>
      <c r="F334" s="29">
        <f t="shared" si="55"/>
        <v>0.86266869690171455</v>
      </c>
      <c r="G334" s="19">
        <f t="shared" si="57"/>
        <v>8.1352235546518752E-3</v>
      </c>
    </row>
    <row r="335" spans="1:7" ht="20.100000000000001" customHeight="1" x14ac:dyDescent="0.25">
      <c r="A335" s="27">
        <f t="shared" si="53"/>
        <v>18</v>
      </c>
      <c r="B335" s="16">
        <f>G29</f>
        <v>110000</v>
      </c>
      <c r="C335" s="16">
        <f t="shared" si="54"/>
        <v>111000.05338700167</v>
      </c>
      <c r="D335" s="16">
        <f t="shared" si="56"/>
        <v>-1000.0533870016661</v>
      </c>
      <c r="F335" s="29">
        <f t="shared" si="55"/>
        <v>-0.31190247114228009</v>
      </c>
      <c r="G335" s="19">
        <f t="shared" si="57"/>
        <v>-9.0913944272878744E-3</v>
      </c>
    </row>
    <row r="336" spans="1:7" ht="20.100000000000001" customHeight="1" x14ac:dyDescent="0.25">
      <c r="A336" s="27">
        <f t="shared" si="53"/>
        <v>19</v>
      </c>
      <c r="B336" s="16">
        <f>G30</f>
        <v>260000</v>
      </c>
      <c r="C336" s="16">
        <f t="shared" si="54"/>
        <v>257320.59763606224</v>
      </c>
      <c r="D336" s="16">
        <f t="shared" si="56"/>
        <v>2679.4023639377556</v>
      </c>
      <c r="F336" s="29">
        <f t="shared" si="55"/>
        <v>0.83566760470884793</v>
      </c>
      <c r="G336" s="19">
        <f t="shared" si="57"/>
        <v>1.0305393707452907E-2</v>
      </c>
    </row>
    <row r="337" spans="1:7" ht="20.100000000000001" customHeight="1" x14ac:dyDescent="0.25">
      <c r="A337" s="27">
        <f t="shared" si="53"/>
        <v>20</v>
      </c>
      <c r="B337" s="16">
        <f>G31</f>
        <v>290000</v>
      </c>
      <c r="C337" s="16">
        <f t="shared" si="54"/>
        <v>289984.27776257164</v>
      </c>
      <c r="D337" s="16">
        <f t="shared" si="56"/>
        <v>15.722237428359222</v>
      </c>
      <c r="F337" s="29">
        <f t="shared" si="55"/>
        <v>4.9035429203368296E-3</v>
      </c>
      <c r="G337" s="19">
        <f t="shared" si="57"/>
        <v>5.4214611821928352E-5</v>
      </c>
    </row>
    <row r="338" spans="1:7" ht="20.100000000000001" customHeight="1" x14ac:dyDescent="0.25">
      <c r="A338" s="27">
        <f t="shared" si="53"/>
        <v>21</v>
      </c>
      <c r="B338" s="16">
        <f>G32</f>
        <v>350000</v>
      </c>
      <c r="C338" s="16">
        <f t="shared" si="54"/>
        <v>347304.63653059996</v>
      </c>
      <c r="D338" s="16">
        <f t="shared" si="56"/>
        <v>2695.3634694000357</v>
      </c>
      <c r="F338" s="29">
        <f t="shared" si="55"/>
        <v>0.8406456471819338</v>
      </c>
      <c r="G338" s="19">
        <f t="shared" si="57"/>
        <v>7.7010384840001016E-3</v>
      </c>
    </row>
    <row r="339" spans="1:7" ht="20.100000000000001" customHeight="1" x14ac:dyDescent="0.25">
      <c r="A339" s="27">
        <f t="shared" si="53"/>
        <v>22</v>
      </c>
      <c r="B339" s="16">
        <f>G33</f>
        <v>320000</v>
      </c>
      <c r="C339" s="16">
        <f t="shared" si="54"/>
        <v>325801.27672503423</v>
      </c>
      <c r="D339" s="16">
        <f t="shared" si="56"/>
        <v>-5801.2767250342295</v>
      </c>
      <c r="F339" s="29">
        <f t="shared" si="55"/>
        <v>-1.8093359512969234</v>
      </c>
      <c r="G339" s="19">
        <f t="shared" si="57"/>
        <v>-1.8128989765731966E-2</v>
      </c>
    </row>
    <row r="340" spans="1:7" ht="20.100000000000001" customHeight="1" x14ac:dyDescent="0.25">
      <c r="A340" s="27">
        <f t="shared" si="53"/>
        <v>23</v>
      </c>
      <c r="B340" s="16">
        <f>G34</f>
        <v>310000</v>
      </c>
      <c r="C340" s="16">
        <f t="shared" si="54"/>
        <v>311293.04689282272</v>
      </c>
      <c r="D340" s="16">
        <f t="shared" si="56"/>
        <v>-1293.0468928227201</v>
      </c>
      <c r="F340" s="29">
        <f t="shared" si="55"/>
        <v>-0.40328299110453536</v>
      </c>
      <c r="G340" s="19">
        <f t="shared" si="57"/>
        <v>-4.1711190091055488E-3</v>
      </c>
    </row>
    <row r="341" spans="1:7" ht="20.100000000000001" customHeight="1" x14ac:dyDescent="0.25">
      <c r="A341" s="27">
        <f t="shared" si="53"/>
        <v>24</v>
      </c>
      <c r="B341" s="16">
        <f>G35</f>
        <v>290000</v>
      </c>
      <c r="C341" s="16">
        <f t="shared" si="54"/>
        <v>288871.39420165989</v>
      </c>
      <c r="D341" s="16">
        <f t="shared" si="56"/>
        <v>1128.6057983401115</v>
      </c>
      <c r="F341" s="29">
        <f t="shared" si="55"/>
        <v>0.35199614542898411</v>
      </c>
      <c r="G341" s="19">
        <f t="shared" si="57"/>
        <v>3.8917441322072811E-3</v>
      </c>
    </row>
    <row r="342" spans="1:7" ht="20.100000000000001" customHeight="1" x14ac:dyDescent="0.25">
      <c r="A342" s="27">
        <f t="shared" si="53"/>
        <v>25</v>
      </c>
      <c r="B342" s="16">
        <f>G36</f>
        <v>70000</v>
      </c>
      <c r="C342" s="16">
        <f t="shared" si="54"/>
        <v>72925.802590889216</v>
      </c>
      <c r="D342" s="16">
        <f t="shared" ref="D342:D347" si="58">B342-C342</f>
        <v>-2925.8025908892159</v>
      </c>
      <c r="F342" s="29">
        <f t="shared" si="55"/>
        <v>-0.91251634166137929</v>
      </c>
      <c r="G342" s="19">
        <f t="shared" ref="G342:G347" si="59">D342/B342</f>
        <v>-4.1797179869845942E-2</v>
      </c>
    </row>
    <row r="343" spans="1:7" ht="20.100000000000001" customHeight="1" x14ac:dyDescent="0.25">
      <c r="A343" s="27">
        <f t="shared" si="53"/>
        <v>26</v>
      </c>
      <c r="B343" s="16">
        <f>G37</f>
        <v>140000</v>
      </c>
      <c r="C343" s="16">
        <f t="shared" si="54"/>
        <v>134036.08730649468</v>
      </c>
      <c r="D343" s="16">
        <f t="shared" si="58"/>
        <v>5963.9126935053209</v>
      </c>
      <c r="F343" s="29">
        <f t="shared" si="55"/>
        <v>1.8600598037652785</v>
      </c>
      <c r="G343" s="19">
        <f t="shared" si="59"/>
        <v>4.2599376382180865E-2</v>
      </c>
    </row>
    <row r="344" spans="1:7" ht="20.100000000000001" customHeight="1" x14ac:dyDescent="0.25">
      <c r="A344" s="27">
        <f t="shared" si="53"/>
        <v>27</v>
      </c>
      <c r="B344" s="16">
        <f>G38</f>
        <v>320000</v>
      </c>
      <c r="C344" s="16">
        <f t="shared" si="54"/>
        <v>325606.68604971957</v>
      </c>
      <c r="D344" s="16">
        <f t="shared" si="58"/>
        <v>-5606.6860497195739</v>
      </c>
      <c r="F344" s="29">
        <f t="shared" si="55"/>
        <v>-1.7486458788660353</v>
      </c>
      <c r="G344" s="19">
        <f t="shared" si="59"/>
        <v>-1.7520893905373668E-2</v>
      </c>
    </row>
    <row r="345" spans="1:7" ht="20.100000000000001" customHeight="1" x14ac:dyDescent="0.25">
      <c r="A345" s="27">
        <f t="shared" si="53"/>
        <v>28</v>
      </c>
      <c r="B345" s="16">
        <f>G39</f>
        <v>120000</v>
      </c>
      <c r="C345" s="16">
        <f t="shared" si="54"/>
        <v>120292.30322492473</v>
      </c>
      <c r="D345" s="16">
        <f t="shared" si="58"/>
        <v>-292.30322492473351</v>
      </c>
      <c r="F345" s="29">
        <f t="shared" si="55"/>
        <v>-9.1165231138535419E-2</v>
      </c>
      <c r="G345" s="19">
        <f t="shared" si="59"/>
        <v>-2.4358602077061125E-3</v>
      </c>
    </row>
    <row r="346" spans="1:7" ht="20.100000000000001" customHeight="1" x14ac:dyDescent="0.25">
      <c r="A346" s="27">
        <f t="shared" si="53"/>
        <v>29</v>
      </c>
      <c r="B346" s="16">
        <f>G40</f>
        <v>120000</v>
      </c>
      <c r="C346" s="16">
        <f t="shared" si="54"/>
        <v>120486.89390023937</v>
      </c>
      <c r="D346" s="16">
        <f t="shared" si="58"/>
        <v>-486.89390023937449</v>
      </c>
      <c r="F346" s="29">
        <f t="shared" si="55"/>
        <v>-0.15185530356941904</v>
      </c>
      <c r="G346" s="19">
        <f t="shared" si="59"/>
        <v>-4.057449168661454E-3</v>
      </c>
    </row>
    <row r="347" spans="1:7" ht="20.100000000000001" customHeight="1" x14ac:dyDescent="0.25">
      <c r="A347" s="27">
        <f t="shared" si="53"/>
        <v>30</v>
      </c>
      <c r="B347" s="16">
        <f>G41</f>
        <v>320000</v>
      </c>
      <c r="C347" s="16">
        <f t="shared" si="54"/>
        <v>316454.36639613507</v>
      </c>
      <c r="D347" s="16">
        <f t="shared" si="58"/>
        <v>3545.6336038649315</v>
      </c>
      <c r="F347" s="29">
        <f t="shared" si="55"/>
        <v>1.1058328457106039</v>
      </c>
      <c r="G347" s="19">
        <f t="shared" si="59"/>
        <v>1.1080105012077911E-2</v>
      </c>
    </row>
    <row r="349" spans="1:7" ht="20.100000000000001" customHeight="1" x14ac:dyDescent="0.25">
      <c r="B349" s="170" t="s">
        <v>388</v>
      </c>
      <c r="C349" s="170"/>
      <c r="D349" s="24">
        <f>SUMSQ(D318:D347)</f>
        <v>257009246.04750001</v>
      </c>
    </row>
    <row r="350" spans="1:7" ht="20.100000000000001" customHeight="1" x14ac:dyDescent="0.25">
      <c r="A350" s="13"/>
    </row>
    <row r="351" spans="1:7" ht="20.100000000000001" customHeight="1" x14ac:dyDescent="0.25">
      <c r="A351" s="13"/>
    </row>
    <row r="352" spans="1:7" ht="39.950000000000003" customHeight="1" x14ac:dyDescent="0.25">
      <c r="A352" s="84" t="str">
        <f>B10</f>
        <v>Item</v>
      </c>
      <c r="B352" s="100" t="s">
        <v>355</v>
      </c>
      <c r="C352" s="100" t="s">
        <v>113</v>
      </c>
      <c r="D352" s="7" t="s">
        <v>3</v>
      </c>
    </row>
    <row r="353" spans="1:4" ht="20.100000000000001" customHeight="1" x14ac:dyDescent="0.25">
      <c r="A353" s="126">
        <f>B12</f>
        <v>1</v>
      </c>
      <c r="B353" s="16">
        <f>G12</f>
        <v>290000</v>
      </c>
      <c r="C353" s="16">
        <f t="shared" ref="C353:C382" si="60">AVERAGE($G$12:$G$41)</f>
        <v>219666.66666666666</v>
      </c>
      <c r="D353" s="16">
        <f>B353-C353</f>
        <v>70333.333333333343</v>
      </c>
    </row>
    <row r="354" spans="1:4" ht="20.100000000000001" customHeight="1" x14ac:dyDescent="0.25">
      <c r="A354" s="126">
        <f>B13</f>
        <v>2</v>
      </c>
      <c r="B354" s="16">
        <f>G13</f>
        <v>300000</v>
      </c>
      <c r="C354" s="16">
        <f t="shared" si="60"/>
        <v>219666.66666666666</v>
      </c>
      <c r="D354" s="16">
        <f t="shared" ref="D354:D376" si="61">B354-C354</f>
        <v>80333.333333333343</v>
      </c>
    </row>
    <row r="355" spans="1:4" ht="20.100000000000001" customHeight="1" x14ac:dyDescent="0.25">
      <c r="A355" s="126">
        <f>B14</f>
        <v>3</v>
      </c>
      <c r="B355" s="16">
        <f>G14</f>
        <v>130000</v>
      </c>
      <c r="C355" s="16">
        <f t="shared" si="60"/>
        <v>219666.66666666666</v>
      </c>
      <c r="D355" s="16">
        <f t="shared" si="61"/>
        <v>-89666.666666666657</v>
      </c>
    </row>
    <row r="356" spans="1:4" ht="20.100000000000001" customHeight="1" x14ac:dyDescent="0.25">
      <c r="A356" s="126">
        <f>B15</f>
        <v>4</v>
      </c>
      <c r="B356" s="16">
        <f>G15</f>
        <v>130000</v>
      </c>
      <c r="C356" s="16">
        <f t="shared" si="60"/>
        <v>219666.66666666666</v>
      </c>
      <c r="D356" s="16">
        <f t="shared" si="61"/>
        <v>-89666.666666666657</v>
      </c>
    </row>
    <row r="357" spans="1:4" ht="20.100000000000001" customHeight="1" x14ac:dyDescent="0.25">
      <c r="A357" s="126">
        <f>B16</f>
        <v>5</v>
      </c>
      <c r="B357" s="16">
        <f>G16</f>
        <v>330000</v>
      </c>
      <c r="C357" s="16">
        <f t="shared" si="60"/>
        <v>219666.66666666666</v>
      </c>
      <c r="D357" s="16">
        <f t="shared" si="61"/>
        <v>110333.33333333334</v>
      </c>
    </row>
    <row r="358" spans="1:4" ht="20.100000000000001" customHeight="1" x14ac:dyDescent="0.25">
      <c r="A358" s="126">
        <f>B17</f>
        <v>6</v>
      </c>
      <c r="B358" s="16">
        <f>G17</f>
        <v>140000</v>
      </c>
      <c r="C358" s="16">
        <f t="shared" si="60"/>
        <v>219666.66666666666</v>
      </c>
      <c r="D358" s="16">
        <f t="shared" si="61"/>
        <v>-79666.666666666657</v>
      </c>
    </row>
    <row r="359" spans="1:4" ht="20.100000000000001" customHeight="1" x14ac:dyDescent="0.25">
      <c r="A359" s="126">
        <f>B18</f>
        <v>7</v>
      </c>
      <c r="B359" s="16">
        <f>G18</f>
        <v>120000</v>
      </c>
      <c r="C359" s="16">
        <f t="shared" si="60"/>
        <v>219666.66666666666</v>
      </c>
      <c r="D359" s="16">
        <f t="shared" si="61"/>
        <v>-99666.666666666657</v>
      </c>
    </row>
    <row r="360" spans="1:4" ht="20.100000000000001" customHeight="1" x14ac:dyDescent="0.25">
      <c r="A360" s="126">
        <f>B19</f>
        <v>8</v>
      </c>
      <c r="B360" s="16">
        <f>G19</f>
        <v>60000</v>
      </c>
      <c r="C360" s="16">
        <f t="shared" si="60"/>
        <v>219666.66666666666</v>
      </c>
      <c r="D360" s="16">
        <f t="shared" si="61"/>
        <v>-159666.66666666666</v>
      </c>
    </row>
    <row r="361" spans="1:4" ht="20.100000000000001" customHeight="1" x14ac:dyDescent="0.25">
      <c r="A361" s="126">
        <f>B20</f>
        <v>9</v>
      </c>
      <c r="B361" s="16">
        <f>G20</f>
        <v>120000</v>
      </c>
      <c r="C361" s="16">
        <f t="shared" si="60"/>
        <v>219666.66666666666</v>
      </c>
      <c r="D361" s="16">
        <f t="shared" si="61"/>
        <v>-99666.666666666657</v>
      </c>
    </row>
    <row r="362" spans="1:4" ht="20.100000000000001" customHeight="1" x14ac:dyDescent="0.25">
      <c r="A362" s="126">
        <f>B21</f>
        <v>10</v>
      </c>
      <c r="B362" s="16">
        <f>G21</f>
        <v>320000</v>
      </c>
      <c r="C362" s="16">
        <f t="shared" si="60"/>
        <v>219666.66666666666</v>
      </c>
      <c r="D362" s="16">
        <f t="shared" si="61"/>
        <v>100333.33333333334</v>
      </c>
    </row>
    <row r="363" spans="1:4" ht="20.100000000000001" customHeight="1" x14ac:dyDescent="0.25">
      <c r="A363" s="126">
        <f>B22</f>
        <v>11</v>
      </c>
      <c r="B363" s="16">
        <f>G22</f>
        <v>70000</v>
      </c>
      <c r="C363" s="16">
        <f t="shared" si="60"/>
        <v>219666.66666666666</v>
      </c>
      <c r="D363" s="16">
        <f t="shared" si="61"/>
        <v>-149666.66666666666</v>
      </c>
    </row>
    <row r="364" spans="1:4" ht="20.100000000000001" customHeight="1" x14ac:dyDescent="0.25">
      <c r="A364" s="126">
        <f>B23</f>
        <v>12</v>
      </c>
      <c r="B364" s="16">
        <f>G23</f>
        <v>290000</v>
      </c>
      <c r="C364" s="16">
        <f t="shared" si="60"/>
        <v>219666.66666666666</v>
      </c>
      <c r="D364" s="16">
        <f t="shared" si="61"/>
        <v>70333.333333333343</v>
      </c>
    </row>
    <row r="365" spans="1:4" ht="20.100000000000001" customHeight="1" x14ac:dyDescent="0.25">
      <c r="A365" s="126">
        <f>B24</f>
        <v>13</v>
      </c>
      <c r="B365" s="16">
        <f>G24</f>
        <v>280000</v>
      </c>
      <c r="C365" s="16">
        <f t="shared" si="60"/>
        <v>219666.66666666666</v>
      </c>
      <c r="D365" s="16">
        <f t="shared" si="61"/>
        <v>60333.333333333343</v>
      </c>
    </row>
    <row r="366" spans="1:4" ht="20.100000000000001" customHeight="1" x14ac:dyDescent="0.25">
      <c r="A366" s="126">
        <f>B25</f>
        <v>14</v>
      </c>
      <c r="B366" s="16">
        <f>G25</f>
        <v>290000</v>
      </c>
      <c r="C366" s="16">
        <f t="shared" si="60"/>
        <v>219666.66666666666</v>
      </c>
      <c r="D366" s="16">
        <f t="shared" si="61"/>
        <v>70333.333333333343</v>
      </c>
    </row>
    <row r="367" spans="1:4" ht="20.100000000000001" customHeight="1" x14ac:dyDescent="0.25">
      <c r="A367" s="126">
        <f>B26</f>
        <v>15</v>
      </c>
      <c r="B367" s="16">
        <f>G26</f>
        <v>80000</v>
      </c>
      <c r="C367" s="16">
        <f t="shared" si="60"/>
        <v>219666.66666666666</v>
      </c>
      <c r="D367" s="16">
        <f t="shared" si="61"/>
        <v>-139666.66666666666</v>
      </c>
    </row>
    <row r="368" spans="1:4" ht="20.100000000000001" customHeight="1" x14ac:dyDescent="0.25">
      <c r="A368" s="126">
        <f>B27</f>
        <v>16</v>
      </c>
      <c r="B368" s="16">
        <f>G27</f>
        <v>280000</v>
      </c>
      <c r="C368" s="16">
        <f t="shared" si="60"/>
        <v>219666.66666666666</v>
      </c>
      <c r="D368" s="16">
        <f t="shared" si="61"/>
        <v>60333.333333333343</v>
      </c>
    </row>
    <row r="369" spans="1:4" ht="20.100000000000001" customHeight="1" x14ac:dyDescent="0.25">
      <c r="A369" s="126">
        <f>B28</f>
        <v>17</v>
      </c>
      <c r="B369" s="16">
        <f>G28</f>
        <v>340000</v>
      </c>
      <c r="C369" s="16">
        <f t="shared" si="60"/>
        <v>219666.66666666666</v>
      </c>
      <c r="D369" s="16">
        <f t="shared" si="61"/>
        <v>120333.33333333334</v>
      </c>
    </row>
    <row r="370" spans="1:4" ht="20.100000000000001" customHeight="1" x14ac:dyDescent="0.25">
      <c r="A370" s="126">
        <f>B29</f>
        <v>18</v>
      </c>
      <c r="B370" s="16">
        <f>G29</f>
        <v>110000</v>
      </c>
      <c r="C370" s="16">
        <f t="shared" si="60"/>
        <v>219666.66666666666</v>
      </c>
      <c r="D370" s="16">
        <f t="shared" si="61"/>
        <v>-109666.66666666666</v>
      </c>
    </row>
    <row r="371" spans="1:4" ht="20.100000000000001" customHeight="1" x14ac:dyDescent="0.25">
      <c r="A371" s="126">
        <f>B30</f>
        <v>19</v>
      </c>
      <c r="B371" s="16">
        <f>G30</f>
        <v>260000</v>
      </c>
      <c r="C371" s="16">
        <f t="shared" si="60"/>
        <v>219666.66666666666</v>
      </c>
      <c r="D371" s="16">
        <f t="shared" si="61"/>
        <v>40333.333333333343</v>
      </c>
    </row>
    <row r="372" spans="1:4" ht="20.100000000000001" customHeight="1" x14ac:dyDescent="0.25">
      <c r="A372" s="126">
        <f>B31</f>
        <v>20</v>
      </c>
      <c r="B372" s="16">
        <f>G31</f>
        <v>290000</v>
      </c>
      <c r="C372" s="16">
        <f t="shared" si="60"/>
        <v>219666.66666666666</v>
      </c>
      <c r="D372" s="16">
        <f t="shared" si="61"/>
        <v>70333.333333333343</v>
      </c>
    </row>
    <row r="373" spans="1:4" ht="20.100000000000001" customHeight="1" x14ac:dyDescent="0.25">
      <c r="A373" s="126">
        <f>B32</f>
        <v>21</v>
      </c>
      <c r="B373" s="16">
        <f>G32</f>
        <v>350000</v>
      </c>
      <c r="C373" s="16">
        <f t="shared" si="60"/>
        <v>219666.66666666666</v>
      </c>
      <c r="D373" s="16">
        <f t="shared" si="61"/>
        <v>130333.33333333334</v>
      </c>
    </row>
    <row r="374" spans="1:4" ht="20.100000000000001" customHeight="1" x14ac:dyDescent="0.25">
      <c r="A374" s="126">
        <f>B33</f>
        <v>22</v>
      </c>
      <c r="B374" s="16">
        <f>G33</f>
        <v>320000</v>
      </c>
      <c r="C374" s="16">
        <f t="shared" si="60"/>
        <v>219666.66666666666</v>
      </c>
      <c r="D374" s="16">
        <f t="shared" si="61"/>
        <v>100333.33333333334</v>
      </c>
    </row>
    <row r="375" spans="1:4" ht="20.100000000000001" customHeight="1" x14ac:dyDescent="0.25">
      <c r="A375" s="126">
        <f>B34</f>
        <v>23</v>
      </c>
      <c r="B375" s="16">
        <f>G34</f>
        <v>310000</v>
      </c>
      <c r="C375" s="16">
        <f t="shared" si="60"/>
        <v>219666.66666666666</v>
      </c>
      <c r="D375" s="16">
        <f t="shared" si="61"/>
        <v>90333.333333333343</v>
      </c>
    </row>
    <row r="376" spans="1:4" ht="20.100000000000001" customHeight="1" x14ac:dyDescent="0.25">
      <c r="A376" s="126">
        <f>B35</f>
        <v>24</v>
      </c>
      <c r="B376" s="16">
        <f>G35</f>
        <v>290000</v>
      </c>
      <c r="C376" s="16">
        <f t="shared" si="60"/>
        <v>219666.66666666666</v>
      </c>
      <c r="D376" s="16">
        <f t="shared" si="61"/>
        <v>70333.333333333343</v>
      </c>
    </row>
    <row r="377" spans="1:4" ht="20.100000000000001" customHeight="1" x14ac:dyDescent="0.25">
      <c r="A377" s="126">
        <f>B36</f>
        <v>25</v>
      </c>
      <c r="B377" s="16">
        <f>G36</f>
        <v>70000</v>
      </c>
      <c r="C377" s="16">
        <f t="shared" si="60"/>
        <v>219666.66666666666</v>
      </c>
      <c r="D377" s="16">
        <f t="shared" ref="D377:D382" si="62">B377-C377</f>
        <v>-149666.66666666666</v>
      </c>
    </row>
    <row r="378" spans="1:4" ht="20.100000000000001" customHeight="1" x14ac:dyDescent="0.25">
      <c r="A378" s="126">
        <f>B37</f>
        <v>26</v>
      </c>
      <c r="B378" s="16">
        <f>G37</f>
        <v>140000</v>
      </c>
      <c r="C378" s="16">
        <f t="shared" si="60"/>
        <v>219666.66666666666</v>
      </c>
      <c r="D378" s="16">
        <f t="shared" si="62"/>
        <v>-79666.666666666657</v>
      </c>
    </row>
    <row r="379" spans="1:4" ht="20.100000000000001" customHeight="1" x14ac:dyDescent="0.25">
      <c r="A379" s="126">
        <f>B38</f>
        <v>27</v>
      </c>
      <c r="B379" s="16">
        <f>G38</f>
        <v>320000</v>
      </c>
      <c r="C379" s="16">
        <f t="shared" si="60"/>
        <v>219666.66666666666</v>
      </c>
      <c r="D379" s="16">
        <f t="shared" si="62"/>
        <v>100333.33333333334</v>
      </c>
    </row>
    <row r="380" spans="1:4" ht="20.100000000000001" customHeight="1" x14ac:dyDescent="0.25">
      <c r="A380" s="126">
        <f>B39</f>
        <v>28</v>
      </c>
      <c r="B380" s="16">
        <f>G39</f>
        <v>120000</v>
      </c>
      <c r="C380" s="16">
        <f t="shared" si="60"/>
        <v>219666.66666666666</v>
      </c>
      <c r="D380" s="16">
        <f t="shared" si="62"/>
        <v>-99666.666666666657</v>
      </c>
    </row>
    <row r="381" spans="1:4" ht="20.100000000000001" customHeight="1" x14ac:dyDescent="0.25">
      <c r="A381" s="126">
        <f>B40</f>
        <v>29</v>
      </c>
      <c r="B381" s="16">
        <f>G40</f>
        <v>120000</v>
      </c>
      <c r="C381" s="16">
        <f t="shared" si="60"/>
        <v>219666.66666666666</v>
      </c>
      <c r="D381" s="16">
        <f t="shared" si="62"/>
        <v>-99666.666666666657</v>
      </c>
    </row>
    <row r="382" spans="1:4" ht="20.100000000000001" customHeight="1" x14ac:dyDescent="0.25">
      <c r="A382" s="126">
        <f>B41</f>
        <v>30</v>
      </c>
      <c r="B382" s="16">
        <f>G41</f>
        <v>320000</v>
      </c>
      <c r="C382" s="16">
        <f t="shared" si="60"/>
        <v>219666.66666666666</v>
      </c>
      <c r="D382" s="16">
        <f t="shared" si="62"/>
        <v>100333.33333333334</v>
      </c>
    </row>
    <row r="384" spans="1:4" ht="20.100000000000001" customHeight="1" x14ac:dyDescent="0.25">
      <c r="B384" s="195" t="s">
        <v>389</v>
      </c>
      <c r="C384" s="195"/>
      <c r="D384" s="24">
        <f>SUMSQ(D353:D382)</f>
        <v>302496666666.66663</v>
      </c>
    </row>
    <row r="388" spans="1:7" ht="20.100000000000001" customHeight="1" x14ac:dyDescent="0.25">
      <c r="A388" s="173" t="s">
        <v>357</v>
      </c>
      <c r="B388" s="173"/>
      <c r="C388" s="173"/>
      <c r="D388" s="173"/>
      <c r="E388" s="173"/>
      <c r="F388" s="173"/>
    </row>
    <row r="391" spans="1:7" ht="20.100000000000001" customHeight="1" x14ac:dyDescent="0.25">
      <c r="A391" s="154" t="s">
        <v>67</v>
      </c>
      <c r="B391" s="154"/>
      <c r="C391" s="154"/>
      <c r="D391" s="154"/>
      <c r="E391" s="154"/>
      <c r="F391" s="154"/>
      <c r="G391" s="121"/>
    </row>
    <row r="393" spans="1:7" ht="20.100000000000001" customHeight="1" x14ac:dyDescent="0.25">
      <c r="A393" s="154" t="s">
        <v>370</v>
      </c>
      <c r="B393" s="154"/>
      <c r="C393" s="154"/>
      <c r="D393" s="154"/>
      <c r="E393" s="154"/>
      <c r="F393" s="154"/>
      <c r="G393" s="121"/>
    </row>
    <row r="394" spans="1:7" ht="20.100000000000001" customHeight="1" x14ac:dyDescent="0.25">
      <c r="B394" s="21"/>
      <c r="C394" s="21"/>
      <c r="D394" s="21"/>
      <c r="E394" s="21"/>
      <c r="F394" s="21"/>
      <c r="G394" s="21"/>
    </row>
    <row r="395" spans="1:7" ht="20.100000000000001" customHeight="1" x14ac:dyDescent="0.25">
      <c r="A395" s="179" t="s">
        <v>107</v>
      </c>
      <c r="B395" s="179"/>
      <c r="C395" s="179"/>
      <c r="D395" s="179"/>
      <c r="E395" s="179"/>
      <c r="F395" s="179"/>
      <c r="G395" s="179"/>
    </row>
    <row r="396" spans="1:7" ht="20.100000000000001" customHeight="1" x14ac:dyDescent="0.25">
      <c r="A396" s="179"/>
      <c r="B396" s="179"/>
      <c r="C396" s="179"/>
      <c r="D396" s="179"/>
      <c r="E396" s="179"/>
      <c r="F396" s="179"/>
      <c r="G396" s="179"/>
    </row>
    <row r="397" spans="1:7" ht="20.100000000000001" customHeight="1" x14ac:dyDescent="0.25">
      <c r="A397" s="179"/>
      <c r="B397" s="179"/>
      <c r="C397" s="179"/>
      <c r="D397" s="179"/>
      <c r="E397" s="179"/>
      <c r="F397" s="179"/>
      <c r="G397" s="179"/>
    </row>
    <row r="398" spans="1:7" ht="20.100000000000001" customHeight="1" x14ac:dyDescent="0.25">
      <c r="A398" s="179"/>
      <c r="B398" s="179"/>
      <c r="C398" s="179"/>
      <c r="D398" s="179"/>
      <c r="E398" s="179"/>
      <c r="F398" s="179"/>
      <c r="G398" s="179"/>
    </row>
    <row r="399" spans="1:7" ht="20.100000000000001" customHeight="1" x14ac:dyDescent="0.25">
      <c r="A399" s="179"/>
      <c r="B399" s="179"/>
      <c r="C399" s="179"/>
      <c r="D399" s="179"/>
      <c r="E399" s="179"/>
      <c r="F399" s="179"/>
      <c r="G399" s="179"/>
    </row>
    <row r="409" spans="10:11" ht="20.100000000000001" customHeight="1" x14ac:dyDescent="0.25">
      <c r="J409" s="148"/>
    </row>
    <row r="410" spans="10:11" ht="20.100000000000001" customHeight="1" x14ac:dyDescent="0.25">
      <c r="J410" s="148"/>
    </row>
    <row r="411" spans="10:11" ht="20.100000000000001" customHeight="1" x14ac:dyDescent="0.25">
      <c r="J411" s="148"/>
    </row>
    <row r="412" spans="10:11" ht="20.100000000000001" customHeight="1" x14ac:dyDescent="0.25">
      <c r="J412" s="148"/>
    </row>
    <row r="413" spans="10:11" ht="20.100000000000001" customHeight="1" x14ac:dyDescent="0.25">
      <c r="J413" s="2"/>
      <c r="K413" s="2"/>
    </row>
    <row r="414" spans="10:11" ht="20.100000000000001" customHeight="1" x14ac:dyDescent="0.25">
      <c r="J414" s="2"/>
      <c r="K414" s="2"/>
    </row>
    <row r="415" spans="10:11" ht="20.100000000000001" customHeight="1" x14ac:dyDescent="0.25">
      <c r="J415" s="86"/>
      <c r="K415" s="2"/>
    </row>
    <row r="416" spans="10:11" ht="20.100000000000001" customHeight="1" x14ac:dyDescent="0.25">
      <c r="J416" s="148"/>
    </row>
    <row r="417" spans="1:10" ht="20.100000000000001" customHeight="1" x14ac:dyDescent="0.25">
      <c r="J417" s="148"/>
    </row>
    <row r="418" spans="1:10" ht="20.100000000000001" customHeight="1" x14ac:dyDescent="0.25">
      <c r="J418" s="148"/>
    </row>
    <row r="419" spans="1:10" ht="20.100000000000001" customHeight="1" x14ac:dyDescent="0.25">
      <c r="J419" s="148"/>
    </row>
    <row r="420" spans="1:10" ht="20.100000000000001" customHeight="1" x14ac:dyDescent="0.25">
      <c r="J420" s="148"/>
    </row>
    <row r="421" spans="1:10" ht="20.100000000000001" customHeight="1" x14ac:dyDescent="0.25">
      <c r="A421" s="173" t="s">
        <v>102</v>
      </c>
      <c r="B421" s="173"/>
      <c r="C421" s="173"/>
      <c r="D421" s="173"/>
      <c r="E421" s="173"/>
      <c r="F421" s="173"/>
      <c r="G421" s="173"/>
    </row>
    <row r="424" spans="1:10" ht="20.100000000000001" customHeight="1" x14ac:dyDescent="0.25">
      <c r="A424" s="154" t="s">
        <v>327</v>
      </c>
      <c r="B424" s="154"/>
      <c r="C424" s="154"/>
      <c r="D424" s="154"/>
      <c r="E424" s="154"/>
      <c r="F424" s="154"/>
      <c r="G424" s="121"/>
    </row>
    <row r="426" spans="1:10" ht="20.100000000000001" customHeight="1" x14ac:dyDescent="0.25">
      <c r="A426" s="183" t="str">
        <f>B10</f>
        <v>Item</v>
      </c>
      <c r="B426" s="183" t="s">
        <v>328</v>
      </c>
      <c r="C426" s="183" t="s">
        <v>390</v>
      </c>
      <c r="D426" s="183" t="s">
        <v>329</v>
      </c>
      <c r="E426" s="183" t="s">
        <v>160</v>
      </c>
      <c r="F426" s="183" t="s">
        <v>391</v>
      </c>
      <c r="G426" s="183" t="s">
        <v>392</v>
      </c>
    </row>
    <row r="427" spans="1:10" ht="20.100000000000001" customHeight="1" x14ac:dyDescent="0.25">
      <c r="A427" s="184"/>
      <c r="B427" s="184"/>
      <c r="C427" s="184"/>
      <c r="D427" s="184"/>
      <c r="E427" s="184"/>
      <c r="F427" s="184"/>
      <c r="G427" s="184"/>
    </row>
    <row r="428" spans="1:10" ht="20.100000000000001" customHeight="1" x14ac:dyDescent="0.25">
      <c r="A428" s="27">
        <f>B12</f>
        <v>1</v>
      </c>
      <c r="B428" s="29">
        <f t="shared" ref="B428:B457" si="63">F318</f>
        <v>-0.59449592551272445</v>
      </c>
      <c r="C428" s="29">
        <f>B428*(($B$99/$B$98)^(1/2))</f>
        <v>-0.64029170721119577</v>
      </c>
      <c r="D428" s="29">
        <f t="shared" ref="D428:D457" si="64">(D318/(($D$98*(1-E428))^(1/2)))</f>
        <v>-0.67402623524553118</v>
      </c>
      <c r="E428" s="29">
        <f>AJ127</f>
        <v>0.22206347439832552</v>
      </c>
      <c r="F428" s="29">
        <f>AK127</f>
        <v>0.36693471767694802</v>
      </c>
      <c r="G428" s="29">
        <f>AL127</f>
        <v>2.5936810273821661E-2</v>
      </c>
    </row>
    <row r="429" spans="1:10" ht="20.100000000000001" customHeight="1" x14ac:dyDescent="0.25">
      <c r="A429" s="27">
        <f>B13</f>
        <v>2</v>
      </c>
      <c r="B429" s="29">
        <f t="shared" si="63"/>
        <v>1.6976157353883081E-2</v>
      </c>
      <c r="C429" s="29">
        <f t="shared" ref="C429:C457" si="65">B429*(($B$99/$B$98)^(1/2))</f>
        <v>1.8283881028501755E-2</v>
      </c>
      <c r="D429" s="29">
        <f t="shared" si="64"/>
        <v>1.9539965509525657E-2</v>
      </c>
      <c r="E429" s="29">
        <f>AJ128</f>
        <v>0.24520120424067349</v>
      </c>
      <c r="F429" s="29">
        <f>AK128</f>
        <v>0.43038804723752916</v>
      </c>
      <c r="G429" s="29">
        <f>AL128</f>
        <v>2.4806699251678508E-5</v>
      </c>
    </row>
    <row r="430" spans="1:10" ht="20.100000000000001" customHeight="1" x14ac:dyDescent="0.25">
      <c r="A430" s="27">
        <f>B14</f>
        <v>3</v>
      </c>
      <c r="B430" s="29">
        <f t="shared" si="63"/>
        <v>-0.46028088336695888</v>
      </c>
      <c r="C430" s="29">
        <f t="shared" si="65"/>
        <v>-0.49573768290090564</v>
      </c>
      <c r="D430" s="29">
        <f t="shared" si="64"/>
        <v>-0.49102185429205947</v>
      </c>
      <c r="E430" s="29">
        <f>AJ129</f>
        <v>0.12129270531065914</v>
      </c>
      <c r="F430" s="29">
        <f>AK129</f>
        <v>0.15708916062402969</v>
      </c>
      <c r="G430" s="29">
        <f>AL129</f>
        <v>6.656134523085621E-3</v>
      </c>
    </row>
    <row r="431" spans="1:10" ht="20.100000000000001" customHeight="1" x14ac:dyDescent="0.25">
      <c r="A431" s="27">
        <f>B15</f>
        <v>4</v>
      </c>
      <c r="B431" s="29">
        <f t="shared" si="63"/>
        <v>0.58099692415895121</v>
      </c>
      <c r="C431" s="29">
        <f t="shared" si="65"/>
        <v>0.62575283780683566</v>
      </c>
      <c r="D431" s="29">
        <f t="shared" si="64"/>
        <v>0.61195885953999851</v>
      </c>
      <c r="E431" s="29">
        <f>AJ130</f>
        <v>9.8629763961517375E-2</v>
      </c>
      <c r="F431" s="29">
        <f>AK130</f>
        <v>0.12139521464187347</v>
      </c>
      <c r="G431" s="29">
        <f>AL130</f>
        <v>8.1955712337846744E-3</v>
      </c>
    </row>
    <row r="432" spans="1:10" ht="20.100000000000001" customHeight="1" x14ac:dyDescent="0.25">
      <c r="A432" s="27">
        <f>B16</f>
        <v>5</v>
      </c>
      <c r="B432" s="29">
        <f t="shared" si="63"/>
        <v>-0.18127115394178467</v>
      </c>
      <c r="C432" s="29">
        <f t="shared" si="65"/>
        <v>-0.19523500775119196</v>
      </c>
      <c r="D432" s="29">
        <f t="shared" si="64"/>
        <v>-0.19388710925465538</v>
      </c>
      <c r="E432" s="29">
        <f>AJ131</f>
        <v>0.12590320549987316</v>
      </c>
      <c r="F432" s="29">
        <f>AK131</f>
        <v>0.1647850212075882</v>
      </c>
      <c r="G432" s="29">
        <f>AL131</f>
        <v>1.082941823724944E-3</v>
      </c>
    </row>
    <row r="433" spans="1:7" ht="20.100000000000001" customHeight="1" x14ac:dyDescent="0.25">
      <c r="A433" s="27">
        <f>B17</f>
        <v>6</v>
      </c>
      <c r="B433" s="29">
        <f t="shared" si="63"/>
        <v>1.2531590794564424</v>
      </c>
      <c r="C433" s="29">
        <f t="shared" si="65"/>
        <v>1.3496936344859811</v>
      </c>
      <c r="D433" s="29">
        <f t="shared" si="64"/>
        <v>1.350681294531912</v>
      </c>
      <c r="E433" s="29">
        <f>AJ132</f>
        <v>0.13919131665461112</v>
      </c>
      <c r="F433" s="29">
        <f>AK132</f>
        <v>0.18784466471720065</v>
      </c>
      <c r="G433" s="29">
        <f>AL132</f>
        <v>5.8998540764579194E-2</v>
      </c>
    </row>
    <row r="434" spans="1:7" ht="20.100000000000001" customHeight="1" x14ac:dyDescent="0.25">
      <c r="A434" s="27">
        <f>B18</f>
        <v>7</v>
      </c>
      <c r="B434" s="29">
        <f t="shared" si="63"/>
        <v>-0.33392552086206989</v>
      </c>
      <c r="C434" s="29">
        <f t="shared" si="65"/>
        <v>-0.35964879263009547</v>
      </c>
      <c r="D434" s="29">
        <f t="shared" si="64"/>
        <v>-0.35395403906517064</v>
      </c>
      <c r="E434" s="29">
        <f>AJ133</f>
        <v>0.10996829184666129</v>
      </c>
      <c r="F434" s="29">
        <f>AK133</f>
        <v>0.13882143233713004</v>
      </c>
      <c r="G434" s="29">
        <f>AL133</f>
        <v>3.0958915646115606E-3</v>
      </c>
    </row>
    <row r="435" spans="1:7" ht="20.100000000000001" customHeight="1" x14ac:dyDescent="0.25">
      <c r="A435" s="27">
        <f>B19</f>
        <v>8</v>
      </c>
      <c r="B435" s="29">
        <f t="shared" si="63"/>
        <v>0.78196126886551565</v>
      </c>
      <c r="C435" s="29">
        <f t="shared" si="65"/>
        <v>0.84219806112736328</v>
      </c>
      <c r="D435" s="29">
        <f t="shared" si="64"/>
        <v>0.9237269835625681</v>
      </c>
      <c r="E435" s="29">
        <f>AJ134</f>
        <v>0.28338940510079325</v>
      </c>
      <c r="F435" s="29">
        <f>AK134</f>
        <v>0.55184506091123964</v>
      </c>
      <c r="G435" s="29">
        <f>AL134</f>
        <v>6.7486614313829574E-2</v>
      </c>
    </row>
    <row r="436" spans="1:7" ht="20.100000000000001" customHeight="1" x14ac:dyDescent="0.25">
      <c r="A436" s="27">
        <f>B20</f>
        <v>9</v>
      </c>
      <c r="B436" s="29">
        <f t="shared" si="63"/>
        <v>-0.15185530356941904</v>
      </c>
      <c r="C436" s="29">
        <f t="shared" si="65"/>
        <v>-0.1635531673117524</v>
      </c>
      <c r="D436" s="29">
        <f t="shared" si="64"/>
        <v>-0.15948436949856143</v>
      </c>
      <c r="E436" s="29">
        <f>AJ135</f>
        <v>9.3383378348836033E-2</v>
      </c>
      <c r="F436" s="29">
        <f>AK135</f>
        <v>0.11361148261968745</v>
      </c>
      <c r="G436" s="29">
        <f>AL135</f>
        <v>5.2397691272577853E-4</v>
      </c>
    </row>
    <row r="437" spans="1:7" ht="20.100000000000001" customHeight="1" x14ac:dyDescent="0.25">
      <c r="A437" s="27">
        <f>B21</f>
        <v>10</v>
      </c>
      <c r="B437" s="29">
        <f t="shared" si="63"/>
        <v>-1.2631252994189663</v>
      </c>
      <c r="C437" s="29">
        <f t="shared" si="65"/>
        <v>-1.36042758188645</v>
      </c>
      <c r="D437" s="29">
        <f t="shared" si="64"/>
        <v>-1.4088488042871472</v>
      </c>
      <c r="E437" s="29">
        <f>AJ136</f>
        <v>0.19617021921607053</v>
      </c>
      <c r="F437" s="29">
        <f>AK136</f>
        <v>0.30360218517528109</v>
      </c>
      <c r="G437" s="29">
        <f>AL136</f>
        <v>9.6878578180903244E-2</v>
      </c>
    </row>
    <row r="438" spans="1:7" ht="20.100000000000001" customHeight="1" x14ac:dyDescent="0.25">
      <c r="A438" s="27">
        <f>B22</f>
        <v>11</v>
      </c>
      <c r="B438" s="29">
        <f t="shared" si="63"/>
        <v>-1.0703105299816804</v>
      </c>
      <c r="C438" s="29">
        <f t="shared" si="65"/>
        <v>-1.152759719752565</v>
      </c>
      <c r="D438" s="29">
        <f t="shared" si="64"/>
        <v>-1.1636734427872022</v>
      </c>
      <c r="E438" s="29">
        <f>AJ137</f>
        <v>0.1540253483538829</v>
      </c>
      <c r="F438" s="29">
        <f>AK137</f>
        <v>0.21521745883346874</v>
      </c>
      <c r="G438" s="29">
        <f>AL137</f>
        <v>4.9309101745001839E-2</v>
      </c>
    </row>
    <row r="439" spans="1:7" ht="20.100000000000001" customHeight="1" x14ac:dyDescent="0.25">
      <c r="A439" s="27">
        <f>B23</f>
        <v>12</v>
      </c>
      <c r="B439" s="29">
        <f t="shared" si="63"/>
        <v>0.85456455695271649</v>
      </c>
      <c r="C439" s="29">
        <f t="shared" si="65"/>
        <v>0.92039419550525159</v>
      </c>
      <c r="D439" s="29">
        <f t="shared" si="64"/>
        <v>0.92694386170697451</v>
      </c>
      <c r="E439" s="29">
        <f>AJ138</f>
        <v>0.15007053140732424</v>
      </c>
      <c r="F439" s="29">
        <f>AK138</f>
        <v>0.20774455314954685</v>
      </c>
      <c r="G439" s="29">
        <f>AL138</f>
        <v>3.0342362636267588E-2</v>
      </c>
    </row>
    <row r="440" spans="1:7" ht="20.100000000000001" customHeight="1" x14ac:dyDescent="0.25">
      <c r="A440" s="27">
        <f>B24</f>
        <v>13</v>
      </c>
      <c r="B440" s="29">
        <f t="shared" si="63"/>
        <v>0.90318201495005845</v>
      </c>
      <c r="C440" s="29">
        <f t="shared" si="65"/>
        <v>0.97275680026917677</v>
      </c>
      <c r="D440" s="29">
        <f t="shared" si="64"/>
        <v>0.98776490989903765</v>
      </c>
      <c r="E440" s="29">
        <f>AJ139</f>
        <v>0.16392858748643235</v>
      </c>
      <c r="F440" s="29">
        <f>AK139</f>
        <v>0.23451355418847641</v>
      </c>
      <c r="G440" s="29">
        <f>AL139</f>
        <v>3.8260311907509649E-2</v>
      </c>
    </row>
    <row r="441" spans="1:7" ht="20.100000000000001" customHeight="1" x14ac:dyDescent="0.25">
      <c r="A441" s="27">
        <f>B25</f>
        <v>14</v>
      </c>
      <c r="B441" s="29">
        <f t="shared" si="63"/>
        <v>-0.89794628766712892</v>
      </c>
      <c r="C441" s="29">
        <f t="shared" si="65"/>
        <v>-0.96711774940841955</v>
      </c>
      <c r="D441" s="29">
        <f t="shared" si="64"/>
        <v>-0.96496630255910909</v>
      </c>
      <c r="E441" s="29">
        <f>AJ140</f>
        <v>0.1340826863506932</v>
      </c>
      <c r="F441" s="29">
        <f>AK140</f>
        <v>0.17882155040530145</v>
      </c>
      <c r="G441" s="29">
        <f>AL140</f>
        <v>2.8837032721575655E-2</v>
      </c>
    </row>
    <row r="442" spans="1:7" ht="20.100000000000001" customHeight="1" x14ac:dyDescent="0.25">
      <c r="A442" s="27">
        <f>B26</f>
        <v>15</v>
      </c>
      <c r="B442" s="29">
        <f t="shared" si="63"/>
        <v>-0.99236549095179072</v>
      </c>
      <c r="C442" s="29">
        <f t="shared" si="65"/>
        <v>-1.0688103435376675</v>
      </c>
      <c r="D442" s="29">
        <f t="shared" si="64"/>
        <v>-1.0987183647146932</v>
      </c>
      <c r="E442" s="29">
        <f>AJ141</f>
        <v>0.18422472257402167</v>
      </c>
      <c r="F442" s="29">
        <f>AK141</f>
        <v>0.27682597101369816</v>
      </c>
      <c r="G442" s="29">
        <f>AL141</f>
        <v>5.4523049051218783E-2</v>
      </c>
    </row>
    <row r="443" spans="1:7" ht="20.100000000000001" customHeight="1" x14ac:dyDescent="0.25">
      <c r="A443" s="27">
        <f>B27</f>
        <v>16</v>
      </c>
      <c r="B443" s="29">
        <f t="shared" si="63"/>
        <v>1.1216662757012339</v>
      </c>
      <c r="C443" s="29">
        <f t="shared" si="65"/>
        <v>1.2080715506511825</v>
      </c>
      <c r="D443" s="29">
        <f t="shared" si="64"/>
        <v>1.1972883057122581</v>
      </c>
      <c r="E443" s="29">
        <f>AJ142</f>
        <v>0.12233284978984738</v>
      </c>
      <c r="F443" s="29">
        <f>AK142</f>
        <v>0.15881203309999864</v>
      </c>
      <c r="G443" s="29">
        <f>AL142</f>
        <v>3.9961402886700963E-2</v>
      </c>
    </row>
    <row r="444" spans="1:7" ht="20.100000000000001" customHeight="1" x14ac:dyDescent="0.25">
      <c r="A444" s="27">
        <f>B28</f>
        <v>17</v>
      </c>
      <c r="B444" s="29">
        <f t="shared" si="63"/>
        <v>0.86266869690171455</v>
      </c>
      <c r="C444" s="29">
        <f t="shared" si="65"/>
        <v>0.9291226213543391</v>
      </c>
      <c r="D444" s="29">
        <f t="shared" si="64"/>
        <v>0.9414972258339992</v>
      </c>
      <c r="E444" s="29">
        <f>AJ143</f>
        <v>0.16044338209541942</v>
      </c>
      <c r="F444" s="29">
        <f>AK143</f>
        <v>0.2276259804767633</v>
      </c>
      <c r="G444" s="29">
        <f>AL143</f>
        <v>3.3879727133585197E-2</v>
      </c>
    </row>
    <row r="445" spans="1:7" ht="20.100000000000001" customHeight="1" x14ac:dyDescent="0.25">
      <c r="A445" s="27">
        <f>B29</f>
        <v>18</v>
      </c>
      <c r="B445" s="29">
        <f t="shared" si="63"/>
        <v>-0.31190247114228009</v>
      </c>
      <c r="C445" s="29">
        <f t="shared" si="65"/>
        <v>-0.33592924217073838</v>
      </c>
      <c r="D445" s="29">
        <f t="shared" si="64"/>
        <v>-0.34240395958348568</v>
      </c>
      <c r="E445" s="29">
        <f>AJ144</f>
        <v>0.17022551830357813</v>
      </c>
      <c r="F445" s="29">
        <f>AK144</f>
        <v>0.2472319052993511</v>
      </c>
      <c r="G445" s="29">
        <f>AL144</f>
        <v>4.8102997800045484E-3</v>
      </c>
    </row>
    <row r="446" spans="1:7" ht="20.100000000000001" customHeight="1" x14ac:dyDescent="0.25">
      <c r="A446" s="27">
        <f>B30</f>
        <v>19</v>
      </c>
      <c r="B446" s="29">
        <f t="shared" si="63"/>
        <v>0.83566760470884793</v>
      </c>
      <c r="C446" s="29">
        <f t="shared" si="65"/>
        <v>0.90004155506809513</v>
      </c>
      <c r="D446" s="29">
        <f t="shared" si="64"/>
        <v>1.0027800228102408</v>
      </c>
      <c r="E446" s="29">
        <f>AJ145</f>
        <v>0.30552632700267673</v>
      </c>
      <c r="F446" s="29">
        <f>AK145</f>
        <v>0.63348606481341685</v>
      </c>
      <c r="G446" s="29">
        <f>AL145</f>
        <v>8.8477775481826837E-2</v>
      </c>
    </row>
    <row r="447" spans="1:7" ht="20.100000000000001" customHeight="1" x14ac:dyDescent="0.25">
      <c r="A447" s="27">
        <f>B31</f>
        <v>20</v>
      </c>
      <c r="B447" s="29">
        <f t="shared" si="63"/>
        <v>4.9035429203368296E-3</v>
      </c>
      <c r="C447" s="29">
        <f t="shared" si="65"/>
        <v>5.2812773529742887E-3</v>
      </c>
      <c r="D447" s="29">
        <f t="shared" si="64"/>
        <v>5.2724680124278528E-3</v>
      </c>
      <c r="E447" s="29">
        <f>AJ146</f>
        <v>0.13504790521934057</v>
      </c>
      <c r="F447" s="29">
        <f>AK146</f>
        <v>0.18051102922578074</v>
      </c>
      <c r="G447" s="29">
        <f>AL146</f>
        <v>8.6806790645243221E-7</v>
      </c>
    </row>
    <row r="448" spans="1:7" ht="20.100000000000001" customHeight="1" x14ac:dyDescent="0.25">
      <c r="A448" s="27">
        <f>B32</f>
        <v>21</v>
      </c>
      <c r="B448" s="29">
        <f t="shared" si="63"/>
        <v>0.8406456471819338</v>
      </c>
      <c r="C448" s="29">
        <f t="shared" si="65"/>
        <v>0.90540307089499172</v>
      </c>
      <c r="D448" s="29">
        <f t="shared" si="64"/>
        <v>0.9364907392605043</v>
      </c>
      <c r="E448" s="29">
        <f>AJ147</f>
        <v>0.19421540007806415</v>
      </c>
      <c r="F448" s="29">
        <f>AK147</f>
        <v>0.29912019683005225</v>
      </c>
      <c r="G448" s="29">
        <f>AL147</f>
        <v>4.2276757488602976E-2</v>
      </c>
    </row>
    <row r="449" spans="1:7" ht="20.100000000000001" customHeight="1" x14ac:dyDescent="0.25">
      <c r="A449" s="27">
        <f>B33</f>
        <v>22</v>
      </c>
      <c r="B449" s="29">
        <f t="shared" si="63"/>
        <v>-1.8093359512969234</v>
      </c>
      <c r="C449" s="29">
        <f t="shared" si="65"/>
        <v>-1.9487144578414841</v>
      </c>
      <c r="D449" s="29">
        <f t="shared" si="64"/>
        <v>-1.9307511681801159</v>
      </c>
      <c r="E449" s="29">
        <f>AJ148</f>
        <v>0.12181540850597401</v>
      </c>
      <c r="F449" s="29">
        <f>AK148</f>
        <v>0.15795398983098741</v>
      </c>
      <c r="G449" s="29">
        <f>AL148</f>
        <v>0.10341868740848396</v>
      </c>
    </row>
    <row r="450" spans="1:7" ht="20.100000000000001" customHeight="1" x14ac:dyDescent="0.25">
      <c r="A450" s="27">
        <f>B34</f>
        <v>23</v>
      </c>
      <c r="B450" s="29">
        <f t="shared" si="63"/>
        <v>-0.40328299110453536</v>
      </c>
      <c r="C450" s="29">
        <f t="shared" si="65"/>
        <v>-0.4343490742024162</v>
      </c>
      <c r="D450" s="29">
        <f t="shared" si="64"/>
        <v>-0.50018780967199528</v>
      </c>
      <c r="E450" s="29">
        <f>AJ149</f>
        <v>0.3499397584630069</v>
      </c>
      <c r="F450" s="29">
        <f>AK149</f>
        <v>0.82810627963117522</v>
      </c>
      <c r="G450" s="29">
        <f>AL149</f>
        <v>2.6936172507102993E-2</v>
      </c>
    </row>
    <row r="451" spans="1:7" ht="20.100000000000001" customHeight="1" x14ac:dyDescent="0.25">
      <c r="A451" s="27">
        <f>B35</f>
        <v>24</v>
      </c>
      <c r="B451" s="29">
        <f t="shared" si="63"/>
        <v>0.35199614542898411</v>
      </c>
      <c r="C451" s="29">
        <f t="shared" si="65"/>
        <v>0.37911145092223281</v>
      </c>
      <c r="D451" s="29">
        <f t="shared" si="64"/>
        <v>0.38136770800681097</v>
      </c>
      <c r="E451" s="29">
        <f>AJ150</f>
        <v>0.14810124814247616</v>
      </c>
      <c r="F451" s="29">
        <f>AK150</f>
        <v>0.20407168701746853</v>
      </c>
      <c r="G451" s="29">
        <f>AL150</f>
        <v>5.0569489077284535E-3</v>
      </c>
    </row>
    <row r="452" spans="1:7" ht="20.100000000000001" customHeight="1" x14ac:dyDescent="0.25">
      <c r="A452" s="27">
        <f>B36</f>
        <v>25</v>
      </c>
      <c r="B452" s="29">
        <f t="shared" si="63"/>
        <v>-0.91251634166137929</v>
      </c>
      <c r="C452" s="29">
        <f t="shared" si="65"/>
        <v>-0.98281017780999691</v>
      </c>
      <c r="D452" s="29">
        <f t="shared" si="64"/>
        <v>-0.98959819323842058</v>
      </c>
      <c r="E452" s="29">
        <f>AJ151</f>
        <v>0.14971696512816943</v>
      </c>
      <c r="F452" s="29">
        <f>AK151</f>
        <v>0.20708278025901997</v>
      </c>
      <c r="G452" s="29">
        <f>AL151</f>
        <v>3.4486989449055656E-2</v>
      </c>
    </row>
    <row r="453" spans="1:7" ht="20.100000000000001" customHeight="1" x14ac:dyDescent="0.25">
      <c r="A453" s="27">
        <f>B37</f>
        <v>26</v>
      </c>
      <c r="B453" s="29">
        <f t="shared" si="63"/>
        <v>1.8600598037652785</v>
      </c>
      <c r="C453" s="29">
        <f t="shared" si="65"/>
        <v>2.0033457188804578</v>
      </c>
      <c r="D453" s="29">
        <f t="shared" si="64"/>
        <v>2.1291689701705816</v>
      </c>
      <c r="E453" s="29">
        <f>AJ152</f>
        <v>0.23680844025448144</v>
      </c>
      <c r="F453" s="29">
        <f>AK152</f>
        <v>0.4065650664420592</v>
      </c>
      <c r="G453" s="29">
        <f>AL152</f>
        <v>0.28132859077002698</v>
      </c>
    </row>
    <row r="454" spans="1:7" ht="20.100000000000001" customHeight="1" x14ac:dyDescent="0.25">
      <c r="A454" s="27">
        <f>B38</f>
        <v>27</v>
      </c>
      <c r="B454" s="29">
        <f t="shared" si="63"/>
        <v>-1.7486458788660353</v>
      </c>
      <c r="C454" s="29">
        <f t="shared" si="65"/>
        <v>-1.8833492494020316</v>
      </c>
      <c r="D454" s="29">
        <f t="shared" si="64"/>
        <v>-1.8650547998118376</v>
      </c>
      <c r="E454" s="29">
        <f>AJ153</f>
        <v>0.12093590166411508</v>
      </c>
      <c r="F454" s="29">
        <f>AK153</f>
        <v>0.15649993443999294</v>
      </c>
      <c r="G454" s="29">
        <f>AL153</f>
        <v>9.5707923329447761E-2</v>
      </c>
    </row>
    <row r="455" spans="1:7" ht="20.100000000000001" customHeight="1" x14ac:dyDescent="0.25">
      <c r="A455" s="27">
        <f>B39</f>
        <v>28</v>
      </c>
      <c r="B455" s="29">
        <f t="shared" si="63"/>
        <v>-9.1165231138535419E-2</v>
      </c>
      <c r="C455" s="29">
        <f t="shared" si="65"/>
        <v>-9.8187958872304706E-2</v>
      </c>
      <c r="D455" s="29">
        <f t="shared" si="64"/>
        <v>-9.5694754097202669E-2</v>
      </c>
      <c r="E455" s="29">
        <f>AJ154</f>
        <v>9.2425650087718025E-2</v>
      </c>
      <c r="F455" s="29">
        <f>AK154</f>
        <v>0.11220910217117061</v>
      </c>
      <c r="G455" s="29">
        <f>AL154</f>
        <v>1.8651619963990936E-4</v>
      </c>
    </row>
    <row r="456" spans="1:7" ht="20.100000000000001" customHeight="1" x14ac:dyDescent="0.25">
      <c r="A456" s="27">
        <f>B40</f>
        <v>29</v>
      </c>
      <c r="B456" s="29">
        <f t="shared" si="63"/>
        <v>-0.15185530356941904</v>
      </c>
      <c r="C456" s="29">
        <f t="shared" si="65"/>
        <v>-0.1635531673117524</v>
      </c>
      <c r="D456" s="29">
        <f t="shared" si="64"/>
        <v>-0.15948436949856143</v>
      </c>
      <c r="E456" s="29">
        <f>AJ155</f>
        <v>9.3383378348836033E-2</v>
      </c>
      <c r="F456" s="29">
        <f>AK155</f>
        <v>0.11361148261968745</v>
      </c>
      <c r="G456" s="29">
        <f>AL155</f>
        <v>5.2397691272577853E-4</v>
      </c>
    </row>
    <row r="457" spans="1:7" ht="20.100000000000001" customHeight="1" x14ac:dyDescent="0.25">
      <c r="A457" s="27">
        <f>B41</f>
        <v>30</v>
      </c>
      <c r="B457" s="29">
        <f t="shared" si="63"/>
        <v>1.1058328457106039</v>
      </c>
      <c r="C457" s="29">
        <f t="shared" si="65"/>
        <v>1.1910184246588287</v>
      </c>
      <c r="D457" s="29">
        <f t="shared" si="64"/>
        <v>1.2193730379554633</v>
      </c>
      <c r="E457" s="29">
        <f>AJ156</f>
        <v>0.17755702616592056</v>
      </c>
      <c r="F457" s="29">
        <f>AK156</f>
        <v>0.26249816576193652</v>
      </c>
      <c r="G457" s="29">
        <f>AL156</f>
        <v>6.4200031233675209E-2</v>
      </c>
    </row>
    <row r="480" spans="1:7" ht="20.100000000000001" customHeight="1" x14ac:dyDescent="0.25">
      <c r="A480" s="181" t="s">
        <v>393</v>
      </c>
      <c r="B480" s="181"/>
      <c r="C480" s="181"/>
      <c r="D480" s="181"/>
      <c r="E480" s="181"/>
      <c r="F480" s="181"/>
      <c r="G480" s="181"/>
    </row>
    <row r="481" spans="1:7" ht="20.100000000000001" customHeight="1" x14ac:dyDescent="0.25">
      <c r="A481" s="181" t="s">
        <v>394</v>
      </c>
      <c r="B481" s="181"/>
      <c r="C481" s="181"/>
      <c r="D481" s="181"/>
      <c r="E481" s="181"/>
      <c r="F481" s="181"/>
      <c r="G481" s="181"/>
    </row>
    <row r="482" spans="1:7" ht="20.100000000000001" customHeight="1" x14ac:dyDescent="0.25">
      <c r="A482" s="171" t="s">
        <v>395</v>
      </c>
      <c r="B482" s="171"/>
      <c r="C482" s="171"/>
      <c r="D482" s="171"/>
      <c r="E482" s="171"/>
      <c r="F482" s="171"/>
    </row>
    <row r="485" spans="1:7" ht="20.100000000000001" customHeight="1" x14ac:dyDescent="0.25">
      <c r="A485" s="154" t="s">
        <v>60</v>
      </c>
      <c r="B485" s="154"/>
      <c r="C485" s="154"/>
      <c r="D485" s="154"/>
      <c r="E485" s="154"/>
      <c r="F485" s="154"/>
      <c r="G485" s="121"/>
    </row>
    <row r="487" spans="1:7" ht="20.100000000000001" customHeight="1" x14ac:dyDescent="0.25">
      <c r="A487" s="171" t="s">
        <v>372</v>
      </c>
      <c r="B487" s="171"/>
      <c r="C487" s="171"/>
      <c r="D487" s="171"/>
      <c r="E487" s="171"/>
      <c r="F487" s="171"/>
      <c r="G487" s="171"/>
    </row>
    <row r="488" spans="1:7" ht="20.100000000000001" customHeight="1" x14ac:dyDescent="0.25">
      <c r="A488" s="171"/>
      <c r="B488" s="171"/>
      <c r="C488" s="171"/>
      <c r="D488" s="171"/>
      <c r="E488" s="171"/>
      <c r="F488" s="171"/>
      <c r="G488" s="171"/>
    </row>
    <row r="489" spans="1:7" ht="20.100000000000001" customHeight="1" x14ac:dyDescent="0.25">
      <c r="A489" s="171"/>
      <c r="B489" s="171"/>
      <c r="C489" s="171"/>
      <c r="D489" s="171"/>
      <c r="E489" s="171"/>
      <c r="F489" s="171"/>
      <c r="G489" s="171"/>
    </row>
    <row r="490" spans="1:7" ht="20.100000000000001" customHeight="1" x14ac:dyDescent="0.25">
      <c r="A490" s="171"/>
      <c r="B490" s="171"/>
      <c r="C490" s="171"/>
      <c r="D490" s="171"/>
      <c r="E490" s="171"/>
      <c r="F490" s="171"/>
      <c r="G490" s="171"/>
    </row>
    <row r="491" spans="1:7" ht="20.100000000000001" customHeight="1" x14ac:dyDescent="0.25">
      <c r="A491" s="171"/>
      <c r="B491" s="171"/>
      <c r="C491" s="171"/>
      <c r="D491" s="171"/>
      <c r="E491" s="171"/>
      <c r="F491" s="171"/>
      <c r="G491" s="171"/>
    </row>
    <row r="515" spans="1:7" ht="20.100000000000001" customHeight="1" x14ac:dyDescent="0.25">
      <c r="A515" s="173" t="s">
        <v>61</v>
      </c>
      <c r="B515" s="173"/>
      <c r="C515" s="173"/>
      <c r="D515" s="173"/>
      <c r="E515" s="173"/>
      <c r="F515" s="173"/>
    </row>
    <row r="518" spans="1:7" ht="20.100000000000001" customHeight="1" x14ac:dyDescent="0.25">
      <c r="A518" s="154" t="s">
        <v>114</v>
      </c>
      <c r="B518" s="154"/>
      <c r="C518" s="154"/>
      <c r="D518" s="154"/>
      <c r="E518" s="154"/>
      <c r="F518" s="154"/>
      <c r="G518" s="121"/>
    </row>
    <row r="520" spans="1:7" ht="20.100000000000001" customHeight="1" x14ac:dyDescent="0.25">
      <c r="A520" s="171" t="s">
        <v>371</v>
      </c>
      <c r="B520" s="171"/>
      <c r="C520" s="171"/>
      <c r="D520" s="171"/>
      <c r="E520" s="171"/>
      <c r="F520" s="171"/>
      <c r="G520" s="171"/>
    </row>
    <row r="521" spans="1:7" ht="20.100000000000001" customHeight="1" x14ac:dyDescent="0.25">
      <c r="A521" s="171"/>
      <c r="B521" s="171"/>
      <c r="C521" s="171"/>
      <c r="D521" s="171"/>
      <c r="E521" s="171"/>
      <c r="F521" s="171"/>
      <c r="G521" s="171"/>
    </row>
    <row r="542" spans="1:6" ht="20.100000000000001" customHeight="1" x14ac:dyDescent="0.25">
      <c r="A542" s="173" t="s">
        <v>66</v>
      </c>
      <c r="B542" s="173"/>
      <c r="C542" s="173"/>
      <c r="D542" s="173"/>
      <c r="E542" s="173"/>
      <c r="F542" s="173"/>
    </row>
    <row r="543" spans="1:6" ht="20.100000000000001" customHeight="1" x14ac:dyDescent="0.25">
      <c r="A543" s="1"/>
      <c r="B543" s="1"/>
      <c r="C543" s="1"/>
      <c r="D543" s="1"/>
      <c r="E543" s="1"/>
      <c r="F543" s="1"/>
    </row>
    <row r="544" spans="1:6" ht="20.100000000000001" customHeight="1" x14ac:dyDescent="0.25">
      <c r="A544" s="1"/>
      <c r="B544" s="1"/>
      <c r="C544" s="1"/>
      <c r="D544" s="1"/>
      <c r="E544" s="1"/>
      <c r="F544" s="1"/>
    </row>
    <row r="545" spans="1:7" ht="20.100000000000001" customHeight="1" x14ac:dyDescent="0.25">
      <c r="A545" s="154" t="s">
        <v>92</v>
      </c>
      <c r="B545" s="154"/>
      <c r="C545" s="154"/>
      <c r="D545" s="154"/>
      <c r="E545" s="154"/>
      <c r="F545" s="154"/>
      <c r="G545" s="121"/>
    </row>
    <row r="547" spans="1:7" ht="20.100000000000001" customHeight="1" x14ac:dyDescent="0.25">
      <c r="A547" s="171" t="s">
        <v>64</v>
      </c>
      <c r="B547" s="171"/>
      <c r="C547" s="171"/>
      <c r="D547" s="171"/>
      <c r="E547" s="171"/>
      <c r="F547" s="171"/>
      <c r="G547" s="171"/>
    </row>
    <row r="548" spans="1:7" ht="20.100000000000001" customHeight="1" x14ac:dyDescent="0.25">
      <c r="A548" s="171"/>
      <c r="B548" s="171"/>
      <c r="C548" s="171"/>
      <c r="D548" s="171"/>
      <c r="E548" s="171"/>
      <c r="F548" s="171"/>
      <c r="G548" s="171"/>
    </row>
    <row r="549" spans="1:7" ht="20.100000000000001" customHeight="1" x14ac:dyDescent="0.25">
      <c r="A549" s="171"/>
      <c r="B549" s="171"/>
      <c r="C549" s="171"/>
      <c r="D549" s="171"/>
      <c r="E549" s="171"/>
      <c r="F549" s="171"/>
      <c r="G549" s="171"/>
    </row>
    <row r="550" spans="1:7" ht="20.100000000000001" customHeight="1" x14ac:dyDescent="0.25">
      <c r="A550" s="171"/>
      <c r="B550" s="171"/>
      <c r="C550" s="171"/>
      <c r="D550" s="171"/>
      <c r="E550" s="171"/>
      <c r="F550" s="171"/>
      <c r="G550" s="171"/>
    </row>
    <row r="572" spans="1:7" ht="20.100000000000001" customHeight="1" x14ac:dyDescent="0.25">
      <c r="A572" s="171" t="s">
        <v>65</v>
      </c>
      <c r="B572" s="171"/>
      <c r="C572" s="171"/>
      <c r="D572" s="171"/>
      <c r="E572" s="171"/>
      <c r="F572" s="171"/>
      <c r="G572" s="171"/>
    </row>
    <row r="573" spans="1:7" ht="20.100000000000001" customHeight="1" x14ac:dyDescent="0.25">
      <c r="A573" s="171"/>
      <c r="B573" s="171"/>
      <c r="C573" s="171"/>
      <c r="D573" s="171"/>
      <c r="E573" s="171"/>
      <c r="F573" s="171"/>
      <c r="G573" s="171"/>
    </row>
    <row r="574" spans="1:7" ht="20.100000000000001" customHeight="1" x14ac:dyDescent="0.25">
      <c r="A574" s="171"/>
      <c r="B574" s="171"/>
      <c r="C574" s="171"/>
      <c r="D574" s="171"/>
      <c r="E574" s="171"/>
      <c r="F574" s="171"/>
      <c r="G574" s="171"/>
    </row>
    <row r="577" spans="1:7" ht="20.100000000000001" customHeight="1" x14ac:dyDescent="0.25">
      <c r="A577" s="154" t="s">
        <v>20</v>
      </c>
      <c r="B577" s="154"/>
      <c r="C577" s="154"/>
      <c r="D577" s="154"/>
      <c r="E577" s="154"/>
      <c r="F577" s="154"/>
      <c r="G577" s="121"/>
    </row>
    <row r="579" spans="1:7" ht="20.100000000000001" customHeight="1" x14ac:dyDescent="0.25">
      <c r="A579" s="173" t="s">
        <v>36</v>
      </c>
      <c r="B579" s="173"/>
      <c r="C579" s="173"/>
      <c r="D579" s="173"/>
      <c r="E579" s="173"/>
      <c r="F579" s="173"/>
    </row>
    <row r="580" spans="1:7" ht="20.100000000000001" customHeight="1" x14ac:dyDescent="0.25">
      <c r="A580" s="173" t="s">
        <v>21</v>
      </c>
      <c r="B580" s="173"/>
      <c r="C580" s="173"/>
      <c r="D580" s="173"/>
      <c r="E580" s="173"/>
      <c r="F580" s="173"/>
    </row>
    <row r="581" spans="1:7" ht="20.100000000000001" customHeight="1" x14ac:dyDescent="0.25">
      <c r="A581" s="173" t="s">
        <v>23</v>
      </c>
      <c r="B581" s="173"/>
      <c r="C581" s="173"/>
      <c r="D581" s="173"/>
      <c r="E581" s="173"/>
      <c r="F581" s="173"/>
    </row>
    <row r="583" spans="1:7" ht="20.100000000000001" customHeight="1" x14ac:dyDescent="0.25">
      <c r="B583" s="11" t="str">
        <f>B10</f>
        <v>Item</v>
      </c>
      <c r="C583" s="128" t="str">
        <f>C11</f>
        <v>distrodovia</v>
      </c>
      <c r="D583" s="128" t="str">
        <f>D11</f>
        <v>disturbano</v>
      </c>
      <c r="E583" s="128" t="str">
        <f>E11</f>
        <v>redeeletrica</v>
      </c>
      <c r="F583" s="128" t="str">
        <f>F11</f>
        <v>rechidrico</v>
      </c>
    </row>
    <row r="584" spans="1:7" ht="20.100000000000001" customHeight="1" x14ac:dyDescent="0.25">
      <c r="B584" s="13">
        <f>B12</f>
        <v>1</v>
      </c>
      <c r="C584" s="2">
        <f>C12</f>
        <v>8</v>
      </c>
      <c r="D584" s="2">
        <f>D12</f>
        <v>12.5</v>
      </c>
      <c r="E584" s="9">
        <f>E12</f>
        <v>0</v>
      </c>
      <c r="F584" s="9">
        <f>F12</f>
        <v>1</v>
      </c>
    </row>
    <row r="585" spans="1:7" ht="20.100000000000001" customHeight="1" x14ac:dyDescent="0.25">
      <c r="B585" s="113">
        <f>B13</f>
        <v>2</v>
      </c>
      <c r="C585" s="12">
        <f>C13</f>
        <v>5</v>
      </c>
      <c r="D585" s="12">
        <f>D13</f>
        <v>12</v>
      </c>
      <c r="E585" s="30">
        <f>E13</f>
        <v>0</v>
      </c>
      <c r="F585" s="30">
        <f>F13</f>
        <v>1</v>
      </c>
    </row>
    <row r="586" spans="1:7" ht="20.100000000000001" customHeight="1" x14ac:dyDescent="0.25">
      <c r="B586" s="13">
        <f>B14</f>
        <v>3</v>
      </c>
      <c r="C586" s="2">
        <f>C14</f>
        <v>3.5</v>
      </c>
      <c r="D586" s="2">
        <f>D14</f>
        <v>7.5</v>
      </c>
      <c r="E586" s="9">
        <f>E14</f>
        <v>1</v>
      </c>
      <c r="F586" s="9">
        <f>F14</f>
        <v>0</v>
      </c>
    </row>
    <row r="587" spans="1:7" ht="20.100000000000001" customHeight="1" x14ac:dyDescent="0.25">
      <c r="B587" s="113">
        <f>B15</f>
        <v>4</v>
      </c>
      <c r="C587" s="12">
        <f>C15</f>
        <v>5</v>
      </c>
      <c r="D587" s="12">
        <f>D15</f>
        <v>6</v>
      </c>
      <c r="E587" s="30">
        <f>E15</f>
        <v>1</v>
      </c>
      <c r="F587" s="30">
        <f>F15</f>
        <v>0</v>
      </c>
    </row>
    <row r="588" spans="1:7" ht="20.100000000000001" customHeight="1" x14ac:dyDescent="0.25">
      <c r="B588" s="13">
        <f>B16</f>
        <v>5</v>
      </c>
      <c r="C588" s="2">
        <f>C16</f>
        <v>9.8000000000000007</v>
      </c>
      <c r="D588" s="2">
        <f>D16</f>
        <v>8</v>
      </c>
      <c r="E588" s="9">
        <f>E16</f>
        <v>1</v>
      </c>
      <c r="F588" s="9">
        <f>F16</f>
        <v>1</v>
      </c>
    </row>
    <row r="589" spans="1:7" ht="20.100000000000001" customHeight="1" x14ac:dyDescent="0.25">
      <c r="B589" s="113">
        <f>B17</f>
        <v>6</v>
      </c>
      <c r="C589" s="12">
        <f>C17</f>
        <v>2</v>
      </c>
      <c r="D589" s="12">
        <f>D17</f>
        <v>6</v>
      </c>
      <c r="E589" s="30">
        <f>E17</f>
        <v>1</v>
      </c>
      <c r="F589" s="30">
        <f>F17</f>
        <v>0</v>
      </c>
    </row>
    <row r="590" spans="1:7" ht="20.100000000000001" customHeight="1" x14ac:dyDescent="0.25">
      <c r="B590" s="13">
        <f>B18</f>
        <v>7</v>
      </c>
      <c r="C590" s="2">
        <f>C18</f>
        <v>8</v>
      </c>
      <c r="D590" s="2">
        <f>D18</f>
        <v>4</v>
      </c>
      <c r="E590" s="9">
        <f>E18</f>
        <v>1</v>
      </c>
      <c r="F590" s="9">
        <f>F18</f>
        <v>0</v>
      </c>
    </row>
    <row r="591" spans="1:7" ht="20.100000000000001" customHeight="1" x14ac:dyDescent="0.25">
      <c r="B591" s="113">
        <f>B19</f>
        <v>8</v>
      </c>
      <c r="C591" s="12">
        <f>C19</f>
        <v>15.5</v>
      </c>
      <c r="D591" s="12">
        <f>D19</f>
        <v>10</v>
      </c>
      <c r="E591" s="30">
        <f>E19</f>
        <v>0</v>
      </c>
      <c r="F591" s="30">
        <f>F19</f>
        <v>0</v>
      </c>
    </row>
    <row r="592" spans="1:7" ht="20.100000000000001" customHeight="1" x14ac:dyDescent="0.25">
      <c r="B592" s="13">
        <f>B20</f>
        <v>9</v>
      </c>
      <c r="C592" s="2">
        <f>C20</f>
        <v>8</v>
      </c>
      <c r="D592" s="2">
        <f>D20</f>
        <v>5.5</v>
      </c>
      <c r="E592" s="9">
        <f>E20</f>
        <v>1</v>
      </c>
      <c r="F592" s="9">
        <f>F20</f>
        <v>0</v>
      </c>
    </row>
    <row r="593" spans="2:6" ht="20.100000000000001" customHeight="1" x14ac:dyDescent="0.25">
      <c r="B593" s="113">
        <f>B21</f>
        <v>10</v>
      </c>
      <c r="C593" s="12">
        <f>C21</f>
        <v>12</v>
      </c>
      <c r="D593" s="12">
        <f>D21</f>
        <v>10</v>
      </c>
      <c r="E593" s="30">
        <f>E21</f>
        <v>1</v>
      </c>
      <c r="F593" s="30">
        <f>F21</f>
        <v>1</v>
      </c>
    </row>
    <row r="594" spans="2:6" ht="20.100000000000001" customHeight="1" x14ac:dyDescent="0.25">
      <c r="B594" s="13">
        <f>B22</f>
        <v>11</v>
      </c>
      <c r="C594" s="2">
        <f>C22</f>
        <v>10</v>
      </c>
      <c r="D594" s="2">
        <f>D22</f>
        <v>6</v>
      </c>
      <c r="E594" s="9">
        <f>E22</f>
        <v>0</v>
      </c>
      <c r="F594" s="9">
        <f>F22</f>
        <v>0</v>
      </c>
    </row>
    <row r="595" spans="2:6" ht="20.100000000000001" customHeight="1" x14ac:dyDescent="0.25">
      <c r="B595" s="113">
        <f>B23</f>
        <v>12</v>
      </c>
      <c r="C595" s="12">
        <f>C23</f>
        <v>10</v>
      </c>
      <c r="D595" s="12">
        <f>D23</f>
        <v>11</v>
      </c>
      <c r="E595" s="30">
        <f>E23</f>
        <v>0</v>
      </c>
      <c r="F595" s="30">
        <f>F23</f>
        <v>1</v>
      </c>
    </row>
    <row r="596" spans="2:6" ht="20.100000000000001" customHeight="1" x14ac:dyDescent="0.25">
      <c r="B596" s="13">
        <f>B24</f>
        <v>13</v>
      </c>
      <c r="C596" s="2">
        <f>C24</f>
        <v>15</v>
      </c>
      <c r="D596" s="2">
        <f>D24</f>
        <v>3.5</v>
      </c>
      <c r="E596" s="9">
        <f>E24</f>
        <v>0</v>
      </c>
      <c r="F596" s="9">
        <f>F24</f>
        <v>1</v>
      </c>
    </row>
    <row r="597" spans="2:6" ht="20.100000000000001" customHeight="1" x14ac:dyDescent="0.25">
      <c r="B597" s="113">
        <f>B25</f>
        <v>14</v>
      </c>
      <c r="C597" s="12">
        <f>C25</f>
        <v>8</v>
      </c>
      <c r="D597" s="12">
        <f>D25</f>
        <v>10</v>
      </c>
      <c r="E597" s="30">
        <f>E25</f>
        <v>0</v>
      </c>
      <c r="F597" s="30">
        <f>F25</f>
        <v>1</v>
      </c>
    </row>
    <row r="598" spans="2:6" ht="20.100000000000001" customHeight="1" x14ac:dyDescent="0.25">
      <c r="B598" s="13">
        <f>B26</f>
        <v>15</v>
      </c>
      <c r="C598" s="2">
        <f>C26</f>
        <v>6.45</v>
      </c>
      <c r="D598" s="2">
        <f>D26</f>
        <v>4.8</v>
      </c>
      <c r="E598" s="9">
        <f>E26</f>
        <v>0</v>
      </c>
      <c r="F598" s="9">
        <f>F26</f>
        <v>0</v>
      </c>
    </row>
    <row r="599" spans="2:6" ht="20.100000000000001" customHeight="1" x14ac:dyDescent="0.25">
      <c r="B599" s="113">
        <f>B27</f>
        <v>16</v>
      </c>
      <c r="C599" s="12">
        <f>C27</f>
        <v>15</v>
      </c>
      <c r="D599" s="12">
        <f>D27</f>
        <v>5.3</v>
      </c>
      <c r="E599" s="30">
        <f>E27</f>
        <v>0</v>
      </c>
      <c r="F599" s="30">
        <f>F27</f>
        <v>1</v>
      </c>
    </row>
    <row r="600" spans="2:6" ht="20.100000000000001" customHeight="1" x14ac:dyDescent="0.25">
      <c r="B600" s="13">
        <f>B28</f>
        <v>17</v>
      </c>
      <c r="C600" s="2">
        <f>C28</f>
        <v>8</v>
      </c>
      <c r="D600" s="2">
        <f>D28</f>
        <v>3</v>
      </c>
      <c r="E600" s="9">
        <f>E28</f>
        <v>1</v>
      </c>
      <c r="F600" s="9">
        <f>F28</f>
        <v>1</v>
      </c>
    </row>
    <row r="601" spans="2:6" ht="20.100000000000001" customHeight="1" x14ac:dyDescent="0.25">
      <c r="B601" s="113">
        <f>B29</f>
        <v>18</v>
      </c>
      <c r="C601" s="12">
        <f>C29</f>
        <v>12</v>
      </c>
      <c r="D601" s="12">
        <f>D29</f>
        <v>3</v>
      </c>
      <c r="E601" s="30">
        <f>E29</f>
        <v>1</v>
      </c>
      <c r="F601" s="30">
        <f>F29</f>
        <v>0</v>
      </c>
    </row>
    <row r="602" spans="2:6" ht="20.100000000000001" customHeight="1" x14ac:dyDescent="0.25">
      <c r="B602" s="13">
        <f>B30</f>
        <v>19</v>
      </c>
      <c r="C602" s="2">
        <f>C30</f>
        <v>22</v>
      </c>
      <c r="D602" s="2">
        <f>D30</f>
        <v>7.3</v>
      </c>
      <c r="E602" s="9">
        <f>E30</f>
        <v>0</v>
      </c>
      <c r="F602" s="9">
        <f>F30</f>
        <v>1</v>
      </c>
    </row>
    <row r="603" spans="2:6" ht="20.100000000000001" customHeight="1" x14ac:dyDescent="0.25">
      <c r="B603" s="113">
        <f>B31</f>
        <v>20</v>
      </c>
      <c r="C603" s="12">
        <f>C31</f>
        <v>10</v>
      </c>
      <c r="D603" s="12">
        <f>D31</f>
        <v>4</v>
      </c>
      <c r="E603" s="30">
        <f>E31</f>
        <v>0</v>
      </c>
      <c r="F603" s="30">
        <f>F31</f>
        <v>1</v>
      </c>
    </row>
    <row r="604" spans="2:6" ht="20.100000000000001" customHeight="1" x14ac:dyDescent="0.25">
      <c r="B604" s="13">
        <f>B32</f>
        <v>21</v>
      </c>
      <c r="C604" s="2">
        <f>C32</f>
        <v>4</v>
      </c>
      <c r="D604" s="2">
        <f>D32</f>
        <v>4</v>
      </c>
      <c r="E604" s="9">
        <f>E32</f>
        <v>1</v>
      </c>
      <c r="F604" s="9">
        <f>F32</f>
        <v>1</v>
      </c>
    </row>
    <row r="605" spans="2:6" ht="20.100000000000001" customHeight="1" x14ac:dyDescent="0.25">
      <c r="B605" s="113">
        <f>B33</f>
        <v>22</v>
      </c>
      <c r="C605" s="12">
        <f>C33</f>
        <v>12</v>
      </c>
      <c r="D605" s="12">
        <f>D33</f>
        <v>5.5</v>
      </c>
      <c r="E605" s="30">
        <f>E33</f>
        <v>1</v>
      </c>
      <c r="F605" s="30">
        <f>F33</f>
        <v>1</v>
      </c>
    </row>
    <row r="606" spans="2:6" ht="20.100000000000001" customHeight="1" x14ac:dyDescent="0.25">
      <c r="B606" s="13">
        <f>B34</f>
        <v>23</v>
      </c>
      <c r="C606" s="2">
        <f>C34</f>
        <v>2</v>
      </c>
      <c r="D606" s="2">
        <f>D34</f>
        <v>3</v>
      </c>
      <c r="E606" s="9">
        <f>E34</f>
        <v>0</v>
      </c>
      <c r="F606" s="9">
        <f>F34</f>
        <v>1</v>
      </c>
    </row>
    <row r="607" spans="2:6" ht="20.100000000000001" customHeight="1" x14ac:dyDescent="0.25">
      <c r="B607" s="113">
        <f>B35</f>
        <v>24</v>
      </c>
      <c r="C607" s="12">
        <f>C35</f>
        <v>10.5</v>
      </c>
      <c r="D607" s="12">
        <f>D35</f>
        <v>3.5</v>
      </c>
      <c r="E607" s="30">
        <f>E35</f>
        <v>0</v>
      </c>
      <c r="F607" s="30">
        <f>F35</f>
        <v>1</v>
      </c>
    </row>
    <row r="608" spans="2:6" ht="20.100000000000001" customHeight="1" x14ac:dyDescent="0.25">
      <c r="B608" s="13">
        <f>B36</f>
        <v>25</v>
      </c>
      <c r="C608" s="2">
        <f>C36</f>
        <v>10</v>
      </c>
      <c r="D608" s="2">
        <f>D36</f>
        <v>7.3</v>
      </c>
      <c r="E608" s="9">
        <f>E36</f>
        <v>0</v>
      </c>
      <c r="F608" s="9">
        <f>F36</f>
        <v>0</v>
      </c>
    </row>
    <row r="609" spans="1:6" ht="20.100000000000001" customHeight="1" x14ac:dyDescent="0.25">
      <c r="B609" s="113">
        <f>B37</f>
        <v>26</v>
      </c>
      <c r="C609" s="12">
        <f>C37</f>
        <v>2</v>
      </c>
      <c r="D609" s="12">
        <f>D37</f>
        <v>11</v>
      </c>
      <c r="E609" s="30">
        <f>E37</f>
        <v>1</v>
      </c>
      <c r="F609" s="30">
        <f>F37</f>
        <v>0</v>
      </c>
    </row>
    <row r="610" spans="1:6" ht="20.100000000000001" customHeight="1" x14ac:dyDescent="0.25">
      <c r="B610" s="13">
        <f>B38</f>
        <v>27</v>
      </c>
      <c r="C610" s="2">
        <f>C38</f>
        <v>12</v>
      </c>
      <c r="D610" s="2">
        <f>D38</f>
        <v>6</v>
      </c>
      <c r="E610" s="9">
        <f>E38</f>
        <v>1</v>
      </c>
      <c r="F610" s="9">
        <f>F38</f>
        <v>1</v>
      </c>
    </row>
    <row r="611" spans="1:6" ht="20.100000000000001" customHeight="1" x14ac:dyDescent="0.25">
      <c r="B611" s="113">
        <f>B39</f>
        <v>28</v>
      </c>
      <c r="C611" s="12">
        <f>C39</f>
        <v>8</v>
      </c>
      <c r="D611" s="12">
        <f>D39</f>
        <v>6</v>
      </c>
      <c r="E611" s="30">
        <f>E39</f>
        <v>1</v>
      </c>
      <c r="F611" s="30">
        <f>F39</f>
        <v>0</v>
      </c>
    </row>
    <row r="612" spans="1:6" ht="20.100000000000001" customHeight="1" x14ac:dyDescent="0.25">
      <c r="B612" s="13">
        <f>B40</f>
        <v>29</v>
      </c>
      <c r="C612" s="2">
        <f>C40</f>
        <v>8</v>
      </c>
      <c r="D612" s="2">
        <f>D40</f>
        <v>5.5</v>
      </c>
      <c r="E612" s="9">
        <f>E40</f>
        <v>1</v>
      </c>
      <c r="F612" s="9">
        <f>F40</f>
        <v>0</v>
      </c>
    </row>
    <row r="613" spans="1:6" ht="20.100000000000001" customHeight="1" x14ac:dyDescent="0.25">
      <c r="B613" s="114">
        <f>B41</f>
        <v>30</v>
      </c>
      <c r="C613" s="115">
        <f>C41</f>
        <v>15.5</v>
      </c>
      <c r="D613" s="115">
        <f>D41</f>
        <v>6</v>
      </c>
      <c r="E613" s="116">
        <f>E41</f>
        <v>1</v>
      </c>
      <c r="F613" s="116">
        <f>F41</f>
        <v>1</v>
      </c>
    </row>
    <row r="614" spans="1:6" ht="20.100000000000001" customHeight="1" x14ac:dyDescent="0.25">
      <c r="D614" s="9"/>
      <c r="E614" s="9"/>
      <c r="F614" s="9"/>
    </row>
    <row r="615" spans="1:6" ht="20.100000000000001" customHeight="1" x14ac:dyDescent="0.25">
      <c r="B615" s="2" t="s">
        <v>115</v>
      </c>
      <c r="C615" s="2">
        <f>MIN(C584:C613)</f>
        <v>2</v>
      </c>
      <c r="D615" s="2">
        <f>MIN(D584:D613)</f>
        <v>3</v>
      </c>
      <c r="E615" s="2">
        <f>MIN(E584:E613)</f>
        <v>0</v>
      </c>
      <c r="F615" s="2">
        <f>MIN(F584:F613)</f>
        <v>0</v>
      </c>
    </row>
    <row r="616" spans="1:6" ht="20.100000000000001" customHeight="1" x14ac:dyDescent="0.25">
      <c r="B616" s="16" t="s">
        <v>116</v>
      </c>
      <c r="C616" s="16">
        <f>MAX(C584:C613)</f>
        <v>22</v>
      </c>
      <c r="D616" s="16">
        <f>MAX(D584:D613)</f>
        <v>12.5</v>
      </c>
      <c r="E616" s="16">
        <f>MAX(E584:E613)</f>
        <v>1</v>
      </c>
      <c r="F616" s="16">
        <f>MAX(F584:F613)</f>
        <v>1</v>
      </c>
    </row>
    <row r="617" spans="1:6" ht="20.100000000000001" customHeight="1" x14ac:dyDescent="0.25">
      <c r="E617" s="9"/>
    </row>
    <row r="618" spans="1:6" ht="20.100000000000001" customHeight="1" x14ac:dyDescent="0.25">
      <c r="A618" s="14" t="s">
        <v>117</v>
      </c>
      <c r="B618" s="2" t="s">
        <v>24</v>
      </c>
      <c r="C618" s="2">
        <f>C615*0.5</f>
        <v>1</v>
      </c>
      <c r="D618" s="2">
        <f t="shared" ref="D618:F619" si="66">D615</f>
        <v>3</v>
      </c>
      <c r="E618" s="9">
        <f t="shared" si="66"/>
        <v>0</v>
      </c>
      <c r="F618" s="9">
        <f t="shared" si="66"/>
        <v>0</v>
      </c>
    </row>
    <row r="619" spans="1:6" ht="20.100000000000001" customHeight="1" x14ac:dyDescent="0.25">
      <c r="B619" s="16" t="s">
        <v>25</v>
      </c>
      <c r="C619" s="16">
        <f>C616*2</f>
        <v>44</v>
      </c>
      <c r="D619" s="16">
        <f t="shared" si="66"/>
        <v>12.5</v>
      </c>
      <c r="E619" s="17">
        <f t="shared" si="66"/>
        <v>1</v>
      </c>
      <c r="F619" s="17">
        <f t="shared" si="66"/>
        <v>1</v>
      </c>
    </row>
    <row r="620" spans="1:6" ht="20.100000000000001" customHeight="1" x14ac:dyDescent="0.25">
      <c r="E620" s="186" t="s">
        <v>407</v>
      </c>
      <c r="F620" s="186"/>
    </row>
    <row r="621" spans="1:6" ht="20.100000000000001" customHeight="1" x14ac:dyDescent="0.25">
      <c r="E621" s="179"/>
      <c r="F621" s="179"/>
    </row>
    <row r="622" spans="1:6" ht="20.100000000000001" customHeight="1" x14ac:dyDescent="0.25">
      <c r="E622" s="179"/>
      <c r="F622" s="179"/>
    </row>
    <row r="625" spans="1:20" ht="20.100000000000001" customHeight="1" x14ac:dyDescent="0.25">
      <c r="A625" s="172" t="s">
        <v>63</v>
      </c>
      <c r="B625" s="172"/>
      <c r="C625" s="172"/>
      <c r="D625" s="172"/>
      <c r="E625" s="172"/>
      <c r="F625" s="172"/>
      <c r="G625" s="121"/>
    </row>
    <row r="627" spans="1:20" ht="20.100000000000001" customHeight="1" x14ac:dyDescent="0.25">
      <c r="B627" s="14" t="s">
        <v>110</v>
      </c>
      <c r="C627" s="131" t="str">
        <f>C11</f>
        <v>distrodovia</v>
      </c>
      <c r="D627" s="131" t="str">
        <f>D11</f>
        <v>disturbano</v>
      </c>
      <c r="E627" s="131" t="str">
        <f>E11</f>
        <v>redeeletrica</v>
      </c>
      <c r="F627" s="131" t="str">
        <f>F11</f>
        <v>rechidrico</v>
      </c>
    </row>
    <row r="628" spans="1:20" ht="20.100000000000001" customHeight="1" x14ac:dyDescent="0.25">
      <c r="B628" s="16" t="s">
        <v>111</v>
      </c>
      <c r="C628" s="16">
        <f>B55</f>
        <v>8.5</v>
      </c>
      <c r="D628" s="14">
        <f>B56</f>
        <v>5.4</v>
      </c>
      <c r="E628" s="31">
        <v>1</v>
      </c>
      <c r="F628" s="31">
        <f>B58</f>
        <v>1</v>
      </c>
    </row>
    <row r="629" spans="1:20" ht="20.100000000000001" customHeight="1" x14ac:dyDescent="0.25">
      <c r="B629" s="14" t="s">
        <v>108</v>
      </c>
      <c r="C629" s="33" t="str">
        <f>IF(OR(C628&lt;C615,C628&gt;C616),"Extrapolou","Não extrapolou")</f>
        <v>Não extrapolou</v>
      </c>
      <c r="D629" s="33" t="str">
        <f>IF(OR(D628&lt;D615,D628&gt;D616),"Extrapolou","Não extrapolou")</f>
        <v>Não extrapolou</v>
      </c>
      <c r="E629" s="33" t="str">
        <f>IF(OR(E628&lt;E615,E628&gt;E616),"Extrapolou","Não extrapolou")</f>
        <v>Não extrapolou</v>
      </c>
      <c r="F629" s="33" t="str">
        <f>IF(OR(F628&lt;F615,F628&gt;F616),"Extrapolou","Não extrapolou")</f>
        <v>Não extrapolou</v>
      </c>
    </row>
    <row r="630" spans="1:20" ht="20.100000000000001" customHeight="1" x14ac:dyDescent="0.25">
      <c r="B630" s="16" t="s">
        <v>109</v>
      </c>
      <c r="C630" s="33" t="str">
        <f>IF(OR(C628&lt;C618,C628&gt;C619),"Inadmissível","Admissível")</f>
        <v>Admissível</v>
      </c>
      <c r="D630" s="33" t="str">
        <f>IF(OR(D628&lt;D618,D628&gt;D619),"Inadmissível","Admissível")</f>
        <v>Admissível</v>
      </c>
      <c r="E630" s="33" t="str">
        <f>IF(OR(E628&lt;E618,E628&gt;E619),"Inadmissível","Admissível")</f>
        <v>Admissível</v>
      </c>
      <c r="F630" s="33" t="str">
        <f>IF(OR(F628&lt;F618,F628&gt;F619),"Inadmissível","Admissível")</f>
        <v>Admissível</v>
      </c>
    </row>
    <row r="632" spans="1:20" ht="20.100000000000001" customHeight="1" x14ac:dyDescent="0.25">
      <c r="F632" s="34"/>
      <c r="T632" s="259" t="s">
        <v>128</v>
      </c>
    </row>
    <row r="633" spans="1:20" ht="20.100000000000001" customHeight="1" x14ac:dyDescent="0.25">
      <c r="A633" s="172" t="s">
        <v>26</v>
      </c>
      <c r="B633" s="172"/>
      <c r="C633" s="172"/>
      <c r="D633" s="172"/>
      <c r="E633" s="172"/>
      <c r="F633" s="172"/>
      <c r="G633" s="121"/>
      <c r="T633" s="259" t="s">
        <v>129</v>
      </c>
    </row>
    <row r="634" spans="1:20" ht="20.100000000000001" customHeight="1" x14ac:dyDescent="0.25">
      <c r="T634" s="259" t="s">
        <v>130</v>
      </c>
    </row>
    <row r="635" spans="1:20" ht="20.100000000000001" customHeight="1" x14ac:dyDescent="0.25">
      <c r="B635" s="84" t="s">
        <v>27</v>
      </c>
      <c r="C635" s="100" t="s">
        <v>111</v>
      </c>
      <c r="D635" s="100" t="s">
        <v>28</v>
      </c>
      <c r="E635" s="100"/>
      <c r="F635" s="100" t="s">
        <v>29</v>
      </c>
      <c r="T635" s="259" t="s">
        <v>131</v>
      </c>
    </row>
    <row r="636" spans="1:20" ht="20.100000000000001" customHeight="1" x14ac:dyDescent="0.25">
      <c r="B636" s="131" t="str">
        <f>C11</f>
        <v>distrodovia</v>
      </c>
      <c r="C636" s="16">
        <f>B55</f>
        <v>8.5</v>
      </c>
      <c r="D636" s="16">
        <f>C103</f>
        <v>-2614.9484724527283</v>
      </c>
      <c r="E636" s="16"/>
      <c r="F636" s="16">
        <f>C636*D636</f>
        <v>-22227.062015848191</v>
      </c>
    </row>
    <row r="637" spans="1:20" ht="20.100000000000001" customHeight="1" x14ac:dyDescent="0.25">
      <c r="B637" s="131" t="str">
        <f>D11</f>
        <v>disturbano</v>
      </c>
      <c r="C637" s="16">
        <f>B56</f>
        <v>5.4</v>
      </c>
      <c r="D637" s="16">
        <f>C104</f>
        <v>-389.18135062928468</v>
      </c>
      <c r="E637" s="16"/>
      <c r="F637" s="16">
        <f>C637*D637</f>
        <v>-2101.5792933981375</v>
      </c>
    </row>
    <row r="638" spans="1:20" ht="20.100000000000001" customHeight="1" x14ac:dyDescent="0.25">
      <c r="B638" s="131" t="str">
        <f>E11</f>
        <v>redeeletrica</v>
      </c>
      <c r="C638" s="16">
        <v>1</v>
      </c>
      <c r="D638" s="16">
        <f>C105</f>
        <v>41630.667933311983</v>
      </c>
      <c r="E638" s="16"/>
      <c r="F638" s="16">
        <f>C638*D638</f>
        <v>41630.667933311983</v>
      </c>
    </row>
    <row r="639" spans="1:20" ht="20.100000000000001" customHeight="1" x14ac:dyDescent="0.25">
      <c r="B639" s="131" t="str">
        <f>F11</f>
        <v>rechidrico</v>
      </c>
      <c r="C639" s="16">
        <f>B58</f>
        <v>1</v>
      </c>
      <c r="D639" s="16">
        <f>C106</f>
        <v>215774.17671460577</v>
      </c>
      <c r="E639" s="16"/>
      <c r="F639" s="16">
        <f>C639*D639</f>
        <v>215774.17671460577</v>
      </c>
    </row>
    <row r="641" spans="1:7" ht="20.100000000000001" customHeight="1" x14ac:dyDescent="0.25">
      <c r="D641" s="162" t="s">
        <v>101</v>
      </c>
      <c r="E641" s="162"/>
      <c r="F641" s="14">
        <f>SUM(F636:F639)</f>
        <v>233076.20333867142</v>
      </c>
    </row>
    <row r="643" spans="1:7" ht="20.100000000000001" customHeight="1" x14ac:dyDescent="0.25">
      <c r="D643" s="162" t="s">
        <v>5</v>
      </c>
      <c r="E643" s="162"/>
      <c r="F643" s="14">
        <f>C102</f>
        <v>101916.31117501028</v>
      </c>
    </row>
    <row r="645" spans="1:7" ht="20.100000000000001" customHeight="1" x14ac:dyDescent="0.25">
      <c r="D645" s="162" t="s">
        <v>30</v>
      </c>
      <c r="E645" s="162"/>
      <c r="F645" s="14">
        <f>F641+F643</f>
        <v>334992.5145136817</v>
      </c>
    </row>
    <row r="648" spans="1:7" ht="20.100000000000001" customHeight="1" x14ac:dyDescent="0.25">
      <c r="A648" s="172" t="s">
        <v>93</v>
      </c>
      <c r="B648" s="172"/>
      <c r="C648" s="172"/>
      <c r="D648" s="172"/>
      <c r="E648" s="172"/>
      <c r="F648" s="172"/>
      <c r="G648" s="121"/>
    </row>
    <row r="650" spans="1:7" ht="20.100000000000001" customHeight="1" x14ac:dyDescent="0.25">
      <c r="A650" s="24" t="s">
        <v>62</v>
      </c>
      <c r="B650" s="24" t="s">
        <v>94</v>
      </c>
      <c r="C650" s="24"/>
      <c r="D650" s="32" t="s">
        <v>95</v>
      </c>
      <c r="E650" s="32" t="s">
        <v>96</v>
      </c>
      <c r="F650" s="32" t="s">
        <v>97</v>
      </c>
    </row>
    <row r="651" spans="1:7" ht="20.100000000000001" customHeight="1" x14ac:dyDescent="0.25">
      <c r="B651" s="2" t="s">
        <v>50</v>
      </c>
      <c r="C651" s="35"/>
      <c r="D651" s="35" t="s">
        <v>98</v>
      </c>
      <c r="E651" s="118">
        <v>0.15</v>
      </c>
      <c r="F651" s="118">
        <v>0.2</v>
      </c>
    </row>
    <row r="652" spans="1:7" ht="20.100000000000001" customHeight="1" x14ac:dyDescent="0.25">
      <c r="B652" s="16" t="s">
        <v>99</v>
      </c>
      <c r="C652" s="16">
        <f>MIN(G12:G35)</f>
        <v>60000</v>
      </c>
      <c r="D652" s="16">
        <f>C652</f>
        <v>60000</v>
      </c>
      <c r="E652" s="16">
        <f>C652*(1-0.15)</f>
        <v>51000</v>
      </c>
      <c r="F652" s="16">
        <f>C652*(1-0.2)</f>
        <v>48000</v>
      </c>
    </row>
    <row r="653" spans="1:7" ht="20.100000000000001" customHeight="1" x14ac:dyDescent="0.25">
      <c r="B653" s="16" t="s">
        <v>100</v>
      </c>
      <c r="C653" s="16">
        <f>MAX(G12:G35)</f>
        <v>350000</v>
      </c>
      <c r="D653" s="16">
        <f>C653</f>
        <v>350000</v>
      </c>
      <c r="E653" s="16">
        <f>C653*(1+0.15)</f>
        <v>402499.99999999994</v>
      </c>
      <c r="F653" s="16">
        <f>C653*(1+0.2)</f>
        <v>420000</v>
      </c>
    </row>
    <row r="655" spans="1:7" ht="20.100000000000001" customHeight="1" x14ac:dyDescent="0.25">
      <c r="B655" s="170" t="s">
        <v>30</v>
      </c>
      <c r="C655" s="170"/>
      <c r="D655" s="84" t="str">
        <f>IF(AND($F$645&gt;D652,$F$645&lt;D653),"Admitido","Inadmissível")</f>
        <v>Admitido</v>
      </c>
      <c r="E655" s="84" t="str">
        <f>IF(AND($F$645&gt;E652,$F$645&lt;E653),"Admitido","Inadmissível")</f>
        <v>Admitido</v>
      </c>
      <c r="F655" s="84" t="str">
        <f>IF(AND($F$645&gt;F652,$F$645&lt;F653),"Admitido","Inadmissível")</f>
        <v>Admitido</v>
      </c>
    </row>
    <row r="658" spans="1:11" ht="20.100000000000001" customHeight="1" x14ac:dyDescent="0.25">
      <c r="A658" s="172" t="s">
        <v>120</v>
      </c>
      <c r="B658" s="172"/>
      <c r="C658" s="172"/>
      <c r="D658" s="172"/>
      <c r="E658" s="172"/>
      <c r="F658" s="172"/>
      <c r="G658" s="121"/>
    </row>
    <row r="660" spans="1:11" ht="20.100000000000001" customHeight="1" x14ac:dyDescent="0.25">
      <c r="A660" s="175" t="s">
        <v>37</v>
      </c>
      <c r="B660" s="175"/>
      <c r="C660" s="175" t="s">
        <v>54</v>
      </c>
      <c r="D660" s="175"/>
      <c r="E660" s="175"/>
    </row>
    <row r="661" spans="1:11" ht="20.100000000000001" customHeight="1" x14ac:dyDescent="0.25">
      <c r="A661" s="175"/>
      <c r="B661" s="175"/>
      <c r="C661" s="36" t="s">
        <v>55</v>
      </c>
      <c r="D661" s="36" t="s">
        <v>56</v>
      </c>
      <c r="E661" s="36" t="s">
        <v>57</v>
      </c>
    </row>
    <row r="663" spans="1:11" ht="20.100000000000001" customHeight="1" x14ac:dyDescent="0.25">
      <c r="A663" s="163" t="s">
        <v>121</v>
      </c>
      <c r="B663" s="163"/>
      <c r="C663" s="176" t="s">
        <v>122</v>
      </c>
      <c r="D663" s="176" t="s">
        <v>123</v>
      </c>
      <c r="E663" s="176" t="s">
        <v>124</v>
      </c>
      <c r="J663" s="2"/>
    </row>
    <row r="664" spans="1:11" ht="20.100000000000001" customHeight="1" x14ac:dyDescent="0.25">
      <c r="A664" s="163"/>
      <c r="B664" s="163"/>
      <c r="C664" s="176"/>
      <c r="D664" s="176"/>
      <c r="E664" s="176"/>
      <c r="J664" s="2"/>
    </row>
    <row r="665" spans="1:11" ht="20.100000000000001" customHeight="1" x14ac:dyDescent="0.25">
      <c r="J665" s="2"/>
    </row>
    <row r="666" spans="1:11" ht="20.100000000000001" customHeight="1" x14ac:dyDescent="0.25">
      <c r="J666" s="2"/>
    </row>
    <row r="667" spans="1:11" ht="20.100000000000001" customHeight="1" x14ac:dyDescent="0.25">
      <c r="A667" s="14" t="s">
        <v>84</v>
      </c>
      <c r="B667" s="25">
        <v>0.8</v>
      </c>
      <c r="D667" s="14" t="s">
        <v>26</v>
      </c>
      <c r="E667" s="14">
        <f>F645</f>
        <v>334992.5145136817</v>
      </c>
      <c r="J667" s="2"/>
    </row>
    <row r="668" spans="1:11" ht="20.100000000000001" customHeight="1" x14ac:dyDescent="0.25">
      <c r="A668" s="16" t="s">
        <v>14</v>
      </c>
      <c r="B668" s="17">
        <f>B89</f>
        <v>25</v>
      </c>
      <c r="J668" s="2"/>
    </row>
    <row r="669" spans="1:11" ht="20.100000000000001" customHeight="1" x14ac:dyDescent="0.25">
      <c r="A669" s="16" t="s">
        <v>125</v>
      </c>
      <c r="B669" s="37">
        <f>_xlfn.T.INV.2T(1-B667,B668)</f>
        <v>1.3163450726738706</v>
      </c>
      <c r="D669" s="14" t="s">
        <v>24</v>
      </c>
      <c r="E669" s="14">
        <f>E667-B673</f>
        <v>333569.33079547581</v>
      </c>
      <c r="J669" s="2"/>
    </row>
    <row r="670" spans="1:11" ht="20.100000000000001" customHeight="1" x14ac:dyDescent="0.25">
      <c r="A670" s="8"/>
      <c r="D670" s="14" t="s">
        <v>25</v>
      </c>
      <c r="E670" s="14">
        <f>E667+B673</f>
        <v>336415.6982318876</v>
      </c>
      <c r="J670" s="2"/>
    </row>
    <row r="671" spans="1:11" ht="20.100000000000001" customHeight="1" x14ac:dyDescent="0.25">
      <c r="A671" s="14" t="s">
        <v>1</v>
      </c>
      <c r="B671" s="14">
        <f>B90</f>
        <v>3206.3015831172215</v>
      </c>
      <c r="J671" s="2"/>
      <c r="K671" s="2"/>
    </row>
    <row r="672" spans="1:11" ht="20.100000000000001" customHeight="1" x14ac:dyDescent="0.25">
      <c r="A672" s="14" t="s">
        <v>132</v>
      </c>
      <c r="B672" s="14">
        <f>AC103*B671</f>
        <v>1081.1630990611027</v>
      </c>
      <c r="D672" s="14" t="s">
        <v>127</v>
      </c>
      <c r="E672" s="120">
        <f>(E670-E669)/E667</f>
        <v>8.4968090721189524E-3</v>
      </c>
      <c r="J672" s="2"/>
      <c r="K672" s="2"/>
    </row>
    <row r="673" spans="1:11" ht="20.100000000000001" customHeight="1" x14ac:dyDescent="0.25">
      <c r="A673" s="16" t="s">
        <v>126</v>
      </c>
      <c r="B673" s="16">
        <f>B669*B672</f>
        <v>1423.1837182058944</v>
      </c>
      <c r="G673" s="86"/>
      <c r="H673" s="86"/>
      <c r="K673" s="2"/>
    </row>
    <row r="674" spans="1:11" ht="20.100000000000001" customHeight="1" x14ac:dyDescent="0.25">
      <c r="K674" s="2"/>
    </row>
    <row r="675" spans="1:11" ht="20.100000000000001" customHeight="1" x14ac:dyDescent="0.25">
      <c r="K675" s="2"/>
    </row>
    <row r="676" spans="1:11" ht="20.100000000000001" customHeight="1" x14ac:dyDescent="0.25">
      <c r="A676" s="171" t="str" cm="1">
        <f t="array" ref="A676">_xlfn.IFS(E672&lt;0.3,T632,AND(E672&gt;0.3,E672&lt;0.4),T633,E672&lt;0.5,T634,E672&gt;0.5,T635)</f>
        <v>A amplitude do intervalo de confiança de 80% em torno da estimativa de tendência central é inferior a 30%; portanto, o laudo se enquadra no grau de fundamentação III da NBR 14653-2:2011 (Item 9.2.3, tabela 5).</v>
      </c>
      <c r="B676" s="171"/>
      <c r="C676" s="171"/>
      <c r="D676" s="171"/>
      <c r="E676" s="171"/>
      <c r="F676" s="171"/>
      <c r="G676" s="171"/>
      <c r="K676" s="2"/>
    </row>
    <row r="677" spans="1:11" ht="20.100000000000001" customHeight="1" x14ac:dyDescent="0.25">
      <c r="A677" s="171"/>
      <c r="B677" s="171"/>
      <c r="C677" s="171"/>
      <c r="D677" s="171"/>
      <c r="E677" s="171"/>
      <c r="F677" s="171"/>
      <c r="G677" s="171"/>
      <c r="K677" s="2"/>
    </row>
    <row r="678" spans="1:11" ht="20.100000000000001" customHeight="1" x14ac:dyDescent="0.25">
      <c r="A678" s="181" t="s">
        <v>141</v>
      </c>
      <c r="B678" s="181"/>
      <c r="C678" s="181"/>
      <c r="D678" s="181"/>
      <c r="E678" s="181"/>
      <c r="F678" s="181"/>
      <c r="G678" s="181"/>
      <c r="K678" s="2"/>
    </row>
    <row r="679" spans="1:11" ht="20.100000000000001" customHeight="1" x14ac:dyDescent="0.25">
      <c r="A679" s="181"/>
      <c r="B679" s="181"/>
      <c r="C679" s="181"/>
      <c r="D679" s="181"/>
      <c r="E679" s="181"/>
      <c r="F679" s="181"/>
      <c r="G679" s="181"/>
      <c r="H679" s="95"/>
      <c r="K679" s="2"/>
    </row>
    <row r="680" spans="1:11" ht="20.100000000000001" customHeight="1" x14ac:dyDescent="0.25">
      <c r="A680" s="181"/>
      <c r="B680" s="181"/>
      <c r="C680" s="181"/>
      <c r="D680" s="181"/>
      <c r="E680" s="181"/>
      <c r="F680" s="181"/>
      <c r="G680" s="181"/>
    </row>
    <row r="681" spans="1:11" ht="20.100000000000001" customHeight="1" x14ac:dyDescent="0.25">
      <c r="A681" s="181"/>
      <c r="B681" s="181"/>
      <c r="C681" s="181"/>
      <c r="D681" s="181"/>
      <c r="E681" s="181"/>
      <c r="F681" s="181"/>
      <c r="G681" s="181"/>
      <c r="H681" s="95"/>
    </row>
    <row r="682" spans="1:11" ht="20.100000000000001" customHeight="1" x14ac:dyDescent="0.25">
      <c r="G682" s="86"/>
      <c r="H682" s="86"/>
      <c r="K682" s="2"/>
    </row>
    <row r="683" spans="1:11" ht="20.100000000000001" customHeight="1" x14ac:dyDescent="0.25">
      <c r="A683" s="136" t="s">
        <v>94</v>
      </c>
      <c r="B683" s="178" t="s">
        <v>133</v>
      </c>
      <c r="C683" s="178"/>
      <c r="D683" s="178" t="s">
        <v>396</v>
      </c>
      <c r="E683" s="178"/>
      <c r="F683" s="178" t="s">
        <v>134</v>
      </c>
      <c r="G683" s="178"/>
      <c r="H683" s="86"/>
    </row>
    <row r="684" spans="1:11" ht="20.100000000000001" customHeight="1" x14ac:dyDescent="0.25">
      <c r="A684" s="16" t="s">
        <v>135</v>
      </c>
      <c r="B684" s="182">
        <f>E669</f>
        <v>333569.33079547581</v>
      </c>
      <c r="C684" s="182"/>
      <c r="D684" s="182">
        <f>E667*(1-0.15)</f>
        <v>284743.63733662944</v>
      </c>
      <c r="E684" s="182"/>
      <c r="F684" s="182">
        <f>MAX(B684:D684)</f>
        <v>333569.33079547581</v>
      </c>
      <c r="G684" s="182"/>
      <c r="H684" s="86"/>
    </row>
    <row r="685" spans="1:11" ht="20.100000000000001" customHeight="1" x14ac:dyDescent="0.25">
      <c r="A685" s="16" t="s">
        <v>136</v>
      </c>
      <c r="B685" s="182">
        <f>E670</f>
        <v>336415.6982318876</v>
      </c>
      <c r="C685" s="182"/>
      <c r="D685" s="182">
        <f>E667*(1+0.15)</f>
        <v>385241.3916907339</v>
      </c>
      <c r="E685" s="182"/>
      <c r="F685" s="182">
        <f>MIN(B685:D685)</f>
        <v>336415.6982318876</v>
      </c>
      <c r="G685" s="182"/>
      <c r="H685" s="86"/>
    </row>
    <row r="686" spans="1:11" ht="20.100000000000001" customHeight="1" x14ac:dyDescent="0.25">
      <c r="E686" s="21"/>
    </row>
    <row r="687" spans="1:11" ht="20.100000000000001" customHeight="1" x14ac:dyDescent="0.25">
      <c r="B687" s="1"/>
      <c r="D687" s="185">
        <f>E667</f>
        <v>334992.5145136817</v>
      </c>
      <c r="E687" s="185"/>
    </row>
    <row r="688" spans="1:11" ht="20.100000000000001" customHeight="1" x14ac:dyDescent="0.25">
      <c r="B688" s="1"/>
      <c r="D688" s="38"/>
    </row>
    <row r="689" spans="1:21" ht="20.100000000000001" customHeight="1" x14ac:dyDescent="0.25">
      <c r="B689" s="1"/>
      <c r="C689" s="14">
        <f>B684</f>
        <v>333569.33079547581</v>
      </c>
      <c r="D689" s="177" t="s">
        <v>133</v>
      </c>
      <c r="E689" s="177"/>
      <c r="F689" s="33">
        <f>B685</f>
        <v>336415.6982318876</v>
      </c>
    </row>
    <row r="690" spans="1:21" ht="20.100000000000001" customHeight="1" x14ac:dyDescent="0.25">
      <c r="B690" s="1"/>
      <c r="C690" s="100" t="s">
        <v>137</v>
      </c>
      <c r="D690" s="38"/>
      <c r="F690" s="100" t="s">
        <v>138</v>
      </c>
    </row>
    <row r="691" spans="1:21" ht="20.100000000000001" customHeight="1" x14ac:dyDescent="0.25">
      <c r="B691" s="1"/>
      <c r="C691" s="14">
        <f>F684</f>
        <v>333569.33079547581</v>
      </c>
      <c r="D691" s="174" t="s">
        <v>134</v>
      </c>
      <c r="E691" s="174"/>
      <c r="F691" s="33">
        <f>F685</f>
        <v>336415.6982318876</v>
      </c>
    </row>
    <row r="692" spans="1:21" ht="20.100000000000001" customHeight="1" x14ac:dyDescent="0.25">
      <c r="B692" s="1"/>
      <c r="C692" s="100" t="s">
        <v>139</v>
      </c>
      <c r="F692" s="100" t="s">
        <v>140</v>
      </c>
    </row>
    <row r="694" spans="1:21" ht="20.100000000000001" customHeight="1" x14ac:dyDescent="0.25">
      <c r="T694" s="253" t="s">
        <v>323</v>
      </c>
      <c r="U694" s="253" t="s">
        <v>324</v>
      </c>
    </row>
    <row r="695" spans="1:21" ht="20.100000000000001" customHeight="1" x14ac:dyDescent="0.25">
      <c r="T695" s="253">
        <f>B685-B684</f>
        <v>2846.3674364117905</v>
      </c>
      <c r="U695" s="253">
        <f>F685-F684</f>
        <v>2846.3674364117905</v>
      </c>
    </row>
    <row r="702" spans="1:21" ht="20.100000000000001" customHeight="1" x14ac:dyDescent="0.25">
      <c r="A702" s="170" t="s">
        <v>31</v>
      </c>
      <c r="B702" s="170"/>
      <c r="C702" s="170"/>
      <c r="D702" s="170"/>
      <c r="E702" s="170"/>
      <c r="F702" s="170"/>
      <c r="G702" s="170"/>
    </row>
    <row r="704" spans="1:21" ht="20.100000000000001" customHeight="1" x14ac:dyDescent="0.25">
      <c r="A704" s="179" t="s">
        <v>35</v>
      </c>
      <c r="B704" s="179"/>
      <c r="C704" s="179"/>
      <c r="D704" s="179"/>
      <c r="E704" s="179"/>
      <c r="F704" s="179"/>
    </row>
    <row r="705" spans="1:9" ht="20.100000000000001" customHeight="1" x14ac:dyDescent="0.25">
      <c r="A705" s="21"/>
      <c r="B705" s="21"/>
      <c r="C705" s="21"/>
      <c r="D705" s="21"/>
      <c r="E705" s="21"/>
      <c r="F705" s="21"/>
    </row>
    <row r="706" spans="1:9" ht="20.100000000000001" customHeight="1" x14ac:dyDescent="0.25">
      <c r="C706" s="162" t="s">
        <v>32</v>
      </c>
      <c r="D706" s="162"/>
      <c r="E706" s="162"/>
      <c r="F706" s="39">
        <v>3</v>
      </c>
      <c r="H706" s="180" t="str">
        <f>IF(F708&gt;0.01,"Reduzir o número de casas decimais","")</f>
        <v/>
      </c>
      <c r="I706" s="180"/>
    </row>
    <row r="707" spans="1:9" ht="20.100000000000001" customHeight="1" x14ac:dyDescent="0.25">
      <c r="C707" s="182" t="s">
        <v>103</v>
      </c>
      <c r="D707" s="182"/>
      <c r="E707" s="182"/>
      <c r="F707" s="16">
        <f>F711-F645</f>
        <v>7.4854863182990812</v>
      </c>
      <c r="H707" s="1"/>
    </row>
    <row r="708" spans="1:9" ht="20.100000000000001" customHeight="1" x14ac:dyDescent="0.25">
      <c r="C708" s="182" t="s">
        <v>34</v>
      </c>
      <c r="D708" s="182"/>
      <c r="E708" s="182"/>
      <c r="F708" s="19">
        <f>F707/F645</f>
        <v>2.2345234576856075E-5</v>
      </c>
    </row>
    <row r="711" spans="1:9" ht="20.100000000000001" customHeight="1" x14ac:dyDescent="0.25">
      <c r="C711" s="170" t="s">
        <v>365</v>
      </c>
      <c r="D711" s="170"/>
      <c r="E711" s="170"/>
      <c r="F711" s="24">
        <f>ROUNDUP(F645,-F706)</f>
        <v>335000</v>
      </c>
    </row>
    <row r="712" spans="1:9" ht="20.100000000000001" customHeight="1" x14ac:dyDescent="0.25">
      <c r="G712" s="95"/>
      <c r="H712" s="95"/>
    </row>
    <row r="715" spans="1:9" ht="20.100000000000001" customHeight="1" x14ac:dyDescent="0.25">
      <c r="A715" s="173" t="s">
        <v>149</v>
      </c>
      <c r="B715" s="173"/>
      <c r="C715" s="173"/>
      <c r="D715" s="173"/>
      <c r="E715" s="173"/>
      <c r="F715" s="173"/>
    </row>
    <row r="716" spans="1:9" ht="20.100000000000001" customHeight="1" x14ac:dyDescent="0.25">
      <c r="A716" s="181" t="s">
        <v>358</v>
      </c>
      <c r="B716" s="181"/>
      <c r="C716" s="181"/>
      <c r="D716" s="181"/>
      <c r="E716" s="181"/>
      <c r="F716" s="181"/>
      <c r="G716" s="181"/>
      <c r="H716" s="7"/>
    </row>
    <row r="717" spans="1:9" ht="20.100000000000001" customHeight="1" x14ac:dyDescent="0.25">
      <c r="A717" s="181" t="s">
        <v>347</v>
      </c>
      <c r="B717" s="181"/>
      <c r="C717" s="181"/>
      <c r="D717" s="181"/>
      <c r="E717" s="181"/>
      <c r="F717" s="181"/>
      <c r="G717" s="181"/>
      <c r="H717" s="28"/>
    </row>
    <row r="718" spans="1:9" ht="20.100000000000001" customHeight="1" x14ac:dyDescent="0.25">
      <c r="A718" s="181" t="s">
        <v>150</v>
      </c>
      <c r="B718" s="181"/>
      <c r="C718" s="181"/>
      <c r="D718" s="181"/>
      <c r="E718" s="181"/>
      <c r="F718" s="181"/>
      <c r="G718" s="181"/>
      <c r="H718" s="28"/>
    </row>
    <row r="719" spans="1:9" ht="20.100000000000001" customHeight="1" x14ac:dyDescent="0.25">
      <c r="A719" s="181" t="s">
        <v>151</v>
      </c>
      <c r="B719" s="181"/>
      <c r="C719" s="181"/>
      <c r="D719" s="181"/>
      <c r="E719" s="181"/>
      <c r="F719" s="181"/>
      <c r="G719" s="181"/>
      <c r="H719" s="28"/>
    </row>
    <row r="720" spans="1:9" ht="20.100000000000001" customHeight="1" x14ac:dyDescent="0.25">
      <c r="A720" s="181" t="s">
        <v>348</v>
      </c>
      <c r="B720" s="181"/>
      <c r="C720" s="181"/>
      <c r="D720" s="181"/>
      <c r="E720" s="181"/>
      <c r="F720" s="181"/>
      <c r="G720" s="181"/>
      <c r="H720" s="28"/>
    </row>
    <row r="721" spans="1:9" ht="20.100000000000001" customHeight="1" x14ac:dyDescent="0.25">
      <c r="A721" s="181" t="s">
        <v>359</v>
      </c>
      <c r="B721" s="181"/>
      <c r="C721" s="181"/>
      <c r="D721" s="181"/>
      <c r="E721" s="181"/>
      <c r="F721" s="181"/>
      <c r="G721" s="181"/>
      <c r="H721" s="28"/>
    </row>
    <row r="722" spans="1:9" ht="20.100000000000001" customHeight="1" x14ac:dyDescent="0.25">
      <c r="A722" s="181" t="s">
        <v>349</v>
      </c>
      <c r="B722" s="181"/>
      <c r="C722" s="181"/>
      <c r="D722" s="181"/>
      <c r="E722" s="181"/>
      <c r="F722" s="181"/>
      <c r="G722" s="181"/>
      <c r="H722" s="28"/>
    </row>
    <row r="723" spans="1:9" ht="20.100000000000001" customHeight="1" x14ac:dyDescent="0.25">
      <c r="A723" s="181" t="s">
        <v>152</v>
      </c>
      <c r="B723" s="181"/>
      <c r="C723" s="181"/>
      <c r="D723" s="181"/>
      <c r="E723" s="181"/>
      <c r="F723" s="181"/>
      <c r="G723" s="181"/>
      <c r="H723" s="28"/>
    </row>
    <row r="724" spans="1:9" ht="20.100000000000001" customHeight="1" x14ac:dyDescent="0.25">
      <c r="A724" s="181" t="s">
        <v>161</v>
      </c>
      <c r="B724" s="181"/>
      <c r="C724" s="181"/>
      <c r="D724" s="181"/>
      <c r="E724" s="181"/>
      <c r="F724" s="181"/>
      <c r="G724" s="181"/>
      <c r="H724" s="28"/>
    </row>
    <row r="725" spans="1:9" ht="20.100000000000001" customHeight="1" x14ac:dyDescent="0.25">
      <c r="A725" s="181"/>
      <c r="B725" s="181"/>
      <c r="C725" s="181"/>
      <c r="D725" s="181"/>
      <c r="E725" s="181"/>
      <c r="F725" s="181"/>
      <c r="G725" s="181"/>
      <c r="H725" s="28"/>
    </row>
    <row r="726" spans="1:9" ht="20.100000000000001" customHeight="1" x14ac:dyDescent="0.25">
      <c r="H726" s="28"/>
      <c r="I726" s="1" t="str">
        <f>IF(G428&gt;1,"Ponto influenciante","")</f>
        <v/>
      </c>
    </row>
    <row r="727" spans="1:9" ht="20.100000000000001" customHeight="1" x14ac:dyDescent="0.25">
      <c r="I727" s="1" t="str">
        <f>IF(G429&gt;1,"Ponto influenciante","")</f>
        <v/>
      </c>
    </row>
    <row r="729" spans="1:9" ht="20.100000000000001" customHeight="1" x14ac:dyDescent="0.25">
      <c r="I729" s="1" t="str">
        <f>IF(G431&gt;1,"Ponto influenciante","")</f>
        <v/>
      </c>
    </row>
    <row r="730" spans="1:9" ht="20.100000000000001" customHeight="1" x14ac:dyDescent="0.25">
      <c r="A730" s="1"/>
      <c r="B730" s="1"/>
      <c r="C730" s="1"/>
      <c r="D730" s="1"/>
    </row>
    <row r="731" spans="1:9" ht="20.100000000000001" customHeight="1" x14ac:dyDescent="0.25">
      <c r="A731" s="1"/>
      <c r="B731" s="1"/>
      <c r="C731" s="1"/>
      <c r="D731" s="1"/>
    </row>
    <row r="732" spans="1:9" ht="20.100000000000001" customHeight="1" x14ac:dyDescent="0.25">
      <c r="A732" s="1"/>
      <c r="B732" s="1"/>
      <c r="C732" s="1"/>
      <c r="D732" s="1"/>
    </row>
    <row r="733" spans="1:9" ht="20.100000000000001" customHeight="1" x14ac:dyDescent="0.25">
      <c r="A733" s="1"/>
      <c r="B733" s="1"/>
      <c r="C733" s="1"/>
      <c r="D733" s="1"/>
    </row>
    <row r="734" spans="1:9" ht="20.100000000000001" customHeight="1" x14ac:dyDescent="0.25">
      <c r="A734" s="1"/>
      <c r="B734" s="1"/>
      <c r="C734" s="1"/>
      <c r="D734" s="1"/>
    </row>
    <row r="735" spans="1:9" ht="20.100000000000001" customHeight="1" x14ac:dyDescent="0.25">
      <c r="A735" s="1"/>
      <c r="B735" s="1"/>
      <c r="C735" s="1"/>
      <c r="D735" s="1"/>
    </row>
    <row r="744" spans="1:57" ht="20.100000000000001" customHeight="1" x14ac:dyDescent="0.25">
      <c r="A744" s="248"/>
      <c r="B744" s="248"/>
      <c r="C744" s="248"/>
      <c r="D744" s="248"/>
      <c r="E744" s="248"/>
      <c r="F744" s="248"/>
      <c r="G744" s="248"/>
      <c r="H744" s="248"/>
      <c r="I744" s="247"/>
      <c r="J744" s="247"/>
      <c r="K744" s="247"/>
      <c r="L744" s="247"/>
      <c r="M744" s="247"/>
      <c r="N744" s="247"/>
      <c r="O744" s="247"/>
      <c r="P744" s="247"/>
      <c r="Q744" s="247"/>
      <c r="R744" s="247"/>
    </row>
    <row r="745" spans="1:57" ht="20.100000000000001" customHeight="1" x14ac:dyDescent="0.25">
      <c r="A745" s="248"/>
      <c r="B745" s="248"/>
      <c r="C745" s="248"/>
      <c r="D745" s="248"/>
      <c r="E745" s="248"/>
      <c r="F745" s="248"/>
      <c r="G745" s="248"/>
      <c r="H745" s="248"/>
      <c r="I745" s="247"/>
      <c r="J745" s="247"/>
      <c r="K745" s="247"/>
      <c r="L745" s="247"/>
      <c r="M745" s="247"/>
      <c r="N745" s="247"/>
      <c r="O745" s="247"/>
      <c r="P745" s="247"/>
      <c r="Q745" s="247"/>
      <c r="R745" s="247"/>
    </row>
    <row r="746" spans="1:57" ht="20.100000000000001" customHeight="1" x14ac:dyDescent="0.25">
      <c r="A746" s="248"/>
      <c r="B746" s="248"/>
      <c r="C746" s="248"/>
      <c r="D746" s="248"/>
      <c r="E746" s="248"/>
      <c r="F746" s="248"/>
      <c r="G746" s="248"/>
      <c r="H746" s="248"/>
      <c r="I746" s="247"/>
      <c r="J746" s="247"/>
      <c r="K746" s="247"/>
      <c r="L746" s="247"/>
      <c r="M746" s="247"/>
      <c r="N746" s="247"/>
      <c r="O746" s="247"/>
      <c r="P746" s="247"/>
      <c r="Q746" s="247"/>
      <c r="R746" s="247"/>
    </row>
    <row r="747" spans="1:57" ht="20.100000000000001" customHeight="1" x14ac:dyDescent="0.25">
      <c r="A747" s="250" t="str">
        <f>CONCATENATE("Nível máximo de significância para a rejeição da hipótese nula do coeficiente regressor: ",E753)</f>
        <v>Nível máximo de significância para a rejeição da hipótese nula do coeficiente regressor: Interseção</v>
      </c>
      <c r="B747" s="250"/>
      <c r="C747" s="250"/>
      <c r="D747" s="250"/>
      <c r="E747" s="250"/>
      <c r="F747" s="250"/>
      <c r="G747" s="247"/>
      <c r="H747" s="247"/>
      <c r="I747" s="247"/>
      <c r="J747" s="247"/>
      <c r="K747" s="247"/>
      <c r="L747" s="247"/>
      <c r="M747" s="247"/>
      <c r="N747" s="247"/>
      <c r="O747" s="250" t="str">
        <f>CONCATENATE("Nível máximo de significância para a rejeição da hipótese nula do coeficiente regressor: ",S753)</f>
        <v>Nível máximo de significância para a rejeição da hipótese nula do coeficiente regressor: distrodovia</v>
      </c>
      <c r="P747" s="250"/>
      <c r="Q747" s="250"/>
      <c r="R747" s="250"/>
      <c r="S747" s="250"/>
      <c r="T747" s="250"/>
      <c r="AB747" s="267" t="str">
        <f>CONCATENATE("Nível máximo de significância para a rejeição da hipótese nula do coeficiente regressor: ",AF753)</f>
        <v>Nível máximo de significância para a rejeição da hipótese nula do coeficiente regressor: disturbano</v>
      </c>
      <c r="AC747" s="267"/>
      <c r="AD747" s="267"/>
      <c r="AE747" s="267"/>
      <c r="AF747" s="267"/>
      <c r="AG747" s="267"/>
      <c r="AO747" s="267" t="str">
        <f>CONCATENATE("Nível máximo de significância para a rejeição da hipótese nula do coeficiente regressor: ",AS753)</f>
        <v>Nível máximo de significância para a rejeição da hipótese nula do coeficiente regressor: rechidrico</v>
      </c>
      <c r="AP747" s="267"/>
      <c r="AQ747" s="267"/>
      <c r="AR747" s="267"/>
      <c r="AS747" s="267"/>
      <c r="AT747" s="267"/>
    </row>
    <row r="748" spans="1:57" ht="20.100000000000001" customHeight="1" x14ac:dyDescent="0.25">
      <c r="A748" s="247"/>
      <c r="B748" s="247"/>
      <c r="C748" s="247"/>
      <c r="D748" s="247"/>
      <c r="E748" s="247"/>
      <c r="F748" s="247"/>
      <c r="G748" s="247"/>
      <c r="H748" s="247"/>
      <c r="I748" s="247"/>
      <c r="J748" s="247"/>
      <c r="K748" s="247"/>
      <c r="L748" s="247"/>
      <c r="M748" s="247"/>
      <c r="N748" s="247"/>
      <c r="O748" s="247"/>
      <c r="P748" s="247"/>
      <c r="Q748" s="247"/>
      <c r="R748" s="247"/>
    </row>
    <row r="749" spans="1:57" ht="20.100000000000001" customHeight="1" x14ac:dyDescent="0.25">
      <c r="A749" s="247"/>
      <c r="B749" s="247"/>
      <c r="C749" s="247"/>
      <c r="D749" s="247"/>
      <c r="E749" s="247"/>
      <c r="F749" s="247"/>
      <c r="G749" s="247"/>
      <c r="H749" s="247"/>
      <c r="I749" s="247"/>
      <c r="J749" s="247"/>
      <c r="K749" s="247"/>
      <c r="L749" s="247"/>
      <c r="M749" s="247"/>
      <c r="N749" s="247"/>
      <c r="O749" s="247"/>
      <c r="P749" s="247"/>
      <c r="Q749" s="247"/>
      <c r="R749" s="247"/>
    </row>
    <row r="750" spans="1:57" ht="20.100000000000001" customHeight="1" x14ac:dyDescent="0.25">
      <c r="A750" s="251" t="s">
        <v>68</v>
      </c>
      <c r="B750" s="251" t="s">
        <v>68</v>
      </c>
      <c r="C750" s="251" t="s">
        <v>68</v>
      </c>
      <c r="D750" s="251" t="s">
        <v>68</v>
      </c>
      <c r="E750" s="251" t="s">
        <v>68</v>
      </c>
      <c r="F750" s="251" t="s">
        <v>68</v>
      </c>
      <c r="G750" s="251" t="s">
        <v>68</v>
      </c>
      <c r="H750" s="251" t="s">
        <v>68</v>
      </c>
      <c r="I750" s="251" t="s">
        <v>68</v>
      </c>
      <c r="J750" s="251" t="s">
        <v>68</v>
      </c>
      <c r="K750" s="251" t="s">
        <v>68</v>
      </c>
      <c r="L750" s="251" t="s">
        <v>68</v>
      </c>
      <c r="M750" s="251" t="s">
        <v>68</v>
      </c>
      <c r="N750" s="251" t="s">
        <v>68</v>
      </c>
      <c r="O750" s="251" t="s">
        <v>68</v>
      </c>
      <c r="P750" s="251" t="s">
        <v>68</v>
      </c>
      <c r="Q750" s="251" t="s">
        <v>68</v>
      </c>
      <c r="R750" s="251" t="s">
        <v>68</v>
      </c>
      <c r="S750" s="268" t="s">
        <v>68</v>
      </c>
      <c r="T750" s="268" t="s">
        <v>68</v>
      </c>
      <c r="U750" s="268" t="s">
        <v>68</v>
      </c>
      <c r="V750" s="268" t="s">
        <v>68</v>
      </c>
      <c r="W750" s="268" t="s">
        <v>68</v>
      </c>
      <c r="X750" s="268" t="s">
        <v>68</v>
      </c>
      <c r="Y750" s="268" t="s">
        <v>68</v>
      </c>
      <c r="Z750" s="268" t="s">
        <v>68</v>
      </c>
      <c r="AA750" s="268" t="s">
        <v>68</v>
      </c>
      <c r="AB750" s="268" t="s">
        <v>68</v>
      </c>
      <c r="AC750" s="268" t="s">
        <v>68</v>
      </c>
      <c r="AD750" s="268" t="s">
        <v>68</v>
      </c>
      <c r="AE750" s="268" t="s">
        <v>68</v>
      </c>
      <c r="AF750" s="268" t="s">
        <v>68</v>
      </c>
      <c r="AG750" s="268" t="s">
        <v>68</v>
      </c>
      <c r="AH750" s="268" t="s">
        <v>68</v>
      </c>
      <c r="AI750" s="268" t="s">
        <v>68</v>
      </c>
      <c r="AJ750" s="268" t="s">
        <v>68</v>
      </c>
      <c r="AK750" s="268" t="s">
        <v>68</v>
      </c>
      <c r="AL750" s="268"/>
      <c r="AM750" s="268"/>
      <c r="AN750" s="268"/>
      <c r="AO750" s="268" t="s">
        <v>68</v>
      </c>
      <c r="AP750" s="268" t="s">
        <v>68</v>
      </c>
      <c r="AQ750" s="268" t="s">
        <v>68</v>
      </c>
      <c r="AR750" s="268" t="s">
        <v>68</v>
      </c>
      <c r="AS750" s="268" t="s">
        <v>68</v>
      </c>
      <c r="AT750" s="268" t="s">
        <v>68</v>
      </c>
      <c r="AU750" s="268"/>
      <c r="AV750" s="268" t="s">
        <v>68</v>
      </c>
      <c r="AW750" s="268" t="s">
        <v>68</v>
      </c>
      <c r="AX750" s="268"/>
      <c r="AY750" s="268"/>
      <c r="AZ750" s="268"/>
      <c r="BA750" s="268"/>
      <c r="BB750" s="268"/>
      <c r="BC750" s="268"/>
      <c r="BD750" s="268"/>
      <c r="BE750" s="268"/>
    </row>
    <row r="751" spans="1:57" ht="20.100000000000001" customHeight="1" x14ac:dyDescent="0.25">
      <c r="A751" s="247"/>
      <c r="B751" s="247"/>
      <c r="C751" s="247"/>
      <c r="D751" s="247"/>
      <c r="E751" s="247"/>
      <c r="F751" s="247"/>
      <c r="G751" s="247"/>
      <c r="H751" s="247"/>
      <c r="I751" s="247"/>
      <c r="J751" s="247"/>
      <c r="K751" s="247"/>
      <c r="L751" s="247"/>
      <c r="M751" s="247"/>
      <c r="N751" s="247"/>
      <c r="O751" s="247"/>
      <c r="P751" s="247"/>
      <c r="Q751" s="247"/>
      <c r="R751" s="247"/>
    </row>
    <row r="752" spans="1:57" ht="20.100000000000001" customHeight="1" x14ac:dyDescent="0.25">
      <c r="A752" s="247" t="s">
        <v>69</v>
      </c>
      <c r="B752" s="247">
        <v>0</v>
      </c>
      <c r="C752" s="247"/>
      <c r="D752" s="247"/>
      <c r="E752" s="247" t="s">
        <v>9</v>
      </c>
      <c r="F752" s="247"/>
      <c r="G752" s="247"/>
      <c r="H752" s="247"/>
      <c r="I752" s="247"/>
      <c r="J752" s="247"/>
      <c r="K752" s="247"/>
      <c r="L752" s="247"/>
      <c r="M752" s="247"/>
      <c r="N752" s="247"/>
      <c r="O752" s="247" t="s">
        <v>69</v>
      </c>
      <c r="P752" s="247">
        <v>0</v>
      </c>
      <c r="Q752" s="247"/>
      <c r="R752" s="247"/>
      <c r="AB752" s="253" t="s">
        <v>69</v>
      </c>
      <c r="AC752" s="253">
        <v>0</v>
      </c>
      <c r="AO752" s="253" t="s">
        <v>69</v>
      </c>
      <c r="AP752" s="253">
        <v>0</v>
      </c>
      <c r="AS752" s="253" t="s">
        <v>9</v>
      </c>
      <c r="AT752" s="253">
        <f>T94</f>
        <v>0</v>
      </c>
      <c r="AZ752" s="268"/>
      <c r="BA752" s="269">
        <v>0</v>
      </c>
      <c r="BB752" s="268"/>
      <c r="BC752" s="270" t="s">
        <v>76</v>
      </c>
      <c r="BD752" s="259">
        <v>5000</v>
      </c>
      <c r="BE752" s="254"/>
    </row>
    <row r="753" spans="1:58" ht="20.100000000000001" customHeight="1" x14ac:dyDescent="0.25">
      <c r="A753" s="247" t="s">
        <v>70</v>
      </c>
      <c r="B753" s="247">
        <f>D102</f>
        <v>2403.7667462844051</v>
      </c>
      <c r="C753" s="247"/>
      <c r="D753" s="247"/>
      <c r="E753" s="247" t="str">
        <f>B102</f>
        <v>Interseção</v>
      </c>
      <c r="F753" s="247">
        <f>C102</f>
        <v>101916.31117501028</v>
      </c>
      <c r="G753" s="247"/>
      <c r="H753" s="247"/>
      <c r="I753" s="247"/>
      <c r="J753" s="247"/>
      <c r="K753" s="247"/>
      <c r="L753" s="247"/>
      <c r="M753" s="247"/>
      <c r="N753" s="247"/>
      <c r="O753" s="247" t="s">
        <v>70</v>
      </c>
      <c r="P753" s="247">
        <f>D103</f>
        <v>140.08076596552743</v>
      </c>
      <c r="Q753" s="247"/>
      <c r="R753" s="247"/>
      <c r="S753" s="253" t="str">
        <f>B103</f>
        <v>distrodovia</v>
      </c>
      <c r="T753" s="253">
        <f>C103</f>
        <v>-2614.9484724527283</v>
      </c>
      <c r="AB753" s="253" t="s">
        <v>70</v>
      </c>
      <c r="AC753" s="253">
        <f>D104</f>
        <v>216.76534344505927</v>
      </c>
      <c r="AF753" s="253" t="str">
        <f>B104</f>
        <v>disturbano</v>
      </c>
      <c r="AG753" s="253">
        <f>C104</f>
        <v>-389.18135062928468</v>
      </c>
      <c r="AO753" s="253" t="s">
        <v>70</v>
      </c>
      <c r="AP753" s="253">
        <f>D106</f>
        <v>1277.9405835249743</v>
      </c>
      <c r="AS753" s="253" t="str">
        <f>B106</f>
        <v>rechidrico</v>
      </c>
      <c r="AT753" s="253">
        <f>C106</f>
        <v>215774.17671460577</v>
      </c>
      <c r="AZ753" s="259"/>
      <c r="BA753" s="259">
        <v>32</v>
      </c>
      <c r="BB753" s="259"/>
      <c r="BC753" s="259" t="s">
        <v>74</v>
      </c>
      <c r="BD753" s="259">
        <f>(BA753-BA752)/BD752</f>
        <v>6.4000000000000003E-3</v>
      </c>
      <c r="BE753" s="254"/>
    </row>
    <row r="754" spans="1:58" ht="20.100000000000001" customHeight="1" x14ac:dyDescent="0.25">
      <c r="A754" s="247" t="s">
        <v>71</v>
      </c>
      <c r="B754" s="247">
        <v>4</v>
      </c>
      <c r="C754" s="247"/>
      <c r="D754" s="247"/>
      <c r="E754" s="247" t="s">
        <v>75</v>
      </c>
      <c r="F754" s="247">
        <f>D102</f>
        <v>2403.7667462844051</v>
      </c>
      <c r="G754" s="247"/>
      <c r="H754" s="247"/>
      <c r="I754" s="247"/>
      <c r="J754" s="247"/>
      <c r="K754" s="247"/>
      <c r="L754" s="247"/>
      <c r="M754" s="247"/>
      <c r="N754" s="247"/>
      <c r="O754" s="247" t="s">
        <v>71</v>
      </c>
      <c r="P754" s="247">
        <v>4</v>
      </c>
      <c r="Q754" s="247"/>
      <c r="R754" s="247"/>
      <c r="S754" s="253" t="s">
        <v>75</v>
      </c>
      <c r="T754" s="253">
        <f>D103</f>
        <v>140.08076596552743</v>
      </c>
      <c r="AB754" s="253" t="s">
        <v>71</v>
      </c>
      <c r="AC754" s="253">
        <v>4</v>
      </c>
      <c r="AF754" s="253" t="s">
        <v>75</v>
      </c>
      <c r="AG754" s="253">
        <f>D104</f>
        <v>216.76534344505927</v>
      </c>
      <c r="AO754" s="253" t="s">
        <v>71</v>
      </c>
      <c r="AP754" s="253">
        <v>4</v>
      </c>
      <c r="AS754" s="253" t="s">
        <v>75</v>
      </c>
      <c r="AT754" s="253">
        <f>D106</f>
        <v>1277.9405835249743</v>
      </c>
      <c r="AZ754" s="259"/>
      <c r="BA754" s="259"/>
      <c r="BB754" s="259"/>
      <c r="BC754" s="259"/>
      <c r="BD754" s="259"/>
      <c r="BE754" s="254"/>
    </row>
    <row r="755" spans="1:58" ht="20.100000000000001" customHeight="1" x14ac:dyDescent="0.25">
      <c r="A755" s="247" t="s">
        <v>72</v>
      </c>
      <c r="B755" s="247">
        <f>B752-(B754*B753)</f>
        <v>-9615.0669851376206</v>
      </c>
      <c r="C755" s="247"/>
      <c r="D755" s="247"/>
      <c r="E755" s="247" t="s">
        <v>83</v>
      </c>
      <c r="F755" s="252">
        <v>0.3</v>
      </c>
      <c r="G755" s="247"/>
      <c r="H755" s="247"/>
      <c r="I755" s="247"/>
      <c r="J755" s="247"/>
      <c r="K755" s="247"/>
      <c r="L755" s="247"/>
      <c r="M755" s="247"/>
      <c r="N755" s="247"/>
      <c r="O755" s="247" t="s">
        <v>72</v>
      </c>
      <c r="P755" s="247">
        <f>P752-(P754*P753)</f>
        <v>-560.32306386210973</v>
      </c>
      <c r="Q755" s="247"/>
      <c r="R755" s="247"/>
      <c r="S755" s="253" t="s">
        <v>83</v>
      </c>
      <c r="T755" s="271">
        <v>0.3</v>
      </c>
      <c r="AB755" s="253" t="s">
        <v>72</v>
      </c>
      <c r="AC755" s="253">
        <f>AC752-(AC754*AC753)</f>
        <v>-867.06137378023709</v>
      </c>
      <c r="AF755" s="253" t="s">
        <v>83</v>
      </c>
      <c r="AG755" s="271">
        <v>0.3</v>
      </c>
      <c r="AO755" s="253" t="s">
        <v>72</v>
      </c>
      <c r="AP755" s="253">
        <f>AP752-(AP754*AP753)</f>
        <v>-5111.7623340998971</v>
      </c>
      <c r="AS755" s="253" t="s">
        <v>83</v>
      </c>
      <c r="AT755" s="271">
        <v>0.3</v>
      </c>
      <c r="AU755" s="271"/>
      <c r="AZ755" s="272" t="s">
        <v>333</v>
      </c>
      <c r="BA755" s="259" t="s">
        <v>334</v>
      </c>
      <c r="BB755" s="259" t="s">
        <v>335</v>
      </c>
      <c r="BC755" s="259" t="s">
        <v>79</v>
      </c>
      <c r="BD755" s="259" t="s">
        <v>78</v>
      </c>
      <c r="BE755" s="254" t="s">
        <v>86</v>
      </c>
    </row>
    <row r="756" spans="1:58" ht="20.100000000000001" customHeight="1" x14ac:dyDescent="0.25">
      <c r="A756" s="247" t="s">
        <v>73</v>
      </c>
      <c r="B756" s="247">
        <f>B752+(B753*B754)</f>
        <v>9615.0669851376206</v>
      </c>
      <c r="C756" s="247"/>
      <c r="D756" s="247"/>
      <c r="E756" s="247" t="s">
        <v>84</v>
      </c>
      <c r="F756" s="252">
        <f>1-F755</f>
        <v>0.7</v>
      </c>
      <c r="G756" s="247"/>
      <c r="H756" s="247"/>
      <c r="I756" s="247"/>
      <c r="J756" s="247"/>
      <c r="K756" s="247"/>
      <c r="L756" s="247"/>
      <c r="M756" s="247"/>
      <c r="N756" s="247"/>
      <c r="O756" s="247" t="s">
        <v>73</v>
      </c>
      <c r="P756" s="247">
        <f>P752+(P753*P754)</f>
        <v>560.32306386210973</v>
      </c>
      <c r="Q756" s="247"/>
      <c r="R756" s="247"/>
      <c r="S756" s="253" t="s">
        <v>84</v>
      </c>
      <c r="T756" s="271">
        <f>1-T755</f>
        <v>0.7</v>
      </c>
      <c r="AB756" s="253" t="s">
        <v>73</v>
      </c>
      <c r="AC756" s="253">
        <f>AC752+(AC753*AC754)</f>
        <v>867.06137378023709</v>
      </c>
      <c r="AF756" s="253" t="s">
        <v>84</v>
      </c>
      <c r="AG756" s="271">
        <f>1-AG755</f>
        <v>0.7</v>
      </c>
      <c r="AO756" s="253" t="s">
        <v>73</v>
      </c>
      <c r="AP756" s="253">
        <f>AP752+(AP753*AP754)</f>
        <v>5111.7623340998971</v>
      </c>
      <c r="AS756" s="253" t="s">
        <v>84</v>
      </c>
      <c r="AT756" s="271">
        <f>1-AT755</f>
        <v>0.7</v>
      </c>
      <c r="AU756" s="271"/>
      <c r="AZ756" s="273">
        <v>0.05</v>
      </c>
      <c r="BA756" s="259">
        <f>BA752</f>
        <v>0</v>
      </c>
      <c r="BB756" s="274">
        <f>_xlfn.CHISQ.DIST.RT(BA756,7)</f>
        <v>1</v>
      </c>
      <c r="BC756" s="259">
        <f>BB756-BB757</f>
        <v>1.5896439720108901E-10</v>
      </c>
      <c r="BD756" s="259" t="str">
        <f t="shared" ref="BD756:BD819" si="67">IF(BB756&lt;(1-$AZ$760),BC756,"")</f>
        <v/>
      </c>
      <c r="BE756" s="254" t="str">
        <f t="shared" ref="BE756:BE819" si="68">IF(BB756&lt;(1-$AZ$766),BC756,"")</f>
        <v/>
      </c>
    </row>
    <row r="757" spans="1:58" ht="20.100000000000001" customHeight="1" x14ac:dyDescent="0.25">
      <c r="A757" s="247" t="s">
        <v>76</v>
      </c>
      <c r="B757" s="247">
        <v>2000</v>
      </c>
      <c r="C757" s="247"/>
      <c r="D757" s="247"/>
      <c r="E757" s="247" t="s">
        <v>24</v>
      </c>
      <c r="F757" s="252">
        <f>F755/2</f>
        <v>0.15</v>
      </c>
      <c r="G757" s="247"/>
      <c r="H757" s="247"/>
      <c r="I757" s="247"/>
      <c r="J757" s="247"/>
      <c r="K757" s="247"/>
      <c r="L757" s="247"/>
      <c r="M757" s="247"/>
      <c r="N757" s="247"/>
      <c r="O757" s="247" t="s">
        <v>76</v>
      </c>
      <c r="P757" s="247">
        <v>2000</v>
      </c>
      <c r="Q757" s="247"/>
      <c r="R757" s="247"/>
      <c r="S757" s="253" t="s">
        <v>24</v>
      </c>
      <c r="T757" s="271">
        <f>T755/2</f>
        <v>0.15</v>
      </c>
      <c r="AB757" s="253" t="s">
        <v>76</v>
      </c>
      <c r="AC757" s="253">
        <v>2000</v>
      </c>
      <c r="AF757" s="253" t="s">
        <v>24</v>
      </c>
      <c r="AG757" s="271">
        <f>AG755/2</f>
        <v>0.15</v>
      </c>
      <c r="AO757" s="253" t="s">
        <v>76</v>
      </c>
      <c r="AP757" s="253">
        <v>2000</v>
      </c>
      <c r="AS757" s="253" t="s">
        <v>24</v>
      </c>
      <c r="AT757" s="271">
        <f>AT755/2</f>
        <v>0.15</v>
      </c>
      <c r="AU757" s="271"/>
      <c r="AZ757" s="272" t="s">
        <v>336</v>
      </c>
      <c r="BA757" s="259">
        <f>BA756+$BD$753</f>
        <v>6.4000000000000003E-3</v>
      </c>
      <c r="BB757" s="274">
        <f t="shared" ref="BB757:BB820" si="69">_xlfn.CHISQ.DIST.RT(BA757,7)</f>
        <v>0.9999999998410356</v>
      </c>
      <c r="BC757" s="259">
        <f t="shared" ref="BC757:BC820" si="70">BB757-BB758</f>
        <v>1.6350425458000473E-9</v>
      </c>
      <c r="BD757" s="259" t="str">
        <f t="shared" si="67"/>
        <v/>
      </c>
      <c r="BE757" s="254" t="str">
        <f t="shared" si="68"/>
        <v/>
      </c>
    </row>
    <row r="758" spans="1:58" ht="20.100000000000001" customHeight="1" x14ac:dyDescent="0.25">
      <c r="A758" s="247" t="s">
        <v>74</v>
      </c>
      <c r="B758" s="247">
        <f>(B756-B755)/B757</f>
        <v>9.61506698513762</v>
      </c>
      <c r="C758" s="247"/>
      <c r="D758" s="247"/>
      <c r="E758" s="247" t="s">
        <v>25</v>
      </c>
      <c r="F758" s="252">
        <f>F756+F757</f>
        <v>0.85</v>
      </c>
      <c r="G758" s="247"/>
      <c r="H758" s="247"/>
      <c r="I758" s="247"/>
      <c r="J758" s="247"/>
      <c r="K758" s="247"/>
      <c r="L758" s="247"/>
      <c r="M758" s="247"/>
      <c r="N758" s="247"/>
      <c r="O758" s="247" t="s">
        <v>74</v>
      </c>
      <c r="P758" s="247">
        <f>(P756-P755)/P757</f>
        <v>0.56032306386210973</v>
      </c>
      <c r="Q758" s="247"/>
      <c r="R758" s="247"/>
      <c r="S758" s="253" t="s">
        <v>25</v>
      </c>
      <c r="T758" s="271">
        <f>T756+T757</f>
        <v>0.85</v>
      </c>
      <c r="AB758" s="253" t="s">
        <v>74</v>
      </c>
      <c r="AC758" s="253">
        <f>(AC756-AC755)/AC757</f>
        <v>0.86706137378023707</v>
      </c>
      <c r="AF758" s="253" t="s">
        <v>25</v>
      </c>
      <c r="AG758" s="271">
        <f>AG756+AG757</f>
        <v>0.85</v>
      </c>
      <c r="AO758" s="253" t="s">
        <v>74</v>
      </c>
      <c r="AP758" s="253">
        <f>(AP756-AP755)/AP757</f>
        <v>5.1117623340998968</v>
      </c>
      <c r="AS758" s="253" t="s">
        <v>25</v>
      </c>
      <c r="AT758" s="271">
        <f>AT756+AT757</f>
        <v>0.85</v>
      </c>
      <c r="AU758" s="271"/>
      <c r="AZ758" s="273">
        <f>1-AZ756</f>
        <v>0.95</v>
      </c>
      <c r="BA758" s="259">
        <f>BA757+$BD$753</f>
        <v>1.2800000000000001E-2</v>
      </c>
      <c r="BB758" s="274">
        <f t="shared" si="69"/>
        <v>0.99999999820599306</v>
      </c>
      <c r="BC758" s="259">
        <f t="shared" si="70"/>
        <v>5.6031180806215275E-9</v>
      </c>
      <c r="BD758" s="259" t="str">
        <f t="shared" si="67"/>
        <v/>
      </c>
      <c r="BE758" s="254" t="str">
        <f t="shared" si="68"/>
        <v/>
      </c>
    </row>
    <row r="759" spans="1:58" ht="20.100000000000001" customHeight="1" x14ac:dyDescent="0.25">
      <c r="A759" s="247"/>
      <c r="B759" s="247"/>
      <c r="C759" s="247"/>
      <c r="D759" s="247"/>
      <c r="E759" s="247"/>
      <c r="F759" s="247"/>
      <c r="G759" s="247"/>
      <c r="H759" s="247" t="s">
        <v>81</v>
      </c>
      <c r="I759" s="247" t="s">
        <v>85</v>
      </c>
      <c r="J759" s="247"/>
      <c r="K759" s="247"/>
      <c r="L759" s="247"/>
      <c r="M759" s="247"/>
      <c r="N759" s="247"/>
      <c r="O759" s="247"/>
      <c r="P759" s="247"/>
      <c r="Q759" s="247"/>
      <c r="R759" s="247"/>
      <c r="V759" s="253" t="s">
        <v>81</v>
      </c>
      <c r="W759" s="253" t="s">
        <v>85</v>
      </c>
      <c r="AI759" s="253" t="s">
        <v>81</v>
      </c>
      <c r="AJ759" s="253" t="s">
        <v>85</v>
      </c>
      <c r="AV759" s="253" t="s">
        <v>81</v>
      </c>
      <c r="AW759" s="253" t="s">
        <v>85</v>
      </c>
      <c r="AZ759" s="272" t="s">
        <v>337</v>
      </c>
      <c r="BA759" s="259">
        <f>BA758+$BD$753</f>
        <v>1.9200000000000002E-2</v>
      </c>
      <c r="BB759" s="274">
        <f t="shared" si="69"/>
        <v>0.99999999260287498</v>
      </c>
      <c r="BC759" s="259">
        <f t="shared" si="70"/>
        <v>1.2799003079599913E-8</v>
      </c>
      <c r="BD759" s="259" t="str">
        <f t="shared" si="67"/>
        <v/>
      </c>
      <c r="BE759" s="254" t="str">
        <f t="shared" si="68"/>
        <v/>
      </c>
    </row>
    <row r="760" spans="1:58" ht="20.100000000000001" customHeight="1" x14ac:dyDescent="0.25">
      <c r="A760" s="247" t="s">
        <v>76</v>
      </c>
      <c r="B760" s="247" t="s">
        <v>33</v>
      </c>
      <c r="C760" s="247" t="s">
        <v>77</v>
      </c>
      <c r="D760" s="247" t="s">
        <v>82</v>
      </c>
      <c r="E760" s="247" t="s">
        <v>78</v>
      </c>
      <c r="F760" s="247" t="s">
        <v>79</v>
      </c>
      <c r="G760" s="247" t="s">
        <v>80</v>
      </c>
      <c r="H760" s="247" t="s">
        <v>77</v>
      </c>
      <c r="I760" s="247"/>
      <c r="J760" s="247" t="s">
        <v>81</v>
      </c>
      <c r="K760" s="247"/>
      <c r="L760" s="247"/>
      <c r="M760" s="247"/>
      <c r="N760" s="247"/>
      <c r="O760" s="247" t="s">
        <v>76</v>
      </c>
      <c r="P760" s="247" t="s">
        <v>33</v>
      </c>
      <c r="Q760" s="247" t="s">
        <v>78</v>
      </c>
      <c r="R760" s="247" t="s">
        <v>82</v>
      </c>
      <c r="S760" s="253" t="s">
        <v>78</v>
      </c>
      <c r="T760" s="253" t="s">
        <v>79</v>
      </c>
      <c r="U760" s="253" t="s">
        <v>80</v>
      </c>
      <c r="V760" s="253" t="s">
        <v>77</v>
      </c>
      <c r="X760" s="253" t="s">
        <v>81</v>
      </c>
      <c r="AB760" s="253" t="s">
        <v>76</v>
      </c>
      <c r="AC760" s="253" t="s">
        <v>33</v>
      </c>
      <c r="AD760" s="253" t="s">
        <v>148</v>
      </c>
      <c r="AE760" s="253" t="s">
        <v>82</v>
      </c>
      <c r="AF760" s="253" t="s">
        <v>78</v>
      </c>
      <c r="AG760" s="253" t="s">
        <v>79</v>
      </c>
      <c r="AH760" s="253" t="s">
        <v>80</v>
      </c>
      <c r="AI760" s="253" t="s">
        <v>77</v>
      </c>
      <c r="AK760" s="253" t="s">
        <v>81</v>
      </c>
      <c r="AO760" s="253" t="s">
        <v>76</v>
      </c>
      <c r="AP760" s="253" t="s">
        <v>33</v>
      </c>
      <c r="AQ760" s="253" t="s">
        <v>148</v>
      </c>
      <c r="AR760" s="253" t="s">
        <v>82</v>
      </c>
      <c r="AS760" s="253" t="s">
        <v>78</v>
      </c>
      <c r="AT760" s="253" t="s">
        <v>79</v>
      </c>
      <c r="AU760" s="253" t="s">
        <v>80</v>
      </c>
      <c r="AV760" s="253" t="s">
        <v>77</v>
      </c>
      <c r="AX760" s="253" t="s">
        <v>81</v>
      </c>
      <c r="AZ760" s="273">
        <f>AZ758</f>
        <v>0.95</v>
      </c>
      <c r="BA760" s="259">
        <f>BA759+$BD$753</f>
        <v>2.5600000000000001E-2</v>
      </c>
      <c r="BB760" s="274">
        <f t="shared" si="69"/>
        <v>0.9999999798038719</v>
      </c>
      <c r="BC760" s="259">
        <f t="shared" si="70"/>
        <v>2.3795788228753167E-8</v>
      </c>
      <c r="BD760" s="259" t="str">
        <f t="shared" si="67"/>
        <v/>
      </c>
      <c r="BE760" s="254" t="str">
        <f t="shared" si="68"/>
        <v/>
      </c>
    </row>
    <row r="761" spans="1:58" ht="20.100000000000001" customHeight="1" x14ac:dyDescent="0.25">
      <c r="A761" s="247">
        <v>0</v>
      </c>
      <c r="B761" s="247">
        <f>$B$755+(A761*$B$758)</f>
        <v>-9615.0669851376206</v>
      </c>
      <c r="C761" s="247">
        <f>_xlfn.NORM.DIST($B761,$B$752,$B$753,0)</f>
        <v>5.5675213067886844E-8</v>
      </c>
      <c r="D761" s="247">
        <f>_xlfn.NORM.DIST($B761,$B$752,$B$753,1)</f>
        <v>3.1671241833119857E-5</v>
      </c>
      <c r="E761" s="247">
        <f>IF(OR(D761&lt;$F$757,D761&gt;$F$758),C761,"")</f>
        <v>5.5675213067886844E-8</v>
      </c>
      <c r="F761" s="247" t="str">
        <f>IF(AND(D761&gt;$F$757,D761&lt;$F$758),C761,"")</f>
        <v/>
      </c>
      <c r="G761" s="247" t="str">
        <f>IF(C761=MAX($C$761:$C$2761),C761,"")</f>
        <v/>
      </c>
      <c r="H761" s="247">
        <f>_xlfn.NORM.DIST(B761,$F$753,$F$754,0)</f>
        <v>0</v>
      </c>
      <c r="I761" s="247">
        <f>IF(H761=MAX($H$761:$H$2761),C761,"")</f>
        <v>5.5675213067886844E-8</v>
      </c>
      <c r="J761" s="247">
        <f>IF(I761=MIN($I$761:$I$2761),I761,"")</f>
        <v>5.5675213067886844E-8</v>
      </c>
      <c r="K761" s="247"/>
      <c r="L761" s="247"/>
      <c r="M761" s="247"/>
      <c r="N761" s="247"/>
      <c r="O761" s="247">
        <v>0</v>
      </c>
      <c r="P761" s="247">
        <f>$P$755+(O761*$P$758)</f>
        <v>-560.32306386210973</v>
      </c>
      <c r="Q761" s="247">
        <f>_xlfn.NORM.DIST(P761,P$752,P$753,0)</f>
        <v>9.5537902610997805E-7</v>
      </c>
      <c r="R761" s="247">
        <f>_xlfn.NORM.DIST(P761,P$752,P$753,1)</f>
        <v>3.1671241833119857E-5</v>
      </c>
      <c r="S761" s="253">
        <f>IF(OR(R761&lt;$T$757,R761&gt;$T$758),Q761,"")</f>
        <v>9.5537902610997805E-7</v>
      </c>
      <c r="T761" s="253" t="str">
        <f>IF(AND(R761&gt;$T$757,R761&lt;$T$758),Q761,"")</f>
        <v/>
      </c>
      <c r="U761" s="253" t="str">
        <f>IF(Q761=MAX($Q$761:$Q$2761),Q761,"")</f>
        <v/>
      </c>
      <c r="V761" s="253">
        <f>_xlfn.NORM.DIST(P761,$T$753,$T$754,0)</f>
        <v>5.4809853112107473E-50</v>
      </c>
      <c r="W761" s="253">
        <f>IF(V761=MAX($V$761:$V$2761),Q761,"")</f>
        <v>9.5537902610997805E-7</v>
      </c>
      <c r="X761" s="253">
        <f t="shared" ref="X761:X824" si="71">IF(W761=MIN($W$761:$W$2761),W761,"")</f>
        <v>9.5537902610997805E-7</v>
      </c>
      <c r="AB761" s="253">
        <v>0</v>
      </c>
      <c r="AC761" s="253">
        <f>AC$755+(AB761*AC$758)</f>
        <v>-867.06137378023709</v>
      </c>
      <c r="AD761" s="253">
        <f t="shared" ref="AD761:AD824" si="72">_xlfn.NORM.DIST(AC761,AC$752,AC$753,0)</f>
        <v>6.1739678325841597E-7</v>
      </c>
      <c r="AE761" s="253">
        <f t="shared" ref="AE761:AE824" si="73">_xlfn.NORM.DIST(AC761,AC$752,AC$753,1)</f>
        <v>3.1671241833119857E-5</v>
      </c>
      <c r="AF761" s="253">
        <f>IF(OR(AE761&lt;$T$757,AE761&gt;$T$758),AD761,"")</f>
        <v>6.1739678325841597E-7</v>
      </c>
      <c r="AG761" s="253" t="str">
        <f t="shared" ref="AG761:AG824" si="74">IF(AND(AE761&gt;$AG$757,AE761&lt;$AG$758),AD761,"")</f>
        <v/>
      </c>
      <c r="AH761" s="253" t="str">
        <f t="shared" ref="AH761:AH824" si="75">IF(AD761=MAX($AD$761:$AD$2761),AD761,"")</f>
        <v/>
      </c>
      <c r="AI761" s="253">
        <f t="shared" ref="AI761:AI824" si="76">_xlfn.NORM.DIST(AC761,$AG$753,$AG$754,0)</f>
        <v>1.6200621819150804E-4</v>
      </c>
      <c r="AJ761" s="253" t="str">
        <f t="shared" ref="AJ761:AJ824" si="77">IF(AI761=MAX($AI$761:$AI$2761),AD761,"")</f>
        <v/>
      </c>
      <c r="AK761" s="253" t="str">
        <f t="shared" ref="AK761:AK824" si="78">IF(AJ761=MIN($AJ$761:$AJ$2761),AJ761,"")</f>
        <v/>
      </c>
      <c r="AO761" s="253">
        <v>0</v>
      </c>
      <c r="AP761" s="253">
        <f t="shared" ref="AP761:AP824" si="79">AP$755+(AO761*AP$758)</f>
        <v>-5111.7623340998971</v>
      </c>
      <c r="AQ761" s="253">
        <f t="shared" ref="AQ761:AQ824" si="80">_xlfn.NORM.DIST(AP761,AP$752,AP$753,0)</f>
        <v>1.0472335528756605E-7</v>
      </c>
      <c r="AR761" s="253">
        <f t="shared" ref="AR761:AR824" si="81">_xlfn.NORM.DIST(AP761,AP$752,AP$753,1)</f>
        <v>3.1671241833119857E-5</v>
      </c>
      <c r="AS761" s="253">
        <f>IF(OR(AR761&lt;$T$757,AR761&gt;$T$758),AQ761,"")</f>
        <v>1.0472335528756605E-7</v>
      </c>
      <c r="AT761" s="253" t="str">
        <f t="shared" ref="AT761:AT824" si="82">IF(AND(AR761&gt;$AG$757,AR761&lt;$AG$758),AQ761,"")</f>
        <v/>
      </c>
      <c r="AU761" s="253" t="str">
        <f t="shared" ref="AU761:AU824" si="83">IF(AQ761=MAX($AQ$761:$AQ$2761),AQ761,"")</f>
        <v/>
      </c>
      <c r="AV761" s="253">
        <f t="shared" ref="AV761:AV824" si="84">_xlfn.NORM.DIST(AP761,$AT$753,$AT$754,0)</f>
        <v>0</v>
      </c>
      <c r="AW761" s="253">
        <f t="shared" ref="AW761:AW824" si="85">IF(AV761=MAX($AV$761:$AV$2761),AQ761,"")</f>
        <v>1.0472335528756605E-7</v>
      </c>
      <c r="AX761" s="253">
        <f t="shared" ref="AX761:AX824" si="86">IF(AW761=MIN($AW$761:$AW$2761),AW761,"")</f>
        <v>1.0472335528756605E-7</v>
      </c>
      <c r="AZ761" s="259"/>
      <c r="BA761" s="259">
        <f>BA760+$BD$753</f>
        <v>3.2000000000000001E-2</v>
      </c>
      <c r="BB761" s="274">
        <f t="shared" si="69"/>
        <v>0.99999995600808367</v>
      </c>
      <c r="BC761" s="259">
        <f t="shared" si="70"/>
        <v>3.9074811275519039E-8</v>
      </c>
      <c r="BD761" s="259" t="str">
        <f t="shared" si="67"/>
        <v/>
      </c>
      <c r="BE761" s="254" t="str">
        <f t="shared" si="68"/>
        <v/>
      </c>
    </row>
    <row r="762" spans="1:58" ht="20.100000000000001" customHeight="1" x14ac:dyDescent="0.25">
      <c r="A762" s="248">
        <v>1</v>
      </c>
      <c r="B762" s="247">
        <f>$B$755+(A762*$B$758)</f>
        <v>-9605.4519181524829</v>
      </c>
      <c r="C762" s="247">
        <f>_xlfn.NORM.DIST($B762,$B$752,$B$753,0)</f>
        <v>5.6572728480737909E-8</v>
      </c>
      <c r="D762" s="247">
        <f>_xlfn.NORM.DIST($B762,$B$752,$B$753,1)</f>
        <v>3.2210866790657701E-5</v>
      </c>
      <c r="E762" s="247">
        <f>IF(OR(D762&lt;$F$757,D762&gt;$F$758),C762,"")</f>
        <v>5.6572728480737909E-8</v>
      </c>
      <c r="F762" s="247" t="str">
        <f>IF(AND(D762&gt;$F$757,D762&lt;$F$758),C762,"")</f>
        <v/>
      </c>
      <c r="G762" s="247" t="str">
        <f>IF(C762=MAX($C$761:$C$2761),C762,"")</f>
        <v/>
      </c>
      <c r="H762" s="247">
        <f>_xlfn.NORM.DIST(B762,$F$753,$F$754,0)</f>
        <v>0</v>
      </c>
      <c r="I762" s="247">
        <f>IF(H762=MAX($H$761:$H$2761),C762,"")</f>
        <v>5.6572728480737909E-8</v>
      </c>
      <c r="J762" s="247" t="str">
        <f>IF(I762=MIN($I$761:$I$2761),I762,"")</f>
        <v/>
      </c>
      <c r="K762" s="248"/>
      <c r="L762" s="248"/>
      <c r="M762" s="248"/>
      <c r="N762" s="248"/>
      <c r="O762" s="248">
        <v>1</v>
      </c>
      <c r="P762" s="247">
        <f>$P$755+(O762*$P$758)</f>
        <v>-559.76274079824759</v>
      </c>
      <c r="Q762" s="247">
        <f>_xlfn.NORM.DIST(P762,P$752,P$753,0)</f>
        <v>9.7078026759248301E-7</v>
      </c>
      <c r="R762" s="247">
        <f>_xlfn.NORM.DIST(P762,P$752,P$753,1)</f>
        <v>3.2210866790657701E-5</v>
      </c>
      <c r="S762" s="253">
        <f>IF(OR(R762&lt;$T$757,R762&gt;$T$758),Q762,"")</f>
        <v>9.7078026759248301E-7</v>
      </c>
      <c r="T762" s="253" t="str">
        <f>IF(AND(R762&gt;$T$757,R762&lt;$T$758),Q762,"")</f>
        <v/>
      </c>
      <c r="U762" s="253" t="str">
        <f>IF(Q762=MAX($Q$761:$Q$2761),Q762,"")</f>
        <v/>
      </c>
      <c r="V762" s="253">
        <f>_xlfn.NORM.DIST(P762,$T$753,$T$754,0)</f>
        <v>5.1686273458680425E-50</v>
      </c>
      <c r="W762" s="253" t="str">
        <f>IF(V762=MAX($V$761:$V$2761),Q762,"")</f>
        <v/>
      </c>
      <c r="X762" s="253" t="str">
        <f t="shared" si="71"/>
        <v/>
      </c>
      <c r="Y762" s="259"/>
      <c r="Z762" s="259"/>
      <c r="AA762" s="259"/>
      <c r="AB762" s="259">
        <v>1</v>
      </c>
      <c r="AC762" s="253">
        <f t="shared" ref="AC762:AC825" si="87">$AC$755+(AB762*$AC$758)</f>
        <v>-866.1943124064569</v>
      </c>
      <c r="AD762" s="253">
        <f t="shared" si="72"/>
        <v>6.2734956292974594E-7</v>
      </c>
      <c r="AE762" s="253">
        <f t="shared" si="73"/>
        <v>3.2210866790657613E-5</v>
      </c>
      <c r="AF762" s="253">
        <f>IF(OR(AE762&lt;$T$757,AE762&gt;$T$758),AD762,"")</f>
        <v>6.2734956292974594E-7</v>
      </c>
      <c r="AG762" s="253" t="str">
        <f t="shared" si="74"/>
        <v/>
      </c>
      <c r="AH762" s="253" t="str">
        <f t="shared" si="75"/>
        <v/>
      </c>
      <c r="AI762" s="253">
        <f t="shared" si="76"/>
        <v>1.6343986142645768E-4</v>
      </c>
      <c r="AJ762" s="253" t="str">
        <f t="shared" si="77"/>
        <v/>
      </c>
      <c r="AK762" s="253" t="str">
        <f t="shared" si="78"/>
        <v/>
      </c>
      <c r="AL762" s="259"/>
      <c r="AM762" s="259"/>
      <c r="AN762" s="259"/>
      <c r="AO762" s="259">
        <v>1</v>
      </c>
      <c r="AP762" s="253">
        <f t="shared" si="79"/>
        <v>-5106.6505717657974</v>
      </c>
      <c r="AQ762" s="253">
        <f t="shared" si="80"/>
        <v>1.0641155404383235E-7</v>
      </c>
      <c r="AR762" s="253">
        <f t="shared" si="81"/>
        <v>3.2210866790657701E-5</v>
      </c>
      <c r="AS762" s="253">
        <f>IF(OR(AR762&lt;$T$757,AR762&gt;$T$758),AQ762,"")</f>
        <v>1.0641155404383235E-7</v>
      </c>
      <c r="AT762" s="253" t="str">
        <f t="shared" si="82"/>
        <v/>
      </c>
      <c r="AU762" s="253" t="str">
        <f t="shared" si="83"/>
        <v/>
      </c>
      <c r="AV762" s="253">
        <f t="shared" si="84"/>
        <v>0</v>
      </c>
      <c r="AW762" s="253">
        <f t="shared" si="85"/>
        <v>1.0641155404383235E-7</v>
      </c>
      <c r="AX762" s="253" t="str">
        <f t="shared" si="86"/>
        <v/>
      </c>
      <c r="AZ762" s="272" t="s">
        <v>86</v>
      </c>
      <c r="BA762" s="259">
        <f>BA761+$BD$753</f>
        <v>3.8400000000000004E-2</v>
      </c>
      <c r="BB762" s="274">
        <f t="shared" si="69"/>
        <v>0.99999991693327239</v>
      </c>
      <c r="BC762" s="259">
        <f t="shared" si="70"/>
        <v>5.9055126566676108E-8</v>
      </c>
      <c r="BD762" s="259" t="str">
        <f t="shared" si="67"/>
        <v/>
      </c>
      <c r="BE762" s="254" t="str">
        <f t="shared" si="68"/>
        <v/>
      </c>
      <c r="BF762" s="259"/>
    </row>
    <row r="763" spans="1:58" ht="20.100000000000001" customHeight="1" x14ac:dyDescent="0.25">
      <c r="A763" s="247">
        <v>2</v>
      </c>
      <c r="B763" s="247">
        <f>$B$755+(A763*$B$758)</f>
        <v>-9595.8368511673452</v>
      </c>
      <c r="C763" s="247">
        <f>_xlfn.NORM.DIST($B763,$B$752,$B$753,0)</f>
        <v>5.7483792593390447E-8</v>
      </c>
      <c r="D763" s="247">
        <f>_xlfn.NORM.DIST($B763,$B$752,$B$753,1)</f>
        <v>3.2759186404502981E-5</v>
      </c>
      <c r="E763" s="247">
        <f>IF(OR(D763&lt;$F$757,D763&gt;$F$758),C763,"")</f>
        <v>5.7483792593390447E-8</v>
      </c>
      <c r="F763" s="247" t="str">
        <f>IF(AND(D763&gt;$F$757,D763&lt;$F$758),C763,"")</f>
        <v/>
      </c>
      <c r="G763" s="247" t="str">
        <f>IF(C763=MAX($C$761:$C$2761),C763,"")</f>
        <v/>
      </c>
      <c r="H763" s="247">
        <f>_xlfn.NORM.DIST(B763,$F$753,$F$754,0)</f>
        <v>0</v>
      </c>
      <c r="I763" s="247">
        <f>IF(H763=MAX($H$761:$H$2761),C763,"")</f>
        <v>5.7483792593390447E-8</v>
      </c>
      <c r="J763" s="247" t="str">
        <f>IF(I763=MIN($I$761:$I$2761),I763,"")</f>
        <v/>
      </c>
      <c r="K763" s="247"/>
      <c r="L763" s="247"/>
      <c r="M763" s="247"/>
      <c r="N763" s="247"/>
      <c r="O763" s="247">
        <v>2</v>
      </c>
      <c r="P763" s="247">
        <f>$P$755+(O763*$P$758)</f>
        <v>-559.20241773438556</v>
      </c>
      <c r="Q763" s="247">
        <f>_xlfn.NORM.DIST(P763,P$752,P$753,0)</f>
        <v>9.8641400290676398E-7</v>
      </c>
      <c r="R763" s="247">
        <f>_xlfn.NORM.DIST(P763,P$752,P$753,1)</f>
        <v>3.2759186404502886E-5</v>
      </c>
      <c r="S763" s="253">
        <f>IF(OR(R763&lt;$T$757,R763&gt;$T$758),Q763,"")</f>
        <v>9.8641400290676398E-7</v>
      </c>
      <c r="T763" s="253" t="str">
        <f>IF(AND(R763&gt;$T$757,R763&lt;$T$758),Q763,"")</f>
        <v/>
      </c>
      <c r="U763" s="253" t="str">
        <f>IF(Q763=MAX($Q$761:$Q$2761),Q763,"")</f>
        <v/>
      </c>
      <c r="V763" s="253">
        <f>_xlfn.NORM.DIST(P763,$T$753,$T$754,0)</f>
        <v>4.8739924834125363E-50</v>
      </c>
      <c r="W763" s="253" t="str">
        <f>IF(V763=MAX($V$761:$V$2761),Q763,"")</f>
        <v/>
      </c>
      <c r="X763" s="253" t="str">
        <f t="shared" si="71"/>
        <v/>
      </c>
      <c r="AB763" s="253">
        <v>2</v>
      </c>
      <c r="AC763" s="253">
        <f t="shared" si="87"/>
        <v>-865.3272510326766</v>
      </c>
      <c r="AD763" s="253">
        <f t="shared" si="72"/>
        <v>6.3745258762420134E-7</v>
      </c>
      <c r="AE763" s="253">
        <f t="shared" si="73"/>
        <v>3.2759186404502981E-5</v>
      </c>
      <c r="AF763" s="253">
        <f>IF(OR(AE763&lt;$T$757,AE763&gt;$T$758),AD763,"")</f>
        <v>6.3745258762420134E-7</v>
      </c>
      <c r="AG763" s="253" t="str">
        <f t="shared" si="74"/>
        <v/>
      </c>
      <c r="AH763" s="253" t="str">
        <f t="shared" si="75"/>
        <v/>
      </c>
      <c r="AI763" s="253">
        <f t="shared" si="76"/>
        <v>1.648835532567618E-4</v>
      </c>
      <c r="AJ763" s="253" t="str">
        <f t="shared" si="77"/>
        <v/>
      </c>
      <c r="AK763" s="253" t="str">
        <f t="shared" si="78"/>
        <v/>
      </c>
      <c r="AO763" s="253">
        <v>2</v>
      </c>
      <c r="AP763" s="253">
        <f t="shared" si="79"/>
        <v>-5101.5388094316977</v>
      </c>
      <c r="AQ763" s="253">
        <f t="shared" si="80"/>
        <v>1.0812523748573882E-7</v>
      </c>
      <c r="AR763" s="253">
        <f t="shared" si="81"/>
        <v>3.2759186404502886E-5</v>
      </c>
      <c r="AS763" s="253">
        <f>IF(OR(AR763&lt;$T$757,AR763&gt;$T$758),AQ763,"")</f>
        <v>1.0812523748573882E-7</v>
      </c>
      <c r="AT763" s="253" t="str">
        <f t="shared" si="82"/>
        <v/>
      </c>
      <c r="AU763" s="253" t="str">
        <f t="shared" si="83"/>
        <v/>
      </c>
      <c r="AV763" s="253">
        <f t="shared" si="84"/>
        <v>0</v>
      </c>
      <c r="AW763" s="253">
        <f t="shared" si="85"/>
        <v>1.0812523748573882E-7</v>
      </c>
      <c r="AX763" s="253" t="str">
        <f t="shared" si="86"/>
        <v/>
      </c>
      <c r="AZ763" s="273">
        <f>F97</f>
        <v>5.5634463755206117E-38</v>
      </c>
      <c r="BA763" s="259">
        <f>BA762+$BD$753</f>
        <v>4.4800000000000006E-2</v>
      </c>
      <c r="BB763" s="274">
        <f t="shared" si="69"/>
        <v>0.99999985787814583</v>
      </c>
      <c r="BC763" s="259">
        <f t="shared" si="70"/>
        <v>8.4109512354935134E-8</v>
      </c>
      <c r="BD763" s="259" t="str">
        <f t="shared" si="67"/>
        <v/>
      </c>
      <c r="BE763" s="254" t="str">
        <f t="shared" si="68"/>
        <v/>
      </c>
    </row>
    <row r="764" spans="1:58" ht="20.100000000000001" customHeight="1" x14ac:dyDescent="0.25">
      <c r="A764" s="247">
        <v>3</v>
      </c>
      <c r="B764" s="247">
        <f>$B$755+(A764*$B$758)</f>
        <v>-9586.2217841822076</v>
      </c>
      <c r="C764" s="247">
        <f>_xlfn.NORM.DIST($B764,$B$752,$B$753,0)</f>
        <v>5.8408594209582553E-8</v>
      </c>
      <c r="D764" s="247">
        <f>_xlfn.NORM.DIST($B764,$B$752,$B$753,1)</f>
        <v>3.3316331852099976E-5</v>
      </c>
      <c r="E764" s="247">
        <f>IF(OR(D764&lt;$F$757,D764&gt;$F$758),C764,"")</f>
        <v>5.8408594209582553E-8</v>
      </c>
      <c r="F764" s="247" t="str">
        <f>IF(AND(D764&gt;$F$757,D764&lt;$F$758),C764,"")</f>
        <v/>
      </c>
      <c r="G764" s="247" t="str">
        <f>IF(C764=MAX($C$761:$C$2761),C764,"")</f>
        <v/>
      </c>
      <c r="H764" s="247">
        <f>_xlfn.NORM.DIST(B764,$F$753,$F$754,0)</f>
        <v>0</v>
      </c>
      <c r="I764" s="247">
        <f>IF(H764=MAX($H$761:$H$2761),C764,"")</f>
        <v>5.8408594209582553E-8</v>
      </c>
      <c r="J764" s="247" t="str">
        <f>IF(I764=MIN($I$761:$I$2761),I764,"")</f>
        <v/>
      </c>
      <c r="K764" s="247"/>
      <c r="L764" s="247"/>
      <c r="M764" s="247"/>
      <c r="N764" s="247"/>
      <c r="O764" s="247">
        <v>3</v>
      </c>
      <c r="P764" s="247">
        <f>$P$755+(O764*$P$758)</f>
        <v>-558.64209467052342</v>
      </c>
      <c r="Q764" s="247">
        <f>_xlfn.NORM.DIST(P764,P$752,P$753,0)</f>
        <v>1.0022834718991022E-6</v>
      </c>
      <c r="R764" s="247">
        <f>_xlfn.NORM.DIST(P764,P$752,P$753,1)</f>
        <v>3.3316331852099976E-5</v>
      </c>
      <c r="S764" s="253">
        <f>IF(OR(R764&lt;$T$757,R764&gt;$T$758),Q764,"")</f>
        <v>1.0022834718991022E-6</v>
      </c>
      <c r="T764" s="253" t="str">
        <f>IF(AND(R764&gt;$T$757,R764&lt;$T$758),Q764,"")</f>
        <v/>
      </c>
      <c r="U764" s="253" t="str">
        <f>IF(Q764=MAX($Q$761:$Q$2761),Q764,"")</f>
        <v/>
      </c>
      <c r="V764" s="253">
        <f>_xlfn.NORM.DIST(P764,$T$753,$T$754,0)</f>
        <v>4.5960795872718623E-50</v>
      </c>
      <c r="W764" s="253" t="str">
        <f>IF(V764=MAX($V$761:$V$2761),Q764,"")</f>
        <v/>
      </c>
      <c r="X764" s="253" t="str">
        <f t="shared" si="71"/>
        <v/>
      </c>
      <c r="AB764" s="253">
        <v>3</v>
      </c>
      <c r="AC764" s="253">
        <f t="shared" si="87"/>
        <v>-864.46018965889641</v>
      </c>
      <c r="AD764" s="253">
        <f t="shared" si="72"/>
        <v>6.4770795103507849E-7</v>
      </c>
      <c r="AE764" s="253">
        <f t="shared" si="73"/>
        <v>3.3316331852099976E-5</v>
      </c>
      <c r="AF764" s="253">
        <f>IF(OR(AE764&lt;$T$757,AE764&gt;$T$758),AD764,"")</f>
        <v>6.4770795103507849E-7</v>
      </c>
      <c r="AG764" s="253" t="str">
        <f t="shared" si="74"/>
        <v/>
      </c>
      <c r="AH764" s="253" t="str">
        <f t="shared" si="75"/>
        <v/>
      </c>
      <c r="AI764" s="253">
        <f t="shared" si="76"/>
        <v>1.6633733604155021E-4</v>
      </c>
      <c r="AJ764" s="253" t="str">
        <f t="shared" si="77"/>
        <v/>
      </c>
      <c r="AK764" s="253" t="str">
        <f t="shared" si="78"/>
        <v/>
      </c>
      <c r="AO764" s="253">
        <v>3</v>
      </c>
      <c r="AP764" s="253">
        <f t="shared" si="79"/>
        <v>-5096.4270470975971</v>
      </c>
      <c r="AQ764" s="253">
        <f t="shared" si="80"/>
        <v>1.0986476074728311E-7</v>
      </c>
      <c r="AR764" s="253">
        <f t="shared" si="81"/>
        <v>3.3316331852100064E-5</v>
      </c>
      <c r="AS764" s="253">
        <f>IF(OR(AR764&lt;$T$757,AR764&gt;$T$758),AQ764,"")</f>
        <v>1.0986476074728311E-7</v>
      </c>
      <c r="AT764" s="253" t="str">
        <f t="shared" si="82"/>
        <v/>
      </c>
      <c r="AU764" s="253" t="str">
        <f t="shared" si="83"/>
        <v/>
      </c>
      <c r="AV764" s="253">
        <f t="shared" si="84"/>
        <v>0</v>
      </c>
      <c r="AW764" s="253">
        <f t="shared" si="85"/>
        <v>1.0986476074728311E-7</v>
      </c>
      <c r="AX764" s="253" t="str">
        <f t="shared" si="86"/>
        <v/>
      </c>
      <c r="AZ764" s="259"/>
      <c r="BA764" s="259">
        <f>BA763+$BD$753</f>
        <v>5.1200000000000009E-2</v>
      </c>
      <c r="BB764" s="274">
        <f t="shared" si="69"/>
        <v>0.99999977376863347</v>
      </c>
      <c r="BC764" s="259">
        <f t="shared" si="70"/>
        <v>1.1457439441642236E-7</v>
      </c>
      <c r="BD764" s="259" t="str">
        <f t="shared" si="67"/>
        <v/>
      </c>
      <c r="BE764" s="254" t="str">
        <f t="shared" si="68"/>
        <v/>
      </c>
    </row>
    <row r="765" spans="1:58" ht="20.100000000000001" customHeight="1" x14ac:dyDescent="0.25">
      <c r="A765" s="247">
        <v>4</v>
      </c>
      <c r="B765" s="247">
        <f>$B$755+(A765*$B$758)</f>
        <v>-9576.6067171970699</v>
      </c>
      <c r="C765" s="247">
        <f>_xlfn.NORM.DIST($B765,$B$752,$B$753,0)</f>
        <v>5.9347324507370419E-8</v>
      </c>
      <c r="D765" s="247">
        <f>_xlfn.NORM.DIST($B765,$B$752,$B$753,1)</f>
        <v>3.3882436137647771E-5</v>
      </c>
      <c r="E765" s="247">
        <f>IF(OR(D765&lt;$F$757,D765&gt;$F$758),C765,"")</f>
        <v>5.9347324507370419E-8</v>
      </c>
      <c r="F765" s="247" t="str">
        <f>IF(AND(D765&gt;$F$757,D765&lt;$F$758),C765,"")</f>
        <v/>
      </c>
      <c r="G765" s="247" t="str">
        <f>IF(C765=MAX($C$761:$C$2761),C765,"")</f>
        <v/>
      </c>
      <c r="H765" s="247">
        <f>_xlfn.NORM.DIST(B765,$F$753,$F$754,0)</f>
        <v>0</v>
      </c>
      <c r="I765" s="247">
        <f>IF(H765=MAX($H$761:$H$2761),C765,"")</f>
        <v>5.9347324507370419E-8</v>
      </c>
      <c r="J765" s="247" t="str">
        <f>IF(I765=MIN($I$761:$I$2761),I765,"")</f>
        <v/>
      </c>
      <c r="K765" s="247"/>
      <c r="L765" s="247"/>
      <c r="M765" s="247"/>
      <c r="N765" s="247"/>
      <c r="O765" s="247">
        <v>4</v>
      </c>
      <c r="P765" s="247">
        <f>$P$755+(O765*$P$758)</f>
        <v>-558.08177160666128</v>
      </c>
      <c r="Q765" s="247">
        <f>_xlfn.NORM.DIST(P765,P$752,P$753,0)</f>
        <v>1.018391955158734E-6</v>
      </c>
      <c r="R765" s="247">
        <f>_xlfn.NORM.DIST(P765,P$752,P$753,1)</f>
        <v>3.3882436137647771E-5</v>
      </c>
      <c r="S765" s="253">
        <f>IF(OR(R765&lt;$T$757,R765&gt;$T$758),Q765,"")</f>
        <v>1.018391955158734E-6</v>
      </c>
      <c r="T765" s="253" t="str">
        <f>IF(AND(R765&gt;$T$757,R765&lt;$T$758),Q765,"")</f>
        <v/>
      </c>
      <c r="U765" s="253" t="str">
        <f>IF(Q765=MAX($Q$761:$Q$2761),Q765,"")</f>
        <v/>
      </c>
      <c r="V765" s="253">
        <f>_xlfn.NORM.DIST(P765,$T$753,$T$754,0)</f>
        <v>4.3339438179210517E-50</v>
      </c>
      <c r="W765" s="253" t="str">
        <f>IF(V765=MAX($V$761:$V$2761),Q765,"")</f>
        <v/>
      </c>
      <c r="X765" s="253" t="str">
        <f t="shared" si="71"/>
        <v/>
      </c>
      <c r="AB765" s="253">
        <v>4</v>
      </c>
      <c r="AC765" s="253">
        <f t="shared" si="87"/>
        <v>-863.59312828511611</v>
      </c>
      <c r="AD765" s="253">
        <f t="shared" si="72"/>
        <v>6.5811777318510326E-7</v>
      </c>
      <c r="AE765" s="253">
        <f t="shared" si="73"/>
        <v>3.3882436137647771E-5</v>
      </c>
      <c r="AF765" s="253">
        <f>IF(OR(AE765&lt;$T$757,AE765&gt;$T$758),AD765,"")</f>
        <v>6.5811777318510326E-7</v>
      </c>
      <c r="AG765" s="253" t="str">
        <f t="shared" si="74"/>
        <v/>
      </c>
      <c r="AH765" s="253" t="str">
        <f t="shared" si="75"/>
        <v/>
      </c>
      <c r="AI765" s="253">
        <f t="shared" si="76"/>
        <v>1.6780125202727996E-4</v>
      </c>
      <c r="AJ765" s="253" t="str">
        <f t="shared" si="77"/>
        <v/>
      </c>
      <c r="AK765" s="253" t="str">
        <f t="shared" si="78"/>
        <v/>
      </c>
      <c r="AO765" s="253">
        <v>4</v>
      </c>
      <c r="AP765" s="253">
        <f t="shared" si="79"/>
        <v>-5091.3152847634974</v>
      </c>
      <c r="AQ765" s="253">
        <f t="shared" si="80"/>
        <v>1.1163048342847985E-7</v>
      </c>
      <c r="AR765" s="253">
        <f t="shared" si="81"/>
        <v>3.3882436137647771E-5</v>
      </c>
      <c r="AS765" s="253">
        <f>IF(OR(AR765&lt;$T$757,AR765&gt;$T$758),AQ765,"")</f>
        <v>1.1163048342847985E-7</v>
      </c>
      <c r="AT765" s="253" t="str">
        <f t="shared" si="82"/>
        <v/>
      </c>
      <c r="AU765" s="253" t="str">
        <f t="shared" si="83"/>
        <v/>
      </c>
      <c r="AV765" s="253">
        <f t="shared" si="84"/>
        <v>0</v>
      </c>
      <c r="AW765" s="253">
        <f t="shared" si="85"/>
        <v>1.1163048342847985E-7</v>
      </c>
      <c r="AX765" s="253" t="str">
        <f t="shared" si="86"/>
        <v/>
      </c>
      <c r="AZ765" s="272" t="s">
        <v>338</v>
      </c>
      <c r="BA765" s="259">
        <f>BA764+$BD$753</f>
        <v>5.7600000000000012E-2</v>
      </c>
      <c r="BB765" s="274">
        <f t="shared" si="69"/>
        <v>0.99999965919423905</v>
      </c>
      <c r="BC765" s="259">
        <f t="shared" si="70"/>
        <v>1.5075653569951442E-7</v>
      </c>
      <c r="BD765" s="259" t="str">
        <f t="shared" si="67"/>
        <v/>
      </c>
      <c r="BE765" s="254" t="str">
        <f t="shared" si="68"/>
        <v/>
      </c>
    </row>
    <row r="766" spans="1:58" ht="20.100000000000001" customHeight="1" x14ac:dyDescent="0.25">
      <c r="A766" s="247">
        <v>5</v>
      </c>
      <c r="B766" s="247">
        <f>$B$755+(A766*$B$758)</f>
        <v>-9566.9916502119322</v>
      </c>
      <c r="C766" s="247">
        <f>_xlfn.NORM.DIST($B766,$B$752,$B$753,0)</f>
        <v>6.0300177064992716E-8</v>
      </c>
      <c r="D766" s="247">
        <f>_xlfn.NORM.DIST($B766,$B$752,$B$753,1)</f>
        <v>3.4457634115053068E-5</v>
      </c>
      <c r="E766" s="247">
        <f>IF(OR(D766&lt;$F$757,D766&gt;$F$758),C766,"")</f>
        <v>6.0300177064992716E-8</v>
      </c>
      <c r="F766" s="247" t="str">
        <f>IF(AND(D766&gt;$F$757,D766&lt;$F$758),C766,"")</f>
        <v/>
      </c>
      <c r="G766" s="247" t="str">
        <f>IF(C766=MAX($C$761:$C$2761),C766,"")</f>
        <v/>
      </c>
      <c r="H766" s="247">
        <f>_xlfn.NORM.DIST(B766,$F$753,$F$754,0)</f>
        <v>0</v>
      </c>
      <c r="I766" s="247">
        <f>IF(H766=MAX($H$761:$H$2761),C766,"")</f>
        <v>6.0300177064992716E-8</v>
      </c>
      <c r="J766" s="247" t="str">
        <f>IF(I766=MIN($I$761:$I$2761),I766,"")</f>
        <v/>
      </c>
      <c r="K766" s="247"/>
      <c r="L766" s="247"/>
      <c r="M766" s="247"/>
      <c r="N766" s="247"/>
      <c r="O766" s="247">
        <v>5</v>
      </c>
      <c r="P766" s="247">
        <f>$P$755+(O766*$P$758)</f>
        <v>-557.52144854279913</v>
      </c>
      <c r="Q766" s="247">
        <f>_xlfn.NORM.DIST(P766,P$752,P$753,0)</f>
        <v>1.0347427744617096E-6</v>
      </c>
      <c r="R766" s="247">
        <f>_xlfn.NORM.DIST(P766,P$752,P$753,1)</f>
        <v>3.4457634115053115E-5</v>
      </c>
      <c r="S766" s="253">
        <f>IF(OR(R766&lt;$T$757,R766&gt;$T$758),Q766,"")</f>
        <v>1.0347427744617096E-6</v>
      </c>
      <c r="T766" s="253" t="str">
        <f>IF(AND(R766&gt;$T$757,R766&lt;$T$758),Q766,"")</f>
        <v/>
      </c>
      <c r="U766" s="253" t="str">
        <f>IF(Q766=MAX($Q$761:$Q$2761),Q766,"")</f>
        <v/>
      </c>
      <c r="V766" s="253">
        <f>_xlfn.NORM.DIST(P766,$T$753,$T$754,0)</f>
        <v>4.0866934815951725E-50</v>
      </c>
      <c r="W766" s="253" t="str">
        <f>IF(V766=MAX($V$761:$V$2761),Q766,"")</f>
        <v/>
      </c>
      <c r="X766" s="253" t="str">
        <f t="shared" si="71"/>
        <v/>
      </c>
      <c r="AB766" s="253">
        <v>5</v>
      </c>
      <c r="AC766" s="253">
        <f t="shared" si="87"/>
        <v>-862.72606691133592</v>
      </c>
      <c r="AD766" s="253">
        <f t="shared" si="72"/>
        <v>6.6868420071324295E-7</v>
      </c>
      <c r="AE766" s="253">
        <f t="shared" si="73"/>
        <v>3.4457634115053068E-5</v>
      </c>
      <c r="AF766" s="253">
        <f>IF(OR(AE766&lt;$T$757,AE766&gt;$T$758),AD766,"")</f>
        <v>6.6868420071324295E-7</v>
      </c>
      <c r="AG766" s="253" t="str">
        <f t="shared" si="74"/>
        <v/>
      </c>
      <c r="AH766" s="253" t="str">
        <f t="shared" si="75"/>
        <v/>
      </c>
      <c r="AI766" s="253">
        <f t="shared" si="76"/>
        <v>1.6927534334402523E-4</v>
      </c>
      <c r="AJ766" s="253" t="str">
        <f t="shared" si="77"/>
        <v/>
      </c>
      <c r="AK766" s="253" t="str">
        <f t="shared" si="78"/>
        <v/>
      </c>
      <c r="AO766" s="253">
        <v>5</v>
      </c>
      <c r="AP766" s="253">
        <f t="shared" si="79"/>
        <v>-5086.2035224293977</v>
      </c>
      <c r="AQ766" s="253">
        <f t="shared" si="80"/>
        <v>1.1342276964401482E-7</v>
      </c>
      <c r="AR766" s="253">
        <f t="shared" si="81"/>
        <v>3.4457634115053068E-5</v>
      </c>
      <c r="AS766" s="253">
        <f>IF(OR(AR766&lt;$T$757,AR766&gt;$T$758),AQ766,"")</f>
        <v>1.1342276964401482E-7</v>
      </c>
      <c r="AT766" s="253" t="str">
        <f t="shared" si="82"/>
        <v/>
      </c>
      <c r="AU766" s="253" t="str">
        <f t="shared" si="83"/>
        <v/>
      </c>
      <c r="AV766" s="253">
        <f t="shared" si="84"/>
        <v>0</v>
      </c>
      <c r="AW766" s="253">
        <f t="shared" si="85"/>
        <v>1.1342276964401482E-7</v>
      </c>
      <c r="AX766" s="253" t="str">
        <f t="shared" si="86"/>
        <v/>
      </c>
      <c r="AZ766" s="273">
        <f>1-AZ763</f>
        <v>1</v>
      </c>
      <c r="BA766" s="259">
        <f>BA765+$BD$753</f>
        <v>6.4000000000000015E-2</v>
      </c>
      <c r="BB766" s="274">
        <f t="shared" si="69"/>
        <v>0.99999950843770335</v>
      </c>
      <c r="BC766" s="259">
        <f t="shared" si="70"/>
        <v>1.9293781561291468E-7</v>
      </c>
      <c r="BD766" s="259" t="str">
        <f t="shared" si="67"/>
        <v/>
      </c>
      <c r="BE766" s="254" t="str">
        <f t="shared" si="68"/>
        <v/>
      </c>
    </row>
    <row r="767" spans="1:58" ht="20.100000000000001" customHeight="1" x14ac:dyDescent="0.25">
      <c r="A767" s="247">
        <v>6</v>
      </c>
      <c r="B767" s="247">
        <f>$B$755+(A767*$B$758)</f>
        <v>-9557.3765832267945</v>
      </c>
      <c r="C767" s="247">
        <f>_xlfn.NORM.DIST($B767,$B$752,$B$753,0)</f>
        <v>6.1267347886957624E-8</v>
      </c>
      <c r="D767" s="247">
        <f>_xlfn.NORM.DIST($B767,$B$752,$B$753,1)</f>
        <v>3.5042062511133837E-5</v>
      </c>
      <c r="E767" s="247">
        <f>IF(OR(D767&lt;$F$757,D767&gt;$F$758),C767,"")</f>
        <v>6.1267347886957624E-8</v>
      </c>
      <c r="F767" s="247" t="str">
        <f>IF(AND(D767&gt;$F$757,D767&lt;$F$758),C767,"")</f>
        <v/>
      </c>
      <c r="G767" s="247" t="str">
        <f>IF(C767=MAX($C$761:$C$2761),C767,"")</f>
        <v/>
      </c>
      <c r="H767" s="247">
        <f>_xlfn.NORM.DIST(B767,$F$753,$F$754,0)</f>
        <v>0</v>
      </c>
      <c r="I767" s="247">
        <f>IF(H767=MAX($H$761:$H$2761),C767,"")</f>
        <v>6.1267347886957624E-8</v>
      </c>
      <c r="J767" s="247" t="str">
        <f>IF(I767=MIN($I$761:$I$2761),I767,"")</f>
        <v/>
      </c>
      <c r="K767" s="247"/>
      <c r="L767" s="247"/>
      <c r="M767" s="247"/>
      <c r="N767" s="247"/>
      <c r="O767" s="247">
        <v>6</v>
      </c>
      <c r="P767" s="247">
        <f>$P$755+(O767*$P$758)</f>
        <v>-556.96112547893711</v>
      </c>
      <c r="Q767" s="247">
        <f>_xlfn.NORM.DIST(P767,P$752,P$753,0)</f>
        <v>1.0513392932185204E-6</v>
      </c>
      <c r="R767" s="247">
        <f>_xlfn.NORM.DIST(P767,P$752,P$753,1)</f>
        <v>3.5042062511133728E-5</v>
      </c>
      <c r="S767" s="253">
        <f>IF(OR(R767&lt;$T$757,R767&gt;$T$758),Q767,"")</f>
        <v>1.0513392932185204E-6</v>
      </c>
      <c r="T767" s="253" t="str">
        <f>IF(AND(R767&gt;$T$757,R767&lt;$T$758),Q767,"")</f>
        <v/>
      </c>
      <c r="U767" s="253" t="str">
        <f>IF(Q767=MAX($Q$761:$Q$2761),Q767,"")</f>
        <v/>
      </c>
      <c r="V767" s="253">
        <f>_xlfn.NORM.DIST(P767,$T$753,$T$754,0)</f>
        <v>3.8534870545791515E-50</v>
      </c>
      <c r="W767" s="253" t="str">
        <f>IF(V767=MAX($V$761:$V$2761),Q767,"")</f>
        <v/>
      </c>
      <c r="X767" s="253" t="str">
        <f t="shared" si="71"/>
        <v/>
      </c>
      <c r="AB767" s="253">
        <v>6</v>
      </c>
      <c r="AC767" s="253">
        <f t="shared" si="87"/>
        <v>-861.85900553755562</v>
      </c>
      <c r="AD767" s="253">
        <f t="shared" si="72"/>
        <v>6.7940940716399208E-7</v>
      </c>
      <c r="AE767" s="253">
        <f t="shared" si="73"/>
        <v>3.5042062511133837E-5</v>
      </c>
      <c r="AF767" s="253">
        <f>IF(OR(AE767&lt;$T$757,AE767&gt;$T$758),AD767,"")</f>
        <v>6.7940940716399208E-7</v>
      </c>
      <c r="AG767" s="253" t="str">
        <f t="shared" si="74"/>
        <v/>
      </c>
      <c r="AH767" s="253" t="str">
        <f t="shared" si="75"/>
        <v/>
      </c>
      <c r="AI767" s="253">
        <f t="shared" si="76"/>
        <v>1.7075965200174544E-4</v>
      </c>
      <c r="AJ767" s="253" t="str">
        <f t="shared" si="77"/>
        <v/>
      </c>
      <c r="AK767" s="253" t="str">
        <f t="shared" si="78"/>
        <v/>
      </c>
      <c r="AO767" s="253">
        <v>6</v>
      </c>
      <c r="AP767" s="253">
        <f t="shared" si="79"/>
        <v>-5081.091760095298</v>
      </c>
      <c r="AQ767" s="253">
        <f t="shared" si="80"/>
        <v>1.1524198807231049E-7</v>
      </c>
      <c r="AR767" s="253">
        <f t="shared" si="81"/>
        <v>3.5042062511133728E-5</v>
      </c>
      <c r="AS767" s="253">
        <f>IF(OR(AR767&lt;$T$757,AR767&gt;$T$758),AQ767,"")</f>
        <v>1.1524198807231049E-7</v>
      </c>
      <c r="AT767" s="253" t="str">
        <f t="shared" si="82"/>
        <v/>
      </c>
      <c r="AU767" s="253" t="str">
        <f t="shared" si="83"/>
        <v/>
      </c>
      <c r="AV767" s="253">
        <f t="shared" si="84"/>
        <v>0</v>
      </c>
      <c r="AW767" s="253">
        <f t="shared" si="85"/>
        <v>1.1524198807231049E-7</v>
      </c>
      <c r="AX767" s="253" t="str">
        <f t="shared" si="86"/>
        <v/>
      </c>
      <c r="AZ767" s="259"/>
      <c r="BA767" s="259">
        <f>BA766+$BD$753</f>
        <v>7.0400000000000018E-2</v>
      </c>
      <c r="BB767" s="274">
        <f t="shared" si="69"/>
        <v>0.99999931549988774</v>
      </c>
      <c r="BC767" s="259">
        <f t="shared" si="70"/>
        <v>2.4137879062191558E-7</v>
      </c>
      <c r="BD767" s="259" t="str">
        <f t="shared" si="67"/>
        <v/>
      </c>
      <c r="BE767" s="254" t="str">
        <f t="shared" si="68"/>
        <v/>
      </c>
    </row>
    <row r="768" spans="1:58" ht="20.100000000000001" customHeight="1" x14ac:dyDescent="0.25">
      <c r="A768" s="247">
        <v>7</v>
      </c>
      <c r="B768" s="247">
        <f>$B$755+(A768*$B$758)</f>
        <v>-9547.7615162416569</v>
      </c>
      <c r="C768" s="247">
        <f>_xlfn.NORM.DIST($B768,$B$752,$B$753,0)</f>
        <v>6.2249035430352954E-8</v>
      </c>
      <c r="D768" s="247">
        <f>_xlfn.NORM.DIST($B768,$B$752,$B$753,1)</f>
        <v>3.5635859949074102E-5</v>
      </c>
      <c r="E768" s="247">
        <f>IF(OR(D768&lt;$F$757,D768&gt;$F$758),C768,"")</f>
        <v>6.2249035430352954E-8</v>
      </c>
      <c r="F768" s="247" t="str">
        <f>IF(AND(D768&gt;$F$757,D768&lt;$F$758),C768,"")</f>
        <v/>
      </c>
      <c r="G768" s="247" t="str">
        <f>IF(C768=MAX($C$761:$C$2761),C768,"")</f>
        <v/>
      </c>
      <c r="H768" s="247">
        <f>_xlfn.NORM.DIST(B768,$F$753,$F$754,0)</f>
        <v>0</v>
      </c>
      <c r="I768" s="247">
        <f>IF(H768=MAX($H$761:$H$2761),C768,"")</f>
        <v>6.2249035430352954E-8</v>
      </c>
      <c r="J768" s="247" t="str">
        <f>IF(I768=MIN($I$761:$I$2761),I768,"")</f>
        <v/>
      </c>
      <c r="K768" s="247"/>
      <c r="L768" s="247"/>
      <c r="M768" s="247"/>
      <c r="N768" s="247"/>
      <c r="O768" s="247">
        <v>7</v>
      </c>
      <c r="P768" s="247">
        <f>$P$755+(O768*$P$758)</f>
        <v>-556.40080241507496</v>
      </c>
      <c r="Q768" s="247">
        <f>_xlfn.NORM.DIST(P768,P$752,P$753,0)</f>
        <v>1.068184916925606E-6</v>
      </c>
      <c r="R768" s="247">
        <f>_xlfn.NORM.DIST(P768,P$752,P$753,1)</f>
        <v>3.5635859949074102E-5</v>
      </c>
      <c r="S768" s="253">
        <f>IF(OR(R768&lt;$T$757,R768&gt;$T$758),Q768,"")</f>
        <v>1.068184916925606E-6</v>
      </c>
      <c r="T768" s="253" t="str">
        <f>IF(AND(R768&gt;$T$757,R768&lt;$T$758),Q768,"")</f>
        <v/>
      </c>
      <c r="U768" s="253" t="str">
        <f>IF(Q768=MAX($Q$761:$Q$2761),Q768,"")</f>
        <v/>
      </c>
      <c r="V768" s="253">
        <f>_xlfn.NORM.DIST(P768,$T$753,$T$754,0)</f>
        <v>3.633530373340845E-50</v>
      </c>
      <c r="W768" s="253" t="str">
        <f>IF(V768=MAX($V$761:$V$2761),Q768,"")</f>
        <v/>
      </c>
      <c r="X768" s="253" t="str">
        <f t="shared" si="71"/>
        <v/>
      </c>
      <c r="AB768" s="253">
        <v>7</v>
      </c>
      <c r="AC768" s="253">
        <f t="shared" si="87"/>
        <v>-860.99194416377543</v>
      </c>
      <c r="AD768" s="253">
        <f t="shared" si="72"/>
        <v>6.9029559327913281E-7</v>
      </c>
      <c r="AE768" s="253">
        <f t="shared" si="73"/>
        <v>3.5635859949074102E-5</v>
      </c>
      <c r="AF768" s="253">
        <f>IF(OR(AE768&lt;$T$757,AE768&gt;$T$758),AD768,"")</f>
        <v>6.9029559327913281E-7</v>
      </c>
      <c r="AG768" s="253" t="str">
        <f t="shared" si="74"/>
        <v/>
      </c>
      <c r="AH768" s="253" t="str">
        <f t="shared" si="75"/>
        <v/>
      </c>
      <c r="AI768" s="253">
        <f t="shared" si="76"/>
        <v>1.7225421988652947E-4</v>
      </c>
      <c r="AJ768" s="253" t="str">
        <f t="shared" si="77"/>
        <v/>
      </c>
      <c r="AK768" s="253" t="str">
        <f t="shared" si="78"/>
        <v/>
      </c>
      <c r="AO768" s="253">
        <v>7</v>
      </c>
      <c r="AP768" s="253">
        <f t="shared" si="79"/>
        <v>-5075.9799977611974</v>
      </c>
      <c r="AQ768" s="253">
        <f t="shared" si="80"/>
        <v>1.1708851200501704E-7</v>
      </c>
      <c r="AR768" s="253">
        <f t="shared" si="81"/>
        <v>3.5635859949074217E-5</v>
      </c>
      <c r="AS768" s="253">
        <f>IF(OR(AR768&lt;$T$757,AR768&gt;$T$758),AQ768,"")</f>
        <v>1.1708851200501704E-7</v>
      </c>
      <c r="AT768" s="253" t="str">
        <f t="shared" si="82"/>
        <v/>
      </c>
      <c r="AU768" s="253" t="str">
        <f t="shared" si="83"/>
        <v/>
      </c>
      <c r="AV768" s="253">
        <f t="shared" si="84"/>
        <v>0</v>
      </c>
      <c r="AW768" s="253">
        <f t="shared" si="85"/>
        <v>1.1708851200501704E-7</v>
      </c>
      <c r="AX768" s="253" t="str">
        <f t="shared" si="86"/>
        <v/>
      </c>
      <c r="AZ768" s="259"/>
      <c r="BA768" s="259">
        <f>BA767+$BD$753</f>
        <v>7.6800000000000021E-2</v>
      </c>
      <c r="BB768" s="274">
        <f t="shared" si="69"/>
        <v>0.99999907412109712</v>
      </c>
      <c r="BC768" s="259">
        <f t="shared" si="70"/>
        <v>2.9632144338265221E-7</v>
      </c>
      <c r="BD768" s="259" t="str">
        <f t="shared" si="67"/>
        <v/>
      </c>
      <c r="BE768" s="254" t="str">
        <f t="shared" si="68"/>
        <v/>
      </c>
    </row>
    <row r="769" spans="1:57" ht="20.100000000000001" customHeight="1" x14ac:dyDescent="0.25">
      <c r="A769" s="248">
        <v>8</v>
      </c>
      <c r="B769" s="247">
        <f>$B$755+(A769*$B$758)</f>
        <v>-9538.1464492565192</v>
      </c>
      <c r="C769" s="247">
        <f>_xlfn.NORM.DIST($B769,$B$752,$B$753,0)</f>
        <v>6.3245440631380823E-8</v>
      </c>
      <c r="D769" s="247">
        <f>_xlfn.NORM.DIST($B769,$B$752,$B$753,1)</f>
        <v>3.6239166972133497E-5</v>
      </c>
      <c r="E769" s="247">
        <f>IF(OR(D769&lt;$F$757,D769&gt;$F$758),C769,"")</f>
        <v>6.3245440631380823E-8</v>
      </c>
      <c r="F769" s="247" t="str">
        <f>IF(AND(D769&gt;$F$757,D769&lt;$F$758),C769,"")</f>
        <v/>
      </c>
      <c r="G769" s="247" t="str">
        <f>IF(C769=MAX($C$761:$C$2761),C769,"")</f>
        <v/>
      </c>
      <c r="H769" s="247">
        <f>_xlfn.NORM.DIST(B769,$F$753,$F$754,0)</f>
        <v>0</v>
      </c>
      <c r="I769" s="247">
        <f>IF(H769=MAX($H$761:$H$2761),C769,"")</f>
        <v>6.3245440631380823E-8</v>
      </c>
      <c r="J769" s="247" t="str">
        <f>IF(I769=MIN($I$761:$I$2761),I769,"")</f>
        <v/>
      </c>
      <c r="K769" s="247"/>
      <c r="L769" s="247"/>
      <c r="M769" s="247"/>
      <c r="N769" s="247"/>
      <c r="O769" s="248">
        <v>8</v>
      </c>
      <c r="P769" s="247">
        <f>$P$755+(O769*$P$758)</f>
        <v>-555.84047935121282</v>
      </c>
      <c r="Q769" s="247">
        <f>_xlfn.NORM.DIST(P769,P$752,P$753,0)</f>
        <v>1.0852830936206513E-6</v>
      </c>
      <c r="R769" s="247">
        <f>_xlfn.NORM.DIST(P769,P$752,P$753,1)</f>
        <v>3.6239166972133599E-5</v>
      </c>
      <c r="S769" s="253">
        <f>IF(OR(R769&lt;$T$757,R769&gt;$T$758),Q769,"")</f>
        <v>1.0852830936206513E-6</v>
      </c>
      <c r="T769" s="253" t="str">
        <f>IF(AND(R769&gt;$T$757,R769&lt;$T$758),Q769,"")</f>
        <v/>
      </c>
      <c r="U769" s="253" t="str">
        <f>IF(Q769=MAX($Q$761:$Q$2761),Q769,"")</f>
        <v/>
      </c>
      <c r="V769" s="253">
        <f>_xlfn.NORM.DIST(P769,$T$753,$T$754,0)</f>
        <v>3.4260739813059548E-50</v>
      </c>
      <c r="W769" s="253" t="str">
        <f>IF(V769=MAX($V$761:$V$2761),Q769,"")</f>
        <v/>
      </c>
      <c r="X769" s="253" t="str">
        <f t="shared" si="71"/>
        <v/>
      </c>
      <c r="AB769" s="259">
        <v>8</v>
      </c>
      <c r="AC769" s="253">
        <f t="shared" si="87"/>
        <v>-860.12488278999524</v>
      </c>
      <c r="AD769" s="253">
        <f t="shared" si="72"/>
        <v>7.0134498729198336E-7</v>
      </c>
      <c r="AE769" s="253">
        <f t="shared" si="73"/>
        <v>3.6239166972133497E-5</v>
      </c>
      <c r="AF769" s="253">
        <f>IF(OR(AE769&lt;$T$757,AE769&gt;$T$758),AD769,"")</f>
        <v>7.0134498729198336E-7</v>
      </c>
      <c r="AG769" s="253" t="str">
        <f t="shared" si="74"/>
        <v/>
      </c>
      <c r="AH769" s="253" t="str">
        <f t="shared" si="75"/>
        <v/>
      </c>
      <c r="AI769" s="253">
        <f t="shared" si="76"/>
        <v>1.7375908875681684E-4</v>
      </c>
      <c r="AJ769" s="253" t="str">
        <f t="shared" si="77"/>
        <v/>
      </c>
      <c r="AK769" s="253" t="str">
        <f t="shared" si="78"/>
        <v/>
      </c>
      <c r="AO769" s="259">
        <v>8</v>
      </c>
      <c r="AP769" s="253">
        <f t="shared" si="79"/>
        <v>-5070.8682354270977</v>
      </c>
      <c r="AQ769" s="253">
        <f t="shared" si="80"/>
        <v>1.1896271939692005E-7</v>
      </c>
      <c r="AR769" s="253">
        <f t="shared" si="81"/>
        <v>3.6239166972133497E-5</v>
      </c>
      <c r="AS769" s="253">
        <f>IF(OR(AR769&lt;$T$757,AR769&gt;$T$758),AQ769,"")</f>
        <v>1.1896271939692005E-7</v>
      </c>
      <c r="AT769" s="253" t="str">
        <f t="shared" si="82"/>
        <v/>
      </c>
      <c r="AU769" s="253" t="str">
        <f t="shared" si="83"/>
        <v/>
      </c>
      <c r="AV769" s="253">
        <f t="shared" si="84"/>
        <v>0</v>
      </c>
      <c r="AW769" s="253">
        <f t="shared" si="85"/>
        <v>1.1896271939692005E-7</v>
      </c>
      <c r="AX769" s="253" t="str">
        <f t="shared" si="86"/>
        <v/>
      </c>
      <c r="AZ769" s="259"/>
      <c r="BA769" s="259">
        <f>BA768+$BD$753</f>
        <v>8.3200000000000024E-2</v>
      </c>
      <c r="BB769" s="274">
        <f t="shared" si="69"/>
        <v>0.99999877779965374</v>
      </c>
      <c r="BC769" s="259">
        <f t="shared" si="70"/>
        <v>3.5799135678082905E-7</v>
      </c>
      <c r="BD769" s="259" t="str">
        <f t="shared" si="67"/>
        <v/>
      </c>
      <c r="BE769" s="254" t="str">
        <f t="shared" si="68"/>
        <v/>
      </c>
    </row>
    <row r="770" spans="1:57" ht="20.100000000000001" customHeight="1" x14ac:dyDescent="0.25">
      <c r="A770" s="247">
        <v>9</v>
      </c>
      <c r="B770" s="247">
        <f>$B$755+(A770*$B$758)</f>
        <v>-9528.5313822713815</v>
      </c>
      <c r="C770" s="247">
        <f>_xlfn.NORM.DIST($B770,$B$752,$B$753,0)</f>
        <v>6.4256766932117899E-8</v>
      </c>
      <c r="D770" s="247">
        <f>_xlfn.NORM.DIST($B770,$B$752,$B$753,1)</f>
        <v>3.685212606761184E-5</v>
      </c>
      <c r="E770" s="247">
        <f>IF(OR(D770&lt;$F$757,D770&gt;$F$758),C770,"")</f>
        <v>6.4256766932117899E-8</v>
      </c>
      <c r="F770" s="247" t="str">
        <f>IF(AND(D770&gt;$F$757,D770&lt;$F$758),C770,"")</f>
        <v/>
      </c>
      <c r="G770" s="247" t="str">
        <f>IF(C770=MAX($C$761:$C$2761),C770,"")</f>
        <v/>
      </c>
      <c r="H770" s="247">
        <f>_xlfn.NORM.DIST(B770,$F$753,$F$754,0)</f>
        <v>0</v>
      </c>
      <c r="I770" s="247">
        <f>IF(H770=MAX($H$761:$H$2761),C770,"")</f>
        <v>6.4256766932117899E-8</v>
      </c>
      <c r="J770" s="247" t="str">
        <f>IF(I770=MIN($I$761:$I$2761),I770,"")</f>
        <v/>
      </c>
      <c r="K770" s="247"/>
      <c r="L770" s="247"/>
      <c r="M770" s="247"/>
      <c r="N770" s="247"/>
      <c r="O770" s="247">
        <v>9</v>
      </c>
      <c r="P770" s="247">
        <f>$P$755+(O770*$P$758)</f>
        <v>-555.28015628735079</v>
      </c>
      <c r="Q770" s="247">
        <f>_xlfn.NORM.DIST(P770,P$752,P$753,0)</f>
        <v>1.1026373143418054E-6</v>
      </c>
      <c r="R770" s="247">
        <f>_xlfn.NORM.DIST(P770,P$752,P$753,1)</f>
        <v>3.6852126067611752E-5</v>
      </c>
      <c r="S770" s="253">
        <f>IF(OR(R770&lt;$T$757,R770&gt;$T$758),Q770,"")</f>
        <v>1.1026373143418054E-6</v>
      </c>
      <c r="T770" s="253" t="str">
        <f>IF(AND(R770&gt;$T$757,R770&lt;$T$758),Q770,"")</f>
        <v/>
      </c>
      <c r="U770" s="253" t="str">
        <f>IF(Q770=MAX($Q$761:$Q$2761),Q770,"")</f>
        <v/>
      </c>
      <c r="V770" s="253">
        <f>_xlfn.NORM.DIST(P770,$T$753,$T$754,0)</f>
        <v>3.2304106235846024E-50</v>
      </c>
      <c r="W770" s="253" t="str">
        <f>IF(V770=MAX($V$761:$V$2761),Q770,"")</f>
        <v/>
      </c>
      <c r="X770" s="253" t="str">
        <f t="shared" si="71"/>
        <v/>
      </c>
      <c r="AB770" s="253">
        <v>9</v>
      </c>
      <c r="AC770" s="253">
        <f t="shared" si="87"/>
        <v>-859.25782141621494</v>
      </c>
      <c r="AD770" s="253">
        <f t="shared" si="72"/>
        <v>7.1255984522415561E-7</v>
      </c>
      <c r="AE770" s="253">
        <f t="shared" si="73"/>
        <v>3.685212606761184E-5</v>
      </c>
      <c r="AF770" s="253">
        <f>IF(OR(AE770&lt;$T$757,AE770&gt;$T$758),AD770,"")</f>
        <v>7.1255984522415561E-7</v>
      </c>
      <c r="AG770" s="253" t="str">
        <f t="shared" si="74"/>
        <v/>
      </c>
      <c r="AH770" s="253" t="str">
        <f t="shared" si="75"/>
        <v/>
      </c>
      <c r="AI770" s="253">
        <f t="shared" si="76"/>
        <v>1.7527430023959746E-4</v>
      </c>
      <c r="AJ770" s="253" t="str">
        <f t="shared" si="77"/>
        <v/>
      </c>
      <c r="AK770" s="253" t="str">
        <f t="shared" si="78"/>
        <v/>
      </c>
      <c r="AO770" s="253">
        <v>9</v>
      </c>
      <c r="AP770" s="253">
        <f t="shared" si="79"/>
        <v>-5065.756473092998</v>
      </c>
      <c r="AQ770" s="253">
        <f t="shared" si="80"/>
        <v>1.2086499291627971E-7</v>
      </c>
      <c r="AR770" s="253">
        <f t="shared" si="81"/>
        <v>3.685212606761184E-5</v>
      </c>
      <c r="AS770" s="253">
        <f>IF(OR(AR770&lt;$T$757,AR770&gt;$T$758),AQ770,"")</f>
        <v>1.2086499291627971E-7</v>
      </c>
      <c r="AT770" s="253" t="str">
        <f t="shared" si="82"/>
        <v/>
      </c>
      <c r="AU770" s="253" t="str">
        <f t="shared" si="83"/>
        <v/>
      </c>
      <c r="AV770" s="253">
        <f t="shared" si="84"/>
        <v>0</v>
      </c>
      <c r="AW770" s="253">
        <f t="shared" si="85"/>
        <v>1.2086499291627971E-7</v>
      </c>
      <c r="AX770" s="253" t="str">
        <f t="shared" si="86"/>
        <v/>
      </c>
      <c r="AZ770" s="259"/>
      <c r="BA770" s="259">
        <f>BA769+$BD$753</f>
        <v>8.9600000000000027E-2</v>
      </c>
      <c r="BB770" s="274">
        <f t="shared" si="69"/>
        <v>0.99999841980829696</v>
      </c>
      <c r="BC770" s="259">
        <f t="shared" si="70"/>
        <v>4.265994730801026E-7</v>
      </c>
      <c r="BD770" s="259" t="str">
        <f t="shared" si="67"/>
        <v/>
      </c>
      <c r="BE770" s="254" t="str">
        <f t="shared" si="68"/>
        <v/>
      </c>
    </row>
    <row r="771" spans="1:57" ht="20.100000000000001" customHeight="1" x14ac:dyDescent="0.25">
      <c r="A771" s="247">
        <v>10</v>
      </c>
      <c r="B771" s="247">
        <f>$B$755+(A771*$B$758)</f>
        <v>-9518.9163152862438</v>
      </c>
      <c r="C771" s="247">
        <f>_xlfn.NORM.DIST($B771,$B$752,$B$753,0)</f>
        <v>6.528322030750207E-8</v>
      </c>
      <c r="D771" s="247">
        <f>_xlfn.NORM.DIST($B771,$B$752,$B$753,1)</f>
        <v>3.747488169107341E-5</v>
      </c>
      <c r="E771" s="247">
        <f>IF(OR(D771&lt;$F$757,D771&gt;$F$758),C771,"")</f>
        <v>6.528322030750207E-8</v>
      </c>
      <c r="F771" s="247" t="str">
        <f>IF(AND(D771&gt;$F$757,D771&lt;$F$758),C771,"")</f>
        <v/>
      </c>
      <c r="G771" s="247" t="str">
        <f>IF(C771=MAX($C$761:$C$2761),C771,"")</f>
        <v/>
      </c>
      <c r="H771" s="247">
        <f>_xlfn.NORM.DIST(B771,$F$753,$F$754,0)</f>
        <v>0</v>
      </c>
      <c r="I771" s="247">
        <f>IF(H771=MAX($H$761:$H$2761),C771,"")</f>
        <v>6.528322030750207E-8</v>
      </c>
      <c r="J771" s="247" t="str">
        <f>IF(I771=MIN($I$761:$I$2761),I771,"")</f>
        <v/>
      </c>
      <c r="K771" s="247"/>
      <c r="L771" s="247"/>
      <c r="M771" s="247"/>
      <c r="N771" s="247"/>
      <c r="O771" s="247">
        <v>10</v>
      </c>
      <c r="P771" s="247">
        <f>$P$755+(O771*$P$758)</f>
        <v>-554.71983322348865</v>
      </c>
      <c r="Q771" s="247">
        <f>_xlfn.NORM.DIST(P771,P$752,P$753,0)</f>
        <v>1.1202511135907853E-6</v>
      </c>
      <c r="R771" s="247">
        <f>_xlfn.NORM.DIST(P771,P$752,P$753,1)</f>
        <v>3.747488169107341E-5</v>
      </c>
      <c r="S771" s="253">
        <f>IF(OR(R771&lt;$T$757,R771&gt;$T$758),Q771,"")</f>
        <v>1.1202511135907853E-6</v>
      </c>
      <c r="T771" s="253" t="str">
        <f>IF(AND(R771&gt;$T$757,R771&lt;$T$758),Q771,"")</f>
        <v/>
      </c>
      <c r="U771" s="253" t="str">
        <f>IF(Q771=MAX($Q$761:$Q$2761),Q771,"")</f>
        <v/>
      </c>
      <c r="V771" s="253">
        <f>_xlfn.NORM.DIST(P771,$T$753,$T$754,0)</f>
        <v>3.0458728814375204E-50</v>
      </c>
      <c r="W771" s="253" t="str">
        <f>IF(V771=MAX($V$761:$V$2761),Q771,"")</f>
        <v/>
      </c>
      <c r="X771" s="253" t="str">
        <f t="shared" si="71"/>
        <v/>
      </c>
      <c r="AB771" s="253">
        <v>10</v>
      </c>
      <c r="AC771" s="253">
        <f t="shared" si="87"/>
        <v>-858.39076004243475</v>
      </c>
      <c r="AD771" s="253">
        <f t="shared" si="72"/>
        <v>7.239424511848047E-7</v>
      </c>
      <c r="AE771" s="253">
        <f t="shared" si="73"/>
        <v>3.747488169107341E-5</v>
      </c>
      <c r="AF771" s="253">
        <f>IF(OR(AE771&lt;$T$757,AE771&gt;$T$758),AD771,"")</f>
        <v>7.239424511848047E-7</v>
      </c>
      <c r="AG771" s="253" t="str">
        <f t="shared" si="74"/>
        <v/>
      </c>
      <c r="AH771" s="253" t="str">
        <f t="shared" si="75"/>
        <v/>
      </c>
      <c r="AI771" s="253">
        <f t="shared" si="76"/>
        <v>1.7679989582658503E-4</v>
      </c>
      <c r="AJ771" s="253" t="str">
        <f t="shared" si="77"/>
        <v/>
      </c>
      <c r="AK771" s="253" t="str">
        <f t="shared" si="78"/>
        <v/>
      </c>
      <c r="AO771" s="253">
        <v>10</v>
      </c>
      <c r="AP771" s="253">
        <f t="shared" si="79"/>
        <v>-5060.6447107588983</v>
      </c>
      <c r="AQ771" s="253">
        <f t="shared" si="80"/>
        <v>1.2279571999558894E-7</v>
      </c>
      <c r="AR771" s="253">
        <f t="shared" si="81"/>
        <v>3.747488169107341E-5</v>
      </c>
      <c r="AS771" s="253">
        <f>IF(OR(AR771&lt;$T$757,AR771&gt;$T$758),AQ771,"")</f>
        <v>1.2279571999558894E-7</v>
      </c>
      <c r="AT771" s="253" t="str">
        <f t="shared" si="82"/>
        <v/>
      </c>
      <c r="AU771" s="253" t="str">
        <f t="shared" si="83"/>
        <v/>
      </c>
      <c r="AV771" s="253">
        <f t="shared" si="84"/>
        <v>0</v>
      </c>
      <c r="AW771" s="253">
        <f t="shared" si="85"/>
        <v>1.2279571999558894E-7</v>
      </c>
      <c r="AX771" s="253" t="str">
        <f t="shared" si="86"/>
        <v/>
      </c>
      <c r="AZ771" s="259"/>
      <c r="BA771" s="259">
        <f>BA770+$BD$753</f>
        <v>9.600000000000003E-2</v>
      </c>
      <c r="BB771" s="274">
        <f t="shared" si="69"/>
        <v>0.99999799320882388</v>
      </c>
      <c r="BC771" s="259">
        <f t="shared" si="70"/>
        <v>5.0234354409539606E-7</v>
      </c>
      <c r="BD771" s="259" t="str">
        <f t="shared" si="67"/>
        <v/>
      </c>
      <c r="BE771" s="254" t="str">
        <f t="shared" si="68"/>
        <v/>
      </c>
    </row>
    <row r="772" spans="1:57" ht="20.100000000000001" customHeight="1" x14ac:dyDescent="0.25">
      <c r="A772" s="247">
        <v>11</v>
      </c>
      <c r="B772" s="247">
        <f>$B$755+(A772*$B$758)</f>
        <v>-9509.3012483011062</v>
      </c>
      <c r="C772" s="247">
        <f>_xlfn.NORM.DIST($B772,$B$752,$B$753,0)</f>
        <v>6.6325009292546439E-8</v>
      </c>
      <c r="D772" s="247">
        <f>_xlfn.NORM.DIST($B772,$B$752,$B$753,1)</f>
        <v>3.8107580290831079E-5</v>
      </c>
      <c r="E772" s="247">
        <f>IF(OR(D772&lt;$F$757,D772&gt;$F$758),C772,"")</f>
        <v>6.6325009292546439E-8</v>
      </c>
      <c r="F772" s="247" t="str">
        <f>IF(AND(D772&gt;$F$757,D772&lt;$F$758),C772,"")</f>
        <v/>
      </c>
      <c r="G772" s="247" t="str">
        <f>IF(C772=MAX($C$761:$C$2761),C772,"")</f>
        <v/>
      </c>
      <c r="H772" s="247">
        <f>_xlfn.NORM.DIST(B772,$F$753,$F$754,0)</f>
        <v>0</v>
      </c>
      <c r="I772" s="247">
        <f>IF(H772=MAX($H$761:$H$2761),C772,"")</f>
        <v>6.6325009292546439E-8</v>
      </c>
      <c r="J772" s="247" t="str">
        <f>IF(I772=MIN($I$761:$I$2761),I772,"")</f>
        <v/>
      </c>
      <c r="K772" s="247"/>
      <c r="L772" s="247"/>
      <c r="M772" s="247"/>
      <c r="N772" s="247"/>
      <c r="O772" s="247">
        <v>11</v>
      </c>
      <c r="P772" s="247">
        <f>$P$755+(O772*$P$758)</f>
        <v>-554.15951015962651</v>
      </c>
      <c r="Q772" s="247">
        <f>_xlfn.NORM.DIST(P772,P$752,P$753,0)</f>
        <v>1.1381280697998287E-6</v>
      </c>
      <c r="R772" s="247">
        <f>_xlfn.NORM.DIST(P772,P$752,P$753,1)</f>
        <v>3.8107580290831079E-5</v>
      </c>
      <c r="S772" s="253">
        <f>IF(OR(R772&lt;$T$757,R772&gt;$T$758),Q772,"")</f>
        <v>1.1381280697998287E-6</v>
      </c>
      <c r="T772" s="253" t="str">
        <f>IF(AND(R772&gt;$T$757,R772&lt;$T$758),Q772,"")</f>
        <v/>
      </c>
      <c r="U772" s="253" t="str">
        <f>IF(Q772=MAX($Q$761:$Q$2761),Q772,"")</f>
        <v/>
      </c>
      <c r="V772" s="253">
        <f>_xlfn.NORM.DIST(P772,$T$753,$T$754,0)</f>
        <v>2.871830938725916E-50</v>
      </c>
      <c r="W772" s="253" t="str">
        <f>IF(V772=MAX($V$761:$V$2761),Q772,"")</f>
        <v/>
      </c>
      <c r="X772" s="253" t="str">
        <f t="shared" si="71"/>
        <v/>
      </c>
      <c r="AB772" s="253">
        <v>11</v>
      </c>
      <c r="AC772" s="253">
        <f t="shared" si="87"/>
        <v>-857.52369866865445</v>
      </c>
      <c r="AD772" s="253">
        <f t="shared" si="72"/>
        <v>7.3549511767242416E-7</v>
      </c>
      <c r="AE772" s="253">
        <f t="shared" si="73"/>
        <v>3.8107580290831079E-5</v>
      </c>
      <c r="AF772" s="253">
        <f>IF(OR(AE772&lt;$T$757,AE772&gt;$T$758),AD772,"")</f>
        <v>7.3549511767242416E-7</v>
      </c>
      <c r="AG772" s="253" t="str">
        <f t="shared" si="74"/>
        <v/>
      </c>
      <c r="AH772" s="253" t="str">
        <f t="shared" si="75"/>
        <v/>
      </c>
      <c r="AI772" s="253">
        <f t="shared" si="76"/>
        <v>1.7833591687037374E-4</v>
      </c>
      <c r="AJ772" s="253" t="str">
        <f t="shared" si="77"/>
        <v/>
      </c>
      <c r="AK772" s="253" t="str">
        <f t="shared" si="78"/>
        <v/>
      </c>
      <c r="AO772" s="253">
        <v>11</v>
      </c>
      <c r="AP772" s="253">
        <f t="shared" si="79"/>
        <v>-5055.5329484247986</v>
      </c>
      <c r="AQ772" s="253">
        <f t="shared" si="80"/>
        <v>1.2475529288276284E-7</v>
      </c>
      <c r="AR772" s="253">
        <f t="shared" si="81"/>
        <v>3.8107580290831005E-5</v>
      </c>
      <c r="AS772" s="253">
        <f>IF(OR(AR772&lt;$T$757,AR772&gt;$T$758),AQ772,"")</f>
        <v>1.2475529288276284E-7</v>
      </c>
      <c r="AT772" s="253" t="str">
        <f t="shared" si="82"/>
        <v/>
      </c>
      <c r="AU772" s="253" t="str">
        <f t="shared" si="83"/>
        <v/>
      </c>
      <c r="AV772" s="253">
        <f t="shared" si="84"/>
        <v>0</v>
      </c>
      <c r="AW772" s="253">
        <f t="shared" si="85"/>
        <v>1.2475529288276284E-7</v>
      </c>
      <c r="AX772" s="253" t="str">
        <f t="shared" si="86"/>
        <v/>
      </c>
      <c r="AZ772" s="259"/>
      <c r="BA772" s="259">
        <f>BA771+$BD$753</f>
        <v>0.10240000000000003</v>
      </c>
      <c r="BB772" s="274">
        <f t="shared" si="69"/>
        <v>0.99999749086527978</v>
      </c>
      <c r="BC772" s="259">
        <f t="shared" si="70"/>
        <v>5.8540934477768758E-7</v>
      </c>
      <c r="BD772" s="259" t="str">
        <f t="shared" si="67"/>
        <v/>
      </c>
      <c r="BE772" s="254" t="str">
        <f t="shared" si="68"/>
        <v/>
      </c>
    </row>
    <row r="773" spans="1:57" ht="20.100000000000001" customHeight="1" x14ac:dyDescent="0.25">
      <c r="A773" s="247">
        <v>12</v>
      </c>
      <c r="B773" s="247">
        <f>$B$755+(A773*$B$758)</f>
        <v>-9499.6861813159685</v>
      </c>
      <c r="C773" s="247">
        <f>_xlfn.NORM.DIST($B773,$B$752,$B$753,0)</f>
        <v>6.7382345009782127E-8</v>
      </c>
      <c r="D773" s="247">
        <f>_xlfn.NORM.DIST($B773,$B$752,$B$753,1)</f>
        <v>3.8750370332693202E-5</v>
      </c>
      <c r="E773" s="247">
        <f>IF(OR(D773&lt;$F$757,D773&gt;$F$758),C773,"")</f>
        <v>6.7382345009782127E-8</v>
      </c>
      <c r="F773" s="247" t="str">
        <f>IF(AND(D773&gt;$F$757,D773&lt;$F$758),C773,"")</f>
        <v/>
      </c>
      <c r="G773" s="247" t="str">
        <f>IF(C773=MAX($C$761:$C$2761),C773,"")</f>
        <v/>
      </c>
      <c r="H773" s="247">
        <f>_xlfn.NORM.DIST(B773,$F$753,$F$754,0)</f>
        <v>0</v>
      </c>
      <c r="I773" s="247">
        <f>IF(H773=MAX($H$761:$H$2761),C773,"")</f>
        <v>6.7382345009782127E-8</v>
      </c>
      <c r="J773" s="247" t="str">
        <f>IF(I773=MIN($I$761:$I$2761),I773,"")</f>
        <v/>
      </c>
      <c r="K773" s="247"/>
      <c r="L773" s="247"/>
      <c r="M773" s="247"/>
      <c r="N773" s="247"/>
      <c r="O773" s="247">
        <v>12</v>
      </c>
      <c r="P773" s="247">
        <f>$P$755+(O773*$P$758)</f>
        <v>-553.59918709576436</v>
      </c>
      <c r="Q773" s="247">
        <f>_xlfn.NORM.DIST(P773,P$752,P$753,0)</f>
        <v>1.1562718058026407E-6</v>
      </c>
      <c r="R773" s="247">
        <f>_xlfn.NORM.DIST(P773,P$752,P$753,1)</f>
        <v>3.8750370332693317E-5</v>
      </c>
      <c r="S773" s="253">
        <f>IF(OR(R773&lt;$T$757,R773&gt;$T$758),Q773,"")</f>
        <v>1.1562718058026407E-6</v>
      </c>
      <c r="T773" s="253" t="str">
        <f>IF(AND(R773&gt;$T$757,R773&lt;$T$758),Q773,"")</f>
        <v/>
      </c>
      <c r="U773" s="253" t="str">
        <f>IF(Q773=MAX($Q$761:$Q$2761),Q773,"")</f>
        <v/>
      </c>
      <c r="V773" s="253">
        <f>_xlfn.NORM.DIST(P773,$T$753,$T$754,0)</f>
        <v>2.7076904730109928E-50</v>
      </c>
      <c r="W773" s="253" t="str">
        <f>IF(V773=MAX($V$761:$V$2761),Q773,"")</f>
        <v/>
      </c>
      <c r="X773" s="253" t="str">
        <f t="shared" si="71"/>
        <v/>
      </c>
      <c r="AB773" s="253">
        <v>12</v>
      </c>
      <c r="AC773" s="253">
        <f t="shared" si="87"/>
        <v>-856.65663729487426</v>
      </c>
      <c r="AD773" s="253">
        <f t="shared" si="72"/>
        <v>7.4722018587916035E-7</v>
      </c>
      <c r="AE773" s="253">
        <f t="shared" si="73"/>
        <v>3.8750370332693202E-5</v>
      </c>
      <c r="AF773" s="253">
        <f>IF(OR(AE773&lt;$T$757,AE773&gt;$T$758),AD773,"")</f>
        <v>7.4722018587916035E-7</v>
      </c>
      <c r="AG773" s="253" t="str">
        <f t="shared" si="74"/>
        <v/>
      </c>
      <c r="AH773" s="253" t="str">
        <f t="shared" si="75"/>
        <v/>
      </c>
      <c r="AI773" s="253">
        <f t="shared" si="76"/>
        <v>1.7988240458056637E-4</v>
      </c>
      <c r="AJ773" s="253" t="str">
        <f t="shared" si="77"/>
        <v/>
      </c>
      <c r="AK773" s="253" t="str">
        <f t="shared" si="78"/>
        <v/>
      </c>
      <c r="AO773" s="253">
        <v>12</v>
      </c>
      <c r="AP773" s="253">
        <f t="shared" si="79"/>
        <v>-5050.421186090698</v>
      </c>
      <c r="AQ773" s="253">
        <f t="shared" si="80"/>
        <v>1.2674410869275903E-7</v>
      </c>
      <c r="AR773" s="253">
        <f t="shared" si="81"/>
        <v>3.8750370332693202E-5</v>
      </c>
      <c r="AS773" s="253">
        <f>IF(OR(AR773&lt;$T$757,AR773&gt;$T$758),AQ773,"")</f>
        <v>1.2674410869275903E-7</v>
      </c>
      <c r="AT773" s="253" t="str">
        <f t="shared" si="82"/>
        <v/>
      </c>
      <c r="AU773" s="253" t="str">
        <f t="shared" si="83"/>
        <v/>
      </c>
      <c r="AV773" s="253">
        <f t="shared" si="84"/>
        <v>0</v>
      </c>
      <c r="AW773" s="253">
        <f t="shared" si="85"/>
        <v>1.2674410869275903E-7</v>
      </c>
      <c r="AX773" s="253" t="str">
        <f t="shared" si="86"/>
        <v/>
      </c>
      <c r="AZ773" s="259"/>
      <c r="BA773" s="259">
        <f>BA772+$BD$753</f>
        <v>0.10880000000000004</v>
      </c>
      <c r="BB773" s="274">
        <f t="shared" si="69"/>
        <v>0.999996905455935</v>
      </c>
      <c r="BC773" s="259">
        <f t="shared" si="70"/>
        <v>6.7597170017030805E-7</v>
      </c>
      <c r="BD773" s="259" t="str">
        <f t="shared" si="67"/>
        <v/>
      </c>
      <c r="BE773" s="254" t="str">
        <f t="shared" si="68"/>
        <v/>
      </c>
    </row>
    <row r="774" spans="1:57" ht="20.100000000000001" customHeight="1" x14ac:dyDescent="0.25">
      <c r="A774" s="247">
        <v>13</v>
      </c>
      <c r="B774" s="247">
        <f>$B$755+(A774*$B$758)</f>
        <v>-9490.0711143308308</v>
      </c>
      <c r="C774" s="247">
        <f>_xlfn.NORM.DIST($B774,$B$752,$B$753,0)</f>
        <v>6.8455441196930526E-8</v>
      </c>
      <c r="D774" s="247">
        <f>_xlfn.NORM.DIST($B774,$B$752,$B$753,1)</f>
        <v>3.9403402324976152E-5</v>
      </c>
      <c r="E774" s="247">
        <f>IF(OR(D774&lt;$F$757,D774&gt;$F$758),C774,"")</f>
        <v>6.8455441196930526E-8</v>
      </c>
      <c r="F774" s="247" t="str">
        <f>IF(AND(D774&gt;$F$757,D774&lt;$F$758),C774,"")</f>
        <v/>
      </c>
      <c r="G774" s="247" t="str">
        <f>IF(C774=MAX($C$761:$C$2761),C774,"")</f>
        <v/>
      </c>
      <c r="H774" s="247">
        <f>_xlfn.NORM.DIST(B774,$F$753,$F$754,0)</f>
        <v>0</v>
      </c>
      <c r="I774" s="247">
        <f>IF(H774=MAX($H$761:$H$2761),C774,"")</f>
        <v>6.8455441196930526E-8</v>
      </c>
      <c r="J774" s="247" t="str">
        <f>IF(I774=MIN($I$761:$I$2761),I774,"")</f>
        <v/>
      </c>
      <c r="K774" s="247"/>
      <c r="L774" s="247"/>
      <c r="M774" s="247"/>
      <c r="N774" s="247"/>
      <c r="O774" s="247">
        <v>13</v>
      </c>
      <c r="P774" s="247">
        <f>$P$755+(O774*$P$758)</f>
        <v>-553.03886403190234</v>
      </c>
      <c r="Q774" s="247">
        <f>_xlfn.NORM.DIST(P774,P$752,P$753,0)</f>
        <v>1.1746859893092173E-6</v>
      </c>
      <c r="R774" s="247">
        <f>_xlfn.NORM.DIST(P774,P$752,P$753,1)</f>
        <v>3.9403402324975935E-5</v>
      </c>
      <c r="S774" s="253">
        <f>IF(OR(R774&lt;$T$757,R774&gt;$T$758),Q774,"")</f>
        <v>1.1746859893092173E-6</v>
      </c>
      <c r="T774" s="253" t="str">
        <f>IF(AND(R774&gt;$T$757,R774&lt;$T$758),Q774,"")</f>
        <v/>
      </c>
      <c r="U774" s="253" t="str">
        <f>IF(Q774=MAX($Q$761:$Q$2761),Q774,"")</f>
        <v/>
      </c>
      <c r="V774" s="253">
        <f>_xlfn.NORM.DIST(P774,$T$753,$T$754,0)</f>
        <v>2.5528906643868786E-50</v>
      </c>
      <c r="W774" s="253" t="str">
        <f>IF(V774=MAX($V$761:$V$2761),Q774,"")</f>
        <v/>
      </c>
      <c r="X774" s="253" t="str">
        <f t="shared" si="71"/>
        <v/>
      </c>
      <c r="AB774" s="253">
        <v>13</v>
      </c>
      <c r="AC774" s="253">
        <f t="shared" si="87"/>
        <v>-855.78957592109396</v>
      </c>
      <c r="AD774" s="253">
        <f t="shared" si="72"/>
        <v>7.5912002599767709E-7</v>
      </c>
      <c r="AE774" s="253">
        <f t="shared" si="73"/>
        <v>3.9403402324976057E-5</v>
      </c>
      <c r="AF774" s="253">
        <f>IF(OR(AE774&lt;$T$757,AE774&gt;$T$758),AD774,"")</f>
        <v>7.5912002599767709E-7</v>
      </c>
      <c r="AG774" s="253" t="str">
        <f t="shared" si="74"/>
        <v/>
      </c>
      <c r="AH774" s="253" t="str">
        <f t="shared" si="75"/>
        <v/>
      </c>
      <c r="AI774" s="253">
        <f t="shared" si="76"/>
        <v>1.8143940001988479E-4</v>
      </c>
      <c r="AJ774" s="253" t="str">
        <f t="shared" si="77"/>
        <v/>
      </c>
      <c r="AK774" s="253" t="str">
        <f t="shared" si="78"/>
        <v/>
      </c>
      <c r="AO774" s="253">
        <v>13</v>
      </c>
      <c r="AP774" s="253">
        <f t="shared" si="79"/>
        <v>-5045.3094237565983</v>
      </c>
      <c r="AQ774" s="253">
        <f t="shared" si="80"/>
        <v>1.2876256945962549E-7</v>
      </c>
      <c r="AR774" s="253">
        <f t="shared" si="81"/>
        <v>3.9403402324976057E-5</v>
      </c>
      <c r="AS774" s="253">
        <f>IF(OR(AR774&lt;$T$757,AR774&gt;$T$758),AQ774,"")</f>
        <v>1.2876256945962549E-7</v>
      </c>
      <c r="AT774" s="253" t="str">
        <f t="shared" si="82"/>
        <v/>
      </c>
      <c r="AU774" s="253" t="str">
        <f t="shared" si="83"/>
        <v/>
      </c>
      <c r="AV774" s="253">
        <f t="shared" si="84"/>
        <v>0</v>
      </c>
      <c r="AW774" s="253">
        <f t="shared" si="85"/>
        <v>1.2876256945962549E-7</v>
      </c>
      <c r="AX774" s="253" t="str">
        <f t="shared" si="86"/>
        <v/>
      </c>
      <c r="AZ774" s="259"/>
      <c r="BA774" s="259">
        <f>BA773+$BD$753</f>
        <v>0.11520000000000004</v>
      </c>
      <c r="BB774" s="274">
        <f t="shared" si="69"/>
        <v>0.99999622948423483</v>
      </c>
      <c r="BC774" s="259">
        <f t="shared" si="70"/>
        <v>7.7419536903544639E-7</v>
      </c>
      <c r="BD774" s="259" t="str">
        <f t="shared" si="67"/>
        <v/>
      </c>
      <c r="BE774" s="254" t="str">
        <f t="shared" si="68"/>
        <v/>
      </c>
    </row>
    <row r="775" spans="1:57" ht="20.100000000000001" customHeight="1" x14ac:dyDescent="0.25">
      <c r="A775" s="248">
        <v>14</v>
      </c>
      <c r="B775" s="247">
        <f>$B$755+(A775*$B$758)</f>
        <v>-9480.4560473456932</v>
      </c>
      <c r="C775" s="247">
        <f>_xlfn.NORM.DIST($B775,$B$752,$B$753,0)</f>
        <v>6.9544514234805278E-8</v>
      </c>
      <c r="D775" s="247">
        <f>_xlfn.NORM.DIST($B775,$B$752,$B$753,1)</f>
        <v>4.0066828843782581E-5</v>
      </c>
      <c r="E775" s="247">
        <f>IF(OR(D775&lt;$F$757,D775&gt;$F$758),C775,"")</f>
        <v>6.9544514234805278E-8</v>
      </c>
      <c r="F775" s="247" t="str">
        <f>IF(AND(D775&gt;$F$757,D775&lt;$F$758),C775,"")</f>
        <v/>
      </c>
      <c r="G775" s="247" t="str">
        <f>IF(C775=MAX($C$761:$C$2761),C775,"")</f>
        <v/>
      </c>
      <c r="H775" s="247">
        <f>_xlfn.NORM.DIST(B775,$F$753,$F$754,0)</f>
        <v>0</v>
      </c>
      <c r="I775" s="247">
        <f>IF(H775=MAX($H$761:$H$2761),C775,"")</f>
        <v>6.9544514234805278E-8</v>
      </c>
      <c r="J775" s="247" t="str">
        <f>IF(I775=MIN($I$761:$I$2761),I775,"")</f>
        <v/>
      </c>
      <c r="K775" s="247"/>
      <c r="L775" s="247"/>
      <c r="M775" s="247"/>
      <c r="N775" s="247"/>
      <c r="O775" s="248">
        <v>14</v>
      </c>
      <c r="P775" s="247">
        <f>$P$755+(O775*$P$758)</f>
        <v>-552.47854096804019</v>
      </c>
      <c r="Q775" s="247">
        <f>_xlfn.NORM.DIST(P775,P$752,P$753,0)</f>
        <v>1.193374333384683E-6</v>
      </c>
      <c r="R775" s="247">
        <f>_xlfn.NORM.DIST(P775,P$752,P$753,1)</f>
        <v>4.0066828843782472E-5</v>
      </c>
      <c r="S775" s="253">
        <f>IF(OR(R775&lt;$T$757,R775&gt;$T$758),Q775,"")</f>
        <v>1.193374333384683E-6</v>
      </c>
      <c r="T775" s="253" t="str">
        <f>IF(AND(R775&gt;$T$757,R775&lt;$T$758),Q775,"")</f>
        <v/>
      </c>
      <c r="U775" s="253" t="str">
        <f>IF(Q775=MAX($Q$761:$Q$2761),Q775,"")</f>
        <v/>
      </c>
      <c r="V775" s="253">
        <f>_xlfn.NORM.DIST(P775,$T$753,$T$754,0)</f>
        <v>2.4069023154955513E-50</v>
      </c>
      <c r="W775" s="253" t="str">
        <f>IF(V775=MAX($V$761:$V$2761),Q775,"")</f>
        <v/>
      </c>
      <c r="X775" s="253" t="str">
        <f t="shared" si="71"/>
        <v/>
      </c>
      <c r="AB775" s="259">
        <v>14</v>
      </c>
      <c r="AC775" s="253">
        <f t="shared" si="87"/>
        <v>-854.92251454731377</v>
      </c>
      <c r="AD775" s="253">
        <f t="shared" si="72"/>
        <v>7.7119703753057378E-7</v>
      </c>
      <c r="AE775" s="253">
        <f t="shared" si="73"/>
        <v>4.0066828843782472E-5</v>
      </c>
      <c r="AF775" s="253">
        <f>IF(OR(AE775&lt;$T$757,AE775&gt;$T$758),AD775,"")</f>
        <v>7.7119703753057378E-7</v>
      </c>
      <c r="AG775" s="253" t="str">
        <f t="shared" si="74"/>
        <v/>
      </c>
      <c r="AH775" s="253" t="str">
        <f t="shared" si="75"/>
        <v/>
      </c>
      <c r="AI775" s="253">
        <f t="shared" si="76"/>
        <v>1.8300694410025673E-4</v>
      </c>
      <c r="AJ775" s="253" t="str">
        <f t="shared" si="77"/>
        <v/>
      </c>
      <c r="AK775" s="253" t="str">
        <f t="shared" si="78"/>
        <v/>
      </c>
      <c r="AO775" s="259">
        <v>14</v>
      </c>
      <c r="AP775" s="253">
        <f t="shared" si="79"/>
        <v>-5040.1976614224986</v>
      </c>
      <c r="AQ775" s="253">
        <f t="shared" si="80"/>
        <v>1.3081108218898676E-7</v>
      </c>
      <c r="AR775" s="253">
        <f t="shared" si="81"/>
        <v>4.0066828843782472E-5</v>
      </c>
      <c r="AS775" s="253">
        <f>IF(OR(AR775&lt;$T$757,AR775&gt;$T$758),AQ775,"")</f>
        <v>1.3081108218898676E-7</v>
      </c>
      <c r="AT775" s="253" t="str">
        <f t="shared" si="82"/>
        <v/>
      </c>
      <c r="AU775" s="253" t="str">
        <f t="shared" si="83"/>
        <v/>
      </c>
      <c r="AV775" s="253">
        <f t="shared" si="84"/>
        <v>0</v>
      </c>
      <c r="AW775" s="253">
        <f t="shared" si="85"/>
        <v>1.3081108218898676E-7</v>
      </c>
      <c r="AX775" s="253" t="str">
        <f t="shared" si="86"/>
        <v/>
      </c>
      <c r="AZ775" s="259"/>
      <c r="BA775" s="259">
        <f>BA774+$BD$753</f>
        <v>0.12160000000000004</v>
      </c>
      <c r="BB775" s="274">
        <f t="shared" si="69"/>
        <v>0.9999954552888658</v>
      </c>
      <c r="BC775" s="259">
        <f t="shared" si="70"/>
        <v>8.8023580613327823E-7</v>
      </c>
      <c r="BD775" s="259" t="str">
        <f t="shared" si="67"/>
        <v/>
      </c>
      <c r="BE775" s="254" t="str">
        <f t="shared" si="68"/>
        <v/>
      </c>
    </row>
    <row r="776" spans="1:57" ht="20.100000000000001" customHeight="1" x14ac:dyDescent="0.25">
      <c r="A776" s="247">
        <v>15</v>
      </c>
      <c r="B776" s="247">
        <f>$B$755+(A776*$B$758)</f>
        <v>-9470.8409803605555</v>
      </c>
      <c r="C776" s="247">
        <f>_xlfn.NORM.DIST($B776,$B$752,$B$753,0)</f>
        <v>7.0649783175447398E-8</v>
      </c>
      <c r="D776" s="247">
        <f>_xlfn.NORM.DIST($B776,$B$752,$B$753,1)</f>
        <v>4.0740804558550716E-5</v>
      </c>
      <c r="E776" s="247">
        <f>IF(OR(D776&lt;$F$757,D776&gt;$F$758),C776,"")</f>
        <v>7.0649783175447398E-8</v>
      </c>
      <c r="F776" s="247" t="str">
        <f>IF(AND(D776&gt;$F$757,D776&lt;$F$758),C776,"")</f>
        <v/>
      </c>
      <c r="G776" s="247" t="str">
        <f>IF(C776=MAX($C$761:$C$2761),C776,"")</f>
        <v/>
      </c>
      <c r="H776" s="247">
        <f>_xlfn.NORM.DIST(B776,$F$753,$F$754,0)</f>
        <v>0</v>
      </c>
      <c r="I776" s="247">
        <f>IF(H776=MAX($H$761:$H$2761),C776,"")</f>
        <v>7.0649783175447398E-8</v>
      </c>
      <c r="J776" s="247" t="str">
        <f>IF(I776=MIN($I$761:$I$2761),I776,"")</f>
        <v/>
      </c>
      <c r="K776" s="247"/>
      <c r="L776" s="247"/>
      <c r="M776" s="247"/>
      <c r="N776" s="247"/>
      <c r="O776" s="247">
        <v>15</v>
      </c>
      <c r="P776" s="247">
        <f>$P$755+(O776*$P$758)</f>
        <v>-551.91821790417805</v>
      </c>
      <c r="Q776" s="247">
        <f>_xlfn.NORM.DIST(P776,P$752,P$753,0)</f>
        <v>1.2123405969320305E-6</v>
      </c>
      <c r="R776" s="247">
        <f>_xlfn.NORM.DIST(P776,P$752,P$753,1)</f>
        <v>4.0740804558550716E-5</v>
      </c>
      <c r="S776" s="253">
        <f>IF(OR(R776&lt;$T$757,R776&gt;$T$758),Q776,"")</f>
        <v>1.2123405969320305E-6</v>
      </c>
      <c r="T776" s="253" t="str">
        <f>IF(AND(R776&gt;$T$757,R776&lt;$T$758),Q776,"")</f>
        <v/>
      </c>
      <c r="U776" s="253" t="str">
        <f>IF(Q776=MAX($Q$761:$Q$2761),Q776,"")</f>
        <v/>
      </c>
      <c r="V776" s="253">
        <f>_xlfn.NORM.DIST(P776,$T$753,$T$754,0)</f>
        <v>2.2692260765545671E-50</v>
      </c>
      <c r="W776" s="253" t="str">
        <f>IF(V776=MAX($V$761:$V$2761),Q776,"")</f>
        <v/>
      </c>
      <c r="X776" s="253" t="str">
        <f t="shared" si="71"/>
        <v/>
      </c>
      <c r="AB776" s="253">
        <v>15</v>
      </c>
      <c r="AC776" s="253">
        <f t="shared" si="87"/>
        <v>-854.05545317353358</v>
      </c>
      <c r="AD776" s="253">
        <f t="shared" si="72"/>
        <v>7.8345364960237203E-7</v>
      </c>
      <c r="AE776" s="253">
        <f t="shared" si="73"/>
        <v>4.074080455855058E-5</v>
      </c>
      <c r="AF776" s="253">
        <f>IF(OR(AE776&lt;$T$757,AE776&gt;$T$758),AD776,"")</f>
        <v>7.8345364960237203E-7</v>
      </c>
      <c r="AG776" s="253" t="str">
        <f t="shared" si="74"/>
        <v/>
      </c>
      <c r="AH776" s="253" t="str">
        <f t="shared" si="75"/>
        <v/>
      </c>
      <c r="AI776" s="253">
        <f t="shared" si="76"/>
        <v>1.8458507757888035E-4</v>
      </c>
      <c r="AJ776" s="253" t="str">
        <f t="shared" si="77"/>
        <v/>
      </c>
      <c r="AK776" s="253" t="str">
        <f t="shared" si="78"/>
        <v/>
      </c>
      <c r="AO776" s="253">
        <v>15</v>
      </c>
      <c r="AP776" s="253">
        <f t="shared" si="79"/>
        <v>-5035.0858990883989</v>
      </c>
      <c r="AQ776" s="253">
        <f t="shared" si="80"/>
        <v>1.3289005891096222E-7</v>
      </c>
      <c r="AR776" s="253">
        <f t="shared" si="81"/>
        <v>4.074080455855058E-5</v>
      </c>
      <c r="AS776" s="253">
        <f>IF(OR(AR776&lt;$T$757,AR776&gt;$T$758),AQ776,"")</f>
        <v>1.3289005891096222E-7</v>
      </c>
      <c r="AT776" s="253" t="str">
        <f t="shared" si="82"/>
        <v/>
      </c>
      <c r="AU776" s="253" t="str">
        <f t="shared" si="83"/>
        <v/>
      </c>
      <c r="AV776" s="253">
        <f t="shared" si="84"/>
        <v>0</v>
      </c>
      <c r="AW776" s="253">
        <f t="shared" si="85"/>
        <v>1.3289005891096222E-7</v>
      </c>
      <c r="AX776" s="253" t="str">
        <f t="shared" si="86"/>
        <v/>
      </c>
      <c r="AZ776" s="259"/>
      <c r="BA776" s="259">
        <f>BA775+$BD$753</f>
        <v>0.12800000000000003</v>
      </c>
      <c r="BB776" s="274">
        <f t="shared" si="69"/>
        <v>0.99999457505305966</v>
      </c>
      <c r="BC776" s="259">
        <f t="shared" si="70"/>
        <v>9.9423982979907066E-7</v>
      </c>
      <c r="BD776" s="259" t="str">
        <f t="shared" si="67"/>
        <v/>
      </c>
      <c r="BE776" s="254" t="str">
        <f t="shared" si="68"/>
        <v/>
      </c>
    </row>
    <row r="777" spans="1:57" ht="20.100000000000001" customHeight="1" x14ac:dyDescent="0.25">
      <c r="A777" s="247">
        <v>16</v>
      </c>
      <c r="B777" s="247">
        <f>$B$755+(A777*$B$758)</f>
        <v>-9461.2259133754178</v>
      </c>
      <c r="C777" s="247">
        <f>_xlfn.NORM.DIST($B777,$B$752,$B$753,0)</f>
        <v>7.1771469770491207E-8</v>
      </c>
      <c r="D777" s="247">
        <f>_xlfn.NORM.DIST($B777,$B$752,$B$753,1)</f>
        <v>4.1425486257874756E-5</v>
      </c>
      <c r="E777" s="247">
        <f>IF(OR(D777&lt;$F$757,D777&gt;$F$758),C777,"")</f>
        <v>7.1771469770491207E-8</v>
      </c>
      <c r="F777" s="247" t="str">
        <f>IF(AND(D777&gt;$F$757,D777&lt;$F$758),C777,"")</f>
        <v/>
      </c>
      <c r="G777" s="247" t="str">
        <f>IF(C777=MAX($C$761:$C$2761),C777,"")</f>
        <v/>
      </c>
      <c r="H777" s="247">
        <f>_xlfn.NORM.DIST(B777,$F$753,$F$754,0)</f>
        <v>0</v>
      </c>
      <c r="I777" s="247">
        <f>IF(H777=MAX($H$761:$H$2761),C777,"")</f>
        <v>7.1771469770491207E-8</v>
      </c>
      <c r="J777" s="247" t="str">
        <f>IF(I777=MIN($I$761:$I$2761),I777,"")</f>
        <v/>
      </c>
      <c r="K777" s="247"/>
      <c r="L777" s="247"/>
      <c r="M777" s="247"/>
      <c r="N777" s="247"/>
      <c r="O777" s="247">
        <v>16</v>
      </c>
      <c r="P777" s="247">
        <f>$P$755+(O777*$P$758)</f>
        <v>-551.35789484031602</v>
      </c>
      <c r="Q777" s="247">
        <f>_xlfn.NORM.DIST(P777,P$752,P$753,0)</f>
        <v>1.2315885851789147E-6</v>
      </c>
      <c r="R777" s="247">
        <f>_xlfn.NORM.DIST(P777,P$752,P$753,1)</f>
        <v>4.1425486257874641E-5</v>
      </c>
      <c r="S777" s="253">
        <f>IF(OR(R777&lt;$T$757,R777&gt;$T$758),Q777,"")</f>
        <v>1.2315885851789147E-6</v>
      </c>
      <c r="T777" s="253" t="str">
        <f>IF(AND(R777&gt;$T$757,R777&lt;$T$758),Q777,"")</f>
        <v/>
      </c>
      <c r="U777" s="253" t="str">
        <f>IF(Q777=MAX($Q$761:$Q$2761),Q777,"")</f>
        <v/>
      </c>
      <c r="V777" s="253">
        <f>_xlfn.NORM.DIST(P777,$T$753,$T$754,0)</f>
        <v>2.1393907695512148E-50</v>
      </c>
      <c r="W777" s="253" t="str">
        <f>IF(V777=MAX($V$761:$V$2761),Q777,"")</f>
        <v/>
      </c>
      <c r="X777" s="253" t="str">
        <f t="shared" si="71"/>
        <v/>
      </c>
      <c r="AB777" s="253">
        <v>16</v>
      </c>
      <c r="AC777" s="253">
        <f t="shared" si="87"/>
        <v>-853.18839179975328</v>
      </c>
      <c r="AD777" s="253">
        <f t="shared" si="72"/>
        <v>7.958923212740868E-7</v>
      </c>
      <c r="AE777" s="253">
        <f t="shared" si="73"/>
        <v>4.1425486257874641E-5</v>
      </c>
      <c r="AF777" s="253">
        <f>IF(OR(AE777&lt;$T$757,AE777&gt;$T$758),AD777,"")</f>
        <v>7.958923212740868E-7</v>
      </c>
      <c r="AG777" s="253" t="str">
        <f t="shared" si="74"/>
        <v/>
      </c>
      <c r="AH777" s="253" t="str">
        <f t="shared" si="75"/>
        <v/>
      </c>
      <c r="AI777" s="253">
        <f t="shared" si="76"/>
        <v>1.8617384105426869E-4</v>
      </c>
      <c r="AJ777" s="253" t="str">
        <f t="shared" si="77"/>
        <v/>
      </c>
      <c r="AK777" s="253" t="str">
        <f t="shared" si="78"/>
        <v/>
      </c>
      <c r="AO777" s="253">
        <v>16</v>
      </c>
      <c r="AP777" s="253">
        <f t="shared" si="79"/>
        <v>-5029.9741367542983</v>
      </c>
      <c r="AQ777" s="253">
        <f t="shared" si="80"/>
        <v>1.3499991673352446E-7</v>
      </c>
      <c r="AR777" s="253">
        <f t="shared" si="81"/>
        <v>4.1425486257874756E-5</v>
      </c>
      <c r="AS777" s="253">
        <f>IF(OR(AR777&lt;$T$757,AR777&gt;$T$758),AQ777,"")</f>
        <v>1.3499991673352446E-7</v>
      </c>
      <c r="AT777" s="253" t="str">
        <f t="shared" si="82"/>
        <v/>
      </c>
      <c r="AU777" s="253" t="str">
        <f t="shared" si="83"/>
        <v/>
      </c>
      <c r="AV777" s="253">
        <f t="shared" si="84"/>
        <v>0</v>
      </c>
      <c r="AW777" s="253">
        <f t="shared" si="85"/>
        <v>1.3499991673352446E-7</v>
      </c>
      <c r="AX777" s="253" t="str">
        <f t="shared" si="86"/>
        <v/>
      </c>
      <c r="AZ777" s="259"/>
      <c r="BA777" s="259">
        <f>BA776+$BD$753</f>
        <v>0.13440000000000002</v>
      </c>
      <c r="BB777" s="274">
        <f t="shared" si="69"/>
        <v>0.99999358081322987</v>
      </c>
      <c r="BC777" s="259">
        <f t="shared" si="70"/>
        <v>1.1163462104724076E-6</v>
      </c>
      <c r="BD777" s="259" t="str">
        <f t="shared" si="67"/>
        <v/>
      </c>
      <c r="BE777" s="254" t="str">
        <f t="shared" si="68"/>
        <v/>
      </c>
    </row>
    <row r="778" spans="1:57" ht="20.100000000000001" customHeight="1" x14ac:dyDescent="0.25">
      <c r="A778" s="247">
        <v>17</v>
      </c>
      <c r="B778" s="247">
        <f>$B$755+(A778*$B$758)</f>
        <v>-9451.6108463902819</v>
      </c>
      <c r="C778" s="247">
        <f>_xlfn.NORM.DIST($B778,$B$752,$B$753,0)</f>
        <v>7.2909798499764081E-8</v>
      </c>
      <c r="D778" s="247">
        <f>_xlfn.NORM.DIST($B778,$B$752,$B$753,1)</f>
        <v>4.2121032875598028E-5</v>
      </c>
      <c r="E778" s="247">
        <f>IF(OR(D778&lt;$F$757,D778&gt;$F$758),C778,"")</f>
        <v>7.2909798499764081E-8</v>
      </c>
      <c r="F778" s="247" t="str">
        <f>IF(AND(D778&gt;$F$757,D778&lt;$F$758),C778,"")</f>
        <v/>
      </c>
      <c r="G778" s="247" t="str">
        <f>IF(C778=MAX($C$761:$C$2761),C778,"")</f>
        <v/>
      </c>
      <c r="H778" s="247">
        <f>_xlfn.NORM.DIST(B778,$F$753,$F$754,0)</f>
        <v>0</v>
      </c>
      <c r="I778" s="247">
        <f>IF(H778=MAX($H$761:$H$2761),C778,"")</f>
        <v>7.2909798499764081E-8</v>
      </c>
      <c r="J778" s="247" t="str">
        <f>IF(I778=MIN($I$761:$I$2761),I778,"")</f>
        <v/>
      </c>
      <c r="K778" s="247"/>
      <c r="L778" s="247"/>
      <c r="M778" s="247"/>
      <c r="N778" s="247"/>
      <c r="O778" s="247">
        <v>17</v>
      </c>
      <c r="P778" s="247">
        <f>$P$755+(O778*$P$758)</f>
        <v>-550.79757177645388</v>
      </c>
      <c r="Q778" s="247">
        <f>_xlfn.NORM.DIST(P778,P$752,P$753,0)</f>
        <v>1.2511221501684192E-6</v>
      </c>
      <c r="R778" s="247">
        <f>_xlfn.NORM.DIST(P778,P$752,P$753,1)</f>
        <v>4.2121032875598028E-5</v>
      </c>
      <c r="S778" s="253">
        <f>IF(OR(R778&lt;$T$757,R778&gt;$T$758),Q778,"")</f>
        <v>1.2511221501684192E-6</v>
      </c>
      <c r="T778" s="253" t="str">
        <f>IF(AND(R778&gt;$T$757,R778&lt;$T$758),Q778,"")</f>
        <v/>
      </c>
      <c r="U778" s="253" t="str">
        <f>IF(Q778=MAX($Q$761:$Q$2761),Q778,"")</f>
        <v/>
      </c>
      <c r="V778" s="253">
        <f>_xlfn.NORM.DIST(P778,$T$753,$T$754,0)</f>
        <v>2.0169518060933298E-50</v>
      </c>
      <c r="W778" s="253" t="str">
        <f>IF(V778=MAX($V$761:$V$2761),Q778,"")</f>
        <v/>
      </c>
      <c r="X778" s="253" t="str">
        <f t="shared" si="71"/>
        <v/>
      </c>
      <c r="AB778" s="253">
        <v>17</v>
      </c>
      <c r="AC778" s="253">
        <f t="shared" si="87"/>
        <v>-852.32133042597309</v>
      </c>
      <c r="AD778" s="253">
        <f t="shared" si="72"/>
        <v>8.0851554186036314E-7</v>
      </c>
      <c r="AE778" s="253">
        <f t="shared" si="73"/>
        <v>4.2121032875598028E-5</v>
      </c>
      <c r="AF778" s="253">
        <f>IF(OR(AE778&lt;$T$757,AE778&gt;$T$758),AD778,"")</f>
        <v>8.0851554186036314E-7</v>
      </c>
      <c r="AG778" s="253" t="str">
        <f t="shared" si="74"/>
        <v/>
      </c>
      <c r="AH778" s="253" t="str">
        <f t="shared" si="75"/>
        <v/>
      </c>
      <c r="AI778" s="253">
        <f t="shared" si="76"/>
        <v>1.8777327496227047E-4</v>
      </c>
      <c r="AJ778" s="253" t="str">
        <f t="shared" si="77"/>
        <v/>
      </c>
      <c r="AK778" s="253" t="str">
        <f t="shared" si="78"/>
        <v/>
      </c>
      <c r="AO778" s="253">
        <v>17</v>
      </c>
      <c r="AP778" s="253">
        <f t="shared" si="79"/>
        <v>-5024.8623744201986</v>
      </c>
      <c r="AQ778" s="253">
        <f t="shared" si="80"/>
        <v>1.3714107789629081E-7</v>
      </c>
      <c r="AR778" s="253">
        <f t="shared" si="81"/>
        <v>4.2121032875598028E-5</v>
      </c>
      <c r="AS778" s="253">
        <f>IF(OR(AR778&lt;$T$757,AR778&gt;$T$758),AQ778,"")</f>
        <v>1.3714107789629081E-7</v>
      </c>
      <c r="AT778" s="253" t="str">
        <f t="shared" si="82"/>
        <v/>
      </c>
      <c r="AU778" s="253" t="str">
        <f t="shared" si="83"/>
        <v/>
      </c>
      <c r="AV778" s="253">
        <f t="shared" si="84"/>
        <v>0</v>
      </c>
      <c r="AW778" s="253">
        <f t="shared" si="85"/>
        <v>1.3714107789629081E-7</v>
      </c>
      <c r="AX778" s="253" t="str">
        <f t="shared" si="86"/>
        <v/>
      </c>
      <c r="AZ778" s="259"/>
      <c r="BA778" s="259">
        <f>BA777+$BD$753</f>
        <v>0.14080000000000001</v>
      </c>
      <c r="BB778" s="274">
        <f t="shared" si="69"/>
        <v>0.99999246446701939</v>
      </c>
      <c r="BC778" s="259">
        <f t="shared" si="70"/>
        <v>1.2466861908366766E-6</v>
      </c>
      <c r="BD778" s="259" t="str">
        <f t="shared" si="67"/>
        <v/>
      </c>
      <c r="BE778" s="254" t="str">
        <f t="shared" si="68"/>
        <v/>
      </c>
    </row>
    <row r="779" spans="1:57" ht="20.100000000000001" customHeight="1" x14ac:dyDescent="0.25">
      <c r="A779" s="247">
        <v>18</v>
      </c>
      <c r="B779" s="247">
        <f>$B$755+(A779*$B$758)</f>
        <v>-9441.9957794051443</v>
      </c>
      <c r="C779" s="247">
        <f>_xlfn.NORM.DIST($B779,$B$752,$B$753,0)</f>
        <v>7.4064996600121633E-8</v>
      </c>
      <c r="D779" s="247">
        <f>_xlfn.NORM.DIST($B779,$B$752,$B$753,1)</f>
        <v>4.2827605517184159E-5</v>
      </c>
      <c r="E779" s="247">
        <f>IF(OR(D779&lt;$F$757,D779&gt;$F$758),C779,"")</f>
        <v>7.4064996600121633E-8</v>
      </c>
      <c r="F779" s="247" t="str">
        <f>IF(AND(D779&gt;$F$757,D779&lt;$F$758),C779,"")</f>
        <v/>
      </c>
      <c r="G779" s="247" t="str">
        <f>IF(C779=MAX($C$761:$C$2761),C779,"")</f>
        <v/>
      </c>
      <c r="H779" s="247">
        <f>_xlfn.NORM.DIST(B779,$F$753,$F$754,0)</f>
        <v>0</v>
      </c>
      <c r="I779" s="247">
        <f>IF(H779=MAX($H$761:$H$2761),C779,"")</f>
        <v>7.4064996600121633E-8</v>
      </c>
      <c r="J779" s="247" t="str">
        <f>IF(I779=MIN($I$761:$I$2761),I779,"")</f>
        <v/>
      </c>
      <c r="K779" s="247"/>
      <c r="L779" s="247"/>
      <c r="M779" s="247"/>
      <c r="N779" s="247"/>
      <c r="O779" s="247">
        <v>18</v>
      </c>
      <c r="P779" s="247">
        <f>$P$755+(O779*$P$758)</f>
        <v>-550.23724871259174</v>
      </c>
      <c r="Q779" s="247">
        <f>_xlfn.NORM.DIST(P779,P$752,P$753,0)</f>
        <v>1.2709451912538298E-6</v>
      </c>
      <c r="R779" s="247">
        <f>_xlfn.NORM.DIST(P779,P$752,P$753,1)</f>
        <v>4.2827605517184267E-5</v>
      </c>
      <c r="S779" s="253">
        <f>IF(OR(R779&lt;$T$757,R779&gt;$T$758),Q779,"")</f>
        <v>1.2709451912538298E-6</v>
      </c>
      <c r="T779" s="253" t="str">
        <f>IF(AND(R779&gt;$T$757,R779&lt;$T$758),Q779,"")</f>
        <v/>
      </c>
      <c r="U779" s="253" t="str">
        <f>IF(Q779=MAX($Q$761:$Q$2761),Q779,"")</f>
        <v/>
      </c>
      <c r="V779" s="253">
        <f>_xlfn.NORM.DIST(P779,$T$753,$T$754,0)</f>
        <v>1.9014896937055861E-50</v>
      </c>
      <c r="W779" s="253" t="str">
        <f>IF(V779=MAX($V$761:$V$2761),Q779,"")</f>
        <v/>
      </c>
      <c r="X779" s="253" t="str">
        <f t="shared" si="71"/>
        <v/>
      </c>
      <c r="AB779" s="253">
        <v>18</v>
      </c>
      <c r="AC779" s="253">
        <f t="shared" si="87"/>
        <v>-851.45426905219279</v>
      </c>
      <c r="AD779" s="253">
        <f t="shared" si="72"/>
        <v>8.2132583124923963E-7</v>
      </c>
      <c r="AE779" s="253">
        <f t="shared" si="73"/>
        <v>4.2827605517184267E-5</v>
      </c>
      <c r="AF779" s="253">
        <f>IF(OR(AE779&lt;$T$757,AE779&gt;$T$758),AD779,"")</f>
        <v>8.2132583124923963E-7</v>
      </c>
      <c r="AG779" s="253" t="str">
        <f t="shared" si="74"/>
        <v/>
      </c>
      <c r="AH779" s="253" t="str">
        <f t="shared" si="75"/>
        <v/>
      </c>
      <c r="AI779" s="253">
        <f t="shared" si="76"/>
        <v>1.8938341957207272E-4</v>
      </c>
      <c r="AJ779" s="253" t="str">
        <f t="shared" si="77"/>
        <v/>
      </c>
      <c r="AK779" s="253" t="str">
        <f t="shared" si="78"/>
        <v/>
      </c>
      <c r="AO779" s="253">
        <v>18</v>
      </c>
      <c r="AP779" s="253">
        <f t="shared" si="79"/>
        <v>-5019.750612086099</v>
      </c>
      <c r="AQ779" s="253">
        <f t="shared" si="80"/>
        <v>1.393139698247645E-7</v>
      </c>
      <c r="AR779" s="253">
        <f t="shared" si="81"/>
        <v>4.2827605517184267E-5</v>
      </c>
      <c r="AS779" s="253">
        <f>IF(OR(AR779&lt;$T$757,AR779&gt;$T$758),AQ779,"")</f>
        <v>1.393139698247645E-7</v>
      </c>
      <c r="AT779" s="253" t="str">
        <f t="shared" si="82"/>
        <v/>
      </c>
      <c r="AU779" s="253" t="str">
        <f t="shared" si="83"/>
        <v/>
      </c>
      <c r="AV779" s="253">
        <f t="shared" si="84"/>
        <v>0</v>
      </c>
      <c r="AW779" s="253">
        <f t="shared" si="85"/>
        <v>1.393139698247645E-7</v>
      </c>
      <c r="AX779" s="253" t="str">
        <f t="shared" si="86"/>
        <v/>
      </c>
      <c r="AZ779" s="259"/>
      <c r="BA779" s="259">
        <f>BA778+$BD$753</f>
        <v>0.1472</v>
      </c>
      <c r="BB779" s="274">
        <f t="shared" si="69"/>
        <v>0.99999121778082856</v>
      </c>
      <c r="BC779" s="259">
        <f t="shared" si="70"/>
        <v>1.3853839520017175E-6</v>
      </c>
      <c r="BD779" s="259" t="str">
        <f t="shared" si="67"/>
        <v/>
      </c>
      <c r="BE779" s="254" t="str">
        <f t="shared" si="68"/>
        <v/>
      </c>
    </row>
    <row r="780" spans="1:57" ht="20.100000000000001" customHeight="1" x14ac:dyDescent="0.25">
      <c r="A780" s="247">
        <v>19</v>
      </c>
      <c r="B780" s="247">
        <f>$B$755+(A780*$B$758)</f>
        <v>-9432.3807124200066</v>
      </c>
      <c r="C780" s="247">
        <f>_xlfn.NORM.DIST($B780,$B$752,$B$753,0)</f>
        <v>7.5237294094515928E-8</v>
      </c>
      <c r="D780" s="247">
        <f>_xlfn.NORM.DIST($B780,$B$752,$B$753,1)</f>
        <v>4.3545367486365174E-5</v>
      </c>
      <c r="E780" s="247">
        <f>IF(OR(D780&lt;$F$757,D780&gt;$F$758),C780,"")</f>
        <v>7.5237294094515928E-8</v>
      </c>
      <c r="F780" s="247" t="str">
        <f>IF(AND(D780&gt;$F$757,D780&lt;$F$758),C780,"")</f>
        <v/>
      </c>
      <c r="G780" s="247" t="str">
        <f>IF(C780=MAX($C$761:$C$2761),C780,"")</f>
        <v/>
      </c>
      <c r="H780" s="247">
        <f>_xlfn.NORM.DIST(B780,$F$753,$F$754,0)</f>
        <v>0</v>
      </c>
      <c r="I780" s="247">
        <f>IF(H780=MAX($H$761:$H$2761),C780,"")</f>
        <v>7.5237294094515928E-8</v>
      </c>
      <c r="J780" s="247" t="str">
        <f>IF(I780=MIN($I$761:$I$2761),I780,"")</f>
        <v/>
      </c>
      <c r="K780" s="247"/>
      <c r="L780" s="247"/>
      <c r="M780" s="247"/>
      <c r="N780" s="247"/>
      <c r="O780" s="247">
        <v>19</v>
      </c>
      <c r="P780" s="247">
        <f>$P$755+(O780*$P$758)</f>
        <v>-549.67692564872959</v>
      </c>
      <c r="Q780" s="247">
        <f>_xlfn.NORM.DIST(P780,P$752,P$753,0)</f>
        <v>1.2910616555974866E-6</v>
      </c>
      <c r="R780" s="247">
        <f>_xlfn.NORM.DIST(P780,P$752,P$753,1)</f>
        <v>4.3545367486365425E-5</v>
      </c>
      <c r="S780" s="253">
        <f>IF(OR(R780&lt;$T$757,R780&gt;$T$758),Q780,"")</f>
        <v>1.2910616555974866E-6</v>
      </c>
      <c r="T780" s="253" t="str">
        <f>IF(AND(R780&gt;$T$757,R780&lt;$T$758),Q780,"")</f>
        <v/>
      </c>
      <c r="U780" s="253" t="str">
        <f>IF(Q780=MAX($Q$761:$Q$2761),Q780,"")</f>
        <v/>
      </c>
      <c r="V780" s="253">
        <f>_xlfn.NORM.DIST(P780,$T$753,$T$754,0)</f>
        <v>1.7926086256495896E-50</v>
      </c>
      <c r="W780" s="253" t="str">
        <f>IF(V780=MAX($V$761:$V$2761),Q780,"")</f>
        <v/>
      </c>
      <c r="X780" s="253" t="str">
        <f t="shared" si="71"/>
        <v/>
      </c>
      <c r="AB780" s="253">
        <v>19</v>
      </c>
      <c r="AC780" s="253">
        <f t="shared" si="87"/>
        <v>-850.5872076784126</v>
      </c>
      <c r="AD780" s="253">
        <f t="shared" si="72"/>
        <v>8.3432574022450257E-7</v>
      </c>
      <c r="AE780" s="253">
        <f t="shared" si="73"/>
        <v>4.3545367486365296E-5</v>
      </c>
      <c r="AF780" s="253">
        <f>IF(OR(AE780&lt;$T$757,AE780&gt;$T$758),AD780,"")</f>
        <v>8.3432574022450257E-7</v>
      </c>
      <c r="AG780" s="253" t="str">
        <f t="shared" si="74"/>
        <v/>
      </c>
      <c r="AH780" s="253" t="str">
        <f t="shared" si="75"/>
        <v/>
      </c>
      <c r="AI780" s="253">
        <f t="shared" si="76"/>
        <v>1.9100431498217887E-4</v>
      </c>
      <c r="AJ780" s="253" t="str">
        <f t="shared" si="77"/>
        <v/>
      </c>
      <c r="AK780" s="253" t="str">
        <f t="shared" si="78"/>
        <v/>
      </c>
      <c r="AO780" s="253">
        <v>19</v>
      </c>
      <c r="AP780" s="253">
        <f t="shared" si="79"/>
        <v>-5014.6388497519993</v>
      </c>
      <c r="AQ780" s="253">
        <f t="shared" si="80"/>
        <v>1.4151902518501018E-7</v>
      </c>
      <c r="AR780" s="253">
        <f t="shared" si="81"/>
        <v>4.3545367486365174E-5</v>
      </c>
      <c r="AS780" s="253">
        <f>IF(OR(AR780&lt;$T$757,AR780&gt;$T$758),AQ780,"")</f>
        <v>1.4151902518501018E-7</v>
      </c>
      <c r="AT780" s="253" t="str">
        <f t="shared" si="82"/>
        <v/>
      </c>
      <c r="AU780" s="253" t="str">
        <f t="shared" si="83"/>
        <v/>
      </c>
      <c r="AV780" s="253">
        <f t="shared" si="84"/>
        <v>0</v>
      </c>
      <c r="AW780" s="253">
        <f t="shared" si="85"/>
        <v>1.4151902518501018E-7</v>
      </c>
      <c r="AX780" s="253" t="str">
        <f t="shared" si="86"/>
        <v/>
      </c>
      <c r="AZ780" s="259"/>
      <c r="BA780" s="259">
        <f>BA779+$BD$753</f>
        <v>0.15359999999999999</v>
      </c>
      <c r="BB780" s="274">
        <f t="shared" si="69"/>
        <v>0.99998983239687655</v>
      </c>
      <c r="BC780" s="259">
        <f t="shared" si="70"/>
        <v>1.5325570303925673E-6</v>
      </c>
      <c r="BD780" s="259" t="str">
        <f t="shared" si="67"/>
        <v/>
      </c>
      <c r="BE780" s="254" t="str">
        <f t="shared" si="68"/>
        <v/>
      </c>
    </row>
    <row r="781" spans="1:57" ht="20.100000000000001" customHeight="1" x14ac:dyDescent="0.25">
      <c r="A781" s="247">
        <v>20</v>
      </c>
      <c r="B781" s="247">
        <f>$B$755+(A781*$B$758)</f>
        <v>-9422.7656454348689</v>
      </c>
      <c r="C781" s="247">
        <f>_xlfn.NORM.DIST($B781,$B$752,$B$753,0)</f>
        <v>7.6426923821301819E-8</v>
      </c>
      <c r="D781" s="247">
        <f>_xlfn.NORM.DIST($B781,$B$752,$B$753,1)</f>
        <v>4.4274484312070628E-5</v>
      </c>
      <c r="E781" s="247">
        <f>IF(OR(D781&lt;$F$757,D781&gt;$F$758),C781,"")</f>
        <v>7.6426923821301819E-8</v>
      </c>
      <c r="F781" s="247" t="str">
        <f>IF(AND(D781&gt;$F$757,D781&lt;$F$758),C781,"")</f>
        <v/>
      </c>
      <c r="G781" s="247" t="str">
        <f>IF(C781=MAX($C$761:$C$2761),C781,"")</f>
        <v/>
      </c>
      <c r="H781" s="247">
        <f>_xlfn.NORM.DIST(B781,$F$753,$F$754,0)</f>
        <v>0</v>
      </c>
      <c r="I781" s="247">
        <f>IF(H781=MAX($H$761:$H$2761),C781,"")</f>
        <v>7.6426923821301819E-8</v>
      </c>
      <c r="J781" s="247" t="str">
        <f>IF(I781=MIN($I$761:$I$2761),I781,"")</f>
        <v/>
      </c>
      <c r="K781" s="247"/>
      <c r="L781" s="247"/>
      <c r="M781" s="247"/>
      <c r="N781" s="247"/>
      <c r="O781" s="247">
        <v>20</v>
      </c>
      <c r="P781" s="247">
        <f>$P$755+(O781*$P$758)</f>
        <v>-549.11660258486756</v>
      </c>
      <c r="Q781" s="247">
        <f>_xlfn.NORM.DIST(P781,P$752,P$753,0)</f>
        <v>1.3114755386736441E-6</v>
      </c>
      <c r="R781" s="247">
        <f>_xlfn.NORM.DIST(P781,P$752,P$753,1)</f>
        <v>4.4274484312070628E-5</v>
      </c>
      <c r="S781" s="253">
        <f>IF(OR(R781&lt;$T$757,R781&gt;$T$758),Q781,"")</f>
        <v>1.3114755386736441E-6</v>
      </c>
      <c r="T781" s="253" t="str">
        <f>IF(AND(R781&gt;$T$757,R781&lt;$T$758),Q781,"")</f>
        <v/>
      </c>
      <c r="U781" s="253" t="str">
        <f>IF(Q781=MAX($Q$761:$Q$2761),Q781,"")</f>
        <v/>
      </c>
      <c r="V781" s="253">
        <f>_xlfn.NORM.DIST(P781,$T$753,$T$754,0)</f>
        <v>1.6899351496202738E-50</v>
      </c>
      <c r="W781" s="253" t="str">
        <f>IF(V781=MAX($V$761:$V$2761),Q781,"")</f>
        <v/>
      </c>
      <c r="X781" s="253" t="str">
        <f t="shared" si="71"/>
        <v/>
      </c>
      <c r="AB781" s="253">
        <v>20</v>
      </c>
      <c r="AC781" s="253">
        <f t="shared" si="87"/>
        <v>-849.72014630463241</v>
      </c>
      <c r="AD781" s="253">
        <f t="shared" si="72"/>
        <v>8.4751785079066395E-7</v>
      </c>
      <c r="AE781" s="253">
        <f t="shared" si="73"/>
        <v>4.4274484312070628E-5</v>
      </c>
      <c r="AF781" s="253">
        <f>IF(OR(AE781&lt;$T$757,AE781&gt;$T$758),AD781,"")</f>
        <v>8.4751785079066395E-7</v>
      </c>
      <c r="AG781" s="253" t="str">
        <f t="shared" si="74"/>
        <v/>
      </c>
      <c r="AH781" s="253" t="str">
        <f t="shared" si="75"/>
        <v/>
      </c>
      <c r="AI781" s="253">
        <f t="shared" si="76"/>
        <v>1.9263600111636941E-4</v>
      </c>
      <c r="AJ781" s="253" t="str">
        <f t="shared" si="77"/>
        <v/>
      </c>
      <c r="AK781" s="253" t="str">
        <f t="shared" si="78"/>
        <v/>
      </c>
      <c r="AO781" s="253">
        <v>20</v>
      </c>
      <c r="AP781" s="253">
        <f t="shared" si="79"/>
        <v>-5009.5270874178996</v>
      </c>
      <c r="AQ781" s="253">
        <f t="shared" si="80"/>
        <v>1.4375668193877854E-7</v>
      </c>
      <c r="AR781" s="253">
        <f t="shared" si="81"/>
        <v>4.4274484312070628E-5</v>
      </c>
      <c r="AS781" s="253">
        <f>IF(OR(AR781&lt;$T$757,AR781&gt;$T$758),AQ781,"")</f>
        <v>1.4375668193877854E-7</v>
      </c>
      <c r="AT781" s="253" t="str">
        <f t="shared" si="82"/>
        <v/>
      </c>
      <c r="AU781" s="253" t="str">
        <f t="shared" si="83"/>
        <v/>
      </c>
      <c r="AV781" s="253">
        <f t="shared" si="84"/>
        <v>0</v>
      </c>
      <c r="AW781" s="253">
        <f t="shared" si="85"/>
        <v>1.4375668193877854E-7</v>
      </c>
      <c r="AX781" s="253" t="str">
        <f t="shared" si="86"/>
        <v/>
      </c>
      <c r="AZ781" s="259"/>
      <c r="BA781" s="259">
        <f>BA780+$BD$753</f>
        <v>0.15999999999999998</v>
      </c>
      <c r="BB781" s="274">
        <f t="shared" si="69"/>
        <v>0.99998829983984616</v>
      </c>
      <c r="BC781" s="259">
        <f t="shared" si="70"/>
        <v>1.688316695114267E-6</v>
      </c>
      <c r="BD781" s="259" t="str">
        <f t="shared" si="67"/>
        <v/>
      </c>
      <c r="BE781" s="254" t="str">
        <f t="shared" si="68"/>
        <v/>
      </c>
    </row>
    <row r="782" spans="1:57" ht="20.100000000000001" customHeight="1" x14ac:dyDescent="0.25">
      <c r="A782" s="248">
        <v>21</v>
      </c>
      <c r="B782" s="247">
        <f>$B$755+(A782*$B$758)</f>
        <v>-9413.1505784497313</v>
      </c>
      <c r="C782" s="247">
        <f>_xlfn.NORM.DIST($B782,$B$752,$B$753,0)</f>
        <v>7.7634121463779729E-8</v>
      </c>
      <c r="D782" s="247">
        <f>_xlfn.NORM.DIST($B782,$B$752,$B$753,1)</f>
        <v>4.5015123775639825E-5</v>
      </c>
      <c r="E782" s="247">
        <f>IF(OR(D782&lt;$F$757,D782&gt;$F$758),C782,"")</f>
        <v>7.7634121463779729E-8</v>
      </c>
      <c r="F782" s="247" t="str">
        <f>IF(AND(D782&gt;$F$757,D782&lt;$F$758),C782,"")</f>
        <v/>
      </c>
      <c r="G782" s="247" t="str">
        <f>IF(C782=MAX($C$761:$C$2761),C782,"")</f>
        <v/>
      </c>
      <c r="H782" s="247">
        <f>_xlfn.NORM.DIST(B782,$F$753,$F$754,0)</f>
        <v>0</v>
      </c>
      <c r="I782" s="247">
        <f>IF(H782=MAX($H$761:$H$2761),C782,"")</f>
        <v>7.7634121463779729E-8</v>
      </c>
      <c r="J782" s="247" t="str">
        <f>IF(I782=MIN($I$761:$I$2761),I782,"")</f>
        <v/>
      </c>
      <c r="K782" s="247"/>
      <c r="L782" s="247"/>
      <c r="M782" s="247"/>
      <c r="N782" s="247"/>
      <c r="O782" s="248">
        <v>21</v>
      </c>
      <c r="P782" s="247">
        <f>$P$755+(O782*$P$758)</f>
        <v>-548.55627952100542</v>
      </c>
      <c r="Q782" s="247">
        <f>_xlfn.NORM.DIST(P782,P$752,P$753,0)</f>
        <v>1.3321908847754478E-6</v>
      </c>
      <c r="R782" s="247">
        <f>_xlfn.NORM.DIST(P782,P$752,P$753,1)</f>
        <v>4.5015123775639825E-5</v>
      </c>
      <c r="S782" s="253">
        <f>IF(OR(R782&lt;$T$757,R782&gt;$T$758),Q782,"")</f>
        <v>1.3321908847754478E-6</v>
      </c>
      <c r="T782" s="253" t="str">
        <f>IF(AND(R782&gt;$T$757,R782&lt;$T$758),Q782,"")</f>
        <v/>
      </c>
      <c r="U782" s="253" t="str">
        <f>IF(Q782=MAX($Q$761:$Q$2761),Q782,"")</f>
        <v/>
      </c>
      <c r="V782" s="253">
        <f>_xlfn.NORM.DIST(P782,$T$753,$T$754,0)</f>
        <v>1.5931169109263046E-50</v>
      </c>
      <c r="W782" s="253" t="str">
        <f>IF(V782=MAX($V$761:$V$2761),Q782,"")</f>
        <v/>
      </c>
      <c r="X782" s="253" t="str">
        <f t="shared" si="71"/>
        <v/>
      </c>
      <c r="AB782" s="259">
        <v>21</v>
      </c>
      <c r="AC782" s="253">
        <f t="shared" si="87"/>
        <v>-848.85308493085211</v>
      </c>
      <c r="AD782" s="253">
        <f t="shared" si="72"/>
        <v>8.6090477650057175E-7</v>
      </c>
      <c r="AE782" s="253">
        <f t="shared" si="73"/>
        <v>4.5015123775639825E-5</v>
      </c>
      <c r="AF782" s="253">
        <f>IF(OR(AE782&lt;$T$757,AE782&gt;$T$758),AD782,"")</f>
        <v>8.6090477650057175E-7</v>
      </c>
      <c r="AG782" s="253" t="str">
        <f t="shared" si="74"/>
        <v/>
      </c>
      <c r="AH782" s="253" t="str">
        <f t="shared" si="75"/>
        <v/>
      </c>
      <c r="AI782" s="253">
        <f t="shared" si="76"/>
        <v>1.9427851771964036E-4</v>
      </c>
      <c r="AJ782" s="253" t="str">
        <f t="shared" si="77"/>
        <v/>
      </c>
      <c r="AK782" s="253" t="str">
        <f t="shared" si="78"/>
        <v/>
      </c>
      <c r="AO782" s="259">
        <v>21</v>
      </c>
      <c r="AP782" s="253">
        <f t="shared" si="79"/>
        <v>-5004.415325083799</v>
      </c>
      <c r="AQ782" s="253">
        <f t="shared" si="80"/>
        <v>1.4602738339907452E-7</v>
      </c>
      <c r="AR782" s="253">
        <f t="shared" si="81"/>
        <v>4.5015123775639825E-5</v>
      </c>
      <c r="AS782" s="253">
        <f>IF(OR(AR782&lt;$T$757,AR782&gt;$T$758),AQ782,"")</f>
        <v>1.4602738339907452E-7</v>
      </c>
      <c r="AT782" s="253" t="str">
        <f t="shared" si="82"/>
        <v/>
      </c>
      <c r="AU782" s="253" t="str">
        <f t="shared" si="83"/>
        <v/>
      </c>
      <c r="AV782" s="253">
        <f t="shared" si="84"/>
        <v>0</v>
      </c>
      <c r="AW782" s="253">
        <f t="shared" si="85"/>
        <v>1.4602738339907452E-7</v>
      </c>
      <c r="AX782" s="253" t="str">
        <f t="shared" si="86"/>
        <v/>
      </c>
      <c r="AZ782" s="259"/>
      <c r="BA782" s="259">
        <f>BA781+$BD$753</f>
        <v>0.16639999999999996</v>
      </c>
      <c r="BB782" s="274">
        <f t="shared" si="69"/>
        <v>0.99998661152315105</v>
      </c>
      <c r="BC782" s="259">
        <f t="shared" si="70"/>
        <v>1.8527682897895303E-6</v>
      </c>
      <c r="BD782" s="259" t="str">
        <f t="shared" si="67"/>
        <v/>
      </c>
      <c r="BE782" s="254" t="str">
        <f t="shared" si="68"/>
        <v/>
      </c>
    </row>
    <row r="783" spans="1:57" ht="20.100000000000001" customHeight="1" x14ac:dyDescent="0.25">
      <c r="A783" s="247">
        <v>22</v>
      </c>
      <c r="B783" s="247">
        <f>$B$755+(A783*$B$758)</f>
        <v>-9403.5355114645936</v>
      </c>
      <c r="C783" s="247">
        <f>_xlfn.NORM.DIST($B783,$B$752,$B$753,0)</f>
        <v>7.8859125579976252E-8</v>
      </c>
      <c r="D783" s="247">
        <f>_xlfn.NORM.DIST($B783,$B$752,$B$753,1)</f>
        <v>4.5767455938319201E-5</v>
      </c>
      <c r="E783" s="247">
        <f>IF(OR(D783&lt;$F$757,D783&gt;$F$758),C783,"")</f>
        <v>7.8859125579976252E-8</v>
      </c>
      <c r="F783" s="247" t="str">
        <f>IF(AND(D783&gt;$F$757,D783&lt;$F$758),C783,"")</f>
        <v/>
      </c>
      <c r="G783" s="247" t="str">
        <f>IF(C783=MAX($C$761:$C$2761),C783,"")</f>
        <v/>
      </c>
      <c r="H783" s="247">
        <f>_xlfn.NORM.DIST(B783,$F$753,$F$754,0)</f>
        <v>0</v>
      </c>
      <c r="I783" s="247">
        <f>IF(H783=MAX($H$761:$H$2761),C783,"")</f>
        <v>7.8859125579976252E-8</v>
      </c>
      <c r="J783" s="247" t="str">
        <f>IF(I783=MIN($I$761:$I$2761),I783,"")</f>
        <v/>
      </c>
      <c r="K783" s="247"/>
      <c r="L783" s="247"/>
      <c r="M783" s="247"/>
      <c r="N783" s="247"/>
      <c r="O783" s="247">
        <v>22</v>
      </c>
      <c r="P783" s="247">
        <f>$P$755+(O783*$P$758)</f>
        <v>-547.99595645714328</v>
      </c>
      <c r="Q783" s="247">
        <f>_xlfn.NORM.DIST(P783,P$752,P$753,0)</f>
        <v>1.3532117875259322E-6</v>
      </c>
      <c r="R783" s="247">
        <f>_xlfn.NORM.DIST(P783,P$752,P$753,1)</f>
        <v>4.5767455938319316E-5</v>
      </c>
      <c r="S783" s="253">
        <f>IF(OR(R783&lt;$T$757,R783&gt;$T$758),Q783,"")</f>
        <v>1.3532117875259322E-6</v>
      </c>
      <c r="T783" s="253" t="str">
        <f>IF(AND(R783&gt;$T$757,R783&lt;$T$758),Q783,"")</f>
        <v/>
      </c>
      <c r="U783" s="253" t="str">
        <f>IF(Q783=MAX($Q$761:$Q$2761),Q783,"")</f>
        <v/>
      </c>
      <c r="V783" s="253">
        <f>_xlfn.NORM.DIST(P783,$T$753,$T$754,0)</f>
        <v>1.5018214660074584E-50</v>
      </c>
      <c r="W783" s="253" t="str">
        <f>IF(V783=MAX($V$761:$V$2761),Q783,"")</f>
        <v/>
      </c>
      <c r="X783" s="253" t="str">
        <f t="shared" si="71"/>
        <v/>
      </c>
      <c r="AB783" s="253">
        <v>22</v>
      </c>
      <c r="AC783" s="253">
        <f t="shared" si="87"/>
        <v>-847.98602355707192</v>
      </c>
      <c r="AD783" s="253">
        <f t="shared" si="72"/>
        <v>8.7448916278564563E-7</v>
      </c>
      <c r="AE783" s="253">
        <f t="shared" si="73"/>
        <v>4.5767455938319201E-5</v>
      </c>
      <c r="AF783" s="253">
        <f>IF(OR(AE783&lt;$T$757,AE783&gt;$T$758),AD783,"")</f>
        <v>8.7448916278564563E-7</v>
      </c>
      <c r="AG783" s="253" t="str">
        <f t="shared" si="74"/>
        <v/>
      </c>
      <c r="AH783" s="253" t="str">
        <f t="shared" si="75"/>
        <v/>
      </c>
      <c r="AI783" s="253">
        <f t="shared" si="76"/>
        <v>1.9593190435411979E-4</v>
      </c>
      <c r="AJ783" s="253" t="str">
        <f t="shared" si="77"/>
        <v/>
      </c>
      <c r="AK783" s="253" t="str">
        <f t="shared" si="78"/>
        <v/>
      </c>
      <c r="AO783" s="253">
        <v>22</v>
      </c>
      <c r="AP783" s="253">
        <f t="shared" si="79"/>
        <v>-4999.3035627496993</v>
      </c>
      <c r="AQ783" s="253">
        <f t="shared" si="80"/>
        <v>1.4833157828617364E-7</v>
      </c>
      <c r="AR783" s="253">
        <f t="shared" si="81"/>
        <v>4.5767455938319316E-5</v>
      </c>
      <c r="AS783" s="253">
        <f>IF(OR(AR783&lt;$T$757,AR783&gt;$T$758),AQ783,"")</f>
        <v>1.4833157828617364E-7</v>
      </c>
      <c r="AT783" s="253" t="str">
        <f t="shared" si="82"/>
        <v/>
      </c>
      <c r="AU783" s="253" t="str">
        <f t="shared" si="83"/>
        <v/>
      </c>
      <c r="AV783" s="253">
        <f t="shared" si="84"/>
        <v>0</v>
      </c>
      <c r="AW783" s="253">
        <f t="shared" si="85"/>
        <v>1.4833157828617364E-7</v>
      </c>
      <c r="AX783" s="253" t="str">
        <f t="shared" si="86"/>
        <v/>
      </c>
      <c r="AZ783" s="259"/>
      <c r="BA783" s="259">
        <f>BA782+$BD$753</f>
        <v>0.17279999999999995</v>
      </c>
      <c r="BB783" s="274">
        <f t="shared" si="69"/>
        <v>0.99998475875486126</v>
      </c>
      <c r="BC783" s="259">
        <f t="shared" si="70"/>
        <v>2.0260115424219904E-6</v>
      </c>
      <c r="BD783" s="259" t="str">
        <f t="shared" si="67"/>
        <v/>
      </c>
      <c r="BE783" s="254" t="str">
        <f t="shared" si="68"/>
        <v/>
      </c>
    </row>
    <row r="784" spans="1:57" ht="20.100000000000001" customHeight="1" x14ac:dyDescent="0.25">
      <c r="A784" s="247">
        <v>23</v>
      </c>
      <c r="B784" s="247">
        <f>$B$755+(A784*$B$758)</f>
        <v>-9393.9204444794559</v>
      </c>
      <c r="C784" s="247">
        <f>_xlfn.NORM.DIST($B784,$B$752,$B$753,0)</f>
        <v>8.0102177632663631E-8</v>
      </c>
      <c r="D784" s="247">
        <f>_xlfn.NORM.DIST($B784,$B$752,$B$753,1)</f>
        <v>4.6531653169047338E-5</v>
      </c>
      <c r="E784" s="247">
        <f>IF(OR(D784&lt;$F$757,D784&gt;$F$758),C784,"")</f>
        <v>8.0102177632663631E-8</v>
      </c>
      <c r="F784" s="247" t="str">
        <f>IF(AND(D784&gt;$F$757,D784&lt;$F$758),C784,"")</f>
        <v/>
      </c>
      <c r="G784" s="247" t="str">
        <f>IF(C784=MAX($C$761:$C$2761),C784,"")</f>
        <v/>
      </c>
      <c r="H784" s="247">
        <f>_xlfn.NORM.DIST(B784,$F$753,$F$754,0)</f>
        <v>0</v>
      </c>
      <c r="I784" s="247">
        <f>IF(H784=MAX($H$761:$H$2761),C784,"")</f>
        <v>8.0102177632663631E-8</v>
      </c>
      <c r="J784" s="247" t="str">
        <f>IF(I784=MIN($I$761:$I$2761),I784,"")</f>
        <v/>
      </c>
      <c r="K784" s="247"/>
      <c r="L784" s="247"/>
      <c r="M784" s="247"/>
      <c r="N784" s="247"/>
      <c r="O784" s="247">
        <v>23</v>
      </c>
      <c r="P784" s="247">
        <f>$P$755+(O784*$P$758)</f>
        <v>-547.43563339328125</v>
      </c>
      <c r="Q784" s="247">
        <f>_xlfn.NORM.DIST(P784,P$752,P$753,0)</f>
        <v>1.3745423903931774E-6</v>
      </c>
      <c r="R784" s="247">
        <f>_xlfn.NORM.DIST(P784,P$752,P$753,1)</f>
        <v>4.6531653169047338E-5</v>
      </c>
      <c r="S784" s="253">
        <f>IF(OR(R784&lt;$T$757,R784&gt;$T$758),Q784,"")</f>
        <v>1.3745423903931774E-6</v>
      </c>
      <c r="T784" s="253" t="str">
        <f>IF(AND(R784&gt;$T$757,R784&lt;$T$758),Q784,"")</f>
        <v/>
      </c>
      <c r="U784" s="253" t="str">
        <f>IF(Q784=MAX($Q$761:$Q$2761),Q784,"")</f>
        <v/>
      </c>
      <c r="V784" s="253">
        <f>_xlfn.NORM.DIST(P784,$T$753,$T$754,0)</f>
        <v>1.4157351623709312E-50</v>
      </c>
      <c r="W784" s="253" t="str">
        <f>IF(V784=MAX($V$761:$V$2761),Q784,"")</f>
        <v/>
      </c>
      <c r="X784" s="253" t="str">
        <f t="shared" si="71"/>
        <v/>
      </c>
      <c r="AB784" s="253">
        <v>23</v>
      </c>
      <c r="AC784" s="253">
        <f t="shared" si="87"/>
        <v>-847.11896218329161</v>
      </c>
      <c r="AD784" s="253">
        <f t="shared" si="72"/>
        <v>8.8827368728878951E-7</v>
      </c>
      <c r="AE784" s="253">
        <f t="shared" si="73"/>
        <v>4.6531653169047453E-5</v>
      </c>
      <c r="AF784" s="253">
        <f>IF(OR(AE784&lt;$T$757,AE784&gt;$T$758),AD784,"")</f>
        <v>8.8827368728878951E-7</v>
      </c>
      <c r="AG784" s="253" t="str">
        <f t="shared" si="74"/>
        <v/>
      </c>
      <c r="AH784" s="253" t="str">
        <f t="shared" si="75"/>
        <v/>
      </c>
      <c r="AI784" s="253">
        <f t="shared" si="76"/>
        <v>1.9759620039496866E-4</v>
      </c>
      <c r="AJ784" s="253" t="str">
        <f t="shared" si="77"/>
        <v/>
      </c>
      <c r="AK784" s="253" t="str">
        <f t="shared" si="78"/>
        <v/>
      </c>
      <c r="AO784" s="253">
        <v>23</v>
      </c>
      <c r="AP784" s="253">
        <f t="shared" si="79"/>
        <v>-4994.1918004155996</v>
      </c>
      <c r="AQ784" s="253">
        <f t="shared" si="80"/>
        <v>1.50669720784089E-7</v>
      </c>
      <c r="AR784" s="253">
        <f t="shared" si="81"/>
        <v>4.6531653169047453E-5</v>
      </c>
      <c r="AS784" s="253">
        <f>IF(OR(AR784&lt;$T$757,AR784&gt;$T$758),AQ784,"")</f>
        <v>1.50669720784089E-7</v>
      </c>
      <c r="AT784" s="253" t="str">
        <f t="shared" si="82"/>
        <v/>
      </c>
      <c r="AU784" s="253" t="str">
        <f t="shared" si="83"/>
        <v/>
      </c>
      <c r="AV784" s="253">
        <f t="shared" si="84"/>
        <v>0</v>
      </c>
      <c r="AW784" s="253">
        <f t="shared" si="85"/>
        <v>1.50669720784089E-7</v>
      </c>
      <c r="AX784" s="253" t="str">
        <f t="shared" si="86"/>
        <v/>
      </c>
      <c r="AZ784" s="259"/>
      <c r="BA784" s="259">
        <f>BA783+$BD$753</f>
        <v>0.17919999999999994</v>
      </c>
      <c r="BB784" s="274">
        <f t="shared" si="69"/>
        <v>0.99998273274331884</v>
      </c>
      <c r="BC784" s="259">
        <f t="shared" si="70"/>
        <v>2.2081408517227175E-6</v>
      </c>
      <c r="BD784" s="259" t="str">
        <f t="shared" si="67"/>
        <v/>
      </c>
      <c r="BE784" s="254" t="str">
        <f t="shared" si="68"/>
        <v/>
      </c>
    </row>
    <row r="785" spans="1:58" ht="20.100000000000001" customHeight="1" x14ac:dyDescent="0.25">
      <c r="A785" s="247">
        <v>24</v>
      </c>
      <c r="B785" s="247">
        <f>$B$755+(A785*$B$758)</f>
        <v>-9384.3053774943182</v>
      </c>
      <c r="C785" s="247">
        <f>_xlfn.NORM.DIST($B785,$B$752,$B$753,0)</f>
        <v>8.1363522019619043E-8</v>
      </c>
      <c r="D785" s="247">
        <f>_xlfn.NORM.DIST($B785,$B$752,$B$753,1)</f>
        <v>4.7307890172529106E-5</v>
      </c>
      <c r="E785" s="247">
        <f>IF(OR(D785&lt;$F$757,D785&gt;$F$758),C785,"")</f>
        <v>8.1363522019619043E-8</v>
      </c>
      <c r="F785" s="247" t="str">
        <f>IF(AND(D785&gt;$F$757,D785&lt;$F$758),C785,"")</f>
        <v/>
      </c>
      <c r="G785" s="247" t="str">
        <f>IF(C785=MAX($C$761:$C$2761),C785,"")</f>
        <v/>
      </c>
      <c r="H785" s="247">
        <f>_xlfn.NORM.DIST(B785,$F$753,$F$754,0)</f>
        <v>0</v>
      </c>
      <c r="I785" s="247">
        <f>IF(H785=MAX($H$761:$H$2761),C785,"")</f>
        <v>8.1363522019619043E-8</v>
      </c>
      <c r="J785" s="247" t="str">
        <f>IF(I785=MIN($I$761:$I$2761),I785,"")</f>
        <v/>
      </c>
      <c r="K785" s="247"/>
      <c r="L785" s="247"/>
      <c r="M785" s="247"/>
      <c r="N785" s="247"/>
      <c r="O785" s="247">
        <v>24</v>
      </c>
      <c r="P785" s="247">
        <f>$P$755+(O785*$P$758)</f>
        <v>-546.87531032941911</v>
      </c>
      <c r="Q785" s="247">
        <f>_xlfn.NORM.DIST(P785,P$752,P$753,0)</f>
        <v>1.3961868872095524E-6</v>
      </c>
      <c r="R785" s="247">
        <f>_xlfn.NORM.DIST(P785,P$752,P$753,1)</f>
        <v>4.7307890172529228E-5</v>
      </c>
      <c r="S785" s="253">
        <f>IF(OR(R785&lt;$T$757,R785&gt;$T$758),Q785,"")</f>
        <v>1.3961868872095524E-6</v>
      </c>
      <c r="T785" s="253" t="str">
        <f>IF(AND(R785&gt;$T$757,R785&lt;$T$758),Q785,"")</f>
        <v/>
      </c>
      <c r="U785" s="253" t="str">
        <f>IF(Q785=MAX($Q$761:$Q$2761),Q785,"")</f>
        <v/>
      </c>
      <c r="V785" s="253">
        <f>_xlfn.NORM.DIST(P785,$T$753,$T$754,0)</f>
        <v>1.3345620812449273E-50</v>
      </c>
      <c r="W785" s="253" t="str">
        <f>IF(V785=MAX($V$761:$V$2761),Q785,"")</f>
        <v/>
      </c>
      <c r="X785" s="253" t="str">
        <f t="shared" si="71"/>
        <v/>
      </c>
      <c r="AB785" s="253">
        <v>24</v>
      </c>
      <c r="AC785" s="253">
        <f t="shared" si="87"/>
        <v>-846.25190080951143</v>
      </c>
      <c r="AD785" s="253">
        <f t="shared" si="72"/>
        <v>9.0226106019992287E-7</v>
      </c>
      <c r="AE785" s="253">
        <f t="shared" si="73"/>
        <v>4.7307890172529228E-5</v>
      </c>
      <c r="AF785" s="253">
        <f>IF(OR(AE785&lt;$T$757,AE785&gt;$T$758),AD785,"")</f>
        <v>9.0226106019992287E-7</v>
      </c>
      <c r="AG785" s="253" t="str">
        <f t="shared" si="74"/>
        <v/>
      </c>
      <c r="AH785" s="253" t="str">
        <f t="shared" si="75"/>
        <v/>
      </c>
      <c r="AI785" s="253">
        <f t="shared" si="76"/>
        <v>1.9927144502625589E-4</v>
      </c>
      <c r="AJ785" s="253" t="str">
        <f t="shared" si="77"/>
        <v/>
      </c>
      <c r="AK785" s="253" t="str">
        <f t="shared" si="78"/>
        <v/>
      </c>
      <c r="AO785" s="253">
        <v>24</v>
      </c>
      <c r="AP785" s="253">
        <f t="shared" si="79"/>
        <v>-4989.0800380814999</v>
      </c>
      <c r="AQ785" s="253">
        <f t="shared" si="80"/>
        <v>1.5304227059748675E-7</v>
      </c>
      <c r="AR785" s="253">
        <f t="shared" si="81"/>
        <v>4.7307890172529106E-5</v>
      </c>
      <c r="AS785" s="253">
        <f>IF(OR(AR785&lt;$T$757,AR785&gt;$T$758),AQ785,"")</f>
        <v>1.5304227059748675E-7</v>
      </c>
      <c r="AT785" s="253" t="str">
        <f t="shared" si="82"/>
        <v/>
      </c>
      <c r="AU785" s="253" t="str">
        <f t="shared" si="83"/>
        <v/>
      </c>
      <c r="AV785" s="253">
        <f t="shared" si="84"/>
        <v>0</v>
      </c>
      <c r="AW785" s="253">
        <f t="shared" si="85"/>
        <v>1.5304227059748675E-7</v>
      </c>
      <c r="AX785" s="253" t="str">
        <f t="shared" si="86"/>
        <v/>
      </c>
      <c r="AZ785" s="259"/>
      <c r="BA785" s="259">
        <f>BA784+$BD$753</f>
        <v>0.18559999999999993</v>
      </c>
      <c r="BB785" s="274">
        <f t="shared" si="69"/>
        <v>0.99998052460246711</v>
      </c>
      <c r="BC785" s="259">
        <f t="shared" si="70"/>
        <v>2.3992455466803619E-6</v>
      </c>
      <c r="BD785" s="259" t="str">
        <f t="shared" si="67"/>
        <v/>
      </c>
      <c r="BE785" s="254" t="str">
        <f t="shared" si="68"/>
        <v/>
      </c>
    </row>
    <row r="786" spans="1:58" ht="20.100000000000001" customHeight="1" x14ac:dyDescent="0.25">
      <c r="A786" s="247">
        <v>25</v>
      </c>
      <c r="B786" s="247">
        <f>$B$755+(A786*$B$758)</f>
        <v>-9374.6903105091806</v>
      </c>
      <c r="C786" s="247">
        <f>_xlfn.NORM.DIST($B786,$B$752,$B$753,0)</f>
        <v>8.264340610412462E-8</v>
      </c>
      <c r="D786" s="247">
        <f>_xlfn.NORM.DIST($B786,$B$752,$B$753,1)</f>
        <v>4.8096344017602614E-5</v>
      </c>
      <c r="E786" s="247">
        <f>IF(OR(D786&lt;$F$757,D786&gt;$F$758),C786,"")</f>
        <v>8.264340610412462E-8</v>
      </c>
      <c r="F786" s="247" t="str">
        <f>IF(AND(D786&gt;$F$757,D786&lt;$F$758),C786,"")</f>
        <v/>
      </c>
      <c r="G786" s="247" t="str">
        <f>IF(C786=MAX($C$761:$C$2761),C786,"")</f>
        <v/>
      </c>
      <c r="H786" s="247">
        <f>_xlfn.NORM.DIST(B786,$F$753,$F$754,0)</f>
        <v>0</v>
      </c>
      <c r="I786" s="247">
        <f>IF(H786=MAX($H$761:$H$2761),C786,"")</f>
        <v>8.264340610412462E-8</v>
      </c>
      <c r="J786" s="247" t="str">
        <f>IF(I786=MIN($I$761:$I$2761),I786,"")</f>
        <v/>
      </c>
      <c r="K786" s="247"/>
      <c r="L786" s="247"/>
      <c r="M786" s="247"/>
      <c r="N786" s="247"/>
      <c r="O786" s="247">
        <v>25</v>
      </c>
      <c r="P786" s="247">
        <f>$P$755+(O786*$P$758)</f>
        <v>-546.31498726555697</v>
      </c>
      <c r="Q786" s="247">
        <f>_xlfn.NORM.DIST(P786,P$752,P$753,0)</f>
        <v>1.4181495226950711E-6</v>
      </c>
      <c r="R786" s="247">
        <f>_xlfn.NORM.DIST(P786,P$752,P$753,1)</f>
        <v>4.8096344017602614E-5</v>
      </c>
      <c r="S786" s="253">
        <f>IF(OR(R786&lt;$T$757,R786&gt;$T$758),Q786,"")</f>
        <v>1.4181495226950711E-6</v>
      </c>
      <c r="T786" s="253" t="str">
        <f>IF(AND(R786&gt;$T$757,R786&lt;$T$758),Q786,"")</f>
        <v/>
      </c>
      <c r="U786" s="253" t="str">
        <f>IF(Q786=MAX($Q$761:$Q$2761),Q786,"")</f>
        <v/>
      </c>
      <c r="V786" s="253">
        <f>_xlfn.NORM.DIST(P786,$T$753,$T$754,0)</f>
        <v>1.2580230394551829E-50</v>
      </c>
      <c r="W786" s="253" t="str">
        <f>IF(V786=MAX($V$761:$V$2761),Q786,"")</f>
        <v/>
      </c>
      <c r="X786" s="253" t="str">
        <f t="shared" si="71"/>
        <v/>
      </c>
      <c r="AB786" s="253">
        <v>25</v>
      </c>
      <c r="AC786" s="253">
        <f t="shared" si="87"/>
        <v>-845.38483943573112</v>
      </c>
      <c r="AD786" s="253">
        <f t="shared" si="72"/>
        <v>9.1645402459421915E-7</v>
      </c>
      <c r="AE786" s="253">
        <f t="shared" si="73"/>
        <v>4.8096344017602614E-5</v>
      </c>
      <c r="AF786" s="253">
        <f>IF(OR(AE786&lt;$T$757,AE786&gt;$T$758),AD786,"")</f>
        <v>9.1645402459421915E-7</v>
      </c>
      <c r="AG786" s="253" t="str">
        <f t="shared" si="74"/>
        <v/>
      </c>
      <c r="AH786" s="253" t="str">
        <f t="shared" si="75"/>
        <v/>
      </c>
      <c r="AI786" s="253">
        <f t="shared" si="76"/>
        <v>2.0095767723681991E-4</v>
      </c>
      <c r="AJ786" s="253" t="str">
        <f t="shared" si="77"/>
        <v/>
      </c>
      <c r="AK786" s="253" t="str">
        <f t="shared" si="78"/>
        <v/>
      </c>
      <c r="AO786" s="253">
        <v>25</v>
      </c>
      <c r="AP786" s="253">
        <f t="shared" si="79"/>
        <v>-4983.9682757473993</v>
      </c>
      <c r="AQ786" s="253">
        <f t="shared" si="80"/>
        <v>1.5544969300905722E-7</v>
      </c>
      <c r="AR786" s="253">
        <f t="shared" si="81"/>
        <v>4.8096344017602614E-5</v>
      </c>
      <c r="AS786" s="253">
        <f>IF(OR(AR786&lt;$T$757,AR786&gt;$T$758),AQ786,"")</f>
        <v>1.5544969300905722E-7</v>
      </c>
      <c r="AT786" s="253" t="str">
        <f t="shared" si="82"/>
        <v/>
      </c>
      <c r="AU786" s="253" t="str">
        <f t="shared" si="83"/>
        <v/>
      </c>
      <c r="AV786" s="253">
        <f t="shared" si="84"/>
        <v>0</v>
      </c>
      <c r="AW786" s="253">
        <f t="shared" si="85"/>
        <v>1.5544969300905722E-7</v>
      </c>
      <c r="AX786" s="253" t="str">
        <f t="shared" si="86"/>
        <v/>
      </c>
      <c r="AZ786" s="259"/>
      <c r="BA786" s="259">
        <f>BA785+$BD$753</f>
        <v>0.19199999999999992</v>
      </c>
      <c r="BB786" s="274">
        <f t="shared" si="69"/>
        <v>0.99997812535692043</v>
      </c>
      <c r="BC786" s="259">
        <f t="shared" si="70"/>
        <v>2.5994101275905734E-6</v>
      </c>
      <c r="BD786" s="259" t="str">
        <f t="shared" si="67"/>
        <v/>
      </c>
      <c r="BE786" s="254" t="str">
        <f t="shared" si="68"/>
        <v/>
      </c>
    </row>
    <row r="787" spans="1:58" ht="20.100000000000001" customHeight="1" x14ac:dyDescent="0.25">
      <c r="A787" s="247">
        <v>26</v>
      </c>
      <c r="B787" s="247">
        <f>$B$755+(A787*$B$758)</f>
        <v>-9365.0752435240429</v>
      </c>
      <c r="C787" s="247">
        <f>_xlfn.NORM.DIST($B787,$B$752,$B$753,0)</f>
        <v>8.39420802457084E-8</v>
      </c>
      <c r="D787" s="247">
        <f>_xlfn.NORM.DIST($B787,$B$752,$B$753,1)</f>
        <v>4.8897194165900415E-5</v>
      </c>
      <c r="E787" s="247">
        <f>IF(OR(D787&lt;$F$757,D787&gt;$F$758),C787,"")</f>
        <v>8.39420802457084E-8</v>
      </c>
      <c r="F787" s="247" t="str">
        <f>IF(AND(D787&gt;$F$757,D787&lt;$F$758),C787,"")</f>
        <v/>
      </c>
      <c r="G787" s="247" t="str">
        <f>IF(C787=MAX($C$761:$C$2761),C787,"")</f>
        <v/>
      </c>
      <c r="H787" s="247">
        <f>_xlfn.NORM.DIST(B787,$F$753,$F$754,0)</f>
        <v>0</v>
      </c>
      <c r="I787" s="247">
        <f>IF(H787=MAX($H$761:$H$2761),C787,"")</f>
        <v>8.39420802457084E-8</v>
      </c>
      <c r="J787" s="247" t="str">
        <f>IF(I787=MIN($I$761:$I$2761),I787,"")</f>
        <v/>
      </c>
      <c r="K787" s="247"/>
      <c r="L787" s="247"/>
      <c r="M787" s="247"/>
      <c r="N787" s="247"/>
      <c r="O787" s="247">
        <v>26</v>
      </c>
      <c r="P787" s="247">
        <f>$P$755+(O787*$P$758)</f>
        <v>-545.75466420169494</v>
      </c>
      <c r="Q787" s="247">
        <f>_xlfn.NORM.DIST(P787,P$752,P$753,0)</f>
        <v>1.4404345929849243E-6</v>
      </c>
      <c r="R787" s="247">
        <f>_xlfn.NORM.DIST(P787,P$752,P$753,1)</f>
        <v>4.8897194165900415E-5</v>
      </c>
      <c r="S787" s="253">
        <f>IF(OR(R787&lt;$T$757,R787&gt;$T$758),Q787,"")</f>
        <v>1.4404345929849243E-6</v>
      </c>
      <c r="T787" s="253" t="str">
        <f>IF(AND(R787&gt;$T$757,R787&lt;$T$758),Q787,"")</f>
        <v/>
      </c>
      <c r="U787" s="253" t="str">
        <f>IF(Q787=MAX($Q$761:$Q$2761),Q787,"")</f>
        <v/>
      </c>
      <c r="V787" s="253">
        <f>_xlfn.NORM.DIST(P787,$T$753,$T$754,0)</f>
        <v>1.1858546472225707E-50</v>
      </c>
      <c r="W787" s="253" t="str">
        <f>IF(V787=MAX($V$761:$V$2761),Q787,"")</f>
        <v/>
      </c>
      <c r="X787" s="253" t="str">
        <f t="shared" si="71"/>
        <v/>
      </c>
      <c r="AB787" s="253">
        <v>26</v>
      </c>
      <c r="AC787" s="253">
        <f t="shared" si="87"/>
        <v>-844.51777806195093</v>
      </c>
      <c r="AD787" s="253">
        <f t="shared" si="72"/>
        <v>9.3085535677299422E-7</v>
      </c>
      <c r="AE787" s="253">
        <f t="shared" si="73"/>
        <v>4.8897194165900415E-5</v>
      </c>
      <c r="AF787" s="253">
        <f>IF(OR(AE787&lt;$T$757,AE787&gt;$T$758),AD787,"")</f>
        <v>9.3085535677299422E-7</v>
      </c>
      <c r="AG787" s="253" t="str">
        <f t="shared" si="74"/>
        <v/>
      </c>
      <c r="AH787" s="253" t="str">
        <f t="shared" si="75"/>
        <v/>
      </c>
      <c r="AI787" s="253">
        <f t="shared" si="76"/>
        <v>2.0265493581610465E-4</v>
      </c>
      <c r="AJ787" s="253" t="str">
        <f t="shared" si="77"/>
        <v/>
      </c>
      <c r="AK787" s="253" t="str">
        <f t="shared" si="78"/>
        <v/>
      </c>
      <c r="AO787" s="253">
        <v>26</v>
      </c>
      <c r="AP787" s="253">
        <f t="shared" si="79"/>
        <v>-4978.8565134132996</v>
      </c>
      <c r="AQ787" s="253">
        <f t="shared" si="80"/>
        <v>1.5789245893733528E-7</v>
      </c>
      <c r="AR787" s="253">
        <f t="shared" si="81"/>
        <v>4.8897194165900415E-5</v>
      </c>
      <c r="AS787" s="253">
        <f>IF(OR(AR787&lt;$T$757,AR787&gt;$T$758),AQ787,"")</f>
        <v>1.5789245893733528E-7</v>
      </c>
      <c r="AT787" s="253" t="str">
        <f t="shared" si="82"/>
        <v/>
      </c>
      <c r="AU787" s="253" t="str">
        <f t="shared" si="83"/>
        <v/>
      </c>
      <c r="AV787" s="253">
        <f t="shared" si="84"/>
        <v>0</v>
      </c>
      <c r="AW787" s="253">
        <f t="shared" si="85"/>
        <v>1.5789245893733528E-7</v>
      </c>
      <c r="AX787" s="253" t="str">
        <f t="shared" si="86"/>
        <v/>
      </c>
      <c r="AZ787" s="259"/>
      <c r="BA787" s="259">
        <f>BA786+$BD$753</f>
        <v>0.19839999999999991</v>
      </c>
      <c r="BB787" s="274">
        <f t="shared" si="69"/>
        <v>0.99997552594679284</v>
      </c>
      <c r="BC787" s="259">
        <f t="shared" si="70"/>
        <v>2.8087144877675385E-6</v>
      </c>
      <c r="BD787" s="259" t="str">
        <f t="shared" si="67"/>
        <v/>
      </c>
      <c r="BE787" s="254" t="str">
        <f t="shared" si="68"/>
        <v/>
      </c>
    </row>
    <row r="788" spans="1:58" ht="20.100000000000001" customHeight="1" x14ac:dyDescent="0.25">
      <c r="A788" s="248">
        <v>27</v>
      </c>
      <c r="B788" s="247">
        <f>$B$755+(A788*$B$758)</f>
        <v>-9355.4601765389052</v>
      </c>
      <c r="C788" s="247">
        <f>_xlfn.NORM.DIST($B788,$B$752,$B$753,0)</f>
        <v>8.5259797831128251E-8</v>
      </c>
      <c r="D788" s="247">
        <f>_xlfn.NORM.DIST($B788,$B$752,$B$753,1)</f>
        <v>4.9710622500807083E-5</v>
      </c>
      <c r="E788" s="247">
        <f>IF(OR(D788&lt;$F$757,D788&gt;$F$758),C788,"")</f>
        <v>8.5259797831128251E-8</v>
      </c>
      <c r="F788" s="247" t="str">
        <f>IF(AND(D788&gt;$F$757,D788&lt;$F$758),C788,"")</f>
        <v/>
      </c>
      <c r="G788" s="247" t="str">
        <f>IF(C788=MAX($C$761:$C$2761),C788,"")</f>
        <v/>
      </c>
      <c r="H788" s="247">
        <f>_xlfn.NORM.DIST(B788,$F$753,$F$754,0)</f>
        <v>0</v>
      </c>
      <c r="I788" s="247">
        <f>IF(H788=MAX($H$761:$H$2761),C788,"")</f>
        <v>8.5259797831128251E-8</v>
      </c>
      <c r="J788" s="247" t="str">
        <f>IF(I788=MIN($I$761:$I$2761),I788,"")</f>
        <v/>
      </c>
      <c r="K788" s="247"/>
      <c r="L788" s="247"/>
      <c r="M788" s="247"/>
      <c r="N788" s="247"/>
      <c r="O788" s="248">
        <v>27</v>
      </c>
      <c r="P788" s="247">
        <f>$P$755+(O788*$P$758)</f>
        <v>-545.19434113783279</v>
      </c>
      <c r="Q788" s="247">
        <f>_xlfn.NORM.DIST(P788,P$752,P$753,0)</f>
        <v>1.4630464461611547E-6</v>
      </c>
      <c r="R788" s="247">
        <f>_xlfn.NORM.DIST(P788,P$752,P$753,1)</f>
        <v>4.9710622500807083E-5</v>
      </c>
      <c r="S788" s="253">
        <f>IF(OR(R788&lt;$T$757,R788&gt;$T$758),Q788,"")</f>
        <v>1.4630464461611547E-6</v>
      </c>
      <c r="T788" s="253" t="str">
        <f>IF(AND(R788&gt;$T$757,R788&lt;$T$758),Q788,"")</f>
        <v/>
      </c>
      <c r="U788" s="253" t="str">
        <f>IF(Q788=MAX($Q$761:$Q$2761),Q788,"")</f>
        <v/>
      </c>
      <c r="V788" s="253">
        <f>_xlfn.NORM.DIST(P788,$T$753,$T$754,0)</f>
        <v>1.1178084187618181E-50</v>
      </c>
      <c r="W788" s="253" t="str">
        <f>IF(V788=MAX($V$761:$V$2761),Q788,"")</f>
        <v/>
      </c>
      <c r="X788" s="253" t="str">
        <f t="shared" si="71"/>
        <v/>
      </c>
      <c r="AB788" s="259">
        <v>27</v>
      </c>
      <c r="AC788" s="253">
        <f t="shared" si="87"/>
        <v>-843.65071668817063</v>
      </c>
      <c r="AD788" s="253">
        <f t="shared" si="72"/>
        <v>9.4546786660729456E-7</v>
      </c>
      <c r="AE788" s="253">
        <f t="shared" si="73"/>
        <v>4.9710622500807219E-5</v>
      </c>
      <c r="AF788" s="253">
        <f>IF(OR(AE788&lt;$T$757,AE788&gt;$T$758),AD788,"")</f>
        <v>9.4546786660729456E-7</v>
      </c>
      <c r="AG788" s="253" t="str">
        <f t="shared" si="74"/>
        <v/>
      </c>
      <c r="AH788" s="253" t="str">
        <f t="shared" si="75"/>
        <v/>
      </c>
      <c r="AI788" s="253">
        <f t="shared" si="76"/>
        <v>2.043632593499817E-4</v>
      </c>
      <c r="AJ788" s="253" t="str">
        <f t="shared" si="77"/>
        <v/>
      </c>
      <c r="AK788" s="253" t="str">
        <f t="shared" si="78"/>
        <v/>
      </c>
      <c r="AO788" s="259">
        <v>27</v>
      </c>
      <c r="AP788" s="253">
        <f t="shared" si="79"/>
        <v>-4973.7447510791999</v>
      </c>
      <c r="AQ788" s="253">
        <f t="shared" si="80"/>
        <v>1.6037104499498237E-7</v>
      </c>
      <c r="AR788" s="253">
        <f t="shared" si="81"/>
        <v>4.9710622500807219E-5</v>
      </c>
      <c r="AS788" s="253">
        <f>IF(OR(AR788&lt;$T$757,AR788&gt;$T$758),AQ788,"")</f>
        <v>1.6037104499498237E-7</v>
      </c>
      <c r="AT788" s="253" t="str">
        <f t="shared" si="82"/>
        <v/>
      </c>
      <c r="AU788" s="253" t="str">
        <f t="shared" si="83"/>
        <v/>
      </c>
      <c r="AV788" s="253">
        <f t="shared" si="84"/>
        <v>0</v>
      </c>
      <c r="AW788" s="253">
        <f t="shared" si="85"/>
        <v>1.6037104499498237E-7</v>
      </c>
      <c r="AX788" s="253" t="str">
        <f t="shared" si="86"/>
        <v/>
      </c>
      <c r="AZ788" s="259"/>
      <c r="BA788" s="259">
        <f>BA787+$BD$753</f>
        <v>0.2047999999999999</v>
      </c>
      <c r="BB788" s="274">
        <f t="shared" si="69"/>
        <v>0.99997271723230508</v>
      </c>
      <c r="BC788" s="259">
        <f t="shared" si="70"/>
        <v>3.0272341194903518E-6</v>
      </c>
      <c r="BD788" s="259" t="str">
        <f t="shared" si="67"/>
        <v/>
      </c>
      <c r="BE788" s="254" t="str">
        <f t="shared" si="68"/>
        <v/>
      </c>
    </row>
    <row r="789" spans="1:58" ht="20.100000000000001" customHeight="1" x14ac:dyDescent="0.25">
      <c r="A789" s="247">
        <v>28</v>
      </c>
      <c r="B789" s="247">
        <f>$B$755+(A789*$B$758)</f>
        <v>-9345.8451095537675</v>
      </c>
      <c r="C789" s="247">
        <f>_xlfn.NORM.DIST($B789,$B$752,$B$753,0)</f>
        <v>8.6596815305597995E-8</v>
      </c>
      <c r="D789" s="247">
        <f>_xlfn.NORM.DIST($B789,$B$752,$B$753,1)</f>
        <v>5.0536813356716768E-5</v>
      </c>
      <c r="E789" s="247">
        <f>IF(OR(D789&lt;$F$757,D789&gt;$F$758),C789,"")</f>
        <v>8.6596815305597995E-8</v>
      </c>
      <c r="F789" s="247" t="str">
        <f>IF(AND(D789&gt;$F$757,D789&lt;$F$758),C789,"")</f>
        <v/>
      </c>
      <c r="G789" s="247" t="str">
        <f>IF(C789=MAX($C$761:$C$2761),C789,"")</f>
        <v/>
      </c>
      <c r="H789" s="247">
        <f>_xlfn.NORM.DIST(B789,$F$753,$F$754,0)</f>
        <v>0</v>
      </c>
      <c r="I789" s="247">
        <f>IF(H789=MAX($H$761:$H$2761),C789,"")</f>
        <v>8.6596815305597995E-8</v>
      </c>
      <c r="J789" s="247" t="str">
        <f>IF(I789=MIN($I$761:$I$2761),I789,"")</f>
        <v/>
      </c>
      <c r="K789" s="247"/>
      <c r="L789" s="247"/>
      <c r="M789" s="247"/>
      <c r="N789" s="247"/>
      <c r="O789" s="247">
        <v>28</v>
      </c>
      <c r="P789" s="247">
        <f>$P$755+(O789*$P$758)</f>
        <v>-544.63401807397065</v>
      </c>
      <c r="Q789" s="247">
        <f>_xlfn.NORM.DIST(P789,P$752,P$753,0)</f>
        <v>1.4859894827884869E-6</v>
      </c>
      <c r="R789" s="247">
        <f>_xlfn.NORM.DIST(P789,P$752,P$753,1)</f>
        <v>5.053681335671687E-5</v>
      </c>
      <c r="S789" s="253">
        <f>IF(OR(R789&lt;$T$757,R789&gt;$T$758),Q789,"")</f>
        <v>1.4859894827884869E-6</v>
      </c>
      <c r="T789" s="253" t="str">
        <f>IF(AND(R789&gt;$T$757,R789&lt;$T$758),Q789,"")</f>
        <v/>
      </c>
      <c r="U789" s="253" t="str">
        <f>IF(Q789=MAX($Q$761:$Q$2761),Q789,"")</f>
        <v/>
      </c>
      <c r="V789" s="253">
        <f>_xlfn.NORM.DIST(P789,$T$753,$T$754,0)</f>
        <v>1.053649932738926E-50</v>
      </c>
      <c r="W789" s="253" t="str">
        <f>IF(V789=MAX($V$761:$V$2761),Q789,"")</f>
        <v/>
      </c>
      <c r="X789" s="253" t="str">
        <f t="shared" si="71"/>
        <v/>
      </c>
      <c r="AB789" s="253">
        <v>28</v>
      </c>
      <c r="AC789" s="253">
        <f t="shared" si="87"/>
        <v>-842.78365531439044</v>
      </c>
      <c r="AD789" s="253">
        <f t="shared" si="72"/>
        <v>9.6029439788417306E-7</v>
      </c>
      <c r="AE789" s="253">
        <f t="shared" si="73"/>
        <v>5.053681335671687E-5</v>
      </c>
      <c r="AF789" s="253">
        <f>IF(OR(AE789&lt;$T$757,AE789&gt;$T$758),AD789,"")</f>
        <v>9.6029439788417306E-7</v>
      </c>
      <c r="AG789" s="253" t="str">
        <f t="shared" si="74"/>
        <v/>
      </c>
      <c r="AH789" s="253" t="str">
        <f t="shared" si="75"/>
        <v/>
      </c>
      <c r="AI789" s="253">
        <f t="shared" si="76"/>
        <v>2.0608268621654977E-4</v>
      </c>
      <c r="AJ789" s="253" t="str">
        <f t="shared" si="77"/>
        <v/>
      </c>
      <c r="AK789" s="253" t="str">
        <f t="shared" si="78"/>
        <v/>
      </c>
      <c r="AO789" s="253">
        <v>28</v>
      </c>
      <c r="AP789" s="253">
        <f t="shared" si="79"/>
        <v>-4968.6329887451002</v>
      </c>
      <c r="AQ789" s="253">
        <f t="shared" si="80"/>
        <v>1.6288593354752076E-7</v>
      </c>
      <c r="AR789" s="253">
        <f t="shared" si="81"/>
        <v>5.0536813356716768E-5</v>
      </c>
      <c r="AS789" s="253">
        <f>IF(OR(AR789&lt;$T$757,AR789&gt;$T$758),AQ789,"")</f>
        <v>1.6288593354752076E-7</v>
      </c>
      <c r="AT789" s="253" t="str">
        <f t="shared" si="82"/>
        <v/>
      </c>
      <c r="AU789" s="253" t="str">
        <f t="shared" si="83"/>
        <v/>
      </c>
      <c r="AV789" s="253">
        <f t="shared" si="84"/>
        <v>0</v>
      </c>
      <c r="AW789" s="253">
        <f t="shared" si="85"/>
        <v>1.6288593354752076E-7</v>
      </c>
      <c r="AX789" s="253" t="str">
        <f t="shared" si="86"/>
        <v/>
      </c>
      <c r="AZ789" s="259"/>
      <c r="BA789" s="259">
        <f>BA788+$BD$753</f>
        <v>0.21119999999999989</v>
      </c>
      <c r="BB789" s="274">
        <f t="shared" si="69"/>
        <v>0.99996968999818558</v>
      </c>
      <c r="BC789" s="259">
        <f t="shared" si="70"/>
        <v>3.2550403054054655E-6</v>
      </c>
      <c r="BD789" s="259" t="str">
        <f t="shared" si="67"/>
        <v/>
      </c>
      <c r="BE789" s="254" t="str">
        <f t="shared" si="68"/>
        <v/>
      </c>
    </row>
    <row r="790" spans="1:58" ht="20.100000000000001" customHeight="1" x14ac:dyDescent="0.25">
      <c r="A790" s="247">
        <v>29</v>
      </c>
      <c r="B790" s="247">
        <f>$B$755+(A790*$B$758)</f>
        <v>-9336.2300425686299</v>
      </c>
      <c r="C790" s="247">
        <f>_xlfn.NORM.DIST($B790,$B$752,$B$753,0)</f>
        <v>8.795339220425817E-8</v>
      </c>
      <c r="D790" s="247">
        <f>_xlfn.NORM.DIST($B790,$B$752,$B$753,1)</f>
        <v>5.1375953548590736E-5</v>
      </c>
      <c r="E790" s="247">
        <f>IF(OR(D790&lt;$F$757,D790&gt;$F$758),C790,"")</f>
        <v>8.795339220425817E-8</v>
      </c>
      <c r="F790" s="247" t="str">
        <f>IF(AND(D790&gt;$F$757,D790&lt;$F$758),C790,"")</f>
        <v/>
      </c>
      <c r="G790" s="247" t="str">
        <f>IF(C790=MAX($C$761:$C$2761),C790,"")</f>
        <v/>
      </c>
      <c r="H790" s="247">
        <f>_xlfn.NORM.DIST(B790,$F$753,$F$754,0)</f>
        <v>0</v>
      </c>
      <c r="I790" s="247">
        <f>IF(H790=MAX($H$761:$H$2761),C790,"")</f>
        <v>8.795339220425817E-8</v>
      </c>
      <c r="J790" s="247" t="str">
        <f>IF(I790=MIN($I$761:$I$2761),I790,"")</f>
        <v/>
      </c>
      <c r="K790" s="247"/>
      <c r="L790" s="247"/>
      <c r="M790" s="247"/>
      <c r="N790" s="247"/>
      <c r="O790" s="247">
        <v>29</v>
      </c>
      <c r="P790" s="247">
        <f>$P$755+(O790*$P$758)</f>
        <v>-544.07369501010851</v>
      </c>
      <c r="Q790" s="247">
        <f>_xlfn.NORM.DIST(P790,P$752,P$753,0)</f>
        <v>1.5092681564543595E-6</v>
      </c>
      <c r="R790" s="247">
        <f>_xlfn.NORM.DIST(P790,P$752,P$753,1)</f>
        <v>5.1375953548590872E-5</v>
      </c>
      <c r="S790" s="253">
        <f>IF(OR(R790&lt;$T$757,R790&gt;$T$758),Q790,"")</f>
        <v>1.5092681564543595E-6</v>
      </c>
      <c r="T790" s="253" t="str">
        <f>IF(AND(R790&gt;$T$757,R790&lt;$T$758),Q790,"")</f>
        <v/>
      </c>
      <c r="U790" s="253" t="str">
        <f>IF(Q790=MAX($Q$761:$Q$2761),Q790,"")</f>
        <v/>
      </c>
      <c r="V790" s="253">
        <f>_xlfn.NORM.DIST(P790,$T$753,$T$754,0)</f>
        <v>9.9315803980224557E-51</v>
      </c>
      <c r="W790" s="253" t="str">
        <f>IF(V790=MAX($V$761:$V$2761),Q790,"")</f>
        <v/>
      </c>
      <c r="X790" s="253" t="str">
        <f t="shared" si="71"/>
        <v/>
      </c>
      <c r="AB790" s="253">
        <v>29</v>
      </c>
      <c r="AC790" s="253">
        <f t="shared" si="87"/>
        <v>-841.91659394061026</v>
      </c>
      <c r="AD790" s="253">
        <f t="shared" si="72"/>
        <v>9.7533782865567529E-7</v>
      </c>
      <c r="AE790" s="253">
        <f t="shared" si="73"/>
        <v>5.1375953548590736E-5</v>
      </c>
      <c r="AF790" s="253">
        <f>IF(OR(AE790&lt;$T$757,AE790&gt;$T$758),AD790,"")</f>
        <v>9.7533782865567529E-7</v>
      </c>
      <c r="AG790" s="253" t="str">
        <f t="shared" si="74"/>
        <v/>
      </c>
      <c r="AH790" s="253" t="str">
        <f t="shared" si="75"/>
        <v/>
      </c>
      <c r="AI790" s="253">
        <f t="shared" si="76"/>
        <v>2.0781325458191707E-4</v>
      </c>
      <c r="AJ790" s="253" t="str">
        <f t="shared" si="77"/>
        <v/>
      </c>
      <c r="AK790" s="253" t="str">
        <f t="shared" si="78"/>
        <v/>
      </c>
      <c r="AO790" s="253">
        <v>29</v>
      </c>
      <c r="AP790" s="253">
        <f t="shared" si="79"/>
        <v>-4963.5212264110005</v>
      </c>
      <c r="AQ790" s="253">
        <f t="shared" si="80"/>
        <v>1.6543761277253007E-7</v>
      </c>
      <c r="AR790" s="253">
        <f t="shared" si="81"/>
        <v>5.1375953548590736E-5</v>
      </c>
      <c r="AS790" s="253">
        <f>IF(OR(AR790&lt;$T$757,AR790&gt;$T$758),AQ790,"")</f>
        <v>1.6543761277253007E-7</v>
      </c>
      <c r="AT790" s="253" t="str">
        <f t="shared" si="82"/>
        <v/>
      </c>
      <c r="AU790" s="253" t="str">
        <f t="shared" si="83"/>
        <v/>
      </c>
      <c r="AV790" s="253">
        <f t="shared" si="84"/>
        <v>0</v>
      </c>
      <c r="AW790" s="253">
        <f t="shared" si="85"/>
        <v>1.6543761277253007E-7</v>
      </c>
      <c r="AX790" s="253" t="str">
        <f t="shared" si="86"/>
        <v/>
      </c>
      <c r="AZ790" s="259"/>
      <c r="BA790" s="259">
        <f>BA789+$BD$753</f>
        <v>0.21759999999999988</v>
      </c>
      <c r="BB790" s="274">
        <f t="shared" si="69"/>
        <v>0.99996643495788018</v>
      </c>
      <c r="BC790" s="259">
        <f t="shared" si="70"/>
        <v>3.4922002952741948E-6</v>
      </c>
      <c r="BD790" s="259" t="str">
        <f t="shared" si="67"/>
        <v/>
      </c>
      <c r="BE790" s="254" t="str">
        <f t="shared" si="68"/>
        <v/>
      </c>
    </row>
    <row r="791" spans="1:58" ht="20.100000000000001" customHeight="1" x14ac:dyDescent="0.25">
      <c r="A791" s="247">
        <v>30</v>
      </c>
      <c r="B791" s="247">
        <f>$B$755+(A791*$B$758)</f>
        <v>-9326.6149755834922</v>
      </c>
      <c r="C791" s="247">
        <f>_xlfn.NORM.DIST($B791,$B$752,$B$753,0)</f>
        <v>8.9329791183891014E-8</v>
      </c>
      <c r="D791" s="247">
        <f>_xlfn.NORM.DIST($B791,$B$752,$B$753,1)</f>
        <v>5.2228232401820074E-5</v>
      </c>
      <c r="E791" s="247">
        <f>IF(OR(D791&lt;$F$757,D791&gt;$F$758),C791,"")</f>
        <v>8.9329791183891014E-8</v>
      </c>
      <c r="F791" s="247" t="str">
        <f>IF(AND(D791&gt;$F$757,D791&lt;$F$758),C791,"")</f>
        <v/>
      </c>
      <c r="G791" s="247" t="str">
        <f>IF(C791=MAX($C$761:$C$2761),C791,"")</f>
        <v/>
      </c>
      <c r="H791" s="247">
        <f>_xlfn.NORM.DIST(B791,$F$753,$F$754,0)</f>
        <v>0</v>
      </c>
      <c r="I791" s="247">
        <f>IF(H791=MAX($H$761:$H$2761),C791,"")</f>
        <v>8.9329791183891014E-8</v>
      </c>
      <c r="J791" s="247" t="str">
        <f>IF(I791=MIN($I$761:$I$2761),I791,"")</f>
        <v/>
      </c>
      <c r="K791" s="249"/>
      <c r="L791" s="249"/>
      <c r="M791" s="249"/>
      <c r="N791" s="249"/>
      <c r="O791" s="247">
        <v>30</v>
      </c>
      <c r="P791" s="247">
        <f>$P$755+(O791*$P$758)</f>
        <v>-543.51337194624648</v>
      </c>
      <c r="Q791" s="247">
        <f>_xlfn.NORM.DIST(P791,P$752,P$753,0)</f>
        <v>1.5328869743131561E-6</v>
      </c>
      <c r="R791" s="247">
        <f>_xlfn.NORM.DIST(P791,P$752,P$753,1)</f>
        <v>5.2228232401820074E-5</v>
      </c>
      <c r="S791" s="253">
        <f>IF(OR(R791&lt;$T$757,R791&gt;$T$758),Q791,"")</f>
        <v>1.5328869743131561E-6</v>
      </c>
      <c r="T791" s="253" t="str">
        <f>IF(AND(R791&gt;$T$757,R791&lt;$T$758),Q791,"")</f>
        <v/>
      </c>
      <c r="U791" s="253" t="str">
        <f>IF(Q791=MAX($Q$761:$Q$2761),Q791,"")</f>
        <v/>
      </c>
      <c r="V791" s="253">
        <f>_xlfn.NORM.DIST(P791,$T$753,$T$754,0)</f>
        <v>9.3612411456225224E-51</v>
      </c>
      <c r="W791" s="253" t="str">
        <f>IF(V791=MAX($V$761:$V$2761),Q791,"")</f>
        <v/>
      </c>
      <c r="X791" s="253" t="str">
        <f t="shared" si="71"/>
        <v/>
      </c>
      <c r="Y791" s="263"/>
      <c r="Z791" s="263"/>
      <c r="AA791" s="263"/>
      <c r="AB791" s="253">
        <v>30</v>
      </c>
      <c r="AC791" s="253">
        <f t="shared" si="87"/>
        <v>-841.04953256682995</v>
      </c>
      <c r="AD791" s="253">
        <f t="shared" si="72"/>
        <v>9.9060107159053958E-7</v>
      </c>
      <c r="AE791" s="253">
        <f t="shared" si="73"/>
        <v>5.2228232401820074E-5</v>
      </c>
      <c r="AF791" s="253">
        <f>IF(OR(AE791&lt;$T$757,AE791&gt;$T$758),AD791,"")</f>
        <v>9.9060107159053958E-7</v>
      </c>
      <c r="AG791" s="253" t="str">
        <f t="shared" si="74"/>
        <v/>
      </c>
      <c r="AH791" s="253" t="str">
        <f t="shared" si="75"/>
        <v/>
      </c>
      <c r="AI791" s="253">
        <f t="shared" si="76"/>
        <v>2.0955500239596547E-4</v>
      </c>
      <c r="AJ791" s="253" t="str">
        <f t="shared" si="77"/>
        <v/>
      </c>
      <c r="AK791" s="253" t="str">
        <f t="shared" si="78"/>
        <v/>
      </c>
      <c r="AL791" s="263"/>
      <c r="AM791" s="263"/>
      <c r="AN791" s="263"/>
      <c r="AO791" s="253">
        <v>30</v>
      </c>
      <c r="AP791" s="253">
        <f t="shared" si="79"/>
        <v>-4958.4094640768999</v>
      </c>
      <c r="AQ791" s="253">
        <f t="shared" si="80"/>
        <v>1.6802657671930075E-7</v>
      </c>
      <c r="AR791" s="253">
        <f t="shared" si="81"/>
        <v>5.2228232401820074E-5</v>
      </c>
      <c r="AS791" s="253">
        <f>IF(OR(AR791&lt;$T$757,AR791&gt;$T$758),AQ791,"")</f>
        <v>1.6802657671930075E-7</v>
      </c>
      <c r="AT791" s="253" t="str">
        <f t="shared" si="82"/>
        <v/>
      </c>
      <c r="AU791" s="253" t="str">
        <f t="shared" si="83"/>
        <v/>
      </c>
      <c r="AV791" s="253">
        <f t="shared" si="84"/>
        <v>0</v>
      </c>
      <c r="AW791" s="253">
        <f t="shared" si="85"/>
        <v>1.6802657671930075E-7</v>
      </c>
      <c r="AX791" s="253" t="str">
        <f t="shared" si="86"/>
        <v/>
      </c>
      <c r="AZ791" s="259"/>
      <c r="BA791" s="259">
        <f>BA790+$BD$753</f>
        <v>0.22399999999999987</v>
      </c>
      <c r="BB791" s="274">
        <f t="shared" si="69"/>
        <v>0.9999629427575849</v>
      </c>
      <c r="BC791" s="259">
        <f t="shared" si="70"/>
        <v>3.7387774737274171E-6</v>
      </c>
      <c r="BD791" s="259" t="str">
        <f t="shared" si="67"/>
        <v/>
      </c>
      <c r="BE791" s="254" t="str">
        <f t="shared" si="68"/>
        <v/>
      </c>
      <c r="BF791" s="263"/>
    </row>
    <row r="792" spans="1:58" ht="20.100000000000001" customHeight="1" x14ac:dyDescent="0.25">
      <c r="A792" s="247">
        <v>31</v>
      </c>
      <c r="B792" s="247">
        <f>$B$755+(A792*$B$758)</f>
        <v>-9316.9999085983545</v>
      </c>
      <c r="C792" s="247">
        <f>_xlfn.NORM.DIST($B792,$B$752,$B$753,0)</f>
        <v>9.0726278054880486E-8</v>
      </c>
      <c r="D792" s="247">
        <f>_xlfn.NORM.DIST($B792,$B$752,$B$753,1)</f>
        <v>5.3093841782393697E-5</v>
      </c>
      <c r="E792" s="247">
        <f>IF(OR(D792&lt;$F$757,D792&gt;$F$758),C792,"")</f>
        <v>9.0726278054880486E-8</v>
      </c>
      <c r="F792" s="247" t="str">
        <f>IF(AND(D792&gt;$F$757,D792&lt;$F$758),C792,"")</f>
        <v/>
      </c>
      <c r="G792" s="247" t="str">
        <f>IF(C792=MAX($C$761:$C$2761),C792,"")</f>
        <v/>
      </c>
      <c r="H792" s="247">
        <f>_xlfn.NORM.DIST(B792,$F$753,$F$754,0)</f>
        <v>0</v>
      </c>
      <c r="I792" s="247">
        <f>IF(H792=MAX($H$761:$H$2761),C792,"")</f>
        <v>9.0726278054880486E-8</v>
      </c>
      <c r="J792" s="247" t="str">
        <f>IF(I792=MIN($I$761:$I$2761),I792,"")</f>
        <v/>
      </c>
      <c r="K792" s="249"/>
      <c r="L792" s="249"/>
      <c r="M792" s="249"/>
      <c r="N792" s="249"/>
      <c r="O792" s="247">
        <v>31</v>
      </c>
      <c r="P792" s="247">
        <f>$P$755+(O792*$P$758)</f>
        <v>-542.95304888238434</v>
      </c>
      <c r="Q792" s="247">
        <f>_xlfn.NORM.DIST(P792,P$752,P$753,0)</f>
        <v>1.55685049763465E-6</v>
      </c>
      <c r="R792" s="247">
        <f>_xlfn.NORM.DIST(P792,P$752,P$753,1)</f>
        <v>5.3093841782393697E-5</v>
      </c>
      <c r="S792" s="253">
        <f>IF(OR(R792&lt;$T$757,R792&gt;$T$758),Q792,"")</f>
        <v>1.55685049763465E-6</v>
      </c>
      <c r="T792" s="253" t="str">
        <f>IF(AND(R792&gt;$T$757,R792&lt;$T$758),Q792,"")</f>
        <v/>
      </c>
      <c r="U792" s="253" t="str">
        <f>IF(Q792=MAX($Q$761:$Q$2761),Q792,"")</f>
        <v/>
      </c>
      <c r="V792" s="253">
        <f>_xlfn.NORM.DIST(P792,$T$753,$T$754,0)</f>
        <v>8.823513495373972E-51</v>
      </c>
      <c r="W792" s="253" t="str">
        <f>IF(V792=MAX($V$761:$V$2761),Q792,"")</f>
        <v/>
      </c>
      <c r="X792" s="253" t="str">
        <f t="shared" si="71"/>
        <v/>
      </c>
      <c r="Y792" s="263"/>
      <c r="Z792" s="263"/>
      <c r="AA792" s="263"/>
      <c r="AB792" s="253">
        <v>31</v>
      </c>
      <c r="AC792" s="253">
        <f t="shared" si="87"/>
        <v>-840.18247119304976</v>
      </c>
      <c r="AD792" s="253">
        <f t="shared" si="72"/>
        <v>1.0060870743286019E-6</v>
      </c>
      <c r="AE792" s="253">
        <f t="shared" si="73"/>
        <v>5.3093841782393697E-5</v>
      </c>
      <c r="AF792" s="253">
        <f>IF(OR(AE792&lt;$T$757,AE792&gt;$T$758),AD792,"")</f>
        <v>1.0060870743286019E-6</v>
      </c>
      <c r="AG792" s="253" t="str">
        <f t="shared" si="74"/>
        <v/>
      </c>
      <c r="AH792" s="253" t="str">
        <f t="shared" si="75"/>
        <v/>
      </c>
      <c r="AI792" s="253">
        <f t="shared" si="76"/>
        <v>2.1130796738809407E-4</v>
      </c>
      <c r="AJ792" s="253" t="str">
        <f t="shared" si="77"/>
        <v/>
      </c>
      <c r="AK792" s="253" t="str">
        <f t="shared" si="78"/>
        <v/>
      </c>
      <c r="AL792" s="263"/>
      <c r="AM792" s="263"/>
      <c r="AN792" s="263"/>
      <c r="AO792" s="253">
        <v>31</v>
      </c>
      <c r="AP792" s="253">
        <f t="shared" si="79"/>
        <v>-4953.2977017428002</v>
      </c>
      <c r="AQ792" s="253">
        <f t="shared" si="80"/>
        <v>1.706533253689508E-7</v>
      </c>
      <c r="AR792" s="253">
        <f t="shared" si="81"/>
        <v>5.3093841782393697E-5</v>
      </c>
      <c r="AS792" s="253">
        <f>IF(OR(AR792&lt;$T$757,AR792&gt;$T$758),AQ792,"")</f>
        <v>1.706533253689508E-7</v>
      </c>
      <c r="AT792" s="253" t="str">
        <f t="shared" si="82"/>
        <v/>
      </c>
      <c r="AU792" s="253" t="str">
        <f t="shared" si="83"/>
        <v/>
      </c>
      <c r="AV792" s="253">
        <f t="shared" si="84"/>
        <v>0</v>
      </c>
      <c r="AW792" s="253">
        <f t="shared" si="85"/>
        <v>1.706533253689508E-7</v>
      </c>
      <c r="AX792" s="253" t="str">
        <f t="shared" si="86"/>
        <v/>
      </c>
      <c r="AZ792" s="259"/>
      <c r="BA792" s="259">
        <f>BA791+$BD$753</f>
        <v>0.23039999999999985</v>
      </c>
      <c r="BB792" s="274">
        <f t="shared" si="69"/>
        <v>0.99995920398011118</v>
      </c>
      <c r="BC792" s="259">
        <f t="shared" si="70"/>
        <v>3.9948315143645274E-6</v>
      </c>
      <c r="BD792" s="259" t="str">
        <f t="shared" si="67"/>
        <v/>
      </c>
      <c r="BE792" s="254" t="str">
        <f t="shared" si="68"/>
        <v/>
      </c>
      <c r="BF792" s="263"/>
    </row>
    <row r="793" spans="1:58" ht="20.100000000000001" customHeight="1" x14ac:dyDescent="0.25">
      <c r="A793" s="247">
        <v>32</v>
      </c>
      <c r="B793" s="247">
        <f>$B$755+(A793*$B$758)</f>
        <v>-9307.3848416132168</v>
      </c>
      <c r="C793" s="247">
        <f>_xlfn.NORM.DIST($B793,$B$752,$B$753,0)</f>
        <v>9.2143121813419605E-8</v>
      </c>
      <c r="D793" s="247">
        <f>_xlfn.NORM.DIST($B793,$B$752,$B$753,1)</f>
        <v>5.3972976127375237E-5</v>
      </c>
      <c r="E793" s="247">
        <f>IF(OR(D793&lt;$F$757,D793&gt;$F$758),C793,"")</f>
        <v>9.2143121813419605E-8</v>
      </c>
      <c r="F793" s="247" t="str">
        <f>IF(AND(D793&gt;$F$757,D793&lt;$F$758),C793,"")</f>
        <v/>
      </c>
      <c r="G793" s="247" t="str">
        <f>IF(C793=MAX($C$761:$C$2761),C793,"")</f>
        <v/>
      </c>
      <c r="H793" s="247">
        <f>_xlfn.NORM.DIST(B793,$F$753,$F$754,0)</f>
        <v>0</v>
      </c>
      <c r="I793" s="247">
        <f>IF(H793=MAX($H$761:$H$2761),C793,"")</f>
        <v>9.2143121813419605E-8</v>
      </c>
      <c r="J793" s="247" t="str">
        <f>IF(I793=MIN($I$761:$I$2761),I793,"")</f>
        <v/>
      </c>
      <c r="K793" s="249"/>
      <c r="L793" s="249"/>
      <c r="M793" s="249"/>
      <c r="N793" s="249"/>
      <c r="O793" s="247">
        <v>32</v>
      </c>
      <c r="P793" s="247">
        <f>$P$755+(O793*$P$758)</f>
        <v>-542.39272581852219</v>
      </c>
      <c r="Q793" s="247">
        <f>_xlfn.NORM.DIST(P793,P$752,P$753,0)</f>
        <v>1.5811633423566373E-6</v>
      </c>
      <c r="R793" s="247">
        <f>_xlfn.NORM.DIST(P793,P$752,P$753,1)</f>
        <v>5.3972976127375237E-5</v>
      </c>
      <c r="S793" s="253">
        <f>IF(OR(R793&lt;$T$757,R793&gt;$T$758),Q793,"")</f>
        <v>1.5811633423566373E-6</v>
      </c>
      <c r="T793" s="253" t="str">
        <f>IF(AND(R793&gt;$T$757,R793&lt;$T$758),Q793,"")</f>
        <v/>
      </c>
      <c r="U793" s="253" t="str">
        <f>IF(Q793=MAX($Q$761:$Q$2761),Q793,"")</f>
        <v/>
      </c>
      <c r="V793" s="253">
        <f>_xlfn.NORM.DIST(P793,$T$753,$T$754,0)</f>
        <v>8.3165408872271751E-51</v>
      </c>
      <c r="W793" s="253" t="str">
        <f>IF(V793=MAX($V$761:$V$2761),Q793,"")</f>
        <v/>
      </c>
      <c r="X793" s="253" t="str">
        <f t="shared" si="71"/>
        <v/>
      </c>
      <c r="Y793" s="263"/>
      <c r="Z793" s="263"/>
      <c r="AA793" s="263"/>
      <c r="AB793" s="253">
        <v>32</v>
      </c>
      <c r="AC793" s="253">
        <f t="shared" si="87"/>
        <v>-839.31540981926946</v>
      </c>
      <c r="AD793" s="253">
        <f t="shared" si="72"/>
        <v>1.0217988198379582E-6</v>
      </c>
      <c r="AE793" s="253">
        <f t="shared" si="73"/>
        <v>5.3972976127375237E-5</v>
      </c>
      <c r="AF793" s="253">
        <f>IF(OR(AE793&lt;$T$757,AE793&gt;$T$758),AD793,"")</f>
        <v>1.0217988198379582E-6</v>
      </c>
      <c r="AG793" s="253" t="str">
        <f t="shared" si="74"/>
        <v/>
      </c>
      <c r="AH793" s="253" t="str">
        <f t="shared" si="75"/>
        <v/>
      </c>
      <c r="AI793" s="253">
        <f t="shared" si="76"/>
        <v>2.1307218706294914E-4</v>
      </c>
      <c r="AJ793" s="253" t="str">
        <f t="shared" si="77"/>
        <v/>
      </c>
      <c r="AK793" s="253" t="str">
        <f t="shared" si="78"/>
        <v/>
      </c>
      <c r="AL793" s="263"/>
      <c r="AM793" s="263"/>
      <c r="AN793" s="263"/>
      <c r="AO793" s="253">
        <v>32</v>
      </c>
      <c r="AP793" s="253">
        <f t="shared" si="79"/>
        <v>-4948.1859394087005</v>
      </c>
      <c r="AQ793" s="253">
        <f t="shared" si="80"/>
        <v>1.7331836469500677E-7</v>
      </c>
      <c r="AR793" s="253">
        <f t="shared" si="81"/>
        <v>5.3972976127375237E-5</v>
      </c>
      <c r="AS793" s="253">
        <f>IF(OR(AR793&lt;$T$757,AR793&gt;$T$758),AQ793,"")</f>
        <v>1.7331836469500677E-7</v>
      </c>
      <c r="AT793" s="253" t="str">
        <f t="shared" si="82"/>
        <v/>
      </c>
      <c r="AU793" s="253" t="str">
        <f t="shared" si="83"/>
        <v/>
      </c>
      <c r="AV793" s="253">
        <f t="shared" si="84"/>
        <v>0</v>
      </c>
      <c r="AW793" s="253">
        <f t="shared" si="85"/>
        <v>1.7331836469500677E-7</v>
      </c>
      <c r="AX793" s="253" t="str">
        <f t="shared" si="86"/>
        <v/>
      </c>
      <c r="AZ793" s="275"/>
      <c r="BA793" s="259">
        <f>BA792+$BD$753</f>
        <v>0.23679999999999984</v>
      </c>
      <c r="BB793" s="274">
        <f t="shared" si="69"/>
        <v>0.99995520914859681</v>
      </c>
      <c r="BC793" s="259">
        <f t="shared" si="70"/>
        <v>4.2604185266359451E-6</v>
      </c>
      <c r="BD793" s="259" t="str">
        <f t="shared" si="67"/>
        <v/>
      </c>
      <c r="BE793" s="254" t="str">
        <f t="shared" si="68"/>
        <v/>
      </c>
      <c r="BF793" s="263"/>
    </row>
    <row r="794" spans="1:58" ht="20.100000000000001" customHeight="1" x14ac:dyDescent="0.25">
      <c r="A794" s="247">
        <v>33</v>
      </c>
      <c r="B794" s="247">
        <f>$B$755+(A794*$B$758)</f>
        <v>-9297.7697746280792</v>
      </c>
      <c r="C794" s="247">
        <f>_xlfn.NORM.DIST($B794,$B$752,$B$753,0)</f>
        <v>9.3580594673963555E-8</v>
      </c>
      <c r="D794" s="247">
        <f>_xlfn.NORM.DIST($B794,$B$752,$B$753,1)</f>
        <v>5.4865832475690464E-5</v>
      </c>
      <c r="E794" s="247">
        <f>IF(OR(D794&lt;$F$757,D794&gt;$F$758),C794,"")</f>
        <v>9.3580594673963555E-8</v>
      </c>
      <c r="F794" s="247" t="str">
        <f>IF(AND(D794&gt;$F$757,D794&lt;$F$758),C794,"")</f>
        <v/>
      </c>
      <c r="G794" s="247" t="str">
        <f>IF(C794=MAX($C$761:$C$2761),C794,"")</f>
        <v/>
      </c>
      <c r="H794" s="247">
        <f>_xlfn.NORM.DIST(B794,$F$753,$F$754,0)</f>
        <v>0</v>
      </c>
      <c r="I794" s="247">
        <f>IF(H794=MAX($H$761:$H$2761),C794,"")</f>
        <v>9.3580594673963555E-8</v>
      </c>
      <c r="J794" s="247" t="str">
        <f>IF(I794=MIN($I$761:$I$2761),I794,"")</f>
        <v/>
      </c>
      <c r="K794" s="249"/>
      <c r="L794" s="249"/>
      <c r="M794" s="249"/>
      <c r="N794" s="249"/>
      <c r="O794" s="247">
        <v>33</v>
      </c>
      <c r="P794" s="247">
        <f>$P$755+(O794*$P$758)</f>
        <v>-541.83240275466017</v>
      </c>
      <c r="Q794" s="247">
        <f>_xlfn.NORM.DIST(P794,P$752,P$753,0)</f>
        <v>1.6058301796418632E-6</v>
      </c>
      <c r="R794" s="247">
        <f>_xlfn.NORM.DIST(P794,P$752,P$753,1)</f>
        <v>5.4865832475690308E-5</v>
      </c>
      <c r="S794" s="253">
        <f>IF(OR(R794&lt;$T$757,R794&gt;$T$758),Q794,"")</f>
        <v>1.6058301796418632E-6</v>
      </c>
      <c r="T794" s="253" t="str">
        <f>IF(AND(R794&gt;$T$757,R794&lt;$T$758),Q794,"")</f>
        <v/>
      </c>
      <c r="U794" s="253" t="str">
        <f>IF(Q794=MAX($Q$761:$Q$2761),Q794,"")</f>
        <v/>
      </c>
      <c r="V794" s="253">
        <f>_xlfn.NORM.DIST(P794,$T$753,$T$754,0)</f>
        <v>7.8385719856835323E-51</v>
      </c>
      <c r="W794" s="253" t="str">
        <f>IF(V794=MAX($V$761:$V$2761),Q794,"")</f>
        <v/>
      </c>
      <c r="X794" s="253" t="str">
        <f t="shared" si="71"/>
        <v/>
      </c>
      <c r="Y794" s="263"/>
      <c r="Z794" s="263"/>
      <c r="AA794" s="263"/>
      <c r="AB794" s="253">
        <v>33</v>
      </c>
      <c r="AC794" s="253">
        <f t="shared" si="87"/>
        <v>-838.44834844548927</v>
      </c>
      <c r="AD794" s="253">
        <f t="shared" si="72"/>
        <v>1.0377393267748414E-6</v>
      </c>
      <c r="AE794" s="253">
        <f t="shared" si="73"/>
        <v>5.4865832475690464E-5</v>
      </c>
      <c r="AF794" s="253">
        <f>IF(OR(AE794&lt;$T$757,AE794&gt;$T$758),AD794,"")</f>
        <v>1.0377393267748414E-6</v>
      </c>
      <c r="AG794" s="253" t="str">
        <f t="shared" si="74"/>
        <v/>
      </c>
      <c r="AH794" s="253" t="str">
        <f t="shared" si="75"/>
        <v/>
      </c>
      <c r="AI794" s="253">
        <f t="shared" si="76"/>
        <v>2.1484769869613092E-4</v>
      </c>
      <c r="AJ794" s="253" t="str">
        <f t="shared" si="77"/>
        <v/>
      </c>
      <c r="AK794" s="253" t="str">
        <f t="shared" si="78"/>
        <v/>
      </c>
      <c r="AL794" s="263"/>
      <c r="AM794" s="263"/>
      <c r="AN794" s="263"/>
      <c r="AO794" s="253">
        <v>33</v>
      </c>
      <c r="AP794" s="253">
        <f t="shared" si="79"/>
        <v>-4943.0741770746008</v>
      </c>
      <c r="AQ794" s="253">
        <f t="shared" si="80"/>
        <v>1.7602220672444644E-7</v>
      </c>
      <c r="AR794" s="253">
        <f t="shared" si="81"/>
        <v>5.4865832475690308E-5</v>
      </c>
      <c r="AS794" s="253">
        <f>IF(OR(AR794&lt;$T$757,AR794&gt;$T$758),AQ794,"")</f>
        <v>1.7602220672444644E-7</v>
      </c>
      <c r="AT794" s="253" t="str">
        <f t="shared" si="82"/>
        <v/>
      </c>
      <c r="AU794" s="253" t="str">
        <f t="shared" si="83"/>
        <v/>
      </c>
      <c r="AV794" s="253">
        <f t="shared" si="84"/>
        <v>0</v>
      </c>
      <c r="AW794" s="253">
        <f t="shared" si="85"/>
        <v>1.7602220672444644E-7</v>
      </c>
      <c r="AX794" s="253" t="str">
        <f t="shared" si="86"/>
        <v/>
      </c>
      <c r="AZ794" s="275"/>
      <c r="BA794" s="259">
        <f>BA793+$BD$753</f>
        <v>0.24319999999999983</v>
      </c>
      <c r="BB794" s="274">
        <f t="shared" si="69"/>
        <v>0.99995094873007018</v>
      </c>
      <c r="BC794" s="259">
        <f t="shared" si="70"/>
        <v>4.5355911920674785E-6</v>
      </c>
      <c r="BD794" s="259" t="str">
        <f t="shared" si="67"/>
        <v/>
      </c>
      <c r="BE794" s="254" t="str">
        <f t="shared" si="68"/>
        <v/>
      </c>
      <c r="BF794" s="263"/>
    </row>
    <row r="795" spans="1:58" ht="20.100000000000001" customHeight="1" x14ac:dyDescent="0.25">
      <c r="A795" s="248">
        <v>34</v>
      </c>
      <c r="B795" s="247">
        <f>$B$755+(A795*$B$758)</f>
        <v>-9288.1547076429415</v>
      </c>
      <c r="C795" s="247">
        <f>_xlfn.NORM.DIST($B795,$B$752,$B$753,0)</f>
        <v>9.503897210193074E-8</v>
      </c>
      <c r="D795" s="247">
        <f>_xlfn.NORM.DIST($B795,$B$752,$B$753,1)</f>
        <v>5.5772610499228035E-5</v>
      </c>
      <c r="E795" s="247">
        <f>IF(OR(D795&lt;$F$757,D795&gt;$F$758),C795,"")</f>
        <v>9.503897210193074E-8</v>
      </c>
      <c r="F795" s="247" t="str">
        <f>IF(AND(D795&gt;$F$757,D795&lt;$F$758),C795,"")</f>
        <v/>
      </c>
      <c r="G795" s="247" t="str">
        <f>IF(C795=MAX($C$761:$C$2761),C795,"")</f>
        <v/>
      </c>
      <c r="H795" s="247">
        <f>_xlfn.NORM.DIST(B795,$F$753,$F$754,0)</f>
        <v>0</v>
      </c>
      <c r="I795" s="247">
        <f>IF(H795=MAX($H$761:$H$2761),C795,"")</f>
        <v>9.503897210193074E-8</v>
      </c>
      <c r="J795" s="247" t="str">
        <f>IF(I795=MIN($I$761:$I$2761),I795,"")</f>
        <v/>
      </c>
      <c r="K795" s="249"/>
      <c r="L795" s="249"/>
      <c r="M795" s="249"/>
      <c r="N795" s="249"/>
      <c r="O795" s="248">
        <v>34</v>
      </c>
      <c r="P795" s="247">
        <f>$P$755+(O795*$P$758)</f>
        <v>-541.27207969079802</v>
      </c>
      <c r="Q795" s="247">
        <f>_xlfn.NORM.DIST(P795,P$752,P$753,0)</f>
        <v>1.630855736439161E-6</v>
      </c>
      <c r="R795" s="247">
        <f>_xlfn.NORM.DIST(P795,P$752,P$753,1)</f>
        <v>5.5772610499228035E-5</v>
      </c>
      <c r="S795" s="253">
        <f>IF(OR(R795&lt;$T$757,R795&gt;$T$758),Q795,"")</f>
        <v>1.630855736439161E-6</v>
      </c>
      <c r="T795" s="253" t="str">
        <f>IF(AND(R795&gt;$T$757,R795&lt;$T$758),Q795,"")</f>
        <v/>
      </c>
      <c r="U795" s="253" t="str">
        <f>IF(Q795=MAX($Q$761:$Q$2761),Q795,"")</f>
        <v/>
      </c>
      <c r="V795" s="253">
        <f>_xlfn.NORM.DIST(P795,$T$753,$T$754,0)</f>
        <v>7.3879547427705021E-51</v>
      </c>
      <c r="W795" s="253" t="str">
        <f>IF(V795=MAX($V$761:$V$2761),Q795,"")</f>
        <v/>
      </c>
      <c r="X795" s="253" t="str">
        <f t="shared" si="71"/>
        <v/>
      </c>
      <c r="Y795" s="263"/>
      <c r="Z795" s="263"/>
      <c r="AA795" s="263"/>
      <c r="AB795" s="259">
        <v>34</v>
      </c>
      <c r="AC795" s="253">
        <f t="shared" si="87"/>
        <v>-837.58128707170908</v>
      </c>
      <c r="AD795" s="253">
        <f t="shared" si="72"/>
        <v>1.0539116498462526E-6</v>
      </c>
      <c r="AE795" s="253">
        <f t="shared" si="73"/>
        <v>5.5772610499228035E-5</v>
      </c>
      <c r="AF795" s="253">
        <f>IF(OR(AE795&lt;$T$757,AE795&gt;$T$758),AD795,"")</f>
        <v>1.0539116498462526E-6</v>
      </c>
      <c r="AG795" s="253" t="str">
        <f t="shared" si="74"/>
        <v/>
      </c>
      <c r="AH795" s="253" t="str">
        <f t="shared" si="75"/>
        <v/>
      </c>
      <c r="AI795" s="253">
        <f t="shared" si="76"/>
        <v>2.1663453932988763E-4</v>
      </c>
      <c r="AJ795" s="253" t="str">
        <f t="shared" si="77"/>
        <v/>
      </c>
      <c r="AK795" s="253" t="str">
        <f t="shared" si="78"/>
        <v/>
      </c>
      <c r="AL795" s="263"/>
      <c r="AM795" s="263"/>
      <c r="AN795" s="263"/>
      <c r="AO795" s="259">
        <v>34</v>
      </c>
      <c r="AP795" s="253">
        <f t="shared" si="79"/>
        <v>-4937.9624147405002</v>
      </c>
      <c r="AQ795" s="253">
        <f t="shared" si="80"/>
        <v>1.7876536959921026E-7</v>
      </c>
      <c r="AR795" s="253">
        <f t="shared" si="81"/>
        <v>5.5772610499228035E-5</v>
      </c>
      <c r="AS795" s="253">
        <f>IF(OR(AR795&lt;$T$757,AR795&gt;$T$758),AQ795,"")</f>
        <v>1.7876536959921026E-7</v>
      </c>
      <c r="AT795" s="253" t="str">
        <f t="shared" si="82"/>
        <v/>
      </c>
      <c r="AU795" s="253" t="str">
        <f t="shared" si="83"/>
        <v/>
      </c>
      <c r="AV795" s="253">
        <f t="shared" si="84"/>
        <v>0</v>
      </c>
      <c r="AW795" s="253">
        <f t="shared" si="85"/>
        <v>1.7876536959921026E-7</v>
      </c>
      <c r="AX795" s="253" t="str">
        <f t="shared" si="86"/>
        <v/>
      </c>
      <c r="AZ795" s="275"/>
      <c r="BA795" s="259">
        <f>BA794+$BD$753</f>
        <v>0.24959999999999982</v>
      </c>
      <c r="BB795" s="274">
        <f t="shared" si="69"/>
        <v>0.99994641313887811</v>
      </c>
      <c r="BC795" s="259">
        <f t="shared" si="70"/>
        <v>4.8203988937123299E-6</v>
      </c>
      <c r="BD795" s="259" t="str">
        <f t="shared" si="67"/>
        <v/>
      </c>
      <c r="BE795" s="254" t="str">
        <f t="shared" si="68"/>
        <v/>
      </c>
      <c r="BF795" s="263"/>
    </row>
    <row r="796" spans="1:58" ht="20.100000000000001" customHeight="1" x14ac:dyDescent="0.25">
      <c r="A796" s="247">
        <v>35</v>
      </c>
      <c r="B796" s="247">
        <f>$B$755+(A796*$B$758)</f>
        <v>-9278.5396406578038</v>
      </c>
      <c r="C796" s="247">
        <f>_xlfn.NORM.DIST($B796,$B$752,$B$753,0)</f>
        <v>9.6518532846652512E-8</v>
      </c>
      <c r="D796" s="247">
        <f>_xlfn.NORM.DIST($B796,$B$752,$B$753,1)</f>
        <v>5.6693512534256526E-5</v>
      </c>
      <c r="E796" s="247">
        <f>IF(OR(D796&lt;$F$757,D796&gt;$F$758),C796,"")</f>
        <v>9.6518532846652512E-8</v>
      </c>
      <c r="F796" s="247" t="str">
        <f>IF(AND(D796&gt;$F$757,D796&lt;$F$758),C796,"")</f>
        <v/>
      </c>
      <c r="G796" s="247" t="str">
        <f>IF(C796=MAX($C$761:$C$2761),C796,"")</f>
        <v/>
      </c>
      <c r="H796" s="247">
        <f>_xlfn.NORM.DIST(B796,$F$753,$F$754,0)</f>
        <v>0</v>
      </c>
      <c r="I796" s="247">
        <f>IF(H796=MAX($H$761:$H$2761),C796,"")</f>
        <v>9.6518532846652512E-8</v>
      </c>
      <c r="J796" s="247" t="str">
        <f>IF(I796=MIN($I$761:$I$2761),I796,"")</f>
        <v/>
      </c>
      <c r="K796" s="249"/>
      <c r="L796" s="249"/>
      <c r="M796" s="249"/>
      <c r="N796" s="249"/>
      <c r="O796" s="247">
        <v>35</v>
      </c>
      <c r="P796" s="247">
        <f>$P$755+(O796*$P$758)</f>
        <v>-540.71175662693588</v>
      </c>
      <c r="Q796" s="247">
        <f>_xlfn.NORM.DIST(P796,P$752,P$753,0)</f>
        <v>1.6562447960488549E-6</v>
      </c>
      <c r="R796" s="247">
        <f>_xlfn.NORM.DIST(P796,P$752,P$753,1)</f>
        <v>5.6693512534256526E-5</v>
      </c>
      <c r="S796" s="253">
        <f>IF(OR(R796&lt;$T$757,R796&gt;$T$758),Q796,"")</f>
        <v>1.6562447960488549E-6</v>
      </c>
      <c r="T796" s="253" t="str">
        <f>IF(AND(R796&gt;$T$757,R796&lt;$T$758),Q796,"")</f>
        <v/>
      </c>
      <c r="U796" s="253" t="str">
        <f>IF(Q796=MAX($Q$761:$Q$2761),Q796,"")</f>
        <v/>
      </c>
      <c r="V796" s="253">
        <f>_xlfn.NORM.DIST(P796,$T$753,$T$754,0)</f>
        <v>6.9631307944729784E-51</v>
      </c>
      <c r="W796" s="253" t="str">
        <f>IF(V796=MAX($V$761:$V$2761),Q796,"")</f>
        <v/>
      </c>
      <c r="X796" s="253" t="str">
        <f t="shared" si="71"/>
        <v/>
      </c>
      <c r="Y796" s="263"/>
      <c r="Z796" s="263"/>
      <c r="AA796" s="263"/>
      <c r="AB796" s="253">
        <v>35</v>
      </c>
      <c r="AC796" s="253">
        <f t="shared" si="87"/>
        <v>-836.71422569792878</v>
      </c>
      <c r="AD796" s="253">
        <f t="shared" si="72"/>
        <v>1.0703188801753564E-6</v>
      </c>
      <c r="AE796" s="253">
        <f t="shared" si="73"/>
        <v>5.6693512534256526E-5</v>
      </c>
      <c r="AF796" s="253">
        <f>IF(OR(AE796&lt;$T$757,AE796&gt;$T$758),AD796,"")</f>
        <v>1.0703188801753564E-6</v>
      </c>
      <c r="AG796" s="253" t="str">
        <f t="shared" si="74"/>
        <v/>
      </c>
      <c r="AH796" s="253" t="str">
        <f t="shared" si="75"/>
        <v/>
      </c>
      <c r="AI796" s="253">
        <f t="shared" si="76"/>
        <v>2.1843274576879067E-4</v>
      </c>
      <c r="AJ796" s="253" t="str">
        <f t="shared" si="77"/>
        <v/>
      </c>
      <c r="AK796" s="253" t="str">
        <f t="shared" si="78"/>
        <v/>
      </c>
      <c r="AL796" s="263"/>
      <c r="AM796" s="263"/>
      <c r="AN796" s="263"/>
      <c r="AO796" s="253">
        <v>35</v>
      </c>
      <c r="AP796" s="253">
        <f t="shared" si="79"/>
        <v>-4932.8506524064005</v>
      </c>
      <c r="AQ796" s="253">
        <f t="shared" si="80"/>
        <v>1.8154837763817548E-7</v>
      </c>
      <c r="AR796" s="253">
        <f t="shared" si="81"/>
        <v>5.6693512534256526E-5</v>
      </c>
      <c r="AS796" s="253">
        <f>IF(OR(AR796&lt;$T$757,AR796&gt;$T$758),AQ796,"")</f>
        <v>1.8154837763817548E-7</v>
      </c>
      <c r="AT796" s="253" t="str">
        <f t="shared" si="82"/>
        <v/>
      </c>
      <c r="AU796" s="253" t="str">
        <f t="shared" si="83"/>
        <v/>
      </c>
      <c r="AV796" s="253">
        <f t="shared" si="84"/>
        <v>0</v>
      </c>
      <c r="AW796" s="253">
        <f t="shared" si="85"/>
        <v>1.8154837763817548E-7</v>
      </c>
      <c r="AX796" s="253" t="str">
        <f t="shared" si="86"/>
        <v/>
      </c>
      <c r="AZ796" s="275"/>
      <c r="BA796" s="259">
        <f>BA795+$BD$753</f>
        <v>0.25599999999999984</v>
      </c>
      <c r="BB796" s="274">
        <f t="shared" si="69"/>
        <v>0.9999415927399844</v>
      </c>
      <c r="BC796" s="259">
        <f t="shared" si="70"/>
        <v>5.1148878372764273E-6</v>
      </c>
      <c r="BD796" s="259" t="str">
        <f t="shared" si="67"/>
        <v/>
      </c>
      <c r="BE796" s="254" t="str">
        <f t="shared" si="68"/>
        <v/>
      </c>
      <c r="BF796" s="263"/>
    </row>
    <row r="797" spans="1:58" ht="20.100000000000001" customHeight="1" x14ac:dyDescent="0.25">
      <c r="A797" s="247">
        <v>36</v>
      </c>
      <c r="B797" s="247">
        <f>$B$755+(A797*$B$758)</f>
        <v>-9268.9245736726662</v>
      </c>
      <c r="C797" s="247">
        <f>_xlfn.NORM.DIST($B797,$B$752,$B$753,0)</f>
        <v>9.8019558974571292E-8</v>
      </c>
      <c r="D797" s="247">
        <f>_xlfn.NORM.DIST($B797,$B$752,$B$753,1)</f>
        <v>5.7628743613158094E-5</v>
      </c>
      <c r="E797" s="247">
        <f>IF(OR(D797&lt;$F$757,D797&gt;$F$758),C797,"")</f>
        <v>9.8019558974571292E-8</v>
      </c>
      <c r="F797" s="247" t="str">
        <f>IF(AND(D797&gt;$F$757,D797&lt;$F$758),C797,"")</f>
        <v/>
      </c>
      <c r="G797" s="247" t="str">
        <f>IF(C797=MAX($C$761:$C$2761),C797,"")</f>
        <v/>
      </c>
      <c r="H797" s="247">
        <f>_xlfn.NORM.DIST(B797,$F$753,$F$754,0)</f>
        <v>0</v>
      </c>
      <c r="I797" s="247">
        <f>IF(H797=MAX($H$761:$H$2761),C797,"")</f>
        <v>9.8019558974571292E-8</v>
      </c>
      <c r="J797" s="247" t="str">
        <f>IF(I797=MIN($I$761:$I$2761),I797,"")</f>
        <v/>
      </c>
      <c r="K797" s="249"/>
      <c r="L797" s="249"/>
      <c r="M797" s="249"/>
      <c r="N797" s="249"/>
      <c r="O797" s="247">
        <v>36</v>
      </c>
      <c r="P797" s="247">
        <f>$P$755+(O797*$P$758)</f>
        <v>-540.15143356307374</v>
      </c>
      <c r="Q797" s="247">
        <f>_xlfn.NORM.DIST(P797,P$752,P$753,0)</f>
        <v>1.6820021986924351E-6</v>
      </c>
      <c r="R797" s="247">
        <f>_xlfn.NORM.DIST(P797,P$752,P$753,1)</f>
        <v>5.7628743613158094E-5</v>
      </c>
      <c r="S797" s="253">
        <f>IF(OR(R797&lt;$T$757,R797&gt;$T$758),Q797,"")</f>
        <v>1.6820021986924351E-6</v>
      </c>
      <c r="T797" s="253" t="str">
        <f>IF(AND(R797&gt;$T$757,R797&lt;$T$758),Q797,"")</f>
        <v/>
      </c>
      <c r="U797" s="253" t="str">
        <f>IF(Q797=MAX($Q$761:$Q$2761),Q797,"")</f>
        <v/>
      </c>
      <c r="V797" s="253">
        <f>_xlfn.NORM.DIST(P797,$T$753,$T$754,0)</f>
        <v>6.5626301719757674E-51</v>
      </c>
      <c r="W797" s="253" t="str">
        <f>IF(V797=MAX($V$761:$V$2761),Q797,"")</f>
        <v/>
      </c>
      <c r="X797" s="253" t="str">
        <f t="shared" si="71"/>
        <v/>
      </c>
      <c r="Y797" s="263"/>
      <c r="Z797" s="263"/>
      <c r="AA797" s="263"/>
      <c r="AB797" s="253">
        <v>36</v>
      </c>
      <c r="AC797" s="253">
        <f t="shared" si="87"/>
        <v>-835.84716432414859</v>
      </c>
      <c r="AD797" s="253">
        <f t="shared" si="72"/>
        <v>1.0869641456696039E-6</v>
      </c>
      <c r="AE797" s="253">
        <f t="shared" si="73"/>
        <v>5.7628743613157993E-5</v>
      </c>
      <c r="AF797" s="253">
        <f>IF(OR(AE797&lt;$T$757,AE797&gt;$T$758),AD797,"")</f>
        <v>1.0869641456696039E-6</v>
      </c>
      <c r="AG797" s="253" t="str">
        <f t="shared" si="74"/>
        <v/>
      </c>
      <c r="AH797" s="253" t="str">
        <f t="shared" si="75"/>
        <v/>
      </c>
      <c r="AI797" s="253">
        <f t="shared" si="76"/>
        <v>2.2024235457539056E-4</v>
      </c>
      <c r="AJ797" s="253" t="str">
        <f t="shared" si="77"/>
        <v/>
      </c>
      <c r="AK797" s="253" t="str">
        <f t="shared" si="78"/>
        <v/>
      </c>
      <c r="AL797" s="263"/>
      <c r="AM797" s="263"/>
      <c r="AN797" s="263"/>
      <c r="AO797" s="253">
        <v>36</v>
      </c>
      <c r="AP797" s="253">
        <f t="shared" si="79"/>
        <v>-4927.7388900723008</v>
      </c>
      <c r="AQ797" s="253">
        <f t="shared" si="80"/>
        <v>1.8437176139960424E-7</v>
      </c>
      <c r="AR797" s="253">
        <f t="shared" si="81"/>
        <v>5.7628743613158094E-5</v>
      </c>
      <c r="AS797" s="253">
        <f>IF(OR(AR797&lt;$T$757,AR797&gt;$T$758),AQ797,"")</f>
        <v>1.8437176139960424E-7</v>
      </c>
      <c r="AT797" s="253" t="str">
        <f t="shared" si="82"/>
        <v/>
      </c>
      <c r="AU797" s="253" t="str">
        <f t="shared" si="83"/>
        <v/>
      </c>
      <c r="AV797" s="253">
        <f t="shared" si="84"/>
        <v>0</v>
      </c>
      <c r="AW797" s="253">
        <f t="shared" si="85"/>
        <v>1.8437176139960424E-7</v>
      </c>
      <c r="AX797" s="253" t="str">
        <f t="shared" si="86"/>
        <v/>
      </c>
      <c r="AZ797" s="275"/>
      <c r="BA797" s="259">
        <f>BA796+$BD$753</f>
        <v>0.26239999999999986</v>
      </c>
      <c r="BB797" s="274">
        <f t="shared" si="69"/>
        <v>0.99993647785214712</v>
      </c>
      <c r="BC797" s="259">
        <f t="shared" si="70"/>
        <v>5.4191011664705968E-6</v>
      </c>
      <c r="BD797" s="259" t="str">
        <f t="shared" si="67"/>
        <v/>
      </c>
      <c r="BE797" s="254" t="str">
        <f t="shared" si="68"/>
        <v/>
      </c>
      <c r="BF797" s="263"/>
    </row>
    <row r="798" spans="1:58" ht="20.100000000000001" customHeight="1" x14ac:dyDescent="0.25">
      <c r="A798" s="247">
        <v>37</v>
      </c>
      <c r="B798" s="247">
        <f>$B$755+(A798*$B$758)</f>
        <v>-9259.3095066875285</v>
      </c>
      <c r="C798" s="247">
        <f>_xlfn.NORM.DIST($B798,$B$752,$B$753,0)</f>
        <v>9.9542335902688785E-8</v>
      </c>
      <c r="D798" s="247">
        <f>_xlfn.NORM.DIST($B798,$B$752,$B$753,1)</f>
        <v>5.8578511496483664E-5</v>
      </c>
      <c r="E798" s="247">
        <f>IF(OR(D798&lt;$F$757,D798&gt;$F$758),C798,"")</f>
        <v>9.9542335902688785E-8</v>
      </c>
      <c r="F798" s="247" t="str">
        <f>IF(AND(D798&gt;$F$757,D798&lt;$F$758),C798,"")</f>
        <v/>
      </c>
      <c r="G798" s="247" t="str">
        <f>IF(C798=MAX($C$761:$C$2761),C798,"")</f>
        <v/>
      </c>
      <c r="H798" s="247">
        <f>_xlfn.NORM.DIST(B798,$F$753,$F$754,0)</f>
        <v>0</v>
      </c>
      <c r="I798" s="247">
        <f>IF(H798=MAX($H$761:$H$2761),C798,"")</f>
        <v>9.9542335902688785E-8</v>
      </c>
      <c r="J798" s="247" t="str">
        <f>IF(I798=MIN($I$761:$I$2761),I798,"")</f>
        <v/>
      </c>
      <c r="K798" s="249"/>
      <c r="L798" s="249"/>
      <c r="M798" s="249"/>
      <c r="N798" s="249"/>
      <c r="O798" s="247">
        <v>37</v>
      </c>
      <c r="P798" s="247">
        <f>$P$755+(O798*$P$758)</f>
        <v>-539.59111049921171</v>
      </c>
      <c r="Q798" s="247">
        <f>_xlfn.NORM.DIST(P798,P$752,P$753,0)</f>
        <v>1.7081328420865347E-6</v>
      </c>
      <c r="R798" s="247">
        <f>_xlfn.NORM.DIST(P798,P$752,P$753,1)</f>
        <v>5.8578511496483522E-5</v>
      </c>
      <c r="S798" s="253">
        <f>IF(OR(R798&lt;$T$757,R798&gt;$T$758),Q798,"")</f>
        <v>1.7081328420865347E-6</v>
      </c>
      <c r="T798" s="253" t="str">
        <f>IF(AND(R798&gt;$T$757,R798&lt;$T$758),Q798,"")</f>
        <v/>
      </c>
      <c r="U798" s="253" t="str">
        <f>IF(Q798=MAX($Q$761:$Q$2761),Q798,"")</f>
        <v/>
      </c>
      <c r="V798" s="253">
        <f>_xlfn.NORM.DIST(P798,$T$753,$T$754,0)</f>
        <v>6.1850663101129356E-51</v>
      </c>
      <c r="W798" s="253" t="str">
        <f>IF(V798=MAX($V$761:$V$2761),Q798,"")</f>
        <v/>
      </c>
      <c r="X798" s="253" t="str">
        <f t="shared" si="71"/>
        <v/>
      </c>
      <c r="Y798" s="263"/>
      <c r="Z798" s="263"/>
      <c r="AA798" s="263"/>
      <c r="AB798" s="253">
        <v>37</v>
      </c>
      <c r="AC798" s="253">
        <f t="shared" si="87"/>
        <v>-834.98010295036829</v>
      </c>
      <c r="AD798" s="253">
        <f t="shared" si="72"/>
        <v>1.1038506113916769E-6</v>
      </c>
      <c r="AE798" s="253">
        <f t="shared" si="73"/>
        <v>5.8578511496483664E-5</v>
      </c>
      <c r="AF798" s="253">
        <f>IF(OR(AE798&lt;$T$757,AE798&gt;$T$758),AD798,"")</f>
        <v>1.1038506113916769E-6</v>
      </c>
      <c r="AG798" s="253" t="str">
        <f t="shared" si="74"/>
        <v/>
      </c>
      <c r="AH798" s="253" t="str">
        <f t="shared" si="75"/>
        <v/>
      </c>
      <c r="AI798" s="253">
        <f t="shared" si="76"/>
        <v>2.2206340206586101E-4</v>
      </c>
      <c r="AJ798" s="253" t="str">
        <f t="shared" si="77"/>
        <v/>
      </c>
      <c r="AK798" s="253" t="str">
        <f t="shared" si="78"/>
        <v/>
      </c>
      <c r="AL798" s="263"/>
      <c r="AM798" s="263"/>
      <c r="AN798" s="263"/>
      <c r="AO798" s="253">
        <v>37</v>
      </c>
      <c r="AP798" s="253">
        <f t="shared" si="79"/>
        <v>-4922.6271277382011</v>
      </c>
      <c r="AQ798" s="253">
        <f t="shared" si="80"/>
        <v>1.8723605774405631E-7</v>
      </c>
      <c r="AR798" s="253">
        <f t="shared" si="81"/>
        <v>5.8578511496483522E-5</v>
      </c>
      <c r="AS798" s="253">
        <f>IF(OR(AR798&lt;$T$757,AR798&gt;$T$758),AQ798,"")</f>
        <v>1.8723605774405631E-7</v>
      </c>
      <c r="AT798" s="253" t="str">
        <f t="shared" si="82"/>
        <v/>
      </c>
      <c r="AU798" s="253" t="str">
        <f t="shared" si="83"/>
        <v/>
      </c>
      <c r="AV798" s="253">
        <f t="shared" si="84"/>
        <v>0</v>
      </c>
      <c r="AW798" s="253">
        <f t="shared" si="85"/>
        <v>1.8723605774405631E-7</v>
      </c>
      <c r="AX798" s="253" t="str">
        <f t="shared" si="86"/>
        <v/>
      </c>
      <c r="AZ798" s="275"/>
      <c r="BA798" s="259">
        <f>BA797+$BD$753</f>
        <v>0.26879999999999987</v>
      </c>
      <c r="BB798" s="274">
        <f t="shared" si="69"/>
        <v>0.99993105875098065</v>
      </c>
      <c r="BC798" s="259">
        <f t="shared" si="70"/>
        <v>5.7330790712573076E-6</v>
      </c>
      <c r="BD798" s="259" t="str">
        <f t="shared" si="67"/>
        <v/>
      </c>
      <c r="BE798" s="254" t="str">
        <f t="shared" si="68"/>
        <v/>
      </c>
      <c r="BF798" s="263"/>
    </row>
    <row r="799" spans="1:58" ht="20.100000000000001" customHeight="1" x14ac:dyDescent="0.25">
      <c r="A799" s="247">
        <v>38</v>
      </c>
      <c r="B799" s="247">
        <f>$B$755+(A799*$B$758)</f>
        <v>-9249.6944397023908</v>
      </c>
      <c r="C799" s="247">
        <f>_xlfn.NORM.DIST($B799,$B$752,$B$753,0)</f>
        <v>1.0108715243226454E-7</v>
      </c>
      <c r="D799" s="247">
        <f>_xlfn.NORM.DIST($B799,$B$752,$B$753,1)</f>
        <v>5.9543026705330651E-5</v>
      </c>
      <c r="E799" s="247">
        <f>IF(OR(D799&lt;$F$757,D799&gt;$F$758),C799,"")</f>
        <v>1.0108715243226454E-7</v>
      </c>
      <c r="F799" s="247" t="str">
        <f>IF(AND(D799&gt;$F$757,D799&lt;$F$758),C799,"")</f>
        <v/>
      </c>
      <c r="G799" s="247" t="str">
        <f>IF(C799=MAX($C$761:$C$2761),C799,"")</f>
        <v/>
      </c>
      <c r="H799" s="247">
        <f>_xlfn.NORM.DIST(B799,$F$753,$F$754,0)</f>
        <v>0</v>
      </c>
      <c r="I799" s="247">
        <f>IF(H799=MAX($H$761:$H$2761),C799,"")</f>
        <v>1.0108715243226454E-7</v>
      </c>
      <c r="J799" s="247" t="str">
        <f>IF(I799=MIN($I$761:$I$2761),I799,"")</f>
        <v/>
      </c>
      <c r="K799" s="249"/>
      <c r="L799" s="249"/>
      <c r="M799" s="249"/>
      <c r="N799" s="249"/>
      <c r="O799" s="247">
        <v>38</v>
      </c>
      <c r="P799" s="247">
        <f>$P$755+(O799*$P$758)</f>
        <v>-539.03078743534957</v>
      </c>
      <c r="Q799" s="247">
        <f>_xlfn.NORM.DIST(P799,P$752,P$753,0)</f>
        <v>1.7346416820211975E-6</v>
      </c>
      <c r="R799" s="247">
        <f>_xlfn.NORM.DIST(P799,P$752,P$753,1)</f>
        <v>5.9543026705330651E-5</v>
      </c>
      <c r="S799" s="253">
        <f>IF(OR(R799&lt;$T$757,R799&gt;$T$758),Q799,"")</f>
        <v>1.7346416820211975E-6</v>
      </c>
      <c r="T799" s="253" t="str">
        <f>IF(AND(R799&gt;$T$757,R799&lt;$T$758),Q799,"")</f>
        <v/>
      </c>
      <c r="U799" s="253" t="str">
        <f>IF(Q799=MAX($Q$761:$Q$2761),Q799,"")</f>
        <v/>
      </c>
      <c r="V799" s="253">
        <f>_xlfn.NORM.DIST(P799,$T$753,$T$754,0)</f>
        <v>5.8291313363992502E-51</v>
      </c>
      <c r="W799" s="253" t="str">
        <f>IF(V799=MAX($V$761:$V$2761),Q799,"")</f>
        <v/>
      </c>
      <c r="X799" s="253" t="str">
        <f t="shared" si="71"/>
        <v/>
      </c>
      <c r="Y799" s="263"/>
      <c r="Z799" s="263"/>
      <c r="AA799" s="263"/>
      <c r="AB799" s="253">
        <v>38</v>
      </c>
      <c r="AC799" s="253">
        <f t="shared" si="87"/>
        <v>-834.1130415765881</v>
      </c>
      <c r="AD799" s="253">
        <f t="shared" si="72"/>
        <v>1.1209814799331487E-6</v>
      </c>
      <c r="AE799" s="253">
        <f t="shared" si="73"/>
        <v>5.9543026705330461E-5</v>
      </c>
      <c r="AF799" s="253">
        <f>IF(OR(AE799&lt;$T$757,AE799&gt;$T$758),AD799,"")</f>
        <v>1.1209814799331487E-6</v>
      </c>
      <c r="AG799" s="253" t="str">
        <f t="shared" si="74"/>
        <v/>
      </c>
      <c r="AH799" s="253" t="str">
        <f t="shared" si="75"/>
        <v/>
      </c>
      <c r="AI799" s="253">
        <f t="shared" si="76"/>
        <v>2.2389592430562149E-4</v>
      </c>
      <c r="AJ799" s="253" t="str">
        <f t="shared" si="77"/>
        <v/>
      </c>
      <c r="AK799" s="253" t="str">
        <f t="shared" si="78"/>
        <v/>
      </c>
      <c r="AL799" s="263"/>
      <c r="AM799" s="263"/>
      <c r="AN799" s="263"/>
      <c r="AO799" s="253">
        <v>38</v>
      </c>
      <c r="AP799" s="253">
        <f t="shared" si="79"/>
        <v>-4917.5153654041014</v>
      </c>
      <c r="AQ799" s="253">
        <f t="shared" si="80"/>
        <v>1.9014180989777695E-7</v>
      </c>
      <c r="AR799" s="253">
        <f t="shared" si="81"/>
        <v>5.9543026705330461E-5</v>
      </c>
      <c r="AS799" s="253">
        <f>IF(OR(AR799&lt;$T$757,AR799&gt;$T$758),AQ799,"")</f>
        <v>1.9014180989777695E-7</v>
      </c>
      <c r="AT799" s="253" t="str">
        <f t="shared" si="82"/>
        <v/>
      </c>
      <c r="AU799" s="253" t="str">
        <f t="shared" si="83"/>
        <v/>
      </c>
      <c r="AV799" s="253">
        <f t="shared" si="84"/>
        <v>0</v>
      </c>
      <c r="AW799" s="253">
        <f t="shared" si="85"/>
        <v>1.9014180989777695E-7</v>
      </c>
      <c r="AX799" s="253" t="str">
        <f t="shared" si="86"/>
        <v/>
      </c>
      <c r="AZ799" s="275"/>
      <c r="BA799" s="259">
        <f>BA798+$BD$753</f>
        <v>0.27519999999999989</v>
      </c>
      <c r="BB799" s="274">
        <f t="shared" si="69"/>
        <v>0.99992532567190939</v>
      </c>
      <c r="BC799" s="259">
        <f t="shared" si="70"/>
        <v>6.0568588908793686E-6</v>
      </c>
      <c r="BD799" s="259" t="str">
        <f t="shared" si="67"/>
        <v/>
      </c>
      <c r="BE799" s="254" t="str">
        <f t="shared" si="68"/>
        <v/>
      </c>
      <c r="BF799" s="263"/>
    </row>
    <row r="800" spans="1:58" ht="20.100000000000001" customHeight="1" x14ac:dyDescent="0.25">
      <c r="A800" s="247">
        <v>39</v>
      </c>
      <c r="B800" s="247">
        <f>$B$755+(A800*$B$758)</f>
        <v>-9240.0793727172531</v>
      </c>
      <c r="C800" s="247">
        <f>_xlfn.NORM.DIST($B800,$B$752,$B$753,0)</f>
        <v>1.0265430078276538E-7</v>
      </c>
      <c r="D800" s="247">
        <f>_xlfn.NORM.DIST($B800,$B$752,$B$753,1)</f>
        <v>6.0522502554045553E-5</v>
      </c>
      <c r="E800" s="247">
        <f>IF(OR(D800&lt;$F$757,D800&gt;$F$758),C800,"")</f>
        <v>1.0265430078276538E-7</v>
      </c>
      <c r="F800" s="247" t="str">
        <f>IF(AND(D800&gt;$F$757,D800&lt;$F$758),C800,"")</f>
        <v/>
      </c>
      <c r="G800" s="247" t="str">
        <f>IF(C800=MAX($C$761:$C$2761),C800,"")</f>
        <v/>
      </c>
      <c r="H800" s="247">
        <f>_xlfn.NORM.DIST(B800,$F$753,$F$754,0)</f>
        <v>0</v>
      </c>
      <c r="I800" s="247">
        <f>IF(H800=MAX($H$761:$H$2761),C800,"")</f>
        <v>1.0265430078276538E-7</v>
      </c>
      <c r="J800" s="247" t="str">
        <f>IF(I800=MIN($I$761:$I$2761),I800,"")</f>
        <v/>
      </c>
      <c r="K800" s="249"/>
      <c r="L800" s="249"/>
      <c r="M800" s="249"/>
      <c r="N800" s="249"/>
      <c r="O800" s="247">
        <v>39</v>
      </c>
      <c r="P800" s="247">
        <f>$P$755+(O800*$P$758)</f>
        <v>-538.47046437148742</v>
      </c>
      <c r="Q800" s="247">
        <f>_xlfn.NORM.DIST(P800,P$752,P$753,0)</f>
        <v>1.7615337329424166E-6</v>
      </c>
      <c r="R800" s="247">
        <f>_xlfn.NORM.DIST(P800,P$752,P$753,1)</f>
        <v>6.0522502554045553E-5</v>
      </c>
      <c r="S800" s="253">
        <f>IF(OR(R800&lt;$T$757,R800&gt;$T$758),Q800,"")</f>
        <v>1.7615337329424166E-6</v>
      </c>
      <c r="T800" s="253" t="str">
        <f>IF(AND(R800&gt;$T$757,R800&lt;$T$758),Q800,"")</f>
        <v/>
      </c>
      <c r="U800" s="253" t="str">
        <f>IF(Q800=MAX($Q$761:$Q$2761),Q800,"")</f>
        <v/>
      </c>
      <c r="V800" s="253">
        <f>_xlfn.NORM.DIST(P800,$T$753,$T$754,0)</f>
        <v>5.4935916249489871E-51</v>
      </c>
      <c r="W800" s="253" t="str">
        <f>IF(V800=MAX($V$761:$V$2761),Q800,"")</f>
        <v/>
      </c>
      <c r="X800" s="253" t="str">
        <f t="shared" si="71"/>
        <v/>
      </c>
      <c r="Y800" s="263"/>
      <c r="Z800" s="263"/>
      <c r="AA800" s="263"/>
      <c r="AB800" s="253">
        <v>39</v>
      </c>
      <c r="AC800" s="253">
        <f t="shared" si="87"/>
        <v>-833.2459802028078</v>
      </c>
      <c r="AD800" s="253">
        <f t="shared" si="72"/>
        <v>1.138359991790989E-6</v>
      </c>
      <c r="AE800" s="253">
        <f t="shared" si="73"/>
        <v>6.0522502554045553E-5</v>
      </c>
      <c r="AF800" s="253">
        <f>IF(OR(AE800&lt;$T$757,AE800&gt;$T$758),AD800,"")</f>
        <v>1.138359991790989E-6</v>
      </c>
      <c r="AG800" s="253" t="str">
        <f t="shared" si="74"/>
        <v/>
      </c>
      <c r="AH800" s="253" t="str">
        <f t="shared" si="75"/>
        <v/>
      </c>
      <c r="AI800" s="253">
        <f t="shared" si="76"/>
        <v>2.2573995710494887E-4</v>
      </c>
      <c r="AJ800" s="253" t="str">
        <f t="shared" si="77"/>
        <v/>
      </c>
      <c r="AK800" s="253" t="str">
        <f t="shared" si="78"/>
        <v/>
      </c>
      <c r="AL800" s="263"/>
      <c r="AM800" s="263"/>
      <c r="AN800" s="263"/>
      <c r="AO800" s="253">
        <v>39</v>
      </c>
      <c r="AP800" s="253">
        <f t="shared" si="79"/>
        <v>-4912.4036030700008</v>
      </c>
      <c r="AQ800" s="253">
        <f t="shared" si="80"/>
        <v>1.9308956751655291E-7</v>
      </c>
      <c r="AR800" s="253">
        <f t="shared" si="81"/>
        <v>6.0522502554045553E-5</v>
      </c>
      <c r="AS800" s="253">
        <f>IF(OR(AR800&lt;$T$757,AR800&gt;$T$758),AQ800,"")</f>
        <v>1.9308956751655291E-7</v>
      </c>
      <c r="AT800" s="253" t="str">
        <f t="shared" si="82"/>
        <v/>
      </c>
      <c r="AU800" s="253" t="str">
        <f t="shared" si="83"/>
        <v/>
      </c>
      <c r="AV800" s="253">
        <f t="shared" si="84"/>
        <v>0</v>
      </c>
      <c r="AW800" s="253">
        <f t="shared" si="85"/>
        <v>1.9308956751655291E-7</v>
      </c>
      <c r="AX800" s="253" t="str">
        <f t="shared" si="86"/>
        <v/>
      </c>
      <c r="AZ800" s="275"/>
      <c r="BA800" s="259">
        <f>BA799+$BD$753</f>
        <v>0.28159999999999991</v>
      </c>
      <c r="BB800" s="274">
        <f t="shared" si="69"/>
        <v>0.99991926881301851</v>
      </c>
      <c r="BC800" s="259">
        <f t="shared" si="70"/>
        <v>6.3904752121146657E-6</v>
      </c>
      <c r="BD800" s="259" t="str">
        <f t="shared" si="67"/>
        <v/>
      </c>
      <c r="BE800" s="254" t="str">
        <f t="shared" si="68"/>
        <v/>
      </c>
      <c r="BF800" s="263"/>
    </row>
    <row r="801" spans="1:57" ht="20.100000000000001" customHeight="1" x14ac:dyDescent="0.25">
      <c r="A801" s="248">
        <v>40</v>
      </c>
      <c r="B801" s="247">
        <f>$B$755+(A801*$B$758)</f>
        <v>-9230.4643057321155</v>
      </c>
      <c r="C801" s="247">
        <f>_xlfn.NORM.DIST($B801,$B$752,$B$753,0)</f>
        <v>1.0424407662606594E-7</v>
      </c>
      <c r="D801" s="247">
        <f>_xlfn.NORM.DIST($B801,$B$752,$B$753,1)</f>
        <v>6.1517155183255203E-5</v>
      </c>
      <c r="E801" s="247">
        <f>IF(OR(D801&lt;$F$757,D801&gt;$F$758),C801,"")</f>
        <v>1.0424407662606594E-7</v>
      </c>
      <c r="F801" s="247" t="str">
        <f>IF(AND(D801&gt;$F$757,D801&lt;$F$758),C801,"")</f>
        <v/>
      </c>
      <c r="G801" s="247" t="str">
        <f>IF(C801=MAX($C$761:$C$2761),C801,"")</f>
        <v/>
      </c>
      <c r="H801" s="247">
        <f>_xlfn.NORM.DIST(B801,$F$753,$F$754,0)</f>
        <v>0</v>
      </c>
      <c r="I801" s="247">
        <f>IF(H801=MAX($H$761:$H$2761),C801,"")</f>
        <v>1.0424407662606594E-7</v>
      </c>
      <c r="J801" s="247" t="str">
        <f>IF(I801=MIN($I$761:$I$2761),I801,"")</f>
        <v/>
      </c>
      <c r="K801" s="247"/>
      <c r="L801" s="247"/>
      <c r="M801" s="247"/>
      <c r="N801" s="247"/>
      <c r="O801" s="248">
        <v>40</v>
      </c>
      <c r="P801" s="247">
        <f>$P$755+(O801*$P$758)</f>
        <v>-537.91014130762539</v>
      </c>
      <c r="Q801" s="247">
        <f>_xlfn.NORM.DIST(P801,P$752,P$753,0)</f>
        <v>1.7888140685390407E-6</v>
      </c>
      <c r="R801" s="247">
        <f>_xlfn.NORM.DIST(P801,P$752,P$753,1)</f>
        <v>6.1517155183255041E-5</v>
      </c>
      <c r="S801" s="253">
        <f>IF(OR(R801&lt;$T$757,R801&gt;$T$758),Q801,"")</f>
        <v>1.7888140685390407E-6</v>
      </c>
      <c r="T801" s="253" t="str">
        <f>IF(AND(R801&gt;$T$757,R801&lt;$T$758),Q801,"")</f>
        <v/>
      </c>
      <c r="U801" s="253" t="str">
        <f>IF(Q801=MAX($Q$761:$Q$2761),Q801,"")</f>
        <v/>
      </c>
      <c r="V801" s="253">
        <f>_xlfn.NORM.DIST(P801,$T$753,$T$754,0)</f>
        <v>5.1772836004462061E-51</v>
      </c>
      <c r="W801" s="253" t="str">
        <f>IF(V801=MAX($V$761:$V$2761),Q801,"")</f>
        <v/>
      </c>
      <c r="X801" s="253" t="str">
        <f t="shared" si="71"/>
        <v/>
      </c>
      <c r="AB801" s="259">
        <v>40</v>
      </c>
      <c r="AC801" s="253">
        <f t="shared" si="87"/>
        <v>-832.37891882902761</v>
      </c>
      <c r="AD801" s="253">
        <f t="shared" si="72"/>
        <v>1.1559894257467945E-6</v>
      </c>
      <c r="AE801" s="253">
        <f t="shared" si="73"/>
        <v>6.1517155183255203E-5</v>
      </c>
      <c r="AF801" s="253">
        <f>IF(OR(AE801&lt;$T$757,AE801&gt;$T$758),AD801,"")</f>
        <v>1.1559894257467945E-6</v>
      </c>
      <c r="AG801" s="253" t="str">
        <f t="shared" si="74"/>
        <v/>
      </c>
      <c r="AH801" s="253" t="str">
        <f t="shared" si="75"/>
        <v/>
      </c>
      <c r="AI801" s="253">
        <f t="shared" si="76"/>
        <v>2.2759553601456756E-4</v>
      </c>
      <c r="AJ801" s="253" t="str">
        <f t="shared" si="77"/>
        <v/>
      </c>
      <c r="AK801" s="253" t="str">
        <f t="shared" si="78"/>
        <v/>
      </c>
      <c r="AO801" s="259">
        <v>40</v>
      </c>
      <c r="AP801" s="253">
        <f t="shared" si="79"/>
        <v>-4907.2918407359011</v>
      </c>
      <c r="AQ801" s="253">
        <f t="shared" si="80"/>
        <v>1.9607988675004294E-7</v>
      </c>
      <c r="AR801" s="253">
        <f t="shared" si="81"/>
        <v>6.1517155183255203E-5</v>
      </c>
      <c r="AS801" s="253">
        <f>IF(OR(AR801&lt;$T$757,AR801&gt;$T$758),AQ801,"")</f>
        <v>1.9607988675004294E-7</v>
      </c>
      <c r="AT801" s="253" t="str">
        <f t="shared" si="82"/>
        <v/>
      </c>
      <c r="AU801" s="253" t="str">
        <f t="shared" si="83"/>
        <v/>
      </c>
      <c r="AV801" s="253">
        <f t="shared" si="84"/>
        <v>0</v>
      </c>
      <c r="AW801" s="253">
        <f t="shared" si="85"/>
        <v>1.9607988675004294E-7</v>
      </c>
      <c r="AX801" s="253" t="str">
        <f t="shared" si="86"/>
        <v/>
      </c>
      <c r="AZ801" s="275"/>
      <c r="BA801" s="259">
        <f>BA800+$BD$753</f>
        <v>0.28799999999999992</v>
      </c>
      <c r="BB801" s="274">
        <f t="shared" si="69"/>
        <v>0.9999128783378064</v>
      </c>
      <c r="BC801" s="259">
        <f t="shared" si="70"/>
        <v>6.7339599612026291E-6</v>
      </c>
      <c r="BD801" s="259" t="str">
        <f t="shared" si="67"/>
        <v/>
      </c>
      <c r="BE801" s="254" t="str">
        <f t="shared" si="68"/>
        <v/>
      </c>
    </row>
    <row r="802" spans="1:57" ht="20.100000000000001" customHeight="1" x14ac:dyDescent="0.25">
      <c r="A802" s="247">
        <v>41</v>
      </c>
      <c r="B802" s="247">
        <f>$B$755+(A802*$B$758)</f>
        <v>-9220.8492387469778</v>
      </c>
      <c r="C802" s="247">
        <f>_xlfn.NORM.DIST($B802,$B$752,$B$753,0)</f>
        <v>1.0585677912090244E-7</v>
      </c>
      <c r="D802" s="247">
        <f>_xlfn.NORM.DIST($B802,$B$752,$B$753,1)</f>
        <v>6.2527203593226323E-5</v>
      </c>
      <c r="E802" s="247">
        <f>IF(OR(D802&lt;$F$757,D802&gt;$F$758),C802,"")</f>
        <v>1.0585677912090244E-7</v>
      </c>
      <c r="F802" s="247" t="str">
        <f>IF(AND(D802&gt;$F$757,D802&lt;$F$758),C802,"")</f>
        <v/>
      </c>
      <c r="G802" s="247" t="str">
        <f>IF(C802=MAX($C$761:$C$2761),C802,"")</f>
        <v/>
      </c>
      <c r="H802" s="247">
        <f>_xlfn.NORM.DIST(B802,$F$753,$F$754,0)</f>
        <v>0</v>
      </c>
      <c r="I802" s="247">
        <f>IF(H802=MAX($H$761:$H$2761),C802,"")</f>
        <v>1.0585677912090244E-7</v>
      </c>
      <c r="J802" s="247" t="str">
        <f>IF(I802=MIN($I$761:$I$2761),I802,"")</f>
        <v/>
      </c>
      <c r="K802" s="247"/>
      <c r="L802" s="247"/>
      <c r="M802" s="247"/>
      <c r="N802" s="247"/>
      <c r="O802" s="247">
        <v>41</v>
      </c>
      <c r="P802" s="247">
        <f>$P$755+(O802*$P$758)</f>
        <v>-537.34981824376325</v>
      </c>
      <c r="Q802" s="247">
        <f>_xlfn.NORM.DIST(P802,P$752,P$753,0)</f>
        <v>1.8164878223339897E-6</v>
      </c>
      <c r="R802" s="247">
        <f>_xlfn.NORM.DIST(P802,P$752,P$753,1)</f>
        <v>6.2527203593226214E-5</v>
      </c>
      <c r="S802" s="253">
        <f>IF(OR(R802&lt;$T$757,R802&gt;$T$758),Q802,"")</f>
        <v>1.8164878223339897E-6</v>
      </c>
      <c r="T802" s="253" t="str">
        <f>IF(AND(R802&gt;$T$757,R802&lt;$T$758),Q802,"")</f>
        <v/>
      </c>
      <c r="U802" s="253" t="str">
        <f>IF(Q802=MAX($Q$761:$Q$2761),Q802,"")</f>
        <v/>
      </c>
      <c r="V802" s="253">
        <f>_xlfn.NORM.DIST(P802,$T$753,$T$754,0)</f>
        <v>4.8791097781831328E-51</v>
      </c>
      <c r="W802" s="253" t="str">
        <f>IF(V802=MAX($V$761:$V$2761),Q802,"")</f>
        <v/>
      </c>
      <c r="X802" s="253" t="str">
        <f t="shared" si="71"/>
        <v/>
      </c>
      <c r="AB802" s="253">
        <v>41</v>
      </c>
      <c r="AC802" s="253">
        <f t="shared" si="87"/>
        <v>-831.51185745524742</v>
      </c>
      <c r="AD802" s="253">
        <f t="shared" si="72"/>
        <v>1.1738730992488733E-6</v>
      </c>
      <c r="AE802" s="253">
        <f t="shared" si="73"/>
        <v>6.2527203593226214E-5</v>
      </c>
      <c r="AF802" s="253">
        <f>IF(OR(AE802&lt;$T$757,AE802&gt;$T$758),AD802,"")</f>
        <v>1.1738730992488733E-6</v>
      </c>
      <c r="AG802" s="253" t="str">
        <f t="shared" si="74"/>
        <v/>
      </c>
      <c r="AH802" s="253" t="str">
        <f t="shared" si="75"/>
        <v/>
      </c>
      <c r="AI802" s="253">
        <f t="shared" si="76"/>
        <v>2.2946269632123049E-4</v>
      </c>
      <c r="AJ802" s="253" t="str">
        <f t="shared" si="77"/>
        <v/>
      </c>
      <c r="AK802" s="253" t="str">
        <f t="shared" si="78"/>
        <v/>
      </c>
      <c r="AO802" s="253">
        <v>41</v>
      </c>
      <c r="AP802" s="253">
        <f t="shared" si="79"/>
        <v>-4902.1800784018014</v>
      </c>
      <c r="AQ802" s="253">
        <f t="shared" si="80"/>
        <v>1.9911333030658503E-7</v>
      </c>
      <c r="AR802" s="253">
        <f t="shared" si="81"/>
        <v>6.2527203593226214E-5</v>
      </c>
      <c r="AS802" s="253">
        <f>IF(OR(AR802&lt;$T$757,AR802&gt;$T$758),AQ802,"")</f>
        <v>1.9911333030658503E-7</v>
      </c>
      <c r="AT802" s="253" t="str">
        <f t="shared" si="82"/>
        <v/>
      </c>
      <c r="AU802" s="253" t="str">
        <f t="shared" si="83"/>
        <v/>
      </c>
      <c r="AV802" s="253">
        <f t="shared" si="84"/>
        <v>0</v>
      </c>
      <c r="AW802" s="253">
        <f t="shared" si="85"/>
        <v>1.9911333030658503E-7</v>
      </c>
      <c r="AX802" s="253" t="str">
        <f t="shared" si="86"/>
        <v/>
      </c>
      <c r="AZ802" s="275"/>
      <c r="BA802" s="259">
        <f>BA801+$BD$753</f>
        <v>0.29439999999999994</v>
      </c>
      <c r="BB802" s="274">
        <f t="shared" si="69"/>
        <v>0.9999061443778452</v>
      </c>
      <c r="BC802" s="259">
        <f t="shared" si="70"/>
        <v>7.0873424926620743E-6</v>
      </c>
      <c r="BD802" s="259" t="str">
        <f t="shared" si="67"/>
        <v/>
      </c>
      <c r="BE802" s="254" t="str">
        <f t="shared" si="68"/>
        <v/>
      </c>
    </row>
    <row r="803" spans="1:57" ht="20.100000000000001" customHeight="1" x14ac:dyDescent="0.25">
      <c r="A803" s="247">
        <v>42</v>
      </c>
      <c r="B803" s="247">
        <f>$B$755+(A803*$B$758)</f>
        <v>-9211.2341717618401</v>
      </c>
      <c r="C803" s="247">
        <f>_xlfn.NORM.DIST($B803,$B$752,$B$753,0)</f>
        <v>1.0749271094757796E-7</v>
      </c>
      <c r="D803" s="247">
        <f>_xlfn.NORM.DIST($B803,$B$752,$B$753,1)</f>
        <v>6.3552869677559342E-5</v>
      </c>
      <c r="E803" s="247">
        <f>IF(OR(D803&lt;$F$757,D803&gt;$F$758),C803,"")</f>
        <v>1.0749271094757796E-7</v>
      </c>
      <c r="F803" s="247" t="str">
        <f>IF(AND(D803&gt;$F$757,D803&lt;$F$758),C803,"")</f>
        <v/>
      </c>
      <c r="G803" s="247" t="str">
        <f>IF(C803=MAX($C$761:$C$2761),C803,"")</f>
        <v/>
      </c>
      <c r="H803" s="247">
        <f>_xlfn.NORM.DIST(B803,$F$753,$F$754,0)</f>
        <v>0</v>
      </c>
      <c r="I803" s="247">
        <f>IF(H803=MAX($H$761:$H$2761),C803,"")</f>
        <v>1.0749271094757796E-7</v>
      </c>
      <c r="J803" s="247" t="str">
        <f>IF(I803=MIN($I$761:$I$2761),I803,"")</f>
        <v/>
      </c>
      <c r="K803" s="247"/>
      <c r="L803" s="247"/>
      <c r="M803" s="247"/>
      <c r="N803" s="247"/>
      <c r="O803" s="247">
        <v>42</v>
      </c>
      <c r="P803" s="247">
        <f>$P$755+(O803*$P$758)</f>
        <v>-536.78949517990111</v>
      </c>
      <c r="Q803" s="247">
        <f>_xlfn.NORM.DIST(P803,P$752,P$753,0)</f>
        <v>1.8445601882797831E-6</v>
      </c>
      <c r="R803" s="247">
        <f>_xlfn.NORM.DIST(P803,P$752,P$753,1)</f>
        <v>6.3552869677559342E-5</v>
      </c>
      <c r="S803" s="253">
        <f>IF(OR(R803&lt;$T$757,R803&gt;$T$758),Q803,"")</f>
        <v>1.8445601882797831E-6</v>
      </c>
      <c r="T803" s="253" t="str">
        <f>IF(AND(R803&gt;$T$757,R803&lt;$T$758),Q803,"")</f>
        <v/>
      </c>
      <c r="U803" s="253" t="str">
        <f>IF(Q803=MAX($Q$761:$Q$2761),Q803,"")</f>
        <v/>
      </c>
      <c r="V803" s="253">
        <f>_xlfn.NORM.DIST(P803,$T$753,$T$754,0)</f>
        <v>4.5980350269320743E-51</v>
      </c>
      <c r="W803" s="253" t="str">
        <f>IF(V803=MAX($V$761:$V$2761),Q803,"")</f>
        <v/>
      </c>
      <c r="X803" s="253" t="str">
        <f t="shared" si="71"/>
        <v/>
      </c>
      <c r="AB803" s="253">
        <v>42</v>
      </c>
      <c r="AC803" s="253">
        <f t="shared" si="87"/>
        <v>-830.64479608146712</v>
      </c>
      <c r="AD803" s="253">
        <f t="shared" si="72"/>
        <v>1.1920143687971027E-6</v>
      </c>
      <c r="AE803" s="253">
        <f t="shared" si="73"/>
        <v>6.3552869677559342E-5</v>
      </c>
      <c r="AF803" s="253">
        <f>IF(OR(AE803&lt;$T$757,AE803&gt;$T$758),AD803,"")</f>
        <v>1.1920143687971027E-6</v>
      </c>
      <c r="AG803" s="253" t="str">
        <f t="shared" si="74"/>
        <v/>
      </c>
      <c r="AH803" s="253" t="str">
        <f t="shared" si="75"/>
        <v/>
      </c>
      <c r="AI803" s="253">
        <f t="shared" si="76"/>
        <v>2.3134147304327941E-4</v>
      </c>
      <c r="AJ803" s="253" t="str">
        <f t="shared" si="77"/>
        <v/>
      </c>
      <c r="AK803" s="253" t="str">
        <f t="shared" si="78"/>
        <v/>
      </c>
      <c r="AO803" s="253">
        <v>42</v>
      </c>
      <c r="AP803" s="253">
        <f t="shared" si="79"/>
        <v>-4897.0683160677017</v>
      </c>
      <c r="AQ803" s="253">
        <f t="shared" si="80"/>
        <v>2.021904675184764E-7</v>
      </c>
      <c r="AR803" s="253">
        <f t="shared" si="81"/>
        <v>6.3552869677559166E-5</v>
      </c>
      <c r="AS803" s="253">
        <f>IF(OR(AR803&lt;$T$757,AR803&gt;$T$758),AQ803,"")</f>
        <v>2.021904675184764E-7</v>
      </c>
      <c r="AT803" s="253" t="str">
        <f t="shared" si="82"/>
        <v/>
      </c>
      <c r="AU803" s="253" t="str">
        <f t="shared" si="83"/>
        <v/>
      </c>
      <c r="AV803" s="253">
        <f t="shared" si="84"/>
        <v>0</v>
      </c>
      <c r="AW803" s="253">
        <f t="shared" si="85"/>
        <v>2.021904675184764E-7</v>
      </c>
      <c r="AX803" s="253" t="str">
        <f t="shared" si="86"/>
        <v/>
      </c>
      <c r="AZ803" s="259"/>
      <c r="BA803" s="259">
        <f>BA802+$BD$753</f>
        <v>0.30079999999999996</v>
      </c>
      <c r="BB803" s="274">
        <f t="shared" si="69"/>
        <v>0.99989905703535253</v>
      </c>
      <c r="BC803" s="259">
        <f t="shared" si="70"/>
        <v>7.4506496732240635E-6</v>
      </c>
      <c r="BD803" s="259" t="str">
        <f t="shared" si="67"/>
        <v/>
      </c>
      <c r="BE803" s="254" t="str">
        <f t="shared" si="68"/>
        <v/>
      </c>
    </row>
    <row r="804" spans="1:57" ht="20.100000000000001" customHeight="1" x14ac:dyDescent="0.25">
      <c r="A804" s="247">
        <v>43</v>
      </c>
      <c r="B804" s="247">
        <f>$B$755+(A804*$B$758)</f>
        <v>-9201.6191047767024</v>
      </c>
      <c r="C804" s="247">
        <f>_xlfn.NORM.DIST($B804,$B$752,$B$753,0)</f>
        <v>1.0915217834292177E-7</v>
      </c>
      <c r="D804" s="247">
        <f>_xlfn.NORM.DIST($B804,$B$752,$B$753,1)</f>
        <v>6.4594378257215614E-5</v>
      </c>
      <c r="E804" s="247">
        <f>IF(OR(D804&lt;$F$757,D804&gt;$F$758),C804,"")</f>
        <v>1.0915217834292177E-7</v>
      </c>
      <c r="F804" s="247" t="str">
        <f>IF(AND(D804&gt;$F$757,D804&lt;$F$758),C804,"")</f>
        <v/>
      </c>
      <c r="G804" s="247" t="str">
        <f>IF(C804=MAX($C$761:$C$2761),C804,"")</f>
        <v/>
      </c>
      <c r="H804" s="247">
        <f>_xlfn.NORM.DIST(B804,$F$753,$F$754,0)</f>
        <v>0</v>
      </c>
      <c r="I804" s="247">
        <f>IF(H804=MAX($H$761:$H$2761),C804,"")</f>
        <v>1.0915217834292177E-7</v>
      </c>
      <c r="J804" s="247" t="str">
        <f>IF(I804=MIN($I$761:$I$2761),I804,"")</f>
        <v/>
      </c>
      <c r="K804" s="247"/>
      <c r="L804" s="247"/>
      <c r="M804" s="247"/>
      <c r="N804" s="247"/>
      <c r="O804" s="247">
        <v>43</v>
      </c>
      <c r="P804" s="247">
        <f>$P$755+(O804*$P$758)</f>
        <v>-536.22917211603897</v>
      </c>
      <c r="Q804" s="247">
        <f>_xlfn.NORM.DIST(P804,P$752,P$753,0)</f>
        <v>1.8730364213584368E-6</v>
      </c>
      <c r="R804" s="247">
        <f>_xlfn.NORM.DIST(P804,P$752,P$753,1)</f>
        <v>6.4594378257215614E-5</v>
      </c>
      <c r="S804" s="253">
        <f>IF(OR(R804&lt;$T$757,R804&gt;$T$758),Q804,"")</f>
        <v>1.8730364213584368E-6</v>
      </c>
      <c r="T804" s="253" t="str">
        <f>IF(AND(R804&gt;$T$757,R804&lt;$T$758),Q804,"")</f>
        <v/>
      </c>
      <c r="U804" s="253" t="str">
        <f>IF(Q804=MAX($Q$761:$Q$2761),Q804,"")</f>
        <v/>
      </c>
      <c r="V804" s="253">
        <f>_xlfn.NORM.DIST(P804,$T$753,$T$754,0)</f>
        <v>4.3330830421807294E-51</v>
      </c>
      <c r="W804" s="253" t="str">
        <f>IF(V804=MAX($V$761:$V$2761),Q804,"")</f>
        <v/>
      </c>
      <c r="X804" s="253" t="str">
        <f t="shared" si="71"/>
        <v/>
      </c>
      <c r="AB804" s="253">
        <v>43</v>
      </c>
      <c r="AC804" s="253">
        <f t="shared" si="87"/>
        <v>-829.77773470768693</v>
      </c>
      <c r="AD804" s="253">
        <f t="shared" si="72"/>
        <v>1.2104166303305809E-6</v>
      </c>
      <c r="AE804" s="253">
        <f t="shared" si="73"/>
        <v>6.4594378257215614E-5</v>
      </c>
      <c r="AF804" s="253">
        <f>IF(OR(AE804&lt;$T$757,AE804&gt;$T$758),AD804,"")</f>
        <v>1.2104166303305809E-6</v>
      </c>
      <c r="AG804" s="253" t="str">
        <f t="shared" si="74"/>
        <v/>
      </c>
      <c r="AH804" s="253" t="str">
        <f t="shared" si="75"/>
        <v/>
      </c>
      <c r="AI804" s="253">
        <f t="shared" si="76"/>
        <v>2.3323190092619262E-4</v>
      </c>
      <c r="AJ804" s="253" t="str">
        <f t="shared" si="77"/>
        <v/>
      </c>
      <c r="AK804" s="253" t="str">
        <f t="shared" si="78"/>
        <v/>
      </c>
      <c r="AO804" s="253">
        <v>43</v>
      </c>
      <c r="AP804" s="253">
        <f t="shared" si="79"/>
        <v>-4891.9565537336011</v>
      </c>
      <c r="AQ804" s="253">
        <f t="shared" si="80"/>
        <v>2.053118744077296E-7</v>
      </c>
      <c r="AR804" s="253">
        <f t="shared" si="81"/>
        <v>6.4594378257215614E-5</v>
      </c>
      <c r="AS804" s="253">
        <f>IF(OR(AR804&lt;$T$757,AR804&gt;$T$758),AQ804,"")</f>
        <v>2.053118744077296E-7</v>
      </c>
      <c r="AT804" s="253" t="str">
        <f t="shared" si="82"/>
        <v/>
      </c>
      <c r="AU804" s="253" t="str">
        <f t="shared" si="83"/>
        <v/>
      </c>
      <c r="AV804" s="253">
        <f t="shared" si="84"/>
        <v>0</v>
      </c>
      <c r="AW804" s="253">
        <f t="shared" si="85"/>
        <v>2.053118744077296E-7</v>
      </c>
      <c r="AX804" s="253" t="str">
        <f t="shared" si="86"/>
        <v/>
      </c>
      <c r="AZ804" s="259"/>
      <c r="BA804" s="259">
        <f>BA803+$BD$753</f>
        <v>0.30719999999999997</v>
      </c>
      <c r="BB804" s="274">
        <f t="shared" si="69"/>
        <v>0.99989160638567931</v>
      </c>
      <c r="BC804" s="259">
        <f t="shared" si="70"/>
        <v>7.8239059622120521E-6</v>
      </c>
      <c r="BD804" s="259" t="str">
        <f t="shared" si="67"/>
        <v/>
      </c>
      <c r="BE804" s="254" t="str">
        <f t="shared" si="68"/>
        <v/>
      </c>
    </row>
    <row r="805" spans="1:57" ht="20.100000000000001" customHeight="1" x14ac:dyDescent="0.25">
      <c r="A805" s="247">
        <v>44</v>
      </c>
      <c r="B805" s="247">
        <f>$B$755+(A805*$B$758)</f>
        <v>-9192.0040377915648</v>
      </c>
      <c r="C805" s="247">
        <f>_xlfn.NORM.DIST($B805,$B$752,$B$753,0)</f>
        <v>1.1083549113550255E-7</v>
      </c>
      <c r="D805" s="247">
        <f>_xlfn.NORM.DIST($B805,$B$752,$B$753,1)</f>
        <v>6.5651957114884092E-5</v>
      </c>
      <c r="E805" s="247">
        <f>IF(OR(D805&lt;$F$757,D805&gt;$F$758),C805,"")</f>
        <v>1.1083549113550255E-7</v>
      </c>
      <c r="F805" s="247" t="str">
        <f>IF(AND(D805&gt;$F$757,D805&lt;$F$758),C805,"")</f>
        <v/>
      </c>
      <c r="G805" s="247" t="str">
        <f>IF(C805=MAX($C$761:$C$2761),C805,"")</f>
        <v/>
      </c>
      <c r="H805" s="247">
        <f>_xlfn.NORM.DIST(B805,$F$753,$F$754,0)</f>
        <v>0</v>
      </c>
      <c r="I805" s="247">
        <f>IF(H805=MAX($H$761:$H$2761),C805,"")</f>
        <v>1.1083549113550255E-7</v>
      </c>
      <c r="J805" s="247" t="str">
        <f>IF(I805=MIN($I$761:$I$2761),I805,"")</f>
        <v/>
      </c>
      <c r="K805" s="247"/>
      <c r="L805" s="247"/>
      <c r="M805" s="247"/>
      <c r="N805" s="247"/>
      <c r="O805" s="247">
        <v>44</v>
      </c>
      <c r="P805" s="247">
        <f>$P$755+(O805*$P$758)</f>
        <v>-535.66884905217694</v>
      </c>
      <c r="Q805" s="247">
        <f>_xlfn.NORM.DIST(P805,P$752,P$753,0)</f>
        <v>1.9019218381857266E-6</v>
      </c>
      <c r="R805" s="247">
        <f>_xlfn.NORM.DIST(P805,P$752,P$753,1)</f>
        <v>6.5651957114884092E-5</v>
      </c>
      <c r="S805" s="253">
        <f>IF(OR(R805&lt;$T$757,R805&gt;$T$758),Q805,"")</f>
        <v>1.9019218381857266E-6</v>
      </c>
      <c r="T805" s="253" t="str">
        <f>IF(AND(R805&gt;$T$757,R805&lt;$T$758),Q805,"")</f>
        <v/>
      </c>
      <c r="U805" s="253" t="str">
        <f>IF(Q805=MAX($Q$761:$Q$2761),Q805,"")</f>
        <v/>
      </c>
      <c r="V805" s="253">
        <f>_xlfn.NORM.DIST(P805,$T$753,$T$754,0)</f>
        <v>4.0833330179362254E-51</v>
      </c>
      <c r="W805" s="253" t="str">
        <f>IF(V805=MAX($V$761:$V$2761),Q805,"")</f>
        <v/>
      </c>
      <c r="X805" s="253" t="str">
        <f t="shared" si="71"/>
        <v/>
      </c>
      <c r="AB805" s="253">
        <v>44</v>
      </c>
      <c r="AC805" s="253">
        <f t="shared" si="87"/>
        <v>-828.91067333390663</v>
      </c>
      <c r="AD805" s="253">
        <f t="shared" si="72"/>
        <v>1.229083319618146E-6</v>
      </c>
      <c r="AE805" s="253">
        <f t="shared" si="73"/>
        <v>6.5651957114884092E-5</v>
      </c>
      <c r="AF805" s="253">
        <f>IF(OR(AE805&lt;$T$757,AE805&gt;$T$758),AD805,"")</f>
        <v>1.229083319618146E-6</v>
      </c>
      <c r="AG805" s="253" t="str">
        <f t="shared" si="74"/>
        <v/>
      </c>
      <c r="AH805" s="253" t="str">
        <f t="shared" si="75"/>
        <v/>
      </c>
      <c r="AI805" s="253">
        <f t="shared" si="76"/>
        <v>2.3513401443812037E-4</v>
      </c>
      <c r="AJ805" s="253" t="str">
        <f t="shared" si="77"/>
        <v/>
      </c>
      <c r="AK805" s="253" t="str">
        <f t="shared" si="78"/>
        <v/>
      </c>
      <c r="AO805" s="253">
        <v>44</v>
      </c>
      <c r="AP805" s="253">
        <f t="shared" si="79"/>
        <v>-4886.8447913995014</v>
      </c>
      <c r="AQ805" s="253">
        <f t="shared" si="80"/>
        <v>2.0847813375230711E-7</v>
      </c>
      <c r="AR805" s="253">
        <f t="shared" si="81"/>
        <v>6.5651957114884092E-5</v>
      </c>
      <c r="AS805" s="253">
        <f>IF(OR(AR805&lt;$T$757,AR805&gt;$T$758),AQ805,"")</f>
        <v>2.0847813375230711E-7</v>
      </c>
      <c r="AT805" s="253" t="str">
        <f t="shared" si="82"/>
        <v/>
      </c>
      <c r="AU805" s="253" t="str">
        <f t="shared" si="83"/>
        <v/>
      </c>
      <c r="AV805" s="253">
        <f t="shared" si="84"/>
        <v>0</v>
      </c>
      <c r="AW805" s="253">
        <f t="shared" si="85"/>
        <v>2.0847813375230711E-7</v>
      </c>
      <c r="AX805" s="253" t="str">
        <f t="shared" si="86"/>
        <v/>
      </c>
      <c r="AZ805" s="259"/>
      <c r="BA805" s="259">
        <f>BA804+$BD$753</f>
        <v>0.31359999999999999</v>
      </c>
      <c r="BB805" s="274">
        <f t="shared" si="69"/>
        <v>0.9998837824797171</v>
      </c>
      <c r="BC805" s="259">
        <f t="shared" si="70"/>
        <v>8.2071334881472779E-6</v>
      </c>
      <c r="BD805" s="259" t="str">
        <f t="shared" si="67"/>
        <v/>
      </c>
      <c r="BE805" s="254" t="str">
        <f t="shared" si="68"/>
        <v/>
      </c>
    </row>
    <row r="806" spans="1:57" ht="20.100000000000001" customHeight="1" x14ac:dyDescent="0.25">
      <c r="A806" s="247">
        <v>45</v>
      </c>
      <c r="B806" s="247">
        <f>$B$755+(A806*$B$758)</f>
        <v>-9182.3889708064271</v>
      </c>
      <c r="C806" s="247">
        <f>_xlfn.NORM.DIST($B806,$B$752,$B$753,0)</f>
        <v>1.1254296278109559E-7</v>
      </c>
      <c r="D806" s="247">
        <f>_xlfn.NORM.DIST($B806,$B$752,$B$753,1)</f>
        <v>6.6725837029684654E-5</v>
      </c>
      <c r="E806" s="247">
        <f>IF(OR(D806&lt;$F$757,D806&gt;$F$758),C806,"")</f>
        <v>1.1254296278109559E-7</v>
      </c>
      <c r="F806" s="247" t="str">
        <f>IF(AND(D806&gt;$F$757,D806&lt;$F$758),C806,"")</f>
        <v/>
      </c>
      <c r="G806" s="247" t="str">
        <f>IF(C806=MAX($C$761:$C$2761),C806,"")</f>
        <v/>
      </c>
      <c r="H806" s="247">
        <f>_xlfn.NORM.DIST(B806,$F$753,$F$754,0)</f>
        <v>0</v>
      </c>
      <c r="I806" s="247">
        <f>IF(H806=MAX($H$761:$H$2761),C806,"")</f>
        <v>1.1254296278109559E-7</v>
      </c>
      <c r="J806" s="247" t="str">
        <f>IF(I806=MIN($I$761:$I$2761),I806,"")</f>
        <v/>
      </c>
      <c r="K806" s="247"/>
      <c r="L806" s="247"/>
      <c r="M806" s="247"/>
      <c r="N806" s="247"/>
      <c r="O806" s="247">
        <v>45</v>
      </c>
      <c r="P806" s="247">
        <f>$P$755+(O806*$P$758)</f>
        <v>-535.1085259883148</v>
      </c>
      <c r="Q806" s="247">
        <f>_xlfn.NORM.DIST(P806,P$752,P$753,0)</f>
        <v>1.9312218176198092E-6</v>
      </c>
      <c r="R806" s="247">
        <f>_xlfn.NORM.DIST(P806,P$752,P$753,1)</f>
        <v>6.6725837029684654E-5</v>
      </c>
      <c r="S806" s="253">
        <f>IF(OR(R806&lt;$T$757,R806&gt;$T$758),Q806,"")</f>
        <v>1.9312218176198092E-6</v>
      </c>
      <c r="T806" s="253" t="str">
        <f>IF(AND(R806&gt;$T$757,R806&lt;$T$758),Q806,"")</f>
        <v/>
      </c>
      <c r="U806" s="253" t="str">
        <f>IF(Q806=MAX($Q$761:$Q$2761),Q806,"")</f>
        <v/>
      </c>
      <c r="V806" s="253">
        <f>_xlfn.NORM.DIST(P806,$T$753,$T$754,0)</f>
        <v>3.8479165059744678E-51</v>
      </c>
      <c r="W806" s="253" t="str">
        <f>IF(V806=MAX($V$761:$V$2761),Q806,"")</f>
        <v/>
      </c>
      <c r="X806" s="253" t="str">
        <f t="shared" si="71"/>
        <v/>
      </c>
      <c r="AB806" s="253">
        <v>45</v>
      </c>
      <c r="AC806" s="253">
        <f t="shared" si="87"/>
        <v>-828.04361196012644</v>
      </c>
      <c r="AD806" s="253">
        <f t="shared" si="72"/>
        <v>1.2480179126516493E-6</v>
      </c>
      <c r="AE806" s="253">
        <f t="shared" si="73"/>
        <v>6.6725837029684546E-5</v>
      </c>
      <c r="AF806" s="253">
        <f>IF(OR(AE806&lt;$T$757,AE806&gt;$T$758),AD806,"")</f>
        <v>1.2480179126516493E-6</v>
      </c>
      <c r="AG806" s="253" t="str">
        <f t="shared" si="74"/>
        <v/>
      </c>
      <c r="AH806" s="253" t="str">
        <f t="shared" si="75"/>
        <v/>
      </c>
      <c r="AI806" s="253">
        <f t="shared" si="76"/>
        <v>2.3704784776539998E-4</v>
      </c>
      <c r="AJ806" s="253" t="str">
        <f t="shared" si="77"/>
        <v/>
      </c>
      <c r="AK806" s="253" t="str">
        <f t="shared" si="78"/>
        <v/>
      </c>
      <c r="AO806" s="253">
        <v>45</v>
      </c>
      <c r="AP806" s="253">
        <f t="shared" si="79"/>
        <v>-4881.7330290654018</v>
      </c>
      <c r="AQ806" s="253">
        <f t="shared" si="80"/>
        <v>2.1168983515283613E-7</v>
      </c>
      <c r="AR806" s="253">
        <f t="shared" si="81"/>
        <v>6.6725837029684654E-5</v>
      </c>
      <c r="AS806" s="253">
        <f>IF(OR(AR806&lt;$T$757,AR806&gt;$T$758),AQ806,"")</f>
        <v>2.1168983515283613E-7</v>
      </c>
      <c r="AT806" s="253" t="str">
        <f t="shared" si="82"/>
        <v/>
      </c>
      <c r="AU806" s="253" t="str">
        <f t="shared" si="83"/>
        <v/>
      </c>
      <c r="AV806" s="253">
        <f t="shared" si="84"/>
        <v>0</v>
      </c>
      <c r="AW806" s="253">
        <f t="shared" si="85"/>
        <v>2.1168983515283613E-7</v>
      </c>
      <c r="AX806" s="253" t="str">
        <f t="shared" si="86"/>
        <v/>
      </c>
      <c r="AZ806" s="259"/>
      <c r="BA806" s="259">
        <f>BA805+$BD$753</f>
        <v>0.32</v>
      </c>
      <c r="BB806" s="274">
        <f t="shared" si="69"/>
        <v>0.99987557534622895</v>
      </c>
      <c r="BC806" s="259">
        <f t="shared" si="70"/>
        <v>8.6003521211353018E-6</v>
      </c>
      <c r="BD806" s="259" t="str">
        <f t="shared" si="67"/>
        <v/>
      </c>
      <c r="BE806" s="254" t="str">
        <f t="shared" si="68"/>
        <v/>
      </c>
    </row>
    <row r="807" spans="1:57" ht="20.100000000000001" customHeight="1" x14ac:dyDescent="0.25">
      <c r="A807" s="247">
        <v>46</v>
      </c>
      <c r="B807" s="247">
        <f>$B$755+(A807*$B$758)</f>
        <v>-9172.7739038212894</v>
      </c>
      <c r="C807" s="247">
        <f>_xlfn.NORM.DIST($B807,$B$752,$B$753,0)</f>
        <v>1.1427491039840489E-7</v>
      </c>
      <c r="D807" s="247">
        <f>_xlfn.NORM.DIST($B807,$B$752,$B$753,1)</f>
        <v>6.7816251812216968E-5</v>
      </c>
      <c r="E807" s="247">
        <f>IF(OR(D807&lt;$F$757,D807&gt;$F$758),C807,"")</f>
        <v>1.1427491039840489E-7</v>
      </c>
      <c r="F807" s="247" t="str">
        <f>IF(AND(D807&gt;$F$757,D807&lt;$F$758),C807,"")</f>
        <v/>
      </c>
      <c r="G807" s="247" t="str">
        <f>IF(C807=MAX($C$761:$C$2761),C807,"")</f>
        <v/>
      </c>
      <c r="H807" s="247">
        <f>_xlfn.NORM.DIST(B807,$F$753,$F$754,0)</f>
        <v>0</v>
      </c>
      <c r="I807" s="247">
        <f>IF(H807=MAX($H$761:$H$2761),C807,"")</f>
        <v>1.1427491039840489E-7</v>
      </c>
      <c r="J807" s="247" t="str">
        <f>IF(I807=MIN($I$761:$I$2761),I807,"")</f>
        <v/>
      </c>
      <c r="K807" s="247"/>
      <c r="L807" s="247"/>
      <c r="M807" s="247"/>
      <c r="N807" s="247"/>
      <c r="O807" s="247">
        <v>46</v>
      </c>
      <c r="P807" s="247">
        <f>$P$755+(O807*$P$758)</f>
        <v>-534.54820292445265</v>
      </c>
      <c r="Q807" s="247">
        <f>_xlfn.NORM.DIST(P807,P$752,P$753,0)</f>
        <v>1.9609418013741752E-6</v>
      </c>
      <c r="R807" s="247">
        <f>_xlfn.NORM.DIST(P807,P$752,P$753,1)</f>
        <v>6.7816251812216968E-5</v>
      </c>
      <c r="S807" s="253">
        <f>IF(OR(R807&lt;$T$757,R807&gt;$T$758),Q807,"")</f>
        <v>1.9609418013741752E-6</v>
      </c>
      <c r="T807" s="253" t="str">
        <f>IF(AND(R807&gt;$T$757,R807&lt;$T$758),Q807,"")</f>
        <v/>
      </c>
      <c r="U807" s="253" t="str">
        <f>IF(Q807=MAX($Q$761:$Q$2761),Q807,"")</f>
        <v/>
      </c>
      <c r="V807" s="253">
        <f>_xlfn.NORM.DIST(P807,$T$753,$T$754,0)</f>
        <v>3.6260144520239627E-51</v>
      </c>
      <c r="W807" s="253" t="str">
        <f>IF(V807=MAX($V$761:$V$2761),Q807,"")</f>
        <v/>
      </c>
      <c r="X807" s="253" t="str">
        <f t="shared" si="71"/>
        <v/>
      </c>
      <c r="AB807" s="253">
        <v>46</v>
      </c>
      <c r="AC807" s="253">
        <f t="shared" si="87"/>
        <v>-827.17655058634614</v>
      </c>
      <c r="AD807" s="253">
        <f t="shared" si="72"/>
        <v>1.2672239260421158E-6</v>
      </c>
      <c r="AE807" s="253">
        <f t="shared" si="73"/>
        <v>6.7816251812216968E-5</v>
      </c>
      <c r="AF807" s="253">
        <f>IF(OR(AE807&lt;$T$757,AE807&gt;$T$758),AD807,"")</f>
        <v>1.2672239260421158E-6</v>
      </c>
      <c r="AG807" s="253" t="str">
        <f t="shared" si="74"/>
        <v/>
      </c>
      <c r="AH807" s="253" t="str">
        <f t="shared" si="75"/>
        <v/>
      </c>
      <c r="AI807" s="253">
        <f t="shared" si="76"/>
        <v>2.3897343480806506E-4</v>
      </c>
      <c r="AJ807" s="253" t="str">
        <f t="shared" si="77"/>
        <v/>
      </c>
      <c r="AK807" s="253" t="str">
        <f t="shared" si="78"/>
        <v/>
      </c>
      <c r="AO807" s="253">
        <v>46</v>
      </c>
      <c r="AP807" s="253">
        <f t="shared" si="79"/>
        <v>-4876.6212667313021</v>
      </c>
      <c r="AQ807" s="253">
        <f t="shared" si="80"/>
        <v>2.1494757509979884E-7</v>
      </c>
      <c r="AR807" s="253">
        <f t="shared" si="81"/>
        <v>6.781625181221686E-5</v>
      </c>
      <c r="AS807" s="253">
        <f>IF(OR(AR807&lt;$T$757,AR807&gt;$T$758),AQ807,"")</f>
        <v>2.1494757509979884E-7</v>
      </c>
      <c r="AT807" s="253" t="str">
        <f t="shared" si="82"/>
        <v/>
      </c>
      <c r="AU807" s="253" t="str">
        <f t="shared" si="83"/>
        <v/>
      </c>
      <c r="AV807" s="253">
        <f t="shared" si="84"/>
        <v>0</v>
      </c>
      <c r="AW807" s="253">
        <f t="shared" si="85"/>
        <v>2.1494757509979884E-7</v>
      </c>
      <c r="AX807" s="253" t="str">
        <f t="shared" si="86"/>
        <v/>
      </c>
      <c r="AZ807" s="259"/>
      <c r="BA807" s="259">
        <f>BA806+$BD$753</f>
        <v>0.32640000000000002</v>
      </c>
      <c r="BB807" s="274">
        <f t="shared" si="69"/>
        <v>0.99986697499410782</v>
      </c>
      <c r="BC807" s="259">
        <f t="shared" si="70"/>
        <v>9.0035795443643707E-6</v>
      </c>
      <c r="BD807" s="259" t="str">
        <f t="shared" si="67"/>
        <v/>
      </c>
      <c r="BE807" s="254" t="str">
        <f t="shared" si="68"/>
        <v/>
      </c>
    </row>
    <row r="808" spans="1:57" ht="20.100000000000001" customHeight="1" x14ac:dyDescent="0.25">
      <c r="A808" s="248">
        <v>47</v>
      </c>
      <c r="B808" s="247">
        <f>$B$755+(A808*$B$758)</f>
        <v>-9163.1588368361517</v>
      </c>
      <c r="C808" s="247">
        <f>_xlfn.NORM.DIST($B808,$B$752,$B$753,0)</f>
        <v>1.1603165480504072E-7</v>
      </c>
      <c r="D808" s="247">
        <f>_xlfn.NORM.DIST($B808,$B$752,$B$753,1)</f>
        <v>6.8923438339951702E-5</v>
      </c>
      <c r="E808" s="247">
        <f>IF(OR(D808&lt;$F$757,D808&gt;$F$758),C808,"")</f>
        <v>1.1603165480504072E-7</v>
      </c>
      <c r="F808" s="247" t="str">
        <f>IF(AND(D808&gt;$F$757,D808&lt;$F$758),C808,"")</f>
        <v/>
      </c>
      <c r="G808" s="247" t="str">
        <f>IF(C808=MAX($C$761:$C$2761),C808,"")</f>
        <v/>
      </c>
      <c r="H808" s="247">
        <f>_xlfn.NORM.DIST(B808,$F$753,$F$754,0)</f>
        <v>0</v>
      </c>
      <c r="I808" s="247">
        <f>IF(H808=MAX($H$761:$H$2761),C808,"")</f>
        <v>1.1603165480504072E-7</v>
      </c>
      <c r="J808" s="247" t="str">
        <f>IF(I808=MIN($I$761:$I$2761),I808,"")</f>
        <v/>
      </c>
      <c r="K808" s="247"/>
      <c r="L808" s="247"/>
      <c r="M808" s="247"/>
      <c r="N808" s="247"/>
      <c r="O808" s="248">
        <v>47</v>
      </c>
      <c r="P808" s="247">
        <f>$P$755+(O808*$P$758)</f>
        <v>-533.98787986059062</v>
      </c>
      <c r="Q808" s="247">
        <f>_xlfn.NORM.DIST(P808,P$752,P$753,0)</f>
        <v>1.9910872946350496E-6</v>
      </c>
      <c r="R808" s="247">
        <f>_xlfn.NORM.DIST(P808,P$752,P$753,1)</f>
        <v>6.8923438339951498E-5</v>
      </c>
      <c r="S808" s="253">
        <f>IF(OR(R808&lt;$T$757,R808&gt;$T$758),Q808,"")</f>
        <v>1.9910872946350496E-6</v>
      </c>
      <c r="T808" s="253" t="str">
        <f>IF(AND(R808&gt;$T$757,R808&lt;$T$758),Q808,"")</f>
        <v/>
      </c>
      <c r="U808" s="253" t="str">
        <f>IF(Q808=MAX($Q$761:$Q$2761),Q808,"")</f>
        <v/>
      </c>
      <c r="V808" s="253">
        <f>_xlfn.NORM.DIST(P808,$T$753,$T$754,0)</f>
        <v>3.4168543989618155E-51</v>
      </c>
      <c r="W808" s="253" t="str">
        <f>IF(V808=MAX($V$761:$V$2761),Q808,"")</f>
        <v/>
      </c>
      <c r="X808" s="253" t="str">
        <f t="shared" si="71"/>
        <v/>
      </c>
      <c r="AB808" s="259">
        <v>47</v>
      </c>
      <c r="AC808" s="253">
        <f t="shared" si="87"/>
        <v>-826.30948921256595</v>
      </c>
      <c r="AD808" s="253">
        <f t="shared" si="72"/>
        <v>1.2867049174186857E-6</v>
      </c>
      <c r="AE808" s="253">
        <f t="shared" si="73"/>
        <v>6.8923438339951702E-5</v>
      </c>
      <c r="AF808" s="253">
        <f>IF(OR(AE808&lt;$T$757,AE808&gt;$T$758),AD808,"")</f>
        <v>1.2867049174186857E-6</v>
      </c>
      <c r="AG808" s="253" t="str">
        <f t="shared" si="74"/>
        <v/>
      </c>
      <c r="AH808" s="253" t="str">
        <f t="shared" si="75"/>
        <v/>
      </c>
      <c r="AI808" s="253">
        <f t="shared" si="76"/>
        <v>2.4091080917533245E-4</v>
      </c>
      <c r="AJ808" s="253" t="str">
        <f t="shared" si="77"/>
        <v/>
      </c>
      <c r="AK808" s="253" t="str">
        <f t="shared" si="78"/>
        <v/>
      </c>
      <c r="AO808" s="259">
        <v>47</v>
      </c>
      <c r="AP808" s="253">
        <f t="shared" si="79"/>
        <v>-4871.5095043972024</v>
      </c>
      <c r="AQ808" s="253">
        <f t="shared" si="80"/>
        <v>2.1825195704120687E-7</v>
      </c>
      <c r="AR808" s="253">
        <f t="shared" si="81"/>
        <v>6.8923438339951498E-5</v>
      </c>
      <c r="AS808" s="253">
        <f>IF(OR(AR808&lt;$T$757,AR808&gt;$T$758),AQ808,"")</f>
        <v>2.1825195704120687E-7</v>
      </c>
      <c r="AT808" s="253" t="str">
        <f t="shared" si="82"/>
        <v/>
      </c>
      <c r="AU808" s="253" t="str">
        <f t="shared" si="83"/>
        <v/>
      </c>
      <c r="AV808" s="253">
        <f t="shared" si="84"/>
        <v>0</v>
      </c>
      <c r="AW808" s="253">
        <f t="shared" si="85"/>
        <v>2.1825195704120687E-7</v>
      </c>
      <c r="AX808" s="253" t="str">
        <f t="shared" si="86"/>
        <v/>
      </c>
      <c r="AZ808" s="259"/>
      <c r="BA808" s="259">
        <f>BA807+$BD$753</f>
        <v>0.33280000000000004</v>
      </c>
      <c r="BB808" s="274">
        <f t="shared" si="69"/>
        <v>0.99985797141456345</v>
      </c>
      <c r="BC808" s="259">
        <f t="shared" si="70"/>
        <v>9.416831319164487E-6</v>
      </c>
      <c r="BD808" s="259" t="str">
        <f t="shared" si="67"/>
        <v/>
      </c>
      <c r="BE808" s="254" t="str">
        <f t="shared" si="68"/>
        <v/>
      </c>
    </row>
    <row r="809" spans="1:57" ht="20.100000000000001" customHeight="1" x14ac:dyDescent="0.25">
      <c r="A809" s="247">
        <v>48</v>
      </c>
      <c r="B809" s="247">
        <f>$B$755+(A809*$B$758)</f>
        <v>-9153.5437698510141</v>
      </c>
      <c r="C809" s="247">
        <f>_xlfn.NORM.DIST($B809,$B$752,$B$753,0)</f>
        <v>1.178135205537531E-7</v>
      </c>
      <c r="D809" s="247">
        <f>_xlfn.NORM.DIST($B809,$B$752,$B$753,1)</f>
        <v>7.0047636592969923E-5</v>
      </c>
      <c r="E809" s="247">
        <f>IF(OR(D809&lt;$F$757,D809&gt;$F$758),C809,"")</f>
        <v>1.178135205537531E-7</v>
      </c>
      <c r="F809" s="247" t="str">
        <f>IF(AND(D809&gt;$F$757,D809&lt;$F$758),C809,"")</f>
        <v/>
      </c>
      <c r="G809" s="247" t="str">
        <f>IF(C809=MAX($C$761:$C$2761),C809,"")</f>
        <v/>
      </c>
      <c r="H809" s="247">
        <f>_xlfn.NORM.DIST(B809,$F$753,$F$754,0)</f>
        <v>0</v>
      </c>
      <c r="I809" s="247">
        <f>IF(H809=MAX($H$761:$H$2761),C809,"")</f>
        <v>1.178135205537531E-7</v>
      </c>
      <c r="J809" s="247" t="str">
        <f>IF(I809=MIN($I$761:$I$2761),I809,"")</f>
        <v/>
      </c>
      <c r="K809" s="247"/>
      <c r="L809" s="247"/>
      <c r="M809" s="247"/>
      <c r="N809" s="247"/>
      <c r="O809" s="247">
        <v>48</v>
      </c>
      <c r="P809" s="247">
        <f>$P$755+(O809*$P$758)</f>
        <v>-533.42755679672848</v>
      </c>
      <c r="Q809" s="247">
        <f>_xlfn.NORM.DIST(P809,P$752,P$753,0)</f>
        <v>2.0216638666831491E-6</v>
      </c>
      <c r="R809" s="247">
        <f>_xlfn.NORM.DIST(P809,P$752,P$753,1)</f>
        <v>7.0047636592969923E-5</v>
      </c>
      <c r="S809" s="253">
        <f>IF(OR(R809&lt;$T$757,R809&gt;$T$758),Q809,"")</f>
        <v>2.0216638666831491E-6</v>
      </c>
      <c r="T809" s="253" t="str">
        <f>IF(AND(R809&gt;$T$757,R809&lt;$T$758),Q809,"")</f>
        <v/>
      </c>
      <c r="U809" s="253" t="str">
        <f>IF(Q809=MAX($Q$761:$Q$2761),Q809,"")</f>
        <v/>
      </c>
      <c r="V809" s="253">
        <f>_xlfn.NORM.DIST(P809,$T$753,$T$754,0)</f>
        <v>3.2197078476558709E-51</v>
      </c>
      <c r="W809" s="253" t="str">
        <f>IF(V809=MAX($V$761:$V$2761),Q809,"")</f>
        <v/>
      </c>
      <c r="X809" s="253" t="str">
        <f t="shared" si="71"/>
        <v/>
      </c>
      <c r="AB809" s="253">
        <v>48</v>
      </c>
      <c r="AC809" s="253">
        <f t="shared" si="87"/>
        <v>-825.44242783878576</v>
      </c>
      <c r="AD809" s="253">
        <f t="shared" si="72"/>
        <v>1.3064644858304276E-6</v>
      </c>
      <c r="AE809" s="253">
        <f t="shared" si="73"/>
        <v>7.0047636592969923E-5</v>
      </c>
      <c r="AF809" s="253">
        <f>IF(OR(AE809&lt;$T$757,AE809&gt;$T$758),AD809,"")</f>
        <v>1.3064644858304276E-6</v>
      </c>
      <c r="AG809" s="253" t="str">
        <f t="shared" si="74"/>
        <v/>
      </c>
      <c r="AH809" s="253" t="str">
        <f t="shared" si="75"/>
        <v/>
      </c>
      <c r="AI809" s="253">
        <f t="shared" si="76"/>
        <v>2.4286000418108388E-4</v>
      </c>
      <c r="AJ809" s="253" t="str">
        <f t="shared" si="77"/>
        <v/>
      </c>
      <c r="AK809" s="253" t="str">
        <f t="shared" si="78"/>
        <v/>
      </c>
      <c r="AO809" s="253">
        <v>48</v>
      </c>
      <c r="AP809" s="253">
        <f t="shared" si="79"/>
        <v>-4866.3977420631018</v>
      </c>
      <c r="AQ809" s="253">
        <f t="shared" si="80"/>
        <v>2.2160359145075354E-7</v>
      </c>
      <c r="AR809" s="253">
        <f t="shared" si="81"/>
        <v>7.0047636592969923E-5</v>
      </c>
      <c r="AS809" s="253">
        <f>IF(OR(AR809&lt;$T$757,AR809&gt;$T$758),AQ809,"")</f>
        <v>2.2160359145075354E-7</v>
      </c>
      <c r="AT809" s="253" t="str">
        <f t="shared" si="82"/>
        <v/>
      </c>
      <c r="AU809" s="253" t="str">
        <f t="shared" si="83"/>
        <v/>
      </c>
      <c r="AV809" s="253">
        <f t="shared" si="84"/>
        <v>0</v>
      </c>
      <c r="AW809" s="253">
        <f t="shared" si="85"/>
        <v>2.2160359145075354E-7</v>
      </c>
      <c r="AX809" s="253" t="str">
        <f t="shared" si="86"/>
        <v/>
      </c>
      <c r="AZ809" s="259"/>
      <c r="BA809" s="259">
        <f>BA808+$BD$753</f>
        <v>0.33920000000000006</v>
      </c>
      <c r="BB809" s="274">
        <f t="shared" si="69"/>
        <v>0.99984855458324429</v>
      </c>
      <c r="BC809" s="259">
        <f t="shared" si="70"/>
        <v>9.8401209511767007E-6</v>
      </c>
      <c r="BD809" s="259" t="str">
        <f t="shared" si="67"/>
        <v/>
      </c>
      <c r="BE809" s="254" t="str">
        <f t="shared" si="68"/>
        <v/>
      </c>
    </row>
    <row r="810" spans="1:57" ht="20.100000000000001" customHeight="1" x14ac:dyDescent="0.25">
      <c r="A810" s="247">
        <v>49</v>
      </c>
      <c r="B810" s="247">
        <f>$B$755+(A810*$B$758)</f>
        <v>-9143.9287028658764</v>
      </c>
      <c r="C810" s="247">
        <f>_xlfn.NORM.DIST($B810,$B$752,$B$753,0)</f>
        <v>1.1962083596892088E-7</v>
      </c>
      <c r="D810" s="247">
        <f>_xlfn.NORM.DIST($B810,$B$752,$B$753,1)</f>
        <v>7.1189089690052408E-5</v>
      </c>
      <c r="E810" s="247">
        <f>IF(OR(D810&lt;$F$757,D810&gt;$F$758),C810,"")</f>
        <v>1.1962083596892088E-7</v>
      </c>
      <c r="F810" s="247" t="str">
        <f>IF(AND(D810&gt;$F$757,D810&lt;$F$758),C810,"")</f>
        <v/>
      </c>
      <c r="G810" s="247" t="str">
        <f>IF(C810=MAX($C$761:$C$2761),C810,"")</f>
        <v/>
      </c>
      <c r="H810" s="247">
        <f>_xlfn.NORM.DIST(B810,$F$753,$F$754,0)</f>
        <v>0</v>
      </c>
      <c r="I810" s="247">
        <f>IF(H810=MAX($H$761:$H$2761),C810,"")</f>
        <v>1.1962083596892088E-7</v>
      </c>
      <c r="J810" s="247" t="str">
        <f>IF(I810=MIN($I$761:$I$2761),I810,"")</f>
        <v/>
      </c>
      <c r="K810" s="247"/>
      <c r="L810" s="247"/>
      <c r="M810" s="247"/>
      <c r="N810" s="247"/>
      <c r="O810" s="247">
        <v>49</v>
      </c>
      <c r="P810" s="247">
        <f>$P$755+(O810*$P$758)</f>
        <v>-532.86723373286634</v>
      </c>
      <c r="Q810" s="247">
        <f>_xlfn.NORM.DIST(P810,P$752,P$753,0)</f>
        <v>2.0526771515198204E-6</v>
      </c>
      <c r="R810" s="247">
        <f>_xlfn.NORM.DIST(P810,P$752,P$753,1)</f>
        <v>7.1189089690052408E-5</v>
      </c>
      <c r="S810" s="253">
        <f>IF(OR(R810&lt;$T$757,R810&gt;$T$758),Q810,"")</f>
        <v>2.0526771515198204E-6</v>
      </c>
      <c r="T810" s="253" t="str">
        <f>IF(AND(R810&gt;$T$757,R810&lt;$T$758),Q810,"")</f>
        <v/>
      </c>
      <c r="U810" s="253" t="str">
        <f>IF(Q810=MAX($Q$761:$Q$2761),Q810,"")</f>
        <v/>
      </c>
      <c r="V810" s="253">
        <f>_xlfn.NORM.DIST(P810,$T$753,$T$754,0)</f>
        <v>3.0338877666065395E-51</v>
      </c>
      <c r="W810" s="253" t="str">
        <f>IF(V810=MAX($V$761:$V$2761),Q810,"")</f>
        <v/>
      </c>
      <c r="X810" s="253" t="str">
        <f t="shared" si="71"/>
        <v/>
      </c>
      <c r="AB810" s="253">
        <v>49</v>
      </c>
      <c r="AC810" s="253">
        <f t="shared" si="87"/>
        <v>-824.57536646500546</v>
      </c>
      <c r="AD810" s="253">
        <f t="shared" si="72"/>
        <v>1.3265062721509847E-6</v>
      </c>
      <c r="AE810" s="253">
        <f t="shared" si="73"/>
        <v>7.1189089690052408E-5</v>
      </c>
      <c r="AF810" s="253">
        <f>IF(OR(AE810&lt;$T$757,AE810&gt;$T$758),AD810,"")</f>
        <v>1.3265062721509847E-6</v>
      </c>
      <c r="AG810" s="253" t="str">
        <f t="shared" si="74"/>
        <v/>
      </c>
      <c r="AH810" s="253" t="str">
        <f t="shared" si="75"/>
        <v/>
      </c>
      <c r="AI810" s="253">
        <f t="shared" si="76"/>
        <v>2.4482105283932915E-4</v>
      </c>
      <c r="AJ810" s="253" t="str">
        <f t="shared" si="77"/>
        <v/>
      </c>
      <c r="AK810" s="253" t="str">
        <f t="shared" si="78"/>
        <v/>
      </c>
      <c r="AO810" s="253">
        <v>49</v>
      </c>
      <c r="AP810" s="253">
        <f t="shared" si="79"/>
        <v>-4861.2859797290021</v>
      </c>
      <c r="AQ810" s="253">
        <f t="shared" si="80"/>
        <v>2.2500309589644874E-7</v>
      </c>
      <c r="AR810" s="253">
        <f t="shared" si="81"/>
        <v>7.1189089690052408E-5</v>
      </c>
      <c r="AS810" s="253">
        <f>IF(OR(AR810&lt;$T$757,AR810&gt;$T$758),AQ810,"")</f>
        <v>2.2500309589644874E-7</v>
      </c>
      <c r="AT810" s="253" t="str">
        <f t="shared" si="82"/>
        <v/>
      </c>
      <c r="AU810" s="253" t="str">
        <f t="shared" si="83"/>
        <v/>
      </c>
      <c r="AV810" s="253">
        <f t="shared" si="84"/>
        <v>0</v>
      </c>
      <c r="AW810" s="253">
        <f t="shared" si="85"/>
        <v>2.2500309589644874E-7</v>
      </c>
      <c r="AX810" s="253" t="str">
        <f t="shared" si="86"/>
        <v/>
      </c>
      <c r="AZ810" s="259"/>
      <c r="BA810" s="259">
        <f>BA809+$BD$753</f>
        <v>0.34560000000000007</v>
      </c>
      <c r="BB810" s="274">
        <f t="shared" si="69"/>
        <v>0.99983871446229311</v>
      </c>
      <c r="BC810" s="259">
        <f t="shared" si="70"/>
        <v>1.0273459950527197E-5</v>
      </c>
      <c r="BD810" s="259" t="str">
        <f t="shared" si="67"/>
        <v/>
      </c>
      <c r="BE810" s="254" t="str">
        <f t="shared" si="68"/>
        <v/>
      </c>
    </row>
    <row r="811" spans="1:57" ht="20.100000000000001" customHeight="1" x14ac:dyDescent="0.25">
      <c r="A811" s="247">
        <v>50</v>
      </c>
      <c r="B811" s="247">
        <f>$B$755+(A811*$B$758)</f>
        <v>-9134.3136358807387</v>
      </c>
      <c r="C811" s="247">
        <f>_xlfn.NORM.DIST($B811,$B$752,$B$753,0)</f>
        <v>1.2145393318329821E-7</v>
      </c>
      <c r="D811" s="247">
        <f>_xlfn.NORM.DIST($B811,$B$752,$B$753,1)</f>
        <v>7.234804392511999E-5</v>
      </c>
      <c r="E811" s="247">
        <f>IF(OR(D811&lt;$F$757,D811&gt;$F$758),C811,"")</f>
        <v>1.2145393318329821E-7</v>
      </c>
      <c r="F811" s="247" t="str">
        <f>IF(AND(D811&gt;$F$757,D811&lt;$F$758),C811,"")</f>
        <v/>
      </c>
      <c r="G811" s="247" t="str">
        <f>IF(C811=MAX($C$761:$C$2761),C811,"")</f>
        <v/>
      </c>
      <c r="H811" s="247">
        <f>_xlfn.NORM.DIST(B811,$F$753,$F$754,0)</f>
        <v>0</v>
      </c>
      <c r="I811" s="247">
        <f>IF(H811=MAX($H$761:$H$2761),C811,"")</f>
        <v>1.2145393318329821E-7</v>
      </c>
      <c r="J811" s="247" t="str">
        <f>IF(I811=MIN($I$761:$I$2761),I811,"")</f>
        <v/>
      </c>
      <c r="K811" s="247"/>
      <c r="L811" s="247"/>
      <c r="M811" s="247"/>
      <c r="N811" s="247"/>
      <c r="O811" s="247">
        <v>50</v>
      </c>
      <c r="P811" s="247">
        <f>$P$755+(O811*$P$758)</f>
        <v>-532.3069106690042</v>
      </c>
      <c r="Q811" s="247">
        <f>_xlfn.NORM.DIST(P811,P$752,P$753,0)</f>
        <v>2.0841328484975995E-6</v>
      </c>
      <c r="R811" s="247">
        <f>_xlfn.NORM.DIST(P811,P$752,P$753,1)</f>
        <v>7.234804392511999E-5</v>
      </c>
      <c r="S811" s="253">
        <f>IF(OR(R811&lt;$T$757,R811&gt;$T$758),Q811,"")</f>
        <v>2.0841328484975995E-6</v>
      </c>
      <c r="T811" s="253" t="str">
        <f>IF(AND(R811&gt;$T$757,R811&lt;$T$758),Q811,"")</f>
        <v/>
      </c>
      <c r="U811" s="253" t="str">
        <f>IF(Q811=MAX($Q$761:$Q$2761),Q811,"")</f>
        <v/>
      </c>
      <c r="V811" s="253">
        <f>_xlfn.NORM.DIST(P811,$T$753,$T$754,0)</f>
        <v>2.8587462420368836E-51</v>
      </c>
      <c r="W811" s="253" t="str">
        <f>IF(V811=MAX($V$761:$V$2761),Q811,"")</f>
        <v/>
      </c>
      <c r="X811" s="253" t="str">
        <f t="shared" si="71"/>
        <v/>
      </c>
      <c r="AB811" s="253">
        <v>50</v>
      </c>
      <c r="AC811" s="253">
        <f t="shared" si="87"/>
        <v>-823.70830509122527</v>
      </c>
      <c r="AD811" s="253">
        <f t="shared" si="72"/>
        <v>1.3468339594860377E-6</v>
      </c>
      <c r="AE811" s="253">
        <f t="shared" si="73"/>
        <v>7.2348043925119787E-5</v>
      </c>
      <c r="AF811" s="253">
        <f>IF(OR(AE811&lt;$T$757,AE811&gt;$T$758),AD811,"")</f>
        <v>1.3468339594860377E-6</v>
      </c>
      <c r="AG811" s="253" t="str">
        <f t="shared" si="74"/>
        <v/>
      </c>
      <c r="AH811" s="253" t="str">
        <f t="shared" si="75"/>
        <v/>
      </c>
      <c r="AI811" s="253">
        <f t="shared" si="76"/>
        <v>2.4679398785965755E-4</v>
      </c>
      <c r="AJ811" s="253" t="str">
        <f t="shared" si="77"/>
        <v/>
      </c>
      <c r="AK811" s="253" t="str">
        <f t="shared" si="78"/>
        <v/>
      </c>
      <c r="AO811" s="253">
        <v>50</v>
      </c>
      <c r="AP811" s="253">
        <f t="shared" si="79"/>
        <v>-4856.1742173949024</v>
      </c>
      <c r="AQ811" s="253">
        <f t="shared" si="80"/>
        <v>2.2845109510973959E-7</v>
      </c>
      <c r="AR811" s="253">
        <f t="shared" si="81"/>
        <v>7.2348043925119787E-5</v>
      </c>
      <c r="AS811" s="253">
        <f>IF(OR(AR811&lt;$T$757,AR811&gt;$T$758),AQ811,"")</f>
        <v>2.2845109510973959E-7</v>
      </c>
      <c r="AT811" s="253" t="str">
        <f t="shared" si="82"/>
        <v/>
      </c>
      <c r="AU811" s="253" t="str">
        <f t="shared" si="83"/>
        <v/>
      </c>
      <c r="AV811" s="253">
        <f t="shared" si="84"/>
        <v>0</v>
      </c>
      <c r="AW811" s="253">
        <f t="shared" si="85"/>
        <v>2.2845109510973959E-7</v>
      </c>
      <c r="AX811" s="253" t="str">
        <f t="shared" si="86"/>
        <v/>
      </c>
      <c r="AZ811" s="259"/>
      <c r="BA811" s="259">
        <f>BA810+$BD$753</f>
        <v>0.35200000000000009</v>
      </c>
      <c r="BB811" s="274">
        <f t="shared" si="69"/>
        <v>0.99982844100234258</v>
      </c>
      <c r="BC811" s="259">
        <f t="shared" si="70"/>
        <v>1.0716857892001386E-5</v>
      </c>
      <c r="BD811" s="259" t="str">
        <f t="shared" si="67"/>
        <v/>
      </c>
      <c r="BE811" s="254" t="str">
        <f t="shared" si="68"/>
        <v/>
      </c>
    </row>
    <row r="812" spans="1:57" ht="20.100000000000001" customHeight="1" x14ac:dyDescent="0.25">
      <c r="A812" s="247">
        <v>51</v>
      </c>
      <c r="B812" s="247">
        <f>$B$755+(A812*$B$758)</f>
        <v>-9124.6985688956011</v>
      </c>
      <c r="C812" s="247">
        <f>_xlfn.NORM.DIST($B812,$B$752,$B$753,0)</f>
        <v>1.2331314817501781E-7</v>
      </c>
      <c r="D812" s="247">
        <f>_xlfn.NORM.DIST($B812,$B$752,$B$753,1)</f>
        <v>7.3524748804028924E-5</v>
      </c>
      <c r="E812" s="247">
        <f>IF(OR(D812&lt;$F$757,D812&gt;$F$758),C812,"")</f>
        <v>1.2331314817501781E-7</v>
      </c>
      <c r="F812" s="247" t="str">
        <f>IF(AND(D812&gt;$F$757,D812&lt;$F$758),C812,"")</f>
        <v/>
      </c>
      <c r="G812" s="247" t="str">
        <f>IF(C812=MAX($C$761:$C$2761),C812,"")</f>
        <v/>
      </c>
      <c r="H812" s="247">
        <f>_xlfn.NORM.DIST(B812,$F$753,$F$754,0)</f>
        <v>0</v>
      </c>
      <c r="I812" s="247">
        <f>IF(H812=MAX($H$761:$H$2761),C812,"")</f>
        <v>1.2331314817501781E-7</v>
      </c>
      <c r="J812" s="247" t="str">
        <f>IF(I812=MIN($I$761:$I$2761),I812,"")</f>
        <v/>
      </c>
      <c r="K812" s="247"/>
      <c r="L812" s="247"/>
      <c r="M812" s="247"/>
      <c r="N812" s="247"/>
      <c r="O812" s="247">
        <v>51</v>
      </c>
      <c r="P812" s="247">
        <f>$P$755+(O812*$P$758)</f>
        <v>-531.74658760514217</v>
      </c>
      <c r="Q812" s="247">
        <f>_xlfn.NORM.DIST(P812,P$752,P$753,0)</f>
        <v>2.1160367229551984E-6</v>
      </c>
      <c r="R812" s="247">
        <f>_xlfn.NORM.DIST(P812,P$752,P$753,1)</f>
        <v>7.3524748804028802E-5</v>
      </c>
      <c r="S812" s="253">
        <f>IF(OR(R812&lt;$T$757,R812&gt;$T$758),Q812,"")</f>
        <v>2.1160367229551984E-6</v>
      </c>
      <c r="T812" s="253" t="str">
        <f>IF(AND(R812&gt;$T$757,R812&lt;$T$758),Q812,"")</f>
        <v/>
      </c>
      <c r="U812" s="253" t="str">
        <f>IF(Q812=MAX($Q$761:$Q$2761),Q812,"")</f>
        <v/>
      </c>
      <c r="V812" s="253">
        <f>_xlfn.NORM.DIST(P812,$T$753,$T$754,0)</f>
        <v>2.6936722605484018E-51</v>
      </c>
      <c r="W812" s="253" t="str">
        <f>IF(V812=MAX($V$761:$V$2761),Q812,"")</f>
        <v/>
      </c>
      <c r="X812" s="253" t="str">
        <f t="shared" si="71"/>
        <v/>
      </c>
      <c r="AB812" s="253">
        <v>51</v>
      </c>
      <c r="AC812" s="253">
        <f t="shared" si="87"/>
        <v>-822.84124371744497</v>
      </c>
      <c r="AD812" s="253">
        <f t="shared" si="72"/>
        <v>1.3674512735836762E-6</v>
      </c>
      <c r="AE812" s="253">
        <f t="shared" si="73"/>
        <v>7.3524748804028924E-5</v>
      </c>
      <c r="AF812" s="253">
        <f>IF(OR(AE812&lt;$T$757,AE812&gt;$T$758),AD812,"")</f>
        <v>1.3674512735836762E-6</v>
      </c>
      <c r="AG812" s="253" t="str">
        <f t="shared" si="74"/>
        <v/>
      </c>
      <c r="AH812" s="253" t="str">
        <f t="shared" si="75"/>
        <v/>
      </c>
      <c r="AI812" s="253">
        <f t="shared" si="76"/>
        <v>2.4877884164268096E-4</v>
      </c>
      <c r="AJ812" s="253" t="str">
        <f t="shared" si="77"/>
        <v/>
      </c>
      <c r="AK812" s="253" t="str">
        <f t="shared" si="78"/>
        <v/>
      </c>
      <c r="AO812" s="253">
        <v>51</v>
      </c>
      <c r="AP812" s="253">
        <f t="shared" si="79"/>
        <v>-4851.0624550608027</v>
      </c>
      <c r="AQ812" s="253">
        <f t="shared" si="80"/>
        <v>2.3194822105511139E-7</v>
      </c>
      <c r="AR812" s="253">
        <f t="shared" si="81"/>
        <v>7.3524748804028802E-5</v>
      </c>
      <c r="AS812" s="253">
        <f>IF(OR(AR812&lt;$T$757,AR812&gt;$T$758),AQ812,"")</f>
        <v>2.3194822105511139E-7</v>
      </c>
      <c r="AT812" s="253" t="str">
        <f t="shared" si="82"/>
        <v/>
      </c>
      <c r="AU812" s="253" t="str">
        <f t="shared" si="83"/>
        <v/>
      </c>
      <c r="AV812" s="253">
        <f t="shared" si="84"/>
        <v>0</v>
      </c>
      <c r="AW812" s="253">
        <f t="shared" si="85"/>
        <v>2.3194822105511139E-7</v>
      </c>
      <c r="AX812" s="253" t="str">
        <f t="shared" si="86"/>
        <v/>
      </c>
      <c r="AZ812" s="259"/>
      <c r="BA812" s="259">
        <f>BA811+$BD$753</f>
        <v>0.35840000000000011</v>
      </c>
      <c r="BB812" s="274">
        <f t="shared" si="69"/>
        <v>0.99981772414445058</v>
      </c>
      <c r="BC812" s="259">
        <f t="shared" si="70"/>
        <v>1.117032247055505E-5</v>
      </c>
      <c r="BD812" s="259" t="str">
        <f t="shared" si="67"/>
        <v/>
      </c>
      <c r="BE812" s="254" t="str">
        <f t="shared" si="68"/>
        <v/>
      </c>
    </row>
    <row r="813" spans="1:57" ht="20.100000000000001" customHeight="1" x14ac:dyDescent="0.25">
      <c r="A813" s="247">
        <v>52</v>
      </c>
      <c r="B813" s="247">
        <f>$B$755+(A813*$B$758)</f>
        <v>-9115.0835019104652</v>
      </c>
      <c r="C813" s="247">
        <f>_xlfn.NORM.DIST($B813,$B$752,$B$753,0)</f>
        <v>1.2519882080485038E-7</v>
      </c>
      <c r="D813" s="247">
        <f>_xlfn.NORM.DIST($B813,$B$752,$B$753,1)</f>
        <v>7.4719457081723952E-5</v>
      </c>
      <c r="E813" s="247">
        <f>IF(OR(D813&lt;$F$757,D813&gt;$F$758),C813,"")</f>
        <v>1.2519882080485038E-7</v>
      </c>
      <c r="F813" s="247" t="str">
        <f>IF(AND(D813&gt;$F$757,D813&lt;$F$758),C813,"")</f>
        <v/>
      </c>
      <c r="G813" s="247" t="str">
        <f>IF(C813=MAX($C$761:$C$2761),C813,"")</f>
        <v/>
      </c>
      <c r="H813" s="247">
        <f>_xlfn.NORM.DIST(B813,$F$753,$F$754,0)</f>
        <v>0</v>
      </c>
      <c r="I813" s="247">
        <f>IF(H813=MAX($H$761:$H$2761),C813,"")</f>
        <v>1.2519882080485038E-7</v>
      </c>
      <c r="J813" s="247" t="str">
        <f>IF(I813=MIN($I$761:$I$2761),I813,"")</f>
        <v/>
      </c>
      <c r="K813" s="247"/>
      <c r="L813" s="247"/>
      <c r="M813" s="247"/>
      <c r="N813" s="247"/>
      <c r="O813" s="247">
        <v>52</v>
      </c>
      <c r="P813" s="247">
        <f>$P$755+(O813*$P$758)</f>
        <v>-531.18626454128002</v>
      </c>
      <c r="Q813" s="247">
        <f>_xlfn.NORM.DIST(P813,P$752,P$753,0)</f>
        <v>2.1483946068568803E-6</v>
      </c>
      <c r="R813" s="247">
        <f>_xlfn.NORM.DIST(P813,P$752,P$753,1)</f>
        <v>7.4719457081723952E-5</v>
      </c>
      <c r="S813" s="253">
        <f>IF(OR(R813&lt;$T$757,R813&gt;$T$758),Q813,"")</f>
        <v>2.1483946068568803E-6</v>
      </c>
      <c r="T813" s="253" t="str">
        <f>IF(AND(R813&gt;$T$757,R813&lt;$T$758),Q813,"")</f>
        <v/>
      </c>
      <c r="U813" s="253" t="str">
        <f>IF(Q813=MAX($Q$761:$Q$2761),Q813,"")</f>
        <v/>
      </c>
      <c r="V813" s="253">
        <f>_xlfn.NORM.DIST(P813,$T$753,$T$754,0)</f>
        <v>2.5380896168955255E-51</v>
      </c>
      <c r="W813" s="253" t="str">
        <f>IF(V813=MAX($V$761:$V$2761),Q813,"")</f>
        <v/>
      </c>
      <c r="X813" s="253" t="str">
        <f t="shared" si="71"/>
        <v/>
      </c>
      <c r="AB813" s="253">
        <v>52</v>
      </c>
      <c r="AC813" s="253">
        <f t="shared" si="87"/>
        <v>-821.97418234366478</v>
      </c>
      <c r="AD813" s="253">
        <f t="shared" si="72"/>
        <v>1.388361983247553E-6</v>
      </c>
      <c r="AE813" s="253">
        <f t="shared" si="73"/>
        <v>7.4719457081723952E-5</v>
      </c>
      <c r="AF813" s="253">
        <f>IF(OR(AE813&lt;$T$757,AE813&gt;$T$758),AD813,"")</f>
        <v>1.388361983247553E-6</v>
      </c>
      <c r="AG813" s="253" t="str">
        <f t="shared" si="74"/>
        <v/>
      </c>
      <c r="AH813" s="253" t="str">
        <f t="shared" si="75"/>
        <v/>
      </c>
      <c r="AI813" s="253">
        <f t="shared" si="76"/>
        <v>2.507756462754584E-4</v>
      </c>
      <c r="AJ813" s="253" t="str">
        <f t="shared" si="77"/>
        <v/>
      </c>
      <c r="AK813" s="253" t="str">
        <f t="shared" si="78"/>
        <v/>
      </c>
      <c r="AO813" s="253">
        <v>52</v>
      </c>
      <c r="AP813" s="253">
        <f t="shared" si="79"/>
        <v>-4845.9506927267021</v>
      </c>
      <c r="AQ813" s="253">
        <f t="shared" si="80"/>
        <v>2.3549511300017231E-7</v>
      </c>
      <c r="AR813" s="253">
        <f t="shared" si="81"/>
        <v>7.4719457081723952E-5</v>
      </c>
      <c r="AS813" s="253">
        <f>IF(OR(AR813&lt;$T$757,AR813&gt;$T$758),AQ813,"")</f>
        <v>2.3549511300017231E-7</v>
      </c>
      <c r="AT813" s="253" t="str">
        <f t="shared" si="82"/>
        <v/>
      </c>
      <c r="AU813" s="253" t="str">
        <f t="shared" si="83"/>
        <v/>
      </c>
      <c r="AV813" s="253">
        <f t="shared" si="84"/>
        <v>0</v>
      </c>
      <c r="AW813" s="253">
        <f t="shared" si="85"/>
        <v>2.3549511300017231E-7</v>
      </c>
      <c r="AX813" s="253" t="str">
        <f t="shared" si="86"/>
        <v/>
      </c>
      <c r="AZ813" s="259"/>
      <c r="BA813" s="259">
        <f>BA812+$BD$753</f>
        <v>0.36480000000000012</v>
      </c>
      <c r="BB813" s="274">
        <f t="shared" si="69"/>
        <v>0.99980655382198003</v>
      </c>
      <c r="BC813" s="259">
        <f t="shared" si="70"/>
        <v>1.1633859557935722E-5</v>
      </c>
      <c r="BD813" s="259" t="str">
        <f t="shared" si="67"/>
        <v/>
      </c>
      <c r="BE813" s="254" t="str">
        <f t="shared" si="68"/>
        <v/>
      </c>
    </row>
    <row r="814" spans="1:57" ht="20.100000000000001" customHeight="1" x14ac:dyDescent="0.25">
      <c r="A814" s="248">
        <v>53</v>
      </c>
      <c r="B814" s="247">
        <f>$B$755+(A814*$B$758)</f>
        <v>-9105.4684349253275</v>
      </c>
      <c r="C814" s="247">
        <f>_xlfn.NORM.DIST($B814,$B$752,$B$753,0)</f>
        <v>1.2711129485372479E-7</v>
      </c>
      <c r="D814" s="247">
        <f>_xlfn.NORM.DIST($B814,$B$752,$B$753,1)</f>
        <v>7.5932424799750285E-5</v>
      </c>
      <c r="E814" s="247">
        <f>IF(OR(D814&lt;$F$757,D814&gt;$F$758),C814,"")</f>
        <v>1.2711129485372479E-7</v>
      </c>
      <c r="F814" s="247" t="str">
        <f>IF(AND(D814&gt;$F$757,D814&lt;$F$758),C814,"")</f>
        <v/>
      </c>
      <c r="G814" s="247" t="str">
        <f>IF(C814=MAX($C$761:$C$2761),C814,"")</f>
        <v/>
      </c>
      <c r="H814" s="247">
        <f>_xlfn.NORM.DIST(B814,$F$753,$F$754,0)</f>
        <v>0</v>
      </c>
      <c r="I814" s="247">
        <f>IF(H814=MAX($H$761:$H$2761),C814,"")</f>
        <v>1.2711129485372479E-7</v>
      </c>
      <c r="J814" s="247" t="str">
        <f>IF(I814=MIN($I$761:$I$2761),I814,"")</f>
        <v/>
      </c>
      <c r="K814" s="247"/>
      <c r="L814" s="247"/>
      <c r="M814" s="247"/>
      <c r="N814" s="247"/>
      <c r="O814" s="248">
        <v>53</v>
      </c>
      <c r="P814" s="247">
        <f>$P$755+(O814*$P$758)</f>
        <v>-530.62594147741788</v>
      </c>
      <c r="Q814" s="247">
        <f>_xlfn.NORM.DIST(P814,P$752,P$753,0)</f>
        <v>2.1812123994362522E-6</v>
      </c>
      <c r="R814" s="247">
        <f>_xlfn.NORM.DIST(P814,P$752,P$753,1)</f>
        <v>7.5932424799750285E-5</v>
      </c>
      <c r="S814" s="253">
        <f>IF(OR(R814&lt;$T$757,R814&gt;$T$758),Q814,"")</f>
        <v>2.1812123994362522E-6</v>
      </c>
      <c r="T814" s="253" t="str">
        <f>IF(AND(R814&gt;$T$757,R814&lt;$T$758),Q814,"")</f>
        <v/>
      </c>
      <c r="U814" s="253" t="str">
        <f>IF(Q814=MAX($Q$761:$Q$2761),Q814,"")</f>
        <v/>
      </c>
      <c r="V814" s="253">
        <f>_xlfn.NORM.DIST(P814,$T$753,$T$754,0)</f>
        <v>2.3914549398533838E-51</v>
      </c>
      <c r="W814" s="253" t="str">
        <f>IF(V814=MAX($V$761:$V$2761),Q814,"")</f>
        <v/>
      </c>
      <c r="X814" s="253" t="str">
        <f t="shared" si="71"/>
        <v/>
      </c>
      <c r="AB814" s="259">
        <v>53</v>
      </c>
      <c r="AC814" s="253">
        <f t="shared" si="87"/>
        <v>-821.10712096988448</v>
      </c>
      <c r="AD814" s="253">
        <f t="shared" si="72"/>
        <v>1.4095699007529726E-6</v>
      </c>
      <c r="AE814" s="253">
        <f t="shared" si="73"/>
        <v>7.5932424799750285E-5</v>
      </c>
      <c r="AF814" s="253">
        <f>IF(OR(AE814&lt;$T$757,AE814&gt;$T$758),AD814,"")</f>
        <v>1.4095699007529726E-6</v>
      </c>
      <c r="AG814" s="253" t="str">
        <f t="shared" si="74"/>
        <v/>
      </c>
      <c r="AH814" s="253" t="str">
        <f t="shared" si="75"/>
        <v/>
      </c>
      <c r="AI814" s="253">
        <f t="shared" si="76"/>
        <v>2.5278443352691552E-4</v>
      </c>
      <c r="AJ814" s="253" t="str">
        <f t="shared" si="77"/>
        <v/>
      </c>
      <c r="AK814" s="253" t="str">
        <f t="shared" si="78"/>
        <v/>
      </c>
      <c r="AO814" s="259">
        <v>53</v>
      </c>
      <c r="AP814" s="253">
        <f t="shared" si="79"/>
        <v>-4840.8389303926024</v>
      </c>
      <c r="AQ814" s="253">
        <f t="shared" si="80"/>
        <v>2.3909241758622418E-7</v>
      </c>
      <c r="AR814" s="253">
        <f t="shared" si="81"/>
        <v>7.5932424799750285E-5</v>
      </c>
      <c r="AS814" s="253">
        <f>IF(OR(AR814&lt;$T$757,AR814&gt;$T$758),AQ814,"")</f>
        <v>2.3909241758622418E-7</v>
      </c>
      <c r="AT814" s="253" t="str">
        <f t="shared" si="82"/>
        <v/>
      </c>
      <c r="AU814" s="253" t="str">
        <f t="shared" si="83"/>
        <v/>
      </c>
      <c r="AV814" s="253">
        <f t="shared" si="84"/>
        <v>0</v>
      </c>
      <c r="AW814" s="253">
        <f t="shared" si="85"/>
        <v>2.3909241758622418E-7</v>
      </c>
      <c r="AX814" s="253" t="str">
        <f t="shared" si="86"/>
        <v/>
      </c>
      <c r="AZ814" s="259"/>
      <c r="BA814" s="259">
        <f>BA813+$BD$753</f>
        <v>0.37120000000000014</v>
      </c>
      <c r="BB814" s="274">
        <f t="shared" si="69"/>
        <v>0.99979491996242209</v>
      </c>
      <c r="BC814" s="259">
        <f t="shared" si="70"/>
        <v>1.2107473253086809E-5</v>
      </c>
      <c r="BD814" s="259" t="str">
        <f t="shared" si="67"/>
        <v/>
      </c>
      <c r="BE814" s="254" t="str">
        <f t="shared" si="68"/>
        <v/>
      </c>
    </row>
    <row r="815" spans="1:57" ht="20.100000000000001" customHeight="1" x14ac:dyDescent="0.25">
      <c r="A815" s="247">
        <v>54</v>
      </c>
      <c r="B815" s="247">
        <f>$B$755+(A815*$B$758)</f>
        <v>-9095.8533679401899</v>
      </c>
      <c r="C815" s="247">
        <f>_xlfn.NORM.DIST($B815,$B$752,$B$753,0)</f>
        <v>1.2905091806050177E-7</v>
      </c>
      <c r="D815" s="247">
        <f>_xlfn.NORM.DIST($B815,$B$752,$B$753,1)</f>
        <v>7.716391132412648E-5</v>
      </c>
      <c r="E815" s="247">
        <f>IF(OR(D815&lt;$F$757,D815&gt;$F$758),C815,"")</f>
        <v>1.2905091806050177E-7</v>
      </c>
      <c r="F815" s="247" t="str">
        <f>IF(AND(D815&gt;$F$757,D815&lt;$F$758),C815,"")</f>
        <v/>
      </c>
      <c r="G815" s="247" t="str">
        <f>IF(C815=MAX($C$761:$C$2761),C815,"")</f>
        <v/>
      </c>
      <c r="H815" s="247">
        <f>_xlfn.NORM.DIST(B815,$F$753,$F$754,0)</f>
        <v>0</v>
      </c>
      <c r="I815" s="247">
        <f>IF(H815=MAX($H$761:$H$2761),C815,"")</f>
        <v>1.2905091806050177E-7</v>
      </c>
      <c r="J815" s="247" t="str">
        <f>IF(I815=MIN($I$761:$I$2761),I815,"")</f>
        <v/>
      </c>
      <c r="K815" s="247"/>
      <c r="L815" s="247"/>
      <c r="M815" s="247"/>
      <c r="N815" s="247"/>
      <c r="O815" s="247">
        <v>54</v>
      </c>
      <c r="P815" s="247">
        <f>$P$755+(O815*$P$758)</f>
        <v>-530.06561841355585</v>
      </c>
      <c r="Q815" s="247">
        <f>_xlfn.NORM.DIST(P815,P$752,P$753,0)</f>
        <v>2.2144960678445109E-6</v>
      </c>
      <c r="R815" s="247">
        <f>_xlfn.NORM.DIST(P815,P$752,P$753,1)</f>
        <v>7.716391132412648E-5</v>
      </c>
      <c r="S815" s="253">
        <f>IF(OR(R815&lt;$T$757,R815&gt;$T$758),Q815,"")</f>
        <v>2.2144960678445109E-6</v>
      </c>
      <c r="T815" s="253" t="str">
        <f>IF(AND(R815&gt;$T$757,R815&lt;$T$758),Q815,"")</f>
        <v/>
      </c>
      <c r="U815" s="253" t="str">
        <f>IF(Q815=MAX($Q$761:$Q$2761),Q815,"")</f>
        <v/>
      </c>
      <c r="V815" s="253">
        <f>_xlfn.NORM.DIST(P815,$T$753,$T$754,0)</f>
        <v>2.2532558295436581E-51</v>
      </c>
      <c r="W815" s="253" t="str">
        <f>IF(V815=MAX($V$761:$V$2761),Q815,"")</f>
        <v/>
      </c>
      <c r="X815" s="253" t="str">
        <f t="shared" si="71"/>
        <v/>
      </c>
      <c r="AB815" s="253">
        <v>54</v>
      </c>
      <c r="AC815" s="253">
        <f t="shared" si="87"/>
        <v>-820.24005959610429</v>
      </c>
      <c r="AD815" s="253">
        <f t="shared" si="72"/>
        <v>1.4310788822657564E-6</v>
      </c>
      <c r="AE815" s="253">
        <f t="shared" si="73"/>
        <v>7.7163911324126697E-5</v>
      </c>
      <c r="AF815" s="253">
        <f>IF(OR(AE815&lt;$T$757,AE815&gt;$T$758),AD815,"")</f>
        <v>1.4310788822657564E-6</v>
      </c>
      <c r="AG815" s="253" t="str">
        <f t="shared" si="74"/>
        <v/>
      </c>
      <c r="AH815" s="253" t="str">
        <f t="shared" si="75"/>
        <v/>
      </c>
      <c r="AI815" s="253">
        <f t="shared" si="76"/>
        <v>2.5480523484324737E-4</v>
      </c>
      <c r="AJ815" s="253" t="str">
        <f t="shared" si="77"/>
        <v/>
      </c>
      <c r="AK815" s="253" t="str">
        <f t="shared" si="78"/>
        <v/>
      </c>
      <c r="AO815" s="253">
        <v>54</v>
      </c>
      <c r="AP815" s="253">
        <f t="shared" si="79"/>
        <v>-4835.7271680585027</v>
      </c>
      <c r="AQ815" s="253">
        <f t="shared" si="80"/>
        <v>2.4274078889931898E-7</v>
      </c>
      <c r="AR815" s="253">
        <f t="shared" si="81"/>
        <v>7.7163911324126697E-5</v>
      </c>
      <c r="AS815" s="253">
        <f>IF(OR(AR815&lt;$T$757,AR815&gt;$T$758),AQ815,"")</f>
        <v>2.4274078889931898E-7</v>
      </c>
      <c r="AT815" s="253" t="str">
        <f t="shared" si="82"/>
        <v/>
      </c>
      <c r="AU815" s="253" t="str">
        <f t="shared" si="83"/>
        <v/>
      </c>
      <c r="AV815" s="253">
        <f t="shared" si="84"/>
        <v>0</v>
      </c>
      <c r="AW815" s="253">
        <f t="shared" si="85"/>
        <v>2.4274078889931898E-7</v>
      </c>
      <c r="AX815" s="253" t="str">
        <f t="shared" si="86"/>
        <v/>
      </c>
      <c r="AZ815" s="259"/>
      <c r="BA815" s="259">
        <f>BA814+$BD$753</f>
        <v>0.37760000000000016</v>
      </c>
      <c r="BB815" s="274">
        <f t="shared" si="69"/>
        <v>0.999782812489169</v>
      </c>
      <c r="BC815" s="259">
        <f t="shared" si="70"/>
        <v>1.2591165934439097E-5</v>
      </c>
      <c r="BD815" s="259" t="str">
        <f t="shared" si="67"/>
        <v/>
      </c>
      <c r="BE815" s="254" t="str">
        <f t="shared" si="68"/>
        <v/>
      </c>
    </row>
    <row r="816" spans="1:57" ht="20.100000000000001" customHeight="1" x14ac:dyDescent="0.25">
      <c r="A816" s="247">
        <v>55</v>
      </c>
      <c r="B816" s="247">
        <f>$B$755+(A816*$B$758)</f>
        <v>-9086.2383009550522</v>
      </c>
      <c r="C816" s="247">
        <f>_xlfn.NORM.DIST($B816,$B$752,$B$753,0)</f>
        <v>1.3101804216001054E-7</v>
      </c>
      <c r="D816" s="247">
        <f>_xlfn.NORM.DIST($B816,$B$752,$B$753,1)</f>
        <v>7.8414179383584848E-5</v>
      </c>
      <c r="E816" s="247">
        <f>IF(OR(D816&lt;$F$757,D816&gt;$F$758),C816,"")</f>
        <v>1.3101804216001054E-7</v>
      </c>
      <c r="F816" s="247" t="str">
        <f>IF(AND(D816&gt;$F$757,D816&lt;$F$758),C816,"")</f>
        <v/>
      </c>
      <c r="G816" s="247" t="str">
        <f>IF(C816=MAX($C$761:$C$2761),C816,"")</f>
        <v/>
      </c>
      <c r="H816" s="247">
        <f>_xlfn.NORM.DIST(B816,$F$753,$F$754,0)</f>
        <v>0</v>
      </c>
      <c r="I816" s="247">
        <f>IF(H816=MAX($H$761:$H$2761),C816,"")</f>
        <v>1.3101804216001054E-7</v>
      </c>
      <c r="J816" s="247" t="str">
        <f>IF(I816=MIN($I$761:$I$2761),I816,"")</f>
        <v/>
      </c>
      <c r="K816" s="247"/>
      <c r="L816" s="247"/>
      <c r="M816" s="247"/>
      <c r="N816" s="247"/>
      <c r="O816" s="247">
        <v>55</v>
      </c>
      <c r="P816" s="247">
        <f>$P$755+(O816*$P$758)</f>
        <v>-529.50529534969371</v>
      </c>
      <c r="Q816" s="247">
        <f>_xlfn.NORM.DIST(P816,P$752,P$753,0)</f>
        <v>2.2482516478031293E-6</v>
      </c>
      <c r="R816" s="247">
        <f>_xlfn.NORM.DIST(P816,P$752,P$753,1)</f>
        <v>7.8414179383584848E-5</v>
      </c>
      <c r="S816" s="253">
        <f>IF(OR(R816&lt;$T$757,R816&gt;$T$758),Q816,"")</f>
        <v>2.2482516478031293E-6</v>
      </c>
      <c r="T816" s="253" t="str">
        <f>IF(AND(R816&gt;$T$757,R816&lt;$T$758),Q816,"")</f>
        <v/>
      </c>
      <c r="U816" s="253" t="str">
        <f>IF(Q816=MAX($Q$761:$Q$2761),Q816,"")</f>
        <v/>
      </c>
      <c r="V816" s="253">
        <f>_xlfn.NORM.DIST(P816,$T$753,$T$754,0)</f>
        <v>2.123009099951478E-51</v>
      </c>
      <c r="W816" s="253" t="str">
        <f>IF(V816=MAX($V$761:$V$2761),Q816,"")</f>
        <v/>
      </c>
      <c r="X816" s="253" t="str">
        <f t="shared" si="71"/>
        <v/>
      </c>
      <c r="AB816" s="253">
        <v>55</v>
      </c>
      <c r="AC816" s="253">
        <f t="shared" si="87"/>
        <v>-819.3729982223241</v>
      </c>
      <c r="AD816" s="253">
        <f t="shared" si="72"/>
        <v>1.4528928282640557E-6</v>
      </c>
      <c r="AE816" s="253">
        <f t="shared" si="73"/>
        <v>7.8414179383584848E-5</v>
      </c>
      <c r="AF816" s="253">
        <f>IF(OR(AE816&lt;$T$757,AE816&gt;$T$758),AD816,"")</f>
        <v>1.4528928282640557E-6</v>
      </c>
      <c r="AG816" s="253" t="str">
        <f t="shared" si="74"/>
        <v/>
      </c>
      <c r="AH816" s="253" t="str">
        <f t="shared" si="75"/>
        <v/>
      </c>
      <c r="AI816" s="253">
        <f t="shared" si="76"/>
        <v>2.5683808134331474E-4</v>
      </c>
      <c r="AJ816" s="253" t="str">
        <f t="shared" si="77"/>
        <v/>
      </c>
      <c r="AK816" s="253" t="str">
        <f t="shared" si="78"/>
        <v/>
      </c>
      <c r="AO816" s="253">
        <v>55</v>
      </c>
      <c r="AP816" s="253">
        <f t="shared" si="79"/>
        <v>-4830.615405724403</v>
      </c>
      <c r="AQ816" s="253">
        <f t="shared" si="80"/>
        <v>2.4644088854180041E-7</v>
      </c>
      <c r="AR816" s="253">
        <f t="shared" si="81"/>
        <v>7.8414179383584848E-5</v>
      </c>
      <c r="AS816" s="253">
        <f>IF(OR(AR816&lt;$T$757,AR816&gt;$T$758),AQ816,"")</f>
        <v>2.4644088854180041E-7</v>
      </c>
      <c r="AT816" s="253" t="str">
        <f t="shared" si="82"/>
        <v/>
      </c>
      <c r="AU816" s="253" t="str">
        <f t="shared" si="83"/>
        <v/>
      </c>
      <c r="AV816" s="253">
        <f t="shared" si="84"/>
        <v>0</v>
      </c>
      <c r="AW816" s="253">
        <f t="shared" si="85"/>
        <v>2.4644088854180041E-7</v>
      </c>
      <c r="AX816" s="253" t="str">
        <f t="shared" si="86"/>
        <v/>
      </c>
      <c r="AZ816" s="259"/>
      <c r="BA816" s="259">
        <f>BA815+$BD$753</f>
        <v>0.38400000000000017</v>
      </c>
      <c r="BB816" s="274">
        <f t="shared" si="69"/>
        <v>0.99977022132323456</v>
      </c>
      <c r="BC816" s="259">
        <f t="shared" si="70"/>
        <v>1.308493830765034E-5</v>
      </c>
      <c r="BD816" s="259" t="str">
        <f t="shared" si="67"/>
        <v/>
      </c>
      <c r="BE816" s="254" t="str">
        <f t="shared" si="68"/>
        <v/>
      </c>
    </row>
    <row r="817" spans="1:58" ht="20.100000000000001" customHeight="1" x14ac:dyDescent="0.25">
      <c r="A817" s="247">
        <v>56</v>
      </c>
      <c r="B817" s="247">
        <f>$B$755+(A817*$B$758)</f>
        <v>-9076.6232339699145</v>
      </c>
      <c r="C817" s="247">
        <f>_xlfn.NORM.DIST($B817,$B$752,$B$753,0)</f>
        <v>1.3301302292134034E-7</v>
      </c>
      <c r="D817" s="247">
        <f>_xlfn.NORM.DIST($B817,$B$752,$B$753,1)</f>
        <v>7.9683495108174771E-5</v>
      </c>
      <c r="E817" s="247">
        <f>IF(OR(D817&lt;$F$757,D817&gt;$F$758),C817,"")</f>
        <v>1.3301302292134034E-7</v>
      </c>
      <c r="F817" s="247" t="str">
        <f>IF(AND(D817&gt;$F$757,D817&lt;$F$758),C817,"")</f>
        <v/>
      </c>
      <c r="G817" s="247" t="str">
        <f>IF(C817=MAX($C$761:$C$2761),C817,"")</f>
        <v/>
      </c>
      <c r="H817" s="247">
        <f>_xlfn.NORM.DIST(B817,$F$753,$F$754,0)</f>
        <v>0</v>
      </c>
      <c r="I817" s="247">
        <f>IF(H817=MAX($H$761:$H$2761),C817,"")</f>
        <v>1.3301302292134034E-7</v>
      </c>
      <c r="J817" s="247" t="str">
        <f>IF(I817=MIN($I$761:$I$2761),I817,"")</f>
        <v/>
      </c>
      <c r="K817" s="247"/>
      <c r="L817" s="247"/>
      <c r="M817" s="247"/>
      <c r="N817" s="247"/>
      <c r="O817" s="247">
        <v>56</v>
      </c>
      <c r="P817" s="247">
        <f>$P$755+(O817*$P$758)</f>
        <v>-528.94497228583157</v>
      </c>
      <c r="Q817" s="247">
        <f>_xlfn.NORM.DIST(P817,P$752,P$753,0)</f>
        <v>2.2824852442609213E-6</v>
      </c>
      <c r="R817" s="247">
        <f>_xlfn.NORM.DIST(P817,P$752,P$753,1)</f>
        <v>7.9683495108174961E-5</v>
      </c>
      <c r="S817" s="253">
        <f>IF(OR(R817&lt;$T$757,R817&gt;$T$758),Q817,"")</f>
        <v>2.2824852442609213E-6</v>
      </c>
      <c r="T817" s="253" t="str">
        <f>IF(AND(R817&gt;$T$757,R817&lt;$T$758),Q817,"")</f>
        <v/>
      </c>
      <c r="U817" s="253" t="str">
        <f>IF(Q817=MAX($Q$761:$Q$2761),Q817,"")</f>
        <v/>
      </c>
      <c r="V817" s="253">
        <f>_xlfn.NORM.DIST(P817,$T$753,$T$754,0)</f>
        <v>2.0002591207250261E-51</v>
      </c>
      <c r="W817" s="253" t="str">
        <f>IF(V817=MAX($V$761:$V$2761),Q817,"")</f>
        <v/>
      </c>
      <c r="X817" s="253" t="str">
        <f t="shared" si="71"/>
        <v/>
      </c>
      <c r="AB817" s="253">
        <v>56</v>
      </c>
      <c r="AC817" s="253">
        <f t="shared" si="87"/>
        <v>-818.5059368485438</v>
      </c>
      <c r="AD817" s="253">
        <f t="shared" si="72"/>
        <v>1.4750156839629777E-6</v>
      </c>
      <c r="AE817" s="253">
        <f t="shared" si="73"/>
        <v>7.9683495108174961E-5</v>
      </c>
      <c r="AF817" s="253">
        <f>IF(OR(AE817&lt;$T$757,AE817&gt;$T$758),AD817,"")</f>
        <v>1.4750156839629777E-6</v>
      </c>
      <c r="AG817" s="253" t="str">
        <f t="shared" si="74"/>
        <v/>
      </c>
      <c r="AH817" s="253" t="str">
        <f t="shared" si="75"/>
        <v/>
      </c>
      <c r="AI817" s="253">
        <f t="shared" si="76"/>
        <v>2.5888300381402652E-4</v>
      </c>
      <c r="AJ817" s="253" t="str">
        <f t="shared" si="77"/>
        <v/>
      </c>
      <c r="AK817" s="253" t="str">
        <f t="shared" si="78"/>
        <v/>
      </c>
      <c r="AO817" s="253">
        <v>56</v>
      </c>
      <c r="AP817" s="253">
        <f t="shared" si="79"/>
        <v>-4825.5036433903024</v>
      </c>
      <c r="AQ817" s="253">
        <f t="shared" si="80"/>
        <v>2.5019338570433266E-7</v>
      </c>
      <c r="AR817" s="253">
        <f t="shared" si="81"/>
        <v>7.9683495108174961E-5</v>
      </c>
      <c r="AS817" s="253">
        <f>IF(OR(AR817&lt;$T$757,AR817&gt;$T$758),AQ817,"")</f>
        <v>2.5019338570433266E-7</v>
      </c>
      <c r="AT817" s="253" t="str">
        <f t="shared" si="82"/>
        <v/>
      </c>
      <c r="AU817" s="253" t="str">
        <f t="shared" si="83"/>
        <v/>
      </c>
      <c r="AV817" s="253">
        <f t="shared" si="84"/>
        <v>0</v>
      </c>
      <c r="AW817" s="253">
        <f t="shared" si="85"/>
        <v>2.5019338570433266E-7</v>
      </c>
      <c r="AX817" s="253" t="str">
        <f t="shared" si="86"/>
        <v/>
      </c>
      <c r="AZ817" s="259"/>
      <c r="BA817" s="259">
        <f>BA816+$BD$753</f>
        <v>0.39040000000000019</v>
      </c>
      <c r="BB817" s="274">
        <f t="shared" si="69"/>
        <v>0.99975713638492691</v>
      </c>
      <c r="BC817" s="259">
        <f t="shared" si="70"/>
        <v>1.3588789453677919E-5</v>
      </c>
      <c r="BD817" s="259" t="str">
        <f t="shared" si="67"/>
        <v/>
      </c>
      <c r="BE817" s="254" t="str">
        <f t="shared" si="68"/>
        <v/>
      </c>
    </row>
    <row r="818" spans="1:58" ht="20.100000000000001" customHeight="1" x14ac:dyDescent="0.25">
      <c r="A818" s="247">
        <v>57</v>
      </c>
      <c r="B818" s="247">
        <f>$B$755+(A818*$B$758)</f>
        <v>-9067.0081669847768</v>
      </c>
      <c r="C818" s="247">
        <f>_xlfn.NORM.DIST($B818,$B$752,$B$753,0)</f>
        <v>1.3503622018639365E-7</v>
      </c>
      <c r="D818" s="247">
        <f>_xlfn.NORM.DIST($B818,$B$752,$B$753,1)</f>
        <v>8.0972128068238777E-5</v>
      </c>
      <c r="E818" s="247">
        <f>IF(OR(D818&lt;$F$757,D818&gt;$F$758),C818,"")</f>
        <v>1.3503622018639365E-7</v>
      </c>
      <c r="F818" s="247" t="str">
        <f>IF(AND(D818&gt;$F$757,D818&lt;$F$758),C818,"")</f>
        <v/>
      </c>
      <c r="G818" s="247" t="str">
        <f>IF(C818=MAX($C$761:$C$2761),C818,"")</f>
        <v/>
      </c>
      <c r="H818" s="247">
        <f>_xlfn.NORM.DIST(B818,$F$753,$F$754,0)</f>
        <v>0</v>
      </c>
      <c r="I818" s="247">
        <f>IF(H818=MAX($H$761:$H$2761),C818,"")</f>
        <v>1.3503622018639365E-7</v>
      </c>
      <c r="J818" s="247" t="str">
        <f>IF(I818=MIN($I$761:$I$2761),I818,"")</f>
        <v/>
      </c>
      <c r="K818" s="247"/>
      <c r="L818" s="247"/>
      <c r="M818" s="247"/>
      <c r="N818" s="247"/>
      <c r="O818" s="247">
        <v>57</v>
      </c>
      <c r="P818" s="247">
        <f>$P$755+(O818*$P$758)</f>
        <v>-528.38464922196943</v>
      </c>
      <c r="Q818" s="247">
        <f>_xlfn.NORM.DIST(P818,P$752,P$753,0)</f>
        <v>2.317203032055609E-6</v>
      </c>
      <c r="R818" s="247">
        <f>_xlfn.NORM.DIST(P818,P$752,P$753,1)</f>
        <v>8.0972128068238777E-5</v>
      </c>
      <c r="S818" s="253">
        <f>IF(OR(R818&lt;$T$757,R818&gt;$T$758),Q818,"")</f>
        <v>2.317203032055609E-6</v>
      </c>
      <c r="T818" s="253" t="str">
        <f>IF(AND(R818&gt;$T$757,R818&lt;$T$758),Q818,"")</f>
        <v/>
      </c>
      <c r="U818" s="253" t="str">
        <f>IF(Q818=MAX($Q$761:$Q$2761),Q818,"")</f>
        <v/>
      </c>
      <c r="V818" s="253">
        <f>_xlfn.NORM.DIST(P818,$T$753,$T$754,0)</f>
        <v>1.8845762526700777E-51</v>
      </c>
      <c r="W818" s="253" t="str">
        <f>IF(V818=MAX($V$761:$V$2761),Q818,"")</f>
        <v/>
      </c>
      <c r="X818" s="253" t="str">
        <f t="shared" si="71"/>
        <v/>
      </c>
      <c r="AB818" s="253">
        <v>57</v>
      </c>
      <c r="AC818" s="253">
        <f t="shared" si="87"/>
        <v>-817.63887547476361</v>
      </c>
      <c r="AD818" s="253">
        <f t="shared" si="72"/>
        <v>1.497451439742087E-6</v>
      </c>
      <c r="AE818" s="253">
        <f t="shared" si="73"/>
        <v>8.0972128068238777E-5</v>
      </c>
      <c r="AF818" s="253">
        <f>IF(OR(AE818&lt;$T$757,AE818&gt;$T$758),AD818,"")</f>
        <v>1.497451439742087E-6</v>
      </c>
      <c r="AG818" s="253" t="str">
        <f t="shared" si="74"/>
        <v/>
      </c>
      <c r="AH818" s="253" t="str">
        <f t="shared" si="75"/>
        <v/>
      </c>
      <c r="AI818" s="253">
        <f t="shared" si="76"/>
        <v>2.6094003270571312E-4</v>
      </c>
      <c r="AJ818" s="253" t="str">
        <f t="shared" si="77"/>
        <v/>
      </c>
      <c r="AK818" s="253" t="str">
        <f t="shared" si="78"/>
        <v/>
      </c>
      <c r="AO818" s="253">
        <v>57</v>
      </c>
      <c r="AP818" s="253">
        <f t="shared" si="79"/>
        <v>-4820.3918810562027</v>
      </c>
      <c r="AQ818" s="253">
        <f t="shared" si="80"/>
        <v>2.5399895723841288E-7</v>
      </c>
      <c r="AR818" s="253">
        <f t="shared" si="81"/>
        <v>8.0972128068238777E-5</v>
      </c>
      <c r="AS818" s="253">
        <f>IF(OR(AR818&lt;$T$757,AR818&gt;$T$758),AQ818,"")</f>
        <v>2.5399895723841288E-7</v>
      </c>
      <c r="AT818" s="253" t="str">
        <f t="shared" si="82"/>
        <v/>
      </c>
      <c r="AU818" s="253" t="str">
        <f t="shared" si="83"/>
        <v/>
      </c>
      <c r="AV818" s="253">
        <f t="shared" si="84"/>
        <v>0</v>
      </c>
      <c r="AW818" s="253">
        <f t="shared" si="85"/>
        <v>2.5399895723841288E-7</v>
      </c>
      <c r="AX818" s="253" t="str">
        <f t="shared" si="86"/>
        <v/>
      </c>
      <c r="AZ818" s="259"/>
      <c r="BA818" s="259">
        <f>BA817+$BD$753</f>
        <v>0.39680000000000021</v>
      </c>
      <c r="BB818" s="274">
        <f t="shared" si="69"/>
        <v>0.99974354759547324</v>
      </c>
      <c r="BC818" s="259">
        <f t="shared" si="70"/>
        <v>1.4102716873187759E-5</v>
      </c>
      <c r="BD818" s="259" t="str">
        <f t="shared" si="67"/>
        <v/>
      </c>
      <c r="BE818" s="254" t="str">
        <f t="shared" si="68"/>
        <v/>
      </c>
    </row>
    <row r="819" spans="1:58" ht="20.100000000000001" customHeight="1" x14ac:dyDescent="0.25">
      <c r="A819" s="247">
        <v>58</v>
      </c>
      <c r="B819" s="247">
        <f>$B$755+(A819*$B$758)</f>
        <v>-9057.3930999996392</v>
      </c>
      <c r="C819" s="247">
        <f>_xlfn.NORM.DIST($B819,$B$752,$B$753,0)</f>
        <v>1.3708799790869576E-7</v>
      </c>
      <c r="D819" s="247">
        <f>_xlfn.NORM.DIST($B819,$B$752,$B$753,1)</f>
        <v>8.228035131375881E-5</v>
      </c>
      <c r="E819" s="247">
        <f>IF(OR(D819&lt;$F$757,D819&gt;$F$758),C819,"")</f>
        <v>1.3708799790869576E-7</v>
      </c>
      <c r="F819" s="247" t="str">
        <f>IF(AND(D819&gt;$F$757,D819&lt;$F$758),C819,"")</f>
        <v/>
      </c>
      <c r="G819" s="247" t="str">
        <f>IF(C819=MAX($C$761:$C$2761),C819,"")</f>
        <v/>
      </c>
      <c r="H819" s="247">
        <f>_xlfn.NORM.DIST(B819,$F$753,$F$754,0)</f>
        <v>0</v>
      </c>
      <c r="I819" s="247">
        <f>IF(H819=MAX($H$761:$H$2761),C819,"")</f>
        <v>1.3708799790869576E-7</v>
      </c>
      <c r="J819" s="247" t="str">
        <f>IF(I819=MIN($I$761:$I$2761),I819,"")</f>
        <v/>
      </c>
      <c r="K819" s="247"/>
      <c r="L819" s="247"/>
      <c r="M819" s="247"/>
      <c r="N819" s="247"/>
      <c r="O819" s="247">
        <v>58</v>
      </c>
      <c r="P819" s="247">
        <f>$P$755+(O819*$P$758)</f>
        <v>-527.8243261581074</v>
      </c>
      <c r="Q819" s="247">
        <f>_xlfn.NORM.DIST(P819,P$752,P$753,0)</f>
        <v>2.3524112565798126E-6</v>
      </c>
      <c r="R819" s="247">
        <f>_xlfn.NORM.DIST(P819,P$752,P$753,1)</f>
        <v>8.228035131375881E-5</v>
      </c>
      <c r="S819" s="253">
        <f>IF(OR(R819&lt;$T$757,R819&gt;$T$758),Q819,"")</f>
        <v>2.3524112565798126E-6</v>
      </c>
      <c r="T819" s="253" t="str">
        <f>IF(AND(R819&gt;$T$757,R819&lt;$T$758),Q819,"")</f>
        <v/>
      </c>
      <c r="U819" s="253" t="str">
        <f>IF(Q819=MAX($Q$761:$Q$2761),Q819,"")</f>
        <v/>
      </c>
      <c r="V819" s="253">
        <f>_xlfn.NORM.DIST(P819,$T$753,$T$754,0)</f>
        <v>1.7755553716724119E-51</v>
      </c>
      <c r="W819" s="253" t="str">
        <f>IF(V819=MAX($V$761:$V$2761),Q819,"")</f>
        <v/>
      </c>
      <c r="X819" s="253" t="str">
        <f t="shared" si="71"/>
        <v/>
      </c>
      <c r="AB819" s="253">
        <v>58</v>
      </c>
      <c r="AC819" s="253">
        <f t="shared" si="87"/>
        <v>-816.77181410098331</v>
      </c>
      <c r="AD819" s="253">
        <f t="shared" si="72"/>
        <v>1.5202041315758148E-6</v>
      </c>
      <c r="AE819" s="253">
        <f t="shared" si="73"/>
        <v>8.2280351313759041E-5</v>
      </c>
      <c r="AF819" s="253">
        <f>IF(OR(AE819&lt;$T$757,AE819&gt;$T$758),AD819,"")</f>
        <v>1.5202041315758148E-6</v>
      </c>
      <c r="AG819" s="253" t="str">
        <f t="shared" si="74"/>
        <v/>
      </c>
      <c r="AH819" s="253" t="str">
        <f t="shared" si="75"/>
        <v/>
      </c>
      <c r="AI819" s="253">
        <f t="shared" si="76"/>
        <v>2.6300919812749144E-4</v>
      </c>
      <c r="AJ819" s="253" t="str">
        <f t="shared" si="77"/>
        <v/>
      </c>
      <c r="AK819" s="253" t="str">
        <f t="shared" si="78"/>
        <v/>
      </c>
      <c r="AO819" s="253">
        <v>58</v>
      </c>
      <c r="AP819" s="253">
        <f t="shared" si="79"/>
        <v>-4815.280118722103</v>
      </c>
      <c r="AQ819" s="253">
        <f t="shared" si="80"/>
        <v>2.5785828772937609E-7</v>
      </c>
      <c r="AR819" s="253">
        <f t="shared" si="81"/>
        <v>8.2280351313759041E-5</v>
      </c>
      <c r="AS819" s="253">
        <f>IF(OR(AR819&lt;$T$757,AR819&gt;$T$758),AQ819,"")</f>
        <v>2.5785828772937609E-7</v>
      </c>
      <c r="AT819" s="253" t="str">
        <f t="shared" si="82"/>
        <v/>
      </c>
      <c r="AU819" s="253" t="str">
        <f t="shared" si="83"/>
        <v/>
      </c>
      <c r="AV819" s="253">
        <f t="shared" si="84"/>
        <v>0</v>
      </c>
      <c r="AW819" s="253">
        <f t="shared" si="85"/>
        <v>2.5785828772937609E-7</v>
      </c>
      <c r="AX819" s="253" t="str">
        <f t="shared" si="86"/>
        <v/>
      </c>
      <c r="AZ819" s="259"/>
      <c r="BA819" s="259">
        <f>BA818+$BD$753</f>
        <v>0.40320000000000022</v>
      </c>
      <c r="BB819" s="274">
        <f t="shared" si="69"/>
        <v>0.99972944487860005</v>
      </c>
      <c r="BC819" s="259">
        <f t="shared" si="70"/>
        <v>1.4626716530519168E-5</v>
      </c>
      <c r="BD819" s="259" t="str">
        <f t="shared" si="67"/>
        <v/>
      </c>
      <c r="BE819" s="254" t="str">
        <f t="shared" si="68"/>
        <v/>
      </c>
    </row>
    <row r="820" spans="1:58" ht="20.100000000000001" customHeight="1" x14ac:dyDescent="0.25">
      <c r="A820" s="247">
        <v>59</v>
      </c>
      <c r="B820" s="247">
        <f>$B$755+(A820*$B$758)</f>
        <v>-9047.7780330145015</v>
      </c>
      <c r="C820" s="247">
        <f>_xlfn.NORM.DIST($B820,$B$752,$B$753,0)</f>
        <v>1.391687241924664E-7</v>
      </c>
      <c r="D820" s="247">
        <f>_xlfn.NORM.DIST($B820,$B$752,$B$753,1)</f>
        <v>8.3608441414077995E-5</v>
      </c>
      <c r="E820" s="247">
        <f>IF(OR(D820&lt;$F$757,D820&gt;$F$758),C820,"")</f>
        <v>1.391687241924664E-7</v>
      </c>
      <c r="F820" s="247" t="str">
        <f>IF(AND(D820&gt;$F$757,D820&lt;$F$758),C820,"")</f>
        <v/>
      </c>
      <c r="G820" s="247" t="str">
        <f>IF(C820=MAX($C$761:$C$2761),C820,"")</f>
        <v/>
      </c>
      <c r="H820" s="247">
        <f>_xlfn.NORM.DIST(B820,$F$753,$F$754,0)</f>
        <v>0</v>
      </c>
      <c r="I820" s="247">
        <f>IF(H820=MAX($H$761:$H$2761),C820,"")</f>
        <v>1.391687241924664E-7</v>
      </c>
      <c r="J820" s="247" t="str">
        <f>IF(I820=MIN($I$761:$I$2761),I820,"")</f>
        <v/>
      </c>
      <c r="K820" s="247"/>
      <c r="L820" s="247"/>
      <c r="M820" s="247"/>
      <c r="N820" s="247"/>
      <c r="O820" s="247">
        <v>59</v>
      </c>
      <c r="P820" s="247">
        <f>$P$755+(O820*$P$758)</f>
        <v>-527.26400309424525</v>
      </c>
      <c r="Q820" s="247">
        <f>_xlfn.NORM.DIST(P820,P$752,P$753,0)</f>
        <v>2.3881162344515006E-6</v>
      </c>
      <c r="R820" s="247">
        <f>_xlfn.NORM.DIST(P820,P$752,P$753,1)</f>
        <v>8.3608441414078198E-5</v>
      </c>
      <c r="S820" s="253">
        <f>IF(OR(R820&lt;$T$757,R820&gt;$T$758),Q820,"")</f>
        <v>2.3881162344515006E-6</v>
      </c>
      <c r="T820" s="253" t="str">
        <f>IF(AND(R820&gt;$T$757,R820&lt;$T$758),Q820,"")</f>
        <v/>
      </c>
      <c r="U820" s="253" t="str">
        <f>IF(Q820=MAX($Q$761:$Q$2761),Q820,"")</f>
        <v/>
      </c>
      <c r="V820" s="253">
        <f>_xlfn.NORM.DIST(P820,$T$753,$T$754,0)</f>
        <v>1.6728144760721806E-51</v>
      </c>
      <c r="W820" s="253" t="str">
        <f>IF(V820=MAX($V$761:$V$2761),Q820,"")</f>
        <v/>
      </c>
      <c r="X820" s="253" t="str">
        <f t="shared" si="71"/>
        <v/>
      </c>
      <c r="AB820" s="253">
        <v>59</v>
      </c>
      <c r="AC820" s="253">
        <f t="shared" si="87"/>
        <v>-815.90475272720312</v>
      </c>
      <c r="AD820" s="253">
        <f t="shared" si="72"/>
        <v>1.5432778414666894E-6</v>
      </c>
      <c r="AE820" s="253">
        <f t="shared" si="73"/>
        <v>8.3608441414077995E-5</v>
      </c>
      <c r="AF820" s="253">
        <f>IF(OR(AE820&lt;$T$757,AE820&gt;$T$758),AD820,"")</f>
        <v>1.5432778414666894E-6</v>
      </c>
      <c r="AG820" s="253" t="str">
        <f t="shared" si="74"/>
        <v/>
      </c>
      <c r="AH820" s="253" t="str">
        <f t="shared" si="75"/>
        <v/>
      </c>
      <c r="AI820" s="253">
        <f t="shared" si="76"/>
        <v>2.6509052984261742E-4</v>
      </c>
      <c r="AJ820" s="253" t="str">
        <f t="shared" si="77"/>
        <v/>
      </c>
      <c r="AK820" s="253" t="str">
        <f t="shared" si="78"/>
        <v/>
      </c>
      <c r="AO820" s="253">
        <v>59</v>
      </c>
      <c r="AP820" s="253">
        <f t="shared" si="79"/>
        <v>-4810.1683563880033</v>
      </c>
      <c r="AQ820" s="253">
        <f t="shared" si="80"/>
        <v>2.6177206956988322E-7</v>
      </c>
      <c r="AR820" s="253">
        <f t="shared" si="81"/>
        <v>8.3608441414077995E-5</v>
      </c>
      <c r="AS820" s="253">
        <f>IF(OR(AR820&lt;$T$757,AR820&gt;$T$758),AQ820,"")</f>
        <v>2.6177206956988322E-7</v>
      </c>
      <c r="AT820" s="253" t="str">
        <f t="shared" si="82"/>
        <v/>
      </c>
      <c r="AU820" s="253" t="str">
        <f t="shared" si="83"/>
        <v/>
      </c>
      <c r="AV820" s="253">
        <f t="shared" si="84"/>
        <v>0</v>
      </c>
      <c r="AW820" s="253">
        <f t="shared" si="85"/>
        <v>2.6177206956988322E-7</v>
      </c>
      <c r="AX820" s="253" t="str">
        <f t="shared" si="86"/>
        <v/>
      </c>
      <c r="AZ820" s="259"/>
      <c r="BA820" s="259">
        <f>BA819+$BD$753</f>
        <v>0.40960000000000024</v>
      </c>
      <c r="BB820" s="274">
        <f t="shared" si="69"/>
        <v>0.99971481816206953</v>
      </c>
      <c r="BC820" s="259">
        <f t="shared" si="70"/>
        <v>1.5160782896983527E-5</v>
      </c>
      <c r="BD820" s="259" t="str">
        <f t="shared" ref="BD820:BD883" si="88">IF(BB820&lt;(1-$AZ$760),BC820,"")</f>
        <v/>
      </c>
      <c r="BE820" s="254" t="str">
        <f t="shared" ref="BE820:BE883" si="89">IF(BB820&lt;(1-$AZ$766),BC820,"")</f>
        <v/>
      </c>
    </row>
    <row r="821" spans="1:58" ht="20.100000000000001" customHeight="1" x14ac:dyDescent="0.25">
      <c r="A821" s="248">
        <v>60</v>
      </c>
      <c r="B821" s="247">
        <f>$B$755+(A821*$B$758)</f>
        <v>-9038.1629660293638</v>
      </c>
      <c r="C821" s="247">
        <f>_xlfn.NORM.DIST($B821,$B$752,$B$753,0)</f>
        <v>1.412787713319476E-7</v>
      </c>
      <c r="D821" s="247">
        <f>_xlfn.NORM.DIST($B821,$B$752,$B$753,1)</f>
        <v>8.4956678497997659E-5</v>
      </c>
      <c r="E821" s="247">
        <f>IF(OR(D821&lt;$F$757,D821&gt;$F$758),C821,"")</f>
        <v>1.412787713319476E-7</v>
      </c>
      <c r="F821" s="247" t="str">
        <f>IF(AND(D821&gt;$F$757,D821&lt;$F$758),C821,"")</f>
        <v/>
      </c>
      <c r="G821" s="247" t="str">
        <f>IF(C821=MAX($C$761:$C$2761),C821,"")</f>
        <v/>
      </c>
      <c r="H821" s="247">
        <f>_xlfn.NORM.DIST(B821,$F$753,$F$754,0)</f>
        <v>0</v>
      </c>
      <c r="I821" s="247">
        <f>IF(H821=MAX($H$761:$H$2761),C821,"")</f>
        <v>1.412787713319476E-7</v>
      </c>
      <c r="J821" s="247" t="str">
        <f>IF(I821=MIN($I$761:$I$2761),I821,"")</f>
        <v/>
      </c>
      <c r="K821" s="247"/>
      <c r="L821" s="247"/>
      <c r="M821" s="247"/>
      <c r="N821" s="247"/>
      <c r="O821" s="248">
        <v>60</v>
      </c>
      <c r="P821" s="247">
        <f>$P$755+(O821*$P$758)</f>
        <v>-526.70368003038311</v>
      </c>
      <c r="Q821" s="247">
        <f>_xlfn.NORM.DIST(P821,P$752,P$753,0)</f>
        <v>2.4243243541888361E-6</v>
      </c>
      <c r="R821" s="247">
        <f>_xlfn.NORM.DIST(P821,P$752,P$753,1)</f>
        <v>8.4956678497997889E-5</v>
      </c>
      <c r="S821" s="253">
        <f>IF(OR(R821&lt;$T$757,R821&gt;$T$758),Q821,"")</f>
        <v>2.4243243541888361E-6</v>
      </c>
      <c r="T821" s="253" t="str">
        <f>IF(AND(R821&gt;$T$757,R821&lt;$T$758),Q821,"")</f>
        <v/>
      </c>
      <c r="U821" s="253" t="str">
        <f>IF(Q821=MAX($Q$761:$Q$2761),Q821,"")</f>
        <v/>
      </c>
      <c r="V821" s="253">
        <f>_xlfn.NORM.DIST(P821,$T$753,$T$754,0)</f>
        <v>1.5759933727927884E-51</v>
      </c>
      <c r="W821" s="253" t="str">
        <f>IF(V821=MAX($V$761:$V$2761),Q821,"")</f>
        <v/>
      </c>
      <c r="X821" s="253" t="str">
        <f t="shared" si="71"/>
        <v/>
      </c>
      <c r="AB821" s="259">
        <v>60</v>
      </c>
      <c r="AC821" s="253">
        <f t="shared" si="87"/>
        <v>-815.03769135342282</v>
      </c>
      <c r="AD821" s="253">
        <f t="shared" si="72"/>
        <v>1.5666766978815004E-6</v>
      </c>
      <c r="AE821" s="253">
        <f t="shared" si="73"/>
        <v>8.4956678497997889E-5</v>
      </c>
      <c r="AF821" s="253">
        <f>IF(OR(AE821&lt;$T$757,AE821&gt;$T$758),AD821,"")</f>
        <v>1.5666766978815004E-6</v>
      </c>
      <c r="AG821" s="253" t="str">
        <f t="shared" si="74"/>
        <v/>
      </c>
      <c r="AH821" s="253" t="str">
        <f t="shared" si="75"/>
        <v/>
      </c>
      <c r="AI821" s="253">
        <f t="shared" si="76"/>
        <v>2.6718405726383284E-4</v>
      </c>
      <c r="AJ821" s="253" t="str">
        <f t="shared" si="77"/>
        <v/>
      </c>
      <c r="AK821" s="253" t="str">
        <f t="shared" si="78"/>
        <v/>
      </c>
      <c r="AO821" s="259">
        <v>60</v>
      </c>
      <c r="AP821" s="253">
        <f t="shared" si="79"/>
        <v>-4805.0565940539036</v>
      </c>
      <c r="AQ821" s="253">
        <f t="shared" si="80"/>
        <v>2.6574100303390004E-7</v>
      </c>
      <c r="AR821" s="253">
        <f t="shared" si="81"/>
        <v>8.4956678497997659E-5</v>
      </c>
      <c r="AS821" s="253">
        <f>IF(OR(AR821&lt;$T$757,AR821&gt;$T$758),AQ821,"")</f>
        <v>2.6574100303390004E-7</v>
      </c>
      <c r="AT821" s="253" t="str">
        <f t="shared" si="82"/>
        <v/>
      </c>
      <c r="AU821" s="253" t="str">
        <f t="shared" si="83"/>
        <v/>
      </c>
      <c r="AV821" s="253">
        <f t="shared" si="84"/>
        <v>0</v>
      </c>
      <c r="AW821" s="253">
        <f t="shared" si="85"/>
        <v>2.6574100303390004E-7</v>
      </c>
      <c r="AX821" s="253" t="str">
        <f t="shared" si="86"/>
        <v/>
      </c>
      <c r="AZ821" s="259"/>
      <c r="BA821" s="259">
        <f>BA820+$BD$753</f>
        <v>0.41600000000000026</v>
      </c>
      <c r="BB821" s="274">
        <f t="shared" ref="BB821:BB884" si="90">_xlfn.CHISQ.DIST.RT(BA821,7)</f>
        <v>0.99969965737917255</v>
      </c>
      <c r="BC821" s="259">
        <f t="shared" ref="BC821:BC884" si="91">BB821-BB822</f>
        <v>1.5704908990610278E-5</v>
      </c>
      <c r="BD821" s="259" t="str">
        <f t="shared" si="88"/>
        <v/>
      </c>
      <c r="BE821" s="254" t="str">
        <f t="shared" si="89"/>
        <v/>
      </c>
    </row>
    <row r="822" spans="1:58" ht="20.100000000000001" customHeight="1" x14ac:dyDescent="0.25">
      <c r="A822" s="247">
        <v>61</v>
      </c>
      <c r="B822" s="247">
        <f>$B$755+(A822*$B$758)</f>
        <v>-9028.5478990442261</v>
      </c>
      <c r="C822" s="247">
        <f>_xlfn.NORM.DIST($B822,$B$752,$B$753,0)</f>
        <v>1.4341851585099453E-7</v>
      </c>
      <c r="D822" s="247">
        <f>_xlfn.NORM.DIST($B822,$B$752,$B$753,1)</f>
        <v>8.632534629425576E-5</v>
      </c>
      <c r="E822" s="247">
        <f>IF(OR(D822&lt;$F$757,D822&gt;$F$758),C822,"")</f>
        <v>1.4341851585099453E-7</v>
      </c>
      <c r="F822" s="247" t="str">
        <f>IF(AND(D822&gt;$F$757,D822&lt;$F$758),C822,"")</f>
        <v/>
      </c>
      <c r="G822" s="247" t="str">
        <f>IF(C822=MAX($C$761:$C$2761),C822,"")</f>
        <v/>
      </c>
      <c r="H822" s="247">
        <f>_xlfn.NORM.DIST(B822,$F$753,$F$754,0)</f>
        <v>0</v>
      </c>
      <c r="I822" s="247">
        <f>IF(H822=MAX($H$761:$H$2761),C822,"")</f>
        <v>1.4341851585099453E-7</v>
      </c>
      <c r="J822" s="247" t="str">
        <f>IF(I822=MIN($I$761:$I$2761),I822,"")</f>
        <v/>
      </c>
      <c r="K822" s="248"/>
      <c r="L822" s="248"/>
      <c r="M822" s="248"/>
      <c r="N822" s="248"/>
      <c r="O822" s="247">
        <v>61</v>
      </c>
      <c r="P822" s="247">
        <f>$P$755+(O822*$P$758)</f>
        <v>-526.14335696652108</v>
      </c>
      <c r="Q822" s="247">
        <f>_xlfn.NORM.DIST(P822,P$752,P$753,0)</f>
        <v>2.4610420768895705E-6</v>
      </c>
      <c r="R822" s="247">
        <f>_xlfn.NORM.DIST(P822,P$752,P$753,1)</f>
        <v>8.632534629425576E-5</v>
      </c>
      <c r="S822" s="253">
        <f>IF(OR(R822&lt;$T$757,R822&gt;$T$758),Q822,"")</f>
        <v>2.4610420768895705E-6</v>
      </c>
      <c r="T822" s="253" t="str">
        <f>IF(AND(R822&gt;$T$757,R822&lt;$T$758),Q822,"")</f>
        <v/>
      </c>
      <c r="U822" s="253" t="str">
        <f>IF(Q822=MAX($Q$761:$Q$2761),Q822,"")</f>
        <v/>
      </c>
      <c r="V822" s="253">
        <f>_xlfn.NORM.DIST(P822,$T$753,$T$754,0)</f>
        <v>1.4847524377926655E-51</v>
      </c>
      <c r="W822" s="253" t="str">
        <f>IF(V822=MAX($V$761:$V$2761),Q822,"")</f>
        <v/>
      </c>
      <c r="X822" s="253" t="str">
        <f t="shared" si="71"/>
        <v/>
      </c>
      <c r="Y822" s="259"/>
      <c r="Z822" s="259"/>
      <c r="AA822" s="259"/>
      <c r="AB822" s="253">
        <v>61</v>
      </c>
      <c r="AC822" s="253">
        <f t="shared" si="87"/>
        <v>-814.17062997964263</v>
      </c>
      <c r="AD822" s="253">
        <f t="shared" si="72"/>
        <v>1.5904048761902851E-6</v>
      </c>
      <c r="AE822" s="253">
        <f t="shared" si="73"/>
        <v>8.632534629425576E-5</v>
      </c>
      <c r="AF822" s="253">
        <f>IF(OR(AE822&lt;$T$757,AE822&gt;$T$758),AD822,"")</f>
        <v>1.5904048761902851E-6</v>
      </c>
      <c r="AG822" s="253" t="str">
        <f t="shared" si="74"/>
        <v/>
      </c>
      <c r="AH822" s="253" t="str">
        <f t="shared" si="75"/>
        <v/>
      </c>
      <c r="AI822" s="253">
        <f t="shared" si="76"/>
        <v>2.6928980944869956E-4</v>
      </c>
      <c r="AJ822" s="253" t="str">
        <f t="shared" si="77"/>
        <v/>
      </c>
      <c r="AK822" s="253" t="str">
        <f t="shared" si="78"/>
        <v/>
      </c>
      <c r="AL822" s="259"/>
      <c r="AM822" s="259"/>
      <c r="AN822" s="259"/>
      <c r="AO822" s="253">
        <v>61</v>
      </c>
      <c r="AP822" s="253">
        <f t="shared" si="79"/>
        <v>-4799.944831719803</v>
      </c>
      <c r="AQ822" s="253">
        <f t="shared" si="80"/>
        <v>2.6976579635116261E-7</v>
      </c>
      <c r="AR822" s="253">
        <f t="shared" si="81"/>
        <v>8.632534629425576E-5</v>
      </c>
      <c r="AS822" s="253">
        <f>IF(OR(AR822&lt;$T$757,AR822&gt;$T$758),AQ822,"")</f>
        <v>2.6976579635116261E-7</v>
      </c>
      <c r="AT822" s="253" t="str">
        <f t="shared" si="82"/>
        <v/>
      </c>
      <c r="AU822" s="253" t="str">
        <f t="shared" si="83"/>
        <v/>
      </c>
      <c r="AV822" s="253">
        <f t="shared" si="84"/>
        <v>0</v>
      </c>
      <c r="AW822" s="253">
        <f t="shared" si="85"/>
        <v>2.6976579635116261E-7</v>
      </c>
      <c r="AX822" s="253" t="str">
        <f t="shared" si="86"/>
        <v/>
      </c>
      <c r="AZ822" s="259"/>
      <c r="BA822" s="259">
        <f>BA821+$BD$753</f>
        <v>0.42240000000000028</v>
      </c>
      <c r="BB822" s="274">
        <f t="shared" si="90"/>
        <v>0.99968395247018194</v>
      </c>
      <c r="BC822" s="259">
        <f t="shared" si="91"/>
        <v>1.6259086416114954E-5</v>
      </c>
      <c r="BD822" s="259" t="str">
        <f t="shared" si="88"/>
        <v/>
      </c>
      <c r="BE822" s="254" t="str">
        <f t="shared" si="89"/>
        <v/>
      </c>
      <c r="BF822" s="259"/>
    </row>
    <row r="823" spans="1:58" ht="20.100000000000001" customHeight="1" x14ac:dyDescent="0.25">
      <c r="A823" s="247">
        <v>62</v>
      </c>
      <c r="B823" s="247">
        <f>$B$755+(A823*$B$758)</f>
        <v>-9018.9328320590885</v>
      </c>
      <c r="C823" s="247">
        <f>_xlfn.NORM.DIST($B823,$B$752,$B$753,0)</f>
        <v>1.4558833854292263E-7</v>
      </c>
      <c r="D823" s="247">
        <f>_xlfn.NORM.DIST($B823,$B$752,$B$753,1)</f>
        <v>8.7714732172385743E-5</v>
      </c>
      <c r="E823" s="247">
        <f>IF(OR(D823&lt;$F$757,D823&gt;$F$758),C823,"")</f>
        <v>1.4558833854292263E-7</v>
      </c>
      <c r="F823" s="247" t="str">
        <f>IF(AND(D823&gt;$F$757,D823&lt;$F$758),C823,"")</f>
        <v/>
      </c>
      <c r="G823" s="247" t="str">
        <f>IF(C823=MAX($C$761:$C$2761),C823,"")</f>
        <v/>
      </c>
      <c r="H823" s="247">
        <f>_xlfn.NORM.DIST(B823,$F$753,$F$754,0)</f>
        <v>0</v>
      </c>
      <c r="I823" s="247">
        <f>IF(H823=MAX($H$761:$H$2761),C823,"")</f>
        <v>1.4558833854292263E-7</v>
      </c>
      <c r="J823" s="247" t="str">
        <f>IF(I823=MIN($I$761:$I$2761),I823,"")</f>
        <v/>
      </c>
      <c r="K823" s="247"/>
      <c r="L823" s="247"/>
      <c r="M823" s="247"/>
      <c r="N823" s="247"/>
      <c r="O823" s="247">
        <v>62</v>
      </c>
      <c r="P823" s="247">
        <f>$P$755+(O823*$P$758)</f>
        <v>-525.58303390265894</v>
      </c>
      <c r="Q823" s="247">
        <f>_xlfn.NORM.DIST(P823,P$752,P$753,0)</f>
        <v>2.4982759369148191E-6</v>
      </c>
      <c r="R823" s="247">
        <f>_xlfn.NORM.DIST(P823,P$752,P$753,1)</f>
        <v>8.7714732172385743E-5</v>
      </c>
      <c r="S823" s="253">
        <f>IF(OR(R823&lt;$T$757,R823&gt;$T$758),Q823,"")</f>
        <v>2.4982759369148191E-6</v>
      </c>
      <c r="T823" s="253" t="str">
        <f>IF(AND(R823&gt;$T$757,R823&lt;$T$758),Q823,"")</f>
        <v/>
      </c>
      <c r="U823" s="253" t="str">
        <f>IF(Q823=MAX($Q$761:$Q$2761),Q823,"")</f>
        <v/>
      </c>
      <c r="V823" s="253">
        <f>_xlfn.NORM.DIST(P823,$T$753,$T$754,0)</f>
        <v>1.3987714466527883E-51</v>
      </c>
      <c r="W823" s="253" t="str">
        <f>IF(V823=MAX($V$761:$V$2761),Q823,"")</f>
        <v/>
      </c>
      <c r="X823" s="253" t="str">
        <f t="shared" si="71"/>
        <v/>
      </c>
      <c r="AB823" s="253">
        <v>62</v>
      </c>
      <c r="AC823" s="253">
        <f t="shared" si="87"/>
        <v>-813.30356860586244</v>
      </c>
      <c r="AD823" s="253">
        <f t="shared" si="72"/>
        <v>1.6144665991082358E-6</v>
      </c>
      <c r="AE823" s="253">
        <f t="shared" si="73"/>
        <v>8.7714732172385743E-5</v>
      </c>
      <c r="AF823" s="253">
        <f>IF(OR(AE823&lt;$T$757,AE823&gt;$T$758),AD823,"")</f>
        <v>1.6144665991082358E-6</v>
      </c>
      <c r="AG823" s="253" t="str">
        <f t="shared" si="74"/>
        <v/>
      </c>
      <c r="AH823" s="253" t="str">
        <f t="shared" si="75"/>
        <v/>
      </c>
      <c r="AI823" s="253">
        <f t="shared" si="76"/>
        <v>2.7140781509492974E-4</v>
      </c>
      <c r="AJ823" s="253" t="str">
        <f t="shared" si="77"/>
        <v/>
      </c>
      <c r="AK823" s="253" t="str">
        <f t="shared" si="78"/>
        <v/>
      </c>
      <c r="AO823" s="253">
        <v>62</v>
      </c>
      <c r="AP823" s="253">
        <f t="shared" si="79"/>
        <v>-4794.8330693857033</v>
      </c>
      <c r="AQ823" s="253">
        <f t="shared" si="80"/>
        <v>2.7384716578212891E-7</v>
      </c>
      <c r="AR823" s="253">
        <f t="shared" si="81"/>
        <v>8.7714732172385743E-5</v>
      </c>
      <c r="AS823" s="253">
        <f>IF(OR(AR823&lt;$T$757,AR823&gt;$T$758),AQ823,"")</f>
        <v>2.7384716578212891E-7</v>
      </c>
      <c r="AT823" s="253" t="str">
        <f t="shared" si="82"/>
        <v/>
      </c>
      <c r="AU823" s="253" t="str">
        <f t="shared" si="83"/>
        <v/>
      </c>
      <c r="AV823" s="253">
        <f t="shared" si="84"/>
        <v>0</v>
      </c>
      <c r="AW823" s="253">
        <f t="shared" si="85"/>
        <v>2.7384716578212891E-7</v>
      </c>
      <c r="AX823" s="253" t="str">
        <f t="shared" si="86"/>
        <v/>
      </c>
      <c r="AZ823" s="259"/>
      <c r="BA823" s="259">
        <f>BA822+$BD$753</f>
        <v>0.42880000000000029</v>
      </c>
      <c r="BB823" s="274">
        <f t="shared" si="90"/>
        <v>0.99966769338376582</v>
      </c>
      <c r="BC823" s="259">
        <f t="shared" si="91"/>
        <v>1.6823305403979028E-5</v>
      </c>
      <c r="BD823" s="259" t="str">
        <f t="shared" si="88"/>
        <v/>
      </c>
      <c r="BE823" s="254" t="str">
        <f t="shared" si="89"/>
        <v/>
      </c>
    </row>
    <row r="824" spans="1:58" ht="20.100000000000001" customHeight="1" x14ac:dyDescent="0.25">
      <c r="A824" s="247">
        <v>63</v>
      </c>
      <c r="B824" s="247">
        <f>$B$755+(A824*$B$758)</f>
        <v>-9009.3177650739508</v>
      </c>
      <c r="C824" s="247">
        <f>_xlfn.NORM.DIST($B824,$B$752,$B$753,0)</f>
        <v>1.4778862451061696E-7</v>
      </c>
      <c r="D824" s="247">
        <f>_xlfn.NORM.DIST($B824,$B$752,$B$753,1)</f>
        <v>8.9125127183960112E-5</v>
      </c>
      <c r="E824" s="247">
        <f>IF(OR(D824&lt;$F$757,D824&gt;$F$758),C824,"")</f>
        <v>1.4778862451061696E-7</v>
      </c>
      <c r="F824" s="247" t="str">
        <f>IF(AND(D824&gt;$F$757,D824&lt;$F$758),C824,"")</f>
        <v/>
      </c>
      <c r="G824" s="247" t="str">
        <f>IF(C824=MAX($C$761:$C$2761),C824,"")</f>
        <v/>
      </c>
      <c r="H824" s="247">
        <f>_xlfn.NORM.DIST(B824,$F$753,$F$754,0)</f>
        <v>0</v>
      </c>
      <c r="I824" s="247">
        <f>IF(H824=MAX($H$761:$H$2761),C824,"")</f>
        <v>1.4778862451061696E-7</v>
      </c>
      <c r="J824" s="247" t="str">
        <f>IF(I824=MIN($I$761:$I$2761),I824,"")</f>
        <v/>
      </c>
      <c r="K824" s="247"/>
      <c r="L824" s="247"/>
      <c r="M824" s="247"/>
      <c r="N824" s="247"/>
      <c r="O824" s="247">
        <v>63</v>
      </c>
      <c r="P824" s="247">
        <f>$P$755+(O824*$P$758)</f>
        <v>-525.0227108387968</v>
      </c>
      <c r="Q824" s="247">
        <f>_xlfn.NORM.DIST(P824,P$752,P$753,0)</f>
        <v>2.5360325425773123E-6</v>
      </c>
      <c r="R824" s="247">
        <f>_xlfn.NORM.DIST(P824,P$752,P$753,1)</f>
        <v>8.9125127183960369E-5</v>
      </c>
      <c r="S824" s="253">
        <f>IF(OR(R824&lt;$T$757,R824&gt;$T$758),Q824,"")</f>
        <v>2.5360325425773123E-6</v>
      </c>
      <c r="T824" s="253" t="str">
        <f>IF(AND(R824&gt;$T$757,R824&lt;$T$758),Q824,"")</f>
        <v/>
      </c>
      <c r="U824" s="253" t="str">
        <f>IF(Q824=MAX($Q$761:$Q$2761),Q824,"")</f>
        <v/>
      </c>
      <c r="V824" s="253">
        <f>_xlfn.NORM.DIST(P824,$T$753,$T$754,0)</f>
        <v>1.3177484713514216E-51</v>
      </c>
      <c r="W824" s="253" t="str">
        <f>IF(V824=MAX($V$761:$V$2761),Q824,"")</f>
        <v/>
      </c>
      <c r="X824" s="253" t="str">
        <f t="shared" si="71"/>
        <v/>
      </c>
      <c r="AB824" s="253">
        <v>63</v>
      </c>
      <c r="AC824" s="253">
        <f t="shared" si="87"/>
        <v>-812.43650723208214</v>
      </c>
      <c r="AD824" s="253">
        <f t="shared" si="72"/>
        <v>1.6388661371404812E-6</v>
      </c>
      <c r="AE824" s="253">
        <f t="shared" si="73"/>
        <v>8.9125127183960369E-5</v>
      </c>
      <c r="AF824" s="253">
        <f>IF(OR(AE824&lt;$T$757,AE824&gt;$T$758),AD824,"")</f>
        <v>1.6388661371404812E-6</v>
      </c>
      <c r="AG824" s="253" t="str">
        <f t="shared" si="74"/>
        <v/>
      </c>
      <c r="AH824" s="253" t="str">
        <f t="shared" si="75"/>
        <v/>
      </c>
      <c r="AI824" s="253">
        <f t="shared" si="76"/>
        <v>2.7353810253570506E-4</v>
      </c>
      <c r="AJ824" s="253" t="str">
        <f t="shared" si="77"/>
        <v/>
      </c>
      <c r="AK824" s="253" t="str">
        <f t="shared" si="78"/>
        <v/>
      </c>
      <c r="AO824" s="253">
        <v>63</v>
      </c>
      <c r="AP824" s="253">
        <f t="shared" si="79"/>
        <v>-4789.7213070516036</v>
      </c>
      <c r="AQ824" s="253">
        <f t="shared" si="80"/>
        <v>2.7798583569342516E-7</v>
      </c>
      <c r="AR824" s="253">
        <f t="shared" si="81"/>
        <v>8.9125127183960112E-5</v>
      </c>
      <c r="AS824" s="253">
        <f>IF(OR(AR824&lt;$T$757,AR824&gt;$T$758),AQ824,"")</f>
        <v>2.7798583569342516E-7</v>
      </c>
      <c r="AT824" s="253" t="str">
        <f t="shared" si="82"/>
        <v/>
      </c>
      <c r="AU824" s="253" t="str">
        <f t="shared" si="83"/>
        <v/>
      </c>
      <c r="AV824" s="253">
        <f t="shared" si="84"/>
        <v>0</v>
      </c>
      <c r="AW824" s="253">
        <f t="shared" si="85"/>
        <v>2.7798583569342516E-7</v>
      </c>
      <c r="AX824" s="253" t="str">
        <f t="shared" si="86"/>
        <v/>
      </c>
      <c r="AZ824" s="259"/>
      <c r="BA824" s="259">
        <f>BA823+$BD$753</f>
        <v>0.43520000000000031</v>
      </c>
      <c r="BB824" s="274">
        <f t="shared" si="90"/>
        <v>0.99965087007836184</v>
      </c>
      <c r="BC824" s="259">
        <f t="shared" si="91"/>
        <v>1.7397554845755003E-5</v>
      </c>
      <c r="BD824" s="259" t="str">
        <f t="shared" si="88"/>
        <v/>
      </c>
      <c r="BE824" s="254" t="str">
        <f t="shared" si="89"/>
        <v/>
      </c>
    </row>
    <row r="825" spans="1:58" ht="20.100000000000001" customHeight="1" x14ac:dyDescent="0.25">
      <c r="A825" s="247">
        <v>64</v>
      </c>
      <c r="B825" s="247">
        <f>$B$755+(A825*$B$758)</f>
        <v>-8999.7026980888131</v>
      </c>
      <c r="C825" s="247">
        <f>_xlfn.NORM.DIST($B825,$B$752,$B$753,0)</f>
        <v>1.5001976320690019E-7</v>
      </c>
      <c r="D825" s="247">
        <f>_xlfn.NORM.DIST($B825,$B$752,$B$753,1)</f>
        <v>9.0556826104222455E-5</v>
      </c>
      <c r="E825" s="247">
        <f>IF(OR(D825&lt;$F$757,D825&gt;$F$758),C825,"")</f>
        <v>1.5001976320690019E-7</v>
      </c>
      <c r="F825" s="247" t="str">
        <f>IF(AND(D825&gt;$F$757,D825&lt;$F$758),C825,"")</f>
        <v/>
      </c>
      <c r="G825" s="247" t="str">
        <f>IF(C825=MAX($C$761:$C$2761),C825,"")</f>
        <v/>
      </c>
      <c r="H825" s="247">
        <f>_xlfn.NORM.DIST(B825,$F$753,$F$754,0)</f>
        <v>0</v>
      </c>
      <c r="I825" s="247">
        <f>IF(H825=MAX($H$761:$H$2761),C825,"")</f>
        <v>1.5001976320690019E-7</v>
      </c>
      <c r="J825" s="247" t="str">
        <f>IF(I825=MIN($I$761:$I$2761),I825,"")</f>
        <v/>
      </c>
      <c r="K825" s="247"/>
      <c r="L825" s="247"/>
      <c r="M825" s="247"/>
      <c r="N825" s="247"/>
      <c r="O825" s="247">
        <v>64</v>
      </c>
      <c r="P825" s="247">
        <f>$P$755+(O825*$P$758)</f>
        <v>-524.46238777493477</v>
      </c>
      <c r="Q825" s="247">
        <f>_xlfn.NORM.DIST(P825,P$752,P$753,0)</f>
        <v>2.5743185768341014E-6</v>
      </c>
      <c r="R825" s="247">
        <f>_xlfn.NORM.DIST(P825,P$752,P$753,1)</f>
        <v>9.0556826104222455E-5</v>
      </c>
      <c r="S825" s="253">
        <f>IF(OR(R825&lt;$T$757,R825&gt;$T$758),Q825,"")</f>
        <v>2.5743185768341014E-6</v>
      </c>
      <c r="T825" s="253" t="str">
        <f>IF(AND(R825&gt;$T$757,R825&lt;$T$758),Q825,"")</f>
        <v/>
      </c>
      <c r="U825" s="253" t="str">
        <f>IF(Q825=MAX($Q$761:$Q$2761),Q825,"")</f>
        <v/>
      </c>
      <c r="V825" s="253">
        <f>_xlfn.NORM.DIST(P825,$T$753,$T$754,0)</f>
        <v>1.2413988394959047E-51</v>
      </c>
      <c r="W825" s="253" t="str">
        <f>IF(V825=MAX($V$761:$V$2761),Q825,"")</f>
        <v/>
      </c>
      <c r="X825" s="253" t="str">
        <f t="shared" ref="X825:X888" si="92">IF(W825=MIN($W$761:$W$2761),W825,"")</f>
        <v/>
      </c>
      <c r="AB825" s="253">
        <v>64</v>
      </c>
      <c r="AC825" s="253">
        <f t="shared" si="87"/>
        <v>-811.56944585830195</v>
      </c>
      <c r="AD825" s="253">
        <f t="shared" ref="AD825:AD888" si="93">_xlfn.NORM.DIST(AC825,AC$752,AC$753,0)</f>
        <v>1.6636078090297089E-6</v>
      </c>
      <c r="AE825" s="253">
        <f t="shared" ref="AE825:AE888" si="94">_xlfn.NORM.DIST(AC825,AC$752,AC$753,1)</f>
        <v>9.0556826104222455E-5</v>
      </c>
      <c r="AF825" s="253">
        <f>IF(OR(AE825&lt;$T$757,AE825&gt;$T$758),AD825,"")</f>
        <v>1.6636078090297089E-6</v>
      </c>
      <c r="AG825" s="253" t="str">
        <f t="shared" ref="AG825:AG888" si="95">IF(AND(AE825&gt;$AG$757,AE825&lt;$AG$758),AD825,"")</f>
        <v/>
      </c>
      <c r="AH825" s="253" t="str">
        <f t="shared" ref="AH825:AH888" si="96">IF(AD825=MAX($AD$761:$AD$2761),AD825,"")</f>
        <v/>
      </c>
      <c r="AI825" s="253">
        <f t="shared" ref="AI825:AI888" si="97">_xlfn.NORM.DIST(AC825,$AG$753,$AG$754,0)</f>
        <v>2.7568069973498804E-4</v>
      </c>
      <c r="AJ825" s="253" t="str">
        <f t="shared" ref="AJ825:AJ888" si="98">IF(AI825=MAX($AI$761:$AI$2761),AD825,"")</f>
        <v/>
      </c>
      <c r="AK825" s="253" t="str">
        <f t="shared" ref="AK825:AK888" si="99">IF(AJ825=MIN($AJ$761:$AJ$2761),AJ825,"")</f>
        <v/>
      </c>
      <c r="AO825" s="253">
        <v>64</v>
      </c>
      <c r="AP825" s="253">
        <f t="shared" ref="AP825:AP888" si="100">AP$755+(AO825*AP$758)</f>
        <v>-4784.6095447175039</v>
      </c>
      <c r="AQ825" s="253">
        <f t="shared" ref="AQ825:AQ888" si="101">_xlfn.NORM.DIST(AP825,AP$752,AP$753,0)</f>
        <v>2.8218253863377689E-7</v>
      </c>
      <c r="AR825" s="253">
        <f t="shared" ref="AR825:AR888" si="102">_xlfn.NORM.DIST(AP825,AP$752,AP$753,1)</f>
        <v>9.0556826104222455E-5</v>
      </c>
      <c r="AS825" s="253">
        <f>IF(OR(AR825&lt;$T$757,AR825&gt;$T$758),AQ825,"")</f>
        <v>2.8218253863377689E-7</v>
      </c>
      <c r="AT825" s="253" t="str">
        <f t="shared" ref="AT825:AT888" si="103">IF(AND(AR825&gt;$AG$757,AR825&lt;$AG$758),AQ825,"")</f>
        <v/>
      </c>
      <c r="AU825" s="253" t="str">
        <f t="shared" ref="AU825:AU888" si="104">IF(AQ825=MAX($AQ$761:$AQ$2761),AQ825,"")</f>
        <v/>
      </c>
      <c r="AV825" s="253">
        <f t="shared" ref="AV825:AV888" si="105">_xlfn.NORM.DIST(AP825,$AT$753,$AT$754,0)</f>
        <v>0</v>
      </c>
      <c r="AW825" s="253">
        <f t="shared" ref="AW825:AW888" si="106">IF(AV825=MAX($AV$761:$AV$2761),AQ825,"")</f>
        <v>2.8218253863377689E-7</v>
      </c>
      <c r="AX825" s="253" t="str">
        <f t="shared" ref="AX825:AX888" si="107">IF(AW825=MIN($AW$761:$AW$2761),AW825,"")</f>
        <v/>
      </c>
      <c r="AZ825" s="259"/>
      <c r="BA825" s="259">
        <f>BA824+$BD$753</f>
        <v>0.44160000000000033</v>
      </c>
      <c r="BB825" s="274">
        <f t="shared" si="90"/>
        <v>0.99963347252351609</v>
      </c>
      <c r="BC825" s="259">
        <f t="shared" si="91"/>
        <v>1.7981822331925024E-5</v>
      </c>
      <c r="BD825" s="259" t="str">
        <f t="shared" si="88"/>
        <v/>
      </c>
      <c r="BE825" s="254" t="str">
        <f t="shared" si="89"/>
        <v/>
      </c>
    </row>
    <row r="826" spans="1:58" ht="20.100000000000001" customHeight="1" x14ac:dyDescent="0.25">
      <c r="A826" s="247">
        <v>65</v>
      </c>
      <c r="B826" s="247">
        <f>$B$755+(A826*$B$758)</f>
        <v>-8990.0876311036754</v>
      </c>
      <c r="C826" s="247">
        <f>_xlfn.NORM.DIST($B826,$B$752,$B$753,0)</f>
        <v>1.5228214847516041E-7</v>
      </c>
      <c r="D826" s="247">
        <f>_xlfn.NORM.DIST($B826,$B$752,$B$753,1)</f>
        <v>9.2010127474105404E-5</v>
      </c>
      <c r="E826" s="247">
        <f>IF(OR(D826&lt;$F$757,D826&gt;$F$758),C826,"")</f>
        <v>1.5228214847516041E-7</v>
      </c>
      <c r="F826" s="247" t="str">
        <f>IF(AND(D826&gt;$F$757,D826&lt;$F$758),C826,"")</f>
        <v/>
      </c>
      <c r="G826" s="247" t="str">
        <f>IF(C826=MAX($C$761:$C$2761),C826,"")</f>
        <v/>
      </c>
      <c r="H826" s="247">
        <f>_xlfn.NORM.DIST(B826,$F$753,$F$754,0)</f>
        <v>0</v>
      </c>
      <c r="I826" s="247">
        <f>IF(H826=MAX($H$761:$H$2761),C826,"")</f>
        <v>1.5228214847516041E-7</v>
      </c>
      <c r="J826" s="247" t="str">
        <f>IF(I826=MIN($I$761:$I$2761),I826,"")</f>
        <v/>
      </c>
      <c r="K826" s="247"/>
      <c r="L826" s="247"/>
      <c r="M826" s="247"/>
      <c r="N826" s="247"/>
      <c r="O826" s="247">
        <v>65</v>
      </c>
      <c r="P826" s="247">
        <f>$P$755+(O826*$P$758)</f>
        <v>-523.90206471107263</v>
      </c>
      <c r="Q826" s="247">
        <f>_xlfn.NORM.DIST(P826,P$752,P$753,0)</f>
        <v>2.6131407979837624E-6</v>
      </c>
      <c r="R826" s="247">
        <f>_xlfn.NORM.DIST(P826,P$752,P$753,1)</f>
        <v>9.2010127474105404E-5</v>
      </c>
      <c r="S826" s="253">
        <f>IF(OR(R826&lt;$T$757,R826&gt;$T$758),Q826,"")</f>
        <v>2.6131407979837624E-6</v>
      </c>
      <c r="T826" s="253" t="str">
        <f>IF(AND(R826&gt;$T$757,R826&lt;$T$758),Q826,"")</f>
        <v/>
      </c>
      <c r="U826" s="253" t="str">
        <f>IF(Q826=MAX($Q$761:$Q$2761),Q826,"")</f>
        <v/>
      </c>
      <c r="V826" s="253">
        <f>_xlfn.NORM.DIST(P826,$T$753,$T$754,0)</f>
        <v>1.1694541524919321E-51</v>
      </c>
      <c r="W826" s="253" t="str">
        <f>IF(V826=MAX($V$761:$V$2761),Q826,"")</f>
        <v/>
      </c>
      <c r="X826" s="253" t="str">
        <f t="shared" si="92"/>
        <v/>
      </c>
      <c r="AB826" s="253">
        <v>65</v>
      </c>
      <c r="AC826" s="253">
        <f t="shared" ref="AC826:AC889" si="108">$AC$755+(AB826*$AC$758)</f>
        <v>-810.70238448452164</v>
      </c>
      <c r="AD826" s="253">
        <f t="shared" si="93"/>
        <v>1.6886959822067398E-6</v>
      </c>
      <c r="AE826" s="253">
        <f t="shared" si="94"/>
        <v>9.2010127474105566E-5</v>
      </c>
      <c r="AF826" s="253">
        <f>IF(OR(AE826&lt;$T$757,AE826&gt;$T$758),AD826,"")</f>
        <v>1.6886959822067398E-6</v>
      </c>
      <c r="AG826" s="253" t="str">
        <f t="shared" si="95"/>
        <v/>
      </c>
      <c r="AH826" s="253" t="str">
        <f t="shared" si="96"/>
        <v/>
      </c>
      <c r="AI826" s="253">
        <f t="shared" si="97"/>
        <v>2.778356342828298E-4</v>
      </c>
      <c r="AJ826" s="253" t="str">
        <f t="shared" si="98"/>
        <v/>
      </c>
      <c r="AK826" s="253" t="str">
        <f t="shared" si="99"/>
        <v/>
      </c>
      <c r="AO826" s="253">
        <v>65</v>
      </c>
      <c r="AP826" s="253">
        <f t="shared" si="100"/>
        <v>-4779.4977823834033</v>
      </c>
      <c r="AQ826" s="253">
        <f t="shared" si="101"/>
        <v>2.8643801541042618E-7</v>
      </c>
      <c r="AR826" s="253">
        <f t="shared" si="102"/>
        <v>9.2010127474105566E-5</v>
      </c>
      <c r="AS826" s="253">
        <f>IF(OR(AR826&lt;$T$757,AR826&gt;$T$758),AQ826,"")</f>
        <v>2.8643801541042618E-7</v>
      </c>
      <c r="AT826" s="253" t="str">
        <f t="shared" si="103"/>
        <v/>
      </c>
      <c r="AU826" s="253" t="str">
        <f t="shared" si="104"/>
        <v/>
      </c>
      <c r="AV826" s="253">
        <f t="shared" si="105"/>
        <v>0</v>
      </c>
      <c r="AW826" s="253">
        <f t="shared" si="106"/>
        <v>2.8643801541042618E-7</v>
      </c>
      <c r="AX826" s="253" t="str">
        <f t="shared" si="107"/>
        <v/>
      </c>
      <c r="AZ826" s="259"/>
      <c r="BA826" s="259">
        <f>BA825+$BD$753</f>
        <v>0.44800000000000034</v>
      </c>
      <c r="BB826" s="274">
        <f t="shared" si="90"/>
        <v>0.99961549070118416</v>
      </c>
      <c r="BC826" s="259">
        <f t="shared" si="91"/>
        <v>1.8576094185318581E-5</v>
      </c>
      <c r="BD826" s="259" t="str">
        <f t="shared" si="88"/>
        <v/>
      </c>
      <c r="BE826" s="254" t="str">
        <f t="shared" si="89"/>
        <v/>
      </c>
    </row>
    <row r="827" spans="1:58" ht="20.100000000000001" customHeight="1" x14ac:dyDescent="0.25">
      <c r="A827" s="248">
        <v>66</v>
      </c>
      <c r="B827" s="247">
        <f>$B$755+(A827*$B$758)</f>
        <v>-8980.4725641185378</v>
      </c>
      <c r="C827" s="247">
        <f>_xlfn.NORM.DIST($B827,$B$752,$B$753,0)</f>
        <v>1.5457617859023906E-7</v>
      </c>
      <c r="D827" s="247">
        <f>_xlfn.NORM.DIST($B827,$B$752,$B$753,1)</f>
        <v>9.3485333642644047E-5</v>
      </c>
      <c r="E827" s="247">
        <f>IF(OR(D827&lt;$F$757,D827&gt;$F$758),C827,"")</f>
        <v>1.5457617859023906E-7</v>
      </c>
      <c r="F827" s="247" t="str">
        <f>IF(AND(D827&gt;$F$757,D827&lt;$F$758),C827,"")</f>
        <v/>
      </c>
      <c r="G827" s="247" t="str">
        <f>IF(C827=MAX($C$761:$C$2761),C827,"")</f>
        <v/>
      </c>
      <c r="H827" s="247">
        <f>_xlfn.NORM.DIST(B827,$F$753,$F$754,0)</f>
        <v>0</v>
      </c>
      <c r="I827" s="247">
        <f>IF(H827=MAX($H$761:$H$2761),C827,"")</f>
        <v>1.5457617859023906E-7</v>
      </c>
      <c r="J827" s="247" t="str">
        <f>IF(I827=MIN($I$761:$I$2761),I827,"")</f>
        <v/>
      </c>
      <c r="K827" s="247"/>
      <c r="L827" s="247"/>
      <c r="M827" s="247"/>
      <c r="N827" s="247"/>
      <c r="O827" s="248">
        <v>66</v>
      </c>
      <c r="P827" s="247">
        <f>$P$755+(O827*$P$758)</f>
        <v>-523.34174164721048</v>
      </c>
      <c r="Q827" s="247">
        <f>_xlfn.NORM.DIST(P827,P$752,P$753,0)</f>
        <v>2.6525060403679938E-6</v>
      </c>
      <c r="R827" s="247">
        <f>_xlfn.NORM.DIST(P827,P$752,P$753,1)</f>
        <v>9.3485333642644047E-5</v>
      </c>
      <c r="S827" s="253">
        <f>IF(OR(R827&lt;$T$757,R827&gt;$T$758),Q827,"")</f>
        <v>2.6525060403679938E-6</v>
      </c>
      <c r="T827" s="253" t="str">
        <f>IF(AND(R827&gt;$T$757,R827&lt;$T$758),Q827,"")</f>
        <v/>
      </c>
      <c r="U827" s="253" t="str">
        <f>IF(Q827=MAX($Q$761:$Q$2761),Q827,"")</f>
        <v/>
      </c>
      <c r="V827" s="253">
        <f>_xlfn.NORM.DIST(P827,$T$753,$T$754,0)</f>
        <v>1.1016613593280658E-51</v>
      </c>
      <c r="W827" s="253" t="str">
        <f>IF(V827=MAX($V$761:$V$2761),Q827,"")</f>
        <v/>
      </c>
      <c r="X827" s="253" t="str">
        <f t="shared" si="92"/>
        <v/>
      </c>
      <c r="AB827" s="259">
        <v>66</v>
      </c>
      <c r="AC827" s="253">
        <f t="shared" si="108"/>
        <v>-809.83532311074146</v>
      </c>
      <c r="AD827" s="253">
        <f t="shared" si="93"/>
        <v>1.7141350732439015E-6</v>
      </c>
      <c r="AE827" s="253">
        <f t="shared" si="94"/>
        <v>9.3485333642644047E-5</v>
      </c>
      <c r="AF827" s="253">
        <f>IF(OR(AE827&lt;$T$757,AE827&gt;$T$758),AD827,"")</f>
        <v>1.7141350732439015E-6</v>
      </c>
      <c r="AG827" s="253" t="str">
        <f t="shared" si="95"/>
        <v/>
      </c>
      <c r="AH827" s="253" t="str">
        <f t="shared" si="96"/>
        <v/>
      </c>
      <c r="AI827" s="253">
        <f t="shared" si="97"/>
        <v>2.8000293339066603E-4</v>
      </c>
      <c r="AJ827" s="253" t="str">
        <f t="shared" si="98"/>
        <v/>
      </c>
      <c r="AK827" s="253" t="str">
        <f t="shared" si="99"/>
        <v/>
      </c>
      <c r="AO827" s="259">
        <v>66</v>
      </c>
      <c r="AP827" s="253">
        <f t="shared" si="100"/>
        <v>-4774.3860200493036</v>
      </c>
      <c r="AQ827" s="253">
        <f t="shared" si="101"/>
        <v>2.907530151660415E-7</v>
      </c>
      <c r="AR827" s="253">
        <f t="shared" si="102"/>
        <v>9.3485333642644047E-5</v>
      </c>
      <c r="AS827" s="253">
        <f>IF(OR(AR827&lt;$T$757,AR827&gt;$T$758),AQ827,"")</f>
        <v>2.907530151660415E-7</v>
      </c>
      <c r="AT827" s="253" t="str">
        <f t="shared" si="103"/>
        <v/>
      </c>
      <c r="AU827" s="253" t="str">
        <f t="shared" si="104"/>
        <v/>
      </c>
      <c r="AV827" s="253">
        <f t="shared" si="105"/>
        <v>0</v>
      </c>
      <c r="AW827" s="253">
        <f t="shared" si="106"/>
        <v>2.907530151660415E-7</v>
      </c>
      <c r="AX827" s="253" t="str">
        <f t="shared" si="107"/>
        <v/>
      </c>
      <c r="AZ827" s="259"/>
      <c r="BA827" s="259">
        <f>BA826+$BD$753</f>
        <v>0.45440000000000036</v>
      </c>
      <c r="BB827" s="274">
        <f t="shared" si="90"/>
        <v>0.99959691460699884</v>
      </c>
      <c r="BC827" s="259">
        <f t="shared" si="91"/>
        <v>1.9180355495529433E-5</v>
      </c>
      <c r="BD827" s="259" t="str">
        <f t="shared" si="88"/>
        <v/>
      </c>
      <c r="BE827" s="254" t="str">
        <f t="shared" si="89"/>
        <v/>
      </c>
    </row>
    <row r="828" spans="1:58" ht="20.100000000000001" customHeight="1" x14ac:dyDescent="0.25">
      <c r="A828" s="247">
        <v>67</v>
      </c>
      <c r="B828" s="247">
        <f>$B$755+(A828*$B$758)</f>
        <v>-8970.8574971334001</v>
      </c>
      <c r="C828" s="247">
        <f>_xlfn.NORM.DIST($B828,$B$752,$B$753,0)</f>
        <v>1.5690225629957852E-7</v>
      </c>
      <c r="D828" s="247">
        <f>_xlfn.NORM.DIST($B828,$B$752,$B$753,1)</f>
        <v>9.4982750809781608E-5</v>
      </c>
      <c r="E828" s="247">
        <f>IF(OR(D828&lt;$F$757,D828&gt;$F$758),C828,"")</f>
        <v>1.5690225629957852E-7</v>
      </c>
      <c r="F828" s="247" t="str">
        <f>IF(AND(D828&gt;$F$757,D828&lt;$F$758),C828,"")</f>
        <v/>
      </c>
      <c r="G828" s="247" t="str">
        <f>IF(C828=MAX($C$761:$C$2761),C828,"")</f>
        <v/>
      </c>
      <c r="H828" s="247">
        <f>_xlfn.NORM.DIST(B828,$F$753,$F$754,0)</f>
        <v>0</v>
      </c>
      <c r="I828" s="247">
        <f>IF(H828=MAX($H$761:$H$2761),C828,"")</f>
        <v>1.5690225629957852E-7</v>
      </c>
      <c r="J828" s="247" t="str">
        <f>IF(I828=MIN($I$761:$I$2761),I828,"")</f>
        <v/>
      </c>
      <c r="K828" s="247"/>
      <c r="L828" s="247"/>
      <c r="M828" s="247"/>
      <c r="N828" s="247"/>
      <c r="O828" s="247">
        <v>67</v>
      </c>
      <c r="P828" s="247">
        <f>$P$755+(O828*$P$758)</f>
        <v>-522.78141858334834</v>
      </c>
      <c r="Q828" s="247">
        <f>_xlfn.NORM.DIST(P828,P$752,P$753,0)</f>
        <v>2.6924212150777003E-6</v>
      </c>
      <c r="R828" s="247">
        <f>_xlfn.NORM.DIST(P828,P$752,P$753,1)</f>
        <v>9.4982750809781839E-5</v>
      </c>
      <c r="S828" s="253">
        <f>IF(OR(R828&lt;$T$757,R828&gt;$T$758),Q828,"")</f>
        <v>2.6924212150777003E-6</v>
      </c>
      <c r="T828" s="253" t="str">
        <f>IF(AND(R828&gt;$T$757,R828&lt;$T$758),Q828,"")</f>
        <v/>
      </c>
      <c r="U828" s="253" t="str">
        <f>IF(Q828=MAX($Q$761:$Q$2761),Q828,"")</f>
        <v/>
      </c>
      <c r="V828" s="253">
        <f>_xlfn.NORM.DIST(P828,$T$753,$T$754,0)</f>
        <v>1.0377818828399001E-51</v>
      </c>
      <c r="W828" s="253" t="str">
        <f>IF(V828=MAX($V$761:$V$2761),Q828,"")</f>
        <v/>
      </c>
      <c r="X828" s="253" t="str">
        <f t="shared" si="92"/>
        <v/>
      </c>
      <c r="AB828" s="253">
        <v>67</v>
      </c>
      <c r="AC828" s="253">
        <f t="shared" si="108"/>
        <v>-808.96826173696127</v>
      </c>
      <c r="AD828" s="253">
        <f t="shared" si="93"/>
        <v>1.7399295483113639E-6</v>
      </c>
      <c r="AE828" s="253">
        <f t="shared" si="94"/>
        <v>9.4982750809781608E-5</v>
      </c>
      <c r="AF828" s="253">
        <f>IF(OR(AE828&lt;$T$757,AE828&gt;$T$758),AD828,"")</f>
        <v>1.7399295483113639E-6</v>
      </c>
      <c r="AG828" s="253" t="str">
        <f t="shared" si="95"/>
        <v/>
      </c>
      <c r="AH828" s="253" t="str">
        <f t="shared" si="96"/>
        <v/>
      </c>
      <c r="AI828" s="253">
        <f t="shared" si="97"/>
        <v>2.8218262388661096E-4</v>
      </c>
      <c r="AJ828" s="253" t="str">
        <f t="shared" si="98"/>
        <v/>
      </c>
      <c r="AK828" s="253" t="str">
        <f t="shared" si="99"/>
        <v/>
      </c>
      <c r="AO828" s="253">
        <v>67</v>
      </c>
      <c r="AP828" s="253">
        <f t="shared" si="100"/>
        <v>-4769.2742577152039</v>
      </c>
      <c r="AQ828" s="253">
        <f t="shared" si="101"/>
        <v>2.9512829545611632E-7</v>
      </c>
      <c r="AR828" s="253">
        <f t="shared" si="102"/>
        <v>9.4982750809781839E-5</v>
      </c>
      <c r="AS828" s="253">
        <f>IF(OR(AR828&lt;$T$757,AR828&gt;$T$758),AQ828,"")</f>
        <v>2.9512829545611632E-7</v>
      </c>
      <c r="AT828" s="253" t="str">
        <f t="shared" si="103"/>
        <v/>
      </c>
      <c r="AU828" s="253" t="str">
        <f t="shared" si="104"/>
        <v/>
      </c>
      <c r="AV828" s="253">
        <f t="shared" si="105"/>
        <v>0</v>
      </c>
      <c r="AW828" s="253">
        <f t="shared" si="106"/>
        <v>2.9512829545611632E-7</v>
      </c>
      <c r="AX828" s="253" t="str">
        <f t="shared" si="107"/>
        <v/>
      </c>
      <c r="AZ828" s="259"/>
      <c r="BA828" s="259">
        <f>BA827+$BD$753</f>
        <v>0.46080000000000038</v>
      </c>
      <c r="BB828" s="274">
        <f t="shared" si="90"/>
        <v>0.99957773425150331</v>
      </c>
      <c r="BC828" s="259">
        <f t="shared" si="91"/>
        <v>1.979459015122309E-5</v>
      </c>
      <c r="BD828" s="259" t="str">
        <f t="shared" si="88"/>
        <v/>
      </c>
      <c r="BE828" s="254" t="str">
        <f t="shared" si="89"/>
        <v/>
      </c>
    </row>
    <row r="829" spans="1:58" ht="20.100000000000001" customHeight="1" x14ac:dyDescent="0.25">
      <c r="A829" s="247">
        <v>68</v>
      </c>
      <c r="B829" s="247">
        <f>$B$755+(A829*$B$758)</f>
        <v>-8961.2424301482624</v>
      </c>
      <c r="C829" s="247">
        <f>_xlfn.NORM.DIST($B829,$B$752,$B$753,0)</f>
        <v>1.5926078886462885E-7</v>
      </c>
      <c r="D829" s="247">
        <f>_xlfn.NORM.DIST($B829,$B$752,$B$753,1)</f>
        <v>9.6502689069573785E-5</v>
      </c>
      <c r="E829" s="247">
        <f>IF(OR(D829&lt;$F$757,D829&gt;$F$758),C829,"")</f>
        <v>1.5926078886462885E-7</v>
      </c>
      <c r="F829" s="247" t="str">
        <f>IF(AND(D829&gt;$F$757,D829&lt;$F$758),C829,"")</f>
        <v/>
      </c>
      <c r="G829" s="247" t="str">
        <f>IF(C829=MAX($C$761:$C$2761),C829,"")</f>
        <v/>
      </c>
      <c r="H829" s="247">
        <f>_xlfn.NORM.DIST(B829,$F$753,$F$754,0)</f>
        <v>0</v>
      </c>
      <c r="I829" s="247">
        <f>IF(H829=MAX($H$761:$H$2761),C829,"")</f>
        <v>1.5926078886462885E-7</v>
      </c>
      <c r="J829" s="247" t="str">
        <f>IF(I829=MIN($I$761:$I$2761),I829,"")</f>
        <v/>
      </c>
      <c r="K829" s="247"/>
      <c r="L829" s="247"/>
      <c r="M829" s="247"/>
      <c r="N829" s="247"/>
      <c r="O829" s="247">
        <v>68</v>
      </c>
      <c r="P829" s="247">
        <f>$P$755+(O829*$P$758)</f>
        <v>-522.22109551948631</v>
      </c>
      <c r="Q829" s="247">
        <f>_xlfn.NORM.DIST(P829,P$752,P$753,0)</f>
        <v>2.7328933106635523E-6</v>
      </c>
      <c r="R829" s="247">
        <f>_xlfn.NORM.DIST(P829,P$752,P$753,1)</f>
        <v>9.6502689069573785E-5</v>
      </c>
      <c r="S829" s="253">
        <f>IF(OR(R829&lt;$T$757,R829&gt;$T$758),Q829,"")</f>
        <v>2.7328933106635523E-6</v>
      </c>
      <c r="T829" s="253" t="str">
        <f>IF(AND(R829&gt;$T$757,R829&lt;$T$758),Q829,"")</f>
        <v/>
      </c>
      <c r="U829" s="253" t="str">
        <f>IF(Q829=MAX($Q$761:$Q$2761),Q829,"")</f>
        <v/>
      </c>
      <c r="V829" s="253">
        <f>_xlfn.NORM.DIST(P829,$T$753,$T$754,0)</f>
        <v>9.7759079549236261E-52</v>
      </c>
      <c r="W829" s="253" t="str">
        <f>IF(V829=MAX($V$761:$V$2761),Q829,"")</f>
        <v/>
      </c>
      <c r="X829" s="253" t="str">
        <f t="shared" si="92"/>
        <v/>
      </c>
      <c r="AB829" s="253">
        <v>68</v>
      </c>
      <c r="AC829" s="253">
        <f t="shared" si="108"/>
        <v>-808.10120036318096</v>
      </c>
      <c r="AD829" s="253">
        <f t="shared" si="93"/>
        <v>1.766083923636282E-6</v>
      </c>
      <c r="AE829" s="253">
        <f t="shared" si="94"/>
        <v>9.6502689069573785E-5</v>
      </c>
      <c r="AF829" s="253">
        <f>IF(OR(AE829&lt;$T$757,AE829&gt;$T$758),AD829,"")</f>
        <v>1.766083923636282E-6</v>
      </c>
      <c r="AG829" s="253" t="str">
        <f t="shared" si="95"/>
        <v/>
      </c>
      <c r="AH829" s="253" t="str">
        <f t="shared" si="96"/>
        <v/>
      </c>
      <c r="AI829" s="253">
        <f t="shared" si="97"/>
        <v>2.8437473221074353E-4</v>
      </c>
      <c r="AJ829" s="253" t="str">
        <f t="shared" si="98"/>
        <v/>
      </c>
      <c r="AK829" s="253" t="str">
        <f t="shared" si="99"/>
        <v/>
      </c>
      <c r="AO829" s="253">
        <v>68</v>
      </c>
      <c r="AP829" s="253">
        <f t="shared" si="100"/>
        <v>-4764.1624953811042</v>
      </c>
      <c r="AQ829" s="253">
        <f t="shared" si="101"/>
        <v>2.995646223268526E-7</v>
      </c>
      <c r="AR829" s="253">
        <f t="shared" si="102"/>
        <v>9.6502689069573785E-5</v>
      </c>
      <c r="AS829" s="253">
        <f>IF(OR(AR829&lt;$T$757,AR829&gt;$T$758),AQ829,"")</f>
        <v>2.995646223268526E-7</v>
      </c>
      <c r="AT829" s="253" t="str">
        <f t="shared" si="103"/>
        <v/>
      </c>
      <c r="AU829" s="253" t="str">
        <f t="shared" si="104"/>
        <v/>
      </c>
      <c r="AV829" s="253">
        <f t="shared" si="105"/>
        <v>0</v>
      </c>
      <c r="AW829" s="253">
        <f t="shared" si="106"/>
        <v>2.995646223268526E-7</v>
      </c>
      <c r="AX829" s="253" t="str">
        <f t="shared" si="107"/>
        <v/>
      </c>
      <c r="AZ829" s="259"/>
      <c r="BA829" s="259">
        <f>BA828+$BD$753</f>
        <v>0.46720000000000039</v>
      </c>
      <c r="BB829" s="274">
        <f t="shared" si="90"/>
        <v>0.99955793966135209</v>
      </c>
      <c r="BC829" s="259">
        <f t="shared" si="91"/>
        <v>2.0418780872111242E-5</v>
      </c>
      <c r="BD829" s="259" t="str">
        <f t="shared" si="88"/>
        <v/>
      </c>
      <c r="BE829" s="254" t="str">
        <f t="shared" si="89"/>
        <v/>
      </c>
    </row>
    <row r="830" spans="1:58" ht="20.100000000000001" customHeight="1" x14ac:dyDescent="0.25">
      <c r="A830" s="247">
        <v>69</v>
      </c>
      <c r="B830" s="247">
        <f>$B$755+(A830*$B$758)</f>
        <v>-8951.6273631631248</v>
      </c>
      <c r="C830" s="247">
        <f>_xlfn.NORM.DIST($B830,$B$752,$B$753,0)</f>
        <v>1.6165218810251533E-7</v>
      </c>
      <c r="D830" s="247">
        <f>_xlfn.NORM.DIST($B830,$B$752,$B$753,1)</f>
        <v>9.8045462453789402E-5</v>
      </c>
      <c r="E830" s="247">
        <f>IF(OR(D830&lt;$F$757,D830&gt;$F$758),C830,"")</f>
        <v>1.6165218810251533E-7</v>
      </c>
      <c r="F830" s="247" t="str">
        <f>IF(AND(D830&gt;$F$757,D830&lt;$F$758),C830,"")</f>
        <v/>
      </c>
      <c r="G830" s="247" t="str">
        <f>IF(C830=MAX($C$761:$C$2761),C830,"")</f>
        <v/>
      </c>
      <c r="H830" s="247">
        <f>_xlfn.NORM.DIST(B830,$F$753,$F$754,0)</f>
        <v>0</v>
      </c>
      <c r="I830" s="247">
        <f>IF(H830=MAX($H$761:$H$2761),C830,"")</f>
        <v>1.6165218810251533E-7</v>
      </c>
      <c r="J830" s="247" t="str">
        <f>IF(I830=MIN($I$761:$I$2761),I830,"")</f>
        <v/>
      </c>
      <c r="K830" s="247"/>
      <c r="L830" s="247"/>
      <c r="M830" s="247"/>
      <c r="N830" s="247"/>
      <c r="O830" s="247">
        <v>69</v>
      </c>
      <c r="P830" s="247">
        <f>$P$755+(O830*$P$758)</f>
        <v>-521.66077245562417</v>
      </c>
      <c r="Q830" s="247">
        <f>_xlfn.NORM.DIST(P830,P$752,P$753,0)</f>
        <v>2.7739293938509903E-6</v>
      </c>
      <c r="R830" s="247">
        <f>_xlfn.NORM.DIST(P830,P$752,P$753,1)</f>
        <v>9.8045462453789402E-5</v>
      </c>
      <c r="S830" s="253">
        <f>IF(OR(R830&lt;$T$757,R830&gt;$T$758),Q830,"")</f>
        <v>2.7739293938509903E-6</v>
      </c>
      <c r="T830" s="253" t="str">
        <f>IF(AND(R830&gt;$T$757,R830&lt;$T$758),Q830,"")</f>
        <v/>
      </c>
      <c r="U830" s="253" t="str">
        <f>IF(Q830=MAX($Q$761:$Q$2761),Q830,"")</f>
        <v/>
      </c>
      <c r="V830" s="253">
        <f>_xlfn.NORM.DIST(P830,$T$753,$T$754,0)</f>
        <v>9.2087604188881356E-52</v>
      </c>
      <c r="W830" s="253" t="str">
        <f>IF(V830=MAX($V$761:$V$2761),Q830,"")</f>
        <v/>
      </c>
      <c r="X830" s="253" t="str">
        <f t="shared" si="92"/>
        <v/>
      </c>
      <c r="AB830" s="253">
        <v>69</v>
      </c>
      <c r="AC830" s="253">
        <f t="shared" si="108"/>
        <v>-807.23413898940078</v>
      </c>
      <c r="AD830" s="253">
        <f t="shared" si="93"/>
        <v>1.7926027659648685E-6</v>
      </c>
      <c r="AE830" s="253">
        <f t="shared" si="94"/>
        <v>9.8045462453789402E-5</v>
      </c>
      <c r="AF830" s="253">
        <f>IF(OR(AE830&lt;$T$757,AE830&gt;$T$758),AD830,"")</f>
        <v>1.7926027659648685E-6</v>
      </c>
      <c r="AG830" s="253" t="str">
        <f t="shared" si="95"/>
        <v/>
      </c>
      <c r="AH830" s="253" t="str">
        <f t="shared" si="96"/>
        <v/>
      </c>
      <c r="AI830" s="253">
        <f t="shared" si="97"/>
        <v>2.8657928441038594E-4</v>
      </c>
      <c r="AJ830" s="253" t="str">
        <f t="shared" si="98"/>
        <v/>
      </c>
      <c r="AK830" s="253" t="str">
        <f t="shared" si="99"/>
        <v/>
      </c>
      <c r="AO830" s="253">
        <v>69</v>
      </c>
      <c r="AP830" s="253">
        <f t="shared" si="100"/>
        <v>-4759.0507330470045</v>
      </c>
      <c r="AQ830" s="253">
        <f t="shared" si="101"/>
        <v>3.0406277039353778E-7</v>
      </c>
      <c r="AR830" s="253">
        <f t="shared" si="102"/>
        <v>9.8045462453789402E-5</v>
      </c>
      <c r="AS830" s="253">
        <f>IF(OR(AR830&lt;$T$757,AR830&gt;$T$758),AQ830,"")</f>
        <v>3.0406277039353778E-7</v>
      </c>
      <c r="AT830" s="253" t="str">
        <f t="shared" si="103"/>
        <v/>
      </c>
      <c r="AU830" s="253" t="str">
        <f t="shared" si="104"/>
        <v/>
      </c>
      <c r="AV830" s="253">
        <f t="shared" si="105"/>
        <v>0</v>
      </c>
      <c r="AW830" s="253">
        <f t="shared" si="106"/>
        <v>3.0406277039353778E-7</v>
      </c>
      <c r="AX830" s="253" t="str">
        <f t="shared" si="107"/>
        <v/>
      </c>
      <c r="AZ830" s="259"/>
      <c r="BA830" s="259">
        <f>BA829+$BD$753</f>
        <v>0.47360000000000041</v>
      </c>
      <c r="BB830" s="274">
        <f t="shared" si="90"/>
        <v>0.99953752088047998</v>
      </c>
      <c r="BC830" s="259">
        <f t="shared" si="91"/>
        <v>2.1052909239926976E-5</v>
      </c>
      <c r="BD830" s="259" t="str">
        <f t="shared" si="88"/>
        <v/>
      </c>
      <c r="BE830" s="254" t="str">
        <f t="shared" si="89"/>
        <v/>
      </c>
    </row>
    <row r="831" spans="1:58" ht="20.100000000000001" customHeight="1" x14ac:dyDescent="0.25">
      <c r="A831" s="247">
        <v>70</v>
      </c>
      <c r="B831" s="247">
        <f>$B$755+(A831*$B$758)</f>
        <v>-8942.0122961779871</v>
      </c>
      <c r="C831" s="247">
        <f>_xlfn.NORM.DIST($B831,$B$752,$B$753,0)</f>
        <v>1.6407687042796453E-7</v>
      </c>
      <c r="D831" s="247">
        <f>_xlfn.NORM.DIST($B831,$B$752,$B$753,1)</f>
        <v>9.9611388975916519E-5</v>
      </c>
      <c r="E831" s="247">
        <f>IF(OR(D831&lt;$F$757,D831&gt;$F$758),C831,"")</f>
        <v>1.6407687042796453E-7</v>
      </c>
      <c r="F831" s="247" t="str">
        <f>IF(AND(D831&gt;$F$757,D831&lt;$F$758),C831,"")</f>
        <v/>
      </c>
      <c r="G831" s="247" t="str">
        <f>IF(C831=MAX($C$761:$C$2761),C831,"")</f>
        <v/>
      </c>
      <c r="H831" s="247">
        <f>_xlfn.NORM.DIST(B831,$F$753,$F$754,0)</f>
        <v>0</v>
      </c>
      <c r="I831" s="247">
        <f>IF(H831=MAX($H$761:$H$2761),C831,"")</f>
        <v>1.6407687042796453E-7</v>
      </c>
      <c r="J831" s="247" t="str">
        <f>IF(I831=MIN($I$761:$I$2761),I831,"")</f>
        <v/>
      </c>
      <c r="K831" s="247"/>
      <c r="L831" s="247"/>
      <c r="M831" s="247"/>
      <c r="N831" s="247"/>
      <c r="O831" s="247">
        <v>70</v>
      </c>
      <c r="P831" s="247">
        <f>$P$755+(O831*$P$758)</f>
        <v>-521.10044939176203</v>
      </c>
      <c r="Q831" s="247">
        <f>_xlfn.NORM.DIST(P831,P$752,P$753,0)</f>
        <v>2.8155366102596533E-6</v>
      </c>
      <c r="R831" s="247">
        <f>_xlfn.NORM.DIST(P831,P$752,P$753,1)</f>
        <v>9.9611388975916695E-5</v>
      </c>
      <c r="S831" s="253">
        <f>IF(OR(R831&lt;$T$757,R831&gt;$T$758),Q831,"")</f>
        <v>2.8155366102596533E-6</v>
      </c>
      <c r="T831" s="253" t="str">
        <f>IF(AND(R831&gt;$T$757,R831&lt;$T$758),Q831,"")</f>
        <v/>
      </c>
      <c r="U831" s="253" t="str">
        <f>IF(Q831=MAX($Q$761:$Q$2761),Q831,"")</f>
        <v/>
      </c>
      <c r="V831" s="253">
        <f>_xlfn.NORM.DIST(P831,$T$753,$T$754,0)</f>
        <v>8.6743770536759235E-52</v>
      </c>
      <c r="W831" s="253" t="str">
        <f>IF(V831=MAX($V$761:$V$2761),Q831,"")</f>
        <v/>
      </c>
      <c r="X831" s="253" t="str">
        <f t="shared" si="92"/>
        <v/>
      </c>
      <c r="AB831" s="253">
        <v>70</v>
      </c>
      <c r="AC831" s="253">
        <f t="shared" si="108"/>
        <v>-806.36707761562047</v>
      </c>
      <c r="AD831" s="253">
        <f t="shared" si="93"/>
        <v>1.8194906930273246E-6</v>
      </c>
      <c r="AE831" s="253">
        <f t="shared" si="94"/>
        <v>9.9611388975916695E-5</v>
      </c>
      <c r="AF831" s="253">
        <f>IF(OR(AE831&lt;$T$757,AE831&gt;$T$758),AD831,"")</f>
        <v>1.8194906930273246E-6</v>
      </c>
      <c r="AG831" s="253" t="str">
        <f t="shared" si="95"/>
        <v/>
      </c>
      <c r="AH831" s="253" t="str">
        <f t="shared" si="96"/>
        <v/>
      </c>
      <c r="AI831" s="253">
        <f t="shared" si="97"/>
        <v>2.8879630613538209E-4</v>
      </c>
      <c r="AJ831" s="253" t="str">
        <f t="shared" si="98"/>
        <v/>
      </c>
      <c r="AK831" s="253" t="str">
        <f t="shared" si="99"/>
        <v/>
      </c>
      <c r="AO831" s="253">
        <v>70</v>
      </c>
      <c r="AP831" s="253">
        <f t="shared" si="100"/>
        <v>-4753.9389707129039</v>
      </c>
      <c r="AQ831" s="253">
        <f t="shared" si="101"/>
        <v>3.0862352291940438E-7</v>
      </c>
      <c r="AR831" s="253">
        <f t="shared" si="102"/>
        <v>9.9611388975916695E-5</v>
      </c>
      <c r="AS831" s="253">
        <f>IF(OR(AR831&lt;$T$757,AR831&gt;$T$758),AQ831,"")</f>
        <v>3.0862352291940438E-7</v>
      </c>
      <c r="AT831" s="253" t="str">
        <f t="shared" si="103"/>
        <v/>
      </c>
      <c r="AU831" s="253" t="str">
        <f t="shared" si="104"/>
        <v/>
      </c>
      <c r="AV831" s="253">
        <f t="shared" si="105"/>
        <v>0</v>
      </c>
      <c r="AW831" s="253">
        <f t="shared" si="106"/>
        <v>3.0862352291940438E-7</v>
      </c>
      <c r="AX831" s="253" t="str">
        <f t="shared" si="107"/>
        <v/>
      </c>
      <c r="AZ831" s="259"/>
      <c r="BA831" s="259">
        <f>BA830+$BD$753</f>
        <v>0.48000000000000043</v>
      </c>
      <c r="BB831" s="274">
        <f t="shared" si="90"/>
        <v>0.99951646797124005</v>
      </c>
      <c r="BC831" s="259">
        <f t="shared" si="91"/>
        <v>2.1696955727623646E-5</v>
      </c>
      <c r="BD831" s="259" t="str">
        <f t="shared" si="88"/>
        <v/>
      </c>
      <c r="BE831" s="254" t="str">
        <f t="shared" si="89"/>
        <v/>
      </c>
    </row>
    <row r="832" spans="1:58" ht="20.100000000000001" customHeight="1" x14ac:dyDescent="0.25">
      <c r="A832" s="247">
        <v>71</v>
      </c>
      <c r="B832" s="247">
        <f>$B$755+(A832*$B$758)</f>
        <v>-8932.3972291928494</v>
      </c>
      <c r="C832" s="247">
        <f>_xlfn.NORM.DIST($B832,$B$752,$B$753,0)</f>
        <v>1.6653525689549001E-7</v>
      </c>
      <c r="D832" s="247">
        <f>_xlfn.NORM.DIST($B832,$B$752,$B$753,1)</f>
        <v>1.0120079067557047E-4</v>
      </c>
      <c r="E832" s="247">
        <f>IF(OR(D832&lt;$F$757,D832&gt;$F$758),C832,"")</f>
        <v>1.6653525689549001E-7</v>
      </c>
      <c r="F832" s="247" t="str">
        <f>IF(AND(D832&gt;$F$757,D832&lt;$F$758),C832,"")</f>
        <v/>
      </c>
      <c r="G832" s="247" t="str">
        <f>IF(C832=MAX($C$761:$C$2761),C832,"")</f>
        <v/>
      </c>
      <c r="H832" s="247">
        <f>_xlfn.NORM.DIST(B832,$F$753,$F$754,0)</f>
        <v>0</v>
      </c>
      <c r="I832" s="247">
        <f>IF(H832=MAX($H$761:$H$2761),C832,"")</f>
        <v>1.6653525689549001E-7</v>
      </c>
      <c r="J832" s="247" t="str">
        <f>IF(I832=MIN($I$761:$I$2761),I832,"")</f>
        <v/>
      </c>
      <c r="K832" s="247"/>
      <c r="L832" s="247"/>
      <c r="M832" s="247"/>
      <c r="N832" s="247"/>
      <c r="O832" s="247">
        <v>71</v>
      </c>
      <c r="P832" s="247">
        <f>$P$755+(O832*$P$758)</f>
        <v>-520.5401263279</v>
      </c>
      <c r="Q832" s="247">
        <f>_xlfn.NORM.DIST(P832,P$752,P$753,0)</f>
        <v>2.857722185127271E-6</v>
      </c>
      <c r="R832" s="247">
        <f>_xlfn.NORM.DIST(P832,P$752,P$753,1)</f>
        <v>1.0120079067557047E-4</v>
      </c>
      <c r="S832" s="253">
        <f>IF(OR(R832&lt;$T$757,R832&gt;$T$758),Q832,"")</f>
        <v>2.857722185127271E-6</v>
      </c>
      <c r="T832" s="253" t="str">
        <f>IF(AND(R832&gt;$T$757,R832&lt;$T$758),Q832,"")</f>
        <v/>
      </c>
      <c r="U832" s="253" t="str">
        <f>IF(Q832=MAX($Q$761:$Q$2761),Q832,"")</f>
        <v/>
      </c>
      <c r="V832" s="253">
        <f>_xlfn.NORM.DIST(P832,$T$753,$T$754,0)</f>
        <v>8.1708731619908149E-52</v>
      </c>
      <c r="W832" s="253" t="str">
        <f>IF(V832=MAX($V$761:$V$2761),Q832,"")</f>
        <v/>
      </c>
      <c r="X832" s="253" t="str">
        <f t="shared" si="92"/>
        <v/>
      </c>
      <c r="AB832" s="253">
        <v>71</v>
      </c>
      <c r="AC832" s="253">
        <f t="shared" si="108"/>
        <v>-805.50001624184029</v>
      </c>
      <c r="AD832" s="253">
        <f t="shared" si="93"/>
        <v>1.8467523740056297E-6</v>
      </c>
      <c r="AE832" s="253">
        <f t="shared" si="94"/>
        <v>1.0120079067557047E-4</v>
      </c>
      <c r="AF832" s="253">
        <f>IF(OR(AE832&lt;$T$757,AE832&gt;$T$758),AD832,"")</f>
        <v>1.8467523740056297E-6</v>
      </c>
      <c r="AG832" s="253" t="str">
        <f t="shared" si="95"/>
        <v/>
      </c>
      <c r="AH832" s="253" t="str">
        <f t="shared" si="96"/>
        <v/>
      </c>
      <c r="AI832" s="253">
        <f t="shared" si="97"/>
        <v>2.9102582263336555E-4</v>
      </c>
      <c r="AJ832" s="253" t="str">
        <f t="shared" si="98"/>
        <v/>
      </c>
      <c r="AK832" s="253" t="str">
        <f t="shared" si="99"/>
        <v/>
      </c>
      <c r="AO832" s="253">
        <v>71</v>
      </c>
      <c r="AP832" s="253">
        <f t="shared" si="100"/>
        <v>-4748.8272083788042</v>
      </c>
      <c r="AQ832" s="253">
        <f t="shared" si="101"/>
        <v>3.132476718949793E-7</v>
      </c>
      <c r="AR832" s="253">
        <f t="shared" si="102"/>
        <v>1.0120079067557047E-4</v>
      </c>
      <c r="AS832" s="253">
        <f>IF(OR(AR832&lt;$T$757,AR832&gt;$T$758),AQ832,"")</f>
        <v>3.132476718949793E-7</v>
      </c>
      <c r="AT832" s="253" t="str">
        <f t="shared" si="103"/>
        <v/>
      </c>
      <c r="AU832" s="253" t="str">
        <f t="shared" si="104"/>
        <v/>
      </c>
      <c r="AV832" s="253">
        <f t="shared" si="105"/>
        <v>0</v>
      </c>
      <c r="AW832" s="253">
        <f t="shared" si="106"/>
        <v>3.132476718949793E-7</v>
      </c>
      <c r="AX832" s="253" t="str">
        <f t="shared" si="107"/>
        <v/>
      </c>
      <c r="AZ832" s="259"/>
      <c r="BA832" s="259">
        <f>BA831+$BD$753</f>
        <v>0.48640000000000044</v>
      </c>
      <c r="BB832" s="274">
        <f t="shared" si="90"/>
        <v>0.99949477101551243</v>
      </c>
      <c r="BC832" s="259">
        <f t="shared" si="91"/>
        <v>2.235089972923987E-5</v>
      </c>
      <c r="BD832" s="259" t="str">
        <f t="shared" si="88"/>
        <v/>
      </c>
      <c r="BE832" s="254" t="str">
        <f t="shared" si="89"/>
        <v/>
      </c>
    </row>
    <row r="833" spans="1:57" ht="20.100000000000001" customHeight="1" x14ac:dyDescent="0.25">
      <c r="A833" s="247">
        <v>72</v>
      </c>
      <c r="B833" s="247">
        <f>$B$755+(A833*$B$758)</f>
        <v>-8922.7821622077117</v>
      </c>
      <c r="C833" s="247">
        <f>_xlfn.NORM.DIST($B833,$B$752,$B$753,0)</f>
        <v>1.69027773241836E-7</v>
      </c>
      <c r="D833" s="247">
        <f>_xlfn.NORM.DIST($B833,$B$752,$B$753,1)</f>
        <v>1.0281399366330991E-4</v>
      </c>
      <c r="E833" s="247">
        <f>IF(OR(D833&lt;$F$757,D833&gt;$F$758),C833,"")</f>
        <v>1.69027773241836E-7</v>
      </c>
      <c r="F833" s="247" t="str">
        <f>IF(AND(D833&gt;$F$757,D833&lt;$F$758),C833,"")</f>
        <v/>
      </c>
      <c r="G833" s="247" t="str">
        <f>IF(C833=MAX($C$761:$C$2761),C833,"")</f>
        <v/>
      </c>
      <c r="H833" s="247">
        <f>_xlfn.NORM.DIST(B833,$F$753,$F$754,0)</f>
        <v>0</v>
      </c>
      <c r="I833" s="247">
        <f>IF(H833=MAX($H$761:$H$2761),C833,"")</f>
        <v>1.69027773241836E-7</v>
      </c>
      <c r="J833" s="247" t="str">
        <f>IF(I833=MIN($I$761:$I$2761),I833,"")</f>
        <v/>
      </c>
      <c r="K833" s="247"/>
      <c r="L833" s="247"/>
      <c r="M833" s="247"/>
      <c r="N833" s="247"/>
      <c r="O833" s="247">
        <v>72</v>
      </c>
      <c r="P833" s="247">
        <f>$P$755+(O833*$P$758)</f>
        <v>-519.97980326403786</v>
      </c>
      <c r="Q833" s="247">
        <f>_xlfn.NORM.DIST(P833,P$752,P$753,0)</f>
        <v>2.900493424038052E-6</v>
      </c>
      <c r="R833" s="247">
        <f>_xlfn.NORM.DIST(P833,P$752,P$753,1)</f>
        <v>1.0281399366330974E-4</v>
      </c>
      <c r="S833" s="253">
        <f>IF(OR(R833&lt;$T$757,R833&gt;$T$758),Q833,"")</f>
        <v>2.900493424038052E-6</v>
      </c>
      <c r="T833" s="253" t="str">
        <f>IF(AND(R833&gt;$T$757,R833&lt;$T$758),Q833,"")</f>
        <v/>
      </c>
      <c r="U833" s="253" t="str">
        <f>IF(Q833=MAX($Q$761:$Q$2761),Q833,"")</f>
        <v/>
      </c>
      <c r="V833" s="253">
        <f>_xlfn.NORM.DIST(P833,$T$753,$T$754,0)</f>
        <v>7.6964719903320262E-52</v>
      </c>
      <c r="W833" s="253" t="str">
        <f>IF(V833=MAX($V$761:$V$2761),Q833,"")</f>
        <v/>
      </c>
      <c r="X833" s="253" t="str">
        <f t="shared" si="92"/>
        <v/>
      </c>
      <c r="AB833" s="253">
        <v>72</v>
      </c>
      <c r="AC833" s="253">
        <f t="shared" si="108"/>
        <v>-804.63295486805998</v>
      </c>
      <c r="AD833" s="253">
        <f t="shared" si="93"/>
        <v>1.8743925300042572E-6</v>
      </c>
      <c r="AE833" s="253">
        <f t="shared" si="94"/>
        <v>1.0281399366330991E-4</v>
      </c>
      <c r="AF833" s="253">
        <f>IF(OR(AE833&lt;$T$757,AE833&gt;$T$758),AD833,"")</f>
        <v>1.8743925300042572E-6</v>
      </c>
      <c r="AG833" s="253" t="str">
        <f t="shared" si="95"/>
        <v/>
      </c>
      <c r="AH833" s="253" t="str">
        <f t="shared" si="96"/>
        <v/>
      </c>
      <c r="AI833" s="253">
        <f t="shared" si="97"/>
        <v>2.9326785874502842E-4</v>
      </c>
      <c r="AJ833" s="253" t="str">
        <f t="shared" si="98"/>
        <v/>
      </c>
      <c r="AK833" s="253" t="str">
        <f t="shared" si="99"/>
        <v/>
      </c>
      <c r="AO833" s="253">
        <v>72</v>
      </c>
      <c r="AP833" s="253">
        <f t="shared" si="100"/>
        <v>-4743.7154460447045</v>
      </c>
      <c r="AQ833" s="253">
        <f t="shared" si="101"/>
        <v>3.179360181179233E-7</v>
      </c>
      <c r="AR833" s="253">
        <f t="shared" si="102"/>
        <v>1.0281399366330974E-4</v>
      </c>
      <c r="AS833" s="253">
        <f>IF(OR(AR833&lt;$T$757,AR833&gt;$T$758),AQ833,"")</f>
        <v>3.179360181179233E-7</v>
      </c>
      <c r="AT833" s="253" t="str">
        <f t="shared" si="103"/>
        <v/>
      </c>
      <c r="AU833" s="253" t="str">
        <f t="shared" si="104"/>
        <v/>
      </c>
      <c r="AV833" s="253">
        <f t="shared" si="105"/>
        <v>0</v>
      </c>
      <c r="AW833" s="253">
        <f t="shared" si="106"/>
        <v>3.179360181179233E-7</v>
      </c>
      <c r="AX833" s="253" t="str">
        <f t="shared" si="107"/>
        <v/>
      </c>
      <c r="AZ833" s="259"/>
      <c r="BA833" s="259">
        <f>BA832+$BD$753</f>
        <v>0.49280000000000046</v>
      </c>
      <c r="BB833" s="274">
        <f t="shared" si="90"/>
        <v>0.99947242011578319</v>
      </c>
      <c r="BC833" s="259">
        <f t="shared" si="91"/>
        <v>2.3014719587655108E-5</v>
      </c>
      <c r="BD833" s="259" t="str">
        <f t="shared" si="88"/>
        <v/>
      </c>
      <c r="BE833" s="254" t="str">
        <f t="shared" si="89"/>
        <v/>
      </c>
    </row>
    <row r="834" spans="1:57" ht="20.100000000000001" customHeight="1" x14ac:dyDescent="0.25">
      <c r="A834" s="248">
        <v>73</v>
      </c>
      <c r="B834" s="247">
        <f>$B$755+(A834*$B$758)</f>
        <v>-8913.1670952225741</v>
      </c>
      <c r="C834" s="247">
        <f>_xlfn.NORM.DIST($B834,$B$752,$B$753,0)</f>
        <v>1.7155484992868312E-7</v>
      </c>
      <c r="D834" s="247">
        <f>_xlfn.NORM.DIST($B834,$B$752,$B$753,1)</f>
        <v>1.0445132816586203E-4</v>
      </c>
      <c r="E834" s="247">
        <f>IF(OR(D834&lt;$F$757,D834&gt;$F$758),C834,"")</f>
        <v>1.7155484992868312E-7</v>
      </c>
      <c r="F834" s="247" t="str">
        <f>IF(AND(D834&gt;$F$757,D834&lt;$F$758),C834,"")</f>
        <v/>
      </c>
      <c r="G834" s="247" t="str">
        <f>IF(C834=MAX($C$761:$C$2761),C834,"")</f>
        <v/>
      </c>
      <c r="H834" s="247">
        <f>_xlfn.NORM.DIST(B834,$F$753,$F$754,0)</f>
        <v>0</v>
      </c>
      <c r="I834" s="247">
        <f>IF(H834=MAX($H$761:$H$2761),C834,"")</f>
        <v>1.7155484992868312E-7</v>
      </c>
      <c r="J834" s="247" t="str">
        <f>IF(I834=MIN($I$761:$I$2761),I834,"")</f>
        <v/>
      </c>
      <c r="K834" s="247"/>
      <c r="L834" s="247"/>
      <c r="M834" s="247"/>
      <c r="N834" s="247"/>
      <c r="O834" s="248">
        <v>73</v>
      </c>
      <c r="P834" s="247">
        <f>$P$755+(O834*$P$758)</f>
        <v>-519.41948020017571</v>
      </c>
      <c r="Q834" s="247">
        <f>_xlfn.NORM.DIST(P834,P$752,P$753,0)</f>
        <v>2.9438577136554376E-6</v>
      </c>
      <c r="R834" s="247">
        <f>_xlfn.NORM.DIST(P834,P$752,P$753,1)</f>
        <v>1.0445132816586203E-4</v>
      </c>
      <c r="S834" s="253">
        <f>IF(OR(R834&lt;$T$757,R834&gt;$T$758),Q834,"")</f>
        <v>2.9438577136554376E-6</v>
      </c>
      <c r="T834" s="253" t="str">
        <f>IF(AND(R834&gt;$T$757,R834&lt;$T$758),Q834,"")</f>
        <v/>
      </c>
      <c r="U834" s="253" t="str">
        <f>IF(Q834=MAX($Q$761:$Q$2761),Q834,"")</f>
        <v/>
      </c>
      <c r="V834" s="253">
        <f>_xlfn.NORM.DIST(P834,$T$753,$T$754,0)</f>
        <v>7.2494985738116341E-52</v>
      </c>
      <c r="W834" s="253" t="str">
        <f>IF(V834=MAX($V$761:$V$2761),Q834,"")</f>
        <v/>
      </c>
      <c r="X834" s="253" t="str">
        <f t="shared" si="92"/>
        <v/>
      </c>
      <c r="AB834" s="259">
        <v>73</v>
      </c>
      <c r="AC834" s="253">
        <f t="shared" si="108"/>
        <v>-803.76589349427979</v>
      </c>
      <c r="AD834" s="253">
        <f t="shared" si="93"/>
        <v>1.9024159345236819E-6</v>
      </c>
      <c r="AE834" s="253">
        <f t="shared" si="94"/>
        <v>1.0445132816586179E-4</v>
      </c>
      <c r="AF834" s="253">
        <f>IF(OR(AE834&lt;$T$757,AE834&gt;$T$758),AD834,"")</f>
        <v>1.9024159345236819E-6</v>
      </c>
      <c r="AG834" s="253" t="str">
        <f t="shared" si="95"/>
        <v/>
      </c>
      <c r="AH834" s="253" t="str">
        <f t="shared" si="96"/>
        <v/>
      </c>
      <c r="AI834" s="253">
        <f t="shared" si="97"/>
        <v>2.9552243889938151E-4</v>
      </c>
      <c r="AJ834" s="253" t="str">
        <f t="shared" si="98"/>
        <v/>
      </c>
      <c r="AK834" s="253" t="str">
        <f t="shared" si="99"/>
        <v/>
      </c>
      <c r="AO834" s="259">
        <v>73</v>
      </c>
      <c r="AP834" s="253">
        <f t="shared" si="100"/>
        <v>-4738.6036837106049</v>
      </c>
      <c r="AQ834" s="253">
        <f t="shared" si="101"/>
        <v>3.2268937127335572E-7</v>
      </c>
      <c r="AR834" s="253">
        <f t="shared" si="102"/>
        <v>1.0445132816586179E-4</v>
      </c>
      <c r="AS834" s="253">
        <f>IF(OR(AR834&lt;$T$757,AR834&gt;$T$758),AQ834,"")</f>
        <v>3.2268937127335572E-7</v>
      </c>
      <c r="AT834" s="253" t="str">
        <f t="shared" si="103"/>
        <v/>
      </c>
      <c r="AU834" s="253" t="str">
        <f t="shared" si="104"/>
        <v/>
      </c>
      <c r="AV834" s="253">
        <f t="shared" si="105"/>
        <v>0</v>
      </c>
      <c r="AW834" s="253">
        <f t="shared" si="106"/>
        <v>3.2268937127335572E-7</v>
      </c>
      <c r="AX834" s="253" t="str">
        <f t="shared" si="107"/>
        <v/>
      </c>
      <c r="AZ834" s="259"/>
      <c r="BA834" s="259">
        <f>BA833+$BD$753</f>
        <v>0.49920000000000048</v>
      </c>
      <c r="BB834" s="274">
        <f t="shared" si="90"/>
        <v>0.99944940539619553</v>
      </c>
      <c r="BC834" s="259">
        <f t="shared" si="91"/>
        <v>2.3688392622345233E-5</v>
      </c>
      <c r="BD834" s="259" t="str">
        <f t="shared" si="88"/>
        <v/>
      </c>
      <c r="BE834" s="254" t="str">
        <f t="shared" si="89"/>
        <v/>
      </c>
    </row>
    <row r="835" spans="1:57" ht="20.100000000000001" customHeight="1" x14ac:dyDescent="0.25">
      <c r="A835" s="247">
        <v>74</v>
      </c>
      <c r="B835" s="247">
        <f>$B$755+(A835*$B$758)</f>
        <v>-8903.5520282374364</v>
      </c>
      <c r="C835" s="247">
        <f>_xlfn.NORM.DIST($B835,$B$752,$B$753,0)</f>
        <v>1.7411692218560949E-7</v>
      </c>
      <c r="D835" s="247">
        <f>_xlfn.NORM.DIST($B835,$B$752,$B$753,1)</f>
        <v>1.0611312857175865E-4</v>
      </c>
      <c r="E835" s="247">
        <f>IF(OR(D835&lt;$F$757,D835&gt;$F$758),C835,"")</f>
        <v>1.7411692218560949E-7</v>
      </c>
      <c r="F835" s="247" t="str">
        <f>IF(AND(D835&gt;$F$757,D835&lt;$F$758),C835,"")</f>
        <v/>
      </c>
      <c r="G835" s="247" t="str">
        <f>IF(C835=MAX($C$761:$C$2761),C835,"")</f>
        <v/>
      </c>
      <c r="H835" s="247">
        <f>_xlfn.NORM.DIST(B835,$F$753,$F$754,0)</f>
        <v>0</v>
      </c>
      <c r="I835" s="247">
        <f>IF(H835=MAX($H$761:$H$2761),C835,"")</f>
        <v>1.7411692218560949E-7</v>
      </c>
      <c r="J835" s="247" t="str">
        <f>IF(I835=MIN($I$761:$I$2761),I835,"")</f>
        <v/>
      </c>
      <c r="K835" s="247"/>
      <c r="L835" s="247"/>
      <c r="M835" s="247"/>
      <c r="N835" s="247"/>
      <c r="O835" s="247">
        <v>74</v>
      </c>
      <c r="P835" s="247">
        <f>$P$755+(O835*$P$758)</f>
        <v>-518.85915713631357</v>
      </c>
      <c r="Q835" s="247">
        <f>_xlfn.NORM.DIST(P835,P$752,P$753,0)</f>
        <v>2.9878225224593322E-6</v>
      </c>
      <c r="R835" s="247">
        <f>_xlfn.NORM.DIST(P835,P$752,P$753,1)</f>
        <v>1.0611312857175865E-4</v>
      </c>
      <c r="S835" s="253">
        <f>IF(OR(R835&lt;$T$757,R835&gt;$T$758),Q835,"")</f>
        <v>2.9878225224593322E-6</v>
      </c>
      <c r="T835" s="253" t="str">
        <f>IF(AND(R835&gt;$T$757,R835&lt;$T$758),Q835,"")</f>
        <v/>
      </c>
      <c r="U835" s="253" t="str">
        <f>IF(Q835=MAX($Q$761:$Q$2761),Q835,"")</f>
        <v/>
      </c>
      <c r="V835" s="253">
        <f>_xlfn.NORM.DIST(P835,$T$753,$T$754,0)</f>
        <v>6.8283739303890744E-52</v>
      </c>
      <c r="W835" s="253" t="str">
        <f>IF(V835=MAX($V$761:$V$2761),Q835,"")</f>
        <v/>
      </c>
      <c r="X835" s="253" t="str">
        <f t="shared" si="92"/>
        <v/>
      </c>
      <c r="AB835" s="253">
        <v>74</v>
      </c>
      <c r="AC835" s="253">
        <f t="shared" si="108"/>
        <v>-802.89883212049949</v>
      </c>
      <c r="AD835" s="253">
        <f t="shared" si="93"/>
        <v>1.9308274139368528E-6</v>
      </c>
      <c r="AE835" s="253">
        <f t="shared" si="94"/>
        <v>1.0611312857175865E-4</v>
      </c>
      <c r="AF835" s="253">
        <f>IF(OR(AE835&lt;$T$757,AE835&gt;$T$758),AD835,"")</f>
        <v>1.9308274139368528E-6</v>
      </c>
      <c r="AG835" s="253" t="str">
        <f t="shared" si="95"/>
        <v/>
      </c>
      <c r="AH835" s="253" t="str">
        <f t="shared" si="96"/>
        <v/>
      </c>
      <c r="AI835" s="253">
        <f t="shared" si="97"/>
        <v>2.9778958710901572E-4</v>
      </c>
      <c r="AJ835" s="253" t="str">
        <f t="shared" si="98"/>
        <v/>
      </c>
      <c r="AK835" s="253" t="str">
        <f t="shared" si="99"/>
        <v/>
      </c>
      <c r="AO835" s="253">
        <v>74</v>
      </c>
      <c r="AP835" s="253">
        <f t="shared" si="100"/>
        <v>-4733.4919213765043</v>
      </c>
      <c r="AQ835" s="253">
        <f t="shared" si="101"/>
        <v>3.2750855001466366E-7</v>
      </c>
      <c r="AR835" s="253">
        <f t="shared" si="102"/>
        <v>1.0611312857175865E-4</v>
      </c>
      <c r="AS835" s="253">
        <f>IF(OR(AR835&lt;$T$757,AR835&gt;$T$758),AQ835,"")</f>
        <v>3.2750855001466366E-7</v>
      </c>
      <c r="AT835" s="253" t="str">
        <f t="shared" si="103"/>
        <v/>
      </c>
      <c r="AU835" s="253" t="str">
        <f t="shared" si="104"/>
        <v/>
      </c>
      <c r="AV835" s="253">
        <f t="shared" si="105"/>
        <v>0</v>
      </c>
      <c r="AW835" s="253">
        <f t="shared" si="106"/>
        <v>3.2750855001466366E-7</v>
      </c>
      <c r="AX835" s="253" t="str">
        <f t="shared" si="107"/>
        <v/>
      </c>
      <c r="AZ835" s="259"/>
      <c r="BA835" s="259">
        <f>BA834+$BD$753</f>
        <v>0.50560000000000049</v>
      </c>
      <c r="BB835" s="274">
        <f t="shared" si="90"/>
        <v>0.99942571700357319</v>
      </c>
      <c r="BC835" s="259">
        <f t="shared" si="91"/>
        <v>2.4371895155472778E-5</v>
      </c>
      <c r="BD835" s="259" t="str">
        <f t="shared" si="88"/>
        <v/>
      </c>
      <c r="BE835" s="254" t="str">
        <f t="shared" si="89"/>
        <v/>
      </c>
    </row>
    <row r="836" spans="1:57" ht="20.100000000000001" customHeight="1" x14ac:dyDescent="0.25">
      <c r="A836" s="247">
        <v>75</v>
      </c>
      <c r="B836" s="247">
        <f>$B$755+(A836*$B$758)</f>
        <v>-8893.9369612522987</v>
      </c>
      <c r="C836" s="247">
        <f>_xlfn.NORM.DIST($B836,$B$752,$B$753,0)</f>
        <v>1.7671443005331173E-7</v>
      </c>
      <c r="D836" s="247">
        <f>_xlfn.NORM.DIST($B836,$B$752,$B$753,1)</f>
        <v>1.0779973347738824E-4</v>
      </c>
      <c r="E836" s="247">
        <f>IF(OR(D836&lt;$F$757,D836&gt;$F$758),C836,"")</f>
        <v>1.7671443005331173E-7</v>
      </c>
      <c r="F836" s="247" t="str">
        <f>IF(AND(D836&gt;$F$757,D836&lt;$F$758),C836,"")</f>
        <v/>
      </c>
      <c r="G836" s="247" t="str">
        <f>IF(C836=MAX($C$761:$C$2761),C836,"")</f>
        <v/>
      </c>
      <c r="H836" s="247">
        <f>_xlfn.NORM.DIST(B836,$F$753,$F$754,0)</f>
        <v>0</v>
      </c>
      <c r="I836" s="247">
        <f>IF(H836=MAX($H$761:$H$2761),C836,"")</f>
        <v>1.7671443005331173E-7</v>
      </c>
      <c r="J836" s="247" t="str">
        <f>IF(I836=MIN($I$761:$I$2761),I836,"")</f>
        <v/>
      </c>
      <c r="K836" s="247"/>
      <c r="L836" s="247"/>
      <c r="M836" s="247"/>
      <c r="N836" s="247"/>
      <c r="O836" s="247">
        <v>75</v>
      </c>
      <c r="P836" s="247">
        <f>$P$755+(O836*$P$758)</f>
        <v>-518.29883407245154</v>
      </c>
      <c r="Q836" s="247">
        <f>_xlfn.NORM.DIST(P836,P$752,P$753,0)</f>
        <v>3.032395401487781E-6</v>
      </c>
      <c r="R836" s="247">
        <f>_xlfn.NORM.DIST(P836,P$752,P$753,1)</f>
        <v>1.0779973347738824E-4</v>
      </c>
      <c r="S836" s="253">
        <f>IF(OR(R836&lt;$T$757,R836&gt;$T$758),Q836,"")</f>
        <v>3.032395401487781E-6</v>
      </c>
      <c r="T836" s="253" t="str">
        <f>IF(AND(R836&gt;$T$757,R836&lt;$T$758),Q836,"")</f>
        <v/>
      </c>
      <c r="U836" s="253" t="str">
        <f>IF(Q836=MAX($Q$761:$Q$2761),Q836,"")</f>
        <v/>
      </c>
      <c r="V836" s="253">
        <f>_xlfn.NORM.DIST(P836,$T$753,$T$754,0)</f>
        <v>6.4316095847745982E-52</v>
      </c>
      <c r="W836" s="253" t="str">
        <f>IF(V836=MAX($V$761:$V$2761),Q836,"")</f>
        <v/>
      </c>
      <c r="X836" s="253" t="str">
        <f t="shared" si="92"/>
        <v/>
      </c>
      <c r="AB836" s="253">
        <v>75</v>
      </c>
      <c r="AC836" s="253">
        <f t="shared" si="108"/>
        <v>-802.0317707467193</v>
      </c>
      <c r="AD836" s="253">
        <f t="shared" si="93"/>
        <v>1.9596318479684232E-6</v>
      </c>
      <c r="AE836" s="253">
        <f t="shared" si="94"/>
        <v>1.0779973347738824E-4</v>
      </c>
      <c r="AF836" s="253">
        <f>IF(OR(AE836&lt;$T$757,AE836&gt;$T$758),AD836,"")</f>
        <v>1.9596318479684232E-6</v>
      </c>
      <c r="AG836" s="253" t="str">
        <f t="shared" si="95"/>
        <v/>
      </c>
      <c r="AH836" s="253" t="str">
        <f t="shared" si="96"/>
        <v/>
      </c>
      <c r="AI836" s="253">
        <f t="shared" si="97"/>
        <v>3.0006932696535516E-4</v>
      </c>
      <c r="AJ836" s="253" t="str">
        <f t="shared" si="98"/>
        <v/>
      </c>
      <c r="AK836" s="253" t="str">
        <f t="shared" si="99"/>
        <v/>
      </c>
      <c r="AO836" s="253">
        <v>75</v>
      </c>
      <c r="AP836" s="253">
        <f t="shared" si="100"/>
        <v>-4728.3801590424046</v>
      </c>
      <c r="AQ836" s="253">
        <f t="shared" si="101"/>
        <v>3.3239438204479787E-7</v>
      </c>
      <c r="AR836" s="253">
        <f t="shared" si="102"/>
        <v>1.0779973347738824E-4</v>
      </c>
      <c r="AS836" s="253">
        <f>IF(OR(AR836&lt;$T$757,AR836&gt;$T$758),AQ836,"")</f>
        <v>3.3239438204479787E-7</v>
      </c>
      <c r="AT836" s="253" t="str">
        <f t="shared" si="103"/>
        <v/>
      </c>
      <c r="AU836" s="253" t="str">
        <f t="shared" si="104"/>
        <v/>
      </c>
      <c r="AV836" s="253">
        <f t="shared" si="105"/>
        <v>0</v>
      </c>
      <c r="AW836" s="253">
        <f t="shared" si="106"/>
        <v>3.3239438204479787E-7</v>
      </c>
      <c r="AX836" s="253" t="str">
        <f t="shared" si="107"/>
        <v/>
      </c>
      <c r="AZ836" s="259"/>
      <c r="BA836" s="259">
        <f>BA835+$BD$753</f>
        <v>0.51200000000000045</v>
      </c>
      <c r="BB836" s="274">
        <f t="shared" si="90"/>
        <v>0.99940134510841772</v>
      </c>
      <c r="BC836" s="259">
        <f t="shared" si="91"/>
        <v>2.5065202538754328E-5</v>
      </c>
      <c r="BD836" s="259" t="str">
        <f t="shared" si="88"/>
        <v/>
      </c>
      <c r="BE836" s="254" t="str">
        <f t="shared" si="89"/>
        <v/>
      </c>
    </row>
    <row r="837" spans="1:57" ht="20.100000000000001" customHeight="1" x14ac:dyDescent="0.25">
      <c r="A837" s="247">
        <v>76</v>
      </c>
      <c r="B837" s="247">
        <f>$B$755+(A837*$B$758)</f>
        <v>-8884.321894267161</v>
      </c>
      <c r="C837" s="247">
        <f>_xlfn.NORM.DIST($B837,$B$752,$B$753,0)</f>
        <v>1.7934781842708349E-7</v>
      </c>
      <c r="D837" s="247">
        <f>_xlfn.NORM.DIST($B837,$B$752,$B$753,1)</f>
        <v>1.0951148573346428E-4</v>
      </c>
      <c r="E837" s="247">
        <f>IF(OR(D837&lt;$F$757,D837&gt;$F$758),C837,"")</f>
        <v>1.7934781842708349E-7</v>
      </c>
      <c r="F837" s="247" t="str">
        <f>IF(AND(D837&gt;$F$757,D837&lt;$F$758),C837,"")</f>
        <v/>
      </c>
      <c r="G837" s="247" t="str">
        <f>IF(C837=MAX($C$761:$C$2761),C837,"")</f>
        <v/>
      </c>
      <c r="H837" s="247">
        <f>_xlfn.NORM.DIST(B837,$F$753,$F$754,0)</f>
        <v>0</v>
      </c>
      <c r="I837" s="247">
        <f>IF(H837=MAX($H$761:$H$2761),C837,"")</f>
        <v>1.7934781842708349E-7</v>
      </c>
      <c r="J837" s="247" t="str">
        <f>IF(I837=MIN($I$761:$I$2761),I837,"")</f>
        <v/>
      </c>
      <c r="K837" s="247"/>
      <c r="L837" s="247"/>
      <c r="M837" s="247"/>
      <c r="N837" s="247"/>
      <c r="O837" s="247">
        <v>76</v>
      </c>
      <c r="P837" s="247">
        <f>$P$755+(O837*$P$758)</f>
        <v>-517.7385110085894</v>
      </c>
      <c r="Q837" s="247">
        <f>_xlfn.NORM.DIST(P837,P$752,P$753,0)</f>
        <v>3.0775839850830645E-6</v>
      </c>
      <c r="R837" s="247">
        <f>_xlfn.NORM.DIST(P837,P$752,P$753,1)</f>
        <v>1.0951148573346407E-4</v>
      </c>
      <c r="S837" s="253">
        <f>IF(OR(R837&lt;$T$757,R837&gt;$T$758),Q837,"")</f>
        <v>3.0775839850830645E-6</v>
      </c>
      <c r="T837" s="253" t="str">
        <f>IF(AND(R837&gt;$T$757,R837&lt;$T$758),Q837,"")</f>
        <v/>
      </c>
      <c r="U837" s="253" t="str">
        <f>IF(Q837=MAX($Q$761:$Q$2761),Q837,"")</f>
        <v/>
      </c>
      <c r="V837" s="253">
        <f>_xlfn.NORM.DIST(P837,$T$753,$T$754,0)</f>
        <v>6.0578024033712267E-52</v>
      </c>
      <c r="W837" s="253" t="str">
        <f>IF(V837=MAX($V$761:$V$2761),Q837,"")</f>
        <v/>
      </c>
      <c r="X837" s="253" t="str">
        <f t="shared" si="92"/>
        <v/>
      </c>
      <c r="AB837" s="253">
        <v>76</v>
      </c>
      <c r="AC837" s="253">
        <f t="shared" si="108"/>
        <v>-801.16470937293911</v>
      </c>
      <c r="AD837" s="253">
        <f t="shared" si="93"/>
        <v>1.9888341701769498E-6</v>
      </c>
      <c r="AE837" s="253">
        <f t="shared" si="94"/>
        <v>1.0951148573346407E-4</v>
      </c>
      <c r="AF837" s="253">
        <f>IF(OR(AE837&lt;$T$757,AE837&gt;$T$758),AD837,"")</f>
        <v>1.9888341701769498E-6</v>
      </c>
      <c r="AG837" s="253" t="str">
        <f t="shared" si="95"/>
        <v/>
      </c>
      <c r="AH837" s="253" t="str">
        <f t="shared" si="96"/>
        <v/>
      </c>
      <c r="AI837" s="253">
        <f t="shared" si="97"/>
        <v>3.0236168163391328E-4</v>
      </c>
      <c r="AJ837" s="253" t="str">
        <f t="shared" si="98"/>
        <v/>
      </c>
      <c r="AK837" s="253" t="str">
        <f t="shared" si="99"/>
        <v/>
      </c>
      <c r="AO837" s="253">
        <v>76</v>
      </c>
      <c r="AP837" s="253">
        <f t="shared" si="100"/>
        <v>-4723.2683967083049</v>
      </c>
      <c r="AQ837" s="253">
        <f t="shared" si="101"/>
        <v>3.3734770419805745E-7</v>
      </c>
      <c r="AR837" s="253">
        <f t="shared" si="102"/>
        <v>1.0951148573346407E-4</v>
      </c>
      <c r="AS837" s="253">
        <f>IF(OR(AR837&lt;$T$757,AR837&gt;$T$758),AQ837,"")</f>
        <v>3.3734770419805745E-7</v>
      </c>
      <c r="AT837" s="253" t="str">
        <f t="shared" si="103"/>
        <v/>
      </c>
      <c r="AU837" s="253" t="str">
        <f t="shared" si="104"/>
        <v/>
      </c>
      <c r="AV837" s="253">
        <f t="shared" si="105"/>
        <v>0</v>
      </c>
      <c r="AW837" s="253">
        <f t="shared" si="106"/>
        <v>3.3734770419805745E-7</v>
      </c>
      <c r="AX837" s="253" t="str">
        <f t="shared" si="107"/>
        <v/>
      </c>
      <c r="AZ837" s="259"/>
      <c r="BA837" s="259">
        <f>BA836+$BD$753</f>
        <v>0.51840000000000042</v>
      </c>
      <c r="BB837" s="274">
        <f t="shared" si="90"/>
        <v>0.99937627990587896</v>
      </c>
      <c r="BC837" s="259">
        <f t="shared" si="91"/>
        <v>2.5768289178218495E-5</v>
      </c>
      <c r="BD837" s="259" t="str">
        <f t="shared" si="88"/>
        <v/>
      </c>
      <c r="BE837" s="254" t="str">
        <f t="shared" si="89"/>
        <v/>
      </c>
    </row>
    <row r="838" spans="1:57" ht="20.100000000000001" customHeight="1" x14ac:dyDescent="0.25">
      <c r="A838" s="247">
        <v>77</v>
      </c>
      <c r="B838" s="247">
        <f>$B$755+(A838*$B$758)</f>
        <v>-8874.7068272820234</v>
      </c>
      <c r="C838" s="247">
        <f>_xlfn.NORM.DIST($B838,$B$752,$B$753,0)</f>
        <v>1.8201753710055284E-7</v>
      </c>
      <c r="D838" s="247">
        <f>_xlfn.NORM.DIST($B838,$B$752,$B$753,1)</f>
        <v>1.112487324919115E-4</v>
      </c>
      <c r="E838" s="247">
        <f>IF(OR(D838&lt;$F$757,D838&gt;$F$758),C838,"")</f>
        <v>1.8201753710055284E-7</v>
      </c>
      <c r="F838" s="247" t="str">
        <f>IF(AND(D838&gt;$F$757,D838&lt;$F$758),C838,"")</f>
        <v/>
      </c>
      <c r="G838" s="247" t="str">
        <f>IF(C838=MAX($C$761:$C$2761),C838,"")</f>
        <v/>
      </c>
      <c r="H838" s="247">
        <f>_xlfn.NORM.DIST(B838,$F$753,$F$754,0)</f>
        <v>0</v>
      </c>
      <c r="I838" s="247">
        <f>IF(H838=MAX($H$761:$H$2761),C838,"")</f>
        <v>1.8201753710055284E-7</v>
      </c>
      <c r="J838" s="247" t="str">
        <f>IF(I838=MIN($I$761:$I$2761),I838,"")</f>
        <v/>
      </c>
      <c r="K838" s="247"/>
      <c r="L838" s="247"/>
      <c r="M838" s="247"/>
      <c r="N838" s="247"/>
      <c r="O838" s="247">
        <v>77</v>
      </c>
      <c r="P838" s="247">
        <f>$P$755+(O838*$P$758)</f>
        <v>-517.17818794472726</v>
      </c>
      <c r="Q838" s="247">
        <f>_xlfn.NORM.DIST(P838,P$752,P$753,0)</f>
        <v>3.1233959916421962E-6</v>
      </c>
      <c r="R838" s="247">
        <f>_xlfn.NORM.DIST(P838,P$752,P$753,1)</f>
        <v>1.112487324919115E-4</v>
      </c>
      <c r="S838" s="253">
        <f>IF(OR(R838&lt;$T$757,R838&gt;$T$758),Q838,"")</f>
        <v>3.1233959916421962E-6</v>
      </c>
      <c r="T838" s="253" t="str">
        <f>IF(AND(R838&gt;$T$757,R838&lt;$T$758),Q838,"")</f>
        <v/>
      </c>
      <c r="U838" s="253" t="str">
        <f>IF(Q838=MAX($Q$761:$Q$2761),Q838,"")</f>
        <v/>
      </c>
      <c r="V838" s="253">
        <f>_xlfn.NORM.DIST(P838,$T$753,$T$754,0)</f>
        <v>5.7056297226653073E-52</v>
      </c>
      <c r="W838" s="253" t="str">
        <f>IF(V838=MAX($V$761:$V$2761),Q838,"")</f>
        <v/>
      </c>
      <c r="X838" s="253" t="str">
        <f t="shared" si="92"/>
        <v/>
      </c>
      <c r="AB838" s="253">
        <v>77</v>
      </c>
      <c r="AC838" s="253">
        <f t="shared" si="108"/>
        <v>-800.29764799915881</v>
      </c>
      <c r="AD838" s="253">
        <f t="shared" si="93"/>
        <v>2.0184393684398698E-6</v>
      </c>
      <c r="AE838" s="253">
        <f t="shared" si="94"/>
        <v>1.112487324919115E-4</v>
      </c>
      <c r="AF838" s="253">
        <f>IF(OR(AE838&lt;$T$757,AE838&gt;$T$758),AD838,"")</f>
        <v>2.0184393684398698E-6</v>
      </c>
      <c r="AG838" s="253" t="str">
        <f t="shared" si="95"/>
        <v/>
      </c>
      <c r="AH838" s="253" t="str">
        <f t="shared" si="96"/>
        <v/>
      </c>
      <c r="AI838" s="253">
        <f t="shared" si="97"/>
        <v>3.0466667384954294E-4</v>
      </c>
      <c r="AJ838" s="253" t="str">
        <f t="shared" si="98"/>
        <v/>
      </c>
      <c r="AK838" s="253" t="str">
        <f t="shared" si="99"/>
        <v/>
      </c>
      <c r="AO838" s="253">
        <v>77</v>
      </c>
      <c r="AP838" s="253">
        <f t="shared" si="100"/>
        <v>-4718.1566343742052</v>
      </c>
      <c r="AQ838" s="253">
        <f t="shared" si="101"/>
        <v>3.4236936252235837E-7</v>
      </c>
      <c r="AR838" s="253">
        <f t="shared" si="102"/>
        <v>1.1124873249191127E-4</v>
      </c>
      <c r="AS838" s="253">
        <f>IF(OR(AR838&lt;$T$757,AR838&gt;$T$758),AQ838,"")</f>
        <v>3.4236936252235837E-7</v>
      </c>
      <c r="AT838" s="253" t="str">
        <f t="shared" si="103"/>
        <v/>
      </c>
      <c r="AU838" s="253" t="str">
        <f t="shared" si="104"/>
        <v/>
      </c>
      <c r="AV838" s="253">
        <f t="shared" si="105"/>
        <v>0</v>
      </c>
      <c r="AW838" s="253">
        <f t="shared" si="106"/>
        <v>3.4236936252235837E-7</v>
      </c>
      <c r="AX838" s="253" t="str">
        <f t="shared" si="107"/>
        <v/>
      </c>
      <c r="AZ838" s="259"/>
      <c r="BA838" s="259">
        <f>BA837+$BD$753</f>
        <v>0.52480000000000038</v>
      </c>
      <c r="BB838" s="274">
        <f t="shared" si="90"/>
        <v>0.99935051161670074</v>
      </c>
      <c r="BC838" s="259">
        <f t="shared" si="91"/>
        <v>2.648112855774265E-5</v>
      </c>
      <c r="BD838" s="259" t="str">
        <f t="shared" si="88"/>
        <v/>
      </c>
      <c r="BE838" s="254" t="str">
        <f t="shared" si="89"/>
        <v/>
      </c>
    </row>
    <row r="839" spans="1:57" ht="20.100000000000001" customHeight="1" x14ac:dyDescent="0.25">
      <c r="A839" s="247">
        <v>78</v>
      </c>
      <c r="B839" s="247">
        <f>$B$755+(A839*$B$758)</f>
        <v>-8865.0917602968857</v>
      </c>
      <c r="C839" s="247">
        <f>_xlfn.NORM.DIST($B839,$B$752,$B$753,0)</f>
        <v>1.8472404080967516E-7</v>
      </c>
      <c r="D839" s="247">
        <f>_xlfn.NORM.DIST($B839,$B$752,$B$753,1)</f>
        <v>1.1301182525317547E-4</v>
      </c>
      <c r="E839" s="247">
        <f>IF(OR(D839&lt;$F$757,D839&gt;$F$758),C839,"")</f>
        <v>1.8472404080967516E-7</v>
      </c>
      <c r="F839" s="247" t="str">
        <f>IF(AND(D839&gt;$F$757,D839&lt;$F$758),C839,"")</f>
        <v/>
      </c>
      <c r="G839" s="247" t="str">
        <f>IF(C839=MAX($C$761:$C$2761),C839,"")</f>
        <v/>
      </c>
      <c r="H839" s="247">
        <f>_xlfn.NORM.DIST(B839,$F$753,$F$754,0)</f>
        <v>0</v>
      </c>
      <c r="I839" s="247">
        <f>IF(H839=MAX($H$761:$H$2761),C839,"")</f>
        <v>1.8472404080967516E-7</v>
      </c>
      <c r="J839" s="247" t="str">
        <f>IF(I839=MIN($I$761:$I$2761),I839,"")</f>
        <v/>
      </c>
      <c r="K839" s="247"/>
      <c r="L839" s="247"/>
      <c r="M839" s="247"/>
      <c r="N839" s="247"/>
      <c r="O839" s="247">
        <v>78</v>
      </c>
      <c r="P839" s="247">
        <f>$P$755+(O839*$P$758)</f>
        <v>-516.61786488086523</v>
      </c>
      <c r="Q839" s="247">
        <f>_xlfn.NORM.DIST(P839,P$752,P$753,0)</f>
        <v>3.1698392243718336E-6</v>
      </c>
      <c r="R839" s="247">
        <f>_xlfn.NORM.DIST(P839,P$752,P$753,1)</f>
        <v>1.1301182525317528E-4</v>
      </c>
      <c r="S839" s="253">
        <f>IF(OR(R839&lt;$T$757,R839&gt;$T$758),Q839,"")</f>
        <v>3.1698392243718336E-6</v>
      </c>
      <c r="T839" s="253" t="str">
        <f>IF(AND(R839&gt;$T$757,R839&lt;$T$758),Q839,"")</f>
        <v/>
      </c>
      <c r="U839" s="253" t="str">
        <f>IF(Q839=MAX($Q$761:$Q$2761),Q839,"")</f>
        <v/>
      </c>
      <c r="V839" s="253">
        <f>_xlfn.NORM.DIST(P839,$T$753,$T$754,0)</f>
        <v>5.3738447544681563E-52</v>
      </c>
      <c r="W839" s="253" t="str">
        <f>IF(V839=MAX($V$761:$V$2761),Q839,"")</f>
        <v/>
      </c>
      <c r="X839" s="253" t="str">
        <f t="shared" si="92"/>
        <v/>
      </c>
      <c r="AB839" s="253">
        <v>78</v>
      </c>
      <c r="AC839" s="253">
        <f t="shared" si="108"/>
        <v>-799.43058662537862</v>
      </c>
      <c r="AD839" s="253">
        <f t="shared" si="93"/>
        <v>2.0484524854413515E-6</v>
      </c>
      <c r="AE839" s="253">
        <f t="shared" si="94"/>
        <v>1.1301182525317528E-4</v>
      </c>
      <c r="AF839" s="253">
        <f>IF(OR(AE839&lt;$T$757,AE839&gt;$T$758),AD839,"")</f>
        <v>2.0484524854413515E-6</v>
      </c>
      <c r="AG839" s="253" t="str">
        <f t="shared" si="95"/>
        <v/>
      </c>
      <c r="AH839" s="253" t="str">
        <f t="shared" si="96"/>
        <v/>
      </c>
      <c r="AI839" s="253">
        <f t="shared" si="97"/>
        <v>3.069843259116849E-4</v>
      </c>
      <c r="AJ839" s="253" t="str">
        <f t="shared" si="98"/>
        <v/>
      </c>
      <c r="AK839" s="253" t="str">
        <f t="shared" si="99"/>
        <v/>
      </c>
      <c r="AO839" s="253">
        <v>78</v>
      </c>
      <c r="AP839" s="253">
        <f t="shared" si="100"/>
        <v>-4713.0448720401055</v>
      </c>
      <c r="AQ839" s="253">
        <f t="shared" si="101"/>
        <v>3.4746021236197968E-7</v>
      </c>
      <c r="AR839" s="253">
        <f t="shared" si="102"/>
        <v>1.1301182525317528E-4</v>
      </c>
      <c r="AS839" s="253">
        <f>IF(OR(AR839&lt;$T$757,AR839&gt;$T$758),AQ839,"")</f>
        <v>3.4746021236197968E-7</v>
      </c>
      <c r="AT839" s="253" t="str">
        <f t="shared" si="103"/>
        <v/>
      </c>
      <c r="AU839" s="253" t="str">
        <f t="shared" si="104"/>
        <v/>
      </c>
      <c r="AV839" s="253">
        <f t="shared" si="105"/>
        <v>0</v>
      </c>
      <c r="AW839" s="253">
        <f t="shared" si="106"/>
        <v>3.4746021236197968E-7</v>
      </c>
      <c r="AX839" s="253" t="str">
        <f t="shared" si="107"/>
        <v/>
      </c>
      <c r="AZ839" s="259"/>
      <c r="BA839" s="259">
        <f>BA838+$BD$753</f>
        <v>0.53120000000000034</v>
      </c>
      <c r="BB839" s="274">
        <f t="shared" si="90"/>
        <v>0.999324030488143</v>
      </c>
      <c r="BC839" s="259">
        <f t="shared" si="91"/>
        <v>2.7203693266031337E-5</v>
      </c>
      <c r="BD839" s="259" t="str">
        <f t="shared" si="88"/>
        <v/>
      </c>
      <c r="BE839" s="254" t="str">
        <f t="shared" si="89"/>
        <v/>
      </c>
    </row>
    <row r="840" spans="1:57" ht="20.100000000000001" customHeight="1" x14ac:dyDescent="0.25">
      <c r="A840" s="248">
        <v>79</v>
      </c>
      <c r="B840" s="247">
        <f>$B$755+(A840*$B$758)</f>
        <v>-8855.476693311748</v>
      </c>
      <c r="C840" s="247">
        <f>_xlfn.NORM.DIST($B840,$B$752,$B$753,0)</f>
        <v>1.8746778927698475E-7</v>
      </c>
      <c r="D840" s="247">
        <f>_xlfn.NORM.DIST($B840,$B$752,$B$753,1)</f>
        <v>1.148011199139564E-4</v>
      </c>
      <c r="E840" s="247">
        <f>IF(OR(D840&lt;$F$757,D840&gt;$F$758),C840,"")</f>
        <v>1.8746778927698475E-7</v>
      </c>
      <c r="F840" s="247" t="str">
        <f>IF(AND(D840&gt;$F$757,D840&lt;$F$758),C840,"")</f>
        <v/>
      </c>
      <c r="G840" s="247" t="str">
        <f>IF(C840=MAX($C$761:$C$2761),C840,"")</f>
        <v/>
      </c>
      <c r="H840" s="247">
        <f>_xlfn.NORM.DIST(B840,$F$753,$F$754,0)</f>
        <v>0</v>
      </c>
      <c r="I840" s="247">
        <f>IF(H840=MAX($H$761:$H$2761),C840,"")</f>
        <v>1.8746778927698475E-7</v>
      </c>
      <c r="J840" s="247" t="str">
        <f>IF(I840=MIN($I$761:$I$2761),I840,"")</f>
        <v/>
      </c>
      <c r="K840" s="247"/>
      <c r="L840" s="247"/>
      <c r="M840" s="247"/>
      <c r="N840" s="247"/>
      <c r="O840" s="248">
        <v>79</v>
      </c>
      <c r="P840" s="247">
        <f>$P$755+(O840*$P$758)</f>
        <v>-516.05754181700308</v>
      </c>
      <c r="Q840" s="247">
        <f>_xlfn.NORM.DIST(P840,P$752,P$753,0)</f>
        <v>3.2169215720476799E-6</v>
      </c>
      <c r="R840" s="247">
        <f>_xlfn.NORM.DIST(P840,P$752,P$753,1)</f>
        <v>1.1480111991395613E-4</v>
      </c>
      <c r="S840" s="253">
        <f>IF(OR(R840&lt;$T$757,R840&gt;$T$758),Q840,"")</f>
        <v>3.2169215720476799E-6</v>
      </c>
      <c r="T840" s="253" t="str">
        <f>IF(AND(R840&gt;$T$757,R840&lt;$T$758),Q840,"")</f>
        <v/>
      </c>
      <c r="U840" s="253" t="str">
        <f>IF(Q840=MAX($Q$761:$Q$2761),Q840,"")</f>
        <v/>
      </c>
      <c r="V840" s="253">
        <f>_xlfn.NORM.DIST(P840,$T$753,$T$754,0)</f>
        <v>5.0612722523483014E-52</v>
      </c>
      <c r="W840" s="253" t="str">
        <f>IF(V840=MAX($V$761:$V$2761),Q840,"")</f>
        <v/>
      </c>
      <c r="X840" s="253" t="str">
        <f t="shared" si="92"/>
        <v/>
      </c>
      <c r="AB840" s="259">
        <v>79</v>
      </c>
      <c r="AC840" s="253">
        <f t="shared" si="108"/>
        <v>-798.56352525159832</v>
      </c>
      <c r="AD840" s="253">
        <f t="shared" si="93"/>
        <v>2.0788786191630451E-6</v>
      </c>
      <c r="AE840" s="253">
        <f t="shared" si="94"/>
        <v>1.148011199139564E-4</v>
      </c>
      <c r="AF840" s="253">
        <f>IF(OR(AE840&lt;$T$757,AE840&gt;$T$758),AD840,"")</f>
        <v>2.0788786191630451E-6</v>
      </c>
      <c r="AG840" s="253" t="str">
        <f t="shared" si="95"/>
        <v/>
      </c>
      <c r="AH840" s="253" t="str">
        <f t="shared" si="96"/>
        <v/>
      </c>
      <c r="AI840" s="253">
        <f t="shared" si="97"/>
        <v>3.0931465967961799E-4</v>
      </c>
      <c r="AJ840" s="253" t="str">
        <f t="shared" si="98"/>
        <v/>
      </c>
      <c r="AK840" s="253" t="str">
        <f t="shared" si="99"/>
        <v/>
      </c>
      <c r="AO840" s="259">
        <v>79</v>
      </c>
      <c r="AP840" s="253">
        <f t="shared" si="100"/>
        <v>-4707.9331097060049</v>
      </c>
      <c r="AQ840" s="253">
        <f t="shared" si="101"/>
        <v>3.5262111844080243E-7</v>
      </c>
      <c r="AR840" s="253">
        <f t="shared" si="102"/>
        <v>1.148011199139564E-4</v>
      </c>
      <c r="AS840" s="253">
        <f>IF(OR(AR840&lt;$T$757,AR840&gt;$T$758),AQ840,"")</f>
        <v>3.5262111844080243E-7</v>
      </c>
      <c r="AT840" s="253" t="str">
        <f t="shared" si="103"/>
        <v/>
      </c>
      <c r="AU840" s="253" t="str">
        <f t="shared" si="104"/>
        <v/>
      </c>
      <c r="AV840" s="253">
        <f t="shared" si="105"/>
        <v>0</v>
      </c>
      <c r="AW840" s="253">
        <f t="shared" si="106"/>
        <v>3.5262111844080243E-7</v>
      </c>
      <c r="AX840" s="253" t="str">
        <f t="shared" si="107"/>
        <v/>
      </c>
      <c r="AZ840" s="259"/>
      <c r="BA840" s="259">
        <f>BA839+$BD$753</f>
        <v>0.5376000000000003</v>
      </c>
      <c r="BB840" s="274">
        <f t="shared" si="90"/>
        <v>0.99929682679487697</v>
      </c>
      <c r="BC840" s="259">
        <f t="shared" si="91"/>
        <v>2.7935955015712111E-5</v>
      </c>
      <c r="BD840" s="259" t="str">
        <f t="shared" si="88"/>
        <v/>
      </c>
      <c r="BE840" s="254" t="str">
        <f t="shared" si="89"/>
        <v/>
      </c>
    </row>
    <row r="841" spans="1:57" ht="20.100000000000001" customHeight="1" x14ac:dyDescent="0.25">
      <c r="A841" s="247">
        <v>80</v>
      </c>
      <c r="B841" s="247">
        <f>$B$755+(A841*$B$758)</f>
        <v>-8845.8616263266103</v>
      </c>
      <c r="C841" s="247">
        <f>_xlfn.NORM.DIST($B841,$B$752,$B$753,0)</f>
        <v>1.9024924725610199E-7</v>
      </c>
      <c r="D841" s="247">
        <f>_xlfn.NORM.DIST($B841,$B$752,$B$753,1)</f>
        <v>1.1661697681536817E-4</v>
      </c>
      <c r="E841" s="247">
        <f>IF(OR(D841&lt;$F$757,D841&gt;$F$758),C841,"")</f>
        <v>1.9024924725610199E-7</v>
      </c>
      <c r="F841" s="247" t="str">
        <f>IF(AND(D841&gt;$F$757,D841&lt;$F$758),C841,"")</f>
        <v/>
      </c>
      <c r="G841" s="247" t="str">
        <f>IF(C841=MAX($C$761:$C$2761),C841,"")</f>
        <v/>
      </c>
      <c r="H841" s="247">
        <f>_xlfn.NORM.DIST(B841,$F$753,$F$754,0)</f>
        <v>0</v>
      </c>
      <c r="I841" s="247">
        <f>IF(H841=MAX($H$761:$H$2761),C841,"")</f>
        <v>1.9024924725610199E-7</v>
      </c>
      <c r="J841" s="247" t="str">
        <f>IF(I841=MIN($I$761:$I$2761),I841,"")</f>
        <v/>
      </c>
      <c r="K841" s="247"/>
      <c r="L841" s="247"/>
      <c r="M841" s="247"/>
      <c r="N841" s="247"/>
      <c r="O841" s="247">
        <v>80</v>
      </c>
      <c r="P841" s="247">
        <f>$P$755+(O841*$P$758)</f>
        <v>-515.49721875314094</v>
      </c>
      <c r="Q841" s="247">
        <f>_xlfn.NORM.DIST(P841,P$752,P$753,0)</f>
        <v>3.2646510097781623E-6</v>
      </c>
      <c r="R841" s="247">
        <f>_xlfn.NORM.DIST(P841,P$752,P$753,1)</f>
        <v>1.1661697681536817E-4</v>
      </c>
      <c r="S841" s="253">
        <f>IF(OR(R841&lt;$T$757,R841&gt;$T$758),Q841,"")</f>
        <v>3.2646510097781623E-6</v>
      </c>
      <c r="T841" s="253" t="str">
        <f>IF(AND(R841&gt;$T$757,R841&lt;$T$758),Q841,"")</f>
        <v/>
      </c>
      <c r="U841" s="253" t="str">
        <f>IF(Q841=MAX($Q$761:$Q$2761),Q841,"")</f>
        <v/>
      </c>
      <c r="V841" s="253">
        <f>_xlfn.NORM.DIST(P841,$T$753,$T$754,0)</f>
        <v>4.7668044244754933E-52</v>
      </c>
      <c r="W841" s="253" t="str">
        <f>IF(V841=MAX($V$761:$V$2761),Q841,"")</f>
        <v/>
      </c>
      <c r="X841" s="253" t="str">
        <f t="shared" si="92"/>
        <v/>
      </c>
      <c r="AB841" s="253">
        <v>80</v>
      </c>
      <c r="AC841" s="253">
        <f t="shared" si="108"/>
        <v>-797.69646387781813</v>
      </c>
      <c r="AD841" s="253">
        <f t="shared" si="93"/>
        <v>2.1097229233775854E-6</v>
      </c>
      <c r="AE841" s="253">
        <f t="shared" si="94"/>
        <v>1.1661697681536817E-4</v>
      </c>
      <c r="AF841" s="253">
        <f>IF(OR(AE841&lt;$T$757,AE841&gt;$T$758),AD841,"")</f>
        <v>2.1097229233775854E-6</v>
      </c>
      <c r="AG841" s="253" t="str">
        <f t="shared" si="95"/>
        <v/>
      </c>
      <c r="AH841" s="253" t="str">
        <f t="shared" si="96"/>
        <v/>
      </c>
      <c r="AI841" s="253">
        <f t="shared" si="97"/>
        <v>3.1165769656770419E-4</v>
      </c>
      <c r="AJ841" s="253" t="str">
        <f t="shared" si="98"/>
        <v/>
      </c>
      <c r="AK841" s="253" t="str">
        <f t="shared" si="99"/>
        <v/>
      </c>
      <c r="AO841" s="253">
        <v>80</v>
      </c>
      <c r="AP841" s="253">
        <f t="shared" si="100"/>
        <v>-4702.8213473719052</v>
      </c>
      <c r="AQ841" s="253">
        <f t="shared" si="101"/>
        <v>3.5785295494602353E-7</v>
      </c>
      <c r="AR841" s="253">
        <f t="shared" si="102"/>
        <v>1.1661697681536817E-4</v>
      </c>
      <c r="AS841" s="253">
        <f>IF(OR(AR841&lt;$T$757,AR841&gt;$T$758),AQ841,"")</f>
        <v>3.5785295494602353E-7</v>
      </c>
      <c r="AT841" s="253" t="str">
        <f t="shared" si="103"/>
        <v/>
      </c>
      <c r="AU841" s="253" t="str">
        <f t="shared" si="104"/>
        <v/>
      </c>
      <c r="AV841" s="253">
        <f t="shared" si="105"/>
        <v>0</v>
      </c>
      <c r="AW841" s="253">
        <f t="shared" si="106"/>
        <v>3.5785295494602353E-7</v>
      </c>
      <c r="AX841" s="253" t="str">
        <f t="shared" si="107"/>
        <v/>
      </c>
      <c r="AZ841" s="259"/>
      <c r="BA841" s="259">
        <f>BA840+$BD$753</f>
        <v>0.54400000000000026</v>
      </c>
      <c r="BB841" s="274">
        <f t="shared" si="90"/>
        <v>0.99926889083986126</v>
      </c>
      <c r="BC841" s="259">
        <f t="shared" si="91"/>
        <v>2.8677884670091913E-5</v>
      </c>
      <c r="BD841" s="259" t="str">
        <f t="shared" si="88"/>
        <v/>
      </c>
      <c r="BE841" s="254" t="str">
        <f t="shared" si="89"/>
        <v/>
      </c>
    </row>
    <row r="842" spans="1:57" ht="20.100000000000001" customHeight="1" x14ac:dyDescent="0.25">
      <c r="A842" s="247">
        <v>81</v>
      </c>
      <c r="B842" s="247">
        <f>$B$755+(A842*$B$758)</f>
        <v>-8836.2465593414727</v>
      </c>
      <c r="C842" s="247">
        <f>_xlfn.NORM.DIST($B842,$B$752,$B$753,0)</f>
        <v>1.9306888457649568E-7</v>
      </c>
      <c r="D842" s="247">
        <f>_xlfn.NORM.DIST($B842,$B$752,$B$753,1)</f>
        <v>1.1845976079152927E-4</v>
      </c>
      <c r="E842" s="247">
        <f>IF(OR(D842&lt;$F$757,D842&gt;$F$758),C842,"")</f>
        <v>1.9306888457649568E-7</v>
      </c>
      <c r="F842" s="247" t="str">
        <f>IF(AND(D842&gt;$F$757,D842&lt;$F$758),C842,"")</f>
        <v/>
      </c>
      <c r="G842" s="247" t="str">
        <f>IF(C842=MAX($C$761:$C$2761),C842,"")</f>
        <v/>
      </c>
      <c r="H842" s="247">
        <f>_xlfn.NORM.DIST(B842,$F$753,$F$754,0)</f>
        <v>0</v>
      </c>
      <c r="I842" s="247">
        <f>IF(H842=MAX($H$761:$H$2761),C842,"")</f>
        <v>1.9306888457649568E-7</v>
      </c>
      <c r="J842" s="247" t="str">
        <f>IF(I842=MIN($I$761:$I$2761),I842,"")</f>
        <v/>
      </c>
      <c r="K842" s="247"/>
      <c r="L842" s="247"/>
      <c r="M842" s="247"/>
      <c r="N842" s="247"/>
      <c r="O842" s="247">
        <v>81</v>
      </c>
      <c r="P842" s="247">
        <f>$P$755+(O842*$P$758)</f>
        <v>-514.9368956892788</v>
      </c>
      <c r="Q842" s="247">
        <f>_xlfn.NORM.DIST(P842,P$752,P$753,0)</f>
        <v>3.3130355997725715E-6</v>
      </c>
      <c r="R842" s="247">
        <f>_xlfn.NORM.DIST(P842,P$752,P$753,1)</f>
        <v>1.1845976079152927E-4</v>
      </c>
      <c r="S842" s="253">
        <f>IF(OR(R842&lt;$T$757,R842&gt;$T$758),Q842,"")</f>
        <v>3.3130355997725715E-6</v>
      </c>
      <c r="T842" s="253" t="str">
        <f>IF(AND(R842&gt;$T$757,R842&lt;$T$758),Q842,"")</f>
        <v/>
      </c>
      <c r="U842" s="253" t="str">
        <f>IF(Q842=MAX($Q$761:$Q$2761),Q842,"")</f>
        <v/>
      </c>
      <c r="V842" s="253">
        <f>_xlfn.NORM.DIST(P842,$T$753,$T$754,0)</f>
        <v>4.4893970789207028E-52</v>
      </c>
      <c r="W842" s="253" t="str">
        <f>IF(V842=MAX($V$761:$V$2761),Q842,"")</f>
        <v/>
      </c>
      <c r="X842" s="253" t="str">
        <f t="shared" si="92"/>
        <v/>
      </c>
      <c r="AB842" s="253">
        <v>81</v>
      </c>
      <c r="AC842" s="253">
        <f t="shared" si="108"/>
        <v>-796.82940250403794</v>
      </c>
      <c r="AD842" s="253">
        <f t="shared" si="93"/>
        <v>2.1409906081450207E-6</v>
      </c>
      <c r="AE842" s="253">
        <f t="shared" si="94"/>
        <v>1.1845976079152891E-4</v>
      </c>
      <c r="AF842" s="253">
        <f>IF(OR(AE842&lt;$T$757,AE842&gt;$T$758),AD842,"")</f>
        <v>2.1409906081450207E-6</v>
      </c>
      <c r="AG842" s="253" t="str">
        <f t="shared" si="95"/>
        <v/>
      </c>
      <c r="AH842" s="253" t="str">
        <f t="shared" si="96"/>
        <v/>
      </c>
      <c r="AI842" s="253">
        <f t="shared" si="97"/>
        <v>3.1401345754063789E-4</v>
      </c>
      <c r="AJ842" s="253" t="str">
        <f t="shared" si="98"/>
        <v/>
      </c>
      <c r="AK842" s="253" t="str">
        <f t="shared" si="99"/>
        <v/>
      </c>
      <c r="AO842" s="253">
        <v>81</v>
      </c>
      <c r="AP842" s="253">
        <f t="shared" si="100"/>
        <v>-4697.7095850378055</v>
      </c>
      <c r="AQ842" s="253">
        <f t="shared" si="101"/>
        <v>3.6315660561235479E-7</v>
      </c>
      <c r="AR842" s="253">
        <f t="shared" si="102"/>
        <v>1.1845976079152891E-4</v>
      </c>
      <c r="AS842" s="253">
        <f>IF(OR(AR842&lt;$T$757,AR842&gt;$T$758),AQ842,"")</f>
        <v>3.6315660561235479E-7</v>
      </c>
      <c r="AT842" s="253" t="str">
        <f t="shared" si="103"/>
        <v/>
      </c>
      <c r="AU842" s="253" t="str">
        <f t="shared" si="104"/>
        <v/>
      </c>
      <c r="AV842" s="253">
        <f t="shared" si="105"/>
        <v>0</v>
      </c>
      <c r="AW842" s="253">
        <f t="shared" si="106"/>
        <v>3.6315660561235479E-7</v>
      </c>
      <c r="AX842" s="253" t="str">
        <f t="shared" si="107"/>
        <v/>
      </c>
      <c r="AZ842" s="259"/>
      <c r="BA842" s="259">
        <f>BA841+$BD$753</f>
        <v>0.55040000000000022</v>
      </c>
      <c r="BB842" s="274">
        <f t="shared" si="90"/>
        <v>0.99924021295519116</v>
      </c>
      <c r="BC842" s="259">
        <f t="shared" si="91"/>
        <v>2.9429452262252909E-5</v>
      </c>
      <c r="BD842" s="259" t="str">
        <f t="shared" si="88"/>
        <v/>
      </c>
      <c r="BE842" s="254" t="str">
        <f t="shared" si="89"/>
        <v/>
      </c>
    </row>
    <row r="843" spans="1:57" ht="20.100000000000001" customHeight="1" x14ac:dyDescent="0.25">
      <c r="A843" s="247">
        <v>82</v>
      </c>
      <c r="B843" s="247">
        <f>$B$755+(A843*$B$758)</f>
        <v>-8826.631492356335</v>
      </c>
      <c r="C843" s="247">
        <f>_xlfn.NORM.DIST($B843,$B$752,$B$753,0)</f>
        <v>1.959271761885033E-7</v>
      </c>
      <c r="D843" s="247">
        <f>_xlfn.NORM.DIST($B843,$B$752,$B$753,1)</f>
        <v>1.2032984121858172E-4</v>
      </c>
      <c r="E843" s="247">
        <f>IF(OR(D843&lt;$F$757,D843&gt;$F$758),C843,"")</f>
        <v>1.959271761885033E-7</v>
      </c>
      <c r="F843" s="247" t="str">
        <f>IF(AND(D843&gt;$F$757,D843&lt;$F$758),C843,"")</f>
        <v/>
      </c>
      <c r="G843" s="247" t="str">
        <f>IF(C843=MAX($C$761:$C$2761),C843,"")</f>
        <v/>
      </c>
      <c r="H843" s="247">
        <f>_xlfn.NORM.DIST(B843,$F$753,$F$754,0)</f>
        <v>0</v>
      </c>
      <c r="I843" s="247">
        <f>IF(H843=MAX($H$761:$H$2761),C843,"")</f>
        <v>1.959271761885033E-7</v>
      </c>
      <c r="J843" s="247" t="str">
        <f>IF(I843=MIN($I$761:$I$2761),I843,"")</f>
        <v/>
      </c>
      <c r="K843" s="247"/>
      <c r="L843" s="247"/>
      <c r="M843" s="247"/>
      <c r="N843" s="247"/>
      <c r="O843" s="247">
        <v>82</v>
      </c>
      <c r="P843" s="247">
        <f>$P$755+(O843*$P$758)</f>
        <v>-514.37657262541677</v>
      </c>
      <c r="Q843" s="247">
        <f>_xlfn.NORM.DIST(P843,P$752,P$753,0)</f>
        <v>3.3620834921136081E-6</v>
      </c>
      <c r="R843" s="247">
        <f>_xlfn.NORM.DIST(P843,P$752,P$753,1)</f>
        <v>1.2032984121858141E-4</v>
      </c>
      <c r="S843" s="253">
        <f>IF(OR(R843&lt;$T$757,R843&gt;$T$758),Q843,"")</f>
        <v>3.3620834921136081E-6</v>
      </c>
      <c r="T843" s="253" t="str">
        <f>IF(AND(R843&gt;$T$757,R843&lt;$T$758),Q843,"")</f>
        <v/>
      </c>
      <c r="U843" s="253" t="str">
        <f>IF(Q843=MAX($Q$761:$Q$2761),Q843,"")</f>
        <v/>
      </c>
      <c r="V843" s="253">
        <f>_xlfn.NORM.DIST(P843,$T$753,$T$754,0)</f>
        <v>4.2280659882627803E-52</v>
      </c>
      <c r="W843" s="253" t="str">
        <f>IF(V843=MAX($V$761:$V$2761),Q843,"")</f>
        <v/>
      </c>
      <c r="X843" s="253" t="str">
        <f t="shared" si="92"/>
        <v/>
      </c>
      <c r="AB843" s="253">
        <v>82</v>
      </c>
      <c r="AC843" s="253">
        <f t="shared" si="108"/>
        <v>-795.96234113025764</v>
      </c>
      <c r="AD843" s="253">
        <f t="shared" si="93"/>
        <v>2.1726869403120177E-6</v>
      </c>
      <c r="AE843" s="253">
        <f t="shared" si="94"/>
        <v>1.2032984121858141E-4</v>
      </c>
      <c r="AF843" s="253">
        <f>IF(OR(AE843&lt;$T$757,AE843&gt;$T$758),AD843,"")</f>
        <v>2.1726869403120177E-6</v>
      </c>
      <c r="AG843" s="253" t="str">
        <f t="shared" si="95"/>
        <v/>
      </c>
      <c r="AH843" s="253" t="str">
        <f t="shared" si="96"/>
        <v/>
      </c>
      <c r="AI843" s="253">
        <f t="shared" si="97"/>
        <v>3.163819631086915E-4</v>
      </c>
      <c r="AJ843" s="253" t="str">
        <f t="shared" si="98"/>
        <v/>
      </c>
      <c r="AK843" s="253" t="str">
        <f t="shared" si="99"/>
        <v/>
      </c>
      <c r="AO843" s="253">
        <v>82</v>
      </c>
      <c r="AP843" s="253">
        <f t="shared" si="100"/>
        <v>-4692.5978227037058</v>
      </c>
      <c r="AQ843" s="253">
        <f t="shared" si="101"/>
        <v>3.6853296380670553E-7</v>
      </c>
      <c r="AR843" s="253">
        <f t="shared" si="102"/>
        <v>1.2032984121858141E-4</v>
      </c>
      <c r="AS843" s="253">
        <f>IF(OR(AR843&lt;$T$757,AR843&gt;$T$758),AQ843,"")</f>
        <v>3.6853296380670553E-7</v>
      </c>
      <c r="AT843" s="253" t="str">
        <f t="shared" si="103"/>
        <v/>
      </c>
      <c r="AU843" s="253" t="str">
        <f t="shared" si="104"/>
        <v/>
      </c>
      <c r="AV843" s="253">
        <f t="shared" si="105"/>
        <v>0</v>
      </c>
      <c r="AW843" s="253">
        <f t="shared" si="106"/>
        <v>3.6853296380670553E-7</v>
      </c>
      <c r="AX843" s="253" t="str">
        <f t="shared" si="107"/>
        <v/>
      </c>
      <c r="AZ843" s="259"/>
      <c r="BA843" s="259">
        <f>BA842+$BD$753</f>
        <v>0.55680000000000018</v>
      </c>
      <c r="BB843" s="274">
        <f t="shared" si="90"/>
        <v>0.99921078350292891</v>
      </c>
      <c r="BC843" s="259">
        <f t="shared" si="91"/>
        <v>3.0190627018811256E-5</v>
      </c>
      <c r="BD843" s="259" t="str">
        <f t="shared" si="88"/>
        <v/>
      </c>
      <c r="BE843" s="254" t="str">
        <f t="shared" si="89"/>
        <v/>
      </c>
    </row>
    <row r="844" spans="1:57" ht="20.100000000000001" customHeight="1" x14ac:dyDescent="0.25">
      <c r="A844" s="247">
        <v>83</v>
      </c>
      <c r="B844" s="247">
        <f>$B$755+(A844*$B$758)</f>
        <v>-8817.0164253711973</v>
      </c>
      <c r="C844" s="247">
        <f>_xlfn.NORM.DIST($B844,$B$752,$B$753,0)</f>
        <v>1.9882460220860325E-7</v>
      </c>
      <c r="D844" s="247">
        <f>_xlfn.NORM.DIST($B844,$B$752,$B$753,1)</f>
        <v>1.2222759206414701E-4</v>
      </c>
      <c r="E844" s="247">
        <f>IF(OR(D844&lt;$F$757,D844&gt;$F$758),C844,"")</f>
        <v>1.9882460220860325E-7</v>
      </c>
      <c r="F844" s="247" t="str">
        <f>IF(AND(D844&gt;$F$757,D844&lt;$F$758),C844,"")</f>
        <v/>
      </c>
      <c r="G844" s="247" t="str">
        <f>IF(C844=MAX($C$761:$C$2761),C844,"")</f>
        <v/>
      </c>
      <c r="H844" s="247">
        <f>_xlfn.NORM.DIST(B844,$F$753,$F$754,0)</f>
        <v>0</v>
      </c>
      <c r="I844" s="247">
        <f>IF(H844=MAX($H$761:$H$2761),C844,"")</f>
        <v>1.9882460220860325E-7</v>
      </c>
      <c r="J844" s="247" t="str">
        <f>IF(I844=MIN($I$761:$I$2761),I844,"")</f>
        <v/>
      </c>
      <c r="K844" s="247"/>
      <c r="L844" s="247"/>
      <c r="M844" s="247"/>
      <c r="N844" s="247"/>
      <c r="O844" s="247">
        <v>83</v>
      </c>
      <c r="P844" s="247">
        <f>$P$755+(O844*$P$758)</f>
        <v>-513.81624956155463</v>
      </c>
      <c r="Q844" s="247">
        <f>_xlfn.NORM.DIST(P844,P$752,P$753,0)</f>
        <v>3.4118029255342457E-6</v>
      </c>
      <c r="R844" s="247">
        <f>_xlfn.NORM.DIST(P844,P$752,P$753,1)</f>
        <v>1.2222759206414677E-4</v>
      </c>
      <c r="S844" s="253">
        <f>IF(OR(R844&lt;$T$757,R844&gt;$T$758),Q844,"")</f>
        <v>3.4118029255342457E-6</v>
      </c>
      <c r="T844" s="253" t="str">
        <f>IF(AND(R844&gt;$T$757,R844&lt;$T$758),Q844,"")</f>
        <v/>
      </c>
      <c r="U844" s="253" t="str">
        <f>IF(Q844=MAX($Q$761:$Q$2761),Q844,"")</f>
        <v/>
      </c>
      <c r="V844" s="253">
        <f>_xlfn.NORM.DIST(P844,$T$753,$T$754,0)</f>
        <v>3.981883461067563E-52</v>
      </c>
      <c r="W844" s="253" t="str">
        <f>IF(V844=MAX($V$761:$V$2761),Q844,"")</f>
        <v/>
      </c>
      <c r="X844" s="253" t="str">
        <f t="shared" si="92"/>
        <v/>
      </c>
      <c r="AB844" s="253">
        <v>83</v>
      </c>
      <c r="AC844" s="253">
        <f t="shared" si="108"/>
        <v>-795.09527975647745</v>
      </c>
      <c r="AD844" s="253">
        <f t="shared" si="93"/>
        <v>2.2048172440139112E-6</v>
      </c>
      <c r="AE844" s="253">
        <f t="shared" si="94"/>
        <v>1.2222759206414677E-4</v>
      </c>
      <c r="AF844" s="253">
        <f>IF(OR(AE844&lt;$T$757,AE844&gt;$T$758),AD844,"")</f>
        <v>2.2048172440139112E-6</v>
      </c>
      <c r="AG844" s="253" t="str">
        <f t="shared" si="95"/>
        <v/>
      </c>
      <c r="AH844" s="253" t="str">
        <f t="shared" si="96"/>
        <v/>
      </c>
      <c r="AI844" s="253">
        <f t="shared" si="97"/>
        <v>3.1876323332296214E-4</v>
      </c>
      <c r="AJ844" s="253" t="str">
        <f t="shared" si="98"/>
        <v/>
      </c>
      <c r="AK844" s="253" t="str">
        <f t="shared" si="99"/>
        <v/>
      </c>
      <c r="AO844" s="253">
        <v>83</v>
      </c>
      <c r="AP844" s="253">
        <f t="shared" si="100"/>
        <v>-4687.4860603696052</v>
      </c>
      <c r="AQ844" s="253">
        <f t="shared" si="101"/>
        <v>3.7398293261333413E-7</v>
      </c>
      <c r="AR844" s="253">
        <f t="shared" si="102"/>
        <v>1.2222759206414701E-4</v>
      </c>
      <c r="AS844" s="253">
        <f>IF(OR(AR844&lt;$T$757,AR844&gt;$T$758),AQ844,"")</f>
        <v>3.7398293261333413E-7</v>
      </c>
      <c r="AT844" s="253" t="str">
        <f t="shared" si="103"/>
        <v/>
      </c>
      <c r="AU844" s="253" t="str">
        <f t="shared" si="104"/>
        <v/>
      </c>
      <c r="AV844" s="253">
        <f t="shared" si="105"/>
        <v>0</v>
      </c>
      <c r="AW844" s="253">
        <f t="shared" si="106"/>
        <v>3.7398293261333413E-7</v>
      </c>
      <c r="AX844" s="253" t="str">
        <f t="shared" si="107"/>
        <v/>
      </c>
      <c r="AZ844" s="259"/>
      <c r="BA844" s="259">
        <f>BA843+$BD$753</f>
        <v>0.56320000000000014</v>
      </c>
      <c r="BB844" s="274">
        <f t="shared" si="90"/>
        <v>0.9991805928759101</v>
      </c>
      <c r="BC844" s="259">
        <f t="shared" si="91"/>
        <v>3.0961377379012944E-5</v>
      </c>
      <c r="BD844" s="259" t="str">
        <f t="shared" si="88"/>
        <v/>
      </c>
      <c r="BE844" s="254" t="str">
        <f t="shared" si="89"/>
        <v/>
      </c>
    </row>
    <row r="845" spans="1:57" ht="20.100000000000001" customHeight="1" x14ac:dyDescent="0.25">
      <c r="A845" s="247">
        <v>84</v>
      </c>
      <c r="B845" s="247">
        <f>$B$755+(A845*$B$758)</f>
        <v>-8807.4013583860597</v>
      </c>
      <c r="C845" s="247">
        <f>_xlfn.NORM.DIST($B845,$B$752,$B$753,0)</f>
        <v>2.0176164796494302E-7</v>
      </c>
      <c r="D845" s="247">
        <f>_xlfn.NORM.DIST($B845,$B$752,$B$753,1)</f>
        <v>1.2415339193721725E-4</v>
      </c>
      <c r="E845" s="247">
        <f>IF(OR(D845&lt;$F$757,D845&gt;$F$758),C845,"")</f>
        <v>2.0176164796494302E-7</v>
      </c>
      <c r="F845" s="247" t="str">
        <f>IF(AND(D845&gt;$F$757,D845&lt;$F$758),C845,"")</f>
        <v/>
      </c>
      <c r="G845" s="247" t="str">
        <f>IF(C845=MAX($C$761:$C$2761),C845,"")</f>
        <v/>
      </c>
      <c r="H845" s="247">
        <f>_xlfn.NORM.DIST(B845,$F$753,$F$754,0)</f>
        <v>0</v>
      </c>
      <c r="I845" s="247">
        <f>IF(H845=MAX($H$761:$H$2761),C845,"")</f>
        <v>2.0176164796494302E-7</v>
      </c>
      <c r="J845" s="247" t="str">
        <f>IF(I845=MIN($I$761:$I$2761),I845,"")</f>
        <v/>
      </c>
      <c r="K845" s="247"/>
      <c r="L845" s="247"/>
      <c r="M845" s="247"/>
      <c r="N845" s="247"/>
      <c r="O845" s="247">
        <v>84</v>
      </c>
      <c r="P845" s="247">
        <f>$P$755+(O845*$P$758)</f>
        <v>-513.25592649769249</v>
      </c>
      <c r="Q845" s="247">
        <f>_xlfn.NORM.DIST(P845,P$752,P$753,0)</f>
        <v>3.4622022281989931E-6</v>
      </c>
      <c r="R845" s="247">
        <f>_xlfn.NORM.DIST(P845,P$752,P$753,1)</f>
        <v>1.2415339193721725E-4</v>
      </c>
      <c r="S845" s="253">
        <f>IF(OR(R845&lt;$T$757,R845&gt;$T$758),Q845,"")</f>
        <v>3.4622022281989931E-6</v>
      </c>
      <c r="T845" s="253" t="str">
        <f>IF(AND(R845&gt;$T$757,R845&lt;$T$758),Q845,"")</f>
        <v/>
      </c>
      <c r="U845" s="253" t="str">
        <f>IF(Q845=MAX($Q$761:$Q$2761),Q845,"")</f>
        <v/>
      </c>
      <c r="V845" s="253">
        <f>_xlfn.NORM.DIST(P845,$T$753,$T$754,0)</f>
        <v>3.7499751085326516E-52</v>
      </c>
      <c r="W845" s="253" t="str">
        <f>IF(V845=MAX($V$761:$V$2761),Q845,"")</f>
        <v/>
      </c>
      <c r="X845" s="253" t="str">
        <f t="shared" si="92"/>
        <v/>
      </c>
      <c r="AB845" s="253">
        <v>84</v>
      </c>
      <c r="AC845" s="253">
        <f t="shared" si="108"/>
        <v>-794.22821838269715</v>
      </c>
      <c r="AD845" s="253">
        <f t="shared" si="93"/>
        <v>2.2373869011795902E-6</v>
      </c>
      <c r="AE845" s="253">
        <f t="shared" si="94"/>
        <v>1.2415339193721725E-4</v>
      </c>
      <c r="AF845" s="253">
        <f>IF(OR(AE845&lt;$T$757,AE845&gt;$T$758),AD845,"")</f>
        <v>2.2373869011795902E-6</v>
      </c>
      <c r="AG845" s="253" t="str">
        <f t="shared" si="95"/>
        <v/>
      </c>
      <c r="AH845" s="253" t="str">
        <f t="shared" si="96"/>
        <v/>
      </c>
      <c r="AI845" s="253">
        <f t="shared" si="97"/>
        <v>3.2115728777062279E-4</v>
      </c>
      <c r="AJ845" s="253" t="str">
        <f t="shared" si="98"/>
        <v/>
      </c>
      <c r="AK845" s="253" t="str">
        <f t="shared" si="99"/>
        <v/>
      </c>
      <c r="AO845" s="253">
        <v>84</v>
      </c>
      <c r="AP845" s="253">
        <f t="shared" si="100"/>
        <v>-4682.3742980355055</v>
      </c>
      <c r="AQ845" s="253">
        <f t="shared" si="101"/>
        <v>3.795074249194879E-7</v>
      </c>
      <c r="AR845" s="253">
        <f t="shared" si="102"/>
        <v>1.2415339193721725E-4</v>
      </c>
      <c r="AS845" s="253">
        <f>IF(OR(AR845&lt;$T$757,AR845&gt;$T$758),AQ845,"")</f>
        <v>3.795074249194879E-7</v>
      </c>
      <c r="AT845" s="253" t="str">
        <f t="shared" si="103"/>
        <v/>
      </c>
      <c r="AU845" s="253" t="str">
        <f t="shared" si="104"/>
        <v/>
      </c>
      <c r="AV845" s="253">
        <f t="shared" si="105"/>
        <v>0</v>
      </c>
      <c r="AW845" s="253">
        <f t="shared" si="106"/>
        <v>3.795074249194879E-7</v>
      </c>
      <c r="AX845" s="253" t="str">
        <f t="shared" si="107"/>
        <v/>
      </c>
      <c r="AZ845" s="259"/>
      <c r="BA845" s="259">
        <f>BA844+$BD$753</f>
        <v>0.56960000000000011</v>
      </c>
      <c r="BB845" s="274">
        <f t="shared" si="90"/>
        <v>0.99914963149853109</v>
      </c>
      <c r="BC845" s="259">
        <f t="shared" si="91"/>
        <v>3.1741671016827233E-5</v>
      </c>
      <c r="BD845" s="259" t="str">
        <f t="shared" si="88"/>
        <v/>
      </c>
      <c r="BE845" s="254" t="str">
        <f t="shared" si="89"/>
        <v/>
      </c>
    </row>
    <row r="846" spans="1:57" ht="20.100000000000001" customHeight="1" x14ac:dyDescent="0.25">
      <c r="A846" s="247">
        <v>85</v>
      </c>
      <c r="B846" s="247">
        <f>$B$755+(A846*$B$758)</f>
        <v>-8797.7862914009238</v>
      </c>
      <c r="C846" s="247">
        <f>_xlfn.NORM.DIST($B846,$B$752,$B$753,0)</f>
        <v>2.0473880404312072E-7</v>
      </c>
      <c r="D846" s="247">
        <f>_xlfn.NORM.DIST($B846,$B$752,$B$753,1)</f>
        <v>1.2610762413848639E-4</v>
      </c>
      <c r="E846" s="247">
        <f>IF(OR(D846&lt;$F$757,D846&gt;$F$758),C846,"")</f>
        <v>2.0473880404312072E-7</v>
      </c>
      <c r="F846" s="247" t="str">
        <f>IF(AND(D846&gt;$F$757,D846&lt;$F$758),C846,"")</f>
        <v/>
      </c>
      <c r="G846" s="247" t="str">
        <f>IF(C846=MAX($C$761:$C$2761),C846,"")</f>
        <v/>
      </c>
      <c r="H846" s="247">
        <f>_xlfn.NORM.DIST(B846,$F$753,$F$754,0)</f>
        <v>0</v>
      </c>
      <c r="I846" s="247">
        <f>IF(H846=MAX($H$761:$H$2761),C846,"")</f>
        <v>2.0473880404312072E-7</v>
      </c>
      <c r="J846" s="247" t="str">
        <f>IF(I846=MIN($I$761:$I$2761),I846,"")</f>
        <v/>
      </c>
      <c r="K846" s="247"/>
      <c r="L846" s="247"/>
      <c r="M846" s="247"/>
      <c r="N846" s="247"/>
      <c r="O846" s="247">
        <v>85</v>
      </c>
      <c r="P846" s="247">
        <f>$P$755+(O846*$P$758)</f>
        <v>-512.69560343383046</v>
      </c>
      <c r="Q846" s="247">
        <f>_xlfn.NORM.DIST(P846,P$752,P$753,0)</f>
        <v>3.5132898184894652E-6</v>
      </c>
      <c r="R846" s="247">
        <f>_xlfn.NORM.DIST(P846,P$752,P$753,1)</f>
        <v>1.2610762413848639E-4</v>
      </c>
      <c r="S846" s="253">
        <f>IF(OR(R846&lt;$T$757,R846&gt;$T$758),Q846,"")</f>
        <v>3.5132898184894652E-6</v>
      </c>
      <c r="T846" s="253" t="str">
        <f>IF(AND(R846&gt;$T$757,R846&lt;$T$758),Q846,"")</f>
        <v/>
      </c>
      <c r="U846" s="253" t="str">
        <f>IF(Q846=MAX($Q$761:$Q$2761),Q846,"")</f>
        <v/>
      </c>
      <c r="V846" s="253">
        <f>_xlfn.NORM.DIST(P846,$T$753,$T$754,0)</f>
        <v>3.5315167952282193E-52</v>
      </c>
      <c r="W846" s="253" t="str">
        <f>IF(V846=MAX($V$761:$V$2761),Q846,"")</f>
        <v/>
      </c>
      <c r="X846" s="253" t="str">
        <f t="shared" si="92"/>
        <v/>
      </c>
      <c r="AB846" s="253">
        <v>85</v>
      </c>
      <c r="AC846" s="253">
        <f t="shared" si="108"/>
        <v>-793.36115700891696</v>
      </c>
      <c r="AD846" s="253">
        <f t="shared" si="93"/>
        <v>2.2704013520391492E-6</v>
      </c>
      <c r="AE846" s="253">
        <f t="shared" si="94"/>
        <v>1.2610762413848639E-4</v>
      </c>
      <c r="AF846" s="253">
        <f>IF(OR(AE846&lt;$T$757,AE846&gt;$T$758),AD846,"")</f>
        <v>2.2704013520391492E-6</v>
      </c>
      <c r="AG846" s="253" t="str">
        <f t="shared" si="95"/>
        <v/>
      </c>
      <c r="AH846" s="253" t="str">
        <f t="shared" si="96"/>
        <v/>
      </c>
      <c r="AI846" s="253">
        <f t="shared" si="97"/>
        <v>3.2356414557016945E-4</v>
      </c>
      <c r="AJ846" s="253" t="str">
        <f t="shared" si="98"/>
        <v/>
      </c>
      <c r="AK846" s="253" t="str">
        <f t="shared" si="99"/>
        <v/>
      </c>
      <c r="AO846" s="253">
        <v>85</v>
      </c>
      <c r="AP846" s="253">
        <f t="shared" si="100"/>
        <v>-4677.2625357014058</v>
      </c>
      <c r="AQ846" s="253">
        <f t="shared" si="101"/>
        <v>3.8510736350151709E-7</v>
      </c>
      <c r="AR846" s="253">
        <f t="shared" si="102"/>
        <v>1.2610762413848639E-4</v>
      </c>
      <c r="AS846" s="253">
        <f>IF(OR(AR846&lt;$T$757,AR846&gt;$T$758),AQ846,"")</f>
        <v>3.8510736350151709E-7</v>
      </c>
      <c r="AT846" s="253" t="str">
        <f t="shared" si="103"/>
        <v/>
      </c>
      <c r="AU846" s="253" t="str">
        <f t="shared" si="104"/>
        <v/>
      </c>
      <c r="AV846" s="253">
        <f t="shared" si="105"/>
        <v>0</v>
      </c>
      <c r="AW846" s="253">
        <f t="shared" si="106"/>
        <v>3.8510736350151709E-7</v>
      </c>
      <c r="AX846" s="253" t="str">
        <f t="shared" si="107"/>
        <v/>
      </c>
      <c r="AZ846" s="259"/>
      <c r="BA846" s="259">
        <f>BA845+$BD$753</f>
        <v>0.57600000000000007</v>
      </c>
      <c r="BB846" s="274">
        <f t="shared" si="90"/>
        <v>0.99911788982751426</v>
      </c>
      <c r="BC846" s="259">
        <f t="shared" si="91"/>
        <v>3.2531474860375553E-5</v>
      </c>
      <c r="BD846" s="259" t="str">
        <f t="shared" si="88"/>
        <v/>
      </c>
      <c r="BE846" s="254" t="str">
        <f t="shared" si="89"/>
        <v/>
      </c>
    </row>
    <row r="847" spans="1:57" ht="20.100000000000001" customHeight="1" x14ac:dyDescent="0.25">
      <c r="A847" s="248">
        <v>86</v>
      </c>
      <c r="B847" s="247">
        <f>$B$755+(A847*$B$758)</f>
        <v>-8788.1712244157861</v>
      </c>
      <c r="C847" s="247">
        <f>_xlfn.NORM.DIST($B847,$B$752,$B$753,0)</f>
        <v>2.0775656633222068E-7</v>
      </c>
      <c r="D847" s="247">
        <f>_xlfn.NORM.DIST($B847,$B$752,$B$753,1)</f>
        <v>1.2809067671112139E-4</v>
      </c>
      <c r="E847" s="247">
        <f>IF(OR(D847&lt;$F$757,D847&gt;$F$758),C847,"")</f>
        <v>2.0775656633222068E-7</v>
      </c>
      <c r="F847" s="247" t="str">
        <f>IF(AND(D847&gt;$F$757,D847&lt;$F$758),C847,"")</f>
        <v/>
      </c>
      <c r="G847" s="247" t="str">
        <f>IF(C847=MAX($C$761:$C$2761),C847,"")</f>
        <v/>
      </c>
      <c r="H847" s="247">
        <f>_xlfn.NORM.DIST(B847,$F$753,$F$754,0)</f>
        <v>0</v>
      </c>
      <c r="I847" s="247">
        <f>IF(H847=MAX($H$761:$H$2761),C847,"")</f>
        <v>2.0775656633222068E-7</v>
      </c>
      <c r="J847" s="247" t="str">
        <f>IF(I847=MIN($I$761:$I$2761),I847,"")</f>
        <v/>
      </c>
      <c r="K847" s="247"/>
      <c r="L847" s="247"/>
      <c r="M847" s="247"/>
      <c r="N847" s="247"/>
      <c r="O847" s="248">
        <v>86</v>
      </c>
      <c r="P847" s="247">
        <f>$P$755+(O847*$P$758)</f>
        <v>-512.13528036996831</v>
      </c>
      <c r="Q847" s="247">
        <f>_xlfn.NORM.DIST(P847,P$752,P$753,0)</f>
        <v>3.5650742057943952E-6</v>
      </c>
      <c r="R847" s="247">
        <f>_xlfn.NORM.DIST(P847,P$752,P$753,1)</f>
        <v>1.2809067671112139E-4</v>
      </c>
      <c r="S847" s="253">
        <f>IF(OR(R847&lt;$T$757,R847&gt;$T$758),Q847,"")</f>
        <v>3.5650742057943952E-6</v>
      </c>
      <c r="T847" s="253" t="str">
        <f>IF(AND(R847&gt;$T$757,R847&lt;$T$758),Q847,"")</f>
        <v/>
      </c>
      <c r="U847" s="253" t="str">
        <f>IF(Q847=MAX($Q$761:$Q$2761),Q847,"")</f>
        <v/>
      </c>
      <c r="V847" s="253">
        <f>_xlfn.NORM.DIST(P847,$T$753,$T$754,0)</f>
        <v>3.3257317635051719E-52</v>
      </c>
      <c r="W847" s="253" t="str">
        <f>IF(V847=MAX($V$761:$V$2761),Q847,"")</f>
        <v/>
      </c>
      <c r="X847" s="253" t="str">
        <f t="shared" si="92"/>
        <v/>
      </c>
      <c r="AB847" s="259">
        <v>86</v>
      </c>
      <c r="AC847" s="253">
        <f t="shared" si="108"/>
        <v>-792.49409563513666</v>
      </c>
      <c r="AD847" s="253">
        <f t="shared" si="93"/>
        <v>2.303866095634426E-6</v>
      </c>
      <c r="AE847" s="253">
        <f t="shared" si="94"/>
        <v>1.2809067671112171E-4</v>
      </c>
      <c r="AF847" s="253">
        <f>IF(OR(AE847&lt;$T$757,AE847&gt;$T$758),AD847,"")</f>
        <v>2.303866095634426E-6</v>
      </c>
      <c r="AG847" s="253" t="str">
        <f t="shared" si="95"/>
        <v/>
      </c>
      <c r="AH847" s="253" t="str">
        <f t="shared" si="96"/>
        <v/>
      </c>
      <c r="AI847" s="253">
        <f t="shared" si="97"/>
        <v>3.2598382536667557E-4</v>
      </c>
      <c r="AJ847" s="253" t="str">
        <f t="shared" si="98"/>
        <v/>
      </c>
      <c r="AK847" s="253" t="str">
        <f t="shared" si="99"/>
        <v/>
      </c>
      <c r="AO847" s="259">
        <v>86</v>
      </c>
      <c r="AP847" s="253">
        <f t="shared" si="100"/>
        <v>-4672.1507733673061</v>
      </c>
      <c r="AQ847" s="253">
        <f t="shared" si="101"/>
        <v>3.9078368111146516E-7</v>
      </c>
      <c r="AR847" s="253">
        <f t="shared" si="102"/>
        <v>1.2809067671112139E-4</v>
      </c>
      <c r="AS847" s="253">
        <f>IF(OR(AR847&lt;$T$757,AR847&gt;$T$758),AQ847,"")</f>
        <v>3.9078368111146516E-7</v>
      </c>
      <c r="AT847" s="253" t="str">
        <f t="shared" si="103"/>
        <v/>
      </c>
      <c r="AU847" s="253" t="str">
        <f t="shared" si="104"/>
        <v/>
      </c>
      <c r="AV847" s="253">
        <f t="shared" si="105"/>
        <v>0</v>
      </c>
      <c r="AW847" s="253">
        <f t="shared" si="106"/>
        <v>3.9078368111146516E-7</v>
      </c>
      <c r="AX847" s="253" t="str">
        <f t="shared" si="107"/>
        <v/>
      </c>
      <c r="AZ847" s="259"/>
      <c r="BA847" s="259">
        <f>BA846+$BD$753</f>
        <v>0.58240000000000003</v>
      </c>
      <c r="BB847" s="274">
        <f t="shared" si="90"/>
        <v>0.99908535835265389</v>
      </c>
      <c r="BC847" s="259">
        <f t="shared" si="91"/>
        <v>3.3330755111027344E-5</v>
      </c>
      <c r="BD847" s="259" t="str">
        <f t="shared" si="88"/>
        <v/>
      </c>
      <c r="BE847" s="254" t="str">
        <f t="shared" si="89"/>
        <v/>
      </c>
    </row>
    <row r="848" spans="1:57" ht="20.100000000000001" customHeight="1" x14ac:dyDescent="0.25">
      <c r="A848" s="247">
        <v>87</v>
      </c>
      <c r="B848" s="247">
        <f>$B$755+(A848*$B$758)</f>
        <v>-8778.5561574306485</v>
      </c>
      <c r="C848" s="247">
        <f>_xlfn.NORM.DIST($B848,$B$752,$B$753,0)</f>
        <v>2.1081543607109803E-7</v>
      </c>
      <c r="D848" s="247">
        <f>_xlfn.NORM.DIST($B848,$B$752,$B$753,1)</f>
        <v>1.3010294249197712E-4</v>
      </c>
      <c r="E848" s="247">
        <f>IF(OR(D848&lt;$F$757,D848&gt;$F$758),C848,"")</f>
        <v>2.1081543607109803E-7</v>
      </c>
      <c r="F848" s="247" t="str">
        <f>IF(AND(D848&gt;$F$757,D848&lt;$F$758),C848,"")</f>
        <v/>
      </c>
      <c r="G848" s="247" t="str">
        <f>IF(C848=MAX($C$761:$C$2761),C848,"")</f>
        <v/>
      </c>
      <c r="H848" s="247">
        <f>_xlfn.NORM.DIST(B848,$F$753,$F$754,0)</f>
        <v>0</v>
      </c>
      <c r="I848" s="247">
        <f>IF(H848=MAX($H$761:$H$2761),C848,"")</f>
        <v>2.1081543607109803E-7</v>
      </c>
      <c r="J848" s="247" t="str">
        <f>IF(I848=MIN($I$761:$I$2761),I848,"")</f>
        <v/>
      </c>
      <c r="K848" s="247"/>
      <c r="L848" s="247"/>
      <c r="M848" s="247"/>
      <c r="N848" s="247"/>
      <c r="O848" s="247">
        <v>87</v>
      </c>
      <c r="P848" s="247">
        <f>$P$755+(O848*$P$758)</f>
        <v>-511.57495730610617</v>
      </c>
      <c r="Q848" s="247">
        <f>_xlfn.NORM.DIST(P848,P$752,P$753,0)</f>
        <v>3.6175639913038415E-6</v>
      </c>
      <c r="R848" s="247">
        <f>_xlfn.NORM.DIST(P848,P$752,P$753,1)</f>
        <v>1.3010294249197777E-4</v>
      </c>
      <c r="S848" s="253">
        <f>IF(OR(R848&lt;$T$757,R848&gt;$T$758),Q848,"")</f>
        <v>3.6175639913038415E-6</v>
      </c>
      <c r="T848" s="253" t="str">
        <f>IF(AND(R848&gt;$T$757,R848&lt;$T$758),Q848,"")</f>
        <v/>
      </c>
      <c r="U848" s="253" t="str">
        <f>IF(Q848=MAX($Q$761:$Q$2761),Q848,"")</f>
        <v/>
      </c>
      <c r="V848" s="253">
        <f>_xlfn.NORM.DIST(P848,$T$753,$T$754,0)</f>
        <v>3.1318879217224393E-52</v>
      </c>
      <c r="W848" s="253" t="str">
        <f>IF(V848=MAX($V$761:$V$2761),Q848,"")</f>
        <v/>
      </c>
      <c r="X848" s="253" t="str">
        <f t="shared" si="92"/>
        <v/>
      </c>
      <c r="AB848" s="253">
        <v>87</v>
      </c>
      <c r="AC848" s="253">
        <f t="shared" si="108"/>
        <v>-791.62703426135647</v>
      </c>
      <c r="AD848" s="253">
        <f t="shared" si="93"/>
        <v>2.3377866903322187E-6</v>
      </c>
      <c r="AE848" s="253">
        <f t="shared" si="94"/>
        <v>1.3010294249197742E-4</v>
      </c>
      <c r="AF848" s="253">
        <f>IF(OR(AE848&lt;$T$757,AE848&gt;$T$758),AD848,"")</f>
        <v>2.3377866903322187E-6</v>
      </c>
      <c r="AG848" s="253" t="str">
        <f t="shared" si="95"/>
        <v/>
      </c>
      <c r="AH848" s="253" t="str">
        <f t="shared" si="96"/>
        <v/>
      </c>
      <c r="AI848" s="253">
        <f t="shared" si="97"/>
        <v>3.284163453270437E-4</v>
      </c>
      <c r="AJ848" s="253" t="str">
        <f t="shared" si="98"/>
        <v/>
      </c>
      <c r="AK848" s="253" t="str">
        <f t="shared" si="99"/>
        <v/>
      </c>
      <c r="AO848" s="253">
        <v>87</v>
      </c>
      <c r="AP848" s="253">
        <f t="shared" si="100"/>
        <v>-4667.0390110332064</v>
      </c>
      <c r="AQ848" s="253">
        <f t="shared" si="101"/>
        <v>3.9653732056412823E-7</v>
      </c>
      <c r="AR848" s="253">
        <f t="shared" si="102"/>
        <v>1.3010294249197742E-4</v>
      </c>
      <c r="AS848" s="253">
        <f>IF(OR(AR848&lt;$T$757,AR848&gt;$T$758),AQ848,"")</f>
        <v>3.9653732056412823E-7</v>
      </c>
      <c r="AT848" s="253" t="str">
        <f t="shared" si="103"/>
        <v/>
      </c>
      <c r="AU848" s="253" t="str">
        <f t="shared" si="104"/>
        <v/>
      </c>
      <c r="AV848" s="253">
        <f t="shared" si="105"/>
        <v>0</v>
      </c>
      <c r="AW848" s="253">
        <f t="shared" si="106"/>
        <v>3.9653732056412823E-7</v>
      </c>
      <c r="AX848" s="253" t="str">
        <f t="shared" si="107"/>
        <v/>
      </c>
      <c r="AZ848" s="259"/>
      <c r="BA848" s="259">
        <f>BA847+$BD$753</f>
        <v>0.58879999999999999</v>
      </c>
      <c r="BB848" s="274">
        <f t="shared" si="90"/>
        <v>0.99905202759754286</v>
      </c>
      <c r="BC848" s="259">
        <f t="shared" si="91"/>
        <v>3.4139477263162021E-5</v>
      </c>
      <c r="BD848" s="259" t="str">
        <f t="shared" si="88"/>
        <v/>
      </c>
      <c r="BE848" s="254" t="str">
        <f t="shared" si="89"/>
        <v/>
      </c>
    </row>
    <row r="849" spans="1:57" ht="20.100000000000001" customHeight="1" x14ac:dyDescent="0.25">
      <c r="A849" s="247">
        <v>88</v>
      </c>
      <c r="B849" s="247">
        <f>$B$755+(A849*$B$758)</f>
        <v>-8768.9410904455108</v>
      </c>
      <c r="C849" s="247">
        <f>_xlfn.NORM.DIST($B849,$B$752,$B$753,0)</f>
        <v>2.1391591989491828E-7</v>
      </c>
      <c r="D849" s="247">
        <f>_xlfn.NORM.DIST($B849,$B$752,$B$753,1)</f>
        <v>1.3214481916326058E-4</v>
      </c>
      <c r="E849" s="247">
        <f>IF(OR(D849&lt;$F$757,D849&gt;$F$758),C849,"")</f>
        <v>2.1391591989491828E-7</v>
      </c>
      <c r="F849" s="247" t="str">
        <f>IF(AND(D849&gt;$F$757,D849&lt;$F$758),C849,"")</f>
        <v/>
      </c>
      <c r="G849" s="247" t="str">
        <f>IF(C849=MAX($C$761:$C$2761),C849,"")</f>
        <v/>
      </c>
      <c r="H849" s="247">
        <f>_xlfn.NORM.DIST(B849,$F$753,$F$754,0)</f>
        <v>0</v>
      </c>
      <c r="I849" s="247">
        <f>IF(H849=MAX($H$761:$H$2761),C849,"")</f>
        <v>2.1391591989491828E-7</v>
      </c>
      <c r="J849" s="247" t="str">
        <f>IF(I849=MIN($I$761:$I$2761),I849,"")</f>
        <v/>
      </c>
      <c r="K849" s="247"/>
      <c r="L849" s="247"/>
      <c r="M849" s="247"/>
      <c r="N849" s="247"/>
      <c r="O849" s="247">
        <v>88</v>
      </c>
      <c r="P849" s="247">
        <f>$P$755+(O849*$P$758)</f>
        <v>-511.01463424224409</v>
      </c>
      <c r="Q849" s="247">
        <f>_xlfn.NORM.DIST(P849,P$752,P$753,0)</f>
        <v>3.6707678688077988E-6</v>
      </c>
      <c r="R849" s="247">
        <f>_xlfn.NORM.DIST(P849,P$752,P$753,1)</f>
        <v>1.3214481916326058E-4</v>
      </c>
      <c r="S849" s="253">
        <f>IF(OR(R849&lt;$T$757,R849&gt;$T$758),Q849,"")</f>
        <v>3.6707678688077988E-6</v>
      </c>
      <c r="T849" s="253" t="str">
        <f>IF(AND(R849&gt;$T$757,R849&lt;$T$758),Q849,"")</f>
        <v/>
      </c>
      <c r="U849" s="253" t="str">
        <f>IF(Q849=MAX($Q$761:$Q$2761),Q849,"")</f>
        <v/>
      </c>
      <c r="V849" s="253">
        <f>_xlfn.NORM.DIST(P849,$T$753,$T$754,0)</f>
        <v>2.9492952870008535E-52</v>
      </c>
      <c r="W849" s="253" t="str">
        <f>IF(V849=MAX($V$761:$V$2761),Q849,"")</f>
        <v/>
      </c>
      <c r="X849" s="253" t="str">
        <f t="shared" si="92"/>
        <v/>
      </c>
      <c r="AB849" s="253">
        <v>88</v>
      </c>
      <c r="AC849" s="253">
        <f t="shared" si="108"/>
        <v>-790.75997288757617</v>
      </c>
      <c r="AD849" s="253">
        <f t="shared" si="93"/>
        <v>2.3721687543404406E-6</v>
      </c>
      <c r="AE849" s="253">
        <f t="shared" si="94"/>
        <v>1.3214481916326101E-4</v>
      </c>
      <c r="AF849" s="253">
        <f>IF(OR(AE849&lt;$T$757,AE849&gt;$T$758),AD849,"")</f>
        <v>2.3721687543404406E-6</v>
      </c>
      <c r="AG849" s="253" t="str">
        <f t="shared" si="95"/>
        <v/>
      </c>
      <c r="AH849" s="253" t="str">
        <f t="shared" si="96"/>
        <v/>
      </c>
      <c r="AI849" s="253">
        <f t="shared" si="97"/>
        <v>3.3086172313526565E-4</v>
      </c>
      <c r="AJ849" s="253" t="str">
        <f t="shared" si="98"/>
        <v/>
      </c>
      <c r="AK849" s="253" t="str">
        <f t="shared" si="99"/>
        <v/>
      </c>
      <c r="AO849" s="253">
        <v>88</v>
      </c>
      <c r="AP849" s="253">
        <f t="shared" si="100"/>
        <v>-4661.9272486991058</v>
      </c>
      <c r="AQ849" s="253">
        <f t="shared" si="101"/>
        <v>4.023692348245979E-7</v>
      </c>
      <c r="AR849" s="253">
        <f t="shared" si="102"/>
        <v>1.3214481916326101E-4</v>
      </c>
      <c r="AS849" s="253">
        <f>IF(OR(AR849&lt;$T$757,AR849&gt;$T$758),AQ849,"")</f>
        <v>4.023692348245979E-7</v>
      </c>
      <c r="AT849" s="253" t="str">
        <f t="shared" si="103"/>
        <v/>
      </c>
      <c r="AU849" s="253" t="str">
        <f t="shared" si="104"/>
        <v/>
      </c>
      <c r="AV849" s="253">
        <f t="shared" si="105"/>
        <v>0</v>
      </c>
      <c r="AW849" s="253">
        <f t="shared" si="106"/>
        <v>4.023692348245979E-7</v>
      </c>
      <c r="AX849" s="253" t="str">
        <f t="shared" si="107"/>
        <v/>
      </c>
      <c r="AZ849" s="259"/>
      <c r="BA849" s="259">
        <f>BA848+$BD$753</f>
        <v>0.59519999999999995</v>
      </c>
      <c r="BB849" s="274">
        <f t="shared" si="90"/>
        <v>0.9990178881202797</v>
      </c>
      <c r="BC849" s="259">
        <f t="shared" si="91"/>
        <v>3.4957606122154594E-5</v>
      </c>
      <c r="BD849" s="259" t="str">
        <f t="shared" si="88"/>
        <v/>
      </c>
      <c r="BE849" s="254" t="str">
        <f t="shared" si="89"/>
        <v/>
      </c>
    </row>
    <row r="850" spans="1:57" ht="20.100000000000001" customHeight="1" x14ac:dyDescent="0.25">
      <c r="A850" s="247">
        <v>89</v>
      </c>
      <c r="B850" s="247">
        <f>$B$755+(A850*$B$758)</f>
        <v>-8759.3260234603731</v>
      </c>
      <c r="C850" s="247">
        <f>_xlfn.NORM.DIST($B850,$B$752,$B$753,0)</f>
        <v>2.1705852988194513E-7</v>
      </c>
      <c r="D850" s="247">
        <f>_xlfn.NORM.DIST($B850,$B$752,$B$753,1)</f>
        <v>1.3421670930463872E-4</v>
      </c>
      <c r="E850" s="247">
        <f>IF(OR(D850&lt;$F$757,D850&gt;$F$758),C850,"")</f>
        <v>2.1705852988194513E-7</v>
      </c>
      <c r="F850" s="247" t="str">
        <f>IF(AND(D850&gt;$F$757,D850&lt;$F$758),C850,"")</f>
        <v/>
      </c>
      <c r="G850" s="247" t="str">
        <f>IF(C850=MAX($C$761:$C$2761),C850,"")</f>
        <v/>
      </c>
      <c r="H850" s="247">
        <f>_xlfn.NORM.DIST(B850,$F$753,$F$754,0)</f>
        <v>0</v>
      </c>
      <c r="I850" s="247">
        <f>IF(H850=MAX($H$761:$H$2761),C850,"")</f>
        <v>2.1705852988194513E-7</v>
      </c>
      <c r="J850" s="247" t="str">
        <f>IF(I850=MIN($I$761:$I$2761),I850,"")</f>
        <v/>
      </c>
      <c r="K850" s="247"/>
      <c r="L850" s="247"/>
      <c r="M850" s="247"/>
      <c r="N850" s="247"/>
      <c r="O850" s="247">
        <v>89</v>
      </c>
      <c r="P850" s="247">
        <f>$P$755+(O850*$P$758)</f>
        <v>-510.454311178382</v>
      </c>
      <c r="Q850" s="247">
        <f>_xlfn.NORM.DIST(P850,P$752,P$753,0)</f>
        <v>3.7246946254991167E-6</v>
      </c>
      <c r="R850" s="247">
        <f>_xlfn.NORM.DIST(P850,P$752,P$753,1)</f>
        <v>1.3421670930463872E-4</v>
      </c>
      <c r="S850" s="253">
        <f>IF(OR(R850&lt;$T$757,R850&gt;$T$758),Q850,"")</f>
        <v>3.7246946254991167E-6</v>
      </c>
      <c r="T850" s="253" t="str">
        <f>IF(AND(R850&gt;$T$757,R850&lt;$T$758),Q850,"")</f>
        <v/>
      </c>
      <c r="U850" s="253" t="str">
        <f>IF(Q850=MAX($Q$761:$Q$2761),Q850,"")</f>
        <v/>
      </c>
      <c r="V850" s="253">
        <f>_xlfn.NORM.DIST(P850,$T$753,$T$754,0)</f>
        <v>2.7773035737410047E-52</v>
      </c>
      <c r="W850" s="253" t="str">
        <f>IF(V850=MAX($V$761:$V$2761),Q850,"")</f>
        <v/>
      </c>
      <c r="X850" s="253" t="str">
        <f t="shared" si="92"/>
        <v/>
      </c>
      <c r="AB850" s="253">
        <v>89</v>
      </c>
      <c r="AC850" s="253">
        <f t="shared" si="108"/>
        <v>-789.89291151379598</v>
      </c>
      <c r="AD850" s="253">
        <f t="shared" si="93"/>
        <v>2.4070179662268889E-6</v>
      </c>
      <c r="AE850" s="253">
        <f t="shared" si="94"/>
        <v>1.3421670930463872E-4</v>
      </c>
      <c r="AF850" s="253">
        <f>IF(OR(AE850&lt;$T$757,AE850&gt;$T$758),AD850,"")</f>
        <v>2.4070179662268889E-6</v>
      </c>
      <c r="AG850" s="253" t="str">
        <f t="shared" si="95"/>
        <v/>
      </c>
      <c r="AH850" s="253" t="str">
        <f t="shared" si="96"/>
        <v/>
      </c>
      <c r="AI850" s="253">
        <f t="shared" si="97"/>
        <v>3.333199759876794E-4</v>
      </c>
      <c r="AJ850" s="253" t="str">
        <f t="shared" si="98"/>
        <v/>
      </c>
      <c r="AK850" s="253" t="str">
        <f t="shared" si="99"/>
        <v/>
      </c>
      <c r="AO850" s="253">
        <v>89</v>
      </c>
      <c r="AP850" s="253">
        <f t="shared" si="100"/>
        <v>-4656.8154863650061</v>
      </c>
      <c r="AQ850" s="253">
        <f t="shared" si="101"/>
        <v>4.0828038709626257E-7</v>
      </c>
      <c r="AR850" s="253">
        <f t="shared" si="102"/>
        <v>1.3421670930463872E-4</v>
      </c>
      <c r="AS850" s="253">
        <f>IF(OR(AR850&lt;$T$757,AR850&gt;$T$758),AQ850,"")</f>
        <v>4.0828038709626257E-7</v>
      </c>
      <c r="AT850" s="253" t="str">
        <f t="shared" si="103"/>
        <v/>
      </c>
      <c r="AU850" s="253" t="str">
        <f t="shared" si="104"/>
        <v/>
      </c>
      <c r="AV850" s="253">
        <f t="shared" si="105"/>
        <v>0</v>
      </c>
      <c r="AW850" s="253">
        <f t="shared" si="106"/>
        <v>4.0828038709626257E-7</v>
      </c>
      <c r="AX850" s="253" t="str">
        <f t="shared" si="107"/>
        <v/>
      </c>
      <c r="AZ850" s="259"/>
      <c r="BA850" s="259">
        <f>BA849+$BD$753</f>
        <v>0.60159999999999991</v>
      </c>
      <c r="BB850" s="274">
        <f t="shared" si="90"/>
        <v>0.99898293051415754</v>
      </c>
      <c r="BC850" s="259">
        <f t="shared" si="91"/>
        <v>3.5785105823471497E-5</v>
      </c>
      <c r="BD850" s="259" t="str">
        <f t="shared" si="88"/>
        <v/>
      </c>
      <c r="BE850" s="254" t="str">
        <f t="shared" si="89"/>
        <v/>
      </c>
    </row>
    <row r="851" spans="1:57" ht="20.100000000000001" customHeight="1" x14ac:dyDescent="0.25">
      <c r="A851" s="247">
        <v>90</v>
      </c>
      <c r="B851" s="247">
        <f>$B$755+(A851*$B$758)</f>
        <v>-8749.7109564752354</v>
      </c>
      <c r="C851" s="247">
        <f>_xlfn.NORM.DIST($B851,$B$752,$B$753,0)</f>
        <v>2.202437836005808E-7</v>
      </c>
      <c r="D851" s="247">
        <f>_xlfn.NORM.DIST($B851,$B$752,$B$753,1)</f>
        <v>1.3631902044580166E-4</v>
      </c>
      <c r="E851" s="247">
        <f>IF(OR(D851&lt;$F$757,D851&gt;$F$758),C851,"")</f>
        <v>2.202437836005808E-7</v>
      </c>
      <c r="F851" s="247" t="str">
        <f>IF(AND(D851&gt;$F$757,D851&lt;$F$758),C851,"")</f>
        <v/>
      </c>
      <c r="G851" s="247" t="str">
        <f>IF(C851=MAX($C$761:$C$2761),C851,"")</f>
        <v/>
      </c>
      <c r="H851" s="247">
        <f>_xlfn.NORM.DIST(B851,$F$753,$F$754,0)</f>
        <v>0</v>
      </c>
      <c r="I851" s="247">
        <f>IF(H851=MAX($H$761:$H$2761),C851,"")</f>
        <v>2.202437836005808E-7</v>
      </c>
      <c r="J851" s="247" t="str">
        <f>IF(I851=MIN($I$761:$I$2761),I851,"")</f>
        <v/>
      </c>
      <c r="K851" s="247"/>
      <c r="L851" s="247"/>
      <c r="M851" s="247"/>
      <c r="N851" s="247"/>
      <c r="O851" s="247">
        <v>90</v>
      </c>
      <c r="P851" s="247">
        <f>$P$755+(O851*$P$758)</f>
        <v>-509.89398811451986</v>
      </c>
      <c r="Q851" s="247">
        <f>_xlfn.NORM.DIST(P851,P$752,P$753,0)</f>
        <v>3.7793531427806347E-6</v>
      </c>
      <c r="R851" s="247">
        <f>_xlfn.NORM.DIST(P851,P$752,P$753,1)</f>
        <v>1.3631902044580166E-4</v>
      </c>
      <c r="S851" s="253">
        <f>IF(OR(R851&lt;$T$757,R851&gt;$T$758),Q851,"")</f>
        <v>3.7793531427806347E-6</v>
      </c>
      <c r="T851" s="253" t="str">
        <f>IF(AND(R851&gt;$T$757,R851&lt;$T$758),Q851,"")</f>
        <v/>
      </c>
      <c r="U851" s="253" t="str">
        <f>IF(Q851=MAX($Q$761:$Q$2761),Q851,"")</f>
        <v/>
      </c>
      <c r="V851" s="253">
        <f>_xlfn.NORM.DIST(P851,$T$753,$T$754,0)</f>
        <v>2.615299919630383E-52</v>
      </c>
      <c r="W851" s="253" t="str">
        <f>IF(V851=MAX($V$761:$V$2761),Q851,"")</f>
        <v/>
      </c>
      <c r="X851" s="253" t="str">
        <f t="shared" si="92"/>
        <v/>
      </c>
      <c r="AB851" s="253">
        <v>90</v>
      </c>
      <c r="AC851" s="253">
        <f t="shared" si="108"/>
        <v>-789.02585014001579</v>
      </c>
      <c r="AD851" s="253">
        <f t="shared" si="93"/>
        <v>2.442340065440944E-6</v>
      </c>
      <c r="AE851" s="253">
        <f t="shared" si="94"/>
        <v>1.3631902044580166E-4</v>
      </c>
      <c r="AF851" s="253">
        <f>IF(OR(AE851&lt;$T$757,AE851&gt;$T$758),AD851,"")</f>
        <v>2.442340065440944E-6</v>
      </c>
      <c r="AG851" s="253" t="str">
        <f t="shared" si="95"/>
        <v/>
      </c>
      <c r="AH851" s="253" t="str">
        <f t="shared" si="96"/>
        <v/>
      </c>
      <c r="AI851" s="253">
        <f t="shared" si="97"/>
        <v>3.357911205882372E-4</v>
      </c>
      <c r="AJ851" s="253" t="str">
        <f t="shared" si="98"/>
        <v/>
      </c>
      <c r="AK851" s="253" t="str">
        <f t="shared" si="99"/>
        <v/>
      </c>
      <c r="AO851" s="253">
        <v>90</v>
      </c>
      <c r="AP851" s="253">
        <f t="shared" si="100"/>
        <v>-4651.7037240309064</v>
      </c>
      <c r="AQ851" s="253">
        <f t="shared" si="101"/>
        <v>4.14271750909293E-7</v>
      </c>
      <c r="AR851" s="253">
        <f t="shared" si="102"/>
        <v>1.3631902044580166E-4</v>
      </c>
      <c r="AS851" s="253">
        <f>IF(OR(AR851&lt;$T$757,AR851&gt;$T$758),AQ851,"")</f>
        <v>4.14271750909293E-7</v>
      </c>
      <c r="AT851" s="253" t="str">
        <f t="shared" si="103"/>
        <v/>
      </c>
      <c r="AU851" s="253" t="str">
        <f t="shared" si="104"/>
        <v/>
      </c>
      <c r="AV851" s="253">
        <f t="shared" si="105"/>
        <v>0</v>
      </c>
      <c r="AW851" s="253">
        <f t="shared" si="106"/>
        <v>4.14271750909293E-7</v>
      </c>
      <c r="AX851" s="253" t="str">
        <f t="shared" si="107"/>
        <v/>
      </c>
      <c r="AZ851" s="259"/>
      <c r="BA851" s="259">
        <f>BA850+$BD$753</f>
        <v>0.60799999999999987</v>
      </c>
      <c r="BB851" s="274">
        <f t="shared" si="90"/>
        <v>0.99894714540833407</v>
      </c>
      <c r="BC851" s="259">
        <f t="shared" si="91"/>
        <v>3.6621939848435758E-5</v>
      </c>
      <c r="BD851" s="259" t="str">
        <f t="shared" si="88"/>
        <v/>
      </c>
      <c r="BE851" s="254" t="str">
        <f t="shared" si="89"/>
        <v/>
      </c>
    </row>
    <row r="852" spans="1:57" ht="20.100000000000001" customHeight="1" x14ac:dyDescent="0.25">
      <c r="A852" s="247">
        <v>91</v>
      </c>
      <c r="B852" s="247">
        <f>$B$755+(A852*$B$758)</f>
        <v>-8740.0958894900978</v>
      </c>
      <c r="C852" s="247">
        <f>_xlfn.NORM.DIST($B852,$B$752,$B$753,0)</f>
        <v>2.2347220415665266E-7</v>
      </c>
      <c r="D852" s="247">
        <f>_xlfn.NORM.DIST($B852,$B$752,$B$753,1)</f>
        <v>1.3845216511947908E-4</v>
      </c>
      <c r="E852" s="247">
        <f>IF(OR(D852&lt;$F$757,D852&gt;$F$758),C852,"")</f>
        <v>2.2347220415665266E-7</v>
      </c>
      <c r="F852" s="247" t="str">
        <f>IF(AND(D852&gt;$F$757,D852&lt;$F$758),C852,"")</f>
        <v/>
      </c>
      <c r="G852" s="247" t="str">
        <f>IF(C852=MAX($C$761:$C$2761),C852,"")</f>
        <v/>
      </c>
      <c r="H852" s="247">
        <f>_xlfn.NORM.DIST(B852,$F$753,$F$754,0)</f>
        <v>0</v>
      </c>
      <c r="I852" s="247">
        <f>IF(H852=MAX($H$761:$H$2761),C852,"")</f>
        <v>2.2347220415665266E-7</v>
      </c>
      <c r="J852" s="247" t="str">
        <f>IF(I852=MIN($I$761:$I$2761),I852,"")</f>
        <v/>
      </c>
      <c r="K852" s="247"/>
      <c r="L852" s="247"/>
      <c r="M852" s="247"/>
      <c r="N852" s="247"/>
      <c r="O852" s="247">
        <v>91</v>
      </c>
      <c r="P852" s="247">
        <f>$P$755+(O852*$P$758)</f>
        <v>-509.33366505065777</v>
      </c>
      <c r="Q852" s="247">
        <f>_xlfn.NORM.DIST(P852,P$752,P$753,0)</f>
        <v>3.8347523970766634E-6</v>
      </c>
      <c r="R852" s="247">
        <f>_xlfn.NORM.DIST(P852,P$752,P$753,1)</f>
        <v>1.3845216511947908E-4</v>
      </c>
      <c r="S852" s="253">
        <f>IF(OR(R852&lt;$T$757,R852&gt;$T$758),Q852,"")</f>
        <v>3.8347523970766634E-6</v>
      </c>
      <c r="T852" s="253" t="str">
        <f>IF(AND(R852&gt;$T$757,R852&lt;$T$758),Q852,"")</f>
        <v/>
      </c>
      <c r="U852" s="253" t="str">
        <f>IF(Q852=MAX($Q$761:$Q$2761),Q852,"")</f>
        <v/>
      </c>
      <c r="V852" s="253">
        <f>_xlfn.NORM.DIST(P852,$T$753,$T$754,0)</f>
        <v>2.4627067413384178E-52</v>
      </c>
      <c r="W852" s="253" t="str">
        <f>IF(V852=MAX($V$761:$V$2761),Q852,"")</f>
        <v/>
      </c>
      <c r="X852" s="253" t="str">
        <f t="shared" si="92"/>
        <v/>
      </c>
      <c r="AB852" s="253">
        <v>91</v>
      </c>
      <c r="AC852" s="253">
        <f t="shared" si="108"/>
        <v>-788.15878876623549</v>
      </c>
      <c r="AD852" s="253">
        <f t="shared" si="93"/>
        <v>2.4781408528379129E-6</v>
      </c>
      <c r="AE852" s="253">
        <f t="shared" si="94"/>
        <v>1.3845216511947943E-4</v>
      </c>
      <c r="AF852" s="253">
        <f>IF(OR(AE852&lt;$T$757,AE852&gt;$T$758),AD852,"")</f>
        <v>2.4781408528379129E-6</v>
      </c>
      <c r="AG852" s="253" t="str">
        <f t="shared" si="95"/>
        <v/>
      </c>
      <c r="AH852" s="253" t="str">
        <f t="shared" si="96"/>
        <v/>
      </c>
      <c r="AI852" s="253">
        <f t="shared" si="97"/>
        <v>3.3827517314377208E-4</v>
      </c>
      <c r="AJ852" s="253" t="str">
        <f t="shared" si="98"/>
        <v/>
      </c>
      <c r="AK852" s="253" t="str">
        <f t="shared" si="99"/>
        <v/>
      </c>
      <c r="AO852" s="253">
        <v>91</v>
      </c>
      <c r="AP852" s="253">
        <f t="shared" si="100"/>
        <v>-4646.5919616968067</v>
      </c>
      <c r="AQ852" s="253">
        <f t="shared" si="101"/>
        <v>4.2034431020958616E-7</v>
      </c>
      <c r="AR852" s="253">
        <f t="shared" si="102"/>
        <v>1.3845216511947908E-4</v>
      </c>
      <c r="AS852" s="253">
        <f>IF(OR(AR852&lt;$T$757,AR852&gt;$T$758),AQ852,"")</f>
        <v>4.2034431020958616E-7</v>
      </c>
      <c r="AT852" s="253" t="str">
        <f t="shared" si="103"/>
        <v/>
      </c>
      <c r="AU852" s="253" t="str">
        <f t="shared" si="104"/>
        <v/>
      </c>
      <c r="AV852" s="253">
        <f t="shared" si="105"/>
        <v>0</v>
      </c>
      <c r="AW852" s="253">
        <f t="shared" si="106"/>
        <v>4.2034431020958616E-7</v>
      </c>
      <c r="AX852" s="253" t="str">
        <f t="shared" si="107"/>
        <v/>
      </c>
      <c r="AZ852" s="259"/>
      <c r="BA852" s="259">
        <f>BA851+$BD$753</f>
        <v>0.61439999999999984</v>
      </c>
      <c r="BB852" s="274">
        <f t="shared" si="90"/>
        <v>0.99891052346848563</v>
      </c>
      <c r="BC852" s="259">
        <f t="shared" si="91"/>
        <v>3.7468071044322038E-5</v>
      </c>
      <c r="BD852" s="259" t="str">
        <f t="shared" si="88"/>
        <v/>
      </c>
      <c r="BE852" s="254" t="str">
        <f t="shared" si="89"/>
        <v/>
      </c>
    </row>
    <row r="853" spans="1:57" ht="20.100000000000001" customHeight="1" x14ac:dyDescent="0.25">
      <c r="A853" s="248">
        <v>92</v>
      </c>
      <c r="B853" s="247">
        <f>$B$755+(A853*$B$758)</f>
        <v>-8730.4808225049601</v>
      </c>
      <c r="C853" s="247">
        <f>_xlfn.NORM.DIST($B853,$B$752,$B$753,0)</f>
        <v>2.2674432024094922E-7</v>
      </c>
      <c r="D853" s="247">
        <f>_xlfn.NORM.DIST($B853,$B$752,$B$753,1)</f>
        <v>1.4061656091490874E-4</v>
      </c>
      <c r="E853" s="247">
        <f>IF(OR(D853&lt;$F$757,D853&gt;$F$758),C853,"")</f>
        <v>2.2674432024094922E-7</v>
      </c>
      <c r="F853" s="247" t="str">
        <f>IF(AND(D853&gt;$F$757,D853&lt;$F$758),C853,"")</f>
        <v/>
      </c>
      <c r="G853" s="247" t="str">
        <f>IF(C853=MAX($C$761:$C$2761),C853,"")</f>
        <v/>
      </c>
      <c r="H853" s="247">
        <f>_xlfn.NORM.DIST(B853,$F$753,$F$754,0)</f>
        <v>0</v>
      </c>
      <c r="I853" s="247">
        <f>IF(H853=MAX($H$761:$H$2761),C853,"")</f>
        <v>2.2674432024094922E-7</v>
      </c>
      <c r="J853" s="247" t="str">
        <f>IF(I853=MIN($I$761:$I$2761),I853,"")</f>
        <v/>
      </c>
      <c r="K853" s="247"/>
      <c r="L853" s="247"/>
      <c r="M853" s="247"/>
      <c r="N853" s="247"/>
      <c r="O853" s="248">
        <v>92</v>
      </c>
      <c r="P853" s="247">
        <f>$P$755+(O853*$P$758)</f>
        <v>-508.77334198679563</v>
      </c>
      <c r="Q853" s="247">
        <f>_xlfn.NORM.DIST(P853,P$752,P$753,0)</f>
        <v>3.8909014606486732E-6</v>
      </c>
      <c r="R853" s="247">
        <f>_xlfn.NORM.DIST(P853,P$752,P$753,1)</f>
        <v>1.4061656091490874E-4</v>
      </c>
      <c r="S853" s="253">
        <f>IF(OR(R853&lt;$T$757,R853&gt;$T$758),Q853,"")</f>
        <v>3.8909014606486732E-6</v>
      </c>
      <c r="T853" s="253" t="str">
        <f>IF(AND(R853&gt;$T$757,R853&lt;$T$758),Q853,"")</f>
        <v/>
      </c>
      <c r="U853" s="253" t="str">
        <f>IF(Q853=MAX($Q$761:$Q$2761),Q853,"")</f>
        <v/>
      </c>
      <c r="V853" s="253">
        <f>_xlfn.NORM.DIST(P853,$T$753,$T$754,0)</f>
        <v>2.3189797125354079E-52</v>
      </c>
      <c r="W853" s="253" t="str">
        <f>IF(V853=MAX($V$761:$V$2761),Q853,"")</f>
        <v/>
      </c>
      <c r="X853" s="253" t="str">
        <f t="shared" si="92"/>
        <v/>
      </c>
      <c r="AB853" s="259">
        <v>92</v>
      </c>
      <c r="AC853" s="253">
        <f t="shared" si="108"/>
        <v>-787.2917273924553</v>
      </c>
      <c r="AD853" s="253">
        <f t="shared" si="93"/>
        <v>2.5144261912061609E-6</v>
      </c>
      <c r="AE853" s="253">
        <f t="shared" si="94"/>
        <v>1.4061656091490874E-4</v>
      </c>
      <c r="AF853" s="253">
        <f>IF(OR(AE853&lt;$T$757,AE853&gt;$T$758),AD853,"")</f>
        <v>2.5144261912061609E-6</v>
      </c>
      <c r="AG853" s="253" t="str">
        <f t="shared" si="95"/>
        <v/>
      </c>
      <c r="AH853" s="253" t="str">
        <f t="shared" si="96"/>
        <v/>
      </c>
      <c r="AI853" s="253">
        <f t="shared" si="97"/>
        <v>3.4077214935927043E-4</v>
      </c>
      <c r="AJ853" s="253" t="str">
        <f t="shared" si="98"/>
        <v/>
      </c>
      <c r="AK853" s="253" t="str">
        <f t="shared" si="99"/>
        <v/>
      </c>
      <c r="AO853" s="259">
        <v>92</v>
      </c>
      <c r="AP853" s="253">
        <f t="shared" si="100"/>
        <v>-4641.4801993627061</v>
      </c>
      <c r="AQ853" s="253">
        <f t="shared" si="101"/>
        <v>4.2649905944817761E-7</v>
      </c>
      <c r="AR853" s="253">
        <f t="shared" si="102"/>
        <v>1.4061656091490912E-4</v>
      </c>
      <c r="AS853" s="253">
        <f>IF(OR(AR853&lt;$T$757,AR853&gt;$T$758),AQ853,"")</f>
        <v>4.2649905944817761E-7</v>
      </c>
      <c r="AT853" s="253" t="str">
        <f t="shared" si="103"/>
        <v/>
      </c>
      <c r="AU853" s="253" t="str">
        <f t="shared" si="104"/>
        <v/>
      </c>
      <c r="AV853" s="253">
        <f t="shared" si="105"/>
        <v>0</v>
      </c>
      <c r="AW853" s="253">
        <f t="shared" si="106"/>
        <v>4.2649905944817761E-7</v>
      </c>
      <c r="AX853" s="253" t="str">
        <f t="shared" si="107"/>
        <v/>
      </c>
      <c r="AZ853" s="259"/>
      <c r="BA853" s="259">
        <f>BA852+$BD$753</f>
        <v>0.6207999999999998</v>
      </c>
      <c r="BB853" s="274">
        <f t="shared" si="90"/>
        <v>0.99887305539744131</v>
      </c>
      <c r="BC853" s="259">
        <f t="shared" si="91"/>
        <v>3.8323461638900547E-5</v>
      </c>
      <c r="BD853" s="259" t="str">
        <f t="shared" si="88"/>
        <v/>
      </c>
      <c r="BE853" s="254" t="str">
        <f t="shared" si="89"/>
        <v/>
      </c>
    </row>
    <row r="854" spans="1:57" ht="20.100000000000001" customHeight="1" x14ac:dyDescent="0.25">
      <c r="A854" s="247">
        <v>93</v>
      </c>
      <c r="B854" s="247">
        <f>$B$755+(A854*$B$758)</f>
        <v>-8720.8657555198224</v>
      </c>
      <c r="C854" s="247">
        <f>_xlfn.NORM.DIST($B854,$B$752,$B$753,0)</f>
        <v>2.300606661770033E-7</v>
      </c>
      <c r="D854" s="247">
        <f>_xlfn.NORM.DIST($B854,$B$752,$B$753,1)</f>
        <v>1.4281263053176729E-4</v>
      </c>
      <c r="E854" s="247">
        <f>IF(OR(D854&lt;$F$757,D854&gt;$F$758),C854,"")</f>
        <v>2.300606661770033E-7</v>
      </c>
      <c r="F854" s="247" t="str">
        <f>IF(AND(D854&gt;$F$757,D854&lt;$F$758),C854,"")</f>
        <v/>
      </c>
      <c r="G854" s="247" t="str">
        <f>IF(C854=MAX($C$761:$C$2761),C854,"")</f>
        <v/>
      </c>
      <c r="H854" s="247">
        <f>_xlfn.NORM.DIST(B854,$F$753,$F$754,0)</f>
        <v>0</v>
      </c>
      <c r="I854" s="247">
        <f>IF(H854=MAX($H$761:$H$2761),C854,"")</f>
        <v>2.300606661770033E-7</v>
      </c>
      <c r="J854" s="247" t="str">
        <f>IF(I854=MIN($I$761:$I$2761),I854,"")</f>
        <v/>
      </c>
      <c r="K854" s="247"/>
      <c r="L854" s="247"/>
      <c r="M854" s="247"/>
      <c r="N854" s="247"/>
      <c r="O854" s="247">
        <v>93</v>
      </c>
      <c r="P854" s="247">
        <f>$P$755+(O854*$P$758)</f>
        <v>-508.21301892293354</v>
      </c>
      <c r="Q854" s="247">
        <f>_xlfn.NORM.DIST(P854,P$752,P$753,0)</f>
        <v>3.9478095024152635E-6</v>
      </c>
      <c r="R854" s="247">
        <f>_xlfn.NORM.DIST(P854,P$752,P$753,1)</f>
        <v>1.4281263053176729E-4</v>
      </c>
      <c r="S854" s="253">
        <f>IF(OR(R854&lt;$T$757,R854&gt;$T$758),Q854,"")</f>
        <v>3.9478095024152635E-6</v>
      </c>
      <c r="T854" s="253" t="str">
        <f>IF(AND(R854&gt;$T$757,R854&lt;$T$758),Q854,"")</f>
        <v/>
      </c>
      <c r="U854" s="253" t="str">
        <f>IF(Q854=MAX($Q$761:$Q$2761),Q854,"")</f>
        <v/>
      </c>
      <c r="V854" s="253">
        <f>_xlfn.NORM.DIST(P854,$T$753,$T$754,0)</f>
        <v>2.1836058572877874E-52</v>
      </c>
      <c r="W854" s="253" t="str">
        <f>IF(V854=MAX($V$761:$V$2761),Q854,"")</f>
        <v/>
      </c>
      <c r="X854" s="253" t="str">
        <f t="shared" si="92"/>
        <v/>
      </c>
      <c r="AB854" s="253">
        <v>93</v>
      </c>
      <c r="AC854" s="253">
        <f t="shared" si="108"/>
        <v>-786.424666018675</v>
      </c>
      <c r="AD854" s="253">
        <f t="shared" si="93"/>
        <v>2.5512020057970375E-6</v>
      </c>
      <c r="AE854" s="253">
        <f t="shared" si="94"/>
        <v>1.4281263053176729E-4</v>
      </c>
      <c r="AF854" s="253">
        <f>IF(OR(AE854&lt;$T$757,AE854&gt;$T$758),AD854,"")</f>
        <v>2.5512020057970375E-6</v>
      </c>
      <c r="AG854" s="253" t="str">
        <f t="shared" si="95"/>
        <v/>
      </c>
      <c r="AH854" s="253" t="str">
        <f t="shared" si="96"/>
        <v/>
      </c>
      <c r="AI854" s="253">
        <f t="shared" si="97"/>
        <v>3.4328206443315351E-4</v>
      </c>
      <c r="AJ854" s="253" t="str">
        <f t="shared" si="98"/>
        <v/>
      </c>
      <c r="AK854" s="253" t="str">
        <f t="shared" si="99"/>
        <v/>
      </c>
      <c r="AO854" s="253">
        <v>93</v>
      </c>
      <c r="AP854" s="253">
        <f t="shared" si="100"/>
        <v>-4636.3684370286064</v>
      </c>
      <c r="AQ854" s="253">
        <f t="shared" si="101"/>
        <v>4.3273700367111916E-7</v>
      </c>
      <c r="AR854" s="253">
        <f t="shared" si="102"/>
        <v>1.4281263053176729E-4</v>
      </c>
      <c r="AS854" s="253">
        <f>IF(OR(AR854&lt;$T$757,AR854&gt;$T$758),AQ854,"")</f>
        <v>4.3273700367111916E-7</v>
      </c>
      <c r="AT854" s="253" t="str">
        <f t="shared" si="103"/>
        <v/>
      </c>
      <c r="AU854" s="253" t="str">
        <f t="shared" si="104"/>
        <v/>
      </c>
      <c r="AV854" s="253">
        <f t="shared" si="105"/>
        <v>0</v>
      </c>
      <c r="AW854" s="253">
        <f t="shared" si="106"/>
        <v>4.3273700367111916E-7</v>
      </c>
      <c r="AX854" s="253" t="str">
        <f t="shared" si="107"/>
        <v/>
      </c>
      <c r="AZ854" s="259"/>
      <c r="BA854" s="259">
        <f>BA853+$BD$753</f>
        <v>0.62719999999999976</v>
      </c>
      <c r="BB854" s="274">
        <f t="shared" si="90"/>
        <v>0.99883473193580241</v>
      </c>
      <c r="BC854" s="259">
        <f t="shared" si="91"/>
        <v>3.9188073257867551E-5</v>
      </c>
      <c r="BD854" s="259" t="str">
        <f t="shared" si="88"/>
        <v/>
      </c>
      <c r="BE854" s="254" t="str">
        <f t="shared" si="89"/>
        <v/>
      </c>
    </row>
    <row r="855" spans="1:57" ht="20.100000000000001" customHeight="1" x14ac:dyDescent="0.25">
      <c r="A855" s="247">
        <v>94</v>
      </c>
      <c r="B855" s="247">
        <f>$B$755+(A855*$B$758)</f>
        <v>-8711.2506885346847</v>
      </c>
      <c r="C855" s="247">
        <f>_xlfn.NORM.DIST($B855,$B$752,$B$753,0)</f>
        <v>2.3342178196912082E-7</v>
      </c>
      <c r="D855" s="247">
        <f>_xlfn.NORM.DIST($B855,$B$752,$B$753,1)</f>
        <v>1.4504080183455934E-4</v>
      </c>
      <c r="E855" s="247">
        <f>IF(OR(D855&lt;$F$757,D855&gt;$F$758),C855,"")</f>
        <v>2.3342178196912082E-7</v>
      </c>
      <c r="F855" s="247" t="str">
        <f>IF(AND(D855&gt;$F$757,D855&lt;$F$758),C855,"")</f>
        <v/>
      </c>
      <c r="G855" s="247" t="str">
        <f>IF(C855=MAX($C$761:$C$2761),C855,"")</f>
        <v/>
      </c>
      <c r="H855" s="247">
        <f>_xlfn.NORM.DIST(B855,$F$753,$F$754,0)</f>
        <v>0</v>
      </c>
      <c r="I855" s="247">
        <f>IF(H855=MAX($H$761:$H$2761),C855,"")</f>
        <v>2.3342178196912082E-7</v>
      </c>
      <c r="J855" s="247" t="str">
        <f>IF(I855=MIN($I$761:$I$2761),I855,"")</f>
        <v/>
      </c>
      <c r="K855" s="247"/>
      <c r="L855" s="247"/>
      <c r="M855" s="247"/>
      <c r="N855" s="247"/>
      <c r="O855" s="247">
        <v>94</v>
      </c>
      <c r="P855" s="247">
        <f>$P$755+(O855*$P$758)</f>
        <v>-507.6526958590714</v>
      </c>
      <c r="Q855" s="247">
        <f>_xlfn.NORM.DIST(P855,P$752,P$753,0)</f>
        <v>4.0054857887763215E-6</v>
      </c>
      <c r="R855" s="247">
        <f>_xlfn.NORM.DIST(P855,P$752,P$753,1)</f>
        <v>1.4504080183455975E-4</v>
      </c>
      <c r="S855" s="253">
        <f>IF(OR(R855&lt;$T$757,R855&gt;$T$758),Q855,"")</f>
        <v>4.0054857887763215E-6</v>
      </c>
      <c r="T855" s="253" t="str">
        <f>IF(AND(R855&gt;$T$757,R855&lt;$T$758),Q855,"")</f>
        <v/>
      </c>
      <c r="U855" s="253" t="str">
        <f>IF(Q855=MAX($Q$761:$Q$2761),Q855,"")</f>
        <v/>
      </c>
      <c r="V855" s="253">
        <f>_xlfn.NORM.DIST(P855,$T$753,$T$754,0)</f>
        <v>2.0561017522769983E-52</v>
      </c>
      <c r="W855" s="253" t="str">
        <f>IF(V855=MAX($V$761:$V$2761),Q855,"")</f>
        <v/>
      </c>
      <c r="X855" s="253" t="str">
        <f t="shared" si="92"/>
        <v/>
      </c>
      <c r="AB855" s="253">
        <v>94</v>
      </c>
      <c r="AC855" s="253">
        <f t="shared" si="108"/>
        <v>-785.55760464489481</v>
      </c>
      <c r="AD855" s="253">
        <f t="shared" si="93"/>
        <v>2.5884742848574131E-6</v>
      </c>
      <c r="AE855" s="253">
        <f t="shared" si="94"/>
        <v>1.4504080183455934E-4</v>
      </c>
      <c r="AF855" s="253">
        <f>IF(OR(AE855&lt;$T$757,AE855&gt;$T$758),AD855,"")</f>
        <v>2.5884742848574131E-6</v>
      </c>
      <c r="AG855" s="253" t="str">
        <f t="shared" si="95"/>
        <v/>
      </c>
      <c r="AH855" s="253" t="str">
        <f t="shared" si="96"/>
        <v/>
      </c>
      <c r="AI855" s="253">
        <f t="shared" si="97"/>
        <v>3.4580493305255943E-4</v>
      </c>
      <c r="AJ855" s="253" t="str">
        <f t="shared" si="98"/>
        <v/>
      </c>
      <c r="AK855" s="253" t="str">
        <f t="shared" si="99"/>
        <v/>
      </c>
      <c r="AO855" s="253">
        <v>94</v>
      </c>
      <c r="AP855" s="253">
        <f t="shared" si="100"/>
        <v>-4631.2566746945067</v>
      </c>
      <c r="AQ855" s="253">
        <f t="shared" si="101"/>
        <v>4.3905915860982299E-7</v>
      </c>
      <c r="AR855" s="253">
        <f t="shared" si="102"/>
        <v>1.4504080183455934E-4</v>
      </c>
      <c r="AS855" s="253">
        <f>IF(OR(AR855&lt;$T$757,AR855&gt;$T$758),AQ855,"")</f>
        <v>4.3905915860982299E-7</v>
      </c>
      <c r="AT855" s="253" t="str">
        <f t="shared" si="103"/>
        <v/>
      </c>
      <c r="AU855" s="253" t="str">
        <f t="shared" si="104"/>
        <v/>
      </c>
      <c r="AV855" s="253">
        <f t="shared" si="105"/>
        <v>0</v>
      </c>
      <c r="AW855" s="253">
        <f t="shared" si="106"/>
        <v>4.3905915860982299E-7</v>
      </c>
      <c r="AX855" s="253" t="str">
        <f t="shared" si="107"/>
        <v/>
      </c>
      <c r="AZ855" s="259"/>
      <c r="BA855" s="259">
        <f>BA854+$BD$753</f>
        <v>0.63359999999999972</v>
      </c>
      <c r="BB855" s="274">
        <f t="shared" si="90"/>
        <v>0.99879554386254454</v>
      </c>
      <c r="BC855" s="259">
        <f t="shared" si="91"/>
        <v>4.0061866941720758E-5</v>
      </c>
      <c r="BD855" s="259" t="str">
        <f t="shared" si="88"/>
        <v/>
      </c>
      <c r="BE855" s="254" t="str">
        <f t="shared" si="89"/>
        <v/>
      </c>
    </row>
    <row r="856" spans="1:57" ht="20.100000000000001" customHeight="1" x14ac:dyDescent="0.25">
      <c r="A856" s="247">
        <v>95</v>
      </c>
      <c r="B856" s="247">
        <f>$B$755+(A856*$B$758)</f>
        <v>-8701.6356215495471</v>
      </c>
      <c r="C856" s="247">
        <f>_xlfn.NORM.DIST($B856,$B$752,$B$753,0)</f>
        <v>2.3682821335065487E-7</v>
      </c>
      <c r="D856" s="247">
        <f>_xlfn.NORM.DIST($B856,$B$752,$B$753,1)</f>
        <v>1.4730150790747228E-4</v>
      </c>
      <c r="E856" s="247">
        <f>IF(OR(D856&lt;$F$757,D856&gt;$F$758),C856,"")</f>
        <v>2.3682821335065487E-7</v>
      </c>
      <c r="F856" s="247" t="str">
        <f>IF(AND(D856&gt;$F$757,D856&lt;$F$758),C856,"")</f>
        <v/>
      </c>
      <c r="G856" s="247" t="str">
        <f>IF(C856=MAX($C$761:$C$2761),C856,"")</f>
        <v/>
      </c>
      <c r="H856" s="247">
        <f>_xlfn.NORM.DIST(B856,$F$753,$F$754,0)</f>
        <v>0</v>
      </c>
      <c r="I856" s="247">
        <f>IF(H856=MAX($H$761:$H$2761),C856,"")</f>
        <v>2.3682821335065487E-7</v>
      </c>
      <c r="J856" s="247" t="str">
        <f>IF(I856=MIN($I$761:$I$2761),I856,"")</f>
        <v/>
      </c>
      <c r="K856" s="247"/>
      <c r="L856" s="247"/>
      <c r="M856" s="247"/>
      <c r="N856" s="247"/>
      <c r="O856" s="247">
        <v>95</v>
      </c>
      <c r="P856" s="247">
        <f>$P$755+(O856*$P$758)</f>
        <v>-507.09237279520931</v>
      </c>
      <c r="Q856" s="247">
        <f>_xlfn.NORM.DIST(P856,P$752,P$753,0)</f>
        <v>4.0639396844413818E-6</v>
      </c>
      <c r="R856" s="247">
        <f>_xlfn.NORM.DIST(P856,P$752,P$753,1)</f>
        <v>1.4730150790747228E-4</v>
      </c>
      <c r="S856" s="253">
        <f>IF(OR(R856&lt;$T$757,R856&gt;$T$758),Q856,"")</f>
        <v>4.0639396844413818E-6</v>
      </c>
      <c r="T856" s="253" t="str">
        <f>IF(AND(R856&gt;$T$757,R856&lt;$T$758),Q856,"")</f>
        <v/>
      </c>
      <c r="U856" s="253" t="str">
        <f>IF(Q856=MAX($Q$761:$Q$2761),Q856,"")</f>
        <v/>
      </c>
      <c r="V856" s="253">
        <f>_xlfn.NORM.DIST(P856,$T$753,$T$754,0)</f>
        <v>1.936011831658284E-52</v>
      </c>
      <c r="W856" s="253" t="str">
        <f>IF(V856=MAX($V$761:$V$2761),Q856,"")</f>
        <v/>
      </c>
      <c r="X856" s="253" t="str">
        <f t="shared" si="92"/>
        <v/>
      </c>
      <c r="AB856" s="253">
        <v>95</v>
      </c>
      <c r="AC856" s="253">
        <f t="shared" si="108"/>
        <v>-784.69054327111462</v>
      </c>
      <c r="AD856" s="253">
        <f t="shared" si="93"/>
        <v>2.6262490801650707E-6</v>
      </c>
      <c r="AE856" s="253">
        <f t="shared" si="94"/>
        <v>1.4730150790747228E-4</v>
      </c>
      <c r="AF856" s="253">
        <f>IF(OR(AE856&lt;$T$757,AE856&gt;$T$758),AD856,"")</f>
        <v>2.6262490801650707E-6</v>
      </c>
      <c r="AG856" s="253" t="str">
        <f t="shared" si="95"/>
        <v/>
      </c>
      <c r="AH856" s="253" t="str">
        <f t="shared" si="96"/>
        <v/>
      </c>
      <c r="AI856" s="253">
        <f t="shared" si="97"/>
        <v>3.4834076938863542E-4</v>
      </c>
      <c r="AJ856" s="253" t="str">
        <f t="shared" si="98"/>
        <v/>
      </c>
      <c r="AK856" s="253" t="str">
        <f t="shared" si="99"/>
        <v/>
      </c>
      <c r="AO856" s="253">
        <v>95</v>
      </c>
      <c r="AP856" s="253">
        <f t="shared" si="100"/>
        <v>-4626.144912360407</v>
      </c>
      <c r="AQ856" s="253">
        <f t="shared" si="101"/>
        <v>4.4546655077186334E-7</v>
      </c>
      <c r="AR856" s="253">
        <f t="shared" si="102"/>
        <v>1.4730150790747228E-4</v>
      </c>
      <c r="AS856" s="253">
        <f>IF(OR(AR856&lt;$T$757,AR856&gt;$T$758),AQ856,"")</f>
        <v>4.4546655077186334E-7</v>
      </c>
      <c r="AT856" s="253" t="str">
        <f t="shared" si="103"/>
        <v/>
      </c>
      <c r="AU856" s="253" t="str">
        <f t="shared" si="104"/>
        <v/>
      </c>
      <c r="AV856" s="253">
        <f t="shared" si="105"/>
        <v>0</v>
      </c>
      <c r="AW856" s="253">
        <f t="shared" si="106"/>
        <v>4.4546655077186334E-7</v>
      </c>
      <c r="AX856" s="253" t="str">
        <f t="shared" si="107"/>
        <v/>
      </c>
      <c r="AZ856" s="259"/>
      <c r="BA856" s="259">
        <f>BA855+$BD$753</f>
        <v>0.63999999999999968</v>
      </c>
      <c r="BB856" s="274">
        <f t="shared" si="90"/>
        <v>0.99875548199560282</v>
      </c>
      <c r="BC856" s="259">
        <f t="shared" si="91"/>
        <v>4.0944803159637111E-5</v>
      </c>
      <c r="BD856" s="259" t="str">
        <f t="shared" si="88"/>
        <v/>
      </c>
      <c r="BE856" s="254" t="str">
        <f t="shared" si="89"/>
        <v/>
      </c>
    </row>
    <row r="857" spans="1:57" ht="20.100000000000001" customHeight="1" x14ac:dyDescent="0.25">
      <c r="A857" s="247">
        <v>96</v>
      </c>
      <c r="B857" s="247">
        <f>$B$755+(A857*$B$758)</f>
        <v>-8692.0205545644094</v>
      </c>
      <c r="C857" s="247">
        <f>_xlfn.NORM.DIST($B857,$B$752,$B$753,0)</f>
        <v>2.4028051183252426E-7</v>
      </c>
      <c r="D857" s="247">
        <f>_xlfn.NORM.DIST($B857,$B$752,$B$753,1)</f>
        <v>1.4959518710969182E-4</v>
      </c>
      <c r="E857" s="247">
        <f>IF(OR(D857&lt;$F$757,D857&gt;$F$758),C857,"")</f>
        <v>2.4028051183252426E-7</v>
      </c>
      <c r="F857" s="247" t="str">
        <f>IF(AND(D857&gt;$F$757,D857&lt;$F$758),C857,"")</f>
        <v/>
      </c>
      <c r="G857" s="247" t="str">
        <f>IF(C857=MAX($C$761:$C$2761),C857,"")</f>
        <v/>
      </c>
      <c r="H857" s="247">
        <f>_xlfn.NORM.DIST(B857,$F$753,$F$754,0)</f>
        <v>0</v>
      </c>
      <c r="I857" s="247">
        <f>IF(H857=MAX($H$761:$H$2761),C857,"")</f>
        <v>2.4028051183252426E-7</v>
      </c>
      <c r="J857" s="247" t="str">
        <f>IF(I857=MIN($I$761:$I$2761),I857,"")</f>
        <v/>
      </c>
      <c r="K857" s="247"/>
      <c r="L857" s="247"/>
      <c r="M857" s="247"/>
      <c r="N857" s="247"/>
      <c r="O857" s="247">
        <v>96</v>
      </c>
      <c r="P857" s="247">
        <f>$P$755+(O857*$P$758)</f>
        <v>-506.53204973134723</v>
      </c>
      <c r="Q857" s="247">
        <f>_xlfn.NORM.DIST(P857,P$752,P$753,0)</f>
        <v>4.1231806532622403E-6</v>
      </c>
      <c r="R857" s="247">
        <f>_xlfn.NORM.DIST(P857,P$752,P$753,1)</f>
        <v>1.4959518710969182E-4</v>
      </c>
      <c r="S857" s="253">
        <f>IF(OR(R857&lt;$T$757,R857&gt;$T$758),Q857,"")</f>
        <v>4.1231806532622403E-6</v>
      </c>
      <c r="T857" s="253" t="str">
        <f>IF(AND(R857&gt;$T$757,R857&lt;$T$758),Q857,"")</f>
        <v/>
      </c>
      <c r="U857" s="253" t="str">
        <f>IF(Q857=MAX($Q$761:$Q$2761),Q857,"")</f>
        <v/>
      </c>
      <c r="V857" s="253">
        <f>_xlfn.NORM.DIST(P857,$T$753,$T$754,0)</f>
        <v>1.8229067887231469E-52</v>
      </c>
      <c r="W857" s="253" t="str">
        <f>IF(V857=MAX($V$761:$V$2761),Q857,"")</f>
        <v/>
      </c>
      <c r="X857" s="253" t="str">
        <f t="shared" si="92"/>
        <v/>
      </c>
      <c r="AB857" s="253">
        <v>96</v>
      </c>
      <c r="AC857" s="253">
        <f t="shared" si="108"/>
        <v>-783.82348189733432</v>
      </c>
      <c r="AD857" s="253">
        <f t="shared" si="93"/>
        <v>2.6645325075666891E-6</v>
      </c>
      <c r="AE857" s="253">
        <f t="shared" si="94"/>
        <v>1.4959518710969182E-4</v>
      </c>
      <c r="AF857" s="253">
        <f>IF(OR(AE857&lt;$T$757,AE857&gt;$T$758),AD857,"")</f>
        <v>2.6645325075666891E-6</v>
      </c>
      <c r="AG857" s="253" t="str">
        <f t="shared" si="95"/>
        <v/>
      </c>
      <c r="AH857" s="253" t="str">
        <f t="shared" si="96"/>
        <v/>
      </c>
      <c r="AI857" s="253">
        <f t="shared" si="97"/>
        <v>3.5088958709183522E-4</v>
      </c>
      <c r="AJ857" s="253" t="str">
        <f t="shared" si="98"/>
        <v/>
      </c>
      <c r="AK857" s="253" t="str">
        <f t="shared" si="99"/>
        <v/>
      </c>
      <c r="AO857" s="253">
        <v>96</v>
      </c>
      <c r="AP857" s="253">
        <f t="shared" si="100"/>
        <v>-4621.0331500263073</v>
      </c>
      <c r="AQ857" s="253">
        <f t="shared" si="101"/>
        <v>4.5196021753223471E-7</v>
      </c>
      <c r="AR857" s="253">
        <f t="shared" si="102"/>
        <v>1.4959518710969182E-4</v>
      </c>
      <c r="AS857" s="253">
        <f>IF(OR(AR857&lt;$T$757,AR857&gt;$T$758),AQ857,"")</f>
        <v>4.5196021753223471E-7</v>
      </c>
      <c r="AT857" s="253" t="str">
        <f t="shared" si="103"/>
        <v/>
      </c>
      <c r="AU857" s="253" t="str">
        <f t="shared" si="104"/>
        <v/>
      </c>
      <c r="AV857" s="253">
        <f t="shared" si="105"/>
        <v>0</v>
      </c>
      <c r="AW857" s="253">
        <f t="shared" si="106"/>
        <v>4.5196021753223471E-7</v>
      </c>
      <c r="AX857" s="253" t="str">
        <f t="shared" si="107"/>
        <v/>
      </c>
      <c r="AZ857" s="259"/>
      <c r="BA857" s="259">
        <f>BA856+$BD$753</f>
        <v>0.64639999999999964</v>
      </c>
      <c r="BB857" s="274">
        <f t="shared" si="90"/>
        <v>0.99871453719244319</v>
      </c>
      <c r="BC857" s="259">
        <f t="shared" si="91"/>
        <v>4.1836841827347371E-5</v>
      </c>
      <c r="BD857" s="259" t="str">
        <f t="shared" si="88"/>
        <v/>
      </c>
      <c r="BE857" s="254" t="str">
        <f t="shared" si="89"/>
        <v/>
      </c>
    </row>
    <row r="858" spans="1:57" ht="20.100000000000001" customHeight="1" x14ac:dyDescent="0.25">
      <c r="A858" s="247">
        <v>97</v>
      </c>
      <c r="B858" s="247">
        <f>$B$755+(A858*$B$758)</f>
        <v>-8682.4054875792717</v>
      </c>
      <c r="C858" s="247">
        <f>_xlfn.NORM.DIST($B858,$B$752,$B$753,0)</f>
        <v>2.4377923475197447E-7</v>
      </c>
      <c r="D858" s="247">
        <f>_xlfn.NORM.DIST($B858,$B$752,$B$753,1)</f>
        <v>1.5192228313118955E-4</v>
      </c>
      <c r="E858" s="247">
        <f>IF(OR(D858&lt;$F$757,D858&gt;$F$758),C858,"")</f>
        <v>2.4377923475197447E-7</v>
      </c>
      <c r="F858" s="247" t="str">
        <f>IF(AND(D858&gt;$F$757,D858&lt;$F$758),C858,"")</f>
        <v/>
      </c>
      <c r="G858" s="247" t="str">
        <f>IF(C858=MAX($C$761:$C$2761),C858,"")</f>
        <v/>
      </c>
      <c r="H858" s="247">
        <f>_xlfn.NORM.DIST(B858,$F$753,$F$754,0)</f>
        <v>0</v>
      </c>
      <c r="I858" s="247">
        <f>IF(H858=MAX($H$761:$H$2761),C858,"")</f>
        <v>2.4377923475197447E-7</v>
      </c>
      <c r="J858" s="247" t="str">
        <f>IF(I858=MIN($I$761:$I$2761),I858,"")</f>
        <v/>
      </c>
      <c r="K858" s="247"/>
      <c r="L858" s="247"/>
      <c r="M858" s="247"/>
      <c r="N858" s="247"/>
      <c r="O858" s="247">
        <v>97</v>
      </c>
      <c r="P858" s="247">
        <f>$P$755+(O858*$P$758)</f>
        <v>-505.97172666748509</v>
      </c>
      <c r="Q858" s="247">
        <f>_xlfn.NORM.DIST(P858,P$752,P$753,0)</f>
        <v>4.1832182590696434E-6</v>
      </c>
      <c r="R858" s="247">
        <f>_xlfn.NORM.DIST(P858,P$752,P$753,1)</f>
        <v>1.5192228313118955E-4</v>
      </c>
      <c r="S858" s="253">
        <f>IF(OR(R858&lt;$T$757,R858&gt;$T$758),Q858,"")</f>
        <v>4.1832182590696434E-6</v>
      </c>
      <c r="T858" s="253" t="str">
        <f>IF(AND(R858&gt;$T$757,R858&lt;$T$758),Q858,"")</f>
        <v/>
      </c>
      <c r="U858" s="253" t="str">
        <f>IF(Q858=MAX($Q$761:$Q$2761),Q858,"")</f>
        <v/>
      </c>
      <c r="V858" s="253">
        <f>_xlfn.NORM.DIST(P858,$T$753,$T$754,0)</f>
        <v>1.7163820688665669E-52</v>
      </c>
      <c r="W858" s="253" t="str">
        <f>IF(V858=MAX($V$761:$V$2761),Q858,"")</f>
        <v/>
      </c>
      <c r="X858" s="253" t="str">
        <f t="shared" si="92"/>
        <v/>
      </c>
      <c r="AB858" s="253">
        <v>97</v>
      </c>
      <c r="AC858" s="253">
        <f t="shared" si="108"/>
        <v>-782.95642052355413</v>
      </c>
      <c r="AD858" s="253">
        <f t="shared" si="93"/>
        <v>2.7033307475185898E-6</v>
      </c>
      <c r="AE858" s="253">
        <f t="shared" si="94"/>
        <v>1.5192228313118955E-4</v>
      </c>
      <c r="AF858" s="253">
        <f>IF(OR(AE858&lt;$T$757,AE858&gt;$T$758),AD858,"")</f>
        <v>2.7033307475185898E-6</v>
      </c>
      <c r="AG858" s="253" t="str">
        <f t="shared" si="95"/>
        <v/>
      </c>
      <c r="AH858" s="253" t="str">
        <f t="shared" si="96"/>
        <v/>
      </c>
      <c r="AI858" s="253">
        <f t="shared" si="97"/>
        <v>3.5345139928722277E-4</v>
      </c>
      <c r="AJ858" s="253" t="str">
        <f t="shared" si="98"/>
        <v/>
      </c>
      <c r="AK858" s="253" t="str">
        <f t="shared" si="99"/>
        <v/>
      </c>
      <c r="AO858" s="253">
        <v>97</v>
      </c>
      <c r="AP858" s="253">
        <f t="shared" si="100"/>
        <v>-4615.9213876922067</v>
      </c>
      <c r="AQ858" s="253">
        <f t="shared" si="101"/>
        <v>4.5854120722507382E-7</v>
      </c>
      <c r="AR858" s="253">
        <f t="shared" si="102"/>
        <v>1.5192228313118991E-4</v>
      </c>
      <c r="AS858" s="253">
        <f>IF(OR(AR858&lt;$T$757,AR858&gt;$T$758),AQ858,"")</f>
        <v>4.5854120722507382E-7</v>
      </c>
      <c r="AT858" s="253" t="str">
        <f t="shared" si="103"/>
        <v/>
      </c>
      <c r="AU858" s="253" t="str">
        <f t="shared" si="104"/>
        <v/>
      </c>
      <c r="AV858" s="253">
        <f t="shared" si="105"/>
        <v>0</v>
      </c>
      <c r="AW858" s="253">
        <f t="shared" si="106"/>
        <v>4.5854120722507382E-7</v>
      </c>
      <c r="AX858" s="253" t="str">
        <f t="shared" si="107"/>
        <v/>
      </c>
      <c r="AZ858" s="259"/>
      <c r="BA858" s="259">
        <f>BA857+$BD$753</f>
        <v>0.6527999999999996</v>
      </c>
      <c r="BB858" s="274">
        <f t="shared" si="90"/>
        <v>0.99867270035061584</v>
      </c>
      <c r="BC858" s="259">
        <f t="shared" si="91"/>
        <v>4.2737942319903688E-5</v>
      </c>
      <c r="BD858" s="259" t="str">
        <f t="shared" si="88"/>
        <v/>
      </c>
      <c r="BE858" s="254" t="str">
        <f t="shared" si="89"/>
        <v/>
      </c>
    </row>
    <row r="859" spans="1:57" ht="20.100000000000001" customHeight="1" x14ac:dyDescent="0.25">
      <c r="A859" s="247">
        <v>98</v>
      </c>
      <c r="B859" s="247">
        <f>$B$755+(A859*$B$758)</f>
        <v>-8672.790420594134</v>
      </c>
      <c r="C859" s="247">
        <f>_xlfn.NORM.DIST($B859,$B$752,$B$753,0)</f>
        <v>2.4732494532158015E-7</v>
      </c>
      <c r="D859" s="247">
        <f>_xlfn.NORM.DIST($B859,$B$752,$B$753,1)</f>
        <v>1.5428324504897871E-4</v>
      </c>
      <c r="E859" s="247">
        <f>IF(OR(D859&lt;$F$757,D859&gt;$F$758),C859,"")</f>
        <v>2.4732494532158015E-7</v>
      </c>
      <c r="F859" s="247" t="str">
        <f>IF(AND(D859&gt;$F$757,D859&lt;$F$758),C859,"")</f>
        <v/>
      </c>
      <c r="G859" s="247" t="str">
        <f>IF(C859=MAX($C$761:$C$2761),C859,"")</f>
        <v/>
      </c>
      <c r="H859" s="247">
        <f>_xlfn.NORM.DIST(B859,$F$753,$F$754,0)</f>
        <v>0</v>
      </c>
      <c r="I859" s="247">
        <f>IF(H859=MAX($H$761:$H$2761),C859,"")</f>
        <v>2.4732494532158015E-7</v>
      </c>
      <c r="J859" s="247" t="str">
        <f>IF(I859=MIN($I$761:$I$2761),I859,"")</f>
        <v/>
      </c>
      <c r="K859" s="247"/>
      <c r="L859" s="247"/>
      <c r="M859" s="247"/>
      <c r="N859" s="247"/>
      <c r="O859" s="247">
        <v>98</v>
      </c>
      <c r="P859" s="247">
        <f>$P$755+(O859*$P$758)</f>
        <v>-505.411403603623</v>
      </c>
      <c r="Q859" s="247">
        <f>_xlfn.NORM.DIST(P859,P$752,P$753,0)</f>
        <v>4.244062166514187E-6</v>
      </c>
      <c r="R859" s="247">
        <f>_xlfn.NORM.DIST(P859,P$752,P$753,1)</f>
        <v>1.5428324504897871E-4</v>
      </c>
      <c r="S859" s="253">
        <f>IF(OR(R859&lt;$T$757,R859&gt;$T$758),Q859,"")</f>
        <v>4.244062166514187E-6</v>
      </c>
      <c r="T859" s="253" t="str">
        <f>IF(AND(R859&gt;$T$757,R859&lt;$T$758),Q859,"")</f>
        <v/>
      </c>
      <c r="U859" s="253" t="str">
        <f>IF(Q859=MAX($Q$761:$Q$2761),Q859,"")</f>
        <v/>
      </c>
      <c r="V859" s="253">
        <f>_xlfn.NORM.DIST(P859,$T$753,$T$754,0)</f>
        <v>1.6160564486616639E-52</v>
      </c>
      <c r="W859" s="253" t="str">
        <f>IF(V859=MAX($V$761:$V$2761),Q859,"")</f>
        <v/>
      </c>
      <c r="X859" s="253" t="str">
        <f t="shared" si="92"/>
        <v/>
      </c>
      <c r="AB859" s="253">
        <v>98</v>
      </c>
      <c r="AC859" s="253">
        <f t="shared" si="108"/>
        <v>-782.08935914977383</v>
      </c>
      <c r="AD859" s="253">
        <f t="shared" si="93"/>
        <v>2.7426500456301349E-6</v>
      </c>
      <c r="AE859" s="253">
        <f t="shared" si="94"/>
        <v>1.5428324504897871E-4</v>
      </c>
      <c r="AF859" s="253">
        <f>IF(OR(AE859&lt;$T$757,AE859&gt;$T$758),AD859,"")</f>
        <v>2.7426500456301349E-6</v>
      </c>
      <c r="AG859" s="253" t="str">
        <f t="shared" si="95"/>
        <v/>
      </c>
      <c r="AH859" s="253" t="str">
        <f t="shared" si="96"/>
        <v/>
      </c>
      <c r="AI859" s="253">
        <f t="shared" si="97"/>
        <v>3.5602621856978706E-4</v>
      </c>
      <c r="AJ859" s="253" t="str">
        <f t="shared" si="98"/>
        <v/>
      </c>
      <c r="AK859" s="253" t="str">
        <f t="shared" si="99"/>
        <v/>
      </c>
      <c r="AO859" s="253">
        <v>98</v>
      </c>
      <c r="AP859" s="253">
        <f t="shared" si="100"/>
        <v>-4610.809625358107</v>
      </c>
      <c r="AQ859" s="253">
        <f t="shared" si="101"/>
        <v>4.6521057923582631E-7</v>
      </c>
      <c r="AR859" s="253">
        <f t="shared" si="102"/>
        <v>1.5428324504897871E-4</v>
      </c>
      <c r="AS859" s="253">
        <f>IF(OR(AR859&lt;$T$757,AR859&gt;$T$758),AQ859,"")</f>
        <v>4.6521057923582631E-7</v>
      </c>
      <c r="AT859" s="253" t="str">
        <f t="shared" si="103"/>
        <v/>
      </c>
      <c r="AU859" s="253" t="str">
        <f t="shared" si="104"/>
        <v/>
      </c>
      <c r="AV859" s="253">
        <f t="shared" si="105"/>
        <v>0</v>
      </c>
      <c r="AW859" s="253">
        <f t="shared" si="106"/>
        <v>4.6521057923582631E-7</v>
      </c>
      <c r="AX859" s="253" t="str">
        <f t="shared" si="107"/>
        <v/>
      </c>
      <c r="AZ859" s="259"/>
      <c r="BA859" s="259">
        <f>BA858+$BD$753</f>
        <v>0.65919999999999956</v>
      </c>
      <c r="BB859" s="274">
        <f t="shared" si="90"/>
        <v>0.99862996240829593</v>
      </c>
      <c r="BC859" s="259">
        <f t="shared" si="91"/>
        <v>4.36480634881109E-5</v>
      </c>
      <c r="BD859" s="259" t="str">
        <f t="shared" si="88"/>
        <v/>
      </c>
      <c r="BE859" s="254" t="str">
        <f t="shared" si="89"/>
        <v/>
      </c>
    </row>
    <row r="860" spans="1:57" ht="20.100000000000001" customHeight="1" x14ac:dyDescent="0.25">
      <c r="A860" s="248">
        <v>99</v>
      </c>
      <c r="B860" s="247">
        <f>$B$755+(A860*$B$758)</f>
        <v>-8663.1753536089964</v>
      </c>
      <c r="C860" s="247">
        <f>_xlfn.NORM.DIST($B860,$B$752,$B$753,0)</f>
        <v>2.5091821267848805E-7</v>
      </c>
      <c r="D860" s="247">
        <f>_xlfn.NORM.DIST($B860,$B$752,$B$753,1)</f>
        <v>1.5667852738384132E-4</v>
      </c>
      <c r="E860" s="247">
        <f>IF(OR(D860&lt;$F$757,D860&gt;$F$758),C860,"")</f>
        <v>2.5091821267848805E-7</v>
      </c>
      <c r="F860" s="247" t="str">
        <f>IF(AND(D860&gt;$F$757,D860&lt;$F$758),C860,"")</f>
        <v/>
      </c>
      <c r="G860" s="247" t="str">
        <f>IF(C860=MAX($C$761:$C$2761),C860,"")</f>
        <v/>
      </c>
      <c r="H860" s="247">
        <f>_xlfn.NORM.DIST(B860,$F$753,$F$754,0)</f>
        <v>0</v>
      </c>
      <c r="I860" s="247">
        <f>IF(H860=MAX($H$761:$H$2761),C860,"")</f>
        <v>2.5091821267848805E-7</v>
      </c>
      <c r="J860" s="247" t="str">
        <f>IF(I860=MIN($I$761:$I$2761),I860,"")</f>
        <v/>
      </c>
      <c r="K860" s="247"/>
      <c r="L860" s="247"/>
      <c r="M860" s="247"/>
      <c r="N860" s="247"/>
      <c r="O860" s="248">
        <v>99</v>
      </c>
      <c r="P860" s="247">
        <f>$P$755+(O860*$P$758)</f>
        <v>-504.85108053976086</v>
      </c>
      <c r="Q860" s="247">
        <f>_xlfn.NORM.DIST(P860,P$752,P$753,0)</f>
        <v>4.3057221419113099E-6</v>
      </c>
      <c r="R860" s="247">
        <f>_xlfn.NORM.DIST(P860,P$752,P$753,1)</f>
        <v>1.5667852738384132E-4</v>
      </c>
      <c r="S860" s="253">
        <f>IF(OR(R860&lt;$T$757,R860&gt;$T$758),Q860,"")</f>
        <v>4.3057221419113099E-6</v>
      </c>
      <c r="T860" s="253" t="str">
        <f>IF(AND(R860&gt;$T$757,R860&lt;$T$758),Q860,"")</f>
        <v/>
      </c>
      <c r="U860" s="253" t="str">
        <f>IF(Q860=MAX($Q$761:$Q$2761),Q860,"")</f>
        <v/>
      </c>
      <c r="V860" s="253">
        <f>_xlfn.NORM.DIST(P860,$T$753,$T$754,0)</f>
        <v>1.5215706961474007E-52</v>
      </c>
      <c r="W860" s="253" t="str">
        <f>IF(V860=MAX($V$761:$V$2761),Q860,"")</f>
        <v/>
      </c>
      <c r="X860" s="253" t="str">
        <f t="shared" si="92"/>
        <v/>
      </c>
      <c r="AB860" s="259">
        <v>99</v>
      </c>
      <c r="AC860" s="253">
        <f t="shared" si="108"/>
        <v>-781.22229777599364</v>
      </c>
      <c r="AD860" s="253">
        <f t="shared" si="93"/>
        <v>2.7824967132097849E-6</v>
      </c>
      <c r="AE860" s="253">
        <f t="shared" si="94"/>
        <v>1.5667852738384132E-4</v>
      </c>
      <c r="AF860" s="253">
        <f>IF(OR(AE860&lt;$T$757,AE860&gt;$T$758),AD860,"")</f>
        <v>2.7824967132097849E-6</v>
      </c>
      <c r="AG860" s="253" t="str">
        <f t="shared" si="95"/>
        <v/>
      </c>
      <c r="AH860" s="253" t="str">
        <f t="shared" si="96"/>
        <v/>
      </c>
      <c r="AI860" s="253">
        <f t="shared" si="97"/>
        <v>3.5861405699976059E-4</v>
      </c>
      <c r="AJ860" s="253" t="str">
        <f t="shared" si="98"/>
        <v/>
      </c>
      <c r="AK860" s="253" t="str">
        <f t="shared" si="99"/>
        <v/>
      </c>
      <c r="AO860" s="259">
        <v>99</v>
      </c>
      <c r="AP860" s="253">
        <f t="shared" si="100"/>
        <v>-4605.6978630240073</v>
      </c>
      <c r="AQ860" s="253">
        <f t="shared" si="101"/>
        <v>4.7196940409388023E-7</v>
      </c>
      <c r="AR860" s="253">
        <f t="shared" si="102"/>
        <v>1.5667852738384132E-4</v>
      </c>
      <c r="AS860" s="253">
        <f>IF(OR(AR860&lt;$T$757,AR860&gt;$T$758),AQ860,"")</f>
        <v>4.7196940409388023E-7</v>
      </c>
      <c r="AT860" s="253" t="str">
        <f t="shared" si="103"/>
        <v/>
      </c>
      <c r="AU860" s="253" t="str">
        <f t="shared" si="104"/>
        <v/>
      </c>
      <c r="AV860" s="253">
        <f t="shared" si="105"/>
        <v>0</v>
      </c>
      <c r="AW860" s="253">
        <f t="shared" si="106"/>
        <v>4.7196940409388023E-7</v>
      </c>
      <c r="AX860" s="253" t="str">
        <f t="shared" si="107"/>
        <v/>
      </c>
      <c r="AZ860" s="259"/>
      <c r="BA860" s="259">
        <f>BA859+$BD$753</f>
        <v>0.66559999999999953</v>
      </c>
      <c r="BB860" s="274">
        <f t="shared" si="90"/>
        <v>0.99858631434480782</v>
      </c>
      <c r="BC860" s="259">
        <f t="shared" si="91"/>
        <v>4.4567163672071253E-5</v>
      </c>
      <c r="BD860" s="259" t="str">
        <f t="shared" si="88"/>
        <v/>
      </c>
      <c r="BE860" s="254" t="str">
        <f t="shared" si="89"/>
        <v/>
      </c>
    </row>
    <row r="861" spans="1:57" ht="20.100000000000001" customHeight="1" x14ac:dyDescent="0.25">
      <c r="A861" s="247">
        <v>100</v>
      </c>
      <c r="B861" s="247">
        <f>$B$755+(A861*$B$758)</f>
        <v>-8653.5602866238587</v>
      </c>
      <c r="C861" s="247">
        <f>_xlfn.NORM.DIST($B861,$B$752,$B$753,0)</f>
        <v>2.5455961193390014E-7</v>
      </c>
      <c r="D861" s="247">
        <f>_xlfn.NORM.DIST($B861,$B$752,$B$753,1)</f>
        <v>1.5910859015753364E-4</v>
      </c>
      <c r="E861" s="247">
        <f>IF(OR(D861&lt;$F$757,D861&gt;$F$758),C861,"")</f>
        <v>2.5455961193390014E-7</v>
      </c>
      <c r="F861" s="247" t="str">
        <f>IF(AND(D861&gt;$F$757,D861&lt;$F$758),C861,"")</f>
        <v/>
      </c>
      <c r="G861" s="247" t="str">
        <f>IF(C861=MAX($C$761:$C$2761),C861,"")</f>
        <v/>
      </c>
      <c r="H861" s="247">
        <f>_xlfn.NORM.DIST(B861,$F$753,$F$754,0)</f>
        <v>0</v>
      </c>
      <c r="I861" s="247">
        <f>IF(H861=MAX($H$761:$H$2761),C861,"")</f>
        <v>2.5455961193390014E-7</v>
      </c>
      <c r="J861" s="247" t="str">
        <f>IF(I861=MIN($I$761:$I$2761),I861,"")</f>
        <v/>
      </c>
      <c r="K861" s="247"/>
      <c r="L861" s="247"/>
      <c r="M861" s="247"/>
      <c r="N861" s="247"/>
      <c r="O861" s="247">
        <v>100</v>
      </c>
      <c r="P861" s="247">
        <f>$P$755+(O861*$P$758)</f>
        <v>-504.29075747589877</v>
      </c>
      <c r="Q861" s="247">
        <f>_xlfn.NORM.DIST(P861,P$752,P$753,0)</f>
        <v>4.3682080540904188E-6</v>
      </c>
      <c r="R861" s="247">
        <f>_xlfn.NORM.DIST(P861,P$752,P$753,1)</f>
        <v>1.5910859015753364E-4</v>
      </c>
      <c r="S861" s="253">
        <f>IF(OR(R861&lt;$T$757,R861&gt;$T$758),Q861,"")</f>
        <v>4.3682080540904188E-6</v>
      </c>
      <c r="T861" s="253" t="str">
        <f>IF(AND(R861&gt;$T$757,R861&lt;$T$758),Q861,"")</f>
        <v/>
      </c>
      <c r="U861" s="253" t="str">
        <f>IF(Q861=MAX($Q$761:$Q$2761),Q861,"")</f>
        <v/>
      </c>
      <c r="V861" s="253">
        <f>_xlfn.NORM.DIST(P861,$T$753,$T$754,0)</f>
        <v>1.4325863077060024E-52</v>
      </c>
      <c r="W861" s="253" t="str">
        <f>IF(V861=MAX($V$761:$V$2761),Q861,"")</f>
        <v/>
      </c>
      <c r="X861" s="253" t="str">
        <f t="shared" si="92"/>
        <v/>
      </c>
      <c r="AB861" s="253">
        <v>100</v>
      </c>
      <c r="AC861" s="253">
        <f t="shared" si="108"/>
        <v>-780.35523640221334</v>
      </c>
      <c r="AD861" s="253">
        <f t="shared" si="93"/>
        <v>2.8228771278138566E-6</v>
      </c>
      <c r="AE861" s="253">
        <f t="shared" si="94"/>
        <v>1.5910859015753396E-4</v>
      </c>
      <c r="AF861" s="253">
        <f>IF(OR(AE861&lt;$T$757,AE861&gt;$T$758),AD861,"")</f>
        <v>2.8228771278138566E-6</v>
      </c>
      <c r="AG861" s="253" t="str">
        <f t="shared" si="95"/>
        <v/>
      </c>
      <c r="AH861" s="253" t="str">
        <f t="shared" si="96"/>
        <v/>
      </c>
      <c r="AI861" s="253">
        <f t="shared" si="97"/>
        <v>3.6121492609795164E-4</v>
      </c>
      <c r="AJ861" s="253" t="str">
        <f t="shared" si="98"/>
        <v/>
      </c>
      <c r="AK861" s="253" t="str">
        <f t="shared" si="99"/>
        <v/>
      </c>
      <c r="AO861" s="253">
        <v>100</v>
      </c>
      <c r="AP861" s="253">
        <f t="shared" si="100"/>
        <v>-4600.5861006899077</v>
      </c>
      <c r="AQ861" s="253">
        <f t="shared" si="101"/>
        <v>4.788187635656331E-7</v>
      </c>
      <c r="AR861" s="253">
        <f t="shared" si="102"/>
        <v>1.5910859015753364E-4</v>
      </c>
      <c r="AS861" s="253">
        <f>IF(OR(AR861&lt;$T$757,AR861&gt;$T$758),AQ861,"")</f>
        <v>4.788187635656331E-7</v>
      </c>
      <c r="AT861" s="253" t="str">
        <f t="shared" si="103"/>
        <v/>
      </c>
      <c r="AU861" s="253" t="str">
        <f t="shared" si="104"/>
        <v/>
      </c>
      <c r="AV861" s="253">
        <f t="shared" si="105"/>
        <v>0</v>
      </c>
      <c r="AW861" s="253">
        <f t="shared" si="106"/>
        <v>4.788187635656331E-7</v>
      </c>
      <c r="AX861" s="253" t="str">
        <f t="shared" si="107"/>
        <v/>
      </c>
      <c r="AZ861" s="259"/>
      <c r="BA861" s="259">
        <f>BA860+$BD$753</f>
        <v>0.67199999999999949</v>
      </c>
      <c r="BB861" s="274">
        <f t="shared" si="90"/>
        <v>0.99854174718113575</v>
      </c>
      <c r="BC861" s="259">
        <f t="shared" si="91"/>
        <v>4.5495200715950368E-5</v>
      </c>
      <c r="BD861" s="259" t="str">
        <f t="shared" si="88"/>
        <v/>
      </c>
      <c r="BE861" s="254" t="str">
        <f t="shared" si="89"/>
        <v/>
      </c>
    </row>
    <row r="862" spans="1:57" ht="20.100000000000001" customHeight="1" x14ac:dyDescent="0.25">
      <c r="A862" s="247">
        <v>101</v>
      </c>
      <c r="B862" s="247">
        <f>$B$755+(A862*$B$758)</f>
        <v>-8643.945219638721</v>
      </c>
      <c r="C862" s="247">
        <f>_xlfn.NORM.DIST($B862,$B$752,$B$753,0)</f>
        <v>2.5824972422279368E-7</v>
      </c>
      <c r="D862" s="247">
        <f>_xlfn.NORM.DIST($B862,$B$752,$B$753,1)</f>
        <v>1.6157389895046271E-4</v>
      </c>
      <c r="E862" s="247">
        <f>IF(OR(D862&lt;$F$757,D862&gt;$F$758),C862,"")</f>
        <v>2.5824972422279368E-7</v>
      </c>
      <c r="F862" s="247" t="str">
        <f>IF(AND(D862&gt;$F$757,D862&lt;$F$758),C862,"")</f>
        <v/>
      </c>
      <c r="G862" s="247" t="str">
        <f>IF(C862=MAX($C$761:$C$2761),C862,"")</f>
        <v/>
      </c>
      <c r="H862" s="247">
        <f>_xlfn.NORM.DIST(B862,$F$753,$F$754,0)</f>
        <v>0</v>
      </c>
      <c r="I862" s="247">
        <f>IF(H862=MAX($H$761:$H$2761),C862,"")</f>
        <v>2.5824972422279368E-7</v>
      </c>
      <c r="J862" s="247" t="str">
        <f>IF(I862=MIN($I$761:$I$2761),I862,"")</f>
        <v/>
      </c>
      <c r="K862" s="247"/>
      <c r="L862" s="247"/>
      <c r="M862" s="247"/>
      <c r="N862" s="247"/>
      <c r="O862" s="247">
        <v>101</v>
      </c>
      <c r="P862" s="247">
        <f>$P$755+(O862*$P$758)</f>
        <v>-503.73043441203663</v>
      </c>
      <c r="Q862" s="247">
        <f>_xlfn.NORM.DIST(P862,P$752,P$753,0)</f>
        <v>4.4315298752480908E-6</v>
      </c>
      <c r="R862" s="247">
        <f>_xlfn.NORM.DIST(P862,P$752,P$753,1)</f>
        <v>1.6157389895046317E-4</v>
      </c>
      <c r="S862" s="253">
        <f>IF(OR(R862&lt;$T$757,R862&gt;$T$758),Q862,"")</f>
        <v>4.4315298752480908E-6</v>
      </c>
      <c r="T862" s="253" t="str">
        <f>IF(AND(R862&gt;$T$757,R862&lt;$T$758),Q862,"")</f>
        <v/>
      </c>
      <c r="U862" s="253" t="str">
        <f>IF(Q862=MAX($Q$761:$Q$2761),Q862,"")</f>
        <v/>
      </c>
      <c r="V862" s="253">
        <f>_xlfn.NORM.DIST(P862,$T$753,$T$754,0)</f>
        <v>1.3487843171724975E-52</v>
      </c>
      <c r="W862" s="253" t="str">
        <f>IF(V862=MAX($V$761:$V$2761),Q862,"")</f>
        <v/>
      </c>
      <c r="X862" s="253" t="str">
        <f t="shared" si="92"/>
        <v/>
      </c>
      <c r="AB862" s="253">
        <v>101</v>
      </c>
      <c r="AC862" s="253">
        <f t="shared" si="108"/>
        <v>-779.48817502843315</v>
      </c>
      <c r="AD862" s="253">
        <f t="shared" si="93"/>
        <v>2.8637977337978328E-6</v>
      </c>
      <c r="AE862" s="253">
        <f t="shared" si="94"/>
        <v>1.6157389895046271E-4</v>
      </c>
      <c r="AF862" s="253">
        <f>IF(OR(AE862&lt;$T$757,AE862&gt;$T$758),AD862,"")</f>
        <v>2.8637977337978328E-6</v>
      </c>
      <c r="AG862" s="253" t="str">
        <f t="shared" si="95"/>
        <v/>
      </c>
      <c r="AH862" s="253" t="str">
        <f t="shared" si="96"/>
        <v/>
      </c>
      <c r="AI862" s="253">
        <f t="shared" si="97"/>
        <v>3.6382883684108098E-4</v>
      </c>
      <c r="AJ862" s="253" t="str">
        <f t="shared" si="98"/>
        <v/>
      </c>
      <c r="AK862" s="253" t="str">
        <f t="shared" si="99"/>
        <v/>
      </c>
      <c r="AO862" s="253">
        <v>101</v>
      </c>
      <c r="AP862" s="253">
        <f t="shared" si="100"/>
        <v>-4595.474338355807</v>
      </c>
      <c r="AQ862" s="253">
        <f t="shared" si="101"/>
        <v>4.8575975074802006E-7</v>
      </c>
      <c r="AR862" s="253">
        <f t="shared" si="102"/>
        <v>1.6157389895046317E-4</v>
      </c>
      <c r="AS862" s="253">
        <f>IF(OR(AR862&lt;$T$757,AR862&gt;$T$758),AQ862,"")</f>
        <v>4.8575975074802006E-7</v>
      </c>
      <c r="AT862" s="253" t="str">
        <f t="shared" si="103"/>
        <v/>
      </c>
      <c r="AU862" s="253" t="str">
        <f t="shared" si="104"/>
        <v/>
      </c>
      <c r="AV862" s="253">
        <f t="shared" si="105"/>
        <v>0</v>
      </c>
      <c r="AW862" s="253">
        <f t="shared" si="106"/>
        <v>4.8575975074802006E-7</v>
      </c>
      <c r="AX862" s="253" t="str">
        <f t="shared" si="107"/>
        <v/>
      </c>
      <c r="AZ862" s="259"/>
      <c r="BA862" s="259">
        <f>BA861+$BD$753</f>
        <v>0.67839999999999945</v>
      </c>
      <c r="BB862" s="274">
        <f t="shared" si="90"/>
        <v>0.9984962519804198</v>
      </c>
      <c r="BC862" s="259">
        <f t="shared" si="91"/>
        <v>4.6432131980744806E-5</v>
      </c>
      <c r="BD862" s="259" t="str">
        <f t="shared" si="88"/>
        <v/>
      </c>
      <c r="BE862" s="254" t="str">
        <f t="shared" si="89"/>
        <v/>
      </c>
    </row>
    <row r="863" spans="1:57" ht="20.100000000000001" customHeight="1" x14ac:dyDescent="0.25">
      <c r="A863" s="247">
        <v>102</v>
      </c>
      <c r="B863" s="247">
        <f>$B$755+(A863*$B$758)</f>
        <v>-8634.3301526535834</v>
      </c>
      <c r="C863" s="247">
        <f>_xlfn.NORM.DIST($B863,$B$752,$B$753,0)</f>
        <v>2.6198913675387808E-7</v>
      </c>
      <c r="D863" s="247">
        <f>_xlfn.NORM.DIST($B863,$B$752,$B$753,1)</f>
        <v>1.640749249598474E-4</v>
      </c>
      <c r="E863" s="247">
        <f>IF(OR(D863&lt;$F$757,D863&gt;$F$758),C863,"")</f>
        <v>2.6198913675387808E-7</v>
      </c>
      <c r="F863" s="247" t="str">
        <f>IF(AND(D863&gt;$F$757,D863&lt;$F$758),C863,"")</f>
        <v/>
      </c>
      <c r="G863" s="247" t="str">
        <f>IF(C863=MAX($C$761:$C$2761),C863,"")</f>
        <v/>
      </c>
      <c r="H863" s="247">
        <f>_xlfn.NORM.DIST(B863,$F$753,$F$754,0)</f>
        <v>0</v>
      </c>
      <c r="I863" s="247">
        <f>IF(H863=MAX($H$761:$H$2761),C863,"")</f>
        <v>2.6198913675387808E-7</v>
      </c>
      <c r="J863" s="247" t="str">
        <f>IF(I863=MIN($I$761:$I$2761),I863,"")</f>
        <v/>
      </c>
      <c r="K863" s="247"/>
      <c r="L863" s="247"/>
      <c r="M863" s="247"/>
      <c r="N863" s="247"/>
      <c r="O863" s="247">
        <v>102</v>
      </c>
      <c r="P863" s="247">
        <f>$P$755+(O863*$P$758)</f>
        <v>-503.17011134817454</v>
      </c>
      <c r="Q863" s="247">
        <f>_xlfn.NORM.DIST(P863,P$752,P$753,0)</f>
        <v>4.4956976818052797E-6</v>
      </c>
      <c r="R863" s="247">
        <f>_xlfn.NORM.DIST(P863,P$752,P$753,1)</f>
        <v>1.640749249598474E-4</v>
      </c>
      <c r="S863" s="253">
        <f>IF(OR(R863&lt;$T$757,R863&gt;$T$758),Q863,"")</f>
        <v>4.4956976818052797E-6</v>
      </c>
      <c r="T863" s="253" t="str">
        <f>IF(AND(R863&gt;$T$757,R863&lt;$T$758),Q863,"")</f>
        <v/>
      </c>
      <c r="U863" s="253" t="str">
        <f>IF(Q863=MAX($Q$761:$Q$2761),Q863,"")</f>
        <v/>
      </c>
      <c r="V863" s="253">
        <f>_xlfn.NORM.DIST(P863,$T$753,$T$754,0)</f>
        <v>1.2698641730635621E-52</v>
      </c>
      <c r="W863" s="253" t="str">
        <f>IF(V863=MAX($V$761:$V$2761),Q863,"")</f>
        <v/>
      </c>
      <c r="X863" s="253" t="str">
        <f t="shared" si="92"/>
        <v/>
      </c>
      <c r="AB863" s="253">
        <v>102</v>
      </c>
      <c r="AC863" s="253">
        <f t="shared" si="108"/>
        <v>-778.62111365465296</v>
      </c>
      <c r="AD863" s="253">
        <f t="shared" si="93"/>
        <v>2.9052650428704115E-6</v>
      </c>
      <c r="AE863" s="253">
        <f t="shared" si="94"/>
        <v>1.640749249598474E-4</v>
      </c>
      <c r="AF863" s="253">
        <f>IF(OR(AE863&lt;$T$757,AE863&gt;$T$758),AD863,"")</f>
        <v>2.9052650428704115E-6</v>
      </c>
      <c r="AG863" s="253" t="str">
        <f t="shared" si="95"/>
        <v/>
      </c>
      <c r="AH863" s="253" t="str">
        <f t="shared" si="96"/>
        <v/>
      </c>
      <c r="AI863" s="253">
        <f t="shared" si="97"/>
        <v>3.6645579965713311E-4</v>
      </c>
      <c r="AJ863" s="253" t="str">
        <f t="shared" si="98"/>
        <v/>
      </c>
      <c r="AK863" s="253" t="str">
        <f t="shared" si="99"/>
        <v/>
      </c>
      <c r="AO863" s="253">
        <v>102</v>
      </c>
      <c r="AP863" s="253">
        <f t="shared" si="100"/>
        <v>-4590.3625760217074</v>
      </c>
      <c r="AQ863" s="253">
        <f t="shared" si="101"/>
        <v>4.9279347016247531E-7</v>
      </c>
      <c r="AR863" s="253">
        <f t="shared" si="102"/>
        <v>1.640749249598474E-4</v>
      </c>
      <c r="AS863" s="253">
        <f>IF(OR(AR863&lt;$T$757,AR863&gt;$T$758),AQ863,"")</f>
        <v>4.9279347016247531E-7</v>
      </c>
      <c r="AT863" s="253" t="str">
        <f t="shared" si="103"/>
        <v/>
      </c>
      <c r="AU863" s="253" t="str">
        <f t="shared" si="104"/>
        <v/>
      </c>
      <c r="AV863" s="253">
        <f t="shared" si="105"/>
        <v>0</v>
      </c>
      <c r="AW863" s="253">
        <f t="shared" si="106"/>
        <v>4.9279347016247531E-7</v>
      </c>
      <c r="AX863" s="253" t="str">
        <f t="shared" si="107"/>
        <v/>
      </c>
      <c r="AZ863" s="259"/>
      <c r="BA863" s="259">
        <f>BA862+$BD$753</f>
        <v>0.68479999999999941</v>
      </c>
      <c r="BB863" s="274">
        <f t="shared" si="90"/>
        <v>0.99844981984843906</v>
      </c>
      <c r="BC863" s="259">
        <f t="shared" si="91"/>
        <v>4.737791435882599E-5</v>
      </c>
      <c r="BD863" s="259" t="str">
        <f t="shared" si="88"/>
        <v/>
      </c>
      <c r="BE863" s="254" t="str">
        <f t="shared" si="89"/>
        <v/>
      </c>
    </row>
    <row r="864" spans="1:57" ht="20.100000000000001" customHeight="1" x14ac:dyDescent="0.25">
      <c r="A864" s="247">
        <v>103</v>
      </c>
      <c r="B864" s="247">
        <f>$B$755+(A864*$B$758)</f>
        <v>-8624.7150856684457</v>
      </c>
      <c r="C864" s="247">
        <f>_xlfn.NORM.DIST($B864,$B$752,$B$753,0)</f>
        <v>2.6577844285978662E-7</v>
      </c>
      <c r="D864" s="247">
        <f>_xlfn.NORM.DIST($B864,$B$752,$B$753,1)</f>
        <v>1.6661214505835818E-4</v>
      </c>
      <c r="E864" s="247">
        <f>IF(OR(D864&lt;$F$757,D864&gt;$F$758),C864,"")</f>
        <v>2.6577844285978662E-7</v>
      </c>
      <c r="F864" s="247" t="str">
        <f>IF(AND(D864&gt;$F$757,D864&lt;$F$758),C864,"")</f>
        <v/>
      </c>
      <c r="G864" s="247" t="str">
        <f>IF(C864=MAX($C$761:$C$2761),C864,"")</f>
        <v/>
      </c>
      <c r="H864" s="247">
        <f>_xlfn.NORM.DIST(B864,$F$753,$F$754,0)</f>
        <v>0</v>
      </c>
      <c r="I864" s="247">
        <f>IF(H864=MAX($H$761:$H$2761),C864,"")</f>
        <v>2.6577844285978662E-7</v>
      </c>
      <c r="J864" s="247" t="str">
        <f>IF(I864=MIN($I$761:$I$2761),I864,"")</f>
        <v/>
      </c>
      <c r="K864" s="247"/>
      <c r="L864" s="247"/>
      <c r="M864" s="247"/>
      <c r="N864" s="247"/>
      <c r="O864" s="247">
        <v>103</v>
      </c>
      <c r="P864" s="247">
        <f>$P$755+(O864*$P$758)</f>
        <v>-502.60978828431246</v>
      </c>
      <c r="Q864" s="247">
        <f>_xlfn.NORM.DIST(P864,P$752,P$753,0)</f>
        <v>4.5607216552686802E-6</v>
      </c>
      <c r="R864" s="247">
        <f>_xlfn.NORM.DIST(P864,P$752,P$753,1)</f>
        <v>1.6661214505835818E-4</v>
      </c>
      <c r="S864" s="253">
        <f>IF(OR(R864&lt;$T$757,R864&gt;$T$758),Q864,"")</f>
        <v>4.5607216552686802E-6</v>
      </c>
      <c r="T864" s="253" t="str">
        <f>IF(AND(R864&gt;$T$757,R864&lt;$T$758),Q864,"")</f>
        <v/>
      </c>
      <c r="U864" s="253" t="str">
        <f>IF(Q864=MAX($Q$761:$Q$2761),Q864,"")</f>
        <v/>
      </c>
      <c r="V864" s="253">
        <f>_xlfn.NORM.DIST(P864,$T$753,$T$754,0)</f>
        <v>1.195542680046089E-52</v>
      </c>
      <c r="W864" s="253" t="str">
        <f>IF(V864=MAX($V$761:$V$2761),Q864,"")</f>
        <v/>
      </c>
      <c r="X864" s="253" t="str">
        <f t="shared" si="92"/>
        <v/>
      </c>
      <c r="AB864" s="253">
        <v>103</v>
      </c>
      <c r="AC864" s="253">
        <f t="shared" si="108"/>
        <v>-777.75405228087266</v>
      </c>
      <c r="AD864" s="253">
        <f t="shared" si="93"/>
        <v>2.9472856346500376E-6</v>
      </c>
      <c r="AE864" s="253">
        <f t="shared" si="94"/>
        <v>1.6661214505835818E-4</v>
      </c>
      <c r="AF864" s="253">
        <f>IF(OR(AE864&lt;$T$757,AE864&gt;$T$758),AD864,"")</f>
        <v>2.9472856346500376E-6</v>
      </c>
      <c r="AG864" s="253" t="str">
        <f t="shared" si="95"/>
        <v/>
      </c>
      <c r="AH864" s="253" t="str">
        <f t="shared" si="96"/>
        <v/>
      </c>
      <c r="AI864" s="253">
        <f t="shared" si="97"/>
        <v>3.6909582442071448E-4</v>
      </c>
      <c r="AJ864" s="253" t="str">
        <f t="shared" si="98"/>
        <v/>
      </c>
      <c r="AK864" s="253" t="str">
        <f t="shared" si="99"/>
        <v/>
      </c>
      <c r="AO864" s="253">
        <v>103</v>
      </c>
      <c r="AP864" s="253">
        <f t="shared" si="100"/>
        <v>-4585.2508136876077</v>
      </c>
      <c r="AQ864" s="253">
        <f t="shared" si="101"/>
        <v>4.9992103784934667E-7</v>
      </c>
      <c r="AR864" s="253">
        <f t="shared" si="102"/>
        <v>1.6661214505835818E-4</v>
      </c>
      <c r="AS864" s="253">
        <f>IF(OR(AR864&lt;$T$757,AR864&gt;$T$758),AQ864,"")</f>
        <v>4.9992103784934667E-7</v>
      </c>
      <c r="AT864" s="253" t="str">
        <f t="shared" si="103"/>
        <v/>
      </c>
      <c r="AU864" s="253" t="str">
        <f t="shared" si="104"/>
        <v/>
      </c>
      <c r="AV864" s="253">
        <f t="shared" si="105"/>
        <v>0</v>
      </c>
      <c r="AW864" s="253">
        <f t="shared" si="106"/>
        <v>4.9992103784934667E-7</v>
      </c>
      <c r="AX864" s="253" t="str">
        <f t="shared" si="107"/>
        <v/>
      </c>
      <c r="AZ864" s="259"/>
      <c r="BA864" s="259">
        <f>BA863+$BD$753</f>
        <v>0.69119999999999937</v>
      </c>
      <c r="BB864" s="274">
        <f t="shared" si="90"/>
        <v>0.99840244193408023</v>
      </c>
      <c r="BC864" s="259">
        <f t="shared" si="91"/>
        <v>4.8332504287484923E-5</v>
      </c>
      <c r="BD864" s="259" t="str">
        <f t="shared" si="88"/>
        <v/>
      </c>
      <c r="BE864" s="254" t="str">
        <f t="shared" si="89"/>
        <v/>
      </c>
    </row>
    <row r="865" spans="1:57" ht="20.100000000000001" customHeight="1" x14ac:dyDescent="0.25">
      <c r="A865" s="247">
        <v>104</v>
      </c>
      <c r="B865" s="247">
        <f>$B$755+(A865*$B$758)</f>
        <v>-8615.100018683308</v>
      </c>
      <c r="C865" s="247">
        <f>_xlfn.NORM.DIST($B865,$B$752,$B$753,0)</f>
        <v>2.6961824204750286E-7</v>
      </c>
      <c r="D865" s="247">
        <f>_xlfn.NORM.DIST($B865,$B$752,$B$753,1)</f>
        <v>1.6918604185324178E-4</v>
      </c>
      <c r="E865" s="247">
        <f>IF(OR(D865&lt;$F$757,D865&gt;$F$758),C865,"")</f>
        <v>2.6961824204750286E-7</v>
      </c>
      <c r="F865" s="247" t="str">
        <f>IF(AND(D865&gt;$F$757,D865&lt;$F$758),C865,"")</f>
        <v/>
      </c>
      <c r="G865" s="247" t="str">
        <f>IF(C865=MAX($C$761:$C$2761),C865,"")</f>
        <v/>
      </c>
      <c r="H865" s="247">
        <f>_xlfn.NORM.DIST(B865,$F$753,$F$754,0)</f>
        <v>0</v>
      </c>
      <c r="I865" s="247">
        <f>IF(H865=MAX($H$761:$H$2761),C865,"")</f>
        <v>2.6961824204750286E-7</v>
      </c>
      <c r="J865" s="247" t="str">
        <f>IF(I865=MIN($I$761:$I$2761),I865,"")</f>
        <v/>
      </c>
      <c r="K865" s="247"/>
      <c r="L865" s="247"/>
      <c r="M865" s="247"/>
      <c r="N865" s="247"/>
      <c r="O865" s="247">
        <v>104</v>
      </c>
      <c r="P865" s="247">
        <f>$P$755+(O865*$P$758)</f>
        <v>-502.04946522045032</v>
      </c>
      <c r="Q865" s="247">
        <f>_xlfn.NORM.DIST(P865,P$752,P$753,0)</f>
        <v>4.6266120830959644E-6</v>
      </c>
      <c r="R865" s="247">
        <f>_xlfn.NORM.DIST(P865,P$752,P$753,1)</f>
        <v>1.6918604185324178E-4</v>
      </c>
      <c r="S865" s="253">
        <f>IF(OR(R865&lt;$T$757,R865&gt;$T$758),Q865,"")</f>
        <v>4.6266120830959644E-6</v>
      </c>
      <c r="T865" s="253" t="str">
        <f>IF(AND(R865&gt;$T$757,R865&lt;$T$758),Q865,"")</f>
        <v/>
      </c>
      <c r="U865" s="253" t="str">
        <f>IF(Q865=MAX($Q$761:$Q$2761),Q865,"")</f>
        <v/>
      </c>
      <c r="V865" s="253">
        <f>_xlfn.NORM.DIST(P865,$T$753,$T$754,0)</f>
        <v>1.1255530009872429E-52</v>
      </c>
      <c r="W865" s="253" t="str">
        <f>IF(V865=MAX($V$761:$V$2761),Q865,"")</f>
        <v/>
      </c>
      <c r="X865" s="253" t="str">
        <f t="shared" si="92"/>
        <v/>
      </c>
      <c r="AB865" s="253">
        <v>104</v>
      </c>
      <c r="AC865" s="253">
        <f t="shared" si="108"/>
        <v>-776.88699090709247</v>
      </c>
      <c r="AD865" s="253">
        <f t="shared" si="93"/>
        <v>2.9898661572241257E-6</v>
      </c>
      <c r="AE865" s="253">
        <f t="shared" si="94"/>
        <v>1.6918604185324178E-4</v>
      </c>
      <c r="AF865" s="253">
        <f>IF(OR(AE865&lt;$T$757,AE865&gt;$T$758),AD865,"")</f>
        <v>2.9898661572241257E-6</v>
      </c>
      <c r="AG865" s="253" t="str">
        <f t="shared" si="95"/>
        <v/>
      </c>
      <c r="AH865" s="253" t="str">
        <f t="shared" si="96"/>
        <v/>
      </c>
      <c r="AI865" s="253">
        <f t="shared" si="97"/>
        <v>3.7174892044842265E-4</v>
      </c>
      <c r="AJ865" s="253" t="str">
        <f t="shared" si="98"/>
        <v/>
      </c>
      <c r="AK865" s="253" t="str">
        <f t="shared" si="99"/>
        <v/>
      </c>
      <c r="AO865" s="253">
        <v>104</v>
      </c>
      <c r="AP865" s="253">
        <f t="shared" si="100"/>
        <v>-4580.139051353508</v>
      </c>
      <c r="AQ865" s="253">
        <f t="shared" si="101"/>
        <v>5.0714358146274616E-7</v>
      </c>
      <c r="AR865" s="253">
        <f t="shared" si="102"/>
        <v>1.6918604185324178E-4</v>
      </c>
      <c r="AS865" s="253">
        <f>IF(OR(AR865&lt;$T$757,AR865&gt;$T$758),AQ865,"")</f>
        <v>5.0714358146274616E-7</v>
      </c>
      <c r="AT865" s="253" t="str">
        <f t="shared" si="103"/>
        <v/>
      </c>
      <c r="AU865" s="253" t="str">
        <f t="shared" si="104"/>
        <v/>
      </c>
      <c r="AV865" s="253">
        <f t="shared" si="105"/>
        <v>0</v>
      </c>
      <c r="AW865" s="253">
        <f t="shared" si="106"/>
        <v>5.0714358146274616E-7</v>
      </c>
      <c r="AX865" s="253" t="str">
        <f t="shared" si="107"/>
        <v/>
      </c>
      <c r="AZ865" s="259"/>
      <c r="BA865" s="259">
        <f>BA864+$BD$753</f>
        <v>0.69759999999999933</v>
      </c>
      <c r="BB865" s="274">
        <f t="shared" si="90"/>
        <v>0.99835410942979275</v>
      </c>
      <c r="BC865" s="259">
        <f t="shared" si="91"/>
        <v>4.9295857759590334E-5</v>
      </c>
      <c r="BD865" s="259" t="str">
        <f t="shared" si="88"/>
        <v/>
      </c>
      <c r="BE865" s="254" t="str">
        <f t="shared" si="89"/>
        <v/>
      </c>
    </row>
    <row r="866" spans="1:57" ht="20.100000000000001" customHeight="1" x14ac:dyDescent="0.25">
      <c r="A866" s="248">
        <v>105</v>
      </c>
      <c r="B866" s="247">
        <f>$B$755+(A866*$B$758)</f>
        <v>-8605.4849516981703</v>
      </c>
      <c r="C866" s="247">
        <f>_xlfn.NORM.DIST($B866,$B$752,$B$753,0)</f>
        <v>2.7350914004901914E-7</v>
      </c>
      <c r="D866" s="247">
        <f>_xlfn.NORM.DIST($B866,$B$752,$B$753,1)</f>
        <v>1.7179710374593045E-4</v>
      </c>
      <c r="E866" s="247">
        <f>IF(OR(D866&lt;$F$757,D866&gt;$F$758),C866,"")</f>
        <v>2.7350914004901914E-7</v>
      </c>
      <c r="F866" s="247" t="str">
        <f>IF(AND(D866&gt;$F$757,D866&lt;$F$758),C866,"")</f>
        <v/>
      </c>
      <c r="G866" s="247" t="str">
        <f>IF(C866=MAX($C$761:$C$2761),C866,"")</f>
        <v/>
      </c>
      <c r="H866" s="247">
        <f>_xlfn.NORM.DIST(B866,$F$753,$F$754,0)</f>
        <v>0</v>
      </c>
      <c r="I866" s="247">
        <f>IF(H866=MAX($H$761:$H$2761),C866,"")</f>
        <v>2.7350914004901914E-7</v>
      </c>
      <c r="J866" s="247" t="str">
        <f>IF(I866=MIN($I$761:$I$2761),I866,"")</f>
        <v/>
      </c>
      <c r="K866" s="247"/>
      <c r="L866" s="247"/>
      <c r="M866" s="247"/>
      <c r="N866" s="247"/>
      <c r="O866" s="248">
        <v>105</v>
      </c>
      <c r="P866" s="247">
        <f>$P$755+(O866*$P$758)</f>
        <v>-501.48914215658823</v>
      </c>
      <c r="Q866" s="247">
        <f>_xlfn.NORM.DIST(P866,P$752,P$753,0)</f>
        <v>4.6933793595651048E-6</v>
      </c>
      <c r="R866" s="247">
        <f>_xlfn.NORM.DIST(P866,P$752,P$753,1)</f>
        <v>1.7179710374593045E-4</v>
      </c>
      <c r="S866" s="253">
        <f>IF(OR(R866&lt;$T$757,R866&gt;$T$758),Q866,"")</f>
        <v>4.6933793595651048E-6</v>
      </c>
      <c r="T866" s="253" t="str">
        <f>IF(AND(R866&gt;$T$757,R866&lt;$T$758),Q866,"")</f>
        <v/>
      </c>
      <c r="U866" s="253" t="str">
        <f>IF(Q866=MAX($Q$761:$Q$2761),Q866,"")</f>
        <v/>
      </c>
      <c r="V866" s="253">
        <f>_xlfn.NORM.DIST(P866,$T$753,$T$754,0)</f>
        <v>1.0596437161338428E-52</v>
      </c>
      <c r="W866" s="253" t="str">
        <f>IF(V866=MAX($V$761:$V$2761),Q866,"")</f>
        <v/>
      </c>
      <c r="X866" s="253" t="str">
        <f t="shared" si="92"/>
        <v/>
      </c>
      <c r="AB866" s="259">
        <v>105</v>
      </c>
      <c r="AC866" s="253">
        <f t="shared" si="108"/>
        <v>-776.01992953331217</v>
      </c>
      <c r="AD866" s="253">
        <f t="shared" si="93"/>
        <v>3.0330133277108129E-6</v>
      </c>
      <c r="AE866" s="253">
        <f t="shared" si="94"/>
        <v>1.7179710374593045E-4</v>
      </c>
      <c r="AF866" s="253">
        <f>IF(OR(AE866&lt;$T$757,AE866&gt;$T$758),AD866,"")</f>
        <v>3.0330133277108129E-6</v>
      </c>
      <c r="AG866" s="253" t="str">
        <f t="shared" si="95"/>
        <v/>
      </c>
      <c r="AH866" s="253" t="str">
        <f t="shared" si="96"/>
        <v/>
      </c>
      <c r="AI866" s="253">
        <f t="shared" si="97"/>
        <v>3.7441509649423026E-4</v>
      </c>
      <c r="AJ866" s="253" t="str">
        <f t="shared" si="98"/>
        <v/>
      </c>
      <c r="AK866" s="253" t="str">
        <f t="shared" si="99"/>
        <v/>
      </c>
      <c r="AO866" s="259">
        <v>105</v>
      </c>
      <c r="AP866" s="253">
        <f t="shared" si="100"/>
        <v>-4575.0272890194083</v>
      </c>
      <c r="AQ866" s="253">
        <f t="shared" si="101"/>
        <v>5.1446224036583071E-7</v>
      </c>
      <c r="AR866" s="253">
        <f t="shared" si="102"/>
        <v>1.7179710374593012E-4</v>
      </c>
      <c r="AS866" s="253">
        <f>IF(OR(AR866&lt;$T$757,AR866&gt;$T$758),AQ866,"")</f>
        <v>5.1446224036583071E-7</v>
      </c>
      <c r="AT866" s="253" t="str">
        <f t="shared" si="103"/>
        <v/>
      </c>
      <c r="AU866" s="253" t="str">
        <f t="shared" si="104"/>
        <v/>
      </c>
      <c r="AV866" s="253">
        <f t="shared" si="105"/>
        <v>0</v>
      </c>
      <c r="AW866" s="253">
        <f t="shared" si="106"/>
        <v>5.1446224036583071E-7</v>
      </c>
      <c r="AX866" s="253" t="str">
        <f t="shared" si="107"/>
        <v/>
      </c>
      <c r="AZ866" s="259"/>
      <c r="BA866" s="259">
        <f>BA865+$BD$753</f>
        <v>0.70399999999999929</v>
      </c>
      <c r="BB866" s="274">
        <f t="shared" si="90"/>
        <v>0.99830481357203316</v>
      </c>
      <c r="BC866" s="259">
        <f t="shared" si="91"/>
        <v>5.0267930339797928E-5</v>
      </c>
      <c r="BD866" s="259" t="str">
        <f t="shared" si="88"/>
        <v/>
      </c>
      <c r="BE866" s="254" t="str">
        <f t="shared" si="89"/>
        <v/>
      </c>
    </row>
    <row r="867" spans="1:57" ht="20.100000000000001" customHeight="1" x14ac:dyDescent="0.25">
      <c r="A867" s="247">
        <v>106</v>
      </c>
      <c r="B867" s="247">
        <f>$B$755+(A867*$B$758)</f>
        <v>-8595.8698847130327</v>
      </c>
      <c r="C867" s="247">
        <f>_xlfn.NORM.DIST($B867,$B$752,$B$753,0)</f>
        <v>2.7745174887222336E-7</v>
      </c>
      <c r="D867" s="247">
        <f>_xlfn.NORM.DIST($B867,$B$752,$B$753,1)</f>
        <v>1.7444582499214154E-4</v>
      </c>
      <c r="E867" s="247">
        <f>IF(OR(D867&lt;$F$757,D867&gt;$F$758),C867,"")</f>
        <v>2.7745174887222336E-7</v>
      </c>
      <c r="F867" s="247" t="str">
        <f>IF(AND(D867&gt;$F$757,D867&lt;$F$758),C867,"")</f>
        <v/>
      </c>
      <c r="G867" s="247" t="str">
        <f>IF(C867=MAX($C$761:$C$2761),C867,"")</f>
        <v/>
      </c>
      <c r="H867" s="247">
        <f>_xlfn.NORM.DIST(B867,$F$753,$F$754,0)</f>
        <v>0</v>
      </c>
      <c r="I867" s="247">
        <f>IF(H867=MAX($H$761:$H$2761),C867,"")</f>
        <v>2.7745174887222336E-7</v>
      </c>
      <c r="J867" s="247" t="str">
        <f>IF(I867=MIN($I$761:$I$2761),I867,"")</f>
        <v/>
      </c>
      <c r="K867" s="247"/>
      <c r="L867" s="247"/>
      <c r="M867" s="247"/>
      <c r="N867" s="247"/>
      <c r="O867" s="247">
        <v>106</v>
      </c>
      <c r="P867" s="247">
        <f>$P$755+(O867*$P$758)</f>
        <v>-500.92881909272609</v>
      </c>
      <c r="Q867" s="247">
        <f>_xlfn.NORM.DIST(P867,P$752,P$753,0)</f>
        <v>4.7610339866475847E-6</v>
      </c>
      <c r="R867" s="247">
        <f>_xlfn.NORM.DIST(P867,P$752,P$753,1)</f>
        <v>1.7444582499214154E-4</v>
      </c>
      <c r="S867" s="253">
        <f>IF(OR(R867&lt;$T$757,R867&gt;$T$758),Q867,"")</f>
        <v>4.7610339866475847E-6</v>
      </c>
      <c r="T867" s="253" t="str">
        <f>IF(AND(R867&gt;$T$757,R867&lt;$T$758),Q867,"")</f>
        <v/>
      </c>
      <c r="U867" s="253" t="str">
        <f>IF(Q867=MAX($Q$761:$Q$2761),Q867,"")</f>
        <v/>
      </c>
      <c r="V867" s="253">
        <f>_xlfn.NORM.DIST(P867,$T$753,$T$754,0)</f>
        <v>9.9757793616463277E-53</v>
      </c>
      <c r="W867" s="253" t="str">
        <f>IF(V867=MAX($V$761:$V$2761),Q867,"")</f>
        <v/>
      </c>
      <c r="X867" s="253" t="str">
        <f t="shared" si="92"/>
        <v/>
      </c>
      <c r="AB867" s="253">
        <v>106</v>
      </c>
      <c r="AC867" s="253">
        <f t="shared" si="108"/>
        <v>-775.15286815953198</v>
      </c>
      <c r="AD867" s="253">
        <f t="shared" si="93"/>
        <v>3.0767339328232622E-6</v>
      </c>
      <c r="AE867" s="253">
        <f t="shared" si="94"/>
        <v>1.7444582499214154E-4</v>
      </c>
      <c r="AF867" s="253">
        <f>IF(OR(AE867&lt;$T$757,AE867&gt;$T$758),AD867,"")</f>
        <v>3.0767339328232622E-6</v>
      </c>
      <c r="AG867" s="253" t="str">
        <f t="shared" si="95"/>
        <v/>
      </c>
      <c r="AH867" s="253" t="str">
        <f t="shared" si="96"/>
        <v/>
      </c>
      <c r="AI867" s="253">
        <f t="shared" si="97"/>
        <v>3.7709436074487594E-4</v>
      </c>
      <c r="AJ867" s="253" t="str">
        <f t="shared" si="98"/>
        <v/>
      </c>
      <c r="AK867" s="253" t="str">
        <f t="shared" si="99"/>
        <v/>
      </c>
      <c r="AO867" s="253">
        <v>106</v>
      </c>
      <c r="AP867" s="253">
        <f t="shared" si="100"/>
        <v>-4569.9155266853077</v>
      </c>
      <c r="AQ867" s="253">
        <f t="shared" si="101"/>
        <v>5.2187816572652877E-7</v>
      </c>
      <c r="AR867" s="253">
        <f t="shared" si="102"/>
        <v>1.7444582499214189E-4</v>
      </c>
      <c r="AS867" s="253">
        <f>IF(OR(AR867&lt;$T$757,AR867&gt;$T$758),AQ867,"")</f>
        <v>5.2187816572652877E-7</v>
      </c>
      <c r="AT867" s="253" t="str">
        <f t="shared" si="103"/>
        <v/>
      </c>
      <c r="AU867" s="253" t="str">
        <f t="shared" si="104"/>
        <v/>
      </c>
      <c r="AV867" s="253">
        <f t="shared" si="105"/>
        <v>0</v>
      </c>
      <c r="AW867" s="253">
        <f t="shared" si="106"/>
        <v>5.2187816572652877E-7</v>
      </c>
      <c r="AX867" s="253" t="str">
        <f t="shared" si="107"/>
        <v/>
      </c>
      <c r="AZ867" s="259"/>
      <c r="BA867" s="259">
        <f>BA866+$BD$753</f>
        <v>0.71039999999999925</v>
      </c>
      <c r="BB867" s="274">
        <f t="shared" si="90"/>
        <v>0.99825454564169336</v>
      </c>
      <c r="BC867" s="259">
        <f t="shared" si="91"/>
        <v>5.1248677173321155E-5</v>
      </c>
      <c r="BD867" s="259" t="str">
        <f t="shared" si="88"/>
        <v/>
      </c>
      <c r="BE867" s="254" t="str">
        <f t="shared" si="89"/>
        <v/>
      </c>
    </row>
    <row r="868" spans="1:57" ht="20.100000000000001" customHeight="1" x14ac:dyDescent="0.25">
      <c r="A868" s="247">
        <v>107</v>
      </c>
      <c r="B868" s="247">
        <f>$B$755+(A868*$B$758)</f>
        <v>-8586.254817727895</v>
      </c>
      <c r="C868" s="247">
        <f>_xlfn.NORM.DIST($B868,$B$752,$B$753,0)</f>
        <v>2.8144668685201945E-7</v>
      </c>
      <c r="D868" s="247">
        <f>_xlfn.NORM.DIST($B868,$B$752,$B$753,1)</f>
        <v>1.7713270576246462E-4</v>
      </c>
      <c r="E868" s="247">
        <f>IF(OR(D868&lt;$F$757,D868&gt;$F$758),C868,"")</f>
        <v>2.8144668685201945E-7</v>
      </c>
      <c r="F868" s="247" t="str">
        <f>IF(AND(D868&gt;$F$757,D868&lt;$F$758),C868,"")</f>
        <v/>
      </c>
      <c r="G868" s="247" t="str">
        <f>IF(C868=MAX($C$761:$C$2761),C868,"")</f>
        <v/>
      </c>
      <c r="H868" s="247">
        <f>_xlfn.NORM.DIST(B868,$F$753,$F$754,0)</f>
        <v>0</v>
      </c>
      <c r="I868" s="247">
        <f>IF(H868=MAX($H$761:$H$2761),C868,"")</f>
        <v>2.8144668685201945E-7</v>
      </c>
      <c r="J868" s="247" t="str">
        <f>IF(I868=MIN($I$761:$I$2761),I868,"")</f>
        <v/>
      </c>
      <c r="K868" s="247"/>
      <c r="L868" s="247"/>
      <c r="M868" s="247"/>
      <c r="N868" s="247"/>
      <c r="O868" s="247">
        <v>107</v>
      </c>
      <c r="P868" s="247">
        <f>$P$755+(O868*$P$758)</f>
        <v>-500.368496028864</v>
      </c>
      <c r="Q868" s="247">
        <f>_xlfn.NORM.DIST(P868,P$752,P$753,0)</f>
        <v>4.829586574885612E-6</v>
      </c>
      <c r="R868" s="247">
        <f>_xlfn.NORM.DIST(P868,P$752,P$753,1)</f>
        <v>1.7713270576246462E-4</v>
      </c>
      <c r="S868" s="253">
        <f>IF(OR(R868&lt;$T$757,R868&gt;$T$758),Q868,"")</f>
        <v>4.829586574885612E-6</v>
      </c>
      <c r="T868" s="253" t="str">
        <f>IF(AND(R868&gt;$T$757,R868&lt;$T$758),Q868,"")</f>
        <v/>
      </c>
      <c r="U868" s="253" t="str">
        <f>IF(Q868=MAX($Q$761:$Q$2761),Q868,"")</f>
        <v/>
      </c>
      <c r="V868" s="253">
        <f>_xlfn.NORM.DIST(P868,$T$753,$T$754,0)</f>
        <v>9.3913246604519922E-53</v>
      </c>
      <c r="W868" s="253" t="str">
        <f>IF(V868=MAX($V$761:$V$2761),Q868,"")</f>
        <v/>
      </c>
      <c r="X868" s="253" t="str">
        <f t="shared" si="92"/>
        <v/>
      </c>
      <c r="AB868" s="253">
        <v>107</v>
      </c>
      <c r="AC868" s="253">
        <f t="shared" si="108"/>
        <v>-774.28580678575167</v>
      </c>
      <c r="AD868" s="253">
        <f t="shared" si="93"/>
        <v>3.1210348294365509E-6</v>
      </c>
      <c r="AE868" s="253">
        <f t="shared" si="94"/>
        <v>1.7713270576246462E-4</v>
      </c>
      <c r="AF868" s="253">
        <f>IF(OR(AE868&lt;$T$757,AE868&gt;$T$758),AD868,"")</f>
        <v>3.1210348294365509E-6</v>
      </c>
      <c r="AG868" s="253" t="str">
        <f t="shared" si="95"/>
        <v/>
      </c>
      <c r="AH868" s="253" t="str">
        <f t="shared" si="96"/>
        <v/>
      </c>
      <c r="AI868" s="253">
        <f t="shared" si="97"/>
        <v>3.797867208152731E-4</v>
      </c>
      <c r="AJ868" s="253" t="str">
        <f t="shared" si="98"/>
        <v/>
      </c>
      <c r="AK868" s="253" t="str">
        <f t="shared" si="99"/>
        <v/>
      </c>
      <c r="AO868" s="253">
        <v>107</v>
      </c>
      <c r="AP868" s="253">
        <f t="shared" si="100"/>
        <v>-4564.803764351208</v>
      </c>
      <c r="AQ868" s="253">
        <f t="shared" si="101"/>
        <v>5.2939252061368123E-7</v>
      </c>
      <c r="AR868" s="253">
        <f t="shared" si="102"/>
        <v>1.7713270576246462E-4</v>
      </c>
      <c r="AS868" s="253">
        <f>IF(OR(AR868&lt;$T$757,AR868&gt;$T$758),AQ868,"")</f>
        <v>5.2939252061368123E-7</v>
      </c>
      <c r="AT868" s="253" t="str">
        <f t="shared" si="103"/>
        <v/>
      </c>
      <c r="AU868" s="253" t="str">
        <f t="shared" si="104"/>
        <v/>
      </c>
      <c r="AV868" s="253">
        <f t="shared" si="105"/>
        <v>0</v>
      </c>
      <c r="AW868" s="253">
        <f t="shared" si="106"/>
        <v>5.2939252061368123E-7</v>
      </c>
      <c r="AX868" s="253" t="str">
        <f t="shared" si="107"/>
        <v/>
      </c>
      <c r="AZ868" s="259"/>
      <c r="BA868" s="259">
        <f>BA867+$BD$753</f>
        <v>0.71679999999999922</v>
      </c>
      <c r="BB868" s="274">
        <f t="shared" si="90"/>
        <v>0.99820329696452004</v>
      </c>
      <c r="BC868" s="259">
        <f t="shared" si="91"/>
        <v>5.2238053001030238E-5</v>
      </c>
      <c r="BD868" s="259" t="str">
        <f t="shared" si="88"/>
        <v/>
      </c>
      <c r="BE868" s="254" t="str">
        <f t="shared" si="89"/>
        <v/>
      </c>
    </row>
    <row r="869" spans="1:57" ht="20.100000000000001" customHeight="1" x14ac:dyDescent="0.25">
      <c r="A869" s="247">
        <v>108</v>
      </c>
      <c r="B869" s="247">
        <f>$B$755+(A869*$B$758)</f>
        <v>-8576.6397507427573</v>
      </c>
      <c r="C869" s="247">
        <f>_xlfn.NORM.DIST($B869,$B$752,$B$753,0)</f>
        <v>2.8549457870167085E-7</v>
      </c>
      <c r="D869" s="247">
        <f>_xlfn.NORM.DIST($B869,$B$752,$B$753,1)</f>
        <v>1.79858252203444E-4</v>
      </c>
      <c r="E869" s="247">
        <f>IF(OR(D869&lt;$F$757,D869&gt;$F$758),C869,"")</f>
        <v>2.8549457870167085E-7</v>
      </c>
      <c r="F869" s="247" t="str">
        <f>IF(AND(D869&gt;$F$757,D869&lt;$F$758),C869,"")</f>
        <v/>
      </c>
      <c r="G869" s="247" t="str">
        <f>IF(C869=MAX($C$761:$C$2761),C869,"")</f>
        <v/>
      </c>
      <c r="H869" s="247">
        <f>_xlfn.NORM.DIST(B869,$F$753,$F$754,0)</f>
        <v>0</v>
      </c>
      <c r="I869" s="247">
        <f>IF(H869=MAX($H$761:$H$2761),C869,"")</f>
        <v>2.8549457870167085E-7</v>
      </c>
      <c r="J869" s="247" t="str">
        <f>IF(I869=MIN($I$761:$I$2761),I869,"")</f>
        <v/>
      </c>
      <c r="K869" s="247"/>
      <c r="L869" s="247"/>
      <c r="M869" s="247"/>
      <c r="N869" s="247"/>
      <c r="O869" s="247">
        <v>108</v>
      </c>
      <c r="P869" s="247">
        <f>$P$755+(O869*$P$758)</f>
        <v>-499.80817296500186</v>
      </c>
      <c r="Q869" s="247">
        <f>_xlfn.NORM.DIST(P869,P$752,P$753,0)</f>
        <v>4.8990478442731846E-6</v>
      </c>
      <c r="R869" s="247">
        <f>_xlfn.NORM.DIST(P869,P$752,P$753,1)</f>
        <v>1.7985825220344454E-4</v>
      </c>
      <c r="S869" s="253">
        <f>IF(OR(R869&lt;$T$757,R869&gt;$T$758),Q869,"")</f>
        <v>4.8990478442731846E-6</v>
      </c>
      <c r="T869" s="253" t="str">
        <f>IF(AND(R869&gt;$T$757,R869&lt;$T$758),Q869,"")</f>
        <v/>
      </c>
      <c r="U869" s="253" t="str">
        <f>IF(Q869=MAX($Q$761:$Q$2761),Q869,"")</f>
        <v/>
      </c>
      <c r="V869" s="253">
        <f>_xlfn.NORM.DIST(P869,$T$753,$T$754,0)</f>
        <v>8.8409701678774893E-53</v>
      </c>
      <c r="W869" s="253" t="str">
        <f>IF(V869=MAX($V$761:$V$2761),Q869,"")</f>
        <v/>
      </c>
      <c r="X869" s="253" t="str">
        <f t="shared" si="92"/>
        <v/>
      </c>
      <c r="AB869" s="253">
        <v>108</v>
      </c>
      <c r="AC869" s="253">
        <f t="shared" si="108"/>
        <v>-773.41874541197149</v>
      </c>
      <c r="AD869" s="253">
        <f t="shared" si="93"/>
        <v>3.1659229451570079E-6</v>
      </c>
      <c r="AE869" s="253">
        <f t="shared" si="94"/>
        <v>1.79858252203444E-4</v>
      </c>
      <c r="AF869" s="253">
        <f>IF(OR(AE869&lt;$T$757,AE869&gt;$T$758),AD869,"")</f>
        <v>3.1659229451570079E-6</v>
      </c>
      <c r="AG869" s="253" t="str">
        <f t="shared" si="95"/>
        <v/>
      </c>
      <c r="AH869" s="253" t="str">
        <f t="shared" si="96"/>
        <v/>
      </c>
      <c r="AI869" s="253">
        <f t="shared" si="97"/>
        <v>3.8249218374392628E-4</v>
      </c>
      <c r="AJ869" s="253" t="str">
        <f t="shared" si="98"/>
        <v/>
      </c>
      <c r="AK869" s="253" t="str">
        <f t="shared" si="99"/>
        <v/>
      </c>
      <c r="AO869" s="253">
        <v>108</v>
      </c>
      <c r="AP869" s="253">
        <f t="shared" si="100"/>
        <v>-4559.6920020171083</v>
      </c>
      <c r="AQ869" s="253">
        <f t="shared" si="101"/>
        <v>5.3700648009363494E-7</v>
      </c>
      <c r="AR869" s="253">
        <f t="shared" si="102"/>
        <v>1.79858252203444E-4</v>
      </c>
      <c r="AS869" s="253">
        <f>IF(OR(AR869&lt;$T$757,AR869&gt;$T$758),AQ869,"")</f>
        <v>5.3700648009363494E-7</v>
      </c>
      <c r="AT869" s="253" t="str">
        <f t="shared" si="103"/>
        <v/>
      </c>
      <c r="AU869" s="253" t="str">
        <f t="shared" si="104"/>
        <v/>
      </c>
      <c r="AV869" s="253">
        <f t="shared" si="105"/>
        <v>0</v>
      </c>
      <c r="AW869" s="253">
        <f t="shared" si="106"/>
        <v>5.3700648009363494E-7</v>
      </c>
      <c r="AX869" s="253" t="str">
        <f t="shared" si="107"/>
        <v/>
      </c>
      <c r="AZ869" s="259"/>
      <c r="BA869" s="259">
        <f>BA868+$BD$753</f>
        <v>0.72319999999999918</v>
      </c>
      <c r="BB869" s="274">
        <f t="shared" si="90"/>
        <v>0.99815105891151901</v>
      </c>
      <c r="BC869" s="259">
        <f t="shared" si="91"/>
        <v>5.3236012169666225E-5</v>
      </c>
      <c r="BD869" s="259" t="str">
        <f t="shared" si="88"/>
        <v/>
      </c>
      <c r="BE869" s="254" t="str">
        <f t="shared" si="89"/>
        <v/>
      </c>
    </row>
    <row r="870" spans="1:57" ht="20.100000000000001" customHeight="1" x14ac:dyDescent="0.25">
      <c r="A870" s="247">
        <v>109</v>
      </c>
      <c r="B870" s="247">
        <f>$B$755+(A870*$B$758)</f>
        <v>-8567.0246837576196</v>
      </c>
      <c r="C870" s="247">
        <f>_xlfn.NORM.DIST($B870,$B$752,$B$753,0)</f>
        <v>2.8959605556437221E-7</v>
      </c>
      <c r="D870" s="247">
        <f>_xlfn.NORM.DIST($B870,$B$752,$B$753,1)</f>
        <v>1.8262297649915564E-4</v>
      </c>
      <c r="E870" s="247">
        <f>IF(OR(D870&lt;$F$757,D870&gt;$F$758),C870,"")</f>
        <v>2.8959605556437221E-7</v>
      </c>
      <c r="F870" s="247" t="str">
        <f>IF(AND(D870&gt;$F$757,D870&lt;$F$758),C870,"")</f>
        <v/>
      </c>
      <c r="G870" s="247" t="str">
        <f>IF(C870=MAX($C$761:$C$2761),C870,"")</f>
        <v/>
      </c>
      <c r="H870" s="247">
        <f>_xlfn.NORM.DIST(B870,$F$753,$F$754,0)</f>
        <v>0</v>
      </c>
      <c r="I870" s="247">
        <f>IF(H870=MAX($H$761:$H$2761),C870,"")</f>
        <v>2.8959605556437221E-7</v>
      </c>
      <c r="J870" s="247" t="str">
        <f>IF(I870=MIN($I$761:$I$2761),I870,"")</f>
        <v/>
      </c>
      <c r="K870" s="247"/>
      <c r="L870" s="247"/>
      <c r="M870" s="247"/>
      <c r="N870" s="247"/>
      <c r="O870" s="247">
        <v>109</v>
      </c>
      <c r="P870" s="247">
        <f>$P$755+(O870*$P$758)</f>
        <v>-499.24784990113977</v>
      </c>
      <c r="Q870" s="247">
        <f>_xlfn.NORM.DIST(P870,P$752,P$753,0)</f>
        <v>4.9694286251409965E-6</v>
      </c>
      <c r="R870" s="247">
        <f>_xlfn.NORM.DIST(P870,P$752,P$753,1)</f>
        <v>1.8262297649915564E-4</v>
      </c>
      <c r="S870" s="253">
        <f>IF(OR(R870&lt;$T$757,R870&gt;$T$758),Q870,"")</f>
        <v>4.9694286251409965E-6</v>
      </c>
      <c r="T870" s="253" t="str">
        <f>IF(AND(R870&gt;$T$757,R870&lt;$T$758),Q870,"")</f>
        <v/>
      </c>
      <c r="U870" s="253" t="str">
        <f>IF(Q870=MAX($Q$761:$Q$2761),Q870,"")</f>
        <v/>
      </c>
      <c r="V870" s="253">
        <f>_xlfn.NORM.DIST(P870,$T$753,$T$754,0)</f>
        <v>8.3227346238378415E-53</v>
      </c>
      <c r="W870" s="253" t="str">
        <f>IF(V870=MAX($V$761:$V$2761),Q870,"")</f>
        <v/>
      </c>
      <c r="X870" s="253" t="str">
        <f t="shared" si="92"/>
        <v/>
      </c>
      <c r="AB870" s="253">
        <v>109</v>
      </c>
      <c r="AC870" s="253">
        <f t="shared" si="108"/>
        <v>-772.5516840381913</v>
      </c>
      <c r="AD870" s="253">
        <f t="shared" si="93"/>
        <v>3.2114052788941595E-6</v>
      </c>
      <c r="AE870" s="253">
        <f t="shared" si="94"/>
        <v>1.8262297649915564E-4</v>
      </c>
      <c r="AF870" s="253">
        <f>IF(OR(AE870&lt;$T$757,AE870&gt;$T$758),AD870,"")</f>
        <v>3.2114052788941595E-6</v>
      </c>
      <c r="AG870" s="253" t="str">
        <f t="shared" si="95"/>
        <v/>
      </c>
      <c r="AH870" s="253" t="str">
        <f t="shared" si="96"/>
        <v/>
      </c>
      <c r="AI870" s="253">
        <f t="shared" si="97"/>
        <v>3.8521075598836585E-4</v>
      </c>
      <c r="AJ870" s="253" t="str">
        <f t="shared" si="98"/>
        <v/>
      </c>
      <c r="AK870" s="253" t="str">
        <f t="shared" si="99"/>
        <v/>
      </c>
      <c r="AO870" s="253">
        <v>109</v>
      </c>
      <c r="AP870" s="253">
        <f t="shared" si="100"/>
        <v>-4554.5802396830086</v>
      </c>
      <c r="AQ870" s="253">
        <f t="shared" si="101"/>
        <v>5.4472123132723465E-7</v>
      </c>
      <c r="AR870" s="253">
        <f t="shared" si="102"/>
        <v>1.8262297649915564E-4</v>
      </c>
      <c r="AS870" s="253">
        <f>IF(OR(AR870&lt;$T$757,AR870&gt;$T$758),AQ870,"")</f>
        <v>5.4472123132723465E-7</v>
      </c>
      <c r="AT870" s="253" t="str">
        <f t="shared" si="103"/>
        <v/>
      </c>
      <c r="AU870" s="253" t="str">
        <f t="shared" si="104"/>
        <v/>
      </c>
      <c r="AV870" s="253">
        <f t="shared" si="105"/>
        <v>0</v>
      </c>
      <c r="AW870" s="253">
        <f t="shared" si="106"/>
        <v>5.4472123132723465E-7</v>
      </c>
      <c r="AX870" s="253" t="str">
        <f t="shared" si="107"/>
        <v/>
      </c>
      <c r="AZ870" s="259"/>
      <c r="BA870" s="259">
        <f>BA869+$BD$753</f>
        <v>0.72959999999999914</v>
      </c>
      <c r="BB870" s="274">
        <f t="shared" si="90"/>
        <v>0.99809782289934934</v>
      </c>
      <c r="BC870" s="259">
        <f t="shared" si="91"/>
        <v>5.4242508643609355E-5</v>
      </c>
      <c r="BD870" s="259" t="str">
        <f t="shared" si="88"/>
        <v/>
      </c>
      <c r="BE870" s="254" t="str">
        <f t="shared" si="89"/>
        <v/>
      </c>
    </row>
    <row r="871" spans="1:57" ht="20.100000000000001" customHeight="1" x14ac:dyDescent="0.25">
      <c r="A871" s="247">
        <v>110</v>
      </c>
      <c r="B871" s="247">
        <f>$B$755+(A871*$B$758)</f>
        <v>-8557.409616772482</v>
      </c>
      <c r="C871" s="247">
        <f>_xlfn.NORM.DIST($B871,$B$752,$B$753,0)</f>
        <v>2.9375175506504478E-7</v>
      </c>
      <c r="D871" s="247">
        <f>_xlfn.NORM.DIST($B871,$B$752,$B$753,1)</f>
        <v>1.8542739693327775E-4</v>
      </c>
      <c r="E871" s="247">
        <f>IF(OR(D871&lt;$F$757,D871&gt;$F$758),C871,"")</f>
        <v>2.9375175506504478E-7</v>
      </c>
      <c r="F871" s="247" t="str">
        <f>IF(AND(D871&gt;$F$757,D871&lt;$F$758),C871,"")</f>
        <v/>
      </c>
      <c r="G871" s="247" t="str">
        <f>IF(C871=MAX($C$761:$C$2761),C871,"")</f>
        <v/>
      </c>
      <c r="H871" s="247">
        <f>_xlfn.NORM.DIST(B871,$F$753,$F$754,0)</f>
        <v>0</v>
      </c>
      <c r="I871" s="247">
        <f>IF(H871=MAX($H$761:$H$2761),C871,"")</f>
        <v>2.9375175506504478E-7</v>
      </c>
      <c r="J871" s="247" t="str">
        <f>IF(I871=MIN($I$761:$I$2761),I871,"")</f>
        <v/>
      </c>
      <c r="K871" s="247"/>
      <c r="L871" s="247"/>
      <c r="M871" s="247"/>
      <c r="N871" s="247"/>
      <c r="O871" s="247">
        <v>110</v>
      </c>
      <c r="P871" s="247">
        <f>$P$755+(O871*$P$758)</f>
        <v>-498.68752683727769</v>
      </c>
      <c r="Q871" s="247">
        <f>_xlfn.NORM.DIST(P871,P$752,P$753,0)</f>
        <v>5.0407398590453414E-6</v>
      </c>
      <c r="R871" s="247">
        <f>_xlfn.NORM.DIST(P871,P$752,P$753,1)</f>
        <v>1.8542739693327775E-4</v>
      </c>
      <c r="S871" s="253">
        <f>IF(OR(R871&lt;$T$757,R871&gt;$T$758),Q871,"")</f>
        <v>5.0407398590453414E-6</v>
      </c>
      <c r="T871" s="253" t="str">
        <f>IF(AND(R871&gt;$T$757,R871&lt;$T$758),Q871,"")</f>
        <v/>
      </c>
      <c r="U871" s="253" t="str">
        <f>IF(Q871=MAX($Q$761:$Q$2761),Q871,"")</f>
        <v/>
      </c>
      <c r="V871" s="253">
        <f>_xlfn.NORM.DIST(P871,$T$753,$T$754,0)</f>
        <v>7.8347513933234712E-53</v>
      </c>
      <c r="W871" s="253" t="str">
        <f>IF(V871=MAX($V$761:$V$2761),Q871,"")</f>
        <v/>
      </c>
      <c r="X871" s="253" t="str">
        <f t="shared" si="92"/>
        <v/>
      </c>
      <c r="AB871" s="253">
        <v>110</v>
      </c>
      <c r="AC871" s="253">
        <f t="shared" si="108"/>
        <v>-771.68462266441099</v>
      </c>
      <c r="AD871" s="253">
        <f t="shared" si="93"/>
        <v>3.2574889014350446E-6</v>
      </c>
      <c r="AE871" s="253">
        <f t="shared" si="94"/>
        <v>1.8542739693327775E-4</v>
      </c>
      <c r="AF871" s="253">
        <f>IF(OR(AE871&lt;$T$757,AE871&gt;$T$758),AD871,"")</f>
        <v>3.2574889014350446E-6</v>
      </c>
      <c r="AG871" s="253" t="str">
        <f t="shared" si="95"/>
        <v/>
      </c>
      <c r="AH871" s="253" t="str">
        <f t="shared" si="96"/>
        <v/>
      </c>
      <c r="AI871" s="253">
        <f t="shared" si="97"/>
        <v>3.8794244342059387E-4</v>
      </c>
      <c r="AJ871" s="253" t="str">
        <f t="shared" si="98"/>
        <v/>
      </c>
      <c r="AK871" s="253" t="str">
        <f t="shared" si="99"/>
        <v/>
      </c>
      <c r="AO871" s="253">
        <v>110</v>
      </c>
      <c r="AP871" s="253">
        <f t="shared" si="100"/>
        <v>-4549.468477348908</v>
      </c>
      <c r="AQ871" s="253">
        <f t="shared" si="101"/>
        <v>5.5253797366725402E-7</v>
      </c>
      <c r="AR871" s="253">
        <f t="shared" si="102"/>
        <v>1.8542739693327824E-4</v>
      </c>
      <c r="AS871" s="253">
        <f>IF(OR(AR871&lt;$T$757,AR871&gt;$T$758),AQ871,"")</f>
        <v>5.5253797366725402E-7</v>
      </c>
      <c r="AT871" s="253" t="str">
        <f t="shared" si="103"/>
        <v/>
      </c>
      <c r="AU871" s="253" t="str">
        <f t="shared" si="104"/>
        <v/>
      </c>
      <c r="AV871" s="253">
        <f t="shared" si="105"/>
        <v>0</v>
      </c>
      <c r="AW871" s="253">
        <f t="shared" si="106"/>
        <v>5.5253797366725402E-7</v>
      </c>
      <c r="AX871" s="253" t="str">
        <f t="shared" si="107"/>
        <v/>
      </c>
      <c r="AZ871" s="259"/>
      <c r="BA871" s="259">
        <f>BA870+$BD$753</f>
        <v>0.7359999999999991</v>
      </c>
      <c r="BB871" s="274">
        <f t="shared" si="90"/>
        <v>0.99804358039070573</v>
      </c>
      <c r="BC871" s="259">
        <f t="shared" si="91"/>
        <v>5.5257496017313557E-5</v>
      </c>
      <c r="BD871" s="259" t="str">
        <f t="shared" si="88"/>
        <v/>
      </c>
      <c r="BE871" s="254" t="str">
        <f t="shared" si="89"/>
        <v/>
      </c>
    </row>
    <row r="872" spans="1:57" ht="20.100000000000001" customHeight="1" x14ac:dyDescent="0.25">
      <c r="A872" s="247">
        <v>111</v>
      </c>
      <c r="B872" s="247">
        <f>$B$755+(A872*$B$758)</f>
        <v>-8547.7945497873443</v>
      </c>
      <c r="C872" s="247">
        <f>_xlfn.NORM.DIST($B872,$B$752,$B$753,0)</f>
        <v>2.9796232136235345E-7</v>
      </c>
      <c r="D872" s="247">
        <f>_xlfn.NORM.DIST($B872,$B$752,$B$753,1)</f>
        <v>1.8827203795166483E-4</v>
      </c>
      <c r="E872" s="247">
        <f>IF(OR(D872&lt;$F$757,D872&gt;$F$758),C872,"")</f>
        <v>2.9796232136235345E-7</v>
      </c>
      <c r="F872" s="247" t="str">
        <f>IF(AND(D872&gt;$F$757,D872&lt;$F$758),C872,"")</f>
        <v/>
      </c>
      <c r="G872" s="247" t="str">
        <f>IF(C872=MAX($C$761:$C$2761),C872,"")</f>
        <v/>
      </c>
      <c r="H872" s="247">
        <f>_xlfn.NORM.DIST(B872,$F$753,$F$754,0)</f>
        <v>0</v>
      </c>
      <c r="I872" s="247">
        <f>IF(H872=MAX($H$761:$H$2761),C872,"")</f>
        <v>2.9796232136235345E-7</v>
      </c>
      <c r="J872" s="247" t="str">
        <f>IF(I872=MIN($I$761:$I$2761),I872,"")</f>
        <v/>
      </c>
      <c r="K872" s="247"/>
      <c r="L872" s="247"/>
      <c r="M872" s="247"/>
      <c r="N872" s="247"/>
      <c r="O872" s="247">
        <v>111</v>
      </c>
      <c r="P872" s="247">
        <f>$P$755+(O872*$P$758)</f>
        <v>-498.12720377341554</v>
      </c>
      <c r="Q872" s="247">
        <f>_xlfn.NORM.DIST(P872,P$752,P$753,0)</f>
        <v>5.1129925996606179E-6</v>
      </c>
      <c r="R872" s="247">
        <f>_xlfn.NORM.DIST(P872,P$752,P$753,1)</f>
        <v>1.8827203795166483E-4</v>
      </c>
      <c r="S872" s="253">
        <f>IF(OR(R872&lt;$T$757,R872&gt;$T$758),Q872,"")</f>
        <v>5.1129925996606179E-6</v>
      </c>
      <c r="T872" s="253" t="str">
        <f>IF(AND(R872&gt;$T$757,R872&lt;$T$758),Q872,"")</f>
        <v/>
      </c>
      <c r="U872" s="253" t="str">
        <f>IF(Q872=MAX($Q$761:$Q$2761),Q872,"")</f>
        <v/>
      </c>
      <c r="V872" s="253">
        <f>_xlfn.NORM.DIST(P872,$T$753,$T$754,0)</f>
        <v>7.3752618633253755E-53</v>
      </c>
      <c r="W872" s="253" t="str">
        <f>IF(V872=MAX($V$761:$V$2761),Q872,"")</f>
        <v/>
      </c>
      <c r="X872" s="253" t="str">
        <f t="shared" si="92"/>
        <v/>
      </c>
      <c r="AB872" s="253">
        <v>111</v>
      </c>
      <c r="AC872" s="253">
        <f t="shared" si="108"/>
        <v>-770.81756129063081</v>
      </c>
      <c r="AD872" s="253">
        <f t="shared" si="93"/>
        <v>3.3041809560210755E-6</v>
      </c>
      <c r="AE872" s="253">
        <f t="shared" si="94"/>
        <v>1.8827203795166483E-4</v>
      </c>
      <c r="AF872" s="253">
        <f>IF(OR(AE872&lt;$T$757,AE872&gt;$T$758),AD872,"")</f>
        <v>3.3041809560210755E-6</v>
      </c>
      <c r="AG872" s="253" t="str">
        <f t="shared" si="95"/>
        <v/>
      </c>
      <c r="AH872" s="253" t="str">
        <f t="shared" si="96"/>
        <v/>
      </c>
      <c r="AI872" s="253">
        <f t="shared" si="97"/>
        <v>3.9068725132254396E-4</v>
      </c>
      <c r="AJ872" s="253" t="str">
        <f t="shared" si="98"/>
        <v/>
      </c>
      <c r="AK872" s="253" t="str">
        <f t="shared" si="99"/>
        <v/>
      </c>
      <c r="AO872" s="253">
        <v>111</v>
      </c>
      <c r="AP872" s="253">
        <f t="shared" si="100"/>
        <v>-4544.3567150148083</v>
      </c>
      <c r="AQ872" s="253">
        <f t="shared" si="101"/>
        <v>5.6045791875623376E-7</v>
      </c>
      <c r="AR872" s="253">
        <f t="shared" si="102"/>
        <v>1.8827203795166483E-4</v>
      </c>
      <c r="AS872" s="253">
        <f>IF(OR(AR872&lt;$T$757,AR872&gt;$T$758),AQ872,"")</f>
        <v>5.6045791875623376E-7</v>
      </c>
      <c r="AT872" s="253" t="str">
        <f t="shared" si="103"/>
        <v/>
      </c>
      <c r="AU872" s="253" t="str">
        <f t="shared" si="104"/>
        <v/>
      </c>
      <c r="AV872" s="253">
        <f t="shared" si="105"/>
        <v>0</v>
      </c>
      <c r="AW872" s="253">
        <f t="shared" si="106"/>
        <v>5.6045791875623376E-7</v>
      </c>
      <c r="AX872" s="253" t="str">
        <f t="shared" si="107"/>
        <v/>
      </c>
      <c r="AZ872" s="259"/>
      <c r="BA872" s="259">
        <f>BA871+$BD$753</f>
        <v>0.74239999999999906</v>
      </c>
      <c r="BB872" s="274">
        <f t="shared" si="90"/>
        <v>0.99798832289468842</v>
      </c>
      <c r="BC872" s="259">
        <f t="shared" si="91"/>
        <v>5.628092752518743E-5</v>
      </c>
      <c r="BD872" s="259" t="str">
        <f t="shared" si="88"/>
        <v/>
      </c>
      <c r="BE872" s="254" t="str">
        <f t="shared" si="89"/>
        <v/>
      </c>
    </row>
    <row r="873" spans="1:57" ht="20.100000000000001" customHeight="1" x14ac:dyDescent="0.25">
      <c r="A873" s="248">
        <v>112</v>
      </c>
      <c r="B873" s="247">
        <f>$B$755+(A873*$B$758)</f>
        <v>-8538.1794828022066</v>
      </c>
      <c r="C873" s="247">
        <f>_xlfn.NORM.DIST($B873,$B$752,$B$753,0)</f>
        <v>3.0222840520094582E-7</v>
      </c>
      <c r="D873" s="247">
        <f>_xlfn.NORM.DIST($B873,$B$752,$B$753,1)</f>
        <v>1.9115743022542035E-4</v>
      </c>
      <c r="E873" s="247">
        <f>IF(OR(D873&lt;$F$757,D873&gt;$F$758),C873,"")</f>
        <v>3.0222840520094582E-7</v>
      </c>
      <c r="F873" s="247" t="str">
        <f>IF(AND(D873&gt;$F$757,D873&lt;$F$758),C873,"")</f>
        <v/>
      </c>
      <c r="G873" s="247" t="str">
        <f>IF(C873=MAX($C$761:$C$2761),C873,"")</f>
        <v/>
      </c>
      <c r="H873" s="247">
        <f>_xlfn.NORM.DIST(B873,$F$753,$F$754,0)</f>
        <v>0</v>
      </c>
      <c r="I873" s="247">
        <f>IF(H873=MAX($H$761:$H$2761),C873,"")</f>
        <v>3.0222840520094582E-7</v>
      </c>
      <c r="J873" s="247" t="str">
        <f>IF(I873=MIN($I$761:$I$2761),I873,"")</f>
        <v/>
      </c>
      <c r="K873" s="247"/>
      <c r="L873" s="247"/>
      <c r="M873" s="247"/>
      <c r="N873" s="247"/>
      <c r="O873" s="248">
        <v>112</v>
      </c>
      <c r="P873" s="247">
        <f>$P$755+(O873*$P$758)</f>
        <v>-497.56688070955346</v>
      </c>
      <c r="Q873" s="247">
        <f>_xlfn.NORM.DIST(P873,P$752,P$753,0)</f>
        <v>5.1861980136757865E-6</v>
      </c>
      <c r="R873" s="247">
        <f>_xlfn.NORM.DIST(P873,P$752,P$753,1)</f>
        <v>1.9115743022542035E-4</v>
      </c>
      <c r="S873" s="253">
        <f>IF(OR(R873&lt;$T$757,R873&gt;$T$758),Q873,"")</f>
        <v>5.1861980136757865E-6</v>
      </c>
      <c r="T873" s="253" t="str">
        <f>IF(AND(R873&gt;$T$757,R873&lt;$T$758),Q873,"")</f>
        <v/>
      </c>
      <c r="U873" s="253" t="str">
        <f>IF(Q873=MAX($Q$761:$Q$2761),Q873,"")</f>
        <v/>
      </c>
      <c r="V873" s="253">
        <f>_xlfn.NORM.DIST(P873,$T$753,$T$754,0)</f>
        <v>6.9426092184798652E-53</v>
      </c>
      <c r="W873" s="253" t="str">
        <f>IF(V873=MAX($V$761:$V$2761),Q873,"")</f>
        <v/>
      </c>
      <c r="X873" s="253" t="str">
        <f t="shared" si="92"/>
        <v/>
      </c>
      <c r="AB873" s="259">
        <v>112</v>
      </c>
      <c r="AC873" s="253">
        <f t="shared" si="108"/>
        <v>-769.9504999168505</v>
      </c>
      <c r="AD873" s="253">
        <f t="shared" si="93"/>
        <v>3.3514886589273174E-6</v>
      </c>
      <c r="AE873" s="253">
        <f t="shared" si="94"/>
        <v>1.9115743022542035E-4</v>
      </c>
      <c r="AF873" s="253">
        <f>IF(OR(AE873&lt;$T$757,AE873&gt;$T$758),AD873,"")</f>
        <v>3.3514886589273174E-6</v>
      </c>
      <c r="AG873" s="253" t="str">
        <f t="shared" si="95"/>
        <v/>
      </c>
      <c r="AH873" s="253" t="str">
        <f t="shared" si="96"/>
        <v/>
      </c>
      <c r="AI873" s="253">
        <f t="shared" si="97"/>
        <v>3.9344518438156028E-4</v>
      </c>
      <c r="AJ873" s="253" t="str">
        <f t="shared" si="98"/>
        <v/>
      </c>
      <c r="AK873" s="253" t="str">
        <f t="shared" si="99"/>
        <v/>
      </c>
      <c r="AO873" s="259">
        <v>112</v>
      </c>
      <c r="AP873" s="253">
        <f t="shared" si="100"/>
        <v>-4539.2449526807086</v>
      </c>
      <c r="AQ873" s="253">
        <f t="shared" si="101"/>
        <v>5.6848229062474542E-7</v>
      </c>
      <c r="AR873" s="253">
        <f t="shared" si="102"/>
        <v>1.9115743022542035E-4</v>
      </c>
      <c r="AS873" s="253">
        <f>IF(OR(AR873&lt;$T$757,AR873&gt;$T$758),AQ873,"")</f>
        <v>5.6848229062474542E-7</v>
      </c>
      <c r="AT873" s="253" t="str">
        <f t="shared" si="103"/>
        <v/>
      </c>
      <c r="AU873" s="253" t="str">
        <f t="shared" si="104"/>
        <v/>
      </c>
      <c r="AV873" s="253">
        <f t="shared" si="105"/>
        <v>0</v>
      </c>
      <c r="AW873" s="253">
        <f t="shared" si="106"/>
        <v>5.6848229062474542E-7</v>
      </c>
      <c r="AX873" s="253" t="str">
        <f t="shared" si="107"/>
        <v/>
      </c>
      <c r="AZ873" s="259"/>
      <c r="BA873" s="259">
        <f>BA872+$BD$753</f>
        <v>0.74879999999999902</v>
      </c>
      <c r="BB873" s="274">
        <f t="shared" si="90"/>
        <v>0.99793204196716323</v>
      </c>
      <c r="BC873" s="259">
        <f t="shared" si="91"/>
        <v>5.7312756053806702E-5</v>
      </c>
      <c r="BD873" s="259" t="str">
        <f t="shared" si="88"/>
        <v/>
      </c>
      <c r="BE873" s="254" t="str">
        <f t="shared" si="89"/>
        <v/>
      </c>
    </row>
    <row r="874" spans="1:57" ht="20.100000000000001" customHeight="1" x14ac:dyDescent="0.25">
      <c r="A874" s="247">
        <v>113</v>
      </c>
      <c r="B874" s="247">
        <f>$B$755+(A874*$B$758)</f>
        <v>-8528.5644158170689</v>
      </c>
      <c r="C874" s="247">
        <f>_xlfn.NORM.DIST($B874,$B$752,$B$753,0)</f>
        <v>3.0655066396390557E-7</v>
      </c>
      <c r="D874" s="247">
        <f>_xlfn.NORM.DIST($B874,$B$752,$B$753,1)</f>
        <v>1.9408411071447393E-4</v>
      </c>
      <c r="E874" s="247">
        <f>IF(OR(D874&lt;$F$757,D874&gt;$F$758),C874,"")</f>
        <v>3.0655066396390557E-7</v>
      </c>
      <c r="F874" s="247" t="str">
        <f>IF(AND(D874&gt;$F$757,D874&lt;$F$758),C874,"")</f>
        <v/>
      </c>
      <c r="G874" s="247" t="str">
        <f>IF(C874=MAX($C$761:$C$2761),C874,"")</f>
        <v/>
      </c>
      <c r="H874" s="247">
        <f>_xlfn.NORM.DIST(B874,$F$753,$F$754,0)</f>
        <v>0</v>
      </c>
      <c r="I874" s="247">
        <f>IF(H874=MAX($H$761:$H$2761),C874,"")</f>
        <v>3.0655066396390557E-7</v>
      </c>
      <c r="J874" s="247" t="str">
        <f>IF(I874=MIN($I$761:$I$2761),I874,"")</f>
        <v/>
      </c>
      <c r="K874" s="247"/>
      <c r="L874" s="247"/>
      <c r="M874" s="247"/>
      <c r="N874" s="247"/>
      <c r="O874" s="247">
        <v>113</v>
      </c>
      <c r="P874" s="247">
        <f>$P$755+(O874*$P$758)</f>
        <v>-497.00655764569132</v>
      </c>
      <c r="Q874" s="247">
        <f>_xlfn.NORM.DIST(P874,P$752,P$753,0)</f>
        <v>5.2603673816944889E-6</v>
      </c>
      <c r="R874" s="247">
        <f>_xlfn.NORM.DIST(P874,P$752,P$753,1)</f>
        <v>1.9408411071447355E-4</v>
      </c>
      <c r="S874" s="253">
        <f>IF(OR(R874&lt;$T$757,R874&gt;$T$758),Q874,"")</f>
        <v>5.2603673816944889E-6</v>
      </c>
      <c r="T874" s="253" t="str">
        <f>IF(AND(R874&gt;$T$757,R874&lt;$T$758),Q874,"")</f>
        <v/>
      </c>
      <c r="U874" s="253" t="str">
        <f>IF(Q874=MAX($Q$761:$Q$2761),Q874,"")</f>
        <v/>
      </c>
      <c r="V874" s="253">
        <f>_xlfn.NORM.DIST(P874,$T$753,$T$754,0)</f>
        <v>6.5352325738024404E-53</v>
      </c>
      <c r="W874" s="253" t="str">
        <f>IF(V874=MAX($V$761:$V$2761),Q874,"")</f>
        <v/>
      </c>
      <c r="X874" s="253" t="str">
        <f t="shared" si="92"/>
        <v/>
      </c>
      <c r="AB874" s="253">
        <v>113</v>
      </c>
      <c r="AC874" s="253">
        <f t="shared" si="108"/>
        <v>-769.08343854307032</v>
      </c>
      <c r="AD874" s="253">
        <f t="shared" si="93"/>
        <v>3.3994193000441814E-6</v>
      </c>
      <c r="AE874" s="253">
        <f t="shared" si="94"/>
        <v>1.9408411071447355E-4</v>
      </c>
      <c r="AF874" s="253">
        <f>IF(OR(AE874&lt;$T$757,AE874&gt;$T$758),AD874,"")</f>
        <v>3.3994193000441814E-6</v>
      </c>
      <c r="AG874" s="253" t="str">
        <f t="shared" si="95"/>
        <v/>
      </c>
      <c r="AH874" s="253" t="str">
        <f t="shared" si="96"/>
        <v/>
      </c>
      <c r="AI874" s="253">
        <f t="shared" si="97"/>
        <v>3.9621624668588712E-4</v>
      </c>
      <c r="AJ874" s="253" t="str">
        <f t="shared" si="98"/>
        <v/>
      </c>
      <c r="AK874" s="253" t="str">
        <f t="shared" si="99"/>
        <v/>
      </c>
      <c r="AO874" s="253">
        <v>113</v>
      </c>
      <c r="AP874" s="253">
        <f t="shared" si="100"/>
        <v>-4534.1331903466089</v>
      </c>
      <c r="AQ874" s="253">
        <f t="shared" si="101"/>
        <v>5.7661232579005859E-7</v>
      </c>
      <c r="AR874" s="253">
        <f t="shared" si="102"/>
        <v>1.9408411071447355E-4</v>
      </c>
      <c r="AS874" s="253">
        <f>IF(OR(AR874&lt;$T$757,AR874&gt;$T$758),AQ874,"")</f>
        <v>5.7661232579005859E-7</v>
      </c>
      <c r="AT874" s="253" t="str">
        <f t="shared" si="103"/>
        <v/>
      </c>
      <c r="AU874" s="253" t="str">
        <f t="shared" si="104"/>
        <v/>
      </c>
      <c r="AV874" s="253">
        <f t="shared" si="105"/>
        <v>0</v>
      </c>
      <c r="AW874" s="253">
        <f t="shared" si="106"/>
        <v>5.7661232579005859E-7</v>
      </c>
      <c r="AX874" s="253" t="str">
        <f t="shared" si="107"/>
        <v/>
      </c>
      <c r="AZ874" s="259"/>
      <c r="BA874" s="259">
        <f>BA873+$BD$753</f>
        <v>0.75519999999999898</v>
      </c>
      <c r="BB874" s="274">
        <f t="shared" si="90"/>
        <v>0.99787472921110942</v>
      </c>
      <c r="BC874" s="259">
        <f t="shared" si="91"/>
        <v>5.8352934151351121E-5</v>
      </c>
      <c r="BD874" s="259" t="str">
        <f t="shared" si="88"/>
        <v/>
      </c>
      <c r="BE874" s="254" t="str">
        <f t="shared" si="89"/>
        <v/>
      </c>
    </row>
    <row r="875" spans="1:57" ht="20.100000000000001" customHeight="1" x14ac:dyDescent="0.25">
      <c r="A875" s="247">
        <v>114</v>
      </c>
      <c r="B875" s="247">
        <f>$B$755+(A875*$B$758)</f>
        <v>-8518.9493488319313</v>
      </c>
      <c r="C875" s="247">
        <f>_xlfn.NORM.DIST($B875,$B$752,$B$753,0)</f>
        <v>3.1092976172542959E-7</v>
      </c>
      <c r="D875" s="247">
        <f>_xlfn.NORM.DIST($B875,$B$752,$B$753,1)</f>
        <v>1.9705262273166238E-4</v>
      </c>
      <c r="E875" s="247">
        <f>IF(OR(D875&lt;$F$757,D875&gt;$F$758),C875,"")</f>
        <v>3.1092976172542959E-7</v>
      </c>
      <c r="F875" s="247" t="str">
        <f>IF(AND(D875&gt;$F$757,D875&lt;$F$758),C875,"")</f>
        <v/>
      </c>
      <c r="G875" s="247" t="str">
        <f>IF(C875=MAX($C$761:$C$2761),C875,"")</f>
        <v/>
      </c>
      <c r="H875" s="247">
        <f>_xlfn.NORM.DIST(B875,$F$753,$F$754,0)</f>
        <v>0</v>
      </c>
      <c r="I875" s="247">
        <f>IF(H875=MAX($H$761:$H$2761),C875,"")</f>
        <v>3.1092976172542959E-7</v>
      </c>
      <c r="J875" s="247" t="str">
        <f>IF(I875=MIN($I$761:$I$2761),I875,"")</f>
        <v/>
      </c>
      <c r="K875" s="247"/>
      <c r="L875" s="247"/>
      <c r="M875" s="247"/>
      <c r="N875" s="247"/>
      <c r="O875" s="247">
        <v>114</v>
      </c>
      <c r="P875" s="247">
        <f>$P$755+(O875*$P$758)</f>
        <v>-496.44623458182923</v>
      </c>
      <c r="Q875" s="247">
        <f>_xlfn.NORM.DIST(P875,P$752,P$753,0)</f>
        <v>5.3355120991389269E-6</v>
      </c>
      <c r="R875" s="247">
        <f>_xlfn.NORM.DIST(P875,P$752,P$753,1)</f>
        <v>1.9705262273166189E-4</v>
      </c>
      <c r="S875" s="253">
        <f>IF(OR(R875&lt;$T$757,R875&gt;$T$758),Q875,"")</f>
        <v>5.3355120991389269E-6</v>
      </c>
      <c r="T875" s="253" t="str">
        <f>IF(AND(R875&gt;$T$757,R875&lt;$T$758),Q875,"")</f>
        <v/>
      </c>
      <c r="U875" s="253" t="str">
        <f>IF(Q875=MAX($Q$761:$Q$2761),Q875,"")</f>
        <v/>
      </c>
      <c r="V875" s="253">
        <f>_xlfn.NORM.DIST(P875,$T$753,$T$754,0)</f>
        <v>6.1516614441203659E-53</v>
      </c>
      <c r="W875" s="253" t="str">
        <f>IF(V875=MAX($V$761:$V$2761),Q875,"")</f>
        <v/>
      </c>
      <c r="X875" s="253" t="str">
        <f t="shared" si="92"/>
        <v/>
      </c>
      <c r="AB875" s="253">
        <v>114</v>
      </c>
      <c r="AC875" s="253">
        <f t="shared" si="108"/>
        <v>-768.21637716929013</v>
      </c>
      <c r="AD875" s="253">
        <f t="shared" si="93"/>
        <v>3.4479802434615341E-6</v>
      </c>
      <c r="AE875" s="253">
        <f t="shared" si="94"/>
        <v>1.9705262273166143E-4</v>
      </c>
      <c r="AF875" s="253">
        <f>IF(OR(AE875&lt;$T$757,AE875&gt;$T$758),AD875,"")</f>
        <v>3.4479802434615341E-6</v>
      </c>
      <c r="AG875" s="253" t="str">
        <f t="shared" si="95"/>
        <v/>
      </c>
      <c r="AH875" s="253" t="str">
        <f t="shared" si="96"/>
        <v/>
      </c>
      <c r="AI875" s="253">
        <f t="shared" si="97"/>
        <v>3.9900044172017877E-4</v>
      </c>
      <c r="AJ875" s="253" t="str">
        <f t="shared" si="98"/>
        <v/>
      </c>
      <c r="AK875" s="253" t="str">
        <f t="shared" si="99"/>
        <v/>
      </c>
      <c r="AO875" s="253">
        <v>114</v>
      </c>
      <c r="AP875" s="253">
        <f t="shared" si="100"/>
        <v>-4529.0214280125092</v>
      </c>
      <c r="AQ875" s="253">
        <f t="shared" si="101"/>
        <v>5.8484927335521333E-7</v>
      </c>
      <c r="AR875" s="253">
        <f t="shared" si="102"/>
        <v>1.9705262273166143E-4</v>
      </c>
      <c r="AS875" s="253">
        <f>IF(OR(AR875&lt;$T$757,AR875&gt;$T$758),AQ875,"")</f>
        <v>5.8484927335521333E-7</v>
      </c>
      <c r="AT875" s="253" t="str">
        <f t="shared" si="103"/>
        <v/>
      </c>
      <c r="AU875" s="253" t="str">
        <f t="shared" si="104"/>
        <v/>
      </c>
      <c r="AV875" s="253">
        <f t="shared" si="105"/>
        <v>0</v>
      </c>
      <c r="AW875" s="253">
        <f t="shared" si="106"/>
        <v>5.8484927335521333E-7</v>
      </c>
      <c r="AX875" s="253" t="str">
        <f t="shared" si="107"/>
        <v/>
      </c>
      <c r="AZ875" s="259"/>
      <c r="BA875" s="259">
        <f>BA874+$BD$753</f>
        <v>0.76159999999999894</v>
      </c>
      <c r="BB875" s="274">
        <f t="shared" si="90"/>
        <v>0.99781637627695807</v>
      </c>
      <c r="BC875" s="259">
        <f t="shared" si="91"/>
        <v>5.9401414039372824E-5</v>
      </c>
      <c r="BD875" s="259" t="str">
        <f t="shared" si="88"/>
        <v/>
      </c>
      <c r="BE875" s="254" t="str">
        <f t="shared" si="89"/>
        <v/>
      </c>
    </row>
    <row r="876" spans="1:57" ht="20.100000000000001" customHeight="1" x14ac:dyDescent="0.25">
      <c r="A876" s="247">
        <v>115</v>
      </c>
      <c r="B876" s="247">
        <f>$B$755+(A876*$B$758)</f>
        <v>-8509.3342818467936</v>
      </c>
      <c r="C876" s="247">
        <f>_xlfn.NORM.DIST($B876,$B$752,$B$753,0)</f>
        <v>3.1536636930371272E-7</v>
      </c>
      <c r="D876" s="247">
        <f>_xlfn.NORM.DIST($B876,$B$752,$B$753,1)</f>
        <v>2.0006351600732056E-4</v>
      </c>
      <c r="E876" s="247">
        <f>IF(OR(D876&lt;$F$757,D876&gt;$F$758),C876,"")</f>
        <v>3.1536636930371272E-7</v>
      </c>
      <c r="F876" s="247" t="str">
        <f>IF(AND(D876&gt;$F$757,D876&lt;$F$758),C876,"")</f>
        <v/>
      </c>
      <c r="G876" s="247" t="str">
        <f>IF(C876=MAX($C$761:$C$2761),C876,"")</f>
        <v/>
      </c>
      <c r="H876" s="247">
        <f>_xlfn.NORM.DIST(B876,$F$753,$F$754,0)</f>
        <v>0</v>
      </c>
      <c r="I876" s="247">
        <f>IF(H876=MAX($H$761:$H$2761),C876,"")</f>
        <v>3.1536636930371272E-7</v>
      </c>
      <c r="J876" s="247" t="str">
        <f>IF(I876=MIN($I$761:$I$2761),I876,"")</f>
        <v/>
      </c>
      <c r="K876" s="247"/>
      <c r="L876" s="247"/>
      <c r="M876" s="247"/>
      <c r="N876" s="247"/>
      <c r="O876" s="247">
        <v>115</v>
      </c>
      <c r="P876" s="247">
        <f>$P$755+(O876*$P$758)</f>
        <v>-495.88591151796709</v>
      </c>
      <c r="Q876" s="247">
        <f>_xlfn.NORM.DIST(P876,P$752,P$753,0)</f>
        <v>5.4116436771573973E-6</v>
      </c>
      <c r="R876" s="247">
        <f>_xlfn.NORM.DIST(P876,P$752,P$753,1)</f>
        <v>2.0006351600732056E-4</v>
      </c>
      <c r="S876" s="253">
        <f>IF(OR(R876&lt;$T$757,R876&gt;$T$758),Q876,"")</f>
        <v>5.4116436771573973E-6</v>
      </c>
      <c r="T876" s="253" t="str">
        <f>IF(AND(R876&gt;$T$757,R876&lt;$T$758),Q876,"")</f>
        <v/>
      </c>
      <c r="U876" s="253" t="str">
        <f>IF(Q876=MAX($Q$761:$Q$2761),Q876,"")</f>
        <v/>
      </c>
      <c r="V876" s="253">
        <f>_xlfn.NORM.DIST(P876,$T$753,$T$754,0)</f>
        <v>5.7905105309645453E-53</v>
      </c>
      <c r="W876" s="253" t="str">
        <f>IF(V876=MAX($V$761:$V$2761),Q876,"")</f>
        <v/>
      </c>
      <c r="X876" s="253" t="str">
        <f t="shared" si="92"/>
        <v/>
      </c>
      <c r="AB876" s="253">
        <v>115</v>
      </c>
      <c r="AC876" s="253">
        <f t="shared" si="108"/>
        <v>-767.34931579550982</v>
      </c>
      <c r="AD876" s="253">
        <f t="shared" si="93"/>
        <v>3.4971789280552032E-6</v>
      </c>
      <c r="AE876" s="253">
        <f t="shared" si="94"/>
        <v>2.0006351600732001E-4</v>
      </c>
      <c r="AF876" s="253">
        <f>IF(OR(AE876&lt;$T$757,AE876&gt;$T$758),AD876,"")</f>
        <v>3.4971789280552032E-6</v>
      </c>
      <c r="AG876" s="253" t="str">
        <f t="shared" si="95"/>
        <v/>
      </c>
      <c r="AH876" s="253" t="str">
        <f t="shared" si="96"/>
        <v/>
      </c>
      <c r="AI876" s="253">
        <f t="shared" si="97"/>
        <v>4.0179777236102476E-4</v>
      </c>
      <c r="AJ876" s="253" t="str">
        <f t="shared" si="98"/>
        <v/>
      </c>
      <c r="AK876" s="253" t="str">
        <f t="shared" si="99"/>
        <v/>
      </c>
      <c r="AO876" s="253">
        <v>115</v>
      </c>
      <c r="AP876" s="253">
        <f t="shared" si="100"/>
        <v>-4523.9096656784086</v>
      </c>
      <c r="AQ876" s="253">
        <f t="shared" si="101"/>
        <v>5.9319439510850861E-7</v>
      </c>
      <c r="AR876" s="253">
        <f t="shared" si="102"/>
        <v>2.0006351600732056E-4</v>
      </c>
      <c r="AS876" s="253">
        <f>IF(OR(AR876&lt;$T$757,AR876&gt;$T$758),AQ876,"")</f>
        <v>5.9319439510850861E-7</v>
      </c>
      <c r="AT876" s="253" t="str">
        <f t="shared" si="103"/>
        <v/>
      </c>
      <c r="AU876" s="253" t="str">
        <f t="shared" si="104"/>
        <v/>
      </c>
      <c r="AV876" s="253">
        <f t="shared" si="105"/>
        <v>0</v>
      </c>
      <c r="AW876" s="253">
        <f t="shared" si="106"/>
        <v>5.9319439510850861E-7</v>
      </c>
      <c r="AX876" s="253" t="str">
        <f t="shared" si="107"/>
        <v/>
      </c>
      <c r="AZ876" s="259"/>
      <c r="BA876" s="259">
        <f>BA875+$BD$753</f>
        <v>0.76799999999999891</v>
      </c>
      <c r="BB876" s="274">
        <f t="shared" si="90"/>
        <v>0.9977569748629187</v>
      </c>
      <c r="BC876" s="259">
        <f t="shared" si="91"/>
        <v>6.0458147621789138E-5</v>
      </c>
      <c r="BD876" s="259" t="str">
        <f t="shared" si="88"/>
        <v/>
      </c>
      <c r="BE876" s="254" t="str">
        <f t="shared" si="89"/>
        <v/>
      </c>
    </row>
    <row r="877" spans="1:57" ht="20.100000000000001" customHeight="1" x14ac:dyDescent="0.25">
      <c r="A877" s="247">
        <v>116</v>
      </c>
      <c r="B877" s="247">
        <f>$B$755+(A877*$B$758)</f>
        <v>-8499.7192148616559</v>
      </c>
      <c r="C877" s="247">
        <f>_xlfn.NORM.DIST($B877,$B$752,$B$753,0)</f>
        <v>3.1986116431404937E-7</v>
      </c>
      <c r="D877" s="247">
        <f>_xlfn.NORM.DIST($B877,$B$752,$B$753,1)</f>
        <v>2.0311734675437893E-4</v>
      </c>
      <c r="E877" s="247">
        <f>IF(OR(D877&lt;$F$757,D877&gt;$F$758),C877,"")</f>
        <v>3.1986116431404937E-7</v>
      </c>
      <c r="F877" s="247" t="str">
        <f>IF(AND(D877&gt;$F$757,D877&lt;$F$758),C877,"")</f>
        <v/>
      </c>
      <c r="G877" s="247" t="str">
        <f>IF(C877=MAX($C$761:$C$2761),C877,"")</f>
        <v/>
      </c>
      <c r="H877" s="247">
        <f>_xlfn.NORM.DIST(B877,$F$753,$F$754,0)</f>
        <v>0</v>
      </c>
      <c r="I877" s="247">
        <f>IF(H877=MAX($H$761:$H$2761),C877,"")</f>
        <v>3.1986116431404937E-7</v>
      </c>
      <c r="J877" s="247" t="str">
        <f>IF(I877=MIN($I$761:$I$2761),I877,"")</f>
        <v/>
      </c>
      <c r="K877" s="247"/>
      <c r="L877" s="247"/>
      <c r="M877" s="247"/>
      <c r="N877" s="247"/>
      <c r="O877" s="247">
        <v>116</v>
      </c>
      <c r="P877" s="247">
        <f>$P$755+(O877*$P$758)</f>
        <v>-495.325588454105</v>
      </c>
      <c r="Q877" s="247">
        <f>_xlfn.NORM.DIST(P877,P$752,P$753,0)</f>
        <v>5.4887737435354595E-6</v>
      </c>
      <c r="R877" s="247">
        <f>_xlfn.NORM.DIST(P877,P$752,P$753,1)</f>
        <v>2.0311734675437893E-4</v>
      </c>
      <c r="S877" s="253">
        <f>IF(OR(R877&lt;$T$757,R877&gt;$T$758),Q877,"")</f>
        <v>5.4887737435354595E-6</v>
      </c>
      <c r="T877" s="253" t="str">
        <f>IF(AND(R877&gt;$T$757,R877&lt;$T$758),Q877,"")</f>
        <v/>
      </c>
      <c r="U877" s="253" t="str">
        <f>IF(Q877=MAX($Q$761:$Q$2761),Q877,"")</f>
        <v/>
      </c>
      <c r="V877" s="253">
        <f>_xlfn.NORM.DIST(P877,$T$753,$T$754,0)</f>
        <v>5.4504748087776425E-53</v>
      </c>
      <c r="W877" s="253" t="str">
        <f>IF(V877=MAX($V$761:$V$2761),Q877,"")</f>
        <v/>
      </c>
      <c r="X877" s="253" t="str">
        <f t="shared" si="92"/>
        <v/>
      </c>
      <c r="AB877" s="253">
        <v>116</v>
      </c>
      <c r="AC877" s="253">
        <f t="shared" si="108"/>
        <v>-766.48225442172964</v>
      </c>
      <c r="AD877" s="253">
        <f t="shared" si="93"/>
        <v>3.5470228680757659E-6</v>
      </c>
      <c r="AE877" s="253">
        <f t="shared" si="94"/>
        <v>2.0311734675437893E-4</v>
      </c>
      <c r="AF877" s="253">
        <f>IF(OR(AE877&lt;$T$757,AE877&gt;$T$758),AD877,"")</f>
        <v>3.5470228680757659E-6</v>
      </c>
      <c r="AG877" s="253" t="str">
        <f t="shared" si="95"/>
        <v/>
      </c>
      <c r="AH877" s="253" t="str">
        <f t="shared" si="96"/>
        <v/>
      </c>
      <c r="AI877" s="253">
        <f t="shared" si="97"/>
        <v>4.0460824087249045E-4</v>
      </c>
      <c r="AJ877" s="253" t="str">
        <f t="shared" si="98"/>
        <v/>
      </c>
      <c r="AK877" s="253" t="str">
        <f t="shared" si="99"/>
        <v/>
      </c>
      <c r="AO877" s="253">
        <v>116</v>
      </c>
      <c r="AP877" s="253">
        <f t="shared" si="100"/>
        <v>-4518.7979033443089</v>
      </c>
      <c r="AQ877" s="253">
        <f t="shared" si="101"/>
        <v>6.0164896562336675E-7</v>
      </c>
      <c r="AR877" s="253">
        <f t="shared" si="102"/>
        <v>2.0311734675437893E-4</v>
      </c>
      <c r="AS877" s="253">
        <f>IF(OR(AR877&lt;$T$757,AR877&gt;$T$758),AQ877,"")</f>
        <v>6.0164896562336675E-7</v>
      </c>
      <c r="AT877" s="253" t="str">
        <f t="shared" si="103"/>
        <v/>
      </c>
      <c r="AU877" s="253" t="str">
        <f t="shared" si="104"/>
        <v/>
      </c>
      <c r="AV877" s="253">
        <f t="shared" si="105"/>
        <v>0</v>
      </c>
      <c r="AW877" s="253">
        <f t="shared" si="106"/>
        <v>6.0164896562336675E-7</v>
      </c>
      <c r="AX877" s="253" t="str">
        <f t="shared" si="107"/>
        <v/>
      </c>
      <c r="AZ877" s="259"/>
      <c r="BA877" s="259">
        <f>BA876+$BD$753</f>
        <v>0.77439999999999887</v>
      </c>
      <c r="BB877" s="274">
        <f t="shared" si="90"/>
        <v>0.99769651671529691</v>
      </c>
      <c r="BC877" s="259">
        <f t="shared" si="91"/>
        <v>6.1523086496650947E-5</v>
      </c>
      <c r="BD877" s="259" t="str">
        <f t="shared" si="88"/>
        <v/>
      </c>
      <c r="BE877" s="254" t="str">
        <f t="shared" si="89"/>
        <v/>
      </c>
    </row>
    <row r="878" spans="1:57" ht="20.100000000000001" customHeight="1" x14ac:dyDescent="0.25">
      <c r="A878" s="247">
        <v>117</v>
      </c>
      <c r="B878" s="247">
        <f>$B$755+(A878*$B$758)</f>
        <v>-8490.1041478765183</v>
      </c>
      <c r="C878" s="247">
        <f>_xlfn.NORM.DIST($B878,$B$752,$B$753,0)</f>
        <v>3.244148312221431E-7</v>
      </c>
      <c r="D878" s="247">
        <f>_xlfn.NORM.DIST($B878,$B$752,$B$753,1)</f>
        <v>2.0621467773397693E-4</v>
      </c>
      <c r="E878" s="247">
        <f>IF(OR(D878&lt;$F$757,D878&gt;$F$758),C878,"")</f>
        <v>3.244148312221431E-7</v>
      </c>
      <c r="F878" s="247" t="str">
        <f>IF(AND(D878&gt;$F$757,D878&lt;$F$758),C878,"")</f>
        <v/>
      </c>
      <c r="G878" s="247" t="str">
        <f>IF(C878=MAX($C$761:$C$2761),C878,"")</f>
        <v/>
      </c>
      <c r="H878" s="247">
        <f>_xlfn.NORM.DIST(B878,$F$753,$F$754,0)</f>
        <v>0</v>
      </c>
      <c r="I878" s="247">
        <f>IF(H878=MAX($H$761:$H$2761),C878,"")</f>
        <v>3.244148312221431E-7</v>
      </c>
      <c r="J878" s="247" t="str">
        <f>IF(I878=MIN($I$761:$I$2761),I878,"")</f>
        <v/>
      </c>
      <c r="K878" s="247"/>
      <c r="L878" s="247"/>
      <c r="M878" s="247"/>
      <c r="N878" s="247"/>
      <c r="O878" s="247">
        <v>117</v>
      </c>
      <c r="P878" s="247">
        <f>$P$755+(O878*$P$758)</f>
        <v>-494.76526539024292</v>
      </c>
      <c r="Q878" s="247">
        <f>_xlfn.NORM.DIST(P878,P$752,P$753,0)</f>
        <v>5.5669140436108152E-6</v>
      </c>
      <c r="R878" s="247">
        <f>_xlfn.NORM.DIST(P878,P$752,P$753,1)</f>
        <v>2.0621467773397647E-4</v>
      </c>
      <c r="S878" s="253">
        <f>IF(OR(R878&lt;$T$757,R878&gt;$T$758),Q878,"")</f>
        <v>5.5669140436108152E-6</v>
      </c>
      <c r="T878" s="253" t="str">
        <f>IF(AND(R878&gt;$T$757,R878&lt;$T$758),Q878,"")</f>
        <v/>
      </c>
      <c r="U878" s="253" t="str">
        <f>IF(Q878=MAX($Q$761:$Q$2761),Q878,"")</f>
        <v/>
      </c>
      <c r="V878" s="253">
        <f>_xlfn.NORM.DIST(P878,$T$753,$T$754,0)</f>
        <v>5.1303248933327357E-53</v>
      </c>
      <c r="W878" s="253" t="str">
        <f>IF(V878=MAX($V$761:$V$2761),Q878,"")</f>
        <v/>
      </c>
      <c r="X878" s="253" t="str">
        <f t="shared" si="92"/>
        <v/>
      </c>
      <c r="AB878" s="253">
        <v>117</v>
      </c>
      <c r="AC878" s="253">
        <f t="shared" si="108"/>
        <v>-765.61519304794933</v>
      </c>
      <c r="AD878" s="253">
        <f t="shared" si="93"/>
        <v>3.597519653739782E-6</v>
      </c>
      <c r="AE878" s="253">
        <f t="shared" si="94"/>
        <v>2.0621467773397647E-4</v>
      </c>
      <c r="AF878" s="253">
        <f>IF(OR(AE878&lt;$T$757,AE878&gt;$T$758),AD878,"")</f>
        <v>3.597519653739782E-6</v>
      </c>
      <c r="AG878" s="253" t="str">
        <f t="shared" si="95"/>
        <v/>
      </c>
      <c r="AH878" s="253" t="str">
        <f t="shared" si="96"/>
        <v/>
      </c>
      <c r="AI878" s="253">
        <f t="shared" si="97"/>
        <v>4.0743184890167973E-4</v>
      </c>
      <c r="AJ878" s="253" t="str">
        <f t="shared" si="98"/>
        <v/>
      </c>
      <c r="AK878" s="253" t="str">
        <f t="shared" si="99"/>
        <v/>
      </c>
      <c r="AO878" s="253">
        <v>117</v>
      </c>
      <c r="AP878" s="253">
        <f t="shared" si="100"/>
        <v>-4513.6861410102092</v>
      </c>
      <c r="AQ878" s="253">
        <f t="shared" si="101"/>
        <v>6.1021427235862962E-7</v>
      </c>
      <c r="AR878" s="253">
        <f t="shared" si="102"/>
        <v>2.0621467773397647E-4</v>
      </c>
      <c r="AS878" s="253">
        <f>IF(OR(AR878&lt;$T$757,AR878&gt;$T$758),AQ878,"")</f>
        <v>6.1021427235862962E-7</v>
      </c>
      <c r="AT878" s="253" t="str">
        <f t="shared" si="103"/>
        <v/>
      </c>
      <c r="AU878" s="253" t="str">
        <f t="shared" si="104"/>
        <v/>
      </c>
      <c r="AV878" s="253">
        <f t="shared" si="105"/>
        <v>0</v>
      </c>
      <c r="AW878" s="253">
        <f t="shared" si="106"/>
        <v>6.1021427235862962E-7</v>
      </c>
      <c r="AX878" s="253" t="str">
        <f t="shared" si="107"/>
        <v/>
      </c>
      <c r="AZ878" s="259"/>
      <c r="BA878" s="259">
        <f>BA877+$BD$753</f>
        <v>0.78079999999999883</v>
      </c>
      <c r="BB878" s="274">
        <f t="shared" si="90"/>
        <v>0.99763499362880026</v>
      </c>
      <c r="BC878" s="259">
        <f t="shared" si="91"/>
        <v>6.2596181964469366E-5</v>
      </c>
      <c r="BD878" s="259" t="str">
        <f t="shared" si="88"/>
        <v/>
      </c>
      <c r="BE878" s="254" t="str">
        <f t="shared" si="89"/>
        <v/>
      </c>
    </row>
    <row r="879" spans="1:57" ht="20.100000000000001" customHeight="1" x14ac:dyDescent="0.25">
      <c r="A879" s="248">
        <v>118</v>
      </c>
      <c r="B879" s="247">
        <f>$B$755+(A879*$B$758)</f>
        <v>-8480.4890808913806</v>
      </c>
      <c r="C879" s="247">
        <f>_xlfn.NORM.DIST($B879,$B$752,$B$753,0)</f>
        <v>3.2902806139762684E-7</v>
      </c>
      <c r="D879" s="247">
        <f>_xlfn.NORM.DIST($B879,$B$752,$B$753,1)</f>
        <v>2.0935607832158384E-4</v>
      </c>
      <c r="E879" s="247">
        <f>IF(OR(D879&lt;$F$757,D879&gt;$F$758),C879,"")</f>
        <v>3.2902806139762684E-7</v>
      </c>
      <c r="F879" s="247" t="str">
        <f>IF(AND(D879&gt;$F$757,D879&lt;$F$758),C879,"")</f>
        <v/>
      </c>
      <c r="G879" s="247" t="str">
        <f>IF(C879=MAX($C$761:$C$2761),C879,"")</f>
        <v/>
      </c>
      <c r="H879" s="247">
        <f>_xlfn.NORM.DIST(B879,$F$753,$F$754,0)</f>
        <v>0</v>
      </c>
      <c r="I879" s="247">
        <f>IF(H879=MAX($H$761:$H$2761),C879,"")</f>
        <v>3.2902806139762684E-7</v>
      </c>
      <c r="J879" s="247" t="str">
        <f>IF(I879=MIN($I$761:$I$2761),I879,"")</f>
        <v/>
      </c>
      <c r="K879" s="247"/>
      <c r="L879" s="247"/>
      <c r="M879" s="247"/>
      <c r="N879" s="247"/>
      <c r="O879" s="248">
        <v>118</v>
      </c>
      <c r="P879" s="247">
        <f>$P$755+(O879*$P$758)</f>
        <v>-494.20494232638077</v>
      </c>
      <c r="Q879" s="247">
        <f>_xlfn.NORM.DIST(P879,P$752,P$753,0)</f>
        <v>5.6460764411915934E-6</v>
      </c>
      <c r="R879" s="247">
        <f>_xlfn.NORM.DIST(P879,P$752,P$753,1)</f>
        <v>2.0935607832158333E-4</v>
      </c>
      <c r="S879" s="253">
        <f>IF(OR(R879&lt;$T$757,R879&gt;$T$758),Q879,"")</f>
        <v>5.6460764411915934E-6</v>
      </c>
      <c r="T879" s="253" t="str">
        <f>IF(AND(R879&gt;$T$757,R879&lt;$T$758),Q879,"")</f>
        <v/>
      </c>
      <c r="U879" s="253" t="str">
        <f>IF(Q879=MAX($Q$761:$Q$2761),Q879,"")</f>
        <v/>
      </c>
      <c r="V879" s="253">
        <f>_xlfn.NORM.DIST(P879,$T$753,$T$754,0)</f>
        <v>4.8289026762212094E-53</v>
      </c>
      <c r="W879" s="253" t="str">
        <f>IF(V879=MAX($V$761:$V$2761),Q879,"")</f>
        <v/>
      </c>
      <c r="X879" s="253" t="str">
        <f t="shared" si="92"/>
        <v/>
      </c>
      <c r="AB879" s="259">
        <v>118</v>
      </c>
      <c r="AC879" s="253">
        <f t="shared" si="108"/>
        <v>-764.74813167416914</v>
      </c>
      <c r="AD879" s="253">
        <f t="shared" si="93"/>
        <v>3.6486769518232443E-6</v>
      </c>
      <c r="AE879" s="253">
        <f t="shared" si="94"/>
        <v>2.0935607832158333E-4</v>
      </c>
      <c r="AF879" s="253">
        <f>IF(OR(AE879&lt;$T$757,AE879&gt;$T$758),AD879,"")</f>
        <v>3.6486769518232443E-6</v>
      </c>
      <c r="AG879" s="253" t="str">
        <f t="shared" si="95"/>
        <v/>
      </c>
      <c r="AH879" s="253" t="str">
        <f t="shared" si="96"/>
        <v/>
      </c>
      <c r="AI879" s="253">
        <f t="shared" si="97"/>
        <v>4.1026859747431138E-4</v>
      </c>
      <c r="AJ879" s="253" t="str">
        <f t="shared" si="98"/>
        <v/>
      </c>
      <c r="AK879" s="253" t="str">
        <f t="shared" si="99"/>
        <v/>
      </c>
      <c r="AO879" s="259">
        <v>118</v>
      </c>
      <c r="AP879" s="253">
        <f t="shared" si="100"/>
        <v>-4508.5743786761095</v>
      </c>
      <c r="AQ879" s="253">
        <f t="shared" si="101"/>
        <v>6.1889161575920885E-7</v>
      </c>
      <c r="AR879" s="253">
        <f t="shared" si="102"/>
        <v>2.0935607832158333E-4</v>
      </c>
      <c r="AS879" s="253">
        <f>IF(OR(AR879&lt;$T$757,AR879&gt;$T$758),AQ879,"")</f>
        <v>6.1889161575920885E-7</v>
      </c>
      <c r="AT879" s="253" t="str">
        <f t="shared" si="103"/>
        <v/>
      </c>
      <c r="AU879" s="253" t="str">
        <f t="shared" si="104"/>
        <v/>
      </c>
      <c r="AV879" s="253">
        <f t="shared" si="105"/>
        <v>0</v>
      </c>
      <c r="AW879" s="253">
        <f t="shared" si="106"/>
        <v>6.1889161575920885E-7</v>
      </c>
      <c r="AX879" s="253" t="str">
        <f t="shared" si="107"/>
        <v/>
      </c>
      <c r="AZ879" s="259"/>
      <c r="BA879" s="259">
        <f>BA878+$BD$753</f>
        <v>0.78719999999999879</v>
      </c>
      <c r="BB879" s="274">
        <f t="shared" si="90"/>
        <v>0.99757239744683579</v>
      </c>
      <c r="BC879" s="259">
        <f t="shared" si="91"/>
        <v>6.3677385038651835E-5</v>
      </c>
      <c r="BD879" s="259" t="str">
        <f t="shared" si="88"/>
        <v/>
      </c>
      <c r="BE879" s="254" t="str">
        <f t="shared" si="89"/>
        <v/>
      </c>
    </row>
    <row r="880" spans="1:57" ht="20.100000000000001" customHeight="1" x14ac:dyDescent="0.25">
      <c r="A880" s="247">
        <v>119</v>
      </c>
      <c r="B880" s="247">
        <f>$B$755+(A880*$B$758)</f>
        <v>-8470.8740139062429</v>
      </c>
      <c r="C880" s="247">
        <f>_xlfn.NORM.DIST($B880,$B$752,$B$753,0)</f>
        <v>3.3370155316778722E-7</v>
      </c>
      <c r="D880" s="247">
        <f>_xlfn.NORM.DIST($B880,$B$752,$B$753,1)</f>
        <v>2.1254212457364076E-4</v>
      </c>
      <c r="E880" s="247">
        <f>IF(OR(D880&lt;$F$757,D880&gt;$F$758),C880,"")</f>
        <v>3.3370155316778722E-7</v>
      </c>
      <c r="F880" s="247" t="str">
        <f>IF(AND(D880&gt;$F$757,D880&lt;$F$758),C880,"")</f>
        <v/>
      </c>
      <c r="G880" s="247" t="str">
        <f>IF(C880=MAX($C$761:$C$2761),C880,"")</f>
        <v/>
      </c>
      <c r="H880" s="247">
        <f>_xlfn.NORM.DIST(B880,$F$753,$F$754,0)</f>
        <v>0</v>
      </c>
      <c r="I880" s="247">
        <f>IF(H880=MAX($H$761:$H$2761),C880,"")</f>
        <v>3.3370155316778722E-7</v>
      </c>
      <c r="J880" s="247" t="str">
        <f>IF(I880=MIN($I$761:$I$2761),I880,"")</f>
        <v/>
      </c>
      <c r="K880" s="247"/>
      <c r="L880" s="247"/>
      <c r="M880" s="247"/>
      <c r="N880" s="247"/>
      <c r="O880" s="247">
        <v>119</v>
      </c>
      <c r="P880" s="247">
        <f>$P$755+(O880*$P$758)</f>
        <v>-493.64461926251869</v>
      </c>
      <c r="Q880" s="247">
        <f>_xlfn.NORM.DIST(P880,P$752,P$753,0)</f>
        <v>5.7262729194783409E-6</v>
      </c>
      <c r="R880" s="247">
        <f>_xlfn.NORM.DIST(P880,P$752,P$753,1)</f>
        <v>2.1254212457364041E-4</v>
      </c>
      <c r="S880" s="253">
        <f>IF(OR(R880&lt;$T$757,R880&gt;$T$758),Q880,"")</f>
        <v>5.7262729194783409E-6</v>
      </c>
      <c r="T880" s="253" t="str">
        <f>IF(AND(R880&gt;$T$757,R880&lt;$T$758),Q880,"")</f>
        <v/>
      </c>
      <c r="U880" s="253" t="str">
        <f>IF(Q880=MAX($Q$761:$Q$2761),Q880,"")</f>
        <v/>
      </c>
      <c r="V880" s="253">
        <f>_xlfn.NORM.DIST(P880,$T$753,$T$754,0)</f>
        <v>4.545117210195916E-53</v>
      </c>
      <c r="W880" s="253" t="str">
        <f>IF(V880=MAX($V$761:$V$2761),Q880,"")</f>
        <v/>
      </c>
      <c r="X880" s="253" t="str">
        <f t="shared" si="92"/>
        <v/>
      </c>
      <c r="AB880" s="253">
        <v>119</v>
      </c>
      <c r="AC880" s="253">
        <f t="shared" si="108"/>
        <v>-763.88107030038884</v>
      </c>
      <c r="AD880" s="253">
        <f t="shared" si="93"/>
        <v>3.7005025062573773E-6</v>
      </c>
      <c r="AE880" s="253">
        <f t="shared" si="94"/>
        <v>2.1254212457364041E-4</v>
      </c>
      <c r="AF880" s="253">
        <f>IF(OR(AE880&lt;$T$757,AE880&gt;$T$758),AD880,"")</f>
        <v>3.7005025062573773E-6</v>
      </c>
      <c r="AG880" s="253" t="str">
        <f t="shared" si="95"/>
        <v/>
      </c>
      <c r="AH880" s="253" t="str">
        <f t="shared" si="96"/>
        <v/>
      </c>
      <c r="AI880" s="253">
        <f t="shared" si="97"/>
        <v>4.1311848699031968E-4</v>
      </c>
      <c r="AJ880" s="253" t="str">
        <f t="shared" si="98"/>
        <v/>
      </c>
      <c r="AK880" s="253" t="str">
        <f t="shared" si="99"/>
        <v/>
      </c>
      <c r="AO880" s="253">
        <v>119</v>
      </c>
      <c r="AP880" s="253">
        <f t="shared" si="100"/>
        <v>-4503.4626163420089</v>
      </c>
      <c r="AQ880" s="253">
        <f t="shared" si="101"/>
        <v>6.276823093571537E-7</v>
      </c>
      <c r="AR880" s="253">
        <f t="shared" si="102"/>
        <v>2.1254212457364076E-4</v>
      </c>
      <c r="AS880" s="253">
        <f>IF(OR(AR880&lt;$T$757,AR880&gt;$T$758),AQ880,"")</f>
        <v>6.276823093571537E-7</v>
      </c>
      <c r="AT880" s="253" t="str">
        <f t="shared" si="103"/>
        <v/>
      </c>
      <c r="AU880" s="253" t="str">
        <f t="shared" si="104"/>
        <v/>
      </c>
      <c r="AV880" s="253">
        <f t="shared" si="105"/>
        <v>0</v>
      </c>
      <c r="AW880" s="253">
        <f t="shared" si="106"/>
        <v>6.276823093571537E-7</v>
      </c>
      <c r="AX880" s="253" t="str">
        <f t="shared" si="107"/>
        <v/>
      </c>
      <c r="AZ880" s="259"/>
      <c r="BA880" s="259">
        <f>BA879+$BD$753</f>
        <v>0.79359999999999875</v>
      </c>
      <c r="BB880" s="274">
        <f t="shared" si="90"/>
        <v>0.99750872006179714</v>
      </c>
      <c r="BC880" s="259">
        <f t="shared" si="91"/>
        <v>6.476664645471697E-5</v>
      </c>
      <c r="BD880" s="259" t="str">
        <f t="shared" si="88"/>
        <v/>
      </c>
      <c r="BE880" s="254" t="str">
        <f t="shared" si="89"/>
        <v/>
      </c>
    </row>
    <row r="881" spans="1:57" ht="20.100000000000001" customHeight="1" x14ac:dyDescent="0.25">
      <c r="A881" s="247">
        <v>120</v>
      </c>
      <c r="B881" s="247">
        <f>$B$755+(A881*$B$758)</f>
        <v>-8461.2589469211052</v>
      </c>
      <c r="C881" s="247">
        <f>_xlfn.NORM.DIST($B881,$B$752,$B$753,0)</f>
        <v>3.3843601187149308E-7</v>
      </c>
      <c r="D881" s="247">
        <f>_xlfn.NORM.DIST($B881,$B$752,$B$753,1)</f>
        <v>2.1577339929471738E-4</v>
      </c>
      <c r="E881" s="247">
        <f>IF(OR(D881&lt;$F$757,D881&gt;$F$758),C881,"")</f>
        <v>3.3843601187149308E-7</v>
      </c>
      <c r="F881" s="247" t="str">
        <f>IF(AND(D881&gt;$F$757,D881&lt;$F$758),C881,"")</f>
        <v/>
      </c>
      <c r="G881" s="247" t="str">
        <f>IF(C881=MAX($C$761:$C$2761),C881,"")</f>
        <v/>
      </c>
      <c r="H881" s="247">
        <f>_xlfn.NORM.DIST(B881,$F$753,$F$754,0)</f>
        <v>0</v>
      </c>
      <c r="I881" s="247">
        <f>IF(H881=MAX($H$761:$H$2761),C881,"")</f>
        <v>3.3843601187149308E-7</v>
      </c>
      <c r="J881" s="247" t="str">
        <f>IF(I881=MIN($I$761:$I$2761),I881,"")</f>
        <v/>
      </c>
      <c r="K881" s="247"/>
      <c r="L881" s="247"/>
      <c r="M881" s="247"/>
      <c r="N881" s="247"/>
      <c r="O881" s="247">
        <v>120</v>
      </c>
      <c r="P881" s="247">
        <f>$P$755+(O881*$P$758)</f>
        <v>-493.0842961986566</v>
      </c>
      <c r="Q881" s="247">
        <f>_xlfn.NORM.DIST(P881,P$752,P$753,0)</f>
        <v>5.8075155819893704E-6</v>
      </c>
      <c r="R881" s="247">
        <f>_xlfn.NORM.DIST(P881,P$752,P$753,1)</f>
        <v>2.1577339929471694E-4</v>
      </c>
      <c r="S881" s="253">
        <f>IF(OR(R881&lt;$T$757,R881&gt;$T$758),Q881,"")</f>
        <v>5.8075155819893704E-6</v>
      </c>
      <c r="T881" s="253" t="str">
        <f>IF(AND(R881&gt;$T$757,R881&lt;$T$758),Q881,"")</f>
        <v/>
      </c>
      <c r="U881" s="253" t="str">
        <f>IF(Q881=MAX($Q$761:$Q$2761),Q881,"")</f>
        <v/>
      </c>
      <c r="V881" s="253">
        <f>_xlfn.NORM.DIST(P881,$T$753,$T$754,0)</f>
        <v>4.2779408310176025E-53</v>
      </c>
      <c r="W881" s="253" t="str">
        <f>IF(V881=MAX($V$761:$V$2761),Q881,"")</f>
        <v/>
      </c>
      <c r="X881" s="253" t="str">
        <f t="shared" si="92"/>
        <v/>
      </c>
      <c r="AB881" s="253">
        <v>120</v>
      </c>
      <c r="AC881" s="253">
        <f t="shared" si="108"/>
        <v>-763.01400892660865</v>
      </c>
      <c r="AD881" s="253">
        <f t="shared" si="93"/>
        <v>3.7530041387266373E-6</v>
      </c>
      <c r="AE881" s="253">
        <f t="shared" si="94"/>
        <v>2.1577339929471738E-4</v>
      </c>
      <c r="AF881" s="253">
        <f>IF(OR(AE881&lt;$T$757,AE881&gt;$T$758),AD881,"")</f>
        <v>3.7530041387266373E-6</v>
      </c>
      <c r="AG881" s="253" t="str">
        <f t="shared" si="95"/>
        <v/>
      </c>
      <c r="AH881" s="253" t="str">
        <f t="shared" si="96"/>
        <v/>
      </c>
      <c r="AI881" s="253">
        <f t="shared" si="97"/>
        <v>4.1598151721946816E-4</v>
      </c>
      <c r="AJ881" s="253" t="str">
        <f t="shared" si="98"/>
        <v/>
      </c>
      <c r="AK881" s="253" t="str">
        <f t="shared" si="99"/>
        <v/>
      </c>
      <c r="AO881" s="253">
        <v>120</v>
      </c>
      <c r="AP881" s="253">
        <f t="shared" si="100"/>
        <v>-4498.3508540079092</v>
      </c>
      <c r="AQ881" s="253">
        <f t="shared" si="101"/>
        <v>6.365876798730761E-7</v>
      </c>
      <c r="AR881" s="253">
        <f t="shared" si="102"/>
        <v>2.1577339929471738E-4</v>
      </c>
      <c r="AS881" s="253">
        <f>IF(OR(AR881&lt;$T$757,AR881&gt;$T$758),AQ881,"")</f>
        <v>6.365876798730761E-7</v>
      </c>
      <c r="AT881" s="253" t="str">
        <f t="shared" si="103"/>
        <v/>
      </c>
      <c r="AU881" s="253" t="str">
        <f t="shared" si="104"/>
        <v/>
      </c>
      <c r="AV881" s="253">
        <f t="shared" si="105"/>
        <v>0</v>
      </c>
      <c r="AW881" s="253">
        <f t="shared" si="106"/>
        <v>6.365876798730761E-7</v>
      </c>
      <c r="AX881" s="253" t="str">
        <f t="shared" si="107"/>
        <v/>
      </c>
      <c r="AZ881" s="259"/>
      <c r="BA881" s="259">
        <f>BA880+$BD$753</f>
        <v>0.79999999999999871</v>
      </c>
      <c r="BB881" s="274">
        <f t="shared" si="90"/>
        <v>0.99744395341534242</v>
      </c>
      <c r="BC881" s="259">
        <f t="shared" si="91"/>
        <v>6.5863916680619639E-5</v>
      </c>
      <c r="BD881" s="259" t="str">
        <f t="shared" si="88"/>
        <v/>
      </c>
      <c r="BE881" s="254" t="str">
        <f t="shared" si="89"/>
        <v/>
      </c>
    </row>
    <row r="882" spans="1:57" ht="20.100000000000001" customHeight="1" x14ac:dyDescent="0.25">
      <c r="A882" s="247">
        <v>121</v>
      </c>
      <c r="B882" s="247">
        <f>$B$755+(A882*$B$758)</f>
        <v>-8451.6438799359676</v>
      </c>
      <c r="C882" s="247">
        <f>_xlfn.NORM.DIST($B882,$B$752,$B$753,0)</f>
        <v>3.4323214991332799E-7</v>
      </c>
      <c r="D882" s="247">
        <f>_xlfn.NORM.DIST($B882,$B$752,$B$753,1)</f>
        <v>2.1905049210519021E-4</v>
      </c>
      <c r="E882" s="247">
        <f>IF(OR(D882&lt;$F$757,D882&gt;$F$758),C882,"")</f>
        <v>3.4323214991332799E-7</v>
      </c>
      <c r="F882" s="247" t="str">
        <f>IF(AND(D882&gt;$F$757,D882&lt;$F$758),C882,"")</f>
        <v/>
      </c>
      <c r="G882" s="247" t="str">
        <f>IF(C882=MAX($C$761:$C$2761),C882,"")</f>
        <v/>
      </c>
      <c r="H882" s="247">
        <f>_xlfn.NORM.DIST(B882,$F$753,$F$754,0)</f>
        <v>0</v>
      </c>
      <c r="I882" s="247">
        <f>IF(H882=MAX($H$761:$H$2761),C882,"")</f>
        <v>3.4323214991332799E-7</v>
      </c>
      <c r="J882" s="247" t="str">
        <f>IF(I882=MIN($I$761:$I$2761),I882,"")</f>
        <v/>
      </c>
      <c r="K882" s="247"/>
      <c r="L882" s="247"/>
      <c r="M882" s="247"/>
      <c r="N882" s="247"/>
      <c r="O882" s="247">
        <v>121</v>
      </c>
      <c r="P882" s="247">
        <f>$P$755+(O882*$P$758)</f>
        <v>-492.52397313479446</v>
      </c>
      <c r="Q882" s="247">
        <f>_xlfn.NORM.DIST(P882,P$752,P$753,0)</f>
        <v>5.8898166534897232E-6</v>
      </c>
      <c r="R882" s="247">
        <f>_xlfn.NORM.DIST(P882,P$752,P$753,1)</f>
        <v>2.1905049210519021E-4</v>
      </c>
      <c r="S882" s="253">
        <f>IF(OR(R882&lt;$T$757,R882&gt;$T$758),Q882,"")</f>
        <v>5.8898166534897232E-6</v>
      </c>
      <c r="T882" s="253" t="str">
        <f>IF(AND(R882&gt;$T$757,R882&lt;$T$758),Q882,"")</f>
        <v/>
      </c>
      <c r="U882" s="253" t="str">
        <f>IF(Q882=MAX($Q$761:$Q$2761),Q882,"")</f>
        <v/>
      </c>
      <c r="V882" s="253">
        <f>_xlfn.NORM.DIST(P882,$T$753,$T$754,0)</f>
        <v>4.0264055022681478E-53</v>
      </c>
      <c r="W882" s="253" t="str">
        <f>IF(V882=MAX($V$761:$V$2761),Q882,"")</f>
        <v/>
      </c>
      <c r="X882" s="253" t="str">
        <f t="shared" si="92"/>
        <v/>
      </c>
      <c r="AB882" s="253">
        <v>121</v>
      </c>
      <c r="AC882" s="253">
        <f t="shared" si="108"/>
        <v>-762.14694755282835</v>
      </c>
      <c r="AD882" s="253">
        <f t="shared" si="93"/>
        <v>3.8061897492690126E-6</v>
      </c>
      <c r="AE882" s="253">
        <f t="shared" si="94"/>
        <v>2.1905049210519021E-4</v>
      </c>
      <c r="AF882" s="253">
        <f>IF(OR(AE882&lt;$T$757,AE882&gt;$T$758),AD882,"")</f>
        <v>3.8061897492690126E-6</v>
      </c>
      <c r="AG882" s="253" t="str">
        <f t="shared" si="95"/>
        <v/>
      </c>
      <c r="AH882" s="253" t="str">
        <f t="shared" si="96"/>
        <v/>
      </c>
      <c r="AI882" s="253">
        <f t="shared" si="97"/>
        <v>4.1885768729699044E-4</v>
      </c>
      <c r="AJ882" s="253" t="str">
        <f t="shared" si="98"/>
        <v/>
      </c>
      <c r="AK882" s="253" t="str">
        <f t="shared" si="99"/>
        <v/>
      </c>
      <c r="AO882" s="253">
        <v>121</v>
      </c>
      <c r="AP882" s="253">
        <f t="shared" si="100"/>
        <v>-4493.2390916738095</v>
      </c>
      <c r="AQ882" s="253">
        <f t="shared" si="101"/>
        <v>6.4560906731798493E-7</v>
      </c>
      <c r="AR882" s="253">
        <f t="shared" si="102"/>
        <v>2.1905049210519021E-4</v>
      </c>
      <c r="AS882" s="253">
        <f>IF(OR(AR882&lt;$T$757,AR882&gt;$T$758),AQ882,"")</f>
        <v>6.4560906731798493E-7</v>
      </c>
      <c r="AT882" s="253" t="str">
        <f t="shared" si="103"/>
        <v/>
      </c>
      <c r="AU882" s="253" t="str">
        <f t="shared" si="104"/>
        <v/>
      </c>
      <c r="AV882" s="253">
        <f t="shared" si="105"/>
        <v>0</v>
      </c>
      <c r="AW882" s="253">
        <f t="shared" si="106"/>
        <v>6.4560906731798493E-7</v>
      </c>
      <c r="AX882" s="253" t="str">
        <f t="shared" si="107"/>
        <v/>
      </c>
      <c r="AZ882" s="259"/>
      <c r="BA882" s="259">
        <f>BA881+$BD$753</f>
        <v>0.80639999999999867</v>
      </c>
      <c r="BB882" s="274">
        <f t="shared" si="90"/>
        <v>0.9973780894986618</v>
      </c>
      <c r="BC882" s="259">
        <f t="shared" si="91"/>
        <v>6.6969145924189455E-5</v>
      </c>
      <c r="BD882" s="259" t="str">
        <f t="shared" si="88"/>
        <v/>
      </c>
      <c r="BE882" s="254" t="str">
        <f t="shared" si="89"/>
        <v/>
      </c>
    </row>
    <row r="883" spans="1:57" ht="20.100000000000001" customHeight="1" x14ac:dyDescent="0.25">
      <c r="A883" s="247">
        <v>122</v>
      </c>
      <c r="B883" s="247">
        <f>$B$755+(A883*$B$758)</f>
        <v>-8442.0288129508317</v>
      </c>
      <c r="C883" s="247">
        <f>_xlfn.NORM.DIST($B883,$B$752,$B$753,0)</f>
        <v>3.4809068681791602E-7</v>
      </c>
      <c r="D883" s="247">
        <f>_xlfn.NORM.DIST($B883,$B$752,$B$753,1)</f>
        <v>2.2237399950943791E-4</v>
      </c>
      <c r="E883" s="247">
        <f>IF(OR(D883&lt;$F$757,D883&gt;$F$758),C883,"")</f>
        <v>3.4809068681791602E-7</v>
      </c>
      <c r="F883" s="247" t="str">
        <f>IF(AND(D883&gt;$F$757,D883&lt;$F$758),C883,"")</f>
        <v/>
      </c>
      <c r="G883" s="247" t="str">
        <f>IF(C883=MAX($C$761:$C$2761),C883,"")</f>
        <v/>
      </c>
      <c r="H883" s="247">
        <f>_xlfn.NORM.DIST(B883,$F$753,$F$754,0)</f>
        <v>0</v>
      </c>
      <c r="I883" s="247">
        <f>IF(H883=MAX($H$761:$H$2761),C883,"")</f>
        <v>3.4809068681791602E-7</v>
      </c>
      <c r="J883" s="247" t="str">
        <f>IF(I883=MIN($I$761:$I$2761),I883,"")</f>
        <v/>
      </c>
      <c r="K883" s="247"/>
      <c r="L883" s="247"/>
      <c r="M883" s="247"/>
      <c r="N883" s="247"/>
      <c r="O883" s="247">
        <v>122</v>
      </c>
      <c r="P883" s="247">
        <f>$P$755+(O883*$P$758)</f>
        <v>-491.96365007093232</v>
      </c>
      <c r="Q883" s="247">
        <f>_xlfn.NORM.DIST(P883,P$752,P$753,0)</f>
        <v>5.9731884809233451E-6</v>
      </c>
      <c r="R883" s="247">
        <f>_xlfn.NORM.DIST(P883,P$752,P$753,1)</f>
        <v>2.2237399950943791E-4</v>
      </c>
      <c r="S883" s="253">
        <f>IF(OR(R883&lt;$T$757,R883&gt;$T$758),Q883,"")</f>
        <v>5.9731884809233451E-6</v>
      </c>
      <c r="T883" s="253" t="str">
        <f>IF(AND(R883&gt;$T$757,R883&lt;$T$758),Q883,"")</f>
        <v/>
      </c>
      <c r="U883" s="253" t="str">
        <f>IF(Q883=MAX($Q$761:$Q$2761),Q883,"")</f>
        <v/>
      </c>
      <c r="V883" s="253">
        <f>_xlfn.NORM.DIST(P883,$T$753,$T$754,0)</f>
        <v>3.7895993703709808E-53</v>
      </c>
      <c r="W883" s="253" t="str">
        <f>IF(V883=MAX($V$761:$V$2761),Q883,"")</f>
        <v/>
      </c>
      <c r="X883" s="253" t="str">
        <f t="shared" si="92"/>
        <v/>
      </c>
      <c r="AB883" s="253">
        <v>122</v>
      </c>
      <c r="AC883" s="253">
        <f t="shared" si="108"/>
        <v>-761.27988617904816</v>
      </c>
      <c r="AD883" s="253">
        <f t="shared" si="93"/>
        <v>3.860067316878458E-6</v>
      </c>
      <c r="AE883" s="253">
        <f t="shared" si="94"/>
        <v>2.2237399950943791E-4</v>
      </c>
      <c r="AF883" s="253">
        <f>IF(OR(AE883&lt;$T$757,AE883&gt;$T$758),AD883,"")</f>
        <v>3.860067316878458E-6</v>
      </c>
      <c r="AG883" s="253" t="str">
        <f t="shared" si="95"/>
        <v/>
      </c>
      <c r="AH883" s="253" t="str">
        <f t="shared" si="96"/>
        <v/>
      </c>
      <c r="AI883" s="253">
        <f t="shared" si="97"/>
        <v>4.217469957192459E-4</v>
      </c>
      <c r="AJ883" s="253" t="str">
        <f t="shared" si="98"/>
        <v/>
      </c>
      <c r="AK883" s="253" t="str">
        <f t="shared" si="99"/>
        <v/>
      </c>
      <c r="AO883" s="253">
        <v>122</v>
      </c>
      <c r="AP883" s="253">
        <f t="shared" si="100"/>
        <v>-4488.1273293397098</v>
      </c>
      <c r="AQ883" s="253">
        <f t="shared" si="101"/>
        <v>6.5474782509546592E-7</v>
      </c>
      <c r="AR883" s="253">
        <f t="shared" si="102"/>
        <v>2.2237399950943791E-4</v>
      </c>
      <c r="AS883" s="253">
        <f>IF(OR(AR883&lt;$T$757,AR883&gt;$T$758),AQ883,"")</f>
        <v>6.5474782509546592E-7</v>
      </c>
      <c r="AT883" s="253" t="str">
        <f t="shared" si="103"/>
        <v/>
      </c>
      <c r="AU883" s="253" t="str">
        <f t="shared" si="104"/>
        <v/>
      </c>
      <c r="AV883" s="253">
        <f t="shared" si="105"/>
        <v>0</v>
      </c>
      <c r="AW883" s="253">
        <f t="shared" si="106"/>
        <v>6.5474782509546592E-7</v>
      </c>
      <c r="AX883" s="253" t="str">
        <f t="shared" si="107"/>
        <v/>
      </c>
      <c r="AZ883" s="259"/>
      <c r="BA883" s="259">
        <f>BA882+$BD$753</f>
        <v>0.81279999999999863</v>
      </c>
      <c r="BB883" s="274">
        <f t="shared" si="90"/>
        <v>0.99731112035273761</v>
      </c>
      <c r="BC883" s="259">
        <f t="shared" si="91"/>
        <v>6.8082284143677896E-5</v>
      </c>
      <c r="BD883" s="259" t="str">
        <f t="shared" si="88"/>
        <v/>
      </c>
      <c r="BE883" s="254" t="str">
        <f t="shared" si="89"/>
        <v/>
      </c>
    </row>
    <row r="884" spans="1:57" ht="20.100000000000001" customHeight="1" x14ac:dyDescent="0.25">
      <c r="A884" s="247">
        <v>123</v>
      </c>
      <c r="B884" s="247">
        <f>$B$755+(A884*$B$758)</f>
        <v>-8432.413745965694</v>
      </c>
      <c r="C884" s="247">
        <f>_xlfn.NORM.DIST($B884,$B$752,$B$753,0)</f>
        <v>3.5301234928445548E-7</v>
      </c>
      <c r="D884" s="247">
        <f>_xlfn.NORM.DIST($B884,$B$752,$B$753,1)</f>
        <v>2.2574452496456626E-4</v>
      </c>
      <c r="E884" s="247">
        <f>IF(OR(D884&lt;$F$757,D884&gt;$F$758),C884,"")</f>
        <v>3.5301234928445548E-7</v>
      </c>
      <c r="F884" s="247" t="str">
        <f>IF(AND(D884&gt;$F$757,D884&lt;$F$758),C884,"")</f>
        <v/>
      </c>
      <c r="G884" s="247" t="str">
        <f>IF(C884=MAX($C$761:$C$2761),C884,"")</f>
        <v/>
      </c>
      <c r="H884" s="247">
        <f>_xlfn.NORM.DIST(B884,$F$753,$F$754,0)</f>
        <v>0</v>
      </c>
      <c r="I884" s="247">
        <f>IF(H884=MAX($H$761:$H$2761),C884,"")</f>
        <v>3.5301234928445548E-7</v>
      </c>
      <c r="J884" s="247" t="str">
        <f>IF(I884=MIN($I$761:$I$2761),I884,"")</f>
        <v/>
      </c>
      <c r="K884" s="247"/>
      <c r="L884" s="247"/>
      <c r="M884" s="247"/>
      <c r="N884" s="247"/>
      <c r="O884" s="247">
        <v>123</v>
      </c>
      <c r="P884" s="247">
        <f>$P$755+(O884*$P$758)</f>
        <v>-491.40332700707023</v>
      </c>
      <c r="Q884" s="247">
        <f>_xlfn.NORM.DIST(P884,P$752,P$753,0)</f>
        <v>6.0576435343488454E-6</v>
      </c>
      <c r="R884" s="247">
        <f>_xlfn.NORM.DIST(P884,P$752,P$753,1)</f>
        <v>2.257445249645668E-4</v>
      </c>
      <c r="S884" s="253">
        <f>IF(OR(R884&lt;$T$757,R884&gt;$T$758),Q884,"")</f>
        <v>6.0576435343488454E-6</v>
      </c>
      <c r="T884" s="253" t="str">
        <f>IF(AND(R884&gt;$T$757,R884&lt;$T$758),Q884,"")</f>
        <v/>
      </c>
      <c r="U884" s="253" t="str">
        <f>IF(Q884=MAX($Q$761:$Q$2761),Q884,"")</f>
        <v/>
      </c>
      <c r="V884" s="253">
        <f>_xlfn.NORM.DIST(P884,$T$753,$T$754,0)</f>
        <v>3.5666635177833462E-53</v>
      </c>
      <c r="W884" s="253" t="str">
        <f>IF(V884=MAX($V$761:$V$2761),Q884,"")</f>
        <v/>
      </c>
      <c r="X884" s="253" t="str">
        <f t="shared" si="92"/>
        <v/>
      </c>
      <c r="AB884" s="253">
        <v>123</v>
      </c>
      <c r="AC884" s="253">
        <f t="shared" si="108"/>
        <v>-760.41282480526797</v>
      </c>
      <c r="AD884" s="253">
        <f t="shared" si="93"/>
        <v>3.9146449001096175E-6</v>
      </c>
      <c r="AE884" s="253">
        <f t="shared" si="94"/>
        <v>2.257445249645668E-4</v>
      </c>
      <c r="AF884" s="253">
        <f>IF(OR(AE884&lt;$T$757,AE884&gt;$T$758),AD884,"")</f>
        <v>3.9146449001096175E-6</v>
      </c>
      <c r="AG884" s="253" t="str">
        <f t="shared" si="95"/>
        <v/>
      </c>
      <c r="AH884" s="253" t="str">
        <f t="shared" si="96"/>
        <v/>
      </c>
      <c r="AI884" s="253">
        <f t="shared" si="97"/>
        <v>4.2464944033940034E-4</v>
      </c>
      <c r="AJ884" s="253" t="str">
        <f t="shared" si="98"/>
        <v/>
      </c>
      <c r="AK884" s="253" t="str">
        <f t="shared" si="99"/>
        <v/>
      </c>
      <c r="AO884" s="253">
        <v>123</v>
      </c>
      <c r="AP884" s="253">
        <f t="shared" si="100"/>
        <v>-4483.0155670056101</v>
      </c>
      <c r="AQ884" s="253">
        <f t="shared" si="101"/>
        <v>6.6400532010424757E-7</v>
      </c>
      <c r="AR884" s="253">
        <f t="shared" si="102"/>
        <v>2.2574452496456626E-4</v>
      </c>
      <c r="AS884" s="253">
        <f>IF(OR(AR884&lt;$T$757,AR884&gt;$T$758),AQ884,"")</f>
        <v>6.6400532010424757E-7</v>
      </c>
      <c r="AT884" s="253" t="str">
        <f t="shared" si="103"/>
        <v/>
      </c>
      <c r="AU884" s="253" t="str">
        <f t="shared" si="104"/>
        <v/>
      </c>
      <c r="AV884" s="253">
        <f t="shared" si="105"/>
        <v>0</v>
      </c>
      <c r="AW884" s="253">
        <f t="shared" si="106"/>
        <v>6.6400532010424757E-7</v>
      </c>
      <c r="AX884" s="253" t="str">
        <f t="shared" si="107"/>
        <v/>
      </c>
      <c r="AZ884" s="259"/>
      <c r="BA884" s="259">
        <f>BA883+$BD$753</f>
        <v>0.8191999999999986</v>
      </c>
      <c r="BB884" s="274">
        <f t="shared" si="90"/>
        <v>0.99724303806859393</v>
      </c>
      <c r="BC884" s="259">
        <f t="shared" si="91"/>
        <v>6.9203281055529864E-5</v>
      </c>
      <c r="BD884" s="259" t="str">
        <f t="shared" ref="BD884:BD947" si="109">IF(BB884&lt;(1-$AZ$760),BC884,"")</f>
        <v/>
      </c>
      <c r="BE884" s="254" t="str">
        <f t="shared" ref="BE884:BE947" si="110">IF(BB884&lt;(1-$AZ$766),BC884,"")</f>
        <v/>
      </c>
    </row>
    <row r="885" spans="1:57" ht="20.100000000000001" customHeight="1" x14ac:dyDescent="0.25">
      <c r="A885" s="247">
        <v>124</v>
      </c>
      <c r="B885" s="247">
        <f>$B$755+(A885*$B$758)</f>
        <v>-8422.7986789805564</v>
      </c>
      <c r="C885" s="247">
        <f>_xlfn.NORM.DIST($B885,$B$752,$B$753,0)</f>
        <v>3.5799787124143034E-7</v>
      </c>
      <c r="D885" s="247">
        <f>_xlfn.NORM.DIST($B885,$B$752,$B$753,1)</f>
        <v>2.2916267894965378E-4</v>
      </c>
      <c r="E885" s="247">
        <f>IF(OR(D885&lt;$F$757,D885&gt;$F$758),C885,"")</f>
        <v>3.5799787124143034E-7</v>
      </c>
      <c r="F885" s="247" t="str">
        <f>IF(AND(D885&gt;$F$757,D885&lt;$F$758),C885,"")</f>
        <v/>
      </c>
      <c r="G885" s="247" t="str">
        <f>IF(C885=MAX($C$761:$C$2761),C885,"")</f>
        <v/>
      </c>
      <c r="H885" s="247">
        <f>_xlfn.NORM.DIST(B885,$F$753,$F$754,0)</f>
        <v>0</v>
      </c>
      <c r="I885" s="247">
        <f>IF(H885=MAX($H$761:$H$2761),C885,"")</f>
        <v>3.5799787124143034E-7</v>
      </c>
      <c r="J885" s="247" t="str">
        <f>IF(I885=MIN($I$761:$I$2761),I885,"")</f>
        <v/>
      </c>
      <c r="K885" s="247"/>
      <c r="L885" s="247"/>
      <c r="M885" s="247"/>
      <c r="N885" s="247"/>
      <c r="O885" s="247">
        <v>124</v>
      </c>
      <c r="P885" s="247">
        <f>$P$755+(O885*$P$758)</f>
        <v>-490.84300394320815</v>
      </c>
      <c r="Q885" s="247">
        <f>_xlfn.NORM.DIST(P885,P$752,P$753,0)</f>
        <v>6.143194407878449E-6</v>
      </c>
      <c r="R885" s="247">
        <f>_xlfn.NORM.DIST(P885,P$752,P$753,1)</f>
        <v>2.2916267894965438E-4</v>
      </c>
      <c r="S885" s="253">
        <f>IF(OR(R885&lt;$T$757,R885&gt;$T$758),Q885,"")</f>
        <v>6.143194407878449E-6</v>
      </c>
      <c r="T885" s="253" t="str">
        <f>IF(AND(R885&gt;$T$757,R885&lt;$T$758),Q885,"")</f>
        <v/>
      </c>
      <c r="U885" s="253" t="str">
        <f>IF(Q885=MAX($Q$761:$Q$2761),Q885,"")</f>
        <v/>
      </c>
      <c r="V885" s="253">
        <f>_xlfn.NORM.DIST(P885,$T$753,$T$754,0)</f>
        <v>3.3567889030048001E-53</v>
      </c>
      <c r="W885" s="253" t="str">
        <f>IF(V885=MAX($V$761:$V$2761),Q885,"")</f>
        <v/>
      </c>
      <c r="X885" s="253" t="str">
        <f t="shared" si="92"/>
        <v/>
      </c>
      <c r="AB885" s="253">
        <v>124</v>
      </c>
      <c r="AC885" s="253">
        <f t="shared" si="108"/>
        <v>-759.54576343148767</v>
      </c>
      <c r="AD885" s="253">
        <f t="shared" si="93"/>
        <v>3.9699306376845652E-6</v>
      </c>
      <c r="AE885" s="253">
        <f t="shared" si="94"/>
        <v>2.2916267894965438E-4</v>
      </c>
      <c r="AF885" s="253">
        <f>IF(OR(AE885&lt;$T$757,AE885&gt;$T$758),AD885,"")</f>
        <v>3.9699306376845652E-6</v>
      </c>
      <c r="AG885" s="253" t="str">
        <f t="shared" si="95"/>
        <v/>
      </c>
      <c r="AH885" s="253" t="str">
        <f t="shared" si="96"/>
        <v/>
      </c>
      <c r="AI885" s="253">
        <f t="shared" si="97"/>
        <v>4.275650183631268E-4</v>
      </c>
      <c r="AJ885" s="253" t="str">
        <f t="shared" si="98"/>
        <v/>
      </c>
      <c r="AK885" s="253" t="str">
        <f t="shared" si="99"/>
        <v/>
      </c>
      <c r="AO885" s="253">
        <v>124</v>
      </c>
      <c r="AP885" s="253">
        <f t="shared" si="100"/>
        <v>-4477.9038046715095</v>
      </c>
      <c r="AQ885" s="253">
        <f t="shared" si="101"/>
        <v>6.7338293284113506E-7</v>
      </c>
      <c r="AR885" s="253">
        <f t="shared" si="102"/>
        <v>2.2916267894965484E-4</v>
      </c>
      <c r="AS885" s="253">
        <f>IF(OR(AR885&lt;$T$757,AR885&gt;$T$758),AQ885,"")</f>
        <v>6.7338293284113506E-7</v>
      </c>
      <c r="AT885" s="253" t="str">
        <f t="shared" si="103"/>
        <v/>
      </c>
      <c r="AU885" s="253" t="str">
        <f t="shared" si="104"/>
        <v/>
      </c>
      <c r="AV885" s="253">
        <f t="shared" si="105"/>
        <v>0</v>
      </c>
      <c r="AW885" s="253">
        <f t="shared" si="106"/>
        <v>6.7338293284113506E-7</v>
      </c>
      <c r="AX885" s="253" t="str">
        <f t="shared" si="107"/>
        <v/>
      </c>
      <c r="AZ885" s="259"/>
      <c r="BA885" s="259">
        <f>BA884+$BD$753</f>
        <v>0.82559999999999856</v>
      </c>
      <c r="BB885" s="274">
        <f t="shared" ref="BB885:BB948" si="111">_xlfn.CHISQ.DIST.RT(BA885,7)</f>
        <v>0.9971738347875384</v>
      </c>
      <c r="BC885" s="259">
        <f t="shared" ref="BC885:BC948" si="112">BB885-BB886</f>
        <v>7.0332086143376493E-5</v>
      </c>
      <c r="BD885" s="259" t="str">
        <f t="shared" si="109"/>
        <v/>
      </c>
      <c r="BE885" s="254" t="str">
        <f t="shared" si="110"/>
        <v/>
      </c>
    </row>
    <row r="886" spans="1:57" ht="20.100000000000001" customHeight="1" x14ac:dyDescent="0.25">
      <c r="A886" s="248">
        <v>125</v>
      </c>
      <c r="B886" s="247">
        <f>$B$755+(A886*$B$758)</f>
        <v>-8413.1836119954187</v>
      </c>
      <c r="C886" s="247">
        <f>_xlfn.NORM.DIST($B886,$B$752,$B$753,0)</f>
        <v>3.6304799390152881E-7</v>
      </c>
      <c r="D886" s="247">
        <f>_xlfn.NORM.DIST($B886,$B$752,$B$753,1)</f>
        <v>2.3262907903552461E-4</v>
      </c>
      <c r="E886" s="247">
        <f>IF(OR(D886&lt;$F$757,D886&gt;$F$758),C886,"")</f>
        <v>3.6304799390152881E-7</v>
      </c>
      <c r="F886" s="247" t="str">
        <f>IF(AND(D886&gt;$F$757,D886&lt;$F$758),C886,"")</f>
        <v/>
      </c>
      <c r="G886" s="247" t="str">
        <f>IF(C886=MAX($C$761:$C$2761),C886,"")</f>
        <v/>
      </c>
      <c r="H886" s="247">
        <f>_xlfn.NORM.DIST(B886,$F$753,$F$754,0)</f>
        <v>0</v>
      </c>
      <c r="I886" s="247">
        <f>IF(H886=MAX($H$761:$H$2761),C886,"")</f>
        <v>3.6304799390152881E-7</v>
      </c>
      <c r="J886" s="247" t="str">
        <f>IF(I886=MIN($I$761:$I$2761),I886,"")</f>
        <v/>
      </c>
      <c r="K886" s="247"/>
      <c r="L886" s="247"/>
      <c r="M886" s="247"/>
      <c r="N886" s="247"/>
      <c r="O886" s="248">
        <v>125</v>
      </c>
      <c r="P886" s="247">
        <f>$P$755+(O886*$P$758)</f>
        <v>-490.282680879346</v>
      </c>
      <c r="Q886" s="247">
        <f>_xlfn.NORM.DIST(P886,P$752,P$753,0)</f>
        <v>6.2298538206203068E-6</v>
      </c>
      <c r="R886" s="247">
        <f>_xlfn.NORM.DIST(P886,P$752,P$753,1)</f>
        <v>2.3262907903552504E-4</v>
      </c>
      <c r="S886" s="253">
        <f>IF(OR(R886&lt;$T$757,R886&gt;$T$758),Q886,"")</f>
        <v>6.2298538206203068E-6</v>
      </c>
      <c r="T886" s="253" t="str">
        <f>IF(AND(R886&gt;$T$757,R886&lt;$T$758),Q886,"")</f>
        <v/>
      </c>
      <c r="U886" s="253" t="str">
        <f>IF(Q886=MAX($Q$761:$Q$2761),Q886,"")</f>
        <v/>
      </c>
      <c r="V886" s="253">
        <f>_xlfn.NORM.DIST(P886,$T$753,$T$754,0)</f>
        <v>3.1592134767100148E-53</v>
      </c>
      <c r="W886" s="253" t="str">
        <f>IF(V886=MAX($V$761:$V$2761),Q886,"")</f>
        <v/>
      </c>
      <c r="X886" s="253" t="str">
        <f t="shared" si="92"/>
        <v/>
      </c>
      <c r="AB886" s="259">
        <v>125</v>
      </c>
      <c r="AC886" s="253">
        <f t="shared" si="108"/>
        <v>-758.67870205770748</v>
      </c>
      <c r="AD886" s="253">
        <f t="shared" si="93"/>
        <v>4.0259327491017854E-6</v>
      </c>
      <c r="AE886" s="253">
        <f t="shared" si="94"/>
        <v>2.3262907903552504E-4</v>
      </c>
      <c r="AF886" s="253">
        <f>IF(OR(AE886&lt;$T$757,AE886&gt;$T$758),AD886,"")</f>
        <v>4.0259327491017854E-6</v>
      </c>
      <c r="AG886" s="253" t="str">
        <f t="shared" si="95"/>
        <v/>
      </c>
      <c r="AH886" s="253" t="str">
        <f t="shared" si="96"/>
        <v/>
      </c>
      <c r="AI886" s="253">
        <f t="shared" si="97"/>
        <v>4.3049372634432778E-4</v>
      </c>
      <c r="AJ886" s="253" t="str">
        <f t="shared" si="98"/>
        <v/>
      </c>
      <c r="AK886" s="253" t="str">
        <f t="shared" si="99"/>
        <v/>
      </c>
      <c r="AO886" s="259">
        <v>125</v>
      </c>
      <c r="AP886" s="253">
        <f t="shared" si="100"/>
        <v>-4472.7920423374098</v>
      </c>
      <c r="AQ886" s="253">
        <f t="shared" si="101"/>
        <v>6.8288205750428433E-7</v>
      </c>
      <c r="AR886" s="253">
        <f t="shared" si="102"/>
        <v>2.3262907903552504E-4</v>
      </c>
      <c r="AS886" s="253">
        <f>IF(OR(AR886&lt;$T$757,AR886&gt;$T$758),AQ886,"")</f>
        <v>6.8288205750428433E-7</v>
      </c>
      <c r="AT886" s="253" t="str">
        <f t="shared" si="103"/>
        <v/>
      </c>
      <c r="AU886" s="253" t="str">
        <f t="shared" si="104"/>
        <v/>
      </c>
      <c r="AV886" s="253">
        <f t="shared" si="105"/>
        <v>0</v>
      </c>
      <c r="AW886" s="253">
        <f t="shared" si="106"/>
        <v>6.8288205750428433E-7</v>
      </c>
      <c r="AX886" s="253" t="str">
        <f t="shared" si="107"/>
        <v/>
      </c>
      <c r="AZ886" s="259"/>
      <c r="BA886" s="259">
        <f>BA885+$BD$753</f>
        <v>0.83199999999999852</v>
      </c>
      <c r="BB886" s="274">
        <f t="shared" si="111"/>
        <v>0.99710350270139503</v>
      </c>
      <c r="BC886" s="259">
        <f t="shared" si="112"/>
        <v>7.1468648666805912E-5</v>
      </c>
      <c r="BD886" s="259" t="str">
        <f t="shared" si="109"/>
        <v/>
      </c>
      <c r="BE886" s="254" t="str">
        <f t="shared" si="110"/>
        <v/>
      </c>
    </row>
    <row r="887" spans="1:57" ht="20.100000000000001" customHeight="1" x14ac:dyDescent="0.25">
      <c r="A887" s="247">
        <v>126</v>
      </c>
      <c r="B887" s="247">
        <f>$B$755+(A887*$B$758)</f>
        <v>-8403.568545010281</v>
      </c>
      <c r="C887" s="247">
        <f>_xlfn.NORM.DIST($B887,$B$752,$B$753,0)</f>
        <v>3.681634658167438E-7</v>
      </c>
      <c r="D887" s="247">
        <f>_xlfn.NORM.DIST($B887,$B$752,$B$753,1)</f>
        <v>2.3614434995505203E-4</v>
      </c>
      <c r="E887" s="247">
        <f>IF(OR(D887&lt;$F$757,D887&gt;$F$758),C887,"")</f>
        <v>3.681634658167438E-7</v>
      </c>
      <c r="F887" s="247" t="str">
        <f>IF(AND(D887&gt;$F$757,D887&lt;$F$758),C887,"")</f>
        <v/>
      </c>
      <c r="G887" s="247" t="str">
        <f>IF(C887=MAX($C$761:$C$2761),C887,"")</f>
        <v/>
      </c>
      <c r="H887" s="247">
        <f>_xlfn.NORM.DIST(B887,$F$753,$F$754,0)</f>
        <v>0</v>
      </c>
      <c r="I887" s="247">
        <f>IF(H887=MAX($H$761:$H$2761),C887,"")</f>
        <v>3.681634658167438E-7</v>
      </c>
      <c r="J887" s="247" t="str">
        <f>IF(I887=MIN($I$761:$I$2761),I887,"")</f>
        <v/>
      </c>
      <c r="K887" s="247"/>
      <c r="L887" s="247"/>
      <c r="M887" s="247"/>
      <c r="N887" s="247"/>
      <c r="O887" s="247">
        <v>126</v>
      </c>
      <c r="P887" s="247">
        <f>$P$755+(O887*$P$758)</f>
        <v>-489.72235781548392</v>
      </c>
      <c r="Q887" s="247">
        <f>_xlfn.NORM.DIST(P887,P$752,P$753,0)</f>
        <v>6.3176346176240261E-6</v>
      </c>
      <c r="R887" s="247">
        <f>_xlfn.NORM.DIST(P887,P$752,P$753,1)</f>
        <v>2.3614434995505203E-4</v>
      </c>
      <c r="S887" s="253">
        <f>IF(OR(R887&lt;$T$757,R887&gt;$T$758),Q887,"")</f>
        <v>6.3176346176240261E-6</v>
      </c>
      <c r="T887" s="253" t="str">
        <f>IF(AND(R887&gt;$T$757,R887&lt;$T$758),Q887,"")</f>
        <v/>
      </c>
      <c r="U887" s="253" t="str">
        <f>IF(Q887=MAX($Q$761:$Q$2761),Q887,"")</f>
        <v/>
      </c>
      <c r="V887" s="253">
        <f>_xlfn.NORM.DIST(P887,$T$753,$T$754,0)</f>
        <v>2.9732194639027771E-53</v>
      </c>
      <c r="W887" s="253" t="str">
        <f>IF(V887=MAX($V$761:$V$2761),Q887,"")</f>
        <v/>
      </c>
      <c r="X887" s="253" t="str">
        <f t="shared" si="92"/>
        <v/>
      </c>
      <c r="AB887" s="253">
        <v>126</v>
      </c>
      <c r="AC887" s="253">
        <f t="shared" si="108"/>
        <v>-757.81164068392718</v>
      </c>
      <c r="AD887" s="253">
        <f t="shared" si="93"/>
        <v>4.0826595352472008E-6</v>
      </c>
      <c r="AE887" s="253">
        <f t="shared" si="94"/>
        <v>2.3614434995505203E-4</v>
      </c>
      <c r="AF887" s="253">
        <f>IF(OR(AE887&lt;$T$757,AE887&gt;$T$758),AD887,"")</f>
        <v>4.0826595352472008E-6</v>
      </c>
      <c r="AG887" s="253" t="str">
        <f t="shared" si="95"/>
        <v/>
      </c>
      <c r="AH887" s="253" t="str">
        <f t="shared" si="96"/>
        <v/>
      </c>
      <c r="AI887" s="253">
        <f t="shared" si="97"/>
        <v>4.3343556018088407E-4</v>
      </c>
      <c r="AJ887" s="253" t="str">
        <f t="shared" si="98"/>
        <v/>
      </c>
      <c r="AK887" s="253" t="str">
        <f t="shared" si="99"/>
        <v/>
      </c>
      <c r="AO887" s="253">
        <v>126</v>
      </c>
      <c r="AP887" s="253">
        <f t="shared" si="100"/>
        <v>-4467.6802800033101</v>
      </c>
      <c r="AQ887" s="253">
        <f t="shared" si="101"/>
        <v>6.9250410209686467E-7</v>
      </c>
      <c r="AR887" s="253">
        <f t="shared" si="102"/>
        <v>2.3614434995505203E-4</v>
      </c>
      <c r="AS887" s="253">
        <f>IF(OR(AR887&lt;$T$757,AR887&gt;$T$758),AQ887,"")</f>
        <v>6.9250410209686467E-7</v>
      </c>
      <c r="AT887" s="253" t="str">
        <f t="shared" si="103"/>
        <v/>
      </c>
      <c r="AU887" s="253" t="str">
        <f t="shared" si="104"/>
        <v/>
      </c>
      <c r="AV887" s="253">
        <f t="shared" si="105"/>
        <v>0</v>
      </c>
      <c r="AW887" s="253">
        <f t="shared" si="106"/>
        <v>6.9250410209686467E-7</v>
      </c>
      <c r="AX887" s="253" t="str">
        <f t="shared" si="107"/>
        <v/>
      </c>
      <c r="AZ887" s="259"/>
      <c r="BA887" s="259">
        <f>BA886+$BD$753</f>
        <v>0.83839999999999848</v>
      </c>
      <c r="BB887" s="274">
        <f t="shared" si="111"/>
        <v>0.99703203405272822</v>
      </c>
      <c r="BC887" s="259">
        <f t="shared" si="112"/>
        <v>7.2612917669245824E-5</v>
      </c>
      <c r="BD887" s="259" t="str">
        <f t="shared" si="109"/>
        <v/>
      </c>
      <c r="BE887" s="254" t="str">
        <f t="shared" si="110"/>
        <v/>
      </c>
    </row>
    <row r="888" spans="1:57" ht="20.100000000000001" customHeight="1" x14ac:dyDescent="0.25">
      <c r="A888" s="247">
        <v>127</v>
      </c>
      <c r="B888" s="247">
        <f>$B$755+(A888*$B$758)</f>
        <v>-8393.9534780251433</v>
      </c>
      <c r="C888" s="247">
        <f>_xlfn.NORM.DIST($B888,$B$752,$B$753,0)</f>
        <v>3.733450429336597E-7</v>
      </c>
      <c r="D888" s="247">
        <f>_xlfn.NORM.DIST($B888,$B$752,$B$753,1)</f>
        <v>2.3970912367399266E-4</v>
      </c>
      <c r="E888" s="247">
        <f>IF(OR(D888&lt;$F$757,D888&gt;$F$758),C888,"")</f>
        <v>3.733450429336597E-7</v>
      </c>
      <c r="F888" s="247" t="str">
        <f>IF(AND(D888&gt;$F$757,D888&lt;$F$758),C888,"")</f>
        <v/>
      </c>
      <c r="G888" s="247" t="str">
        <f>IF(C888=MAX($C$761:$C$2761),C888,"")</f>
        <v/>
      </c>
      <c r="H888" s="247">
        <f>_xlfn.NORM.DIST(B888,$F$753,$F$754,0)</f>
        <v>0</v>
      </c>
      <c r="I888" s="247">
        <f>IF(H888=MAX($H$761:$H$2761),C888,"")</f>
        <v>3.733450429336597E-7</v>
      </c>
      <c r="J888" s="247" t="str">
        <f>IF(I888=MIN($I$761:$I$2761),I888,"")</f>
        <v/>
      </c>
      <c r="K888" s="247"/>
      <c r="L888" s="247"/>
      <c r="M888" s="247"/>
      <c r="N888" s="247"/>
      <c r="O888" s="247">
        <v>127</v>
      </c>
      <c r="P888" s="247">
        <f>$P$755+(O888*$P$758)</f>
        <v>-489.16203475162183</v>
      </c>
      <c r="Q888" s="247">
        <f>_xlfn.NORM.DIST(P888,P$752,P$753,0)</f>
        <v>6.4065497708293862E-6</v>
      </c>
      <c r="R888" s="247">
        <f>_xlfn.NORM.DIST(P888,P$752,P$753,1)</f>
        <v>2.3970912367399266E-4</v>
      </c>
      <c r="S888" s="253">
        <f>IF(OR(R888&lt;$T$757,R888&gt;$T$758),Q888,"")</f>
        <v>6.4065497708293862E-6</v>
      </c>
      <c r="T888" s="253" t="str">
        <f>IF(AND(R888&gt;$T$757,R888&lt;$T$758),Q888,"")</f>
        <v/>
      </c>
      <c r="U888" s="253" t="str">
        <f>IF(Q888=MAX($Q$761:$Q$2761),Q888,"")</f>
        <v/>
      </c>
      <c r="V888" s="253">
        <f>_xlfn.NORM.DIST(P888,$T$753,$T$754,0)</f>
        <v>2.7981308025831995E-53</v>
      </c>
      <c r="W888" s="253" t="str">
        <f>IF(V888=MAX($V$761:$V$2761),Q888,"")</f>
        <v/>
      </c>
      <c r="X888" s="253" t="str">
        <f t="shared" si="92"/>
        <v/>
      </c>
      <c r="AB888" s="253">
        <v>127</v>
      </c>
      <c r="AC888" s="253">
        <f t="shared" si="108"/>
        <v>-756.94457931014699</v>
      </c>
      <c r="AD888" s="253">
        <f t="shared" si="93"/>
        <v>4.1401193790072689E-6</v>
      </c>
      <c r="AE888" s="253">
        <f t="shared" si="94"/>
        <v>2.3970912367399304E-4</v>
      </c>
      <c r="AF888" s="253">
        <f>IF(OR(AE888&lt;$T$757,AE888&gt;$T$758),AD888,"")</f>
        <v>4.1401193790072689E-6</v>
      </c>
      <c r="AG888" s="253" t="str">
        <f t="shared" si="95"/>
        <v/>
      </c>
      <c r="AH888" s="253" t="str">
        <f t="shared" si="96"/>
        <v/>
      </c>
      <c r="AI888" s="253">
        <f t="shared" si="97"/>
        <v>4.3639051511042164E-4</v>
      </c>
      <c r="AJ888" s="253" t="str">
        <f t="shared" si="98"/>
        <v/>
      </c>
      <c r="AK888" s="253" t="str">
        <f t="shared" si="99"/>
        <v/>
      </c>
      <c r="AO888" s="253">
        <v>127</v>
      </c>
      <c r="AP888" s="253">
        <f t="shared" si="100"/>
        <v>-4462.5685176692105</v>
      </c>
      <c r="AQ888" s="253">
        <f t="shared" si="101"/>
        <v>7.0225048853103937E-7</v>
      </c>
      <c r="AR888" s="253">
        <f t="shared" si="102"/>
        <v>2.3970912367399266E-4</v>
      </c>
      <c r="AS888" s="253">
        <f>IF(OR(AR888&lt;$T$757,AR888&gt;$T$758),AQ888,"")</f>
        <v>7.0225048853103937E-7</v>
      </c>
      <c r="AT888" s="253" t="str">
        <f t="shared" si="103"/>
        <v/>
      </c>
      <c r="AU888" s="253" t="str">
        <f t="shared" si="104"/>
        <v/>
      </c>
      <c r="AV888" s="253">
        <f t="shared" si="105"/>
        <v>0</v>
      </c>
      <c r="AW888" s="253">
        <f t="shared" si="106"/>
        <v>7.0225048853103937E-7</v>
      </c>
      <c r="AX888" s="253" t="str">
        <f t="shared" si="107"/>
        <v/>
      </c>
      <c r="AZ888" s="259"/>
      <c r="BA888" s="259">
        <f>BA887+$BD$753</f>
        <v>0.84479999999999844</v>
      </c>
      <c r="BB888" s="274">
        <f t="shared" si="111"/>
        <v>0.99695942113505898</v>
      </c>
      <c r="BC888" s="259">
        <f t="shared" si="112"/>
        <v>7.3764841985957119E-5</v>
      </c>
      <c r="BD888" s="259" t="str">
        <f t="shared" si="109"/>
        <v/>
      </c>
      <c r="BE888" s="254" t="str">
        <f t="shared" si="110"/>
        <v/>
      </c>
    </row>
    <row r="889" spans="1:57" ht="20.100000000000001" customHeight="1" x14ac:dyDescent="0.25">
      <c r="A889" s="247">
        <v>128</v>
      </c>
      <c r="B889" s="247">
        <f>$B$755+(A889*$B$758)</f>
        <v>-8384.3384110400057</v>
      </c>
      <c r="C889" s="247">
        <f>_xlfn.NORM.DIST($B889,$B$752,$B$753,0)</f>
        <v>3.785934886489247E-7</v>
      </c>
      <c r="D889" s="247">
        <f>_xlfn.NORM.DIST($B889,$B$752,$B$753,1)</f>
        <v>2.4332403946235293E-4</v>
      </c>
      <c r="E889" s="247">
        <f>IF(OR(D889&lt;$F$757,D889&gt;$F$758),C889,"")</f>
        <v>3.785934886489247E-7</v>
      </c>
      <c r="F889" s="247" t="str">
        <f>IF(AND(D889&gt;$F$757,D889&lt;$F$758),C889,"")</f>
        <v/>
      </c>
      <c r="G889" s="247" t="str">
        <f>IF(C889=MAX($C$761:$C$2761),C889,"")</f>
        <v/>
      </c>
      <c r="H889" s="247">
        <f>_xlfn.NORM.DIST(B889,$F$753,$F$754,0)</f>
        <v>0</v>
      </c>
      <c r="I889" s="247">
        <f>IF(H889=MAX($H$761:$H$2761),C889,"")</f>
        <v>3.785934886489247E-7</v>
      </c>
      <c r="J889" s="247" t="str">
        <f>IF(I889=MIN($I$761:$I$2761),I889,"")</f>
        <v/>
      </c>
      <c r="K889" s="247"/>
      <c r="L889" s="247"/>
      <c r="M889" s="247"/>
      <c r="N889" s="247"/>
      <c r="O889" s="247">
        <v>128</v>
      </c>
      <c r="P889" s="247">
        <f>$P$755+(O889*$P$758)</f>
        <v>-488.60171168775969</v>
      </c>
      <c r="Q889" s="247">
        <f>_xlfn.NORM.DIST(P889,P$752,P$753,0)</f>
        <v>6.4966123800182843E-6</v>
      </c>
      <c r="R889" s="247">
        <f>_xlfn.NORM.DIST(P889,P$752,P$753,1)</f>
        <v>2.4332403946235361E-4</v>
      </c>
      <c r="S889" s="253">
        <f>IF(OR(R889&lt;$T$757,R889&gt;$T$758),Q889,"")</f>
        <v>6.4966123800182843E-6</v>
      </c>
      <c r="T889" s="253" t="str">
        <f>IF(AND(R889&gt;$T$757,R889&lt;$T$758),Q889,"")</f>
        <v/>
      </c>
      <c r="U889" s="253" t="str">
        <f>IF(Q889=MAX($Q$761:$Q$2761),Q889,"")</f>
        <v/>
      </c>
      <c r="V889" s="253">
        <f>_xlfn.NORM.DIST(P889,$T$753,$T$754,0)</f>
        <v>2.6333107299499955E-53</v>
      </c>
      <c r="W889" s="253" t="str">
        <f>IF(V889=MAX($V$761:$V$2761),Q889,"")</f>
        <v/>
      </c>
      <c r="X889" s="253" t="str">
        <f t="shared" ref="X889:X952" si="113">IF(W889=MIN($W$761:$W$2761),W889,"")</f>
        <v/>
      </c>
      <c r="AB889" s="253">
        <v>128</v>
      </c>
      <c r="AC889" s="253">
        <f t="shared" si="108"/>
        <v>-756.0775179363668</v>
      </c>
      <c r="AD889" s="253">
        <f t="shared" ref="AD889:AD952" si="114">_xlfn.NORM.DIST(AC889,AC$752,AC$753,0)</f>
        <v>4.1983207458841155E-6</v>
      </c>
      <c r="AE889" s="253">
        <f t="shared" ref="AE889:AE952" si="115">_xlfn.NORM.DIST(AC889,AC$752,AC$753,1)</f>
        <v>2.4332403946235293E-4</v>
      </c>
      <c r="AF889" s="253">
        <f>IF(OR(AE889&lt;$T$757,AE889&gt;$T$758),AD889,"")</f>
        <v>4.1983207458841155E-6</v>
      </c>
      <c r="AG889" s="253" t="str">
        <f t="shared" ref="AG889:AG952" si="116">IF(AND(AE889&gt;$AG$757,AE889&lt;$AG$758),AD889,"")</f>
        <v/>
      </c>
      <c r="AH889" s="253" t="str">
        <f t="shared" ref="AH889:AH952" si="117">IF(AD889=MAX($AD$761:$AD$2761),AD889,"")</f>
        <v/>
      </c>
      <c r="AI889" s="253">
        <f t="shared" ref="AI889:AI952" si="118">_xlfn.NORM.DIST(AC889,$AG$753,$AG$754,0)</f>
        <v>4.3935858570610844E-4</v>
      </c>
      <c r="AJ889" s="253" t="str">
        <f t="shared" ref="AJ889:AJ952" si="119">IF(AI889=MAX($AI$761:$AI$2761),AD889,"")</f>
        <v/>
      </c>
      <c r="AK889" s="253" t="str">
        <f t="shared" ref="AK889:AK952" si="120">IF(AJ889=MIN($AJ$761:$AJ$2761),AJ889,"")</f>
        <v/>
      </c>
      <c r="AO889" s="253">
        <v>128</v>
      </c>
      <c r="AP889" s="253">
        <f t="shared" ref="AP889:AP952" si="121">AP$755+(AO889*AP$758)</f>
        <v>-4457.4567553351098</v>
      </c>
      <c r="AQ889" s="253">
        <f t="shared" ref="AQ889:AQ952" si="122">_xlfn.NORM.DIST(AP889,AP$752,AP$753,0)</f>
        <v>7.121226527323173E-7</v>
      </c>
      <c r="AR889" s="253">
        <f t="shared" ref="AR889:AR952" si="123">_xlfn.NORM.DIST(AP889,AP$752,AP$753,1)</f>
        <v>2.4332403946235415E-4</v>
      </c>
      <c r="AS889" s="253">
        <f>IF(OR(AR889&lt;$T$757,AR889&gt;$T$758),AQ889,"")</f>
        <v>7.121226527323173E-7</v>
      </c>
      <c r="AT889" s="253" t="str">
        <f t="shared" ref="AT889:AT952" si="124">IF(AND(AR889&gt;$AG$757,AR889&lt;$AG$758),AQ889,"")</f>
        <v/>
      </c>
      <c r="AU889" s="253" t="str">
        <f t="shared" ref="AU889:AU952" si="125">IF(AQ889=MAX($AQ$761:$AQ$2761),AQ889,"")</f>
        <v/>
      </c>
      <c r="AV889" s="253">
        <f t="shared" ref="AV889:AV952" si="126">_xlfn.NORM.DIST(AP889,$AT$753,$AT$754,0)</f>
        <v>0</v>
      </c>
      <c r="AW889" s="253">
        <f t="shared" ref="AW889:AW952" si="127">IF(AV889=MAX($AV$761:$AV$2761),AQ889,"")</f>
        <v>7.121226527323173E-7</v>
      </c>
      <c r="AX889" s="253" t="str">
        <f t="shared" ref="AX889:AX952" si="128">IF(AW889=MIN($AW$761:$AW$2761),AW889,"")</f>
        <v/>
      </c>
      <c r="AZ889" s="259"/>
      <c r="BA889" s="259">
        <f>BA888+$BD$753</f>
        <v>0.8511999999999984</v>
      </c>
      <c r="BB889" s="274">
        <f t="shared" si="111"/>
        <v>0.99688565629307302</v>
      </c>
      <c r="BC889" s="259">
        <f t="shared" si="112"/>
        <v>7.4924370252471562E-5</v>
      </c>
      <c r="BD889" s="259" t="str">
        <f t="shared" si="109"/>
        <v/>
      </c>
      <c r="BE889" s="254" t="str">
        <f t="shared" si="110"/>
        <v/>
      </c>
    </row>
    <row r="890" spans="1:57" ht="20.100000000000001" customHeight="1" x14ac:dyDescent="0.25">
      <c r="A890" s="247">
        <v>129</v>
      </c>
      <c r="B890" s="247">
        <f>$B$755+(A890*$B$758)</f>
        <v>-8374.723344054868</v>
      </c>
      <c r="C890" s="247">
        <f>_xlfn.NORM.DIST($B890,$B$752,$B$753,0)</f>
        <v>3.839095738649048E-7</v>
      </c>
      <c r="D890" s="247">
        <f>_xlfn.NORM.DIST($B890,$B$752,$B$753,1)</f>
        <v>2.469897439662884E-4</v>
      </c>
      <c r="E890" s="247">
        <f>IF(OR(D890&lt;$F$757,D890&gt;$F$758),C890,"")</f>
        <v>3.839095738649048E-7</v>
      </c>
      <c r="F890" s="247" t="str">
        <f>IF(AND(D890&gt;$F$757,D890&lt;$F$758),C890,"")</f>
        <v/>
      </c>
      <c r="G890" s="247" t="str">
        <f>IF(C890=MAX($C$761:$C$2761),C890,"")</f>
        <v/>
      </c>
      <c r="H890" s="247">
        <f>_xlfn.NORM.DIST(B890,$F$753,$F$754,0)</f>
        <v>0</v>
      </c>
      <c r="I890" s="247">
        <f>IF(H890=MAX($H$761:$H$2761),C890,"")</f>
        <v>3.839095738649048E-7</v>
      </c>
      <c r="J890" s="247" t="str">
        <f>IF(I890=MIN($I$761:$I$2761),I890,"")</f>
        <v/>
      </c>
      <c r="K890" s="247"/>
      <c r="L890" s="247"/>
      <c r="M890" s="247"/>
      <c r="N890" s="247"/>
      <c r="O890" s="247">
        <v>129</v>
      </c>
      <c r="P890" s="247">
        <f>$P$755+(O890*$P$758)</f>
        <v>-488.04138862389755</v>
      </c>
      <c r="Q890" s="247">
        <f>_xlfn.NORM.DIST(P890,P$752,P$753,0)</f>
        <v>6.5878356737696183E-6</v>
      </c>
      <c r="R890" s="247">
        <f>_xlfn.NORM.DIST(P890,P$752,P$753,1)</f>
        <v>2.469897439662884E-4</v>
      </c>
      <c r="S890" s="253">
        <f>IF(OR(R890&lt;$T$757,R890&gt;$T$758),Q890,"")</f>
        <v>6.5878356737696183E-6</v>
      </c>
      <c r="T890" s="253" t="str">
        <f>IF(AND(R890&gt;$T$757,R890&lt;$T$758),Q890,"")</f>
        <v/>
      </c>
      <c r="U890" s="253" t="str">
        <f>IF(Q890=MAX($Q$761:$Q$2761),Q890,"")</f>
        <v/>
      </c>
      <c r="V890" s="253">
        <f>_xlfn.NORM.DIST(P890,$T$753,$T$754,0)</f>
        <v>2.478159507678935E-53</v>
      </c>
      <c r="W890" s="253" t="str">
        <f>IF(V890=MAX($V$761:$V$2761),Q890,"")</f>
        <v/>
      </c>
      <c r="X890" s="253" t="str">
        <f t="shared" si="113"/>
        <v/>
      </c>
      <c r="AB890" s="253">
        <v>129</v>
      </c>
      <c r="AC890" s="253">
        <f t="shared" ref="AC890:AC953" si="129">$AC$755+(AB890*$AC$758)</f>
        <v>-755.2104565625865</v>
      </c>
      <c r="AD890" s="253">
        <f t="shared" si="114"/>
        <v>4.2572721846127222E-6</v>
      </c>
      <c r="AE890" s="253">
        <f t="shared" si="115"/>
        <v>2.469897439662884E-4</v>
      </c>
      <c r="AF890" s="253">
        <f>IF(OR(AE890&lt;$T$757,AE890&gt;$T$758),AD890,"")</f>
        <v>4.2572721846127222E-6</v>
      </c>
      <c r="AG890" s="253" t="str">
        <f t="shared" si="116"/>
        <v/>
      </c>
      <c r="AH890" s="253" t="str">
        <f t="shared" si="117"/>
        <v/>
      </c>
      <c r="AI890" s="253">
        <f t="shared" si="118"/>
        <v>4.423397658724716E-4</v>
      </c>
      <c r="AJ890" s="253" t="str">
        <f t="shared" si="119"/>
        <v/>
      </c>
      <c r="AK890" s="253" t="str">
        <f t="shared" si="120"/>
        <v/>
      </c>
      <c r="AO890" s="253">
        <v>129</v>
      </c>
      <c r="AP890" s="253">
        <f t="shared" si="121"/>
        <v>-4452.3449930010102</v>
      </c>
      <c r="AQ890" s="253">
        <f t="shared" si="122"/>
        <v>7.2212204474421888E-7</v>
      </c>
      <c r="AR890" s="253">
        <f t="shared" si="123"/>
        <v>2.469897439662884E-4</v>
      </c>
      <c r="AS890" s="253">
        <f>IF(OR(AR890&lt;$T$757,AR890&gt;$T$758),AQ890,"")</f>
        <v>7.2212204474421888E-7</v>
      </c>
      <c r="AT890" s="253" t="str">
        <f t="shared" si="124"/>
        <v/>
      </c>
      <c r="AU890" s="253" t="str">
        <f t="shared" si="125"/>
        <v/>
      </c>
      <c r="AV890" s="253">
        <f t="shared" si="126"/>
        <v>0</v>
      </c>
      <c r="AW890" s="253">
        <f t="shared" si="127"/>
        <v>7.2212204474421888E-7</v>
      </c>
      <c r="AX890" s="253" t="str">
        <f t="shared" si="128"/>
        <v/>
      </c>
      <c r="AZ890" s="259"/>
      <c r="BA890" s="259">
        <f>BA889+$BD$753</f>
        <v>0.85759999999999836</v>
      </c>
      <c r="BB890" s="274">
        <f t="shared" si="111"/>
        <v>0.99681073192282055</v>
      </c>
      <c r="BC890" s="259">
        <f t="shared" si="112"/>
        <v>7.6091450912585401E-5</v>
      </c>
      <c r="BD890" s="259" t="str">
        <f t="shared" si="109"/>
        <v/>
      </c>
      <c r="BE890" s="254" t="str">
        <f t="shared" si="110"/>
        <v/>
      </c>
    </row>
    <row r="891" spans="1:57" ht="20.100000000000001" customHeight="1" x14ac:dyDescent="0.25">
      <c r="A891" s="247">
        <v>130</v>
      </c>
      <c r="B891" s="247">
        <f>$B$755+(A891*$B$758)</f>
        <v>-8365.1082770697303</v>
      </c>
      <c r="C891" s="247">
        <f>_xlfn.NORM.DIST($B891,$B$752,$B$753,0)</f>
        <v>3.8929407704551154E-7</v>
      </c>
      <c r="D891" s="247">
        <f>_xlfn.NORM.DIST($B891,$B$752,$B$753,1)</f>
        <v>2.5070689128053755E-4</v>
      </c>
      <c r="E891" s="247">
        <f>IF(OR(D891&lt;$F$757,D891&gt;$F$758),C891,"")</f>
        <v>3.8929407704551154E-7</v>
      </c>
      <c r="F891" s="247" t="str">
        <f>IF(AND(D891&gt;$F$757,D891&lt;$F$758),C891,"")</f>
        <v/>
      </c>
      <c r="G891" s="247" t="str">
        <f>IF(C891=MAX($C$761:$C$2761),C891,"")</f>
        <v/>
      </c>
      <c r="H891" s="247">
        <f>_xlfn.NORM.DIST(B891,$F$753,$F$754,0)</f>
        <v>0</v>
      </c>
      <c r="I891" s="247">
        <f>IF(H891=MAX($H$761:$H$2761),C891,"")</f>
        <v>3.8929407704551154E-7</v>
      </c>
      <c r="J891" s="247" t="str">
        <f>IF(I891=MIN($I$761:$I$2761),I891,"")</f>
        <v/>
      </c>
      <c r="K891" s="247"/>
      <c r="L891" s="247"/>
      <c r="M891" s="247"/>
      <c r="N891" s="247"/>
      <c r="O891" s="247">
        <v>130</v>
      </c>
      <c r="P891" s="247">
        <f>$P$755+(O891*$P$758)</f>
        <v>-487.48106556003546</v>
      </c>
      <c r="Q891" s="247">
        <f>_xlfn.NORM.DIST(P891,P$752,P$753,0)</f>
        <v>6.6802330104174654E-6</v>
      </c>
      <c r="R891" s="247">
        <f>_xlfn.NORM.DIST(P891,P$752,P$753,1)</f>
        <v>2.5070689128053755E-4</v>
      </c>
      <c r="S891" s="253">
        <f>IF(OR(R891&lt;$T$757,R891&gt;$T$758),Q891,"")</f>
        <v>6.6802330104174654E-6</v>
      </c>
      <c r="T891" s="253" t="str">
        <f>IF(AND(R891&gt;$T$757,R891&lt;$T$758),Q891,"")</f>
        <v/>
      </c>
      <c r="U891" s="253" t="str">
        <f>IF(Q891=MAX($Q$761:$Q$2761),Q891,"")</f>
        <v/>
      </c>
      <c r="V891" s="253">
        <f>_xlfn.NORM.DIST(P891,$T$753,$T$754,0)</f>
        <v>2.3321122782990145E-53</v>
      </c>
      <c r="W891" s="253" t="str">
        <f>IF(V891=MAX($V$761:$V$2761),Q891,"")</f>
        <v/>
      </c>
      <c r="X891" s="253" t="str">
        <f t="shared" si="113"/>
        <v/>
      </c>
      <c r="AB891" s="253">
        <v>130</v>
      </c>
      <c r="AC891" s="253">
        <f t="shared" si="129"/>
        <v>-754.34339518880631</v>
      </c>
      <c r="AD891" s="253">
        <f t="shared" si="114"/>
        <v>4.3169823277799838E-6</v>
      </c>
      <c r="AE891" s="253">
        <f t="shared" si="115"/>
        <v>2.5070689128053755E-4</v>
      </c>
      <c r="AF891" s="253">
        <f>IF(OR(AE891&lt;$T$757,AE891&gt;$T$758),AD891,"")</f>
        <v>4.3169823277799838E-6</v>
      </c>
      <c r="AG891" s="253" t="str">
        <f t="shared" si="116"/>
        <v/>
      </c>
      <c r="AH891" s="253" t="str">
        <f t="shared" si="117"/>
        <v/>
      </c>
      <c r="AI891" s="253">
        <f t="shared" si="118"/>
        <v>4.4533404884123978E-4</v>
      </c>
      <c r="AJ891" s="253" t="str">
        <f t="shared" si="119"/>
        <v/>
      </c>
      <c r="AK891" s="253" t="str">
        <f t="shared" si="120"/>
        <v/>
      </c>
      <c r="AO891" s="253">
        <v>130</v>
      </c>
      <c r="AP891" s="253">
        <f t="shared" si="121"/>
        <v>-4447.2332306669105</v>
      </c>
      <c r="AQ891" s="253">
        <f t="shared" si="122"/>
        <v>7.3225012883331154E-7</v>
      </c>
      <c r="AR891" s="253">
        <f t="shared" si="123"/>
        <v>2.5070689128053755E-4</v>
      </c>
      <c r="AS891" s="253">
        <f>IF(OR(AR891&lt;$T$757,AR891&gt;$T$758),AQ891,"")</f>
        <v>7.3225012883331154E-7</v>
      </c>
      <c r="AT891" s="253" t="str">
        <f t="shared" si="124"/>
        <v/>
      </c>
      <c r="AU891" s="253" t="str">
        <f t="shared" si="125"/>
        <v/>
      </c>
      <c r="AV891" s="253">
        <f t="shared" si="126"/>
        <v>0</v>
      </c>
      <c r="AW891" s="253">
        <f t="shared" si="127"/>
        <v>7.3225012883331154E-7</v>
      </c>
      <c r="AX891" s="253" t="str">
        <f t="shared" si="128"/>
        <v/>
      </c>
      <c r="AZ891" s="259"/>
      <c r="BA891" s="259">
        <f>BA890+$BD$753</f>
        <v>0.86399999999999832</v>
      </c>
      <c r="BB891" s="274">
        <f t="shared" si="111"/>
        <v>0.99673464047190796</v>
      </c>
      <c r="BC891" s="259">
        <f t="shared" si="112"/>
        <v>7.7266032225242753E-5</v>
      </c>
      <c r="BD891" s="259" t="str">
        <f t="shared" si="109"/>
        <v/>
      </c>
      <c r="BE891" s="254" t="str">
        <f t="shared" si="110"/>
        <v/>
      </c>
    </row>
    <row r="892" spans="1:57" ht="20.100000000000001" customHeight="1" x14ac:dyDescent="0.25">
      <c r="A892" s="248">
        <v>131</v>
      </c>
      <c r="B892" s="247">
        <f>$B$755+(A892*$B$758)</f>
        <v>-8355.4932100845926</v>
      </c>
      <c r="C892" s="247">
        <f>_xlfn.NORM.DIST($B892,$B$752,$B$753,0)</f>
        <v>3.9474778427221184E-7</v>
      </c>
      <c r="D892" s="247">
        <f>_xlfn.NORM.DIST($B892,$B$752,$B$753,1)</f>
        <v>2.5447614302140094E-4</v>
      </c>
      <c r="E892" s="247">
        <f>IF(OR(D892&lt;$F$757,D892&gt;$F$758),C892,"")</f>
        <v>3.9474778427221184E-7</v>
      </c>
      <c r="F892" s="247" t="str">
        <f>IF(AND(D892&gt;$F$757,D892&lt;$F$758),C892,"")</f>
        <v/>
      </c>
      <c r="G892" s="247" t="str">
        <f>IF(C892=MAX($C$761:$C$2761),C892,"")</f>
        <v/>
      </c>
      <c r="H892" s="247">
        <f>_xlfn.NORM.DIST(B892,$F$753,$F$754,0)</f>
        <v>0</v>
      </c>
      <c r="I892" s="247">
        <f>IF(H892=MAX($H$761:$H$2761),C892,"")</f>
        <v>3.9474778427221184E-7</v>
      </c>
      <c r="J892" s="247" t="str">
        <f>IF(I892=MIN($I$761:$I$2761),I892,"")</f>
        <v/>
      </c>
      <c r="K892" s="247"/>
      <c r="L892" s="247"/>
      <c r="M892" s="247"/>
      <c r="N892" s="247"/>
      <c r="O892" s="248">
        <v>131</v>
      </c>
      <c r="P892" s="247">
        <f>$P$755+(O892*$P$758)</f>
        <v>-486.92074249617338</v>
      </c>
      <c r="Q892" s="247">
        <f>_xlfn.NORM.DIST(P892,P$752,P$753,0)</f>
        <v>6.7738178790120546E-6</v>
      </c>
      <c r="R892" s="247">
        <f>_xlfn.NORM.DIST(P892,P$752,P$753,1)</f>
        <v>2.5447614302140094E-4</v>
      </c>
      <c r="S892" s="253">
        <f>IF(OR(R892&lt;$T$757,R892&gt;$T$758),Q892,"")</f>
        <v>6.7738178790120546E-6</v>
      </c>
      <c r="T892" s="253" t="str">
        <f>IF(AND(R892&gt;$T$757,R892&lt;$T$758),Q892,"")</f>
        <v/>
      </c>
      <c r="U892" s="253" t="str">
        <f>IF(Q892=MAX($Q$761:$Q$2761),Q892,"")</f>
        <v/>
      </c>
      <c r="V892" s="253">
        <f>_xlfn.NORM.DIST(P892,$T$753,$T$754,0)</f>
        <v>2.1946370451433449E-53</v>
      </c>
      <c r="W892" s="253" t="str">
        <f>IF(V892=MAX($V$761:$V$2761),Q892,"")</f>
        <v/>
      </c>
      <c r="X892" s="253" t="str">
        <f t="shared" si="113"/>
        <v/>
      </c>
      <c r="AB892" s="259">
        <v>131</v>
      </c>
      <c r="AC892" s="253">
        <f t="shared" si="129"/>
        <v>-753.47633381502601</v>
      </c>
      <c r="AD892" s="253">
        <f t="shared" si="114"/>
        <v>4.3774598924458313E-6</v>
      </c>
      <c r="AE892" s="253">
        <f t="shared" si="115"/>
        <v>2.5447614302140094E-4</v>
      </c>
      <c r="AF892" s="253">
        <f>IF(OR(AE892&lt;$T$757,AE892&gt;$T$758),AD892,"")</f>
        <v>4.3774598924458313E-6</v>
      </c>
      <c r="AG892" s="253" t="str">
        <f t="shared" si="116"/>
        <v/>
      </c>
      <c r="AH892" s="253" t="str">
        <f t="shared" si="117"/>
        <v/>
      </c>
      <c r="AI892" s="253">
        <f t="shared" si="118"/>
        <v>4.4834142716721604E-4</v>
      </c>
      <c r="AJ892" s="253" t="str">
        <f t="shared" si="119"/>
        <v/>
      </c>
      <c r="AK892" s="253" t="str">
        <f t="shared" si="120"/>
        <v/>
      </c>
      <c r="AO892" s="259">
        <v>131</v>
      </c>
      <c r="AP892" s="253">
        <f t="shared" si="121"/>
        <v>-4442.1214683328108</v>
      </c>
      <c r="AQ892" s="253">
        <f t="shared" si="122"/>
        <v>7.425083835945408E-7</v>
      </c>
      <c r="AR892" s="253">
        <f t="shared" si="123"/>
        <v>2.5447614302140094E-4</v>
      </c>
      <c r="AS892" s="253">
        <f>IF(OR(AR892&lt;$T$757,AR892&gt;$T$758),AQ892,"")</f>
        <v>7.425083835945408E-7</v>
      </c>
      <c r="AT892" s="253" t="str">
        <f t="shared" si="124"/>
        <v/>
      </c>
      <c r="AU892" s="253" t="str">
        <f t="shared" si="125"/>
        <v/>
      </c>
      <c r="AV892" s="253">
        <f t="shared" si="126"/>
        <v>0</v>
      </c>
      <c r="AW892" s="253">
        <f t="shared" si="127"/>
        <v>7.425083835945408E-7</v>
      </c>
      <c r="AX892" s="253" t="str">
        <f t="shared" si="128"/>
        <v/>
      </c>
      <c r="AZ892" s="259"/>
      <c r="BA892" s="259">
        <f>BA891+$BD$753</f>
        <v>0.87039999999999829</v>
      </c>
      <c r="BB892" s="274">
        <f t="shared" si="111"/>
        <v>0.99665737443968272</v>
      </c>
      <c r="BC892" s="259">
        <f t="shared" si="112"/>
        <v>7.8448062272307162E-5</v>
      </c>
      <c r="BD892" s="259" t="str">
        <f t="shared" si="109"/>
        <v/>
      </c>
      <c r="BE892" s="254" t="str">
        <f t="shared" si="110"/>
        <v/>
      </c>
    </row>
    <row r="893" spans="1:57" ht="20.100000000000001" customHeight="1" x14ac:dyDescent="0.25">
      <c r="A893" s="247">
        <v>132</v>
      </c>
      <c r="B893" s="247">
        <f>$B$755+(A893*$B$758)</f>
        <v>-8345.878143099455</v>
      </c>
      <c r="C893" s="247">
        <f>_xlfn.NORM.DIST($B893,$B$752,$B$753,0)</f>
        <v>4.0027148930020391E-7</v>
      </c>
      <c r="D893" s="247">
        <f>_xlfn.NORM.DIST($B893,$B$752,$B$753,1)</f>
        <v>2.582981684002516E-4</v>
      </c>
      <c r="E893" s="247">
        <f>IF(OR(D893&lt;$F$757,D893&gt;$F$758),C893,"")</f>
        <v>4.0027148930020391E-7</v>
      </c>
      <c r="F893" s="247" t="str">
        <f>IF(AND(D893&gt;$F$757,D893&lt;$F$758),C893,"")</f>
        <v/>
      </c>
      <c r="G893" s="247" t="str">
        <f>IF(C893=MAX($C$761:$C$2761),C893,"")</f>
        <v/>
      </c>
      <c r="H893" s="247">
        <f>_xlfn.NORM.DIST(B893,$F$753,$F$754,0)</f>
        <v>0</v>
      </c>
      <c r="I893" s="247">
        <f>IF(H893=MAX($H$761:$H$2761),C893,"")</f>
        <v>4.0027148930020391E-7</v>
      </c>
      <c r="J893" s="247" t="str">
        <f>IF(I893=MIN($I$761:$I$2761),I893,"")</f>
        <v/>
      </c>
      <c r="K893" s="247"/>
      <c r="L893" s="247"/>
      <c r="M893" s="247"/>
      <c r="N893" s="247"/>
      <c r="O893" s="247">
        <v>132</v>
      </c>
      <c r="P893" s="247">
        <f>$P$755+(O893*$P$758)</f>
        <v>-486.36041943231123</v>
      </c>
      <c r="Q893" s="247">
        <f>_xlfn.NORM.DIST(P893,P$752,P$753,0)</f>
        <v>6.8686039002838034E-6</v>
      </c>
      <c r="R893" s="247">
        <f>_xlfn.NORM.DIST(P893,P$752,P$753,1)</f>
        <v>2.582981684002516E-4</v>
      </c>
      <c r="S893" s="253">
        <f>IF(OR(R893&lt;$T$757,R893&gt;$T$758),Q893,"")</f>
        <v>6.8686039002838034E-6</v>
      </c>
      <c r="T893" s="253" t="str">
        <f>IF(AND(R893&gt;$T$757,R893&lt;$T$758),Q893,"")</f>
        <v/>
      </c>
      <c r="U893" s="253" t="str">
        <f>IF(Q893=MAX($Q$761:$Q$2761),Q893,"")</f>
        <v/>
      </c>
      <c r="V893" s="253">
        <f>_xlfn.NORM.DIST(P893,$T$753,$T$754,0)</f>
        <v>2.0652327687827437E-53</v>
      </c>
      <c r="W893" s="253" t="str">
        <f>IF(V893=MAX($V$761:$V$2761),Q893,"")</f>
        <v/>
      </c>
      <c r="X893" s="253" t="str">
        <f t="shared" si="113"/>
        <v/>
      </c>
      <c r="AB893" s="253">
        <v>132</v>
      </c>
      <c r="AC893" s="253">
        <f t="shared" si="129"/>
        <v>-752.60927244124582</v>
      </c>
      <c r="AD893" s="253">
        <f t="shared" si="114"/>
        <v>4.4387136807661803E-6</v>
      </c>
      <c r="AE893" s="253">
        <f t="shared" si="115"/>
        <v>2.582981684002516E-4</v>
      </c>
      <c r="AF893" s="253">
        <f>IF(OR(AE893&lt;$T$757,AE893&gt;$T$758),AD893,"")</f>
        <v>4.4387136807661803E-6</v>
      </c>
      <c r="AG893" s="253" t="str">
        <f t="shared" si="116"/>
        <v/>
      </c>
      <c r="AH893" s="253" t="str">
        <f t="shared" si="117"/>
        <v/>
      </c>
      <c r="AI893" s="253">
        <f t="shared" si="118"/>
        <v>4.5136189272417009E-4</v>
      </c>
      <c r="AJ893" s="253" t="str">
        <f t="shared" si="119"/>
        <v/>
      </c>
      <c r="AK893" s="253" t="str">
        <f t="shared" si="120"/>
        <v/>
      </c>
      <c r="AO893" s="253">
        <v>132</v>
      </c>
      <c r="AP893" s="253">
        <f t="shared" si="121"/>
        <v>-4437.0097059987111</v>
      </c>
      <c r="AQ893" s="253">
        <f t="shared" si="122"/>
        <v>7.5289830205690432E-7</v>
      </c>
      <c r="AR893" s="253">
        <f t="shared" si="123"/>
        <v>2.582981684002509E-4</v>
      </c>
      <c r="AS893" s="253">
        <f>IF(OR(AR893&lt;$T$757,AR893&gt;$T$758),AQ893,"")</f>
        <v>7.5289830205690432E-7</v>
      </c>
      <c r="AT893" s="253" t="str">
        <f t="shared" si="124"/>
        <v/>
      </c>
      <c r="AU893" s="253" t="str">
        <f t="shared" si="125"/>
        <v/>
      </c>
      <c r="AV893" s="253">
        <f t="shared" si="126"/>
        <v>0</v>
      </c>
      <c r="AW893" s="253">
        <f t="shared" si="127"/>
        <v>7.5289830205690432E-7</v>
      </c>
      <c r="AX893" s="253" t="str">
        <f t="shared" si="128"/>
        <v/>
      </c>
      <c r="AZ893" s="259"/>
      <c r="BA893" s="259">
        <f>BA892+$BD$753</f>
        <v>0.87679999999999825</v>
      </c>
      <c r="BB893" s="274">
        <f t="shared" si="111"/>
        <v>0.99657892637741041</v>
      </c>
      <c r="BC893" s="259">
        <f t="shared" si="112"/>
        <v>7.9637488966999292E-5</v>
      </c>
      <c r="BD893" s="259" t="str">
        <f t="shared" si="109"/>
        <v/>
      </c>
      <c r="BE893" s="254" t="str">
        <f t="shared" si="110"/>
        <v/>
      </c>
    </row>
    <row r="894" spans="1:57" ht="20.100000000000001" customHeight="1" x14ac:dyDescent="0.25">
      <c r="A894" s="247">
        <v>133</v>
      </c>
      <c r="B894" s="247">
        <f>$B$755+(A894*$B$758)</f>
        <v>-8336.2630761143173</v>
      </c>
      <c r="C894" s="247">
        <f>_xlfn.NORM.DIST($B894,$B$752,$B$753,0)</f>
        <v>4.0586599361476639E-7</v>
      </c>
      <c r="D894" s="247">
        <f>_xlfn.NORM.DIST($B894,$B$752,$B$753,1)</f>
        <v>2.6217364429758819E-4</v>
      </c>
      <c r="E894" s="247">
        <f>IF(OR(D894&lt;$F$757,D894&gt;$F$758),C894,"")</f>
        <v>4.0586599361476639E-7</v>
      </c>
      <c r="F894" s="247" t="str">
        <f>IF(AND(D894&gt;$F$757,D894&lt;$F$758),C894,"")</f>
        <v/>
      </c>
      <c r="G894" s="247" t="str">
        <f>IF(C894=MAX($C$761:$C$2761),C894,"")</f>
        <v/>
      </c>
      <c r="H894" s="247">
        <f>_xlfn.NORM.DIST(B894,$F$753,$F$754,0)</f>
        <v>0</v>
      </c>
      <c r="I894" s="247">
        <f>IF(H894=MAX($H$761:$H$2761),C894,"")</f>
        <v>4.0586599361476639E-7</v>
      </c>
      <c r="J894" s="247" t="str">
        <f>IF(I894=MIN($I$761:$I$2761),I894,"")</f>
        <v/>
      </c>
      <c r="K894" s="247"/>
      <c r="L894" s="247"/>
      <c r="M894" s="247"/>
      <c r="N894" s="247"/>
      <c r="O894" s="247">
        <v>133</v>
      </c>
      <c r="P894" s="247">
        <f>$P$755+(O894*$P$758)</f>
        <v>-485.80009636844915</v>
      </c>
      <c r="Q894" s="247">
        <f>_xlfn.NORM.DIST(P894,P$752,P$753,0)</f>
        <v>6.9646048276102517E-6</v>
      </c>
      <c r="R894" s="247">
        <f>_xlfn.NORM.DIST(P894,P$752,P$753,1)</f>
        <v>2.6217364429758819E-4</v>
      </c>
      <c r="S894" s="253">
        <f>IF(OR(R894&lt;$T$757,R894&gt;$T$758),Q894,"")</f>
        <v>6.9646048276102517E-6</v>
      </c>
      <c r="T894" s="253" t="str">
        <f>IF(AND(R894&gt;$T$757,R894&lt;$T$758),Q894,"")</f>
        <v/>
      </c>
      <c r="U894" s="253" t="str">
        <f>IF(Q894=MAX($Q$761:$Q$2761),Q894,"")</f>
        <v/>
      </c>
      <c r="V894" s="253">
        <f>_xlfn.NORM.DIST(P894,$T$753,$T$754,0)</f>
        <v>1.9434275732547021E-53</v>
      </c>
      <c r="W894" s="253" t="str">
        <f>IF(V894=MAX($V$761:$V$2761),Q894,"")</f>
        <v/>
      </c>
      <c r="X894" s="253" t="str">
        <f t="shared" si="113"/>
        <v/>
      </c>
      <c r="AB894" s="253">
        <v>133</v>
      </c>
      <c r="AC894" s="253">
        <f t="shared" si="129"/>
        <v>-751.74221106746552</v>
      </c>
      <c r="AD894" s="253">
        <f t="shared" si="114"/>
        <v>4.5007525806177993E-6</v>
      </c>
      <c r="AE894" s="253">
        <f t="shared" si="115"/>
        <v>2.6217364429758819E-4</v>
      </c>
      <c r="AF894" s="253">
        <f>IF(OR(AE894&lt;$T$757,AE894&gt;$T$758),AD894,"")</f>
        <v>4.5007525806177993E-6</v>
      </c>
      <c r="AG894" s="253" t="str">
        <f t="shared" si="116"/>
        <v/>
      </c>
      <c r="AH894" s="253" t="str">
        <f t="shared" si="117"/>
        <v/>
      </c>
      <c r="AI894" s="253">
        <f t="shared" si="118"/>
        <v>4.5439543670076454E-4</v>
      </c>
      <c r="AJ894" s="253" t="str">
        <f t="shared" si="119"/>
        <v/>
      </c>
      <c r="AK894" s="253" t="str">
        <f t="shared" si="120"/>
        <v/>
      </c>
      <c r="AO894" s="253">
        <v>133</v>
      </c>
      <c r="AP894" s="253">
        <f t="shared" si="121"/>
        <v>-4431.8979436646105</v>
      </c>
      <c r="AQ894" s="253">
        <f t="shared" si="122"/>
        <v>7.6342139178944726E-7</v>
      </c>
      <c r="AR894" s="253">
        <f t="shared" si="123"/>
        <v>2.6217364429758819E-4</v>
      </c>
      <c r="AS894" s="253">
        <f>IF(OR(AR894&lt;$T$757,AR894&gt;$T$758),AQ894,"")</f>
        <v>7.6342139178944726E-7</v>
      </c>
      <c r="AT894" s="253" t="str">
        <f t="shared" si="124"/>
        <v/>
      </c>
      <c r="AU894" s="253" t="str">
        <f t="shared" si="125"/>
        <v/>
      </c>
      <c r="AV894" s="253">
        <f t="shared" si="126"/>
        <v>0</v>
      </c>
      <c r="AW894" s="253">
        <f t="shared" si="127"/>
        <v>7.6342139178944726E-7</v>
      </c>
      <c r="AX894" s="253" t="str">
        <f t="shared" si="128"/>
        <v/>
      </c>
      <c r="AZ894" s="259"/>
      <c r="BA894" s="259">
        <f>BA893+$BD$753</f>
        <v>0.88319999999999821</v>
      </c>
      <c r="BB894" s="274">
        <f t="shared" si="111"/>
        <v>0.99649928888844341</v>
      </c>
      <c r="BC894" s="259">
        <f t="shared" si="112"/>
        <v>8.0834260059781116E-5</v>
      </c>
      <c r="BD894" s="259" t="str">
        <f t="shared" si="109"/>
        <v/>
      </c>
      <c r="BE894" s="254" t="str">
        <f t="shared" si="110"/>
        <v/>
      </c>
    </row>
    <row r="895" spans="1:57" ht="20.100000000000001" customHeight="1" x14ac:dyDescent="0.25">
      <c r="A895" s="247">
        <v>134</v>
      </c>
      <c r="B895" s="247">
        <f>$B$755+(A895*$B$758)</f>
        <v>-8326.6480091291796</v>
      </c>
      <c r="C895" s="247">
        <f>_xlfn.NORM.DIST($B895,$B$752,$B$753,0)</f>
        <v>4.115321064877707E-7</v>
      </c>
      <c r="D895" s="247">
        <f>_xlfn.NORM.DIST($B895,$B$752,$B$753,1)</f>
        <v>2.6610325533763359E-4</v>
      </c>
      <c r="E895" s="247">
        <f>IF(OR(D895&lt;$F$757,D895&gt;$F$758),C895,"")</f>
        <v>4.115321064877707E-7</v>
      </c>
      <c r="F895" s="247" t="str">
        <f>IF(AND(D895&gt;$F$757,D895&lt;$F$758),C895,"")</f>
        <v/>
      </c>
      <c r="G895" s="247" t="str">
        <f>IF(C895=MAX($C$761:$C$2761),C895,"")</f>
        <v/>
      </c>
      <c r="H895" s="247">
        <f>_xlfn.NORM.DIST(B895,$F$753,$F$754,0)</f>
        <v>0</v>
      </c>
      <c r="I895" s="247">
        <f>IF(H895=MAX($H$761:$H$2761),C895,"")</f>
        <v>4.115321064877707E-7</v>
      </c>
      <c r="J895" s="247" t="str">
        <f>IF(I895=MIN($I$761:$I$2761),I895,"")</f>
        <v/>
      </c>
      <c r="K895" s="247"/>
      <c r="L895" s="247"/>
      <c r="M895" s="247"/>
      <c r="N895" s="247"/>
      <c r="O895" s="247">
        <v>134</v>
      </c>
      <c r="P895" s="247">
        <f>$P$755+(O895*$P$758)</f>
        <v>-485.23977330458706</v>
      </c>
      <c r="Q895" s="247">
        <f>_xlfn.NORM.DIST(P895,P$752,P$753,0)</f>
        <v>7.061834547985793E-6</v>
      </c>
      <c r="R895" s="247">
        <f>_xlfn.NORM.DIST(P895,P$752,P$753,1)</f>
        <v>2.6610325533763272E-4</v>
      </c>
      <c r="S895" s="253">
        <f>IF(OR(R895&lt;$T$757,R895&gt;$T$758),Q895,"")</f>
        <v>7.061834547985793E-6</v>
      </c>
      <c r="T895" s="253" t="str">
        <f>IF(AND(R895&gt;$T$757,R895&lt;$T$758),Q895,"")</f>
        <v/>
      </c>
      <c r="U895" s="253" t="str">
        <f>IF(Q895=MAX($Q$761:$Q$2761),Q895,"")</f>
        <v/>
      </c>
      <c r="V895" s="253">
        <f>_xlfn.NORM.DIST(P895,$T$753,$T$754,0)</f>
        <v>1.8287770557817685E-53</v>
      </c>
      <c r="W895" s="253" t="str">
        <f>IF(V895=MAX($V$761:$V$2761),Q895,"")</f>
        <v/>
      </c>
      <c r="X895" s="253" t="str">
        <f t="shared" si="113"/>
        <v/>
      </c>
      <c r="AB895" s="253">
        <v>134</v>
      </c>
      <c r="AC895" s="253">
        <f t="shared" si="129"/>
        <v>-750.87514969368533</v>
      </c>
      <c r="AD895" s="253">
        <f t="shared" si="114"/>
        <v>4.5635855662249933E-6</v>
      </c>
      <c r="AE895" s="253">
        <f t="shared" si="115"/>
        <v>2.6610325533763359E-4</v>
      </c>
      <c r="AF895" s="253">
        <f>IF(OR(AE895&lt;$T$757,AE895&gt;$T$758),AD895,"")</f>
        <v>4.5635855662249933E-6</v>
      </c>
      <c r="AG895" s="253" t="str">
        <f t="shared" si="116"/>
        <v/>
      </c>
      <c r="AH895" s="253" t="str">
        <f t="shared" si="117"/>
        <v/>
      </c>
      <c r="AI895" s="253">
        <f t="shared" si="118"/>
        <v>4.5744204959650178E-4</v>
      </c>
      <c r="AJ895" s="253" t="str">
        <f t="shared" si="119"/>
        <v/>
      </c>
      <c r="AK895" s="253" t="str">
        <f t="shared" si="120"/>
        <v/>
      </c>
      <c r="AO895" s="253">
        <v>134</v>
      </c>
      <c r="AP895" s="253">
        <f t="shared" si="121"/>
        <v>-4426.7861813305108</v>
      </c>
      <c r="AQ895" s="253">
        <f t="shared" si="122"/>
        <v>7.7407917500754757E-7</v>
      </c>
      <c r="AR895" s="253">
        <f t="shared" si="123"/>
        <v>2.6610325533763359E-4</v>
      </c>
      <c r="AS895" s="253">
        <f>IF(OR(AR895&lt;$T$757,AR895&gt;$T$758),AQ895,"")</f>
        <v>7.7407917500754757E-7</v>
      </c>
      <c r="AT895" s="253" t="str">
        <f t="shared" si="124"/>
        <v/>
      </c>
      <c r="AU895" s="253" t="str">
        <f t="shared" si="125"/>
        <v/>
      </c>
      <c r="AV895" s="253">
        <f t="shared" si="126"/>
        <v>0</v>
      </c>
      <c r="AW895" s="253">
        <f t="shared" si="127"/>
        <v>7.7407917500754757E-7</v>
      </c>
      <c r="AX895" s="253" t="str">
        <f t="shared" si="128"/>
        <v/>
      </c>
      <c r="AZ895" s="259"/>
      <c r="BA895" s="259">
        <f>BA894+$BD$753</f>
        <v>0.88959999999999817</v>
      </c>
      <c r="BB895" s="274">
        <f t="shared" si="111"/>
        <v>0.99641845462838363</v>
      </c>
      <c r="BC895" s="259">
        <f t="shared" si="112"/>
        <v>8.2038323146016445E-5</v>
      </c>
      <c r="BD895" s="259" t="str">
        <f t="shared" si="109"/>
        <v/>
      </c>
      <c r="BE895" s="254" t="str">
        <f t="shared" si="110"/>
        <v/>
      </c>
    </row>
    <row r="896" spans="1:57" ht="20.100000000000001" customHeight="1" x14ac:dyDescent="0.25">
      <c r="A896" s="247">
        <v>135</v>
      </c>
      <c r="B896" s="247">
        <f>$B$755+(A896*$B$758)</f>
        <v>-8317.032942144042</v>
      </c>
      <c r="C896" s="247">
        <f>_xlfn.NORM.DIST($B896,$B$752,$B$753,0)</f>
        <v>4.1727064503435961E-7</v>
      </c>
      <c r="D896" s="247">
        <f>_xlfn.NORM.DIST($B896,$B$752,$B$753,1)</f>
        <v>2.7008769396347416E-4</v>
      </c>
      <c r="E896" s="247">
        <f>IF(OR(D896&lt;$F$757,D896&gt;$F$758),C896,"")</f>
        <v>4.1727064503435961E-7</v>
      </c>
      <c r="F896" s="247" t="str">
        <f>IF(AND(D896&gt;$F$757,D896&lt;$F$758),C896,"")</f>
        <v/>
      </c>
      <c r="G896" s="247" t="str">
        <f>IF(C896=MAX($C$761:$C$2761),C896,"")</f>
        <v/>
      </c>
      <c r="H896" s="247">
        <f>_xlfn.NORM.DIST(B896,$F$753,$F$754,0)</f>
        <v>0</v>
      </c>
      <c r="I896" s="247">
        <f>IF(H896=MAX($H$761:$H$2761),C896,"")</f>
        <v>4.1727064503435961E-7</v>
      </c>
      <c r="J896" s="247" t="str">
        <f>IF(I896=MIN($I$761:$I$2761),I896,"")</f>
        <v/>
      </c>
      <c r="K896" s="247"/>
      <c r="L896" s="247"/>
      <c r="M896" s="247"/>
      <c r="N896" s="247"/>
      <c r="O896" s="247">
        <v>135</v>
      </c>
      <c r="P896" s="247">
        <f>$P$755+(O896*$P$758)</f>
        <v>-484.67945024072492</v>
      </c>
      <c r="Q896" s="247">
        <f>_xlfn.NORM.DIST(P896,P$752,P$753,0)</f>
        <v>7.1603070829943336E-6</v>
      </c>
      <c r="R896" s="247">
        <f>_xlfn.NORM.DIST(P896,P$752,P$753,1)</f>
        <v>2.7008769396347416E-4</v>
      </c>
      <c r="S896" s="253">
        <f>IF(OR(R896&lt;$T$757,R896&gt;$T$758),Q896,"")</f>
        <v>7.1603070829943336E-6</v>
      </c>
      <c r="T896" s="253" t="str">
        <f>IF(AND(R896&gt;$T$757,R896&lt;$T$758),Q896,"")</f>
        <v/>
      </c>
      <c r="U896" s="253" t="str">
        <f>IF(Q896=MAX($Q$761:$Q$2761),Q896,"")</f>
        <v/>
      </c>
      <c r="V896" s="253">
        <f>_xlfn.NORM.DIST(P896,$T$753,$T$754,0)</f>
        <v>1.7208626940351889E-53</v>
      </c>
      <c r="W896" s="253" t="str">
        <f>IF(V896=MAX($V$761:$V$2761),Q896,"")</f>
        <v/>
      </c>
      <c r="X896" s="253" t="str">
        <f t="shared" si="113"/>
        <v/>
      </c>
      <c r="AB896" s="253">
        <v>135</v>
      </c>
      <c r="AC896" s="253">
        <f t="shared" si="129"/>
        <v>-750.00808831990503</v>
      </c>
      <c r="AD896" s="253">
        <f t="shared" si="114"/>
        <v>4.627221698788121E-6</v>
      </c>
      <c r="AE896" s="253">
        <f t="shared" si="115"/>
        <v>2.7008769396347416E-4</v>
      </c>
      <c r="AF896" s="253">
        <f>IF(OR(AE896&lt;$T$757,AE896&gt;$T$758),AD896,"")</f>
        <v>4.627221698788121E-6</v>
      </c>
      <c r="AG896" s="253" t="str">
        <f t="shared" si="116"/>
        <v/>
      </c>
      <c r="AH896" s="253" t="str">
        <f t="shared" si="117"/>
        <v/>
      </c>
      <c r="AI896" s="253">
        <f t="shared" si="118"/>
        <v>4.6050172121770561E-4</v>
      </c>
      <c r="AJ896" s="253" t="str">
        <f t="shared" si="119"/>
        <v/>
      </c>
      <c r="AK896" s="253" t="str">
        <f t="shared" si="120"/>
        <v/>
      </c>
      <c r="AO896" s="253">
        <v>135</v>
      </c>
      <c r="AP896" s="253">
        <f t="shared" si="121"/>
        <v>-4421.6744189964111</v>
      </c>
      <c r="AQ896" s="253">
        <f t="shared" si="122"/>
        <v>7.8487318867953931E-7</v>
      </c>
      <c r="AR896" s="253">
        <f t="shared" si="123"/>
        <v>2.7008769396347416E-4</v>
      </c>
      <c r="AS896" s="253">
        <f>IF(OR(AR896&lt;$T$757,AR896&gt;$T$758),AQ896,"")</f>
        <v>7.8487318867953931E-7</v>
      </c>
      <c r="AT896" s="253" t="str">
        <f t="shared" si="124"/>
        <v/>
      </c>
      <c r="AU896" s="253" t="str">
        <f t="shared" si="125"/>
        <v/>
      </c>
      <c r="AV896" s="253">
        <f t="shared" si="126"/>
        <v>0</v>
      </c>
      <c r="AW896" s="253">
        <f t="shared" si="127"/>
        <v>7.8487318867953931E-7</v>
      </c>
      <c r="AX896" s="253" t="str">
        <f t="shared" si="128"/>
        <v/>
      </c>
      <c r="AZ896" s="259"/>
      <c r="BA896" s="259">
        <f>BA895+$BD$753</f>
        <v>0.89599999999999813</v>
      </c>
      <c r="BB896" s="274">
        <f t="shared" si="111"/>
        <v>0.99633641630523762</v>
      </c>
      <c r="BC896" s="259">
        <f t="shared" si="112"/>
        <v>8.3249625673409433E-5</v>
      </c>
      <c r="BD896" s="259" t="str">
        <f t="shared" si="109"/>
        <v/>
      </c>
      <c r="BE896" s="254" t="str">
        <f t="shared" si="110"/>
        <v/>
      </c>
    </row>
    <row r="897" spans="1:57" ht="20.100000000000001" customHeight="1" x14ac:dyDescent="0.25">
      <c r="A897" s="247">
        <v>136</v>
      </c>
      <c r="B897" s="247">
        <f>$B$755+(A897*$B$758)</f>
        <v>-8307.4178751589043</v>
      </c>
      <c r="C897" s="247">
        <f>_xlfn.NORM.DIST($B897,$B$752,$B$753,0)</f>
        <v>4.2308243426978406E-7</v>
      </c>
      <c r="D897" s="247">
        <f>_xlfn.NORM.DIST($B897,$B$752,$B$753,1)</f>
        <v>2.7412766051275011E-4</v>
      </c>
      <c r="E897" s="247">
        <f>IF(OR(D897&lt;$F$757,D897&gt;$F$758),C897,"")</f>
        <v>4.2308243426978406E-7</v>
      </c>
      <c r="F897" s="247" t="str">
        <f>IF(AND(D897&gt;$F$757,D897&lt;$F$758),C897,"")</f>
        <v/>
      </c>
      <c r="G897" s="247" t="str">
        <f>IF(C897=MAX($C$761:$C$2761),C897,"")</f>
        <v/>
      </c>
      <c r="H897" s="247">
        <f>_xlfn.NORM.DIST(B897,$F$753,$F$754,0)</f>
        <v>0</v>
      </c>
      <c r="I897" s="247">
        <f>IF(H897=MAX($H$761:$H$2761),C897,"")</f>
        <v>4.2308243426978406E-7</v>
      </c>
      <c r="J897" s="247" t="str">
        <f>IF(I897=MIN($I$761:$I$2761),I897,"")</f>
        <v/>
      </c>
      <c r="K897" s="247"/>
      <c r="L897" s="247"/>
      <c r="M897" s="247"/>
      <c r="N897" s="247"/>
      <c r="O897" s="247">
        <v>136</v>
      </c>
      <c r="P897" s="247">
        <f>$P$755+(O897*$P$758)</f>
        <v>-484.11912717686278</v>
      </c>
      <c r="Q897" s="247">
        <f>_xlfn.NORM.DIST(P897,P$752,P$753,0)</f>
        <v>7.2600365897844724E-6</v>
      </c>
      <c r="R897" s="247">
        <f>_xlfn.NORM.DIST(P897,P$752,P$753,1)</f>
        <v>2.7412766051275011E-4</v>
      </c>
      <c r="S897" s="253">
        <f>IF(OR(R897&lt;$T$757,R897&gt;$T$758),Q897,"")</f>
        <v>7.2600365897844724E-6</v>
      </c>
      <c r="T897" s="253" t="str">
        <f>IF(AND(R897&gt;$T$757,R897&lt;$T$758),Q897,"")</f>
        <v/>
      </c>
      <c r="U897" s="253" t="str">
        <f>IF(Q897=MAX($Q$761:$Q$2761),Q897,"")</f>
        <v/>
      </c>
      <c r="V897" s="253">
        <f>_xlfn.NORM.DIST(P897,$T$753,$T$754,0)</f>
        <v>1.6192903453399945E-53</v>
      </c>
      <c r="W897" s="253" t="str">
        <f>IF(V897=MAX($V$761:$V$2761),Q897,"")</f>
        <v/>
      </c>
      <c r="X897" s="253" t="str">
        <f t="shared" si="113"/>
        <v/>
      </c>
      <c r="AB897" s="253">
        <v>136</v>
      </c>
      <c r="AC897" s="253">
        <f t="shared" si="129"/>
        <v>-749.14102694612484</v>
      </c>
      <c r="AD897" s="253">
        <f t="shared" si="114"/>
        <v>4.6916701271138769E-6</v>
      </c>
      <c r="AE897" s="253">
        <f t="shared" si="115"/>
        <v>2.7412766051275011E-4</v>
      </c>
      <c r="AF897" s="253">
        <f>IF(OR(AE897&lt;$T$757,AE897&gt;$T$758),AD897,"")</f>
        <v>4.6916701271138769E-6</v>
      </c>
      <c r="AG897" s="253" t="str">
        <f t="shared" si="116"/>
        <v/>
      </c>
      <c r="AH897" s="253" t="str">
        <f t="shared" si="117"/>
        <v/>
      </c>
      <c r="AI897" s="253">
        <f t="shared" si="118"/>
        <v>4.6357444067352471E-4</v>
      </c>
      <c r="AJ897" s="253" t="str">
        <f t="shared" si="119"/>
        <v/>
      </c>
      <c r="AK897" s="253" t="str">
        <f t="shared" si="120"/>
        <v/>
      </c>
      <c r="AO897" s="253">
        <v>136</v>
      </c>
      <c r="AP897" s="253">
        <f t="shared" si="121"/>
        <v>-4416.5626566623114</v>
      </c>
      <c r="AQ897" s="253">
        <f t="shared" si="122"/>
        <v>7.9580498463361309E-7</v>
      </c>
      <c r="AR897" s="253">
        <f t="shared" si="123"/>
        <v>2.7412766051274968E-4</v>
      </c>
      <c r="AS897" s="253">
        <f>IF(OR(AR897&lt;$T$757,AR897&gt;$T$758),AQ897,"")</f>
        <v>7.9580498463361309E-7</v>
      </c>
      <c r="AT897" s="253" t="str">
        <f t="shared" si="124"/>
        <v/>
      </c>
      <c r="AU897" s="253" t="str">
        <f t="shared" si="125"/>
        <v/>
      </c>
      <c r="AV897" s="253">
        <f t="shared" si="126"/>
        <v>0</v>
      </c>
      <c r="AW897" s="253">
        <f t="shared" si="127"/>
        <v>7.9580498463361309E-7</v>
      </c>
      <c r="AX897" s="253" t="str">
        <f t="shared" si="128"/>
        <v/>
      </c>
      <c r="AZ897" s="259"/>
      <c r="BA897" s="259">
        <f>BA896+$BD$753</f>
        <v>0.90239999999999809</v>
      </c>
      <c r="BB897" s="274">
        <f t="shared" si="111"/>
        <v>0.99625316667956421</v>
      </c>
      <c r="BC897" s="259">
        <f t="shared" si="112"/>
        <v>8.4468114948110795E-5</v>
      </c>
      <c r="BD897" s="259" t="str">
        <f t="shared" si="109"/>
        <v/>
      </c>
      <c r="BE897" s="254" t="str">
        <f t="shared" si="110"/>
        <v/>
      </c>
    </row>
    <row r="898" spans="1:57" ht="20.100000000000001" customHeight="1" x14ac:dyDescent="0.25">
      <c r="A898" s="247">
        <v>137</v>
      </c>
      <c r="B898" s="247">
        <f>$B$755+(A898*$B$758)</f>
        <v>-8297.8028081737666</v>
      </c>
      <c r="C898" s="247">
        <f>_xlfn.NORM.DIST($B898,$B$752,$B$753,0)</f>
        <v>4.2896830716639423E-7</v>
      </c>
      <c r="D898" s="247">
        <f>_xlfn.NORM.DIST($B898,$B$752,$B$753,1)</f>
        <v>2.7822386329388464E-4</v>
      </c>
      <c r="E898" s="247">
        <f>IF(OR(D898&lt;$F$757,D898&gt;$F$758),C898,"")</f>
        <v>4.2896830716639423E-7</v>
      </c>
      <c r="F898" s="247" t="str">
        <f>IF(AND(D898&gt;$F$757,D898&lt;$F$758),C898,"")</f>
        <v/>
      </c>
      <c r="G898" s="247" t="str">
        <f>IF(C898=MAX($C$761:$C$2761),C898,"")</f>
        <v/>
      </c>
      <c r="H898" s="247">
        <f>_xlfn.NORM.DIST(B898,$F$753,$F$754,0)</f>
        <v>0</v>
      </c>
      <c r="I898" s="247">
        <f>IF(H898=MAX($H$761:$H$2761),C898,"")</f>
        <v>4.2896830716639423E-7</v>
      </c>
      <c r="J898" s="247" t="str">
        <f>IF(I898=MIN($I$761:$I$2761),I898,"")</f>
        <v/>
      </c>
      <c r="K898" s="247"/>
      <c r="L898" s="247"/>
      <c r="M898" s="247"/>
      <c r="N898" s="247"/>
      <c r="O898" s="247">
        <v>137</v>
      </c>
      <c r="P898" s="247">
        <f>$P$755+(O898*$P$758)</f>
        <v>-483.55880411300069</v>
      </c>
      <c r="Q898" s="247">
        <f>_xlfn.NORM.DIST(P898,P$752,P$753,0)</f>
        <v>7.3610373620475966E-6</v>
      </c>
      <c r="R898" s="247">
        <f>_xlfn.NORM.DIST(P898,P$752,P$753,1)</f>
        <v>2.7822386329388464E-4</v>
      </c>
      <c r="S898" s="253">
        <f>IF(OR(R898&lt;$T$757,R898&gt;$T$758),Q898,"")</f>
        <v>7.3610373620475966E-6</v>
      </c>
      <c r="T898" s="253" t="str">
        <f>IF(AND(R898&gt;$T$757,R898&lt;$T$758),Q898,"")</f>
        <v/>
      </c>
      <c r="U898" s="253" t="str">
        <f>IF(Q898=MAX($Q$761:$Q$2761),Q898,"")</f>
        <v/>
      </c>
      <c r="V898" s="253">
        <f>_xlfn.NORM.DIST(P898,$T$753,$T$754,0)</f>
        <v>1.5236888325348798E-53</v>
      </c>
      <c r="W898" s="253" t="str">
        <f>IF(V898=MAX($V$761:$V$2761),Q898,"")</f>
        <v/>
      </c>
      <c r="X898" s="253" t="str">
        <f t="shared" si="113"/>
        <v/>
      </c>
      <c r="AB898" s="253">
        <v>137</v>
      </c>
      <c r="AC898" s="253">
        <f t="shared" si="129"/>
        <v>-748.27396557234465</v>
      </c>
      <c r="AD898" s="253">
        <f t="shared" si="114"/>
        <v>4.7569400882472776E-6</v>
      </c>
      <c r="AE898" s="253">
        <f t="shared" si="115"/>
        <v>2.7822386329388405E-4</v>
      </c>
      <c r="AF898" s="253">
        <f>IF(OR(AE898&lt;$T$757,AE898&gt;$T$758),AD898,"")</f>
        <v>4.7569400882472776E-6</v>
      </c>
      <c r="AG898" s="253" t="str">
        <f t="shared" si="116"/>
        <v/>
      </c>
      <c r="AH898" s="253" t="str">
        <f t="shared" si="117"/>
        <v/>
      </c>
      <c r="AI898" s="253">
        <f t="shared" si="118"/>
        <v>4.6666019637197248E-4</v>
      </c>
      <c r="AJ898" s="253" t="str">
        <f t="shared" si="119"/>
        <v/>
      </c>
      <c r="AK898" s="253" t="str">
        <f t="shared" si="120"/>
        <v/>
      </c>
      <c r="AO898" s="253">
        <v>137</v>
      </c>
      <c r="AP898" s="253">
        <f t="shared" si="121"/>
        <v>-4411.4508943282108</v>
      </c>
      <c r="AQ898" s="253">
        <f t="shared" si="122"/>
        <v>8.068761296650246E-7</v>
      </c>
      <c r="AR898" s="253">
        <f t="shared" si="123"/>
        <v>2.7822386329388535E-4</v>
      </c>
      <c r="AS898" s="253">
        <f>IF(OR(AR898&lt;$T$757,AR898&gt;$T$758),AQ898,"")</f>
        <v>8.068761296650246E-7</v>
      </c>
      <c r="AT898" s="253" t="str">
        <f t="shared" si="124"/>
        <v/>
      </c>
      <c r="AU898" s="253" t="str">
        <f t="shared" si="125"/>
        <v/>
      </c>
      <c r="AV898" s="253">
        <f t="shared" si="126"/>
        <v>0</v>
      </c>
      <c r="AW898" s="253">
        <f t="shared" si="127"/>
        <v>8.068761296650246E-7</v>
      </c>
      <c r="AX898" s="253" t="str">
        <f t="shared" si="128"/>
        <v/>
      </c>
      <c r="AZ898" s="259"/>
      <c r="BA898" s="259">
        <f>BA897+$BD$753</f>
        <v>0.90879999999999805</v>
      </c>
      <c r="BB898" s="274">
        <f t="shared" si="111"/>
        <v>0.9961686985646161</v>
      </c>
      <c r="BC898" s="259">
        <f t="shared" si="112"/>
        <v>8.5693738141712217E-5</v>
      </c>
      <c r="BD898" s="259" t="str">
        <f t="shared" si="109"/>
        <v/>
      </c>
      <c r="BE898" s="254" t="str">
        <f t="shared" si="110"/>
        <v/>
      </c>
    </row>
    <row r="899" spans="1:57" ht="20.100000000000001" customHeight="1" x14ac:dyDescent="0.25">
      <c r="A899" s="248">
        <v>138</v>
      </c>
      <c r="B899" s="247">
        <f>$B$755+(A899*$B$758)</f>
        <v>-8288.1877411886289</v>
      </c>
      <c r="C899" s="247">
        <f>_xlfn.NORM.DIST($B899,$B$752,$B$753,0)</f>
        <v>4.3492910471079031E-7</v>
      </c>
      <c r="D899" s="247">
        <f>_xlfn.NORM.DIST($B899,$B$752,$B$753,1)</f>
        <v>2.8237701866286921E-4</v>
      </c>
      <c r="E899" s="247">
        <f>IF(OR(D899&lt;$F$757,D899&gt;$F$758),C899,"")</f>
        <v>4.3492910471079031E-7</v>
      </c>
      <c r="F899" s="247" t="str">
        <f>IF(AND(D899&gt;$F$757,D899&lt;$F$758),C899,"")</f>
        <v/>
      </c>
      <c r="G899" s="247" t="str">
        <f>IF(C899=MAX($C$761:$C$2761),C899,"")</f>
        <v/>
      </c>
      <c r="H899" s="247">
        <f>_xlfn.NORM.DIST(B899,$F$753,$F$754,0)</f>
        <v>0</v>
      </c>
      <c r="I899" s="247">
        <f>IF(H899=MAX($H$761:$H$2761),C899,"")</f>
        <v>4.3492910471079031E-7</v>
      </c>
      <c r="J899" s="247" t="str">
        <f>IF(I899=MIN($I$761:$I$2761),I899,"")</f>
        <v/>
      </c>
      <c r="K899" s="247"/>
      <c r="L899" s="247"/>
      <c r="M899" s="247"/>
      <c r="N899" s="247"/>
      <c r="O899" s="248">
        <v>138</v>
      </c>
      <c r="P899" s="247">
        <f>$P$755+(O899*$P$758)</f>
        <v>-482.9984810491386</v>
      </c>
      <c r="Q899" s="247">
        <f>_xlfn.NORM.DIST(P899,P$752,P$753,0)</f>
        <v>7.4633238309985091E-6</v>
      </c>
      <c r="R899" s="247">
        <f>_xlfn.NORM.DIST(P899,P$752,P$753,1)</f>
        <v>2.8237701866286921E-4</v>
      </c>
      <c r="S899" s="253">
        <f>IF(OR(R899&lt;$T$757,R899&gt;$T$758),Q899,"")</f>
        <v>7.4633238309985091E-6</v>
      </c>
      <c r="T899" s="253" t="str">
        <f>IF(AND(R899&gt;$T$757,R899&lt;$T$758),Q899,"")</f>
        <v/>
      </c>
      <c r="U899" s="253" t="str">
        <f>IF(Q899=MAX($Q$761:$Q$2761),Q899,"")</f>
        <v/>
      </c>
      <c r="V899" s="253">
        <f>_xlfn.NORM.DIST(P899,$T$753,$T$754,0)</f>
        <v>1.4337086115082788E-53</v>
      </c>
      <c r="W899" s="253" t="str">
        <f>IF(V899=MAX($V$761:$V$2761),Q899,"")</f>
        <v/>
      </c>
      <c r="X899" s="253" t="str">
        <f t="shared" si="113"/>
        <v/>
      </c>
      <c r="AB899" s="259">
        <v>138</v>
      </c>
      <c r="AC899" s="253">
        <f t="shared" si="129"/>
        <v>-747.40690419856435</v>
      </c>
      <c r="AD899" s="253">
        <f t="shared" si="114"/>
        <v>4.8230409081054369E-6</v>
      </c>
      <c r="AE899" s="253">
        <f t="shared" si="115"/>
        <v>2.8237701866286921E-4</v>
      </c>
      <c r="AF899" s="253">
        <f>IF(OR(AE899&lt;$T$757,AE899&gt;$T$758),AD899,"")</f>
        <v>4.8230409081054369E-6</v>
      </c>
      <c r="AG899" s="253" t="str">
        <f t="shared" si="116"/>
        <v/>
      </c>
      <c r="AH899" s="253" t="str">
        <f t="shared" si="117"/>
        <v/>
      </c>
      <c r="AI899" s="253">
        <f t="shared" si="118"/>
        <v>4.6975897601599076E-4</v>
      </c>
      <c r="AJ899" s="253" t="str">
        <f t="shared" si="119"/>
        <v/>
      </c>
      <c r="AK899" s="253" t="str">
        <f t="shared" si="120"/>
        <v/>
      </c>
      <c r="AO899" s="259">
        <v>138</v>
      </c>
      <c r="AP899" s="253">
        <f t="shared" si="121"/>
        <v>-4406.3391319941111</v>
      </c>
      <c r="AQ899" s="253">
        <f t="shared" si="122"/>
        <v>8.1808820564357218E-7</v>
      </c>
      <c r="AR899" s="253">
        <f t="shared" si="123"/>
        <v>2.8237701866286921E-4</v>
      </c>
      <c r="AS899" s="253">
        <f>IF(OR(AR899&lt;$T$757,AR899&gt;$T$758),AQ899,"")</f>
        <v>8.1808820564357218E-7</v>
      </c>
      <c r="AT899" s="253" t="str">
        <f t="shared" si="124"/>
        <v/>
      </c>
      <c r="AU899" s="253" t="str">
        <f t="shared" si="125"/>
        <v/>
      </c>
      <c r="AV899" s="253">
        <f t="shared" si="126"/>
        <v>0</v>
      </c>
      <c r="AW899" s="253">
        <f t="shared" si="127"/>
        <v>8.1808820564357218E-7</v>
      </c>
      <c r="AX899" s="253" t="str">
        <f t="shared" si="128"/>
        <v/>
      </c>
      <c r="AZ899" s="259"/>
      <c r="BA899" s="259">
        <f>BA898+$BD$753</f>
        <v>0.91519999999999802</v>
      </c>
      <c r="BB899" s="274">
        <f t="shared" si="111"/>
        <v>0.99608300482647438</v>
      </c>
      <c r="BC899" s="259">
        <f t="shared" si="112"/>
        <v>8.6926442298573825E-5</v>
      </c>
      <c r="BD899" s="259" t="str">
        <f t="shared" si="109"/>
        <v/>
      </c>
      <c r="BE899" s="254" t="str">
        <f t="shared" si="110"/>
        <v/>
      </c>
    </row>
    <row r="900" spans="1:57" ht="20.100000000000001" customHeight="1" x14ac:dyDescent="0.25">
      <c r="A900" s="247">
        <v>139</v>
      </c>
      <c r="B900" s="247">
        <f>$B$755+(A900*$B$758)</f>
        <v>-8278.5726742034913</v>
      </c>
      <c r="C900" s="247">
        <f>_xlfn.NORM.DIST($B900,$B$752,$B$753,0)</f>
        <v>4.4096567596111478E-7</v>
      </c>
      <c r="D900" s="247">
        <f>_xlfn.NORM.DIST($B900,$B$752,$B$753,1)</f>
        <v>2.8658785110059629E-4</v>
      </c>
      <c r="E900" s="247">
        <f>IF(OR(D900&lt;$F$757,D900&gt;$F$758),C900,"")</f>
        <v>4.4096567596111478E-7</v>
      </c>
      <c r="F900" s="247" t="str">
        <f>IF(AND(D900&gt;$F$757,D900&lt;$F$758),C900,"")</f>
        <v/>
      </c>
      <c r="G900" s="247" t="str">
        <f>IF(C900=MAX($C$761:$C$2761),C900,"")</f>
        <v/>
      </c>
      <c r="H900" s="247">
        <f>_xlfn.NORM.DIST(B900,$F$753,$F$754,0)</f>
        <v>0</v>
      </c>
      <c r="I900" s="247">
        <f>IF(H900=MAX($H$761:$H$2761),C900,"")</f>
        <v>4.4096567596111478E-7</v>
      </c>
      <c r="J900" s="247" t="str">
        <f>IF(I900=MIN($I$761:$I$2761),I900,"")</f>
        <v/>
      </c>
      <c r="K900" s="247"/>
      <c r="L900" s="247"/>
      <c r="M900" s="247"/>
      <c r="N900" s="247"/>
      <c r="O900" s="247">
        <v>139</v>
      </c>
      <c r="P900" s="247">
        <f>$P$755+(O900*$P$758)</f>
        <v>-482.43815798527646</v>
      </c>
      <c r="Q900" s="247">
        <f>_xlfn.NORM.DIST(P900,P$752,P$753,0)</f>
        <v>7.5669105663585744E-6</v>
      </c>
      <c r="R900" s="247">
        <f>_xlfn.NORM.DIST(P900,P$752,P$753,1)</f>
        <v>2.8658785110059629E-4</v>
      </c>
      <c r="S900" s="253">
        <f>IF(OR(R900&lt;$T$757,R900&gt;$T$758),Q900,"")</f>
        <v>7.5669105663585744E-6</v>
      </c>
      <c r="T900" s="253" t="str">
        <f>IF(AND(R900&gt;$T$757,R900&lt;$T$758),Q900,"")</f>
        <v/>
      </c>
      <c r="U900" s="253" t="str">
        <f>IF(Q900=MAX($Q$761:$Q$2761),Q900,"")</f>
        <v/>
      </c>
      <c r="V900" s="253">
        <f>_xlfn.NORM.DIST(P900,$T$753,$T$754,0)</f>
        <v>1.3490205157114073E-53</v>
      </c>
      <c r="W900" s="253" t="str">
        <f>IF(V900=MAX($V$761:$V$2761),Q900,"")</f>
        <v/>
      </c>
      <c r="X900" s="253" t="str">
        <f t="shared" si="113"/>
        <v/>
      </c>
      <c r="AB900" s="253">
        <v>139</v>
      </c>
      <c r="AC900" s="253">
        <f t="shared" si="129"/>
        <v>-746.53984282478416</v>
      </c>
      <c r="AD900" s="253">
        <f t="shared" si="114"/>
        <v>4.8899820021128573E-6</v>
      </c>
      <c r="AE900" s="253">
        <f t="shared" si="115"/>
        <v>2.8658785110059629E-4</v>
      </c>
      <c r="AF900" s="253">
        <f>IF(OR(AE900&lt;$T$757,AE900&gt;$T$758),AD900,"")</f>
        <v>4.8899820021128573E-6</v>
      </c>
      <c r="AG900" s="253" t="str">
        <f t="shared" si="116"/>
        <v/>
      </c>
      <c r="AH900" s="253" t="str">
        <f t="shared" si="117"/>
        <v/>
      </c>
      <c r="AI900" s="253">
        <f t="shared" si="118"/>
        <v>4.7287076659954596E-4</v>
      </c>
      <c r="AJ900" s="253" t="str">
        <f t="shared" si="119"/>
        <v/>
      </c>
      <c r="AK900" s="253" t="str">
        <f t="shared" si="120"/>
        <v/>
      </c>
      <c r="AO900" s="253">
        <v>139</v>
      </c>
      <c r="AP900" s="253">
        <f t="shared" si="121"/>
        <v>-4401.2273696600114</v>
      </c>
      <c r="AQ900" s="253">
        <f t="shared" si="122"/>
        <v>8.2944280962138911E-7</v>
      </c>
      <c r="AR900" s="253">
        <f t="shared" si="123"/>
        <v>2.8658785110059629E-4</v>
      </c>
      <c r="AS900" s="253">
        <f>IF(OR(AR900&lt;$T$757,AR900&gt;$T$758),AQ900,"")</f>
        <v>8.2944280962138911E-7</v>
      </c>
      <c r="AT900" s="253" t="str">
        <f t="shared" si="124"/>
        <v/>
      </c>
      <c r="AU900" s="253" t="str">
        <f t="shared" si="125"/>
        <v/>
      </c>
      <c r="AV900" s="253">
        <f t="shared" si="126"/>
        <v>0</v>
      </c>
      <c r="AW900" s="253">
        <f t="shared" si="127"/>
        <v>8.2944280962138911E-7</v>
      </c>
      <c r="AX900" s="253" t="str">
        <f t="shared" si="128"/>
        <v/>
      </c>
      <c r="AZ900" s="259"/>
      <c r="BA900" s="259">
        <f>BA899+$BD$753</f>
        <v>0.92159999999999798</v>
      </c>
      <c r="BB900" s="274">
        <f t="shared" si="111"/>
        <v>0.99599607838417581</v>
      </c>
      <c r="BC900" s="259">
        <f t="shared" si="112"/>
        <v>8.8166174340931214E-5</v>
      </c>
      <c r="BD900" s="259" t="str">
        <f t="shared" si="109"/>
        <v/>
      </c>
      <c r="BE900" s="254" t="str">
        <f t="shared" si="110"/>
        <v/>
      </c>
    </row>
    <row r="901" spans="1:57" ht="20.100000000000001" customHeight="1" x14ac:dyDescent="0.25">
      <c r="A901" s="247">
        <v>140</v>
      </c>
      <c r="B901" s="247">
        <f>$B$755+(A901*$B$758)</f>
        <v>-8268.9576072183536</v>
      </c>
      <c r="C901" s="247">
        <f>_xlfn.NORM.DIST($B901,$B$752,$B$753,0)</f>
        <v>4.4707887810449979E-7</v>
      </c>
      <c r="D901" s="247">
        <f>_xlfn.NORM.DIST($B901,$B$752,$B$753,1)</f>
        <v>2.908570932907428E-4</v>
      </c>
      <c r="E901" s="247">
        <f>IF(OR(D901&lt;$F$757,D901&gt;$F$758),C901,"")</f>
        <v>4.4707887810449979E-7</v>
      </c>
      <c r="F901" s="247" t="str">
        <f>IF(AND(D901&gt;$F$757,D901&lt;$F$758),C901,"")</f>
        <v/>
      </c>
      <c r="G901" s="247" t="str">
        <f>IF(C901=MAX($C$761:$C$2761),C901,"")</f>
        <v/>
      </c>
      <c r="H901" s="247">
        <f>_xlfn.NORM.DIST(B901,$F$753,$F$754,0)</f>
        <v>0</v>
      </c>
      <c r="I901" s="247">
        <f>IF(H901=MAX($H$761:$H$2761),C901,"")</f>
        <v>4.4707887810449979E-7</v>
      </c>
      <c r="J901" s="247" t="str">
        <f>IF(I901=MIN($I$761:$I$2761),I901,"")</f>
        <v/>
      </c>
      <c r="K901" s="247"/>
      <c r="L901" s="247"/>
      <c r="M901" s="247"/>
      <c r="N901" s="247"/>
      <c r="O901" s="247">
        <v>140</v>
      </c>
      <c r="P901" s="247">
        <f>$P$755+(O901*$P$758)</f>
        <v>-481.87783492141438</v>
      </c>
      <c r="Q901" s="247">
        <f>_xlfn.NORM.DIST(P901,P$752,P$753,0)</f>
        <v>7.6718122773415071E-6</v>
      </c>
      <c r="R901" s="247">
        <f>_xlfn.NORM.DIST(P901,P$752,P$753,1)</f>
        <v>2.908570932907428E-4</v>
      </c>
      <c r="S901" s="253">
        <f>IF(OR(R901&lt;$T$757,R901&gt;$T$758),Q901,"")</f>
        <v>7.6718122773415071E-6</v>
      </c>
      <c r="T901" s="253" t="str">
        <f>IF(AND(R901&gt;$T$757,R901&lt;$T$758),Q901,"")</f>
        <v/>
      </c>
      <c r="U901" s="253" t="str">
        <f>IF(Q901=MAX($Q$761:$Q$2761),Q901,"")</f>
        <v/>
      </c>
      <c r="V901" s="253">
        <f>_xlfn.NORM.DIST(P901,$T$753,$T$754,0)</f>
        <v>1.2693145732222049E-53</v>
      </c>
      <c r="W901" s="253" t="str">
        <f>IF(V901=MAX($V$761:$V$2761),Q901,"")</f>
        <v/>
      </c>
      <c r="X901" s="253" t="str">
        <f t="shared" si="113"/>
        <v/>
      </c>
      <c r="AB901" s="253">
        <v>140</v>
      </c>
      <c r="AC901" s="253">
        <f t="shared" si="129"/>
        <v>-745.67278145100386</v>
      </c>
      <c r="AD901" s="253">
        <f t="shared" si="114"/>
        <v>4.9577728758385187E-6</v>
      </c>
      <c r="AE901" s="253">
        <f t="shared" si="115"/>
        <v>2.908570932907428E-4</v>
      </c>
      <c r="AF901" s="253">
        <f>IF(OR(AE901&lt;$T$757,AE901&gt;$T$758),AD901,"")</f>
        <v>4.9577728758385187E-6</v>
      </c>
      <c r="AG901" s="253" t="str">
        <f t="shared" si="116"/>
        <v/>
      </c>
      <c r="AH901" s="253" t="str">
        <f t="shared" si="117"/>
        <v/>
      </c>
      <c r="AI901" s="253">
        <f t="shared" si="118"/>
        <v>4.7599555440375879E-4</v>
      </c>
      <c r="AJ901" s="253" t="str">
        <f t="shared" si="119"/>
        <v/>
      </c>
      <c r="AK901" s="253" t="str">
        <f t="shared" si="120"/>
        <v/>
      </c>
      <c r="AO901" s="253">
        <v>140</v>
      </c>
      <c r="AP901" s="253">
        <f t="shared" si="121"/>
        <v>-4396.1156073259117</v>
      </c>
      <c r="AQ901" s="253">
        <f t="shared" si="122"/>
        <v>8.4094155394098079E-7</v>
      </c>
      <c r="AR901" s="253">
        <f t="shared" si="123"/>
        <v>2.908570932907428E-4</v>
      </c>
      <c r="AS901" s="253">
        <f>IF(OR(AR901&lt;$T$757,AR901&gt;$T$758),AQ901,"")</f>
        <v>8.4094155394098079E-7</v>
      </c>
      <c r="AT901" s="253" t="str">
        <f t="shared" si="124"/>
        <v/>
      </c>
      <c r="AU901" s="253" t="str">
        <f t="shared" si="125"/>
        <v/>
      </c>
      <c r="AV901" s="253">
        <f t="shared" si="126"/>
        <v>0</v>
      </c>
      <c r="AW901" s="253">
        <f t="shared" si="127"/>
        <v>8.4094155394098079E-7</v>
      </c>
      <c r="AX901" s="253" t="str">
        <f t="shared" si="128"/>
        <v/>
      </c>
      <c r="AZ901" s="259"/>
      <c r="BA901" s="259">
        <f>BA900+$BD$753</f>
        <v>0.92799999999999794</v>
      </c>
      <c r="BB901" s="274">
        <f t="shared" si="111"/>
        <v>0.99590791220983488</v>
      </c>
      <c r="BC901" s="259">
        <f t="shared" si="112"/>
        <v>8.9412881076222916E-5</v>
      </c>
      <c r="BD901" s="259" t="str">
        <f t="shared" si="109"/>
        <v/>
      </c>
      <c r="BE901" s="254" t="str">
        <f t="shared" si="110"/>
        <v/>
      </c>
    </row>
    <row r="902" spans="1:57" ht="20.100000000000001" customHeight="1" x14ac:dyDescent="0.25">
      <c r="A902" s="247">
        <v>141</v>
      </c>
      <c r="B902" s="247">
        <f>$B$755+(A902*$B$758)</f>
        <v>-8259.3425402332159</v>
      </c>
      <c r="C902" s="247">
        <f>_xlfn.NORM.DIST($B902,$B$752,$B$753,0)</f>
        <v>4.5326957651464905E-7</v>
      </c>
      <c r="D902" s="247">
        <f>_xlfn.NORM.DIST($B902,$B$752,$B$753,1)</f>
        <v>2.9518548619821033E-4</v>
      </c>
      <c r="E902" s="247">
        <f>IF(OR(D902&lt;$F$757,D902&gt;$F$758),C902,"")</f>
        <v>4.5326957651464905E-7</v>
      </c>
      <c r="F902" s="247" t="str">
        <f>IF(AND(D902&gt;$F$757,D902&lt;$F$758),C902,"")</f>
        <v/>
      </c>
      <c r="G902" s="247" t="str">
        <f>IF(C902=MAX($C$761:$C$2761),C902,"")</f>
        <v/>
      </c>
      <c r="H902" s="247">
        <f>_xlfn.NORM.DIST(B902,$F$753,$F$754,0)</f>
        <v>0</v>
      </c>
      <c r="I902" s="247">
        <f>IF(H902=MAX($H$761:$H$2761),C902,"")</f>
        <v>4.5326957651464905E-7</v>
      </c>
      <c r="J902" s="247" t="str">
        <f>IF(I902=MIN($I$761:$I$2761),I902,"")</f>
        <v/>
      </c>
      <c r="K902" s="247"/>
      <c r="L902" s="247"/>
      <c r="M902" s="247"/>
      <c r="N902" s="247"/>
      <c r="O902" s="247">
        <v>141</v>
      </c>
      <c r="P902" s="247">
        <f>$P$755+(O902*$P$758)</f>
        <v>-481.31751185755229</v>
      </c>
      <c r="Q902" s="247">
        <f>_xlfn.NORM.DIST(P902,P$752,P$753,0)</f>
        <v>7.7780438136414533E-6</v>
      </c>
      <c r="R902" s="247">
        <f>_xlfn.NORM.DIST(P902,P$752,P$753,1)</f>
        <v>2.9518548619820979E-4</v>
      </c>
      <c r="S902" s="253">
        <f>IF(OR(R902&lt;$T$757,R902&gt;$T$758),Q902,"")</f>
        <v>7.7780438136414533E-6</v>
      </c>
      <c r="T902" s="253" t="str">
        <f>IF(AND(R902&gt;$T$757,R902&lt;$T$758),Q902,"")</f>
        <v/>
      </c>
      <c r="U902" s="253" t="str">
        <f>IF(Q902=MAX($Q$761:$Q$2761),Q902,"")</f>
        <v/>
      </c>
      <c r="V902" s="253">
        <f>_xlfn.NORM.DIST(P902,$T$753,$T$754,0)</f>
        <v>1.1942988921848127E-53</v>
      </c>
      <c r="W902" s="253" t="str">
        <f>IF(V902=MAX($V$761:$V$2761),Q902,"")</f>
        <v/>
      </c>
      <c r="X902" s="253" t="str">
        <f t="shared" si="113"/>
        <v/>
      </c>
      <c r="AB902" s="253">
        <v>141</v>
      </c>
      <c r="AC902" s="253">
        <f t="shared" si="129"/>
        <v>-744.80572007722367</v>
      </c>
      <c r="AD902" s="253">
        <f t="shared" si="114"/>
        <v>5.0264231256343953E-6</v>
      </c>
      <c r="AE902" s="253">
        <f t="shared" si="115"/>
        <v>2.9518548619821033E-4</v>
      </c>
      <c r="AF902" s="253">
        <f>IF(OR(AE902&lt;$T$757,AE902&gt;$T$758),AD902,"")</f>
        <v>5.0264231256343953E-6</v>
      </c>
      <c r="AG902" s="253" t="str">
        <f t="shared" si="116"/>
        <v/>
      </c>
      <c r="AH902" s="253" t="str">
        <f t="shared" si="117"/>
        <v/>
      </c>
      <c r="AI902" s="253">
        <f t="shared" si="118"/>
        <v>4.7913332499305961E-4</v>
      </c>
      <c r="AJ902" s="253" t="str">
        <f t="shared" si="119"/>
        <v/>
      </c>
      <c r="AK902" s="253" t="str">
        <f t="shared" si="120"/>
        <v/>
      </c>
      <c r="AO902" s="253">
        <v>141</v>
      </c>
      <c r="AP902" s="253">
        <f t="shared" si="121"/>
        <v>-4391.003844991812</v>
      </c>
      <c r="AQ902" s="253">
        <f t="shared" si="122"/>
        <v>8.5258606634354096E-7</v>
      </c>
      <c r="AR902" s="253">
        <f t="shared" si="123"/>
        <v>2.9518548619820979E-4</v>
      </c>
      <c r="AS902" s="253">
        <f>IF(OR(AR902&lt;$T$757,AR902&gt;$T$758),AQ902,"")</f>
        <v>8.5258606634354096E-7</v>
      </c>
      <c r="AT902" s="253" t="str">
        <f t="shared" si="124"/>
        <v/>
      </c>
      <c r="AU902" s="253" t="str">
        <f t="shared" si="125"/>
        <v/>
      </c>
      <c r="AV902" s="253">
        <f t="shared" si="126"/>
        <v>0</v>
      </c>
      <c r="AW902" s="253">
        <f t="shared" si="127"/>
        <v>8.5258606634354096E-7</v>
      </c>
      <c r="AX902" s="253" t="str">
        <f t="shared" si="128"/>
        <v/>
      </c>
      <c r="AZ902" s="259"/>
      <c r="BA902" s="259">
        <f>BA901+$BD$753</f>
        <v>0.9343999999999979</v>
      </c>
      <c r="BB902" s="274">
        <f t="shared" si="111"/>
        <v>0.99581849932875866</v>
      </c>
      <c r="BC902" s="259">
        <f t="shared" si="112"/>
        <v>9.0666509203751744E-5</v>
      </c>
      <c r="BD902" s="259" t="str">
        <f t="shared" si="109"/>
        <v/>
      </c>
      <c r="BE902" s="254" t="str">
        <f t="shared" si="110"/>
        <v/>
      </c>
    </row>
    <row r="903" spans="1:57" ht="20.100000000000001" customHeight="1" x14ac:dyDescent="0.25">
      <c r="A903" s="247">
        <v>142</v>
      </c>
      <c r="B903" s="247">
        <f>$B$755+(A903*$B$758)</f>
        <v>-8249.7274732480782</v>
      </c>
      <c r="C903" s="247">
        <f>_xlfn.NORM.DIST($B903,$B$752,$B$753,0)</f>
        <v>4.595386448095672E-7</v>
      </c>
      <c r="D903" s="247">
        <f>_xlfn.NORM.DIST($B903,$B$752,$B$753,1)</f>
        <v>2.9957377914811324E-4</v>
      </c>
      <c r="E903" s="247">
        <f>IF(OR(D903&lt;$F$757,D903&gt;$F$758),C903,"")</f>
        <v>4.595386448095672E-7</v>
      </c>
      <c r="F903" s="247" t="str">
        <f>IF(AND(D903&gt;$F$757,D903&lt;$F$758),C903,"")</f>
        <v/>
      </c>
      <c r="G903" s="247" t="str">
        <f>IF(C903=MAX($C$761:$C$2761),C903,"")</f>
        <v/>
      </c>
      <c r="H903" s="247">
        <f>_xlfn.NORM.DIST(B903,$F$753,$F$754,0)</f>
        <v>0</v>
      </c>
      <c r="I903" s="247">
        <f>IF(H903=MAX($H$761:$H$2761),C903,"")</f>
        <v>4.595386448095672E-7</v>
      </c>
      <c r="J903" s="247" t="str">
        <f>IF(I903=MIN($I$761:$I$2761),I903,"")</f>
        <v/>
      </c>
      <c r="K903" s="247"/>
      <c r="L903" s="247"/>
      <c r="M903" s="247"/>
      <c r="N903" s="247"/>
      <c r="O903" s="247">
        <v>142</v>
      </c>
      <c r="P903" s="247">
        <f>$P$755+(O903*$P$758)</f>
        <v>-480.75718879369015</v>
      </c>
      <c r="Q903" s="247">
        <f>_xlfn.NORM.DIST(P903,P$752,P$753,0)</f>
        <v>7.8856201664236741E-6</v>
      </c>
      <c r="R903" s="247">
        <f>_xlfn.NORM.DIST(P903,P$752,P$753,1)</f>
        <v>2.9957377914811324E-4</v>
      </c>
      <c r="S903" s="253">
        <f>IF(OR(R903&lt;$T$757,R903&gt;$T$758),Q903,"")</f>
        <v>7.8856201664236741E-6</v>
      </c>
      <c r="T903" s="253" t="str">
        <f>IF(AND(R903&gt;$T$757,R903&lt;$T$758),Q903,"")</f>
        <v/>
      </c>
      <c r="U903" s="253" t="str">
        <f>IF(Q903=MAX($Q$761:$Q$2761),Q903,"")</f>
        <v/>
      </c>
      <c r="V903" s="253">
        <f>_xlfn.NORM.DIST(P903,$T$753,$T$754,0)</f>
        <v>1.1236986106904219E-53</v>
      </c>
      <c r="W903" s="253" t="str">
        <f>IF(V903=MAX($V$761:$V$2761),Q903,"")</f>
        <v/>
      </c>
      <c r="X903" s="253" t="str">
        <f t="shared" si="113"/>
        <v/>
      </c>
      <c r="AB903" s="253">
        <v>142</v>
      </c>
      <c r="AC903" s="253">
        <f t="shared" si="129"/>
        <v>-743.93865870344348</v>
      </c>
      <c r="AD903" s="253">
        <f t="shared" si="114"/>
        <v>5.0959424392756356E-6</v>
      </c>
      <c r="AE903" s="253">
        <f t="shared" si="115"/>
        <v>2.9957377914811281E-4</v>
      </c>
      <c r="AF903" s="253">
        <f>IF(OR(AE903&lt;$T$757,AE903&gt;$T$758),AD903,"")</f>
        <v>5.0959424392756356E-6</v>
      </c>
      <c r="AG903" s="253" t="str">
        <f t="shared" si="116"/>
        <v/>
      </c>
      <c r="AH903" s="253" t="str">
        <f t="shared" si="117"/>
        <v/>
      </c>
      <c r="AI903" s="253">
        <f t="shared" si="118"/>
        <v>4.8228406321138299E-4</v>
      </c>
      <c r="AJ903" s="253" t="str">
        <f t="shared" si="119"/>
        <v/>
      </c>
      <c r="AK903" s="253" t="str">
        <f t="shared" si="120"/>
        <v/>
      </c>
      <c r="AO903" s="253">
        <v>142</v>
      </c>
      <c r="AP903" s="253">
        <f t="shared" si="121"/>
        <v>-4385.8920826577114</v>
      </c>
      <c r="AQ903" s="253">
        <f t="shared" si="122"/>
        <v>8.6437799007754177E-7</v>
      </c>
      <c r="AR903" s="253">
        <f t="shared" si="123"/>
        <v>2.9957377914811324E-4</v>
      </c>
      <c r="AS903" s="253">
        <f>IF(OR(AR903&lt;$T$757,AR903&gt;$T$758),AQ903,"")</f>
        <v>8.6437799007754177E-7</v>
      </c>
      <c r="AT903" s="253" t="str">
        <f t="shared" si="124"/>
        <v/>
      </c>
      <c r="AU903" s="253" t="str">
        <f t="shared" si="125"/>
        <v/>
      </c>
      <c r="AV903" s="253">
        <f t="shared" si="126"/>
        <v>0</v>
      </c>
      <c r="AW903" s="253">
        <f t="shared" si="127"/>
        <v>8.6437799007754177E-7</v>
      </c>
      <c r="AX903" s="253" t="str">
        <f t="shared" si="128"/>
        <v/>
      </c>
      <c r="AZ903" s="259"/>
      <c r="BA903" s="259">
        <f>BA902+$BD$753</f>
        <v>0.94079999999999786</v>
      </c>
      <c r="BB903" s="274">
        <f t="shared" si="111"/>
        <v>0.9957278328195549</v>
      </c>
      <c r="BC903" s="259">
        <f t="shared" si="112"/>
        <v>9.1927005319236699E-5</v>
      </c>
      <c r="BD903" s="259" t="str">
        <f t="shared" si="109"/>
        <v/>
      </c>
      <c r="BE903" s="254" t="str">
        <f t="shared" si="110"/>
        <v/>
      </c>
    </row>
    <row r="904" spans="1:57" ht="20.100000000000001" customHeight="1" x14ac:dyDescent="0.25">
      <c r="A904" s="247">
        <v>143</v>
      </c>
      <c r="B904" s="247">
        <f>$B$755+(A904*$B$758)</f>
        <v>-8240.1124062629406</v>
      </c>
      <c r="C904" s="247">
        <f>_xlfn.NORM.DIST($B904,$B$752,$B$753,0)</f>
        <v>4.6588696490941666E-7</v>
      </c>
      <c r="D904" s="247">
        <f>_xlfn.NORM.DIST($B904,$B$752,$B$753,1)</f>
        <v>3.0402272990532849E-4</v>
      </c>
      <c r="E904" s="247">
        <f>IF(OR(D904&lt;$F$757,D904&gt;$F$758),C904,"")</f>
        <v>4.6588696490941666E-7</v>
      </c>
      <c r="F904" s="247" t="str">
        <f>IF(AND(D904&gt;$F$757,D904&lt;$F$758),C904,"")</f>
        <v/>
      </c>
      <c r="G904" s="247" t="str">
        <f>IF(C904=MAX($C$761:$C$2761),C904,"")</f>
        <v/>
      </c>
      <c r="H904" s="247">
        <f>_xlfn.NORM.DIST(B904,$F$753,$F$754,0)</f>
        <v>0</v>
      </c>
      <c r="I904" s="247">
        <f>IF(H904=MAX($H$761:$H$2761),C904,"")</f>
        <v>4.6588696490941666E-7</v>
      </c>
      <c r="J904" s="247" t="str">
        <f>IF(I904=MIN($I$761:$I$2761),I904,"")</f>
        <v/>
      </c>
      <c r="K904" s="247"/>
      <c r="L904" s="247"/>
      <c r="M904" s="247"/>
      <c r="N904" s="247"/>
      <c r="O904" s="247">
        <v>143</v>
      </c>
      <c r="P904" s="247">
        <f>$P$755+(O904*$P$758)</f>
        <v>-480.19686572982806</v>
      </c>
      <c r="Q904" s="247">
        <f>_xlfn.NORM.DIST(P904,P$752,P$753,0)</f>
        <v>7.9945564693172672E-6</v>
      </c>
      <c r="R904" s="247">
        <f>_xlfn.NORM.DIST(P904,P$752,P$753,1)</f>
        <v>3.0402272990532849E-4</v>
      </c>
      <c r="S904" s="253">
        <f>IF(OR(R904&lt;$T$757,R904&gt;$T$758),Q904,"")</f>
        <v>7.9945564693172672E-6</v>
      </c>
      <c r="T904" s="253" t="str">
        <f>IF(AND(R904&gt;$T$757,R904&lt;$T$758),Q904,"")</f>
        <v/>
      </c>
      <c r="U904" s="253" t="str">
        <f>IF(Q904=MAX($Q$761:$Q$2761),Q904,"")</f>
        <v/>
      </c>
      <c r="V904" s="253">
        <f>_xlfn.NORM.DIST(P904,$T$753,$T$754,0)</f>
        <v>1.0572549073894503E-53</v>
      </c>
      <c r="W904" s="253" t="str">
        <f>IF(V904=MAX($V$761:$V$2761),Q904,"")</f>
        <v/>
      </c>
      <c r="X904" s="253" t="str">
        <f t="shared" si="113"/>
        <v/>
      </c>
      <c r="AB904" s="253">
        <v>143</v>
      </c>
      <c r="AC904" s="253">
        <f t="shared" si="129"/>
        <v>-743.07159732966318</v>
      </c>
      <c r="AD904" s="253">
        <f t="shared" si="114"/>
        <v>5.1663405966021857E-6</v>
      </c>
      <c r="AE904" s="253">
        <f t="shared" si="115"/>
        <v>3.0402272990532849E-4</v>
      </c>
      <c r="AF904" s="253">
        <f>IF(OR(AE904&lt;$T$757,AE904&gt;$T$758),AD904,"")</f>
        <v>5.1663405966021857E-6</v>
      </c>
      <c r="AG904" s="253" t="str">
        <f t="shared" si="116"/>
        <v/>
      </c>
      <c r="AH904" s="253" t="str">
        <f t="shared" si="117"/>
        <v/>
      </c>
      <c r="AI904" s="253">
        <f t="shared" si="118"/>
        <v>4.8544775317838925E-4</v>
      </c>
      <c r="AJ904" s="253" t="str">
        <f t="shared" si="119"/>
        <v/>
      </c>
      <c r="AK904" s="253" t="str">
        <f t="shared" si="120"/>
        <v/>
      </c>
      <c r="AO904" s="253">
        <v>143</v>
      </c>
      <c r="AP904" s="253">
        <f t="shared" si="121"/>
        <v>-4380.7803203236117</v>
      </c>
      <c r="AQ904" s="253">
        <f t="shared" si="122"/>
        <v>8.7631898400755333E-7</v>
      </c>
      <c r="AR904" s="253">
        <f t="shared" si="123"/>
        <v>3.0402272990532849E-4</v>
      </c>
      <c r="AS904" s="253">
        <f>IF(OR(AR904&lt;$T$757,AR904&gt;$T$758),AQ904,"")</f>
        <v>8.7631898400755333E-7</v>
      </c>
      <c r="AT904" s="253" t="str">
        <f t="shared" si="124"/>
        <v/>
      </c>
      <c r="AU904" s="253" t="str">
        <f t="shared" si="125"/>
        <v/>
      </c>
      <c r="AV904" s="253">
        <f t="shared" si="126"/>
        <v>0</v>
      </c>
      <c r="AW904" s="253">
        <f t="shared" si="127"/>
        <v>8.7631898400755333E-7</v>
      </c>
      <c r="AX904" s="253" t="str">
        <f t="shared" si="128"/>
        <v/>
      </c>
      <c r="AZ904" s="259"/>
      <c r="BA904" s="259">
        <f>BA903+$BD$753</f>
        <v>0.94719999999999782</v>
      </c>
      <c r="BB904" s="274">
        <f t="shared" si="111"/>
        <v>0.99563590581423567</v>
      </c>
      <c r="BC904" s="259">
        <f t="shared" si="112"/>
        <v>9.3194315922362492E-5</v>
      </c>
      <c r="BD904" s="259" t="str">
        <f t="shared" si="109"/>
        <v/>
      </c>
      <c r="BE904" s="254" t="str">
        <f t="shared" si="110"/>
        <v/>
      </c>
    </row>
    <row r="905" spans="1:57" ht="20.100000000000001" customHeight="1" x14ac:dyDescent="0.25">
      <c r="A905" s="248">
        <v>144</v>
      </c>
      <c r="B905" s="247">
        <f>$B$755+(A905*$B$758)</f>
        <v>-8230.4973392778029</v>
      </c>
      <c r="C905" s="247">
        <f>_xlfn.NORM.DIST($B905,$B$752,$B$753,0)</f>
        <v>4.7231542709451524E-7</v>
      </c>
      <c r="D905" s="247">
        <f>_xlfn.NORM.DIST($B905,$B$752,$B$753,1)</f>
        <v>3.0853310475459941E-4</v>
      </c>
      <c r="E905" s="247">
        <f>IF(OR(D905&lt;$F$757,D905&gt;$F$758),C905,"")</f>
        <v>4.7231542709451524E-7</v>
      </c>
      <c r="F905" s="247" t="str">
        <f>IF(AND(D905&gt;$F$757,D905&lt;$F$758),C905,"")</f>
        <v/>
      </c>
      <c r="G905" s="247" t="str">
        <f>IF(C905=MAX($C$761:$C$2761),C905,"")</f>
        <v/>
      </c>
      <c r="H905" s="247">
        <f>_xlfn.NORM.DIST(B905,$F$753,$F$754,0)</f>
        <v>0</v>
      </c>
      <c r="I905" s="247">
        <f>IF(H905=MAX($H$761:$H$2761),C905,"")</f>
        <v>4.7231542709451524E-7</v>
      </c>
      <c r="J905" s="247" t="str">
        <f>IF(I905=MIN($I$761:$I$2761),I905,"")</f>
        <v/>
      </c>
      <c r="K905" s="247"/>
      <c r="L905" s="247"/>
      <c r="M905" s="247"/>
      <c r="N905" s="247"/>
      <c r="O905" s="248">
        <v>144</v>
      </c>
      <c r="P905" s="247">
        <f>$P$755+(O905*$P$758)</f>
        <v>-479.63654266596592</v>
      </c>
      <c r="Q905" s="247">
        <f>_xlfn.NORM.DIST(P905,P$752,P$753,0)</f>
        <v>8.1048679994104804E-6</v>
      </c>
      <c r="R905" s="247">
        <f>_xlfn.NORM.DIST(P905,P$752,P$753,1)</f>
        <v>3.0853310475459941E-4</v>
      </c>
      <c r="S905" s="253">
        <f>IF(OR(R905&lt;$T$757,R905&gt;$T$758),Q905,"")</f>
        <v>8.1048679994104804E-6</v>
      </c>
      <c r="T905" s="253" t="str">
        <f>IF(AND(R905&gt;$T$757,R905&lt;$T$758),Q905,"")</f>
        <v/>
      </c>
      <c r="U905" s="253" t="str">
        <f>IF(Q905=MAX($Q$761:$Q$2761),Q905,"")</f>
        <v/>
      </c>
      <c r="V905" s="253">
        <f>_xlfn.NORM.DIST(P905,$T$753,$T$754,0)</f>
        <v>9.9472406933767982E-54</v>
      </c>
      <c r="W905" s="253" t="str">
        <f>IF(V905=MAX($V$761:$V$2761),Q905,"")</f>
        <v/>
      </c>
      <c r="X905" s="253" t="str">
        <f t="shared" si="113"/>
        <v/>
      </c>
      <c r="AB905" s="259">
        <v>144</v>
      </c>
      <c r="AC905" s="253">
        <f t="shared" si="129"/>
        <v>-742.20453595588299</v>
      </c>
      <c r="AD905" s="253">
        <f t="shared" si="114"/>
        <v>5.2376274701618489E-6</v>
      </c>
      <c r="AE905" s="253">
        <f t="shared" si="115"/>
        <v>3.0853310475459941E-4</v>
      </c>
      <c r="AF905" s="253">
        <f>IF(OR(AE905&lt;$T$757,AE905&gt;$T$758),AD905,"")</f>
        <v>5.2376274701618489E-6</v>
      </c>
      <c r="AG905" s="253" t="str">
        <f t="shared" si="116"/>
        <v/>
      </c>
      <c r="AH905" s="253" t="str">
        <f t="shared" si="117"/>
        <v/>
      </c>
      <c r="AI905" s="253">
        <f t="shared" si="118"/>
        <v>4.8862437828572089E-4</v>
      </c>
      <c r="AJ905" s="253" t="str">
        <f t="shared" si="119"/>
        <v/>
      </c>
      <c r="AK905" s="253" t="str">
        <f t="shared" si="120"/>
        <v/>
      </c>
      <c r="AO905" s="259">
        <v>144</v>
      </c>
      <c r="AP905" s="253">
        <f t="shared" si="121"/>
        <v>-4375.668557989512</v>
      </c>
      <c r="AQ905" s="253">
        <f t="shared" si="122"/>
        <v>8.8841072272334218E-7</v>
      </c>
      <c r="AR905" s="253">
        <f t="shared" si="123"/>
        <v>3.0853310475459941E-4</v>
      </c>
      <c r="AS905" s="253">
        <f>IF(OR(AR905&lt;$T$757,AR905&gt;$T$758),AQ905,"")</f>
        <v>8.8841072272334218E-7</v>
      </c>
      <c r="AT905" s="253" t="str">
        <f t="shared" si="124"/>
        <v/>
      </c>
      <c r="AU905" s="253" t="str">
        <f t="shared" si="125"/>
        <v/>
      </c>
      <c r="AV905" s="253">
        <f t="shared" si="126"/>
        <v>0</v>
      </c>
      <c r="AW905" s="253">
        <f t="shared" si="127"/>
        <v>8.8841072272334218E-7</v>
      </c>
      <c r="AX905" s="253" t="str">
        <f t="shared" si="128"/>
        <v/>
      </c>
      <c r="AZ905" s="259"/>
      <c r="BA905" s="259">
        <f>BA904+$BD$753</f>
        <v>0.95359999999999778</v>
      </c>
      <c r="BB905" s="274">
        <f t="shared" si="111"/>
        <v>0.9955427114983133</v>
      </c>
      <c r="BC905" s="259">
        <f t="shared" si="112"/>
        <v>9.446838742244168E-5</v>
      </c>
      <c r="BD905" s="259" t="str">
        <f t="shared" si="109"/>
        <v/>
      </c>
      <c r="BE905" s="254" t="str">
        <f t="shared" si="110"/>
        <v/>
      </c>
    </row>
    <row r="906" spans="1:57" ht="20.100000000000001" customHeight="1" x14ac:dyDescent="0.25">
      <c r="A906" s="247">
        <v>145</v>
      </c>
      <c r="B906" s="247">
        <f>$B$755+(A906*$B$758)</f>
        <v>-8220.8822722926652</v>
      </c>
      <c r="C906" s="247">
        <f>_xlfn.NORM.DIST($B906,$B$752,$B$753,0)</f>
        <v>4.7882493006345313E-7</v>
      </c>
      <c r="D906" s="247">
        <f>_xlfn.NORM.DIST($B906,$B$752,$B$753,1)</f>
        <v>3.1310567858119958E-4</v>
      </c>
      <c r="E906" s="247">
        <f>IF(OR(D906&lt;$F$757,D906&gt;$F$758),C906,"")</f>
        <v>4.7882493006345313E-7</v>
      </c>
      <c r="F906" s="247" t="str">
        <f>IF(AND(D906&gt;$F$757,D906&lt;$F$758),C906,"")</f>
        <v/>
      </c>
      <c r="G906" s="247" t="str">
        <f>IF(C906=MAX($C$761:$C$2761),C906,"")</f>
        <v/>
      </c>
      <c r="H906" s="247">
        <f>_xlfn.NORM.DIST(B906,$F$753,$F$754,0)</f>
        <v>0</v>
      </c>
      <c r="I906" s="247">
        <f>IF(H906=MAX($H$761:$H$2761),C906,"")</f>
        <v>4.7882493006345313E-7</v>
      </c>
      <c r="J906" s="247" t="str">
        <f>IF(I906=MIN($I$761:$I$2761),I906,"")</f>
        <v/>
      </c>
      <c r="K906" s="247"/>
      <c r="L906" s="247"/>
      <c r="M906" s="247"/>
      <c r="N906" s="247"/>
      <c r="O906" s="247">
        <v>145</v>
      </c>
      <c r="P906" s="247">
        <f>$P$755+(O906*$P$758)</f>
        <v>-479.07621960210383</v>
      </c>
      <c r="Q906" s="247">
        <f>_xlfn.NORM.DIST(P906,P$752,P$753,0)</f>
        <v>8.2165701782479598E-6</v>
      </c>
      <c r="R906" s="247">
        <f>_xlfn.NORM.DIST(P906,P$752,P$753,1)</f>
        <v>3.1310567858119958E-4</v>
      </c>
      <c r="S906" s="253">
        <f>IF(OR(R906&lt;$T$757,R906&gt;$T$758),Q906,"")</f>
        <v>8.2165701782479598E-6</v>
      </c>
      <c r="T906" s="253" t="str">
        <f>IF(AND(R906&gt;$T$757,R906&lt;$T$758),Q906,"")</f>
        <v/>
      </c>
      <c r="U906" s="253" t="str">
        <f>IF(Q906=MAX($Q$761:$Q$2761),Q906,"")</f>
        <v/>
      </c>
      <c r="V906" s="253">
        <f>_xlfn.NORM.DIST(P906,$T$753,$T$754,0)</f>
        <v>9.35876613780845E-54</v>
      </c>
      <c r="W906" s="253" t="str">
        <f>IF(V906=MAX($V$761:$V$2761),Q906,"")</f>
        <v/>
      </c>
      <c r="X906" s="253" t="str">
        <f t="shared" si="113"/>
        <v/>
      </c>
      <c r="AB906" s="253">
        <v>145</v>
      </c>
      <c r="AC906" s="253">
        <f t="shared" si="129"/>
        <v>-741.33747458210269</v>
      </c>
      <c r="AD906" s="253">
        <f t="shared" si="114"/>
        <v>5.3098130258548889E-6</v>
      </c>
      <c r="AE906" s="253">
        <f t="shared" si="115"/>
        <v>3.1310567858119958E-4</v>
      </c>
      <c r="AF906" s="253">
        <f>IF(OR(AE906&lt;$T$757,AE906&gt;$T$758),AD906,"")</f>
        <v>5.3098130258548889E-6</v>
      </c>
      <c r="AG906" s="253" t="str">
        <f t="shared" si="116"/>
        <v/>
      </c>
      <c r="AH906" s="253" t="str">
        <f t="shared" si="117"/>
        <v/>
      </c>
      <c r="AI906" s="253">
        <f t="shared" si="118"/>
        <v>4.9181392119329592E-4</v>
      </c>
      <c r="AJ906" s="253" t="str">
        <f t="shared" si="119"/>
        <v/>
      </c>
      <c r="AK906" s="253" t="str">
        <f t="shared" si="120"/>
        <v/>
      </c>
      <c r="AO906" s="253">
        <v>145</v>
      </c>
      <c r="AP906" s="253">
        <f t="shared" si="121"/>
        <v>-4370.5567956554123</v>
      </c>
      <c r="AQ906" s="253">
        <f t="shared" si="122"/>
        <v>9.0065489664918318E-7</v>
      </c>
      <c r="AR906" s="253">
        <f t="shared" si="123"/>
        <v>3.1310567858119909E-4</v>
      </c>
      <c r="AS906" s="253">
        <f>IF(OR(AR906&lt;$T$757,AR906&gt;$T$758),AQ906,"")</f>
        <v>9.0065489664918318E-7</v>
      </c>
      <c r="AT906" s="253" t="str">
        <f t="shared" si="124"/>
        <v/>
      </c>
      <c r="AU906" s="253" t="str">
        <f t="shared" si="125"/>
        <v/>
      </c>
      <c r="AV906" s="253">
        <f t="shared" si="126"/>
        <v>0</v>
      </c>
      <c r="AW906" s="253">
        <f t="shared" si="127"/>
        <v>9.0065489664918318E-7</v>
      </c>
      <c r="AX906" s="253" t="str">
        <f t="shared" si="128"/>
        <v/>
      </c>
      <c r="AZ906" s="259"/>
      <c r="BA906" s="259">
        <f>BA905+$BD$753</f>
        <v>0.95999999999999774</v>
      </c>
      <c r="BB906" s="274">
        <f t="shared" si="111"/>
        <v>0.99544824311089086</v>
      </c>
      <c r="BC906" s="259">
        <f t="shared" si="112"/>
        <v>9.574916614296658E-5</v>
      </c>
      <c r="BD906" s="259" t="str">
        <f t="shared" si="109"/>
        <v/>
      </c>
      <c r="BE906" s="254" t="str">
        <f t="shared" si="110"/>
        <v/>
      </c>
    </row>
    <row r="907" spans="1:57" ht="20.100000000000001" customHeight="1" x14ac:dyDescent="0.25">
      <c r="A907" s="247">
        <v>146</v>
      </c>
      <c r="B907" s="247">
        <f>$B$755+(A907*$B$758)</f>
        <v>-8211.2672053075275</v>
      </c>
      <c r="C907" s="247">
        <f>_xlfn.NORM.DIST($B907,$B$752,$B$753,0)</f>
        <v>4.8541638099134075E-7</v>
      </c>
      <c r="D907" s="247">
        <f>_xlfn.NORM.DIST($B907,$B$752,$B$753,1)</f>
        <v>3.1774123495215383E-4</v>
      </c>
      <c r="E907" s="247">
        <f>IF(OR(D907&lt;$F$757,D907&gt;$F$758),C907,"")</f>
        <v>4.8541638099134075E-7</v>
      </c>
      <c r="F907" s="247" t="str">
        <f>IF(AND(D907&gt;$F$757,D907&lt;$F$758),C907,"")</f>
        <v/>
      </c>
      <c r="G907" s="247" t="str">
        <f>IF(C907=MAX($C$761:$C$2761),C907,"")</f>
        <v/>
      </c>
      <c r="H907" s="247">
        <f>_xlfn.NORM.DIST(B907,$F$753,$F$754,0)</f>
        <v>0</v>
      </c>
      <c r="I907" s="247">
        <f>IF(H907=MAX($H$761:$H$2761),C907,"")</f>
        <v>4.8541638099134075E-7</v>
      </c>
      <c r="J907" s="247" t="str">
        <f>IF(I907=MIN($I$761:$I$2761),I907,"")</f>
        <v/>
      </c>
      <c r="K907" s="247"/>
      <c r="L907" s="247"/>
      <c r="M907" s="247"/>
      <c r="N907" s="247"/>
      <c r="O907" s="247">
        <v>146</v>
      </c>
      <c r="P907" s="247">
        <f>$P$755+(O907*$P$758)</f>
        <v>-478.51589653824169</v>
      </c>
      <c r="Q907" s="247">
        <f>_xlfn.NORM.DIST(P907,P$752,P$753,0)</f>
        <v>8.3296785728302751E-6</v>
      </c>
      <c r="R907" s="247">
        <f>_xlfn.NORM.DIST(P907,P$752,P$753,1)</f>
        <v>3.1774123495215383E-4</v>
      </c>
      <c r="S907" s="253">
        <f>IF(OR(R907&lt;$T$757,R907&gt;$T$758),Q907,"")</f>
        <v>8.3296785728302751E-6</v>
      </c>
      <c r="T907" s="253" t="str">
        <f>IF(AND(R907&gt;$T$757,R907&lt;$T$758),Q907,"")</f>
        <v/>
      </c>
      <c r="U907" s="253" t="str">
        <f>IF(Q907=MAX($Q$761:$Q$2761),Q907,"")</f>
        <v/>
      </c>
      <c r="V907" s="253">
        <f>_xlfn.NORM.DIST(P907,$T$753,$T$754,0)</f>
        <v>8.8049646076886422E-54</v>
      </c>
      <c r="W907" s="253" t="str">
        <f>IF(V907=MAX($V$761:$V$2761),Q907,"")</f>
        <v/>
      </c>
      <c r="X907" s="253" t="str">
        <f t="shared" si="113"/>
        <v/>
      </c>
      <c r="AB907" s="253">
        <v>146</v>
      </c>
      <c r="AC907" s="253">
        <f t="shared" si="129"/>
        <v>-740.4704132083225</v>
      </c>
      <c r="AD907" s="253">
        <f t="shared" si="114"/>
        <v>5.3829073235798281E-6</v>
      </c>
      <c r="AE907" s="253">
        <f t="shared" si="115"/>
        <v>3.1774123495215383E-4</v>
      </c>
      <c r="AF907" s="253">
        <f>IF(OR(AE907&lt;$T$757,AE907&gt;$T$758),AD907,"")</f>
        <v>5.3829073235798281E-6</v>
      </c>
      <c r="AG907" s="253" t="str">
        <f t="shared" si="116"/>
        <v/>
      </c>
      <c r="AH907" s="253" t="str">
        <f t="shared" si="117"/>
        <v/>
      </c>
      <c r="AI907" s="253">
        <f t="shared" si="118"/>
        <v>4.9501636382562992E-4</v>
      </c>
      <c r="AJ907" s="253" t="str">
        <f t="shared" si="119"/>
        <v/>
      </c>
      <c r="AK907" s="253" t="str">
        <f t="shared" si="120"/>
        <v/>
      </c>
      <c r="AO907" s="253">
        <v>146</v>
      </c>
      <c r="AP907" s="253">
        <f t="shared" si="121"/>
        <v>-4365.4450333213117</v>
      </c>
      <c r="AQ907" s="253">
        <f t="shared" si="122"/>
        <v>9.1305321215343143E-7</v>
      </c>
      <c r="AR907" s="253">
        <f t="shared" si="123"/>
        <v>3.1774123495215465E-4</v>
      </c>
      <c r="AS907" s="253">
        <f>IF(OR(AR907&lt;$T$757,AR907&gt;$T$758),AQ907,"")</f>
        <v>9.1305321215343143E-7</v>
      </c>
      <c r="AT907" s="253" t="str">
        <f t="shared" si="124"/>
        <v/>
      </c>
      <c r="AU907" s="253" t="str">
        <f t="shared" si="125"/>
        <v/>
      </c>
      <c r="AV907" s="253">
        <f t="shared" si="126"/>
        <v>0</v>
      </c>
      <c r="AW907" s="253">
        <f t="shared" si="127"/>
        <v>9.1305321215343143E-7</v>
      </c>
      <c r="AX907" s="253" t="str">
        <f t="shared" si="128"/>
        <v/>
      </c>
      <c r="AZ907" s="259"/>
      <c r="BA907" s="259">
        <f>BA906+$BD$753</f>
        <v>0.96639999999999771</v>
      </c>
      <c r="BB907" s="274">
        <f t="shared" si="111"/>
        <v>0.9953524939447479</v>
      </c>
      <c r="BC907" s="259">
        <f t="shared" si="112"/>
        <v>9.703659832938083E-5</v>
      </c>
      <c r="BD907" s="259" t="str">
        <f t="shared" si="109"/>
        <v/>
      </c>
      <c r="BE907" s="254" t="str">
        <f t="shared" si="110"/>
        <v/>
      </c>
    </row>
    <row r="908" spans="1:57" ht="20.100000000000001" customHeight="1" x14ac:dyDescent="0.25">
      <c r="A908" s="247">
        <v>147</v>
      </c>
      <c r="B908" s="247">
        <f>$B$755+(A908*$B$758)</f>
        <v>-8201.6521383223899</v>
      </c>
      <c r="C908" s="247">
        <f>_xlfn.NORM.DIST($B908,$B$752,$B$753,0)</f>
        <v>4.9209069558817527E-7</v>
      </c>
      <c r="D908" s="247">
        <f>_xlfn.NORM.DIST($B908,$B$752,$B$753,1)</f>
        <v>3.2244056619802088E-4</v>
      </c>
      <c r="E908" s="247">
        <f>IF(OR(D908&lt;$F$757,D908&gt;$F$758),C908,"")</f>
        <v>4.9209069558817527E-7</v>
      </c>
      <c r="F908" s="247" t="str">
        <f>IF(AND(D908&gt;$F$757,D908&lt;$F$758),C908,"")</f>
        <v/>
      </c>
      <c r="G908" s="247" t="str">
        <f>IF(C908=MAX($C$761:$C$2761),C908,"")</f>
        <v/>
      </c>
      <c r="H908" s="247">
        <f>_xlfn.NORM.DIST(B908,$F$753,$F$754,0)</f>
        <v>0</v>
      </c>
      <c r="I908" s="247">
        <f>IF(H908=MAX($H$761:$H$2761),C908,"")</f>
        <v>4.9209069558817527E-7</v>
      </c>
      <c r="J908" s="247" t="str">
        <f>IF(I908=MIN($I$761:$I$2761),I908,"")</f>
        <v/>
      </c>
      <c r="K908" s="247"/>
      <c r="L908" s="247"/>
      <c r="M908" s="247"/>
      <c r="N908" s="247"/>
      <c r="O908" s="247">
        <v>147</v>
      </c>
      <c r="P908" s="247">
        <f>$P$755+(O908*$P$758)</f>
        <v>-477.95557347437961</v>
      </c>
      <c r="Q908" s="247">
        <f>_xlfn.NORM.DIST(P908,P$752,P$753,0)</f>
        <v>8.4442088966154809E-6</v>
      </c>
      <c r="R908" s="247">
        <f>_xlfn.NORM.DIST(P908,P$752,P$753,1)</f>
        <v>3.2244056619802088E-4</v>
      </c>
      <c r="S908" s="253">
        <f>IF(OR(R908&lt;$T$757,R908&gt;$T$758),Q908,"")</f>
        <v>8.4442088966154809E-6</v>
      </c>
      <c r="T908" s="253" t="str">
        <f>IF(AND(R908&gt;$T$757,R908&lt;$T$758),Q908,"")</f>
        <v/>
      </c>
      <c r="U908" s="253" t="str">
        <f>IF(Q908=MAX($Q$761:$Q$2761),Q908,"")</f>
        <v/>
      </c>
      <c r="V908" s="253">
        <f>_xlfn.NORM.DIST(P908,$T$753,$T$754,0)</f>
        <v>8.2838015367159479E-54</v>
      </c>
      <c r="W908" s="253" t="str">
        <f>IF(V908=MAX($V$761:$V$2761),Q908,"")</f>
        <v/>
      </c>
      <c r="X908" s="253" t="str">
        <f t="shared" si="113"/>
        <v/>
      </c>
      <c r="AB908" s="253">
        <v>147</v>
      </c>
      <c r="AC908" s="253">
        <f t="shared" si="129"/>
        <v>-739.6033518345422</v>
      </c>
      <c r="AD908" s="253">
        <f t="shared" si="114"/>
        <v>5.4569205178807787E-6</v>
      </c>
      <c r="AE908" s="253">
        <f t="shared" si="115"/>
        <v>3.2244056619802088E-4</v>
      </c>
      <c r="AF908" s="253">
        <f>IF(OR(AE908&lt;$T$757,AE908&gt;$T$758),AD908,"")</f>
        <v>5.4569205178807787E-6</v>
      </c>
      <c r="AG908" s="253" t="str">
        <f t="shared" si="116"/>
        <v/>
      </c>
      <c r="AH908" s="253" t="str">
        <f t="shared" si="117"/>
        <v/>
      </c>
      <c r="AI908" s="253">
        <f t="shared" si="118"/>
        <v>4.9823168736819916E-4</v>
      </c>
      <c r="AJ908" s="253" t="str">
        <f t="shared" si="119"/>
        <v/>
      </c>
      <c r="AK908" s="253" t="str">
        <f t="shared" si="120"/>
        <v/>
      </c>
      <c r="AO908" s="253">
        <v>147</v>
      </c>
      <c r="AP908" s="253">
        <f t="shared" si="121"/>
        <v>-4360.333270987212</v>
      </c>
      <c r="AQ908" s="253">
        <f t="shared" si="122"/>
        <v>9.2560739165828457E-7</v>
      </c>
      <c r="AR908" s="253">
        <f t="shared" si="123"/>
        <v>3.2244056619802088E-4</v>
      </c>
      <c r="AS908" s="253">
        <f>IF(OR(AR908&lt;$T$757,AR908&gt;$T$758),AQ908,"")</f>
        <v>9.2560739165828457E-7</v>
      </c>
      <c r="AT908" s="253" t="str">
        <f t="shared" si="124"/>
        <v/>
      </c>
      <c r="AU908" s="253" t="str">
        <f t="shared" si="125"/>
        <v/>
      </c>
      <c r="AV908" s="253">
        <f t="shared" si="126"/>
        <v>0</v>
      </c>
      <c r="AW908" s="253">
        <f t="shared" si="127"/>
        <v>9.2560739165828457E-7</v>
      </c>
      <c r="AX908" s="253" t="str">
        <f t="shared" si="128"/>
        <v/>
      </c>
      <c r="AZ908" s="259"/>
      <c r="BA908" s="259">
        <f>BA907+$BD$753</f>
        <v>0.97279999999999767</v>
      </c>
      <c r="BB908" s="274">
        <f t="shared" si="111"/>
        <v>0.99525545734641852</v>
      </c>
      <c r="BC908" s="259">
        <f t="shared" si="112"/>
        <v>9.8330630152521081E-5</v>
      </c>
      <c r="BD908" s="259" t="str">
        <f t="shared" si="109"/>
        <v/>
      </c>
      <c r="BE908" s="254" t="str">
        <f t="shared" si="110"/>
        <v/>
      </c>
    </row>
    <row r="909" spans="1:57" ht="20.100000000000001" customHeight="1" x14ac:dyDescent="0.25">
      <c r="A909" s="247">
        <v>148</v>
      </c>
      <c r="B909" s="247">
        <f>$B$755+(A909*$B$758)</f>
        <v>-8192.0370713372522</v>
      </c>
      <c r="C909" s="247">
        <f>_xlfn.NORM.DIST($B909,$B$752,$B$753,0)</f>
        <v>4.9884879815732089E-7</v>
      </c>
      <c r="D909" s="247">
        <f>_xlfn.NORM.DIST($B909,$B$752,$B$753,1)</f>
        <v>3.2720447349523835E-4</v>
      </c>
      <c r="E909" s="247">
        <f>IF(OR(D909&lt;$F$757,D909&gt;$F$758),C909,"")</f>
        <v>4.9884879815732089E-7</v>
      </c>
      <c r="F909" s="247" t="str">
        <f>IF(AND(D909&gt;$F$757,D909&lt;$F$758),C909,"")</f>
        <v/>
      </c>
      <c r="G909" s="247" t="str">
        <f>IF(C909=MAX($C$761:$C$2761),C909,"")</f>
        <v/>
      </c>
      <c r="H909" s="247">
        <f>_xlfn.NORM.DIST(B909,$F$753,$F$754,0)</f>
        <v>0</v>
      </c>
      <c r="I909" s="247">
        <f>IF(H909=MAX($H$761:$H$2761),C909,"")</f>
        <v>4.9884879815732089E-7</v>
      </c>
      <c r="J909" s="247" t="str">
        <f>IF(I909=MIN($I$761:$I$2761),I909,"")</f>
        <v/>
      </c>
      <c r="K909" s="247"/>
      <c r="L909" s="247"/>
      <c r="M909" s="247"/>
      <c r="N909" s="247"/>
      <c r="O909" s="247">
        <v>148</v>
      </c>
      <c r="P909" s="247">
        <f>$P$755+(O909*$P$758)</f>
        <v>-477.39525041051752</v>
      </c>
      <c r="Q909" s="247">
        <f>_xlfn.NORM.DIST(P909,P$752,P$753,0)</f>
        <v>8.5601770105226278E-6</v>
      </c>
      <c r="R909" s="247">
        <f>_xlfn.NORM.DIST(P909,P$752,P$753,1)</f>
        <v>3.2720447349523769E-4</v>
      </c>
      <c r="S909" s="253">
        <f>IF(OR(R909&lt;$T$757,R909&gt;$T$758),Q909,"")</f>
        <v>8.5601770105226278E-6</v>
      </c>
      <c r="T909" s="253" t="str">
        <f>IF(AND(R909&gt;$T$757,R909&lt;$T$758),Q909,"")</f>
        <v/>
      </c>
      <c r="U909" s="253" t="str">
        <f>IF(Q909=MAX($Q$761:$Q$2761),Q909,"")</f>
        <v/>
      </c>
      <c r="V909" s="253">
        <f>_xlfn.NORM.DIST(P909,$T$753,$T$754,0)</f>
        <v>7.7933612483434648E-54</v>
      </c>
      <c r="W909" s="253" t="str">
        <f>IF(V909=MAX($V$761:$V$2761),Q909,"")</f>
        <v/>
      </c>
      <c r="X909" s="253" t="str">
        <f t="shared" si="113"/>
        <v/>
      </c>
      <c r="AB909" s="253">
        <v>148</v>
      </c>
      <c r="AC909" s="253">
        <f t="shared" si="129"/>
        <v>-738.73629046076201</v>
      </c>
      <c r="AD909" s="253">
        <f t="shared" si="114"/>
        <v>5.5318628585959081E-6</v>
      </c>
      <c r="AE909" s="253">
        <f t="shared" si="115"/>
        <v>3.2720447349523835E-4</v>
      </c>
      <c r="AF909" s="253">
        <f>IF(OR(AE909&lt;$T$757,AE909&gt;$T$758),AD909,"")</f>
        <v>5.5318628585959081E-6</v>
      </c>
      <c r="AG909" s="253" t="str">
        <f t="shared" si="116"/>
        <v/>
      </c>
      <c r="AH909" s="253" t="str">
        <f t="shared" si="117"/>
        <v/>
      </c>
      <c r="AI909" s="253">
        <f t="shared" si="118"/>
        <v>5.0145987226383397E-4</v>
      </c>
      <c r="AJ909" s="253" t="str">
        <f t="shared" si="119"/>
        <v/>
      </c>
      <c r="AK909" s="253" t="str">
        <f t="shared" si="120"/>
        <v/>
      </c>
      <c r="AO909" s="253">
        <v>148</v>
      </c>
      <c r="AP909" s="253">
        <f t="shared" si="121"/>
        <v>-4355.2215086531123</v>
      </c>
      <c r="AQ909" s="253">
        <f t="shared" si="122"/>
        <v>9.3831917374981418E-7</v>
      </c>
      <c r="AR909" s="253">
        <f t="shared" si="123"/>
        <v>3.2720447349523835E-4</v>
      </c>
      <c r="AS909" s="253">
        <f>IF(OR(AR909&lt;$T$757,AR909&gt;$T$758),AQ909,"")</f>
        <v>9.3831917374981418E-7</v>
      </c>
      <c r="AT909" s="253" t="str">
        <f t="shared" si="124"/>
        <v/>
      </c>
      <c r="AU909" s="253" t="str">
        <f t="shared" si="125"/>
        <v/>
      </c>
      <c r="AV909" s="253">
        <f t="shared" si="126"/>
        <v>0</v>
      </c>
      <c r="AW909" s="253">
        <f t="shared" si="127"/>
        <v>9.3831917374981418E-7</v>
      </c>
      <c r="AX909" s="253" t="str">
        <f t="shared" si="128"/>
        <v/>
      </c>
      <c r="AZ909" s="259"/>
      <c r="BA909" s="259">
        <f>BA908+$BD$753</f>
        <v>0.97919999999999763</v>
      </c>
      <c r="BB909" s="274">
        <f t="shared" si="111"/>
        <v>0.99515712671626599</v>
      </c>
      <c r="BC909" s="259">
        <f t="shared" si="112"/>
        <v>9.9631207716055492E-5</v>
      </c>
      <c r="BD909" s="259" t="str">
        <f t="shared" si="109"/>
        <v/>
      </c>
      <c r="BE909" s="254" t="str">
        <f t="shared" si="110"/>
        <v/>
      </c>
    </row>
    <row r="910" spans="1:57" ht="20.100000000000001" customHeight="1" x14ac:dyDescent="0.25">
      <c r="A910" s="247">
        <v>149</v>
      </c>
      <c r="B910" s="247">
        <f>$B$755+(A910*$B$758)</f>
        <v>-8182.4220043521154</v>
      </c>
      <c r="C910" s="247">
        <f>_xlfn.NORM.DIST($B910,$B$752,$B$753,0)</f>
        <v>5.0569162165410635E-7</v>
      </c>
      <c r="D910" s="247">
        <f>_xlfn.NORM.DIST($B910,$B$752,$B$753,1)</f>
        <v>3.3203376694903073E-4</v>
      </c>
      <c r="E910" s="247">
        <f>IF(OR(D910&lt;$F$757,D910&gt;$F$758),C910,"")</f>
        <v>5.0569162165410635E-7</v>
      </c>
      <c r="F910" s="247" t="str">
        <f>IF(AND(D910&gt;$F$757,D910&lt;$F$758),C910,"")</f>
        <v/>
      </c>
      <c r="G910" s="247" t="str">
        <f>IF(C910=MAX($C$761:$C$2761),C910,"")</f>
        <v/>
      </c>
      <c r="H910" s="247">
        <f>_xlfn.NORM.DIST(B910,$F$753,$F$754,0)</f>
        <v>0</v>
      </c>
      <c r="I910" s="247">
        <f>IF(H910=MAX($H$761:$H$2761),C910,"")</f>
        <v>5.0569162165410635E-7</v>
      </c>
      <c r="J910" s="247" t="str">
        <f>IF(I910=MIN($I$761:$I$2761),I910,"")</f>
        <v/>
      </c>
      <c r="K910" s="247"/>
      <c r="L910" s="247"/>
      <c r="M910" s="247"/>
      <c r="N910" s="247"/>
      <c r="O910" s="247">
        <v>149</v>
      </c>
      <c r="P910" s="247">
        <f>$P$755+(O910*$P$758)</f>
        <v>-476.83492734665538</v>
      </c>
      <c r="Q910" s="247">
        <f>_xlfn.NORM.DIST(P910,P$752,P$753,0)</f>
        <v>8.6775989239373158E-6</v>
      </c>
      <c r="R910" s="247">
        <f>_xlfn.NORM.DIST(P910,P$752,P$753,1)</f>
        <v>3.3203376694903073E-4</v>
      </c>
      <c r="S910" s="253">
        <f>IF(OR(R910&lt;$T$757,R910&gt;$T$758),Q910,"")</f>
        <v>8.6775989239373158E-6</v>
      </c>
      <c r="T910" s="253" t="str">
        <f>IF(AND(R910&gt;$T$757,R910&lt;$T$758),Q910,"")</f>
        <v/>
      </c>
      <c r="U910" s="253" t="str">
        <f>IF(Q910=MAX($Q$761:$Q$2761),Q910,"")</f>
        <v/>
      </c>
      <c r="V910" s="253">
        <f>_xlfn.NORM.DIST(P910,$T$753,$T$754,0)</f>
        <v>7.3318400377037144E-54</v>
      </c>
      <c r="W910" s="253" t="str">
        <f>IF(V910=MAX($V$761:$V$2761),Q910,"")</f>
        <v/>
      </c>
      <c r="X910" s="253" t="str">
        <f t="shared" si="113"/>
        <v/>
      </c>
      <c r="AB910" s="253">
        <v>149</v>
      </c>
      <c r="AC910" s="253">
        <f t="shared" si="129"/>
        <v>-737.8692290869817</v>
      </c>
      <c r="AD910" s="253">
        <f t="shared" si="114"/>
        <v>5.6077446915072433E-6</v>
      </c>
      <c r="AE910" s="253">
        <f t="shared" si="115"/>
        <v>3.3203376694903073E-4</v>
      </c>
      <c r="AF910" s="253">
        <f>IF(OR(AE910&lt;$T$757,AE910&gt;$T$758),AD910,"")</f>
        <v>5.6077446915072433E-6</v>
      </c>
      <c r="AG910" s="253" t="str">
        <f t="shared" si="116"/>
        <v/>
      </c>
      <c r="AH910" s="253" t="str">
        <f t="shared" si="117"/>
        <v/>
      </c>
      <c r="AI910" s="253">
        <f t="shared" si="118"/>
        <v>5.0470089820915307E-4</v>
      </c>
      <c r="AJ910" s="253" t="str">
        <f t="shared" si="119"/>
        <v/>
      </c>
      <c r="AK910" s="253" t="str">
        <f t="shared" si="120"/>
        <v/>
      </c>
      <c r="AO910" s="253">
        <v>149</v>
      </c>
      <c r="AP910" s="253">
        <f t="shared" si="121"/>
        <v>-4350.1097463190126</v>
      </c>
      <c r="AQ910" s="253">
        <f t="shared" si="122"/>
        <v>9.5119031328815924E-7</v>
      </c>
      <c r="AR910" s="253">
        <f t="shared" si="123"/>
        <v>3.3203376694903073E-4</v>
      </c>
      <c r="AS910" s="253">
        <f>IF(OR(AR910&lt;$T$757,AR910&gt;$T$758),AQ910,"")</f>
        <v>9.5119031328815924E-7</v>
      </c>
      <c r="AT910" s="253" t="str">
        <f t="shared" si="124"/>
        <v/>
      </c>
      <c r="AU910" s="253" t="str">
        <f t="shared" si="125"/>
        <v/>
      </c>
      <c r="AV910" s="253">
        <f t="shared" si="126"/>
        <v>0</v>
      </c>
      <c r="AW910" s="253">
        <f t="shared" si="127"/>
        <v>9.5119031328815924E-7</v>
      </c>
      <c r="AX910" s="253" t="str">
        <f t="shared" si="128"/>
        <v/>
      </c>
      <c r="AZ910" s="259"/>
      <c r="BA910" s="259">
        <f>BA909+$BD$753</f>
        <v>0.98559999999999759</v>
      </c>
      <c r="BB910" s="274">
        <f t="shared" si="111"/>
        <v>0.99505749550854994</v>
      </c>
      <c r="BC910" s="259">
        <f t="shared" si="112"/>
        <v>1.0093827706025849E-4</v>
      </c>
      <c r="BD910" s="259" t="str">
        <f t="shared" si="109"/>
        <v/>
      </c>
      <c r="BE910" s="254" t="str">
        <f t="shared" si="110"/>
        <v/>
      </c>
    </row>
    <row r="911" spans="1:57" ht="20.100000000000001" customHeight="1" x14ac:dyDescent="0.25">
      <c r="A911" s="247">
        <v>150</v>
      </c>
      <c r="B911" s="247">
        <f>$B$755+(A911*$B$758)</f>
        <v>-8172.8069373669778</v>
      </c>
      <c r="C911" s="247">
        <f>_xlfn.NORM.DIST($B911,$B$752,$B$753,0)</f>
        <v>5.1262010774452572E-7</v>
      </c>
      <c r="D911" s="247">
        <f>_xlfn.NORM.DIST($B911,$B$752,$B$753,1)</f>
        <v>3.369292656768808E-4</v>
      </c>
      <c r="E911" s="247">
        <f>IF(OR(D911&lt;$F$757,D911&gt;$F$758),C911,"")</f>
        <v>5.1262010774452572E-7</v>
      </c>
      <c r="F911" s="247" t="str">
        <f>IF(AND(D911&gt;$F$757,D911&lt;$F$758),C911,"")</f>
        <v/>
      </c>
      <c r="G911" s="247" t="str">
        <f>IF(C911=MAX($C$761:$C$2761),C911,"")</f>
        <v/>
      </c>
      <c r="H911" s="247">
        <f>_xlfn.NORM.DIST(B911,$F$753,$F$754,0)</f>
        <v>0</v>
      </c>
      <c r="I911" s="247">
        <f>IF(H911=MAX($H$761:$H$2761),C911,"")</f>
        <v>5.1262010774452572E-7</v>
      </c>
      <c r="J911" s="247" t="str">
        <f>IF(I911=MIN($I$761:$I$2761),I911,"")</f>
        <v/>
      </c>
      <c r="K911" s="247"/>
      <c r="L911" s="247"/>
      <c r="M911" s="247"/>
      <c r="N911" s="247"/>
      <c r="O911" s="247">
        <v>150</v>
      </c>
      <c r="P911" s="247">
        <f>$P$755+(O911*$P$758)</f>
        <v>-476.27460428279329</v>
      </c>
      <c r="Q911" s="247">
        <f>_xlfn.NORM.DIST(P911,P$752,P$753,0)</f>
        <v>8.7964907957189312E-6</v>
      </c>
      <c r="R911" s="247">
        <f>_xlfn.NORM.DIST(P911,P$752,P$753,1)</f>
        <v>3.369292656768808E-4</v>
      </c>
      <c r="S911" s="253">
        <f>IF(OR(R911&lt;$T$757,R911&gt;$T$758),Q911,"")</f>
        <v>8.7964907957189312E-6</v>
      </c>
      <c r="T911" s="253" t="str">
        <f>IF(AND(R911&gt;$T$757,R911&lt;$T$758),Q911,"")</f>
        <v/>
      </c>
      <c r="U911" s="253" t="str">
        <f>IF(Q911=MAX($Q$761:$Q$2761),Q911,"")</f>
        <v/>
      </c>
      <c r="V911" s="253">
        <f>_xlfn.NORM.DIST(P911,$T$753,$T$754,0)</f>
        <v>6.8975396543726377E-54</v>
      </c>
      <c r="W911" s="253" t="str">
        <f>IF(V911=MAX($V$761:$V$2761),Q911,"")</f>
        <v/>
      </c>
      <c r="X911" s="253" t="str">
        <f t="shared" si="113"/>
        <v/>
      </c>
      <c r="AB911" s="253">
        <v>150</v>
      </c>
      <c r="AC911" s="253">
        <f t="shared" si="129"/>
        <v>-737.00216771320152</v>
      </c>
      <c r="AD911" s="253">
        <f t="shared" si="114"/>
        <v>5.6845764589916313E-6</v>
      </c>
      <c r="AE911" s="253">
        <f t="shared" si="115"/>
        <v>3.369292656768808E-4</v>
      </c>
      <c r="AF911" s="253">
        <f>IF(OR(AE911&lt;$T$757,AE911&gt;$T$758),AD911,"")</f>
        <v>5.6845764589916313E-6</v>
      </c>
      <c r="AG911" s="253" t="str">
        <f t="shared" si="116"/>
        <v/>
      </c>
      <c r="AH911" s="253" t="str">
        <f t="shared" si="117"/>
        <v/>
      </c>
      <c r="AI911" s="253">
        <f t="shared" si="118"/>
        <v>5.0795474415102901E-4</v>
      </c>
      <c r="AJ911" s="253" t="str">
        <f t="shared" si="119"/>
        <v/>
      </c>
      <c r="AK911" s="253" t="str">
        <f t="shared" si="120"/>
        <v/>
      </c>
      <c r="AO911" s="253">
        <v>150</v>
      </c>
      <c r="AP911" s="253">
        <f t="shared" si="121"/>
        <v>-4344.9979839849129</v>
      </c>
      <c r="AQ911" s="253">
        <f t="shared" si="122"/>
        <v>9.6422258151795904E-7</v>
      </c>
      <c r="AR911" s="253">
        <f t="shared" si="123"/>
        <v>3.3692926567687983E-4</v>
      </c>
      <c r="AS911" s="253">
        <f>IF(OR(AR911&lt;$T$757,AR911&gt;$T$758),AQ911,"")</f>
        <v>9.6422258151795904E-7</v>
      </c>
      <c r="AT911" s="253" t="str">
        <f t="shared" si="124"/>
        <v/>
      </c>
      <c r="AU911" s="253" t="str">
        <f t="shared" si="125"/>
        <v/>
      </c>
      <c r="AV911" s="253">
        <f t="shared" si="126"/>
        <v>0</v>
      </c>
      <c r="AW911" s="253">
        <f t="shared" si="127"/>
        <v>9.6422258151795904E-7</v>
      </c>
      <c r="AX911" s="253" t="str">
        <f t="shared" si="128"/>
        <v/>
      </c>
      <c r="AZ911" s="259"/>
      <c r="BA911" s="259">
        <f>BA910+$BD$753</f>
        <v>0.99199999999999755</v>
      </c>
      <c r="BB911" s="274">
        <f t="shared" si="111"/>
        <v>0.99495655723148968</v>
      </c>
      <c r="BC911" s="259">
        <f t="shared" si="112"/>
        <v>1.0225178416833902E-4</v>
      </c>
      <c r="BD911" s="259" t="str">
        <f t="shared" si="109"/>
        <v/>
      </c>
      <c r="BE911" s="254" t="str">
        <f t="shared" si="110"/>
        <v/>
      </c>
    </row>
    <row r="912" spans="1:57" ht="20.100000000000001" customHeight="1" x14ac:dyDescent="0.25">
      <c r="A912" s="248">
        <v>151</v>
      </c>
      <c r="B912" s="247">
        <f>$B$755+(A912*$B$758)</f>
        <v>-8163.1918703818401</v>
      </c>
      <c r="C912" s="247">
        <f>_xlfn.NORM.DIST($B912,$B$752,$B$753,0)</f>
        <v>5.1963520686404676E-7</v>
      </c>
      <c r="D912" s="247">
        <f>_xlfn.NORM.DIST($B912,$B$752,$B$753,1)</f>
        <v>3.4189179789256407E-4</v>
      </c>
      <c r="E912" s="247">
        <f>IF(OR(D912&lt;$F$757,D912&gt;$F$758),C912,"")</f>
        <v>5.1963520686404676E-7</v>
      </c>
      <c r="F912" s="247" t="str">
        <f>IF(AND(D912&gt;$F$757,D912&lt;$F$758),C912,"")</f>
        <v/>
      </c>
      <c r="G912" s="247" t="str">
        <f>IF(C912=MAX($C$761:$C$2761),C912,"")</f>
        <v/>
      </c>
      <c r="H912" s="247">
        <f>_xlfn.NORM.DIST(B912,$F$753,$F$754,0)</f>
        <v>0</v>
      </c>
      <c r="I912" s="247">
        <f>IF(H912=MAX($H$761:$H$2761),C912,"")</f>
        <v>5.1963520686404676E-7</v>
      </c>
      <c r="J912" s="247" t="str">
        <f>IF(I912=MIN($I$761:$I$2761),I912,"")</f>
        <v/>
      </c>
      <c r="K912" s="247"/>
      <c r="L912" s="247"/>
      <c r="M912" s="247"/>
      <c r="N912" s="247"/>
      <c r="O912" s="248">
        <v>151</v>
      </c>
      <c r="P912" s="247">
        <f>$P$755+(O912*$P$758)</f>
        <v>-475.71428121893115</v>
      </c>
      <c r="Q912" s="247">
        <f>_xlfn.NORM.DIST(P912,P$752,P$753,0)</f>
        <v>8.9168689352098547E-6</v>
      </c>
      <c r="R912" s="247">
        <f>_xlfn.NORM.DIST(P912,P$752,P$753,1)</f>
        <v>3.4189179789256407E-4</v>
      </c>
      <c r="S912" s="253">
        <f>IF(OR(R912&lt;$T$757,R912&gt;$T$758),Q912,"")</f>
        <v>8.9168689352098547E-6</v>
      </c>
      <c r="T912" s="253" t="str">
        <f>IF(AND(R912&gt;$T$757,R912&lt;$T$758),Q912,"")</f>
        <v/>
      </c>
      <c r="U912" s="253" t="str">
        <f>IF(Q912=MAX($Q$761:$Q$2761),Q912,"")</f>
        <v/>
      </c>
      <c r="V912" s="253">
        <f>_xlfn.NORM.DIST(P912,$T$753,$T$754,0)</f>
        <v>6.4888611628495124E-54</v>
      </c>
      <c r="W912" s="253" t="str">
        <f>IF(V912=MAX($V$761:$V$2761),Q912,"")</f>
        <v/>
      </c>
      <c r="X912" s="253" t="str">
        <f t="shared" si="113"/>
        <v/>
      </c>
      <c r="AB912" s="259">
        <v>151</v>
      </c>
      <c r="AC912" s="253">
        <f t="shared" si="129"/>
        <v>-736.13510633942133</v>
      </c>
      <c r="AD912" s="253">
        <f t="shared" si="114"/>
        <v>5.7623687006728538E-6</v>
      </c>
      <c r="AE912" s="253">
        <f t="shared" si="115"/>
        <v>3.4189179789256353E-4</v>
      </c>
      <c r="AF912" s="253">
        <f>IF(OR(AE912&lt;$T$757,AE912&gt;$T$758),AD912,"")</f>
        <v>5.7623687006728538E-6</v>
      </c>
      <c r="AG912" s="253" t="str">
        <f t="shared" si="116"/>
        <v/>
      </c>
      <c r="AH912" s="253" t="str">
        <f t="shared" si="117"/>
        <v/>
      </c>
      <c r="AI912" s="253">
        <f t="shared" si="118"/>
        <v>5.1122138828309813E-4</v>
      </c>
      <c r="AJ912" s="253" t="str">
        <f t="shared" si="119"/>
        <v/>
      </c>
      <c r="AK912" s="253" t="str">
        <f t="shared" si="120"/>
        <v/>
      </c>
      <c r="AO912" s="259">
        <v>151</v>
      </c>
      <c r="AP912" s="253">
        <f t="shared" si="121"/>
        <v>-4339.8862216508123</v>
      </c>
      <c r="AQ912" s="253">
        <f t="shared" si="122"/>
        <v>9.7741776617895712E-7</v>
      </c>
      <c r="AR912" s="253">
        <f t="shared" si="123"/>
        <v>3.4189179789256407E-4</v>
      </c>
      <c r="AS912" s="253">
        <f>IF(OR(AR912&lt;$T$757,AR912&gt;$T$758),AQ912,"")</f>
        <v>9.7741776617895712E-7</v>
      </c>
      <c r="AT912" s="253" t="str">
        <f t="shared" si="124"/>
        <v/>
      </c>
      <c r="AU912" s="253" t="str">
        <f t="shared" si="125"/>
        <v/>
      </c>
      <c r="AV912" s="253">
        <f t="shared" si="126"/>
        <v>0</v>
      </c>
      <c r="AW912" s="253">
        <f t="shared" si="127"/>
        <v>9.7741776617895712E-7</v>
      </c>
      <c r="AX912" s="253" t="str">
        <f t="shared" si="128"/>
        <v/>
      </c>
      <c r="AZ912" s="259"/>
      <c r="BA912" s="259">
        <f>BA911+$BD$753</f>
        <v>0.99839999999999751</v>
      </c>
      <c r="BB912" s="274">
        <f t="shared" si="111"/>
        <v>0.99485430544732134</v>
      </c>
      <c r="BC912" s="259">
        <f t="shared" si="112"/>
        <v>1.0357167497154762E-4</v>
      </c>
      <c r="BD912" s="259" t="str">
        <f t="shared" si="109"/>
        <v/>
      </c>
      <c r="BE912" s="254" t="str">
        <f t="shared" si="110"/>
        <v/>
      </c>
    </row>
    <row r="913" spans="1:57" ht="20.100000000000001" customHeight="1" x14ac:dyDescent="0.25">
      <c r="A913" s="247">
        <v>152</v>
      </c>
      <c r="B913" s="247">
        <f>$B$755+(A913*$B$758)</f>
        <v>-8153.5768033967024</v>
      </c>
      <c r="C913" s="247">
        <f>_xlfn.NORM.DIST($B913,$B$752,$B$753,0)</f>
        <v>5.2673787827651819E-7</v>
      </c>
      <c r="D913" s="247">
        <f>_xlfn.NORM.DIST($B913,$B$752,$B$753,1)</f>
        <v>3.4692220099075317E-4</v>
      </c>
      <c r="E913" s="247">
        <f>IF(OR(D913&lt;$F$757,D913&gt;$F$758),C913,"")</f>
        <v>5.2673787827651819E-7</v>
      </c>
      <c r="F913" s="247" t="str">
        <f>IF(AND(D913&gt;$F$757,D913&lt;$F$758),C913,"")</f>
        <v/>
      </c>
      <c r="G913" s="247" t="str">
        <f>IF(C913=MAX($C$761:$C$2761),C913,"")</f>
        <v/>
      </c>
      <c r="H913" s="247">
        <f>_xlfn.NORM.DIST(B913,$F$753,$F$754,0)</f>
        <v>0</v>
      </c>
      <c r="I913" s="247">
        <f>IF(H913=MAX($H$761:$H$2761),C913,"")</f>
        <v>5.2673787827651819E-7</v>
      </c>
      <c r="J913" s="247" t="str">
        <f>IF(I913=MIN($I$761:$I$2761),I913,"")</f>
        <v/>
      </c>
      <c r="K913" s="247"/>
      <c r="L913" s="247"/>
      <c r="M913" s="247"/>
      <c r="N913" s="247"/>
      <c r="O913" s="247">
        <v>152</v>
      </c>
      <c r="P913" s="247">
        <f>$P$755+(O913*$P$758)</f>
        <v>-475.15395815506906</v>
      </c>
      <c r="Q913" s="247">
        <f>_xlfn.NORM.DIST(P913,P$752,P$753,0)</f>
        <v>9.0387498032462645E-6</v>
      </c>
      <c r="R913" s="247">
        <f>_xlfn.NORM.DIST(P913,P$752,P$753,1)</f>
        <v>3.4692220099075317E-4</v>
      </c>
      <c r="S913" s="253">
        <f>IF(OR(R913&lt;$T$757,R913&gt;$T$758),Q913,"")</f>
        <v>9.0387498032462645E-6</v>
      </c>
      <c r="T913" s="253" t="str">
        <f>IF(AND(R913&gt;$T$757,R913&lt;$T$758),Q913,"")</f>
        <v/>
      </c>
      <c r="U913" s="253" t="str">
        <f>IF(Q913=MAX($Q$761:$Q$2761),Q913,"")</f>
        <v/>
      </c>
      <c r="V913" s="253">
        <f>_xlfn.NORM.DIST(P913,$T$753,$T$754,0)</f>
        <v>6.1042991589509665E-54</v>
      </c>
      <c r="W913" s="253" t="str">
        <f>IF(V913=MAX($V$761:$V$2761),Q913,"")</f>
        <v/>
      </c>
      <c r="X913" s="253" t="str">
        <f t="shared" si="113"/>
        <v/>
      </c>
      <c r="AB913" s="253">
        <v>152</v>
      </c>
      <c r="AC913" s="253">
        <f t="shared" si="129"/>
        <v>-735.26804496564102</v>
      </c>
      <c r="AD913" s="253">
        <f t="shared" si="114"/>
        <v>5.8411320540749314E-6</v>
      </c>
      <c r="AE913" s="253">
        <f t="shared" si="115"/>
        <v>3.4692220099075317E-4</v>
      </c>
      <c r="AF913" s="253">
        <f>IF(OR(AE913&lt;$T$757,AE913&gt;$T$758),AD913,"")</f>
        <v>5.8411320540749314E-6</v>
      </c>
      <c r="AG913" s="253" t="str">
        <f t="shared" si="116"/>
        <v/>
      </c>
      <c r="AH913" s="253" t="str">
        <f t="shared" si="117"/>
        <v/>
      </c>
      <c r="AI913" s="253">
        <f t="shared" si="118"/>
        <v>5.1450080804230211E-4</v>
      </c>
      <c r="AJ913" s="253" t="str">
        <f t="shared" si="119"/>
        <v/>
      </c>
      <c r="AK913" s="253" t="str">
        <f t="shared" si="120"/>
        <v/>
      </c>
      <c r="AO913" s="253">
        <v>152</v>
      </c>
      <c r="AP913" s="253">
        <f t="shared" si="121"/>
        <v>-4334.7744593167126</v>
      </c>
      <c r="AQ913" s="253">
        <f t="shared" si="122"/>
        <v>9.9077767161680654E-7</v>
      </c>
      <c r="AR913" s="253">
        <f t="shared" si="123"/>
        <v>3.4692220099075317E-4</v>
      </c>
      <c r="AS913" s="253">
        <f>IF(OR(AR913&lt;$T$757,AR913&gt;$T$758),AQ913,"")</f>
        <v>9.9077767161680654E-7</v>
      </c>
      <c r="AT913" s="253" t="str">
        <f t="shared" si="124"/>
        <v/>
      </c>
      <c r="AU913" s="253" t="str">
        <f t="shared" si="125"/>
        <v/>
      </c>
      <c r="AV913" s="253">
        <f t="shared" si="126"/>
        <v>0</v>
      </c>
      <c r="AW913" s="253">
        <f t="shared" si="127"/>
        <v>9.9077767161680654E-7</v>
      </c>
      <c r="AX913" s="253" t="str">
        <f t="shared" si="128"/>
        <v/>
      </c>
      <c r="AZ913" s="259"/>
      <c r="BA913" s="259">
        <f>BA912+$BD$753</f>
        <v>1.0047999999999975</v>
      </c>
      <c r="BB913" s="274">
        <f t="shared" si="111"/>
        <v>0.99475073377234979</v>
      </c>
      <c r="BC913" s="259">
        <f t="shared" si="112"/>
        <v>1.048978953532842E-4</v>
      </c>
      <c r="BD913" s="259" t="str">
        <f t="shared" si="109"/>
        <v/>
      </c>
      <c r="BE913" s="254" t="str">
        <f t="shared" si="110"/>
        <v/>
      </c>
    </row>
    <row r="914" spans="1:57" ht="20.100000000000001" customHeight="1" x14ac:dyDescent="0.25">
      <c r="A914" s="247">
        <v>153</v>
      </c>
      <c r="B914" s="247">
        <f>$B$755+(A914*$B$758)</f>
        <v>-8143.9617364115647</v>
      </c>
      <c r="C914" s="247">
        <f>_xlfn.NORM.DIST($B914,$B$752,$B$753,0)</f>
        <v>5.3392909013317258E-7</v>
      </c>
      <c r="D914" s="247">
        <f>_xlfn.NORM.DIST($B914,$B$752,$B$753,1)</f>
        <v>3.5202132163218437E-4</v>
      </c>
      <c r="E914" s="247">
        <f>IF(OR(D914&lt;$F$757,D914&gt;$F$758),C914,"")</f>
        <v>5.3392909013317258E-7</v>
      </c>
      <c r="F914" s="247" t="str">
        <f>IF(AND(D914&gt;$F$757,D914&lt;$F$758),C914,"")</f>
        <v/>
      </c>
      <c r="G914" s="247" t="str">
        <f>IF(C914=MAX($C$761:$C$2761),C914,"")</f>
        <v/>
      </c>
      <c r="H914" s="247">
        <f>_xlfn.NORM.DIST(B914,$F$753,$F$754,0)</f>
        <v>0</v>
      </c>
      <c r="I914" s="247">
        <f>IF(H914=MAX($H$761:$H$2761),C914,"")</f>
        <v>5.3392909013317258E-7</v>
      </c>
      <c r="J914" s="247" t="str">
        <f>IF(I914=MIN($I$761:$I$2761),I914,"")</f>
        <v/>
      </c>
      <c r="K914" s="247"/>
      <c r="L914" s="247"/>
      <c r="M914" s="247"/>
      <c r="N914" s="247"/>
      <c r="O914" s="247">
        <v>153</v>
      </c>
      <c r="P914" s="247">
        <f>$P$755+(O914*$P$758)</f>
        <v>-474.59363509120692</v>
      </c>
      <c r="Q914" s="247">
        <f>_xlfn.NORM.DIST(P914,P$752,P$753,0)</f>
        <v>9.1621500131706288E-6</v>
      </c>
      <c r="R914" s="247">
        <f>_xlfn.NORM.DIST(P914,P$752,P$753,1)</f>
        <v>3.5202132163218437E-4</v>
      </c>
      <c r="S914" s="253">
        <f>IF(OR(R914&lt;$T$757,R914&gt;$T$758),Q914,"")</f>
        <v>9.1621500131706288E-6</v>
      </c>
      <c r="T914" s="253" t="str">
        <f>IF(AND(R914&gt;$T$757,R914&lt;$T$758),Q914,"")</f>
        <v/>
      </c>
      <c r="U914" s="253" t="str">
        <f>IF(Q914=MAX($Q$761:$Q$2761),Q914,"")</f>
        <v/>
      </c>
      <c r="V914" s="253">
        <f>_xlfn.NORM.DIST(P914,$T$753,$T$754,0)</f>
        <v>5.7424363215817885E-54</v>
      </c>
      <c r="W914" s="253" t="str">
        <f>IF(V914=MAX($V$761:$V$2761),Q914,"")</f>
        <v/>
      </c>
      <c r="X914" s="253" t="str">
        <f t="shared" si="113"/>
        <v/>
      </c>
      <c r="AB914" s="253">
        <v>153</v>
      </c>
      <c r="AC914" s="253">
        <f t="shared" si="129"/>
        <v>-734.40098359186084</v>
      </c>
      <c r="AD914" s="253">
        <f t="shared" si="114"/>
        <v>5.9208772552763095E-6</v>
      </c>
      <c r="AE914" s="253">
        <f t="shared" si="115"/>
        <v>3.5202132163218437E-4</v>
      </c>
      <c r="AF914" s="253">
        <f>IF(OR(AE914&lt;$T$757,AE914&gt;$T$758),AD914,"")</f>
        <v>5.9208772552763095E-6</v>
      </c>
      <c r="AG914" s="253" t="str">
        <f t="shared" si="116"/>
        <v/>
      </c>
      <c r="AH914" s="253" t="str">
        <f t="shared" si="117"/>
        <v/>
      </c>
      <c r="AI914" s="253">
        <f t="shared" si="118"/>
        <v>5.1779298010546976E-4</v>
      </c>
      <c r="AJ914" s="253" t="str">
        <f t="shared" si="119"/>
        <v/>
      </c>
      <c r="AK914" s="253" t="str">
        <f t="shared" si="120"/>
        <v/>
      </c>
      <c r="AO914" s="253">
        <v>153</v>
      </c>
      <c r="AP914" s="253">
        <f t="shared" si="121"/>
        <v>-4329.6626969826129</v>
      </c>
      <c r="AQ914" s="253">
        <f t="shared" si="122"/>
        <v>1.0043041188940591E-6</v>
      </c>
      <c r="AR914" s="253">
        <f t="shared" si="123"/>
        <v>3.5202132163218437E-4</v>
      </c>
      <c r="AS914" s="253">
        <f>IF(OR(AR914&lt;$T$757,AR914&gt;$T$758),AQ914,"")</f>
        <v>1.0043041188940591E-6</v>
      </c>
      <c r="AT914" s="253" t="str">
        <f t="shared" si="124"/>
        <v/>
      </c>
      <c r="AU914" s="253" t="str">
        <f t="shared" si="125"/>
        <v/>
      </c>
      <c r="AV914" s="253">
        <f t="shared" si="126"/>
        <v>0</v>
      </c>
      <c r="AW914" s="253">
        <f t="shared" si="127"/>
        <v>1.0043041188940591E-6</v>
      </c>
      <c r="AX914" s="253" t="str">
        <f t="shared" si="128"/>
        <v/>
      </c>
      <c r="AZ914" s="259"/>
      <c r="BA914" s="259">
        <f>BA913+$BD$753</f>
        <v>1.0111999999999974</v>
      </c>
      <c r="BB914" s="274">
        <f t="shared" si="111"/>
        <v>0.99464583587699651</v>
      </c>
      <c r="BC914" s="259">
        <f t="shared" si="112"/>
        <v>1.0623039115575938E-4</v>
      </c>
      <c r="BD914" s="259" t="str">
        <f t="shared" si="109"/>
        <v/>
      </c>
      <c r="BE914" s="254" t="str">
        <f t="shared" si="110"/>
        <v/>
      </c>
    </row>
    <row r="915" spans="1:57" ht="20.100000000000001" customHeight="1" x14ac:dyDescent="0.25">
      <c r="A915" s="247">
        <v>154</v>
      </c>
      <c r="B915" s="247">
        <f>$B$755+(A915*$B$758)</f>
        <v>-8134.3466694264271</v>
      </c>
      <c r="C915" s="247">
        <f>_xlfn.NORM.DIST($B915,$B$752,$B$753,0)</f>
        <v>5.4120981953171915E-7</v>
      </c>
      <c r="D915" s="247">
        <f>_xlfn.NORM.DIST($B915,$B$752,$B$753,1)</f>
        <v>3.5719001582939906E-4</v>
      </c>
      <c r="E915" s="247">
        <f>IF(OR(D915&lt;$F$757,D915&gt;$F$758),C915,"")</f>
        <v>5.4120981953171915E-7</v>
      </c>
      <c r="F915" s="247" t="str">
        <f>IF(AND(D915&gt;$F$757,D915&lt;$F$758),C915,"")</f>
        <v/>
      </c>
      <c r="G915" s="247" t="str">
        <f>IF(C915=MAX($C$761:$C$2761),C915,"")</f>
        <v/>
      </c>
      <c r="H915" s="247">
        <f>_xlfn.NORM.DIST(B915,$F$753,$F$754,0)</f>
        <v>0</v>
      </c>
      <c r="I915" s="247">
        <f>IF(H915=MAX($H$761:$H$2761),C915,"")</f>
        <v>5.4120981953171915E-7</v>
      </c>
      <c r="J915" s="247" t="str">
        <f>IF(I915=MIN($I$761:$I$2761),I915,"")</f>
        <v/>
      </c>
      <c r="K915" s="247"/>
      <c r="L915" s="247"/>
      <c r="M915" s="247"/>
      <c r="N915" s="247"/>
      <c r="O915" s="247">
        <v>154</v>
      </c>
      <c r="P915" s="247">
        <f>$P$755+(O915*$P$758)</f>
        <v>-474.03331202734483</v>
      </c>
      <c r="Q915" s="247">
        <f>_xlfn.NORM.DIST(P915,P$752,P$753,0)</f>
        <v>9.2870863318457311E-6</v>
      </c>
      <c r="R915" s="247">
        <f>_xlfn.NORM.DIST(P915,P$752,P$753,1)</f>
        <v>3.5719001582939906E-4</v>
      </c>
      <c r="S915" s="253">
        <f>IF(OR(R915&lt;$T$757,R915&gt;$T$758),Q915,"")</f>
        <v>9.2870863318457311E-6</v>
      </c>
      <c r="T915" s="253" t="str">
        <f>IF(AND(R915&gt;$T$757,R915&lt;$T$758),Q915,"")</f>
        <v/>
      </c>
      <c r="U915" s="253" t="str">
        <f>IF(Q915=MAX($Q$761:$Q$2761),Q915,"")</f>
        <v/>
      </c>
      <c r="V915" s="253">
        <f>_xlfn.NORM.DIST(P915,$T$753,$T$754,0)</f>
        <v>5.4019382805134194E-54</v>
      </c>
      <c r="W915" s="253" t="str">
        <f>IF(V915=MAX($V$761:$V$2761),Q915,"")</f>
        <v/>
      </c>
      <c r="X915" s="253" t="str">
        <f t="shared" si="113"/>
        <v/>
      </c>
      <c r="AB915" s="253">
        <v>154</v>
      </c>
      <c r="AC915" s="253">
        <f t="shared" si="129"/>
        <v>-733.53392221808053</v>
      </c>
      <c r="AD915" s="253">
        <f t="shared" si="114"/>
        <v>6.0016151395652584E-6</v>
      </c>
      <c r="AE915" s="253">
        <f t="shared" si="115"/>
        <v>3.5719001582939906E-4</v>
      </c>
      <c r="AF915" s="253">
        <f>IF(OR(AE915&lt;$T$757,AE915&gt;$T$758),AD915,"")</f>
        <v>6.0016151395652584E-6</v>
      </c>
      <c r="AG915" s="253" t="str">
        <f t="shared" si="116"/>
        <v/>
      </c>
      <c r="AH915" s="253" t="str">
        <f t="shared" si="117"/>
        <v/>
      </c>
      <c r="AI915" s="253">
        <f t="shared" si="118"/>
        <v>5.2109788038594079E-4</v>
      </c>
      <c r="AJ915" s="253" t="str">
        <f t="shared" si="119"/>
        <v/>
      </c>
      <c r="AK915" s="253" t="str">
        <f t="shared" si="120"/>
        <v/>
      </c>
      <c r="AO915" s="253">
        <v>154</v>
      </c>
      <c r="AP915" s="253">
        <f t="shared" si="121"/>
        <v>-4324.5509346485132</v>
      </c>
      <c r="AQ915" s="253">
        <f t="shared" si="122"/>
        <v>1.0179989459013095E-6</v>
      </c>
      <c r="AR915" s="253">
        <f t="shared" si="123"/>
        <v>3.5719001582939841E-4</v>
      </c>
      <c r="AS915" s="253">
        <f>IF(OR(AR915&lt;$T$757,AR915&gt;$T$758),AQ915,"")</f>
        <v>1.0179989459013095E-6</v>
      </c>
      <c r="AT915" s="253" t="str">
        <f t="shared" si="124"/>
        <v/>
      </c>
      <c r="AU915" s="253" t="str">
        <f t="shared" si="125"/>
        <v/>
      </c>
      <c r="AV915" s="253">
        <f t="shared" si="126"/>
        <v>0</v>
      </c>
      <c r="AW915" s="253">
        <f t="shared" si="127"/>
        <v>1.0179989459013095E-6</v>
      </c>
      <c r="AX915" s="253" t="str">
        <f t="shared" si="128"/>
        <v/>
      </c>
      <c r="AZ915" s="259"/>
      <c r="BA915" s="259">
        <f>BA914+$BD$753</f>
        <v>1.0175999999999974</v>
      </c>
      <c r="BB915" s="274">
        <f t="shared" si="111"/>
        <v>0.99453960548584075</v>
      </c>
      <c r="BC915" s="259">
        <f t="shared" si="112"/>
        <v>1.0756910818343624E-4</v>
      </c>
      <c r="BD915" s="259" t="str">
        <f t="shared" si="109"/>
        <v/>
      </c>
      <c r="BE915" s="254" t="str">
        <f t="shared" si="110"/>
        <v/>
      </c>
    </row>
    <row r="916" spans="1:57" ht="20.100000000000001" customHeight="1" x14ac:dyDescent="0.25">
      <c r="A916" s="247">
        <v>155</v>
      </c>
      <c r="B916" s="247">
        <f>$B$755+(A916*$B$758)</f>
        <v>-8124.7316024412894</v>
      </c>
      <c r="C916" s="247">
        <f>_xlfn.NORM.DIST($B916,$B$752,$B$753,0)</f>
        <v>5.4858105257552428E-7</v>
      </c>
      <c r="D916" s="247">
        <f>_xlfn.NORM.DIST($B916,$B$752,$B$753,1)</f>
        <v>3.6242914903304382E-4</v>
      </c>
      <c r="E916" s="247">
        <f>IF(OR(D916&lt;$F$757,D916&gt;$F$758),C916,"")</f>
        <v>5.4858105257552428E-7</v>
      </c>
      <c r="F916" s="247" t="str">
        <f>IF(AND(D916&gt;$F$757,D916&lt;$F$758),C916,"")</f>
        <v/>
      </c>
      <c r="G916" s="247" t="str">
        <f>IF(C916=MAX($C$761:$C$2761),C916,"")</f>
        <v/>
      </c>
      <c r="H916" s="247">
        <f>_xlfn.NORM.DIST(B916,$F$753,$F$754,0)</f>
        <v>0</v>
      </c>
      <c r="I916" s="247">
        <f>IF(H916=MAX($H$761:$H$2761),C916,"")</f>
        <v>5.4858105257552428E-7</v>
      </c>
      <c r="J916" s="247" t="str">
        <f>IF(I916=MIN($I$761:$I$2761),I916,"")</f>
        <v/>
      </c>
      <c r="K916" s="247"/>
      <c r="L916" s="247"/>
      <c r="M916" s="247"/>
      <c r="N916" s="247"/>
      <c r="O916" s="247">
        <v>155</v>
      </c>
      <c r="P916" s="247">
        <f>$P$755+(O916*$P$758)</f>
        <v>-473.47298896348275</v>
      </c>
      <c r="Q916" s="247">
        <f>_xlfn.NORM.DIST(P916,P$752,P$753,0)</f>
        <v>9.4135756806701782E-6</v>
      </c>
      <c r="R916" s="247">
        <f>_xlfn.NORM.DIST(P916,P$752,P$753,1)</f>
        <v>3.6242914903304274E-4</v>
      </c>
      <c r="S916" s="253">
        <f>IF(OR(R916&lt;$T$757,R916&gt;$T$758),Q916,"")</f>
        <v>9.4135756806701782E-6</v>
      </c>
      <c r="T916" s="253" t="str">
        <f>IF(AND(R916&gt;$T$757,R916&lt;$T$758),Q916,"")</f>
        <v/>
      </c>
      <c r="U916" s="253" t="str">
        <f>IF(Q916=MAX($Q$761:$Q$2761),Q916,"")</f>
        <v/>
      </c>
      <c r="V916" s="253">
        <f>_xlfn.NORM.DIST(P916,$T$753,$T$754,0)</f>
        <v>5.0815487819252417E-54</v>
      </c>
      <c r="W916" s="253" t="str">
        <f>IF(V916=MAX($V$761:$V$2761),Q916,"")</f>
        <v/>
      </c>
      <c r="X916" s="253" t="str">
        <f t="shared" si="113"/>
        <v/>
      </c>
      <c r="AB916" s="253">
        <v>155</v>
      </c>
      <c r="AC916" s="253">
        <f t="shared" si="129"/>
        <v>-732.66686084430034</v>
      </c>
      <c r="AD916" s="253">
        <f t="shared" si="114"/>
        <v>6.0833566420960935E-6</v>
      </c>
      <c r="AE916" s="253">
        <f t="shared" si="115"/>
        <v>3.6242914903304382E-4</v>
      </c>
      <c r="AF916" s="253">
        <f>IF(OR(AE916&lt;$T$757,AE916&gt;$T$758),AD916,"")</f>
        <v>6.0833566420960935E-6</v>
      </c>
      <c r="AG916" s="253" t="str">
        <f t="shared" si="116"/>
        <v/>
      </c>
      <c r="AH916" s="253" t="str">
        <f t="shared" si="117"/>
        <v/>
      </c>
      <c r="AI916" s="253">
        <f t="shared" si="118"/>
        <v>5.244154840302244E-4</v>
      </c>
      <c r="AJ916" s="253" t="str">
        <f t="shared" si="119"/>
        <v/>
      </c>
      <c r="AK916" s="253" t="str">
        <f t="shared" si="120"/>
        <v/>
      </c>
      <c r="AO916" s="253">
        <v>155</v>
      </c>
      <c r="AP916" s="253">
        <f t="shared" si="121"/>
        <v>-4319.4391723144126</v>
      </c>
      <c r="AQ916" s="253">
        <f t="shared" si="122"/>
        <v>1.0318640074685227E-6</v>
      </c>
      <c r="AR916" s="253">
        <f t="shared" si="123"/>
        <v>3.6242914903304382E-4</v>
      </c>
      <c r="AS916" s="253">
        <f>IF(OR(AR916&lt;$T$757,AR916&gt;$T$758),AQ916,"")</f>
        <v>1.0318640074685227E-6</v>
      </c>
      <c r="AT916" s="253" t="str">
        <f t="shared" si="124"/>
        <v/>
      </c>
      <c r="AU916" s="253" t="str">
        <f t="shared" si="125"/>
        <v/>
      </c>
      <c r="AV916" s="253">
        <f t="shared" si="126"/>
        <v>0</v>
      </c>
      <c r="AW916" s="253">
        <f t="shared" si="127"/>
        <v>1.0318640074685227E-6</v>
      </c>
      <c r="AX916" s="253" t="str">
        <f t="shared" si="128"/>
        <v/>
      </c>
      <c r="AZ916" s="259"/>
      <c r="BA916" s="259">
        <f>BA915+$BD$753</f>
        <v>1.0239999999999974</v>
      </c>
      <c r="BB916" s="274">
        <f t="shared" si="111"/>
        <v>0.99443203637765731</v>
      </c>
      <c r="BC916" s="259">
        <f t="shared" si="112"/>
        <v>1.0891399220847031E-4</v>
      </c>
      <c r="BD916" s="259" t="str">
        <f t="shared" si="109"/>
        <v/>
      </c>
      <c r="BE916" s="254" t="str">
        <f t="shared" si="110"/>
        <v/>
      </c>
    </row>
    <row r="917" spans="1:57" ht="20.100000000000001" customHeight="1" x14ac:dyDescent="0.25">
      <c r="A917" s="247">
        <v>156</v>
      </c>
      <c r="B917" s="247">
        <f>$B$755+(A917*$B$758)</f>
        <v>-8115.1165354561517</v>
      </c>
      <c r="C917" s="247">
        <f>_xlfn.NORM.DIST($B917,$B$752,$B$753,0)</f>
        <v>5.5604378443287487E-7</v>
      </c>
      <c r="D917" s="247">
        <f>_xlfn.NORM.DIST($B917,$B$752,$B$753,1)</f>
        <v>3.6773959621874718E-4</v>
      </c>
      <c r="E917" s="247">
        <f>IF(OR(D917&lt;$F$757,D917&gt;$F$758),C917,"")</f>
        <v>5.5604378443287487E-7</v>
      </c>
      <c r="F917" s="247" t="str">
        <f>IF(AND(D917&gt;$F$757,D917&lt;$F$758),C917,"")</f>
        <v/>
      </c>
      <c r="G917" s="247" t="str">
        <f>IF(C917=MAX($C$761:$C$2761),C917,"")</f>
        <v/>
      </c>
      <c r="H917" s="247">
        <f>_xlfn.NORM.DIST(B917,$F$753,$F$754,0)</f>
        <v>0</v>
      </c>
      <c r="I917" s="247">
        <f>IF(H917=MAX($H$761:$H$2761),C917,"")</f>
        <v>5.5604378443287487E-7</v>
      </c>
      <c r="J917" s="247" t="str">
        <f>IF(I917=MIN($I$761:$I$2761),I917,"")</f>
        <v/>
      </c>
      <c r="K917" s="247"/>
      <c r="L917" s="247"/>
      <c r="M917" s="247"/>
      <c r="N917" s="247"/>
      <c r="O917" s="247">
        <v>156</v>
      </c>
      <c r="P917" s="247">
        <f>$P$755+(O917*$P$758)</f>
        <v>-472.91266589962061</v>
      </c>
      <c r="Q917" s="247">
        <f>_xlfn.NORM.DIST(P917,P$752,P$753,0)</f>
        <v>9.5416351365954377E-6</v>
      </c>
      <c r="R917" s="247">
        <f>_xlfn.NORM.DIST(P917,P$752,P$753,1)</f>
        <v>3.6773959621874718E-4</v>
      </c>
      <c r="S917" s="253">
        <f>IF(OR(R917&lt;$T$757,R917&gt;$T$758),Q917,"")</f>
        <v>9.5416351365954377E-6</v>
      </c>
      <c r="T917" s="253" t="str">
        <f>IF(AND(R917&gt;$T$757,R917&lt;$T$758),Q917,"")</f>
        <v/>
      </c>
      <c r="U917" s="253" t="str">
        <f>IF(Q917=MAX($Q$761:$Q$2761),Q917,"")</f>
        <v/>
      </c>
      <c r="V917" s="253">
        <f>_xlfn.NORM.DIST(P917,$T$753,$T$754,0)</f>
        <v>4.7800851345026614E-54</v>
      </c>
      <c r="W917" s="253" t="str">
        <f>IF(V917=MAX($V$761:$V$2761),Q917,"")</f>
        <v/>
      </c>
      <c r="X917" s="253" t="str">
        <f t="shared" si="113"/>
        <v/>
      </c>
      <c r="AB917" s="253">
        <v>156</v>
      </c>
      <c r="AC917" s="253">
        <f t="shared" si="129"/>
        <v>-731.79979947052016</v>
      </c>
      <c r="AD917" s="253">
        <f t="shared" si="114"/>
        <v>6.1661127985463559E-6</v>
      </c>
      <c r="AE917" s="253">
        <f t="shared" si="115"/>
        <v>3.677395962187461E-4</v>
      </c>
      <c r="AF917" s="253">
        <f>IF(OR(AE917&lt;$T$757,AE917&gt;$T$758),AD917,"")</f>
        <v>6.1661127985463559E-6</v>
      </c>
      <c r="AG917" s="253" t="str">
        <f t="shared" si="116"/>
        <v/>
      </c>
      <c r="AH917" s="253" t="str">
        <f t="shared" si="117"/>
        <v/>
      </c>
      <c r="AI917" s="253">
        <f t="shared" si="118"/>
        <v>5.277457654147029E-4</v>
      </c>
      <c r="AJ917" s="253" t="str">
        <f t="shared" si="119"/>
        <v/>
      </c>
      <c r="AK917" s="253" t="str">
        <f t="shared" si="120"/>
        <v/>
      </c>
      <c r="AO917" s="253">
        <v>156</v>
      </c>
      <c r="AP917" s="253">
        <f t="shared" si="121"/>
        <v>-4314.327409980313</v>
      </c>
      <c r="AQ917" s="253">
        <f t="shared" si="122"/>
        <v>1.0459011754764873E-6</v>
      </c>
      <c r="AR917" s="253">
        <f t="shared" si="123"/>
        <v>3.6773959621874718E-4</v>
      </c>
      <c r="AS917" s="253">
        <f>IF(OR(AR917&lt;$T$757,AR917&gt;$T$758),AQ917,"")</f>
        <v>1.0459011754764873E-6</v>
      </c>
      <c r="AT917" s="253" t="str">
        <f t="shared" si="124"/>
        <v/>
      </c>
      <c r="AU917" s="253" t="str">
        <f t="shared" si="125"/>
        <v/>
      </c>
      <c r="AV917" s="253">
        <f t="shared" si="126"/>
        <v>0</v>
      </c>
      <c r="AW917" s="253">
        <f t="shared" si="127"/>
        <v>1.0459011754764873E-6</v>
      </c>
      <c r="AX917" s="253" t="str">
        <f t="shared" si="128"/>
        <v/>
      </c>
      <c r="AZ917" s="259"/>
      <c r="BA917" s="259">
        <f>BA916+$BD$753</f>
        <v>1.0303999999999973</v>
      </c>
      <c r="BB917" s="274">
        <f t="shared" si="111"/>
        <v>0.99432312238544884</v>
      </c>
      <c r="BC917" s="259">
        <f t="shared" si="112"/>
        <v>1.1026498897603876E-4</v>
      </c>
      <c r="BD917" s="259" t="str">
        <f t="shared" si="109"/>
        <v/>
      </c>
      <c r="BE917" s="254" t="str">
        <f t="shared" si="110"/>
        <v/>
      </c>
    </row>
    <row r="918" spans="1:57" ht="20.100000000000001" customHeight="1" x14ac:dyDescent="0.25">
      <c r="A918" s="248">
        <v>157</v>
      </c>
      <c r="B918" s="247">
        <f>$B$755+(A918*$B$758)</f>
        <v>-8105.5014684710141</v>
      </c>
      <c r="C918" s="247">
        <f>_xlfn.NORM.DIST($B918,$B$752,$B$753,0)</f>
        <v>5.6359901939631838E-7</v>
      </c>
      <c r="D918" s="247">
        <f>_xlfn.NORM.DIST($B918,$B$752,$B$753,1)</f>
        <v>3.7312224197456629E-4</v>
      </c>
      <c r="E918" s="247">
        <f>IF(OR(D918&lt;$F$757,D918&gt;$F$758),C918,"")</f>
        <v>5.6359901939631838E-7</v>
      </c>
      <c r="F918" s="247" t="str">
        <f>IF(AND(D918&gt;$F$757,D918&lt;$F$758),C918,"")</f>
        <v/>
      </c>
      <c r="G918" s="247" t="str">
        <f>IF(C918=MAX($C$761:$C$2761),C918,"")</f>
        <v/>
      </c>
      <c r="H918" s="247">
        <f>_xlfn.NORM.DIST(B918,$F$753,$F$754,0)</f>
        <v>0</v>
      </c>
      <c r="I918" s="247">
        <f>IF(H918=MAX($H$761:$H$2761),C918,"")</f>
        <v>5.6359901939631838E-7</v>
      </c>
      <c r="J918" s="247" t="str">
        <f>IF(I918=MIN($I$761:$I$2761),I918,"")</f>
        <v/>
      </c>
      <c r="K918" s="247"/>
      <c r="L918" s="247"/>
      <c r="M918" s="247"/>
      <c r="N918" s="247"/>
      <c r="O918" s="248">
        <v>157</v>
      </c>
      <c r="P918" s="247">
        <f>$P$755+(O918*$P$758)</f>
        <v>-472.35234283575852</v>
      </c>
      <c r="Q918" s="247">
        <f>_xlfn.NORM.DIST(P918,P$752,P$753,0)</f>
        <v>9.6712819331439359E-6</v>
      </c>
      <c r="R918" s="247">
        <f>_xlfn.NORM.DIST(P918,P$752,P$753,1)</f>
        <v>3.7312224197456629E-4</v>
      </c>
      <c r="S918" s="253">
        <f>IF(OR(R918&lt;$T$757,R918&gt;$T$758),Q918,"")</f>
        <v>9.6712819331439359E-6</v>
      </c>
      <c r="T918" s="253" t="str">
        <f>IF(AND(R918&gt;$T$757,R918&lt;$T$758),Q918,"")</f>
        <v/>
      </c>
      <c r="U918" s="253" t="str">
        <f>IF(Q918=MAX($Q$761:$Q$2761),Q918,"")</f>
        <v/>
      </c>
      <c r="V918" s="253">
        <f>_xlfn.NORM.DIST(P918,$T$753,$T$754,0)</f>
        <v>4.4964339198842238E-54</v>
      </c>
      <c r="W918" s="253" t="str">
        <f>IF(V918=MAX($V$761:$V$2761),Q918,"")</f>
        <v/>
      </c>
      <c r="X918" s="253" t="str">
        <f t="shared" si="113"/>
        <v/>
      </c>
      <c r="AB918" s="259">
        <v>157</v>
      </c>
      <c r="AC918" s="253">
        <f t="shared" si="129"/>
        <v>-730.93273809673985</v>
      </c>
      <c r="AD918" s="253">
        <f t="shared" si="114"/>
        <v>6.2498947457749089E-6</v>
      </c>
      <c r="AE918" s="253">
        <f t="shared" si="115"/>
        <v>3.7312224197456629E-4</v>
      </c>
      <c r="AF918" s="253">
        <f>IF(OR(AE918&lt;$T$757,AE918&gt;$T$758),AD918,"")</f>
        <v>6.2498947457749089E-6</v>
      </c>
      <c r="AG918" s="253" t="str">
        <f t="shared" si="116"/>
        <v/>
      </c>
      <c r="AH918" s="253" t="str">
        <f t="shared" si="117"/>
        <v/>
      </c>
      <c r="AI918" s="253">
        <f t="shared" si="118"/>
        <v>5.3108869814237256E-4</v>
      </c>
      <c r="AJ918" s="253" t="str">
        <f t="shared" si="119"/>
        <v/>
      </c>
      <c r="AK918" s="253" t="str">
        <f t="shared" si="120"/>
        <v/>
      </c>
      <c r="AO918" s="259">
        <v>157</v>
      </c>
      <c r="AP918" s="253">
        <f t="shared" si="121"/>
        <v>-4309.2156476462133</v>
      </c>
      <c r="AQ918" s="253">
        <f t="shared" si="122"/>
        <v>1.0601123389684525E-6</v>
      </c>
      <c r="AR918" s="253">
        <f t="shared" si="123"/>
        <v>3.7312224197456629E-4</v>
      </c>
      <c r="AS918" s="253">
        <f>IF(OR(AR918&lt;$T$757,AR918&gt;$T$758),AQ918,"")</f>
        <v>1.0601123389684525E-6</v>
      </c>
      <c r="AT918" s="253" t="str">
        <f t="shared" si="124"/>
        <v/>
      </c>
      <c r="AU918" s="253" t="str">
        <f t="shared" si="125"/>
        <v/>
      </c>
      <c r="AV918" s="253">
        <f t="shared" si="126"/>
        <v>0</v>
      </c>
      <c r="AW918" s="253">
        <f t="shared" si="127"/>
        <v>1.0601123389684525E-6</v>
      </c>
      <c r="AX918" s="253" t="str">
        <f t="shared" si="128"/>
        <v/>
      </c>
      <c r="AZ918" s="259"/>
      <c r="BA918" s="259">
        <f>BA917+$BD$753</f>
        <v>1.0367999999999973</v>
      </c>
      <c r="BB918" s="274">
        <f t="shared" si="111"/>
        <v>0.9942128573964728</v>
      </c>
      <c r="BC918" s="259">
        <f t="shared" si="112"/>
        <v>1.1162204420778199E-4</v>
      </c>
      <c r="BD918" s="259" t="str">
        <f t="shared" si="109"/>
        <v/>
      </c>
      <c r="BE918" s="254" t="str">
        <f t="shared" si="110"/>
        <v/>
      </c>
    </row>
    <row r="919" spans="1:57" ht="20.100000000000001" customHeight="1" x14ac:dyDescent="0.25">
      <c r="A919" s="247">
        <v>158</v>
      </c>
      <c r="B919" s="247">
        <f>$B$755+(A919*$B$758)</f>
        <v>-8095.8864014858764</v>
      </c>
      <c r="C919" s="247">
        <f>_xlfn.NORM.DIST($B919,$B$752,$B$753,0)</f>
        <v>5.7124777094207491E-7</v>
      </c>
      <c r="D919" s="247">
        <f>_xlfn.NORM.DIST($B919,$B$752,$B$753,1)</f>
        <v>3.7857798058900047E-4</v>
      </c>
      <c r="E919" s="247">
        <f>IF(OR(D919&lt;$F$757,D919&gt;$F$758),C919,"")</f>
        <v>5.7124777094207491E-7</v>
      </c>
      <c r="F919" s="247" t="str">
        <f>IF(AND(D919&gt;$F$757,D919&lt;$F$758),C919,"")</f>
        <v/>
      </c>
      <c r="G919" s="247" t="str">
        <f>IF(C919=MAX($C$761:$C$2761),C919,"")</f>
        <v/>
      </c>
      <c r="H919" s="247">
        <f>_xlfn.NORM.DIST(B919,$F$753,$F$754,0)</f>
        <v>0</v>
      </c>
      <c r="I919" s="247">
        <f>IF(H919=MAX($H$761:$H$2761),C919,"")</f>
        <v>5.7124777094207491E-7</v>
      </c>
      <c r="J919" s="247" t="str">
        <f>IF(I919=MIN($I$761:$I$2761),I919,"")</f>
        <v/>
      </c>
      <c r="K919" s="247"/>
      <c r="L919" s="247"/>
      <c r="M919" s="247"/>
      <c r="N919" s="247"/>
      <c r="O919" s="247">
        <v>158</v>
      </c>
      <c r="P919" s="247">
        <f>$P$755+(O919*$P$758)</f>
        <v>-471.79201977189638</v>
      </c>
      <c r="Q919" s="247">
        <f>_xlfn.NORM.DIST(P919,P$752,P$753,0)</f>
        <v>9.8025334614287383E-6</v>
      </c>
      <c r="R919" s="247">
        <f>_xlfn.NORM.DIST(P919,P$752,P$753,1)</f>
        <v>3.7857798058900047E-4</v>
      </c>
      <c r="S919" s="253">
        <f>IF(OR(R919&lt;$T$757,R919&gt;$T$758),Q919,"")</f>
        <v>9.8025334614287383E-6</v>
      </c>
      <c r="T919" s="253" t="str">
        <f>IF(AND(R919&gt;$T$757,R919&lt;$T$758),Q919,"")</f>
        <v/>
      </c>
      <c r="U919" s="253" t="str">
        <f>IF(Q919=MAX($Q$761:$Q$2761),Q919,"")</f>
        <v/>
      </c>
      <c r="V919" s="253">
        <f>_xlfn.NORM.DIST(P919,$T$753,$T$754,0)</f>
        <v>4.229546952177686E-54</v>
      </c>
      <c r="W919" s="253" t="str">
        <f>IF(V919=MAX($V$761:$V$2761),Q919,"")</f>
        <v/>
      </c>
      <c r="X919" s="253" t="str">
        <f t="shared" si="113"/>
        <v/>
      </c>
      <c r="AB919" s="253">
        <v>158</v>
      </c>
      <c r="AC919" s="253">
        <f t="shared" si="129"/>
        <v>-730.06567672295967</v>
      </c>
      <c r="AD919" s="253">
        <f t="shared" si="114"/>
        <v>6.3347137224806498E-6</v>
      </c>
      <c r="AE919" s="253">
        <f t="shared" si="115"/>
        <v>3.7857798058900047E-4</v>
      </c>
      <c r="AF919" s="253">
        <f>IF(OR(AE919&lt;$T$757,AE919&gt;$T$758),AD919,"")</f>
        <v>6.3347137224806498E-6</v>
      </c>
      <c r="AG919" s="253" t="str">
        <f t="shared" si="116"/>
        <v/>
      </c>
      <c r="AH919" s="253" t="str">
        <f t="shared" si="117"/>
        <v/>
      </c>
      <c r="AI919" s="253">
        <f t="shared" si="118"/>
        <v>5.3444425503962583E-4</v>
      </c>
      <c r="AJ919" s="253" t="str">
        <f t="shared" si="119"/>
        <v/>
      </c>
      <c r="AK919" s="253" t="str">
        <f t="shared" si="120"/>
        <v/>
      </c>
      <c r="AO919" s="253">
        <v>158</v>
      </c>
      <c r="AP919" s="253">
        <f t="shared" si="121"/>
        <v>-4304.1038853121136</v>
      </c>
      <c r="AQ919" s="253">
        <f t="shared" si="122"/>
        <v>1.0744994042618674E-6</v>
      </c>
      <c r="AR919" s="253">
        <f t="shared" si="123"/>
        <v>3.7857798058900047E-4</v>
      </c>
      <c r="AS919" s="253">
        <f>IF(OR(AR919&lt;$T$757,AR919&gt;$T$758),AQ919,"")</f>
        <v>1.0744994042618674E-6</v>
      </c>
      <c r="AT919" s="253" t="str">
        <f t="shared" si="124"/>
        <v/>
      </c>
      <c r="AU919" s="253" t="str">
        <f t="shared" si="125"/>
        <v/>
      </c>
      <c r="AV919" s="253">
        <f t="shared" si="126"/>
        <v>0</v>
      </c>
      <c r="AW919" s="253">
        <f t="shared" si="127"/>
        <v>1.0744994042618674E-6</v>
      </c>
      <c r="AX919" s="253" t="str">
        <f t="shared" si="128"/>
        <v/>
      </c>
      <c r="AZ919" s="259"/>
      <c r="BA919" s="259">
        <f>BA918+$BD$753</f>
        <v>1.0431999999999972</v>
      </c>
      <c r="BB919" s="274">
        <f t="shared" si="111"/>
        <v>0.99410123535226502</v>
      </c>
      <c r="BC919" s="259">
        <f t="shared" si="112"/>
        <v>1.1298510360691072E-4</v>
      </c>
      <c r="BD919" s="259" t="str">
        <f t="shared" si="109"/>
        <v/>
      </c>
      <c r="BE919" s="254" t="str">
        <f t="shared" si="110"/>
        <v/>
      </c>
    </row>
    <row r="920" spans="1:57" ht="20.100000000000001" customHeight="1" x14ac:dyDescent="0.25">
      <c r="A920" s="247">
        <v>159</v>
      </c>
      <c r="B920" s="247">
        <f>$B$755+(A920*$B$758)</f>
        <v>-8086.2713345007387</v>
      </c>
      <c r="C920" s="247">
        <f>_xlfn.NORM.DIST($B920,$B$752,$B$753,0)</f>
        <v>5.7899106178951788E-7</v>
      </c>
      <c r="D920" s="247">
        <f>_xlfn.NORM.DIST($B920,$B$752,$B$753,1)</f>
        <v>3.8410771613958217E-4</v>
      </c>
      <c r="E920" s="247">
        <f>IF(OR(D920&lt;$F$757,D920&gt;$F$758),C920,"")</f>
        <v>5.7899106178951788E-7</v>
      </c>
      <c r="F920" s="247" t="str">
        <f>IF(AND(D920&gt;$F$757,D920&lt;$F$758),C920,"")</f>
        <v/>
      </c>
      <c r="G920" s="247" t="str">
        <f>IF(C920=MAX($C$761:$C$2761),C920,"")</f>
        <v/>
      </c>
      <c r="H920" s="247">
        <f>_xlfn.NORM.DIST(B920,$F$753,$F$754,0)</f>
        <v>0</v>
      </c>
      <c r="I920" s="247">
        <f>IF(H920=MAX($H$761:$H$2761),C920,"")</f>
        <v>5.7899106178951788E-7</v>
      </c>
      <c r="J920" s="247" t="str">
        <f>IF(I920=MIN($I$761:$I$2761),I920,"")</f>
        <v/>
      </c>
      <c r="K920" s="247"/>
      <c r="L920" s="247"/>
      <c r="M920" s="247"/>
      <c r="N920" s="247"/>
      <c r="O920" s="247">
        <v>159</v>
      </c>
      <c r="P920" s="247">
        <f>$P$755+(O920*$P$758)</f>
        <v>-471.23169670803429</v>
      </c>
      <c r="Q920" s="247">
        <f>_xlfn.NORM.DIST(P920,P$752,P$753,0)</f>
        <v>9.9354072711741258E-6</v>
      </c>
      <c r="R920" s="247">
        <f>_xlfn.NORM.DIST(P920,P$752,P$753,1)</f>
        <v>3.8410771613958217E-4</v>
      </c>
      <c r="S920" s="253">
        <f>IF(OR(R920&lt;$T$757,R920&gt;$T$758),Q920,"")</f>
        <v>9.9354072711741258E-6</v>
      </c>
      <c r="T920" s="253" t="str">
        <f>IF(AND(R920&gt;$T$757,R920&lt;$T$758),Q920,"")</f>
        <v/>
      </c>
      <c r="U920" s="253" t="str">
        <f>IF(Q920=MAX($Q$761:$Q$2761),Q920,"")</f>
        <v/>
      </c>
      <c r="V920" s="253">
        <f>_xlfn.NORM.DIST(P920,$T$753,$T$754,0)</f>
        <v>3.9784374721440212E-54</v>
      </c>
      <c r="W920" s="253" t="str">
        <f>IF(V920=MAX($V$761:$V$2761),Q920,"")</f>
        <v/>
      </c>
      <c r="X920" s="253" t="str">
        <f t="shared" si="113"/>
        <v/>
      </c>
      <c r="AB920" s="253">
        <v>159</v>
      </c>
      <c r="AC920" s="253">
        <f t="shared" si="129"/>
        <v>-729.19861534917936</v>
      </c>
      <c r="AD920" s="253">
        <f t="shared" si="114"/>
        <v>6.4205810698622768E-6</v>
      </c>
      <c r="AE920" s="253">
        <f t="shared" si="115"/>
        <v>3.8410771613958217E-4</v>
      </c>
      <c r="AF920" s="253">
        <f>IF(OR(AE920&lt;$T$757,AE920&gt;$T$758),AD920,"")</f>
        <v>6.4205810698622768E-6</v>
      </c>
      <c r="AG920" s="253" t="str">
        <f t="shared" si="116"/>
        <v/>
      </c>
      <c r="AH920" s="253" t="str">
        <f t="shared" si="117"/>
        <v/>
      </c>
      <c r="AI920" s="253">
        <f t="shared" si="118"/>
        <v>5.3781240815307994E-4</v>
      </c>
      <c r="AJ920" s="253" t="str">
        <f t="shared" si="119"/>
        <v/>
      </c>
      <c r="AK920" s="253" t="str">
        <f t="shared" si="120"/>
        <v/>
      </c>
      <c r="AO920" s="253">
        <v>159</v>
      </c>
      <c r="AP920" s="253">
        <f t="shared" si="121"/>
        <v>-4298.9921229780139</v>
      </c>
      <c r="AQ920" s="253">
        <f t="shared" si="122"/>
        <v>1.089064295060273E-6</v>
      </c>
      <c r="AR920" s="253">
        <f t="shared" si="123"/>
        <v>3.8410771613958097E-4</v>
      </c>
      <c r="AS920" s="253">
        <f>IF(OR(AR920&lt;$T$757,AR920&gt;$T$758),AQ920,"")</f>
        <v>1.089064295060273E-6</v>
      </c>
      <c r="AT920" s="253" t="str">
        <f t="shared" si="124"/>
        <v/>
      </c>
      <c r="AU920" s="253" t="str">
        <f t="shared" si="125"/>
        <v/>
      </c>
      <c r="AV920" s="253">
        <f t="shared" si="126"/>
        <v>0</v>
      </c>
      <c r="AW920" s="253">
        <f t="shared" si="127"/>
        <v>1.089064295060273E-6</v>
      </c>
      <c r="AX920" s="253" t="str">
        <f t="shared" si="128"/>
        <v/>
      </c>
      <c r="AZ920" s="259"/>
      <c r="BA920" s="259">
        <f>BA919+$BD$753</f>
        <v>1.0495999999999972</v>
      </c>
      <c r="BB920" s="274">
        <f t="shared" si="111"/>
        <v>0.99398825024865811</v>
      </c>
      <c r="BC920" s="259">
        <f t="shared" si="112"/>
        <v>1.1435411286331298E-4</v>
      </c>
      <c r="BD920" s="259" t="str">
        <f t="shared" si="109"/>
        <v/>
      </c>
      <c r="BE920" s="254" t="str">
        <f t="shared" si="110"/>
        <v/>
      </c>
    </row>
    <row r="921" spans="1:57" ht="20.100000000000001" customHeight="1" x14ac:dyDescent="0.25">
      <c r="A921" s="247">
        <v>160</v>
      </c>
      <c r="B921" s="247">
        <f>$B$755+(A921*$B$758)</f>
        <v>-8076.6562675156019</v>
      </c>
      <c r="C921" s="247">
        <f>_xlfn.NORM.DIST($B921,$B$752,$B$753,0)</f>
        <v>5.8682992396071902E-7</v>
      </c>
      <c r="D921" s="247">
        <f>_xlfn.NORM.DIST($B921,$B$752,$B$753,1)</f>
        <v>3.8971236258203093E-4</v>
      </c>
      <c r="E921" s="247">
        <f>IF(OR(D921&lt;$F$757,D921&gt;$F$758),C921,"")</f>
        <v>5.8682992396071902E-7</v>
      </c>
      <c r="F921" s="247" t="str">
        <f>IF(AND(D921&gt;$F$757,D921&lt;$F$758),C921,"")</f>
        <v/>
      </c>
      <c r="G921" s="247" t="str">
        <f>IF(C921=MAX($C$761:$C$2761),C921,"")</f>
        <v/>
      </c>
      <c r="H921" s="247">
        <f>_xlfn.NORM.DIST(B921,$F$753,$F$754,0)</f>
        <v>0</v>
      </c>
      <c r="I921" s="247">
        <f>IF(H921=MAX($H$761:$H$2761),C921,"")</f>
        <v>5.8682992396071902E-7</v>
      </c>
      <c r="J921" s="247" t="str">
        <f>IF(I921=MIN($I$761:$I$2761),I921,"")</f>
        <v/>
      </c>
      <c r="K921" s="247"/>
      <c r="L921" s="247"/>
      <c r="M921" s="247"/>
      <c r="N921" s="247"/>
      <c r="O921" s="247">
        <v>160</v>
      </c>
      <c r="P921" s="247">
        <f>$P$755+(O921*$P$758)</f>
        <v>-470.67137364417215</v>
      </c>
      <c r="Q921" s="247">
        <f>_xlfn.NORM.DIST(P921,P$752,P$753,0)</f>
        <v>1.0069921071737435E-5</v>
      </c>
      <c r="R921" s="247">
        <f>_xlfn.NORM.DIST(P921,P$752,P$753,1)</f>
        <v>3.8971236258203158E-4</v>
      </c>
      <c r="S921" s="253">
        <f>IF(OR(R921&lt;$T$757,R921&gt;$T$758),Q921,"")</f>
        <v>1.0069921071737435E-5</v>
      </c>
      <c r="T921" s="253" t="str">
        <f>IF(AND(R921&gt;$T$757,R921&lt;$T$758),Q921,"")</f>
        <v/>
      </c>
      <c r="U921" s="253" t="str">
        <f>IF(Q921=MAX($Q$761:$Q$2761),Q921,"")</f>
        <v/>
      </c>
      <c r="V921" s="253">
        <f>_xlfn.NORM.DIST(P921,$T$753,$T$754,0)</f>
        <v>3.7421765624803834E-54</v>
      </c>
      <c r="W921" s="253" t="str">
        <f>IF(V921=MAX($V$761:$V$2761),Q921,"")</f>
        <v/>
      </c>
      <c r="X921" s="253" t="str">
        <f t="shared" si="113"/>
        <v/>
      </c>
      <c r="AB921" s="253">
        <v>160</v>
      </c>
      <c r="AC921" s="253">
        <f t="shared" si="129"/>
        <v>-728.33155397539917</v>
      </c>
      <c r="AD921" s="253">
        <f t="shared" si="114"/>
        <v>6.5075082322784326E-6</v>
      </c>
      <c r="AE921" s="253">
        <f t="shared" si="115"/>
        <v>3.8971236258203158E-4</v>
      </c>
      <c r="AF921" s="253">
        <f>IF(OR(AE921&lt;$T$757,AE921&gt;$T$758),AD921,"")</f>
        <v>6.5075082322784326E-6</v>
      </c>
      <c r="AG921" s="253" t="str">
        <f t="shared" si="116"/>
        <v/>
      </c>
      <c r="AH921" s="253" t="str">
        <f t="shared" si="117"/>
        <v/>
      </c>
      <c r="AI921" s="253">
        <f t="shared" si="118"/>
        <v>5.4119312874644063E-4</v>
      </c>
      <c r="AJ921" s="253" t="str">
        <f t="shared" si="119"/>
        <v/>
      </c>
      <c r="AK921" s="253" t="str">
        <f t="shared" si="120"/>
        <v/>
      </c>
      <c r="AO921" s="253">
        <v>160</v>
      </c>
      <c r="AP921" s="253">
        <f t="shared" si="121"/>
        <v>-4293.8803606439133</v>
      </c>
      <c r="AQ921" s="253">
        <f t="shared" si="122"/>
        <v>1.103808952565296E-6</v>
      </c>
      <c r="AR921" s="253">
        <f t="shared" si="123"/>
        <v>3.8971236258203158E-4</v>
      </c>
      <c r="AS921" s="253">
        <f>IF(OR(AR921&lt;$T$757,AR921&gt;$T$758),AQ921,"")</f>
        <v>1.103808952565296E-6</v>
      </c>
      <c r="AT921" s="253" t="str">
        <f t="shared" si="124"/>
        <v/>
      </c>
      <c r="AU921" s="253" t="str">
        <f t="shared" si="125"/>
        <v/>
      </c>
      <c r="AV921" s="253">
        <f t="shared" si="126"/>
        <v>0</v>
      </c>
      <c r="AW921" s="253">
        <f t="shared" si="127"/>
        <v>1.103808952565296E-6</v>
      </c>
      <c r="AX921" s="253" t="str">
        <f t="shared" si="128"/>
        <v/>
      </c>
      <c r="AZ921" s="259"/>
      <c r="BA921" s="259">
        <f>BA920+$BD$753</f>
        <v>1.0559999999999972</v>
      </c>
      <c r="BB921" s="274">
        <f t="shared" si="111"/>
        <v>0.9938738961357948</v>
      </c>
      <c r="BC921" s="259">
        <f t="shared" si="112"/>
        <v>1.1572901765710686E-4</v>
      </c>
      <c r="BD921" s="259" t="str">
        <f t="shared" si="109"/>
        <v/>
      </c>
      <c r="BE921" s="254" t="str">
        <f t="shared" si="110"/>
        <v/>
      </c>
    </row>
    <row r="922" spans="1:57" ht="20.100000000000001" customHeight="1" x14ac:dyDescent="0.25">
      <c r="A922" s="247">
        <v>161</v>
      </c>
      <c r="B922" s="247">
        <f>$B$755+(A922*$B$758)</f>
        <v>-8067.0412005304643</v>
      </c>
      <c r="C922" s="247">
        <f>_xlfn.NORM.DIST($B922,$B$752,$B$753,0)</f>
        <v>5.9476539884005282E-7</v>
      </c>
      <c r="D922" s="247">
        <f>_xlfn.NORM.DIST($B922,$B$752,$B$753,1)</f>
        <v>3.9539284383999267E-4</v>
      </c>
      <c r="E922" s="247">
        <f>IF(OR(D922&lt;$F$757,D922&gt;$F$758),C922,"")</f>
        <v>5.9476539884005282E-7</v>
      </c>
      <c r="F922" s="247" t="str">
        <f>IF(AND(D922&gt;$F$757,D922&lt;$F$758),C922,"")</f>
        <v/>
      </c>
      <c r="G922" s="247" t="str">
        <f>IF(C922=MAX($C$761:$C$2761),C922,"")</f>
        <v/>
      </c>
      <c r="H922" s="247">
        <f>_xlfn.NORM.DIST(B922,$F$753,$F$754,0)</f>
        <v>0</v>
      </c>
      <c r="I922" s="247">
        <f>IF(H922=MAX($H$761:$H$2761),C922,"")</f>
        <v>5.9476539884005282E-7</v>
      </c>
      <c r="J922" s="247" t="str">
        <f>IF(I922=MIN($I$761:$I$2761),I922,"")</f>
        <v/>
      </c>
      <c r="K922" s="247"/>
      <c r="L922" s="247"/>
      <c r="M922" s="247"/>
      <c r="N922" s="247"/>
      <c r="O922" s="247">
        <v>161</v>
      </c>
      <c r="P922" s="247">
        <f>$P$755+(O922*$P$758)</f>
        <v>-470.11105058031006</v>
      </c>
      <c r="Q922" s="247">
        <f>_xlfn.NORM.DIST(P922,P$752,P$753,0)</f>
        <v>1.0206092733131777E-5</v>
      </c>
      <c r="R922" s="247">
        <f>_xlfn.NORM.DIST(P922,P$752,P$753,1)</f>
        <v>3.9539284383999397E-4</v>
      </c>
      <c r="S922" s="253">
        <f>IF(OR(R922&lt;$T$757,R922&gt;$T$758),Q922,"")</f>
        <v>1.0206092733131777E-5</v>
      </c>
      <c r="T922" s="253" t="str">
        <f>IF(AND(R922&gt;$T$757,R922&lt;$T$758),Q922,"")</f>
        <v/>
      </c>
      <c r="U922" s="253" t="str">
        <f>IF(Q922=MAX($Q$761:$Q$2761),Q922,"")</f>
        <v/>
      </c>
      <c r="V922" s="253">
        <f>_xlfn.NORM.DIST(P922,$T$753,$T$754,0)</f>
        <v>3.5198897714124533E-54</v>
      </c>
      <c r="W922" s="253" t="str">
        <f>IF(V922=MAX($V$761:$V$2761),Q922,"")</f>
        <v/>
      </c>
      <c r="X922" s="253" t="str">
        <f t="shared" si="113"/>
        <v/>
      </c>
      <c r="AB922" s="253">
        <v>161</v>
      </c>
      <c r="AC922" s="253">
        <f t="shared" si="129"/>
        <v>-727.46449260161899</v>
      </c>
      <c r="AD922" s="253">
        <f t="shared" si="114"/>
        <v>6.5955067579087533E-6</v>
      </c>
      <c r="AE922" s="253">
        <f t="shared" si="115"/>
        <v>3.9539284383999267E-4</v>
      </c>
      <c r="AF922" s="253">
        <f>IF(OR(AE922&lt;$T$757,AE922&gt;$T$758),AD922,"")</f>
        <v>6.5955067579087533E-6</v>
      </c>
      <c r="AG922" s="253" t="str">
        <f t="shared" si="116"/>
        <v/>
      </c>
      <c r="AH922" s="253" t="str">
        <f t="shared" si="117"/>
        <v/>
      </c>
      <c r="AI922" s="253">
        <f t="shared" si="118"/>
        <v>5.445863872974168E-4</v>
      </c>
      <c r="AJ922" s="253" t="str">
        <f t="shared" si="119"/>
        <v/>
      </c>
      <c r="AK922" s="253" t="str">
        <f t="shared" si="120"/>
        <v/>
      </c>
      <c r="AO922" s="253">
        <v>161</v>
      </c>
      <c r="AP922" s="253">
        <f t="shared" si="121"/>
        <v>-4288.7685983098136</v>
      </c>
      <c r="AQ922" s="253">
        <f t="shared" si="122"/>
        <v>1.118735335588756E-6</v>
      </c>
      <c r="AR922" s="253">
        <f t="shared" si="123"/>
        <v>3.9539284383999397E-4</v>
      </c>
      <c r="AS922" s="253">
        <f>IF(OR(AR922&lt;$T$757,AR922&gt;$T$758),AQ922,"")</f>
        <v>1.118735335588756E-6</v>
      </c>
      <c r="AT922" s="253" t="str">
        <f t="shared" si="124"/>
        <v/>
      </c>
      <c r="AU922" s="253" t="str">
        <f t="shared" si="125"/>
        <v/>
      </c>
      <c r="AV922" s="253">
        <f t="shared" si="126"/>
        <v>0</v>
      </c>
      <c r="AW922" s="253">
        <f t="shared" si="127"/>
        <v>1.118735335588756E-6</v>
      </c>
      <c r="AX922" s="253" t="str">
        <f t="shared" si="128"/>
        <v/>
      </c>
      <c r="AZ922" s="259"/>
      <c r="BA922" s="259">
        <f>BA921+$BD$753</f>
        <v>1.0623999999999971</v>
      </c>
      <c r="BB922" s="274">
        <f t="shared" si="111"/>
        <v>0.99375816711813769</v>
      </c>
      <c r="BC922" s="259">
        <f t="shared" si="112"/>
        <v>1.1710976366341441E-4</v>
      </c>
      <c r="BD922" s="259" t="str">
        <f t="shared" si="109"/>
        <v/>
      </c>
      <c r="BE922" s="254" t="str">
        <f t="shared" si="110"/>
        <v/>
      </c>
    </row>
    <row r="923" spans="1:57" ht="20.100000000000001" customHeight="1" x14ac:dyDescent="0.25">
      <c r="A923" s="247">
        <v>162</v>
      </c>
      <c r="B923" s="247">
        <f>$B$755+(A923*$B$758)</f>
        <v>-8057.4261335453266</v>
      </c>
      <c r="C923" s="247">
        <f>_xlfn.NORM.DIST($B923,$B$752,$B$753,0)</f>
        <v>6.027985372338485E-7</v>
      </c>
      <c r="D923" s="247">
        <f>_xlfn.NORM.DIST($B923,$B$752,$B$753,1)</f>
        <v>4.0115009389534107E-4</v>
      </c>
      <c r="E923" s="247">
        <f>IF(OR(D923&lt;$F$757,D923&gt;$F$758),C923,"")</f>
        <v>6.027985372338485E-7</v>
      </c>
      <c r="F923" s="247" t="str">
        <f>IF(AND(D923&gt;$F$757,D923&lt;$F$758),C923,"")</f>
        <v/>
      </c>
      <c r="G923" s="247" t="str">
        <f>IF(C923=MAX($C$761:$C$2761),C923,"")</f>
        <v/>
      </c>
      <c r="H923" s="247">
        <f>_xlfn.NORM.DIST(B923,$F$753,$F$754,0)</f>
        <v>0</v>
      </c>
      <c r="I923" s="247">
        <f>IF(H923=MAX($H$761:$H$2761),C923,"")</f>
        <v>6.027985372338485E-7</v>
      </c>
      <c r="J923" s="247" t="str">
        <f>IF(I923=MIN($I$761:$I$2761),I923,"")</f>
        <v/>
      </c>
      <c r="K923" s="247"/>
      <c r="L923" s="247"/>
      <c r="M923" s="247"/>
      <c r="N923" s="247"/>
      <c r="O923" s="247">
        <v>162</v>
      </c>
      <c r="P923" s="247">
        <f>$P$755+(O923*$P$758)</f>
        <v>-469.55072751644798</v>
      </c>
      <c r="Q923" s="247">
        <f>_xlfn.NORM.DIST(P923,P$752,P$753,0)</f>
        <v>1.0343940287049751E-5</v>
      </c>
      <c r="R923" s="247">
        <f>_xlfn.NORM.DIST(P923,P$752,P$753,1)</f>
        <v>4.0115009389534107E-4</v>
      </c>
      <c r="S923" s="253">
        <f>IF(OR(R923&lt;$T$757,R923&gt;$T$758),Q923,"")</f>
        <v>1.0343940287049751E-5</v>
      </c>
      <c r="T923" s="253" t="str">
        <f>IF(AND(R923&gt;$T$757,R923&lt;$T$758),Q923,"")</f>
        <v/>
      </c>
      <c r="U923" s="253" t="str">
        <f>IF(Q923=MAX($Q$761:$Q$2761),Q923,"")</f>
        <v/>
      </c>
      <c r="V923" s="253">
        <f>_xlfn.NORM.DIST(P923,$T$753,$T$754,0)</f>
        <v>3.3107539325413449E-54</v>
      </c>
      <c r="W923" s="253" t="str">
        <f>IF(V923=MAX($V$761:$V$2761),Q923,"")</f>
        <v/>
      </c>
      <c r="X923" s="253" t="str">
        <f t="shared" si="113"/>
        <v/>
      </c>
      <c r="AB923" s="253">
        <v>162</v>
      </c>
      <c r="AC923" s="253">
        <f t="shared" si="129"/>
        <v>-726.59743122783868</v>
      </c>
      <c r="AD923" s="253">
        <f t="shared" si="114"/>
        <v>6.68458829941542E-6</v>
      </c>
      <c r="AE923" s="253">
        <f t="shared" si="115"/>
        <v>4.0115009389534107E-4</v>
      </c>
      <c r="AF923" s="253">
        <f>IF(OR(AE923&lt;$T$757,AE923&gt;$T$758),AD923,"")</f>
        <v>6.68458829941542E-6</v>
      </c>
      <c r="AG923" s="253" t="str">
        <f t="shared" si="116"/>
        <v/>
      </c>
      <c r="AH923" s="253" t="str">
        <f t="shared" si="117"/>
        <v/>
      </c>
      <c r="AI923" s="253">
        <f t="shared" si="118"/>
        <v>5.4799215349467299E-4</v>
      </c>
      <c r="AJ923" s="253" t="str">
        <f t="shared" si="119"/>
        <v/>
      </c>
      <c r="AK923" s="253" t="str">
        <f t="shared" si="120"/>
        <v/>
      </c>
      <c r="AO923" s="253">
        <v>162</v>
      </c>
      <c r="AP923" s="253">
        <f t="shared" si="121"/>
        <v>-4283.6568359757139</v>
      </c>
      <c r="AQ923" s="253">
        <f t="shared" si="122"/>
        <v>1.133845420664889E-6</v>
      </c>
      <c r="AR923" s="253">
        <f t="shared" si="123"/>
        <v>4.0115009389534107E-4</v>
      </c>
      <c r="AS923" s="253">
        <f>IF(OR(AR923&lt;$T$757,AR923&gt;$T$758),AQ923,"")</f>
        <v>1.133845420664889E-6</v>
      </c>
      <c r="AT923" s="253" t="str">
        <f t="shared" si="124"/>
        <v/>
      </c>
      <c r="AU923" s="253" t="str">
        <f t="shared" si="125"/>
        <v/>
      </c>
      <c r="AV923" s="253">
        <f t="shared" si="126"/>
        <v>0</v>
      </c>
      <c r="AW923" s="253">
        <f t="shared" si="127"/>
        <v>1.133845420664889E-6</v>
      </c>
      <c r="AX923" s="253" t="str">
        <f t="shared" si="128"/>
        <v/>
      </c>
      <c r="AZ923" s="259"/>
      <c r="BA923" s="259">
        <f>BA922+$BD$753</f>
        <v>1.0687999999999971</v>
      </c>
      <c r="BB923" s="274">
        <f t="shared" si="111"/>
        <v>0.99364105735447428</v>
      </c>
      <c r="BC923" s="259">
        <f t="shared" si="112"/>
        <v>1.1849629655624749E-4</v>
      </c>
      <c r="BD923" s="259" t="str">
        <f t="shared" si="109"/>
        <v/>
      </c>
      <c r="BE923" s="254" t="str">
        <f t="shared" si="110"/>
        <v/>
      </c>
    </row>
    <row r="924" spans="1:57" ht="20.100000000000001" customHeight="1" x14ac:dyDescent="0.25">
      <c r="A924" s="247">
        <v>163</v>
      </c>
      <c r="B924" s="247">
        <f>$B$755+(A924*$B$758)</f>
        <v>-8047.8110665601889</v>
      </c>
      <c r="C924" s="247">
        <f>_xlfn.NORM.DIST($B924,$B$752,$B$753,0)</f>
        <v>6.1093039943009633E-7</v>
      </c>
      <c r="D924" s="247">
        <f>_xlfn.NORM.DIST($B924,$B$752,$B$753,1)</f>
        <v>4.0698505687905789E-4</v>
      </c>
      <c r="E924" s="247">
        <f>IF(OR(D924&lt;$F$757,D924&gt;$F$758),C924,"")</f>
        <v>6.1093039943009633E-7</v>
      </c>
      <c r="F924" s="247" t="str">
        <f>IF(AND(D924&gt;$F$757,D924&lt;$F$758),C924,"")</f>
        <v/>
      </c>
      <c r="G924" s="247" t="str">
        <f>IF(C924=MAX($C$761:$C$2761),C924,"")</f>
        <v/>
      </c>
      <c r="H924" s="247">
        <f>_xlfn.NORM.DIST(B924,$F$753,$F$754,0)</f>
        <v>0</v>
      </c>
      <c r="I924" s="247">
        <f>IF(H924=MAX($H$761:$H$2761),C924,"")</f>
        <v>6.1093039943009633E-7</v>
      </c>
      <c r="J924" s="247" t="str">
        <f>IF(I924=MIN($I$761:$I$2761),I924,"")</f>
        <v/>
      </c>
      <c r="K924" s="247"/>
      <c r="L924" s="247"/>
      <c r="M924" s="247"/>
      <c r="N924" s="247"/>
      <c r="O924" s="247">
        <v>163</v>
      </c>
      <c r="P924" s="247">
        <f>$P$755+(O924*$P$758)</f>
        <v>-468.99040445258584</v>
      </c>
      <c r="Q924" s="247">
        <f>_xlfn.NORM.DIST(P924,P$752,P$753,0)</f>
        <v>1.0483481927888004E-5</v>
      </c>
      <c r="R924" s="247">
        <f>_xlfn.NORM.DIST(P924,P$752,P$753,1)</f>
        <v>4.0698505687905789E-4</v>
      </c>
      <c r="S924" s="253">
        <f>IF(OR(R924&lt;$T$757,R924&gt;$T$758),Q924,"")</f>
        <v>1.0483481927888004E-5</v>
      </c>
      <c r="T924" s="253" t="str">
        <f>IF(AND(R924&gt;$T$757,R924&lt;$T$758),Q924,"")</f>
        <v/>
      </c>
      <c r="U924" s="253" t="str">
        <f>IF(Q924=MAX($Q$761:$Q$2761),Q924,"")</f>
        <v/>
      </c>
      <c r="V924" s="253">
        <f>_xlfn.NORM.DIST(P924,$T$753,$T$754,0)</f>
        <v>3.1139941695890614E-54</v>
      </c>
      <c r="W924" s="253" t="str">
        <f>IF(V924=MAX($V$761:$V$2761),Q924,"")</f>
        <v/>
      </c>
      <c r="X924" s="253" t="str">
        <f t="shared" si="113"/>
        <v/>
      </c>
      <c r="AB924" s="253">
        <v>163</v>
      </c>
      <c r="AC924" s="253">
        <f t="shared" si="129"/>
        <v>-725.73036985405838</v>
      </c>
      <c r="AD924" s="253">
        <f t="shared" si="114"/>
        <v>6.774764614605131E-6</v>
      </c>
      <c r="AE924" s="253">
        <f t="shared" si="115"/>
        <v>4.0698505687905789E-4</v>
      </c>
      <c r="AF924" s="253">
        <f>IF(OR(AE924&lt;$T$757,AE924&gt;$T$758),AD924,"")</f>
        <v>6.774764614605131E-6</v>
      </c>
      <c r="AG924" s="253" t="str">
        <f t="shared" si="116"/>
        <v/>
      </c>
      <c r="AH924" s="253" t="str">
        <f t="shared" si="117"/>
        <v/>
      </c>
      <c r="AI924" s="253">
        <f t="shared" si="118"/>
        <v>5.5141039623482816E-4</v>
      </c>
      <c r="AJ924" s="253" t="str">
        <f t="shared" si="119"/>
        <v/>
      </c>
      <c r="AK924" s="253" t="str">
        <f t="shared" si="120"/>
        <v/>
      </c>
      <c r="AO924" s="253">
        <v>163</v>
      </c>
      <c r="AP924" s="253">
        <f t="shared" si="121"/>
        <v>-4278.5450736416142</v>
      </c>
      <c r="AQ924" s="253">
        <f t="shared" si="122"/>
        <v>1.14914120216264E-6</v>
      </c>
      <c r="AR924" s="253">
        <f t="shared" si="123"/>
        <v>4.0698505687905789E-4</v>
      </c>
      <c r="AS924" s="253">
        <f>IF(OR(AR924&lt;$T$757,AR924&gt;$T$758),AQ924,"")</f>
        <v>1.14914120216264E-6</v>
      </c>
      <c r="AT924" s="253" t="str">
        <f t="shared" si="124"/>
        <v/>
      </c>
      <c r="AU924" s="253" t="str">
        <f t="shared" si="125"/>
        <v/>
      </c>
      <c r="AV924" s="253">
        <f t="shared" si="126"/>
        <v>0</v>
      </c>
      <c r="AW924" s="253">
        <f t="shared" si="127"/>
        <v>1.14914120216264E-6</v>
      </c>
      <c r="AX924" s="253" t="str">
        <f t="shared" si="128"/>
        <v/>
      </c>
      <c r="AZ924" s="259"/>
      <c r="BA924" s="259">
        <f>BA923+$BD$753</f>
        <v>1.075199999999997</v>
      </c>
      <c r="BB924" s="274">
        <f t="shared" si="111"/>
        <v>0.99352256105791803</v>
      </c>
      <c r="BC924" s="259">
        <f t="shared" si="112"/>
        <v>1.1988856201317066E-4</v>
      </c>
      <c r="BD924" s="259" t="str">
        <f t="shared" si="109"/>
        <v/>
      </c>
      <c r="BE924" s="254" t="str">
        <f t="shared" si="110"/>
        <v/>
      </c>
    </row>
    <row r="925" spans="1:57" ht="20.100000000000001" customHeight="1" x14ac:dyDescent="0.25">
      <c r="A925" s="248">
        <v>164</v>
      </c>
      <c r="B925" s="247">
        <f>$B$755+(A925*$B$758)</f>
        <v>-8038.1959995750512</v>
      </c>
      <c r="C925" s="247">
        <f>_xlfn.NORM.DIST($B925,$B$752,$B$753,0)</f>
        <v>6.1916205525819622E-7</v>
      </c>
      <c r="D925" s="247">
        <f>_xlfn.NORM.DIST($B925,$B$752,$B$753,1)</f>
        <v>4.1289868716268778E-4</v>
      </c>
      <c r="E925" s="247">
        <f>IF(OR(D925&lt;$F$757,D925&gt;$F$758),C925,"")</f>
        <v>6.1916205525819622E-7</v>
      </c>
      <c r="F925" s="247" t="str">
        <f>IF(AND(D925&gt;$F$757,D925&lt;$F$758),C925,"")</f>
        <v/>
      </c>
      <c r="G925" s="247" t="str">
        <f>IF(C925=MAX($C$761:$C$2761),C925,"")</f>
        <v/>
      </c>
      <c r="H925" s="247">
        <f>_xlfn.NORM.DIST(B925,$F$753,$F$754,0)</f>
        <v>0</v>
      </c>
      <c r="I925" s="247">
        <f>IF(H925=MAX($H$761:$H$2761),C925,"")</f>
        <v>6.1916205525819622E-7</v>
      </c>
      <c r="J925" s="247" t="str">
        <f>IF(I925=MIN($I$761:$I$2761),I925,"")</f>
        <v/>
      </c>
      <c r="K925" s="247"/>
      <c r="L925" s="247"/>
      <c r="M925" s="247"/>
      <c r="N925" s="247"/>
      <c r="O925" s="248">
        <v>164</v>
      </c>
      <c r="P925" s="247">
        <f>$P$755+(O925*$P$758)</f>
        <v>-468.43008138872375</v>
      </c>
      <c r="Q925" s="247">
        <f>_xlfn.NORM.DIST(P925,P$752,P$753,0)</f>
        <v>1.0624736013772378E-5</v>
      </c>
      <c r="R925" s="247">
        <f>_xlfn.NORM.DIST(P925,P$752,P$753,1)</f>
        <v>4.1289868716268778E-4</v>
      </c>
      <c r="S925" s="253">
        <f>IF(OR(R925&lt;$T$757,R925&gt;$T$758),Q925,"")</f>
        <v>1.0624736013772378E-5</v>
      </c>
      <c r="T925" s="253" t="str">
        <f>IF(AND(R925&gt;$T$757,R925&lt;$T$758),Q925,"")</f>
        <v/>
      </c>
      <c r="U925" s="253" t="str">
        <f>IF(Q925=MAX($Q$761:$Q$2761),Q925,"")</f>
        <v/>
      </c>
      <c r="V925" s="253">
        <f>_xlfn.NORM.DIST(P925,$T$753,$T$754,0)</f>
        <v>2.928881075338098E-54</v>
      </c>
      <c r="W925" s="253" t="str">
        <f>IF(V925=MAX($V$761:$V$2761),Q925,"")</f>
        <v/>
      </c>
      <c r="X925" s="253" t="str">
        <f t="shared" si="113"/>
        <v/>
      </c>
      <c r="AB925" s="259">
        <v>164</v>
      </c>
      <c r="AC925" s="253">
        <f t="shared" si="129"/>
        <v>-724.86330848027819</v>
      </c>
      <c r="AD925" s="253">
        <f t="shared" si="114"/>
        <v>6.8660475670917687E-6</v>
      </c>
      <c r="AE925" s="253">
        <f t="shared" si="115"/>
        <v>4.1289868716268849E-4</v>
      </c>
      <c r="AF925" s="253">
        <f>IF(OR(AE925&lt;$T$757,AE925&gt;$T$758),AD925,"")</f>
        <v>6.8660475670917687E-6</v>
      </c>
      <c r="AG925" s="253" t="str">
        <f t="shared" si="116"/>
        <v/>
      </c>
      <c r="AH925" s="253" t="str">
        <f t="shared" si="117"/>
        <v/>
      </c>
      <c r="AI925" s="253">
        <f t="shared" si="118"/>
        <v>5.548410836194996E-4</v>
      </c>
      <c r="AJ925" s="253" t="str">
        <f t="shared" si="119"/>
        <v/>
      </c>
      <c r="AK925" s="253" t="str">
        <f t="shared" si="120"/>
        <v/>
      </c>
      <c r="AO925" s="259">
        <v>164</v>
      </c>
      <c r="AP925" s="253">
        <f t="shared" si="121"/>
        <v>-4273.4333113075136</v>
      </c>
      <c r="AQ925" s="253">
        <f t="shared" si="122"/>
        <v>1.1646246923980524E-6</v>
      </c>
      <c r="AR925" s="253">
        <f t="shared" si="123"/>
        <v>4.1289868716268849E-4</v>
      </c>
      <c r="AS925" s="253">
        <f>IF(OR(AR925&lt;$T$757,AR925&gt;$T$758),AQ925,"")</f>
        <v>1.1646246923980524E-6</v>
      </c>
      <c r="AT925" s="253" t="str">
        <f t="shared" si="124"/>
        <v/>
      </c>
      <c r="AU925" s="253" t="str">
        <f t="shared" si="125"/>
        <v/>
      </c>
      <c r="AV925" s="253">
        <f t="shared" si="126"/>
        <v>0</v>
      </c>
      <c r="AW925" s="253">
        <f t="shared" si="127"/>
        <v>1.1646246923980524E-6</v>
      </c>
      <c r="AX925" s="253" t="str">
        <f t="shared" si="128"/>
        <v/>
      </c>
      <c r="AZ925" s="259"/>
      <c r="BA925" s="259">
        <f>BA924+$BD$753</f>
        <v>1.081599999999997</v>
      </c>
      <c r="BB925" s="274">
        <f t="shared" si="111"/>
        <v>0.99340267249590486</v>
      </c>
      <c r="BC925" s="259">
        <f t="shared" si="112"/>
        <v>1.2128650571896493E-4</v>
      </c>
      <c r="BD925" s="259" t="str">
        <f t="shared" si="109"/>
        <v/>
      </c>
      <c r="BE925" s="254" t="str">
        <f t="shared" si="110"/>
        <v/>
      </c>
    </row>
    <row r="926" spans="1:57" ht="20.100000000000001" customHeight="1" x14ac:dyDescent="0.25">
      <c r="A926" s="247">
        <v>165</v>
      </c>
      <c r="B926" s="247">
        <f>$B$755+(A926*$B$758)</f>
        <v>-8028.5809325899136</v>
      </c>
      <c r="C926" s="247">
        <f>_xlfn.NORM.DIST($B926,$B$752,$B$753,0)</f>
        <v>6.2749458414874139E-7</v>
      </c>
      <c r="D926" s="247">
        <f>_xlfn.NORM.DIST($B926,$B$752,$B$753,1)</f>
        <v>4.1889194945036903E-4</v>
      </c>
      <c r="E926" s="247">
        <f>IF(OR(D926&lt;$F$757,D926&gt;$F$758),C926,"")</f>
        <v>6.2749458414874139E-7</v>
      </c>
      <c r="F926" s="247" t="str">
        <f>IF(AND(D926&gt;$F$757,D926&lt;$F$758),C926,"")</f>
        <v/>
      </c>
      <c r="G926" s="247" t="str">
        <f>IF(C926=MAX($C$761:$C$2761),C926,"")</f>
        <v/>
      </c>
      <c r="H926" s="247">
        <f>_xlfn.NORM.DIST(B926,$F$753,$F$754,0)</f>
        <v>0</v>
      </c>
      <c r="I926" s="247">
        <f>IF(H926=MAX($H$761:$H$2761),C926,"")</f>
        <v>6.2749458414874139E-7</v>
      </c>
      <c r="J926" s="247" t="str">
        <f>IF(I926=MIN($I$761:$I$2761),I926,"")</f>
        <v/>
      </c>
      <c r="K926" s="247"/>
      <c r="L926" s="247"/>
      <c r="M926" s="247"/>
      <c r="N926" s="247"/>
      <c r="O926" s="247">
        <v>165</v>
      </c>
      <c r="P926" s="247">
        <f>$P$755+(O926*$P$758)</f>
        <v>-467.86975832486166</v>
      </c>
      <c r="Q926" s="247">
        <f>_xlfn.NORM.DIST(P926,P$752,P$753,0)</f>
        <v>1.0767721067583947E-5</v>
      </c>
      <c r="R926" s="247">
        <f>_xlfn.NORM.DIST(P926,P$752,P$753,1)</f>
        <v>4.1889194945036903E-4</v>
      </c>
      <c r="S926" s="253">
        <f>IF(OR(R926&lt;$T$757,R926&gt;$T$758),Q926,"")</f>
        <v>1.0767721067583947E-5</v>
      </c>
      <c r="T926" s="253" t="str">
        <f>IF(AND(R926&gt;$T$757,R926&lt;$T$758),Q926,"")</f>
        <v/>
      </c>
      <c r="U926" s="253" t="str">
        <f>IF(Q926=MAX($Q$761:$Q$2761),Q926,"")</f>
        <v/>
      </c>
      <c r="V926" s="253">
        <f>_xlfn.NORM.DIST(P926,$T$753,$T$754,0)</f>
        <v>2.7547280546751643E-54</v>
      </c>
      <c r="W926" s="253" t="str">
        <f>IF(V926=MAX($V$761:$V$2761),Q926,"")</f>
        <v/>
      </c>
      <c r="X926" s="253" t="str">
        <f t="shared" si="113"/>
        <v/>
      </c>
      <c r="AB926" s="253">
        <v>165</v>
      </c>
      <c r="AC926" s="253">
        <f t="shared" si="129"/>
        <v>-723.996247106498</v>
      </c>
      <c r="AD926" s="253">
        <f t="shared" si="114"/>
        <v>6.9584491269593019E-6</v>
      </c>
      <c r="AE926" s="253">
        <f t="shared" si="115"/>
        <v>4.1889194945036903E-4</v>
      </c>
      <c r="AF926" s="253">
        <f>IF(OR(AE926&lt;$T$757,AE926&gt;$T$758),AD926,"")</f>
        <v>6.9584491269593019E-6</v>
      </c>
      <c r="AG926" s="253" t="str">
        <f t="shared" si="116"/>
        <v/>
      </c>
      <c r="AH926" s="253" t="str">
        <f t="shared" si="117"/>
        <v/>
      </c>
      <c r="AI926" s="253">
        <f t="shared" si="118"/>
        <v>5.5828418295239177E-4</v>
      </c>
      <c r="AJ926" s="253" t="str">
        <f t="shared" si="119"/>
        <v/>
      </c>
      <c r="AK926" s="253" t="str">
        <f t="shared" si="120"/>
        <v/>
      </c>
      <c r="AO926" s="253">
        <v>165</v>
      </c>
      <c r="AP926" s="253">
        <f t="shared" si="121"/>
        <v>-4268.3215489734139</v>
      </c>
      <c r="AQ926" s="253">
        <f t="shared" si="122"/>
        <v>1.1802979217467118E-6</v>
      </c>
      <c r="AR926" s="253">
        <f t="shared" si="123"/>
        <v>4.1889194945036979E-4</v>
      </c>
      <c r="AS926" s="253">
        <f>IF(OR(AR926&lt;$T$757,AR926&gt;$T$758),AQ926,"")</f>
        <v>1.1802979217467118E-6</v>
      </c>
      <c r="AT926" s="253" t="str">
        <f t="shared" si="124"/>
        <v/>
      </c>
      <c r="AU926" s="253" t="str">
        <f t="shared" si="125"/>
        <v/>
      </c>
      <c r="AV926" s="253">
        <f t="shared" si="126"/>
        <v>0</v>
      </c>
      <c r="AW926" s="253">
        <f t="shared" si="127"/>
        <v>1.1802979217467118E-6</v>
      </c>
      <c r="AX926" s="253" t="str">
        <f t="shared" si="128"/>
        <v/>
      </c>
      <c r="AZ926" s="259"/>
      <c r="BA926" s="259">
        <f>BA925+$BD$753</f>
        <v>1.087999999999997</v>
      </c>
      <c r="BB926" s="274">
        <f t="shared" si="111"/>
        <v>0.99328138599018589</v>
      </c>
      <c r="BC926" s="259">
        <f t="shared" si="112"/>
        <v>1.2269007337017968E-4</v>
      </c>
      <c r="BD926" s="259" t="str">
        <f t="shared" si="109"/>
        <v/>
      </c>
      <c r="BE926" s="254" t="str">
        <f t="shared" si="110"/>
        <v/>
      </c>
    </row>
    <row r="927" spans="1:57" ht="20.100000000000001" customHeight="1" x14ac:dyDescent="0.25">
      <c r="A927" s="247">
        <v>166</v>
      </c>
      <c r="B927" s="247">
        <f>$B$755+(A927*$B$758)</f>
        <v>-8018.9658656047759</v>
      </c>
      <c r="C927" s="247">
        <f>_xlfn.NORM.DIST($B927,$B$752,$B$753,0)</f>
        <v>6.3592907519333806E-7</v>
      </c>
      <c r="D927" s="247">
        <f>_xlfn.NORM.DIST($B927,$B$752,$B$753,1)</f>
        <v>4.2496581887143249E-4</v>
      </c>
      <c r="E927" s="247">
        <f>IF(OR(D927&lt;$F$757,D927&gt;$F$758),C927,"")</f>
        <v>6.3592907519333806E-7</v>
      </c>
      <c r="F927" s="247" t="str">
        <f>IF(AND(D927&gt;$F$757,D927&lt;$F$758),C927,"")</f>
        <v/>
      </c>
      <c r="G927" s="247" t="str">
        <f>IF(C927=MAX($C$761:$C$2761),C927,"")</f>
        <v/>
      </c>
      <c r="H927" s="247">
        <f>_xlfn.NORM.DIST(B927,$F$753,$F$754,0)</f>
        <v>0</v>
      </c>
      <c r="I927" s="247">
        <f>IF(H927=MAX($H$761:$H$2761),C927,"")</f>
        <v>6.3592907519333806E-7</v>
      </c>
      <c r="J927" s="247" t="str">
        <f>IF(I927=MIN($I$761:$I$2761),I927,"")</f>
        <v/>
      </c>
      <c r="K927" s="247"/>
      <c r="L927" s="247"/>
      <c r="M927" s="247"/>
      <c r="N927" s="247"/>
      <c r="O927" s="247">
        <v>166</v>
      </c>
      <c r="P927" s="247">
        <f>$P$755+(O927*$P$758)</f>
        <v>-467.30943526099952</v>
      </c>
      <c r="Q927" s="247">
        <f>_xlfn.NORM.DIST(P927,P$752,P$753,0)</f>
        <v>1.0912455777985425E-5</v>
      </c>
      <c r="R927" s="247">
        <f>_xlfn.NORM.DIST(P927,P$752,P$753,1)</f>
        <v>4.2496581887143336E-4</v>
      </c>
      <c r="S927" s="253">
        <f>IF(OR(R927&lt;$T$757,R927&gt;$T$758),Q927,"")</f>
        <v>1.0912455777985425E-5</v>
      </c>
      <c r="T927" s="253" t="str">
        <f>IF(AND(R927&gt;$T$757,R927&lt;$T$758),Q927,"")</f>
        <v/>
      </c>
      <c r="U927" s="253" t="str">
        <f>IF(Q927=MAX($Q$761:$Q$2761),Q927,"")</f>
        <v/>
      </c>
      <c r="V927" s="253">
        <f>_xlfn.NORM.DIST(P927,$T$753,$T$754,0)</f>
        <v>2.5908888222384609E-54</v>
      </c>
      <c r="W927" s="253" t="str">
        <f>IF(V927=MAX($V$761:$V$2761),Q927,"")</f>
        <v/>
      </c>
      <c r="X927" s="253" t="str">
        <f t="shared" si="113"/>
        <v/>
      </c>
      <c r="AB927" s="253">
        <v>166</v>
      </c>
      <c r="AC927" s="253">
        <f t="shared" si="129"/>
        <v>-723.1291857327177</v>
      </c>
      <c r="AD927" s="253">
        <f t="shared" si="114"/>
        <v>7.0519813714252011E-6</v>
      </c>
      <c r="AE927" s="253">
        <f t="shared" si="115"/>
        <v>4.2496581887143336E-4</v>
      </c>
      <c r="AF927" s="253">
        <f>IF(OR(AE927&lt;$T$757,AE927&gt;$T$758),AD927,"")</f>
        <v>7.0519813714252011E-6</v>
      </c>
      <c r="AG927" s="253" t="str">
        <f t="shared" si="116"/>
        <v/>
      </c>
      <c r="AH927" s="253" t="str">
        <f t="shared" si="117"/>
        <v/>
      </c>
      <c r="AI927" s="253">
        <f t="shared" si="118"/>
        <v>5.6173966073643216E-4</v>
      </c>
      <c r="AJ927" s="253" t="str">
        <f t="shared" si="119"/>
        <v/>
      </c>
      <c r="AK927" s="253" t="str">
        <f t="shared" si="120"/>
        <v/>
      </c>
      <c r="AO927" s="253">
        <v>166</v>
      </c>
      <c r="AP927" s="253">
        <f t="shared" si="121"/>
        <v>-4263.2097866393142</v>
      </c>
      <c r="AQ927" s="253">
        <f t="shared" si="122"/>
        <v>1.1961629387562764E-6</v>
      </c>
      <c r="AR927" s="253">
        <f t="shared" si="123"/>
        <v>4.2496581887143336E-4</v>
      </c>
      <c r="AS927" s="253">
        <f>IF(OR(AR927&lt;$T$757,AR927&gt;$T$758),AQ927,"")</f>
        <v>1.1961629387562764E-6</v>
      </c>
      <c r="AT927" s="253" t="str">
        <f t="shared" si="124"/>
        <v/>
      </c>
      <c r="AU927" s="253" t="str">
        <f t="shared" si="125"/>
        <v/>
      </c>
      <c r="AV927" s="253">
        <f t="shared" si="126"/>
        <v>0</v>
      </c>
      <c r="AW927" s="253">
        <f t="shared" si="127"/>
        <v>1.1961629387562764E-6</v>
      </c>
      <c r="AX927" s="253" t="str">
        <f t="shared" si="128"/>
        <v/>
      </c>
      <c r="AZ927" s="259"/>
      <c r="BA927" s="259">
        <f>BA926+$BD$753</f>
        <v>1.0943999999999969</v>
      </c>
      <c r="BB927" s="274">
        <f t="shared" si="111"/>
        <v>0.99315869591681571</v>
      </c>
      <c r="BC927" s="259">
        <f t="shared" si="112"/>
        <v>1.240992106784633E-4</v>
      </c>
      <c r="BD927" s="259" t="str">
        <f t="shared" si="109"/>
        <v/>
      </c>
      <c r="BE927" s="254" t="str">
        <f t="shared" si="110"/>
        <v/>
      </c>
    </row>
    <row r="928" spans="1:57" ht="20.100000000000001" customHeight="1" x14ac:dyDescent="0.25">
      <c r="A928" s="247">
        <v>167</v>
      </c>
      <c r="B928" s="247">
        <f>$B$755+(A928*$B$758)</f>
        <v>-8009.3507986196382</v>
      </c>
      <c r="C928" s="247">
        <f>_xlfn.NORM.DIST($B928,$B$752,$B$753,0)</f>
        <v>6.4446662720445204E-7</v>
      </c>
      <c r="D928" s="247">
        <f>_xlfn.NORM.DIST($B928,$B$752,$B$753,1)</f>
        <v>4.3112128107358451E-4</v>
      </c>
      <c r="E928" s="247">
        <f>IF(OR(D928&lt;$F$757,D928&gt;$F$758),C928,"")</f>
        <v>6.4446662720445204E-7</v>
      </c>
      <c r="F928" s="247" t="str">
        <f>IF(AND(D928&gt;$F$757,D928&lt;$F$758),C928,"")</f>
        <v/>
      </c>
      <c r="G928" s="247" t="str">
        <f>IF(C928=MAX($C$761:$C$2761),C928,"")</f>
        <v/>
      </c>
      <c r="H928" s="247">
        <f>_xlfn.NORM.DIST(B928,$F$753,$F$754,0)</f>
        <v>0</v>
      </c>
      <c r="I928" s="247">
        <f>IF(H928=MAX($H$761:$H$2761),C928,"")</f>
        <v>6.4446662720445204E-7</v>
      </c>
      <c r="J928" s="247" t="str">
        <f>IF(I928=MIN($I$761:$I$2761),I928,"")</f>
        <v/>
      </c>
      <c r="K928" s="247"/>
      <c r="L928" s="247"/>
      <c r="M928" s="247"/>
      <c r="N928" s="247"/>
      <c r="O928" s="247">
        <v>167</v>
      </c>
      <c r="P928" s="247">
        <f>$P$755+(O928*$P$758)</f>
        <v>-466.74911219713738</v>
      </c>
      <c r="Q928" s="247">
        <f>_xlfn.NORM.DIST(P928,P$752,P$753,0)</f>
        <v>1.1058959000448089E-5</v>
      </c>
      <c r="R928" s="247">
        <f>_xlfn.NORM.DIST(P928,P$752,P$753,1)</f>
        <v>4.3112128107358451E-4</v>
      </c>
      <c r="S928" s="253">
        <f>IF(OR(R928&lt;$T$757,R928&gt;$T$758),Q928,"")</f>
        <v>1.1058959000448089E-5</v>
      </c>
      <c r="T928" s="253" t="str">
        <f>IF(AND(R928&gt;$T$757,R928&lt;$T$758),Q928,"")</f>
        <v/>
      </c>
      <c r="U928" s="253" t="str">
        <f>IF(Q928=MAX($Q$761:$Q$2761),Q928,"")</f>
        <v/>
      </c>
      <c r="V928" s="253">
        <f>_xlfn.NORM.DIST(P928,$T$753,$T$754,0)</f>
        <v>2.4367550457072712E-54</v>
      </c>
      <c r="W928" s="253" t="str">
        <f>IF(V928=MAX($V$761:$V$2761),Q928,"")</f>
        <v/>
      </c>
      <c r="X928" s="253" t="str">
        <f t="shared" si="113"/>
        <v/>
      </c>
      <c r="AB928" s="253">
        <v>167</v>
      </c>
      <c r="AC928" s="253">
        <f t="shared" si="129"/>
        <v>-722.26212435893751</v>
      </c>
      <c r="AD928" s="253">
        <f t="shared" si="114"/>
        <v>7.1466564855039797E-6</v>
      </c>
      <c r="AE928" s="253">
        <f t="shared" si="115"/>
        <v>4.3112128107358451E-4</v>
      </c>
      <c r="AF928" s="253">
        <f>IF(OR(AE928&lt;$T$757,AE928&gt;$T$758),AD928,"")</f>
        <v>7.1466564855039797E-6</v>
      </c>
      <c r="AG928" s="253" t="str">
        <f t="shared" si="116"/>
        <v/>
      </c>
      <c r="AH928" s="253" t="str">
        <f t="shared" si="117"/>
        <v/>
      </c>
      <c r="AI928" s="253">
        <f t="shared" si="118"/>
        <v>5.6520748267094875E-4</v>
      </c>
      <c r="AJ928" s="253" t="str">
        <f t="shared" si="119"/>
        <v/>
      </c>
      <c r="AK928" s="253" t="str">
        <f t="shared" si="120"/>
        <v/>
      </c>
      <c r="AO928" s="253">
        <v>167</v>
      </c>
      <c r="AP928" s="253">
        <f t="shared" si="121"/>
        <v>-4258.0980243052145</v>
      </c>
      <c r="AQ928" s="253">
        <f t="shared" si="122"/>
        <v>1.2122218102590338E-6</v>
      </c>
      <c r="AR928" s="253">
        <f t="shared" si="123"/>
        <v>4.3112128107358451E-4</v>
      </c>
      <c r="AS928" s="253">
        <f>IF(OR(AR928&lt;$T$757,AR928&gt;$T$758),AQ928,"")</f>
        <v>1.2122218102590338E-6</v>
      </c>
      <c r="AT928" s="253" t="str">
        <f t="shared" si="124"/>
        <v/>
      </c>
      <c r="AU928" s="253" t="str">
        <f t="shared" si="125"/>
        <v/>
      </c>
      <c r="AV928" s="253">
        <f t="shared" si="126"/>
        <v>0</v>
      </c>
      <c r="AW928" s="253">
        <f t="shared" si="127"/>
        <v>1.2122218102590338E-6</v>
      </c>
      <c r="AX928" s="253" t="str">
        <f t="shared" si="128"/>
        <v/>
      </c>
      <c r="AZ928" s="259"/>
      <c r="BA928" s="259">
        <f>BA927+$BD$753</f>
        <v>1.1007999999999969</v>
      </c>
      <c r="BB928" s="274">
        <f t="shared" si="111"/>
        <v>0.99303459670613725</v>
      </c>
      <c r="BC928" s="259">
        <f t="shared" si="112"/>
        <v>1.2551386337456005E-4</v>
      </c>
      <c r="BD928" s="259" t="str">
        <f t="shared" si="109"/>
        <v/>
      </c>
      <c r="BE928" s="254" t="str">
        <f t="shared" si="110"/>
        <v/>
      </c>
    </row>
    <row r="929" spans="1:57" ht="20.100000000000001" customHeight="1" x14ac:dyDescent="0.25">
      <c r="A929" s="247">
        <v>168</v>
      </c>
      <c r="B929" s="247">
        <f>$B$755+(A929*$B$758)</f>
        <v>-7999.7357316345006</v>
      </c>
      <c r="C929" s="247">
        <f>_xlfn.NORM.DIST($B929,$B$752,$B$753,0)</f>
        <v>6.5310834877527268E-7</v>
      </c>
      <c r="D929" s="247">
        <f>_xlfn.NORM.DIST($B929,$B$752,$B$753,1)</f>
        <v>4.3735933231665858E-4</v>
      </c>
      <c r="E929" s="247">
        <f>IF(OR(D929&lt;$F$757,D929&gt;$F$758),C929,"")</f>
        <v>6.5310834877527268E-7</v>
      </c>
      <c r="F929" s="247" t="str">
        <f>IF(AND(D929&gt;$F$757,D929&lt;$F$758),C929,"")</f>
        <v/>
      </c>
      <c r="G929" s="247" t="str">
        <f>IF(C929=MAX($C$761:$C$2761),C929,"")</f>
        <v/>
      </c>
      <c r="H929" s="247">
        <f>_xlfn.NORM.DIST(B929,$F$753,$F$754,0)</f>
        <v>0</v>
      </c>
      <c r="I929" s="247">
        <f>IF(H929=MAX($H$761:$H$2761),C929,"")</f>
        <v>6.5310834877527268E-7</v>
      </c>
      <c r="J929" s="247" t="str">
        <f>IF(I929=MIN($I$761:$I$2761),I929,"")</f>
        <v/>
      </c>
      <c r="K929" s="247"/>
      <c r="L929" s="247"/>
      <c r="M929" s="247"/>
      <c r="N929" s="247"/>
      <c r="O929" s="247">
        <v>168</v>
      </c>
      <c r="P929" s="247">
        <f>$P$755+(O929*$P$758)</f>
        <v>-466.18878913327529</v>
      </c>
      <c r="Q929" s="247">
        <f>_xlfn.NORM.DIST(P929,P$752,P$753,0)</f>
        <v>1.1207249758279186E-5</v>
      </c>
      <c r="R929" s="247">
        <f>_xlfn.NORM.DIST(P929,P$752,P$753,1)</f>
        <v>4.3735933231665928E-4</v>
      </c>
      <c r="S929" s="253">
        <f>IF(OR(R929&lt;$T$757,R929&gt;$T$758),Q929,"")</f>
        <v>1.1207249758279186E-5</v>
      </c>
      <c r="T929" s="253" t="str">
        <f>IF(AND(R929&gt;$T$757,R929&lt;$T$758),Q929,"")</f>
        <v/>
      </c>
      <c r="U929" s="253" t="str">
        <f>IF(Q929=MAX($Q$761:$Q$2761),Q929,"")</f>
        <v/>
      </c>
      <c r="V929" s="253">
        <f>_xlfn.NORM.DIST(P929,$T$753,$T$754,0)</f>
        <v>2.2917541262953543E-54</v>
      </c>
      <c r="W929" s="253" t="str">
        <f>IF(V929=MAX($V$761:$V$2761),Q929,"")</f>
        <v/>
      </c>
      <c r="X929" s="253" t="str">
        <f t="shared" si="113"/>
        <v/>
      </c>
      <c r="AB929" s="253">
        <v>168</v>
      </c>
      <c r="AC929" s="253">
        <f t="shared" si="129"/>
        <v>-721.39506298515721</v>
      </c>
      <c r="AD929" s="253">
        <f t="shared" si="114"/>
        <v>7.2424867626712098E-6</v>
      </c>
      <c r="AE929" s="253">
        <f t="shared" si="115"/>
        <v>4.3735933231665928E-4</v>
      </c>
      <c r="AF929" s="253">
        <f>IF(OR(AE929&lt;$T$757,AE929&gt;$T$758),AD929,"")</f>
        <v>7.2424867626712098E-6</v>
      </c>
      <c r="AG929" s="253" t="str">
        <f t="shared" si="116"/>
        <v/>
      </c>
      <c r="AH929" s="253" t="str">
        <f t="shared" si="117"/>
        <v/>
      </c>
      <c r="AI929" s="253">
        <f t="shared" si="118"/>
        <v>5.6868761364890351E-4</v>
      </c>
      <c r="AJ929" s="253" t="str">
        <f t="shared" si="119"/>
        <v/>
      </c>
      <c r="AK929" s="253" t="str">
        <f t="shared" si="120"/>
        <v/>
      </c>
      <c r="AO929" s="253">
        <v>168</v>
      </c>
      <c r="AP929" s="253">
        <f t="shared" si="121"/>
        <v>-4252.9862619711148</v>
      </c>
      <c r="AQ929" s="253">
        <f t="shared" si="122"/>
        <v>1.228476621484521E-6</v>
      </c>
      <c r="AR929" s="253">
        <f t="shared" si="123"/>
        <v>4.3735933231665858E-4</v>
      </c>
      <c r="AS929" s="253">
        <f>IF(OR(AR929&lt;$T$757,AR929&gt;$T$758),AQ929,"")</f>
        <v>1.228476621484521E-6</v>
      </c>
      <c r="AT929" s="253" t="str">
        <f t="shared" si="124"/>
        <v/>
      </c>
      <c r="AU929" s="253" t="str">
        <f t="shared" si="125"/>
        <v/>
      </c>
      <c r="AV929" s="253">
        <f t="shared" si="126"/>
        <v>0</v>
      </c>
      <c r="AW929" s="253">
        <f t="shared" si="127"/>
        <v>1.228476621484521E-6</v>
      </c>
      <c r="AX929" s="253" t="str">
        <f t="shared" si="128"/>
        <v/>
      </c>
      <c r="AZ929" s="259"/>
      <c r="BA929" s="259">
        <f>BA928+$BD$753</f>
        <v>1.1071999999999969</v>
      </c>
      <c r="BB929" s="274">
        <f t="shared" si="111"/>
        <v>0.99290908284276269</v>
      </c>
      <c r="BC929" s="259">
        <f t="shared" si="112"/>
        <v>1.2693397721252886E-4</v>
      </c>
      <c r="BD929" s="259" t="str">
        <f t="shared" si="109"/>
        <v/>
      </c>
      <c r="BE929" s="254" t="str">
        <f t="shared" si="110"/>
        <v/>
      </c>
    </row>
    <row r="930" spans="1:57" ht="20.100000000000001" customHeight="1" x14ac:dyDescent="0.25">
      <c r="A930" s="247">
        <v>169</v>
      </c>
      <c r="B930" s="247">
        <f>$B$755+(A930*$B$758)</f>
        <v>-7990.1206646493629</v>
      </c>
      <c r="C930" s="247">
        <f>_xlfn.NORM.DIST($B930,$B$752,$B$753,0)</f>
        <v>6.6185535833960327E-7</v>
      </c>
      <c r="D930" s="247">
        <f>_xlfn.NORM.DIST($B930,$B$752,$B$753,1)</f>
        <v>4.4368097956694975E-4</v>
      </c>
      <c r="E930" s="247">
        <f>IF(OR(D930&lt;$F$757,D930&gt;$F$758),C930,"")</f>
        <v>6.6185535833960327E-7</v>
      </c>
      <c r="F930" s="247" t="str">
        <f>IF(AND(D930&gt;$F$757,D930&lt;$F$758),C930,"")</f>
        <v/>
      </c>
      <c r="G930" s="247" t="str">
        <f>IF(C930=MAX($C$761:$C$2761),C930,"")</f>
        <v/>
      </c>
      <c r="H930" s="247">
        <f>_xlfn.NORM.DIST(B930,$F$753,$F$754,0)</f>
        <v>0</v>
      </c>
      <c r="I930" s="247">
        <f>IF(H930=MAX($H$761:$H$2761),C930,"")</f>
        <v>6.6185535833960327E-7</v>
      </c>
      <c r="J930" s="247" t="str">
        <f>IF(I930=MIN($I$761:$I$2761),I930,"")</f>
        <v/>
      </c>
      <c r="K930" s="247"/>
      <c r="L930" s="247"/>
      <c r="M930" s="247"/>
      <c r="N930" s="247"/>
      <c r="O930" s="247">
        <v>169</v>
      </c>
      <c r="P930" s="247">
        <f>$P$755+(O930*$P$758)</f>
        <v>-465.62846606941321</v>
      </c>
      <c r="Q930" s="247">
        <f>_xlfn.NORM.DIST(P930,P$752,P$753,0)</f>
        <v>1.1357347243649453E-5</v>
      </c>
      <c r="R930" s="247">
        <f>_xlfn.NORM.DIST(P930,P$752,P$753,1)</f>
        <v>4.4368097956694975E-4</v>
      </c>
      <c r="S930" s="253">
        <f>IF(OR(R930&lt;$T$757,R930&gt;$T$758),Q930,"")</f>
        <v>1.1357347243649453E-5</v>
      </c>
      <c r="T930" s="253" t="str">
        <f>IF(AND(R930&gt;$T$757,R930&lt;$T$758),Q930,"")</f>
        <v/>
      </c>
      <c r="U930" s="253" t="str">
        <f>IF(Q930=MAX($Q$761:$Q$2761),Q930,"")</f>
        <v/>
      </c>
      <c r="V930" s="253">
        <f>_xlfn.NORM.DIST(P930,$T$753,$T$754,0)</f>
        <v>2.1553471084936622E-54</v>
      </c>
      <c r="W930" s="253" t="str">
        <f>IF(V930=MAX($V$761:$V$2761),Q930,"")</f>
        <v/>
      </c>
      <c r="X930" s="253" t="str">
        <f t="shared" si="113"/>
        <v/>
      </c>
      <c r="AB930" s="253">
        <v>169</v>
      </c>
      <c r="AC930" s="253">
        <f t="shared" si="129"/>
        <v>-720.52800161137702</v>
      </c>
      <c r="AD930" s="253">
        <f t="shared" si="114"/>
        <v>7.3394846055274751E-6</v>
      </c>
      <c r="AE930" s="253">
        <f t="shared" si="115"/>
        <v>4.4368097956695111E-4</v>
      </c>
      <c r="AF930" s="253">
        <f>IF(OR(AE930&lt;$T$757,AE930&gt;$T$758),AD930,"")</f>
        <v>7.3394846055274751E-6</v>
      </c>
      <c r="AG930" s="253" t="str">
        <f t="shared" si="116"/>
        <v/>
      </c>
      <c r="AH930" s="253" t="str">
        <f t="shared" si="117"/>
        <v/>
      </c>
      <c r="AI930" s="253">
        <f t="shared" si="118"/>
        <v>5.7218001775416298E-4</v>
      </c>
      <c r="AJ930" s="253" t="str">
        <f t="shared" si="119"/>
        <v/>
      </c>
      <c r="AK930" s="253" t="str">
        <f t="shared" si="120"/>
        <v/>
      </c>
      <c r="AO930" s="253">
        <v>169</v>
      </c>
      <c r="AP930" s="253">
        <f t="shared" si="121"/>
        <v>-4247.8744996370142</v>
      </c>
      <c r="AQ930" s="253">
        <f t="shared" si="122"/>
        <v>1.2449294761721583E-6</v>
      </c>
      <c r="AR930" s="253">
        <f t="shared" si="123"/>
        <v>4.4368097956695111E-4</v>
      </c>
      <c r="AS930" s="253">
        <f>IF(OR(AR930&lt;$T$757,AR930&gt;$T$758),AQ930,"")</f>
        <v>1.2449294761721583E-6</v>
      </c>
      <c r="AT930" s="253" t="str">
        <f t="shared" si="124"/>
        <v/>
      </c>
      <c r="AU930" s="253" t="str">
        <f t="shared" si="125"/>
        <v/>
      </c>
      <c r="AV930" s="253">
        <f t="shared" si="126"/>
        <v>0</v>
      </c>
      <c r="AW930" s="253">
        <f t="shared" si="127"/>
        <v>1.2449294761721583E-6</v>
      </c>
      <c r="AX930" s="253" t="str">
        <f t="shared" si="128"/>
        <v/>
      </c>
      <c r="AZ930" s="259"/>
      <c r="BA930" s="259">
        <f>BA929+$BD$753</f>
        <v>1.1135999999999968</v>
      </c>
      <c r="BB930" s="274">
        <f t="shared" si="111"/>
        <v>0.99278214886555016</v>
      </c>
      <c r="BC930" s="259">
        <f t="shared" si="112"/>
        <v>1.2835949797362911E-4</v>
      </c>
      <c r="BD930" s="259" t="str">
        <f t="shared" si="109"/>
        <v/>
      </c>
      <c r="BE930" s="254" t="str">
        <f t="shared" si="110"/>
        <v/>
      </c>
    </row>
    <row r="931" spans="1:57" ht="20.100000000000001" customHeight="1" x14ac:dyDescent="0.25">
      <c r="A931" s="248">
        <v>170</v>
      </c>
      <c r="B931" s="247">
        <f>$B$755+(A931*$B$758)</f>
        <v>-7980.5055976642252</v>
      </c>
      <c r="C931" s="247">
        <f>_xlfn.NORM.DIST($B931,$B$752,$B$753,0)</f>
        <v>6.7070878423175063E-7</v>
      </c>
      <c r="D931" s="247">
        <f>_xlfn.NORM.DIST($B931,$B$752,$B$753,1)</f>
        <v>4.5008724059211757E-4</v>
      </c>
      <c r="E931" s="247">
        <f>IF(OR(D931&lt;$F$757,D931&gt;$F$758),C931,"")</f>
        <v>6.7070878423175063E-7</v>
      </c>
      <c r="F931" s="247" t="str">
        <f>IF(AND(D931&gt;$F$757,D931&lt;$F$758),C931,"")</f>
        <v/>
      </c>
      <c r="G931" s="247" t="str">
        <f>IF(C931=MAX($C$761:$C$2761),C931,"")</f>
        <v/>
      </c>
      <c r="H931" s="247">
        <f>_xlfn.NORM.DIST(B931,$F$753,$F$754,0)</f>
        <v>0</v>
      </c>
      <c r="I931" s="247">
        <f>IF(H931=MAX($H$761:$H$2761),C931,"")</f>
        <v>6.7070878423175063E-7</v>
      </c>
      <c r="J931" s="247" t="str">
        <f>IF(I931=MIN($I$761:$I$2761),I931,"")</f>
        <v/>
      </c>
      <c r="K931" s="247"/>
      <c r="L931" s="247"/>
      <c r="M931" s="247"/>
      <c r="N931" s="247"/>
      <c r="O931" s="248">
        <v>170</v>
      </c>
      <c r="P931" s="247">
        <f>$P$755+(O931*$P$758)</f>
        <v>-465.06814300555106</v>
      </c>
      <c r="Q931" s="247">
        <f>_xlfn.NORM.DIST(P931,P$752,P$753,0)</f>
        <v>1.1509270818621012E-5</v>
      </c>
      <c r="R931" s="247">
        <f>_xlfn.NORM.DIST(P931,P$752,P$753,1)</f>
        <v>4.5008724059211757E-4</v>
      </c>
      <c r="S931" s="253">
        <f>IF(OR(R931&lt;$T$757,R931&gt;$T$758),Q931,"")</f>
        <v>1.1509270818621012E-5</v>
      </c>
      <c r="T931" s="253" t="str">
        <f>IF(AND(R931&gt;$T$757,R931&lt;$T$758),Q931,"")</f>
        <v/>
      </c>
      <c r="U931" s="253" t="str">
        <f>IF(Q931=MAX($Q$761:$Q$2761),Q931,"")</f>
        <v/>
      </c>
      <c r="V931" s="253">
        <f>_xlfn.NORM.DIST(P931,$T$753,$T$754,0)</f>
        <v>2.0270267115684405E-54</v>
      </c>
      <c r="W931" s="253" t="str">
        <f>IF(V931=MAX($V$761:$V$2761),Q931,"")</f>
        <v/>
      </c>
      <c r="X931" s="253" t="str">
        <f t="shared" si="113"/>
        <v/>
      </c>
      <c r="AB931" s="259">
        <v>170</v>
      </c>
      <c r="AC931" s="253">
        <f t="shared" si="129"/>
        <v>-719.66094023759683</v>
      </c>
      <c r="AD931" s="253">
        <f t="shared" si="114"/>
        <v>7.4376625264626475E-6</v>
      </c>
      <c r="AE931" s="253">
        <f t="shared" si="115"/>
        <v>4.5008724059211676E-4</v>
      </c>
      <c r="AF931" s="253">
        <f>IF(OR(AE931&lt;$T$757,AE931&gt;$T$758),AD931,"")</f>
        <v>7.4376625264626475E-6</v>
      </c>
      <c r="AG931" s="253" t="str">
        <f t="shared" si="116"/>
        <v/>
      </c>
      <c r="AH931" s="253" t="str">
        <f t="shared" si="117"/>
        <v/>
      </c>
      <c r="AI931" s="253">
        <f t="shared" si="118"/>
        <v>5.756846582588266E-4</v>
      </c>
      <c r="AJ931" s="253" t="str">
        <f t="shared" si="119"/>
        <v/>
      </c>
      <c r="AK931" s="253" t="str">
        <f t="shared" si="120"/>
        <v/>
      </c>
      <c r="AO931" s="259">
        <v>170</v>
      </c>
      <c r="AP931" s="253">
        <f t="shared" si="121"/>
        <v>-4242.7627373029145</v>
      </c>
      <c r="AQ931" s="253">
        <f t="shared" si="122"/>
        <v>1.2615824966839058E-6</v>
      </c>
      <c r="AR931" s="253">
        <f t="shared" si="123"/>
        <v>4.5008724059211757E-4</v>
      </c>
      <c r="AS931" s="253">
        <f>IF(OR(AR931&lt;$T$757,AR931&gt;$T$758),AQ931,"")</f>
        <v>1.2615824966839058E-6</v>
      </c>
      <c r="AT931" s="253" t="str">
        <f t="shared" si="124"/>
        <v/>
      </c>
      <c r="AU931" s="253" t="str">
        <f t="shared" si="125"/>
        <v/>
      </c>
      <c r="AV931" s="253">
        <f t="shared" si="126"/>
        <v>0</v>
      </c>
      <c r="AW931" s="253">
        <f t="shared" si="127"/>
        <v>1.2615824966839058E-6</v>
      </c>
      <c r="AX931" s="253" t="str">
        <f t="shared" si="128"/>
        <v/>
      </c>
      <c r="AZ931" s="259"/>
      <c r="BA931" s="259">
        <f>BA930+$BD$753</f>
        <v>1.1199999999999968</v>
      </c>
      <c r="BB931" s="274">
        <f t="shared" si="111"/>
        <v>0.99265378936757653</v>
      </c>
      <c r="BC931" s="259">
        <f t="shared" si="112"/>
        <v>1.2979037146865213E-4</v>
      </c>
      <c r="BD931" s="259" t="str">
        <f t="shared" si="109"/>
        <v/>
      </c>
      <c r="BE931" s="254" t="str">
        <f t="shared" si="110"/>
        <v/>
      </c>
    </row>
    <row r="932" spans="1:57" ht="20.100000000000001" customHeight="1" x14ac:dyDescent="0.25">
      <c r="A932" s="247">
        <v>171</v>
      </c>
      <c r="B932" s="247">
        <f>$B$755+(A932*$B$758)</f>
        <v>-7970.8905306790875</v>
      </c>
      <c r="C932" s="247">
        <f>_xlfn.NORM.DIST($B932,$B$752,$B$753,0)</f>
        <v>6.7966976474642898E-7</v>
      </c>
      <c r="D932" s="247">
        <f>_xlfn.NORM.DIST($B932,$B$752,$B$753,1)</f>
        <v>4.5657914405666388E-4</v>
      </c>
      <c r="E932" s="247">
        <f>IF(OR(D932&lt;$F$757,D932&gt;$F$758),C932,"")</f>
        <v>6.7966976474642898E-7</v>
      </c>
      <c r="F932" s="247" t="str">
        <f>IF(AND(D932&gt;$F$757,D932&lt;$F$758),C932,"")</f>
        <v/>
      </c>
      <c r="G932" s="247" t="str">
        <f>IF(C932=MAX($C$761:$C$2761),C932,"")</f>
        <v/>
      </c>
      <c r="H932" s="247">
        <f>_xlfn.NORM.DIST(B932,$F$753,$F$754,0)</f>
        <v>0</v>
      </c>
      <c r="I932" s="247">
        <f>IF(H932=MAX($H$761:$H$2761),C932,"")</f>
        <v>6.7966976474642898E-7</v>
      </c>
      <c r="J932" s="247" t="str">
        <f>IF(I932=MIN($I$761:$I$2761),I932,"")</f>
        <v/>
      </c>
      <c r="K932" s="247"/>
      <c r="L932" s="247"/>
      <c r="M932" s="247"/>
      <c r="N932" s="247"/>
      <c r="O932" s="247">
        <v>171</v>
      </c>
      <c r="P932" s="247">
        <f>$P$755+(O932*$P$758)</f>
        <v>-464.50781994168898</v>
      </c>
      <c r="Q932" s="247">
        <f>_xlfn.NORM.DIST(P932,P$752,P$753,0)</f>
        <v>1.1663040016175115E-5</v>
      </c>
      <c r="R932" s="247">
        <f>_xlfn.NORM.DIST(P932,P$752,P$753,1)</f>
        <v>4.5657914405666388E-4</v>
      </c>
      <c r="S932" s="253">
        <f>IF(OR(R932&lt;$T$757,R932&gt;$T$758),Q932,"")</f>
        <v>1.1663040016175115E-5</v>
      </c>
      <c r="T932" s="253" t="str">
        <f>IF(AND(R932&gt;$T$757,R932&lt;$T$758),Q932,"")</f>
        <v/>
      </c>
      <c r="U932" s="253" t="str">
        <f>IF(Q932=MAX($Q$761:$Q$2761),Q932,"")</f>
        <v/>
      </c>
      <c r="V932" s="253">
        <f>_xlfn.NORM.DIST(P932,$T$753,$T$754,0)</f>
        <v>1.9063154757532232E-54</v>
      </c>
      <c r="W932" s="253" t="str">
        <f>IF(V932=MAX($V$761:$V$2761),Q932,"")</f>
        <v/>
      </c>
      <c r="X932" s="253" t="str">
        <f t="shared" si="113"/>
        <v/>
      </c>
      <c r="AB932" s="253">
        <v>171</v>
      </c>
      <c r="AC932" s="253">
        <f t="shared" si="129"/>
        <v>-718.79387886381653</v>
      </c>
      <c r="AD932" s="253">
        <f t="shared" si="114"/>
        <v>7.5370331483201365E-6</v>
      </c>
      <c r="AE932" s="253">
        <f t="shared" si="115"/>
        <v>4.5657914405666388E-4</v>
      </c>
      <c r="AF932" s="253">
        <f>IF(OR(AE932&lt;$T$757,AE932&gt;$T$758),AD932,"")</f>
        <v>7.5370331483201365E-6</v>
      </c>
      <c r="AG932" s="253" t="str">
        <f t="shared" si="116"/>
        <v/>
      </c>
      <c r="AH932" s="253" t="str">
        <f t="shared" si="117"/>
        <v/>
      </c>
      <c r="AI932" s="253">
        <f t="shared" si="118"/>
        <v>5.7920149762059642E-4</v>
      </c>
      <c r="AJ932" s="253" t="str">
        <f t="shared" si="119"/>
        <v/>
      </c>
      <c r="AK932" s="253" t="str">
        <f t="shared" si="120"/>
        <v/>
      </c>
      <c r="AO932" s="253">
        <v>171</v>
      </c>
      <c r="AP932" s="253">
        <f t="shared" si="121"/>
        <v>-4237.6509749688148</v>
      </c>
      <c r="AQ932" s="253">
        <f t="shared" si="122"/>
        <v>1.2784378241169455E-6</v>
      </c>
      <c r="AR932" s="253">
        <f t="shared" si="123"/>
        <v>4.5657914405666388E-4</v>
      </c>
      <c r="AS932" s="253">
        <f>IF(OR(AR932&lt;$T$757,AR932&gt;$T$758),AQ932,"")</f>
        <v>1.2784378241169455E-6</v>
      </c>
      <c r="AT932" s="253" t="str">
        <f t="shared" si="124"/>
        <v/>
      </c>
      <c r="AU932" s="253" t="str">
        <f t="shared" si="125"/>
        <v/>
      </c>
      <c r="AV932" s="253">
        <f t="shared" si="126"/>
        <v>0</v>
      </c>
      <c r="AW932" s="253">
        <f t="shared" si="127"/>
        <v>1.2784378241169455E-6</v>
      </c>
      <c r="AX932" s="253" t="str">
        <f t="shared" si="128"/>
        <v/>
      </c>
      <c r="AZ932" s="259"/>
      <c r="BA932" s="259">
        <f>BA931+$BD$753</f>
        <v>1.1263999999999967</v>
      </c>
      <c r="BB932" s="274">
        <f t="shared" si="111"/>
        <v>0.99252399899610788</v>
      </c>
      <c r="BC932" s="259">
        <f t="shared" si="112"/>
        <v>1.3122654354325025E-4</v>
      </c>
      <c r="BD932" s="259" t="str">
        <f t="shared" si="109"/>
        <v/>
      </c>
      <c r="BE932" s="254" t="str">
        <f t="shared" si="110"/>
        <v/>
      </c>
    </row>
    <row r="933" spans="1:57" ht="20.100000000000001" customHeight="1" x14ac:dyDescent="0.25">
      <c r="A933" s="247">
        <v>172</v>
      </c>
      <c r="B933" s="247">
        <f>$B$755+(A933*$B$758)</f>
        <v>-7961.2754636939499</v>
      </c>
      <c r="C933" s="247">
        <f>_xlfn.NORM.DIST($B933,$B$752,$B$753,0)</f>
        <v>6.8873944819865847E-7</v>
      </c>
      <c r="D933" s="247">
        <f>_xlfn.NORM.DIST($B933,$B$752,$B$753,1)</f>
        <v>4.6315772961800144E-4</v>
      </c>
      <c r="E933" s="247">
        <f>IF(OR(D933&lt;$F$757,D933&gt;$F$758),C933,"")</f>
        <v>6.8873944819865847E-7</v>
      </c>
      <c r="F933" s="247" t="str">
        <f>IF(AND(D933&gt;$F$757,D933&lt;$F$758),C933,"")</f>
        <v/>
      </c>
      <c r="G933" s="247" t="str">
        <f>IF(C933=MAX($C$761:$C$2761),C933,"")</f>
        <v/>
      </c>
      <c r="H933" s="247">
        <f>_xlfn.NORM.DIST(B933,$F$753,$F$754,0)</f>
        <v>0</v>
      </c>
      <c r="I933" s="247">
        <f>IF(H933=MAX($H$761:$H$2761),C933,"")</f>
        <v>6.8873944819865847E-7</v>
      </c>
      <c r="J933" s="247" t="str">
        <f>IF(I933=MIN($I$761:$I$2761),I933,"")</f>
        <v/>
      </c>
      <c r="K933" s="247"/>
      <c r="L933" s="247"/>
      <c r="M933" s="247"/>
      <c r="N933" s="247"/>
      <c r="O933" s="247">
        <v>172</v>
      </c>
      <c r="P933" s="247">
        <f>$P$755+(O933*$P$758)</f>
        <v>-463.94749687782689</v>
      </c>
      <c r="Q933" s="247">
        <f>_xlfn.NORM.DIST(P933,P$752,P$753,0)</f>
        <v>1.1818674541240192E-5</v>
      </c>
      <c r="R933" s="247">
        <f>_xlfn.NORM.DIST(P933,P$752,P$753,1)</f>
        <v>4.6315772961800144E-4</v>
      </c>
      <c r="S933" s="253">
        <f>IF(OR(R933&lt;$T$757,R933&gt;$T$758),Q933,"")</f>
        <v>1.1818674541240192E-5</v>
      </c>
      <c r="T933" s="253" t="str">
        <f>IF(AND(R933&gt;$T$757,R933&lt;$T$758),Q933,"")</f>
        <v/>
      </c>
      <c r="U933" s="253" t="str">
        <f>IF(Q933=MAX($Q$761:$Q$2761),Q933,"")</f>
        <v/>
      </c>
      <c r="V933" s="253">
        <f>_xlfn.NORM.DIST(P933,$T$753,$T$754,0)</f>
        <v>1.7927640164792634E-54</v>
      </c>
      <c r="W933" s="253" t="str">
        <f>IF(V933=MAX($V$761:$V$2761),Q933,"")</f>
        <v/>
      </c>
      <c r="X933" s="253" t="str">
        <f t="shared" si="113"/>
        <v/>
      </c>
      <c r="AB933" s="253">
        <v>172</v>
      </c>
      <c r="AC933" s="253">
        <f t="shared" si="129"/>
        <v>-717.92681749003634</v>
      </c>
      <c r="AD933" s="253">
        <f t="shared" si="114"/>
        <v>7.6376092050610497E-6</v>
      </c>
      <c r="AE933" s="253">
        <f t="shared" si="115"/>
        <v>4.6315772961800144E-4</v>
      </c>
      <c r="AF933" s="253">
        <f>IF(OR(AE933&lt;$T$757,AE933&gt;$T$758),AD933,"")</f>
        <v>7.6376092050610497E-6</v>
      </c>
      <c r="AG933" s="253" t="str">
        <f t="shared" si="116"/>
        <v/>
      </c>
      <c r="AH933" s="253" t="str">
        <f t="shared" si="117"/>
        <v/>
      </c>
      <c r="AI933" s="253">
        <f t="shared" si="118"/>
        <v>5.8273049748019912E-4</v>
      </c>
      <c r="AJ933" s="253" t="str">
        <f t="shared" si="119"/>
        <v/>
      </c>
      <c r="AK933" s="253" t="str">
        <f t="shared" si="120"/>
        <v/>
      </c>
      <c r="AO933" s="253">
        <v>172</v>
      </c>
      <c r="AP933" s="253">
        <f t="shared" si="121"/>
        <v>-4232.5392126347151</v>
      </c>
      <c r="AQ933" s="253">
        <f t="shared" si="122"/>
        <v>1.2954976184163499E-6</v>
      </c>
      <c r="AR933" s="253">
        <f t="shared" si="123"/>
        <v>4.6315772961800144E-4</v>
      </c>
      <c r="AS933" s="253">
        <f>IF(OR(AR933&lt;$T$757,AR933&gt;$T$758),AQ933,"")</f>
        <v>1.2954976184163499E-6</v>
      </c>
      <c r="AT933" s="253" t="str">
        <f t="shared" si="124"/>
        <v/>
      </c>
      <c r="AU933" s="253" t="str">
        <f t="shared" si="125"/>
        <v/>
      </c>
      <c r="AV933" s="253">
        <f t="shared" si="126"/>
        <v>0</v>
      </c>
      <c r="AW933" s="253">
        <f t="shared" si="127"/>
        <v>1.2954976184163499E-6</v>
      </c>
      <c r="AX933" s="253" t="str">
        <f t="shared" si="128"/>
        <v/>
      </c>
      <c r="AZ933" s="259"/>
      <c r="BA933" s="259">
        <f>BA932+$BD$753</f>
        <v>1.1327999999999967</v>
      </c>
      <c r="BB933" s="274">
        <f t="shared" si="111"/>
        <v>0.99239277245256463</v>
      </c>
      <c r="BC933" s="259">
        <f t="shared" si="112"/>
        <v>1.3266796008049031E-4</v>
      </c>
      <c r="BD933" s="259" t="str">
        <f t="shared" si="109"/>
        <v/>
      </c>
      <c r="BE933" s="254" t="str">
        <f t="shared" si="110"/>
        <v/>
      </c>
    </row>
    <row r="934" spans="1:57" ht="20.100000000000001" customHeight="1" x14ac:dyDescent="0.25">
      <c r="A934" s="247">
        <v>173</v>
      </c>
      <c r="B934" s="247">
        <f>$B$755+(A934*$B$758)</f>
        <v>-7951.6603967088122</v>
      </c>
      <c r="C934" s="247">
        <f>_xlfn.NORM.DIST($B934,$B$752,$B$753,0)</f>
        <v>6.9791899298366348E-7</v>
      </c>
      <c r="D934" s="247">
        <f>_xlfn.NORM.DIST($B934,$B$752,$B$753,1)</f>
        <v>4.6982404802307904E-4</v>
      </c>
      <c r="E934" s="247">
        <f>IF(OR(D934&lt;$F$757,D934&gt;$F$758),C934,"")</f>
        <v>6.9791899298366348E-7</v>
      </c>
      <c r="F934" s="247" t="str">
        <f>IF(AND(D934&gt;$F$757,D934&lt;$F$758),C934,"")</f>
        <v/>
      </c>
      <c r="G934" s="247" t="str">
        <f>IF(C934=MAX($C$761:$C$2761),C934,"")</f>
        <v/>
      </c>
      <c r="H934" s="247">
        <f>_xlfn.NORM.DIST(B934,$F$753,$F$754,0)</f>
        <v>0</v>
      </c>
      <c r="I934" s="247">
        <f>IF(H934=MAX($H$761:$H$2761),C934,"")</f>
        <v>6.9791899298366348E-7</v>
      </c>
      <c r="J934" s="247" t="str">
        <f>IF(I934=MIN($I$761:$I$2761),I934,"")</f>
        <v/>
      </c>
      <c r="K934" s="247"/>
      <c r="L934" s="247"/>
      <c r="M934" s="247"/>
      <c r="N934" s="247"/>
      <c r="O934" s="247">
        <v>173</v>
      </c>
      <c r="P934" s="247">
        <f>$P$755+(O934*$P$758)</f>
        <v>-463.38717381396475</v>
      </c>
      <c r="Q934" s="247">
        <f>_xlfn.NORM.DIST(P934,P$752,P$753,0)</f>
        <v>1.1976194271719498E-5</v>
      </c>
      <c r="R934" s="247">
        <f>_xlfn.NORM.DIST(P934,P$752,P$753,1)</f>
        <v>4.6982404802307904E-4</v>
      </c>
      <c r="S934" s="253">
        <f>IF(OR(R934&lt;$T$757,R934&gt;$T$758),Q934,"")</f>
        <v>1.1976194271719498E-5</v>
      </c>
      <c r="T934" s="253" t="str">
        <f>IF(AND(R934&gt;$T$757,R934&lt;$T$758),Q934,"")</f>
        <v/>
      </c>
      <c r="U934" s="253" t="str">
        <f>IF(Q934=MAX($Q$761:$Q$2761),Q934,"")</f>
        <v/>
      </c>
      <c r="V934" s="253">
        <f>_xlfn.NORM.DIST(P934,$T$753,$T$754,0)</f>
        <v>1.6859493803770011E-54</v>
      </c>
      <c r="W934" s="253" t="str">
        <f>IF(V934=MAX($V$761:$V$2761),Q934,"")</f>
        <v/>
      </c>
      <c r="X934" s="253" t="str">
        <f t="shared" si="113"/>
        <v/>
      </c>
      <c r="AB934" s="253">
        <v>173</v>
      </c>
      <c r="AC934" s="253">
        <f t="shared" si="129"/>
        <v>-717.05975611625604</v>
      </c>
      <c r="AD934" s="253">
        <f t="shared" si="114"/>
        <v>7.7394035424285329E-6</v>
      </c>
      <c r="AE934" s="253">
        <f t="shared" si="115"/>
        <v>4.6982404802307904E-4</v>
      </c>
      <c r="AF934" s="253">
        <f>IF(OR(AE934&lt;$T$757,AE934&gt;$T$758),AD934,"")</f>
        <v>7.7394035424285329E-6</v>
      </c>
      <c r="AG934" s="253" t="str">
        <f t="shared" si="116"/>
        <v/>
      </c>
      <c r="AH934" s="253" t="str">
        <f t="shared" si="117"/>
        <v/>
      </c>
      <c r="AI934" s="253">
        <f t="shared" si="118"/>
        <v>5.8627161865886022E-4</v>
      </c>
      <c r="AJ934" s="253" t="str">
        <f t="shared" si="119"/>
        <v/>
      </c>
      <c r="AK934" s="253" t="str">
        <f t="shared" si="120"/>
        <v/>
      </c>
      <c r="AO934" s="253">
        <v>173</v>
      </c>
      <c r="AP934" s="253">
        <f t="shared" si="121"/>
        <v>-4227.4274503006145</v>
      </c>
      <c r="AQ934" s="253">
        <f t="shared" si="122"/>
        <v>1.3127640584877347E-6</v>
      </c>
      <c r="AR934" s="253">
        <f t="shared" si="123"/>
        <v>4.6982404802307904E-4</v>
      </c>
      <c r="AS934" s="253">
        <f>IF(OR(AR934&lt;$T$757,AR934&gt;$T$758),AQ934,"")</f>
        <v>1.3127640584877347E-6</v>
      </c>
      <c r="AT934" s="253" t="str">
        <f t="shared" si="124"/>
        <v/>
      </c>
      <c r="AU934" s="253" t="str">
        <f t="shared" si="125"/>
        <v/>
      </c>
      <c r="AV934" s="253">
        <f t="shared" si="126"/>
        <v>0</v>
      </c>
      <c r="AW934" s="253">
        <f t="shared" si="127"/>
        <v>1.3127640584877347E-6</v>
      </c>
      <c r="AX934" s="253" t="str">
        <f t="shared" si="128"/>
        <v/>
      </c>
      <c r="AZ934" s="259"/>
      <c r="BA934" s="259">
        <f>BA933+$BD$753</f>
        <v>1.1391999999999967</v>
      </c>
      <c r="BB934" s="274">
        <f t="shared" si="111"/>
        <v>0.99226010449248414</v>
      </c>
      <c r="BC934" s="259">
        <f t="shared" si="112"/>
        <v>1.3411456700418434E-4</v>
      </c>
      <c r="BD934" s="259" t="str">
        <f t="shared" si="109"/>
        <v/>
      </c>
      <c r="BE934" s="254" t="str">
        <f t="shared" si="110"/>
        <v/>
      </c>
    </row>
    <row r="935" spans="1:57" ht="20.100000000000001" customHeight="1" x14ac:dyDescent="0.25">
      <c r="A935" s="247">
        <v>174</v>
      </c>
      <c r="B935" s="247">
        <f>$B$755+(A935*$B$758)</f>
        <v>-7942.0453297236745</v>
      </c>
      <c r="C935" s="247">
        <f>_xlfn.NORM.DIST($B935,$B$752,$B$753,0)</f>
        <v>7.0720956763674819E-7</v>
      </c>
      <c r="D935" s="247">
        <f>_xlfn.NORM.DIST($B935,$B$752,$B$753,1)</f>
        <v>4.7657916120559377E-4</v>
      </c>
      <c r="E935" s="247">
        <f>IF(OR(D935&lt;$F$757,D935&gt;$F$758),C935,"")</f>
        <v>7.0720956763674819E-7</v>
      </c>
      <c r="F935" s="247" t="str">
        <f>IF(AND(D935&gt;$F$757,D935&lt;$F$758),C935,"")</f>
        <v/>
      </c>
      <c r="G935" s="247" t="str">
        <f>IF(C935=MAX($C$761:$C$2761),C935,"")</f>
        <v/>
      </c>
      <c r="H935" s="247">
        <f>_xlfn.NORM.DIST(B935,$F$753,$F$754,0)</f>
        <v>0</v>
      </c>
      <c r="I935" s="247">
        <f>IF(H935=MAX($H$761:$H$2761),C935,"")</f>
        <v>7.0720956763674819E-7</v>
      </c>
      <c r="J935" s="247" t="str">
        <f>IF(I935=MIN($I$761:$I$2761),I935,"")</f>
        <v/>
      </c>
      <c r="K935" s="247"/>
      <c r="L935" s="247"/>
      <c r="M935" s="247"/>
      <c r="N935" s="247"/>
      <c r="O935" s="247">
        <v>174</v>
      </c>
      <c r="P935" s="247">
        <f>$P$755+(O935*$P$758)</f>
        <v>-462.82685075010261</v>
      </c>
      <c r="Q935" s="247">
        <f>_xlfn.NORM.DIST(P935,P$752,P$753,0)</f>
        <v>1.2135619259518704E-5</v>
      </c>
      <c r="R935" s="247">
        <f>_xlfn.NORM.DIST(P935,P$752,P$753,1)</f>
        <v>4.7657916120559377E-4</v>
      </c>
      <c r="S935" s="253">
        <f>IF(OR(R935&lt;$T$757,R935&gt;$T$758),Q935,"")</f>
        <v>1.2135619259518704E-5</v>
      </c>
      <c r="T935" s="253" t="str">
        <f>IF(AND(R935&gt;$T$757,R935&lt;$T$758),Q935,"")</f>
        <v/>
      </c>
      <c r="U935" s="253" t="str">
        <f>IF(Q935=MAX($Q$761:$Q$2761),Q935,"")</f>
        <v/>
      </c>
      <c r="V935" s="253">
        <f>_xlfn.NORM.DIST(P935,$T$753,$T$754,0)</f>
        <v>1.5854734971390602E-54</v>
      </c>
      <c r="W935" s="253" t="str">
        <f>IF(V935=MAX($V$761:$V$2761),Q935,"")</f>
        <v/>
      </c>
      <c r="X935" s="253" t="str">
        <f t="shared" si="113"/>
        <v/>
      </c>
      <c r="AB935" s="253">
        <v>174</v>
      </c>
      <c r="AC935" s="253">
        <f t="shared" si="129"/>
        <v>-716.19269474247585</v>
      </c>
      <c r="AD935" s="253">
        <f t="shared" si="114"/>
        <v>7.8424291186116319E-6</v>
      </c>
      <c r="AE935" s="253">
        <f t="shared" si="115"/>
        <v>4.765791612055928E-4</v>
      </c>
      <c r="AF935" s="253">
        <f>IF(OR(AE935&lt;$T$757,AE935&gt;$T$758),AD935,"")</f>
        <v>7.8424291186116319E-6</v>
      </c>
      <c r="AG935" s="253" t="str">
        <f t="shared" si="116"/>
        <v/>
      </c>
      <c r="AH935" s="253" t="str">
        <f t="shared" si="117"/>
        <v/>
      </c>
      <c r="AI935" s="253">
        <f t="shared" si="118"/>
        <v>5.8982482115582159E-4</v>
      </c>
      <c r="AJ935" s="253" t="str">
        <f t="shared" si="119"/>
        <v/>
      </c>
      <c r="AK935" s="253" t="str">
        <f t="shared" si="120"/>
        <v/>
      </c>
      <c r="AO935" s="253">
        <v>174</v>
      </c>
      <c r="AP935" s="253">
        <f t="shared" si="121"/>
        <v>-4222.3156879665148</v>
      </c>
      <c r="AQ935" s="253">
        <f t="shared" si="122"/>
        <v>1.3302393423098963E-6</v>
      </c>
      <c r="AR935" s="253">
        <f t="shared" si="123"/>
        <v>4.7657916120559377E-4</v>
      </c>
      <c r="AS935" s="253">
        <f>IF(OR(AR935&lt;$T$757,AR935&gt;$T$758),AQ935,"")</f>
        <v>1.3302393423098963E-6</v>
      </c>
      <c r="AT935" s="253" t="str">
        <f t="shared" si="124"/>
        <v/>
      </c>
      <c r="AU935" s="253" t="str">
        <f t="shared" si="125"/>
        <v/>
      </c>
      <c r="AV935" s="253">
        <f t="shared" si="126"/>
        <v>0</v>
      </c>
      <c r="AW935" s="253">
        <f t="shared" si="127"/>
        <v>1.3302393423098963E-6</v>
      </c>
      <c r="AX935" s="253" t="str">
        <f t="shared" si="128"/>
        <v/>
      </c>
      <c r="AZ935" s="259"/>
      <c r="BA935" s="259">
        <f>BA934+$BD$753</f>
        <v>1.1455999999999966</v>
      </c>
      <c r="BB935" s="274">
        <f t="shared" si="111"/>
        <v>0.99212598992547996</v>
      </c>
      <c r="BC935" s="259">
        <f t="shared" si="112"/>
        <v>1.3556631028344146E-4</v>
      </c>
      <c r="BD935" s="259" t="str">
        <f t="shared" si="109"/>
        <v/>
      </c>
      <c r="BE935" s="254" t="str">
        <f t="shared" si="110"/>
        <v/>
      </c>
    </row>
    <row r="936" spans="1:57" ht="20.100000000000001" customHeight="1" x14ac:dyDescent="0.25">
      <c r="A936" s="247">
        <v>175</v>
      </c>
      <c r="B936" s="247">
        <f>$B$755+(A936*$B$758)</f>
        <v>-7932.4302627385368</v>
      </c>
      <c r="C936" s="247">
        <f>_xlfn.NORM.DIST($B936,$B$752,$B$753,0)</f>
        <v>7.1661235089316475E-7</v>
      </c>
      <c r="D936" s="247">
        <f>_xlfn.NORM.DIST($B936,$B$752,$B$753,1)</f>
        <v>4.8342414238377744E-4</v>
      </c>
      <c r="E936" s="247">
        <f>IF(OR(D936&lt;$F$757,D936&gt;$F$758),C936,"")</f>
        <v>7.1661235089316475E-7</v>
      </c>
      <c r="F936" s="247" t="str">
        <f>IF(AND(D936&gt;$F$757,D936&lt;$F$758),C936,"")</f>
        <v/>
      </c>
      <c r="G936" s="247" t="str">
        <f>IF(C936=MAX($C$761:$C$2761),C936,"")</f>
        <v/>
      </c>
      <c r="H936" s="247">
        <f>_xlfn.NORM.DIST(B936,$F$753,$F$754,0)</f>
        <v>0</v>
      </c>
      <c r="I936" s="247">
        <f>IF(H936=MAX($H$761:$H$2761),C936,"")</f>
        <v>7.1661235089316475E-7</v>
      </c>
      <c r="J936" s="247" t="str">
        <f>IF(I936=MIN($I$761:$I$2761),I936,"")</f>
        <v/>
      </c>
      <c r="K936" s="247"/>
      <c r="L936" s="247"/>
      <c r="M936" s="247"/>
      <c r="N936" s="247"/>
      <c r="O936" s="247">
        <v>175</v>
      </c>
      <c r="P936" s="247">
        <f>$P$755+(O936*$P$758)</f>
        <v>-462.26652768624052</v>
      </c>
      <c r="Q936" s="247">
        <f>_xlfn.NORM.DIST(P936,P$752,P$753,0)</f>
        <v>1.2296969731573208E-5</v>
      </c>
      <c r="R936" s="247">
        <f>_xlfn.NORM.DIST(P936,P$752,P$753,1)</f>
        <v>4.8342414238377744E-4</v>
      </c>
      <c r="S936" s="253">
        <f>IF(OR(R936&lt;$T$757,R936&gt;$T$758),Q936,"")</f>
        <v>1.2296969731573208E-5</v>
      </c>
      <c r="T936" s="253" t="str">
        <f>IF(AND(R936&gt;$T$757,R936&lt;$T$758),Q936,"")</f>
        <v/>
      </c>
      <c r="U936" s="253" t="str">
        <f>IF(Q936=MAX($Q$761:$Q$2761),Q936,"")</f>
        <v/>
      </c>
      <c r="V936" s="253">
        <f>_xlfn.NORM.DIST(P936,$T$753,$T$754,0)</f>
        <v>1.4909617216802484E-54</v>
      </c>
      <c r="W936" s="253" t="str">
        <f>IF(V936=MAX($V$761:$V$2761),Q936,"")</f>
        <v/>
      </c>
      <c r="X936" s="253" t="str">
        <f t="shared" si="113"/>
        <v/>
      </c>
      <c r="AB936" s="253">
        <v>175</v>
      </c>
      <c r="AC936" s="253">
        <f t="shared" si="129"/>
        <v>-715.32563336869566</v>
      </c>
      <c r="AD936" s="253">
        <f t="shared" si="114"/>
        <v>7.9466990049093151E-6</v>
      </c>
      <c r="AE936" s="253">
        <f t="shared" si="115"/>
        <v>4.8342414238377674E-4</v>
      </c>
      <c r="AF936" s="253">
        <f>IF(OR(AE936&lt;$T$757,AE936&gt;$T$758),AD936,"")</f>
        <v>7.9466990049093151E-6</v>
      </c>
      <c r="AG936" s="253" t="str">
        <f t="shared" si="116"/>
        <v/>
      </c>
      <c r="AH936" s="253" t="str">
        <f t="shared" si="117"/>
        <v/>
      </c>
      <c r="AI936" s="253">
        <f t="shared" si="118"/>
        <v>5.9339006414591857E-4</v>
      </c>
      <c r="AJ936" s="253" t="str">
        <f t="shared" si="119"/>
        <v/>
      </c>
      <c r="AK936" s="253" t="str">
        <f t="shared" si="120"/>
        <v/>
      </c>
      <c r="AO936" s="253">
        <v>175</v>
      </c>
      <c r="AP936" s="253">
        <f t="shared" si="121"/>
        <v>-4217.2039256324151</v>
      </c>
      <c r="AQ936" s="253">
        <f t="shared" si="122"/>
        <v>1.3479256870474196E-6</v>
      </c>
      <c r="AR936" s="253">
        <f t="shared" si="123"/>
        <v>4.8342414238377744E-4</v>
      </c>
      <c r="AS936" s="253">
        <f>IF(OR(AR936&lt;$T$757,AR936&gt;$T$758),AQ936,"")</f>
        <v>1.3479256870474196E-6</v>
      </c>
      <c r="AT936" s="253" t="str">
        <f t="shared" si="124"/>
        <v/>
      </c>
      <c r="AU936" s="253" t="str">
        <f t="shared" si="125"/>
        <v/>
      </c>
      <c r="AV936" s="253">
        <f t="shared" si="126"/>
        <v>0</v>
      </c>
      <c r="AW936" s="253">
        <f t="shared" si="127"/>
        <v>1.3479256870474196E-6</v>
      </c>
      <c r="AX936" s="253" t="str">
        <f t="shared" si="128"/>
        <v/>
      </c>
      <c r="AZ936" s="259"/>
      <c r="BA936" s="259">
        <f>BA935+$BD$753</f>
        <v>1.1519999999999966</v>
      </c>
      <c r="BB936" s="274">
        <f t="shared" si="111"/>
        <v>0.99199042361519651</v>
      </c>
      <c r="BC936" s="259">
        <f t="shared" si="112"/>
        <v>1.3702313593444426E-4</v>
      </c>
      <c r="BD936" s="259" t="str">
        <f t="shared" si="109"/>
        <v/>
      </c>
      <c r="BE936" s="254" t="str">
        <f t="shared" si="110"/>
        <v/>
      </c>
    </row>
    <row r="937" spans="1:57" ht="20.100000000000001" customHeight="1" x14ac:dyDescent="0.25">
      <c r="A937" s="247">
        <v>176</v>
      </c>
      <c r="B937" s="247">
        <f>$B$755+(A937*$B$758)</f>
        <v>-7922.8151957533992</v>
      </c>
      <c r="C937" s="247">
        <f>_xlfn.NORM.DIST($B937,$B$752,$B$753,0)</f>
        <v>7.2612853174795399E-7</v>
      </c>
      <c r="D937" s="247">
        <f>_xlfn.NORM.DIST($B937,$B$752,$B$753,1)</f>
        <v>4.9036007615875477E-4</v>
      </c>
      <c r="E937" s="247">
        <f>IF(OR(D937&lt;$F$757,D937&gt;$F$758),C937,"")</f>
        <v>7.2612853174795399E-7</v>
      </c>
      <c r="F937" s="247" t="str">
        <f>IF(AND(D937&gt;$F$757,D937&lt;$F$758),C937,"")</f>
        <v/>
      </c>
      <c r="G937" s="247" t="str">
        <f>IF(C937=MAX($C$761:$C$2761),C937,"")</f>
        <v/>
      </c>
      <c r="H937" s="247">
        <f>_xlfn.NORM.DIST(B937,$F$753,$F$754,0)</f>
        <v>0</v>
      </c>
      <c r="I937" s="247">
        <f>IF(H937=MAX($H$761:$H$2761),C937,"")</f>
        <v>7.2612853174795399E-7</v>
      </c>
      <c r="J937" s="247" t="str">
        <f>IF(I937=MIN($I$761:$I$2761),I937,"")</f>
        <v/>
      </c>
      <c r="K937" s="247"/>
      <c r="L937" s="247"/>
      <c r="M937" s="247"/>
      <c r="N937" s="247"/>
      <c r="O937" s="247">
        <v>176</v>
      </c>
      <c r="P937" s="247">
        <f>$P$755+(O937*$P$758)</f>
        <v>-461.70620462237844</v>
      </c>
      <c r="Q937" s="247">
        <f>_xlfn.NORM.DIST(P937,P$752,P$753,0)</f>
        <v>1.2460266090874931E-5</v>
      </c>
      <c r="R937" s="247">
        <f>_xlfn.NORM.DIST(P937,P$752,P$753,1)</f>
        <v>4.9036007615875477E-4</v>
      </c>
      <c r="S937" s="253">
        <f>IF(OR(R937&lt;$T$757,R937&gt;$T$758),Q937,"")</f>
        <v>1.2460266090874931E-5</v>
      </c>
      <c r="T937" s="253" t="str">
        <f>IF(AND(R937&gt;$T$757,R937&lt;$T$758),Q937,"")</f>
        <v/>
      </c>
      <c r="U937" s="253" t="str">
        <f>IF(Q937=MAX($Q$761:$Q$2761),Q937,"")</f>
        <v/>
      </c>
      <c r="V937" s="253">
        <f>_xlfn.NORM.DIST(P937,$T$753,$T$754,0)</f>
        <v>1.4020614613501165E-54</v>
      </c>
      <c r="W937" s="253" t="str">
        <f>IF(V937=MAX($V$761:$V$2761),Q937,"")</f>
        <v/>
      </c>
      <c r="X937" s="253" t="str">
        <f t="shared" si="113"/>
        <v/>
      </c>
      <c r="AB937" s="253">
        <v>176</v>
      </c>
      <c r="AC937" s="253">
        <f t="shared" si="129"/>
        <v>-714.45857199491536</v>
      </c>
      <c r="AD937" s="253">
        <f t="shared" si="114"/>
        <v>8.0522263863939435E-6</v>
      </c>
      <c r="AE937" s="253">
        <f t="shared" si="115"/>
        <v>4.9036007615875477E-4</v>
      </c>
      <c r="AF937" s="253">
        <f>IF(OR(AE937&lt;$T$757,AE937&gt;$T$758),AD937,"")</f>
        <v>8.0522263863939435E-6</v>
      </c>
      <c r="AG937" s="253" t="str">
        <f t="shared" si="116"/>
        <v/>
      </c>
      <c r="AH937" s="253" t="str">
        <f t="shared" si="117"/>
        <v/>
      </c>
      <c r="AI937" s="253">
        <f t="shared" si="118"/>
        <v>5.9696730597720224E-4</v>
      </c>
      <c r="AJ937" s="253" t="str">
        <f t="shared" si="119"/>
        <v/>
      </c>
      <c r="AK937" s="253" t="str">
        <f t="shared" si="120"/>
        <v/>
      </c>
      <c r="AO937" s="253">
        <v>176</v>
      </c>
      <c r="AP937" s="253">
        <f t="shared" si="121"/>
        <v>-4212.0921632983154</v>
      </c>
      <c r="AQ937" s="253">
        <f t="shared" si="122"/>
        <v>1.3658253291632304E-6</v>
      </c>
      <c r="AR937" s="253">
        <f t="shared" si="123"/>
        <v>4.9036007615875477E-4</v>
      </c>
      <c r="AS937" s="253">
        <f>IF(OR(AR937&lt;$T$757,AR937&gt;$T$758),AQ937,"")</f>
        <v>1.3658253291632304E-6</v>
      </c>
      <c r="AT937" s="253" t="str">
        <f t="shared" si="124"/>
        <v/>
      </c>
      <c r="AU937" s="253" t="str">
        <f t="shared" si="125"/>
        <v/>
      </c>
      <c r="AV937" s="253">
        <f t="shared" si="126"/>
        <v>0</v>
      </c>
      <c r="AW937" s="253">
        <f t="shared" si="127"/>
        <v>1.3658253291632304E-6</v>
      </c>
      <c r="AX937" s="253" t="str">
        <f t="shared" si="128"/>
        <v/>
      </c>
      <c r="AZ937" s="259"/>
      <c r="BA937" s="259">
        <f>BA936+$BD$753</f>
        <v>1.1583999999999965</v>
      </c>
      <c r="BB937" s="274">
        <f t="shared" si="111"/>
        <v>0.99185340047926207</v>
      </c>
      <c r="BC937" s="259">
        <f t="shared" si="112"/>
        <v>1.3848499002477865E-4</v>
      </c>
      <c r="BD937" s="259" t="str">
        <f t="shared" si="109"/>
        <v/>
      </c>
      <c r="BE937" s="254" t="str">
        <f t="shared" si="110"/>
        <v/>
      </c>
    </row>
    <row r="938" spans="1:57" ht="20.100000000000001" customHeight="1" x14ac:dyDescent="0.25">
      <c r="A938" s="248">
        <v>177</v>
      </c>
      <c r="B938" s="247">
        <f>$B$755+(A938*$B$758)</f>
        <v>-7913.2001287682615</v>
      </c>
      <c r="C938" s="247">
        <f>_xlfn.NORM.DIST($B938,$B$752,$B$753,0)</f>
        <v>7.357593095157518E-7</v>
      </c>
      <c r="D938" s="247">
        <f>_xlfn.NORM.DIST($B938,$B$752,$B$753,1)</f>
        <v>4.9738805861348535E-4</v>
      </c>
      <c r="E938" s="247">
        <f>IF(OR(D938&lt;$F$757,D938&gt;$F$758),C938,"")</f>
        <v>7.357593095157518E-7</v>
      </c>
      <c r="F938" s="247" t="str">
        <f>IF(AND(D938&gt;$F$757,D938&lt;$F$758),C938,"")</f>
        <v/>
      </c>
      <c r="G938" s="247" t="str">
        <f>IF(C938=MAX($C$761:$C$2761),C938,"")</f>
        <v/>
      </c>
      <c r="H938" s="247">
        <f>_xlfn.NORM.DIST(B938,$F$753,$F$754,0)</f>
        <v>0</v>
      </c>
      <c r="I938" s="247">
        <f>IF(H938=MAX($H$761:$H$2761),C938,"")</f>
        <v>7.357593095157518E-7</v>
      </c>
      <c r="J938" s="247" t="str">
        <f>IF(I938=MIN($I$761:$I$2761),I938,"")</f>
        <v/>
      </c>
      <c r="K938" s="247"/>
      <c r="L938" s="247"/>
      <c r="M938" s="247"/>
      <c r="N938" s="247"/>
      <c r="O938" s="248">
        <v>177</v>
      </c>
      <c r="P938" s="247">
        <f>$P$755+(O938*$P$758)</f>
        <v>-461.14588155851629</v>
      </c>
      <c r="Q938" s="247">
        <f>_xlfn.NORM.DIST(P938,P$752,P$753,0)</f>
        <v>1.2625528917498736E-5</v>
      </c>
      <c r="R938" s="247">
        <f>_xlfn.NORM.DIST(P938,P$752,P$753,1)</f>
        <v>4.9738805861348535E-4</v>
      </c>
      <c r="S938" s="253">
        <f>IF(OR(R938&lt;$T$757,R938&gt;$T$758),Q938,"")</f>
        <v>1.2625528917498736E-5</v>
      </c>
      <c r="T938" s="253" t="str">
        <f>IF(AND(R938&gt;$T$757,R938&lt;$T$758),Q938,"")</f>
        <v/>
      </c>
      <c r="U938" s="253" t="str">
        <f>IF(Q938=MAX($Q$761:$Q$2761),Q938,"")</f>
        <v/>
      </c>
      <c r="V938" s="253">
        <f>_xlfn.NORM.DIST(P938,$T$753,$T$754,0)</f>
        <v>1.3184408832562938E-54</v>
      </c>
      <c r="W938" s="253" t="str">
        <f>IF(V938=MAX($V$761:$V$2761),Q938,"")</f>
        <v/>
      </c>
      <c r="X938" s="253" t="str">
        <f t="shared" si="113"/>
        <v/>
      </c>
      <c r="AB938" s="259">
        <v>177</v>
      </c>
      <c r="AC938" s="253">
        <f t="shared" si="129"/>
        <v>-713.59151062113517</v>
      </c>
      <c r="AD938" s="253">
        <f t="shared" si="114"/>
        <v>8.1590245625745078E-6</v>
      </c>
      <c r="AE938" s="253">
        <f t="shared" si="115"/>
        <v>4.9738805861348438E-4</v>
      </c>
      <c r="AF938" s="253">
        <f>IF(OR(AE938&lt;$T$757,AE938&gt;$T$758),AD938,"")</f>
        <v>8.1590245625745078E-6</v>
      </c>
      <c r="AG938" s="253" t="str">
        <f t="shared" si="116"/>
        <v/>
      </c>
      <c r="AH938" s="253" t="str">
        <f t="shared" si="117"/>
        <v/>
      </c>
      <c r="AI938" s="253">
        <f t="shared" si="118"/>
        <v>6.0055650416861498E-4</v>
      </c>
      <c r="AJ938" s="253" t="str">
        <f t="shared" si="119"/>
        <v/>
      </c>
      <c r="AK938" s="253" t="str">
        <f t="shared" si="120"/>
        <v/>
      </c>
      <c r="AO938" s="259">
        <v>177</v>
      </c>
      <c r="AP938" s="253">
        <f t="shared" si="121"/>
        <v>-4206.9804009642157</v>
      </c>
      <c r="AQ938" s="253">
        <f t="shared" si="122"/>
        <v>1.3839405245311037E-6</v>
      </c>
      <c r="AR938" s="253">
        <f t="shared" si="123"/>
        <v>4.9738805861348438E-4</v>
      </c>
      <c r="AS938" s="253">
        <f>IF(OR(AR938&lt;$T$757,AR938&gt;$T$758),AQ938,"")</f>
        <v>1.3839405245311037E-6</v>
      </c>
      <c r="AT938" s="253" t="str">
        <f t="shared" si="124"/>
        <v/>
      </c>
      <c r="AU938" s="253" t="str">
        <f t="shared" si="125"/>
        <v/>
      </c>
      <c r="AV938" s="253">
        <f t="shared" si="126"/>
        <v>0</v>
      </c>
      <c r="AW938" s="253">
        <f t="shared" si="127"/>
        <v>1.3839405245311037E-6</v>
      </c>
      <c r="AX938" s="253" t="str">
        <f t="shared" si="128"/>
        <v/>
      </c>
      <c r="AZ938" s="259"/>
      <c r="BA938" s="259">
        <f>BA937+$BD$753</f>
        <v>1.1647999999999965</v>
      </c>
      <c r="BB938" s="274">
        <f t="shared" si="111"/>
        <v>0.99171491548923729</v>
      </c>
      <c r="BC938" s="259">
        <f t="shared" si="112"/>
        <v>1.3995181867654249E-4</v>
      </c>
      <c r="BD938" s="259" t="str">
        <f t="shared" si="109"/>
        <v/>
      </c>
      <c r="BE938" s="254" t="str">
        <f t="shared" si="110"/>
        <v/>
      </c>
    </row>
    <row r="939" spans="1:57" ht="20.100000000000001" customHeight="1" x14ac:dyDescent="0.25">
      <c r="A939" s="247">
        <v>178</v>
      </c>
      <c r="B939" s="247">
        <f>$B$755+(A939*$B$758)</f>
        <v>-7903.5850617831238</v>
      </c>
      <c r="C939" s="247">
        <f>_xlfn.NORM.DIST($B939,$B$752,$B$753,0)</f>
        <v>7.4550589389056619E-7</v>
      </c>
      <c r="D939" s="247">
        <f>_xlfn.NORM.DIST($B939,$B$752,$B$753,1)</f>
        <v>5.0450919741226697E-4</v>
      </c>
      <c r="E939" s="247">
        <f>IF(OR(D939&lt;$F$757,D939&gt;$F$758),C939,"")</f>
        <v>7.4550589389056619E-7</v>
      </c>
      <c r="F939" s="247" t="str">
        <f>IF(AND(D939&gt;$F$757,D939&lt;$F$758),C939,"")</f>
        <v/>
      </c>
      <c r="G939" s="247" t="str">
        <f>IF(C939=MAX($C$761:$C$2761),C939,"")</f>
        <v/>
      </c>
      <c r="H939" s="247">
        <f>_xlfn.NORM.DIST(B939,$F$753,$F$754,0)</f>
        <v>0</v>
      </c>
      <c r="I939" s="247">
        <f>IF(H939=MAX($H$761:$H$2761),C939,"")</f>
        <v>7.4550589389056619E-7</v>
      </c>
      <c r="J939" s="247" t="str">
        <f>IF(I939=MIN($I$761:$I$2761),I939,"")</f>
        <v/>
      </c>
      <c r="K939" s="247"/>
      <c r="L939" s="247"/>
      <c r="M939" s="247"/>
      <c r="N939" s="247"/>
      <c r="O939" s="247">
        <v>178</v>
      </c>
      <c r="P939" s="247">
        <f>$P$755+(O939*$P$758)</f>
        <v>-460.58555849465421</v>
      </c>
      <c r="Q939" s="247">
        <f>_xlfn.NORM.DIST(P939,P$752,P$753,0)</f>
        <v>1.2792778969627933E-5</v>
      </c>
      <c r="R939" s="247">
        <f>_xlfn.NORM.DIST(P939,P$752,P$753,1)</f>
        <v>5.0450919741226545E-4</v>
      </c>
      <c r="S939" s="253">
        <f>IF(OR(R939&lt;$T$757,R939&gt;$T$758),Q939,"")</f>
        <v>1.2792778969627933E-5</v>
      </c>
      <c r="T939" s="253" t="str">
        <f>IF(AND(R939&gt;$T$757,R939&lt;$T$758),Q939,"")</f>
        <v/>
      </c>
      <c r="U939" s="253" t="str">
        <f>IF(Q939=MAX($Q$761:$Q$2761),Q939,"")</f>
        <v/>
      </c>
      <c r="V939" s="253">
        <f>_xlfn.NORM.DIST(P939,$T$753,$T$754,0)</f>
        <v>1.2397876970446056E-54</v>
      </c>
      <c r="W939" s="253" t="str">
        <f>IF(V939=MAX($V$761:$V$2761),Q939,"")</f>
        <v/>
      </c>
      <c r="X939" s="253" t="str">
        <f t="shared" si="113"/>
        <v/>
      </c>
      <c r="AB939" s="253">
        <v>178</v>
      </c>
      <c r="AC939" s="253">
        <f t="shared" si="129"/>
        <v>-712.72444924735487</v>
      </c>
      <c r="AD939" s="253">
        <f t="shared" si="114"/>
        <v>8.2671069480595941E-6</v>
      </c>
      <c r="AE939" s="253">
        <f t="shared" si="115"/>
        <v>5.0450919741226697E-4</v>
      </c>
      <c r="AF939" s="253">
        <f>IF(OR(AE939&lt;$T$757,AE939&gt;$T$758),AD939,"")</f>
        <v>8.2671069480595941E-6</v>
      </c>
      <c r="AG939" s="253" t="str">
        <f t="shared" si="116"/>
        <v/>
      </c>
      <c r="AH939" s="253" t="str">
        <f t="shared" si="117"/>
        <v/>
      </c>
      <c r="AI939" s="253">
        <f t="shared" si="118"/>
        <v>6.0415761540772123E-4</v>
      </c>
      <c r="AJ939" s="253" t="str">
        <f t="shared" si="119"/>
        <v/>
      </c>
      <c r="AK939" s="253" t="str">
        <f t="shared" si="120"/>
        <v/>
      </c>
      <c r="AO939" s="253">
        <v>178</v>
      </c>
      <c r="AP939" s="253">
        <f t="shared" si="121"/>
        <v>-4201.8686386301151</v>
      </c>
      <c r="AQ939" s="253">
        <f t="shared" si="122"/>
        <v>1.4022735485480829E-6</v>
      </c>
      <c r="AR939" s="253">
        <f t="shared" si="123"/>
        <v>5.0450919741226697E-4</v>
      </c>
      <c r="AS939" s="253">
        <f>IF(OR(AR939&lt;$T$757,AR939&gt;$T$758),AQ939,"")</f>
        <v>1.4022735485480829E-6</v>
      </c>
      <c r="AT939" s="253" t="str">
        <f t="shared" si="124"/>
        <v/>
      </c>
      <c r="AU939" s="253" t="str">
        <f t="shared" si="125"/>
        <v/>
      </c>
      <c r="AV939" s="253">
        <f t="shared" si="126"/>
        <v>0</v>
      </c>
      <c r="AW939" s="253">
        <f t="shared" si="127"/>
        <v>1.4022735485480829E-6</v>
      </c>
      <c r="AX939" s="253" t="str">
        <f t="shared" si="128"/>
        <v/>
      </c>
      <c r="AZ939" s="259"/>
      <c r="BA939" s="259">
        <f>BA938+$BD$753</f>
        <v>1.1711999999999965</v>
      </c>
      <c r="BB939" s="274">
        <f t="shared" si="111"/>
        <v>0.99157496367056075</v>
      </c>
      <c r="BC939" s="259">
        <f t="shared" si="112"/>
        <v>1.4142356806945422E-4</v>
      </c>
      <c r="BD939" s="259" t="str">
        <f t="shared" si="109"/>
        <v/>
      </c>
      <c r="BE939" s="254" t="str">
        <f t="shared" si="110"/>
        <v/>
      </c>
    </row>
    <row r="940" spans="1:57" ht="20.100000000000001" customHeight="1" x14ac:dyDescent="0.25">
      <c r="A940" s="247">
        <v>179</v>
      </c>
      <c r="B940" s="247">
        <f>$B$755+(A940*$B$758)</f>
        <v>-7893.9699947979861</v>
      </c>
      <c r="C940" s="247">
        <f>_xlfn.NORM.DIST($B940,$B$752,$B$753,0)</f>
        <v>7.5536950500550627E-7</v>
      </c>
      <c r="D940" s="247">
        <f>_xlfn.NORM.DIST($B940,$B$752,$B$753,1)</f>
        <v>5.1172461190082501E-4</v>
      </c>
      <c r="E940" s="247">
        <f>IF(OR(D940&lt;$F$757,D940&gt;$F$758),C940,"")</f>
        <v>7.5536950500550627E-7</v>
      </c>
      <c r="F940" s="247" t="str">
        <f>IF(AND(D940&gt;$F$757,D940&lt;$F$758),C940,"")</f>
        <v/>
      </c>
      <c r="G940" s="247" t="str">
        <f>IF(C940=MAX($C$761:$C$2761),C940,"")</f>
        <v/>
      </c>
      <c r="H940" s="247">
        <f>_xlfn.NORM.DIST(B940,$F$753,$F$754,0)</f>
        <v>0</v>
      </c>
      <c r="I940" s="247">
        <f>IF(H940=MAX($H$761:$H$2761),C940,"")</f>
        <v>7.5536950500550627E-7</v>
      </c>
      <c r="J940" s="247" t="str">
        <f>IF(I940=MIN($I$761:$I$2761),I940,"")</f>
        <v/>
      </c>
      <c r="K940" s="247"/>
      <c r="L940" s="247"/>
      <c r="M940" s="247"/>
      <c r="N940" s="247"/>
      <c r="O940" s="247">
        <v>179</v>
      </c>
      <c r="P940" s="247">
        <f>$P$755+(O940*$P$758)</f>
        <v>-460.02523543079212</v>
      </c>
      <c r="Q940" s="247">
        <f>_xlfn.NORM.DIST(P940,P$752,P$753,0)</f>
        <v>1.2962037184579492E-5</v>
      </c>
      <c r="R940" s="247">
        <f>_xlfn.NORM.DIST(P940,P$752,P$753,1)</f>
        <v>5.117246119008236E-4</v>
      </c>
      <c r="S940" s="253">
        <f>IF(OR(R940&lt;$T$757,R940&gt;$T$758),Q940,"")</f>
        <v>1.2962037184579492E-5</v>
      </c>
      <c r="T940" s="253" t="str">
        <f>IF(AND(R940&gt;$T$757,R940&lt;$T$758),Q940,"")</f>
        <v/>
      </c>
      <c r="U940" s="253" t="str">
        <f>IF(Q940=MAX($Q$761:$Q$2761),Q940,"")</f>
        <v/>
      </c>
      <c r="V940" s="253">
        <f>_xlfn.NORM.DIST(P940,$T$753,$T$754,0)</f>
        <v>1.1658080087498487E-54</v>
      </c>
      <c r="W940" s="253" t="str">
        <f>IF(V940=MAX($V$761:$V$2761),Q940,"")</f>
        <v/>
      </c>
      <c r="X940" s="253" t="str">
        <f t="shared" si="113"/>
        <v/>
      </c>
      <c r="AB940" s="253">
        <v>179</v>
      </c>
      <c r="AC940" s="253">
        <f t="shared" si="129"/>
        <v>-711.85738787357468</v>
      </c>
      <c r="AD940" s="253">
        <f t="shared" si="114"/>
        <v>8.3764870732195909E-6</v>
      </c>
      <c r="AE940" s="253">
        <f t="shared" si="115"/>
        <v>5.117246119008236E-4</v>
      </c>
      <c r="AF940" s="253">
        <f>IF(OR(AE940&lt;$T$757,AE940&gt;$T$758),AD940,"")</f>
        <v>8.3764870732195909E-6</v>
      </c>
      <c r="AG940" s="253" t="str">
        <f t="shared" si="116"/>
        <v/>
      </c>
      <c r="AH940" s="253" t="str">
        <f t="shared" si="117"/>
        <v/>
      </c>
      <c r="AI940" s="253">
        <f t="shared" si="118"/>
        <v>6.0777059554848638E-4</v>
      </c>
      <c r="AJ940" s="253" t="str">
        <f t="shared" si="119"/>
        <v/>
      </c>
      <c r="AK940" s="253" t="str">
        <f t="shared" si="120"/>
        <v/>
      </c>
      <c r="AO940" s="253">
        <v>179</v>
      </c>
      <c r="AP940" s="253">
        <f t="shared" si="121"/>
        <v>-4196.7568762960154</v>
      </c>
      <c r="AQ940" s="253">
        <f t="shared" si="122"/>
        <v>1.4208266962468397E-6</v>
      </c>
      <c r="AR940" s="253">
        <f t="shared" si="123"/>
        <v>5.1172461190082501E-4</v>
      </c>
      <c r="AS940" s="253">
        <f>IF(OR(AR940&lt;$T$757,AR940&gt;$T$758),AQ940,"")</f>
        <v>1.4208266962468397E-6</v>
      </c>
      <c r="AT940" s="253" t="str">
        <f t="shared" si="124"/>
        <v/>
      </c>
      <c r="AU940" s="253" t="str">
        <f t="shared" si="125"/>
        <v/>
      </c>
      <c r="AV940" s="253">
        <f t="shared" si="126"/>
        <v>0</v>
      </c>
      <c r="AW940" s="253">
        <f t="shared" si="127"/>
        <v>1.4208266962468397E-6</v>
      </c>
      <c r="AX940" s="253" t="str">
        <f t="shared" si="128"/>
        <v/>
      </c>
      <c r="AZ940" s="259"/>
      <c r="BA940" s="259">
        <f>BA939+$BD$753</f>
        <v>1.1775999999999964</v>
      </c>
      <c r="BB940" s="274">
        <f t="shared" si="111"/>
        <v>0.9914335401024913</v>
      </c>
      <c r="BC940" s="259">
        <f t="shared" si="112"/>
        <v>1.4290018444340635E-4</v>
      </c>
      <c r="BD940" s="259" t="str">
        <f t="shared" si="109"/>
        <v/>
      </c>
      <c r="BE940" s="254" t="str">
        <f t="shared" si="110"/>
        <v/>
      </c>
    </row>
    <row r="941" spans="1:57" ht="20.100000000000001" customHeight="1" x14ac:dyDescent="0.25">
      <c r="A941" s="247">
        <v>180</v>
      </c>
      <c r="B941" s="247">
        <f>$B$755+(A941*$B$758)</f>
        <v>-7884.3549278128485</v>
      </c>
      <c r="C941" s="247">
        <f>_xlfn.NORM.DIST($B941,$B$752,$B$753,0)</f>
        <v>7.6535137349246412E-7</v>
      </c>
      <c r="D941" s="247">
        <f>_xlfn.NORM.DIST($B941,$B$752,$B$753,1)</f>
        <v>5.190354332069723E-4</v>
      </c>
      <c r="E941" s="247">
        <f>IF(OR(D941&lt;$F$757,D941&gt;$F$758),C941,"")</f>
        <v>7.6535137349246412E-7</v>
      </c>
      <c r="F941" s="247" t="str">
        <f>IF(AND(D941&gt;$F$757,D941&lt;$F$758),C941,"")</f>
        <v/>
      </c>
      <c r="G941" s="247" t="str">
        <f>IF(C941=MAX($C$761:$C$2761),C941,"")</f>
        <v/>
      </c>
      <c r="H941" s="247">
        <f>_xlfn.NORM.DIST(B941,$F$753,$F$754,0)</f>
        <v>0</v>
      </c>
      <c r="I941" s="247">
        <f>IF(H941=MAX($H$761:$H$2761),C941,"")</f>
        <v>7.6535137349246412E-7</v>
      </c>
      <c r="J941" s="247" t="str">
        <f>IF(I941=MIN($I$761:$I$2761),I941,"")</f>
        <v/>
      </c>
      <c r="K941" s="247"/>
      <c r="L941" s="247"/>
      <c r="M941" s="247"/>
      <c r="N941" s="247"/>
      <c r="O941" s="247">
        <v>180</v>
      </c>
      <c r="P941" s="247">
        <f>$P$755+(O941*$P$758)</f>
        <v>-459.46491236692998</v>
      </c>
      <c r="Q941" s="247">
        <f>_xlfn.NORM.DIST(P941,P$752,P$753,0)</f>
        <v>1.3133324679828068E-5</v>
      </c>
      <c r="R941" s="247">
        <f>_xlfn.NORM.DIST(P941,P$752,P$753,1)</f>
        <v>5.190354332069723E-4</v>
      </c>
      <c r="S941" s="253">
        <f>IF(OR(R941&lt;$T$757,R941&gt;$T$758),Q941,"")</f>
        <v>1.3133324679828068E-5</v>
      </c>
      <c r="T941" s="253" t="str">
        <f>IF(AND(R941&gt;$T$757,R941&lt;$T$758),Q941,"")</f>
        <v/>
      </c>
      <c r="U941" s="253" t="str">
        <f>IF(Q941=MAX($Q$761:$Q$2761),Q941,"")</f>
        <v/>
      </c>
      <c r="V941" s="253">
        <f>_xlfn.NORM.DIST(P941,$T$753,$T$754,0)</f>
        <v>1.0962252415844722E-54</v>
      </c>
      <c r="W941" s="253" t="str">
        <f>IF(V941=MAX($V$761:$V$2761),Q941,"")</f>
        <v/>
      </c>
      <c r="X941" s="253" t="str">
        <f t="shared" si="113"/>
        <v/>
      </c>
      <c r="AB941" s="253">
        <v>180</v>
      </c>
      <c r="AC941" s="253">
        <f t="shared" si="129"/>
        <v>-710.99032649979438</v>
      </c>
      <c r="AD941" s="253">
        <f t="shared" si="114"/>
        <v>8.4871785848487017E-6</v>
      </c>
      <c r="AE941" s="253">
        <f t="shared" si="115"/>
        <v>5.190354332069723E-4</v>
      </c>
      <c r="AF941" s="253">
        <f>IF(OR(AE941&lt;$T$757,AE941&gt;$T$758),AD941,"")</f>
        <v>8.4871785848487017E-6</v>
      </c>
      <c r="AG941" s="253" t="str">
        <f t="shared" si="116"/>
        <v/>
      </c>
      <c r="AH941" s="253" t="str">
        <f t="shared" si="117"/>
        <v/>
      </c>
      <c r="AI941" s="253">
        <f t="shared" si="118"/>
        <v>6.1139539960911591E-4</v>
      </c>
      <c r="AJ941" s="253" t="str">
        <f t="shared" si="119"/>
        <v/>
      </c>
      <c r="AK941" s="253" t="str">
        <f t="shared" si="120"/>
        <v/>
      </c>
      <c r="AO941" s="253">
        <v>180</v>
      </c>
      <c r="AP941" s="253">
        <f t="shared" si="121"/>
        <v>-4191.6451139619157</v>
      </c>
      <c r="AQ941" s="253">
        <f t="shared" si="122"/>
        <v>1.4396022824079321E-6</v>
      </c>
      <c r="AR941" s="253">
        <f t="shared" si="123"/>
        <v>5.190354332069723E-4</v>
      </c>
      <c r="AS941" s="253">
        <f>IF(OR(AR941&lt;$T$757,AR941&gt;$T$758),AQ941,"")</f>
        <v>1.4396022824079321E-6</v>
      </c>
      <c r="AT941" s="253" t="str">
        <f t="shared" si="124"/>
        <v/>
      </c>
      <c r="AU941" s="253" t="str">
        <f t="shared" si="125"/>
        <v/>
      </c>
      <c r="AV941" s="253">
        <f t="shared" si="126"/>
        <v>0</v>
      </c>
      <c r="AW941" s="253">
        <f t="shared" si="127"/>
        <v>1.4396022824079321E-6</v>
      </c>
      <c r="AX941" s="253" t="str">
        <f t="shared" si="128"/>
        <v/>
      </c>
      <c r="AZ941" s="259"/>
      <c r="BA941" s="259">
        <f>BA940+$BD$753</f>
        <v>1.1839999999999964</v>
      </c>
      <c r="BB941" s="274">
        <f t="shared" si="111"/>
        <v>0.99129063991804789</v>
      </c>
      <c r="BC941" s="259">
        <f t="shared" si="112"/>
        <v>1.4438161410246231E-4</v>
      </c>
      <c r="BD941" s="259" t="str">
        <f t="shared" si="109"/>
        <v/>
      </c>
      <c r="BE941" s="254" t="str">
        <f t="shared" si="110"/>
        <v/>
      </c>
    </row>
    <row r="942" spans="1:57" ht="20.100000000000001" customHeight="1" x14ac:dyDescent="0.25">
      <c r="A942" s="247">
        <v>181</v>
      </c>
      <c r="B942" s="247">
        <f>$B$755+(A942*$B$758)</f>
        <v>-7874.7398608277108</v>
      </c>
      <c r="C942" s="247">
        <f>_xlfn.NORM.DIST($B942,$B$752,$B$753,0)</f>
        <v>7.7545274054174312E-7</v>
      </c>
      <c r="D942" s="247">
        <f>_xlfn.NORM.DIST($B942,$B$752,$B$753,1)</f>
        <v>5.2644280434184466E-4</v>
      </c>
      <c r="E942" s="247">
        <f>IF(OR(D942&lt;$F$757,D942&gt;$F$758),C942,"")</f>
        <v>7.7545274054174312E-7</v>
      </c>
      <c r="F942" s="247" t="str">
        <f>IF(AND(D942&gt;$F$757,D942&lt;$F$758),C942,"")</f>
        <v/>
      </c>
      <c r="G942" s="247" t="str">
        <f>IF(C942=MAX($C$761:$C$2761),C942,"")</f>
        <v/>
      </c>
      <c r="H942" s="247">
        <f>_xlfn.NORM.DIST(B942,$F$753,$F$754,0)</f>
        <v>0</v>
      </c>
      <c r="I942" s="247">
        <f>IF(H942=MAX($H$761:$H$2761),C942,"")</f>
        <v>7.7545274054174312E-7</v>
      </c>
      <c r="J942" s="247" t="str">
        <f>IF(I942=MIN($I$761:$I$2761),I942,"")</f>
        <v/>
      </c>
      <c r="K942" s="247"/>
      <c r="L942" s="247"/>
      <c r="M942" s="247"/>
      <c r="N942" s="247"/>
      <c r="O942" s="247">
        <v>181</v>
      </c>
      <c r="P942" s="247">
        <f>$P$755+(O942*$P$758)</f>
        <v>-458.90458930306789</v>
      </c>
      <c r="Q942" s="247">
        <f>_xlfn.NORM.DIST(P942,P$752,P$753,0)</f>
        <v>1.3306662754029084E-5</v>
      </c>
      <c r="R942" s="247">
        <f>_xlfn.NORM.DIST(P942,P$752,P$753,1)</f>
        <v>5.2644280434184466E-4</v>
      </c>
      <c r="S942" s="253">
        <f>IF(OR(R942&lt;$T$757,R942&gt;$T$758),Q942,"")</f>
        <v>1.3306662754029084E-5</v>
      </c>
      <c r="T942" s="253" t="str">
        <f>IF(AND(R942&gt;$T$757,R942&lt;$T$758),Q942,"")</f>
        <v/>
      </c>
      <c r="U942" s="253" t="str">
        <f>IF(Q942=MAX($Q$761:$Q$2761),Q942,"")</f>
        <v/>
      </c>
      <c r="V942" s="253">
        <f>_xlfn.NORM.DIST(P942,$T$753,$T$754,0)</f>
        <v>1.0307791197736999E-54</v>
      </c>
      <c r="W942" s="253" t="str">
        <f>IF(V942=MAX($V$761:$V$2761),Q942,"")</f>
        <v/>
      </c>
      <c r="X942" s="253" t="str">
        <f t="shared" si="113"/>
        <v/>
      </c>
      <c r="AB942" s="253">
        <v>181</v>
      </c>
      <c r="AC942" s="253">
        <f t="shared" si="129"/>
        <v>-710.12326512601419</v>
      </c>
      <c r="AD942" s="253">
        <f t="shared" si="114"/>
        <v>8.5991952468259534E-6</v>
      </c>
      <c r="AE942" s="253">
        <f t="shared" si="115"/>
        <v>5.2644280434184466E-4</v>
      </c>
      <c r="AF942" s="253">
        <f>IF(OR(AE942&lt;$T$757,AE942&gt;$T$758),AD942,"")</f>
        <v>8.5991952468259534E-6</v>
      </c>
      <c r="AG942" s="253" t="str">
        <f t="shared" si="116"/>
        <v/>
      </c>
      <c r="AH942" s="253" t="str">
        <f t="shared" si="117"/>
        <v/>
      </c>
      <c r="AI942" s="253">
        <f t="shared" si="118"/>
        <v>6.1503198176994002E-4</v>
      </c>
      <c r="AJ942" s="253" t="str">
        <f t="shared" si="119"/>
        <v/>
      </c>
      <c r="AK942" s="253" t="str">
        <f t="shared" si="120"/>
        <v/>
      </c>
      <c r="AO942" s="253">
        <v>181</v>
      </c>
      <c r="AP942" s="253">
        <f t="shared" si="121"/>
        <v>-4186.533351627816</v>
      </c>
      <c r="AQ942" s="253">
        <f t="shared" si="122"/>
        <v>1.458602641671972E-6</v>
      </c>
      <c r="AR942" s="253">
        <f t="shared" si="123"/>
        <v>5.2644280434184466E-4</v>
      </c>
      <c r="AS942" s="253">
        <f>IF(OR(AR942&lt;$T$757,AR942&gt;$T$758),AQ942,"")</f>
        <v>1.458602641671972E-6</v>
      </c>
      <c r="AT942" s="253" t="str">
        <f t="shared" si="124"/>
        <v/>
      </c>
      <c r="AU942" s="253" t="str">
        <f t="shared" si="125"/>
        <v/>
      </c>
      <c r="AV942" s="253">
        <f t="shared" si="126"/>
        <v>0</v>
      </c>
      <c r="AW942" s="253">
        <f t="shared" si="127"/>
        <v>1.458602641671972E-6</v>
      </c>
      <c r="AX942" s="253" t="str">
        <f t="shared" si="128"/>
        <v/>
      </c>
      <c r="AZ942" s="259"/>
      <c r="BA942" s="259">
        <f>BA941+$BD$753</f>
        <v>1.1903999999999963</v>
      </c>
      <c r="BB942" s="274">
        <f t="shared" si="111"/>
        <v>0.99114625830394543</v>
      </c>
      <c r="BC942" s="259">
        <f t="shared" si="112"/>
        <v>1.4586780341729888E-4</v>
      </c>
      <c r="BD942" s="259" t="str">
        <f t="shared" si="109"/>
        <v/>
      </c>
      <c r="BE942" s="254" t="str">
        <f t="shared" si="110"/>
        <v/>
      </c>
    </row>
    <row r="943" spans="1:57" ht="20.100000000000001" customHeight="1" x14ac:dyDescent="0.25">
      <c r="A943" s="247">
        <v>182</v>
      </c>
      <c r="B943" s="247">
        <f>$B$755+(A943*$B$758)</f>
        <v>-7865.124793842574</v>
      </c>
      <c r="C943" s="247">
        <f>_xlfn.NORM.DIST($B943,$B$752,$B$753,0)</f>
        <v>7.8567485796162201E-7</v>
      </c>
      <c r="D943" s="247">
        <f>_xlfn.NORM.DIST($B943,$B$752,$B$753,1)</f>
        <v>5.3394788030169959E-4</v>
      </c>
      <c r="E943" s="247">
        <f>IF(OR(D943&lt;$F$757,D943&gt;$F$758),C943,"")</f>
        <v>7.8567485796162201E-7</v>
      </c>
      <c r="F943" s="247" t="str">
        <f>IF(AND(D943&gt;$F$757,D943&lt;$F$758),C943,"")</f>
        <v/>
      </c>
      <c r="G943" s="247" t="str">
        <f>IF(C943=MAX($C$761:$C$2761),C943,"")</f>
        <v/>
      </c>
      <c r="H943" s="247">
        <f>_xlfn.NORM.DIST(B943,$F$753,$F$754,0)</f>
        <v>0</v>
      </c>
      <c r="I943" s="247">
        <f>IF(H943=MAX($H$761:$H$2761),C943,"")</f>
        <v>7.8567485796162201E-7</v>
      </c>
      <c r="J943" s="247" t="str">
        <f>IF(I943=MIN($I$761:$I$2761),I943,"")</f>
        <v/>
      </c>
      <c r="K943" s="247"/>
      <c r="L943" s="247"/>
      <c r="M943" s="247"/>
      <c r="N943" s="247"/>
      <c r="O943" s="247">
        <v>182</v>
      </c>
      <c r="P943" s="247">
        <f>$P$755+(O943*$P$758)</f>
        <v>-458.34426623920575</v>
      </c>
      <c r="Q943" s="247">
        <f>_xlfn.NORM.DIST(P943,P$752,P$753,0)</f>
        <v>1.3482072888041128E-5</v>
      </c>
      <c r="R943" s="247">
        <f>_xlfn.NORM.DIST(P943,P$752,P$753,1)</f>
        <v>5.3394788030170057E-4</v>
      </c>
      <c r="S943" s="253">
        <f>IF(OR(R943&lt;$T$757,R943&gt;$T$758),Q943,"")</f>
        <v>1.3482072888041128E-5</v>
      </c>
      <c r="T943" s="253" t="str">
        <f>IF(AND(R943&gt;$T$757,R943&lt;$T$758),Q943,"")</f>
        <v/>
      </c>
      <c r="U943" s="253" t="str">
        <f>IF(Q943=MAX($Q$761:$Q$2761),Q943,"")</f>
        <v/>
      </c>
      <c r="V943" s="253">
        <f>_xlfn.NORM.DIST(P943,$T$753,$T$754,0)</f>
        <v>9.6922471176837409E-55</v>
      </c>
      <c r="W943" s="253" t="str">
        <f>IF(V943=MAX($V$761:$V$2761),Q943,"")</f>
        <v/>
      </c>
      <c r="X943" s="253" t="str">
        <f t="shared" si="113"/>
        <v/>
      </c>
      <c r="AB943" s="253">
        <v>182</v>
      </c>
      <c r="AC943" s="253">
        <f t="shared" si="129"/>
        <v>-709.25620375223389</v>
      </c>
      <c r="AD943" s="253">
        <f t="shared" si="114"/>
        <v>8.7125509407759454E-6</v>
      </c>
      <c r="AE943" s="253">
        <f t="shared" si="115"/>
        <v>5.3394788030170057E-4</v>
      </c>
      <c r="AF943" s="253">
        <f>IF(OR(AE943&lt;$T$757,AE943&gt;$T$758),AD943,"")</f>
        <v>8.7125509407759454E-6</v>
      </c>
      <c r="AG943" s="253" t="str">
        <f t="shared" si="116"/>
        <v/>
      </c>
      <c r="AH943" s="253" t="str">
        <f t="shared" si="117"/>
        <v/>
      </c>
      <c r="AI943" s="253">
        <f t="shared" si="118"/>
        <v>6.1868029537136238E-4</v>
      </c>
      <c r="AJ943" s="253" t="str">
        <f t="shared" si="119"/>
        <v/>
      </c>
      <c r="AK943" s="253" t="str">
        <f t="shared" si="120"/>
        <v/>
      </c>
      <c r="AO943" s="253">
        <v>182</v>
      </c>
      <c r="AP943" s="253">
        <f t="shared" si="121"/>
        <v>-4181.4215892937154</v>
      </c>
      <c r="AQ943" s="253">
        <f t="shared" si="122"/>
        <v>1.4778301286516458E-6</v>
      </c>
      <c r="AR943" s="253">
        <f t="shared" si="123"/>
        <v>5.3394788030170057E-4</v>
      </c>
      <c r="AS943" s="253">
        <f>IF(OR(AR943&lt;$T$757,AR943&gt;$T$758),AQ943,"")</f>
        <v>1.4778301286516458E-6</v>
      </c>
      <c r="AT943" s="253" t="str">
        <f t="shared" si="124"/>
        <v/>
      </c>
      <c r="AU943" s="253" t="str">
        <f t="shared" si="125"/>
        <v/>
      </c>
      <c r="AV943" s="253">
        <f t="shared" si="126"/>
        <v>0</v>
      </c>
      <c r="AW943" s="253">
        <f t="shared" si="127"/>
        <v>1.4778301286516458E-6</v>
      </c>
      <c r="AX943" s="253" t="str">
        <f t="shared" si="128"/>
        <v/>
      </c>
      <c r="AZ943" s="259"/>
      <c r="BA943" s="259">
        <f>BA942+$BD$753</f>
        <v>1.1967999999999963</v>
      </c>
      <c r="BB943" s="274">
        <f t="shared" si="111"/>
        <v>0.99100039050052813</v>
      </c>
      <c r="BC943" s="259">
        <f t="shared" si="112"/>
        <v>1.4735869882775976E-4</v>
      </c>
      <c r="BD943" s="259" t="str">
        <f t="shared" si="109"/>
        <v/>
      </c>
      <c r="BE943" s="254" t="str">
        <f t="shared" si="110"/>
        <v/>
      </c>
    </row>
    <row r="944" spans="1:57" ht="20.100000000000001" customHeight="1" x14ac:dyDescent="0.25">
      <c r="A944" s="248">
        <v>183</v>
      </c>
      <c r="B944" s="247">
        <f>$B$755+(A944*$B$758)</f>
        <v>-7855.5097268574364</v>
      </c>
      <c r="C944" s="247">
        <f>_xlfn.NORM.DIST($B944,$B$752,$B$753,0)</f>
        <v>7.9601898823785261E-7</v>
      </c>
      <c r="D944" s="247">
        <f>_xlfn.NORM.DIST($B944,$B$752,$B$753,1)</f>
        <v>5.4155182817030461E-4</v>
      </c>
      <c r="E944" s="247">
        <f>IF(OR(D944&lt;$F$757,D944&gt;$F$758),C944,"")</f>
        <v>7.9601898823785261E-7</v>
      </c>
      <c r="F944" s="247" t="str">
        <f>IF(AND(D944&gt;$F$757,D944&lt;$F$758),C944,"")</f>
        <v/>
      </c>
      <c r="G944" s="247" t="str">
        <f>IF(C944=MAX($C$761:$C$2761),C944,"")</f>
        <v/>
      </c>
      <c r="H944" s="247">
        <f>_xlfn.NORM.DIST(B944,$F$753,$F$754,0)</f>
        <v>0</v>
      </c>
      <c r="I944" s="247">
        <f>IF(H944=MAX($H$761:$H$2761),C944,"")</f>
        <v>7.9601898823785261E-7</v>
      </c>
      <c r="J944" s="247" t="str">
        <f>IF(I944=MIN($I$761:$I$2761),I944,"")</f>
        <v/>
      </c>
      <c r="K944" s="247"/>
      <c r="L944" s="247"/>
      <c r="M944" s="247"/>
      <c r="N944" s="247"/>
      <c r="O944" s="248">
        <v>183</v>
      </c>
      <c r="P944" s="247">
        <f>$P$755+(O944*$P$758)</f>
        <v>-457.78394317534367</v>
      </c>
      <c r="Q944" s="247">
        <f>_xlfn.NORM.DIST(P944,P$752,P$753,0)</f>
        <v>1.3659576745946602E-5</v>
      </c>
      <c r="R944" s="247">
        <f>_xlfn.NORM.DIST(P944,P$752,P$753,1)</f>
        <v>5.4155182817030461E-4</v>
      </c>
      <c r="S944" s="253">
        <f>IF(OR(R944&lt;$T$757,R944&gt;$T$758),Q944,"")</f>
        <v>1.3659576745946602E-5</v>
      </c>
      <c r="T944" s="253" t="str">
        <f>IF(AND(R944&gt;$T$757,R944&lt;$T$758),Q944,"")</f>
        <v/>
      </c>
      <c r="U944" s="253" t="str">
        <f>IF(Q944=MAX($Q$761:$Q$2761),Q944,"")</f>
        <v/>
      </c>
      <c r="V944" s="253">
        <f>_xlfn.NORM.DIST(P944,$T$753,$T$754,0)</f>
        <v>9.1133152938169561E-55</v>
      </c>
      <c r="W944" s="253" t="str">
        <f>IF(V944=MAX($V$761:$V$2761),Q944,"")</f>
        <v/>
      </c>
      <c r="X944" s="253" t="str">
        <f t="shared" si="113"/>
        <v/>
      </c>
      <c r="AB944" s="259">
        <v>183</v>
      </c>
      <c r="AC944" s="253">
        <f t="shared" si="129"/>
        <v>-708.3891423784537</v>
      </c>
      <c r="AD944" s="253">
        <f t="shared" si="114"/>
        <v>8.8272596667284426E-6</v>
      </c>
      <c r="AE944" s="253">
        <f t="shared" si="115"/>
        <v>5.415518281703058E-4</v>
      </c>
      <c r="AF944" s="253">
        <f>IF(OR(AE944&lt;$T$757,AE944&gt;$T$758),AD944,"")</f>
        <v>8.8272596667284426E-6</v>
      </c>
      <c r="AG944" s="253" t="str">
        <f t="shared" si="116"/>
        <v/>
      </c>
      <c r="AH944" s="253" t="str">
        <f t="shared" si="117"/>
        <v/>
      </c>
      <c r="AI944" s="253">
        <f t="shared" si="118"/>
        <v>6.2234029291185578E-4</v>
      </c>
      <c r="AJ944" s="253" t="str">
        <f t="shared" si="119"/>
        <v/>
      </c>
      <c r="AK944" s="253" t="str">
        <f t="shared" si="120"/>
        <v/>
      </c>
      <c r="AO944" s="259">
        <v>183</v>
      </c>
      <c r="AP944" s="253">
        <f t="shared" si="121"/>
        <v>-4176.3098269596157</v>
      </c>
      <c r="AQ944" s="253">
        <f t="shared" si="122"/>
        <v>1.4972871180436352E-6</v>
      </c>
      <c r="AR944" s="253">
        <f t="shared" si="123"/>
        <v>5.415518281703058E-4</v>
      </c>
      <c r="AS944" s="253">
        <f>IF(OR(AR944&lt;$T$757,AR944&gt;$T$758),AQ944,"")</f>
        <v>1.4972871180436352E-6</v>
      </c>
      <c r="AT944" s="253" t="str">
        <f t="shared" si="124"/>
        <v/>
      </c>
      <c r="AU944" s="253" t="str">
        <f t="shared" si="125"/>
        <v/>
      </c>
      <c r="AV944" s="253">
        <f t="shared" si="126"/>
        <v>0</v>
      </c>
      <c r="AW944" s="253">
        <f t="shared" si="127"/>
        <v>1.4972871180436352E-6</v>
      </c>
      <c r="AX944" s="253" t="str">
        <f t="shared" si="128"/>
        <v/>
      </c>
      <c r="AZ944" s="259"/>
      <c r="BA944" s="259">
        <f>BA943+$BD$753</f>
        <v>1.2031999999999963</v>
      </c>
      <c r="BB944" s="274">
        <f t="shared" si="111"/>
        <v>0.99085303180170037</v>
      </c>
      <c r="BC944" s="259">
        <f t="shared" si="112"/>
        <v>1.4885424684707438E-4</v>
      </c>
      <c r="BD944" s="259" t="str">
        <f t="shared" si="109"/>
        <v/>
      </c>
      <c r="BE944" s="254" t="str">
        <f t="shared" si="110"/>
        <v/>
      </c>
    </row>
    <row r="945" spans="1:57" ht="20.100000000000001" customHeight="1" x14ac:dyDescent="0.25">
      <c r="A945" s="247">
        <v>184</v>
      </c>
      <c r="B945" s="247">
        <f>$B$755+(A945*$B$758)</f>
        <v>-7845.8946598722987</v>
      </c>
      <c r="C945" s="247">
        <f>_xlfn.NORM.DIST($B945,$B$752,$B$753,0)</f>
        <v>8.0648640459307939E-7</v>
      </c>
      <c r="D945" s="247">
        <f>_xlfn.NORM.DIST($B945,$B$752,$B$753,1)</f>
        <v>5.4925582722187966E-4</v>
      </c>
      <c r="E945" s="247">
        <f>IF(OR(D945&lt;$F$757,D945&gt;$F$758),C945,"")</f>
        <v>8.0648640459307939E-7</v>
      </c>
      <c r="F945" s="247" t="str">
        <f>IF(AND(D945&gt;$F$757,D945&lt;$F$758),C945,"")</f>
        <v/>
      </c>
      <c r="G945" s="247" t="str">
        <f>IF(C945=MAX($C$761:$C$2761),C945,"")</f>
        <v/>
      </c>
      <c r="H945" s="247">
        <f>_xlfn.NORM.DIST(B945,$F$753,$F$754,0)</f>
        <v>0</v>
      </c>
      <c r="I945" s="247">
        <f>IF(H945=MAX($H$761:$H$2761),C945,"")</f>
        <v>8.0648640459307939E-7</v>
      </c>
      <c r="J945" s="247" t="str">
        <f>IF(I945=MIN($I$761:$I$2761),I945,"")</f>
        <v/>
      </c>
      <c r="K945" s="247"/>
      <c r="L945" s="247"/>
      <c r="M945" s="247"/>
      <c r="N945" s="247"/>
      <c r="O945" s="247">
        <v>184</v>
      </c>
      <c r="P945" s="247">
        <f>$P$755+(O945*$P$758)</f>
        <v>-457.22362011148152</v>
      </c>
      <c r="Q945" s="247">
        <f>_xlfn.NORM.DIST(P945,P$752,P$753,0)</f>
        <v>1.3839196176071673E-5</v>
      </c>
      <c r="R945" s="247">
        <f>_xlfn.NORM.DIST(P945,P$752,P$753,1)</f>
        <v>5.4925582722188085E-4</v>
      </c>
      <c r="S945" s="253">
        <f>IF(OR(R945&lt;$T$757,R945&gt;$T$758),Q945,"")</f>
        <v>1.3839196176071673E-5</v>
      </c>
      <c r="T945" s="253" t="str">
        <f>IF(AND(R945&gt;$T$757,R945&lt;$T$758),Q945,"")</f>
        <v/>
      </c>
      <c r="U945" s="253" t="str">
        <f>IF(Q945=MAX($Q$761:$Q$2761),Q945,"")</f>
        <v/>
      </c>
      <c r="V945" s="253">
        <f>_xlfn.NORM.DIST(P945,$T$753,$T$754,0)</f>
        <v>8.5688267959418087E-55</v>
      </c>
      <c r="W945" s="253" t="str">
        <f>IF(V945=MAX($V$761:$V$2761),Q945,"")</f>
        <v/>
      </c>
      <c r="X945" s="253" t="str">
        <f t="shared" si="113"/>
        <v/>
      </c>
      <c r="AB945" s="253">
        <v>184</v>
      </c>
      <c r="AC945" s="253">
        <f t="shared" si="129"/>
        <v>-707.52208100467351</v>
      </c>
      <c r="AD945" s="253">
        <f t="shared" si="114"/>
        <v>8.943335543777402E-6</v>
      </c>
      <c r="AE945" s="253">
        <f t="shared" si="115"/>
        <v>5.4925582722187966E-4</v>
      </c>
      <c r="AF945" s="253">
        <f>IF(OR(AE945&lt;$T$757,AE945&gt;$T$758),AD945,"")</f>
        <v>8.943335543777402E-6</v>
      </c>
      <c r="AG945" s="253" t="str">
        <f t="shared" si="116"/>
        <v/>
      </c>
      <c r="AH945" s="253" t="str">
        <f t="shared" si="117"/>
        <v/>
      </c>
      <c r="AI945" s="253">
        <f t="shared" si="118"/>
        <v>6.2601192604601916E-4</v>
      </c>
      <c r="AJ945" s="253" t="str">
        <f t="shared" si="119"/>
        <v/>
      </c>
      <c r="AK945" s="253" t="str">
        <f t="shared" si="120"/>
        <v/>
      </c>
      <c r="AO945" s="253">
        <v>184</v>
      </c>
      <c r="AP945" s="253">
        <f t="shared" si="121"/>
        <v>-4171.1980646255161</v>
      </c>
      <c r="AQ945" s="253">
        <f t="shared" si="122"/>
        <v>1.5169760047403873E-6</v>
      </c>
      <c r="AR945" s="253">
        <f t="shared" si="123"/>
        <v>5.4925582722187966E-4</v>
      </c>
      <c r="AS945" s="253">
        <f>IF(OR(AR945&lt;$T$757,AR945&gt;$T$758),AQ945,"")</f>
        <v>1.5169760047403873E-6</v>
      </c>
      <c r="AT945" s="253" t="str">
        <f t="shared" si="124"/>
        <v/>
      </c>
      <c r="AU945" s="253" t="str">
        <f t="shared" si="125"/>
        <v/>
      </c>
      <c r="AV945" s="253">
        <f t="shared" si="126"/>
        <v>0</v>
      </c>
      <c r="AW945" s="253">
        <f t="shared" si="127"/>
        <v>1.5169760047403873E-6</v>
      </c>
      <c r="AX945" s="253" t="str">
        <f t="shared" si="128"/>
        <v/>
      </c>
      <c r="AZ945" s="259"/>
      <c r="BA945" s="259">
        <f>BA944+$BD$753</f>
        <v>1.2095999999999962</v>
      </c>
      <c r="BB945" s="274">
        <f t="shared" si="111"/>
        <v>0.99070417755485329</v>
      </c>
      <c r="BC945" s="259">
        <f t="shared" si="112"/>
        <v>1.5035439406285711E-4</v>
      </c>
      <c r="BD945" s="259" t="str">
        <f t="shared" si="109"/>
        <v/>
      </c>
      <c r="BE945" s="254" t="str">
        <f t="shared" si="110"/>
        <v/>
      </c>
    </row>
    <row r="946" spans="1:57" ht="20.100000000000001" customHeight="1" x14ac:dyDescent="0.25">
      <c r="A946" s="247">
        <v>185</v>
      </c>
      <c r="B946" s="247">
        <f>$B$755+(A946*$B$758)</f>
        <v>-7836.279592887161</v>
      </c>
      <c r="C946" s="247">
        <f>_xlfn.NORM.DIST($B946,$B$752,$B$753,0)</f>
        <v>8.170783910461806E-7</v>
      </c>
      <c r="D946" s="247">
        <f>_xlfn.NORM.DIST($B946,$B$752,$B$753,1)</f>
        <v>5.5706106902462128E-4</v>
      </c>
      <c r="E946" s="247">
        <f>IF(OR(D946&lt;$F$757,D946&gt;$F$758),C946,"")</f>
        <v>8.170783910461806E-7</v>
      </c>
      <c r="F946" s="247" t="str">
        <f>IF(AND(D946&gt;$F$757,D946&lt;$F$758),C946,"")</f>
        <v/>
      </c>
      <c r="G946" s="247" t="str">
        <f>IF(C946=MAX($C$761:$C$2761),C946,"")</f>
        <v/>
      </c>
      <c r="H946" s="247">
        <f>_xlfn.NORM.DIST(B946,$F$753,$F$754,0)</f>
        <v>0</v>
      </c>
      <c r="I946" s="247">
        <f>IF(H946=MAX($H$761:$H$2761),C946,"")</f>
        <v>8.170783910461806E-7</v>
      </c>
      <c r="J946" s="247" t="str">
        <f>IF(I946=MIN($I$761:$I$2761),I946,"")</f>
        <v/>
      </c>
      <c r="K946" s="247"/>
      <c r="L946" s="247"/>
      <c r="M946" s="247"/>
      <c r="N946" s="247"/>
      <c r="O946" s="247">
        <v>185</v>
      </c>
      <c r="P946" s="247">
        <f>$P$755+(O946*$P$758)</f>
        <v>-456.66329704761944</v>
      </c>
      <c r="Q946" s="247">
        <f>_xlfn.NORM.DIST(P946,P$752,P$753,0)</f>
        <v>1.4020953212004227E-5</v>
      </c>
      <c r="R946" s="247">
        <f>_xlfn.NORM.DIST(P946,P$752,P$753,1)</f>
        <v>5.5706106902462128E-4</v>
      </c>
      <c r="S946" s="253">
        <f>IF(OR(R946&lt;$T$757,R946&gt;$T$758),Q946,"")</f>
        <v>1.4020953212004227E-5</v>
      </c>
      <c r="T946" s="253" t="str">
        <f>IF(AND(R946&gt;$T$757,R946&lt;$T$758),Q946,"")</f>
        <v/>
      </c>
      <c r="U946" s="253" t="str">
        <f>IF(Q946=MAX($Q$761:$Q$2761),Q946,"")</f>
        <v/>
      </c>
      <c r="V946" s="253">
        <f>_xlfn.NORM.DIST(P946,$T$753,$T$754,0)</f>
        <v>8.0567406596125422E-55</v>
      </c>
      <c r="W946" s="253" t="str">
        <f>IF(V946=MAX($V$761:$V$2761),Q946,"")</f>
        <v/>
      </c>
      <c r="X946" s="253" t="str">
        <f t="shared" si="113"/>
        <v/>
      </c>
      <c r="AB946" s="253">
        <v>185</v>
      </c>
      <c r="AC946" s="253">
        <f t="shared" si="129"/>
        <v>-706.65501963089321</v>
      </c>
      <c r="AD946" s="253">
        <f t="shared" si="114"/>
        <v>9.0607928107390588E-6</v>
      </c>
      <c r="AE946" s="253">
        <f t="shared" si="115"/>
        <v>5.5706106902462128E-4</v>
      </c>
      <c r="AF946" s="253">
        <f>IF(OR(AE946&lt;$T$757,AE946&gt;$T$758),AD946,"")</f>
        <v>9.0607928107390588E-6</v>
      </c>
      <c r="AG946" s="253" t="str">
        <f t="shared" si="116"/>
        <v/>
      </c>
      <c r="AH946" s="253" t="str">
        <f t="shared" si="117"/>
        <v/>
      </c>
      <c r="AI946" s="253">
        <f t="shared" si="118"/>
        <v>6.2969514558268826E-4</v>
      </c>
      <c r="AJ946" s="253" t="str">
        <f t="shared" si="119"/>
        <v/>
      </c>
      <c r="AK946" s="253" t="str">
        <f t="shared" si="120"/>
        <v/>
      </c>
      <c r="AO946" s="253">
        <v>185</v>
      </c>
      <c r="AP946" s="253">
        <f t="shared" si="121"/>
        <v>-4166.0863022914164</v>
      </c>
      <c r="AQ946" s="253">
        <f t="shared" si="122"/>
        <v>1.5368992039417387E-6</v>
      </c>
      <c r="AR946" s="253">
        <f t="shared" si="123"/>
        <v>5.5706106902462128E-4</v>
      </c>
      <c r="AS946" s="253">
        <f>IF(OR(AR946&lt;$T$757,AR946&gt;$T$758),AQ946,"")</f>
        <v>1.5368992039417387E-6</v>
      </c>
      <c r="AT946" s="253" t="str">
        <f t="shared" si="124"/>
        <v/>
      </c>
      <c r="AU946" s="253" t="str">
        <f t="shared" si="125"/>
        <v/>
      </c>
      <c r="AV946" s="253">
        <f t="shared" si="126"/>
        <v>0</v>
      </c>
      <c r="AW946" s="253">
        <f t="shared" si="127"/>
        <v>1.5368992039417387E-6</v>
      </c>
      <c r="AX946" s="253" t="str">
        <f t="shared" si="128"/>
        <v/>
      </c>
      <c r="AZ946" s="259"/>
      <c r="BA946" s="259">
        <f>BA945+$BD$753</f>
        <v>1.2159999999999962</v>
      </c>
      <c r="BB946" s="274">
        <f t="shared" si="111"/>
        <v>0.99055382316079044</v>
      </c>
      <c r="BC946" s="259">
        <f t="shared" si="112"/>
        <v>1.5185908714188123E-4</v>
      </c>
      <c r="BD946" s="259" t="str">
        <f t="shared" si="109"/>
        <v/>
      </c>
      <c r="BE946" s="254" t="str">
        <f t="shared" si="110"/>
        <v/>
      </c>
    </row>
    <row r="947" spans="1:57" ht="20.100000000000001" customHeight="1" x14ac:dyDescent="0.25">
      <c r="A947" s="247">
        <v>186</v>
      </c>
      <c r="B947" s="247">
        <f>$B$755+(A947*$B$758)</f>
        <v>-7826.6645259020233</v>
      </c>
      <c r="C947" s="247">
        <f>_xlfn.NORM.DIST($B947,$B$752,$B$753,0)</f>
        <v>8.277962424715179E-7</v>
      </c>
      <c r="D947" s="247">
        <f>_xlfn.NORM.DIST($B947,$B$752,$B$753,1)</f>
        <v>5.6496875754479404E-4</v>
      </c>
      <c r="E947" s="247">
        <f>IF(OR(D947&lt;$F$757,D947&gt;$F$758),C947,"")</f>
        <v>8.277962424715179E-7</v>
      </c>
      <c r="F947" s="247" t="str">
        <f>IF(AND(D947&gt;$F$757,D947&lt;$F$758),C947,"")</f>
        <v/>
      </c>
      <c r="G947" s="247" t="str">
        <f>IF(C947=MAX($C$761:$C$2761),C947,"")</f>
        <v/>
      </c>
      <c r="H947" s="247">
        <f>_xlfn.NORM.DIST(B947,$F$753,$F$754,0)</f>
        <v>0</v>
      </c>
      <c r="I947" s="247">
        <f>IF(H947=MAX($H$761:$H$2761),C947,"")</f>
        <v>8.277962424715179E-7</v>
      </c>
      <c r="J947" s="247" t="str">
        <f>IF(I947=MIN($I$761:$I$2761),I947,"")</f>
        <v/>
      </c>
      <c r="K947" s="247"/>
      <c r="L947" s="247"/>
      <c r="M947" s="247"/>
      <c r="N947" s="247"/>
      <c r="O947" s="247">
        <v>186</v>
      </c>
      <c r="P947" s="247">
        <f>$P$755+(O947*$P$758)</f>
        <v>-456.10297398375735</v>
      </c>
      <c r="Q947" s="247">
        <f>_xlfn.NORM.DIST(P947,P$752,P$753,0)</f>
        <v>1.4204870073610929E-5</v>
      </c>
      <c r="R947" s="247">
        <f>_xlfn.NORM.DIST(P947,P$752,P$753,1)</f>
        <v>5.6496875754479404E-4</v>
      </c>
      <c r="S947" s="253">
        <f>IF(OR(R947&lt;$T$757,R947&gt;$T$758),Q947,"")</f>
        <v>1.4204870073610929E-5</v>
      </c>
      <c r="T947" s="253" t="str">
        <f>IF(AND(R947&gt;$T$757,R947&lt;$T$758),Q947,"")</f>
        <v/>
      </c>
      <c r="U947" s="253" t="str">
        <f>IF(Q947=MAX($Q$761:$Q$2761),Q947,"")</f>
        <v/>
      </c>
      <c r="V947" s="253">
        <f>_xlfn.NORM.DIST(P947,$T$753,$T$754,0)</f>
        <v>7.5751363673478231E-55</v>
      </c>
      <c r="W947" s="253" t="str">
        <f>IF(V947=MAX($V$761:$V$2761),Q947,"")</f>
        <v/>
      </c>
      <c r="X947" s="253" t="str">
        <f t="shared" si="113"/>
        <v/>
      </c>
      <c r="AB947" s="253">
        <v>186</v>
      </c>
      <c r="AC947" s="253">
        <f t="shared" si="129"/>
        <v>-705.78795825711302</v>
      </c>
      <c r="AD947" s="253">
        <f t="shared" si="114"/>
        <v>9.1796458268088116E-6</v>
      </c>
      <c r="AE947" s="253">
        <f t="shared" si="115"/>
        <v>5.6496875754479404E-4</v>
      </c>
      <c r="AF947" s="253">
        <f>IF(OR(AE947&lt;$T$757,AE947&gt;$T$758),AD947,"")</f>
        <v>9.1796458268088116E-6</v>
      </c>
      <c r="AG947" s="253" t="str">
        <f t="shared" si="116"/>
        <v/>
      </c>
      <c r="AH947" s="253" t="str">
        <f t="shared" si="117"/>
        <v/>
      </c>
      <c r="AI947" s="253">
        <f t="shared" si="118"/>
        <v>6.333899014831011E-4</v>
      </c>
      <c r="AJ947" s="253" t="str">
        <f t="shared" si="119"/>
        <v/>
      </c>
      <c r="AK947" s="253" t="str">
        <f t="shared" si="120"/>
        <v/>
      </c>
      <c r="AO947" s="253">
        <v>186</v>
      </c>
      <c r="AP947" s="253">
        <f t="shared" si="121"/>
        <v>-4160.9745399573167</v>
      </c>
      <c r="AQ947" s="253">
        <f t="shared" si="122"/>
        <v>1.5570591512663474E-6</v>
      </c>
      <c r="AR947" s="253">
        <f t="shared" si="123"/>
        <v>5.6496875754479404E-4</v>
      </c>
      <c r="AS947" s="253">
        <f>IF(OR(AR947&lt;$T$757,AR947&gt;$T$758),AQ947,"")</f>
        <v>1.5570591512663474E-6</v>
      </c>
      <c r="AT947" s="253" t="str">
        <f t="shared" si="124"/>
        <v/>
      </c>
      <c r="AU947" s="253" t="str">
        <f t="shared" si="125"/>
        <v/>
      </c>
      <c r="AV947" s="253">
        <f t="shared" si="126"/>
        <v>0</v>
      </c>
      <c r="AW947" s="253">
        <f t="shared" si="127"/>
        <v>1.5570591512663474E-6</v>
      </c>
      <c r="AX947" s="253" t="str">
        <f t="shared" si="128"/>
        <v/>
      </c>
      <c r="AZ947" s="259"/>
      <c r="BA947" s="259">
        <f>BA946+$BD$753</f>
        <v>1.2223999999999962</v>
      </c>
      <c r="BB947" s="274">
        <f t="shared" si="111"/>
        <v>0.99040196407364856</v>
      </c>
      <c r="BC947" s="259">
        <f t="shared" si="112"/>
        <v>1.5336827283063403E-4</v>
      </c>
      <c r="BD947" s="259" t="str">
        <f t="shared" si="109"/>
        <v/>
      </c>
      <c r="BE947" s="254" t="str">
        <f t="shared" si="110"/>
        <v/>
      </c>
    </row>
    <row r="948" spans="1:57" ht="20.100000000000001" customHeight="1" x14ac:dyDescent="0.25">
      <c r="A948" s="247">
        <v>187</v>
      </c>
      <c r="B948" s="247">
        <f>$B$755+(A948*$B$758)</f>
        <v>-7817.0494589168857</v>
      </c>
      <c r="C948" s="247">
        <f>_xlfn.NORM.DIST($B948,$B$752,$B$753,0)</f>
        <v>8.386412646580946E-7</v>
      </c>
      <c r="D948" s="247">
        <f>_xlfn.NORM.DIST($B948,$B$752,$B$753,1)</f>
        <v>5.7298010925139499E-4</v>
      </c>
      <c r="E948" s="247">
        <f>IF(OR(D948&lt;$F$757,D948&gt;$F$758),C948,"")</f>
        <v>8.386412646580946E-7</v>
      </c>
      <c r="F948" s="247" t="str">
        <f>IF(AND(D948&gt;$F$757,D948&lt;$F$758),C948,"")</f>
        <v/>
      </c>
      <c r="G948" s="247" t="str">
        <f>IF(C948=MAX($C$761:$C$2761),C948,"")</f>
        <v/>
      </c>
      <c r="H948" s="247">
        <f>_xlfn.NORM.DIST(B948,$F$753,$F$754,0)</f>
        <v>0</v>
      </c>
      <c r="I948" s="247">
        <f>IF(H948=MAX($H$761:$H$2761),C948,"")</f>
        <v>8.386412646580946E-7</v>
      </c>
      <c r="J948" s="247" t="str">
        <f>IF(I948=MIN($I$761:$I$2761),I948,"")</f>
        <v/>
      </c>
      <c r="K948" s="247"/>
      <c r="L948" s="247"/>
      <c r="M948" s="247"/>
      <c r="N948" s="247"/>
      <c r="O948" s="247">
        <v>187</v>
      </c>
      <c r="P948" s="247">
        <f>$P$755+(O948*$P$758)</f>
        <v>-455.54265091989521</v>
      </c>
      <c r="Q948" s="247">
        <f>_xlfn.NORM.DIST(P948,P$752,P$753,0)</f>
        <v>1.4390969168052123E-5</v>
      </c>
      <c r="R948" s="247">
        <f>_xlfn.NORM.DIST(P948,P$752,P$753,1)</f>
        <v>5.7298010925139608E-4</v>
      </c>
      <c r="S948" s="253">
        <f>IF(OR(R948&lt;$T$757,R948&gt;$T$758),Q948,"")</f>
        <v>1.4390969168052123E-5</v>
      </c>
      <c r="T948" s="253" t="str">
        <f>IF(AND(R948&gt;$T$757,R948&lt;$T$758),Q948,"")</f>
        <v/>
      </c>
      <c r="U948" s="253" t="str">
        <f>IF(Q948=MAX($Q$761:$Q$2761),Q948,"")</f>
        <v/>
      </c>
      <c r="V948" s="253">
        <f>_xlfn.NORM.DIST(P948,$T$753,$T$754,0)</f>
        <v>7.1222067697738455E-55</v>
      </c>
      <c r="W948" s="253" t="str">
        <f>IF(V948=MAX($V$761:$V$2761),Q948,"")</f>
        <v/>
      </c>
      <c r="X948" s="253" t="str">
        <f t="shared" si="113"/>
        <v/>
      </c>
      <c r="AB948" s="253">
        <v>187</v>
      </c>
      <c r="AC948" s="253">
        <f t="shared" si="129"/>
        <v>-704.92089688333272</v>
      </c>
      <c r="AD948" s="253">
        <f t="shared" si="114"/>
        <v>9.299909072217416E-6</v>
      </c>
      <c r="AE948" s="253">
        <f t="shared" si="115"/>
        <v>5.7298010925139608E-4</v>
      </c>
      <c r="AF948" s="253">
        <f>IF(OR(AE948&lt;$T$757,AE948&gt;$T$758),AD948,"")</f>
        <v>9.299909072217416E-6</v>
      </c>
      <c r="AG948" s="253" t="str">
        <f t="shared" si="116"/>
        <v/>
      </c>
      <c r="AH948" s="253" t="str">
        <f t="shared" si="117"/>
        <v/>
      </c>
      <c r="AI948" s="253">
        <f t="shared" si="118"/>
        <v>6.3709614285912706E-4</v>
      </c>
      <c r="AJ948" s="253" t="str">
        <f t="shared" si="119"/>
        <v/>
      </c>
      <c r="AK948" s="253" t="str">
        <f t="shared" si="120"/>
        <v/>
      </c>
      <c r="AO948" s="253">
        <v>187</v>
      </c>
      <c r="AP948" s="253">
        <f t="shared" si="121"/>
        <v>-4155.8627776232161</v>
      </c>
      <c r="AQ948" s="253">
        <f t="shared" si="122"/>
        <v>1.5774583028629788E-6</v>
      </c>
      <c r="AR948" s="253">
        <f t="shared" si="123"/>
        <v>5.7298010925139608E-4</v>
      </c>
      <c r="AS948" s="253">
        <f>IF(OR(AR948&lt;$T$757,AR948&gt;$T$758),AQ948,"")</f>
        <v>1.5774583028629788E-6</v>
      </c>
      <c r="AT948" s="253" t="str">
        <f t="shared" si="124"/>
        <v/>
      </c>
      <c r="AU948" s="253" t="str">
        <f t="shared" si="125"/>
        <v/>
      </c>
      <c r="AV948" s="253">
        <f t="shared" si="126"/>
        <v>0</v>
      </c>
      <c r="AW948" s="253">
        <f t="shared" si="127"/>
        <v>1.5774583028629788E-6</v>
      </c>
      <c r="AX948" s="253" t="str">
        <f t="shared" si="128"/>
        <v/>
      </c>
      <c r="AZ948" s="259"/>
      <c r="BA948" s="259">
        <f>BA947+$BD$753</f>
        <v>1.2287999999999961</v>
      </c>
      <c r="BB948" s="274">
        <f t="shared" si="111"/>
        <v>0.99024859580081792</v>
      </c>
      <c r="BC948" s="259">
        <f t="shared" si="112"/>
        <v>1.5488189796009078E-4</v>
      </c>
      <c r="BD948" s="259" t="str">
        <f t="shared" ref="BD948:BD1011" si="130">IF(BB948&lt;(1-$AZ$760),BC948,"")</f>
        <v/>
      </c>
      <c r="BE948" s="254" t="str">
        <f t="shared" ref="BE948:BE1011" si="131">IF(BB948&lt;(1-$AZ$766),BC948,"")</f>
        <v/>
      </c>
    </row>
    <row r="949" spans="1:57" ht="20.100000000000001" customHeight="1" x14ac:dyDescent="0.25">
      <c r="A949" s="247">
        <v>188</v>
      </c>
      <c r="B949" s="247">
        <f>$B$755+(A949*$B$758)</f>
        <v>-7807.434391931748</v>
      </c>
      <c r="C949" s="247">
        <f>_xlfn.NORM.DIST($B949,$B$752,$B$753,0)</f>
        <v>8.4961477436860915E-7</v>
      </c>
      <c r="D949" s="247">
        <f>_xlfn.NORM.DIST($B949,$B$752,$B$753,1)</f>
        <v>5.8109635322137556E-4</v>
      </c>
      <c r="E949" s="247">
        <f>IF(OR(D949&lt;$F$757,D949&gt;$F$758),C949,"")</f>
        <v>8.4961477436860915E-7</v>
      </c>
      <c r="F949" s="247" t="str">
        <f>IF(AND(D949&gt;$F$757,D949&lt;$F$758),C949,"")</f>
        <v/>
      </c>
      <c r="G949" s="247" t="str">
        <f>IF(C949=MAX($C$761:$C$2761),C949,"")</f>
        <v/>
      </c>
      <c r="H949" s="247">
        <f>_xlfn.NORM.DIST(B949,$F$753,$F$754,0)</f>
        <v>0</v>
      </c>
      <c r="I949" s="247">
        <f>IF(H949=MAX($H$761:$H$2761),C949,"")</f>
        <v>8.4961477436860915E-7</v>
      </c>
      <c r="J949" s="247" t="str">
        <f>IF(I949=MIN($I$761:$I$2761),I949,"")</f>
        <v/>
      </c>
      <c r="K949" s="247"/>
      <c r="L949" s="247"/>
      <c r="M949" s="247"/>
      <c r="N949" s="247"/>
      <c r="O949" s="247">
        <v>188</v>
      </c>
      <c r="P949" s="247">
        <f>$P$755+(O949*$P$758)</f>
        <v>-454.98232785603312</v>
      </c>
      <c r="Q949" s="247">
        <f>_xlfn.NORM.DIST(P949,P$752,P$753,0)</f>
        <v>1.4579273090795173E-5</v>
      </c>
      <c r="R949" s="247">
        <f>_xlfn.NORM.DIST(P949,P$752,P$753,1)</f>
        <v>5.8109635322137556E-4</v>
      </c>
      <c r="S949" s="253">
        <f>IF(OR(R949&lt;$T$757,R949&gt;$T$758),Q949,"")</f>
        <v>1.4579273090795173E-5</v>
      </c>
      <c r="T949" s="253" t="str">
        <f>IF(AND(R949&gt;$T$757,R949&lt;$T$758),Q949,"")</f>
        <v/>
      </c>
      <c r="U949" s="253" t="str">
        <f>IF(Q949=MAX($Q$761:$Q$2761),Q949,"")</f>
        <v/>
      </c>
      <c r="V949" s="253">
        <f>_xlfn.NORM.DIST(P949,$T$753,$T$754,0)</f>
        <v>6.696251421067913E-55</v>
      </c>
      <c r="W949" s="253" t="str">
        <f>IF(V949=MAX($V$761:$V$2761),Q949,"")</f>
        <v/>
      </c>
      <c r="X949" s="253" t="str">
        <f t="shared" si="113"/>
        <v/>
      </c>
      <c r="AB949" s="253">
        <v>188</v>
      </c>
      <c r="AC949" s="253">
        <f t="shared" si="129"/>
        <v>-704.05383550955253</v>
      </c>
      <c r="AD949" s="253">
        <f t="shared" si="114"/>
        <v>9.4215971488856576E-6</v>
      </c>
      <c r="AE949" s="253">
        <f t="shared" si="115"/>
        <v>5.8109635322137556E-4</v>
      </c>
      <c r="AF949" s="253">
        <f>IF(OR(AE949&lt;$T$757,AE949&gt;$T$758),AD949,"")</f>
        <v>9.4215971488856576E-6</v>
      </c>
      <c r="AG949" s="253" t="str">
        <f t="shared" si="116"/>
        <v/>
      </c>
      <c r="AH949" s="253" t="str">
        <f t="shared" si="117"/>
        <v/>
      </c>
      <c r="AI949" s="253">
        <f t="shared" si="118"/>
        <v>6.4081381797154494E-4</v>
      </c>
      <c r="AJ949" s="253" t="str">
        <f t="shared" si="119"/>
        <v/>
      </c>
      <c r="AK949" s="253" t="str">
        <f t="shared" si="120"/>
        <v/>
      </c>
      <c r="AO949" s="253">
        <v>188</v>
      </c>
      <c r="AP949" s="253">
        <f t="shared" si="121"/>
        <v>-4150.7510152891164</v>
      </c>
      <c r="AQ949" s="253">
        <f t="shared" si="122"/>
        <v>1.5980991355215702E-6</v>
      </c>
      <c r="AR949" s="253">
        <f t="shared" si="123"/>
        <v>5.8109635322137676E-4</v>
      </c>
      <c r="AS949" s="253">
        <f>IF(OR(AR949&lt;$T$757,AR949&gt;$T$758),AQ949,"")</f>
        <v>1.5980991355215702E-6</v>
      </c>
      <c r="AT949" s="253" t="str">
        <f t="shared" si="124"/>
        <v/>
      </c>
      <c r="AU949" s="253" t="str">
        <f t="shared" si="125"/>
        <v/>
      </c>
      <c r="AV949" s="253">
        <f t="shared" si="126"/>
        <v>0</v>
      </c>
      <c r="AW949" s="253">
        <f t="shared" si="127"/>
        <v>1.5980991355215702E-6</v>
      </c>
      <c r="AX949" s="253" t="str">
        <f t="shared" si="128"/>
        <v/>
      </c>
      <c r="AZ949" s="259"/>
      <c r="BA949" s="259">
        <f>BA948+$BD$753</f>
        <v>1.2351999999999961</v>
      </c>
      <c r="BB949" s="274">
        <f t="shared" ref="BB949:BB1012" si="132">_xlfn.CHISQ.DIST.RT(BA949,7)</f>
        <v>0.99009371390285783</v>
      </c>
      <c r="BC949" s="259">
        <f t="shared" ref="BC949:BC1012" si="133">BB949-BB950</f>
        <v>1.5639990944715798E-4</v>
      </c>
      <c r="BD949" s="259" t="str">
        <f t="shared" si="130"/>
        <v/>
      </c>
      <c r="BE949" s="254" t="str">
        <f t="shared" si="131"/>
        <v/>
      </c>
    </row>
    <row r="950" spans="1:57" ht="20.100000000000001" customHeight="1" x14ac:dyDescent="0.25">
      <c r="A950" s="247">
        <v>189</v>
      </c>
      <c r="B950" s="247">
        <f>$B$755+(A950*$B$758)</f>
        <v>-7797.8193249466103</v>
      </c>
      <c r="C950" s="247">
        <f>_xlfn.NORM.DIST($B950,$B$752,$B$753,0)</f>
        <v>8.6071809939839324E-7</v>
      </c>
      <c r="D950" s="247">
        <f>_xlfn.NORM.DIST($B950,$B$752,$B$753,1)</f>
        <v>5.8931873124544118E-4</v>
      </c>
      <c r="E950" s="247">
        <f>IF(OR(D950&lt;$F$757,D950&gt;$F$758),C950,"")</f>
        <v>8.6071809939839324E-7</v>
      </c>
      <c r="F950" s="247" t="str">
        <f>IF(AND(D950&gt;$F$757,D950&lt;$F$758),C950,"")</f>
        <v/>
      </c>
      <c r="G950" s="247" t="str">
        <f>IF(C950=MAX($C$761:$C$2761),C950,"")</f>
        <v/>
      </c>
      <c r="H950" s="247">
        <f>_xlfn.NORM.DIST(B950,$F$753,$F$754,0)</f>
        <v>0</v>
      </c>
      <c r="I950" s="247">
        <f>IF(H950=MAX($H$761:$H$2761),C950,"")</f>
        <v>8.6071809939839324E-7</v>
      </c>
      <c r="J950" s="247" t="str">
        <f>IF(I950=MIN($I$761:$I$2761),I950,"")</f>
        <v/>
      </c>
      <c r="K950" s="247"/>
      <c r="L950" s="247"/>
      <c r="M950" s="247"/>
      <c r="N950" s="247"/>
      <c r="O950" s="247">
        <v>189</v>
      </c>
      <c r="P950" s="247">
        <f>$P$755+(O950*$P$758)</f>
        <v>-454.42200479217098</v>
      </c>
      <c r="Q950" s="247">
        <f>_xlfn.NORM.DIST(P950,P$752,P$753,0)</f>
        <v>1.4769804626626112E-5</v>
      </c>
      <c r="R950" s="247">
        <f>_xlfn.NORM.DIST(P950,P$752,P$753,1)</f>
        <v>5.8931873124544118E-4</v>
      </c>
      <c r="S950" s="253">
        <f>IF(OR(R950&lt;$T$757,R950&gt;$T$758),Q950,"")</f>
        <v>1.4769804626626112E-5</v>
      </c>
      <c r="T950" s="253" t="str">
        <f>IF(AND(R950&gt;$T$757,R950&lt;$T$758),Q950,"")</f>
        <v/>
      </c>
      <c r="U950" s="253" t="str">
        <f>IF(Q950=MAX($Q$761:$Q$2761),Q950,"")</f>
        <v/>
      </c>
      <c r="V950" s="253">
        <f>_xlfn.NORM.DIST(P950,$T$753,$T$754,0)</f>
        <v>6.2956703045549142E-55</v>
      </c>
      <c r="W950" s="253" t="str">
        <f>IF(V950=MAX($V$761:$V$2761),Q950,"")</f>
        <v/>
      </c>
      <c r="X950" s="253" t="str">
        <f t="shared" si="113"/>
        <v/>
      </c>
      <c r="AB950" s="253">
        <v>189</v>
      </c>
      <c r="AC950" s="253">
        <f t="shared" si="129"/>
        <v>-703.18677413577234</v>
      </c>
      <c r="AD950" s="253">
        <f t="shared" si="114"/>
        <v>9.5447247810781467E-6</v>
      </c>
      <c r="AE950" s="253">
        <f t="shared" si="115"/>
        <v>5.8931873124544118E-4</v>
      </c>
      <c r="AF950" s="253">
        <f>IF(OR(AE950&lt;$T$757,AE950&gt;$T$758),AD950,"")</f>
        <v>9.5447247810781467E-6</v>
      </c>
      <c r="AG950" s="253" t="str">
        <f t="shared" si="116"/>
        <v/>
      </c>
      <c r="AH950" s="253" t="str">
        <f t="shared" si="117"/>
        <v/>
      </c>
      <c r="AI950" s="253">
        <f t="shared" si="118"/>
        <v>6.4454287422838804E-4</v>
      </c>
      <c r="AJ950" s="253" t="str">
        <f t="shared" si="119"/>
        <v/>
      </c>
      <c r="AK950" s="253" t="str">
        <f t="shared" si="120"/>
        <v/>
      </c>
      <c r="AO950" s="253">
        <v>189</v>
      </c>
      <c r="AP950" s="253">
        <f t="shared" si="121"/>
        <v>-4145.6392529550167</v>
      </c>
      <c r="AQ950" s="253">
        <f t="shared" si="122"/>
        <v>1.6189841467841138E-6</v>
      </c>
      <c r="AR950" s="253">
        <f t="shared" si="123"/>
        <v>5.8931873124544118E-4</v>
      </c>
      <c r="AS950" s="253">
        <f>IF(OR(AR950&lt;$T$757,AR950&gt;$T$758),AQ950,"")</f>
        <v>1.6189841467841138E-6</v>
      </c>
      <c r="AT950" s="253" t="str">
        <f t="shared" si="124"/>
        <v/>
      </c>
      <c r="AU950" s="253" t="str">
        <f t="shared" si="125"/>
        <v/>
      </c>
      <c r="AV950" s="253">
        <f t="shared" si="126"/>
        <v>0</v>
      </c>
      <c r="AW950" s="253">
        <f t="shared" si="127"/>
        <v>1.6189841467841138E-6</v>
      </c>
      <c r="AX950" s="253" t="str">
        <f t="shared" si="128"/>
        <v/>
      </c>
      <c r="AZ950" s="259"/>
      <c r="BA950" s="259">
        <f>BA949+$BD$753</f>
        <v>1.241599999999996</v>
      </c>
      <c r="BB950" s="274">
        <f t="shared" si="132"/>
        <v>0.98993731399341067</v>
      </c>
      <c r="BC950" s="259">
        <f t="shared" si="133"/>
        <v>1.5792225429678286E-4</v>
      </c>
      <c r="BD950" s="259" t="str">
        <f t="shared" si="130"/>
        <v/>
      </c>
      <c r="BE950" s="254" t="str">
        <f t="shared" si="131"/>
        <v/>
      </c>
    </row>
    <row r="951" spans="1:57" ht="20.100000000000001" customHeight="1" x14ac:dyDescent="0.25">
      <c r="A951" s="248">
        <v>190</v>
      </c>
      <c r="B951" s="247">
        <f>$B$755+(A951*$B$758)</f>
        <v>-7788.2042579614726</v>
      </c>
      <c r="C951" s="247">
        <f>_xlfn.NORM.DIST($B951,$B$752,$B$753,0)</f>
        <v>8.7195257863424726E-7</v>
      </c>
      <c r="D951" s="247">
        <f>_xlfn.NORM.DIST($B951,$B$752,$B$753,1)</f>
        <v>5.9764849793441559E-4</v>
      </c>
      <c r="E951" s="247">
        <f>IF(OR(D951&lt;$F$757,D951&gt;$F$758),C951,"")</f>
        <v>8.7195257863424726E-7</v>
      </c>
      <c r="F951" s="247" t="str">
        <f>IF(AND(D951&gt;$F$757,D951&lt;$F$758),C951,"")</f>
        <v/>
      </c>
      <c r="G951" s="247" t="str">
        <f>IF(C951=MAX($C$761:$C$2761),C951,"")</f>
        <v/>
      </c>
      <c r="H951" s="247">
        <f>_xlfn.NORM.DIST(B951,$F$753,$F$754,0)</f>
        <v>0</v>
      </c>
      <c r="I951" s="247">
        <f>IF(H951=MAX($H$761:$H$2761),C951,"")</f>
        <v>8.7195257863424726E-7</v>
      </c>
      <c r="J951" s="247" t="str">
        <f>IF(I951=MIN($I$761:$I$2761),I951,"")</f>
        <v/>
      </c>
      <c r="K951" s="247"/>
      <c r="L951" s="247"/>
      <c r="M951" s="247"/>
      <c r="N951" s="247"/>
      <c r="O951" s="248">
        <v>190</v>
      </c>
      <c r="P951" s="247">
        <f>$P$755+(O951*$P$758)</f>
        <v>-453.86168172830889</v>
      </c>
      <c r="Q951" s="247">
        <f>_xlfn.NORM.DIST(P951,P$752,P$753,0)</f>
        <v>1.4962586750658833E-5</v>
      </c>
      <c r="R951" s="247">
        <f>_xlfn.NORM.DIST(P951,P$752,P$753,1)</f>
        <v>5.9764849793441559E-4</v>
      </c>
      <c r="S951" s="253">
        <f>IF(OR(R951&lt;$T$757,R951&gt;$T$758),Q951,"")</f>
        <v>1.4962586750658833E-5</v>
      </c>
      <c r="T951" s="253" t="str">
        <f>IF(AND(R951&gt;$T$757,R951&lt;$T$758),Q951,"")</f>
        <v/>
      </c>
      <c r="U951" s="253" t="str">
        <f>IF(Q951=MAX($Q$761:$Q$2761),Q951,"")</f>
        <v/>
      </c>
      <c r="V951" s="253">
        <f>_xlfn.NORM.DIST(P951,$T$753,$T$754,0)</f>
        <v>5.9189579257127231E-55</v>
      </c>
      <c r="W951" s="253" t="str">
        <f>IF(V951=MAX($V$761:$V$2761),Q951,"")</f>
        <v/>
      </c>
      <c r="X951" s="253" t="str">
        <f t="shared" si="113"/>
        <v/>
      </c>
      <c r="AB951" s="259">
        <v>190</v>
      </c>
      <c r="AC951" s="253">
        <f t="shared" si="129"/>
        <v>-702.31971276199204</v>
      </c>
      <c r="AD951" s="253">
        <f t="shared" si="114"/>
        <v>9.6693068160556027E-6</v>
      </c>
      <c r="AE951" s="253">
        <f t="shared" si="115"/>
        <v>5.9764849793441559E-4</v>
      </c>
      <c r="AF951" s="253">
        <f>IF(OR(AE951&lt;$T$757,AE951&gt;$T$758),AD951,"")</f>
        <v>9.6693068160556027E-6</v>
      </c>
      <c r="AG951" s="253" t="str">
        <f t="shared" si="116"/>
        <v/>
      </c>
      <c r="AH951" s="253" t="str">
        <f t="shared" si="117"/>
        <v/>
      </c>
      <c r="AI951" s="253">
        <f t="shared" si="118"/>
        <v>6.4828325818334172E-4</v>
      </c>
      <c r="AJ951" s="253" t="str">
        <f t="shared" si="119"/>
        <v/>
      </c>
      <c r="AK951" s="253" t="str">
        <f t="shared" si="120"/>
        <v/>
      </c>
      <c r="AO951" s="259">
        <v>190</v>
      </c>
      <c r="AP951" s="253">
        <f t="shared" si="121"/>
        <v>-4140.527490620917</v>
      </c>
      <c r="AQ951" s="253">
        <f t="shared" si="122"/>
        <v>1.6401158550553074E-6</v>
      </c>
      <c r="AR951" s="253">
        <f t="shared" si="123"/>
        <v>5.9764849793441559E-4</v>
      </c>
      <c r="AS951" s="253">
        <f>IF(OR(AR951&lt;$T$757,AR951&gt;$T$758),AQ951,"")</f>
        <v>1.6401158550553074E-6</v>
      </c>
      <c r="AT951" s="253" t="str">
        <f t="shared" si="124"/>
        <v/>
      </c>
      <c r="AU951" s="253" t="str">
        <f t="shared" si="125"/>
        <v/>
      </c>
      <c r="AV951" s="253">
        <f t="shared" si="126"/>
        <v>0</v>
      </c>
      <c r="AW951" s="253">
        <f t="shared" si="127"/>
        <v>1.6401158550553074E-6</v>
      </c>
      <c r="AX951" s="253" t="str">
        <f t="shared" si="128"/>
        <v/>
      </c>
      <c r="AZ951" s="259"/>
      <c r="BA951" s="259">
        <f>BA950+$BD$753</f>
        <v>1.247999999999996</v>
      </c>
      <c r="BB951" s="274">
        <f t="shared" si="132"/>
        <v>0.98977939173911389</v>
      </c>
      <c r="BC951" s="259">
        <f t="shared" si="133"/>
        <v>1.5944887960628318E-4</v>
      </c>
      <c r="BD951" s="259" t="str">
        <f t="shared" si="130"/>
        <v/>
      </c>
      <c r="BE951" s="254" t="str">
        <f t="shared" si="131"/>
        <v/>
      </c>
    </row>
    <row r="952" spans="1:57" ht="20.100000000000001" customHeight="1" x14ac:dyDescent="0.25">
      <c r="A952" s="247">
        <v>191</v>
      </c>
      <c r="B952" s="247">
        <f>$B$755+(A952*$B$758)</f>
        <v>-7778.589190976335</v>
      </c>
      <c r="C952" s="247">
        <f>_xlfn.NORM.DIST($B952,$B$752,$B$753,0)</f>
        <v>8.8331956211313999E-7</v>
      </c>
      <c r="D952" s="247">
        <f>_xlfn.NORM.DIST($B952,$B$752,$B$753,1)</f>
        <v>6.0608692082616525E-4</v>
      </c>
      <c r="E952" s="247">
        <f>IF(OR(D952&lt;$F$757,D952&gt;$F$758),C952,"")</f>
        <v>8.8331956211313999E-7</v>
      </c>
      <c r="F952" s="247" t="str">
        <f>IF(AND(D952&gt;$F$757,D952&lt;$F$758),C952,"")</f>
        <v/>
      </c>
      <c r="G952" s="247" t="str">
        <f>IF(C952=MAX($C$761:$C$2761),C952,"")</f>
        <v/>
      </c>
      <c r="H952" s="247">
        <f>_xlfn.NORM.DIST(B952,$F$753,$F$754,0)</f>
        <v>0</v>
      </c>
      <c r="I952" s="247">
        <f>IF(H952=MAX($H$761:$H$2761),C952,"")</f>
        <v>8.8331956211313999E-7</v>
      </c>
      <c r="J952" s="247" t="str">
        <f>IF(I952=MIN($I$761:$I$2761),I952,"")</f>
        <v/>
      </c>
      <c r="K952" s="247"/>
      <c r="L952" s="247"/>
      <c r="M952" s="247"/>
      <c r="N952" s="247"/>
      <c r="O952" s="247">
        <v>191</v>
      </c>
      <c r="P952" s="247">
        <f>$P$755+(O952*$P$758)</f>
        <v>-453.30135866444675</v>
      </c>
      <c r="Q952" s="247">
        <f>_xlfn.NORM.DIST(P952,P$752,P$753,0)</f>
        <v>1.5157642629342781E-5</v>
      </c>
      <c r="R952" s="247">
        <f>_xlfn.NORM.DIST(P952,P$752,P$753,1)</f>
        <v>6.0608692082616525E-4</v>
      </c>
      <c r="S952" s="253">
        <f>IF(OR(R952&lt;$T$757,R952&gt;$T$758),Q952,"")</f>
        <v>1.5157642629342781E-5</v>
      </c>
      <c r="T952" s="253" t="str">
        <f>IF(AND(R952&gt;$T$757,R952&lt;$T$758),Q952,"")</f>
        <v/>
      </c>
      <c r="U952" s="253" t="str">
        <f>IF(Q952=MAX($Q$761:$Q$2761),Q952,"")</f>
        <v/>
      </c>
      <c r="V952" s="253">
        <f>_xlfn.NORM.DIST(P952,$T$753,$T$754,0)</f>
        <v>5.5646977511649066E-55</v>
      </c>
      <c r="W952" s="253" t="str">
        <f>IF(V952=MAX($V$761:$V$2761),Q952,"")</f>
        <v/>
      </c>
      <c r="X952" s="253" t="str">
        <f t="shared" si="113"/>
        <v/>
      </c>
      <c r="AB952" s="253">
        <v>191</v>
      </c>
      <c r="AC952" s="253">
        <f t="shared" si="129"/>
        <v>-701.45265138821185</v>
      </c>
      <c r="AD952" s="253">
        <f t="shared" si="114"/>
        <v>9.7953582247257551E-6</v>
      </c>
      <c r="AE952" s="253">
        <f t="shared" si="115"/>
        <v>6.0608692082616427E-4</v>
      </c>
      <c r="AF952" s="253">
        <f>IF(OR(AE952&lt;$T$757,AE952&gt;$T$758),AD952,"")</f>
        <v>9.7953582247257551E-6</v>
      </c>
      <c r="AG952" s="253" t="str">
        <f t="shared" si="116"/>
        <v/>
      </c>
      <c r="AH952" s="253" t="str">
        <f t="shared" si="117"/>
        <v/>
      </c>
      <c r="AI952" s="253">
        <f t="shared" si="118"/>
        <v>6.5203491553420076E-4</v>
      </c>
      <c r="AJ952" s="253" t="str">
        <f t="shared" si="119"/>
        <v/>
      </c>
      <c r="AK952" s="253" t="str">
        <f t="shared" si="120"/>
        <v/>
      </c>
      <c r="AO952" s="253">
        <v>191</v>
      </c>
      <c r="AP952" s="253">
        <f t="shared" si="121"/>
        <v>-4135.4157282868164</v>
      </c>
      <c r="AQ952" s="253">
        <f t="shared" si="122"/>
        <v>1.6614967997129682E-6</v>
      </c>
      <c r="AR952" s="253">
        <f t="shared" si="123"/>
        <v>6.0608692082616525E-4</v>
      </c>
      <c r="AS952" s="253">
        <f>IF(OR(AR952&lt;$T$757,AR952&gt;$T$758),AQ952,"")</f>
        <v>1.6614967997129682E-6</v>
      </c>
      <c r="AT952" s="253" t="str">
        <f t="shared" si="124"/>
        <v/>
      </c>
      <c r="AU952" s="253" t="str">
        <f t="shared" si="125"/>
        <v/>
      </c>
      <c r="AV952" s="253">
        <f t="shared" si="126"/>
        <v>0</v>
      </c>
      <c r="AW952" s="253">
        <f t="shared" si="127"/>
        <v>1.6614967997129682E-6</v>
      </c>
      <c r="AX952" s="253" t="str">
        <f t="shared" si="128"/>
        <v/>
      </c>
      <c r="AZ952" s="259"/>
      <c r="BA952" s="259">
        <f>BA951+$BD$753</f>
        <v>1.254399999999996</v>
      </c>
      <c r="BB952" s="274">
        <f t="shared" si="132"/>
        <v>0.98961994285950761</v>
      </c>
      <c r="BC952" s="259">
        <f t="shared" si="133"/>
        <v>1.6097973256590237E-4</v>
      </c>
      <c r="BD952" s="259" t="str">
        <f t="shared" si="130"/>
        <v/>
      </c>
      <c r="BE952" s="254" t="str">
        <f t="shared" si="131"/>
        <v/>
      </c>
    </row>
    <row r="953" spans="1:57" ht="20.100000000000001" customHeight="1" x14ac:dyDescent="0.25">
      <c r="A953" s="247">
        <v>192</v>
      </c>
      <c r="B953" s="247">
        <f>$B$755+(A953*$B$758)</f>
        <v>-7768.9741239911973</v>
      </c>
      <c r="C953" s="247">
        <f>_xlfn.NORM.DIST($B953,$B$752,$B$753,0)</f>
        <v>8.9482041108077446E-7</v>
      </c>
      <c r="D953" s="247">
        <f>_xlfn.NORM.DIST($B953,$B$752,$B$753,1)</f>
        <v>6.1463528049309358E-4</v>
      </c>
      <c r="E953" s="247">
        <f>IF(OR(D953&lt;$F$757,D953&gt;$F$758),C953,"")</f>
        <v>8.9482041108077446E-7</v>
      </c>
      <c r="F953" s="247" t="str">
        <f>IF(AND(D953&gt;$F$757,D953&lt;$F$758),C953,"")</f>
        <v/>
      </c>
      <c r="G953" s="247" t="str">
        <f>IF(C953=MAX($C$761:$C$2761),C953,"")</f>
        <v/>
      </c>
      <c r="H953" s="247">
        <f>_xlfn.NORM.DIST(B953,$F$753,$F$754,0)</f>
        <v>0</v>
      </c>
      <c r="I953" s="247">
        <f>IF(H953=MAX($H$761:$H$2761),C953,"")</f>
        <v>8.9482041108077446E-7</v>
      </c>
      <c r="J953" s="247" t="str">
        <f>IF(I953=MIN($I$761:$I$2761),I953,"")</f>
        <v/>
      </c>
      <c r="K953" s="247"/>
      <c r="L953" s="247"/>
      <c r="M953" s="247"/>
      <c r="N953" s="247"/>
      <c r="O953" s="247">
        <v>192</v>
      </c>
      <c r="P953" s="247">
        <f>$P$755+(O953*$P$758)</f>
        <v>-452.74103560058467</v>
      </c>
      <c r="Q953" s="247">
        <f>_xlfn.NORM.DIST(P953,P$752,P$753,0)</f>
        <v>1.5354995621467613E-5</v>
      </c>
      <c r="R953" s="247">
        <f>_xlfn.NORM.DIST(P953,P$752,P$753,1)</f>
        <v>6.1463528049309185E-4</v>
      </c>
      <c r="S953" s="253">
        <f>IF(OR(R953&lt;$T$757,R953&gt;$T$758),Q953,"")</f>
        <v>1.5354995621467613E-5</v>
      </c>
      <c r="T953" s="253" t="str">
        <f>IF(AND(R953&gt;$T$757,R953&lt;$T$758),Q953,"")</f>
        <v/>
      </c>
      <c r="U953" s="253" t="str">
        <f>IF(Q953=MAX($Q$761:$Q$2761),Q953,"")</f>
        <v/>
      </c>
      <c r="V953" s="253">
        <f>_xlfn.NORM.DIST(P953,$T$753,$T$754,0)</f>
        <v>5.2315569734821504E-55</v>
      </c>
      <c r="W953" s="253" t="str">
        <f>IF(V953=MAX($V$761:$V$2761),Q953,"")</f>
        <v/>
      </c>
      <c r="X953" s="253" t="str">
        <f t="shared" ref="X953:X1016" si="134">IF(W953=MIN($W$761:$W$2761),W953,"")</f>
        <v/>
      </c>
      <c r="AB953" s="253">
        <v>192</v>
      </c>
      <c r="AC953" s="253">
        <f t="shared" si="129"/>
        <v>-700.58559001443155</v>
      </c>
      <c r="AD953" s="253">
        <f t="shared" ref="AD953:AD1016" si="135">_xlfn.NORM.DIST(AC953,AC$752,AC$753,0)</f>
        <v>9.9228941022930551E-6</v>
      </c>
      <c r="AE953" s="253">
        <f t="shared" ref="AE953:AE1016" si="136">_xlfn.NORM.DIST(AC953,AC$752,AC$753,1)</f>
        <v>6.1463528049309358E-4</v>
      </c>
      <c r="AF953" s="253">
        <f>IF(OR(AE953&lt;$T$757,AE953&gt;$T$758),AD953,"")</f>
        <v>9.9228941022930551E-6</v>
      </c>
      <c r="AG953" s="253" t="str">
        <f t="shared" ref="AG953:AG1016" si="137">IF(AND(AE953&gt;$AG$757,AE953&lt;$AG$758),AD953,"")</f>
        <v/>
      </c>
      <c r="AH953" s="253" t="str">
        <f t="shared" ref="AH953:AH1016" si="138">IF(AD953=MAX($AD$761:$AD$2761),AD953,"")</f>
        <v/>
      </c>
      <c r="AI953" s="253">
        <f t="shared" ref="AI953:AI1016" si="139">_xlfn.NORM.DIST(AC953,$AG$753,$AG$754,0)</f>
        <v>6.5579779112139123E-4</v>
      </c>
      <c r="AJ953" s="253" t="str">
        <f t="shared" ref="AJ953:AJ1016" si="140">IF(AI953=MAX($AI$761:$AI$2761),AD953,"")</f>
        <v/>
      </c>
      <c r="AK953" s="253" t="str">
        <f t="shared" ref="AK953:AK1016" si="141">IF(AJ953=MIN($AJ$761:$AJ$2761),AJ953,"")</f>
        <v/>
      </c>
      <c r="AO953" s="253">
        <v>192</v>
      </c>
      <c r="AP953" s="253">
        <f t="shared" ref="AP953:AP1016" si="142">AP$755+(AO953*AP$758)</f>
        <v>-4130.3039659527167</v>
      </c>
      <c r="AQ953" s="253">
        <f t="shared" ref="AQ953:AQ1016" si="143">_xlfn.NORM.DIST(AP953,AP$752,AP$753,0)</f>
        <v>1.6831295412181986E-6</v>
      </c>
      <c r="AR953" s="253">
        <f t="shared" ref="AR953:AR1016" si="144">_xlfn.NORM.DIST(AP953,AP$752,AP$753,1)</f>
        <v>6.1463528049309358E-4</v>
      </c>
      <c r="AS953" s="253">
        <f>IF(OR(AR953&lt;$T$757,AR953&gt;$T$758),AQ953,"")</f>
        <v>1.6831295412181986E-6</v>
      </c>
      <c r="AT953" s="253" t="str">
        <f t="shared" ref="AT953:AT1016" si="145">IF(AND(AR953&gt;$AG$757,AR953&lt;$AG$758),AQ953,"")</f>
        <v/>
      </c>
      <c r="AU953" s="253" t="str">
        <f t="shared" ref="AU953:AU1016" si="146">IF(AQ953=MAX($AQ$761:$AQ$2761),AQ953,"")</f>
        <v/>
      </c>
      <c r="AV953" s="253">
        <f t="shared" ref="AV953:AV1016" si="147">_xlfn.NORM.DIST(AP953,$AT$753,$AT$754,0)</f>
        <v>0</v>
      </c>
      <c r="AW953" s="253">
        <f t="shared" ref="AW953:AW1016" si="148">IF(AV953=MAX($AV$761:$AV$2761),AQ953,"")</f>
        <v>1.6831295412181986E-6</v>
      </c>
      <c r="AX953" s="253" t="str">
        <f t="shared" ref="AX953:AX1016" si="149">IF(AW953=MIN($AW$761:$AW$2761),AW953,"")</f>
        <v/>
      </c>
      <c r="AZ953" s="275"/>
      <c r="BA953" s="259">
        <f>BA952+$BD$753</f>
        <v>1.2607999999999959</v>
      </c>
      <c r="BB953" s="274">
        <f t="shared" si="132"/>
        <v>0.9894589631269417</v>
      </c>
      <c r="BC953" s="259">
        <f t="shared" si="133"/>
        <v>1.6251476046247326E-4</v>
      </c>
      <c r="BD953" s="259" t="str">
        <f t="shared" si="130"/>
        <v/>
      </c>
      <c r="BE953" s="254" t="str">
        <f t="shared" si="131"/>
        <v/>
      </c>
    </row>
    <row r="954" spans="1:57" ht="20.100000000000001" customHeight="1" x14ac:dyDescent="0.25">
      <c r="A954" s="247">
        <v>193</v>
      </c>
      <c r="B954" s="247">
        <f>$B$755+(A954*$B$758)</f>
        <v>-7759.3590570060596</v>
      </c>
      <c r="C954" s="247">
        <f>_xlfn.NORM.DIST($B954,$B$752,$B$753,0)</f>
        <v>9.0645649805003443E-7</v>
      </c>
      <c r="D954" s="247">
        <f>_xlfn.NORM.DIST($B954,$B$752,$B$753,1)</f>
        <v>6.2329487065019087E-4</v>
      </c>
      <c r="E954" s="247">
        <f>IF(OR(D954&lt;$F$757,D954&gt;$F$758),C954,"")</f>
        <v>9.0645649805003443E-7</v>
      </c>
      <c r="F954" s="247" t="str">
        <f>IF(AND(D954&gt;$F$757,D954&lt;$F$758),C954,"")</f>
        <v/>
      </c>
      <c r="G954" s="247" t="str">
        <f>IF(C954=MAX($C$761:$C$2761),C954,"")</f>
        <v/>
      </c>
      <c r="H954" s="247">
        <f>_xlfn.NORM.DIST(B954,$F$753,$F$754,0)</f>
        <v>0</v>
      </c>
      <c r="I954" s="247">
        <f>IF(H954=MAX($H$761:$H$2761),C954,"")</f>
        <v>9.0645649805003443E-7</v>
      </c>
      <c r="J954" s="247" t="str">
        <f>IF(I954=MIN($I$761:$I$2761),I954,"")</f>
        <v/>
      </c>
      <c r="K954" s="247"/>
      <c r="L954" s="247"/>
      <c r="M954" s="247"/>
      <c r="N954" s="247"/>
      <c r="O954" s="247">
        <v>193</v>
      </c>
      <c r="P954" s="247">
        <f>$P$755+(O954*$P$758)</f>
        <v>-452.18071253672258</v>
      </c>
      <c r="Q954" s="247">
        <f>_xlfn.NORM.DIST(P954,P$752,P$753,0)</f>
        <v>1.555466927916637E-5</v>
      </c>
      <c r="R954" s="247">
        <f>_xlfn.NORM.DIST(P954,P$752,P$753,1)</f>
        <v>6.2329487065018925E-4</v>
      </c>
      <c r="S954" s="253">
        <f>IF(OR(R954&lt;$T$757,R954&gt;$T$758),Q954,"")</f>
        <v>1.555466927916637E-5</v>
      </c>
      <c r="T954" s="253" t="str">
        <f>IF(AND(R954&gt;$T$757,R954&lt;$T$758),Q954,"")</f>
        <v/>
      </c>
      <c r="U954" s="253" t="str">
        <f>IF(Q954=MAX($Q$761:$Q$2761),Q954,"")</f>
        <v/>
      </c>
      <c r="V954" s="253">
        <f>_xlfn.NORM.DIST(P954,$T$753,$T$754,0)</f>
        <v>4.9182815827773823E-55</v>
      </c>
      <c r="W954" s="253" t="str">
        <f>IF(V954=MAX($V$761:$V$2761),Q954,"")</f>
        <v/>
      </c>
      <c r="X954" s="253" t="str">
        <f t="shared" si="134"/>
        <v/>
      </c>
      <c r="AB954" s="253">
        <v>193</v>
      </c>
      <c r="AC954" s="253">
        <f t="shared" ref="AC954:AC1017" si="150">$AC$755+(AB954*$AC$758)</f>
        <v>-699.71852864065136</v>
      </c>
      <c r="AD954" s="253">
        <f t="shared" si="135"/>
        <v>1.0051929668906432E-5</v>
      </c>
      <c r="AE954" s="253">
        <f t="shared" si="136"/>
        <v>6.2329487065018925E-4</v>
      </c>
      <c r="AF954" s="253">
        <f>IF(OR(AE954&lt;$T$757,AE954&gt;$T$758),AD954,"")</f>
        <v>1.0051929668906432E-5</v>
      </c>
      <c r="AG954" s="253" t="str">
        <f t="shared" si="137"/>
        <v/>
      </c>
      <c r="AH954" s="253" t="str">
        <f t="shared" si="138"/>
        <v/>
      </c>
      <c r="AI954" s="253">
        <f t="shared" si="139"/>
        <v>6.595718289265464E-4</v>
      </c>
      <c r="AJ954" s="253" t="str">
        <f t="shared" si="140"/>
        <v/>
      </c>
      <c r="AK954" s="253" t="str">
        <f t="shared" si="141"/>
        <v/>
      </c>
      <c r="AO954" s="253">
        <v>193</v>
      </c>
      <c r="AP954" s="253">
        <f t="shared" si="142"/>
        <v>-4125.192203618617</v>
      </c>
      <c r="AQ954" s="253">
        <f t="shared" si="143"/>
        <v>1.7050166612253158E-6</v>
      </c>
      <c r="AR954" s="253">
        <f t="shared" si="144"/>
        <v>6.2329487065018925E-4</v>
      </c>
      <c r="AS954" s="253">
        <f>IF(OR(AR954&lt;$T$757,AR954&gt;$T$758),AQ954,"")</f>
        <v>1.7050166612253158E-6</v>
      </c>
      <c r="AT954" s="253" t="str">
        <f t="shared" si="145"/>
        <v/>
      </c>
      <c r="AU954" s="253" t="str">
        <f t="shared" si="146"/>
        <v/>
      </c>
      <c r="AV954" s="253">
        <f t="shared" si="147"/>
        <v>0</v>
      </c>
      <c r="AW954" s="253">
        <f t="shared" si="148"/>
        <v>1.7050166612253158E-6</v>
      </c>
      <c r="AX954" s="253" t="str">
        <f t="shared" si="149"/>
        <v/>
      </c>
      <c r="AZ954" s="259"/>
      <c r="BA954" s="259">
        <f>BA953+$BD$753</f>
        <v>1.2671999999999959</v>
      </c>
      <c r="BB954" s="274">
        <f t="shared" si="132"/>
        <v>0.98929644836647923</v>
      </c>
      <c r="BC954" s="259">
        <f t="shared" si="133"/>
        <v>1.6405391068108344E-4</v>
      </c>
      <c r="BD954" s="259" t="str">
        <f t="shared" si="130"/>
        <v/>
      </c>
      <c r="BE954" s="254" t="str">
        <f t="shared" si="131"/>
        <v/>
      </c>
    </row>
    <row r="955" spans="1:57" ht="20.100000000000001" customHeight="1" x14ac:dyDescent="0.25">
      <c r="A955" s="247">
        <v>194</v>
      </c>
      <c r="B955" s="247">
        <f>$B$755+(A955*$B$758)</f>
        <v>-7749.743990020922</v>
      </c>
      <c r="C955" s="247">
        <f>_xlfn.NORM.DIST($B955,$B$752,$B$753,0)</f>
        <v>9.1822920685926211E-7</v>
      </c>
      <c r="D955" s="247">
        <f>_xlfn.NORM.DIST($B955,$B$752,$B$753,1)</f>
        <v>6.3206699826365276E-4</v>
      </c>
      <c r="E955" s="247">
        <f>IF(OR(D955&lt;$F$757,D955&gt;$F$758),C955,"")</f>
        <v>9.1822920685926211E-7</v>
      </c>
      <c r="F955" s="247" t="str">
        <f>IF(AND(D955&gt;$F$757,D955&lt;$F$758),C955,"")</f>
        <v/>
      </c>
      <c r="G955" s="247" t="str">
        <f>IF(C955=MAX($C$761:$C$2761),C955,"")</f>
        <v/>
      </c>
      <c r="H955" s="247">
        <f>_xlfn.NORM.DIST(B955,$F$753,$F$754,0)</f>
        <v>0</v>
      </c>
      <c r="I955" s="247">
        <f>IF(H955=MAX($H$761:$H$2761),C955,"")</f>
        <v>9.1822920685926211E-7</v>
      </c>
      <c r="J955" s="247" t="str">
        <f>IF(I955=MIN($I$761:$I$2761),I955,"")</f>
        <v/>
      </c>
      <c r="K955" s="247"/>
      <c r="L955" s="247"/>
      <c r="M955" s="247"/>
      <c r="N955" s="247"/>
      <c r="O955" s="247">
        <v>194</v>
      </c>
      <c r="P955" s="247">
        <f>$P$755+(O955*$P$758)</f>
        <v>-451.62038947286044</v>
      </c>
      <c r="Q955" s="247">
        <f>_xlfn.NORM.DIST(P955,P$752,P$753,0)</f>
        <v>1.5756687348915353E-5</v>
      </c>
      <c r="R955" s="247">
        <f>_xlfn.NORM.DIST(P955,P$752,P$753,1)</f>
        <v>6.3206699826365276E-4</v>
      </c>
      <c r="S955" s="253">
        <f>IF(OR(R955&lt;$T$757,R955&gt;$T$758),Q955,"")</f>
        <v>1.5756687348915353E-5</v>
      </c>
      <c r="T955" s="253" t="str">
        <f>IF(AND(R955&gt;$T$757,R955&lt;$T$758),Q955,"")</f>
        <v/>
      </c>
      <c r="U955" s="253" t="str">
        <f>IF(Q955=MAX($Q$761:$Q$2761),Q955,"")</f>
        <v/>
      </c>
      <c r="V955" s="253">
        <f>_xlfn.NORM.DIST(P955,$T$753,$T$754,0)</f>
        <v>4.6236917272036691E-55</v>
      </c>
      <c r="W955" s="253" t="str">
        <f>IF(V955=MAX($V$761:$V$2761),Q955,"")</f>
        <v/>
      </c>
      <c r="X955" s="253" t="str">
        <f t="shared" si="134"/>
        <v/>
      </c>
      <c r="AB955" s="253">
        <v>194</v>
      </c>
      <c r="AC955" s="253">
        <f t="shared" si="150"/>
        <v>-698.85146726687117</v>
      </c>
      <c r="AD955" s="253">
        <f t="shared" si="135"/>
        <v>1.0182480270305881E-5</v>
      </c>
      <c r="AE955" s="253">
        <f t="shared" si="136"/>
        <v>6.3206699826365276E-4</v>
      </c>
      <c r="AF955" s="253">
        <f>IF(OR(AE955&lt;$T$757,AE955&gt;$T$758),AD955,"")</f>
        <v>1.0182480270305881E-5</v>
      </c>
      <c r="AG955" s="253" t="str">
        <f t="shared" si="137"/>
        <v/>
      </c>
      <c r="AH955" s="253" t="str">
        <f t="shared" si="138"/>
        <v/>
      </c>
      <c r="AI955" s="253">
        <f t="shared" si="139"/>
        <v>6.63356972071148E-4</v>
      </c>
      <c r="AJ955" s="253" t="str">
        <f t="shared" si="140"/>
        <v/>
      </c>
      <c r="AK955" s="253" t="str">
        <f t="shared" si="141"/>
        <v/>
      </c>
      <c r="AO955" s="253">
        <v>194</v>
      </c>
      <c r="AP955" s="253">
        <f t="shared" si="142"/>
        <v>-4120.0804412845173</v>
      </c>
      <c r="AQ955" s="253">
        <f t="shared" si="143"/>
        <v>1.7271607626914837E-6</v>
      </c>
      <c r="AR955" s="253">
        <f t="shared" si="144"/>
        <v>6.3206699826365276E-4</v>
      </c>
      <c r="AS955" s="253">
        <f>IF(OR(AR955&lt;$T$757,AR955&gt;$T$758),AQ955,"")</f>
        <v>1.7271607626914837E-6</v>
      </c>
      <c r="AT955" s="253" t="str">
        <f t="shared" si="145"/>
        <v/>
      </c>
      <c r="AU955" s="253" t="str">
        <f t="shared" si="146"/>
        <v/>
      </c>
      <c r="AV955" s="253">
        <f t="shared" si="147"/>
        <v>0</v>
      </c>
      <c r="AW955" s="253">
        <f t="shared" si="148"/>
        <v>1.7271607626914837E-6</v>
      </c>
      <c r="AX955" s="253" t="str">
        <f t="shared" si="149"/>
        <v/>
      </c>
      <c r="AZ955" s="259"/>
      <c r="BA955" s="259">
        <f>BA954+$BD$753</f>
        <v>1.2735999999999958</v>
      </c>
      <c r="BB955" s="274">
        <f t="shared" si="132"/>
        <v>0.98913239445579815</v>
      </c>
      <c r="BC955" s="259">
        <f t="shared" si="133"/>
        <v>1.6559713070796178E-4</v>
      </c>
      <c r="BD955" s="259" t="str">
        <f t="shared" si="130"/>
        <v/>
      </c>
      <c r="BE955" s="254" t="str">
        <f t="shared" si="131"/>
        <v/>
      </c>
    </row>
    <row r="956" spans="1:57" ht="20.100000000000001" customHeight="1" x14ac:dyDescent="0.25">
      <c r="A956" s="247">
        <v>195</v>
      </c>
      <c r="B956" s="247">
        <f>$B$755+(A956*$B$758)</f>
        <v>-7740.1289230357852</v>
      </c>
      <c r="C956" s="247">
        <f>_xlfn.NORM.DIST($B956,$B$752,$B$753,0)</f>
        <v>9.3013993273039557E-7</v>
      </c>
      <c r="D956" s="247">
        <f>_xlfn.NORM.DIST($B956,$B$752,$B$753,1)</f>
        <v>6.4095298366005486E-4</v>
      </c>
      <c r="E956" s="247">
        <f>IF(OR(D956&lt;$F$757,D956&gt;$F$758),C956,"")</f>
        <v>9.3013993273039557E-7</v>
      </c>
      <c r="F956" s="247" t="str">
        <f>IF(AND(D956&gt;$F$757,D956&lt;$F$758),C956,"")</f>
        <v/>
      </c>
      <c r="G956" s="247" t="str">
        <f>IF(C956=MAX($C$761:$C$2761),C956,"")</f>
        <v/>
      </c>
      <c r="H956" s="247">
        <f>_xlfn.NORM.DIST(B956,$F$753,$F$754,0)</f>
        <v>0</v>
      </c>
      <c r="I956" s="247">
        <f>IF(H956=MAX($H$761:$H$2761),C956,"")</f>
        <v>9.3013993273039557E-7</v>
      </c>
      <c r="J956" s="247" t="str">
        <f>IF(I956=MIN($I$761:$I$2761),I956,"")</f>
        <v/>
      </c>
      <c r="K956" s="247"/>
      <c r="L956" s="247"/>
      <c r="M956" s="247"/>
      <c r="N956" s="247"/>
      <c r="O956" s="247">
        <v>195</v>
      </c>
      <c r="P956" s="247">
        <f>$P$755+(O956*$P$758)</f>
        <v>-451.06006640899835</v>
      </c>
      <c r="Q956" s="247">
        <f>_xlfn.NORM.DIST(P956,P$752,P$753,0)</f>
        <v>1.5961073772531753E-5</v>
      </c>
      <c r="R956" s="247">
        <f>_xlfn.NORM.DIST(P956,P$752,P$753,1)</f>
        <v>6.4095298366005486E-4</v>
      </c>
      <c r="S956" s="253">
        <f>IF(OR(R956&lt;$T$757,R956&gt;$T$758),Q956,"")</f>
        <v>1.5961073772531753E-5</v>
      </c>
      <c r="T956" s="253" t="str">
        <f>IF(AND(R956&gt;$T$757,R956&lt;$T$758),Q956,"")</f>
        <v/>
      </c>
      <c r="U956" s="253" t="str">
        <f>IF(Q956=MAX($Q$761:$Q$2761),Q956,"")</f>
        <v/>
      </c>
      <c r="V956" s="253">
        <f>_xlfn.NORM.DIST(P956,$T$753,$T$754,0)</f>
        <v>4.3466773454789336E-55</v>
      </c>
      <c r="W956" s="253" t="str">
        <f>IF(V956=MAX($V$761:$V$2761),Q956,"")</f>
        <v/>
      </c>
      <c r="X956" s="253" t="str">
        <f t="shared" si="134"/>
        <v/>
      </c>
      <c r="AB956" s="253">
        <v>195</v>
      </c>
      <c r="AC956" s="253">
        <f t="shared" si="150"/>
        <v>-697.98440589309087</v>
      </c>
      <c r="AD956" s="253">
        <f t="shared" si="135"/>
        <v>1.0314561378466978E-5</v>
      </c>
      <c r="AE956" s="253">
        <f t="shared" si="136"/>
        <v>6.4095298366005486E-4</v>
      </c>
      <c r="AF956" s="253">
        <f>IF(OR(AE956&lt;$T$757,AE956&gt;$T$758),AD956,"")</f>
        <v>1.0314561378466978E-5</v>
      </c>
      <c r="AG956" s="253" t="str">
        <f t="shared" si="137"/>
        <v/>
      </c>
      <c r="AH956" s="253" t="str">
        <f t="shared" si="138"/>
        <v/>
      </c>
      <c r="AI956" s="253">
        <f t="shared" si="139"/>
        <v>6.6715316281522666E-4</v>
      </c>
      <c r="AJ956" s="253" t="str">
        <f t="shared" si="140"/>
        <v/>
      </c>
      <c r="AK956" s="253" t="str">
        <f t="shared" si="141"/>
        <v/>
      </c>
      <c r="AO956" s="253">
        <v>195</v>
      </c>
      <c r="AP956" s="253">
        <f t="shared" si="142"/>
        <v>-4114.9686789504176</v>
      </c>
      <c r="AQ956" s="253">
        <f t="shared" si="143"/>
        <v>1.7495644699860524E-6</v>
      </c>
      <c r="AR956" s="253">
        <f t="shared" si="144"/>
        <v>6.4095298366005486E-4</v>
      </c>
      <c r="AS956" s="253">
        <f>IF(OR(AR956&lt;$T$757,AR956&gt;$T$758),AQ956,"")</f>
        <v>1.7495644699860524E-6</v>
      </c>
      <c r="AT956" s="253" t="str">
        <f t="shared" si="145"/>
        <v/>
      </c>
      <c r="AU956" s="253" t="str">
        <f t="shared" si="146"/>
        <v/>
      </c>
      <c r="AV956" s="253">
        <f t="shared" si="147"/>
        <v>0</v>
      </c>
      <c r="AW956" s="253">
        <f t="shared" si="148"/>
        <v>1.7495644699860524E-6</v>
      </c>
      <c r="AX956" s="253" t="str">
        <f t="shared" si="149"/>
        <v/>
      </c>
      <c r="AZ956" s="259"/>
      <c r="BA956" s="259">
        <f>BA955+$BD$753</f>
        <v>1.2799999999999958</v>
      </c>
      <c r="BB956" s="274">
        <f t="shared" si="132"/>
        <v>0.98896679732509019</v>
      </c>
      <c r="BC956" s="259">
        <f t="shared" si="133"/>
        <v>1.6714436813236588E-4</v>
      </c>
      <c r="BD956" s="259" t="str">
        <f t="shared" si="130"/>
        <v/>
      </c>
      <c r="BE956" s="254" t="str">
        <f t="shared" si="131"/>
        <v/>
      </c>
    </row>
    <row r="957" spans="1:57" ht="20.100000000000001" customHeight="1" x14ac:dyDescent="0.25">
      <c r="A957" s="248">
        <v>196</v>
      </c>
      <c r="B957" s="247">
        <f>$B$755+(A957*$B$758)</f>
        <v>-7730.5138560506475</v>
      </c>
      <c r="C957" s="247">
        <f>_xlfn.NORM.DIST($B957,$B$752,$B$753,0)</f>
        <v>9.4219008232694601E-7</v>
      </c>
      <c r="D957" s="247">
        <f>_xlfn.NORM.DIST($B957,$B$752,$B$753,1)</f>
        <v>6.4995416063608473E-4</v>
      </c>
      <c r="E957" s="247">
        <f>IF(OR(D957&lt;$F$757,D957&gt;$F$758),C957,"")</f>
        <v>9.4219008232694601E-7</v>
      </c>
      <c r="F957" s="247" t="str">
        <f>IF(AND(D957&gt;$F$757,D957&lt;$F$758),C957,"")</f>
        <v/>
      </c>
      <c r="G957" s="247" t="str">
        <f>IF(C957=MAX($C$761:$C$2761),C957,"")</f>
        <v/>
      </c>
      <c r="H957" s="247">
        <f>_xlfn.NORM.DIST(B957,$F$753,$F$754,0)</f>
        <v>0</v>
      </c>
      <c r="I957" s="247">
        <f>IF(H957=MAX($H$761:$H$2761),C957,"")</f>
        <v>9.4219008232694601E-7</v>
      </c>
      <c r="J957" s="247" t="str">
        <f>IF(I957=MIN($I$761:$I$2761),I957,"")</f>
        <v/>
      </c>
      <c r="K957" s="247"/>
      <c r="L957" s="247"/>
      <c r="M957" s="247"/>
      <c r="N957" s="247"/>
      <c r="O957" s="248">
        <v>196</v>
      </c>
      <c r="P957" s="247">
        <f>$P$755+(O957*$P$758)</f>
        <v>-450.49974334513621</v>
      </c>
      <c r="Q957" s="247">
        <f>_xlfn.NORM.DIST(P957,P$752,P$753,0)</f>
        <v>1.6167852688168696E-5</v>
      </c>
      <c r="R957" s="247">
        <f>_xlfn.NORM.DIST(P957,P$752,P$753,1)</f>
        <v>6.4995416063608625E-4</v>
      </c>
      <c r="S957" s="253">
        <f>IF(OR(R957&lt;$T$757,R957&gt;$T$758),Q957,"")</f>
        <v>1.6167852688168696E-5</v>
      </c>
      <c r="T957" s="253" t="str">
        <f>IF(AND(R957&gt;$T$757,R957&lt;$T$758),Q957,"")</f>
        <v/>
      </c>
      <c r="U957" s="253" t="str">
        <f>IF(Q957=MAX($Q$761:$Q$2761),Q957,"")</f>
        <v/>
      </c>
      <c r="V957" s="253">
        <f>_xlfn.NORM.DIST(P957,$T$753,$T$754,0)</f>
        <v>4.0861940555630147E-55</v>
      </c>
      <c r="W957" s="253" t="str">
        <f>IF(V957=MAX($V$761:$V$2761),Q957,"")</f>
        <v/>
      </c>
      <c r="X957" s="253" t="str">
        <f t="shared" si="134"/>
        <v/>
      </c>
      <c r="AB957" s="259">
        <v>196</v>
      </c>
      <c r="AC957" s="253">
        <f t="shared" si="150"/>
        <v>-697.11734451931056</v>
      </c>
      <c r="AD957" s="253">
        <f t="shared" si="135"/>
        <v>1.0448188592243824E-5</v>
      </c>
      <c r="AE957" s="253">
        <f t="shared" si="136"/>
        <v>6.4995416063608625E-4</v>
      </c>
      <c r="AF957" s="253">
        <f>IF(OR(AE957&lt;$T$757,AE957&gt;$T$758),AD957,"")</f>
        <v>1.0448188592243824E-5</v>
      </c>
      <c r="AG957" s="253" t="str">
        <f t="shared" si="137"/>
        <v/>
      </c>
      <c r="AH957" s="253" t="str">
        <f t="shared" si="138"/>
        <v/>
      </c>
      <c r="AI957" s="253">
        <f t="shared" si="139"/>
        <v>6.7096034255612253E-4</v>
      </c>
      <c r="AJ957" s="253" t="str">
        <f t="shared" si="140"/>
        <v/>
      </c>
      <c r="AK957" s="253" t="str">
        <f t="shared" si="141"/>
        <v/>
      </c>
      <c r="AO957" s="259">
        <v>196</v>
      </c>
      <c r="AP957" s="253">
        <f t="shared" si="142"/>
        <v>-4109.856916616317</v>
      </c>
      <c r="AQ957" s="253">
        <f t="shared" si="143"/>
        <v>1.7722304289996145E-6</v>
      </c>
      <c r="AR957" s="253">
        <f t="shared" si="144"/>
        <v>6.4995416063608625E-4</v>
      </c>
      <c r="AS957" s="253">
        <f>IF(OR(AR957&lt;$T$757,AR957&gt;$T$758),AQ957,"")</f>
        <v>1.7722304289996145E-6</v>
      </c>
      <c r="AT957" s="253" t="str">
        <f t="shared" si="145"/>
        <v/>
      </c>
      <c r="AU957" s="253" t="str">
        <f t="shared" si="146"/>
        <v/>
      </c>
      <c r="AV957" s="253">
        <f t="shared" si="147"/>
        <v>0</v>
      </c>
      <c r="AW957" s="253">
        <f t="shared" si="148"/>
        <v>1.7722304289996145E-6</v>
      </c>
      <c r="AX957" s="253" t="str">
        <f t="shared" si="149"/>
        <v/>
      </c>
      <c r="AZ957" s="259"/>
      <c r="BA957" s="259">
        <f>BA956+$BD$753</f>
        <v>1.2863999999999958</v>
      </c>
      <c r="BB957" s="274">
        <f t="shared" si="132"/>
        <v>0.98879965295695782</v>
      </c>
      <c r="BC957" s="259">
        <f t="shared" si="133"/>
        <v>1.6869557064902452E-4</v>
      </c>
      <c r="BD957" s="259" t="str">
        <f t="shared" si="130"/>
        <v/>
      </c>
      <c r="BE957" s="254" t="str">
        <f t="shared" si="131"/>
        <v/>
      </c>
    </row>
    <row r="958" spans="1:57" ht="20.100000000000001" customHeight="1" x14ac:dyDescent="0.25">
      <c r="A958" s="247">
        <v>197</v>
      </c>
      <c r="B958" s="247">
        <f>$B$755+(A958*$B$758)</f>
        <v>-7720.8987890655098</v>
      </c>
      <c r="C958" s="247">
        <f>_xlfn.NORM.DIST($B958,$B$752,$B$753,0)</f>
        <v>9.5438107381179508E-7</v>
      </c>
      <c r="D958" s="247">
        <f>_xlfn.NORM.DIST($B958,$B$752,$B$753,1)</f>
        <v>6.5907187656882914E-4</v>
      </c>
      <c r="E958" s="247">
        <f>IF(OR(D958&lt;$F$757,D958&gt;$F$758),C958,"")</f>
        <v>9.5438107381179508E-7</v>
      </c>
      <c r="F958" s="247" t="str">
        <f>IF(AND(D958&gt;$F$757,D958&lt;$F$758),C958,"")</f>
        <v/>
      </c>
      <c r="G958" s="247" t="str">
        <f>IF(C958=MAX($C$761:$C$2761),C958,"")</f>
        <v/>
      </c>
      <c r="H958" s="247">
        <f>_xlfn.NORM.DIST(B958,$F$753,$F$754,0)</f>
        <v>0</v>
      </c>
      <c r="I958" s="247">
        <f>IF(H958=MAX($H$761:$H$2761),C958,"")</f>
        <v>9.5438107381179508E-7</v>
      </c>
      <c r="J958" s="247" t="str">
        <f>IF(I958=MIN($I$761:$I$2761),I958,"")</f>
        <v/>
      </c>
      <c r="K958" s="247"/>
      <c r="L958" s="247"/>
      <c r="M958" s="247"/>
      <c r="N958" s="247"/>
      <c r="O958" s="247">
        <v>197</v>
      </c>
      <c r="P958" s="247">
        <f>$P$755+(O958*$P$758)</f>
        <v>-449.93942028127412</v>
      </c>
      <c r="Q958" s="247">
        <f>_xlfn.NORM.DIST(P958,P$752,P$753,0)</f>
        <v>1.6377048431306795E-5</v>
      </c>
      <c r="R958" s="247">
        <f>_xlfn.NORM.DIST(P958,P$752,P$753,1)</f>
        <v>6.5907187656882914E-4</v>
      </c>
      <c r="S958" s="253">
        <f>IF(OR(R958&lt;$T$757,R958&gt;$T$758),Q958,"")</f>
        <v>1.6377048431306795E-5</v>
      </c>
      <c r="T958" s="253" t="str">
        <f>IF(AND(R958&gt;$T$757,R958&lt;$T$758),Q958,"")</f>
        <v/>
      </c>
      <c r="U958" s="253" t="str">
        <f>IF(Q958=MAX($Q$761:$Q$2761),Q958,"")</f>
        <v/>
      </c>
      <c r="V958" s="253">
        <f>_xlfn.NORM.DIST(P958,$T$753,$T$754,0)</f>
        <v>3.8412592845228131E-55</v>
      </c>
      <c r="W958" s="253" t="str">
        <f>IF(V958=MAX($V$761:$V$2761),Q958,"")</f>
        <v/>
      </c>
      <c r="X958" s="253" t="str">
        <f t="shared" si="134"/>
        <v/>
      </c>
      <c r="AB958" s="253">
        <v>197</v>
      </c>
      <c r="AC958" s="253">
        <f t="shared" si="150"/>
        <v>-696.25028314553037</v>
      </c>
      <c r="AD958" s="253">
        <f t="shared" si="135"/>
        <v>1.0583377638010008E-5</v>
      </c>
      <c r="AE958" s="253">
        <f t="shared" si="136"/>
        <v>6.5907187656883087E-4</v>
      </c>
      <c r="AF958" s="253">
        <f>IF(OR(AE958&lt;$T$757,AE958&gt;$T$758),AD958,"")</f>
        <v>1.0583377638010008E-5</v>
      </c>
      <c r="AG958" s="253" t="str">
        <f t="shared" si="137"/>
        <v/>
      </c>
      <c r="AH958" s="253" t="str">
        <f t="shared" si="138"/>
        <v/>
      </c>
      <c r="AI958" s="253">
        <f t="shared" si="139"/>
        <v>6.7477845182730995E-4</v>
      </c>
      <c r="AJ958" s="253" t="str">
        <f t="shared" si="140"/>
        <v/>
      </c>
      <c r="AK958" s="253" t="str">
        <f t="shared" si="141"/>
        <v/>
      </c>
      <c r="AO958" s="253">
        <v>197</v>
      </c>
      <c r="AP958" s="253">
        <f t="shared" si="142"/>
        <v>-4104.7451542822173</v>
      </c>
      <c r="AQ958" s="253">
        <f t="shared" si="143"/>
        <v>1.7951613072527224E-6</v>
      </c>
      <c r="AR958" s="253">
        <f t="shared" si="144"/>
        <v>6.5907187656883087E-4</v>
      </c>
      <c r="AS958" s="253">
        <f>IF(OR(AR958&lt;$T$757,AR958&gt;$T$758),AQ958,"")</f>
        <v>1.7951613072527224E-6</v>
      </c>
      <c r="AT958" s="253" t="str">
        <f t="shared" si="145"/>
        <v/>
      </c>
      <c r="AU958" s="253" t="str">
        <f t="shared" si="146"/>
        <v/>
      </c>
      <c r="AV958" s="253">
        <f t="shared" si="147"/>
        <v>0</v>
      </c>
      <c r="AW958" s="253">
        <f t="shared" si="148"/>
        <v>1.7951613072527224E-6</v>
      </c>
      <c r="AX958" s="253" t="str">
        <f t="shared" si="149"/>
        <v/>
      </c>
      <c r="AZ958" s="259"/>
      <c r="BA958" s="259">
        <f>BA957+$BD$753</f>
        <v>1.2927999999999957</v>
      </c>
      <c r="BB958" s="274">
        <f t="shared" si="132"/>
        <v>0.9886309573863088</v>
      </c>
      <c r="BC958" s="259">
        <f t="shared" si="133"/>
        <v>1.7025068606069116E-4</v>
      </c>
      <c r="BD958" s="259" t="str">
        <f t="shared" si="130"/>
        <v/>
      </c>
      <c r="BE958" s="254" t="str">
        <f t="shared" si="131"/>
        <v/>
      </c>
    </row>
    <row r="959" spans="1:57" ht="20.100000000000001" customHeight="1" x14ac:dyDescent="0.25">
      <c r="A959" s="247">
        <v>198</v>
      </c>
      <c r="B959" s="247">
        <f>$B$755+(A959*$B$758)</f>
        <v>-7711.2837220803722</v>
      </c>
      <c r="C959" s="247">
        <f>_xlfn.NORM.DIST($B959,$B$752,$B$753,0)</f>
        <v>9.6671433690482612E-7</v>
      </c>
      <c r="D959" s="247">
        <f>_xlfn.NORM.DIST($B959,$B$752,$B$753,1)</f>
        <v>6.6830749252662152E-4</v>
      </c>
      <c r="E959" s="247">
        <f>IF(OR(D959&lt;$F$757,D959&gt;$F$758),C959,"")</f>
        <v>9.6671433690482612E-7</v>
      </c>
      <c r="F959" s="247" t="str">
        <f>IF(AND(D959&gt;$F$757,D959&lt;$F$758),C959,"")</f>
        <v/>
      </c>
      <c r="G959" s="247" t="str">
        <f>IF(C959=MAX($C$761:$C$2761),C959,"")</f>
        <v/>
      </c>
      <c r="H959" s="247">
        <f>_xlfn.NORM.DIST(B959,$F$753,$F$754,0)</f>
        <v>0</v>
      </c>
      <c r="I959" s="247">
        <f>IF(H959=MAX($H$761:$H$2761),C959,"")</f>
        <v>9.6671433690482612E-7</v>
      </c>
      <c r="J959" s="247" t="str">
        <f>IF(I959=MIN($I$761:$I$2761),I959,"")</f>
        <v/>
      </c>
      <c r="K959" s="247"/>
      <c r="L959" s="247"/>
      <c r="M959" s="247"/>
      <c r="N959" s="247"/>
      <c r="O959" s="247">
        <v>198</v>
      </c>
      <c r="P959" s="247">
        <f>$P$755+(O959*$P$758)</f>
        <v>-449.37909721741198</v>
      </c>
      <c r="Q959" s="247">
        <f>_xlfn.NORM.DIST(P959,P$752,P$753,0)</f>
        <v>1.6588685535743425E-5</v>
      </c>
      <c r="R959" s="247">
        <f>_xlfn.NORM.DIST(P959,P$752,P$753,1)</f>
        <v>6.6830749252662152E-4</v>
      </c>
      <c r="S959" s="253">
        <f>IF(OR(R959&lt;$T$757,R959&gt;$T$758),Q959,"")</f>
        <v>1.6588685535743425E-5</v>
      </c>
      <c r="T959" s="253" t="str">
        <f>IF(AND(R959&gt;$T$757,R959&lt;$T$758),Q959,"")</f>
        <v/>
      </c>
      <c r="U959" s="253" t="str">
        <f>IF(Q959=MAX($Q$761:$Q$2761),Q959,"")</f>
        <v/>
      </c>
      <c r="V959" s="253">
        <f>_xlfn.NORM.DIST(P959,$T$753,$T$754,0)</f>
        <v>3.6109486254983189E-55</v>
      </c>
      <c r="W959" s="253" t="str">
        <f>IF(V959=MAX($V$761:$V$2761),Q959,"")</f>
        <v/>
      </c>
      <c r="X959" s="253" t="str">
        <f t="shared" si="134"/>
        <v/>
      </c>
      <c r="AB959" s="253">
        <v>198</v>
      </c>
      <c r="AC959" s="253">
        <f t="shared" si="150"/>
        <v>-695.38322177175019</v>
      </c>
      <c r="AD959" s="253">
        <f t="shared" si="135"/>
        <v>1.0720144370297703E-5</v>
      </c>
      <c r="AE959" s="253">
        <f t="shared" si="136"/>
        <v>6.6830749252662152E-4</v>
      </c>
      <c r="AF959" s="253">
        <f>IF(OR(AE959&lt;$T$757,AE959&gt;$T$758),AD959,"")</f>
        <v>1.0720144370297703E-5</v>
      </c>
      <c r="AG959" s="253" t="str">
        <f t="shared" si="137"/>
        <v/>
      </c>
      <c r="AH959" s="253" t="str">
        <f t="shared" si="138"/>
        <v/>
      </c>
      <c r="AI959" s="253">
        <f t="shared" si="139"/>
        <v>6.7860743029728751E-4</v>
      </c>
      <c r="AJ959" s="253" t="str">
        <f t="shared" si="140"/>
        <v/>
      </c>
      <c r="AK959" s="253" t="str">
        <f t="shared" si="141"/>
        <v/>
      </c>
      <c r="AO959" s="253">
        <v>198</v>
      </c>
      <c r="AP959" s="253">
        <f t="shared" si="142"/>
        <v>-4099.6333919481176</v>
      </c>
      <c r="AQ959" s="253">
        <f t="shared" si="143"/>
        <v>1.8183597940042948E-6</v>
      </c>
      <c r="AR959" s="253">
        <f t="shared" si="144"/>
        <v>6.6830749252662152E-4</v>
      </c>
      <c r="AS959" s="253">
        <f>IF(OR(AR959&lt;$T$757,AR959&gt;$T$758),AQ959,"")</f>
        <v>1.8183597940042948E-6</v>
      </c>
      <c r="AT959" s="253" t="str">
        <f t="shared" si="145"/>
        <v/>
      </c>
      <c r="AU959" s="253" t="str">
        <f t="shared" si="146"/>
        <v/>
      </c>
      <c r="AV959" s="253">
        <f t="shared" si="147"/>
        <v>0</v>
      </c>
      <c r="AW959" s="253">
        <f t="shared" si="148"/>
        <v>1.8183597940042948E-6</v>
      </c>
      <c r="AX959" s="253" t="str">
        <f t="shared" si="149"/>
        <v/>
      </c>
      <c r="AZ959" s="259"/>
      <c r="BA959" s="259">
        <f>BA958+$BD$753</f>
        <v>1.2991999999999957</v>
      </c>
      <c r="BB959" s="274">
        <f t="shared" si="132"/>
        <v>0.9884607067002481</v>
      </c>
      <c r="BC959" s="259">
        <f t="shared" si="133"/>
        <v>1.718096622792542E-4</v>
      </c>
      <c r="BD959" s="259" t="str">
        <f t="shared" si="130"/>
        <v/>
      </c>
      <c r="BE959" s="254" t="str">
        <f t="shared" si="131"/>
        <v/>
      </c>
    </row>
    <row r="960" spans="1:57" ht="20.100000000000001" customHeight="1" x14ac:dyDescent="0.25">
      <c r="A960" s="247">
        <v>199</v>
      </c>
      <c r="B960" s="247">
        <f>$B$755+(A960*$B$758)</f>
        <v>-7701.6686550952345</v>
      </c>
      <c r="C960" s="247">
        <f>_xlfn.NORM.DIST($B960,$B$752,$B$753,0)</f>
        <v>9.7919131294036954E-7</v>
      </c>
      <c r="D960" s="247">
        <f>_xlfn.NORM.DIST($B960,$B$752,$B$753,1)</f>
        <v>6.7766238338043774E-4</v>
      </c>
      <c r="E960" s="247">
        <f>IF(OR(D960&lt;$F$757,D960&gt;$F$758),C960,"")</f>
        <v>9.7919131294036954E-7</v>
      </c>
      <c r="F960" s="247" t="str">
        <f>IF(AND(D960&gt;$F$757,D960&lt;$F$758),C960,"")</f>
        <v/>
      </c>
      <c r="G960" s="247" t="str">
        <f>IF(C960=MAX($C$761:$C$2761),C960,"")</f>
        <v/>
      </c>
      <c r="H960" s="247">
        <f>_xlfn.NORM.DIST(B960,$F$753,$F$754,0)</f>
        <v>0</v>
      </c>
      <c r="I960" s="247">
        <f>IF(H960=MAX($H$761:$H$2761),C960,"")</f>
        <v>9.7919131294036954E-7</v>
      </c>
      <c r="J960" s="247" t="str">
        <f>IF(I960=MIN($I$761:$I$2761),I960,"")</f>
        <v/>
      </c>
      <c r="K960" s="247"/>
      <c r="L960" s="247"/>
      <c r="M960" s="247"/>
      <c r="N960" s="247"/>
      <c r="O960" s="247">
        <v>199</v>
      </c>
      <c r="P960" s="247">
        <f>$P$755+(O960*$P$758)</f>
        <v>-448.8187741535499</v>
      </c>
      <c r="Q960" s="247">
        <f>_xlfn.NORM.DIST(P960,P$752,P$753,0)</f>
        <v>1.6802788734578039E-5</v>
      </c>
      <c r="R960" s="247">
        <f>_xlfn.NORM.DIST(P960,P$752,P$753,1)</f>
        <v>6.7766238338043774E-4</v>
      </c>
      <c r="S960" s="253">
        <f>IF(OR(R960&lt;$T$757,R960&gt;$T$758),Q960,"")</f>
        <v>1.6802788734578039E-5</v>
      </c>
      <c r="T960" s="253" t="str">
        <f>IF(AND(R960&gt;$T$757,R960&lt;$T$758),Q960,"")</f>
        <v/>
      </c>
      <c r="U960" s="253" t="str">
        <f>IF(Q960=MAX($Q$761:$Q$2761),Q960,"")</f>
        <v/>
      </c>
      <c r="V960" s="253">
        <f>_xlfn.NORM.DIST(P960,$T$753,$T$754,0)</f>
        <v>3.3943924084983145E-55</v>
      </c>
      <c r="W960" s="253" t="str">
        <f>IF(V960=MAX($V$761:$V$2761),Q960,"")</f>
        <v/>
      </c>
      <c r="X960" s="253" t="str">
        <f t="shared" si="134"/>
        <v/>
      </c>
      <c r="AB960" s="253">
        <v>199</v>
      </c>
      <c r="AC960" s="253">
        <f t="shared" si="150"/>
        <v>-694.51616039796988</v>
      </c>
      <c r="AD960" s="253">
        <f t="shared" si="135"/>
        <v>1.0858504772434737E-5</v>
      </c>
      <c r="AE960" s="253">
        <f t="shared" si="136"/>
        <v>6.7766238338043774E-4</v>
      </c>
      <c r="AF960" s="253">
        <f>IF(OR(AE960&lt;$T$757,AE960&gt;$T$758),AD960,"")</f>
        <v>1.0858504772434737E-5</v>
      </c>
      <c r="AG960" s="253" t="str">
        <f t="shared" si="137"/>
        <v/>
      </c>
      <c r="AH960" s="253" t="str">
        <f t="shared" si="138"/>
        <v/>
      </c>
      <c r="AI960" s="253">
        <f t="shared" si="139"/>
        <v>6.8244721676852455E-4</v>
      </c>
      <c r="AJ960" s="253" t="str">
        <f t="shared" si="140"/>
        <v/>
      </c>
      <c r="AK960" s="253" t="str">
        <f t="shared" si="141"/>
        <v/>
      </c>
      <c r="AO960" s="253">
        <v>199</v>
      </c>
      <c r="AP960" s="253">
        <f t="shared" si="142"/>
        <v>-4094.5216296140179</v>
      </c>
      <c r="AQ960" s="253">
        <f t="shared" si="143"/>
        <v>1.8418286003596727E-6</v>
      </c>
      <c r="AR960" s="253">
        <f t="shared" si="144"/>
        <v>6.7766238338043774E-4</v>
      </c>
      <c r="AS960" s="253">
        <f>IF(OR(AR960&lt;$T$757,AR960&gt;$T$758),AQ960,"")</f>
        <v>1.8418286003596727E-6</v>
      </c>
      <c r="AT960" s="253" t="str">
        <f t="shared" si="145"/>
        <v/>
      </c>
      <c r="AU960" s="253" t="str">
        <f t="shared" si="146"/>
        <v/>
      </c>
      <c r="AV960" s="253">
        <f t="shared" si="147"/>
        <v>0</v>
      </c>
      <c r="AW960" s="253">
        <f t="shared" si="148"/>
        <v>1.8418286003596727E-6</v>
      </c>
      <c r="AX960" s="253" t="str">
        <f t="shared" si="149"/>
        <v/>
      </c>
      <c r="AZ960" s="259"/>
      <c r="BA960" s="259">
        <f>BA959+$BD$753</f>
        <v>1.3055999999999957</v>
      </c>
      <c r="BB960" s="274">
        <f t="shared" si="132"/>
        <v>0.98828889703796885</v>
      </c>
      <c r="BC960" s="259">
        <f t="shared" si="133"/>
        <v>1.7337244732895662E-4</v>
      </c>
      <c r="BD960" s="259" t="str">
        <f t="shared" si="130"/>
        <v/>
      </c>
      <c r="BE960" s="254" t="str">
        <f t="shared" si="131"/>
        <v/>
      </c>
    </row>
    <row r="961" spans="1:57" ht="20.100000000000001" customHeight="1" x14ac:dyDescent="0.25">
      <c r="A961" s="247">
        <v>200</v>
      </c>
      <c r="B961" s="247">
        <f>$B$755+(A961*$B$758)</f>
        <v>-7692.0535881100968</v>
      </c>
      <c r="C961" s="247">
        <f>_xlfn.NORM.DIST($B961,$B$752,$B$753,0)</f>
        <v>9.9181345492445035E-7</v>
      </c>
      <c r="D961" s="247">
        <f>_xlfn.NORM.DIST($B961,$B$752,$B$753,1)</f>
        <v>6.8713793791584719E-4</v>
      </c>
      <c r="E961" s="247">
        <f>IF(OR(D961&lt;$F$757,D961&gt;$F$758),C961,"")</f>
        <v>9.9181345492445035E-7</v>
      </c>
      <c r="F961" s="247" t="str">
        <f>IF(AND(D961&gt;$F$757,D961&lt;$F$758),C961,"")</f>
        <v/>
      </c>
      <c r="G961" s="247" t="str">
        <f>IF(C961=MAX($C$761:$C$2761),C961,"")</f>
        <v/>
      </c>
      <c r="H961" s="247">
        <f>_xlfn.NORM.DIST(B961,$F$753,$F$754,0)</f>
        <v>0</v>
      </c>
      <c r="I961" s="247">
        <f>IF(H961=MAX($H$761:$H$2761),C961,"")</f>
        <v>9.9181345492445035E-7</v>
      </c>
      <c r="J961" s="247" t="str">
        <f>IF(I961=MIN($I$761:$I$2761),I961,"")</f>
        <v/>
      </c>
      <c r="K961" s="247"/>
      <c r="L961" s="247"/>
      <c r="M961" s="247"/>
      <c r="N961" s="247"/>
      <c r="O961" s="247">
        <v>200</v>
      </c>
      <c r="P961" s="247">
        <f>$P$755+(O961*$P$758)</f>
        <v>-448.25845108968781</v>
      </c>
      <c r="Q961" s="247">
        <f>_xlfn.NORM.DIST(P961,P$752,P$753,0)</f>
        <v>1.7019382961194987E-5</v>
      </c>
      <c r="R961" s="247">
        <f>_xlfn.NORM.DIST(P961,P$752,P$753,1)</f>
        <v>6.8713793791584719E-4</v>
      </c>
      <c r="S961" s="253">
        <f>IF(OR(R961&lt;$T$757,R961&gt;$T$758),Q961,"")</f>
        <v>1.7019382961194987E-5</v>
      </c>
      <c r="T961" s="253" t="str">
        <f>IF(AND(R961&gt;$T$757,R961&lt;$T$758),Q961,"")</f>
        <v/>
      </c>
      <c r="U961" s="253" t="str">
        <f>IF(Q961=MAX($Q$761:$Q$2761),Q961,"")</f>
        <v/>
      </c>
      <c r="V961" s="253">
        <f>_xlfn.NORM.DIST(P961,$T$753,$T$754,0)</f>
        <v>3.1907724725267284E-55</v>
      </c>
      <c r="W961" s="253" t="str">
        <f>IF(V961=MAX($V$761:$V$2761),Q961,"")</f>
        <v/>
      </c>
      <c r="X961" s="253" t="str">
        <f t="shared" si="134"/>
        <v/>
      </c>
      <c r="AB961" s="253">
        <v>200</v>
      </c>
      <c r="AC961" s="253">
        <f t="shared" si="150"/>
        <v>-693.6490990241897</v>
      </c>
      <c r="AD961" s="253">
        <f t="shared" si="135"/>
        <v>1.0998474957179235E-5</v>
      </c>
      <c r="AE961" s="253">
        <f t="shared" si="136"/>
        <v>6.8713793791584719E-4</v>
      </c>
      <c r="AF961" s="253">
        <f>IF(OR(AE961&lt;$T$757,AE961&gt;$T$758),AD961,"")</f>
        <v>1.0998474957179235E-5</v>
      </c>
      <c r="AG961" s="253" t="str">
        <f t="shared" si="137"/>
        <v/>
      </c>
      <c r="AH961" s="253" t="str">
        <f t="shared" si="138"/>
        <v/>
      </c>
      <c r="AI961" s="253">
        <f t="shared" si="139"/>
        <v>6.8629774917647497E-4</v>
      </c>
      <c r="AJ961" s="253" t="str">
        <f t="shared" si="140"/>
        <v/>
      </c>
      <c r="AK961" s="253" t="str">
        <f t="shared" si="141"/>
        <v/>
      </c>
      <c r="AO961" s="253">
        <v>200</v>
      </c>
      <c r="AP961" s="253">
        <f t="shared" si="142"/>
        <v>-4089.4098672799178</v>
      </c>
      <c r="AQ961" s="253">
        <f t="shared" si="143"/>
        <v>1.8655704593782854E-6</v>
      </c>
      <c r="AR961" s="253">
        <f t="shared" si="144"/>
        <v>6.8713793791584719E-4</v>
      </c>
      <c r="AS961" s="253">
        <f>IF(OR(AR961&lt;$T$757,AR961&gt;$T$758),AQ961,"")</f>
        <v>1.8655704593782854E-6</v>
      </c>
      <c r="AT961" s="253" t="str">
        <f t="shared" si="145"/>
        <v/>
      </c>
      <c r="AU961" s="253" t="str">
        <f t="shared" si="146"/>
        <v/>
      </c>
      <c r="AV961" s="253">
        <f t="shared" si="147"/>
        <v>0</v>
      </c>
      <c r="AW961" s="253">
        <f t="shared" si="148"/>
        <v>1.8655704593782854E-6</v>
      </c>
      <c r="AX961" s="253" t="str">
        <f t="shared" si="149"/>
        <v/>
      </c>
      <c r="AZ961" s="259"/>
      <c r="BA961" s="259">
        <f>BA960+$BD$753</f>
        <v>1.3119999999999956</v>
      </c>
      <c r="BB961" s="274">
        <f t="shared" si="132"/>
        <v>0.98811552459063989</v>
      </c>
      <c r="BC961" s="259">
        <f t="shared" si="133"/>
        <v>1.7493898934828334E-4</v>
      </c>
      <c r="BD961" s="259" t="str">
        <f t="shared" si="130"/>
        <v/>
      </c>
      <c r="BE961" s="254" t="str">
        <f t="shared" si="131"/>
        <v/>
      </c>
    </row>
    <row r="962" spans="1:57" ht="20.100000000000001" customHeight="1" x14ac:dyDescent="0.25">
      <c r="A962" s="247">
        <v>201</v>
      </c>
      <c r="B962" s="247">
        <f>$B$755+(A962*$B$758)</f>
        <v>-7682.4385211249592</v>
      </c>
      <c r="C962" s="247">
        <f>_xlfn.NORM.DIST($B962,$B$752,$B$753,0)</f>
        <v>1.0045822275918423E-6</v>
      </c>
      <c r="D962" s="247">
        <f>_xlfn.NORM.DIST($B962,$B$752,$B$753,1)</f>
        <v>6.9673555894551084E-4</v>
      </c>
      <c r="E962" s="247">
        <f>IF(OR(D962&lt;$F$757,D962&gt;$F$758),C962,"")</f>
        <v>1.0045822275918423E-6</v>
      </c>
      <c r="F962" s="247" t="str">
        <f>IF(AND(D962&gt;$F$757,D962&lt;$F$758),C962,"")</f>
        <v/>
      </c>
      <c r="G962" s="247" t="str">
        <f>IF(C962=MAX($C$761:$C$2761),C962,"")</f>
        <v/>
      </c>
      <c r="H962" s="247">
        <f>_xlfn.NORM.DIST(B962,$F$753,$F$754,0)</f>
        <v>0</v>
      </c>
      <c r="I962" s="247">
        <f>IF(H962=MAX($H$761:$H$2761),C962,"")</f>
        <v>1.0045822275918423E-6</v>
      </c>
      <c r="J962" s="247" t="str">
        <f>IF(I962=MIN($I$761:$I$2761),I962,"")</f>
        <v/>
      </c>
      <c r="K962" s="247"/>
      <c r="L962" s="247"/>
      <c r="M962" s="247"/>
      <c r="N962" s="247"/>
      <c r="O962" s="247">
        <v>201</v>
      </c>
      <c r="P962" s="247">
        <f>$P$755+(O962*$P$758)</f>
        <v>-447.69812802582567</v>
      </c>
      <c r="Q962" s="247">
        <f>_xlfn.NORM.DIST(P962,P$752,P$753,0)</f>
        <v>1.7238493350242257E-5</v>
      </c>
      <c r="R962" s="247">
        <f>_xlfn.NORM.DIST(P962,P$752,P$753,1)</f>
        <v>6.9673555894551257E-4</v>
      </c>
      <c r="S962" s="253">
        <f>IF(OR(R962&lt;$T$757,R962&gt;$T$758),Q962,"")</f>
        <v>1.7238493350242257E-5</v>
      </c>
      <c r="T962" s="253" t="str">
        <f>IF(AND(R962&gt;$T$757,R962&lt;$T$758),Q962,"")</f>
        <v/>
      </c>
      <c r="U962" s="253" t="str">
        <f>IF(Q962=MAX($Q$761:$Q$2761),Q962,"")</f>
        <v/>
      </c>
      <c r="V962" s="253">
        <f>_xlfn.NORM.DIST(P962,$T$753,$T$754,0)</f>
        <v>2.9993191272715576E-55</v>
      </c>
      <c r="W962" s="253" t="str">
        <f>IF(V962=MAX($V$761:$V$2761),Q962,"")</f>
        <v/>
      </c>
      <c r="X962" s="253" t="str">
        <f t="shared" si="134"/>
        <v/>
      </c>
      <c r="AB962" s="253">
        <v>201</v>
      </c>
      <c r="AC962" s="253">
        <f t="shared" si="150"/>
        <v>-692.78203765040939</v>
      </c>
      <c r="AD962" s="253">
        <f t="shared" si="135"/>
        <v>1.114007116735259E-5</v>
      </c>
      <c r="AE962" s="253">
        <f t="shared" si="136"/>
        <v>6.9673555894551257E-4</v>
      </c>
      <c r="AF962" s="253">
        <f>IF(OR(AE962&lt;$T$757,AE962&gt;$T$758),AD962,"")</f>
        <v>1.114007116735259E-5</v>
      </c>
      <c r="AG962" s="253" t="str">
        <f t="shared" si="137"/>
        <v/>
      </c>
      <c r="AH962" s="253" t="str">
        <f t="shared" si="138"/>
        <v/>
      </c>
      <c r="AI962" s="253">
        <f t="shared" si="139"/>
        <v>6.9015896458865739E-4</v>
      </c>
      <c r="AJ962" s="253" t="str">
        <f t="shared" si="140"/>
        <v/>
      </c>
      <c r="AK962" s="253" t="str">
        <f t="shared" si="141"/>
        <v/>
      </c>
      <c r="AO962" s="253">
        <v>201</v>
      </c>
      <c r="AP962" s="253">
        <f t="shared" si="142"/>
        <v>-4084.2981049458176</v>
      </c>
      <c r="AQ962" s="253">
        <f t="shared" si="143"/>
        <v>1.8895881261809817E-6</v>
      </c>
      <c r="AR962" s="253">
        <f t="shared" si="144"/>
        <v>6.9673555894551257E-4</v>
      </c>
      <c r="AS962" s="253">
        <f>IF(OR(AR962&lt;$T$757,AR962&gt;$T$758),AQ962,"")</f>
        <v>1.8895881261809817E-6</v>
      </c>
      <c r="AT962" s="253" t="str">
        <f t="shared" si="145"/>
        <v/>
      </c>
      <c r="AU962" s="253" t="str">
        <f t="shared" si="146"/>
        <v/>
      </c>
      <c r="AV962" s="253">
        <f t="shared" si="147"/>
        <v>0</v>
      </c>
      <c r="AW962" s="253">
        <f t="shared" si="148"/>
        <v>1.8895881261809817E-6</v>
      </c>
      <c r="AX962" s="253" t="str">
        <f t="shared" si="149"/>
        <v/>
      </c>
      <c r="AZ962" s="259"/>
      <c r="BA962" s="259">
        <f>BA961+$BD$753</f>
        <v>1.3183999999999956</v>
      </c>
      <c r="BB962" s="274">
        <f t="shared" si="132"/>
        <v>0.98794058560129161</v>
      </c>
      <c r="BC962" s="259">
        <f t="shared" si="133"/>
        <v>1.7650923659118245E-4</v>
      </c>
      <c r="BD962" s="259" t="str">
        <f t="shared" si="130"/>
        <v/>
      </c>
      <c r="BE962" s="254" t="str">
        <f t="shared" si="131"/>
        <v/>
      </c>
    </row>
    <row r="963" spans="1:57" ht="20.100000000000001" customHeight="1" x14ac:dyDescent="0.25">
      <c r="A963" s="247">
        <v>202</v>
      </c>
      <c r="B963" s="247">
        <f>$B$755+(A963*$B$758)</f>
        <v>-7672.8234541398215</v>
      </c>
      <c r="C963" s="247">
        <f>_xlfn.NORM.DIST($B963,$B$752,$B$753,0)</f>
        <v>1.0174991074629084E-6</v>
      </c>
      <c r="D963" s="247">
        <f>_xlfn.NORM.DIST($B963,$B$752,$B$753,1)</f>
        <v>7.0645666342222596E-4</v>
      </c>
      <c r="E963" s="247">
        <f>IF(OR(D963&lt;$F$757,D963&gt;$F$758),C963,"")</f>
        <v>1.0174991074629084E-6</v>
      </c>
      <c r="F963" s="247" t="str">
        <f>IF(AND(D963&gt;$F$757,D963&lt;$F$758),C963,"")</f>
        <v/>
      </c>
      <c r="G963" s="247" t="str">
        <f>IF(C963=MAX($C$761:$C$2761),C963,"")</f>
        <v/>
      </c>
      <c r="H963" s="247">
        <f>_xlfn.NORM.DIST(B963,$F$753,$F$754,0)</f>
        <v>0</v>
      </c>
      <c r="I963" s="247">
        <f>IF(H963=MAX($H$761:$H$2761),C963,"")</f>
        <v>1.0174991074629084E-6</v>
      </c>
      <c r="J963" s="247" t="str">
        <f>IF(I963=MIN($I$761:$I$2761),I963,"")</f>
        <v/>
      </c>
      <c r="K963" s="247"/>
      <c r="L963" s="247"/>
      <c r="M963" s="247"/>
      <c r="N963" s="247"/>
      <c r="O963" s="247">
        <v>202</v>
      </c>
      <c r="P963" s="247">
        <f>$P$755+(O963*$P$758)</f>
        <v>-447.13780496196358</v>
      </c>
      <c r="Q963" s="247">
        <f>_xlfn.NORM.DIST(P963,P$752,P$753,0)</f>
        <v>1.7460145238606832E-5</v>
      </c>
      <c r="R963" s="247">
        <f>_xlfn.NORM.DIST(P963,P$752,P$753,1)</f>
        <v>7.0645666342222596E-4</v>
      </c>
      <c r="S963" s="253">
        <f>IF(OR(R963&lt;$T$757,R963&gt;$T$758),Q963,"")</f>
        <v>1.7460145238606832E-5</v>
      </c>
      <c r="T963" s="253" t="str">
        <f>IF(AND(R963&gt;$T$757,R963&lt;$T$758),Q963,"")</f>
        <v/>
      </c>
      <c r="U963" s="253" t="str">
        <f>IF(Q963=MAX($Q$761:$Q$2761),Q963,"")</f>
        <v/>
      </c>
      <c r="V963" s="253">
        <f>_xlfn.NORM.DIST(P963,$T$753,$T$754,0)</f>
        <v>2.8193082932676822E-55</v>
      </c>
      <c r="W963" s="253" t="str">
        <f>IF(V963=MAX($V$761:$V$2761),Q963,"")</f>
        <v/>
      </c>
      <c r="X963" s="253" t="str">
        <f t="shared" si="134"/>
        <v/>
      </c>
      <c r="AB963" s="253">
        <v>202</v>
      </c>
      <c r="AC963" s="253">
        <f t="shared" si="150"/>
        <v>-691.9149762766292</v>
      </c>
      <c r="AD963" s="253">
        <f t="shared" si="135"/>
        <v>1.1283309776469479E-5</v>
      </c>
      <c r="AE963" s="253">
        <f t="shared" si="136"/>
        <v>7.0645666342222596E-4</v>
      </c>
      <c r="AF963" s="253">
        <f>IF(OR(AE963&lt;$T$757,AE963&gt;$T$758),AD963,"")</f>
        <v>1.1283309776469479E-5</v>
      </c>
      <c r="AG963" s="253" t="str">
        <f t="shared" si="137"/>
        <v/>
      </c>
      <c r="AH963" s="253" t="str">
        <f t="shared" si="138"/>
        <v/>
      </c>
      <c r="AI963" s="253">
        <f t="shared" si="139"/>
        <v>6.9403079920379342E-4</v>
      </c>
      <c r="AJ963" s="253" t="str">
        <f t="shared" si="140"/>
        <v/>
      </c>
      <c r="AK963" s="253" t="str">
        <f t="shared" si="141"/>
        <v/>
      </c>
      <c r="AO963" s="253">
        <v>202</v>
      </c>
      <c r="AP963" s="253">
        <f t="shared" si="142"/>
        <v>-4079.1863426117179</v>
      </c>
      <c r="AQ963" s="253">
        <f t="shared" si="143"/>
        <v>1.9138843780569268E-6</v>
      </c>
      <c r="AR963" s="253">
        <f t="shared" si="144"/>
        <v>7.0645666342222596E-4</v>
      </c>
      <c r="AS963" s="253">
        <f>IF(OR(AR963&lt;$T$757,AR963&gt;$T$758),AQ963,"")</f>
        <v>1.9138843780569268E-6</v>
      </c>
      <c r="AT963" s="253" t="str">
        <f t="shared" si="145"/>
        <v/>
      </c>
      <c r="AU963" s="253" t="str">
        <f t="shared" si="146"/>
        <v/>
      </c>
      <c r="AV963" s="253">
        <f t="shared" si="147"/>
        <v>0</v>
      </c>
      <c r="AW963" s="253">
        <f t="shared" si="148"/>
        <v>1.9138843780569268E-6</v>
      </c>
      <c r="AX963" s="253" t="str">
        <f t="shared" si="149"/>
        <v/>
      </c>
      <c r="AZ963" s="259"/>
      <c r="BA963" s="259">
        <f>BA962+$BD$753</f>
        <v>1.3247999999999955</v>
      </c>
      <c r="BB963" s="274">
        <f t="shared" si="132"/>
        <v>0.98776407636470043</v>
      </c>
      <c r="BC963" s="259">
        <f t="shared" si="133"/>
        <v>1.7808313743006288E-4</v>
      </c>
      <c r="BD963" s="259" t="str">
        <f t="shared" si="130"/>
        <v/>
      </c>
      <c r="BE963" s="254" t="str">
        <f t="shared" si="131"/>
        <v/>
      </c>
    </row>
    <row r="964" spans="1:57" ht="20.100000000000001" customHeight="1" x14ac:dyDescent="0.25">
      <c r="A964" s="248">
        <v>203</v>
      </c>
      <c r="B964" s="247">
        <f>$B$755+(A964*$B$758)</f>
        <v>-7663.2083871546838</v>
      </c>
      <c r="C964" s="247">
        <f>_xlfn.NORM.DIST($B964,$B$752,$B$753,0)</f>
        <v>1.0305655829002254E-6</v>
      </c>
      <c r="D964" s="247">
        <f>_xlfn.NORM.DIST($B964,$B$752,$B$753,1)</f>
        <v>7.1630268255251791E-4</v>
      </c>
      <c r="E964" s="247">
        <f>IF(OR(D964&lt;$F$757,D964&gt;$F$758),C964,"")</f>
        <v>1.0305655829002254E-6</v>
      </c>
      <c r="F964" s="247" t="str">
        <f>IF(AND(D964&gt;$F$757,D964&lt;$F$758),C964,"")</f>
        <v/>
      </c>
      <c r="G964" s="247" t="str">
        <f>IF(C964=MAX($C$761:$C$2761),C964,"")</f>
        <v/>
      </c>
      <c r="H964" s="247">
        <f>_xlfn.NORM.DIST(B964,$F$753,$F$754,0)</f>
        <v>0</v>
      </c>
      <c r="I964" s="247">
        <f>IF(H964=MAX($H$761:$H$2761),C964,"")</f>
        <v>1.0305655829002254E-6</v>
      </c>
      <c r="J964" s="247" t="str">
        <f>IF(I964=MIN($I$761:$I$2761),I964,"")</f>
        <v/>
      </c>
      <c r="K964" s="247"/>
      <c r="L964" s="247"/>
      <c r="M964" s="247"/>
      <c r="N964" s="247"/>
      <c r="O964" s="248">
        <v>203</v>
      </c>
      <c r="P964" s="247">
        <f>$P$755+(O964*$P$758)</f>
        <v>-446.57748189810144</v>
      </c>
      <c r="Q964" s="247">
        <f>_xlfn.NORM.DIST(P964,P$752,P$753,0)</f>
        <v>1.7684364166386654E-5</v>
      </c>
      <c r="R964" s="247">
        <f>_xlfn.NORM.DIST(P964,P$752,P$753,1)</f>
        <v>7.1630268255251791E-4</v>
      </c>
      <c r="S964" s="253">
        <f>IF(OR(R964&lt;$T$757,R964&gt;$T$758),Q964,"")</f>
        <v>1.7684364166386654E-5</v>
      </c>
      <c r="T964" s="253" t="str">
        <f>IF(AND(R964&gt;$T$757,R964&lt;$T$758),Q964,"")</f>
        <v/>
      </c>
      <c r="U964" s="253" t="str">
        <f>IF(Q964=MAX($Q$761:$Q$2761),Q964,"")</f>
        <v/>
      </c>
      <c r="V964" s="253">
        <f>_xlfn.NORM.DIST(P964,$T$753,$T$754,0)</f>
        <v>2.6500588100965373E-55</v>
      </c>
      <c r="W964" s="253" t="str">
        <f>IF(V964=MAX($V$761:$V$2761),Q964,"")</f>
        <v/>
      </c>
      <c r="X964" s="253" t="str">
        <f t="shared" si="134"/>
        <v/>
      </c>
      <c r="AB964" s="259">
        <v>203</v>
      </c>
      <c r="AC964" s="253">
        <f t="shared" si="150"/>
        <v>-691.04791490284902</v>
      </c>
      <c r="AD964" s="253">
        <f t="shared" si="135"/>
        <v>1.142820728936607E-5</v>
      </c>
      <c r="AE964" s="253">
        <f t="shared" si="136"/>
        <v>7.1630268255251791E-4</v>
      </c>
      <c r="AF964" s="253">
        <f>IF(OR(AE964&lt;$T$757,AE964&gt;$T$758),AD964,"")</f>
        <v>1.142820728936607E-5</v>
      </c>
      <c r="AG964" s="253" t="str">
        <f t="shared" si="137"/>
        <v/>
      </c>
      <c r="AH964" s="253" t="str">
        <f t="shared" si="138"/>
        <v/>
      </c>
      <c r="AI964" s="253">
        <f t="shared" si="139"/>
        <v>6.979131883510176E-4</v>
      </c>
      <c r="AJ964" s="253" t="str">
        <f t="shared" si="140"/>
        <v/>
      </c>
      <c r="AK964" s="253" t="str">
        <f t="shared" si="141"/>
        <v/>
      </c>
      <c r="AO964" s="259">
        <v>203</v>
      </c>
      <c r="AP964" s="253">
        <f t="shared" si="142"/>
        <v>-4074.0745802776182</v>
      </c>
      <c r="AQ964" s="253">
        <f t="shared" si="143"/>
        <v>1.9384620145701436E-6</v>
      </c>
      <c r="AR964" s="253">
        <f t="shared" si="144"/>
        <v>7.1630268255251791E-4</v>
      </c>
      <c r="AS964" s="253">
        <f>IF(OR(AR964&lt;$T$757,AR964&gt;$T$758),AQ964,"")</f>
        <v>1.9384620145701436E-6</v>
      </c>
      <c r="AT964" s="253" t="str">
        <f t="shared" si="145"/>
        <v/>
      </c>
      <c r="AU964" s="253" t="str">
        <f t="shared" si="146"/>
        <v/>
      </c>
      <c r="AV964" s="253">
        <f t="shared" si="147"/>
        <v>0</v>
      </c>
      <c r="AW964" s="253">
        <f t="shared" si="148"/>
        <v>1.9384620145701436E-6</v>
      </c>
      <c r="AX964" s="253" t="str">
        <f t="shared" si="149"/>
        <v/>
      </c>
      <c r="AZ964" s="259"/>
      <c r="BA964" s="259">
        <f>BA963+$BD$753</f>
        <v>1.3311999999999955</v>
      </c>
      <c r="BB964" s="274">
        <f t="shared" si="132"/>
        <v>0.98758599322727036</v>
      </c>
      <c r="BC964" s="259">
        <f t="shared" si="133"/>
        <v>1.7966064035734863E-4</v>
      </c>
      <c r="BD964" s="259" t="str">
        <f t="shared" si="130"/>
        <v/>
      </c>
      <c r="BE964" s="254" t="str">
        <f t="shared" si="131"/>
        <v/>
      </c>
    </row>
    <row r="965" spans="1:57" ht="20.100000000000001" customHeight="1" x14ac:dyDescent="0.25">
      <c r="A965" s="247">
        <v>204</v>
      </c>
      <c r="B965" s="247">
        <f>$B$755+(A965*$B$758)</f>
        <v>-7653.5933201695461</v>
      </c>
      <c r="C965" s="247">
        <f>_xlfn.NORM.DIST($B965,$B$752,$B$753,0)</f>
        <v>1.0437831541649874E-6</v>
      </c>
      <c r="D965" s="247">
        <f>_xlfn.NORM.DIST($B965,$B$752,$B$753,1)</f>
        <v>7.2627506191077433E-4</v>
      </c>
      <c r="E965" s="247">
        <f>IF(OR(D965&lt;$F$757,D965&gt;$F$758),C965,"")</f>
        <v>1.0437831541649874E-6</v>
      </c>
      <c r="F965" s="247" t="str">
        <f>IF(AND(D965&gt;$F$757,D965&lt;$F$758),C965,"")</f>
        <v/>
      </c>
      <c r="G965" s="247" t="str">
        <f>IF(C965=MAX($C$761:$C$2761),C965,"")</f>
        <v/>
      </c>
      <c r="H965" s="247">
        <f>_xlfn.NORM.DIST(B965,$F$753,$F$754,0)</f>
        <v>0</v>
      </c>
      <c r="I965" s="247">
        <f>IF(H965=MAX($H$761:$H$2761),C965,"")</f>
        <v>1.0437831541649874E-6</v>
      </c>
      <c r="J965" s="247" t="str">
        <f>IF(I965=MIN($I$761:$I$2761),I965,"")</f>
        <v/>
      </c>
      <c r="K965" s="247"/>
      <c r="L965" s="247"/>
      <c r="M965" s="247"/>
      <c r="N965" s="247"/>
      <c r="O965" s="247">
        <v>204</v>
      </c>
      <c r="P965" s="247">
        <f>$P$755+(O965*$P$758)</f>
        <v>-446.01715883423935</v>
      </c>
      <c r="Q965" s="247">
        <f>_xlfn.NORM.DIST(P965,P$752,P$753,0)</f>
        <v>1.791117587785813E-5</v>
      </c>
      <c r="R965" s="247">
        <f>_xlfn.NORM.DIST(P965,P$752,P$753,1)</f>
        <v>7.2627506191077433E-4</v>
      </c>
      <c r="S965" s="253">
        <f>IF(OR(R965&lt;$T$757,R965&gt;$T$758),Q965,"")</f>
        <v>1.791117587785813E-5</v>
      </c>
      <c r="T965" s="253" t="str">
        <f>IF(AND(R965&gt;$T$757,R965&lt;$T$758),Q965,"")</f>
        <v/>
      </c>
      <c r="U965" s="253" t="str">
        <f>IF(Q965=MAX($Q$761:$Q$2761),Q965,"")</f>
        <v/>
      </c>
      <c r="V965" s="253">
        <f>_xlfn.NORM.DIST(P965,$T$753,$T$754,0)</f>
        <v>2.4909299027892615E-55</v>
      </c>
      <c r="W965" s="253" t="str">
        <f>IF(V965=MAX($V$761:$V$2761),Q965,"")</f>
        <v/>
      </c>
      <c r="X965" s="253" t="str">
        <f t="shared" si="134"/>
        <v/>
      </c>
      <c r="AB965" s="253">
        <v>204</v>
      </c>
      <c r="AC965" s="253">
        <f t="shared" si="150"/>
        <v>-690.18085352906871</v>
      </c>
      <c r="AD965" s="253">
        <f t="shared" si="135"/>
        <v>1.1574780342825293E-5</v>
      </c>
      <c r="AE965" s="253">
        <f t="shared" si="136"/>
        <v>7.2627506191077433E-4</v>
      </c>
      <c r="AF965" s="253">
        <f>IF(OR(AE965&lt;$T$757,AE965&gt;$T$758),AD965,"")</f>
        <v>1.1574780342825293E-5</v>
      </c>
      <c r="AG965" s="253" t="str">
        <f t="shared" si="137"/>
        <v/>
      </c>
      <c r="AH965" s="253" t="str">
        <f t="shared" si="138"/>
        <v/>
      </c>
      <c r="AI965" s="253">
        <f t="shared" si="139"/>
        <v>7.0180606648914798E-4</v>
      </c>
      <c r="AJ965" s="253" t="str">
        <f t="shared" si="140"/>
        <v/>
      </c>
      <c r="AK965" s="253" t="str">
        <f t="shared" si="141"/>
        <v/>
      </c>
      <c r="AO965" s="253">
        <v>204</v>
      </c>
      <c r="AP965" s="253">
        <f t="shared" si="142"/>
        <v>-4068.9628179435181</v>
      </c>
      <c r="AQ965" s="253">
        <f t="shared" si="143"/>
        <v>1.9633238576655726E-6</v>
      </c>
      <c r="AR965" s="253">
        <f t="shared" si="144"/>
        <v>7.2627506191077433E-4</v>
      </c>
      <c r="AS965" s="253">
        <f>IF(OR(AR965&lt;$T$757,AR965&gt;$T$758),AQ965,"")</f>
        <v>1.9633238576655726E-6</v>
      </c>
      <c r="AT965" s="253" t="str">
        <f t="shared" si="145"/>
        <v/>
      </c>
      <c r="AU965" s="253" t="str">
        <f t="shared" si="146"/>
        <v/>
      </c>
      <c r="AV965" s="253">
        <f t="shared" si="147"/>
        <v>0</v>
      </c>
      <c r="AW965" s="253">
        <f t="shared" si="148"/>
        <v>1.9633238576655726E-6</v>
      </c>
      <c r="AX965" s="253" t="str">
        <f t="shared" si="149"/>
        <v/>
      </c>
      <c r="AZ965" s="259"/>
      <c r="BA965" s="259">
        <f>BA964+$BD$753</f>
        <v>1.3375999999999955</v>
      </c>
      <c r="BB965" s="274">
        <f t="shared" si="132"/>
        <v>0.98740633258691302</v>
      </c>
      <c r="BC965" s="259">
        <f t="shared" si="133"/>
        <v>1.8124169398736623E-4</v>
      </c>
      <c r="BD965" s="259" t="str">
        <f t="shared" si="130"/>
        <v/>
      </c>
      <c r="BE965" s="254" t="str">
        <f t="shared" si="131"/>
        <v/>
      </c>
    </row>
    <row r="966" spans="1:57" ht="20.100000000000001" customHeight="1" x14ac:dyDescent="0.25">
      <c r="A966" s="247">
        <v>205</v>
      </c>
      <c r="B966" s="247">
        <f>$B$755+(A966*$B$758)</f>
        <v>-7643.9782531844085</v>
      </c>
      <c r="C966" s="247">
        <f>_xlfn.NORM.DIST($B966,$B$752,$B$753,0)</f>
        <v>1.0571533334731728E-6</v>
      </c>
      <c r="D966" s="247">
        <f>_xlfn.NORM.DIST($B966,$B$752,$B$753,1)</f>
        <v>7.3637526155392961E-4</v>
      </c>
      <c r="E966" s="247">
        <f>IF(OR(D966&lt;$F$757,D966&gt;$F$758),C966,"")</f>
        <v>1.0571533334731728E-6</v>
      </c>
      <c r="F966" s="247" t="str">
        <f>IF(AND(D966&gt;$F$757,D966&lt;$F$758),C966,"")</f>
        <v/>
      </c>
      <c r="G966" s="247" t="str">
        <f>IF(C966=MAX($C$761:$C$2761),C966,"")</f>
        <v/>
      </c>
      <c r="H966" s="247">
        <f>_xlfn.NORM.DIST(B966,$F$753,$F$754,0)</f>
        <v>0</v>
      </c>
      <c r="I966" s="247">
        <f>IF(H966=MAX($H$761:$H$2761),C966,"")</f>
        <v>1.0571533334731728E-6</v>
      </c>
      <c r="J966" s="247" t="str">
        <f>IF(I966=MIN($I$761:$I$2761),I966,"")</f>
        <v/>
      </c>
      <c r="K966" s="247"/>
      <c r="L966" s="247"/>
      <c r="M966" s="247"/>
      <c r="N966" s="247"/>
      <c r="O966" s="247">
        <v>205</v>
      </c>
      <c r="P966" s="247">
        <f>$P$755+(O966*$P$758)</f>
        <v>-445.45683577037721</v>
      </c>
      <c r="Q966" s="247">
        <f>_xlfn.NORM.DIST(P966,P$752,P$753,0)</f>
        <v>1.8140606322440293E-5</v>
      </c>
      <c r="R966" s="247">
        <f>_xlfn.NORM.DIST(P966,P$752,P$753,1)</f>
        <v>7.3637526155393112E-4</v>
      </c>
      <c r="S966" s="253">
        <f>IF(OR(R966&lt;$T$757,R966&gt;$T$758),Q966,"")</f>
        <v>1.8140606322440293E-5</v>
      </c>
      <c r="T966" s="253" t="str">
        <f>IF(AND(R966&gt;$T$757,R966&lt;$T$758),Q966,"")</f>
        <v/>
      </c>
      <c r="U966" s="253" t="str">
        <f>IF(Q966=MAX($Q$761:$Q$2761),Q966,"")</f>
        <v/>
      </c>
      <c r="V966" s="253">
        <f>_xlfn.NORM.DIST(P966,$T$753,$T$754,0)</f>
        <v>2.3413187971740023E-55</v>
      </c>
      <c r="W966" s="253" t="str">
        <f>IF(V966=MAX($V$761:$V$2761),Q966,"")</f>
        <v/>
      </c>
      <c r="X966" s="253" t="str">
        <f t="shared" si="134"/>
        <v/>
      </c>
      <c r="AB966" s="253">
        <v>205</v>
      </c>
      <c r="AC966" s="253">
        <f t="shared" si="150"/>
        <v>-689.31379215528852</v>
      </c>
      <c r="AD966" s="253">
        <f t="shared" si="135"/>
        <v>1.1723045706199775E-5</v>
      </c>
      <c r="AE966" s="253">
        <f t="shared" si="136"/>
        <v>7.3637526155392961E-4</v>
      </c>
      <c r="AF966" s="253">
        <f>IF(OR(AE966&lt;$T$757,AE966&gt;$T$758),AD966,"")</f>
        <v>1.1723045706199775E-5</v>
      </c>
      <c r="AG966" s="253" t="str">
        <f t="shared" si="137"/>
        <v/>
      </c>
      <c r="AH966" s="253" t="str">
        <f t="shared" si="138"/>
        <v/>
      </c>
      <c r="AI966" s="253">
        <f t="shared" si="139"/>
        <v>7.0570936720602286E-4</v>
      </c>
      <c r="AJ966" s="253" t="str">
        <f t="shared" si="140"/>
        <v/>
      </c>
      <c r="AK966" s="253" t="str">
        <f t="shared" si="141"/>
        <v/>
      </c>
      <c r="AO966" s="253">
        <v>205</v>
      </c>
      <c r="AP966" s="253">
        <f t="shared" si="142"/>
        <v>-4063.8510556094179</v>
      </c>
      <c r="AQ966" s="253">
        <f t="shared" si="143"/>
        <v>1.9884727517747425E-6</v>
      </c>
      <c r="AR966" s="253">
        <f t="shared" si="144"/>
        <v>7.3637526155393112E-4</v>
      </c>
      <c r="AS966" s="253">
        <f>IF(OR(AR966&lt;$T$757,AR966&gt;$T$758),AQ966,"")</f>
        <v>1.9884727517747425E-6</v>
      </c>
      <c r="AT966" s="253" t="str">
        <f t="shared" si="145"/>
        <v/>
      </c>
      <c r="AU966" s="253" t="str">
        <f t="shared" si="146"/>
        <v/>
      </c>
      <c r="AV966" s="253">
        <f t="shared" si="147"/>
        <v>0</v>
      </c>
      <c r="AW966" s="253">
        <f t="shared" si="148"/>
        <v>1.9884727517747425E-6</v>
      </c>
      <c r="AX966" s="253" t="str">
        <f t="shared" si="149"/>
        <v/>
      </c>
      <c r="AZ966" s="259"/>
      <c r="BA966" s="259">
        <f>BA965+$BD$753</f>
        <v>1.3439999999999954</v>
      </c>
      <c r="BB966" s="274">
        <f t="shared" si="132"/>
        <v>0.98722509089292565</v>
      </c>
      <c r="BC966" s="259">
        <f t="shared" si="133"/>
        <v>1.8282624705823203E-4</v>
      </c>
      <c r="BD966" s="259" t="str">
        <f t="shared" si="130"/>
        <v/>
      </c>
      <c r="BE966" s="254" t="str">
        <f t="shared" si="131"/>
        <v/>
      </c>
    </row>
    <row r="967" spans="1:57" ht="20.100000000000001" customHeight="1" x14ac:dyDescent="0.25">
      <c r="A967" s="247">
        <v>206</v>
      </c>
      <c r="B967" s="247">
        <f>$B$755+(A967*$B$758)</f>
        <v>-7634.3631861992708</v>
      </c>
      <c r="C967" s="247">
        <f>_xlfn.NORM.DIST($B967,$B$752,$B$753,0)</f>
        <v>1.0706776450514679E-6</v>
      </c>
      <c r="D967" s="247">
        <f>_xlfn.NORM.DIST($B967,$B$752,$B$753,1)</f>
        <v>7.4660475613666597E-4</v>
      </c>
      <c r="E967" s="247">
        <f>IF(OR(D967&lt;$F$757,D967&gt;$F$758),C967,"")</f>
        <v>1.0706776450514679E-6</v>
      </c>
      <c r="F967" s="247" t="str">
        <f>IF(AND(D967&gt;$F$757,D967&lt;$F$758),C967,"")</f>
        <v/>
      </c>
      <c r="G967" s="247" t="str">
        <f>IF(C967=MAX($C$761:$C$2761),C967,"")</f>
        <v/>
      </c>
      <c r="H967" s="247">
        <f>_xlfn.NORM.DIST(B967,$F$753,$F$754,0)</f>
        <v>0</v>
      </c>
      <c r="I967" s="247">
        <f>IF(H967=MAX($H$761:$H$2761),C967,"")</f>
        <v>1.0706776450514679E-6</v>
      </c>
      <c r="J967" s="247" t="str">
        <f>IF(I967=MIN($I$761:$I$2761),I967,"")</f>
        <v/>
      </c>
      <c r="K967" s="247"/>
      <c r="L967" s="247"/>
      <c r="M967" s="247"/>
      <c r="N967" s="247"/>
      <c r="O967" s="247">
        <v>206</v>
      </c>
      <c r="P967" s="247">
        <f>$P$755+(O967*$P$758)</f>
        <v>-444.89651270651513</v>
      </c>
      <c r="Q967" s="247">
        <f>_xlfn.NORM.DIST(P967,P$752,P$753,0)</f>
        <v>1.8372681655654065E-5</v>
      </c>
      <c r="R967" s="247">
        <f>_xlfn.NORM.DIST(P967,P$752,P$753,1)</f>
        <v>7.4660475613666597E-4</v>
      </c>
      <c r="S967" s="253">
        <f>IF(OR(R967&lt;$T$757,R967&gt;$T$758),Q967,"")</f>
        <v>1.8372681655654065E-5</v>
      </c>
      <c r="T967" s="253" t="str">
        <f>IF(AND(R967&gt;$T$757,R967&lt;$T$758),Q967,"")</f>
        <v/>
      </c>
      <c r="U967" s="253" t="str">
        <f>IF(Q967=MAX($Q$761:$Q$2761),Q967,"")</f>
        <v/>
      </c>
      <c r="V967" s="253">
        <f>_xlfn.NORM.DIST(P967,$T$753,$T$754,0)</f>
        <v>2.2006584754489634E-55</v>
      </c>
      <c r="W967" s="253" t="str">
        <f>IF(V967=MAX($V$761:$V$2761),Q967,"")</f>
        <v/>
      </c>
      <c r="X967" s="253" t="str">
        <f t="shared" si="134"/>
        <v/>
      </c>
      <c r="AB967" s="253">
        <v>206</v>
      </c>
      <c r="AC967" s="253">
        <f t="shared" si="150"/>
        <v>-688.44673078150822</v>
      </c>
      <c r="AD967" s="253">
        <f t="shared" si="135"/>
        <v>1.1873020282031999E-5</v>
      </c>
      <c r="AE967" s="253">
        <f t="shared" si="136"/>
        <v>7.4660475613666738E-4</v>
      </c>
      <c r="AF967" s="253">
        <f>IF(OR(AE967&lt;$T$757,AE967&gt;$T$758),AD967,"")</f>
        <v>1.1873020282031999E-5</v>
      </c>
      <c r="AG967" s="253" t="str">
        <f t="shared" si="137"/>
        <v/>
      </c>
      <c r="AH967" s="253" t="str">
        <f t="shared" si="138"/>
        <v/>
      </c>
      <c r="AI967" s="253">
        <f t="shared" si="139"/>
        <v>7.0962302321790735E-4</v>
      </c>
      <c r="AJ967" s="253" t="str">
        <f t="shared" si="140"/>
        <v/>
      </c>
      <c r="AK967" s="253" t="str">
        <f t="shared" si="141"/>
        <v/>
      </c>
      <c r="AO967" s="253">
        <v>206</v>
      </c>
      <c r="AP967" s="253">
        <f t="shared" si="142"/>
        <v>-4058.7392932753182</v>
      </c>
      <c r="AQ967" s="253">
        <f t="shared" si="143"/>
        <v>2.0139115639209374E-6</v>
      </c>
      <c r="AR967" s="253">
        <f t="shared" si="144"/>
        <v>7.4660475613666597E-4</v>
      </c>
      <c r="AS967" s="253">
        <f>IF(OR(AR967&lt;$T$757,AR967&gt;$T$758),AQ967,"")</f>
        <v>2.0139115639209374E-6</v>
      </c>
      <c r="AT967" s="253" t="str">
        <f t="shared" si="145"/>
        <v/>
      </c>
      <c r="AU967" s="253" t="str">
        <f t="shared" si="146"/>
        <v/>
      </c>
      <c r="AV967" s="253">
        <f t="shared" si="147"/>
        <v>0</v>
      </c>
      <c r="AW967" s="253">
        <f t="shared" si="148"/>
        <v>2.0139115639209374E-6</v>
      </c>
      <c r="AX967" s="253" t="str">
        <f t="shared" si="149"/>
        <v/>
      </c>
      <c r="AZ967" s="259"/>
      <c r="BA967" s="259">
        <f>BA966+$BD$753</f>
        <v>1.3503999999999954</v>
      </c>
      <c r="BB967" s="274">
        <f t="shared" si="132"/>
        <v>0.98704226464586742</v>
      </c>
      <c r="BC967" s="259">
        <f t="shared" si="133"/>
        <v>1.8441424843340659E-4</v>
      </c>
      <c r="BD967" s="259" t="str">
        <f t="shared" si="130"/>
        <v/>
      </c>
      <c r="BE967" s="254" t="str">
        <f t="shared" si="131"/>
        <v/>
      </c>
    </row>
    <row r="968" spans="1:57" ht="20.100000000000001" customHeight="1" x14ac:dyDescent="0.25">
      <c r="A968" s="247">
        <v>207</v>
      </c>
      <c r="B968" s="247">
        <f>$B$755+(A968*$B$758)</f>
        <v>-7624.7481192141331</v>
      </c>
      <c r="C968" s="247">
        <f>_xlfn.NORM.DIST($B968,$B$752,$B$753,0)</f>
        <v>1.0843576251929457E-6</v>
      </c>
      <c r="D968" s="247">
        <f>_xlfn.NORM.DIST($B968,$B$752,$B$753,1)</f>
        <v>7.5696503502717448E-4</v>
      </c>
      <c r="E968" s="247">
        <f>IF(OR(D968&lt;$F$757,D968&gt;$F$758),C968,"")</f>
        <v>1.0843576251929457E-6</v>
      </c>
      <c r="F968" s="247" t="str">
        <f>IF(AND(D968&gt;$F$757,D968&lt;$F$758),C968,"")</f>
        <v/>
      </c>
      <c r="G968" s="247" t="str">
        <f>IF(C968=MAX($C$761:$C$2761),C968,"")</f>
        <v/>
      </c>
      <c r="H968" s="247">
        <f>_xlfn.NORM.DIST(B968,$F$753,$F$754,0)</f>
        <v>0</v>
      </c>
      <c r="I968" s="247">
        <f>IF(H968=MAX($H$761:$H$2761),C968,"")</f>
        <v>1.0843576251929457E-6</v>
      </c>
      <c r="J968" s="247" t="str">
        <f>IF(I968=MIN($I$761:$I$2761),I968,"")</f>
        <v/>
      </c>
      <c r="K968" s="247"/>
      <c r="L968" s="247"/>
      <c r="M968" s="247"/>
      <c r="N968" s="247"/>
      <c r="O968" s="247">
        <v>207</v>
      </c>
      <c r="P968" s="247">
        <f>$P$755+(O968*$P$758)</f>
        <v>-444.33618964265304</v>
      </c>
      <c r="Q968" s="247">
        <f>_xlfn.NORM.DIST(P968,P$752,P$753,0)</f>
        <v>1.8607428240078137E-5</v>
      </c>
      <c r="R968" s="247">
        <f>_xlfn.NORM.DIST(P968,P$752,P$753,1)</f>
        <v>7.5696503502717448E-4</v>
      </c>
      <c r="S968" s="253">
        <f>IF(OR(R968&lt;$T$757,R968&gt;$T$758),Q968,"")</f>
        <v>1.8607428240078137E-5</v>
      </c>
      <c r="T968" s="253" t="str">
        <f>IF(AND(R968&gt;$T$757,R968&lt;$T$758),Q968,"")</f>
        <v/>
      </c>
      <c r="U968" s="253" t="str">
        <f>IF(Q968=MAX($Q$761:$Q$2761),Q968,"")</f>
        <v/>
      </c>
      <c r="V968" s="253">
        <f>_xlfn.NORM.DIST(P968,$T$753,$T$754,0)</f>
        <v>2.0684155637698853E-55</v>
      </c>
      <c r="W968" s="253" t="str">
        <f>IF(V968=MAX($V$761:$V$2761),Q968,"")</f>
        <v/>
      </c>
      <c r="X968" s="253" t="str">
        <f t="shared" si="134"/>
        <v/>
      </c>
      <c r="AB968" s="253">
        <v>207</v>
      </c>
      <c r="AC968" s="253">
        <f t="shared" si="150"/>
        <v>-687.57966940772803</v>
      </c>
      <c r="AD968" s="253">
        <f t="shared" si="135"/>
        <v>1.2024721106671641E-5</v>
      </c>
      <c r="AE968" s="253">
        <f t="shared" si="136"/>
        <v>7.5696503502717448E-4</v>
      </c>
      <c r="AF968" s="253">
        <f>IF(OR(AE968&lt;$T$757,AE968&gt;$T$758),AD968,"")</f>
        <v>1.2024721106671641E-5</v>
      </c>
      <c r="AG968" s="253" t="str">
        <f t="shared" si="137"/>
        <v/>
      </c>
      <c r="AH968" s="253" t="str">
        <f t="shared" si="138"/>
        <v/>
      </c>
      <c r="AI968" s="253">
        <f t="shared" si="139"/>
        <v>7.1354696636896165E-4</v>
      </c>
      <c r="AJ968" s="253" t="str">
        <f t="shared" si="140"/>
        <v/>
      </c>
      <c r="AK968" s="253" t="str">
        <f t="shared" si="141"/>
        <v/>
      </c>
      <c r="AO968" s="253">
        <v>207</v>
      </c>
      <c r="AP968" s="253">
        <f t="shared" si="142"/>
        <v>-4053.6275309412185</v>
      </c>
      <c r="AQ968" s="253">
        <f t="shared" si="143"/>
        <v>2.0396431838239631E-6</v>
      </c>
      <c r="AR968" s="253">
        <f t="shared" si="144"/>
        <v>7.5696503502717448E-4</v>
      </c>
      <c r="AS968" s="253">
        <f>IF(OR(AR968&lt;$T$757,AR968&gt;$T$758),AQ968,"")</f>
        <v>2.0396431838239631E-6</v>
      </c>
      <c r="AT968" s="253" t="str">
        <f t="shared" si="145"/>
        <v/>
      </c>
      <c r="AU968" s="253" t="str">
        <f t="shared" si="146"/>
        <v/>
      </c>
      <c r="AV968" s="253">
        <f t="shared" si="147"/>
        <v>0</v>
      </c>
      <c r="AW968" s="253">
        <f t="shared" si="148"/>
        <v>2.0396431838239631E-6</v>
      </c>
      <c r="AX968" s="253" t="str">
        <f t="shared" si="149"/>
        <v/>
      </c>
      <c r="AZ968" s="259"/>
      <c r="BA968" s="259">
        <f>BA967+$BD$753</f>
        <v>1.3567999999999953</v>
      </c>
      <c r="BB968" s="274">
        <f t="shared" si="132"/>
        <v>0.98685785039743401</v>
      </c>
      <c r="BC968" s="259">
        <f t="shared" si="133"/>
        <v>1.8600564710469225E-4</v>
      </c>
      <c r="BD968" s="259" t="str">
        <f t="shared" si="130"/>
        <v/>
      </c>
      <c r="BE968" s="254" t="str">
        <f t="shared" si="131"/>
        <v/>
      </c>
    </row>
    <row r="969" spans="1:57" ht="20.100000000000001" customHeight="1" x14ac:dyDescent="0.25">
      <c r="A969" s="247">
        <v>208</v>
      </c>
      <c r="B969" s="247">
        <f>$B$755+(A969*$B$758)</f>
        <v>-7615.1330522289954</v>
      </c>
      <c r="C969" s="247">
        <f>_xlfn.NORM.DIST($B969,$B$752,$B$753,0)</f>
        <v>1.0981948223124804E-6</v>
      </c>
      <c r="D969" s="247">
        <f>_xlfn.NORM.DIST($B969,$B$752,$B$753,1)</f>
        <v>7.6745760242344016E-4</v>
      </c>
      <c r="E969" s="247">
        <f>IF(OR(D969&lt;$F$757,D969&gt;$F$758),C969,"")</f>
        <v>1.0981948223124804E-6</v>
      </c>
      <c r="F969" s="247" t="str">
        <f>IF(AND(D969&gt;$F$757,D969&lt;$F$758),C969,"")</f>
        <v/>
      </c>
      <c r="G969" s="247" t="str">
        <f>IF(C969=MAX($C$761:$C$2761),C969,"")</f>
        <v/>
      </c>
      <c r="H969" s="247">
        <f>_xlfn.NORM.DIST(B969,$F$753,$F$754,0)</f>
        <v>0</v>
      </c>
      <c r="I969" s="247">
        <f>IF(H969=MAX($H$761:$H$2761),C969,"")</f>
        <v>1.0981948223124804E-6</v>
      </c>
      <c r="J969" s="247" t="str">
        <f>IF(I969=MIN($I$761:$I$2761),I969,"")</f>
        <v/>
      </c>
      <c r="K969" s="247"/>
      <c r="L969" s="247"/>
      <c r="M969" s="247"/>
      <c r="N969" s="247"/>
      <c r="O969" s="247">
        <v>208</v>
      </c>
      <c r="P969" s="247">
        <f>$P$755+(O969*$P$758)</f>
        <v>-443.7758665787909</v>
      </c>
      <c r="Q969" s="247">
        <f>_xlfn.NORM.DIST(P969,P$752,P$753,0)</f>
        <v>1.8844872646299528E-5</v>
      </c>
      <c r="R969" s="247">
        <f>_xlfn.NORM.DIST(P969,P$752,P$753,1)</f>
        <v>7.6745760242344016E-4</v>
      </c>
      <c r="S969" s="253">
        <f>IF(OR(R969&lt;$T$757,R969&gt;$T$758),Q969,"")</f>
        <v>1.8844872646299528E-5</v>
      </c>
      <c r="T969" s="253" t="str">
        <f>IF(AND(R969&gt;$T$757,R969&lt;$T$758),Q969,"")</f>
        <v/>
      </c>
      <c r="U969" s="253" t="str">
        <f>IF(Q969=MAX($Q$761:$Q$2761),Q969,"")</f>
        <v/>
      </c>
      <c r="V969" s="253">
        <f>_xlfn.NORM.DIST(P969,$T$753,$T$754,0)</f>
        <v>1.9440883441184527E-55</v>
      </c>
      <c r="W969" s="253" t="str">
        <f>IF(V969=MAX($V$761:$V$2761),Q969,"")</f>
        <v/>
      </c>
      <c r="X969" s="253" t="str">
        <f t="shared" si="134"/>
        <v/>
      </c>
      <c r="AB969" s="253">
        <v>208</v>
      </c>
      <c r="AC969" s="253">
        <f t="shared" si="150"/>
        <v>-686.71260803394784</v>
      </c>
      <c r="AD969" s="253">
        <f t="shared" si="135"/>
        <v>1.2178165350890277E-5</v>
      </c>
      <c r="AE969" s="253">
        <f t="shared" si="136"/>
        <v>7.6745760242344016E-4</v>
      </c>
      <c r="AF969" s="253">
        <f>IF(OR(AE969&lt;$T$757,AE969&gt;$T$758),AD969,"")</f>
        <v>1.2178165350890277E-5</v>
      </c>
      <c r="AG969" s="253" t="str">
        <f t="shared" si="137"/>
        <v/>
      </c>
      <c r="AH969" s="253" t="str">
        <f t="shared" si="138"/>
        <v/>
      </c>
      <c r="AI969" s="253">
        <f t="shared" si="139"/>
        <v>7.1748112763077992E-4</v>
      </c>
      <c r="AJ969" s="253" t="str">
        <f t="shared" si="140"/>
        <v/>
      </c>
      <c r="AK969" s="253" t="str">
        <f t="shared" si="141"/>
        <v/>
      </c>
      <c r="AO969" s="253">
        <v>208</v>
      </c>
      <c r="AP969" s="253">
        <f t="shared" si="142"/>
        <v>-4048.5157686071188</v>
      </c>
      <c r="AQ969" s="253">
        <f t="shared" si="143"/>
        <v>2.0656705240043446E-6</v>
      </c>
      <c r="AR969" s="253">
        <f t="shared" si="144"/>
        <v>7.6745760242344016E-4</v>
      </c>
      <c r="AS969" s="253">
        <f>IF(OR(AR969&lt;$T$757,AR969&gt;$T$758),AQ969,"")</f>
        <v>2.0656705240043446E-6</v>
      </c>
      <c r="AT969" s="253" t="str">
        <f t="shared" si="145"/>
        <v/>
      </c>
      <c r="AU969" s="253" t="str">
        <f t="shared" si="146"/>
        <v/>
      </c>
      <c r="AV969" s="253">
        <f t="shared" si="147"/>
        <v>0</v>
      </c>
      <c r="AW969" s="253">
        <f t="shared" si="148"/>
        <v>2.0656705240043446E-6</v>
      </c>
      <c r="AX969" s="253" t="str">
        <f t="shared" si="149"/>
        <v/>
      </c>
      <c r="AZ969" s="259"/>
      <c r="BA969" s="259">
        <f>BA968+$BD$753</f>
        <v>1.3631999999999953</v>
      </c>
      <c r="BB969" s="274">
        <f t="shared" si="132"/>
        <v>0.98667184475032932</v>
      </c>
      <c r="BC969" s="259">
        <f t="shared" si="133"/>
        <v>1.8760039219234415E-4</v>
      </c>
      <c r="BD969" s="259" t="str">
        <f t="shared" si="130"/>
        <v/>
      </c>
      <c r="BE969" s="254" t="str">
        <f t="shared" si="131"/>
        <v/>
      </c>
    </row>
    <row r="970" spans="1:57" ht="20.100000000000001" customHeight="1" x14ac:dyDescent="0.25">
      <c r="A970" s="248">
        <v>209</v>
      </c>
      <c r="B970" s="247">
        <f>$B$755+(A970*$B$758)</f>
        <v>-7605.5179852438578</v>
      </c>
      <c r="C970" s="247">
        <f>_xlfn.NORM.DIST($B970,$B$752,$B$753,0)</f>
        <v>1.1121907970018977E-6</v>
      </c>
      <c r="D970" s="247">
        <f>_xlfn.NORM.DIST($B970,$B$752,$B$753,1)</f>
        <v>7.7808397747005514E-4</v>
      </c>
      <c r="E970" s="247">
        <f>IF(OR(D970&lt;$F$757,D970&gt;$F$758),C970,"")</f>
        <v>1.1121907970018977E-6</v>
      </c>
      <c r="F970" s="247" t="str">
        <f>IF(AND(D970&gt;$F$757,D970&lt;$F$758),C970,"")</f>
        <v/>
      </c>
      <c r="G970" s="247" t="str">
        <f>IF(C970=MAX($C$761:$C$2761),C970,"")</f>
        <v/>
      </c>
      <c r="H970" s="247">
        <f>_xlfn.NORM.DIST(B970,$F$753,$F$754,0)</f>
        <v>0</v>
      </c>
      <c r="I970" s="247">
        <f>IF(H970=MAX($H$761:$H$2761),C970,"")</f>
        <v>1.1121907970018977E-6</v>
      </c>
      <c r="J970" s="247" t="str">
        <f>IF(I970=MIN($I$761:$I$2761),I970,"")</f>
        <v/>
      </c>
      <c r="K970" s="247"/>
      <c r="L970" s="247"/>
      <c r="M970" s="247"/>
      <c r="N970" s="247"/>
      <c r="O970" s="248">
        <v>209</v>
      </c>
      <c r="P970" s="247">
        <f>$P$755+(O970*$P$758)</f>
        <v>-443.21554351492881</v>
      </c>
      <c r="Q970" s="247">
        <f>_xlfn.NORM.DIST(P970,P$752,P$753,0)</f>
        <v>1.908504165386004E-5</v>
      </c>
      <c r="R970" s="247">
        <f>_xlfn.NORM.DIST(P970,P$752,P$753,1)</f>
        <v>7.7808397747005514E-4</v>
      </c>
      <c r="S970" s="253">
        <f>IF(OR(R970&lt;$T$757,R970&gt;$T$758),Q970,"")</f>
        <v>1.908504165386004E-5</v>
      </c>
      <c r="T970" s="253" t="str">
        <f>IF(AND(R970&gt;$T$757,R970&lt;$T$758),Q970,"")</f>
        <v/>
      </c>
      <c r="U970" s="253" t="str">
        <f>IF(Q970=MAX($Q$761:$Q$2761),Q970,"")</f>
        <v/>
      </c>
      <c r="V970" s="253">
        <f>_xlfn.NORM.DIST(P970,$T$753,$T$754,0)</f>
        <v>1.8272048831720073E-55</v>
      </c>
      <c r="W970" s="253" t="str">
        <f>IF(V970=MAX($V$761:$V$2761),Q970,"")</f>
        <v/>
      </c>
      <c r="X970" s="253" t="str">
        <f t="shared" si="134"/>
        <v/>
      </c>
      <c r="AB970" s="259">
        <v>209</v>
      </c>
      <c r="AC970" s="253">
        <f t="shared" si="150"/>
        <v>-685.84554666016754</v>
      </c>
      <c r="AD970" s="253">
        <f t="shared" si="135"/>
        <v>1.2333370320492746E-5</v>
      </c>
      <c r="AE970" s="253">
        <f t="shared" si="136"/>
        <v>7.7808397747005514E-4</v>
      </c>
      <c r="AF970" s="253">
        <f>IF(OR(AE970&lt;$T$757,AE970&gt;$T$758),AD970,"")</f>
        <v>1.2333370320492746E-5</v>
      </c>
      <c r="AG970" s="253" t="str">
        <f t="shared" si="137"/>
        <v/>
      </c>
      <c r="AH970" s="253" t="str">
        <f t="shared" si="138"/>
        <v/>
      </c>
      <c r="AI970" s="253">
        <f t="shared" si="139"/>
        <v>7.214254371019957E-4</v>
      </c>
      <c r="AJ970" s="253" t="str">
        <f t="shared" si="140"/>
        <v/>
      </c>
      <c r="AK970" s="253" t="str">
        <f t="shared" si="141"/>
        <v/>
      </c>
      <c r="AO970" s="259">
        <v>209</v>
      </c>
      <c r="AP970" s="253">
        <f t="shared" si="142"/>
        <v>-4043.4040062730187</v>
      </c>
      <c r="AQ970" s="253">
        <f t="shared" si="143"/>
        <v>2.0919965198870805E-6</v>
      </c>
      <c r="AR970" s="253">
        <f t="shared" si="144"/>
        <v>7.7808397747005514E-4</v>
      </c>
      <c r="AS970" s="253">
        <f>IF(OR(AR970&lt;$T$757,AR970&gt;$T$758),AQ970,"")</f>
        <v>2.0919965198870805E-6</v>
      </c>
      <c r="AT970" s="253" t="str">
        <f t="shared" si="145"/>
        <v/>
      </c>
      <c r="AU970" s="253" t="str">
        <f t="shared" si="146"/>
        <v/>
      </c>
      <c r="AV970" s="253">
        <f t="shared" si="147"/>
        <v>0</v>
      </c>
      <c r="AW970" s="253">
        <f t="shared" si="148"/>
        <v>2.0919965198870805E-6</v>
      </c>
      <c r="AX970" s="253" t="str">
        <f t="shared" si="149"/>
        <v/>
      </c>
      <c r="AZ970" s="259"/>
      <c r="BA970" s="259">
        <f>BA969+$BD$753</f>
        <v>1.3695999999999953</v>
      </c>
      <c r="BB970" s="274">
        <f t="shared" si="132"/>
        <v>0.98648424435813697</v>
      </c>
      <c r="BC970" s="259">
        <f t="shared" si="133"/>
        <v>1.8919843294762373E-4</v>
      </c>
      <c r="BD970" s="259" t="str">
        <f t="shared" si="130"/>
        <v/>
      </c>
      <c r="BE970" s="254" t="str">
        <f t="shared" si="131"/>
        <v/>
      </c>
    </row>
    <row r="971" spans="1:57" ht="20.100000000000001" customHeight="1" x14ac:dyDescent="0.25">
      <c r="A971" s="247">
        <v>210</v>
      </c>
      <c r="B971" s="247">
        <f>$B$755+(A971*$B$758)</f>
        <v>-7595.9029182587201</v>
      </c>
      <c r="C971" s="247">
        <f>_xlfn.NORM.DIST($B971,$B$752,$B$753,0)</f>
        <v>1.1263471220848485E-6</v>
      </c>
      <c r="D971" s="247">
        <f>_xlfn.NORM.DIST($B971,$B$752,$B$753,1)</f>
        <v>7.8884569437557184E-4</v>
      </c>
      <c r="E971" s="247">
        <f>IF(OR(D971&lt;$F$757,D971&gt;$F$758),C971,"")</f>
        <v>1.1263471220848485E-6</v>
      </c>
      <c r="F971" s="247" t="str">
        <f>IF(AND(D971&gt;$F$757,D971&lt;$F$758),C971,"")</f>
        <v/>
      </c>
      <c r="G971" s="247" t="str">
        <f>IF(C971=MAX($C$761:$C$2761),C971,"")</f>
        <v/>
      </c>
      <c r="H971" s="247">
        <f>_xlfn.NORM.DIST(B971,$F$753,$F$754,0)</f>
        <v>0</v>
      </c>
      <c r="I971" s="247">
        <f>IF(H971=MAX($H$761:$H$2761),C971,"")</f>
        <v>1.1263471220848485E-6</v>
      </c>
      <c r="J971" s="247" t="str">
        <f>IF(I971=MIN($I$761:$I$2761),I971,"")</f>
        <v/>
      </c>
      <c r="K971" s="247"/>
      <c r="L971" s="247"/>
      <c r="M971" s="247"/>
      <c r="N971" s="247"/>
      <c r="O971" s="247">
        <v>210</v>
      </c>
      <c r="P971" s="247">
        <f>$P$755+(O971*$P$758)</f>
        <v>-442.65522045106673</v>
      </c>
      <c r="Q971" s="247">
        <f>_xlfn.NORM.DIST(P971,P$752,P$753,0)</f>
        <v>1.9327962252198024E-5</v>
      </c>
      <c r="R971" s="247">
        <f>_xlfn.NORM.DIST(P971,P$752,P$753,1)</f>
        <v>7.8884569437557184E-4</v>
      </c>
      <c r="S971" s="253">
        <f>IF(OR(R971&lt;$T$757,R971&gt;$T$758),Q971,"")</f>
        <v>1.9327962252198024E-5</v>
      </c>
      <c r="T971" s="253" t="str">
        <f>IF(AND(R971&gt;$T$757,R971&lt;$T$758),Q971,"")</f>
        <v/>
      </c>
      <c r="U971" s="253" t="str">
        <f>IF(Q971=MAX($Q$761:$Q$2761),Q971,"")</f>
        <v/>
      </c>
      <c r="V971" s="253">
        <f>_xlfn.NORM.DIST(P971,$T$753,$T$754,0)</f>
        <v>1.7173212713158946E-55</v>
      </c>
      <c r="W971" s="253" t="str">
        <f>IF(V971=MAX($V$761:$V$2761),Q971,"")</f>
        <v/>
      </c>
      <c r="X971" s="253" t="str">
        <f t="shared" si="134"/>
        <v/>
      </c>
      <c r="AB971" s="253">
        <v>210</v>
      </c>
      <c r="AC971" s="253">
        <f t="shared" si="150"/>
        <v>-684.97848528638724</v>
      </c>
      <c r="AD971" s="253">
        <f t="shared" si="135"/>
        <v>1.2490353456925802E-5</v>
      </c>
      <c r="AE971" s="253">
        <f t="shared" si="136"/>
        <v>7.8884569437557444E-4</v>
      </c>
      <c r="AF971" s="253">
        <f>IF(OR(AE971&lt;$T$757,AE971&gt;$T$758),AD971,"")</f>
        <v>1.2490353456925802E-5</v>
      </c>
      <c r="AG971" s="253" t="str">
        <f t="shared" si="137"/>
        <v/>
      </c>
      <c r="AH971" s="253" t="str">
        <f t="shared" si="138"/>
        <v/>
      </c>
      <c r="AI971" s="253">
        <f t="shared" si="139"/>
        <v>7.2537982400795297E-4</v>
      </c>
      <c r="AJ971" s="253" t="str">
        <f t="shared" si="140"/>
        <v/>
      </c>
      <c r="AK971" s="253" t="str">
        <f t="shared" si="141"/>
        <v/>
      </c>
      <c r="AO971" s="253">
        <v>210</v>
      </c>
      <c r="AP971" s="253">
        <f t="shared" si="142"/>
        <v>-4038.2922439389185</v>
      </c>
      <c r="AQ971" s="253">
        <f t="shared" si="143"/>
        <v>2.1186241299048579E-6</v>
      </c>
      <c r="AR971" s="253">
        <f t="shared" si="144"/>
        <v>7.8884569437557444E-4</v>
      </c>
      <c r="AS971" s="253">
        <f>IF(OR(AR971&lt;$T$757,AR971&gt;$T$758),AQ971,"")</f>
        <v>2.1186241299048579E-6</v>
      </c>
      <c r="AT971" s="253" t="str">
        <f t="shared" si="145"/>
        <v/>
      </c>
      <c r="AU971" s="253" t="str">
        <f t="shared" si="146"/>
        <v/>
      </c>
      <c r="AV971" s="253">
        <f t="shared" si="147"/>
        <v>0</v>
      </c>
      <c r="AW971" s="253">
        <f t="shared" si="148"/>
        <v>2.1186241299048579E-6</v>
      </c>
      <c r="AX971" s="253" t="str">
        <f t="shared" si="149"/>
        <v/>
      </c>
      <c r="AZ971" s="259"/>
      <c r="BA971" s="259">
        <f>BA970+$BD$753</f>
        <v>1.3759999999999952</v>
      </c>
      <c r="BB971" s="274">
        <f t="shared" si="132"/>
        <v>0.98629504592518935</v>
      </c>
      <c r="BC971" s="259">
        <f t="shared" si="133"/>
        <v>1.9079971875513024E-4</v>
      </c>
      <c r="BD971" s="259" t="str">
        <f t="shared" si="130"/>
        <v/>
      </c>
      <c r="BE971" s="254" t="str">
        <f t="shared" si="131"/>
        <v/>
      </c>
    </row>
    <row r="972" spans="1:57" ht="20.100000000000001" customHeight="1" x14ac:dyDescent="0.25">
      <c r="A972" s="247">
        <v>211</v>
      </c>
      <c r="B972" s="247">
        <f>$B$755+(A972*$B$758)</f>
        <v>-7586.2878512735824</v>
      </c>
      <c r="C972" s="247">
        <f>_xlfn.NORM.DIST($B972,$B$752,$B$753,0)</f>
        <v>1.1406653826714008E-6</v>
      </c>
      <c r="D972" s="247">
        <f>_xlfn.NORM.DIST($B972,$B$752,$B$753,1)</f>
        <v>7.997443025303697E-4</v>
      </c>
      <c r="E972" s="247">
        <f>IF(OR(D972&lt;$F$757,D972&gt;$F$758),C972,"")</f>
        <v>1.1406653826714008E-6</v>
      </c>
      <c r="F972" s="247" t="str">
        <f>IF(AND(D972&gt;$F$757,D972&lt;$F$758),C972,"")</f>
        <v/>
      </c>
      <c r="G972" s="247" t="str">
        <f>IF(C972=MAX($C$761:$C$2761),C972,"")</f>
        <v/>
      </c>
      <c r="H972" s="247">
        <f>_xlfn.NORM.DIST(B972,$F$753,$F$754,0)</f>
        <v>0</v>
      </c>
      <c r="I972" s="247">
        <f>IF(H972=MAX($H$761:$H$2761),C972,"")</f>
        <v>1.1406653826714008E-6</v>
      </c>
      <c r="J972" s="247" t="str">
        <f>IF(I972=MIN($I$761:$I$2761),I972,"")</f>
        <v/>
      </c>
      <c r="K972" s="247"/>
      <c r="L972" s="247"/>
      <c r="M972" s="247"/>
      <c r="N972" s="247"/>
      <c r="O972" s="247">
        <v>211</v>
      </c>
      <c r="P972" s="247">
        <f>$P$755+(O972*$P$758)</f>
        <v>-442.09489738720458</v>
      </c>
      <c r="Q972" s="247">
        <f>_xlfn.NORM.DIST(P972,P$752,P$753,0)</f>
        <v>1.9573661641584959E-5</v>
      </c>
      <c r="R972" s="247">
        <f>_xlfn.NORM.DIST(P972,P$752,P$753,1)</f>
        <v>7.9974430253036796E-4</v>
      </c>
      <c r="S972" s="253">
        <f>IF(OR(R972&lt;$T$757,R972&gt;$T$758),Q972,"")</f>
        <v>1.9573661641584959E-5</v>
      </c>
      <c r="T972" s="253" t="str">
        <f>IF(AND(R972&gt;$T$757,R972&lt;$T$758),Q972,"")</f>
        <v/>
      </c>
      <c r="U972" s="253" t="str">
        <f>IF(Q972=MAX($Q$761:$Q$2761),Q972,"")</f>
        <v/>
      </c>
      <c r="V972" s="253">
        <f>_xlfn.NORM.DIST(P972,$T$753,$T$754,0)</f>
        <v>1.6140199653441966E-55</v>
      </c>
      <c r="W972" s="253" t="str">
        <f>IF(V972=MAX($V$761:$V$2761),Q972,"")</f>
        <v/>
      </c>
      <c r="X972" s="253" t="str">
        <f t="shared" si="134"/>
        <v/>
      </c>
      <c r="AB972" s="253">
        <v>211</v>
      </c>
      <c r="AC972" s="253">
        <f t="shared" si="150"/>
        <v>-684.11142391260705</v>
      </c>
      <c r="AD972" s="253">
        <f t="shared" si="135"/>
        <v>1.2649132337883323E-5</v>
      </c>
      <c r="AE972" s="253">
        <f t="shared" si="136"/>
        <v>7.9974430253036796E-4</v>
      </c>
      <c r="AF972" s="253">
        <f>IF(OR(AE972&lt;$T$757,AE972&gt;$T$758),AD972,"")</f>
        <v>1.2649132337883323E-5</v>
      </c>
      <c r="AG972" s="253" t="str">
        <f t="shared" si="137"/>
        <v/>
      </c>
      <c r="AH972" s="253" t="str">
        <f t="shared" si="138"/>
        <v/>
      </c>
      <c r="AI972" s="253">
        <f t="shared" si="139"/>
        <v>7.2934421670044767E-4</v>
      </c>
      <c r="AJ972" s="253" t="str">
        <f t="shared" si="140"/>
        <v/>
      </c>
      <c r="AK972" s="253" t="str">
        <f t="shared" si="141"/>
        <v/>
      </c>
      <c r="AO972" s="253">
        <v>211</v>
      </c>
      <c r="AP972" s="253">
        <f t="shared" si="142"/>
        <v>-4033.1804816048189</v>
      </c>
      <c r="AQ972" s="253">
        <f t="shared" si="143"/>
        <v>2.1455563356007157E-6</v>
      </c>
      <c r="AR972" s="253">
        <f t="shared" si="144"/>
        <v>7.9974430253036796E-4</v>
      </c>
      <c r="AS972" s="253">
        <f>IF(OR(AR972&lt;$T$757,AR972&gt;$T$758),AQ972,"")</f>
        <v>2.1455563356007157E-6</v>
      </c>
      <c r="AT972" s="253" t="str">
        <f t="shared" si="145"/>
        <v/>
      </c>
      <c r="AU972" s="253" t="str">
        <f t="shared" si="146"/>
        <v/>
      </c>
      <c r="AV972" s="253">
        <f t="shared" si="147"/>
        <v>0</v>
      </c>
      <c r="AW972" s="253">
        <f t="shared" si="148"/>
        <v>2.1455563356007157E-6</v>
      </c>
      <c r="AX972" s="253" t="str">
        <f t="shared" si="149"/>
        <v/>
      </c>
      <c r="AZ972" s="259"/>
      <c r="BA972" s="259">
        <f>BA971+$BD$753</f>
        <v>1.3823999999999952</v>
      </c>
      <c r="BB972" s="274">
        <f t="shared" si="132"/>
        <v>0.98610424620643422</v>
      </c>
      <c r="BC972" s="259">
        <f t="shared" si="133"/>
        <v>1.9240419913313378E-4</v>
      </c>
      <c r="BD972" s="259" t="str">
        <f t="shared" si="130"/>
        <v/>
      </c>
      <c r="BE972" s="254" t="str">
        <f t="shared" si="131"/>
        <v/>
      </c>
    </row>
    <row r="973" spans="1:57" ht="20.100000000000001" customHeight="1" x14ac:dyDescent="0.25">
      <c r="A973" s="247">
        <v>212</v>
      </c>
      <c r="B973" s="247">
        <f>$B$755+(A973*$B$758)</f>
        <v>-7576.6727842884447</v>
      </c>
      <c r="C973" s="247">
        <f>_xlfn.NORM.DIST($B973,$B$752,$B$753,0)</f>
        <v>1.1551471762123236E-6</v>
      </c>
      <c r="D973" s="247">
        <f>_xlfn.NORM.DIST($B973,$B$752,$B$753,1)</f>
        <v>8.1078136662504499E-4</v>
      </c>
      <c r="E973" s="247">
        <f>IF(OR(D973&lt;$F$757,D973&gt;$F$758),C973,"")</f>
        <v>1.1551471762123236E-6</v>
      </c>
      <c r="F973" s="247" t="str">
        <f>IF(AND(D973&gt;$F$757,D973&lt;$F$758),C973,"")</f>
        <v/>
      </c>
      <c r="G973" s="247" t="str">
        <f>IF(C973=MAX($C$761:$C$2761),C973,"")</f>
        <v/>
      </c>
      <c r="H973" s="247">
        <f>_xlfn.NORM.DIST(B973,$F$753,$F$754,0)</f>
        <v>0</v>
      </c>
      <c r="I973" s="247">
        <f>IF(H973=MAX($H$761:$H$2761),C973,"")</f>
        <v>1.1551471762123236E-6</v>
      </c>
      <c r="J973" s="247" t="str">
        <f>IF(I973=MIN($I$761:$I$2761),I973,"")</f>
        <v/>
      </c>
      <c r="K973" s="247"/>
      <c r="L973" s="247"/>
      <c r="M973" s="247"/>
      <c r="N973" s="247"/>
      <c r="O973" s="247">
        <v>212</v>
      </c>
      <c r="P973" s="247">
        <f>$P$755+(O973*$P$758)</f>
        <v>-441.53457432334244</v>
      </c>
      <c r="Q973" s="247">
        <f>_xlfn.NORM.DIST(P973,P$752,P$753,0)</f>
        <v>1.9822167234057217E-5</v>
      </c>
      <c r="R973" s="247">
        <f>_xlfn.NORM.DIST(P973,P$752,P$753,1)</f>
        <v>8.1078136662504499E-4</v>
      </c>
      <c r="S973" s="253">
        <f>IF(OR(R973&lt;$T$757,R973&gt;$T$758),Q973,"")</f>
        <v>1.9822167234057217E-5</v>
      </c>
      <c r="T973" s="253" t="str">
        <f>IF(AND(R973&gt;$T$757,R973&lt;$T$758),Q973,"")</f>
        <v/>
      </c>
      <c r="U973" s="253" t="str">
        <f>IF(Q973=MAX($Q$761:$Q$2761),Q973,"")</f>
        <v/>
      </c>
      <c r="V973" s="253">
        <f>_xlfn.NORM.DIST(P973,$T$753,$T$754,0)</f>
        <v>1.5169082287671721E-55</v>
      </c>
      <c r="W973" s="253" t="str">
        <f>IF(V973=MAX($V$761:$V$2761),Q973,"")</f>
        <v/>
      </c>
      <c r="X973" s="253" t="str">
        <f t="shared" si="134"/>
        <v/>
      </c>
      <c r="AB973" s="253">
        <v>212</v>
      </c>
      <c r="AC973" s="253">
        <f t="shared" si="150"/>
        <v>-683.24436253882686</v>
      </c>
      <c r="AD973" s="253">
        <f t="shared" si="135"/>
        <v>1.2809724677908607E-5</v>
      </c>
      <c r="AE973" s="253">
        <f t="shared" si="136"/>
        <v>8.1078136662504499E-4</v>
      </c>
      <c r="AF973" s="253">
        <f>IF(OR(AE973&lt;$T$757,AE973&gt;$T$758),AD973,"")</f>
        <v>1.2809724677908607E-5</v>
      </c>
      <c r="AG973" s="253" t="str">
        <f t="shared" si="137"/>
        <v/>
      </c>
      <c r="AH973" s="253" t="str">
        <f t="shared" si="138"/>
        <v/>
      </c>
      <c r="AI973" s="253">
        <f t="shared" si="139"/>
        <v>7.3331854265754027E-4</v>
      </c>
      <c r="AJ973" s="253" t="str">
        <f t="shared" si="140"/>
        <v/>
      </c>
      <c r="AK973" s="253" t="str">
        <f t="shared" si="141"/>
        <v/>
      </c>
      <c r="AO973" s="253">
        <v>212</v>
      </c>
      <c r="AP973" s="253">
        <f t="shared" si="142"/>
        <v>-4028.0687192707192</v>
      </c>
      <c r="AQ973" s="253">
        <f t="shared" si="143"/>
        <v>2.1727961417302047E-6</v>
      </c>
      <c r="AR973" s="253">
        <f t="shared" si="144"/>
        <v>8.1078136662504499E-4</v>
      </c>
      <c r="AS973" s="253">
        <f>IF(OR(AR973&lt;$T$757,AR973&gt;$T$758),AQ973,"")</f>
        <v>2.1727961417302047E-6</v>
      </c>
      <c r="AT973" s="253" t="str">
        <f t="shared" si="145"/>
        <v/>
      </c>
      <c r="AU973" s="253" t="str">
        <f t="shared" si="146"/>
        <v/>
      </c>
      <c r="AV973" s="253">
        <f t="shared" si="147"/>
        <v>0</v>
      </c>
      <c r="AW973" s="253">
        <f t="shared" si="148"/>
        <v>2.1727961417302047E-6</v>
      </c>
      <c r="AX973" s="253" t="str">
        <f t="shared" si="149"/>
        <v/>
      </c>
      <c r="AZ973" s="259"/>
      <c r="BA973" s="259">
        <f>BA972+$BD$753</f>
        <v>1.3887999999999951</v>
      </c>
      <c r="BB973" s="274">
        <f t="shared" si="132"/>
        <v>0.98591184200730109</v>
      </c>
      <c r="BC973" s="259">
        <f t="shared" si="133"/>
        <v>1.9401182373635084E-4</v>
      </c>
      <c r="BD973" s="259" t="str">
        <f t="shared" si="130"/>
        <v/>
      </c>
      <c r="BE973" s="254" t="str">
        <f t="shared" si="131"/>
        <v/>
      </c>
    </row>
    <row r="974" spans="1:57" ht="20.100000000000001" customHeight="1" x14ac:dyDescent="0.25">
      <c r="A974" s="247">
        <v>213</v>
      </c>
      <c r="B974" s="247">
        <f>$B$755+(A974*$B$758)</f>
        <v>-7567.0577173033071</v>
      </c>
      <c r="C974" s="247">
        <f>_xlfn.NORM.DIST($B974,$B$752,$B$753,0)</f>
        <v>1.1697941125530905E-6</v>
      </c>
      <c r="D974" s="247">
        <f>_xlfn.NORM.DIST($B974,$B$752,$B$753,1)</f>
        <v>8.2195846676934824E-4</v>
      </c>
      <c r="E974" s="247">
        <f>IF(OR(D974&lt;$F$757,D974&gt;$F$758),C974,"")</f>
        <v>1.1697941125530905E-6</v>
      </c>
      <c r="F974" s="247" t="str">
        <f>IF(AND(D974&gt;$F$757,D974&lt;$F$758),C974,"")</f>
        <v/>
      </c>
      <c r="G974" s="247" t="str">
        <f>IF(C974=MAX($C$761:$C$2761),C974,"")</f>
        <v/>
      </c>
      <c r="H974" s="247">
        <f>_xlfn.NORM.DIST(B974,$F$753,$F$754,0)</f>
        <v>0</v>
      </c>
      <c r="I974" s="247">
        <f>IF(H974=MAX($H$761:$H$2761),C974,"")</f>
        <v>1.1697941125530905E-6</v>
      </c>
      <c r="J974" s="247" t="str">
        <f>IF(I974=MIN($I$761:$I$2761),I974,"")</f>
        <v/>
      </c>
      <c r="K974" s="247"/>
      <c r="L974" s="247"/>
      <c r="M974" s="247"/>
      <c r="N974" s="247"/>
      <c r="O974" s="247">
        <v>213</v>
      </c>
      <c r="P974" s="247">
        <f>$P$755+(O974*$P$758)</f>
        <v>-440.97425125948035</v>
      </c>
      <c r="Q974" s="247">
        <f>_xlfn.NORM.DIST(P974,P$752,P$753,0)</f>
        <v>2.0073506654342371E-5</v>
      </c>
      <c r="R974" s="247">
        <f>_xlfn.NORM.DIST(P974,P$752,P$753,1)</f>
        <v>8.2195846676934596E-4</v>
      </c>
      <c r="S974" s="253">
        <f>IF(OR(R974&lt;$T$757,R974&gt;$T$758),Q974,"")</f>
        <v>2.0073506654342371E-5</v>
      </c>
      <c r="T974" s="253" t="str">
        <f>IF(AND(R974&gt;$T$757,R974&lt;$T$758),Q974,"")</f>
        <v/>
      </c>
      <c r="U974" s="253" t="str">
        <f>IF(Q974=MAX($Q$761:$Q$2761),Q974,"")</f>
        <v/>
      </c>
      <c r="V974" s="253">
        <f>_xlfn.NORM.DIST(P974,$T$753,$T$754,0)</f>
        <v>1.4256166640021086E-55</v>
      </c>
      <c r="W974" s="253" t="str">
        <f>IF(V974=MAX($V$761:$V$2761),Q974,"")</f>
        <v/>
      </c>
      <c r="X974" s="253" t="str">
        <f t="shared" si="134"/>
        <v/>
      </c>
      <c r="AB974" s="253">
        <v>213</v>
      </c>
      <c r="AC974" s="253">
        <f t="shared" si="150"/>
        <v>-682.37730116504656</v>
      </c>
      <c r="AD974" s="253">
        <f t="shared" si="135"/>
        <v>1.2972148328992893E-5</v>
      </c>
      <c r="AE974" s="253">
        <f t="shared" si="136"/>
        <v>8.2195846676934824E-4</v>
      </c>
      <c r="AF974" s="253">
        <f>IF(OR(AE974&lt;$T$757,AE974&gt;$T$758),AD974,"")</f>
        <v>1.2972148328992893E-5</v>
      </c>
      <c r="AG974" s="253" t="str">
        <f t="shared" si="137"/>
        <v/>
      </c>
      <c r="AH974" s="253" t="str">
        <f t="shared" si="138"/>
        <v/>
      </c>
      <c r="AI974" s="253">
        <f t="shared" si="139"/>
        <v>7.3730272848343168E-4</v>
      </c>
      <c r="AJ974" s="253" t="str">
        <f t="shared" si="140"/>
        <v/>
      </c>
      <c r="AK974" s="253" t="str">
        <f t="shared" si="141"/>
        <v/>
      </c>
      <c r="AO974" s="253">
        <v>213</v>
      </c>
      <c r="AP974" s="253">
        <f t="shared" si="142"/>
        <v>-4022.956956936619</v>
      </c>
      <c r="AQ974" s="253">
        <f t="shared" si="143"/>
        <v>2.2003465763629057E-6</v>
      </c>
      <c r="AR974" s="253">
        <f t="shared" si="144"/>
        <v>8.2195846676934596E-4</v>
      </c>
      <c r="AS974" s="253">
        <f>IF(OR(AR974&lt;$T$757,AR974&gt;$T$758),AQ974,"")</f>
        <v>2.2003465763629057E-6</v>
      </c>
      <c r="AT974" s="253" t="str">
        <f t="shared" si="145"/>
        <v/>
      </c>
      <c r="AU974" s="253" t="str">
        <f t="shared" si="146"/>
        <v/>
      </c>
      <c r="AV974" s="253">
        <f t="shared" si="147"/>
        <v>0</v>
      </c>
      <c r="AW974" s="253">
        <f t="shared" si="148"/>
        <v>2.2003465763629057E-6</v>
      </c>
      <c r="AX974" s="253" t="str">
        <f t="shared" si="149"/>
        <v/>
      </c>
      <c r="AZ974" s="259"/>
      <c r="BA974" s="259">
        <f>BA973+$BD$753</f>
        <v>1.3951999999999951</v>
      </c>
      <c r="BB974" s="274">
        <f t="shared" si="132"/>
        <v>0.98571783018356474</v>
      </c>
      <c r="BC974" s="259">
        <f t="shared" si="133"/>
        <v>1.9562254235649945E-4</v>
      </c>
      <c r="BD974" s="259" t="str">
        <f t="shared" si="130"/>
        <v/>
      </c>
      <c r="BE974" s="254" t="str">
        <f t="shared" si="131"/>
        <v/>
      </c>
    </row>
    <row r="975" spans="1:57" ht="20.100000000000001" customHeight="1" x14ac:dyDescent="0.25">
      <c r="A975" s="247">
        <v>214</v>
      </c>
      <c r="B975" s="247">
        <f>$B$755+(A975*$B$758)</f>
        <v>-7557.4426503181694</v>
      </c>
      <c r="C975" s="247">
        <f>_xlfn.NORM.DIST($B975,$B$752,$B$753,0)</f>
        <v>1.1846078139875542E-6</v>
      </c>
      <c r="D975" s="247">
        <f>_xlfn.NORM.DIST($B975,$B$752,$B$753,1)</f>
        <v>8.3327719861159483E-4</v>
      </c>
      <c r="E975" s="247">
        <f>IF(OR(D975&lt;$F$757,D975&gt;$F$758),C975,"")</f>
        <v>1.1846078139875542E-6</v>
      </c>
      <c r="F975" s="247" t="str">
        <f>IF(AND(D975&gt;$F$757,D975&lt;$F$758),C975,"")</f>
        <v/>
      </c>
      <c r="G975" s="247" t="str">
        <f>IF(C975=MAX($C$761:$C$2761),C975,"")</f>
        <v/>
      </c>
      <c r="H975" s="247">
        <f>_xlfn.NORM.DIST(B975,$F$753,$F$754,0)</f>
        <v>0</v>
      </c>
      <c r="I975" s="247">
        <f>IF(H975=MAX($H$761:$H$2761),C975,"")</f>
        <v>1.1846078139875542E-6</v>
      </c>
      <c r="J975" s="247" t="str">
        <f>IF(I975=MIN($I$761:$I$2761),I975,"")</f>
        <v/>
      </c>
      <c r="K975" s="247"/>
      <c r="L975" s="247"/>
      <c r="M975" s="247"/>
      <c r="N975" s="247"/>
      <c r="O975" s="247">
        <v>214</v>
      </c>
      <c r="P975" s="247">
        <f>$P$755+(O975*$P$758)</f>
        <v>-440.41392819561827</v>
      </c>
      <c r="Q975" s="247">
        <f>_xlfn.NORM.DIST(P975,P$752,P$753,0)</f>
        <v>2.0327707740780705E-5</v>
      </c>
      <c r="R975" s="247">
        <f>_xlfn.NORM.DIST(P975,P$752,P$753,1)</f>
        <v>8.3327719861159245E-4</v>
      </c>
      <c r="S975" s="253">
        <f>IF(OR(R975&lt;$T$757,R975&gt;$T$758),Q975,"")</f>
        <v>2.0327707740780705E-5</v>
      </c>
      <c r="T975" s="253" t="str">
        <f>IF(AND(R975&gt;$T$757,R975&lt;$T$758),Q975,"")</f>
        <v/>
      </c>
      <c r="U975" s="253" t="str">
        <f>IF(Q975=MAX($Q$761:$Q$2761),Q975,"")</f>
        <v/>
      </c>
      <c r="V975" s="253">
        <f>_xlfn.NORM.DIST(P975,$T$753,$T$754,0)</f>
        <v>1.3397978310569937E-55</v>
      </c>
      <c r="W975" s="253" t="str">
        <f>IF(V975=MAX($V$761:$V$2761),Q975,"")</f>
        <v/>
      </c>
      <c r="X975" s="253" t="str">
        <f t="shared" si="134"/>
        <v/>
      </c>
      <c r="AB975" s="253">
        <v>214</v>
      </c>
      <c r="AC975" s="253">
        <f t="shared" si="150"/>
        <v>-681.51023979126637</v>
      </c>
      <c r="AD975" s="253">
        <f t="shared" si="135"/>
        <v>1.3136421281170653E-5</v>
      </c>
      <c r="AE975" s="253">
        <f t="shared" si="136"/>
        <v>8.3327719861159245E-4</v>
      </c>
      <c r="AF975" s="253">
        <f>IF(OR(AE975&lt;$T$757,AE975&gt;$T$758),AD975,"")</f>
        <v>1.3136421281170653E-5</v>
      </c>
      <c r="AG975" s="253" t="str">
        <f t="shared" si="137"/>
        <v/>
      </c>
      <c r="AH975" s="253" t="str">
        <f t="shared" si="138"/>
        <v/>
      </c>
      <c r="AI975" s="253">
        <f t="shared" si="139"/>
        <v>7.412966999084113E-4</v>
      </c>
      <c r="AJ975" s="253" t="str">
        <f t="shared" si="140"/>
        <v/>
      </c>
      <c r="AK975" s="253" t="str">
        <f t="shared" si="141"/>
        <v/>
      </c>
      <c r="AO975" s="253">
        <v>214</v>
      </c>
      <c r="AP975" s="253">
        <f t="shared" si="142"/>
        <v>-4017.8451946025189</v>
      </c>
      <c r="AQ975" s="253">
        <f t="shared" si="143"/>
        <v>2.2282106909834253E-6</v>
      </c>
      <c r="AR975" s="253">
        <f t="shared" si="144"/>
        <v>8.3327719861159483E-4</v>
      </c>
      <c r="AS975" s="253">
        <f>IF(OR(AR975&lt;$T$757,AR975&gt;$T$758),AQ975,"")</f>
        <v>2.2282106909834253E-6</v>
      </c>
      <c r="AT975" s="253" t="str">
        <f t="shared" si="145"/>
        <v/>
      </c>
      <c r="AU975" s="253" t="str">
        <f t="shared" si="146"/>
        <v/>
      </c>
      <c r="AV975" s="253">
        <f t="shared" si="147"/>
        <v>0</v>
      </c>
      <c r="AW975" s="253">
        <f t="shared" si="148"/>
        <v>2.2282106909834253E-6</v>
      </c>
      <c r="AX975" s="253" t="str">
        <f t="shared" si="149"/>
        <v/>
      </c>
      <c r="AZ975" s="259"/>
      <c r="BA975" s="259">
        <f>BA974+$BD$753</f>
        <v>1.4015999999999951</v>
      </c>
      <c r="BB975" s="274">
        <f t="shared" si="132"/>
        <v>0.98552220764120824</v>
      </c>
      <c r="BC975" s="259">
        <f t="shared" si="133"/>
        <v>1.9723630492518573E-4</v>
      </c>
      <c r="BD975" s="259" t="str">
        <f t="shared" si="130"/>
        <v/>
      </c>
      <c r="BE975" s="254" t="str">
        <f t="shared" si="131"/>
        <v/>
      </c>
    </row>
    <row r="976" spans="1:57" ht="20.100000000000001" customHeight="1" x14ac:dyDescent="0.25">
      <c r="A976" s="247">
        <v>215</v>
      </c>
      <c r="B976" s="247">
        <f>$B$755+(A976*$B$758)</f>
        <v>-7547.8275833330317</v>
      </c>
      <c r="C976" s="247">
        <f>_xlfn.NORM.DIST($B976,$B$752,$B$753,0)</f>
        <v>1.1995899153113054E-6</v>
      </c>
      <c r="D976" s="247">
        <f>_xlfn.NORM.DIST($B976,$B$752,$B$753,1)</f>
        <v>8.4473917345862805E-4</v>
      </c>
      <c r="E976" s="247">
        <f>IF(OR(D976&lt;$F$757,D976&gt;$F$758),C976,"")</f>
        <v>1.1995899153113054E-6</v>
      </c>
      <c r="F976" s="247" t="str">
        <f>IF(AND(D976&gt;$F$757,D976&lt;$F$758),C976,"")</f>
        <v/>
      </c>
      <c r="G976" s="247" t="str">
        <f>IF(C976=MAX($C$761:$C$2761),C976,"")</f>
        <v/>
      </c>
      <c r="H976" s="247">
        <f>_xlfn.NORM.DIST(B976,$F$753,$F$754,0)</f>
        <v>0</v>
      </c>
      <c r="I976" s="247">
        <f>IF(H976=MAX($H$761:$H$2761),C976,"")</f>
        <v>1.1995899153113054E-6</v>
      </c>
      <c r="J976" s="247" t="str">
        <f>IF(I976=MIN($I$761:$I$2761),I976,"")</f>
        <v/>
      </c>
      <c r="K976" s="247"/>
      <c r="L976" s="247"/>
      <c r="M976" s="247"/>
      <c r="N976" s="247"/>
      <c r="O976" s="247">
        <v>215</v>
      </c>
      <c r="P976" s="247">
        <f>$P$755+(O976*$P$758)</f>
        <v>-439.85360513175613</v>
      </c>
      <c r="Q976" s="247">
        <f>_xlfn.NORM.DIST(P976,P$752,P$753,0)</f>
        <v>2.0584798546240476E-5</v>
      </c>
      <c r="R976" s="247">
        <f>_xlfn.NORM.DIST(P976,P$752,P$753,1)</f>
        <v>8.4473917345862805E-4</v>
      </c>
      <c r="S976" s="253">
        <f>IF(OR(R976&lt;$T$757,R976&gt;$T$758),Q976,"")</f>
        <v>2.0584798546240476E-5</v>
      </c>
      <c r="T976" s="253" t="str">
        <f>IF(AND(R976&gt;$T$757,R976&lt;$T$758),Q976,"")</f>
        <v/>
      </c>
      <c r="U976" s="253" t="str">
        <f>IF(Q976=MAX($Q$761:$Q$2761),Q976,"")</f>
        <v/>
      </c>
      <c r="V976" s="253">
        <f>_xlfn.NORM.DIST(P976,$T$753,$T$754,0)</f>
        <v>1.2591249476307203E-55</v>
      </c>
      <c r="W976" s="253" t="str">
        <f>IF(V976=MAX($V$761:$V$2761),Q976,"")</f>
        <v/>
      </c>
      <c r="X976" s="253" t="str">
        <f t="shared" si="134"/>
        <v/>
      </c>
      <c r="AB976" s="253">
        <v>215</v>
      </c>
      <c r="AC976" s="253">
        <f t="shared" si="150"/>
        <v>-680.64317841748607</v>
      </c>
      <c r="AD976" s="253">
        <f t="shared" si="135"/>
        <v>1.3302561663111491E-5</v>
      </c>
      <c r="AE976" s="253">
        <f t="shared" si="136"/>
        <v>8.4473917345862805E-4</v>
      </c>
      <c r="AF976" s="253">
        <f>IF(OR(AE976&lt;$T$757,AE976&gt;$T$758),AD976,"")</f>
        <v>1.3302561663111491E-5</v>
      </c>
      <c r="AG976" s="253" t="str">
        <f t="shared" si="137"/>
        <v/>
      </c>
      <c r="AH976" s="253" t="str">
        <f t="shared" si="138"/>
        <v/>
      </c>
      <c r="AI976" s="253">
        <f t="shared" si="139"/>
        <v>7.4530038178887814E-4</v>
      </c>
      <c r="AJ976" s="253" t="str">
        <f t="shared" si="140"/>
        <v/>
      </c>
      <c r="AK976" s="253" t="str">
        <f t="shared" si="141"/>
        <v/>
      </c>
      <c r="AO976" s="253">
        <v>215</v>
      </c>
      <c r="AP976" s="253">
        <f t="shared" si="142"/>
        <v>-4012.7334322684192</v>
      </c>
      <c r="AQ976" s="253">
        <f t="shared" si="143"/>
        <v>2.2563915605917427E-6</v>
      </c>
      <c r="AR976" s="253">
        <f t="shared" si="144"/>
        <v>8.4473917345862643E-4</v>
      </c>
      <c r="AS976" s="253">
        <f>IF(OR(AR976&lt;$T$757,AR976&gt;$T$758),AQ976,"")</f>
        <v>2.2563915605917427E-6</v>
      </c>
      <c r="AT976" s="253" t="str">
        <f t="shared" si="145"/>
        <v/>
      </c>
      <c r="AU976" s="253" t="str">
        <f t="shared" si="146"/>
        <v/>
      </c>
      <c r="AV976" s="253">
        <f t="shared" si="147"/>
        <v>0</v>
      </c>
      <c r="AW976" s="253">
        <f t="shared" si="148"/>
        <v>2.2563915605917427E-6</v>
      </c>
      <c r="AX976" s="253" t="str">
        <f t="shared" si="149"/>
        <v/>
      </c>
      <c r="AZ976" s="259"/>
      <c r="BA976" s="259">
        <f>BA975+$BD$753</f>
        <v>1.407999999999995</v>
      </c>
      <c r="BB976" s="274">
        <f t="shared" si="132"/>
        <v>0.98532497133628305</v>
      </c>
      <c r="BC976" s="259">
        <f t="shared" si="133"/>
        <v>1.9885306151423698E-4</v>
      </c>
      <c r="BD976" s="259" t="str">
        <f t="shared" si="130"/>
        <v/>
      </c>
      <c r="BE976" s="254" t="str">
        <f t="shared" si="131"/>
        <v/>
      </c>
    </row>
    <row r="977" spans="1:57" ht="20.100000000000001" customHeight="1" x14ac:dyDescent="0.25">
      <c r="A977" s="248">
        <v>216</v>
      </c>
      <c r="B977" s="247">
        <f>$B$755+(A977*$B$758)</f>
        <v>-7538.2125163478941</v>
      </c>
      <c r="C977" s="247">
        <f>_xlfn.NORM.DIST($B977,$B$752,$B$753,0)</f>
        <v>1.2147420638747015E-6</v>
      </c>
      <c r="D977" s="247">
        <f>_xlfn.NORM.DIST($B977,$B$752,$B$753,1)</f>
        <v>8.5634601839627389E-4</v>
      </c>
      <c r="E977" s="247">
        <f>IF(OR(D977&lt;$F$757,D977&gt;$F$758),C977,"")</f>
        <v>1.2147420638747015E-6</v>
      </c>
      <c r="F977" s="247" t="str">
        <f>IF(AND(D977&gt;$F$757,D977&lt;$F$758),C977,"")</f>
        <v/>
      </c>
      <c r="G977" s="247" t="str">
        <f>IF(C977=MAX($C$761:$C$2761),C977,"")</f>
        <v/>
      </c>
      <c r="H977" s="247">
        <f>_xlfn.NORM.DIST(B977,$F$753,$F$754,0)</f>
        <v>0</v>
      </c>
      <c r="I977" s="247">
        <f>IF(H977=MAX($H$761:$H$2761),C977,"")</f>
        <v>1.2147420638747015E-6</v>
      </c>
      <c r="J977" s="247" t="str">
        <f>IF(I977=MIN($I$761:$I$2761),I977,"")</f>
        <v/>
      </c>
      <c r="K977" s="247"/>
      <c r="L977" s="247"/>
      <c r="M977" s="247"/>
      <c r="N977" s="247"/>
      <c r="O977" s="248">
        <v>216</v>
      </c>
      <c r="P977" s="247">
        <f>$P$755+(O977*$P$758)</f>
        <v>-439.29328206789404</v>
      </c>
      <c r="Q977" s="247">
        <f>_xlfn.NORM.DIST(P977,P$752,P$753,0)</f>
        <v>2.0844807339027993E-5</v>
      </c>
      <c r="R977" s="247">
        <f>_xlfn.NORM.DIST(P977,P$752,P$753,1)</f>
        <v>8.5634601839627389E-4</v>
      </c>
      <c r="S977" s="253">
        <f>IF(OR(R977&lt;$T$757,R977&gt;$T$758),Q977,"")</f>
        <v>2.0844807339027993E-5</v>
      </c>
      <c r="T977" s="253" t="str">
        <f>IF(AND(R977&gt;$T$757,R977&lt;$T$758),Q977,"")</f>
        <v/>
      </c>
      <c r="U977" s="253" t="str">
        <f>IF(Q977=MAX($Q$761:$Q$2761),Q977,"")</f>
        <v/>
      </c>
      <c r="V977" s="253">
        <f>_xlfn.NORM.DIST(P977,$T$753,$T$754,0)</f>
        <v>1.1832906658522313E-55</v>
      </c>
      <c r="W977" s="253" t="str">
        <f>IF(V977=MAX($V$761:$V$2761),Q977,"")</f>
        <v/>
      </c>
      <c r="X977" s="253" t="str">
        <f t="shared" si="134"/>
        <v/>
      </c>
      <c r="AB977" s="259">
        <v>216</v>
      </c>
      <c r="AC977" s="253">
        <f t="shared" si="150"/>
        <v>-679.77611704370588</v>
      </c>
      <c r="AD977" s="253">
        <f t="shared" si="135"/>
        <v>1.3470587742707925E-5</v>
      </c>
      <c r="AE977" s="253">
        <f t="shared" si="136"/>
        <v>8.5634601839627389E-4</v>
      </c>
      <c r="AF977" s="253">
        <f>IF(OR(AE977&lt;$T$757,AE977&gt;$T$758),AD977,"")</f>
        <v>1.3470587742707925E-5</v>
      </c>
      <c r="AG977" s="253" t="str">
        <f t="shared" si="137"/>
        <v/>
      </c>
      <c r="AH977" s="253" t="str">
        <f t="shared" si="138"/>
        <v/>
      </c>
      <c r="AI977" s="253">
        <f t="shared" si="139"/>
        <v>7.4931369810742488E-4</v>
      </c>
      <c r="AJ977" s="253" t="str">
        <f t="shared" si="140"/>
        <v/>
      </c>
      <c r="AK977" s="253" t="str">
        <f t="shared" si="141"/>
        <v/>
      </c>
      <c r="AO977" s="259">
        <v>216</v>
      </c>
      <c r="AP977" s="253">
        <f t="shared" si="142"/>
        <v>-4007.6216699343195</v>
      </c>
      <c r="AQ977" s="253">
        <f t="shared" si="143"/>
        <v>2.2848922838029779E-6</v>
      </c>
      <c r="AR977" s="253">
        <f t="shared" si="144"/>
        <v>8.5634601839627389E-4</v>
      </c>
      <c r="AS977" s="253">
        <f>IF(OR(AR977&lt;$T$757,AR977&gt;$T$758),AQ977,"")</f>
        <v>2.2848922838029779E-6</v>
      </c>
      <c r="AT977" s="253" t="str">
        <f t="shared" si="145"/>
        <v/>
      </c>
      <c r="AU977" s="253" t="str">
        <f t="shared" si="146"/>
        <v/>
      </c>
      <c r="AV977" s="253">
        <f t="shared" si="147"/>
        <v>0</v>
      </c>
      <c r="AW977" s="253">
        <f t="shared" si="148"/>
        <v>2.2848922838029779E-6</v>
      </c>
      <c r="AX977" s="253" t="str">
        <f t="shared" si="149"/>
        <v/>
      </c>
      <c r="AZ977" s="259"/>
      <c r="BA977" s="259">
        <f>BA976+$BD$753</f>
        <v>1.414399999999995</v>
      </c>
      <c r="BB977" s="274">
        <f t="shared" si="132"/>
        <v>0.98512611827476881</v>
      </c>
      <c r="BC977" s="259">
        <f t="shared" si="133"/>
        <v>2.0047276233747802E-4</v>
      </c>
      <c r="BD977" s="259" t="str">
        <f t="shared" si="130"/>
        <v/>
      </c>
      <c r="BE977" s="254" t="str">
        <f t="shared" si="131"/>
        <v/>
      </c>
    </row>
    <row r="978" spans="1:57" ht="20.100000000000001" customHeight="1" x14ac:dyDescent="0.25">
      <c r="A978" s="247">
        <v>217</v>
      </c>
      <c r="B978" s="247">
        <f>$B$755+(A978*$B$758)</f>
        <v>-7528.5974493627564</v>
      </c>
      <c r="C978" s="247">
        <f>_xlfn.NORM.DIST($B978,$B$752,$B$753,0)</f>
        <v>1.230065919635553E-6</v>
      </c>
      <c r="D978" s="247">
        <f>_xlfn.NORM.DIST($B978,$B$752,$B$753,1)</f>
        <v>8.6809937641031567E-4</v>
      </c>
      <c r="E978" s="247">
        <f>IF(OR(D978&lt;$F$757,D978&gt;$F$758),C978,"")</f>
        <v>1.230065919635553E-6</v>
      </c>
      <c r="F978" s="247" t="str">
        <f>IF(AND(D978&gt;$F$757,D978&lt;$F$758),C978,"")</f>
        <v/>
      </c>
      <c r="G978" s="247" t="str">
        <f>IF(C978=MAX($C$761:$C$2761),C978,"")</f>
        <v/>
      </c>
      <c r="H978" s="247">
        <f>_xlfn.NORM.DIST(B978,$F$753,$F$754,0)</f>
        <v>0</v>
      </c>
      <c r="I978" s="247">
        <f>IF(H978=MAX($H$761:$H$2761),C978,"")</f>
        <v>1.230065919635553E-6</v>
      </c>
      <c r="J978" s="247" t="str">
        <f>IF(I978=MIN($I$761:$I$2761),I978,"")</f>
        <v/>
      </c>
      <c r="K978" s="247"/>
      <c r="L978" s="247"/>
      <c r="M978" s="247"/>
      <c r="N978" s="247"/>
      <c r="O978" s="247">
        <v>217</v>
      </c>
      <c r="P978" s="247">
        <f>$P$755+(O978*$P$758)</f>
        <v>-438.73295900403195</v>
      </c>
      <c r="Q978" s="247">
        <f>_xlfn.NORM.DIST(P978,P$752,P$753,0)</f>
        <v>2.1107762603791903E-5</v>
      </c>
      <c r="R978" s="247">
        <f>_xlfn.NORM.DIST(P978,P$752,P$753,1)</f>
        <v>8.6809937641031567E-4</v>
      </c>
      <c r="S978" s="253">
        <f>IF(OR(R978&lt;$T$757,R978&gt;$T$758),Q978,"")</f>
        <v>2.1107762603791903E-5</v>
      </c>
      <c r="T978" s="253" t="str">
        <f>IF(AND(R978&gt;$T$757,R978&lt;$T$758),Q978,"")</f>
        <v/>
      </c>
      <c r="U978" s="253" t="str">
        <f>IF(Q978=MAX($Q$761:$Q$2761),Q978,"")</f>
        <v/>
      </c>
      <c r="V978" s="253">
        <f>_xlfn.NORM.DIST(P978,$T$753,$T$754,0)</f>
        <v>1.1120059211582855E-55</v>
      </c>
      <c r="W978" s="253" t="str">
        <f>IF(V978=MAX($V$761:$V$2761),Q978,"")</f>
        <v/>
      </c>
      <c r="X978" s="253" t="str">
        <f t="shared" si="134"/>
        <v/>
      </c>
      <c r="AB978" s="253">
        <v>217</v>
      </c>
      <c r="AC978" s="253">
        <f t="shared" si="150"/>
        <v>-678.90905566992569</v>
      </c>
      <c r="AD978" s="253">
        <f t="shared" si="135"/>
        <v>1.3640517927659895E-5</v>
      </c>
      <c r="AE978" s="253">
        <f t="shared" si="136"/>
        <v>8.6809937641031567E-4</v>
      </c>
      <c r="AF978" s="253">
        <f>IF(OR(AE978&lt;$T$757,AE978&gt;$T$758),AD978,"")</f>
        <v>1.3640517927659895E-5</v>
      </c>
      <c r="AG978" s="253" t="str">
        <f t="shared" si="137"/>
        <v/>
      </c>
      <c r="AH978" s="253" t="str">
        <f t="shared" si="138"/>
        <v/>
      </c>
      <c r="AI978" s="253">
        <f t="shared" si="139"/>
        <v>7.5333657197300082E-4</v>
      </c>
      <c r="AJ978" s="253" t="str">
        <f t="shared" si="140"/>
        <v/>
      </c>
      <c r="AK978" s="253" t="str">
        <f t="shared" si="141"/>
        <v/>
      </c>
      <c r="AO978" s="253">
        <v>217</v>
      </c>
      <c r="AP978" s="253">
        <f t="shared" si="142"/>
        <v>-4002.5099076002198</v>
      </c>
      <c r="AQ978" s="253">
        <f t="shared" si="143"/>
        <v>2.3137159829464811E-6</v>
      </c>
      <c r="AR978" s="253">
        <f t="shared" si="144"/>
        <v>8.6809937641031567E-4</v>
      </c>
      <c r="AS978" s="253">
        <f>IF(OR(AR978&lt;$T$757,AR978&gt;$T$758),AQ978,"")</f>
        <v>2.3137159829464811E-6</v>
      </c>
      <c r="AT978" s="253" t="str">
        <f t="shared" si="145"/>
        <v/>
      </c>
      <c r="AU978" s="253" t="str">
        <f t="shared" si="146"/>
        <v/>
      </c>
      <c r="AV978" s="253">
        <f t="shared" si="147"/>
        <v>0</v>
      </c>
      <c r="AW978" s="253">
        <f t="shared" si="148"/>
        <v>2.3137159829464811E-6</v>
      </c>
      <c r="AX978" s="253" t="str">
        <f t="shared" si="149"/>
        <v/>
      </c>
      <c r="AZ978" s="259"/>
      <c r="BA978" s="259">
        <f>BA977+$BD$753</f>
        <v>1.420799999999995</v>
      </c>
      <c r="BB978" s="274">
        <f t="shared" si="132"/>
        <v>0.98492564551243134</v>
      </c>
      <c r="BC978" s="259">
        <f t="shared" si="133"/>
        <v>2.0209535775261855E-4</v>
      </c>
      <c r="BD978" s="259" t="str">
        <f t="shared" si="130"/>
        <v/>
      </c>
      <c r="BE978" s="254" t="str">
        <f t="shared" si="131"/>
        <v/>
      </c>
    </row>
    <row r="979" spans="1:57" ht="20.100000000000001" customHeight="1" x14ac:dyDescent="0.25">
      <c r="A979" s="247">
        <v>218</v>
      </c>
      <c r="B979" s="247">
        <f>$B$755+(A979*$B$758)</f>
        <v>-7518.9823823776196</v>
      </c>
      <c r="C979" s="247">
        <f>_xlfn.NORM.DIST($B979,$B$752,$B$753,0)</f>
        <v>1.2455631552114661E-6</v>
      </c>
      <c r="D979" s="247">
        <f>_xlfn.NORM.DIST($B979,$B$752,$B$753,1)</f>
        <v>8.8000090650795521E-4</v>
      </c>
      <c r="E979" s="247">
        <f>IF(OR(D979&lt;$F$757,D979&gt;$F$758),C979,"")</f>
        <v>1.2455631552114661E-6</v>
      </c>
      <c r="F979" s="247" t="str">
        <f>IF(AND(D979&gt;$F$757,D979&lt;$F$758),C979,"")</f>
        <v/>
      </c>
      <c r="G979" s="247" t="str">
        <f>IF(C979=MAX($C$761:$C$2761),C979,"")</f>
        <v/>
      </c>
      <c r="H979" s="247">
        <f>_xlfn.NORM.DIST(B979,$F$753,$F$754,0)</f>
        <v>0</v>
      </c>
      <c r="I979" s="247">
        <f>IF(H979=MAX($H$761:$H$2761),C979,"")</f>
        <v>1.2455631552114661E-6</v>
      </c>
      <c r="J979" s="247" t="str">
        <f>IF(I979=MIN($I$761:$I$2761),I979,"")</f>
        <v/>
      </c>
      <c r="K979" s="247"/>
      <c r="L979" s="247"/>
      <c r="M979" s="247"/>
      <c r="N979" s="247"/>
      <c r="O979" s="247">
        <v>218</v>
      </c>
      <c r="P979" s="247">
        <f>$P$755+(O979*$P$758)</f>
        <v>-438.17263594016981</v>
      </c>
      <c r="Q979" s="247">
        <f>_xlfn.NORM.DIST(P979,P$752,P$753,0)</f>
        <v>2.1373693042421039E-5</v>
      </c>
      <c r="R979" s="247">
        <f>_xlfn.NORM.DIST(P979,P$752,P$753,1)</f>
        <v>8.8000090650795521E-4</v>
      </c>
      <c r="S979" s="253">
        <f>IF(OR(R979&lt;$T$757,R979&gt;$T$758),Q979,"")</f>
        <v>2.1373693042421039E-5</v>
      </c>
      <c r="T979" s="253" t="str">
        <f>IF(AND(R979&gt;$T$757,R979&lt;$T$758),Q979,"")</f>
        <v/>
      </c>
      <c r="U979" s="253" t="str">
        <f>IF(Q979=MAX($Q$761:$Q$2761),Q979,"")</f>
        <v/>
      </c>
      <c r="V979" s="253">
        <f>_xlfn.NORM.DIST(P979,$T$753,$T$754,0)</f>
        <v>1.0449988490732475E-55</v>
      </c>
      <c r="W979" s="253" t="str">
        <f>IF(V979=MAX($V$761:$V$2761),Q979,"")</f>
        <v/>
      </c>
      <c r="X979" s="253" t="str">
        <f t="shared" si="134"/>
        <v/>
      </c>
      <c r="AB979" s="253">
        <v>218</v>
      </c>
      <c r="AC979" s="253">
        <f t="shared" si="150"/>
        <v>-678.04199429614539</v>
      </c>
      <c r="AD979" s="253">
        <f t="shared" si="135"/>
        <v>1.3812370766054978E-5</v>
      </c>
      <c r="AE979" s="253">
        <f t="shared" si="136"/>
        <v>8.8000090650795521E-4</v>
      </c>
      <c r="AF979" s="253">
        <f>IF(OR(AE979&lt;$T$757,AE979&gt;$T$758),AD979,"")</f>
        <v>1.3812370766054978E-5</v>
      </c>
      <c r="AG979" s="253" t="str">
        <f t="shared" si="137"/>
        <v/>
      </c>
      <c r="AH979" s="253" t="str">
        <f t="shared" si="138"/>
        <v/>
      </c>
      <c r="AI979" s="253">
        <f t="shared" si="139"/>
        <v>7.573689256211403E-4</v>
      </c>
      <c r="AJ979" s="253" t="str">
        <f t="shared" si="140"/>
        <v/>
      </c>
      <c r="AK979" s="253" t="str">
        <f t="shared" si="141"/>
        <v/>
      </c>
      <c r="AO979" s="253">
        <v>218</v>
      </c>
      <c r="AP979" s="253">
        <f t="shared" si="142"/>
        <v>-3997.3981452661196</v>
      </c>
      <c r="AQ979" s="253">
        <f t="shared" si="143"/>
        <v>2.3428658041642762E-6</v>
      </c>
      <c r="AR979" s="253">
        <f t="shared" si="144"/>
        <v>8.8000090650795521E-4</v>
      </c>
      <c r="AS979" s="253">
        <f>IF(OR(AR979&lt;$T$757,AR979&gt;$T$758),AQ979,"")</f>
        <v>2.3428658041642762E-6</v>
      </c>
      <c r="AT979" s="253" t="str">
        <f t="shared" si="145"/>
        <v/>
      </c>
      <c r="AU979" s="253" t="str">
        <f t="shared" si="146"/>
        <v/>
      </c>
      <c r="AV979" s="253">
        <f t="shared" si="147"/>
        <v>0</v>
      </c>
      <c r="AW979" s="253">
        <f t="shared" si="148"/>
        <v>2.3428658041642762E-6</v>
      </c>
      <c r="AX979" s="253" t="str">
        <f t="shared" si="149"/>
        <v/>
      </c>
      <c r="AZ979" s="259"/>
      <c r="BA979" s="259">
        <f>BA978+$BD$753</f>
        <v>1.4271999999999949</v>
      </c>
      <c r="BB979" s="274">
        <f t="shared" si="132"/>
        <v>0.98472355015467872</v>
      </c>
      <c r="BC979" s="259">
        <f t="shared" si="133"/>
        <v>2.0372079826258549E-4</v>
      </c>
      <c r="BD979" s="259" t="str">
        <f t="shared" si="130"/>
        <v/>
      </c>
      <c r="BE979" s="254" t="str">
        <f t="shared" si="131"/>
        <v/>
      </c>
    </row>
    <row r="980" spans="1:57" ht="20.100000000000001" customHeight="1" x14ac:dyDescent="0.25">
      <c r="A980" s="247">
        <v>219</v>
      </c>
      <c r="B980" s="247">
        <f>$B$755+(A980*$B$758)</f>
        <v>-7509.3673153924819</v>
      </c>
      <c r="C980" s="247">
        <f>_xlfn.NORM.DIST($B980,$B$752,$B$753,0)</f>
        <v>1.2612354559318269E-6</v>
      </c>
      <c r="D980" s="247">
        <f>_xlfn.NORM.DIST($B980,$B$752,$B$753,1)</f>
        <v>8.9205228383980274E-4</v>
      </c>
      <c r="E980" s="247">
        <f>IF(OR(D980&lt;$F$757,D980&gt;$F$758),C980,"")</f>
        <v>1.2612354559318269E-6</v>
      </c>
      <c r="F980" s="247" t="str">
        <f>IF(AND(D980&gt;$F$757,D980&lt;$F$758),C980,"")</f>
        <v/>
      </c>
      <c r="G980" s="247" t="str">
        <f>IF(C980=MAX($C$761:$C$2761),C980,"")</f>
        <v/>
      </c>
      <c r="H980" s="247">
        <f>_xlfn.NORM.DIST(B980,$F$753,$F$754,0)</f>
        <v>0</v>
      </c>
      <c r="I980" s="247">
        <f>IF(H980=MAX($H$761:$H$2761),C980,"")</f>
        <v>1.2612354559318269E-6</v>
      </c>
      <c r="J980" s="247" t="str">
        <f>IF(I980=MIN($I$761:$I$2761),I980,"")</f>
        <v/>
      </c>
      <c r="K980" s="247"/>
      <c r="L980" s="247"/>
      <c r="M980" s="247"/>
      <c r="N980" s="247"/>
      <c r="O980" s="247">
        <v>219</v>
      </c>
      <c r="P980" s="247">
        <f>$P$755+(O980*$P$758)</f>
        <v>-437.61231287630767</v>
      </c>
      <c r="Q980" s="247">
        <f>_xlfn.NORM.DIST(P980,P$752,P$753,0)</f>
        <v>2.1642627574936721E-5</v>
      </c>
      <c r="R980" s="247">
        <f>_xlfn.NORM.DIST(P980,P$752,P$753,1)</f>
        <v>8.9205228383980534E-4</v>
      </c>
      <c r="S980" s="253">
        <f>IF(OR(R980&lt;$T$757,R980&gt;$T$758),Q980,"")</f>
        <v>2.1642627574936721E-5</v>
      </c>
      <c r="T980" s="253" t="str">
        <f>IF(AND(R980&gt;$T$757,R980&lt;$T$758),Q980,"")</f>
        <v/>
      </c>
      <c r="U980" s="253" t="str">
        <f>IF(Q980=MAX($Q$761:$Q$2761),Q980,"")</f>
        <v/>
      </c>
      <c r="V980" s="253">
        <f>_xlfn.NORM.DIST(P980,$T$753,$T$754,0)</f>
        <v>9.8201376590254987E-56</v>
      </c>
      <c r="W980" s="253" t="str">
        <f>IF(V980=MAX($V$761:$V$2761),Q980,"")</f>
        <v/>
      </c>
      <c r="X980" s="253" t="str">
        <f t="shared" si="134"/>
        <v/>
      </c>
      <c r="AB980" s="253">
        <v>219</v>
      </c>
      <c r="AC980" s="253">
        <f t="shared" si="150"/>
        <v>-677.1749329223652</v>
      </c>
      <c r="AD980" s="253">
        <f t="shared" si="135"/>
        <v>1.3986164946944969E-5</v>
      </c>
      <c r="AE980" s="253">
        <f t="shared" si="136"/>
        <v>8.9205228383980274E-4</v>
      </c>
      <c r="AF980" s="253">
        <f>IF(OR(AE980&lt;$T$757,AE980&gt;$T$758),AD980,"")</f>
        <v>1.3986164946944969E-5</v>
      </c>
      <c r="AG980" s="253" t="str">
        <f t="shared" si="137"/>
        <v/>
      </c>
      <c r="AH980" s="253" t="str">
        <f t="shared" si="138"/>
        <v/>
      </c>
      <c r="AI980" s="253">
        <f t="shared" si="139"/>
        <v>7.6141068041426065E-4</v>
      </c>
      <c r="AJ980" s="253" t="str">
        <f t="shared" si="140"/>
        <v/>
      </c>
      <c r="AK980" s="253" t="str">
        <f t="shared" si="141"/>
        <v/>
      </c>
      <c r="AO980" s="253">
        <v>219</v>
      </c>
      <c r="AP980" s="253">
        <f t="shared" si="142"/>
        <v>-3992.2863829320195</v>
      </c>
      <c r="AQ980" s="253">
        <f t="shared" si="143"/>
        <v>2.3723449175088613E-6</v>
      </c>
      <c r="AR980" s="253">
        <f t="shared" si="144"/>
        <v>8.9205228383980534E-4</v>
      </c>
      <c r="AS980" s="253">
        <f>IF(OR(AR980&lt;$T$757,AR980&gt;$T$758),AQ980,"")</f>
        <v>2.3723449175088613E-6</v>
      </c>
      <c r="AT980" s="253" t="str">
        <f t="shared" si="145"/>
        <v/>
      </c>
      <c r="AU980" s="253" t="str">
        <f t="shared" si="146"/>
        <v/>
      </c>
      <c r="AV980" s="253">
        <f t="shared" si="147"/>
        <v>0</v>
      </c>
      <c r="AW980" s="253">
        <f t="shared" si="148"/>
        <v>2.3723449175088613E-6</v>
      </c>
      <c r="AX980" s="253" t="str">
        <f t="shared" si="149"/>
        <v/>
      </c>
      <c r="AZ980" s="259"/>
      <c r="BA980" s="259">
        <f>BA979+$BD$753</f>
        <v>1.4335999999999949</v>
      </c>
      <c r="BB980" s="274">
        <f t="shared" si="132"/>
        <v>0.98451982935641613</v>
      </c>
      <c r="BC980" s="259">
        <f t="shared" si="133"/>
        <v>2.0534903451663311E-4</v>
      </c>
      <c r="BD980" s="259" t="str">
        <f t="shared" si="130"/>
        <v/>
      </c>
      <c r="BE980" s="254" t="str">
        <f t="shared" si="131"/>
        <v/>
      </c>
    </row>
    <row r="981" spans="1:57" ht="20.100000000000001" customHeight="1" x14ac:dyDescent="0.25">
      <c r="A981" s="247">
        <v>220</v>
      </c>
      <c r="B981" s="247">
        <f>$B$755+(A981*$B$758)</f>
        <v>-7499.7522484073443</v>
      </c>
      <c r="C981" s="247">
        <f>_xlfn.NORM.DIST($B981,$B$752,$B$753,0)</f>
        <v>1.2770845198894065E-6</v>
      </c>
      <c r="D981" s="247">
        <f>_xlfn.NORM.DIST($B981,$B$752,$B$753,1)</f>
        <v>9.0425519982233952E-4</v>
      </c>
      <c r="E981" s="247">
        <f>IF(OR(D981&lt;$F$757,D981&gt;$F$758),C981,"")</f>
        <v>1.2770845198894065E-6</v>
      </c>
      <c r="F981" s="247" t="str">
        <f>IF(AND(D981&gt;$F$757,D981&lt;$F$758),C981,"")</f>
        <v/>
      </c>
      <c r="G981" s="247" t="str">
        <f>IF(C981=MAX($C$761:$C$2761),C981,"")</f>
        <v/>
      </c>
      <c r="H981" s="247">
        <f>_xlfn.NORM.DIST(B981,$F$753,$F$754,0)</f>
        <v>0</v>
      </c>
      <c r="I981" s="247">
        <f>IF(H981=MAX($H$761:$H$2761),C981,"")</f>
        <v>1.2770845198894065E-6</v>
      </c>
      <c r="J981" s="247" t="str">
        <f>IF(I981=MIN($I$761:$I$2761),I981,"")</f>
        <v/>
      </c>
      <c r="K981" s="247"/>
      <c r="L981" s="247"/>
      <c r="M981" s="247"/>
      <c r="N981" s="247"/>
      <c r="O981" s="247">
        <v>220</v>
      </c>
      <c r="P981" s="247">
        <f>$P$755+(O981*$P$758)</f>
        <v>-437.05198981244558</v>
      </c>
      <c r="Q981" s="247">
        <f>_xlfn.NORM.DIST(P981,P$752,P$753,0)</f>
        <v>2.1914595340378084E-5</v>
      </c>
      <c r="R981" s="247">
        <f>_xlfn.NORM.DIST(P981,P$752,P$753,1)</f>
        <v>9.0425519982233952E-4</v>
      </c>
      <c r="S981" s="253">
        <f>IF(OR(R981&lt;$T$757,R981&gt;$T$758),Q981,"")</f>
        <v>2.1914595340378084E-5</v>
      </c>
      <c r="T981" s="253" t="str">
        <f>IF(AND(R981&gt;$T$757,R981&lt;$T$758),Q981,"")</f>
        <v/>
      </c>
      <c r="U981" s="253" t="str">
        <f>IF(Q981=MAX($Q$761:$Q$2761),Q981,"")</f>
        <v/>
      </c>
      <c r="V981" s="253">
        <f>_xlfn.NORM.DIST(P981,$T$753,$T$754,0)</f>
        <v>9.2281020958472749E-56</v>
      </c>
      <c r="W981" s="253" t="str">
        <f>IF(V981=MAX($V$761:$V$2761),Q981,"")</f>
        <v/>
      </c>
      <c r="X981" s="253" t="str">
        <f t="shared" si="134"/>
        <v/>
      </c>
      <c r="AB981" s="253">
        <v>220</v>
      </c>
      <c r="AC981" s="253">
        <f t="shared" si="150"/>
        <v>-676.3078715485849</v>
      </c>
      <c r="AD981" s="253">
        <f t="shared" si="135"/>
        <v>1.4161919300918193E-5</v>
      </c>
      <c r="AE981" s="253">
        <f t="shared" si="136"/>
        <v>9.0425519982234115E-4</v>
      </c>
      <c r="AF981" s="253">
        <f>IF(OR(AE981&lt;$T$757,AE981&gt;$T$758),AD981,"")</f>
        <v>1.4161919300918193E-5</v>
      </c>
      <c r="AG981" s="253" t="str">
        <f t="shared" si="137"/>
        <v/>
      </c>
      <c r="AH981" s="253" t="str">
        <f t="shared" si="138"/>
        <v/>
      </c>
      <c r="AI981" s="253">
        <f t="shared" si="139"/>
        <v>7.6546175684204069E-4</v>
      </c>
      <c r="AJ981" s="253" t="str">
        <f t="shared" si="140"/>
        <v/>
      </c>
      <c r="AK981" s="253" t="str">
        <f t="shared" si="141"/>
        <v/>
      </c>
      <c r="AO981" s="253">
        <v>220</v>
      </c>
      <c r="AP981" s="253">
        <f t="shared" si="142"/>
        <v>-3987.1746205979198</v>
      </c>
      <c r="AQ981" s="253">
        <f t="shared" si="143"/>
        <v>2.4021565170402529E-6</v>
      </c>
      <c r="AR981" s="253">
        <f t="shared" si="144"/>
        <v>9.0425519982233952E-4</v>
      </c>
      <c r="AS981" s="253">
        <f>IF(OR(AR981&lt;$T$757,AR981&gt;$T$758),AQ981,"")</f>
        <v>2.4021565170402529E-6</v>
      </c>
      <c r="AT981" s="253" t="str">
        <f t="shared" si="145"/>
        <v/>
      </c>
      <c r="AU981" s="253" t="str">
        <f t="shared" si="146"/>
        <v/>
      </c>
      <c r="AV981" s="253">
        <f t="shared" si="147"/>
        <v>0</v>
      </c>
      <c r="AW981" s="253">
        <f t="shared" si="148"/>
        <v>2.4021565170402529E-6</v>
      </c>
      <c r="AX981" s="253" t="str">
        <f t="shared" si="149"/>
        <v/>
      </c>
      <c r="AZ981" s="259"/>
      <c r="BA981" s="259">
        <f>BA980+$BD$753</f>
        <v>1.4399999999999948</v>
      </c>
      <c r="BB981" s="274">
        <f t="shared" si="132"/>
        <v>0.9843144803218995</v>
      </c>
      <c r="BC981" s="259">
        <f t="shared" si="133"/>
        <v>2.0698001731145332E-4</v>
      </c>
      <c r="BD981" s="259" t="str">
        <f t="shared" si="130"/>
        <v/>
      </c>
      <c r="BE981" s="254" t="str">
        <f t="shared" si="131"/>
        <v/>
      </c>
    </row>
    <row r="982" spans="1:57" ht="20.100000000000001" customHeight="1" x14ac:dyDescent="0.25">
      <c r="A982" s="247">
        <v>221</v>
      </c>
      <c r="B982" s="247">
        <f>$B$755+(A982*$B$758)</f>
        <v>-7490.1371814222066</v>
      </c>
      <c r="C982" s="247">
        <f>_xlfn.NORM.DIST($B982,$B$752,$B$753,0)</f>
        <v>1.2931120579916011E-6</v>
      </c>
      <c r="D982" s="247">
        <f>_xlfn.NORM.DIST($B982,$B$752,$B$753,1)</f>
        <v>9.1661136226088601E-4</v>
      </c>
      <c r="E982" s="247">
        <f>IF(OR(D982&lt;$F$757,D982&gt;$F$758),C982,"")</f>
        <v>1.2931120579916011E-6</v>
      </c>
      <c r="F982" s="247" t="str">
        <f>IF(AND(D982&gt;$F$757,D982&lt;$F$758),C982,"")</f>
        <v/>
      </c>
      <c r="G982" s="247" t="str">
        <f>IF(C982=MAX($C$761:$C$2761),C982,"")</f>
        <v/>
      </c>
      <c r="H982" s="247">
        <f>_xlfn.NORM.DIST(B982,$F$753,$F$754,0)</f>
        <v>0</v>
      </c>
      <c r="I982" s="247">
        <f>IF(H982=MAX($H$761:$H$2761),C982,"")</f>
        <v>1.2931120579916011E-6</v>
      </c>
      <c r="J982" s="247" t="str">
        <f>IF(I982=MIN($I$761:$I$2761),I982,"")</f>
        <v/>
      </c>
      <c r="K982" s="247"/>
      <c r="L982" s="247"/>
      <c r="M982" s="247"/>
      <c r="N982" s="247"/>
      <c r="O982" s="247">
        <v>221</v>
      </c>
      <c r="P982" s="247">
        <f>$P$755+(O982*$P$758)</f>
        <v>-436.4916667485835</v>
      </c>
      <c r="Q982" s="247">
        <f>_xlfn.NORM.DIST(P982,P$752,P$753,0)</f>
        <v>2.2189625697681689E-5</v>
      </c>
      <c r="R982" s="247">
        <f>_xlfn.NORM.DIST(P982,P$752,P$753,1)</f>
        <v>9.1661136226088601E-4</v>
      </c>
      <c r="S982" s="253">
        <f>IF(OR(R982&lt;$T$757,R982&gt;$T$758),Q982,"")</f>
        <v>2.2189625697681689E-5</v>
      </c>
      <c r="T982" s="253" t="str">
        <f>IF(AND(R982&gt;$T$757,R982&lt;$T$758),Q982,"")</f>
        <v/>
      </c>
      <c r="U982" s="253" t="str">
        <f>IF(Q982=MAX($Q$761:$Q$2761),Q982,"")</f>
        <v/>
      </c>
      <c r="V982" s="253">
        <f>_xlfn.NORM.DIST(P982,$T$753,$T$754,0)</f>
        <v>8.6716203716467463E-56</v>
      </c>
      <c r="W982" s="253" t="str">
        <f>IF(V982=MAX($V$761:$V$2761),Q982,"")</f>
        <v/>
      </c>
      <c r="X982" s="253" t="str">
        <f t="shared" si="134"/>
        <v/>
      </c>
      <c r="AB982" s="253">
        <v>221</v>
      </c>
      <c r="AC982" s="253">
        <f t="shared" si="150"/>
        <v>-675.44081017480471</v>
      </c>
      <c r="AD982" s="253">
        <f t="shared" si="135"/>
        <v>1.4339652800667525E-5</v>
      </c>
      <c r="AE982" s="253">
        <f t="shared" si="136"/>
        <v>9.1661136226088601E-4</v>
      </c>
      <c r="AF982" s="253">
        <f>IF(OR(AE982&lt;$T$757,AE982&gt;$T$758),AD982,"")</f>
        <v>1.4339652800667525E-5</v>
      </c>
      <c r="AG982" s="253" t="str">
        <f t="shared" si="137"/>
        <v/>
      </c>
      <c r="AH982" s="253" t="str">
        <f t="shared" si="138"/>
        <v/>
      </c>
      <c r="AI982" s="253">
        <f t="shared" si="139"/>
        <v>7.6952207452186017E-4</v>
      </c>
      <c r="AJ982" s="253" t="str">
        <f t="shared" si="140"/>
        <v/>
      </c>
      <c r="AK982" s="253" t="str">
        <f t="shared" si="141"/>
        <v/>
      </c>
      <c r="AO982" s="253">
        <v>221</v>
      </c>
      <c r="AP982" s="253">
        <f t="shared" si="142"/>
        <v>-3982.0628582638201</v>
      </c>
      <c r="AQ982" s="253">
        <f t="shared" si="143"/>
        <v>2.4323038209224043E-6</v>
      </c>
      <c r="AR982" s="253">
        <f t="shared" si="144"/>
        <v>9.1661136226088601E-4</v>
      </c>
      <c r="AS982" s="253">
        <f>IF(OR(AR982&lt;$T$757,AR982&gt;$T$758),AQ982,"")</f>
        <v>2.4323038209224043E-6</v>
      </c>
      <c r="AT982" s="253" t="str">
        <f t="shared" si="145"/>
        <v/>
      </c>
      <c r="AU982" s="253" t="str">
        <f t="shared" si="146"/>
        <v/>
      </c>
      <c r="AV982" s="253">
        <f t="shared" si="147"/>
        <v>0</v>
      </c>
      <c r="AW982" s="253">
        <f t="shared" si="148"/>
        <v>2.4323038209224043E-6</v>
      </c>
      <c r="AX982" s="253" t="str">
        <f t="shared" si="149"/>
        <v/>
      </c>
      <c r="AZ982" s="259"/>
      <c r="BA982" s="259">
        <f>BA981+$BD$753</f>
        <v>1.4463999999999948</v>
      </c>
      <c r="BB982" s="274">
        <f t="shared" si="132"/>
        <v>0.98410750030458805</v>
      </c>
      <c r="BC982" s="259">
        <f t="shared" si="133"/>
        <v>2.086136975933961E-4</v>
      </c>
      <c r="BD982" s="259" t="str">
        <f t="shared" si="130"/>
        <v/>
      </c>
      <c r="BE982" s="254" t="str">
        <f t="shared" si="131"/>
        <v/>
      </c>
    </row>
    <row r="983" spans="1:57" ht="20.100000000000001" customHeight="1" x14ac:dyDescent="0.25">
      <c r="A983" s="248">
        <v>222</v>
      </c>
      <c r="B983" s="247">
        <f>$B$755+(A983*$B$758)</f>
        <v>-7480.5221144370689</v>
      </c>
      <c r="C983" s="247">
        <f>_xlfn.NORM.DIST($B983,$B$752,$B$753,0)</f>
        <v>1.3093197940112822E-6</v>
      </c>
      <c r="D983" s="247">
        <f>_xlfn.NORM.DIST($B983,$B$752,$B$753,1)</f>
        <v>9.2912249547306384E-4</v>
      </c>
      <c r="E983" s="247">
        <f>IF(OR(D983&lt;$F$757,D983&gt;$F$758),C983,"")</f>
        <v>1.3093197940112822E-6</v>
      </c>
      <c r="F983" s="247" t="str">
        <f>IF(AND(D983&gt;$F$757,D983&lt;$F$758),C983,"")</f>
        <v/>
      </c>
      <c r="G983" s="247" t="str">
        <f>IF(C983=MAX($C$761:$C$2761),C983,"")</f>
        <v/>
      </c>
      <c r="H983" s="247">
        <f>_xlfn.NORM.DIST(B983,$F$753,$F$754,0)</f>
        <v>0</v>
      </c>
      <c r="I983" s="247">
        <f>IF(H983=MAX($H$761:$H$2761),C983,"")</f>
        <v>1.3093197940112822E-6</v>
      </c>
      <c r="J983" s="247" t="str">
        <f>IF(I983=MIN($I$761:$I$2761),I983,"")</f>
        <v/>
      </c>
      <c r="K983" s="247"/>
      <c r="L983" s="247"/>
      <c r="M983" s="247"/>
      <c r="N983" s="247"/>
      <c r="O983" s="248">
        <v>222</v>
      </c>
      <c r="P983" s="247">
        <f>$P$755+(O983*$P$758)</f>
        <v>-435.93134368472136</v>
      </c>
      <c r="Q983" s="247">
        <f>_xlfn.NORM.DIST(P983,P$752,P$753,0)</f>
        <v>2.2467748226553771E-5</v>
      </c>
      <c r="R983" s="247">
        <f>_xlfn.NORM.DIST(P983,P$752,P$753,1)</f>
        <v>9.2912249547306633E-4</v>
      </c>
      <c r="S983" s="253">
        <f>IF(OR(R983&lt;$T$757,R983&gt;$T$758),Q983,"")</f>
        <v>2.2467748226553771E-5</v>
      </c>
      <c r="T983" s="253" t="str">
        <f>IF(AND(R983&gt;$T$757,R983&lt;$T$758),Q983,"")</f>
        <v/>
      </c>
      <c r="U983" s="253" t="str">
        <f>IF(Q983=MAX($Q$761:$Q$2761),Q983,"")</f>
        <v/>
      </c>
      <c r="V983" s="253">
        <f>_xlfn.NORM.DIST(P983,$T$753,$T$754,0)</f>
        <v>8.1485657556200806E-56</v>
      </c>
      <c r="W983" s="253" t="str">
        <f>IF(V983=MAX($V$761:$V$2761),Q983,"")</f>
        <v/>
      </c>
      <c r="X983" s="253" t="str">
        <f t="shared" si="134"/>
        <v/>
      </c>
      <c r="AB983" s="259">
        <v>222</v>
      </c>
      <c r="AC983" s="253">
        <f t="shared" si="150"/>
        <v>-674.57374880102452</v>
      </c>
      <c r="AD983" s="253">
        <f t="shared" si="135"/>
        <v>1.4519384561554567E-5</v>
      </c>
      <c r="AE983" s="253">
        <f t="shared" si="136"/>
        <v>9.2912249547306384E-4</v>
      </c>
      <c r="AF983" s="253">
        <f>IF(OR(AE983&lt;$T$757,AE983&gt;$T$758),AD983,"")</f>
        <v>1.4519384561554567E-5</v>
      </c>
      <c r="AG983" s="253" t="str">
        <f t="shared" si="137"/>
        <v/>
      </c>
      <c r="AH983" s="253" t="str">
        <f t="shared" si="138"/>
        <v/>
      </c>
      <c r="AI983" s="253">
        <f t="shared" si="139"/>
        <v>7.7359155219932046E-4</v>
      </c>
      <c r="AJ983" s="253" t="str">
        <f t="shared" si="140"/>
        <v/>
      </c>
      <c r="AK983" s="253" t="str">
        <f t="shared" si="141"/>
        <v/>
      </c>
      <c r="AO983" s="259">
        <v>222</v>
      </c>
      <c r="AP983" s="253">
        <f t="shared" si="142"/>
        <v>-3976.9510959297199</v>
      </c>
      <c r="AQ983" s="253">
        <f t="shared" si="143"/>
        <v>2.4627900715188149E-6</v>
      </c>
      <c r="AR983" s="253">
        <f t="shared" si="144"/>
        <v>9.2912249547306384E-4</v>
      </c>
      <c r="AS983" s="253">
        <f>IF(OR(AR983&lt;$T$757,AR983&gt;$T$758),AQ983,"")</f>
        <v>2.4627900715188149E-6</v>
      </c>
      <c r="AT983" s="253" t="str">
        <f t="shared" si="145"/>
        <v/>
      </c>
      <c r="AU983" s="253" t="str">
        <f t="shared" si="146"/>
        <v/>
      </c>
      <c r="AV983" s="253">
        <f t="shared" si="147"/>
        <v>0</v>
      </c>
      <c r="AW983" s="253">
        <f t="shared" si="148"/>
        <v>2.4627900715188149E-6</v>
      </c>
      <c r="AX983" s="253" t="str">
        <f t="shared" si="149"/>
        <v/>
      </c>
      <c r="AZ983" s="259"/>
      <c r="BA983" s="259">
        <f>BA982+$BD$753</f>
        <v>1.4527999999999948</v>
      </c>
      <c r="BB983" s="274">
        <f t="shared" si="132"/>
        <v>0.98389888660699465</v>
      </c>
      <c r="BC983" s="259">
        <f t="shared" si="133"/>
        <v>2.1025002645935764E-4</v>
      </c>
      <c r="BD983" s="259" t="str">
        <f t="shared" si="130"/>
        <v/>
      </c>
      <c r="BE983" s="254" t="str">
        <f t="shared" si="131"/>
        <v/>
      </c>
    </row>
    <row r="984" spans="1:57" ht="20.100000000000001" customHeight="1" x14ac:dyDescent="0.25">
      <c r="A984" s="247">
        <v>223</v>
      </c>
      <c r="B984" s="247">
        <f>$B$755+(A984*$B$758)</f>
        <v>-7470.9070474519312</v>
      </c>
      <c r="C984" s="247">
        <f>_xlfn.NORM.DIST($B984,$B$752,$B$753,0)</f>
        <v>1.3257094646372431E-6</v>
      </c>
      <c r="D984" s="247">
        <f>_xlfn.NORM.DIST($B984,$B$752,$B$753,1)</f>
        <v>9.4179034041274494E-4</v>
      </c>
      <c r="E984" s="247">
        <f>IF(OR(D984&lt;$F$757,D984&gt;$F$758),C984,"")</f>
        <v>1.3257094646372431E-6</v>
      </c>
      <c r="F984" s="247" t="str">
        <f>IF(AND(D984&gt;$F$757,D984&lt;$F$758),C984,"")</f>
        <v/>
      </c>
      <c r="G984" s="247" t="str">
        <f>IF(C984=MAX($C$761:$C$2761),C984,"")</f>
        <v/>
      </c>
      <c r="H984" s="247">
        <f>_xlfn.NORM.DIST(B984,$F$753,$F$754,0)</f>
        <v>0</v>
      </c>
      <c r="I984" s="247">
        <f>IF(H984=MAX($H$761:$H$2761),C984,"")</f>
        <v>1.3257094646372431E-6</v>
      </c>
      <c r="J984" s="247" t="str">
        <f>IF(I984=MIN($I$761:$I$2761),I984,"")</f>
        <v/>
      </c>
      <c r="K984" s="247"/>
      <c r="L984" s="247"/>
      <c r="M984" s="247"/>
      <c r="N984" s="247"/>
      <c r="O984" s="247">
        <v>223</v>
      </c>
      <c r="P984" s="247">
        <f>$P$755+(O984*$P$758)</f>
        <v>-435.37102062085927</v>
      </c>
      <c r="Q984" s="247">
        <f>_xlfn.NORM.DIST(P984,P$752,P$753,0)</f>
        <v>2.2748992728335899E-5</v>
      </c>
      <c r="R984" s="247">
        <f>_xlfn.NORM.DIST(P984,P$752,P$753,1)</f>
        <v>9.4179034041274494E-4</v>
      </c>
      <c r="S984" s="253">
        <f>IF(OR(R984&lt;$T$757,R984&gt;$T$758),Q984,"")</f>
        <v>2.2748992728335899E-5</v>
      </c>
      <c r="T984" s="253" t="str">
        <f>IF(AND(R984&gt;$T$757,R984&lt;$T$758),Q984,"")</f>
        <v/>
      </c>
      <c r="U984" s="253" t="str">
        <f>IF(Q984=MAX($Q$761:$Q$2761),Q984,"")</f>
        <v/>
      </c>
      <c r="V984" s="253">
        <f>_xlfn.NORM.DIST(P984,$T$753,$T$754,0)</f>
        <v>7.6569382249803448E-56</v>
      </c>
      <c r="W984" s="253" t="str">
        <f>IF(V984=MAX($V$761:$V$2761),Q984,"")</f>
        <v/>
      </c>
      <c r="X984" s="253" t="str">
        <f t="shared" si="134"/>
        <v/>
      </c>
      <c r="AB984" s="253">
        <v>223</v>
      </c>
      <c r="AC984" s="253">
        <f t="shared" si="150"/>
        <v>-673.70668742724422</v>
      </c>
      <c r="AD984" s="253">
        <f t="shared" si="135"/>
        <v>1.4701133842168812E-5</v>
      </c>
      <c r="AE984" s="253">
        <f t="shared" si="136"/>
        <v>9.4179034041274494E-4</v>
      </c>
      <c r="AF984" s="253">
        <f>IF(OR(AE984&lt;$T$757,AE984&gt;$T$758),AD984,"")</f>
        <v>1.4701133842168812E-5</v>
      </c>
      <c r="AG984" s="253" t="str">
        <f t="shared" si="137"/>
        <v/>
      </c>
      <c r="AH984" s="253" t="str">
        <f t="shared" si="138"/>
        <v/>
      </c>
      <c r="AI984" s="253">
        <f t="shared" si="139"/>
        <v>7.7767010774883302E-4</v>
      </c>
      <c r="AJ984" s="253" t="str">
        <f t="shared" si="140"/>
        <v/>
      </c>
      <c r="AK984" s="253" t="str">
        <f t="shared" si="141"/>
        <v/>
      </c>
      <c r="AO984" s="253">
        <v>223</v>
      </c>
      <c r="AP984" s="253">
        <f t="shared" si="142"/>
        <v>-3971.8393335956198</v>
      </c>
      <c r="AQ984" s="253">
        <f t="shared" si="143"/>
        <v>2.4936185354874409E-6</v>
      </c>
      <c r="AR984" s="253">
        <f t="shared" si="144"/>
        <v>9.4179034041274689E-4</v>
      </c>
      <c r="AS984" s="253">
        <f>IF(OR(AR984&lt;$T$757,AR984&gt;$T$758),AQ984,"")</f>
        <v>2.4936185354874409E-6</v>
      </c>
      <c r="AT984" s="253" t="str">
        <f t="shared" si="145"/>
        <v/>
      </c>
      <c r="AU984" s="253" t="str">
        <f t="shared" si="146"/>
        <v/>
      </c>
      <c r="AV984" s="253">
        <f t="shared" si="147"/>
        <v>0</v>
      </c>
      <c r="AW984" s="253">
        <f t="shared" si="148"/>
        <v>2.4936185354874409E-6</v>
      </c>
      <c r="AX984" s="253" t="str">
        <f t="shared" si="149"/>
        <v/>
      </c>
      <c r="AZ984" s="259"/>
      <c r="BA984" s="259">
        <f>BA983+$BD$753</f>
        <v>1.4591999999999947</v>
      </c>
      <c r="BB984" s="274">
        <f t="shared" si="132"/>
        <v>0.98368863658053529</v>
      </c>
      <c r="BC984" s="259">
        <f t="shared" si="133"/>
        <v>2.1188895515755757E-4</v>
      </c>
      <c r="BD984" s="259" t="str">
        <f t="shared" si="130"/>
        <v/>
      </c>
      <c r="BE984" s="254" t="str">
        <f t="shared" si="131"/>
        <v/>
      </c>
    </row>
    <row r="985" spans="1:57" ht="20.100000000000001" customHeight="1" x14ac:dyDescent="0.25">
      <c r="A985" s="247">
        <v>224</v>
      </c>
      <c r="B985" s="247">
        <f>$B$755+(A985*$B$758)</f>
        <v>-7461.2919804667936</v>
      </c>
      <c r="C985" s="247">
        <f>_xlfn.NORM.DIST($B985,$B$752,$B$753,0)</f>
        <v>1.3422828195242485E-6</v>
      </c>
      <c r="D985" s="247">
        <f>_xlfn.NORM.DIST($B985,$B$752,$B$753,1)</f>
        <v>9.5461665479446836E-4</v>
      </c>
      <c r="E985" s="247">
        <f>IF(OR(D985&lt;$F$757,D985&gt;$F$758),C985,"")</f>
        <v>1.3422828195242485E-6</v>
      </c>
      <c r="F985" s="247" t="str">
        <f>IF(AND(D985&gt;$F$757,D985&lt;$F$758),C985,"")</f>
        <v/>
      </c>
      <c r="G985" s="247" t="str">
        <f>IF(C985=MAX($C$761:$C$2761),C985,"")</f>
        <v/>
      </c>
      <c r="H985" s="247">
        <f>_xlfn.NORM.DIST(B985,$F$753,$F$754,0)</f>
        <v>0</v>
      </c>
      <c r="I985" s="247">
        <f>IF(H985=MAX($H$761:$H$2761),C985,"")</f>
        <v>1.3422828195242485E-6</v>
      </c>
      <c r="J985" s="247" t="str">
        <f>IF(I985=MIN($I$761:$I$2761),I985,"")</f>
        <v/>
      </c>
      <c r="K985" s="247"/>
      <c r="L985" s="247"/>
      <c r="M985" s="247"/>
      <c r="N985" s="247"/>
      <c r="O985" s="247">
        <v>224</v>
      </c>
      <c r="P985" s="247">
        <f>$P$755+(O985*$P$758)</f>
        <v>-434.81069755699718</v>
      </c>
      <c r="Q985" s="247">
        <f>_xlfn.NORM.DIST(P985,P$752,P$753,0)</f>
        <v>2.3033389226864163E-5</v>
      </c>
      <c r="R985" s="247">
        <f>_xlfn.NORM.DIST(P985,P$752,P$753,1)</f>
        <v>9.5461665479446836E-4</v>
      </c>
      <c r="S985" s="253">
        <f>IF(OR(R985&lt;$T$757,R985&gt;$T$758),Q985,"")</f>
        <v>2.3033389226864163E-5</v>
      </c>
      <c r="T985" s="253" t="str">
        <f>IF(AND(R985&gt;$T$757,R985&lt;$T$758),Q985,"")</f>
        <v/>
      </c>
      <c r="U985" s="253" t="str">
        <f>IF(Q985=MAX($Q$761:$Q$2761),Q985,"")</f>
        <v/>
      </c>
      <c r="V985" s="253">
        <f>_xlfn.NORM.DIST(P985,$T$753,$T$754,0)</f>
        <v>7.194856946326852E-56</v>
      </c>
      <c r="W985" s="253" t="str">
        <f>IF(V985=MAX($V$761:$V$2761),Q985,"")</f>
        <v/>
      </c>
      <c r="X985" s="253" t="str">
        <f t="shared" si="134"/>
        <v/>
      </c>
      <c r="AB985" s="253">
        <v>224</v>
      </c>
      <c r="AC985" s="253">
        <f t="shared" si="150"/>
        <v>-672.83962605346392</v>
      </c>
      <c r="AD985" s="253">
        <f t="shared" si="135"/>
        <v>1.4884920044882795E-5</v>
      </c>
      <c r="AE985" s="253">
        <f t="shared" si="136"/>
        <v>9.5461665479447085E-4</v>
      </c>
      <c r="AF985" s="253">
        <f>IF(OR(AE985&lt;$T$757,AE985&gt;$T$758),AD985,"")</f>
        <v>1.4884920044882795E-5</v>
      </c>
      <c r="AG985" s="253" t="str">
        <f t="shared" si="137"/>
        <v/>
      </c>
      <c r="AH985" s="253" t="str">
        <f t="shared" si="138"/>
        <v/>
      </c>
      <c r="AI985" s="253">
        <f t="shared" si="139"/>
        <v>7.8175765817428136E-4</v>
      </c>
      <c r="AJ985" s="253" t="str">
        <f t="shared" si="140"/>
        <v/>
      </c>
      <c r="AK985" s="253" t="str">
        <f t="shared" si="141"/>
        <v/>
      </c>
      <c r="AO985" s="253">
        <v>224</v>
      </c>
      <c r="AP985" s="253">
        <f t="shared" si="142"/>
        <v>-3966.7275712615201</v>
      </c>
      <c r="AQ985" s="253">
        <f t="shared" si="143"/>
        <v>2.5247925038748135E-6</v>
      </c>
      <c r="AR985" s="253">
        <f t="shared" si="144"/>
        <v>9.5461665479446836E-4</v>
      </c>
      <c r="AS985" s="253">
        <f>IF(OR(AR985&lt;$T$757,AR985&gt;$T$758),AQ985,"")</f>
        <v>2.5247925038748135E-6</v>
      </c>
      <c r="AT985" s="253" t="str">
        <f t="shared" si="145"/>
        <v/>
      </c>
      <c r="AU985" s="253" t="str">
        <f t="shared" si="146"/>
        <v/>
      </c>
      <c r="AV985" s="253">
        <f t="shared" si="147"/>
        <v>0</v>
      </c>
      <c r="AW985" s="253">
        <f t="shared" si="148"/>
        <v>2.5247925038748135E-6</v>
      </c>
      <c r="AX985" s="253" t="str">
        <f t="shared" si="149"/>
        <v/>
      </c>
      <c r="AZ985" s="259"/>
      <c r="BA985" s="259">
        <f>BA984+$BD$753</f>
        <v>1.4655999999999947</v>
      </c>
      <c r="BB985" s="274">
        <f t="shared" si="132"/>
        <v>0.98347674762537773</v>
      </c>
      <c r="BC985" s="259">
        <f t="shared" si="133"/>
        <v>2.1353043508975933E-4</v>
      </c>
      <c r="BD985" s="259" t="str">
        <f t="shared" si="130"/>
        <v/>
      </c>
      <c r="BE985" s="254" t="str">
        <f t="shared" si="131"/>
        <v/>
      </c>
    </row>
    <row r="986" spans="1:57" ht="20.100000000000001" customHeight="1" x14ac:dyDescent="0.25">
      <c r="A986" s="247">
        <v>225</v>
      </c>
      <c r="B986" s="247">
        <f>$B$755+(A986*$B$758)</f>
        <v>-7451.6769134816559</v>
      </c>
      <c r="C986" s="247">
        <f>_xlfn.NORM.DIST($B986,$B$752,$B$753,0)</f>
        <v>1.3590416213426559E-6</v>
      </c>
      <c r="D986" s="247">
        <f>_xlfn.NORM.DIST($B986,$B$752,$B$753,1)</f>
        <v>9.676032132183561E-4</v>
      </c>
      <c r="E986" s="247">
        <f>IF(OR(D986&lt;$F$757,D986&gt;$F$758),C986,"")</f>
        <v>1.3590416213426559E-6</v>
      </c>
      <c r="F986" s="247" t="str">
        <f>IF(AND(D986&gt;$F$757,D986&lt;$F$758),C986,"")</f>
        <v/>
      </c>
      <c r="G986" s="247" t="str">
        <f>IF(C986=MAX($C$761:$C$2761),C986,"")</f>
        <v/>
      </c>
      <c r="H986" s="247">
        <f>_xlfn.NORM.DIST(B986,$F$753,$F$754,0)</f>
        <v>0</v>
      </c>
      <c r="I986" s="247">
        <f>IF(H986=MAX($H$761:$H$2761),C986,"")</f>
        <v>1.3590416213426559E-6</v>
      </c>
      <c r="J986" s="247" t="str">
        <f>IF(I986=MIN($I$761:$I$2761),I986,"")</f>
        <v/>
      </c>
      <c r="K986" s="247"/>
      <c r="L986" s="247"/>
      <c r="M986" s="247"/>
      <c r="N986" s="247"/>
      <c r="O986" s="247">
        <v>225</v>
      </c>
      <c r="P986" s="247">
        <f>$P$755+(O986*$P$758)</f>
        <v>-434.25037449313504</v>
      </c>
      <c r="Q986" s="247">
        <f>_xlfn.NORM.DIST(P986,P$752,P$753,0)</f>
        <v>2.3320967969320299E-5</v>
      </c>
      <c r="R986" s="247">
        <f>_xlfn.NORM.DIST(P986,P$752,P$753,1)</f>
        <v>9.676032132183561E-4</v>
      </c>
      <c r="S986" s="253">
        <f>IF(OR(R986&lt;$T$757,R986&gt;$T$758),Q986,"")</f>
        <v>2.3320967969320299E-5</v>
      </c>
      <c r="T986" s="253" t="str">
        <f>IF(AND(R986&gt;$T$757,R986&lt;$T$758),Q986,"")</f>
        <v/>
      </c>
      <c r="U986" s="253" t="str">
        <f>IF(Q986=MAX($Q$761:$Q$2761),Q986,"")</f>
        <v/>
      </c>
      <c r="V986" s="253">
        <f>_xlfn.NORM.DIST(P986,$T$753,$T$754,0)</f>
        <v>6.7605532013290007E-56</v>
      </c>
      <c r="W986" s="253" t="str">
        <f>IF(V986=MAX($V$761:$V$2761),Q986,"")</f>
        <v/>
      </c>
      <c r="X986" s="253" t="str">
        <f t="shared" si="134"/>
        <v/>
      </c>
      <c r="AB986" s="253">
        <v>225</v>
      </c>
      <c r="AC986" s="253">
        <f t="shared" si="150"/>
        <v>-671.97256467968373</v>
      </c>
      <c r="AD986" s="253">
        <f t="shared" si="135"/>
        <v>1.5070762716402204E-5</v>
      </c>
      <c r="AE986" s="253">
        <f t="shared" si="136"/>
        <v>9.676032132183561E-4</v>
      </c>
      <c r="AF986" s="253">
        <f>IF(OR(AE986&lt;$T$757,AE986&gt;$T$758),AD986,"")</f>
        <v>1.5070762716402204E-5</v>
      </c>
      <c r="AG986" s="253" t="str">
        <f t="shared" si="137"/>
        <v/>
      </c>
      <c r="AH986" s="253" t="str">
        <f t="shared" si="138"/>
        <v/>
      </c>
      <c r="AI986" s="253">
        <f t="shared" si="139"/>
        <v>7.8585411960975743E-4</v>
      </c>
      <c r="AJ986" s="253" t="str">
        <f t="shared" si="140"/>
        <v/>
      </c>
      <c r="AK986" s="253" t="str">
        <f t="shared" si="141"/>
        <v/>
      </c>
      <c r="AO986" s="253">
        <v>225</v>
      </c>
      <c r="AP986" s="253">
        <f t="shared" si="142"/>
        <v>-3961.6158089274204</v>
      </c>
      <c r="AQ986" s="253">
        <f t="shared" si="143"/>
        <v>2.5563152922094174E-6</v>
      </c>
      <c r="AR986" s="253">
        <f t="shared" si="144"/>
        <v>9.676032132183561E-4</v>
      </c>
      <c r="AS986" s="253">
        <f>IF(OR(AR986&lt;$T$757,AR986&gt;$T$758),AQ986,"")</f>
        <v>2.5563152922094174E-6</v>
      </c>
      <c r="AT986" s="253" t="str">
        <f t="shared" si="145"/>
        <v/>
      </c>
      <c r="AU986" s="253" t="str">
        <f t="shared" si="146"/>
        <v/>
      </c>
      <c r="AV986" s="253">
        <f t="shared" si="147"/>
        <v>0</v>
      </c>
      <c r="AW986" s="253">
        <f t="shared" si="148"/>
        <v>2.5563152922094174E-6</v>
      </c>
      <c r="AX986" s="253" t="str">
        <f t="shared" si="149"/>
        <v/>
      </c>
      <c r="AZ986" s="259"/>
      <c r="BA986" s="259">
        <f>BA985+$BD$753</f>
        <v>1.4719999999999946</v>
      </c>
      <c r="BB986" s="274">
        <f t="shared" si="132"/>
        <v>0.98326321719028797</v>
      </c>
      <c r="BC986" s="259">
        <f t="shared" si="133"/>
        <v>2.1517441781160329E-4</v>
      </c>
      <c r="BD986" s="259" t="str">
        <f t="shared" si="130"/>
        <v/>
      </c>
      <c r="BE986" s="254" t="str">
        <f t="shared" si="131"/>
        <v/>
      </c>
    </row>
    <row r="987" spans="1:57" ht="20.100000000000001" customHeight="1" x14ac:dyDescent="0.25">
      <c r="A987" s="247">
        <v>226</v>
      </c>
      <c r="B987" s="247">
        <f>$B$755+(A987*$B$758)</f>
        <v>-7442.0618464965182</v>
      </c>
      <c r="C987" s="247">
        <f>_xlfn.NORM.DIST($B987,$B$752,$B$753,0)</f>
        <v>1.3759876458276217E-6</v>
      </c>
      <c r="D987" s="247">
        <f>_xlfn.NORM.DIST($B987,$B$752,$B$753,1)</f>
        <v>9.807518072954941E-4</v>
      </c>
      <c r="E987" s="247">
        <f>IF(OR(D987&lt;$F$757,D987&gt;$F$758),C987,"")</f>
        <v>1.3759876458276217E-6</v>
      </c>
      <c r="F987" s="247" t="str">
        <f>IF(AND(D987&gt;$F$757,D987&lt;$F$758),C987,"")</f>
        <v/>
      </c>
      <c r="G987" s="247" t="str">
        <f>IF(C987=MAX($C$761:$C$2761),C987,"")</f>
        <v/>
      </c>
      <c r="H987" s="247">
        <f>_xlfn.NORM.DIST(B987,$F$753,$F$754,0)</f>
        <v>0</v>
      </c>
      <c r="I987" s="247">
        <f>IF(H987=MAX($H$761:$H$2761),C987,"")</f>
        <v>1.3759876458276217E-6</v>
      </c>
      <c r="J987" s="247" t="str">
        <f>IF(I987=MIN($I$761:$I$2761),I987,"")</f>
        <v/>
      </c>
      <c r="K987" s="247"/>
      <c r="L987" s="247"/>
      <c r="M987" s="247"/>
      <c r="N987" s="247"/>
      <c r="O987" s="247">
        <v>226</v>
      </c>
      <c r="P987" s="247">
        <f>$P$755+(O987*$P$758)</f>
        <v>-433.69005142927296</v>
      </c>
      <c r="Q987" s="247">
        <f>_xlfn.NORM.DIST(P987,P$752,P$753,0)</f>
        <v>2.3611759427076225E-5</v>
      </c>
      <c r="R987" s="247">
        <f>_xlfn.NORM.DIST(P987,P$752,P$753,1)</f>
        <v>9.807518072954941E-4</v>
      </c>
      <c r="S987" s="253">
        <f>IF(OR(R987&lt;$T$757,R987&gt;$T$758),Q987,"")</f>
        <v>2.3611759427076225E-5</v>
      </c>
      <c r="T987" s="253" t="str">
        <f>IF(AND(R987&gt;$T$757,R987&lt;$T$758),Q987,"")</f>
        <v/>
      </c>
      <c r="U987" s="253" t="str">
        <f>IF(Q987=MAX($Q$761:$Q$2761),Q987,"")</f>
        <v/>
      </c>
      <c r="V987" s="253">
        <f>_xlfn.NORM.DIST(P987,$T$753,$T$754,0)</f>
        <v>6.3523637305824434E-56</v>
      </c>
      <c r="W987" s="253" t="str">
        <f>IF(V987=MAX($V$761:$V$2761),Q987,"")</f>
        <v/>
      </c>
      <c r="X987" s="253" t="str">
        <f t="shared" si="134"/>
        <v/>
      </c>
      <c r="AB987" s="253">
        <v>226</v>
      </c>
      <c r="AC987" s="253">
        <f t="shared" si="150"/>
        <v>-671.10550330590354</v>
      </c>
      <c r="AD987" s="253">
        <f t="shared" si="135"/>
        <v>1.5258681548311823E-5</v>
      </c>
      <c r="AE987" s="253">
        <f t="shared" si="136"/>
        <v>9.807518072954941E-4</v>
      </c>
      <c r="AF987" s="253">
        <f>IF(OR(AE987&lt;$T$757,AE987&gt;$T$758),AD987,"")</f>
        <v>1.5258681548311823E-5</v>
      </c>
      <c r="AG987" s="253" t="str">
        <f t="shared" si="137"/>
        <v/>
      </c>
      <c r="AH987" s="253" t="str">
        <f t="shared" si="138"/>
        <v/>
      </c>
      <c r="AI987" s="253">
        <f t="shared" si="139"/>
        <v>7.899594073203733E-4</v>
      </c>
      <c r="AJ987" s="253" t="str">
        <f t="shared" si="140"/>
        <v/>
      </c>
      <c r="AK987" s="253" t="str">
        <f t="shared" si="141"/>
        <v/>
      </c>
      <c r="AO987" s="253">
        <v>226</v>
      </c>
      <c r="AP987" s="253">
        <f t="shared" si="142"/>
        <v>-3956.5040465933207</v>
      </c>
      <c r="AQ987" s="253">
        <f t="shared" si="143"/>
        <v>2.588190240594204E-6</v>
      </c>
      <c r="AR987" s="253">
        <f t="shared" si="144"/>
        <v>9.807518072954941E-4</v>
      </c>
      <c r="AS987" s="253">
        <f>IF(OR(AR987&lt;$T$757,AR987&gt;$T$758),AQ987,"")</f>
        <v>2.588190240594204E-6</v>
      </c>
      <c r="AT987" s="253" t="str">
        <f t="shared" si="145"/>
        <v/>
      </c>
      <c r="AU987" s="253" t="str">
        <f t="shared" si="146"/>
        <v/>
      </c>
      <c r="AV987" s="253">
        <f t="shared" si="147"/>
        <v>0</v>
      </c>
      <c r="AW987" s="253">
        <f t="shared" si="148"/>
        <v>2.588190240594204E-6</v>
      </c>
      <c r="AX987" s="253" t="str">
        <f t="shared" si="149"/>
        <v/>
      </c>
      <c r="AZ987" s="259"/>
      <c r="BA987" s="259">
        <f>BA986+$BD$753</f>
        <v>1.4783999999999946</v>
      </c>
      <c r="BB987" s="274">
        <f t="shared" si="132"/>
        <v>0.98304804277247637</v>
      </c>
      <c r="BC987" s="259">
        <f t="shared" si="133"/>
        <v>2.1682085503416104E-4</v>
      </c>
      <c r="BD987" s="259" t="str">
        <f t="shared" si="130"/>
        <v/>
      </c>
      <c r="BE987" s="254" t="str">
        <f t="shared" si="131"/>
        <v/>
      </c>
    </row>
    <row r="988" spans="1:57" ht="20.100000000000001" customHeight="1" x14ac:dyDescent="0.25">
      <c r="A988" s="247">
        <v>227</v>
      </c>
      <c r="B988" s="247">
        <f>$B$755+(A988*$B$758)</f>
        <v>-7432.4467795113815</v>
      </c>
      <c r="C988" s="247">
        <f>_xlfn.NORM.DIST($B988,$B$752,$B$753,0)</f>
        <v>1.3931226818278581E-6</v>
      </c>
      <c r="D988" s="247">
        <f>_xlfn.NORM.DIST($B988,$B$752,$B$753,1)</f>
        <v>9.9406424577378459E-4</v>
      </c>
      <c r="E988" s="247">
        <f>IF(OR(D988&lt;$F$757,D988&gt;$F$758),C988,"")</f>
        <v>1.3931226818278581E-6</v>
      </c>
      <c r="F988" s="247" t="str">
        <f>IF(AND(D988&gt;$F$757,D988&lt;$F$758),C988,"")</f>
        <v/>
      </c>
      <c r="G988" s="247" t="str">
        <f>IF(C988=MAX($C$761:$C$2761),C988,"")</f>
        <v/>
      </c>
      <c r="H988" s="247">
        <f>_xlfn.NORM.DIST(B988,$F$753,$F$754,0)</f>
        <v>0</v>
      </c>
      <c r="I988" s="247">
        <f>IF(H988=MAX($H$761:$H$2761),C988,"")</f>
        <v>1.3931226818278581E-6</v>
      </c>
      <c r="J988" s="247" t="str">
        <f>IF(I988=MIN($I$761:$I$2761),I988,"")</f>
        <v/>
      </c>
      <c r="K988" s="247"/>
      <c r="L988" s="247"/>
      <c r="M988" s="247"/>
      <c r="N988" s="247"/>
      <c r="O988" s="247">
        <v>227</v>
      </c>
      <c r="P988" s="247">
        <f>$P$755+(O988*$P$758)</f>
        <v>-433.12972836541081</v>
      </c>
      <c r="Q988" s="247">
        <f>_xlfn.NORM.DIST(P988,P$752,P$753,0)</f>
        <v>2.3905794296530718E-5</v>
      </c>
      <c r="R988" s="247">
        <f>_xlfn.NORM.DIST(P988,P$752,P$753,1)</f>
        <v>9.9406424577378459E-4</v>
      </c>
      <c r="S988" s="253">
        <f>IF(OR(R988&lt;$T$757,R988&gt;$T$758),Q988,"")</f>
        <v>2.3905794296530718E-5</v>
      </c>
      <c r="T988" s="253" t="str">
        <f>IF(AND(R988&gt;$T$757,R988&lt;$T$758),Q988,"")</f>
        <v/>
      </c>
      <c r="U988" s="253" t="str">
        <f>IF(Q988=MAX($Q$761:$Q$2761),Q988,"")</f>
        <v/>
      </c>
      <c r="V988" s="253">
        <f>_xlfn.NORM.DIST(P988,$T$753,$T$754,0)</f>
        <v>5.9687244710171058E-56</v>
      </c>
      <c r="W988" s="253" t="str">
        <f>IF(V988=MAX($V$761:$V$2761),Q988,"")</f>
        <v/>
      </c>
      <c r="X988" s="253" t="str">
        <f t="shared" si="134"/>
        <v/>
      </c>
      <c r="AB988" s="253">
        <v>227</v>
      </c>
      <c r="AC988" s="253">
        <f t="shared" si="150"/>
        <v>-670.23844193212324</v>
      </c>
      <c r="AD988" s="253">
        <f t="shared" si="135"/>
        <v>1.5448696377615947E-5</v>
      </c>
      <c r="AE988" s="253">
        <f t="shared" si="136"/>
        <v>9.9406424577378654E-4</v>
      </c>
      <c r="AF988" s="253">
        <f>IF(OR(AE988&lt;$T$757,AE988&gt;$T$758),AD988,"")</f>
        <v>1.5448696377615947E-5</v>
      </c>
      <c r="AG988" s="253" t="str">
        <f t="shared" si="137"/>
        <v/>
      </c>
      <c r="AH988" s="253" t="str">
        <f t="shared" si="138"/>
        <v/>
      </c>
      <c r="AI988" s="253">
        <f t="shared" si="139"/>
        <v>7.9407343570314312E-4</v>
      </c>
      <c r="AJ988" s="253" t="str">
        <f t="shared" si="140"/>
        <v/>
      </c>
      <c r="AK988" s="253" t="str">
        <f t="shared" si="141"/>
        <v/>
      </c>
      <c r="AO988" s="253">
        <v>227</v>
      </c>
      <c r="AP988" s="253">
        <f t="shared" si="142"/>
        <v>-3951.3922842592206</v>
      </c>
      <c r="AQ988" s="253">
        <f t="shared" si="143"/>
        <v>2.6204207137983243E-6</v>
      </c>
      <c r="AR988" s="253">
        <f t="shared" si="144"/>
        <v>9.9406424577378459E-4</v>
      </c>
      <c r="AS988" s="253">
        <f>IF(OR(AR988&lt;$T$757,AR988&gt;$T$758),AQ988,"")</f>
        <v>2.6204207137983243E-6</v>
      </c>
      <c r="AT988" s="253" t="str">
        <f t="shared" si="145"/>
        <v/>
      </c>
      <c r="AU988" s="253" t="str">
        <f t="shared" si="146"/>
        <v/>
      </c>
      <c r="AV988" s="253">
        <f t="shared" si="147"/>
        <v>0</v>
      </c>
      <c r="AW988" s="253">
        <f t="shared" si="148"/>
        <v>2.6204207137983243E-6</v>
      </c>
      <c r="AX988" s="253" t="str">
        <f t="shared" si="149"/>
        <v/>
      </c>
      <c r="AZ988" s="259"/>
      <c r="BA988" s="259">
        <f>BA987+$BD$753</f>
        <v>1.4847999999999946</v>
      </c>
      <c r="BB988" s="274">
        <f t="shared" si="132"/>
        <v>0.98283122191744221</v>
      </c>
      <c r="BC988" s="259">
        <f t="shared" si="133"/>
        <v>2.1846969862548971E-4</v>
      </c>
      <c r="BD988" s="259" t="str">
        <f t="shared" si="130"/>
        <v/>
      </c>
      <c r="BE988" s="254" t="str">
        <f t="shared" si="131"/>
        <v/>
      </c>
    </row>
    <row r="989" spans="1:57" ht="20.100000000000001" customHeight="1" x14ac:dyDescent="0.25">
      <c r="A989" s="247">
        <v>228</v>
      </c>
      <c r="B989" s="247">
        <f>$B$755+(A989*$B$758)</f>
        <v>-7422.8317125262438</v>
      </c>
      <c r="C989" s="247">
        <f>_xlfn.NORM.DIST($B989,$B$752,$B$753,0)</f>
        <v>1.4104485313539595E-6</v>
      </c>
      <c r="D989" s="247">
        <f>_xlfn.NORM.DIST($B989,$B$752,$B$753,1)</f>
        <v>1.0075423546642714E-3</v>
      </c>
      <c r="E989" s="247">
        <f>IF(OR(D989&lt;$F$757,D989&gt;$F$758),C989,"")</f>
        <v>1.4104485313539595E-6</v>
      </c>
      <c r="F989" s="247" t="str">
        <f>IF(AND(D989&gt;$F$757,D989&lt;$F$758),C989,"")</f>
        <v/>
      </c>
      <c r="G989" s="247" t="str">
        <f>IF(C989=MAX($C$761:$C$2761),C989,"")</f>
        <v/>
      </c>
      <c r="H989" s="247">
        <f>_xlfn.NORM.DIST(B989,$F$753,$F$754,0)</f>
        <v>0</v>
      </c>
      <c r="I989" s="247">
        <f>IF(H989=MAX($H$761:$H$2761),C989,"")</f>
        <v>1.4104485313539595E-6</v>
      </c>
      <c r="J989" s="247" t="str">
        <f>IF(I989=MIN($I$761:$I$2761),I989,"")</f>
        <v/>
      </c>
      <c r="K989" s="247"/>
      <c r="L989" s="247"/>
      <c r="M989" s="247"/>
      <c r="N989" s="247"/>
      <c r="O989" s="247">
        <v>228</v>
      </c>
      <c r="P989" s="247">
        <f>$P$755+(O989*$P$758)</f>
        <v>-432.56940530154873</v>
      </c>
      <c r="Q989" s="247">
        <f>_xlfn.NORM.DIST(P989,P$752,P$753,0)</f>
        <v>2.4203103499938514E-5</v>
      </c>
      <c r="R989" s="247">
        <f>_xlfn.NORM.DIST(P989,P$752,P$753,1)</f>
        <v>1.0075423546642714E-3</v>
      </c>
      <c r="S989" s="253">
        <f>IF(OR(R989&lt;$T$757,R989&gt;$T$758),Q989,"")</f>
        <v>2.4203103499938514E-5</v>
      </c>
      <c r="T989" s="253" t="str">
        <f>IF(AND(R989&gt;$T$757,R989&lt;$T$758),Q989,"")</f>
        <v/>
      </c>
      <c r="U989" s="253" t="str">
        <f>IF(Q989=MAX($Q$761:$Q$2761),Q989,"")</f>
        <v/>
      </c>
      <c r="V989" s="253">
        <f>_xlfn.NORM.DIST(P989,$T$753,$T$754,0)</f>
        <v>5.6081646636853525E-56</v>
      </c>
      <c r="W989" s="253" t="str">
        <f>IF(V989=MAX($V$761:$V$2761),Q989,"")</f>
        <v/>
      </c>
      <c r="X989" s="253" t="str">
        <f t="shared" si="134"/>
        <v/>
      </c>
      <c r="AB989" s="253">
        <v>228</v>
      </c>
      <c r="AC989" s="253">
        <f t="shared" si="150"/>
        <v>-669.37138055834305</v>
      </c>
      <c r="AD989" s="253">
        <f t="shared" si="135"/>
        <v>1.564082718727426E-5</v>
      </c>
      <c r="AE989" s="253">
        <f t="shared" si="136"/>
        <v>1.0075423546642714E-3</v>
      </c>
      <c r="AF989" s="253">
        <f>IF(OR(AE989&lt;$T$757,AE989&gt;$T$758),AD989,"")</f>
        <v>1.564082718727426E-5</v>
      </c>
      <c r="AG989" s="253" t="str">
        <f t="shared" si="137"/>
        <v/>
      </c>
      <c r="AH989" s="253" t="str">
        <f t="shared" si="138"/>
        <v/>
      </c>
      <c r="AI989" s="253">
        <f t="shared" si="139"/>
        <v>7.9819611828793873E-4</v>
      </c>
      <c r="AJ989" s="253" t="str">
        <f t="shared" si="140"/>
        <v/>
      </c>
      <c r="AK989" s="253" t="str">
        <f t="shared" si="141"/>
        <v/>
      </c>
      <c r="AO989" s="253">
        <v>228</v>
      </c>
      <c r="AP989" s="253">
        <f t="shared" si="142"/>
        <v>-3946.2805219251204</v>
      </c>
      <c r="AQ989" s="253">
        <f t="shared" si="143"/>
        <v>2.6530101013480085E-6</v>
      </c>
      <c r="AR989" s="253">
        <f t="shared" si="144"/>
        <v>1.0075423546642714E-3</v>
      </c>
      <c r="AS989" s="253">
        <f>IF(OR(AR989&lt;$T$757,AR989&gt;$T$758),AQ989,"")</f>
        <v>2.6530101013480085E-6</v>
      </c>
      <c r="AT989" s="253" t="str">
        <f t="shared" si="145"/>
        <v/>
      </c>
      <c r="AU989" s="253" t="str">
        <f t="shared" si="146"/>
        <v/>
      </c>
      <c r="AV989" s="253">
        <f t="shared" si="147"/>
        <v>0</v>
      </c>
      <c r="AW989" s="253">
        <f t="shared" si="148"/>
        <v>2.6530101013480085E-6</v>
      </c>
      <c r="AX989" s="253" t="str">
        <f t="shared" si="149"/>
        <v/>
      </c>
      <c r="AZ989" s="259"/>
      <c r="BA989" s="259">
        <f>BA988+$BD$753</f>
        <v>1.4911999999999945</v>
      </c>
      <c r="BB989" s="274">
        <f t="shared" si="132"/>
        <v>0.98261275221881672</v>
      </c>
      <c r="BC989" s="259">
        <f t="shared" si="133"/>
        <v>2.2012090061107603E-4</v>
      </c>
      <c r="BD989" s="259" t="str">
        <f t="shared" si="130"/>
        <v/>
      </c>
      <c r="BE989" s="254" t="str">
        <f t="shared" si="131"/>
        <v/>
      </c>
    </row>
    <row r="990" spans="1:57" ht="20.100000000000001" customHeight="1" x14ac:dyDescent="0.25">
      <c r="A990" s="248">
        <v>229</v>
      </c>
      <c r="B990" s="247">
        <f>$B$755+(A990*$B$758)</f>
        <v>-7413.2166455411061</v>
      </c>
      <c r="C990" s="247">
        <f>_xlfn.NORM.DIST($B990,$B$752,$B$753,0)</f>
        <v>1.427967009626247E-6</v>
      </c>
      <c r="D990" s="247">
        <f>_xlfn.NORM.DIST($B990,$B$752,$B$753,1)</f>
        <v>1.0211879773679162E-3</v>
      </c>
      <c r="E990" s="247">
        <f>IF(OR(D990&lt;$F$757,D990&gt;$F$758),C990,"")</f>
        <v>1.427967009626247E-6</v>
      </c>
      <c r="F990" s="247" t="str">
        <f>IF(AND(D990&gt;$F$757,D990&lt;$F$758),C990,"")</f>
        <v/>
      </c>
      <c r="G990" s="247" t="str">
        <f>IF(C990=MAX($C$761:$C$2761),C990,"")</f>
        <v/>
      </c>
      <c r="H990" s="247">
        <f>_xlfn.NORM.DIST(B990,$F$753,$F$754,0)</f>
        <v>0</v>
      </c>
      <c r="I990" s="247">
        <f>IF(H990=MAX($H$761:$H$2761),C990,"")</f>
        <v>1.427967009626247E-6</v>
      </c>
      <c r="J990" s="247" t="str">
        <f>IF(I990=MIN($I$761:$I$2761),I990,"")</f>
        <v/>
      </c>
      <c r="K990" s="247"/>
      <c r="L990" s="247"/>
      <c r="M990" s="247"/>
      <c r="N990" s="247"/>
      <c r="O990" s="248">
        <v>229</v>
      </c>
      <c r="P990" s="247">
        <f>$P$755+(O990*$P$758)</f>
        <v>-432.00908223768658</v>
      </c>
      <c r="Q990" s="247">
        <f>_xlfn.NORM.DIST(P990,P$752,P$753,0)</f>
        <v>2.4503718186231659E-5</v>
      </c>
      <c r="R990" s="247">
        <f>_xlfn.NORM.DIST(P990,P$752,P$753,1)</f>
        <v>1.0211879773679162E-3</v>
      </c>
      <c r="S990" s="253">
        <f>IF(OR(R990&lt;$T$757,R990&gt;$T$758),Q990,"")</f>
        <v>2.4503718186231659E-5</v>
      </c>
      <c r="T990" s="253" t="str">
        <f>IF(AND(R990&gt;$T$757,R990&lt;$T$758),Q990,"")</f>
        <v/>
      </c>
      <c r="U990" s="253" t="str">
        <f>IF(Q990=MAX($Q$761:$Q$2761),Q990,"")</f>
        <v/>
      </c>
      <c r="V990" s="253">
        <f>_xlfn.NORM.DIST(P990,$T$753,$T$754,0)</f>
        <v>5.2693013101175833E-56</v>
      </c>
      <c r="W990" s="253" t="str">
        <f>IF(V990=MAX($V$761:$V$2761),Q990,"")</f>
        <v/>
      </c>
      <c r="X990" s="253" t="str">
        <f t="shared" si="134"/>
        <v/>
      </c>
      <c r="AB990" s="259">
        <v>229</v>
      </c>
      <c r="AC990" s="253">
        <f t="shared" si="150"/>
        <v>-668.50431918456275</v>
      </c>
      <c r="AD990" s="253">
        <f t="shared" si="135"/>
        <v>1.5835094106732752E-5</v>
      </c>
      <c r="AE990" s="253">
        <f t="shared" si="136"/>
        <v>1.0211879773679182E-3</v>
      </c>
      <c r="AF990" s="253">
        <f>IF(OR(AE990&lt;$T$757,AE990&gt;$T$758),AD990,"")</f>
        <v>1.5835094106732752E-5</v>
      </c>
      <c r="AG990" s="253" t="str">
        <f t="shared" si="137"/>
        <v/>
      </c>
      <c r="AH990" s="253" t="str">
        <f t="shared" si="138"/>
        <v/>
      </c>
      <c r="AI990" s="253">
        <f t="shared" si="139"/>
        <v>8.0232736773852803E-4</v>
      </c>
      <c r="AJ990" s="253" t="str">
        <f t="shared" si="140"/>
        <v/>
      </c>
      <c r="AK990" s="253" t="str">
        <f t="shared" si="141"/>
        <v/>
      </c>
      <c r="AO990" s="259">
        <v>229</v>
      </c>
      <c r="AP990" s="253">
        <f t="shared" si="142"/>
        <v>-3941.1687595910207</v>
      </c>
      <c r="AQ990" s="253">
        <f t="shared" si="143"/>
        <v>2.6859618176165981E-6</v>
      </c>
      <c r="AR990" s="253">
        <f t="shared" si="144"/>
        <v>1.0211879773679162E-3</v>
      </c>
      <c r="AS990" s="253">
        <f>IF(OR(AR990&lt;$T$757,AR990&gt;$T$758),AQ990,"")</f>
        <v>2.6859618176165981E-6</v>
      </c>
      <c r="AT990" s="253" t="str">
        <f t="shared" si="145"/>
        <v/>
      </c>
      <c r="AU990" s="253" t="str">
        <f t="shared" si="146"/>
        <v/>
      </c>
      <c r="AV990" s="253">
        <f t="shared" si="147"/>
        <v>0</v>
      </c>
      <c r="AW990" s="253">
        <f t="shared" si="148"/>
        <v>2.6859618176165981E-6</v>
      </c>
      <c r="AX990" s="253" t="str">
        <f t="shared" si="149"/>
        <v/>
      </c>
      <c r="AZ990" s="259"/>
      <c r="BA990" s="259">
        <f>BA989+$BD$753</f>
        <v>1.4975999999999945</v>
      </c>
      <c r="BB990" s="274">
        <f t="shared" si="132"/>
        <v>0.98239263131820564</v>
      </c>
      <c r="BC990" s="259">
        <f t="shared" si="133"/>
        <v>2.2177441317516866E-4</v>
      </c>
      <c r="BD990" s="259" t="str">
        <f t="shared" si="130"/>
        <v/>
      </c>
      <c r="BE990" s="254" t="str">
        <f t="shared" si="131"/>
        <v/>
      </c>
    </row>
    <row r="991" spans="1:57" ht="20.100000000000001" customHeight="1" x14ac:dyDescent="0.25">
      <c r="A991" s="247">
        <v>230</v>
      </c>
      <c r="B991" s="247">
        <f>$B$755+(A991*$B$758)</f>
        <v>-7403.6015785559684</v>
      </c>
      <c r="C991" s="247">
        <f>_xlfn.NORM.DIST($B991,$B$752,$B$753,0)</f>
        <v>1.4456799451221707E-6</v>
      </c>
      <c r="D991" s="247">
        <f>_xlfn.NORM.DIST($B991,$B$752,$B$753,1)</f>
        <v>1.0350029748028415E-3</v>
      </c>
      <c r="E991" s="247">
        <f>IF(OR(D991&lt;$F$757,D991&gt;$F$758),C991,"")</f>
        <v>1.4456799451221707E-6</v>
      </c>
      <c r="F991" s="247" t="str">
        <f>IF(AND(D991&gt;$F$757,D991&lt;$F$758),C991,"")</f>
        <v/>
      </c>
      <c r="G991" s="247" t="str">
        <f>IF(C991=MAX($C$761:$C$2761),C991,"")</f>
        <v/>
      </c>
      <c r="H991" s="247">
        <f>_xlfn.NORM.DIST(B991,$F$753,$F$754,0)</f>
        <v>0</v>
      </c>
      <c r="I991" s="247">
        <f>IF(H991=MAX($H$761:$H$2761),C991,"")</f>
        <v>1.4456799451221707E-6</v>
      </c>
      <c r="J991" s="247" t="str">
        <f>IF(I991=MIN($I$761:$I$2761),I991,"")</f>
        <v/>
      </c>
      <c r="K991" s="247"/>
      <c r="L991" s="247"/>
      <c r="M991" s="247"/>
      <c r="N991" s="247"/>
      <c r="O991" s="247">
        <v>230</v>
      </c>
      <c r="P991" s="247">
        <f>$P$755+(O991*$P$758)</f>
        <v>-431.4487591738245</v>
      </c>
      <c r="Q991" s="247">
        <f>_xlfn.NORM.DIST(P991,P$752,P$753,0)</f>
        <v>2.4807669731832578E-5</v>
      </c>
      <c r="R991" s="247">
        <f>_xlfn.NORM.DIST(P991,P$752,P$753,1)</f>
        <v>1.0350029748028415E-3</v>
      </c>
      <c r="S991" s="253">
        <f>IF(OR(R991&lt;$T$757,R991&gt;$T$758),Q991,"")</f>
        <v>2.4807669731832578E-5</v>
      </c>
      <c r="T991" s="253" t="str">
        <f>IF(AND(R991&gt;$T$757,R991&lt;$T$758),Q991,"")</f>
        <v/>
      </c>
      <c r="U991" s="253" t="str">
        <f>IF(Q991=MAX($Q$761:$Q$2761),Q991,"")</f>
        <v/>
      </c>
      <c r="V991" s="253">
        <f>_xlfn.NORM.DIST(P991,$T$753,$T$754,0)</f>
        <v>4.9508339567074125E-56</v>
      </c>
      <c r="W991" s="253" t="str">
        <f>IF(V991=MAX($V$761:$V$2761),Q991,"")</f>
        <v/>
      </c>
      <c r="X991" s="253" t="str">
        <f t="shared" si="134"/>
        <v/>
      </c>
      <c r="AB991" s="253">
        <v>230</v>
      </c>
      <c r="AC991" s="253">
        <f t="shared" si="150"/>
        <v>-667.63725781078256</v>
      </c>
      <c r="AD991" s="253">
        <f t="shared" si="135"/>
        <v>1.6031517412448918E-5</v>
      </c>
      <c r="AE991" s="253">
        <f t="shared" si="136"/>
        <v>1.0350029748028415E-3</v>
      </c>
      <c r="AF991" s="253">
        <f>IF(OR(AE991&lt;$T$757,AE991&gt;$T$758),AD991,"")</f>
        <v>1.6031517412448918E-5</v>
      </c>
      <c r="AG991" s="253" t="str">
        <f t="shared" si="137"/>
        <v/>
      </c>
      <c r="AH991" s="253" t="str">
        <f t="shared" si="138"/>
        <v/>
      </c>
      <c r="AI991" s="253">
        <f t="shared" si="139"/>
        <v>8.0646709585367629E-4</v>
      </c>
      <c r="AJ991" s="253" t="str">
        <f t="shared" si="140"/>
        <v/>
      </c>
      <c r="AK991" s="253" t="str">
        <f t="shared" si="141"/>
        <v/>
      </c>
      <c r="AO991" s="253">
        <v>230</v>
      </c>
      <c r="AP991" s="253">
        <f t="shared" si="142"/>
        <v>-3936.056997256921</v>
      </c>
      <c r="AQ991" s="253">
        <f t="shared" si="143"/>
        <v>2.7192793019136679E-6</v>
      </c>
      <c r="AR991" s="253">
        <f t="shared" si="144"/>
        <v>1.0350029748028415E-3</v>
      </c>
      <c r="AS991" s="253">
        <f>IF(OR(AR991&lt;$T$757,AR991&gt;$T$758),AQ991,"")</f>
        <v>2.7192793019136679E-6</v>
      </c>
      <c r="AT991" s="253" t="str">
        <f t="shared" si="145"/>
        <v/>
      </c>
      <c r="AU991" s="253" t="str">
        <f t="shared" si="146"/>
        <v/>
      </c>
      <c r="AV991" s="253">
        <f t="shared" si="147"/>
        <v>0</v>
      </c>
      <c r="AW991" s="253">
        <f t="shared" si="148"/>
        <v>2.7192793019136679E-6</v>
      </c>
      <c r="AX991" s="253" t="str">
        <f t="shared" si="149"/>
        <v/>
      </c>
      <c r="AZ991" s="259"/>
      <c r="BA991" s="259">
        <f>BA990+$BD$753</f>
        <v>1.5039999999999945</v>
      </c>
      <c r="BB991" s="274">
        <f t="shared" si="132"/>
        <v>0.98217085690503048</v>
      </c>
      <c r="BC991" s="259">
        <f t="shared" si="133"/>
        <v>2.2343018866288755E-4</v>
      </c>
      <c r="BD991" s="259" t="str">
        <f t="shared" si="130"/>
        <v/>
      </c>
      <c r="BE991" s="254" t="str">
        <f t="shared" si="131"/>
        <v/>
      </c>
    </row>
    <row r="992" spans="1:57" ht="20.100000000000001" customHeight="1" x14ac:dyDescent="0.25">
      <c r="A992" s="247">
        <v>231</v>
      </c>
      <c r="B992" s="247">
        <f>$B$755+(A992*$B$758)</f>
        <v>-7393.9865115708308</v>
      </c>
      <c r="C992" s="247">
        <f>_xlfn.NORM.DIST($B992,$B$752,$B$753,0)</f>
        <v>1.4635891796232183E-6</v>
      </c>
      <c r="D992" s="247">
        <f>_xlfn.NORM.DIST($B992,$B$752,$B$753,1)</f>
        <v>1.0489892255320227E-3</v>
      </c>
      <c r="E992" s="247">
        <f>IF(OR(D992&lt;$F$757,D992&gt;$F$758),C992,"")</f>
        <v>1.4635891796232183E-6</v>
      </c>
      <c r="F992" s="247" t="str">
        <f>IF(AND(D992&gt;$F$757,D992&lt;$F$758),C992,"")</f>
        <v/>
      </c>
      <c r="G992" s="247" t="str">
        <f>IF(C992=MAX($C$761:$C$2761),C992,"")</f>
        <v/>
      </c>
      <c r="H992" s="247">
        <f>_xlfn.NORM.DIST(B992,$F$753,$F$754,0)</f>
        <v>0</v>
      </c>
      <c r="I992" s="247">
        <f>IF(H992=MAX($H$761:$H$2761),C992,"")</f>
        <v>1.4635891796232183E-6</v>
      </c>
      <c r="J992" s="247" t="str">
        <f>IF(I992=MIN($I$761:$I$2761),I992,"")</f>
        <v/>
      </c>
      <c r="K992" s="247"/>
      <c r="L992" s="247"/>
      <c r="M992" s="247"/>
      <c r="N992" s="247"/>
      <c r="O992" s="247">
        <v>231</v>
      </c>
      <c r="P992" s="247">
        <f>$P$755+(O992*$P$758)</f>
        <v>-430.88843610996241</v>
      </c>
      <c r="Q992" s="247">
        <f>_xlfn.NORM.DIST(P992,P$752,P$753,0)</f>
        <v>2.5114989741459177E-5</v>
      </c>
      <c r="R992" s="247">
        <f>_xlfn.NORM.DIST(P992,P$752,P$753,1)</f>
        <v>1.0489892255320227E-3</v>
      </c>
      <c r="S992" s="253">
        <f>IF(OR(R992&lt;$T$757,R992&gt;$T$758),Q992,"")</f>
        <v>2.5114989741459177E-5</v>
      </c>
      <c r="T992" s="253" t="str">
        <f>IF(AND(R992&gt;$T$757,R992&lt;$T$758),Q992,"")</f>
        <v/>
      </c>
      <c r="U992" s="253" t="str">
        <f>IF(Q992=MAX($Q$761:$Q$2761),Q992,"")</f>
        <v/>
      </c>
      <c r="V992" s="253">
        <f>_xlfn.NORM.DIST(P992,$T$753,$T$754,0)</f>
        <v>4.6515397877993727E-56</v>
      </c>
      <c r="W992" s="253" t="str">
        <f>IF(V992=MAX($V$761:$V$2761),Q992,"")</f>
        <v/>
      </c>
      <c r="X992" s="253" t="str">
        <f t="shared" si="134"/>
        <v/>
      </c>
      <c r="AB992" s="253">
        <v>231</v>
      </c>
      <c r="AC992" s="253">
        <f t="shared" si="150"/>
        <v>-666.77019643700237</v>
      </c>
      <c r="AD992" s="253">
        <f t="shared" si="135"/>
        <v>1.6230117528412287E-5</v>
      </c>
      <c r="AE992" s="253">
        <f t="shared" si="136"/>
        <v>1.0489892255320227E-3</v>
      </c>
      <c r="AF992" s="253">
        <f>IF(OR(AE992&lt;$T$757,AE992&gt;$T$758),AD992,"")</f>
        <v>1.6230117528412287E-5</v>
      </c>
      <c r="AG992" s="253" t="str">
        <f t="shared" si="137"/>
        <v/>
      </c>
      <c r="AH992" s="253" t="str">
        <f t="shared" si="138"/>
        <v/>
      </c>
      <c r="AI992" s="253">
        <f t="shared" si="139"/>
        <v>8.1061521356833228E-4</v>
      </c>
      <c r="AJ992" s="253" t="str">
        <f t="shared" si="140"/>
        <v/>
      </c>
      <c r="AK992" s="253" t="str">
        <f t="shared" si="141"/>
        <v/>
      </c>
      <c r="AO992" s="253">
        <v>231</v>
      </c>
      <c r="AP992" s="253">
        <f t="shared" si="142"/>
        <v>-3930.9452349228209</v>
      </c>
      <c r="AQ992" s="253">
        <f t="shared" si="143"/>
        <v>2.7529660185732824E-6</v>
      </c>
      <c r="AR992" s="253">
        <f t="shared" si="144"/>
        <v>1.0489892255320227E-3</v>
      </c>
      <c r="AS992" s="253">
        <f>IF(OR(AR992&lt;$T$757,AR992&gt;$T$758),AQ992,"")</f>
        <v>2.7529660185732824E-6</v>
      </c>
      <c r="AT992" s="253" t="str">
        <f t="shared" si="145"/>
        <v/>
      </c>
      <c r="AU992" s="253" t="str">
        <f t="shared" si="146"/>
        <v/>
      </c>
      <c r="AV992" s="253">
        <f t="shared" si="147"/>
        <v>0</v>
      </c>
      <c r="AW992" s="253">
        <f t="shared" si="148"/>
        <v>2.7529660185732824E-6</v>
      </c>
      <c r="AX992" s="253" t="str">
        <f t="shared" si="149"/>
        <v/>
      </c>
      <c r="AZ992" s="259"/>
      <c r="BA992" s="259">
        <f>BA991+$BD$753</f>
        <v>1.5103999999999944</v>
      </c>
      <c r="BB992" s="274">
        <f t="shared" si="132"/>
        <v>0.98194742671636759</v>
      </c>
      <c r="BC992" s="259">
        <f t="shared" si="133"/>
        <v>2.2508817957900273E-4</v>
      </c>
      <c r="BD992" s="259" t="str">
        <f t="shared" si="130"/>
        <v/>
      </c>
      <c r="BE992" s="254" t="str">
        <f t="shared" si="131"/>
        <v/>
      </c>
    </row>
    <row r="993" spans="1:57" ht="20.100000000000001" customHeight="1" x14ac:dyDescent="0.25">
      <c r="A993" s="247">
        <v>232</v>
      </c>
      <c r="B993" s="247">
        <f>$B$755+(A993*$B$758)</f>
        <v>-7384.3714445856931</v>
      </c>
      <c r="C993" s="247">
        <f>_xlfn.NORM.DIST($B993,$B$752,$B$753,0)</f>
        <v>1.4816965682613418E-6</v>
      </c>
      <c r="D993" s="247">
        <f>_xlfn.NORM.DIST($B993,$B$752,$B$753,1)</f>
        <v>1.0631486258914427E-3</v>
      </c>
      <c r="E993" s="247">
        <f>IF(OR(D993&lt;$F$757,D993&gt;$F$758),C993,"")</f>
        <v>1.4816965682613418E-6</v>
      </c>
      <c r="F993" s="247" t="str">
        <f>IF(AND(D993&gt;$F$757,D993&lt;$F$758),C993,"")</f>
        <v/>
      </c>
      <c r="G993" s="247" t="str">
        <f>IF(C993=MAX($C$761:$C$2761),C993,"")</f>
        <v/>
      </c>
      <c r="H993" s="247">
        <f>_xlfn.NORM.DIST(B993,$F$753,$F$754,0)</f>
        <v>0</v>
      </c>
      <c r="I993" s="247">
        <f>IF(H993=MAX($H$761:$H$2761),C993,"")</f>
        <v>1.4816965682613418E-6</v>
      </c>
      <c r="J993" s="247" t="str">
        <f>IF(I993=MIN($I$761:$I$2761),I993,"")</f>
        <v/>
      </c>
      <c r="K993" s="247"/>
      <c r="L993" s="247"/>
      <c r="M993" s="247"/>
      <c r="N993" s="247"/>
      <c r="O993" s="247">
        <v>232</v>
      </c>
      <c r="P993" s="247">
        <f>$P$755+(O993*$P$758)</f>
        <v>-430.32811304610027</v>
      </c>
      <c r="Q993" s="247">
        <f>_xlfn.NORM.DIST(P993,P$752,P$753,0)</f>
        <v>2.542571004892152E-5</v>
      </c>
      <c r="R993" s="247">
        <f>_xlfn.NORM.DIST(P993,P$752,P$753,1)</f>
        <v>1.0631486258914427E-3</v>
      </c>
      <c r="S993" s="253">
        <f>IF(OR(R993&lt;$T$757,R993&gt;$T$758),Q993,"")</f>
        <v>2.542571004892152E-5</v>
      </c>
      <c r="T993" s="253" t="str">
        <f>IF(AND(R993&gt;$T$757,R993&lt;$T$758),Q993,"")</f>
        <v/>
      </c>
      <c r="U993" s="253" t="str">
        <f>IF(Q993=MAX($Q$761:$Q$2761),Q993,"")</f>
        <v/>
      </c>
      <c r="V993" s="253">
        <f>_xlfn.NORM.DIST(P993,$T$753,$T$754,0)</f>
        <v>4.3702690092801421E-56</v>
      </c>
      <c r="W993" s="253" t="str">
        <f>IF(V993=MAX($V$761:$V$2761),Q993,"")</f>
        <v/>
      </c>
      <c r="X993" s="253" t="str">
        <f t="shared" si="134"/>
        <v/>
      </c>
      <c r="AB993" s="253">
        <v>232</v>
      </c>
      <c r="AC993" s="253">
        <f t="shared" si="150"/>
        <v>-665.90313506322207</v>
      </c>
      <c r="AD993" s="253">
        <f t="shared" si="135"/>
        <v>1.6430915026659051E-5</v>
      </c>
      <c r="AE993" s="253">
        <f t="shared" si="136"/>
        <v>1.0631486258914427E-3</v>
      </c>
      <c r="AF993" s="253">
        <f>IF(OR(AE993&lt;$T$757,AE993&gt;$T$758),AD993,"")</f>
        <v>1.6430915026659051E-5</v>
      </c>
      <c r="AG993" s="253" t="str">
        <f t="shared" si="137"/>
        <v/>
      </c>
      <c r="AH993" s="253" t="str">
        <f t="shared" si="138"/>
        <v/>
      </c>
      <c r="AI993" s="253">
        <f t="shared" si="139"/>
        <v>8.147716309548855E-4</v>
      </c>
      <c r="AJ993" s="253" t="str">
        <f t="shared" si="140"/>
        <v/>
      </c>
      <c r="AK993" s="253" t="str">
        <f t="shared" si="141"/>
        <v/>
      </c>
      <c r="AO993" s="253">
        <v>232</v>
      </c>
      <c r="AP993" s="253">
        <f t="shared" si="142"/>
        <v>-3925.8334725887207</v>
      </c>
      <c r="AQ993" s="253">
        <f t="shared" si="143"/>
        <v>2.7870254570413167E-6</v>
      </c>
      <c r="AR993" s="253">
        <f t="shared" si="144"/>
        <v>1.0631486258914451E-3</v>
      </c>
      <c r="AS993" s="253">
        <f>IF(OR(AR993&lt;$T$757,AR993&gt;$T$758),AQ993,"")</f>
        <v>2.7870254570413167E-6</v>
      </c>
      <c r="AT993" s="253" t="str">
        <f t="shared" si="145"/>
        <v/>
      </c>
      <c r="AU993" s="253" t="str">
        <f t="shared" si="146"/>
        <v/>
      </c>
      <c r="AV993" s="253">
        <f t="shared" si="147"/>
        <v>0</v>
      </c>
      <c r="AW993" s="253">
        <f t="shared" si="148"/>
        <v>2.7870254570413167E-6</v>
      </c>
      <c r="AX993" s="253" t="str">
        <f t="shared" si="149"/>
        <v/>
      </c>
      <c r="AZ993" s="259"/>
      <c r="BA993" s="259">
        <f>BA992+$BD$753</f>
        <v>1.5167999999999944</v>
      </c>
      <c r="BB993" s="274">
        <f t="shared" si="132"/>
        <v>0.98172233853678859</v>
      </c>
      <c r="BC993" s="259">
        <f t="shared" si="133"/>
        <v>2.2674833859159804E-4</v>
      </c>
      <c r="BD993" s="259" t="str">
        <f t="shared" si="130"/>
        <v/>
      </c>
      <c r="BE993" s="254" t="str">
        <f t="shared" si="131"/>
        <v/>
      </c>
    </row>
    <row r="994" spans="1:57" ht="20.100000000000001" customHeight="1" x14ac:dyDescent="0.25">
      <c r="A994" s="247">
        <v>233</v>
      </c>
      <c r="B994" s="247">
        <f>$B$755+(A994*$B$758)</f>
        <v>-7374.7563776005554</v>
      </c>
      <c r="C994" s="247">
        <f>_xlfn.NORM.DIST($B994,$B$752,$B$753,0)</f>
        <v>1.5000039795648782E-6</v>
      </c>
      <c r="D994" s="247">
        <f>_xlfn.NORM.DIST($B994,$B$752,$B$753,1)</f>
        <v>1.0774830901186597E-3</v>
      </c>
      <c r="E994" s="247">
        <f>IF(OR(D994&lt;$F$757,D994&gt;$F$758),C994,"")</f>
        <v>1.5000039795648782E-6</v>
      </c>
      <c r="F994" s="247" t="str">
        <f>IF(AND(D994&gt;$F$757,D994&lt;$F$758),C994,"")</f>
        <v/>
      </c>
      <c r="G994" s="247" t="str">
        <f>IF(C994=MAX($C$761:$C$2761),C994,"")</f>
        <v/>
      </c>
      <c r="H994" s="247">
        <f>_xlfn.NORM.DIST(B994,$F$753,$F$754,0)</f>
        <v>0</v>
      </c>
      <c r="I994" s="247">
        <f>IF(H994=MAX($H$761:$H$2761),C994,"")</f>
        <v>1.5000039795648782E-6</v>
      </c>
      <c r="J994" s="247" t="str">
        <f>IF(I994=MIN($I$761:$I$2761),I994,"")</f>
        <v/>
      </c>
      <c r="K994" s="247"/>
      <c r="L994" s="247"/>
      <c r="M994" s="247"/>
      <c r="N994" s="247"/>
      <c r="O994" s="247">
        <v>233</v>
      </c>
      <c r="P994" s="247">
        <f>$P$755+(O994*$P$758)</f>
        <v>-429.76778998223813</v>
      </c>
      <c r="Q994" s="247">
        <f>_xlfn.NORM.DIST(P994,P$752,P$753,0)</f>
        <v>2.5739862717909835E-5</v>
      </c>
      <c r="R994" s="247">
        <f>_xlfn.NORM.DIST(P994,P$752,P$753,1)</f>
        <v>1.0774830901186616E-3</v>
      </c>
      <c r="S994" s="253">
        <f>IF(OR(R994&lt;$T$757,R994&gt;$T$758),Q994,"")</f>
        <v>2.5739862717909835E-5</v>
      </c>
      <c r="T994" s="253" t="str">
        <f>IF(AND(R994&gt;$T$757,R994&lt;$T$758),Q994,"")</f>
        <v/>
      </c>
      <c r="U994" s="253" t="str">
        <f>IF(Q994=MAX($Q$761:$Q$2761),Q994,"")</f>
        <v/>
      </c>
      <c r="V994" s="253">
        <f>_xlfn.NORM.DIST(P994,$T$753,$T$754,0)</f>
        <v>4.105940505549596E-56</v>
      </c>
      <c r="W994" s="253" t="str">
        <f>IF(V994=MAX($V$761:$V$2761),Q994,"")</f>
        <v/>
      </c>
      <c r="X994" s="253" t="str">
        <f t="shared" si="134"/>
        <v/>
      </c>
      <c r="AB994" s="253">
        <v>233</v>
      </c>
      <c r="AC994" s="253">
        <f t="shared" si="150"/>
        <v>-665.03607368944188</v>
      </c>
      <c r="AD994" s="253">
        <f t="shared" si="135"/>
        <v>1.6633930627781405E-5</v>
      </c>
      <c r="AE994" s="253">
        <f t="shared" si="136"/>
        <v>1.0774830901186597E-3</v>
      </c>
      <c r="AF994" s="253">
        <f>IF(OR(AE994&lt;$T$757,AE994&gt;$T$758),AD994,"")</f>
        <v>1.6633930627781405E-5</v>
      </c>
      <c r="AG994" s="253" t="str">
        <f t="shared" si="137"/>
        <v/>
      </c>
      <c r="AH994" s="253" t="str">
        <f t="shared" si="138"/>
        <v/>
      </c>
      <c r="AI994" s="253">
        <f t="shared" si="139"/>
        <v>8.1893625722449781E-4</v>
      </c>
      <c r="AJ994" s="253" t="str">
        <f t="shared" si="140"/>
        <v/>
      </c>
      <c r="AK994" s="253" t="str">
        <f t="shared" si="141"/>
        <v/>
      </c>
      <c r="AO994" s="253">
        <v>233</v>
      </c>
      <c r="AP994" s="253">
        <f t="shared" si="142"/>
        <v>-3920.721710254621</v>
      </c>
      <c r="AQ994" s="253">
        <f t="shared" si="143"/>
        <v>2.8214611319618234E-6</v>
      </c>
      <c r="AR994" s="253">
        <f t="shared" si="144"/>
        <v>1.0774830901186597E-3</v>
      </c>
      <c r="AS994" s="253">
        <f>IF(OR(AR994&lt;$T$757,AR994&gt;$T$758),AQ994,"")</f>
        <v>2.8214611319618234E-6</v>
      </c>
      <c r="AT994" s="253" t="str">
        <f t="shared" si="145"/>
        <v/>
      </c>
      <c r="AU994" s="253" t="str">
        <f t="shared" si="146"/>
        <v/>
      </c>
      <c r="AV994" s="253">
        <f t="shared" si="147"/>
        <v>0</v>
      </c>
      <c r="AW994" s="253">
        <f t="shared" si="148"/>
        <v>2.8214611319618234E-6</v>
      </c>
      <c r="AX994" s="253" t="str">
        <f t="shared" si="149"/>
        <v/>
      </c>
      <c r="AZ994" s="259"/>
      <c r="BA994" s="259">
        <f>BA993+$BD$753</f>
        <v>1.5231999999999943</v>
      </c>
      <c r="BB994" s="274">
        <f t="shared" si="132"/>
        <v>0.98149559019819699</v>
      </c>
      <c r="BC994" s="259">
        <f t="shared" si="133"/>
        <v>2.2841061853084987E-4</v>
      </c>
      <c r="BD994" s="259" t="str">
        <f t="shared" si="130"/>
        <v/>
      </c>
      <c r="BE994" s="254" t="str">
        <f t="shared" si="131"/>
        <v/>
      </c>
    </row>
    <row r="995" spans="1:57" ht="20.100000000000001" customHeight="1" x14ac:dyDescent="0.25">
      <c r="A995" s="247">
        <v>234</v>
      </c>
      <c r="B995" s="247">
        <f>$B$755+(A995*$B$758)</f>
        <v>-7365.1413106154178</v>
      </c>
      <c r="C995" s="247">
        <f>_xlfn.NORM.DIST($B995,$B$752,$B$753,0)</f>
        <v>1.51851329550397E-6</v>
      </c>
      <c r="D995" s="247">
        <f>_xlfn.NORM.DIST($B995,$B$752,$B$753,1)</f>
        <v>1.0919945504818463E-3</v>
      </c>
      <c r="E995" s="247">
        <f>IF(OR(D995&lt;$F$757,D995&gt;$F$758),C995,"")</f>
        <v>1.51851329550397E-6</v>
      </c>
      <c r="F995" s="247" t="str">
        <f>IF(AND(D995&gt;$F$757,D995&lt;$F$758),C995,"")</f>
        <v/>
      </c>
      <c r="G995" s="247" t="str">
        <f>IF(C995=MAX($C$761:$C$2761),C995,"")</f>
        <v/>
      </c>
      <c r="H995" s="247">
        <f>_xlfn.NORM.DIST(B995,$F$753,$F$754,0)</f>
        <v>0</v>
      </c>
      <c r="I995" s="247">
        <f>IF(H995=MAX($H$761:$H$2761),C995,"")</f>
        <v>1.51851329550397E-6</v>
      </c>
      <c r="J995" s="247" t="str">
        <f>IF(I995=MIN($I$761:$I$2761),I995,"")</f>
        <v/>
      </c>
      <c r="K995" s="247"/>
      <c r="L995" s="247"/>
      <c r="M995" s="247"/>
      <c r="N995" s="247"/>
      <c r="O995" s="247">
        <v>234</v>
      </c>
      <c r="P995" s="247">
        <f>$P$755+(O995*$P$758)</f>
        <v>-429.2074669183761</v>
      </c>
      <c r="Q995" s="247">
        <f>_xlfn.NORM.DIST(P995,P$752,P$753,0)</f>
        <v>2.6057480042773694E-5</v>
      </c>
      <c r="R995" s="247">
        <f>_xlfn.NORM.DIST(P995,P$752,P$753,1)</f>
        <v>1.0919945504818441E-3</v>
      </c>
      <c r="S995" s="253">
        <f>IF(OR(R995&lt;$T$757,R995&gt;$T$758),Q995,"")</f>
        <v>2.6057480042773694E-5</v>
      </c>
      <c r="T995" s="253" t="str">
        <f>IF(AND(R995&gt;$T$757,R995&lt;$T$758),Q995,"")</f>
        <v/>
      </c>
      <c r="U995" s="253" t="str">
        <f>IF(Q995=MAX($Q$761:$Q$2761),Q995,"")</f>
        <v/>
      </c>
      <c r="V995" s="253">
        <f>_xlfn.NORM.DIST(P995,$T$753,$T$754,0)</f>
        <v>3.8575377537430879E-56</v>
      </c>
      <c r="W995" s="253" t="str">
        <f>IF(V995=MAX($V$761:$V$2761),Q995,"")</f>
        <v/>
      </c>
      <c r="X995" s="253" t="str">
        <f t="shared" si="134"/>
        <v/>
      </c>
      <c r="AB995" s="253">
        <v>234</v>
      </c>
      <c r="AC995" s="253">
        <f t="shared" si="150"/>
        <v>-664.16901231566158</v>
      </c>
      <c r="AD995" s="253">
        <f t="shared" si="135"/>
        <v>1.6839185201431196E-5</v>
      </c>
      <c r="AE995" s="253">
        <f t="shared" si="136"/>
        <v>1.0919945504818463E-3</v>
      </c>
      <c r="AF995" s="253">
        <f>IF(OR(AE995&lt;$T$757,AE995&gt;$T$758),AD995,"")</f>
        <v>1.6839185201431196E-5</v>
      </c>
      <c r="AG995" s="253" t="str">
        <f t="shared" si="137"/>
        <v/>
      </c>
      <c r="AH995" s="253" t="str">
        <f t="shared" si="138"/>
        <v/>
      </c>
      <c r="AI995" s="253">
        <f t="shared" si="139"/>
        <v>8.2310900072851527E-4</v>
      </c>
      <c r="AJ995" s="253" t="str">
        <f t="shared" si="140"/>
        <v/>
      </c>
      <c r="AK995" s="253" t="str">
        <f t="shared" si="141"/>
        <v/>
      </c>
      <c r="AO995" s="253">
        <v>234</v>
      </c>
      <c r="AP995" s="253">
        <f t="shared" si="142"/>
        <v>-3915.6099479205213</v>
      </c>
      <c r="AQ995" s="253">
        <f t="shared" si="143"/>
        <v>2.8562765832624904E-6</v>
      </c>
      <c r="AR995" s="253">
        <f t="shared" si="144"/>
        <v>1.0919945504818463E-3</v>
      </c>
      <c r="AS995" s="253">
        <f>IF(OR(AR995&lt;$T$757,AR995&gt;$T$758),AQ995,"")</f>
        <v>2.8562765832624904E-6</v>
      </c>
      <c r="AT995" s="253" t="str">
        <f t="shared" si="145"/>
        <v/>
      </c>
      <c r="AU995" s="253" t="str">
        <f t="shared" si="146"/>
        <v/>
      </c>
      <c r="AV995" s="253">
        <f t="shared" si="147"/>
        <v>0</v>
      </c>
      <c r="AW995" s="253">
        <f t="shared" si="148"/>
        <v>2.8562765832624904E-6</v>
      </c>
      <c r="AX995" s="253" t="str">
        <f t="shared" si="149"/>
        <v/>
      </c>
      <c r="AZ995" s="259"/>
      <c r="BA995" s="259">
        <f>BA994+$BD$753</f>
        <v>1.5295999999999943</v>
      </c>
      <c r="BB995" s="274">
        <f t="shared" si="132"/>
        <v>0.98126717957966614</v>
      </c>
      <c r="BC995" s="259">
        <f t="shared" si="133"/>
        <v>2.3007497239202479E-4</v>
      </c>
      <c r="BD995" s="259" t="str">
        <f t="shared" si="130"/>
        <v/>
      </c>
      <c r="BE995" s="254" t="str">
        <f t="shared" si="131"/>
        <v/>
      </c>
    </row>
    <row r="996" spans="1:57" ht="20.100000000000001" customHeight="1" x14ac:dyDescent="0.25">
      <c r="A996" s="248">
        <v>235</v>
      </c>
      <c r="B996" s="247">
        <f>$B$755+(A996*$B$758)</f>
        <v>-7355.5262436302801</v>
      </c>
      <c r="C996" s="247">
        <f>_xlfn.NORM.DIST($B996,$B$752,$B$753,0)</f>
        <v>1.537226411535456E-6</v>
      </c>
      <c r="D996" s="247">
        <f>_xlfn.NORM.DIST($B996,$B$752,$B$753,1)</f>
        <v>1.1066849574092469E-3</v>
      </c>
      <c r="E996" s="247">
        <f>IF(OR(D996&lt;$F$757,D996&gt;$F$758),C996,"")</f>
        <v>1.537226411535456E-6</v>
      </c>
      <c r="F996" s="247" t="str">
        <f>IF(AND(D996&gt;$F$757,D996&lt;$F$758),C996,"")</f>
        <v/>
      </c>
      <c r="G996" s="247" t="str">
        <f>IF(C996=MAX($C$761:$C$2761),C996,"")</f>
        <v/>
      </c>
      <c r="H996" s="247">
        <f>_xlfn.NORM.DIST(B996,$F$753,$F$754,0)</f>
        <v>0</v>
      </c>
      <c r="I996" s="247">
        <f>IF(H996=MAX($H$761:$H$2761),C996,"")</f>
        <v>1.537226411535456E-6</v>
      </c>
      <c r="J996" s="247" t="str">
        <f>IF(I996=MIN($I$761:$I$2761),I996,"")</f>
        <v/>
      </c>
      <c r="K996" s="247"/>
      <c r="L996" s="247"/>
      <c r="M996" s="247"/>
      <c r="N996" s="247"/>
      <c r="O996" s="248">
        <v>235</v>
      </c>
      <c r="P996" s="247">
        <f>$P$755+(O996*$P$758)</f>
        <v>-428.64714385451396</v>
      </c>
      <c r="Q996" s="247">
        <f>_xlfn.NORM.DIST(P996,P$752,P$753,0)</f>
        <v>2.6378594549292886E-5</v>
      </c>
      <c r="R996" s="247">
        <f>_xlfn.NORM.DIST(P996,P$752,P$753,1)</f>
        <v>1.1066849574092469E-3</v>
      </c>
      <c r="S996" s="253">
        <f>IF(OR(R996&lt;$T$757,R996&gt;$T$758),Q996,"")</f>
        <v>2.6378594549292886E-5</v>
      </c>
      <c r="T996" s="253" t="str">
        <f>IF(AND(R996&gt;$T$757,R996&lt;$T$758),Q996,"")</f>
        <v/>
      </c>
      <c r="U996" s="253" t="str">
        <f>IF(Q996=MAX($Q$761:$Q$2761),Q996,"")</f>
        <v/>
      </c>
      <c r="V996" s="253">
        <f>_xlfn.NORM.DIST(P996,$T$753,$T$754,0)</f>
        <v>3.6241049800369179E-56</v>
      </c>
      <c r="W996" s="253" t="str">
        <f>IF(V996=MAX($V$761:$V$2761),Q996,"")</f>
        <v/>
      </c>
      <c r="X996" s="253" t="str">
        <f t="shared" si="134"/>
        <v/>
      </c>
      <c r="AB996" s="259">
        <v>235</v>
      </c>
      <c r="AC996" s="253">
        <f t="shared" si="150"/>
        <v>-663.30195094188139</v>
      </c>
      <c r="AD996" s="253">
        <f t="shared" si="135"/>
        <v>1.7046699766817624E-5</v>
      </c>
      <c r="AE996" s="253">
        <f t="shared" si="136"/>
        <v>1.1066849574092469E-3</v>
      </c>
      <c r="AF996" s="253">
        <f>IF(OR(AE996&lt;$T$757,AE996&gt;$T$758),AD996,"")</f>
        <v>1.7046699766817624E-5</v>
      </c>
      <c r="AG996" s="253" t="str">
        <f t="shared" si="137"/>
        <v/>
      </c>
      <c r="AH996" s="253" t="str">
        <f t="shared" si="138"/>
        <v/>
      </c>
      <c r="AI996" s="253">
        <f t="shared" si="139"/>
        <v>8.2728976895995088E-4</v>
      </c>
      <c r="AJ996" s="253" t="str">
        <f t="shared" si="140"/>
        <v/>
      </c>
      <c r="AK996" s="253" t="str">
        <f t="shared" si="141"/>
        <v/>
      </c>
      <c r="AO996" s="259">
        <v>235</v>
      </c>
      <c r="AP996" s="253">
        <f t="shared" si="142"/>
        <v>-3910.4981855864216</v>
      </c>
      <c r="AQ996" s="253">
        <f t="shared" si="143"/>
        <v>2.891475376239052E-6</v>
      </c>
      <c r="AR996" s="253">
        <f t="shared" si="144"/>
        <v>1.1066849574092447E-3</v>
      </c>
      <c r="AS996" s="253">
        <f>IF(OR(AR996&lt;$T$757,AR996&gt;$T$758),AQ996,"")</f>
        <v>2.891475376239052E-6</v>
      </c>
      <c r="AT996" s="253" t="str">
        <f t="shared" si="145"/>
        <v/>
      </c>
      <c r="AU996" s="253" t="str">
        <f t="shared" si="146"/>
        <v/>
      </c>
      <c r="AV996" s="253">
        <f t="shared" si="147"/>
        <v>0</v>
      </c>
      <c r="AW996" s="253">
        <f t="shared" si="148"/>
        <v>2.891475376239052E-6</v>
      </c>
      <c r="AX996" s="253" t="str">
        <f t="shared" si="149"/>
        <v/>
      </c>
      <c r="AZ996" s="259"/>
      <c r="BA996" s="259">
        <f>BA995+$BD$753</f>
        <v>1.5359999999999943</v>
      </c>
      <c r="BB996" s="274">
        <f t="shared" si="132"/>
        <v>0.98103710460727411</v>
      </c>
      <c r="BC996" s="259">
        <f t="shared" si="133"/>
        <v>2.3174135333436929E-4</v>
      </c>
      <c r="BD996" s="259" t="str">
        <f t="shared" si="130"/>
        <v/>
      </c>
      <c r="BE996" s="254" t="str">
        <f t="shared" si="131"/>
        <v/>
      </c>
    </row>
    <row r="997" spans="1:57" ht="20.100000000000001" customHeight="1" x14ac:dyDescent="0.25">
      <c r="A997" s="247">
        <v>236</v>
      </c>
      <c r="B997" s="247">
        <f>$B$755+(A997*$B$758)</f>
        <v>-7345.9111766451424</v>
      </c>
      <c r="C997" s="247">
        <f>_xlfn.NORM.DIST($B997,$B$752,$B$753,0)</f>
        <v>1.5561452366472361E-6</v>
      </c>
      <c r="D997" s="247">
        <f>_xlfn.NORM.DIST($B997,$B$752,$B$753,1)</f>
        <v>1.1215562796190622E-3</v>
      </c>
      <c r="E997" s="247">
        <f>IF(OR(D997&lt;$F$757,D997&gt;$F$758),C997,"")</f>
        <v>1.5561452366472361E-6</v>
      </c>
      <c r="F997" s="247" t="str">
        <f>IF(AND(D997&gt;$F$757,D997&lt;$F$758),C997,"")</f>
        <v/>
      </c>
      <c r="G997" s="247" t="str">
        <f>IF(C997=MAX($C$761:$C$2761),C997,"")</f>
        <v/>
      </c>
      <c r="H997" s="247">
        <f>_xlfn.NORM.DIST(B997,$F$753,$F$754,0)</f>
        <v>0</v>
      </c>
      <c r="I997" s="247">
        <f>IF(H997=MAX($H$761:$H$2761),C997,"")</f>
        <v>1.5561452366472361E-6</v>
      </c>
      <c r="J997" s="247" t="str">
        <f>IF(I997=MIN($I$761:$I$2761),I997,"")</f>
        <v/>
      </c>
      <c r="K997" s="247"/>
      <c r="L997" s="247"/>
      <c r="M997" s="247"/>
      <c r="N997" s="247"/>
      <c r="O997" s="247">
        <v>236</v>
      </c>
      <c r="P997" s="247">
        <f>$P$755+(O997*$P$758)</f>
        <v>-428.08682079065181</v>
      </c>
      <c r="Q997" s="247">
        <f>_xlfn.NORM.DIST(P997,P$752,P$753,0)</f>
        <v>2.6703238995438042E-5</v>
      </c>
      <c r="R997" s="247">
        <f>_xlfn.NORM.DIST(P997,P$752,P$753,1)</f>
        <v>1.1215562796190622E-3</v>
      </c>
      <c r="S997" s="253">
        <f>IF(OR(R997&lt;$T$757,R997&gt;$T$758),Q997,"")</f>
        <v>2.6703238995438042E-5</v>
      </c>
      <c r="T997" s="253" t="str">
        <f>IF(AND(R997&gt;$T$757,R997&lt;$T$758),Q997,"")</f>
        <v/>
      </c>
      <c r="U997" s="253" t="str">
        <f>IF(Q997=MAX($Q$761:$Q$2761),Q997,"")</f>
        <v/>
      </c>
      <c r="V997" s="253">
        <f>_xlfn.NORM.DIST(P997,$T$753,$T$754,0)</f>
        <v>3.4047435437474062E-56</v>
      </c>
      <c r="W997" s="253" t="str">
        <f>IF(V997=MAX($V$761:$V$2761),Q997,"")</f>
        <v/>
      </c>
      <c r="X997" s="253" t="str">
        <f t="shared" si="134"/>
        <v/>
      </c>
      <c r="AB997" s="253">
        <v>236</v>
      </c>
      <c r="AC997" s="253">
        <f t="shared" si="150"/>
        <v>-662.4348895681012</v>
      </c>
      <c r="AD997" s="253">
        <f t="shared" si="135"/>
        <v>1.7256495493199444E-5</v>
      </c>
      <c r="AE997" s="253">
        <f t="shared" si="136"/>
        <v>1.1215562796190622E-3</v>
      </c>
      <c r="AF997" s="253">
        <f>IF(OR(AE997&lt;$T$757,AE997&gt;$T$758),AD997,"")</f>
        <v>1.7256495493199444E-5</v>
      </c>
      <c r="AG997" s="253" t="str">
        <f t="shared" si="137"/>
        <v/>
      </c>
      <c r="AH997" s="253" t="str">
        <f t="shared" si="138"/>
        <v/>
      </c>
      <c r="AI997" s="253">
        <f t="shared" si="139"/>
        <v>8.3147846855505031E-4</v>
      </c>
      <c r="AJ997" s="253" t="str">
        <f t="shared" si="140"/>
        <v/>
      </c>
      <c r="AK997" s="253" t="str">
        <f t="shared" si="141"/>
        <v/>
      </c>
      <c r="AO997" s="253">
        <v>236</v>
      </c>
      <c r="AP997" s="253">
        <f t="shared" si="142"/>
        <v>-3905.3864232523215</v>
      </c>
      <c r="AQ997" s="253">
        <f t="shared" si="143"/>
        <v>2.9270611016387689E-6</v>
      </c>
      <c r="AR997" s="253">
        <f t="shared" si="144"/>
        <v>1.1215562796190622E-3</v>
      </c>
      <c r="AS997" s="253">
        <f>IF(OR(AR997&lt;$T$757,AR997&gt;$T$758),AQ997,"")</f>
        <v>2.9270611016387689E-6</v>
      </c>
      <c r="AT997" s="253" t="str">
        <f t="shared" si="145"/>
        <v/>
      </c>
      <c r="AU997" s="253" t="str">
        <f t="shared" si="146"/>
        <v/>
      </c>
      <c r="AV997" s="253">
        <f t="shared" si="147"/>
        <v>0</v>
      </c>
      <c r="AW997" s="253">
        <f t="shared" si="148"/>
        <v>2.9270611016387689E-6</v>
      </c>
      <c r="AX997" s="253" t="str">
        <f t="shared" si="149"/>
        <v/>
      </c>
      <c r="AZ997" s="259"/>
      <c r="BA997" s="259">
        <f>BA996+$BD$753</f>
        <v>1.5423999999999942</v>
      </c>
      <c r="BB997" s="274">
        <f t="shared" si="132"/>
        <v>0.98080536325393974</v>
      </c>
      <c r="BC997" s="259">
        <f t="shared" si="133"/>
        <v>2.3340971468388538E-4</v>
      </c>
      <c r="BD997" s="259" t="str">
        <f t="shared" si="130"/>
        <v/>
      </c>
      <c r="BE997" s="254" t="str">
        <f t="shared" si="131"/>
        <v/>
      </c>
    </row>
    <row r="998" spans="1:57" ht="20.100000000000001" customHeight="1" x14ac:dyDescent="0.25">
      <c r="A998" s="247">
        <v>237</v>
      </c>
      <c r="B998" s="247">
        <f>$B$755+(A998*$B$758)</f>
        <v>-7336.2961096600047</v>
      </c>
      <c r="C998" s="247">
        <f>_xlfn.NORM.DIST($B998,$B$752,$B$753,0)</f>
        <v>1.5752716934020943E-6</v>
      </c>
      <c r="D998" s="247">
        <f>_xlfn.NORM.DIST($B998,$B$752,$B$753,1)</f>
        <v>1.1366105042497745E-3</v>
      </c>
      <c r="E998" s="247">
        <f>IF(OR(D998&lt;$F$757,D998&gt;$F$758),C998,"")</f>
        <v>1.5752716934020943E-6</v>
      </c>
      <c r="F998" s="247" t="str">
        <f>IF(AND(D998&gt;$F$757,D998&lt;$F$758),C998,"")</f>
        <v/>
      </c>
      <c r="G998" s="247" t="str">
        <f>IF(C998=MAX($C$761:$C$2761),C998,"")</f>
        <v/>
      </c>
      <c r="H998" s="247">
        <f>_xlfn.NORM.DIST(B998,$F$753,$F$754,0)</f>
        <v>0</v>
      </c>
      <c r="I998" s="247">
        <f>IF(H998=MAX($H$761:$H$2761),C998,"")</f>
        <v>1.5752716934020943E-6</v>
      </c>
      <c r="J998" s="247" t="str">
        <f>IF(I998=MIN($I$761:$I$2761),I998,"")</f>
        <v/>
      </c>
      <c r="K998" s="247"/>
      <c r="L998" s="247"/>
      <c r="M998" s="247"/>
      <c r="N998" s="247"/>
      <c r="O998" s="247">
        <v>237</v>
      </c>
      <c r="P998" s="247">
        <f>$P$755+(O998*$P$758)</f>
        <v>-427.52649772678973</v>
      </c>
      <c r="Q998" s="247">
        <f>_xlfn.NORM.DIST(P998,P$752,P$753,0)</f>
        <v>2.7031446372123067E-5</v>
      </c>
      <c r="R998" s="247">
        <f>_xlfn.NORM.DIST(P998,P$752,P$753,1)</f>
        <v>1.1366105042497745E-3</v>
      </c>
      <c r="S998" s="253">
        <f>IF(OR(R998&lt;$T$757,R998&gt;$T$758),Q998,"")</f>
        <v>2.7031446372123067E-5</v>
      </c>
      <c r="T998" s="253" t="str">
        <f>IF(AND(R998&gt;$T$757,R998&lt;$T$758),Q998,"")</f>
        <v/>
      </c>
      <c r="U998" s="253" t="str">
        <f>IF(Q998=MAX($Q$761:$Q$2761),Q998,"")</f>
        <v/>
      </c>
      <c r="V998" s="253">
        <f>_xlfn.NORM.DIST(P998,$T$753,$T$754,0)</f>
        <v>3.1986085357820541E-56</v>
      </c>
      <c r="W998" s="253" t="str">
        <f>IF(V998=MAX($V$761:$V$2761),Q998,"")</f>
        <v/>
      </c>
      <c r="X998" s="253" t="str">
        <f t="shared" si="134"/>
        <v/>
      </c>
      <c r="AB998" s="253">
        <v>237</v>
      </c>
      <c r="AC998" s="253">
        <f t="shared" si="150"/>
        <v>-661.5678281943209</v>
      </c>
      <c r="AD998" s="253">
        <f t="shared" si="135"/>
        <v>1.7468593700370807E-5</v>
      </c>
      <c r="AE998" s="253">
        <f t="shared" si="136"/>
        <v>1.1366105042497745E-3</v>
      </c>
      <c r="AF998" s="253">
        <f>IF(OR(AE998&lt;$T$757,AE998&gt;$T$758),AD998,"")</f>
        <v>1.7468593700370807E-5</v>
      </c>
      <c r="AG998" s="253" t="str">
        <f t="shared" si="137"/>
        <v/>
      </c>
      <c r="AH998" s="253" t="str">
        <f t="shared" si="138"/>
        <v/>
      </c>
      <c r="AI998" s="253">
        <f t="shared" si="139"/>
        <v>8.3567500529492761E-4</v>
      </c>
      <c r="AJ998" s="253" t="str">
        <f t="shared" si="140"/>
        <v/>
      </c>
      <c r="AK998" s="253" t="str">
        <f t="shared" si="141"/>
        <v/>
      </c>
      <c r="AO998" s="253">
        <v>237</v>
      </c>
      <c r="AP998" s="253">
        <f t="shared" si="142"/>
        <v>-3900.2746609182213</v>
      </c>
      <c r="AQ998" s="253">
        <f t="shared" si="143"/>
        <v>2.9630373757428115E-6</v>
      </c>
      <c r="AR998" s="253">
        <f t="shared" si="144"/>
        <v>1.1366105042497745E-3</v>
      </c>
      <c r="AS998" s="253">
        <f>IF(OR(AR998&lt;$T$757,AR998&gt;$T$758),AQ998,"")</f>
        <v>2.9630373757428115E-6</v>
      </c>
      <c r="AT998" s="253" t="str">
        <f t="shared" si="145"/>
        <v/>
      </c>
      <c r="AU998" s="253" t="str">
        <f t="shared" si="146"/>
        <v/>
      </c>
      <c r="AV998" s="253">
        <f t="shared" si="147"/>
        <v>0</v>
      </c>
      <c r="AW998" s="253">
        <f t="shared" si="148"/>
        <v>2.9630373757428115E-6</v>
      </c>
      <c r="AX998" s="253" t="str">
        <f t="shared" si="149"/>
        <v/>
      </c>
      <c r="AZ998" s="259"/>
      <c r="BA998" s="259">
        <f>BA997+$BD$753</f>
        <v>1.5487999999999942</v>
      </c>
      <c r="BB998" s="274">
        <f t="shared" si="132"/>
        <v>0.98057195353925586</v>
      </c>
      <c r="BC998" s="259">
        <f t="shared" si="133"/>
        <v>2.350800099335526E-4</v>
      </c>
      <c r="BD998" s="259" t="str">
        <f t="shared" si="130"/>
        <v/>
      </c>
      <c r="BE998" s="254" t="str">
        <f t="shared" si="131"/>
        <v/>
      </c>
    </row>
    <row r="999" spans="1:57" ht="20.100000000000001" customHeight="1" x14ac:dyDescent="0.25">
      <c r="A999" s="247">
        <v>238</v>
      </c>
      <c r="B999" s="247">
        <f>$B$755+(A999*$B$758)</f>
        <v>-7326.6810426748671</v>
      </c>
      <c r="C999" s="247">
        <f>_xlfn.NORM.DIST($B999,$B$752,$B$753,0)</f>
        <v>1.5946077179809678E-6</v>
      </c>
      <c r="D999" s="247">
        <f>_xlfn.NORM.DIST($B999,$B$752,$B$753,1)</f>
        <v>1.1518496369908638E-3</v>
      </c>
      <c r="E999" s="247">
        <f>IF(OR(D999&lt;$F$757,D999&gt;$F$758),C999,"")</f>
        <v>1.5946077179809678E-6</v>
      </c>
      <c r="F999" s="247" t="str">
        <f>IF(AND(D999&gt;$F$757,D999&lt;$F$758),C999,"")</f>
        <v/>
      </c>
      <c r="G999" s="247" t="str">
        <f>IF(C999=MAX($C$761:$C$2761),C999,"")</f>
        <v/>
      </c>
      <c r="H999" s="247">
        <f>_xlfn.NORM.DIST(B999,$F$753,$F$754,0)</f>
        <v>0</v>
      </c>
      <c r="I999" s="247">
        <f>IF(H999=MAX($H$761:$H$2761),C999,"")</f>
        <v>1.5946077179809678E-6</v>
      </c>
      <c r="J999" s="247" t="str">
        <f>IF(I999=MIN($I$761:$I$2761),I999,"")</f>
        <v/>
      </c>
      <c r="K999" s="247"/>
      <c r="L999" s="247"/>
      <c r="M999" s="247"/>
      <c r="N999" s="247"/>
      <c r="O999" s="247">
        <v>238</v>
      </c>
      <c r="P999" s="247">
        <f>$P$755+(O999*$P$758)</f>
        <v>-426.96617466292764</v>
      </c>
      <c r="Q999" s="247">
        <f>_xlfn.NORM.DIST(P999,P$752,P$753,0)</f>
        <v>2.73632499039475E-5</v>
      </c>
      <c r="R999" s="247">
        <f>_xlfn.NORM.DIST(P999,P$752,P$753,1)</f>
        <v>1.1518496369908638E-3</v>
      </c>
      <c r="S999" s="253">
        <f>IF(OR(R999&lt;$T$757,R999&gt;$T$758),Q999,"")</f>
        <v>2.73632499039475E-5</v>
      </c>
      <c r="T999" s="253" t="str">
        <f>IF(AND(R999&gt;$T$757,R999&lt;$T$758),Q999,"")</f>
        <v/>
      </c>
      <c r="U999" s="253" t="str">
        <f>IF(Q999=MAX($Q$761:$Q$2761),Q999,"")</f>
        <v/>
      </c>
      <c r="V999" s="253">
        <f>_xlfn.NORM.DIST(P999,$T$753,$T$754,0)</f>
        <v>3.0049055787859945E-56</v>
      </c>
      <c r="W999" s="253" t="str">
        <f>IF(V999=MAX($V$761:$V$2761),Q999,"")</f>
        <v/>
      </c>
      <c r="X999" s="253" t="str">
        <f t="shared" si="134"/>
        <v/>
      </c>
      <c r="AB999" s="253">
        <v>238</v>
      </c>
      <c r="AC999" s="253">
        <f t="shared" si="150"/>
        <v>-660.70076682054071</v>
      </c>
      <c r="AD999" s="253">
        <f t="shared" si="135"/>
        <v>1.7683015859140918E-5</v>
      </c>
      <c r="AE999" s="253">
        <f t="shared" si="136"/>
        <v>1.1518496369908638E-3</v>
      </c>
      <c r="AF999" s="253">
        <f>IF(OR(AE999&lt;$T$757,AE999&gt;$T$758),AD999,"")</f>
        <v>1.7683015859140918E-5</v>
      </c>
      <c r="AG999" s="253" t="str">
        <f t="shared" si="137"/>
        <v/>
      </c>
      <c r="AH999" s="253" t="str">
        <f t="shared" si="138"/>
        <v/>
      </c>
      <c r="AI999" s="253">
        <f t="shared" si="139"/>
        <v>8.3987928410728119E-4</v>
      </c>
      <c r="AJ999" s="253" t="str">
        <f t="shared" si="140"/>
        <v/>
      </c>
      <c r="AK999" s="253" t="str">
        <f t="shared" si="141"/>
        <v/>
      </c>
      <c r="AO999" s="253">
        <v>238</v>
      </c>
      <c r="AP999" s="253">
        <f t="shared" si="142"/>
        <v>-3895.1628985841216</v>
      </c>
      <c r="AQ999" s="253">
        <f t="shared" si="143"/>
        <v>2.9994078404476955E-6</v>
      </c>
      <c r="AR999" s="253">
        <f t="shared" si="144"/>
        <v>1.1518496369908638E-3</v>
      </c>
      <c r="AS999" s="253">
        <f>IF(OR(AR999&lt;$T$757,AR999&gt;$T$758),AQ999,"")</f>
        <v>2.9994078404476955E-6</v>
      </c>
      <c r="AT999" s="253" t="str">
        <f t="shared" si="145"/>
        <v/>
      </c>
      <c r="AU999" s="253" t="str">
        <f t="shared" si="146"/>
        <v/>
      </c>
      <c r="AV999" s="253">
        <f t="shared" si="147"/>
        <v>0</v>
      </c>
      <c r="AW999" s="253">
        <f t="shared" si="148"/>
        <v>2.9994078404476955E-6</v>
      </c>
      <c r="AX999" s="253" t="str">
        <f t="shared" si="149"/>
        <v/>
      </c>
      <c r="AZ999" s="259"/>
      <c r="BA999" s="259">
        <f>BA998+$BD$753</f>
        <v>1.5551999999999941</v>
      </c>
      <c r="BB999" s="274">
        <f t="shared" si="132"/>
        <v>0.98033687352932231</v>
      </c>
      <c r="BC999" s="259">
        <f t="shared" si="133"/>
        <v>2.3675219274310599E-4</v>
      </c>
      <c r="BD999" s="259" t="str">
        <f t="shared" si="130"/>
        <v/>
      </c>
      <c r="BE999" s="254" t="str">
        <f t="shared" si="131"/>
        <v/>
      </c>
    </row>
    <row r="1000" spans="1:57" ht="20.100000000000001" customHeight="1" x14ac:dyDescent="0.25">
      <c r="A1000" s="247">
        <v>239</v>
      </c>
      <c r="B1000" s="247">
        <f>$B$755+(A1000*$B$758)</f>
        <v>-7317.0659756897294</v>
      </c>
      <c r="C1000" s="247">
        <f>_xlfn.NORM.DIST($B1000,$B$752,$B$753,0)</f>
        <v>1.6141552602256486E-6</v>
      </c>
      <c r="D1000" s="247">
        <f>_xlfn.NORM.DIST($B1000,$B$752,$B$753,1)</f>
        <v>1.1672757022139627E-3</v>
      </c>
      <c r="E1000" s="247">
        <f>IF(OR(D1000&lt;$F$757,D1000&gt;$F$758),C1000,"")</f>
        <v>1.6141552602256486E-6</v>
      </c>
      <c r="F1000" s="247" t="str">
        <f>IF(AND(D1000&gt;$F$757,D1000&lt;$F$758),C1000,"")</f>
        <v/>
      </c>
      <c r="G1000" s="247" t="str">
        <f>IF(C1000=MAX($C$761:$C$2761),C1000,"")</f>
        <v/>
      </c>
      <c r="H1000" s="247">
        <f>_xlfn.NORM.DIST(B1000,$F$753,$F$754,0)</f>
        <v>0</v>
      </c>
      <c r="I1000" s="247">
        <f>IF(H1000=MAX($H$761:$H$2761),C1000,"")</f>
        <v>1.6141552602256486E-6</v>
      </c>
      <c r="J1000" s="247" t="str">
        <f>IF(I1000=MIN($I$761:$I$2761),I1000,"")</f>
        <v/>
      </c>
      <c r="K1000" s="247"/>
      <c r="L1000" s="247"/>
      <c r="M1000" s="247"/>
      <c r="N1000" s="247"/>
      <c r="O1000" s="247">
        <v>239</v>
      </c>
      <c r="P1000" s="247">
        <f>$P$755+(O1000*$P$758)</f>
        <v>-426.4058515990655</v>
      </c>
      <c r="Q1000" s="247">
        <f>_xlfn.NORM.DIST(P1000,P$752,P$753,0)</f>
        <v>2.7698683049929278E-5</v>
      </c>
      <c r="R1000" s="247">
        <f>_xlfn.NORM.DIST(P1000,P$752,P$753,1)</f>
        <v>1.1672757022139627E-3</v>
      </c>
      <c r="S1000" s="253">
        <f>IF(OR(R1000&lt;$T$757,R1000&gt;$T$758),Q1000,"")</f>
        <v>2.7698683049929278E-5</v>
      </c>
      <c r="T1000" s="253" t="str">
        <f>IF(AND(R1000&gt;$T$757,R1000&lt;$T$758),Q1000,"")</f>
        <v/>
      </c>
      <c r="U1000" s="253" t="str">
        <f>IF(Q1000=MAX($Q$761:$Q$2761),Q1000,"")</f>
        <v/>
      </c>
      <c r="V1000" s="253">
        <f>_xlfn.NORM.DIST(P1000,$T$753,$T$754,0)</f>
        <v>2.8228878170759207E-56</v>
      </c>
      <c r="W1000" s="253" t="str">
        <f>IF(V1000=MAX($V$761:$V$2761),Q1000,"")</f>
        <v/>
      </c>
      <c r="X1000" s="253" t="str">
        <f t="shared" si="134"/>
        <v/>
      </c>
      <c r="AB1000" s="253">
        <v>239</v>
      </c>
      <c r="AC1000" s="253">
        <f t="shared" si="150"/>
        <v>-659.8337054467604</v>
      </c>
      <c r="AD1000" s="253">
        <f t="shared" si="135"/>
        <v>1.7899783591807847E-5</v>
      </c>
      <c r="AE1000" s="253">
        <f t="shared" si="136"/>
        <v>1.1672757022139627E-3</v>
      </c>
      <c r="AF1000" s="253">
        <f>IF(OR(AE1000&lt;$T$757,AE1000&gt;$T$758),AD1000,"")</f>
        <v>1.7899783591807847E-5</v>
      </c>
      <c r="AG1000" s="253" t="str">
        <f t="shared" si="137"/>
        <v/>
      </c>
      <c r="AH1000" s="253" t="str">
        <f t="shared" si="138"/>
        <v/>
      </c>
      <c r="AI1000" s="253">
        <f t="shared" si="139"/>
        <v>8.4409120906818783E-4</v>
      </c>
      <c r="AJ1000" s="253" t="str">
        <f t="shared" si="140"/>
        <v/>
      </c>
      <c r="AK1000" s="253" t="str">
        <f t="shared" si="141"/>
        <v/>
      </c>
      <c r="AO1000" s="253">
        <v>239</v>
      </c>
      <c r="AP1000" s="253">
        <f t="shared" si="142"/>
        <v>-3890.051136250022</v>
      </c>
      <c r="AQ1000" s="253">
        <f t="shared" si="143"/>
        <v>3.0361761633455774E-6</v>
      </c>
      <c r="AR1000" s="253">
        <f t="shared" si="144"/>
        <v>1.1672757022139627E-3</v>
      </c>
      <c r="AS1000" s="253">
        <f>IF(OR(AR1000&lt;$T$757,AR1000&gt;$T$758),AQ1000,"")</f>
        <v>3.0361761633455774E-6</v>
      </c>
      <c r="AT1000" s="253" t="str">
        <f t="shared" si="145"/>
        <v/>
      </c>
      <c r="AU1000" s="253" t="str">
        <f t="shared" si="146"/>
        <v/>
      </c>
      <c r="AV1000" s="253">
        <f t="shared" si="147"/>
        <v>0</v>
      </c>
      <c r="AW1000" s="253">
        <f t="shared" si="148"/>
        <v>3.0361761633455774E-6</v>
      </c>
      <c r="AX1000" s="253" t="str">
        <f t="shared" si="149"/>
        <v/>
      </c>
      <c r="AZ1000" s="259"/>
      <c r="BA1000" s="259">
        <f>BA999+$BD$753</f>
        <v>1.5615999999999941</v>
      </c>
      <c r="BB1000" s="274">
        <f t="shared" si="132"/>
        <v>0.9801001213365792</v>
      </c>
      <c r="BC1000" s="259">
        <f t="shared" si="133"/>
        <v>2.3842621694225574E-4</v>
      </c>
      <c r="BD1000" s="259" t="str">
        <f t="shared" si="130"/>
        <v/>
      </c>
      <c r="BE1000" s="254" t="str">
        <f t="shared" si="131"/>
        <v/>
      </c>
    </row>
    <row r="1001" spans="1:57" ht="20.100000000000001" customHeight="1" x14ac:dyDescent="0.25">
      <c r="A1001" s="247">
        <v>240</v>
      </c>
      <c r="B1001" s="247">
        <f>$B$755+(A1001*$B$758)</f>
        <v>-7307.4509087045917</v>
      </c>
      <c r="C1001" s="247">
        <f>_xlfn.NORM.DIST($B1001,$B$752,$B$753,0)</f>
        <v>1.6339162836809148E-6</v>
      </c>
      <c r="D1001" s="247">
        <f>_xlfn.NORM.DIST($B1001,$B$752,$B$753,1)</f>
        <v>1.1828907431044044E-3</v>
      </c>
      <c r="E1001" s="247">
        <f>IF(OR(D1001&lt;$F$757,D1001&gt;$F$758),C1001,"")</f>
        <v>1.6339162836809148E-6</v>
      </c>
      <c r="F1001" s="247" t="str">
        <f>IF(AND(D1001&gt;$F$757,D1001&lt;$F$758),C1001,"")</f>
        <v/>
      </c>
      <c r="G1001" s="247" t="str">
        <f>IF(C1001=MAX($C$761:$C$2761),C1001,"")</f>
        <v/>
      </c>
      <c r="H1001" s="247">
        <f>_xlfn.NORM.DIST(B1001,$F$753,$F$754,0)</f>
        <v>0</v>
      </c>
      <c r="I1001" s="247">
        <f>IF(H1001=MAX($H$761:$H$2761),C1001,"")</f>
        <v>1.6339162836809148E-6</v>
      </c>
      <c r="J1001" s="247" t="str">
        <f>IF(I1001=MIN($I$761:$I$2761),I1001,"")</f>
        <v/>
      </c>
      <c r="K1001" s="247"/>
      <c r="L1001" s="247"/>
      <c r="M1001" s="247"/>
      <c r="N1001" s="247"/>
      <c r="O1001" s="247">
        <v>240</v>
      </c>
      <c r="P1001" s="247">
        <f>$P$755+(O1001*$P$758)</f>
        <v>-425.84552853520341</v>
      </c>
      <c r="Q1001" s="247">
        <f>_xlfn.NORM.DIST(P1001,P$752,P$753,0)</f>
        <v>2.8037779504227679E-5</v>
      </c>
      <c r="R1001" s="247">
        <f>_xlfn.NORM.DIST(P1001,P$752,P$753,1)</f>
        <v>1.1828907431044044E-3</v>
      </c>
      <c r="S1001" s="253">
        <f>IF(OR(R1001&lt;$T$757,R1001&gt;$T$758),Q1001,"")</f>
        <v>2.8037779504227679E-5</v>
      </c>
      <c r="T1001" s="253" t="str">
        <f>IF(AND(R1001&gt;$T$757,R1001&lt;$T$758),Q1001,"")</f>
        <v/>
      </c>
      <c r="U1001" s="253" t="str">
        <f>IF(Q1001=MAX($Q$761:$Q$2761),Q1001,"")</f>
        <v/>
      </c>
      <c r="V1001" s="253">
        <f>_xlfn.NORM.DIST(P1001,$T$753,$T$754,0)</f>
        <v>2.6518530851492042E-56</v>
      </c>
      <c r="W1001" s="253" t="str">
        <f>IF(V1001=MAX($V$761:$V$2761),Q1001,"")</f>
        <v/>
      </c>
      <c r="X1001" s="253" t="str">
        <f t="shared" si="134"/>
        <v/>
      </c>
      <c r="AB1001" s="253">
        <v>240</v>
      </c>
      <c r="AC1001" s="253">
        <f t="shared" si="150"/>
        <v>-658.96664407298022</v>
      </c>
      <c r="AD1001" s="253">
        <f t="shared" si="135"/>
        <v>1.811891867262557E-5</v>
      </c>
      <c r="AE1001" s="253">
        <f t="shared" si="136"/>
        <v>1.1828907431044044E-3</v>
      </c>
      <c r="AF1001" s="253">
        <f>IF(OR(AE1001&lt;$T$757,AE1001&gt;$T$758),AD1001,"")</f>
        <v>1.811891867262557E-5</v>
      </c>
      <c r="AG1001" s="253" t="str">
        <f t="shared" si="137"/>
        <v/>
      </c>
      <c r="AH1001" s="253" t="str">
        <f t="shared" si="138"/>
        <v/>
      </c>
      <c r="AI1001" s="253">
        <f t="shared" si="139"/>
        <v>8.483106834039708E-4</v>
      </c>
      <c r="AJ1001" s="253" t="str">
        <f t="shared" si="140"/>
        <v/>
      </c>
      <c r="AK1001" s="253" t="str">
        <f t="shared" si="141"/>
        <v/>
      </c>
      <c r="AO1001" s="253">
        <v>240</v>
      </c>
      <c r="AP1001" s="253">
        <f t="shared" si="142"/>
        <v>-3884.9393739159218</v>
      </c>
      <c r="AQ1001" s="253">
        <f t="shared" si="143"/>
        <v>3.0733460378035047E-6</v>
      </c>
      <c r="AR1001" s="253">
        <f t="shared" si="144"/>
        <v>1.1828907431044044E-3</v>
      </c>
      <c r="AS1001" s="253">
        <f>IF(OR(AR1001&lt;$T$757,AR1001&gt;$T$758),AQ1001,"")</f>
        <v>3.0733460378035047E-6</v>
      </c>
      <c r="AT1001" s="253" t="str">
        <f t="shared" si="145"/>
        <v/>
      </c>
      <c r="AU1001" s="253" t="str">
        <f t="shared" si="146"/>
        <v/>
      </c>
      <c r="AV1001" s="253">
        <f t="shared" si="147"/>
        <v>0</v>
      </c>
      <c r="AW1001" s="253">
        <f t="shared" si="148"/>
        <v>3.0733460378035047E-6</v>
      </c>
      <c r="AX1001" s="253" t="str">
        <f t="shared" si="149"/>
        <v/>
      </c>
      <c r="AZ1001" s="259"/>
      <c r="BA1001" s="259">
        <f>BA1000+$BD$753</f>
        <v>1.5679999999999941</v>
      </c>
      <c r="BB1001" s="274">
        <f t="shared" si="132"/>
        <v>0.97986169511963694</v>
      </c>
      <c r="BC1001" s="259">
        <f t="shared" si="133"/>
        <v>2.4010203652935491E-4</v>
      </c>
      <c r="BD1001" s="259" t="str">
        <f t="shared" si="130"/>
        <v/>
      </c>
      <c r="BE1001" s="254" t="str">
        <f t="shared" si="131"/>
        <v/>
      </c>
    </row>
    <row r="1002" spans="1:57" ht="20.100000000000001" customHeight="1" x14ac:dyDescent="0.25">
      <c r="A1002" s="247">
        <v>241</v>
      </c>
      <c r="B1002" s="247">
        <f>$B$755+(A1002*$B$758)</f>
        <v>-7297.835841719454</v>
      </c>
      <c r="C1002" s="247">
        <f>_xlfn.NORM.DIST($B1002,$B$752,$B$753,0)</f>
        <v>1.6538927656360735E-6</v>
      </c>
      <c r="D1002" s="247">
        <f>_xlfn.NORM.DIST($B1002,$B$752,$B$753,1)</f>
        <v>1.1986968217931892E-3</v>
      </c>
      <c r="E1002" s="247">
        <f>IF(OR(D1002&lt;$F$757,D1002&gt;$F$758),C1002,"")</f>
        <v>1.6538927656360735E-6</v>
      </c>
      <c r="F1002" s="247" t="str">
        <f>IF(AND(D1002&gt;$F$757,D1002&lt;$F$758),C1002,"")</f>
        <v/>
      </c>
      <c r="G1002" s="247" t="str">
        <f>IF(C1002=MAX($C$761:$C$2761),C1002,"")</f>
        <v/>
      </c>
      <c r="H1002" s="247">
        <f>_xlfn.NORM.DIST(B1002,$F$753,$F$754,0)</f>
        <v>0</v>
      </c>
      <c r="I1002" s="247">
        <f>IF(H1002=MAX($H$761:$H$2761),C1002,"")</f>
        <v>1.6538927656360735E-6</v>
      </c>
      <c r="J1002" s="247" t="str">
        <f>IF(I1002=MIN($I$761:$I$2761),I1002,"")</f>
        <v/>
      </c>
      <c r="K1002" s="247"/>
      <c r="L1002" s="247"/>
      <c r="M1002" s="247"/>
      <c r="N1002" s="247"/>
      <c r="O1002" s="247">
        <v>241</v>
      </c>
      <c r="P1002" s="247">
        <f>$P$755+(O1002*$P$758)</f>
        <v>-425.28520547134133</v>
      </c>
      <c r="Q1002" s="247">
        <f>_xlfn.NORM.DIST(P1002,P$752,P$753,0)</f>
        <v>2.8380573196856224E-5</v>
      </c>
      <c r="R1002" s="247">
        <f>_xlfn.NORM.DIST(P1002,P$752,P$753,1)</f>
        <v>1.1986968217931892E-3</v>
      </c>
      <c r="S1002" s="253">
        <f>IF(OR(R1002&lt;$T$757,R1002&gt;$T$758),Q1002,"")</f>
        <v>2.8380573196856224E-5</v>
      </c>
      <c r="T1002" s="253" t="str">
        <f>IF(AND(R1002&gt;$T$757,R1002&lt;$T$758),Q1002,"")</f>
        <v/>
      </c>
      <c r="U1002" s="253" t="str">
        <f>IF(Q1002=MAX($Q$761:$Q$2761),Q1002,"")</f>
        <v/>
      </c>
      <c r="V1002" s="253">
        <f>_xlfn.NORM.DIST(P1002,$T$753,$T$754,0)</f>
        <v>2.4911412442181648E-56</v>
      </c>
      <c r="W1002" s="253" t="str">
        <f>IF(V1002=MAX($V$761:$V$2761),Q1002,"")</f>
        <v/>
      </c>
      <c r="X1002" s="253" t="str">
        <f t="shared" si="134"/>
        <v/>
      </c>
      <c r="AB1002" s="253">
        <v>241</v>
      </c>
      <c r="AC1002" s="253">
        <f t="shared" si="150"/>
        <v>-658.09958269920003</v>
      </c>
      <c r="AD1002" s="253">
        <f t="shared" si="135"/>
        <v>1.8340443028264682E-5</v>
      </c>
      <c r="AE1002" s="253">
        <f t="shared" si="136"/>
        <v>1.1986968217931892E-3</v>
      </c>
      <c r="AF1002" s="253">
        <f>IF(OR(AE1002&lt;$T$757,AE1002&gt;$T$758),AD1002,"")</f>
        <v>1.8340443028264682E-5</v>
      </c>
      <c r="AG1002" s="253" t="str">
        <f t="shared" si="137"/>
        <v/>
      </c>
      <c r="AH1002" s="253" t="str">
        <f t="shared" si="138"/>
        <v/>
      </c>
      <c r="AI1002" s="253">
        <f t="shared" si="139"/>
        <v>8.5253760949314953E-4</v>
      </c>
      <c r="AJ1002" s="253" t="str">
        <f t="shared" si="140"/>
        <v/>
      </c>
      <c r="AK1002" s="253" t="str">
        <f t="shared" si="141"/>
        <v/>
      </c>
      <c r="AO1002" s="253">
        <v>241</v>
      </c>
      <c r="AP1002" s="253">
        <f t="shared" si="142"/>
        <v>-3879.8276115818217</v>
      </c>
      <c r="AQ1002" s="253">
        <f t="shared" si="143"/>
        <v>3.1109211830415648E-6</v>
      </c>
      <c r="AR1002" s="253">
        <f t="shared" si="144"/>
        <v>1.1986968217931892E-3</v>
      </c>
      <c r="AS1002" s="253">
        <f>IF(OR(AR1002&lt;$T$757,AR1002&gt;$T$758),AQ1002,"")</f>
        <v>3.1109211830415648E-6</v>
      </c>
      <c r="AT1002" s="253" t="str">
        <f t="shared" si="145"/>
        <v/>
      </c>
      <c r="AU1002" s="253" t="str">
        <f t="shared" si="146"/>
        <v/>
      </c>
      <c r="AV1002" s="253">
        <f t="shared" si="147"/>
        <v>0</v>
      </c>
      <c r="AW1002" s="253">
        <f t="shared" si="148"/>
        <v>3.1109211830415648E-6</v>
      </c>
      <c r="AX1002" s="253" t="str">
        <f t="shared" si="149"/>
        <v/>
      </c>
      <c r="AZ1002" s="259"/>
      <c r="BA1002" s="259">
        <f>BA1001+$BD$753</f>
        <v>1.574399999999994</v>
      </c>
      <c r="BB1002" s="274">
        <f t="shared" si="132"/>
        <v>0.97962159308310759</v>
      </c>
      <c r="BC1002" s="259">
        <f t="shared" si="133"/>
        <v>2.4177960567350887E-4</v>
      </c>
      <c r="BD1002" s="259" t="str">
        <f t="shared" si="130"/>
        <v/>
      </c>
      <c r="BE1002" s="254" t="str">
        <f t="shared" si="131"/>
        <v/>
      </c>
    </row>
    <row r="1003" spans="1:57" ht="20.100000000000001" customHeight="1" x14ac:dyDescent="0.25">
      <c r="A1003" s="248">
        <v>242</v>
      </c>
      <c r="B1003" s="247">
        <f>$B$755+(A1003*$B$758)</f>
        <v>-7288.2207747343164</v>
      </c>
      <c r="C1003" s="247">
        <f>_xlfn.NORM.DIST($B1003,$B$752,$B$753,0)</f>
        <v>1.6740866971659123E-6</v>
      </c>
      <c r="D1003" s="247">
        <f>_xlfn.NORM.DIST($B1003,$B$752,$B$753,1)</f>
        <v>1.2146960194893215E-3</v>
      </c>
      <c r="E1003" s="247">
        <f>IF(OR(D1003&lt;$F$757,D1003&gt;$F$758),C1003,"")</f>
        <v>1.6740866971659123E-6</v>
      </c>
      <c r="F1003" s="247" t="str">
        <f>IF(AND(D1003&gt;$F$757,D1003&lt;$F$758),C1003,"")</f>
        <v/>
      </c>
      <c r="G1003" s="247" t="str">
        <f>IF(C1003=MAX($C$761:$C$2761),C1003,"")</f>
        <v/>
      </c>
      <c r="H1003" s="247">
        <f>_xlfn.NORM.DIST(B1003,$F$753,$F$754,0)</f>
        <v>0</v>
      </c>
      <c r="I1003" s="247">
        <f>IF(H1003=MAX($H$761:$H$2761),C1003,"")</f>
        <v>1.6740866971659123E-6</v>
      </c>
      <c r="J1003" s="247" t="str">
        <f>IF(I1003=MIN($I$761:$I$2761),I1003,"")</f>
        <v/>
      </c>
      <c r="K1003" s="247"/>
      <c r="L1003" s="247"/>
      <c r="M1003" s="247"/>
      <c r="N1003" s="247"/>
      <c r="O1003" s="248">
        <v>242</v>
      </c>
      <c r="P1003" s="247">
        <f>$P$755+(O1003*$P$758)</f>
        <v>-424.72488240747919</v>
      </c>
      <c r="Q1003" s="247">
        <f>_xlfn.NORM.DIST(P1003,P$752,P$753,0)</f>
        <v>2.8727098294385453E-5</v>
      </c>
      <c r="R1003" s="247">
        <f>_xlfn.NORM.DIST(P1003,P$752,P$753,1)</f>
        <v>1.2146960194893215E-3</v>
      </c>
      <c r="S1003" s="253">
        <f>IF(OR(R1003&lt;$T$757,R1003&gt;$T$758),Q1003,"")</f>
        <v>2.8727098294385453E-5</v>
      </c>
      <c r="T1003" s="253" t="str">
        <f>IF(AND(R1003&gt;$T$757,R1003&lt;$T$758),Q1003,"")</f>
        <v/>
      </c>
      <c r="U1003" s="253" t="str">
        <f>IF(Q1003=MAX($Q$761:$Q$2761),Q1003,"")</f>
        <v/>
      </c>
      <c r="V1003" s="253">
        <f>_xlfn.NORM.DIST(P1003,$T$753,$T$754,0)</f>
        <v>2.3401316768402306E-56</v>
      </c>
      <c r="W1003" s="253" t="str">
        <f>IF(V1003=MAX($V$761:$V$2761),Q1003,"")</f>
        <v/>
      </c>
      <c r="X1003" s="253" t="str">
        <f t="shared" si="134"/>
        <v/>
      </c>
      <c r="AB1003" s="259">
        <v>242</v>
      </c>
      <c r="AC1003" s="253">
        <f t="shared" si="150"/>
        <v>-657.23252132541973</v>
      </c>
      <c r="AD1003" s="253">
        <f t="shared" si="135"/>
        <v>1.8564378738266579E-5</v>
      </c>
      <c r="AE1003" s="253">
        <f t="shared" si="136"/>
        <v>1.2146960194893215E-3</v>
      </c>
      <c r="AF1003" s="253">
        <f>IF(OR(AE1003&lt;$T$757,AE1003&gt;$T$758),AD1003,"")</f>
        <v>1.8564378738266579E-5</v>
      </c>
      <c r="AG1003" s="253" t="str">
        <f t="shared" si="137"/>
        <v/>
      </c>
      <c r="AH1003" s="253" t="str">
        <f t="shared" si="138"/>
        <v/>
      </c>
      <c r="AI1003" s="253">
        <f t="shared" si="139"/>
        <v>8.5677188886846374E-4</v>
      </c>
      <c r="AJ1003" s="253" t="str">
        <f t="shared" si="140"/>
        <v/>
      </c>
      <c r="AK1003" s="253" t="str">
        <f t="shared" si="141"/>
        <v/>
      </c>
      <c r="AO1003" s="259">
        <v>242</v>
      </c>
      <c r="AP1003" s="253">
        <f t="shared" si="142"/>
        <v>-3874.715849247722</v>
      </c>
      <c r="AQ1003" s="253">
        <f t="shared" si="143"/>
        <v>3.1489053442099015E-6</v>
      </c>
      <c r="AR1003" s="253">
        <f t="shared" si="144"/>
        <v>1.2146960194893215E-3</v>
      </c>
      <c r="AS1003" s="253">
        <f>IF(OR(AR1003&lt;$T$757,AR1003&gt;$T$758),AQ1003,"")</f>
        <v>3.1489053442099015E-6</v>
      </c>
      <c r="AT1003" s="253" t="str">
        <f t="shared" si="145"/>
        <v/>
      </c>
      <c r="AU1003" s="253" t="str">
        <f t="shared" si="146"/>
        <v/>
      </c>
      <c r="AV1003" s="253">
        <f t="shared" si="147"/>
        <v>0</v>
      </c>
      <c r="AW1003" s="253">
        <f t="shared" si="148"/>
        <v>3.1489053442099015E-6</v>
      </c>
      <c r="AX1003" s="253" t="str">
        <f t="shared" si="149"/>
        <v/>
      </c>
      <c r="AZ1003" s="259"/>
      <c r="BA1003" s="259">
        <f>BA1002+$BD$753</f>
        <v>1.580799999999994</v>
      </c>
      <c r="BB1003" s="274">
        <f t="shared" si="132"/>
        <v>0.97937981347743408</v>
      </c>
      <c r="BC1003" s="259">
        <f t="shared" si="133"/>
        <v>2.4345887871457528E-4</v>
      </c>
      <c r="BD1003" s="259" t="str">
        <f t="shared" si="130"/>
        <v/>
      </c>
      <c r="BE1003" s="254" t="str">
        <f t="shared" si="131"/>
        <v/>
      </c>
    </row>
    <row r="1004" spans="1:57" ht="20.100000000000001" customHeight="1" x14ac:dyDescent="0.25">
      <c r="A1004" s="247">
        <v>243</v>
      </c>
      <c r="B1004" s="247">
        <f>$B$755+(A1004*$B$758)</f>
        <v>-7278.6057077491787</v>
      </c>
      <c r="C1004" s="247">
        <f>_xlfn.NORM.DIST($B1004,$B$752,$B$753,0)</f>
        <v>1.6945000831710242E-6</v>
      </c>
      <c r="D1004" s="247">
        <f>_xlfn.NORM.DIST($B1004,$B$752,$B$753,1)</f>
        <v>1.2308904366125592E-3</v>
      </c>
      <c r="E1004" s="247">
        <f>IF(OR(D1004&lt;$F$757,D1004&gt;$F$758),C1004,"")</f>
        <v>1.6945000831710242E-6</v>
      </c>
      <c r="F1004" s="247" t="str">
        <f>IF(AND(D1004&gt;$F$757,D1004&lt;$F$758),C1004,"")</f>
        <v/>
      </c>
      <c r="G1004" s="247" t="str">
        <f>IF(C1004=MAX($C$761:$C$2761),C1004,"")</f>
        <v/>
      </c>
      <c r="H1004" s="247">
        <f>_xlfn.NORM.DIST(B1004,$F$753,$F$754,0)</f>
        <v>0</v>
      </c>
      <c r="I1004" s="247">
        <f>IF(H1004=MAX($H$761:$H$2761),C1004,"")</f>
        <v>1.6945000831710242E-6</v>
      </c>
      <c r="J1004" s="247" t="str">
        <f>IF(I1004=MIN($I$761:$I$2761),I1004,"")</f>
        <v/>
      </c>
      <c r="K1004" s="247"/>
      <c r="L1004" s="247"/>
      <c r="M1004" s="247"/>
      <c r="N1004" s="247"/>
      <c r="O1004" s="247">
        <v>243</v>
      </c>
      <c r="P1004" s="247">
        <f>$P$755+(O1004*$P$758)</f>
        <v>-424.16455934361704</v>
      </c>
      <c r="Q1004" s="247">
        <f>_xlfn.NORM.DIST(P1004,P$752,P$753,0)</f>
        <v>2.9077389200634723E-5</v>
      </c>
      <c r="R1004" s="247">
        <f>_xlfn.NORM.DIST(P1004,P$752,P$753,1)</f>
        <v>1.2308904366125592E-3</v>
      </c>
      <c r="S1004" s="253">
        <f>IF(OR(R1004&lt;$T$757,R1004&gt;$T$758),Q1004,"")</f>
        <v>2.9077389200634723E-5</v>
      </c>
      <c r="T1004" s="253" t="str">
        <f>IF(AND(R1004&gt;$T$757,R1004&lt;$T$758),Q1004,"")</f>
        <v/>
      </c>
      <c r="U1004" s="253" t="str">
        <f>IF(Q1004=MAX($Q$761:$Q$2761),Q1004,"")</f>
        <v/>
      </c>
      <c r="V1004" s="253">
        <f>_xlfn.NORM.DIST(P1004,$T$753,$T$754,0)</f>
        <v>2.1982409302971624E-56</v>
      </c>
      <c r="W1004" s="253" t="str">
        <f>IF(V1004=MAX($V$761:$V$2761),Q1004,"")</f>
        <v/>
      </c>
      <c r="X1004" s="253" t="str">
        <f t="shared" si="134"/>
        <v/>
      </c>
      <c r="AB1004" s="253">
        <v>243</v>
      </c>
      <c r="AC1004" s="253">
        <f t="shared" si="150"/>
        <v>-656.36545995163942</v>
      </c>
      <c r="AD1004" s="253">
        <f t="shared" si="135"/>
        <v>1.8790748035490515E-5</v>
      </c>
      <c r="AE1004" s="253">
        <f t="shared" si="136"/>
        <v>1.2308904366125615E-3</v>
      </c>
      <c r="AF1004" s="253">
        <f>IF(OR(AE1004&lt;$T$757,AE1004&gt;$T$758),AD1004,"")</f>
        <v>1.8790748035490515E-5</v>
      </c>
      <c r="AG1004" s="253" t="str">
        <f t="shared" si="137"/>
        <v/>
      </c>
      <c r="AH1004" s="253" t="str">
        <f t="shared" si="138"/>
        <v/>
      </c>
      <c r="AI1004" s="253">
        <f t="shared" si="139"/>
        <v>8.6101342221897527E-4</v>
      </c>
      <c r="AJ1004" s="253" t="str">
        <f t="shared" si="140"/>
        <v/>
      </c>
      <c r="AK1004" s="253" t="str">
        <f t="shared" si="141"/>
        <v/>
      </c>
      <c r="AO1004" s="253">
        <v>243</v>
      </c>
      <c r="AP1004" s="253">
        <f t="shared" si="142"/>
        <v>-3869.6040869136223</v>
      </c>
      <c r="AQ1004" s="253">
        <f t="shared" si="143"/>
        <v>3.1873022924645745E-6</v>
      </c>
      <c r="AR1004" s="253">
        <f t="shared" si="144"/>
        <v>1.2308904366125592E-3</v>
      </c>
      <c r="AS1004" s="253">
        <f>IF(OR(AR1004&lt;$T$757,AR1004&gt;$T$758),AQ1004,"")</f>
        <v>3.1873022924645745E-6</v>
      </c>
      <c r="AT1004" s="253" t="str">
        <f t="shared" si="145"/>
        <v/>
      </c>
      <c r="AU1004" s="253" t="str">
        <f t="shared" si="146"/>
        <v/>
      </c>
      <c r="AV1004" s="253">
        <f t="shared" si="147"/>
        <v>0</v>
      </c>
      <c r="AW1004" s="253">
        <f t="shared" si="148"/>
        <v>3.1873022924645745E-6</v>
      </c>
      <c r="AX1004" s="253" t="str">
        <f t="shared" si="149"/>
        <v/>
      </c>
      <c r="AZ1004" s="259"/>
      <c r="BA1004" s="259">
        <f>BA1003+$BD$753</f>
        <v>1.5871999999999939</v>
      </c>
      <c r="BB1004" s="274">
        <f t="shared" si="132"/>
        <v>0.9791363545987195</v>
      </c>
      <c r="BC1004" s="259">
        <f t="shared" si="133"/>
        <v>2.451398101646074E-4</v>
      </c>
      <c r="BD1004" s="259" t="str">
        <f t="shared" si="130"/>
        <v/>
      </c>
      <c r="BE1004" s="254" t="str">
        <f t="shared" si="131"/>
        <v/>
      </c>
    </row>
    <row r="1005" spans="1:57" ht="20.100000000000001" customHeight="1" x14ac:dyDescent="0.25">
      <c r="A1005" s="247">
        <v>244</v>
      </c>
      <c r="B1005" s="247">
        <f>$B$755+(A1005*$B$758)</f>
        <v>-7268.990640764041</v>
      </c>
      <c r="C1005" s="247">
        <f>_xlfn.NORM.DIST($B1005,$B$752,$B$753,0)</f>
        <v>1.7151349424175407E-6</v>
      </c>
      <c r="D1005" s="247">
        <f>_xlfn.NORM.DIST($B1005,$B$752,$B$753,1)</f>
        <v>1.2472821929265427E-3</v>
      </c>
      <c r="E1005" s="247">
        <f>IF(OR(D1005&lt;$F$757,D1005&gt;$F$758),C1005,"")</f>
        <v>1.7151349424175407E-6</v>
      </c>
      <c r="F1005" s="247" t="str">
        <f>IF(AND(D1005&gt;$F$757,D1005&lt;$F$758),C1005,"")</f>
        <v/>
      </c>
      <c r="G1005" s="247" t="str">
        <f>IF(C1005=MAX($C$761:$C$2761),C1005,"")</f>
        <v/>
      </c>
      <c r="H1005" s="247">
        <f>_xlfn.NORM.DIST(B1005,$F$753,$F$754,0)</f>
        <v>0</v>
      </c>
      <c r="I1005" s="247">
        <f>IF(H1005=MAX($H$761:$H$2761),C1005,"")</f>
        <v>1.7151349424175407E-6</v>
      </c>
      <c r="J1005" s="247" t="str">
        <f>IF(I1005=MIN($I$761:$I$2761),I1005,"")</f>
        <v/>
      </c>
      <c r="K1005" s="247"/>
      <c r="L1005" s="247"/>
      <c r="M1005" s="247"/>
      <c r="N1005" s="247"/>
      <c r="O1005" s="247">
        <v>244</v>
      </c>
      <c r="P1005" s="247">
        <f>$P$755+(O1005*$P$758)</f>
        <v>-423.60423627975496</v>
      </c>
      <c r="Q1005" s="247">
        <f>_xlfn.NORM.DIST(P1005,P$752,P$753,0)</f>
        <v>2.9431480557354184E-5</v>
      </c>
      <c r="R1005" s="247">
        <f>_xlfn.NORM.DIST(P1005,P$752,P$753,1)</f>
        <v>1.2472821929265427E-3</v>
      </c>
      <c r="S1005" s="253">
        <f>IF(OR(R1005&lt;$T$757,R1005&gt;$T$758),Q1005,"")</f>
        <v>2.9431480557354184E-5</v>
      </c>
      <c r="T1005" s="253" t="str">
        <f>IF(AND(R1005&gt;$T$757,R1005&lt;$T$758),Q1005,"")</f>
        <v/>
      </c>
      <c r="U1005" s="253" t="str">
        <f>IF(Q1005=MAX($Q$761:$Q$2761),Q1005,"")</f>
        <v/>
      </c>
      <c r="V1005" s="253">
        <f>_xlfn.NORM.DIST(P1005,$T$753,$T$754,0)</f>
        <v>2.0649204999292397E-56</v>
      </c>
      <c r="W1005" s="253" t="str">
        <f>IF(V1005=MAX($V$761:$V$2761),Q1005,"")</f>
        <v/>
      </c>
      <c r="X1005" s="253" t="str">
        <f t="shared" si="134"/>
        <v/>
      </c>
      <c r="AB1005" s="253">
        <v>244</v>
      </c>
      <c r="AC1005" s="253">
        <f t="shared" si="150"/>
        <v>-655.49839857785923</v>
      </c>
      <c r="AD1005" s="253">
        <f t="shared" si="135"/>
        <v>1.9019573306554196E-5</v>
      </c>
      <c r="AE1005" s="253">
        <f t="shared" si="136"/>
        <v>1.2472821929265427E-3</v>
      </c>
      <c r="AF1005" s="253">
        <f>IF(OR(AE1005&lt;$T$757,AE1005&gt;$T$758),AD1005,"")</f>
        <v>1.9019573306554196E-5</v>
      </c>
      <c r="AG1005" s="253" t="str">
        <f t="shared" si="137"/>
        <v/>
      </c>
      <c r="AH1005" s="253" t="str">
        <f t="shared" si="138"/>
        <v/>
      </c>
      <c r="AI1005" s="253">
        <f t="shared" si="139"/>
        <v>8.6526210939225166E-4</v>
      </c>
      <c r="AJ1005" s="253" t="str">
        <f t="shared" si="140"/>
        <v/>
      </c>
      <c r="AK1005" s="253" t="str">
        <f t="shared" si="141"/>
        <v/>
      </c>
      <c r="AO1005" s="253">
        <v>244</v>
      </c>
      <c r="AP1005" s="253">
        <f t="shared" si="142"/>
        <v>-3864.4923245795226</v>
      </c>
      <c r="AQ1005" s="253">
        <f t="shared" si="143"/>
        <v>3.2261158250422907E-6</v>
      </c>
      <c r="AR1005" s="253">
        <f t="shared" si="144"/>
        <v>1.2472821929265393E-3</v>
      </c>
      <c r="AS1005" s="253">
        <f>IF(OR(AR1005&lt;$T$757,AR1005&gt;$T$758),AQ1005,"")</f>
        <v>3.2261158250422907E-6</v>
      </c>
      <c r="AT1005" s="253" t="str">
        <f t="shared" si="145"/>
        <v/>
      </c>
      <c r="AU1005" s="253" t="str">
        <f t="shared" si="146"/>
        <v/>
      </c>
      <c r="AV1005" s="253">
        <f t="shared" si="147"/>
        <v>0</v>
      </c>
      <c r="AW1005" s="253">
        <f t="shared" si="148"/>
        <v>3.2261158250422907E-6</v>
      </c>
      <c r="AX1005" s="253" t="str">
        <f t="shared" si="149"/>
        <v/>
      </c>
      <c r="AZ1005" s="259"/>
      <c r="BA1005" s="259">
        <f>BA1004+$BD$753</f>
        <v>1.5935999999999939</v>
      </c>
      <c r="BB1005" s="274">
        <f t="shared" si="132"/>
        <v>0.9788912147885549</v>
      </c>
      <c r="BC1005" s="259">
        <f t="shared" si="133"/>
        <v>2.4682235470852021E-4</v>
      </c>
      <c r="BD1005" s="259" t="str">
        <f t="shared" si="130"/>
        <v/>
      </c>
      <c r="BE1005" s="254" t="str">
        <f t="shared" si="131"/>
        <v/>
      </c>
    </row>
    <row r="1006" spans="1:57" ht="20.100000000000001" customHeight="1" x14ac:dyDescent="0.25">
      <c r="A1006" s="247">
        <v>245</v>
      </c>
      <c r="B1006" s="247">
        <f>$B$755+(A1006*$B$758)</f>
        <v>-7259.3755737789033</v>
      </c>
      <c r="C1006" s="247">
        <f>_xlfn.NORM.DIST($B1006,$B$752,$B$753,0)</f>
        <v>1.7359933075762072E-6</v>
      </c>
      <c r="D1006" s="247">
        <f>_xlfn.NORM.DIST($B1006,$B$752,$B$753,1)</f>
        <v>1.2638734276722969E-3</v>
      </c>
      <c r="E1006" s="247">
        <f>IF(OR(D1006&lt;$F$757,D1006&gt;$F$758),C1006,"")</f>
        <v>1.7359933075762072E-6</v>
      </c>
      <c r="F1006" s="247" t="str">
        <f>IF(AND(D1006&gt;$F$757,D1006&lt;$F$758),C1006,"")</f>
        <v/>
      </c>
      <c r="G1006" s="247" t="str">
        <f>IF(C1006=MAX($C$761:$C$2761),C1006,"")</f>
        <v/>
      </c>
      <c r="H1006" s="247">
        <f>_xlfn.NORM.DIST(B1006,$F$753,$F$754,0)</f>
        <v>0</v>
      </c>
      <c r="I1006" s="247">
        <f>IF(H1006=MAX($H$761:$H$2761),C1006,"")</f>
        <v>1.7359933075762072E-6</v>
      </c>
      <c r="J1006" s="247" t="str">
        <f>IF(I1006=MIN($I$761:$I$2761),I1006,"")</f>
        <v/>
      </c>
      <c r="K1006" s="247"/>
      <c r="L1006" s="247"/>
      <c r="M1006" s="247"/>
      <c r="N1006" s="247"/>
      <c r="O1006" s="247">
        <v>245</v>
      </c>
      <c r="P1006" s="247">
        <f>$P$755+(O1006*$P$758)</f>
        <v>-423.04391321589287</v>
      </c>
      <c r="Q1006" s="247">
        <f>_xlfn.NORM.DIST(P1006,P$752,P$753,0)</f>
        <v>2.9789407244895273E-5</v>
      </c>
      <c r="R1006" s="247">
        <f>_xlfn.NORM.DIST(P1006,P$752,P$753,1)</f>
        <v>1.2638734276722969E-3</v>
      </c>
      <c r="S1006" s="253">
        <f>IF(OR(R1006&lt;$T$757,R1006&gt;$T$758),Q1006,"")</f>
        <v>2.9789407244895273E-5</v>
      </c>
      <c r="T1006" s="253" t="str">
        <f>IF(AND(R1006&gt;$T$757,R1006&lt;$T$758),Q1006,"")</f>
        <v/>
      </c>
      <c r="U1006" s="253" t="str">
        <f>IF(Q1006=MAX($Q$761:$Q$2761),Q1006,"")</f>
        <v/>
      </c>
      <c r="V1006" s="253">
        <f>_xlfn.NORM.DIST(P1006,$T$753,$T$754,0)</f>
        <v>1.9396547441461382E-56</v>
      </c>
      <c r="W1006" s="253" t="str">
        <f>IF(V1006=MAX($V$761:$V$2761),Q1006,"")</f>
        <v/>
      </c>
      <c r="X1006" s="253" t="str">
        <f t="shared" si="134"/>
        <v/>
      </c>
      <c r="AB1006" s="253">
        <v>245</v>
      </c>
      <c r="AC1006" s="253">
        <f t="shared" si="150"/>
        <v>-654.63133720407905</v>
      </c>
      <c r="AD1006" s="253">
        <f t="shared" si="135"/>
        <v>1.925087709226738E-5</v>
      </c>
      <c r="AE1006" s="253">
        <f t="shared" si="136"/>
        <v>1.2638734276722969E-3</v>
      </c>
      <c r="AF1006" s="253">
        <f>IF(OR(AE1006&lt;$T$757,AE1006&gt;$T$758),AD1006,"")</f>
        <v>1.925087709226738E-5</v>
      </c>
      <c r="AG1006" s="253" t="str">
        <f t="shared" si="137"/>
        <v/>
      </c>
      <c r="AH1006" s="253" t="str">
        <f t="shared" si="138"/>
        <v/>
      </c>
      <c r="AI1006" s="253">
        <f t="shared" si="139"/>
        <v>8.6951784939662518E-4</v>
      </c>
      <c r="AJ1006" s="253" t="str">
        <f t="shared" si="140"/>
        <v/>
      </c>
      <c r="AK1006" s="253" t="str">
        <f t="shared" si="141"/>
        <v/>
      </c>
      <c r="AO1006" s="253">
        <v>245</v>
      </c>
      <c r="AP1006" s="253">
        <f t="shared" si="142"/>
        <v>-3859.3805622454224</v>
      </c>
      <c r="AQ1006" s="253">
        <f t="shared" si="143"/>
        <v>3.2653497653339159E-6</v>
      </c>
      <c r="AR1006" s="253">
        <f t="shared" si="144"/>
        <v>1.2638734276722969E-3</v>
      </c>
      <c r="AS1006" s="253">
        <f>IF(OR(AR1006&lt;$T$757,AR1006&gt;$T$758),AQ1006,"")</f>
        <v>3.2653497653339159E-6</v>
      </c>
      <c r="AT1006" s="253" t="str">
        <f t="shared" si="145"/>
        <v/>
      </c>
      <c r="AU1006" s="253" t="str">
        <f t="shared" si="146"/>
        <v/>
      </c>
      <c r="AV1006" s="253">
        <f t="shared" si="147"/>
        <v>0</v>
      </c>
      <c r="AW1006" s="253">
        <f t="shared" si="148"/>
        <v>3.2653497653339159E-6</v>
      </c>
      <c r="AX1006" s="253" t="str">
        <f t="shared" si="149"/>
        <v/>
      </c>
      <c r="AZ1006" s="259"/>
      <c r="BA1006" s="259">
        <f>BA1005+$BD$753</f>
        <v>1.5999999999999939</v>
      </c>
      <c r="BB1006" s="274">
        <f t="shared" si="132"/>
        <v>0.97864439243384638</v>
      </c>
      <c r="BC1006" s="259">
        <f t="shared" si="133"/>
        <v>2.4850646720431246E-4</v>
      </c>
      <c r="BD1006" s="259" t="str">
        <f t="shared" si="130"/>
        <v/>
      </c>
      <c r="BE1006" s="254" t="str">
        <f t="shared" si="131"/>
        <v/>
      </c>
    </row>
    <row r="1007" spans="1:57" ht="20.100000000000001" customHeight="1" x14ac:dyDescent="0.25">
      <c r="A1007" s="247">
        <v>246</v>
      </c>
      <c r="B1007" s="247">
        <f>$B$755+(A1007*$B$758)</f>
        <v>-7249.7605067937657</v>
      </c>
      <c r="C1007" s="247">
        <f>_xlfn.NORM.DIST($B1007,$B$752,$B$753,0)</f>
        <v>1.7570772252608287E-6</v>
      </c>
      <c r="D1007" s="247">
        <f>_xlfn.NORM.DIST($B1007,$B$752,$B$753,1)</f>
        <v>1.2806662997021205E-3</v>
      </c>
      <c r="E1007" s="247">
        <f>IF(OR(D1007&lt;$F$757,D1007&gt;$F$758),C1007,"")</f>
        <v>1.7570772252608287E-6</v>
      </c>
      <c r="F1007" s="247" t="str">
        <f>IF(AND(D1007&gt;$F$757,D1007&lt;$F$758),C1007,"")</f>
        <v/>
      </c>
      <c r="G1007" s="247" t="str">
        <f>IF(C1007=MAX($C$761:$C$2761),C1007,"")</f>
        <v/>
      </c>
      <c r="H1007" s="247">
        <f>_xlfn.NORM.DIST(B1007,$F$753,$F$754,0)</f>
        <v>0</v>
      </c>
      <c r="I1007" s="247">
        <f>IF(H1007=MAX($H$761:$H$2761),C1007,"")</f>
        <v>1.7570772252608287E-6</v>
      </c>
      <c r="J1007" s="247" t="str">
        <f>IF(I1007=MIN($I$761:$I$2761),I1007,"")</f>
        <v/>
      </c>
      <c r="K1007" s="247"/>
      <c r="L1007" s="247"/>
      <c r="M1007" s="247"/>
      <c r="N1007" s="247"/>
      <c r="O1007" s="247">
        <v>246</v>
      </c>
      <c r="P1007" s="247">
        <f>$P$755+(O1007*$P$758)</f>
        <v>-422.48359015203073</v>
      </c>
      <c r="Q1007" s="247">
        <f>_xlfn.NORM.DIST(P1007,P$752,P$753,0)</f>
        <v>3.0151204382870396E-5</v>
      </c>
      <c r="R1007" s="247">
        <f>_xlfn.NORM.DIST(P1007,P$752,P$753,1)</f>
        <v>1.2806662997021205E-3</v>
      </c>
      <c r="S1007" s="253">
        <f>IF(OR(R1007&lt;$T$757,R1007&gt;$T$758),Q1007,"")</f>
        <v>3.0151204382870396E-5</v>
      </c>
      <c r="T1007" s="253" t="str">
        <f>IF(AND(R1007&gt;$T$757,R1007&lt;$T$758),Q1007,"")</f>
        <v/>
      </c>
      <c r="U1007" s="253" t="str">
        <f>IF(Q1007=MAX($Q$761:$Q$2761),Q1007,"")</f>
        <v/>
      </c>
      <c r="V1007" s="253">
        <f>_xlfn.NORM.DIST(P1007,$T$753,$T$754,0)</f>
        <v>1.8219589233245728E-56</v>
      </c>
      <c r="W1007" s="253" t="str">
        <f>IF(V1007=MAX($V$761:$V$2761),Q1007,"")</f>
        <v/>
      </c>
      <c r="X1007" s="253" t="str">
        <f t="shared" si="134"/>
        <v/>
      </c>
      <c r="AB1007" s="253">
        <v>246</v>
      </c>
      <c r="AC1007" s="253">
        <f t="shared" si="150"/>
        <v>-653.76427583029874</v>
      </c>
      <c r="AD1007" s="253">
        <f t="shared" si="135"/>
        <v>1.9484682088057844E-5</v>
      </c>
      <c r="AE1007" s="253">
        <f t="shared" si="136"/>
        <v>1.2806662997021205E-3</v>
      </c>
      <c r="AF1007" s="253">
        <f>IF(OR(AE1007&lt;$T$757,AE1007&gt;$T$758),AD1007,"")</f>
        <v>1.9484682088057844E-5</v>
      </c>
      <c r="AG1007" s="253" t="str">
        <f t="shared" si="137"/>
        <v/>
      </c>
      <c r="AH1007" s="253" t="str">
        <f t="shared" si="138"/>
        <v/>
      </c>
      <c r="AI1007" s="253">
        <f t="shared" si="139"/>
        <v>8.7378054040353149E-4</v>
      </c>
      <c r="AJ1007" s="253" t="str">
        <f t="shared" si="140"/>
        <v/>
      </c>
      <c r="AK1007" s="253" t="str">
        <f t="shared" si="141"/>
        <v/>
      </c>
      <c r="AO1007" s="253">
        <v>246</v>
      </c>
      <c r="AP1007" s="253">
        <f t="shared" si="142"/>
        <v>-3854.2687999113223</v>
      </c>
      <c r="AQ1007" s="253">
        <f t="shared" si="143"/>
        <v>3.3050079629567639E-6</v>
      </c>
      <c r="AR1007" s="253">
        <f t="shared" si="144"/>
        <v>1.2806662997021205E-3</v>
      </c>
      <c r="AS1007" s="253">
        <f>IF(OR(AR1007&lt;$T$757,AR1007&gt;$T$758),AQ1007,"")</f>
        <v>3.3050079629567639E-6</v>
      </c>
      <c r="AT1007" s="253" t="str">
        <f t="shared" si="145"/>
        <v/>
      </c>
      <c r="AU1007" s="253" t="str">
        <f t="shared" si="146"/>
        <v/>
      </c>
      <c r="AV1007" s="253">
        <f t="shared" si="147"/>
        <v>0</v>
      </c>
      <c r="AW1007" s="253">
        <f t="shared" si="148"/>
        <v>3.3050079629567639E-6</v>
      </c>
      <c r="AX1007" s="253" t="str">
        <f t="shared" si="149"/>
        <v/>
      </c>
      <c r="AZ1007" s="259"/>
      <c r="BA1007" s="259">
        <f>BA1006+$BD$753</f>
        <v>1.6063999999999938</v>
      </c>
      <c r="BB1007" s="274">
        <f t="shared" si="132"/>
        <v>0.97839588596664206</v>
      </c>
      <c r="BC1007" s="259">
        <f t="shared" si="133"/>
        <v>2.5019210268395486E-4</v>
      </c>
      <c r="BD1007" s="259" t="str">
        <f t="shared" si="130"/>
        <v/>
      </c>
      <c r="BE1007" s="254" t="str">
        <f t="shared" si="131"/>
        <v/>
      </c>
    </row>
    <row r="1008" spans="1:57" ht="20.100000000000001" customHeight="1" x14ac:dyDescent="0.25">
      <c r="A1008" s="247">
        <v>247</v>
      </c>
      <c r="B1008" s="247">
        <f>$B$755+(A1008*$B$758)</f>
        <v>-7240.145439808628</v>
      </c>
      <c r="C1008" s="247">
        <f>_xlfn.NORM.DIST($B1008,$B$752,$B$753,0)</f>
        <v>1.7783887560660625E-6</v>
      </c>
      <c r="D1008" s="247">
        <f>_xlfn.NORM.DIST($B1008,$B$752,$B$753,1)</f>
        <v>1.2976629876138184E-3</v>
      </c>
      <c r="E1008" s="247">
        <f>IF(OR(D1008&lt;$F$757,D1008&gt;$F$758),C1008,"")</f>
        <v>1.7783887560660625E-6</v>
      </c>
      <c r="F1008" s="247" t="str">
        <f>IF(AND(D1008&gt;$F$757,D1008&lt;$F$758),C1008,"")</f>
        <v/>
      </c>
      <c r="G1008" s="247" t="str">
        <f>IF(C1008=MAX($C$761:$C$2761),C1008,"")</f>
        <v/>
      </c>
      <c r="H1008" s="247">
        <f>_xlfn.NORM.DIST(B1008,$F$753,$F$754,0)</f>
        <v>0</v>
      </c>
      <c r="I1008" s="247">
        <f>IF(H1008=MAX($H$761:$H$2761),C1008,"")</f>
        <v>1.7783887560660625E-6</v>
      </c>
      <c r="J1008" s="247" t="str">
        <f>IF(I1008=MIN($I$761:$I$2761),I1008,"")</f>
        <v/>
      </c>
      <c r="K1008" s="247"/>
      <c r="L1008" s="247"/>
      <c r="M1008" s="247"/>
      <c r="N1008" s="247"/>
      <c r="O1008" s="247">
        <v>247</v>
      </c>
      <c r="P1008" s="247">
        <f>$P$755+(O1008*$P$758)</f>
        <v>-421.92326708816864</v>
      </c>
      <c r="Q1008" s="247">
        <f>_xlfn.NORM.DIST(P1008,P$752,P$753,0)</f>
        <v>3.0516907330801472E-5</v>
      </c>
      <c r="R1008" s="247">
        <f>_xlfn.NORM.DIST(P1008,P$752,P$753,1)</f>
        <v>1.2976629876138184E-3</v>
      </c>
      <c r="S1008" s="253">
        <f>IF(OR(R1008&lt;$T$757,R1008&gt;$T$758),Q1008,"")</f>
        <v>3.0516907330801472E-5</v>
      </c>
      <c r="T1008" s="253" t="str">
        <f>IF(AND(R1008&gt;$T$757,R1008&lt;$T$758),Q1008,"")</f>
        <v/>
      </c>
      <c r="U1008" s="253" t="str">
        <f>IF(Q1008=MAX($Q$761:$Q$2761),Q1008,"")</f>
        <v/>
      </c>
      <c r="V1008" s="253">
        <f>_xlfn.NORM.DIST(P1008,$T$753,$T$754,0)</f>
        <v>1.7113773552617583E-56</v>
      </c>
      <c r="W1008" s="253" t="str">
        <f>IF(V1008=MAX($V$761:$V$2761),Q1008,"")</f>
        <v/>
      </c>
      <c r="X1008" s="253" t="str">
        <f t="shared" si="134"/>
        <v/>
      </c>
      <c r="AB1008" s="253">
        <v>247</v>
      </c>
      <c r="AC1008" s="253">
        <f t="shared" si="150"/>
        <v>-652.89721445651855</v>
      </c>
      <c r="AD1008" s="253">
        <f t="shared" si="135"/>
        <v>1.9721011144390691E-5</v>
      </c>
      <c r="AE1008" s="253">
        <f t="shared" si="136"/>
        <v>1.2976629876138184E-3</v>
      </c>
      <c r="AF1008" s="253">
        <f>IF(OR(AE1008&lt;$T$757,AE1008&gt;$T$758),AD1008,"")</f>
        <v>1.9721011144390691E-5</v>
      </c>
      <c r="AG1008" s="253" t="str">
        <f t="shared" si="137"/>
        <v/>
      </c>
      <c r="AH1008" s="253" t="str">
        <f t="shared" si="138"/>
        <v/>
      </c>
      <c r="AI1008" s="253">
        <f t="shared" si="139"/>
        <v>8.7805007974992391E-4</v>
      </c>
      <c r="AJ1008" s="253" t="str">
        <f t="shared" si="140"/>
        <v/>
      </c>
      <c r="AK1008" s="253" t="str">
        <f t="shared" si="141"/>
        <v/>
      </c>
      <c r="AO1008" s="253">
        <v>247</v>
      </c>
      <c r="AP1008" s="253">
        <f t="shared" si="142"/>
        <v>-3849.1570375772226</v>
      </c>
      <c r="AQ1008" s="253">
        <f t="shared" si="143"/>
        <v>3.3450942938257101E-6</v>
      </c>
      <c r="AR1008" s="253">
        <f t="shared" si="144"/>
        <v>1.2976629876138184E-3</v>
      </c>
      <c r="AS1008" s="253">
        <f>IF(OR(AR1008&lt;$T$757,AR1008&gt;$T$758),AQ1008,"")</f>
        <v>3.3450942938257101E-6</v>
      </c>
      <c r="AT1008" s="253" t="str">
        <f t="shared" si="145"/>
        <v/>
      </c>
      <c r="AU1008" s="253" t="str">
        <f t="shared" si="146"/>
        <v/>
      </c>
      <c r="AV1008" s="253">
        <f t="shared" si="147"/>
        <v>0</v>
      </c>
      <c r="AW1008" s="253">
        <f t="shared" si="148"/>
        <v>3.3450942938257101E-6</v>
      </c>
      <c r="AX1008" s="253" t="str">
        <f t="shared" si="149"/>
        <v/>
      </c>
      <c r="AZ1008" s="259"/>
      <c r="BA1008" s="259">
        <f>BA1007+$BD$753</f>
        <v>1.6127999999999938</v>
      </c>
      <c r="BB1008" s="274">
        <f t="shared" si="132"/>
        <v>0.97814569386395811</v>
      </c>
      <c r="BC1008" s="259">
        <f t="shared" si="133"/>
        <v>2.5187921635483335E-4</v>
      </c>
      <c r="BD1008" s="259" t="str">
        <f t="shared" si="130"/>
        <v/>
      </c>
      <c r="BE1008" s="254" t="str">
        <f t="shared" si="131"/>
        <v/>
      </c>
    </row>
    <row r="1009" spans="1:57" ht="20.100000000000001" customHeight="1" x14ac:dyDescent="0.25">
      <c r="A1009" s="248">
        <v>248</v>
      </c>
      <c r="B1009" s="247">
        <f>$B$755+(A1009*$B$758)</f>
        <v>-7230.5303728234903</v>
      </c>
      <c r="C1009" s="247">
        <f>_xlfn.NORM.DIST($B1009,$B$752,$B$753,0)</f>
        <v>1.7999299746045355E-6</v>
      </c>
      <c r="D1009" s="247">
        <f>_xlfn.NORM.DIST($B1009,$B$752,$B$753,1)</f>
        <v>1.3148656898853155E-3</v>
      </c>
      <c r="E1009" s="247">
        <f>IF(OR(D1009&lt;$F$757,D1009&gt;$F$758),C1009,"")</f>
        <v>1.7999299746045355E-6</v>
      </c>
      <c r="F1009" s="247" t="str">
        <f>IF(AND(D1009&gt;$F$757,D1009&lt;$F$758),C1009,"")</f>
        <v/>
      </c>
      <c r="G1009" s="247" t="str">
        <f>IF(C1009=MAX($C$761:$C$2761),C1009,"")</f>
        <v/>
      </c>
      <c r="H1009" s="247">
        <f>_xlfn.NORM.DIST(B1009,$F$753,$F$754,0)</f>
        <v>0</v>
      </c>
      <c r="I1009" s="247">
        <f>IF(H1009=MAX($H$761:$H$2761),C1009,"")</f>
        <v>1.7999299746045355E-6</v>
      </c>
      <c r="J1009" s="247" t="str">
        <f>IF(I1009=MIN($I$761:$I$2761),I1009,"")</f>
        <v/>
      </c>
      <c r="K1009" s="247"/>
      <c r="L1009" s="247"/>
      <c r="M1009" s="247"/>
      <c r="N1009" s="247"/>
      <c r="O1009" s="248">
        <v>248</v>
      </c>
      <c r="P1009" s="247">
        <f>$P$755+(O1009*$P$758)</f>
        <v>-421.36294402430656</v>
      </c>
      <c r="Q1009" s="247">
        <f>_xlfn.NORM.DIST(P1009,P$752,P$753,0)</f>
        <v>3.0886551688756841E-5</v>
      </c>
      <c r="R1009" s="247">
        <f>_xlfn.NORM.DIST(P1009,P$752,P$753,1)</f>
        <v>1.3148656898853131E-3</v>
      </c>
      <c r="S1009" s="253">
        <f>IF(OR(R1009&lt;$T$757,R1009&gt;$T$758),Q1009,"")</f>
        <v>3.0886551688756841E-5</v>
      </c>
      <c r="T1009" s="253" t="str">
        <f>IF(AND(R1009&gt;$T$757,R1009&lt;$T$758),Q1009,"")</f>
        <v/>
      </c>
      <c r="U1009" s="253" t="str">
        <f>IF(Q1009=MAX($Q$761:$Q$2761),Q1009,"")</f>
        <v/>
      </c>
      <c r="V1009" s="253">
        <f>_xlfn.NORM.DIST(P1009,$T$753,$T$754,0)</f>
        <v>1.6074816802862857E-56</v>
      </c>
      <c r="W1009" s="253" t="str">
        <f>IF(V1009=MAX($V$761:$V$2761),Q1009,"")</f>
        <v/>
      </c>
      <c r="X1009" s="253" t="str">
        <f t="shared" si="134"/>
        <v/>
      </c>
      <c r="AB1009" s="259">
        <v>248</v>
      </c>
      <c r="AC1009" s="253">
        <f t="shared" si="150"/>
        <v>-652.03015308273825</v>
      </c>
      <c r="AD1009" s="253">
        <f t="shared" si="135"/>
        <v>1.99598872671799E-5</v>
      </c>
      <c r="AE1009" s="253">
        <f t="shared" si="136"/>
        <v>1.3148656898853155E-3</v>
      </c>
      <c r="AF1009" s="253">
        <f>IF(OR(AE1009&lt;$T$757,AE1009&gt;$T$758),AD1009,"")</f>
        <v>1.99598872671799E-5</v>
      </c>
      <c r="AG1009" s="253" t="str">
        <f t="shared" si="137"/>
        <v/>
      </c>
      <c r="AH1009" s="253" t="str">
        <f t="shared" si="138"/>
        <v/>
      </c>
      <c r="AI1009" s="253">
        <f t="shared" si="139"/>
        <v>8.8232636394077282E-4</v>
      </c>
      <c r="AJ1009" s="253" t="str">
        <f t="shared" si="140"/>
        <v/>
      </c>
      <c r="AK1009" s="253" t="str">
        <f t="shared" si="141"/>
        <v/>
      </c>
      <c r="AO1009" s="259">
        <v>248</v>
      </c>
      <c r="AP1009" s="253">
        <f t="shared" si="142"/>
        <v>-3844.0452752431229</v>
      </c>
      <c r="AQ1009" s="253">
        <f t="shared" si="143"/>
        <v>3.3856126602229967E-6</v>
      </c>
      <c r="AR1009" s="253">
        <f t="shared" si="144"/>
        <v>1.3148656898853155E-3</v>
      </c>
      <c r="AS1009" s="253">
        <f>IF(OR(AR1009&lt;$T$757,AR1009&gt;$T$758),AQ1009,"")</f>
        <v>3.3856126602229967E-6</v>
      </c>
      <c r="AT1009" s="253" t="str">
        <f t="shared" si="145"/>
        <v/>
      </c>
      <c r="AU1009" s="253" t="str">
        <f t="shared" si="146"/>
        <v/>
      </c>
      <c r="AV1009" s="253">
        <f t="shared" si="147"/>
        <v>0</v>
      </c>
      <c r="AW1009" s="253">
        <f t="shared" si="148"/>
        <v>3.3856126602229967E-6</v>
      </c>
      <c r="AX1009" s="253" t="str">
        <f t="shared" si="149"/>
        <v/>
      </c>
      <c r="AZ1009" s="259"/>
      <c r="BA1009" s="259">
        <f>BA1008+$BD$753</f>
        <v>1.6191999999999938</v>
      </c>
      <c r="BB1009" s="274">
        <f t="shared" si="132"/>
        <v>0.97789381464760328</v>
      </c>
      <c r="BC1009" s="259">
        <f t="shared" si="133"/>
        <v>2.5356776359952704E-4</v>
      </c>
      <c r="BD1009" s="259" t="str">
        <f t="shared" si="130"/>
        <v/>
      </c>
      <c r="BE1009" s="254" t="str">
        <f t="shared" si="131"/>
        <v/>
      </c>
    </row>
    <row r="1010" spans="1:57" ht="20.100000000000001" customHeight="1" x14ac:dyDescent="0.25">
      <c r="A1010" s="247">
        <v>249</v>
      </c>
      <c r="B1010" s="247">
        <f>$B$755+(A1010*$B$758)</f>
        <v>-7220.9153058383527</v>
      </c>
      <c r="C1010" s="247">
        <f>_xlfn.NORM.DIST($B1010,$B$752,$B$753,0)</f>
        <v>1.821702969543297E-6</v>
      </c>
      <c r="D1010" s="247">
        <f>_xlfn.NORM.DIST($B1010,$B$752,$B$753,1)</f>
        <v>1.3322766250096097E-3</v>
      </c>
      <c r="E1010" s="247">
        <f>IF(OR(D1010&lt;$F$757,D1010&gt;$F$758),C1010,"")</f>
        <v>1.821702969543297E-6</v>
      </c>
      <c r="F1010" s="247" t="str">
        <f>IF(AND(D1010&gt;$F$757,D1010&lt;$F$758),C1010,"")</f>
        <v/>
      </c>
      <c r="G1010" s="247" t="str">
        <f>IF(C1010=MAX($C$761:$C$2761),C1010,"")</f>
        <v/>
      </c>
      <c r="H1010" s="247">
        <f>_xlfn.NORM.DIST(B1010,$F$753,$F$754,0)</f>
        <v>0</v>
      </c>
      <c r="I1010" s="247">
        <f>IF(H1010=MAX($H$761:$H$2761),C1010,"")</f>
        <v>1.821702969543297E-6</v>
      </c>
      <c r="J1010" s="247" t="str">
        <f>IF(I1010=MIN($I$761:$I$2761),I1010,"")</f>
        <v/>
      </c>
      <c r="K1010" s="247"/>
      <c r="L1010" s="247"/>
      <c r="M1010" s="247"/>
      <c r="N1010" s="247"/>
      <c r="O1010" s="247">
        <v>249</v>
      </c>
      <c r="P1010" s="247">
        <f>$P$755+(O1010*$P$758)</f>
        <v>-420.80262096044441</v>
      </c>
      <c r="Q1010" s="247">
        <f>_xlfn.NORM.DIST(P1010,P$752,P$753,0)</f>
        <v>3.1260173297976882E-5</v>
      </c>
      <c r="R1010" s="247">
        <f>_xlfn.NORM.DIST(P1010,P$752,P$753,1)</f>
        <v>1.3322766250096097E-3</v>
      </c>
      <c r="S1010" s="253">
        <f>IF(OR(R1010&lt;$T$757,R1010&gt;$T$758),Q1010,"")</f>
        <v>3.1260173297976882E-5</v>
      </c>
      <c r="T1010" s="253" t="str">
        <f>IF(AND(R1010&gt;$T$757,R1010&lt;$T$758),Q1010,"")</f>
        <v/>
      </c>
      <c r="U1010" s="253" t="str">
        <f>IF(Q1010=MAX($Q$761:$Q$2761),Q1010,"")</f>
        <v/>
      </c>
      <c r="V1010" s="253">
        <f>_xlfn.NORM.DIST(P1010,$T$753,$T$754,0)</f>
        <v>1.509869229532858E-56</v>
      </c>
      <c r="W1010" s="253" t="str">
        <f>IF(V1010=MAX($V$761:$V$2761),Q1010,"")</f>
        <v/>
      </c>
      <c r="X1010" s="253" t="str">
        <f t="shared" si="134"/>
        <v/>
      </c>
      <c r="AB1010" s="253">
        <v>249</v>
      </c>
      <c r="AC1010" s="253">
        <f t="shared" si="150"/>
        <v>-651.16309170895806</v>
      </c>
      <c r="AD1010" s="253">
        <f t="shared" si="135"/>
        <v>2.0201333618192549E-5</v>
      </c>
      <c r="AE1010" s="253">
        <f t="shared" si="136"/>
        <v>1.3322766250096097E-3</v>
      </c>
      <c r="AF1010" s="253">
        <f>IF(OR(AE1010&lt;$T$757,AE1010&gt;$T$758),AD1010,"")</f>
        <v>2.0201333618192549E-5</v>
      </c>
      <c r="AG1010" s="253" t="str">
        <f t="shared" si="137"/>
        <v/>
      </c>
      <c r="AH1010" s="253" t="str">
        <f t="shared" si="138"/>
        <v/>
      </c>
      <c r="AI1010" s="253">
        <f t="shared" si="139"/>
        <v>8.866092886516357E-4</v>
      </c>
      <c r="AJ1010" s="253" t="str">
        <f t="shared" si="140"/>
        <v/>
      </c>
      <c r="AK1010" s="253" t="str">
        <f t="shared" si="141"/>
        <v/>
      </c>
      <c r="AO1010" s="253">
        <v>249</v>
      </c>
      <c r="AP1010" s="253">
        <f t="shared" si="142"/>
        <v>-3838.9335129090227</v>
      </c>
      <c r="AQ1010" s="253">
        <f t="shared" si="143"/>
        <v>3.426566990866797E-6</v>
      </c>
      <c r="AR1010" s="253">
        <f t="shared" si="144"/>
        <v>1.3322766250096097E-3</v>
      </c>
      <c r="AS1010" s="253">
        <f>IF(OR(AR1010&lt;$T$757,AR1010&gt;$T$758),AQ1010,"")</f>
        <v>3.426566990866797E-6</v>
      </c>
      <c r="AT1010" s="253" t="str">
        <f t="shared" si="145"/>
        <v/>
      </c>
      <c r="AU1010" s="253" t="str">
        <f t="shared" si="146"/>
        <v/>
      </c>
      <c r="AV1010" s="253">
        <f t="shared" si="147"/>
        <v>0</v>
      </c>
      <c r="AW1010" s="253">
        <f t="shared" si="148"/>
        <v>3.426566990866797E-6</v>
      </c>
      <c r="AX1010" s="253" t="str">
        <f t="shared" si="149"/>
        <v/>
      </c>
      <c r="AZ1010" s="259"/>
      <c r="BA1010" s="259">
        <f>BA1009+$BD$753</f>
        <v>1.6255999999999937</v>
      </c>
      <c r="BB1010" s="274">
        <f t="shared" si="132"/>
        <v>0.97764024688400375</v>
      </c>
      <c r="BC1010" s="259">
        <f t="shared" si="133"/>
        <v>2.5525769997636338E-4</v>
      </c>
      <c r="BD1010" s="259" t="str">
        <f t="shared" si="130"/>
        <v/>
      </c>
      <c r="BE1010" s="254" t="str">
        <f t="shared" si="131"/>
        <v/>
      </c>
    </row>
    <row r="1011" spans="1:57" ht="20.100000000000001" customHeight="1" x14ac:dyDescent="0.25">
      <c r="A1011" s="247">
        <v>250</v>
      </c>
      <c r="B1011" s="247">
        <f>$B$755+(A1011*$B$758)</f>
        <v>-7211.300238853215</v>
      </c>
      <c r="C1011" s="247">
        <f>_xlfn.NORM.DIST($B1011,$B$752,$B$753,0)</f>
        <v>1.8437098436395652E-6</v>
      </c>
      <c r="D1011" s="247">
        <f>_xlfn.NORM.DIST($B1011,$B$752,$B$753,1)</f>
        <v>1.3498980316300933E-3</v>
      </c>
      <c r="E1011" s="247">
        <f>IF(OR(D1011&lt;$F$757,D1011&gt;$F$758),C1011,"")</f>
        <v>1.8437098436395652E-6</v>
      </c>
      <c r="F1011" s="247" t="str">
        <f>IF(AND(D1011&gt;$F$757,D1011&lt;$F$758),C1011,"")</f>
        <v/>
      </c>
      <c r="G1011" s="247" t="str">
        <f>IF(C1011=MAX($C$761:$C$2761),C1011,"")</f>
        <v/>
      </c>
      <c r="H1011" s="247">
        <f>_xlfn.NORM.DIST(B1011,$F$753,$F$754,0)</f>
        <v>0</v>
      </c>
      <c r="I1011" s="247">
        <f>IF(H1011=MAX($H$761:$H$2761),C1011,"")</f>
        <v>1.8437098436395652E-6</v>
      </c>
      <c r="J1011" s="247" t="str">
        <f>IF(I1011=MIN($I$761:$I$2761),I1011,"")</f>
        <v/>
      </c>
      <c r="K1011" s="247"/>
      <c r="L1011" s="247"/>
      <c r="M1011" s="247"/>
      <c r="N1011" s="247"/>
      <c r="O1011" s="247">
        <v>250</v>
      </c>
      <c r="P1011" s="247">
        <f>$P$755+(O1011*$P$758)</f>
        <v>-420.24229789658227</v>
      </c>
      <c r="Q1011" s="247">
        <f>_xlfn.NORM.DIST(P1011,P$752,P$753,0)</f>
        <v>3.1637808241487229E-5</v>
      </c>
      <c r="R1011" s="247">
        <f>_xlfn.NORM.DIST(P1011,P$752,P$753,1)</f>
        <v>1.3498980316300933E-3</v>
      </c>
      <c r="S1011" s="253">
        <f>IF(OR(R1011&lt;$T$757,R1011&gt;$T$758),Q1011,"")</f>
        <v>3.1637808241487229E-5</v>
      </c>
      <c r="T1011" s="253" t="str">
        <f>IF(AND(R1011&gt;$T$757,R1011&lt;$T$758),Q1011,"")</f>
        <v/>
      </c>
      <c r="U1011" s="253" t="str">
        <f>IF(Q1011=MAX($Q$761:$Q$2761),Q1011,"")</f>
        <v/>
      </c>
      <c r="V1011" s="253">
        <f>_xlfn.NORM.DIST(P1011,$T$753,$T$754,0)</f>
        <v>1.4181614902725134E-56</v>
      </c>
      <c r="W1011" s="253" t="str">
        <f>IF(V1011=MAX($V$761:$V$2761),Q1011,"")</f>
        <v/>
      </c>
      <c r="X1011" s="253" t="str">
        <f t="shared" si="134"/>
        <v/>
      </c>
      <c r="AB1011" s="253">
        <v>250</v>
      </c>
      <c r="AC1011" s="253">
        <f t="shared" si="150"/>
        <v>-650.29603033517787</v>
      </c>
      <c r="AD1011" s="253">
        <f t="shared" si="135"/>
        <v>2.0445373515445209E-5</v>
      </c>
      <c r="AE1011" s="253">
        <f t="shared" si="136"/>
        <v>1.3498980316300933E-3</v>
      </c>
      <c r="AF1011" s="253">
        <f>IF(OR(AE1011&lt;$T$757,AE1011&gt;$T$758),AD1011,"")</f>
        <v>2.0445373515445209E-5</v>
      </c>
      <c r="AG1011" s="253" t="str">
        <f t="shared" si="137"/>
        <v/>
      </c>
      <c r="AH1011" s="253" t="str">
        <f t="shared" si="138"/>
        <v/>
      </c>
      <c r="AI1011" s="253">
        <f t="shared" si="139"/>
        <v>8.9089874873131436E-4</v>
      </c>
      <c r="AJ1011" s="253" t="str">
        <f t="shared" si="140"/>
        <v/>
      </c>
      <c r="AK1011" s="253" t="str">
        <f t="shared" si="141"/>
        <v/>
      </c>
      <c r="AO1011" s="253">
        <v>250</v>
      </c>
      <c r="AP1011" s="253">
        <f t="shared" si="142"/>
        <v>-3833.8217505749226</v>
      </c>
      <c r="AQ1011" s="253">
        <f t="shared" si="143"/>
        <v>3.4679612409784604E-6</v>
      </c>
      <c r="AR1011" s="253">
        <f t="shared" si="144"/>
        <v>1.3498980316300933E-3</v>
      </c>
      <c r="AS1011" s="253">
        <f>IF(OR(AR1011&lt;$T$757,AR1011&gt;$T$758),AQ1011,"")</f>
        <v>3.4679612409784604E-6</v>
      </c>
      <c r="AT1011" s="253" t="str">
        <f t="shared" si="145"/>
        <v/>
      </c>
      <c r="AU1011" s="253" t="str">
        <f t="shared" si="146"/>
        <v/>
      </c>
      <c r="AV1011" s="253">
        <f t="shared" si="147"/>
        <v>0</v>
      </c>
      <c r="AW1011" s="253">
        <f t="shared" si="148"/>
        <v>3.4679612409784604E-6</v>
      </c>
      <c r="AX1011" s="253" t="str">
        <f t="shared" si="149"/>
        <v/>
      </c>
      <c r="AZ1011" s="259"/>
      <c r="BA1011" s="259">
        <f>BA1010+$BD$753</f>
        <v>1.6319999999999937</v>
      </c>
      <c r="BB1011" s="274">
        <f t="shared" si="132"/>
        <v>0.97738498918402739</v>
      </c>
      <c r="BC1011" s="259">
        <f t="shared" si="133"/>
        <v>2.5694898122119447E-4</v>
      </c>
      <c r="BD1011" s="259" t="str">
        <f t="shared" si="130"/>
        <v/>
      </c>
      <c r="BE1011" s="254" t="str">
        <f t="shared" si="131"/>
        <v/>
      </c>
    </row>
    <row r="1012" spans="1:57" ht="20.100000000000001" customHeight="1" x14ac:dyDescent="0.25">
      <c r="A1012" s="247">
        <v>251</v>
      </c>
      <c r="B1012" s="247">
        <f>$B$755+(A1012*$B$758)</f>
        <v>-7201.6851718680773</v>
      </c>
      <c r="C1012" s="247">
        <f>_xlfn.NORM.DIST($B1012,$B$752,$B$753,0)</f>
        <v>1.8659527137757927E-6</v>
      </c>
      <c r="D1012" s="247">
        <f>_xlfn.NORM.DIST($B1012,$B$752,$B$753,1)</f>
        <v>1.3677321686761793E-3</v>
      </c>
      <c r="E1012" s="247">
        <f>IF(OR(D1012&lt;$F$757,D1012&gt;$F$758),C1012,"")</f>
        <v>1.8659527137757927E-6</v>
      </c>
      <c r="F1012" s="247" t="str">
        <f>IF(AND(D1012&gt;$F$757,D1012&lt;$F$758),C1012,"")</f>
        <v/>
      </c>
      <c r="G1012" s="247" t="str">
        <f>IF(C1012=MAX($C$761:$C$2761),C1012,"")</f>
        <v/>
      </c>
      <c r="H1012" s="247">
        <f>_xlfn.NORM.DIST(B1012,$F$753,$F$754,0)</f>
        <v>0</v>
      </c>
      <c r="I1012" s="247">
        <f>IF(H1012=MAX($H$761:$H$2761),C1012,"")</f>
        <v>1.8659527137757927E-6</v>
      </c>
      <c r="J1012" s="247" t="str">
        <f>IF(I1012=MIN($I$761:$I$2761),I1012,"")</f>
        <v/>
      </c>
      <c r="K1012" s="247"/>
      <c r="L1012" s="247"/>
      <c r="M1012" s="247"/>
      <c r="N1012" s="247"/>
      <c r="O1012" s="247">
        <v>251</v>
      </c>
      <c r="P1012" s="247">
        <f>$P$755+(O1012*$P$758)</f>
        <v>-419.68197483272019</v>
      </c>
      <c r="Q1012" s="247">
        <f>_xlfn.NORM.DIST(P1012,P$752,P$753,0)</f>
        <v>3.2019492844700658E-5</v>
      </c>
      <c r="R1012" s="247">
        <f>_xlfn.NORM.DIST(P1012,P$752,P$753,1)</f>
        <v>1.3677321686761793E-3</v>
      </c>
      <c r="S1012" s="253">
        <f>IF(OR(R1012&lt;$T$757,R1012&gt;$T$758),Q1012,"")</f>
        <v>3.2019492844700658E-5</v>
      </c>
      <c r="T1012" s="253" t="str">
        <f>IF(AND(R1012&gt;$T$757,R1012&lt;$T$758),Q1012,"")</f>
        <v/>
      </c>
      <c r="U1012" s="253" t="str">
        <f>IF(Q1012=MAX($Q$761:$Q$2761),Q1012,"")</f>
        <v/>
      </c>
      <c r="V1012" s="253">
        <f>_xlfn.NORM.DIST(P1012,$T$753,$T$754,0)</f>
        <v>1.3320026625480398E-56</v>
      </c>
      <c r="W1012" s="253" t="str">
        <f>IF(V1012=MAX($V$761:$V$2761),Q1012,"")</f>
        <v/>
      </c>
      <c r="X1012" s="253" t="str">
        <f t="shared" si="134"/>
        <v/>
      </c>
      <c r="AB1012" s="253">
        <v>251</v>
      </c>
      <c r="AC1012" s="253">
        <f t="shared" si="150"/>
        <v>-649.42896896139757</v>
      </c>
      <c r="AD1012" s="253">
        <f t="shared" si="135"/>
        <v>2.0692030433592943E-5</v>
      </c>
      <c r="AE1012" s="253">
        <f t="shared" si="136"/>
        <v>1.3677321686761793E-3</v>
      </c>
      <c r="AF1012" s="253">
        <f>IF(OR(AE1012&lt;$T$757,AE1012&gt;$T$758),AD1012,"")</f>
        <v>2.0692030433592943E-5</v>
      </c>
      <c r="AG1012" s="253" t="str">
        <f t="shared" si="137"/>
        <v/>
      </c>
      <c r="AH1012" s="253" t="str">
        <f t="shared" si="138"/>
        <v/>
      </c>
      <c r="AI1012" s="253">
        <f t="shared" si="139"/>
        <v>8.9519463820458703E-4</v>
      </c>
      <c r="AJ1012" s="253" t="str">
        <f t="shared" si="140"/>
        <v/>
      </c>
      <c r="AK1012" s="253" t="str">
        <f t="shared" si="141"/>
        <v/>
      </c>
      <c r="AO1012" s="253">
        <v>251</v>
      </c>
      <c r="AP1012" s="253">
        <f t="shared" si="142"/>
        <v>-3828.7099882408229</v>
      </c>
      <c r="AQ1012" s="253">
        <f t="shared" si="143"/>
        <v>3.5097993923484619E-6</v>
      </c>
      <c r="AR1012" s="253">
        <f t="shared" si="144"/>
        <v>1.3677321686761793E-3</v>
      </c>
      <c r="AS1012" s="253">
        <f>IF(OR(AR1012&lt;$T$757,AR1012&gt;$T$758),AQ1012,"")</f>
        <v>3.5097993923484619E-6</v>
      </c>
      <c r="AT1012" s="253" t="str">
        <f t="shared" si="145"/>
        <v/>
      </c>
      <c r="AU1012" s="253" t="str">
        <f t="shared" si="146"/>
        <v/>
      </c>
      <c r="AV1012" s="253">
        <f t="shared" si="147"/>
        <v>0</v>
      </c>
      <c r="AW1012" s="253">
        <f t="shared" si="148"/>
        <v>3.5097993923484619E-6</v>
      </c>
      <c r="AX1012" s="253" t="str">
        <f t="shared" si="149"/>
        <v/>
      </c>
      <c r="AZ1012" s="259"/>
      <c r="BA1012" s="259">
        <f>BA1011+$BD$753</f>
        <v>1.6383999999999936</v>
      </c>
      <c r="BB1012" s="274">
        <f t="shared" si="132"/>
        <v>0.97712804020280619</v>
      </c>
      <c r="BC1012" s="259">
        <f t="shared" si="133"/>
        <v>2.58641563247064E-4</v>
      </c>
      <c r="BD1012" s="259" t="str">
        <f t="shared" ref="BD1012:BD1075" si="151">IF(BB1012&lt;(1-$AZ$760),BC1012,"")</f>
        <v/>
      </c>
      <c r="BE1012" s="254" t="str">
        <f t="shared" ref="BE1012:BE1075" si="152">IF(BB1012&lt;(1-$AZ$766),BC1012,"")</f>
        <v/>
      </c>
    </row>
    <row r="1013" spans="1:57" ht="20.100000000000001" customHeight="1" x14ac:dyDescent="0.25">
      <c r="A1013" s="247">
        <v>252</v>
      </c>
      <c r="B1013" s="247">
        <f>$B$755+(A1013*$B$758)</f>
        <v>-7192.0701048829405</v>
      </c>
      <c r="C1013" s="247">
        <f>_xlfn.NORM.DIST($B1013,$B$752,$B$753,0)</f>
        <v>1.8884337109939983E-6</v>
      </c>
      <c r="D1013" s="247">
        <f>_xlfn.NORM.DIST($B1013,$B$752,$B$753,1)</f>
        <v>1.3857813154993001E-3</v>
      </c>
      <c r="E1013" s="247">
        <f>IF(OR(D1013&lt;$F$757,D1013&gt;$F$758),C1013,"")</f>
        <v>1.8884337109939983E-6</v>
      </c>
      <c r="F1013" s="247" t="str">
        <f>IF(AND(D1013&gt;$F$757,D1013&lt;$F$758),C1013,"")</f>
        <v/>
      </c>
      <c r="G1013" s="247" t="str">
        <f>IF(C1013=MAX($C$761:$C$2761),C1013,"")</f>
        <v/>
      </c>
      <c r="H1013" s="247">
        <f>_xlfn.NORM.DIST(B1013,$F$753,$F$754,0)</f>
        <v>0</v>
      </c>
      <c r="I1013" s="247">
        <f>IF(H1013=MAX($H$761:$H$2761),C1013,"")</f>
        <v>1.8884337109939983E-6</v>
      </c>
      <c r="J1013" s="247" t="str">
        <f>IF(I1013=MIN($I$761:$I$2761),I1013,"")</f>
        <v/>
      </c>
      <c r="K1013" s="247"/>
      <c r="L1013" s="247"/>
      <c r="M1013" s="247"/>
      <c r="N1013" s="247"/>
      <c r="O1013" s="247">
        <v>252</v>
      </c>
      <c r="P1013" s="247">
        <f>$P$755+(O1013*$P$758)</f>
        <v>-419.1216517688581</v>
      </c>
      <c r="Q1013" s="247">
        <f>_xlfn.NORM.DIST(P1013,P$752,P$753,0)</f>
        <v>3.2405263676006172E-5</v>
      </c>
      <c r="R1013" s="247">
        <f>_xlfn.NORM.DIST(P1013,P$752,P$753,1)</f>
        <v>1.3857813154993001E-3</v>
      </c>
      <c r="S1013" s="253">
        <f>IF(OR(R1013&lt;$T$757,R1013&gt;$T$758),Q1013,"")</f>
        <v>3.2405263676006172E-5</v>
      </c>
      <c r="T1013" s="253" t="str">
        <f>IF(AND(R1013&gt;$T$757,R1013&lt;$T$758),Q1013,"")</f>
        <v/>
      </c>
      <c r="U1013" s="253" t="str">
        <f>IF(Q1013=MAX($Q$761:$Q$2761),Q1013,"")</f>
        <v/>
      </c>
      <c r="V1013" s="253">
        <f>_xlfn.NORM.DIST(P1013,$T$753,$T$754,0)</f>
        <v>1.2510583017056966E-56</v>
      </c>
      <c r="W1013" s="253" t="str">
        <f>IF(V1013=MAX($V$761:$V$2761),Q1013,"")</f>
        <v/>
      </c>
      <c r="X1013" s="253" t="str">
        <f t="shared" si="134"/>
        <v/>
      </c>
      <c r="AB1013" s="253">
        <v>252</v>
      </c>
      <c r="AC1013" s="253">
        <f t="shared" si="150"/>
        <v>-648.56190758761738</v>
      </c>
      <c r="AD1013" s="253">
        <f t="shared" si="135"/>
        <v>2.0941328004309692E-5</v>
      </c>
      <c r="AE1013" s="253">
        <f t="shared" si="136"/>
        <v>1.3857813154993001E-3</v>
      </c>
      <c r="AF1013" s="253">
        <f>IF(OR(AE1013&lt;$T$757,AE1013&gt;$T$758),AD1013,"")</f>
        <v>2.0941328004309692E-5</v>
      </c>
      <c r="AG1013" s="253" t="str">
        <f t="shared" si="137"/>
        <v/>
      </c>
      <c r="AH1013" s="253" t="str">
        <f t="shared" si="138"/>
        <v/>
      </c>
      <c r="AI1013" s="253">
        <f t="shared" si="139"/>
        <v>8.9949685027501821E-4</v>
      </c>
      <c r="AJ1013" s="253" t="str">
        <f t="shared" si="140"/>
        <v/>
      </c>
      <c r="AK1013" s="253" t="str">
        <f t="shared" si="141"/>
        <v/>
      </c>
      <c r="AO1013" s="253">
        <v>252</v>
      </c>
      <c r="AP1013" s="253">
        <f t="shared" si="142"/>
        <v>-3823.5982259067232</v>
      </c>
      <c r="AQ1013" s="253">
        <f t="shared" si="143"/>
        <v>3.5520854534009853E-6</v>
      </c>
      <c r="AR1013" s="253">
        <f t="shared" si="144"/>
        <v>1.3857813154993001E-3</v>
      </c>
      <c r="AS1013" s="253">
        <f>IF(OR(AR1013&lt;$T$757,AR1013&gt;$T$758),AQ1013,"")</f>
        <v>3.5520854534009853E-6</v>
      </c>
      <c r="AT1013" s="253" t="str">
        <f t="shared" si="145"/>
        <v/>
      </c>
      <c r="AU1013" s="253" t="str">
        <f t="shared" si="146"/>
        <v/>
      </c>
      <c r="AV1013" s="253">
        <f t="shared" si="147"/>
        <v>0</v>
      </c>
      <c r="AW1013" s="253">
        <f t="shared" si="148"/>
        <v>3.5520854534009853E-6</v>
      </c>
      <c r="AX1013" s="253" t="str">
        <f t="shared" si="149"/>
        <v/>
      </c>
      <c r="AZ1013" s="259"/>
      <c r="BA1013" s="259">
        <f>BA1012+$BD$753</f>
        <v>1.6447999999999936</v>
      </c>
      <c r="BB1013" s="274">
        <f t="shared" ref="BB1013:BB1076" si="153">_xlfn.CHISQ.DIST.RT(BA1013,7)</f>
        <v>0.97686939863955913</v>
      </c>
      <c r="BC1013" s="259">
        <f t="shared" ref="BC1013:BC1076" si="154">BB1013-BB1014</f>
        <v>2.6033540214487338E-4</v>
      </c>
      <c r="BD1013" s="259" t="str">
        <f t="shared" si="151"/>
        <v/>
      </c>
      <c r="BE1013" s="254" t="str">
        <f t="shared" si="152"/>
        <v/>
      </c>
    </row>
    <row r="1014" spans="1:57" ht="20.100000000000001" customHeight="1" x14ac:dyDescent="0.25">
      <c r="A1014" s="247">
        <v>253</v>
      </c>
      <c r="B1014" s="247">
        <f>$B$755+(A1014*$B$758)</f>
        <v>-7182.4550378978029</v>
      </c>
      <c r="C1014" s="247">
        <f>_xlfn.NORM.DIST($B1014,$B$752,$B$753,0)</f>
        <v>1.911154980529392E-6</v>
      </c>
      <c r="D1014" s="247">
        <f>_xlfn.NORM.DIST($B1014,$B$752,$B$753,1)</f>
        <v>1.4040477720092016E-3</v>
      </c>
      <c r="E1014" s="247">
        <f>IF(OR(D1014&lt;$F$757,D1014&gt;$F$758),C1014,"")</f>
        <v>1.911154980529392E-6</v>
      </c>
      <c r="F1014" s="247" t="str">
        <f>IF(AND(D1014&gt;$F$757,D1014&lt;$F$758),C1014,"")</f>
        <v/>
      </c>
      <c r="G1014" s="247" t="str">
        <f>IF(C1014=MAX($C$761:$C$2761),C1014,"")</f>
        <v/>
      </c>
      <c r="H1014" s="247">
        <f>_xlfn.NORM.DIST(B1014,$F$753,$F$754,0)</f>
        <v>0</v>
      </c>
      <c r="I1014" s="247">
        <f>IF(H1014=MAX($H$761:$H$2761),C1014,"")</f>
        <v>1.911154980529392E-6</v>
      </c>
      <c r="J1014" s="247" t="str">
        <f>IF(I1014=MIN($I$761:$I$2761),I1014,"")</f>
        <v/>
      </c>
      <c r="K1014" s="247"/>
      <c r="L1014" s="247"/>
      <c r="M1014" s="247"/>
      <c r="N1014" s="247"/>
      <c r="O1014" s="247">
        <v>253</v>
      </c>
      <c r="P1014" s="247">
        <f>$P$755+(O1014*$P$758)</f>
        <v>-418.56132870499596</v>
      </c>
      <c r="Q1014" s="247">
        <f>_xlfn.NORM.DIST(P1014,P$752,P$753,0)</f>
        <v>3.2795157547345972E-5</v>
      </c>
      <c r="R1014" s="247">
        <f>_xlfn.NORM.DIST(P1014,P$752,P$753,1)</f>
        <v>1.4040477720092016E-3</v>
      </c>
      <c r="S1014" s="253">
        <f>IF(OR(R1014&lt;$T$757,R1014&gt;$T$758),Q1014,"")</f>
        <v>3.2795157547345972E-5</v>
      </c>
      <c r="T1014" s="253" t="str">
        <f>IF(AND(R1014&gt;$T$757,R1014&lt;$T$758),Q1014,"")</f>
        <v/>
      </c>
      <c r="U1014" s="253" t="str">
        <f>IF(Q1014=MAX($Q$761:$Q$2761),Q1014,"")</f>
        <v/>
      </c>
      <c r="V1014" s="253">
        <f>_xlfn.NORM.DIST(P1014,$T$753,$T$754,0)</f>
        <v>1.1750140417310468E-56</v>
      </c>
      <c r="W1014" s="253" t="str">
        <f>IF(V1014=MAX($V$761:$V$2761),Q1014,"")</f>
        <v/>
      </c>
      <c r="X1014" s="253" t="str">
        <f t="shared" si="134"/>
        <v/>
      </c>
      <c r="AB1014" s="253">
        <v>253</v>
      </c>
      <c r="AC1014" s="253">
        <f t="shared" si="150"/>
        <v>-647.69484621383708</v>
      </c>
      <c r="AD1014" s="253">
        <f t="shared" si="135"/>
        <v>2.1193290016661482E-5</v>
      </c>
      <c r="AE1014" s="253">
        <f t="shared" si="136"/>
        <v>1.4040477720092016E-3</v>
      </c>
      <c r="AF1014" s="253">
        <f>IF(OR(AE1014&lt;$T$757,AE1014&gt;$T$758),AD1014,"")</f>
        <v>2.1193290016661482E-5</v>
      </c>
      <c r="AG1014" s="253" t="str">
        <f t="shared" si="137"/>
        <v/>
      </c>
      <c r="AH1014" s="253" t="str">
        <f t="shared" si="138"/>
        <v/>
      </c>
      <c r="AI1014" s="253">
        <f t="shared" si="139"/>
        <v>9.0380527732785321E-4</v>
      </c>
      <c r="AJ1014" s="253" t="str">
        <f t="shared" si="140"/>
        <v/>
      </c>
      <c r="AK1014" s="253" t="str">
        <f t="shared" si="141"/>
        <v/>
      </c>
      <c r="AO1014" s="253">
        <v>253</v>
      </c>
      <c r="AP1014" s="253">
        <f t="shared" si="142"/>
        <v>-3818.4864635726235</v>
      </c>
      <c r="AQ1014" s="253">
        <f t="shared" si="143"/>
        <v>3.5948234592571617E-6</v>
      </c>
      <c r="AR1014" s="253">
        <f t="shared" si="144"/>
        <v>1.404047772009198E-3</v>
      </c>
      <c r="AS1014" s="253">
        <f>IF(OR(AR1014&lt;$T$757,AR1014&gt;$T$758),AQ1014,"")</f>
        <v>3.5948234592571617E-6</v>
      </c>
      <c r="AT1014" s="253" t="str">
        <f t="shared" si="145"/>
        <v/>
      </c>
      <c r="AU1014" s="253" t="str">
        <f t="shared" si="146"/>
        <v/>
      </c>
      <c r="AV1014" s="253">
        <f t="shared" si="147"/>
        <v>0</v>
      </c>
      <c r="AW1014" s="253">
        <f t="shared" si="148"/>
        <v>3.5948234592571617E-6</v>
      </c>
      <c r="AX1014" s="253" t="str">
        <f t="shared" si="149"/>
        <v/>
      </c>
      <c r="AZ1014" s="259"/>
      <c r="BA1014" s="259">
        <f>BA1013+$BD$753</f>
        <v>1.6511999999999936</v>
      </c>
      <c r="BB1014" s="274">
        <f t="shared" si="153"/>
        <v>0.97660906323741425</v>
      </c>
      <c r="BC1014" s="259">
        <f t="shared" si="154"/>
        <v>2.6203045418404791E-4</v>
      </c>
      <c r="BD1014" s="259" t="str">
        <f t="shared" si="151"/>
        <v/>
      </c>
      <c r="BE1014" s="254" t="str">
        <f t="shared" si="152"/>
        <v/>
      </c>
    </row>
    <row r="1015" spans="1:57" ht="20.100000000000001" customHeight="1" x14ac:dyDescent="0.25">
      <c r="A1015" s="247">
        <v>254</v>
      </c>
      <c r="B1015" s="247">
        <f>$B$755+(A1015*$B$758)</f>
        <v>-7172.8399709126652</v>
      </c>
      <c r="C1015" s="247">
        <f>_xlfn.NORM.DIST($B1015,$B$752,$B$753,0)</f>
        <v>1.9341186818432477E-6</v>
      </c>
      <c r="D1015" s="247">
        <f>_xlfn.NORM.DIST($B1015,$B$752,$B$753,1)</f>
        <v>1.4225338588105773E-3</v>
      </c>
      <c r="E1015" s="247">
        <f>IF(OR(D1015&lt;$F$757,D1015&gt;$F$758),C1015,"")</f>
        <v>1.9341186818432477E-6</v>
      </c>
      <c r="F1015" s="247" t="str">
        <f>IF(AND(D1015&gt;$F$757,D1015&lt;$F$758),C1015,"")</f>
        <v/>
      </c>
      <c r="G1015" s="247" t="str">
        <f>IF(C1015=MAX($C$761:$C$2761),C1015,"")</f>
        <v/>
      </c>
      <c r="H1015" s="247">
        <f>_xlfn.NORM.DIST(B1015,$F$753,$F$754,0)</f>
        <v>0</v>
      </c>
      <c r="I1015" s="247">
        <f>IF(H1015=MAX($H$761:$H$2761),C1015,"")</f>
        <v>1.9341186818432477E-6</v>
      </c>
      <c r="J1015" s="247" t="str">
        <f>IF(I1015=MIN($I$761:$I$2761),I1015,"")</f>
        <v/>
      </c>
      <c r="K1015" s="247"/>
      <c r="L1015" s="247"/>
      <c r="M1015" s="247"/>
      <c r="N1015" s="247"/>
      <c r="O1015" s="247">
        <v>254</v>
      </c>
      <c r="P1015" s="247">
        <f>$P$755+(O1015*$P$758)</f>
        <v>-418.00100564113387</v>
      </c>
      <c r="Q1015" s="247">
        <f>_xlfn.NORM.DIST(P1015,P$752,P$753,0)</f>
        <v>3.3189211514779572E-5</v>
      </c>
      <c r="R1015" s="247">
        <f>_xlfn.NORM.DIST(P1015,P$752,P$753,1)</f>
        <v>1.4225338588105773E-3</v>
      </c>
      <c r="S1015" s="253">
        <f>IF(OR(R1015&lt;$T$757,R1015&gt;$T$758),Q1015,"")</f>
        <v>3.3189211514779572E-5</v>
      </c>
      <c r="T1015" s="253" t="str">
        <f>IF(AND(R1015&gt;$T$757,R1015&lt;$T$758),Q1015,"")</f>
        <v/>
      </c>
      <c r="U1015" s="253" t="str">
        <f>IF(Q1015=MAX($Q$761:$Q$2761),Q1015,"")</f>
        <v/>
      </c>
      <c r="V1015" s="253">
        <f>_xlfn.NORM.DIST(P1015,$T$753,$T$754,0)</f>
        <v>1.1035743945997367E-56</v>
      </c>
      <c r="W1015" s="253" t="str">
        <f>IF(V1015=MAX($V$761:$V$2761),Q1015,"")</f>
        <v/>
      </c>
      <c r="X1015" s="253" t="str">
        <f t="shared" si="134"/>
        <v/>
      </c>
      <c r="AB1015" s="253">
        <v>254</v>
      </c>
      <c r="AC1015" s="253">
        <f t="shared" si="150"/>
        <v>-646.82778484005689</v>
      </c>
      <c r="AD1015" s="253">
        <f t="shared" si="135"/>
        <v>2.1447940417470797E-5</v>
      </c>
      <c r="AE1015" s="253">
        <f t="shared" si="136"/>
        <v>1.4225338588105773E-3</v>
      </c>
      <c r="AF1015" s="253">
        <f>IF(OR(AE1015&lt;$T$757,AE1015&gt;$T$758),AD1015,"")</f>
        <v>2.1447940417470797E-5</v>
      </c>
      <c r="AG1015" s="253" t="str">
        <f t="shared" si="137"/>
        <v/>
      </c>
      <c r="AH1015" s="253" t="str">
        <f t="shared" si="138"/>
        <v/>
      </c>
      <c r="AI1015" s="253">
        <f t="shared" si="139"/>
        <v>9.0811981093298611E-4</v>
      </c>
      <c r="AJ1015" s="253" t="str">
        <f t="shared" si="140"/>
        <v/>
      </c>
      <c r="AK1015" s="253" t="str">
        <f t="shared" si="141"/>
        <v/>
      </c>
      <c r="AO1015" s="253">
        <v>254</v>
      </c>
      <c r="AP1015" s="253">
        <f t="shared" si="142"/>
        <v>-3813.3747012385234</v>
      </c>
      <c r="AQ1015" s="253">
        <f t="shared" si="143"/>
        <v>3.638017471796934E-6</v>
      </c>
      <c r="AR1015" s="253">
        <f t="shared" si="144"/>
        <v>1.4225338588105773E-3</v>
      </c>
      <c r="AS1015" s="253">
        <f>IF(OR(AR1015&lt;$T$757,AR1015&gt;$T$758),AQ1015,"")</f>
        <v>3.638017471796934E-6</v>
      </c>
      <c r="AT1015" s="253" t="str">
        <f t="shared" si="145"/>
        <v/>
      </c>
      <c r="AU1015" s="253" t="str">
        <f t="shared" si="146"/>
        <v/>
      </c>
      <c r="AV1015" s="253">
        <f t="shared" si="147"/>
        <v>0</v>
      </c>
      <c r="AW1015" s="253">
        <f t="shared" si="148"/>
        <v>3.638017471796934E-6</v>
      </c>
      <c r="AX1015" s="253" t="str">
        <f t="shared" si="149"/>
        <v/>
      </c>
      <c r="AZ1015" s="259"/>
      <c r="BA1015" s="259">
        <f>BA1014+$BD$753</f>
        <v>1.6575999999999935</v>
      </c>
      <c r="BB1015" s="274">
        <f t="shared" si="153"/>
        <v>0.97634703278323021</v>
      </c>
      <c r="BC1015" s="259">
        <f t="shared" si="154"/>
        <v>2.6372667581331388E-4</v>
      </c>
      <c r="BD1015" s="259" t="str">
        <f t="shared" si="151"/>
        <v/>
      </c>
      <c r="BE1015" s="254" t="str">
        <f t="shared" si="152"/>
        <v/>
      </c>
    </row>
    <row r="1016" spans="1:57" ht="20.100000000000001" customHeight="1" x14ac:dyDescent="0.25">
      <c r="A1016" s="248">
        <v>255</v>
      </c>
      <c r="B1016" s="247">
        <f>$B$755+(A1016*$B$758)</f>
        <v>-7163.2249039275275</v>
      </c>
      <c r="C1016" s="247">
        <f>_xlfn.NORM.DIST($B1016,$B$752,$B$753,0)</f>
        <v>1.9573269886550402E-6</v>
      </c>
      <c r="D1016" s="247">
        <f>_xlfn.NORM.DIST($B1016,$B$752,$B$753,1)</f>
        <v>1.4412419173400134E-3</v>
      </c>
      <c r="E1016" s="247">
        <f>IF(OR(D1016&lt;$F$757,D1016&gt;$F$758),C1016,"")</f>
        <v>1.9573269886550402E-6</v>
      </c>
      <c r="F1016" s="247" t="str">
        <f>IF(AND(D1016&gt;$F$757,D1016&lt;$F$758),C1016,"")</f>
        <v/>
      </c>
      <c r="G1016" s="247" t="str">
        <f>IF(C1016=MAX($C$761:$C$2761),C1016,"")</f>
        <v/>
      </c>
      <c r="H1016" s="247">
        <f>_xlfn.NORM.DIST(B1016,$F$753,$F$754,0)</f>
        <v>0</v>
      </c>
      <c r="I1016" s="247">
        <f>IF(H1016=MAX($H$761:$H$2761),C1016,"")</f>
        <v>1.9573269886550402E-6</v>
      </c>
      <c r="J1016" s="247" t="str">
        <f>IF(I1016=MIN($I$761:$I$2761),I1016,"")</f>
        <v/>
      </c>
      <c r="K1016" s="247"/>
      <c r="L1016" s="247"/>
      <c r="M1016" s="247"/>
      <c r="N1016" s="247"/>
      <c r="O1016" s="248">
        <v>255</v>
      </c>
      <c r="P1016" s="247">
        <f>$P$755+(O1016*$P$758)</f>
        <v>-417.44068257727179</v>
      </c>
      <c r="Q1016" s="247">
        <f>_xlfn.NORM.DIST(P1016,P$752,P$753,0)</f>
        <v>3.3587462879035206E-5</v>
      </c>
      <c r="R1016" s="247">
        <f>_xlfn.NORM.DIST(P1016,P$752,P$753,1)</f>
        <v>1.4412419173400102E-3</v>
      </c>
      <c r="S1016" s="253">
        <f>IF(OR(R1016&lt;$T$757,R1016&gt;$T$758),Q1016,"")</f>
        <v>3.3587462879035206E-5</v>
      </c>
      <c r="T1016" s="253" t="str">
        <f>IF(AND(R1016&gt;$T$757,R1016&lt;$T$758),Q1016,"")</f>
        <v/>
      </c>
      <c r="U1016" s="253" t="str">
        <f>IF(Q1016=MAX($Q$761:$Q$2761),Q1016,"")</f>
        <v/>
      </c>
      <c r="V1016" s="253">
        <f>_xlfn.NORM.DIST(P1016,$T$753,$T$754,0)</f>
        <v>1.0364616211350296E-56</v>
      </c>
      <c r="W1016" s="253" t="str">
        <f>IF(V1016=MAX($V$761:$V$2761),Q1016,"")</f>
        <v/>
      </c>
      <c r="X1016" s="253" t="str">
        <f t="shared" si="134"/>
        <v/>
      </c>
      <c r="AB1016" s="259">
        <v>255</v>
      </c>
      <c r="AC1016" s="253">
        <f t="shared" si="150"/>
        <v>-645.9607234662767</v>
      </c>
      <c r="AD1016" s="253">
        <f t="shared" si="135"/>
        <v>2.1705303311672958E-5</v>
      </c>
      <c r="AE1016" s="253">
        <f t="shared" si="136"/>
        <v>1.4412419173400102E-3</v>
      </c>
      <c r="AF1016" s="253">
        <f>IF(OR(AE1016&lt;$T$757,AE1016&gt;$T$758),AD1016,"")</f>
        <v>2.1705303311672958E-5</v>
      </c>
      <c r="AG1016" s="253" t="str">
        <f t="shared" si="137"/>
        <v/>
      </c>
      <c r="AH1016" s="253" t="str">
        <f t="shared" si="138"/>
        <v/>
      </c>
      <c r="AI1016" s="253">
        <f t="shared" si="139"/>
        <v>9.1244034184801326E-4</v>
      </c>
      <c r="AJ1016" s="253" t="str">
        <f t="shared" si="140"/>
        <v/>
      </c>
      <c r="AK1016" s="253" t="str">
        <f t="shared" si="141"/>
        <v/>
      </c>
      <c r="AO1016" s="259">
        <v>255</v>
      </c>
      <c r="AP1016" s="253">
        <f t="shared" si="142"/>
        <v>-3808.2629389044232</v>
      </c>
      <c r="AQ1016" s="253">
        <f t="shared" si="143"/>
        <v>3.6816715797194433E-6</v>
      </c>
      <c r="AR1016" s="253">
        <f t="shared" si="144"/>
        <v>1.4412419173400134E-3</v>
      </c>
      <c r="AS1016" s="253">
        <f>IF(OR(AR1016&lt;$T$757,AR1016&gt;$T$758),AQ1016,"")</f>
        <v>3.6816715797194433E-6</v>
      </c>
      <c r="AT1016" s="253" t="str">
        <f t="shared" si="145"/>
        <v/>
      </c>
      <c r="AU1016" s="253" t="str">
        <f t="shared" si="146"/>
        <v/>
      </c>
      <c r="AV1016" s="253">
        <f t="shared" si="147"/>
        <v>0</v>
      </c>
      <c r="AW1016" s="253">
        <f t="shared" si="148"/>
        <v>3.6816715797194433E-6</v>
      </c>
      <c r="AX1016" s="253" t="str">
        <f t="shared" si="149"/>
        <v/>
      </c>
      <c r="AZ1016" s="259"/>
      <c r="BA1016" s="259">
        <f>BA1015+$BD$753</f>
        <v>1.6639999999999935</v>
      </c>
      <c r="BB1016" s="274">
        <f t="shared" si="153"/>
        <v>0.97608330610741689</v>
      </c>
      <c r="BC1016" s="259">
        <f t="shared" si="154"/>
        <v>2.6542402366136475E-4</v>
      </c>
      <c r="BD1016" s="259" t="str">
        <f t="shared" si="151"/>
        <v/>
      </c>
      <c r="BE1016" s="254" t="str">
        <f t="shared" si="152"/>
        <v/>
      </c>
    </row>
    <row r="1017" spans="1:57" ht="20.100000000000001" customHeight="1" x14ac:dyDescent="0.25">
      <c r="A1017" s="247">
        <v>256</v>
      </c>
      <c r="B1017" s="247">
        <f>$B$755+(A1017*$B$758)</f>
        <v>-7153.6098369423898</v>
      </c>
      <c r="C1017" s="247">
        <f>_xlfn.NORM.DIST($B1017,$B$752,$B$753,0)</f>
        <v>1.9807820889738105E-6</v>
      </c>
      <c r="D1017" s="247">
        <f>_xlfn.NORM.DIST($B1017,$B$752,$B$753,1)</f>
        <v>1.4601743100032204E-3</v>
      </c>
      <c r="E1017" s="247">
        <f>IF(OR(D1017&lt;$F$757,D1017&gt;$F$758),C1017,"")</f>
        <v>1.9807820889738105E-6</v>
      </c>
      <c r="F1017" s="247" t="str">
        <f>IF(AND(D1017&gt;$F$757,D1017&lt;$F$758),C1017,"")</f>
        <v/>
      </c>
      <c r="G1017" s="247" t="str">
        <f>IF(C1017=MAX($C$761:$C$2761),C1017,"")</f>
        <v/>
      </c>
      <c r="H1017" s="247">
        <f>_xlfn.NORM.DIST(B1017,$F$753,$F$754,0)</f>
        <v>0</v>
      </c>
      <c r="I1017" s="247">
        <f>IF(H1017=MAX($H$761:$H$2761),C1017,"")</f>
        <v>1.9807820889738105E-6</v>
      </c>
      <c r="J1017" s="247" t="str">
        <f>IF(I1017=MIN($I$761:$I$2761),I1017,"")</f>
        <v/>
      </c>
      <c r="K1017" s="247"/>
      <c r="L1017" s="247"/>
      <c r="M1017" s="247"/>
      <c r="N1017" s="247"/>
      <c r="O1017" s="247">
        <v>256</v>
      </c>
      <c r="P1017" s="247">
        <f>$P$755+(O1017*$P$758)</f>
        <v>-416.88035951340964</v>
      </c>
      <c r="Q1017" s="247">
        <f>_xlfn.NORM.DIST(P1017,P$752,P$753,0)</f>
        <v>3.3989949186048319E-5</v>
      </c>
      <c r="R1017" s="247">
        <f>_xlfn.NORM.DIST(P1017,P$752,P$753,1)</f>
        <v>1.4601743100032204E-3</v>
      </c>
      <c r="S1017" s="253">
        <f>IF(OR(R1017&lt;$T$757,R1017&gt;$T$758),Q1017,"")</f>
        <v>3.3989949186048319E-5</v>
      </c>
      <c r="T1017" s="253" t="str">
        <f>IF(AND(R1017&gt;$T$757,R1017&lt;$T$758),Q1017,"")</f>
        <v/>
      </c>
      <c r="U1017" s="253" t="str">
        <f>IF(Q1017=MAX($Q$761:$Q$2761),Q1017,"")</f>
        <v/>
      </c>
      <c r="V1017" s="253">
        <f>_xlfn.NORM.DIST(P1017,$T$753,$T$754,0)</f>
        <v>9.7341466913055089E-57</v>
      </c>
      <c r="W1017" s="253" t="str">
        <f>IF(V1017=MAX($V$761:$V$2761),Q1017,"")</f>
        <v/>
      </c>
      <c r="X1017" s="253" t="str">
        <f t="shared" ref="X1017:X1080" si="155">IF(W1017=MIN($W$761:$W$2761),W1017,"")</f>
        <v/>
      </c>
      <c r="AB1017" s="253">
        <v>256</v>
      </c>
      <c r="AC1017" s="253">
        <f t="shared" si="150"/>
        <v>-645.0936620924964</v>
      </c>
      <c r="AD1017" s="253">
        <f t="shared" ref="AD1017:AD1080" si="156">_xlfn.NORM.DIST(AC1017,AC$752,AC$753,0)</f>
        <v>2.1965402962664092E-5</v>
      </c>
      <c r="AE1017" s="253">
        <f t="shared" ref="AE1017:AE1080" si="157">_xlfn.NORM.DIST(AC1017,AC$752,AC$753,1)</f>
        <v>1.4601743100032204E-3</v>
      </c>
      <c r="AF1017" s="253">
        <f>IF(OR(AE1017&lt;$T$757,AE1017&gt;$T$758),AD1017,"")</f>
        <v>2.1965402962664092E-5</v>
      </c>
      <c r="AG1017" s="253" t="str">
        <f t="shared" ref="AG1017:AG1080" si="158">IF(AND(AE1017&gt;$AG$757,AE1017&lt;$AG$758),AD1017,"")</f>
        <v/>
      </c>
      <c r="AH1017" s="253" t="str">
        <f t="shared" ref="AH1017:AH1080" si="159">IF(AD1017=MAX($AD$761:$AD$2761),AD1017,"")</f>
        <v/>
      </c>
      <c r="AI1017" s="253">
        <f t="shared" ref="AI1017:AI1080" si="160">_xlfn.NORM.DIST(AC1017,$AG$753,$AG$754,0)</f>
        <v>9.1676676002136308E-4</v>
      </c>
      <c r="AJ1017" s="253" t="str">
        <f t="shared" ref="AJ1017:AJ1080" si="161">IF(AI1017=MAX($AI$761:$AI$2761),AD1017,"")</f>
        <v/>
      </c>
      <c r="AK1017" s="253" t="str">
        <f t="shared" ref="AK1017:AK1080" si="162">IF(AJ1017=MIN($AJ$761:$AJ$2761),AJ1017,"")</f>
        <v/>
      </c>
      <c r="AO1017" s="253">
        <v>256</v>
      </c>
      <c r="AP1017" s="253">
        <f t="shared" ref="AP1017:AP1080" si="163">AP$755+(AO1017*AP$758)</f>
        <v>-3803.1511765703235</v>
      </c>
      <c r="AQ1017" s="253">
        <f t="shared" ref="AQ1017:AQ1080" si="164">_xlfn.NORM.DIST(AP1017,AP$752,AP$753,0)</f>
        <v>3.7257898986020858E-6</v>
      </c>
      <c r="AR1017" s="253">
        <f t="shared" ref="AR1017:AR1080" si="165">_xlfn.NORM.DIST(AP1017,AP$752,AP$753,1)</f>
        <v>1.4601743100032204E-3</v>
      </c>
      <c r="AS1017" s="253">
        <f>IF(OR(AR1017&lt;$T$757,AR1017&gt;$T$758),AQ1017,"")</f>
        <v>3.7257898986020858E-6</v>
      </c>
      <c r="AT1017" s="253" t="str">
        <f t="shared" ref="AT1017:AT1080" si="166">IF(AND(AR1017&gt;$AG$757,AR1017&lt;$AG$758),AQ1017,"")</f>
        <v/>
      </c>
      <c r="AU1017" s="253" t="str">
        <f t="shared" ref="AU1017:AU1080" si="167">IF(AQ1017=MAX($AQ$761:$AQ$2761),AQ1017,"")</f>
        <v/>
      </c>
      <c r="AV1017" s="253">
        <f t="shared" ref="AV1017:AV1080" si="168">_xlfn.NORM.DIST(AP1017,$AT$753,$AT$754,0)</f>
        <v>0</v>
      </c>
      <c r="AW1017" s="253">
        <f t="shared" ref="AW1017:AW1080" si="169">IF(AV1017=MAX($AV$761:$AV$2761),AQ1017,"")</f>
        <v>3.7257898986020858E-6</v>
      </c>
      <c r="AX1017" s="253" t="str">
        <f t="shared" ref="AX1017:AX1080" si="170">IF(AW1017=MIN($AW$761:$AW$2761),AW1017,"")</f>
        <v/>
      </c>
      <c r="AZ1017" s="259"/>
      <c r="BA1017" s="259">
        <f>BA1016+$BD$753</f>
        <v>1.6703999999999934</v>
      </c>
      <c r="BB1017" s="274">
        <f t="shared" si="153"/>
        <v>0.97581788208375553</v>
      </c>
      <c r="BC1017" s="259">
        <f t="shared" si="154"/>
        <v>2.6712245453652805E-4</v>
      </c>
      <c r="BD1017" s="259" t="str">
        <f t="shared" si="151"/>
        <v/>
      </c>
      <c r="BE1017" s="254" t="str">
        <f t="shared" si="152"/>
        <v/>
      </c>
    </row>
    <row r="1018" spans="1:57" ht="20.100000000000001" customHeight="1" x14ac:dyDescent="0.25">
      <c r="A1018" s="247">
        <v>257</v>
      </c>
      <c r="B1018" s="247">
        <f>$B$755+(A1018*$B$758)</f>
        <v>-7143.9947699572522</v>
      </c>
      <c r="C1018" s="247">
        <f>_xlfn.NORM.DIST($B1018,$B$752,$B$753,0)</f>
        <v>2.0044861851287653E-6</v>
      </c>
      <c r="D1018" s="247">
        <f>_xlfn.NORM.DIST($B1018,$B$752,$B$753,1)</f>
        <v>1.4793334203125842E-3</v>
      </c>
      <c r="E1018" s="247">
        <f>IF(OR(D1018&lt;$F$757,D1018&gt;$F$758),C1018,"")</f>
        <v>2.0044861851287653E-6</v>
      </c>
      <c r="F1018" s="247" t="str">
        <f>IF(AND(D1018&gt;$F$757,D1018&lt;$F$758),C1018,"")</f>
        <v/>
      </c>
      <c r="G1018" s="247" t="str">
        <f>IF(C1018=MAX($C$761:$C$2761),C1018,"")</f>
        <v/>
      </c>
      <c r="H1018" s="247">
        <f>_xlfn.NORM.DIST(B1018,$F$753,$F$754,0)</f>
        <v>0</v>
      </c>
      <c r="I1018" s="247">
        <f>IF(H1018=MAX($H$761:$H$2761),C1018,"")</f>
        <v>2.0044861851287653E-6</v>
      </c>
      <c r="J1018" s="247" t="str">
        <f>IF(I1018=MIN($I$761:$I$2761),I1018,"")</f>
        <v/>
      </c>
      <c r="K1018" s="247"/>
      <c r="L1018" s="247"/>
      <c r="M1018" s="247"/>
      <c r="N1018" s="247"/>
      <c r="O1018" s="247">
        <v>257</v>
      </c>
      <c r="P1018" s="247">
        <f>$P$755+(O1018*$P$758)</f>
        <v>-416.3200364495475</v>
      </c>
      <c r="Q1018" s="247">
        <f>_xlfn.NORM.DIST(P1018,P$752,P$753,0)</f>
        <v>3.4396708227486098E-5</v>
      </c>
      <c r="R1018" s="247">
        <f>_xlfn.NORM.DIST(P1018,P$752,P$753,1)</f>
        <v>1.4793334203125842E-3</v>
      </c>
      <c r="S1018" s="253">
        <f>IF(OR(R1018&lt;$T$757,R1018&gt;$T$758),Q1018,"")</f>
        <v>3.4396708227486098E-5</v>
      </c>
      <c r="T1018" s="253" t="str">
        <f>IF(AND(R1018&gt;$T$757,R1018&lt;$T$758),Q1018,"")</f>
        <v/>
      </c>
      <c r="U1018" s="253" t="str">
        <f>IF(Q1018=MAX($Q$761:$Q$2761),Q1018,"")</f>
        <v/>
      </c>
      <c r="V1018" s="253">
        <f>_xlfn.NORM.DIST(P1018,$T$753,$T$754,0)</f>
        <v>9.1418817474816771E-57</v>
      </c>
      <c r="W1018" s="253" t="str">
        <f>IF(V1018=MAX($V$761:$V$2761),Q1018,"")</f>
        <v/>
      </c>
      <c r="X1018" s="253" t="str">
        <f t="shared" si="155"/>
        <v/>
      </c>
      <c r="AB1018" s="253">
        <v>257</v>
      </c>
      <c r="AC1018" s="253">
        <f t="shared" ref="AC1018:AC1081" si="171">$AC$755+(AB1018*$AC$758)</f>
        <v>-644.2266007187161</v>
      </c>
      <c r="AD1018" s="253">
        <f t="shared" si="156"/>
        <v>2.2228263792640161E-5</v>
      </c>
      <c r="AE1018" s="253">
        <f t="shared" si="157"/>
        <v>1.4793334203125842E-3</v>
      </c>
      <c r="AF1018" s="253">
        <f>IF(OR(AE1018&lt;$T$757,AE1018&gt;$T$758),AD1018,"")</f>
        <v>2.2228263792640161E-5</v>
      </c>
      <c r="AG1018" s="253" t="str">
        <f t="shared" si="158"/>
        <v/>
      </c>
      <c r="AH1018" s="253" t="str">
        <f t="shared" si="159"/>
        <v/>
      </c>
      <c r="AI1018" s="253">
        <f t="shared" si="160"/>
        <v>9.2109895459550439E-4</v>
      </c>
      <c r="AJ1018" s="253" t="str">
        <f t="shared" si="161"/>
        <v/>
      </c>
      <c r="AK1018" s="253" t="str">
        <f t="shared" si="162"/>
        <v/>
      </c>
      <c r="AO1018" s="253">
        <v>257</v>
      </c>
      <c r="AP1018" s="253">
        <f t="shared" si="163"/>
        <v>-3798.0394142362238</v>
      </c>
      <c r="AQ1018" s="253">
        <f t="shared" si="164"/>
        <v>3.770376570958039E-6</v>
      </c>
      <c r="AR1018" s="253">
        <f t="shared" si="165"/>
        <v>1.479333420312581E-3</v>
      </c>
      <c r="AS1018" s="253">
        <f>IF(OR(AR1018&lt;$T$757,AR1018&gt;$T$758),AQ1018,"")</f>
        <v>3.770376570958039E-6</v>
      </c>
      <c r="AT1018" s="253" t="str">
        <f t="shared" si="166"/>
        <v/>
      </c>
      <c r="AU1018" s="253" t="str">
        <f t="shared" si="167"/>
        <v/>
      </c>
      <c r="AV1018" s="253">
        <f t="shared" si="168"/>
        <v>0</v>
      </c>
      <c r="AW1018" s="253">
        <f t="shared" si="169"/>
        <v>3.770376570958039E-6</v>
      </c>
      <c r="AX1018" s="253" t="str">
        <f t="shared" si="170"/>
        <v/>
      </c>
      <c r="AZ1018" s="259"/>
      <c r="BA1018" s="259">
        <f>BA1017+$BD$753</f>
        <v>1.6767999999999934</v>
      </c>
      <c r="BB1018" s="274">
        <f t="shared" si="153"/>
        <v>0.975550759629219</v>
      </c>
      <c r="BC1018" s="259">
        <f t="shared" si="154"/>
        <v>2.6882192542854177E-4</v>
      </c>
      <c r="BD1018" s="259" t="str">
        <f t="shared" si="151"/>
        <v/>
      </c>
      <c r="BE1018" s="254" t="str">
        <f t="shared" si="152"/>
        <v/>
      </c>
    </row>
    <row r="1019" spans="1:57" ht="20.100000000000001" customHeight="1" x14ac:dyDescent="0.25">
      <c r="A1019" s="247">
        <v>258</v>
      </c>
      <c r="B1019" s="247">
        <f>$B$755+(A1019*$B$758)</f>
        <v>-7134.3797029721145</v>
      </c>
      <c r="C1019" s="247">
        <f>_xlfn.NORM.DIST($B1019,$B$752,$B$753,0)</f>
        <v>2.0284414937990841E-6</v>
      </c>
      <c r="D1019" s="247">
        <f>_xlfn.NORM.DIST($B1019,$B$752,$B$753,1)</f>
        <v>1.4987216530249958E-3</v>
      </c>
      <c r="E1019" s="247">
        <f>IF(OR(D1019&lt;$F$757,D1019&gt;$F$758),C1019,"")</f>
        <v>2.0284414937990841E-6</v>
      </c>
      <c r="F1019" s="247" t="str">
        <f>IF(AND(D1019&gt;$F$757,D1019&lt;$F$758),C1019,"")</f>
        <v/>
      </c>
      <c r="G1019" s="247" t="str">
        <f>IF(C1019=MAX($C$761:$C$2761),C1019,"")</f>
        <v/>
      </c>
      <c r="H1019" s="247">
        <f>_xlfn.NORM.DIST(B1019,$F$753,$F$754,0)</f>
        <v>0</v>
      </c>
      <c r="I1019" s="247">
        <f>IF(H1019=MAX($H$761:$H$2761),C1019,"")</f>
        <v>2.0284414937990841E-6</v>
      </c>
      <c r="J1019" s="247" t="str">
        <f>IF(I1019=MIN($I$761:$I$2761),I1019,"")</f>
        <v/>
      </c>
      <c r="K1019" s="247"/>
      <c r="L1019" s="247"/>
      <c r="M1019" s="247"/>
      <c r="N1019" s="247"/>
      <c r="O1019" s="247">
        <v>258</v>
      </c>
      <c r="P1019" s="247">
        <f>$P$755+(O1019*$P$758)</f>
        <v>-415.75971338568542</v>
      </c>
      <c r="Q1019" s="247">
        <f>_xlfn.NORM.DIST(P1019,P$752,P$753,0)</f>
        <v>3.4807778041259546E-5</v>
      </c>
      <c r="R1019" s="247">
        <f>_xlfn.NORM.DIST(P1019,P$752,P$753,1)</f>
        <v>1.4987216530249958E-3</v>
      </c>
      <c r="S1019" s="253">
        <f>IF(OR(R1019&lt;$T$757,R1019&gt;$T$758),Q1019,"")</f>
        <v>3.4807778041259546E-5</v>
      </c>
      <c r="T1019" s="253" t="str">
        <f>IF(AND(R1019&gt;$T$757,R1019&lt;$T$758),Q1019,"")</f>
        <v/>
      </c>
      <c r="U1019" s="253" t="str">
        <f>IF(Q1019=MAX($Q$761:$Q$2761),Q1019,"")</f>
        <v/>
      </c>
      <c r="V1019" s="253">
        <f>_xlfn.NORM.DIST(P1019,$T$753,$T$754,0)</f>
        <v>8.5855152343505943E-57</v>
      </c>
      <c r="W1019" s="253" t="str">
        <f>IF(V1019=MAX($V$761:$V$2761),Q1019,"")</f>
        <v/>
      </c>
      <c r="X1019" s="253" t="str">
        <f t="shared" si="155"/>
        <v/>
      </c>
      <c r="AB1019" s="253">
        <v>258</v>
      </c>
      <c r="AC1019" s="253">
        <f t="shared" si="171"/>
        <v>-643.35953934493591</v>
      </c>
      <c r="AD1019" s="253">
        <f t="shared" si="156"/>
        <v>2.249391038292768E-5</v>
      </c>
      <c r="AE1019" s="253">
        <f t="shared" si="157"/>
        <v>1.4987216530249958E-3</v>
      </c>
      <c r="AF1019" s="253">
        <f>IF(OR(AE1019&lt;$T$757,AE1019&gt;$T$758),AD1019,"")</f>
        <v>2.249391038292768E-5</v>
      </c>
      <c r="AG1019" s="253" t="str">
        <f t="shared" si="158"/>
        <v/>
      </c>
      <c r="AH1019" s="253" t="str">
        <f t="shared" si="159"/>
        <v/>
      </c>
      <c r="AI1019" s="253">
        <f t="shared" si="160"/>
        <v>9.2543681391023735E-4</v>
      </c>
      <c r="AJ1019" s="253" t="str">
        <f t="shared" si="161"/>
        <v/>
      </c>
      <c r="AK1019" s="253" t="str">
        <f t="shared" si="162"/>
        <v/>
      </c>
      <c r="AO1019" s="253">
        <v>258</v>
      </c>
      <c r="AP1019" s="253">
        <f t="shared" si="163"/>
        <v>-3792.9276519021237</v>
      </c>
      <c r="AQ1019" s="253">
        <f t="shared" si="164"/>
        <v>3.8154357662923503E-6</v>
      </c>
      <c r="AR1019" s="253">
        <f t="shared" si="165"/>
        <v>1.4987216530249958E-3</v>
      </c>
      <c r="AS1019" s="253">
        <f>IF(OR(AR1019&lt;$T$757,AR1019&gt;$T$758),AQ1019,"")</f>
        <v>3.8154357662923503E-6</v>
      </c>
      <c r="AT1019" s="253" t="str">
        <f t="shared" si="166"/>
        <v/>
      </c>
      <c r="AU1019" s="253" t="str">
        <f t="shared" si="167"/>
        <v/>
      </c>
      <c r="AV1019" s="253">
        <f t="shared" si="168"/>
        <v>0</v>
      </c>
      <c r="AW1019" s="253">
        <f t="shared" si="169"/>
        <v>3.8154357662923503E-6</v>
      </c>
      <c r="AX1019" s="253" t="str">
        <f t="shared" si="170"/>
        <v/>
      </c>
      <c r="AZ1019" s="259"/>
      <c r="BA1019" s="259">
        <f>BA1018+$BD$753</f>
        <v>1.6831999999999934</v>
      </c>
      <c r="BB1019" s="274">
        <f t="shared" si="153"/>
        <v>0.97528193770379046</v>
      </c>
      <c r="BC1019" s="259">
        <f t="shared" si="154"/>
        <v>2.7052239350777718E-4</v>
      </c>
      <c r="BD1019" s="259" t="str">
        <f t="shared" si="151"/>
        <v/>
      </c>
      <c r="BE1019" s="254" t="str">
        <f t="shared" si="152"/>
        <v/>
      </c>
    </row>
    <row r="1020" spans="1:57" ht="20.100000000000001" customHeight="1" x14ac:dyDescent="0.25">
      <c r="A1020" s="247">
        <v>259</v>
      </c>
      <c r="B1020" s="247">
        <f>$B$755+(A1020*$B$758)</f>
        <v>-7124.7646359869768</v>
      </c>
      <c r="C1020" s="247">
        <f>_xlfn.NORM.DIST($B1020,$B$752,$B$753,0)</f>
        <v>2.0526502460429314E-6</v>
      </c>
      <c r="D1020" s="247">
        <f>_xlfn.NORM.DIST($B1020,$B$752,$B$753,1)</f>
        <v>1.5183414342799769E-3</v>
      </c>
      <c r="E1020" s="247">
        <f>IF(OR(D1020&lt;$F$757,D1020&gt;$F$758),C1020,"")</f>
        <v>2.0526502460429314E-6</v>
      </c>
      <c r="F1020" s="247" t="str">
        <f>IF(AND(D1020&gt;$F$757,D1020&lt;$F$758),C1020,"")</f>
        <v/>
      </c>
      <c r="G1020" s="247" t="str">
        <f>IF(C1020=MAX($C$761:$C$2761),C1020,"")</f>
        <v/>
      </c>
      <c r="H1020" s="247">
        <f>_xlfn.NORM.DIST(B1020,$F$753,$F$754,0)</f>
        <v>0</v>
      </c>
      <c r="I1020" s="247">
        <f>IF(H1020=MAX($H$761:$H$2761),C1020,"")</f>
        <v>2.0526502460429314E-6</v>
      </c>
      <c r="J1020" s="247" t="str">
        <f>IF(I1020=MIN($I$761:$I$2761),I1020,"")</f>
        <v/>
      </c>
      <c r="K1020" s="247"/>
      <c r="L1020" s="247"/>
      <c r="M1020" s="247"/>
      <c r="N1020" s="247"/>
      <c r="O1020" s="247">
        <v>259</v>
      </c>
      <c r="P1020" s="247">
        <f>$P$755+(O1020*$P$758)</f>
        <v>-415.19939032182333</v>
      </c>
      <c r="Q1020" s="247">
        <f>_xlfn.NORM.DIST(P1020,P$752,P$753,0)</f>
        <v>3.5223196912020995E-5</v>
      </c>
      <c r="R1020" s="247">
        <f>_xlfn.NORM.DIST(P1020,P$752,P$753,1)</f>
        <v>1.5183414342799769E-3</v>
      </c>
      <c r="S1020" s="253">
        <f>IF(OR(R1020&lt;$T$757,R1020&gt;$T$758),Q1020,"")</f>
        <v>3.5223196912020995E-5</v>
      </c>
      <c r="T1020" s="253" t="str">
        <f>IF(AND(R1020&gt;$T$757,R1020&lt;$T$758),Q1020,"")</f>
        <v/>
      </c>
      <c r="U1020" s="253" t="str">
        <f>IF(Q1020=MAX($Q$761:$Q$2761),Q1020,"")</f>
        <v/>
      </c>
      <c r="V1020" s="253">
        <f>_xlfn.NORM.DIST(P1020,$T$753,$T$754,0)</f>
        <v>8.0628796682760149E-57</v>
      </c>
      <c r="W1020" s="253" t="str">
        <f>IF(V1020=MAX($V$761:$V$2761),Q1020,"")</f>
        <v/>
      </c>
      <c r="X1020" s="253" t="str">
        <f t="shared" si="155"/>
        <v/>
      </c>
      <c r="AB1020" s="253">
        <v>259</v>
      </c>
      <c r="AC1020" s="253">
        <f t="shared" si="171"/>
        <v>-642.49247797115572</v>
      </c>
      <c r="AD1020" s="253">
        <f t="shared" si="156"/>
        <v>2.2762367474305606E-5</v>
      </c>
      <c r="AE1020" s="253">
        <f t="shared" si="157"/>
        <v>1.5183414342799769E-3</v>
      </c>
      <c r="AF1020" s="253">
        <f>IF(OR(AE1020&lt;$T$757,AE1020&gt;$T$758),AD1020,"")</f>
        <v>2.2762367474305606E-5</v>
      </c>
      <c r="AG1020" s="253" t="str">
        <f t="shared" si="158"/>
        <v/>
      </c>
      <c r="AH1020" s="253" t="str">
        <f t="shared" si="159"/>
        <v/>
      </c>
      <c r="AI1020" s="253">
        <f t="shared" si="160"/>
        <v>9.2978022550606592E-4</v>
      </c>
      <c r="AJ1020" s="253" t="str">
        <f t="shared" si="161"/>
        <v/>
      </c>
      <c r="AK1020" s="253" t="str">
        <f t="shared" si="162"/>
        <v/>
      </c>
      <c r="AO1020" s="253">
        <v>259</v>
      </c>
      <c r="AP1020" s="253">
        <f t="shared" si="163"/>
        <v>-3787.8158895680235</v>
      </c>
      <c r="AQ1020" s="253">
        <f t="shared" si="164"/>
        <v>3.8609716811564707E-6</v>
      </c>
      <c r="AR1020" s="253">
        <f t="shared" si="165"/>
        <v>1.5183414342799769E-3</v>
      </c>
      <c r="AS1020" s="253">
        <f>IF(OR(AR1020&lt;$T$757,AR1020&gt;$T$758),AQ1020,"")</f>
        <v>3.8609716811564707E-6</v>
      </c>
      <c r="AT1020" s="253" t="str">
        <f t="shared" si="166"/>
        <v/>
      </c>
      <c r="AU1020" s="253" t="str">
        <f t="shared" si="167"/>
        <v/>
      </c>
      <c r="AV1020" s="253">
        <f t="shared" si="168"/>
        <v>0</v>
      </c>
      <c r="AW1020" s="253">
        <f t="shared" si="169"/>
        <v>3.8609716811564707E-6</v>
      </c>
      <c r="AX1020" s="253" t="str">
        <f t="shared" si="170"/>
        <v/>
      </c>
      <c r="AZ1020" s="259"/>
      <c r="BA1020" s="259">
        <f>BA1019+$BD$753</f>
        <v>1.6895999999999933</v>
      </c>
      <c r="BB1020" s="274">
        <f t="shared" si="153"/>
        <v>0.97501141531028268</v>
      </c>
      <c r="BC1020" s="259">
        <f t="shared" si="154"/>
        <v>2.7222381612668212E-4</v>
      </c>
      <c r="BD1020" s="259" t="str">
        <f t="shared" si="151"/>
        <v/>
      </c>
      <c r="BE1020" s="254" t="str">
        <f t="shared" si="152"/>
        <v/>
      </c>
    </row>
    <row r="1021" spans="1:57" ht="20.100000000000001" customHeight="1" x14ac:dyDescent="0.25">
      <c r="A1021" s="247">
        <v>260</v>
      </c>
      <c r="B1021" s="247">
        <f>$B$755+(A1021*$B$758)</f>
        <v>-7115.1495690018392</v>
      </c>
      <c r="C1021" s="247">
        <f>_xlfn.NORM.DIST($B1021,$B$752,$B$753,0)</f>
        <v>2.0771146873256706E-6</v>
      </c>
      <c r="D1021" s="247">
        <f>_xlfn.NORM.DIST($B1021,$B$752,$B$753,1)</f>
        <v>1.538195211738057E-3</v>
      </c>
      <c r="E1021" s="247">
        <f>IF(OR(D1021&lt;$F$757,D1021&gt;$F$758),C1021,"")</f>
        <v>2.0771146873256706E-6</v>
      </c>
      <c r="F1021" s="247" t="str">
        <f>IF(AND(D1021&gt;$F$757,D1021&lt;$F$758),C1021,"")</f>
        <v/>
      </c>
      <c r="G1021" s="247" t="str">
        <f>IF(C1021=MAX($C$761:$C$2761),C1021,"")</f>
        <v/>
      </c>
      <c r="H1021" s="247">
        <f>_xlfn.NORM.DIST(B1021,$F$753,$F$754,0)</f>
        <v>0</v>
      </c>
      <c r="I1021" s="247">
        <f>IF(H1021=MAX($H$761:$H$2761),C1021,"")</f>
        <v>2.0771146873256706E-6</v>
      </c>
      <c r="J1021" s="247" t="str">
        <f>IF(I1021=MIN($I$761:$I$2761),I1021,"")</f>
        <v/>
      </c>
      <c r="K1021" s="247"/>
      <c r="L1021" s="247"/>
      <c r="M1021" s="247"/>
      <c r="N1021" s="247"/>
      <c r="O1021" s="247">
        <v>260</v>
      </c>
      <c r="P1021" s="247">
        <f>$P$755+(O1021*$P$758)</f>
        <v>-414.63906725796119</v>
      </c>
      <c r="Q1021" s="247">
        <f>_xlfn.NORM.DIST(P1021,P$752,P$753,0)</f>
        <v>3.5643003371648342E-5</v>
      </c>
      <c r="R1021" s="247">
        <f>_xlfn.NORM.DIST(P1021,P$752,P$753,1)</f>
        <v>1.538195211738057E-3</v>
      </c>
      <c r="S1021" s="253">
        <f>IF(OR(R1021&lt;$T$757,R1021&gt;$T$758),Q1021,"")</f>
        <v>3.5643003371648342E-5</v>
      </c>
      <c r="T1021" s="253" t="str">
        <f>IF(AND(R1021&gt;$T$757,R1021&lt;$T$758),Q1021,"")</f>
        <v/>
      </c>
      <c r="U1021" s="253" t="str">
        <f>IF(Q1021=MAX($Q$761:$Q$2761),Q1021,"")</f>
        <v/>
      </c>
      <c r="V1021" s="253">
        <f>_xlfn.NORM.DIST(P1021,$T$753,$T$754,0)</f>
        <v>7.5719379231728571E-57</v>
      </c>
      <c r="W1021" s="253" t="str">
        <f>IF(V1021=MAX($V$761:$V$2761),Q1021,"")</f>
        <v/>
      </c>
      <c r="X1021" s="253" t="str">
        <f t="shared" si="155"/>
        <v/>
      </c>
      <c r="AB1021" s="253">
        <v>260</v>
      </c>
      <c r="AC1021" s="253">
        <f t="shared" si="171"/>
        <v>-641.62541659737542</v>
      </c>
      <c r="AD1021" s="253">
        <f t="shared" si="156"/>
        <v>2.3033659967317894E-5</v>
      </c>
      <c r="AE1021" s="253">
        <f t="shared" si="157"/>
        <v>1.538195211738057E-3</v>
      </c>
      <c r="AF1021" s="253">
        <f>IF(OR(AE1021&lt;$T$757,AE1021&gt;$T$758),AD1021,"")</f>
        <v>2.3033659967317894E-5</v>
      </c>
      <c r="AG1021" s="253" t="str">
        <f t="shared" si="158"/>
        <v/>
      </c>
      <c r="AH1021" s="253" t="str">
        <f t="shared" si="159"/>
        <v/>
      </c>
      <c r="AI1021" s="253">
        <f t="shared" si="160"/>
        <v>9.3412907612764522E-4</v>
      </c>
      <c r="AJ1021" s="253" t="str">
        <f t="shared" si="161"/>
        <v/>
      </c>
      <c r="AK1021" s="253" t="str">
        <f t="shared" si="162"/>
        <v/>
      </c>
      <c r="AO1021" s="253">
        <v>260</v>
      </c>
      <c r="AP1021" s="253">
        <f t="shared" si="163"/>
        <v>-3782.7041272339238</v>
      </c>
      <c r="AQ1021" s="253">
        <f t="shared" si="164"/>
        <v>3.9069885392013627E-6</v>
      </c>
      <c r="AR1021" s="253">
        <f t="shared" si="165"/>
        <v>1.538195211738057E-3</v>
      </c>
      <c r="AS1021" s="253">
        <f>IF(OR(AR1021&lt;$T$757,AR1021&gt;$T$758),AQ1021,"")</f>
        <v>3.9069885392013627E-6</v>
      </c>
      <c r="AT1021" s="253" t="str">
        <f t="shared" si="166"/>
        <v/>
      </c>
      <c r="AU1021" s="253" t="str">
        <f t="shared" si="167"/>
        <v/>
      </c>
      <c r="AV1021" s="253">
        <f t="shared" si="168"/>
        <v>0</v>
      </c>
      <c r="AW1021" s="253">
        <f t="shared" si="169"/>
        <v>3.9069885392013627E-6</v>
      </c>
      <c r="AX1021" s="253" t="str">
        <f t="shared" si="170"/>
        <v/>
      </c>
      <c r="AZ1021" s="259"/>
      <c r="BA1021" s="259">
        <f>BA1020+$BD$753</f>
        <v>1.6959999999999933</v>
      </c>
      <c r="BB1021" s="274">
        <f t="shared" si="153"/>
        <v>0.974739191494156</v>
      </c>
      <c r="BC1021" s="259">
        <f t="shared" si="154"/>
        <v>2.7392615081966998E-4</v>
      </c>
      <c r="BD1021" s="259" t="str">
        <f t="shared" si="151"/>
        <v/>
      </c>
      <c r="BE1021" s="254" t="str">
        <f t="shared" si="152"/>
        <v/>
      </c>
    </row>
    <row r="1022" spans="1:57" ht="20.100000000000001" customHeight="1" x14ac:dyDescent="0.25">
      <c r="A1022" s="248">
        <v>261</v>
      </c>
      <c r="B1022" s="247">
        <f>$B$755+(A1022*$B$758)</f>
        <v>-7105.5345020167024</v>
      </c>
      <c r="C1022" s="247">
        <f>_xlfn.NORM.DIST($B1022,$B$752,$B$753,0)</f>
        <v>2.101837077547221E-6</v>
      </c>
      <c r="D1022" s="247">
        <f>_xlfn.NORM.DIST($B1022,$B$752,$B$753,1)</f>
        <v>1.5582854547194372E-3</v>
      </c>
      <c r="E1022" s="247">
        <f>IF(OR(D1022&lt;$F$757,D1022&gt;$F$758),C1022,"")</f>
        <v>2.101837077547221E-6</v>
      </c>
      <c r="F1022" s="247" t="str">
        <f>IF(AND(D1022&gt;$F$757,D1022&lt;$F$758),C1022,"")</f>
        <v/>
      </c>
      <c r="G1022" s="247" t="str">
        <f>IF(C1022=MAX($C$761:$C$2761),C1022,"")</f>
        <v/>
      </c>
      <c r="H1022" s="247">
        <f>_xlfn.NORM.DIST(B1022,$F$753,$F$754,0)</f>
        <v>0</v>
      </c>
      <c r="I1022" s="247">
        <f>IF(H1022=MAX($H$761:$H$2761),C1022,"")</f>
        <v>2.101837077547221E-6</v>
      </c>
      <c r="J1022" s="247" t="str">
        <f>IF(I1022=MIN($I$761:$I$2761),I1022,"")</f>
        <v/>
      </c>
      <c r="K1022" s="247"/>
      <c r="L1022" s="247"/>
      <c r="M1022" s="247"/>
      <c r="N1022" s="247"/>
      <c r="O1022" s="248">
        <v>261</v>
      </c>
      <c r="P1022" s="247">
        <f>$P$755+(O1022*$P$758)</f>
        <v>-414.0787441940991</v>
      </c>
      <c r="Q1022" s="247">
        <f>_xlfn.NORM.DIST(P1022,P$752,P$753,0)</f>
        <v>3.6067236199714564E-5</v>
      </c>
      <c r="R1022" s="247">
        <f>_xlfn.NORM.DIST(P1022,P$752,P$753,1)</f>
        <v>1.5582854547194413E-3</v>
      </c>
      <c r="S1022" s="253">
        <f>IF(OR(R1022&lt;$T$757,R1022&gt;$T$758),Q1022,"")</f>
        <v>3.6067236199714564E-5</v>
      </c>
      <c r="T1022" s="253" t="str">
        <f>IF(AND(R1022&gt;$T$757,R1022&lt;$T$758),Q1022,"")</f>
        <v/>
      </c>
      <c r="U1022" s="253" t="str">
        <f>IF(Q1022=MAX($Q$761:$Q$2761),Q1022,"")</f>
        <v/>
      </c>
      <c r="V1022" s="253">
        <f>_xlfn.NORM.DIST(P1022,$T$753,$T$754,0)</f>
        <v>7.1107754215167464E-57</v>
      </c>
      <c r="W1022" s="253" t="str">
        <f>IF(V1022=MAX($V$761:$V$2761),Q1022,"")</f>
        <v/>
      </c>
      <c r="X1022" s="253" t="str">
        <f t="shared" si="155"/>
        <v/>
      </c>
      <c r="AB1022" s="259">
        <v>261</v>
      </c>
      <c r="AC1022" s="253">
        <f t="shared" si="171"/>
        <v>-640.75835522359523</v>
      </c>
      <c r="AD1022" s="253">
        <f t="shared" si="156"/>
        <v>2.3307812922577099E-5</v>
      </c>
      <c r="AE1022" s="253">
        <f t="shared" si="157"/>
        <v>1.5582854547194413E-3</v>
      </c>
      <c r="AF1022" s="253">
        <f>IF(OR(AE1022&lt;$T$757,AE1022&gt;$T$758),AD1022,"")</f>
        <v>2.3307812922577099E-5</v>
      </c>
      <c r="AG1022" s="253" t="str">
        <f t="shared" si="158"/>
        <v/>
      </c>
      <c r="AH1022" s="253" t="str">
        <f t="shared" si="159"/>
        <v/>
      </c>
      <c r="AI1022" s="253">
        <f t="shared" si="160"/>
        <v>9.3848325172731157E-4</v>
      </c>
      <c r="AJ1022" s="253" t="str">
        <f t="shared" si="161"/>
        <v/>
      </c>
      <c r="AK1022" s="253" t="str">
        <f t="shared" si="162"/>
        <v/>
      </c>
      <c r="AO1022" s="259">
        <v>261</v>
      </c>
      <c r="AP1022" s="253">
        <f t="shared" si="163"/>
        <v>-3777.5923648998241</v>
      </c>
      <c r="AQ1022" s="253">
        <f t="shared" si="164"/>
        <v>3.9534905912289469E-6</v>
      </c>
      <c r="AR1022" s="253">
        <f t="shared" si="165"/>
        <v>1.5582854547194413E-3</v>
      </c>
      <c r="AS1022" s="253">
        <f>IF(OR(AR1022&lt;$T$757,AR1022&gt;$T$758),AQ1022,"")</f>
        <v>3.9534905912289469E-6</v>
      </c>
      <c r="AT1022" s="253" t="str">
        <f t="shared" si="166"/>
        <v/>
      </c>
      <c r="AU1022" s="253" t="str">
        <f t="shared" si="167"/>
        <v/>
      </c>
      <c r="AV1022" s="253">
        <f t="shared" si="168"/>
        <v>0</v>
      </c>
      <c r="AW1022" s="253">
        <f t="shared" si="169"/>
        <v>3.9534905912289469E-6</v>
      </c>
      <c r="AX1022" s="253" t="str">
        <f t="shared" si="170"/>
        <v/>
      </c>
      <c r="AZ1022" s="259"/>
      <c r="BA1022" s="259">
        <f>BA1021+$BD$753</f>
        <v>1.7023999999999933</v>
      </c>
      <c r="BB1022" s="274">
        <f t="shared" si="153"/>
        <v>0.97446526534333633</v>
      </c>
      <c r="BC1022" s="259">
        <f t="shared" si="154"/>
        <v>2.7562935530400789E-4</v>
      </c>
      <c r="BD1022" s="259" t="str">
        <f t="shared" si="151"/>
        <v/>
      </c>
      <c r="BE1022" s="254" t="str">
        <f t="shared" si="152"/>
        <v/>
      </c>
    </row>
    <row r="1023" spans="1:57" ht="20.100000000000001" customHeight="1" x14ac:dyDescent="0.25">
      <c r="A1023" s="247">
        <v>262</v>
      </c>
      <c r="B1023" s="247">
        <f>$B$755+(A1023*$B$758)</f>
        <v>-7095.9194350315647</v>
      </c>
      <c r="C1023" s="247">
        <f>_xlfn.NORM.DIST($B1023,$B$752,$B$753,0)</f>
        <v>2.1268196910686364E-6</v>
      </c>
      <c r="D1023" s="247">
        <f>_xlfn.NORM.DIST($B1023,$B$752,$B$753,1)</f>
        <v>1.5786146543429185E-3</v>
      </c>
      <c r="E1023" s="247">
        <f>IF(OR(D1023&lt;$F$757,D1023&gt;$F$758),C1023,"")</f>
        <v>2.1268196910686364E-6</v>
      </c>
      <c r="F1023" s="247" t="str">
        <f>IF(AND(D1023&gt;$F$757,D1023&lt;$F$758),C1023,"")</f>
        <v/>
      </c>
      <c r="G1023" s="247" t="str">
        <f>IF(C1023=MAX($C$761:$C$2761),C1023,"")</f>
        <v/>
      </c>
      <c r="H1023" s="247">
        <f>_xlfn.NORM.DIST(B1023,$F$753,$F$754,0)</f>
        <v>0</v>
      </c>
      <c r="I1023" s="247">
        <f>IF(H1023=MAX($H$761:$H$2761),C1023,"")</f>
        <v>2.1268196910686364E-6</v>
      </c>
      <c r="J1023" s="247" t="str">
        <f>IF(I1023=MIN($I$761:$I$2761),I1023,"")</f>
        <v/>
      </c>
      <c r="K1023" s="247"/>
      <c r="L1023" s="247"/>
      <c r="M1023" s="247"/>
      <c r="N1023" s="247"/>
      <c r="O1023" s="247">
        <v>262</v>
      </c>
      <c r="P1023" s="247">
        <f>$P$755+(O1023*$P$758)</f>
        <v>-413.51842113023702</v>
      </c>
      <c r="Q1023" s="247">
        <f>_xlfn.NORM.DIST(P1023,P$752,P$753,0)</f>
        <v>3.6495934423943457E-5</v>
      </c>
      <c r="R1023" s="247">
        <f>_xlfn.NORM.DIST(P1023,P$752,P$753,1)</f>
        <v>1.5786146543429185E-3</v>
      </c>
      <c r="S1023" s="253">
        <f>IF(OR(R1023&lt;$T$757,R1023&gt;$T$758),Q1023,"")</f>
        <v>3.6495934423943457E-5</v>
      </c>
      <c r="T1023" s="253" t="str">
        <f>IF(AND(R1023&gt;$T$757,R1023&lt;$T$758),Q1023,"")</f>
        <v/>
      </c>
      <c r="U1023" s="253" t="str">
        <f>IF(Q1023=MAX($Q$761:$Q$2761),Q1023,"")</f>
        <v/>
      </c>
      <c r="V1023" s="253">
        <f>_xlfn.NORM.DIST(P1023,$T$753,$T$754,0)</f>
        <v>6.6775927912648021E-57</v>
      </c>
      <c r="W1023" s="253" t="str">
        <f>IF(V1023=MAX($V$761:$V$2761),Q1023,"")</f>
        <v/>
      </c>
      <c r="X1023" s="253" t="str">
        <f t="shared" si="155"/>
        <v/>
      </c>
      <c r="AB1023" s="253">
        <v>262</v>
      </c>
      <c r="AC1023" s="253">
        <f t="shared" si="171"/>
        <v>-639.89129384981493</v>
      </c>
      <c r="AD1023" s="253">
        <f t="shared" si="156"/>
        <v>2.358485156105885E-5</v>
      </c>
      <c r="AE1023" s="253">
        <f t="shared" si="157"/>
        <v>1.5786146543429215E-3</v>
      </c>
      <c r="AF1023" s="253">
        <f>IF(OR(AE1023&lt;$T$757,AE1023&gt;$T$758),AD1023,"")</f>
        <v>2.358485156105885E-5</v>
      </c>
      <c r="AG1023" s="253" t="str">
        <f t="shared" si="158"/>
        <v/>
      </c>
      <c r="AH1023" s="253" t="str">
        <f t="shared" si="159"/>
        <v/>
      </c>
      <c r="AI1023" s="253">
        <f t="shared" si="160"/>
        <v>9.4284263746869409E-4</v>
      </c>
      <c r="AJ1023" s="253" t="str">
        <f t="shared" si="161"/>
        <v/>
      </c>
      <c r="AK1023" s="253" t="str">
        <f t="shared" si="162"/>
        <v/>
      </c>
      <c r="AO1023" s="253">
        <v>262</v>
      </c>
      <c r="AP1023" s="253">
        <f t="shared" si="163"/>
        <v>-3772.4806025657244</v>
      </c>
      <c r="AQ1023" s="253">
        <f t="shared" si="164"/>
        <v>4.0004821152420588E-6</v>
      </c>
      <c r="AR1023" s="253">
        <f t="shared" si="165"/>
        <v>1.5786146543429185E-3</v>
      </c>
      <c r="AS1023" s="253">
        <f>IF(OR(AR1023&lt;$T$757,AR1023&gt;$T$758),AQ1023,"")</f>
        <v>4.0004821152420588E-6</v>
      </c>
      <c r="AT1023" s="253" t="str">
        <f t="shared" si="166"/>
        <v/>
      </c>
      <c r="AU1023" s="253" t="str">
        <f t="shared" si="167"/>
        <v/>
      </c>
      <c r="AV1023" s="253">
        <f t="shared" si="168"/>
        <v>0</v>
      </c>
      <c r="AW1023" s="253">
        <f t="shared" si="169"/>
        <v>4.0004821152420588E-6</v>
      </c>
      <c r="AX1023" s="253" t="str">
        <f t="shared" si="170"/>
        <v/>
      </c>
      <c r="AZ1023" s="259"/>
      <c r="BA1023" s="259">
        <f>BA1022+$BD$753</f>
        <v>1.7087999999999932</v>
      </c>
      <c r="BB1023" s="274">
        <f t="shared" si="153"/>
        <v>0.97418963598803232</v>
      </c>
      <c r="BC1023" s="259">
        <f t="shared" si="154"/>
        <v>2.7733338747959468E-4</v>
      </c>
      <c r="BD1023" s="259" t="str">
        <f t="shared" si="151"/>
        <v/>
      </c>
      <c r="BE1023" s="254" t="str">
        <f t="shared" si="152"/>
        <v/>
      </c>
    </row>
    <row r="1024" spans="1:57" ht="20.100000000000001" customHeight="1" x14ac:dyDescent="0.25">
      <c r="A1024" s="247">
        <v>263</v>
      </c>
      <c r="B1024" s="247">
        <f>$B$755+(A1024*$B$758)</f>
        <v>-7086.304368046427</v>
      </c>
      <c r="C1024" s="247">
        <f>_xlfn.NORM.DIST($B1024,$B$752,$B$753,0)</f>
        <v>2.1520648167377657E-6</v>
      </c>
      <c r="D1024" s="247">
        <f>_xlfn.NORM.DIST($B1024,$B$752,$B$753,1)</f>
        <v>1.599185323665053E-3</v>
      </c>
      <c r="E1024" s="247">
        <f>IF(OR(D1024&lt;$F$757,D1024&gt;$F$758),C1024,"")</f>
        <v>2.1520648167377657E-6</v>
      </c>
      <c r="F1024" s="247" t="str">
        <f>IF(AND(D1024&gt;$F$757,D1024&lt;$F$758),C1024,"")</f>
        <v/>
      </c>
      <c r="G1024" s="247" t="str">
        <f>IF(C1024=MAX($C$761:$C$2761),C1024,"")</f>
        <v/>
      </c>
      <c r="H1024" s="247">
        <f>_xlfn.NORM.DIST(B1024,$F$753,$F$754,0)</f>
        <v>0</v>
      </c>
      <c r="I1024" s="247">
        <f>IF(H1024=MAX($H$761:$H$2761),C1024,"")</f>
        <v>2.1520648167377657E-6</v>
      </c>
      <c r="J1024" s="247" t="str">
        <f>IF(I1024=MIN($I$761:$I$2761),I1024,"")</f>
        <v/>
      </c>
      <c r="K1024" s="247"/>
      <c r="L1024" s="247"/>
      <c r="M1024" s="247"/>
      <c r="N1024" s="247"/>
      <c r="O1024" s="247">
        <v>263</v>
      </c>
      <c r="P1024" s="247">
        <f>$P$755+(O1024*$P$758)</f>
        <v>-412.95809806637487</v>
      </c>
      <c r="Q1024" s="247">
        <f>_xlfn.NORM.DIST(P1024,P$752,P$753,0)</f>
        <v>3.6929137320650644E-5</v>
      </c>
      <c r="R1024" s="247">
        <f>_xlfn.NORM.DIST(P1024,P$752,P$753,1)</f>
        <v>1.599185323665053E-3</v>
      </c>
      <c r="S1024" s="253">
        <f>IF(OR(R1024&lt;$T$757,R1024&gt;$T$758),Q1024,"")</f>
        <v>3.6929137320650644E-5</v>
      </c>
      <c r="T1024" s="253" t="str">
        <f>IF(AND(R1024&gt;$T$757,R1024&lt;$T$758),Q1024,"")</f>
        <v/>
      </c>
      <c r="U1024" s="253" t="str">
        <f>IF(Q1024=MAX($Q$761:$Q$2761),Q1024,"")</f>
        <v/>
      </c>
      <c r="V1024" s="253">
        <f>_xlfn.NORM.DIST(P1024,$T$753,$T$754,0)</f>
        <v>6.2706989610171411E-57</v>
      </c>
      <c r="W1024" s="253" t="str">
        <f>IF(V1024=MAX($V$761:$V$2761),Q1024,"")</f>
        <v/>
      </c>
      <c r="X1024" s="253" t="str">
        <f t="shared" si="155"/>
        <v/>
      </c>
      <c r="AB1024" s="253">
        <v>263</v>
      </c>
      <c r="AC1024" s="253">
        <f t="shared" si="171"/>
        <v>-639.02423247603474</v>
      </c>
      <c r="AD1024" s="253">
        <f t="shared" si="156"/>
        <v>2.3864801264386794E-5</v>
      </c>
      <c r="AE1024" s="253">
        <f t="shared" si="157"/>
        <v>1.599185323665053E-3</v>
      </c>
      <c r="AF1024" s="253">
        <f>IF(OR(AE1024&lt;$T$757,AE1024&gt;$T$758),AD1024,"")</f>
        <v>2.3864801264386794E-5</v>
      </c>
      <c r="AG1024" s="253" t="str">
        <f t="shared" si="158"/>
        <v/>
      </c>
      <c r="AH1024" s="253" t="str">
        <f t="shared" si="159"/>
        <v/>
      </c>
      <c r="AI1024" s="253">
        <f t="shared" si="160"/>
        <v>9.4720711773040435E-4</v>
      </c>
      <c r="AJ1024" s="253" t="str">
        <f t="shared" si="161"/>
        <v/>
      </c>
      <c r="AK1024" s="253" t="str">
        <f t="shared" si="162"/>
        <v/>
      </c>
      <c r="AO1024" s="253">
        <v>263</v>
      </c>
      <c r="AP1024" s="253">
        <f t="shared" si="163"/>
        <v>-3767.3688402316243</v>
      </c>
      <c r="AQ1024" s="253">
        <f t="shared" si="164"/>
        <v>4.0479674164927974E-6</v>
      </c>
      <c r="AR1024" s="253">
        <f t="shared" si="165"/>
        <v>1.599185323665053E-3</v>
      </c>
      <c r="AS1024" s="253">
        <f>IF(OR(AR1024&lt;$T$757,AR1024&gt;$T$758),AQ1024,"")</f>
        <v>4.0479674164927974E-6</v>
      </c>
      <c r="AT1024" s="253" t="str">
        <f t="shared" si="166"/>
        <v/>
      </c>
      <c r="AU1024" s="253" t="str">
        <f t="shared" si="167"/>
        <v/>
      </c>
      <c r="AV1024" s="253">
        <f t="shared" si="168"/>
        <v>0</v>
      </c>
      <c r="AW1024" s="253">
        <f t="shared" si="169"/>
        <v>4.0479674164927974E-6</v>
      </c>
      <c r="AX1024" s="253" t="str">
        <f t="shared" si="170"/>
        <v/>
      </c>
      <c r="AZ1024" s="259"/>
      <c r="BA1024" s="259">
        <f>BA1023+$BD$753</f>
        <v>1.7151999999999932</v>
      </c>
      <c r="BB1024" s="274">
        <f t="shared" si="153"/>
        <v>0.97391230260055273</v>
      </c>
      <c r="BC1024" s="259">
        <f t="shared" si="154"/>
        <v>2.7903820542984903E-4</v>
      </c>
      <c r="BD1024" s="259" t="str">
        <f t="shared" si="151"/>
        <v/>
      </c>
      <c r="BE1024" s="254" t="str">
        <f t="shared" si="152"/>
        <v/>
      </c>
    </row>
    <row r="1025" spans="1:57" ht="20.100000000000001" customHeight="1" x14ac:dyDescent="0.25">
      <c r="A1025" s="247">
        <v>264</v>
      </c>
      <c r="B1025" s="247">
        <f>$B$755+(A1025*$B$758)</f>
        <v>-7076.6893010612894</v>
      </c>
      <c r="C1025" s="247">
        <f>_xlfn.NORM.DIST($B1025,$B$752,$B$753,0)</f>
        <v>2.1775747579141145E-6</v>
      </c>
      <c r="D1025" s="247">
        <f>_xlfn.NORM.DIST($B1025,$B$752,$B$753,1)</f>
        <v>1.6199999978195618E-3</v>
      </c>
      <c r="E1025" s="247">
        <f>IF(OR(D1025&lt;$F$757,D1025&gt;$F$758),C1025,"")</f>
        <v>2.1775747579141145E-6</v>
      </c>
      <c r="F1025" s="247" t="str">
        <f>IF(AND(D1025&gt;$F$757,D1025&lt;$F$758),C1025,"")</f>
        <v/>
      </c>
      <c r="G1025" s="247" t="str">
        <f>IF(C1025=MAX($C$761:$C$2761),C1025,"")</f>
        <v/>
      </c>
      <c r="H1025" s="247">
        <f>_xlfn.NORM.DIST(B1025,$F$753,$F$754,0)</f>
        <v>0</v>
      </c>
      <c r="I1025" s="247">
        <f>IF(H1025=MAX($H$761:$H$2761),C1025,"")</f>
        <v>2.1775747579141145E-6</v>
      </c>
      <c r="J1025" s="247" t="str">
        <f>IF(I1025=MIN($I$761:$I$2761),I1025,"")</f>
        <v/>
      </c>
      <c r="K1025" s="247"/>
      <c r="L1025" s="247"/>
      <c r="M1025" s="247"/>
      <c r="N1025" s="247"/>
      <c r="O1025" s="247">
        <v>264</v>
      </c>
      <c r="P1025" s="247">
        <f>$P$755+(O1025*$P$758)</f>
        <v>-412.39777500251273</v>
      </c>
      <c r="Q1025" s="247">
        <f>_xlfn.NORM.DIST(P1025,P$752,P$753,0)</f>
        <v>3.7366884415169485E-5</v>
      </c>
      <c r="R1025" s="247">
        <f>_xlfn.NORM.DIST(P1025,P$752,P$753,1)</f>
        <v>1.619999997819565E-3</v>
      </c>
      <c r="S1025" s="253">
        <f>IF(OR(R1025&lt;$T$757,R1025&gt;$T$758),Q1025,"")</f>
        <v>3.7366884415169485E-5</v>
      </c>
      <c r="T1025" s="253" t="str">
        <f>IF(AND(R1025&gt;$T$757,R1025&lt;$T$758),Q1025,"")</f>
        <v/>
      </c>
      <c r="U1025" s="253" t="str">
        <f>IF(Q1025=MAX($Q$761:$Q$2761),Q1025,"")</f>
        <v/>
      </c>
      <c r="V1025" s="253">
        <f>_xlfn.NORM.DIST(P1025,$T$753,$T$754,0)</f>
        <v>5.8885046673591497E-57</v>
      </c>
      <c r="W1025" s="253" t="str">
        <f>IF(V1025=MAX($V$761:$V$2761),Q1025,"")</f>
        <v/>
      </c>
      <c r="X1025" s="253" t="str">
        <f t="shared" si="155"/>
        <v/>
      </c>
      <c r="AB1025" s="253">
        <v>264</v>
      </c>
      <c r="AC1025" s="253">
        <f t="shared" si="171"/>
        <v>-638.15717110225455</v>
      </c>
      <c r="AD1025" s="253">
        <f t="shared" si="156"/>
        <v>2.4147687575107938E-5</v>
      </c>
      <c r="AE1025" s="253">
        <f t="shared" si="157"/>
        <v>1.6199999978195618E-3</v>
      </c>
      <c r="AF1025" s="253">
        <f>IF(OR(AE1025&lt;$T$757,AE1025&gt;$T$758),AD1025,"")</f>
        <v>2.4147687575107938E-5</v>
      </c>
      <c r="AG1025" s="253" t="str">
        <f t="shared" si="158"/>
        <v/>
      </c>
      <c r="AH1025" s="253" t="str">
        <f t="shared" si="159"/>
        <v/>
      </c>
      <c r="AI1025" s="253">
        <f t="shared" si="160"/>
        <v>9.5157657610980557E-4</v>
      </c>
      <c r="AJ1025" s="253" t="str">
        <f t="shared" si="161"/>
        <v/>
      </c>
      <c r="AK1025" s="253" t="str">
        <f t="shared" si="162"/>
        <v/>
      </c>
      <c r="AO1025" s="253">
        <v>264</v>
      </c>
      <c r="AP1025" s="253">
        <f t="shared" si="163"/>
        <v>-3762.2570778975241</v>
      </c>
      <c r="AQ1025" s="253">
        <f t="shared" si="164"/>
        <v>4.0959508275292032E-6</v>
      </c>
      <c r="AR1025" s="253">
        <f t="shared" si="165"/>
        <v>1.619999997819565E-3</v>
      </c>
      <c r="AS1025" s="253">
        <f>IF(OR(AR1025&lt;$T$757,AR1025&gt;$T$758),AQ1025,"")</f>
        <v>4.0959508275292032E-6</v>
      </c>
      <c r="AT1025" s="253" t="str">
        <f t="shared" si="166"/>
        <v/>
      </c>
      <c r="AU1025" s="253" t="str">
        <f t="shared" si="167"/>
        <v/>
      </c>
      <c r="AV1025" s="253">
        <f t="shared" si="168"/>
        <v>0</v>
      </c>
      <c r="AW1025" s="253">
        <f t="shared" si="169"/>
        <v>4.0959508275292032E-6</v>
      </c>
      <c r="AX1025" s="253" t="str">
        <f t="shared" si="170"/>
        <v/>
      </c>
      <c r="AZ1025" s="259"/>
      <c r="BA1025" s="259">
        <f>BA1024+$BD$753</f>
        <v>1.7215999999999931</v>
      </c>
      <c r="BB1025" s="274">
        <f t="shared" si="153"/>
        <v>0.97363326439512288</v>
      </c>
      <c r="BC1025" s="259">
        <f t="shared" si="154"/>
        <v>2.8074376742237561E-4</v>
      </c>
      <c r="BD1025" s="259" t="str">
        <f t="shared" si="151"/>
        <v/>
      </c>
      <c r="BE1025" s="254" t="str">
        <f t="shared" si="152"/>
        <v/>
      </c>
    </row>
    <row r="1026" spans="1:57" ht="20.100000000000001" customHeight="1" x14ac:dyDescent="0.25">
      <c r="A1026" s="247">
        <v>265</v>
      </c>
      <c r="B1026" s="247">
        <f>$B$755+(A1026*$B$758)</f>
        <v>-7067.0742340761517</v>
      </c>
      <c r="C1026" s="247">
        <f>_xlfn.NORM.DIST($B1026,$B$752,$B$753,0)</f>
        <v>2.2033518324928043E-6</v>
      </c>
      <c r="D1026" s="247">
        <f>_xlfn.NORM.DIST($B1026,$B$752,$B$753,1)</f>
        <v>1.6410612341569927E-3</v>
      </c>
      <c r="E1026" s="247">
        <f>IF(OR(D1026&lt;$F$757,D1026&gt;$F$758),C1026,"")</f>
        <v>2.2033518324928043E-6</v>
      </c>
      <c r="F1026" s="247" t="str">
        <f>IF(AND(D1026&gt;$F$757,D1026&lt;$F$758),C1026,"")</f>
        <v/>
      </c>
      <c r="G1026" s="247" t="str">
        <f>IF(C1026=MAX($C$761:$C$2761),C1026,"")</f>
        <v/>
      </c>
      <c r="H1026" s="247">
        <f>_xlfn.NORM.DIST(B1026,$F$753,$F$754,0)</f>
        <v>0</v>
      </c>
      <c r="I1026" s="247">
        <f>IF(H1026=MAX($H$761:$H$2761),C1026,"")</f>
        <v>2.2033518324928043E-6</v>
      </c>
      <c r="J1026" s="247" t="str">
        <f>IF(I1026=MIN($I$761:$I$2761),I1026,"")</f>
        <v/>
      </c>
      <c r="K1026" s="247"/>
      <c r="L1026" s="247"/>
      <c r="M1026" s="247"/>
      <c r="N1026" s="247"/>
      <c r="O1026" s="247">
        <v>265</v>
      </c>
      <c r="P1026" s="247">
        <f>$P$755+(O1026*$P$758)</f>
        <v>-411.83745193865064</v>
      </c>
      <c r="Q1026" s="247">
        <f>_xlfn.NORM.DIST(P1026,P$752,P$753,0)</f>
        <v>3.7809215482262577E-5</v>
      </c>
      <c r="R1026" s="247">
        <f>_xlfn.NORM.DIST(P1026,P$752,P$753,1)</f>
        <v>1.6410612341569962E-3</v>
      </c>
      <c r="S1026" s="253">
        <f>IF(OR(R1026&lt;$T$757,R1026&gt;$T$758),Q1026,"")</f>
        <v>3.7809215482262577E-5</v>
      </c>
      <c r="T1026" s="253" t="str">
        <f>IF(AND(R1026&gt;$T$757,R1026&lt;$T$758),Q1026,"")</f>
        <v/>
      </c>
      <c r="U1026" s="253" t="str">
        <f>IF(Q1026=MAX($Q$761:$Q$2761),Q1026,"")</f>
        <v/>
      </c>
      <c r="V1026" s="253">
        <f>_xlfn.NORM.DIST(P1026,$T$753,$T$754,0)</f>
        <v>5.529516349885411E-57</v>
      </c>
      <c r="W1026" s="253" t="str">
        <f>IF(V1026=MAX($V$761:$V$2761),Q1026,"")</f>
        <v/>
      </c>
      <c r="X1026" s="253" t="str">
        <f t="shared" si="155"/>
        <v/>
      </c>
      <c r="AB1026" s="253">
        <v>265</v>
      </c>
      <c r="AC1026" s="253">
        <f t="shared" si="171"/>
        <v>-637.29010972847425</v>
      </c>
      <c r="AD1026" s="253">
        <f t="shared" si="156"/>
        <v>2.4433536196958604E-5</v>
      </c>
      <c r="AE1026" s="253">
        <f t="shared" si="157"/>
        <v>1.6410612341569962E-3</v>
      </c>
      <c r="AF1026" s="253">
        <f>IF(OR(AE1026&lt;$T$757,AE1026&gt;$T$758),AD1026,"")</f>
        <v>2.4433536196958604E-5</v>
      </c>
      <c r="AG1026" s="253" t="str">
        <f t="shared" si="158"/>
        <v/>
      </c>
      <c r="AH1026" s="253" t="str">
        <f t="shared" si="159"/>
        <v/>
      </c>
      <c r="AI1026" s="253">
        <f t="shared" si="160"/>
        <v>9.5595089542686656E-4</v>
      </c>
      <c r="AJ1026" s="253" t="str">
        <f t="shared" si="161"/>
        <v/>
      </c>
      <c r="AK1026" s="253" t="str">
        <f t="shared" si="162"/>
        <v/>
      </c>
      <c r="AO1026" s="253">
        <v>265</v>
      </c>
      <c r="AP1026" s="253">
        <f t="shared" si="163"/>
        <v>-3757.1453155634244</v>
      </c>
      <c r="AQ1026" s="253">
        <f t="shared" si="164"/>
        <v>4.1444367082403679E-6</v>
      </c>
      <c r="AR1026" s="253">
        <f t="shared" si="165"/>
        <v>1.6410612341569962E-3</v>
      </c>
      <c r="AS1026" s="253">
        <f>IF(OR(AR1026&lt;$T$757,AR1026&gt;$T$758),AQ1026,"")</f>
        <v>4.1444367082403679E-6</v>
      </c>
      <c r="AT1026" s="253" t="str">
        <f t="shared" si="166"/>
        <v/>
      </c>
      <c r="AU1026" s="253" t="str">
        <f t="shared" si="167"/>
        <v/>
      </c>
      <c r="AV1026" s="253">
        <f t="shared" si="168"/>
        <v>0</v>
      </c>
      <c r="AW1026" s="253">
        <f t="shared" si="169"/>
        <v>4.1444367082403679E-6</v>
      </c>
      <c r="AX1026" s="253" t="str">
        <f t="shared" si="170"/>
        <v/>
      </c>
      <c r="AZ1026" s="259"/>
      <c r="BA1026" s="259">
        <f>BA1025+$BD$753</f>
        <v>1.7279999999999931</v>
      </c>
      <c r="BB1026" s="274">
        <f t="shared" si="153"/>
        <v>0.9733525206277005</v>
      </c>
      <c r="BC1026" s="259">
        <f t="shared" si="154"/>
        <v>2.8245003190852103E-4</v>
      </c>
      <c r="BD1026" s="259" t="str">
        <f t="shared" si="151"/>
        <v/>
      </c>
      <c r="BE1026" s="254" t="str">
        <f t="shared" si="152"/>
        <v/>
      </c>
    </row>
    <row r="1027" spans="1:57" ht="20.100000000000001" customHeight="1" x14ac:dyDescent="0.25">
      <c r="A1027" s="247">
        <v>266</v>
      </c>
      <c r="B1027" s="247">
        <f>$B$755+(A1027*$B$758)</f>
        <v>-7057.459167091014</v>
      </c>
      <c r="C1027" s="247">
        <f>_xlfn.NORM.DIST($B1027,$B$752,$B$753,0)</f>
        <v>2.2293983729276478E-6</v>
      </c>
      <c r="D1027" s="247">
        <f>_xlfn.NORM.DIST($B1027,$B$752,$B$753,1)</f>
        <v>1.6623716123845783E-3</v>
      </c>
      <c r="E1027" s="247">
        <f>IF(OR(D1027&lt;$F$757,D1027&gt;$F$758),C1027,"")</f>
        <v>2.2293983729276478E-6</v>
      </c>
      <c r="F1027" s="247" t="str">
        <f>IF(AND(D1027&gt;$F$757,D1027&lt;$F$758),C1027,"")</f>
        <v/>
      </c>
      <c r="G1027" s="247" t="str">
        <f>IF(C1027=MAX($C$761:$C$2761),C1027,"")</f>
        <v/>
      </c>
      <c r="H1027" s="247">
        <f>_xlfn.NORM.DIST(B1027,$F$753,$F$754,0)</f>
        <v>0</v>
      </c>
      <c r="I1027" s="247">
        <f>IF(H1027=MAX($H$761:$H$2761),C1027,"")</f>
        <v>2.2293983729276478E-6</v>
      </c>
      <c r="J1027" s="247" t="str">
        <f>IF(I1027=MIN($I$761:$I$2761),I1027,"")</f>
        <v/>
      </c>
      <c r="K1027" s="247"/>
      <c r="L1027" s="247"/>
      <c r="M1027" s="247"/>
      <c r="N1027" s="247"/>
      <c r="O1027" s="247">
        <v>266</v>
      </c>
      <c r="P1027" s="247">
        <f>$P$755+(O1027*$P$758)</f>
        <v>-411.27712887478856</v>
      </c>
      <c r="Q1027" s="247">
        <f>_xlfn.NORM.DIST(P1027,P$752,P$753,0)</f>
        <v>3.8256170546517658E-5</v>
      </c>
      <c r="R1027" s="247">
        <f>_xlfn.NORM.DIST(P1027,P$752,P$753,1)</f>
        <v>1.6623716123845814E-3</v>
      </c>
      <c r="S1027" s="253">
        <f>IF(OR(R1027&lt;$T$757,R1027&gt;$T$758),Q1027,"")</f>
        <v>3.8256170546517658E-5</v>
      </c>
      <c r="T1027" s="253" t="str">
        <f>IF(AND(R1027&gt;$T$757,R1027&lt;$T$758),Q1027,"")</f>
        <v/>
      </c>
      <c r="U1027" s="253" t="str">
        <f>IF(Q1027=MAX($Q$761:$Q$2761),Q1027,"")</f>
        <v/>
      </c>
      <c r="V1027" s="253">
        <f>_xlfn.NORM.DIST(P1027,$T$753,$T$754,0)</f>
        <v>5.1923304108476213E-57</v>
      </c>
      <c r="W1027" s="253" t="str">
        <f>IF(V1027=MAX($V$761:$V$2761),Q1027,"")</f>
        <v/>
      </c>
      <c r="X1027" s="253" t="str">
        <f t="shared" si="155"/>
        <v/>
      </c>
      <c r="AB1027" s="253">
        <v>266</v>
      </c>
      <c r="AC1027" s="253">
        <f t="shared" si="171"/>
        <v>-636.42304835469406</v>
      </c>
      <c r="AD1027" s="253">
        <f t="shared" si="156"/>
        <v>2.4722372995119971E-5</v>
      </c>
      <c r="AE1027" s="253">
        <f t="shared" si="157"/>
        <v>1.6623716123845783E-3</v>
      </c>
      <c r="AF1027" s="253">
        <f>IF(OR(AE1027&lt;$T$757,AE1027&gt;$T$758),AD1027,"")</f>
        <v>2.4722372995119971E-5</v>
      </c>
      <c r="AG1027" s="253" t="str">
        <f t="shared" si="158"/>
        <v/>
      </c>
      <c r="AH1027" s="253" t="str">
        <f t="shared" si="159"/>
        <v/>
      </c>
      <c r="AI1027" s="253">
        <f t="shared" si="160"/>
        <v>9.6032995772808683E-4</v>
      </c>
      <c r="AJ1027" s="253" t="str">
        <f t="shared" si="161"/>
        <v/>
      </c>
      <c r="AK1027" s="253" t="str">
        <f t="shared" si="162"/>
        <v/>
      </c>
      <c r="AO1027" s="253">
        <v>266</v>
      </c>
      <c r="AP1027" s="253">
        <f t="shared" si="163"/>
        <v>-3752.0335532293248</v>
      </c>
      <c r="AQ1027" s="253">
        <f t="shared" si="164"/>
        <v>4.1934294458998306E-6</v>
      </c>
      <c r="AR1027" s="253">
        <f t="shared" si="165"/>
        <v>1.6623716123845783E-3</v>
      </c>
      <c r="AS1027" s="253">
        <f>IF(OR(AR1027&lt;$T$757,AR1027&gt;$T$758),AQ1027,"")</f>
        <v>4.1934294458998306E-6</v>
      </c>
      <c r="AT1027" s="253" t="str">
        <f t="shared" si="166"/>
        <v/>
      </c>
      <c r="AU1027" s="253" t="str">
        <f t="shared" si="167"/>
        <v/>
      </c>
      <c r="AV1027" s="253">
        <f t="shared" si="168"/>
        <v>0</v>
      </c>
      <c r="AW1027" s="253">
        <f t="shared" si="169"/>
        <v>4.1934294458998306E-6</v>
      </c>
      <c r="AX1027" s="253" t="str">
        <f t="shared" si="170"/>
        <v/>
      </c>
      <c r="AZ1027" s="259"/>
      <c r="BA1027" s="259">
        <f>BA1026+$BD$753</f>
        <v>1.7343999999999931</v>
      </c>
      <c r="BB1027" s="274">
        <f t="shared" si="153"/>
        <v>0.97307007059579198</v>
      </c>
      <c r="BC1027" s="259">
        <f t="shared" si="154"/>
        <v>2.84156957524484E-4</v>
      </c>
      <c r="BD1027" s="259" t="str">
        <f t="shared" si="151"/>
        <v/>
      </c>
      <c r="BE1027" s="254" t="str">
        <f t="shared" si="152"/>
        <v/>
      </c>
    </row>
    <row r="1028" spans="1:57" ht="20.100000000000001" customHeight="1" x14ac:dyDescent="0.25">
      <c r="A1028" s="247">
        <v>267</v>
      </c>
      <c r="B1028" s="247">
        <f>$B$755+(A1028*$B$758)</f>
        <v>-7047.8441001058764</v>
      </c>
      <c r="C1028" s="247">
        <f>_xlfn.NORM.DIST($B1028,$B$752,$B$753,0)</f>
        <v>2.2557167262533287E-6</v>
      </c>
      <c r="D1028" s="247">
        <f>_xlfn.NORM.DIST($B1028,$B$752,$B$753,1)</f>
        <v>1.683933734706331E-3</v>
      </c>
      <c r="E1028" s="247">
        <f>IF(OR(D1028&lt;$F$757,D1028&gt;$F$758),C1028,"")</f>
        <v>2.2557167262533287E-6</v>
      </c>
      <c r="F1028" s="247" t="str">
        <f>IF(AND(D1028&gt;$F$757,D1028&lt;$F$758),C1028,"")</f>
        <v/>
      </c>
      <c r="G1028" s="247" t="str">
        <f>IF(C1028=MAX($C$761:$C$2761),C1028,"")</f>
        <v/>
      </c>
      <c r="H1028" s="247">
        <f>_xlfn.NORM.DIST(B1028,$F$753,$F$754,0)</f>
        <v>0</v>
      </c>
      <c r="I1028" s="247">
        <f>IF(H1028=MAX($H$761:$H$2761),C1028,"")</f>
        <v>2.2557167262533287E-6</v>
      </c>
      <c r="J1028" s="247" t="str">
        <f>IF(I1028=MIN($I$761:$I$2761),I1028,"")</f>
        <v/>
      </c>
      <c r="K1028" s="247"/>
      <c r="L1028" s="247"/>
      <c r="M1028" s="247"/>
      <c r="N1028" s="247"/>
      <c r="O1028" s="247">
        <v>267</v>
      </c>
      <c r="P1028" s="247">
        <f>$P$755+(O1028*$P$758)</f>
        <v>-410.71680581092642</v>
      </c>
      <c r="Q1028" s="247">
        <f>_xlfn.NORM.DIST(P1028,P$752,P$753,0)</f>
        <v>3.8707789882728338E-5</v>
      </c>
      <c r="R1028" s="247">
        <f>_xlfn.NORM.DIST(P1028,P$752,P$753,1)</f>
        <v>1.683933734706331E-3</v>
      </c>
      <c r="S1028" s="253">
        <f>IF(OR(R1028&lt;$T$757,R1028&gt;$T$758),Q1028,"")</f>
        <v>3.8707789882728338E-5</v>
      </c>
      <c r="T1028" s="253" t="str">
        <f>IF(AND(R1028&gt;$T$757,R1028&lt;$T$758),Q1028,"")</f>
        <v/>
      </c>
      <c r="U1028" s="253" t="str">
        <f>IF(Q1028=MAX($Q$761:$Q$2761),Q1028,"")</f>
        <v/>
      </c>
      <c r="V1028" s="253">
        <f>_xlfn.NORM.DIST(P1028,$T$753,$T$754,0)</f>
        <v>4.8756278177385752E-57</v>
      </c>
      <c r="W1028" s="253" t="str">
        <f>IF(V1028=MAX($V$761:$V$2761),Q1028,"")</f>
        <v/>
      </c>
      <c r="X1028" s="253" t="str">
        <f t="shared" si="155"/>
        <v/>
      </c>
      <c r="AB1028" s="253">
        <v>267</v>
      </c>
      <c r="AC1028" s="253">
        <f t="shared" si="171"/>
        <v>-635.55598698091376</v>
      </c>
      <c r="AD1028" s="253">
        <f t="shared" si="156"/>
        <v>2.5014223996464539E-5</v>
      </c>
      <c r="AE1028" s="253">
        <f t="shared" si="157"/>
        <v>1.683933734706331E-3</v>
      </c>
      <c r="AF1028" s="253">
        <f>IF(OR(AE1028&lt;$T$757,AE1028&gt;$T$758),AD1028,"")</f>
        <v>2.5014223996464539E-5</v>
      </c>
      <c r="AG1028" s="253" t="str">
        <f t="shared" si="158"/>
        <v/>
      </c>
      <c r="AH1028" s="253" t="str">
        <f t="shared" si="159"/>
        <v/>
      </c>
      <c r="AI1028" s="253">
        <f t="shared" si="160"/>
        <v>9.647136442905124E-4</v>
      </c>
      <c r="AJ1028" s="253" t="str">
        <f t="shared" si="161"/>
        <v/>
      </c>
      <c r="AK1028" s="253" t="str">
        <f t="shared" si="162"/>
        <v/>
      </c>
      <c r="AO1028" s="253">
        <v>267</v>
      </c>
      <c r="AP1028" s="253">
        <f t="shared" si="163"/>
        <v>-3746.9217908952246</v>
      </c>
      <c r="AQ1028" s="253">
        <f t="shared" si="164"/>
        <v>4.242933455207321E-6</v>
      </c>
      <c r="AR1028" s="253">
        <f t="shared" si="165"/>
        <v>1.683933734706331E-3</v>
      </c>
      <c r="AS1028" s="253">
        <f>IF(OR(AR1028&lt;$T$757,AR1028&gt;$T$758),AQ1028,"")</f>
        <v>4.242933455207321E-6</v>
      </c>
      <c r="AT1028" s="253" t="str">
        <f t="shared" si="166"/>
        <v/>
      </c>
      <c r="AU1028" s="253" t="str">
        <f t="shared" si="167"/>
        <v/>
      </c>
      <c r="AV1028" s="253">
        <f t="shared" si="168"/>
        <v>0</v>
      </c>
      <c r="AW1028" s="253">
        <f t="shared" si="169"/>
        <v>4.242933455207321E-6</v>
      </c>
      <c r="AX1028" s="253" t="str">
        <f t="shared" si="170"/>
        <v/>
      </c>
      <c r="AZ1028" s="259"/>
      <c r="BA1028" s="259">
        <f>BA1027+$BD$753</f>
        <v>1.740799999999993</v>
      </c>
      <c r="BB1028" s="274">
        <f t="shared" si="153"/>
        <v>0.9727859136382675</v>
      </c>
      <c r="BC1028" s="259">
        <f t="shared" si="154"/>
        <v>2.8586450309098232E-4</v>
      </c>
      <c r="BD1028" s="259" t="str">
        <f t="shared" si="151"/>
        <v/>
      </c>
      <c r="BE1028" s="254" t="str">
        <f t="shared" si="152"/>
        <v/>
      </c>
    </row>
    <row r="1029" spans="1:57" ht="20.100000000000001" customHeight="1" x14ac:dyDescent="0.25">
      <c r="A1029" s="248">
        <v>268</v>
      </c>
      <c r="B1029" s="247">
        <f>$B$755+(A1029*$B$758)</f>
        <v>-7038.2290331207387</v>
      </c>
      <c r="C1029" s="247">
        <f>_xlfn.NORM.DIST($B1029,$B$752,$B$753,0)</f>
        <v>2.2823092541066775E-6</v>
      </c>
      <c r="D1029" s="247">
        <f>_xlfn.NORM.DIST($B1029,$B$752,$B$753,1)</f>
        <v>1.7057502259633433E-3</v>
      </c>
      <c r="E1029" s="247">
        <f>IF(OR(D1029&lt;$F$757,D1029&gt;$F$758),C1029,"")</f>
        <v>2.2823092541066775E-6</v>
      </c>
      <c r="F1029" s="247" t="str">
        <f>IF(AND(D1029&gt;$F$757,D1029&lt;$F$758),C1029,"")</f>
        <v/>
      </c>
      <c r="G1029" s="247" t="str">
        <f>IF(C1029=MAX($C$761:$C$2761),C1029,"")</f>
        <v/>
      </c>
      <c r="H1029" s="247">
        <f>_xlfn.NORM.DIST(B1029,$F$753,$F$754,0)</f>
        <v>0</v>
      </c>
      <c r="I1029" s="247">
        <f>IF(H1029=MAX($H$761:$H$2761),C1029,"")</f>
        <v>2.2823092541066775E-6</v>
      </c>
      <c r="J1029" s="247" t="str">
        <f>IF(I1029=MIN($I$761:$I$2761),I1029,"")</f>
        <v/>
      </c>
      <c r="K1029" s="247"/>
      <c r="L1029" s="247"/>
      <c r="M1029" s="247"/>
      <c r="N1029" s="247"/>
      <c r="O1029" s="248">
        <v>268</v>
      </c>
      <c r="P1029" s="247">
        <f>$P$755+(O1029*$P$758)</f>
        <v>-410.15648274706433</v>
      </c>
      <c r="Q1029" s="247">
        <f>_xlfn.NORM.DIST(P1029,P$752,P$753,0)</f>
        <v>3.9164114016258972E-5</v>
      </c>
      <c r="R1029" s="247">
        <f>_xlfn.NORM.DIST(P1029,P$752,P$753,1)</f>
        <v>1.7057502259633433E-3</v>
      </c>
      <c r="S1029" s="253">
        <f>IF(OR(R1029&lt;$T$757,R1029&gt;$T$758),Q1029,"")</f>
        <v>3.9164114016258972E-5</v>
      </c>
      <c r="T1029" s="253" t="str">
        <f>IF(AND(R1029&gt;$T$757,R1029&lt;$T$758),Q1029,"")</f>
        <v/>
      </c>
      <c r="U1029" s="253" t="str">
        <f>IF(Q1029=MAX($Q$761:$Q$2761),Q1029,"")</f>
        <v/>
      </c>
      <c r="V1029" s="253">
        <f>_xlfn.NORM.DIST(P1029,$T$753,$T$754,0)</f>
        <v>4.5781690284080326E-57</v>
      </c>
      <c r="W1029" s="253" t="str">
        <f>IF(V1029=MAX($V$761:$V$2761),Q1029,"")</f>
        <v/>
      </c>
      <c r="X1029" s="253" t="str">
        <f t="shared" si="155"/>
        <v/>
      </c>
      <c r="AB1029" s="259">
        <v>268</v>
      </c>
      <c r="AC1029" s="253">
        <f t="shared" si="171"/>
        <v>-634.68892560713357</v>
      </c>
      <c r="AD1029" s="253">
        <f t="shared" si="156"/>
        <v>2.5309115389791571E-5</v>
      </c>
      <c r="AE1029" s="253">
        <f t="shared" si="157"/>
        <v>1.7057502259633433E-3</v>
      </c>
      <c r="AF1029" s="253">
        <f>IF(OR(AE1029&lt;$T$757,AE1029&gt;$T$758),AD1029,"")</f>
        <v>2.5309115389791571E-5</v>
      </c>
      <c r="AG1029" s="253" t="str">
        <f t="shared" si="158"/>
        <v/>
      </c>
      <c r="AH1029" s="253" t="str">
        <f t="shared" si="159"/>
        <v/>
      </c>
      <c r="AI1029" s="253">
        <f t="shared" si="160"/>
        <v>9.6910183562582384E-4</v>
      </c>
      <c r="AJ1029" s="253" t="str">
        <f t="shared" si="161"/>
        <v/>
      </c>
      <c r="AK1029" s="253" t="str">
        <f t="shared" si="162"/>
        <v/>
      </c>
      <c r="AO1029" s="259">
        <v>268</v>
      </c>
      <c r="AP1029" s="253">
        <f t="shared" si="163"/>
        <v>-3741.8100285611245</v>
      </c>
      <c r="AQ1029" s="253">
        <f t="shared" si="164"/>
        <v>4.2929531783287263E-6</v>
      </c>
      <c r="AR1029" s="253">
        <f t="shared" si="165"/>
        <v>1.7057502259633433E-3</v>
      </c>
      <c r="AS1029" s="253">
        <f>IF(OR(AR1029&lt;$T$757,AR1029&gt;$T$758),AQ1029,"")</f>
        <v>4.2929531783287263E-6</v>
      </c>
      <c r="AT1029" s="253" t="str">
        <f t="shared" si="166"/>
        <v/>
      </c>
      <c r="AU1029" s="253" t="str">
        <f t="shared" si="167"/>
        <v/>
      </c>
      <c r="AV1029" s="253">
        <f t="shared" si="168"/>
        <v>0</v>
      </c>
      <c r="AW1029" s="253">
        <f t="shared" si="169"/>
        <v>4.2929531783287263E-6</v>
      </c>
      <c r="AX1029" s="253" t="str">
        <f t="shared" si="170"/>
        <v/>
      </c>
      <c r="AZ1029" s="259"/>
      <c r="BA1029" s="259">
        <f>BA1028+$BD$753</f>
        <v>1.747199999999993</v>
      </c>
      <c r="BB1029" s="274">
        <f t="shared" si="153"/>
        <v>0.97250004913517651</v>
      </c>
      <c r="BC1029" s="259">
        <f t="shared" si="154"/>
        <v>2.8757262761458513E-4</v>
      </c>
      <c r="BD1029" s="259" t="str">
        <f t="shared" si="151"/>
        <v/>
      </c>
      <c r="BE1029" s="254" t="str">
        <f t="shared" si="152"/>
        <v/>
      </c>
    </row>
    <row r="1030" spans="1:57" ht="20.100000000000001" customHeight="1" x14ac:dyDescent="0.25">
      <c r="A1030" s="247">
        <v>269</v>
      </c>
      <c r="B1030" s="247">
        <f>$B$755+(A1030*$B$758)</f>
        <v>-7028.613966135601</v>
      </c>
      <c r="C1030" s="247">
        <f>_xlfn.NORM.DIST($B1030,$B$752,$B$753,0)</f>
        <v>2.3091783327470204E-6</v>
      </c>
      <c r="D1030" s="247">
        <f>_xlfn.NORM.DIST($B1030,$B$752,$B$753,1)</f>
        <v>1.727823733774286E-3</v>
      </c>
      <c r="E1030" s="247">
        <f>IF(OR(D1030&lt;$F$757,D1030&gt;$F$758),C1030,"")</f>
        <v>2.3091783327470204E-6</v>
      </c>
      <c r="F1030" s="247" t="str">
        <f>IF(AND(D1030&gt;$F$757,D1030&lt;$F$758),C1030,"")</f>
        <v/>
      </c>
      <c r="G1030" s="247" t="str">
        <f>IF(C1030=MAX($C$761:$C$2761),C1030,"")</f>
        <v/>
      </c>
      <c r="H1030" s="247">
        <f>_xlfn.NORM.DIST(B1030,$F$753,$F$754,0)</f>
        <v>0</v>
      </c>
      <c r="I1030" s="247">
        <f>IF(H1030=MAX($H$761:$H$2761),C1030,"")</f>
        <v>2.3091783327470204E-6</v>
      </c>
      <c r="J1030" s="247" t="str">
        <f>IF(I1030=MIN($I$761:$I$2761),I1030,"")</f>
        <v/>
      </c>
      <c r="K1030" s="247"/>
      <c r="L1030" s="247"/>
      <c r="M1030" s="247"/>
      <c r="N1030" s="247"/>
      <c r="O1030" s="247">
        <v>269</v>
      </c>
      <c r="P1030" s="247">
        <f>$P$755+(O1030*$P$758)</f>
        <v>-409.59615968320225</v>
      </c>
      <c r="Q1030" s="247">
        <f>_xlfn.NORM.DIST(P1030,P$752,P$753,0)</f>
        <v>3.9625183723393759E-5</v>
      </c>
      <c r="R1030" s="247">
        <f>_xlfn.NORM.DIST(P1030,P$752,P$753,1)</f>
        <v>1.7278237337742823E-3</v>
      </c>
      <c r="S1030" s="253">
        <f>IF(OR(R1030&lt;$T$757,R1030&gt;$T$758),Q1030,"")</f>
        <v>3.9625183723393759E-5</v>
      </c>
      <c r="T1030" s="253" t="str">
        <f>IF(AND(R1030&gt;$T$757,R1030&lt;$T$758),Q1030,"")</f>
        <v/>
      </c>
      <c r="U1030" s="253" t="str">
        <f>IF(Q1030=MAX($Q$761:$Q$2761),Q1030,"")</f>
        <v/>
      </c>
      <c r="V1030" s="253">
        <f>_xlfn.NORM.DIST(P1030,$T$753,$T$754,0)</f>
        <v>4.2987892195125898E-57</v>
      </c>
      <c r="W1030" s="253" t="str">
        <f>IF(V1030=MAX($V$761:$V$2761),Q1030,"")</f>
        <v/>
      </c>
      <c r="X1030" s="253" t="str">
        <f t="shared" si="155"/>
        <v/>
      </c>
      <c r="AB1030" s="253">
        <v>269</v>
      </c>
      <c r="AC1030" s="253">
        <f t="shared" si="171"/>
        <v>-633.82186423335338</v>
      </c>
      <c r="AD1030" s="253">
        <f t="shared" si="156"/>
        <v>2.5607073526052926E-5</v>
      </c>
      <c r="AE1030" s="253">
        <f t="shared" si="157"/>
        <v>1.7278237337742823E-3</v>
      </c>
      <c r="AF1030" s="253">
        <f>IF(OR(AE1030&lt;$T$757,AE1030&gt;$T$758),AD1030,"")</f>
        <v>2.5607073526052926E-5</v>
      </c>
      <c r="AG1030" s="253" t="str">
        <f t="shared" si="158"/>
        <v/>
      </c>
      <c r="AH1030" s="253" t="str">
        <f t="shared" si="159"/>
        <v/>
      </c>
      <c r="AI1030" s="253">
        <f t="shared" si="160"/>
        <v>9.7349441148450867E-4</v>
      </c>
      <c r="AJ1030" s="253" t="str">
        <f t="shared" si="161"/>
        <v/>
      </c>
      <c r="AK1030" s="253" t="str">
        <f t="shared" si="162"/>
        <v/>
      </c>
      <c r="AO1030" s="253">
        <v>269</v>
      </c>
      <c r="AP1030" s="253">
        <f t="shared" si="163"/>
        <v>-3736.6982662270248</v>
      </c>
      <c r="AQ1030" s="253">
        <f t="shared" si="164"/>
        <v>4.3434930849343958E-6</v>
      </c>
      <c r="AR1030" s="253">
        <f t="shared" si="165"/>
        <v>1.727823733774286E-3</v>
      </c>
      <c r="AS1030" s="253">
        <f>IF(OR(AR1030&lt;$T$757,AR1030&gt;$T$758),AQ1030,"")</f>
        <v>4.3434930849343958E-6</v>
      </c>
      <c r="AT1030" s="253" t="str">
        <f t="shared" si="166"/>
        <v/>
      </c>
      <c r="AU1030" s="253" t="str">
        <f t="shared" si="167"/>
        <v/>
      </c>
      <c r="AV1030" s="253">
        <f t="shared" si="168"/>
        <v>0</v>
      </c>
      <c r="AW1030" s="253">
        <f t="shared" si="169"/>
        <v>4.3434930849343958E-6</v>
      </c>
      <c r="AX1030" s="253" t="str">
        <f t="shared" si="170"/>
        <v/>
      </c>
      <c r="AZ1030" s="259"/>
      <c r="BA1030" s="259">
        <f>BA1029+$BD$753</f>
        <v>1.7535999999999929</v>
      </c>
      <c r="BB1030" s="274">
        <f t="shared" si="153"/>
        <v>0.97221247650756193</v>
      </c>
      <c r="BC1030" s="259">
        <f t="shared" si="154"/>
        <v>2.8928129028649163E-4</v>
      </c>
      <c r="BD1030" s="259" t="str">
        <f t="shared" si="151"/>
        <v/>
      </c>
      <c r="BE1030" s="254" t="str">
        <f t="shared" si="152"/>
        <v/>
      </c>
    </row>
    <row r="1031" spans="1:57" ht="20.100000000000001" customHeight="1" x14ac:dyDescent="0.25">
      <c r="A1031" s="247">
        <v>270</v>
      </c>
      <c r="B1031" s="247">
        <f>$B$755+(A1031*$B$758)</f>
        <v>-7018.9988991504633</v>
      </c>
      <c r="C1031" s="247">
        <f>_xlfn.NORM.DIST($B1031,$B$752,$B$753,0)</f>
        <v>2.3363263530755682E-6</v>
      </c>
      <c r="D1031" s="247">
        <f>_xlfn.NORM.DIST($B1031,$B$752,$B$753,1)</f>
        <v>1.7501569286760988E-3</v>
      </c>
      <c r="E1031" s="247">
        <f>IF(OR(D1031&lt;$F$757,D1031&gt;$F$758),C1031,"")</f>
        <v>2.3363263530755682E-6</v>
      </c>
      <c r="F1031" s="247" t="str">
        <f>IF(AND(D1031&gt;$F$757,D1031&lt;$F$758),C1031,"")</f>
        <v/>
      </c>
      <c r="G1031" s="247" t="str">
        <f>IF(C1031=MAX($C$761:$C$2761),C1031,"")</f>
        <v/>
      </c>
      <c r="H1031" s="247">
        <f>_xlfn.NORM.DIST(B1031,$F$753,$F$754,0)</f>
        <v>0</v>
      </c>
      <c r="I1031" s="247">
        <f>IF(H1031=MAX($H$761:$H$2761),C1031,"")</f>
        <v>2.3363263530755682E-6</v>
      </c>
      <c r="J1031" s="247" t="str">
        <f>IF(I1031=MIN($I$761:$I$2761),I1031,"")</f>
        <v/>
      </c>
      <c r="K1031" s="247"/>
      <c r="L1031" s="247"/>
      <c r="M1031" s="247"/>
      <c r="N1031" s="247"/>
      <c r="O1031" s="247">
        <v>270</v>
      </c>
      <c r="P1031" s="247">
        <f>$P$755+(O1031*$P$758)</f>
        <v>-409.0358366193401</v>
      </c>
      <c r="Q1031" s="247">
        <f>_xlfn.NORM.DIST(P1031,P$752,P$753,0)</f>
        <v>4.0091040031670083E-5</v>
      </c>
      <c r="R1031" s="247">
        <f>_xlfn.NORM.DIST(P1031,P$752,P$753,1)</f>
        <v>1.7501569286760988E-3</v>
      </c>
      <c r="S1031" s="253">
        <f>IF(OR(R1031&lt;$T$757,R1031&gt;$T$758),Q1031,"")</f>
        <v>4.0091040031670083E-5</v>
      </c>
      <c r="T1031" s="253" t="str">
        <f>IF(AND(R1031&gt;$T$757,R1031&lt;$T$758),Q1031,"")</f>
        <v/>
      </c>
      <c r="U1031" s="253" t="str">
        <f>IF(Q1031=MAX($Q$761:$Q$2761),Q1031,"")</f>
        <v/>
      </c>
      <c r="V1031" s="253">
        <f>_xlfn.NORM.DIST(P1031,$T$753,$T$754,0)</f>
        <v>4.0363938002458442E-57</v>
      </c>
      <c r="W1031" s="253" t="str">
        <f>IF(V1031=MAX($V$761:$V$2761),Q1031,"")</f>
        <v/>
      </c>
      <c r="X1031" s="253" t="str">
        <f t="shared" si="155"/>
        <v/>
      </c>
      <c r="AB1031" s="253">
        <v>270</v>
      </c>
      <c r="AC1031" s="253">
        <f t="shared" si="171"/>
        <v>-632.95480285957308</v>
      </c>
      <c r="AD1031" s="253">
        <f t="shared" si="156"/>
        <v>2.5908124918568362E-5</v>
      </c>
      <c r="AE1031" s="253">
        <f t="shared" si="157"/>
        <v>1.7501569286760988E-3</v>
      </c>
      <c r="AF1031" s="253">
        <f>IF(OR(AE1031&lt;$T$757,AE1031&gt;$T$758),AD1031,"")</f>
        <v>2.5908124918568362E-5</v>
      </c>
      <c r="AG1031" s="253" t="str">
        <f t="shared" si="158"/>
        <v/>
      </c>
      <c r="AH1031" s="253" t="str">
        <f t="shared" si="159"/>
        <v/>
      </c>
      <c r="AI1031" s="253">
        <f t="shared" si="160"/>
        <v>9.7789125086011159E-4</v>
      </c>
      <c r="AJ1031" s="253" t="str">
        <f t="shared" si="161"/>
        <v/>
      </c>
      <c r="AK1031" s="253" t="str">
        <f t="shared" si="162"/>
        <v/>
      </c>
      <c r="AO1031" s="253">
        <v>270</v>
      </c>
      <c r="AP1031" s="253">
        <f t="shared" si="163"/>
        <v>-3731.5865038929251</v>
      </c>
      <c r="AQ1031" s="253">
        <f t="shared" si="164"/>
        <v>4.394557672235642E-6</v>
      </c>
      <c r="AR1031" s="253">
        <f t="shared" si="165"/>
        <v>1.7501569286760988E-3</v>
      </c>
      <c r="AS1031" s="253">
        <f>IF(OR(AR1031&lt;$T$757,AR1031&gt;$T$758),AQ1031,"")</f>
        <v>4.394557672235642E-6</v>
      </c>
      <c r="AT1031" s="253" t="str">
        <f t="shared" si="166"/>
        <v/>
      </c>
      <c r="AU1031" s="253" t="str">
        <f t="shared" si="167"/>
        <v/>
      </c>
      <c r="AV1031" s="253">
        <f t="shared" si="168"/>
        <v>0</v>
      </c>
      <c r="AW1031" s="253">
        <f t="shared" si="169"/>
        <v>4.394557672235642E-6</v>
      </c>
      <c r="AX1031" s="253" t="str">
        <f t="shared" si="170"/>
        <v/>
      </c>
      <c r="AZ1031" s="259"/>
      <c r="BA1031" s="259">
        <f>BA1030+$BD$753</f>
        <v>1.7599999999999929</v>
      </c>
      <c r="BB1031" s="274">
        <f t="shared" si="153"/>
        <v>0.97192319521727544</v>
      </c>
      <c r="BC1031" s="259">
        <f t="shared" si="154"/>
        <v>2.9099045048475158E-4</v>
      </c>
      <c r="BD1031" s="259" t="str">
        <f t="shared" si="151"/>
        <v/>
      </c>
      <c r="BE1031" s="254" t="str">
        <f t="shared" si="152"/>
        <v/>
      </c>
    </row>
    <row r="1032" spans="1:57" ht="20.100000000000001" customHeight="1" x14ac:dyDescent="0.25">
      <c r="A1032" s="247">
        <v>271</v>
      </c>
      <c r="B1032" s="247">
        <f>$B$755+(A1032*$B$758)</f>
        <v>-7009.3838321653257</v>
      </c>
      <c r="C1032" s="247">
        <f>_xlfn.NORM.DIST($B1032,$B$752,$B$753,0)</f>
        <v>2.3637557206539006E-6</v>
      </c>
      <c r="D1032" s="247">
        <f>_xlfn.NORM.DIST($B1032,$B$752,$B$753,1)</f>
        <v>1.7727525042648654E-3</v>
      </c>
      <c r="E1032" s="247">
        <f>IF(OR(D1032&lt;$F$757,D1032&gt;$F$758),C1032,"")</f>
        <v>2.3637557206539006E-6</v>
      </c>
      <c r="F1032" s="247" t="str">
        <f>IF(AND(D1032&gt;$F$757,D1032&lt;$F$758),C1032,"")</f>
        <v/>
      </c>
      <c r="G1032" s="247" t="str">
        <f>IF(C1032=MAX($C$761:$C$2761),C1032,"")</f>
        <v/>
      </c>
      <c r="H1032" s="247">
        <f>_xlfn.NORM.DIST(B1032,$F$753,$F$754,0)</f>
        <v>0</v>
      </c>
      <c r="I1032" s="247">
        <f>IF(H1032=MAX($H$761:$H$2761),C1032,"")</f>
        <v>2.3637557206539006E-6</v>
      </c>
      <c r="J1032" s="247" t="str">
        <f>IF(I1032=MIN($I$761:$I$2761),I1032,"")</f>
        <v/>
      </c>
      <c r="K1032" s="247"/>
      <c r="L1032" s="247"/>
      <c r="M1032" s="247"/>
      <c r="N1032" s="247"/>
      <c r="O1032" s="247">
        <v>271</v>
      </c>
      <c r="P1032" s="247">
        <f>$P$755+(O1032*$P$758)</f>
        <v>-408.47551355547796</v>
      </c>
      <c r="Q1032" s="247">
        <f>_xlfn.NORM.DIST(P1032,P$752,P$753,0)</f>
        <v>4.0561724220194821E-5</v>
      </c>
      <c r="R1032" s="247">
        <f>_xlfn.NORM.DIST(P1032,P$752,P$753,1)</f>
        <v>1.7727525042648654E-3</v>
      </c>
      <c r="S1032" s="253">
        <f>IF(OR(R1032&lt;$T$757,R1032&gt;$T$758),Q1032,"")</f>
        <v>4.0561724220194821E-5</v>
      </c>
      <c r="T1032" s="253" t="str">
        <f>IF(AND(R1032&gt;$T$757,R1032&lt;$T$758),Q1032,"")</f>
        <v/>
      </c>
      <c r="U1032" s="253" t="str">
        <f>IF(Q1032=MAX($Q$761:$Q$2761),Q1032,"")</f>
        <v/>
      </c>
      <c r="V1032" s="253">
        <f>_xlfn.NORM.DIST(P1032,$T$753,$T$754,0)</f>
        <v>3.7899541943572984E-57</v>
      </c>
      <c r="W1032" s="253" t="str">
        <f>IF(V1032=MAX($V$761:$V$2761),Q1032,"")</f>
        <v/>
      </c>
      <c r="X1032" s="253" t="str">
        <f t="shared" si="155"/>
        <v/>
      </c>
      <c r="AB1032" s="253">
        <v>271</v>
      </c>
      <c r="AC1032" s="253">
        <f t="shared" si="171"/>
        <v>-632.08774148579278</v>
      </c>
      <c r="AD1032" s="253">
        <f t="shared" si="156"/>
        <v>2.6212296243229945E-5</v>
      </c>
      <c r="AE1032" s="253">
        <f t="shared" si="157"/>
        <v>1.7727525042648654E-3</v>
      </c>
      <c r="AF1032" s="253">
        <f>IF(OR(AE1032&lt;$T$757,AE1032&gt;$T$758),AD1032,"")</f>
        <v>2.6212296243229945E-5</v>
      </c>
      <c r="AG1032" s="253" t="str">
        <f t="shared" si="158"/>
        <v/>
      </c>
      <c r="AH1032" s="253" t="str">
        <f t="shared" si="159"/>
        <v/>
      </c>
      <c r="AI1032" s="253">
        <f t="shared" si="160"/>
        <v>9.8229223199356461E-4</v>
      </c>
      <c r="AJ1032" s="253" t="str">
        <f t="shared" si="161"/>
        <v/>
      </c>
      <c r="AK1032" s="253" t="str">
        <f t="shared" si="162"/>
        <v/>
      </c>
      <c r="AO1032" s="253">
        <v>271</v>
      </c>
      <c r="AP1032" s="253">
        <f t="shared" si="163"/>
        <v>-3726.4747415588254</v>
      </c>
      <c r="AQ1032" s="253">
        <f t="shared" si="164"/>
        <v>4.4461514650194431E-6</v>
      </c>
      <c r="AR1032" s="253">
        <f t="shared" si="165"/>
        <v>1.7727525042648617E-3</v>
      </c>
      <c r="AS1032" s="253">
        <f>IF(OR(AR1032&lt;$T$757,AR1032&gt;$T$758),AQ1032,"")</f>
        <v>4.4461514650194431E-6</v>
      </c>
      <c r="AT1032" s="253" t="str">
        <f t="shared" si="166"/>
        <v/>
      </c>
      <c r="AU1032" s="253" t="str">
        <f t="shared" si="167"/>
        <v/>
      </c>
      <c r="AV1032" s="253">
        <f t="shared" si="168"/>
        <v>0</v>
      </c>
      <c r="AW1032" s="253">
        <f t="shared" si="169"/>
        <v>4.4461514650194431E-6</v>
      </c>
      <c r="AX1032" s="253" t="str">
        <f t="shared" si="170"/>
        <v/>
      </c>
      <c r="AZ1032" s="259"/>
      <c r="BA1032" s="259">
        <f>BA1031+$BD$753</f>
        <v>1.7663999999999929</v>
      </c>
      <c r="BB1032" s="274">
        <f t="shared" si="153"/>
        <v>0.97163220476679069</v>
      </c>
      <c r="BC1032" s="259">
        <f t="shared" si="154"/>
        <v>2.9270006777259994E-4</v>
      </c>
      <c r="BD1032" s="259" t="str">
        <f t="shared" si="151"/>
        <v/>
      </c>
      <c r="BE1032" s="254" t="str">
        <f t="shared" si="152"/>
        <v/>
      </c>
    </row>
    <row r="1033" spans="1:57" ht="20.100000000000001" customHeight="1" x14ac:dyDescent="0.25">
      <c r="A1033" s="247">
        <v>272</v>
      </c>
      <c r="B1033" s="247">
        <f>$B$755+(A1033*$B$758)</f>
        <v>-6999.768765180188</v>
      </c>
      <c r="C1033" s="247">
        <f>_xlfn.NORM.DIST($B1033,$B$752,$B$753,0)</f>
        <v>2.3914688557214532E-6</v>
      </c>
      <c r="D1033" s="247">
        <f>_xlfn.NORM.DIST($B1033,$B$752,$B$753,1)</f>
        <v>1.7956131773368459E-3</v>
      </c>
      <c r="E1033" s="247">
        <f>IF(OR(D1033&lt;$F$757,D1033&gt;$F$758),C1033,"")</f>
        <v>2.3914688557214532E-6</v>
      </c>
      <c r="F1033" s="247" t="str">
        <f>IF(AND(D1033&gt;$F$757,D1033&lt;$F$758),C1033,"")</f>
        <v/>
      </c>
      <c r="G1033" s="247" t="str">
        <f>IF(C1033=MAX($C$761:$C$2761),C1033,"")</f>
        <v/>
      </c>
      <c r="H1033" s="247">
        <f>_xlfn.NORM.DIST(B1033,$F$753,$F$754,0)</f>
        <v>0</v>
      </c>
      <c r="I1033" s="247">
        <f>IF(H1033=MAX($H$761:$H$2761),C1033,"")</f>
        <v>2.3914688557214532E-6</v>
      </c>
      <c r="J1033" s="247" t="str">
        <f>IF(I1033=MIN($I$761:$I$2761),I1033,"")</f>
        <v/>
      </c>
      <c r="K1033" s="247"/>
      <c r="L1033" s="247"/>
      <c r="M1033" s="247"/>
      <c r="N1033" s="247"/>
      <c r="O1033" s="247">
        <v>272</v>
      </c>
      <c r="P1033" s="247">
        <f>$P$755+(O1033*$P$758)</f>
        <v>-407.91519049161587</v>
      </c>
      <c r="Q1033" s="247">
        <f>_xlfn.NORM.DIST(P1033,P$752,P$753,0)</f>
        <v>4.1037277819945015E-5</v>
      </c>
      <c r="R1033" s="247">
        <f>_xlfn.NORM.DIST(P1033,P$752,P$753,1)</f>
        <v>1.7956131773368459E-3</v>
      </c>
      <c r="S1033" s="253">
        <f>IF(OR(R1033&lt;$T$757,R1033&gt;$T$758),Q1033,"")</f>
        <v>4.1037277819945015E-5</v>
      </c>
      <c r="T1033" s="253" t="str">
        <f>IF(AND(R1033&gt;$T$757,R1033&lt;$T$758),Q1033,"")</f>
        <v/>
      </c>
      <c r="U1033" s="253" t="str">
        <f>IF(Q1033=MAX($Q$761:$Q$2761),Q1033,"")</f>
        <v/>
      </c>
      <c r="V1033" s="253">
        <f>_xlfn.NORM.DIST(P1033,$T$753,$T$754,0)</f>
        <v>3.5585038744845034E-57</v>
      </c>
      <c r="W1033" s="253" t="str">
        <f>IF(V1033=MAX($V$761:$V$2761),Q1033,"")</f>
        <v/>
      </c>
      <c r="X1033" s="253" t="str">
        <f t="shared" si="155"/>
        <v/>
      </c>
      <c r="AB1033" s="253">
        <v>272</v>
      </c>
      <c r="AC1033" s="253">
        <f t="shared" si="171"/>
        <v>-631.22068011201259</v>
      </c>
      <c r="AD1033" s="253">
        <f t="shared" si="156"/>
        <v>2.6519614338696418E-5</v>
      </c>
      <c r="AE1033" s="253">
        <f t="shared" si="157"/>
        <v>1.7956131773368459E-3</v>
      </c>
      <c r="AF1033" s="253">
        <f>IF(OR(AE1033&lt;$T$757,AE1033&gt;$T$758),AD1033,"")</f>
        <v>2.6519614338696418E-5</v>
      </c>
      <c r="AG1033" s="253" t="str">
        <f t="shared" si="158"/>
        <v/>
      </c>
      <c r="AH1033" s="253" t="str">
        <f t="shared" si="159"/>
        <v/>
      </c>
      <c r="AI1033" s="253">
        <f t="shared" si="160"/>
        <v>9.8669723237759864E-4</v>
      </c>
      <c r="AJ1033" s="253" t="str">
        <f t="shared" si="161"/>
        <v/>
      </c>
      <c r="AK1033" s="253" t="str">
        <f t="shared" si="162"/>
        <v/>
      </c>
      <c r="AO1033" s="253">
        <v>272</v>
      </c>
      <c r="AP1033" s="253">
        <f t="shared" si="163"/>
        <v>-3721.3629792247252</v>
      </c>
      <c r="AQ1033" s="253">
        <f t="shared" si="164"/>
        <v>4.4982790156814096E-6</v>
      </c>
      <c r="AR1033" s="253">
        <f t="shared" si="165"/>
        <v>1.7956131773368459E-3</v>
      </c>
      <c r="AS1033" s="253">
        <f>IF(OR(AR1033&lt;$T$757,AR1033&gt;$T$758),AQ1033,"")</f>
        <v>4.4982790156814096E-6</v>
      </c>
      <c r="AT1033" s="253" t="str">
        <f t="shared" si="166"/>
        <v/>
      </c>
      <c r="AU1033" s="253" t="str">
        <f t="shared" si="167"/>
        <v/>
      </c>
      <c r="AV1033" s="253">
        <f t="shared" si="168"/>
        <v>0</v>
      </c>
      <c r="AW1033" s="253">
        <f t="shared" si="169"/>
        <v>4.4982790156814096E-6</v>
      </c>
      <c r="AX1033" s="253" t="str">
        <f t="shared" si="170"/>
        <v/>
      </c>
      <c r="AZ1033" s="259"/>
      <c r="BA1033" s="259">
        <f>BA1032+$BD$753</f>
        <v>1.7727999999999928</v>
      </c>
      <c r="BB1033" s="274">
        <f t="shared" si="153"/>
        <v>0.97133950469901809</v>
      </c>
      <c r="BC1033" s="259">
        <f t="shared" si="154"/>
        <v>2.9441010190045525E-4</v>
      </c>
      <c r="BD1033" s="259" t="str">
        <f t="shared" si="151"/>
        <v/>
      </c>
      <c r="BE1033" s="254" t="str">
        <f t="shared" si="152"/>
        <v/>
      </c>
    </row>
    <row r="1034" spans="1:57" ht="20.100000000000001" customHeight="1" x14ac:dyDescent="0.25">
      <c r="A1034" s="247">
        <v>273</v>
      </c>
      <c r="B1034" s="247">
        <f>$B$755+(A1034*$B$758)</f>
        <v>-6990.1536981950503</v>
      </c>
      <c r="C1034" s="247">
        <f>_xlfn.NORM.DIST($B1034,$B$752,$B$753,0)</f>
        <v>2.4194681932120424E-6</v>
      </c>
      <c r="D1034" s="247">
        <f>_xlfn.NORM.DIST($B1034,$B$752,$B$753,1)</f>
        <v>1.8187416880297129E-3</v>
      </c>
      <c r="E1034" s="247">
        <f>IF(OR(D1034&lt;$F$757,D1034&gt;$F$758),C1034,"")</f>
        <v>2.4194681932120424E-6</v>
      </c>
      <c r="F1034" s="247" t="str">
        <f>IF(AND(D1034&gt;$F$757,D1034&lt;$F$758),C1034,"")</f>
        <v/>
      </c>
      <c r="G1034" s="247" t="str">
        <f>IF(C1034=MAX($C$761:$C$2761),C1034,"")</f>
        <v/>
      </c>
      <c r="H1034" s="247">
        <f>_xlfn.NORM.DIST(B1034,$F$753,$F$754,0)</f>
        <v>0</v>
      </c>
      <c r="I1034" s="247">
        <f>IF(H1034=MAX($H$761:$H$2761),C1034,"")</f>
        <v>2.4194681932120424E-6</v>
      </c>
      <c r="J1034" s="247" t="str">
        <f>IF(I1034=MIN($I$761:$I$2761),I1034,"")</f>
        <v/>
      </c>
      <c r="K1034" s="247"/>
      <c r="L1034" s="247"/>
      <c r="M1034" s="247"/>
      <c r="N1034" s="247"/>
      <c r="O1034" s="247">
        <v>273</v>
      </c>
      <c r="P1034" s="247">
        <f>$P$755+(O1034*$P$758)</f>
        <v>-407.35486742775379</v>
      </c>
      <c r="Q1034" s="247">
        <f>_xlfn.NORM.DIST(P1034,P$752,P$753,0)</f>
        <v>4.1517742614051255E-5</v>
      </c>
      <c r="R1034" s="247">
        <f>_xlfn.NORM.DIST(P1034,P$752,P$753,1)</f>
        <v>1.8187416880297129E-3</v>
      </c>
      <c r="S1034" s="253">
        <f>IF(OR(R1034&lt;$T$757,R1034&gt;$T$758),Q1034,"")</f>
        <v>4.1517742614051255E-5</v>
      </c>
      <c r="T1034" s="253" t="str">
        <f>IF(AND(R1034&gt;$T$757,R1034&lt;$T$758),Q1034,"")</f>
        <v/>
      </c>
      <c r="U1034" s="253" t="str">
        <f>IF(Q1034=MAX($Q$761:$Q$2761),Q1034,"")</f>
        <v/>
      </c>
      <c r="V1034" s="253">
        <f>_xlfn.NORM.DIST(P1034,$T$753,$T$754,0)</f>
        <v>3.3411346337637105E-57</v>
      </c>
      <c r="W1034" s="253" t="str">
        <f>IF(V1034=MAX($V$761:$V$2761),Q1034,"")</f>
        <v/>
      </c>
      <c r="X1034" s="253" t="str">
        <f t="shared" si="155"/>
        <v/>
      </c>
      <c r="AB1034" s="253">
        <v>273</v>
      </c>
      <c r="AC1034" s="253">
        <f t="shared" si="171"/>
        <v>-630.3536187382324</v>
      </c>
      <c r="AD1034" s="253">
        <f t="shared" si="156"/>
        <v>2.683010620657621E-5</v>
      </c>
      <c r="AE1034" s="253">
        <f t="shared" si="157"/>
        <v>1.8187416880297072E-3</v>
      </c>
      <c r="AF1034" s="253">
        <f>IF(OR(AE1034&lt;$T$757,AE1034&gt;$T$758),AD1034,"")</f>
        <v>2.683010620657621E-5</v>
      </c>
      <c r="AG1034" s="253" t="str">
        <f t="shared" si="158"/>
        <v/>
      </c>
      <c r="AH1034" s="253" t="str">
        <f t="shared" si="159"/>
        <v/>
      </c>
      <c r="AI1034" s="253">
        <f t="shared" si="160"/>
        <v>9.9110612876123546E-4</v>
      </c>
      <c r="AJ1034" s="253" t="str">
        <f t="shared" si="161"/>
        <v/>
      </c>
      <c r="AK1034" s="253" t="str">
        <f t="shared" si="162"/>
        <v/>
      </c>
      <c r="AO1034" s="253">
        <v>273</v>
      </c>
      <c r="AP1034" s="253">
        <f t="shared" si="163"/>
        <v>-3716.2512168906251</v>
      </c>
      <c r="AQ1034" s="253">
        <f t="shared" si="164"/>
        <v>4.5509449042567816E-6</v>
      </c>
      <c r="AR1034" s="253">
        <f t="shared" si="165"/>
        <v>1.8187416880297129E-3</v>
      </c>
      <c r="AS1034" s="253">
        <f>IF(OR(AR1034&lt;$T$757,AR1034&gt;$T$758),AQ1034,"")</f>
        <v>4.5509449042567816E-6</v>
      </c>
      <c r="AT1034" s="253" t="str">
        <f t="shared" si="166"/>
        <v/>
      </c>
      <c r="AU1034" s="253" t="str">
        <f t="shared" si="167"/>
        <v/>
      </c>
      <c r="AV1034" s="253">
        <f t="shared" si="168"/>
        <v>0</v>
      </c>
      <c r="AW1034" s="253">
        <f t="shared" si="169"/>
        <v>4.5509449042567816E-6</v>
      </c>
      <c r="AX1034" s="253" t="str">
        <f t="shared" si="170"/>
        <v/>
      </c>
      <c r="AZ1034" s="259"/>
      <c r="BA1034" s="259">
        <f>BA1033+$BD$753</f>
        <v>1.7791999999999928</v>
      </c>
      <c r="BB1034" s="274">
        <f t="shared" si="153"/>
        <v>0.97104509459711763</v>
      </c>
      <c r="BC1034" s="259">
        <f t="shared" si="154"/>
        <v>2.9612051280469842E-4</v>
      </c>
      <c r="BD1034" s="259" t="str">
        <f t="shared" si="151"/>
        <v/>
      </c>
      <c r="BE1034" s="254" t="str">
        <f t="shared" si="152"/>
        <v/>
      </c>
    </row>
    <row r="1035" spans="1:57" ht="20.100000000000001" customHeight="1" x14ac:dyDescent="0.25">
      <c r="A1035" s="248">
        <v>274</v>
      </c>
      <c r="B1035" s="247">
        <f>$B$755+(A1035*$B$758)</f>
        <v>-6980.5386312099126</v>
      </c>
      <c r="C1035" s="247">
        <f>_xlfn.NORM.DIST($B1035,$B$752,$B$753,0)</f>
        <v>2.4477561827693852E-6</v>
      </c>
      <c r="D1035" s="247">
        <f>_xlfn.NORM.DIST($B1035,$B$752,$B$753,1)</f>
        <v>1.8421407999638815E-3</v>
      </c>
      <c r="E1035" s="247">
        <f>IF(OR(D1035&lt;$F$757,D1035&gt;$F$758),C1035,"")</f>
        <v>2.4477561827693852E-6</v>
      </c>
      <c r="F1035" s="247" t="str">
        <f>IF(AND(D1035&gt;$F$757,D1035&lt;$F$758),C1035,"")</f>
        <v/>
      </c>
      <c r="G1035" s="247" t="str">
        <f>IF(C1035=MAX($C$761:$C$2761),C1035,"")</f>
        <v/>
      </c>
      <c r="H1035" s="247">
        <f>_xlfn.NORM.DIST(B1035,$F$753,$F$754,0)</f>
        <v>0</v>
      </c>
      <c r="I1035" s="247">
        <f>IF(H1035=MAX($H$761:$H$2761),C1035,"")</f>
        <v>2.4477561827693852E-6</v>
      </c>
      <c r="J1035" s="247" t="str">
        <f>IF(I1035=MIN($I$761:$I$2761),I1035,"")</f>
        <v/>
      </c>
      <c r="K1035" s="247"/>
      <c r="L1035" s="247"/>
      <c r="M1035" s="247"/>
      <c r="N1035" s="247"/>
      <c r="O1035" s="248">
        <v>274</v>
      </c>
      <c r="P1035" s="247">
        <f>$P$755+(O1035*$P$758)</f>
        <v>-406.79454436389165</v>
      </c>
      <c r="Q1035" s="247">
        <f>_xlfn.NORM.DIST(P1035,P$752,P$753,0)</f>
        <v>4.2003160638064026E-5</v>
      </c>
      <c r="R1035" s="247">
        <f>_xlfn.NORM.DIST(P1035,P$752,P$753,1)</f>
        <v>1.8421407999638815E-3</v>
      </c>
      <c r="S1035" s="253">
        <f>IF(OR(R1035&lt;$T$757,R1035&gt;$T$758),Q1035,"")</f>
        <v>4.2003160638064026E-5</v>
      </c>
      <c r="T1035" s="253" t="str">
        <f>IF(AND(R1035&gt;$T$757,R1035&lt;$T$758),Q1035,"")</f>
        <v/>
      </c>
      <c r="U1035" s="253" t="str">
        <f>IF(Q1035=MAX($Q$761:$Q$2761),Q1035,"")</f>
        <v/>
      </c>
      <c r="V1035" s="253">
        <f>_xlfn.NORM.DIST(P1035,$T$753,$T$754,0)</f>
        <v>3.1369930805797947E-57</v>
      </c>
      <c r="W1035" s="253" t="str">
        <f>IF(V1035=MAX($V$761:$V$2761),Q1035,"")</f>
        <v/>
      </c>
      <c r="X1035" s="253" t="str">
        <f t="shared" si="155"/>
        <v/>
      </c>
      <c r="AB1035" s="259">
        <v>274</v>
      </c>
      <c r="AC1035" s="253">
        <f t="shared" si="171"/>
        <v>-629.4865573644521</v>
      </c>
      <c r="AD1035" s="253">
        <f t="shared" si="156"/>
        <v>2.7143799011599845E-5</v>
      </c>
      <c r="AE1035" s="253">
        <f t="shared" si="157"/>
        <v>1.8421407999638815E-3</v>
      </c>
      <c r="AF1035" s="253">
        <f>IF(OR(AE1035&lt;$T$757,AE1035&gt;$T$758),AD1035,"")</f>
        <v>2.7143799011599845E-5</v>
      </c>
      <c r="AG1035" s="253" t="str">
        <f t="shared" si="158"/>
        <v/>
      </c>
      <c r="AH1035" s="253" t="str">
        <f t="shared" si="159"/>
        <v/>
      </c>
      <c r="AI1035" s="253">
        <f t="shared" si="160"/>
        <v>9.9551879715435742E-4</v>
      </c>
      <c r="AJ1035" s="253" t="str">
        <f t="shared" si="161"/>
        <v/>
      </c>
      <c r="AK1035" s="253" t="str">
        <f t="shared" si="162"/>
        <v/>
      </c>
      <c r="AO1035" s="259">
        <v>274</v>
      </c>
      <c r="AP1035" s="253">
        <f t="shared" si="163"/>
        <v>-3711.1394545565254</v>
      </c>
      <c r="AQ1035" s="253">
        <f t="shared" si="164"/>
        <v>4.6041537384496995E-6</v>
      </c>
      <c r="AR1035" s="253">
        <f t="shared" si="165"/>
        <v>1.8421407999638815E-3</v>
      </c>
      <c r="AS1035" s="253">
        <f>IF(OR(AR1035&lt;$T$757,AR1035&gt;$T$758),AQ1035,"")</f>
        <v>4.6041537384496995E-6</v>
      </c>
      <c r="AT1035" s="253" t="str">
        <f t="shared" si="166"/>
        <v/>
      </c>
      <c r="AU1035" s="253" t="str">
        <f t="shared" si="167"/>
        <v/>
      </c>
      <c r="AV1035" s="253">
        <f t="shared" si="168"/>
        <v>0</v>
      </c>
      <c r="AW1035" s="253">
        <f t="shared" si="169"/>
        <v>4.6041537384496995E-6</v>
      </c>
      <c r="AX1035" s="253" t="str">
        <f t="shared" si="170"/>
        <v/>
      </c>
      <c r="AZ1035" s="259"/>
      <c r="BA1035" s="259">
        <f>BA1034+$BD$753</f>
        <v>1.7855999999999927</v>
      </c>
      <c r="BB1035" s="274">
        <f t="shared" si="153"/>
        <v>0.97074897408431293</v>
      </c>
      <c r="BC1035" s="259">
        <f t="shared" si="154"/>
        <v>2.97831260609005E-4</v>
      </c>
      <c r="BD1035" s="259" t="str">
        <f t="shared" si="151"/>
        <v/>
      </c>
      <c r="BE1035" s="254" t="str">
        <f t="shared" si="152"/>
        <v/>
      </c>
    </row>
    <row r="1036" spans="1:57" ht="20.100000000000001" customHeight="1" x14ac:dyDescent="0.25">
      <c r="A1036" s="247">
        <v>275</v>
      </c>
      <c r="B1036" s="247">
        <f>$B$755+(A1036*$B$758)</f>
        <v>-6970.923564224775</v>
      </c>
      <c r="C1036" s="247">
        <f>_xlfn.NORM.DIST($B1036,$B$752,$B$753,0)</f>
        <v>2.4763352887616537E-6</v>
      </c>
      <c r="D1036" s="247">
        <f>_xlfn.NORM.DIST($B1036,$B$752,$B$753,1)</f>
        <v>1.8658133003840378E-3</v>
      </c>
      <c r="E1036" s="247">
        <f>IF(OR(D1036&lt;$F$757,D1036&gt;$F$758),C1036,"")</f>
        <v>2.4763352887616537E-6</v>
      </c>
      <c r="F1036" s="247" t="str">
        <f>IF(AND(D1036&gt;$F$757,D1036&lt;$F$758),C1036,"")</f>
        <v/>
      </c>
      <c r="G1036" s="247" t="str">
        <f>IF(C1036=MAX($C$761:$C$2761),C1036,"")</f>
        <v/>
      </c>
      <c r="H1036" s="247">
        <f>_xlfn.NORM.DIST(B1036,$F$753,$F$754,0)</f>
        <v>0</v>
      </c>
      <c r="I1036" s="247">
        <f>IF(H1036=MAX($H$761:$H$2761),C1036,"")</f>
        <v>2.4763352887616537E-6</v>
      </c>
      <c r="J1036" s="247" t="str">
        <f>IF(I1036=MIN($I$761:$I$2761),I1036,"")</f>
        <v/>
      </c>
      <c r="K1036" s="247"/>
      <c r="L1036" s="247"/>
      <c r="M1036" s="247"/>
      <c r="N1036" s="247"/>
      <c r="O1036" s="247">
        <v>275</v>
      </c>
      <c r="P1036" s="247">
        <f>$P$755+(O1036*$P$758)</f>
        <v>-406.23422130002956</v>
      </c>
      <c r="Q1036" s="247">
        <f>_xlfn.NORM.DIST(P1036,P$752,P$753,0)</f>
        <v>4.2493574180203412E-5</v>
      </c>
      <c r="R1036" s="247">
        <f>_xlfn.NORM.DIST(P1036,P$752,P$753,1)</f>
        <v>1.8658133003840378E-3</v>
      </c>
      <c r="S1036" s="253">
        <f>IF(OR(R1036&lt;$T$757,R1036&gt;$T$758),Q1036,"")</f>
        <v>4.2493574180203412E-5</v>
      </c>
      <c r="T1036" s="253" t="str">
        <f>IF(AND(R1036&gt;$T$757,R1036&lt;$T$758),Q1036,"")</f>
        <v/>
      </c>
      <c r="U1036" s="253" t="str">
        <f>IF(Q1036=MAX($Q$761:$Q$2761),Q1036,"")</f>
        <v/>
      </c>
      <c r="V1036" s="253">
        <f>_xlfn.NORM.DIST(P1036,$T$753,$T$754,0)</f>
        <v>2.9452773431552032E-57</v>
      </c>
      <c r="W1036" s="253" t="str">
        <f>IF(V1036=MAX($V$761:$V$2761),Q1036,"")</f>
        <v/>
      </c>
      <c r="X1036" s="253" t="str">
        <f t="shared" si="155"/>
        <v/>
      </c>
      <c r="AB1036" s="253">
        <v>275</v>
      </c>
      <c r="AC1036" s="253">
        <f t="shared" si="171"/>
        <v>-628.61949599067191</v>
      </c>
      <c r="AD1036" s="253">
        <f t="shared" si="156"/>
        <v>2.7460720081780812E-5</v>
      </c>
      <c r="AE1036" s="253">
        <f t="shared" si="157"/>
        <v>1.8658133003840378E-3</v>
      </c>
      <c r="AF1036" s="253">
        <f>IF(OR(AE1036&lt;$T$757,AE1036&gt;$T$758),AD1036,"")</f>
        <v>2.7460720081780812E-5</v>
      </c>
      <c r="AG1036" s="253" t="str">
        <f t="shared" si="158"/>
        <v/>
      </c>
      <c r="AH1036" s="253" t="str">
        <f t="shared" si="159"/>
        <v/>
      </c>
      <c r="AI1036" s="253">
        <f t="shared" si="160"/>
        <v>9.9993511283235519E-4</v>
      </c>
      <c r="AJ1036" s="253" t="str">
        <f t="shared" si="161"/>
        <v/>
      </c>
      <c r="AK1036" s="253" t="str">
        <f t="shared" si="162"/>
        <v/>
      </c>
      <c r="AO1036" s="253">
        <v>275</v>
      </c>
      <c r="AP1036" s="253">
        <f t="shared" si="163"/>
        <v>-3706.0276922224257</v>
      </c>
      <c r="AQ1036" s="253">
        <f t="shared" si="164"/>
        <v>4.6579101536605364E-6</v>
      </c>
      <c r="AR1036" s="253">
        <f t="shared" si="165"/>
        <v>1.8658133003840341E-3</v>
      </c>
      <c r="AS1036" s="253">
        <f>IF(OR(AR1036&lt;$T$757,AR1036&gt;$T$758),AQ1036,"")</f>
        <v>4.6579101536605364E-6</v>
      </c>
      <c r="AT1036" s="253" t="str">
        <f t="shared" si="166"/>
        <v/>
      </c>
      <c r="AU1036" s="253" t="str">
        <f t="shared" si="167"/>
        <v/>
      </c>
      <c r="AV1036" s="253">
        <f t="shared" si="168"/>
        <v>0</v>
      </c>
      <c r="AW1036" s="253">
        <f t="shared" si="169"/>
        <v>4.6579101536605364E-6</v>
      </c>
      <c r="AX1036" s="253" t="str">
        <f t="shared" si="170"/>
        <v/>
      </c>
      <c r="AZ1036" s="259"/>
      <c r="BA1036" s="259">
        <f>BA1035+$BD$753</f>
        <v>1.7919999999999927</v>
      </c>
      <c r="BB1036" s="274">
        <f t="shared" si="153"/>
        <v>0.97045114282370393</v>
      </c>
      <c r="BC1036" s="259">
        <f t="shared" si="154"/>
        <v>2.9954230562423412E-4</v>
      </c>
      <c r="BD1036" s="259" t="str">
        <f t="shared" si="151"/>
        <v/>
      </c>
      <c r="BE1036" s="254" t="str">
        <f t="shared" si="152"/>
        <v/>
      </c>
    </row>
    <row r="1037" spans="1:57" ht="20.100000000000001" customHeight="1" x14ac:dyDescent="0.25">
      <c r="A1037" s="247">
        <v>276</v>
      </c>
      <c r="B1037" s="247">
        <f>$B$755+(A1037*$B$758)</f>
        <v>-6961.3084972396373</v>
      </c>
      <c r="C1037" s="247">
        <f>_xlfn.NORM.DIST($B1037,$B$752,$B$753,0)</f>
        <v>2.5052079902949747E-6</v>
      </c>
      <c r="D1037" s="247">
        <f>_xlfn.NORM.DIST($B1037,$B$752,$B$753,1)</f>
        <v>1.8897620003007739E-3</v>
      </c>
      <c r="E1037" s="247">
        <f>IF(OR(D1037&lt;$F$757,D1037&gt;$F$758),C1037,"")</f>
        <v>2.5052079902949747E-6</v>
      </c>
      <c r="F1037" s="247" t="str">
        <f>IF(AND(D1037&gt;$F$757,D1037&lt;$F$758),C1037,"")</f>
        <v/>
      </c>
      <c r="G1037" s="247" t="str">
        <f>IF(C1037=MAX($C$761:$C$2761),C1037,"")</f>
        <v/>
      </c>
      <c r="H1037" s="247">
        <f>_xlfn.NORM.DIST(B1037,$F$753,$F$754,0)</f>
        <v>0</v>
      </c>
      <c r="I1037" s="247">
        <f>IF(H1037=MAX($H$761:$H$2761),C1037,"")</f>
        <v>2.5052079902949747E-6</v>
      </c>
      <c r="J1037" s="247" t="str">
        <f>IF(I1037=MIN($I$761:$I$2761),I1037,"")</f>
        <v/>
      </c>
      <c r="K1037" s="247"/>
      <c r="L1037" s="247"/>
      <c r="M1037" s="247"/>
      <c r="N1037" s="247"/>
      <c r="O1037" s="247">
        <v>276</v>
      </c>
      <c r="P1037" s="247">
        <f>$P$755+(O1037*$P$758)</f>
        <v>-405.67389823616747</v>
      </c>
      <c r="Q1037" s="247">
        <f>_xlfn.NORM.DIST(P1037,P$752,P$753,0)</f>
        <v>4.2989025781590761E-5</v>
      </c>
      <c r="R1037" s="247">
        <f>_xlfn.NORM.DIST(P1037,P$752,P$753,1)</f>
        <v>1.8897620003007739E-3</v>
      </c>
      <c r="S1037" s="253">
        <f>IF(OR(R1037&lt;$T$757,R1037&gt;$T$758),Q1037,"")</f>
        <v>4.2989025781590761E-5</v>
      </c>
      <c r="T1037" s="253" t="str">
        <f>IF(AND(R1037&gt;$T$757,R1037&lt;$T$758),Q1037,"")</f>
        <v/>
      </c>
      <c r="U1037" s="253" t="str">
        <f>IF(Q1037=MAX($Q$761:$Q$2761),Q1037,"")</f>
        <v/>
      </c>
      <c r="V1037" s="253">
        <f>_xlfn.NORM.DIST(P1037,$T$753,$T$754,0)</f>
        <v>2.7652339714668769E-57</v>
      </c>
      <c r="W1037" s="253" t="str">
        <f>IF(V1037=MAX($V$761:$V$2761),Q1037,"")</f>
        <v/>
      </c>
      <c r="X1037" s="253" t="str">
        <f t="shared" si="155"/>
        <v/>
      </c>
      <c r="AB1037" s="253">
        <v>276</v>
      </c>
      <c r="AC1037" s="253">
        <f t="shared" si="171"/>
        <v>-627.75243461689161</v>
      </c>
      <c r="AD1037" s="253">
        <f t="shared" si="156"/>
        <v>2.7780896908565774E-5</v>
      </c>
      <c r="AE1037" s="253">
        <f t="shared" si="157"/>
        <v>1.8897620003007739E-3</v>
      </c>
      <c r="AF1037" s="253">
        <f>IF(OR(AE1037&lt;$T$757,AE1037&gt;$T$758),AD1037,"")</f>
        <v>2.7780896908565774E-5</v>
      </c>
      <c r="AG1037" s="253" t="str">
        <f t="shared" si="158"/>
        <v/>
      </c>
      <c r="AH1037" s="253" t="str">
        <f t="shared" si="159"/>
        <v/>
      </c>
      <c r="AI1037" s="253">
        <f t="shared" si="160"/>
        <v>1.0043549503408631E-3</v>
      </c>
      <c r="AJ1037" s="253" t="str">
        <f t="shared" si="161"/>
        <v/>
      </c>
      <c r="AK1037" s="253" t="str">
        <f t="shared" si="162"/>
        <v/>
      </c>
      <c r="AO1037" s="253">
        <v>276</v>
      </c>
      <c r="AP1037" s="253">
        <f t="shared" si="163"/>
        <v>-3700.9159298883255</v>
      </c>
      <c r="AQ1037" s="253">
        <f t="shared" si="164"/>
        <v>4.712218813011318E-6</v>
      </c>
      <c r="AR1037" s="253">
        <f t="shared" si="165"/>
        <v>1.8897620003007739E-3</v>
      </c>
      <c r="AS1037" s="253">
        <f>IF(OR(AR1037&lt;$T$757,AR1037&gt;$T$758),AQ1037,"")</f>
        <v>4.712218813011318E-6</v>
      </c>
      <c r="AT1037" s="253" t="str">
        <f t="shared" si="166"/>
        <v/>
      </c>
      <c r="AU1037" s="253" t="str">
        <f t="shared" si="167"/>
        <v/>
      </c>
      <c r="AV1037" s="253">
        <f t="shared" si="168"/>
        <v>0</v>
      </c>
      <c r="AW1037" s="253">
        <f t="shared" si="169"/>
        <v>4.712218813011318E-6</v>
      </c>
      <c r="AX1037" s="253" t="str">
        <f t="shared" si="170"/>
        <v/>
      </c>
      <c r="AZ1037" s="259"/>
      <c r="BA1037" s="259">
        <f>BA1036+$BD$753</f>
        <v>1.7983999999999927</v>
      </c>
      <c r="BB1037" s="274">
        <f t="shared" si="153"/>
        <v>0.97015160051807969</v>
      </c>
      <c r="BC1037" s="259">
        <f t="shared" si="154"/>
        <v>3.0125360834820647E-4</v>
      </c>
      <c r="BD1037" s="259" t="str">
        <f t="shared" si="151"/>
        <v/>
      </c>
      <c r="BE1037" s="254" t="str">
        <f t="shared" si="152"/>
        <v/>
      </c>
    </row>
    <row r="1038" spans="1:57" ht="20.100000000000001" customHeight="1" x14ac:dyDescent="0.25">
      <c r="A1038" s="247">
        <v>277</v>
      </c>
      <c r="B1038" s="247">
        <f>$B$755+(A1038*$B$758)</f>
        <v>-6951.6934302544996</v>
      </c>
      <c r="C1038" s="247">
        <f>_xlfn.NORM.DIST($B1038,$B$752,$B$753,0)</f>
        <v>2.5343767812259208E-6</v>
      </c>
      <c r="D1038" s="247">
        <f>_xlfn.NORM.DIST($B1038,$B$752,$B$753,1)</f>
        <v>1.9139897346323652E-3</v>
      </c>
      <c r="E1038" s="247">
        <f>IF(OR(D1038&lt;$F$757,D1038&gt;$F$758),C1038,"")</f>
        <v>2.5343767812259208E-6</v>
      </c>
      <c r="F1038" s="247" t="str">
        <f>IF(AND(D1038&gt;$F$757,D1038&lt;$F$758),C1038,"")</f>
        <v/>
      </c>
      <c r="G1038" s="247" t="str">
        <f>IF(C1038=MAX($C$761:$C$2761),C1038,"")</f>
        <v/>
      </c>
      <c r="H1038" s="247">
        <f>_xlfn.NORM.DIST(B1038,$F$753,$F$754,0)</f>
        <v>0</v>
      </c>
      <c r="I1038" s="247">
        <f>IF(H1038=MAX($H$761:$H$2761),C1038,"")</f>
        <v>2.5343767812259208E-6</v>
      </c>
      <c r="J1038" s="247" t="str">
        <f>IF(I1038=MIN($I$761:$I$2761),I1038,"")</f>
        <v/>
      </c>
      <c r="K1038" s="247"/>
      <c r="L1038" s="247"/>
      <c r="M1038" s="247"/>
      <c r="N1038" s="247"/>
      <c r="O1038" s="247">
        <v>277</v>
      </c>
      <c r="P1038" s="247">
        <f>$P$755+(O1038*$P$758)</f>
        <v>-405.11357517230533</v>
      </c>
      <c r="Q1038" s="247">
        <f>_xlfn.NORM.DIST(P1038,P$752,P$753,0)</f>
        <v>4.3489558236463189E-5</v>
      </c>
      <c r="R1038" s="247">
        <f>_xlfn.NORM.DIST(P1038,P$752,P$753,1)</f>
        <v>1.9139897346323652E-3</v>
      </c>
      <c r="S1038" s="253">
        <f>IF(OR(R1038&lt;$T$757,R1038&gt;$T$758),Q1038,"")</f>
        <v>4.3489558236463189E-5</v>
      </c>
      <c r="T1038" s="253" t="str">
        <f>IF(AND(R1038&gt;$T$757,R1038&lt;$T$758),Q1038,"")</f>
        <v/>
      </c>
      <c r="U1038" s="253" t="str">
        <f>IF(Q1038=MAX($Q$761:$Q$2761),Q1038,"")</f>
        <v/>
      </c>
      <c r="V1038" s="253">
        <f>_xlfn.NORM.DIST(P1038,$T$753,$T$754,0)</f>
        <v>2.5961550247213098E-57</v>
      </c>
      <c r="W1038" s="253" t="str">
        <f>IF(V1038=MAX($V$761:$V$2761),Q1038,"")</f>
        <v/>
      </c>
      <c r="X1038" s="253" t="str">
        <f t="shared" si="155"/>
        <v/>
      </c>
      <c r="AB1038" s="253">
        <v>277</v>
      </c>
      <c r="AC1038" s="253">
        <f t="shared" si="171"/>
        <v>-626.88537324311142</v>
      </c>
      <c r="AD1038" s="253">
        <f t="shared" si="156"/>
        <v>2.8104357146972851E-5</v>
      </c>
      <c r="AE1038" s="253">
        <f t="shared" si="157"/>
        <v>1.9139897346323652E-3</v>
      </c>
      <c r="AF1038" s="253">
        <f>IF(OR(AE1038&lt;$T$757,AE1038&gt;$T$758),AD1038,"")</f>
        <v>2.8104357146972851E-5</v>
      </c>
      <c r="AG1038" s="253" t="str">
        <f t="shared" si="158"/>
        <v/>
      </c>
      <c r="AH1038" s="253" t="str">
        <f t="shared" si="159"/>
        <v/>
      </c>
      <c r="AI1038" s="253">
        <f t="shared" si="160"/>
        <v>1.0087781835005621E-3</v>
      </c>
      <c r="AJ1038" s="253" t="str">
        <f t="shared" si="161"/>
        <v/>
      </c>
      <c r="AK1038" s="253" t="str">
        <f t="shared" si="162"/>
        <v/>
      </c>
      <c r="AO1038" s="253">
        <v>277</v>
      </c>
      <c r="AP1038" s="253">
        <f t="shared" si="163"/>
        <v>-3695.8041675542254</v>
      </c>
      <c r="AQ1038" s="253">
        <f t="shared" si="164"/>
        <v>4.7670844073691797E-6</v>
      </c>
      <c r="AR1038" s="253">
        <f t="shared" si="165"/>
        <v>1.9139897346323652E-3</v>
      </c>
      <c r="AS1038" s="253">
        <f>IF(OR(AR1038&lt;$T$757,AR1038&gt;$T$758),AQ1038,"")</f>
        <v>4.7670844073691797E-6</v>
      </c>
      <c r="AT1038" s="253" t="str">
        <f t="shared" si="166"/>
        <v/>
      </c>
      <c r="AU1038" s="253" t="str">
        <f t="shared" si="167"/>
        <v/>
      </c>
      <c r="AV1038" s="253">
        <f t="shared" si="168"/>
        <v>0</v>
      </c>
      <c r="AW1038" s="253">
        <f t="shared" si="169"/>
        <v>4.7670844073691797E-6</v>
      </c>
      <c r="AX1038" s="253" t="str">
        <f t="shared" si="170"/>
        <v/>
      </c>
      <c r="AZ1038" s="259"/>
      <c r="BA1038" s="259">
        <f>BA1037+$BD$753</f>
        <v>1.8047999999999926</v>
      </c>
      <c r="BB1038" s="274">
        <f t="shared" si="153"/>
        <v>0.96985034690973149</v>
      </c>
      <c r="BC1038" s="259">
        <f t="shared" si="154"/>
        <v>3.0296512946648146E-4</v>
      </c>
      <c r="BD1038" s="259" t="str">
        <f t="shared" si="151"/>
        <v/>
      </c>
      <c r="BE1038" s="254" t="str">
        <f t="shared" si="152"/>
        <v/>
      </c>
    </row>
    <row r="1039" spans="1:57" ht="20.100000000000001" customHeight="1" x14ac:dyDescent="0.25">
      <c r="A1039" s="247">
        <v>278</v>
      </c>
      <c r="B1039" s="247">
        <f>$B$755+(A1039*$B$758)</f>
        <v>-6942.0783632693619</v>
      </c>
      <c r="C1039" s="247">
        <f>_xlfn.NORM.DIST($B1039,$B$752,$B$753,0)</f>
        <v>2.5638441701729652E-6</v>
      </c>
      <c r="D1039" s="247">
        <f>_xlfn.NORM.DIST($B1039,$B$752,$B$753,1)</f>
        <v>1.9384993623466355E-3</v>
      </c>
      <c r="E1039" s="247">
        <f>IF(OR(D1039&lt;$F$757,D1039&gt;$F$758),C1039,"")</f>
        <v>2.5638441701729652E-6</v>
      </c>
      <c r="F1039" s="247" t="str">
        <f>IF(AND(D1039&gt;$F$757,D1039&lt;$F$758),C1039,"")</f>
        <v/>
      </c>
      <c r="G1039" s="247" t="str">
        <f>IF(C1039=MAX($C$761:$C$2761),C1039,"")</f>
        <v/>
      </c>
      <c r="H1039" s="247">
        <f>_xlfn.NORM.DIST(B1039,$F$753,$F$754,0)</f>
        <v>0</v>
      </c>
      <c r="I1039" s="247">
        <f>IF(H1039=MAX($H$761:$H$2761),C1039,"")</f>
        <v>2.5638441701729652E-6</v>
      </c>
      <c r="J1039" s="247" t="str">
        <f>IF(I1039=MIN($I$761:$I$2761),I1039,"")</f>
        <v/>
      </c>
      <c r="K1039" s="247"/>
      <c r="L1039" s="247"/>
      <c r="M1039" s="247"/>
      <c r="N1039" s="247"/>
      <c r="O1039" s="247">
        <v>278</v>
      </c>
      <c r="P1039" s="247">
        <f>$P$755+(O1039*$P$758)</f>
        <v>-404.55325210844319</v>
      </c>
      <c r="Q1039" s="247">
        <f>_xlfn.NORM.DIST(P1039,P$752,P$753,0)</f>
        <v>4.3995214592369788E-5</v>
      </c>
      <c r="R1039" s="247">
        <f>_xlfn.NORM.DIST(P1039,P$752,P$753,1)</f>
        <v>1.9384993623466355E-3</v>
      </c>
      <c r="S1039" s="253">
        <f>IF(OR(R1039&lt;$T$757,R1039&gt;$T$758),Q1039,"")</f>
        <v>4.3995214592369788E-5</v>
      </c>
      <c r="T1039" s="253" t="str">
        <f>IF(AND(R1039&gt;$T$757,R1039&lt;$T$758),Q1039,"")</f>
        <v/>
      </c>
      <c r="U1039" s="253" t="str">
        <f>IF(Q1039=MAX($Q$761:$Q$2761),Q1039,"")</f>
        <v/>
      </c>
      <c r="V1039" s="253">
        <f>_xlfn.NORM.DIST(P1039,$T$753,$T$754,0)</f>
        <v>2.4373753333208067E-57</v>
      </c>
      <c r="W1039" s="253" t="str">
        <f>IF(V1039=MAX($V$761:$V$2761),Q1039,"")</f>
        <v/>
      </c>
      <c r="X1039" s="253" t="str">
        <f t="shared" si="155"/>
        <v/>
      </c>
      <c r="AB1039" s="253">
        <v>278</v>
      </c>
      <c r="AC1039" s="253">
        <f t="shared" si="171"/>
        <v>-626.01831186933123</v>
      </c>
      <c r="AD1039" s="253">
        <f t="shared" si="156"/>
        <v>2.8431128615718647E-5</v>
      </c>
      <c r="AE1039" s="253">
        <f t="shared" si="157"/>
        <v>1.9384993623466321E-3</v>
      </c>
      <c r="AF1039" s="253">
        <f>IF(OR(AE1039&lt;$T$757,AE1039&gt;$T$758),AD1039,"")</f>
        <v>2.8431128615718647E-5</v>
      </c>
      <c r="AG1039" s="253" t="str">
        <f t="shared" si="158"/>
        <v/>
      </c>
      <c r="AH1039" s="253" t="str">
        <f t="shared" si="159"/>
        <v/>
      </c>
      <c r="AI1039" s="253">
        <f t="shared" si="160"/>
        <v>1.0132046854120749E-3</v>
      </c>
      <c r="AJ1039" s="253" t="str">
        <f t="shared" si="161"/>
        <v/>
      </c>
      <c r="AK1039" s="253" t="str">
        <f t="shared" si="162"/>
        <v/>
      </c>
      <c r="AO1039" s="253">
        <v>278</v>
      </c>
      <c r="AP1039" s="253">
        <f t="shared" si="163"/>
        <v>-3690.6924052201257</v>
      </c>
      <c r="AQ1039" s="253">
        <f t="shared" si="164"/>
        <v>4.8225116553679516E-6</v>
      </c>
      <c r="AR1039" s="253">
        <f t="shared" si="165"/>
        <v>1.9384993623466355E-3</v>
      </c>
      <c r="AS1039" s="253">
        <f>IF(OR(AR1039&lt;$T$757,AR1039&gt;$T$758),AQ1039,"")</f>
        <v>4.8225116553679516E-6</v>
      </c>
      <c r="AT1039" s="253" t="str">
        <f t="shared" si="166"/>
        <v/>
      </c>
      <c r="AU1039" s="253" t="str">
        <f t="shared" si="167"/>
        <v/>
      </c>
      <c r="AV1039" s="253">
        <f t="shared" si="168"/>
        <v>0</v>
      </c>
      <c r="AW1039" s="253">
        <f t="shared" si="169"/>
        <v>4.8225116553679516E-6</v>
      </c>
      <c r="AX1039" s="253" t="str">
        <f t="shared" si="170"/>
        <v/>
      </c>
      <c r="AZ1039" s="259"/>
      <c r="BA1039" s="259">
        <f>BA1038+$BD$753</f>
        <v>1.8111999999999926</v>
      </c>
      <c r="BB1039" s="274">
        <f t="shared" si="153"/>
        <v>0.96954738178026501</v>
      </c>
      <c r="BC1039" s="259">
        <f t="shared" si="154"/>
        <v>3.0467682985235722E-4</v>
      </c>
      <c r="BD1039" s="259" t="str">
        <f t="shared" si="151"/>
        <v/>
      </c>
      <c r="BE1039" s="254" t="str">
        <f t="shared" si="152"/>
        <v/>
      </c>
    </row>
    <row r="1040" spans="1:57" ht="20.100000000000001" customHeight="1" x14ac:dyDescent="0.25">
      <c r="A1040" s="247">
        <v>279</v>
      </c>
      <c r="B1040" s="247">
        <f>$B$755+(A1040*$B$758)</f>
        <v>-6932.4632962842243</v>
      </c>
      <c r="C1040" s="247">
        <f>_xlfn.NORM.DIST($B1040,$B$752,$B$753,0)</f>
        <v>2.5936126805268671E-6</v>
      </c>
      <c r="D1040" s="247">
        <f>_xlfn.NORM.DIST($B1040,$B$752,$B$753,1)</f>
        <v>1.9632937666029561E-3</v>
      </c>
      <c r="E1040" s="247">
        <f>IF(OR(D1040&lt;$F$757,D1040&gt;$F$758),C1040,"")</f>
        <v>2.5936126805268671E-6</v>
      </c>
      <c r="F1040" s="247" t="str">
        <f>IF(AND(D1040&gt;$F$757,D1040&lt;$F$758),C1040,"")</f>
        <v/>
      </c>
      <c r="G1040" s="247" t="str">
        <f>IF(C1040=MAX($C$761:$C$2761),C1040,"")</f>
        <v/>
      </c>
      <c r="H1040" s="247">
        <f>_xlfn.NORM.DIST(B1040,$F$753,$F$754,0)</f>
        <v>0</v>
      </c>
      <c r="I1040" s="247">
        <f>IF(H1040=MAX($H$761:$H$2761),C1040,"")</f>
        <v>2.5936126805268671E-6</v>
      </c>
      <c r="J1040" s="247" t="str">
        <f>IF(I1040=MIN($I$761:$I$2761),I1040,"")</f>
        <v/>
      </c>
      <c r="K1040" s="247"/>
      <c r="L1040" s="247"/>
      <c r="M1040" s="247"/>
      <c r="N1040" s="247"/>
      <c r="O1040" s="247">
        <v>279</v>
      </c>
      <c r="P1040" s="247">
        <f>$P$755+(O1040*$P$758)</f>
        <v>-403.99292904458116</v>
      </c>
      <c r="Q1040" s="247">
        <f>_xlfn.NORM.DIST(P1040,P$752,P$753,0)</f>
        <v>4.4506038150350152E-5</v>
      </c>
      <c r="R1040" s="247">
        <f>_xlfn.NORM.DIST(P1040,P$752,P$753,1)</f>
        <v>1.9632937666029522E-3</v>
      </c>
      <c r="S1040" s="253">
        <f>IF(OR(R1040&lt;$T$757,R1040&gt;$T$758),Q1040,"")</f>
        <v>4.4506038150350152E-5</v>
      </c>
      <c r="T1040" s="253" t="str">
        <f>IF(AND(R1040&gt;$T$757,R1040&lt;$T$758),Q1040,"")</f>
        <v/>
      </c>
      <c r="U1040" s="253" t="str">
        <f>IF(Q1040=MAX($Q$761:$Q$2761),Q1040,"")</f>
        <v/>
      </c>
      <c r="V1040" s="253">
        <f>_xlfn.NORM.DIST(P1040,$T$753,$T$754,0)</f>
        <v>2.2882699249065145E-57</v>
      </c>
      <c r="W1040" s="253" t="str">
        <f>IF(V1040=MAX($V$761:$V$2761),Q1040,"")</f>
        <v/>
      </c>
      <c r="X1040" s="253" t="str">
        <f t="shared" si="155"/>
        <v/>
      </c>
      <c r="AB1040" s="253">
        <v>279</v>
      </c>
      <c r="AC1040" s="253">
        <f t="shared" si="171"/>
        <v>-625.15125049555093</v>
      </c>
      <c r="AD1040" s="253">
        <f t="shared" si="156"/>
        <v>2.8761239297333547E-5</v>
      </c>
      <c r="AE1040" s="253">
        <f t="shared" si="157"/>
        <v>1.9632937666029561E-3</v>
      </c>
      <c r="AF1040" s="253">
        <f>IF(OR(AE1040&lt;$T$757,AE1040&gt;$T$758),AD1040,"")</f>
        <v>2.8761239297333547E-5</v>
      </c>
      <c r="AG1040" s="253" t="str">
        <f t="shared" si="158"/>
        <v/>
      </c>
      <c r="AH1040" s="253" t="str">
        <f t="shared" si="159"/>
        <v/>
      </c>
      <c r="AI1040" s="253">
        <f t="shared" si="160"/>
        <v>1.0176343284609304E-3</v>
      </c>
      <c r="AJ1040" s="253" t="str">
        <f t="shared" si="161"/>
        <v/>
      </c>
      <c r="AK1040" s="253" t="str">
        <f t="shared" si="162"/>
        <v/>
      </c>
      <c r="AO1040" s="253">
        <v>279</v>
      </c>
      <c r="AP1040" s="253">
        <f t="shared" si="163"/>
        <v>-3685.580642886026</v>
      </c>
      <c r="AQ1040" s="253">
        <f t="shared" si="164"/>
        <v>4.878505303427668E-6</v>
      </c>
      <c r="AR1040" s="253">
        <f t="shared" si="165"/>
        <v>1.9632937666029522E-3</v>
      </c>
      <c r="AS1040" s="253">
        <f>IF(OR(AR1040&lt;$T$757,AR1040&gt;$T$758),AQ1040,"")</f>
        <v>4.878505303427668E-6</v>
      </c>
      <c r="AT1040" s="253" t="str">
        <f t="shared" si="166"/>
        <v/>
      </c>
      <c r="AU1040" s="253" t="str">
        <f t="shared" si="167"/>
        <v/>
      </c>
      <c r="AV1040" s="253">
        <f t="shared" si="168"/>
        <v>0</v>
      </c>
      <c r="AW1040" s="253">
        <f t="shared" si="169"/>
        <v>4.878505303427668E-6</v>
      </c>
      <c r="AX1040" s="253" t="str">
        <f t="shared" si="170"/>
        <v/>
      </c>
      <c r="AZ1040" s="259"/>
      <c r="BA1040" s="259">
        <f>BA1039+$BD$753</f>
        <v>1.8175999999999926</v>
      </c>
      <c r="BB1040" s="274">
        <f t="shared" si="153"/>
        <v>0.96924270495041265</v>
      </c>
      <c r="BC1040" s="259">
        <f t="shared" si="154"/>
        <v>3.063886705669816E-4</v>
      </c>
      <c r="BD1040" s="259" t="str">
        <f t="shared" si="151"/>
        <v/>
      </c>
      <c r="BE1040" s="254" t="str">
        <f t="shared" si="152"/>
        <v/>
      </c>
    </row>
    <row r="1041" spans="1:57" ht="20.100000000000001" customHeight="1" x14ac:dyDescent="0.25">
      <c r="A1041" s="247">
        <v>280</v>
      </c>
      <c r="B1041" s="247">
        <f>$B$755+(A1041*$B$758)</f>
        <v>-6922.8482292990866</v>
      </c>
      <c r="C1041" s="247">
        <f>_xlfn.NORM.DIST($B1041,$B$752,$B$753,0)</f>
        <v>2.6236848504600027E-6</v>
      </c>
      <c r="D1041" s="247">
        <f>_xlfn.NORM.DIST($B1041,$B$752,$B$753,1)</f>
        <v>1.9883758548943252E-3</v>
      </c>
      <c r="E1041" s="247">
        <f>IF(OR(D1041&lt;$F$757,D1041&gt;$F$758),C1041,"")</f>
        <v>2.6236848504600027E-6</v>
      </c>
      <c r="F1041" s="247" t="str">
        <f>IF(AND(D1041&gt;$F$757,D1041&lt;$F$758),C1041,"")</f>
        <v/>
      </c>
      <c r="G1041" s="247" t="str">
        <f>IF(C1041=MAX($C$761:$C$2761),C1041,"")</f>
        <v/>
      </c>
      <c r="H1041" s="247">
        <f>_xlfn.NORM.DIST(B1041,$F$753,$F$754,0)</f>
        <v>0</v>
      </c>
      <c r="I1041" s="247">
        <f>IF(H1041=MAX($H$761:$H$2761),C1041,"")</f>
        <v>2.6236848504600027E-6</v>
      </c>
      <c r="J1041" s="247" t="str">
        <f>IF(I1041=MIN($I$761:$I$2761),I1041,"")</f>
        <v/>
      </c>
      <c r="K1041" s="247"/>
      <c r="L1041" s="247"/>
      <c r="M1041" s="247"/>
      <c r="N1041" s="247"/>
      <c r="O1041" s="247">
        <v>280</v>
      </c>
      <c r="P1041" s="247">
        <f>$P$755+(O1041*$P$758)</f>
        <v>-403.43260598071902</v>
      </c>
      <c r="Q1041" s="247">
        <f>_xlfn.NORM.DIST(P1041,P$752,P$753,0)</f>
        <v>4.5022072465094557E-5</v>
      </c>
      <c r="R1041" s="247">
        <f>_xlfn.NORM.DIST(P1041,P$752,P$753,1)</f>
        <v>1.9883758548943252E-3</v>
      </c>
      <c r="S1041" s="253">
        <f>IF(OR(R1041&lt;$T$757,R1041&gt;$T$758),Q1041,"")</f>
        <v>4.5022072465094557E-5</v>
      </c>
      <c r="T1041" s="253" t="str">
        <f>IF(AND(R1041&gt;$T$757,R1041&lt;$T$758),Q1041,"")</f>
        <v/>
      </c>
      <c r="U1041" s="253" t="str">
        <f>IF(Q1041=MAX($Q$761:$Q$2761),Q1041,"")</f>
        <v/>
      </c>
      <c r="V1041" s="253">
        <f>_xlfn.NORM.DIST(P1041,$T$753,$T$754,0)</f>
        <v>2.1482516046882746E-57</v>
      </c>
      <c r="W1041" s="253" t="str">
        <f>IF(V1041=MAX($V$761:$V$2761),Q1041,"")</f>
        <v/>
      </c>
      <c r="X1041" s="253" t="str">
        <f t="shared" si="155"/>
        <v/>
      </c>
      <c r="AB1041" s="253">
        <v>280</v>
      </c>
      <c r="AC1041" s="253">
        <f t="shared" si="171"/>
        <v>-624.28418912177074</v>
      </c>
      <c r="AD1041" s="253">
        <f t="shared" si="156"/>
        <v>2.9094717338264943E-5</v>
      </c>
      <c r="AE1041" s="253">
        <f t="shared" si="157"/>
        <v>1.9883758548943217E-3</v>
      </c>
      <c r="AF1041" s="253">
        <f>IF(OR(AE1041&lt;$T$757,AE1041&gt;$T$758),AD1041,"")</f>
        <v>2.9094717338264943E-5</v>
      </c>
      <c r="AG1041" s="253" t="str">
        <f t="shared" si="158"/>
        <v/>
      </c>
      <c r="AH1041" s="253" t="str">
        <f t="shared" si="159"/>
        <v/>
      </c>
      <c r="AI1041" s="253">
        <f t="shared" si="160"/>
        <v>1.02206698432261E-3</v>
      </c>
      <c r="AJ1041" s="253" t="str">
        <f t="shared" si="161"/>
        <v/>
      </c>
      <c r="AK1041" s="253" t="str">
        <f t="shared" si="162"/>
        <v/>
      </c>
      <c r="AO1041" s="253">
        <v>280</v>
      </c>
      <c r="AP1041" s="253">
        <f t="shared" si="163"/>
        <v>-3680.4688805519263</v>
      </c>
      <c r="AQ1041" s="253">
        <f t="shared" si="164"/>
        <v>4.9350701257721437E-6</v>
      </c>
      <c r="AR1041" s="253">
        <f t="shared" si="165"/>
        <v>1.9883758548943217E-3</v>
      </c>
      <c r="AS1041" s="253">
        <f>IF(OR(AR1041&lt;$T$757,AR1041&gt;$T$758),AQ1041,"")</f>
        <v>4.9350701257721437E-6</v>
      </c>
      <c r="AT1041" s="253" t="str">
        <f t="shared" si="166"/>
        <v/>
      </c>
      <c r="AU1041" s="253" t="str">
        <f t="shared" si="167"/>
        <v/>
      </c>
      <c r="AV1041" s="253">
        <f t="shared" si="168"/>
        <v>0</v>
      </c>
      <c r="AW1041" s="253">
        <f t="shared" si="169"/>
        <v>4.9350701257721437E-6</v>
      </c>
      <c r="AX1041" s="253" t="str">
        <f t="shared" si="170"/>
        <v/>
      </c>
      <c r="AZ1041" s="259"/>
      <c r="BA1041" s="259">
        <f>BA1040+$BD$753</f>
        <v>1.8239999999999925</v>
      </c>
      <c r="BB1041" s="274">
        <f t="shared" si="153"/>
        <v>0.96893631627984567</v>
      </c>
      <c r="BC1041" s="259">
        <f t="shared" si="154"/>
        <v>3.0810061285968526E-4</v>
      </c>
      <c r="BD1041" s="259" t="str">
        <f t="shared" si="151"/>
        <v/>
      </c>
      <c r="BE1041" s="254" t="str">
        <f t="shared" si="152"/>
        <v/>
      </c>
    </row>
    <row r="1042" spans="1:57" ht="20.100000000000001" customHeight="1" x14ac:dyDescent="0.25">
      <c r="A1042" s="248">
        <v>281</v>
      </c>
      <c r="B1042" s="247">
        <f>$B$755+(A1042*$B$758)</f>
        <v>-6913.2331623139489</v>
      </c>
      <c r="C1042" s="247">
        <f>_xlfn.NORM.DIST($B1042,$B$752,$B$753,0)</f>
        <v>2.6540632329346057E-6</v>
      </c>
      <c r="D1042" s="247">
        <f>_xlfn.NORM.DIST($B1042,$B$752,$B$753,1)</f>
        <v>2.0137485591895342E-3</v>
      </c>
      <c r="E1042" s="247">
        <f>IF(OR(D1042&lt;$F$757,D1042&gt;$F$758),C1042,"")</f>
        <v>2.6540632329346057E-6</v>
      </c>
      <c r="F1042" s="247" t="str">
        <f>IF(AND(D1042&gt;$F$757,D1042&lt;$F$758),C1042,"")</f>
        <v/>
      </c>
      <c r="G1042" s="247" t="str">
        <f>IF(C1042=MAX($C$761:$C$2761),C1042,"")</f>
        <v/>
      </c>
      <c r="H1042" s="247">
        <f>_xlfn.NORM.DIST(B1042,$F$753,$F$754,0)</f>
        <v>0</v>
      </c>
      <c r="I1042" s="247">
        <f>IF(H1042=MAX($H$761:$H$2761),C1042,"")</f>
        <v>2.6540632329346057E-6</v>
      </c>
      <c r="J1042" s="247" t="str">
        <f>IF(I1042=MIN($I$761:$I$2761),I1042,"")</f>
        <v/>
      </c>
      <c r="K1042" s="247"/>
      <c r="L1042" s="247"/>
      <c r="M1042" s="247"/>
      <c r="N1042" s="247"/>
      <c r="O1042" s="248">
        <v>281</v>
      </c>
      <c r="P1042" s="247">
        <f>$P$755+(O1042*$P$758)</f>
        <v>-402.87228291685688</v>
      </c>
      <c r="Q1042" s="247">
        <f>_xlfn.NORM.DIST(P1042,P$752,P$753,0)</f>
        <v>4.5543361345084897E-5</v>
      </c>
      <c r="R1042" s="247">
        <f>_xlfn.NORM.DIST(P1042,P$752,P$753,1)</f>
        <v>2.0137485591895342E-3</v>
      </c>
      <c r="S1042" s="253">
        <f>IF(OR(R1042&lt;$T$757,R1042&gt;$T$758),Q1042,"")</f>
        <v>4.5543361345084897E-5</v>
      </c>
      <c r="T1042" s="253" t="str">
        <f>IF(AND(R1042&gt;$T$757,R1042&lt;$T$758),Q1042,"")</f>
        <v/>
      </c>
      <c r="U1042" s="253" t="str">
        <f>IF(Q1042=MAX($Q$761:$Q$2761),Q1042,"")</f>
        <v/>
      </c>
      <c r="V1042" s="253">
        <f>_xlfn.NORM.DIST(P1042,$T$753,$T$754,0)</f>
        <v>2.0167686808476839E-57</v>
      </c>
      <c r="W1042" s="253" t="str">
        <f>IF(V1042=MAX($V$761:$V$2761),Q1042,"")</f>
        <v/>
      </c>
      <c r="X1042" s="253" t="str">
        <f t="shared" si="155"/>
        <v/>
      </c>
      <c r="AB1042" s="259">
        <v>281</v>
      </c>
      <c r="AC1042" s="253">
        <f t="shared" si="171"/>
        <v>-623.41712774799043</v>
      </c>
      <c r="AD1042" s="253">
        <f t="shared" si="156"/>
        <v>2.9431591048968947E-5</v>
      </c>
      <c r="AE1042" s="253">
        <f t="shared" si="157"/>
        <v>2.0137485591895342E-3</v>
      </c>
      <c r="AF1042" s="253">
        <f>IF(OR(AE1042&lt;$T$757,AE1042&gt;$T$758),AD1042,"")</f>
        <v>2.9431591048968947E-5</v>
      </c>
      <c r="AG1042" s="253" t="str">
        <f t="shared" si="158"/>
        <v/>
      </c>
      <c r="AH1042" s="253" t="str">
        <f t="shared" si="159"/>
        <v/>
      </c>
      <c r="AI1042" s="253">
        <f t="shared" si="160"/>
        <v>1.0265025239676786E-3</v>
      </c>
      <c r="AJ1042" s="253" t="str">
        <f t="shared" si="161"/>
        <v/>
      </c>
      <c r="AK1042" s="253" t="str">
        <f t="shared" si="162"/>
        <v/>
      </c>
      <c r="AO1042" s="259">
        <v>281</v>
      </c>
      <c r="AP1042" s="253">
        <f t="shared" si="163"/>
        <v>-3675.3571182178262</v>
      </c>
      <c r="AQ1042" s="253">
        <f t="shared" si="164"/>
        <v>4.9922109244444412E-6</v>
      </c>
      <c r="AR1042" s="253">
        <f t="shared" si="165"/>
        <v>2.0137485591895342E-3</v>
      </c>
      <c r="AS1042" s="253">
        <f>IF(OR(AR1042&lt;$T$757,AR1042&gt;$T$758),AQ1042,"")</f>
        <v>4.9922109244444412E-6</v>
      </c>
      <c r="AT1042" s="253" t="str">
        <f t="shared" si="166"/>
        <v/>
      </c>
      <c r="AU1042" s="253" t="str">
        <f t="shared" si="167"/>
        <v/>
      </c>
      <c r="AV1042" s="253">
        <f t="shared" si="168"/>
        <v>0</v>
      </c>
      <c r="AW1042" s="253">
        <f t="shared" si="169"/>
        <v>4.9922109244444412E-6</v>
      </c>
      <c r="AX1042" s="253" t="str">
        <f t="shared" si="170"/>
        <v/>
      </c>
      <c r="AZ1042" s="259"/>
      <c r="BA1042" s="259">
        <f>BA1041+$BD$753</f>
        <v>1.8303999999999925</v>
      </c>
      <c r="BB1042" s="274">
        <f t="shared" si="153"/>
        <v>0.96862821566698598</v>
      </c>
      <c r="BC1042" s="259">
        <f t="shared" si="154"/>
        <v>3.0981261816775962E-4</v>
      </c>
      <c r="BD1042" s="259" t="str">
        <f t="shared" si="151"/>
        <v/>
      </c>
      <c r="BE1042" s="254" t="str">
        <f t="shared" si="152"/>
        <v/>
      </c>
    </row>
    <row r="1043" spans="1:57" ht="20.100000000000001" customHeight="1" x14ac:dyDescent="0.25">
      <c r="A1043" s="247">
        <v>282</v>
      </c>
      <c r="B1043" s="247">
        <f>$B$755+(A1043*$B$758)</f>
        <v>-6903.6180953288113</v>
      </c>
      <c r="C1043" s="247">
        <f>_xlfn.NORM.DIST($B1043,$B$752,$B$753,0)</f>
        <v>2.6847503957099198E-6</v>
      </c>
      <c r="D1043" s="247">
        <f>_xlfn.NORM.DIST($B1043,$B$752,$B$753,1)</f>
        <v>2.0394148360754136E-3</v>
      </c>
      <c r="E1043" s="247">
        <f>IF(OR(D1043&lt;$F$757,D1043&gt;$F$758),C1043,"")</f>
        <v>2.6847503957099198E-6</v>
      </c>
      <c r="F1043" s="247" t="str">
        <f>IF(AND(D1043&gt;$F$757,D1043&lt;$F$758),C1043,"")</f>
        <v/>
      </c>
      <c r="G1043" s="247" t="str">
        <f>IF(C1043=MAX($C$761:$C$2761),C1043,"")</f>
        <v/>
      </c>
      <c r="H1043" s="247">
        <f>_xlfn.NORM.DIST(B1043,$F$753,$F$754,0)</f>
        <v>0</v>
      </c>
      <c r="I1043" s="247">
        <f>IF(H1043=MAX($H$761:$H$2761),C1043,"")</f>
        <v>2.6847503957099198E-6</v>
      </c>
      <c r="J1043" s="247" t="str">
        <f>IF(I1043=MIN($I$761:$I$2761),I1043,"")</f>
        <v/>
      </c>
      <c r="K1043" s="247"/>
      <c r="L1043" s="247"/>
      <c r="M1043" s="247"/>
      <c r="N1043" s="247"/>
      <c r="O1043" s="247">
        <v>282</v>
      </c>
      <c r="P1043" s="247">
        <f>$P$755+(O1043*$P$758)</f>
        <v>-402.31195985299479</v>
      </c>
      <c r="Q1043" s="247">
        <f>_xlfn.NORM.DIST(P1043,P$752,P$753,0)</f>
        <v>4.6069948852717964E-5</v>
      </c>
      <c r="R1043" s="247">
        <f>_xlfn.NORM.DIST(P1043,P$752,P$753,1)</f>
        <v>2.0394148360754136E-3</v>
      </c>
      <c r="S1043" s="253">
        <f>IF(OR(R1043&lt;$T$757,R1043&gt;$T$758),Q1043,"")</f>
        <v>4.6069948852717964E-5</v>
      </c>
      <c r="T1043" s="253" t="str">
        <f>IF(AND(R1043&gt;$T$757,R1043&lt;$T$758),Q1043,"")</f>
        <v/>
      </c>
      <c r="U1043" s="253" t="str">
        <f>IF(Q1043=MAX($Q$761:$Q$2761),Q1043,"")</f>
        <v/>
      </c>
      <c r="V1043" s="253">
        <f>_xlfn.NORM.DIST(P1043,$T$753,$T$754,0)</f>
        <v>1.8933028263531542E-57</v>
      </c>
      <c r="W1043" s="253" t="str">
        <f>IF(V1043=MAX($V$761:$V$2761),Q1043,"")</f>
        <v/>
      </c>
      <c r="X1043" s="253" t="str">
        <f t="shared" si="155"/>
        <v/>
      </c>
      <c r="AB1043" s="253">
        <v>282</v>
      </c>
      <c r="AC1043" s="253">
        <f t="shared" si="171"/>
        <v>-622.55006637421025</v>
      </c>
      <c r="AD1043" s="253">
        <f t="shared" si="156"/>
        <v>2.9771888903989366E-5</v>
      </c>
      <c r="AE1043" s="253">
        <f t="shared" si="157"/>
        <v>2.0394148360754136E-3</v>
      </c>
      <c r="AF1043" s="253">
        <f>IF(OR(AE1043&lt;$T$757,AE1043&gt;$T$758),AD1043,"")</f>
        <v>2.9771888903989366E-5</v>
      </c>
      <c r="AG1043" s="253" t="str">
        <f t="shared" si="158"/>
        <v/>
      </c>
      <c r="AH1043" s="253" t="str">
        <f t="shared" si="159"/>
        <v/>
      </c>
      <c r="AI1043" s="253">
        <f t="shared" si="160"/>
        <v>1.030940817666984E-3</v>
      </c>
      <c r="AJ1043" s="253" t="str">
        <f t="shared" si="161"/>
        <v/>
      </c>
      <c r="AK1043" s="253" t="str">
        <f t="shared" si="162"/>
        <v/>
      </c>
      <c r="AO1043" s="253">
        <v>282</v>
      </c>
      <c r="AP1043" s="253">
        <f t="shared" si="163"/>
        <v>-3670.245355883726</v>
      </c>
      <c r="AQ1043" s="253">
        <f t="shared" si="164"/>
        <v>5.0499325293203549E-6</v>
      </c>
      <c r="AR1043" s="253">
        <f t="shared" si="165"/>
        <v>2.0394148360754136E-3</v>
      </c>
      <c r="AS1043" s="253">
        <f>IF(OR(AR1043&lt;$T$757,AR1043&gt;$T$758),AQ1043,"")</f>
        <v>5.0499325293203549E-6</v>
      </c>
      <c r="AT1043" s="253" t="str">
        <f t="shared" si="166"/>
        <v/>
      </c>
      <c r="AU1043" s="253" t="str">
        <f t="shared" si="167"/>
        <v/>
      </c>
      <c r="AV1043" s="253">
        <f t="shared" si="168"/>
        <v>0</v>
      </c>
      <c r="AW1043" s="253">
        <f t="shared" si="169"/>
        <v>5.0499325293203549E-6</v>
      </c>
      <c r="AX1043" s="253" t="str">
        <f t="shared" si="170"/>
        <v/>
      </c>
      <c r="AZ1043" s="259"/>
      <c r="BA1043" s="259">
        <f>BA1042+$BD$753</f>
        <v>1.8367999999999924</v>
      </c>
      <c r="BB1043" s="274">
        <f t="shared" si="153"/>
        <v>0.96831840304881822</v>
      </c>
      <c r="BC1043" s="259">
        <f t="shared" si="154"/>
        <v>3.1152464811701197E-4</v>
      </c>
      <c r="BD1043" s="259" t="str">
        <f t="shared" si="151"/>
        <v/>
      </c>
      <c r="BE1043" s="254" t="str">
        <f t="shared" si="152"/>
        <v/>
      </c>
    </row>
    <row r="1044" spans="1:57" ht="20.100000000000001" customHeight="1" x14ac:dyDescent="0.25">
      <c r="A1044" s="247">
        <v>283</v>
      </c>
      <c r="B1044" s="247">
        <f>$B$755+(A1044*$B$758)</f>
        <v>-6894.0030283436736</v>
      </c>
      <c r="C1044" s="247">
        <f>_xlfn.NORM.DIST($B1044,$B$752,$B$753,0)</f>
        <v>2.7157489213482424E-6</v>
      </c>
      <c r="D1044" s="247">
        <f>_xlfn.NORM.DIST($B1044,$B$752,$B$753,1)</f>
        <v>2.0653776668991329E-3</v>
      </c>
      <c r="E1044" s="247">
        <f>IF(OR(D1044&lt;$F$757,D1044&gt;$F$758),C1044,"")</f>
        <v>2.7157489213482424E-6</v>
      </c>
      <c r="F1044" s="247" t="str">
        <f>IF(AND(D1044&gt;$F$757,D1044&lt;$F$758),C1044,"")</f>
        <v/>
      </c>
      <c r="G1044" s="247" t="str">
        <f>IF(C1044=MAX($C$761:$C$2761),C1044,"")</f>
        <v/>
      </c>
      <c r="H1044" s="247">
        <f>_xlfn.NORM.DIST(B1044,$F$753,$F$754,0)</f>
        <v>0</v>
      </c>
      <c r="I1044" s="247">
        <f>IF(H1044=MAX($H$761:$H$2761),C1044,"")</f>
        <v>2.7157489213482424E-6</v>
      </c>
      <c r="J1044" s="247" t="str">
        <f>IF(I1044=MIN($I$761:$I$2761),I1044,"")</f>
        <v/>
      </c>
      <c r="K1044" s="247"/>
      <c r="L1044" s="247"/>
      <c r="M1044" s="247"/>
      <c r="N1044" s="247"/>
      <c r="O1044" s="247">
        <v>283</v>
      </c>
      <c r="P1044" s="247">
        <f>$P$755+(O1044*$P$758)</f>
        <v>-401.7516367891327</v>
      </c>
      <c r="Q1044" s="247">
        <f>_xlfn.NORM.DIST(P1044,P$752,P$753,0)</f>
        <v>4.6601879304408721E-5</v>
      </c>
      <c r="R1044" s="247">
        <f>_xlfn.NORM.DIST(P1044,P$752,P$753,1)</f>
        <v>2.0653776668991281E-3</v>
      </c>
      <c r="S1044" s="253">
        <f>IF(OR(R1044&lt;$T$757,R1044&gt;$T$758),Q1044,"")</f>
        <v>4.6601879304408721E-5</v>
      </c>
      <c r="T1044" s="253" t="str">
        <f>IF(AND(R1044&gt;$T$757,R1044&lt;$T$758),Q1044,"")</f>
        <v/>
      </c>
      <c r="U1044" s="253" t="str">
        <f>IF(Q1044=MAX($Q$761:$Q$2761),Q1044,"")</f>
        <v/>
      </c>
      <c r="V1044" s="253">
        <f>_xlfn.NORM.DIST(P1044,$T$753,$T$754,0)</f>
        <v>1.7773670690382245E-57</v>
      </c>
      <c r="W1044" s="253" t="str">
        <f>IF(V1044=MAX($V$761:$V$2761),Q1044,"")</f>
        <v/>
      </c>
      <c r="X1044" s="253" t="str">
        <f t="shared" si="155"/>
        <v/>
      </c>
      <c r="AB1044" s="253">
        <v>283</v>
      </c>
      <c r="AC1044" s="253">
        <f t="shared" si="171"/>
        <v>-621.68300500043006</v>
      </c>
      <c r="AD1044" s="253">
        <f t="shared" si="156"/>
        <v>3.0115639542024894E-5</v>
      </c>
      <c r="AE1044" s="253">
        <f t="shared" si="157"/>
        <v>2.0653776668991281E-3</v>
      </c>
      <c r="AF1044" s="253">
        <f>IF(OR(AE1044&lt;$T$757,AE1044&gt;$T$758),AD1044,"")</f>
        <v>3.0115639542024894E-5</v>
      </c>
      <c r="AG1044" s="253" t="str">
        <f t="shared" si="158"/>
        <v/>
      </c>
      <c r="AH1044" s="253" t="str">
        <f t="shared" si="159"/>
        <v/>
      </c>
      <c r="AI1044" s="253">
        <f t="shared" si="160"/>
        <v>1.0353817349969465E-3</v>
      </c>
      <c r="AJ1044" s="253" t="str">
        <f t="shared" si="161"/>
        <v/>
      </c>
      <c r="AK1044" s="253" t="str">
        <f t="shared" si="162"/>
        <v/>
      </c>
      <c r="AO1044" s="253">
        <v>283</v>
      </c>
      <c r="AP1044" s="253">
        <f t="shared" si="163"/>
        <v>-3665.1335935496263</v>
      </c>
      <c r="AQ1044" s="253">
        <f t="shared" si="164"/>
        <v>5.1082397981197478E-6</v>
      </c>
      <c r="AR1044" s="253">
        <f t="shared" si="165"/>
        <v>2.0653776668991329E-3</v>
      </c>
      <c r="AS1044" s="253">
        <f>IF(OR(AR1044&lt;$T$757,AR1044&gt;$T$758),AQ1044,"")</f>
        <v>5.1082397981197478E-6</v>
      </c>
      <c r="AT1044" s="253" t="str">
        <f t="shared" si="166"/>
        <v/>
      </c>
      <c r="AU1044" s="253" t="str">
        <f t="shared" si="167"/>
        <v/>
      </c>
      <c r="AV1044" s="253">
        <f t="shared" si="168"/>
        <v>0</v>
      </c>
      <c r="AW1044" s="253">
        <f t="shared" si="169"/>
        <v>5.1082397981197478E-6</v>
      </c>
      <c r="AX1044" s="253" t="str">
        <f t="shared" si="170"/>
        <v/>
      </c>
      <c r="AZ1044" s="259"/>
      <c r="BA1044" s="259">
        <f>BA1043+$BD$753</f>
        <v>1.8431999999999924</v>
      </c>
      <c r="BB1044" s="274">
        <f t="shared" si="153"/>
        <v>0.96800687840070121</v>
      </c>
      <c r="BC1044" s="259">
        <f t="shared" si="154"/>
        <v>3.1323666452176546E-4</v>
      </c>
      <c r="BD1044" s="259" t="str">
        <f t="shared" si="151"/>
        <v/>
      </c>
      <c r="BE1044" s="254" t="str">
        <f t="shared" si="152"/>
        <v/>
      </c>
    </row>
    <row r="1045" spans="1:57" ht="20.100000000000001" customHeight="1" x14ac:dyDescent="0.25">
      <c r="A1045" s="247">
        <v>284</v>
      </c>
      <c r="B1045" s="247">
        <f>$B$755+(A1045*$B$758)</f>
        <v>-6884.3879613585359</v>
      </c>
      <c r="C1045" s="247">
        <f>_xlfn.NORM.DIST($B1045,$B$752,$B$753,0)</f>
        <v>2.7470614072198349E-6</v>
      </c>
      <c r="D1045" s="247">
        <f>_xlfn.NORM.DIST($B1045,$B$752,$B$753,1)</f>
        <v>2.0916400579105488E-3</v>
      </c>
      <c r="E1045" s="247">
        <f>IF(OR(D1045&lt;$F$757,D1045&gt;$F$758),C1045,"")</f>
        <v>2.7470614072198349E-6</v>
      </c>
      <c r="F1045" s="247" t="str">
        <f>IF(AND(D1045&gt;$F$757,D1045&lt;$F$758),C1045,"")</f>
        <v/>
      </c>
      <c r="G1045" s="247" t="str">
        <f>IF(C1045=MAX($C$761:$C$2761),C1045,"")</f>
        <v/>
      </c>
      <c r="H1045" s="247">
        <f>_xlfn.NORM.DIST(B1045,$F$753,$F$754,0)</f>
        <v>0</v>
      </c>
      <c r="I1045" s="247">
        <f>IF(H1045=MAX($H$761:$H$2761),C1045,"")</f>
        <v>2.7470614072198349E-6</v>
      </c>
      <c r="J1045" s="247" t="str">
        <f>IF(I1045=MIN($I$761:$I$2761),I1045,"")</f>
        <v/>
      </c>
      <c r="K1045" s="247"/>
      <c r="L1045" s="247"/>
      <c r="M1045" s="247"/>
      <c r="N1045" s="247"/>
      <c r="O1045" s="247">
        <v>284</v>
      </c>
      <c r="P1045" s="247">
        <f>$P$755+(O1045*$P$758)</f>
        <v>-401.19131372527056</v>
      </c>
      <c r="Q1045" s="247">
        <f>_xlfn.NORM.DIST(P1045,P$752,P$753,0)</f>
        <v>4.7139197270675195E-5</v>
      </c>
      <c r="R1045" s="247">
        <f>_xlfn.NORM.DIST(P1045,P$752,P$753,1)</f>
        <v>2.0916400579105488E-3</v>
      </c>
      <c r="S1045" s="253">
        <f>IF(OR(R1045&lt;$T$757,R1045&gt;$T$758),Q1045,"")</f>
        <v>4.7139197270675195E-5</v>
      </c>
      <c r="T1045" s="253" t="str">
        <f>IF(AND(R1045&gt;$T$757,R1045&lt;$T$758),Q1045,"")</f>
        <v/>
      </c>
      <c r="U1045" s="253" t="str">
        <f>IF(Q1045=MAX($Q$761:$Q$2761),Q1045,"")</f>
        <v/>
      </c>
      <c r="V1045" s="253">
        <f>_xlfn.NORM.DIST(P1045,$T$753,$T$754,0)</f>
        <v>1.6685039022792981E-57</v>
      </c>
      <c r="W1045" s="253" t="str">
        <f>IF(V1045=MAX($V$761:$V$2761),Q1045,"")</f>
        <v/>
      </c>
      <c r="X1045" s="253" t="str">
        <f t="shared" si="155"/>
        <v/>
      </c>
      <c r="AB1045" s="253">
        <v>284</v>
      </c>
      <c r="AC1045" s="253">
        <f t="shared" si="171"/>
        <v>-620.81594362664976</v>
      </c>
      <c r="AD1045" s="253">
        <f t="shared" si="156"/>
        <v>3.046287176598382E-5</v>
      </c>
      <c r="AE1045" s="253">
        <f t="shared" si="157"/>
        <v>2.0916400579105488E-3</v>
      </c>
      <c r="AF1045" s="253">
        <f>IF(OR(AE1045&lt;$T$757,AE1045&gt;$T$758),AD1045,"")</f>
        <v>3.046287176598382E-5</v>
      </c>
      <c r="AG1045" s="253" t="str">
        <f t="shared" si="158"/>
        <v/>
      </c>
      <c r="AH1045" s="253" t="str">
        <f t="shared" si="159"/>
        <v/>
      </c>
      <c r="AI1045" s="253">
        <f t="shared" si="160"/>
        <v>1.0398251448449187E-3</v>
      </c>
      <c r="AJ1045" s="253" t="str">
        <f t="shared" si="161"/>
        <v/>
      </c>
      <c r="AK1045" s="253" t="str">
        <f t="shared" si="162"/>
        <v/>
      </c>
      <c r="AO1045" s="253">
        <v>284</v>
      </c>
      <c r="AP1045" s="253">
        <f t="shared" si="163"/>
        <v>-3660.0218312155266</v>
      </c>
      <c r="AQ1045" s="253">
        <f t="shared" si="164"/>
        <v>5.1671376164158188E-6</v>
      </c>
      <c r="AR1045" s="253">
        <f t="shared" si="165"/>
        <v>2.0916400579105445E-3</v>
      </c>
      <c r="AS1045" s="253">
        <f>IF(OR(AR1045&lt;$T$757,AR1045&gt;$T$758),AQ1045,"")</f>
        <v>5.1671376164158188E-6</v>
      </c>
      <c r="AT1045" s="253" t="str">
        <f t="shared" si="166"/>
        <v/>
      </c>
      <c r="AU1045" s="253" t="str">
        <f t="shared" si="167"/>
        <v/>
      </c>
      <c r="AV1045" s="253">
        <f t="shared" si="168"/>
        <v>0</v>
      </c>
      <c r="AW1045" s="253">
        <f t="shared" si="169"/>
        <v>5.1671376164158188E-6</v>
      </c>
      <c r="AX1045" s="253" t="str">
        <f t="shared" si="170"/>
        <v/>
      </c>
      <c r="AZ1045" s="259"/>
      <c r="BA1045" s="259">
        <f>BA1044+$BD$753</f>
        <v>1.8495999999999924</v>
      </c>
      <c r="BB1045" s="274">
        <f t="shared" si="153"/>
        <v>0.96769364173617944</v>
      </c>
      <c r="BC1045" s="259">
        <f t="shared" si="154"/>
        <v>3.1494862938497015E-4</v>
      </c>
      <c r="BD1045" s="259" t="str">
        <f t="shared" si="151"/>
        <v/>
      </c>
      <c r="BE1045" s="254" t="str">
        <f t="shared" si="152"/>
        <v/>
      </c>
    </row>
    <row r="1046" spans="1:57" ht="20.100000000000001" customHeight="1" x14ac:dyDescent="0.25">
      <c r="A1046" s="247">
        <v>285</v>
      </c>
      <c r="B1046" s="247">
        <f>$B$755+(A1046*$B$758)</f>
        <v>-6874.7728943733982</v>
      </c>
      <c r="C1046" s="247">
        <f>_xlfn.NORM.DIST($B1046,$B$752,$B$753,0)</f>
        <v>2.7786904655067339E-6</v>
      </c>
      <c r="D1046" s="247">
        <f>_xlfn.NORM.DIST($B1046,$B$752,$B$753,1)</f>
        <v>2.1182050404046204E-3</v>
      </c>
      <c r="E1046" s="247">
        <f>IF(OR(D1046&lt;$F$757,D1046&gt;$F$758),C1046,"")</f>
        <v>2.7786904655067339E-6</v>
      </c>
      <c r="F1046" s="247" t="str">
        <f>IF(AND(D1046&gt;$F$757,D1046&lt;$F$758),C1046,"")</f>
        <v/>
      </c>
      <c r="G1046" s="247" t="str">
        <f>IF(C1046=MAX($C$761:$C$2761),C1046,"")</f>
        <v/>
      </c>
      <c r="H1046" s="247">
        <f>_xlfn.NORM.DIST(B1046,$F$753,$F$754,0)</f>
        <v>0</v>
      </c>
      <c r="I1046" s="247">
        <f>IF(H1046=MAX($H$761:$H$2761),C1046,"")</f>
        <v>2.7786904655067339E-6</v>
      </c>
      <c r="J1046" s="247" t="str">
        <f>IF(I1046=MIN($I$761:$I$2761),I1046,"")</f>
        <v/>
      </c>
      <c r="K1046" s="247"/>
      <c r="L1046" s="247"/>
      <c r="M1046" s="247"/>
      <c r="N1046" s="247"/>
      <c r="O1046" s="247">
        <v>285</v>
      </c>
      <c r="P1046" s="247">
        <f>$P$755+(O1046*$P$758)</f>
        <v>-400.63099066140848</v>
      </c>
      <c r="Q1046" s="247">
        <f>_xlfn.NORM.DIST(P1046,P$752,P$753,0)</f>
        <v>4.7681947576202779E-5</v>
      </c>
      <c r="R1046" s="247">
        <f>_xlfn.NORM.DIST(P1046,P$752,P$753,1)</f>
        <v>2.1182050404046178E-3</v>
      </c>
      <c r="S1046" s="253">
        <f>IF(OR(R1046&lt;$T$757,R1046&gt;$T$758),Q1046,"")</f>
        <v>4.7681947576202779E-5</v>
      </c>
      <c r="T1046" s="253" t="str">
        <f>IF(AND(R1046&gt;$T$757,R1046&lt;$T$758),Q1046,"")</f>
        <v/>
      </c>
      <c r="U1046" s="253" t="str">
        <f>IF(Q1046=MAX($Q$761:$Q$2761),Q1046,"")</f>
        <v/>
      </c>
      <c r="V1046" s="253">
        <f>_xlfn.NORM.DIST(P1046,$T$753,$T$754,0)</f>
        <v>1.5662835090669256E-57</v>
      </c>
      <c r="W1046" s="253" t="str">
        <f>IF(V1046=MAX($V$761:$V$2761),Q1046,"")</f>
        <v/>
      </c>
      <c r="X1046" s="253" t="str">
        <f t="shared" si="155"/>
        <v/>
      </c>
      <c r="AB1046" s="253">
        <v>285</v>
      </c>
      <c r="AC1046" s="253">
        <f t="shared" si="171"/>
        <v>-619.94888225286957</v>
      </c>
      <c r="AD1046" s="253">
        <f t="shared" si="156"/>
        <v>3.0813614543025563E-5</v>
      </c>
      <c r="AE1046" s="253">
        <f t="shared" si="157"/>
        <v>2.1182050404046178E-3</v>
      </c>
      <c r="AF1046" s="253">
        <f>IF(OR(AE1046&lt;$T$757,AE1046&gt;$T$758),AD1046,"")</f>
        <v>3.0813614543025563E-5</v>
      </c>
      <c r="AG1046" s="253" t="str">
        <f t="shared" si="158"/>
        <v/>
      </c>
      <c r="AH1046" s="253" t="str">
        <f t="shared" si="159"/>
        <v/>
      </c>
      <c r="AI1046" s="253">
        <f t="shared" si="160"/>
        <v>1.0442709154146244E-3</v>
      </c>
      <c r="AJ1046" s="253" t="str">
        <f t="shared" si="161"/>
        <v/>
      </c>
      <c r="AK1046" s="253" t="str">
        <f t="shared" si="162"/>
        <v/>
      </c>
      <c r="AO1046" s="253">
        <v>285</v>
      </c>
      <c r="AP1046" s="253">
        <f t="shared" si="163"/>
        <v>-3654.9100688814265</v>
      </c>
      <c r="AQ1046" s="253">
        <f t="shared" si="164"/>
        <v>5.2266308976422685E-6</v>
      </c>
      <c r="AR1046" s="253">
        <f t="shared" si="165"/>
        <v>2.1182050404046204E-3</v>
      </c>
      <c r="AS1046" s="253">
        <f>IF(OR(AR1046&lt;$T$757,AR1046&gt;$T$758),AQ1046,"")</f>
        <v>5.2266308976422685E-6</v>
      </c>
      <c r="AT1046" s="253" t="str">
        <f t="shared" si="166"/>
        <v/>
      </c>
      <c r="AU1046" s="253" t="str">
        <f t="shared" si="167"/>
        <v/>
      </c>
      <c r="AV1046" s="253">
        <f t="shared" si="168"/>
        <v>0</v>
      </c>
      <c r="AW1046" s="253">
        <f t="shared" si="169"/>
        <v>5.2266308976422685E-6</v>
      </c>
      <c r="AX1046" s="253" t="str">
        <f t="shared" si="170"/>
        <v/>
      </c>
      <c r="AZ1046" s="259"/>
      <c r="BA1046" s="259">
        <f>BA1045+$BD$753</f>
        <v>1.8559999999999923</v>
      </c>
      <c r="BB1046" s="274">
        <f t="shared" si="153"/>
        <v>0.96737869310679447</v>
      </c>
      <c r="BC1046" s="259">
        <f t="shared" si="154"/>
        <v>3.166605048978699E-4</v>
      </c>
      <c r="BD1046" s="259" t="str">
        <f t="shared" si="151"/>
        <v/>
      </c>
      <c r="BE1046" s="254" t="str">
        <f t="shared" si="152"/>
        <v/>
      </c>
    </row>
    <row r="1047" spans="1:57" ht="20.100000000000001" customHeight="1" x14ac:dyDescent="0.25">
      <c r="A1047" s="247">
        <v>286</v>
      </c>
      <c r="B1047" s="247">
        <f>$B$755+(A1047*$B$758)</f>
        <v>-6865.1578273882615</v>
      </c>
      <c r="C1047" s="247">
        <f>_xlfn.NORM.DIST($B1047,$B$752,$B$753,0)</f>
        <v>2.810638723205354E-6</v>
      </c>
      <c r="D1047" s="247">
        <f>_xlfn.NORM.DIST($B1047,$B$752,$B$753,1)</f>
        <v>2.1450756708638256E-3</v>
      </c>
      <c r="E1047" s="247">
        <f>IF(OR(D1047&lt;$F$757,D1047&gt;$F$758),C1047,"")</f>
        <v>2.810638723205354E-6</v>
      </c>
      <c r="F1047" s="247" t="str">
        <f>IF(AND(D1047&gt;$F$757,D1047&lt;$F$758),C1047,"")</f>
        <v/>
      </c>
      <c r="G1047" s="247" t="str">
        <f>IF(C1047=MAX($C$761:$C$2761),C1047,"")</f>
        <v/>
      </c>
      <c r="H1047" s="247">
        <f>_xlfn.NORM.DIST(B1047,$F$753,$F$754,0)</f>
        <v>0</v>
      </c>
      <c r="I1047" s="247">
        <f>IF(H1047=MAX($H$761:$H$2761),C1047,"")</f>
        <v>2.810638723205354E-6</v>
      </c>
      <c r="J1047" s="247" t="str">
        <f>IF(I1047=MIN($I$761:$I$2761),I1047,"")</f>
        <v/>
      </c>
      <c r="K1047" s="247"/>
      <c r="L1047" s="247"/>
      <c r="M1047" s="247"/>
      <c r="N1047" s="247"/>
      <c r="O1047" s="247">
        <v>286</v>
      </c>
      <c r="P1047" s="247">
        <f>$P$755+(O1047*$P$758)</f>
        <v>-400.07066759754639</v>
      </c>
      <c r="Q1047" s="247">
        <f>_xlfn.NORM.DIST(P1047,P$752,P$753,0)</f>
        <v>4.8230175299890256E-5</v>
      </c>
      <c r="R1047" s="247">
        <f>_xlfn.NORM.DIST(P1047,P$752,P$753,1)</f>
        <v>2.1450756708638256E-3</v>
      </c>
      <c r="S1047" s="253">
        <f>IF(OR(R1047&lt;$T$757,R1047&gt;$T$758),Q1047,"")</f>
        <v>4.8230175299890256E-5</v>
      </c>
      <c r="T1047" s="253" t="str">
        <f>IF(AND(R1047&gt;$T$757,R1047&lt;$T$758),Q1047,"")</f>
        <v/>
      </c>
      <c r="U1047" s="253" t="str">
        <f>IF(Q1047=MAX($Q$761:$Q$2761),Q1047,"")</f>
        <v/>
      </c>
      <c r="V1047" s="253">
        <f>_xlfn.NORM.DIST(P1047,$T$753,$T$754,0)</f>
        <v>1.4703020926911416E-57</v>
      </c>
      <c r="W1047" s="253" t="str">
        <f>IF(V1047=MAX($V$761:$V$2761),Q1047,"")</f>
        <v/>
      </c>
      <c r="X1047" s="253" t="str">
        <f t="shared" si="155"/>
        <v/>
      </c>
      <c r="AB1047" s="253">
        <v>286</v>
      </c>
      <c r="AC1047" s="253">
        <f t="shared" si="171"/>
        <v>-619.08182087908926</v>
      </c>
      <c r="AD1047" s="253">
        <f t="shared" si="156"/>
        <v>3.1167897004590528E-5</v>
      </c>
      <c r="AE1047" s="253">
        <f t="shared" si="157"/>
        <v>2.1450756708638256E-3</v>
      </c>
      <c r="AF1047" s="253">
        <f>IF(OR(AE1047&lt;$T$757,AE1047&gt;$T$758),AD1047,"")</f>
        <v>3.1167897004590528E-5</v>
      </c>
      <c r="AG1047" s="253" t="str">
        <f t="shared" si="158"/>
        <v/>
      </c>
      <c r="AH1047" s="253" t="str">
        <f t="shared" si="159"/>
        <v/>
      </c>
      <c r="AI1047" s="253">
        <f t="shared" si="160"/>
        <v>1.0487189142316831E-3</v>
      </c>
      <c r="AJ1047" s="253" t="str">
        <f t="shared" si="161"/>
        <v/>
      </c>
      <c r="AK1047" s="253" t="str">
        <f t="shared" si="162"/>
        <v/>
      </c>
      <c r="AO1047" s="253">
        <v>286</v>
      </c>
      <c r="AP1047" s="253">
        <f t="shared" si="163"/>
        <v>-3649.7983065473263</v>
      </c>
      <c r="AQ1047" s="253">
        <f t="shared" si="164"/>
        <v>5.2867245830981691E-6</v>
      </c>
      <c r="AR1047" s="253">
        <f t="shared" si="165"/>
        <v>2.1450756708638256E-3</v>
      </c>
      <c r="AS1047" s="253">
        <f>IF(OR(AR1047&lt;$T$757,AR1047&gt;$T$758),AQ1047,"")</f>
        <v>5.2867245830981691E-6</v>
      </c>
      <c r="AT1047" s="253" t="str">
        <f t="shared" si="166"/>
        <v/>
      </c>
      <c r="AU1047" s="253" t="str">
        <f t="shared" si="167"/>
        <v/>
      </c>
      <c r="AV1047" s="253">
        <f t="shared" si="168"/>
        <v>0</v>
      </c>
      <c r="AW1047" s="253">
        <f t="shared" si="169"/>
        <v>5.2867245830981691E-6</v>
      </c>
      <c r="AX1047" s="253" t="str">
        <f t="shared" si="170"/>
        <v/>
      </c>
      <c r="AZ1047" s="259"/>
      <c r="BA1047" s="259">
        <f>BA1046+$BD$753</f>
        <v>1.8623999999999923</v>
      </c>
      <c r="BB1047" s="274">
        <f t="shared" si="153"/>
        <v>0.9670620326018966</v>
      </c>
      <c r="BC1047" s="259">
        <f t="shared" si="154"/>
        <v>3.1837225344100162E-4</v>
      </c>
      <c r="BD1047" s="259" t="str">
        <f t="shared" si="151"/>
        <v/>
      </c>
      <c r="BE1047" s="254" t="str">
        <f t="shared" si="152"/>
        <v/>
      </c>
    </row>
    <row r="1048" spans="1:57" ht="20.100000000000001" customHeight="1" x14ac:dyDescent="0.25">
      <c r="A1048" s="248">
        <v>287</v>
      </c>
      <c r="B1048" s="247">
        <f>$B$755+(A1048*$B$758)</f>
        <v>-6855.5427604031238</v>
      </c>
      <c r="C1048" s="247">
        <f>_xlfn.NORM.DIST($B1048,$B$752,$B$753,0)</f>
        <v>2.8429088221280091E-6</v>
      </c>
      <c r="D1048" s="247">
        <f>_xlfn.NORM.DIST($B1048,$B$752,$B$753,1)</f>
        <v>2.1722550311006231E-3</v>
      </c>
      <c r="E1048" s="247">
        <f>IF(OR(D1048&lt;$F$757,D1048&gt;$F$758),C1048,"")</f>
        <v>2.8429088221280091E-6</v>
      </c>
      <c r="F1048" s="247" t="str">
        <f>IF(AND(D1048&gt;$F$757,D1048&lt;$F$758),C1048,"")</f>
        <v/>
      </c>
      <c r="G1048" s="247" t="str">
        <f>IF(C1048=MAX($C$761:$C$2761),C1048,"")</f>
        <v/>
      </c>
      <c r="H1048" s="247">
        <f>_xlfn.NORM.DIST(B1048,$F$753,$F$754,0)</f>
        <v>0</v>
      </c>
      <c r="I1048" s="247">
        <f>IF(H1048=MAX($H$761:$H$2761),C1048,"")</f>
        <v>2.8429088221280091E-6</v>
      </c>
      <c r="J1048" s="247" t="str">
        <f>IF(I1048=MIN($I$761:$I$2761),I1048,"")</f>
        <v/>
      </c>
      <c r="K1048" s="247"/>
      <c r="L1048" s="247"/>
      <c r="M1048" s="247"/>
      <c r="N1048" s="247"/>
      <c r="O1048" s="248">
        <v>287</v>
      </c>
      <c r="P1048" s="247">
        <f>$P$755+(O1048*$P$758)</f>
        <v>-399.51034453368425</v>
      </c>
      <c r="Q1048" s="247">
        <f>_xlfn.NORM.DIST(P1048,P$752,P$753,0)</f>
        <v>4.8783925774874672E-5</v>
      </c>
      <c r="R1048" s="247">
        <f>_xlfn.NORM.DIST(P1048,P$752,P$753,1)</f>
        <v>2.1722550311006278E-3</v>
      </c>
      <c r="S1048" s="253">
        <f>IF(OR(R1048&lt;$T$757,R1048&gt;$T$758),Q1048,"")</f>
        <v>4.8783925774874672E-5</v>
      </c>
      <c r="T1048" s="253" t="str">
        <f>IF(AND(R1048&gt;$T$757,R1048&lt;$T$758),Q1048,"")</f>
        <v/>
      </c>
      <c r="U1048" s="253" t="str">
        <f>IF(Q1048=MAX($Q$761:$Q$2761),Q1048,"")</f>
        <v/>
      </c>
      <c r="V1048" s="253">
        <f>_xlfn.NORM.DIST(P1048,$T$753,$T$754,0)</f>
        <v>1.3801803076664098E-57</v>
      </c>
      <c r="W1048" s="253" t="str">
        <f>IF(V1048=MAX($V$761:$V$2761),Q1048,"")</f>
        <v/>
      </c>
      <c r="X1048" s="253" t="str">
        <f t="shared" si="155"/>
        <v/>
      </c>
      <c r="AB1048" s="259">
        <v>287</v>
      </c>
      <c r="AC1048" s="253">
        <f t="shared" si="171"/>
        <v>-618.21475950530908</v>
      </c>
      <c r="AD1048" s="253">
        <f t="shared" si="156"/>
        <v>3.1525748446415847E-5</v>
      </c>
      <c r="AE1048" s="253">
        <f t="shared" si="157"/>
        <v>2.1722550311006231E-3</v>
      </c>
      <c r="AF1048" s="253">
        <f>IF(OR(AE1048&lt;$T$757,AE1048&gt;$T$758),AD1048,"")</f>
        <v>3.1525748446415847E-5</v>
      </c>
      <c r="AG1048" s="253" t="str">
        <f t="shared" si="158"/>
        <v/>
      </c>
      <c r="AH1048" s="253" t="str">
        <f t="shared" si="159"/>
        <v/>
      </c>
      <c r="AI1048" s="253">
        <f t="shared" si="160"/>
        <v>1.0531690081491995E-3</v>
      </c>
      <c r="AJ1048" s="253" t="str">
        <f t="shared" si="161"/>
        <v/>
      </c>
      <c r="AK1048" s="253" t="str">
        <f t="shared" si="162"/>
        <v/>
      </c>
      <c r="AO1048" s="259">
        <v>287</v>
      </c>
      <c r="AP1048" s="253">
        <f t="shared" si="163"/>
        <v>-3644.6865442132266</v>
      </c>
      <c r="AQ1048" s="253">
        <f t="shared" si="164"/>
        <v>5.3474236419508253E-6</v>
      </c>
      <c r="AR1048" s="253">
        <f t="shared" si="165"/>
        <v>2.1722550311006278E-3</v>
      </c>
      <c r="AS1048" s="253">
        <f>IF(OR(AR1048&lt;$T$757,AR1048&gt;$T$758),AQ1048,"")</f>
        <v>5.3474236419508253E-6</v>
      </c>
      <c r="AT1048" s="253" t="str">
        <f t="shared" si="166"/>
        <v/>
      </c>
      <c r="AU1048" s="253" t="str">
        <f t="shared" si="167"/>
        <v/>
      </c>
      <c r="AV1048" s="253">
        <f t="shared" si="168"/>
        <v>0</v>
      </c>
      <c r="AW1048" s="253">
        <f t="shared" si="169"/>
        <v>5.3474236419508253E-6</v>
      </c>
      <c r="AX1048" s="253" t="str">
        <f t="shared" si="170"/>
        <v/>
      </c>
      <c r="AZ1048" s="259"/>
      <c r="BA1048" s="259">
        <f>BA1047+$BD$753</f>
        <v>1.8687999999999922</v>
      </c>
      <c r="BB1048" s="274">
        <f t="shared" si="153"/>
        <v>0.9667436603484556</v>
      </c>
      <c r="BC1048" s="259">
        <f t="shared" si="154"/>
        <v>3.2008383758341807E-4</v>
      </c>
      <c r="BD1048" s="259" t="str">
        <f t="shared" si="151"/>
        <v/>
      </c>
      <c r="BE1048" s="254" t="str">
        <f t="shared" si="152"/>
        <v/>
      </c>
    </row>
    <row r="1049" spans="1:57" ht="20.100000000000001" customHeight="1" x14ac:dyDescent="0.25">
      <c r="A1049" s="247">
        <v>288</v>
      </c>
      <c r="B1049" s="247">
        <f>$B$755+(A1049*$B$758)</f>
        <v>-6845.9276934179861</v>
      </c>
      <c r="C1049" s="247">
        <f>_xlfn.NORM.DIST($B1049,$B$752,$B$753,0)</f>
        <v>2.8755034189031689E-6</v>
      </c>
      <c r="D1049" s="247">
        <f>_xlfn.NORM.DIST($B1049,$B$752,$B$753,1)</f>
        <v>2.199746228399903E-3</v>
      </c>
      <c r="E1049" s="247">
        <f>IF(OR(D1049&lt;$F$757,D1049&gt;$F$758),C1049,"")</f>
        <v>2.8755034189031689E-6</v>
      </c>
      <c r="F1049" s="247" t="str">
        <f>IF(AND(D1049&gt;$F$757,D1049&lt;$F$758),C1049,"")</f>
        <v/>
      </c>
      <c r="G1049" s="247" t="str">
        <f>IF(C1049=MAX($C$761:$C$2761),C1049,"")</f>
        <v/>
      </c>
      <c r="H1049" s="247">
        <f>_xlfn.NORM.DIST(B1049,$F$753,$F$754,0)</f>
        <v>0</v>
      </c>
      <c r="I1049" s="247">
        <f>IF(H1049=MAX($H$761:$H$2761),C1049,"")</f>
        <v>2.8755034189031689E-6</v>
      </c>
      <c r="J1049" s="247" t="str">
        <f>IF(I1049=MIN($I$761:$I$2761),I1049,"")</f>
        <v/>
      </c>
      <c r="K1049" s="247"/>
      <c r="L1049" s="247"/>
      <c r="M1049" s="247"/>
      <c r="N1049" s="247"/>
      <c r="O1049" s="247">
        <v>288</v>
      </c>
      <c r="P1049" s="247">
        <f>$P$755+(O1049*$P$758)</f>
        <v>-398.9500214698221</v>
      </c>
      <c r="Q1049" s="247">
        <f>_xlfn.NORM.DIST(P1049,P$752,P$753,0)</f>
        <v>4.9343244588536495E-5</v>
      </c>
      <c r="R1049" s="247">
        <f>_xlfn.NORM.DIST(P1049,P$752,P$753,1)</f>
        <v>2.1997462283999082E-3</v>
      </c>
      <c r="S1049" s="253">
        <f>IF(OR(R1049&lt;$T$757,R1049&gt;$T$758),Q1049,"")</f>
        <v>4.9343244588536495E-5</v>
      </c>
      <c r="T1049" s="253" t="str">
        <f>IF(AND(R1049&gt;$T$757,R1049&lt;$T$758),Q1049,"")</f>
        <v/>
      </c>
      <c r="U1049" s="253" t="str">
        <f>IF(Q1049=MAX($Q$761:$Q$2761),Q1049,"")</f>
        <v/>
      </c>
      <c r="V1049" s="253">
        <f>_xlfn.NORM.DIST(P1049,$T$753,$T$754,0)</f>
        <v>1.2955617849012134E-57</v>
      </c>
      <c r="W1049" s="253" t="str">
        <f>IF(V1049=MAX($V$761:$V$2761),Q1049,"")</f>
        <v/>
      </c>
      <c r="X1049" s="253" t="str">
        <f t="shared" si="155"/>
        <v/>
      </c>
      <c r="AB1049" s="253">
        <v>288</v>
      </c>
      <c r="AC1049" s="253">
        <f t="shared" si="171"/>
        <v>-617.34769813152889</v>
      </c>
      <c r="AD1049" s="253">
        <f t="shared" si="156"/>
        <v>3.188719832853935E-5</v>
      </c>
      <c r="AE1049" s="253">
        <f t="shared" si="157"/>
        <v>2.199746228399903E-3</v>
      </c>
      <c r="AF1049" s="253">
        <f>IF(OR(AE1049&lt;$T$757,AE1049&gt;$T$758),AD1049,"")</f>
        <v>3.188719832853935E-5</v>
      </c>
      <c r="AG1049" s="253" t="str">
        <f t="shared" si="158"/>
        <v/>
      </c>
      <c r="AH1049" s="253" t="str">
        <f t="shared" si="159"/>
        <v/>
      </c>
      <c r="AI1049" s="253">
        <f t="shared" si="160"/>
        <v>1.057621063353448E-3</v>
      </c>
      <c r="AJ1049" s="253" t="str">
        <f t="shared" si="161"/>
        <v/>
      </c>
      <c r="AK1049" s="253" t="str">
        <f t="shared" si="162"/>
        <v/>
      </c>
      <c r="AO1049" s="253">
        <v>288</v>
      </c>
      <c r="AP1049" s="253">
        <f t="shared" si="163"/>
        <v>-3639.5747818791269</v>
      </c>
      <c r="AQ1049" s="253">
        <f t="shared" si="164"/>
        <v>5.4087330712363067E-6</v>
      </c>
      <c r="AR1049" s="253">
        <f t="shared" si="165"/>
        <v>2.199746228399903E-3</v>
      </c>
      <c r="AS1049" s="253">
        <f>IF(OR(AR1049&lt;$T$757,AR1049&gt;$T$758),AQ1049,"")</f>
        <v>5.4087330712363067E-6</v>
      </c>
      <c r="AT1049" s="253" t="str">
        <f t="shared" si="166"/>
        <v/>
      </c>
      <c r="AU1049" s="253" t="str">
        <f t="shared" si="167"/>
        <v/>
      </c>
      <c r="AV1049" s="253">
        <f t="shared" si="168"/>
        <v>0</v>
      </c>
      <c r="AW1049" s="253">
        <f t="shared" si="169"/>
        <v>5.4087330712363067E-6</v>
      </c>
      <c r="AX1049" s="253" t="str">
        <f t="shared" si="170"/>
        <v/>
      </c>
      <c r="AZ1049" s="259"/>
      <c r="BA1049" s="259">
        <f>BA1048+$BD$753</f>
        <v>1.8751999999999922</v>
      </c>
      <c r="BB1049" s="274">
        <f t="shared" si="153"/>
        <v>0.96642357651087218</v>
      </c>
      <c r="BC1049" s="259">
        <f t="shared" si="154"/>
        <v>3.2179522008335404E-4</v>
      </c>
      <c r="BD1049" s="259" t="str">
        <f t="shared" si="151"/>
        <v/>
      </c>
      <c r="BE1049" s="254" t="str">
        <f t="shared" si="152"/>
        <v/>
      </c>
    </row>
    <row r="1050" spans="1:57" ht="20.100000000000001" customHeight="1" x14ac:dyDescent="0.25">
      <c r="A1050" s="247">
        <v>289</v>
      </c>
      <c r="B1050" s="247">
        <f>$B$755+(A1050*$B$758)</f>
        <v>-6836.3126264328484</v>
      </c>
      <c r="C1050" s="247">
        <f>_xlfn.NORM.DIST($B1050,$B$752,$B$753,0)</f>
        <v>2.9084251849746002E-6</v>
      </c>
      <c r="D1050" s="247">
        <f>_xlfn.NORM.DIST($B1050,$B$752,$B$753,1)</f>
        <v>2.2275523956614353E-3</v>
      </c>
      <c r="E1050" s="247">
        <f>IF(OR(D1050&lt;$F$757,D1050&gt;$F$758),C1050,"")</f>
        <v>2.9084251849746002E-6</v>
      </c>
      <c r="F1050" s="247" t="str">
        <f>IF(AND(D1050&gt;$F$757,D1050&lt;$F$758),C1050,"")</f>
        <v/>
      </c>
      <c r="G1050" s="247" t="str">
        <f>IF(C1050=MAX($C$761:$C$2761),C1050,"")</f>
        <v/>
      </c>
      <c r="H1050" s="247">
        <f>_xlfn.NORM.DIST(B1050,$F$753,$F$754,0)</f>
        <v>0</v>
      </c>
      <c r="I1050" s="247">
        <f>IF(H1050=MAX($H$761:$H$2761),C1050,"")</f>
        <v>2.9084251849746002E-6</v>
      </c>
      <c r="J1050" s="247" t="str">
        <f>IF(I1050=MIN($I$761:$I$2761),I1050,"")</f>
        <v/>
      </c>
      <c r="K1050" s="247"/>
      <c r="L1050" s="247"/>
      <c r="M1050" s="247"/>
      <c r="N1050" s="247"/>
      <c r="O1050" s="247">
        <v>289</v>
      </c>
      <c r="P1050" s="247">
        <f>$P$755+(O1050*$P$758)</f>
        <v>-398.38969840596002</v>
      </c>
      <c r="Q1050" s="247">
        <f>_xlfn.NORM.DIST(P1050,P$752,P$753,0)</f>
        <v>4.9908177582484691E-5</v>
      </c>
      <c r="R1050" s="247">
        <f>_xlfn.NORM.DIST(P1050,P$752,P$753,1)</f>
        <v>2.2275523956614401E-3</v>
      </c>
      <c r="S1050" s="253">
        <f>IF(OR(R1050&lt;$T$757,R1050&gt;$T$758),Q1050,"")</f>
        <v>4.9908177582484691E-5</v>
      </c>
      <c r="T1050" s="253" t="str">
        <f>IF(AND(R1050&gt;$T$757,R1050&lt;$T$758),Q1050,"")</f>
        <v/>
      </c>
      <c r="U1050" s="253" t="str">
        <f>IF(Q1050=MAX($Q$761:$Q$2761),Q1050,"")</f>
        <v/>
      </c>
      <c r="V1050" s="253">
        <f>_xlfn.NORM.DIST(P1050,$T$753,$T$754,0)</f>
        <v>1.2161117454746683E-57</v>
      </c>
      <c r="W1050" s="253" t="str">
        <f>IF(V1050=MAX($V$761:$V$2761),Q1050,"")</f>
        <v/>
      </c>
      <c r="X1050" s="253" t="str">
        <f t="shared" si="155"/>
        <v/>
      </c>
      <c r="AB1050" s="253">
        <v>289</v>
      </c>
      <c r="AC1050" s="253">
        <f t="shared" si="171"/>
        <v>-616.48063675774858</v>
      </c>
      <c r="AD1050" s="253">
        <f t="shared" si="156"/>
        <v>3.2252276275289296E-5</v>
      </c>
      <c r="AE1050" s="253">
        <f t="shared" si="157"/>
        <v>2.2275523956614401E-3</v>
      </c>
      <c r="AF1050" s="253">
        <f>IF(OR(AE1050&lt;$T$757,AE1050&gt;$T$758),AD1050,"")</f>
        <v>3.2252276275289296E-5</v>
      </c>
      <c r="AG1050" s="253" t="str">
        <f t="shared" si="158"/>
        <v/>
      </c>
      <c r="AH1050" s="253" t="str">
        <f t="shared" si="159"/>
        <v/>
      </c>
      <c r="AI1050" s="253">
        <f t="shared" si="160"/>
        <v>1.062074945369618E-3</v>
      </c>
      <c r="AJ1050" s="253" t="str">
        <f t="shared" si="161"/>
        <v/>
      </c>
      <c r="AK1050" s="253" t="str">
        <f t="shared" si="162"/>
        <v/>
      </c>
      <c r="AO1050" s="253">
        <v>289</v>
      </c>
      <c r="AP1050" s="253">
        <f t="shared" si="163"/>
        <v>-3634.4630195450272</v>
      </c>
      <c r="AQ1050" s="253">
        <f t="shared" si="164"/>
        <v>5.4706578958577914E-6</v>
      </c>
      <c r="AR1050" s="253">
        <f t="shared" si="165"/>
        <v>2.2275523956614353E-3</v>
      </c>
      <c r="AS1050" s="253">
        <f>IF(OR(AR1050&lt;$T$757,AR1050&gt;$T$758),AQ1050,"")</f>
        <v>5.4706578958577914E-6</v>
      </c>
      <c r="AT1050" s="253" t="str">
        <f t="shared" si="166"/>
        <v/>
      </c>
      <c r="AU1050" s="253" t="str">
        <f t="shared" si="167"/>
        <v/>
      </c>
      <c r="AV1050" s="253">
        <f t="shared" si="168"/>
        <v>0</v>
      </c>
      <c r="AW1050" s="253">
        <f t="shared" si="169"/>
        <v>5.4706578958577914E-6</v>
      </c>
      <c r="AX1050" s="253" t="str">
        <f t="shared" si="170"/>
        <v/>
      </c>
      <c r="AZ1050" s="259"/>
      <c r="BA1050" s="259">
        <f>BA1049+$BD$753</f>
        <v>1.8815999999999922</v>
      </c>
      <c r="BB1050" s="274">
        <f t="shared" si="153"/>
        <v>0.96610178129078883</v>
      </c>
      <c r="BC1050" s="259">
        <f t="shared" si="154"/>
        <v>3.235063638877822E-4</v>
      </c>
      <c r="BD1050" s="259" t="str">
        <f t="shared" si="151"/>
        <v/>
      </c>
      <c r="BE1050" s="254" t="str">
        <f t="shared" si="152"/>
        <v/>
      </c>
    </row>
    <row r="1051" spans="1:57" ht="20.100000000000001" customHeight="1" x14ac:dyDescent="0.25">
      <c r="A1051" s="247">
        <v>290</v>
      </c>
      <c r="B1051" s="247">
        <f>$B$755+(A1051*$B$758)</f>
        <v>-6826.6975594477108</v>
      </c>
      <c r="C1051" s="247">
        <f>_xlfn.NORM.DIST($B1051,$B$752,$B$753,0)</f>
        <v>2.9416768065992793E-6</v>
      </c>
      <c r="D1051" s="247">
        <f>_xlfn.NORM.DIST($B1051,$B$752,$B$753,1)</f>
        <v>2.2556766915423207E-3</v>
      </c>
      <c r="E1051" s="247">
        <f>IF(OR(D1051&lt;$F$757,D1051&gt;$F$758),C1051,"")</f>
        <v>2.9416768065992793E-6</v>
      </c>
      <c r="F1051" s="247" t="str">
        <f>IF(AND(D1051&gt;$F$757,D1051&lt;$F$758),C1051,"")</f>
        <v/>
      </c>
      <c r="G1051" s="247" t="str">
        <f>IF(C1051=MAX($C$761:$C$2761),C1051,"")</f>
        <v/>
      </c>
      <c r="H1051" s="247">
        <f>_xlfn.NORM.DIST(B1051,$F$753,$F$754,0)</f>
        <v>0</v>
      </c>
      <c r="I1051" s="247">
        <f>IF(H1051=MAX($H$761:$H$2761),C1051,"")</f>
        <v>2.9416768065992793E-6</v>
      </c>
      <c r="J1051" s="247" t="str">
        <f>IF(I1051=MIN($I$761:$I$2761),I1051,"")</f>
        <v/>
      </c>
      <c r="K1051" s="247"/>
      <c r="L1051" s="247"/>
      <c r="M1051" s="247"/>
      <c r="N1051" s="247"/>
      <c r="O1051" s="247">
        <v>290</v>
      </c>
      <c r="P1051" s="247">
        <f>$P$755+(O1051*$P$758)</f>
        <v>-397.82937534209793</v>
      </c>
      <c r="Q1051" s="247">
        <f>_xlfn.NORM.DIST(P1051,P$752,P$753,0)</f>
        <v>5.0478770852520724E-5</v>
      </c>
      <c r="R1051" s="247">
        <f>_xlfn.NORM.DIST(P1051,P$752,P$753,1)</f>
        <v>2.2556766915423207E-3</v>
      </c>
      <c r="S1051" s="253">
        <f>IF(OR(R1051&lt;$T$757,R1051&gt;$T$758),Q1051,"")</f>
        <v>5.0478770852520724E-5</v>
      </c>
      <c r="T1051" s="253" t="str">
        <f>IF(AND(R1051&gt;$T$757,R1051&lt;$T$758),Q1051,"")</f>
        <v/>
      </c>
      <c r="U1051" s="253" t="str">
        <f>IF(Q1051=MAX($Q$761:$Q$2761),Q1051,"")</f>
        <v/>
      </c>
      <c r="V1051" s="253">
        <f>_xlfn.NORM.DIST(P1051,$T$753,$T$754,0)</f>
        <v>1.1415156977164529E-57</v>
      </c>
      <c r="W1051" s="253" t="str">
        <f>IF(V1051=MAX($V$761:$V$2761),Q1051,"")</f>
        <v/>
      </c>
      <c r="X1051" s="253" t="str">
        <f t="shared" si="155"/>
        <v/>
      </c>
      <c r="AB1051" s="253">
        <v>290</v>
      </c>
      <c r="AC1051" s="253">
        <f t="shared" si="171"/>
        <v>-615.61357538396828</v>
      </c>
      <c r="AD1051" s="253">
        <f t="shared" si="156"/>
        <v>3.2621012075261335E-5</v>
      </c>
      <c r="AE1051" s="253">
        <f t="shared" si="157"/>
        <v>2.2556766915423207E-3</v>
      </c>
      <c r="AF1051" s="253">
        <f>IF(OR(AE1051&lt;$T$757,AE1051&gt;$T$758),AD1051,"")</f>
        <v>3.2621012075261335E-5</v>
      </c>
      <c r="AG1051" s="253" t="str">
        <f t="shared" si="158"/>
        <v/>
      </c>
      <c r="AH1051" s="253" t="str">
        <f t="shared" si="159"/>
        <v/>
      </c>
      <c r="AI1051" s="253">
        <f t="shared" si="160"/>
        <v>1.0665305190676441E-3</v>
      </c>
      <c r="AJ1051" s="253" t="str">
        <f t="shared" si="161"/>
        <v/>
      </c>
      <c r="AK1051" s="253" t="str">
        <f t="shared" si="162"/>
        <v/>
      </c>
      <c r="AO1051" s="253">
        <v>290</v>
      </c>
      <c r="AP1051" s="253">
        <f t="shared" si="163"/>
        <v>-3629.3512572109271</v>
      </c>
      <c r="AQ1051" s="253">
        <f t="shared" si="164"/>
        <v>5.5332031685816282E-6</v>
      </c>
      <c r="AR1051" s="253">
        <f t="shared" si="165"/>
        <v>2.2556766915423207E-3</v>
      </c>
      <c r="AS1051" s="253">
        <f>IF(OR(AR1051&lt;$T$757,AR1051&gt;$T$758),AQ1051,"")</f>
        <v>5.5332031685816282E-6</v>
      </c>
      <c r="AT1051" s="253" t="str">
        <f t="shared" si="166"/>
        <v/>
      </c>
      <c r="AU1051" s="253" t="str">
        <f t="shared" si="167"/>
        <v/>
      </c>
      <c r="AV1051" s="253">
        <f t="shared" si="168"/>
        <v>0</v>
      </c>
      <c r="AW1051" s="253">
        <f t="shared" si="169"/>
        <v>5.5332031685816282E-6</v>
      </c>
      <c r="AX1051" s="253" t="str">
        <f t="shared" si="170"/>
        <v/>
      </c>
      <c r="AZ1051" s="259"/>
      <c r="BA1051" s="259">
        <f>BA1050+$BD$753</f>
        <v>1.8879999999999921</v>
      </c>
      <c r="BB1051" s="274">
        <f t="shared" si="153"/>
        <v>0.96577827492690105</v>
      </c>
      <c r="BC1051" s="259">
        <f t="shared" si="154"/>
        <v>3.2521723213307929E-4</v>
      </c>
      <c r="BD1051" s="259" t="str">
        <f t="shared" si="151"/>
        <v/>
      </c>
      <c r="BE1051" s="254" t="str">
        <f t="shared" si="152"/>
        <v/>
      </c>
    </row>
    <row r="1052" spans="1:57" ht="20.100000000000001" customHeight="1" x14ac:dyDescent="0.25">
      <c r="A1052" s="247">
        <v>291</v>
      </c>
      <c r="B1052" s="247">
        <f>$B$755+(A1052*$B$758)</f>
        <v>-6817.0824924625731</v>
      </c>
      <c r="C1052" s="247">
        <f>_xlfn.NORM.DIST($B1052,$B$752,$B$753,0)</f>
        <v>2.9752609848440663E-6</v>
      </c>
      <c r="D1052" s="247">
        <f>_xlfn.NORM.DIST($B1052,$B$752,$B$753,1)</f>
        <v>2.2841223005994039E-3</v>
      </c>
      <c r="E1052" s="247">
        <f>IF(OR(D1052&lt;$F$757,D1052&gt;$F$758),C1052,"")</f>
        <v>2.9752609848440663E-6</v>
      </c>
      <c r="F1052" s="247" t="str">
        <f>IF(AND(D1052&gt;$F$757,D1052&lt;$F$758),C1052,"")</f>
        <v/>
      </c>
      <c r="G1052" s="247" t="str">
        <f>IF(C1052=MAX($C$761:$C$2761),C1052,"")</f>
        <v/>
      </c>
      <c r="H1052" s="247">
        <f>_xlfn.NORM.DIST(B1052,$F$753,$F$754,0)</f>
        <v>0</v>
      </c>
      <c r="I1052" s="247">
        <f>IF(H1052=MAX($H$761:$H$2761),C1052,"")</f>
        <v>2.9752609848440663E-6</v>
      </c>
      <c r="J1052" s="247" t="str">
        <f>IF(I1052=MIN($I$761:$I$2761),I1052,"")</f>
        <v/>
      </c>
      <c r="K1052" s="247"/>
      <c r="L1052" s="247"/>
      <c r="M1052" s="247"/>
      <c r="N1052" s="247"/>
      <c r="O1052" s="247">
        <v>291</v>
      </c>
      <c r="P1052" s="247">
        <f>$P$755+(O1052*$P$758)</f>
        <v>-397.26905227823579</v>
      </c>
      <c r="Q1052" s="247">
        <f>_xlfn.NORM.DIST(P1052,P$752,P$753,0)</f>
        <v>5.1055070748581972E-5</v>
      </c>
      <c r="R1052" s="247">
        <f>_xlfn.NORM.DIST(P1052,P$752,P$753,1)</f>
        <v>2.2841223005994039E-3</v>
      </c>
      <c r="S1052" s="253">
        <f>IF(OR(R1052&lt;$T$757,R1052&gt;$T$758),Q1052,"")</f>
        <v>5.1055070748581972E-5</v>
      </c>
      <c r="T1052" s="253" t="str">
        <f>IF(AND(R1052&gt;$T$757,R1052&lt;$T$758),Q1052,"")</f>
        <v/>
      </c>
      <c r="U1052" s="253" t="str">
        <f>IF(Q1052=MAX($Q$761:$Q$2761),Q1052,"")</f>
        <v/>
      </c>
      <c r="V1052" s="253">
        <f>_xlfn.NORM.DIST(P1052,$T$753,$T$754,0)</f>
        <v>1.0714782126060651E-57</v>
      </c>
      <c r="W1052" s="253" t="str">
        <f>IF(V1052=MAX($V$761:$V$2761),Q1052,"")</f>
        <v/>
      </c>
      <c r="X1052" s="253" t="str">
        <f t="shared" si="155"/>
        <v/>
      </c>
      <c r="AB1052" s="253">
        <v>291</v>
      </c>
      <c r="AC1052" s="253">
        <f t="shared" si="171"/>
        <v>-614.74651401018809</v>
      </c>
      <c r="AD1052" s="253">
        <f t="shared" si="156"/>
        <v>3.2993435681281953E-5</v>
      </c>
      <c r="AE1052" s="253">
        <f t="shared" si="157"/>
        <v>2.2841223005994039E-3</v>
      </c>
      <c r="AF1052" s="253">
        <f>IF(OR(AE1052&lt;$T$757,AE1052&gt;$T$758),AD1052,"")</f>
        <v>3.2993435681281953E-5</v>
      </c>
      <c r="AG1052" s="253" t="str">
        <f t="shared" si="158"/>
        <v/>
      </c>
      <c r="AH1052" s="253" t="str">
        <f t="shared" si="159"/>
        <v/>
      </c>
      <c r="AI1052" s="253">
        <f t="shared" si="160"/>
        <v>1.0709876486681171E-3</v>
      </c>
      <c r="AJ1052" s="253" t="str">
        <f t="shared" si="161"/>
        <v/>
      </c>
      <c r="AK1052" s="253" t="str">
        <f t="shared" si="162"/>
        <v/>
      </c>
      <c r="AO1052" s="253">
        <v>291</v>
      </c>
      <c r="AP1052" s="253">
        <f t="shared" si="163"/>
        <v>-3624.2394948768269</v>
      </c>
      <c r="AQ1052" s="253">
        <f t="shared" si="164"/>
        <v>5.5963739700311282E-6</v>
      </c>
      <c r="AR1052" s="253">
        <f t="shared" si="165"/>
        <v>2.2841223005994039E-3</v>
      </c>
      <c r="AS1052" s="253">
        <f>IF(OR(AR1052&lt;$T$757,AR1052&gt;$T$758),AQ1052,"")</f>
        <v>5.5963739700311282E-6</v>
      </c>
      <c r="AT1052" s="253" t="str">
        <f t="shared" si="166"/>
        <v/>
      </c>
      <c r="AU1052" s="253" t="str">
        <f t="shared" si="167"/>
        <v/>
      </c>
      <c r="AV1052" s="253">
        <f t="shared" si="168"/>
        <v>0</v>
      </c>
      <c r="AW1052" s="253">
        <f t="shared" si="169"/>
        <v>5.5963739700311282E-6</v>
      </c>
      <c r="AX1052" s="253" t="str">
        <f t="shared" si="170"/>
        <v/>
      </c>
      <c r="AZ1052" s="259"/>
      <c r="BA1052" s="259">
        <f>BA1051+$BD$753</f>
        <v>1.8943999999999921</v>
      </c>
      <c r="BB1052" s="274">
        <f t="shared" si="153"/>
        <v>0.96545305769476797</v>
      </c>
      <c r="BC1052" s="259">
        <f t="shared" si="154"/>
        <v>3.2692778814435997E-4</v>
      </c>
      <c r="BD1052" s="259" t="str">
        <f t="shared" si="151"/>
        <v/>
      </c>
      <c r="BE1052" s="254" t="str">
        <f t="shared" si="152"/>
        <v/>
      </c>
    </row>
    <row r="1053" spans="1:57" ht="20.100000000000001" customHeight="1" x14ac:dyDescent="0.25">
      <c r="A1053" s="247">
        <v>292</v>
      </c>
      <c r="B1053" s="247">
        <f>$B$755+(A1053*$B$758)</f>
        <v>-6807.4674254774354</v>
      </c>
      <c r="C1053" s="247">
        <f>_xlfn.NORM.DIST($B1053,$B$752,$B$753,0)</f>
        <v>3.0091804355811906E-6</v>
      </c>
      <c r="D1053" s="247">
        <f>_xlfn.NORM.DIST($B1053,$B$752,$B$753,1)</f>
        <v>2.3128924334316482E-3</v>
      </c>
      <c r="E1053" s="247">
        <f>IF(OR(D1053&lt;$F$757,D1053&gt;$F$758),C1053,"")</f>
        <v>3.0091804355811906E-6</v>
      </c>
      <c r="F1053" s="247" t="str">
        <f>IF(AND(D1053&gt;$F$757,D1053&lt;$F$758),C1053,"")</f>
        <v/>
      </c>
      <c r="G1053" s="247" t="str">
        <f>IF(C1053=MAX($C$761:$C$2761),C1053,"")</f>
        <v/>
      </c>
      <c r="H1053" s="247">
        <f>_xlfn.NORM.DIST(B1053,$F$753,$F$754,0)</f>
        <v>0</v>
      </c>
      <c r="I1053" s="247">
        <f>IF(H1053=MAX($H$761:$H$2761),C1053,"")</f>
        <v>3.0091804355811906E-6</v>
      </c>
      <c r="J1053" s="247" t="str">
        <f>IF(I1053=MIN($I$761:$I$2761),I1053,"")</f>
        <v/>
      </c>
      <c r="K1053" s="247"/>
      <c r="L1053" s="247"/>
      <c r="M1053" s="247"/>
      <c r="N1053" s="247"/>
      <c r="O1053" s="247">
        <v>292</v>
      </c>
      <c r="P1053" s="247">
        <f>$P$755+(O1053*$P$758)</f>
        <v>-396.7087292143737</v>
      </c>
      <c r="Q1053" s="247">
        <f>_xlfn.NORM.DIST(P1053,P$752,P$753,0)</f>
        <v>5.1637123874663416E-5</v>
      </c>
      <c r="R1053" s="247">
        <f>_xlfn.NORM.DIST(P1053,P$752,P$753,1)</f>
        <v>2.3128924334316443E-3</v>
      </c>
      <c r="S1053" s="253">
        <f>IF(OR(R1053&lt;$T$757,R1053&gt;$T$758),Q1053,"")</f>
        <v>5.1637123874663416E-5</v>
      </c>
      <c r="T1053" s="253" t="str">
        <f>IF(AND(R1053&gt;$T$757,R1053&lt;$T$758),Q1053,"")</f>
        <v/>
      </c>
      <c r="U1053" s="253" t="str">
        <f>IF(Q1053=MAX($Q$761:$Q$2761),Q1053,"")</f>
        <v/>
      </c>
      <c r="V1053" s="253">
        <f>_xlfn.NORM.DIST(P1053,$T$753,$T$754,0)</f>
        <v>1.0057217728009106E-57</v>
      </c>
      <c r="W1053" s="253" t="str">
        <f>IF(V1053=MAX($V$761:$V$2761),Q1053,"")</f>
        <v/>
      </c>
      <c r="X1053" s="253" t="str">
        <f t="shared" si="155"/>
        <v/>
      </c>
      <c r="AB1053" s="253">
        <v>292</v>
      </c>
      <c r="AC1053" s="253">
        <f t="shared" si="171"/>
        <v>-613.8794526364079</v>
      </c>
      <c r="AD1053" s="253">
        <f t="shared" si="156"/>
        <v>3.3369577210358E-5</v>
      </c>
      <c r="AE1053" s="253">
        <f t="shared" si="157"/>
        <v>2.3128924334316443E-3</v>
      </c>
      <c r="AF1053" s="253">
        <f>IF(OR(AE1053&lt;$T$757,AE1053&gt;$T$758),AD1053,"")</f>
        <v>3.3369577210358E-5</v>
      </c>
      <c r="AG1053" s="253" t="str">
        <f t="shared" si="158"/>
        <v/>
      </c>
      <c r="AH1053" s="253" t="str">
        <f t="shared" si="159"/>
        <v/>
      </c>
      <c r="AI1053" s="253">
        <f t="shared" si="160"/>
        <v>1.0754461977482655E-3</v>
      </c>
      <c r="AJ1053" s="253" t="str">
        <f t="shared" si="161"/>
        <v/>
      </c>
      <c r="AK1053" s="253" t="str">
        <f t="shared" si="162"/>
        <v/>
      </c>
      <c r="AO1053" s="253">
        <v>292</v>
      </c>
      <c r="AP1053" s="253">
        <f t="shared" si="163"/>
        <v>-3619.1277325427272</v>
      </c>
      <c r="AQ1053" s="253">
        <f t="shared" si="164"/>
        <v>5.6601754086780009E-6</v>
      </c>
      <c r="AR1053" s="253">
        <f t="shared" si="165"/>
        <v>2.3128924334316443E-3</v>
      </c>
      <c r="AS1053" s="253">
        <f>IF(OR(AR1053&lt;$T$757,AR1053&gt;$T$758),AQ1053,"")</f>
        <v>5.6601754086780009E-6</v>
      </c>
      <c r="AT1053" s="253" t="str">
        <f t="shared" si="166"/>
        <v/>
      </c>
      <c r="AU1053" s="253" t="str">
        <f t="shared" si="167"/>
        <v/>
      </c>
      <c r="AV1053" s="253">
        <f t="shared" si="168"/>
        <v>0</v>
      </c>
      <c r="AW1053" s="253">
        <f t="shared" si="169"/>
        <v>5.6601754086780009E-6</v>
      </c>
      <c r="AX1053" s="253" t="str">
        <f t="shared" si="170"/>
        <v/>
      </c>
      <c r="AZ1053" s="259"/>
      <c r="BA1053" s="259">
        <f>BA1052+$BD$753</f>
        <v>1.9007999999999921</v>
      </c>
      <c r="BB1053" s="274">
        <f t="shared" si="153"/>
        <v>0.96512612990662361</v>
      </c>
      <c r="BC1053" s="259">
        <f t="shared" si="154"/>
        <v>3.286379954355878E-4</v>
      </c>
      <c r="BD1053" s="259" t="str">
        <f t="shared" si="151"/>
        <v/>
      </c>
      <c r="BE1053" s="254" t="str">
        <f t="shared" si="152"/>
        <v/>
      </c>
    </row>
    <row r="1054" spans="1:57" ht="20.100000000000001" customHeight="1" x14ac:dyDescent="0.25">
      <c r="A1054" s="247">
        <v>293</v>
      </c>
      <c r="B1054" s="247">
        <f>$B$755+(A1054*$B$758)</f>
        <v>-6797.8523584922978</v>
      </c>
      <c r="C1054" s="247">
        <f>_xlfn.NORM.DIST($B1054,$B$752,$B$753,0)</f>
        <v>3.0434378894824688E-6</v>
      </c>
      <c r="D1054" s="247">
        <f>_xlfn.NORM.DIST($B1054,$B$752,$B$753,1)</f>
        <v>2.3419903268224692E-3</v>
      </c>
      <c r="E1054" s="247">
        <f>IF(OR(D1054&lt;$F$757,D1054&gt;$F$758),C1054,"")</f>
        <v>3.0434378894824688E-6</v>
      </c>
      <c r="F1054" s="247" t="str">
        <f>IF(AND(D1054&gt;$F$757,D1054&lt;$F$758),C1054,"")</f>
        <v/>
      </c>
      <c r="G1054" s="247" t="str">
        <f>IF(C1054=MAX($C$761:$C$2761),C1054,"")</f>
        <v/>
      </c>
      <c r="H1054" s="247">
        <f>_xlfn.NORM.DIST(B1054,$F$753,$F$754,0)</f>
        <v>0</v>
      </c>
      <c r="I1054" s="247">
        <f>IF(H1054=MAX($H$761:$H$2761),C1054,"")</f>
        <v>3.0434378894824688E-6</v>
      </c>
      <c r="J1054" s="247" t="str">
        <f>IF(I1054=MIN($I$761:$I$2761),I1054,"")</f>
        <v/>
      </c>
      <c r="K1054" s="247"/>
      <c r="L1054" s="247"/>
      <c r="M1054" s="247"/>
      <c r="N1054" s="247"/>
      <c r="O1054" s="247">
        <v>293</v>
      </c>
      <c r="P1054" s="247">
        <f>$P$755+(O1054*$P$758)</f>
        <v>-396.14840615051162</v>
      </c>
      <c r="Q1054" s="247">
        <f>_xlfn.NORM.DIST(P1054,P$752,P$753,0)</f>
        <v>5.2224977088719436E-5</v>
      </c>
      <c r="R1054" s="247">
        <f>_xlfn.NORM.DIST(P1054,P$752,P$753,1)</f>
        <v>2.3419903268224666E-3</v>
      </c>
      <c r="S1054" s="253">
        <f>IF(OR(R1054&lt;$T$757,R1054&gt;$T$758),Q1054,"")</f>
        <v>5.2224977088719436E-5</v>
      </c>
      <c r="T1054" s="253" t="str">
        <f>IF(AND(R1054&gt;$T$757,R1054&lt;$T$758),Q1054,"")</f>
        <v/>
      </c>
      <c r="U1054" s="253" t="str">
        <f>IF(Q1054=MAX($Q$761:$Q$2761),Q1054,"")</f>
        <v/>
      </c>
      <c r="V1054" s="253">
        <f>_xlfn.NORM.DIST(P1054,$T$753,$T$754,0)</f>
        <v>9.4398569088461826E-58</v>
      </c>
      <c r="W1054" s="253" t="str">
        <f>IF(V1054=MAX($V$761:$V$2761),Q1054,"")</f>
        <v/>
      </c>
      <c r="X1054" s="253" t="str">
        <f t="shared" si="155"/>
        <v/>
      </c>
      <c r="AB1054" s="253">
        <v>293</v>
      </c>
      <c r="AC1054" s="253">
        <f t="shared" si="171"/>
        <v>-613.0123912626276</v>
      </c>
      <c r="AD1054" s="253">
        <f t="shared" si="156"/>
        <v>3.3749466943613012E-5</v>
      </c>
      <c r="AE1054" s="253">
        <f t="shared" si="157"/>
        <v>2.3419903268224692E-3</v>
      </c>
      <c r="AF1054" s="253">
        <f>IF(OR(AE1054&lt;$T$757,AE1054&gt;$T$758),AD1054,"")</f>
        <v>3.3749466943613012E-5</v>
      </c>
      <c r="AG1054" s="253" t="str">
        <f t="shared" si="158"/>
        <v/>
      </c>
      <c r="AH1054" s="253" t="str">
        <f t="shared" si="159"/>
        <v/>
      </c>
      <c r="AI1054" s="253">
        <f t="shared" si="160"/>
        <v>1.079906029248016E-3</v>
      </c>
      <c r="AJ1054" s="253" t="str">
        <f t="shared" si="161"/>
        <v/>
      </c>
      <c r="AK1054" s="253" t="str">
        <f t="shared" si="162"/>
        <v/>
      </c>
      <c r="AO1054" s="253">
        <v>293</v>
      </c>
      <c r="AP1054" s="253">
        <f t="shared" si="163"/>
        <v>-3614.0159702086276</v>
      </c>
      <c r="AQ1054" s="253">
        <f t="shared" si="164"/>
        <v>5.7246126208315787E-6</v>
      </c>
      <c r="AR1054" s="253">
        <f t="shared" si="165"/>
        <v>2.3419903268224666E-3</v>
      </c>
      <c r="AS1054" s="253">
        <f>IF(OR(AR1054&lt;$T$757,AR1054&gt;$T$758),AQ1054,"")</f>
        <v>5.7246126208315787E-6</v>
      </c>
      <c r="AT1054" s="253" t="str">
        <f t="shared" si="166"/>
        <v/>
      </c>
      <c r="AU1054" s="253" t="str">
        <f t="shared" si="167"/>
        <v/>
      </c>
      <c r="AV1054" s="253">
        <f t="shared" si="168"/>
        <v>0</v>
      </c>
      <c r="AW1054" s="253">
        <f t="shared" si="169"/>
        <v>5.7246126208315787E-6</v>
      </c>
      <c r="AX1054" s="253" t="str">
        <f t="shared" si="170"/>
        <v/>
      </c>
      <c r="AZ1054" s="259"/>
      <c r="BA1054" s="259">
        <f>BA1053+$BD$753</f>
        <v>1.907199999999992</v>
      </c>
      <c r="BB1054" s="274">
        <f t="shared" si="153"/>
        <v>0.96479749191118802</v>
      </c>
      <c r="BC1054" s="259">
        <f t="shared" si="154"/>
        <v>3.3034781771068555E-4</v>
      </c>
      <c r="BD1054" s="259" t="str">
        <f t="shared" si="151"/>
        <v/>
      </c>
      <c r="BE1054" s="254" t="str">
        <f t="shared" si="152"/>
        <v/>
      </c>
    </row>
    <row r="1055" spans="1:57" ht="20.100000000000001" customHeight="1" x14ac:dyDescent="0.25">
      <c r="A1055" s="248">
        <v>294</v>
      </c>
      <c r="B1055" s="247">
        <f>$B$755+(A1055*$B$758)</f>
        <v>-6788.2372915071601</v>
      </c>
      <c r="C1055" s="247">
        <f>_xlfn.NORM.DIST($B1055,$B$752,$B$753,0)</f>
        <v>3.0780360920122689E-6</v>
      </c>
      <c r="D1055" s="247">
        <f>_xlfn.NORM.DIST($B1055,$B$752,$B$753,1)</f>
        <v>2.3714192438819936E-3</v>
      </c>
      <c r="E1055" s="247">
        <f>IF(OR(D1055&lt;$F$757,D1055&gt;$F$758),C1055,"")</f>
        <v>3.0780360920122689E-6</v>
      </c>
      <c r="F1055" s="247" t="str">
        <f>IF(AND(D1055&gt;$F$757,D1055&lt;$F$758),C1055,"")</f>
        <v/>
      </c>
      <c r="G1055" s="247" t="str">
        <f>IF(C1055=MAX($C$761:$C$2761),C1055,"")</f>
        <v/>
      </c>
      <c r="H1055" s="247">
        <f>_xlfn.NORM.DIST(B1055,$F$753,$F$754,0)</f>
        <v>0</v>
      </c>
      <c r="I1055" s="247">
        <f>IF(H1055=MAX($H$761:$H$2761),C1055,"")</f>
        <v>3.0780360920122689E-6</v>
      </c>
      <c r="J1055" s="247" t="str">
        <f>IF(I1055=MIN($I$761:$I$2761),I1055,"")</f>
        <v/>
      </c>
      <c r="K1055" s="247"/>
      <c r="L1055" s="247"/>
      <c r="M1055" s="247"/>
      <c r="N1055" s="247"/>
      <c r="O1055" s="248">
        <v>294</v>
      </c>
      <c r="P1055" s="247">
        <f>$P$755+(O1055*$P$758)</f>
        <v>-395.58808308664948</v>
      </c>
      <c r="Q1055" s="247">
        <f>_xlfn.NORM.DIST(P1055,P$752,P$753,0)</f>
        <v>5.2818677502542303E-5</v>
      </c>
      <c r="R1055" s="247">
        <f>_xlfn.NORM.DIST(P1055,P$752,P$753,1)</f>
        <v>2.3714192438819936E-3</v>
      </c>
      <c r="S1055" s="253">
        <f>IF(OR(R1055&lt;$T$757,R1055&gt;$T$758),Q1055,"")</f>
        <v>5.2818677502542303E-5</v>
      </c>
      <c r="T1055" s="253" t="str">
        <f>IF(AND(R1055&gt;$T$757,R1055&lt;$T$758),Q1055,"")</f>
        <v/>
      </c>
      <c r="U1055" s="253" t="str">
        <f>IF(Q1055=MAX($Q$761:$Q$2761),Q1055,"")</f>
        <v/>
      </c>
      <c r="V1055" s="253">
        <f>_xlfn.NORM.DIST(P1055,$T$753,$T$754,0)</f>
        <v>8.8602509268894436E-58</v>
      </c>
      <c r="W1055" s="253" t="str">
        <f>IF(V1055=MAX($V$761:$V$2761),Q1055,"")</f>
        <v/>
      </c>
      <c r="X1055" s="253" t="str">
        <f t="shared" si="155"/>
        <v/>
      </c>
      <c r="AB1055" s="259">
        <v>294</v>
      </c>
      <c r="AC1055" s="253">
        <f t="shared" si="171"/>
        <v>-612.14532988884741</v>
      </c>
      <c r="AD1055" s="253">
        <f t="shared" si="156"/>
        <v>3.4133135326208572E-5</v>
      </c>
      <c r="AE1055" s="253">
        <f t="shared" si="157"/>
        <v>2.3714192438819906E-3</v>
      </c>
      <c r="AF1055" s="253">
        <f>IF(OR(AE1055&lt;$T$757,AE1055&gt;$T$758),AD1055,"")</f>
        <v>3.4133135326208572E-5</v>
      </c>
      <c r="AG1055" s="253" t="str">
        <f t="shared" si="158"/>
        <v/>
      </c>
      <c r="AH1055" s="253" t="str">
        <f t="shared" si="159"/>
        <v/>
      </c>
      <c r="AI1055" s="253">
        <f t="shared" si="160"/>
        <v>1.0843670054761301E-3</v>
      </c>
      <c r="AJ1055" s="253" t="str">
        <f t="shared" si="161"/>
        <v/>
      </c>
      <c r="AK1055" s="253" t="str">
        <f t="shared" si="162"/>
        <v/>
      </c>
      <c r="AO1055" s="259">
        <v>294</v>
      </c>
      <c r="AP1055" s="253">
        <f t="shared" si="163"/>
        <v>-3608.9042078745274</v>
      </c>
      <c r="AQ1055" s="253">
        <f t="shared" si="164"/>
        <v>5.7896907706254906E-6</v>
      </c>
      <c r="AR1055" s="253">
        <f t="shared" si="165"/>
        <v>2.3714192438819936E-3</v>
      </c>
      <c r="AS1055" s="253">
        <f>IF(OR(AR1055&lt;$T$757,AR1055&gt;$T$758),AQ1055,"")</f>
        <v>5.7896907706254906E-6</v>
      </c>
      <c r="AT1055" s="253" t="str">
        <f t="shared" si="166"/>
        <v/>
      </c>
      <c r="AU1055" s="253" t="str">
        <f t="shared" si="167"/>
        <v/>
      </c>
      <c r="AV1055" s="253">
        <f t="shared" si="168"/>
        <v>0</v>
      </c>
      <c r="AW1055" s="253">
        <f t="shared" si="169"/>
        <v>5.7896907706254906E-6</v>
      </c>
      <c r="AX1055" s="253" t="str">
        <f t="shared" si="170"/>
        <v/>
      </c>
      <c r="AZ1055" s="259"/>
      <c r="BA1055" s="259">
        <f>BA1054+$BD$753</f>
        <v>1.913599999999992</v>
      </c>
      <c r="BB1055" s="274">
        <f t="shared" si="153"/>
        <v>0.96446714409347734</v>
      </c>
      <c r="BC1055" s="259">
        <f t="shared" si="154"/>
        <v>3.3205721886175876E-4</v>
      </c>
      <c r="BD1055" s="259" t="str">
        <f t="shared" si="151"/>
        <v/>
      </c>
      <c r="BE1055" s="254" t="str">
        <f t="shared" si="152"/>
        <v/>
      </c>
    </row>
    <row r="1056" spans="1:57" ht="20.100000000000001" customHeight="1" x14ac:dyDescent="0.25">
      <c r="A1056" s="247">
        <v>295</v>
      </c>
      <c r="B1056" s="247">
        <f>$B$755+(A1056*$B$758)</f>
        <v>-6778.6222245220233</v>
      </c>
      <c r="C1056" s="247">
        <f>_xlfn.NORM.DIST($B1056,$B$752,$B$753,0)</f>
        <v>3.1129778034192035E-6</v>
      </c>
      <c r="D1056" s="247">
        <f>_xlfn.NORM.DIST($B1056,$B$752,$B$753,1)</f>
        <v>2.4011824741892464E-3</v>
      </c>
      <c r="E1056" s="247">
        <f>IF(OR(D1056&lt;$F$757,D1056&gt;$F$758),C1056,"")</f>
        <v>3.1129778034192035E-6</v>
      </c>
      <c r="F1056" s="247" t="str">
        <f>IF(AND(D1056&gt;$F$757,D1056&lt;$F$758),C1056,"")</f>
        <v/>
      </c>
      <c r="G1056" s="247" t="str">
        <f>IF(C1056=MAX($C$761:$C$2761),C1056,"")</f>
        <v/>
      </c>
      <c r="H1056" s="247">
        <f>_xlfn.NORM.DIST(B1056,$F$753,$F$754,0)</f>
        <v>0</v>
      </c>
      <c r="I1056" s="247">
        <f>IF(H1056=MAX($H$761:$H$2761),C1056,"")</f>
        <v>3.1129778034192035E-6</v>
      </c>
      <c r="J1056" s="247" t="str">
        <f>IF(I1056=MIN($I$761:$I$2761),I1056,"")</f>
        <v/>
      </c>
      <c r="K1056" s="247"/>
      <c r="L1056" s="247"/>
      <c r="M1056" s="247"/>
      <c r="N1056" s="247"/>
      <c r="O1056" s="247">
        <v>295</v>
      </c>
      <c r="P1056" s="247">
        <f>$P$755+(O1056*$P$758)</f>
        <v>-395.02776002278733</v>
      </c>
      <c r="Q1056" s="247">
        <f>_xlfn.NORM.DIST(P1056,P$752,P$753,0)</f>
        <v>5.3418272481619844E-5</v>
      </c>
      <c r="R1056" s="247">
        <f>_xlfn.NORM.DIST(P1056,P$752,P$753,1)</f>
        <v>2.4011824741892529E-3</v>
      </c>
      <c r="S1056" s="253">
        <f>IF(OR(R1056&lt;$T$757,R1056&gt;$T$758),Q1056,"")</f>
        <v>5.3418272481619844E-5</v>
      </c>
      <c r="T1056" s="253" t="str">
        <f>IF(AND(R1056&gt;$T$757,R1056&lt;$T$758),Q1056,"")</f>
        <v/>
      </c>
      <c r="U1056" s="253" t="str">
        <f>IF(Q1056=MAX($Q$761:$Q$2761),Q1056,"")</f>
        <v/>
      </c>
      <c r="V1056" s="253">
        <f>_xlfn.NORM.DIST(P1056,$T$753,$T$754,0)</f>
        <v>8.3160996179065889E-58</v>
      </c>
      <c r="W1056" s="253" t="str">
        <f>IF(V1056=MAX($V$761:$V$2761),Q1056,"")</f>
        <v/>
      </c>
      <c r="X1056" s="253" t="str">
        <f t="shared" si="155"/>
        <v/>
      </c>
      <c r="AB1056" s="253">
        <v>295</v>
      </c>
      <c r="AC1056" s="253">
        <f t="shared" si="171"/>
        <v>-611.27826851506711</v>
      </c>
      <c r="AD1056" s="253">
        <f t="shared" si="156"/>
        <v>3.4520612967253E-5</v>
      </c>
      <c r="AE1056" s="253">
        <f t="shared" si="157"/>
        <v>2.4011824741892529E-3</v>
      </c>
      <c r="AF1056" s="253">
        <f>IF(OR(AE1056&lt;$T$757,AE1056&gt;$T$758),AD1056,"")</f>
        <v>3.4520612967253E-5</v>
      </c>
      <c r="AG1056" s="253" t="str">
        <f t="shared" si="158"/>
        <v/>
      </c>
      <c r="AH1056" s="253" t="str">
        <f t="shared" si="159"/>
        <v/>
      </c>
      <c r="AI1056" s="253">
        <f t="shared" si="160"/>
        <v>1.0888289881164197E-3</v>
      </c>
      <c r="AJ1056" s="253" t="str">
        <f t="shared" si="161"/>
        <v/>
      </c>
      <c r="AK1056" s="253" t="str">
        <f t="shared" si="162"/>
        <v/>
      </c>
      <c r="AO1056" s="253">
        <v>295</v>
      </c>
      <c r="AP1056" s="253">
        <f t="shared" si="163"/>
        <v>-3603.7924455404273</v>
      </c>
      <c r="AQ1056" s="253">
        <f t="shared" si="164"/>
        <v>5.8554150500020719E-6</v>
      </c>
      <c r="AR1056" s="253">
        <f t="shared" si="165"/>
        <v>2.4011824741892529E-3</v>
      </c>
      <c r="AS1056" s="253">
        <f>IF(OR(AR1056&lt;$T$757,AR1056&gt;$T$758),AQ1056,"")</f>
        <v>5.8554150500020719E-6</v>
      </c>
      <c r="AT1056" s="253" t="str">
        <f t="shared" si="166"/>
        <v/>
      </c>
      <c r="AU1056" s="253" t="str">
        <f t="shared" si="167"/>
        <v/>
      </c>
      <c r="AV1056" s="253">
        <f t="shared" si="168"/>
        <v>0</v>
      </c>
      <c r="AW1056" s="253">
        <f t="shared" si="169"/>
        <v>5.8554150500020719E-6</v>
      </c>
      <c r="AX1056" s="253" t="str">
        <f t="shared" si="170"/>
        <v/>
      </c>
      <c r="AZ1056" s="259"/>
      <c r="BA1056" s="259">
        <f>BA1055+$BD$753</f>
        <v>1.9199999999999919</v>
      </c>
      <c r="BB1056" s="274">
        <f t="shared" si="153"/>
        <v>0.96413508687461558</v>
      </c>
      <c r="BC1056" s="259">
        <f t="shared" si="154"/>
        <v>3.3376616297065009E-4</v>
      </c>
      <c r="BD1056" s="259" t="str">
        <f t="shared" si="151"/>
        <v/>
      </c>
      <c r="BE1056" s="254" t="str">
        <f t="shared" si="152"/>
        <v/>
      </c>
    </row>
    <row r="1057" spans="1:57" ht="20.100000000000001" customHeight="1" x14ac:dyDescent="0.25">
      <c r="A1057" s="247">
        <v>296</v>
      </c>
      <c r="B1057" s="247">
        <f>$B$755+(A1057*$B$758)</f>
        <v>-6769.0071575368856</v>
      </c>
      <c r="C1057" s="247">
        <f>_xlfn.NORM.DIST($B1057,$B$752,$B$753,0)</f>
        <v>3.1482657987265601E-6</v>
      </c>
      <c r="D1057" s="247">
        <f>_xlfn.NORM.DIST($B1057,$B$752,$B$753,1)</f>
        <v>2.4312833339342897E-3</v>
      </c>
      <c r="E1057" s="247">
        <f>IF(OR(D1057&lt;$F$757,D1057&gt;$F$758),C1057,"")</f>
        <v>3.1482657987265601E-6</v>
      </c>
      <c r="F1057" s="247" t="str">
        <f>IF(AND(D1057&gt;$F$757,D1057&lt;$F$758),C1057,"")</f>
        <v/>
      </c>
      <c r="G1057" s="247" t="str">
        <f>IF(C1057=MAX($C$761:$C$2761),C1057,"")</f>
        <v/>
      </c>
      <c r="H1057" s="247">
        <f>_xlfn.NORM.DIST(B1057,$F$753,$F$754,0)</f>
        <v>0</v>
      </c>
      <c r="I1057" s="247">
        <f>IF(H1057=MAX($H$761:$H$2761),C1057,"")</f>
        <v>3.1482657987265601E-6</v>
      </c>
      <c r="J1057" s="247" t="str">
        <f>IF(I1057=MIN($I$761:$I$2761),I1057,"")</f>
        <v/>
      </c>
      <c r="K1057" s="247"/>
      <c r="L1057" s="247"/>
      <c r="M1057" s="247"/>
      <c r="N1057" s="247"/>
      <c r="O1057" s="247">
        <v>296</v>
      </c>
      <c r="P1057" s="247">
        <f>$P$755+(O1057*$P$758)</f>
        <v>-394.46743695892525</v>
      </c>
      <c r="Q1057" s="247">
        <f>_xlfn.NORM.DIST(P1057,P$752,P$753,0)</f>
        <v>5.402380964497128E-5</v>
      </c>
      <c r="R1057" s="247">
        <f>_xlfn.NORM.DIST(P1057,P$752,P$753,1)</f>
        <v>2.4312833339342915E-3</v>
      </c>
      <c r="S1057" s="253">
        <f>IF(OR(R1057&lt;$T$757,R1057&gt;$T$758),Q1057,"")</f>
        <v>5.402380964497128E-5</v>
      </c>
      <c r="T1057" s="253" t="str">
        <f>IF(AND(R1057&gt;$T$757,R1057&lt;$T$758),Q1057,"")</f>
        <v/>
      </c>
      <c r="U1057" s="253" t="str">
        <f>IF(Q1057=MAX($Q$761:$Q$2761),Q1057,"")</f>
        <v/>
      </c>
      <c r="V1057" s="253">
        <f>_xlfn.NORM.DIST(P1057,$T$753,$T$754,0)</f>
        <v>7.8052424151684849E-58</v>
      </c>
      <c r="W1057" s="253" t="str">
        <f>IF(V1057=MAX($V$761:$V$2761),Q1057,"")</f>
        <v/>
      </c>
      <c r="X1057" s="253" t="str">
        <f t="shared" si="155"/>
        <v/>
      </c>
      <c r="AB1057" s="253">
        <v>296</v>
      </c>
      <c r="AC1057" s="253">
        <f t="shared" si="171"/>
        <v>-610.41120714128692</v>
      </c>
      <c r="AD1057" s="253">
        <f t="shared" si="156"/>
        <v>3.4911930639694314E-5</v>
      </c>
      <c r="AE1057" s="253">
        <f t="shared" si="157"/>
        <v>2.4312833339342915E-3</v>
      </c>
      <c r="AF1057" s="253">
        <f>IF(OR(AE1057&lt;$T$757,AE1057&gt;$T$758),AD1057,"")</f>
        <v>3.4911930639694314E-5</v>
      </c>
      <c r="AG1057" s="253" t="str">
        <f t="shared" si="158"/>
        <v/>
      </c>
      <c r="AH1057" s="253" t="str">
        <f t="shared" si="159"/>
        <v/>
      </c>
      <c r="AI1057" s="253">
        <f t="shared" si="160"/>
        <v>1.0932918382340299E-3</v>
      </c>
      <c r="AJ1057" s="253" t="str">
        <f t="shared" si="161"/>
        <v/>
      </c>
      <c r="AK1057" s="253" t="str">
        <f t="shared" si="162"/>
        <v/>
      </c>
      <c r="AO1057" s="253">
        <v>296</v>
      </c>
      <c r="AP1057" s="253">
        <f t="shared" si="163"/>
        <v>-3598.6806832063276</v>
      </c>
      <c r="AQ1057" s="253">
        <f t="shared" si="164"/>
        <v>5.9217906786943621E-6</v>
      </c>
      <c r="AR1057" s="253">
        <f t="shared" si="165"/>
        <v>2.4312833339342915E-3</v>
      </c>
      <c r="AS1057" s="253">
        <f>IF(OR(AR1057&lt;$T$757,AR1057&gt;$T$758),AQ1057,"")</f>
        <v>5.9217906786943621E-6</v>
      </c>
      <c r="AT1057" s="253" t="str">
        <f t="shared" si="166"/>
        <v/>
      </c>
      <c r="AU1057" s="253" t="str">
        <f t="shared" si="167"/>
        <v/>
      </c>
      <c r="AV1057" s="253">
        <f t="shared" si="168"/>
        <v>0</v>
      </c>
      <c r="AW1057" s="253">
        <f t="shared" si="169"/>
        <v>5.9217906786943621E-6</v>
      </c>
      <c r="AX1057" s="253" t="str">
        <f t="shared" si="170"/>
        <v/>
      </c>
      <c r="AZ1057" s="259"/>
      <c r="BA1057" s="259">
        <f>BA1056+$BD$753</f>
        <v>1.9263999999999919</v>
      </c>
      <c r="BB1057" s="274">
        <f t="shared" si="153"/>
        <v>0.96380132071164493</v>
      </c>
      <c r="BC1057" s="259">
        <f t="shared" si="154"/>
        <v>3.3547461430827319E-4</v>
      </c>
      <c r="BD1057" s="259" t="str">
        <f t="shared" si="151"/>
        <v/>
      </c>
      <c r="BE1057" s="254" t="str">
        <f t="shared" si="152"/>
        <v/>
      </c>
    </row>
    <row r="1058" spans="1:57" ht="20.100000000000001" customHeight="1" x14ac:dyDescent="0.25">
      <c r="A1058" s="247">
        <v>297</v>
      </c>
      <c r="B1058" s="247">
        <f>$B$755+(A1058*$B$758)</f>
        <v>-6759.392090551748</v>
      </c>
      <c r="C1058" s="247">
        <f>_xlfn.NORM.DIST($B1058,$B$752,$B$753,0)</f>
        <v>3.1839028677213867E-6</v>
      </c>
      <c r="D1058" s="247">
        <f>_xlfn.NORM.DIST($B1058,$B$752,$B$753,1)</f>
        <v>2.4617251660601809E-3</v>
      </c>
      <c r="E1058" s="247">
        <f>IF(OR(D1058&lt;$F$757,D1058&gt;$F$758),C1058,"")</f>
        <v>3.1839028677213867E-6</v>
      </c>
      <c r="F1058" s="247" t="str">
        <f>IF(AND(D1058&gt;$F$757,D1058&lt;$F$758),C1058,"")</f>
        <v/>
      </c>
      <c r="G1058" s="247" t="str">
        <f>IF(C1058=MAX($C$761:$C$2761),C1058,"")</f>
        <v/>
      </c>
      <c r="H1058" s="247">
        <f>_xlfn.NORM.DIST(B1058,$F$753,$F$754,0)</f>
        <v>0</v>
      </c>
      <c r="I1058" s="247">
        <f>IF(H1058=MAX($H$761:$H$2761),C1058,"")</f>
        <v>3.1839028677213867E-6</v>
      </c>
      <c r="J1058" s="247" t="str">
        <f>IF(I1058=MIN($I$761:$I$2761),I1058,"")</f>
        <v/>
      </c>
      <c r="K1058" s="247"/>
      <c r="L1058" s="247"/>
      <c r="M1058" s="247"/>
      <c r="N1058" s="247"/>
      <c r="O1058" s="247">
        <v>297</v>
      </c>
      <c r="P1058" s="247">
        <f>$P$755+(O1058*$P$758)</f>
        <v>-393.90711389506316</v>
      </c>
      <c r="Q1058" s="247">
        <f>_xlfn.NORM.DIST(P1058,P$752,P$753,0)</f>
        <v>5.4635336864960075E-5</v>
      </c>
      <c r="R1058" s="247">
        <f>_xlfn.NORM.DIST(P1058,P$752,P$753,1)</f>
        <v>2.4617251660601809E-3</v>
      </c>
      <c r="S1058" s="253">
        <f>IF(OR(R1058&lt;$T$757,R1058&gt;$T$758),Q1058,"")</f>
        <v>5.4635336864960075E-5</v>
      </c>
      <c r="T1058" s="253" t="str">
        <f>IF(AND(R1058&gt;$T$757,R1058&lt;$T$758),Q1058,"")</f>
        <v/>
      </c>
      <c r="U1058" s="253" t="str">
        <f>IF(Q1058=MAX($Q$761:$Q$2761),Q1058,"")</f>
        <v/>
      </c>
      <c r="V1058" s="253">
        <f>_xlfn.NORM.DIST(P1058,$T$753,$T$754,0)</f>
        <v>7.3256499101114851E-58</v>
      </c>
      <c r="W1058" s="253" t="str">
        <f>IF(V1058=MAX($V$761:$V$2761),Q1058,"")</f>
        <v/>
      </c>
      <c r="X1058" s="253" t="str">
        <f t="shared" si="155"/>
        <v/>
      </c>
      <c r="AB1058" s="253">
        <v>297</v>
      </c>
      <c r="AC1058" s="253">
        <f t="shared" si="171"/>
        <v>-609.54414576750673</v>
      </c>
      <c r="AD1058" s="253">
        <f t="shared" si="156"/>
        <v>3.5307119280199988E-5</v>
      </c>
      <c r="AE1058" s="253">
        <f t="shared" si="157"/>
        <v>2.4617251660601809E-3</v>
      </c>
      <c r="AF1058" s="253">
        <f>IF(OR(AE1058&lt;$T$757,AE1058&gt;$T$758),AD1058,"")</f>
        <v>3.5307119280199988E-5</v>
      </c>
      <c r="AG1058" s="253" t="str">
        <f t="shared" si="158"/>
        <v/>
      </c>
      <c r="AH1058" s="253" t="str">
        <f t="shared" si="159"/>
        <v/>
      </c>
      <c r="AI1058" s="253">
        <f t="shared" si="160"/>
        <v>1.0977554162818113E-3</v>
      </c>
      <c r="AJ1058" s="253" t="str">
        <f t="shared" si="161"/>
        <v/>
      </c>
      <c r="AK1058" s="253" t="str">
        <f t="shared" si="162"/>
        <v/>
      </c>
      <c r="AO1058" s="253">
        <v>297</v>
      </c>
      <c r="AP1058" s="253">
        <f t="shared" si="163"/>
        <v>-3593.5689208722279</v>
      </c>
      <c r="AQ1058" s="253">
        <f t="shared" si="164"/>
        <v>5.9888229042055912E-6</v>
      </c>
      <c r="AR1058" s="253">
        <f t="shared" si="165"/>
        <v>2.4617251660601809E-3</v>
      </c>
      <c r="AS1058" s="253">
        <f>IF(OR(AR1058&lt;$T$757,AR1058&gt;$T$758),AQ1058,"")</f>
        <v>5.9888229042055912E-6</v>
      </c>
      <c r="AT1058" s="253" t="str">
        <f t="shared" si="166"/>
        <v/>
      </c>
      <c r="AU1058" s="253" t="str">
        <f t="shared" si="167"/>
        <v/>
      </c>
      <c r="AV1058" s="253">
        <f t="shared" si="168"/>
        <v>0</v>
      </c>
      <c r="AW1058" s="253">
        <f t="shared" si="169"/>
        <v>5.9888229042055912E-6</v>
      </c>
      <c r="AX1058" s="253" t="str">
        <f t="shared" si="170"/>
        <v/>
      </c>
      <c r="AZ1058" s="259"/>
      <c r="BA1058" s="259">
        <f>BA1057+$BD$753</f>
        <v>1.9327999999999919</v>
      </c>
      <c r="BB1058" s="274">
        <f t="shared" si="153"/>
        <v>0.96346584609733665</v>
      </c>
      <c r="BC1058" s="259">
        <f t="shared" si="154"/>
        <v>3.3718253733383552E-4</v>
      </c>
      <c r="BD1058" s="259" t="str">
        <f t="shared" si="151"/>
        <v/>
      </c>
      <c r="BE1058" s="254" t="str">
        <f t="shared" si="152"/>
        <v/>
      </c>
    </row>
    <row r="1059" spans="1:57" ht="20.100000000000001" customHeight="1" x14ac:dyDescent="0.25">
      <c r="A1059" s="247">
        <v>298</v>
      </c>
      <c r="B1059" s="247">
        <f>$B$755+(A1059*$B$758)</f>
        <v>-6749.7770235666103</v>
      </c>
      <c r="C1059" s="247">
        <f>_xlfn.NORM.DIST($B1059,$B$752,$B$753,0)</f>
        <v>3.2198918149423208E-6</v>
      </c>
      <c r="D1059" s="247">
        <f>_xlfn.NORM.DIST($B1059,$B$752,$B$753,1)</f>
        <v>2.4925113404049124E-3</v>
      </c>
      <c r="E1059" s="247">
        <f>IF(OR(D1059&lt;$F$757,D1059&gt;$F$758),C1059,"")</f>
        <v>3.2198918149423208E-6</v>
      </c>
      <c r="F1059" s="247" t="str">
        <f>IF(AND(D1059&gt;$F$757,D1059&lt;$F$758),C1059,"")</f>
        <v/>
      </c>
      <c r="G1059" s="247" t="str">
        <f>IF(C1059=MAX($C$761:$C$2761),C1059,"")</f>
        <v/>
      </c>
      <c r="H1059" s="247">
        <f>_xlfn.NORM.DIST(B1059,$F$753,$F$754,0)</f>
        <v>0</v>
      </c>
      <c r="I1059" s="247">
        <f>IF(H1059=MAX($H$761:$H$2761),C1059,"")</f>
        <v>3.2198918149423208E-6</v>
      </c>
      <c r="J1059" s="247" t="str">
        <f>IF(I1059=MIN($I$761:$I$2761),I1059,"")</f>
        <v/>
      </c>
      <c r="K1059" s="247"/>
      <c r="L1059" s="247"/>
      <c r="M1059" s="247"/>
      <c r="N1059" s="247"/>
      <c r="O1059" s="247">
        <v>298</v>
      </c>
      <c r="P1059" s="247">
        <f>$P$755+(O1059*$P$758)</f>
        <v>-393.34679083120102</v>
      </c>
      <c r="Q1059" s="247">
        <f>_xlfn.NORM.DIST(P1059,P$752,P$753,0)</f>
        <v>5.5252902267085033E-5</v>
      </c>
      <c r="R1059" s="247">
        <f>_xlfn.NORM.DIST(P1059,P$752,P$753,1)</f>
        <v>2.4925113404049141E-3</v>
      </c>
      <c r="S1059" s="253">
        <f>IF(OR(R1059&lt;$T$757,R1059&gt;$T$758),Q1059,"")</f>
        <v>5.5252902267085033E-5</v>
      </c>
      <c r="T1059" s="253" t="str">
        <f>IF(AND(R1059&gt;$T$757,R1059&lt;$T$758),Q1059,"")</f>
        <v/>
      </c>
      <c r="U1059" s="253" t="str">
        <f>IF(Q1059=MAX($Q$761:$Q$2761),Q1059,"")</f>
        <v/>
      </c>
      <c r="V1059" s="253">
        <f>_xlfn.NORM.DIST(P1059,$T$753,$T$754,0)</f>
        <v>6.8754159211956808E-58</v>
      </c>
      <c r="W1059" s="253" t="str">
        <f>IF(V1059=MAX($V$761:$V$2761),Q1059,"")</f>
        <v/>
      </c>
      <c r="X1059" s="253" t="str">
        <f t="shared" si="155"/>
        <v/>
      </c>
      <c r="AB1059" s="253">
        <v>298</v>
      </c>
      <c r="AC1059" s="253">
        <f t="shared" si="171"/>
        <v>-608.67708439372643</v>
      </c>
      <c r="AD1059" s="253">
        <f t="shared" si="156"/>
        <v>3.5706209989021716E-5</v>
      </c>
      <c r="AE1059" s="253">
        <f t="shared" si="157"/>
        <v>2.4925113404049141E-3</v>
      </c>
      <c r="AF1059" s="253">
        <f>IF(OR(AE1059&lt;$T$757,AE1059&gt;$T$758),AD1059,"")</f>
        <v>3.5706209989021716E-5</v>
      </c>
      <c r="AG1059" s="253" t="str">
        <f t="shared" si="158"/>
        <v/>
      </c>
      <c r="AH1059" s="253" t="str">
        <f t="shared" si="159"/>
        <v/>
      </c>
      <c r="AI1059" s="253">
        <f t="shared" si="160"/>
        <v>1.1022195821067538E-3</v>
      </c>
      <c r="AJ1059" s="253" t="str">
        <f t="shared" si="161"/>
        <v/>
      </c>
      <c r="AK1059" s="253" t="str">
        <f t="shared" si="162"/>
        <v/>
      </c>
      <c r="AO1059" s="253">
        <v>298</v>
      </c>
      <c r="AP1059" s="253">
        <f t="shared" si="163"/>
        <v>-3588.4571585381282</v>
      </c>
      <c r="AQ1059" s="253">
        <f t="shared" si="164"/>
        <v>6.0565170017862834E-6</v>
      </c>
      <c r="AR1059" s="253">
        <f t="shared" si="165"/>
        <v>2.4925113404049124E-3</v>
      </c>
      <c r="AS1059" s="253">
        <f>IF(OR(AR1059&lt;$T$757,AR1059&gt;$T$758),AQ1059,"")</f>
        <v>6.0565170017862834E-6</v>
      </c>
      <c r="AT1059" s="253" t="str">
        <f t="shared" si="166"/>
        <v/>
      </c>
      <c r="AU1059" s="253" t="str">
        <f t="shared" si="167"/>
        <v/>
      </c>
      <c r="AV1059" s="253">
        <f t="shared" si="168"/>
        <v>0</v>
      </c>
      <c r="AW1059" s="253">
        <f t="shared" si="169"/>
        <v>6.0565170017862834E-6</v>
      </c>
      <c r="AX1059" s="253" t="str">
        <f t="shared" si="170"/>
        <v/>
      </c>
      <c r="AZ1059" s="259"/>
      <c r="BA1059" s="259">
        <f>BA1058+$BD$753</f>
        <v>1.9391999999999918</v>
      </c>
      <c r="BB1059" s="274">
        <f t="shared" si="153"/>
        <v>0.96312866356000282</v>
      </c>
      <c r="BC1059" s="259">
        <f t="shared" si="154"/>
        <v>3.3888989669672576E-4</v>
      </c>
      <c r="BD1059" s="259" t="str">
        <f t="shared" si="151"/>
        <v/>
      </c>
      <c r="BE1059" s="254" t="str">
        <f t="shared" si="152"/>
        <v/>
      </c>
    </row>
    <row r="1060" spans="1:57" ht="20.100000000000001" customHeight="1" x14ac:dyDescent="0.25">
      <c r="A1060" s="247">
        <v>299</v>
      </c>
      <c r="B1060" s="247">
        <f>$B$755+(A1060*$B$758)</f>
        <v>-6740.1619565814726</v>
      </c>
      <c r="C1060" s="247">
        <f>_xlfn.NORM.DIST($B1060,$B$752,$B$753,0)</f>
        <v>3.2562354596660515E-6</v>
      </c>
      <c r="D1060" s="247">
        <f>_xlfn.NORM.DIST($B1060,$B$752,$B$753,1)</f>
        <v>2.5236452538431571E-3</v>
      </c>
      <c r="E1060" s="247">
        <f>IF(OR(D1060&lt;$F$757,D1060&gt;$F$758),C1060,"")</f>
        <v>3.2562354596660515E-6</v>
      </c>
      <c r="F1060" s="247" t="str">
        <f>IF(AND(D1060&gt;$F$757,D1060&lt;$F$758),C1060,"")</f>
        <v/>
      </c>
      <c r="G1060" s="247" t="str">
        <f>IF(C1060=MAX($C$761:$C$2761),C1060,"")</f>
        <v/>
      </c>
      <c r="H1060" s="247">
        <f>_xlfn.NORM.DIST(B1060,$F$753,$F$754,0)</f>
        <v>0</v>
      </c>
      <c r="I1060" s="247">
        <f>IF(H1060=MAX($H$761:$H$2761),C1060,"")</f>
        <v>3.2562354596660515E-6</v>
      </c>
      <c r="J1060" s="247" t="str">
        <f>IF(I1060=MIN($I$761:$I$2761),I1060,"")</f>
        <v/>
      </c>
      <c r="K1060" s="247"/>
      <c r="L1060" s="247"/>
      <c r="M1060" s="247"/>
      <c r="N1060" s="247"/>
      <c r="O1060" s="247">
        <v>299</v>
      </c>
      <c r="P1060" s="247">
        <f>$P$755+(O1060*$P$758)</f>
        <v>-392.78646776733893</v>
      </c>
      <c r="Q1060" s="247">
        <f>_xlfn.NORM.DIST(P1060,P$752,P$753,0)</f>
        <v>5.5876554229747543E-5</v>
      </c>
      <c r="R1060" s="247">
        <f>_xlfn.NORM.DIST(P1060,P$752,P$753,1)</f>
        <v>2.5236452538431571E-3</v>
      </c>
      <c r="S1060" s="253">
        <f>IF(OR(R1060&lt;$T$757,R1060&gt;$T$758),Q1060,"")</f>
        <v>5.5876554229747543E-5</v>
      </c>
      <c r="T1060" s="253" t="str">
        <f>IF(AND(R1060&gt;$T$757,R1060&lt;$T$758),Q1060,"")</f>
        <v/>
      </c>
      <c r="U1060" s="253" t="str">
        <f>IF(Q1060=MAX($Q$761:$Q$2761),Q1060,"")</f>
        <v/>
      </c>
      <c r="V1060" s="253">
        <f>_xlfn.NORM.DIST(P1060,$T$753,$T$754,0)</f>
        <v>6.4527500404748164E-58</v>
      </c>
      <c r="W1060" s="253" t="str">
        <f>IF(V1060=MAX($V$761:$V$2761),Q1060,"")</f>
        <v/>
      </c>
      <c r="X1060" s="253" t="str">
        <f t="shared" si="155"/>
        <v/>
      </c>
      <c r="AB1060" s="253">
        <v>299</v>
      </c>
      <c r="AC1060" s="253">
        <f t="shared" si="171"/>
        <v>-607.81002301994613</v>
      </c>
      <c r="AD1060" s="253">
        <f t="shared" si="156"/>
        <v>3.6109234029845033E-5</v>
      </c>
      <c r="AE1060" s="253">
        <f t="shared" si="157"/>
        <v>2.5236452538431623E-3</v>
      </c>
      <c r="AF1060" s="253">
        <f>IF(OR(AE1060&lt;$T$757,AE1060&gt;$T$758),AD1060,"")</f>
        <v>3.6109234029845033E-5</v>
      </c>
      <c r="AG1060" s="253" t="str">
        <f t="shared" si="158"/>
        <v/>
      </c>
      <c r="AH1060" s="253" t="str">
        <f t="shared" si="159"/>
        <v/>
      </c>
      <c r="AI1060" s="253">
        <f t="shared" si="160"/>
        <v>1.1066841949565031E-3</v>
      </c>
      <c r="AJ1060" s="253" t="str">
        <f t="shared" si="161"/>
        <v/>
      </c>
      <c r="AK1060" s="253" t="str">
        <f t="shared" si="162"/>
        <v/>
      </c>
      <c r="AO1060" s="253">
        <v>299</v>
      </c>
      <c r="AP1060" s="253">
        <f t="shared" si="163"/>
        <v>-3583.345396204028</v>
      </c>
      <c r="AQ1060" s="253">
        <f t="shared" si="164"/>
        <v>6.1248782744087596E-6</v>
      </c>
      <c r="AR1060" s="253">
        <f t="shared" si="165"/>
        <v>2.5236452538431571E-3</v>
      </c>
      <c r="AS1060" s="253">
        <f>IF(OR(AR1060&lt;$T$757,AR1060&gt;$T$758),AQ1060,"")</f>
        <v>6.1248782744087596E-6</v>
      </c>
      <c r="AT1060" s="253" t="str">
        <f t="shared" si="166"/>
        <v/>
      </c>
      <c r="AU1060" s="253" t="str">
        <f t="shared" si="167"/>
        <v/>
      </c>
      <c r="AV1060" s="253">
        <f t="shared" si="168"/>
        <v>0</v>
      </c>
      <c r="AW1060" s="253">
        <f t="shared" si="169"/>
        <v>6.1248782744087596E-6</v>
      </c>
      <c r="AX1060" s="253" t="str">
        <f t="shared" si="170"/>
        <v/>
      </c>
      <c r="AZ1060" s="259"/>
      <c r="BA1060" s="259">
        <f>BA1059+$BD$753</f>
        <v>1.9455999999999918</v>
      </c>
      <c r="BB1060" s="274">
        <f t="shared" si="153"/>
        <v>0.96278977366330609</v>
      </c>
      <c r="BC1060" s="259">
        <f t="shared" si="154"/>
        <v>3.4059665723451538E-4</v>
      </c>
      <c r="BD1060" s="259" t="str">
        <f t="shared" si="151"/>
        <v/>
      </c>
      <c r="BE1060" s="254" t="str">
        <f t="shared" si="152"/>
        <v/>
      </c>
    </row>
    <row r="1061" spans="1:57" ht="20.100000000000001" customHeight="1" x14ac:dyDescent="0.25">
      <c r="A1061" s="248">
        <v>300</v>
      </c>
      <c r="B1061" s="247">
        <f>$B$755+(A1061*$B$758)</f>
        <v>-6730.5468895963349</v>
      </c>
      <c r="C1061" s="247">
        <f>_xlfn.NORM.DIST($B1061,$B$752,$B$753,0)</f>
        <v>3.2929366358924698E-6</v>
      </c>
      <c r="D1061" s="247">
        <f>_xlfn.NORM.DIST($B1061,$B$752,$B$753,1)</f>
        <v>2.5551303304279286E-3</v>
      </c>
      <c r="E1061" s="247">
        <f>IF(OR(D1061&lt;$F$757,D1061&gt;$F$758),C1061,"")</f>
        <v>3.2929366358924698E-6</v>
      </c>
      <c r="F1061" s="247" t="str">
        <f>IF(AND(D1061&gt;$F$757,D1061&lt;$F$758),C1061,"")</f>
        <v/>
      </c>
      <c r="G1061" s="247" t="str">
        <f>IF(C1061=MAX($C$761:$C$2761),C1061,"")</f>
        <v/>
      </c>
      <c r="H1061" s="247">
        <f>_xlfn.NORM.DIST(B1061,$F$753,$F$754,0)</f>
        <v>0</v>
      </c>
      <c r="I1061" s="247">
        <f>IF(H1061=MAX($H$761:$H$2761),C1061,"")</f>
        <v>3.2929366358924698E-6</v>
      </c>
      <c r="J1061" s="247" t="str">
        <f>IF(I1061=MIN($I$761:$I$2761),I1061,"")</f>
        <v/>
      </c>
      <c r="K1061" s="247"/>
      <c r="L1061" s="247"/>
      <c r="M1061" s="247"/>
      <c r="N1061" s="247"/>
      <c r="O1061" s="248">
        <v>300</v>
      </c>
      <c r="P1061" s="247">
        <f>$P$755+(O1061*$P$758)</f>
        <v>-392.22614470347685</v>
      </c>
      <c r="Q1061" s="247">
        <f>_xlfn.NORM.DIST(P1061,P$752,P$753,0)</f>
        <v>5.6506341383997538E-5</v>
      </c>
      <c r="R1061" s="247">
        <f>_xlfn.NORM.DIST(P1061,P$752,P$753,1)</f>
        <v>2.5551303304279286E-3</v>
      </c>
      <c r="S1061" s="253">
        <f>IF(OR(R1061&lt;$T$757,R1061&gt;$T$758),Q1061,"")</f>
        <v>5.6506341383997538E-5</v>
      </c>
      <c r="T1061" s="253" t="str">
        <f>IF(AND(R1061&gt;$T$757,R1061&lt;$T$758),Q1061,"")</f>
        <v/>
      </c>
      <c r="U1061" s="253" t="str">
        <f>IF(Q1061=MAX($Q$761:$Q$2761),Q1061,"")</f>
        <v/>
      </c>
      <c r="V1061" s="253">
        <f>_xlfn.NORM.DIST(P1061,$T$753,$T$754,0)</f>
        <v>6.0559706292223992E-58</v>
      </c>
      <c r="W1061" s="253" t="str">
        <f>IF(V1061=MAX($V$761:$V$2761),Q1061,"")</f>
        <v/>
      </c>
      <c r="X1061" s="253" t="str">
        <f t="shared" si="155"/>
        <v/>
      </c>
      <c r="AB1061" s="259">
        <v>300</v>
      </c>
      <c r="AC1061" s="253">
        <f t="shared" si="171"/>
        <v>-606.94296164616594</v>
      </c>
      <c r="AD1061" s="253">
        <f t="shared" si="156"/>
        <v>3.6516222829624958E-5</v>
      </c>
      <c r="AE1061" s="253">
        <f t="shared" si="157"/>
        <v>2.5551303304279312E-3</v>
      </c>
      <c r="AF1061" s="253">
        <f>IF(OR(AE1061&lt;$T$757,AE1061&gt;$T$758),AD1061,"")</f>
        <v>3.6516222829624958E-5</v>
      </c>
      <c r="AG1061" s="253" t="str">
        <f t="shared" si="158"/>
        <v/>
      </c>
      <c r="AH1061" s="253" t="str">
        <f t="shared" si="159"/>
        <v/>
      </c>
      <c r="AI1061" s="253">
        <f t="shared" si="160"/>
        <v>1.1111491134859484E-3</v>
      </c>
      <c r="AJ1061" s="253" t="str">
        <f t="shared" si="161"/>
        <v/>
      </c>
      <c r="AK1061" s="253" t="str">
        <f t="shared" si="162"/>
        <v/>
      </c>
      <c r="AO1061" s="259">
        <v>300</v>
      </c>
      <c r="AP1061" s="253">
        <f t="shared" si="163"/>
        <v>-3578.2336338699279</v>
      </c>
      <c r="AQ1061" s="253">
        <f t="shared" si="164"/>
        <v>6.1939120527392499E-6</v>
      </c>
      <c r="AR1061" s="253">
        <f t="shared" si="165"/>
        <v>2.5551303304279312E-3</v>
      </c>
      <c r="AS1061" s="253">
        <f>IF(OR(AR1061&lt;$T$757,AR1061&gt;$T$758),AQ1061,"")</f>
        <v>6.1939120527392499E-6</v>
      </c>
      <c r="AT1061" s="253" t="str">
        <f t="shared" si="166"/>
        <v/>
      </c>
      <c r="AU1061" s="253" t="str">
        <f t="shared" si="167"/>
        <v/>
      </c>
      <c r="AV1061" s="253">
        <f t="shared" si="168"/>
        <v>0</v>
      </c>
      <c r="AW1061" s="253">
        <f t="shared" si="169"/>
        <v>6.1939120527392499E-6</v>
      </c>
      <c r="AX1061" s="253" t="str">
        <f t="shared" si="170"/>
        <v/>
      </c>
      <c r="AZ1061" s="259"/>
      <c r="BA1061" s="259">
        <f>BA1060+$BD$753</f>
        <v>1.9519999999999917</v>
      </c>
      <c r="BB1061" s="274">
        <f t="shared" si="153"/>
        <v>0.96244917700607158</v>
      </c>
      <c r="BC1061" s="259">
        <f t="shared" si="154"/>
        <v>3.4230278397384684E-4</v>
      </c>
      <c r="BD1061" s="259" t="str">
        <f t="shared" si="151"/>
        <v/>
      </c>
      <c r="BE1061" s="254" t="str">
        <f t="shared" si="152"/>
        <v/>
      </c>
    </row>
    <row r="1062" spans="1:57" ht="20.100000000000001" customHeight="1" x14ac:dyDescent="0.25">
      <c r="A1062" s="247">
        <v>301</v>
      </c>
      <c r="B1062" s="247">
        <f>$B$755+(A1062*$B$758)</f>
        <v>-6720.9318226111973</v>
      </c>
      <c r="C1062" s="247">
        <f>_xlfn.NORM.DIST($B1062,$B$752,$B$753,0)</f>
        <v>3.3299981923284528E-6</v>
      </c>
      <c r="D1062" s="247">
        <f>_xlfn.NORM.DIST($B1062,$B$752,$B$753,1)</f>
        <v>2.5869700215320475E-3</v>
      </c>
      <c r="E1062" s="247">
        <f>IF(OR(D1062&lt;$F$757,D1062&gt;$F$758),C1062,"")</f>
        <v>3.3299981923284528E-6</v>
      </c>
      <c r="F1062" s="247" t="str">
        <f>IF(AND(D1062&gt;$F$757,D1062&lt;$F$758),C1062,"")</f>
        <v/>
      </c>
      <c r="G1062" s="247" t="str">
        <f>IF(C1062=MAX($C$761:$C$2761),C1062,"")</f>
        <v/>
      </c>
      <c r="H1062" s="247">
        <f>_xlfn.NORM.DIST(B1062,$F$753,$F$754,0)</f>
        <v>0</v>
      </c>
      <c r="I1062" s="247">
        <f>IF(H1062=MAX($H$761:$H$2761),C1062,"")</f>
        <v>3.3299981923284528E-6</v>
      </c>
      <c r="J1062" s="247" t="str">
        <f>IF(I1062=MIN($I$761:$I$2761),I1062,"")</f>
        <v/>
      </c>
      <c r="K1062" s="247"/>
      <c r="L1062" s="247"/>
      <c r="M1062" s="247"/>
      <c r="N1062" s="247"/>
      <c r="O1062" s="247">
        <v>301</v>
      </c>
      <c r="P1062" s="247">
        <f>$P$755+(O1062*$P$758)</f>
        <v>-391.66582163961471</v>
      </c>
      <c r="Q1062" s="247">
        <f>_xlfn.NORM.DIST(P1062,P$752,P$753,0)</f>
        <v>5.7142312613254628E-5</v>
      </c>
      <c r="R1062" s="247">
        <f>_xlfn.NORM.DIST(P1062,P$752,P$753,1)</f>
        <v>2.5869700215320501E-3</v>
      </c>
      <c r="S1062" s="253">
        <f>IF(OR(R1062&lt;$T$757,R1062&gt;$T$758),Q1062,"")</f>
        <v>5.7142312613254628E-5</v>
      </c>
      <c r="T1062" s="253" t="str">
        <f>IF(AND(R1062&gt;$T$757,R1062&lt;$T$758),Q1062,"")</f>
        <v/>
      </c>
      <c r="U1062" s="253" t="str">
        <f>IF(Q1062=MAX($Q$761:$Q$2761),Q1062,"")</f>
        <v/>
      </c>
      <c r="V1062" s="253">
        <f>_xlfn.NORM.DIST(P1062,$T$753,$T$754,0)</f>
        <v>5.6834982356627396E-58</v>
      </c>
      <c r="W1062" s="253" t="str">
        <f>IF(V1062=MAX($V$761:$V$2761),Q1062,"")</f>
        <v/>
      </c>
      <c r="X1062" s="253" t="str">
        <f t="shared" si="155"/>
        <v/>
      </c>
      <c r="AB1062" s="253">
        <v>301</v>
      </c>
      <c r="AC1062" s="253">
        <f t="shared" si="171"/>
        <v>-606.07590027238575</v>
      </c>
      <c r="AD1062" s="253">
        <f t="shared" si="156"/>
        <v>3.692720797840603E-5</v>
      </c>
      <c r="AE1062" s="253">
        <f t="shared" si="157"/>
        <v>2.5869700215320475E-3</v>
      </c>
      <c r="AF1062" s="253">
        <f>IF(OR(AE1062&lt;$T$757,AE1062&gt;$T$758),AD1062,"")</f>
        <v>3.692720797840603E-5</v>
      </c>
      <c r="AG1062" s="253" t="str">
        <f t="shared" si="158"/>
        <v/>
      </c>
      <c r="AH1062" s="253" t="str">
        <f t="shared" si="159"/>
        <v/>
      </c>
      <c r="AI1062" s="253">
        <f t="shared" si="160"/>
        <v>1.1156141957638884E-3</v>
      </c>
      <c r="AJ1062" s="253" t="str">
        <f t="shared" si="161"/>
        <v/>
      </c>
      <c r="AK1062" s="253" t="str">
        <f t="shared" si="162"/>
        <v/>
      </c>
      <c r="AO1062" s="253">
        <v>301</v>
      </c>
      <c r="AP1062" s="253">
        <f t="shared" si="163"/>
        <v>-3573.1218715358282</v>
      </c>
      <c r="AQ1062" s="253">
        <f t="shared" si="164"/>
        <v>6.2636236951073298E-6</v>
      </c>
      <c r="AR1062" s="253">
        <f t="shared" si="165"/>
        <v>2.5869700215320475E-3</v>
      </c>
      <c r="AS1062" s="253">
        <f>IF(OR(AR1062&lt;$T$757,AR1062&gt;$T$758),AQ1062,"")</f>
        <v>6.2636236951073298E-6</v>
      </c>
      <c r="AT1062" s="253" t="str">
        <f t="shared" si="166"/>
        <v/>
      </c>
      <c r="AU1062" s="253" t="str">
        <f t="shared" si="167"/>
        <v/>
      </c>
      <c r="AV1062" s="253">
        <f t="shared" si="168"/>
        <v>0</v>
      </c>
      <c r="AW1062" s="253">
        <f t="shared" si="169"/>
        <v>6.2636236951073298E-6</v>
      </c>
      <c r="AX1062" s="253" t="str">
        <f t="shared" si="170"/>
        <v/>
      </c>
      <c r="AZ1062" s="259"/>
      <c r="BA1062" s="259">
        <f>BA1061+$BD$753</f>
        <v>1.9583999999999917</v>
      </c>
      <c r="BB1062" s="274">
        <f t="shared" si="153"/>
        <v>0.96210687422209773</v>
      </c>
      <c r="BC1062" s="259">
        <f t="shared" si="154"/>
        <v>3.4400824213043357E-4</v>
      </c>
      <c r="BD1062" s="259" t="str">
        <f t="shared" si="151"/>
        <v/>
      </c>
      <c r="BE1062" s="254" t="str">
        <f t="shared" si="152"/>
        <v/>
      </c>
    </row>
    <row r="1063" spans="1:57" ht="20.100000000000001" customHeight="1" x14ac:dyDescent="0.25">
      <c r="A1063" s="247">
        <v>302</v>
      </c>
      <c r="B1063" s="247">
        <f>$B$755+(A1063*$B$758)</f>
        <v>-6711.3167556260596</v>
      </c>
      <c r="C1063" s="247">
        <f>_xlfn.NORM.DIST($B1063,$B$752,$B$753,0)</f>
        <v>3.3674229923702861E-6</v>
      </c>
      <c r="D1063" s="247">
        <f>_xlfn.NORM.DIST($B1063,$B$752,$B$753,1)</f>
        <v>2.6191678059894808E-3</v>
      </c>
      <c r="E1063" s="247">
        <f>IF(OR(D1063&lt;$F$757,D1063&gt;$F$758),C1063,"")</f>
        <v>3.3674229923702861E-6</v>
      </c>
      <c r="F1063" s="247" t="str">
        <f>IF(AND(D1063&gt;$F$757,D1063&lt;$F$758),C1063,"")</f>
        <v/>
      </c>
      <c r="G1063" s="247" t="str">
        <f>IF(C1063=MAX($C$761:$C$2761),C1063,"")</f>
        <v/>
      </c>
      <c r="H1063" s="247">
        <f>_xlfn.NORM.DIST(B1063,$F$753,$F$754,0)</f>
        <v>0</v>
      </c>
      <c r="I1063" s="247">
        <f>IF(H1063=MAX($H$761:$H$2761),C1063,"")</f>
        <v>3.3674229923702861E-6</v>
      </c>
      <c r="J1063" s="247" t="str">
        <f>IF(I1063=MIN($I$761:$I$2761),I1063,"")</f>
        <v/>
      </c>
      <c r="K1063" s="247"/>
      <c r="L1063" s="247"/>
      <c r="M1063" s="247"/>
      <c r="N1063" s="247"/>
      <c r="O1063" s="247">
        <v>302</v>
      </c>
      <c r="P1063" s="247">
        <f>$P$755+(O1063*$P$758)</f>
        <v>-391.10549857575256</v>
      </c>
      <c r="Q1063" s="247">
        <f>_xlfn.NORM.DIST(P1063,P$752,P$753,0)</f>
        <v>5.778451705300647E-5</v>
      </c>
      <c r="R1063" s="247">
        <f>_xlfn.NORM.DIST(P1063,P$752,P$753,1)</f>
        <v>2.6191678059894813E-3</v>
      </c>
      <c r="S1063" s="253">
        <f>IF(OR(R1063&lt;$T$757,R1063&gt;$T$758),Q1063,"")</f>
        <v>5.778451705300647E-5</v>
      </c>
      <c r="T1063" s="253" t="str">
        <f>IF(AND(R1063&gt;$T$757,R1063&lt;$T$758),Q1063,"")</f>
        <v/>
      </c>
      <c r="U1063" s="253" t="str">
        <f>IF(Q1063=MAX($Q$761:$Q$2761),Q1063,"")</f>
        <v/>
      </c>
      <c r="V1063" s="253">
        <f>_xlfn.NORM.DIST(P1063,$T$753,$T$754,0)</f>
        <v>5.3338494094763726E-58</v>
      </c>
      <c r="W1063" s="253" t="str">
        <f>IF(V1063=MAX($V$761:$V$2761),Q1063,"")</f>
        <v/>
      </c>
      <c r="X1063" s="253" t="str">
        <f t="shared" si="155"/>
        <v/>
      </c>
      <c r="AB1063" s="253">
        <v>302</v>
      </c>
      <c r="AC1063" s="253">
        <f t="shared" si="171"/>
        <v>-605.20883889860556</v>
      </c>
      <c r="AD1063" s="253">
        <f t="shared" si="156"/>
        <v>3.7342221229127556E-5</v>
      </c>
      <c r="AE1063" s="253">
        <f t="shared" si="157"/>
        <v>2.6191678059894808E-3</v>
      </c>
      <c r="AF1063" s="253">
        <f>IF(OR(AE1063&lt;$T$757,AE1063&gt;$T$758),AD1063,"")</f>
        <v>3.7342221229127556E-5</v>
      </c>
      <c r="AG1063" s="253" t="str">
        <f t="shared" si="158"/>
        <v/>
      </c>
      <c r="AH1063" s="253" t="str">
        <f t="shared" si="159"/>
        <v/>
      </c>
      <c r="AI1063" s="253">
        <f t="shared" si="160"/>
        <v>1.1200792992797659E-3</v>
      </c>
      <c r="AJ1063" s="253" t="str">
        <f t="shared" si="161"/>
        <v/>
      </c>
      <c r="AK1063" s="253" t="str">
        <f t="shared" si="162"/>
        <v/>
      </c>
      <c r="AO1063" s="253">
        <v>302</v>
      </c>
      <c r="AP1063" s="253">
        <f t="shared" si="163"/>
        <v>-3568.0101092017285</v>
      </c>
      <c r="AQ1063" s="253">
        <f t="shared" si="164"/>
        <v>6.3340185874729523E-6</v>
      </c>
      <c r="AR1063" s="253">
        <f t="shared" si="165"/>
        <v>2.6191678059894808E-3</v>
      </c>
      <c r="AS1063" s="253">
        <f>IF(OR(AR1063&lt;$T$757,AR1063&gt;$T$758),AQ1063,"")</f>
        <v>6.3340185874729523E-6</v>
      </c>
      <c r="AT1063" s="253" t="str">
        <f t="shared" si="166"/>
        <v/>
      </c>
      <c r="AU1063" s="253" t="str">
        <f t="shared" si="167"/>
        <v/>
      </c>
      <c r="AV1063" s="253">
        <f t="shared" si="168"/>
        <v>0</v>
      </c>
      <c r="AW1063" s="253">
        <f t="shared" si="169"/>
        <v>6.3340185874729523E-6</v>
      </c>
      <c r="AX1063" s="253" t="str">
        <f t="shared" si="170"/>
        <v/>
      </c>
      <c r="AZ1063" s="259"/>
      <c r="BA1063" s="259">
        <f>BA1062+$BD$753</f>
        <v>1.9647999999999917</v>
      </c>
      <c r="BB1063" s="274">
        <f t="shared" si="153"/>
        <v>0.9617628659799673</v>
      </c>
      <c r="BC1063" s="259">
        <f t="shared" si="154"/>
        <v>3.4571299710872694E-4</v>
      </c>
      <c r="BD1063" s="259" t="str">
        <f t="shared" si="151"/>
        <v/>
      </c>
      <c r="BE1063" s="254" t="str">
        <f t="shared" si="152"/>
        <v/>
      </c>
    </row>
    <row r="1064" spans="1:57" ht="20.100000000000001" customHeight="1" x14ac:dyDescent="0.25">
      <c r="A1064" s="247">
        <v>303</v>
      </c>
      <c r="B1064" s="247">
        <f>$B$755+(A1064*$B$758)</f>
        <v>-6701.7016886409219</v>
      </c>
      <c r="C1064" s="247">
        <f>_xlfn.NORM.DIST($B1064,$B$752,$B$753,0)</f>
        <v>3.4052139140847002E-6</v>
      </c>
      <c r="D1064" s="247">
        <f>_xlfn.NORM.DIST($B1064,$B$752,$B$753,1)</f>
        <v>2.6517271902364845E-3</v>
      </c>
      <c r="E1064" s="247">
        <f>IF(OR(D1064&lt;$F$757,D1064&gt;$F$758),C1064,"")</f>
        <v>3.4052139140847002E-6</v>
      </c>
      <c r="F1064" s="247" t="str">
        <f>IF(AND(D1064&gt;$F$757,D1064&lt;$F$758),C1064,"")</f>
        <v/>
      </c>
      <c r="G1064" s="247" t="str">
        <f>IF(C1064=MAX($C$761:$C$2761),C1064,"")</f>
        <v/>
      </c>
      <c r="H1064" s="247">
        <f>_xlfn.NORM.DIST(B1064,$F$753,$F$754,0)</f>
        <v>0</v>
      </c>
      <c r="I1064" s="247">
        <f>IF(H1064=MAX($H$761:$H$2761),C1064,"")</f>
        <v>3.4052139140847002E-6</v>
      </c>
      <c r="J1064" s="247" t="str">
        <f>IF(I1064=MIN($I$761:$I$2761),I1064,"")</f>
        <v/>
      </c>
      <c r="K1064" s="247"/>
      <c r="L1064" s="247"/>
      <c r="M1064" s="247"/>
      <c r="N1064" s="247"/>
      <c r="O1064" s="247">
        <v>303</v>
      </c>
      <c r="P1064" s="247">
        <f>$P$755+(O1064*$P$758)</f>
        <v>-390.54517551189048</v>
      </c>
      <c r="Q1064" s="247">
        <f>_xlfn.NORM.DIST(P1064,P$752,P$753,0)</f>
        <v>5.8433004090483846E-5</v>
      </c>
      <c r="R1064" s="247">
        <f>_xlfn.NORM.DIST(P1064,P$752,P$753,1)</f>
        <v>2.651727190236488E-3</v>
      </c>
      <c r="S1064" s="253">
        <f>IF(OR(R1064&lt;$T$757,R1064&gt;$T$758),Q1064,"")</f>
        <v>5.8433004090483846E-5</v>
      </c>
      <c r="T1064" s="253" t="str">
        <f>IF(AND(R1064&gt;$T$757,R1064&lt;$T$758),Q1064,"")</f>
        <v/>
      </c>
      <c r="U1064" s="253" t="str">
        <f>IF(Q1064=MAX($Q$761:$Q$2761),Q1064,"")</f>
        <v/>
      </c>
      <c r="V1064" s="253">
        <f>_xlfn.NORM.DIST(P1064,$T$753,$T$754,0)</f>
        <v>5.0056308892479044E-58</v>
      </c>
      <c r="W1064" s="253" t="str">
        <f>IF(V1064=MAX($V$761:$V$2761),Q1064,"")</f>
        <v/>
      </c>
      <c r="X1064" s="253" t="str">
        <f t="shared" si="155"/>
        <v/>
      </c>
      <c r="AB1064" s="253">
        <v>303</v>
      </c>
      <c r="AC1064" s="253">
        <f t="shared" si="171"/>
        <v>-604.34177752482526</v>
      </c>
      <c r="AD1064" s="253">
        <f t="shared" si="156"/>
        <v>3.7761294497413035E-5</v>
      </c>
      <c r="AE1064" s="253">
        <f t="shared" si="157"/>
        <v>2.6517271902364845E-3</v>
      </c>
      <c r="AF1064" s="253">
        <f>IF(OR(AE1064&lt;$T$757,AE1064&gt;$T$758),AD1064,"")</f>
        <v>3.7761294497413035E-5</v>
      </c>
      <c r="AG1064" s="253" t="str">
        <f t="shared" si="158"/>
        <v/>
      </c>
      <c r="AH1064" s="253" t="str">
        <f t="shared" si="159"/>
        <v/>
      </c>
      <c r="AI1064" s="253">
        <f t="shared" si="160"/>
        <v>1.1245442809504802E-3</v>
      </c>
      <c r="AJ1064" s="253" t="str">
        <f t="shared" si="161"/>
        <v/>
      </c>
      <c r="AK1064" s="253" t="str">
        <f t="shared" si="162"/>
        <v/>
      </c>
      <c r="AO1064" s="253">
        <v>303</v>
      </c>
      <c r="AP1064" s="253">
        <f t="shared" si="163"/>
        <v>-3562.8983468676283</v>
      </c>
      <c r="AQ1064" s="253">
        <f t="shared" si="164"/>
        <v>6.405102143390692E-6</v>
      </c>
      <c r="AR1064" s="253">
        <f t="shared" si="165"/>
        <v>2.6517271902364845E-3</v>
      </c>
      <c r="AS1064" s="253">
        <f>IF(OR(AR1064&lt;$T$757,AR1064&gt;$T$758),AQ1064,"")</f>
        <v>6.405102143390692E-6</v>
      </c>
      <c r="AT1064" s="253" t="str">
        <f t="shared" si="166"/>
        <v/>
      </c>
      <c r="AU1064" s="253" t="str">
        <f t="shared" si="167"/>
        <v/>
      </c>
      <c r="AV1064" s="253">
        <f t="shared" si="168"/>
        <v>0</v>
      </c>
      <c r="AW1064" s="253">
        <f t="shared" si="169"/>
        <v>6.405102143390692E-6</v>
      </c>
      <c r="AX1064" s="253" t="str">
        <f t="shared" si="170"/>
        <v/>
      </c>
      <c r="AZ1064" s="259"/>
      <c r="BA1064" s="259">
        <f>BA1063+$BD$753</f>
        <v>1.9711999999999916</v>
      </c>
      <c r="BB1064" s="274">
        <f t="shared" si="153"/>
        <v>0.96141715298285857</v>
      </c>
      <c r="BC1064" s="259">
        <f t="shared" si="154"/>
        <v>3.4741701450147211E-4</v>
      </c>
      <c r="BD1064" s="259" t="str">
        <f t="shared" si="151"/>
        <v/>
      </c>
      <c r="BE1064" s="254" t="str">
        <f t="shared" si="152"/>
        <v/>
      </c>
    </row>
    <row r="1065" spans="1:57" ht="20.100000000000001" customHeight="1" x14ac:dyDescent="0.25">
      <c r="A1065" s="247">
        <v>304</v>
      </c>
      <c r="B1065" s="247">
        <f>$B$755+(A1065*$B$758)</f>
        <v>-6692.0866216557843</v>
      </c>
      <c r="C1065" s="247">
        <f>_xlfn.NORM.DIST($B1065,$B$752,$B$753,0)</f>
        <v>3.4433738501885298E-6</v>
      </c>
      <c r="D1065" s="247">
        <f>_xlfn.NORM.DIST($B1065,$B$752,$B$753,1)</f>
        <v>2.684651708452568E-3</v>
      </c>
      <c r="E1065" s="247">
        <f>IF(OR(D1065&lt;$F$757,D1065&gt;$F$758),C1065,"")</f>
        <v>3.4433738501885298E-6</v>
      </c>
      <c r="F1065" s="247" t="str">
        <f>IF(AND(D1065&gt;$F$757,D1065&lt;$F$758),C1065,"")</f>
        <v/>
      </c>
      <c r="G1065" s="247" t="str">
        <f>IF(C1065=MAX($C$761:$C$2761),C1065,"")</f>
        <v/>
      </c>
      <c r="H1065" s="247">
        <f>_xlfn.NORM.DIST(B1065,$F$753,$F$754,0)</f>
        <v>0</v>
      </c>
      <c r="I1065" s="247">
        <f>IF(H1065=MAX($H$761:$H$2761),C1065,"")</f>
        <v>3.4433738501885298E-6</v>
      </c>
      <c r="J1065" s="247" t="str">
        <f>IF(I1065=MIN($I$761:$I$2761),I1065,"")</f>
        <v/>
      </c>
      <c r="K1065" s="247"/>
      <c r="L1065" s="247"/>
      <c r="M1065" s="247"/>
      <c r="N1065" s="247"/>
      <c r="O1065" s="247">
        <v>304</v>
      </c>
      <c r="P1065" s="247">
        <f>$P$755+(O1065*$P$758)</f>
        <v>-389.98485244802839</v>
      </c>
      <c r="Q1065" s="247">
        <f>_xlfn.NORM.DIST(P1065,P$752,P$753,0)</f>
        <v>5.9087823364311103E-5</v>
      </c>
      <c r="R1065" s="247">
        <f>_xlfn.NORM.DIST(P1065,P$752,P$753,1)</f>
        <v>2.684651708452568E-3</v>
      </c>
      <c r="S1065" s="253">
        <f>IF(OR(R1065&lt;$T$757,R1065&gt;$T$758),Q1065,"")</f>
        <v>5.9087823364311103E-5</v>
      </c>
      <c r="T1065" s="253" t="str">
        <f>IF(AND(R1065&gt;$T$757,R1065&lt;$T$758),Q1065,"")</f>
        <v/>
      </c>
      <c r="U1065" s="253" t="str">
        <f>IF(Q1065=MAX($Q$761:$Q$2761),Q1065,"")</f>
        <v/>
      </c>
      <c r="V1065" s="253">
        <f>_xlfn.NORM.DIST(P1065,$T$753,$T$754,0)</f>
        <v>4.6975341404718111E-58</v>
      </c>
      <c r="W1065" s="253" t="str">
        <f>IF(V1065=MAX($V$761:$V$2761),Q1065,"")</f>
        <v/>
      </c>
      <c r="X1065" s="253" t="str">
        <f t="shared" si="155"/>
        <v/>
      </c>
      <c r="AB1065" s="253">
        <v>304</v>
      </c>
      <c r="AC1065" s="253">
        <f t="shared" si="171"/>
        <v>-603.47471615104496</v>
      </c>
      <c r="AD1065" s="253">
        <f t="shared" si="156"/>
        <v>3.8184459861344844E-5</v>
      </c>
      <c r="AE1065" s="253">
        <f t="shared" si="157"/>
        <v>2.6846517084525724E-3</v>
      </c>
      <c r="AF1065" s="253">
        <f>IF(OR(AE1065&lt;$T$757,AE1065&gt;$T$758),AD1065,"")</f>
        <v>3.8184459861344844E-5</v>
      </c>
      <c r="AG1065" s="253" t="str">
        <f t="shared" si="158"/>
        <v/>
      </c>
      <c r="AH1065" s="253" t="str">
        <f t="shared" si="159"/>
        <v/>
      </c>
      <c r="AI1065" s="253">
        <f t="shared" si="160"/>
        <v>1.1290089971272696E-3</v>
      </c>
      <c r="AJ1065" s="253" t="str">
        <f t="shared" si="161"/>
        <v/>
      </c>
      <c r="AK1065" s="253" t="str">
        <f t="shared" si="162"/>
        <v/>
      </c>
      <c r="AO1065" s="253">
        <v>304</v>
      </c>
      <c r="AP1065" s="253">
        <f t="shared" si="163"/>
        <v>-3557.7865845335282</v>
      </c>
      <c r="AQ1065" s="253">
        <f t="shared" si="164"/>
        <v>6.4768798039715276E-6</v>
      </c>
      <c r="AR1065" s="253">
        <f t="shared" si="165"/>
        <v>2.6846517084525724E-3</v>
      </c>
      <c r="AS1065" s="253">
        <f>IF(OR(AR1065&lt;$T$757,AR1065&gt;$T$758),AQ1065,"")</f>
        <v>6.4768798039715276E-6</v>
      </c>
      <c r="AT1065" s="253" t="str">
        <f t="shared" si="166"/>
        <v/>
      </c>
      <c r="AU1065" s="253" t="str">
        <f t="shared" si="167"/>
        <v/>
      </c>
      <c r="AV1065" s="253">
        <f t="shared" si="168"/>
        <v>0</v>
      </c>
      <c r="AW1065" s="253">
        <f t="shared" si="169"/>
        <v>6.4768798039715276E-6</v>
      </c>
      <c r="AX1065" s="253" t="str">
        <f t="shared" si="170"/>
        <v/>
      </c>
      <c r="AZ1065" s="259"/>
      <c r="BA1065" s="259">
        <f>BA1064+$BD$753</f>
        <v>1.9775999999999916</v>
      </c>
      <c r="BB1065" s="274">
        <f t="shared" si="153"/>
        <v>0.9610697359683571</v>
      </c>
      <c r="BC1065" s="259">
        <f t="shared" si="154"/>
        <v>3.4912026009092934E-4</v>
      </c>
      <c r="BD1065" s="259" t="str">
        <f t="shared" si="151"/>
        <v/>
      </c>
      <c r="BE1065" s="254" t="str">
        <f t="shared" si="152"/>
        <v/>
      </c>
    </row>
    <row r="1066" spans="1:57" ht="20.100000000000001" customHeight="1" x14ac:dyDescent="0.25">
      <c r="A1066" s="247">
        <v>305</v>
      </c>
      <c r="B1066" s="247">
        <f>$B$755+(A1066*$B$758)</f>
        <v>-6682.4715546706466</v>
      </c>
      <c r="C1066" s="247">
        <f>_xlfn.NORM.DIST($B1066,$B$752,$B$753,0)</f>
        <v>3.4819057080269429E-6</v>
      </c>
      <c r="D1066" s="247">
        <f>_xlfn.NORM.DIST($B1066,$B$752,$B$753,1)</f>
        <v>2.7179449227012539E-3</v>
      </c>
      <c r="E1066" s="247">
        <f>IF(OR(D1066&lt;$F$757,D1066&gt;$F$758),C1066,"")</f>
        <v>3.4819057080269429E-6</v>
      </c>
      <c r="F1066" s="247" t="str">
        <f>IF(AND(D1066&gt;$F$757,D1066&lt;$F$758),C1066,"")</f>
        <v/>
      </c>
      <c r="G1066" s="247" t="str">
        <f>IF(C1066=MAX($C$761:$C$2761),C1066,"")</f>
        <v/>
      </c>
      <c r="H1066" s="247">
        <f>_xlfn.NORM.DIST(B1066,$F$753,$F$754,0)</f>
        <v>0</v>
      </c>
      <c r="I1066" s="247">
        <f>IF(H1066=MAX($H$761:$H$2761),C1066,"")</f>
        <v>3.4819057080269429E-6</v>
      </c>
      <c r="J1066" s="247" t="str">
        <f>IF(I1066=MIN($I$761:$I$2761),I1066,"")</f>
        <v/>
      </c>
      <c r="K1066" s="247"/>
      <c r="L1066" s="247"/>
      <c r="M1066" s="247"/>
      <c r="N1066" s="247"/>
      <c r="O1066" s="247">
        <v>305</v>
      </c>
      <c r="P1066" s="247">
        <f>$P$755+(O1066*$P$758)</f>
        <v>-389.42452938416625</v>
      </c>
      <c r="Q1066" s="247">
        <f>_xlfn.NORM.DIST(P1066,P$752,P$753,0)</f>
        <v>5.9749024764133107E-5</v>
      </c>
      <c r="R1066" s="247">
        <f>_xlfn.NORM.DIST(P1066,P$752,P$753,1)</f>
        <v>2.7179449227012573E-3</v>
      </c>
      <c r="S1066" s="253">
        <f>IF(OR(R1066&lt;$T$757,R1066&gt;$T$758),Q1066,"")</f>
        <v>5.9749024764133107E-5</v>
      </c>
      <c r="T1066" s="253" t="str">
        <f>IF(AND(R1066&gt;$T$757,R1066&lt;$T$758),Q1066,"")</f>
        <v/>
      </c>
      <c r="U1066" s="253" t="str">
        <f>IF(Q1066=MAX($Q$761:$Q$2761),Q1066,"")</f>
        <v/>
      </c>
      <c r="V1066" s="253">
        <f>_xlfn.NORM.DIST(P1066,$T$753,$T$754,0)</f>
        <v>4.4083302230471841E-58</v>
      </c>
      <c r="W1066" s="253" t="str">
        <f>IF(V1066=MAX($V$761:$V$2761),Q1066,"")</f>
        <v/>
      </c>
      <c r="X1066" s="253" t="str">
        <f t="shared" si="155"/>
        <v/>
      </c>
      <c r="AB1066" s="253">
        <v>305</v>
      </c>
      <c r="AC1066" s="253">
        <f t="shared" si="171"/>
        <v>-602.60765477726477</v>
      </c>
      <c r="AD1066" s="253">
        <f t="shared" si="156"/>
        <v>3.86117495612226E-5</v>
      </c>
      <c r="AE1066" s="253">
        <f t="shared" si="157"/>
        <v>2.7179449227012573E-3</v>
      </c>
      <c r="AF1066" s="253">
        <f>IF(OR(AE1066&lt;$T$757,AE1066&gt;$T$758),AD1066,"")</f>
        <v>3.86117495612226E-5</v>
      </c>
      <c r="AG1066" s="253" t="str">
        <f t="shared" si="158"/>
        <v/>
      </c>
      <c r="AH1066" s="253" t="str">
        <f t="shared" si="159"/>
        <v/>
      </c>
      <c r="AI1066" s="253">
        <f t="shared" si="160"/>
        <v>1.1334733036026691E-3</v>
      </c>
      <c r="AJ1066" s="253" t="str">
        <f t="shared" si="161"/>
        <v/>
      </c>
      <c r="AK1066" s="253" t="str">
        <f t="shared" si="162"/>
        <v/>
      </c>
      <c r="AO1066" s="253">
        <v>305</v>
      </c>
      <c r="AP1066" s="253">
        <f t="shared" si="163"/>
        <v>-3552.6748221994285</v>
      </c>
      <c r="AQ1066" s="253">
        <f t="shared" si="164"/>
        <v>6.549357037841868E-6</v>
      </c>
      <c r="AR1066" s="253">
        <f t="shared" si="165"/>
        <v>2.7179449227012573E-3</v>
      </c>
      <c r="AS1066" s="253">
        <f>IF(OR(AR1066&lt;$T$757,AR1066&gt;$T$758),AQ1066,"")</f>
        <v>6.549357037841868E-6</v>
      </c>
      <c r="AT1066" s="253" t="str">
        <f t="shared" si="166"/>
        <v/>
      </c>
      <c r="AU1066" s="253" t="str">
        <f t="shared" si="167"/>
        <v/>
      </c>
      <c r="AV1066" s="253">
        <f t="shared" si="168"/>
        <v>0</v>
      </c>
      <c r="AW1066" s="253">
        <f t="shared" si="169"/>
        <v>6.549357037841868E-6</v>
      </c>
      <c r="AX1066" s="253" t="str">
        <f t="shared" si="170"/>
        <v/>
      </c>
      <c r="AZ1066" s="259"/>
      <c r="BA1066" s="259">
        <f>BA1065+$BD$753</f>
        <v>1.9839999999999915</v>
      </c>
      <c r="BB1066" s="274">
        <f t="shared" si="153"/>
        <v>0.96072061570826617</v>
      </c>
      <c r="BC1066" s="259">
        <f t="shared" si="154"/>
        <v>3.5082269984698655E-4</v>
      </c>
      <c r="BD1066" s="259" t="str">
        <f t="shared" si="151"/>
        <v/>
      </c>
      <c r="BE1066" s="254" t="str">
        <f t="shared" si="152"/>
        <v/>
      </c>
    </row>
    <row r="1067" spans="1:57" ht="20.100000000000001" customHeight="1" x14ac:dyDescent="0.25">
      <c r="A1067" s="247">
        <v>306</v>
      </c>
      <c r="B1067" s="247">
        <f>$B$755+(A1067*$B$758)</f>
        <v>-6672.8564876855089</v>
      </c>
      <c r="C1067" s="247">
        <f>_xlfn.NORM.DIST($B1067,$B$752,$B$753,0)</f>
        <v>3.5208124095502727E-6</v>
      </c>
      <c r="D1067" s="247">
        <f>_xlfn.NORM.DIST($B1067,$B$752,$B$753,1)</f>
        <v>2.7516104230706148E-3</v>
      </c>
      <c r="E1067" s="247">
        <f>IF(OR(D1067&lt;$F$757,D1067&gt;$F$758),C1067,"")</f>
        <v>3.5208124095502727E-6</v>
      </c>
      <c r="F1067" s="247" t="str">
        <f>IF(AND(D1067&gt;$F$757,D1067&lt;$F$758),C1067,"")</f>
        <v/>
      </c>
      <c r="G1067" s="247" t="str">
        <f>IF(C1067=MAX($C$761:$C$2761),C1067,"")</f>
        <v/>
      </c>
      <c r="H1067" s="247">
        <f>_xlfn.NORM.DIST(B1067,$F$753,$F$754,0)</f>
        <v>0</v>
      </c>
      <c r="I1067" s="247">
        <f>IF(H1067=MAX($H$761:$H$2761),C1067,"")</f>
        <v>3.5208124095502727E-6</v>
      </c>
      <c r="J1067" s="247" t="str">
        <f>IF(I1067=MIN($I$761:$I$2761),I1067,"")</f>
        <v/>
      </c>
      <c r="K1067" s="247"/>
      <c r="L1067" s="247"/>
      <c r="M1067" s="247"/>
      <c r="N1067" s="247"/>
      <c r="O1067" s="247">
        <v>306</v>
      </c>
      <c r="P1067" s="247">
        <f>$P$755+(O1067*$P$758)</f>
        <v>-388.86420632030416</v>
      </c>
      <c r="Q1067" s="247">
        <f>_xlfn.NORM.DIST(P1067,P$752,P$753,0)</f>
        <v>6.0416658430216842E-5</v>
      </c>
      <c r="R1067" s="247">
        <f>_xlfn.NORM.DIST(P1067,P$752,P$753,1)</f>
        <v>2.7516104230706148E-3</v>
      </c>
      <c r="S1067" s="253">
        <f>IF(OR(R1067&lt;$T$757,R1067&gt;$T$758),Q1067,"")</f>
        <v>6.0416658430216842E-5</v>
      </c>
      <c r="T1067" s="253" t="str">
        <f>IF(AND(R1067&gt;$T$757,R1067&lt;$T$758),Q1067,"")</f>
        <v/>
      </c>
      <c r="U1067" s="253" t="str">
        <f>IF(Q1067=MAX($Q$761:$Q$2761),Q1067,"")</f>
        <v/>
      </c>
      <c r="V1067" s="253">
        <f>_xlfn.NORM.DIST(P1067,$T$753,$T$754,0)</f>
        <v>4.1368649684708197E-58</v>
      </c>
      <c r="W1067" s="253" t="str">
        <f>IF(V1067=MAX($V$761:$V$2761),Q1067,"")</f>
        <v/>
      </c>
      <c r="X1067" s="253" t="str">
        <f t="shared" si="155"/>
        <v/>
      </c>
      <c r="AB1067" s="253">
        <v>306</v>
      </c>
      <c r="AC1067" s="253">
        <f t="shared" si="171"/>
        <v>-601.74059340348458</v>
      </c>
      <c r="AD1067" s="253">
        <f t="shared" si="156"/>
        <v>3.9043195999306404E-5</v>
      </c>
      <c r="AE1067" s="253">
        <f t="shared" si="157"/>
        <v>2.7516104230706148E-3</v>
      </c>
      <c r="AF1067" s="253">
        <f>IF(OR(AE1067&lt;$T$757,AE1067&gt;$T$758),AD1067,"")</f>
        <v>3.9043195999306404E-5</v>
      </c>
      <c r="AG1067" s="253" t="str">
        <f t="shared" si="158"/>
        <v/>
      </c>
      <c r="AH1067" s="253" t="str">
        <f t="shared" si="159"/>
        <v/>
      </c>
      <c r="AI1067" s="253">
        <f t="shared" si="160"/>
        <v>1.1379370556175402E-3</v>
      </c>
      <c r="AJ1067" s="253" t="str">
        <f t="shared" si="161"/>
        <v/>
      </c>
      <c r="AK1067" s="253" t="str">
        <f t="shared" si="162"/>
        <v/>
      </c>
      <c r="AO1067" s="253">
        <v>306</v>
      </c>
      <c r="AP1067" s="253">
        <f t="shared" si="163"/>
        <v>-3547.5630598653288</v>
      </c>
      <c r="AQ1067" s="253">
        <f t="shared" si="164"/>
        <v>6.6225393410999872E-6</v>
      </c>
      <c r="AR1067" s="253">
        <f t="shared" si="165"/>
        <v>2.7516104230706148E-3</v>
      </c>
      <c r="AS1067" s="253">
        <f>IF(OR(AR1067&lt;$T$757,AR1067&gt;$T$758),AQ1067,"")</f>
        <v>6.6225393410999872E-6</v>
      </c>
      <c r="AT1067" s="253" t="str">
        <f t="shared" si="166"/>
        <v/>
      </c>
      <c r="AU1067" s="253" t="str">
        <f t="shared" si="167"/>
        <v/>
      </c>
      <c r="AV1067" s="253">
        <f t="shared" si="168"/>
        <v>0</v>
      </c>
      <c r="AW1067" s="253">
        <f t="shared" si="169"/>
        <v>6.6225393410999872E-6</v>
      </c>
      <c r="AX1067" s="253" t="str">
        <f t="shared" si="170"/>
        <v/>
      </c>
      <c r="AZ1067" s="259"/>
      <c r="BA1067" s="259">
        <f>BA1066+$BD$753</f>
        <v>1.9903999999999915</v>
      </c>
      <c r="BB1067" s="274">
        <f t="shared" si="153"/>
        <v>0.96036979300841918</v>
      </c>
      <c r="BC1067" s="259">
        <f t="shared" si="154"/>
        <v>3.5252429992804757E-4</v>
      </c>
      <c r="BD1067" s="259" t="str">
        <f t="shared" si="151"/>
        <v/>
      </c>
      <c r="BE1067" s="254" t="str">
        <f t="shared" si="152"/>
        <v/>
      </c>
    </row>
    <row r="1068" spans="1:57" ht="20.100000000000001" customHeight="1" x14ac:dyDescent="0.25">
      <c r="A1068" s="248">
        <v>307</v>
      </c>
      <c r="B1068" s="247">
        <f>$B$755+(A1068*$B$758)</f>
        <v>-6663.2414207003712</v>
      </c>
      <c r="C1068" s="247">
        <f>_xlfn.NORM.DIST($B1068,$B$752,$B$753,0)</f>
        <v>3.5600968912893946E-6</v>
      </c>
      <c r="D1068" s="247">
        <f>_xlfn.NORM.DIST($B1068,$B$752,$B$753,1)</f>
        <v>2.785651827813586E-3</v>
      </c>
      <c r="E1068" s="247">
        <f>IF(OR(D1068&lt;$F$757,D1068&gt;$F$758),C1068,"")</f>
        <v>3.5600968912893946E-6</v>
      </c>
      <c r="F1068" s="247" t="str">
        <f>IF(AND(D1068&gt;$F$757,D1068&lt;$F$758),C1068,"")</f>
        <v/>
      </c>
      <c r="G1068" s="247" t="str">
        <f>IF(C1068=MAX($C$761:$C$2761),C1068,"")</f>
        <v/>
      </c>
      <c r="H1068" s="247">
        <f>_xlfn.NORM.DIST(B1068,$F$753,$F$754,0)</f>
        <v>0</v>
      </c>
      <c r="I1068" s="247">
        <f>IF(H1068=MAX($H$761:$H$2761),C1068,"")</f>
        <v>3.5600968912893946E-6</v>
      </c>
      <c r="J1068" s="247" t="str">
        <f>IF(I1068=MIN($I$761:$I$2761),I1068,"")</f>
        <v/>
      </c>
      <c r="K1068" s="247"/>
      <c r="L1068" s="247"/>
      <c r="M1068" s="247"/>
      <c r="N1068" s="247"/>
      <c r="O1068" s="248">
        <v>307</v>
      </c>
      <c r="P1068" s="247">
        <f>$P$755+(O1068*$P$758)</f>
        <v>-388.30388325644208</v>
      </c>
      <c r="Q1068" s="247">
        <f>_xlfn.NORM.DIST(P1068,P$752,P$753,0)</f>
        <v>6.1090774753029905E-5</v>
      </c>
      <c r="R1068" s="247">
        <f>_xlfn.NORM.DIST(P1068,P$752,P$753,1)</f>
        <v>2.785651827813586E-3</v>
      </c>
      <c r="S1068" s="253">
        <f>IF(OR(R1068&lt;$T$757,R1068&gt;$T$758),Q1068,"")</f>
        <v>6.1090774753029905E-5</v>
      </c>
      <c r="T1068" s="253" t="str">
        <f>IF(AND(R1068&gt;$T$757,R1068&lt;$T$758),Q1068,"")</f>
        <v/>
      </c>
      <c r="U1068" s="253" t="str">
        <f>IF(Q1068=MAX($Q$761:$Q$2761),Q1068,"")</f>
        <v/>
      </c>
      <c r="V1068" s="253">
        <f>_xlfn.NORM.DIST(P1068,$T$753,$T$754,0)</f>
        <v>3.8820544481111303E-58</v>
      </c>
      <c r="W1068" s="253" t="str">
        <f>IF(V1068=MAX($V$761:$V$2761),Q1068,"")</f>
        <v/>
      </c>
      <c r="X1068" s="253" t="str">
        <f t="shared" si="155"/>
        <v/>
      </c>
      <c r="AB1068" s="259">
        <v>307</v>
      </c>
      <c r="AC1068" s="253">
        <f t="shared" si="171"/>
        <v>-600.87353202970439</v>
      </c>
      <c r="AD1068" s="253">
        <f t="shared" si="156"/>
        <v>3.9478831739543867E-5</v>
      </c>
      <c r="AE1068" s="253">
        <f t="shared" si="157"/>
        <v>2.785651827813586E-3</v>
      </c>
      <c r="AF1068" s="253">
        <f>IF(OR(AE1068&lt;$T$757,AE1068&gt;$T$758),AD1068,"")</f>
        <v>3.9478831739543867E-5</v>
      </c>
      <c r="AG1068" s="253" t="str">
        <f t="shared" si="158"/>
        <v/>
      </c>
      <c r="AH1068" s="253" t="str">
        <f t="shared" si="159"/>
        <v/>
      </c>
      <c r="AI1068" s="253">
        <f t="shared" si="160"/>
        <v>1.1424001078681721E-3</v>
      </c>
      <c r="AJ1068" s="253" t="str">
        <f t="shared" si="161"/>
        <v/>
      </c>
      <c r="AK1068" s="253" t="str">
        <f t="shared" si="162"/>
        <v/>
      </c>
      <c r="AO1068" s="259">
        <v>307</v>
      </c>
      <c r="AP1068" s="253">
        <f t="shared" si="163"/>
        <v>-3542.4512975312291</v>
      </c>
      <c r="AQ1068" s="253">
        <f t="shared" si="164"/>
        <v>6.696432237269735E-6</v>
      </c>
      <c r="AR1068" s="253">
        <f t="shared" si="165"/>
        <v>2.785651827813586E-3</v>
      </c>
      <c r="AS1068" s="253">
        <f>IF(OR(AR1068&lt;$T$757,AR1068&gt;$T$758),AQ1068,"")</f>
        <v>6.696432237269735E-6</v>
      </c>
      <c r="AT1068" s="253" t="str">
        <f t="shared" si="166"/>
        <v/>
      </c>
      <c r="AU1068" s="253" t="str">
        <f t="shared" si="167"/>
        <v/>
      </c>
      <c r="AV1068" s="253">
        <f t="shared" si="168"/>
        <v>0</v>
      </c>
      <c r="AW1068" s="253">
        <f t="shared" si="169"/>
        <v>6.696432237269735E-6</v>
      </c>
      <c r="AX1068" s="253" t="str">
        <f t="shared" si="170"/>
        <v/>
      </c>
      <c r="AZ1068" s="259"/>
      <c r="BA1068" s="259">
        <f>BA1067+$BD$753</f>
        <v>1.9967999999999915</v>
      </c>
      <c r="BB1068" s="274">
        <f t="shared" si="153"/>
        <v>0.96001726870849113</v>
      </c>
      <c r="BC1068" s="259">
        <f t="shared" si="154"/>
        <v>3.542250266816982E-4</v>
      </c>
      <c r="BD1068" s="259" t="str">
        <f t="shared" si="151"/>
        <v/>
      </c>
      <c r="BE1068" s="254" t="str">
        <f t="shared" si="152"/>
        <v/>
      </c>
    </row>
    <row r="1069" spans="1:57" ht="20.100000000000001" customHeight="1" x14ac:dyDescent="0.25">
      <c r="A1069" s="247">
        <v>308</v>
      </c>
      <c r="B1069" s="247">
        <f>$B$755+(A1069*$B$758)</f>
        <v>-6653.6263537152336</v>
      </c>
      <c r="C1069" s="247">
        <f>_xlfn.NORM.DIST($B1069,$B$752,$B$753,0)</f>
        <v>3.5997621043296707E-6</v>
      </c>
      <c r="D1069" s="247">
        <f>_xlfn.NORM.DIST($B1069,$B$752,$B$753,1)</f>
        <v>2.8200727834880378E-3</v>
      </c>
      <c r="E1069" s="247">
        <f>IF(OR(D1069&lt;$F$757,D1069&gt;$F$758),C1069,"")</f>
        <v>3.5997621043296707E-6</v>
      </c>
      <c r="F1069" s="247" t="str">
        <f>IF(AND(D1069&gt;$F$757,D1069&lt;$F$758),C1069,"")</f>
        <v/>
      </c>
      <c r="G1069" s="247" t="str">
        <f>IF(C1069=MAX($C$761:$C$2761),C1069,"")</f>
        <v/>
      </c>
      <c r="H1069" s="247">
        <f>_xlfn.NORM.DIST(B1069,$F$753,$F$754,0)</f>
        <v>0</v>
      </c>
      <c r="I1069" s="247">
        <f>IF(H1069=MAX($H$761:$H$2761),C1069,"")</f>
        <v>3.5997621043296707E-6</v>
      </c>
      <c r="J1069" s="247" t="str">
        <f>IF(I1069=MIN($I$761:$I$2761),I1069,"")</f>
        <v/>
      </c>
      <c r="K1069" s="247"/>
      <c r="L1069" s="247"/>
      <c r="M1069" s="247"/>
      <c r="N1069" s="247"/>
      <c r="O1069" s="247">
        <v>308</v>
      </c>
      <c r="P1069" s="247">
        <f>$P$755+(O1069*$P$758)</f>
        <v>-387.74356019257993</v>
      </c>
      <c r="Q1069" s="247">
        <f>_xlfn.NORM.DIST(P1069,P$752,P$753,0)</f>
        <v>6.1771424372792646E-5</v>
      </c>
      <c r="R1069" s="247">
        <f>_xlfn.NORM.DIST(P1069,P$752,P$753,1)</f>
        <v>2.8200727834880434E-3</v>
      </c>
      <c r="S1069" s="253">
        <f>IF(OR(R1069&lt;$T$757,R1069&gt;$T$758),Q1069,"")</f>
        <v>6.1771424372792646E-5</v>
      </c>
      <c r="T1069" s="253" t="str">
        <f>IF(AND(R1069&gt;$T$757,R1069&lt;$T$758),Q1069,"")</f>
        <v/>
      </c>
      <c r="U1069" s="253" t="str">
        <f>IF(Q1069=MAX($Q$761:$Q$2761),Q1069,"")</f>
        <v/>
      </c>
      <c r="V1069" s="253">
        <f>_xlfn.NORM.DIST(P1069,$T$753,$T$754,0)</f>
        <v>3.6428807150675252E-58</v>
      </c>
      <c r="W1069" s="253" t="str">
        <f>IF(V1069=MAX($V$761:$V$2761),Q1069,"")</f>
        <v/>
      </c>
      <c r="X1069" s="253" t="str">
        <f t="shared" si="155"/>
        <v/>
      </c>
      <c r="AB1069" s="253">
        <v>308</v>
      </c>
      <c r="AC1069" s="253">
        <f t="shared" si="171"/>
        <v>-600.00647065592409</v>
      </c>
      <c r="AD1069" s="253">
        <f t="shared" si="156"/>
        <v>3.9918689507280935E-5</v>
      </c>
      <c r="AE1069" s="253">
        <f t="shared" si="157"/>
        <v>2.8200727834880378E-3</v>
      </c>
      <c r="AF1069" s="253">
        <f>IF(OR(AE1069&lt;$T$757,AE1069&gt;$T$758),AD1069,"")</f>
        <v>3.9918689507280935E-5</v>
      </c>
      <c r="AG1069" s="253" t="str">
        <f t="shared" si="158"/>
        <v/>
      </c>
      <c r="AH1069" s="253" t="str">
        <f t="shared" si="159"/>
        <v/>
      </c>
      <c r="AI1069" s="253">
        <f t="shared" si="160"/>
        <v>1.1468623145134546E-3</v>
      </c>
      <c r="AJ1069" s="253" t="str">
        <f t="shared" si="161"/>
        <v/>
      </c>
      <c r="AK1069" s="253" t="str">
        <f t="shared" si="162"/>
        <v/>
      </c>
      <c r="AO1069" s="253">
        <v>308</v>
      </c>
      <c r="AP1069" s="253">
        <f t="shared" si="163"/>
        <v>-3537.339535197129</v>
      </c>
      <c r="AQ1069" s="253">
        <f t="shared" si="164"/>
        <v>6.7710412772514745E-6</v>
      </c>
      <c r="AR1069" s="253">
        <f t="shared" si="165"/>
        <v>2.8200727834880378E-3</v>
      </c>
      <c r="AS1069" s="253">
        <f>IF(OR(AR1069&lt;$T$757,AR1069&gt;$T$758),AQ1069,"")</f>
        <v>6.7710412772514745E-6</v>
      </c>
      <c r="AT1069" s="253" t="str">
        <f t="shared" si="166"/>
        <v/>
      </c>
      <c r="AU1069" s="253" t="str">
        <f t="shared" si="167"/>
        <v/>
      </c>
      <c r="AV1069" s="253">
        <f t="shared" si="168"/>
        <v>0</v>
      </c>
      <c r="AW1069" s="253">
        <f t="shared" si="169"/>
        <v>6.7710412772514745E-6</v>
      </c>
      <c r="AX1069" s="253" t="str">
        <f t="shared" si="170"/>
        <v/>
      </c>
      <c r="AZ1069" s="259"/>
      <c r="BA1069" s="259">
        <f>BA1068+$BD$753</f>
        <v>2.0031999999999917</v>
      </c>
      <c r="BB1069" s="274">
        <f t="shared" si="153"/>
        <v>0.95966304368180944</v>
      </c>
      <c r="BC1069" s="259">
        <f t="shared" si="154"/>
        <v>3.559248466424858E-4</v>
      </c>
      <c r="BD1069" s="259" t="str">
        <f t="shared" si="151"/>
        <v/>
      </c>
      <c r="BE1069" s="254" t="str">
        <f t="shared" si="152"/>
        <v/>
      </c>
    </row>
    <row r="1070" spans="1:57" ht="20.100000000000001" customHeight="1" x14ac:dyDescent="0.25">
      <c r="A1070" s="247">
        <v>309</v>
      </c>
      <c r="B1070" s="247">
        <f>$B$755+(A1070*$B$758)</f>
        <v>-6644.0112867300959</v>
      </c>
      <c r="C1070" s="247">
        <f>_xlfn.NORM.DIST($B1070,$B$752,$B$753,0)</f>
        <v>3.63981101428342E-6</v>
      </c>
      <c r="D1070" s="247">
        <f>_xlfn.NORM.DIST($B1070,$B$752,$B$753,1)</f>
        <v>2.8548769650965917E-3</v>
      </c>
      <c r="E1070" s="247">
        <f>IF(OR(D1070&lt;$F$757,D1070&gt;$F$758),C1070,"")</f>
        <v>3.63981101428342E-6</v>
      </c>
      <c r="F1070" s="247" t="str">
        <f>IF(AND(D1070&gt;$F$757,D1070&lt;$F$758),C1070,"")</f>
        <v/>
      </c>
      <c r="G1070" s="247" t="str">
        <f>IF(C1070=MAX($C$761:$C$2761),C1070,"")</f>
        <v/>
      </c>
      <c r="H1070" s="247">
        <f>_xlfn.NORM.DIST(B1070,$F$753,$F$754,0)</f>
        <v>0</v>
      </c>
      <c r="I1070" s="247">
        <f>IF(H1070=MAX($H$761:$H$2761),C1070,"")</f>
        <v>3.63981101428342E-6</v>
      </c>
      <c r="J1070" s="247" t="str">
        <f>IF(I1070=MIN($I$761:$I$2761),I1070,"")</f>
        <v/>
      </c>
      <c r="K1070" s="247"/>
      <c r="L1070" s="247"/>
      <c r="M1070" s="247"/>
      <c r="N1070" s="247"/>
      <c r="O1070" s="247">
        <v>309</v>
      </c>
      <c r="P1070" s="247">
        <f>$P$755+(O1070*$P$758)</f>
        <v>-387.18323712871779</v>
      </c>
      <c r="Q1070" s="247">
        <f>_xlfn.NORM.DIST(P1070,P$752,P$753,0)</f>
        <v>6.2458658179005943E-5</v>
      </c>
      <c r="R1070" s="247">
        <f>_xlfn.NORM.DIST(P1070,P$752,P$753,1)</f>
        <v>2.8548769650965952E-3</v>
      </c>
      <c r="S1070" s="253">
        <f>IF(OR(R1070&lt;$T$757,R1070&gt;$T$758),Q1070,"")</f>
        <v>6.2458658179005943E-5</v>
      </c>
      <c r="T1070" s="253" t="str">
        <f>IF(AND(R1070&gt;$T$757,R1070&lt;$T$758),Q1070,"")</f>
        <v/>
      </c>
      <c r="U1070" s="253" t="str">
        <f>IF(Q1070=MAX($Q$761:$Q$2761),Q1070,"")</f>
        <v/>
      </c>
      <c r="V1070" s="253">
        <f>_xlfn.NORM.DIST(P1070,$T$753,$T$754,0)</f>
        <v>3.4183878031613107E-58</v>
      </c>
      <c r="W1070" s="253" t="str">
        <f>IF(V1070=MAX($V$761:$V$2761),Q1070,"")</f>
        <v/>
      </c>
      <c r="X1070" s="253" t="str">
        <f t="shared" si="155"/>
        <v/>
      </c>
      <c r="AB1070" s="253">
        <v>309</v>
      </c>
      <c r="AC1070" s="253">
        <f t="shared" si="171"/>
        <v>-599.13940928214379</v>
      </c>
      <c r="AD1070" s="253">
        <f t="shared" si="156"/>
        <v>4.0362802188956785E-5</v>
      </c>
      <c r="AE1070" s="253">
        <f t="shared" si="157"/>
        <v>2.8548769650965952E-3</v>
      </c>
      <c r="AF1070" s="253">
        <f>IF(OR(AE1070&lt;$T$757,AE1070&gt;$T$758),AD1070,"")</f>
        <v>4.0362802188956785E-5</v>
      </c>
      <c r="AG1070" s="253" t="str">
        <f t="shared" si="158"/>
        <v/>
      </c>
      <c r="AH1070" s="253" t="str">
        <f t="shared" si="159"/>
        <v/>
      </c>
      <c r="AI1070" s="253">
        <f t="shared" si="160"/>
        <v>1.1513235291821208E-3</v>
      </c>
      <c r="AJ1070" s="253" t="str">
        <f t="shared" si="161"/>
        <v/>
      </c>
      <c r="AK1070" s="253" t="str">
        <f t="shared" si="162"/>
        <v/>
      </c>
      <c r="AO1070" s="253">
        <v>309</v>
      </c>
      <c r="AP1070" s="253">
        <f t="shared" si="163"/>
        <v>-3532.2277728630288</v>
      </c>
      <c r="AQ1070" s="253">
        <f t="shared" si="164"/>
        <v>6.8463720392703417E-6</v>
      </c>
      <c r="AR1070" s="253">
        <f t="shared" si="165"/>
        <v>2.8548769650965952E-3</v>
      </c>
      <c r="AS1070" s="253">
        <f>IF(OR(AR1070&lt;$T$757,AR1070&gt;$T$758),AQ1070,"")</f>
        <v>6.8463720392703417E-6</v>
      </c>
      <c r="AT1070" s="253" t="str">
        <f t="shared" si="166"/>
        <v/>
      </c>
      <c r="AU1070" s="253" t="str">
        <f t="shared" si="167"/>
        <v/>
      </c>
      <c r="AV1070" s="253">
        <f t="shared" si="168"/>
        <v>0</v>
      </c>
      <c r="AW1070" s="253">
        <f t="shared" si="169"/>
        <v>6.8463720392703417E-6</v>
      </c>
      <c r="AX1070" s="253" t="str">
        <f t="shared" si="170"/>
        <v/>
      </c>
      <c r="AZ1070" s="259"/>
      <c r="BA1070" s="259">
        <f>BA1069+$BD$753</f>
        <v>2.0095999999999918</v>
      </c>
      <c r="BB1070" s="274">
        <f t="shared" si="153"/>
        <v>0.95930711883516695</v>
      </c>
      <c r="BC1070" s="259">
        <f t="shared" si="154"/>
        <v>3.5762372653391772E-4</v>
      </c>
      <c r="BD1070" s="259" t="str">
        <f t="shared" si="151"/>
        <v/>
      </c>
      <c r="BE1070" s="254" t="str">
        <f t="shared" si="152"/>
        <v/>
      </c>
    </row>
    <row r="1071" spans="1:57" ht="20.100000000000001" customHeight="1" x14ac:dyDescent="0.25">
      <c r="A1071" s="247">
        <v>310</v>
      </c>
      <c r="B1071" s="247">
        <f>$B$755+(A1071*$B$758)</f>
        <v>-6634.3962197449582</v>
      </c>
      <c r="C1071" s="247">
        <f>_xlfn.NORM.DIST($B1071,$B$752,$B$753,0)</f>
        <v>3.6802466012609322E-6</v>
      </c>
      <c r="D1071" s="247">
        <f>_xlfn.NORM.DIST($B1071,$B$752,$B$753,1)</f>
        <v>2.890068076226146E-3</v>
      </c>
      <c r="E1071" s="247">
        <f>IF(OR(D1071&lt;$F$757,D1071&gt;$F$758),C1071,"")</f>
        <v>3.6802466012609322E-6</v>
      </c>
      <c r="F1071" s="247" t="str">
        <f>IF(AND(D1071&gt;$F$757,D1071&lt;$F$758),C1071,"")</f>
        <v/>
      </c>
      <c r="G1071" s="247" t="str">
        <f>IF(C1071=MAX($C$761:$C$2761),C1071,"")</f>
        <v/>
      </c>
      <c r="H1071" s="247">
        <f>_xlfn.NORM.DIST(B1071,$F$753,$F$754,0)</f>
        <v>0</v>
      </c>
      <c r="I1071" s="247">
        <f>IF(H1071=MAX($H$761:$H$2761),C1071,"")</f>
        <v>3.6802466012609322E-6</v>
      </c>
      <c r="J1071" s="247" t="str">
        <f>IF(I1071=MIN($I$761:$I$2761),I1071,"")</f>
        <v/>
      </c>
      <c r="K1071" s="247"/>
      <c r="L1071" s="247"/>
      <c r="M1071" s="247"/>
      <c r="N1071" s="247"/>
      <c r="O1071" s="247">
        <v>310</v>
      </c>
      <c r="P1071" s="247">
        <f>$P$755+(O1071*$P$758)</f>
        <v>-386.62291406485571</v>
      </c>
      <c r="Q1071" s="247">
        <f>_xlfn.NORM.DIST(P1071,P$752,P$753,0)</f>
        <v>6.3152527309953888E-5</v>
      </c>
      <c r="R1071" s="247">
        <f>_xlfn.NORM.DIST(P1071,P$752,P$753,1)</f>
        <v>2.890068076226146E-3</v>
      </c>
      <c r="S1071" s="253">
        <f>IF(OR(R1071&lt;$T$757,R1071&gt;$T$758),Q1071,"")</f>
        <v>6.3152527309953888E-5</v>
      </c>
      <c r="T1071" s="253" t="str">
        <f>IF(AND(R1071&gt;$T$757,R1071&lt;$T$758),Q1071,"")</f>
        <v/>
      </c>
      <c r="U1071" s="253" t="str">
        <f>IF(Q1071=MAX($Q$761:$Q$2761),Q1071,"")</f>
        <v/>
      </c>
      <c r="V1071" s="253">
        <f>_xlfn.NORM.DIST(P1071,$T$753,$T$754,0)</f>
        <v>3.2076779675937985E-58</v>
      </c>
      <c r="W1071" s="253" t="str">
        <f>IF(V1071=MAX($V$761:$V$2761),Q1071,"")</f>
        <v/>
      </c>
      <c r="X1071" s="253" t="str">
        <f t="shared" si="155"/>
        <v/>
      </c>
      <c r="AB1071" s="253">
        <v>310</v>
      </c>
      <c r="AC1071" s="253">
        <f t="shared" si="171"/>
        <v>-598.2723479083636</v>
      </c>
      <c r="AD1071" s="253">
        <f t="shared" si="156"/>
        <v>4.0811202831782084E-5</v>
      </c>
      <c r="AE1071" s="253">
        <f t="shared" si="157"/>
        <v>2.8900680762261443E-3</v>
      </c>
      <c r="AF1071" s="253">
        <f>IF(OR(AE1071&lt;$T$757,AE1071&gt;$T$758),AD1071,"")</f>
        <v>4.0811202831782084E-5</v>
      </c>
      <c r="AG1071" s="253" t="str">
        <f t="shared" si="158"/>
        <v/>
      </c>
      <c r="AH1071" s="253" t="str">
        <f t="shared" si="159"/>
        <v/>
      </c>
      <c r="AI1071" s="253">
        <f t="shared" si="160"/>
        <v>1.1557836049800639E-3</v>
      </c>
      <c r="AJ1071" s="253" t="str">
        <f t="shared" si="161"/>
        <v/>
      </c>
      <c r="AK1071" s="253" t="str">
        <f t="shared" si="162"/>
        <v/>
      </c>
      <c r="AO1071" s="253">
        <v>310</v>
      </c>
      <c r="AP1071" s="253">
        <f t="shared" si="163"/>
        <v>-3527.1160105289291</v>
      </c>
      <c r="AQ1071" s="253">
        <f t="shared" si="164"/>
        <v>6.9224301288216635E-6</v>
      </c>
      <c r="AR1071" s="253">
        <f t="shared" si="165"/>
        <v>2.8900680762261443E-3</v>
      </c>
      <c r="AS1071" s="253">
        <f>IF(OR(AR1071&lt;$T$757,AR1071&gt;$T$758),AQ1071,"")</f>
        <v>6.9224301288216635E-6</v>
      </c>
      <c r="AT1071" s="253" t="str">
        <f t="shared" si="166"/>
        <v/>
      </c>
      <c r="AU1071" s="253" t="str">
        <f t="shared" si="167"/>
        <v/>
      </c>
      <c r="AV1071" s="253">
        <f t="shared" si="168"/>
        <v>0</v>
      </c>
      <c r="AW1071" s="253">
        <f t="shared" si="169"/>
        <v>6.9224301288216635E-6</v>
      </c>
      <c r="AX1071" s="253" t="str">
        <f t="shared" si="170"/>
        <v/>
      </c>
      <c r="AZ1071" s="259"/>
      <c r="BA1071" s="259">
        <f>BA1070+$BD$753</f>
        <v>2.015999999999992</v>
      </c>
      <c r="BB1071" s="274">
        <f t="shared" si="153"/>
        <v>0.95894949510863303</v>
      </c>
      <c r="BC1071" s="259">
        <f t="shared" si="154"/>
        <v>3.5932163326668487E-4</v>
      </c>
      <c r="BD1071" s="259" t="str">
        <f t="shared" si="151"/>
        <v/>
      </c>
      <c r="BE1071" s="254" t="str">
        <f t="shared" si="152"/>
        <v/>
      </c>
    </row>
    <row r="1072" spans="1:57" ht="20.100000000000001" customHeight="1" x14ac:dyDescent="0.25">
      <c r="A1072" s="247">
        <v>311</v>
      </c>
      <c r="B1072" s="247">
        <f>$B$755+(A1072*$B$758)</f>
        <v>-6624.7811527598205</v>
      </c>
      <c r="C1072" s="247">
        <f>_xlfn.NORM.DIST($B1072,$B$752,$B$753,0)</f>
        <v>3.721071859839947E-6</v>
      </c>
      <c r="D1072" s="247">
        <f>_xlfn.NORM.DIST($B1072,$B$752,$B$753,1)</f>
        <v>2.925649849187131E-3</v>
      </c>
      <c r="E1072" s="247">
        <f>IF(OR(D1072&lt;$F$757,D1072&gt;$F$758),C1072,"")</f>
        <v>3.721071859839947E-6</v>
      </c>
      <c r="F1072" s="247" t="str">
        <f>IF(AND(D1072&gt;$F$757,D1072&lt;$F$758),C1072,"")</f>
        <v/>
      </c>
      <c r="G1072" s="247" t="str">
        <f>IF(C1072=MAX($C$761:$C$2761),C1072,"")</f>
        <v/>
      </c>
      <c r="H1072" s="247">
        <f>_xlfn.NORM.DIST(B1072,$F$753,$F$754,0)</f>
        <v>0</v>
      </c>
      <c r="I1072" s="247">
        <f>IF(H1072=MAX($H$761:$H$2761),C1072,"")</f>
        <v>3.721071859839947E-6</v>
      </c>
      <c r="J1072" s="247" t="str">
        <f>IF(I1072=MIN($I$761:$I$2761),I1072,"")</f>
        <v/>
      </c>
      <c r="K1072" s="247"/>
      <c r="L1072" s="247"/>
      <c r="M1072" s="247"/>
      <c r="N1072" s="247"/>
      <c r="O1072" s="247">
        <v>311</v>
      </c>
      <c r="P1072" s="247">
        <f>$P$755+(O1072*$P$758)</f>
        <v>-386.06259100099362</v>
      </c>
      <c r="Q1072" s="247">
        <f>_xlfn.NORM.DIST(P1072,P$752,P$753,0)</f>
        <v>6.3853083152180223E-5</v>
      </c>
      <c r="R1072" s="247">
        <f>_xlfn.NORM.DIST(P1072,P$752,P$753,1)</f>
        <v>2.9256498491871301E-3</v>
      </c>
      <c r="S1072" s="253">
        <f>IF(OR(R1072&lt;$T$757,R1072&gt;$T$758),Q1072,"")</f>
        <v>6.3853083152180223E-5</v>
      </c>
      <c r="T1072" s="253" t="str">
        <f>IF(AND(R1072&gt;$T$757,R1072&lt;$T$758),Q1072,"")</f>
        <v/>
      </c>
      <c r="U1072" s="253" t="str">
        <f>IF(Q1072=MAX($Q$761:$Q$2761),Q1072,"")</f>
        <v/>
      </c>
      <c r="V1072" s="253">
        <f>_xlfn.NORM.DIST(P1072,$T$753,$T$754,0)</f>
        <v>3.0099081527326282E-58</v>
      </c>
      <c r="W1072" s="253" t="str">
        <f>IF(V1072=MAX($V$761:$V$2761),Q1072,"")</f>
        <v/>
      </c>
      <c r="X1072" s="253" t="str">
        <f t="shared" si="155"/>
        <v/>
      </c>
      <c r="AB1072" s="253">
        <v>311</v>
      </c>
      <c r="AC1072" s="253">
        <f t="shared" si="171"/>
        <v>-597.40528653458341</v>
      </c>
      <c r="AD1072" s="253">
        <f t="shared" si="156"/>
        <v>4.1263924643401269E-5</v>
      </c>
      <c r="AE1072" s="253">
        <f t="shared" si="157"/>
        <v>2.9256498491871301E-3</v>
      </c>
      <c r="AF1072" s="253">
        <f>IF(OR(AE1072&lt;$T$757,AE1072&gt;$T$758),AD1072,"")</f>
        <v>4.1263924643401269E-5</v>
      </c>
      <c r="AG1072" s="253" t="str">
        <f t="shared" si="158"/>
        <v/>
      </c>
      <c r="AH1072" s="253" t="str">
        <f t="shared" si="159"/>
        <v/>
      </c>
      <c r="AI1072" s="253">
        <f t="shared" si="160"/>
        <v>1.1602423944977239E-3</v>
      </c>
      <c r="AJ1072" s="253" t="str">
        <f t="shared" si="161"/>
        <v/>
      </c>
      <c r="AK1072" s="253" t="str">
        <f t="shared" si="162"/>
        <v/>
      </c>
      <c r="AO1072" s="253">
        <v>311</v>
      </c>
      <c r="AP1072" s="253">
        <f t="shared" si="163"/>
        <v>-3522.0042481948294</v>
      </c>
      <c r="AQ1072" s="253">
        <f t="shared" si="164"/>
        <v>6.9992211786136764E-6</v>
      </c>
      <c r="AR1072" s="253">
        <f t="shared" si="165"/>
        <v>2.9256498491871301E-3</v>
      </c>
      <c r="AS1072" s="253">
        <f>IF(OR(AR1072&lt;$T$757,AR1072&gt;$T$758),AQ1072,"")</f>
        <v>6.9992211786136764E-6</v>
      </c>
      <c r="AT1072" s="253" t="str">
        <f t="shared" si="166"/>
        <v/>
      </c>
      <c r="AU1072" s="253" t="str">
        <f t="shared" si="167"/>
        <v/>
      </c>
      <c r="AV1072" s="253">
        <f t="shared" si="168"/>
        <v>0</v>
      </c>
      <c r="AW1072" s="253">
        <f t="shared" si="169"/>
        <v>6.9992211786136764E-6</v>
      </c>
      <c r="AX1072" s="253" t="str">
        <f t="shared" si="170"/>
        <v/>
      </c>
      <c r="AZ1072" s="259"/>
      <c r="BA1072" s="259">
        <f>BA1071+$BD$753</f>
        <v>2.0223999999999922</v>
      </c>
      <c r="BB1072" s="274">
        <f t="shared" si="153"/>
        <v>0.95859017347536635</v>
      </c>
      <c r="BC1072" s="259">
        <f t="shared" si="154"/>
        <v>3.6101853393977201E-4</v>
      </c>
      <c r="BD1072" s="259" t="str">
        <f t="shared" si="151"/>
        <v/>
      </c>
      <c r="BE1072" s="254" t="str">
        <f t="shared" si="152"/>
        <v/>
      </c>
    </row>
    <row r="1073" spans="1:57" ht="20.100000000000001" customHeight="1" x14ac:dyDescent="0.25">
      <c r="A1073" s="247">
        <v>312</v>
      </c>
      <c r="B1073" s="247">
        <f>$B$755+(A1073*$B$758)</f>
        <v>-6615.1660857746829</v>
      </c>
      <c r="C1073" s="247">
        <f>_xlfn.NORM.DIST($B1073,$B$752,$B$753,0)</f>
        <v>3.762289799033708E-6</v>
      </c>
      <c r="D1073" s="247">
        <f>_xlfn.NORM.DIST($B1073,$B$752,$B$753,1)</f>
        <v>2.9616260451524891E-3</v>
      </c>
      <c r="E1073" s="247">
        <f>IF(OR(D1073&lt;$F$757,D1073&gt;$F$758),C1073,"")</f>
        <v>3.762289799033708E-6</v>
      </c>
      <c r="F1073" s="247" t="str">
        <f>IF(AND(D1073&gt;$F$757,D1073&lt;$F$758),C1073,"")</f>
        <v/>
      </c>
      <c r="G1073" s="247" t="str">
        <f>IF(C1073=MAX($C$761:$C$2761),C1073,"")</f>
        <v/>
      </c>
      <c r="H1073" s="247">
        <f>_xlfn.NORM.DIST(B1073,$F$753,$F$754,0)</f>
        <v>0</v>
      </c>
      <c r="I1073" s="247">
        <f>IF(H1073=MAX($H$761:$H$2761),C1073,"")</f>
        <v>3.762289799033708E-6</v>
      </c>
      <c r="J1073" s="247" t="str">
        <f>IF(I1073=MIN($I$761:$I$2761),I1073,"")</f>
        <v/>
      </c>
      <c r="K1073" s="247"/>
      <c r="L1073" s="247"/>
      <c r="M1073" s="247"/>
      <c r="N1073" s="247"/>
      <c r="O1073" s="247">
        <v>312</v>
      </c>
      <c r="P1073" s="247">
        <f>$P$755+(O1073*$P$758)</f>
        <v>-385.50226793713148</v>
      </c>
      <c r="Q1073" s="247">
        <f>_xlfn.NORM.DIST(P1073,P$752,P$753,0)</f>
        <v>6.4560377339939912E-5</v>
      </c>
      <c r="R1073" s="247">
        <f>_xlfn.NORM.DIST(P1073,P$752,P$753,1)</f>
        <v>2.9616260451524891E-3</v>
      </c>
      <c r="S1073" s="253">
        <f>IF(OR(R1073&lt;$T$757,R1073&gt;$T$758),Q1073,"")</f>
        <v>6.4560377339939912E-5</v>
      </c>
      <c r="T1073" s="253" t="str">
        <f>IF(AND(R1073&gt;$T$757,R1073&lt;$T$758),Q1073,"")</f>
        <v/>
      </c>
      <c r="U1073" s="253" t="str">
        <f>IF(Q1073=MAX($Q$761:$Q$2761),Q1073,"")</f>
        <v/>
      </c>
      <c r="V1073" s="253">
        <f>_xlfn.NORM.DIST(P1073,$T$753,$T$754,0)</f>
        <v>2.8242866733559088E-58</v>
      </c>
      <c r="W1073" s="253" t="str">
        <f>IF(V1073=MAX($V$761:$V$2761),Q1073,"")</f>
        <v/>
      </c>
      <c r="X1073" s="253" t="str">
        <f t="shared" si="155"/>
        <v/>
      </c>
      <c r="AB1073" s="253">
        <v>312</v>
      </c>
      <c r="AC1073" s="253">
        <f t="shared" si="171"/>
        <v>-596.53822516080311</v>
      </c>
      <c r="AD1073" s="253">
        <f t="shared" si="156"/>
        <v>4.1721000991537408E-5</v>
      </c>
      <c r="AE1073" s="253">
        <f t="shared" si="157"/>
        <v>2.9616260451524891E-3</v>
      </c>
      <c r="AF1073" s="253">
        <f>IF(OR(AE1073&lt;$T$757,AE1073&gt;$T$758),AD1073,"")</f>
        <v>4.1721000991537408E-5</v>
      </c>
      <c r="AG1073" s="253" t="str">
        <f t="shared" si="158"/>
        <v/>
      </c>
      <c r="AH1073" s="253" t="str">
        <f t="shared" si="159"/>
        <v/>
      </c>
      <c r="AI1073" s="253">
        <f t="shared" si="160"/>
        <v>1.1646997498175415E-3</v>
      </c>
      <c r="AJ1073" s="253" t="str">
        <f t="shared" si="161"/>
        <v/>
      </c>
      <c r="AK1073" s="253" t="str">
        <f t="shared" si="162"/>
        <v/>
      </c>
      <c r="AO1073" s="253">
        <v>312</v>
      </c>
      <c r="AP1073" s="253">
        <f t="shared" si="163"/>
        <v>-3516.8924858607293</v>
      </c>
      <c r="AQ1073" s="253">
        <f t="shared" si="164"/>
        <v>7.0767508485072814E-6</v>
      </c>
      <c r="AR1073" s="253">
        <f t="shared" si="165"/>
        <v>2.9616260451524865E-3</v>
      </c>
      <c r="AS1073" s="253">
        <f>IF(OR(AR1073&lt;$T$757,AR1073&gt;$T$758),AQ1073,"")</f>
        <v>7.0767508485072814E-6</v>
      </c>
      <c r="AT1073" s="253" t="str">
        <f t="shared" si="166"/>
        <v/>
      </c>
      <c r="AU1073" s="253" t="str">
        <f t="shared" si="167"/>
        <v/>
      </c>
      <c r="AV1073" s="253">
        <f t="shared" si="168"/>
        <v>0</v>
      </c>
      <c r="AW1073" s="253">
        <f t="shared" si="169"/>
        <v>7.0767508485072814E-6</v>
      </c>
      <c r="AX1073" s="253" t="str">
        <f t="shared" si="170"/>
        <v/>
      </c>
      <c r="AZ1073" s="259"/>
      <c r="BA1073" s="259">
        <f>BA1072+$BD$753</f>
        <v>2.0287999999999924</v>
      </c>
      <c r="BB1073" s="274">
        <f t="shared" si="153"/>
        <v>0.95822915494142658</v>
      </c>
      <c r="BC1073" s="259">
        <f t="shared" si="154"/>
        <v>3.6271439583979159E-4</v>
      </c>
      <c r="BD1073" s="259" t="str">
        <f t="shared" si="151"/>
        <v/>
      </c>
      <c r="BE1073" s="254" t="str">
        <f t="shared" si="152"/>
        <v/>
      </c>
    </row>
    <row r="1074" spans="1:57" ht="20.100000000000001" customHeight="1" x14ac:dyDescent="0.25">
      <c r="A1074" s="248">
        <v>313</v>
      </c>
      <c r="B1074" s="247">
        <f>$B$755+(A1074*$B$758)</f>
        <v>-6605.5510187895452</v>
      </c>
      <c r="C1074" s="247">
        <f>_xlfn.NORM.DIST($B1074,$B$752,$B$753,0)</f>
        <v>3.8039034422574194E-6</v>
      </c>
      <c r="D1074" s="247">
        <f>_xlfn.NORM.DIST($B1074,$B$752,$B$753,1)</f>
        <v>2.9980004542962697E-3</v>
      </c>
      <c r="E1074" s="247">
        <f>IF(OR(D1074&lt;$F$757,D1074&gt;$F$758),C1074,"")</f>
        <v>3.8039034422574194E-6</v>
      </c>
      <c r="F1074" s="247" t="str">
        <f>IF(AND(D1074&gt;$F$757,D1074&lt;$F$758),C1074,"")</f>
        <v/>
      </c>
      <c r="G1074" s="247" t="str">
        <f>IF(C1074=MAX($C$761:$C$2761),C1074,"")</f>
        <v/>
      </c>
      <c r="H1074" s="247">
        <f>_xlfn.NORM.DIST(B1074,$F$753,$F$754,0)</f>
        <v>0</v>
      </c>
      <c r="I1074" s="247">
        <f>IF(H1074=MAX($H$761:$H$2761),C1074,"")</f>
        <v>3.8039034422574194E-6</v>
      </c>
      <c r="J1074" s="247" t="str">
        <f>IF(I1074=MIN($I$761:$I$2761),I1074,"")</f>
        <v/>
      </c>
      <c r="K1074" s="247"/>
      <c r="L1074" s="247"/>
      <c r="M1074" s="247"/>
      <c r="N1074" s="247"/>
      <c r="O1074" s="248">
        <v>313</v>
      </c>
      <c r="P1074" s="247">
        <f>$P$755+(O1074*$P$758)</f>
        <v>-384.94194487326939</v>
      </c>
      <c r="Q1074" s="247">
        <f>_xlfn.NORM.DIST(P1074,P$752,P$753,0)</f>
        <v>6.5274461754623265E-5</v>
      </c>
      <c r="R1074" s="247">
        <f>_xlfn.NORM.DIST(P1074,P$752,P$753,1)</f>
        <v>2.9980004542962645E-3</v>
      </c>
      <c r="S1074" s="253">
        <f>IF(OR(R1074&lt;$T$757,R1074&gt;$T$758),Q1074,"")</f>
        <v>6.5274461754623265E-5</v>
      </c>
      <c r="T1074" s="253" t="str">
        <f>IF(AND(R1074&gt;$T$757,R1074&lt;$T$758),Q1074,"")</f>
        <v/>
      </c>
      <c r="U1074" s="253" t="str">
        <f>IF(Q1074=MAX($Q$761:$Q$2761),Q1074,"")</f>
        <v/>
      </c>
      <c r="V1074" s="253">
        <f>_xlfn.NORM.DIST(P1074,$T$753,$T$754,0)</f>
        <v>2.6500700965082511E-58</v>
      </c>
      <c r="W1074" s="253" t="str">
        <f>IF(V1074=MAX($V$761:$V$2761),Q1074,"")</f>
        <v/>
      </c>
      <c r="X1074" s="253" t="str">
        <f t="shared" si="155"/>
        <v/>
      </c>
      <c r="AB1074" s="259">
        <v>313</v>
      </c>
      <c r="AC1074" s="253">
        <f t="shared" si="171"/>
        <v>-595.67116378702281</v>
      </c>
      <c r="AD1074" s="253">
        <f t="shared" si="156"/>
        <v>4.2182465403620675E-5</v>
      </c>
      <c r="AE1074" s="253">
        <f t="shared" si="157"/>
        <v>2.9980004542962697E-3</v>
      </c>
      <c r="AF1074" s="253">
        <f>IF(OR(AE1074&lt;$T$757,AE1074&gt;$T$758),AD1074,"")</f>
        <v>4.2182465403620675E-5</v>
      </c>
      <c r="AG1074" s="253" t="str">
        <f t="shared" si="158"/>
        <v/>
      </c>
      <c r="AH1074" s="253" t="str">
        <f t="shared" si="159"/>
        <v/>
      </c>
      <c r="AI1074" s="253">
        <f t="shared" si="160"/>
        <v>1.1691555225214825E-3</v>
      </c>
      <c r="AJ1074" s="253" t="str">
        <f t="shared" si="161"/>
        <v/>
      </c>
      <c r="AK1074" s="253" t="str">
        <f t="shared" si="162"/>
        <v/>
      </c>
      <c r="AO1074" s="259">
        <v>313</v>
      </c>
      <c r="AP1074" s="253">
        <f t="shared" si="163"/>
        <v>-3511.7807235266291</v>
      </c>
      <c r="AQ1074" s="253">
        <f t="shared" si="164"/>
        <v>7.1550248254530634E-6</v>
      </c>
      <c r="AR1074" s="253">
        <f t="shared" si="165"/>
        <v>2.9980004542962697E-3</v>
      </c>
      <c r="AS1074" s="253">
        <f>IF(OR(AR1074&lt;$T$757,AR1074&gt;$T$758),AQ1074,"")</f>
        <v>7.1550248254530634E-6</v>
      </c>
      <c r="AT1074" s="253" t="str">
        <f t="shared" si="166"/>
        <v/>
      </c>
      <c r="AU1074" s="253" t="str">
        <f t="shared" si="167"/>
        <v/>
      </c>
      <c r="AV1074" s="253">
        <f t="shared" si="168"/>
        <v>0</v>
      </c>
      <c r="AW1074" s="253">
        <f t="shared" si="169"/>
        <v>7.1550248254530634E-6</v>
      </c>
      <c r="AX1074" s="253" t="str">
        <f t="shared" si="170"/>
        <v/>
      </c>
      <c r="AZ1074" s="259"/>
      <c r="BA1074" s="259">
        <f>BA1073+$BD$753</f>
        <v>2.0351999999999926</v>
      </c>
      <c r="BB1074" s="274">
        <f t="shared" si="153"/>
        <v>0.95786644054558678</v>
      </c>
      <c r="BC1074" s="259">
        <f t="shared" si="154"/>
        <v>3.6440918643987352E-4</v>
      </c>
      <c r="BD1074" s="259" t="str">
        <f t="shared" si="151"/>
        <v/>
      </c>
      <c r="BE1074" s="254" t="str">
        <f t="shared" si="152"/>
        <v/>
      </c>
    </row>
    <row r="1075" spans="1:57" ht="20.100000000000001" customHeight="1" x14ac:dyDescent="0.25">
      <c r="A1075" s="247">
        <v>314</v>
      </c>
      <c r="B1075" s="247">
        <f>$B$755+(A1075*$B$758)</f>
        <v>-6595.9359518044075</v>
      </c>
      <c r="C1075" s="247">
        <f>_xlfn.NORM.DIST($B1075,$B$752,$B$753,0)</f>
        <v>3.8459158272932265E-6</v>
      </c>
      <c r="D1075" s="247">
        <f>_xlfn.NORM.DIST($B1075,$B$752,$B$753,1)</f>
        <v>3.03477689593197E-3</v>
      </c>
      <c r="E1075" s="247">
        <f>IF(OR(D1075&lt;$F$757,D1075&gt;$F$758),C1075,"")</f>
        <v>3.8459158272932265E-6</v>
      </c>
      <c r="F1075" s="247" t="str">
        <f>IF(AND(D1075&gt;$F$757,D1075&lt;$F$758),C1075,"")</f>
        <v/>
      </c>
      <c r="G1075" s="247" t="str">
        <f>IF(C1075=MAX($C$761:$C$2761),C1075,"")</f>
        <v/>
      </c>
      <c r="H1075" s="247">
        <f>_xlfn.NORM.DIST(B1075,$F$753,$F$754,0)</f>
        <v>0</v>
      </c>
      <c r="I1075" s="247">
        <f>IF(H1075=MAX($H$761:$H$2761),C1075,"")</f>
        <v>3.8459158272932265E-6</v>
      </c>
      <c r="J1075" s="247" t="str">
        <f>IF(I1075=MIN($I$761:$I$2761),I1075,"")</f>
        <v/>
      </c>
      <c r="K1075" s="247"/>
      <c r="L1075" s="247"/>
      <c r="M1075" s="247"/>
      <c r="N1075" s="247"/>
      <c r="O1075" s="247">
        <v>314</v>
      </c>
      <c r="P1075" s="247">
        <f>$P$755+(O1075*$P$758)</f>
        <v>-384.38162180940731</v>
      </c>
      <c r="Q1075" s="247">
        <f>_xlfn.NORM.DIST(P1075,P$752,P$753,0)</f>
        <v>6.5995388524155781E-5</v>
      </c>
      <c r="R1075" s="247">
        <f>_xlfn.NORM.DIST(P1075,P$752,P$753,1)</f>
        <v>3.0347768959319656E-3</v>
      </c>
      <c r="S1075" s="253">
        <f>IF(OR(R1075&lt;$T$757,R1075&gt;$T$758),Q1075,"")</f>
        <v>6.5995388524155781E-5</v>
      </c>
      <c r="T1075" s="253" t="str">
        <f>IF(AND(R1075&gt;$T$757,R1075&lt;$T$758),Q1075,"")</f>
        <v/>
      </c>
      <c r="U1075" s="253" t="str">
        <f>IF(Q1075=MAX($Q$761:$Q$2761),Q1075,"")</f>
        <v/>
      </c>
      <c r="V1075" s="253">
        <f>_xlfn.NORM.DIST(P1075,$T$753,$T$754,0)</f>
        <v>2.4865603118884264E-58</v>
      </c>
      <c r="W1075" s="253" t="str">
        <f>IF(V1075=MAX($V$761:$V$2761),Q1075,"")</f>
        <v/>
      </c>
      <c r="X1075" s="253" t="str">
        <f t="shared" si="155"/>
        <v/>
      </c>
      <c r="AB1075" s="253">
        <v>314</v>
      </c>
      <c r="AC1075" s="253">
        <f t="shared" si="171"/>
        <v>-594.80410241324262</v>
      </c>
      <c r="AD1075" s="253">
        <f t="shared" si="156"/>
        <v>4.2648351566400031E-5</v>
      </c>
      <c r="AE1075" s="253">
        <f t="shared" si="157"/>
        <v>3.03477689593197E-3</v>
      </c>
      <c r="AF1075" s="253">
        <f>IF(OR(AE1075&lt;$T$757,AE1075&gt;$T$758),AD1075,"")</f>
        <v>4.2648351566400031E-5</v>
      </c>
      <c r="AG1075" s="253" t="str">
        <f t="shared" si="158"/>
        <v/>
      </c>
      <c r="AH1075" s="253" t="str">
        <f t="shared" si="159"/>
        <v/>
      </c>
      <c r="AI1075" s="253">
        <f t="shared" si="160"/>
        <v>1.1736095636986331E-3</v>
      </c>
      <c r="AJ1075" s="253" t="str">
        <f t="shared" si="161"/>
        <v/>
      </c>
      <c r="AK1075" s="253" t="str">
        <f t="shared" si="162"/>
        <v/>
      </c>
      <c r="AO1075" s="253">
        <v>314</v>
      </c>
      <c r="AP1075" s="253">
        <f t="shared" si="163"/>
        <v>-3506.6689611925294</v>
      </c>
      <c r="AQ1075" s="253">
        <f t="shared" si="164"/>
        <v>7.2340488234253311E-6</v>
      </c>
      <c r="AR1075" s="253">
        <f t="shared" si="165"/>
        <v>3.0347768959319656E-3</v>
      </c>
      <c r="AS1075" s="253">
        <f>IF(OR(AR1075&lt;$T$757,AR1075&gt;$T$758),AQ1075,"")</f>
        <v>7.2340488234253311E-6</v>
      </c>
      <c r="AT1075" s="253" t="str">
        <f t="shared" si="166"/>
        <v/>
      </c>
      <c r="AU1075" s="253" t="str">
        <f t="shared" si="167"/>
        <v/>
      </c>
      <c r="AV1075" s="253">
        <f t="shared" si="168"/>
        <v>0</v>
      </c>
      <c r="AW1075" s="253">
        <f t="shared" si="169"/>
        <v>7.2340488234253311E-6</v>
      </c>
      <c r="AX1075" s="253" t="str">
        <f t="shared" si="170"/>
        <v/>
      </c>
      <c r="AZ1075" s="259"/>
      <c r="BA1075" s="259">
        <f>BA1074+$BD$753</f>
        <v>2.0415999999999928</v>
      </c>
      <c r="BB1075" s="274">
        <f t="shared" si="153"/>
        <v>0.95750203135914691</v>
      </c>
      <c r="BC1075" s="259">
        <f t="shared" si="154"/>
        <v>3.6610287340166359E-4</v>
      </c>
      <c r="BD1075" s="259" t="str">
        <f t="shared" si="151"/>
        <v/>
      </c>
      <c r="BE1075" s="254" t="str">
        <f t="shared" si="152"/>
        <v/>
      </c>
    </row>
    <row r="1076" spans="1:57" ht="20.100000000000001" customHeight="1" x14ac:dyDescent="0.25">
      <c r="A1076" s="247">
        <v>315</v>
      </c>
      <c r="B1076" s="247">
        <f>$B$755+(A1076*$B$758)</f>
        <v>-6586.3208848192698</v>
      </c>
      <c r="C1076" s="247">
        <f>_xlfn.NORM.DIST($B1076,$B$752,$B$753,0)</f>
        <v>3.8883300062536232E-6</v>
      </c>
      <c r="D1076" s="247">
        <f>_xlfn.NORM.DIST($B1076,$B$752,$B$753,1)</f>
        <v>3.0719592186504927E-3</v>
      </c>
      <c r="E1076" s="247">
        <f>IF(OR(D1076&lt;$F$757,D1076&gt;$F$758),C1076,"")</f>
        <v>3.8883300062536232E-6</v>
      </c>
      <c r="F1076" s="247" t="str">
        <f>IF(AND(D1076&gt;$F$757,D1076&lt;$F$758),C1076,"")</f>
        <v/>
      </c>
      <c r="G1076" s="247" t="str">
        <f>IF(C1076=MAX($C$761:$C$2761),C1076,"")</f>
        <v/>
      </c>
      <c r="H1076" s="247">
        <f>_xlfn.NORM.DIST(B1076,$F$753,$F$754,0)</f>
        <v>0</v>
      </c>
      <c r="I1076" s="247">
        <f>IF(H1076=MAX($H$761:$H$2761),C1076,"")</f>
        <v>3.8883300062536232E-6</v>
      </c>
      <c r="J1076" s="247" t="str">
        <f>IF(I1076=MIN($I$761:$I$2761),I1076,"")</f>
        <v/>
      </c>
      <c r="K1076" s="247"/>
      <c r="L1076" s="247"/>
      <c r="M1076" s="247"/>
      <c r="N1076" s="247"/>
      <c r="O1076" s="247">
        <v>315</v>
      </c>
      <c r="P1076" s="247">
        <f>$P$755+(O1076*$P$758)</f>
        <v>-383.82129874554516</v>
      </c>
      <c r="Q1076" s="247">
        <f>_xlfn.NORM.DIST(P1076,P$752,P$753,0)</f>
        <v>6.6723210022369604E-5</v>
      </c>
      <c r="R1076" s="247">
        <f>_xlfn.NORM.DIST(P1076,P$752,P$753,1)</f>
        <v>3.0719592186504927E-3</v>
      </c>
      <c r="S1076" s="253">
        <f>IF(OR(R1076&lt;$T$757,R1076&gt;$T$758),Q1076,"")</f>
        <v>6.6723210022369604E-5</v>
      </c>
      <c r="T1076" s="253" t="str">
        <f>IF(AND(R1076&gt;$T$757,R1076&lt;$T$758),Q1076,"")</f>
        <v/>
      </c>
      <c r="U1076" s="253" t="str">
        <f>IF(Q1076=MAX($Q$761:$Q$2761),Q1076,"")</f>
        <v/>
      </c>
      <c r="V1076" s="253">
        <f>_xlfn.NORM.DIST(P1076,$T$753,$T$754,0)</f>
        <v>2.3331017794139904E-58</v>
      </c>
      <c r="W1076" s="253" t="str">
        <f>IF(V1076=MAX($V$761:$V$2761),Q1076,"")</f>
        <v/>
      </c>
      <c r="X1076" s="253" t="str">
        <f t="shared" si="155"/>
        <v/>
      </c>
      <c r="AB1076" s="253">
        <v>315</v>
      </c>
      <c r="AC1076" s="253">
        <f t="shared" si="171"/>
        <v>-593.93704103946243</v>
      </c>
      <c r="AD1076" s="253">
        <f t="shared" si="156"/>
        <v>4.3118693325537325E-5</v>
      </c>
      <c r="AE1076" s="253">
        <f t="shared" si="157"/>
        <v>3.071959218650487E-3</v>
      </c>
      <c r="AF1076" s="253">
        <f>IF(OR(AE1076&lt;$T$757,AE1076&gt;$T$758),AD1076,"")</f>
        <v>4.3118693325537325E-5</v>
      </c>
      <c r="AG1076" s="253" t="str">
        <f t="shared" si="158"/>
        <v/>
      </c>
      <c r="AH1076" s="253" t="str">
        <f t="shared" si="159"/>
        <v/>
      </c>
      <c r="AI1076" s="253">
        <f t="shared" si="160"/>
        <v>1.1780617239528638E-3</v>
      </c>
      <c r="AJ1076" s="253" t="str">
        <f t="shared" si="161"/>
        <v/>
      </c>
      <c r="AK1076" s="253" t="str">
        <f t="shared" si="162"/>
        <v/>
      </c>
      <c r="AO1076" s="253">
        <v>315</v>
      </c>
      <c r="AP1076" s="253">
        <f t="shared" si="163"/>
        <v>-3501.5571988584297</v>
      </c>
      <c r="AQ1076" s="253">
        <f t="shared" si="164"/>
        <v>7.3138285833534018E-6</v>
      </c>
      <c r="AR1076" s="253">
        <f t="shared" si="165"/>
        <v>3.071959218650487E-3</v>
      </c>
      <c r="AS1076" s="253">
        <f>IF(OR(AR1076&lt;$T$757,AR1076&gt;$T$758),AQ1076,"")</f>
        <v>7.3138285833534018E-6</v>
      </c>
      <c r="AT1076" s="253" t="str">
        <f t="shared" si="166"/>
        <v/>
      </c>
      <c r="AU1076" s="253" t="str">
        <f t="shared" si="167"/>
        <v/>
      </c>
      <c r="AV1076" s="253">
        <f t="shared" si="168"/>
        <v>0</v>
      </c>
      <c r="AW1076" s="253">
        <f t="shared" si="169"/>
        <v>7.3138285833534018E-6</v>
      </c>
      <c r="AX1076" s="253" t="str">
        <f t="shared" si="170"/>
        <v/>
      </c>
      <c r="AZ1076" s="259"/>
      <c r="BA1076" s="259">
        <f>BA1075+$BD$753</f>
        <v>2.0479999999999929</v>
      </c>
      <c r="BB1076" s="274">
        <f t="shared" si="153"/>
        <v>0.95713592848574525</v>
      </c>
      <c r="BC1076" s="259">
        <f t="shared" si="154"/>
        <v>3.6779542457321401E-4</v>
      </c>
      <c r="BD1076" s="259" t="str">
        <f t="shared" ref="BD1076:BD1139" si="172">IF(BB1076&lt;(1-$AZ$760),BC1076,"")</f>
        <v/>
      </c>
      <c r="BE1076" s="254" t="str">
        <f t="shared" ref="BE1076:BE1139" si="173">IF(BB1076&lt;(1-$AZ$766),BC1076,"")</f>
        <v/>
      </c>
    </row>
    <row r="1077" spans="1:57" ht="20.100000000000001" customHeight="1" x14ac:dyDescent="0.25">
      <c r="A1077" s="247">
        <v>316</v>
      </c>
      <c r="B1077" s="247">
        <f>$B$755+(A1077*$B$758)</f>
        <v>-6576.7058178341322</v>
      </c>
      <c r="C1077" s="247">
        <f>_xlfn.NORM.DIST($B1077,$B$752,$B$753,0)</f>
        <v>3.9311490455433262E-6</v>
      </c>
      <c r="D1077" s="247">
        <f>_xlfn.NORM.DIST($B1077,$B$752,$B$753,1)</f>
        <v>3.1095513004577406E-3</v>
      </c>
      <c r="E1077" s="247">
        <f>IF(OR(D1077&lt;$F$757,D1077&gt;$F$758),C1077,"")</f>
        <v>3.9311490455433262E-6</v>
      </c>
      <c r="F1077" s="247" t="str">
        <f>IF(AND(D1077&gt;$F$757,D1077&lt;$F$758),C1077,"")</f>
        <v/>
      </c>
      <c r="G1077" s="247" t="str">
        <f>IF(C1077=MAX($C$761:$C$2761),C1077,"")</f>
        <v/>
      </c>
      <c r="H1077" s="247">
        <f>_xlfn.NORM.DIST(B1077,$F$753,$F$754,0)</f>
        <v>0</v>
      </c>
      <c r="I1077" s="247">
        <f>IF(H1077=MAX($H$761:$H$2761),C1077,"")</f>
        <v>3.9311490455433262E-6</v>
      </c>
      <c r="J1077" s="247" t="str">
        <f>IF(I1077=MIN($I$761:$I$2761),I1077,"")</f>
        <v/>
      </c>
      <c r="K1077" s="247"/>
      <c r="L1077" s="247"/>
      <c r="M1077" s="247"/>
      <c r="N1077" s="247"/>
      <c r="O1077" s="247">
        <v>316</v>
      </c>
      <c r="P1077" s="247">
        <f>$P$755+(O1077*$P$758)</f>
        <v>-383.26097568168302</v>
      </c>
      <c r="Q1077" s="247">
        <f>_xlfn.NORM.DIST(P1077,P$752,P$753,0)</f>
        <v>6.7457978868349253E-5</v>
      </c>
      <c r="R1077" s="247">
        <f>_xlfn.NORM.DIST(P1077,P$752,P$753,1)</f>
        <v>3.1095513004577406E-3</v>
      </c>
      <c r="S1077" s="253">
        <f>IF(OR(R1077&lt;$T$757,R1077&gt;$T$758),Q1077,"")</f>
        <v>6.7457978868349253E-5</v>
      </c>
      <c r="T1077" s="253" t="str">
        <f>IF(AND(R1077&gt;$T$757,R1077&lt;$T$758),Q1077,"")</f>
        <v/>
      </c>
      <c r="U1077" s="253" t="str">
        <f>IF(Q1077=MAX($Q$761:$Q$2761),Q1077,"")</f>
        <v/>
      </c>
      <c r="V1077" s="253">
        <f>_xlfn.NORM.DIST(P1077,$T$753,$T$754,0)</f>
        <v>2.1890789432911645E-58</v>
      </c>
      <c r="W1077" s="253" t="str">
        <f>IF(V1077=MAX($V$761:$V$2761),Q1077,"")</f>
        <v/>
      </c>
      <c r="X1077" s="253" t="str">
        <f t="shared" si="155"/>
        <v/>
      </c>
      <c r="AB1077" s="253">
        <v>316</v>
      </c>
      <c r="AC1077" s="253">
        <f t="shared" si="171"/>
        <v>-593.06997966568224</v>
      </c>
      <c r="AD1077" s="253">
        <f t="shared" si="156"/>
        <v>4.3593524685184644E-5</v>
      </c>
      <c r="AE1077" s="253">
        <f t="shared" si="157"/>
        <v>3.1095513004577384E-3</v>
      </c>
      <c r="AF1077" s="253">
        <f>IF(OR(AE1077&lt;$T$757,AE1077&gt;$T$758),AD1077,"")</f>
        <v>4.3593524685184644E-5</v>
      </c>
      <c r="AG1077" s="253" t="str">
        <f t="shared" si="158"/>
        <v/>
      </c>
      <c r="AH1077" s="253" t="str">
        <f t="shared" si="159"/>
        <v/>
      </c>
      <c r="AI1077" s="253">
        <f t="shared" si="160"/>
        <v>1.1825118534105586E-3</v>
      </c>
      <c r="AJ1077" s="253" t="str">
        <f t="shared" si="161"/>
        <v/>
      </c>
      <c r="AK1077" s="253" t="str">
        <f t="shared" si="162"/>
        <v/>
      </c>
      <c r="AO1077" s="253">
        <v>316</v>
      </c>
      <c r="AP1077" s="253">
        <f t="shared" si="163"/>
        <v>-3496.44543652433</v>
      </c>
      <c r="AQ1077" s="253">
        <f t="shared" si="164"/>
        <v>7.3943698730497744E-6</v>
      </c>
      <c r="AR1077" s="253">
        <f t="shared" si="165"/>
        <v>3.1095513004577384E-3</v>
      </c>
      <c r="AS1077" s="253">
        <f>IF(OR(AR1077&lt;$T$757,AR1077&gt;$T$758),AQ1077,"")</f>
        <v>7.3943698730497744E-6</v>
      </c>
      <c r="AT1077" s="253" t="str">
        <f t="shared" si="166"/>
        <v/>
      </c>
      <c r="AU1077" s="253" t="str">
        <f t="shared" si="167"/>
        <v/>
      </c>
      <c r="AV1077" s="253">
        <f t="shared" si="168"/>
        <v>0</v>
      </c>
      <c r="AW1077" s="253">
        <f t="shared" si="169"/>
        <v>7.3943698730497744E-6</v>
      </c>
      <c r="AX1077" s="253" t="str">
        <f t="shared" si="170"/>
        <v/>
      </c>
      <c r="AZ1077" s="259"/>
      <c r="BA1077" s="259">
        <f>BA1076+$BD$753</f>
        <v>2.0543999999999931</v>
      </c>
      <c r="BB1077" s="274">
        <f t="shared" ref="BB1077:BB1140" si="174">_xlfn.CHISQ.DIST.RT(BA1077,7)</f>
        <v>0.95676813306117203</v>
      </c>
      <c r="BC1077" s="259">
        <f t="shared" ref="BC1077:BC1140" si="175">BB1077-BB1078</f>
        <v>3.6948680798920552E-4</v>
      </c>
      <c r="BD1077" s="259" t="str">
        <f t="shared" si="172"/>
        <v/>
      </c>
      <c r="BE1077" s="254" t="str">
        <f t="shared" si="173"/>
        <v/>
      </c>
    </row>
    <row r="1078" spans="1:57" ht="20.100000000000001" customHeight="1" x14ac:dyDescent="0.25">
      <c r="A1078" s="247">
        <v>317</v>
      </c>
      <c r="B1078" s="247">
        <f>$B$755+(A1078*$B$758)</f>
        <v>-6567.0907508489945</v>
      </c>
      <c r="C1078" s="247">
        <f>_xlfn.NORM.DIST($B1078,$B$752,$B$753,0)</f>
        <v>3.9743760258195579E-6</v>
      </c>
      <c r="D1078" s="247">
        <f>_xlfn.NORM.DIST($B1078,$B$752,$B$753,1)</f>
        <v>3.1475570489118633E-3</v>
      </c>
      <c r="E1078" s="247">
        <f>IF(OR(D1078&lt;$F$757,D1078&gt;$F$758),C1078,"")</f>
        <v>3.9743760258195579E-6</v>
      </c>
      <c r="F1078" s="247" t="str">
        <f>IF(AND(D1078&gt;$F$757,D1078&lt;$F$758),C1078,"")</f>
        <v/>
      </c>
      <c r="G1078" s="247" t="str">
        <f>IF(C1078=MAX($C$761:$C$2761),C1078,"")</f>
        <v/>
      </c>
      <c r="H1078" s="247">
        <f>_xlfn.NORM.DIST(B1078,$F$753,$F$754,0)</f>
        <v>0</v>
      </c>
      <c r="I1078" s="247">
        <f>IF(H1078=MAX($H$761:$H$2761),C1078,"")</f>
        <v>3.9743760258195579E-6</v>
      </c>
      <c r="J1078" s="247" t="str">
        <f>IF(I1078=MIN($I$761:$I$2761),I1078,"")</f>
        <v/>
      </c>
      <c r="K1078" s="247"/>
      <c r="L1078" s="247"/>
      <c r="M1078" s="247"/>
      <c r="N1078" s="247"/>
      <c r="O1078" s="247">
        <v>317</v>
      </c>
      <c r="P1078" s="247">
        <f>$P$755+(O1078*$P$758)</f>
        <v>-382.70065261782099</v>
      </c>
      <c r="Q1078" s="247">
        <f>_xlfn.NORM.DIST(P1078,P$752,P$753,0)</f>
        <v>6.8199747925750428E-5</v>
      </c>
      <c r="R1078" s="247">
        <f>_xlfn.NORM.DIST(P1078,P$752,P$753,1)</f>
        <v>3.1475570489118564E-3</v>
      </c>
      <c r="S1078" s="253">
        <f>IF(OR(R1078&lt;$T$757,R1078&gt;$T$758),Q1078,"")</f>
        <v>6.8199747925750428E-5</v>
      </c>
      <c r="T1078" s="253" t="str">
        <f>IF(AND(R1078&gt;$T$757,R1078&lt;$T$758),Q1078,"")</f>
        <v/>
      </c>
      <c r="U1078" s="253" t="str">
        <f>IF(Q1078=MAX($Q$761:$Q$2761),Q1078,"")</f>
        <v/>
      </c>
      <c r="V1078" s="253">
        <f>_xlfn.NORM.DIST(P1078,$T$753,$T$754,0)</f>
        <v>2.0539138025569704E-58</v>
      </c>
      <c r="W1078" s="253" t="str">
        <f>IF(V1078=MAX($V$761:$V$2761),Q1078,"")</f>
        <v/>
      </c>
      <c r="X1078" s="253" t="str">
        <f t="shared" si="155"/>
        <v/>
      </c>
      <c r="AB1078" s="253">
        <v>317</v>
      </c>
      <c r="AC1078" s="253">
        <f t="shared" si="171"/>
        <v>-592.20291829190194</v>
      </c>
      <c r="AD1078" s="253">
        <f t="shared" si="156"/>
        <v>4.4072879807543619E-5</v>
      </c>
      <c r="AE1078" s="253">
        <f t="shared" si="157"/>
        <v>3.1475570489118564E-3</v>
      </c>
      <c r="AF1078" s="253">
        <f>IF(OR(AE1078&lt;$T$757,AE1078&gt;$T$758),AD1078,"")</f>
        <v>4.4072879807543619E-5</v>
      </c>
      <c r="AG1078" s="253" t="str">
        <f t="shared" si="158"/>
        <v/>
      </c>
      <c r="AH1078" s="253" t="str">
        <f t="shared" si="159"/>
        <v/>
      </c>
      <c r="AI1078" s="253">
        <f t="shared" si="160"/>
        <v>1.1869598017284146E-3</v>
      </c>
      <c r="AJ1078" s="253" t="str">
        <f t="shared" si="161"/>
        <v/>
      </c>
      <c r="AK1078" s="253" t="str">
        <f t="shared" si="162"/>
        <v/>
      </c>
      <c r="AO1078" s="253">
        <v>317</v>
      </c>
      <c r="AP1078" s="253">
        <f t="shared" si="163"/>
        <v>-3491.3336741902299</v>
      </c>
      <c r="AQ1078" s="253">
        <f t="shared" si="164"/>
        <v>7.4756784871354794E-6</v>
      </c>
      <c r="AR1078" s="253">
        <f t="shared" si="165"/>
        <v>3.1475570489118564E-3</v>
      </c>
      <c r="AS1078" s="253">
        <f>IF(OR(AR1078&lt;$T$757,AR1078&gt;$T$758),AQ1078,"")</f>
        <v>7.4756784871354794E-6</v>
      </c>
      <c r="AT1078" s="253" t="str">
        <f t="shared" si="166"/>
        <v/>
      </c>
      <c r="AU1078" s="253" t="str">
        <f t="shared" si="167"/>
        <v/>
      </c>
      <c r="AV1078" s="253">
        <f t="shared" si="168"/>
        <v>0</v>
      </c>
      <c r="AW1078" s="253">
        <f t="shared" si="169"/>
        <v>7.4756784871354794E-6</v>
      </c>
      <c r="AX1078" s="253" t="str">
        <f t="shared" si="170"/>
        <v/>
      </c>
      <c r="AZ1078" s="259"/>
      <c r="BA1078" s="259">
        <f>BA1077+$BD$753</f>
        <v>2.0607999999999933</v>
      </c>
      <c r="BB1078" s="274">
        <f t="shared" si="174"/>
        <v>0.95639864625318283</v>
      </c>
      <c r="BC1078" s="259">
        <f t="shared" si="175"/>
        <v>3.7117699187150244E-4</v>
      </c>
      <c r="BD1078" s="259" t="str">
        <f t="shared" si="172"/>
        <v/>
      </c>
      <c r="BE1078" s="254" t="str">
        <f t="shared" si="173"/>
        <v/>
      </c>
    </row>
    <row r="1079" spans="1:57" ht="20.100000000000001" customHeight="1" x14ac:dyDescent="0.25">
      <c r="A1079" s="247">
        <v>318</v>
      </c>
      <c r="B1079" s="247">
        <f>$B$755+(A1079*$B$758)</f>
        <v>-6557.4756838638568</v>
      </c>
      <c r="C1079" s="247">
        <f>_xlfn.NORM.DIST($B1079,$B$752,$B$753,0)</f>
        <v>4.0180140419507512E-6</v>
      </c>
      <c r="D1079" s="247">
        <f>_xlfn.NORM.DIST($B1079,$B$752,$B$753,1)</f>
        <v>3.1859804012600796E-3</v>
      </c>
      <c r="E1079" s="247">
        <f>IF(OR(D1079&lt;$F$757,D1079&gt;$F$758),C1079,"")</f>
        <v>4.0180140419507512E-6</v>
      </c>
      <c r="F1079" s="247" t="str">
        <f>IF(AND(D1079&gt;$F$757,D1079&lt;$F$758),C1079,"")</f>
        <v/>
      </c>
      <c r="G1079" s="247" t="str">
        <f>IF(C1079=MAX($C$761:$C$2761),C1079,"")</f>
        <v/>
      </c>
      <c r="H1079" s="247">
        <f>_xlfn.NORM.DIST(B1079,$F$753,$F$754,0)</f>
        <v>0</v>
      </c>
      <c r="I1079" s="247">
        <f>IF(H1079=MAX($H$761:$H$2761),C1079,"")</f>
        <v>4.0180140419507512E-6</v>
      </c>
      <c r="J1079" s="247" t="str">
        <f>IF(I1079=MIN($I$761:$I$2761),I1079,"")</f>
        <v/>
      </c>
      <c r="K1079" s="247"/>
      <c r="L1079" s="247"/>
      <c r="M1079" s="247"/>
      <c r="N1079" s="247"/>
      <c r="O1079" s="247">
        <v>318</v>
      </c>
      <c r="P1079" s="247">
        <f>$P$755+(O1079*$P$758)</f>
        <v>-382.14032955395885</v>
      </c>
      <c r="Q1079" s="247">
        <f>_xlfn.NORM.DIST(P1079,P$752,P$753,0)</f>
        <v>6.8948570302091526E-5</v>
      </c>
      <c r="R1079" s="247">
        <f>_xlfn.NORM.DIST(P1079,P$752,P$753,1)</f>
        <v>3.1859804012600761E-3</v>
      </c>
      <c r="S1079" s="253">
        <f>IF(OR(R1079&lt;$T$757,R1079&gt;$T$758),Q1079,"")</f>
        <v>6.8948570302091526E-5</v>
      </c>
      <c r="T1079" s="253" t="str">
        <f>IF(AND(R1079&gt;$T$757,R1079&lt;$T$758),Q1079,"")</f>
        <v/>
      </c>
      <c r="U1079" s="253" t="str">
        <f>IF(Q1079=MAX($Q$761:$Q$2761),Q1079,"")</f>
        <v/>
      </c>
      <c r="V1079" s="253">
        <f>_xlfn.NORM.DIST(P1079,$T$753,$T$754,0)</f>
        <v>1.9270636286606727E-58</v>
      </c>
      <c r="W1079" s="253" t="str">
        <f>IF(V1079=MAX($V$761:$V$2761),Q1079,"")</f>
        <v/>
      </c>
      <c r="X1079" s="253" t="str">
        <f t="shared" si="155"/>
        <v/>
      </c>
      <c r="AB1079" s="253">
        <v>318</v>
      </c>
      <c r="AC1079" s="253">
        <f t="shared" si="171"/>
        <v>-591.33585691812164</v>
      </c>
      <c r="AD1079" s="253">
        <f t="shared" si="156"/>
        <v>4.4556793012407868E-5</v>
      </c>
      <c r="AE1079" s="253">
        <f t="shared" si="157"/>
        <v>3.1859804012600796E-3</v>
      </c>
      <c r="AF1079" s="253">
        <f>IF(OR(AE1079&lt;$T$757,AE1079&gt;$T$758),AD1079,"")</f>
        <v>4.4556793012407868E-5</v>
      </c>
      <c r="AG1079" s="253" t="str">
        <f t="shared" si="158"/>
        <v/>
      </c>
      <c r="AH1079" s="253" t="str">
        <f t="shared" si="159"/>
        <v/>
      </c>
      <c r="AI1079" s="253">
        <f t="shared" si="160"/>
        <v>1.1914054181013068E-3</v>
      </c>
      <c r="AJ1079" s="253" t="str">
        <f t="shared" si="161"/>
        <v/>
      </c>
      <c r="AK1079" s="253" t="str">
        <f t="shared" si="162"/>
        <v/>
      </c>
      <c r="AO1079" s="253">
        <v>318</v>
      </c>
      <c r="AP1079" s="253">
        <f t="shared" si="163"/>
        <v>-3486.2219118561297</v>
      </c>
      <c r="AQ1079" s="253">
        <f t="shared" si="164"/>
        <v>7.5577602469624199E-6</v>
      </c>
      <c r="AR1079" s="253">
        <f t="shared" si="165"/>
        <v>3.1859804012600796E-3</v>
      </c>
      <c r="AS1079" s="253">
        <f>IF(OR(AR1079&lt;$T$757,AR1079&gt;$T$758),AQ1079,"")</f>
        <v>7.5577602469624199E-6</v>
      </c>
      <c r="AT1079" s="253" t="str">
        <f t="shared" si="166"/>
        <v/>
      </c>
      <c r="AU1079" s="253" t="str">
        <f t="shared" si="167"/>
        <v/>
      </c>
      <c r="AV1079" s="253">
        <f t="shared" si="168"/>
        <v>0</v>
      </c>
      <c r="AW1079" s="253">
        <f t="shared" si="169"/>
        <v>7.5577602469624199E-6</v>
      </c>
      <c r="AX1079" s="253" t="str">
        <f t="shared" si="170"/>
        <v/>
      </c>
      <c r="AZ1079" s="259"/>
      <c r="BA1079" s="259">
        <f>BA1078+$BD$753</f>
        <v>2.0671999999999935</v>
      </c>
      <c r="BB1079" s="274">
        <f t="shared" si="174"/>
        <v>0.95602746926131132</v>
      </c>
      <c r="BC1079" s="259">
        <f t="shared" si="175"/>
        <v>3.728659446282645E-4</v>
      </c>
      <c r="BD1079" s="259" t="str">
        <f t="shared" si="172"/>
        <v/>
      </c>
      <c r="BE1079" s="254" t="str">
        <f t="shared" si="173"/>
        <v/>
      </c>
    </row>
    <row r="1080" spans="1:57" ht="20.100000000000001" customHeight="1" x14ac:dyDescent="0.25">
      <c r="A1080" s="247">
        <v>319</v>
      </c>
      <c r="B1080" s="247">
        <f>$B$755+(A1080*$B$758)</f>
        <v>-6547.8606168787192</v>
      </c>
      <c r="C1080" s="247">
        <f>_xlfn.NORM.DIST($B1080,$B$752,$B$753,0)</f>
        <v>4.0620662029736691E-6</v>
      </c>
      <c r="D1080" s="247">
        <f>_xlfn.NORM.DIST($B1080,$B$752,$B$753,1)</f>
        <v>3.2248253245751404E-3</v>
      </c>
      <c r="E1080" s="247">
        <f>IF(OR(D1080&lt;$F$757,D1080&gt;$F$758),C1080,"")</f>
        <v>4.0620662029736691E-6</v>
      </c>
      <c r="F1080" s="247" t="str">
        <f>IF(AND(D1080&gt;$F$757,D1080&lt;$F$758),C1080,"")</f>
        <v/>
      </c>
      <c r="G1080" s="247" t="str">
        <f>IF(C1080=MAX($C$761:$C$2761),C1080,"")</f>
        <v/>
      </c>
      <c r="H1080" s="247">
        <f>_xlfn.NORM.DIST(B1080,$F$753,$F$754,0)</f>
        <v>0</v>
      </c>
      <c r="I1080" s="247">
        <f>IF(H1080=MAX($H$761:$H$2761),C1080,"")</f>
        <v>4.0620662029736691E-6</v>
      </c>
      <c r="J1080" s="247" t="str">
        <f>IF(I1080=MIN($I$761:$I$2761),I1080,"")</f>
        <v/>
      </c>
      <c r="K1080" s="247"/>
      <c r="L1080" s="247"/>
      <c r="M1080" s="247"/>
      <c r="N1080" s="247"/>
      <c r="O1080" s="247">
        <v>319</v>
      </c>
      <c r="P1080" s="247">
        <f>$P$755+(O1080*$P$758)</f>
        <v>-381.58000649009671</v>
      </c>
      <c r="Q1080" s="247">
        <f>_xlfn.NORM.DIST(P1080,P$752,P$753,0)</f>
        <v>6.9704499348017263E-5</v>
      </c>
      <c r="R1080" s="247">
        <f>_xlfn.NORM.DIST(P1080,P$752,P$753,1)</f>
        <v>3.2248253245751404E-3</v>
      </c>
      <c r="S1080" s="253">
        <f>IF(OR(R1080&lt;$T$757,R1080&gt;$T$758),Q1080,"")</f>
        <v>6.9704499348017263E-5</v>
      </c>
      <c r="T1080" s="253" t="str">
        <f>IF(AND(R1080&gt;$T$757,R1080&lt;$T$758),Q1080,"")</f>
        <v/>
      </c>
      <c r="U1080" s="253" t="str">
        <f>IF(Q1080=MAX($Q$761:$Q$2761),Q1080,"")</f>
        <v/>
      </c>
      <c r="V1080" s="253">
        <f>_xlfn.NORM.DIST(P1080,$T$753,$T$754,0)</f>
        <v>1.8080188212238769E-58</v>
      </c>
      <c r="W1080" s="253" t="str">
        <f>IF(V1080=MAX($V$761:$V$2761),Q1080,"")</f>
        <v/>
      </c>
      <c r="X1080" s="253" t="str">
        <f t="shared" si="155"/>
        <v/>
      </c>
      <c r="AB1080" s="253">
        <v>319</v>
      </c>
      <c r="AC1080" s="253">
        <f t="shared" si="171"/>
        <v>-590.46879554434145</v>
      </c>
      <c r="AD1080" s="253">
        <f t="shared" si="156"/>
        <v>4.5045298776686998E-5</v>
      </c>
      <c r="AE1080" s="253">
        <f t="shared" si="157"/>
        <v>3.2248253245751404E-3</v>
      </c>
      <c r="AF1080" s="253">
        <f>IF(OR(AE1080&lt;$T$757,AE1080&gt;$T$758),AD1080,"")</f>
        <v>4.5045298776686998E-5</v>
      </c>
      <c r="AG1080" s="253" t="str">
        <f t="shared" si="158"/>
        <v/>
      </c>
      <c r="AH1080" s="253" t="str">
        <f t="shared" si="159"/>
        <v/>
      </c>
      <c r="AI1080" s="253">
        <f t="shared" si="160"/>
        <v>1.19584855127022E-3</v>
      </c>
      <c r="AJ1080" s="253" t="str">
        <f t="shared" si="161"/>
        <v/>
      </c>
      <c r="AK1080" s="253" t="str">
        <f t="shared" si="162"/>
        <v/>
      </c>
      <c r="AO1080" s="253">
        <v>319</v>
      </c>
      <c r="AP1080" s="253">
        <f t="shared" si="163"/>
        <v>-3481.11014952203</v>
      </c>
      <c r="AQ1080" s="253">
        <f t="shared" si="164"/>
        <v>7.6406210005326364E-6</v>
      </c>
      <c r="AR1080" s="253">
        <f t="shared" si="165"/>
        <v>3.2248253245751352E-3</v>
      </c>
      <c r="AS1080" s="253">
        <f>IF(OR(AR1080&lt;$T$757,AR1080&gt;$T$758),AQ1080,"")</f>
        <v>7.6406210005326364E-6</v>
      </c>
      <c r="AT1080" s="253" t="str">
        <f t="shared" si="166"/>
        <v/>
      </c>
      <c r="AU1080" s="253" t="str">
        <f t="shared" si="167"/>
        <v/>
      </c>
      <c r="AV1080" s="253">
        <f t="shared" si="168"/>
        <v>0</v>
      </c>
      <c r="AW1080" s="253">
        <f t="shared" si="169"/>
        <v>7.6406210005326364E-6</v>
      </c>
      <c r="AX1080" s="253" t="str">
        <f t="shared" si="170"/>
        <v/>
      </c>
      <c r="AZ1080" s="259"/>
      <c r="BA1080" s="259">
        <f>BA1079+$BD$753</f>
        <v>2.0735999999999937</v>
      </c>
      <c r="BB1080" s="274">
        <f t="shared" si="174"/>
        <v>0.95565460331668306</v>
      </c>
      <c r="BC1080" s="259">
        <f t="shared" si="175"/>
        <v>3.745536348540579E-4</v>
      </c>
      <c r="BD1080" s="259" t="str">
        <f t="shared" si="172"/>
        <v/>
      </c>
      <c r="BE1080" s="254" t="str">
        <f t="shared" si="173"/>
        <v/>
      </c>
    </row>
    <row r="1081" spans="1:57" ht="20.100000000000001" customHeight="1" x14ac:dyDescent="0.25">
      <c r="A1081" s="248">
        <v>320</v>
      </c>
      <c r="B1081" s="247">
        <f>$B$755+(A1081*$B$758)</f>
        <v>-6538.2455498935824</v>
      </c>
      <c r="C1081" s="247">
        <f>_xlfn.NORM.DIST($B1081,$B$752,$B$753,0)</f>
        <v>4.1065356320488883E-6</v>
      </c>
      <c r="D1081" s="247">
        <f>_xlfn.NORM.DIST($B1081,$B$752,$B$753,1)</f>
        <v>3.2640958158913066E-3</v>
      </c>
      <c r="E1081" s="247">
        <f>IF(OR(D1081&lt;$F$757,D1081&gt;$F$758),C1081,"")</f>
        <v>4.1065356320488883E-6</v>
      </c>
      <c r="F1081" s="247" t="str">
        <f>IF(AND(D1081&gt;$F$757,D1081&lt;$F$758),C1081,"")</f>
        <v/>
      </c>
      <c r="G1081" s="247" t="str">
        <f>IF(C1081=MAX($C$761:$C$2761),C1081,"")</f>
        <v/>
      </c>
      <c r="H1081" s="247">
        <f>_xlfn.NORM.DIST(B1081,$F$753,$F$754,0)</f>
        <v>0</v>
      </c>
      <c r="I1081" s="247">
        <f>IF(H1081=MAX($H$761:$H$2761),C1081,"")</f>
        <v>4.1065356320488883E-6</v>
      </c>
      <c r="J1081" s="247" t="str">
        <f>IF(I1081=MIN($I$761:$I$2761),I1081,"")</f>
        <v/>
      </c>
      <c r="K1081" s="247"/>
      <c r="L1081" s="247"/>
      <c r="M1081" s="247"/>
      <c r="N1081" s="247"/>
      <c r="O1081" s="248">
        <v>320</v>
      </c>
      <c r="P1081" s="247">
        <f>$P$755+(O1081*$P$758)</f>
        <v>-381.01968342623462</v>
      </c>
      <c r="Q1081" s="247">
        <f>_xlfn.NORM.DIST(P1081,P$752,P$753,0)</f>
        <v>7.0467588656534963E-5</v>
      </c>
      <c r="R1081" s="247">
        <f>_xlfn.NORM.DIST(P1081,P$752,P$753,1)</f>
        <v>3.2640958158913066E-3</v>
      </c>
      <c r="S1081" s="253">
        <f>IF(OR(R1081&lt;$T$757,R1081&gt;$T$758),Q1081,"")</f>
        <v>7.0467588656534963E-5</v>
      </c>
      <c r="T1081" s="253" t="str">
        <f>IF(AND(R1081&gt;$T$757,R1081&lt;$T$758),Q1081,"")</f>
        <v/>
      </c>
      <c r="U1081" s="253" t="str">
        <f>IF(Q1081=MAX($Q$761:$Q$2761),Q1081,"")</f>
        <v/>
      </c>
      <c r="V1081" s="253">
        <f>_xlfn.NORM.DIST(P1081,$T$753,$T$754,0)</f>
        <v>1.6963008936435968E-58</v>
      </c>
      <c r="W1081" s="253" t="str">
        <f>IF(V1081=MAX($V$761:$V$2761),Q1081,"")</f>
        <v/>
      </c>
      <c r="X1081" s="253" t="str">
        <f t="shared" ref="X1081:X1144" si="176">IF(W1081=MIN($W$761:$W$2761),W1081,"")</f>
        <v/>
      </c>
      <c r="AB1081" s="259">
        <v>320</v>
      </c>
      <c r="AC1081" s="253">
        <f t="shared" si="171"/>
        <v>-589.60173417056126</v>
      </c>
      <c r="AD1081" s="253">
        <f t="shared" ref="AD1081:AD1144" si="177">_xlfn.NORM.DIST(AC1081,AC$752,AC$753,0)</f>
        <v>4.5538431733913428E-5</v>
      </c>
      <c r="AE1081" s="253">
        <f t="shared" ref="AE1081:AE1144" si="178">_xlfn.NORM.DIST(AC1081,AC$752,AC$753,1)</f>
        <v>3.2640958158913066E-3</v>
      </c>
      <c r="AF1081" s="253">
        <f>IF(OR(AE1081&lt;$T$757,AE1081&gt;$T$758),AD1081,"")</f>
        <v>4.5538431733913428E-5</v>
      </c>
      <c r="AG1081" s="253" t="str">
        <f t="shared" ref="AG1081:AG1144" si="179">IF(AND(AE1081&gt;$AG$757,AE1081&lt;$AG$758),AD1081,"")</f>
        <v/>
      </c>
      <c r="AH1081" s="253" t="str">
        <f t="shared" ref="AH1081:AH1144" si="180">IF(AD1081=MAX($AD$761:$AD$2761),AD1081,"")</f>
        <v/>
      </c>
      <c r="AI1081" s="253">
        <f t="shared" ref="AI1081:AI1144" si="181">_xlfn.NORM.DIST(AC1081,$AG$753,$AG$754,0)</f>
        <v>1.2002890495302514E-3</v>
      </c>
      <c r="AJ1081" s="253" t="str">
        <f t="shared" ref="AJ1081:AJ1144" si="182">IF(AI1081=MAX($AI$761:$AI$2761),AD1081,"")</f>
        <v/>
      </c>
      <c r="AK1081" s="253" t="str">
        <f t="shared" ref="AK1081:AK1144" si="183">IF(AJ1081=MIN($AJ$761:$AJ$2761),AJ1081,"")</f>
        <v/>
      </c>
      <c r="AO1081" s="259">
        <v>320</v>
      </c>
      <c r="AP1081" s="253">
        <f t="shared" ref="AP1081:AP1144" si="184">AP$755+(AO1081*AP$758)</f>
        <v>-3475.9983871879303</v>
      </c>
      <c r="AQ1081" s="253">
        <f t="shared" ref="AQ1081:AQ1144" si="185">_xlfn.NORM.DIST(AP1081,AP$752,AP$753,0)</f>
        <v>7.7242666224147041E-6</v>
      </c>
      <c r="AR1081" s="253">
        <f t="shared" ref="AR1081:AR1144" si="186">_xlfn.NORM.DIST(AP1081,AP$752,AP$753,1)</f>
        <v>3.2640958158913066E-3</v>
      </c>
      <c r="AS1081" s="253">
        <f>IF(OR(AR1081&lt;$T$757,AR1081&gt;$T$758),AQ1081,"")</f>
        <v>7.7242666224147041E-6</v>
      </c>
      <c r="AT1081" s="253" t="str">
        <f t="shared" ref="AT1081:AT1144" si="187">IF(AND(AR1081&gt;$AG$757,AR1081&lt;$AG$758),AQ1081,"")</f>
        <v/>
      </c>
      <c r="AU1081" s="253" t="str">
        <f t="shared" ref="AU1081:AU1144" si="188">IF(AQ1081=MAX($AQ$761:$AQ$2761),AQ1081,"")</f>
        <v/>
      </c>
      <c r="AV1081" s="253">
        <f t="shared" ref="AV1081:AV1144" si="189">_xlfn.NORM.DIST(AP1081,$AT$753,$AT$754,0)</f>
        <v>0</v>
      </c>
      <c r="AW1081" s="253">
        <f t="shared" ref="AW1081:AW1144" si="190">IF(AV1081=MAX($AV$761:$AV$2761),AQ1081,"")</f>
        <v>7.7242666224147041E-6</v>
      </c>
      <c r="AX1081" s="253" t="str">
        <f t="shared" ref="AX1081:AX1144" si="191">IF(AW1081=MIN($AW$761:$AW$2761),AW1081,"")</f>
        <v/>
      </c>
      <c r="AZ1081" s="259"/>
      <c r="BA1081" s="259">
        <f>BA1080+$BD$753</f>
        <v>2.0799999999999939</v>
      </c>
      <c r="BB1081" s="274">
        <f t="shared" si="174"/>
        <v>0.955280049681829</v>
      </c>
      <c r="BC1081" s="259">
        <f t="shared" si="175"/>
        <v>3.7624003132907813E-4</v>
      </c>
      <c r="BD1081" s="259" t="str">
        <f t="shared" si="172"/>
        <v/>
      </c>
      <c r="BE1081" s="254" t="str">
        <f t="shared" si="173"/>
        <v/>
      </c>
    </row>
    <row r="1082" spans="1:57" ht="20.100000000000001" customHeight="1" x14ac:dyDescent="0.25">
      <c r="A1082" s="247">
        <v>321</v>
      </c>
      <c r="B1082" s="247">
        <f>$B$755+(A1082*$B$758)</f>
        <v>-6528.6304829084447</v>
      </c>
      <c r="C1082" s="247">
        <f>_xlfn.NORM.DIST($B1082,$B$752,$B$753,0)</f>
        <v>4.1514254664147035E-6</v>
      </c>
      <c r="D1082" s="247">
        <f>_xlfn.NORM.DIST($B1082,$B$752,$B$753,1)</f>
        <v>3.3037959023399892E-3</v>
      </c>
      <c r="E1082" s="247">
        <f>IF(OR(D1082&lt;$F$757,D1082&gt;$F$758),C1082,"")</f>
        <v>4.1514254664147035E-6</v>
      </c>
      <c r="F1082" s="247" t="str">
        <f>IF(AND(D1082&gt;$F$757,D1082&lt;$F$758),C1082,"")</f>
        <v/>
      </c>
      <c r="G1082" s="247" t="str">
        <f>IF(C1082=MAX($C$761:$C$2761),C1082,"")</f>
        <v/>
      </c>
      <c r="H1082" s="247">
        <f>_xlfn.NORM.DIST(B1082,$F$753,$F$754,0)</f>
        <v>0</v>
      </c>
      <c r="I1082" s="247">
        <f>IF(H1082=MAX($H$761:$H$2761),C1082,"")</f>
        <v>4.1514254664147035E-6</v>
      </c>
      <c r="J1082" s="247" t="str">
        <f>IF(I1082=MIN($I$761:$I$2761),I1082,"")</f>
        <v/>
      </c>
      <c r="K1082" s="247"/>
      <c r="L1082" s="247"/>
      <c r="M1082" s="247"/>
      <c r="N1082" s="247"/>
      <c r="O1082" s="247">
        <v>321</v>
      </c>
      <c r="P1082" s="247">
        <f>$P$755+(O1082*$P$758)</f>
        <v>-380.45936036237254</v>
      </c>
      <c r="Q1082" s="247">
        <f>_xlfn.NORM.DIST(P1082,P$752,P$753,0)</f>
        <v>7.123789206222389E-5</v>
      </c>
      <c r="R1082" s="247">
        <f>_xlfn.NORM.DIST(P1082,P$752,P$753,1)</f>
        <v>3.3037959023399892E-3</v>
      </c>
      <c r="S1082" s="253">
        <f>IF(OR(R1082&lt;$T$757,R1082&gt;$T$758),Q1082,"")</f>
        <v>7.123789206222389E-5</v>
      </c>
      <c r="T1082" s="253" t="str">
        <f>IF(AND(R1082&gt;$T$757,R1082&lt;$T$758),Q1082,"")</f>
        <v/>
      </c>
      <c r="U1082" s="253" t="str">
        <f>IF(Q1082=MAX($Q$761:$Q$2761),Q1082,"")</f>
        <v/>
      </c>
      <c r="V1082" s="253">
        <f>_xlfn.NORM.DIST(P1082,$T$753,$T$754,0)</f>
        <v>1.5914605807085518E-58</v>
      </c>
      <c r="W1082" s="253" t="str">
        <f>IF(V1082=MAX($V$761:$V$2761),Q1082,"")</f>
        <v/>
      </c>
      <c r="X1082" s="253" t="str">
        <f t="shared" si="176"/>
        <v/>
      </c>
      <c r="AB1082" s="253">
        <v>321</v>
      </c>
      <c r="AC1082" s="253">
        <f t="shared" ref="AC1082:AC1145" si="192">$AC$755+(AB1082*$AC$758)</f>
        <v>-588.73467279678107</v>
      </c>
      <c r="AD1082" s="253">
        <f t="shared" si="177"/>
        <v>4.6036226673730958E-5</v>
      </c>
      <c r="AE1082" s="253">
        <f t="shared" si="178"/>
        <v>3.3037959023399892E-3</v>
      </c>
      <c r="AF1082" s="253">
        <f>IF(OR(AE1082&lt;$T$757,AE1082&gt;$T$758),AD1082,"")</f>
        <v>4.6036226673730958E-5</v>
      </c>
      <c r="AG1082" s="253" t="str">
        <f t="shared" si="179"/>
        <v/>
      </c>
      <c r="AH1082" s="253" t="str">
        <f t="shared" si="180"/>
        <v/>
      </c>
      <c r="AI1082" s="253">
        <f t="shared" si="181"/>
        <v>1.2047267607386695E-3</v>
      </c>
      <c r="AJ1082" s="253" t="str">
        <f t="shared" si="182"/>
        <v/>
      </c>
      <c r="AK1082" s="253" t="str">
        <f t="shared" si="183"/>
        <v/>
      </c>
      <c r="AO1082" s="253">
        <v>321</v>
      </c>
      <c r="AP1082" s="253">
        <f t="shared" si="184"/>
        <v>-3470.8866248538302</v>
      </c>
      <c r="AQ1082" s="253">
        <f t="shared" si="185"/>
        <v>7.8087030136568733E-6</v>
      </c>
      <c r="AR1082" s="253">
        <f t="shared" si="186"/>
        <v>3.3037959023399892E-3</v>
      </c>
      <c r="AS1082" s="253">
        <f>IF(OR(AR1082&lt;$T$757,AR1082&gt;$T$758),AQ1082,"")</f>
        <v>7.8087030136568733E-6</v>
      </c>
      <c r="AT1082" s="253" t="str">
        <f t="shared" si="187"/>
        <v/>
      </c>
      <c r="AU1082" s="253" t="str">
        <f t="shared" si="188"/>
        <v/>
      </c>
      <c r="AV1082" s="253">
        <f t="shared" si="189"/>
        <v>0</v>
      </c>
      <c r="AW1082" s="253">
        <f t="shared" si="190"/>
        <v>7.8087030136568733E-6</v>
      </c>
      <c r="AX1082" s="253" t="str">
        <f t="shared" si="191"/>
        <v/>
      </c>
      <c r="AZ1082" s="259"/>
      <c r="BA1082" s="259">
        <f>BA1081+$BD$753</f>
        <v>2.086399999999994</v>
      </c>
      <c r="BB1082" s="274">
        <f t="shared" si="174"/>
        <v>0.95490380965049992</v>
      </c>
      <c r="BC1082" s="259">
        <f t="shared" si="175"/>
        <v>3.7792510302003812E-4</v>
      </c>
      <c r="BD1082" s="259" t="str">
        <f t="shared" si="172"/>
        <v/>
      </c>
      <c r="BE1082" s="254" t="str">
        <f t="shared" si="173"/>
        <v/>
      </c>
    </row>
    <row r="1083" spans="1:57" ht="20.100000000000001" customHeight="1" x14ac:dyDescent="0.25">
      <c r="A1083" s="247">
        <v>322</v>
      </c>
      <c r="B1083" s="247">
        <f>$B$755+(A1083*$B$758)</f>
        <v>-6519.015415923307</v>
      </c>
      <c r="C1083" s="247">
        <f>_xlfn.NORM.DIST($B1083,$B$752,$B$753,0)</f>
        <v>4.1967388573393246E-6</v>
      </c>
      <c r="D1083" s="247">
        <f>_xlfn.NORM.DIST($B1083,$B$752,$B$753,1)</f>
        <v>3.3439296412848098E-3</v>
      </c>
      <c r="E1083" s="247">
        <f>IF(OR(D1083&lt;$F$757,D1083&gt;$F$758),C1083,"")</f>
        <v>4.1967388573393246E-6</v>
      </c>
      <c r="F1083" s="247" t="str">
        <f>IF(AND(D1083&gt;$F$757,D1083&lt;$F$758),C1083,"")</f>
        <v/>
      </c>
      <c r="G1083" s="247" t="str">
        <f>IF(C1083=MAX($C$761:$C$2761),C1083,"")</f>
        <v/>
      </c>
      <c r="H1083" s="247">
        <f>_xlfn.NORM.DIST(B1083,$F$753,$F$754,0)</f>
        <v>0</v>
      </c>
      <c r="I1083" s="247">
        <f>IF(H1083=MAX($H$761:$H$2761),C1083,"")</f>
        <v>4.1967388573393246E-6</v>
      </c>
      <c r="J1083" s="247" t="str">
        <f>IF(I1083=MIN($I$761:$I$2761),I1083,"")</f>
        <v/>
      </c>
      <c r="K1083" s="247"/>
      <c r="L1083" s="247"/>
      <c r="M1083" s="247"/>
      <c r="N1083" s="247"/>
      <c r="O1083" s="247">
        <v>322</v>
      </c>
      <c r="P1083" s="247">
        <f>$P$755+(O1083*$P$758)</f>
        <v>-379.89903729851039</v>
      </c>
      <c r="Q1083" s="247">
        <f>_xlfn.NORM.DIST(P1083,P$752,P$753,0)</f>
        <v>7.2015463640414751E-5</v>
      </c>
      <c r="R1083" s="247">
        <f>_xlfn.NORM.DIST(P1083,P$752,P$753,1)</f>
        <v>3.3439296412848167E-3</v>
      </c>
      <c r="S1083" s="253">
        <f>IF(OR(R1083&lt;$T$757,R1083&gt;$T$758),Q1083,"")</f>
        <v>7.2015463640414751E-5</v>
      </c>
      <c r="T1083" s="253" t="str">
        <f>IF(AND(R1083&gt;$T$757,R1083&lt;$T$758),Q1083,"")</f>
        <v/>
      </c>
      <c r="U1083" s="253" t="str">
        <f>IF(Q1083=MAX($Q$761:$Q$2761),Q1083,"")</f>
        <v/>
      </c>
      <c r="V1083" s="253">
        <f>_xlfn.NORM.DIST(P1083,$T$753,$T$754,0)</f>
        <v>1.4930760608660079E-58</v>
      </c>
      <c r="W1083" s="253" t="str">
        <f>IF(V1083=MAX($V$761:$V$2761),Q1083,"")</f>
        <v/>
      </c>
      <c r="X1083" s="253" t="str">
        <f t="shared" si="176"/>
        <v/>
      </c>
      <c r="AB1083" s="253">
        <v>322</v>
      </c>
      <c r="AC1083" s="253">
        <f t="shared" si="192"/>
        <v>-587.86761142300077</v>
      </c>
      <c r="AD1083" s="253">
        <f t="shared" si="177"/>
        <v>4.6538718541364762E-5</v>
      </c>
      <c r="AE1083" s="253">
        <f t="shared" si="178"/>
        <v>3.3439296412848098E-3</v>
      </c>
      <c r="AF1083" s="253">
        <f>IF(OR(AE1083&lt;$T$757,AE1083&gt;$T$758),AD1083,"")</f>
        <v>4.6538718541364762E-5</v>
      </c>
      <c r="AG1083" s="253" t="str">
        <f t="shared" si="179"/>
        <v/>
      </c>
      <c r="AH1083" s="253" t="str">
        <f t="shared" si="180"/>
        <v/>
      </c>
      <c r="AI1083" s="253">
        <f t="shared" si="181"/>
        <v>1.2091615323230481E-3</v>
      </c>
      <c r="AJ1083" s="253" t="str">
        <f t="shared" si="182"/>
        <v/>
      </c>
      <c r="AK1083" s="253" t="str">
        <f t="shared" si="183"/>
        <v/>
      </c>
      <c r="AO1083" s="253">
        <v>322</v>
      </c>
      <c r="AP1083" s="253">
        <f t="shared" si="184"/>
        <v>-3465.77486251973</v>
      </c>
      <c r="AQ1083" s="253">
        <f t="shared" si="185"/>
        <v>7.8939361016972855E-6</v>
      </c>
      <c r="AR1083" s="253">
        <f t="shared" si="186"/>
        <v>3.3439296412848167E-3</v>
      </c>
      <c r="AS1083" s="253">
        <f>IF(OR(AR1083&lt;$T$757,AR1083&gt;$T$758),AQ1083,"")</f>
        <v>7.8939361016972855E-6</v>
      </c>
      <c r="AT1083" s="253" t="str">
        <f t="shared" si="187"/>
        <v/>
      </c>
      <c r="AU1083" s="253" t="str">
        <f t="shared" si="188"/>
        <v/>
      </c>
      <c r="AV1083" s="253">
        <f t="shared" si="189"/>
        <v>0</v>
      </c>
      <c r="AW1083" s="253">
        <f t="shared" si="190"/>
        <v>7.8939361016972855E-6</v>
      </c>
      <c r="AX1083" s="253" t="str">
        <f t="shared" si="191"/>
        <v/>
      </c>
      <c r="AZ1083" s="259"/>
      <c r="BA1083" s="259">
        <f>BA1082+$BD$753</f>
        <v>2.0927999999999942</v>
      </c>
      <c r="BB1083" s="274">
        <f t="shared" si="174"/>
        <v>0.95452588454747989</v>
      </c>
      <c r="BC1083" s="259">
        <f t="shared" si="175"/>
        <v>3.7960881907861399E-4</v>
      </c>
      <c r="BD1083" s="259" t="str">
        <f t="shared" si="172"/>
        <v/>
      </c>
      <c r="BE1083" s="254" t="str">
        <f t="shared" si="173"/>
        <v/>
      </c>
    </row>
    <row r="1084" spans="1:57" ht="20.100000000000001" customHeight="1" x14ac:dyDescent="0.25">
      <c r="A1084" s="247">
        <v>323</v>
      </c>
      <c r="B1084" s="247">
        <f>$B$755+(A1084*$B$758)</f>
        <v>-6509.4003489381694</v>
      </c>
      <c r="C1084" s="247">
        <f>_xlfn.NORM.DIST($B1084,$B$752,$B$753,0)</f>
        <v>4.2424789700714847E-6</v>
      </c>
      <c r="D1084" s="247">
        <f>_xlfn.NORM.DIST($B1084,$B$752,$B$753,1)</f>
        <v>3.3845011204563179E-3</v>
      </c>
      <c r="E1084" s="247">
        <f>IF(OR(D1084&lt;$F$757,D1084&gt;$F$758),C1084,"")</f>
        <v>4.2424789700714847E-6</v>
      </c>
      <c r="F1084" s="247" t="str">
        <f>IF(AND(D1084&gt;$F$757,D1084&lt;$F$758),C1084,"")</f>
        <v/>
      </c>
      <c r="G1084" s="247" t="str">
        <f>IF(C1084=MAX($C$761:$C$2761),C1084,"")</f>
        <v/>
      </c>
      <c r="H1084" s="247">
        <f>_xlfn.NORM.DIST(B1084,$F$753,$F$754,0)</f>
        <v>0</v>
      </c>
      <c r="I1084" s="247">
        <f>IF(H1084=MAX($H$761:$H$2761),C1084,"")</f>
        <v>4.2424789700714847E-6</v>
      </c>
      <c r="J1084" s="247" t="str">
        <f>IF(I1084=MIN($I$761:$I$2761),I1084,"")</f>
        <v/>
      </c>
      <c r="K1084" s="247"/>
      <c r="L1084" s="247"/>
      <c r="M1084" s="247"/>
      <c r="N1084" s="247"/>
      <c r="O1084" s="247">
        <v>323</v>
      </c>
      <c r="P1084" s="247">
        <f>$P$755+(O1084*$P$758)</f>
        <v>-379.33871423464825</v>
      </c>
      <c r="Q1084" s="247">
        <f>_xlfn.NORM.DIST(P1084,P$752,P$753,0)</f>
        <v>7.2800357706341877E-5</v>
      </c>
      <c r="R1084" s="247">
        <f>_xlfn.NORM.DIST(P1084,P$752,P$753,1)</f>
        <v>3.3845011204563201E-3</v>
      </c>
      <c r="S1084" s="253">
        <f>IF(OR(R1084&lt;$T$757,R1084&gt;$T$758),Q1084,"")</f>
        <v>7.2800357706341877E-5</v>
      </c>
      <c r="T1084" s="253" t="str">
        <f>IF(AND(R1084&gt;$T$757,R1084&lt;$T$758),Q1084,"")</f>
        <v/>
      </c>
      <c r="U1084" s="253" t="str">
        <f>IF(Q1084=MAX($Q$761:$Q$2761),Q1084,"")</f>
        <v/>
      </c>
      <c r="V1084" s="253">
        <f>_xlfn.NORM.DIST(P1084,$T$753,$T$754,0)</f>
        <v>1.4007512862216058E-58</v>
      </c>
      <c r="W1084" s="253" t="str">
        <f>IF(V1084=MAX($V$761:$V$2761),Q1084,"")</f>
        <v/>
      </c>
      <c r="X1084" s="253" t="str">
        <f t="shared" si="176"/>
        <v/>
      </c>
      <c r="AB1084" s="253">
        <v>323</v>
      </c>
      <c r="AC1084" s="253">
        <f t="shared" si="192"/>
        <v>-587.00055004922046</v>
      </c>
      <c r="AD1084" s="253">
        <f t="shared" si="177"/>
        <v>4.7045942437073647E-5</v>
      </c>
      <c r="AE1084" s="253">
        <f t="shared" si="178"/>
        <v>3.3845011204563201E-3</v>
      </c>
      <c r="AF1084" s="253">
        <f>IF(OR(AE1084&lt;$T$757,AE1084&gt;$T$758),AD1084,"")</f>
        <v>4.7045942437073647E-5</v>
      </c>
      <c r="AG1084" s="253" t="str">
        <f t="shared" si="179"/>
        <v/>
      </c>
      <c r="AH1084" s="253" t="str">
        <f t="shared" si="180"/>
        <v/>
      </c>
      <c r="AI1084" s="253">
        <f t="shared" si="181"/>
        <v>1.2135932112894556E-3</v>
      </c>
      <c r="AJ1084" s="253" t="str">
        <f t="shared" si="182"/>
        <v/>
      </c>
      <c r="AK1084" s="253" t="str">
        <f t="shared" si="183"/>
        <v/>
      </c>
      <c r="AO1084" s="253">
        <v>323</v>
      </c>
      <c r="AP1084" s="253">
        <f t="shared" si="184"/>
        <v>-3460.6631001856304</v>
      </c>
      <c r="AQ1084" s="253">
        <f t="shared" si="185"/>
        <v>7.9799718402709719E-6</v>
      </c>
      <c r="AR1084" s="253">
        <f t="shared" si="186"/>
        <v>3.3845011204563179E-3</v>
      </c>
      <c r="AS1084" s="253">
        <f>IF(OR(AR1084&lt;$T$757,AR1084&gt;$T$758),AQ1084,"")</f>
        <v>7.9799718402709719E-6</v>
      </c>
      <c r="AT1084" s="253" t="str">
        <f t="shared" si="187"/>
        <v/>
      </c>
      <c r="AU1084" s="253" t="str">
        <f t="shared" si="188"/>
        <v/>
      </c>
      <c r="AV1084" s="253">
        <f t="shared" si="189"/>
        <v>0</v>
      </c>
      <c r="AW1084" s="253">
        <f t="shared" si="190"/>
        <v>7.9799718402709719E-6</v>
      </c>
      <c r="AX1084" s="253" t="str">
        <f t="shared" si="191"/>
        <v/>
      </c>
      <c r="AZ1084" s="259"/>
      <c r="BA1084" s="259">
        <f>BA1083+$BD$753</f>
        <v>2.0991999999999944</v>
      </c>
      <c r="BB1084" s="274">
        <f t="shared" si="174"/>
        <v>0.95414627572840127</v>
      </c>
      <c r="BC1084" s="259">
        <f t="shared" si="175"/>
        <v>3.8129114884244419E-4</v>
      </c>
      <c r="BD1084" s="259" t="str">
        <f t="shared" si="172"/>
        <v/>
      </c>
      <c r="BE1084" s="254" t="str">
        <f t="shared" si="173"/>
        <v/>
      </c>
    </row>
    <row r="1085" spans="1:57" ht="20.100000000000001" customHeight="1" x14ac:dyDescent="0.25">
      <c r="A1085" s="247">
        <v>324</v>
      </c>
      <c r="B1085" s="247">
        <f>$B$755+(A1085*$B$758)</f>
        <v>-6499.7852819530317</v>
      </c>
      <c r="C1085" s="247">
        <f>_xlfn.NORM.DIST($B1085,$B$752,$B$753,0)</f>
        <v>4.2886489837893663E-6</v>
      </c>
      <c r="D1085" s="247">
        <f>_xlfn.NORM.DIST($B1085,$B$752,$B$753,1)</f>
        <v>3.4255144580861339E-3</v>
      </c>
      <c r="E1085" s="247">
        <f>IF(OR(D1085&lt;$F$757,D1085&gt;$F$758),C1085,"")</f>
        <v>4.2886489837893663E-6</v>
      </c>
      <c r="F1085" s="247" t="str">
        <f>IF(AND(D1085&gt;$F$757,D1085&lt;$F$758),C1085,"")</f>
        <v/>
      </c>
      <c r="G1085" s="247" t="str">
        <f>IF(C1085=MAX($C$761:$C$2761),C1085,"")</f>
        <v/>
      </c>
      <c r="H1085" s="247">
        <f>_xlfn.NORM.DIST(B1085,$F$753,$F$754,0)</f>
        <v>0</v>
      </c>
      <c r="I1085" s="247">
        <f>IF(H1085=MAX($H$761:$H$2761),C1085,"")</f>
        <v>4.2886489837893663E-6</v>
      </c>
      <c r="J1085" s="247" t="str">
        <f>IF(I1085=MIN($I$761:$I$2761),I1085,"")</f>
        <v/>
      </c>
      <c r="K1085" s="247"/>
      <c r="L1085" s="247"/>
      <c r="M1085" s="247"/>
      <c r="N1085" s="247"/>
      <c r="O1085" s="247">
        <v>324</v>
      </c>
      <c r="P1085" s="247">
        <f>$P$755+(O1085*$P$758)</f>
        <v>-378.77839117078622</v>
      </c>
      <c r="Q1085" s="247">
        <f>_xlfn.NORM.DIST(P1085,P$752,P$753,0)</f>
        <v>7.3592628814267145E-5</v>
      </c>
      <c r="R1085" s="247">
        <f>_xlfn.NORM.DIST(P1085,P$752,P$753,1)</f>
        <v>3.4255144580861339E-3</v>
      </c>
      <c r="S1085" s="253">
        <f>IF(OR(R1085&lt;$T$757,R1085&gt;$T$758),Q1085,"")</f>
        <v>7.3592628814267145E-5</v>
      </c>
      <c r="T1085" s="253" t="str">
        <f>IF(AND(R1085&gt;$T$757,R1085&lt;$T$758),Q1085,"")</f>
        <v/>
      </c>
      <c r="U1085" s="253" t="str">
        <f>IF(Q1085=MAX($Q$761:$Q$2761),Q1085,"")</f>
        <v/>
      </c>
      <c r="V1085" s="253">
        <f>_xlfn.NORM.DIST(P1085,$T$753,$T$754,0)</f>
        <v>1.31411441376804E-58</v>
      </c>
      <c r="W1085" s="253" t="str">
        <f>IF(V1085=MAX($V$761:$V$2761),Q1085,"")</f>
        <v/>
      </c>
      <c r="X1085" s="253" t="str">
        <f t="shared" si="176"/>
        <v/>
      </c>
      <c r="AB1085" s="253">
        <v>324</v>
      </c>
      <c r="AC1085" s="253">
        <f t="shared" si="192"/>
        <v>-586.13348867544028</v>
      </c>
      <c r="AD1085" s="253">
        <f t="shared" si="177"/>
        <v>4.7557933615583496E-5</v>
      </c>
      <c r="AE1085" s="253">
        <f t="shared" si="178"/>
        <v>3.4255144580861339E-3</v>
      </c>
      <c r="AF1085" s="253">
        <f>IF(OR(AE1085&lt;$T$757,AE1085&gt;$T$758),AD1085,"")</f>
        <v>4.7557933615583496E-5</v>
      </c>
      <c r="AG1085" s="253" t="str">
        <f t="shared" si="179"/>
        <v/>
      </c>
      <c r="AH1085" s="253" t="str">
        <f t="shared" si="180"/>
        <v/>
      </c>
      <c r="AI1085" s="253">
        <f t="shared" si="181"/>
        <v>1.2180216442307164E-3</v>
      </c>
      <c r="AJ1085" s="253" t="str">
        <f t="shared" si="182"/>
        <v/>
      </c>
      <c r="AK1085" s="253" t="str">
        <f t="shared" si="183"/>
        <v/>
      </c>
      <c r="AO1085" s="253">
        <v>324</v>
      </c>
      <c r="AP1085" s="253">
        <f t="shared" si="184"/>
        <v>-3455.5513378515307</v>
      </c>
      <c r="AQ1085" s="253">
        <f t="shared" si="185"/>
        <v>8.0668162093138683E-6</v>
      </c>
      <c r="AR1085" s="253">
        <f t="shared" si="186"/>
        <v>3.4255144580861339E-3</v>
      </c>
      <c r="AS1085" s="253">
        <f>IF(OR(AR1085&lt;$T$757,AR1085&gt;$T$758),AQ1085,"")</f>
        <v>8.0668162093138683E-6</v>
      </c>
      <c r="AT1085" s="253" t="str">
        <f t="shared" si="187"/>
        <v/>
      </c>
      <c r="AU1085" s="253" t="str">
        <f t="shared" si="188"/>
        <v/>
      </c>
      <c r="AV1085" s="253">
        <f t="shared" si="189"/>
        <v>0</v>
      </c>
      <c r="AW1085" s="253">
        <f t="shared" si="190"/>
        <v>8.0668162093138683E-6</v>
      </c>
      <c r="AX1085" s="253" t="str">
        <f t="shared" si="191"/>
        <v/>
      </c>
      <c r="AZ1085" s="259"/>
      <c r="BA1085" s="259">
        <f>BA1084+$BD$753</f>
        <v>2.1055999999999946</v>
      </c>
      <c r="BB1085" s="274">
        <f t="shared" si="174"/>
        <v>0.95376498457955883</v>
      </c>
      <c r="BC1085" s="259">
        <f t="shared" si="175"/>
        <v>3.8297206183346422E-4</v>
      </c>
      <c r="BD1085" s="259" t="str">
        <f t="shared" si="172"/>
        <v/>
      </c>
      <c r="BE1085" s="254" t="str">
        <f t="shared" si="173"/>
        <v/>
      </c>
    </row>
    <row r="1086" spans="1:57" ht="20.100000000000001" customHeight="1" x14ac:dyDescent="0.25">
      <c r="A1086" s="247">
        <v>325</v>
      </c>
      <c r="B1086" s="247">
        <f>$B$755+(A1086*$B$758)</f>
        <v>-6490.170214967894</v>
      </c>
      <c r="C1086" s="247">
        <f>_xlfn.NORM.DIST($B1086,$B$752,$B$753,0)</f>
        <v>4.3352520915478302E-6</v>
      </c>
      <c r="D1086" s="247">
        <f>_xlfn.NORM.DIST($B1086,$B$752,$B$753,1)</f>
        <v>3.4669738030406643E-3</v>
      </c>
      <c r="E1086" s="247">
        <f>IF(OR(D1086&lt;$F$757,D1086&gt;$F$758),C1086,"")</f>
        <v>4.3352520915478302E-6</v>
      </c>
      <c r="F1086" s="247" t="str">
        <f>IF(AND(D1086&gt;$F$757,D1086&lt;$F$758),C1086,"")</f>
        <v/>
      </c>
      <c r="G1086" s="247" t="str">
        <f>IF(C1086=MAX($C$761:$C$2761),C1086,"")</f>
        <v/>
      </c>
      <c r="H1086" s="247">
        <f>_xlfn.NORM.DIST(B1086,$F$753,$F$754,0)</f>
        <v>0</v>
      </c>
      <c r="I1086" s="247">
        <f>IF(H1086=MAX($H$761:$H$2761),C1086,"")</f>
        <v>4.3352520915478302E-6</v>
      </c>
      <c r="J1086" s="247" t="str">
        <f>IF(I1086=MIN($I$761:$I$2761),I1086,"")</f>
        <v/>
      </c>
      <c r="K1086" s="247"/>
      <c r="L1086" s="247"/>
      <c r="M1086" s="247"/>
      <c r="N1086" s="247"/>
      <c r="O1086" s="247">
        <v>325</v>
      </c>
      <c r="P1086" s="247">
        <f>$P$755+(O1086*$P$758)</f>
        <v>-378.21806810692408</v>
      </c>
      <c r="Q1086" s="247">
        <f>_xlfn.NORM.DIST(P1086,P$752,P$753,0)</f>
        <v>7.4392331756574525E-5</v>
      </c>
      <c r="R1086" s="247">
        <f>_xlfn.NORM.DIST(P1086,P$752,P$753,1)</f>
        <v>3.4669738030406643E-3</v>
      </c>
      <c r="S1086" s="253">
        <f>IF(OR(R1086&lt;$T$757,R1086&gt;$T$758),Q1086,"")</f>
        <v>7.4392331756574525E-5</v>
      </c>
      <c r="T1086" s="253" t="str">
        <f>IF(AND(R1086&gt;$T$757,R1086&lt;$T$758),Q1086,"")</f>
        <v/>
      </c>
      <c r="U1086" s="253" t="str">
        <f>IF(Q1086=MAX($Q$761:$Q$2761),Q1086,"")</f>
        <v/>
      </c>
      <c r="V1086" s="253">
        <f>_xlfn.NORM.DIST(P1086,$T$753,$T$754,0)</f>
        <v>1.2328163317307348E-58</v>
      </c>
      <c r="W1086" s="253" t="str">
        <f>IF(V1086=MAX($V$761:$V$2761),Q1086,"")</f>
        <v/>
      </c>
      <c r="X1086" s="253" t="str">
        <f t="shared" si="176"/>
        <v/>
      </c>
      <c r="AB1086" s="253">
        <v>325</v>
      </c>
      <c r="AC1086" s="253">
        <f t="shared" si="192"/>
        <v>-585.26642730166009</v>
      </c>
      <c r="AD1086" s="253">
        <f t="shared" si="177"/>
        <v>4.8074727485502544E-5</v>
      </c>
      <c r="AE1086" s="253">
        <f t="shared" si="178"/>
        <v>3.4669738030406643E-3</v>
      </c>
      <c r="AF1086" s="253">
        <f>IF(OR(AE1086&lt;$T$757,AE1086&gt;$T$758),AD1086,"")</f>
        <v>4.8074727485502544E-5</v>
      </c>
      <c r="AG1086" s="253" t="str">
        <f t="shared" si="179"/>
        <v/>
      </c>
      <c r="AH1086" s="253" t="str">
        <f t="shared" si="180"/>
        <v/>
      </c>
      <c r="AI1086" s="253">
        <f t="shared" si="181"/>
        <v>1.2224466773347311E-3</v>
      </c>
      <c r="AJ1086" s="253" t="str">
        <f t="shared" si="182"/>
        <v/>
      </c>
      <c r="AK1086" s="253" t="str">
        <f t="shared" si="183"/>
        <v/>
      </c>
      <c r="AO1086" s="253">
        <v>325</v>
      </c>
      <c r="AP1086" s="253">
        <f t="shared" si="184"/>
        <v>-3450.439575517431</v>
      </c>
      <c r="AQ1086" s="253">
        <f t="shared" si="185"/>
        <v>8.1544752148634913E-6</v>
      </c>
      <c r="AR1086" s="253">
        <f t="shared" si="186"/>
        <v>3.4669738030406643E-3</v>
      </c>
      <c r="AS1086" s="253">
        <f>IF(OR(AR1086&lt;$T$757,AR1086&gt;$T$758),AQ1086,"")</f>
        <v>8.1544752148634913E-6</v>
      </c>
      <c r="AT1086" s="253" t="str">
        <f t="shared" si="187"/>
        <v/>
      </c>
      <c r="AU1086" s="253" t="str">
        <f t="shared" si="188"/>
        <v/>
      </c>
      <c r="AV1086" s="253">
        <f t="shared" si="189"/>
        <v>0</v>
      </c>
      <c r="AW1086" s="253">
        <f t="shared" si="190"/>
        <v>8.1544752148634913E-6</v>
      </c>
      <c r="AX1086" s="253" t="str">
        <f t="shared" si="191"/>
        <v/>
      </c>
      <c r="AZ1086" s="259"/>
      <c r="BA1086" s="259">
        <f>BA1085+$BD$753</f>
        <v>2.1119999999999948</v>
      </c>
      <c r="BB1086" s="274">
        <f t="shared" si="174"/>
        <v>0.95338201251772536</v>
      </c>
      <c r="BC1086" s="259">
        <f t="shared" si="175"/>
        <v>3.8465152775968292E-4</v>
      </c>
      <c r="BD1086" s="259" t="str">
        <f t="shared" si="172"/>
        <v/>
      </c>
      <c r="BE1086" s="254" t="str">
        <f t="shared" si="173"/>
        <v/>
      </c>
    </row>
    <row r="1087" spans="1:57" ht="20.100000000000001" customHeight="1" x14ac:dyDescent="0.25">
      <c r="A1087" s="248">
        <v>326</v>
      </c>
      <c r="B1087" s="247">
        <f>$B$755+(A1087*$B$758)</f>
        <v>-6480.5551479827564</v>
      </c>
      <c r="C1087" s="247">
        <f>_xlfn.NORM.DIST($B1087,$B$752,$B$753,0)</f>
        <v>4.3822915002239814E-6</v>
      </c>
      <c r="D1087" s="247">
        <f>_xlfn.NORM.DIST($B1087,$B$752,$B$753,1)</f>
        <v>3.5088833349542279E-3</v>
      </c>
      <c r="E1087" s="247">
        <f>IF(OR(D1087&lt;$F$757,D1087&gt;$F$758),C1087,"")</f>
        <v>4.3822915002239814E-6</v>
      </c>
      <c r="F1087" s="247" t="str">
        <f>IF(AND(D1087&gt;$F$757,D1087&lt;$F$758),C1087,"")</f>
        <v/>
      </c>
      <c r="G1087" s="247" t="str">
        <f>IF(C1087=MAX($C$761:$C$2761),C1087,"")</f>
        <v/>
      </c>
      <c r="H1087" s="247">
        <f>_xlfn.NORM.DIST(B1087,$F$753,$F$754,0)</f>
        <v>0</v>
      </c>
      <c r="I1087" s="247">
        <f>IF(H1087=MAX($H$761:$H$2761),C1087,"")</f>
        <v>4.3822915002239814E-6</v>
      </c>
      <c r="J1087" s="247" t="str">
        <f>IF(I1087=MIN($I$761:$I$2761),I1087,"")</f>
        <v/>
      </c>
      <c r="K1087" s="247"/>
      <c r="L1087" s="247"/>
      <c r="M1087" s="247"/>
      <c r="N1087" s="247"/>
      <c r="O1087" s="248">
        <v>326</v>
      </c>
      <c r="P1087" s="247">
        <f>$P$755+(O1087*$P$758)</f>
        <v>-377.65774504306194</v>
      </c>
      <c r="Q1087" s="247">
        <f>_xlfn.NORM.DIST(P1087,P$752,P$753,0)</f>
        <v>7.5199521562835682E-5</v>
      </c>
      <c r="R1087" s="247">
        <f>_xlfn.NORM.DIST(P1087,P$752,P$753,1)</f>
        <v>3.5088833349542358E-3</v>
      </c>
      <c r="S1087" s="253">
        <f>IF(OR(R1087&lt;$T$757,R1087&gt;$T$758),Q1087,"")</f>
        <v>7.5199521562835682E-5</v>
      </c>
      <c r="T1087" s="253" t="str">
        <f>IF(AND(R1087&gt;$T$757,R1087&lt;$T$758),Q1087,"")</f>
        <v/>
      </c>
      <c r="U1087" s="253" t="str">
        <f>IF(Q1087=MAX($Q$761:$Q$2761),Q1087,"")</f>
        <v/>
      </c>
      <c r="V1087" s="253">
        <f>_xlfn.NORM.DIST(P1087,$T$753,$T$754,0)</f>
        <v>1.1565292752866395E-58</v>
      </c>
      <c r="W1087" s="253" t="str">
        <f>IF(V1087=MAX($V$761:$V$2761),Q1087,"")</f>
        <v/>
      </c>
      <c r="X1087" s="253" t="str">
        <f t="shared" si="176"/>
        <v/>
      </c>
      <c r="AB1087" s="259">
        <v>326</v>
      </c>
      <c r="AC1087" s="253">
        <f t="shared" si="192"/>
        <v>-584.39936592787978</v>
      </c>
      <c r="AD1087" s="253">
        <f t="shared" si="177"/>
        <v>4.8596359608717336E-5</v>
      </c>
      <c r="AE1087" s="253">
        <f t="shared" si="178"/>
        <v>3.5088833349542358E-3</v>
      </c>
      <c r="AF1087" s="253">
        <f>IF(OR(AE1087&lt;$T$757,AE1087&gt;$T$758),AD1087,"")</f>
        <v>4.8596359608717336E-5</v>
      </c>
      <c r="AG1087" s="253" t="str">
        <f t="shared" si="179"/>
        <v/>
      </c>
      <c r="AH1087" s="253" t="str">
        <f t="shared" si="180"/>
        <v/>
      </c>
      <c r="AI1087" s="253">
        <f t="shared" si="181"/>
        <v>1.2268681563928619E-3</v>
      </c>
      <c r="AJ1087" s="253" t="str">
        <f t="shared" si="182"/>
        <v/>
      </c>
      <c r="AK1087" s="253" t="str">
        <f t="shared" si="183"/>
        <v/>
      </c>
      <c r="AO1087" s="259">
        <v>326</v>
      </c>
      <c r="AP1087" s="253">
        <f t="shared" si="184"/>
        <v>-3445.3278131833308</v>
      </c>
      <c r="AQ1087" s="253">
        <f t="shared" si="185"/>
        <v>8.242954888956575E-6</v>
      </c>
      <c r="AR1087" s="253">
        <f t="shared" si="186"/>
        <v>3.5088833349542279E-3</v>
      </c>
      <c r="AS1087" s="253">
        <f>IF(OR(AR1087&lt;$T$757,AR1087&gt;$T$758),AQ1087,"")</f>
        <v>8.242954888956575E-6</v>
      </c>
      <c r="AT1087" s="253" t="str">
        <f t="shared" si="187"/>
        <v/>
      </c>
      <c r="AU1087" s="253" t="str">
        <f t="shared" si="188"/>
        <v/>
      </c>
      <c r="AV1087" s="253">
        <f t="shared" si="189"/>
        <v>0</v>
      </c>
      <c r="AW1087" s="253">
        <f t="shared" si="190"/>
        <v>8.242954888956575E-6</v>
      </c>
      <c r="AX1087" s="253" t="str">
        <f t="shared" si="191"/>
        <v/>
      </c>
      <c r="AZ1087" s="259"/>
      <c r="BA1087" s="259">
        <f>BA1086+$BD$753</f>
        <v>2.118399999999995</v>
      </c>
      <c r="BB1087" s="274">
        <f t="shared" si="174"/>
        <v>0.95299736098996568</v>
      </c>
      <c r="BC1087" s="259">
        <f t="shared" si="175"/>
        <v>3.8632951651262903E-4</v>
      </c>
      <c r="BD1087" s="259" t="str">
        <f t="shared" si="172"/>
        <v/>
      </c>
      <c r="BE1087" s="254" t="str">
        <f t="shared" si="173"/>
        <v/>
      </c>
    </row>
    <row r="1088" spans="1:57" ht="20.100000000000001" customHeight="1" x14ac:dyDescent="0.25">
      <c r="A1088" s="247">
        <v>327</v>
      </c>
      <c r="B1088" s="247">
        <f>$B$755+(A1088*$B$758)</f>
        <v>-6470.9400809976187</v>
      </c>
      <c r="C1088" s="247">
        <f>_xlfn.NORM.DIST($B1088,$B$752,$B$753,0)</f>
        <v>4.4297704304610087E-6</v>
      </c>
      <c r="D1088" s="247">
        <f>_xlfn.NORM.DIST($B1088,$B$752,$B$753,1)</f>
        <v>3.5512472643617209E-3</v>
      </c>
      <c r="E1088" s="247">
        <f>IF(OR(D1088&lt;$F$757,D1088&gt;$F$758),C1088,"")</f>
        <v>4.4297704304610087E-6</v>
      </c>
      <c r="F1088" s="247" t="str">
        <f>IF(AND(D1088&gt;$F$757,D1088&lt;$F$758),C1088,"")</f>
        <v/>
      </c>
      <c r="G1088" s="247" t="str">
        <f>IF(C1088=MAX($C$761:$C$2761),C1088,"")</f>
        <v/>
      </c>
      <c r="H1088" s="247">
        <f>_xlfn.NORM.DIST(B1088,$F$753,$F$754,0)</f>
        <v>0</v>
      </c>
      <c r="I1088" s="247">
        <f>IF(H1088=MAX($H$761:$H$2761),C1088,"")</f>
        <v>4.4297704304610087E-6</v>
      </c>
      <c r="J1088" s="247" t="str">
        <f>IF(I1088=MIN($I$761:$I$2761),I1088,"")</f>
        <v/>
      </c>
      <c r="K1088" s="247"/>
      <c r="L1088" s="247"/>
      <c r="M1088" s="247"/>
      <c r="N1088" s="247"/>
      <c r="O1088" s="247">
        <v>327</v>
      </c>
      <c r="P1088" s="247">
        <f>$P$755+(O1088*$P$758)</f>
        <v>-377.09742197919985</v>
      </c>
      <c r="Q1088" s="247">
        <f>_xlfn.NORM.DIST(P1088,P$752,P$753,0)</f>
        <v>7.6014253498846068E-5</v>
      </c>
      <c r="R1088" s="247">
        <f>_xlfn.NORM.DIST(P1088,P$752,P$753,1)</f>
        <v>3.5512472643617209E-3</v>
      </c>
      <c r="S1088" s="253">
        <f>IF(OR(R1088&lt;$T$757,R1088&gt;$T$758),Q1088,"")</f>
        <v>7.6014253498846068E-5</v>
      </c>
      <c r="T1088" s="253" t="str">
        <f>IF(AND(R1088&gt;$T$757,R1088&lt;$T$758),Q1088,"")</f>
        <v/>
      </c>
      <c r="U1088" s="253" t="str">
        <f>IF(Q1088=MAX($Q$761:$Q$2761),Q1088,"")</f>
        <v/>
      </c>
      <c r="V1088" s="253">
        <f>_xlfn.NORM.DIST(P1088,$T$753,$T$754,0)</f>
        <v>1.0849455262561909E-58</v>
      </c>
      <c r="W1088" s="253" t="str">
        <f>IF(V1088=MAX($V$761:$V$2761),Q1088,"")</f>
        <v/>
      </c>
      <c r="X1088" s="253" t="str">
        <f t="shared" si="176"/>
        <v/>
      </c>
      <c r="AB1088" s="253">
        <v>327</v>
      </c>
      <c r="AC1088" s="253">
        <f t="shared" si="192"/>
        <v>-583.5323045540996</v>
      </c>
      <c r="AD1088" s="253">
        <f t="shared" si="177"/>
        <v>4.9122865699769826E-5</v>
      </c>
      <c r="AE1088" s="253">
        <f t="shared" si="178"/>
        <v>3.5512472643617209E-3</v>
      </c>
      <c r="AF1088" s="253">
        <f>IF(OR(AE1088&lt;$T$757,AE1088&gt;$T$758),AD1088,"")</f>
        <v>4.9122865699769826E-5</v>
      </c>
      <c r="AG1088" s="253" t="str">
        <f t="shared" si="179"/>
        <v/>
      </c>
      <c r="AH1088" s="253" t="str">
        <f t="shared" si="180"/>
        <v/>
      </c>
      <c r="AI1088" s="253">
        <f t="shared" si="181"/>
        <v>1.2312859268083754E-3</v>
      </c>
      <c r="AJ1088" s="253" t="str">
        <f t="shared" si="182"/>
        <v/>
      </c>
      <c r="AK1088" s="253" t="str">
        <f t="shared" si="183"/>
        <v/>
      </c>
      <c r="AO1088" s="253">
        <v>327</v>
      </c>
      <c r="AP1088" s="253">
        <f t="shared" si="184"/>
        <v>-3440.2160508492307</v>
      </c>
      <c r="AQ1088" s="253">
        <f t="shared" si="185"/>
        <v>8.3322612895234438E-6</v>
      </c>
      <c r="AR1088" s="253">
        <f t="shared" si="186"/>
        <v>3.5512472643617261E-3</v>
      </c>
      <c r="AS1088" s="253">
        <f>IF(OR(AR1088&lt;$T$757,AR1088&gt;$T$758),AQ1088,"")</f>
        <v>8.3322612895234438E-6</v>
      </c>
      <c r="AT1088" s="253" t="str">
        <f t="shared" si="187"/>
        <v/>
      </c>
      <c r="AU1088" s="253" t="str">
        <f t="shared" si="188"/>
        <v/>
      </c>
      <c r="AV1088" s="253">
        <f t="shared" si="189"/>
        <v>0</v>
      </c>
      <c r="AW1088" s="253">
        <f t="shared" si="190"/>
        <v>8.3322612895234438E-6</v>
      </c>
      <c r="AX1088" s="253" t="str">
        <f t="shared" si="191"/>
        <v/>
      </c>
      <c r="AZ1088" s="259"/>
      <c r="BA1088" s="259">
        <f>BA1087+$BD$753</f>
        <v>2.1247999999999951</v>
      </c>
      <c r="BB1088" s="274">
        <f t="shared" si="174"/>
        <v>0.95261103147345305</v>
      </c>
      <c r="BC1088" s="259">
        <f t="shared" si="175"/>
        <v>3.8800599816868342E-4</v>
      </c>
      <c r="BD1088" s="259" t="str">
        <f t="shared" si="172"/>
        <v/>
      </c>
      <c r="BE1088" s="254" t="str">
        <f t="shared" si="173"/>
        <v/>
      </c>
    </row>
    <row r="1089" spans="1:57" ht="20.100000000000001" customHeight="1" x14ac:dyDescent="0.25">
      <c r="A1089" s="247">
        <v>328</v>
      </c>
      <c r="B1089" s="247">
        <f>$B$755+(A1089*$B$758)</f>
        <v>-6461.325014012481</v>
      </c>
      <c r="C1089" s="247">
        <f>_xlfn.NORM.DIST($B1089,$B$752,$B$753,0)</f>
        <v>4.4776921166103297E-6</v>
      </c>
      <c r="D1089" s="247">
        <f>_xlfn.NORM.DIST($B1089,$B$752,$B$753,1)</f>
        <v>3.5940698328306856E-3</v>
      </c>
      <c r="E1089" s="247">
        <f>IF(OR(D1089&lt;$F$757,D1089&gt;$F$758),C1089,"")</f>
        <v>4.4776921166103297E-6</v>
      </c>
      <c r="F1089" s="247" t="str">
        <f>IF(AND(D1089&gt;$F$757,D1089&lt;$F$758),C1089,"")</f>
        <v/>
      </c>
      <c r="G1089" s="247" t="str">
        <f>IF(C1089=MAX($C$761:$C$2761),C1089,"")</f>
        <v/>
      </c>
      <c r="H1089" s="247">
        <f>_xlfn.NORM.DIST(B1089,$F$753,$F$754,0)</f>
        <v>0</v>
      </c>
      <c r="I1089" s="247">
        <f>IF(H1089=MAX($H$761:$H$2761),C1089,"")</f>
        <v>4.4776921166103297E-6</v>
      </c>
      <c r="J1089" s="247" t="str">
        <f>IF(I1089=MIN($I$761:$I$2761),I1089,"")</f>
        <v/>
      </c>
      <c r="K1089" s="247"/>
      <c r="L1089" s="247"/>
      <c r="M1089" s="247"/>
      <c r="N1089" s="247"/>
      <c r="O1089" s="247">
        <v>328</v>
      </c>
      <c r="P1089" s="247">
        <f>$P$755+(O1089*$P$758)</f>
        <v>-376.53709891533776</v>
      </c>
      <c r="Q1089" s="247">
        <f>_xlfn.NORM.DIST(P1089,P$752,P$753,0)</f>
        <v>7.6836583065632987E-5</v>
      </c>
      <c r="R1089" s="247">
        <f>_xlfn.NORM.DIST(P1089,P$752,P$753,1)</f>
        <v>3.5940698328306856E-3</v>
      </c>
      <c r="S1089" s="253">
        <f>IF(OR(R1089&lt;$T$757,R1089&gt;$T$758),Q1089,"")</f>
        <v>7.6836583065632987E-5</v>
      </c>
      <c r="T1089" s="253" t="str">
        <f>IF(AND(R1089&gt;$T$757,R1089&lt;$T$758),Q1089,"")</f>
        <v/>
      </c>
      <c r="U1089" s="253" t="str">
        <f>IF(Q1089=MAX($Q$761:$Q$2761),Q1089,"")</f>
        <v/>
      </c>
      <c r="V1089" s="253">
        <f>_xlfn.NORM.DIST(P1089,$T$753,$T$754,0)</f>
        <v>1.0177761916952359E-58</v>
      </c>
      <c r="W1089" s="253" t="str">
        <f>IF(V1089=MAX($V$761:$V$2761),Q1089,"")</f>
        <v/>
      </c>
      <c r="X1089" s="253" t="str">
        <f t="shared" si="176"/>
        <v/>
      </c>
      <c r="AB1089" s="253">
        <v>328</v>
      </c>
      <c r="AC1089" s="253">
        <f t="shared" si="192"/>
        <v>-582.66524318031929</v>
      </c>
      <c r="AD1089" s="253">
        <f t="shared" si="177"/>
        <v>4.9654281625216504E-5</v>
      </c>
      <c r="AE1089" s="253">
        <f t="shared" si="178"/>
        <v>3.5940698328306882E-3</v>
      </c>
      <c r="AF1089" s="253">
        <f>IF(OR(AE1089&lt;$T$757,AE1089&gt;$T$758),AD1089,"")</f>
        <v>4.9654281625216504E-5</v>
      </c>
      <c r="AG1089" s="253" t="str">
        <f t="shared" si="179"/>
        <v/>
      </c>
      <c r="AH1089" s="253" t="str">
        <f t="shared" si="180"/>
        <v/>
      </c>
      <c r="AI1089" s="253">
        <f t="shared" si="181"/>
        <v>1.2356998336049564E-3</v>
      </c>
      <c r="AJ1089" s="253" t="str">
        <f t="shared" si="182"/>
        <v/>
      </c>
      <c r="AK1089" s="253" t="str">
        <f t="shared" si="183"/>
        <v/>
      </c>
      <c r="AO1089" s="253">
        <v>328</v>
      </c>
      <c r="AP1089" s="253">
        <f t="shared" si="184"/>
        <v>-3435.104288515131</v>
      </c>
      <c r="AQ1089" s="253">
        <f t="shared" si="185"/>
        <v>8.4224005002791267E-6</v>
      </c>
      <c r="AR1089" s="253">
        <f t="shared" si="186"/>
        <v>3.5940698328306856E-3</v>
      </c>
      <c r="AS1089" s="253">
        <f>IF(OR(AR1089&lt;$T$757,AR1089&gt;$T$758),AQ1089,"")</f>
        <v>8.4224005002791267E-6</v>
      </c>
      <c r="AT1089" s="253" t="str">
        <f t="shared" si="187"/>
        <v/>
      </c>
      <c r="AU1089" s="253" t="str">
        <f t="shared" si="188"/>
        <v/>
      </c>
      <c r="AV1089" s="253">
        <f t="shared" si="189"/>
        <v>0</v>
      </c>
      <c r="AW1089" s="253">
        <f t="shared" si="190"/>
        <v>8.4224005002791267E-6</v>
      </c>
      <c r="AX1089" s="253" t="str">
        <f t="shared" si="191"/>
        <v/>
      </c>
      <c r="AZ1089" s="259"/>
      <c r="BA1089" s="259">
        <f>BA1088+$BD$753</f>
        <v>2.1311999999999953</v>
      </c>
      <c r="BB1089" s="274">
        <f t="shared" si="174"/>
        <v>0.95222302547528437</v>
      </c>
      <c r="BC1089" s="259">
        <f t="shared" si="175"/>
        <v>3.8968094298841294E-4</v>
      </c>
      <c r="BD1089" s="259" t="str">
        <f t="shared" si="172"/>
        <v/>
      </c>
      <c r="BE1089" s="254" t="str">
        <f t="shared" si="173"/>
        <v/>
      </c>
    </row>
    <row r="1090" spans="1:57" ht="20.100000000000001" customHeight="1" x14ac:dyDescent="0.25">
      <c r="A1090" s="247">
        <v>329</v>
      </c>
      <c r="B1090" s="247">
        <f>$B$755+(A1090*$B$758)</f>
        <v>-6451.7099470273442</v>
      </c>
      <c r="C1090" s="247">
        <f>_xlfn.NORM.DIST($B1090,$B$752,$B$753,0)</f>
        <v>4.5260598066719723E-6</v>
      </c>
      <c r="D1090" s="247">
        <f>_xlfn.NORM.DIST($B1090,$B$752,$B$753,1)</f>
        <v>3.63735531309283E-3</v>
      </c>
      <c r="E1090" s="247">
        <f>IF(OR(D1090&lt;$F$757,D1090&gt;$F$758),C1090,"")</f>
        <v>4.5260598066719723E-6</v>
      </c>
      <c r="F1090" s="247" t="str">
        <f>IF(AND(D1090&gt;$F$757,D1090&lt;$F$758),C1090,"")</f>
        <v/>
      </c>
      <c r="G1090" s="247" t="str">
        <f>IF(C1090=MAX($C$761:$C$2761),C1090,"")</f>
        <v/>
      </c>
      <c r="H1090" s="247">
        <f>_xlfn.NORM.DIST(B1090,$F$753,$F$754,0)</f>
        <v>0</v>
      </c>
      <c r="I1090" s="247">
        <f>IF(H1090=MAX($H$761:$H$2761),C1090,"")</f>
        <v>4.5260598066719723E-6</v>
      </c>
      <c r="J1090" s="247" t="str">
        <f>IF(I1090=MIN($I$761:$I$2761),I1090,"")</f>
        <v/>
      </c>
      <c r="K1090" s="247"/>
      <c r="L1090" s="247"/>
      <c r="M1090" s="247"/>
      <c r="N1090" s="247"/>
      <c r="O1090" s="247">
        <v>329</v>
      </c>
      <c r="P1090" s="247">
        <f>$P$755+(O1090*$P$758)</f>
        <v>-375.97677585147562</v>
      </c>
      <c r="Q1090" s="247">
        <f>_xlfn.NORM.DIST(P1090,P$752,P$753,0)</f>
        <v>7.7666565998431864E-5</v>
      </c>
      <c r="R1090" s="247">
        <f>_xlfn.NORM.DIST(P1090,P$752,P$753,1)</f>
        <v>3.6373553130928365E-3</v>
      </c>
      <c r="S1090" s="253">
        <f>IF(OR(R1090&lt;$T$757,R1090&gt;$T$758),Q1090,"")</f>
        <v>7.7666565998431864E-5</v>
      </c>
      <c r="T1090" s="253" t="str">
        <f>IF(AND(R1090&gt;$T$757,R1090&lt;$T$758),Q1090,"")</f>
        <v/>
      </c>
      <c r="U1090" s="253" t="str">
        <f>IF(Q1090=MAX($Q$761:$Q$2761),Q1090,"")</f>
        <v/>
      </c>
      <c r="V1090" s="253">
        <f>_xlfn.NORM.DIST(P1090,$T$753,$T$754,0)</f>
        <v>9.5475005661763643E-59</v>
      </c>
      <c r="W1090" s="253" t="str">
        <f>IF(V1090=MAX($V$761:$V$2761),Q1090,"")</f>
        <v/>
      </c>
      <c r="X1090" s="253" t="str">
        <f t="shared" si="176"/>
        <v/>
      </c>
      <c r="AB1090" s="253">
        <v>329</v>
      </c>
      <c r="AC1090" s="253">
        <f t="shared" si="192"/>
        <v>-581.79818180653911</v>
      </c>
      <c r="AD1090" s="253">
        <f t="shared" si="177"/>
        <v>5.0190643402966409E-5</v>
      </c>
      <c r="AE1090" s="253">
        <f t="shared" si="178"/>
        <v>3.63735531309283E-3</v>
      </c>
      <c r="AF1090" s="253">
        <f>IF(OR(AE1090&lt;$T$757,AE1090&gt;$T$758),AD1090,"")</f>
        <v>5.0190643402966409E-5</v>
      </c>
      <c r="AG1090" s="253" t="str">
        <f t="shared" si="179"/>
        <v/>
      </c>
      <c r="AH1090" s="253" t="str">
        <f t="shared" si="180"/>
        <v/>
      </c>
      <c r="AI1090" s="253">
        <f t="shared" si="181"/>
        <v>1.2401097214352723E-3</v>
      </c>
      <c r="AJ1090" s="253" t="str">
        <f t="shared" si="182"/>
        <v/>
      </c>
      <c r="AK1090" s="253" t="str">
        <f t="shared" si="183"/>
        <v/>
      </c>
      <c r="AO1090" s="253">
        <v>329</v>
      </c>
      <c r="AP1090" s="253">
        <f t="shared" si="184"/>
        <v>-3429.9925261810313</v>
      </c>
      <c r="AQ1090" s="253">
        <f t="shared" si="185"/>
        <v>8.5133786306113472E-6</v>
      </c>
      <c r="AR1090" s="253">
        <f t="shared" si="186"/>
        <v>3.63735531309283E-3</v>
      </c>
      <c r="AS1090" s="253">
        <f>IF(OR(AR1090&lt;$T$757,AR1090&gt;$T$758),AQ1090,"")</f>
        <v>8.5133786306113472E-6</v>
      </c>
      <c r="AT1090" s="253" t="str">
        <f t="shared" si="187"/>
        <v/>
      </c>
      <c r="AU1090" s="253" t="str">
        <f t="shared" si="188"/>
        <v/>
      </c>
      <c r="AV1090" s="253">
        <f t="shared" si="189"/>
        <v>0</v>
      </c>
      <c r="AW1090" s="253">
        <f t="shared" si="190"/>
        <v>8.5133786306113472E-6</v>
      </c>
      <c r="AX1090" s="253" t="str">
        <f t="shared" si="191"/>
        <v/>
      </c>
      <c r="AZ1090" s="259"/>
      <c r="BA1090" s="259">
        <f>BA1089+$BD$753</f>
        <v>2.1375999999999955</v>
      </c>
      <c r="BB1090" s="274">
        <f t="shared" si="174"/>
        <v>0.95183334453229596</v>
      </c>
      <c r="BC1090" s="259">
        <f t="shared" si="175"/>
        <v>3.9135432141612636E-4</v>
      </c>
      <c r="BD1090" s="259" t="str">
        <f t="shared" si="172"/>
        <v/>
      </c>
      <c r="BE1090" s="254" t="str">
        <f t="shared" si="173"/>
        <v/>
      </c>
    </row>
    <row r="1091" spans="1:57" ht="20.100000000000001" customHeight="1" x14ac:dyDescent="0.25">
      <c r="A1091" s="247">
        <v>330</v>
      </c>
      <c r="B1091" s="247">
        <f>$B$755+(A1091*$B$758)</f>
        <v>-6442.0948800422066</v>
      </c>
      <c r="C1091" s="247">
        <f>_xlfn.NORM.DIST($B1091,$B$752,$B$753,0)</f>
        <v>4.5748767622332578E-6</v>
      </c>
      <c r="D1091" s="247">
        <f>_xlfn.NORM.DIST($B1091,$B$752,$B$753,1)</f>
        <v>3.6811080091749787E-3</v>
      </c>
      <c r="E1091" s="247">
        <f>IF(OR(D1091&lt;$F$757,D1091&gt;$F$758),C1091,"")</f>
        <v>4.5748767622332578E-6</v>
      </c>
      <c r="F1091" s="247" t="str">
        <f>IF(AND(D1091&gt;$F$757,D1091&lt;$F$758),C1091,"")</f>
        <v/>
      </c>
      <c r="G1091" s="247" t="str">
        <f>IF(C1091=MAX($C$761:$C$2761),C1091,"")</f>
        <v/>
      </c>
      <c r="H1091" s="247">
        <f>_xlfn.NORM.DIST(B1091,$F$753,$F$754,0)</f>
        <v>0</v>
      </c>
      <c r="I1091" s="247">
        <f>IF(H1091=MAX($H$761:$H$2761),C1091,"")</f>
        <v>4.5748767622332578E-6</v>
      </c>
      <c r="J1091" s="247" t="str">
        <f>IF(I1091=MIN($I$761:$I$2761),I1091,"")</f>
        <v/>
      </c>
      <c r="K1091" s="247"/>
      <c r="L1091" s="247"/>
      <c r="M1091" s="247"/>
      <c r="N1091" s="247"/>
      <c r="O1091" s="247">
        <v>330</v>
      </c>
      <c r="P1091" s="247">
        <f>$P$755+(O1091*$P$758)</f>
        <v>-375.41645278761354</v>
      </c>
      <c r="Q1091" s="247">
        <f>_xlfn.NORM.DIST(P1091,P$752,P$753,0)</f>
        <v>7.8504258265633806E-5</v>
      </c>
      <c r="R1091" s="247">
        <f>_xlfn.NORM.DIST(P1091,P$752,P$753,1)</f>
        <v>3.6811080091749787E-3</v>
      </c>
      <c r="S1091" s="253">
        <f>IF(OR(R1091&lt;$T$757,R1091&gt;$T$758),Q1091,"")</f>
        <v>7.8504258265633806E-5</v>
      </c>
      <c r="T1091" s="253" t="str">
        <f>IF(AND(R1091&gt;$T$757,R1091&lt;$T$758),Q1091,"")</f>
        <v/>
      </c>
      <c r="U1091" s="253" t="str">
        <f>IF(Q1091=MAX($Q$761:$Q$2761),Q1091,"")</f>
        <v/>
      </c>
      <c r="V1091" s="253">
        <f>_xlfn.NORM.DIST(P1091,$T$753,$T$754,0)</f>
        <v>8.9561250636756312E-59</v>
      </c>
      <c r="W1091" s="253" t="str">
        <f>IF(V1091=MAX($V$761:$V$2761),Q1091,"")</f>
        <v/>
      </c>
      <c r="X1091" s="253" t="str">
        <f t="shared" si="176"/>
        <v/>
      </c>
      <c r="AB1091" s="253">
        <v>330</v>
      </c>
      <c r="AC1091" s="253">
        <f t="shared" si="192"/>
        <v>-580.93112043275892</v>
      </c>
      <c r="AD1091" s="253">
        <f t="shared" si="177"/>
        <v>5.073198720160183E-5</v>
      </c>
      <c r="AE1091" s="253">
        <f t="shared" si="178"/>
        <v>3.6811080091749787E-3</v>
      </c>
      <c r="AF1091" s="253">
        <f>IF(OR(AE1091&lt;$T$757,AE1091&gt;$T$758),AD1091,"")</f>
        <v>5.073198720160183E-5</v>
      </c>
      <c r="AG1091" s="253" t="str">
        <f t="shared" si="179"/>
        <v/>
      </c>
      <c r="AH1091" s="253" t="str">
        <f t="shared" si="180"/>
        <v/>
      </c>
      <c r="AI1091" s="253">
        <f t="shared" si="181"/>
        <v>1.2445154345896055E-3</v>
      </c>
      <c r="AJ1091" s="253" t="str">
        <f t="shared" si="182"/>
        <v/>
      </c>
      <c r="AK1091" s="253" t="str">
        <f t="shared" si="183"/>
        <v/>
      </c>
      <c r="AO1091" s="253">
        <v>330</v>
      </c>
      <c r="AP1091" s="253">
        <f t="shared" si="184"/>
        <v>-3424.8807638469311</v>
      </c>
      <c r="AQ1091" s="253">
        <f t="shared" si="185"/>
        <v>8.6052018154650487E-6</v>
      </c>
      <c r="AR1091" s="253">
        <f t="shared" si="186"/>
        <v>3.6811080091749787E-3</v>
      </c>
      <c r="AS1091" s="253">
        <f>IF(OR(AR1091&lt;$T$757,AR1091&gt;$T$758),AQ1091,"")</f>
        <v>8.6052018154650487E-6</v>
      </c>
      <c r="AT1091" s="253" t="str">
        <f t="shared" si="187"/>
        <v/>
      </c>
      <c r="AU1091" s="253" t="str">
        <f t="shared" si="188"/>
        <v/>
      </c>
      <c r="AV1091" s="253">
        <f t="shared" si="189"/>
        <v>0</v>
      </c>
      <c r="AW1091" s="253">
        <f t="shared" si="190"/>
        <v>8.6052018154650487E-6</v>
      </c>
      <c r="AX1091" s="253" t="str">
        <f t="shared" si="191"/>
        <v/>
      </c>
      <c r="AZ1091" s="259"/>
      <c r="BA1091" s="259">
        <f>BA1090+$BD$753</f>
        <v>2.1439999999999957</v>
      </c>
      <c r="BB1091" s="274">
        <f t="shared" si="174"/>
        <v>0.95144199021087983</v>
      </c>
      <c r="BC1091" s="259">
        <f t="shared" si="175"/>
        <v>3.9302610407943028E-4</v>
      </c>
      <c r="BD1091" s="259" t="str">
        <f t="shared" si="172"/>
        <v/>
      </c>
      <c r="BE1091" s="254" t="str">
        <f t="shared" si="173"/>
        <v/>
      </c>
    </row>
    <row r="1092" spans="1:57" ht="20.100000000000001" customHeight="1" x14ac:dyDescent="0.25">
      <c r="A1092" s="247">
        <v>331</v>
      </c>
      <c r="B1092" s="247">
        <f>$B$755+(A1092*$B$758)</f>
        <v>-6432.4798130570689</v>
      </c>
      <c r="C1092" s="247">
        <f>_xlfn.NORM.DIST($B1092,$B$752,$B$753,0)</f>
        <v>4.6241462584056926E-6</v>
      </c>
      <c r="D1092" s="247">
        <f>_xlfn.NORM.DIST($B1092,$B$752,$B$753,1)</f>
        <v>3.7253322565293976E-3</v>
      </c>
      <c r="E1092" s="247">
        <f>IF(OR(D1092&lt;$F$757,D1092&gt;$F$758),C1092,"")</f>
        <v>4.6241462584056926E-6</v>
      </c>
      <c r="F1092" s="247" t="str">
        <f>IF(AND(D1092&gt;$F$757,D1092&lt;$F$758),C1092,"")</f>
        <v/>
      </c>
      <c r="G1092" s="247" t="str">
        <f>IF(C1092=MAX($C$761:$C$2761),C1092,"")</f>
        <v/>
      </c>
      <c r="H1092" s="247">
        <f>_xlfn.NORM.DIST(B1092,$F$753,$F$754,0)</f>
        <v>0</v>
      </c>
      <c r="I1092" s="247">
        <f>IF(H1092=MAX($H$761:$H$2761),C1092,"")</f>
        <v>4.6241462584056926E-6</v>
      </c>
      <c r="J1092" s="247" t="str">
        <f>IF(I1092=MIN($I$761:$I$2761),I1092,"")</f>
        <v/>
      </c>
      <c r="K1092" s="247"/>
      <c r="L1092" s="247"/>
      <c r="M1092" s="247"/>
      <c r="N1092" s="247"/>
      <c r="O1092" s="247">
        <v>331</v>
      </c>
      <c r="P1092" s="247">
        <f>$P$755+(O1092*$P$758)</f>
        <v>-374.85612972375145</v>
      </c>
      <c r="Q1092" s="247">
        <f>_xlfn.NORM.DIST(P1092,P$752,P$753,0)</f>
        <v>7.9349716067703724E-5</v>
      </c>
      <c r="R1092" s="247">
        <f>_xlfn.NORM.DIST(P1092,P$752,P$753,1)</f>
        <v>3.7253322565293976E-3</v>
      </c>
      <c r="S1092" s="253">
        <f>IF(OR(R1092&lt;$T$757,R1092&gt;$T$758),Q1092,"")</f>
        <v>7.9349716067703724E-5</v>
      </c>
      <c r="T1092" s="253" t="str">
        <f>IF(AND(R1092&gt;$T$757,R1092&lt;$T$758),Q1092,"")</f>
        <v/>
      </c>
      <c r="U1092" s="253" t="str">
        <f>IF(Q1092=MAX($Q$761:$Q$2761),Q1092,"")</f>
        <v/>
      </c>
      <c r="V1092" s="253">
        <f>_xlfn.NORM.DIST(P1092,$T$753,$T$754,0)</f>
        <v>8.4012451442847383E-59</v>
      </c>
      <c r="W1092" s="253" t="str">
        <f>IF(V1092=MAX($V$761:$V$2761),Q1092,"")</f>
        <v/>
      </c>
      <c r="X1092" s="253" t="str">
        <f t="shared" si="176"/>
        <v/>
      </c>
      <c r="AB1092" s="253">
        <v>331</v>
      </c>
      <c r="AC1092" s="253">
        <f t="shared" si="192"/>
        <v>-580.06405905897861</v>
      </c>
      <c r="AD1092" s="253">
        <f t="shared" si="177"/>
        <v>5.1278349339678129E-5</v>
      </c>
      <c r="AE1092" s="253">
        <f t="shared" si="178"/>
        <v>3.7253322565293976E-3</v>
      </c>
      <c r="AF1092" s="253">
        <f>IF(OR(AE1092&lt;$T$757,AE1092&gt;$T$758),AD1092,"")</f>
        <v>5.1278349339678129E-5</v>
      </c>
      <c r="AG1092" s="253" t="str">
        <f t="shared" si="179"/>
        <v/>
      </c>
      <c r="AH1092" s="253" t="str">
        <f t="shared" si="180"/>
        <v/>
      </c>
      <c r="AI1092" s="253">
        <f t="shared" si="181"/>
        <v>1.2489168170045444E-3</v>
      </c>
      <c r="AJ1092" s="253" t="str">
        <f t="shared" si="182"/>
        <v/>
      </c>
      <c r="AK1092" s="253" t="str">
        <f t="shared" si="183"/>
        <v/>
      </c>
      <c r="AO1092" s="253">
        <v>331</v>
      </c>
      <c r="AP1092" s="253">
        <f t="shared" si="184"/>
        <v>-3419.769001512831</v>
      </c>
      <c r="AQ1092" s="253">
        <f t="shared" si="185"/>
        <v>8.6978762152237751E-6</v>
      </c>
      <c r="AR1092" s="253">
        <f t="shared" si="186"/>
        <v>3.7253322565294054E-3</v>
      </c>
      <c r="AS1092" s="253">
        <f>IF(OR(AR1092&lt;$T$757,AR1092&gt;$T$758),AQ1092,"")</f>
        <v>8.6978762152237751E-6</v>
      </c>
      <c r="AT1092" s="253" t="str">
        <f t="shared" si="187"/>
        <v/>
      </c>
      <c r="AU1092" s="253" t="str">
        <f t="shared" si="188"/>
        <v/>
      </c>
      <c r="AV1092" s="253">
        <f t="shared" si="189"/>
        <v>0</v>
      </c>
      <c r="AW1092" s="253">
        <f t="shared" si="190"/>
        <v>8.6978762152237751E-6</v>
      </c>
      <c r="AX1092" s="253" t="str">
        <f t="shared" si="191"/>
        <v/>
      </c>
      <c r="AZ1092" s="259"/>
      <c r="BA1092" s="259">
        <f>BA1091+$BD$753</f>
        <v>2.1503999999999959</v>
      </c>
      <c r="BB1092" s="274">
        <f t="shared" si="174"/>
        <v>0.9510489641068004</v>
      </c>
      <c r="BC1092" s="259">
        <f t="shared" si="175"/>
        <v>3.9469626178956219E-4</v>
      </c>
      <c r="BD1092" s="259" t="str">
        <f t="shared" si="172"/>
        <v/>
      </c>
      <c r="BE1092" s="254" t="str">
        <f t="shared" si="173"/>
        <v/>
      </c>
    </row>
    <row r="1093" spans="1:57" ht="20.100000000000001" customHeight="1" x14ac:dyDescent="0.25">
      <c r="A1093" s="247">
        <v>332</v>
      </c>
      <c r="B1093" s="247">
        <f>$B$755+(A1093*$B$758)</f>
        <v>-6422.8647460719312</v>
      </c>
      <c r="C1093" s="247">
        <f>_xlfn.NORM.DIST($B1093,$B$752,$B$753,0)</f>
        <v>4.6738715837600979E-6</v>
      </c>
      <c r="D1093" s="247">
        <f>_xlfn.NORM.DIST($B1093,$B$752,$B$753,1)</f>
        <v>3.7700324221635441E-3</v>
      </c>
      <c r="E1093" s="247">
        <f>IF(OR(D1093&lt;$F$757,D1093&gt;$F$758),C1093,"")</f>
        <v>4.6738715837600979E-6</v>
      </c>
      <c r="F1093" s="247" t="str">
        <f>IF(AND(D1093&gt;$F$757,D1093&lt;$F$758),C1093,"")</f>
        <v/>
      </c>
      <c r="G1093" s="247" t="str">
        <f>IF(C1093=MAX($C$761:$C$2761),C1093,"")</f>
        <v/>
      </c>
      <c r="H1093" s="247">
        <f>_xlfn.NORM.DIST(B1093,$F$753,$F$754,0)</f>
        <v>0</v>
      </c>
      <c r="I1093" s="247">
        <f>IF(H1093=MAX($H$761:$H$2761),C1093,"")</f>
        <v>4.6738715837600979E-6</v>
      </c>
      <c r="J1093" s="247" t="str">
        <f>IF(I1093=MIN($I$761:$I$2761),I1093,"")</f>
        <v/>
      </c>
      <c r="K1093" s="247"/>
      <c r="L1093" s="247"/>
      <c r="M1093" s="247"/>
      <c r="N1093" s="247"/>
      <c r="O1093" s="247">
        <v>332</v>
      </c>
      <c r="P1093" s="247">
        <f>$P$755+(O1093*$P$758)</f>
        <v>-374.29580665988931</v>
      </c>
      <c r="Q1093" s="247">
        <f>_xlfn.NORM.DIST(P1093,P$752,P$753,0)</f>
        <v>8.0202995836066118E-5</v>
      </c>
      <c r="R1093" s="247">
        <f>_xlfn.NORM.DIST(P1093,P$752,P$753,1)</f>
        <v>3.7700324221635441E-3</v>
      </c>
      <c r="S1093" s="253">
        <f>IF(OR(R1093&lt;$T$757,R1093&gt;$T$758),Q1093,"")</f>
        <v>8.0202995836066118E-5</v>
      </c>
      <c r="T1093" s="253" t="str">
        <f>IF(AND(R1093&gt;$T$757,R1093&lt;$T$758),Q1093,"")</f>
        <v/>
      </c>
      <c r="U1093" s="253" t="str">
        <f>IF(Q1093=MAX($Q$761:$Q$2761),Q1093,"")</f>
        <v/>
      </c>
      <c r="V1093" s="253">
        <f>_xlfn.NORM.DIST(P1093,$T$753,$T$754,0)</f>
        <v>7.8806169171242242E-59</v>
      </c>
      <c r="W1093" s="253" t="str">
        <f>IF(V1093=MAX($V$761:$V$2761),Q1093,"")</f>
        <v/>
      </c>
      <c r="X1093" s="253" t="str">
        <f t="shared" si="176"/>
        <v/>
      </c>
      <c r="AB1093" s="253">
        <v>332</v>
      </c>
      <c r="AC1093" s="253">
        <f t="shared" si="192"/>
        <v>-579.19699768519831</v>
      </c>
      <c r="AD1093" s="253">
        <f t="shared" si="177"/>
        <v>5.1829766285004547E-5</v>
      </c>
      <c r="AE1093" s="253">
        <f t="shared" si="178"/>
        <v>3.7700324221635441E-3</v>
      </c>
      <c r="AF1093" s="253">
        <f>IF(OR(AE1093&lt;$T$757,AE1093&gt;$T$758),AD1093,"")</f>
        <v>5.1829766285004547E-5</v>
      </c>
      <c r="AG1093" s="253" t="str">
        <f t="shared" si="179"/>
        <v/>
      </c>
      <c r="AH1093" s="253" t="str">
        <f t="shared" si="180"/>
        <v/>
      </c>
      <c r="AI1093" s="253">
        <f t="shared" si="181"/>
        <v>1.2533137122717286E-3</v>
      </c>
      <c r="AJ1093" s="253" t="str">
        <f t="shared" si="182"/>
        <v/>
      </c>
      <c r="AK1093" s="253" t="str">
        <f t="shared" si="183"/>
        <v/>
      </c>
      <c r="AO1093" s="253">
        <v>332</v>
      </c>
      <c r="AP1093" s="253">
        <f t="shared" si="184"/>
        <v>-3414.6572391787313</v>
      </c>
      <c r="AQ1093" s="253">
        <f t="shared" si="185"/>
        <v>8.7914080155875971E-6</v>
      </c>
      <c r="AR1093" s="253">
        <f t="shared" si="186"/>
        <v>3.7700324221635441E-3</v>
      </c>
      <c r="AS1093" s="253">
        <f>IF(OR(AR1093&lt;$T$757,AR1093&gt;$T$758),AQ1093,"")</f>
        <v>8.7914080155875971E-6</v>
      </c>
      <c r="AT1093" s="253" t="str">
        <f t="shared" si="187"/>
        <v/>
      </c>
      <c r="AU1093" s="253" t="str">
        <f t="shared" si="188"/>
        <v/>
      </c>
      <c r="AV1093" s="253">
        <f t="shared" si="189"/>
        <v>0</v>
      </c>
      <c r="AW1093" s="253">
        <f t="shared" si="190"/>
        <v>8.7914080155875971E-6</v>
      </c>
      <c r="AX1093" s="253" t="str">
        <f t="shared" si="191"/>
        <v/>
      </c>
      <c r="AZ1093" s="259"/>
      <c r="BA1093" s="259">
        <f>BA1092+$BD$753</f>
        <v>2.1567999999999961</v>
      </c>
      <c r="BB1093" s="274">
        <f t="shared" si="174"/>
        <v>0.95065426784501084</v>
      </c>
      <c r="BC1093" s="259">
        <f t="shared" si="175"/>
        <v>3.9636476554061328E-4</v>
      </c>
      <c r="BD1093" s="259" t="str">
        <f t="shared" si="172"/>
        <v/>
      </c>
      <c r="BE1093" s="254" t="str">
        <f t="shared" si="173"/>
        <v/>
      </c>
    </row>
    <row r="1094" spans="1:57" ht="20.100000000000001" customHeight="1" x14ac:dyDescent="0.25">
      <c r="A1094" s="248">
        <v>333</v>
      </c>
      <c r="B1094" s="247">
        <f>$B$755+(A1094*$B$758)</f>
        <v>-6413.2496790867935</v>
      </c>
      <c r="C1094" s="247">
        <f>_xlfn.NORM.DIST($B1094,$B$752,$B$753,0)</f>
        <v>4.7240560402599764E-6</v>
      </c>
      <c r="D1094" s="247">
        <f>_xlfn.NORM.DIST($B1094,$B$752,$B$753,1)</f>
        <v>3.8152129047691161E-3</v>
      </c>
      <c r="E1094" s="247">
        <f>IF(OR(D1094&lt;$F$757,D1094&gt;$F$758),C1094,"")</f>
        <v>4.7240560402599764E-6</v>
      </c>
      <c r="F1094" s="247" t="str">
        <f>IF(AND(D1094&gt;$F$757,D1094&lt;$F$758),C1094,"")</f>
        <v/>
      </c>
      <c r="G1094" s="247" t="str">
        <f>IF(C1094=MAX($C$761:$C$2761),C1094,"")</f>
        <v/>
      </c>
      <c r="H1094" s="247">
        <f>_xlfn.NORM.DIST(B1094,$F$753,$F$754,0)</f>
        <v>0</v>
      </c>
      <c r="I1094" s="247">
        <f>IF(H1094=MAX($H$761:$H$2761),C1094,"")</f>
        <v>4.7240560402599764E-6</v>
      </c>
      <c r="J1094" s="247" t="str">
        <f>IF(I1094=MIN($I$761:$I$2761),I1094,"")</f>
        <v/>
      </c>
      <c r="K1094" s="247"/>
      <c r="L1094" s="247"/>
      <c r="M1094" s="247"/>
      <c r="N1094" s="247"/>
      <c r="O1094" s="248">
        <v>333</v>
      </c>
      <c r="P1094" s="247">
        <f>$P$755+(O1094*$P$758)</f>
        <v>-373.73548359602717</v>
      </c>
      <c r="Q1094" s="247">
        <f>_xlfn.NORM.DIST(P1094,P$752,P$753,0)</f>
        <v>8.1064154231962266E-5</v>
      </c>
      <c r="R1094" s="247">
        <f>_xlfn.NORM.DIST(P1094,P$752,P$753,1)</f>
        <v>3.8152129047691248E-3</v>
      </c>
      <c r="S1094" s="253">
        <f>IF(OR(R1094&lt;$T$757,R1094&gt;$T$758),Q1094,"")</f>
        <v>8.1064154231962266E-5</v>
      </c>
      <c r="T1094" s="253" t="str">
        <f>IF(AND(R1094&gt;$T$757,R1094&lt;$T$758),Q1094,"")</f>
        <v/>
      </c>
      <c r="U1094" s="253" t="str">
        <f>IF(Q1094=MAX($Q$761:$Q$2761),Q1094,"")</f>
        <v/>
      </c>
      <c r="V1094" s="253">
        <f>_xlfn.NORM.DIST(P1094,$T$753,$T$754,0)</f>
        <v>7.392133936085887E-59</v>
      </c>
      <c r="W1094" s="253" t="str">
        <f>IF(V1094=MAX($V$761:$V$2761),Q1094,"")</f>
        <v/>
      </c>
      <c r="X1094" s="253" t="str">
        <f t="shared" si="176"/>
        <v/>
      </c>
      <c r="AB1094" s="259">
        <v>333</v>
      </c>
      <c r="AC1094" s="253">
        <f t="shared" si="192"/>
        <v>-578.32993631141812</v>
      </c>
      <c r="AD1094" s="253">
        <f t="shared" si="177"/>
        <v>5.2386274653905023E-5</v>
      </c>
      <c r="AE1094" s="253">
        <f t="shared" si="178"/>
        <v>3.8152129047691248E-3</v>
      </c>
      <c r="AF1094" s="253">
        <f>IF(OR(AE1094&lt;$T$757,AE1094&gt;$T$758),AD1094,"")</f>
        <v>5.2386274653905023E-5</v>
      </c>
      <c r="AG1094" s="253" t="str">
        <f t="shared" si="179"/>
        <v/>
      </c>
      <c r="AH1094" s="253" t="str">
        <f t="shared" si="180"/>
        <v/>
      </c>
      <c r="AI1094" s="253">
        <f t="shared" si="181"/>
        <v>1.2577059636466597E-3</v>
      </c>
      <c r="AJ1094" s="253" t="str">
        <f t="shared" si="182"/>
        <v/>
      </c>
      <c r="AK1094" s="253" t="str">
        <f t="shared" si="183"/>
        <v/>
      </c>
      <c r="AO1094" s="259">
        <v>333</v>
      </c>
      <c r="AP1094" s="253">
        <f t="shared" si="184"/>
        <v>-3409.5454768446316</v>
      </c>
      <c r="AQ1094" s="253">
        <f t="shared" si="185"/>
        <v>8.8858034274478436E-6</v>
      </c>
      <c r="AR1094" s="253">
        <f t="shared" si="186"/>
        <v>3.8152129047691161E-3</v>
      </c>
      <c r="AS1094" s="253">
        <f>IF(OR(AR1094&lt;$T$757,AR1094&gt;$T$758),AQ1094,"")</f>
        <v>8.8858034274478436E-6</v>
      </c>
      <c r="AT1094" s="253" t="str">
        <f t="shared" si="187"/>
        <v/>
      </c>
      <c r="AU1094" s="253" t="str">
        <f t="shared" si="188"/>
        <v/>
      </c>
      <c r="AV1094" s="253">
        <f t="shared" si="189"/>
        <v>0</v>
      </c>
      <c r="AW1094" s="253">
        <f t="shared" si="190"/>
        <v>8.8858034274478436E-6</v>
      </c>
      <c r="AX1094" s="253" t="str">
        <f t="shared" si="191"/>
        <v/>
      </c>
      <c r="AZ1094" s="259"/>
      <c r="BA1094" s="259">
        <f>BA1093+$BD$753</f>
        <v>2.1631999999999962</v>
      </c>
      <c r="BB1094" s="274">
        <f t="shared" si="174"/>
        <v>0.95025790307947022</v>
      </c>
      <c r="BC1094" s="259">
        <f t="shared" si="175"/>
        <v>3.9803158650897341E-4</v>
      </c>
      <c r="BD1094" s="259" t="str">
        <f t="shared" si="172"/>
        <v/>
      </c>
      <c r="BE1094" s="254" t="str">
        <f t="shared" si="173"/>
        <v/>
      </c>
    </row>
    <row r="1095" spans="1:57" ht="20.100000000000001" customHeight="1" x14ac:dyDescent="0.25">
      <c r="A1095" s="247">
        <v>334</v>
      </c>
      <c r="B1095" s="247">
        <f>$B$755+(A1095*$B$758)</f>
        <v>-6403.6346121016559</v>
      </c>
      <c r="C1095" s="247">
        <f>_xlfn.NORM.DIST($B1095,$B$752,$B$753,0)</f>
        <v>4.7747029431930587E-6</v>
      </c>
      <c r="D1095" s="247">
        <f>_xlfn.NORM.DIST($B1095,$B$752,$B$753,1)</f>
        <v>3.8608781348505559E-3</v>
      </c>
      <c r="E1095" s="247">
        <f>IF(OR(D1095&lt;$F$757,D1095&gt;$F$758),C1095,"")</f>
        <v>4.7747029431930587E-6</v>
      </c>
      <c r="F1095" s="247" t="str">
        <f>IF(AND(D1095&gt;$F$757,D1095&lt;$F$758),C1095,"")</f>
        <v/>
      </c>
      <c r="G1095" s="247" t="str">
        <f>IF(C1095=MAX($C$761:$C$2761),C1095,"")</f>
        <v/>
      </c>
      <c r="H1095" s="247">
        <f>_xlfn.NORM.DIST(B1095,$F$753,$F$754,0)</f>
        <v>0</v>
      </c>
      <c r="I1095" s="247">
        <f>IF(H1095=MAX($H$761:$H$2761),C1095,"")</f>
        <v>4.7747029431930587E-6</v>
      </c>
      <c r="J1095" s="247" t="str">
        <f>IF(I1095=MIN($I$761:$I$2761),I1095,"")</f>
        <v/>
      </c>
      <c r="K1095" s="247"/>
      <c r="L1095" s="247"/>
      <c r="M1095" s="247"/>
      <c r="N1095" s="247"/>
      <c r="O1095" s="247">
        <v>334</v>
      </c>
      <c r="P1095" s="247">
        <f>$P$755+(O1095*$P$758)</f>
        <v>-373.17516053216508</v>
      </c>
      <c r="Q1095" s="247">
        <f>_xlfn.NORM.DIST(P1095,P$752,P$753,0)</f>
        <v>8.1933248145275002E-5</v>
      </c>
      <c r="R1095" s="247">
        <f>_xlfn.NORM.DIST(P1095,P$752,P$753,1)</f>
        <v>3.8608781348505559E-3</v>
      </c>
      <c r="S1095" s="253">
        <f>IF(OR(R1095&lt;$T$757,R1095&gt;$T$758),Q1095,"")</f>
        <v>8.1933248145275002E-5</v>
      </c>
      <c r="T1095" s="253" t="str">
        <f>IF(AND(R1095&gt;$T$757,R1095&lt;$T$758),Q1095,"")</f>
        <v/>
      </c>
      <c r="U1095" s="253" t="str">
        <f>IF(Q1095=MAX($Q$761:$Q$2761),Q1095,"")</f>
        <v/>
      </c>
      <c r="V1095" s="253">
        <f>_xlfn.NORM.DIST(P1095,$T$753,$T$754,0)</f>
        <v>6.933818812964611E-59</v>
      </c>
      <c r="W1095" s="253" t="str">
        <f>IF(V1095=MAX($V$761:$V$2761),Q1095,"")</f>
        <v/>
      </c>
      <c r="X1095" s="253" t="str">
        <f t="shared" si="176"/>
        <v/>
      </c>
      <c r="AB1095" s="253">
        <v>334</v>
      </c>
      <c r="AC1095" s="253">
        <f t="shared" si="192"/>
        <v>-577.46287493763793</v>
      </c>
      <c r="AD1095" s="253">
        <f t="shared" si="177"/>
        <v>5.2947911210459469E-5</v>
      </c>
      <c r="AE1095" s="253">
        <f t="shared" si="178"/>
        <v>3.8608781348505559E-3</v>
      </c>
      <c r="AF1095" s="253">
        <f>IF(OR(AE1095&lt;$T$757,AE1095&gt;$T$758),AD1095,"")</f>
        <v>5.2947911210459469E-5</v>
      </c>
      <c r="AG1095" s="253" t="str">
        <f t="shared" si="179"/>
        <v/>
      </c>
      <c r="AH1095" s="253" t="str">
        <f t="shared" si="180"/>
        <v/>
      </c>
      <c r="AI1095" s="253">
        <f t="shared" si="181"/>
        <v>1.2620934140575673E-3</v>
      </c>
      <c r="AJ1095" s="253" t="str">
        <f t="shared" si="182"/>
        <v/>
      </c>
      <c r="AK1095" s="253" t="str">
        <f t="shared" si="183"/>
        <v/>
      </c>
      <c r="AO1095" s="253">
        <v>334</v>
      </c>
      <c r="AP1095" s="253">
        <f t="shared" si="184"/>
        <v>-3404.4337145105319</v>
      </c>
      <c r="AQ1095" s="253">
        <f t="shared" si="185"/>
        <v>8.9810686867582812E-6</v>
      </c>
      <c r="AR1095" s="253">
        <f t="shared" si="186"/>
        <v>3.8608781348505559E-3</v>
      </c>
      <c r="AS1095" s="253">
        <f>IF(OR(AR1095&lt;$T$757,AR1095&gt;$T$758),AQ1095,"")</f>
        <v>8.9810686867582812E-6</v>
      </c>
      <c r="AT1095" s="253" t="str">
        <f t="shared" si="187"/>
        <v/>
      </c>
      <c r="AU1095" s="253" t="str">
        <f t="shared" si="188"/>
        <v/>
      </c>
      <c r="AV1095" s="253">
        <f t="shared" si="189"/>
        <v>0</v>
      </c>
      <c r="AW1095" s="253">
        <f t="shared" si="190"/>
        <v>8.9810686867582812E-6</v>
      </c>
      <c r="AX1095" s="253" t="str">
        <f t="shared" si="191"/>
        <v/>
      </c>
      <c r="AZ1095" s="259"/>
      <c r="BA1095" s="259">
        <f>BA1094+$BD$753</f>
        <v>2.1695999999999964</v>
      </c>
      <c r="BB1095" s="274">
        <f t="shared" si="174"/>
        <v>0.94985987149296125</v>
      </c>
      <c r="BC1095" s="259">
        <f t="shared" si="175"/>
        <v>3.996966960542192E-4</v>
      </c>
      <c r="BD1095" s="259" t="str">
        <f t="shared" si="172"/>
        <v/>
      </c>
      <c r="BE1095" s="254" t="str">
        <f t="shared" si="173"/>
        <v/>
      </c>
    </row>
    <row r="1096" spans="1:57" ht="20.100000000000001" customHeight="1" x14ac:dyDescent="0.25">
      <c r="A1096" s="247">
        <v>335</v>
      </c>
      <c r="B1096" s="247">
        <f>$B$755+(A1096*$B$758)</f>
        <v>-6394.0195451165182</v>
      </c>
      <c r="C1096" s="247">
        <f>_xlfn.NORM.DIST($B1096,$B$752,$B$753,0)</f>
        <v>4.8258156211010648E-6</v>
      </c>
      <c r="D1096" s="247">
        <f>_xlfn.NORM.DIST($B1096,$B$752,$B$753,1)</f>
        <v>3.9070325748527717E-3</v>
      </c>
      <c r="E1096" s="247">
        <f>IF(OR(D1096&lt;$F$757,D1096&gt;$F$758),C1096,"")</f>
        <v>4.8258156211010648E-6</v>
      </c>
      <c r="F1096" s="247" t="str">
        <f>IF(AND(D1096&gt;$F$757,D1096&lt;$F$758),C1096,"")</f>
        <v/>
      </c>
      <c r="G1096" s="247" t="str">
        <f>IF(C1096=MAX($C$761:$C$2761),C1096,"")</f>
        <v/>
      </c>
      <c r="H1096" s="247">
        <f>_xlfn.NORM.DIST(B1096,$F$753,$F$754,0)</f>
        <v>0</v>
      </c>
      <c r="I1096" s="247">
        <f>IF(H1096=MAX($H$761:$H$2761),C1096,"")</f>
        <v>4.8258156211010648E-6</v>
      </c>
      <c r="J1096" s="247" t="str">
        <f>IF(I1096=MIN($I$761:$I$2761),I1096,"")</f>
        <v/>
      </c>
      <c r="K1096" s="247"/>
      <c r="L1096" s="247"/>
      <c r="M1096" s="247"/>
      <c r="N1096" s="247"/>
      <c r="O1096" s="247">
        <v>335</v>
      </c>
      <c r="P1096" s="247">
        <f>$P$755+(O1096*$P$758)</f>
        <v>-372.61483746830299</v>
      </c>
      <c r="Q1096" s="247">
        <f>_xlfn.NORM.DIST(P1096,P$752,P$753,0)</f>
        <v>8.2810334693324313E-5</v>
      </c>
      <c r="R1096" s="247">
        <f>_xlfn.NORM.DIST(P1096,P$752,P$753,1)</f>
        <v>3.9070325748527717E-3</v>
      </c>
      <c r="S1096" s="253">
        <f>IF(OR(R1096&lt;$T$757,R1096&gt;$T$758),Q1096,"")</f>
        <v>8.2810334693324313E-5</v>
      </c>
      <c r="T1096" s="253" t="str">
        <f>IF(AND(R1096&gt;$T$757,R1096&lt;$T$758),Q1096,"")</f>
        <v/>
      </c>
      <c r="U1096" s="253" t="str">
        <f>IF(Q1096=MAX($Q$761:$Q$2761),Q1096,"")</f>
        <v/>
      </c>
      <c r="V1096" s="253">
        <f>_xlfn.NORM.DIST(P1096,$T$753,$T$754,0)</f>
        <v>6.5038153403829951E-59</v>
      </c>
      <c r="W1096" s="253" t="str">
        <f>IF(V1096=MAX($V$761:$V$2761),Q1096,"")</f>
        <v/>
      </c>
      <c r="X1096" s="253" t="str">
        <f t="shared" si="176"/>
        <v/>
      </c>
      <c r="AB1096" s="253">
        <v>335</v>
      </c>
      <c r="AC1096" s="253">
        <f t="shared" si="192"/>
        <v>-576.59581356385775</v>
      </c>
      <c r="AD1096" s="253">
        <f t="shared" si="177"/>
        <v>5.3514712865724698E-5</v>
      </c>
      <c r="AE1096" s="253">
        <f t="shared" si="178"/>
        <v>3.9070325748527691E-3</v>
      </c>
      <c r="AF1096" s="253">
        <f>IF(OR(AE1096&lt;$T$757,AE1096&gt;$T$758),AD1096,"")</f>
        <v>5.3514712865724698E-5</v>
      </c>
      <c r="AG1096" s="253" t="str">
        <f t="shared" si="179"/>
        <v/>
      </c>
      <c r="AH1096" s="253" t="str">
        <f t="shared" si="180"/>
        <v/>
      </c>
      <c r="AI1096" s="253">
        <f t="shared" si="181"/>
        <v>1.2664759061143307E-3</v>
      </c>
      <c r="AJ1096" s="253" t="str">
        <f t="shared" si="182"/>
        <v/>
      </c>
      <c r="AK1096" s="253" t="str">
        <f t="shared" si="183"/>
        <v/>
      </c>
      <c r="AO1096" s="253">
        <v>335</v>
      </c>
      <c r="AP1096" s="253">
        <f t="shared" si="184"/>
        <v>-3399.3219521764318</v>
      </c>
      <c r="AQ1096" s="253">
        <f t="shared" si="185"/>
        <v>9.0772100544030212E-6</v>
      </c>
      <c r="AR1096" s="253">
        <f t="shared" si="186"/>
        <v>3.9070325748527717E-3</v>
      </c>
      <c r="AS1096" s="253">
        <f>IF(OR(AR1096&lt;$T$757,AR1096&gt;$T$758),AQ1096,"")</f>
        <v>9.0772100544030212E-6</v>
      </c>
      <c r="AT1096" s="253" t="str">
        <f t="shared" si="187"/>
        <v/>
      </c>
      <c r="AU1096" s="253" t="str">
        <f t="shared" si="188"/>
        <v/>
      </c>
      <c r="AV1096" s="253">
        <f t="shared" si="189"/>
        <v>0</v>
      </c>
      <c r="AW1096" s="253">
        <f t="shared" si="190"/>
        <v>9.0772100544030212E-6</v>
      </c>
      <c r="AX1096" s="253" t="str">
        <f t="shared" si="191"/>
        <v/>
      </c>
      <c r="AZ1096" s="259"/>
      <c r="BA1096" s="259">
        <f>BA1095+$BD$753</f>
        <v>2.1759999999999966</v>
      </c>
      <c r="BB1096" s="274">
        <f t="shared" si="174"/>
        <v>0.94946017479690703</v>
      </c>
      <c r="BC1096" s="259">
        <f t="shared" si="175"/>
        <v>4.0136006571722671E-4</v>
      </c>
      <c r="BD1096" s="259" t="str">
        <f t="shared" si="172"/>
        <v/>
      </c>
      <c r="BE1096" s="254" t="str">
        <f t="shared" si="173"/>
        <v/>
      </c>
    </row>
    <row r="1097" spans="1:57" ht="20.100000000000001" customHeight="1" x14ac:dyDescent="0.25">
      <c r="A1097" s="247">
        <v>336</v>
      </c>
      <c r="B1097" s="247">
        <f>$B$755+(A1097*$B$758)</f>
        <v>-6384.4044781313805</v>
      </c>
      <c r="C1097" s="247">
        <f>_xlfn.NORM.DIST($B1097,$B$752,$B$753,0)</f>
        <v>4.8773974157076246E-6</v>
      </c>
      <c r="D1097" s="247">
        <f>_xlfn.NORM.DIST($B1097,$B$752,$B$753,1)</f>
        <v>3.9536807192882698E-3</v>
      </c>
      <c r="E1097" s="247">
        <f>IF(OR(D1097&lt;$F$757,D1097&gt;$F$758),C1097,"")</f>
        <v>4.8773974157076246E-6</v>
      </c>
      <c r="F1097" s="247" t="str">
        <f>IF(AND(D1097&gt;$F$757,D1097&lt;$F$758),C1097,"")</f>
        <v/>
      </c>
      <c r="G1097" s="247" t="str">
        <f>IF(C1097=MAX($C$761:$C$2761),C1097,"")</f>
        <v/>
      </c>
      <c r="H1097" s="247">
        <f>_xlfn.NORM.DIST(B1097,$F$753,$F$754,0)</f>
        <v>0</v>
      </c>
      <c r="I1097" s="247">
        <f>IF(H1097=MAX($H$761:$H$2761),C1097,"")</f>
        <v>4.8773974157076246E-6</v>
      </c>
      <c r="J1097" s="247" t="str">
        <f>IF(I1097=MIN($I$761:$I$2761),I1097,"")</f>
        <v/>
      </c>
      <c r="K1097" s="247"/>
      <c r="L1097" s="247"/>
      <c r="M1097" s="247"/>
      <c r="N1097" s="247"/>
      <c r="O1097" s="247">
        <v>336</v>
      </c>
      <c r="P1097" s="247">
        <f>$P$755+(O1097*$P$758)</f>
        <v>-372.05451440444085</v>
      </c>
      <c r="Q1097" s="247">
        <f>_xlfn.NORM.DIST(P1097,P$752,P$753,0)</f>
        <v>8.3695471219629795E-5</v>
      </c>
      <c r="R1097" s="247">
        <f>_xlfn.NORM.DIST(P1097,P$752,P$753,1)</f>
        <v>3.9536807192882741E-3</v>
      </c>
      <c r="S1097" s="253">
        <f>IF(OR(R1097&lt;$T$757,R1097&gt;$T$758),Q1097,"")</f>
        <v>8.3695471219629795E-5</v>
      </c>
      <c r="T1097" s="253" t="str">
        <f>IF(AND(R1097&gt;$T$757,R1097&lt;$T$758),Q1097,"")</f>
        <v/>
      </c>
      <c r="U1097" s="253" t="str">
        <f>IF(Q1097=MAX($Q$761:$Q$2761),Q1097,"")</f>
        <v/>
      </c>
      <c r="V1097" s="253">
        <f>_xlfn.NORM.DIST(P1097,$T$753,$T$754,0)</f>
        <v>6.1003810936484863E-59</v>
      </c>
      <c r="W1097" s="253" t="str">
        <f>IF(V1097=MAX($V$761:$V$2761),Q1097,"")</f>
        <v/>
      </c>
      <c r="X1097" s="253" t="str">
        <f t="shared" si="176"/>
        <v/>
      </c>
      <c r="AB1097" s="253">
        <v>336</v>
      </c>
      <c r="AC1097" s="253">
        <f t="shared" si="192"/>
        <v>-575.72875219007744</v>
      </c>
      <c r="AD1097" s="253">
        <f t="shared" si="177"/>
        <v>5.4086716676935249E-5</v>
      </c>
      <c r="AE1097" s="253">
        <f t="shared" si="178"/>
        <v>3.9536807192882698E-3</v>
      </c>
      <c r="AF1097" s="253">
        <f>IF(OR(AE1097&lt;$T$757,AE1097&gt;$T$758),AD1097,"")</f>
        <v>5.4086716676935249E-5</v>
      </c>
      <c r="AG1097" s="253" t="str">
        <f t="shared" si="179"/>
        <v/>
      </c>
      <c r="AH1097" s="253" t="str">
        <f t="shared" si="180"/>
        <v/>
      </c>
      <c r="AI1097" s="253">
        <f t="shared" si="181"/>
        <v>1.2708532821174593E-3</v>
      </c>
      <c r="AJ1097" s="253" t="str">
        <f t="shared" si="182"/>
        <v/>
      </c>
      <c r="AK1097" s="253" t="str">
        <f t="shared" si="183"/>
        <v/>
      </c>
      <c r="AO1097" s="253">
        <v>336</v>
      </c>
      <c r="AP1097" s="253">
        <f t="shared" si="184"/>
        <v>-3394.2101898423316</v>
      </c>
      <c r="AQ1097" s="253">
        <f t="shared" si="185"/>
        <v>9.17423381606095E-6</v>
      </c>
      <c r="AR1097" s="253">
        <f t="shared" si="186"/>
        <v>3.9536807192882698E-3</v>
      </c>
      <c r="AS1097" s="253">
        <f>IF(OR(AR1097&lt;$T$757,AR1097&gt;$T$758),AQ1097,"")</f>
        <v>9.17423381606095E-6</v>
      </c>
      <c r="AT1097" s="253" t="str">
        <f t="shared" si="187"/>
        <v/>
      </c>
      <c r="AU1097" s="253" t="str">
        <f t="shared" si="188"/>
        <v/>
      </c>
      <c r="AV1097" s="253">
        <f t="shared" si="189"/>
        <v>0</v>
      </c>
      <c r="AW1097" s="253">
        <f t="shared" si="190"/>
        <v>9.17423381606095E-6</v>
      </c>
      <c r="AX1097" s="253" t="str">
        <f t="shared" si="191"/>
        <v/>
      </c>
      <c r="AZ1097" s="259"/>
      <c r="BA1097" s="259">
        <f>BA1096+$BD$753</f>
        <v>2.1823999999999968</v>
      </c>
      <c r="BB1097" s="274">
        <f t="shared" si="174"/>
        <v>0.9490588147311898</v>
      </c>
      <c r="BC1097" s="259">
        <f t="shared" si="175"/>
        <v>4.0302166722094857E-4</v>
      </c>
      <c r="BD1097" s="259" t="str">
        <f t="shared" si="172"/>
        <v/>
      </c>
      <c r="BE1097" s="254" t="str">
        <f t="shared" si="173"/>
        <v/>
      </c>
    </row>
    <row r="1098" spans="1:57" ht="20.100000000000001" customHeight="1" x14ac:dyDescent="0.25">
      <c r="A1098" s="247">
        <v>337</v>
      </c>
      <c r="B1098" s="247">
        <f>$B$755+(A1098*$B$758)</f>
        <v>-6374.7894111462429</v>
      </c>
      <c r="C1098" s="247">
        <f>_xlfn.NORM.DIST($B1098,$B$752,$B$753,0)</f>
        <v>4.9294516818443931E-6</v>
      </c>
      <c r="D1098" s="247">
        <f>_xlfn.NORM.DIST($B1098,$B$752,$B$753,1)</f>
        <v>4.0008270948635218E-3</v>
      </c>
      <c r="E1098" s="247">
        <f>IF(OR(D1098&lt;$F$757,D1098&gt;$F$758),C1098,"")</f>
        <v>4.9294516818443931E-6</v>
      </c>
      <c r="F1098" s="247" t="str">
        <f>IF(AND(D1098&gt;$F$757,D1098&lt;$F$758),C1098,"")</f>
        <v/>
      </c>
      <c r="G1098" s="247" t="str">
        <f>IF(C1098=MAX($C$761:$C$2761),C1098,"")</f>
        <v/>
      </c>
      <c r="H1098" s="247">
        <f>_xlfn.NORM.DIST(B1098,$F$753,$F$754,0)</f>
        <v>0</v>
      </c>
      <c r="I1098" s="247">
        <f>IF(H1098=MAX($H$761:$H$2761),C1098,"")</f>
        <v>4.9294516818443931E-6</v>
      </c>
      <c r="J1098" s="247" t="str">
        <f>IF(I1098=MIN($I$761:$I$2761),I1098,"")</f>
        <v/>
      </c>
      <c r="K1098" s="247"/>
      <c r="L1098" s="247"/>
      <c r="M1098" s="247"/>
      <c r="N1098" s="247"/>
      <c r="O1098" s="247">
        <v>337</v>
      </c>
      <c r="P1098" s="247">
        <f>$P$755+(O1098*$P$758)</f>
        <v>-371.49419134057877</v>
      </c>
      <c r="Q1098" s="247">
        <f>_xlfn.NORM.DIST(P1098,P$752,P$753,0)</f>
        <v>8.458871529264251E-5</v>
      </c>
      <c r="R1098" s="247">
        <f>_xlfn.NORM.DIST(P1098,P$752,P$753,1)</f>
        <v>4.0008270948635218E-3</v>
      </c>
      <c r="S1098" s="253">
        <f>IF(OR(R1098&lt;$T$757,R1098&gt;$T$758),Q1098,"")</f>
        <v>8.458871529264251E-5</v>
      </c>
      <c r="T1098" s="253" t="str">
        <f>IF(AND(R1098&gt;$T$757,R1098&lt;$T$758),Q1098,"")</f>
        <v/>
      </c>
      <c r="U1098" s="253" t="str">
        <f>IF(Q1098=MAX($Q$761:$Q$2761),Q1098,"")</f>
        <v/>
      </c>
      <c r="V1098" s="253">
        <f>_xlfn.NORM.DIST(P1098,$T$753,$T$754,0)</f>
        <v>5.7218804825295704E-59</v>
      </c>
      <c r="W1098" s="253" t="str">
        <f>IF(V1098=MAX($V$761:$V$2761),Q1098,"")</f>
        <v/>
      </c>
      <c r="X1098" s="253" t="str">
        <f t="shared" si="176"/>
        <v/>
      </c>
      <c r="AB1098" s="253">
        <v>337</v>
      </c>
      <c r="AC1098" s="253">
        <f t="shared" si="192"/>
        <v>-574.86169081629714</v>
      </c>
      <c r="AD1098" s="253">
        <f t="shared" si="177"/>
        <v>5.4663959846683616E-5</v>
      </c>
      <c r="AE1098" s="253">
        <f t="shared" si="178"/>
        <v>4.0008270948635244E-3</v>
      </c>
      <c r="AF1098" s="253">
        <f>IF(OR(AE1098&lt;$T$757,AE1098&gt;$T$758),AD1098,"")</f>
        <v>5.4663959846683616E-5</v>
      </c>
      <c r="AG1098" s="253" t="str">
        <f t="shared" si="179"/>
        <v/>
      </c>
      <c r="AH1098" s="253" t="str">
        <f t="shared" si="180"/>
        <v/>
      </c>
      <c r="AI1098" s="253">
        <f t="shared" si="181"/>
        <v>1.2752253840671286E-3</v>
      </c>
      <c r="AJ1098" s="253" t="str">
        <f t="shared" si="182"/>
        <v/>
      </c>
      <c r="AK1098" s="253" t="str">
        <f t="shared" si="183"/>
        <v/>
      </c>
      <c r="AO1098" s="253">
        <v>337</v>
      </c>
      <c r="AP1098" s="253">
        <f t="shared" si="184"/>
        <v>-3389.0984275082319</v>
      </c>
      <c r="AQ1098" s="253">
        <f t="shared" si="185"/>
        <v>9.2721462820667365E-6</v>
      </c>
      <c r="AR1098" s="253">
        <f t="shared" si="186"/>
        <v>4.0008270948635218E-3</v>
      </c>
      <c r="AS1098" s="253">
        <f>IF(OR(AR1098&lt;$T$757,AR1098&gt;$T$758),AQ1098,"")</f>
        <v>9.2721462820667365E-6</v>
      </c>
      <c r="AT1098" s="253" t="str">
        <f t="shared" si="187"/>
        <v/>
      </c>
      <c r="AU1098" s="253" t="str">
        <f t="shared" si="188"/>
        <v/>
      </c>
      <c r="AV1098" s="253">
        <f t="shared" si="189"/>
        <v>0</v>
      </c>
      <c r="AW1098" s="253">
        <f t="shared" si="190"/>
        <v>9.2721462820667365E-6</v>
      </c>
      <c r="AX1098" s="253" t="str">
        <f t="shared" si="191"/>
        <v/>
      </c>
      <c r="AZ1098" s="259"/>
      <c r="BA1098" s="259">
        <f>BA1097+$BD$753</f>
        <v>2.188799999999997</v>
      </c>
      <c r="BB1098" s="274">
        <f t="shared" si="174"/>
        <v>0.94865579306396886</v>
      </c>
      <c r="BC1098" s="259">
        <f t="shared" si="175"/>
        <v>4.0468147246974784E-4</v>
      </c>
      <c r="BD1098" s="259" t="str">
        <f t="shared" si="172"/>
        <v/>
      </c>
      <c r="BE1098" s="254" t="str">
        <f t="shared" si="173"/>
        <v/>
      </c>
    </row>
    <row r="1099" spans="1:57" ht="20.100000000000001" customHeight="1" x14ac:dyDescent="0.25">
      <c r="A1099" s="247">
        <v>338</v>
      </c>
      <c r="B1099" s="247">
        <f>$B$755+(A1099*$B$758)</f>
        <v>-6365.1743441611052</v>
      </c>
      <c r="C1099" s="247">
        <f>_xlfn.NORM.DIST($B1099,$B$752,$B$753,0)</f>
        <v>4.9819817873752915E-6</v>
      </c>
      <c r="D1099" s="247">
        <f>_xlfn.NORM.DIST($B1099,$B$752,$B$753,1)</f>
        <v>4.0484762606046347E-3</v>
      </c>
      <c r="E1099" s="247">
        <f>IF(OR(D1099&lt;$F$757,D1099&gt;$F$758),C1099,"")</f>
        <v>4.9819817873752915E-6</v>
      </c>
      <c r="F1099" s="247" t="str">
        <f>IF(AND(D1099&gt;$F$757,D1099&lt;$F$758),C1099,"")</f>
        <v/>
      </c>
      <c r="G1099" s="247" t="str">
        <f>IF(C1099=MAX($C$761:$C$2761),C1099,"")</f>
        <v/>
      </c>
      <c r="H1099" s="247">
        <f>_xlfn.NORM.DIST(B1099,$F$753,$F$754,0)</f>
        <v>0</v>
      </c>
      <c r="I1099" s="247">
        <f>IF(H1099=MAX($H$761:$H$2761),C1099,"")</f>
        <v>4.9819817873752915E-6</v>
      </c>
      <c r="J1099" s="247" t="str">
        <f>IF(I1099=MIN($I$761:$I$2761),I1099,"")</f>
        <v/>
      </c>
      <c r="K1099" s="247"/>
      <c r="L1099" s="247"/>
      <c r="M1099" s="247"/>
      <c r="N1099" s="247"/>
      <c r="O1099" s="247">
        <v>338</v>
      </c>
      <c r="P1099" s="247">
        <f>$P$755+(O1099*$P$758)</f>
        <v>-370.93386827671668</v>
      </c>
      <c r="Q1099" s="247">
        <f>_xlfn.NORM.DIST(P1099,P$752,P$753,0)</f>
        <v>8.5490124704446107E-5</v>
      </c>
      <c r="R1099" s="247">
        <f>_xlfn.NORM.DIST(P1099,P$752,P$753,1)</f>
        <v>4.0484762606046347E-3</v>
      </c>
      <c r="S1099" s="253">
        <f>IF(OR(R1099&lt;$T$757,R1099&gt;$T$758),Q1099,"")</f>
        <v>8.5490124704446107E-5</v>
      </c>
      <c r="T1099" s="253" t="str">
        <f>IF(AND(R1099&gt;$T$757,R1099&lt;$T$758),Q1099,"")</f>
        <v/>
      </c>
      <c r="U1099" s="253" t="str">
        <f>IF(Q1099=MAX($Q$761:$Q$2761),Q1099,"")</f>
        <v/>
      </c>
      <c r="V1099" s="253">
        <f>_xlfn.NORM.DIST(P1099,$T$753,$T$754,0)</f>
        <v>5.3667782257031404E-59</v>
      </c>
      <c r="W1099" s="253" t="str">
        <f>IF(V1099=MAX($V$761:$V$2761),Q1099,"")</f>
        <v/>
      </c>
      <c r="X1099" s="253" t="str">
        <f t="shared" si="176"/>
        <v/>
      </c>
      <c r="AB1099" s="253">
        <v>338</v>
      </c>
      <c r="AC1099" s="253">
        <f t="shared" si="192"/>
        <v>-573.99462944251695</v>
      </c>
      <c r="AD1099" s="253">
        <f t="shared" si="177"/>
        <v>5.5246479722080439E-5</v>
      </c>
      <c r="AE1099" s="253">
        <f t="shared" si="178"/>
        <v>4.0484762606046347E-3</v>
      </c>
      <c r="AF1099" s="253">
        <f>IF(OR(AE1099&lt;$T$757,AE1099&gt;$T$758),AD1099,"")</f>
        <v>5.5246479722080439E-5</v>
      </c>
      <c r="AG1099" s="253" t="str">
        <f t="shared" si="179"/>
        <v/>
      </c>
      <c r="AH1099" s="253" t="str">
        <f t="shared" si="180"/>
        <v/>
      </c>
      <c r="AI1099" s="253">
        <f t="shared" si="181"/>
        <v>1.2795920536722697E-3</v>
      </c>
      <c r="AJ1099" s="253" t="str">
        <f t="shared" si="182"/>
        <v/>
      </c>
      <c r="AK1099" s="253" t="str">
        <f t="shared" si="183"/>
        <v/>
      </c>
      <c r="AO1099" s="253">
        <v>338</v>
      </c>
      <c r="AP1099" s="253">
        <f t="shared" si="184"/>
        <v>-3383.9866651741322</v>
      </c>
      <c r="AQ1099" s="253">
        <f t="shared" si="185"/>
        <v>9.3709537872683391E-6</v>
      </c>
      <c r="AR1099" s="253">
        <f t="shared" si="186"/>
        <v>4.0484762606046347E-3</v>
      </c>
      <c r="AS1099" s="253">
        <f>IF(OR(AR1099&lt;$T$757,AR1099&gt;$T$758),AQ1099,"")</f>
        <v>9.3709537872683391E-6</v>
      </c>
      <c r="AT1099" s="253" t="str">
        <f t="shared" si="187"/>
        <v/>
      </c>
      <c r="AU1099" s="253" t="str">
        <f t="shared" si="188"/>
        <v/>
      </c>
      <c r="AV1099" s="253">
        <f t="shared" si="189"/>
        <v>0</v>
      </c>
      <c r="AW1099" s="253">
        <f t="shared" si="190"/>
        <v>9.3709537872683391E-6</v>
      </c>
      <c r="AX1099" s="253" t="str">
        <f t="shared" si="191"/>
        <v/>
      </c>
      <c r="AZ1099" s="259"/>
      <c r="BA1099" s="259">
        <f>BA1098+$BD$753</f>
        <v>2.1951999999999972</v>
      </c>
      <c r="BB1099" s="274">
        <f t="shared" si="174"/>
        <v>0.94825111159149911</v>
      </c>
      <c r="BC1099" s="259">
        <f t="shared" si="175"/>
        <v>4.0633945354906498E-4</v>
      </c>
      <c r="BD1099" s="259" t="str">
        <f t="shared" si="172"/>
        <v/>
      </c>
      <c r="BE1099" s="254" t="str">
        <f t="shared" si="173"/>
        <v/>
      </c>
    </row>
    <row r="1100" spans="1:57" ht="20.100000000000001" customHeight="1" x14ac:dyDescent="0.25">
      <c r="A1100" s="248">
        <v>339</v>
      </c>
      <c r="B1100" s="247">
        <f>$B$755+(A1100*$B$758)</f>
        <v>-6355.5592771759675</v>
      </c>
      <c r="C1100" s="247">
        <f>_xlfn.NORM.DIST($B1100,$B$752,$B$753,0)</f>
        <v>5.0349911131189085E-6</v>
      </c>
      <c r="D1100" s="247">
        <f>_xlfn.NORM.DIST($B1100,$B$752,$B$753,1)</f>
        <v>4.0966328079823245E-3</v>
      </c>
      <c r="E1100" s="247">
        <f>IF(OR(D1100&lt;$F$757,D1100&gt;$F$758),C1100,"")</f>
        <v>5.0349911131189085E-6</v>
      </c>
      <c r="F1100" s="247" t="str">
        <f>IF(AND(D1100&gt;$F$757,D1100&lt;$F$758),C1100,"")</f>
        <v/>
      </c>
      <c r="G1100" s="247" t="str">
        <f>IF(C1100=MAX($C$761:$C$2761),C1100,"")</f>
        <v/>
      </c>
      <c r="H1100" s="247">
        <f>_xlfn.NORM.DIST(B1100,$F$753,$F$754,0)</f>
        <v>0</v>
      </c>
      <c r="I1100" s="247">
        <f>IF(H1100=MAX($H$761:$H$2761),C1100,"")</f>
        <v>5.0349911131189085E-6</v>
      </c>
      <c r="J1100" s="247" t="str">
        <f>IF(I1100=MIN($I$761:$I$2761),I1100,"")</f>
        <v/>
      </c>
      <c r="K1100" s="247"/>
      <c r="L1100" s="247"/>
      <c r="M1100" s="247"/>
      <c r="N1100" s="247"/>
      <c r="O1100" s="248">
        <v>339</v>
      </c>
      <c r="P1100" s="247">
        <f>$P$755+(O1100*$P$758)</f>
        <v>-370.37354521285454</v>
      </c>
      <c r="Q1100" s="247">
        <f>_xlfn.NORM.DIST(P1100,P$752,P$753,0)</f>
        <v>8.639975746942415E-5</v>
      </c>
      <c r="R1100" s="247">
        <f>_xlfn.NORM.DIST(P1100,P$752,P$753,1)</f>
        <v>4.0966328079823245E-3</v>
      </c>
      <c r="S1100" s="253">
        <f>IF(OR(R1100&lt;$T$757,R1100&gt;$T$758),Q1100,"")</f>
        <v>8.639975746942415E-5</v>
      </c>
      <c r="T1100" s="253" t="str">
        <f>IF(AND(R1100&gt;$T$757,R1100&lt;$T$758),Q1100,"")</f>
        <v/>
      </c>
      <c r="U1100" s="253" t="str">
        <f>IF(Q1100=MAX($Q$761:$Q$2761),Q1100,"")</f>
        <v/>
      </c>
      <c r="V1100" s="253">
        <f>_xlfn.NORM.DIST(P1100,$T$753,$T$754,0)</f>
        <v>5.0336332222546244E-59</v>
      </c>
      <c r="W1100" s="253" t="str">
        <f>IF(V1100=MAX($V$761:$V$2761),Q1100,"")</f>
        <v/>
      </c>
      <c r="X1100" s="253" t="str">
        <f t="shared" si="176"/>
        <v/>
      </c>
      <c r="AB1100" s="259">
        <v>339</v>
      </c>
      <c r="AC1100" s="253">
        <f t="shared" si="192"/>
        <v>-573.12756806873676</v>
      </c>
      <c r="AD1100" s="253">
        <f t="shared" si="177"/>
        <v>5.5834313793894421E-5</v>
      </c>
      <c r="AE1100" s="253">
        <f t="shared" si="178"/>
        <v>4.0966328079823245E-3</v>
      </c>
      <c r="AF1100" s="253">
        <f>IF(OR(AE1100&lt;$T$757,AE1100&gt;$T$758),AD1100,"")</f>
        <v>5.5834313793894421E-5</v>
      </c>
      <c r="AG1100" s="253" t="str">
        <f t="shared" si="179"/>
        <v/>
      </c>
      <c r="AH1100" s="253" t="str">
        <f t="shared" si="180"/>
        <v/>
      </c>
      <c r="AI1100" s="253">
        <f t="shared" si="181"/>
        <v>1.2839531323597198E-3</v>
      </c>
      <c r="AJ1100" s="253" t="str">
        <f t="shared" si="182"/>
        <v/>
      </c>
      <c r="AK1100" s="253" t="str">
        <f t="shared" si="183"/>
        <v/>
      </c>
      <c r="AO1100" s="259">
        <v>339</v>
      </c>
      <c r="AP1100" s="253">
        <f t="shared" si="184"/>
        <v>-3378.8749028400321</v>
      </c>
      <c r="AQ1100" s="253">
        <f t="shared" si="185"/>
        <v>9.4706626908810513E-6</v>
      </c>
      <c r="AR1100" s="253">
        <f t="shared" si="186"/>
        <v>4.0966328079823245E-3</v>
      </c>
      <c r="AS1100" s="253">
        <f>IF(OR(AR1100&lt;$T$757,AR1100&gt;$T$758),AQ1100,"")</f>
        <v>9.4706626908810513E-6</v>
      </c>
      <c r="AT1100" s="253" t="str">
        <f t="shared" si="187"/>
        <v/>
      </c>
      <c r="AU1100" s="253" t="str">
        <f t="shared" si="188"/>
        <v/>
      </c>
      <c r="AV1100" s="253">
        <f t="shared" si="189"/>
        <v>0</v>
      </c>
      <c r="AW1100" s="253">
        <f t="shared" si="190"/>
        <v>9.4706626908810513E-6</v>
      </c>
      <c r="AX1100" s="253" t="str">
        <f t="shared" si="191"/>
        <v/>
      </c>
      <c r="AZ1100" s="259"/>
      <c r="BA1100" s="259">
        <f>BA1099+$BD$753</f>
        <v>2.2015999999999973</v>
      </c>
      <c r="BB1100" s="274">
        <f t="shared" si="174"/>
        <v>0.94784477213795004</v>
      </c>
      <c r="BC1100" s="259">
        <f t="shared" si="175"/>
        <v>4.0799558272530678E-4</v>
      </c>
      <c r="BD1100" s="259" t="str">
        <f t="shared" si="172"/>
        <v/>
      </c>
      <c r="BE1100" s="254" t="str">
        <f t="shared" si="173"/>
        <v/>
      </c>
    </row>
    <row r="1101" spans="1:57" ht="20.100000000000001" customHeight="1" x14ac:dyDescent="0.25">
      <c r="A1101" s="247">
        <v>340</v>
      </c>
      <c r="B1101" s="247">
        <f>$B$755+(A1101*$B$758)</f>
        <v>-6345.9442101908298</v>
      </c>
      <c r="C1101" s="247">
        <f>_xlfn.NORM.DIST($B1101,$B$752,$B$753,0)</f>
        <v>5.0884830527690394E-6</v>
      </c>
      <c r="D1101" s="247">
        <f>_xlfn.NORM.DIST($B1101,$B$752,$B$753,1)</f>
        <v>4.1453013610360367E-3</v>
      </c>
      <c r="E1101" s="247">
        <f>IF(OR(D1101&lt;$F$757,D1101&gt;$F$758),C1101,"")</f>
        <v>5.0884830527690394E-6</v>
      </c>
      <c r="F1101" s="247" t="str">
        <f>IF(AND(D1101&gt;$F$757,D1101&lt;$F$758),C1101,"")</f>
        <v/>
      </c>
      <c r="G1101" s="247" t="str">
        <f>IF(C1101=MAX($C$761:$C$2761),C1101,"")</f>
        <v/>
      </c>
      <c r="H1101" s="247">
        <f>_xlfn.NORM.DIST(B1101,$F$753,$F$754,0)</f>
        <v>0</v>
      </c>
      <c r="I1101" s="247">
        <f>IF(H1101=MAX($H$761:$H$2761),C1101,"")</f>
        <v>5.0884830527690394E-6</v>
      </c>
      <c r="J1101" s="247" t="str">
        <f>IF(I1101=MIN($I$761:$I$2761),I1101,"")</f>
        <v/>
      </c>
      <c r="K1101" s="247"/>
      <c r="L1101" s="247"/>
      <c r="M1101" s="247"/>
      <c r="N1101" s="247"/>
      <c r="O1101" s="247">
        <v>340</v>
      </c>
      <c r="P1101" s="247">
        <f>$P$755+(O1101*$P$758)</f>
        <v>-369.81322214899239</v>
      </c>
      <c r="Q1101" s="247">
        <f>_xlfn.NORM.DIST(P1101,P$752,P$753,0)</f>
        <v>8.7317671822897163E-5</v>
      </c>
      <c r="R1101" s="247">
        <f>_xlfn.NORM.DIST(P1101,P$752,P$753,1)</f>
        <v>4.1453013610360436E-3</v>
      </c>
      <c r="S1101" s="253">
        <f>IF(OR(R1101&lt;$T$757,R1101&gt;$T$758),Q1101,"")</f>
        <v>8.7317671822897163E-5</v>
      </c>
      <c r="T1101" s="253" t="str">
        <f>IF(AND(R1101&gt;$T$757,R1101&lt;$T$758),Q1101,"")</f>
        <v/>
      </c>
      <c r="U1101" s="253" t="str">
        <f>IF(Q1101=MAX($Q$761:$Q$2761),Q1101,"")</f>
        <v/>
      </c>
      <c r="V1101" s="253">
        <f>_xlfn.NORM.DIST(P1101,$T$753,$T$754,0)</f>
        <v>4.7210927961712351E-59</v>
      </c>
      <c r="W1101" s="253" t="str">
        <f>IF(V1101=MAX($V$761:$V$2761),Q1101,"")</f>
        <v/>
      </c>
      <c r="X1101" s="253" t="str">
        <f t="shared" si="176"/>
        <v/>
      </c>
      <c r="AB1101" s="253">
        <v>340</v>
      </c>
      <c r="AC1101" s="253">
        <f t="shared" si="192"/>
        <v>-572.26050669495646</v>
      </c>
      <c r="AD1101" s="253">
        <f t="shared" si="177"/>
        <v>5.6427499695670388E-5</v>
      </c>
      <c r="AE1101" s="253">
        <f t="shared" si="178"/>
        <v>4.1453013610360367E-3</v>
      </c>
      <c r="AF1101" s="253">
        <f>IF(OR(AE1101&lt;$T$757,AE1101&gt;$T$758),AD1101,"")</f>
        <v>5.6427499695670388E-5</v>
      </c>
      <c r="AG1101" s="253" t="str">
        <f t="shared" si="179"/>
        <v/>
      </c>
      <c r="AH1101" s="253" t="str">
        <f t="shared" si="180"/>
        <v/>
      </c>
      <c r="AI1101" s="253">
        <f t="shared" si="181"/>
        <v>1.2883084612834179E-3</v>
      </c>
      <c r="AJ1101" s="253" t="str">
        <f t="shared" si="182"/>
        <v/>
      </c>
      <c r="AK1101" s="253" t="str">
        <f t="shared" si="183"/>
        <v/>
      </c>
      <c r="AO1101" s="253">
        <v>340</v>
      </c>
      <c r="AP1101" s="253">
        <f t="shared" si="184"/>
        <v>-3373.7631405059319</v>
      </c>
      <c r="AQ1101" s="253">
        <f t="shared" si="185"/>
        <v>9.5712793763380397E-6</v>
      </c>
      <c r="AR1101" s="253">
        <f t="shared" si="186"/>
        <v>4.1453013610360436E-3</v>
      </c>
      <c r="AS1101" s="253">
        <f>IF(OR(AR1101&lt;$T$757,AR1101&gt;$T$758),AQ1101,"")</f>
        <v>9.5712793763380397E-6</v>
      </c>
      <c r="AT1101" s="253" t="str">
        <f t="shared" si="187"/>
        <v/>
      </c>
      <c r="AU1101" s="253" t="str">
        <f t="shared" si="188"/>
        <v/>
      </c>
      <c r="AV1101" s="253">
        <f t="shared" si="189"/>
        <v>0</v>
      </c>
      <c r="AW1101" s="253">
        <f t="shared" si="190"/>
        <v>9.5712793763380397E-6</v>
      </c>
      <c r="AX1101" s="253" t="str">
        <f t="shared" si="191"/>
        <v/>
      </c>
      <c r="AZ1101" s="259"/>
      <c r="BA1101" s="259">
        <f>BA1100+$BD$753</f>
        <v>2.2079999999999975</v>
      </c>
      <c r="BB1101" s="274">
        <f t="shared" si="174"/>
        <v>0.94743677655522474</v>
      </c>
      <c r="BC1101" s="259">
        <f t="shared" si="175"/>
        <v>4.0964983244495823E-4</v>
      </c>
      <c r="BD1101" s="259" t="str">
        <f t="shared" si="172"/>
        <v/>
      </c>
      <c r="BE1101" s="254" t="str">
        <f t="shared" si="173"/>
        <v/>
      </c>
    </row>
    <row r="1102" spans="1:57" ht="20.100000000000001" customHeight="1" x14ac:dyDescent="0.25">
      <c r="A1102" s="247">
        <v>341</v>
      </c>
      <c r="B1102" s="247">
        <f>$B$755+(A1102*$B$758)</f>
        <v>-6336.3291432056922</v>
      </c>
      <c r="C1102" s="247">
        <f>_xlfn.NORM.DIST($B1102,$B$752,$B$753,0)</f>
        <v>5.1424610128133167E-6</v>
      </c>
      <c r="D1102" s="247">
        <f>_xlfn.NORM.DIST($B1102,$B$752,$B$753,1)</f>
        <v>4.1944865764974035E-3</v>
      </c>
      <c r="E1102" s="247">
        <f>IF(OR(D1102&lt;$F$757,D1102&gt;$F$758),C1102,"")</f>
        <v>5.1424610128133167E-6</v>
      </c>
      <c r="F1102" s="247" t="str">
        <f>IF(AND(D1102&gt;$F$757,D1102&lt;$F$758),C1102,"")</f>
        <v/>
      </c>
      <c r="G1102" s="247" t="str">
        <f>IF(C1102=MAX($C$761:$C$2761),C1102,"")</f>
        <v/>
      </c>
      <c r="H1102" s="247">
        <f>_xlfn.NORM.DIST(B1102,$F$753,$F$754,0)</f>
        <v>0</v>
      </c>
      <c r="I1102" s="247">
        <f>IF(H1102=MAX($H$761:$H$2761),C1102,"")</f>
        <v>5.1424610128133167E-6</v>
      </c>
      <c r="J1102" s="247" t="str">
        <f>IF(I1102=MIN($I$761:$I$2761),I1102,"")</f>
        <v/>
      </c>
      <c r="K1102" s="247"/>
      <c r="L1102" s="247"/>
      <c r="M1102" s="247"/>
      <c r="N1102" s="247"/>
      <c r="O1102" s="247">
        <v>341</v>
      </c>
      <c r="P1102" s="247">
        <f>$P$755+(O1102*$P$758)</f>
        <v>-369.25289908513031</v>
      </c>
      <c r="Q1102" s="247">
        <f>_xlfn.NORM.DIST(P1102,P$752,P$753,0)</f>
        <v>8.8243926219725756E-5</v>
      </c>
      <c r="R1102" s="247">
        <f>_xlfn.NORM.DIST(P1102,P$752,P$753,1)</f>
        <v>4.1944865764974035E-3</v>
      </c>
      <c r="S1102" s="253">
        <f>IF(OR(R1102&lt;$T$757,R1102&gt;$T$758),Q1102,"")</f>
        <v>8.8243926219725756E-5</v>
      </c>
      <c r="T1102" s="253" t="str">
        <f>IF(AND(R1102&gt;$T$757,R1102&lt;$T$758),Q1102,"")</f>
        <v/>
      </c>
      <c r="U1102" s="253" t="str">
        <f>IF(Q1102=MAX($Q$761:$Q$2761),Q1102,"")</f>
        <v/>
      </c>
      <c r="V1102" s="253">
        <f>_xlfn.NORM.DIST(P1102,$T$753,$T$754,0)</f>
        <v>4.4278872912104972E-59</v>
      </c>
      <c r="W1102" s="253" t="str">
        <f>IF(V1102=MAX($V$761:$V$2761),Q1102,"")</f>
        <v/>
      </c>
      <c r="X1102" s="253" t="str">
        <f t="shared" si="176"/>
        <v/>
      </c>
      <c r="AB1102" s="253">
        <v>341</v>
      </c>
      <c r="AC1102" s="253">
        <f t="shared" si="192"/>
        <v>-571.39344532117627</v>
      </c>
      <c r="AD1102" s="253">
        <f t="shared" si="177"/>
        <v>5.7026075202827465E-5</v>
      </c>
      <c r="AE1102" s="253">
        <f t="shared" si="178"/>
        <v>4.1944865764974035E-3</v>
      </c>
      <c r="AF1102" s="253">
        <f>IF(OR(AE1102&lt;$T$757,AE1102&gt;$T$758),AD1102,"")</f>
        <v>5.7026075202827465E-5</v>
      </c>
      <c r="AG1102" s="253" t="str">
        <f t="shared" si="179"/>
        <v/>
      </c>
      <c r="AH1102" s="253" t="str">
        <f t="shared" si="180"/>
        <v/>
      </c>
      <c r="AI1102" s="253">
        <f t="shared" si="181"/>
        <v>1.2926578813336586E-3</v>
      </c>
      <c r="AJ1102" s="253" t="str">
        <f t="shared" si="182"/>
        <v/>
      </c>
      <c r="AK1102" s="253" t="str">
        <f t="shared" si="183"/>
        <v/>
      </c>
      <c r="AO1102" s="253">
        <v>341</v>
      </c>
      <c r="AP1102" s="253">
        <f t="shared" si="184"/>
        <v>-3368.6513781718322</v>
      </c>
      <c r="AQ1102" s="253">
        <f t="shared" si="185"/>
        <v>9.6728102511372363E-6</v>
      </c>
      <c r="AR1102" s="253">
        <f t="shared" si="186"/>
        <v>4.1944865764974035E-3</v>
      </c>
      <c r="AS1102" s="253">
        <f>IF(OR(AR1102&lt;$T$757,AR1102&gt;$T$758),AQ1102,"")</f>
        <v>9.6728102511372363E-6</v>
      </c>
      <c r="AT1102" s="253" t="str">
        <f t="shared" si="187"/>
        <v/>
      </c>
      <c r="AU1102" s="253" t="str">
        <f t="shared" si="188"/>
        <v/>
      </c>
      <c r="AV1102" s="253">
        <f t="shared" si="189"/>
        <v>0</v>
      </c>
      <c r="AW1102" s="253">
        <f t="shared" si="190"/>
        <v>9.6728102511372363E-6</v>
      </c>
      <c r="AX1102" s="253" t="str">
        <f t="shared" si="191"/>
        <v/>
      </c>
      <c r="AZ1102" s="259"/>
      <c r="BA1102" s="259">
        <f>BA1101+$BD$753</f>
        <v>2.2143999999999977</v>
      </c>
      <c r="BB1102" s="274">
        <f t="shared" si="174"/>
        <v>0.94702712672277978</v>
      </c>
      <c r="BC1102" s="259">
        <f t="shared" si="175"/>
        <v>4.1130217533502655E-4</v>
      </c>
      <c r="BD1102" s="259" t="str">
        <f t="shared" si="172"/>
        <v/>
      </c>
      <c r="BE1102" s="254" t="str">
        <f t="shared" si="173"/>
        <v/>
      </c>
    </row>
    <row r="1103" spans="1:57" ht="20.100000000000001" customHeight="1" x14ac:dyDescent="0.25">
      <c r="A1103" s="247">
        <v>342</v>
      </c>
      <c r="B1103" s="247">
        <f>$B$755+(A1103*$B$758)</f>
        <v>-6326.7140762205545</v>
      </c>
      <c r="C1103" s="247">
        <f>_xlfn.NORM.DIST($B1103,$B$752,$B$753,0)</f>
        <v>5.1969284124499739E-6</v>
      </c>
      <c r="D1103" s="247">
        <f>_xlfn.NORM.DIST($B1103,$B$752,$B$753,1)</f>
        <v>4.2441931439128281E-3</v>
      </c>
      <c r="E1103" s="247">
        <f>IF(OR(D1103&lt;$F$757,D1103&gt;$F$758),C1103,"")</f>
        <v>5.1969284124499739E-6</v>
      </c>
      <c r="F1103" s="247" t="str">
        <f>IF(AND(D1103&gt;$F$757,D1103&lt;$F$758),C1103,"")</f>
        <v/>
      </c>
      <c r="G1103" s="247" t="str">
        <f>IF(C1103=MAX($C$761:$C$2761),C1103,"")</f>
        <v/>
      </c>
      <c r="H1103" s="247">
        <f>_xlfn.NORM.DIST(B1103,$F$753,$F$754,0)</f>
        <v>0</v>
      </c>
      <c r="I1103" s="247">
        <f>IF(H1103=MAX($H$761:$H$2761),C1103,"")</f>
        <v>5.1969284124499739E-6</v>
      </c>
      <c r="J1103" s="247" t="str">
        <f>IF(I1103=MIN($I$761:$I$2761),I1103,"")</f>
        <v/>
      </c>
      <c r="K1103" s="247"/>
      <c r="L1103" s="247"/>
      <c r="M1103" s="247"/>
      <c r="N1103" s="247"/>
      <c r="O1103" s="247">
        <v>342</v>
      </c>
      <c r="P1103" s="247">
        <f>$P$755+(O1103*$P$758)</f>
        <v>-368.69257602126822</v>
      </c>
      <c r="Q1103" s="247">
        <f>_xlfn.NORM.DIST(P1103,P$752,P$753,0)</f>
        <v>8.9178579332883335E-5</v>
      </c>
      <c r="R1103" s="247">
        <f>_xlfn.NORM.DIST(P1103,P$752,P$753,1)</f>
        <v>4.2441931439128281E-3</v>
      </c>
      <c r="S1103" s="253">
        <f>IF(OR(R1103&lt;$T$757,R1103&gt;$T$758),Q1103,"")</f>
        <v>8.9178579332883335E-5</v>
      </c>
      <c r="T1103" s="253" t="str">
        <f>IF(AND(R1103&gt;$T$757,R1103&lt;$T$758),Q1103,"")</f>
        <v/>
      </c>
      <c r="U1103" s="253" t="str">
        <f>IF(Q1103=MAX($Q$761:$Q$2761),Q1103,"")</f>
        <v/>
      </c>
      <c r="V1103" s="253">
        <f>_xlfn.NORM.DIST(P1103,$T$753,$T$754,0)</f>
        <v>4.1528249949036415E-59</v>
      </c>
      <c r="W1103" s="253" t="str">
        <f>IF(V1103=MAX($V$761:$V$2761),Q1103,"")</f>
        <v/>
      </c>
      <c r="X1103" s="253" t="str">
        <f t="shared" si="176"/>
        <v/>
      </c>
      <c r="AB1103" s="253">
        <v>342</v>
      </c>
      <c r="AC1103" s="253">
        <f t="shared" si="192"/>
        <v>-570.52638394739597</v>
      </c>
      <c r="AD1103" s="253">
        <f t="shared" si="177"/>
        <v>5.7630078231735884E-5</v>
      </c>
      <c r="AE1103" s="253">
        <f t="shared" si="178"/>
        <v>4.244193143912835E-3</v>
      </c>
      <c r="AF1103" s="253">
        <f>IF(OR(AE1103&lt;$T$757,AE1103&gt;$T$758),AD1103,"")</f>
        <v>5.7630078231735884E-5</v>
      </c>
      <c r="AG1103" s="253" t="str">
        <f t="shared" si="179"/>
        <v/>
      </c>
      <c r="AH1103" s="253" t="str">
        <f t="shared" si="180"/>
        <v/>
      </c>
      <c r="AI1103" s="253">
        <f t="shared" si="181"/>
        <v>1.2970012331464009E-3</v>
      </c>
      <c r="AJ1103" s="253" t="str">
        <f t="shared" si="182"/>
        <v/>
      </c>
      <c r="AK1103" s="253" t="str">
        <f t="shared" si="183"/>
        <v/>
      </c>
      <c r="AO1103" s="253">
        <v>342</v>
      </c>
      <c r="AP1103" s="253">
        <f t="shared" si="184"/>
        <v>-3363.5396158377325</v>
      </c>
      <c r="AQ1103" s="253">
        <f t="shared" si="185"/>
        <v>9.7752617466848941E-6</v>
      </c>
      <c r="AR1103" s="253">
        <f t="shared" si="186"/>
        <v>4.2441931439128281E-3</v>
      </c>
      <c r="AS1103" s="253">
        <f>IF(OR(AR1103&lt;$T$757,AR1103&gt;$T$758),AQ1103,"")</f>
        <v>9.7752617466848941E-6</v>
      </c>
      <c r="AT1103" s="253" t="str">
        <f t="shared" si="187"/>
        <v/>
      </c>
      <c r="AU1103" s="253" t="str">
        <f t="shared" si="188"/>
        <v/>
      </c>
      <c r="AV1103" s="253">
        <f t="shared" si="189"/>
        <v>0</v>
      </c>
      <c r="AW1103" s="253">
        <f t="shared" si="190"/>
        <v>9.7752617466848941E-6</v>
      </c>
      <c r="AX1103" s="253" t="str">
        <f t="shared" si="191"/>
        <v/>
      </c>
      <c r="AZ1103" s="259"/>
      <c r="BA1103" s="259">
        <f>BA1102+$BD$753</f>
        <v>2.2207999999999979</v>
      </c>
      <c r="BB1103" s="274">
        <f t="shared" si="174"/>
        <v>0.94661582454744475</v>
      </c>
      <c r="BC1103" s="259">
        <f t="shared" si="175"/>
        <v>4.1295258420182002E-4</v>
      </c>
      <c r="BD1103" s="259" t="str">
        <f t="shared" si="172"/>
        <v/>
      </c>
      <c r="BE1103" s="254" t="str">
        <f t="shared" si="173"/>
        <v/>
      </c>
    </row>
    <row r="1104" spans="1:57" ht="20.100000000000001" customHeight="1" x14ac:dyDescent="0.25">
      <c r="A1104" s="247">
        <v>343</v>
      </c>
      <c r="B1104" s="247">
        <f>$B$755+(A1104*$B$758)</f>
        <v>-6317.0990092354168</v>
      </c>
      <c r="C1104" s="247">
        <f>_xlfn.NORM.DIST($B1104,$B$752,$B$753,0)</f>
        <v>5.2518886835026846E-6</v>
      </c>
      <c r="D1104" s="247">
        <f>_xlfn.NORM.DIST($B1104,$B$752,$B$753,1)</f>
        <v>4.2944257857653002E-3</v>
      </c>
      <c r="E1104" s="247">
        <f>IF(OR(D1104&lt;$F$757,D1104&gt;$F$758),C1104,"")</f>
        <v>5.2518886835026846E-6</v>
      </c>
      <c r="F1104" s="247" t="str">
        <f>IF(AND(D1104&gt;$F$757,D1104&lt;$F$758),C1104,"")</f>
        <v/>
      </c>
      <c r="G1104" s="247" t="str">
        <f>IF(C1104=MAX($C$761:$C$2761),C1104,"")</f>
        <v/>
      </c>
      <c r="H1104" s="247">
        <f>_xlfn.NORM.DIST(B1104,$F$753,$F$754,0)</f>
        <v>0</v>
      </c>
      <c r="I1104" s="247">
        <f>IF(H1104=MAX($H$761:$H$2761),C1104,"")</f>
        <v>5.2518886835026846E-6</v>
      </c>
      <c r="J1104" s="247" t="str">
        <f>IF(I1104=MIN($I$761:$I$2761),I1104,"")</f>
        <v/>
      </c>
      <c r="K1104" s="247"/>
      <c r="L1104" s="247"/>
      <c r="M1104" s="247"/>
      <c r="N1104" s="247"/>
      <c r="O1104" s="247">
        <v>343</v>
      </c>
      <c r="P1104" s="247">
        <f>$P$755+(O1104*$P$758)</f>
        <v>-368.13225295740608</v>
      </c>
      <c r="Q1104" s="247">
        <f>_xlfn.NORM.DIST(P1104,P$752,P$753,0)</f>
        <v>9.0121690051993736E-5</v>
      </c>
      <c r="R1104" s="247">
        <f>_xlfn.NORM.DIST(P1104,P$752,P$753,1)</f>
        <v>4.2944257857653002E-3</v>
      </c>
      <c r="S1104" s="253">
        <f>IF(OR(R1104&lt;$T$757,R1104&gt;$T$758),Q1104,"")</f>
        <v>9.0121690051993736E-5</v>
      </c>
      <c r="T1104" s="253" t="str">
        <f>IF(AND(R1104&gt;$T$757,R1104&lt;$T$758),Q1104,"")</f>
        <v/>
      </c>
      <c r="U1104" s="253" t="str">
        <f>IF(Q1104=MAX($Q$761:$Q$2761),Q1104,"")</f>
        <v/>
      </c>
      <c r="V1104" s="253">
        <f>_xlfn.NORM.DIST(P1104,$T$753,$T$754,0)</f>
        <v>3.8947873717228104E-59</v>
      </c>
      <c r="W1104" s="253" t="str">
        <f>IF(V1104=MAX($V$761:$V$2761),Q1104,"")</f>
        <v/>
      </c>
      <c r="X1104" s="253" t="str">
        <f t="shared" si="176"/>
        <v/>
      </c>
      <c r="AB1104" s="253">
        <v>343</v>
      </c>
      <c r="AC1104" s="253">
        <f t="shared" si="192"/>
        <v>-569.65932257361578</v>
      </c>
      <c r="AD1104" s="253">
        <f t="shared" si="177"/>
        <v>5.8239546838772502E-5</v>
      </c>
      <c r="AE1104" s="253">
        <f t="shared" si="178"/>
        <v>4.2944257857653002E-3</v>
      </c>
      <c r="AF1104" s="253">
        <f>IF(OR(AE1104&lt;$T$757,AE1104&gt;$T$758),AD1104,"")</f>
        <v>5.8239546838772502E-5</v>
      </c>
      <c r="AG1104" s="253" t="str">
        <f t="shared" si="179"/>
        <v/>
      </c>
      <c r="AH1104" s="253" t="str">
        <f t="shared" si="180"/>
        <v/>
      </c>
      <c r="AI1104" s="253">
        <f t="shared" si="181"/>
        <v>1.3013383571126218E-3</v>
      </c>
      <c r="AJ1104" s="253" t="str">
        <f t="shared" si="182"/>
        <v/>
      </c>
      <c r="AK1104" s="253" t="str">
        <f t="shared" si="183"/>
        <v/>
      </c>
      <c r="AO1104" s="253">
        <v>343</v>
      </c>
      <c r="AP1104" s="253">
        <f t="shared" si="184"/>
        <v>-3358.4278535036328</v>
      </c>
      <c r="AQ1104" s="253">
        <f t="shared" si="185"/>
        <v>9.8786403181352717E-6</v>
      </c>
      <c r="AR1104" s="253">
        <f t="shared" si="186"/>
        <v>4.2944257857652985E-3</v>
      </c>
      <c r="AS1104" s="253">
        <f>IF(OR(AR1104&lt;$T$757,AR1104&gt;$T$758),AQ1104,"")</f>
        <v>9.8786403181352717E-6</v>
      </c>
      <c r="AT1104" s="253" t="str">
        <f t="shared" si="187"/>
        <v/>
      </c>
      <c r="AU1104" s="253" t="str">
        <f t="shared" si="188"/>
        <v/>
      </c>
      <c r="AV1104" s="253">
        <f t="shared" si="189"/>
        <v>0</v>
      </c>
      <c r="AW1104" s="253">
        <f t="shared" si="190"/>
        <v>9.8786403181352717E-6</v>
      </c>
      <c r="AX1104" s="253" t="str">
        <f t="shared" si="191"/>
        <v/>
      </c>
      <c r="AZ1104" s="259"/>
      <c r="BA1104" s="259">
        <f>BA1103+$BD$753</f>
        <v>2.2271999999999981</v>
      </c>
      <c r="BB1104" s="274">
        <f t="shared" si="174"/>
        <v>0.94620287196324293</v>
      </c>
      <c r="BC1104" s="259">
        <f t="shared" si="175"/>
        <v>4.1460103203183607E-4</v>
      </c>
      <c r="BD1104" s="259" t="str">
        <f t="shared" si="172"/>
        <v/>
      </c>
      <c r="BE1104" s="254" t="str">
        <f t="shared" si="173"/>
        <v/>
      </c>
    </row>
    <row r="1105" spans="1:57" ht="20.100000000000001" customHeight="1" x14ac:dyDescent="0.25">
      <c r="A1105" s="247">
        <v>344</v>
      </c>
      <c r="B1105" s="247">
        <f>$B$755+(A1105*$B$758)</f>
        <v>-6307.4839422502791</v>
      </c>
      <c r="C1105" s="247">
        <f>_xlfn.NORM.DIST($B1105,$B$752,$B$753,0)</f>
        <v>5.30734527033351E-6</v>
      </c>
      <c r="D1105" s="247">
        <f>_xlfn.NORM.DIST($B1105,$B$752,$B$753,1)</f>
        <v>4.3451892575953749E-3</v>
      </c>
      <c r="E1105" s="247">
        <f>IF(OR(D1105&lt;$F$757,D1105&gt;$F$758),C1105,"")</f>
        <v>5.30734527033351E-6</v>
      </c>
      <c r="F1105" s="247" t="str">
        <f>IF(AND(D1105&gt;$F$757,D1105&lt;$F$758),C1105,"")</f>
        <v/>
      </c>
      <c r="G1105" s="247" t="str">
        <f>IF(C1105=MAX($C$761:$C$2761),C1105,"")</f>
        <v/>
      </c>
      <c r="H1105" s="247">
        <f>_xlfn.NORM.DIST(B1105,$F$753,$F$754,0)</f>
        <v>0</v>
      </c>
      <c r="I1105" s="247">
        <f>IF(H1105=MAX($H$761:$H$2761),C1105,"")</f>
        <v>5.30734527033351E-6</v>
      </c>
      <c r="J1105" s="247" t="str">
        <f>IF(I1105=MIN($I$761:$I$2761),I1105,"")</f>
        <v/>
      </c>
      <c r="K1105" s="247"/>
      <c r="L1105" s="247"/>
      <c r="M1105" s="247"/>
      <c r="N1105" s="247"/>
      <c r="O1105" s="247">
        <v>344</v>
      </c>
      <c r="P1105" s="247">
        <f>$P$755+(O1105*$P$758)</f>
        <v>-367.571929893544</v>
      </c>
      <c r="Q1105" s="247">
        <f>_xlfn.NORM.DIST(P1105,P$752,P$753,0)</f>
        <v>9.1073317481837857E-5</v>
      </c>
      <c r="R1105" s="247">
        <f>_xlfn.NORM.DIST(P1105,P$752,P$753,1)</f>
        <v>4.3451892575953749E-3</v>
      </c>
      <c r="S1105" s="253">
        <f>IF(OR(R1105&lt;$T$757,R1105&gt;$T$758),Q1105,"")</f>
        <v>9.1073317481837857E-5</v>
      </c>
      <c r="T1105" s="253" t="str">
        <f>IF(AND(R1105&gt;$T$757,R1105&lt;$T$758),Q1105,"")</f>
        <v/>
      </c>
      <c r="U1105" s="253" t="str">
        <f>IF(Q1105=MAX($Q$761:$Q$2761),Q1105,"")</f>
        <v/>
      </c>
      <c r="V1105" s="253">
        <f>_xlfn.NORM.DIST(P1105,$T$753,$T$754,0)</f>
        <v>3.6527245866581091E-59</v>
      </c>
      <c r="W1105" s="253" t="str">
        <f>IF(V1105=MAX($V$761:$V$2761),Q1105,"")</f>
        <v/>
      </c>
      <c r="X1105" s="253" t="str">
        <f t="shared" si="176"/>
        <v/>
      </c>
      <c r="AB1105" s="253">
        <v>344</v>
      </c>
      <c r="AC1105" s="253">
        <f t="shared" si="192"/>
        <v>-568.79226119983559</v>
      </c>
      <c r="AD1105" s="253">
        <f t="shared" si="177"/>
        <v>5.8854519219355833E-5</v>
      </c>
      <c r="AE1105" s="253">
        <f t="shared" si="178"/>
        <v>4.3451892575953749E-3</v>
      </c>
      <c r="AF1105" s="253">
        <f>IF(OR(AE1105&lt;$T$757,AE1105&gt;$T$758),AD1105,"")</f>
        <v>5.8854519219355833E-5</v>
      </c>
      <c r="AG1105" s="253" t="str">
        <f t="shared" si="179"/>
        <v/>
      </c>
      <c r="AH1105" s="253" t="str">
        <f t="shared" si="180"/>
        <v/>
      </c>
      <c r="AI1105" s="253">
        <f t="shared" si="181"/>
        <v>1.3056690933877281E-3</v>
      </c>
      <c r="AJ1105" s="253" t="str">
        <f t="shared" si="182"/>
        <v/>
      </c>
      <c r="AK1105" s="253" t="str">
        <f t="shared" si="183"/>
        <v/>
      </c>
      <c r="AO1105" s="253">
        <v>344</v>
      </c>
      <c r="AP1105" s="253">
        <f t="shared" si="184"/>
        <v>-3353.3160911695327</v>
      </c>
      <c r="AQ1105" s="253">
        <f t="shared" si="185"/>
        <v>9.9829524442269894E-6</v>
      </c>
      <c r="AR1105" s="253">
        <f t="shared" si="186"/>
        <v>4.3451892575953749E-3</v>
      </c>
      <c r="AS1105" s="253">
        <f>IF(OR(AR1105&lt;$T$757,AR1105&gt;$T$758),AQ1105,"")</f>
        <v>9.9829524442269894E-6</v>
      </c>
      <c r="AT1105" s="253" t="str">
        <f t="shared" si="187"/>
        <v/>
      </c>
      <c r="AU1105" s="253" t="str">
        <f t="shared" si="188"/>
        <v/>
      </c>
      <c r="AV1105" s="253">
        <f t="shared" si="189"/>
        <v>0</v>
      </c>
      <c r="AW1105" s="253">
        <f t="shared" si="190"/>
        <v>9.9829524442269894E-6</v>
      </c>
      <c r="AX1105" s="253" t="str">
        <f t="shared" si="191"/>
        <v/>
      </c>
      <c r="AZ1105" s="259"/>
      <c r="BA1105" s="259">
        <f>BA1104+$BD$753</f>
        <v>2.2335999999999983</v>
      </c>
      <c r="BB1105" s="274">
        <f t="shared" si="174"/>
        <v>0.94578827093121109</v>
      </c>
      <c r="BC1105" s="259">
        <f t="shared" si="175"/>
        <v>4.1624749198976296E-4</v>
      </c>
      <c r="BD1105" s="259" t="str">
        <f t="shared" si="172"/>
        <v/>
      </c>
      <c r="BE1105" s="254" t="str">
        <f t="shared" si="173"/>
        <v/>
      </c>
    </row>
    <row r="1106" spans="1:57" ht="20.100000000000001" customHeight="1" x14ac:dyDescent="0.25">
      <c r="A1106" s="247">
        <v>345</v>
      </c>
      <c r="B1106" s="247">
        <f>$B$755+(A1106*$B$758)</f>
        <v>-6297.8688752651415</v>
      </c>
      <c r="C1106" s="247">
        <f>_xlfn.NORM.DIST($B1106,$B$752,$B$753,0)</f>
        <v>5.3633016297538685E-6</v>
      </c>
      <c r="D1106" s="247">
        <f>_xlfn.NORM.DIST($B1106,$B$752,$B$753,1)</f>
        <v>4.3964883481213092E-3</v>
      </c>
      <c r="E1106" s="247">
        <f>IF(OR(D1106&lt;$F$757,D1106&gt;$F$758),C1106,"")</f>
        <v>5.3633016297538685E-6</v>
      </c>
      <c r="F1106" s="247" t="str">
        <f>IF(AND(D1106&gt;$F$757,D1106&lt;$F$758),C1106,"")</f>
        <v/>
      </c>
      <c r="G1106" s="247" t="str">
        <f>IF(C1106=MAX($C$761:$C$2761),C1106,"")</f>
        <v/>
      </c>
      <c r="H1106" s="247">
        <f>_xlfn.NORM.DIST(B1106,$F$753,$F$754,0)</f>
        <v>0</v>
      </c>
      <c r="I1106" s="247">
        <f>IF(H1106=MAX($H$761:$H$2761),C1106,"")</f>
        <v>5.3633016297538685E-6</v>
      </c>
      <c r="J1106" s="247" t="str">
        <f>IF(I1106=MIN($I$761:$I$2761),I1106,"")</f>
        <v/>
      </c>
      <c r="K1106" s="247"/>
      <c r="L1106" s="247"/>
      <c r="M1106" s="247"/>
      <c r="N1106" s="247"/>
      <c r="O1106" s="247">
        <v>345</v>
      </c>
      <c r="P1106" s="247">
        <f>$P$755+(O1106*$P$758)</f>
        <v>-367.01160682968191</v>
      </c>
      <c r="Q1106" s="247">
        <f>_xlfn.NORM.DIST(P1106,P$752,P$753,0)</f>
        <v>9.2033520940825909E-5</v>
      </c>
      <c r="R1106" s="247">
        <f>_xlfn.NORM.DIST(P1106,P$752,P$753,1)</f>
        <v>4.3964883481213092E-3</v>
      </c>
      <c r="S1106" s="253">
        <f>IF(OR(R1106&lt;$T$757,R1106&gt;$T$758),Q1106,"")</f>
        <v>9.2033520940825909E-5</v>
      </c>
      <c r="T1106" s="253" t="str">
        <f>IF(AND(R1106&gt;$T$757,R1106&lt;$T$758),Q1106,"")</f>
        <v/>
      </c>
      <c r="U1106" s="253" t="str">
        <f>IF(Q1106=MAX($Q$761:$Q$2761),Q1106,"")</f>
        <v/>
      </c>
      <c r="V1106" s="253">
        <f>_xlfn.NORM.DIST(P1106,$T$753,$T$754,0)</f>
        <v>3.4256513015837342E-59</v>
      </c>
      <c r="W1106" s="253" t="str">
        <f>IF(V1106=MAX($V$761:$V$2761),Q1106,"")</f>
        <v/>
      </c>
      <c r="X1106" s="253" t="str">
        <f t="shared" si="176"/>
        <v/>
      </c>
      <c r="AB1106" s="253">
        <v>345</v>
      </c>
      <c r="AC1106" s="253">
        <f t="shared" si="192"/>
        <v>-567.92519982605529</v>
      </c>
      <c r="AD1106" s="253">
        <f t="shared" si="177"/>
        <v>5.9475033706958342E-5</v>
      </c>
      <c r="AE1106" s="253">
        <f t="shared" si="178"/>
        <v>4.3964883481213092E-3</v>
      </c>
      <c r="AF1106" s="253">
        <f>IF(OR(AE1106&lt;$T$757,AE1106&gt;$T$758),AD1106,"")</f>
        <v>5.9475033706958342E-5</v>
      </c>
      <c r="AG1106" s="253" t="str">
        <f t="shared" si="179"/>
        <v/>
      </c>
      <c r="AH1106" s="253" t="str">
        <f t="shared" si="180"/>
        <v/>
      </c>
      <c r="AI1106" s="253">
        <f t="shared" si="181"/>
        <v>1.309993281901016E-3</v>
      </c>
      <c r="AJ1106" s="253" t="str">
        <f t="shared" si="182"/>
        <v/>
      </c>
      <c r="AK1106" s="253" t="str">
        <f t="shared" si="183"/>
        <v/>
      </c>
      <c r="AO1106" s="253">
        <v>345</v>
      </c>
      <c r="AP1106" s="253">
        <f t="shared" si="184"/>
        <v>-3348.2043288354325</v>
      </c>
      <c r="AQ1106" s="253">
        <f t="shared" si="185"/>
        <v>1.0088204627115481E-5</v>
      </c>
      <c r="AR1106" s="253">
        <f t="shared" si="186"/>
        <v>4.3964883481213092E-3</v>
      </c>
      <c r="AS1106" s="253">
        <f>IF(OR(AR1106&lt;$T$757,AR1106&gt;$T$758),AQ1106,"")</f>
        <v>1.0088204627115481E-5</v>
      </c>
      <c r="AT1106" s="253" t="str">
        <f t="shared" si="187"/>
        <v/>
      </c>
      <c r="AU1106" s="253" t="str">
        <f t="shared" si="188"/>
        <v/>
      </c>
      <c r="AV1106" s="253">
        <f t="shared" si="189"/>
        <v>0</v>
      </c>
      <c r="AW1106" s="253">
        <f t="shared" si="190"/>
        <v>1.0088204627115481E-5</v>
      </c>
      <c r="AX1106" s="253" t="str">
        <f t="shared" si="191"/>
        <v/>
      </c>
      <c r="AZ1106" s="259"/>
      <c r="BA1106" s="259">
        <f>BA1105+$BD$753</f>
        <v>2.2399999999999984</v>
      </c>
      <c r="BB1106" s="274">
        <f t="shared" si="174"/>
        <v>0.94537202343922133</v>
      </c>
      <c r="BC1106" s="259">
        <f t="shared" si="175"/>
        <v>4.1789193741958996E-4</v>
      </c>
      <c r="BD1106" s="259" t="str">
        <f t="shared" si="172"/>
        <v/>
      </c>
      <c r="BE1106" s="254" t="str">
        <f t="shared" si="173"/>
        <v/>
      </c>
    </row>
    <row r="1107" spans="1:57" ht="20.100000000000001" customHeight="1" x14ac:dyDescent="0.25">
      <c r="A1107" s="248">
        <v>346</v>
      </c>
      <c r="B1107" s="247">
        <f>$B$755+(A1107*$B$758)</f>
        <v>-6288.2538082800038</v>
      </c>
      <c r="C1107" s="247">
        <f>_xlfn.NORM.DIST($B1107,$B$752,$B$753,0)</f>
        <v>5.4197612309336179E-6</v>
      </c>
      <c r="D1107" s="247">
        <f>_xlfn.NORM.DIST($B1107,$B$752,$B$753,1)</f>
        <v>4.4483278793583077E-3</v>
      </c>
      <c r="E1107" s="247">
        <f>IF(OR(D1107&lt;$F$757,D1107&gt;$F$758),C1107,"")</f>
        <v>5.4197612309336179E-6</v>
      </c>
      <c r="F1107" s="247" t="str">
        <f>IF(AND(D1107&gt;$F$757,D1107&lt;$F$758),C1107,"")</f>
        <v/>
      </c>
      <c r="G1107" s="247" t="str">
        <f>IF(C1107=MAX($C$761:$C$2761),C1107,"")</f>
        <v/>
      </c>
      <c r="H1107" s="247">
        <f>_xlfn.NORM.DIST(B1107,$F$753,$F$754,0)</f>
        <v>0</v>
      </c>
      <c r="I1107" s="247">
        <f>IF(H1107=MAX($H$761:$H$2761),C1107,"")</f>
        <v>5.4197612309336179E-6</v>
      </c>
      <c r="J1107" s="247" t="str">
        <f>IF(I1107=MIN($I$761:$I$2761),I1107,"")</f>
        <v/>
      </c>
      <c r="K1107" s="247"/>
      <c r="L1107" s="247"/>
      <c r="M1107" s="247"/>
      <c r="N1107" s="247"/>
      <c r="O1107" s="248">
        <v>346</v>
      </c>
      <c r="P1107" s="247">
        <f>$P$755+(O1107*$P$758)</f>
        <v>-366.45128376581977</v>
      </c>
      <c r="Q1107" s="247">
        <f>_xlfn.NORM.DIST(P1107,P$752,P$753,0)</f>
        <v>9.3002359959437232E-5</v>
      </c>
      <c r="R1107" s="247">
        <f>_xlfn.NORM.DIST(P1107,P$752,P$753,1)</f>
        <v>4.4483278793583077E-3</v>
      </c>
      <c r="S1107" s="253">
        <f>IF(OR(R1107&lt;$T$757,R1107&gt;$T$758),Q1107,"")</f>
        <v>9.3002359959437232E-5</v>
      </c>
      <c r="T1107" s="253" t="str">
        <f>IF(AND(R1107&gt;$T$757,R1107&lt;$T$758),Q1107,"")</f>
        <v/>
      </c>
      <c r="U1107" s="253" t="str">
        <f>IF(Q1107=MAX($Q$761:$Q$2761),Q1107,"")</f>
        <v/>
      </c>
      <c r="V1107" s="253">
        <f>_xlfn.NORM.DIST(P1107,$T$753,$T$754,0)</f>
        <v>3.2126427278470911E-59</v>
      </c>
      <c r="W1107" s="253" t="str">
        <f>IF(V1107=MAX($V$761:$V$2761),Q1107,"")</f>
        <v/>
      </c>
      <c r="X1107" s="253" t="str">
        <f t="shared" si="176"/>
        <v/>
      </c>
      <c r="AB1107" s="259">
        <v>346</v>
      </c>
      <c r="AC1107" s="253">
        <f t="shared" si="192"/>
        <v>-567.05813845227499</v>
      </c>
      <c r="AD1107" s="253">
        <f t="shared" si="177"/>
        <v>6.0101128772098581E-5</v>
      </c>
      <c r="AE1107" s="253">
        <f t="shared" si="178"/>
        <v>4.4483278793583129E-3</v>
      </c>
      <c r="AF1107" s="253">
        <f>IF(OR(AE1107&lt;$T$757,AE1107&gt;$T$758),AD1107,"")</f>
        <v>6.0101128772098581E-5</v>
      </c>
      <c r="AG1107" s="253" t="str">
        <f t="shared" si="179"/>
        <v/>
      </c>
      <c r="AH1107" s="253" t="str">
        <f t="shared" si="180"/>
        <v/>
      </c>
      <c r="AI1107" s="253">
        <f t="shared" si="181"/>
        <v>1.3143107623651762E-3</v>
      </c>
      <c r="AJ1107" s="253" t="str">
        <f t="shared" si="182"/>
        <v/>
      </c>
      <c r="AK1107" s="253" t="str">
        <f t="shared" si="183"/>
        <v/>
      </c>
      <c r="AO1107" s="259">
        <v>346</v>
      </c>
      <c r="AP1107" s="253">
        <f t="shared" si="184"/>
        <v>-3343.0925665013328</v>
      </c>
      <c r="AQ1107" s="253">
        <f t="shared" si="185"/>
        <v>1.019440339220205E-5</v>
      </c>
      <c r="AR1107" s="253">
        <f t="shared" si="186"/>
        <v>4.4483278793583077E-3</v>
      </c>
      <c r="AS1107" s="253">
        <f>IF(OR(AR1107&lt;$T$757,AR1107&gt;$T$758),AQ1107,"")</f>
        <v>1.019440339220205E-5</v>
      </c>
      <c r="AT1107" s="253" t="str">
        <f t="shared" si="187"/>
        <v/>
      </c>
      <c r="AU1107" s="253" t="str">
        <f t="shared" si="188"/>
        <v/>
      </c>
      <c r="AV1107" s="253">
        <f t="shared" si="189"/>
        <v>0</v>
      </c>
      <c r="AW1107" s="253">
        <f t="shared" si="190"/>
        <v>1.019440339220205E-5</v>
      </c>
      <c r="AX1107" s="253" t="str">
        <f t="shared" si="191"/>
        <v/>
      </c>
      <c r="AZ1107" s="259"/>
      <c r="BA1107" s="259">
        <f>BA1106+$BD$753</f>
        <v>2.2463999999999986</v>
      </c>
      <c r="BB1107" s="274">
        <f t="shared" si="174"/>
        <v>0.94495413150180174</v>
      </c>
      <c r="BC1107" s="259">
        <f t="shared" si="175"/>
        <v>4.1953434184316407E-4</v>
      </c>
      <c r="BD1107" s="259" t="str">
        <f t="shared" si="172"/>
        <v/>
      </c>
      <c r="BE1107" s="254" t="str">
        <f t="shared" si="173"/>
        <v/>
      </c>
    </row>
    <row r="1108" spans="1:57" ht="20.100000000000001" customHeight="1" x14ac:dyDescent="0.25">
      <c r="A1108" s="247">
        <v>347</v>
      </c>
      <c r="B1108" s="247">
        <f>$B$755+(A1108*$B$758)</f>
        <v>-6278.6387412948661</v>
      </c>
      <c r="C1108" s="247">
        <f>_xlfn.NORM.DIST($B1108,$B$752,$B$753,0)</f>
        <v>5.4767275553081469E-6</v>
      </c>
      <c r="D1108" s="247">
        <f>_xlfn.NORM.DIST($B1108,$B$752,$B$753,1)</f>
        <v>4.5007127067369194E-3</v>
      </c>
      <c r="E1108" s="247">
        <f>IF(OR(D1108&lt;$F$757,D1108&gt;$F$758),C1108,"")</f>
        <v>5.4767275553081469E-6</v>
      </c>
      <c r="F1108" s="247" t="str">
        <f>IF(AND(D1108&gt;$F$757,D1108&lt;$F$758),C1108,"")</f>
        <v/>
      </c>
      <c r="G1108" s="247" t="str">
        <f>IF(C1108=MAX($C$761:$C$2761),C1108,"")</f>
        <v/>
      </c>
      <c r="H1108" s="247">
        <f>_xlfn.NORM.DIST(B1108,$F$753,$F$754,0)</f>
        <v>0</v>
      </c>
      <c r="I1108" s="247">
        <f>IF(H1108=MAX($H$761:$H$2761),C1108,"")</f>
        <v>5.4767275553081469E-6</v>
      </c>
      <c r="J1108" s="247" t="str">
        <f>IF(I1108=MIN($I$761:$I$2761),I1108,"")</f>
        <v/>
      </c>
      <c r="K1108" s="247"/>
      <c r="L1108" s="247"/>
      <c r="M1108" s="247"/>
      <c r="N1108" s="247"/>
      <c r="O1108" s="247">
        <v>347</v>
      </c>
      <c r="P1108" s="247">
        <f>$P$755+(O1108*$P$758)</f>
        <v>-365.89096070195762</v>
      </c>
      <c r="Q1108" s="247">
        <f>_xlfn.NORM.DIST(P1108,P$752,P$753,0)</f>
        <v>9.3979894278626035E-5</v>
      </c>
      <c r="R1108" s="247">
        <f>_xlfn.NORM.DIST(P1108,P$752,P$753,1)</f>
        <v>4.5007127067369264E-3</v>
      </c>
      <c r="S1108" s="253">
        <f>IF(OR(R1108&lt;$T$757,R1108&gt;$T$758),Q1108,"")</f>
        <v>9.3979894278626035E-5</v>
      </c>
      <c r="T1108" s="253" t="str">
        <f>IF(AND(R1108&gt;$T$757,R1108&lt;$T$758),Q1108,"")</f>
        <v/>
      </c>
      <c r="U1108" s="253" t="str">
        <f>IF(Q1108=MAX($Q$761:$Q$2761),Q1108,"")</f>
        <v/>
      </c>
      <c r="V1108" s="253">
        <f>_xlfn.NORM.DIST(P1108,$T$753,$T$754,0)</f>
        <v>3.0128309195291286E-59</v>
      </c>
      <c r="W1108" s="253" t="str">
        <f>IF(V1108=MAX($V$761:$V$2761),Q1108,"")</f>
        <v/>
      </c>
      <c r="X1108" s="253" t="str">
        <f t="shared" si="176"/>
        <v/>
      </c>
      <c r="AB1108" s="253">
        <v>347</v>
      </c>
      <c r="AC1108" s="253">
        <f t="shared" si="192"/>
        <v>-566.1910770784948</v>
      </c>
      <c r="AD1108" s="253">
        <f t="shared" si="177"/>
        <v>6.0732843021310346E-5</v>
      </c>
      <c r="AE1108" s="253">
        <f t="shared" si="178"/>
        <v>4.5007127067369194E-3</v>
      </c>
      <c r="AF1108" s="253">
        <f>IF(OR(AE1108&lt;$T$757,AE1108&gt;$T$758),AD1108,"")</f>
        <v>6.0732843021310346E-5</v>
      </c>
      <c r="AG1108" s="253" t="str">
        <f t="shared" si="179"/>
        <v/>
      </c>
      <c r="AH1108" s="253" t="str">
        <f t="shared" si="180"/>
        <v/>
      </c>
      <c r="AI1108" s="253">
        <f t="shared" si="181"/>
        <v>1.3186213742858563E-3</v>
      </c>
      <c r="AJ1108" s="253" t="str">
        <f t="shared" si="182"/>
        <v/>
      </c>
      <c r="AK1108" s="253" t="str">
        <f t="shared" si="183"/>
        <v/>
      </c>
      <c r="AO1108" s="253">
        <v>347</v>
      </c>
      <c r="AP1108" s="253">
        <f t="shared" si="184"/>
        <v>-3337.9808041672331</v>
      </c>
      <c r="AQ1108" s="253">
        <f t="shared" si="185"/>
        <v>1.0301555287959077E-5</v>
      </c>
      <c r="AR1108" s="253">
        <f t="shared" si="186"/>
        <v>4.5007127067369194E-3</v>
      </c>
      <c r="AS1108" s="253">
        <f>IF(OR(AR1108&lt;$T$757,AR1108&gt;$T$758),AQ1108,"")</f>
        <v>1.0301555287959077E-5</v>
      </c>
      <c r="AT1108" s="253" t="str">
        <f t="shared" si="187"/>
        <v/>
      </c>
      <c r="AU1108" s="253" t="str">
        <f t="shared" si="188"/>
        <v/>
      </c>
      <c r="AV1108" s="253">
        <f t="shared" si="189"/>
        <v>0</v>
      </c>
      <c r="AW1108" s="253">
        <f t="shared" si="190"/>
        <v>1.0301555287959077E-5</v>
      </c>
      <c r="AX1108" s="253" t="str">
        <f t="shared" si="191"/>
        <v/>
      </c>
      <c r="AZ1108" s="259"/>
      <c r="BA1108" s="259">
        <f>BA1107+$BD$753</f>
        <v>2.2527999999999988</v>
      </c>
      <c r="BB1108" s="274">
        <f t="shared" si="174"/>
        <v>0.94453459715995858</v>
      </c>
      <c r="BC1108" s="259">
        <f t="shared" si="175"/>
        <v>4.2117467896130023E-4</v>
      </c>
      <c r="BD1108" s="259" t="str">
        <f t="shared" si="172"/>
        <v/>
      </c>
      <c r="BE1108" s="254" t="str">
        <f t="shared" si="173"/>
        <v/>
      </c>
    </row>
    <row r="1109" spans="1:57" ht="20.100000000000001" customHeight="1" x14ac:dyDescent="0.25">
      <c r="A1109" s="247">
        <v>348</v>
      </c>
      <c r="B1109" s="247">
        <f>$B$755+(A1109*$B$758)</f>
        <v>-6269.0236743097284</v>
      </c>
      <c r="C1109" s="247">
        <f>_xlfn.NORM.DIST($B1109,$B$752,$B$753,0)</f>
        <v>5.5342040964835185E-6</v>
      </c>
      <c r="D1109" s="247">
        <f>_xlfn.NORM.DIST($B1109,$B$752,$B$753,1)</f>
        <v>4.5536477192205304E-3</v>
      </c>
      <c r="E1109" s="247">
        <f>IF(OR(D1109&lt;$F$757,D1109&gt;$F$758),C1109,"")</f>
        <v>5.5342040964835185E-6</v>
      </c>
      <c r="F1109" s="247" t="str">
        <f>IF(AND(D1109&gt;$F$757,D1109&lt;$F$758),C1109,"")</f>
        <v/>
      </c>
      <c r="G1109" s="247" t="str">
        <f>IF(C1109=MAX($C$761:$C$2761),C1109,"")</f>
        <v/>
      </c>
      <c r="H1109" s="247">
        <f>_xlfn.NORM.DIST(B1109,$F$753,$F$754,0)</f>
        <v>0</v>
      </c>
      <c r="I1109" s="247">
        <f>IF(H1109=MAX($H$761:$H$2761),C1109,"")</f>
        <v>5.5342040964835185E-6</v>
      </c>
      <c r="J1109" s="247" t="str">
        <f>IF(I1109=MIN($I$761:$I$2761),I1109,"")</f>
        <v/>
      </c>
      <c r="K1109" s="247"/>
      <c r="L1109" s="247"/>
      <c r="M1109" s="247"/>
      <c r="N1109" s="247"/>
      <c r="O1109" s="247">
        <v>348</v>
      </c>
      <c r="P1109" s="247">
        <f>$P$755+(O1109*$P$758)</f>
        <v>-365.33063763809554</v>
      </c>
      <c r="Q1109" s="247">
        <f>_xlfn.NORM.DIST(P1109,P$752,P$753,0)</f>
        <v>9.4966183848193273E-5</v>
      </c>
      <c r="R1109" s="247">
        <f>_xlfn.NORM.DIST(P1109,P$752,P$753,1)</f>
        <v>4.5536477192205304E-3</v>
      </c>
      <c r="S1109" s="253">
        <f>IF(OR(R1109&lt;$T$757,R1109&gt;$T$758),Q1109,"")</f>
        <v>9.4966183848193273E-5</v>
      </c>
      <c r="T1109" s="253" t="str">
        <f>IF(AND(R1109&gt;$T$757,R1109&lt;$T$758),Q1109,"")</f>
        <v/>
      </c>
      <c r="U1109" s="253" t="str">
        <f>IF(Q1109=MAX($Q$761:$Q$2761),Q1109,"")</f>
        <v/>
      </c>
      <c r="V1109" s="253">
        <f>_xlfn.NORM.DIST(P1109,$T$753,$T$754,0)</f>
        <v>2.8254012927584056E-59</v>
      </c>
      <c r="W1109" s="253" t="str">
        <f>IF(V1109=MAX($V$761:$V$2761),Q1109,"")</f>
        <v/>
      </c>
      <c r="X1109" s="253" t="str">
        <f t="shared" si="176"/>
        <v/>
      </c>
      <c r="AB1109" s="253">
        <v>348</v>
      </c>
      <c r="AC1109" s="253">
        <f t="shared" si="192"/>
        <v>-565.32401570471461</v>
      </c>
      <c r="AD1109" s="253">
        <f t="shared" si="177"/>
        <v>6.1370215196091704E-5</v>
      </c>
      <c r="AE1109" s="253">
        <f t="shared" si="178"/>
        <v>4.5536477192205304E-3</v>
      </c>
      <c r="AF1109" s="253">
        <f>IF(OR(AE1109&lt;$T$757,AE1109&gt;$T$758),AD1109,"")</f>
        <v>6.1370215196091704E-5</v>
      </c>
      <c r="AG1109" s="253" t="str">
        <f t="shared" si="179"/>
        <v/>
      </c>
      <c r="AH1109" s="253" t="str">
        <f t="shared" si="180"/>
        <v/>
      </c>
      <c r="AI1109" s="253">
        <f t="shared" si="181"/>
        <v>1.3229249569712649E-3</v>
      </c>
      <c r="AJ1109" s="253" t="str">
        <f t="shared" si="182"/>
        <v/>
      </c>
      <c r="AK1109" s="253" t="str">
        <f t="shared" si="183"/>
        <v/>
      </c>
      <c r="AO1109" s="253">
        <v>348</v>
      </c>
      <c r="AP1109" s="253">
        <f t="shared" si="184"/>
        <v>-3332.869041833133</v>
      </c>
      <c r="AQ1109" s="253">
        <f t="shared" si="185"/>
        <v>1.0409666885751609E-5</v>
      </c>
      <c r="AR1109" s="253">
        <f t="shared" si="186"/>
        <v>4.5536477192205304E-3</v>
      </c>
      <c r="AS1109" s="253">
        <f>IF(OR(AR1109&lt;$T$757,AR1109&gt;$T$758),AQ1109,"")</f>
        <v>1.0409666885751609E-5</v>
      </c>
      <c r="AT1109" s="253" t="str">
        <f t="shared" si="187"/>
        <v/>
      </c>
      <c r="AU1109" s="253" t="str">
        <f t="shared" si="188"/>
        <v/>
      </c>
      <c r="AV1109" s="253">
        <f t="shared" si="189"/>
        <v>0</v>
      </c>
      <c r="AW1109" s="253">
        <f t="shared" si="190"/>
        <v>1.0409666885751609E-5</v>
      </c>
      <c r="AX1109" s="253" t="str">
        <f t="shared" si="191"/>
        <v/>
      </c>
      <c r="AZ1109" s="259"/>
      <c r="BA1109" s="259">
        <f>BA1108+$BD$753</f>
        <v>2.259199999999999</v>
      </c>
      <c r="BB1109" s="274">
        <f t="shared" si="174"/>
        <v>0.94411342248099728</v>
      </c>
      <c r="BC1109" s="259">
        <f t="shared" si="175"/>
        <v>4.2281292265100578E-4</v>
      </c>
      <c r="BD1109" s="259" t="str">
        <f t="shared" si="172"/>
        <v/>
      </c>
      <c r="BE1109" s="254" t="str">
        <f t="shared" si="173"/>
        <v/>
      </c>
    </row>
    <row r="1110" spans="1:57" ht="20.100000000000001" customHeight="1" x14ac:dyDescent="0.25">
      <c r="A1110" s="247">
        <v>349</v>
      </c>
      <c r="B1110" s="247">
        <f>$B$755+(A1110*$B$758)</f>
        <v>-6259.4086073245908</v>
      </c>
      <c r="C1110" s="247">
        <f>_xlfn.NORM.DIST($B1110,$B$752,$B$753,0)</f>
        <v>5.5921943601396345E-6</v>
      </c>
      <c r="D1110" s="247">
        <f>_xlfn.NORM.DIST($B1110,$B$752,$B$753,1)</f>
        <v>4.6071378394218843E-3</v>
      </c>
      <c r="E1110" s="247">
        <f>IF(OR(D1110&lt;$F$757,D1110&gt;$F$758),C1110,"")</f>
        <v>5.5921943601396345E-6</v>
      </c>
      <c r="F1110" s="247" t="str">
        <f>IF(AND(D1110&gt;$F$757,D1110&lt;$F$758),C1110,"")</f>
        <v/>
      </c>
      <c r="G1110" s="247" t="str">
        <f>IF(C1110=MAX($C$761:$C$2761),C1110,"")</f>
        <v/>
      </c>
      <c r="H1110" s="247">
        <f>_xlfn.NORM.DIST(B1110,$F$753,$F$754,0)</f>
        <v>0</v>
      </c>
      <c r="I1110" s="247">
        <f>IF(H1110=MAX($H$761:$H$2761),C1110,"")</f>
        <v>5.5921943601396345E-6</v>
      </c>
      <c r="J1110" s="247" t="str">
        <f>IF(I1110=MIN($I$761:$I$2761),I1110,"")</f>
        <v/>
      </c>
      <c r="K1110" s="247"/>
      <c r="L1110" s="247"/>
      <c r="M1110" s="247"/>
      <c r="N1110" s="247"/>
      <c r="O1110" s="247">
        <v>349</v>
      </c>
      <c r="P1110" s="247">
        <f>$P$755+(O1110*$P$758)</f>
        <v>-364.77031457423345</v>
      </c>
      <c r="Q1110" s="247">
        <f>_xlfn.NORM.DIST(P1110,P$752,P$753,0)</f>
        <v>9.5961288825125937E-5</v>
      </c>
      <c r="R1110" s="247">
        <f>_xlfn.NORM.DIST(P1110,P$752,P$753,1)</f>
        <v>4.6071378394218843E-3</v>
      </c>
      <c r="S1110" s="253">
        <f>IF(OR(R1110&lt;$T$757,R1110&gt;$T$758),Q1110,"")</f>
        <v>9.5961288825125937E-5</v>
      </c>
      <c r="T1110" s="253" t="str">
        <f>IF(AND(R1110&gt;$T$757,R1110&lt;$T$758),Q1110,"")</f>
        <v/>
      </c>
      <c r="U1110" s="253" t="str">
        <f>IF(Q1110=MAX($Q$761:$Q$2761),Q1110,"")</f>
        <v/>
      </c>
      <c r="V1110" s="253">
        <f>_xlfn.NORM.DIST(P1110,$T$753,$T$754,0)</f>
        <v>2.6495893573446669E-59</v>
      </c>
      <c r="W1110" s="253" t="str">
        <f>IF(V1110=MAX($V$761:$V$2761),Q1110,"")</f>
        <v/>
      </c>
      <c r="X1110" s="253" t="str">
        <f t="shared" si="176"/>
        <v/>
      </c>
      <c r="AB1110" s="253">
        <v>349</v>
      </c>
      <c r="AC1110" s="253">
        <f t="shared" si="192"/>
        <v>-564.45695433093442</v>
      </c>
      <c r="AD1110" s="253">
        <f t="shared" si="177"/>
        <v>6.2013284171830236E-5</v>
      </c>
      <c r="AE1110" s="253">
        <f t="shared" si="178"/>
        <v>4.6071378394218817E-3</v>
      </c>
      <c r="AF1110" s="253">
        <f>IF(OR(AE1110&lt;$T$757,AE1110&gt;$T$758),AD1110,"")</f>
        <v>6.2013284171830236E-5</v>
      </c>
      <c r="AG1110" s="253" t="str">
        <f t="shared" si="179"/>
        <v/>
      </c>
      <c r="AH1110" s="253" t="str">
        <f t="shared" si="180"/>
        <v/>
      </c>
      <c r="AI1110" s="253">
        <f t="shared" si="181"/>
        <v>1.3272213495418251E-3</v>
      </c>
      <c r="AJ1110" s="253" t="str">
        <f t="shared" si="182"/>
        <v/>
      </c>
      <c r="AK1110" s="253" t="str">
        <f t="shared" si="183"/>
        <v/>
      </c>
      <c r="AO1110" s="253">
        <v>349</v>
      </c>
      <c r="AP1110" s="253">
        <f t="shared" si="184"/>
        <v>-3327.7572794990328</v>
      </c>
      <c r="AQ1110" s="253">
        <f t="shared" si="185"/>
        <v>1.0518744779655205E-5</v>
      </c>
      <c r="AR1110" s="253">
        <f t="shared" si="186"/>
        <v>4.6071378394218843E-3</v>
      </c>
      <c r="AS1110" s="253">
        <f>IF(OR(AR1110&lt;$T$757,AR1110&gt;$T$758),AQ1110,"")</f>
        <v>1.0518744779655205E-5</v>
      </c>
      <c r="AT1110" s="253" t="str">
        <f t="shared" si="187"/>
        <v/>
      </c>
      <c r="AU1110" s="253" t="str">
        <f t="shared" si="188"/>
        <v/>
      </c>
      <c r="AV1110" s="253">
        <f t="shared" si="189"/>
        <v>0</v>
      </c>
      <c r="AW1110" s="253">
        <f t="shared" si="190"/>
        <v>1.0518744779655205E-5</v>
      </c>
      <c r="AX1110" s="253" t="str">
        <f t="shared" si="191"/>
        <v/>
      </c>
      <c r="AZ1110" s="259"/>
      <c r="BA1110" s="259">
        <f>BA1109+$BD$753</f>
        <v>2.2655999999999992</v>
      </c>
      <c r="BB1110" s="274">
        <f t="shared" si="174"/>
        <v>0.94369060955834627</v>
      </c>
      <c r="BC1110" s="259">
        <f t="shared" si="175"/>
        <v>4.2444904696792296E-4</v>
      </c>
      <c r="BD1110" s="259" t="str">
        <f t="shared" si="172"/>
        <v/>
      </c>
      <c r="BE1110" s="254" t="str">
        <f t="shared" si="173"/>
        <v/>
      </c>
    </row>
    <row r="1111" spans="1:57" ht="20.100000000000001" customHeight="1" x14ac:dyDescent="0.25">
      <c r="A1111" s="247">
        <v>350</v>
      </c>
      <c r="B1111" s="247">
        <f>$B$755+(A1111*$B$758)</f>
        <v>-6249.7935403394531</v>
      </c>
      <c r="C1111" s="247">
        <f>_xlfn.NORM.DIST($B1111,$B$752,$B$753,0)</f>
        <v>5.6507018639314038E-6</v>
      </c>
      <c r="D1111" s="247">
        <f>_xlfn.NORM.DIST($B1111,$B$752,$B$753,1)</f>
        <v>4.6611880237187476E-3</v>
      </c>
      <c r="E1111" s="247">
        <f>IF(OR(D1111&lt;$F$757,D1111&gt;$F$758),C1111,"")</f>
        <v>5.6507018639314038E-6</v>
      </c>
      <c r="F1111" s="247" t="str">
        <f>IF(AND(D1111&gt;$F$757,D1111&lt;$F$758),C1111,"")</f>
        <v/>
      </c>
      <c r="G1111" s="247" t="str">
        <f>IF(C1111=MAX($C$761:$C$2761),C1111,"")</f>
        <v/>
      </c>
      <c r="H1111" s="247">
        <f>_xlfn.NORM.DIST(B1111,$F$753,$F$754,0)</f>
        <v>0</v>
      </c>
      <c r="I1111" s="247">
        <f>IF(H1111=MAX($H$761:$H$2761),C1111,"")</f>
        <v>5.6507018639314038E-6</v>
      </c>
      <c r="J1111" s="247" t="str">
        <f>IF(I1111=MIN($I$761:$I$2761),I1111,"")</f>
        <v/>
      </c>
      <c r="K1111" s="247"/>
      <c r="L1111" s="247"/>
      <c r="M1111" s="247"/>
      <c r="N1111" s="247"/>
      <c r="O1111" s="247">
        <v>350</v>
      </c>
      <c r="P1111" s="247">
        <f>$P$755+(O1111*$P$758)</f>
        <v>-364.20999151037131</v>
      </c>
      <c r="Q1111" s="247">
        <f>_xlfn.NORM.DIST(P1111,P$752,P$753,0)</f>
        <v>9.6965269571900085E-5</v>
      </c>
      <c r="R1111" s="247">
        <f>_xlfn.NORM.DIST(P1111,P$752,P$753,1)</f>
        <v>4.6611880237187476E-3</v>
      </c>
      <c r="S1111" s="253">
        <f>IF(OR(R1111&lt;$T$757,R1111&gt;$T$758),Q1111,"")</f>
        <v>9.6965269571900085E-5</v>
      </c>
      <c r="T1111" s="253" t="str">
        <f>IF(AND(R1111&gt;$T$757,R1111&lt;$T$758),Q1111,"")</f>
        <v/>
      </c>
      <c r="U1111" s="253" t="str">
        <f>IF(Q1111=MAX($Q$761:$Q$2761),Q1111,"")</f>
        <v/>
      </c>
      <c r="V1111" s="253">
        <f>_xlfn.NORM.DIST(P1111,$T$753,$T$754,0)</f>
        <v>2.4846776478321974E-59</v>
      </c>
      <c r="W1111" s="253" t="str">
        <f>IF(V1111=MAX($V$761:$V$2761),Q1111,"")</f>
        <v/>
      </c>
      <c r="X1111" s="253" t="str">
        <f t="shared" si="176"/>
        <v/>
      </c>
      <c r="AB1111" s="253">
        <v>350</v>
      </c>
      <c r="AC1111" s="253">
        <f t="shared" si="192"/>
        <v>-563.58989295715412</v>
      </c>
      <c r="AD1111" s="253">
        <f t="shared" si="177"/>
        <v>6.2662088956707754E-5</v>
      </c>
      <c r="AE1111" s="253">
        <f t="shared" si="178"/>
        <v>4.6611880237187476E-3</v>
      </c>
      <c r="AF1111" s="253">
        <f>IF(OR(AE1111&lt;$T$757,AE1111&gt;$T$758),AD1111,"")</f>
        <v>6.2662088956707754E-5</v>
      </c>
      <c r="AG1111" s="253" t="str">
        <f t="shared" si="179"/>
        <v/>
      </c>
      <c r="AH1111" s="253" t="str">
        <f t="shared" si="180"/>
        <v/>
      </c>
      <c r="AI1111" s="253">
        <f t="shared" si="181"/>
        <v>1.331510390939875E-3</v>
      </c>
      <c r="AJ1111" s="253" t="str">
        <f t="shared" si="182"/>
        <v/>
      </c>
      <c r="AK1111" s="253" t="str">
        <f t="shared" si="183"/>
        <v/>
      </c>
      <c r="AO1111" s="253">
        <v>350</v>
      </c>
      <c r="AP1111" s="253">
        <f t="shared" si="184"/>
        <v>-3322.6455171649332</v>
      </c>
      <c r="AQ1111" s="253">
        <f t="shared" si="185"/>
        <v>1.0628795586270046E-5</v>
      </c>
      <c r="AR1111" s="253">
        <f t="shared" si="186"/>
        <v>4.6611880237187476E-3</v>
      </c>
      <c r="AS1111" s="253">
        <f>IF(OR(AR1111&lt;$T$757,AR1111&gt;$T$758),AQ1111,"")</f>
        <v>1.0628795586270046E-5</v>
      </c>
      <c r="AT1111" s="253" t="str">
        <f t="shared" si="187"/>
        <v/>
      </c>
      <c r="AU1111" s="253" t="str">
        <f t="shared" si="188"/>
        <v/>
      </c>
      <c r="AV1111" s="253">
        <f t="shared" si="189"/>
        <v>0</v>
      </c>
      <c r="AW1111" s="253">
        <f t="shared" si="190"/>
        <v>1.0628795586270046E-5</v>
      </c>
      <c r="AX1111" s="253" t="str">
        <f t="shared" si="191"/>
        <v/>
      </c>
      <c r="AZ1111" s="259"/>
      <c r="BA1111" s="259">
        <f>BA1110+$BD$753</f>
        <v>2.2719999999999994</v>
      </c>
      <c r="BB1111" s="274">
        <f t="shared" si="174"/>
        <v>0.94326616051137835</v>
      </c>
      <c r="BC1111" s="259">
        <f t="shared" si="175"/>
        <v>4.2608302614355331E-4</v>
      </c>
      <c r="BD1111" s="259" t="str">
        <f t="shared" si="172"/>
        <v/>
      </c>
      <c r="BE1111" s="254" t="str">
        <f t="shared" si="173"/>
        <v/>
      </c>
    </row>
    <row r="1112" spans="1:57" ht="20.100000000000001" customHeight="1" x14ac:dyDescent="0.25">
      <c r="A1112" s="247">
        <v>351</v>
      </c>
      <c r="B1112" s="247">
        <f>$B$755+(A1112*$B$758)</f>
        <v>-6240.1784733543154</v>
      </c>
      <c r="C1112" s="247">
        <f>_xlfn.NORM.DIST($B1112,$B$752,$B$753,0)</f>
        <v>5.7097301373879209E-6</v>
      </c>
      <c r="D1112" s="247">
        <f>_xlfn.NORM.DIST($B1112,$B$752,$B$753,1)</f>
        <v>4.715803262368516E-3</v>
      </c>
      <c r="E1112" s="247">
        <f>IF(OR(D1112&lt;$F$757,D1112&gt;$F$758),C1112,"")</f>
        <v>5.7097301373879209E-6</v>
      </c>
      <c r="F1112" s="247" t="str">
        <f>IF(AND(D1112&gt;$F$757,D1112&lt;$F$758),C1112,"")</f>
        <v/>
      </c>
      <c r="G1112" s="247" t="str">
        <f>IF(C1112=MAX($C$761:$C$2761),C1112,"")</f>
        <v/>
      </c>
      <c r="H1112" s="247">
        <f>_xlfn.NORM.DIST(B1112,$F$753,$F$754,0)</f>
        <v>0</v>
      </c>
      <c r="I1112" s="247">
        <f>IF(H1112=MAX($H$761:$H$2761),C1112,"")</f>
        <v>5.7097301373879209E-6</v>
      </c>
      <c r="J1112" s="247" t="str">
        <f>IF(I1112=MIN($I$761:$I$2761),I1112,"")</f>
        <v/>
      </c>
      <c r="K1112" s="247"/>
      <c r="L1112" s="247"/>
      <c r="M1112" s="247"/>
      <c r="N1112" s="247"/>
      <c r="O1112" s="247">
        <v>351</v>
      </c>
      <c r="P1112" s="247">
        <f>$P$755+(O1112*$P$758)</f>
        <v>-363.64966844650922</v>
      </c>
      <c r="Q1112" s="247">
        <f>_xlfn.NORM.DIST(P1112,P$752,P$753,0)</f>
        <v>9.7978186654751242E-5</v>
      </c>
      <c r="R1112" s="247">
        <f>_xlfn.NORM.DIST(P1112,P$752,P$753,1)</f>
        <v>4.715803262368516E-3</v>
      </c>
      <c r="S1112" s="253">
        <f>IF(OR(R1112&lt;$T$757,R1112&gt;$T$758),Q1112,"")</f>
        <v>9.7978186654751242E-5</v>
      </c>
      <c r="T1112" s="253" t="str">
        <f>IF(AND(R1112&gt;$T$757,R1112&lt;$T$758),Q1112,"")</f>
        <v/>
      </c>
      <c r="U1112" s="253" t="str">
        <f>IF(Q1112=MAX($Q$761:$Q$2761),Q1112,"")</f>
        <v/>
      </c>
      <c r="V1112" s="253">
        <f>_xlfn.NORM.DIST(P1112,$T$753,$T$754,0)</f>
        <v>2.3299928418513115E-59</v>
      </c>
      <c r="W1112" s="253" t="str">
        <f>IF(V1112=MAX($V$761:$V$2761),Q1112,"")</f>
        <v/>
      </c>
      <c r="X1112" s="253" t="str">
        <f t="shared" si="176"/>
        <v/>
      </c>
      <c r="AB1112" s="253">
        <v>351</v>
      </c>
      <c r="AC1112" s="253">
        <f t="shared" si="192"/>
        <v>-562.72283158337382</v>
      </c>
      <c r="AD1112" s="253">
        <f t="shared" si="177"/>
        <v>6.3316668690581776E-5</v>
      </c>
      <c r="AE1112" s="253">
        <f t="shared" si="178"/>
        <v>4.7158032623685221E-3</v>
      </c>
      <c r="AF1112" s="253">
        <f>IF(OR(AE1112&lt;$T$757,AE1112&gt;$T$758),AD1112,"")</f>
        <v>6.3316668690581776E-5</v>
      </c>
      <c r="AG1112" s="253" t="str">
        <f t="shared" si="179"/>
        <v/>
      </c>
      <c r="AH1112" s="253" t="str">
        <f t="shared" si="180"/>
        <v/>
      </c>
      <c r="AI1112" s="253">
        <f t="shared" si="181"/>
        <v>1.3357919199394122E-3</v>
      </c>
      <c r="AJ1112" s="253" t="str">
        <f t="shared" si="182"/>
        <v/>
      </c>
      <c r="AK1112" s="253" t="str">
        <f t="shared" si="183"/>
        <v/>
      </c>
      <c r="AO1112" s="253">
        <v>351</v>
      </c>
      <c r="AP1112" s="253">
        <f t="shared" si="184"/>
        <v>-3317.5337548308335</v>
      </c>
      <c r="AQ1112" s="253">
        <f t="shared" si="185"/>
        <v>1.0739825944531288E-5</v>
      </c>
      <c r="AR1112" s="253">
        <f t="shared" si="186"/>
        <v>4.715803262368516E-3</v>
      </c>
      <c r="AS1112" s="253">
        <f>IF(OR(AR1112&lt;$T$757,AR1112&gt;$T$758),AQ1112,"")</f>
        <v>1.0739825944531288E-5</v>
      </c>
      <c r="AT1112" s="253" t="str">
        <f t="shared" si="187"/>
        <v/>
      </c>
      <c r="AU1112" s="253" t="str">
        <f t="shared" si="188"/>
        <v/>
      </c>
      <c r="AV1112" s="253">
        <f t="shared" si="189"/>
        <v>0</v>
      </c>
      <c r="AW1112" s="253">
        <f t="shared" si="190"/>
        <v>1.0739825944531288E-5</v>
      </c>
      <c r="AX1112" s="253" t="str">
        <f t="shared" si="191"/>
        <v/>
      </c>
      <c r="AZ1112" s="259"/>
      <c r="BA1112" s="259">
        <f>BA1111+$BD$753</f>
        <v>2.2783999999999995</v>
      </c>
      <c r="BB1112" s="274">
        <f t="shared" si="174"/>
        <v>0.9428400774852348</v>
      </c>
      <c r="BC1112" s="259">
        <f t="shared" si="175"/>
        <v>4.2771483458636794E-4</v>
      </c>
      <c r="BD1112" s="259" t="str">
        <f t="shared" si="172"/>
        <v/>
      </c>
      <c r="BE1112" s="254" t="str">
        <f t="shared" si="173"/>
        <v/>
      </c>
    </row>
    <row r="1113" spans="1:57" ht="20.100000000000001" customHeight="1" x14ac:dyDescent="0.25">
      <c r="A1113" s="248">
        <v>352</v>
      </c>
      <c r="B1113" s="247">
        <f>$B$755+(A1113*$B$758)</f>
        <v>-6230.5634063691778</v>
      </c>
      <c r="C1113" s="247">
        <f>_xlfn.NORM.DIST($B1113,$B$752,$B$753,0)</f>
        <v>5.7692827218096384E-6</v>
      </c>
      <c r="D1113" s="247">
        <f>_xlfn.NORM.DIST($B1113,$B$752,$B$753,1)</f>
        <v>4.7709885796219419E-3</v>
      </c>
      <c r="E1113" s="247">
        <f>IF(OR(D1113&lt;$F$757,D1113&gt;$F$758),C1113,"")</f>
        <v>5.7692827218096384E-6</v>
      </c>
      <c r="F1113" s="247" t="str">
        <f>IF(AND(D1113&gt;$F$757,D1113&lt;$F$758),C1113,"")</f>
        <v/>
      </c>
      <c r="G1113" s="247" t="str">
        <f>IF(C1113=MAX($C$761:$C$2761),C1113,"")</f>
        <v/>
      </c>
      <c r="H1113" s="247">
        <f>_xlfn.NORM.DIST(B1113,$F$753,$F$754,0)</f>
        <v>0</v>
      </c>
      <c r="I1113" s="247">
        <f>IF(H1113=MAX($H$761:$H$2761),C1113,"")</f>
        <v>5.7692827218096384E-6</v>
      </c>
      <c r="J1113" s="247" t="str">
        <f>IF(I1113=MIN($I$761:$I$2761),I1113,"")</f>
        <v/>
      </c>
      <c r="K1113" s="247"/>
      <c r="L1113" s="247"/>
      <c r="M1113" s="247"/>
      <c r="N1113" s="247"/>
      <c r="O1113" s="248">
        <v>352</v>
      </c>
      <c r="P1113" s="247">
        <f>$P$755+(O1113*$P$758)</f>
        <v>-363.08934538264714</v>
      </c>
      <c r="Q1113" s="247">
        <f>_xlfn.NORM.DIST(P1113,P$752,P$753,0)</f>
        <v>9.9000100841909781E-5</v>
      </c>
      <c r="R1113" s="247">
        <f>_xlfn.NORM.DIST(P1113,P$752,P$753,1)</f>
        <v>4.7709885796219384E-3</v>
      </c>
      <c r="S1113" s="253">
        <f>IF(OR(R1113&lt;$T$757,R1113&gt;$T$758),Q1113,"")</f>
        <v>9.9000100841909781E-5</v>
      </c>
      <c r="T1113" s="253" t="str">
        <f>IF(AND(R1113&gt;$T$757,R1113&lt;$T$758),Q1113,"")</f>
        <v/>
      </c>
      <c r="U1113" s="253" t="str">
        <f>IF(Q1113=MAX($Q$761:$Q$2761),Q1113,"")</f>
        <v/>
      </c>
      <c r="V1113" s="253">
        <f>_xlfn.NORM.DIST(P1113,$T$753,$T$754,0)</f>
        <v>2.1849030543835157E-59</v>
      </c>
      <c r="W1113" s="253" t="str">
        <f>IF(V1113=MAX($V$761:$V$2761),Q1113,"")</f>
        <v/>
      </c>
      <c r="X1113" s="253" t="str">
        <f t="shared" si="176"/>
        <v/>
      </c>
      <c r="AB1113" s="259">
        <v>352</v>
      </c>
      <c r="AC1113" s="253">
        <f t="shared" si="192"/>
        <v>-561.85577020959363</v>
      </c>
      <c r="AD1113" s="253">
        <f t="shared" si="177"/>
        <v>6.3977062643845217E-5</v>
      </c>
      <c r="AE1113" s="253">
        <f t="shared" si="178"/>
        <v>4.7709885796219384E-3</v>
      </c>
      <c r="AF1113" s="253">
        <f>IF(OR(AE1113&lt;$T$757,AE1113&gt;$T$758),AD1113,"")</f>
        <v>6.3977062643845217E-5</v>
      </c>
      <c r="AG1113" s="253" t="str">
        <f t="shared" si="179"/>
        <v/>
      </c>
      <c r="AH1113" s="253" t="str">
        <f t="shared" si="180"/>
        <v/>
      </c>
      <c r="AI1113" s="253">
        <f t="shared" si="181"/>
        <v>1.3400657751558862E-3</v>
      </c>
      <c r="AJ1113" s="253" t="str">
        <f t="shared" si="182"/>
        <v/>
      </c>
      <c r="AK1113" s="253" t="str">
        <f t="shared" si="183"/>
        <v/>
      </c>
      <c r="AO1113" s="259">
        <v>352</v>
      </c>
      <c r="AP1113" s="253">
        <f t="shared" si="184"/>
        <v>-3312.4219924967333</v>
      </c>
      <c r="AQ1113" s="253">
        <f t="shared" si="185"/>
        <v>1.0851842515515639E-5</v>
      </c>
      <c r="AR1113" s="253">
        <f t="shared" si="186"/>
        <v>4.7709885796219384E-3</v>
      </c>
      <c r="AS1113" s="253">
        <f>IF(OR(AR1113&lt;$T$757,AR1113&gt;$T$758),AQ1113,"")</f>
        <v>1.0851842515515639E-5</v>
      </c>
      <c r="AT1113" s="253" t="str">
        <f t="shared" si="187"/>
        <v/>
      </c>
      <c r="AU1113" s="253" t="str">
        <f t="shared" si="188"/>
        <v/>
      </c>
      <c r="AV1113" s="253">
        <f t="shared" si="189"/>
        <v>0</v>
      </c>
      <c r="AW1113" s="253">
        <f t="shared" si="190"/>
        <v>1.0851842515515639E-5</v>
      </c>
      <c r="AX1113" s="253" t="str">
        <f t="shared" si="191"/>
        <v/>
      </c>
      <c r="AZ1113" s="259"/>
      <c r="BA1113" s="259">
        <f>BA1112+$BD$753</f>
        <v>2.2847999999999997</v>
      </c>
      <c r="BB1113" s="274">
        <f t="shared" si="174"/>
        <v>0.94241236265064843</v>
      </c>
      <c r="BC1113" s="259">
        <f t="shared" si="175"/>
        <v>4.2934444688103035E-4</v>
      </c>
      <c r="BD1113" s="259" t="str">
        <f t="shared" si="172"/>
        <v/>
      </c>
      <c r="BE1113" s="254" t="str">
        <f t="shared" si="173"/>
        <v/>
      </c>
    </row>
    <row r="1114" spans="1:57" ht="20.100000000000001" customHeight="1" x14ac:dyDescent="0.25">
      <c r="A1114" s="247">
        <v>353</v>
      </c>
      <c r="B1114" s="247">
        <f>$B$755+(A1114*$B$758)</f>
        <v>-6220.9483393840401</v>
      </c>
      <c r="C1114" s="247">
        <f>_xlfn.NORM.DIST($B1114,$B$752,$B$753,0)</f>
        <v>5.8293631701634787E-6</v>
      </c>
      <c r="D1114" s="247">
        <f>_xlfn.NORM.DIST($B1114,$B$752,$B$753,1)</f>
        <v>4.8267490338357692E-3</v>
      </c>
      <c r="E1114" s="247">
        <f>IF(OR(D1114&lt;$F$757,D1114&gt;$F$758),C1114,"")</f>
        <v>5.8293631701634787E-6</v>
      </c>
      <c r="F1114" s="247" t="str">
        <f>IF(AND(D1114&gt;$F$757,D1114&lt;$F$758),C1114,"")</f>
        <v/>
      </c>
      <c r="G1114" s="247" t="str">
        <f>IF(C1114=MAX($C$761:$C$2761),C1114,"")</f>
        <v/>
      </c>
      <c r="H1114" s="247">
        <f>_xlfn.NORM.DIST(B1114,$F$753,$F$754,0)</f>
        <v>0</v>
      </c>
      <c r="I1114" s="247">
        <f>IF(H1114=MAX($H$761:$H$2761),C1114,"")</f>
        <v>5.8293631701634787E-6</v>
      </c>
      <c r="J1114" s="247" t="str">
        <f>IF(I1114=MIN($I$761:$I$2761),I1114,"")</f>
        <v/>
      </c>
      <c r="K1114" s="247"/>
      <c r="L1114" s="247"/>
      <c r="M1114" s="247"/>
      <c r="N1114" s="247"/>
      <c r="O1114" s="247">
        <v>353</v>
      </c>
      <c r="P1114" s="247">
        <f>$P$755+(O1114*$P$758)</f>
        <v>-362.529022318785</v>
      </c>
      <c r="Q1114" s="247">
        <f>_xlfn.NORM.DIST(P1114,P$752,P$753,0)</f>
        <v>1.0003107310180134E-4</v>
      </c>
      <c r="R1114" s="247">
        <f>_xlfn.NORM.DIST(P1114,P$752,P$753,1)</f>
        <v>4.8267490338357614E-3</v>
      </c>
      <c r="S1114" s="253">
        <f>IF(OR(R1114&lt;$T$757,R1114&gt;$T$758),Q1114,"")</f>
        <v>1.0003107310180134E-4</v>
      </c>
      <c r="T1114" s="253" t="str">
        <f>IF(AND(R1114&gt;$T$757,R1114&lt;$T$758),Q1114,"")</f>
        <v/>
      </c>
      <c r="U1114" s="253" t="str">
        <f>IF(Q1114=MAX($Q$761:$Q$2761),Q1114,"")</f>
        <v/>
      </c>
      <c r="V1114" s="253">
        <f>_xlfn.NORM.DIST(P1114,$T$753,$T$754,0)</f>
        <v>2.0488152972396873E-59</v>
      </c>
      <c r="W1114" s="253" t="str">
        <f>IF(V1114=MAX($V$761:$V$2761),Q1114,"")</f>
        <v/>
      </c>
      <c r="X1114" s="253" t="str">
        <f t="shared" si="176"/>
        <v/>
      </c>
      <c r="AB1114" s="253">
        <v>353</v>
      </c>
      <c r="AC1114" s="253">
        <f t="shared" si="192"/>
        <v>-560.98870883581344</v>
      </c>
      <c r="AD1114" s="253">
        <f t="shared" si="177"/>
        <v>6.4643310216264119E-5</v>
      </c>
      <c r="AE1114" s="253">
        <f t="shared" si="178"/>
        <v>4.8267490338357614E-3</v>
      </c>
      <c r="AF1114" s="253">
        <f>IF(OR(AE1114&lt;$T$757,AE1114&gt;$T$758),AD1114,"")</f>
        <v>6.4643310216264119E-5</v>
      </c>
      <c r="AG1114" s="253" t="str">
        <f t="shared" si="179"/>
        <v/>
      </c>
      <c r="AH1114" s="253" t="str">
        <f t="shared" si="180"/>
        <v/>
      </c>
      <c r="AI1114" s="253">
        <f t="shared" si="181"/>
        <v>1.3443317950560341E-3</v>
      </c>
      <c r="AJ1114" s="253" t="str">
        <f t="shared" si="182"/>
        <v/>
      </c>
      <c r="AK1114" s="253" t="str">
        <f t="shared" si="183"/>
        <v/>
      </c>
      <c r="AO1114" s="253">
        <v>353</v>
      </c>
      <c r="AP1114" s="253">
        <f t="shared" si="184"/>
        <v>-3307.3102301626336</v>
      </c>
      <c r="AQ1114" s="253">
        <f t="shared" si="185"/>
        <v>1.0964851982244103E-5</v>
      </c>
      <c r="AR1114" s="253">
        <f t="shared" si="186"/>
        <v>4.8267490338357614E-3</v>
      </c>
      <c r="AS1114" s="253">
        <f>IF(OR(AR1114&lt;$T$757,AR1114&gt;$T$758),AQ1114,"")</f>
        <v>1.0964851982244103E-5</v>
      </c>
      <c r="AT1114" s="253" t="str">
        <f t="shared" si="187"/>
        <v/>
      </c>
      <c r="AU1114" s="253" t="str">
        <f t="shared" si="188"/>
        <v/>
      </c>
      <c r="AV1114" s="253">
        <f t="shared" si="189"/>
        <v>0</v>
      </c>
      <c r="AW1114" s="253">
        <f t="shared" si="190"/>
        <v>1.0964851982244103E-5</v>
      </c>
      <c r="AX1114" s="253" t="str">
        <f t="shared" si="191"/>
        <v/>
      </c>
      <c r="AZ1114" s="259"/>
      <c r="BA1114" s="259">
        <f>BA1113+$BD$753</f>
        <v>2.2911999999999999</v>
      </c>
      <c r="BB1114" s="274">
        <f t="shared" si="174"/>
        <v>0.9419830182037674</v>
      </c>
      <c r="BC1114" s="259">
        <f t="shared" si="175"/>
        <v>4.309718377872862E-4</v>
      </c>
      <c r="BD1114" s="259" t="str">
        <f t="shared" si="172"/>
        <v/>
      </c>
      <c r="BE1114" s="254" t="str">
        <f t="shared" si="173"/>
        <v/>
      </c>
    </row>
    <row r="1115" spans="1:57" ht="20.100000000000001" customHeight="1" x14ac:dyDescent="0.25">
      <c r="A1115" s="247">
        <v>354</v>
      </c>
      <c r="B1115" s="247">
        <f>$B$755+(A1115*$B$758)</f>
        <v>-6211.3332723989024</v>
      </c>
      <c r="C1115" s="247">
        <f>_xlfn.NORM.DIST($B1115,$B$752,$B$753,0)</f>
        <v>5.8899750469759944E-6</v>
      </c>
      <c r="D1115" s="247">
        <f>_xlfn.NORM.DIST($B1115,$B$752,$B$753,1)</f>
        <v>4.8830897175844261E-3</v>
      </c>
      <c r="E1115" s="247">
        <f>IF(OR(D1115&lt;$F$757,D1115&gt;$F$758),C1115,"")</f>
        <v>5.8899750469759944E-6</v>
      </c>
      <c r="F1115" s="247" t="str">
        <f>IF(AND(D1115&gt;$F$757,D1115&lt;$F$758),C1115,"")</f>
        <v/>
      </c>
      <c r="G1115" s="247" t="str">
        <f>IF(C1115=MAX($C$761:$C$2761),C1115,"")</f>
        <v/>
      </c>
      <c r="H1115" s="247">
        <f>_xlfn.NORM.DIST(B1115,$F$753,$F$754,0)</f>
        <v>0</v>
      </c>
      <c r="I1115" s="247">
        <f>IF(H1115=MAX($H$761:$H$2761),C1115,"")</f>
        <v>5.8899750469759944E-6</v>
      </c>
      <c r="J1115" s="247" t="str">
        <f>IF(I1115=MIN($I$761:$I$2761),I1115,"")</f>
        <v/>
      </c>
      <c r="K1115" s="247"/>
      <c r="L1115" s="247"/>
      <c r="M1115" s="247"/>
      <c r="N1115" s="247"/>
      <c r="O1115" s="247">
        <v>354</v>
      </c>
      <c r="P1115" s="247">
        <f>$P$755+(O1115*$P$758)</f>
        <v>-361.96869925492285</v>
      </c>
      <c r="Q1115" s="247">
        <f>_xlfn.NORM.DIST(P1115,P$752,P$753,0)</f>
        <v>1.0107116460121303E-4</v>
      </c>
      <c r="R1115" s="247">
        <f>_xlfn.NORM.DIST(P1115,P$752,P$753,1)</f>
        <v>4.8830897175844261E-3</v>
      </c>
      <c r="S1115" s="253">
        <f>IF(OR(R1115&lt;$T$757,R1115&gt;$T$758),Q1115,"")</f>
        <v>1.0107116460121303E-4</v>
      </c>
      <c r="T1115" s="253" t="str">
        <f>IF(AND(R1115&gt;$T$757,R1115&lt;$T$758),Q1115,"")</f>
        <v/>
      </c>
      <c r="U1115" s="253" t="str">
        <f>IF(Q1115=MAX($Q$761:$Q$2761),Q1115,"")</f>
        <v/>
      </c>
      <c r="V1115" s="253">
        <f>_xlfn.NORM.DIST(P1115,$T$753,$T$754,0)</f>
        <v>1.9211730937045505E-59</v>
      </c>
      <c r="W1115" s="253" t="str">
        <f>IF(V1115=MAX($V$761:$V$2761),Q1115,"")</f>
        <v/>
      </c>
      <c r="X1115" s="253" t="str">
        <f t="shared" si="176"/>
        <v/>
      </c>
      <c r="AB1115" s="253">
        <v>354</v>
      </c>
      <c r="AC1115" s="253">
        <f t="shared" si="192"/>
        <v>-560.12164746203325</v>
      </c>
      <c r="AD1115" s="253">
        <f t="shared" si="177"/>
        <v>6.531545093579159E-5</v>
      </c>
      <c r="AE1115" s="253">
        <f t="shared" si="178"/>
        <v>4.8830897175844191E-3</v>
      </c>
      <c r="AF1115" s="253">
        <f>IF(OR(AE1115&lt;$T$757,AE1115&gt;$T$758),AD1115,"")</f>
        <v>6.531545093579159E-5</v>
      </c>
      <c r="AG1115" s="253" t="str">
        <f t="shared" si="179"/>
        <v/>
      </c>
      <c r="AH1115" s="253" t="str">
        <f t="shared" si="180"/>
        <v/>
      </c>
      <c r="AI1115" s="253">
        <f t="shared" si="181"/>
        <v>1.3485898179677587E-3</v>
      </c>
      <c r="AJ1115" s="253" t="str">
        <f t="shared" si="182"/>
        <v/>
      </c>
      <c r="AK1115" s="253" t="str">
        <f t="shared" si="183"/>
        <v/>
      </c>
      <c r="AO1115" s="253">
        <v>354</v>
      </c>
      <c r="AP1115" s="253">
        <f t="shared" si="184"/>
        <v>-3302.1984678285335</v>
      </c>
      <c r="AQ1115" s="253">
        <f t="shared" si="185"/>
        <v>1.1078861049480956E-5</v>
      </c>
      <c r="AR1115" s="253">
        <f t="shared" si="186"/>
        <v>4.8830897175844226E-3</v>
      </c>
      <c r="AS1115" s="253">
        <f>IF(OR(AR1115&lt;$T$757,AR1115&gt;$T$758),AQ1115,"")</f>
        <v>1.1078861049480956E-5</v>
      </c>
      <c r="AT1115" s="253" t="str">
        <f t="shared" si="187"/>
        <v/>
      </c>
      <c r="AU1115" s="253" t="str">
        <f t="shared" si="188"/>
        <v/>
      </c>
      <c r="AV1115" s="253">
        <f t="shared" si="189"/>
        <v>0</v>
      </c>
      <c r="AW1115" s="253">
        <f t="shared" si="190"/>
        <v>1.1078861049480956E-5</v>
      </c>
      <c r="AX1115" s="253" t="str">
        <f t="shared" si="191"/>
        <v/>
      </c>
      <c r="AZ1115" s="259"/>
      <c r="BA1115" s="259">
        <f>BA1114+$BD$753</f>
        <v>2.2976000000000001</v>
      </c>
      <c r="BB1115" s="274">
        <f t="shared" si="174"/>
        <v>0.94155204636598011</v>
      </c>
      <c r="BC1115" s="259">
        <f t="shared" si="175"/>
        <v>4.3259698224118459E-4</v>
      </c>
      <c r="BD1115" s="259" t="str">
        <f t="shared" si="172"/>
        <v/>
      </c>
      <c r="BE1115" s="254" t="str">
        <f t="shared" si="173"/>
        <v/>
      </c>
    </row>
    <row r="1116" spans="1:57" ht="20.100000000000001" customHeight="1" x14ac:dyDescent="0.25">
      <c r="A1116" s="247">
        <v>355</v>
      </c>
      <c r="B1116" s="247">
        <f>$B$755+(A1116*$B$758)</f>
        <v>-6201.7182054137656</v>
      </c>
      <c r="C1116" s="247">
        <f>_xlfn.NORM.DIST($B1116,$B$752,$B$753,0)</f>
        <v>5.9511219282243786E-6</v>
      </c>
      <c r="D1116" s="247">
        <f>_xlfn.NORM.DIST($B1116,$B$752,$B$753,1)</f>
        <v>4.9400157577706438E-3</v>
      </c>
      <c r="E1116" s="247">
        <f>IF(OR(D1116&lt;$F$757,D1116&gt;$F$758),C1116,"")</f>
        <v>5.9511219282243786E-6</v>
      </c>
      <c r="F1116" s="247" t="str">
        <f>IF(AND(D1116&gt;$F$757,D1116&lt;$F$758),C1116,"")</f>
        <v/>
      </c>
      <c r="G1116" s="247" t="str">
        <f>IF(C1116=MAX($C$761:$C$2761),C1116,"")</f>
        <v/>
      </c>
      <c r="H1116" s="247">
        <f>_xlfn.NORM.DIST(B1116,$F$753,$F$754,0)</f>
        <v>0</v>
      </c>
      <c r="I1116" s="247">
        <f>IF(H1116=MAX($H$761:$H$2761),C1116,"")</f>
        <v>5.9511219282243786E-6</v>
      </c>
      <c r="J1116" s="247" t="str">
        <f>IF(I1116=MIN($I$761:$I$2761),I1116,"")</f>
        <v/>
      </c>
      <c r="K1116" s="247"/>
      <c r="L1116" s="247"/>
      <c r="M1116" s="247"/>
      <c r="N1116" s="247"/>
      <c r="O1116" s="247">
        <v>355</v>
      </c>
      <c r="P1116" s="247">
        <f>$P$755+(O1116*$P$758)</f>
        <v>-361.40837619106077</v>
      </c>
      <c r="Q1116" s="247">
        <f>_xlfn.NORM.DIST(P1116,P$752,P$753,0)</f>
        <v>1.0212043670342325E-4</v>
      </c>
      <c r="R1116" s="247">
        <f>_xlfn.NORM.DIST(P1116,P$752,P$753,1)</f>
        <v>4.9400157577706438E-3</v>
      </c>
      <c r="S1116" s="253">
        <f>IF(OR(R1116&lt;$T$757,R1116&gt;$T$758),Q1116,"")</f>
        <v>1.0212043670342325E-4</v>
      </c>
      <c r="T1116" s="253" t="str">
        <f>IF(AND(R1116&gt;$T$757,R1116&lt;$T$758),Q1116,"")</f>
        <v/>
      </c>
      <c r="U1116" s="253" t="str">
        <f>IF(Q1116=MAX($Q$761:$Q$2761),Q1116,"")</f>
        <v/>
      </c>
      <c r="V1116" s="253">
        <f>_xlfn.NORM.DIST(P1116,$T$753,$T$754,0)</f>
        <v>1.8014542389069275E-59</v>
      </c>
      <c r="W1116" s="253" t="str">
        <f>IF(V1116=MAX($V$761:$V$2761),Q1116,"")</f>
        <v/>
      </c>
      <c r="X1116" s="253" t="str">
        <f t="shared" si="176"/>
        <v/>
      </c>
      <c r="AB1116" s="253">
        <v>355</v>
      </c>
      <c r="AC1116" s="253">
        <f t="shared" si="192"/>
        <v>-559.25458608825295</v>
      </c>
      <c r="AD1116" s="253">
        <f t="shared" si="177"/>
        <v>6.5993524457360613E-5</v>
      </c>
      <c r="AE1116" s="253">
        <f t="shared" si="178"/>
        <v>4.9400157577706438E-3</v>
      </c>
      <c r="AF1116" s="253">
        <f>IF(OR(AE1116&lt;$T$757,AE1116&gt;$T$758),AD1116,"")</f>
        <v>6.5993524457360613E-5</v>
      </c>
      <c r="AG1116" s="253" t="str">
        <f t="shared" si="179"/>
        <v/>
      </c>
      <c r="AH1116" s="253" t="str">
        <f t="shared" si="180"/>
        <v/>
      </c>
      <c r="AI1116" s="253">
        <f t="shared" si="181"/>
        <v>1.3528396820900496E-3</v>
      </c>
      <c r="AJ1116" s="253" t="str">
        <f t="shared" si="182"/>
        <v/>
      </c>
      <c r="AK1116" s="253" t="str">
        <f t="shared" si="183"/>
        <v/>
      </c>
      <c r="AO1116" s="253">
        <v>355</v>
      </c>
      <c r="AP1116" s="253">
        <f t="shared" si="184"/>
        <v>-3297.0867054944338</v>
      </c>
      <c r="AQ1116" s="253">
        <f t="shared" si="185"/>
        <v>1.1193876443528825E-5</v>
      </c>
      <c r="AR1116" s="253">
        <f t="shared" si="186"/>
        <v>4.9400157577706438E-3</v>
      </c>
      <c r="AS1116" s="253">
        <f>IF(OR(AR1116&lt;$T$757,AR1116&gt;$T$758),AQ1116,"")</f>
        <v>1.1193876443528825E-5</v>
      </c>
      <c r="AT1116" s="253" t="str">
        <f t="shared" si="187"/>
        <v/>
      </c>
      <c r="AU1116" s="253" t="str">
        <f t="shared" si="188"/>
        <v/>
      </c>
      <c r="AV1116" s="253">
        <f t="shared" si="189"/>
        <v>0</v>
      </c>
      <c r="AW1116" s="253">
        <f t="shared" si="190"/>
        <v>1.1193876443528825E-5</v>
      </c>
      <c r="AX1116" s="253" t="str">
        <f t="shared" si="191"/>
        <v/>
      </c>
      <c r="AZ1116" s="259"/>
      <c r="BA1116" s="259">
        <f>BA1115+$BD$753</f>
        <v>2.3040000000000003</v>
      </c>
      <c r="BB1116" s="274">
        <f t="shared" si="174"/>
        <v>0.94111944938373893</v>
      </c>
      <c r="BC1116" s="259">
        <f t="shared" si="175"/>
        <v>4.3421985535274654E-4</v>
      </c>
      <c r="BD1116" s="259" t="str">
        <f t="shared" si="172"/>
        <v/>
      </c>
      <c r="BE1116" s="254" t="str">
        <f t="shared" si="173"/>
        <v/>
      </c>
    </row>
    <row r="1117" spans="1:57" ht="20.100000000000001" customHeight="1" x14ac:dyDescent="0.25">
      <c r="A1117" s="247">
        <v>356</v>
      </c>
      <c r="B1117" s="247">
        <f>$B$755+(A1117*$B$758)</f>
        <v>-6192.103138428628</v>
      </c>
      <c r="C1117" s="247">
        <f>_xlfn.NORM.DIST($B1117,$B$752,$B$753,0)</f>
        <v>6.0128074012255432E-6</v>
      </c>
      <c r="D1117" s="247">
        <f>_xlfn.NORM.DIST($B1117,$B$752,$B$753,1)</f>
        <v>4.9975323157350135E-3</v>
      </c>
      <c r="E1117" s="247">
        <f>IF(OR(D1117&lt;$F$757,D1117&gt;$F$758),C1117,"")</f>
        <v>6.0128074012255432E-6</v>
      </c>
      <c r="F1117" s="247" t="str">
        <f>IF(AND(D1117&gt;$F$757,D1117&lt;$F$758),C1117,"")</f>
        <v/>
      </c>
      <c r="G1117" s="247" t="str">
        <f>IF(C1117=MAX($C$761:$C$2761),C1117,"")</f>
        <v/>
      </c>
      <c r="H1117" s="247">
        <f>_xlfn.NORM.DIST(B1117,$F$753,$F$754,0)</f>
        <v>0</v>
      </c>
      <c r="I1117" s="247">
        <f>IF(H1117=MAX($H$761:$H$2761),C1117,"")</f>
        <v>6.0128074012255432E-6</v>
      </c>
      <c r="J1117" s="247" t="str">
        <f>IF(I1117=MIN($I$761:$I$2761),I1117,"")</f>
        <v/>
      </c>
      <c r="K1117" s="247"/>
      <c r="L1117" s="247"/>
      <c r="M1117" s="247"/>
      <c r="N1117" s="247"/>
      <c r="O1117" s="247">
        <v>356</v>
      </c>
      <c r="P1117" s="247">
        <f>$P$755+(O1117*$P$758)</f>
        <v>-360.84805312719868</v>
      </c>
      <c r="Q1117" s="247">
        <f>_xlfn.NORM.DIST(P1117,P$752,P$753,0)</f>
        <v>1.0317895096629866E-4</v>
      </c>
      <c r="R1117" s="247">
        <f>_xlfn.NORM.DIST(P1117,P$752,P$753,1)</f>
        <v>4.9975323157350135E-3</v>
      </c>
      <c r="S1117" s="253">
        <f>IF(OR(R1117&lt;$T$757,R1117&gt;$T$758),Q1117,"")</f>
        <v>1.0317895096629866E-4</v>
      </c>
      <c r="T1117" s="253" t="str">
        <f>IF(AND(R1117&gt;$T$757,R1117&lt;$T$758),Q1117,"")</f>
        <v/>
      </c>
      <c r="U1117" s="253" t="str">
        <f>IF(Q1117=MAX($Q$761:$Q$2761),Q1117,"")</f>
        <v/>
      </c>
      <c r="V1117" s="253">
        <f>_xlfn.NORM.DIST(P1117,$T$753,$T$754,0)</f>
        <v>1.6891686970464091E-59</v>
      </c>
      <c r="W1117" s="253" t="str">
        <f>IF(V1117=MAX($V$761:$V$2761),Q1117,"")</f>
        <v/>
      </c>
      <c r="X1117" s="253" t="str">
        <f t="shared" si="176"/>
        <v/>
      </c>
      <c r="AB1117" s="253">
        <v>356</v>
      </c>
      <c r="AC1117" s="253">
        <f t="shared" si="192"/>
        <v>-558.38752471447265</v>
      </c>
      <c r="AD1117" s="253">
        <f t="shared" si="177"/>
        <v>6.6677570561652299E-5</v>
      </c>
      <c r="AE1117" s="253">
        <f t="shared" si="178"/>
        <v>4.9975323157350248E-3</v>
      </c>
      <c r="AF1117" s="253">
        <f>IF(OR(AE1117&lt;$T$757,AE1117&gt;$T$758),AD1117,"")</f>
        <v>6.6677570561652299E-5</v>
      </c>
      <c r="AG1117" s="253" t="str">
        <f t="shared" si="179"/>
        <v/>
      </c>
      <c r="AH1117" s="253" t="str">
        <f t="shared" si="180"/>
        <v/>
      </c>
      <c r="AI1117" s="253">
        <f t="shared" si="181"/>
        <v>1.3570812255029457E-3</v>
      </c>
      <c r="AJ1117" s="253" t="str">
        <f t="shared" si="182"/>
        <v/>
      </c>
      <c r="AK1117" s="253" t="str">
        <f t="shared" si="183"/>
        <v/>
      </c>
      <c r="AO1117" s="253">
        <v>356</v>
      </c>
      <c r="AP1117" s="253">
        <f t="shared" si="184"/>
        <v>-3291.9749431603341</v>
      </c>
      <c r="AQ1117" s="253">
        <f t="shared" si="185"/>
        <v>1.1309904912019923E-5</v>
      </c>
      <c r="AR1117" s="253">
        <f t="shared" si="186"/>
        <v>4.9975323157350135E-3</v>
      </c>
      <c r="AS1117" s="253">
        <f>IF(OR(AR1117&lt;$T$757,AR1117&gt;$T$758),AQ1117,"")</f>
        <v>1.1309904912019923E-5</v>
      </c>
      <c r="AT1117" s="253" t="str">
        <f t="shared" si="187"/>
        <v/>
      </c>
      <c r="AU1117" s="253" t="str">
        <f t="shared" si="188"/>
        <v/>
      </c>
      <c r="AV1117" s="253">
        <f t="shared" si="189"/>
        <v>0</v>
      </c>
      <c r="AW1117" s="253">
        <f t="shared" si="190"/>
        <v>1.1309904912019923E-5</v>
      </c>
      <c r="AX1117" s="253" t="str">
        <f t="shared" si="191"/>
        <v/>
      </c>
      <c r="AZ1117" s="259"/>
      <c r="BA1117" s="259">
        <f>BA1116+$BD$753</f>
        <v>2.3104000000000005</v>
      </c>
      <c r="BB1117" s="274">
        <f t="shared" si="174"/>
        <v>0.94068522952838618</v>
      </c>
      <c r="BC1117" s="259">
        <f t="shared" si="175"/>
        <v>4.3584043240707526E-4</v>
      </c>
      <c r="BD1117" s="259" t="str">
        <f t="shared" si="172"/>
        <v/>
      </c>
      <c r="BE1117" s="254" t="str">
        <f t="shared" si="173"/>
        <v/>
      </c>
    </row>
    <row r="1118" spans="1:57" ht="20.100000000000001" customHeight="1" x14ac:dyDescent="0.25">
      <c r="A1118" s="247">
        <v>357</v>
      </c>
      <c r="B1118" s="247">
        <f>$B$755+(A1118*$B$758)</f>
        <v>-6182.4880714434903</v>
      </c>
      <c r="C1118" s="247">
        <f>_xlfn.NORM.DIST($B1118,$B$752,$B$753,0)</f>
        <v>6.0750350645230035E-6</v>
      </c>
      <c r="D1118" s="247">
        <f>_xlfn.NORM.DIST($B1118,$B$752,$B$753,1)</f>
        <v>5.055644587364491E-3</v>
      </c>
      <c r="E1118" s="247">
        <f>IF(OR(D1118&lt;$F$757,D1118&gt;$F$758),C1118,"")</f>
        <v>6.0750350645230035E-6</v>
      </c>
      <c r="F1118" s="247" t="str">
        <f>IF(AND(D1118&gt;$F$757,D1118&lt;$F$758),C1118,"")</f>
        <v/>
      </c>
      <c r="G1118" s="247" t="str">
        <f>IF(C1118=MAX($C$761:$C$2761),C1118,"")</f>
        <v/>
      </c>
      <c r="H1118" s="247">
        <f>_xlfn.NORM.DIST(B1118,$F$753,$F$754,0)</f>
        <v>0</v>
      </c>
      <c r="I1118" s="247">
        <f>IF(H1118=MAX($H$761:$H$2761),C1118,"")</f>
        <v>6.0750350645230035E-6</v>
      </c>
      <c r="J1118" s="247" t="str">
        <f>IF(I1118=MIN($I$761:$I$2761),I1118,"")</f>
        <v/>
      </c>
      <c r="K1118" s="247"/>
      <c r="L1118" s="247"/>
      <c r="M1118" s="247"/>
      <c r="N1118" s="247"/>
      <c r="O1118" s="247">
        <v>357</v>
      </c>
      <c r="P1118" s="247">
        <f>$P$755+(O1118*$P$758)</f>
        <v>-360.28773006333654</v>
      </c>
      <c r="Q1118" s="247">
        <f>_xlfn.NORM.DIST(P1118,P$752,P$753,0)</f>
        <v>1.0424676914035283E-4</v>
      </c>
      <c r="R1118" s="247">
        <f>_xlfn.NORM.DIST(P1118,P$752,P$753,1)</f>
        <v>5.055644587364491E-3</v>
      </c>
      <c r="S1118" s="253">
        <f>IF(OR(R1118&lt;$T$757,R1118&gt;$T$758),Q1118,"")</f>
        <v>1.0424676914035283E-4</v>
      </c>
      <c r="T1118" s="253" t="str">
        <f>IF(AND(R1118&gt;$T$757,R1118&lt;$T$758),Q1118,"")</f>
        <v/>
      </c>
      <c r="U1118" s="253" t="str">
        <f>IF(Q1118=MAX($Q$761:$Q$2761),Q1118,"")</f>
        <v/>
      </c>
      <c r="V1118" s="253">
        <f>_xlfn.NORM.DIST(P1118,$T$753,$T$754,0)</f>
        <v>1.5838566271454709E-59</v>
      </c>
      <c r="W1118" s="253" t="str">
        <f>IF(V1118=MAX($V$761:$V$2761),Q1118,"")</f>
        <v/>
      </c>
      <c r="X1118" s="253" t="str">
        <f t="shared" si="176"/>
        <v/>
      </c>
      <c r="AB1118" s="253">
        <v>357</v>
      </c>
      <c r="AC1118" s="253">
        <f t="shared" si="192"/>
        <v>-557.52046334069246</v>
      </c>
      <c r="AD1118" s="253">
        <f t="shared" si="177"/>
        <v>6.7367629153842841E-5</v>
      </c>
      <c r="AE1118" s="253">
        <f t="shared" si="178"/>
        <v>5.055644587364491E-3</v>
      </c>
      <c r="AF1118" s="253">
        <f>IF(OR(AE1118&lt;$T$757,AE1118&gt;$T$758),AD1118,"")</f>
        <v>6.7367629153842841E-5</v>
      </c>
      <c r="AG1118" s="253" t="str">
        <f t="shared" si="179"/>
        <v/>
      </c>
      <c r="AH1118" s="253" t="str">
        <f t="shared" si="180"/>
        <v/>
      </c>
      <c r="AI1118" s="253">
        <f t="shared" si="181"/>
        <v>1.3613142861775404E-3</v>
      </c>
      <c r="AJ1118" s="253" t="str">
        <f t="shared" si="182"/>
        <v/>
      </c>
      <c r="AK1118" s="253" t="str">
        <f t="shared" si="183"/>
        <v/>
      </c>
      <c r="AO1118" s="253">
        <v>357</v>
      </c>
      <c r="AP1118" s="253">
        <f t="shared" si="184"/>
        <v>-3286.8631808262339</v>
      </c>
      <c r="AQ1118" s="253">
        <f t="shared" si="185"/>
        <v>1.1426953223703418E-5</v>
      </c>
      <c r="AR1118" s="253">
        <f t="shared" si="186"/>
        <v>5.055644587364491E-3</v>
      </c>
      <c r="AS1118" s="253">
        <f>IF(OR(AR1118&lt;$T$757,AR1118&gt;$T$758),AQ1118,"")</f>
        <v>1.1426953223703418E-5</v>
      </c>
      <c r="AT1118" s="253" t="str">
        <f t="shared" si="187"/>
        <v/>
      </c>
      <c r="AU1118" s="253" t="str">
        <f t="shared" si="188"/>
        <v/>
      </c>
      <c r="AV1118" s="253">
        <f t="shared" si="189"/>
        <v>0</v>
      </c>
      <c r="AW1118" s="253">
        <f t="shared" si="190"/>
        <v>1.1426953223703418E-5</v>
      </c>
      <c r="AX1118" s="253" t="str">
        <f t="shared" si="191"/>
        <v/>
      </c>
      <c r="AZ1118" s="259"/>
      <c r="BA1118" s="259">
        <f>BA1117+$BD$753</f>
        <v>2.3168000000000006</v>
      </c>
      <c r="BB1118" s="274">
        <f t="shared" si="174"/>
        <v>0.9402493890959791</v>
      </c>
      <c r="BC1118" s="259">
        <f t="shared" si="175"/>
        <v>4.3745868886302386E-4</v>
      </c>
      <c r="BD1118" s="259" t="str">
        <f t="shared" si="172"/>
        <v/>
      </c>
      <c r="BE1118" s="254" t="str">
        <f t="shared" si="173"/>
        <v/>
      </c>
    </row>
    <row r="1119" spans="1:57" ht="20.100000000000001" customHeight="1" x14ac:dyDescent="0.25">
      <c r="A1119" s="247">
        <v>358</v>
      </c>
      <c r="B1119" s="247">
        <f>$B$755+(A1119*$B$758)</f>
        <v>-6172.8730044583526</v>
      </c>
      <c r="C1119" s="247">
        <f>_xlfn.NORM.DIST($B1119,$B$752,$B$753,0)</f>
        <v>6.137808527771775E-6</v>
      </c>
      <c r="D1119" s="247">
        <f>_xlfn.NORM.DIST($B1119,$B$752,$B$753,1)</f>
        <v>5.114357803199767E-3</v>
      </c>
      <c r="E1119" s="247">
        <f>IF(OR(D1119&lt;$F$757,D1119&gt;$F$758),C1119,"")</f>
        <v>6.137808527771775E-6</v>
      </c>
      <c r="F1119" s="247" t="str">
        <f>IF(AND(D1119&gt;$F$757,D1119&lt;$F$758),C1119,"")</f>
        <v/>
      </c>
      <c r="G1119" s="247" t="str">
        <f>IF(C1119=MAX($C$761:$C$2761),C1119,"")</f>
        <v/>
      </c>
      <c r="H1119" s="247">
        <f>_xlfn.NORM.DIST(B1119,$F$753,$F$754,0)</f>
        <v>0</v>
      </c>
      <c r="I1119" s="247">
        <f>IF(H1119=MAX($H$761:$H$2761),C1119,"")</f>
        <v>6.137808527771775E-6</v>
      </c>
      <c r="J1119" s="247" t="str">
        <f>IF(I1119=MIN($I$761:$I$2761),I1119,"")</f>
        <v/>
      </c>
      <c r="K1119" s="247"/>
      <c r="L1119" s="247"/>
      <c r="M1119" s="247"/>
      <c r="N1119" s="247"/>
      <c r="O1119" s="247">
        <v>358</v>
      </c>
      <c r="P1119" s="247">
        <f>$P$755+(O1119*$P$758)</f>
        <v>-359.72740699947445</v>
      </c>
      <c r="Q1119" s="247">
        <f>_xlfn.NORM.DIST(P1119,P$752,P$753,0)</f>
        <v>1.0532395316677111E-4</v>
      </c>
      <c r="R1119" s="247">
        <f>_xlfn.NORM.DIST(P1119,P$752,P$753,1)</f>
        <v>5.114357803199767E-3</v>
      </c>
      <c r="S1119" s="253">
        <f>IF(OR(R1119&lt;$T$757,R1119&gt;$T$758),Q1119,"")</f>
        <v>1.0532395316677111E-4</v>
      </c>
      <c r="T1119" s="253" t="str">
        <f>IF(AND(R1119&gt;$T$757,R1119&lt;$T$758),Q1119,"")</f>
        <v/>
      </c>
      <c r="U1119" s="253" t="str">
        <f>IF(Q1119=MAX($Q$761:$Q$2761),Q1119,"")</f>
        <v/>
      </c>
      <c r="V1119" s="253">
        <f>_xlfn.NORM.DIST(P1119,$T$753,$T$754,0)</f>
        <v>1.4850865295048759E-59</v>
      </c>
      <c r="W1119" s="253" t="str">
        <f>IF(V1119=MAX($V$761:$V$2761),Q1119,"")</f>
        <v/>
      </c>
      <c r="X1119" s="253" t="str">
        <f t="shared" si="176"/>
        <v/>
      </c>
      <c r="AB1119" s="253">
        <v>358</v>
      </c>
      <c r="AC1119" s="253">
        <f t="shared" si="192"/>
        <v>-556.65340196691227</v>
      </c>
      <c r="AD1119" s="253">
        <f t="shared" si="177"/>
        <v>6.8063740262327066E-5</v>
      </c>
      <c r="AE1119" s="253">
        <f t="shared" si="178"/>
        <v>5.114357803199767E-3</v>
      </c>
      <c r="AF1119" s="253">
        <f>IF(OR(AE1119&lt;$T$757,AE1119&gt;$T$758),AD1119,"")</f>
        <v>6.8063740262327066E-5</v>
      </c>
      <c r="AG1119" s="253" t="str">
        <f t="shared" si="179"/>
        <v/>
      </c>
      <c r="AH1119" s="253" t="str">
        <f t="shared" si="180"/>
        <v/>
      </c>
      <c r="AI1119" s="253">
        <f t="shared" si="181"/>
        <v>1.3655387019860276E-3</v>
      </c>
      <c r="AJ1119" s="253" t="str">
        <f t="shared" si="182"/>
        <v/>
      </c>
      <c r="AK1119" s="253" t="str">
        <f t="shared" si="183"/>
        <v/>
      </c>
      <c r="AO1119" s="253">
        <v>358</v>
      </c>
      <c r="AP1119" s="253">
        <f t="shared" si="184"/>
        <v>-3281.7514184921338</v>
      </c>
      <c r="AQ1119" s="253">
        <f t="shared" si="185"/>
        <v>1.1545028168228845E-5</v>
      </c>
      <c r="AR1119" s="253">
        <f t="shared" si="186"/>
        <v>5.114357803199767E-3</v>
      </c>
      <c r="AS1119" s="253">
        <f>IF(OR(AR1119&lt;$T$757,AR1119&gt;$T$758),AQ1119,"")</f>
        <v>1.1545028168228845E-5</v>
      </c>
      <c r="AT1119" s="253" t="str">
        <f t="shared" si="187"/>
        <v/>
      </c>
      <c r="AU1119" s="253" t="str">
        <f t="shared" si="188"/>
        <v/>
      </c>
      <c r="AV1119" s="253">
        <f t="shared" si="189"/>
        <v>0</v>
      </c>
      <c r="AW1119" s="253">
        <f t="shared" si="190"/>
        <v>1.1545028168228845E-5</v>
      </c>
      <c r="AX1119" s="253" t="str">
        <f t="shared" si="191"/>
        <v/>
      </c>
      <c r="AZ1119" s="259"/>
      <c r="BA1119" s="259">
        <f>BA1118+$BD$753</f>
        <v>2.3232000000000008</v>
      </c>
      <c r="BB1119" s="274">
        <f t="shared" si="174"/>
        <v>0.93981193040711608</v>
      </c>
      <c r="BC1119" s="259">
        <f t="shared" si="175"/>
        <v>4.3907460035363943E-4</v>
      </c>
      <c r="BD1119" s="259" t="str">
        <f t="shared" si="172"/>
        <v/>
      </c>
      <c r="BE1119" s="254" t="str">
        <f t="shared" si="173"/>
        <v/>
      </c>
    </row>
    <row r="1120" spans="1:57" ht="20.100000000000001" customHeight="1" x14ac:dyDescent="0.25">
      <c r="A1120" s="248">
        <v>359</v>
      </c>
      <c r="B1120" s="247">
        <f>$B$755+(A1120*$B$758)</f>
        <v>-6163.257937473215</v>
      </c>
      <c r="C1120" s="247">
        <f>_xlfn.NORM.DIST($B1120,$B$752,$B$753,0)</f>
        <v>6.2011314116211703E-6</v>
      </c>
      <c r="D1120" s="247">
        <f>_xlfn.NORM.DIST($B1120,$B$752,$B$753,1)</f>
        <v>5.1736772285415709E-3</v>
      </c>
      <c r="E1120" s="247">
        <f>IF(OR(D1120&lt;$F$757,D1120&gt;$F$758),C1120,"")</f>
        <v>6.2011314116211703E-6</v>
      </c>
      <c r="F1120" s="247" t="str">
        <f>IF(AND(D1120&gt;$F$757,D1120&lt;$F$758),C1120,"")</f>
        <v/>
      </c>
      <c r="G1120" s="247" t="str">
        <f>IF(C1120=MAX($C$761:$C$2761),C1120,"")</f>
        <v/>
      </c>
      <c r="H1120" s="247">
        <f>_xlfn.NORM.DIST(B1120,$F$753,$F$754,0)</f>
        <v>0</v>
      </c>
      <c r="I1120" s="247">
        <f>IF(H1120=MAX($H$761:$H$2761),C1120,"")</f>
        <v>6.2011314116211703E-6</v>
      </c>
      <c r="J1120" s="247" t="str">
        <f>IF(I1120=MIN($I$761:$I$2761),I1120,"")</f>
        <v/>
      </c>
      <c r="K1120" s="247"/>
      <c r="L1120" s="247"/>
      <c r="M1120" s="247"/>
      <c r="N1120" s="247"/>
      <c r="O1120" s="248">
        <v>359</v>
      </c>
      <c r="P1120" s="247">
        <f>$P$755+(O1120*$P$758)</f>
        <v>-359.16708393561237</v>
      </c>
      <c r="Q1120" s="247">
        <f>_xlfn.NORM.DIST(P1120,P$752,P$753,0)</f>
        <v>1.0641056517539949E-4</v>
      </c>
      <c r="R1120" s="247">
        <f>_xlfn.NORM.DIST(P1120,P$752,P$753,1)</f>
        <v>5.1736772285415709E-3</v>
      </c>
      <c r="S1120" s="253">
        <f>IF(OR(R1120&lt;$T$757,R1120&gt;$T$758),Q1120,"")</f>
        <v>1.0641056517539949E-4</v>
      </c>
      <c r="T1120" s="253" t="str">
        <f>IF(AND(R1120&gt;$T$757,R1120&lt;$T$758),Q1120,"")</f>
        <v/>
      </c>
      <c r="U1120" s="253" t="str">
        <f>IF(Q1120=MAX($Q$761:$Q$2761),Q1120,"")</f>
        <v/>
      </c>
      <c r="V1120" s="253">
        <f>_xlfn.NORM.DIST(P1120,$T$753,$T$754,0)</f>
        <v>1.3924535055055915E-59</v>
      </c>
      <c r="W1120" s="253" t="str">
        <f>IF(V1120=MAX($V$761:$V$2761),Q1120,"")</f>
        <v/>
      </c>
      <c r="X1120" s="253" t="str">
        <f t="shared" si="176"/>
        <v/>
      </c>
      <c r="AB1120" s="259">
        <v>359</v>
      </c>
      <c r="AC1120" s="253">
        <f t="shared" si="192"/>
        <v>-555.78634059313197</v>
      </c>
      <c r="AD1120" s="253">
        <f t="shared" si="177"/>
        <v>6.8765944037418004E-5</v>
      </c>
      <c r="AE1120" s="253">
        <f t="shared" si="178"/>
        <v>5.1736772285415709E-3</v>
      </c>
      <c r="AF1120" s="253">
        <f>IF(OR(AE1120&lt;$T$757,AE1120&gt;$T$758),AD1120,"")</f>
        <v>6.8765944037418004E-5</v>
      </c>
      <c r="AG1120" s="253" t="str">
        <f t="shared" si="179"/>
        <v/>
      </c>
      <c r="AH1120" s="253" t="str">
        <f t="shared" si="180"/>
        <v/>
      </c>
      <c r="AI1120" s="253">
        <f t="shared" si="181"/>
        <v>1.3697543107117828E-3</v>
      </c>
      <c r="AJ1120" s="253" t="str">
        <f t="shared" si="182"/>
        <v/>
      </c>
      <c r="AK1120" s="253" t="str">
        <f t="shared" si="183"/>
        <v/>
      </c>
      <c r="AO1120" s="259">
        <v>359</v>
      </c>
      <c r="AP1120" s="253">
        <f t="shared" si="184"/>
        <v>-3276.6396561580341</v>
      </c>
      <c r="AQ1120" s="253">
        <f t="shared" si="185"/>
        <v>1.1664136555925674E-5</v>
      </c>
      <c r="AR1120" s="253">
        <f t="shared" si="186"/>
        <v>5.1736772285415709E-3</v>
      </c>
      <c r="AS1120" s="253">
        <f>IF(OR(AR1120&lt;$T$757,AR1120&gt;$T$758),AQ1120,"")</f>
        <v>1.1664136555925674E-5</v>
      </c>
      <c r="AT1120" s="253" t="str">
        <f t="shared" si="187"/>
        <v/>
      </c>
      <c r="AU1120" s="253" t="str">
        <f t="shared" si="188"/>
        <v/>
      </c>
      <c r="AV1120" s="253">
        <f t="shared" si="189"/>
        <v>0</v>
      </c>
      <c r="AW1120" s="253">
        <f t="shared" si="190"/>
        <v>1.1664136555925674E-5</v>
      </c>
      <c r="AX1120" s="253" t="str">
        <f t="shared" si="191"/>
        <v/>
      </c>
      <c r="AZ1120" s="259"/>
      <c r="BA1120" s="259">
        <f>BA1119+$BD$753</f>
        <v>2.329600000000001</v>
      </c>
      <c r="BB1120" s="274">
        <f t="shared" si="174"/>
        <v>0.93937285580676244</v>
      </c>
      <c r="BC1120" s="259">
        <f t="shared" si="175"/>
        <v>4.4068814268471979E-4</v>
      </c>
      <c r="BD1120" s="259" t="str">
        <f t="shared" si="172"/>
        <v/>
      </c>
      <c r="BE1120" s="254" t="str">
        <f t="shared" si="173"/>
        <v/>
      </c>
    </row>
    <row r="1121" spans="1:57" ht="20.100000000000001" customHeight="1" x14ac:dyDescent="0.25">
      <c r="A1121" s="247">
        <v>360</v>
      </c>
      <c r="B1121" s="247">
        <f>$B$755+(A1121*$B$758)</f>
        <v>-6153.6428704880773</v>
      </c>
      <c r="C1121" s="247">
        <f>_xlfn.NORM.DIST($B1121,$B$752,$B$753,0)</f>
        <v>6.2650073475954682E-6</v>
      </c>
      <c r="D1121" s="247">
        <f>_xlfn.NORM.DIST($B1121,$B$752,$B$753,1)</f>
        <v>5.2336081635557816E-3</v>
      </c>
      <c r="E1121" s="247">
        <f>IF(OR(D1121&lt;$F$757,D1121&gt;$F$758),C1121,"")</f>
        <v>6.2650073475954682E-6</v>
      </c>
      <c r="F1121" s="247" t="str">
        <f>IF(AND(D1121&gt;$F$757,D1121&lt;$F$758),C1121,"")</f>
        <v/>
      </c>
      <c r="G1121" s="247" t="str">
        <f>IF(C1121=MAX($C$761:$C$2761),C1121,"")</f>
        <v/>
      </c>
      <c r="H1121" s="247">
        <f>_xlfn.NORM.DIST(B1121,$F$753,$F$754,0)</f>
        <v>0</v>
      </c>
      <c r="I1121" s="247">
        <f>IF(H1121=MAX($H$761:$H$2761),C1121,"")</f>
        <v>6.2650073475954682E-6</v>
      </c>
      <c r="J1121" s="247" t="str">
        <f>IF(I1121=MIN($I$761:$I$2761),I1121,"")</f>
        <v/>
      </c>
      <c r="K1121" s="247"/>
      <c r="L1121" s="247"/>
      <c r="M1121" s="247"/>
      <c r="N1121" s="247"/>
      <c r="O1121" s="247">
        <v>360</v>
      </c>
      <c r="P1121" s="247">
        <f>$P$755+(O1121*$P$758)</f>
        <v>-358.60676087175023</v>
      </c>
      <c r="Q1121" s="247">
        <f>_xlfn.NORM.DIST(P1121,P$752,P$753,0)</f>
        <v>1.0750666748269695E-4</v>
      </c>
      <c r="R1121" s="247">
        <f>_xlfn.NORM.DIST(P1121,P$752,P$753,1)</f>
        <v>5.2336081635557816E-3</v>
      </c>
      <c r="S1121" s="253">
        <f>IF(OR(R1121&lt;$T$757,R1121&gt;$T$758),Q1121,"")</f>
        <v>1.0750666748269695E-4</v>
      </c>
      <c r="T1121" s="253" t="str">
        <f>IF(AND(R1121&gt;$T$757,R1121&lt;$T$758),Q1121,"")</f>
        <v/>
      </c>
      <c r="U1121" s="253" t="str">
        <f>IF(Q1121=MAX($Q$761:$Q$2761),Q1121,"")</f>
        <v/>
      </c>
      <c r="V1121" s="253">
        <f>_xlfn.NORM.DIST(P1121,$T$753,$T$754,0)</f>
        <v>1.3055776238582965E-59</v>
      </c>
      <c r="W1121" s="253" t="str">
        <f>IF(V1121=MAX($V$761:$V$2761),Q1121,"")</f>
        <v/>
      </c>
      <c r="X1121" s="253" t="str">
        <f t="shared" si="176"/>
        <v/>
      </c>
      <c r="AB1121" s="253">
        <v>360</v>
      </c>
      <c r="AC1121" s="253">
        <f t="shared" si="192"/>
        <v>-554.91927921935167</v>
      </c>
      <c r="AD1121" s="253">
        <f t="shared" si="177"/>
        <v>6.9474280750024227E-5</v>
      </c>
      <c r="AE1121" s="253">
        <f t="shared" si="178"/>
        <v>5.2336081635557929E-3</v>
      </c>
      <c r="AF1121" s="253">
        <f>IF(OR(AE1121&lt;$T$757,AE1121&gt;$T$758),AD1121,"")</f>
        <v>6.9474280750024227E-5</v>
      </c>
      <c r="AG1121" s="253" t="str">
        <f t="shared" si="179"/>
        <v/>
      </c>
      <c r="AH1121" s="253" t="str">
        <f t="shared" si="180"/>
        <v/>
      </c>
      <c r="AI1121" s="253">
        <f t="shared" si="181"/>
        <v>1.3739609500594862E-3</v>
      </c>
      <c r="AJ1121" s="253" t="str">
        <f t="shared" si="182"/>
        <v/>
      </c>
      <c r="AK1121" s="253" t="str">
        <f t="shared" si="183"/>
        <v/>
      </c>
      <c r="AO1121" s="253">
        <v>360</v>
      </c>
      <c r="AP1121" s="253">
        <f t="shared" si="184"/>
        <v>-3271.5278938239344</v>
      </c>
      <c r="AQ1121" s="253">
        <f t="shared" si="185"/>
        <v>1.1784285217578853E-5</v>
      </c>
      <c r="AR1121" s="253">
        <f t="shared" si="186"/>
        <v>5.2336081635557816E-3</v>
      </c>
      <c r="AS1121" s="253">
        <f>IF(OR(AR1121&lt;$T$757,AR1121&gt;$T$758),AQ1121,"")</f>
        <v>1.1784285217578853E-5</v>
      </c>
      <c r="AT1121" s="253" t="str">
        <f t="shared" si="187"/>
        <v/>
      </c>
      <c r="AU1121" s="253" t="str">
        <f t="shared" si="188"/>
        <v/>
      </c>
      <c r="AV1121" s="253">
        <f t="shared" si="189"/>
        <v>0</v>
      </c>
      <c r="AW1121" s="253">
        <f t="shared" si="190"/>
        <v>1.1784285217578853E-5</v>
      </c>
      <c r="AX1121" s="253" t="str">
        <f t="shared" si="191"/>
        <v/>
      </c>
      <c r="AZ1121" s="259"/>
      <c r="BA1121" s="259">
        <f>BA1120+$BD$753</f>
        <v>2.3360000000000012</v>
      </c>
      <c r="BB1121" s="274">
        <f t="shared" si="174"/>
        <v>0.93893216766407772</v>
      </c>
      <c r="BC1121" s="259">
        <f t="shared" si="175"/>
        <v>4.4229929183514649E-4</v>
      </c>
      <c r="BD1121" s="259" t="str">
        <f t="shared" si="172"/>
        <v/>
      </c>
      <c r="BE1121" s="254" t="str">
        <f t="shared" si="173"/>
        <v/>
      </c>
    </row>
    <row r="1122" spans="1:57" ht="20.100000000000001" customHeight="1" x14ac:dyDescent="0.25">
      <c r="A1122" s="247">
        <v>361</v>
      </c>
      <c r="B1122" s="247">
        <f>$B$755+(A1122*$B$758)</f>
        <v>-6144.0278035029396</v>
      </c>
      <c r="C1122" s="247">
        <f>_xlfn.NORM.DIST($B1122,$B$752,$B$753,0)</f>
        <v>6.3294399779725179E-6</v>
      </c>
      <c r="D1122" s="247">
        <f>_xlfn.NORM.DIST($B1122,$B$752,$B$753,1)</f>
        <v>5.2941559433774465E-3</v>
      </c>
      <c r="E1122" s="247">
        <f>IF(OR(D1122&lt;$F$757,D1122&gt;$F$758),C1122,"")</f>
        <v>6.3294399779725179E-6</v>
      </c>
      <c r="F1122" s="247" t="str">
        <f>IF(AND(D1122&gt;$F$757,D1122&lt;$F$758),C1122,"")</f>
        <v/>
      </c>
      <c r="G1122" s="247" t="str">
        <f>IF(C1122=MAX($C$761:$C$2761),C1122,"")</f>
        <v/>
      </c>
      <c r="H1122" s="247">
        <f>_xlfn.NORM.DIST(B1122,$F$753,$F$754,0)</f>
        <v>0</v>
      </c>
      <c r="I1122" s="247">
        <f>IF(H1122=MAX($H$761:$H$2761),C1122,"")</f>
        <v>6.3294399779725179E-6</v>
      </c>
      <c r="J1122" s="247" t="str">
        <f>IF(I1122=MIN($I$761:$I$2761),I1122,"")</f>
        <v/>
      </c>
      <c r="K1122" s="247"/>
      <c r="L1122" s="247"/>
      <c r="M1122" s="247"/>
      <c r="N1122" s="247"/>
      <c r="O1122" s="247">
        <v>361</v>
      </c>
      <c r="P1122" s="247">
        <f>$P$755+(O1122*$P$758)</f>
        <v>-358.04643780788808</v>
      </c>
      <c r="Q1122" s="247">
        <f>_xlfn.NORM.DIST(P1122,P$752,P$753,0)</f>
        <v>1.0861232258965227E-4</v>
      </c>
      <c r="R1122" s="247">
        <f>_xlfn.NORM.DIST(P1122,P$752,P$753,1)</f>
        <v>5.2941559433774491E-3</v>
      </c>
      <c r="S1122" s="253">
        <f>IF(OR(R1122&lt;$T$757,R1122&gt;$T$758),Q1122,"")</f>
        <v>1.0861232258965227E-4</v>
      </c>
      <c r="T1122" s="253" t="str">
        <f>IF(AND(R1122&gt;$T$757,R1122&lt;$T$758),Q1122,"")</f>
        <v/>
      </c>
      <c r="U1122" s="253" t="str">
        <f>IF(Q1122=MAX($Q$761:$Q$2761),Q1122,"")</f>
        <v/>
      </c>
      <c r="V1122" s="253">
        <f>_xlfn.NORM.DIST(P1122,$T$753,$T$754,0)</f>
        <v>1.2241023868094782E-59</v>
      </c>
      <c r="W1122" s="253" t="str">
        <f>IF(V1122=MAX($V$761:$V$2761),Q1122,"")</f>
        <v/>
      </c>
      <c r="X1122" s="253" t="str">
        <f t="shared" si="176"/>
        <v/>
      </c>
      <c r="AB1122" s="253">
        <v>361</v>
      </c>
      <c r="AC1122" s="253">
        <f t="shared" si="192"/>
        <v>-554.05221784557148</v>
      </c>
      <c r="AD1122" s="253">
        <f t="shared" si="177"/>
        <v>7.0188790790302964E-5</v>
      </c>
      <c r="AE1122" s="253">
        <f t="shared" si="178"/>
        <v>5.2941559433774465E-3</v>
      </c>
      <c r="AF1122" s="253">
        <f>IF(OR(AE1122&lt;$T$757,AE1122&gt;$T$758),AD1122,"")</f>
        <v>7.0188790790302964E-5</v>
      </c>
      <c r="AG1122" s="253" t="str">
        <f t="shared" si="179"/>
        <v/>
      </c>
      <c r="AH1122" s="253" t="str">
        <f t="shared" si="180"/>
        <v/>
      </c>
      <c r="AI1122" s="253">
        <f t="shared" si="181"/>
        <v>1.3781584576652813E-3</v>
      </c>
      <c r="AJ1122" s="253" t="str">
        <f t="shared" si="182"/>
        <v/>
      </c>
      <c r="AK1122" s="253" t="str">
        <f t="shared" si="183"/>
        <v/>
      </c>
      <c r="AO1122" s="253">
        <v>361</v>
      </c>
      <c r="AP1122" s="253">
        <f t="shared" si="184"/>
        <v>-3266.4161314898342</v>
      </c>
      <c r="AQ1122" s="253">
        <f t="shared" si="185"/>
        <v>1.1905481004200465E-5</v>
      </c>
      <c r="AR1122" s="253">
        <f t="shared" si="186"/>
        <v>5.2941559433774465E-3</v>
      </c>
      <c r="AS1122" s="253">
        <f>IF(OR(AR1122&lt;$T$757,AR1122&gt;$T$758),AQ1122,"")</f>
        <v>1.1905481004200465E-5</v>
      </c>
      <c r="AT1122" s="253" t="str">
        <f t="shared" si="187"/>
        <v/>
      </c>
      <c r="AU1122" s="253" t="str">
        <f t="shared" si="188"/>
        <v/>
      </c>
      <c r="AV1122" s="253">
        <f t="shared" si="189"/>
        <v>0</v>
      </c>
      <c r="AW1122" s="253">
        <f t="shared" si="190"/>
        <v>1.1905481004200465E-5</v>
      </c>
      <c r="AX1122" s="253" t="str">
        <f t="shared" si="191"/>
        <v/>
      </c>
      <c r="AZ1122" s="259"/>
      <c r="BA1122" s="259">
        <f>BA1121+$BD$753</f>
        <v>2.3424000000000014</v>
      </c>
      <c r="BB1122" s="274">
        <f t="shared" si="174"/>
        <v>0.93848986837224257</v>
      </c>
      <c r="BC1122" s="259">
        <f t="shared" si="175"/>
        <v>4.4390802395655182E-4</v>
      </c>
      <c r="BD1122" s="259" t="str">
        <f t="shared" si="172"/>
        <v/>
      </c>
      <c r="BE1122" s="254" t="str">
        <f t="shared" si="173"/>
        <v/>
      </c>
    </row>
    <row r="1123" spans="1:57" ht="20.100000000000001" customHeight="1" x14ac:dyDescent="0.25">
      <c r="A1123" s="247">
        <v>362</v>
      </c>
      <c r="B1123" s="247">
        <f>$B$755+(A1123*$B$758)</f>
        <v>-6134.4127365178019</v>
      </c>
      <c r="C1123" s="247">
        <f>_xlfn.NORM.DIST($B1123,$B$752,$B$753,0)</f>
        <v>6.3944329556601838E-6</v>
      </c>
      <c r="D1123" s="247">
        <f>_xlfn.NORM.DIST($B1123,$B$752,$B$753,1)</f>
        <v>5.3553259382135348E-3</v>
      </c>
      <c r="E1123" s="247">
        <f>IF(OR(D1123&lt;$F$757,D1123&gt;$F$758),C1123,"")</f>
        <v>6.3944329556601838E-6</v>
      </c>
      <c r="F1123" s="247" t="str">
        <f>IF(AND(D1123&gt;$F$757,D1123&lt;$F$758),C1123,"")</f>
        <v/>
      </c>
      <c r="G1123" s="247" t="str">
        <f>IF(C1123=MAX($C$761:$C$2761),C1123,"")</f>
        <v/>
      </c>
      <c r="H1123" s="247">
        <f>_xlfn.NORM.DIST(B1123,$F$753,$F$754,0)</f>
        <v>0</v>
      </c>
      <c r="I1123" s="247">
        <f>IF(H1123=MAX($H$761:$H$2761),C1123,"")</f>
        <v>6.3944329556601838E-6</v>
      </c>
      <c r="J1123" s="247" t="str">
        <f>IF(I1123=MIN($I$761:$I$2761),I1123,"")</f>
        <v/>
      </c>
      <c r="K1123" s="247"/>
      <c r="L1123" s="247"/>
      <c r="M1123" s="247"/>
      <c r="N1123" s="247"/>
      <c r="O1123" s="247">
        <v>362</v>
      </c>
      <c r="P1123" s="247">
        <f>$P$755+(O1123*$P$758)</f>
        <v>-357.48611474402605</v>
      </c>
      <c r="Q1123" s="247">
        <f>_xlfn.NORM.DIST(P1123,P$752,P$753,0)</f>
        <v>1.0972759317966336E-4</v>
      </c>
      <c r="R1123" s="247">
        <f>_xlfn.NORM.DIST(P1123,P$752,P$753,1)</f>
        <v>5.3553259382135262E-3</v>
      </c>
      <c r="S1123" s="253">
        <f>IF(OR(R1123&lt;$T$757,R1123&gt;$T$758),Q1123,"")</f>
        <v>1.0972759317966336E-4</v>
      </c>
      <c r="T1123" s="253" t="str">
        <f>IF(AND(R1123&gt;$T$757,R1123&lt;$T$758),Q1123,"")</f>
        <v/>
      </c>
      <c r="U1123" s="253" t="str">
        <f>IF(Q1123=MAX($Q$761:$Q$2761),Q1123,"")</f>
        <v/>
      </c>
      <c r="V1123" s="253">
        <f>_xlfn.NORM.DIST(P1123,$T$753,$T$754,0)</f>
        <v>1.1476932902157426E-59</v>
      </c>
      <c r="W1123" s="253" t="str">
        <f>IF(V1123=MAX($V$761:$V$2761),Q1123,"")</f>
        <v/>
      </c>
      <c r="X1123" s="253" t="str">
        <f t="shared" si="176"/>
        <v/>
      </c>
      <c r="AB1123" s="253">
        <v>362</v>
      </c>
      <c r="AC1123" s="253">
        <f t="shared" si="192"/>
        <v>-553.18515647179129</v>
      </c>
      <c r="AD1123" s="253">
        <f t="shared" si="177"/>
        <v>7.0909514666291066E-5</v>
      </c>
      <c r="AE1123" s="253">
        <f t="shared" si="178"/>
        <v>5.3553259382135348E-3</v>
      </c>
      <c r="AF1123" s="253">
        <f>IF(OR(AE1123&lt;$T$757,AE1123&gt;$T$758),AD1123,"")</f>
        <v>7.0909514666291066E-5</v>
      </c>
      <c r="AG1123" s="253" t="str">
        <f t="shared" si="179"/>
        <v/>
      </c>
      <c r="AH1123" s="253" t="str">
        <f t="shared" si="180"/>
        <v/>
      </c>
      <c r="AI1123" s="253">
        <f t="shared" si="181"/>
        <v>1.3823466711069756E-3</v>
      </c>
      <c r="AJ1123" s="253" t="str">
        <f t="shared" si="182"/>
        <v/>
      </c>
      <c r="AK1123" s="253" t="str">
        <f t="shared" si="183"/>
        <v/>
      </c>
      <c r="AO1123" s="253">
        <v>362</v>
      </c>
      <c r="AP1123" s="253">
        <f t="shared" si="184"/>
        <v>-3261.3043691557345</v>
      </c>
      <c r="AQ1123" s="253">
        <f t="shared" si="185"/>
        <v>1.2027730786797309E-5</v>
      </c>
      <c r="AR1123" s="253">
        <f t="shared" si="186"/>
        <v>5.3553259382135348E-3</v>
      </c>
      <c r="AS1123" s="253">
        <f>IF(OR(AR1123&lt;$T$757,AR1123&gt;$T$758),AQ1123,"")</f>
        <v>1.2027730786797309E-5</v>
      </c>
      <c r="AT1123" s="253" t="str">
        <f t="shared" si="187"/>
        <v/>
      </c>
      <c r="AU1123" s="253" t="str">
        <f t="shared" si="188"/>
        <v/>
      </c>
      <c r="AV1123" s="253">
        <f t="shared" si="189"/>
        <v>0</v>
      </c>
      <c r="AW1123" s="253">
        <f t="shared" si="190"/>
        <v>1.2027730786797309E-5</v>
      </c>
      <c r="AX1123" s="253" t="str">
        <f t="shared" si="191"/>
        <v/>
      </c>
      <c r="AZ1123" s="259"/>
      <c r="BA1123" s="259">
        <f>BA1122+$BD$753</f>
        <v>2.3488000000000016</v>
      </c>
      <c r="BB1123" s="274">
        <f t="shared" si="174"/>
        <v>0.93804596034828602</v>
      </c>
      <c r="BC1123" s="259">
        <f t="shared" si="175"/>
        <v>4.4551431537198649E-4</v>
      </c>
      <c r="BD1123" s="259" t="str">
        <f t="shared" si="172"/>
        <v/>
      </c>
      <c r="BE1123" s="254" t="str">
        <f t="shared" si="173"/>
        <v/>
      </c>
    </row>
    <row r="1124" spans="1:57" ht="20.100000000000001" customHeight="1" x14ac:dyDescent="0.25">
      <c r="A1124" s="247">
        <v>363</v>
      </c>
      <c r="B1124" s="247">
        <f>$B$755+(A1124*$B$758)</f>
        <v>-6124.7976695326652</v>
      </c>
      <c r="C1124" s="247">
        <f>_xlfn.NORM.DIST($B1124,$B$752,$B$753,0)</f>
        <v>6.4599899440707001E-6</v>
      </c>
      <c r="D1124" s="247">
        <f>_xlfn.NORM.DIST($B1124,$B$752,$B$753,1)</f>
        <v>5.4171235534445821E-3</v>
      </c>
      <c r="E1124" s="247">
        <f>IF(OR(D1124&lt;$F$757,D1124&gt;$F$758),C1124,"")</f>
        <v>6.4599899440707001E-6</v>
      </c>
      <c r="F1124" s="247" t="str">
        <f>IF(AND(D1124&gt;$F$757,D1124&lt;$F$758),C1124,"")</f>
        <v/>
      </c>
      <c r="G1124" s="247" t="str">
        <f>IF(C1124=MAX($C$761:$C$2761),C1124,"")</f>
        <v/>
      </c>
      <c r="H1124" s="247">
        <f>_xlfn.NORM.DIST(B1124,$F$753,$F$754,0)</f>
        <v>0</v>
      </c>
      <c r="I1124" s="247">
        <f>IF(H1124=MAX($H$761:$H$2761),C1124,"")</f>
        <v>6.4599899440707001E-6</v>
      </c>
      <c r="J1124" s="247" t="str">
        <f>IF(I1124=MIN($I$761:$I$2761),I1124,"")</f>
        <v/>
      </c>
      <c r="K1124" s="247"/>
      <c r="L1124" s="247"/>
      <c r="M1124" s="247"/>
      <c r="N1124" s="247"/>
      <c r="O1124" s="247">
        <v>363</v>
      </c>
      <c r="P1124" s="247">
        <f>$P$755+(O1124*$P$758)</f>
        <v>-356.92579168016391</v>
      </c>
      <c r="Q1124" s="247">
        <f>_xlfn.NORM.DIST(P1124,P$752,P$753,0)</f>
        <v>1.1085254211638301E-4</v>
      </c>
      <c r="R1124" s="247">
        <f>_xlfn.NORM.DIST(P1124,P$752,P$753,1)</f>
        <v>5.4171235534445838E-3</v>
      </c>
      <c r="S1124" s="253">
        <f>IF(OR(R1124&lt;$T$757,R1124&gt;$T$758),Q1124,"")</f>
        <v>1.1085254211638301E-4</v>
      </c>
      <c r="T1124" s="253" t="str">
        <f>IF(AND(R1124&gt;$T$757,R1124&lt;$T$758),Q1124,"")</f>
        <v/>
      </c>
      <c r="U1124" s="253" t="str">
        <f>IF(Q1124=MAX($Q$761:$Q$2761),Q1124,"")</f>
        <v/>
      </c>
      <c r="V1124" s="253">
        <f>_xlfn.NORM.DIST(P1124,$T$753,$T$754,0)</f>
        <v>1.0760364717610197E-59</v>
      </c>
      <c r="W1124" s="253" t="str">
        <f>IF(V1124=MAX($V$761:$V$2761),Q1124,"")</f>
        <v/>
      </c>
      <c r="X1124" s="253" t="str">
        <f t="shared" si="176"/>
        <v/>
      </c>
      <c r="AB1124" s="253">
        <v>363</v>
      </c>
      <c r="AC1124" s="253">
        <f t="shared" si="192"/>
        <v>-552.3180950980111</v>
      </c>
      <c r="AD1124" s="253">
        <f t="shared" si="177"/>
        <v>7.1636493002510631E-5</v>
      </c>
      <c r="AE1124" s="253">
        <f t="shared" si="178"/>
        <v>5.4171235534445821E-3</v>
      </c>
      <c r="AF1124" s="253">
        <f>IF(OR(AE1124&lt;$T$757,AE1124&gt;$T$758),AD1124,"")</f>
        <v>7.1636493002510631E-5</v>
      </c>
      <c r="AG1124" s="253" t="str">
        <f t="shared" si="179"/>
        <v/>
      </c>
      <c r="AH1124" s="253" t="str">
        <f t="shared" si="180"/>
        <v/>
      </c>
      <c r="AI1124" s="253">
        <f t="shared" si="181"/>
        <v>1.386525427914268E-3</v>
      </c>
      <c r="AJ1124" s="253" t="str">
        <f t="shared" si="182"/>
        <v/>
      </c>
      <c r="AK1124" s="253" t="str">
        <f t="shared" si="183"/>
        <v/>
      </c>
      <c r="AO1124" s="253">
        <v>363</v>
      </c>
      <c r="AP1124" s="253">
        <f t="shared" si="184"/>
        <v>-3256.1926068216344</v>
      </c>
      <c r="AQ1124" s="253">
        <f t="shared" si="185"/>
        <v>1.2151041456134615E-5</v>
      </c>
      <c r="AR1124" s="253">
        <f t="shared" si="186"/>
        <v>5.4171235534445838E-3</v>
      </c>
      <c r="AS1124" s="253">
        <f>IF(OR(AR1124&lt;$T$757,AR1124&gt;$T$758),AQ1124,"")</f>
        <v>1.2151041456134615E-5</v>
      </c>
      <c r="AT1124" s="253" t="str">
        <f t="shared" si="187"/>
        <v/>
      </c>
      <c r="AU1124" s="253" t="str">
        <f t="shared" si="188"/>
        <v/>
      </c>
      <c r="AV1124" s="253">
        <f t="shared" si="189"/>
        <v>0</v>
      </c>
      <c r="AW1124" s="253">
        <f t="shared" si="190"/>
        <v>1.2151041456134615E-5</v>
      </c>
      <c r="AX1124" s="253" t="str">
        <f t="shared" si="191"/>
        <v/>
      </c>
      <c r="AZ1124" s="259"/>
      <c r="BA1124" s="259">
        <f>BA1123+$BD$753</f>
        <v>2.3552000000000017</v>
      </c>
      <c r="BB1124" s="274">
        <f t="shared" si="174"/>
        <v>0.93760044603291404</v>
      </c>
      <c r="BC1124" s="259">
        <f t="shared" si="175"/>
        <v>4.471181425766968E-4</v>
      </c>
      <c r="BD1124" s="259" t="str">
        <f t="shared" si="172"/>
        <v/>
      </c>
      <c r="BE1124" s="254" t="str">
        <f t="shared" si="173"/>
        <v/>
      </c>
    </row>
    <row r="1125" spans="1:57" ht="20.100000000000001" customHeight="1" x14ac:dyDescent="0.25">
      <c r="A1125" s="247">
        <v>364</v>
      </c>
      <c r="B1125" s="247">
        <f>$B$755+(A1125*$B$758)</f>
        <v>-6115.1826025475275</v>
      </c>
      <c r="C1125" s="247">
        <f>_xlfn.NORM.DIST($B1125,$B$752,$B$753,0)</f>
        <v>6.5261146169928909E-6</v>
      </c>
      <c r="D1125" s="247">
        <f>_xlfn.NORM.DIST($B1125,$B$752,$B$753,1)</f>
        <v>5.479554229725076E-3</v>
      </c>
      <c r="E1125" s="247">
        <f>IF(OR(D1125&lt;$F$757,D1125&gt;$F$758),C1125,"")</f>
        <v>6.5261146169928909E-6</v>
      </c>
      <c r="F1125" s="247" t="str">
        <f>IF(AND(D1125&gt;$F$757,D1125&lt;$F$758),C1125,"")</f>
        <v/>
      </c>
      <c r="G1125" s="247" t="str">
        <f>IF(C1125=MAX($C$761:$C$2761),C1125,"")</f>
        <v/>
      </c>
      <c r="H1125" s="247">
        <f>_xlfn.NORM.DIST(B1125,$F$753,$F$754,0)</f>
        <v>0</v>
      </c>
      <c r="I1125" s="247">
        <f>IF(H1125=MAX($H$761:$H$2761),C1125,"")</f>
        <v>6.5261146169928909E-6</v>
      </c>
      <c r="J1125" s="247" t="str">
        <f>IF(I1125=MIN($I$761:$I$2761),I1125,"")</f>
        <v/>
      </c>
      <c r="K1125" s="247"/>
      <c r="L1125" s="247"/>
      <c r="M1125" s="247"/>
      <c r="N1125" s="247"/>
      <c r="O1125" s="247">
        <v>364</v>
      </c>
      <c r="P1125" s="247">
        <f>$P$755+(O1125*$P$758)</f>
        <v>-356.36546861630177</v>
      </c>
      <c r="Q1125" s="247">
        <f>_xlfn.NORM.DIST(P1125,P$752,P$753,0)</f>
        <v>1.1198723244152306E-4</v>
      </c>
      <c r="R1125" s="247">
        <f>_xlfn.NORM.DIST(P1125,P$752,P$753,1)</f>
        <v>5.4795542297250881E-3</v>
      </c>
      <c r="S1125" s="253">
        <f>IF(OR(R1125&lt;$T$757,R1125&gt;$T$758),Q1125,"")</f>
        <v>1.1198723244152306E-4</v>
      </c>
      <c r="T1125" s="253" t="str">
        <f>IF(AND(R1125&gt;$T$757,R1125&lt;$T$758),Q1125,"")</f>
        <v/>
      </c>
      <c r="U1125" s="253" t="str">
        <f>IF(Q1125=MAX($Q$761:$Q$2761),Q1125,"")</f>
        <v/>
      </c>
      <c r="V1125" s="253">
        <f>_xlfn.NORM.DIST(P1125,$T$753,$T$754,0)</f>
        <v>1.0088374419428646E-59</v>
      </c>
      <c r="W1125" s="253" t="str">
        <f>IF(V1125=MAX($V$761:$V$2761),Q1125,"")</f>
        <v/>
      </c>
      <c r="X1125" s="253" t="str">
        <f t="shared" si="176"/>
        <v/>
      </c>
      <c r="AB1125" s="253">
        <v>364</v>
      </c>
      <c r="AC1125" s="253">
        <f t="shared" si="192"/>
        <v>-551.4510337242308</v>
      </c>
      <c r="AD1125" s="253">
        <f t="shared" si="177"/>
        <v>7.2369766538552601E-5</v>
      </c>
      <c r="AE1125" s="253">
        <f t="shared" si="178"/>
        <v>5.4795542297250881E-3</v>
      </c>
      <c r="AF1125" s="253">
        <f>IF(OR(AE1125&lt;$T$757,AE1125&gt;$T$758),AD1125,"")</f>
        <v>7.2369766538552601E-5</v>
      </c>
      <c r="AG1125" s="253" t="str">
        <f t="shared" si="179"/>
        <v/>
      </c>
      <c r="AH1125" s="253" t="str">
        <f t="shared" si="180"/>
        <v/>
      </c>
      <c r="AI1125" s="253">
        <f t="shared" si="181"/>
        <v>1.3906945655790216E-3</v>
      </c>
      <c r="AJ1125" s="253" t="str">
        <f t="shared" si="182"/>
        <v/>
      </c>
      <c r="AK1125" s="253" t="str">
        <f t="shared" si="183"/>
        <v/>
      </c>
      <c r="AO1125" s="253">
        <v>364</v>
      </c>
      <c r="AP1125" s="253">
        <f t="shared" si="184"/>
        <v>-3251.0808444875347</v>
      </c>
      <c r="AQ1125" s="253">
        <f t="shared" si="185"/>
        <v>1.2275419922495593E-5</v>
      </c>
      <c r="AR1125" s="253">
        <f t="shared" si="186"/>
        <v>5.4795542297250881E-3</v>
      </c>
      <c r="AS1125" s="253">
        <f>IF(OR(AR1125&lt;$T$757,AR1125&gt;$T$758),AQ1125,"")</f>
        <v>1.2275419922495593E-5</v>
      </c>
      <c r="AT1125" s="253" t="str">
        <f t="shared" si="187"/>
        <v/>
      </c>
      <c r="AU1125" s="253" t="str">
        <f t="shared" si="188"/>
        <v/>
      </c>
      <c r="AV1125" s="253">
        <f t="shared" si="189"/>
        <v>0</v>
      </c>
      <c r="AW1125" s="253">
        <f t="shared" si="190"/>
        <v>1.2275419922495593E-5</v>
      </c>
      <c r="AX1125" s="253" t="str">
        <f t="shared" si="191"/>
        <v/>
      </c>
      <c r="AZ1125" s="259"/>
      <c r="BA1125" s="259">
        <f>BA1124+$BD$753</f>
        <v>2.3616000000000019</v>
      </c>
      <c r="BB1125" s="274">
        <f t="shared" si="174"/>
        <v>0.93715332789033734</v>
      </c>
      <c r="BC1125" s="259">
        <f t="shared" si="175"/>
        <v>4.4871948223668134E-4</v>
      </c>
      <c r="BD1125" s="259" t="str">
        <f t="shared" si="172"/>
        <v/>
      </c>
      <c r="BE1125" s="254" t="str">
        <f t="shared" si="173"/>
        <v/>
      </c>
    </row>
    <row r="1126" spans="1:57" ht="20.100000000000001" customHeight="1" x14ac:dyDescent="0.25">
      <c r="A1126" s="248">
        <v>365</v>
      </c>
      <c r="B1126" s="247">
        <f>$B$755+(A1126*$B$758)</f>
        <v>-6105.5675355623898</v>
      </c>
      <c r="C1126" s="247">
        <f>_xlfn.NORM.DIST($B1126,$B$752,$B$753,0)</f>
        <v>6.5928106584621862E-6</v>
      </c>
      <c r="D1126" s="247">
        <f>_xlfn.NORM.DIST($B1126,$B$752,$B$753,1)</f>
        <v>5.5426234430825966E-3</v>
      </c>
      <c r="E1126" s="247">
        <f>IF(OR(D1126&lt;$F$757,D1126&gt;$F$758),C1126,"")</f>
        <v>6.5928106584621862E-6</v>
      </c>
      <c r="F1126" s="247" t="str">
        <f>IF(AND(D1126&gt;$F$757,D1126&lt;$F$758),C1126,"")</f>
        <v/>
      </c>
      <c r="G1126" s="247" t="str">
        <f>IF(C1126=MAX($C$761:$C$2761),C1126,"")</f>
        <v/>
      </c>
      <c r="H1126" s="247">
        <f>_xlfn.NORM.DIST(B1126,$F$753,$F$754,0)</f>
        <v>0</v>
      </c>
      <c r="I1126" s="247">
        <f>IF(H1126=MAX($H$761:$H$2761),C1126,"")</f>
        <v>6.5928106584621862E-6</v>
      </c>
      <c r="J1126" s="247" t="str">
        <f>IF(I1126=MIN($I$761:$I$2761),I1126,"")</f>
        <v/>
      </c>
      <c r="K1126" s="247"/>
      <c r="L1126" s="247"/>
      <c r="M1126" s="247"/>
      <c r="N1126" s="247"/>
      <c r="O1126" s="248">
        <v>365</v>
      </c>
      <c r="P1126" s="247">
        <f>$P$755+(O1126*$P$758)</f>
        <v>-355.80514555243968</v>
      </c>
      <c r="Q1126" s="247">
        <f>_xlfn.NORM.DIST(P1126,P$752,P$753,0)</f>
        <v>1.1313172737262701E-4</v>
      </c>
      <c r="R1126" s="247">
        <f>_xlfn.NORM.DIST(P1126,P$752,P$753,1)</f>
        <v>5.5426234430825993E-3</v>
      </c>
      <c r="S1126" s="253">
        <f>IF(OR(R1126&lt;$T$757,R1126&gt;$T$758),Q1126,"")</f>
        <v>1.1313172737262701E-4</v>
      </c>
      <c r="T1126" s="253" t="str">
        <f>IF(AND(R1126&gt;$T$757,R1126&lt;$T$758),Q1126,"")</f>
        <v/>
      </c>
      <c r="U1126" s="253" t="str">
        <f>IF(Q1126=MAX($Q$761:$Q$2761),Q1126,"")</f>
        <v/>
      </c>
      <c r="V1126" s="253">
        <f>_xlfn.NORM.DIST(P1126,$T$753,$T$754,0)</f>
        <v>9.4581989277995547E-60</v>
      </c>
      <c r="W1126" s="253" t="str">
        <f>IF(V1126=MAX($V$761:$V$2761),Q1126,"")</f>
        <v/>
      </c>
      <c r="X1126" s="253" t="str">
        <f t="shared" si="176"/>
        <v/>
      </c>
      <c r="AB1126" s="259">
        <v>365</v>
      </c>
      <c r="AC1126" s="253">
        <f t="shared" si="192"/>
        <v>-550.58397235045049</v>
      </c>
      <c r="AD1126" s="253">
        <f t="shared" si="177"/>
        <v>7.3109376127635068E-5</v>
      </c>
      <c r="AE1126" s="253">
        <f t="shared" si="178"/>
        <v>5.5426234430826105E-3</v>
      </c>
      <c r="AF1126" s="253">
        <f>IF(OR(AE1126&lt;$T$757,AE1126&gt;$T$758),AD1126,"")</f>
        <v>7.3109376127635068E-5</v>
      </c>
      <c r="AG1126" s="253" t="str">
        <f t="shared" si="179"/>
        <v/>
      </c>
      <c r="AH1126" s="253" t="str">
        <f t="shared" si="180"/>
        <v/>
      </c>
      <c r="AI1126" s="253">
        <f t="shared" si="181"/>
        <v>1.3948539215655599E-3</v>
      </c>
      <c r="AJ1126" s="253" t="str">
        <f t="shared" si="182"/>
        <v/>
      </c>
      <c r="AK1126" s="253" t="str">
        <f t="shared" si="183"/>
        <v/>
      </c>
      <c r="AO1126" s="259">
        <v>365</v>
      </c>
      <c r="AP1126" s="253">
        <f t="shared" si="184"/>
        <v>-3245.969082153435</v>
      </c>
      <c r="AQ1126" s="253">
        <f t="shared" si="185"/>
        <v>1.2400873115437055E-5</v>
      </c>
      <c r="AR1126" s="253">
        <f t="shared" si="186"/>
        <v>5.5426234430825966E-3</v>
      </c>
      <c r="AS1126" s="253">
        <f>IF(OR(AR1126&lt;$T$757,AR1126&gt;$T$758),AQ1126,"")</f>
        <v>1.2400873115437055E-5</v>
      </c>
      <c r="AT1126" s="253" t="str">
        <f t="shared" si="187"/>
        <v/>
      </c>
      <c r="AU1126" s="253" t="str">
        <f t="shared" si="188"/>
        <v/>
      </c>
      <c r="AV1126" s="253">
        <f t="shared" si="189"/>
        <v>0</v>
      </c>
      <c r="AW1126" s="253">
        <f t="shared" si="190"/>
        <v>1.2400873115437055E-5</v>
      </c>
      <c r="AX1126" s="253" t="str">
        <f t="shared" si="191"/>
        <v/>
      </c>
      <c r="AZ1126" s="259"/>
      <c r="BA1126" s="259">
        <f>BA1125+$BD$753</f>
        <v>2.3680000000000021</v>
      </c>
      <c r="BB1126" s="274">
        <f t="shared" si="174"/>
        <v>0.93670460840810066</v>
      </c>
      <c r="BC1126" s="259">
        <f t="shared" si="175"/>
        <v>4.503183111890241E-4</v>
      </c>
      <c r="BD1126" s="259" t="str">
        <f t="shared" si="172"/>
        <v/>
      </c>
      <c r="BE1126" s="254" t="str">
        <f t="shared" si="173"/>
        <v/>
      </c>
    </row>
    <row r="1127" spans="1:57" ht="20.100000000000001" customHeight="1" x14ac:dyDescent="0.25">
      <c r="A1127" s="247">
        <v>366</v>
      </c>
      <c r="B1127" s="247">
        <f>$B$755+(A1127*$B$758)</f>
        <v>-6095.9524685772521</v>
      </c>
      <c r="C1127" s="247">
        <f>_xlfn.NORM.DIST($B1127,$B$752,$B$753,0)</f>
        <v>6.6600817626285701E-6</v>
      </c>
      <c r="D1127" s="247">
        <f>_xlfn.NORM.DIST($B1127,$B$752,$B$753,1)</f>
        <v>5.6063367050156803E-3</v>
      </c>
      <c r="E1127" s="247">
        <f>IF(OR(D1127&lt;$F$757,D1127&gt;$F$758),C1127,"")</f>
        <v>6.6600817626285701E-6</v>
      </c>
      <c r="F1127" s="247" t="str">
        <f>IF(AND(D1127&gt;$F$757,D1127&lt;$F$758),C1127,"")</f>
        <v/>
      </c>
      <c r="G1127" s="247" t="str">
        <f>IF(C1127=MAX($C$761:$C$2761),C1127,"")</f>
        <v/>
      </c>
      <c r="H1127" s="247">
        <f>_xlfn.NORM.DIST(B1127,$F$753,$F$754,0)</f>
        <v>0</v>
      </c>
      <c r="I1127" s="247">
        <f>IF(H1127=MAX($H$761:$H$2761),C1127,"")</f>
        <v>6.6600817626285701E-6</v>
      </c>
      <c r="J1127" s="247" t="str">
        <f>IF(I1127=MIN($I$761:$I$2761),I1127,"")</f>
        <v/>
      </c>
      <c r="K1127" s="247"/>
      <c r="L1127" s="247"/>
      <c r="M1127" s="247"/>
      <c r="N1127" s="247"/>
      <c r="O1127" s="247">
        <v>366</v>
      </c>
      <c r="P1127" s="247">
        <f>$P$755+(O1127*$P$758)</f>
        <v>-355.2448224885776</v>
      </c>
      <c r="Q1127" s="247">
        <f>_xlfn.NORM.DIST(P1127,P$752,P$753,0)</f>
        <v>1.1428609030080212E-4</v>
      </c>
      <c r="R1127" s="247">
        <f>_xlfn.NORM.DIST(P1127,P$752,P$753,1)</f>
        <v>5.6063367050156916E-3</v>
      </c>
      <c r="S1127" s="253">
        <f>IF(OR(R1127&lt;$T$757,R1127&gt;$T$758),Q1127,"")</f>
        <v>1.1428609030080212E-4</v>
      </c>
      <c r="T1127" s="253" t="str">
        <f>IF(AND(R1127&gt;$T$757,R1127&lt;$T$758),Q1127,"")</f>
        <v/>
      </c>
      <c r="U1127" s="253" t="str">
        <f>IF(Q1127=MAX($Q$761:$Q$2761),Q1127,"")</f>
        <v/>
      </c>
      <c r="V1127" s="253">
        <f>_xlfn.NORM.DIST(P1127,$T$753,$T$754,0)</f>
        <v>8.8672457949791602E-60</v>
      </c>
      <c r="W1127" s="253" t="str">
        <f>IF(V1127=MAX($V$761:$V$2761),Q1127,"")</f>
        <v/>
      </c>
      <c r="X1127" s="253" t="str">
        <f t="shared" si="176"/>
        <v/>
      </c>
      <c r="AB1127" s="253">
        <v>366</v>
      </c>
      <c r="AC1127" s="253">
        <f t="shared" si="192"/>
        <v>-549.71691097667031</v>
      </c>
      <c r="AD1127" s="253">
        <f t="shared" si="177"/>
        <v>7.3855362735138818E-5</v>
      </c>
      <c r="AE1127" s="253">
        <f t="shared" si="178"/>
        <v>5.6063367050156916E-3</v>
      </c>
      <c r="AF1127" s="253">
        <f>IF(OR(AE1127&lt;$T$757,AE1127&gt;$T$758),AD1127,"")</f>
        <v>7.3855362735138818E-5</v>
      </c>
      <c r="AG1127" s="253" t="str">
        <f t="shared" si="179"/>
        <v/>
      </c>
      <c r="AH1127" s="253" t="str">
        <f t="shared" si="180"/>
        <v/>
      </c>
      <c r="AI1127" s="253">
        <f t="shared" si="181"/>
        <v>1.3990033333210045E-3</v>
      </c>
      <c r="AJ1127" s="253" t="str">
        <f t="shared" si="182"/>
        <v/>
      </c>
      <c r="AK1127" s="253" t="str">
        <f t="shared" si="183"/>
        <v/>
      </c>
      <c r="AO1127" s="253">
        <v>366</v>
      </c>
      <c r="AP1127" s="253">
        <f t="shared" si="184"/>
        <v>-3240.8573198193349</v>
      </c>
      <c r="AQ1127" s="253">
        <f t="shared" si="185"/>
        <v>1.2527407983540994E-5</v>
      </c>
      <c r="AR1127" s="253">
        <f t="shared" si="186"/>
        <v>5.6063367050156916E-3</v>
      </c>
      <c r="AS1127" s="253">
        <f>IF(OR(AR1127&lt;$T$757,AR1127&gt;$T$758),AQ1127,"")</f>
        <v>1.2527407983540994E-5</v>
      </c>
      <c r="AT1127" s="253" t="str">
        <f t="shared" si="187"/>
        <v/>
      </c>
      <c r="AU1127" s="253" t="str">
        <f t="shared" si="188"/>
        <v/>
      </c>
      <c r="AV1127" s="253">
        <f t="shared" si="189"/>
        <v>0</v>
      </c>
      <c r="AW1127" s="253">
        <f t="shared" si="190"/>
        <v>1.2527407983540994E-5</v>
      </c>
      <c r="AX1127" s="253" t="str">
        <f t="shared" si="191"/>
        <v/>
      </c>
      <c r="AZ1127" s="259"/>
      <c r="BA1127" s="259">
        <f>BA1126+$BD$753</f>
        <v>2.3744000000000023</v>
      </c>
      <c r="BB1127" s="274">
        <f t="shared" si="174"/>
        <v>0.93625429009691163</v>
      </c>
      <c r="BC1127" s="259">
        <f t="shared" si="175"/>
        <v>4.5191460644067316E-4</v>
      </c>
      <c r="BD1127" s="259" t="str">
        <f t="shared" si="172"/>
        <v/>
      </c>
      <c r="BE1127" s="254" t="str">
        <f t="shared" si="173"/>
        <v/>
      </c>
    </row>
    <row r="1128" spans="1:57" ht="20.100000000000001" customHeight="1" x14ac:dyDescent="0.25">
      <c r="A1128" s="247">
        <v>367</v>
      </c>
      <c r="B1128" s="247">
        <f>$B$755+(A1128*$B$758)</f>
        <v>-6086.3374015921145</v>
      </c>
      <c r="C1128" s="247">
        <f>_xlfn.NORM.DIST($B1128,$B$752,$B$753,0)</f>
        <v>6.7279316336222891E-6</v>
      </c>
      <c r="D1128" s="247">
        <f>_xlfn.NORM.DIST($B1128,$B$752,$B$753,1)</f>
        <v>5.6706995625904833E-3</v>
      </c>
      <c r="E1128" s="247">
        <f>IF(OR(D1128&lt;$F$757,D1128&gt;$F$758),C1128,"")</f>
        <v>6.7279316336222891E-6</v>
      </c>
      <c r="F1128" s="247" t="str">
        <f>IF(AND(D1128&gt;$F$757,D1128&lt;$F$758),C1128,"")</f>
        <v/>
      </c>
      <c r="G1128" s="247" t="str">
        <f>IF(C1128=MAX($C$761:$C$2761),C1128,"")</f>
        <v/>
      </c>
      <c r="H1128" s="247">
        <f>_xlfn.NORM.DIST(B1128,$F$753,$F$754,0)</f>
        <v>0</v>
      </c>
      <c r="I1128" s="247">
        <f>IF(H1128=MAX($H$761:$H$2761),C1128,"")</f>
        <v>6.7279316336222891E-6</v>
      </c>
      <c r="J1128" s="247" t="str">
        <f>IF(I1128=MIN($I$761:$I$2761),I1128,"")</f>
        <v/>
      </c>
      <c r="K1128" s="247"/>
      <c r="L1128" s="247"/>
      <c r="M1128" s="247"/>
      <c r="N1128" s="247"/>
      <c r="O1128" s="247">
        <v>367</v>
      </c>
      <c r="P1128" s="247">
        <f>$P$755+(O1128*$P$758)</f>
        <v>-354.68449942471545</v>
      </c>
      <c r="Q1128" s="247">
        <f>_xlfn.NORM.DIST(P1128,P$752,P$753,0)</f>
        <v>1.1545038478841597E-4</v>
      </c>
      <c r="R1128" s="247">
        <f>_xlfn.NORM.DIST(P1128,P$752,P$753,1)</f>
        <v>5.6706995625904867E-3</v>
      </c>
      <c r="S1128" s="253">
        <f>IF(OR(R1128&lt;$T$757,R1128&gt;$T$758),Q1128,"")</f>
        <v>1.1545038478841597E-4</v>
      </c>
      <c r="T1128" s="253" t="str">
        <f>IF(AND(R1128&gt;$T$757,R1128&lt;$T$758),Q1128,"")</f>
        <v/>
      </c>
      <c r="U1128" s="253" t="str">
        <f>IF(Q1128=MAX($Q$761:$Q$2761),Q1128,"")</f>
        <v/>
      </c>
      <c r="V1128" s="253">
        <f>_xlfn.NORM.DIST(P1128,$T$753,$T$754,0)</f>
        <v>8.3130827074028169E-60</v>
      </c>
      <c r="W1128" s="253" t="str">
        <f>IF(V1128=MAX($V$761:$V$2761),Q1128,"")</f>
        <v/>
      </c>
      <c r="X1128" s="253" t="str">
        <f t="shared" si="176"/>
        <v/>
      </c>
      <c r="AB1128" s="253">
        <v>367</v>
      </c>
      <c r="AC1128" s="253">
        <f t="shared" si="192"/>
        <v>-548.84984960289012</v>
      </c>
      <c r="AD1128" s="253">
        <f t="shared" si="177"/>
        <v>7.4607767437118898E-5</v>
      </c>
      <c r="AE1128" s="253">
        <f t="shared" si="178"/>
        <v>5.6706995625904867E-3</v>
      </c>
      <c r="AF1128" s="253">
        <f>IF(OR(AE1128&lt;$T$757,AE1128&gt;$T$758),AD1128,"")</f>
        <v>7.4607767437118898E-5</v>
      </c>
      <c r="AG1128" s="253" t="str">
        <f t="shared" si="179"/>
        <v/>
      </c>
      <c r="AH1128" s="253" t="str">
        <f t="shared" si="180"/>
        <v/>
      </c>
      <c r="AI1128" s="253">
        <f t="shared" si="181"/>
        <v>1.4031426382856444E-3</v>
      </c>
      <c r="AJ1128" s="253" t="str">
        <f t="shared" si="182"/>
        <v/>
      </c>
      <c r="AK1128" s="253" t="str">
        <f t="shared" si="183"/>
        <v/>
      </c>
      <c r="AO1128" s="253">
        <v>367</v>
      </c>
      <c r="AP1128" s="253">
        <f t="shared" si="184"/>
        <v>-3235.7455574852347</v>
      </c>
      <c r="AQ1128" s="253">
        <f t="shared" si="185"/>
        <v>1.2655031494161901E-5</v>
      </c>
      <c r="AR1128" s="253">
        <f t="shared" si="186"/>
        <v>5.6706995625904867E-3</v>
      </c>
      <c r="AS1128" s="253">
        <f>IF(OR(AR1128&lt;$T$757,AR1128&gt;$T$758),AQ1128,"")</f>
        <v>1.2655031494161901E-5</v>
      </c>
      <c r="AT1128" s="253" t="str">
        <f t="shared" si="187"/>
        <v/>
      </c>
      <c r="AU1128" s="253" t="str">
        <f t="shared" si="188"/>
        <v/>
      </c>
      <c r="AV1128" s="253">
        <f t="shared" si="189"/>
        <v>0</v>
      </c>
      <c r="AW1128" s="253">
        <f t="shared" si="190"/>
        <v>1.2655031494161901E-5</v>
      </c>
      <c r="AX1128" s="253" t="str">
        <f t="shared" si="191"/>
        <v/>
      </c>
      <c r="AZ1128" s="259"/>
      <c r="BA1128" s="259">
        <f>BA1127+$BD$753</f>
        <v>2.3808000000000025</v>
      </c>
      <c r="BB1128" s="274">
        <f t="shared" si="174"/>
        <v>0.93580237549047096</v>
      </c>
      <c r="BC1128" s="259">
        <f t="shared" si="175"/>
        <v>4.5350834516910687E-4</v>
      </c>
      <c r="BD1128" s="259" t="str">
        <f t="shared" si="172"/>
        <v/>
      </c>
      <c r="BE1128" s="254" t="str">
        <f t="shared" si="173"/>
        <v/>
      </c>
    </row>
    <row r="1129" spans="1:57" ht="20.100000000000001" customHeight="1" x14ac:dyDescent="0.25">
      <c r="A1129" s="247">
        <v>368</v>
      </c>
      <c r="B1129" s="247">
        <f>$B$755+(A1129*$B$758)</f>
        <v>-6076.7223346069768</v>
      </c>
      <c r="C1129" s="247">
        <f>_xlfn.NORM.DIST($B1129,$B$752,$B$753,0)</f>
        <v>6.7963639854174381E-6</v>
      </c>
      <c r="D1129" s="247">
        <f>_xlfn.NORM.DIST($B1129,$B$752,$B$753,1)</f>
        <v>5.7357175985360276E-3</v>
      </c>
      <c r="E1129" s="247">
        <f>IF(OR(D1129&lt;$F$757,D1129&gt;$F$758),C1129,"")</f>
        <v>6.7963639854174381E-6</v>
      </c>
      <c r="F1129" s="247" t="str">
        <f>IF(AND(D1129&gt;$F$757,D1129&lt;$F$758),C1129,"")</f>
        <v/>
      </c>
      <c r="G1129" s="247" t="str">
        <f>IF(C1129=MAX($C$761:$C$2761),C1129,"")</f>
        <v/>
      </c>
      <c r="H1129" s="247">
        <f>_xlfn.NORM.DIST(B1129,$F$753,$F$754,0)</f>
        <v>0</v>
      </c>
      <c r="I1129" s="247">
        <f>IF(H1129=MAX($H$761:$H$2761),C1129,"")</f>
        <v>6.7963639854174381E-6</v>
      </c>
      <c r="J1129" s="247" t="str">
        <f>IF(I1129=MIN($I$761:$I$2761),I1129,"")</f>
        <v/>
      </c>
      <c r="K1129" s="247"/>
      <c r="L1129" s="247"/>
      <c r="M1129" s="247"/>
      <c r="N1129" s="247"/>
      <c r="O1129" s="247">
        <v>368</v>
      </c>
      <c r="P1129" s="247">
        <f>$P$755+(O1129*$P$758)</f>
        <v>-354.12417636085337</v>
      </c>
      <c r="Q1129" s="247">
        <f>_xlfn.NORM.DIST(P1129,P$752,P$753,0)</f>
        <v>1.1662467456675502E-4</v>
      </c>
      <c r="R1129" s="247">
        <f>_xlfn.NORM.DIST(P1129,P$752,P$753,1)</f>
        <v>5.7357175985360354E-3</v>
      </c>
      <c r="S1129" s="253">
        <f>IF(OR(R1129&lt;$T$757,R1129&gt;$T$758),Q1129,"")</f>
        <v>1.1662467456675502E-4</v>
      </c>
      <c r="T1129" s="253" t="str">
        <f>IF(AND(R1129&gt;$T$757,R1129&lt;$T$758),Q1129,"")</f>
        <v/>
      </c>
      <c r="U1129" s="253" t="str">
        <f>IF(Q1129=MAX($Q$761:$Q$2761),Q1129,"")</f>
        <v/>
      </c>
      <c r="V1129" s="253">
        <f>_xlfn.NORM.DIST(P1129,$T$753,$T$754,0)</f>
        <v>7.7934276312257221E-60</v>
      </c>
      <c r="W1129" s="253" t="str">
        <f>IF(V1129=MAX($V$761:$V$2761),Q1129,"")</f>
        <v/>
      </c>
      <c r="X1129" s="253" t="str">
        <f t="shared" si="176"/>
        <v/>
      </c>
      <c r="AB1129" s="253">
        <v>368</v>
      </c>
      <c r="AC1129" s="253">
        <f t="shared" si="192"/>
        <v>-547.98278822910993</v>
      </c>
      <c r="AD1129" s="253">
        <f t="shared" si="177"/>
        <v>7.5366631418790825E-5</v>
      </c>
      <c r="AE1129" s="253">
        <f t="shared" si="178"/>
        <v>5.7357175985360276E-3</v>
      </c>
      <c r="AF1129" s="253">
        <f>IF(OR(AE1129&lt;$T$757,AE1129&gt;$T$758),AD1129,"")</f>
        <v>7.5366631418790825E-5</v>
      </c>
      <c r="AG1129" s="253" t="str">
        <f t="shared" si="179"/>
        <v/>
      </c>
      <c r="AH1129" s="253" t="str">
        <f t="shared" si="180"/>
        <v/>
      </c>
      <c r="AI1129" s="253">
        <f t="shared" si="181"/>
        <v>1.4072716739033321E-3</v>
      </c>
      <c r="AJ1129" s="253" t="str">
        <f t="shared" si="182"/>
        <v/>
      </c>
      <c r="AK1129" s="253" t="str">
        <f t="shared" si="183"/>
        <v/>
      </c>
      <c r="AO1129" s="253">
        <v>368</v>
      </c>
      <c r="AP1129" s="253">
        <f t="shared" si="184"/>
        <v>-3230.633795151135</v>
      </c>
      <c r="AQ1129" s="253">
        <f t="shared" si="185"/>
        <v>1.2783750633170297E-5</v>
      </c>
      <c r="AR1129" s="253">
        <f t="shared" si="186"/>
        <v>5.7357175985360354E-3</v>
      </c>
      <c r="AS1129" s="253">
        <f>IF(OR(AR1129&lt;$T$757,AR1129&gt;$T$758),AQ1129,"")</f>
        <v>1.2783750633170297E-5</v>
      </c>
      <c r="AT1129" s="253" t="str">
        <f t="shared" si="187"/>
        <v/>
      </c>
      <c r="AU1129" s="253" t="str">
        <f t="shared" si="188"/>
        <v/>
      </c>
      <c r="AV1129" s="253">
        <f t="shared" si="189"/>
        <v>0</v>
      </c>
      <c r="AW1129" s="253">
        <f t="shared" si="190"/>
        <v>1.2783750633170297E-5</v>
      </c>
      <c r="AX1129" s="253" t="str">
        <f t="shared" si="191"/>
        <v/>
      </c>
      <c r="AZ1129" s="259"/>
      <c r="BA1129" s="259">
        <f>BA1128+$BD$753</f>
        <v>2.3872000000000027</v>
      </c>
      <c r="BB1129" s="274">
        <f t="shared" si="174"/>
        <v>0.93534886714530185</v>
      </c>
      <c r="BC1129" s="259">
        <f t="shared" si="175"/>
        <v>4.5509950472055749E-4</v>
      </c>
      <c r="BD1129" s="259" t="str">
        <f t="shared" si="172"/>
        <v/>
      </c>
      <c r="BE1129" s="254" t="str">
        <f t="shared" si="173"/>
        <v/>
      </c>
    </row>
    <row r="1130" spans="1:57" ht="20.100000000000001" customHeight="1" x14ac:dyDescent="0.25">
      <c r="A1130" s="247">
        <v>369</v>
      </c>
      <c r="B1130" s="247">
        <f>$B$755+(A1130*$B$758)</f>
        <v>-6067.1072676218391</v>
      </c>
      <c r="C1130" s="247">
        <f>_xlfn.NORM.DIST($B1130,$B$752,$B$753,0)</f>
        <v>6.8653825416933494E-6</v>
      </c>
      <c r="D1130" s="247">
        <f>_xlfn.NORM.DIST($B1130,$B$752,$B$753,1)</f>
        <v>5.801396431338245E-3</v>
      </c>
      <c r="E1130" s="247">
        <f>IF(OR(D1130&lt;$F$757,D1130&gt;$F$758),C1130,"")</f>
        <v>6.8653825416933494E-6</v>
      </c>
      <c r="F1130" s="247" t="str">
        <f>IF(AND(D1130&gt;$F$757,D1130&lt;$F$758),C1130,"")</f>
        <v/>
      </c>
      <c r="G1130" s="247" t="str">
        <f>IF(C1130=MAX($C$761:$C$2761),C1130,"")</f>
        <v/>
      </c>
      <c r="H1130" s="247">
        <f>_xlfn.NORM.DIST(B1130,$F$753,$F$754,0)</f>
        <v>0</v>
      </c>
      <c r="I1130" s="247">
        <f>IF(H1130=MAX($H$761:$H$2761),C1130,"")</f>
        <v>6.8653825416933494E-6</v>
      </c>
      <c r="J1130" s="247" t="str">
        <f>IF(I1130=MIN($I$761:$I$2761),I1130,"")</f>
        <v/>
      </c>
      <c r="K1130" s="247"/>
      <c r="L1130" s="247"/>
      <c r="M1130" s="247"/>
      <c r="N1130" s="247"/>
      <c r="O1130" s="247">
        <v>369</v>
      </c>
      <c r="P1130" s="247">
        <f>$P$755+(O1130*$P$758)</f>
        <v>-353.56385329699128</v>
      </c>
      <c r="Q1130" s="247">
        <f>_xlfn.NORM.DIST(P1130,P$752,P$753,0)</f>
        <v>1.1780902353364587E-4</v>
      </c>
      <c r="R1130" s="247">
        <f>_xlfn.NORM.DIST(P1130,P$752,P$753,1)</f>
        <v>5.8013964313382398E-3</v>
      </c>
      <c r="S1130" s="253">
        <f>IF(OR(R1130&lt;$T$757,R1130&gt;$T$758),Q1130,"")</f>
        <v>1.1780902353364587E-4</v>
      </c>
      <c r="T1130" s="253" t="str">
        <f>IF(AND(R1130&gt;$T$757,R1130&lt;$T$758),Q1130,"")</f>
        <v/>
      </c>
      <c r="U1130" s="253" t="str">
        <f>IF(Q1130=MAX($Q$761:$Q$2761),Q1130,"")</f>
        <v/>
      </c>
      <c r="V1130" s="253">
        <f>_xlfn.NORM.DIST(P1130,$T$753,$T$754,0)</f>
        <v>7.3061395619961151E-60</v>
      </c>
      <c r="W1130" s="253" t="str">
        <f>IF(V1130=MAX($V$761:$V$2761),Q1130,"")</f>
        <v/>
      </c>
      <c r="X1130" s="253" t="str">
        <f t="shared" si="176"/>
        <v/>
      </c>
      <c r="AB1130" s="253">
        <v>369</v>
      </c>
      <c r="AC1130" s="253">
        <f t="shared" si="192"/>
        <v>-547.11572685532963</v>
      </c>
      <c r="AD1130" s="253">
        <f t="shared" si="177"/>
        <v>7.6131995972994311E-5</v>
      </c>
      <c r="AE1130" s="253">
        <f t="shared" si="178"/>
        <v>5.801396431338245E-3</v>
      </c>
      <c r="AF1130" s="253">
        <f>IF(OR(AE1130&lt;$T$757,AE1130&gt;$T$758),AD1130,"")</f>
        <v>7.6131995972994311E-5</v>
      </c>
      <c r="AG1130" s="253" t="str">
        <f t="shared" si="179"/>
        <v/>
      </c>
      <c r="AH1130" s="253" t="str">
        <f t="shared" si="180"/>
        <v/>
      </c>
      <c r="AI1130" s="253">
        <f t="shared" si="181"/>
        <v>1.4113902776319135E-3</v>
      </c>
      <c r="AJ1130" s="253" t="str">
        <f t="shared" si="182"/>
        <v/>
      </c>
      <c r="AK1130" s="253" t="str">
        <f t="shared" si="183"/>
        <v/>
      </c>
      <c r="AO1130" s="253">
        <v>369</v>
      </c>
      <c r="AP1130" s="253">
        <f t="shared" si="184"/>
        <v>-3225.5220328170353</v>
      </c>
      <c r="AQ1130" s="253">
        <f t="shared" si="185"/>
        <v>1.2913572404691906E-5</v>
      </c>
      <c r="AR1130" s="253">
        <f t="shared" si="186"/>
        <v>5.801396431338245E-3</v>
      </c>
      <c r="AS1130" s="253">
        <f>IF(OR(AR1130&lt;$T$757,AR1130&gt;$T$758),AQ1130,"")</f>
        <v>1.2913572404691906E-5</v>
      </c>
      <c r="AT1130" s="253" t="str">
        <f t="shared" si="187"/>
        <v/>
      </c>
      <c r="AU1130" s="253" t="str">
        <f t="shared" si="188"/>
        <v/>
      </c>
      <c r="AV1130" s="253">
        <f t="shared" si="189"/>
        <v>0</v>
      </c>
      <c r="AW1130" s="253">
        <f t="shared" si="190"/>
        <v>1.2913572404691906E-5</v>
      </c>
      <c r="AX1130" s="253" t="str">
        <f t="shared" si="191"/>
        <v/>
      </c>
      <c r="AZ1130" s="259"/>
      <c r="BA1130" s="259">
        <f>BA1129+$BD$753</f>
        <v>2.3936000000000028</v>
      </c>
      <c r="BB1130" s="274">
        <f t="shared" si="174"/>
        <v>0.9348937676405813</v>
      </c>
      <c r="BC1130" s="259">
        <f t="shared" si="175"/>
        <v>4.5668806261045525E-4</v>
      </c>
      <c r="BD1130" s="259" t="str">
        <f t="shared" si="172"/>
        <v/>
      </c>
      <c r="BE1130" s="254" t="str">
        <f t="shared" si="173"/>
        <v/>
      </c>
    </row>
    <row r="1131" spans="1:57" ht="20.100000000000001" customHeight="1" x14ac:dyDescent="0.25">
      <c r="A1131" s="247">
        <v>370</v>
      </c>
      <c r="B1131" s="247">
        <f>$B$755+(A1131*$B$758)</f>
        <v>-6057.4922006367015</v>
      </c>
      <c r="C1131" s="247">
        <f>_xlfn.NORM.DIST($B1131,$B$752,$B$753,0)</f>
        <v>6.9349910356937389E-6</v>
      </c>
      <c r="D1131" s="247">
        <f>_xlfn.NORM.DIST($B1131,$B$752,$B$753,1)</f>
        <v>5.8677417153325615E-3</v>
      </c>
      <c r="E1131" s="247">
        <f>IF(OR(D1131&lt;$F$757,D1131&gt;$F$758),C1131,"")</f>
        <v>6.9349910356937389E-6</v>
      </c>
      <c r="F1131" s="247" t="str">
        <f>IF(AND(D1131&gt;$F$757,D1131&lt;$F$758),C1131,"")</f>
        <v/>
      </c>
      <c r="G1131" s="247" t="str">
        <f>IF(C1131=MAX($C$761:$C$2761),C1131,"")</f>
        <v/>
      </c>
      <c r="H1131" s="247">
        <f>_xlfn.NORM.DIST(B1131,$F$753,$F$754,0)</f>
        <v>0</v>
      </c>
      <c r="I1131" s="247">
        <f>IF(H1131=MAX($H$761:$H$2761),C1131,"")</f>
        <v>6.9349910356937389E-6</v>
      </c>
      <c r="J1131" s="247" t="str">
        <f>IF(I1131=MIN($I$761:$I$2761),I1131,"")</f>
        <v/>
      </c>
      <c r="K1131" s="247"/>
      <c r="L1131" s="247"/>
      <c r="M1131" s="247"/>
      <c r="N1131" s="247"/>
      <c r="O1131" s="247">
        <v>370</v>
      </c>
      <c r="P1131" s="247">
        <f>$P$755+(O1131*$P$758)</f>
        <v>-353.00353023312914</v>
      </c>
      <c r="Q1131" s="247">
        <f>_xlfn.NORM.DIST(P1131,P$752,P$753,0)</f>
        <v>1.1900349575103988E-4</v>
      </c>
      <c r="R1131" s="247">
        <f>_xlfn.NORM.DIST(P1131,P$752,P$753,1)</f>
        <v>5.8677417153325615E-3</v>
      </c>
      <c r="S1131" s="253">
        <f>IF(OR(R1131&lt;$T$757,R1131&gt;$T$758),Q1131,"")</f>
        <v>1.1900349575103988E-4</v>
      </c>
      <c r="T1131" s="253" t="str">
        <f>IF(AND(R1131&gt;$T$757,R1131&lt;$T$758),Q1131,"")</f>
        <v/>
      </c>
      <c r="U1131" s="253" t="str">
        <f>IF(Q1131=MAX($Q$761:$Q$2761),Q1131,"")</f>
        <v/>
      </c>
      <c r="V1131" s="253">
        <f>_xlfn.NORM.DIST(P1131,$T$753,$T$754,0)</f>
        <v>6.8492098415747326E-60</v>
      </c>
      <c r="W1131" s="253" t="str">
        <f>IF(V1131=MAX($V$761:$V$2761),Q1131,"")</f>
        <v/>
      </c>
      <c r="X1131" s="253" t="str">
        <f t="shared" si="176"/>
        <v/>
      </c>
      <c r="AB1131" s="253">
        <v>370</v>
      </c>
      <c r="AC1131" s="253">
        <f t="shared" si="192"/>
        <v>-546.24866548154932</v>
      </c>
      <c r="AD1131" s="253">
        <f t="shared" si="177"/>
        <v>7.6903902498630792E-5</v>
      </c>
      <c r="AE1131" s="253">
        <f t="shared" si="178"/>
        <v>5.8677417153325615E-3</v>
      </c>
      <c r="AF1131" s="253">
        <f>IF(OR(AE1131&lt;$T$757,AE1131&gt;$T$758),AD1131,"")</f>
        <v>7.6903902498630792E-5</v>
      </c>
      <c r="AG1131" s="253" t="str">
        <f t="shared" si="179"/>
        <v/>
      </c>
      <c r="AH1131" s="253" t="str">
        <f t="shared" si="180"/>
        <v/>
      </c>
      <c r="AI1131" s="253">
        <f t="shared" si="181"/>
        <v>1.4154982869536877E-3</v>
      </c>
      <c r="AJ1131" s="253" t="str">
        <f t="shared" si="182"/>
        <v/>
      </c>
      <c r="AK1131" s="253" t="str">
        <f t="shared" si="183"/>
        <v/>
      </c>
      <c r="AO1131" s="253">
        <v>370</v>
      </c>
      <c r="AP1131" s="253">
        <f t="shared" si="184"/>
        <v>-3220.4102704829352</v>
      </c>
      <c r="AQ1131" s="253">
        <f t="shared" si="185"/>
        <v>1.3044503830842838E-5</v>
      </c>
      <c r="AR1131" s="253">
        <f t="shared" si="186"/>
        <v>5.8677417153325615E-3</v>
      </c>
      <c r="AS1131" s="253">
        <f>IF(OR(AR1131&lt;$T$757,AR1131&gt;$T$758),AQ1131,"")</f>
        <v>1.3044503830842838E-5</v>
      </c>
      <c r="AT1131" s="253" t="str">
        <f t="shared" si="187"/>
        <v/>
      </c>
      <c r="AU1131" s="253" t="str">
        <f t="shared" si="188"/>
        <v/>
      </c>
      <c r="AV1131" s="253">
        <f t="shared" si="189"/>
        <v>0</v>
      </c>
      <c r="AW1131" s="253">
        <f t="shared" si="190"/>
        <v>1.3044503830842838E-5</v>
      </c>
      <c r="AX1131" s="253" t="str">
        <f t="shared" si="191"/>
        <v/>
      </c>
      <c r="AZ1131" s="259"/>
      <c r="BA1131" s="259">
        <f>BA1130+$BD$753</f>
        <v>2.400000000000003</v>
      </c>
      <c r="BB1131" s="274">
        <f t="shared" si="174"/>
        <v>0.93443707957797084</v>
      </c>
      <c r="BC1131" s="259">
        <f t="shared" si="175"/>
        <v>4.5827399652320633E-4</v>
      </c>
      <c r="BD1131" s="259" t="str">
        <f t="shared" si="172"/>
        <v/>
      </c>
      <c r="BE1131" s="254" t="str">
        <f t="shared" si="173"/>
        <v/>
      </c>
    </row>
    <row r="1132" spans="1:57" ht="20.100000000000001" customHeight="1" x14ac:dyDescent="0.25">
      <c r="A1132" s="247">
        <v>371</v>
      </c>
      <c r="B1132" s="247">
        <f>$B$755+(A1132*$B$758)</f>
        <v>-6047.8771336515638</v>
      </c>
      <c r="C1132" s="247">
        <f>_xlfn.NORM.DIST($B1132,$B$752,$B$753,0)</f>
        <v>7.0051932100837699E-6</v>
      </c>
      <c r="D1132" s="247">
        <f>_xlfn.NORM.DIST($B1132,$B$752,$B$753,1)</f>
        <v>5.9347591407952118E-3</v>
      </c>
      <c r="E1132" s="247">
        <f>IF(OR(D1132&lt;$F$757,D1132&gt;$F$758),C1132,"")</f>
        <v>7.0051932100837699E-6</v>
      </c>
      <c r="F1132" s="247" t="str">
        <f>IF(AND(D1132&gt;$F$757,D1132&lt;$F$758),C1132,"")</f>
        <v/>
      </c>
      <c r="G1132" s="247" t="str">
        <f>IF(C1132=MAX($C$761:$C$2761),C1132,"")</f>
        <v/>
      </c>
      <c r="H1132" s="247">
        <f>_xlfn.NORM.DIST(B1132,$F$753,$F$754,0)</f>
        <v>0</v>
      </c>
      <c r="I1132" s="247">
        <f>IF(H1132=MAX($H$761:$H$2761),C1132,"")</f>
        <v>7.0051932100837699E-6</v>
      </c>
      <c r="J1132" s="247" t="str">
        <f>IF(I1132=MIN($I$761:$I$2761),I1132,"")</f>
        <v/>
      </c>
      <c r="K1132" s="247"/>
      <c r="L1132" s="247"/>
      <c r="M1132" s="247"/>
      <c r="N1132" s="247"/>
      <c r="O1132" s="247">
        <v>371</v>
      </c>
      <c r="P1132" s="247">
        <f>$P$755+(O1132*$P$758)</f>
        <v>-352.443207169267</v>
      </c>
      <c r="Q1132" s="247">
        <f>_xlfn.NORM.DIST(P1132,P$752,P$753,0)</f>
        <v>1.2020815544255774E-4</v>
      </c>
      <c r="R1132" s="247">
        <f>_xlfn.NORM.DIST(P1132,P$752,P$753,1)</f>
        <v>5.9347591407952118E-3</v>
      </c>
      <c r="S1132" s="253">
        <f>IF(OR(R1132&lt;$T$757,R1132&gt;$T$758),Q1132,"")</f>
        <v>1.2020815544255774E-4</v>
      </c>
      <c r="T1132" s="253" t="str">
        <f>IF(AND(R1132&gt;$T$757,R1132&lt;$T$758),Q1132,"")</f>
        <v/>
      </c>
      <c r="U1132" s="253" t="str">
        <f>IF(Q1132=MAX($Q$761:$Q$2761),Q1132,"")</f>
        <v/>
      </c>
      <c r="V1132" s="253">
        <f>_xlfn.NORM.DIST(P1132,$T$753,$T$754,0)</f>
        <v>6.4207540076479974E-60</v>
      </c>
      <c r="W1132" s="253" t="str">
        <f>IF(V1132=MAX($V$761:$V$2761),Q1132,"")</f>
        <v/>
      </c>
      <c r="X1132" s="253" t="str">
        <f t="shared" si="176"/>
        <v/>
      </c>
      <c r="AB1132" s="253">
        <v>371</v>
      </c>
      <c r="AC1132" s="253">
        <f t="shared" si="192"/>
        <v>-545.38160410776914</v>
      </c>
      <c r="AD1132" s="253">
        <f t="shared" si="177"/>
        <v>7.7682392499078614E-5</v>
      </c>
      <c r="AE1132" s="253">
        <f t="shared" si="178"/>
        <v>5.9347591407952118E-3</v>
      </c>
      <c r="AF1132" s="253">
        <f>IF(OR(AE1132&lt;$T$757,AE1132&gt;$T$758),AD1132,"")</f>
        <v>7.7682392499078614E-5</v>
      </c>
      <c r="AG1132" s="253" t="str">
        <f t="shared" si="179"/>
        <v/>
      </c>
      <c r="AH1132" s="253" t="str">
        <f t="shared" si="180"/>
        <v/>
      </c>
      <c r="AI1132" s="253">
        <f t="shared" si="181"/>
        <v>1.4195955393858932E-3</v>
      </c>
      <c r="AJ1132" s="253" t="str">
        <f t="shared" si="182"/>
        <v/>
      </c>
      <c r="AK1132" s="253" t="str">
        <f t="shared" si="183"/>
        <v/>
      </c>
      <c r="AO1132" s="253">
        <v>371</v>
      </c>
      <c r="AP1132" s="253">
        <f t="shared" si="184"/>
        <v>-3215.2985081488355</v>
      </c>
      <c r="AQ1132" s="253">
        <f t="shared" si="185"/>
        <v>1.3176551951460581E-5</v>
      </c>
      <c r="AR1132" s="253">
        <f t="shared" si="186"/>
        <v>5.9347591407952118E-3</v>
      </c>
      <c r="AS1132" s="253">
        <f>IF(OR(AR1132&lt;$T$757,AR1132&gt;$T$758),AQ1132,"")</f>
        <v>1.3176551951460581E-5</v>
      </c>
      <c r="AT1132" s="253" t="str">
        <f t="shared" si="187"/>
        <v/>
      </c>
      <c r="AU1132" s="253" t="str">
        <f t="shared" si="188"/>
        <v/>
      </c>
      <c r="AV1132" s="253">
        <f t="shared" si="189"/>
        <v>0</v>
      </c>
      <c r="AW1132" s="253">
        <f t="shared" si="190"/>
        <v>1.3176551951460581E-5</v>
      </c>
      <c r="AX1132" s="253" t="str">
        <f t="shared" si="191"/>
        <v/>
      </c>
      <c r="AZ1132" s="259"/>
      <c r="BA1132" s="259">
        <f>BA1131+$BD$753</f>
        <v>2.4064000000000032</v>
      </c>
      <c r="BB1132" s="274">
        <f t="shared" si="174"/>
        <v>0.93397880558144764</v>
      </c>
      <c r="BC1132" s="259">
        <f t="shared" si="175"/>
        <v>4.5985728431063855E-4</v>
      </c>
      <c r="BD1132" s="259" t="str">
        <f t="shared" si="172"/>
        <v/>
      </c>
      <c r="BE1132" s="254" t="str">
        <f t="shared" si="173"/>
        <v/>
      </c>
    </row>
    <row r="1133" spans="1:57" ht="20.100000000000001" customHeight="1" x14ac:dyDescent="0.25">
      <c r="A1133" s="248">
        <v>372</v>
      </c>
      <c r="B1133" s="247">
        <f>$B$755+(A1133*$B$758)</f>
        <v>-6038.2620666664261</v>
      </c>
      <c r="C1133" s="247">
        <f>_xlfn.NORM.DIST($B1133,$B$752,$B$753,0)</f>
        <v>7.0759928168047845E-6</v>
      </c>
      <c r="D1133" s="247">
        <f>_xlfn.NORM.DIST($B1133,$B$752,$B$753,1)</f>
        <v>6.0024544340331184E-3</v>
      </c>
      <c r="E1133" s="247">
        <f>IF(OR(D1133&lt;$F$757,D1133&gt;$F$758),C1133,"")</f>
        <v>7.0759928168047845E-6</v>
      </c>
      <c r="F1133" s="247" t="str">
        <f>IF(AND(D1133&gt;$F$757,D1133&lt;$F$758),C1133,"")</f>
        <v/>
      </c>
      <c r="G1133" s="247" t="str">
        <f>IF(C1133=MAX($C$761:$C$2761),C1133,"")</f>
        <v/>
      </c>
      <c r="H1133" s="247">
        <f>_xlfn.NORM.DIST(B1133,$F$753,$F$754,0)</f>
        <v>0</v>
      </c>
      <c r="I1133" s="247">
        <f>IF(H1133=MAX($H$761:$H$2761),C1133,"")</f>
        <v>7.0759928168047845E-6</v>
      </c>
      <c r="J1133" s="247" t="str">
        <f>IF(I1133=MIN($I$761:$I$2761),I1133,"")</f>
        <v/>
      </c>
      <c r="K1133" s="247"/>
      <c r="L1133" s="247"/>
      <c r="M1133" s="247"/>
      <c r="N1133" s="247"/>
      <c r="O1133" s="248">
        <v>372</v>
      </c>
      <c r="P1133" s="247">
        <f>$P$755+(O1133*$P$758)</f>
        <v>-351.88288410540491</v>
      </c>
      <c r="Q1133" s="247">
        <f>_xlfn.NORM.DIST(P1133,P$752,P$753,0)</f>
        <v>1.2142306699099877E-4</v>
      </c>
      <c r="R1133" s="247">
        <f>_xlfn.NORM.DIST(P1133,P$752,P$753,1)</f>
        <v>6.0024544340331184E-3</v>
      </c>
      <c r="S1133" s="253">
        <f>IF(OR(R1133&lt;$T$757,R1133&gt;$T$758),Q1133,"")</f>
        <v>1.2142306699099877E-4</v>
      </c>
      <c r="T1133" s="253" t="str">
        <f>IF(AND(R1133&gt;$T$757,R1133&lt;$T$758),Q1133,"")</f>
        <v/>
      </c>
      <c r="U1133" s="253" t="str">
        <f>IF(Q1133=MAX($Q$761:$Q$2761),Q1133,"")</f>
        <v/>
      </c>
      <c r="V1133" s="253">
        <f>_xlfn.NORM.DIST(P1133,$T$753,$T$754,0)</f>
        <v>6.019004143288465E-60</v>
      </c>
      <c r="W1133" s="253" t="str">
        <f>IF(V1133=MAX($V$761:$V$2761),Q1133,"")</f>
        <v/>
      </c>
      <c r="X1133" s="253" t="str">
        <f t="shared" si="176"/>
        <v/>
      </c>
      <c r="AB1133" s="259">
        <v>372</v>
      </c>
      <c r="AC1133" s="253">
        <f t="shared" si="192"/>
        <v>-544.51454273398895</v>
      </c>
      <c r="AD1133" s="253">
        <f t="shared" si="177"/>
        <v>7.8467507580581969E-5</v>
      </c>
      <c r="AE1133" s="253">
        <f t="shared" si="178"/>
        <v>6.0024544340331141E-3</v>
      </c>
      <c r="AF1133" s="253">
        <f>IF(OR(AE1133&lt;$T$757,AE1133&gt;$T$758),AD1133,"")</f>
        <v>7.8467507580581969E-5</v>
      </c>
      <c r="AG1133" s="253" t="str">
        <f t="shared" si="179"/>
        <v/>
      </c>
      <c r="AH1133" s="253" t="str">
        <f t="shared" si="180"/>
        <v/>
      </c>
      <c r="AI1133" s="253">
        <f t="shared" si="181"/>
        <v>1.4236818724912257E-3</v>
      </c>
      <c r="AJ1133" s="253" t="str">
        <f t="shared" si="182"/>
        <v/>
      </c>
      <c r="AK1133" s="253" t="str">
        <f t="shared" si="183"/>
        <v/>
      </c>
      <c r="AO1133" s="259">
        <v>372</v>
      </c>
      <c r="AP1133" s="253">
        <f t="shared" si="184"/>
        <v>-3210.1867458147353</v>
      </c>
      <c r="AQ1133" s="253">
        <f t="shared" si="185"/>
        <v>1.330972382383086E-5</v>
      </c>
      <c r="AR1133" s="253">
        <f t="shared" si="186"/>
        <v>6.0024544340331184E-3</v>
      </c>
      <c r="AS1133" s="253">
        <f>IF(OR(AR1133&lt;$T$757,AR1133&gt;$T$758),AQ1133,"")</f>
        <v>1.330972382383086E-5</v>
      </c>
      <c r="AT1133" s="253" t="str">
        <f t="shared" si="187"/>
        <v/>
      </c>
      <c r="AU1133" s="253" t="str">
        <f t="shared" si="188"/>
        <v/>
      </c>
      <c r="AV1133" s="253">
        <f t="shared" si="189"/>
        <v>0</v>
      </c>
      <c r="AW1133" s="253">
        <f t="shared" si="190"/>
        <v>1.330972382383086E-5</v>
      </c>
      <c r="AX1133" s="253" t="str">
        <f t="shared" si="191"/>
        <v/>
      </c>
      <c r="AZ1133" s="259"/>
      <c r="BA1133" s="259">
        <f>BA1132+$BD$753</f>
        <v>2.4128000000000034</v>
      </c>
      <c r="BB1133" s="274">
        <f t="shared" si="174"/>
        <v>0.933518948297137</v>
      </c>
      <c r="BC1133" s="259">
        <f t="shared" si="175"/>
        <v>4.6143790399266749E-4</v>
      </c>
      <c r="BD1133" s="259" t="str">
        <f t="shared" si="172"/>
        <v/>
      </c>
      <c r="BE1133" s="254" t="str">
        <f t="shared" si="173"/>
        <v/>
      </c>
    </row>
    <row r="1134" spans="1:57" ht="20.100000000000001" customHeight="1" x14ac:dyDescent="0.25">
      <c r="A1134" s="247">
        <v>373</v>
      </c>
      <c r="B1134" s="247">
        <f>$B$755+(A1134*$B$758)</f>
        <v>-6028.6469996812884</v>
      </c>
      <c r="C1134" s="247">
        <f>_xlfn.NORM.DIST($B1134,$B$752,$B$753,0)</f>
        <v>7.1473936169268837E-6</v>
      </c>
      <c r="D1134" s="247">
        <f>_xlfn.NORM.DIST($B1134,$B$752,$B$753,1)</f>
        <v>6.0708333574723871E-3</v>
      </c>
      <c r="E1134" s="247">
        <f>IF(OR(D1134&lt;$F$757,D1134&gt;$F$758),C1134,"")</f>
        <v>7.1473936169268837E-6</v>
      </c>
      <c r="F1134" s="247" t="str">
        <f>IF(AND(D1134&gt;$F$757,D1134&lt;$F$758),C1134,"")</f>
        <v/>
      </c>
      <c r="G1134" s="247" t="str">
        <f>IF(C1134=MAX($C$761:$C$2761),C1134,"")</f>
        <v/>
      </c>
      <c r="H1134" s="247">
        <f>_xlfn.NORM.DIST(B1134,$F$753,$F$754,0)</f>
        <v>0</v>
      </c>
      <c r="I1134" s="247">
        <f>IF(H1134=MAX($H$761:$H$2761),C1134,"")</f>
        <v>7.1473936169268837E-6</v>
      </c>
      <c r="J1134" s="247" t="str">
        <f>IF(I1134=MIN($I$761:$I$2761),I1134,"")</f>
        <v/>
      </c>
      <c r="K1134" s="247"/>
      <c r="L1134" s="247"/>
      <c r="M1134" s="247"/>
      <c r="N1134" s="247"/>
      <c r="O1134" s="247">
        <v>373</v>
      </c>
      <c r="P1134" s="247">
        <f>$P$755+(O1134*$P$758)</f>
        <v>-351.32256104154283</v>
      </c>
      <c r="Q1134" s="247">
        <f>_xlfn.NORM.DIST(P1134,P$752,P$753,0)</f>
        <v>1.2264829493581055E-4</v>
      </c>
      <c r="R1134" s="247">
        <f>_xlfn.NORM.DIST(P1134,P$752,P$753,1)</f>
        <v>6.0708333574723871E-3</v>
      </c>
      <c r="S1134" s="253">
        <f>IF(OR(R1134&lt;$T$757,R1134&gt;$T$758),Q1134,"")</f>
        <v>1.2264829493581055E-4</v>
      </c>
      <c r="T1134" s="253" t="str">
        <f>IF(AND(R1134&gt;$T$757,R1134&lt;$T$758),Q1134,"")</f>
        <v/>
      </c>
      <c r="U1134" s="253" t="str">
        <f>IF(Q1134=MAX($Q$761:$Q$2761),Q1134,"")</f>
        <v/>
      </c>
      <c r="V1134" s="253">
        <f>_xlfn.NORM.DIST(P1134,$T$753,$T$754,0)</f>
        <v>5.6423016960059635E-60</v>
      </c>
      <c r="W1134" s="253" t="str">
        <f>IF(V1134=MAX($V$761:$V$2761),Q1134,"")</f>
        <v/>
      </c>
      <c r="X1134" s="253" t="str">
        <f t="shared" si="176"/>
        <v/>
      </c>
      <c r="AB1134" s="253">
        <v>373</v>
      </c>
      <c r="AC1134" s="253">
        <f t="shared" si="192"/>
        <v>-543.64748136020864</v>
      </c>
      <c r="AD1134" s="253">
        <f t="shared" si="177"/>
        <v>7.9259289450616559E-5</v>
      </c>
      <c r="AE1134" s="253">
        <f t="shared" si="178"/>
        <v>6.0708333574723871E-3</v>
      </c>
      <c r="AF1134" s="253">
        <f>IF(OR(AE1134&lt;$T$757,AE1134&gt;$T$758),AD1134,"")</f>
        <v>7.9259289450616559E-5</v>
      </c>
      <c r="AG1134" s="253" t="str">
        <f t="shared" si="179"/>
        <v/>
      </c>
      <c r="AH1134" s="253" t="str">
        <f t="shared" si="180"/>
        <v/>
      </c>
      <c r="AI1134" s="253">
        <f t="shared" si="181"/>
        <v>1.4277571238883802E-3</v>
      </c>
      <c r="AJ1134" s="253" t="str">
        <f t="shared" si="182"/>
        <v/>
      </c>
      <c r="AK1134" s="253" t="str">
        <f t="shared" si="183"/>
        <v/>
      </c>
      <c r="AO1134" s="253">
        <v>373</v>
      </c>
      <c r="AP1134" s="253">
        <f t="shared" si="184"/>
        <v>-3205.0749834806356</v>
      </c>
      <c r="AQ1134" s="253">
        <f t="shared" si="185"/>
        <v>1.3444026522410309E-5</v>
      </c>
      <c r="AR1134" s="253">
        <f t="shared" si="186"/>
        <v>6.0708333574723871E-3</v>
      </c>
      <c r="AS1134" s="253">
        <f>IF(OR(AR1134&lt;$T$757,AR1134&gt;$T$758),AQ1134,"")</f>
        <v>1.3444026522410309E-5</v>
      </c>
      <c r="AT1134" s="253" t="str">
        <f t="shared" si="187"/>
        <v/>
      </c>
      <c r="AU1134" s="253" t="str">
        <f t="shared" si="188"/>
        <v/>
      </c>
      <c r="AV1134" s="253">
        <f t="shared" si="189"/>
        <v>0</v>
      </c>
      <c r="AW1134" s="253">
        <f t="shared" si="190"/>
        <v>1.3444026522410309E-5</v>
      </c>
      <c r="AX1134" s="253" t="str">
        <f t="shared" si="191"/>
        <v/>
      </c>
      <c r="AZ1134" s="259"/>
      <c r="BA1134" s="259">
        <f>BA1133+$BD$753</f>
        <v>2.4192000000000036</v>
      </c>
      <c r="BB1134" s="274">
        <f t="shared" si="174"/>
        <v>0.93305751039314433</v>
      </c>
      <c r="BC1134" s="259">
        <f t="shared" si="175"/>
        <v>4.6301583375607525E-4</v>
      </c>
      <c r="BD1134" s="259" t="str">
        <f t="shared" si="172"/>
        <v/>
      </c>
      <c r="BE1134" s="254" t="str">
        <f t="shared" si="173"/>
        <v/>
      </c>
    </row>
    <row r="1135" spans="1:57" ht="20.100000000000001" customHeight="1" x14ac:dyDescent="0.25">
      <c r="A1135" s="247">
        <v>374</v>
      </c>
      <c r="B1135" s="247">
        <f>$B$755+(A1135*$B$758)</f>
        <v>-6019.0319326961508</v>
      </c>
      <c r="C1135" s="247">
        <f>_xlfn.NORM.DIST($B1135,$B$752,$B$753,0)</f>
        <v>7.2193993804992774E-6</v>
      </c>
      <c r="D1135" s="247">
        <f>_xlfn.NORM.DIST($B1135,$B$752,$B$753,1)</f>
        <v>6.1399017097453377E-3</v>
      </c>
      <c r="E1135" s="247">
        <f>IF(OR(D1135&lt;$F$757,D1135&gt;$F$758),C1135,"")</f>
        <v>7.2193993804992774E-6</v>
      </c>
      <c r="F1135" s="247" t="str">
        <f>IF(AND(D1135&gt;$F$757,D1135&lt;$F$758),C1135,"")</f>
        <v/>
      </c>
      <c r="G1135" s="247" t="str">
        <f>IF(C1135=MAX($C$761:$C$2761),C1135,"")</f>
        <v/>
      </c>
      <c r="H1135" s="247">
        <f>_xlfn.NORM.DIST(B1135,$F$753,$F$754,0)</f>
        <v>0</v>
      </c>
      <c r="I1135" s="247">
        <f>IF(H1135=MAX($H$761:$H$2761),C1135,"")</f>
        <v>7.2193993804992774E-6</v>
      </c>
      <c r="J1135" s="247" t="str">
        <f>IF(I1135=MIN($I$761:$I$2761),I1135,"")</f>
        <v/>
      </c>
      <c r="K1135" s="247"/>
      <c r="L1135" s="247"/>
      <c r="M1135" s="247"/>
      <c r="N1135" s="247"/>
      <c r="O1135" s="247">
        <v>374</v>
      </c>
      <c r="P1135" s="247">
        <f>$P$755+(O1135*$P$758)</f>
        <v>-350.76223797768068</v>
      </c>
      <c r="Q1135" s="247">
        <f>_xlfn.NORM.DIST(P1135,P$752,P$753,0)</f>
        <v>1.2388390397052079E-4</v>
      </c>
      <c r="R1135" s="247">
        <f>_xlfn.NORM.DIST(P1135,P$752,P$753,1)</f>
        <v>6.1399017097453377E-3</v>
      </c>
      <c r="S1135" s="253">
        <f>IF(OR(R1135&lt;$T$757,R1135&gt;$T$758),Q1135,"")</f>
        <v>1.2388390397052079E-4</v>
      </c>
      <c r="T1135" s="253" t="str">
        <f>IF(AND(R1135&gt;$T$757,R1135&lt;$T$758),Q1135,"")</f>
        <v/>
      </c>
      <c r="U1135" s="253" t="str">
        <f>IF(Q1135=MAX($Q$761:$Q$2761),Q1135,"")</f>
        <v/>
      </c>
      <c r="V1135" s="253">
        <f>_xlfn.NORM.DIST(P1135,$T$753,$T$754,0)</f>
        <v>5.2890907375812883E-60</v>
      </c>
      <c r="W1135" s="253" t="str">
        <f>IF(V1135=MAX($V$761:$V$2761),Q1135,"")</f>
        <v/>
      </c>
      <c r="X1135" s="253" t="str">
        <f t="shared" si="176"/>
        <v/>
      </c>
      <c r="AB1135" s="253">
        <v>374</v>
      </c>
      <c r="AC1135" s="253">
        <f t="shared" si="192"/>
        <v>-542.78041998642846</v>
      </c>
      <c r="AD1135" s="253">
        <f t="shared" si="177"/>
        <v>8.0057779916229224E-5</v>
      </c>
      <c r="AE1135" s="253">
        <f t="shared" si="178"/>
        <v>6.1399017097453377E-3</v>
      </c>
      <c r="AF1135" s="253">
        <f>IF(OR(AE1135&lt;$T$757,AE1135&gt;$T$758),AD1135,"")</f>
        <v>8.0057779916229224E-5</v>
      </c>
      <c r="AG1135" s="253" t="str">
        <f t="shared" si="179"/>
        <v/>
      </c>
      <c r="AH1135" s="253" t="str">
        <f t="shared" si="180"/>
        <v/>
      </c>
      <c r="AI1135" s="253">
        <f t="shared" si="181"/>
        <v>1.4318211312626164E-3</v>
      </c>
      <c r="AJ1135" s="253" t="str">
        <f t="shared" si="182"/>
        <v/>
      </c>
      <c r="AK1135" s="253" t="str">
        <f t="shared" si="183"/>
        <v/>
      </c>
      <c r="AO1135" s="253">
        <v>374</v>
      </c>
      <c r="AP1135" s="253">
        <f t="shared" si="184"/>
        <v>-3199.9632211465359</v>
      </c>
      <c r="AQ1135" s="253">
        <f t="shared" si="185"/>
        <v>1.3579467138544979E-5</v>
      </c>
      <c r="AR1135" s="253">
        <f t="shared" si="186"/>
        <v>6.139901709745329E-3</v>
      </c>
      <c r="AS1135" s="253">
        <f>IF(OR(AR1135&lt;$T$757,AR1135&gt;$T$758),AQ1135,"")</f>
        <v>1.3579467138544979E-5</v>
      </c>
      <c r="AT1135" s="253" t="str">
        <f t="shared" si="187"/>
        <v/>
      </c>
      <c r="AU1135" s="253" t="str">
        <f t="shared" si="188"/>
        <v/>
      </c>
      <c r="AV1135" s="253">
        <f t="shared" si="189"/>
        <v>0</v>
      </c>
      <c r="AW1135" s="253">
        <f t="shared" si="190"/>
        <v>1.3579467138544979E-5</v>
      </c>
      <c r="AX1135" s="253" t="str">
        <f t="shared" si="191"/>
        <v/>
      </c>
      <c r="AZ1135" s="259"/>
      <c r="BA1135" s="259">
        <f>BA1134+$BD$753</f>
        <v>2.4256000000000038</v>
      </c>
      <c r="BB1135" s="274">
        <f t="shared" si="174"/>
        <v>0.93259449455938825</v>
      </c>
      <c r="BC1135" s="259">
        <f t="shared" si="175"/>
        <v>4.6459105195462147E-4</v>
      </c>
      <c r="BD1135" s="259" t="str">
        <f t="shared" si="172"/>
        <v/>
      </c>
      <c r="BE1135" s="254" t="str">
        <f t="shared" si="173"/>
        <v/>
      </c>
    </row>
    <row r="1136" spans="1:57" ht="20.100000000000001" customHeight="1" x14ac:dyDescent="0.25">
      <c r="A1136" s="247">
        <v>375</v>
      </c>
      <c r="B1136" s="247">
        <f>$B$755+(A1136*$B$758)</f>
        <v>-6009.4168657110131</v>
      </c>
      <c r="C1136" s="247">
        <f>_xlfn.NORM.DIST($B1136,$B$752,$B$753,0)</f>
        <v>7.2920138863983829E-6</v>
      </c>
      <c r="D1136" s="247">
        <f>_xlfn.NORM.DIST($B1136,$B$752,$B$753,1)</f>
        <v>6.2096653257761331E-3</v>
      </c>
      <c r="E1136" s="247">
        <f>IF(OR(D1136&lt;$F$757,D1136&gt;$F$758),C1136,"")</f>
        <v>7.2920138863983829E-6</v>
      </c>
      <c r="F1136" s="247" t="str">
        <f>IF(AND(D1136&gt;$F$757,D1136&lt;$F$758),C1136,"")</f>
        <v/>
      </c>
      <c r="G1136" s="247" t="str">
        <f>IF(C1136=MAX($C$761:$C$2761),C1136,"")</f>
        <v/>
      </c>
      <c r="H1136" s="247">
        <f>_xlfn.NORM.DIST(B1136,$F$753,$F$754,0)</f>
        <v>0</v>
      </c>
      <c r="I1136" s="247">
        <f>IF(H1136=MAX($H$761:$H$2761),C1136,"")</f>
        <v>7.2920138863983829E-6</v>
      </c>
      <c r="J1136" s="247" t="str">
        <f>IF(I1136=MIN($I$761:$I$2761),I1136,"")</f>
        <v/>
      </c>
      <c r="K1136" s="247"/>
      <c r="L1136" s="247"/>
      <c r="M1136" s="247"/>
      <c r="N1136" s="247"/>
      <c r="O1136" s="247">
        <v>375</v>
      </c>
      <c r="P1136" s="247">
        <f>$P$755+(O1136*$P$758)</f>
        <v>-350.2019149138186</v>
      </c>
      <c r="Q1136" s="247">
        <f>_xlfn.NORM.DIST(P1136,P$752,P$753,0)</f>
        <v>1.2512995894013094E-4</v>
      </c>
      <c r="R1136" s="247">
        <f>_xlfn.NORM.DIST(P1136,P$752,P$753,1)</f>
        <v>6.2096653257761331E-3</v>
      </c>
      <c r="S1136" s="253">
        <f>IF(OR(R1136&lt;$T$757,R1136&gt;$T$758),Q1136,"")</f>
        <v>1.2512995894013094E-4</v>
      </c>
      <c r="T1136" s="253" t="str">
        <f>IF(AND(R1136&gt;$T$757,R1136&lt;$T$758),Q1136,"")</f>
        <v/>
      </c>
      <c r="U1136" s="253" t="str">
        <f>IF(Q1136=MAX($Q$761:$Q$2761),Q1136,"")</f>
        <v/>
      </c>
      <c r="V1136" s="253">
        <f>_xlfn.NORM.DIST(P1136,$T$753,$T$754,0)</f>
        <v>4.9579116377377026E-60</v>
      </c>
      <c r="W1136" s="253" t="str">
        <f>IF(V1136=MAX($V$761:$V$2761),Q1136,"")</f>
        <v/>
      </c>
      <c r="X1136" s="253" t="str">
        <f t="shared" si="176"/>
        <v/>
      </c>
      <c r="AB1136" s="253">
        <v>375</v>
      </c>
      <c r="AC1136" s="253">
        <f t="shared" si="192"/>
        <v>-541.91335861264815</v>
      </c>
      <c r="AD1136" s="253">
        <f t="shared" si="177"/>
        <v>8.0863020882354346E-5</v>
      </c>
      <c r="AE1136" s="253">
        <f t="shared" si="178"/>
        <v>6.2096653257761331E-3</v>
      </c>
      <c r="AF1136" s="253">
        <f>IF(OR(AE1136&lt;$T$757,AE1136&gt;$T$758),AD1136,"")</f>
        <v>8.0863020882354346E-5</v>
      </c>
      <c r="AG1136" s="253" t="str">
        <f t="shared" si="179"/>
        <v/>
      </c>
      <c r="AH1136" s="253" t="str">
        <f t="shared" si="180"/>
        <v/>
      </c>
      <c r="AI1136" s="253">
        <f t="shared" si="181"/>
        <v>1.4358737323763575E-3</v>
      </c>
      <c r="AJ1136" s="253" t="str">
        <f t="shared" si="182"/>
        <v/>
      </c>
      <c r="AK1136" s="253" t="str">
        <f t="shared" si="183"/>
        <v/>
      </c>
      <c r="AO1136" s="253">
        <v>375</v>
      </c>
      <c r="AP1136" s="253">
        <f t="shared" si="184"/>
        <v>-3194.8514588124358</v>
      </c>
      <c r="AQ1136" s="253">
        <f t="shared" si="185"/>
        <v>1.3716052780184668E-5</v>
      </c>
      <c r="AR1136" s="253">
        <f t="shared" si="186"/>
        <v>6.2096653257761331E-3</v>
      </c>
      <c r="AS1136" s="253">
        <f>IF(OR(AR1136&lt;$T$757,AR1136&gt;$T$758),AQ1136,"")</f>
        <v>1.3716052780184668E-5</v>
      </c>
      <c r="AT1136" s="253" t="str">
        <f t="shared" si="187"/>
        <v/>
      </c>
      <c r="AU1136" s="253" t="str">
        <f t="shared" si="188"/>
        <v/>
      </c>
      <c r="AV1136" s="253">
        <f t="shared" si="189"/>
        <v>0</v>
      </c>
      <c r="AW1136" s="253">
        <f t="shared" si="190"/>
        <v>1.3716052780184668E-5</v>
      </c>
      <c r="AX1136" s="253" t="str">
        <f t="shared" si="191"/>
        <v/>
      </c>
      <c r="AZ1136" s="259"/>
      <c r="BA1136" s="259">
        <f>BA1135+$BD$753</f>
        <v>2.4320000000000039</v>
      </c>
      <c r="BB1136" s="274">
        <f t="shared" si="174"/>
        <v>0.93212990350743363</v>
      </c>
      <c r="BC1136" s="259">
        <f t="shared" si="175"/>
        <v>4.6616353710837721E-4</v>
      </c>
      <c r="BD1136" s="259" t="str">
        <f t="shared" si="172"/>
        <v/>
      </c>
      <c r="BE1136" s="254" t="str">
        <f t="shared" si="173"/>
        <v/>
      </c>
    </row>
    <row r="1137" spans="1:57" ht="20.100000000000001" customHeight="1" x14ac:dyDescent="0.25">
      <c r="A1137" s="247">
        <v>376</v>
      </c>
      <c r="B1137" s="247">
        <f>$B$755+(A1137*$B$758)</f>
        <v>-5999.8017987258754</v>
      </c>
      <c r="C1137" s="247">
        <f>_xlfn.NORM.DIST($B1137,$B$752,$B$753,0)</f>
        <v>7.3652409221736937E-6</v>
      </c>
      <c r="D1137" s="247">
        <f>_xlfn.NORM.DIST($B1137,$B$752,$B$753,1)</f>
        <v>6.2801300768649043E-3</v>
      </c>
      <c r="E1137" s="247">
        <f>IF(OR(D1137&lt;$F$757,D1137&gt;$F$758),C1137,"")</f>
        <v>7.3652409221736937E-6</v>
      </c>
      <c r="F1137" s="247" t="str">
        <f>IF(AND(D1137&gt;$F$757,D1137&lt;$F$758),C1137,"")</f>
        <v/>
      </c>
      <c r="G1137" s="247" t="str">
        <f>IF(C1137=MAX($C$761:$C$2761),C1137,"")</f>
        <v/>
      </c>
      <c r="H1137" s="247">
        <f>_xlfn.NORM.DIST(B1137,$F$753,$F$754,0)</f>
        <v>0</v>
      </c>
      <c r="I1137" s="247">
        <f>IF(H1137=MAX($H$761:$H$2761),C1137,"")</f>
        <v>7.3652409221736937E-6</v>
      </c>
      <c r="J1137" s="247" t="str">
        <f>IF(I1137=MIN($I$761:$I$2761),I1137,"")</f>
        <v/>
      </c>
      <c r="K1137" s="247"/>
      <c r="L1137" s="247"/>
      <c r="M1137" s="247"/>
      <c r="N1137" s="247"/>
      <c r="O1137" s="247">
        <v>376</v>
      </c>
      <c r="P1137" s="247">
        <f>$P$755+(O1137*$P$758)</f>
        <v>-349.64159184995651</v>
      </c>
      <c r="Q1137" s="247">
        <f>_xlfn.NORM.DIST(P1137,P$752,P$753,0)</f>
        <v>1.2638652483847114E-4</v>
      </c>
      <c r="R1137" s="247">
        <f>_xlfn.NORM.DIST(P1137,P$752,P$753,1)</f>
        <v>6.2801300768648982E-3</v>
      </c>
      <c r="S1137" s="253">
        <f>IF(OR(R1137&lt;$T$757,R1137&gt;$T$758),Q1137,"")</f>
        <v>1.2638652483847114E-4</v>
      </c>
      <c r="T1137" s="253" t="str">
        <f>IF(AND(R1137&gt;$T$757,R1137&lt;$T$758),Q1137,"")</f>
        <v/>
      </c>
      <c r="U1137" s="253" t="str">
        <f>IF(Q1137=MAX($Q$761:$Q$2761),Q1137,"")</f>
        <v/>
      </c>
      <c r="V1137" s="253">
        <f>_xlfn.NORM.DIST(P1137,$T$753,$T$754,0)</f>
        <v>4.6473951263309325E-60</v>
      </c>
      <c r="W1137" s="253" t="str">
        <f>IF(V1137=MAX($V$761:$V$2761),Q1137,"")</f>
        <v/>
      </c>
      <c r="X1137" s="253" t="str">
        <f t="shared" si="176"/>
        <v/>
      </c>
      <c r="AB1137" s="253">
        <v>376</v>
      </c>
      <c r="AC1137" s="253">
        <f t="shared" si="192"/>
        <v>-541.04629723886796</v>
      </c>
      <c r="AD1137" s="253">
        <f t="shared" si="177"/>
        <v>8.1675054350104163E-5</v>
      </c>
      <c r="AE1137" s="253">
        <f t="shared" si="178"/>
        <v>6.2801300768649043E-3</v>
      </c>
      <c r="AF1137" s="253">
        <f>IF(OR(AE1137&lt;$T$757,AE1137&gt;$T$758),AD1137,"")</f>
        <v>8.1675054350104163E-5</v>
      </c>
      <c r="AG1137" s="253" t="str">
        <f t="shared" si="179"/>
        <v/>
      </c>
      <c r="AH1137" s="253" t="str">
        <f t="shared" si="180"/>
        <v/>
      </c>
      <c r="AI1137" s="253">
        <f t="shared" si="181"/>
        <v>1.4399147650798012E-3</v>
      </c>
      <c r="AJ1137" s="253" t="str">
        <f t="shared" si="182"/>
        <v/>
      </c>
      <c r="AK1137" s="253" t="str">
        <f t="shared" si="183"/>
        <v/>
      </c>
      <c r="AO1137" s="253">
        <v>376</v>
      </c>
      <c r="AP1137" s="253">
        <f t="shared" si="184"/>
        <v>-3189.7396964783356</v>
      </c>
      <c r="AQ1137" s="253">
        <f t="shared" si="185"/>
        <v>1.3853790571592893E-5</v>
      </c>
      <c r="AR1137" s="253">
        <f t="shared" si="186"/>
        <v>6.2801300768649043E-3</v>
      </c>
      <c r="AS1137" s="253">
        <f>IF(OR(AR1137&lt;$T$757,AR1137&gt;$T$758),AQ1137,"")</f>
        <v>1.3853790571592893E-5</v>
      </c>
      <c r="AT1137" s="253" t="str">
        <f t="shared" si="187"/>
        <v/>
      </c>
      <c r="AU1137" s="253" t="str">
        <f t="shared" si="188"/>
        <v/>
      </c>
      <c r="AV1137" s="253">
        <f t="shared" si="189"/>
        <v>0</v>
      </c>
      <c r="AW1137" s="253">
        <f t="shared" si="190"/>
        <v>1.3853790571592893E-5</v>
      </c>
      <c r="AX1137" s="253" t="str">
        <f t="shared" si="191"/>
        <v/>
      </c>
      <c r="AZ1137" s="259"/>
      <c r="BA1137" s="259">
        <f>BA1136+$BD$753</f>
        <v>2.4384000000000041</v>
      </c>
      <c r="BB1137" s="274">
        <f t="shared" si="174"/>
        <v>0.93166373997032526</v>
      </c>
      <c r="BC1137" s="259">
        <f t="shared" si="175"/>
        <v>4.6773326790272574E-4</v>
      </c>
      <c r="BD1137" s="259" t="str">
        <f t="shared" si="172"/>
        <v/>
      </c>
      <c r="BE1137" s="254" t="str">
        <f t="shared" si="173"/>
        <v/>
      </c>
    </row>
    <row r="1138" spans="1:57" ht="20.100000000000001" customHeight="1" x14ac:dyDescent="0.25">
      <c r="A1138" s="247">
        <v>377</v>
      </c>
      <c r="B1138" s="247">
        <f>$B$755+(A1138*$B$758)</f>
        <v>-5990.1867317407377</v>
      </c>
      <c r="C1138" s="247">
        <f>_xlfn.NORM.DIST($B1138,$B$752,$B$753,0)</f>
        <v>7.4390842838914043E-6</v>
      </c>
      <c r="D1138" s="247">
        <f>_xlfn.NORM.DIST($B1138,$B$752,$B$753,1)</f>
        <v>6.3513018707703995E-3</v>
      </c>
      <c r="E1138" s="247">
        <f>IF(OR(D1138&lt;$F$757,D1138&gt;$F$758),C1138,"")</f>
        <v>7.4390842838914043E-6</v>
      </c>
      <c r="F1138" s="247" t="str">
        <f>IF(AND(D1138&gt;$F$757,D1138&lt;$F$758),C1138,"")</f>
        <v/>
      </c>
      <c r="G1138" s="247" t="str">
        <f>IF(C1138=MAX($C$761:$C$2761),C1138,"")</f>
        <v/>
      </c>
      <c r="H1138" s="247">
        <f>_xlfn.NORM.DIST(B1138,$F$753,$F$754,0)</f>
        <v>0</v>
      </c>
      <c r="I1138" s="247">
        <f>IF(H1138=MAX($H$761:$H$2761),C1138,"")</f>
        <v>7.4390842838914043E-6</v>
      </c>
      <c r="J1138" s="247" t="str">
        <f>IF(I1138=MIN($I$761:$I$2761),I1138,"")</f>
        <v/>
      </c>
      <c r="K1138" s="247"/>
      <c r="L1138" s="247"/>
      <c r="M1138" s="247"/>
      <c r="N1138" s="247"/>
      <c r="O1138" s="247">
        <v>377</v>
      </c>
      <c r="P1138" s="247">
        <f>$P$755+(O1138*$P$758)</f>
        <v>-349.08126878609437</v>
      </c>
      <c r="Q1138" s="247">
        <f>_xlfn.NORM.DIST(P1138,P$752,P$753,0)</f>
        <v>1.2765366680551736E-4</v>
      </c>
      <c r="R1138" s="247">
        <f>_xlfn.NORM.DIST(P1138,P$752,P$753,1)</f>
        <v>6.3513018707703995E-3</v>
      </c>
      <c r="S1138" s="253">
        <f>IF(OR(R1138&lt;$T$757,R1138&gt;$T$758),Q1138,"")</f>
        <v>1.2765366680551736E-4</v>
      </c>
      <c r="T1138" s="253" t="str">
        <f>IF(AND(R1138&gt;$T$757,R1138&lt;$T$758),Q1138,"")</f>
        <v/>
      </c>
      <c r="U1138" s="253" t="str">
        <f>IF(Q1138=MAX($Q$761:$Q$2761),Q1138,"")</f>
        <v/>
      </c>
      <c r="V1138" s="253">
        <f>_xlfn.NORM.DIST(P1138,$T$753,$T$754,0)</f>
        <v>4.3562567202911841E-60</v>
      </c>
      <c r="W1138" s="253" t="str">
        <f>IF(V1138=MAX($V$761:$V$2761),Q1138,"")</f>
        <v/>
      </c>
      <c r="X1138" s="253" t="str">
        <f t="shared" si="176"/>
        <v/>
      </c>
      <c r="AB1138" s="253">
        <v>377</v>
      </c>
      <c r="AC1138" s="253">
        <f t="shared" si="192"/>
        <v>-540.17923586508778</v>
      </c>
      <c r="AD1138" s="253">
        <f t="shared" si="177"/>
        <v>8.2493922415034746E-5</v>
      </c>
      <c r="AE1138" s="253">
        <f t="shared" si="178"/>
        <v>6.3513018707703891E-3</v>
      </c>
      <c r="AF1138" s="253">
        <f>IF(OR(AE1138&lt;$T$757,AE1138&gt;$T$758),AD1138,"")</f>
        <v>8.2493922415034746E-5</v>
      </c>
      <c r="AG1138" s="253" t="str">
        <f t="shared" si="179"/>
        <v/>
      </c>
      <c r="AH1138" s="253" t="str">
        <f t="shared" si="180"/>
        <v/>
      </c>
      <c r="AI1138" s="253">
        <f t="shared" si="181"/>
        <v>1.4439440673215665E-3</v>
      </c>
      <c r="AJ1138" s="253" t="str">
        <f t="shared" si="182"/>
        <v/>
      </c>
      <c r="AK1138" s="253" t="str">
        <f t="shared" si="183"/>
        <v/>
      </c>
      <c r="AO1138" s="253">
        <v>377</v>
      </c>
      <c r="AP1138" s="253">
        <f t="shared" si="184"/>
        <v>-3184.627934144236</v>
      </c>
      <c r="AQ1138" s="253">
        <f t="shared" si="185"/>
        <v>1.3992687653052875E-5</v>
      </c>
      <c r="AR1138" s="253">
        <f t="shared" si="186"/>
        <v>6.3513018707703995E-3</v>
      </c>
      <c r="AS1138" s="253">
        <f>IF(OR(AR1138&lt;$T$757,AR1138&gt;$T$758),AQ1138,"")</f>
        <v>1.3992687653052875E-5</v>
      </c>
      <c r="AT1138" s="253" t="str">
        <f t="shared" si="187"/>
        <v/>
      </c>
      <c r="AU1138" s="253" t="str">
        <f t="shared" si="188"/>
        <v/>
      </c>
      <c r="AV1138" s="253">
        <f t="shared" si="189"/>
        <v>0</v>
      </c>
      <c r="AW1138" s="253">
        <f t="shared" si="190"/>
        <v>1.3992687653052875E-5</v>
      </c>
      <c r="AX1138" s="253" t="str">
        <f t="shared" si="191"/>
        <v/>
      </c>
      <c r="AZ1138" s="259"/>
      <c r="BA1138" s="259">
        <f>BA1137+$BD$753</f>
        <v>2.4448000000000043</v>
      </c>
      <c r="BB1138" s="274">
        <f t="shared" si="174"/>
        <v>0.93119600670242253</v>
      </c>
      <c r="BC1138" s="259">
        <f t="shared" si="175"/>
        <v>4.6930022318902864E-4</v>
      </c>
      <c r="BD1138" s="259" t="str">
        <f t="shared" si="172"/>
        <v/>
      </c>
      <c r="BE1138" s="254" t="str">
        <f t="shared" si="173"/>
        <v/>
      </c>
    </row>
    <row r="1139" spans="1:57" ht="20.100000000000001" customHeight="1" x14ac:dyDescent="0.25">
      <c r="A1139" s="248">
        <v>378</v>
      </c>
      <c r="B1139" s="247">
        <f>$B$755+(A1139*$B$758)</f>
        <v>-5980.5716647556001</v>
      </c>
      <c r="C1139" s="247">
        <f>_xlfn.NORM.DIST($B1139,$B$752,$B$753,0)</f>
        <v>7.5135477759757645E-6</v>
      </c>
      <c r="D1139" s="247">
        <f>_xlfn.NORM.DIST($B1139,$B$752,$B$753,1)</f>
        <v>6.4231866517910977E-3</v>
      </c>
      <c r="E1139" s="247">
        <f>IF(OR(D1139&lt;$F$757,D1139&gt;$F$758),C1139,"")</f>
        <v>7.5135477759757645E-6</v>
      </c>
      <c r="F1139" s="247" t="str">
        <f>IF(AND(D1139&gt;$F$757,D1139&lt;$F$758),C1139,"")</f>
        <v/>
      </c>
      <c r="G1139" s="247" t="str">
        <f>IF(C1139=MAX($C$761:$C$2761),C1139,"")</f>
        <v/>
      </c>
      <c r="H1139" s="247">
        <f>_xlfn.NORM.DIST(B1139,$F$753,$F$754,0)</f>
        <v>0</v>
      </c>
      <c r="I1139" s="247">
        <f>IF(H1139=MAX($H$761:$H$2761),C1139,"")</f>
        <v>7.5135477759757645E-6</v>
      </c>
      <c r="J1139" s="247" t="str">
        <f>IF(I1139=MIN($I$761:$I$2761),I1139,"")</f>
        <v/>
      </c>
      <c r="K1139" s="247"/>
      <c r="L1139" s="247"/>
      <c r="M1139" s="247"/>
      <c r="N1139" s="247"/>
      <c r="O1139" s="248">
        <v>378</v>
      </c>
      <c r="P1139" s="247">
        <f>$P$755+(O1139*$P$758)</f>
        <v>-348.52094572223223</v>
      </c>
      <c r="Q1139" s="247">
        <f>_xlfn.NORM.DIST(P1139,P$752,P$753,0)</f>
        <v>1.28931450124668E-4</v>
      </c>
      <c r="R1139" s="247">
        <f>_xlfn.NORM.DIST(P1139,P$752,P$753,1)</f>
        <v>6.4231866517910977E-3</v>
      </c>
      <c r="S1139" s="253">
        <f>IF(OR(R1139&lt;$T$757,R1139&gt;$T$758),Q1139,"")</f>
        <v>1.28931450124668E-4</v>
      </c>
      <c r="T1139" s="253" t="str">
        <f>IF(AND(R1139&gt;$T$757,R1139&lt;$T$758),Q1139,"")</f>
        <v/>
      </c>
      <c r="U1139" s="253" t="str">
        <f>IF(Q1139=MAX($Q$761:$Q$2761),Q1139,"")</f>
        <v/>
      </c>
      <c r="V1139" s="253">
        <f>_xlfn.NORM.DIST(P1139,$T$753,$T$754,0)</f>
        <v>4.0832914929984513E-60</v>
      </c>
      <c r="W1139" s="253" t="str">
        <f>IF(V1139=MAX($V$761:$V$2761),Q1139,"")</f>
        <v/>
      </c>
      <c r="X1139" s="253" t="str">
        <f t="shared" si="176"/>
        <v/>
      </c>
      <c r="AB1139" s="259">
        <v>378</v>
      </c>
      <c r="AC1139" s="253">
        <f t="shared" si="192"/>
        <v>-539.31217449130747</v>
      </c>
      <c r="AD1139" s="253">
        <f t="shared" si="177"/>
        <v>8.3319667265387075E-5</v>
      </c>
      <c r="AE1139" s="253">
        <f t="shared" si="178"/>
        <v>6.4231866517910977E-3</v>
      </c>
      <c r="AF1139" s="253">
        <f>IF(OR(AE1139&lt;$T$757,AE1139&gt;$T$758),AD1139,"")</f>
        <v>8.3319667265387075E-5</v>
      </c>
      <c r="AG1139" s="253" t="str">
        <f t="shared" si="179"/>
        <v/>
      </c>
      <c r="AH1139" s="253" t="str">
        <f t="shared" si="180"/>
        <v/>
      </c>
      <c r="AI1139" s="253">
        <f t="shared" si="181"/>
        <v>1.4479614771593528E-3</v>
      </c>
      <c r="AJ1139" s="253" t="str">
        <f t="shared" si="182"/>
        <v/>
      </c>
      <c r="AK1139" s="253" t="str">
        <f t="shared" si="183"/>
        <v/>
      </c>
      <c r="AO1139" s="259">
        <v>378</v>
      </c>
      <c r="AP1139" s="253">
        <f t="shared" si="184"/>
        <v>-3179.5161718101363</v>
      </c>
      <c r="AQ1139" s="253">
        <f t="shared" si="185"/>
        <v>1.413275118056906E-5</v>
      </c>
      <c r="AR1139" s="253">
        <f t="shared" si="186"/>
        <v>6.4231866517910977E-3</v>
      </c>
      <c r="AS1139" s="253">
        <f>IF(OR(AR1139&lt;$T$757,AR1139&gt;$T$758),AQ1139,"")</f>
        <v>1.413275118056906E-5</v>
      </c>
      <c r="AT1139" s="253" t="str">
        <f t="shared" si="187"/>
        <v/>
      </c>
      <c r="AU1139" s="253" t="str">
        <f t="shared" si="188"/>
        <v/>
      </c>
      <c r="AV1139" s="253">
        <f t="shared" si="189"/>
        <v>0</v>
      </c>
      <c r="AW1139" s="253">
        <f t="shared" si="190"/>
        <v>1.413275118056906E-5</v>
      </c>
      <c r="AX1139" s="253" t="str">
        <f t="shared" si="191"/>
        <v/>
      </c>
      <c r="AZ1139" s="259"/>
      <c r="BA1139" s="259">
        <f>BA1138+$BD$753</f>
        <v>2.4512000000000045</v>
      </c>
      <c r="BB1139" s="274">
        <f t="shared" si="174"/>
        <v>0.9307267064792335</v>
      </c>
      <c r="BC1139" s="259">
        <f t="shared" si="175"/>
        <v>4.7086438198307157E-4</v>
      </c>
      <c r="BD1139" s="259" t="str">
        <f t="shared" si="172"/>
        <v/>
      </c>
      <c r="BE1139" s="254" t="str">
        <f t="shared" si="173"/>
        <v/>
      </c>
    </row>
    <row r="1140" spans="1:57" ht="20.100000000000001" customHeight="1" x14ac:dyDescent="0.25">
      <c r="A1140" s="247">
        <v>379</v>
      </c>
      <c r="B1140" s="247">
        <f>$B$755+(A1140*$B$758)</f>
        <v>-5970.9565977704624</v>
      </c>
      <c r="C1140" s="247">
        <f>_xlfn.NORM.DIST($B1140,$B$752,$B$753,0)</f>
        <v>7.5886352110481788E-6</v>
      </c>
      <c r="D1140" s="247">
        <f>_xlfn.NORM.DIST($B1140,$B$752,$B$753,1)</f>
        <v>6.4957904008448265E-3</v>
      </c>
      <c r="E1140" s="247">
        <f>IF(OR(D1140&lt;$F$757,D1140&gt;$F$758),C1140,"")</f>
        <v>7.5886352110481788E-6</v>
      </c>
      <c r="F1140" s="247" t="str">
        <f>IF(AND(D1140&gt;$F$757,D1140&lt;$F$758),C1140,"")</f>
        <v/>
      </c>
      <c r="G1140" s="247" t="str">
        <f>IF(C1140=MAX($C$761:$C$2761),C1140,"")</f>
        <v/>
      </c>
      <c r="H1140" s="247">
        <f>_xlfn.NORM.DIST(B1140,$F$753,$F$754,0)</f>
        <v>0</v>
      </c>
      <c r="I1140" s="247">
        <f>IF(H1140=MAX($H$761:$H$2761),C1140,"")</f>
        <v>7.5886352110481788E-6</v>
      </c>
      <c r="J1140" s="247" t="str">
        <f>IF(I1140=MIN($I$761:$I$2761),I1140,"")</f>
        <v/>
      </c>
      <c r="K1140" s="247"/>
      <c r="L1140" s="247"/>
      <c r="M1140" s="247"/>
      <c r="N1140" s="247"/>
      <c r="O1140" s="247">
        <v>379</v>
      </c>
      <c r="P1140" s="247">
        <f>$P$755+(O1140*$P$758)</f>
        <v>-347.96062265837014</v>
      </c>
      <c r="Q1140" s="247">
        <f>_xlfn.NORM.DIST(P1140,P$752,P$753,0)</f>
        <v>1.30219940219984E-4</v>
      </c>
      <c r="R1140" s="247">
        <f>_xlfn.NORM.DIST(P1140,P$752,P$753,1)</f>
        <v>6.4957904008448265E-3</v>
      </c>
      <c r="S1140" s="253">
        <f>IF(OR(R1140&lt;$T$757,R1140&gt;$T$758),Q1140,"")</f>
        <v>1.30219940219984E-4</v>
      </c>
      <c r="T1140" s="253" t="str">
        <f>IF(AND(R1140&gt;$T$757,R1140&lt;$T$758),Q1140,"")</f>
        <v/>
      </c>
      <c r="U1140" s="253" t="str">
        <f>IF(Q1140=MAX($Q$761:$Q$2761),Q1140,"")</f>
        <v/>
      </c>
      <c r="V1140" s="253">
        <f>_xlfn.NORM.DIST(P1140,$T$753,$T$754,0)</f>
        <v>3.8273691651265281E-60</v>
      </c>
      <c r="W1140" s="253" t="str">
        <f>IF(V1140=MAX($V$761:$V$2761),Q1140,"")</f>
        <v/>
      </c>
      <c r="X1140" s="253" t="str">
        <f t="shared" si="176"/>
        <v/>
      </c>
      <c r="AB1140" s="253">
        <v>379</v>
      </c>
      <c r="AC1140" s="253">
        <f t="shared" si="192"/>
        <v>-538.44511311752717</v>
      </c>
      <c r="AD1140" s="253">
        <f t="shared" si="177"/>
        <v>8.4152331180302193E-5</v>
      </c>
      <c r="AE1140" s="253">
        <f t="shared" si="178"/>
        <v>6.4957904008448317E-3</v>
      </c>
      <c r="AF1140" s="253">
        <f>IF(OR(AE1140&lt;$T$757,AE1140&gt;$T$758),AD1140,"")</f>
        <v>8.4152331180302193E-5</v>
      </c>
      <c r="AG1140" s="253" t="str">
        <f t="shared" si="179"/>
        <v/>
      </c>
      <c r="AH1140" s="253" t="str">
        <f t="shared" si="180"/>
        <v/>
      </c>
      <c r="AI1140" s="253">
        <f t="shared" si="181"/>
        <v>1.4519668327706247E-3</v>
      </c>
      <c r="AJ1140" s="253" t="str">
        <f t="shared" si="182"/>
        <v/>
      </c>
      <c r="AK1140" s="253" t="str">
        <f t="shared" si="183"/>
        <v/>
      </c>
      <c r="AO1140" s="253">
        <v>379</v>
      </c>
      <c r="AP1140" s="253">
        <f t="shared" si="184"/>
        <v>-3174.4044094760361</v>
      </c>
      <c r="AQ1140" s="253">
        <f t="shared" si="185"/>
        <v>1.4273988325564486E-5</v>
      </c>
      <c r="AR1140" s="253">
        <f t="shared" si="186"/>
        <v>6.4957904008448265E-3</v>
      </c>
      <c r="AS1140" s="253">
        <f>IF(OR(AR1140&lt;$T$757,AR1140&gt;$T$758),AQ1140,"")</f>
        <v>1.4273988325564486E-5</v>
      </c>
      <c r="AT1140" s="253" t="str">
        <f t="shared" si="187"/>
        <v/>
      </c>
      <c r="AU1140" s="253" t="str">
        <f t="shared" si="188"/>
        <v/>
      </c>
      <c r="AV1140" s="253">
        <f t="shared" si="189"/>
        <v>0</v>
      </c>
      <c r="AW1140" s="253">
        <f t="shared" si="190"/>
        <v>1.4273988325564486E-5</v>
      </c>
      <c r="AX1140" s="253" t="str">
        <f t="shared" si="191"/>
        <v/>
      </c>
      <c r="AZ1140" s="259"/>
      <c r="BA1140" s="259">
        <f>BA1139+$BD$753</f>
        <v>2.4576000000000047</v>
      </c>
      <c r="BB1140" s="274">
        <f t="shared" si="174"/>
        <v>0.93025584209725043</v>
      </c>
      <c r="BC1140" s="259">
        <f t="shared" si="175"/>
        <v>4.724257234651752E-4</v>
      </c>
      <c r="BD1140" s="259" t="str">
        <f t="shared" ref="BD1140:BD1203" si="193">IF(BB1140&lt;(1-$AZ$760),BC1140,"")</f>
        <v/>
      </c>
      <c r="BE1140" s="254" t="str">
        <f t="shared" ref="BE1140:BE1203" si="194">IF(BB1140&lt;(1-$AZ$766),BC1140,"")</f>
        <v/>
      </c>
    </row>
    <row r="1141" spans="1:57" ht="20.100000000000001" customHeight="1" x14ac:dyDescent="0.25">
      <c r="A1141" s="247">
        <v>380</v>
      </c>
      <c r="B1141" s="247">
        <f>$B$755+(A1141*$B$758)</f>
        <v>-5961.3415307853247</v>
      </c>
      <c r="C1141" s="247">
        <f>_xlfn.NORM.DIST($B1141,$B$752,$B$753,0)</f>
        <v>7.6643504097640371E-6</v>
      </c>
      <c r="D1141" s="247">
        <f>_xlfn.NORM.DIST($B1141,$B$752,$B$753,1)</f>
        <v>6.569119135546763E-3</v>
      </c>
      <c r="E1141" s="247">
        <f>IF(OR(D1141&lt;$F$757,D1141&gt;$F$758),C1141,"")</f>
        <v>7.6643504097640371E-6</v>
      </c>
      <c r="F1141" s="247" t="str">
        <f>IF(AND(D1141&gt;$F$757,D1141&lt;$F$758),C1141,"")</f>
        <v/>
      </c>
      <c r="G1141" s="247" t="str">
        <f>IF(C1141=MAX($C$761:$C$2761),C1141,"")</f>
        <v/>
      </c>
      <c r="H1141" s="247">
        <f>_xlfn.NORM.DIST(B1141,$F$753,$F$754,0)</f>
        <v>0</v>
      </c>
      <c r="I1141" s="247">
        <f>IF(H1141=MAX($H$761:$H$2761),C1141,"")</f>
        <v>7.6643504097640371E-6</v>
      </c>
      <c r="J1141" s="247" t="str">
        <f>IF(I1141=MIN($I$761:$I$2761),I1141,"")</f>
        <v/>
      </c>
      <c r="K1141" s="247"/>
      <c r="L1141" s="247"/>
      <c r="M1141" s="247"/>
      <c r="N1141" s="247"/>
      <c r="O1141" s="247">
        <v>380</v>
      </c>
      <c r="P1141" s="247">
        <f>$P$755+(O1141*$P$758)</f>
        <v>-347.40029959450806</v>
      </c>
      <c r="Q1141" s="247">
        <f>_xlfn.NORM.DIST(P1141,P$752,P$753,0)</f>
        <v>1.3151920265338818E-4</v>
      </c>
      <c r="R1141" s="247">
        <f>_xlfn.NORM.DIST(P1141,P$752,P$753,1)</f>
        <v>6.569119135546763E-3</v>
      </c>
      <c r="S1141" s="253">
        <f>IF(OR(R1141&lt;$T$757,R1141&gt;$T$758),Q1141,"")</f>
        <v>1.3151920265338818E-4</v>
      </c>
      <c r="T1141" s="253" t="str">
        <f>IF(AND(R1141&gt;$T$757,R1141&lt;$T$758),Q1141,"")</f>
        <v/>
      </c>
      <c r="U1141" s="253" t="str">
        <f>IF(Q1141=MAX($Q$761:$Q$2761),Q1141,"")</f>
        <v/>
      </c>
      <c r="V1141" s="253">
        <f>_xlfn.NORM.DIST(P1141,$T$753,$T$754,0)</f>
        <v>3.5874294972763154E-60</v>
      </c>
      <c r="W1141" s="253" t="str">
        <f>IF(V1141=MAX($V$761:$V$2761),Q1141,"")</f>
        <v/>
      </c>
      <c r="X1141" s="253" t="str">
        <f t="shared" si="176"/>
        <v/>
      </c>
      <c r="AB1141" s="253">
        <v>380</v>
      </c>
      <c r="AC1141" s="253">
        <f t="shared" si="192"/>
        <v>-537.57805174374698</v>
      </c>
      <c r="AD1141" s="253">
        <f t="shared" si="177"/>
        <v>8.4991956528011894E-5</v>
      </c>
      <c r="AE1141" s="253">
        <f t="shared" si="178"/>
        <v>6.569119135546763E-3</v>
      </c>
      <c r="AF1141" s="253">
        <f>IF(OR(AE1141&lt;$T$757,AE1141&gt;$T$758),AD1141,"")</f>
        <v>8.4991956528011894E-5</v>
      </c>
      <c r="AG1141" s="253" t="str">
        <f t="shared" si="179"/>
        <v/>
      </c>
      <c r="AH1141" s="253" t="str">
        <f t="shared" si="180"/>
        <v/>
      </c>
      <c r="AI1141" s="253">
        <f t="shared" si="181"/>
        <v>1.4559599724633147E-3</v>
      </c>
      <c r="AJ1141" s="253" t="str">
        <f t="shared" si="182"/>
        <v/>
      </c>
      <c r="AK1141" s="253" t="str">
        <f t="shared" si="183"/>
        <v/>
      </c>
      <c r="AO1141" s="253">
        <v>380</v>
      </c>
      <c r="AP1141" s="253">
        <f t="shared" si="184"/>
        <v>-3169.2926471419364</v>
      </c>
      <c r="AQ1141" s="253">
        <f t="shared" si="185"/>
        <v>1.4416406274573881E-5</v>
      </c>
      <c r="AR1141" s="253">
        <f t="shared" si="186"/>
        <v>6.569119135546763E-3</v>
      </c>
      <c r="AS1141" s="253">
        <f>IF(OR(AR1141&lt;$T$757,AR1141&gt;$T$758),AQ1141,"")</f>
        <v>1.4416406274573881E-5</v>
      </c>
      <c r="AT1141" s="253" t="str">
        <f t="shared" si="187"/>
        <v/>
      </c>
      <c r="AU1141" s="253" t="str">
        <f t="shared" si="188"/>
        <v/>
      </c>
      <c r="AV1141" s="253">
        <f t="shared" si="189"/>
        <v>0</v>
      </c>
      <c r="AW1141" s="253">
        <f t="shared" si="190"/>
        <v>1.4416406274573881E-5</v>
      </c>
      <c r="AX1141" s="253" t="str">
        <f t="shared" si="191"/>
        <v/>
      </c>
      <c r="AZ1141" s="259"/>
      <c r="BA1141" s="259">
        <f>BA1140+$BD$753</f>
        <v>2.4640000000000049</v>
      </c>
      <c r="BB1141" s="274">
        <f t="shared" ref="BB1141:BB1204" si="195">_xlfn.CHISQ.DIST.RT(BA1141,7)</f>
        <v>0.92978341637378525</v>
      </c>
      <c r="BC1141" s="259">
        <f t="shared" ref="BC1141:BC1204" si="196">BB1141-BB1142</f>
        <v>4.7398422697964016E-4</v>
      </c>
      <c r="BD1141" s="259" t="str">
        <f t="shared" si="193"/>
        <v/>
      </c>
      <c r="BE1141" s="254" t="str">
        <f t="shared" si="194"/>
        <v/>
      </c>
    </row>
    <row r="1142" spans="1:57" ht="20.100000000000001" customHeight="1" x14ac:dyDescent="0.25">
      <c r="A1142" s="247">
        <v>381</v>
      </c>
      <c r="B1142" s="247">
        <f>$B$755+(A1142*$B$758)</f>
        <v>-5951.726463800187</v>
      </c>
      <c r="C1142" s="247">
        <f>_xlfn.NORM.DIST($B1142,$B$752,$B$753,0)</f>
        <v>7.7406972006472639E-6</v>
      </c>
      <c r="D1142" s="247">
        <f>_xlfn.NORM.DIST($B1142,$B$752,$B$753,1)</f>
        <v>6.6431789102859009E-3</v>
      </c>
      <c r="E1142" s="247">
        <f>IF(OR(D1142&lt;$F$757,D1142&gt;$F$758),C1142,"")</f>
        <v>7.7406972006472639E-6</v>
      </c>
      <c r="F1142" s="247" t="str">
        <f>IF(AND(D1142&gt;$F$757,D1142&lt;$F$758),C1142,"")</f>
        <v/>
      </c>
      <c r="G1142" s="247" t="str">
        <f>IF(C1142=MAX($C$761:$C$2761),C1142,"")</f>
        <v/>
      </c>
      <c r="H1142" s="247">
        <f>_xlfn.NORM.DIST(B1142,$F$753,$F$754,0)</f>
        <v>0</v>
      </c>
      <c r="I1142" s="247">
        <f>IF(H1142=MAX($H$761:$H$2761),C1142,"")</f>
        <v>7.7406972006472639E-6</v>
      </c>
      <c r="J1142" s="247" t="str">
        <f>IF(I1142=MIN($I$761:$I$2761),I1142,"")</f>
        <v/>
      </c>
      <c r="K1142" s="247"/>
      <c r="L1142" s="247"/>
      <c r="M1142" s="247"/>
      <c r="N1142" s="247"/>
      <c r="O1142" s="247">
        <v>381</v>
      </c>
      <c r="P1142" s="247">
        <f>$P$755+(O1142*$P$758)</f>
        <v>-346.83997653064591</v>
      </c>
      <c r="Q1142" s="247">
        <f>_xlfn.NORM.DIST(P1142,P$752,P$753,0)</f>
        <v>1.3282930312182649E-4</v>
      </c>
      <c r="R1142" s="247">
        <f>_xlfn.NORM.DIST(P1142,P$752,P$753,1)</f>
        <v>6.6431789102859009E-3</v>
      </c>
      <c r="S1142" s="253">
        <f>IF(OR(R1142&lt;$T$757,R1142&gt;$T$758),Q1142,"")</f>
        <v>1.3282930312182649E-4</v>
      </c>
      <c r="T1142" s="253" t="str">
        <f>IF(AND(R1142&gt;$T$757,R1142&lt;$T$758),Q1142,"")</f>
        <v/>
      </c>
      <c r="U1142" s="253" t="str">
        <f>IF(Q1142=MAX($Q$761:$Q$2761),Q1142,"")</f>
        <v/>
      </c>
      <c r="V1142" s="253">
        <f>_xlfn.NORM.DIST(P1142,$T$753,$T$754,0)</f>
        <v>3.3624779659173127E-60</v>
      </c>
      <c r="W1142" s="253" t="str">
        <f>IF(V1142=MAX($V$761:$V$2761),Q1142,"")</f>
        <v/>
      </c>
      <c r="X1142" s="253" t="str">
        <f t="shared" si="176"/>
        <v/>
      </c>
      <c r="AB1142" s="253">
        <v>381</v>
      </c>
      <c r="AC1142" s="253">
        <f t="shared" si="192"/>
        <v>-536.71099036996679</v>
      </c>
      <c r="AD1142" s="253">
        <f t="shared" si="177"/>
        <v>8.583858576400482E-5</v>
      </c>
      <c r="AE1142" s="253">
        <f t="shared" si="178"/>
        <v>6.6431789102859009E-3</v>
      </c>
      <c r="AF1142" s="253">
        <f>IF(OR(AE1142&lt;$T$757,AE1142&gt;$T$758),AD1142,"")</f>
        <v>8.583858576400482E-5</v>
      </c>
      <c r="AG1142" s="253" t="str">
        <f t="shared" si="179"/>
        <v/>
      </c>
      <c r="AH1142" s="253" t="str">
        <f t="shared" si="180"/>
        <v/>
      </c>
      <c r="AI1142" s="253">
        <f t="shared" si="181"/>
        <v>1.4599407346865499E-3</v>
      </c>
      <c r="AJ1142" s="253" t="str">
        <f t="shared" si="182"/>
        <v/>
      </c>
      <c r="AK1142" s="253" t="str">
        <f t="shared" si="183"/>
        <v/>
      </c>
      <c r="AO1142" s="253">
        <v>381</v>
      </c>
      <c r="AP1142" s="253">
        <f t="shared" si="184"/>
        <v>-3164.1808848078363</v>
      </c>
      <c r="AQ1142" s="253">
        <f t="shared" si="185"/>
        <v>1.4560012228932437E-5</v>
      </c>
      <c r="AR1142" s="253">
        <f t="shared" si="186"/>
        <v>6.6431789102859009E-3</v>
      </c>
      <c r="AS1142" s="253">
        <f>IF(OR(AR1142&lt;$T$757,AR1142&gt;$T$758),AQ1142,"")</f>
        <v>1.4560012228932437E-5</v>
      </c>
      <c r="AT1142" s="253" t="str">
        <f t="shared" si="187"/>
        <v/>
      </c>
      <c r="AU1142" s="253" t="str">
        <f t="shared" si="188"/>
        <v/>
      </c>
      <c r="AV1142" s="253">
        <f t="shared" si="189"/>
        <v>0</v>
      </c>
      <c r="AW1142" s="253">
        <f t="shared" si="190"/>
        <v>1.4560012228932437E-5</v>
      </c>
      <c r="AX1142" s="253" t="str">
        <f t="shared" si="191"/>
        <v/>
      </c>
      <c r="AZ1142" s="259"/>
      <c r="BA1142" s="259">
        <f>BA1141+$BD$753</f>
        <v>2.470400000000005</v>
      </c>
      <c r="BB1142" s="274">
        <f t="shared" si="195"/>
        <v>0.92930943214680561</v>
      </c>
      <c r="BC1142" s="259">
        <f t="shared" si="196"/>
        <v>4.7553987203396986E-4</v>
      </c>
      <c r="BD1142" s="259" t="str">
        <f t="shared" si="193"/>
        <v/>
      </c>
      <c r="BE1142" s="254" t="str">
        <f t="shared" si="194"/>
        <v/>
      </c>
    </row>
    <row r="1143" spans="1:57" ht="20.100000000000001" customHeight="1" x14ac:dyDescent="0.25">
      <c r="A1143" s="247">
        <v>382</v>
      </c>
      <c r="B1143" s="247">
        <f>$B$755+(A1143*$B$758)</f>
        <v>-5942.1113968150494</v>
      </c>
      <c r="C1143" s="247">
        <f>_xlfn.NORM.DIST($B1143,$B$752,$B$753,0)</f>
        <v>7.8176794199225727E-6</v>
      </c>
      <c r="D1143" s="247">
        <f>_xlfn.NORM.DIST($B1143,$B$752,$B$753,1)</f>
        <v>6.7179758162999237E-3</v>
      </c>
      <c r="E1143" s="247">
        <f>IF(OR(D1143&lt;$F$757,D1143&gt;$F$758),C1143,"")</f>
        <v>7.8176794199225727E-6</v>
      </c>
      <c r="F1143" s="247" t="str">
        <f>IF(AND(D1143&gt;$F$757,D1143&lt;$F$758),C1143,"")</f>
        <v/>
      </c>
      <c r="G1143" s="247" t="str">
        <f>IF(C1143=MAX($C$761:$C$2761),C1143,"")</f>
        <v/>
      </c>
      <c r="H1143" s="247">
        <f>_xlfn.NORM.DIST(B1143,$F$753,$F$754,0)</f>
        <v>0</v>
      </c>
      <c r="I1143" s="247">
        <f>IF(H1143=MAX($H$761:$H$2761),C1143,"")</f>
        <v>7.8176794199225727E-6</v>
      </c>
      <c r="J1143" s="247" t="str">
        <f>IF(I1143=MIN($I$761:$I$2761),I1143,"")</f>
        <v/>
      </c>
      <c r="K1143" s="247"/>
      <c r="L1143" s="247"/>
      <c r="M1143" s="247"/>
      <c r="N1143" s="247"/>
      <c r="O1143" s="247">
        <v>382</v>
      </c>
      <c r="P1143" s="247">
        <f>$P$755+(O1143*$P$758)</f>
        <v>-346.27965346678383</v>
      </c>
      <c r="Q1143" s="247">
        <f>_xlfn.NORM.DIST(P1143,P$752,P$753,0)</f>
        <v>1.3415030745438916E-4</v>
      </c>
      <c r="R1143" s="247">
        <f>_xlfn.NORM.DIST(P1143,P$752,P$753,1)</f>
        <v>6.7179758162999237E-3</v>
      </c>
      <c r="S1143" s="253">
        <f>IF(OR(R1143&lt;$T$757,R1143&gt;$T$758),Q1143,"")</f>
        <v>1.3415030745438916E-4</v>
      </c>
      <c r="T1143" s="253" t="str">
        <f>IF(AND(R1143&gt;$T$757,R1143&lt;$T$758),Q1143,"")</f>
        <v/>
      </c>
      <c r="U1143" s="253" t="str">
        <f>IF(Q1143=MAX($Q$761:$Q$2761),Q1143,"")</f>
        <v/>
      </c>
      <c r="V1143" s="253">
        <f>_xlfn.NORM.DIST(P1143,$T$753,$T$754,0)</f>
        <v>3.1515817052800202E-60</v>
      </c>
      <c r="W1143" s="253" t="str">
        <f>IF(V1143=MAX($V$761:$V$2761),Q1143,"")</f>
        <v/>
      </c>
      <c r="X1143" s="253" t="str">
        <f t="shared" si="176"/>
        <v/>
      </c>
      <c r="AB1143" s="253">
        <v>382</v>
      </c>
      <c r="AC1143" s="253">
        <f t="shared" si="192"/>
        <v>-535.84392899618661</v>
      </c>
      <c r="AD1143" s="253">
        <f t="shared" si="177"/>
        <v>8.6692261429164994E-5</v>
      </c>
      <c r="AE1143" s="253">
        <f t="shared" si="178"/>
        <v>6.7179758162999098E-3</v>
      </c>
      <c r="AF1143" s="253">
        <f>IF(OR(AE1143&lt;$T$757,AE1143&gt;$T$758),AD1143,"")</f>
        <v>8.6692261429164994E-5</v>
      </c>
      <c r="AG1143" s="253" t="str">
        <f t="shared" si="179"/>
        <v/>
      </c>
      <c r="AH1143" s="253" t="str">
        <f t="shared" si="180"/>
        <v/>
      </c>
      <c r="AI1143" s="253">
        <f t="shared" si="181"/>
        <v>1.4639089580413913E-3</v>
      </c>
      <c r="AJ1143" s="253" t="str">
        <f t="shared" si="182"/>
        <v/>
      </c>
      <c r="AK1143" s="253" t="str">
        <f t="shared" si="183"/>
        <v/>
      </c>
      <c r="AO1143" s="253">
        <v>382</v>
      </c>
      <c r="AP1143" s="253">
        <f t="shared" si="184"/>
        <v>-3159.0691224737366</v>
      </c>
      <c r="AQ1143" s="253">
        <f t="shared" si="185"/>
        <v>1.4704813404460285E-5</v>
      </c>
      <c r="AR1143" s="253">
        <f t="shared" si="186"/>
        <v>6.7179758162999237E-3</v>
      </c>
      <c r="AS1143" s="253">
        <f>IF(OR(AR1143&lt;$T$757,AR1143&gt;$T$758),AQ1143,"")</f>
        <v>1.4704813404460285E-5</v>
      </c>
      <c r="AT1143" s="253" t="str">
        <f t="shared" si="187"/>
        <v/>
      </c>
      <c r="AU1143" s="253" t="str">
        <f t="shared" si="188"/>
        <v/>
      </c>
      <c r="AV1143" s="253">
        <f t="shared" si="189"/>
        <v>0</v>
      </c>
      <c r="AW1143" s="253">
        <f t="shared" si="190"/>
        <v>1.4704813404460285E-5</v>
      </c>
      <c r="AX1143" s="253" t="str">
        <f t="shared" si="191"/>
        <v/>
      </c>
      <c r="AZ1143" s="259"/>
      <c r="BA1143" s="259">
        <f>BA1142+$BD$753</f>
        <v>2.4768000000000052</v>
      </c>
      <c r="BB1143" s="274">
        <f t="shared" si="195"/>
        <v>0.92883389227477164</v>
      </c>
      <c r="BC1143" s="259">
        <f t="shared" si="196"/>
        <v>4.7709263829909254E-4</v>
      </c>
      <c r="BD1143" s="259" t="str">
        <f t="shared" si="193"/>
        <v/>
      </c>
      <c r="BE1143" s="254" t="str">
        <f t="shared" si="194"/>
        <v/>
      </c>
    </row>
    <row r="1144" spans="1:57" ht="20.100000000000001" customHeight="1" x14ac:dyDescent="0.25">
      <c r="A1144" s="247">
        <v>383</v>
      </c>
      <c r="B1144" s="247">
        <f>$B$755+(A1144*$B$758)</f>
        <v>-5932.4963298299117</v>
      </c>
      <c r="C1144" s="247">
        <f>_xlfn.NORM.DIST($B1144,$B$752,$B$753,0)</f>
        <v>7.895300911345454E-6</v>
      </c>
      <c r="D1144" s="247">
        <f>_xlfn.NORM.DIST($B1144,$B$752,$B$753,1)</f>
        <v>6.7935159817483944E-3</v>
      </c>
      <c r="E1144" s="247">
        <f>IF(OR(D1144&lt;$F$757,D1144&gt;$F$758),C1144,"")</f>
        <v>7.895300911345454E-6</v>
      </c>
      <c r="F1144" s="247" t="str">
        <f>IF(AND(D1144&gt;$F$757,D1144&lt;$F$758),C1144,"")</f>
        <v/>
      </c>
      <c r="G1144" s="247" t="str">
        <f>IF(C1144=MAX($C$761:$C$2761),C1144,"")</f>
        <v/>
      </c>
      <c r="H1144" s="247">
        <f>_xlfn.NORM.DIST(B1144,$F$753,$F$754,0)</f>
        <v>0</v>
      </c>
      <c r="I1144" s="247">
        <f>IF(H1144=MAX($H$761:$H$2761),C1144,"")</f>
        <v>7.895300911345454E-6</v>
      </c>
      <c r="J1144" s="247" t="str">
        <f>IF(I1144=MIN($I$761:$I$2761),I1144,"")</f>
        <v/>
      </c>
      <c r="K1144" s="247"/>
      <c r="L1144" s="247"/>
      <c r="M1144" s="247"/>
      <c r="N1144" s="247"/>
      <c r="O1144" s="247">
        <v>383</v>
      </c>
      <c r="P1144" s="247">
        <f>$P$755+(O1144*$P$758)</f>
        <v>-345.71933040292174</v>
      </c>
      <c r="Q1144" s="247">
        <f>_xlfn.NORM.DIST(P1144,P$752,P$753,0)</f>
        <v>1.3548228160939357E-4</v>
      </c>
      <c r="R1144" s="247">
        <f>_xlfn.NORM.DIST(P1144,P$752,P$753,1)</f>
        <v>6.7935159817483883E-3</v>
      </c>
      <c r="S1144" s="253">
        <f>IF(OR(R1144&lt;$T$757,R1144&gt;$T$758),Q1144,"")</f>
        <v>1.3548228160939357E-4</v>
      </c>
      <c r="T1144" s="253" t="str">
        <f>IF(AND(R1144&gt;$T$757,R1144&lt;$T$758),Q1144,"")</f>
        <v/>
      </c>
      <c r="U1144" s="253" t="str">
        <f>IF(Q1144=MAX($Q$761:$Q$2761),Q1144,"")</f>
        <v/>
      </c>
      <c r="V1144" s="253">
        <f>_xlfn.NORM.DIST(P1144,$T$753,$T$754,0)</f>
        <v>2.9538656989060162E-60</v>
      </c>
      <c r="W1144" s="253" t="str">
        <f>IF(V1144=MAX($V$761:$V$2761),Q1144,"")</f>
        <v/>
      </c>
      <c r="X1144" s="253" t="str">
        <f t="shared" si="176"/>
        <v/>
      </c>
      <c r="AB1144" s="253">
        <v>383</v>
      </c>
      <c r="AC1144" s="253">
        <f t="shared" si="192"/>
        <v>-534.9768676224063</v>
      </c>
      <c r="AD1144" s="253">
        <f t="shared" si="177"/>
        <v>8.7553026147887831E-5</v>
      </c>
      <c r="AE1144" s="253">
        <f t="shared" si="178"/>
        <v>6.7935159817483944E-3</v>
      </c>
      <c r="AF1144" s="253">
        <f>IF(OR(AE1144&lt;$T$757,AE1144&gt;$T$758),AD1144,"")</f>
        <v>8.7553026147887831E-5</v>
      </c>
      <c r="AG1144" s="253" t="str">
        <f t="shared" si="179"/>
        <v/>
      </c>
      <c r="AH1144" s="253" t="str">
        <f t="shared" si="180"/>
        <v/>
      </c>
      <c r="AI1144" s="253">
        <f t="shared" si="181"/>
        <v>1.4678644812915931E-3</v>
      </c>
      <c r="AJ1144" s="253" t="str">
        <f t="shared" si="182"/>
        <v/>
      </c>
      <c r="AK1144" s="253" t="str">
        <f t="shared" si="183"/>
        <v/>
      </c>
      <c r="AO1144" s="253">
        <v>383</v>
      </c>
      <c r="AP1144" s="253">
        <f t="shared" si="184"/>
        <v>-3153.9573601396369</v>
      </c>
      <c r="AQ1144" s="253">
        <f t="shared" si="185"/>
        <v>1.4850817031142711E-5</v>
      </c>
      <c r="AR1144" s="253">
        <f t="shared" si="186"/>
        <v>6.7935159817483883E-3</v>
      </c>
      <c r="AS1144" s="253">
        <f>IF(OR(AR1144&lt;$T$757,AR1144&gt;$T$758),AQ1144,"")</f>
        <v>1.4850817031142711E-5</v>
      </c>
      <c r="AT1144" s="253" t="str">
        <f t="shared" si="187"/>
        <v/>
      </c>
      <c r="AU1144" s="253" t="str">
        <f t="shared" si="188"/>
        <v/>
      </c>
      <c r="AV1144" s="253">
        <f t="shared" si="189"/>
        <v>0</v>
      </c>
      <c r="AW1144" s="253">
        <f t="shared" si="190"/>
        <v>1.4850817031142711E-5</v>
      </c>
      <c r="AX1144" s="253" t="str">
        <f t="shared" si="191"/>
        <v/>
      </c>
      <c r="AZ1144" s="259"/>
      <c r="BA1144" s="259">
        <f>BA1143+$BD$753</f>
        <v>2.4832000000000054</v>
      </c>
      <c r="BB1144" s="274">
        <f t="shared" si="195"/>
        <v>0.92835679963647255</v>
      </c>
      <c r="BC1144" s="259">
        <f t="shared" si="196"/>
        <v>4.7864250560791799E-4</v>
      </c>
      <c r="BD1144" s="259" t="str">
        <f t="shared" si="193"/>
        <v/>
      </c>
      <c r="BE1144" s="254" t="str">
        <f t="shared" si="194"/>
        <v/>
      </c>
    </row>
    <row r="1145" spans="1:57" ht="20.100000000000001" customHeight="1" x14ac:dyDescent="0.25">
      <c r="A1145" s="247">
        <v>384</v>
      </c>
      <c r="B1145" s="247">
        <f>$B$755+(A1145*$B$758)</f>
        <v>-5922.881262844774</v>
      </c>
      <c r="C1145" s="247">
        <f>_xlfn.NORM.DIST($B1145,$B$752,$B$753,0)</f>
        <v>7.9735655260298408E-6</v>
      </c>
      <c r="D1145" s="247">
        <f>_xlfn.NORM.DIST($B1145,$B$752,$B$753,1)</f>
        <v>6.8698055717843773E-3</v>
      </c>
      <c r="E1145" s="247">
        <f>IF(OR(D1145&lt;$F$757,D1145&gt;$F$758),C1145,"")</f>
        <v>7.9735655260298408E-6</v>
      </c>
      <c r="F1145" s="247" t="str">
        <f>IF(AND(D1145&gt;$F$757,D1145&lt;$F$758),C1145,"")</f>
        <v/>
      </c>
      <c r="G1145" s="247" t="str">
        <f>IF(C1145=MAX($C$761:$C$2761),C1145,"")</f>
        <v/>
      </c>
      <c r="H1145" s="247">
        <f>_xlfn.NORM.DIST(B1145,$F$753,$F$754,0)</f>
        <v>0</v>
      </c>
      <c r="I1145" s="247">
        <f>IF(H1145=MAX($H$761:$H$2761),C1145,"")</f>
        <v>7.9735655260298408E-6</v>
      </c>
      <c r="J1145" s="247" t="str">
        <f>IF(I1145=MIN($I$761:$I$2761),I1145,"")</f>
        <v/>
      </c>
      <c r="K1145" s="247"/>
      <c r="L1145" s="247"/>
      <c r="M1145" s="247"/>
      <c r="N1145" s="247"/>
      <c r="O1145" s="247">
        <v>384</v>
      </c>
      <c r="P1145" s="247">
        <f>$P$755+(O1145*$P$758)</f>
        <v>-345.1590073390596</v>
      </c>
      <c r="Q1145" s="247">
        <f>_xlfn.NORM.DIST(P1145,P$752,P$753,0)</f>
        <v>1.3682529167142741E-4</v>
      </c>
      <c r="R1145" s="247">
        <f>_xlfn.NORM.DIST(P1145,P$752,P$753,1)</f>
        <v>6.8698055717843773E-3</v>
      </c>
      <c r="S1145" s="253">
        <f>IF(OR(R1145&lt;$T$757,R1145&gt;$T$758),Q1145,"")</f>
        <v>1.3682529167142741E-4</v>
      </c>
      <c r="T1145" s="253" t="str">
        <f>IF(AND(R1145&gt;$T$757,R1145&lt;$T$758),Q1145,"")</f>
        <v/>
      </c>
      <c r="U1145" s="253" t="str">
        <f>IF(Q1145=MAX($Q$761:$Q$2761),Q1145,"")</f>
        <v/>
      </c>
      <c r="V1145" s="253">
        <f>_xlfn.NORM.DIST(P1145,$T$753,$T$754,0)</f>
        <v>2.7685092055561655E-60</v>
      </c>
      <c r="W1145" s="253" t="str">
        <f>IF(V1145=MAX($V$761:$V$2761),Q1145,"")</f>
        <v/>
      </c>
      <c r="X1145" s="253" t="str">
        <f t="shared" ref="X1145:X1208" si="197">IF(W1145=MIN($W$761:$W$2761),W1145,"")</f>
        <v/>
      </c>
      <c r="AB1145" s="253">
        <v>384</v>
      </c>
      <c r="AC1145" s="253">
        <f t="shared" si="192"/>
        <v>-534.109806248626</v>
      </c>
      <c r="AD1145" s="253">
        <f t="shared" ref="AD1145:AD1208" si="198">_xlfn.NORM.DIST(AC1145,AC$752,AC$753,0)</f>
        <v>8.8420922626167696E-5</v>
      </c>
      <c r="AE1145" s="253">
        <f t="shared" ref="AE1145:AE1208" si="199">_xlfn.NORM.DIST(AC1145,AC$752,AC$753,1)</f>
        <v>6.8698055717843773E-3</v>
      </c>
      <c r="AF1145" s="253">
        <f>IF(OR(AE1145&lt;$T$757,AE1145&gt;$T$758),AD1145,"")</f>
        <v>8.8420922626167696E-5</v>
      </c>
      <c r="AG1145" s="253" t="str">
        <f t="shared" ref="AG1145:AG1208" si="200">IF(AND(AE1145&gt;$AG$757,AE1145&lt;$AG$758),AD1145,"")</f>
        <v/>
      </c>
      <c r="AH1145" s="253" t="str">
        <f t="shared" ref="AH1145:AH1208" si="201">IF(AD1145=MAX($AD$761:$AD$2761),AD1145,"")</f>
        <v/>
      </c>
      <c r="AI1145" s="253">
        <f t="shared" ref="AI1145:AI1208" si="202">_xlfn.NORM.DIST(AC1145,$AG$753,$AG$754,0)</f>
        <v>1.4718071433743774E-3</v>
      </c>
      <c r="AJ1145" s="253" t="str">
        <f t="shared" ref="AJ1145:AJ1208" si="203">IF(AI1145=MAX($AI$761:$AI$2761),AD1145,"")</f>
        <v/>
      </c>
      <c r="AK1145" s="253" t="str">
        <f t="shared" ref="AK1145:AK1208" si="204">IF(AJ1145=MIN($AJ$761:$AJ$2761),AJ1145,"")</f>
        <v/>
      </c>
      <c r="AO1145" s="253">
        <v>384</v>
      </c>
      <c r="AP1145" s="253">
        <f t="shared" ref="AP1145:AP1208" si="205">AP$755+(AO1145*AP$758)</f>
        <v>-3148.8455978055367</v>
      </c>
      <c r="AQ1145" s="253">
        <f t="shared" ref="AQ1145:AQ1208" si="206">_xlfn.NORM.DIST(AP1145,AP$752,AP$753,0)</f>
        <v>1.4998030352806061E-5</v>
      </c>
      <c r="AR1145" s="253">
        <f t="shared" ref="AR1145:AR1208" si="207">_xlfn.NORM.DIST(AP1145,AP$752,AP$753,1)</f>
        <v>6.8698055717843773E-3</v>
      </c>
      <c r="AS1145" s="253">
        <f>IF(OR(AR1145&lt;$T$757,AR1145&gt;$T$758),AQ1145,"")</f>
        <v>1.4998030352806061E-5</v>
      </c>
      <c r="AT1145" s="253" t="str">
        <f t="shared" ref="AT1145:AT1208" si="208">IF(AND(AR1145&gt;$AG$757,AR1145&lt;$AG$758),AQ1145,"")</f>
        <v/>
      </c>
      <c r="AU1145" s="253" t="str">
        <f t="shared" ref="AU1145:AU1208" si="209">IF(AQ1145=MAX($AQ$761:$AQ$2761),AQ1145,"")</f>
        <v/>
      </c>
      <c r="AV1145" s="253">
        <f t="shared" ref="AV1145:AV1208" si="210">_xlfn.NORM.DIST(AP1145,$AT$753,$AT$754,0)</f>
        <v>0</v>
      </c>
      <c r="AW1145" s="253">
        <f t="shared" ref="AW1145:AW1208" si="211">IF(AV1145=MAX($AV$761:$AV$2761),AQ1145,"")</f>
        <v>1.4998030352806061E-5</v>
      </c>
      <c r="AX1145" s="253" t="str">
        <f t="shared" ref="AX1145:AX1208" si="212">IF(AW1145=MIN($AW$761:$AW$2761),AW1145,"")</f>
        <v/>
      </c>
      <c r="AZ1145" s="259"/>
      <c r="BA1145" s="259">
        <f>BA1144+$BD$753</f>
        <v>2.4896000000000056</v>
      </c>
      <c r="BB1145" s="274">
        <f t="shared" si="195"/>
        <v>0.92787815713086463</v>
      </c>
      <c r="BC1145" s="259">
        <f t="shared" si="196"/>
        <v>4.8018945395578161E-4</v>
      </c>
      <c r="BD1145" s="259" t="str">
        <f t="shared" si="193"/>
        <v/>
      </c>
      <c r="BE1145" s="254" t="str">
        <f t="shared" si="194"/>
        <v/>
      </c>
    </row>
    <row r="1146" spans="1:57" ht="20.100000000000001" customHeight="1" x14ac:dyDescent="0.25">
      <c r="A1146" s="248">
        <v>385</v>
      </c>
      <c r="B1146" s="247">
        <f>$B$755+(A1146*$B$758)</f>
        <v>-5913.2661958596364</v>
      </c>
      <c r="C1146" s="247">
        <f>_xlfn.NORM.DIST($B1146,$B$752,$B$753,0)</f>
        <v>8.0524771222734919E-6</v>
      </c>
      <c r="D1146" s="247">
        <f>_xlfn.NORM.DIST($B1146,$B$752,$B$753,1)</f>
        <v>6.9468507886243092E-3</v>
      </c>
      <c r="E1146" s="247">
        <f>IF(OR(D1146&lt;$F$757,D1146&gt;$F$758),C1146,"")</f>
        <v>8.0524771222734919E-6</v>
      </c>
      <c r="F1146" s="247" t="str">
        <f>IF(AND(D1146&gt;$F$757,D1146&lt;$F$758),C1146,"")</f>
        <v/>
      </c>
      <c r="G1146" s="247" t="str">
        <f>IF(C1146=MAX($C$761:$C$2761),C1146,"")</f>
        <v/>
      </c>
      <c r="H1146" s="247">
        <f>_xlfn.NORM.DIST(B1146,$F$753,$F$754,0)</f>
        <v>0</v>
      </c>
      <c r="I1146" s="247">
        <f>IF(H1146=MAX($H$761:$H$2761),C1146,"")</f>
        <v>8.0524771222734919E-6</v>
      </c>
      <c r="J1146" s="247" t="str">
        <f>IF(I1146=MIN($I$761:$I$2761),I1146,"")</f>
        <v/>
      </c>
      <c r="K1146" s="247"/>
      <c r="L1146" s="247"/>
      <c r="M1146" s="247"/>
      <c r="N1146" s="247"/>
      <c r="O1146" s="248">
        <v>385</v>
      </c>
      <c r="P1146" s="247">
        <f>$P$755+(O1146*$P$758)</f>
        <v>-344.59868427519746</v>
      </c>
      <c r="Q1146" s="247">
        <f>_xlfn.NORM.DIST(P1146,P$752,P$753,0)</f>
        <v>1.3817940384835105E-4</v>
      </c>
      <c r="R1146" s="247">
        <f>_xlfn.NORM.DIST(P1146,P$752,P$753,1)</f>
        <v>6.9468507886243092E-3</v>
      </c>
      <c r="S1146" s="253">
        <f>IF(OR(R1146&lt;$T$757,R1146&gt;$T$758),Q1146,"")</f>
        <v>1.3817940384835105E-4</v>
      </c>
      <c r="T1146" s="253" t="str">
        <f>IF(AND(R1146&gt;$T$757,R1146&lt;$T$758),Q1146,"")</f>
        <v/>
      </c>
      <c r="U1146" s="253" t="str">
        <f>IF(Q1146=MAX($Q$761:$Q$2761),Q1146,"")</f>
        <v/>
      </c>
      <c r="V1146" s="253">
        <f>_xlfn.NORM.DIST(P1146,$T$753,$T$754,0)</f>
        <v>2.5947424051053348E-60</v>
      </c>
      <c r="W1146" s="253" t="str">
        <f>IF(V1146=MAX($V$761:$V$2761),Q1146,"")</f>
        <v/>
      </c>
      <c r="X1146" s="253" t="str">
        <f t="shared" si="197"/>
        <v/>
      </c>
      <c r="AB1146" s="259">
        <v>385</v>
      </c>
      <c r="AC1146" s="253">
        <f t="shared" ref="AC1146:AC1209" si="213">$AC$755+(AB1146*$AC$758)</f>
        <v>-533.24274487484581</v>
      </c>
      <c r="AD1146" s="253">
        <f t="shared" si="198"/>
        <v>8.9295993649662677E-5</v>
      </c>
      <c r="AE1146" s="253">
        <f t="shared" si="199"/>
        <v>6.9468507886243092E-3</v>
      </c>
      <c r="AF1146" s="253">
        <f>IF(OR(AE1146&lt;$T$757,AE1146&gt;$T$758),AD1146,"")</f>
        <v>8.9295993649662677E-5</v>
      </c>
      <c r="AG1146" s="253" t="str">
        <f t="shared" si="200"/>
        <v/>
      </c>
      <c r="AH1146" s="253" t="str">
        <f t="shared" si="201"/>
        <v/>
      </c>
      <c r="AI1146" s="253">
        <f t="shared" si="202"/>
        <v>1.4757367834112251E-3</v>
      </c>
      <c r="AJ1146" s="253" t="str">
        <f t="shared" si="203"/>
        <v/>
      </c>
      <c r="AK1146" s="253" t="str">
        <f t="shared" si="204"/>
        <v/>
      </c>
      <c r="AO1146" s="259">
        <v>385</v>
      </c>
      <c r="AP1146" s="253">
        <f t="shared" si="205"/>
        <v>-3143.7338354714366</v>
      </c>
      <c r="AQ1146" s="253">
        <f t="shared" si="206"/>
        <v>1.514646062678914E-5</v>
      </c>
      <c r="AR1146" s="253">
        <f t="shared" si="207"/>
        <v>6.9468507886243092E-3</v>
      </c>
      <c r="AS1146" s="253">
        <f>IF(OR(AR1146&lt;$T$757,AR1146&gt;$T$758),AQ1146,"")</f>
        <v>1.514646062678914E-5</v>
      </c>
      <c r="AT1146" s="253" t="str">
        <f t="shared" si="208"/>
        <v/>
      </c>
      <c r="AU1146" s="253" t="str">
        <f t="shared" si="209"/>
        <v/>
      </c>
      <c r="AV1146" s="253">
        <f t="shared" si="210"/>
        <v>0</v>
      </c>
      <c r="AW1146" s="253">
        <f t="shared" si="211"/>
        <v>1.514646062678914E-5</v>
      </c>
      <c r="AX1146" s="253" t="str">
        <f t="shared" si="212"/>
        <v/>
      </c>
      <c r="AZ1146" s="259"/>
      <c r="BA1146" s="259">
        <f>BA1145+$BD$753</f>
        <v>2.4960000000000058</v>
      </c>
      <c r="BB1146" s="274">
        <f t="shared" si="195"/>
        <v>0.92739796767690885</v>
      </c>
      <c r="BC1146" s="259">
        <f t="shared" si="196"/>
        <v>4.8173346349922319E-4</v>
      </c>
      <c r="BD1146" s="259" t="str">
        <f t="shared" si="193"/>
        <v/>
      </c>
      <c r="BE1146" s="254" t="str">
        <f t="shared" si="194"/>
        <v/>
      </c>
    </row>
    <row r="1147" spans="1:57" ht="20.100000000000001" customHeight="1" x14ac:dyDescent="0.25">
      <c r="A1147" s="247">
        <v>386</v>
      </c>
      <c r="B1147" s="247">
        <f>$B$755+(A1147*$B$758)</f>
        <v>-5903.6511288744987</v>
      </c>
      <c r="C1147" s="247">
        <f>_xlfn.NORM.DIST($B1147,$B$752,$B$753,0)</f>
        <v>8.1320395653810273E-6</v>
      </c>
      <c r="D1147" s="247">
        <f>_xlfn.NORM.DIST($B1147,$B$752,$B$753,1)</f>
        <v>7.0246578716162732E-3</v>
      </c>
      <c r="E1147" s="247">
        <f>IF(OR(D1147&lt;$F$757,D1147&gt;$F$758),C1147,"")</f>
        <v>8.1320395653810273E-6</v>
      </c>
      <c r="F1147" s="247" t="str">
        <f>IF(AND(D1147&gt;$F$757,D1147&lt;$F$758),C1147,"")</f>
        <v/>
      </c>
      <c r="G1147" s="247" t="str">
        <f>IF(C1147=MAX($C$761:$C$2761),C1147,"")</f>
        <v/>
      </c>
      <c r="H1147" s="247">
        <f>_xlfn.NORM.DIST(B1147,$F$753,$F$754,0)</f>
        <v>0</v>
      </c>
      <c r="I1147" s="247">
        <f>IF(H1147=MAX($H$761:$H$2761),C1147,"")</f>
        <v>8.1320395653810273E-6</v>
      </c>
      <c r="J1147" s="247" t="str">
        <f>IF(I1147=MIN($I$761:$I$2761),I1147,"")</f>
        <v/>
      </c>
      <c r="K1147" s="247"/>
      <c r="L1147" s="247"/>
      <c r="M1147" s="247"/>
      <c r="N1147" s="247"/>
      <c r="O1147" s="247">
        <v>386</v>
      </c>
      <c r="P1147" s="247">
        <f>$P$755+(O1147*$P$758)</f>
        <v>-344.03836121133537</v>
      </c>
      <c r="Q1147" s="247">
        <f>_xlfn.NORM.DIST(P1147,P$752,P$753,0)</f>
        <v>1.3954468446826214E-4</v>
      </c>
      <c r="R1147" s="247">
        <f>_xlfn.NORM.DIST(P1147,P$752,P$753,1)</f>
        <v>7.0246578716162732E-3</v>
      </c>
      <c r="S1147" s="253">
        <f>IF(OR(R1147&lt;$T$757,R1147&gt;$T$758),Q1147,"")</f>
        <v>1.3954468446826214E-4</v>
      </c>
      <c r="T1147" s="253" t="str">
        <f>IF(AND(R1147&gt;$T$757,R1147&lt;$T$758),Q1147,"")</f>
        <v/>
      </c>
      <c r="U1147" s="253" t="str">
        <f>IF(Q1147=MAX($Q$761:$Q$2761),Q1147,"")</f>
        <v/>
      </c>
      <c r="V1147" s="253">
        <f>_xlfn.NORM.DIST(P1147,$T$753,$T$754,0)</f>
        <v>2.4318432509427495E-60</v>
      </c>
      <c r="W1147" s="253" t="str">
        <f>IF(V1147=MAX($V$761:$V$2761),Q1147,"")</f>
        <v/>
      </c>
      <c r="X1147" s="253" t="str">
        <f t="shared" si="197"/>
        <v/>
      </c>
      <c r="AB1147" s="253">
        <v>386</v>
      </c>
      <c r="AC1147" s="253">
        <f t="shared" si="213"/>
        <v>-532.37568350106562</v>
      </c>
      <c r="AD1147" s="253">
        <f t="shared" si="198"/>
        <v>9.0178282081731592E-5</v>
      </c>
      <c r="AE1147" s="253">
        <f t="shared" si="199"/>
        <v>7.0246578716162611E-3</v>
      </c>
      <c r="AF1147" s="253">
        <f>IF(OR(AE1147&lt;$T$757,AE1147&gt;$T$758),AD1147,"")</f>
        <v>9.0178282081731592E-5</v>
      </c>
      <c r="AG1147" s="253" t="str">
        <f t="shared" si="200"/>
        <v/>
      </c>
      <c r="AH1147" s="253" t="str">
        <f t="shared" si="201"/>
        <v/>
      </c>
      <c r="AI1147" s="253">
        <f t="shared" si="202"/>
        <v>1.4796532407186818E-3</v>
      </c>
      <c r="AJ1147" s="253" t="str">
        <f t="shared" si="203"/>
        <v/>
      </c>
      <c r="AK1147" s="253" t="str">
        <f t="shared" si="204"/>
        <v/>
      </c>
      <c r="AO1147" s="253">
        <v>386</v>
      </c>
      <c r="AP1147" s="253">
        <f t="shared" si="205"/>
        <v>-3138.6220731373369</v>
      </c>
      <c r="AQ1147" s="253">
        <f t="shared" si="206"/>
        <v>1.5296115123610512E-5</v>
      </c>
      <c r="AR1147" s="253">
        <f t="shared" si="207"/>
        <v>7.0246578716162732E-3</v>
      </c>
      <c r="AS1147" s="253">
        <f>IF(OR(AR1147&lt;$T$757,AR1147&gt;$T$758),AQ1147,"")</f>
        <v>1.5296115123610512E-5</v>
      </c>
      <c r="AT1147" s="253" t="str">
        <f t="shared" si="208"/>
        <v/>
      </c>
      <c r="AU1147" s="253" t="str">
        <f t="shared" si="209"/>
        <v/>
      </c>
      <c r="AV1147" s="253">
        <f t="shared" si="210"/>
        <v>0</v>
      </c>
      <c r="AW1147" s="253">
        <f t="shared" si="211"/>
        <v>1.5296115123610512E-5</v>
      </c>
      <c r="AX1147" s="253" t="str">
        <f t="shared" si="212"/>
        <v/>
      </c>
      <c r="AZ1147" s="259"/>
      <c r="BA1147" s="259">
        <f>BA1146+$BD$753</f>
        <v>2.502400000000006</v>
      </c>
      <c r="BB1147" s="274">
        <f t="shared" si="195"/>
        <v>0.92691623421340963</v>
      </c>
      <c r="BC1147" s="259">
        <f t="shared" si="196"/>
        <v>4.8327451455598691E-4</v>
      </c>
      <c r="BD1147" s="259" t="str">
        <f t="shared" si="193"/>
        <v/>
      </c>
      <c r="BE1147" s="254" t="str">
        <f t="shared" si="194"/>
        <v/>
      </c>
    </row>
    <row r="1148" spans="1:57" ht="20.100000000000001" customHeight="1" x14ac:dyDescent="0.25">
      <c r="A1148" s="247">
        <v>387</v>
      </c>
      <c r="B1148" s="247">
        <f>$B$755+(A1148*$B$758)</f>
        <v>-5894.036061889361</v>
      </c>
      <c r="C1148" s="247">
        <f>_xlfn.NORM.DIST($B1148,$B$752,$B$753,0)</f>
        <v>8.2122567274847082E-6</v>
      </c>
      <c r="D1148" s="247">
        <f>_xlfn.NORM.DIST($B1148,$B$752,$B$753,1)</f>
        <v>7.1032330973064568E-3</v>
      </c>
      <c r="E1148" s="247">
        <f>IF(OR(D1148&lt;$F$757,D1148&gt;$F$758),C1148,"")</f>
        <v>8.2122567274847082E-6</v>
      </c>
      <c r="F1148" s="247" t="str">
        <f>IF(AND(D1148&gt;$F$757,D1148&lt;$F$758),C1148,"")</f>
        <v/>
      </c>
      <c r="G1148" s="247" t="str">
        <f>IF(C1148=MAX($C$761:$C$2761),C1148,"")</f>
        <v/>
      </c>
      <c r="H1148" s="247">
        <f>_xlfn.NORM.DIST(B1148,$F$753,$F$754,0)</f>
        <v>0</v>
      </c>
      <c r="I1148" s="247">
        <f>IF(H1148=MAX($H$761:$H$2761),C1148,"")</f>
        <v>8.2122567274847082E-6</v>
      </c>
      <c r="J1148" s="247" t="str">
        <f>IF(I1148=MIN($I$761:$I$2761),I1148,"")</f>
        <v/>
      </c>
      <c r="K1148" s="247"/>
      <c r="L1148" s="247"/>
      <c r="M1148" s="247"/>
      <c r="N1148" s="247"/>
      <c r="O1148" s="247">
        <v>387</v>
      </c>
      <c r="P1148" s="247">
        <f>$P$755+(O1148*$P$758)</f>
        <v>-343.47803814747328</v>
      </c>
      <c r="Q1148" s="247">
        <f>_xlfn.NORM.DIST(P1148,P$752,P$753,0)</f>
        <v>1.4092119997641969E-4</v>
      </c>
      <c r="R1148" s="247">
        <f>_xlfn.NORM.DIST(P1148,P$752,P$753,1)</f>
        <v>7.1032330973064568E-3</v>
      </c>
      <c r="S1148" s="253">
        <f>IF(OR(R1148&lt;$T$757,R1148&gt;$T$758),Q1148,"")</f>
        <v>1.4092119997641969E-4</v>
      </c>
      <c r="T1148" s="253" t="str">
        <f>IF(AND(R1148&gt;$T$757,R1148&lt;$T$758),Q1148,"")</f>
        <v/>
      </c>
      <c r="U1148" s="253" t="str">
        <f>IF(Q1148=MAX($Q$761:$Q$2761),Q1148,"")</f>
        <v/>
      </c>
      <c r="V1148" s="253">
        <f>_xlfn.NORM.DIST(P1148,$T$753,$T$754,0)</f>
        <v>2.2791345162011854E-60</v>
      </c>
      <c r="W1148" s="253" t="str">
        <f>IF(V1148=MAX($V$761:$V$2761),Q1148,"")</f>
        <v/>
      </c>
      <c r="X1148" s="253" t="str">
        <f t="shared" si="197"/>
        <v/>
      </c>
      <c r="AB1148" s="253">
        <v>387</v>
      </c>
      <c r="AC1148" s="253">
        <f t="shared" si="213"/>
        <v>-531.50862212728532</v>
      </c>
      <c r="AD1148" s="253">
        <f t="shared" si="198"/>
        <v>9.106783086144704E-5</v>
      </c>
      <c r="AE1148" s="253">
        <f t="shared" si="199"/>
        <v>7.1032330973064568E-3</v>
      </c>
      <c r="AF1148" s="253">
        <f>IF(OR(AE1148&lt;$T$757,AE1148&gt;$T$758),AD1148,"")</f>
        <v>9.106783086144704E-5</v>
      </c>
      <c r="AG1148" s="253" t="str">
        <f t="shared" si="200"/>
        <v/>
      </c>
      <c r="AH1148" s="253" t="str">
        <f t="shared" si="201"/>
        <v/>
      </c>
      <c r="AI1148" s="253">
        <f t="shared" si="202"/>
        <v>1.4835563548191756E-3</v>
      </c>
      <c r="AJ1148" s="253" t="str">
        <f t="shared" si="203"/>
        <v/>
      </c>
      <c r="AK1148" s="253" t="str">
        <f t="shared" si="204"/>
        <v/>
      </c>
      <c r="AO1148" s="253">
        <v>387</v>
      </c>
      <c r="AP1148" s="253">
        <f t="shared" si="205"/>
        <v>-3133.5103108032372</v>
      </c>
      <c r="AQ1148" s="253">
        <f t="shared" si="206"/>
        <v>1.5447001126631276E-5</v>
      </c>
      <c r="AR1148" s="253">
        <f t="shared" si="207"/>
        <v>7.1032330973064524E-3</v>
      </c>
      <c r="AS1148" s="253">
        <f>IF(OR(AR1148&lt;$T$757,AR1148&gt;$T$758),AQ1148,"")</f>
        <v>1.5447001126631276E-5</v>
      </c>
      <c r="AT1148" s="253" t="str">
        <f t="shared" si="208"/>
        <v/>
      </c>
      <c r="AU1148" s="253" t="str">
        <f t="shared" si="209"/>
        <v/>
      </c>
      <c r="AV1148" s="253">
        <f t="shared" si="210"/>
        <v>0</v>
      </c>
      <c r="AW1148" s="253">
        <f t="shared" si="211"/>
        <v>1.5447001126631276E-5</v>
      </c>
      <c r="AX1148" s="253" t="str">
        <f t="shared" si="212"/>
        <v/>
      </c>
      <c r="AZ1148" s="259"/>
      <c r="BA1148" s="259">
        <f>BA1147+$BD$753</f>
        <v>2.5088000000000061</v>
      </c>
      <c r="BB1148" s="274">
        <f t="shared" si="195"/>
        <v>0.92643295969885364</v>
      </c>
      <c r="BC1148" s="259">
        <f t="shared" si="196"/>
        <v>4.8481258760446622E-4</v>
      </c>
      <c r="BD1148" s="259" t="str">
        <f t="shared" si="193"/>
        <v/>
      </c>
      <c r="BE1148" s="254" t="str">
        <f t="shared" si="194"/>
        <v/>
      </c>
    </row>
    <row r="1149" spans="1:57" ht="20.100000000000001" customHeight="1" x14ac:dyDescent="0.25">
      <c r="A1149" s="247">
        <v>388</v>
      </c>
      <c r="B1149" s="247">
        <f>$B$755+(A1149*$B$758)</f>
        <v>-5884.4209949042233</v>
      </c>
      <c r="C1149" s="247">
        <f>_xlfn.NORM.DIST($B1149,$B$752,$B$753,0)</f>
        <v>8.29313248736283E-6</v>
      </c>
      <c r="D1149" s="247">
        <f>_xlfn.NORM.DIST($B1149,$B$752,$B$753,1)</f>
        <v>7.1825827795039794E-3</v>
      </c>
      <c r="E1149" s="247">
        <f>IF(OR(D1149&lt;$F$757,D1149&gt;$F$758),C1149,"")</f>
        <v>8.29313248736283E-6</v>
      </c>
      <c r="F1149" s="247" t="str">
        <f>IF(AND(D1149&gt;$F$757,D1149&lt;$F$758),C1149,"")</f>
        <v/>
      </c>
      <c r="G1149" s="247" t="str">
        <f>IF(C1149=MAX($C$761:$C$2761),C1149,"")</f>
        <v/>
      </c>
      <c r="H1149" s="247">
        <f>_xlfn.NORM.DIST(B1149,$F$753,$F$754,0)</f>
        <v>0</v>
      </c>
      <c r="I1149" s="247">
        <f>IF(H1149=MAX($H$761:$H$2761),C1149,"")</f>
        <v>8.29313248736283E-6</v>
      </c>
      <c r="J1149" s="247" t="str">
        <f>IF(I1149=MIN($I$761:$I$2761),I1149,"")</f>
        <v/>
      </c>
      <c r="K1149" s="247"/>
      <c r="L1149" s="247"/>
      <c r="M1149" s="247"/>
      <c r="N1149" s="247"/>
      <c r="O1149" s="247">
        <v>388</v>
      </c>
      <c r="P1149" s="247">
        <f>$P$755+(O1149*$P$758)</f>
        <v>-342.91771508361114</v>
      </c>
      <c r="Q1149" s="247">
        <f>_xlfn.NORM.DIST(P1149,P$752,P$753,0)</f>
        <v>1.423090169321276E-4</v>
      </c>
      <c r="R1149" s="247">
        <f>_xlfn.NORM.DIST(P1149,P$752,P$753,1)</f>
        <v>7.1825827795039794E-3</v>
      </c>
      <c r="S1149" s="253">
        <f>IF(OR(R1149&lt;$T$757,R1149&gt;$T$758),Q1149,"")</f>
        <v>1.423090169321276E-4</v>
      </c>
      <c r="T1149" s="253" t="str">
        <f>IF(AND(R1149&gt;$T$757,R1149&lt;$T$758),Q1149,"")</f>
        <v/>
      </c>
      <c r="U1149" s="253" t="str">
        <f>IF(Q1149=MAX($Q$761:$Q$2761),Q1149,"")</f>
        <v/>
      </c>
      <c r="V1149" s="253">
        <f>_xlfn.NORM.DIST(P1149,$T$753,$T$754,0)</f>
        <v>2.1359810219365205E-60</v>
      </c>
      <c r="W1149" s="253" t="str">
        <f>IF(V1149=MAX($V$761:$V$2761),Q1149,"")</f>
        <v/>
      </c>
      <c r="X1149" s="253" t="str">
        <f t="shared" si="197"/>
        <v/>
      </c>
      <c r="AB1149" s="253">
        <v>388</v>
      </c>
      <c r="AC1149" s="253">
        <f t="shared" si="213"/>
        <v>-530.64156075350513</v>
      </c>
      <c r="AD1149" s="253">
        <f t="shared" si="198"/>
        <v>9.196468300158071E-5</v>
      </c>
      <c r="AE1149" s="253">
        <f t="shared" si="199"/>
        <v>7.1825827795039794E-3</v>
      </c>
      <c r="AF1149" s="253">
        <f>IF(OR(AE1149&lt;$T$757,AE1149&gt;$T$758),AD1149,"")</f>
        <v>9.196468300158071E-5</v>
      </c>
      <c r="AG1149" s="253" t="str">
        <f t="shared" si="200"/>
        <v/>
      </c>
      <c r="AH1149" s="253" t="str">
        <f t="shared" si="201"/>
        <v/>
      </c>
      <c r="AI1149" s="253">
        <f t="shared" si="202"/>
        <v>1.487445965451845E-3</v>
      </c>
      <c r="AJ1149" s="253" t="str">
        <f t="shared" si="203"/>
        <v/>
      </c>
      <c r="AK1149" s="253" t="str">
        <f t="shared" si="204"/>
        <v/>
      </c>
      <c r="AO1149" s="253">
        <v>388</v>
      </c>
      <c r="AP1149" s="253">
        <f t="shared" si="205"/>
        <v>-3128.398548469137</v>
      </c>
      <c r="AQ1149" s="253">
        <f t="shared" si="206"/>
        <v>1.5599125931713612E-5</v>
      </c>
      <c r="AR1149" s="253">
        <f t="shared" si="207"/>
        <v>7.1825827795039794E-3</v>
      </c>
      <c r="AS1149" s="253">
        <f>IF(OR(AR1149&lt;$T$757,AR1149&gt;$T$758),AQ1149,"")</f>
        <v>1.5599125931713612E-5</v>
      </c>
      <c r="AT1149" s="253" t="str">
        <f t="shared" si="208"/>
        <v/>
      </c>
      <c r="AU1149" s="253" t="str">
        <f t="shared" si="209"/>
        <v/>
      </c>
      <c r="AV1149" s="253">
        <f t="shared" si="210"/>
        <v>0</v>
      </c>
      <c r="AW1149" s="253">
        <f t="shared" si="211"/>
        <v>1.5599125931713612E-5</v>
      </c>
      <c r="AX1149" s="253" t="str">
        <f t="shared" si="212"/>
        <v/>
      </c>
      <c r="AZ1149" s="259"/>
      <c r="BA1149" s="259">
        <f>BA1148+$BD$753</f>
        <v>2.5152000000000063</v>
      </c>
      <c r="BB1149" s="274">
        <f t="shared" si="195"/>
        <v>0.92594814711124918</v>
      </c>
      <c r="BC1149" s="259">
        <f t="shared" si="196"/>
        <v>4.8634766328303769E-4</v>
      </c>
      <c r="BD1149" s="259" t="str">
        <f t="shared" si="193"/>
        <v/>
      </c>
      <c r="BE1149" s="254" t="str">
        <f t="shared" si="194"/>
        <v/>
      </c>
    </row>
    <row r="1150" spans="1:57" ht="20.100000000000001" customHeight="1" x14ac:dyDescent="0.25">
      <c r="A1150" s="247">
        <v>389</v>
      </c>
      <c r="B1150" s="247">
        <f>$B$755+(A1150*$B$758)</f>
        <v>-5874.8059279190866</v>
      </c>
      <c r="C1150" s="247">
        <f>_xlfn.NORM.DIST($B1150,$B$752,$B$753,0)</f>
        <v>8.3746707302558513E-6</v>
      </c>
      <c r="D1150" s="247">
        <f>_xlfn.NORM.DIST($B1150,$B$752,$B$753,1)</f>
        <v>7.2627132693438767E-3</v>
      </c>
      <c r="E1150" s="247">
        <f>IF(OR(D1150&lt;$F$757,D1150&gt;$F$758),C1150,"")</f>
        <v>8.3746707302558513E-6</v>
      </c>
      <c r="F1150" s="247" t="str">
        <f>IF(AND(D1150&gt;$F$757,D1150&lt;$F$758),C1150,"")</f>
        <v/>
      </c>
      <c r="G1150" s="247" t="str">
        <f>IF(C1150=MAX($C$761:$C$2761),C1150,"")</f>
        <v/>
      </c>
      <c r="H1150" s="247">
        <f>_xlfn.NORM.DIST(B1150,$F$753,$F$754,0)</f>
        <v>0</v>
      </c>
      <c r="I1150" s="247">
        <f>IF(H1150=MAX($H$761:$H$2761),C1150,"")</f>
        <v>8.3746707302558513E-6</v>
      </c>
      <c r="J1150" s="247" t="str">
        <f>IF(I1150=MIN($I$761:$I$2761),I1150,"")</f>
        <v/>
      </c>
      <c r="K1150" s="247"/>
      <c r="L1150" s="247"/>
      <c r="M1150" s="247"/>
      <c r="N1150" s="247"/>
      <c r="O1150" s="247">
        <v>389</v>
      </c>
      <c r="P1150" s="247">
        <f>$P$755+(O1150*$P$758)</f>
        <v>-342.35739201974906</v>
      </c>
      <c r="Q1150" s="247">
        <f>_xlfn.NORM.DIST(P1150,P$752,P$753,0)</f>
        <v>1.437082020055797E-4</v>
      </c>
      <c r="R1150" s="247">
        <f>_xlfn.NORM.DIST(P1150,P$752,P$753,1)</f>
        <v>7.2627132693438767E-3</v>
      </c>
      <c r="S1150" s="253">
        <f>IF(OR(R1150&lt;$T$757,R1150&gt;$T$758),Q1150,"")</f>
        <v>1.437082020055797E-4</v>
      </c>
      <c r="T1150" s="253" t="str">
        <f>IF(AND(R1150&gt;$T$757,R1150&lt;$T$758),Q1150,"")</f>
        <v/>
      </c>
      <c r="U1150" s="253" t="str">
        <f>IF(Q1150=MAX($Q$761:$Q$2761),Q1150,"")</f>
        <v/>
      </c>
      <c r="V1150" s="253">
        <f>_xlfn.NORM.DIST(P1150,$T$753,$T$754,0)</f>
        <v>2.0017870360819613E-60</v>
      </c>
      <c r="W1150" s="253" t="str">
        <f>IF(V1150=MAX($V$761:$V$2761),Q1150,"")</f>
        <v/>
      </c>
      <c r="X1150" s="253" t="str">
        <f t="shared" si="197"/>
        <v/>
      </c>
      <c r="AB1150" s="253">
        <v>389</v>
      </c>
      <c r="AC1150" s="253">
        <f t="shared" si="213"/>
        <v>-529.77449937972483</v>
      </c>
      <c r="AD1150" s="253">
        <f t="shared" si="198"/>
        <v>9.2868881586565216E-5</v>
      </c>
      <c r="AE1150" s="253">
        <f t="shared" si="199"/>
        <v>7.2627132693438767E-3</v>
      </c>
      <c r="AF1150" s="253">
        <f>IF(OR(AE1150&lt;$T$757,AE1150&gt;$T$758),AD1150,"")</f>
        <v>9.2868881586565216E-5</v>
      </c>
      <c r="AG1150" s="253" t="str">
        <f t="shared" si="200"/>
        <v/>
      </c>
      <c r="AH1150" s="253" t="str">
        <f t="shared" si="201"/>
        <v/>
      </c>
      <c r="AI1150" s="253">
        <f t="shared" si="202"/>
        <v>1.4913219125833846E-3</v>
      </c>
      <c r="AJ1150" s="253" t="str">
        <f t="shared" si="203"/>
        <v/>
      </c>
      <c r="AK1150" s="253" t="str">
        <f t="shared" si="204"/>
        <v/>
      </c>
      <c r="AO1150" s="253">
        <v>389</v>
      </c>
      <c r="AP1150" s="253">
        <f t="shared" si="205"/>
        <v>-3123.2867861350373</v>
      </c>
      <c r="AQ1150" s="253">
        <f t="shared" si="206"/>
        <v>1.5752496846874662E-5</v>
      </c>
      <c r="AR1150" s="253">
        <f t="shared" si="207"/>
        <v>7.2627132693438654E-3</v>
      </c>
      <c r="AS1150" s="253">
        <f>IF(OR(AR1150&lt;$T$757,AR1150&gt;$T$758),AQ1150,"")</f>
        <v>1.5752496846874662E-5</v>
      </c>
      <c r="AT1150" s="253" t="str">
        <f t="shared" si="208"/>
        <v/>
      </c>
      <c r="AU1150" s="253" t="str">
        <f t="shared" si="209"/>
        <v/>
      </c>
      <c r="AV1150" s="253">
        <f t="shared" si="210"/>
        <v>0</v>
      </c>
      <c r="AW1150" s="253">
        <f t="shared" si="211"/>
        <v>1.5752496846874662E-5</v>
      </c>
      <c r="AX1150" s="253" t="str">
        <f t="shared" si="212"/>
        <v/>
      </c>
      <c r="AZ1150" s="275"/>
      <c r="BA1150" s="259">
        <f>BA1149+$BD$753</f>
        <v>2.5216000000000065</v>
      </c>
      <c r="BB1150" s="274">
        <f t="shared" si="195"/>
        <v>0.92546179944796614</v>
      </c>
      <c r="BC1150" s="259">
        <f t="shared" si="196"/>
        <v>4.878797223892839E-4</v>
      </c>
      <c r="BD1150" s="259" t="str">
        <f t="shared" si="193"/>
        <v/>
      </c>
      <c r="BE1150" s="254" t="str">
        <f t="shared" si="194"/>
        <v/>
      </c>
    </row>
    <row r="1151" spans="1:57" ht="20.100000000000001" customHeight="1" x14ac:dyDescent="0.25">
      <c r="A1151" s="247">
        <v>390</v>
      </c>
      <c r="B1151" s="247">
        <f>$B$755+(A1151*$B$758)</f>
        <v>-5865.1908609339489</v>
      </c>
      <c r="C1151" s="247">
        <f>_xlfn.NORM.DIST($B1151,$B$752,$B$753,0)</f>
        <v>8.4568753476801199E-6</v>
      </c>
      <c r="D1151" s="247">
        <f>_xlfn.NORM.DIST($B1151,$B$752,$B$753,1)</f>
        <v>7.3436309553483459E-3</v>
      </c>
      <c r="E1151" s="247">
        <f>IF(OR(D1151&lt;$F$757,D1151&gt;$F$758),C1151,"")</f>
        <v>8.4568753476801199E-6</v>
      </c>
      <c r="F1151" s="247" t="str">
        <f>IF(AND(D1151&gt;$F$757,D1151&lt;$F$758),C1151,"")</f>
        <v/>
      </c>
      <c r="G1151" s="247" t="str">
        <f>IF(C1151=MAX($C$761:$C$2761),C1151,"")</f>
        <v/>
      </c>
      <c r="H1151" s="247">
        <f>_xlfn.NORM.DIST(B1151,$F$753,$F$754,0)</f>
        <v>0</v>
      </c>
      <c r="I1151" s="247">
        <f>IF(H1151=MAX($H$761:$H$2761),C1151,"")</f>
        <v>8.4568753476801199E-6</v>
      </c>
      <c r="J1151" s="247" t="str">
        <f>IF(I1151=MIN($I$761:$I$2761),I1151,"")</f>
        <v/>
      </c>
      <c r="K1151" s="247"/>
      <c r="L1151" s="247"/>
      <c r="M1151" s="247"/>
      <c r="N1151" s="247"/>
      <c r="O1151" s="247">
        <v>390</v>
      </c>
      <c r="P1151" s="247">
        <f>$P$755+(O1151*$P$758)</f>
        <v>-341.79706895588697</v>
      </c>
      <c r="Q1151" s="247">
        <f>_xlfn.NORM.DIST(P1151,P$752,P$753,0)</f>
        <v>1.451188219746631E-4</v>
      </c>
      <c r="R1151" s="247">
        <f>_xlfn.NORM.DIST(P1151,P$752,P$753,1)</f>
        <v>7.3436309553483381E-3</v>
      </c>
      <c r="S1151" s="253">
        <f>IF(OR(R1151&lt;$T$757,R1151&gt;$T$758),Q1151,"")</f>
        <v>1.451188219746631E-4</v>
      </c>
      <c r="T1151" s="253" t="str">
        <f>IF(AND(R1151&gt;$T$757,R1151&lt;$T$758),Q1151,"")</f>
        <v/>
      </c>
      <c r="U1151" s="253" t="str">
        <f>IF(Q1151=MAX($Q$761:$Q$2761),Q1151,"")</f>
        <v/>
      </c>
      <c r="V1151" s="253">
        <f>_xlfn.NORM.DIST(P1151,$T$753,$T$754,0)</f>
        <v>1.8759938326999886E-60</v>
      </c>
      <c r="W1151" s="253" t="str">
        <f>IF(V1151=MAX($V$761:$V$2761),Q1151,"")</f>
        <v/>
      </c>
      <c r="X1151" s="253" t="str">
        <f t="shared" si="197"/>
        <v/>
      </c>
      <c r="AB1151" s="253">
        <v>390</v>
      </c>
      <c r="AC1151" s="253">
        <f t="shared" si="213"/>
        <v>-528.90743800594464</v>
      </c>
      <c r="AD1151" s="253">
        <f t="shared" si="198"/>
        <v>9.378046977042807E-5</v>
      </c>
      <c r="AE1151" s="253">
        <f t="shared" si="199"/>
        <v>7.3436309553483459E-3</v>
      </c>
      <c r="AF1151" s="253">
        <f>IF(OR(AE1151&lt;$T$757,AE1151&gt;$T$758),AD1151,"")</f>
        <v>9.378046977042807E-5</v>
      </c>
      <c r="AG1151" s="253" t="str">
        <f t="shared" si="200"/>
        <v/>
      </c>
      <c r="AH1151" s="253" t="str">
        <f t="shared" si="201"/>
        <v/>
      </c>
      <c r="AI1151" s="253">
        <f t="shared" si="202"/>
        <v>1.495184036418894E-3</v>
      </c>
      <c r="AJ1151" s="253" t="str">
        <f t="shared" si="203"/>
        <v/>
      </c>
      <c r="AK1151" s="253" t="str">
        <f t="shared" si="204"/>
        <v/>
      </c>
      <c r="AO1151" s="253">
        <v>390</v>
      </c>
      <c r="AP1151" s="253">
        <f t="shared" si="205"/>
        <v>-3118.1750238009372</v>
      </c>
      <c r="AQ1151" s="253">
        <f t="shared" si="206"/>
        <v>1.590712119193652E-5</v>
      </c>
      <c r="AR1151" s="253">
        <f t="shared" si="207"/>
        <v>7.3436309553483459E-3</v>
      </c>
      <c r="AS1151" s="253">
        <f>IF(OR(AR1151&lt;$T$757,AR1151&gt;$T$758),AQ1151,"")</f>
        <v>1.590712119193652E-5</v>
      </c>
      <c r="AT1151" s="253" t="str">
        <f t="shared" si="208"/>
        <v/>
      </c>
      <c r="AU1151" s="253" t="str">
        <f t="shared" si="209"/>
        <v/>
      </c>
      <c r="AV1151" s="253">
        <f t="shared" si="210"/>
        <v>0</v>
      </c>
      <c r="AW1151" s="253">
        <f t="shared" si="211"/>
        <v>1.590712119193652E-5</v>
      </c>
      <c r="AX1151" s="253" t="str">
        <f t="shared" si="212"/>
        <v/>
      </c>
      <c r="AZ1151" s="259"/>
      <c r="BA1151" s="259">
        <f>BA1150+$BD$753</f>
        <v>2.5280000000000067</v>
      </c>
      <c r="BB1151" s="274">
        <f t="shared" si="195"/>
        <v>0.92497391972557685</v>
      </c>
      <c r="BC1151" s="259">
        <f t="shared" si="196"/>
        <v>4.8940874588065952E-4</v>
      </c>
      <c r="BD1151" s="259" t="str">
        <f t="shared" si="193"/>
        <v/>
      </c>
      <c r="BE1151" s="254" t="str">
        <f t="shared" si="194"/>
        <v/>
      </c>
    </row>
    <row r="1152" spans="1:57" ht="20.100000000000001" customHeight="1" x14ac:dyDescent="0.25">
      <c r="A1152" s="248">
        <v>391</v>
      </c>
      <c r="B1152" s="247">
        <f>$B$755+(A1152*$B$758)</f>
        <v>-5855.5757939488112</v>
      </c>
      <c r="C1152" s="247">
        <f>_xlfn.NORM.DIST($B1152,$B$752,$B$753,0)</f>
        <v>8.5397502372393416E-6</v>
      </c>
      <c r="D1152" s="247">
        <f>_xlfn.NORM.DIST($B1152,$B$752,$B$753,1)</f>
        <v>7.4253422634862117E-3</v>
      </c>
      <c r="E1152" s="247">
        <f>IF(OR(D1152&lt;$F$757,D1152&gt;$F$758),C1152,"")</f>
        <v>8.5397502372393416E-6</v>
      </c>
      <c r="F1152" s="247" t="str">
        <f>IF(AND(D1152&gt;$F$757,D1152&lt;$F$758),C1152,"")</f>
        <v/>
      </c>
      <c r="G1152" s="247" t="str">
        <f>IF(C1152=MAX($C$761:$C$2761),C1152,"")</f>
        <v/>
      </c>
      <c r="H1152" s="247">
        <f>_xlfn.NORM.DIST(B1152,$F$753,$F$754,0)</f>
        <v>0</v>
      </c>
      <c r="I1152" s="247">
        <f>IF(H1152=MAX($H$761:$H$2761),C1152,"")</f>
        <v>8.5397502372393416E-6</v>
      </c>
      <c r="J1152" s="247" t="str">
        <f>IF(I1152=MIN($I$761:$I$2761),I1152,"")</f>
        <v/>
      </c>
      <c r="K1152" s="247"/>
      <c r="L1152" s="247"/>
      <c r="M1152" s="247"/>
      <c r="N1152" s="247"/>
      <c r="O1152" s="248">
        <v>391</v>
      </c>
      <c r="P1152" s="247">
        <f>$P$755+(O1152*$P$758)</f>
        <v>-341.23674589202483</v>
      </c>
      <c r="Q1152" s="247">
        <f>_xlfn.NORM.DIST(P1152,P$752,P$753,0)</f>
        <v>1.4654094372172361E-4</v>
      </c>
      <c r="R1152" s="247">
        <f>_xlfn.NORM.DIST(P1152,P$752,P$753,1)</f>
        <v>7.4253422634862117E-3</v>
      </c>
      <c r="S1152" s="253">
        <f>IF(OR(R1152&lt;$T$757,R1152&gt;$T$758),Q1152,"")</f>
        <v>1.4654094372172361E-4</v>
      </c>
      <c r="T1152" s="253" t="str">
        <f>IF(AND(R1152&gt;$T$757,R1152&lt;$T$758),Q1152,"")</f>
        <v/>
      </c>
      <c r="U1152" s="253" t="str">
        <f>IF(Q1152=MAX($Q$761:$Q$2761),Q1152,"")</f>
        <v/>
      </c>
      <c r="V1152" s="253">
        <f>_xlfn.NORM.DIST(P1152,$T$753,$T$754,0)</f>
        <v>1.758077401690671E-60</v>
      </c>
      <c r="W1152" s="253" t="str">
        <f>IF(V1152=MAX($V$761:$V$2761),Q1152,"")</f>
        <v/>
      </c>
      <c r="X1152" s="253" t="str">
        <f t="shared" si="197"/>
        <v/>
      </c>
      <c r="AB1152" s="259">
        <v>391</v>
      </c>
      <c r="AC1152" s="253">
        <f t="shared" si="213"/>
        <v>-528.04037663216445</v>
      </c>
      <c r="AD1152" s="253">
        <f t="shared" si="198"/>
        <v>9.4699490774700904E-5</v>
      </c>
      <c r="AE1152" s="253">
        <f t="shared" si="199"/>
        <v>7.4253422634862004E-3</v>
      </c>
      <c r="AF1152" s="253">
        <f>IF(OR(AE1152&lt;$T$757,AE1152&gt;$T$758),AD1152,"")</f>
        <v>9.4699490774700904E-5</v>
      </c>
      <c r="AG1152" s="253" t="str">
        <f t="shared" si="200"/>
        <v/>
      </c>
      <c r="AH1152" s="253" t="str">
        <f t="shared" si="201"/>
        <v/>
      </c>
      <c r="AI1152" s="253">
        <f t="shared" si="202"/>
        <v>1.4990321774127409E-3</v>
      </c>
      <c r="AJ1152" s="253" t="str">
        <f t="shared" si="203"/>
        <v/>
      </c>
      <c r="AK1152" s="253" t="str">
        <f t="shared" si="204"/>
        <v/>
      </c>
      <c r="AO1152" s="259">
        <v>391</v>
      </c>
      <c r="AP1152" s="253">
        <f t="shared" si="205"/>
        <v>-3113.0632614668375</v>
      </c>
      <c r="AQ1152" s="253">
        <f t="shared" si="206"/>
        <v>1.6063006298171242E-5</v>
      </c>
      <c r="AR1152" s="253">
        <f t="shared" si="207"/>
        <v>7.4253422634862117E-3</v>
      </c>
      <c r="AS1152" s="253">
        <f>IF(OR(AR1152&lt;$T$757,AR1152&gt;$T$758),AQ1152,"")</f>
        <v>1.6063006298171242E-5</v>
      </c>
      <c r="AT1152" s="253" t="str">
        <f t="shared" si="208"/>
        <v/>
      </c>
      <c r="AU1152" s="253" t="str">
        <f t="shared" si="209"/>
        <v/>
      </c>
      <c r="AV1152" s="253">
        <f t="shared" si="210"/>
        <v>0</v>
      </c>
      <c r="AW1152" s="253">
        <f t="shared" si="211"/>
        <v>1.6063006298171242E-5</v>
      </c>
      <c r="AX1152" s="253" t="str">
        <f t="shared" si="212"/>
        <v/>
      </c>
      <c r="AZ1152" s="259"/>
      <c r="BA1152" s="259">
        <f>BA1151+$BD$753</f>
        <v>2.5344000000000069</v>
      </c>
      <c r="BB1152" s="274">
        <f t="shared" si="195"/>
        <v>0.92448451097969619</v>
      </c>
      <c r="BC1152" s="259">
        <f t="shared" si="196"/>
        <v>4.9093471487238194E-4</v>
      </c>
      <c r="BD1152" s="259" t="str">
        <f t="shared" si="193"/>
        <v/>
      </c>
      <c r="BE1152" s="254" t="str">
        <f t="shared" si="194"/>
        <v/>
      </c>
    </row>
    <row r="1153" spans="1:57" ht="20.100000000000001" customHeight="1" x14ac:dyDescent="0.25">
      <c r="A1153" s="247">
        <v>392</v>
      </c>
      <c r="B1153" s="247">
        <f>$B$755+(A1153*$B$758)</f>
        <v>-5845.9607269636736</v>
      </c>
      <c r="C1153" s="247">
        <f>_xlfn.NORM.DIST($B1153,$B$752,$B$753,0)</f>
        <v>8.6232993024336371E-6</v>
      </c>
      <c r="D1153" s="247">
        <f>_xlfn.NORM.DIST($B1153,$B$752,$B$753,1)</f>
        <v>7.5078536572305002E-3</v>
      </c>
      <c r="E1153" s="247">
        <f>IF(OR(D1153&lt;$F$757,D1153&gt;$F$758),C1153,"")</f>
        <v>8.6232993024336371E-6</v>
      </c>
      <c r="F1153" s="247" t="str">
        <f>IF(AND(D1153&gt;$F$757,D1153&lt;$F$758),C1153,"")</f>
        <v/>
      </c>
      <c r="G1153" s="247" t="str">
        <f>IF(C1153=MAX($C$761:$C$2761),C1153,"")</f>
        <v/>
      </c>
      <c r="H1153" s="247">
        <f>_xlfn.NORM.DIST(B1153,$F$753,$F$754,0)</f>
        <v>0</v>
      </c>
      <c r="I1153" s="247">
        <f>IF(H1153=MAX($H$761:$H$2761),C1153,"")</f>
        <v>8.6232993024336371E-6</v>
      </c>
      <c r="J1153" s="247" t="str">
        <f>IF(I1153=MIN($I$761:$I$2761),I1153,"")</f>
        <v/>
      </c>
      <c r="K1153" s="247"/>
      <c r="L1153" s="247"/>
      <c r="M1153" s="247"/>
      <c r="N1153" s="247"/>
      <c r="O1153" s="247">
        <v>392</v>
      </c>
      <c r="P1153" s="247">
        <f>$P$755+(O1153*$P$758)</f>
        <v>-340.67642282816269</v>
      </c>
      <c r="Q1153" s="247">
        <f>_xlfn.NORM.DIST(P1153,P$752,P$753,0)</f>
        <v>1.4797463423028788E-4</v>
      </c>
      <c r="R1153" s="247">
        <f>_xlfn.NORM.DIST(P1153,P$752,P$753,1)</f>
        <v>7.5078536572305002E-3</v>
      </c>
      <c r="S1153" s="253">
        <f>IF(OR(R1153&lt;$T$757,R1153&gt;$T$758),Q1153,"")</f>
        <v>1.4797463423028788E-4</v>
      </c>
      <c r="T1153" s="253" t="str">
        <f>IF(AND(R1153&gt;$T$757,R1153&lt;$T$758),Q1153,"")</f>
        <v/>
      </c>
      <c r="U1153" s="253" t="str">
        <f>IF(Q1153=MAX($Q$761:$Q$2761),Q1153,"")</f>
        <v/>
      </c>
      <c r="V1153" s="253">
        <f>_xlfn.NORM.DIST(P1153,$T$753,$T$754,0)</f>
        <v>1.6475462997149072E-60</v>
      </c>
      <c r="W1153" s="253" t="str">
        <f>IF(V1153=MAX($V$761:$V$2761),Q1153,"")</f>
        <v/>
      </c>
      <c r="X1153" s="253" t="str">
        <f t="shared" si="197"/>
        <v/>
      </c>
      <c r="AB1153" s="253">
        <v>392</v>
      </c>
      <c r="AC1153" s="253">
        <f t="shared" si="213"/>
        <v>-527.17331525838415</v>
      </c>
      <c r="AD1153" s="253">
        <f t="shared" si="198"/>
        <v>9.5625987886302703E-5</v>
      </c>
      <c r="AE1153" s="253">
        <f t="shared" si="199"/>
        <v>7.5078536572305002E-3</v>
      </c>
      <c r="AF1153" s="253">
        <f>IF(OR(AE1153&lt;$T$757,AE1153&gt;$T$758),AD1153,"")</f>
        <v>9.5625987886302703E-5</v>
      </c>
      <c r="AG1153" s="253" t="str">
        <f t="shared" si="200"/>
        <v/>
      </c>
      <c r="AH1153" s="253" t="str">
        <f t="shared" si="201"/>
        <v/>
      </c>
      <c r="AI1153" s="253">
        <f t="shared" si="202"/>
        <v>1.5028661762794308E-3</v>
      </c>
      <c r="AJ1153" s="253" t="str">
        <f t="shared" si="203"/>
        <v/>
      </c>
      <c r="AK1153" s="253" t="str">
        <f t="shared" si="204"/>
        <v/>
      </c>
      <c r="AO1153" s="253">
        <v>392</v>
      </c>
      <c r="AP1153" s="253">
        <f t="shared" si="205"/>
        <v>-3107.9514991327378</v>
      </c>
      <c r="AQ1153" s="253">
        <f t="shared" si="206"/>
        <v>1.6220159507941927E-5</v>
      </c>
      <c r="AR1153" s="253">
        <f t="shared" si="207"/>
        <v>7.5078536572304949E-3</v>
      </c>
      <c r="AS1153" s="253">
        <f>IF(OR(AR1153&lt;$T$757,AR1153&gt;$T$758),AQ1153,"")</f>
        <v>1.6220159507941927E-5</v>
      </c>
      <c r="AT1153" s="253" t="str">
        <f t="shared" si="208"/>
        <v/>
      </c>
      <c r="AU1153" s="253" t="str">
        <f t="shared" si="209"/>
        <v/>
      </c>
      <c r="AV1153" s="253">
        <f t="shared" si="210"/>
        <v>0</v>
      </c>
      <c r="AW1153" s="253">
        <f t="shared" si="211"/>
        <v>1.6220159507941927E-5</v>
      </c>
      <c r="AX1153" s="253" t="str">
        <f t="shared" si="212"/>
        <v/>
      </c>
      <c r="AZ1153" s="259"/>
      <c r="BA1153" s="259">
        <f>BA1152+$BD$753</f>
        <v>2.5408000000000071</v>
      </c>
      <c r="BB1153" s="274">
        <f t="shared" si="195"/>
        <v>0.92399357626482381</v>
      </c>
      <c r="BC1153" s="259">
        <f t="shared" si="196"/>
        <v>4.9245761063854143E-4</v>
      </c>
      <c r="BD1153" s="259" t="str">
        <f t="shared" si="193"/>
        <v/>
      </c>
      <c r="BE1153" s="254" t="str">
        <f t="shared" si="194"/>
        <v/>
      </c>
    </row>
    <row r="1154" spans="1:57" ht="20.100000000000001" customHeight="1" x14ac:dyDescent="0.25">
      <c r="A1154" s="247">
        <v>393</v>
      </c>
      <c r="B1154" s="247">
        <f>$B$755+(A1154*$B$758)</f>
        <v>-5836.3456599785359</v>
      </c>
      <c r="C1154" s="247">
        <f>_xlfn.NORM.DIST($B1154,$B$752,$B$753,0)</f>
        <v>8.7075264524662983E-6</v>
      </c>
      <c r="D1154" s="247">
        <f>_xlfn.NORM.DIST($B1154,$B$752,$B$753,1)</f>
        <v>7.5911716376142468E-3</v>
      </c>
      <c r="E1154" s="247">
        <f>IF(OR(D1154&lt;$F$757,D1154&gt;$F$758),C1154,"")</f>
        <v>8.7075264524662983E-6</v>
      </c>
      <c r="F1154" s="247" t="str">
        <f>IF(AND(D1154&gt;$F$757,D1154&lt;$F$758),C1154,"")</f>
        <v/>
      </c>
      <c r="G1154" s="247" t="str">
        <f>IF(C1154=MAX($C$761:$C$2761),C1154,"")</f>
        <v/>
      </c>
      <c r="H1154" s="247">
        <f>_xlfn.NORM.DIST(B1154,$F$753,$F$754,0)</f>
        <v>0</v>
      </c>
      <c r="I1154" s="247">
        <f>IF(H1154=MAX($H$761:$H$2761),C1154,"")</f>
        <v>8.7075264524662983E-6</v>
      </c>
      <c r="J1154" s="247" t="str">
        <f>IF(I1154=MIN($I$761:$I$2761),I1154,"")</f>
        <v/>
      </c>
      <c r="K1154" s="247"/>
      <c r="L1154" s="247"/>
      <c r="M1154" s="247"/>
      <c r="N1154" s="247"/>
      <c r="O1154" s="247">
        <v>393</v>
      </c>
      <c r="P1154" s="247">
        <f>$P$755+(O1154*$P$758)</f>
        <v>-340.1160997643006</v>
      </c>
      <c r="Q1154" s="247">
        <f>_xlfn.NORM.DIST(P1154,P$752,P$753,0)</f>
        <v>1.4941996058174891E-4</v>
      </c>
      <c r="R1154" s="247">
        <f>_xlfn.NORM.DIST(P1154,P$752,P$753,1)</f>
        <v>7.5911716376142468E-3</v>
      </c>
      <c r="S1154" s="253">
        <f>IF(OR(R1154&lt;$T$757,R1154&gt;$T$758),Q1154,"")</f>
        <v>1.4941996058174891E-4</v>
      </c>
      <c r="T1154" s="253" t="str">
        <f>IF(AND(R1154&gt;$T$757,R1154&lt;$T$758),Q1154,"")</f>
        <v/>
      </c>
      <c r="U1154" s="253" t="str">
        <f>IF(Q1154=MAX($Q$761:$Q$2761),Q1154,"")</f>
        <v/>
      </c>
      <c r="V1154" s="253">
        <f>_xlfn.NORM.DIST(P1154,$T$753,$T$754,0)</f>
        <v>1.5439396336590629E-60</v>
      </c>
      <c r="W1154" s="253" t="str">
        <f>IF(V1154=MAX($V$761:$V$2761),Q1154,"")</f>
        <v/>
      </c>
      <c r="X1154" s="253" t="str">
        <f t="shared" si="197"/>
        <v/>
      </c>
      <c r="AB1154" s="253">
        <v>393</v>
      </c>
      <c r="AC1154" s="253">
        <f t="shared" si="213"/>
        <v>-526.30625388460385</v>
      </c>
      <c r="AD1154" s="253">
        <f t="shared" si="198"/>
        <v>9.6560004455395793E-5</v>
      </c>
      <c r="AE1154" s="253">
        <f t="shared" si="199"/>
        <v>7.5911716376142573E-3</v>
      </c>
      <c r="AF1154" s="253">
        <f>IF(OR(AE1154&lt;$T$757,AE1154&gt;$T$758),AD1154,"")</f>
        <v>9.6560004455395793E-5</v>
      </c>
      <c r="AG1154" s="253" t="str">
        <f t="shared" si="200"/>
        <v/>
      </c>
      <c r="AH1154" s="253" t="str">
        <f t="shared" si="201"/>
        <v/>
      </c>
      <c r="AI1154" s="253">
        <f t="shared" si="202"/>
        <v>1.5066858740044814E-3</v>
      </c>
      <c r="AJ1154" s="253" t="str">
        <f t="shared" si="203"/>
        <v/>
      </c>
      <c r="AK1154" s="253" t="str">
        <f t="shared" si="204"/>
        <v/>
      </c>
      <c r="AO1154" s="253">
        <v>393</v>
      </c>
      <c r="AP1154" s="253">
        <f t="shared" si="205"/>
        <v>-3102.8397367986377</v>
      </c>
      <c r="AQ1154" s="253">
        <f t="shared" si="206"/>
        <v>1.6378588174339218E-5</v>
      </c>
      <c r="AR1154" s="253">
        <f t="shared" si="207"/>
        <v>7.5911716376142468E-3</v>
      </c>
      <c r="AS1154" s="253">
        <f>IF(OR(AR1154&lt;$T$757,AR1154&gt;$T$758),AQ1154,"")</f>
        <v>1.6378588174339218E-5</v>
      </c>
      <c r="AT1154" s="253" t="str">
        <f t="shared" si="208"/>
        <v/>
      </c>
      <c r="AU1154" s="253" t="str">
        <f t="shared" si="209"/>
        <v/>
      </c>
      <c r="AV1154" s="253">
        <f t="shared" si="210"/>
        <v>0</v>
      </c>
      <c r="AW1154" s="253">
        <f t="shared" si="211"/>
        <v>1.6378588174339218E-5</v>
      </c>
      <c r="AX1154" s="253" t="str">
        <f t="shared" si="212"/>
        <v/>
      </c>
      <c r="AZ1154" s="259"/>
      <c r="BA1154" s="259">
        <f>BA1153+$BD$753</f>
        <v>2.5472000000000072</v>
      </c>
      <c r="BB1154" s="274">
        <f t="shared" si="195"/>
        <v>0.92350111865418527</v>
      </c>
      <c r="BC1154" s="259">
        <f t="shared" si="196"/>
        <v>4.9397741461021383E-4</v>
      </c>
      <c r="BD1154" s="259" t="str">
        <f t="shared" si="193"/>
        <v/>
      </c>
      <c r="BE1154" s="254" t="str">
        <f t="shared" si="194"/>
        <v/>
      </c>
    </row>
    <row r="1155" spans="1:57" ht="20.100000000000001" customHeight="1" x14ac:dyDescent="0.25">
      <c r="A1155" s="247">
        <v>394</v>
      </c>
      <c r="B1155" s="247">
        <f>$B$755+(A1155*$B$758)</f>
        <v>-5826.7305929933982</v>
      </c>
      <c r="C1155" s="247">
        <f>_xlfn.NORM.DIST($B1155,$B$752,$B$753,0)</f>
        <v>8.7924356020481624E-6</v>
      </c>
      <c r="D1155" s="247">
        <f>_xlfn.NORM.DIST($B1155,$B$752,$B$753,1)</f>
        <v>7.6753027432843587E-3</v>
      </c>
      <c r="E1155" s="247">
        <f>IF(OR(D1155&lt;$F$757,D1155&gt;$F$758),C1155,"")</f>
        <v>8.7924356020481624E-6</v>
      </c>
      <c r="F1155" s="247" t="str">
        <f>IF(AND(D1155&gt;$F$757,D1155&lt;$F$758),C1155,"")</f>
        <v/>
      </c>
      <c r="G1155" s="247" t="str">
        <f>IF(C1155=MAX($C$761:$C$2761),C1155,"")</f>
        <v/>
      </c>
      <c r="H1155" s="247">
        <f>_xlfn.NORM.DIST(B1155,$F$753,$F$754,0)</f>
        <v>0</v>
      </c>
      <c r="I1155" s="247">
        <f>IF(H1155=MAX($H$761:$H$2761),C1155,"")</f>
        <v>8.7924356020481624E-6</v>
      </c>
      <c r="J1155" s="247" t="str">
        <f>IF(I1155=MIN($I$761:$I$2761),I1155,"")</f>
        <v/>
      </c>
      <c r="K1155" s="247"/>
      <c r="L1155" s="247"/>
      <c r="M1155" s="247"/>
      <c r="N1155" s="247"/>
      <c r="O1155" s="247">
        <v>394</v>
      </c>
      <c r="P1155" s="247">
        <f>$P$755+(O1155*$P$758)</f>
        <v>-339.55577670043851</v>
      </c>
      <c r="Q1155" s="247">
        <f>_xlfn.NORM.DIST(P1155,P$752,P$753,0)</f>
        <v>1.5087698995200807E-4</v>
      </c>
      <c r="R1155" s="247">
        <f>_xlfn.NORM.DIST(P1155,P$752,P$753,1)</f>
        <v>7.6753027432843587E-3</v>
      </c>
      <c r="S1155" s="253">
        <f>IF(OR(R1155&lt;$T$757,R1155&gt;$T$758),Q1155,"")</f>
        <v>1.5087698995200807E-4</v>
      </c>
      <c r="T1155" s="253" t="str">
        <f>IF(AND(R1155&gt;$T$757,R1155&lt;$T$758),Q1155,"")</f>
        <v/>
      </c>
      <c r="U1155" s="253" t="str">
        <f>IF(Q1155=MAX($Q$761:$Q$2761),Q1155,"")</f>
        <v/>
      </c>
      <c r="V1155" s="253">
        <f>_xlfn.NORM.DIST(P1155,$T$753,$T$754,0)</f>
        <v>1.4468251684990153E-60</v>
      </c>
      <c r="W1155" s="253" t="str">
        <f>IF(V1155=MAX($V$761:$V$2761),Q1155,"")</f>
        <v/>
      </c>
      <c r="X1155" s="253" t="str">
        <f t="shared" si="197"/>
        <v/>
      </c>
      <c r="AB1155" s="253">
        <v>394</v>
      </c>
      <c r="AC1155" s="253">
        <f t="shared" si="213"/>
        <v>-525.43919251082366</v>
      </c>
      <c r="AD1155" s="253">
        <f t="shared" si="198"/>
        <v>9.7501583893217156E-5</v>
      </c>
      <c r="AE1155" s="253">
        <f t="shared" si="199"/>
        <v>7.6753027432843587E-3</v>
      </c>
      <c r="AF1155" s="253">
        <f>IF(OR(AE1155&lt;$T$757,AE1155&gt;$T$758),AD1155,"")</f>
        <v>9.7501583893217156E-5</v>
      </c>
      <c r="AG1155" s="253" t="str">
        <f t="shared" si="200"/>
        <v/>
      </c>
      <c r="AH1155" s="253" t="str">
        <f t="shared" si="201"/>
        <v/>
      </c>
      <c r="AI1155" s="253">
        <f t="shared" si="202"/>
        <v>1.5104911118553074E-3</v>
      </c>
      <c r="AJ1155" s="253" t="str">
        <f t="shared" si="203"/>
        <v/>
      </c>
      <c r="AK1155" s="253" t="str">
        <f t="shared" si="204"/>
        <v/>
      </c>
      <c r="AO1155" s="253">
        <v>394</v>
      </c>
      <c r="AP1155" s="253">
        <f t="shared" si="205"/>
        <v>-3097.7279744645375</v>
      </c>
      <c r="AQ1155" s="253">
        <f t="shared" si="206"/>
        <v>1.6538299660813178E-5</v>
      </c>
      <c r="AR1155" s="253">
        <f t="shared" si="207"/>
        <v>7.6753027432843587E-3</v>
      </c>
      <c r="AS1155" s="253">
        <f>IF(OR(AR1155&lt;$T$757,AR1155&gt;$T$758),AQ1155,"")</f>
        <v>1.6538299660813178E-5</v>
      </c>
      <c r="AT1155" s="253" t="str">
        <f t="shared" si="208"/>
        <v/>
      </c>
      <c r="AU1155" s="253" t="str">
        <f t="shared" si="209"/>
        <v/>
      </c>
      <c r="AV1155" s="253">
        <f t="shared" si="210"/>
        <v>0</v>
      </c>
      <c r="AW1155" s="253">
        <f t="shared" si="211"/>
        <v>1.6538299660813178E-5</v>
      </c>
      <c r="AX1155" s="253" t="str">
        <f t="shared" si="212"/>
        <v/>
      </c>
      <c r="AZ1155" s="259"/>
      <c r="BA1155" s="259">
        <f>BA1154+$BD$753</f>
        <v>2.5536000000000074</v>
      </c>
      <c r="BB1155" s="274">
        <f t="shared" si="195"/>
        <v>0.92300714123957506</v>
      </c>
      <c r="BC1155" s="259">
        <f t="shared" si="196"/>
        <v>4.9549410837546048E-4</v>
      </c>
      <c r="BD1155" s="259" t="str">
        <f t="shared" si="193"/>
        <v/>
      </c>
      <c r="BE1155" s="254" t="str">
        <f t="shared" si="194"/>
        <v/>
      </c>
    </row>
    <row r="1156" spans="1:57" ht="20.100000000000001" customHeight="1" x14ac:dyDescent="0.25">
      <c r="A1156" s="247">
        <v>395</v>
      </c>
      <c r="B1156" s="247">
        <f>$B$755+(A1156*$B$758)</f>
        <v>-5817.1155260082605</v>
      </c>
      <c r="C1156" s="247">
        <f>_xlfn.NORM.DIST($B1156,$B$752,$B$753,0)</f>
        <v>8.8780306711996689E-6</v>
      </c>
      <c r="D1156" s="247">
        <f>_xlfn.NORM.DIST($B1156,$B$752,$B$753,1)</f>
        <v>7.7602535505536425E-3</v>
      </c>
      <c r="E1156" s="247">
        <f>IF(OR(D1156&lt;$F$757,D1156&gt;$F$758),C1156,"")</f>
        <v>8.8780306711996689E-6</v>
      </c>
      <c r="F1156" s="247" t="str">
        <f>IF(AND(D1156&gt;$F$757,D1156&lt;$F$758),C1156,"")</f>
        <v/>
      </c>
      <c r="G1156" s="247" t="str">
        <f>IF(C1156=MAX($C$761:$C$2761),C1156,"")</f>
        <v/>
      </c>
      <c r="H1156" s="247">
        <f>_xlfn.NORM.DIST(B1156,$F$753,$F$754,0)</f>
        <v>0</v>
      </c>
      <c r="I1156" s="247">
        <f>IF(H1156=MAX($H$761:$H$2761),C1156,"")</f>
        <v>8.8780306711996689E-6</v>
      </c>
      <c r="J1156" s="247" t="str">
        <f>IF(I1156=MIN($I$761:$I$2761),I1156,"")</f>
        <v/>
      </c>
      <c r="K1156" s="247"/>
      <c r="L1156" s="247"/>
      <c r="M1156" s="247"/>
      <c r="N1156" s="247"/>
      <c r="O1156" s="247">
        <v>395</v>
      </c>
      <c r="P1156" s="247">
        <f>$P$755+(O1156*$P$758)</f>
        <v>-338.99545363657637</v>
      </c>
      <c r="Q1156" s="247">
        <f>_xlfn.NORM.DIST(P1156,P$752,P$753,0)</f>
        <v>1.5234578960807892E-4</v>
      </c>
      <c r="R1156" s="247">
        <f>_xlfn.NORM.DIST(P1156,P$752,P$753,1)</f>
        <v>7.7602535505536425E-3</v>
      </c>
      <c r="S1156" s="253">
        <f>IF(OR(R1156&lt;$T$757,R1156&gt;$T$758),Q1156,"")</f>
        <v>1.5234578960807892E-4</v>
      </c>
      <c r="T1156" s="253" t="str">
        <f>IF(AND(R1156&gt;$T$757,R1156&lt;$T$758),Q1156,"")</f>
        <v/>
      </c>
      <c r="U1156" s="253" t="str">
        <f>IF(Q1156=MAX($Q$761:$Q$2761),Q1156,"")</f>
        <v/>
      </c>
      <c r="V1156" s="253">
        <f>_xlfn.NORM.DIST(P1156,$T$753,$T$754,0)</f>
        <v>1.3557975519160233E-60</v>
      </c>
      <c r="W1156" s="253" t="str">
        <f>IF(V1156=MAX($V$761:$V$2761),Q1156,"")</f>
        <v/>
      </c>
      <c r="X1156" s="253" t="str">
        <f t="shared" si="197"/>
        <v/>
      </c>
      <c r="AB1156" s="253">
        <v>395</v>
      </c>
      <c r="AC1156" s="253">
        <f t="shared" si="213"/>
        <v>-524.57213113704347</v>
      </c>
      <c r="AD1156" s="253">
        <f t="shared" si="198"/>
        <v>9.8450769669883783E-5</v>
      </c>
      <c r="AE1156" s="253">
        <f t="shared" si="199"/>
        <v>7.7602535505536425E-3</v>
      </c>
      <c r="AF1156" s="253">
        <f>IF(OR(AE1156&lt;$T$757,AE1156&gt;$T$758),AD1156,"")</f>
        <v>9.8450769669883783E-5</v>
      </c>
      <c r="AG1156" s="253" t="str">
        <f t="shared" si="200"/>
        <v/>
      </c>
      <c r="AH1156" s="253" t="str">
        <f t="shared" si="201"/>
        <v/>
      </c>
      <c r="AI1156" s="253">
        <f t="shared" si="202"/>
        <v>1.5142817313921096E-3</v>
      </c>
      <c r="AJ1156" s="253" t="str">
        <f t="shared" si="203"/>
        <v/>
      </c>
      <c r="AK1156" s="253" t="str">
        <f t="shared" si="204"/>
        <v/>
      </c>
      <c r="AO1156" s="253">
        <v>395</v>
      </c>
      <c r="AP1156" s="253">
        <f t="shared" si="205"/>
        <v>-3092.6162121304378</v>
      </c>
      <c r="AQ1156" s="253">
        <f t="shared" si="206"/>
        <v>1.6699301340801132E-5</v>
      </c>
      <c r="AR1156" s="253">
        <f t="shared" si="207"/>
        <v>7.7602535505536425E-3</v>
      </c>
      <c r="AS1156" s="253">
        <f>IF(OR(AR1156&lt;$T$757,AR1156&gt;$T$758),AQ1156,"")</f>
        <v>1.6699301340801132E-5</v>
      </c>
      <c r="AT1156" s="253" t="str">
        <f t="shared" si="208"/>
        <v/>
      </c>
      <c r="AU1156" s="253" t="str">
        <f t="shared" si="209"/>
        <v/>
      </c>
      <c r="AV1156" s="253">
        <f t="shared" si="210"/>
        <v>0</v>
      </c>
      <c r="AW1156" s="253">
        <f t="shared" si="211"/>
        <v>1.6699301340801132E-5</v>
      </c>
      <c r="AX1156" s="253" t="str">
        <f t="shared" si="212"/>
        <v/>
      </c>
      <c r="AZ1156" s="259"/>
      <c r="BA1156" s="259">
        <f>BA1155+$BD$753</f>
        <v>2.5600000000000076</v>
      </c>
      <c r="BB1156" s="274">
        <f t="shared" si="195"/>
        <v>0.9225116471311996</v>
      </c>
      <c r="BC1156" s="259">
        <f t="shared" si="196"/>
        <v>4.9700767367999443E-4</v>
      </c>
      <c r="BD1156" s="259" t="str">
        <f t="shared" si="193"/>
        <v/>
      </c>
      <c r="BE1156" s="254" t="str">
        <f t="shared" si="194"/>
        <v/>
      </c>
    </row>
    <row r="1157" spans="1:57" ht="20.100000000000001" customHeight="1" x14ac:dyDescent="0.25">
      <c r="A1157" s="247">
        <v>396</v>
      </c>
      <c r="B1157" s="247">
        <f>$B$755+(A1157*$B$758)</f>
        <v>-5807.5004590231229</v>
      </c>
      <c r="C1157" s="247">
        <f>_xlfn.NORM.DIST($B1157,$B$752,$B$753,0)</f>
        <v>8.9643155850505094E-6</v>
      </c>
      <c r="D1157" s="247">
        <f>_xlfn.NORM.DIST($B1157,$B$752,$B$753,1)</f>
        <v>7.846030673450877E-3</v>
      </c>
      <c r="E1157" s="247">
        <f>IF(OR(D1157&lt;$F$757,D1157&gt;$F$758),C1157,"")</f>
        <v>8.9643155850505094E-6</v>
      </c>
      <c r="F1157" s="247" t="str">
        <f>IF(AND(D1157&gt;$F$757,D1157&lt;$F$758),C1157,"")</f>
        <v/>
      </c>
      <c r="G1157" s="247" t="str">
        <f>IF(C1157=MAX($C$761:$C$2761),C1157,"")</f>
        <v/>
      </c>
      <c r="H1157" s="247">
        <f>_xlfn.NORM.DIST(B1157,$F$753,$F$754,0)</f>
        <v>0</v>
      </c>
      <c r="I1157" s="247">
        <f>IF(H1157=MAX($H$761:$H$2761),C1157,"")</f>
        <v>8.9643155850505094E-6</v>
      </c>
      <c r="J1157" s="247" t="str">
        <f>IF(I1157=MIN($I$761:$I$2761),I1157,"")</f>
        <v/>
      </c>
      <c r="K1157" s="247"/>
      <c r="L1157" s="247"/>
      <c r="M1157" s="247"/>
      <c r="N1157" s="247"/>
      <c r="O1157" s="247">
        <v>396</v>
      </c>
      <c r="P1157" s="247">
        <f>$P$755+(O1157*$P$758)</f>
        <v>-338.43513057271429</v>
      </c>
      <c r="Q1157" s="247">
        <f>_xlfn.NORM.DIST(P1157,P$752,P$753,0)</f>
        <v>1.53826426904649E-4</v>
      </c>
      <c r="R1157" s="247">
        <f>_xlfn.NORM.DIST(P1157,P$752,P$753,1)</f>
        <v>7.846030673450877E-3</v>
      </c>
      <c r="S1157" s="253">
        <f>IF(OR(R1157&lt;$T$757,R1157&gt;$T$758),Q1157,"")</f>
        <v>1.53826426904649E-4</v>
      </c>
      <c r="T1157" s="253" t="str">
        <f>IF(AND(R1157&gt;$T$757,R1157&lt;$T$758),Q1157,"")</f>
        <v/>
      </c>
      <c r="U1157" s="253" t="str">
        <f>IF(Q1157=MAX($Q$761:$Q$2761),Q1157,"")</f>
        <v/>
      </c>
      <c r="V1157" s="253">
        <f>_xlfn.NORM.DIST(P1157,$T$753,$T$754,0)</f>
        <v>1.2704766484894509E-60</v>
      </c>
      <c r="W1157" s="253" t="str">
        <f>IF(V1157=MAX($V$761:$V$2761),Q1157,"")</f>
        <v/>
      </c>
      <c r="X1157" s="253" t="str">
        <f t="shared" si="197"/>
        <v/>
      </c>
      <c r="AB1157" s="253">
        <v>396</v>
      </c>
      <c r="AC1157" s="253">
        <f t="shared" si="213"/>
        <v>-523.70506976326328</v>
      </c>
      <c r="AD1157" s="253">
        <f t="shared" si="198"/>
        <v>9.9407605312169995E-5</v>
      </c>
      <c r="AE1157" s="253">
        <f t="shared" si="199"/>
        <v>7.8460306734508736E-3</v>
      </c>
      <c r="AF1157" s="253">
        <f>IF(OR(AE1157&lt;$T$757,AE1157&gt;$T$758),AD1157,"")</f>
        <v>9.9407605312169995E-5</v>
      </c>
      <c r="AG1157" s="253" t="str">
        <f t="shared" si="200"/>
        <v/>
      </c>
      <c r="AH1157" s="253" t="str">
        <f t="shared" si="201"/>
        <v/>
      </c>
      <c r="AI1157" s="253">
        <f t="shared" si="202"/>
        <v>1.5180575744787653E-3</v>
      </c>
      <c r="AJ1157" s="253" t="str">
        <f t="shared" si="203"/>
        <v/>
      </c>
      <c r="AK1157" s="253" t="str">
        <f t="shared" si="204"/>
        <v/>
      </c>
      <c r="AO1157" s="253">
        <v>396</v>
      </c>
      <c r="AP1157" s="253">
        <f t="shared" si="205"/>
        <v>-3087.5044497963381</v>
      </c>
      <c r="AQ1157" s="253">
        <f t="shared" si="206"/>
        <v>1.6861600597350716E-5</v>
      </c>
      <c r="AR1157" s="253">
        <f t="shared" si="207"/>
        <v>7.8460306734508736E-3</v>
      </c>
      <c r="AS1157" s="253">
        <f>IF(OR(AR1157&lt;$T$757,AR1157&gt;$T$758),AQ1157,"")</f>
        <v>1.6861600597350716E-5</v>
      </c>
      <c r="AT1157" s="253" t="str">
        <f t="shared" si="208"/>
        <v/>
      </c>
      <c r="AU1157" s="253" t="str">
        <f t="shared" si="209"/>
        <v/>
      </c>
      <c r="AV1157" s="253">
        <f t="shared" si="210"/>
        <v>0</v>
      </c>
      <c r="AW1157" s="253">
        <f t="shared" si="211"/>
        <v>1.6861600597350716E-5</v>
      </c>
      <c r="AX1157" s="253" t="str">
        <f t="shared" si="212"/>
        <v/>
      </c>
      <c r="AZ1157" s="259"/>
      <c r="BA1157" s="259">
        <f>BA1156+$BD$753</f>
        <v>2.5664000000000078</v>
      </c>
      <c r="BB1157" s="274">
        <f t="shared" si="195"/>
        <v>0.9220146394575196</v>
      </c>
      <c r="BC1157" s="259">
        <f t="shared" si="196"/>
        <v>4.9851809242407175E-4</v>
      </c>
      <c r="BD1157" s="259" t="str">
        <f t="shared" si="193"/>
        <v/>
      </c>
      <c r="BE1157" s="254" t="str">
        <f t="shared" si="194"/>
        <v/>
      </c>
    </row>
    <row r="1158" spans="1:57" ht="20.100000000000001" customHeight="1" x14ac:dyDescent="0.25">
      <c r="A1158" s="247">
        <v>397</v>
      </c>
      <c r="B1158" s="247">
        <f>$B$755+(A1158*$B$758)</f>
        <v>-5797.8853920379861</v>
      </c>
      <c r="C1158" s="247">
        <f>_xlfn.NORM.DIST($B1158,$B$752,$B$753,0)</f>
        <v>9.0512942736369424E-6</v>
      </c>
      <c r="D1158" s="247">
        <f>_xlfn.NORM.DIST($B1158,$B$752,$B$753,1)</f>
        <v>7.9326407637689989E-3</v>
      </c>
      <c r="E1158" s="247">
        <f>IF(OR(D1158&lt;$F$757,D1158&gt;$F$758),C1158,"")</f>
        <v>9.0512942736369424E-6</v>
      </c>
      <c r="F1158" s="247" t="str">
        <f>IF(AND(D1158&gt;$F$757,D1158&lt;$F$758),C1158,"")</f>
        <v/>
      </c>
      <c r="G1158" s="247" t="str">
        <f>IF(C1158=MAX($C$761:$C$2761),C1158,"")</f>
        <v/>
      </c>
      <c r="H1158" s="247">
        <f>_xlfn.NORM.DIST(B1158,$F$753,$F$754,0)</f>
        <v>0</v>
      </c>
      <c r="I1158" s="247">
        <f>IF(H1158=MAX($H$761:$H$2761),C1158,"")</f>
        <v>9.0512942736369424E-6</v>
      </c>
      <c r="J1158" s="247" t="str">
        <f>IF(I1158=MIN($I$761:$I$2761),I1158,"")</f>
        <v/>
      </c>
      <c r="K1158" s="247"/>
      <c r="L1158" s="247"/>
      <c r="M1158" s="247"/>
      <c r="N1158" s="247"/>
      <c r="O1158" s="247">
        <v>397</v>
      </c>
      <c r="P1158" s="247">
        <f>$P$755+(O1158*$P$758)</f>
        <v>-337.8748075088522</v>
      </c>
      <c r="Q1158" s="247">
        <f>_xlfn.NORM.DIST(P1158,P$752,P$753,0)</f>
        <v>1.553189692806019E-4</v>
      </c>
      <c r="R1158" s="247">
        <f>_xlfn.NORM.DIST(P1158,P$752,P$753,1)</f>
        <v>7.9326407637689989E-3</v>
      </c>
      <c r="S1158" s="253">
        <f>IF(OR(R1158&lt;$T$757,R1158&gt;$T$758),Q1158,"")</f>
        <v>1.553189692806019E-4</v>
      </c>
      <c r="T1158" s="253" t="str">
        <f>IF(AND(R1158&gt;$T$757,R1158&lt;$T$758),Q1158,"")</f>
        <v/>
      </c>
      <c r="U1158" s="253" t="str">
        <f>IF(Q1158=MAX($Q$761:$Q$2761),Q1158,"")</f>
        <v/>
      </c>
      <c r="V1158" s="253">
        <f>_xlfn.NORM.DIST(P1158,$T$753,$T$754,0)</f>
        <v>1.1905059767278276E-60</v>
      </c>
      <c r="W1158" s="253" t="str">
        <f>IF(V1158=MAX($V$761:$V$2761),Q1158,"")</f>
        <v/>
      </c>
      <c r="X1158" s="253" t="str">
        <f t="shared" si="197"/>
        <v/>
      </c>
      <c r="AB1158" s="253">
        <v>397</v>
      </c>
      <c r="AC1158" s="253">
        <f t="shared" si="213"/>
        <v>-522.83800838948298</v>
      </c>
      <c r="AD1158" s="253">
        <f t="shared" si="198"/>
        <v>1.0037213440126092E-4</v>
      </c>
      <c r="AE1158" s="253">
        <f t="shared" si="199"/>
        <v>7.9326407637690076E-3</v>
      </c>
      <c r="AF1158" s="253">
        <f>IF(OR(AE1158&lt;$T$757,AE1158&gt;$T$758),AD1158,"")</f>
        <v>1.0037213440126092E-4</v>
      </c>
      <c r="AG1158" s="253" t="str">
        <f t="shared" si="200"/>
        <v/>
      </c>
      <c r="AH1158" s="253" t="str">
        <f t="shared" si="201"/>
        <v/>
      </c>
      <c r="AI1158" s="253">
        <f t="shared" si="202"/>
        <v>1.521818483293725E-3</v>
      </c>
      <c r="AJ1158" s="253" t="str">
        <f t="shared" si="203"/>
        <v/>
      </c>
      <c r="AK1158" s="253" t="str">
        <f t="shared" si="204"/>
        <v/>
      </c>
      <c r="AO1158" s="253">
        <v>397</v>
      </c>
      <c r="AP1158" s="253">
        <f t="shared" si="205"/>
        <v>-3082.392687462238</v>
      </c>
      <c r="AQ1158" s="253">
        <f t="shared" si="206"/>
        <v>1.7025204822738757E-5</v>
      </c>
      <c r="AR1158" s="253">
        <f t="shared" si="207"/>
        <v>7.9326407637690076E-3</v>
      </c>
      <c r="AS1158" s="253">
        <f>IF(OR(AR1158&lt;$T$757,AR1158&gt;$T$758),AQ1158,"")</f>
        <v>1.7025204822738757E-5</v>
      </c>
      <c r="AT1158" s="253" t="str">
        <f t="shared" si="208"/>
        <v/>
      </c>
      <c r="AU1158" s="253" t="str">
        <f t="shared" si="209"/>
        <v/>
      </c>
      <c r="AV1158" s="253">
        <f t="shared" si="210"/>
        <v>0</v>
      </c>
      <c r="AW1158" s="253">
        <f t="shared" si="211"/>
        <v>1.7025204822738757E-5</v>
      </c>
      <c r="AX1158" s="253" t="str">
        <f t="shared" si="212"/>
        <v/>
      </c>
      <c r="AZ1158" s="259"/>
      <c r="BA1158" s="259">
        <f>BA1157+$BD$753</f>
        <v>2.572800000000008</v>
      </c>
      <c r="BB1158" s="274">
        <f t="shared" si="195"/>
        <v>0.92151612136509553</v>
      </c>
      <c r="BC1158" s="259">
        <f t="shared" si="196"/>
        <v>5.0002534666493403E-4</v>
      </c>
      <c r="BD1158" s="259" t="str">
        <f t="shared" si="193"/>
        <v/>
      </c>
      <c r="BE1158" s="254" t="str">
        <f t="shared" si="194"/>
        <v/>
      </c>
    </row>
    <row r="1159" spans="1:57" ht="20.100000000000001" customHeight="1" x14ac:dyDescent="0.25">
      <c r="A1159" s="248">
        <v>398</v>
      </c>
      <c r="B1159" s="247">
        <f>$B$755+(A1159*$B$758)</f>
        <v>-5788.2703250528484</v>
      </c>
      <c r="C1159" s="247">
        <f>_xlfn.NORM.DIST($B1159,$B$752,$B$753,0)</f>
        <v>9.138970671696788E-6</v>
      </c>
      <c r="D1159" s="247">
        <f>_xlfn.NORM.DIST($B1159,$B$752,$B$753,1)</f>
        <v>8.0200905111112563E-3</v>
      </c>
      <c r="E1159" s="247">
        <f>IF(OR(D1159&lt;$F$757,D1159&gt;$F$758),C1159,"")</f>
        <v>9.138970671696788E-6</v>
      </c>
      <c r="F1159" s="247" t="str">
        <f>IF(AND(D1159&gt;$F$757,D1159&lt;$F$758),C1159,"")</f>
        <v/>
      </c>
      <c r="G1159" s="247" t="str">
        <f>IF(C1159=MAX($C$761:$C$2761),C1159,"")</f>
        <v/>
      </c>
      <c r="H1159" s="247">
        <f>_xlfn.NORM.DIST(B1159,$F$753,$F$754,0)</f>
        <v>0</v>
      </c>
      <c r="I1159" s="247">
        <f>IF(H1159=MAX($H$761:$H$2761),C1159,"")</f>
        <v>9.138970671696788E-6</v>
      </c>
      <c r="J1159" s="247" t="str">
        <f>IF(I1159=MIN($I$761:$I$2761),I1159,"")</f>
        <v/>
      </c>
      <c r="K1159" s="247"/>
      <c r="L1159" s="247"/>
      <c r="M1159" s="247"/>
      <c r="N1159" s="247"/>
      <c r="O1159" s="248">
        <v>398</v>
      </c>
      <c r="P1159" s="247">
        <f>$P$755+(O1159*$P$758)</f>
        <v>-337.31448444499006</v>
      </c>
      <c r="Q1159" s="247">
        <f>_xlfn.NORM.DIST(P1159,P$752,P$753,0)</f>
        <v>1.5682348425549963E-4</v>
      </c>
      <c r="R1159" s="247">
        <f>_xlfn.NORM.DIST(P1159,P$752,P$753,1)</f>
        <v>8.0200905111112702E-3</v>
      </c>
      <c r="S1159" s="253">
        <f>IF(OR(R1159&lt;$T$757,R1159&gt;$T$758),Q1159,"")</f>
        <v>1.5682348425549963E-4</v>
      </c>
      <c r="T1159" s="253" t="str">
        <f>IF(AND(R1159&gt;$T$757,R1159&lt;$T$758),Q1159,"")</f>
        <v/>
      </c>
      <c r="U1159" s="253" t="str">
        <f>IF(Q1159=MAX($Q$761:$Q$2761),Q1159,"")</f>
        <v/>
      </c>
      <c r="V1159" s="253">
        <f>_xlfn.NORM.DIST(P1159,$T$753,$T$754,0)</f>
        <v>1.1155512426137962E-60</v>
      </c>
      <c r="W1159" s="253" t="str">
        <f>IF(V1159=MAX($V$761:$V$2761),Q1159,"")</f>
        <v/>
      </c>
      <c r="X1159" s="253" t="str">
        <f t="shared" si="197"/>
        <v/>
      </c>
      <c r="AB1159" s="259">
        <v>398</v>
      </c>
      <c r="AC1159" s="253">
        <f t="shared" si="213"/>
        <v>-521.97094701570268</v>
      </c>
      <c r="AD1159" s="253">
        <f t="shared" si="198"/>
        <v>1.0134440057047751E-4</v>
      </c>
      <c r="AE1159" s="253">
        <f t="shared" si="199"/>
        <v>8.0200905111112702E-3</v>
      </c>
      <c r="AF1159" s="253">
        <f>IF(OR(AE1159&lt;$T$757,AE1159&gt;$T$758),AD1159,"")</f>
        <v>1.0134440057047751E-4</v>
      </c>
      <c r="AG1159" s="253" t="str">
        <f t="shared" si="200"/>
        <v/>
      </c>
      <c r="AH1159" s="253" t="str">
        <f t="shared" si="201"/>
        <v/>
      </c>
      <c r="AI1159" s="253">
        <f t="shared" si="202"/>
        <v>1.5255643003409085E-3</v>
      </c>
      <c r="AJ1159" s="253" t="str">
        <f t="shared" si="203"/>
        <v/>
      </c>
      <c r="AK1159" s="253" t="str">
        <f t="shared" si="204"/>
        <v/>
      </c>
      <c r="AO1159" s="259">
        <v>398</v>
      </c>
      <c r="AP1159" s="253">
        <f t="shared" si="205"/>
        <v>-3077.2809251281383</v>
      </c>
      <c r="AQ1159" s="253">
        <f t="shared" si="206"/>
        <v>1.7190121418085384E-5</v>
      </c>
      <c r="AR1159" s="253">
        <f t="shared" si="207"/>
        <v>8.0200905111112563E-3</v>
      </c>
      <c r="AS1159" s="253">
        <f>IF(OR(AR1159&lt;$T$757,AR1159&gt;$T$758),AQ1159,"")</f>
        <v>1.7190121418085384E-5</v>
      </c>
      <c r="AT1159" s="253" t="str">
        <f t="shared" si="208"/>
        <v/>
      </c>
      <c r="AU1159" s="253" t="str">
        <f t="shared" si="209"/>
        <v/>
      </c>
      <c r="AV1159" s="253">
        <f t="shared" si="210"/>
        <v>0</v>
      </c>
      <c r="AW1159" s="253">
        <f t="shared" si="211"/>
        <v>1.7190121418085384E-5</v>
      </c>
      <c r="AX1159" s="253" t="str">
        <f t="shared" si="212"/>
        <v/>
      </c>
      <c r="AZ1159" s="259"/>
      <c r="BA1159" s="259">
        <f>BA1158+$BD$753</f>
        <v>2.5792000000000082</v>
      </c>
      <c r="BB1159" s="274">
        <f t="shared" si="195"/>
        <v>0.9210160960184306</v>
      </c>
      <c r="BC1159" s="259">
        <f t="shared" si="196"/>
        <v>5.0152941861414391E-4</v>
      </c>
      <c r="BD1159" s="259" t="str">
        <f t="shared" si="193"/>
        <v/>
      </c>
      <c r="BE1159" s="254" t="str">
        <f t="shared" si="194"/>
        <v/>
      </c>
    </row>
    <row r="1160" spans="1:57" ht="20.100000000000001" customHeight="1" x14ac:dyDescent="0.25">
      <c r="A1160" s="247">
        <v>399</v>
      </c>
      <c r="B1160" s="247">
        <f>$B$755+(A1160*$B$758)</f>
        <v>-5778.6552580677107</v>
      </c>
      <c r="C1160" s="247">
        <f>_xlfn.NORM.DIST($B1160,$B$752,$B$753,0)</f>
        <v>9.2273487184619265E-6</v>
      </c>
      <c r="D1160" s="247">
        <f>_xlfn.NORM.DIST($B1160,$B$752,$B$753,1)</f>
        <v>8.108386642935457E-3</v>
      </c>
      <c r="E1160" s="247">
        <f>IF(OR(D1160&lt;$F$757,D1160&gt;$F$758),C1160,"")</f>
        <v>9.2273487184619265E-6</v>
      </c>
      <c r="F1160" s="247" t="str">
        <f>IF(AND(D1160&gt;$F$757,D1160&lt;$F$758),C1160,"")</f>
        <v/>
      </c>
      <c r="G1160" s="247" t="str">
        <f>IF(C1160=MAX($C$761:$C$2761),C1160,"")</f>
        <v/>
      </c>
      <c r="H1160" s="247">
        <f>_xlfn.NORM.DIST(B1160,$F$753,$F$754,0)</f>
        <v>0</v>
      </c>
      <c r="I1160" s="247">
        <f>IF(H1160=MAX($H$761:$H$2761),C1160,"")</f>
        <v>9.2273487184619265E-6</v>
      </c>
      <c r="J1160" s="247" t="str">
        <f>IF(I1160=MIN($I$761:$I$2761),I1160,"")</f>
        <v/>
      </c>
      <c r="K1160" s="247"/>
      <c r="L1160" s="247"/>
      <c r="M1160" s="247"/>
      <c r="N1160" s="247"/>
      <c r="O1160" s="247">
        <v>399</v>
      </c>
      <c r="P1160" s="247">
        <f>$P$755+(O1160*$P$758)</f>
        <v>-336.75416138112791</v>
      </c>
      <c r="Q1160" s="247">
        <f>_xlfn.NORM.DIST(P1160,P$752,P$753,0)</f>
        <v>1.5834003942602091E-4</v>
      </c>
      <c r="R1160" s="247">
        <f>_xlfn.NORM.DIST(P1160,P$752,P$753,1)</f>
        <v>8.1083866429354588E-3</v>
      </c>
      <c r="S1160" s="253">
        <f>IF(OR(R1160&lt;$T$757,R1160&gt;$T$758),Q1160,"")</f>
        <v>1.5834003942602091E-4</v>
      </c>
      <c r="T1160" s="253" t="str">
        <f>IF(AND(R1160&gt;$T$757,R1160&lt;$T$758),Q1160,"")</f>
        <v/>
      </c>
      <c r="U1160" s="253" t="str">
        <f>IF(Q1160=MAX($Q$761:$Q$2761),Q1160,"")</f>
        <v/>
      </c>
      <c r="V1160" s="253">
        <f>_xlfn.NORM.DIST(P1160,$T$753,$T$754,0)</f>
        <v>1.0452989637262482E-60</v>
      </c>
      <c r="W1160" s="253" t="str">
        <f>IF(V1160=MAX($V$761:$V$2761),Q1160,"")</f>
        <v/>
      </c>
      <c r="X1160" s="253" t="str">
        <f t="shared" si="197"/>
        <v/>
      </c>
      <c r="AB1160" s="253">
        <v>399</v>
      </c>
      <c r="AC1160" s="253">
        <f t="shared" si="213"/>
        <v>-521.10388564192249</v>
      </c>
      <c r="AD1160" s="253">
        <f t="shared" si="198"/>
        <v>1.0232444750297735E-4</v>
      </c>
      <c r="AE1160" s="253">
        <f t="shared" si="199"/>
        <v>8.1083866429354588E-3</v>
      </c>
      <c r="AF1160" s="253">
        <f>IF(OR(AE1160&lt;$T$757,AE1160&gt;$T$758),AD1160,"")</f>
        <v>1.0232444750297735E-4</v>
      </c>
      <c r="AG1160" s="253" t="str">
        <f t="shared" si="200"/>
        <v/>
      </c>
      <c r="AH1160" s="253" t="str">
        <f t="shared" si="201"/>
        <v/>
      </c>
      <c r="AI1160" s="253">
        <f t="shared" si="202"/>
        <v>1.5292948684606032E-3</v>
      </c>
      <c r="AJ1160" s="253" t="str">
        <f t="shared" si="203"/>
        <v/>
      </c>
      <c r="AK1160" s="253" t="str">
        <f t="shared" si="204"/>
        <v/>
      </c>
      <c r="AO1160" s="253">
        <v>399</v>
      </c>
      <c r="AP1160" s="253">
        <f t="shared" si="205"/>
        <v>-3072.1691627940381</v>
      </c>
      <c r="AQ1160" s="253">
        <f t="shared" si="206"/>
        <v>1.7356357792964132E-5</v>
      </c>
      <c r="AR1160" s="253">
        <f t="shared" si="207"/>
        <v>8.1083866429354588E-3</v>
      </c>
      <c r="AS1160" s="253">
        <f>IF(OR(AR1160&lt;$T$757,AR1160&gt;$T$758),AQ1160,"")</f>
        <v>1.7356357792964132E-5</v>
      </c>
      <c r="AT1160" s="253" t="str">
        <f t="shared" si="208"/>
        <v/>
      </c>
      <c r="AU1160" s="253" t="str">
        <f t="shared" si="209"/>
        <v/>
      </c>
      <c r="AV1160" s="253">
        <f t="shared" si="210"/>
        <v>0</v>
      </c>
      <c r="AW1160" s="253">
        <f t="shared" si="211"/>
        <v>1.7356357792964132E-5</v>
      </c>
      <c r="AX1160" s="253" t="str">
        <f t="shared" si="212"/>
        <v/>
      </c>
      <c r="AZ1160" s="259"/>
      <c r="BA1160" s="259">
        <f>BA1159+$BD$753</f>
        <v>2.5856000000000083</v>
      </c>
      <c r="BB1160" s="274">
        <f t="shared" si="195"/>
        <v>0.92051456659981645</v>
      </c>
      <c r="BC1160" s="259">
        <f t="shared" si="196"/>
        <v>5.0303029063791804E-4</v>
      </c>
      <c r="BD1160" s="259" t="str">
        <f t="shared" si="193"/>
        <v/>
      </c>
      <c r="BE1160" s="254" t="str">
        <f t="shared" si="194"/>
        <v/>
      </c>
    </row>
    <row r="1161" spans="1:57" ht="20.100000000000001" customHeight="1" x14ac:dyDescent="0.25">
      <c r="A1161" s="247">
        <v>400</v>
      </c>
      <c r="B1161" s="247">
        <f>$B$755+(A1161*$B$758)</f>
        <v>-5769.0401910825731</v>
      </c>
      <c r="C1161" s="247">
        <f>_xlfn.NORM.DIST($B1161,$B$752,$B$753,0)</f>
        <v>9.3164323574485614E-6</v>
      </c>
      <c r="D1161" s="247">
        <f>_xlfn.NORM.DIST($B1161,$B$752,$B$753,1)</f>
        <v>8.1975359245961138E-3</v>
      </c>
      <c r="E1161" s="247">
        <f>IF(OR(D1161&lt;$F$757,D1161&gt;$F$758),C1161,"")</f>
        <v>9.3164323574485614E-6</v>
      </c>
      <c r="F1161" s="247" t="str">
        <f>IF(AND(D1161&gt;$F$757,D1161&lt;$F$758),C1161,"")</f>
        <v/>
      </c>
      <c r="G1161" s="247" t="str">
        <f>IF(C1161=MAX($C$761:$C$2761),C1161,"")</f>
        <v/>
      </c>
      <c r="H1161" s="247">
        <f>_xlfn.NORM.DIST(B1161,$F$753,$F$754,0)</f>
        <v>0</v>
      </c>
      <c r="I1161" s="247">
        <f>IF(H1161=MAX($H$761:$H$2761),C1161,"")</f>
        <v>9.3164323574485614E-6</v>
      </c>
      <c r="J1161" s="247" t="str">
        <f>IF(I1161=MIN($I$761:$I$2761),I1161,"")</f>
        <v/>
      </c>
      <c r="K1161" s="247"/>
      <c r="L1161" s="247"/>
      <c r="M1161" s="247"/>
      <c r="N1161" s="247"/>
      <c r="O1161" s="247">
        <v>400</v>
      </c>
      <c r="P1161" s="247">
        <f>$P$755+(O1161*$P$758)</f>
        <v>-336.19383831726583</v>
      </c>
      <c r="Q1161" s="247">
        <f>_xlfn.NORM.DIST(P1161,P$752,P$753,0)</f>
        <v>1.5986870246236364E-4</v>
      </c>
      <c r="R1161" s="247">
        <f>_xlfn.NORM.DIST(P1161,P$752,P$753,1)</f>
        <v>8.1975359245961311E-3</v>
      </c>
      <c r="S1161" s="253">
        <f>IF(OR(R1161&lt;$T$757,R1161&gt;$T$758),Q1161,"")</f>
        <v>1.5986870246236364E-4</v>
      </c>
      <c r="T1161" s="253" t="str">
        <f>IF(AND(R1161&gt;$T$757,R1161&lt;$T$758),Q1161,"")</f>
        <v/>
      </c>
      <c r="U1161" s="253" t="str">
        <f>IF(Q1161=MAX($Q$761:$Q$2761),Q1161,"")</f>
        <v/>
      </c>
      <c r="V1161" s="253">
        <f>_xlfn.NORM.DIST(P1161,$T$753,$T$754,0)</f>
        <v>9.7945517836366814E-61</v>
      </c>
      <c r="W1161" s="253" t="str">
        <f>IF(V1161=MAX($V$761:$V$2761),Q1161,"")</f>
        <v/>
      </c>
      <c r="X1161" s="253" t="str">
        <f t="shared" si="197"/>
        <v/>
      </c>
      <c r="AB1161" s="253">
        <v>400</v>
      </c>
      <c r="AC1161" s="253">
        <f t="shared" si="213"/>
        <v>-520.2368242681423</v>
      </c>
      <c r="AD1161" s="253">
        <f t="shared" si="198"/>
        <v>1.0331231892942764E-4</v>
      </c>
      <c r="AE1161" s="253">
        <f t="shared" si="199"/>
        <v>8.1975359245961138E-3</v>
      </c>
      <c r="AF1161" s="253">
        <f>IF(OR(AE1161&lt;$T$757,AE1161&gt;$T$758),AD1161,"")</f>
        <v>1.0331231892942764E-4</v>
      </c>
      <c r="AG1161" s="253" t="str">
        <f t="shared" si="200"/>
        <v/>
      </c>
      <c r="AH1161" s="253" t="str">
        <f t="shared" si="201"/>
        <v/>
      </c>
      <c r="AI1161" s="253">
        <f t="shared" si="202"/>
        <v>1.5330100308403648E-3</v>
      </c>
      <c r="AJ1161" s="253" t="str">
        <f t="shared" si="203"/>
        <v/>
      </c>
      <c r="AK1161" s="253" t="str">
        <f t="shared" si="204"/>
        <v/>
      </c>
      <c r="AO1161" s="253">
        <v>400</v>
      </c>
      <c r="AP1161" s="253">
        <f t="shared" si="205"/>
        <v>-3067.0574004599384</v>
      </c>
      <c r="AQ1161" s="253">
        <f t="shared" si="206"/>
        <v>1.7523921365007054E-5</v>
      </c>
      <c r="AR1161" s="253">
        <f t="shared" si="207"/>
        <v>8.1975359245961138E-3</v>
      </c>
      <c r="AS1161" s="253">
        <f>IF(OR(AR1161&lt;$T$757,AR1161&gt;$T$758),AQ1161,"")</f>
        <v>1.7523921365007054E-5</v>
      </c>
      <c r="AT1161" s="253" t="str">
        <f t="shared" si="208"/>
        <v/>
      </c>
      <c r="AU1161" s="253" t="str">
        <f t="shared" si="209"/>
        <v/>
      </c>
      <c r="AV1161" s="253">
        <f t="shared" si="210"/>
        <v>0</v>
      </c>
      <c r="AW1161" s="253">
        <f t="shared" si="211"/>
        <v>1.7523921365007054E-5</v>
      </c>
      <c r="AX1161" s="253" t="str">
        <f t="shared" si="212"/>
        <v/>
      </c>
      <c r="AZ1161" s="259"/>
      <c r="BA1161" s="259">
        <f>BA1160+$BD$753</f>
        <v>2.5920000000000085</v>
      </c>
      <c r="BB1161" s="274">
        <f t="shared" si="195"/>
        <v>0.92001153630917853</v>
      </c>
      <c r="BC1161" s="259">
        <f t="shared" si="196"/>
        <v>5.045279452566831E-4</v>
      </c>
      <c r="BD1161" s="259" t="str">
        <f t="shared" si="193"/>
        <v/>
      </c>
      <c r="BE1161" s="254" t="str">
        <f t="shared" si="194"/>
        <v/>
      </c>
    </row>
    <row r="1162" spans="1:57" ht="20.100000000000001" customHeight="1" x14ac:dyDescent="0.25">
      <c r="A1162" s="247">
        <v>401</v>
      </c>
      <c r="B1162" s="247">
        <f>$B$755+(A1162*$B$758)</f>
        <v>-5759.4251240974354</v>
      </c>
      <c r="C1162" s="247">
        <f>_xlfn.NORM.DIST($B1162,$B$752,$B$753,0)</f>
        <v>9.4062255362450341E-6</v>
      </c>
      <c r="D1162" s="247">
        <f>_xlfn.NORM.DIST($B1162,$B$752,$B$753,1)</f>
        <v>8.2875451593847158E-3</v>
      </c>
      <c r="E1162" s="247">
        <f>IF(OR(D1162&lt;$F$757,D1162&gt;$F$758),C1162,"")</f>
        <v>9.4062255362450341E-6</v>
      </c>
      <c r="F1162" s="247" t="str">
        <f>IF(AND(D1162&gt;$F$757,D1162&lt;$F$758),C1162,"")</f>
        <v/>
      </c>
      <c r="G1162" s="247" t="str">
        <f>IF(C1162=MAX($C$761:$C$2761),C1162,"")</f>
        <v/>
      </c>
      <c r="H1162" s="247">
        <f>_xlfn.NORM.DIST(B1162,$F$753,$F$754,0)</f>
        <v>0</v>
      </c>
      <c r="I1162" s="247">
        <f>IF(H1162=MAX($H$761:$H$2761),C1162,"")</f>
        <v>9.4062255362450341E-6</v>
      </c>
      <c r="J1162" s="247" t="str">
        <f>IF(I1162=MIN($I$761:$I$2761),I1162,"")</f>
        <v/>
      </c>
      <c r="K1162" s="247"/>
      <c r="L1162" s="247"/>
      <c r="M1162" s="247"/>
      <c r="N1162" s="247"/>
      <c r="O1162" s="247">
        <v>401</v>
      </c>
      <c r="P1162" s="247">
        <f>$P$755+(O1162*$P$758)</f>
        <v>-335.63351525340374</v>
      </c>
      <c r="Q1162" s="247">
        <f>_xlfn.NORM.DIST(P1162,P$752,P$753,0)</f>
        <v>1.6140954110460267E-4</v>
      </c>
      <c r="R1162" s="247">
        <f>_xlfn.NORM.DIST(P1162,P$752,P$753,1)</f>
        <v>8.2875451593847245E-3</v>
      </c>
      <c r="S1162" s="253">
        <f>IF(OR(R1162&lt;$T$757,R1162&gt;$T$758),Q1162,"")</f>
        <v>1.6140954110460267E-4</v>
      </c>
      <c r="T1162" s="253" t="str">
        <f>IF(AND(R1162&gt;$T$757,R1162&lt;$T$758),Q1162,"")</f>
        <v/>
      </c>
      <c r="U1162" s="253" t="str">
        <f>IF(Q1162=MAX($Q$761:$Q$2761),Q1162,"")</f>
        <v/>
      </c>
      <c r="V1162" s="253">
        <f>_xlfn.NORM.DIST(P1162,$T$753,$T$754,0)</f>
        <v>9.1774423444114478E-61</v>
      </c>
      <c r="W1162" s="253" t="str">
        <f>IF(V1162=MAX($V$761:$V$2761),Q1162,"")</f>
        <v/>
      </c>
      <c r="X1162" s="253" t="str">
        <f t="shared" si="197"/>
        <v/>
      </c>
      <c r="AB1162" s="253">
        <v>401</v>
      </c>
      <c r="AC1162" s="253">
        <f t="shared" si="213"/>
        <v>-519.36976289436211</v>
      </c>
      <c r="AD1162" s="253">
        <f t="shared" si="198"/>
        <v>1.0430805862565281E-4</v>
      </c>
      <c r="AE1162" s="253">
        <f t="shared" si="199"/>
        <v>8.2875451593847158E-3</v>
      </c>
      <c r="AF1162" s="253">
        <f>IF(OR(AE1162&lt;$T$757,AE1162&gt;$T$758),AD1162,"")</f>
        <v>1.0430805862565281E-4</v>
      </c>
      <c r="AG1162" s="253" t="str">
        <f t="shared" si="200"/>
        <v/>
      </c>
      <c r="AH1162" s="253" t="str">
        <f t="shared" si="201"/>
        <v/>
      </c>
      <c r="AI1162" s="253">
        <f t="shared" si="202"/>
        <v>1.536709631025913E-3</v>
      </c>
      <c r="AJ1162" s="253" t="str">
        <f t="shared" si="203"/>
        <v/>
      </c>
      <c r="AK1162" s="253" t="str">
        <f t="shared" si="204"/>
        <v/>
      </c>
      <c r="AO1162" s="253">
        <v>401</v>
      </c>
      <c r="AP1162" s="253">
        <f t="shared" si="205"/>
        <v>-3061.9456381258383</v>
      </c>
      <c r="AQ1162" s="253">
        <f t="shared" si="206"/>
        <v>1.7692819559505882E-5</v>
      </c>
      <c r="AR1162" s="253">
        <f t="shared" si="207"/>
        <v>8.2875451593847245E-3</v>
      </c>
      <c r="AS1162" s="253">
        <f>IF(OR(AR1162&lt;$T$757,AR1162&gt;$T$758),AQ1162,"")</f>
        <v>1.7692819559505882E-5</v>
      </c>
      <c r="AT1162" s="253" t="str">
        <f t="shared" si="208"/>
        <v/>
      </c>
      <c r="AU1162" s="253" t="str">
        <f t="shared" si="209"/>
        <v/>
      </c>
      <c r="AV1162" s="253">
        <f t="shared" si="210"/>
        <v>0</v>
      </c>
      <c r="AW1162" s="253">
        <f t="shared" si="211"/>
        <v>1.7692819559505882E-5</v>
      </c>
      <c r="AX1162" s="253" t="str">
        <f t="shared" si="212"/>
        <v/>
      </c>
      <c r="AZ1162" s="259"/>
      <c r="BA1162" s="259">
        <f>BA1161+$BD$753</f>
        <v>2.5984000000000087</v>
      </c>
      <c r="BB1162" s="274">
        <f t="shared" si="195"/>
        <v>0.91950700836392185</v>
      </c>
      <c r="BC1162" s="259">
        <f t="shared" si="196"/>
        <v>5.0602236514452059E-4</v>
      </c>
      <c r="BD1162" s="259" t="str">
        <f t="shared" si="193"/>
        <v/>
      </c>
      <c r="BE1162" s="254" t="str">
        <f t="shared" si="194"/>
        <v/>
      </c>
    </row>
    <row r="1163" spans="1:57" ht="20.100000000000001" customHeight="1" x14ac:dyDescent="0.25">
      <c r="A1163" s="247">
        <v>402</v>
      </c>
      <c r="B1163" s="247">
        <f>$B$755+(A1163*$B$758)</f>
        <v>-5749.8100571122977</v>
      </c>
      <c r="C1163" s="247">
        <f>_xlfn.NORM.DIST($B1163,$B$752,$B$753,0)</f>
        <v>9.496732206297269E-6</v>
      </c>
      <c r="D1163" s="247">
        <f>_xlfn.NORM.DIST($B1163,$B$752,$B$753,1)</f>
        <v>8.3784211885677452E-3</v>
      </c>
      <c r="E1163" s="247">
        <f>IF(OR(D1163&lt;$F$757,D1163&gt;$F$758),C1163,"")</f>
        <v>9.496732206297269E-6</v>
      </c>
      <c r="F1163" s="247" t="str">
        <f>IF(AND(D1163&gt;$F$757,D1163&lt;$F$758),C1163,"")</f>
        <v/>
      </c>
      <c r="G1163" s="247" t="str">
        <f>IF(C1163=MAX($C$761:$C$2761),C1163,"")</f>
        <v/>
      </c>
      <c r="H1163" s="247">
        <f>_xlfn.NORM.DIST(B1163,$F$753,$F$754,0)</f>
        <v>0</v>
      </c>
      <c r="I1163" s="247">
        <f>IF(H1163=MAX($H$761:$H$2761),C1163,"")</f>
        <v>9.496732206297269E-6</v>
      </c>
      <c r="J1163" s="247" t="str">
        <f>IF(I1163=MIN($I$761:$I$2761),I1163,"")</f>
        <v/>
      </c>
      <c r="K1163" s="247"/>
      <c r="L1163" s="247"/>
      <c r="M1163" s="247"/>
      <c r="N1163" s="247"/>
      <c r="O1163" s="247">
        <v>402</v>
      </c>
      <c r="P1163" s="247">
        <f>$P$755+(O1163*$P$758)</f>
        <v>-335.0731921895416</v>
      </c>
      <c r="Q1163" s="247">
        <f>_xlfn.NORM.DIST(P1163,P$752,P$753,0)</f>
        <v>1.6296262315900861E-4</v>
      </c>
      <c r="R1163" s="247">
        <f>_xlfn.NORM.DIST(P1163,P$752,P$753,1)</f>
        <v>8.3784211885677643E-3</v>
      </c>
      <c r="S1163" s="253">
        <f>IF(OR(R1163&lt;$T$757,R1163&gt;$T$758),Q1163,"")</f>
        <v>1.6296262315900861E-4</v>
      </c>
      <c r="T1163" s="253" t="str">
        <f>IF(AND(R1163&gt;$T$757,R1163&lt;$T$758),Q1163,"")</f>
        <v/>
      </c>
      <c r="U1163" s="253" t="str">
        <f>IF(Q1163=MAX($Q$761:$Q$2761),Q1163,"")</f>
        <v/>
      </c>
      <c r="V1163" s="253">
        <f>_xlfn.NORM.DIST(P1163,$T$753,$T$754,0)</f>
        <v>8.5990765324580296E-61</v>
      </c>
      <c r="W1163" s="253" t="str">
        <f>IF(V1163=MAX($V$761:$V$2761),Q1163,"")</f>
        <v/>
      </c>
      <c r="X1163" s="253" t="str">
        <f t="shared" si="197"/>
        <v/>
      </c>
      <c r="AB1163" s="253">
        <v>402</v>
      </c>
      <c r="AC1163" s="253">
        <f t="shared" si="213"/>
        <v>-518.50270152058181</v>
      </c>
      <c r="AD1163" s="253">
        <f t="shared" si="198"/>
        <v>1.0531171041025481E-4</v>
      </c>
      <c r="AE1163" s="253">
        <f t="shared" si="199"/>
        <v>8.3784211885677452E-3</v>
      </c>
      <c r="AF1163" s="253">
        <f>IF(OR(AE1163&lt;$T$757,AE1163&gt;$T$758),AD1163,"")</f>
        <v>1.0531171041025481E-4</v>
      </c>
      <c r="AG1163" s="253" t="str">
        <f t="shared" si="200"/>
        <v/>
      </c>
      <c r="AH1163" s="253" t="str">
        <f t="shared" si="201"/>
        <v/>
      </c>
      <c r="AI1163" s="253">
        <f t="shared" si="202"/>
        <v>1.5403935129320269E-3</v>
      </c>
      <c r="AJ1163" s="253" t="str">
        <f t="shared" si="203"/>
        <v/>
      </c>
      <c r="AK1163" s="253" t="str">
        <f t="shared" si="204"/>
        <v/>
      </c>
      <c r="AO1163" s="253">
        <v>402</v>
      </c>
      <c r="AP1163" s="253">
        <f t="shared" si="205"/>
        <v>-3056.8338757917386</v>
      </c>
      <c r="AQ1163" s="253">
        <f t="shared" si="206"/>
        <v>1.7863059809008256E-5</v>
      </c>
      <c r="AR1163" s="253">
        <f t="shared" si="207"/>
        <v>8.3784211885677643E-3</v>
      </c>
      <c r="AS1163" s="253">
        <f>IF(OR(AR1163&lt;$T$757,AR1163&gt;$T$758),AQ1163,"")</f>
        <v>1.7863059809008256E-5</v>
      </c>
      <c r="AT1163" s="253" t="str">
        <f t="shared" si="208"/>
        <v/>
      </c>
      <c r="AU1163" s="253" t="str">
        <f t="shared" si="209"/>
        <v/>
      </c>
      <c r="AV1163" s="253">
        <f t="shared" si="210"/>
        <v>0</v>
      </c>
      <c r="AW1163" s="253">
        <f t="shared" si="211"/>
        <v>1.7863059809008256E-5</v>
      </c>
      <c r="AX1163" s="253" t="str">
        <f t="shared" si="212"/>
        <v/>
      </c>
      <c r="AZ1163" s="259"/>
      <c r="BA1163" s="259">
        <f>BA1162+$BD$753</f>
        <v>2.6048000000000089</v>
      </c>
      <c r="BB1163" s="274">
        <f t="shared" si="195"/>
        <v>0.91900098599877733</v>
      </c>
      <c r="BC1163" s="259">
        <f t="shared" si="196"/>
        <v>5.0751353312838976E-4</v>
      </c>
      <c r="BD1163" s="259" t="str">
        <f t="shared" si="193"/>
        <v/>
      </c>
      <c r="BE1163" s="254" t="str">
        <f t="shared" si="194"/>
        <v/>
      </c>
    </row>
    <row r="1164" spans="1:57" ht="20.100000000000001" customHeight="1" x14ac:dyDescent="0.25">
      <c r="A1164" s="247">
        <v>403</v>
      </c>
      <c r="B1164" s="247">
        <f>$B$755+(A1164*$B$758)</f>
        <v>-5740.1949901271601</v>
      </c>
      <c r="C1164" s="247">
        <f>_xlfn.NORM.DIST($B1164,$B$752,$B$753,0)</f>
        <v>9.5879563226918617E-6</v>
      </c>
      <c r="D1164" s="247">
        <f>_xlfn.NORM.DIST($B1164,$B$752,$B$753,1)</f>
        <v>8.4701708914228235E-3</v>
      </c>
      <c r="E1164" s="247">
        <f>IF(OR(D1164&lt;$F$757,D1164&gt;$F$758),C1164,"")</f>
        <v>9.5879563226918617E-6</v>
      </c>
      <c r="F1164" s="247" t="str">
        <f>IF(AND(D1164&gt;$F$757,D1164&lt;$F$758),C1164,"")</f>
        <v/>
      </c>
      <c r="G1164" s="247" t="str">
        <f>IF(C1164=MAX($C$761:$C$2761),C1164,"")</f>
        <v/>
      </c>
      <c r="H1164" s="247">
        <f>_xlfn.NORM.DIST(B1164,$F$753,$F$754,0)</f>
        <v>0</v>
      </c>
      <c r="I1164" s="247">
        <f>IF(H1164=MAX($H$761:$H$2761),C1164,"")</f>
        <v>9.5879563226918617E-6</v>
      </c>
      <c r="J1164" s="247" t="str">
        <f>IF(I1164=MIN($I$761:$I$2761),I1164,"")</f>
        <v/>
      </c>
      <c r="K1164" s="247"/>
      <c r="L1164" s="247"/>
      <c r="M1164" s="247"/>
      <c r="N1164" s="247"/>
      <c r="O1164" s="247">
        <v>403</v>
      </c>
      <c r="P1164" s="247">
        <f>$P$755+(O1164*$P$758)</f>
        <v>-334.51286912567952</v>
      </c>
      <c r="Q1164" s="247">
        <f>_xlfn.NORM.DIST(P1164,P$752,P$753,0)</f>
        <v>1.6452801649432538E-4</v>
      </c>
      <c r="R1164" s="247">
        <f>_xlfn.NORM.DIST(P1164,P$752,P$753,1)</f>
        <v>8.4701708914228305E-3</v>
      </c>
      <c r="S1164" s="253">
        <f>IF(OR(R1164&lt;$T$757,R1164&gt;$T$758),Q1164,"")</f>
        <v>1.6452801649432538E-4</v>
      </c>
      <c r="T1164" s="253" t="str">
        <f>IF(AND(R1164&gt;$T$757,R1164&lt;$T$758),Q1164,"")</f>
        <v/>
      </c>
      <c r="U1164" s="253" t="str">
        <f>IF(Q1164=MAX($Q$761:$Q$2761),Q1164,"")</f>
        <v/>
      </c>
      <c r="V1164" s="253">
        <f>_xlfn.NORM.DIST(P1164,$T$753,$T$754,0)</f>
        <v>8.0570306344317749E-61</v>
      </c>
      <c r="W1164" s="253" t="str">
        <f>IF(V1164=MAX($V$761:$V$2761),Q1164,"")</f>
        <v/>
      </c>
      <c r="X1164" s="253" t="str">
        <f t="shared" si="197"/>
        <v/>
      </c>
      <c r="AB1164" s="253">
        <v>403</v>
      </c>
      <c r="AC1164" s="253">
        <f t="shared" si="213"/>
        <v>-517.63564014680151</v>
      </c>
      <c r="AD1164" s="253">
        <f t="shared" si="198"/>
        <v>1.0632331814220803E-4</v>
      </c>
      <c r="AE1164" s="253">
        <f t="shared" si="199"/>
        <v>8.4701708914228305E-3</v>
      </c>
      <c r="AF1164" s="253">
        <f>IF(OR(AE1164&lt;$T$757,AE1164&gt;$T$758),AD1164,"")</f>
        <v>1.0632331814220803E-4</v>
      </c>
      <c r="AG1164" s="253" t="str">
        <f t="shared" si="200"/>
        <v/>
      </c>
      <c r="AH1164" s="253" t="str">
        <f t="shared" si="201"/>
        <v/>
      </c>
      <c r="AI1164" s="253">
        <f t="shared" si="202"/>
        <v>1.5440615208534361E-3</v>
      </c>
      <c r="AJ1164" s="253" t="str">
        <f t="shared" si="203"/>
        <v/>
      </c>
      <c r="AK1164" s="253" t="str">
        <f t="shared" si="204"/>
        <v/>
      </c>
      <c r="AO1164" s="253">
        <v>403</v>
      </c>
      <c r="AP1164" s="253">
        <f t="shared" si="205"/>
        <v>-3051.7221134576389</v>
      </c>
      <c r="AQ1164" s="253">
        <f t="shared" si="206"/>
        <v>1.8034649552909832E-5</v>
      </c>
      <c r="AR1164" s="253">
        <f t="shared" si="207"/>
        <v>8.4701708914228235E-3</v>
      </c>
      <c r="AS1164" s="253">
        <f>IF(OR(AR1164&lt;$T$757,AR1164&gt;$T$758),AQ1164,"")</f>
        <v>1.8034649552909832E-5</v>
      </c>
      <c r="AT1164" s="253" t="str">
        <f t="shared" si="208"/>
        <v/>
      </c>
      <c r="AU1164" s="253" t="str">
        <f t="shared" si="209"/>
        <v/>
      </c>
      <c r="AV1164" s="253">
        <f t="shared" si="210"/>
        <v>0</v>
      </c>
      <c r="AW1164" s="253">
        <f t="shared" si="211"/>
        <v>1.8034649552909832E-5</v>
      </c>
      <c r="AX1164" s="253" t="str">
        <f t="shared" si="212"/>
        <v/>
      </c>
      <c r="AZ1164" s="259"/>
      <c r="BA1164" s="259">
        <f>BA1163+$BD$753</f>
        <v>2.6112000000000091</v>
      </c>
      <c r="BB1164" s="274">
        <f t="shared" si="195"/>
        <v>0.91849347246564894</v>
      </c>
      <c r="BC1164" s="259">
        <f t="shared" si="196"/>
        <v>5.0900143218757243E-4</v>
      </c>
      <c r="BD1164" s="259" t="str">
        <f t="shared" si="193"/>
        <v/>
      </c>
      <c r="BE1164" s="254" t="str">
        <f t="shared" si="194"/>
        <v/>
      </c>
    </row>
    <row r="1165" spans="1:57" ht="20.100000000000001" customHeight="1" x14ac:dyDescent="0.25">
      <c r="A1165" s="248">
        <v>404</v>
      </c>
      <c r="B1165" s="247">
        <f>$B$755+(A1165*$B$758)</f>
        <v>-5730.5799231420224</v>
      </c>
      <c r="C1165" s="247">
        <f>_xlfn.NORM.DIST($B1165,$B$752,$B$753,0)</f>
        <v>9.6799018439367603E-6</v>
      </c>
      <c r="D1165" s="247">
        <f>_xlfn.NORM.DIST($B1165,$B$752,$B$753,1)</f>
        <v>8.5628011852725699E-3</v>
      </c>
      <c r="E1165" s="247">
        <f>IF(OR(D1165&lt;$F$757,D1165&gt;$F$758),C1165,"")</f>
        <v>9.6799018439367603E-6</v>
      </c>
      <c r="F1165" s="247" t="str">
        <f>IF(AND(D1165&gt;$F$757,D1165&lt;$F$758),C1165,"")</f>
        <v/>
      </c>
      <c r="G1165" s="247" t="str">
        <f>IF(C1165=MAX($C$761:$C$2761),C1165,"")</f>
        <v/>
      </c>
      <c r="H1165" s="247">
        <f>_xlfn.NORM.DIST(B1165,$F$753,$F$754,0)</f>
        <v>0</v>
      </c>
      <c r="I1165" s="247">
        <f>IF(H1165=MAX($H$761:$H$2761),C1165,"")</f>
        <v>9.6799018439367603E-6</v>
      </c>
      <c r="J1165" s="247" t="str">
        <f>IF(I1165=MIN($I$761:$I$2761),I1165,"")</f>
        <v/>
      </c>
      <c r="K1165" s="247"/>
      <c r="L1165" s="247"/>
      <c r="M1165" s="247"/>
      <c r="N1165" s="247"/>
      <c r="O1165" s="248">
        <v>404</v>
      </c>
      <c r="P1165" s="247">
        <f>$P$755+(O1165*$P$758)</f>
        <v>-333.95254606181743</v>
      </c>
      <c r="Q1165" s="247">
        <f>_xlfn.NORM.DIST(P1165,P$752,P$753,0)</f>
        <v>1.6610578903800664E-4</v>
      </c>
      <c r="R1165" s="247">
        <f>_xlfn.NORM.DIST(P1165,P$752,P$753,1)</f>
        <v>8.5628011852725699E-3</v>
      </c>
      <c r="S1165" s="253">
        <f>IF(OR(R1165&lt;$T$757,R1165&gt;$T$758),Q1165,"")</f>
        <v>1.6610578903800664E-4</v>
      </c>
      <c r="T1165" s="253" t="str">
        <f>IF(AND(R1165&gt;$T$757,R1165&lt;$T$758),Q1165,"")</f>
        <v/>
      </c>
      <c r="U1165" s="253" t="str">
        <f>IF(Q1165=MAX($Q$761:$Q$2761),Q1165,"")</f>
        <v/>
      </c>
      <c r="V1165" s="253">
        <f>_xlfn.NORM.DIST(P1165,$T$753,$T$754,0)</f>
        <v>7.5490320100737615E-61</v>
      </c>
      <c r="W1165" s="253" t="str">
        <f>IF(V1165=MAX($V$761:$V$2761),Q1165,"")</f>
        <v/>
      </c>
      <c r="X1165" s="253" t="str">
        <f t="shared" si="197"/>
        <v/>
      </c>
      <c r="AB1165" s="259">
        <v>404</v>
      </c>
      <c r="AC1165" s="253">
        <f t="shared" si="213"/>
        <v>-516.76857877302132</v>
      </c>
      <c r="AD1165" s="253">
        <f t="shared" si="198"/>
        <v>1.0734292571842694E-4</v>
      </c>
      <c r="AE1165" s="253">
        <f t="shared" si="199"/>
        <v>8.5628011852725838E-3</v>
      </c>
      <c r="AF1165" s="253">
        <f>IF(OR(AE1165&lt;$T$757,AE1165&gt;$T$758),AD1165,"")</f>
        <v>1.0734292571842694E-4</v>
      </c>
      <c r="AG1165" s="253" t="str">
        <f t="shared" si="200"/>
        <v/>
      </c>
      <c r="AH1165" s="253" t="str">
        <f t="shared" si="201"/>
        <v/>
      </c>
      <c r="AI1165" s="253">
        <f t="shared" si="202"/>
        <v>1.5477134994757093E-3</v>
      </c>
      <c r="AJ1165" s="253" t="str">
        <f t="shared" si="203"/>
        <v/>
      </c>
      <c r="AK1165" s="253" t="str">
        <f t="shared" si="204"/>
        <v/>
      </c>
      <c r="AO1165" s="259">
        <v>404</v>
      </c>
      <c r="AP1165" s="253">
        <f t="shared" si="205"/>
        <v>-3046.6103511235387</v>
      </c>
      <c r="AQ1165" s="253">
        <f t="shared" si="206"/>
        <v>1.8207596237041785E-5</v>
      </c>
      <c r="AR1165" s="253">
        <f t="shared" si="207"/>
        <v>8.5628011852725838E-3</v>
      </c>
      <c r="AS1165" s="253">
        <f>IF(OR(AR1165&lt;$T$757,AR1165&gt;$T$758),AQ1165,"")</f>
        <v>1.8207596237041785E-5</v>
      </c>
      <c r="AT1165" s="253" t="str">
        <f t="shared" si="208"/>
        <v/>
      </c>
      <c r="AU1165" s="253" t="str">
        <f t="shared" si="209"/>
        <v/>
      </c>
      <c r="AV1165" s="253">
        <f t="shared" si="210"/>
        <v>0</v>
      </c>
      <c r="AW1165" s="253">
        <f t="shared" si="211"/>
        <v>1.8207596237041785E-5</v>
      </c>
      <c r="AX1165" s="253" t="str">
        <f t="shared" si="212"/>
        <v/>
      </c>
      <c r="AZ1165" s="259"/>
      <c r="BA1165" s="259">
        <f>BA1164+$BD$753</f>
        <v>2.6176000000000093</v>
      </c>
      <c r="BB1165" s="274">
        <f t="shared" si="195"/>
        <v>0.91798447103346137</v>
      </c>
      <c r="BC1165" s="259">
        <f t="shared" si="196"/>
        <v>5.1048604545389509E-4</v>
      </c>
      <c r="BD1165" s="259" t="str">
        <f t="shared" si="193"/>
        <v/>
      </c>
      <c r="BE1165" s="254" t="str">
        <f t="shared" si="194"/>
        <v/>
      </c>
    </row>
    <row r="1166" spans="1:57" ht="20.100000000000001" customHeight="1" x14ac:dyDescent="0.25">
      <c r="A1166" s="247">
        <v>405</v>
      </c>
      <c r="B1166" s="247">
        <f>$B$755+(A1166*$B$758)</f>
        <v>-5720.9648561568847</v>
      </c>
      <c r="C1166" s="247">
        <f>_xlfn.NORM.DIST($B1166,$B$752,$B$753,0)</f>
        <v>9.7725727317395763E-6</v>
      </c>
      <c r="D1166" s="247">
        <f>_xlfn.NORM.DIST($B1166,$B$752,$B$753,1)</f>
        <v>8.6563190255165377E-3</v>
      </c>
      <c r="E1166" s="247">
        <f>IF(OR(D1166&lt;$F$757,D1166&gt;$F$758),C1166,"")</f>
        <v>9.7725727317395763E-6</v>
      </c>
      <c r="F1166" s="247" t="str">
        <f>IF(AND(D1166&gt;$F$757,D1166&lt;$F$758),C1166,"")</f>
        <v/>
      </c>
      <c r="G1166" s="247" t="str">
        <f>IF(C1166=MAX($C$761:$C$2761),C1166,"")</f>
        <v/>
      </c>
      <c r="H1166" s="247">
        <f>_xlfn.NORM.DIST(B1166,$F$753,$F$754,0)</f>
        <v>0</v>
      </c>
      <c r="I1166" s="247">
        <f>IF(H1166=MAX($H$761:$H$2761),C1166,"")</f>
        <v>9.7725727317395763E-6</v>
      </c>
      <c r="J1166" s="247" t="str">
        <f>IF(I1166=MIN($I$761:$I$2761),I1166,"")</f>
        <v/>
      </c>
      <c r="K1166" s="247"/>
      <c r="L1166" s="247"/>
      <c r="M1166" s="247"/>
      <c r="N1166" s="247"/>
      <c r="O1166" s="247">
        <v>405</v>
      </c>
      <c r="P1166" s="247">
        <f>$P$755+(O1166*$P$758)</f>
        <v>-333.39222299795529</v>
      </c>
      <c r="Q1166" s="247">
        <f>_xlfn.NORM.DIST(P1166,P$752,P$753,0)</f>
        <v>1.6769600877241259E-4</v>
      </c>
      <c r="R1166" s="247">
        <f>_xlfn.NORM.DIST(P1166,P$752,P$753,1)</f>
        <v>8.6563190255165429E-3</v>
      </c>
      <c r="S1166" s="253">
        <f>IF(OR(R1166&lt;$T$757,R1166&gt;$T$758),Q1166,"")</f>
        <v>1.6769600877241259E-4</v>
      </c>
      <c r="T1166" s="253" t="str">
        <f>IF(AND(R1166&gt;$T$757,R1166&lt;$T$758),Q1166,"")</f>
        <v/>
      </c>
      <c r="U1166" s="253" t="str">
        <f>IF(Q1166=MAX($Q$761:$Q$2761),Q1166,"")</f>
        <v/>
      </c>
      <c r="V1166" s="253">
        <f>_xlfn.NORM.DIST(P1166,$T$753,$T$754,0)</f>
        <v>7.0729497101238404E-61</v>
      </c>
      <c r="W1166" s="253" t="str">
        <f>IF(V1166=MAX($V$761:$V$2761),Q1166,"")</f>
        <v/>
      </c>
      <c r="X1166" s="253" t="str">
        <f t="shared" si="197"/>
        <v/>
      </c>
      <c r="AB1166" s="253">
        <v>405</v>
      </c>
      <c r="AC1166" s="253">
        <f t="shared" si="213"/>
        <v>-515.90151739924113</v>
      </c>
      <c r="AD1166" s="253">
        <f t="shared" si="198"/>
        <v>1.0837057707130801E-4</v>
      </c>
      <c r="AE1166" s="253">
        <f t="shared" si="199"/>
        <v>8.6563190255165377E-3</v>
      </c>
      <c r="AF1166" s="253">
        <f>IF(OR(AE1166&lt;$T$757,AE1166&gt;$T$758),AD1166,"")</f>
        <v>1.0837057707130801E-4</v>
      </c>
      <c r="AG1166" s="253" t="str">
        <f t="shared" si="200"/>
        <v/>
      </c>
      <c r="AH1166" s="253" t="str">
        <f t="shared" si="201"/>
        <v/>
      </c>
      <c r="AI1166" s="253">
        <f t="shared" si="202"/>
        <v>1.5513492938861386E-3</v>
      </c>
      <c r="AJ1166" s="253" t="str">
        <f t="shared" si="203"/>
        <v/>
      </c>
      <c r="AK1166" s="253" t="str">
        <f t="shared" si="204"/>
        <v/>
      </c>
      <c r="AO1166" s="253">
        <v>405</v>
      </c>
      <c r="AP1166" s="253">
        <f t="shared" si="205"/>
        <v>-3041.4985887894391</v>
      </c>
      <c r="AQ1166" s="253">
        <f t="shared" si="206"/>
        <v>1.8381907313253635E-5</v>
      </c>
      <c r="AR1166" s="253">
        <f t="shared" si="207"/>
        <v>8.6563190255165377E-3</v>
      </c>
      <c r="AS1166" s="253">
        <f>IF(OR(AR1166&lt;$T$757,AR1166&gt;$T$758),AQ1166,"")</f>
        <v>1.8381907313253635E-5</v>
      </c>
      <c r="AT1166" s="253" t="str">
        <f t="shared" si="208"/>
        <v/>
      </c>
      <c r="AU1166" s="253" t="str">
        <f t="shared" si="209"/>
        <v/>
      </c>
      <c r="AV1166" s="253">
        <f t="shared" si="210"/>
        <v>0</v>
      </c>
      <c r="AW1166" s="253">
        <f t="shared" si="211"/>
        <v>1.8381907313253635E-5</v>
      </c>
      <c r="AX1166" s="253" t="str">
        <f t="shared" si="212"/>
        <v/>
      </c>
      <c r="AZ1166" s="259"/>
      <c r="BA1166" s="259">
        <f>BA1165+$BD$753</f>
        <v>2.6240000000000094</v>
      </c>
      <c r="BB1166" s="274">
        <f t="shared" si="195"/>
        <v>0.91747398498800747</v>
      </c>
      <c r="BC1166" s="259">
        <f t="shared" si="196"/>
        <v>5.1196735621028555E-4</v>
      </c>
      <c r="BD1166" s="259" t="str">
        <f t="shared" si="193"/>
        <v/>
      </c>
      <c r="BE1166" s="254" t="str">
        <f t="shared" si="194"/>
        <v/>
      </c>
    </row>
    <row r="1167" spans="1:57" ht="20.100000000000001" customHeight="1" x14ac:dyDescent="0.25">
      <c r="A1167" s="247">
        <v>406</v>
      </c>
      <c r="B1167" s="247">
        <f>$B$755+(A1167*$B$758)</f>
        <v>-5711.349789171747</v>
      </c>
      <c r="C1167" s="247">
        <f>_xlfn.NORM.DIST($B1167,$B$752,$B$753,0)</f>
        <v>9.8659729507835127E-6</v>
      </c>
      <c r="D1167" s="247">
        <f>_xlfn.NORM.DIST($B1167,$B$752,$B$753,1)</f>
        <v>8.7507314056608065E-3</v>
      </c>
      <c r="E1167" s="247">
        <f>IF(OR(D1167&lt;$F$757,D1167&gt;$F$758),C1167,"")</f>
        <v>9.8659729507835127E-6</v>
      </c>
      <c r="F1167" s="247" t="str">
        <f>IF(AND(D1167&gt;$F$757,D1167&lt;$F$758),C1167,"")</f>
        <v/>
      </c>
      <c r="G1167" s="247" t="str">
        <f>IF(C1167=MAX($C$761:$C$2761),C1167,"")</f>
        <v/>
      </c>
      <c r="H1167" s="247">
        <f>_xlfn.NORM.DIST(B1167,$F$753,$F$754,0)</f>
        <v>0</v>
      </c>
      <c r="I1167" s="247">
        <f>IF(H1167=MAX($H$761:$H$2761),C1167,"")</f>
        <v>9.8659729507835127E-6</v>
      </c>
      <c r="J1167" s="247" t="str">
        <f>IF(I1167=MIN($I$761:$I$2761),I1167,"")</f>
        <v/>
      </c>
      <c r="K1167" s="247"/>
      <c r="L1167" s="247"/>
      <c r="M1167" s="247"/>
      <c r="N1167" s="247"/>
      <c r="O1167" s="247">
        <v>406</v>
      </c>
      <c r="P1167" s="247">
        <f>$P$755+(O1167*$P$758)</f>
        <v>-332.83189993409314</v>
      </c>
      <c r="Q1167" s="247">
        <f>_xlfn.NORM.DIST(P1167,P$752,P$753,0)</f>
        <v>1.6929874373096317E-4</v>
      </c>
      <c r="R1167" s="247">
        <f>_xlfn.NORM.DIST(P1167,P$752,P$753,1)</f>
        <v>8.7507314056608134E-3</v>
      </c>
      <c r="S1167" s="253">
        <f>IF(OR(R1167&lt;$T$757,R1167&gt;$T$758),Q1167,"")</f>
        <v>1.6929874373096317E-4</v>
      </c>
      <c r="T1167" s="253" t="str">
        <f>IF(AND(R1167&gt;$T$757,R1167&lt;$T$758),Q1167,"")</f>
        <v/>
      </c>
      <c r="U1167" s="253" t="str">
        <f>IF(Q1167=MAX($Q$761:$Q$2761),Q1167,"")</f>
        <v/>
      </c>
      <c r="V1167" s="253">
        <f>_xlfn.NORM.DIST(P1167,$T$753,$T$754,0)</f>
        <v>6.6267856747341179E-61</v>
      </c>
      <c r="W1167" s="253" t="str">
        <f>IF(V1167=MAX($V$761:$V$2761),Q1167,"")</f>
        <v/>
      </c>
      <c r="X1167" s="253" t="str">
        <f t="shared" si="197"/>
        <v/>
      </c>
      <c r="AB1167" s="253">
        <v>406</v>
      </c>
      <c r="AC1167" s="253">
        <f t="shared" si="213"/>
        <v>-515.03445602546083</v>
      </c>
      <c r="AD1167" s="253">
        <f t="shared" si="198"/>
        <v>1.0940631616624508E-4</v>
      </c>
      <c r="AE1167" s="253">
        <f t="shared" si="199"/>
        <v>8.7507314056608134E-3</v>
      </c>
      <c r="AF1167" s="253">
        <f>IF(OR(AE1167&lt;$T$757,AE1167&gt;$T$758),AD1167,"")</f>
        <v>1.0940631616624508E-4</v>
      </c>
      <c r="AG1167" s="253" t="str">
        <f t="shared" si="200"/>
        <v/>
      </c>
      <c r="AH1167" s="253" t="str">
        <f t="shared" si="201"/>
        <v/>
      </c>
      <c r="AI1167" s="253">
        <f t="shared" si="202"/>
        <v>1.554968749584613E-3</v>
      </c>
      <c r="AJ1167" s="253" t="str">
        <f t="shared" si="203"/>
        <v/>
      </c>
      <c r="AK1167" s="253" t="str">
        <f t="shared" si="204"/>
        <v/>
      </c>
      <c r="AO1167" s="253">
        <v>406</v>
      </c>
      <c r="AP1167" s="253">
        <f t="shared" si="205"/>
        <v>-3036.3868264553389</v>
      </c>
      <c r="AQ1167" s="253">
        <f t="shared" si="206"/>
        <v>1.8557590238992043E-5</v>
      </c>
      <c r="AR1167" s="253">
        <f t="shared" si="207"/>
        <v>8.7507314056608134E-3</v>
      </c>
      <c r="AS1167" s="253">
        <f>IF(OR(AR1167&lt;$T$757,AR1167&gt;$T$758),AQ1167,"")</f>
        <v>1.8557590238992043E-5</v>
      </c>
      <c r="AT1167" s="253" t="str">
        <f t="shared" si="208"/>
        <v/>
      </c>
      <c r="AU1167" s="253" t="str">
        <f t="shared" si="209"/>
        <v/>
      </c>
      <c r="AV1167" s="253">
        <f t="shared" si="210"/>
        <v>0</v>
      </c>
      <c r="AW1167" s="253">
        <f t="shared" si="211"/>
        <v>1.8557590238992043E-5</v>
      </c>
      <c r="AX1167" s="253" t="str">
        <f t="shared" si="212"/>
        <v/>
      </c>
      <c r="AZ1167" s="259"/>
      <c r="BA1167" s="259">
        <f>BA1166+$BD$753</f>
        <v>2.6304000000000096</v>
      </c>
      <c r="BB1167" s="274">
        <f t="shared" si="195"/>
        <v>0.91696201763179719</v>
      </c>
      <c r="BC1167" s="259">
        <f t="shared" si="196"/>
        <v>5.1344534789099505E-4</v>
      </c>
      <c r="BD1167" s="259" t="str">
        <f t="shared" si="193"/>
        <v/>
      </c>
      <c r="BE1167" s="254" t="str">
        <f t="shared" si="194"/>
        <v/>
      </c>
    </row>
    <row r="1168" spans="1:57" ht="20.100000000000001" customHeight="1" x14ac:dyDescent="0.25">
      <c r="A1168" s="247">
        <v>407</v>
      </c>
      <c r="B1168" s="247">
        <f>$B$755+(A1168*$B$758)</f>
        <v>-5701.7347221866094</v>
      </c>
      <c r="C1168" s="247">
        <f>_xlfn.NORM.DIST($B1168,$B$752,$B$753,0)</f>
        <v>9.9601064685008937E-6</v>
      </c>
      <c r="D1168" s="247">
        <f>_xlfn.NORM.DIST($B1168,$B$752,$B$753,1)</f>
        <v>8.8460453573455666E-3</v>
      </c>
      <c r="E1168" s="247">
        <f>IF(OR(D1168&lt;$F$757,D1168&gt;$F$758),C1168,"")</f>
        <v>9.9601064685008937E-6</v>
      </c>
      <c r="F1168" s="247" t="str">
        <f>IF(AND(D1168&gt;$F$757,D1168&lt;$F$758),C1168,"")</f>
        <v/>
      </c>
      <c r="G1168" s="247" t="str">
        <f>IF(C1168=MAX($C$761:$C$2761),C1168,"")</f>
        <v/>
      </c>
      <c r="H1168" s="247">
        <f>_xlfn.NORM.DIST(B1168,$F$753,$F$754,0)</f>
        <v>0</v>
      </c>
      <c r="I1168" s="247">
        <f>IF(H1168=MAX($H$761:$H$2761),C1168,"")</f>
        <v>9.9601064685008937E-6</v>
      </c>
      <c r="J1168" s="247" t="str">
        <f>IF(I1168=MIN($I$761:$I$2761),I1168,"")</f>
        <v/>
      </c>
      <c r="K1168" s="247"/>
      <c r="L1168" s="247"/>
      <c r="M1168" s="247"/>
      <c r="N1168" s="247"/>
      <c r="O1168" s="247">
        <v>407</v>
      </c>
      <c r="P1168" s="247">
        <f>$P$755+(O1168*$P$758)</f>
        <v>-332.27157687023112</v>
      </c>
      <c r="Q1168" s="247">
        <f>_xlfn.NORM.DIST(P1168,P$752,P$753,0)</f>
        <v>1.7091406199425333E-4</v>
      </c>
      <c r="R1168" s="247">
        <f>_xlfn.NORM.DIST(P1168,P$752,P$753,1)</f>
        <v>8.8460453573455666E-3</v>
      </c>
      <c r="S1168" s="253">
        <f>IF(OR(R1168&lt;$T$757,R1168&gt;$T$758),Q1168,"")</f>
        <v>1.7091406199425333E-4</v>
      </c>
      <c r="T1168" s="253" t="str">
        <f>IF(AND(R1168&gt;$T$757,R1168&lt;$T$758),Q1168,"")</f>
        <v/>
      </c>
      <c r="U1168" s="253" t="str">
        <f>IF(Q1168=MAX($Q$761:$Q$2761),Q1168,"")</f>
        <v/>
      </c>
      <c r="V1168" s="253">
        <f>_xlfn.NORM.DIST(P1168,$T$753,$T$754,0)</f>
        <v>6.2086664765919006E-61</v>
      </c>
      <c r="W1168" s="253" t="str">
        <f>IF(V1168=MAX($V$761:$V$2761),Q1168,"")</f>
        <v/>
      </c>
      <c r="X1168" s="253" t="str">
        <f t="shared" si="197"/>
        <v/>
      </c>
      <c r="AB1168" s="253">
        <v>407</v>
      </c>
      <c r="AC1168" s="253">
        <f t="shared" si="213"/>
        <v>-514.16739465168052</v>
      </c>
      <c r="AD1168" s="253">
        <f t="shared" si="198"/>
        <v>1.1045018699911724E-4</v>
      </c>
      <c r="AE1168" s="253">
        <f t="shared" si="199"/>
        <v>8.8460453573455822E-3</v>
      </c>
      <c r="AF1168" s="253">
        <f>IF(OR(AE1168&lt;$T$757,AE1168&gt;$T$758),AD1168,"")</f>
        <v>1.1045018699911724E-4</v>
      </c>
      <c r="AG1168" s="253" t="str">
        <f t="shared" si="200"/>
        <v/>
      </c>
      <c r="AH1168" s="253" t="str">
        <f t="shared" si="201"/>
        <v/>
      </c>
      <c r="AI1168" s="253">
        <f t="shared" si="202"/>
        <v>1.5585717124944872E-3</v>
      </c>
      <c r="AJ1168" s="253" t="str">
        <f t="shared" si="203"/>
        <v/>
      </c>
      <c r="AK1168" s="253" t="str">
        <f t="shared" si="204"/>
        <v/>
      </c>
      <c r="AO1168" s="253">
        <v>407</v>
      </c>
      <c r="AP1168" s="253">
        <f t="shared" si="205"/>
        <v>-3031.2750641212392</v>
      </c>
      <c r="AQ1168" s="253">
        <f t="shared" si="206"/>
        <v>1.8734652476874536E-5</v>
      </c>
      <c r="AR1168" s="253">
        <f t="shared" si="207"/>
        <v>8.8460453573455666E-3</v>
      </c>
      <c r="AS1168" s="253">
        <f>IF(OR(AR1168&lt;$T$757,AR1168&gt;$T$758),AQ1168,"")</f>
        <v>1.8734652476874536E-5</v>
      </c>
      <c r="AT1168" s="253" t="str">
        <f t="shared" si="208"/>
        <v/>
      </c>
      <c r="AU1168" s="253" t="str">
        <f t="shared" si="209"/>
        <v/>
      </c>
      <c r="AV1168" s="253">
        <f t="shared" si="210"/>
        <v>0</v>
      </c>
      <c r="AW1168" s="253">
        <f t="shared" si="211"/>
        <v>1.8734652476874536E-5</v>
      </c>
      <c r="AX1168" s="253" t="str">
        <f t="shared" si="212"/>
        <v/>
      </c>
      <c r="AZ1168" s="259"/>
      <c r="BA1168" s="259">
        <f>BA1167+$BD$753</f>
        <v>2.6368000000000098</v>
      </c>
      <c r="BB1168" s="274">
        <f t="shared" si="195"/>
        <v>0.91644857228390619</v>
      </c>
      <c r="BC1168" s="259">
        <f t="shared" si="196"/>
        <v>5.1492000408015492E-4</v>
      </c>
      <c r="BD1168" s="259" t="str">
        <f t="shared" si="193"/>
        <v/>
      </c>
      <c r="BE1168" s="254" t="str">
        <f t="shared" si="194"/>
        <v/>
      </c>
    </row>
    <row r="1169" spans="1:57" ht="20.100000000000001" customHeight="1" x14ac:dyDescent="0.25">
      <c r="A1169" s="247">
        <v>408</v>
      </c>
      <c r="B1169" s="247">
        <f>$B$755+(A1169*$B$758)</f>
        <v>-5692.1196552014717</v>
      </c>
      <c r="C1169" s="247">
        <f>_xlfn.NORM.DIST($B1169,$B$752,$B$753,0)</f>
        <v>1.0054977254844321E-5</v>
      </c>
      <c r="D1169" s="247">
        <f>_xlfn.NORM.DIST($B1169,$B$752,$B$753,1)</f>
        <v>8.9422679503704475E-3</v>
      </c>
      <c r="E1169" s="247">
        <f>IF(OR(D1169&lt;$F$757,D1169&gt;$F$758),C1169,"")</f>
        <v>1.0054977254844321E-5</v>
      </c>
      <c r="F1169" s="247" t="str">
        <f>IF(AND(D1169&gt;$F$757,D1169&lt;$F$758),C1169,"")</f>
        <v/>
      </c>
      <c r="G1169" s="247" t="str">
        <f>IF(C1169=MAX($C$761:$C$2761),C1169,"")</f>
        <v/>
      </c>
      <c r="H1169" s="247">
        <f>_xlfn.NORM.DIST(B1169,$F$753,$F$754,0)</f>
        <v>0</v>
      </c>
      <c r="I1169" s="247">
        <f>IF(H1169=MAX($H$761:$H$2761),C1169,"")</f>
        <v>1.0054977254844321E-5</v>
      </c>
      <c r="J1169" s="247" t="str">
        <f>IF(I1169=MIN($I$761:$I$2761),I1169,"")</f>
        <v/>
      </c>
      <c r="K1169" s="247"/>
      <c r="L1169" s="247"/>
      <c r="M1169" s="247"/>
      <c r="N1169" s="247"/>
      <c r="O1169" s="247">
        <v>408</v>
      </c>
      <c r="P1169" s="247">
        <f>$P$755+(O1169*$P$758)</f>
        <v>-331.71125380636897</v>
      </c>
      <c r="Q1169" s="247">
        <f>_xlfn.NORM.DIST(P1169,P$752,P$753,0)</f>
        <v>1.7254203168612622E-4</v>
      </c>
      <c r="R1169" s="247">
        <f>_xlfn.NORM.DIST(P1169,P$752,P$753,1)</f>
        <v>8.9422679503704527E-3</v>
      </c>
      <c r="S1169" s="253">
        <f>IF(OR(R1169&lt;$T$757,R1169&gt;$T$758),Q1169,"")</f>
        <v>1.7254203168612622E-4</v>
      </c>
      <c r="T1169" s="253" t="str">
        <f>IF(AND(R1169&gt;$T$757,R1169&lt;$T$758),Q1169,"")</f>
        <v/>
      </c>
      <c r="U1169" s="253" t="str">
        <f>IF(Q1169=MAX($Q$761:$Q$2761),Q1169,"")</f>
        <v/>
      </c>
      <c r="V1169" s="253">
        <f>_xlfn.NORM.DIST(P1169,$T$753,$T$754,0)</f>
        <v>5.8168355751758059E-61</v>
      </c>
      <c r="W1169" s="253" t="str">
        <f>IF(V1169=MAX($V$761:$V$2761),Q1169,"")</f>
        <v/>
      </c>
      <c r="X1169" s="253" t="str">
        <f t="shared" si="197"/>
        <v/>
      </c>
      <c r="AB1169" s="253">
        <v>408</v>
      </c>
      <c r="AC1169" s="253">
        <f t="shared" si="213"/>
        <v>-513.30033327790034</v>
      </c>
      <c r="AD1169" s="253">
        <f t="shared" si="198"/>
        <v>1.1150223359375194E-4</v>
      </c>
      <c r="AE1169" s="253">
        <f t="shared" si="199"/>
        <v>8.9422679503704527E-3</v>
      </c>
      <c r="AF1169" s="253">
        <f>IF(OR(AE1169&lt;$T$757,AE1169&gt;$T$758),AD1169,"")</f>
        <v>1.1150223359375194E-4</v>
      </c>
      <c r="AG1169" s="253" t="str">
        <f t="shared" si="200"/>
        <v/>
      </c>
      <c r="AH1169" s="253" t="str">
        <f t="shared" si="201"/>
        <v/>
      </c>
      <c r="AI1169" s="253">
        <f t="shared" si="202"/>
        <v>1.5621580289734436E-3</v>
      </c>
      <c r="AJ1169" s="253" t="str">
        <f t="shared" si="203"/>
        <v/>
      </c>
      <c r="AK1169" s="253" t="str">
        <f t="shared" si="204"/>
        <v/>
      </c>
      <c r="AO1169" s="253">
        <v>408</v>
      </c>
      <c r="AP1169" s="253">
        <f t="shared" si="205"/>
        <v>-3026.1633017871391</v>
      </c>
      <c r="AQ1169" s="253">
        <f t="shared" si="206"/>
        <v>1.8913101494259357E-5</v>
      </c>
      <c r="AR1169" s="253">
        <f t="shared" si="207"/>
        <v>8.9422679503704527E-3</v>
      </c>
      <c r="AS1169" s="253">
        <f>IF(OR(AR1169&lt;$T$757,AR1169&gt;$T$758),AQ1169,"")</f>
        <v>1.8913101494259357E-5</v>
      </c>
      <c r="AT1169" s="253" t="str">
        <f t="shared" si="208"/>
        <v/>
      </c>
      <c r="AU1169" s="253" t="str">
        <f t="shared" si="209"/>
        <v/>
      </c>
      <c r="AV1169" s="253">
        <f t="shared" si="210"/>
        <v>0</v>
      </c>
      <c r="AW1169" s="253">
        <f t="shared" si="211"/>
        <v>1.8913101494259357E-5</v>
      </c>
      <c r="AX1169" s="253" t="str">
        <f t="shared" si="212"/>
        <v/>
      </c>
      <c r="AZ1169" s="259"/>
      <c r="BA1169" s="259">
        <f>BA1168+$BD$753</f>
        <v>2.64320000000001</v>
      </c>
      <c r="BB1169" s="274">
        <f t="shared" si="195"/>
        <v>0.91593365227982604</v>
      </c>
      <c r="BC1169" s="259">
        <f t="shared" si="196"/>
        <v>5.1639130851255377E-4</v>
      </c>
      <c r="BD1169" s="259" t="str">
        <f t="shared" si="193"/>
        <v/>
      </c>
      <c r="BE1169" s="254" t="str">
        <f t="shared" si="194"/>
        <v/>
      </c>
    </row>
    <row r="1170" spans="1:57" ht="20.100000000000001" customHeight="1" x14ac:dyDescent="0.25">
      <c r="A1170" s="247">
        <v>409</v>
      </c>
      <c r="B1170" s="247">
        <f>$B$755+(A1170*$B$758)</f>
        <v>-5682.504588216334</v>
      </c>
      <c r="C1170" s="247">
        <f>_xlfn.NORM.DIST($B1170,$B$752,$B$753,0)</f>
        <v>1.0150589282055433E-5</v>
      </c>
      <c r="D1170" s="247">
        <f>_xlfn.NORM.DIST($B1170,$B$752,$B$753,1)</f>
        <v>9.0394062927176035E-3</v>
      </c>
      <c r="E1170" s="247">
        <f>IF(OR(D1170&lt;$F$757,D1170&gt;$F$758),C1170,"")</f>
        <v>1.0150589282055433E-5</v>
      </c>
      <c r="F1170" s="247" t="str">
        <f>IF(AND(D1170&gt;$F$757,D1170&lt;$F$758),C1170,"")</f>
        <v/>
      </c>
      <c r="G1170" s="247" t="str">
        <f>IF(C1170=MAX($C$761:$C$2761),C1170,"")</f>
        <v/>
      </c>
      <c r="H1170" s="247">
        <f>_xlfn.NORM.DIST(B1170,$F$753,$F$754,0)</f>
        <v>0</v>
      </c>
      <c r="I1170" s="247">
        <f>IF(H1170=MAX($H$761:$H$2761),C1170,"")</f>
        <v>1.0150589282055433E-5</v>
      </c>
      <c r="J1170" s="247" t="str">
        <f>IF(I1170=MIN($I$761:$I$2761),I1170,"")</f>
        <v/>
      </c>
      <c r="K1170" s="247"/>
      <c r="L1170" s="247"/>
      <c r="M1170" s="247"/>
      <c r="N1170" s="247"/>
      <c r="O1170" s="247">
        <v>409</v>
      </c>
      <c r="P1170" s="247">
        <f>$P$755+(O1170*$P$758)</f>
        <v>-331.15093074250683</v>
      </c>
      <c r="Q1170" s="247">
        <f>_xlfn.NORM.DIST(P1170,P$752,P$753,0)</f>
        <v>1.7418272096970331E-4</v>
      </c>
      <c r="R1170" s="247">
        <f>_xlfn.NORM.DIST(P1170,P$752,P$753,1)</f>
        <v>9.0394062927176173E-3</v>
      </c>
      <c r="S1170" s="253">
        <f>IF(OR(R1170&lt;$T$757,R1170&gt;$T$758),Q1170,"")</f>
        <v>1.7418272096970331E-4</v>
      </c>
      <c r="T1170" s="253" t="str">
        <f>IF(AND(R1170&gt;$T$757,R1170&lt;$T$758),Q1170,"")</f>
        <v/>
      </c>
      <c r="U1170" s="253" t="str">
        <f>IF(Q1170=MAX($Q$761:$Q$2761),Q1170,"")</f>
        <v/>
      </c>
      <c r="V1170" s="253">
        <f>_xlfn.NORM.DIST(P1170,$T$753,$T$754,0)</f>
        <v>5.4496460506150987E-61</v>
      </c>
      <c r="W1170" s="253" t="str">
        <f>IF(V1170=MAX($V$761:$V$2761),Q1170,"")</f>
        <v/>
      </c>
      <c r="X1170" s="253" t="str">
        <f t="shared" si="197"/>
        <v/>
      </c>
      <c r="AB1170" s="253">
        <v>409</v>
      </c>
      <c r="AC1170" s="253">
        <f t="shared" si="213"/>
        <v>-512.43327190412015</v>
      </c>
      <c r="AD1170" s="253">
        <f t="shared" si="198"/>
        <v>1.1256249999935995E-4</v>
      </c>
      <c r="AE1170" s="253">
        <f t="shared" si="199"/>
        <v>9.0394062927176035E-3</v>
      </c>
      <c r="AF1170" s="253">
        <f>IF(OR(AE1170&lt;$T$757,AE1170&gt;$T$758),AD1170,"")</f>
        <v>1.1256249999935995E-4</v>
      </c>
      <c r="AG1170" s="253" t="str">
        <f t="shared" si="200"/>
        <v/>
      </c>
      <c r="AH1170" s="253" t="str">
        <f t="shared" si="201"/>
        <v/>
      </c>
      <c r="AI1170" s="253">
        <f t="shared" si="202"/>
        <v>1.5657275458243426E-3</v>
      </c>
      <c r="AJ1170" s="253" t="str">
        <f t="shared" si="203"/>
        <v/>
      </c>
      <c r="AK1170" s="253" t="str">
        <f t="shared" si="204"/>
        <v/>
      </c>
      <c r="AO1170" s="253">
        <v>409</v>
      </c>
      <c r="AP1170" s="253">
        <f t="shared" si="205"/>
        <v>-3021.0515394530394</v>
      </c>
      <c r="AQ1170" s="253">
        <f t="shared" si="206"/>
        <v>1.909294476281018E-5</v>
      </c>
      <c r="AR1170" s="253">
        <f t="shared" si="207"/>
        <v>9.0394062927176035E-3</v>
      </c>
      <c r="AS1170" s="253">
        <f>IF(OR(AR1170&lt;$T$757,AR1170&gt;$T$758),AQ1170,"")</f>
        <v>1.909294476281018E-5</v>
      </c>
      <c r="AT1170" s="253" t="str">
        <f t="shared" si="208"/>
        <v/>
      </c>
      <c r="AU1170" s="253" t="str">
        <f t="shared" si="209"/>
        <v/>
      </c>
      <c r="AV1170" s="253">
        <f t="shared" si="210"/>
        <v>0</v>
      </c>
      <c r="AW1170" s="253">
        <f t="shared" si="211"/>
        <v>1.909294476281018E-5</v>
      </c>
      <c r="AX1170" s="253" t="str">
        <f t="shared" si="212"/>
        <v/>
      </c>
      <c r="AZ1170" s="259"/>
      <c r="BA1170" s="259">
        <f>BA1169+$BD$753</f>
        <v>2.6496000000000102</v>
      </c>
      <c r="BB1170" s="274">
        <f t="shared" si="195"/>
        <v>0.91541726097131348</v>
      </c>
      <c r="BC1170" s="259">
        <f t="shared" si="196"/>
        <v>5.1785924507208314E-4</v>
      </c>
      <c r="BD1170" s="259" t="str">
        <f t="shared" si="193"/>
        <v/>
      </c>
      <c r="BE1170" s="254" t="str">
        <f t="shared" si="194"/>
        <v/>
      </c>
    </row>
    <row r="1171" spans="1:57" ht="20.100000000000001" customHeight="1" x14ac:dyDescent="0.25">
      <c r="A1171" s="247">
        <v>410</v>
      </c>
      <c r="B1171" s="247">
        <f>$B$755+(A1171*$B$758)</f>
        <v>-5672.8895212311963</v>
      </c>
      <c r="C1171" s="247">
        <f>_xlfn.NORM.DIST($B1171,$B$752,$B$753,0)</f>
        <v>1.0246946524431294E-5</v>
      </c>
      <c r="D1171" s="247">
        <f>_xlfn.NORM.DIST($B1171,$B$752,$B$753,1)</f>
        <v>9.1374675305726672E-3</v>
      </c>
      <c r="E1171" s="247">
        <f>IF(OR(D1171&lt;$F$757,D1171&gt;$F$758),C1171,"")</f>
        <v>1.0246946524431294E-5</v>
      </c>
      <c r="F1171" s="247" t="str">
        <f>IF(AND(D1171&gt;$F$757,D1171&lt;$F$758),C1171,"")</f>
        <v/>
      </c>
      <c r="G1171" s="247" t="str">
        <f>IF(C1171=MAX($C$761:$C$2761),C1171,"")</f>
        <v/>
      </c>
      <c r="H1171" s="247">
        <f>_xlfn.NORM.DIST(B1171,$F$753,$F$754,0)</f>
        <v>0</v>
      </c>
      <c r="I1171" s="247">
        <f>IF(H1171=MAX($H$761:$H$2761),C1171,"")</f>
        <v>1.0246946524431294E-5</v>
      </c>
      <c r="J1171" s="247" t="str">
        <f>IF(I1171=MIN($I$761:$I$2761),I1171,"")</f>
        <v/>
      </c>
      <c r="K1171" s="247"/>
      <c r="L1171" s="247"/>
      <c r="M1171" s="247"/>
      <c r="N1171" s="247"/>
      <c r="O1171" s="247">
        <v>410</v>
      </c>
      <c r="P1171" s="247">
        <f>$P$755+(O1171*$P$758)</f>
        <v>-330.59060767864474</v>
      </c>
      <c r="Q1171" s="247">
        <f>_xlfn.NORM.DIST(P1171,P$752,P$753,0)</f>
        <v>1.7583619804337758E-4</v>
      </c>
      <c r="R1171" s="247">
        <f>_xlfn.NORM.DIST(P1171,P$752,P$753,1)</f>
        <v>9.1374675305726672E-3</v>
      </c>
      <c r="S1171" s="253">
        <f>IF(OR(R1171&lt;$T$757,R1171&gt;$T$758),Q1171,"")</f>
        <v>1.7583619804337758E-4</v>
      </c>
      <c r="T1171" s="253" t="str">
        <f>IF(AND(R1171&gt;$T$757,R1171&lt;$T$758),Q1171,"")</f>
        <v/>
      </c>
      <c r="U1171" s="253" t="str">
        <f>IF(Q1171=MAX($Q$761:$Q$2761),Q1171,"")</f>
        <v/>
      </c>
      <c r="V1171" s="253">
        <f>_xlfn.NORM.DIST(P1171,$T$753,$T$754,0)</f>
        <v>5.1055537875701443E-61</v>
      </c>
      <c r="W1171" s="253" t="str">
        <f>IF(V1171=MAX($V$761:$V$2761),Q1171,"")</f>
        <v/>
      </c>
      <c r="X1171" s="253" t="str">
        <f t="shared" si="197"/>
        <v/>
      </c>
      <c r="AB1171" s="253">
        <v>410</v>
      </c>
      <c r="AC1171" s="253">
        <f t="shared" si="213"/>
        <v>-511.5662105303399</v>
      </c>
      <c r="AD1171" s="253">
        <f t="shared" si="198"/>
        <v>1.1363103028794581E-4</v>
      </c>
      <c r="AE1171" s="253">
        <f t="shared" si="199"/>
        <v>9.1374675305726672E-3</v>
      </c>
      <c r="AF1171" s="253">
        <f>IF(OR(AE1171&lt;$T$757,AE1171&gt;$T$758),AD1171,"")</f>
        <v>1.1363103028794581E-4</v>
      </c>
      <c r="AG1171" s="253" t="str">
        <f t="shared" si="200"/>
        <v/>
      </c>
      <c r="AH1171" s="253" t="str">
        <f t="shared" si="201"/>
        <v/>
      </c>
      <c r="AI1171" s="253">
        <f t="shared" si="202"/>
        <v>1.5692801103060615E-3</v>
      </c>
      <c r="AJ1171" s="253" t="str">
        <f t="shared" si="203"/>
        <v/>
      </c>
      <c r="AK1171" s="253" t="str">
        <f t="shared" si="204"/>
        <v/>
      </c>
      <c r="AO1171" s="253">
        <v>410</v>
      </c>
      <c r="AP1171" s="253">
        <f t="shared" si="205"/>
        <v>-3015.9397771189392</v>
      </c>
      <c r="AQ1171" s="253">
        <f t="shared" si="206"/>
        <v>1.9274189758057048E-5</v>
      </c>
      <c r="AR1171" s="253">
        <f t="shared" si="207"/>
        <v>9.1374675305726672E-3</v>
      </c>
      <c r="AS1171" s="253">
        <f>IF(OR(AR1171&lt;$T$757,AR1171&gt;$T$758),AQ1171,"")</f>
        <v>1.9274189758057048E-5</v>
      </c>
      <c r="AT1171" s="253" t="str">
        <f t="shared" si="208"/>
        <v/>
      </c>
      <c r="AU1171" s="253" t="str">
        <f t="shared" si="209"/>
        <v/>
      </c>
      <c r="AV1171" s="253">
        <f t="shared" si="210"/>
        <v>0</v>
      </c>
      <c r="AW1171" s="253">
        <f t="shared" si="211"/>
        <v>1.9274189758057048E-5</v>
      </c>
      <c r="AX1171" s="253" t="str">
        <f t="shared" si="212"/>
        <v/>
      </c>
      <c r="AZ1171" s="259"/>
      <c r="BA1171" s="259">
        <f>BA1170+$BD$753</f>
        <v>2.6560000000000104</v>
      </c>
      <c r="BB1171" s="274">
        <f t="shared" si="195"/>
        <v>0.9148994017262414</v>
      </c>
      <c r="BC1171" s="259">
        <f t="shared" si="196"/>
        <v>5.1932379779162652E-4</v>
      </c>
      <c r="BD1171" s="259" t="str">
        <f t="shared" si="193"/>
        <v/>
      </c>
      <c r="BE1171" s="254" t="str">
        <f t="shared" si="194"/>
        <v/>
      </c>
    </row>
    <row r="1172" spans="1:57" ht="20.100000000000001" customHeight="1" x14ac:dyDescent="0.25">
      <c r="A1172" s="248">
        <v>411</v>
      </c>
      <c r="B1172" s="247">
        <f>$B$755+(A1172*$B$758)</f>
        <v>-5663.2744542460587</v>
      </c>
      <c r="C1172" s="247">
        <f>_xlfn.NORM.DIST($B1172,$B$752,$B$753,0)</f>
        <v>1.0344052958088326E-5</v>
      </c>
      <c r="D1172" s="247">
        <f>_xlfn.NORM.DIST($B1172,$B$752,$B$753,1)</f>
        <v>9.2364588483432944E-3</v>
      </c>
      <c r="E1172" s="247">
        <f>IF(OR(D1172&lt;$F$757,D1172&gt;$F$758),C1172,"")</f>
        <v>1.0344052958088326E-5</v>
      </c>
      <c r="F1172" s="247" t="str">
        <f>IF(AND(D1172&gt;$F$757,D1172&lt;$F$758),C1172,"")</f>
        <v/>
      </c>
      <c r="G1172" s="247" t="str">
        <f>IF(C1172=MAX($C$761:$C$2761),C1172,"")</f>
        <v/>
      </c>
      <c r="H1172" s="247">
        <f>_xlfn.NORM.DIST(B1172,$F$753,$F$754,0)</f>
        <v>0</v>
      </c>
      <c r="I1172" s="247">
        <f>IF(H1172=MAX($H$761:$H$2761),C1172,"")</f>
        <v>1.0344052958088326E-5</v>
      </c>
      <c r="J1172" s="247" t="str">
        <f>IF(I1172=MIN($I$761:$I$2761),I1172,"")</f>
        <v/>
      </c>
      <c r="K1172" s="247"/>
      <c r="L1172" s="247"/>
      <c r="M1172" s="247"/>
      <c r="N1172" s="247"/>
      <c r="O1172" s="248">
        <v>411</v>
      </c>
      <c r="P1172" s="247">
        <f>$P$755+(O1172*$P$758)</f>
        <v>-330.03028461478266</v>
      </c>
      <c r="Q1172" s="247">
        <f>_xlfn.NORM.DIST(P1172,P$752,P$753,0)</f>
        <v>1.7750253113676221E-4</v>
      </c>
      <c r="R1172" s="247">
        <f>_xlfn.NORM.DIST(P1172,P$752,P$753,1)</f>
        <v>9.2364588483432753E-3</v>
      </c>
      <c r="S1172" s="253">
        <f>IF(OR(R1172&lt;$T$757,R1172&gt;$T$758),Q1172,"")</f>
        <v>1.7750253113676221E-4</v>
      </c>
      <c r="T1172" s="253" t="str">
        <f>IF(AND(R1172&gt;$T$757,R1172&lt;$T$758),Q1172,"")</f>
        <v/>
      </c>
      <c r="U1172" s="253" t="str">
        <f>IF(Q1172=MAX($Q$761:$Q$2761),Q1172,"")</f>
        <v/>
      </c>
      <c r="V1172" s="253">
        <f>_xlfn.NORM.DIST(P1172,$T$753,$T$754,0)</f>
        <v>4.7831110813692071E-61</v>
      </c>
      <c r="W1172" s="253" t="str">
        <f>IF(V1172=MAX($V$761:$V$2761),Q1172,"")</f>
        <v/>
      </c>
      <c r="X1172" s="253" t="str">
        <f t="shared" si="197"/>
        <v/>
      </c>
      <c r="AB1172" s="259">
        <v>411</v>
      </c>
      <c r="AC1172" s="253">
        <f t="shared" si="213"/>
        <v>-510.69914915655966</v>
      </c>
      <c r="AD1172" s="253">
        <f t="shared" si="198"/>
        <v>1.1470786855168889E-4</v>
      </c>
      <c r="AE1172" s="253">
        <f t="shared" si="199"/>
        <v>9.2364588483432944E-3</v>
      </c>
      <c r="AF1172" s="253">
        <f>IF(OR(AE1172&lt;$T$757,AE1172&gt;$T$758),AD1172,"")</f>
        <v>1.1470786855168889E-4</v>
      </c>
      <c r="AG1172" s="253" t="str">
        <f t="shared" si="200"/>
        <v/>
      </c>
      <c r="AH1172" s="253" t="str">
        <f t="shared" si="201"/>
        <v/>
      </c>
      <c r="AI1172" s="253">
        <f t="shared" si="202"/>
        <v>1.5728155701443245E-3</v>
      </c>
      <c r="AJ1172" s="253" t="str">
        <f t="shared" si="203"/>
        <v/>
      </c>
      <c r="AK1172" s="253" t="str">
        <f t="shared" si="204"/>
        <v/>
      </c>
      <c r="AO1172" s="259">
        <v>411</v>
      </c>
      <c r="AP1172" s="253">
        <f t="shared" si="205"/>
        <v>-3010.8280147848395</v>
      </c>
      <c r="AQ1172" s="253">
        <f t="shared" si="206"/>
        <v>1.9456843958952035E-5</v>
      </c>
      <c r="AR1172" s="253">
        <f t="shared" si="207"/>
        <v>9.2364588483432753E-3</v>
      </c>
      <c r="AS1172" s="253">
        <f>IF(OR(AR1172&lt;$T$757,AR1172&gt;$T$758),AQ1172,"")</f>
        <v>1.9456843958952035E-5</v>
      </c>
      <c r="AT1172" s="253" t="str">
        <f t="shared" si="208"/>
        <v/>
      </c>
      <c r="AU1172" s="253" t="str">
        <f t="shared" si="209"/>
        <v/>
      </c>
      <c r="AV1172" s="253">
        <f t="shared" si="210"/>
        <v>0</v>
      </c>
      <c r="AW1172" s="253">
        <f t="shared" si="211"/>
        <v>1.9456843958952035E-5</v>
      </c>
      <c r="AX1172" s="253" t="str">
        <f t="shared" si="212"/>
        <v/>
      </c>
      <c r="AZ1172" s="259"/>
      <c r="BA1172" s="259">
        <f>BA1171+$BD$753</f>
        <v>2.6624000000000105</v>
      </c>
      <c r="BB1172" s="274">
        <f t="shared" si="195"/>
        <v>0.91438007792844977</v>
      </c>
      <c r="BC1172" s="259">
        <f t="shared" si="196"/>
        <v>5.2078495085228216E-4</v>
      </c>
      <c r="BD1172" s="259" t="str">
        <f t="shared" si="193"/>
        <v/>
      </c>
      <c r="BE1172" s="254" t="str">
        <f t="shared" si="194"/>
        <v/>
      </c>
    </row>
    <row r="1173" spans="1:57" ht="20.100000000000001" customHeight="1" x14ac:dyDescent="0.25">
      <c r="A1173" s="247">
        <v>412</v>
      </c>
      <c r="B1173" s="247">
        <f>$B$755+(A1173*$B$758)</f>
        <v>-5653.659387260921</v>
      </c>
      <c r="C1173" s="247">
        <f>_xlfn.NORM.DIST($B1173,$B$752,$B$753,0)</f>
        <v>1.0441912560723992E-5</v>
      </c>
      <c r="D1173" s="247">
        <f>_xlfn.NORM.DIST($B1173,$B$752,$B$753,1)</f>
        <v>9.3363874686755773E-3</v>
      </c>
      <c r="E1173" s="247">
        <f>IF(OR(D1173&lt;$F$757,D1173&gt;$F$758),C1173,"")</f>
        <v>1.0441912560723992E-5</v>
      </c>
      <c r="F1173" s="247" t="str">
        <f>IF(AND(D1173&gt;$F$757,D1173&lt;$F$758),C1173,"")</f>
        <v/>
      </c>
      <c r="G1173" s="247" t="str">
        <f>IF(C1173=MAX($C$761:$C$2761),C1173,"")</f>
        <v/>
      </c>
      <c r="H1173" s="247">
        <f>_xlfn.NORM.DIST(B1173,$F$753,$F$754,0)</f>
        <v>0</v>
      </c>
      <c r="I1173" s="247">
        <f>IF(H1173=MAX($H$761:$H$2761),C1173,"")</f>
        <v>1.0441912560723992E-5</v>
      </c>
      <c r="J1173" s="247" t="str">
        <f>IF(I1173=MIN($I$761:$I$2761),I1173,"")</f>
        <v/>
      </c>
      <c r="K1173" s="247"/>
      <c r="L1173" s="247"/>
      <c r="M1173" s="247"/>
      <c r="N1173" s="247"/>
      <c r="O1173" s="247">
        <v>412</v>
      </c>
      <c r="P1173" s="247">
        <f>$P$755+(O1173*$P$758)</f>
        <v>-329.46996155092052</v>
      </c>
      <c r="Q1173" s="247">
        <f>_xlfn.NORM.DIST(P1173,P$752,P$753,0)</f>
        <v>1.7918178850660072E-4</v>
      </c>
      <c r="R1173" s="247">
        <f>_xlfn.NORM.DIST(P1173,P$752,P$753,1)</f>
        <v>9.3363874686755773E-3</v>
      </c>
      <c r="S1173" s="253">
        <f>IF(OR(R1173&lt;$T$757,R1173&gt;$T$758),Q1173,"")</f>
        <v>1.7918178850660072E-4</v>
      </c>
      <c r="T1173" s="253" t="str">
        <f>IF(AND(R1173&gt;$T$757,R1173&lt;$T$758),Q1173,"")</f>
        <v/>
      </c>
      <c r="U1173" s="253" t="str">
        <f>IF(Q1173=MAX($Q$761:$Q$2761),Q1173,"")</f>
        <v/>
      </c>
      <c r="V1173" s="253">
        <f>_xlfn.NORM.DIST(P1173,$T$753,$T$754,0)</f>
        <v>4.4809606403364129E-61</v>
      </c>
      <c r="W1173" s="253" t="str">
        <f>IF(V1173=MAX($V$761:$V$2761),Q1173,"")</f>
        <v/>
      </c>
      <c r="X1173" s="253" t="str">
        <f t="shared" si="197"/>
        <v/>
      </c>
      <c r="AB1173" s="253">
        <v>412</v>
      </c>
      <c r="AC1173" s="253">
        <f t="shared" si="213"/>
        <v>-509.83208778277941</v>
      </c>
      <c r="AD1173" s="253">
        <f t="shared" si="198"/>
        <v>1.1579305890030122E-4</v>
      </c>
      <c r="AE1173" s="253">
        <f t="shared" si="199"/>
        <v>9.3363874686755773E-3</v>
      </c>
      <c r="AF1173" s="253">
        <f>IF(OR(AE1173&lt;$T$757,AE1173&gt;$T$758),AD1173,"")</f>
        <v>1.1579305890030122E-4</v>
      </c>
      <c r="AG1173" s="253" t="str">
        <f t="shared" si="200"/>
        <v/>
      </c>
      <c r="AH1173" s="253" t="str">
        <f t="shared" si="201"/>
        <v/>
      </c>
      <c r="AI1173" s="253">
        <f t="shared" si="202"/>
        <v>1.5763337735425177E-3</v>
      </c>
      <c r="AJ1173" s="253" t="str">
        <f t="shared" si="203"/>
        <v/>
      </c>
      <c r="AK1173" s="253" t="str">
        <f t="shared" si="204"/>
        <v/>
      </c>
      <c r="AO1173" s="253">
        <v>412</v>
      </c>
      <c r="AP1173" s="253">
        <f t="shared" si="205"/>
        <v>-3005.7162524507398</v>
      </c>
      <c r="AQ1173" s="253">
        <f t="shared" si="206"/>
        <v>1.9640914847421165E-5</v>
      </c>
      <c r="AR1173" s="253">
        <f t="shared" si="207"/>
        <v>9.3363874686755652E-3</v>
      </c>
      <c r="AS1173" s="253">
        <f>IF(OR(AR1173&lt;$T$757,AR1173&gt;$T$758),AQ1173,"")</f>
        <v>1.9640914847421165E-5</v>
      </c>
      <c r="AT1173" s="253" t="str">
        <f t="shared" si="208"/>
        <v/>
      </c>
      <c r="AU1173" s="253" t="str">
        <f t="shared" si="209"/>
        <v/>
      </c>
      <c r="AV1173" s="253">
        <f t="shared" si="210"/>
        <v>0</v>
      </c>
      <c r="AW1173" s="253">
        <f t="shared" si="211"/>
        <v>1.9640914847421165E-5</v>
      </c>
      <c r="AX1173" s="253" t="str">
        <f t="shared" si="212"/>
        <v/>
      </c>
      <c r="AZ1173" s="259"/>
      <c r="BA1173" s="259">
        <f>BA1172+$BD$753</f>
        <v>2.6688000000000107</v>
      </c>
      <c r="BB1173" s="274">
        <f t="shared" si="195"/>
        <v>0.91385929297759749</v>
      </c>
      <c r="BC1173" s="259">
        <f t="shared" si="196"/>
        <v>5.2224268858314105E-4</v>
      </c>
      <c r="BD1173" s="259" t="str">
        <f t="shared" si="193"/>
        <v/>
      </c>
      <c r="BE1173" s="254" t="str">
        <f t="shared" si="194"/>
        <v/>
      </c>
    </row>
    <row r="1174" spans="1:57" ht="20.100000000000001" customHeight="1" x14ac:dyDescent="0.25">
      <c r="A1174" s="247">
        <v>413</v>
      </c>
      <c r="B1174" s="247">
        <f>$B$755+(A1174*$B$758)</f>
        <v>-5644.0443202757833</v>
      </c>
      <c r="C1174" s="247">
        <f>_xlfn.NORM.DIST($B1174,$B$752,$B$753,0)</f>
        <v>1.0540529311375921E-5</v>
      </c>
      <c r="D1174" s="247">
        <f>_xlfn.NORM.DIST($B1174,$B$752,$B$753,1)</f>
        <v>9.4372606524680963E-3</v>
      </c>
      <c r="E1174" s="247">
        <f>IF(OR(D1174&lt;$F$757,D1174&gt;$F$758),C1174,"")</f>
        <v>1.0540529311375921E-5</v>
      </c>
      <c r="F1174" s="247" t="str">
        <f>IF(AND(D1174&gt;$F$757,D1174&lt;$F$758),C1174,"")</f>
        <v/>
      </c>
      <c r="G1174" s="247" t="str">
        <f>IF(C1174=MAX($C$761:$C$2761),C1174,"")</f>
        <v/>
      </c>
      <c r="H1174" s="247">
        <f>_xlfn.NORM.DIST(B1174,$F$753,$F$754,0)</f>
        <v>0</v>
      </c>
      <c r="I1174" s="247">
        <f>IF(H1174=MAX($H$761:$H$2761),C1174,"")</f>
        <v>1.0540529311375921E-5</v>
      </c>
      <c r="J1174" s="247" t="str">
        <f>IF(I1174=MIN($I$761:$I$2761),I1174,"")</f>
        <v/>
      </c>
      <c r="K1174" s="247"/>
      <c r="L1174" s="247"/>
      <c r="M1174" s="247"/>
      <c r="N1174" s="247"/>
      <c r="O1174" s="247">
        <v>413</v>
      </c>
      <c r="P1174" s="247">
        <f>$P$755+(O1174*$P$758)</f>
        <v>-328.90963848705843</v>
      </c>
      <c r="Q1174" s="247">
        <f>_xlfn.NORM.DIST(P1174,P$752,P$753,0)</f>
        <v>1.80874038432633E-4</v>
      </c>
      <c r="R1174" s="247">
        <f>_xlfn.NORM.DIST(P1174,P$752,P$753,1)</f>
        <v>9.4372606524680894E-3</v>
      </c>
      <c r="S1174" s="253">
        <f>IF(OR(R1174&lt;$T$757,R1174&gt;$T$758),Q1174,"")</f>
        <v>1.80874038432633E-4</v>
      </c>
      <c r="T1174" s="253" t="str">
        <f>IF(AND(R1174&gt;$T$757,R1174&lt;$T$758),Q1174,"")</f>
        <v/>
      </c>
      <c r="U1174" s="253" t="str">
        <f>IF(Q1174=MAX($Q$761:$Q$2761),Q1174,"")</f>
        <v/>
      </c>
      <c r="V1174" s="253">
        <f>_xlfn.NORM.DIST(P1174,$T$753,$T$754,0)</f>
        <v>4.1978299598536056E-61</v>
      </c>
      <c r="W1174" s="253" t="str">
        <f>IF(V1174=MAX($V$761:$V$2761),Q1174,"")</f>
        <v/>
      </c>
      <c r="X1174" s="253" t="str">
        <f t="shared" si="197"/>
        <v/>
      </c>
      <c r="AB1174" s="253">
        <v>413</v>
      </c>
      <c r="AC1174" s="253">
        <f t="shared" si="213"/>
        <v>-508.96502640899917</v>
      </c>
      <c r="AD1174" s="253">
        <f t="shared" si="198"/>
        <v>1.1688664545835639E-4</v>
      </c>
      <c r="AE1174" s="253">
        <f t="shared" si="199"/>
        <v>9.4372606524680963E-3</v>
      </c>
      <c r="AF1174" s="253">
        <f>IF(OR(AE1174&lt;$T$757,AE1174&gt;$T$758),AD1174,"")</f>
        <v>1.1688664545835639E-4</v>
      </c>
      <c r="AG1174" s="253" t="str">
        <f t="shared" si="200"/>
        <v/>
      </c>
      <c r="AH1174" s="253" t="str">
        <f t="shared" si="201"/>
        <v/>
      </c>
      <c r="AI1174" s="253">
        <f t="shared" si="202"/>
        <v>1.5798345691924898E-3</v>
      </c>
      <c r="AJ1174" s="253" t="str">
        <f t="shared" si="203"/>
        <v/>
      </c>
      <c r="AK1174" s="253" t="str">
        <f t="shared" si="204"/>
        <v/>
      </c>
      <c r="AO1174" s="253">
        <v>413</v>
      </c>
      <c r="AP1174" s="253">
        <f t="shared" si="205"/>
        <v>-3000.6044901166397</v>
      </c>
      <c r="AQ1174" s="253">
        <f t="shared" si="206"/>
        <v>1.9826409907911304E-5</v>
      </c>
      <c r="AR1174" s="253">
        <f t="shared" si="207"/>
        <v>9.4372606524680963E-3</v>
      </c>
      <c r="AS1174" s="253">
        <f>IF(OR(AR1174&lt;$T$757,AR1174&gt;$T$758),AQ1174,"")</f>
        <v>1.9826409907911304E-5</v>
      </c>
      <c r="AT1174" s="253" t="str">
        <f t="shared" si="208"/>
        <v/>
      </c>
      <c r="AU1174" s="253" t="str">
        <f t="shared" si="209"/>
        <v/>
      </c>
      <c r="AV1174" s="253">
        <f t="shared" si="210"/>
        <v>0</v>
      </c>
      <c r="AW1174" s="253">
        <f t="shared" si="211"/>
        <v>1.9826409907911304E-5</v>
      </c>
      <c r="AX1174" s="253" t="str">
        <f t="shared" si="212"/>
        <v/>
      </c>
      <c r="AZ1174" s="259"/>
      <c r="BA1174" s="259">
        <f>BA1173+$BD$753</f>
        <v>2.6752000000000109</v>
      </c>
      <c r="BB1174" s="274">
        <f t="shared" si="195"/>
        <v>0.91333705028901435</v>
      </c>
      <c r="BC1174" s="259">
        <f t="shared" si="196"/>
        <v>5.2369699546117587E-4</v>
      </c>
      <c r="BD1174" s="259" t="str">
        <f t="shared" si="193"/>
        <v/>
      </c>
      <c r="BE1174" s="254" t="str">
        <f t="shared" si="194"/>
        <v/>
      </c>
    </row>
    <row r="1175" spans="1:57" ht="20.100000000000001" customHeight="1" x14ac:dyDescent="0.25">
      <c r="A1175" s="247">
        <v>414</v>
      </c>
      <c r="B1175" s="247">
        <f>$B$755+(A1175*$B$758)</f>
        <v>-5634.4292532906456</v>
      </c>
      <c r="C1175" s="247">
        <f>_xlfn.NORM.DIST($B1175,$B$752,$B$753,0)</f>
        <v>1.0639907190178789E-5</v>
      </c>
      <c r="D1175" s="247">
        <f>_xlfn.NORM.DIST($B1175,$B$752,$B$753,1)</f>
        <v>9.5390856988835752E-3</v>
      </c>
      <c r="E1175" s="247">
        <f>IF(OR(D1175&lt;$F$757,D1175&gt;$F$758),C1175,"")</f>
        <v>1.0639907190178789E-5</v>
      </c>
      <c r="F1175" s="247" t="str">
        <f>IF(AND(D1175&gt;$F$757,D1175&lt;$F$758),C1175,"")</f>
        <v/>
      </c>
      <c r="G1175" s="247" t="str">
        <f>IF(C1175=MAX($C$761:$C$2761),C1175,"")</f>
        <v/>
      </c>
      <c r="H1175" s="247">
        <f>_xlfn.NORM.DIST(B1175,$F$753,$F$754,0)</f>
        <v>0</v>
      </c>
      <c r="I1175" s="247">
        <f>IF(H1175=MAX($H$761:$H$2761),C1175,"")</f>
        <v>1.0639907190178789E-5</v>
      </c>
      <c r="J1175" s="247" t="str">
        <f>IF(I1175=MIN($I$761:$I$2761),I1175,"")</f>
        <v/>
      </c>
      <c r="K1175" s="247"/>
      <c r="L1175" s="247"/>
      <c r="M1175" s="247"/>
      <c r="N1175" s="247"/>
      <c r="O1175" s="247">
        <v>414</v>
      </c>
      <c r="P1175" s="247">
        <f>$P$755+(O1175*$P$758)</f>
        <v>-328.34931542319634</v>
      </c>
      <c r="Q1175" s="247">
        <f>_xlfn.NORM.DIST(P1175,P$752,P$753,0)</f>
        <v>1.8257934921342501E-4</v>
      </c>
      <c r="R1175" s="247">
        <f>_xlfn.NORM.DIST(P1175,P$752,P$753,1)</f>
        <v>9.5390856988835683E-3</v>
      </c>
      <c r="S1175" s="253">
        <f>IF(OR(R1175&lt;$T$757,R1175&gt;$T$758),Q1175,"")</f>
        <v>1.8257934921342501E-4</v>
      </c>
      <c r="T1175" s="253" t="str">
        <f>IF(AND(R1175&gt;$T$757,R1175&lt;$T$758),Q1175,"")</f>
        <v/>
      </c>
      <c r="U1175" s="253" t="str">
        <f>IF(Q1175=MAX($Q$761:$Q$2761),Q1175,"")</f>
        <v/>
      </c>
      <c r="V1175" s="253">
        <f>_xlfn.NORM.DIST(P1175,$T$753,$T$754,0)</f>
        <v>3.9325260452086695E-61</v>
      </c>
      <c r="W1175" s="253" t="str">
        <f>IF(V1175=MAX($V$761:$V$2761),Q1175,"")</f>
        <v/>
      </c>
      <c r="X1175" s="253" t="str">
        <f t="shared" si="197"/>
        <v/>
      </c>
      <c r="AB1175" s="253">
        <v>414</v>
      </c>
      <c r="AC1175" s="253">
        <f t="shared" si="213"/>
        <v>-508.09796503521892</v>
      </c>
      <c r="AD1175" s="253">
        <f t="shared" si="198"/>
        <v>1.1798867236259332E-4</v>
      </c>
      <c r="AE1175" s="253">
        <f t="shared" si="199"/>
        <v>9.5390856988835752E-3</v>
      </c>
      <c r="AF1175" s="253">
        <f>IF(OR(AE1175&lt;$T$757,AE1175&gt;$T$758),AD1175,"")</f>
        <v>1.1798867236259332E-4</v>
      </c>
      <c r="AG1175" s="253" t="str">
        <f t="shared" si="200"/>
        <v/>
      </c>
      <c r="AH1175" s="253" t="str">
        <f t="shared" si="201"/>
        <v/>
      </c>
      <c r="AI1175" s="253">
        <f t="shared" si="202"/>
        <v>1.5833178062853424E-3</v>
      </c>
      <c r="AJ1175" s="253" t="str">
        <f t="shared" si="203"/>
        <v/>
      </c>
      <c r="AK1175" s="253" t="str">
        <f t="shared" si="204"/>
        <v/>
      </c>
      <c r="AO1175" s="253">
        <v>414</v>
      </c>
      <c r="AP1175" s="253">
        <f t="shared" si="205"/>
        <v>-2995.49272778254</v>
      </c>
      <c r="AQ1175" s="253">
        <f t="shared" si="206"/>
        <v>2.0013336626932685E-5</v>
      </c>
      <c r="AR1175" s="253">
        <f t="shared" si="207"/>
        <v>9.5390856988835683E-3</v>
      </c>
      <c r="AS1175" s="253">
        <f>IF(OR(AR1175&lt;$T$757,AR1175&gt;$T$758),AQ1175,"")</f>
        <v>2.0013336626932685E-5</v>
      </c>
      <c r="AT1175" s="253" t="str">
        <f t="shared" si="208"/>
        <v/>
      </c>
      <c r="AU1175" s="253" t="str">
        <f t="shared" si="209"/>
        <v/>
      </c>
      <c r="AV1175" s="253">
        <f t="shared" si="210"/>
        <v>0</v>
      </c>
      <c r="AW1175" s="253">
        <f t="shared" si="211"/>
        <v>2.0013336626932685E-5</v>
      </c>
      <c r="AX1175" s="253" t="str">
        <f t="shared" si="212"/>
        <v/>
      </c>
      <c r="AZ1175" s="259"/>
      <c r="BA1175" s="259">
        <f>BA1174+$BD$753</f>
        <v>2.6816000000000111</v>
      </c>
      <c r="BB1175" s="274">
        <f t="shared" si="195"/>
        <v>0.91281335329355318</v>
      </c>
      <c r="BC1175" s="259">
        <f t="shared" si="196"/>
        <v>5.2514785610879855E-4</v>
      </c>
      <c r="BD1175" s="259" t="str">
        <f t="shared" si="193"/>
        <v/>
      </c>
      <c r="BE1175" s="254" t="str">
        <f t="shared" si="194"/>
        <v/>
      </c>
    </row>
    <row r="1176" spans="1:57" ht="20.100000000000001" customHeight="1" x14ac:dyDescent="0.25">
      <c r="A1176" s="247">
        <v>415</v>
      </c>
      <c r="B1176" s="247">
        <f>$B$755+(A1176*$B$758)</f>
        <v>-5624.814186305508</v>
      </c>
      <c r="C1176" s="247">
        <f>_xlfn.NORM.DIST($B1176,$B$752,$B$753,0)</f>
        <v>1.0740050178118724E-5</v>
      </c>
      <c r="D1176" s="247">
        <f>_xlfn.NORM.DIST($B1176,$B$752,$B$753,1)</f>
        <v>9.6418699453583289E-3</v>
      </c>
      <c r="E1176" s="247">
        <f>IF(OR(D1176&lt;$F$757,D1176&gt;$F$758),C1176,"")</f>
        <v>1.0740050178118724E-5</v>
      </c>
      <c r="F1176" s="247" t="str">
        <f>IF(AND(D1176&gt;$F$757,D1176&lt;$F$758),C1176,"")</f>
        <v/>
      </c>
      <c r="G1176" s="247" t="str">
        <f>IF(C1176=MAX($C$761:$C$2761),C1176,"")</f>
        <v/>
      </c>
      <c r="H1176" s="247">
        <f>_xlfn.NORM.DIST(B1176,$F$753,$F$754,0)</f>
        <v>0</v>
      </c>
      <c r="I1176" s="247">
        <f>IF(H1176=MAX($H$761:$H$2761),C1176,"")</f>
        <v>1.0740050178118724E-5</v>
      </c>
      <c r="J1176" s="247" t="str">
        <f>IF(I1176=MIN($I$761:$I$2761),I1176,"")</f>
        <v/>
      </c>
      <c r="K1176" s="247"/>
      <c r="L1176" s="247"/>
      <c r="M1176" s="247"/>
      <c r="N1176" s="247"/>
      <c r="O1176" s="247">
        <v>415</v>
      </c>
      <c r="P1176" s="247">
        <f>$P$755+(O1176*$P$758)</f>
        <v>-327.7889923593342</v>
      </c>
      <c r="Q1176" s="247">
        <f>_xlfn.NORM.DIST(P1176,P$752,P$753,0)</f>
        <v>1.8429778916215312E-4</v>
      </c>
      <c r="R1176" s="247">
        <f>_xlfn.NORM.DIST(P1176,P$752,P$753,1)</f>
        <v>9.6418699453583289E-3</v>
      </c>
      <c r="S1176" s="253">
        <f>IF(OR(R1176&lt;$T$757,R1176&gt;$T$758),Q1176,"")</f>
        <v>1.8429778916215312E-4</v>
      </c>
      <c r="T1176" s="253" t="str">
        <f>IF(AND(R1176&gt;$T$757,R1176&lt;$T$758),Q1176,"")</f>
        <v/>
      </c>
      <c r="U1176" s="253" t="str">
        <f>IF(Q1176=MAX($Q$761:$Q$2761),Q1176,"")</f>
        <v/>
      </c>
      <c r="V1176" s="253">
        <f>_xlfn.NORM.DIST(P1176,$T$753,$T$754,0)</f>
        <v>3.6839304616773876E-61</v>
      </c>
      <c r="W1176" s="253" t="str">
        <f>IF(V1176=MAX($V$761:$V$2761),Q1176,"")</f>
        <v/>
      </c>
      <c r="X1176" s="253" t="str">
        <f t="shared" si="197"/>
        <v/>
      </c>
      <c r="AB1176" s="253">
        <v>415</v>
      </c>
      <c r="AC1176" s="253">
        <f t="shared" si="213"/>
        <v>-507.23090366143873</v>
      </c>
      <c r="AD1176" s="253">
        <f t="shared" si="198"/>
        <v>1.1909918375919283E-4</v>
      </c>
      <c r="AE1176" s="253">
        <f t="shared" si="199"/>
        <v>9.6418699453583237E-3</v>
      </c>
      <c r="AF1176" s="253">
        <f>IF(OR(AE1176&lt;$T$757,AE1176&gt;$T$758),AD1176,"")</f>
        <v>1.1909918375919283E-4</v>
      </c>
      <c r="AG1176" s="253" t="str">
        <f t="shared" si="200"/>
        <v/>
      </c>
      <c r="AH1176" s="253" t="str">
        <f t="shared" si="201"/>
        <v/>
      </c>
      <c r="AI1176" s="253">
        <f t="shared" si="202"/>
        <v>1.5867833345221973E-3</v>
      </c>
      <c r="AJ1176" s="253" t="str">
        <f t="shared" si="203"/>
        <v/>
      </c>
      <c r="AK1176" s="253" t="str">
        <f t="shared" si="204"/>
        <v/>
      </c>
      <c r="AO1176" s="253">
        <v>415</v>
      </c>
      <c r="AP1176" s="253">
        <f t="shared" si="205"/>
        <v>-2990.3809654484398</v>
      </c>
      <c r="AQ1176" s="253">
        <f t="shared" si="206"/>
        <v>2.0201702492597274E-5</v>
      </c>
      <c r="AR1176" s="253">
        <f t="shared" si="207"/>
        <v>9.6418699453583289E-3</v>
      </c>
      <c r="AS1176" s="253">
        <f>IF(OR(AR1176&lt;$T$757,AR1176&gt;$T$758),AQ1176,"")</f>
        <v>2.0201702492597274E-5</v>
      </c>
      <c r="AT1176" s="253" t="str">
        <f t="shared" si="208"/>
        <v/>
      </c>
      <c r="AU1176" s="253" t="str">
        <f t="shared" si="209"/>
        <v/>
      </c>
      <c r="AV1176" s="253">
        <f t="shared" si="210"/>
        <v>0</v>
      </c>
      <c r="AW1176" s="253">
        <f t="shared" si="211"/>
        <v>2.0201702492597274E-5</v>
      </c>
      <c r="AX1176" s="253" t="str">
        <f t="shared" si="212"/>
        <v/>
      </c>
      <c r="AZ1176" s="259"/>
      <c r="BA1176" s="259">
        <f>BA1175+$BD$753</f>
        <v>2.6880000000000113</v>
      </c>
      <c r="BB1176" s="274">
        <f t="shared" si="195"/>
        <v>0.91228820543744438</v>
      </c>
      <c r="BC1176" s="259">
        <f t="shared" si="196"/>
        <v>5.2659525529663576E-4</v>
      </c>
      <c r="BD1176" s="259" t="str">
        <f t="shared" si="193"/>
        <v/>
      </c>
      <c r="BE1176" s="254" t="str">
        <f t="shared" si="194"/>
        <v/>
      </c>
    </row>
    <row r="1177" spans="1:57" ht="20.100000000000001" customHeight="1" x14ac:dyDescent="0.25">
      <c r="A1177" s="247">
        <v>416</v>
      </c>
      <c r="B1177" s="247">
        <f>$B$755+(A1177*$B$758)</f>
        <v>-5615.1991193203703</v>
      </c>
      <c r="C1177" s="247">
        <f>_xlfn.NORM.DIST($B1177,$B$752,$B$753,0)</f>
        <v>1.0840962256785347E-5</v>
      </c>
      <c r="D1177" s="247">
        <f>_xlfn.NORM.DIST($B1177,$B$752,$B$753,1)</f>
        <v>9.7456207676091984E-3</v>
      </c>
      <c r="E1177" s="247">
        <f>IF(OR(D1177&lt;$F$757,D1177&gt;$F$758),C1177,"")</f>
        <v>1.0840962256785347E-5</v>
      </c>
      <c r="F1177" s="247" t="str">
        <f>IF(AND(D1177&gt;$F$757,D1177&lt;$F$758),C1177,"")</f>
        <v/>
      </c>
      <c r="G1177" s="247" t="str">
        <f>IF(C1177=MAX($C$761:$C$2761),C1177,"")</f>
        <v/>
      </c>
      <c r="H1177" s="247">
        <f>_xlfn.NORM.DIST(B1177,$F$753,$F$754,0)</f>
        <v>0</v>
      </c>
      <c r="I1177" s="247">
        <f>IF(H1177=MAX($H$761:$H$2761),C1177,"")</f>
        <v>1.0840962256785347E-5</v>
      </c>
      <c r="J1177" s="247" t="str">
        <f>IF(I1177=MIN($I$761:$I$2761),I1177,"")</f>
        <v/>
      </c>
      <c r="K1177" s="247"/>
      <c r="L1177" s="247"/>
      <c r="M1177" s="247"/>
      <c r="N1177" s="247"/>
      <c r="O1177" s="247">
        <v>416</v>
      </c>
      <c r="P1177" s="247">
        <f>$P$755+(O1177*$P$758)</f>
        <v>-327.22866929547206</v>
      </c>
      <c r="Q1177" s="247">
        <f>_xlfn.NORM.DIST(P1177,P$752,P$753,0)</f>
        <v>1.860294266023493E-4</v>
      </c>
      <c r="R1177" s="247">
        <f>_xlfn.NORM.DIST(P1177,P$752,P$753,1)</f>
        <v>9.7456207676091984E-3</v>
      </c>
      <c r="S1177" s="253">
        <f>IF(OR(R1177&lt;$T$757,R1177&gt;$T$758),Q1177,"")</f>
        <v>1.860294266023493E-4</v>
      </c>
      <c r="T1177" s="253" t="str">
        <f>IF(AND(R1177&gt;$T$757,R1177&lt;$T$758),Q1177,"")</f>
        <v/>
      </c>
      <c r="U1177" s="253" t="str">
        <f>IF(Q1177=MAX($Q$761:$Q$2761),Q1177,"")</f>
        <v/>
      </c>
      <c r="V1177" s="253">
        <f>_xlfn.NORM.DIST(P1177,$T$753,$T$754,0)</f>
        <v>3.4509946916306224E-61</v>
      </c>
      <c r="W1177" s="253" t="str">
        <f>IF(V1177=MAX($V$761:$V$2761),Q1177,"")</f>
        <v/>
      </c>
      <c r="X1177" s="253" t="str">
        <f t="shared" si="197"/>
        <v/>
      </c>
      <c r="AB1177" s="253">
        <v>416</v>
      </c>
      <c r="AC1177" s="253">
        <f t="shared" si="213"/>
        <v>-506.36384228765849</v>
      </c>
      <c r="AD1177" s="253">
        <f t="shared" si="198"/>
        <v>1.2021822380102846E-4</v>
      </c>
      <c r="AE1177" s="253">
        <f t="shared" si="199"/>
        <v>9.7456207676091845E-3</v>
      </c>
      <c r="AF1177" s="253">
        <f>IF(OR(AE1177&lt;$T$757,AE1177&gt;$T$758),AD1177,"")</f>
        <v>1.2021822380102846E-4</v>
      </c>
      <c r="AG1177" s="253" t="str">
        <f t="shared" si="200"/>
        <v/>
      </c>
      <c r="AH1177" s="253" t="str">
        <f t="shared" si="201"/>
        <v/>
      </c>
      <c r="AI1177" s="253">
        <f t="shared" si="202"/>
        <v>1.5902310041249537E-3</v>
      </c>
      <c r="AJ1177" s="253" t="str">
        <f t="shared" si="203"/>
        <v/>
      </c>
      <c r="AK1177" s="253" t="str">
        <f t="shared" si="204"/>
        <v/>
      </c>
      <c r="AO1177" s="253">
        <v>416</v>
      </c>
      <c r="AP1177" s="253">
        <f t="shared" si="205"/>
        <v>-2985.2692031143401</v>
      </c>
      <c r="AQ1177" s="253">
        <f t="shared" si="206"/>
        <v>2.0391514994152048E-5</v>
      </c>
      <c r="AR1177" s="253">
        <f t="shared" si="207"/>
        <v>9.7456207676091845E-3</v>
      </c>
      <c r="AS1177" s="253">
        <f>IF(OR(AR1177&lt;$T$757,AR1177&gt;$T$758),AQ1177,"")</f>
        <v>2.0391514994152048E-5</v>
      </c>
      <c r="AT1177" s="253" t="str">
        <f t="shared" si="208"/>
        <v/>
      </c>
      <c r="AU1177" s="253" t="str">
        <f t="shared" si="209"/>
        <v/>
      </c>
      <c r="AV1177" s="253">
        <f t="shared" si="210"/>
        <v>0</v>
      </c>
      <c r="AW1177" s="253">
        <f t="shared" si="211"/>
        <v>2.0391514994152048E-5</v>
      </c>
      <c r="AX1177" s="253" t="str">
        <f t="shared" si="212"/>
        <v/>
      </c>
      <c r="AZ1177" s="259"/>
      <c r="BA1177" s="259">
        <f>BA1176+$BD$753</f>
        <v>2.6944000000000115</v>
      </c>
      <c r="BB1177" s="274">
        <f t="shared" si="195"/>
        <v>0.91176161018214774</v>
      </c>
      <c r="BC1177" s="259">
        <f t="shared" si="196"/>
        <v>5.280391779393101E-4</v>
      </c>
      <c r="BD1177" s="259" t="str">
        <f t="shared" si="193"/>
        <v/>
      </c>
      <c r="BE1177" s="254" t="str">
        <f t="shared" si="194"/>
        <v/>
      </c>
    </row>
    <row r="1178" spans="1:57" ht="20.100000000000001" customHeight="1" x14ac:dyDescent="0.25">
      <c r="A1178" s="248">
        <v>417</v>
      </c>
      <c r="B1178" s="247">
        <f>$B$755+(A1178*$B$758)</f>
        <v>-5605.5840523352326</v>
      </c>
      <c r="C1178" s="247">
        <f>_xlfn.NORM.DIST($B1178,$B$752,$B$753,0)</f>
        <v>1.0942647408121466E-5</v>
      </c>
      <c r="D1178" s="247">
        <f>_xlfn.NORM.DIST($B1178,$B$752,$B$753,1)</f>
        <v>9.8503455796381673E-3</v>
      </c>
      <c r="E1178" s="247">
        <f>IF(OR(D1178&lt;$F$757,D1178&gt;$F$758),C1178,"")</f>
        <v>1.0942647408121466E-5</v>
      </c>
      <c r="F1178" s="247" t="str">
        <f>IF(AND(D1178&gt;$F$757,D1178&lt;$F$758),C1178,"")</f>
        <v/>
      </c>
      <c r="G1178" s="247" t="str">
        <f>IF(C1178=MAX($C$761:$C$2761),C1178,"")</f>
        <v/>
      </c>
      <c r="H1178" s="247">
        <f>_xlfn.NORM.DIST(B1178,$F$753,$F$754,0)</f>
        <v>0</v>
      </c>
      <c r="I1178" s="247">
        <f>IF(H1178=MAX($H$761:$H$2761),C1178,"")</f>
        <v>1.0942647408121466E-5</v>
      </c>
      <c r="J1178" s="247" t="str">
        <f>IF(I1178=MIN($I$761:$I$2761),I1178,"")</f>
        <v/>
      </c>
      <c r="K1178" s="247"/>
      <c r="L1178" s="247"/>
      <c r="M1178" s="247"/>
      <c r="N1178" s="247"/>
      <c r="O1178" s="248">
        <v>417</v>
      </c>
      <c r="P1178" s="247">
        <f>$P$755+(O1178*$P$758)</f>
        <v>-326.66834623160997</v>
      </c>
      <c r="Q1178" s="247">
        <f>_xlfn.NORM.DIST(P1178,P$752,P$753,0)</f>
        <v>1.8777432986360652E-4</v>
      </c>
      <c r="R1178" s="247">
        <f>_xlfn.NORM.DIST(P1178,P$752,P$753,1)</f>
        <v>9.8503455796381673E-3</v>
      </c>
      <c r="S1178" s="253">
        <f>IF(OR(R1178&lt;$T$757,R1178&gt;$T$758),Q1178,"")</f>
        <v>1.8777432986360652E-4</v>
      </c>
      <c r="T1178" s="253" t="str">
        <f>IF(AND(R1178&gt;$T$757,R1178&lt;$T$758),Q1178,"")</f>
        <v/>
      </c>
      <c r="U1178" s="253" t="str">
        <f>IF(Q1178=MAX($Q$761:$Q$2761),Q1178,"")</f>
        <v/>
      </c>
      <c r="V1178" s="253">
        <f>_xlfn.NORM.DIST(P1178,$T$753,$T$754,0)</f>
        <v>3.2327357796905625E-61</v>
      </c>
      <c r="W1178" s="253" t="str">
        <f>IF(V1178=MAX($V$761:$V$2761),Q1178,"")</f>
        <v/>
      </c>
      <c r="X1178" s="253" t="str">
        <f t="shared" si="197"/>
        <v/>
      </c>
      <c r="AB1178" s="259">
        <v>417</v>
      </c>
      <c r="AC1178" s="253">
        <f t="shared" si="213"/>
        <v>-505.49678091387824</v>
      </c>
      <c r="AD1178" s="253">
        <f t="shared" si="198"/>
        <v>1.2134583664488972E-4</v>
      </c>
      <c r="AE1178" s="253">
        <f t="shared" si="199"/>
        <v>9.8503455796381569E-3</v>
      </c>
      <c r="AF1178" s="253">
        <f>IF(OR(AE1178&lt;$T$757,AE1178&gt;$T$758),AD1178,"")</f>
        <v>1.2134583664488972E-4</v>
      </c>
      <c r="AG1178" s="253" t="str">
        <f t="shared" si="200"/>
        <v/>
      </c>
      <c r="AH1178" s="253" t="str">
        <f t="shared" si="201"/>
        <v/>
      </c>
      <c r="AI1178" s="253">
        <f t="shared" si="202"/>
        <v>1.5936606658470231E-3</v>
      </c>
      <c r="AJ1178" s="253" t="str">
        <f t="shared" si="203"/>
        <v/>
      </c>
      <c r="AK1178" s="253" t="str">
        <f t="shared" si="204"/>
        <v/>
      </c>
      <c r="AO1178" s="259">
        <v>417</v>
      </c>
      <c r="AP1178" s="253">
        <f t="shared" si="205"/>
        <v>-2980.15744078024</v>
      </c>
      <c r="AQ1178" s="253">
        <f t="shared" si="206"/>
        <v>2.0582781621508443E-5</v>
      </c>
      <c r="AR1178" s="253">
        <f t="shared" si="207"/>
        <v>9.8503455796381673E-3</v>
      </c>
      <c r="AS1178" s="253">
        <f>IF(OR(AR1178&lt;$T$757,AR1178&gt;$T$758),AQ1178,"")</f>
        <v>2.0582781621508443E-5</v>
      </c>
      <c r="AT1178" s="253" t="str">
        <f t="shared" si="208"/>
        <v/>
      </c>
      <c r="AU1178" s="253" t="str">
        <f t="shared" si="209"/>
        <v/>
      </c>
      <c r="AV1178" s="253">
        <f t="shared" si="210"/>
        <v>0</v>
      </c>
      <c r="AW1178" s="253">
        <f t="shared" si="211"/>
        <v>2.0582781621508443E-5</v>
      </c>
      <c r="AX1178" s="253" t="str">
        <f t="shared" si="212"/>
        <v/>
      </c>
      <c r="AZ1178" s="259"/>
      <c r="BA1178" s="259">
        <f>BA1177+$BD$753</f>
        <v>2.7008000000000116</v>
      </c>
      <c r="BB1178" s="274">
        <f t="shared" si="195"/>
        <v>0.91123357100420843</v>
      </c>
      <c r="BC1178" s="259">
        <f t="shared" si="196"/>
        <v>5.2947960909766056E-4</v>
      </c>
      <c r="BD1178" s="259" t="str">
        <f t="shared" si="193"/>
        <v/>
      </c>
      <c r="BE1178" s="254" t="str">
        <f t="shared" si="194"/>
        <v/>
      </c>
    </row>
    <row r="1179" spans="1:57" ht="20.100000000000001" customHeight="1" x14ac:dyDescent="0.25">
      <c r="A1179" s="247">
        <v>418</v>
      </c>
      <c r="B1179" s="247">
        <f>$B$755+(A1179*$B$758)</f>
        <v>-5595.968985350095</v>
      </c>
      <c r="C1179" s="247">
        <f>_xlfn.NORM.DIST($B1179,$B$752,$B$753,0)</f>
        <v>1.1045109614170322E-5</v>
      </c>
      <c r="D1179" s="247">
        <f>_xlfn.NORM.DIST($B1179,$B$752,$B$753,1)</f>
        <v>9.9560518337345836E-3</v>
      </c>
      <c r="E1179" s="247">
        <f>IF(OR(D1179&lt;$F$757,D1179&gt;$F$758),C1179,"")</f>
        <v>1.1045109614170322E-5</v>
      </c>
      <c r="F1179" s="247" t="str">
        <f>IF(AND(D1179&gt;$F$757,D1179&lt;$F$758),C1179,"")</f>
        <v/>
      </c>
      <c r="G1179" s="247" t="str">
        <f>IF(C1179=MAX($C$761:$C$2761),C1179,"")</f>
        <v/>
      </c>
      <c r="H1179" s="247">
        <f>_xlfn.NORM.DIST(B1179,$F$753,$F$754,0)</f>
        <v>0</v>
      </c>
      <c r="I1179" s="247">
        <f>IF(H1179=MAX($H$761:$H$2761),C1179,"")</f>
        <v>1.1045109614170322E-5</v>
      </c>
      <c r="J1179" s="247" t="str">
        <f>IF(I1179=MIN($I$761:$I$2761),I1179,"")</f>
        <v/>
      </c>
      <c r="K1179" s="247"/>
      <c r="L1179" s="247"/>
      <c r="M1179" s="247"/>
      <c r="N1179" s="247"/>
      <c r="O1179" s="247">
        <v>418</v>
      </c>
      <c r="P1179" s="247">
        <f>$P$755+(O1179*$P$758)</f>
        <v>-326.10802316774789</v>
      </c>
      <c r="Q1179" s="247">
        <f>_xlfn.NORM.DIST(P1179,P$752,P$753,0)</f>
        <v>1.8953256727724098E-4</v>
      </c>
      <c r="R1179" s="247">
        <f>_xlfn.NORM.DIST(P1179,P$752,P$753,1)</f>
        <v>9.9560518337345662E-3</v>
      </c>
      <c r="S1179" s="253">
        <f>IF(OR(R1179&lt;$T$757,R1179&gt;$T$758),Q1179,"")</f>
        <v>1.8953256727724098E-4</v>
      </c>
      <c r="T1179" s="253" t="str">
        <f>IF(AND(R1179&gt;$T$757,R1179&lt;$T$758),Q1179,"")</f>
        <v/>
      </c>
      <c r="U1179" s="253" t="str">
        <f>IF(Q1179=MAX($Q$761:$Q$2761),Q1179,"")</f>
        <v/>
      </c>
      <c r="V1179" s="253">
        <f>_xlfn.NORM.DIST(P1179,$T$753,$T$754,0)</f>
        <v>3.028232248135247E-61</v>
      </c>
      <c r="W1179" s="253" t="str">
        <f>IF(V1179=MAX($V$761:$V$2761),Q1179,"")</f>
        <v/>
      </c>
      <c r="X1179" s="253" t="str">
        <f t="shared" si="197"/>
        <v/>
      </c>
      <c r="AB1179" s="253">
        <v>418</v>
      </c>
      <c r="AC1179" s="253">
        <f t="shared" si="213"/>
        <v>-504.62971954009799</v>
      </c>
      <c r="AD1179" s="253">
        <f t="shared" si="198"/>
        <v>1.224820664486805E-4</v>
      </c>
      <c r="AE1179" s="253">
        <f t="shared" si="199"/>
        <v>9.9560518337345836E-3</v>
      </c>
      <c r="AF1179" s="253">
        <f>IF(OR(AE1179&lt;$T$757,AE1179&gt;$T$758),AD1179,"")</f>
        <v>1.224820664486805E-4</v>
      </c>
      <c r="AG1179" s="253" t="str">
        <f t="shared" si="200"/>
        <v/>
      </c>
      <c r="AH1179" s="253" t="str">
        <f t="shared" si="201"/>
        <v/>
      </c>
      <c r="AI1179" s="253">
        <f t="shared" si="202"/>
        <v>1.5970721709840457E-3</v>
      </c>
      <c r="AJ1179" s="253" t="str">
        <f t="shared" si="203"/>
        <v/>
      </c>
      <c r="AK1179" s="253" t="str">
        <f t="shared" si="204"/>
        <v/>
      </c>
      <c r="AO1179" s="253">
        <v>418</v>
      </c>
      <c r="AP1179" s="253">
        <f t="shared" si="205"/>
        <v>-2975.0456784461403</v>
      </c>
      <c r="AQ1179" s="253">
        <f t="shared" si="206"/>
        <v>2.0775509864766669E-5</v>
      </c>
      <c r="AR1179" s="253">
        <f t="shared" si="207"/>
        <v>9.9560518337345662E-3</v>
      </c>
      <c r="AS1179" s="253">
        <f>IF(OR(AR1179&lt;$T$757,AR1179&gt;$T$758),AQ1179,"")</f>
        <v>2.0775509864766669E-5</v>
      </c>
      <c r="AT1179" s="253" t="str">
        <f t="shared" si="208"/>
        <v/>
      </c>
      <c r="AU1179" s="253" t="str">
        <f t="shared" si="209"/>
        <v/>
      </c>
      <c r="AV1179" s="253">
        <f t="shared" si="210"/>
        <v>0</v>
      </c>
      <c r="AW1179" s="253">
        <f t="shared" si="211"/>
        <v>2.0775509864766669E-5</v>
      </c>
      <c r="AX1179" s="253" t="str">
        <f t="shared" si="212"/>
        <v/>
      </c>
      <c r="AZ1179" s="259"/>
      <c r="BA1179" s="259">
        <f>BA1178+$BD$753</f>
        <v>2.7072000000000118</v>
      </c>
      <c r="BB1179" s="274">
        <f t="shared" si="195"/>
        <v>0.91070409139511077</v>
      </c>
      <c r="BC1179" s="259">
        <f t="shared" si="196"/>
        <v>5.3091653397763228E-4</v>
      </c>
      <c r="BD1179" s="259" t="str">
        <f t="shared" si="193"/>
        <v/>
      </c>
      <c r="BE1179" s="254" t="str">
        <f t="shared" si="194"/>
        <v/>
      </c>
    </row>
    <row r="1180" spans="1:57" ht="20.100000000000001" customHeight="1" x14ac:dyDescent="0.25">
      <c r="A1180" s="247">
        <v>419</v>
      </c>
      <c r="B1180" s="247">
        <f>$B$755+(A1180*$B$758)</f>
        <v>-5586.3539183649573</v>
      </c>
      <c r="C1180" s="247">
        <f>_xlfn.NORM.DIST($B1180,$B$752,$B$753,0)</f>
        <v>1.1148352856820532E-5</v>
      </c>
      <c r="D1180" s="247">
        <f>_xlfn.NORM.DIST($B1180,$B$752,$B$753,1)</f>
        <v>1.0062747020474831E-2</v>
      </c>
      <c r="E1180" s="247">
        <f>IF(OR(D1180&lt;$F$757,D1180&gt;$F$758),C1180,"")</f>
        <v>1.1148352856820532E-5</v>
      </c>
      <c r="F1180" s="247" t="str">
        <f>IF(AND(D1180&gt;$F$757,D1180&lt;$F$758),C1180,"")</f>
        <v/>
      </c>
      <c r="G1180" s="247" t="str">
        <f>IF(C1180=MAX($C$761:$C$2761),C1180,"")</f>
        <v/>
      </c>
      <c r="H1180" s="247">
        <f>_xlfn.NORM.DIST(B1180,$F$753,$F$754,0)</f>
        <v>0</v>
      </c>
      <c r="I1180" s="247">
        <f>IF(H1180=MAX($H$761:$H$2761),C1180,"")</f>
        <v>1.1148352856820532E-5</v>
      </c>
      <c r="J1180" s="247" t="str">
        <f>IF(I1180=MIN($I$761:$I$2761),I1180,"")</f>
        <v/>
      </c>
      <c r="K1180" s="247"/>
      <c r="L1180" s="247"/>
      <c r="M1180" s="247"/>
      <c r="N1180" s="247"/>
      <c r="O1180" s="247">
        <v>419</v>
      </c>
      <c r="P1180" s="247">
        <f>$P$755+(O1180*$P$758)</f>
        <v>-325.54770010388575</v>
      </c>
      <c r="Q1180" s="247">
        <f>_xlfn.NORM.DIST(P1180,P$752,P$753,0)</f>
        <v>1.9130420717191601E-4</v>
      </c>
      <c r="R1180" s="247">
        <f>_xlfn.NORM.DIST(P1180,P$752,P$753,1)</f>
        <v>1.0062747020474831E-2</v>
      </c>
      <c r="S1180" s="253">
        <f>IF(OR(R1180&lt;$T$757,R1180&gt;$T$758),Q1180,"")</f>
        <v>1.9130420717191601E-4</v>
      </c>
      <c r="T1180" s="253" t="str">
        <f>IF(AND(R1180&gt;$T$757,R1180&lt;$T$758),Q1180,"")</f>
        <v/>
      </c>
      <c r="U1180" s="253" t="str">
        <f>IF(Q1180=MAX($Q$761:$Q$2761),Q1180,"")</f>
        <v/>
      </c>
      <c r="V1180" s="253">
        <f>_xlfn.NORM.DIST(P1180,$T$753,$T$754,0)</f>
        <v>2.8366202658386263E-61</v>
      </c>
      <c r="W1180" s="253" t="str">
        <f>IF(V1180=MAX($V$761:$V$2761),Q1180,"")</f>
        <v/>
      </c>
      <c r="X1180" s="253" t="str">
        <f t="shared" si="197"/>
        <v/>
      </c>
      <c r="AB1180" s="253">
        <v>419</v>
      </c>
      <c r="AC1180" s="253">
        <f t="shared" si="213"/>
        <v>-503.76265816631775</v>
      </c>
      <c r="AD1180" s="253">
        <f t="shared" si="198"/>
        <v>1.2362695736858922E-4</v>
      </c>
      <c r="AE1180" s="253">
        <f t="shared" si="199"/>
        <v>1.0062747020474831E-2</v>
      </c>
      <c r="AF1180" s="253">
        <f>IF(OR(AE1180&lt;$T$757,AE1180&gt;$T$758),AD1180,"")</f>
        <v>1.2362695736858922E-4</v>
      </c>
      <c r="AG1180" s="253" t="str">
        <f t="shared" si="200"/>
        <v/>
      </c>
      <c r="AH1180" s="253" t="str">
        <f t="shared" si="201"/>
        <v/>
      </c>
      <c r="AI1180" s="253">
        <f t="shared" si="202"/>
        <v>1.600465371384586E-3</v>
      </c>
      <c r="AJ1180" s="253" t="str">
        <f t="shared" si="203"/>
        <v/>
      </c>
      <c r="AK1180" s="253" t="str">
        <f t="shared" si="204"/>
        <v/>
      </c>
      <c r="AO1180" s="253">
        <v>419</v>
      </c>
      <c r="AP1180" s="253">
        <f t="shared" si="205"/>
        <v>-2969.9339161120402</v>
      </c>
      <c r="AQ1180" s="253">
        <f t="shared" si="206"/>
        <v>2.0969707213736231E-5</v>
      </c>
      <c r="AR1180" s="253">
        <f t="shared" si="207"/>
        <v>1.0062747020474831E-2</v>
      </c>
      <c r="AS1180" s="253">
        <f>IF(OR(AR1180&lt;$T$757,AR1180&gt;$T$758),AQ1180,"")</f>
        <v>2.0969707213736231E-5</v>
      </c>
      <c r="AT1180" s="253" t="str">
        <f t="shared" si="208"/>
        <v/>
      </c>
      <c r="AU1180" s="253" t="str">
        <f t="shared" si="209"/>
        <v/>
      </c>
      <c r="AV1180" s="253">
        <f t="shared" si="210"/>
        <v>0</v>
      </c>
      <c r="AW1180" s="253">
        <f t="shared" si="211"/>
        <v>2.0969707213736231E-5</v>
      </c>
      <c r="AX1180" s="253" t="str">
        <f t="shared" si="212"/>
        <v/>
      </c>
      <c r="AZ1180" s="259"/>
      <c r="BA1180" s="259">
        <f>BA1179+$BD$753</f>
        <v>2.713600000000012</v>
      </c>
      <c r="BB1180" s="274">
        <f t="shared" si="195"/>
        <v>0.91017317486113314</v>
      </c>
      <c r="BC1180" s="259">
        <f t="shared" si="196"/>
        <v>5.3234993792805607E-4</v>
      </c>
      <c r="BD1180" s="259" t="str">
        <f t="shared" si="193"/>
        <v/>
      </c>
      <c r="BE1180" s="254" t="str">
        <f t="shared" si="194"/>
        <v/>
      </c>
    </row>
    <row r="1181" spans="1:57" ht="20.100000000000001" customHeight="1" x14ac:dyDescent="0.25">
      <c r="A1181" s="247">
        <v>420</v>
      </c>
      <c r="B1181" s="247">
        <f>$B$755+(A1181*$B$758)</f>
        <v>-5576.7388513798196</v>
      </c>
      <c r="C1181" s="247">
        <f>_xlfn.NORM.DIST($B1181,$B$752,$B$753,0)</f>
        <v>1.1252381117548561E-5</v>
      </c>
      <c r="D1181" s="247">
        <f>_xlfn.NORM.DIST($B1181,$B$752,$B$753,1)</f>
        <v>1.0170438668719676E-2</v>
      </c>
      <c r="E1181" s="247">
        <f>IF(OR(D1181&lt;$F$757,D1181&gt;$F$758),C1181,"")</f>
        <v>1.1252381117548561E-5</v>
      </c>
      <c r="F1181" s="247" t="str">
        <f>IF(AND(D1181&gt;$F$757,D1181&lt;$F$758),C1181,"")</f>
        <v/>
      </c>
      <c r="G1181" s="247" t="str">
        <f>IF(C1181=MAX($C$761:$C$2761),C1181,"")</f>
        <v/>
      </c>
      <c r="H1181" s="247">
        <f>_xlfn.NORM.DIST(B1181,$F$753,$F$754,0)</f>
        <v>0</v>
      </c>
      <c r="I1181" s="247">
        <f>IF(H1181=MAX($H$761:$H$2761),C1181,"")</f>
        <v>1.1252381117548561E-5</v>
      </c>
      <c r="J1181" s="247" t="str">
        <f>IF(I1181=MIN($I$761:$I$2761),I1181,"")</f>
        <v/>
      </c>
      <c r="K1181" s="247"/>
      <c r="L1181" s="247"/>
      <c r="M1181" s="247"/>
      <c r="N1181" s="247"/>
      <c r="O1181" s="247">
        <v>420</v>
      </c>
      <c r="P1181" s="247">
        <f>$P$755+(O1181*$P$758)</f>
        <v>-324.98737704002366</v>
      </c>
      <c r="Q1181" s="247">
        <f>_xlfn.NORM.DIST(P1181,P$752,P$753,0)</f>
        <v>1.9308931786922158E-4</v>
      </c>
      <c r="R1181" s="247">
        <f>_xlfn.NORM.DIST(P1181,P$752,P$753,1)</f>
        <v>1.0170438668719665E-2</v>
      </c>
      <c r="S1181" s="253">
        <f>IF(OR(R1181&lt;$T$757,R1181&gt;$T$758),Q1181,"")</f>
        <v>1.9308931786922158E-4</v>
      </c>
      <c r="T1181" s="253" t="str">
        <f>IF(AND(R1181&gt;$T$757,R1181&lt;$T$758),Q1181,"")</f>
        <v/>
      </c>
      <c r="U1181" s="253" t="str">
        <f>IF(Q1181=MAX($Q$761:$Q$2761),Q1181,"")</f>
        <v/>
      </c>
      <c r="V1181" s="253">
        <f>_xlfn.NORM.DIST(P1181,$T$753,$T$754,0)</f>
        <v>2.6570900550702604E-61</v>
      </c>
      <c r="W1181" s="253" t="str">
        <f>IF(V1181=MAX($V$761:$V$2761),Q1181,"")</f>
        <v/>
      </c>
      <c r="X1181" s="253" t="str">
        <f t="shared" si="197"/>
        <v/>
      </c>
      <c r="AB1181" s="253">
        <v>420</v>
      </c>
      <c r="AC1181" s="253">
        <f t="shared" si="213"/>
        <v>-502.8955967925375</v>
      </c>
      <c r="AD1181" s="253">
        <f t="shared" si="198"/>
        <v>1.247805535562345E-4</v>
      </c>
      <c r="AE1181" s="253">
        <f t="shared" si="199"/>
        <v>1.0170438668719676E-2</v>
      </c>
      <c r="AF1181" s="253">
        <f>IF(OR(AE1181&lt;$T$757,AE1181&gt;$T$758),AD1181,"")</f>
        <v>1.247805535562345E-4</v>
      </c>
      <c r="AG1181" s="253" t="str">
        <f t="shared" si="200"/>
        <v/>
      </c>
      <c r="AH1181" s="253" t="str">
        <f t="shared" si="201"/>
        <v/>
      </c>
      <c r="AI1181" s="253">
        <f t="shared" si="202"/>
        <v>1.6038401194608117E-3</v>
      </c>
      <c r="AJ1181" s="253" t="str">
        <f t="shared" si="203"/>
        <v/>
      </c>
      <c r="AK1181" s="253" t="str">
        <f t="shared" si="204"/>
        <v/>
      </c>
      <c r="AO1181" s="253">
        <v>420</v>
      </c>
      <c r="AP1181" s="253">
        <f t="shared" si="205"/>
        <v>-2964.8221537779405</v>
      </c>
      <c r="AQ1181" s="253">
        <f t="shared" si="206"/>
        <v>2.1165381157451265E-5</v>
      </c>
      <c r="AR1181" s="253">
        <f t="shared" si="207"/>
        <v>1.0170438668719665E-2</v>
      </c>
      <c r="AS1181" s="253">
        <f>IF(OR(AR1181&lt;$T$757,AR1181&gt;$T$758),AQ1181,"")</f>
        <v>2.1165381157451265E-5</v>
      </c>
      <c r="AT1181" s="253" t="str">
        <f t="shared" si="208"/>
        <v/>
      </c>
      <c r="AU1181" s="253" t="str">
        <f t="shared" si="209"/>
        <v/>
      </c>
      <c r="AV1181" s="253">
        <f t="shared" si="210"/>
        <v>0</v>
      </c>
      <c r="AW1181" s="253">
        <f t="shared" si="211"/>
        <v>2.1165381157451265E-5</v>
      </c>
      <c r="AX1181" s="253" t="str">
        <f t="shared" si="212"/>
        <v/>
      </c>
      <c r="AZ1181" s="259"/>
      <c r="BA1181" s="259">
        <f>BA1180+$BD$753</f>
        <v>2.7200000000000122</v>
      </c>
      <c r="BB1181" s="274">
        <f t="shared" si="195"/>
        <v>0.90964082492320508</v>
      </c>
      <c r="BC1181" s="259">
        <f t="shared" si="196"/>
        <v>5.3377980644264689E-4</v>
      </c>
      <c r="BD1181" s="259" t="str">
        <f t="shared" si="193"/>
        <v/>
      </c>
      <c r="BE1181" s="254" t="str">
        <f t="shared" si="194"/>
        <v/>
      </c>
    </row>
    <row r="1182" spans="1:57" ht="20.100000000000001" customHeight="1" x14ac:dyDescent="0.25">
      <c r="A1182" s="247">
        <v>421</v>
      </c>
      <c r="B1182" s="247">
        <f>$B$755+(A1182*$B$758)</f>
        <v>-5567.1237843946819</v>
      </c>
      <c r="C1182" s="247">
        <f>_xlfn.NORM.DIST($B1182,$B$752,$B$753,0)</f>
        <v>1.1357198377158928E-5</v>
      </c>
      <c r="D1182" s="247">
        <f>_xlfn.NORM.DIST($B1182,$B$752,$B$753,1)</f>
        <v>1.0279134345609018E-2</v>
      </c>
      <c r="E1182" s="247">
        <f>IF(OR(D1182&lt;$F$757,D1182&gt;$F$758),C1182,"")</f>
        <v>1.1357198377158928E-5</v>
      </c>
      <c r="F1182" s="247" t="str">
        <f>IF(AND(D1182&gt;$F$757,D1182&lt;$F$758),C1182,"")</f>
        <v/>
      </c>
      <c r="G1182" s="247" t="str">
        <f>IF(C1182=MAX($C$761:$C$2761),C1182,"")</f>
        <v/>
      </c>
      <c r="H1182" s="247">
        <f>_xlfn.NORM.DIST(B1182,$F$753,$F$754,0)</f>
        <v>0</v>
      </c>
      <c r="I1182" s="247">
        <f>IF(H1182=MAX($H$761:$H$2761),C1182,"")</f>
        <v>1.1357198377158928E-5</v>
      </c>
      <c r="J1182" s="247" t="str">
        <f>IF(I1182=MIN($I$761:$I$2761),I1182,"")</f>
        <v/>
      </c>
      <c r="K1182" s="247"/>
      <c r="L1182" s="247"/>
      <c r="M1182" s="247"/>
      <c r="N1182" s="247"/>
      <c r="O1182" s="247">
        <v>421</v>
      </c>
      <c r="P1182" s="247">
        <f>$P$755+(O1182*$P$758)</f>
        <v>-324.42705397616157</v>
      </c>
      <c r="Q1182" s="247">
        <f>_xlfn.NORM.DIST(P1182,P$752,P$753,0)</f>
        <v>1.9488796767921801E-4</v>
      </c>
      <c r="R1182" s="247">
        <f>_xlfn.NORM.DIST(P1182,P$752,P$753,1)</f>
        <v>1.0279134345609005E-2</v>
      </c>
      <c r="S1182" s="253">
        <f>IF(OR(R1182&lt;$T$757,R1182&gt;$T$758),Q1182,"")</f>
        <v>1.9488796767921801E-4</v>
      </c>
      <c r="T1182" s="253" t="str">
        <f>IF(AND(R1182&gt;$T$757,R1182&lt;$T$758),Q1182,"")</f>
        <v/>
      </c>
      <c r="U1182" s="253" t="str">
        <f>IF(Q1182=MAX($Q$761:$Q$2761),Q1182,"")</f>
        <v/>
      </c>
      <c r="V1182" s="253">
        <f>_xlfn.NORM.DIST(P1182,$T$753,$T$754,0)</f>
        <v>2.4888825214426943E-61</v>
      </c>
      <c r="W1182" s="253" t="str">
        <f>IF(V1182=MAX($V$761:$V$2761),Q1182,"")</f>
        <v/>
      </c>
      <c r="X1182" s="253" t="str">
        <f t="shared" si="197"/>
        <v/>
      </c>
      <c r="AB1182" s="253">
        <v>421</v>
      </c>
      <c r="AC1182" s="253">
        <f t="shared" si="213"/>
        <v>-502.02853541875726</v>
      </c>
      <c r="AD1182" s="253">
        <f t="shared" si="198"/>
        <v>1.2594289915578334E-4</v>
      </c>
      <c r="AE1182" s="253">
        <f t="shared" si="199"/>
        <v>1.0279134345609018E-2</v>
      </c>
      <c r="AF1182" s="253">
        <f>IF(OR(AE1182&lt;$T$757,AE1182&gt;$T$758),AD1182,"")</f>
        <v>1.2594289915578334E-4</v>
      </c>
      <c r="AG1182" s="253" t="str">
        <f t="shared" si="200"/>
        <v/>
      </c>
      <c r="AH1182" s="253" t="str">
        <f t="shared" si="201"/>
        <v/>
      </c>
      <c r="AI1182" s="253">
        <f t="shared" si="202"/>
        <v>1.6071962681991443E-3</v>
      </c>
      <c r="AJ1182" s="253" t="str">
        <f t="shared" si="203"/>
        <v/>
      </c>
      <c r="AK1182" s="253" t="str">
        <f t="shared" si="204"/>
        <v/>
      </c>
      <c r="AO1182" s="253">
        <v>421</v>
      </c>
      <c r="AP1182" s="253">
        <f t="shared" si="205"/>
        <v>-2959.7103914438408</v>
      </c>
      <c r="AQ1182" s="253">
        <f t="shared" si="206"/>
        <v>2.1362539183682087E-5</v>
      </c>
      <c r="AR1182" s="253">
        <f t="shared" si="207"/>
        <v>1.0279134345609005E-2</v>
      </c>
      <c r="AS1182" s="253">
        <f>IF(OR(AR1182&lt;$T$757,AR1182&gt;$T$758),AQ1182,"")</f>
        <v>2.1362539183682087E-5</v>
      </c>
      <c r="AT1182" s="253" t="str">
        <f t="shared" si="208"/>
        <v/>
      </c>
      <c r="AU1182" s="253" t="str">
        <f t="shared" si="209"/>
        <v/>
      </c>
      <c r="AV1182" s="253">
        <f t="shared" si="210"/>
        <v>0</v>
      </c>
      <c r="AW1182" s="253">
        <f t="shared" si="211"/>
        <v>2.1362539183682087E-5</v>
      </c>
      <c r="AX1182" s="253" t="str">
        <f t="shared" si="212"/>
        <v/>
      </c>
      <c r="AZ1182" s="259"/>
      <c r="BA1182" s="259">
        <f>BA1181+$BD$753</f>
        <v>2.7264000000000124</v>
      </c>
      <c r="BB1182" s="274">
        <f t="shared" si="195"/>
        <v>0.90910704511676244</v>
      </c>
      <c r="BC1182" s="259">
        <f t="shared" si="196"/>
        <v>5.352061251576723E-4</v>
      </c>
      <c r="BD1182" s="259" t="str">
        <f t="shared" si="193"/>
        <v/>
      </c>
      <c r="BE1182" s="254" t="str">
        <f t="shared" si="194"/>
        <v/>
      </c>
    </row>
    <row r="1183" spans="1:57" ht="20.100000000000001" customHeight="1" x14ac:dyDescent="0.25">
      <c r="A1183" s="247">
        <v>422</v>
      </c>
      <c r="B1183" s="247">
        <f>$B$755+(A1183*$B$758)</f>
        <v>-5557.5087174095443</v>
      </c>
      <c r="C1183" s="247">
        <f>_xlfn.NORM.DIST($B1183,$B$752,$B$753,0)</f>
        <v>1.1462808615521917E-5</v>
      </c>
      <c r="D1183" s="247">
        <f>_xlfn.NORM.DIST($B1183,$B$752,$B$753,1)</f>
        <v>1.0388841656554173E-2</v>
      </c>
      <c r="E1183" s="247">
        <f>IF(OR(D1183&lt;$F$757,D1183&gt;$F$758),C1183,"")</f>
        <v>1.1462808615521917E-5</v>
      </c>
      <c r="F1183" s="247" t="str">
        <f>IF(AND(D1183&gt;$F$757,D1183&lt;$F$758),C1183,"")</f>
        <v/>
      </c>
      <c r="G1183" s="247" t="str">
        <f>IF(C1183=MAX($C$761:$C$2761),C1183,"")</f>
        <v/>
      </c>
      <c r="H1183" s="247">
        <f>_xlfn.NORM.DIST(B1183,$F$753,$F$754,0)</f>
        <v>0</v>
      </c>
      <c r="I1183" s="247">
        <f>IF(H1183=MAX($H$761:$H$2761),C1183,"")</f>
        <v>1.1462808615521917E-5</v>
      </c>
      <c r="J1183" s="247" t="str">
        <f>IF(I1183=MIN($I$761:$I$2761),I1183,"")</f>
        <v/>
      </c>
      <c r="K1183" s="247"/>
      <c r="L1183" s="247"/>
      <c r="M1183" s="247"/>
      <c r="N1183" s="247"/>
      <c r="O1183" s="247">
        <v>422</v>
      </c>
      <c r="P1183" s="247">
        <f>$P$755+(O1183*$P$758)</f>
        <v>-323.86673091229943</v>
      </c>
      <c r="Q1183" s="247">
        <f>_xlfn.NORM.DIST(P1183,P$752,P$753,0)</f>
        <v>1.9670022489593416E-4</v>
      </c>
      <c r="R1183" s="247">
        <f>_xlfn.NORM.DIST(P1183,P$752,P$753,1)</f>
        <v>1.0388841656554173E-2</v>
      </c>
      <c r="S1183" s="253">
        <f>IF(OR(R1183&lt;$T$757,R1183&gt;$T$758),Q1183,"")</f>
        <v>1.9670022489593416E-4</v>
      </c>
      <c r="T1183" s="253" t="str">
        <f>IF(AND(R1183&gt;$T$757,R1183&lt;$T$758),Q1183,"")</f>
        <v/>
      </c>
      <c r="U1183" s="253" t="str">
        <f>IF(Q1183=MAX($Q$761:$Q$2761),Q1183,"")</f>
        <v/>
      </c>
      <c r="V1183" s="253">
        <f>_xlfn.NORM.DIST(P1183,$T$753,$T$754,0)</f>
        <v>2.3312860931968599E-61</v>
      </c>
      <c r="W1183" s="253" t="str">
        <f>IF(V1183=MAX($V$761:$V$2761),Q1183,"")</f>
        <v/>
      </c>
      <c r="X1183" s="253" t="str">
        <f t="shared" si="197"/>
        <v/>
      </c>
      <c r="AB1183" s="253">
        <v>422</v>
      </c>
      <c r="AC1183" s="253">
        <f t="shared" si="213"/>
        <v>-501.16147404497707</v>
      </c>
      <c r="AD1183" s="253">
        <f t="shared" si="198"/>
        <v>1.2711403830104268E-4</v>
      </c>
      <c r="AE1183" s="253">
        <f t="shared" si="199"/>
        <v>1.0388841656554163E-2</v>
      </c>
      <c r="AF1183" s="253">
        <f>IF(OR(AE1183&lt;$T$757,AE1183&gt;$T$758),AD1183,"")</f>
        <v>1.2711403830104268E-4</v>
      </c>
      <c r="AG1183" s="253" t="str">
        <f t="shared" si="200"/>
        <v/>
      </c>
      <c r="AH1183" s="253" t="str">
        <f t="shared" si="201"/>
        <v/>
      </c>
      <c r="AI1183" s="253">
        <f t="shared" si="202"/>
        <v>1.6105336711708868E-3</v>
      </c>
      <c r="AJ1183" s="253" t="str">
        <f t="shared" si="203"/>
        <v/>
      </c>
      <c r="AK1183" s="253" t="str">
        <f t="shared" si="204"/>
        <v/>
      </c>
      <c r="AO1183" s="253">
        <v>422</v>
      </c>
      <c r="AP1183" s="253">
        <f t="shared" si="205"/>
        <v>-2954.5986291097406</v>
      </c>
      <c r="AQ1183" s="253">
        <f t="shared" si="206"/>
        <v>2.1561188778441717E-5</v>
      </c>
      <c r="AR1183" s="253">
        <f t="shared" si="207"/>
        <v>1.0388841656554163E-2</v>
      </c>
      <c r="AS1183" s="253">
        <f>IF(OR(AR1183&lt;$T$757,AR1183&gt;$T$758),AQ1183,"")</f>
        <v>2.1561188778441717E-5</v>
      </c>
      <c r="AT1183" s="253" t="str">
        <f t="shared" si="208"/>
        <v/>
      </c>
      <c r="AU1183" s="253" t="str">
        <f t="shared" si="209"/>
        <v/>
      </c>
      <c r="AV1183" s="253">
        <f t="shared" si="210"/>
        <v>0</v>
      </c>
      <c r="AW1183" s="253">
        <f t="shared" si="211"/>
        <v>2.1561188778441717E-5</v>
      </c>
      <c r="AX1183" s="253" t="str">
        <f t="shared" si="212"/>
        <v/>
      </c>
      <c r="AZ1183" s="259"/>
      <c r="BA1183" s="259">
        <f>BA1182+$BD$753</f>
        <v>2.7328000000000126</v>
      </c>
      <c r="BB1183" s="274">
        <f t="shared" si="195"/>
        <v>0.90857183899160476</v>
      </c>
      <c r="BC1183" s="259">
        <f t="shared" si="196"/>
        <v>5.3662887985217456E-4</v>
      </c>
      <c r="BD1183" s="259" t="str">
        <f t="shared" si="193"/>
        <v/>
      </c>
      <c r="BE1183" s="254" t="str">
        <f t="shared" si="194"/>
        <v/>
      </c>
    </row>
    <row r="1184" spans="1:57" ht="20.100000000000001" customHeight="1" x14ac:dyDescent="0.25">
      <c r="A1184" s="247">
        <v>423</v>
      </c>
      <c r="B1184" s="247">
        <f>$B$755+(A1184*$B$758)</f>
        <v>-5547.8936504244075</v>
      </c>
      <c r="C1184" s="247">
        <f>_xlfn.NORM.DIST($B1184,$B$752,$B$753,0)</f>
        <v>1.1569215811309025E-5</v>
      </c>
      <c r="D1184" s="247">
        <f>_xlfn.NORM.DIST($B1184,$B$752,$B$753,1)</f>
        <v>1.0499568245227612E-2</v>
      </c>
      <c r="E1184" s="247">
        <f>IF(OR(D1184&lt;$F$757,D1184&gt;$F$758),C1184,"")</f>
        <v>1.1569215811309025E-5</v>
      </c>
      <c r="F1184" s="247" t="str">
        <f>IF(AND(D1184&gt;$F$757,D1184&lt;$F$758),C1184,"")</f>
        <v/>
      </c>
      <c r="G1184" s="247" t="str">
        <f>IF(C1184=MAX($C$761:$C$2761),C1184,"")</f>
        <v/>
      </c>
      <c r="H1184" s="247">
        <f>_xlfn.NORM.DIST(B1184,$F$753,$F$754,0)</f>
        <v>0</v>
      </c>
      <c r="I1184" s="247">
        <f>IF(H1184=MAX($H$761:$H$2761),C1184,"")</f>
        <v>1.1569215811309025E-5</v>
      </c>
      <c r="J1184" s="247" t="str">
        <f>IF(I1184=MIN($I$761:$I$2761),I1184,"")</f>
        <v/>
      </c>
      <c r="K1184" s="247"/>
      <c r="L1184" s="247"/>
      <c r="M1184" s="247"/>
      <c r="N1184" s="247"/>
      <c r="O1184" s="247">
        <v>423</v>
      </c>
      <c r="P1184" s="247">
        <f>$P$755+(O1184*$P$758)</f>
        <v>-323.30640784843729</v>
      </c>
      <c r="Q1184" s="247">
        <f>_xlfn.NORM.DIST(P1184,P$752,P$753,0)</f>
        <v>1.9852615779282734E-4</v>
      </c>
      <c r="R1184" s="247">
        <f>_xlfn.NORM.DIST(P1184,P$752,P$753,1)</f>
        <v>1.0499568245227629E-2</v>
      </c>
      <c r="S1184" s="253">
        <f>IF(OR(R1184&lt;$T$757,R1184&gt;$T$758),Q1184,"")</f>
        <v>1.9852615779282734E-4</v>
      </c>
      <c r="T1184" s="253" t="str">
        <f>IF(AND(R1184&gt;$T$757,R1184&lt;$T$758),Q1184,"")</f>
        <v/>
      </c>
      <c r="U1184" s="253" t="str">
        <f>IF(Q1184=MAX($Q$761:$Q$2761),Q1184,"")</f>
        <v/>
      </c>
      <c r="V1184" s="253">
        <f>_xlfn.NORM.DIST(P1184,$T$753,$T$754,0)</f>
        <v>2.1836337568719824E-61</v>
      </c>
      <c r="W1184" s="253" t="str">
        <f>IF(V1184=MAX($V$761:$V$2761),Q1184,"")</f>
        <v/>
      </c>
      <c r="X1184" s="253" t="str">
        <f t="shared" si="197"/>
        <v/>
      </c>
      <c r="AB1184" s="253">
        <v>423</v>
      </c>
      <c r="AC1184" s="253">
        <f t="shared" si="213"/>
        <v>-500.29441267119682</v>
      </c>
      <c r="AD1184" s="253">
        <f t="shared" si="198"/>
        <v>1.2829401511252632E-4</v>
      </c>
      <c r="AE1184" s="253">
        <f t="shared" si="199"/>
        <v>1.0499568245227612E-2</v>
      </c>
      <c r="AF1184" s="253">
        <f>IF(OR(AE1184&lt;$T$757,AE1184&gt;$T$758),AD1184,"")</f>
        <v>1.2829401511252632E-4</v>
      </c>
      <c r="AG1184" s="253" t="str">
        <f t="shared" si="200"/>
        <v/>
      </c>
      <c r="AH1184" s="253" t="str">
        <f t="shared" si="201"/>
        <v/>
      </c>
      <c r="AI1184" s="253">
        <f t="shared" si="202"/>
        <v>1.6138521825428338E-3</v>
      </c>
      <c r="AJ1184" s="253" t="str">
        <f t="shared" si="203"/>
        <v/>
      </c>
      <c r="AK1184" s="253" t="str">
        <f t="shared" si="204"/>
        <v/>
      </c>
      <c r="AO1184" s="253">
        <v>423</v>
      </c>
      <c r="AP1184" s="253">
        <f t="shared" si="205"/>
        <v>-2949.4868667756409</v>
      </c>
      <c r="AQ1184" s="253">
        <f t="shared" si="206"/>
        <v>2.1761337425488308E-5</v>
      </c>
      <c r="AR1184" s="253">
        <f t="shared" si="207"/>
        <v>1.0499568245227612E-2</v>
      </c>
      <c r="AS1184" s="253">
        <f>IF(OR(AR1184&lt;$T$757,AR1184&gt;$T$758),AQ1184,"")</f>
        <v>2.1761337425488308E-5</v>
      </c>
      <c r="AT1184" s="253" t="str">
        <f t="shared" si="208"/>
        <v/>
      </c>
      <c r="AU1184" s="253" t="str">
        <f t="shared" si="209"/>
        <v/>
      </c>
      <c r="AV1184" s="253">
        <f t="shared" si="210"/>
        <v>0</v>
      </c>
      <c r="AW1184" s="253">
        <f t="shared" si="211"/>
        <v>2.1761337425488308E-5</v>
      </c>
      <c r="AX1184" s="253" t="str">
        <f t="shared" si="212"/>
        <v/>
      </c>
      <c r="AZ1184" s="259"/>
      <c r="BA1184" s="259">
        <f>BA1183+$BD$753</f>
        <v>2.7392000000000127</v>
      </c>
      <c r="BB1184" s="274">
        <f t="shared" si="195"/>
        <v>0.90803521011175259</v>
      </c>
      <c r="BC1184" s="259">
        <f t="shared" si="196"/>
        <v>5.3804805644730447E-4</v>
      </c>
      <c r="BD1184" s="259" t="str">
        <f t="shared" si="193"/>
        <v/>
      </c>
      <c r="BE1184" s="254" t="str">
        <f t="shared" si="194"/>
        <v/>
      </c>
    </row>
    <row r="1185" spans="1:57" ht="20.100000000000001" customHeight="1" x14ac:dyDescent="0.25">
      <c r="A1185" s="248">
        <v>424</v>
      </c>
      <c r="B1185" s="247">
        <f>$B$755+(A1185*$B$758)</f>
        <v>-5538.2785834392698</v>
      </c>
      <c r="C1185" s="247">
        <f>_xlfn.NORM.DIST($B1185,$B$752,$B$753,0)</f>
        <v>1.1676423941726018E-5</v>
      </c>
      <c r="D1185" s="247">
        <f>_xlfn.NORM.DIST($B1185,$B$752,$B$753,1)</f>
        <v>1.0611321793550222E-2</v>
      </c>
      <c r="E1185" s="247">
        <f>IF(OR(D1185&lt;$F$757,D1185&gt;$F$758),C1185,"")</f>
        <v>1.1676423941726018E-5</v>
      </c>
      <c r="F1185" s="247" t="str">
        <f>IF(AND(D1185&gt;$F$757,D1185&lt;$F$758),C1185,"")</f>
        <v/>
      </c>
      <c r="G1185" s="247" t="str">
        <f>IF(C1185=MAX($C$761:$C$2761),C1185,"")</f>
        <v/>
      </c>
      <c r="H1185" s="247">
        <f>_xlfn.NORM.DIST(B1185,$F$753,$F$754,0)</f>
        <v>0</v>
      </c>
      <c r="I1185" s="247">
        <f>IF(H1185=MAX($H$761:$H$2761),C1185,"")</f>
        <v>1.1676423941726018E-5</v>
      </c>
      <c r="J1185" s="247" t="str">
        <f>IF(I1185=MIN($I$761:$I$2761),I1185,"")</f>
        <v/>
      </c>
      <c r="K1185" s="247"/>
      <c r="L1185" s="247"/>
      <c r="M1185" s="247"/>
      <c r="N1185" s="247"/>
      <c r="O1185" s="248">
        <v>424</v>
      </c>
      <c r="P1185" s="247">
        <f>$P$755+(O1185*$P$758)</f>
        <v>-322.7460847845752</v>
      </c>
      <c r="Q1185" s="247">
        <f>_xlfn.NORM.DIST(P1185,P$752,P$753,0)</f>
        <v>2.003658346182032E-4</v>
      </c>
      <c r="R1185" s="247">
        <f>_xlfn.NORM.DIST(P1185,P$752,P$753,1)</f>
        <v>1.0611321793550231E-2</v>
      </c>
      <c r="S1185" s="253">
        <f>IF(OR(R1185&lt;$T$757,R1185&gt;$T$758),Q1185,"")</f>
        <v>2.003658346182032E-4</v>
      </c>
      <c r="T1185" s="253" t="str">
        <f>IF(AND(R1185&gt;$T$757,R1185&lt;$T$758),Q1185,"")</f>
        <v/>
      </c>
      <c r="U1185" s="253" t="str">
        <f>IF(Q1185=MAX($Q$761:$Q$2761),Q1185,"")</f>
        <v/>
      </c>
      <c r="V1185" s="253">
        <f>_xlfn.NORM.DIST(P1185,$T$753,$T$754,0)</f>
        <v>2.0453002772047396E-61</v>
      </c>
      <c r="W1185" s="253" t="str">
        <f>IF(V1185=MAX($V$761:$V$2761),Q1185,"")</f>
        <v/>
      </c>
      <c r="X1185" s="253" t="str">
        <f t="shared" si="197"/>
        <v/>
      </c>
      <c r="AB1185" s="259">
        <v>424</v>
      </c>
      <c r="AC1185" s="253">
        <f t="shared" si="213"/>
        <v>-499.42735129741658</v>
      </c>
      <c r="AD1185" s="253">
        <f t="shared" si="198"/>
        <v>1.2948287369449332E-4</v>
      </c>
      <c r="AE1185" s="253">
        <f t="shared" si="199"/>
        <v>1.0611321793550222E-2</v>
      </c>
      <c r="AF1185" s="253">
        <f>IF(OR(AE1185&lt;$T$757,AE1185&gt;$T$758),AD1185,"")</f>
        <v>1.2948287369449332E-4</v>
      </c>
      <c r="AG1185" s="253" t="str">
        <f t="shared" si="200"/>
        <v/>
      </c>
      <c r="AH1185" s="253" t="str">
        <f t="shared" si="201"/>
        <v/>
      </c>
      <c r="AI1185" s="253">
        <f t="shared" si="202"/>
        <v>1.6171516570878451E-3</v>
      </c>
      <c r="AJ1185" s="253" t="str">
        <f t="shared" si="203"/>
        <v/>
      </c>
      <c r="AK1185" s="253" t="str">
        <f t="shared" si="204"/>
        <v/>
      </c>
      <c r="AO1185" s="259">
        <v>424</v>
      </c>
      <c r="AP1185" s="253">
        <f t="shared" si="205"/>
        <v>-2944.3751044415408</v>
      </c>
      <c r="AQ1185" s="253">
        <f t="shared" si="206"/>
        <v>2.1962992605822969E-5</v>
      </c>
      <c r="AR1185" s="253">
        <f t="shared" si="207"/>
        <v>1.0611321793550231E-2</v>
      </c>
      <c r="AS1185" s="253">
        <f>IF(OR(AR1185&lt;$T$757,AR1185&gt;$T$758),AQ1185,"")</f>
        <v>2.1962992605822969E-5</v>
      </c>
      <c r="AT1185" s="253" t="str">
        <f t="shared" si="208"/>
        <v/>
      </c>
      <c r="AU1185" s="253" t="str">
        <f t="shared" si="209"/>
        <v/>
      </c>
      <c r="AV1185" s="253">
        <f t="shared" si="210"/>
        <v>0</v>
      </c>
      <c r="AW1185" s="253">
        <f t="shared" si="211"/>
        <v>2.1962992605822969E-5</v>
      </c>
      <c r="AX1185" s="253" t="str">
        <f t="shared" si="212"/>
        <v/>
      </c>
      <c r="AZ1185" s="259"/>
      <c r="BA1185" s="259">
        <f>BA1184+$BD$753</f>
        <v>2.7456000000000129</v>
      </c>
      <c r="BB1185" s="274">
        <f t="shared" si="195"/>
        <v>0.90749716205530528</v>
      </c>
      <c r="BC1185" s="259">
        <f t="shared" si="196"/>
        <v>5.3946364100598831E-4</v>
      </c>
      <c r="BD1185" s="259" t="str">
        <f t="shared" si="193"/>
        <v/>
      </c>
      <c r="BE1185" s="254" t="str">
        <f t="shared" si="194"/>
        <v/>
      </c>
    </row>
    <row r="1186" spans="1:57" ht="20.100000000000001" customHeight="1" x14ac:dyDescent="0.25">
      <c r="A1186" s="247">
        <v>425</v>
      </c>
      <c r="B1186" s="247">
        <f>$B$755+(A1186*$B$758)</f>
        <v>-5528.6635164541322</v>
      </c>
      <c r="C1186" s="247">
        <f>_xlfn.NORM.DIST($B1186,$B$752,$B$753,0)</f>
        <v>1.1784436982243536E-5</v>
      </c>
      <c r="D1186" s="247">
        <f>_xlfn.NORM.DIST($B1186,$B$752,$B$753,1)</f>
        <v>1.0724110021675792E-2</v>
      </c>
      <c r="E1186" s="247">
        <f>IF(OR(D1186&lt;$F$757,D1186&gt;$F$758),C1186,"")</f>
        <v>1.1784436982243536E-5</v>
      </c>
      <c r="F1186" s="247" t="str">
        <f>IF(AND(D1186&gt;$F$757,D1186&lt;$F$758),C1186,"")</f>
        <v/>
      </c>
      <c r="G1186" s="247" t="str">
        <f>IF(C1186=MAX($C$761:$C$2761),C1186,"")</f>
        <v/>
      </c>
      <c r="H1186" s="247">
        <f>_xlfn.NORM.DIST(B1186,$F$753,$F$754,0)</f>
        <v>0</v>
      </c>
      <c r="I1186" s="247">
        <f>IF(H1186=MAX($H$761:$H$2761),C1186,"")</f>
        <v>1.1784436982243536E-5</v>
      </c>
      <c r="J1186" s="247" t="str">
        <f>IF(I1186=MIN($I$761:$I$2761),I1186,"")</f>
        <v/>
      </c>
      <c r="K1186" s="247"/>
      <c r="L1186" s="247"/>
      <c r="M1186" s="247"/>
      <c r="N1186" s="247"/>
      <c r="O1186" s="247">
        <v>425</v>
      </c>
      <c r="P1186" s="247">
        <f>$P$755+(O1186*$P$758)</f>
        <v>-322.18576172071312</v>
      </c>
      <c r="Q1186" s="247">
        <f>_xlfn.NORM.DIST(P1186,P$752,P$753,0)</f>
        <v>2.022193235905933E-4</v>
      </c>
      <c r="R1186" s="247">
        <f>_xlfn.NORM.DIST(P1186,P$752,P$753,1)</f>
        <v>1.0724110021675792E-2</v>
      </c>
      <c r="S1186" s="253">
        <f>IF(OR(R1186&lt;$T$757,R1186&gt;$T$758),Q1186,"")</f>
        <v>2.022193235905933E-4</v>
      </c>
      <c r="T1186" s="253" t="str">
        <f>IF(AND(R1186&gt;$T$757,R1186&lt;$T$758),Q1186,"")</f>
        <v/>
      </c>
      <c r="U1186" s="253" t="str">
        <f>IF(Q1186=MAX($Q$761:$Q$2761),Q1186,"")</f>
        <v/>
      </c>
      <c r="V1186" s="253">
        <f>_xlfn.NORM.DIST(P1186,$T$753,$T$754,0)</f>
        <v>1.9156995898480182E-61</v>
      </c>
      <c r="W1186" s="253" t="str">
        <f>IF(V1186=MAX($V$761:$V$2761),Q1186,"")</f>
        <v/>
      </c>
      <c r="X1186" s="253" t="str">
        <f t="shared" si="197"/>
        <v/>
      </c>
      <c r="AB1186" s="253">
        <v>425</v>
      </c>
      <c r="AC1186" s="253">
        <f t="shared" si="213"/>
        <v>-498.56028992363633</v>
      </c>
      <c r="AD1186" s="253">
        <f t="shared" si="198"/>
        <v>1.306806581319623E-4</v>
      </c>
      <c r="AE1186" s="253">
        <f t="shared" si="199"/>
        <v>1.0724110021675811E-2</v>
      </c>
      <c r="AF1186" s="253">
        <f>IF(OR(AE1186&lt;$T$757,AE1186&gt;$T$758),AD1186,"")</f>
        <v>1.306806581319623E-4</v>
      </c>
      <c r="AG1186" s="253" t="str">
        <f t="shared" si="200"/>
        <v/>
      </c>
      <c r="AH1186" s="253" t="str">
        <f t="shared" si="201"/>
        <v/>
      </c>
      <c r="AI1186" s="253">
        <f t="shared" si="202"/>
        <v>1.620431950195404E-3</v>
      </c>
      <c r="AJ1186" s="253" t="str">
        <f t="shared" si="203"/>
        <v/>
      </c>
      <c r="AK1186" s="253" t="str">
        <f t="shared" si="204"/>
        <v/>
      </c>
      <c r="AO1186" s="253">
        <v>425</v>
      </c>
      <c r="AP1186" s="253">
        <f t="shared" si="205"/>
        <v>-2939.2633421074411</v>
      </c>
      <c r="AQ1186" s="253">
        <f t="shared" si="206"/>
        <v>2.2166161797183095E-5</v>
      </c>
      <c r="AR1186" s="253">
        <f t="shared" si="207"/>
        <v>1.0724110021675792E-2</v>
      </c>
      <c r="AS1186" s="253">
        <f>IF(OR(AR1186&lt;$T$757,AR1186&gt;$T$758),AQ1186,"")</f>
        <v>2.2166161797183095E-5</v>
      </c>
      <c r="AT1186" s="253" t="str">
        <f t="shared" si="208"/>
        <v/>
      </c>
      <c r="AU1186" s="253" t="str">
        <f t="shared" si="209"/>
        <v/>
      </c>
      <c r="AV1186" s="253">
        <f t="shared" si="210"/>
        <v>0</v>
      </c>
      <c r="AW1186" s="253">
        <f t="shared" si="211"/>
        <v>2.2166161797183095E-5</v>
      </c>
      <c r="AX1186" s="253" t="str">
        <f t="shared" si="212"/>
        <v/>
      </c>
      <c r="AZ1186" s="259"/>
      <c r="BA1186" s="259">
        <f>BA1185+$BD$753</f>
        <v>2.7520000000000131</v>
      </c>
      <c r="BB1186" s="274">
        <f t="shared" si="195"/>
        <v>0.9069576984142993</v>
      </c>
      <c r="BC1186" s="259">
        <f t="shared" si="196"/>
        <v>5.4087561973137355E-4</v>
      </c>
      <c r="BD1186" s="259" t="str">
        <f t="shared" si="193"/>
        <v/>
      </c>
      <c r="BE1186" s="254" t="str">
        <f t="shared" si="194"/>
        <v/>
      </c>
    </row>
    <row r="1187" spans="1:57" ht="20.100000000000001" customHeight="1" x14ac:dyDescent="0.25">
      <c r="A1187" s="247">
        <v>426</v>
      </c>
      <c r="B1187" s="247">
        <f>$B$755+(A1187*$B$758)</f>
        <v>-5519.0484494689945</v>
      </c>
      <c r="C1187" s="247">
        <f>_xlfn.NORM.DIST($B1187,$B$752,$B$753,0)</f>
        <v>1.1893258906325472E-5</v>
      </c>
      <c r="D1187" s="247">
        <f>_xlfn.NORM.DIST($B1187,$B$752,$B$753,1)</f>
        <v>1.0837940687973157E-2</v>
      </c>
      <c r="E1187" s="247">
        <f>IF(OR(D1187&lt;$F$757,D1187&gt;$F$758),C1187,"")</f>
        <v>1.1893258906325472E-5</v>
      </c>
      <c r="F1187" s="247" t="str">
        <f>IF(AND(D1187&gt;$F$757,D1187&lt;$F$758),C1187,"")</f>
        <v/>
      </c>
      <c r="G1187" s="247" t="str">
        <f>IF(C1187=MAX($C$761:$C$2761),C1187,"")</f>
        <v/>
      </c>
      <c r="H1187" s="247">
        <f>_xlfn.NORM.DIST(B1187,$F$753,$F$754,0)</f>
        <v>0</v>
      </c>
      <c r="I1187" s="247">
        <f>IF(H1187=MAX($H$761:$H$2761),C1187,"")</f>
        <v>1.1893258906325472E-5</v>
      </c>
      <c r="J1187" s="247" t="str">
        <f>IF(I1187=MIN($I$761:$I$2761),I1187,"")</f>
        <v/>
      </c>
      <c r="K1187" s="247"/>
      <c r="L1187" s="247"/>
      <c r="M1187" s="247"/>
      <c r="N1187" s="247"/>
      <c r="O1187" s="247">
        <v>426</v>
      </c>
      <c r="P1187" s="247">
        <f>$P$755+(O1187*$P$758)</f>
        <v>-321.62543865685097</v>
      </c>
      <c r="Q1187" s="247">
        <f>_xlfn.NORM.DIST(P1187,P$752,P$753,0)</f>
        <v>2.0408669289409393E-4</v>
      </c>
      <c r="R1187" s="247">
        <f>_xlfn.NORM.DIST(P1187,P$752,P$753,1)</f>
        <v>1.0837940687973167E-2</v>
      </c>
      <c r="S1187" s="253">
        <f>IF(OR(R1187&lt;$T$757,R1187&gt;$T$758),Q1187,"")</f>
        <v>2.0408669289409393E-4</v>
      </c>
      <c r="T1187" s="253" t="str">
        <f>IF(AND(R1187&gt;$T$757,R1187&lt;$T$758),Q1187,"")</f>
        <v/>
      </c>
      <c r="U1187" s="253" t="str">
        <f>IF(Q1187=MAX($Q$761:$Q$2761),Q1187,"")</f>
        <v/>
      </c>
      <c r="V1187" s="253">
        <f>_xlfn.NORM.DIST(P1187,$T$753,$T$754,0)</f>
        <v>1.7942823562073352E-61</v>
      </c>
      <c r="W1187" s="253" t="str">
        <f>IF(V1187=MAX($V$761:$V$2761),Q1187,"")</f>
        <v/>
      </c>
      <c r="X1187" s="253" t="str">
        <f t="shared" si="197"/>
        <v/>
      </c>
      <c r="AB1187" s="253">
        <v>426</v>
      </c>
      <c r="AC1187" s="253">
        <f t="shared" si="213"/>
        <v>-497.69322854985609</v>
      </c>
      <c r="AD1187" s="253">
        <f t="shared" si="198"/>
        <v>1.3188741248769794E-4</v>
      </c>
      <c r="AE1187" s="253">
        <f t="shared" si="199"/>
        <v>1.0837940687973167E-2</v>
      </c>
      <c r="AF1187" s="253">
        <f>IF(OR(AE1187&lt;$T$757,AE1187&gt;$T$758),AD1187,"")</f>
        <v>1.3188741248769794E-4</v>
      </c>
      <c r="AG1187" s="253" t="str">
        <f t="shared" si="200"/>
        <v/>
      </c>
      <c r="AH1187" s="253" t="str">
        <f t="shared" si="201"/>
        <v/>
      </c>
      <c r="AI1187" s="253">
        <f t="shared" si="202"/>
        <v>1.623692917882137E-3</v>
      </c>
      <c r="AJ1187" s="253" t="str">
        <f t="shared" si="203"/>
        <v/>
      </c>
      <c r="AK1187" s="253" t="str">
        <f t="shared" si="204"/>
        <v/>
      </c>
      <c r="AO1187" s="253">
        <v>426</v>
      </c>
      <c r="AP1187" s="253">
        <f t="shared" si="205"/>
        <v>-2934.1515797733409</v>
      </c>
      <c r="AQ1187" s="253">
        <f t="shared" si="206"/>
        <v>2.2370852473531568E-5</v>
      </c>
      <c r="AR1187" s="253">
        <f t="shared" si="207"/>
        <v>1.0837940687973167E-2</v>
      </c>
      <c r="AS1187" s="253">
        <f>IF(OR(AR1187&lt;$T$757,AR1187&gt;$T$758),AQ1187,"")</f>
        <v>2.2370852473531568E-5</v>
      </c>
      <c r="AT1187" s="253" t="str">
        <f t="shared" si="208"/>
        <v/>
      </c>
      <c r="AU1187" s="253" t="str">
        <f t="shared" si="209"/>
        <v/>
      </c>
      <c r="AV1187" s="253">
        <f t="shared" si="210"/>
        <v>0</v>
      </c>
      <c r="AW1187" s="253">
        <f t="shared" si="211"/>
        <v>2.2370852473531568E-5</v>
      </c>
      <c r="AX1187" s="253" t="str">
        <f t="shared" si="212"/>
        <v/>
      </c>
      <c r="AZ1187" s="259"/>
      <c r="BA1187" s="259">
        <f>BA1186+$BD$753</f>
        <v>2.7584000000000133</v>
      </c>
      <c r="BB1187" s="274">
        <f t="shared" si="195"/>
        <v>0.90641682279456792</v>
      </c>
      <c r="BC1187" s="259">
        <f t="shared" si="196"/>
        <v>5.4228397896816105E-4</v>
      </c>
      <c r="BD1187" s="259" t="str">
        <f t="shared" si="193"/>
        <v/>
      </c>
      <c r="BE1187" s="254" t="str">
        <f t="shared" si="194"/>
        <v/>
      </c>
    </row>
    <row r="1188" spans="1:57" ht="20.100000000000001" customHeight="1" x14ac:dyDescent="0.25">
      <c r="A1188" s="247">
        <v>427</v>
      </c>
      <c r="B1188" s="247">
        <f>$B$755+(A1188*$B$758)</f>
        <v>-5509.4333824838568</v>
      </c>
      <c r="C1188" s="247">
        <f>_xlfn.NORM.DIST($B1188,$B$752,$B$753,0)</f>
        <v>1.2002893685154921E-5</v>
      </c>
      <c r="D1188" s="247">
        <f>_xlfn.NORM.DIST($B1188,$B$752,$B$753,1)</f>
        <v>1.0952821589005486E-2</v>
      </c>
      <c r="E1188" s="247">
        <f>IF(OR(D1188&lt;$F$757,D1188&gt;$F$758),C1188,"")</f>
        <v>1.2002893685154921E-5</v>
      </c>
      <c r="F1188" s="247" t="str">
        <f>IF(AND(D1188&gt;$F$757,D1188&lt;$F$758),C1188,"")</f>
        <v/>
      </c>
      <c r="G1188" s="247" t="str">
        <f>IF(C1188=MAX($C$761:$C$2761),C1188,"")</f>
        <v/>
      </c>
      <c r="H1188" s="247">
        <f>_xlfn.NORM.DIST(B1188,$F$753,$F$754,0)</f>
        <v>0</v>
      </c>
      <c r="I1188" s="247">
        <f>IF(H1188=MAX($H$761:$H$2761),C1188,"")</f>
        <v>1.2002893685154921E-5</v>
      </c>
      <c r="J1188" s="247" t="str">
        <f>IF(I1188=MIN($I$761:$I$2761),I1188,"")</f>
        <v/>
      </c>
      <c r="K1188" s="247"/>
      <c r="L1188" s="247"/>
      <c r="M1188" s="247"/>
      <c r="N1188" s="247"/>
      <c r="O1188" s="247">
        <v>427</v>
      </c>
      <c r="P1188" s="247">
        <f>$P$755+(O1188*$P$758)</f>
        <v>-321.06511559298889</v>
      </c>
      <c r="Q1188" s="247">
        <f>_xlfn.NORM.DIST(P1188,P$752,P$753,0)</f>
        <v>2.0596801067366186E-4</v>
      </c>
      <c r="R1188" s="247">
        <f>_xlfn.NORM.DIST(P1188,P$752,P$753,1)</f>
        <v>1.0952821589005486E-2</v>
      </c>
      <c r="S1188" s="253">
        <f>IF(OR(R1188&lt;$T$757,R1188&gt;$T$758),Q1188,"")</f>
        <v>2.0596801067366186E-4</v>
      </c>
      <c r="T1188" s="253" t="str">
        <f>IF(AND(R1188&gt;$T$757,R1188&lt;$T$758),Q1188,"")</f>
        <v/>
      </c>
      <c r="U1188" s="253" t="str">
        <f>IF(Q1188=MAX($Q$761:$Q$2761),Q1188,"")</f>
        <v/>
      </c>
      <c r="V1188" s="253">
        <f>_xlfn.NORM.DIST(P1188,$T$753,$T$754,0)</f>
        <v>1.6805336703538037E-61</v>
      </c>
      <c r="W1188" s="253" t="str">
        <f>IF(V1188=MAX($V$761:$V$2761),Q1188,"")</f>
        <v/>
      </c>
      <c r="X1188" s="253" t="str">
        <f t="shared" si="197"/>
        <v/>
      </c>
      <c r="AB1188" s="253">
        <v>427</v>
      </c>
      <c r="AC1188" s="253">
        <f t="shared" si="213"/>
        <v>-496.82616717607584</v>
      </c>
      <c r="AD1188" s="253">
        <f t="shared" si="198"/>
        <v>1.3310318079917284E-4</v>
      </c>
      <c r="AE1188" s="253">
        <f t="shared" si="199"/>
        <v>1.0952821589005502E-2</v>
      </c>
      <c r="AF1188" s="253">
        <f>IF(OR(AE1188&lt;$T$757,AE1188&gt;$T$758),AD1188,"")</f>
        <v>1.3310318079917284E-4</v>
      </c>
      <c r="AG1188" s="253" t="str">
        <f t="shared" si="200"/>
        <v/>
      </c>
      <c r="AH1188" s="253" t="str">
        <f t="shared" si="201"/>
        <v/>
      </c>
      <c r="AI1188" s="253">
        <f t="shared" si="202"/>
        <v>1.6269344168023151E-3</v>
      </c>
      <c r="AJ1188" s="253" t="str">
        <f t="shared" si="203"/>
        <v/>
      </c>
      <c r="AK1188" s="253" t="str">
        <f t="shared" si="204"/>
        <v/>
      </c>
      <c r="AO1188" s="253">
        <v>427</v>
      </c>
      <c r="AP1188" s="253">
        <f t="shared" si="205"/>
        <v>-2929.0398174392412</v>
      </c>
      <c r="AQ1188" s="253">
        <f t="shared" si="206"/>
        <v>2.257707210454095E-5</v>
      </c>
      <c r="AR1188" s="253">
        <f t="shared" si="207"/>
        <v>1.0952821589005486E-2</v>
      </c>
      <c r="AS1188" s="253">
        <f>IF(OR(AR1188&lt;$T$757,AR1188&gt;$T$758),AQ1188,"")</f>
        <v>2.257707210454095E-5</v>
      </c>
      <c r="AT1188" s="253" t="str">
        <f t="shared" si="208"/>
        <v/>
      </c>
      <c r="AU1188" s="253" t="str">
        <f t="shared" si="209"/>
        <v/>
      </c>
      <c r="AV1188" s="253">
        <f t="shared" si="210"/>
        <v>0</v>
      </c>
      <c r="AW1188" s="253">
        <f t="shared" si="211"/>
        <v>2.257707210454095E-5</v>
      </c>
      <c r="AX1188" s="253" t="str">
        <f t="shared" si="212"/>
        <v/>
      </c>
      <c r="AZ1188" s="259"/>
      <c r="BA1188" s="259">
        <f>BA1187+$BD$753</f>
        <v>2.7648000000000135</v>
      </c>
      <c r="BB1188" s="274">
        <f t="shared" si="195"/>
        <v>0.90587453881559976</v>
      </c>
      <c r="BC1188" s="259">
        <f t="shared" si="196"/>
        <v>5.436887052003847E-4</v>
      </c>
      <c r="BD1188" s="259" t="str">
        <f t="shared" si="193"/>
        <v/>
      </c>
      <c r="BE1188" s="254" t="str">
        <f t="shared" si="194"/>
        <v/>
      </c>
    </row>
    <row r="1189" spans="1:57" ht="20.100000000000001" customHeight="1" x14ac:dyDescent="0.25">
      <c r="A1189" s="247">
        <v>428</v>
      </c>
      <c r="B1189" s="247">
        <f>$B$755+(A1189*$B$758)</f>
        <v>-5499.8183154987191</v>
      </c>
      <c r="C1189" s="247">
        <f>_xlfn.NORM.DIST($B1189,$B$752,$B$753,0)</f>
        <v>1.2113345287357782E-5</v>
      </c>
      <c r="D1189" s="247">
        <f>_xlfn.NORM.DIST($B1189,$B$752,$B$753,1)</f>
        <v>1.1068760559507113E-2</v>
      </c>
      <c r="E1189" s="247">
        <f>IF(OR(D1189&lt;$F$757,D1189&gt;$F$758),C1189,"")</f>
        <v>1.2113345287357782E-5</v>
      </c>
      <c r="F1189" s="247" t="str">
        <f>IF(AND(D1189&gt;$F$757,D1189&lt;$F$758),C1189,"")</f>
        <v/>
      </c>
      <c r="G1189" s="247" t="str">
        <f>IF(C1189=MAX($C$761:$C$2761),C1189,"")</f>
        <v/>
      </c>
      <c r="H1189" s="247">
        <f>_xlfn.NORM.DIST(B1189,$F$753,$F$754,0)</f>
        <v>0</v>
      </c>
      <c r="I1189" s="247">
        <f>IF(H1189=MAX($H$761:$H$2761),C1189,"")</f>
        <v>1.2113345287357782E-5</v>
      </c>
      <c r="J1189" s="247" t="str">
        <f>IF(I1189=MIN($I$761:$I$2761),I1189,"")</f>
        <v/>
      </c>
      <c r="K1189" s="247"/>
      <c r="L1189" s="247"/>
      <c r="M1189" s="247"/>
      <c r="N1189" s="247"/>
      <c r="O1189" s="247">
        <v>428</v>
      </c>
      <c r="P1189" s="247">
        <f>$P$755+(O1189*$P$758)</f>
        <v>-320.5047925291268</v>
      </c>
      <c r="Q1189" s="247">
        <f>_xlfn.NORM.DIST(P1189,P$752,P$753,0)</f>
        <v>2.0786334503037436E-4</v>
      </c>
      <c r="R1189" s="247">
        <f>_xlfn.NORM.DIST(P1189,P$752,P$753,1)</f>
        <v>1.1068760559507113E-2</v>
      </c>
      <c r="S1189" s="253">
        <f>IF(OR(R1189&lt;$T$757,R1189&gt;$T$758),Q1189,"")</f>
        <v>2.0786334503037436E-4</v>
      </c>
      <c r="T1189" s="253" t="str">
        <f>IF(AND(R1189&gt;$T$757,R1189&lt;$T$758),Q1189,"")</f>
        <v/>
      </c>
      <c r="U1189" s="253" t="str">
        <f>IF(Q1189=MAX($Q$761:$Q$2761),Q1189,"")</f>
        <v/>
      </c>
      <c r="V1189" s="253">
        <f>_xlfn.NORM.DIST(P1189,$T$753,$T$754,0)</f>
        <v>1.5739709085860176E-61</v>
      </c>
      <c r="W1189" s="253" t="str">
        <f>IF(V1189=MAX($V$761:$V$2761),Q1189,"")</f>
        <v/>
      </c>
      <c r="X1189" s="253" t="str">
        <f t="shared" si="197"/>
        <v/>
      </c>
      <c r="AB1189" s="253">
        <v>428</v>
      </c>
      <c r="AC1189" s="253">
        <f t="shared" si="213"/>
        <v>-495.95910580229565</v>
      </c>
      <c r="AD1189" s="253">
        <f t="shared" si="198"/>
        <v>1.3432800707550201E-4</v>
      </c>
      <c r="AE1189" s="253">
        <f t="shared" si="199"/>
        <v>1.1068760559507113E-2</v>
      </c>
      <c r="AF1189" s="253">
        <f>IF(OR(AE1189&lt;$T$757,AE1189&gt;$T$758),AD1189,"")</f>
        <v>1.3432800707550201E-4</v>
      </c>
      <c r="AG1189" s="253" t="str">
        <f t="shared" si="200"/>
        <v/>
      </c>
      <c r="AH1189" s="253" t="str">
        <f t="shared" si="201"/>
        <v/>
      </c>
      <c r="AI1189" s="253">
        <f t="shared" si="202"/>
        <v>1.6301563042583171E-3</v>
      </c>
      <c r="AJ1189" s="253" t="str">
        <f t="shared" si="203"/>
        <v/>
      </c>
      <c r="AK1189" s="253" t="str">
        <f t="shared" si="204"/>
        <v/>
      </c>
      <c r="AO1189" s="253">
        <v>428</v>
      </c>
      <c r="AP1189" s="253">
        <f t="shared" si="205"/>
        <v>-2923.9280551051411</v>
      </c>
      <c r="AQ1189" s="253">
        <f t="shared" si="206"/>
        <v>2.2784828155074046E-5</v>
      </c>
      <c r="AR1189" s="253">
        <f t="shared" si="207"/>
        <v>1.1068760559507118E-2</v>
      </c>
      <c r="AS1189" s="253">
        <f>IF(OR(AR1189&lt;$T$757,AR1189&gt;$T$758),AQ1189,"")</f>
        <v>2.2784828155074046E-5</v>
      </c>
      <c r="AT1189" s="253" t="str">
        <f t="shared" si="208"/>
        <v/>
      </c>
      <c r="AU1189" s="253" t="str">
        <f t="shared" si="209"/>
        <v/>
      </c>
      <c r="AV1189" s="253">
        <f t="shared" si="210"/>
        <v>0</v>
      </c>
      <c r="AW1189" s="253">
        <f t="shared" si="211"/>
        <v>2.2784828155074046E-5</v>
      </c>
      <c r="AX1189" s="253" t="str">
        <f t="shared" si="212"/>
        <v/>
      </c>
      <c r="AZ1189" s="259"/>
      <c r="BA1189" s="259">
        <f>BA1188+$BD$753</f>
        <v>2.7712000000000137</v>
      </c>
      <c r="BB1189" s="274">
        <f t="shared" si="195"/>
        <v>0.90533085011039938</v>
      </c>
      <c r="BC1189" s="259">
        <f t="shared" si="196"/>
        <v>5.4508978505163341E-4</v>
      </c>
      <c r="BD1189" s="259" t="str">
        <f t="shared" si="193"/>
        <v/>
      </c>
      <c r="BE1189" s="254" t="str">
        <f t="shared" si="194"/>
        <v/>
      </c>
    </row>
    <row r="1190" spans="1:57" ht="20.100000000000001" customHeight="1" x14ac:dyDescent="0.25">
      <c r="A1190" s="247">
        <v>429</v>
      </c>
      <c r="B1190" s="247">
        <f>$B$755+(A1190*$B$758)</f>
        <v>-5490.2032485135815</v>
      </c>
      <c r="C1190" s="247">
        <f>_xlfn.NORM.DIST($B1190,$B$752,$B$753,0)</f>
        <v>1.2224617678724033E-5</v>
      </c>
      <c r="D1190" s="247">
        <f>_xlfn.NORM.DIST($B1190,$B$752,$B$753,1)</f>
        <v>1.1185765472357509E-2</v>
      </c>
      <c r="E1190" s="247">
        <f>IF(OR(D1190&lt;$F$757,D1190&gt;$F$758),C1190,"")</f>
        <v>1.2224617678724033E-5</v>
      </c>
      <c r="F1190" s="247" t="str">
        <f>IF(AND(D1190&gt;$F$757,D1190&lt;$F$758),C1190,"")</f>
        <v/>
      </c>
      <c r="G1190" s="247" t="str">
        <f>IF(C1190=MAX($C$761:$C$2761),C1190,"")</f>
        <v/>
      </c>
      <c r="H1190" s="247">
        <f>_xlfn.NORM.DIST(B1190,$F$753,$F$754,0)</f>
        <v>0</v>
      </c>
      <c r="I1190" s="247">
        <f>IF(H1190=MAX($H$761:$H$2761),C1190,"")</f>
        <v>1.2224617678724033E-5</v>
      </c>
      <c r="J1190" s="247" t="str">
        <f>IF(I1190=MIN($I$761:$I$2761),I1190,"")</f>
        <v/>
      </c>
      <c r="K1190" s="247"/>
      <c r="L1190" s="247"/>
      <c r="M1190" s="247"/>
      <c r="N1190" s="247"/>
      <c r="O1190" s="247">
        <v>429</v>
      </c>
      <c r="P1190" s="247">
        <f>$P$755+(O1190*$P$758)</f>
        <v>-319.94446946526466</v>
      </c>
      <c r="Q1190" s="247">
        <f>_xlfn.NORM.DIST(P1190,P$752,P$753,0)</f>
        <v>2.0977276401664387E-4</v>
      </c>
      <c r="R1190" s="247">
        <f>_xlfn.NORM.DIST(P1190,P$752,P$753,1)</f>
        <v>1.1185765472357525E-2</v>
      </c>
      <c r="S1190" s="253">
        <f>IF(OR(R1190&lt;$T$757,R1190&gt;$T$758),Q1190,"")</f>
        <v>2.0977276401664387E-4</v>
      </c>
      <c r="T1190" s="253" t="str">
        <f>IF(AND(R1190&gt;$T$757,R1190&lt;$T$758),Q1190,"")</f>
        <v/>
      </c>
      <c r="U1190" s="253" t="str">
        <f>IF(Q1190=MAX($Q$761:$Q$2761),Q1190,"")</f>
        <v/>
      </c>
      <c r="V1190" s="253">
        <f>_xlfn.NORM.DIST(P1190,$T$753,$T$754,0)</f>
        <v>1.4741417128048397E-61</v>
      </c>
      <c r="W1190" s="253" t="str">
        <f>IF(V1190=MAX($V$761:$V$2761),Q1190,"")</f>
        <v/>
      </c>
      <c r="X1190" s="253" t="str">
        <f t="shared" si="197"/>
        <v/>
      </c>
      <c r="AB1190" s="253">
        <v>429</v>
      </c>
      <c r="AC1190" s="253">
        <f t="shared" si="213"/>
        <v>-495.09204442851541</v>
      </c>
      <c r="AD1190" s="253">
        <f t="shared" si="198"/>
        <v>1.3556193529435279E-4</v>
      </c>
      <c r="AE1190" s="253">
        <f t="shared" si="199"/>
        <v>1.1185765472357509E-2</v>
      </c>
      <c r="AF1190" s="253">
        <f>IF(OR(AE1190&lt;$T$757,AE1190&gt;$T$758),AD1190,"")</f>
        <v>1.3556193529435279E-4</v>
      </c>
      <c r="AG1190" s="253" t="str">
        <f t="shared" si="200"/>
        <v/>
      </c>
      <c r="AH1190" s="253" t="str">
        <f t="shared" si="201"/>
        <v/>
      </c>
      <c r="AI1190" s="253">
        <f t="shared" si="202"/>
        <v>1.6333584382110661E-3</v>
      </c>
      <c r="AJ1190" s="253" t="str">
        <f t="shared" si="203"/>
        <v/>
      </c>
      <c r="AK1190" s="253" t="str">
        <f t="shared" si="204"/>
        <v/>
      </c>
      <c r="AO1190" s="253">
        <v>429</v>
      </c>
      <c r="AP1190" s="253">
        <f t="shared" si="205"/>
        <v>-2918.8162927710414</v>
      </c>
      <c r="AQ1190" s="253">
        <f t="shared" si="206"/>
        <v>2.2994128084659128E-5</v>
      </c>
      <c r="AR1190" s="253">
        <f t="shared" si="207"/>
        <v>1.1185765472357509E-2</v>
      </c>
      <c r="AS1190" s="253">
        <f>IF(OR(AR1190&lt;$T$757,AR1190&gt;$T$758),AQ1190,"")</f>
        <v>2.2994128084659128E-5</v>
      </c>
      <c r="AT1190" s="253" t="str">
        <f t="shared" si="208"/>
        <v/>
      </c>
      <c r="AU1190" s="253" t="str">
        <f t="shared" si="209"/>
        <v/>
      </c>
      <c r="AV1190" s="253">
        <f t="shared" si="210"/>
        <v>0</v>
      </c>
      <c r="AW1190" s="253">
        <f t="shared" si="211"/>
        <v>2.2994128084659128E-5</v>
      </c>
      <c r="AX1190" s="253" t="str">
        <f t="shared" si="212"/>
        <v/>
      </c>
      <c r="AZ1190" s="259"/>
      <c r="BA1190" s="259">
        <f>BA1189+$BD$753</f>
        <v>2.7776000000000138</v>
      </c>
      <c r="BB1190" s="274">
        <f t="shared" si="195"/>
        <v>0.90478576032534774</v>
      </c>
      <c r="BC1190" s="259">
        <f t="shared" si="196"/>
        <v>5.4648720528471806E-4</v>
      </c>
      <c r="BD1190" s="259" t="str">
        <f t="shared" si="193"/>
        <v/>
      </c>
      <c r="BE1190" s="254" t="str">
        <f t="shared" si="194"/>
        <v/>
      </c>
    </row>
    <row r="1191" spans="1:57" ht="20.100000000000001" customHeight="1" x14ac:dyDescent="0.25">
      <c r="A1191" s="248">
        <v>430</v>
      </c>
      <c r="B1191" s="247">
        <f>$B$755+(A1191*$B$758)</f>
        <v>-5480.5881815284438</v>
      </c>
      <c r="C1191" s="247">
        <f>_xlfn.NORM.DIST($B1191,$B$752,$B$753,0)</f>
        <v>1.2336714821926674E-5</v>
      </c>
      <c r="D1191" s="247">
        <f>_xlfn.NORM.DIST($B1191,$B$752,$B$753,1)</f>
        <v>1.1303844238552791E-2</v>
      </c>
      <c r="E1191" s="247">
        <f>IF(OR(D1191&lt;$F$757,D1191&gt;$F$758),C1191,"")</f>
        <v>1.2336714821926674E-5</v>
      </c>
      <c r="F1191" s="247" t="str">
        <f>IF(AND(D1191&gt;$F$757,D1191&lt;$F$758),C1191,"")</f>
        <v/>
      </c>
      <c r="G1191" s="247" t="str">
        <f>IF(C1191=MAX($C$761:$C$2761),C1191,"")</f>
        <v/>
      </c>
      <c r="H1191" s="247">
        <f>_xlfn.NORM.DIST(B1191,$F$753,$F$754,0)</f>
        <v>0</v>
      </c>
      <c r="I1191" s="247">
        <f>IF(H1191=MAX($H$761:$H$2761),C1191,"")</f>
        <v>1.2336714821926674E-5</v>
      </c>
      <c r="J1191" s="247" t="str">
        <f>IF(I1191=MIN($I$761:$I$2761),I1191,"")</f>
        <v/>
      </c>
      <c r="K1191" s="247"/>
      <c r="L1191" s="247"/>
      <c r="M1191" s="247"/>
      <c r="N1191" s="247"/>
      <c r="O1191" s="248">
        <v>430</v>
      </c>
      <c r="P1191" s="247">
        <f>$P$755+(O1191*$P$758)</f>
        <v>-319.38414640140252</v>
      </c>
      <c r="Q1191" s="247">
        <f>_xlfn.NORM.DIST(P1191,P$752,P$753,0)</f>
        <v>2.1169633563139563E-4</v>
      </c>
      <c r="R1191" s="247">
        <f>_xlfn.NORM.DIST(P1191,P$752,P$753,1)</f>
        <v>1.1303844238552791E-2</v>
      </c>
      <c r="S1191" s="253">
        <f>IF(OR(R1191&lt;$T$757,R1191&gt;$T$758),Q1191,"")</f>
        <v>2.1169633563139563E-4</v>
      </c>
      <c r="T1191" s="253" t="str">
        <f>IF(AND(R1191&gt;$T$757,R1191&lt;$T$758),Q1191,"")</f>
        <v/>
      </c>
      <c r="U1191" s="253" t="str">
        <f>IF(Q1191=MAX($Q$761:$Q$2761),Q1191,"")</f>
        <v/>
      </c>
      <c r="V1191" s="253">
        <f>_xlfn.NORM.DIST(P1191,$T$753,$T$754,0)</f>
        <v>1.3806220994013088E-61</v>
      </c>
      <c r="W1191" s="253" t="str">
        <f>IF(V1191=MAX($V$761:$V$2761),Q1191,"")</f>
        <v/>
      </c>
      <c r="X1191" s="253" t="str">
        <f t="shared" si="197"/>
        <v/>
      </c>
      <c r="AB1191" s="259">
        <v>430</v>
      </c>
      <c r="AC1191" s="253">
        <f t="shared" si="213"/>
        <v>-494.22498305473516</v>
      </c>
      <c r="AD1191" s="253">
        <f t="shared" si="198"/>
        <v>1.3680500939882678E-4</v>
      </c>
      <c r="AE1191" s="253">
        <f t="shared" si="199"/>
        <v>1.1303844238552777E-2</v>
      </c>
      <c r="AF1191" s="253">
        <f>IF(OR(AE1191&lt;$T$757,AE1191&gt;$T$758),AD1191,"")</f>
        <v>1.3680500939882678E-4</v>
      </c>
      <c r="AG1191" s="253" t="str">
        <f t="shared" si="200"/>
        <v/>
      </c>
      <c r="AH1191" s="253" t="str">
        <f t="shared" si="201"/>
        <v/>
      </c>
      <c r="AI1191" s="253">
        <f t="shared" si="202"/>
        <v>1.6365406772904318E-3</v>
      </c>
      <c r="AJ1191" s="253" t="str">
        <f t="shared" si="203"/>
        <v/>
      </c>
      <c r="AK1191" s="253" t="str">
        <f t="shared" si="204"/>
        <v/>
      </c>
      <c r="AO1191" s="259">
        <v>430</v>
      </c>
      <c r="AP1191" s="253">
        <f t="shared" si="205"/>
        <v>-2913.7045304369417</v>
      </c>
      <c r="AQ1191" s="253">
        <f t="shared" si="206"/>
        <v>2.3204979346961732E-5</v>
      </c>
      <c r="AR1191" s="253">
        <f t="shared" si="207"/>
        <v>1.1303844238552777E-2</v>
      </c>
      <c r="AS1191" s="253">
        <f>IF(OR(AR1191&lt;$T$757,AR1191&gt;$T$758),AQ1191,"")</f>
        <v>2.3204979346961732E-5</v>
      </c>
      <c r="AT1191" s="253" t="str">
        <f t="shared" si="208"/>
        <v/>
      </c>
      <c r="AU1191" s="253" t="str">
        <f t="shared" si="209"/>
        <v/>
      </c>
      <c r="AV1191" s="253">
        <f t="shared" si="210"/>
        <v>0</v>
      </c>
      <c r="AW1191" s="253">
        <f t="shared" si="211"/>
        <v>2.3204979346961732E-5</v>
      </c>
      <c r="AX1191" s="253" t="str">
        <f t="shared" si="212"/>
        <v/>
      </c>
      <c r="AZ1191" s="259"/>
      <c r="BA1191" s="259">
        <f>BA1190+$BD$753</f>
        <v>2.784000000000014</v>
      </c>
      <c r="BB1191" s="274">
        <f t="shared" si="195"/>
        <v>0.90423927312006303</v>
      </c>
      <c r="BC1191" s="259">
        <f t="shared" si="196"/>
        <v>5.4788095279989513E-4</v>
      </c>
      <c r="BD1191" s="259" t="str">
        <f t="shared" si="193"/>
        <v/>
      </c>
      <c r="BE1191" s="254" t="str">
        <f t="shared" si="194"/>
        <v/>
      </c>
    </row>
    <row r="1192" spans="1:57" ht="20.100000000000001" customHeight="1" x14ac:dyDescent="0.25">
      <c r="A1192" s="247">
        <v>431</v>
      </c>
      <c r="B1192" s="247">
        <f>$B$755+(A1192*$B$758)</f>
        <v>-5470.9731145433061</v>
      </c>
      <c r="C1192" s="247">
        <f>_xlfn.NORM.DIST($B1192,$B$752,$B$753,0)</f>
        <v>1.2449640676238291E-5</v>
      </c>
      <c r="D1192" s="247">
        <f>_xlfn.NORM.DIST($B1192,$B$752,$B$753,1)</f>
        <v>1.1423004807174258E-2</v>
      </c>
      <c r="E1192" s="247">
        <f>IF(OR(D1192&lt;$F$757,D1192&gt;$F$758),C1192,"")</f>
        <v>1.2449640676238291E-5</v>
      </c>
      <c r="F1192" s="247" t="str">
        <f>IF(AND(D1192&gt;$F$757,D1192&lt;$F$758),C1192,"")</f>
        <v/>
      </c>
      <c r="G1192" s="247" t="str">
        <f>IF(C1192=MAX($C$761:$C$2761),C1192,"")</f>
        <v/>
      </c>
      <c r="H1192" s="247">
        <f>_xlfn.NORM.DIST(B1192,$F$753,$F$754,0)</f>
        <v>0</v>
      </c>
      <c r="I1192" s="247">
        <f>IF(H1192=MAX($H$761:$H$2761),C1192,"")</f>
        <v>1.2449640676238291E-5</v>
      </c>
      <c r="J1192" s="247" t="str">
        <f>IF(I1192=MIN($I$761:$I$2761),I1192,"")</f>
        <v/>
      </c>
      <c r="K1192" s="247"/>
      <c r="L1192" s="247"/>
      <c r="M1192" s="247"/>
      <c r="N1192" s="247"/>
      <c r="O1192" s="247">
        <v>431</v>
      </c>
      <c r="P1192" s="247">
        <f>$P$755+(O1192*$P$758)</f>
        <v>-318.82382333754043</v>
      </c>
      <c r="Q1192" s="247">
        <f>_xlfn.NORM.DIST(P1192,P$752,P$753,0)</f>
        <v>2.1363412781520493E-4</v>
      </c>
      <c r="R1192" s="247">
        <f>_xlfn.NORM.DIST(P1192,P$752,P$753,1)</f>
        <v>1.1423004807174258E-2</v>
      </c>
      <c r="S1192" s="253">
        <f>IF(OR(R1192&lt;$T$757,R1192&gt;$T$758),Q1192,"")</f>
        <v>2.1363412781520493E-4</v>
      </c>
      <c r="T1192" s="253" t="str">
        <f>IF(AND(R1192&gt;$T$757,R1192&lt;$T$758),Q1192,"")</f>
        <v/>
      </c>
      <c r="U1192" s="253" t="str">
        <f>IF(Q1192=MAX($Q$761:$Q$2761),Q1192,"")</f>
        <v/>
      </c>
      <c r="V1192" s="253">
        <f>_xlfn.NORM.DIST(P1192,$T$753,$T$754,0)</f>
        <v>1.2930146858774023E-61</v>
      </c>
      <c r="W1192" s="253" t="str">
        <f>IF(V1192=MAX($V$761:$V$2761),Q1192,"")</f>
        <v/>
      </c>
      <c r="X1192" s="253" t="str">
        <f t="shared" si="197"/>
        <v/>
      </c>
      <c r="AB1192" s="253">
        <v>431</v>
      </c>
      <c r="AC1192" s="253">
        <f t="shared" si="213"/>
        <v>-493.35792168095492</v>
      </c>
      <c r="AD1192" s="253">
        <f t="shared" si="198"/>
        <v>1.3805727329431808E-4</v>
      </c>
      <c r="AE1192" s="253">
        <f t="shared" si="199"/>
        <v>1.1423004807174245E-2</v>
      </c>
      <c r="AF1192" s="253">
        <f>IF(OR(AE1192&lt;$T$757,AE1192&gt;$T$758),AD1192,"")</f>
        <v>1.3805727329431808E-4</v>
      </c>
      <c r="AG1192" s="253" t="str">
        <f t="shared" si="200"/>
        <v/>
      </c>
      <c r="AH1192" s="253" t="str">
        <f t="shared" si="201"/>
        <v/>
      </c>
      <c r="AI1192" s="253">
        <f t="shared" si="202"/>
        <v>1.6397028808056036E-3</v>
      </c>
      <c r="AJ1192" s="253" t="str">
        <f t="shared" si="203"/>
        <v/>
      </c>
      <c r="AK1192" s="253" t="str">
        <f t="shared" si="204"/>
        <v/>
      </c>
      <c r="AO1192" s="253">
        <v>431</v>
      </c>
      <c r="AP1192" s="253">
        <f t="shared" si="205"/>
        <v>-2908.5927681028415</v>
      </c>
      <c r="AQ1192" s="253">
        <f t="shared" si="206"/>
        <v>2.3417389389251237E-5</v>
      </c>
      <c r="AR1192" s="253">
        <f t="shared" si="207"/>
        <v>1.1423004807174245E-2</v>
      </c>
      <c r="AS1192" s="253">
        <f>IF(OR(AR1192&lt;$T$757,AR1192&gt;$T$758),AQ1192,"")</f>
        <v>2.3417389389251237E-5</v>
      </c>
      <c r="AT1192" s="253" t="str">
        <f t="shared" si="208"/>
        <v/>
      </c>
      <c r="AU1192" s="253" t="str">
        <f t="shared" si="209"/>
        <v/>
      </c>
      <c r="AV1192" s="253">
        <f t="shared" si="210"/>
        <v>0</v>
      </c>
      <c r="AW1192" s="253">
        <f t="shared" si="211"/>
        <v>2.3417389389251237E-5</v>
      </c>
      <c r="AX1192" s="253" t="str">
        <f t="shared" si="212"/>
        <v/>
      </c>
      <c r="AZ1192" s="259"/>
      <c r="BA1192" s="259">
        <f>BA1191+$BD$753</f>
        <v>2.7904000000000142</v>
      </c>
      <c r="BB1192" s="274">
        <f t="shared" si="195"/>
        <v>0.90369139216726313</v>
      </c>
      <c r="BC1192" s="259">
        <f t="shared" si="196"/>
        <v>5.4927101463642103E-4</v>
      </c>
      <c r="BD1192" s="259" t="str">
        <f t="shared" si="193"/>
        <v/>
      </c>
      <c r="BE1192" s="254" t="str">
        <f t="shared" si="194"/>
        <v/>
      </c>
    </row>
    <row r="1193" spans="1:57" ht="20.100000000000001" customHeight="1" x14ac:dyDescent="0.25">
      <c r="A1193" s="247">
        <v>432</v>
      </c>
      <c r="B1193" s="247">
        <f>$B$755+(A1193*$B$758)</f>
        <v>-5461.3580475581684</v>
      </c>
      <c r="C1193" s="247">
        <f>_xlfn.NORM.DIST($B1193,$B$752,$B$753,0)</f>
        <v>1.2563399197245365E-5</v>
      </c>
      <c r="D1193" s="247">
        <f>_xlfn.NORM.DIST($B1193,$B$752,$B$753,1)</f>
        <v>1.1543255165354423E-2</v>
      </c>
      <c r="E1193" s="247">
        <f>IF(OR(D1193&lt;$F$757,D1193&gt;$F$758),C1193,"")</f>
        <v>1.2563399197245365E-5</v>
      </c>
      <c r="F1193" s="247" t="str">
        <f>IF(AND(D1193&gt;$F$757,D1193&lt;$F$758),C1193,"")</f>
        <v/>
      </c>
      <c r="G1193" s="247" t="str">
        <f>IF(C1193=MAX($C$761:$C$2761),C1193,"")</f>
        <v/>
      </c>
      <c r="H1193" s="247">
        <f>_xlfn.NORM.DIST(B1193,$F$753,$F$754,0)</f>
        <v>0</v>
      </c>
      <c r="I1193" s="247">
        <f>IF(H1193=MAX($H$761:$H$2761),C1193,"")</f>
        <v>1.2563399197245365E-5</v>
      </c>
      <c r="J1193" s="247" t="str">
        <f>IF(I1193=MIN($I$761:$I$2761),I1193,"")</f>
        <v/>
      </c>
      <c r="K1193" s="247"/>
      <c r="L1193" s="247"/>
      <c r="M1193" s="247"/>
      <c r="N1193" s="247"/>
      <c r="O1193" s="247">
        <v>432</v>
      </c>
      <c r="P1193" s="247">
        <f>$P$755+(O1193*$P$758)</f>
        <v>-318.26350027367835</v>
      </c>
      <c r="Q1193" s="247">
        <f>_xlfn.NORM.DIST(P1193,P$752,P$753,0)</f>
        <v>2.1558620844539344E-4</v>
      </c>
      <c r="R1193" s="247">
        <f>_xlfn.NORM.DIST(P1193,P$752,P$753,1)</f>
        <v>1.1543255165354401E-2</v>
      </c>
      <c r="S1193" s="253">
        <f>IF(OR(R1193&lt;$T$757,R1193&gt;$T$758),Q1193,"")</f>
        <v>2.1558620844539344E-4</v>
      </c>
      <c r="T1193" s="253" t="str">
        <f>IF(AND(R1193&gt;$T$757,R1193&lt;$T$758),Q1193,"")</f>
        <v/>
      </c>
      <c r="U1193" s="253" t="str">
        <f>IF(Q1193=MAX($Q$761:$Q$2761),Q1193,"")</f>
        <v/>
      </c>
      <c r="V1193" s="253">
        <f>_xlfn.NORM.DIST(P1193,$T$753,$T$754,0)</f>
        <v>1.2109470278956782E-61</v>
      </c>
      <c r="W1193" s="253" t="str">
        <f>IF(V1193=MAX($V$761:$V$2761),Q1193,"")</f>
        <v/>
      </c>
      <c r="X1193" s="253" t="str">
        <f t="shared" si="197"/>
        <v/>
      </c>
      <c r="AB1193" s="253">
        <v>432</v>
      </c>
      <c r="AC1193" s="253">
        <f t="shared" si="213"/>
        <v>-492.49086030717467</v>
      </c>
      <c r="AD1193" s="253">
        <f t="shared" si="198"/>
        <v>1.3931877084534446E-4</v>
      </c>
      <c r="AE1193" s="253">
        <f t="shared" si="199"/>
        <v>1.1543255165354423E-2</v>
      </c>
      <c r="AF1193" s="253">
        <f>IF(OR(AE1193&lt;$T$757,AE1193&gt;$T$758),AD1193,"")</f>
        <v>1.3931877084534446E-4</v>
      </c>
      <c r="AG1193" s="253" t="str">
        <f t="shared" si="200"/>
        <v/>
      </c>
      <c r="AH1193" s="253" t="str">
        <f t="shared" si="201"/>
        <v/>
      </c>
      <c r="AI1193" s="253">
        <f t="shared" si="202"/>
        <v>1.6428449087554254E-3</v>
      </c>
      <c r="AJ1193" s="253" t="str">
        <f t="shared" si="203"/>
        <v/>
      </c>
      <c r="AK1193" s="253" t="str">
        <f t="shared" si="204"/>
        <v/>
      </c>
      <c r="AO1193" s="253">
        <v>432</v>
      </c>
      <c r="AP1193" s="253">
        <f t="shared" si="205"/>
        <v>-2903.4810057687419</v>
      </c>
      <c r="AQ1193" s="253">
        <f t="shared" si="206"/>
        <v>2.3631365651863576E-5</v>
      </c>
      <c r="AR1193" s="253">
        <f t="shared" si="207"/>
        <v>1.1543255165354401E-2</v>
      </c>
      <c r="AS1193" s="253">
        <f>IF(OR(AR1193&lt;$T$757,AR1193&gt;$T$758),AQ1193,"")</f>
        <v>2.3631365651863576E-5</v>
      </c>
      <c r="AT1193" s="253" t="str">
        <f t="shared" si="208"/>
        <v/>
      </c>
      <c r="AU1193" s="253" t="str">
        <f t="shared" si="209"/>
        <v/>
      </c>
      <c r="AV1193" s="253">
        <f t="shared" si="210"/>
        <v>0</v>
      </c>
      <c r="AW1193" s="253">
        <f t="shared" si="211"/>
        <v>2.3631365651863576E-5</v>
      </c>
      <c r="AX1193" s="253" t="str">
        <f t="shared" si="212"/>
        <v/>
      </c>
      <c r="AZ1193" s="259"/>
      <c r="BA1193" s="259">
        <f>BA1192+$BD$753</f>
        <v>2.7968000000000144</v>
      </c>
      <c r="BB1193" s="274">
        <f t="shared" si="195"/>
        <v>0.90314212115262671</v>
      </c>
      <c r="BC1193" s="259">
        <f t="shared" si="196"/>
        <v>5.5065737797010961E-4</v>
      </c>
      <c r="BD1193" s="259" t="str">
        <f t="shared" si="193"/>
        <v/>
      </c>
      <c r="BE1193" s="254" t="str">
        <f t="shared" si="194"/>
        <v/>
      </c>
    </row>
    <row r="1194" spans="1:57" ht="20.100000000000001" customHeight="1" x14ac:dyDescent="0.25">
      <c r="A1194" s="247">
        <v>433</v>
      </c>
      <c r="B1194" s="247">
        <f>$B$755+(A1194*$B$758)</f>
        <v>-5451.7429805730308</v>
      </c>
      <c r="C1194" s="247">
        <f>_xlfn.NORM.DIST($B1194,$B$752,$B$753,0)</f>
        <v>1.26779943365602E-5</v>
      </c>
      <c r="D1194" s="247">
        <f>_xlfn.NORM.DIST($B1194,$B$752,$B$753,1)</f>
        <v>1.166460333824015E-2</v>
      </c>
      <c r="E1194" s="247">
        <f>IF(OR(D1194&lt;$F$757,D1194&gt;$F$758),C1194,"")</f>
        <v>1.26779943365602E-5</v>
      </c>
      <c r="F1194" s="247" t="str">
        <f>IF(AND(D1194&gt;$F$757,D1194&lt;$F$758),C1194,"")</f>
        <v/>
      </c>
      <c r="G1194" s="247" t="str">
        <f>IF(C1194=MAX($C$761:$C$2761),C1194,"")</f>
        <v/>
      </c>
      <c r="H1194" s="247">
        <f>_xlfn.NORM.DIST(B1194,$F$753,$F$754,0)</f>
        <v>0</v>
      </c>
      <c r="I1194" s="247">
        <f>IF(H1194=MAX($H$761:$H$2761),C1194,"")</f>
        <v>1.26779943365602E-5</v>
      </c>
      <c r="J1194" s="247" t="str">
        <f>IF(I1194=MIN($I$761:$I$2761),I1194,"")</f>
        <v/>
      </c>
      <c r="K1194" s="247"/>
      <c r="L1194" s="247"/>
      <c r="M1194" s="247"/>
      <c r="N1194" s="247"/>
      <c r="O1194" s="247">
        <v>433</v>
      </c>
      <c r="P1194" s="247">
        <f>$P$755+(O1194*$P$758)</f>
        <v>-317.7031772098162</v>
      </c>
      <c r="Q1194" s="247">
        <f>_xlfn.NORM.DIST(P1194,P$752,P$753,0)</f>
        <v>2.1755264533108724E-4</v>
      </c>
      <c r="R1194" s="247">
        <f>_xlfn.NORM.DIST(P1194,P$752,P$753,1)</f>
        <v>1.166460333824015E-2</v>
      </c>
      <c r="S1194" s="253">
        <f>IF(OR(R1194&lt;$T$757,R1194&gt;$T$758),Q1194,"")</f>
        <v>2.1755264533108724E-4</v>
      </c>
      <c r="T1194" s="253" t="str">
        <f>IF(AND(R1194&gt;$T$757,R1194&lt;$T$758),Q1194,"")</f>
        <v/>
      </c>
      <c r="U1194" s="253" t="str">
        <f>IF(Q1194=MAX($Q$761:$Q$2761),Q1194,"")</f>
        <v/>
      </c>
      <c r="V1194" s="253">
        <f>_xlfn.NORM.DIST(P1194,$T$753,$T$754,0)</f>
        <v>1.1340700599070941E-61</v>
      </c>
      <c r="W1194" s="253" t="str">
        <f>IF(V1194=MAX($V$761:$V$2761),Q1194,"")</f>
        <v/>
      </c>
      <c r="X1194" s="253" t="str">
        <f t="shared" si="197"/>
        <v/>
      </c>
      <c r="AB1194" s="253">
        <v>433</v>
      </c>
      <c r="AC1194" s="253">
        <f t="shared" si="213"/>
        <v>-491.62379893339443</v>
      </c>
      <c r="AD1194" s="253">
        <f t="shared" si="198"/>
        <v>1.405895458723526E-4</v>
      </c>
      <c r="AE1194" s="253">
        <f t="shared" si="199"/>
        <v>1.166460333824015E-2</v>
      </c>
      <c r="AF1194" s="253">
        <f>IF(OR(AE1194&lt;$T$757,AE1194&gt;$T$758),AD1194,"")</f>
        <v>1.405895458723526E-4</v>
      </c>
      <c r="AG1194" s="253" t="str">
        <f t="shared" si="200"/>
        <v/>
      </c>
      <c r="AH1194" s="253" t="str">
        <f t="shared" si="201"/>
        <v/>
      </c>
      <c r="AI1194" s="253">
        <f t="shared" si="202"/>
        <v>1.6459666218386951E-3</v>
      </c>
      <c r="AJ1194" s="253" t="str">
        <f t="shared" si="203"/>
        <v/>
      </c>
      <c r="AK1194" s="253" t="str">
        <f t="shared" si="204"/>
        <v/>
      </c>
      <c r="AO1194" s="253">
        <v>433</v>
      </c>
      <c r="AP1194" s="253">
        <f t="shared" si="205"/>
        <v>-2898.3692434346417</v>
      </c>
      <c r="AQ1194" s="253">
        <f t="shared" si="206"/>
        <v>2.3846915567659365E-5</v>
      </c>
      <c r="AR1194" s="253">
        <f t="shared" si="207"/>
        <v>1.1664603338240135E-2</v>
      </c>
      <c r="AS1194" s="253">
        <f>IF(OR(AR1194&lt;$T$757,AR1194&gt;$T$758),AQ1194,"")</f>
        <v>2.3846915567659365E-5</v>
      </c>
      <c r="AT1194" s="253" t="str">
        <f t="shared" si="208"/>
        <v/>
      </c>
      <c r="AU1194" s="253" t="str">
        <f t="shared" si="209"/>
        <v/>
      </c>
      <c r="AV1194" s="253">
        <f t="shared" si="210"/>
        <v>0</v>
      </c>
      <c r="AW1194" s="253">
        <f t="shared" si="211"/>
        <v>2.3846915567659365E-5</v>
      </c>
      <c r="AX1194" s="253" t="str">
        <f t="shared" si="212"/>
        <v/>
      </c>
      <c r="AZ1194" s="259"/>
      <c r="BA1194" s="259">
        <f>BA1193+$BD$753</f>
        <v>2.8032000000000146</v>
      </c>
      <c r="BB1194" s="274">
        <f t="shared" si="195"/>
        <v>0.9025914637746566</v>
      </c>
      <c r="BC1194" s="259">
        <f t="shared" si="196"/>
        <v>5.5204003011377623E-4</v>
      </c>
      <c r="BD1194" s="259" t="str">
        <f t="shared" si="193"/>
        <v/>
      </c>
      <c r="BE1194" s="254" t="str">
        <f t="shared" si="194"/>
        <v/>
      </c>
    </row>
    <row r="1195" spans="1:57" ht="20.100000000000001" customHeight="1" x14ac:dyDescent="0.25">
      <c r="A1195" s="247">
        <v>434</v>
      </c>
      <c r="B1195" s="247">
        <f>$B$755+(A1195*$B$758)</f>
        <v>-5442.1279135878931</v>
      </c>
      <c r="C1195" s="247">
        <f>_xlfn.NORM.DIST($B1195,$B$752,$B$753,0)</f>
        <v>1.2793430041530555E-5</v>
      </c>
      <c r="D1195" s="247">
        <f>_xlfn.NORM.DIST($B1195,$B$752,$B$753,1)</f>
        <v>1.1787057388953045E-2</v>
      </c>
      <c r="E1195" s="247">
        <f>IF(OR(D1195&lt;$F$757,D1195&gt;$F$758),C1195,"")</f>
        <v>1.2793430041530555E-5</v>
      </c>
      <c r="F1195" s="247" t="str">
        <f>IF(AND(D1195&gt;$F$757,D1195&lt;$F$758),C1195,"")</f>
        <v/>
      </c>
      <c r="G1195" s="247" t="str">
        <f>IF(C1195=MAX($C$761:$C$2761),C1195,"")</f>
        <v/>
      </c>
      <c r="H1195" s="247">
        <f>_xlfn.NORM.DIST(B1195,$F$753,$F$754,0)</f>
        <v>0</v>
      </c>
      <c r="I1195" s="247">
        <f>IF(H1195=MAX($H$761:$H$2761),C1195,"")</f>
        <v>1.2793430041530555E-5</v>
      </c>
      <c r="J1195" s="247" t="str">
        <f>IF(I1195=MIN($I$761:$I$2761),I1195,"")</f>
        <v/>
      </c>
      <c r="K1195" s="247"/>
      <c r="L1195" s="247"/>
      <c r="M1195" s="247"/>
      <c r="N1195" s="247"/>
      <c r="O1195" s="247">
        <v>434</v>
      </c>
      <c r="P1195" s="247">
        <f>$P$755+(O1195*$P$758)</f>
        <v>-317.14285414595412</v>
      </c>
      <c r="Q1195" s="247">
        <f>_xlfn.NORM.DIST(P1195,P$752,P$753,0)</f>
        <v>2.1953350620823212E-4</v>
      </c>
      <c r="R1195" s="247">
        <f>_xlfn.NORM.DIST(P1195,P$752,P$753,1)</f>
        <v>1.1787057388953028E-2</v>
      </c>
      <c r="S1195" s="253">
        <f>IF(OR(R1195&lt;$T$757,R1195&gt;$T$758),Q1195,"")</f>
        <v>2.1953350620823212E-4</v>
      </c>
      <c r="T1195" s="253" t="str">
        <f>IF(AND(R1195&gt;$T$757,R1195&lt;$T$758),Q1195,"")</f>
        <v/>
      </c>
      <c r="U1195" s="253" t="str">
        <f>IF(Q1195=MAX($Q$761:$Q$2761),Q1195,"")</f>
        <v/>
      </c>
      <c r="V1195" s="253">
        <f>_xlfn.NORM.DIST(P1195,$T$753,$T$754,0)</f>
        <v>1.062056632930325E-61</v>
      </c>
      <c r="W1195" s="253" t="str">
        <f>IF(V1195=MAX($V$761:$V$2761),Q1195,"")</f>
        <v/>
      </c>
      <c r="X1195" s="253" t="str">
        <f t="shared" si="197"/>
        <v/>
      </c>
      <c r="AB1195" s="253">
        <v>434</v>
      </c>
      <c r="AC1195" s="253">
        <f t="shared" si="213"/>
        <v>-490.75673755961418</v>
      </c>
      <c r="AD1195" s="253">
        <f t="shared" si="198"/>
        <v>1.4186964214849909E-4</v>
      </c>
      <c r="AE1195" s="253">
        <f t="shared" si="199"/>
        <v>1.1787057388953045E-2</v>
      </c>
      <c r="AF1195" s="253">
        <f>IF(OR(AE1195&lt;$T$757,AE1195&gt;$T$758),AD1195,"")</f>
        <v>1.4186964214849909E-4</v>
      </c>
      <c r="AG1195" s="253" t="str">
        <f t="shared" si="200"/>
        <v/>
      </c>
      <c r="AH1195" s="253" t="str">
        <f t="shared" si="201"/>
        <v/>
      </c>
      <c r="AI1195" s="253">
        <f t="shared" si="202"/>
        <v>1.6490678814644337E-3</v>
      </c>
      <c r="AJ1195" s="253" t="str">
        <f t="shared" si="203"/>
        <v/>
      </c>
      <c r="AK1195" s="253" t="str">
        <f t="shared" si="204"/>
        <v/>
      </c>
      <c r="AO1195" s="253">
        <v>434</v>
      </c>
      <c r="AP1195" s="253">
        <f t="shared" si="205"/>
        <v>-2893.257481100542</v>
      </c>
      <c r="AQ1195" s="253">
        <f t="shared" si="206"/>
        <v>2.4064046561477752E-5</v>
      </c>
      <c r="AR1195" s="253">
        <f t="shared" si="207"/>
        <v>1.1787057388953028E-2</v>
      </c>
      <c r="AS1195" s="253">
        <f>IF(OR(AR1195&lt;$T$757,AR1195&gt;$T$758),AQ1195,"")</f>
        <v>2.4064046561477752E-5</v>
      </c>
      <c r="AT1195" s="253" t="str">
        <f t="shared" si="208"/>
        <v/>
      </c>
      <c r="AU1195" s="253" t="str">
        <f t="shared" si="209"/>
        <v/>
      </c>
      <c r="AV1195" s="253">
        <f t="shared" si="210"/>
        <v>0</v>
      </c>
      <c r="AW1195" s="253">
        <f t="shared" si="211"/>
        <v>2.4064046561477752E-5</v>
      </c>
      <c r="AX1195" s="253" t="str">
        <f t="shared" si="212"/>
        <v/>
      </c>
      <c r="AZ1195" s="259"/>
      <c r="BA1195" s="259">
        <f>BA1194+$BD$753</f>
        <v>2.8096000000000148</v>
      </c>
      <c r="BB1195" s="274">
        <f t="shared" si="195"/>
        <v>0.90203942374454282</v>
      </c>
      <c r="BC1195" s="259">
        <f t="shared" si="196"/>
        <v>5.5341895851679368E-4</v>
      </c>
      <c r="BD1195" s="259" t="str">
        <f t="shared" si="193"/>
        <v/>
      </c>
      <c r="BE1195" s="254" t="str">
        <f t="shared" si="194"/>
        <v/>
      </c>
    </row>
    <row r="1196" spans="1:57" ht="20.100000000000001" customHeight="1" x14ac:dyDescent="0.25">
      <c r="A1196" s="247">
        <v>435</v>
      </c>
      <c r="B1196" s="247">
        <f>$B$755+(A1196*$B$758)</f>
        <v>-5432.5128466027554</v>
      </c>
      <c r="C1196" s="247">
        <f>_xlfn.NORM.DIST($B1196,$B$752,$B$753,0)</f>
        <v>1.290971025494696E-5</v>
      </c>
      <c r="D1196" s="247">
        <f>_xlfn.NORM.DIST($B1196,$B$752,$B$753,1)</f>
        <v>1.1910625418547064E-2</v>
      </c>
      <c r="E1196" s="247">
        <f>IF(OR(D1196&lt;$F$757,D1196&gt;$F$758),C1196,"")</f>
        <v>1.290971025494696E-5</v>
      </c>
      <c r="F1196" s="247" t="str">
        <f>IF(AND(D1196&gt;$F$757,D1196&lt;$F$758),C1196,"")</f>
        <v/>
      </c>
      <c r="G1196" s="247" t="str">
        <f>IF(C1196=MAX($C$761:$C$2761),C1196,"")</f>
        <v/>
      </c>
      <c r="H1196" s="247">
        <f>_xlfn.NORM.DIST(B1196,$F$753,$F$754,0)</f>
        <v>0</v>
      </c>
      <c r="I1196" s="247">
        <f>IF(H1196=MAX($H$761:$H$2761),C1196,"")</f>
        <v>1.290971025494696E-5</v>
      </c>
      <c r="J1196" s="247" t="str">
        <f>IF(I1196=MIN($I$761:$I$2761),I1196,"")</f>
        <v/>
      </c>
      <c r="K1196" s="247"/>
      <c r="L1196" s="247"/>
      <c r="M1196" s="247"/>
      <c r="N1196" s="247"/>
      <c r="O1196" s="247">
        <v>435</v>
      </c>
      <c r="P1196" s="247">
        <f>$P$755+(O1196*$P$758)</f>
        <v>-316.58253108209203</v>
      </c>
      <c r="Q1196" s="247">
        <f>_xlfn.NORM.DIST(P1196,P$752,P$753,0)</f>
        <v>2.2152885873457387E-4</v>
      </c>
      <c r="R1196" s="247">
        <f>_xlfn.NORM.DIST(P1196,P$752,P$753,1)</f>
        <v>1.1910625418547057E-2</v>
      </c>
      <c r="S1196" s="253">
        <f>IF(OR(R1196&lt;$T$757,R1196&gt;$T$758),Q1196,"")</f>
        <v>2.2152885873457387E-4</v>
      </c>
      <c r="T1196" s="253" t="str">
        <f>IF(AND(R1196&gt;$T$757,R1196&lt;$T$758),Q1196,"")</f>
        <v/>
      </c>
      <c r="U1196" s="253" t="str">
        <f>IF(Q1196=MAX($Q$761:$Q$2761),Q1196,"")</f>
        <v/>
      </c>
      <c r="V1196" s="253">
        <f>_xlfn.NORM.DIST(P1196,$T$753,$T$754,0)</f>
        <v>9.9460014345098099E-62</v>
      </c>
      <c r="W1196" s="253" t="str">
        <f>IF(V1196=MAX($V$761:$V$2761),Q1196,"")</f>
        <v/>
      </c>
      <c r="X1196" s="253" t="str">
        <f t="shared" si="197"/>
        <v/>
      </c>
      <c r="AB1196" s="253">
        <v>435</v>
      </c>
      <c r="AC1196" s="253">
        <f t="shared" si="213"/>
        <v>-489.88967618583399</v>
      </c>
      <c r="AD1196" s="253">
        <f t="shared" si="198"/>
        <v>1.4315910339640384E-4</v>
      </c>
      <c r="AE1196" s="253">
        <f t="shared" si="199"/>
        <v>1.1910625418547057E-2</v>
      </c>
      <c r="AF1196" s="253">
        <f>IF(OR(AE1196&lt;$T$757,AE1196&gt;$T$758),AD1196,"")</f>
        <v>1.4315910339640384E-4</v>
      </c>
      <c r="AG1196" s="253" t="str">
        <f t="shared" si="200"/>
        <v/>
      </c>
      <c r="AH1196" s="253" t="str">
        <f t="shared" si="201"/>
        <v/>
      </c>
      <c r="AI1196" s="253">
        <f t="shared" si="202"/>
        <v>1.6521485497621078E-3</v>
      </c>
      <c r="AJ1196" s="253" t="str">
        <f t="shared" si="203"/>
        <v/>
      </c>
      <c r="AK1196" s="253" t="str">
        <f t="shared" si="204"/>
        <v/>
      </c>
      <c r="AO1196" s="253">
        <v>435</v>
      </c>
      <c r="AP1196" s="253">
        <f t="shared" si="205"/>
        <v>-2888.1457187664419</v>
      </c>
      <c r="AQ1196" s="253">
        <f t="shared" si="206"/>
        <v>2.4282766049585926E-5</v>
      </c>
      <c r="AR1196" s="253">
        <f t="shared" si="207"/>
        <v>1.1910625418547064E-2</v>
      </c>
      <c r="AS1196" s="253">
        <f>IF(OR(AR1196&lt;$T$757,AR1196&gt;$T$758),AQ1196,"")</f>
        <v>2.4282766049585926E-5</v>
      </c>
      <c r="AT1196" s="253" t="str">
        <f t="shared" si="208"/>
        <v/>
      </c>
      <c r="AU1196" s="253" t="str">
        <f t="shared" si="209"/>
        <v/>
      </c>
      <c r="AV1196" s="253">
        <f t="shared" si="210"/>
        <v>0</v>
      </c>
      <c r="AW1196" s="253">
        <f t="shared" si="211"/>
        <v>2.4282766049585926E-5</v>
      </c>
      <c r="AX1196" s="253" t="str">
        <f t="shared" si="212"/>
        <v/>
      </c>
      <c r="AZ1196" s="259"/>
      <c r="BA1196" s="259">
        <f>BA1195+$BD$753</f>
        <v>2.8160000000000149</v>
      </c>
      <c r="BB1196" s="274">
        <f t="shared" si="195"/>
        <v>0.90148600478602603</v>
      </c>
      <c r="BC1196" s="259">
        <f t="shared" si="196"/>
        <v>5.5479415076320482E-4</v>
      </c>
      <c r="BD1196" s="259" t="str">
        <f t="shared" si="193"/>
        <v/>
      </c>
      <c r="BE1196" s="254" t="str">
        <f t="shared" si="194"/>
        <v/>
      </c>
    </row>
    <row r="1197" spans="1:57" ht="20.100000000000001" customHeight="1" x14ac:dyDescent="0.25">
      <c r="A1197" s="247">
        <v>436</v>
      </c>
      <c r="B1197" s="247">
        <f>$B$755+(A1197*$B$758)</f>
        <v>-5422.8977796176187</v>
      </c>
      <c r="C1197" s="247">
        <f>_xlfn.NORM.DIST($B1197,$B$752,$B$753,0)</f>
        <v>1.3026838914747747E-5</v>
      </c>
      <c r="D1197" s="247">
        <f>_xlfn.NORM.DIST($B1197,$B$752,$B$753,1)</f>
        <v>1.2035315565963246E-2</v>
      </c>
      <c r="E1197" s="247">
        <f>IF(OR(D1197&lt;$F$757,D1197&gt;$F$758),C1197,"")</f>
        <v>1.3026838914747747E-5</v>
      </c>
      <c r="F1197" s="247" t="str">
        <f>IF(AND(D1197&gt;$F$757,D1197&lt;$F$758),C1197,"")</f>
        <v/>
      </c>
      <c r="G1197" s="247" t="str">
        <f>IF(C1197=MAX($C$761:$C$2761),C1197,"")</f>
        <v/>
      </c>
      <c r="H1197" s="247">
        <f>_xlfn.NORM.DIST(B1197,$F$753,$F$754,0)</f>
        <v>0</v>
      </c>
      <c r="I1197" s="247">
        <f>IF(H1197=MAX($H$761:$H$2761),C1197,"")</f>
        <v>1.3026838914747747E-5</v>
      </c>
      <c r="J1197" s="247" t="str">
        <f>IF(I1197=MIN($I$761:$I$2761),I1197,"")</f>
        <v/>
      </c>
      <c r="K1197" s="247"/>
      <c r="L1197" s="247"/>
      <c r="M1197" s="247"/>
      <c r="N1197" s="247"/>
      <c r="O1197" s="247">
        <v>436</v>
      </c>
      <c r="P1197" s="247">
        <f>$P$755+(O1197*$P$758)</f>
        <v>-316.02220801822989</v>
      </c>
      <c r="Q1197" s="247">
        <f>_xlfn.NORM.DIST(P1197,P$752,P$753,0)</f>
        <v>2.2353877048459492E-4</v>
      </c>
      <c r="R1197" s="247">
        <f>_xlfn.NORM.DIST(P1197,P$752,P$753,1)</f>
        <v>1.2035315565963271E-2</v>
      </c>
      <c r="S1197" s="253">
        <f>IF(OR(R1197&lt;$T$757,R1197&gt;$T$758),Q1197,"")</f>
        <v>2.2353877048459492E-4</v>
      </c>
      <c r="T1197" s="253" t="str">
        <f>IF(AND(R1197&gt;$T$757,R1197&lt;$T$758),Q1197,"")</f>
        <v/>
      </c>
      <c r="U1197" s="253" t="str">
        <f>IF(Q1197=MAX($Q$761:$Q$2761),Q1197,"")</f>
        <v/>
      </c>
      <c r="V1197" s="253">
        <f>_xlfn.NORM.DIST(P1197,$T$753,$T$754,0)</f>
        <v>9.3141324778401616E-62</v>
      </c>
      <c r="W1197" s="253" t="str">
        <f>IF(V1197=MAX($V$761:$V$2761),Q1197,"")</f>
        <v/>
      </c>
      <c r="X1197" s="253" t="str">
        <f t="shared" si="197"/>
        <v/>
      </c>
      <c r="AB1197" s="253">
        <v>436</v>
      </c>
      <c r="AC1197" s="253">
        <f t="shared" si="213"/>
        <v>-489.02261481205375</v>
      </c>
      <c r="AD1197" s="253">
        <f t="shared" si="198"/>
        <v>1.4445797328488025E-4</v>
      </c>
      <c r="AE1197" s="253">
        <f t="shared" si="199"/>
        <v>1.2035315565963246E-2</v>
      </c>
      <c r="AF1197" s="253">
        <f>IF(OR(AE1197&lt;$T$757,AE1197&gt;$T$758),AD1197,"")</f>
        <v>1.4445797328488025E-4</v>
      </c>
      <c r="AG1197" s="253" t="str">
        <f t="shared" si="200"/>
        <v/>
      </c>
      <c r="AH1197" s="253" t="str">
        <f t="shared" si="201"/>
        <v/>
      </c>
      <c r="AI1197" s="253">
        <f t="shared" si="202"/>
        <v>1.6552084895918246E-3</v>
      </c>
      <c r="AJ1197" s="253" t="str">
        <f t="shared" si="203"/>
        <v/>
      </c>
      <c r="AK1197" s="253" t="str">
        <f t="shared" si="204"/>
        <v/>
      </c>
      <c r="AO1197" s="253">
        <v>436</v>
      </c>
      <c r="AP1197" s="253">
        <f t="shared" si="205"/>
        <v>-2883.0339564323422</v>
      </c>
      <c r="AQ1197" s="253">
        <f t="shared" si="206"/>
        <v>2.4503081439124134E-5</v>
      </c>
      <c r="AR1197" s="253">
        <f t="shared" si="207"/>
        <v>1.2035315565963246E-2</v>
      </c>
      <c r="AS1197" s="253">
        <f>IF(OR(AR1197&lt;$T$757,AR1197&gt;$T$758),AQ1197,"")</f>
        <v>2.4503081439124134E-5</v>
      </c>
      <c r="AT1197" s="253" t="str">
        <f t="shared" si="208"/>
        <v/>
      </c>
      <c r="AU1197" s="253" t="str">
        <f t="shared" si="209"/>
        <v/>
      </c>
      <c r="AV1197" s="253">
        <f t="shared" si="210"/>
        <v>0</v>
      </c>
      <c r="AW1197" s="253">
        <f t="shared" si="211"/>
        <v>2.4503081439124134E-5</v>
      </c>
      <c r="AX1197" s="253" t="str">
        <f t="shared" si="212"/>
        <v/>
      </c>
      <c r="AZ1197" s="259"/>
      <c r="BA1197" s="259">
        <f>BA1196+$BD$753</f>
        <v>2.8224000000000151</v>
      </c>
      <c r="BB1197" s="274">
        <f t="shared" si="195"/>
        <v>0.90093121063526282</v>
      </c>
      <c r="BC1197" s="259">
        <f t="shared" si="196"/>
        <v>5.5616559457360992E-4</v>
      </c>
      <c r="BD1197" s="259" t="str">
        <f t="shared" si="193"/>
        <v/>
      </c>
      <c r="BE1197" s="254" t="str">
        <f t="shared" si="194"/>
        <v/>
      </c>
    </row>
    <row r="1198" spans="1:57" ht="20.100000000000001" customHeight="1" x14ac:dyDescent="0.25">
      <c r="A1198" s="248">
        <v>437</v>
      </c>
      <c r="B1198" s="247">
        <f>$B$755+(A1198*$B$758)</f>
        <v>-5413.282712632481</v>
      </c>
      <c r="C1198" s="247">
        <f>_xlfn.NORM.DIST($B1198,$B$752,$B$753,0)</f>
        <v>1.3144819953721814E-5</v>
      </c>
      <c r="D1198" s="247">
        <f>_xlfn.NORM.DIST($B1198,$B$752,$B$753,1)</f>
        <v>1.216113600798171E-2</v>
      </c>
      <c r="E1198" s="247">
        <f>IF(OR(D1198&lt;$F$757,D1198&gt;$F$758),C1198,"")</f>
        <v>1.3144819953721814E-5</v>
      </c>
      <c r="F1198" s="247" t="str">
        <f>IF(AND(D1198&gt;$F$757,D1198&lt;$F$758),C1198,"")</f>
        <v/>
      </c>
      <c r="G1198" s="247" t="str">
        <f>IF(C1198=MAX($C$761:$C$2761),C1198,"")</f>
        <v/>
      </c>
      <c r="H1198" s="247">
        <f>_xlfn.NORM.DIST(B1198,$F$753,$F$754,0)</f>
        <v>0</v>
      </c>
      <c r="I1198" s="247">
        <f>IF(H1198=MAX($H$761:$H$2761),C1198,"")</f>
        <v>1.3144819953721814E-5</v>
      </c>
      <c r="J1198" s="247" t="str">
        <f>IF(I1198=MIN($I$761:$I$2761),I1198,"")</f>
        <v/>
      </c>
      <c r="K1198" s="247"/>
      <c r="L1198" s="247"/>
      <c r="M1198" s="247"/>
      <c r="N1198" s="247"/>
      <c r="O1198" s="248">
        <v>437</v>
      </c>
      <c r="P1198" s="247">
        <f>$P$755+(O1198*$P$758)</f>
        <v>-315.46188495436775</v>
      </c>
      <c r="Q1198" s="247">
        <f>_xlfn.NORM.DIST(P1198,P$752,P$753,0)</f>
        <v>2.2556330894441272E-4</v>
      </c>
      <c r="R1198" s="247">
        <f>_xlfn.NORM.DIST(P1198,P$752,P$753,1)</f>
        <v>1.2161136007981722E-2</v>
      </c>
      <c r="S1198" s="253">
        <f>IF(OR(R1198&lt;$T$757,R1198&gt;$T$758),Q1198,"")</f>
        <v>2.2556330894441272E-4</v>
      </c>
      <c r="T1198" s="253" t="str">
        <f>IF(AND(R1198&gt;$T$757,R1198&lt;$T$758),Q1198,"")</f>
        <v/>
      </c>
      <c r="U1198" s="253" t="str">
        <f>IF(Q1198=MAX($Q$761:$Q$2761),Q1198,"")</f>
        <v/>
      </c>
      <c r="V1198" s="253">
        <f>_xlfn.NORM.DIST(P1198,$T$753,$T$754,0)</f>
        <v>8.7222665659221614E-62</v>
      </c>
      <c r="W1198" s="253" t="str">
        <f>IF(V1198=MAX($V$761:$V$2761),Q1198,"")</f>
        <v/>
      </c>
      <c r="X1198" s="253" t="str">
        <f t="shared" si="197"/>
        <v/>
      </c>
      <c r="AB1198" s="259">
        <v>437</v>
      </c>
      <c r="AC1198" s="253">
        <f t="shared" si="213"/>
        <v>-488.1555534382735</v>
      </c>
      <c r="AD1198" s="253">
        <f t="shared" si="198"/>
        <v>1.4576629542563713E-4</v>
      </c>
      <c r="AE1198" s="253">
        <f t="shared" si="199"/>
        <v>1.216113600798171E-2</v>
      </c>
      <c r="AF1198" s="253">
        <f>IF(OR(AE1198&lt;$T$757,AE1198&gt;$T$758),AD1198,"")</f>
        <v>1.4576629542563713E-4</v>
      </c>
      <c r="AG1198" s="253" t="str">
        <f t="shared" si="200"/>
        <v/>
      </c>
      <c r="AH1198" s="253" t="str">
        <f t="shared" si="201"/>
        <v/>
      </c>
      <c r="AI1198" s="253">
        <f t="shared" si="202"/>
        <v>1.6582475645544772E-3</v>
      </c>
      <c r="AJ1198" s="253" t="str">
        <f t="shared" si="203"/>
        <v/>
      </c>
      <c r="AK1198" s="253" t="str">
        <f t="shared" si="204"/>
        <v/>
      </c>
      <c r="AO1198" s="259">
        <v>437</v>
      </c>
      <c r="AP1198" s="253">
        <f t="shared" si="205"/>
        <v>-2877.922194098242</v>
      </c>
      <c r="AQ1198" s="253">
        <f t="shared" si="206"/>
        <v>2.4725000127546815E-5</v>
      </c>
      <c r="AR1198" s="253">
        <f t="shared" si="207"/>
        <v>1.2161136007981722E-2</v>
      </c>
      <c r="AS1198" s="253">
        <f>IF(OR(AR1198&lt;$T$757,AR1198&gt;$T$758),AQ1198,"")</f>
        <v>2.4725000127546815E-5</v>
      </c>
      <c r="AT1198" s="253" t="str">
        <f t="shared" si="208"/>
        <v/>
      </c>
      <c r="AU1198" s="253" t="str">
        <f t="shared" si="209"/>
        <v/>
      </c>
      <c r="AV1198" s="253">
        <f t="shared" si="210"/>
        <v>0</v>
      </c>
      <c r="AW1198" s="253">
        <f t="shared" si="211"/>
        <v>2.4725000127546815E-5</v>
      </c>
      <c r="AX1198" s="253" t="str">
        <f t="shared" si="212"/>
        <v/>
      </c>
      <c r="AZ1198" s="259"/>
      <c r="BA1198" s="259">
        <f>BA1197+$BD$753</f>
        <v>2.8288000000000153</v>
      </c>
      <c r="BB1198" s="274">
        <f t="shared" si="195"/>
        <v>0.90037504504068921</v>
      </c>
      <c r="BC1198" s="259">
        <f t="shared" si="196"/>
        <v>5.575332778021691E-4</v>
      </c>
      <c r="BD1198" s="259" t="str">
        <f t="shared" si="193"/>
        <v/>
      </c>
      <c r="BE1198" s="254" t="str">
        <f t="shared" si="194"/>
        <v/>
      </c>
    </row>
    <row r="1199" spans="1:57" ht="20.100000000000001" customHeight="1" x14ac:dyDescent="0.25">
      <c r="A1199" s="247">
        <v>438</v>
      </c>
      <c r="B1199" s="247">
        <f>$B$755+(A1199*$B$758)</f>
        <v>-5403.6676456473433</v>
      </c>
      <c r="C1199" s="247">
        <f>_xlfn.NORM.DIST($B1199,$B$752,$B$753,0)</f>
        <v>1.3263657299209004E-5</v>
      </c>
      <c r="D1199" s="247">
        <f>_xlfn.NORM.DIST($B1199,$B$752,$B$753,1)</f>
        <v>1.2288094959170577E-2</v>
      </c>
      <c r="E1199" s="247">
        <f>IF(OR(D1199&lt;$F$757,D1199&gt;$F$758),C1199,"")</f>
        <v>1.3263657299209004E-5</v>
      </c>
      <c r="F1199" s="247" t="str">
        <f>IF(AND(D1199&gt;$F$757,D1199&lt;$F$758),C1199,"")</f>
        <v/>
      </c>
      <c r="G1199" s="247" t="str">
        <f>IF(C1199=MAX($C$761:$C$2761),C1199,"")</f>
        <v/>
      </c>
      <c r="H1199" s="247">
        <f>_xlfn.NORM.DIST(B1199,$F$753,$F$754,0)</f>
        <v>0</v>
      </c>
      <c r="I1199" s="247">
        <f>IF(H1199=MAX($H$761:$H$2761),C1199,"")</f>
        <v>1.3263657299209004E-5</v>
      </c>
      <c r="J1199" s="247" t="str">
        <f>IF(I1199=MIN($I$761:$I$2761),I1199,"")</f>
        <v/>
      </c>
      <c r="K1199" s="247"/>
      <c r="L1199" s="247"/>
      <c r="M1199" s="247"/>
      <c r="N1199" s="247"/>
      <c r="O1199" s="247">
        <v>438</v>
      </c>
      <c r="P1199" s="247">
        <f>$P$755+(O1199*$P$758)</f>
        <v>-314.90156189050566</v>
      </c>
      <c r="Q1199" s="247">
        <f>_xlfn.NORM.DIST(P1199,P$752,P$753,0)</f>
        <v>2.2760254150664124E-4</v>
      </c>
      <c r="R1199" s="247">
        <f>_xlfn.NORM.DIST(P1199,P$752,P$753,1)</f>
        <v>1.2288094959170597E-2</v>
      </c>
      <c r="S1199" s="253">
        <f>IF(OR(R1199&lt;$T$757,R1199&gt;$T$758),Q1199,"")</f>
        <v>2.2760254150664124E-4</v>
      </c>
      <c r="T1199" s="253" t="str">
        <f>IF(AND(R1199&gt;$T$757,R1199&lt;$T$758),Q1199,"")</f>
        <v/>
      </c>
      <c r="U1199" s="253" t="str">
        <f>IF(Q1199=MAX($Q$761:$Q$2761),Q1199,"")</f>
        <v/>
      </c>
      <c r="V1199" s="253">
        <f>_xlfn.NORM.DIST(P1199,$T$753,$T$754,0)</f>
        <v>8.1678800458119672E-62</v>
      </c>
      <c r="W1199" s="253" t="str">
        <f>IF(V1199=MAX($V$761:$V$2761),Q1199,"")</f>
        <v/>
      </c>
      <c r="X1199" s="253" t="str">
        <f t="shared" si="197"/>
        <v/>
      </c>
      <c r="AB1199" s="253">
        <v>438</v>
      </c>
      <c r="AC1199" s="253">
        <f t="shared" si="213"/>
        <v>-487.28849206449325</v>
      </c>
      <c r="AD1199" s="253">
        <f t="shared" si="198"/>
        <v>1.4708411336995821E-4</v>
      </c>
      <c r="AE1199" s="253">
        <f t="shared" si="199"/>
        <v>1.2288094959170577E-2</v>
      </c>
      <c r="AF1199" s="253">
        <f>IF(OR(AE1199&lt;$T$757,AE1199&gt;$T$758),AD1199,"")</f>
        <v>1.4708411336995821E-4</v>
      </c>
      <c r="AG1199" s="253" t="str">
        <f t="shared" si="200"/>
        <v/>
      </c>
      <c r="AH1199" s="253" t="str">
        <f t="shared" si="201"/>
        <v/>
      </c>
      <c r="AI1199" s="253">
        <f t="shared" si="202"/>
        <v>1.6612656390018565E-3</v>
      </c>
      <c r="AJ1199" s="253" t="str">
        <f t="shared" si="203"/>
        <v/>
      </c>
      <c r="AK1199" s="253" t="str">
        <f t="shared" si="204"/>
        <v/>
      </c>
      <c r="AO1199" s="253">
        <v>438</v>
      </c>
      <c r="AP1199" s="253">
        <f t="shared" si="205"/>
        <v>-2872.8104317641423</v>
      </c>
      <c r="AQ1199" s="253">
        <f t="shared" si="206"/>
        <v>2.4948529502058779E-5</v>
      </c>
      <c r="AR1199" s="253">
        <f t="shared" si="207"/>
        <v>1.2288094959170577E-2</v>
      </c>
      <c r="AS1199" s="253">
        <f>IF(OR(AR1199&lt;$T$757,AR1199&gt;$T$758),AQ1199,"")</f>
        <v>2.4948529502058779E-5</v>
      </c>
      <c r="AT1199" s="253" t="str">
        <f t="shared" si="208"/>
        <v/>
      </c>
      <c r="AU1199" s="253" t="str">
        <f t="shared" si="209"/>
        <v/>
      </c>
      <c r="AV1199" s="253">
        <f t="shared" si="210"/>
        <v>0</v>
      </c>
      <c r="AW1199" s="253">
        <f t="shared" si="211"/>
        <v>2.4948529502058779E-5</v>
      </c>
      <c r="AX1199" s="253" t="str">
        <f t="shared" si="212"/>
        <v/>
      </c>
      <c r="AZ1199" s="259"/>
      <c r="BA1199" s="259">
        <f>BA1198+$BD$753</f>
        <v>2.8352000000000155</v>
      </c>
      <c r="BB1199" s="274">
        <f t="shared" si="195"/>
        <v>0.89981751176288705</v>
      </c>
      <c r="BC1199" s="259">
        <f t="shared" si="196"/>
        <v>5.588971884376015E-4</v>
      </c>
      <c r="BD1199" s="259" t="str">
        <f t="shared" si="193"/>
        <v/>
      </c>
      <c r="BE1199" s="254" t="str">
        <f t="shared" si="194"/>
        <v/>
      </c>
    </row>
    <row r="1200" spans="1:57" ht="20.100000000000001" customHeight="1" x14ac:dyDescent="0.25">
      <c r="A1200" s="247">
        <v>439</v>
      </c>
      <c r="B1200" s="247">
        <f>$B$755+(A1200*$B$758)</f>
        <v>-5394.0525786622056</v>
      </c>
      <c r="C1200" s="247">
        <f>_xlfn.NORM.DIST($B1200,$B$752,$B$753,0)</f>
        <v>1.3383354872798309E-5</v>
      </c>
      <c r="D1200" s="247">
        <f>_xlfn.NORM.DIST($B1200,$B$752,$B$753,1)</f>
        <v>1.2416200671832243E-2</v>
      </c>
      <c r="E1200" s="247">
        <f>IF(OR(D1200&lt;$F$757,D1200&gt;$F$758),C1200,"")</f>
        <v>1.3383354872798309E-5</v>
      </c>
      <c r="F1200" s="247" t="str">
        <f>IF(AND(D1200&gt;$F$757,D1200&lt;$F$758),C1200,"")</f>
        <v/>
      </c>
      <c r="G1200" s="247" t="str">
        <f>IF(C1200=MAX($C$761:$C$2761),C1200,"")</f>
        <v/>
      </c>
      <c r="H1200" s="247">
        <f>_xlfn.NORM.DIST(B1200,$F$753,$F$754,0)</f>
        <v>0</v>
      </c>
      <c r="I1200" s="247">
        <f>IF(H1200=MAX($H$761:$H$2761),C1200,"")</f>
        <v>1.3383354872798309E-5</v>
      </c>
      <c r="J1200" s="247" t="str">
        <f>IF(I1200=MIN($I$761:$I$2761),I1200,"")</f>
        <v/>
      </c>
      <c r="K1200" s="247"/>
      <c r="L1200" s="247"/>
      <c r="M1200" s="247"/>
      <c r="N1200" s="247"/>
      <c r="O1200" s="247">
        <v>439</v>
      </c>
      <c r="P1200" s="247">
        <f>$P$755+(O1200*$P$758)</f>
        <v>-314.34123882664358</v>
      </c>
      <c r="Q1200" s="247">
        <f>_xlfn.NORM.DIST(P1200,P$752,P$753,0)</f>
        <v>2.2965653546520994E-4</v>
      </c>
      <c r="R1200" s="247">
        <f>_xlfn.NORM.DIST(P1200,P$752,P$753,1)</f>
        <v>1.2416200671832243E-2</v>
      </c>
      <c r="S1200" s="253">
        <f>IF(OR(R1200&lt;$T$757,R1200&gt;$T$758),Q1200,"")</f>
        <v>2.2965653546520994E-4</v>
      </c>
      <c r="T1200" s="253" t="str">
        <f>IF(AND(R1200&gt;$T$757,R1200&lt;$T$758),Q1200,"")</f>
        <v/>
      </c>
      <c r="U1200" s="253" t="str">
        <f>IF(Q1200=MAX($Q$761:$Q$2761),Q1200,"")</f>
        <v/>
      </c>
      <c r="V1200" s="253">
        <f>_xlfn.NORM.DIST(P1200,$T$753,$T$754,0)</f>
        <v>7.6486079070005315E-62</v>
      </c>
      <c r="W1200" s="253" t="str">
        <f>IF(V1200=MAX($V$761:$V$2761),Q1200,"")</f>
        <v/>
      </c>
      <c r="X1200" s="253" t="str">
        <f t="shared" si="197"/>
        <v/>
      </c>
      <c r="AB1200" s="253">
        <v>439</v>
      </c>
      <c r="AC1200" s="253">
        <f t="shared" si="213"/>
        <v>-486.42143069071301</v>
      </c>
      <c r="AD1200" s="253">
        <f t="shared" si="198"/>
        <v>1.484114706053542E-4</v>
      </c>
      <c r="AE1200" s="253">
        <f t="shared" si="199"/>
        <v>1.2416200671832243E-2</v>
      </c>
      <c r="AF1200" s="253">
        <f>IF(OR(AE1200&lt;$T$757,AE1200&gt;$T$758),AD1200,"")</f>
        <v>1.484114706053542E-4</v>
      </c>
      <c r="AG1200" s="253" t="str">
        <f t="shared" si="200"/>
        <v/>
      </c>
      <c r="AH1200" s="253" t="str">
        <f t="shared" si="201"/>
        <v/>
      </c>
      <c r="AI1200" s="253">
        <f t="shared" si="202"/>
        <v>1.664262578046718E-3</v>
      </c>
      <c r="AJ1200" s="253" t="str">
        <f t="shared" si="203"/>
        <v/>
      </c>
      <c r="AK1200" s="253" t="str">
        <f t="shared" si="204"/>
        <v/>
      </c>
      <c r="AO1200" s="253">
        <v>439</v>
      </c>
      <c r="AP1200" s="253">
        <f t="shared" si="205"/>
        <v>-2867.6986694300426</v>
      </c>
      <c r="AQ1200" s="253">
        <f t="shared" si="206"/>
        <v>2.5173676939047793E-5</v>
      </c>
      <c r="AR1200" s="253">
        <f t="shared" si="207"/>
        <v>1.2416200671832243E-2</v>
      </c>
      <c r="AS1200" s="253">
        <f>IF(OR(AR1200&lt;$T$757,AR1200&gt;$T$758),AQ1200,"")</f>
        <v>2.5173676939047793E-5</v>
      </c>
      <c r="AT1200" s="253" t="str">
        <f t="shared" si="208"/>
        <v/>
      </c>
      <c r="AU1200" s="253" t="str">
        <f t="shared" si="209"/>
        <v/>
      </c>
      <c r="AV1200" s="253">
        <f t="shared" si="210"/>
        <v>0</v>
      </c>
      <c r="AW1200" s="253">
        <f t="shared" si="211"/>
        <v>2.5173676939047793E-5</v>
      </c>
      <c r="AX1200" s="253" t="str">
        <f t="shared" si="212"/>
        <v/>
      </c>
      <c r="AZ1200" s="259"/>
      <c r="BA1200" s="259">
        <f>BA1199+$BD$753</f>
        <v>2.8416000000000157</v>
      </c>
      <c r="BB1200" s="274">
        <f t="shared" si="195"/>
        <v>0.89925861457444944</v>
      </c>
      <c r="BC1200" s="259">
        <f t="shared" si="196"/>
        <v>5.6025731460196404E-4</v>
      </c>
      <c r="BD1200" s="259" t="str">
        <f t="shared" si="193"/>
        <v/>
      </c>
      <c r="BE1200" s="254" t="str">
        <f t="shared" si="194"/>
        <v/>
      </c>
    </row>
    <row r="1201" spans="1:57" ht="20.100000000000001" customHeight="1" x14ac:dyDescent="0.25">
      <c r="A1201" s="247">
        <v>440</v>
      </c>
      <c r="B1201" s="247">
        <f>$B$755+(A1201*$B$758)</f>
        <v>-5384.437511677068</v>
      </c>
      <c r="C1201" s="247">
        <f>_xlfn.NORM.DIST($B1201,$B$752,$B$753,0)</f>
        <v>1.3503916590023774E-5</v>
      </c>
      <c r="D1201" s="247">
        <f>_xlfn.NORM.DIST($B1201,$B$752,$B$753,1)</f>
        <v>1.2545461435946561E-2</v>
      </c>
      <c r="E1201" s="247">
        <f>IF(OR(D1201&lt;$F$757,D1201&gt;$F$758),C1201,"")</f>
        <v>1.3503916590023774E-5</v>
      </c>
      <c r="F1201" s="247" t="str">
        <f>IF(AND(D1201&gt;$F$757,D1201&lt;$F$758),C1201,"")</f>
        <v/>
      </c>
      <c r="G1201" s="247" t="str">
        <f>IF(C1201=MAX($C$761:$C$2761),C1201,"")</f>
        <v/>
      </c>
      <c r="H1201" s="247">
        <f>_xlfn.NORM.DIST(B1201,$F$753,$F$754,0)</f>
        <v>0</v>
      </c>
      <c r="I1201" s="247">
        <f>IF(H1201=MAX($H$761:$H$2761),C1201,"")</f>
        <v>1.3503916590023774E-5</v>
      </c>
      <c r="J1201" s="247" t="str">
        <f>IF(I1201=MIN($I$761:$I$2761),I1201,"")</f>
        <v/>
      </c>
      <c r="K1201" s="247"/>
      <c r="L1201" s="247"/>
      <c r="M1201" s="247"/>
      <c r="N1201" s="247"/>
      <c r="O1201" s="247">
        <v>440</v>
      </c>
      <c r="P1201" s="247">
        <f>$P$755+(O1201*$P$758)</f>
        <v>-313.78091576278143</v>
      </c>
      <c r="Q1201" s="247">
        <f>_xlfn.NORM.DIST(P1201,P$752,P$753,0)</f>
        <v>2.3172535801014706E-4</v>
      </c>
      <c r="R1201" s="247">
        <f>_xlfn.NORM.DIST(P1201,P$752,P$753,1)</f>
        <v>1.2545461435946575E-2</v>
      </c>
      <c r="S1201" s="253">
        <f>IF(OR(R1201&lt;$T$757,R1201&gt;$T$758),Q1201,"")</f>
        <v>2.3172535801014706E-4</v>
      </c>
      <c r="T1201" s="253" t="str">
        <f>IF(AND(R1201&gt;$T$757,R1201&lt;$T$758),Q1201,"")</f>
        <v/>
      </c>
      <c r="U1201" s="253" t="str">
        <f>IF(Q1201=MAX($Q$761:$Q$2761),Q1201,"")</f>
        <v/>
      </c>
      <c r="V1201" s="253">
        <f>_xlfn.NORM.DIST(P1201,$T$753,$T$754,0)</f>
        <v>7.1622338446647742E-62</v>
      </c>
      <c r="W1201" s="253" t="str">
        <f>IF(V1201=MAX($V$761:$V$2761),Q1201,"")</f>
        <v/>
      </c>
      <c r="X1201" s="253" t="str">
        <f t="shared" si="197"/>
        <v/>
      </c>
      <c r="AB1201" s="253">
        <v>440</v>
      </c>
      <c r="AC1201" s="253">
        <f t="shared" si="213"/>
        <v>-485.55436931693276</v>
      </c>
      <c r="AD1201" s="253">
        <f t="shared" si="198"/>
        <v>1.4974841055219123E-4</v>
      </c>
      <c r="AE1201" s="253">
        <f t="shared" si="199"/>
        <v>1.2545461435946575E-2</v>
      </c>
      <c r="AF1201" s="253">
        <f>IF(OR(AE1201&lt;$T$757,AE1201&gt;$T$758),AD1201,"")</f>
        <v>1.4974841055219123E-4</v>
      </c>
      <c r="AG1201" s="253" t="str">
        <f t="shared" si="200"/>
        <v/>
      </c>
      <c r="AH1201" s="253" t="str">
        <f t="shared" si="201"/>
        <v/>
      </c>
      <c r="AI1201" s="253">
        <f t="shared" si="202"/>
        <v>1.6672382475728092E-3</v>
      </c>
      <c r="AJ1201" s="253" t="str">
        <f t="shared" si="203"/>
        <v/>
      </c>
      <c r="AK1201" s="253" t="str">
        <f t="shared" si="204"/>
        <v/>
      </c>
      <c r="AO1201" s="253">
        <v>440</v>
      </c>
      <c r="AP1201" s="253">
        <f t="shared" si="205"/>
        <v>-2862.5869070959425</v>
      </c>
      <c r="AQ1201" s="253">
        <f t="shared" si="206"/>
        <v>2.540044980351239E-5</v>
      </c>
      <c r="AR1201" s="253">
        <f t="shared" si="207"/>
        <v>1.2545461435946561E-2</v>
      </c>
      <c r="AS1201" s="253">
        <f>IF(OR(AR1201&lt;$T$757,AR1201&gt;$T$758),AQ1201,"")</f>
        <v>2.540044980351239E-5</v>
      </c>
      <c r="AT1201" s="253" t="str">
        <f t="shared" si="208"/>
        <v/>
      </c>
      <c r="AU1201" s="253" t="str">
        <f t="shared" si="209"/>
        <v/>
      </c>
      <c r="AV1201" s="253">
        <f t="shared" si="210"/>
        <v>0</v>
      </c>
      <c r="AW1201" s="253">
        <f t="shared" si="211"/>
        <v>2.540044980351239E-5</v>
      </c>
      <c r="AX1201" s="253" t="str">
        <f t="shared" si="212"/>
        <v/>
      </c>
      <c r="AZ1201" s="259"/>
      <c r="BA1201" s="259">
        <f>BA1200+$BD$753</f>
        <v>2.8480000000000159</v>
      </c>
      <c r="BB1201" s="274">
        <f t="shared" si="195"/>
        <v>0.89869835725984748</v>
      </c>
      <c r="BC1201" s="259">
        <f t="shared" si="196"/>
        <v>5.616136445509845E-4</v>
      </c>
      <c r="BD1201" s="259" t="str">
        <f t="shared" si="193"/>
        <v/>
      </c>
      <c r="BE1201" s="254" t="str">
        <f t="shared" si="194"/>
        <v/>
      </c>
    </row>
    <row r="1202" spans="1:57" ht="20.100000000000001" customHeight="1" x14ac:dyDescent="0.25">
      <c r="A1202" s="247">
        <v>441</v>
      </c>
      <c r="B1202" s="247">
        <f>$B$755+(A1202*$B$758)</f>
        <v>-5374.8224446919303</v>
      </c>
      <c r="C1202" s="247">
        <f>_xlfn.NORM.DIST($B1202,$B$752,$B$753,0)</f>
        <v>1.3625346360058102E-5</v>
      </c>
      <c r="D1202" s="247">
        <f>_xlfn.NORM.DIST($B1202,$B$752,$B$753,1)</f>
        <v>1.2675885579111167E-2</v>
      </c>
      <c r="E1202" s="247">
        <f>IF(OR(D1202&lt;$F$757,D1202&gt;$F$758),C1202,"")</f>
        <v>1.3625346360058102E-5</v>
      </c>
      <c r="F1202" s="247" t="str">
        <f>IF(AND(D1202&gt;$F$757,D1202&lt;$F$758),C1202,"")</f>
        <v/>
      </c>
      <c r="G1202" s="247" t="str">
        <f>IF(C1202=MAX($C$761:$C$2761),C1202,"")</f>
        <v/>
      </c>
      <c r="H1202" s="247">
        <f>_xlfn.NORM.DIST(B1202,$F$753,$F$754,0)</f>
        <v>0</v>
      </c>
      <c r="I1202" s="247">
        <f>IF(H1202=MAX($H$761:$H$2761),C1202,"")</f>
        <v>1.3625346360058102E-5</v>
      </c>
      <c r="J1202" s="247" t="str">
        <f>IF(I1202=MIN($I$761:$I$2761),I1202,"")</f>
        <v/>
      </c>
      <c r="K1202" s="247"/>
      <c r="L1202" s="247"/>
      <c r="M1202" s="247"/>
      <c r="N1202" s="247"/>
      <c r="O1202" s="247">
        <v>441</v>
      </c>
      <c r="P1202" s="247">
        <f>$P$755+(O1202*$P$758)</f>
        <v>-313.22059269891935</v>
      </c>
      <c r="Q1202" s="247">
        <f>_xlfn.NORM.DIST(P1202,P$752,P$753,0)</f>
        <v>2.3380907622231966E-4</v>
      </c>
      <c r="R1202" s="247">
        <f>_xlfn.NORM.DIST(P1202,P$752,P$753,1)</f>
        <v>1.2675885579111167E-2</v>
      </c>
      <c r="S1202" s="253">
        <f>IF(OR(R1202&lt;$T$757,R1202&gt;$T$758),Q1202,"")</f>
        <v>2.3380907622231966E-4</v>
      </c>
      <c r="T1202" s="253" t="str">
        <f>IF(AND(R1202&gt;$T$757,R1202&lt;$T$758),Q1202,"")</f>
        <v/>
      </c>
      <c r="U1202" s="253" t="str">
        <f>IF(Q1202=MAX($Q$761:$Q$2761),Q1202,"")</f>
        <v/>
      </c>
      <c r="V1202" s="253">
        <f>_xlfn.NORM.DIST(P1202,$T$753,$T$754,0)</f>
        <v>6.706680943047845E-62</v>
      </c>
      <c r="W1202" s="253" t="str">
        <f>IF(V1202=MAX($V$761:$V$2761),Q1202,"")</f>
        <v/>
      </c>
      <c r="X1202" s="253" t="str">
        <f t="shared" si="197"/>
        <v/>
      </c>
      <c r="AB1202" s="253">
        <v>441</v>
      </c>
      <c r="AC1202" s="253">
        <f t="shared" si="213"/>
        <v>-484.68730794315252</v>
      </c>
      <c r="AD1202" s="253">
        <f t="shared" si="198"/>
        <v>1.5109497656029238E-4</v>
      </c>
      <c r="AE1202" s="253">
        <f t="shared" si="199"/>
        <v>1.2675885579111186E-2</v>
      </c>
      <c r="AF1202" s="253">
        <f>IF(OR(AE1202&lt;$T$757,AE1202&gt;$T$758),AD1202,"")</f>
        <v>1.5109497656029238E-4</v>
      </c>
      <c r="AG1202" s="253" t="str">
        <f t="shared" si="200"/>
        <v/>
      </c>
      <c r="AH1202" s="253" t="str">
        <f t="shared" si="201"/>
        <v/>
      </c>
      <c r="AI1202" s="253">
        <f t="shared" si="202"/>
        <v>1.6701925142448494E-3</v>
      </c>
      <c r="AJ1202" s="253" t="str">
        <f t="shared" si="203"/>
        <v/>
      </c>
      <c r="AK1202" s="253" t="str">
        <f t="shared" si="204"/>
        <v/>
      </c>
      <c r="AO1202" s="253">
        <v>441</v>
      </c>
      <c r="AP1202" s="253">
        <f t="shared" si="205"/>
        <v>-2857.4751447618428</v>
      </c>
      <c r="AQ1202" s="253">
        <f t="shared" si="206"/>
        <v>2.5628855448485621E-5</v>
      </c>
      <c r="AR1202" s="253">
        <f t="shared" si="207"/>
        <v>1.2675885579111167E-2</v>
      </c>
      <c r="AS1202" s="253">
        <f>IF(OR(AR1202&lt;$T$757,AR1202&gt;$T$758),AQ1202,"")</f>
        <v>2.5628855448485621E-5</v>
      </c>
      <c r="AT1202" s="253" t="str">
        <f t="shared" si="208"/>
        <v/>
      </c>
      <c r="AU1202" s="253" t="str">
        <f t="shared" si="209"/>
        <v/>
      </c>
      <c r="AV1202" s="253">
        <f t="shared" si="210"/>
        <v>0</v>
      </c>
      <c r="AW1202" s="253">
        <f t="shared" si="211"/>
        <v>2.5628855448485621E-5</v>
      </c>
      <c r="AX1202" s="253" t="str">
        <f t="shared" si="212"/>
        <v/>
      </c>
      <c r="AZ1202" s="259"/>
      <c r="BA1202" s="259">
        <f>BA1201+$BD$753</f>
        <v>2.854400000000016</v>
      </c>
      <c r="BB1202" s="274">
        <f t="shared" si="195"/>
        <v>0.8981367436152965</v>
      </c>
      <c r="BC1202" s="259">
        <f t="shared" si="196"/>
        <v>5.6296616667184107E-4</v>
      </c>
      <c r="BD1202" s="259" t="str">
        <f t="shared" si="193"/>
        <v/>
      </c>
      <c r="BE1202" s="254" t="str">
        <f t="shared" si="194"/>
        <v/>
      </c>
    </row>
    <row r="1203" spans="1:57" ht="20.100000000000001" customHeight="1" x14ac:dyDescent="0.25">
      <c r="A1203" s="247">
        <v>442</v>
      </c>
      <c r="B1203" s="247">
        <f>$B$755+(A1203*$B$758)</f>
        <v>-5365.2073777067926</v>
      </c>
      <c r="C1203" s="247">
        <f>_xlfn.NORM.DIST($B1203,$B$752,$B$753,0)</f>
        <v>1.3747648085404082E-5</v>
      </c>
      <c r="D1203" s="247">
        <f>_xlfn.NORM.DIST($B1203,$B$752,$B$753,1)</f>
        <v>1.2807481466478867E-2</v>
      </c>
      <c r="E1203" s="247">
        <f>IF(OR(D1203&lt;$F$757,D1203&gt;$F$758),C1203,"")</f>
        <v>1.3747648085404082E-5</v>
      </c>
      <c r="F1203" s="247" t="str">
        <f>IF(AND(D1203&gt;$F$757,D1203&lt;$F$758),C1203,"")</f>
        <v/>
      </c>
      <c r="G1203" s="247" t="str">
        <f>IF(C1203=MAX($C$761:$C$2761),C1203,"")</f>
        <v/>
      </c>
      <c r="H1203" s="247">
        <f>_xlfn.NORM.DIST(B1203,$F$753,$F$754,0)</f>
        <v>0</v>
      </c>
      <c r="I1203" s="247">
        <f>IF(H1203=MAX($H$761:$H$2761),C1203,"")</f>
        <v>1.3747648085404082E-5</v>
      </c>
      <c r="J1203" s="247" t="str">
        <f>IF(I1203=MIN($I$761:$I$2761),I1203,"")</f>
        <v/>
      </c>
      <c r="K1203" s="247"/>
      <c r="L1203" s="247"/>
      <c r="M1203" s="247"/>
      <c r="N1203" s="247"/>
      <c r="O1203" s="247">
        <v>442</v>
      </c>
      <c r="P1203" s="247">
        <f>$P$755+(O1203*$P$758)</f>
        <v>-312.66026963505726</v>
      </c>
      <c r="Q1203" s="247">
        <f>_xlfn.NORM.DIST(P1203,P$752,P$753,0)</f>
        <v>2.3590775706814132E-4</v>
      </c>
      <c r="R1203" s="247">
        <f>_xlfn.NORM.DIST(P1203,P$752,P$753,1)</f>
        <v>1.2807481466478867E-2</v>
      </c>
      <c r="S1203" s="253">
        <f>IF(OR(R1203&lt;$T$757,R1203&gt;$T$758),Q1203,"")</f>
        <v>2.3590775706814132E-4</v>
      </c>
      <c r="T1203" s="253" t="str">
        <f>IF(AND(R1203&gt;$T$757,R1203&lt;$T$758),Q1203,"")</f>
        <v/>
      </c>
      <c r="U1203" s="253" t="str">
        <f>IF(Q1203=MAX($Q$761:$Q$2761),Q1203,"")</f>
        <v/>
      </c>
      <c r="V1203" s="253">
        <f>_xlfn.NORM.DIST(P1203,$T$753,$T$754,0)</f>
        <v>6.2800029404231838E-62</v>
      </c>
      <c r="W1203" s="253" t="str">
        <f>IF(V1203=MAX($V$761:$V$2761),Q1203,"")</f>
        <v/>
      </c>
      <c r="X1203" s="253" t="str">
        <f t="shared" si="197"/>
        <v/>
      </c>
      <c r="AB1203" s="253">
        <v>442</v>
      </c>
      <c r="AC1203" s="253">
        <f t="shared" si="213"/>
        <v>-483.82024656937233</v>
      </c>
      <c r="AD1203" s="253">
        <f t="shared" si="198"/>
        <v>1.5245121190551653E-4</v>
      </c>
      <c r="AE1203" s="253">
        <f t="shared" si="199"/>
        <v>1.2807481466478867E-2</v>
      </c>
      <c r="AF1203" s="253">
        <f>IF(OR(AE1203&lt;$T$757,AE1203&gt;$T$758),AD1203,"")</f>
        <v>1.5245121190551653E-4</v>
      </c>
      <c r="AG1203" s="253" t="str">
        <f t="shared" si="200"/>
        <v/>
      </c>
      <c r="AH1203" s="253" t="str">
        <f t="shared" si="201"/>
        <v/>
      </c>
      <c r="AI1203" s="253">
        <f t="shared" si="202"/>
        <v>1.6731252455184677E-3</v>
      </c>
      <c r="AJ1203" s="253" t="str">
        <f t="shared" si="203"/>
        <v/>
      </c>
      <c r="AK1203" s="253" t="str">
        <f t="shared" si="204"/>
        <v/>
      </c>
      <c r="AO1203" s="253">
        <v>442</v>
      </c>
      <c r="AP1203" s="253">
        <f t="shared" si="205"/>
        <v>-2852.3633824277426</v>
      </c>
      <c r="AQ1203" s="253">
        <f t="shared" si="206"/>
        <v>2.5858901214454621E-5</v>
      </c>
      <c r="AR1203" s="253">
        <f t="shared" si="207"/>
        <v>1.2807481466478867E-2</v>
      </c>
      <c r="AS1203" s="253">
        <f>IF(OR(AR1203&lt;$T$757,AR1203&gt;$T$758),AQ1203,"")</f>
        <v>2.5858901214454621E-5</v>
      </c>
      <c r="AT1203" s="253" t="str">
        <f t="shared" si="208"/>
        <v/>
      </c>
      <c r="AU1203" s="253" t="str">
        <f t="shared" si="209"/>
        <v/>
      </c>
      <c r="AV1203" s="253">
        <f t="shared" si="210"/>
        <v>0</v>
      </c>
      <c r="AW1203" s="253">
        <f t="shared" si="211"/>
        <v>2.5858901214454621E-5</v>
      </c>
      <c r="AX1203" s="253" t="str">
        <f t="shared" si="212"/>
        <v/>
      </c>
      <c r="AZ1203" s="259"/>
      <c r="BA1203" s="259">
        <f>BA1202+$BD$753</f>
        <v>2.8608000000000162</v>
      </c>
      <c r="BB1203" s="274">
        <f t="shared" si="195"/>
        <v>0.89757377744862465</v>
      </c>
      <c r="BC1203" s="259">
        <f t="shared" si="196"/>
        <v>5.6431486948438359E-4</v>
      </c>
      <c r="BD1203" s="259" t="str">
        <f t="shared" si="193"/>
        <v/>
      </c>
      <c r="BE1203" s="254" t="str">
        <f t="shared" si="194"/>
        <v/>
      </c>
    </row>
    <row r="1204" spans="1:57" ht="20.100000000000001" customHeight="1" x14ac:dyDescent="0.25">
      <c r="A1204" s="248">
        <v>443</v>
      </c>
      <c r="B1204" s="247">
        <f>$B$755+(A1204*$B$758)</f>
        <v>-5355.5923107216549</v>
      </c>
      <c r="C1204" s="247">
        <f>_xlfn.NORM.DIST($B1204,$B$752,$B$753,0)</f>
        <v>1.3870825661583709E-5</v>
      </c>
      <c r="D1204" s="247">
        <f>_xlfn.NORM.DIST($B1204,$B$752,$B$753,1)</f>
        <v>1.2940257500691939E-2</v>
      </c>
      <c r="E1204" s="247">
        <f>IF(OR(D1204&lt;$F$757,D1204&gt;$F$758),C1204,"")</f>
        <v>1.3870825661583709E-5</v>
      </c>
      <c r="F1204" s="247" t="str">
        <f>IF(AND(D1204&gt;$F$757,D1204&lt;$F$758),C1204,"")</f>
        <v/>
      </c>
      <c r="G1204" s="247" t="str">
        <f>IF(C1204=MAX($C$761:$C$2761),C1204,"")</f>
        <v/>
      </c>
      <c r="H1204" s="247">
        <f>_xlfn.NORM.DIST(B1204,$F$753,$F$754,0)</f>
        <v>0</v>
      </c>
      <c r="I1204" s="247">
        <f>IF(H1204=MAX($H$761:$H$2761),C1204,"")</f>
        <v>1.3870825661583709E-5</v>
      </c>
      <c r="J1204" s="247" t="str">
        <f>IF(I1204=MIN($I$761:$I$2761),I1204,"")</f>
        <v/>
      </c>
      <c r="K1204" s="247"/>
      <c r="L1204" s="247"/>
      <c r="M1204" s="247"/>
      <c r="N1204" s="247"/>
      <c r="O1204" s="248">
        <v>443</v>
      </c>
      <c r="P1204" s="247">
        <f>$P$755+(O1204*$P$758)</f>
        <v>-312.09994657119512</v>
      </c>
      <c r="Q1204" s="247">
        <f>_xlfn.NORM.DIST(P1204,P$752,P$753,0)</f>
        <v>2.3802146739423553E-4</v>
      </c>
      <c r="R1204" s="247">
        <f>_xlfn.NORM.DIST(P1204,P$752,P$753,1)</f>
        <v>1.2940257500691962E-2</v>
      </c>
      <c r="S1204" s="253">
        <f>IF(OR(R1204&lt;$T$757,R1204&gt;$T$758),Q1204,"")</f>
        <v>2.3802146739423553E-4</v>
      </c>
      <c r="T1204" s="253" t="str">
        <f>IF(AND(R1204&gt;$T$757,R1204&lt;$T$758),Q1204,"")</f>
        <v/>
      </c>
      <c r="U1204" s="253" t="str">
        <f>IF(Q1204=MAX($Q$761:$Q$2761),Q1204,"")</f>
        <v/>
      </c>
      <c r="V1204" s="253">
        <f>_xlfn.NORM.DIST(P1204,$T$753,$T$754,0)</f>
        <v>5.8803760394565084E-62</v>
      </c>
      <c r="W1204" s="253" t="str">
        <f>IF(V1204=MAX($V$761:$V$2761),Q1204,"")</f>
        <v/>
      </c>
      <c r="X1204" s="253" t="str">
        <f t="shared" si="197"/>
        <v/>
      </c>
      <c r="AB1204" s="259">
        <v>443</v>
      </c>
      <c r="AC1204" s="253">
        <f t="shared" si="213"/>
        <v>-482.95318519559208</v>
      </c>
      <c r="AD1204" s="253">
        <f t="shared" si="198"/>
        <v>1.5381715978631118E-4</v>
      </c>
      <c r="AE1204" s="253">
        <f t="shared" si="199"/>
        <v>1.2940257500691939E-2</v>
      </c>
      <c r="AF1204" s="253">
        <f>IF(OR(AE1204&lt;$T$757,AE1204&gt;$T$758),AD1204,"")</f>
        <v>1.5381715978631118E-4</v>
      </c>
      <c r="AG1204" s="253" t="str">
        <f t="shared" si="200"/>
        <v/>
      </c>
      <c r="AH1204" s="253" t="str">
        <f t="shared" si="201"/>
        <v/>
      </c>
      <c r="AI1204" s="253">
        <f t="shared" si="202"/>
        <v>1.6760363096500956E-3</v>
      </c>
      <c r="AJ1204" s="253" t="str">
        <f t="shared" si="203"/>
        <v/>
      </c>
      <c r="AK1204" s="253" t="str">
        <f t="shared" si="204"/>
        <v/>
      </c>
      <c r="AO1204" s="259">
        <v>443</v>
      </c>
      <c r="AP1204" s="253">
        <f t="shared" si="205"/>
        <v>-2847.2516200936429</v>
      </c>
      <c r="AQ1204" s="253">
        <f t="shared" si="206"/>
        <v>2.6090594428775892E-5</v>
      </c>
      <c r="AR1204" s="253">
        <f t="shared" si="207"/>
        <v>1.2940257500691939E-2</v>
      </c>
      <c r="AS1204" s="253">
        <f>IF(OR(AR1204&lt;$T$757,AR1204&gt;$T$758),AQ1204,"")</f>
        <v>2.6090594428775892E-5</v>
      </c>
      <c r="AT1204" s="253" t="str">
        <f t="shared" si="208"/>
        <v/>
      </c>
      <c r="AU1204" s="253" t="str">
        <f t="shared" si="209"/>
        <v/>
      </c>
      <c r="AV1204" s="253">
        <f t="shared" si="210"/>
        <v>0</v>
      </c>
      <c r="AW1204" s="253">
        <f t="shared" si="211"/>
        <v>2.6090594428775892E-5</v>
      </c>
      <c r="AX1204" s="253" t="str">
        <f t="shared" si="212"/>
        <v/>
      </c>
      <c r="AZ1204" s="259"/>
      <c r="BA1204" s="259">
        <f>BA1203+$BD$753</f>
        <v>2.8672000000000164</v>
      </c>
      <c r="BB1204" s="274">
        <f t="shared" si="195"/>
        <v>0.89700946257914027</v>
      </c>
      <c r="BC1204" s="259">
        <f t="shared" si="196"/>
        <v>5.6565974164013433E-4</v>
      </c>
      <c r="BD1204" s="259" t="str">
        <f t="shared" ref="BD1204:BD1267" si="214">IF(BB1204&lt;(1-$AZ$760),BC1204,"")</f>
        <v/>
      </c>
      <c r="BE1204" s="254" t="str">
        <f t="shared" ref="BE1204:BE1267" si="215">IF(BB1204&lt;(1-$AZ$766),BC1204,"")</f>
        <v/>
      </c>
    </row>
    <row r="1205" spans="1:57" ht="20.100000000000001" customHeight="1" x14ac:dyDescent="0.25">
      <c r="A1205" s="247">
        <v>444</v>
      </c>
      <c r="B1205" s="247">
        <f>$B$755+(A1205*$B$758)</f>
        <v>-5345.9772437365173</v>
      </c>
      <c r="C1205" s="247">
        <f>_xlfn.NORM.DIST($B1205,$B$752,$B$753,0)</f>
        <v>1.3994882976825083E-5</v>
      </c>
      <c r="D1205" s="247">
        <f>_xlfn.NORM.DIST($B1205,$B$752,$B$753,1)</f>
        <v>1.3074222121813604E-2</v>
      </c>
      <c r="E1205" s="247">
        <f>IF(OR(D1205&lt;$F$757,D1205&gt;$F$758),C1205,"")</f>
        <v>1.3994882976825083E-5</v>
      </c>
      <c r="F1205" s="247" t="str">
        <f>IF(AND(D1205&gt;$F$757,D1205&lt;$F$758),C1205,"")</f>
        <v/>
      </c>
      <c r="G1205" s="247" t="str">
        <f>IF(C1205=MAX($C$761:$C$2761),C1205,"")</f>
        <v/>
      </c>
      <c r="H1205" s="247">
        <f>_xlfn.NORM.DIST(B1205,$F$753,$F$754,0)</f>
        <v>0</v>
      </c>
      <c r="I1205" s="247">
        <f>IF(H1205=MAX($H$761:$H$2761),C1205,"")</f>
        <v>1.3994882976825083E-5</v>
      </c>
      <c r="J1205" s="247" t="str">
        <f>IF(I1205=MIN($I$761:$I$2761),I1205,"")</f>
        <v/>
      </c>
      <c r="K1205" s="247"/>
      <c r="L1205" s="247"/>
      <c r="M1205" s="247"/>
      <c r="N1205" s="247"/>
      <c r="O1205" s="247">
        <v>444</v>
      </c>
      <c r="P1205" s="247">
        <f>$P$755+(O1205*$P$758)</f>
        <v>-311.53962350733298</v>
      </c>
      <c r="Q1205" s="247">
        <f>_xlfn.NORM.DIST(P1205,P$752,P$753,0)</f>
        <v>2.4015027392206351E-4</v>
      </c>
      <c r="R1205" s="247">
        <f>_xlfn.NORM.DIST(P1205,P$752,P$753,1)</f>
        <v>1.3074222121813615E-2</v>
      </c>
      <c r="S1205" s="253">
        <f>IF(OR(R1205&lt;$T$757,R1205&gt;$T$758),Q1205,"")</f>
        <v>2.4015027392206351E-4</v>
      </c>
      <c r="T1205" s="253" t="str">
        <f>IF(AND(R1205&gt;$T$757,R1205&lt;$T$758),Q1205,"")</f>
        <v/>
      </c>
      <c r="U1205" s="253" t="str">
        <f>IF(Q1205=MAX($Q$761:$Q$2761),Q1205,"")</f>
        <v/>
      </c>
      <c r="V1205" s="253">
        <f>_xlfn.NORM.DIST(P1205,$T$753,$T$754,0)</f>
        <v>5.5060912290516788E-62</v>
      </c>
      <c r="W1205" s="253" t="str">
        <f>IF(V1205=MAX($V$761:$V$2761),Q1205,"")</f>
        <v/>
      </c>
      <c r="X1205" s="253" t="str">
        <f t="shared" si="197"/>
        <v/>
      </c>
      <c r="AB1205" s="253">
        <v>444</v>
      </c>
      <c r="AC1205" s="253">
        <f t="shared" si="213"/>
        <v>-482.08612382181184</v>
      </c>
      <c r="AD1205" s="253">
        <f t="shared" si="198"/>
        <v>1.5519286332023942E-4</v>
      </c>
      <c r="AE1205" s="253">
        <f t="shared" si="199"/>
        <v>1.3074222121813604E-2</v>
      </c>
      <c r="AF1205" s="253">
        <f>IF(OR(AE1205&lt;$T$757,AE1205&gt;$T$758),AD1205,"")</f>
        <v>1.5519286332023942E-4</v>
      </c>
      <c r="AG1205" s="253" t="str">
        <f t="shared" si="200"/>
        <v/>
      </c>
      <c r="AH1205" s="253" t="str">
        <f t="shared" si="201"/>
        <v/>
      </c>
      <c r="AI1205" s="253">
        <f t="shared" si="202"/>
        <v>1.6789255757068118E-3</v>
      </c>
      <c r="AJ1205" s="253" t="str">
        <f t="shared" si="203"/>
        <v/>
      </c>
      <c r="AK1205" s="253" t="str">
        <f t="shared" si="204"/>
        <v/>
      </c>
      <c r="AO1205" s="253">
        <v>444</v>
      </c>
      <c r="AP1205" s="253">
        <f t="shared" si="205"/>
        <v>-2842.1398577595428</v>
      </c>
      <c r="AQ1205" s="253">
        <f t="shared" si="206"/>
        <v>2.6323942405086333E-5</v>
      </c>
      <c r="AR1205" s="253">
        <f t="shared" si="207"/>
        <v>1.3074222121813604E-2</v>
      </c>
      <c r="AS1205" s="253">
        <f>IF(OR(AR1205&lt;$T$757,AR1205&gt;$T$758),AQ1205,"")</f>
        <v>2.6323942405086333E-5</v>
      </c>
      <c r="AT1205" s="253" t="str">
        <f t="shared" si="208"/>
        <v/>
      </c>
      <c r="AU1205" s="253" t="str">
        <f t="shared" si="209"/>
        <v/>
      </c>
      <c r="AV1205" s="253">
        <f t="shared" si="210"/>
        <v>0</v>
      </c>
      <c r="AW1205" s="253">
        <f t="shared" si="211"/>
        <v>2.6323942405086333E-5</v>
      </c>
      <c r="AX1205" s="253" t="str">
        <f t="shared" si="212"/>
        <v/>
      </c>
      <c r="AZ1205" s="259"/>
      <c r="BA1205" s="259">
        <f>BA1204+$BD$753</f>
        <v>2.8736000000000166</v>
      </c>
      <c r="BB1205" s="274">
        <f t="shared" ref="BB1205:BB1268" si="216">_xlfn.CHISQ.DIST.RT(BA1205,7)</f>
        <v>0.89644380283750014</v>
      </c>
      <c r="BC1205" s="259">
        <f t="shared" ref="BC1205:BC1268" si="217">BB1205-BB1206</f>
        <v>5.6700077192051168E-4</v>
      </c>
      <c r="BD1205" s="259" t="str">
        <f t="shared" si="214"/>
        <v/>
      </c>
      <c r="BE1205" s="254" t="str">
        <f t="shared" si="215"/>
        <v/>
      </c>
    </row>
    <row r="1206" spans="1:57" ht="20.100000000000001" customHeight="1" x14ac:dyDescent="0.25">
      <c r="A1206" s="247">
        <v>445</v>
      </c>
      <c r="B1206" s="247">
        <f>$B$755+(A1206*$B$758)</f>
        <v>-5336.3621767513796</v>
      </c>
      <c r="C1206" s="247">
        <f>_xlfn.NORM.DIST($B1206,$B$752,$B$753,0)</f>
        <v>1.4119823911747148E-5</v>
      </c>
      <c r="D1206" s="247">
        <f>_xlfn.NORM.DIST($B1206,$B$752,$B$753,1)</f>
        <v>1.3209383807256267E-2</v>
      </c>
      <c r="E1206" s="247">
        <f>IF(OR(D1206&lt;$F$757,D1206&gt;$F$758),C1206,"")</f>
        <v>1.4119823911747148E-5</v>
      </c>
      <c r="F1206" s="247" t="str">
        <f>IF(AND(D1206&gt;$F$757,D1206&lt;$F$758),C1206,"")</f>
        <v/>
      </c>
      <c r="G1206" s="247" t="str">
        <f>IF(C1206=MAX($C$761:$C$2761),C1206,"")</f>
        <v/>
      </c>
      <c r="H1206" s="247">
        <f>_xlfn.NORM.DIST(B1206,$F$753,$F$754,0)</f>
        <v>0</v>
      </c>
      <c r="I1206" s="247">
        <f>IF(H1206=MAX($H$761:$H$2761),C1206,"")</f>
        <v>1.4119823911747148E-5</v>
      </c>
      <c r="J1206" s="247" t="str">
        <f>IF(I1206=MIN($I$761:$I$2761),I1206,"")</f>
        <v/>
      </c>
      <c r="K1206" s="247"/>
      <c r="L1206" s="247"/>
      <c r="M1206" s="247"/>
      <c r="N1206" s="247"/>
      <c r="O1206" s="247">
        <v>445</v>
      </c>
      <c r="P1206" s="247">
        <f>$P$755+(O1206*$P$758)</f>
        <v>-310.97930044347095</v>
      </c>
      <c r="Q1206" s="247">
        <f>_xlfn.NORM.DIST(P1206,P$752,P$753,0)</f>
        <v>2.4229424324251402E-4</v>
      </c>
      <c r="R1206" s="247">
        <f>_xlfn.NORM.DIST(P1206,P$752,P$753,1)</f>
        <v>1.3209383807256267E-2</v>
      </c>
      <c r="S1206" s="253">
        <f>IF(OR(R1206&lt;$T$757,R1206&gt;$T$758),Q1206,"")</f>
        <v>2.4229424324251402E-4</v>
      </c>
      <c r="T1206" s="253" t="str">
        <f>IF(AND(R1206&gt;$T$757,R1206&lt;$T$758),Q1206,"")</f>
        <v/>
      </c>
      <c r="U1206" s="253" t="str">
        <f>IF(Q1206=MAX($Q$761:$Q$2761),Q1206,"")</f>
        <v/>
      </c>
      <c r="V1206" s="253">
        <f>_xlfn.NORM.DIST(P1206,$T$753,$T$754,0)</f>
        <v>5.1555470858414091E-62</v>
      </c>
      <c r="W1206" s="253" t="str">
        <f>IF(V1206=MAX($V$761:$V$2761),Q1206,"")</f>
        <v/>
      </c>
      <c r="X1206" s="253" t="str">
        <f t="shared" si="197"/>
        <v/>
      </c>
      <c r="AB1206" s="253">
        <v>445</v>
      </c>
      <c r="AC1206" s="253">
        <f t="shared" si="213"/>
        <v>-481.21906244803159</v>
      </c>
      <c r="AD1206" s="253">
        <f t="shared" si="198"/>
        <v>1.5657836554048462E-4</v>
      </c>
      <c r="AE1206" s="253">
        <f t="shared" si="199"/>
        <v>1.3209383807256267E-2</v>
      </c>
      <c r="AF1206" s="253">
        <f>IF(OR(AE1206&lt;$T$757,AE1206&gt;$T$758),AD1206,"")</f>
        <v>1.5657836554048462E-4</v>
      </c>
      <c r="AG1206" s="253" t="str">
        <f t="shared" si="200"/>
        <v/>
      </c>
      <c r="AH1206" s="253" t="str">
        <f t="shared" si="201"/>
        <v/>
      </c>
      <c r="AI1206" s="253">
        <f t="shared" si="202"/>
        <v>1.681792913576138E-3</v>
      </c>
      <c r="AJ1206" s="253" t="str">
        <f t="shared" si="203"/>
        <v/>
      </c>
      <c r="AK1206" s="253" t="str">
        <f t="shared" si="204"/>
        <v/>
      </c>
      <c r="AO1206" s="253">
        <v>445</v>
      </c>
      <c r="AP1206" s="253">
        <f t="shared" si="205"/>
        <v>-2837.0280954254431</v>
      </c>
      <c r="AQ1206" s="253">
        <f t="shared" si="206"/>
        <v>2.6558952442710253E-5</v>
      </c>
      <c r="AR1206" s="253">
        <f t="shared" si="207"/>
        <v>1.3209383807256267E-2</v>
      </c>
      <c r="AS1206" s="253">
        <f>IF(OR(AR1206&lt;$T$757,AR1206&gt;$T$758),AQ1206,"")</f>
        <v>2.6558952442710253E-5</v>
      </c>
      <c r="AT1206" s="253" t="str">
        <f t="shared" si="208"/>
        <v/>
      </c>
      <c r="AU1206" s="253" t="str">
        <f t="shared" si="209"/>
        <v/>
      </c>
      <c r="AV1206" s="253">
        <f t="shared" si="210"/>
        <v>0</v>
      </c>
      <c r="AW1206" s="253">
        <f t="shared" si="211"/>
        <v>2.6558952442710253E-5</v>
      </c>
      <c r="AX1206" s="253" t="str">
        <f t="shared" si="212"/>
        <v/>
      </c>
      <c r="AZ1206" s="259"/>
      <c r="BA1206" s="259">
        <f>BA1205+$BD$753</f>
        <v>2.8800000000000168</v>
      </c>
      <c r="BB1206" s="274">
        <f t="shared" si="216"/>
        <v>0.89587680206557962</v>
      </c>
      <c r="BC1206" s="259">
        <f t="shared" si="217"/>
        <v>5.6833794923816239E-4</v>
      </c>
      <c r="BD1206" s="259" t="str">
        <f t="shared" si="214"/>
        <v/>
      </c>
      <c r="BE1206" s="254" t="str">
        <f t="shared" si="215"/>
        <v/>
      </c>
    </row>
    <row r="1207" spans="1:57" ht="20.100000000000001" customHeight="1" x14ac:dyDescent="0.25">
      <c r="A1207" s="247">
        <v>446</v>
      </c>
      <c r="B1207" s="247">
        <f>$B$755+(A1207*$B$758)</f>
        <v>-5326.7471097662419</v>
      </c>
      <c r="C1207" s="247">
        <f>_xlfn.NORM.DIST($B1207,$B$752,$B$753,0)</f>
        <v>1.4245652339042103E-5</v>
      </c>
      <c r="D1207" s="247">
        <f>_xlfn.NORM.DIST($B1207,$B$752,$B$753,1)</f>
        <v>1.3345751071706949E-2</v>
      </c>
      <c r="E1207" s="247">
        <f>IF(OR(D1207&lt;$F$757,D1207&gt;$F$758),C1207,"")</f>
        <v>1.4245652339042103E-5</v>
      </c>
      <c r="F1207" s="247" t="str">
        <f>IF(AND(D1207&gt;$F$757,D1207&lt;$F$758),C1207,"")</f>
        <v/>
      </c>
      <c r="G1207" s="247" t="str">
        <f>IF(C1207=MAX($C$761:$C$2761),C1207,"")</f>
        <v/>
      </c>
      <c r="H1207" s="247">
        <f>_xlfn.NORM.DIST(B1207,$F$753,$F$754,0)</f>
        <v>0</v>
      </c>
      <c r="I1207" s="247">
        <f>IF(H1207=MAX($H$761:$H$2761),C1207,"")</f>
        <v>1.4245652339042103E-5</v>
      </c>
      <c r="J1207" s="247" t="str">
        <f>IF(I1207=MIN($I$761:$I$2761),I1207,"")</f>
        <v/>
      </c>
      <c r="K1207" s="247"/>
      <c r="L1207" s="247"/>
      <c r="M1207" s="247"/>
      <c r="N1207" s="247"/>
      <c r="O1207" s="247">
        <v>446</v>
      </c>
      <c r="P1207" s="247">
        <f>$P$755+(O1207*$P$758)</f>
        <v>-310.4189773796088</v>
      </c>
      <c r="Q1207" s="247">
        <f>_xlfn.NORM.DIST(P1207,P$752,P$753,0)</f>
        <v>2.4445344181045524E-4</v>
      </c>
      <c r="R1207" s="247">
        <f>_xlfn.NORM.DIST(P1207,P$752,P$753,1)</f>
        <v>1.3345751071706949E-2</v>
      </c>
      <c r="S1207" s="253">
        <f>IF(OR(R1207&lt;$T$757,R1207&gt;$T$758),Q1207,"")</f>
        <v>2.4445344181045524E-4</v>
      </c>
      <c r="T1207" s="253" t="str">
        <f>IF(AND(R1207&gt;$T$757,R1207&lt;$T$758),Q1207,"")</f>
        <v/>
      </c>
      <c r="U1207" s="253" t="str">
        <f>IF(Q1207=MAX($Q$761:$Q$2761),Q1207,"")</f>
        <v/>
      </c>
      <c r="V1207" s="253">
        <f>_xlfn.NORM.DIST(P1207,$T$753,$T$754,0)</f>
        <v>4.8272430254764499E-62</v>
      </c>
      <c r="W1207" s="253" t="str">
        <f>IF(V1207=MAX($V$761:$V$2761),Q1207,"")</f>
        <v/>
      </c>
      <c r="X1207" s="253" t="str">
        <f t="shared" si="197"/>
        <v/>
      </c>
      <c r="AB1207" s="253">
        <v>446</v>
      </c>
      <c r="AC1207" s="253">
        <f t="shared" si="213"/>
        <v>-480.35200107425135</v>
      </c>
      <c r="AD1207" s="253">
        <f t="shared" si="198"/>
        <v>1.5797370939232846E-4</v>
      </c>
      <c r="AE1207" s="253">
        <f t="shared" si="199"/>
        <v>1.3345751071706949E-2</v>
      </c>
      <c r="AF1207" s="253">
        <f>IF(OR(AE1207&lt;$T$757,AE1207&gt;$T$758),AD1207,"")</f>
        <v>1.5797370939232846E-4</v>
      </c>
      <c r="AG1207" s="253" t="str">
        <f t="shared" si="200"/>
        <v/>
      </c>
      <c r="AH1207" s="253" t="str">
        <f t="shared" si="201"/>
        <v/>
      </c>
      <c r="AI1207" s="253">
        <f t="shared" si="202"/>
        <v>1.6846381939757894E-3</v>
      </c>
      <c r="AJ1207" s="253" t="str">
        <f t="shared" si="203"/>
        <v/>
      </c>
      <c r="AK1207" s="253" t="str">
        <f t="shared" si="204"/>
        <v/>
      </c>
      <c r="AO1207" s="253">
        <v>446</v>
      </c>
      <c r="AP1207" s="253">
        <f t="shared" si="205"/>
        <v>-2831.9163330913429</v>
      </c>
      <c r="AQ1207" s="253">
        <f t="shared" si="206"/>
        <v>2.6795631826062014E-5</v>
      </c>
      <c r="AR1207" s="253">
        <f t="shared" si="207"/>
        <v>1.3345751071706949E-2</v>
      </c>
      <c r="AS1207" s="253">
        <f>IF(OR(AR1207&lt;$T$757,AR1207&gt;$T$758),AQ1207,"")</f>
        <v>2.6795631826062014E-5</v>
      </c>
      <c r="AT1207" s="253" t="str">
        <f t="shared" si="208"/>
        <v/>
      </c>
      <c r="AU1207" s="253" t="str">
        <f t="shared" si="209"/>
        <v/>
      </c>
      <c r="AV1207" s="253">
        <f t="shared" si="210"/>
        <v>0</v>
      </c>
      <c r="AW1207" s="253">
        <f t="shared" si="211"/>
        <v>2.6795631826062014E-5</v>
      </c>
      <c r="AX1207" s="253" t="str">
        <f t="shared" si="212"/>
        <v/>
      </c>
      <c r="AZ1207" s="259"/>
      <c r="BA1207" s="259">
        <f>BA1206+$BD$753</f>
        <v>2.886400000000017</v>
      </c>
      <c r="BB1207" s="274">
        <f t="shared" si="216"/>
        <v>0.89530846411634146</v>
      </c>
      <c r="BC1207" s="259">
        <f t="shared" si="217"/>
        <v>5.6967126263540724E-4</v>
      </c>
      <c r="BD1207" s="259" t="str">
        <f t="shared" si="214"/>
        <v/>
      </c>
      <c r="BE1207" s="254" t="str">
        <f t="shared" si="215"/>
        <v/>
      </c>
    </row>
    <row r="1208" spans="1:57" ht="20.100000000000001" customHeight="1" x14ac:dyDescent="0.25">
      <c r="A1208" s="247">
        <v>447</v>
      </c>
      <c r="B1208" s="247">
        <f>$B$755+(A1208*$B$758)</f>
        <v>-5317.1320427811042</v>
      </c>
      <c r="C1208" s="247">
        <f>_xlfn.NORM.DIST($B1208,$B$752,$B$753,0)</f>
        <v>1.437237212315576E-5</v>
      </c>
      <c r="D1208" s="247">
        <f>_xlfn.NORM.DIST($B1208,$B$752,$B$753,1)</f>
        <v>1.3483332467049433E-2</v>
      </c>
      <c r="E1208" s="247">
        <f>IF(OR(D1208&lt;$F$757,D1208&gt;$F$758),C1208,"")</f>
        <v>1.437237212315576E-5</v>
      </c>
      <c r="F1208" s="247" t="str">
        <f>IF(AND(D1208&gt;$F$757,D1208&lt;$F$758),C1208,"")</f>
        <v/>
      </c>
      <c r="G1208" s="247" t="str">
        <f>IF(C1208=MAX($C$761:$C$2761),C1208,"")</f>
        <v/>
      </c>
      <c r="H1208" s="247">
        <f>_xlfn.NORM.DIST(B1208,$F$753,$F$754,0)</f>
        <v>0</v>
      </c>
      <c r="I1208" s="247">
        <f>IF(H1208=MAX($H$761:$H$2761),C1208,"")</f>
        <v>1.437237212315576E-5</v>
      </c>
      <c r="J1208" s="247" t="str">
        <f>IF(I1208=MIN($I$761:$I$2761),I1208,"")</f>
        <v/>
      </c>
      <c r="K1208" s="247"/>
      <c r="L1208" s="247"/>
      <c r="M1208" s="247"/>
      <c r="N1208" s="247"/>
      <c r="O1208" s="247">
        <v>447</v>
      </c>
      <c r="P1208" s="247">
        <f>$P$755+(O1208*$P$758)</f>
        <v>-309.85865431574666</v>
      </c>
      <c r="Q1208" s="247">
        <f>_xlfn.NORM.DIST(P1208,P$752,P$753,0)</f>
        <v>2.4662793593924762E-4</v>
      </c>
      <c r="R1208" s="247">
        <f>_xlfn.NORM.DIST(P1208,P$752,P$753,1)</f>
        <v>1.348333246704945E-2</v>
      </c>
      <c r="S1208" s="253">
        <f>IF(OR(R1208&lt;$T$757,R1208&gt;$T$758),Q1208,"")</f>
        <v>2.4662793593924762E-4</v>
      </c>
      <c r="T1208" s="253" t="str">
        <f>IF(AND(R1208&gt;$T$757,R1208&lt;$T$758),Q1208,"")</f>
        <v/>
      </c>
      <c r="U1208" s="253" t="str">
        <f>IF(Q1208=MAX($Q$761:$Q$2761),Q1208,"")</f>
        <v/>
      </c>
      <c r="V1208" s="253">
        <f>_xlfn.NORM.DIST(P1208,$T$753,$T$754,0)</f>
        <v>4.5197729757107567E-62</v>
      </c>
      <c r="W1208" s="253" t="str">
        <f>IF(V1208=MAX($V$761:$V$2761),Q1208,"")</f>
        <v/>
      </c>
      <c r="X1208" s="253" t="str">
        <f t="shared" si="197"/>
        <v/>
      </c>
      <c r="AB1208" s="253">
        <v>447</v>
      </c>
      <c r="AC1208" s="253">
        <f t="shared" si="213"/>
        <v>-479.4849397004711</v>
      </c>
      <c r="AD1208" s="253">
        <f t="shared" si="198"/>
        <v>1.5937893772960637E-4</v>
      </c>
      <c r="AE1208" s="253">
        <f t="shared" si="199"/>
        <v>1.348333246704945E-2</v>
      </c>
      <c r="AF1208" s="253">
        <f>IF(OR(AE1208&lt;$T$757,AE1208&gt;$T$758),AD1208,"")</f>
        <v>1.5937893772960637E-4</v>
      </c>
      <c r="AG1208" s="253" t="str">
        <f t="shared" si="200"/>
        <v/>
      </c>
      <c r="AH1208" s="253" t="str">
        <f t="shared" si="201"/>
        <v/>
      </c>
      <c r="AI1208" s="253">
        <f t="shared" si="202"/>
        <v>1.687461288463372E-3</v>
      </c>
      <c r="AJ1208" s="253" t="str">
        <f t="shared" si="203"/>
        <v/>
      </c>
      <c r="AK1208" s="253" t="str">
        <f t="shared" si="204"/>
        <v/>
      </c>
      <c r="AO1208" s="253">
        <v>447</v>
      </c>
      <c r="AP1208" s="253">
        <f t="shared" si="205"/>
        <v>-2826.8045707572433</v>
      </c>
      <c r="AQ1208" s="253">
        <f t="shared" si="206"/>
        <v>2.7033987824044761E-5</v>
      </c>
      <c r="AR1208" s="253">
        <f t="shared" si="207"/>
        <v>1.3483332467049433E-2</v>
      </c>
      <c r="AS1208" s="253">
        <f>IF(OR(AR1208&lt;$T$757,AR1208&gt;$T$758),AQ1208,"")</f>
        <v>2.7033987824044761E-5</v>
      </c>
      <c r="AT1208" s="253" t="str">
        <f t="shared" si="208"/>
        <v/>
      </c>
      <c r="AU1208" s="253" t="str">
        <f t="shared" si="209"/>
        <v/>
      </c>
      <c r="AV1208" s="253">
        <f t="shared" si="210"/>
        <v>0</v>
      </c>
      <c r="AW1208" s="253">
        <f t="shared" si="211"/>
        <v>2.7033987824044761E-5</v>
      </c>
      <c r="AX1208" s="253" t="str">
        <f t="shared" si="212"/>
        <v/>
      </c>
      <c r="AZ1208" s="259"/>
      <c r="BA1208" s="259">
        <f>BA1207+$BD$753</f>
        <v>2.8928000000000171</v>
      </c>
      <c r="BB1208" s="274">
        <f t="shared" si="216"/>
        <v>0.89473879285370606</v>
      </c>
      <c r="BC1208" s="259">
        <f t="shared" si="217"/>
        <v>5.710007012833529E-4</v>
      </c>
      <c r="BD1208" s="259" t="str">
        <f t="shared" si="214"/>
        <v/>
      </c>
      <c r="BE1208" s="254" t="str">
        <f t="shared" si="215"/>
        <v/>
      </c>
    </row>
    <row r="1209" spans="1:57" ht="20.100000000000001" customHeight="1" x14ac:dyDescent="0.25">
      <c r="A1209" s="247">
        <v>448</v>
      </c>
      <c r="B1209" s="247">
        <f>$B$755+(A1209*$B$758)</f>
        <v>-5307.5169757959666</v>
      </c>
      <c r="C1209" s="247">
        <f>_xlfn.NORM.DIST($B1209,$B$752,$B$753,0)</f>
        <v>1.4499987119965566E-5</v>
      </c>
      <c r="D1209" s="247">
        <f>_xlfn.NORM.DIST($B1209,$B$752,$B$753,1)</f>
        <v>1.3622136582283511E-2</v>
      </c>
      <c r="E1209" s="247">
        <f>IF(OR(D1209&lt;$F$757,D1209&gt;$F$758),C1209,"")</f>
        <v>1.4499987119965566E-5</v>
      </c>
      <c r="F1209" s="247" t="str">
        <f>IF(AND(D1209&gt;$F$757,D1209&lt;$F$758),C1209,"")</f>
        <v/>
      </c>
      <c r="G1209" s="247" t="str">
        <f>IF(C1209=MAX($C$761:$C$2761),C1209,"")</f>
        <v/>
      </c>
      <c r="H1209" s="247">
        <f>_xlfn.NORM.DIST(B1209,$F$753,$F$754,0)</f>
        <v>0</v>
      </c>
      <c r="I1209" s="247">
        <f>IF(H1209=MAX($H$761:$H$2761),C1209,"")</f>
        <v>1.4499987119965566E-5</v>
      </c>
      <c r="J1209" s="247" t="str">
        <f>IF(I1209=MIN($I$761:$I$2761),I1209,"")</f>
        <v/>
      </c>
      <c r="K1209" s="247"/>
      <c r="L1209" s="247"/>
      <c r="M1209" s="247"/>
      <c r="N1209" s="247"/>
      <c r="O1209" s="247">
        <v>448</v>
      </c>
      <c r="P1209" s="247">
        <f>$P$755+(O1209*$P$758)</f>
        <v>-309.29833125188458</v>
      </c>
      <c r="Q1209" s="247">
        <f>_xlfn.NORM.DIST(P1209,P$752,P$753,0)</f>
        <v>2.4881779179521904E-4</v>
      </c>
      <c r="R1209" s="247">
        <f>_xlfn.NORM.DIST(P1209,P$752,P$753,1)</f>
        <v>1.3622136582283511E-2</v>
      </c>
      <c r="S1209" s="253">
        <f>IF(OR(R1209&lt;$T$757,R1209&gt;$T$758),Q1209,"")</f>
        <v>2.4881779179521904E-4</v>
      </c>
      <c r="T1209" s="253" t="str">
        <f>IF(AND(R1209&gt;$T$757,R1209&lt;$T$758),Q1209,"")</f>
        <v/>
      </c>
      <c r="U1209" s="253" t="str">
        <f>IF(Q1209=MAX($Q$761:$Q$2761),Q1209,"")</f>
        <v/>
      </c>
      <c r="V1209" s="253">
        <f>_xlfn.NORM.DIST(P1209,$T$753,$T$754,0)</f>
        <v>4.2318194450134664E-62</v>
      </c>
      <c r="W1209" s="253" t="str">
        <f>IF(V1209=MAX($V$761:$V$2761),Q1209,"")</f>
        <v/>
      </c>
      <c r="X1209" s="253" t="str">
        <f t="shared" ref="X1209:X1272" si="218">IF(W1209=MIN($W$761:$W$2761),W1209,"")</f>
        <v/>
      </c>
      <c r="AB1209" s="253">
        <v>448</v>
      </c>
      <c r="AC1209" s="253">
        <f t="shared" si="213"/>
        <v>-478.61787832669086</v>
      </c>
      <c r="AD1209" s="253">
        <f t="shared" ref="AD1209:AD1272" si="219">_xlfn.NORM.DIST(AC1209,AC$752,AC$753,0)</f>
        <v>1.6079409331113667E-4</v>
      </c>
      <c r="AE1209" s="253">
        <f t="shared" ref="AE1209:AE1272" si="220">_xlfn.NORM.DIST(AC1209,AC$752,AC$753,1)</f>
        <v>1.3622136582283518E-2</v>
      </c>
      <c r="AF1209" s="253">
        <f>IF(OR(AE1209&lt;$T$757,AE1209&gt;$T$758),AD1209,"")</f>
        <v>1.6079409331113667E-4</v>
      </c>
      <c r="AG1209" s="253" t="str">
        <f t="shared" ref="AG1209:AG1272" si="221">IF(AND(AE1209&gt;$AG$757,AE1209&lt;$AG$758),AD1209,"")</f>
        <v/>
      </c>
      <c r="AH1209" s="253" t="str">
        <f t="shared" ref="AH1209:AH1272" si="222">IF(AD1209=MAX($AD$761:$AD$2761),AD1209,"")</f>
        <v/>
      </c>
      <c r="AI1209" s="253">
        <f t="shared" ref="AI1209:AI1272" si="223">_xlfn.NORM.DIST(AC1209,$AG$753,$AG$754,0)</f>
        <v>1.6902620694460319E-3</v>
      </c>
      <c r="AJ1209" s="253" t="str">
        <f t="shared" ref="AJ1209:AJ1272" si="224">IF(AI1209=MAX($AI$761:$AI$2761),AD1209,"")</f>
        <v/>
      </c>
      <c r="AK1209" s="253" t="str">
        <f t="shared" ref="AK1209:AK1272" si="225">IF(AJ1209=MIN($AJ$761:$AJ$2761),AJ1209,"")</f>
        <v/>
      </c>
      <c r="AO1209" s="253">
        <v>448</v>
      </c>
      <c r="AP1209" s="253">
        <f t="shared" ref="AP1209:AP1272" si="226">AP$755+(AO1209*AP$758)</f>
        <v>-2821.6928084231431</v>
      </c>
      <c r="AQ1209" s="253">
        <f t="shared" ref="AQ1209:AQ1272" si="227">_xlfn.NORM.DIST(AP1209,AP$752,AP$753,0)</f>
        <v>2.7274027689444843E-5</v>
      </c>
      <c r="AR1209" s="253">
        <f t="shared" ref="AR1209:AR1272" si="228">_xlfn.NORM.DIST(AP1209,AP$752,AP$753,1)</f>
        <v>1.3622136582283518E-2</v>
      </c>
      <c r="AS1209" s="253">
        <f>IF(OR(AR1209&lt;$T$757,AR1209&gt;$T$758),AQ1209,"")</f>
        <v>2.7274027689444843E-5</v>
      </c>
      <c r="AT1209" s="253" t="str">
        <f t="shared" ref="AT1209:AT1272" si="229">IF(AND(AR1209&gt;$AG$757,AR1209&lt;$AG$758),AQ1209,"")</f>
        <v/>
      </c>
      <c r="AU1209" s="253" t="str">
        <f t="shared" ref="AU1209:AU1272" si="230">IF(AQ1209=MAX($AQ$761:$AQ$2761),AQ1209,"")</f>
        <v/>
      </c>
      <c r="AV1209" s="253">
        <f t="shared" ref="AV1209:AV1272" si="231">_xlfn.NORM.DIST(AP1209,$AT$753,$AT$754,0)</f>
        <v>0</v>
      </c>
      <c r="AW1209" s="253">
        <f t="shared" ref="AW1209:AW1272" si="232">IF(AV1209=MAX($AV$761:$AV$2761),AQ1209,"")</f>
        <v>2.7274027689444843E-5</v>
      </c>
      <c r="AX1209" s="253" t="str">
        <f t="shared" ref="AX1209:AX1272" si="233">IF(AW1209=MIN($AW$761:$AW$2761),AW1209,"")</f>
        <v/>
      </c>
      <c r="AZ1209" s="259"/>
      <c r="BA1209" s="259">
        <f>BA1208+$BD$753</f>
        <v>2.8992000000000173</v>
      </c>
      <c r="BB1209" s="274">
        <f t="shared" si="216"/>
        <v>0.8941677921524227</v>
      </c>
      <c r="BC1209" s="259">
        <f t="shared" si="217"/>
        <v>5.7232625448255803E-4</v>
      </c>
      <c r="BD1209" s="259" t="str">
        <f t="shared" si="214"/>
        <v/>
      </c>
      <c r="BE1209" s="254" t="str">
        <f t="shared" si="215"/>
        <v/>
      </c>
    </row>
    <row r="1210" spans="1:57" ht="20.100000000000001" customHeight="1" x14ac:dyDescent="0.25">
      <c r="A1210" s="247">
        <v>449</v>
      </c>
      <c r="B1210" s="247">
        <f>$B$755+(A1210*$B$758)</f>
        <v>-5297.9019088108289</v>
      </c>
      <c r="C1210" s="247">
        <f>_xlfn.NORM.DIST($B1210,$B$752,$B$753,0)</f>
        <v>1.4628501176456551E-5</v>
      </c>
      <c r="D1210" s="247">
        <f>_xlfn.NORM.DIST($B1210,$B$752,$B$753,1)</f>
        <v>1.3762172043440983E-2</v>
      </c>
      <c r="E1210" s="247">
        <f>IF(OR(D1210&lt;$F$757,D1210&gt;$F$758),C1210,"")</f>
        <v>1.4628501176456551E-5</v>
      </c>
      <c r="F1210" s="247" t="str">
        <f>IF(AND(D1210&gt;$F$757,D1210&lt;$F$758),C1210,"")</f>
        <v/>
      </c>
      <c r="G1210" s="247" t="str">
        <f>IF(C1210=MAX($C$761:$C$2761),C1210,"")</f>
        <v/>
      </c>
      <c r="H1210" s="247">
        <f>_xlfn.NORM.DIST(B1210,$F$753,$F$754,0)</f>
        <v>0</v>
      </c>
      <c r="I1210" s="247">
        <f>IF(H1210=MAX($H$761:$H$2761),C1210,"")</f>
        <v>1.4628501176456551E-5</v>
      </c>
      <c r="J1210" s="247" t="str">
        <f>IF(I1210=MIN($I$761:$I$2761),I1210,"")</f>
        <v/>
      </c>
      <c r="K1210" s="247"/>
      <c r="L1210" s="247"/>
      <c r="M1210" s="247"/>
      <c r="N1210" s="247"/>
      <c r="O1210" s="247">
        <v>449</v>
      </c>
      <c r="P1210" s="247">
        <f>$P$755+(O1210*$P$758)</f>
        <v>-308.73800818802249</v>
      </c>
      <c r="Q1210" s="247">
        <f>_xlfn.NORM.DIST(P1210,P$752,P$753,0)</f>
        <v>2.5102307539210609E-4</v>
      </c>
      <c r="R1210" s="247">
        <f>_xlfn.NORM.DIST(P1210,P$752,P$753,1)</f>
        <v>1.3762172043440983E-2</v>
      </c>
      <c r="S1210" s="253">
        <f>IF(OR(R1210&lt;$T$757,R1210&gt;$T$758),Q1210,"")</f>
        <v>2.5102307539210609E-4</v>
      </c>
      <c r="T1210" s="253" t="str">
        <f>IF(AND(R1210&gt;$T$757,R1210&lt;$T$758),Q1210,"")</f>
        <v/>
      </c>
      <c r="U1210" s="253" t="str">
        <f>IF(Q1210=MAX($Q$761:$Q$2761),Q1210,"")</f>
        <v/>
      </c>
      <c r="V1210" s="253">
        <f>_xlfn.NORM.DIST(P1210,$T$753,$T$754,0)</f>
        <v>3.962147962074658E-62</v>
      </c>
      <c r="W1210" s="253" t="str">
        <f>IF(V1210=MAX($V$761:$V$2761),Q1210,"")</f>
        <v/>
      </c>
      <c r="X1210" s="253" t="str">
        <f t="shared" si="218"/>
        <v/>
      </c>
      <c r="AB1210" s="253">
        <v>449</v>
      </c>
      <c r="AC1210" s="253">
        <f t="shared" ref="AC1210:AC1273" si="234">$AC$755+(AB1210*$AC$758)</f>
        <v>-477.75081695291067</v>
      </c>
      <c r="AD1210" s="253">
        <f t="shared" si="219"/>
        <v>1.6221921879712751E-4</v>
      </c>
      <c r="AE1210" s="253">
        <f t="shared" si="220"/>
        <v>1.3762172043440983E-2</v>
      </c>
      <c r="AF1210" s="253">
        <f>IF(OR(AE1210&lt;$T$757,AE1210&gt;$T$758),AD1210,"")</f>
        <v>1.6221921879712751E-4</v>
      </c>
      <c r="AG1210" s="253" t="str">
        <f t="shared" si="221"/>
        <v/>
      </c>
      <c r="AH1210" s="253" t="str">
        <f t="shared" si="222"/>
        <v/>
      </c>
      <c r="AI1210" s="253">
        <f t="shared" si="223"/>
        <v>1.6930404101900517E-3</v>
      </c>
      <c r="AJ1210" s="253" t="str">
        <f t="shared" si="224"/>
        <v/>
      </c>
      <c r="AK1210" s="253" t="str">
        <f t="shared" si="225"/>
        <v/>
      </c>
      <c r="AO1210" s="253">
        <v>449</v>
      </c>
      <c r="AP1210" s="253">
        <f t="shared" si="226"/>
        <v>-2816.5810460890434</v>
      </c>
      <c r="AQ1210" s="253">
        <f t="shared" si="227"/>
        <v>2.7515758658322138E-5</v>
      </c>
      <c r="AR1210" s="253">
        <f t="shared" si="228"/>
        <v>1.3762172043440983E-2</v>
      </c>
      <c r="AS1210" s="253">
        <f>IF(OR(AR1210&lt;$T$757,AR1210&gt;$T$758),AQ1210,"")</f>
        <v>2.7515758658322138E-5</v>
      </c>
      <c r="AT1210" s="253" t="str">
        <f t="shared" si="229"/>
        <v/>
      </c>
      <c r="AU1210" s="253" t="str">
        <f t="shared" si="230"/>
        <v/>
      </c>
      <c r="AV1210" s="253">
        <f t="shared" si="231"/>
        <v>0</v>
      </c>
      <c r="AW1210" s="253">
        <f t="shared" si="232"/>
        <v>2.7515758658322138E-5</v>
      </c>
      <c r="AX1210" s="253" t="str">
        <f t="shared" si="233"/>
        <v/>
      </c>
      <c r="AZ1210" s="259"/>
      <c r="BA1210" s="259">
        <f>BA1209+$BD$753</f>
        <v>2.9056000000000175</v>
      </c>
      <c r="BB1210" s="274">
        <f t="shared" si="216"/>
        <v>0.89359546589794014</v>
      </c>
      <c r="BC1210" s="259">
        <f t="shared" si="217"/>
        <v>5.7364791166136797E-4</v>
      </c>
      <c r="BD1210" s="259" t="str">
        <f t="shared" si="214"/>
        <v/>
      </c>
      <c r="BE1210" s="254" t="str">
        <f t="shared" si="215"/>
        <v/>
      </c>
    </row>
    <row r="1211" spans="1:57" ht="20.100000000000001" customHeight="1" x14ac:dyDescent="0.25">
      <c r="A1211" s="248">
        <v>450</v>
      </c>
      <c r="B1211" s="247">
        <f>$B$755+(A1211*$B$758)</f>
        <v>-5288.2868418256912</v>
      </c>
      <c r="C1211" s="247">
        <f>_xlfn.NORM.DIST($B1211,$B$752,$B$753,0)</f>
        <v>1.4757918130395085E-5</v>
      </c>
      <c r="D1211" s="247">
        <f>_xlfn.NORM.DIST($B1211,$B$752,$B$753,1)</f>
        <v>1.3903447513498597E-2</v>
      </c>
      <c r="E1211" s="247">
        <f>IF(OR(D1211&lt;$F$757,D1211&gt;$F$758),C1211,"")</f>
        <v>1.4757918130395085E-5</v>
      </c>
      <c r="F1211" s="247" t="str">
        <f>IF(AND(D1211&gt;$F$757,D1211&lt;$F$758),C1211,"")</f>
        <v/>
      </c>
      <c r="G1211" s="247" t="str">
        <f>IF(C1211=MAX($C$761:$C$2761),C1211,"")</f>
        <v/>
      </c>
      <c r="H1211" s="247">
        <f>_xlfn.NORM.DIST(B1211,$F$753,$F$754,0)</f>
        <v>0</v>
      </c>
      <c r="I1211" s="247">
        <f>IF(H1211=MAX($H$761:$H$2761),C1211,"")</f>
        <v>1.4757918130395085E-5</v>
      </c>
      <c r="J1211" s="247" t="str">
        <f>IF(I1211=MIN($I$761:$I$2761),I1211,"")</f>
        <v/>
      </c>
      <c r="K1211" s="247"/>
      <c r="L1211" s="247"/>
      <c r="M1211" s="247"/>
      <c r="N1211" s="247"/>
      <c r="O1211" s="248">
        <v>450</v>
      </c>
      <c r="P1211" s="247">
        <f>$P$755+(O1211*$P$758)</f>
        <v>-308.17768512416035</v>
      </c>
      <c r="Q1211" s="247">
        <f>_xlfn.NORM.DIST(P1211,P$752,P$753,0)</f>
        <v>2.5324385258545336E-4</v>
      </c>
      <c r="R1211" s="247">
        <f>_xlfn.NORM.DIST(P1211,P$752,P$753,1)</f>
        <v>1.3903447513498597E-2</v>
      </c>
      <c r="S1211" s="253">
        <f>IF(OR(R1211&lt;$T$757,R1211&gt;$T$758),Q1211,"")</f>
        <v>2.5324385258545336E-4</v>
      </c>
      <c r="T1211" s="253" t="str">
        <f>IF(AND(R1211&gt;$T$757,R1211&lt;$T$758),Q1211,"")</f>
        <v/>
      </c>
      <c r="U1211" s="253" t="str">
        <f>IF(Q1211=MAX($Q$761:$Q$2761),Q1211,"")</f>
        <v/>
      </c>
      <c r="V1211" s="253">
        <f>_xlfn.NORM.DIST(P1211,$T$753,$T$754,0)</f>
        <v>3.7096018630983888E-62</v>
      </c>
      <c r="W1211" s="253" t="str">
        <f>IF(V1211=MAX($V$761:$V$2761),Q1211,"")</f>
        <v/>
      </c>
      <c r="X1211" s="253" t="str">
        <f t="shared" si="218"/>
        <v/>
      </c>
      <c r="AB1211" s="259">
        <v>450</v>
      </c>
      <c r="AC1211" s="253">
        <f t="shared" si="234"/>
        <v>-476.88375557913042</v>
      </c>
      <c r="AD1211" s="253">
        <f t="shared" si="219"/>
        <v>1.6365435674555937E-4</v>
      </c>
      <c r="AE1211" s="253">
        <f t="shared" si="220"/>
        <v>1.3903447513498597E-2</v>
      </c>
      <c r="AF1211" s="253">
        <f>IF(OR(AE1211&lt;$T$757,AE1211&gt;$T$758),AD1211,"")</f>
        <v>1.6365435674555937E-4</v>
      </c>
      <c r="AG1211" s="253" t="str">
        <f t="shared" si="221"/>
        <v/>
      </c>
      <c r="AH1211" s="253" t="str">
        <f t="shared" si="222"/>
        <v/>
      </c>
      <c r="AI1211" s="253">
        <f t="shared" si="223"/>
        <v>1.6957961848303926E-3</v>
      </c>
      <c r="AJ1211" s="253" t="str">
        <f t="shared" si="224"/>
        <v/>
      </c>
      <c r="AK1211" s="253" t="str">
        <f t="shared" si="225"/>
        <v/>
      </c>
      <c r="AO1211" s="259">
        <v>450</v>
      </c>
      <c r="AP1211" s="253">
        <f t="shared" si="226"/>
        <v>-2811.4692837549437</v>
      </c>
      <c r="AQ1211" s="253">
        <f t="shared" si="227"/>
        <v>2.775918794939668E-5</v>
      </c>
      <c r="AR1211" s="253">
        <f t="shared" si="228"/>
        <v>1.3903447513498597E-2</v>
      </c>
      <c r="AS1211" s="253">
        <f>IF(OR(AR1211&lt;$T$757,AR1211&gt;$T$758),AQ1211,"")</f>
        <v>2.775918794939668E-5</v>
      </c>
      <c r="AT1211" s="253" t="str">
        <f t="shared" si="229"/>
        <v/>
      </c>
      <c r="AU1211" s="253" t="str">
        <f t="shared" si="230"/>
        <v/>
      </c>
      <c r="AV1211" s="253">
        <f t="shared" si="231"/>
        <v>0</v>
      </c>
      <c r="AW1211" s="253">
        <f t="shared" si="232"/>
        <v>2.775918794939668E-5</v>
      </c>
      <c r="AX1211" s="253" t="str">
        <f t="shared" si="233"/>
        <v/>
      </c>
      <c r="AZ1211" s="259"/>
      <c r="BA1211" s="259">
        <f>BA1210+$BD$753</f>
        <v>2.9120000000000177</v>
      </c>
      <c r="BB1211" s="274">
        <f t="shared" si="216"/>
        <v>0.89302181798627878</v>
      </c>
      <c r="BC1211" s="259">
        <f t="shared" si="217"/>
        <v>5.7496566237591473E-4</v>
      </c>
      <c r="BD1211" s="259" t="str">
        <f t="shared" si="214"/>
        <v/>
      </c>
      <c r="BE1211" s="254" t="str">
        <f t="shared" si="215"/>
        <v/>
      </c>
    </row>
    <row r="1212" spans="1:57" ht="20.100000000000001" customHeight="1" x14ac:dyDescent="0.25">
      <c r="A1212" s="247">
        <v>451</v>
      </c>
      <c r="B1212" s="247">
        <f>$B$755+(A1212*$B$758)</f>
        <v>-5278.6717748405536</v>
      </c>
      <c r="C1212" s="247">
        <f>_xlfn.NORM.DIST($B1212,$B$752,$B$753,0)</f>
        <v>1.488824181000045E-5</v>
      </c>
      <c r="D1212" s="247">
        <f>_xlfn.NORM.DIST($B1212,$B$752,$B$753,1)</f>
        <v>1.4045971692287908E-2</v>
      </c>
      <c r="E1212" s="247">
        <f>IF(OR(D1212&lt;$F$757,D1212&gt;$F$758),C1212,"")</f>
        <v>1.488824181000045E-5</v>
      </c>
      <c r="F1212" s="247" t="str">
        <f>IF(AND(D1212&gt;$F$757,D1212&lt;$F$758),C1212,"")</f>
        <v/>
      </c>
      <c r="G1212" s="247" t="str">
        <f>IF(C1212=MAX($C$761:$C$2761),C1212,"")</f>
        <v/>
      </c>
      <c r="H1212" s="247">
        <f>_xlfn.NORM.DIST(B1212,$F$753,$F$754,0)</f>
        <v>0</v>
      </c>
      <c r="I1212" s="247">
        <f>IF(H1212=MAX($H$761:$H$2761),C1212,"")</f>
        <v>1.488824181000045E-5</v>
      </c>
      <c r="J1212" s="247" t="str">
        <f>IF(I1212=MIN($I$761:$I$2761),I1212,"")</f>
        <v/>
      </c>
      <c r="K1212" s="247"/>
      <c r="L1212" s="247"/>
      <c r="M1212" s="247"/>
      <c r="N1212" s="247"/>
      <c r="O1212" s="247">
        <v>451</v>
      </c>
      <c r="P1212" s="247">
        <f>$P$755+(O1212*$P$758)</f>
        <v>-307.61736206029821</v>
      </c>
      <c r="Q1212" s="247">
        <f>_xlfn.NORM.DIST(P1212,P$752,P$753,0)</f>
        <v>2.5548018906697924E-4</v>
      </c>
      <c r="R1212" s="247">
        <f>_xlfn.NORM.DIST(P1212,P$752,P$753,1)</f>
        <v>1.4045971692287908E-2</v>
      </c>
      <c r="S1212" s="253">
        <f>IF(OR(R1212&lt;$T$757,R1212&gt;$T$758),Q1212,"")</f>
        <v>2.5548018906697924E-4</v>
      </c>
      <c r="T1212" s="253" t="str">
        <f>IF(AND(R1212&gt;$T$757,R1212&lt;$T$758),Q1212,"")</f>
        <v/>
      </c>
      <c r="U1212" s="253" t="str">
        <f>IF(Q1212=MAX($Q$761:$Q$2761),Q1212,"")</f>
        <v/>
      </c>
      <c r="V1212" s="253">
        <f>_xlfn.NORM.DIST(P1212,$T$753,$T$754,0)</f>
        <v>3.473097405207303E-62</v>
      </c>
      <c r="W1212" s="253" t="str">
        <f>IF(V1212=MAX($V$761:$V$2761),Q1212,"")</f>
        <v/>
      </c>
      <c r="X1212" s="253" t="str">
        <f t="shared" si="218"/>
        <v/>
      </c>
      <c r="AB1212" s="253">
        <v>451</v>
      </c>
      <c r="AC1212" s="253">
        <f t="shared" si="234"/>
        <v>-476.01669420535018</v>
      </c>
      <c r="AD1212" s="253">
        <f t="shared" si="219"/>
        <v>1.6509954960854193E-4</v>
      </c>
      <c r="AE1212" s="253">
        <f t="shared" si="220"/>
        <v>1.4045971692287891E-2</v>
      </c>
      <c r="AF1212" s="253">
        <f>IF(OR(AE1212&lt;$T$757,AE1212&gt;$T$758),AD1212,"")</f>
        <v>1.6509954960854193E-4</v>
      </c>
      <c r="AG1212" s="253" t="str">
        <f t="shared" si="221"/>
        <v/>
      </c>
      <c r="AH1212" s="253" t="str">
        <f t="shared" si="222"/>
        <v/>
      </c>
      <c r="AI1212" s="253">
        <f t="shared" si="223"/>
        <v>1.6985292683801855E-3</v>
      </c>
      <c r="AJ1212" s="253" t="str">
        <f t="shared" si="224"/>
        <v/>
      </c>
      <c r="AK1212" s="253" t="str">
        <f t="shared" si="225"/>
        <v/>
      </c>
      <c r="AO1212" s="253">
        <v>451</v>
      </c>
      <c r="AP1212" s="253">
        <f t="shared" si="226"/>
        <v>-2806.3575214208436</v>
      </c>
      <c r="AQ1212" s="253">
        <f t="shared" si="227"/>
        <v>2.8004322763430578E-5</v>
      </c>
      <c r="AR1212" s="253">
        <f t="shared" si="228"/>
        <v>1.4045971692287891E-2</v>
      </c>
      <c r="AS1212" s="253">
        <f>IF(OR(AR1212&lt;$T$757,AR1212&gt;$T$758),AQ1212,"")</f>
        <v>2.8004322763430578E-5</v>
      </c>
      <c r="AT1212" s="253" t="str">
        <f t="shared" si="229"/>
        <v/>
      </c>
      <c r="AU1212" s="253" t="str">
        <f t="shared" si="230"/>
        <v/>
      </c>
      <c r="AV1212" s="253">
        <f t="shared" si="231"/>
        <v>0</v>
      </c>
      <c r="AW1212" s="253">
        <f t="shared" si="232"/>
        <v>2.8004322763430578E-5</v>
      </c>
      <c r="AX1212" s="253" t="str">
        <f t="shared" si="233"/>
        <v/>
      </c>
      <c r="AZ1212" s="259"/>
      <c r="BA1212" s="259">
        <f>BA1211+$BD$753</f>
        <v>2.9184000000000179</v>
      </c>
      <c r="BB1212" s="274">
        <f t="shared" si="216"/>
        <v>0.89244685232390286</v>
      </c>
      <c r="BC1212" s="259">
        <f t="shared" si="217"/>
        <v>5.7627949630933983E-4</v>
      </c>
      <c r="BD1212" s="259" t="str">
        <f t="shared" si="214"/>
        <v/>
      </c>
      <c r="BE1212" s="254" t="str">
        <f t="shared" si="215"/>
        <v/>
      </c>
    </row>
    <row r="1213" spans="1:57" ht="20.100000000000001" customHeight="1" x14ac:dyDescent="0.25">
      <c r="A1213" s="247">
        <v>452</v>
      </c>
      <c r="B1213" s="247">
        <f>$B$755+(A1213*$B$758)</f>
        <v>-5269.0567078554159</v>
      </c>
      <c r="C1213" s="247">
        <f>_xlfn.NORM.DIST($B1213,$B$752,$B$753,0)</f>
        <v>1.5019476033614271E-5</v>
      </c>
      <c r="D1213" s="247">
        <f>_xlfn.NORM.DIST($B1213,$B$752,$B$753,1)</f>
        <v>1.4189753316401746E-2</v>
      </c>
      <c r="E1213" s="247">
        <f>IF(OR(D1213&lt;$F$757,D1213&gt;$F$758),C1213,"")</f>
        <v>1.5019476033614271E-5</v>
      </c>
      <c r="F1213" s="247" t="str">
        <f>IF(AND(D1213&gt;$F$757,D1213&lt;$F$758),C1213,"")</f>
        <v/>
      </c>
      <c r="G1213" s="247" t="str">
        <f>IF(C1213=MAX($C$761:$C$2761),C1213,"")</f>
        <v/>
      </c>
      <c r="H1213" s="247">
        <f>_xlfn.NORM.DIST(B1213,$F$753,$F$754,0)</f>
        <v>0</v>
      </c>
      <c r="I1213" s="247">
        <f>IF(H1213=MAX($H$761:$H$2761),C1213,"")</f>
        <v>1.5019476033614271E-5</v>
      </c>
      <c r="J1213" s="247" t="str">
        <f>IF(I1213=MIN($I$761:$I$2761),I1213,"")</f>
        <v/>
      </c>
      <c r="K1213" s="247"/>
      <c r="L1213" s="247"/>
      <c r="M1213" s="247"/>
      <c r="N1213" s="247"/>
      <c r="O1213" s="247">
        <v>452</v>
      </c>
      <c r="P1213" s="247">
        <f>$P$755+(O1213*$P$758)</f>
        <v>-307.05703899643618</v>
      </c>
      <c r="Q1213" s="247">
        <f>_xlfn.NORM.DIST(P1213,P$752,P$753,0)</f>
        <v>2.5773215035890235E-4</v>
      </c>
      <c r="R1213" s="247">
        <f>_xlfn.NORM.DIST(P1213,P$752,P$753,1)</f>
        <v>1.4189753316401725E-2</v>
      </c>
      <c r="S1213" s="253">
        <f>IF(OR(R1213&lt;$T$757,R1213&gt;$T$758),Q1213,"")</f>
        <v>2.5773215035890235E-4</v>
      </c>
      <c r="T1213" s="253" t="str">
        <f>IF(AND(R1213&gt;$T$757,R1213&lt;$T$758),Q1213,"")</f>
        <v/>
      </c>
      <c r="U1213" s="253" t="str">
        <f>IF(Q1213=MAX($Q$761:$Q$2761),Q1213,"")</f>
        <v/>
      </c>
      <c r="V1213" s="253">
        <f>_xlfn.NORM.DIST(P1213,$T$753,$T$754,0)</f>
        <v>3.2516191856336706E-62</v>
      </c>
      <c r="W1213" s="253" t="str">
        <f>IF(V1213=MAX($V$761:$V$2761),Q1213,"")</f>
        <v/>
      </c>
      <c r="X1213" s="253" t="str">
        <f t="shared" si="218"/>
        <v/>
      </c>
      <c r="AB1213" s="253">
        <v>452</v>
      </c>
      <c r="AC1213" s="253">
        <f t="shared" si="234"/>
        <v>-475.14963283156993</v>
      </c>
      <c r="AD1213" s="253">
        <f t="shared" si="219"/>
        <v>1.6655483972864959E-4</v>
      </c>
      <c r="AE1213" s="253">
        <f t="shared" si="220"/>
        <v>1.4189753316401725E-2</v>
      </c>
      <c r="AF1213" s="253">
        <f>IF(OR(AE1213&lt;$T$757,AE1213&gt;$T$758),AD1213,"")</f>
        <v>1.6655483972864959E-4</v>
      </c>
      <c r="AG1213" s="253" t="str">
        <f t="shared" si="221"/>
        <v/>
      </c>
      <c r="AH1213" s="253" t="str">
        <f t="shared" si="222"/>
        <v/>
      </c>
      <c r="AI1213" s="253">
        <f t="shared" si="223"/>
        <v>1.7012395367401666E-3</v>
      </c>
      <c r="AJ1213" s="253" t="str">
        <f t="shared" si="224"/>
        <v/>
      </c>
      <c r="AK1213" s="253" t="str">
        <f t="shared" si="225"/>
        <v/>
      </c>
      <c r="AO1213" s="253">
        <v>452</v>
      </c>
      <c r="AP1213" s="253">
        <f t="shared" si="226"/>
        <v>-2801.2457590867439</v>
      </c>
      <c r="AQ1213" s="253">
        <f t="shared" si="227"/>
        <v>2.8251170282606474E-5</v>
      </c>
      <c r="AR1213" s="253">
        <f t="shared" si="228"/>
        <v>1.4189753316401725E-2</v>
      </c>
      <c r="AS1213" s="253">
        <f>IF(OR(AR1213&lt;$T$757,AR1213&gt;$T$758),AQ1213,"")</f>
        <v>2.8251170282606474E-5</v>
      </c>
      <c r="AT1213" s="253" t="str">
        <f t="shared" si="229"/>
        <v/>
      </c>
      <c r="AU1213" s="253" t="str">
        <f t="shared" si="230"/>
        <v/>
      </c>
      <c r="AV1213" s="253">
        <f t="shared" si="231"/>
        <v>0</v>
      </c>
      <c r="AW1213" s="253">
        <f t="shared" si="232"/>
        <v>2.8251170282606474E-5</v>
      </c>
      <c r="AX1213" s="253" t="str">
        <f t="shared" si="233"/>
        <v/>
      </c>
      <c r="AZ1213" s="259"/>
      <c r="BA1213" s="259">
        <f>BA1212+$BD$753</f>
        <v>2.9248000000000181</v>
      </c>
      <c r="BB1213" s="274">
        <f t="shared" si="216"/>
        <v>0.89187057282759352</v>
      </c>
      <c r="BC1213" s="259">
        <f t="shared" si="217"/>
        <v>5.7758940327179431E-4</v>
      </c>
      <c r="BD1213" s="259" t="str">
        <f t="shared" si="214"/>
        <v/>
      </c>
      <c r="BE1213" s="254" t="str">
        <f t="shared" si="215"/>
        <v/>
      </c>
    </row>
    <row r="1214" spans="1:57" ht="20.100000000000001" customHeight="1" x14ac:dyDescent="0.25">
      <c r="A1214" s="247">
        <v>453</v>
      </c>
      <c r="B1214" s="247">
        <f>$B$755+(A1214*$B$758)</f>
        <v>-5259.4416408702791</v>
      </c>
      <c r="C1214" s="247">
        <f>_xlfn.NORM.DIST($B1214,$B$752,$B$753,0)</f>
        <v>1.5151624609367884E-5</v>
      </c>
      <c r="D1214" s="247">
        <f>_xlfn.NORM.DIST($B1214,$B$752,$B$753,1)</f>
        <v>1.433480115909779E-2</v>
      </c>
      <c r="E1214" s="247">
        <f>IF(OR(D1214&lt;$F$757,D1214&gt;$F$758),C1214,"")</f>
        <v>1.5151624609367884E-5</v>
      </c>
      <c r="F1214" s="247" t="str">
        <f>IF(AND(D1214&gt;$F$757,D1214&lt;$F$758),C1214,"")</f>
        <v/>
      </c>
      <c r="G1214" s="247" t="str">
        <f>IF(C1214=MAX($C$761:$C$2761),C1214,"")</f>
        <v/>
      </c>
      <c r="H1214" s="247">
        <f>_xlfn.NORM.DIST(B1214,$F$753,$F$754,0)</f>
        <v>0</v>
      </c>
      <c r="I1214" s="247">
        <f>IF(H1214=MAX($H$761:$H$2761),C1214,"")</f>
        <v>1.5151624609367884E-5</v>
      </c>
      <c r="J1214" s="247" t="str">
        <f>IF(I1214=MIN($I$761:$I$2761),I1214,"")</f>
        <v/>
      </c>
      <c r="K1214" s="247"/>
      <c r="L1214" s="247"/>
      <c r="M1214" s="247"/>
      <c r="N1214" s="247"/>
      <c r="O1214" s="247">
        <v>453</v>
      </c>
      <c r="P1214" s="247">
        <f>$P$755+(O1214*$P$758)</f>
        <v>-306.49671593257403</v>
      </c>
      <c r="Q1214" s="247">
        <f>_xlfn.NORM.DIST(P1214,P$752,P$753,0)</f>
        <v>2.5999980180823549E-4</v>
      </c>
      <c r="R1214" s="247">
        <f>_xlfn.NORM.DIST(P1214,P$752,P$753,1)</f>
        <v>1.433480115909779E-2</v>
      </c>
      <c r="S1214" s="253">
        <f>IF(OR(R1214&lt;$T$757,R1214&gt;$T$758),Q1214,"")</f>
        <v>2.5999980180823549E-4</v>
      </c>
      <c r="T1214" s="253" t="str">
        <f>IF(AND(R1214&gt;$T$757,R1214&lt;$T$758),Q1214,"")</f>
        <v/>
      </c>
      <c r="U1214" s="253" t="str">
        <f>IF(Q1214=MAX($Q$761:$Q$2761),Q1214,"")</f>
        <v/>
      </c>
      <c r="V1214" s="253">
        <f>_xlfn.NORM.DIST(P1214,$T$753,$T$754,0)</f>
        <v>3.0442158476306294E-62</v>
      </c>
      <c r="W1214" s="253" t="str">
        <f>IF(V1214=MAX($V$761:$V$2761),Q1214,"")</f>
        <v/>
      </c>
      <c r="X1214" s="253" t="str">
        <f t="shared" si="218"/>
        <v/>
      </c>
      <c r="AB1214" s="253">
        <v>453</v>
      </c>
      <c r="AC1214" s="253">
        <f t="shared" si="234"/>
        <v>-474.28257145778969</v>
      </c>
      <c r="AD1214" s="253">
        <f t="shared" si="219"/>
        <v>1.6802026933523213E-4</v>
      </c>
      <c r="AE1214" s="253">
        <f t="shared" si="220"/>
        <v>1.433480115909779E-2</v>
      </c>
      <c r="AF1214" s="253">
        <f>IF(OR(AE1214&lt;$T$757,AE1214&gt;$T$758),AD1214,"")</f>
        <v>1.6802026933523213E-4</v>
      </c>
      <c r="AG1214" s="253" t="str">
        <f t="shared" si="221"/>
        <v/>
      </c>
      <c r="AH1214" s="253" t="str">
        <f t="shared" si="222"/>
        <v/>
      </c>
      <c r="AI1214" s="253">
        <f t="shared" si="223"/>
        <v>1.7039268667080536E-3</v>
      </c>
      <c r="AJ1214" s="253" t="str">
        <f t="shared" si="224"/>
        <v/>
      </c>
      <c r="AK1214" s="253" t="str">
        <f t="shared" si="225"/>
        <v/>
      </c>
      <c r="AO1214" s="253">
        <v>453</v>
      </c>
      <c r="AP1214" s="253">
        <f t="shared" si="226"/>
        <v>-2796.1339967526437</v>
      </c>
      <c r="AQ1214" s="253">
        <f t="shared" si="227"/>
        <v>2.8499737669901768E-5</v>
      </c>
      <c r="AR1214" s="253">
        <f t="shared" si="228"/>
        <v>1.433480115909779E-2</v>
      </c>
      <c r="AS1214" s="253">
        <f>IF(OR(AR1214&lt;$T$757,AR1214&gt;$T$758),AQ1214,"")</f>
        <v>2.8499737669901768E-5</v>
      </c>
      <c r="AT1214" s="253" t="str">
        <f t="shared" si="229"/>
        <v/>
      </c>
      <c r="AU1214" s="253" t="str">
        <f t="shared" si="230"/>
        <v/>
      </c>
      <c r="AV1214" s="253">
        <f t="shared" si="231"/>
        <v>0</v>
      </c>
      <c r="AW1214" s="253">
        <f t="shared" si="232"/>
        <v>2.8499737669901768E-5</v>
      </c>
      <c r="AX1214" s="253" t="str">
        <f t="shared" si="233"/>
        <v/>
      </c>
      <c r="AZ1214" s="259"/>
      <c r="BA1214" s="259">
        <f>BA1213+$BD$753</f>
        <v>2.9312000000000182</v>
      </c>
      <c r="BB1214" s="274">
        <f t="shared" si="216"/>
        <v>0.89129298342432173</v>
      </c>
      <c r="BC1214" s="259">
        <f t="shared" si="217"/>
        <v>5.7889537319910644E-4</v>
      </c>
      <c r="BD1214" s="259" t="str">
        <f t="shared" si="214"/>
        <v/>
      </c>
      <c r="BE1214" s="254" t="str">
        <f t="shared" si="215"/>
        <v/>
      </c>
    </row>
    <row r="1215" spans="1:57" ht="20.100000000000001" customHeight="1" x14ac:dyDescent="0.25">
      <c r="A1215" s="247">
        <v>454</v>
      </c>
      <c r="B1215" s="247">
        <f>$B$755+(A1215*$B$758)</f>
        <v>-5249.8265738851414</v>
      </c>
      <c r="C1215" s="247">
        <f>_xlfn.NORM.DIST($B1215,$B$752,$B$753,0)</f>
        <v>1.5284691334847576E-5</v>
      </c>
      <c r="D1215" s="247">
        <f>_xlfn.NORM.DIST($B1215,$B$752,$B$753,1)</f>
        <v>1.4481124030198722E-2</v>
      </c>
      <c r="E1215" s="247">
        <f>IF(OR(D1215&lt;$F$757,D1215&gt;$F$758),C1215,"")</f>
        <v>1.5284691334847576E-5</v>
      </c>
      <c r="F1215" s="247" t="str">
        <f>IF(AND(D1215&gt;$F$757,D1215&lt;$F$758),C1215,"")</f>
        <v/>
      </c>
      <c r="G1215" s="247" t="str">
        <f>IF(C1215=MAX($C$761:$C$2761),C1215,"")</f>
        <v/>
      </c>
      <c r="H1215" s="247">
        <f>_xlfn.NORM.DIST(B1215,$F$753,$F$754,0)</f>
        <v>0</v>
      </c>
      <c r="I1215" s="247">
        <f>IF(H1215=MAX($H$761:$H$2761),C1215,"")</f>
        <v>1.5284691334847576E-5</v>
      </c>
      <c r="J1215" s="247" t="str">
        <f>IF(I1215=MIN($I$761:$I$2761),I1215,"")</f>
        <v/>
      </c>
      <c r="K1215" s="247"/>
      <c r="L1215" s="247"/>
      <c r="M1215" s="247"/>
      <c r="N1215" s="247"/>
      <c r="O1215" s="247">
        <v>454</v>
      </c>
      <c r="P1215" s="247">
        <f>$P$755+(O1215*$P$758)</f>
        <v>-305.93639286871189</v>
      </c>
      <c r="Q1215" s="247">
        <f>_xlfn.NORM.DIST(P1215,P$752,P$753,0)</f>
        <v>2.6228320858103827E-4</v>
      </c>
      <c r="R1215" s="247">
        <f>_xlfn.NORM.DIST(P1215,P$752,P$753,1)</f>
        <v>1.4481124030198744E-2</v>
      </c>
      <c r="S1215" s="253">
        <f>IF(OR(R1215&lt;$T$757,R1215&gt;$T$758),Q1215,"")</f>
        <v>2.6228320858103827E-4</v>
      </c>
      <c r="T1215" s="253" t="str">
        <f>IF(AND(R1215&gt;$T$757,R1215&lt;$T$758),Q1215,"")</f>
        <v/>
      </c>
      <c r="U1215" s="253" t="str">
        <f>IF(Q1215=MAX($Q$761:$Q$2761),Q1215,"")</f>
        <v/>
      </c>
      <c r="V1215" s="253">
        <f>_xlfn.NORM.DIST(P1215,$T$753,$T$754,0)</f>
        <v>2.8499960552246348E-62</v>
      </c>
      <c r="W1215" s="253" t="str">
        <f>IF(V1215=MAX($V$761:$V$2761),Q1215,"")</f>
        <v/>
      </c>
      <c r="X1215" s="253" t="str">
        <f t="shared" si="218"/>
        <v/>
      </c>
      <c r="AB1215" s="253">
        <v>454</v>
      </c>
      <c r="AC1215" s="253">
        <f t="shared" si="234"/>
        <v>-473.41551008400944</v>
      </c>
      <c r="AD1215" s="253">
        <f t="shared" si="219"/>
        <v>1.6949588054070196E-4</v>
      </c>
      <c r="AE1215" s="253">
        <f t="shared" si="220"/>
        <v>1.4481124030198722E-2</v>
      </c>
      <c r="AF1215" s="253">
        <f>IF(OR(AE1215&lt;$T$757,AE1215&gt;$T$758),AD1215,"")</f>
        <v>1.6949588054070196E-4</v>
      </c>
      <c r="AG1215" s="253" t="str">
        <f t="shared" si="221"/>
        <v/>
      </c>
      <c r="AH1215" s="253" t="str">
        <f t="shared" si="222"/>
        <v/>
      </c>
      <c r="AI1215" s="253">
        <f t="shared" si="223"/>
        <v>1.7065911359878706E-3</v>
      </c>
      <c r="AJ1215" s="253" t="str">
        <f t="shared" si="224"/>
        <v/>
      </c>
      <c r="AK1215" s="253" t="str">
        <f t="shared" si="225"/>
        <v/>
      </c>
      <c r="AO1215" s="253">
        <v>454</v>
      </c>
      <c r="AP1215" s="253">
        <f t="shared" si="226"/>
        <v>-2791.022234418544</v>
      </c>
      <c r="AQ1215" s="253">
        <f t="shared" si="227"/>
        <v>2.8750032068458834E-5</v>
      </c>
      <c r="AR1215" s="253">
        <f t="shared" si="228"/>
        <v>1.4481124030198722E-2</v>
      </c>
      <c r="AS1215" s="253">
        <f>IF(OR(AR1215&lt;$T$757,AR1215&gt;$T$758),AQ1215,"")</f>
        <v>2.8750032068458834E-5</v>
      </c>
      <c r="AT1215" s="253" t="str">
        <f t="shared" si="229"/>
        <v/>
      </c>
      <c r="AU1215" s="253" t="str">
        <f t="shared" si="230"/>
        <v/>
      </c>
      <c r="AV1215" s="253">
        <f t="shared" si="231"/>
        <v>0</v>
      </c>
      <c r="AW1215" s="253">
        <f t="shared" si="232"/>
        <v>2.8750032068458834E-5</v>
      </c>
      <c r="AX1215" s="253" t="str">
        <f t="shared" si="233"/>
        <v/>
      </c>
      <c r="AZ1215" s="259"/>
      <c r="BA1215" s="259">
        <f>BA1214+$BD$753</f>
        <v>2.9376000000000184</v>
      </c>
      <c r="BB1215" s="274">
        <f t="shared" si="216"/>
        <v>0.89071408805112262</v>
      </c>
      <c r="BC1215" s="259">
        <f t="shared" si="217"/>
        <v>5.8019739615255972E-4</v>
      </c>
      <c r="BD1215" s="259" t="str">
        <f t="shared" si="214"/>
        <v/>
      </c>
      <c r="BE1215" s="254" t="str">
        <f t="shared" si="215"/>
        <v/>
      </c>
    </row>
    <row r="1216" spans="1:57" ht="20.100000000000001" customHeight="1" x14ac:dyDescent="0.25">
      <c r="A1216" s="247">
        <v>455</v>
      </c>
      <c r="B1216" s="247">
        <f>$B$755+(A1216*$B$758)</f>
        <v>-5240.2115069000038</v>
      </c>
      <c r="C1216" s="247">
        <f>_xlfn.NORM.DIST($B1216,$B$752,$B$753,0)</f>
        <v>1.5418679996757606E-5</v>
      </c>
      <c r="D1216" s="247">
        <f>_xlfn.NORM.DIST($B1216,$B$752,$B$753,1)</f>
        <v>1.4628730775989252E-2</v>
      </c>
      <c r="E1216" s="247">
        <f>IF(OR(D1216&lt;$F$757,D1216&gt;$F$758),C1216,"")</f>
        <v>1.5418679996757606E-5</v>
      </c>
      <c r="F1216" s="247" t="str">
        <f>IF(AND(D1216&gt;$F$757,D1216&lt;$F$758),C1216,"")</f>
        <v/>
      </c>
      <c r="G1216" s="247" t="str">
        <f>IF(C1216=MAX($C$761:$C$2761),C1216,"")</f>
        <v/>
      </c>
      <c r="H1216" s="247">
        <f>_xlfn.NORM.DIST(B1216,$F$753,$F$754,0)</f>
        <v>0</v>
      </c>
      <c r="I1216" s="247">
        <f>IF(H1216=MAX($H$761:$H$2761),C1216,"")</f>
        <v>1.5418679996757606E-5</v>
      </c>
      <c r="J1216" s="247" t="str">
        <f>IF(I1216=MIN($I$761:$I$2761),I1216,"")</f>
        <v/>
      </c>
      <c r="K1216" s="247"/>
      <c r="L1216" s="247"/>
      <c r="M1216" s="247"/>
      <c r="N1216" s="247"/>
      <c r="O1216" s="247">
        <v>455</v>
      </c>
      <c r="P1216" s="247">
        <f>$P$755+(O1216*$P$758)</f>
        <v>-305.37606980484981</v>
      </c>
      <c r="Q1216" s="247">
        <f>_xlfn.NORM.DIST(P1216,P$752,P$753,0)</f>
        <v>2.6458243565663617E-4</v>
      </c>
      <c r="R1216" s="247">
        <f>_xlfn.NORM.DIST(P1216,P$752,P$753,1)</f>
        <v>1.4628730775989252E-2</v>
      </c>
      <c r="S1216" s="253">
        <f>IF(OR(R1216&lt;$T$757,R1216&gt;$T$758),Q1216,"")</f>
        <v>2.6458243565663617E-4</v>
      </c>
      <c r="T1216" s="253" t="str">
        <f>IF(AND(R1216&gt;$T$757,R1216&lt;$T$758),Q1216,"")</f>
        <v/>
      </c>
      <c r="U1216" s="253" t="str">
        <f>IF(Q1216=MAX($Q$761:$Q$2761),Q1216,"")</f>
        <v/>
      </c>
      <c r="V1216" s="253">
        <f>_xlfn.NORM.DIST(P1216,$T$753,$T$754,0)</f>
        <v>2.6681247200386396E-62</v>
      </c>
      <c r="W1216" s="253" t="str">
        <f>IF(V1216=MAX($V$761:$V$2761),Q1216,"")</f>
        <v/>
      </c>
      <c r="X1216" s="253" t="str">
        <f t="shared" si="218"/>
        <v/>
      </c>
      <c r="AB1216" s="253">
        <v>455</v>
      </c>
      <c r="AC1216" s="253">
        <f t="shared" si="234"/>
        <v>-472.54844871022925</v>
      </c>
      <c r="AD1216" s="253">
        <f t="shared" si="219"/>
        <v>1.7098171533679843E-4</v>
      </c>
      <c r="AE1216" s="253">
        <f t="shared" si="220"/>
        <v>1.4628730775989252E-2</v>
      </c>
      <c r="AF1216" s="253">
        <f>IF(OR(AE1216&lt;$T$757,AE1216&gt;$T$758),AD1216,"")</f>
        <v>1.7098171533679843E-4</v>
      </c>
      <c r="AG1216" s="253" t="str">
        <f t="shared" si="221"/>
        <v/>
      </c>
      <c r="AH1216" s="253" t="str">
        <f t="shared" si="222"/>
        <v/>
      </c>
      <c r="AI1216" s="253">
        <f t="shared" si="223"/>
        <v>1.7092322231992137E-3</v>
      </c>
      <c r="AJ1216" s="253" t="str">
        <f t="shared" si="224"/>
        <v/>
      </c>
      <c r="AK1216" s="253" t="str">
        <f t="shared" si="225"/>
        <v/>
      </c>
      <c r="AO1216" s="253">
        <v>455</v>
      </c>
      <c r="AP1216" s="253">
        <f t="shared" si="226"/>
        <v>-2785.9104720844439</v>
      </c>
      <c r="AQ1216" s="253">
        <f t="shared" si="227"/>
        <v>2.9002060600951379E-5</v>
      </c>
      <c r="AR1216" s="253">
        <f t="shared" si="228"/>
        <v>1.4628730775989252E-2</v>
      </c>
      <c r="AS1216" s="253">
        <f>IF(OR(AR1216&lt;$T$757,AR1216&gt;$T$758),AQ1216,"")</f>
        <v>2.9002060600951379E-5</v>
      </c>
      <c r="AT1216" s="253" t="str">
        <f t="shared" si="229"/>
        <v/>
      </c>
      <c r="AU1216" s="253" t="str">
        <f t="shared" si="230"/>
        <v/>
      </c>
      <c r="AV1216" s="253">
        <f t="shared" si="231"/>
        <v>0</v>
      </c>
      <c r="AW1216" s="253">
        <f t="shared" si="232"/>
        <v>2.9002060600951379E-5</v>
      </c>
      <c r="AX1216" s="253" t="str">
        <f t="shared" si="233"/>
        <v/>
      </c>
      <c r="AZ1216" s="259"/>
      <c r="BA1216" s="259">
        <f>BA1215+$BD$753</f>
        <v>2.9440000000000186</v>
      </c>
      <c r="BB1216" s="274">
        <f t="shared" si="216"/>
        <v>0.89013389065497006</v>
      </c>
      <c r="BC1216" s="259">
        <f t="shared" si="217"/>
        <v>5.8149546231922589E-4</v>
      </c>
      <c r="BD1216" s="259" t="str">
        <f t="shared" si="214"/>
        <v/>
      </c>
      <c r="BE1216" s="254" t="str">
        <f t="shared" si="215"/>
        <v/>
      </c>
    </row>
    <row r="1217" spans="1:57" ht="20.100000000000001" customHeight="1" x14ac:dyDescent="0.25">
      <c r="A1217" s="248">
        <v>456</v>
      </c>
      <c r="B1217" s="247">
        <f>$B$755+(A1217*$B$758)</f>
        <v>-5230.5964399148661</v>
      </c>
      <c r="C1217" s="247">
        <f>_xlfn.NORM.DIST($B1217,$B$752,$B$753,0)</f>
        <v>1.5553594370581271E-5</v>
      </c>
      <c r="D1217" s="247">
        <f>_xlfn.NORM.DIST($B1217,$B$752,$B$753,1)</f>
        <v>1.477763027910976E-2</v>
      </c>
      <c r="E1217" s="247">
        <f>IF(OR(D1217&lt;$F$757,D1217&gt;$F$758),C1217,"")</f>
        <v>1.5553594370581271E-5</v>
      </c>
      <c r="F1217" s="247" t="str">
        <f>IF(AND(D1217&gt;$F$757,D1217&lt;$F$758),C1217,"")</f>
        <v/>
      </c>
      <c r="G1217" s="247" t="str">
        <f>IF(C1217=MAX($C$761:$C$2761),C1217,"")</f>
        <v/>
      </c>
      <c r="H1217" s="247">
        <f>_xlfn.NORM.DIST(B1217,$F$753,$F$754,0)</f>
        <v>0</v>
      </c>
      <c r="I1217" s="247">
        <f>IF(H1217=MAX($H$761:$H$2761),C1217,"")</f>
        <v>1.5553594370581271E-5</v>
      </c>
      <c r="J1217" s="247" t="str">
        <f>IF(I1217=MIN($I$761:$I$2761),I1217,"")</f>
        <v/>
      </c>
      <c r="K1217" s="247"/>
      <c r="L1217" s="247"/>
      <c r="M1217" s="247"/>
      <c r="N1217" s="247"/>
      <c r="O1217" s="248">
        <v>456</v>
      </c>
      <c r="P1217" s="247">
        <f>$P$755+(O1217*$P$758)</f>
        <v>-304.81574674098772</v>
      </c>
      <c r="Q1217" s="247">
        <f>_xlfn.NORM.DIST(P1217,P$752,P$753,0)</f>
        <v>2.6689754782180608E-4</v>
      </c>
      <c r="R1217" s="247">
        <f>_xlfn.NORM.DIST(P1217,P$752,P$753,1)</f>
        <v>1.477763027910976E-2</v>
      </c>
      <c r="S1217" s="253">
        <f>IF(OR(R1217&lt;$T$757,R1217&gt;$T$758),Q1217,"")</f>
        <v>2.6689754782180608E-4</v>
      </c>
      <c r="T1217" s="253" t="str">
        <f>IF(AND(R1217&gt;$T$757,R1217&lt;$T$758),Q1217,"")</f>
        <v/>
      </c>
      <c r="U1217" s="253" t="str">
        <f>IF(Q1217=MAX($Q$761:$Q$2761),Q1217,"")</f>
        <v/>
      </c>
      <c r="V1217" s="253">
        <f>_xlfn.NORM.DIST(P1217,$T$753,$T$754,0)</f>
        <v>2.4978194644547728E-62</v>
      </c>
      <c r="W1217" s="253" t="str">
        <f>IF(V1217=MAX($V$761:$V$2761),Q1217,"")</f>
        <v/>
      </c>
      <c r="X1217" s="253" t="str">
        <f t="shared" si="218"/>
        <v/>
      </c>
      <c r="AB1217" s="259">
        <v>456</v>
      </c>
      <c r="AC1217" s="253">
        <f t="shared" si="234"/>
        <v>-471.68138733644901</v>
      </c>
      <c r="AD1217" s="253">
        <f t="shared" si="219"/>
        <v>1.7247781559082871E-4</v>
      </c>
      <c r="AE1217" s="253">
        <f t="shared" si="220"/>
        <v>1.477763027910976E-2</v>
      </c>
      <c r="AF1217" s="253">
        <f>IF(OR(AE1217&lt;$T$757,AE1217&gt;$T$758),AD1217,"")</f>
        <v>1.7247781559082871E-4</v>
      </c>
      <c r="AG1217" s="253" t="str">
        <f t="shared" si="221"/>
        <v/>
      </c>
      <c r="AH1217" s="253" t="str">
        <f t="shared" si="222"/>
        <v/>
      </c>
      <c r="AI1217" s="253">
        <f t="shared" si="223"/>
        <v>1.7118500078864532E-3</v>
      </c>
      <c r="AJ1217" s="253" t="str">
        <f t="shared" si="224"/>
        <v/>
      </c>
      <c r="AK1217" s="253" t="str">
        <f t="shared" si="225"/>
        <v/>
      </c>
      <c r="AO1217" s="259">
        <v>456</v>
      </c>
      <c r="AP1217" s="253">
        <f t="shared" si="226"/>
        <v>-2780.7987097503442</v>
      </c>
      <c r="AQ1217" s="253">
        <f t="shared" si="227"/>
        <v>2.9255830368946838E-5</v>
      </c>
      <c r="AR1217" s="253">
        <f t="shared" si="228"/>
        <v>1.477763027910976E-2</v>
      </c>
      <c r="AS1217" s="253">
        <f>IF(OR(AR1217&lt;$T$757,AR1217&gt;$T$758),AQ1217,"")</f>
        <v>2.9255830368946838E-5</v>
      </c>
      <c r="AT1217" s="253" t="str">
        <f t="shared" si="229"/>
        <v/>
      </c>
      <c r="AU1217" s="253" t="str">
        <f t="shared" si="230"/>
        <v/>
      </c>
      <c r="AV1217" s="253">
        <f t="shared" si="231"/>
        <v>0</v>
      </c>
      <c r="AW1217" s="253">
        <f t="shared" si="232"/>
        <v>2.9255830368946838E-5</v>
      </c>
      <c r="AX1217" s="253" t="str">
        <f t="shared" si="233"/>
        <v/>
      </c>
      <c r="AZ1217" s="259"/>
      <c r="BA1217" s="259">
        <f>BA1216+$BD$753</f>
        <v>2.9504000000000188</v>
      </c>
      <c r="BB1217" s="274">
        <f t="shared" si="216"/>
        <v>0.88955239519265084</v>
      </c>
      <c r="BC1217" s="259">
        <f t="shared" si="217"/>
        <v>5.8278956200974452E-4</v>
      </c>
      <c r="BD1217" s="259" t="str">
        <f t="shared" si="214"/>
        <v/>
      </c>
      <c r="BE1217" s="254" t="str">
        <f t="shared" si="215"/>
        <v/>
      </c>
    </row>
    <row r="1218" spans="1:57" ht="20.100000000000001" customHeight="1" x14ac:dyDescent="0.25">
      <c r="A1218" s="247">
        <v>457</v>
      </c>
      <c r="B1218" s="247">
        <f>$B$755+(A1218*$B$758)</f>
        <v>-5220.9813729297284</v>
      </c>
      <c r="C1218" s="247">
        <f>_xlfn.NORM.DIST($B1218,$B$752,$B$753,0)</f>
        <v>1.5689438220239872E-5</v>
      </c>
      <c r="D1218" s="247">
        <f>_xlfn.NORM.DIST($B1218,$B$752,$B$753,1)</f>
        <v>1.4927831458446922E-2</v>
      </c>
      <c r="E1218" s="247">
        <f>IF(OR(D1218&lt;$F$757,D1218&gt;$F$758),C1218,"")</f>
        <v>1.5689438220239872E-5</v>
      </c>
      <c r="F1218" s="247" t="str">
        <f>IF(AND(D1218&gt;$F$757,D1218&lt;$F$758),C1218,"")</f>
        <v/>
      </c>
      <c r="G1218" s="247" t="str">
        <f>IF(C1218=MAX($C$761:$C$2761),C1218,"")</f>
        <v/>
      </c>
      <c r="H1218" s="247">
        <f>_xlfn.NORM.DIST(B1218,$F$753,$F$754,0)</f>
        <v>0</v>
      </c>
      <c r="I1218" s="247">
        <f>IF(H1218=MAX($H$761:$H$2761),C1218,"")</f>
        <v>1.5689438220239872E-5</v>
      </c>
      <c r="J1218" s="247" t="str">
        <f>IF(I1218=MIN($I$761:$I$2761),I1218,"")</f>
        <v/>
      </c>
      <c r="K1218" s="247"/>
      <c r="L1218" s="247"/>
      <c r="M1218" s="247"/>
      <c r="N1218" s="247"/>
      <c r="O1218" s="247">
        <v>457</v>
      </c>
      <c r="P1218" s="247">
        <f>$P$755+(O1218*$P$758)</f>
        <v>-304.25542367712558</v>
      </c>
      <c r="Q1218" s="247">
        <f>_xlfn.NORM.DIST(P1218,P$752,P$753,0)</f>
        <v>2.6922860966492135E-4</v>
      </c>
      <c r="R1218" s="247">
        <f>_xlfn.NORM.DIST(P1218,P$752,P$753,1)</f>
        <v>1.4927831458446922E-2</v>
      </c>
      <c r="S1218" s="253">
        <f>IF(OR(R1218&lt;$T$757,R1218&gt;$T$758),Q1218,"")</f>
        <v>2.6922860966492135E-4</v>
      </c>
      <c r="T1218" s="253" t="str">
        <f>IF(AND(R1218&gt;$T$757,R1218&lt;$T$758),Q1218,"")</f>
        <v/>
      </c>
      <c r="U1218" s="253" t="str">
        <f>IF(Q1218=MAX($Q$761:$Q$2761),Q1218,"")</f>
        <v/>
      </c>
      <c r="V1218" s="253">
        <f>_xlfn.NORM.DIST(P1218,$T$753,$T$754,0)</f>
        <v>2.3383473063748087E-62</v>
      </c>
      <c r="W1218" s="253" t="str">
        <f>IF(V1218=MAX($V$761:$V$2761),Q1218,"")</f>
        <v/>
      </c>
      <c r="X1218" s="253" t="str">
        <f t="shared" si="218"/>
        <v/>
      </c>
      <c r="AB1218" s="253">
        <v>457</v>
      </c>
      <c r="AC1218" s="253">
        <f t="shared" si="234"/>
        <v>-470.81432596266876</v>
      </c>
      <c r="AD1218" s="253">
        <f t="shared" si="219"/>
        <v>1.7398422304188587E-4</v>
      </c>
      <c r="AE1218" s="253">
        <f t="shared" si="220"/>
        <v>1.4927831458446922E-2</v>
      </c>
      <c r="AF1218" s="253">
        <f>IF(OR(AE1218&lt;$T$757,AE1218&gt;$T$758),AD1218,"")</f>
        <v>1.7398422304188587E-4</v>
      </c>
      <c r="AG1218" s="253" t="str">
        <f t="shared" si="221"/>
        <v/>
      </c>
      <c r="AH1218" s="253" t="str">
        <f t="shared" si="222"/>
        <v/>
      </c>
      <c r="AI1218" s="253">
        <f t="shared" si="223"/>
        <v>1.7144443705278843E-3</v>
      </c>
      <c r="AJ1218" s="253" t="str">
        <f t="shared" si="224"/>
        <v/>
      </c>
      <c r="AK1218" s="253" t="str">
        <f t="shared" si="225"/>
        <v/>
      </c>
      <c r="AO1218" s="253">
        <v>457</v>
      </c>
      <c r="AP1218" s="253">
        <f t="shared" si="226"/>
        <v>-2775.686947416244</v>
      </c>
      <c r="AQ1218" s="253">
        <f t="shared" si="227"/>
        <v>2.9511348452264851E-5</v>
      </c>
      <c r="AR1218" s="253">
        <f t="shared" si="228"/>
        <v>1.4927831458446922E-2</v>
      </c>
      <c r="AS1218" s="253">
        <f>IF(OR(AR1218&lt;$T$757,AR1218&gt;$T$758),AQ1218,"")</f>
        <v>2.9511348452264851E-5</v>
      </c>
      <c r="AT1218" s="253" t="str">
        <f t="shared" si="229"/>
        <v/>
      </c>
      <c r="AU1218" s="253" t="str">
        <f t="shared" si="230"/>
        <v/>
      </c>
      <c r="AV1218" s="253">
        <f t="shared" si="231"/>
        <v>0</v>
      </c>
      <c r="AW1218" s="253">
        <f t="shared" si="232"/>
        <v>2.9511348452264851E-5</v>
      </c>
      <c r="AX1218" s="253" t="str">
        <f t="shared" si="233"/>
        <v/>
      </c>
      <c r="AZ1218" s="259"/>
      <c r="BA1218" s="259">
        <f>BA1217+$BD$753</f>
        <v>2.956800000000019</v>
      </c>
      <c r="BB1218" s="274">
        <f t="shared" si="216"/>
        <v>0.88896960563064109</v>
      </c>
      <c r="BC1218" s="259">
        <f t="shared" si="217"/>
        <v>5.8407968565910018E-4</v>
      </c>
      <c r="BD1218" s="259" t="str">
        <f t="shared" si="214"/>
        <v/>
      </c>
      <c r="BE1218" s="254" t="str">
        <f t="shared" si="215"/>
        <v/>
      </c>
    </row>
    <row r="1219" spans="1:57" ht="20.100000000000001" customHeight="1" x14ac:dyDescent="0.25">
      <c r="A1219" s="247">
        <v>458</v>
      </c>
      <c r="B1219" s="247">
        <f>$B$755+(A1219*$B$758)</f>
        <v>-5211.3663059445907</v>
      </c>
      <c r="C1219" s="247">
        <f>_xlfn.NORM.DIST($B1219,$B$752,$B$753,0)</f>
        <v>1.5826215297749583E-5</v>
      </c>
      <c r="D1219" s="247">
        <f>_xlfn.NORM.DIST($B1219,$B$752,$B$753,1)</f>
        <v>1.5079343269020756E-2</v>
      </c>
      <c r="E1219" s="247">
        <f>IF(OR(D1219&lt;$F$757,D1219&gt;$F$758),C1219,"")</f>
        <v>1.5826215297749583E-5</v>
      </c>
      <c r="F1219" s="247" t="str">
        <f>IF(AND(D1219&gt;$F$757,D1219&lt;$F$758),C1219,"")</f>
        <v/>
      </c>
      <c r="G1219" s="247" t="str">
        <f>IF(C1219=MAX($C$761:$C$2761),C1219,"")</f>
        <v/>
      </c>
      <c r="H1219" s="247">
        <f>_xlfn.NORM.DIST(B1219,$F$753,$F$754,0)</f>
        <v>0</v>
      </c>
      <c r="I1219" s="247">
        <f>IF(H1219=MAX($H$761:$H$2761),C1219,"")</f>
        <v>1.5826215297749583E-5</v>
      </c>
      <c r="J1219" s="247" t="str">
        <f>IF(I1219=MIN($I$761:$I$2761),I1219,"")</f>
        <v/>
      </c>
      <c r="K1219" s="247"/>
      <c r="L1219" s="247"/>
      <c r="M1219" s="247"/>
      <c r="N1219" s="247"/>
      <c r="O1219" s="247">
        <v>458</v>
      </c>
      <c r="P1219" s="247">
        <f>$P$755+(O1219*$P$758)</f>
        <v>-303.69510061326349</v>
      </c>
      <c r="Q1219" s="247">
        <f>_xlfn.NORM.DIST(P1219,P$752,P$753,0)</f>
        <v>2.7157568557006537E-4</v>
      </c>
      <c r="R1219" s="247">
        <f>_xlfn.NORM.DIST(P1219,P$752,P$753,1)</f>
        <v>1.5079343269020756E-2</v>
      </c>
      <c r="S1219" s="253">
        <f>IF(OR(R1219&lt;$T$757,R1219&gt;$T$758),Q1219,"")</f>
        <v>2.7157568557006537E-4</v>
      </c>
      <c r="T1219" s="253" t="str">
        <f>IF(AND(R1219&gt;$T$757,R1219&lt;$T$758),Q1219,"")</f>
        <v/>
      </c>
      <c r="U1219" s="253" t="str">
        <f>IF(Q1219=MAX($Q$761:$Q$2761),Q1219,"")</f>
        <v/>
      </c>
      <c r="V1219" s="253">
        <f>_xlfn.NORM.DIST(P1219,$T$753,$T$754,0)</f>
        <v>2.1890215517373651E-62</v>
      </c>
      <c r="W1219" s="253" t="str">
        <f>IF(V1219=MAX($V$761:$V$2761),Q1219,"")</f>
        <v/>
      </c>
      <c r="X1219" s="253" t="str">
        <f t="shared" si="218"/>
        <v/>
      </c>
      <c r="AB1219" s="253">
        <v>458</v>
      </c>
      <c r="AC1219" s="253">
        <f t="shared" si="234"/>
        <v>-469.94726458888852</v>
      </c>
      <c r="AD1219" s="253">
        <f t="shared" si="219"/>
        <v>1.7550097929704407E-4</v>
      </c>
      <c r="AE1219" s="253">
        <f t="shared" si="220"/>
        <v>1.5079343269020756E-2</v>
      </c>
      <c r="AF1219" s="253">
        <f>IF(OR(AE1219&lt;$T$757,AE1219&gt;$T$758),AD1219,"")</f>
        <v>1.7550097929704407E-4</v>
      </c>
      <c r="AG1219" s="253" t="str">
        <f t="shared" si="221"/>
        <v/>
      </c>
      <c r="AH1219" s="253" t="str">
        <f t="shared" si="222"/>
        <v/>
      </c>
      <c r="AI1219" s="253">
        <f t="shared" si="223"/>
        <v>1.7170151925448077E-3</v>
      </c>
      <c r="AJ1219" s="253" t="str">
        <f t="shared" si="224"/>
        <v/>
      </c>
      <c r="AK1219" s="253" t="str">
        <f t="shared" si="225"/>
        <v/>
      </c>
      <c r="AO1219" s="253">
        <v>458</v>
      </c>
      <c r="AP1219" s="253">
        <f t="shared" si="226"/>
        <v>-2770.5751850821443</v>
      </c>
      <c r="AQ1219" s="253">
        <f t="shared" si="227"/>
        <v>2.9768621908331897E-5</v>
      </c>
      <c r="AR1219" s="253">
        <f t="shared" si="228"/>
        <v>1.5079343269020756E-2</v>
      </c>
      <c r="AS1219" s="253">
        <f>IF(OR(AR1219&lt;$T$757,AR1219&gt;$T$758),AQ1219,"")</f>
        <v>2.9768621908331897E-5</v>
      </c>
      <c r="AT1219" s="253" t="str">
        <f t="shared" si="229"/>
        <v/>
      </c>
      <c r="AU1219" s="253" t="str">
        <f t="shared" si="230"/>
        <v/>
      </c>
      <c r="AV1219" s="253">
        <f t="shared" si="231"/>
        <v>0</v>
      </c>
      <c r="AW1219" s="253">
        <f t="shared" si="232"/>
        <v>2.9768621908331897E-5</v>
      </c>
      <c r="AX1219" s="253" t="str">
        <f t="shared" si="233"/>
        <v/>
      </c>
      <c r="AZ1219" s="259"/>
      <c r="BA1219" s="259">
        <f>BA1218+$BD$753</f>
        <v>2.9632000000000192</v>
      </c>
      <c r="BB1219" s="274">
        <f t="shared" si="216"/>
        <v>0.88838552594498199</v>
      </c>
      <c r="BC1219" s="259">
        <f t="shared" si="217"/>
        <v>5.8536582382540114E-4</v>
      </c>
      <c r="BD1219" s="259" t="str">
        <f t="shared" si="214"/>
        <v/>
      </c>
      <c r="BE1219" s="254" t="str">
        <f t="shared" si="215"/>
        <v/>
      </c>
    </row>
    <row r="1220" spans="1:57" ht="20.100000000000001" customHeight="1" x14ac:dyDescent="0.25">
      <c r="A1220" s="247">
        <v>459</v>
      </c>
      <c r="B1220" s="247">
        <f>$B$755+(A1220*$B$758)</f>
        <v>-5201.7512389594531</v>
      </c>
      <c r="C1220" s="247">
        <f>_xlfn.NORM.DIST($B1220,$B$752,$B$753,0)</f>
        <v>1.5963929342876315E-5</v>
      </c>
      <c r="D1220" s="247">
        <f>_xlfn.NORM.DIST($B1220,$B$752,$B$753,1)</f>
        <v>1.5232174701868549E-2</v>
      </c>
      <c r="E1220" s="247">
        <f>IF(OR(D1220&lt;$F$757,D1220&gt;$F$758),C1220,"")</f>
        <v>1.5963929342876315E-5</v>
      </c>
      <c r="F1220" s="247" t="str">
        <f>IF(AND(D1220&gt;$F$757,D1220&lt;$F$758),C1220,"")</f>
        <v/>
      </c>
      <c r="G1220" s="247" t="str">
        <f>IF(C1220=MAX($C$761:$C$2761),C1220,"")</f>
        <v/>
      </c>
      <c r="H1220" s="247">
        <f>_xlfn.NORM.DIST(B1220,$F$753,$F$754,0)</f>
        <v>0</v>
      </c>
      <c r="I1220" s="247">
        <f>IF(H1220=MAX($H$761:$H$2761),C1220,"")</f>
        <v>1.5963929342876315E-5</v>
      </c>
      <c r="J1220" s="247" t="str">
        <f>IF(I1220=MIN($I$761:$I$2761),I1220,"")</f>
        <v/>
      </c>
      <c r="K1220" s="247"/>
      <c r="L1220" s="247"/>
      <c r="M1220" s="247"/>
      <c r="N1220" s="247"/>
      <c r="O1220" s="247">
        <v>459</v>
      </c>
      <c r="P1220" s="247">
        <f>$P$755+(O1220*$P$758)</f>
        <v>-303.13477754940135</v>
      </c>
      <c r="Q1220" s="247">
        <f>_xlfn.NORM.DIST(P1220,P$752,P$753,0)</f>
        <v>2.7393883971110891E-4</v>
      </c>
      <c r="R1220" s="247">
        <f>_xlfn.NORM.DIST(P1220,P$752,P$753,1)</f>
        <v>1.5232174701868571E-2</v>
      </c>
      <c r="S1220" s="253">
        <f>IF(OR(R1220&lt;$T$757,R1220&gt;$T$758),Q1220,"")</f>
        <v>2.7393883971110891E-4</v>
      </c>
      <c r="T1220" s="253" t="str">
        <f>IF(AND(R1220&gt;$T$757,R1220&lt;$T$758),Q1220,"")</f>
        <v/>
      </c>
      <c r="U1220" s="253" t="str">
        <f>IF(Q1220=MAX($Q$761:$Q$2761),Q1220,"")</f>
        <v/>
      </c>
      <c r="V1220" s="253">
        <f>_xlfn.NORM.DIST(P1220,$T$753,$T$754,0)</f>
        <v>2.0491988818234488E-62</v>
      </c>
      <c r="W1220" s="253" t="str">
        <f>IF(V1220=MAX($V$761:$V$2761),Q1220,"")</f>
        <v/>
      </c>
      <c r="X1220" s="253" t="str">
        <f t="shared" si="218"/>
        <v/>
      </c>
      <c r="AB1220" s="253">
        <v>459</v>
      </c>
      <c r="AC1220" s="253">
        <f t="shared" si="234"/>
        <v>-469.08020321510827</v>
      </c>
      <c r="AD1220" s="253">
        <f t="shared" si="219"/>
        <v>1.7702812582753109E-4</v>
      </c>
      <c r="AE1220" s="253">
        <f t="shared" si="220"/>
        <v>1.5232174701868549E-2</v>
      </c>
      <c r="AF1220" s="253">
        <f>IF(OR(AE1220&lt;$T$757,AE1220&gt;$T$758),AD1220,"")</f>
        <v>1.7702812582753109E-4</v>
      </c>
      <c r="AG1220" s="253" t="str">
        <f t="shared" si="221"/>
        <v/>
      </c>
      <c r="AH1220" s="253" t="str">
        <f t="shared" si="222"/>
        <v/>
      </c>
      <c r="AI1220" s="253">
        <f t="shared" si="223"/>
        <v>1.7195623563105583E-3</v>
      </c>
      <c r="AJ1220" s="253" t="str">
        <f t="shared" si="224"/>
        <v/>
      </c>
      <c r="AK1220" s="253" t="str">
        <f t="shared" si="225"/>
        <v/>
      </c>
      <c r="AO1220" s="253">
        <v>459</v>
      </c>
      <c r="AP1220" s="253">
        <f t="shared" si="226"/>
        <v>-2765.4634227480446</v>
      </c>
      <c r="AQ1220" s="253">
        <f t="shared" si="227"/>
        <v>3.0027657771532086E-5</v>
      </c>
      <c r="AR1220" s="253">
        <f t="shared" si="228"/>
        <v>1.5232174701868549E-2</v>
      </c>
      <c r="AS1220" s="253">
        <f>IF(OR(AR1220&lt;$T$757,AR1220&gt;$T$758),AQ1220,"")</f>
        <v>3.0027657771532086E-5</v>
      </c>
      <c r="AT1220" s="253" t="str">
        <f t="shared" si="229"/>
        <v/>
      </c>
      <c r="AU1220" s="253" t="str">
        <f t="shared" si="230"/>
        <v/>
      </c>
      <c r="AV1220" s="253">
        <f t="shared" si="231"/>
        <v>0</v>
      </c>
      <c r="AW1220" s="253">
        <f t="shared" si="232"/>
        <v>3.0027657771532086E-5</v>
      </c>
      <c r="AX1220" s="253" t="str">
        <f t="shared" si="233"/>
        <v/>
      </c>
      <c r="AZ1220" s="259"/>
      <c r="BA1220" s="259">
        <f>BA1219+$BD$753</f>
        <v>2.9696000000000193</v>
      </c>
      <c r="BB1220" s="274">
        <f t="shared" si="216"/>
        <v>0.88780016012115659</v>
      </c>
      <c r="BC1220" s="259">
        <f t="shared" si="217"/>
        <v>5.8664796719098966E-4</v>
      </c>
      <c r="BD1220" s="259" t="str">
        <f t="shared" si="214"/>
        <v/>
      </c>
      <c r="BE1220" s="254" t="str">
        <f t="shared" si="215"/>
        <v/>
      </c>
    </row>
    <row r="1221" spans="1:57" ht="20.100000000000001" customHeight="1" x14ac:dyDescent="0.25">
      <c r="A1221" s="247">
        <v>460</v>
      </c>
      <c r="B1221" s="247">
        <f>$B$755+(A1221*$B$758)</f>
        <v>-5192.1361719743154</v>
      </c>
      <c r="C1221" s="247">
        <f>_xlfn.NORM.DIST($B1221,$B$752,$B$753,0)</f>
        <v>1.6102584082788519E-5</v>
      </c>
      <c r="D1221" s="247">
        <f>_xlfn.NORM.DIST($B1221,$B$752,$B$753,1)</f>
        <v>1.538633478392545E-2</v>
      </c>
      <c r="E1221" s="247">
        <f>IF(OR(D1221&lt;$F$757,D1221&gt;$F$758),C1221,"")</f>
        <v>1.6102584082788519E-5</v>
      </c>
      <c r="F1221" s="247" t="str">
        <f>IF(AND(D1221&gt;$F$757,D1221&lt;$F$758),C1221,"")</f>
        <v/>
      </c>
      <c r="G1221" s="247" t="str">
        <f>IF(C1221=MAX($C$761:$C$2761),C1221,"")</f>
        <v/>
      </c>
      <c r="H1221" s="247">
        <f>_xlfn.NORM.DIST(B1221,$F$753,$F$754,0)</f>
        <v>0</v>
      </c>
      <c r="I1221" s="247">
        <f>IF(H1221=MAX($H$761:$H$2761),C1221,"")</f>
        <v>1.6102584082788519E-5</v>
      </c>
      <c r="J1221" s="247" t="str">
        <f>IF(I1221=MIN($I$761:$I$2761),I1221,"")</f>
        <v/>
      </c>
      <c r="K1221" s="247"/>
      <c r="L1221" s="247"/>
      <c r="M1221" s="247"/>
      <c r="N1221" s="247"/>
      <c r="O1221" s="247">
        <v>460</v>
      </c>
      <c r="P1221" s="247">
        <f>$P$755+(O1221*$P$758)</f>
        <v>-302.57445448553926</v>
      </c>
      <c r="Q1221" s="247">
        <f>_xlfn.NORM.DIST(P1221,P$752,P$753,0)</f>
        <v>2.7631813604575095E-4</v>
      </c>
      <c r="R1221" s="247">
        <f>_xlfn.NORM.DIST(P1221,P$752,P$753,1)</f>
        <v>1.538633478392545E-2</v>
      </c>
      <c r="S1221" s="253">
        <f>IF(OR(R1221&lt;$T$757,R1221&gt;$T$758),Q1221,"")</f>
        <v>2.7631813604575095E-4</v>
      </c>
      <c r="T1221" s="253" t="str">
        <f>IF(AND(R1221&gt;$T$757,R1221&lt;$T$758),Q1221,"")</f>
        <v/>
      </c>
      <c r="U1221" s="253" t="str">
        <f>IF(Q1221=MAX($Q$761:$Q$2761),Q1221,"")</f>
        <v/>
      </c>
      <c r="V1221" s="253">
        <f>_xlfn.NORM.DIST(P1221,$T$753,$T$754,0)</f>
        <v>1.9182766231854763E-62</v>
      </c>
      <c r="W1221" s="253" t="str">
        <f>IF(V1221=MAX($V$761:$V$2761),Q1221,"")</f>
        <v/>
      </c>
      <c r="X1221" s="253" t="str">
        <f t="shared" si="218"/>
        <v/>
      </c>
      <c r="AB1221" s="253">
        <v>460</v>
      </c>
      <c r="AC1221" s="253">
        <f t="shared" si="234"/>
        <v>-468.21314184132802</v>
      </c>
      <c r="AD1221" s="253">
        <f t="shared" si="219"/>
        <v>1.7856570396487819E-4</v>
      </c>
      <c r="AE1221" s="253">
        <f t="shared" si="220"/>
        <v>1.538633478392545E-2</v>
      </c>
      <c r="AF1221" s="253">
        <f>IF(OR(AE1221&lt;$T$757,AE1221&gt;$T$758),AD1221,"")</f>
        <v>1.7856570396487819E-4</v>
      </c>
      <c r="AG1221" s="253" t="str">
        <f t="shared" si="221"/>
        <v/>
      </c>
      <c r="AH1221" s="253" t="str">
        <f t="shared" si="222"/>
        <v/>
      </c>
      <c r="AI1221" s="253">
        <f t="shared" si="223"/>
        <v>1.7220857451594631E-3</v>
      </c>
      <c r="AJ1221" s="253" t="str">
        <f t="shared" si="224"/>
        <v/>
      </c>
      <c r="AK1221" s="253" t="str">
        <f t="shared" si="225"/>
        <v/>
      </c>
      <c r="AO1221" s="253">
        <v>460</v>
      </c>
      <c r="AP1221" s="253">
        <f t="shared" si="226"/>
        <v>-2760.3516604139445</v>
      </c>
      <c r="AQ1221" s="253">
        <f t="shared" si="227"/>
        <v>3.0288463052554097E-5</v>
      </c>
      <c r="AR1221" s="253">
        <f t="shared" si="228"/>
        <v>1.538633478392545E-2</v>
      </c>
      <c r="AS1221" s="253">
        <f>IF(OR(AR1221&lt;$T$757,AR1221&gt;$T$758),AQ1221,"")</f>
        <v>3.0288463052554097E-5</v>
      </c>
      <c r="AT1221" s="253" t="str">
        <f t="shared" si="229"/>
        <v/>
      </c>
      <c r="AU1221" s="253" t="str">
        <f t="shared" si="230"/>
        <v/>
      </c>
      <c r="AV1221" s="253">
        <f t="shared" si="231"/>
        <v>0</v>
      </c>
      <c r="AW1221" s="253">
        <f t="shared" si="232"/>
        <v>3.0288463052554097E-5</v>
      </c>
      <c r="AX1221" s="253" t="str">
        <f t="shared" si="233"/>
        <v/>
      </c>
      <c r="AZ1221" s="259"/>
      <c r="BA1221" s="259">
        <f>BA1220+$BD$753</f>
        <v>2.9760000000000195</v>
      </c>
      <c r="BB1221" s="274">
        <f t="shared" si="216"/>
        <v>0.8872135121539656</v>
      </c>
      <c r="BC1221" s="259">
        <f t="shared" si="217"/>
        <v>5.8792610655800104E-4</v>
      </c>
      <c r="BD1221" s="259" t="str">
        <f t="shared" si="214"/>
        <v/>
      </c>
      <c r="BE1221" s="254" t="str">
        <f t="shared" si="215"/>
        <v/>
      </c>
    </row>
    <row r="1222" spans="1:57" ht="20.100000000000001" customHeight="1" x14ac:dyDescent="0.25">
      <c r="A1222" s="247">
        <v>461</v>
      </c>
      <c r="B1222" s="247">
        <f>$B$755+(A1222*$B$758)</f>
        <v>-5182.5211049891777</v>
      </c>
      <c r="C1222" s="247">
        <f>_xlfn.NORM.DIST($B1222,$B$752,$B$753,0)</f>
        <v>1.6242183231708013E-5</v>
      </c>
      <c r="D1222" s="247">
        <f>_xlfn.NORM.DIST($B1222,$B$752,$B$753,1)</f>
        <v>1.5541832577901569E-2</v>
      </c>
      <c r="E1222" s="247">
        <f>IF(OR(D1222&lt;$F$757,D1222&gt;$F$758),C1222,"")</f>
        <v>1.6242183231708013E-5</v>
      </c>
      <c r="F1222" s="247" t="str">
        <f>IF(AND(D1222&gt;$F$757,D1222&lt;$F$758),C1222,"")</f>
        <v/>
      </c>
      <c r="G1222" s="247" t="str">
        <f>IF(C1222=MAX($C$761:$C$2761),C1222,"")</f>
        <v/>
      </c>
      <c r="H1222" s="247">
        <f>_xlfn.NORM.DIST(B1222,$F$753,$F$754,0)</f>
        <v>0</v>
      </c>
      <c r="I1222" s="247">
        <f>IF(H1222=MAX($H$761:$H$2761),C1222,"")</f>
        <v>1.6242183231708013E-5</v>
      </c>
      <c r="J1222" s="247" t="str">
        <f>IF(I1222=MIN($I$761:$I$2761),I1222,"")</f>
        <v/>
      </c>
      <c r="K1222" s="247"/>
      <c r="L1222" s="247"/>
      <c r="M1222" s="247"/>
      <c r="N1222" s="247"/>
      <c r="O1222" s="247">
        <v>461</v>
      </c>
      <c r="P1222" s="247">
        <f>$P$755+(O1222*$P$758)</f>
        <v>-302.01413142167718</v>
      </c>
      <c r="Q1222" s="247">
        <f>_xlfn.NORM.DIST(P1222,P$752,P$753,0)</f>
        <v>2.7871363830952978E-4</v>
      </c>
      <c r="R1222" s="247">
        <f>_xlfn.NORM.DIST(P1222,P$752,P$753,1)</f>
        <v>1.5541832577901569E-2</v>
      </c>
      <c r="S1222" s="253">
        <f>IF(OR(R1222&lt;$T$757,R1222&gt;$T$758),Q1222,"")</f>
        <v>2.7871363830952978E-4</v>
      </c>
      <c r="T1222" s="253" t="str">
        <f>IF(AND(R1222&gt;$T$757,R1222&lt;$T$758),Q1222,"")</f>
        <v/>
      </c>
      <c r="U1222" s="253" t="str">
        <f>IF(Q1222=MAX($Q$761:$Q$2761),Q1222,"")</f>
        <v/>
      </c>
      <c r="V1222" s="253">
        <f>_xlfn.NORM.DIST(P1222,$T$753,$T$754,0)</f>
        <v>1.795690188788962E-62</v>
      </c>
      <c r="W1222" s="253" t="str">
        <f>IF(V1222=MAX($V$761:$V$2761),Q1222,"")</f>
        <v/>
      </c>
      <c r="X1222" s="253" t="str">
        <f t="shared" si="218"/>
        <v/>
      </c>
      <c r="AB1222" s="253">
        <v>461</v>
      </c>
      <c r="AC1222" s="253">
        <f t="shared" si="234"/>
        <v>-467.34608046754778</v>
      </c>
      <c r="AD1222" s="253">
        <f t="shared" si="219"/>
        <v>1.8011375489704828E-4</v>
      </c>
      <c r="AE1222" s="253">
        <f t="shared" si="220"/>
        <v>1.5541832577901569E-2</v>
      </c>
      <c r="AF1222" s="253">
        <f>IF(OR(AE1222&lt;$T$757,AE1222&gt;$T$758),AD1222,"")</f>
        <v>1.8011375489704828E-4</v>
      </c>
      <c r="AG1222" s="253" t="str">
        <f t="shared" si="221"/>
        <v/>
      </c>
      <c r="AH1222" s="253" t="str">
        <f t="shared" si="222"/>
        <v/>
      </c>
      <c r="AI1222" s="253">
        <f t="shared" si="223"/>
        <v>1.7245852433957405E-3</v>
      </c>
      <c r="AJ1222" s="253" t="str">
        <f t="shared" si="224"/>
        <v/>
      </c>
      <c r="AK1222" s="253" t="str">
        <f t="shared" si="225"/>
        <v/>
      </c>
      <c r="AO1222" s="253">
        <v>461</v>
      </c>
      <c r="AP1222" s="253">
        <f t="shared" si="226"/>
        <v>-2755.2398980798448</v>
      </c>
      <c r="AQ1222" s="253">
        <f t="shared" si="227"/>
        <v>3.0551044737734404E-5</v>
      </c>
      <c r="AR1222" s="253">
        <f t="shared" si="228"/>
        <v>1.5541832577901569E-2</v>
      </c>
      <c r="AS1222" s="253">
        <f>IF(OR(AR1222&lt;$T$757,AR1222&gt;$T$758),AQ1222,"")</f>
        <v>3.0551044737734404E-5</v>
      </c>
      <c r="AT1222" s="253" t="str">
        <f t="shared" si="229"/>
        <v/>
      </c>
      <c r="AU1222" s="253" t="str">
        <f t="shared" si="230"/>
        <v/>
      </c>
      <c r="AV1222" s="253">
        <f t="shared" si="231"/>
        <v>0</v>
      </c>
      <c r="AW1222" s="253">
        <f t="shared" si="232"/>
        <v>3.0551044737734404E-5</v>
      </c>
      <c r="AX1222" s="253" t="str">
        <f t="shared" si="233"/>
        <v/>
      </c>
      <c r="AZ1222" s="259"/>
      <c r="BA1222" s="259">
        <f>BA1221+$BD$753</f>
        <v>2.9824000000000197</v>
      </c>
      <c r="BB1222" s="274">
        <f t="shared" si="216"/>
        <v>0.8866255860474076</v>
      </c>
      <c r="BC1222" s="259">
        <f t="shared" si="217"/>
        <v>5.8920023285302658E-4</v>
      </c>
      <c r="BD1222" s="259" t="str">
        <f t="shared" si="214"/>
        <v/>
      </c>
      <c r="BE1222" s="254" t="str">
        <f t="shared" si="215"/>
        <v/>
      </c>
    </row>
    <row r="1223" spans="1:57" ht="20.100000000000001" customHeight="1" x14ac:dyDescent="0.25">
      <c r="A1223" s="247">
        <v>462</v>
      </c>
      <c r="B1223" s="247">
        <f>$B$755+(A1223*$B$758)</f>
        <v>-5172.9060380040401</v>
      </c>
      <c r="C1223" s="247">
        <f>_xlfn.NORM.DIST($B1223,$B$752,$B$753,0)</f>
        <v>1.6382730490558793E-5</v>
      </c>
      <c r="D1223" s="247">
        <f>_xlfn.NORM.DIST($B1223,$B$752,$B$753,1)</f>
        <v>1.5698677182155906E-2</v>
      </c>
      <c r="E1223" s="247">
        <f>IF(OR(D1223&lt;$F$757,D1223&gt;$F$758),C1223,"")</f>
        <v>1.6382730490558793E-5</v>
      </c>
      <c r="F1223" s="247" t="str">
        <f>IF(AND(D1223&gt;$F$757,D1223&lt;$F$758),C1223,"")</f>
        <v/>
      </c>
      <c r="G1223" s="247" t="str">
        <f>IF(C1223=MAX($C$761:$C$2761),C1223,"")</f>
        <v/>
      </c>
      <c r="H1223" s="247">
        <f>_xlfn.NORM.DIST(B1223,$F$753,$F$754,0)</f>
        <v>0</v>
      </c>
      <c r="I1223" s="247">
        <f>IF(H1223=MAX($H$761:$H$2761),C1223,"")</f>
        <v>1.6382730490558793E-5</v>
      </c>
      <c r="J1223" s="247" t="str">
        <f>IF(I1223=MIN($I$761:$I$2761),I1223,"")</f>
        <v/>
      </c>
      <c r="K1223" s="247"/>
      <c r="L1223" s="247"/>
      <c r="M1223" s="247"/>
      <c r="N1223" s="247"/>
      <c r="O1223" s="247">
        <v>462</v>
      </c>
      <c r="P1223" s="247">
        <f>$P$755+(O1223*$P$758)</f>
        <v>-301.45380835781503</v>
      </c>
      <c r="Q1223" s="247">
        <f>_xlfn.NORM.DIST(P1223,P$752,P$753,0)</f>
        <v>2.8112541000979349E-4</v>
      </c>
      <c r="R1223" s="247">
        <f>_xlfn.NORM.DIST(P1223,P$752,P$753,1)</f>
        <v>1.5698677182155906E-2</v>
      </c>
      <c r="S1223" s="253">
        <f>IF(OR(R1223&lt;$T$757,R1223&gt;$T$758),Q1223,"")</f>
        <v>2.8112541000979349E-4</v>
      </c>
      <c r="T1223" s="253" t="str">
        <f>IF(AND(R1223&gt;$T$757,R1223&lt;$T$758),Q1223,"")</f>
        <v/>
      </c>
      <c r="U1223" s="253" t="str">
        <f>IF(Q1223=MAX($Q$761:$Q$2761),Q1223,"")</f>
        <v/>
      </c>
      <c r="V1223" s="253">
        <f>_xlfn.NORM.DIST(P1223,$T$753,$T$754,0)</f>
        <v>1.680910679669982E-62</v>
      </c>
      <c r="W1223" s="253" t="str">
        <f>IF(V1223=MAX($V$761:$V$2761),Q1223,"")</f>
        <v/>
      </c>
      <c r="X1223" s="253" t="str">
        <f t="shared" si="218"/>
        <v/>
      </c>
      <c r="AB1223" s="253">
        <v>462</v>
      </c>
      <c r="AC1223" s="253">
        <f t="shared" si="234"/>
        <v>-466.47901909376759</v>
      </c>
      <c r="AD1223" s="253">
        <f t="shared" si="219"/>
        <v>1.81672319664541E-4</v>
      </c>
      <c r="AE1223" s="253">
        <f t="shared" si="220"/>
        <v>1.5698677182155906E-2</v>
      </c>
      <c r="AF1223" s="253">
        <f>IF(OR(AE1223&lt;$T$757,AE1223&gt;$T$758),AD1223,"")</f>
        <v>1.81672319664541E-4</v>
      </c>
      <c r="AG1223" s="253" t="str">
        <f t="shared" si="221"/>
        <v/>
      </c>
      <c r="AH1223" s="253" t="str">
        <f t="shared" si="222"/>
        <v/>
      </c>
      <c r="AI1223" s="253">
        <f t="shared" si="223"/>
        <v>1.7270607363023311E-3</v>
      </c>
      <c r="AJ1223" s="253" t="str">
        <f t="shared" si="224"/>
        <v/>
      </c>
      <c r="AK1223" s="253" t="str">
        <f t="shared" si="225"/>
        <v/>
      </c>
      <c r="AO1223" s="253">
        <v>462</v>
      </c>
      <c r="AP1223" s="253">
        <f t="shared" si="226"/>
        <v>-2750.1281357457447</v>
      </c>
      <c r="AQ1223" s="253">
        <f t="shared" si="227"/>
        <v>3.0815409788396659E-5</v>
      </c>
      <c r="AR1223" s="253">
        <f t="shared" si="228"/>
        <v>1.5698677182155906E-2</v>
      </c>
      <c r="AS1223" s="253">
        <f>IF(OR(AR1223&lt;$T$757,AR1223&gt;$T$758),AQ1223,"")</f>
        <v>3.0815409788396659E-5</v>
      </c>
      <c r="AT1223" s="253" t="str">
        <f t="shared" si="229"/>
        <v/>
      </c>
      <c r="AU1223" s="253" t="str">
        <f t="shared" si="230"/>
        <v/>
      </c>
      <c r="AV1223" s="253">
        <f t="shared" si="231"/>
        <v>0</v>
      </c>
      <c r="AW1223" s="253">
        <f t="shared" si="232"/>
        <v>3.0815409788396659E-5</v>
      </c>
      <c r="AX1223" s="253" t="str">
        <f t="shared" si="233"/>
        <v/>
      </c>
      <c r="AZ1223" s="259"/>
      <c r="BA1223" s="259">
        <f>BA1222+$BD$753</f>
        <v>2.9888000000000199</v>
      </c>
      <c r="BB1223" s="274">
        <f t="shared" si="216"/>
        <v>0.88603638581455457</v>
      </c>
      <c r="BC1223" s="259">
        <f t="shared" si="217"/>
        <v>5.9047033712200658E-4</v>
      </c>
      <c r="BD1223" s="259" t="str">
        <f t="shared" si="214"/>
        <v/>
      </c>
      <c r="BE1223" s="254" t="str">
        <f t="shared" si="215"/>
        <v/>
      </c>
    </row>
    <row r="1224" spans="1:57" ht="20.100000000000001" customHeight="1" x14ac:dyDescent="0.25">
      <c r="A1224" s="248">
        <v>463</v>
      </c>
      <c r="B1224" s="247">
        <f>$B$755+(A1224*$B$758)</f>
        <v>-5163.2909710189024</v>
      </c>
      <c r="C1224" s="247">
        <f>_xlfn.NORM.DIST($B1224,$B$752,$B$753,0)</f>
        <v>1.6524229546613857E-5</v>
      </c>
      <c r="D1224" s="247">
        <f>_xlfn.NORM.DIST($B1224,$B$752,$B$753,1)</f>
        <v>1.585687773056671E-2</v>
      </c>
      <c r="E1224" s="247">
        <f>IF(OR(D1224&lt;$F$757,D1224&gt;$F$758),C1224,"")</f>
        <v>1.6524229546613857E-5</v>
      </c>
      <c r="F1224" s="247" t="str">
        <f>IF(AND(D1224&gt;$F$757,D1224&lt;$F$758),C1224,"")</f>
        <v/>
      </c>
      <c r="G1224" s="247" t="str">
        <f>IF(C1224=MAX($C$761:$C$2761),C1224,"")</f>
        <v/>
      </c>
      <c r="H1224" s="247">
        <f>_xlfn.NORM.DIST(B1224,$F$753,$F$754,0)</f>
        <v>0</v>
      </c>
      <c r="I1224" s="247">
        <f>IF(H1224=MAX($H$761:$H$2761),C1224,"")</f>
        <v>1.6524229546613857E-5</v>
      </c>
      <c r="J1224" s="247" t="str">
        <f>IF(I1224=MIN($I$761:$I$2761),I1224,"")</f>
        <v/>
      </c>
      <c r="K1224" s="247"/>
      <c r="L1224" s="247"/>
      <c r="M1224" s="247"/>
      <c r="N1224" s="247"/>
      <c r="O1224" s="248">
        <v>463</v>
      </c>
      <c r="P1224" s="247">
        <f>$P$755+(O1224*$P$758)</f>
        <v>-300.89348529395295</v>
      </c>
      <c r="Q1224" s="247">
        <f>_xlfn.NORM.DIST(P1224,P$752,P$753,0)</f>
        <v>2.8355351441964162E-4</v>
      </c>
      <c r="R1224" s="247">
        <f>_xlfn.NORM.DIST(P1224,P$752,P$753,1)</f>
        <v>1.585687773056671E-2</v>
      </c>
      <c r="S1224" s="253">
        <f>IF(OR(R1224&lt;$T$757,R1224&gt;$T$758),Q1224,"")</f>
        <v>2.8355351441964162E-4</v>
      </c>
      <c r="T1224" s="253" t="str">
        <f>IF(AND(R1224&gt;$T$757,R1224&lt;$T$758),Q1224,"")</f>
        <v/>
      </c>
      <c r="U1224" s="253" t="str">
        <f>IF(Q1224=MAX($Q$761:$Q$2761),Q1224,"")</f>
        <v/>
      </c>
      <c r="V1224" s="253">
        <f>_xlfn.NORM.DIST(P1224,$T$753,$T$754,0)</f>
        <v>1.5734426370755091E-62</v>
      </c>
      <c r="W1224" s="253" t="str">
        <f>IF(V1224=MAX($V$761:$V$2761),Q1224,"")</f>
        <v/>
      </c>
      <c r="X1224" s="253" t="str">
        <f t="shared" si="218"/>
        <v/>
      </c>
      <c r="AB1224" s="259">
        <v>463</v>
      </c>
      <c r="AC1224" s="253">
        <f t="shared" si="234"/>
        <v>-465.61195771998734</v>
      </c>
      <c r="AD1224" s="253">
        <f t="shared" si="219"/>
        <v>1.8324143915647681E-4</v>
      </c>
      <c r="AE1224" s="253">
        <f t="shared" si="220"/>
        <v>1.585687773056671E-2</v>
      </c>
      <c r="AF1224" s="253">
        <f>IF(OR(AE1224&lt;$T$757,AE1224&gt;$T$758),AD1224,"")</f>
        <v>1.8324143915647681E-4</v>
      </c>
      <c r="AG1224" s="253" t="str">
        <f t="shared" si="221"/>
        <v/>
      </c>
      <c r="AH1224" s="253" t="str">
        <f t="shared" si="222"/>
        <v/>
      </c>
      <c r="AI1224" s="253">
        <f t="shared" si="223"/>
        <v>1.7295121101496705E-3</v>
      </c>
      <c r="AJ1224" s="253" t="str">
        <f t="shared" si="224"/>
        <v/>
      </c>
      <c r="AK1224" s="253" t="str">
        <f t="shared" si="225"/>
        <v/>
      </c>
      <c r="AO1224" s="259">
        <v>463</v>
      </c>
      <c r="AP1224" s="253">
        <f t="shared" si="226"/>
        <v>-2745.016373411645</v>
      </c>
      <c r="AQ1224" s="253">
        <f t="shared" si="227"/>
        <v>3.1081565140187431E-5</v>
      </c>
      <c r="AR1224" s="253">
        <f t="shared" si="228"/>
        <v>1.585687773056671E-2</v>
      </c>
      <c r="AS1224" s="253">
        <f>IF(OR(AR1224&lt;$T$757,AR1224&gt;$T$758),AQ1224,"")</f>
        <v>3.1081565140187431E-5</v>
      </c>
      <c r="AT1224" s="253" t="str">
        <f t="shared" si="229"/>
        <v/>
      </c>
      <c r="AU1224" s="253" t="str">
        <f t="shared" si="230"/>
        <v/>
      </c>
      <c r="AV1224" s="253">
        <f t="shared" si="231"/>
        <v>0</v>
      </c>
      <c r="AW1224" s="253">
        <f t="shared" si="232"/>
        <v>3.1081565140187431E-5</v>
      </c>
      <c r="AX1224" s="253" t="str">
        <f t="shared" si="233"/>
        <v/>
      </c>
      <c r="AZ1224" s="259"/>
      <c r="BA1224" s="259">
        <f>BA1223+$BD$753</f>
        <v>2.9952000000000201</v>
      </c>
      <c r="BB1224" s="274">
        <f t="shared" si="216"/>
        <v>0.88544591547743257</v>
      </c>
      <c r="BC1224" s="259">
        <f t="shared" si="217"/>
        <v>5.9173641053300585E-4</v>
      </c>
      <c r="BD1224" s="259" t="str">
        <f t="shared" si="214"/>
        <v/>
      </c>
      <c r="BE1224" s="254" t="str">
        <f t="shared" si="215"/>
        <v/>
      </c>
    </row>
    <row r="1225" spans="1:57" ht="20.100000000000001" customHeight="1" x14ac:dyDescent="0.25">
      <c r="A1225" s="247">
        <v>464</v>
      </c>
      <c r="B1225" s="247">
        <f>$B$755+(A1225*$B$758)</f>
        <v>-5153.6759040337647</v>
      </c>
      <c r="C1225" s="247">
        <f>_xlfn.NORM.DIST($B1225,$B$752,$B$753,0)</f>
        <v>1.6666684073140103E-5</v>
      </c>
      <c r="D1225" s="247">
        <f>_xlfn.NORM.DIST($B1225,$B$752,$B$753,1)</f>
        <v>1.6016443392398598E-2</v>
      </c>
      <c r="E1225" s="247">
        <f>IF(OR(D1225&lt;$F$757,D1225&gt;$F$758),C1225,"")</f>
        <v>1.6666684073140103E-5</v>
      </c>
      <c r="F1225" s="247" t="str">
        <f>IF(AND(D1225&gt;$F$757,D1225&lt;$F$758),C1225,"")</f>
        <v/>
      </c>
      <c r="G1225" s="247" t="str">
        <f>IF(C1225=MAX($C$761:$C$2761),C1225,"")</f>
        <v/>
      </c>
      <c r="H1225" s="247">
        <f>_xlfn.NORM.DIST(B1225,$F$753,$F$754,0)</f>
        <v>0</v>
      </c>
      <c r="I1225" s="247">
        <f>IF(H1225=MAX($H$761:$H$2761),C1225,"")</f>
        <v>1.6666684073140103E-5</v>
      </c>
      <c r="J1225" s="247" t="str">
        <f>IF(I1225=MIN($I$761:$I$2761),I1225,"")</f>
        <v/>
      </c>
      <c r="K1225" s="247"/>
      <c r="L1225" s="247"/>
      <c r="M1225" s="247"/>
      <c r="N1225" s="247"/>
      <c r="O1225" s="247">
        <v>464</v>
      </c>
      <c r="P1225" s="247">
        <f>$P$755+(O1225*$P$758)</f>
        <v>-300.33316223009081</v>
      </c>
      <c r="Q1225" s="247">
        <f>_xlfn.NORM.DIST(P1225,P$752,P$753,0)</f>
        <v>2.8599801457183054E-4</v>
      </c>
      <c r="R1225" s="247">
        <f>_xlfn.NORM.DIST(P1225,P$752,P$753,1)</f>
        <v>1.6016443392398598E-2</v>
      </c>
      <c r="S1225" s="253">
        <f>IF(OR(R1225&lt;$T$757,R1225&gt;$T$758),Q1225,"")</f>
        <v>2.8599801457183054E-4</v>
      </c>
      <c r="T1225" s="253" t="str">
        <f>IF(AND(R1225&gt;$T$757,R1225&lt;$T$758),Q1225,"")</f>
        <v/>
      </c>
      <c r="U1225" s="253" t="str">
        <f>IF(Q1225=MAX($Q$761:$Q$2761),Q1225,"")</f>
        <v/>
      </c>
      <c r="V1225" s="253">
        <f>_xlfn.NORM.DIST(P1225,$T$753,$T$754,0)</f>
        <v>1.4728219356797262E-62</v>
      </c>
      <c r="W1225" s="253" t="str">
        <f>IF(V1225=MAX($V$761:$V$2761),Q1225,"")</f>
        <v/>
      </c>
      <c r="X1225" s="253" t="str">
        <f t="shared" si="218"/>
        <v/>
      </c>
      <c r="AB1225" s="253">
        <v>464</v>
      </c>
      <c r="AC1225" s="253">
        <f t="shared" si="234"/>
        <v>-464.7448963462071</v>
      </c>
      <c r="AD1225" s="253">
        <f t="shared" si="219"/>
        <v>1.8482115410665872E-4</v>
      </c>
      <c r="AE1225" s="253">
        <f t="shared" si="220"/>
        <v>1.6016443392398598E-2</v>
      </c>
      <c r="AF1225" s="253">
        <f>IF(OR(AE1225&lt;$T$757,AE1225&gt;$T$758),AD1225,"")</f>
        <v>1.8482115410665872E-4</v>
      </c>
      <c r="AG1225" s="253" t="str">
        <f t="shared" si="221"/>
        <v/>
      </c>
      <c r="AH1225" s="253" t="str">
        <f t="shared" si="222"/>
        <v/>
      </c>
      <c r="AI1225" s="253">
        <f t="shared" si="223"/>
        <v>1.7319392522043839E-3</v>
      </c>
      <c r="AJ1225" s="253" t="str">
        <f t="shared" si="224"/>
        <v/>
      </c>
      <c r="AK1225" s="253" t="str">
        <f t="shared" si="225"/>
        <v/>
      </c>
      <c r="AO1225" s="253">
        <v>464</v>
      </c>
      <c r="AP1225" s="253">
        <f t="shared" si="226"/>
        <v>-2739.9046110775448</v>
      </c>
      <c r="AQ1225" s="253">
        <f t="shared" si="227"/>
        <v>3.1349517702408247E-5</v>
      </c>
      <c r="AR1225" s="253">
        <f t="shared" si="228"/>
        <v>1.6016443392398598E-2</v>
      </c>
      <c r="AS1225" s="253">
        <f>IF(OR(AR1225&lt;$T$757,AR1225&gt;$T$758),AQ1225,"")</f>
        <v>3.1349517702408247E-5</v>
      </c>
      <c r="AT1225" s="253" t="str">
        <f t="shared" si="229"/>
        <v/>
      </c>
      <c r="AU1225" s="253" t="str">
        <f t="shared" si="230"/>
        <v/>
      </c>
      <c r="AV1225" s="253">
        <f t="shared" si="231"/>
        <v>0</v>
      </c>
      <c r="AW1225" s="253">
        <f t="shared" si="232"/>
        <v>3.1349517702408247E-5</v>
      </c>
      <c r="AX1225" s="253" t="str">
        <f t="shared" si="233"/>
        <v/>
      </c>
      <c r="AZ1225" s="259"/>
      <c r="BA1225" s="259">
        <f>BA1224+$BD$753</f>
        <v>3.0016000000000203</v>
      </c>
      <c r="BB1225" s="274">
        <f t="shared" si="216"/>
        <v>0.88485417906689956</v>
      </c>
      <c r="BC1225" s="259">
        <f t="shared" si="217"/>
        <v>5.9299844437343818E-4</v>
      </c>
      <c r="BD1225" s="259" t="str">
        <f t="shared" si="214"/>
        <v/>
      </c>
      <c r="BE1225" s="254" t="str">
        <f t="shared" si="215"/>
        <v/>
      </c>
    </row>
    <row r="1226" spans="1:57" ht="20.100000000000001" customHeight="1" x14ac:dyDescent="0.25">
      <c r="A1226" s="247">
        <v>465</v>
      </c>
      <c r="B1226" s="247">
        <f>$B$755+(A1226*$B$758)</f>
        <v>-5144.060837048627</v>
      </c>
      <c r="C1226" s="247">
        <f>_xlfn.NORM.DIST($B1226,$B$752,$B$753,0)</f>
        <v>1.6810097729041233E-5</v>
      </c>
      <c r="D1226" s="247">
        <f>_xlfn.NORM.DIST($B1226,$B$752,$B$753,1)</f>
        <v>1.6177383372166076E-2</v>
      </c>
      <c r="E1226" s="247">
        <f>IF(OR(D1226&lt;$F$757,D1226&gt;$F$758),C1226,"")</f>
        <v>1.6810097729041233E-5</v>
      </c>
      <c r="F1226" s="247" t="str">
        <f>IF(AND(D1226&gt;$F$757,D1226&lt;$F$758),C1226,"")</f>
        <v/>
      </c>
      <c r="G1226" s="247" t="str">
        <f>IF(C1226=MAX($C$761:$C$2761),C1226,"")</f>
        <v/>
      </c>
      <c r="H1226" s="247">
        <f>_xlfn.NORM.DIST(B1226,$F$753,$F$754,0)</f>
        <v>0</v>
      </c>
      <c r="I1226" s="247">
        <f>IF(H1226=MAX($H$761:$H$2761),C1226,"")</f>
        <v>1.6810097729041233E-5</v>
      </c>
      <c r="J1226" s="247" t="str">
        <f>IF(I1226=MIN($I$761:$I$2761),I1226,"")</f>
        <v/>
      </c>
      <c r="K1226" s="247"/>
      <c r="L1226" s="247"/>
      <c r="M1226" s="247"/>
      <c r="N1226" s="247"/>
      <c r="O1226" s="247">
        <v>465</v>
      </c>
      <c r="P1226" s="247">
        <f>$P$755+(O1226*$P$758)</f>
        <v>-299.77283916622872</v>
      </c>
      <c r="Q1226" s="247">
        <f>_xlfn.NORM.DIST(P1226,P$752,P$753,0)</f>
        <v>2.8845897325264645E-4</v>
      </c>
      <c r="R1226" s="247">
        <f>_xlfn.NORM.DIST(P1226,P$752,P$753,1)</f>
        <v>1.6177383372166076E-2</v>
      </c>
      <c r="S1226" s="253">
        <f>IF(OR(R1226&lt;$T$757,R1226&gt;$T$758),Q1226,"")</f>
        <v>2.8845897325264645E-4</v>
      </c>
      <c r="T1226" s="253" t="str">
        <f>IF(AND(R1226&gt;$T$757,R1226&lt;$T$758),Q1226,"")</f>
        <v/>
      </c>
      <c r="U1226" s="253" t="str">
        <f>IF(Q1226=MAX($Q$761:$Q$2761),Q1226,"")</f>
        <v/>
      </c>
      <c r="V1226" s="253">
        <f>_xlfn.NORM.DIST(P1226,$T$753,$T$754,0)</f>
        <v>1.3786138090535791E-62</v>
      </c>
      <c r="W1226" s="253" t="str">
        <f>IF(V1226=MAX($V$761:$V$2761),Q1226,"")</f>
        <v/>
      </c>
      <c r="X1226" s="253" t="str">
        <f t="shared" si="218"/>
        <v/>
      </c>
      <c r="AB1226" s="253">
        <v>465</v>
      </c>
      <c r="AC1226" s="253">
        <f t="shared" si="234"/>
        <v>-463.87783497242685</v>
      </c>
      <c r="AD1226" s="253">
        <f t="shared" si="219"/>
        <v>1.8641150508961267E-4</v>
      </c>
      <c r="AE1226" s="253">
        <f t="shared" si="220"/>
        <v>1.6177383372166076E-2</v>
      </c>
      <c r="AF1226" s="253">
        <f>IF(OR(AE1226&lt;$T$757,AE1226&gt;$T$758),AD1226,"")</f>
        <v>1.8641150508961267E-4</v>
      </c>
      <c r="AG1226" s="253" t="str">
        <f t="shared" si="221"/>
        <v/>
      </c>
      <c r="AH1226" s="253" t="str">
        <f t="shared" si="222"/>
        <v/>
      </c>
      <c r="AI1226" s="253">
        <f t="shared" si="223"/>
        <v>1.734342050737925E-3</v>
      </c>
      <c r="AJ1226" s="253" t="str">
        <f t="shared" si="224"/>
        <v/>
      </c>
      <c r="AK1226" s="253" t="str">
        <f t="shared" si="225"/>
        <v/>
      </c>
      <c r="AO1226" s="253">
        <v>465</v>
      </c>
      <c r="AP1226" s="253">
        <f t="shared" si="226"/>
        <v>-2734.7928487434451</v>
      </c>
      <c r="AQ1226" s="253">
        <f t="shared" si="227"/>
        <v>3.1619274357343894E-5</v>
      </c>
      <c r="AR1226" s="253">
        <f t="shared" si="228"/>
        <v>1.6177383372166076E-2</v>
      </c>
      <c r="AS1226" s="253">
        <f>IF(OR(AR1226&lt;$T$757,AR1226&gt;$T$758),AQ1226,"")</f>
        <v>3.1619274357343894E-5</v>
      </c>
      <c r="AT1226" s="253" t="str">
        <f t="shared" si="229"/>
        <v/>
      </c>
      <c r="AU1226" s="253" t="str">
        <f t="shared" si="230"/>
        <v/>
      </c>
      <c r="AV1226" s="253">
        <f t="shared" si="231"/>
        <v>0</v>
      </c>
      <c r="AW1226" s="253">
        <f t="shared" si="232"/>
        <v>3.1619274357343894E-5</v>
      </c>
      <c r="AX1226" s="253" t="str">
        <f t="shared" si="233"/>
        <v/>
      </c>
      <c r="AZ1226" s="259"/>
      <c r="BA1226" s="259">
        <f>BA1225+$BD$753</f>
        <v>3.0080000000000204</v>
      </c>
      <c r="BB1226" s="274">
        <f t="shared" si="216"/>
        <v>0.88426118062252612</v>
      </c>
      <c r="BC1226" s="259">
        <f t="shared" si="217"/>
        <v>5.9425643005062145E-4</v>
      </c>
      <c r="BD1226" s="259" t="str">
        <f t="shared" si="214"/>
        <v/>
      </c>
      <c r="BE1226" s="254" t="str">
        <f t="shared" si="215"/>
        <v/>
      </c>
    </row>
    <row r="1227" spans="1:57" ht="20.100000000000001" customHeight="1" x14ac:dyDescent="0.25">
      <c r="A1227" s="247">
        <v>466</v>
      </c>
      <c r="B1227" s="247">
        <f>$B$755+(A1227*$B$758)</f>
        <v>-5134.4457700634894</v>
      </c>
      <c r="C1227" s="247">
        <f>_xlfn.NORM.DIST($B1227,$B$752,$B$753,0)</f>
        <v>1.695447415849874E-5</v>
      </c>
      <c r="D1227" s="247">
        <f>_xlfn.NORM.DIST($B1227,$B$752,$B$753,1)</f>
        <v>1.6339706909493833E-2</v>
      </c>
      <c r="E1227" s="247">
        <f>IF(OR(D1227&lt;$F$757,D1227&gt;$F$758),C1227,"")</f>
        <v>1.695447415849874E-5</v>
      </c>
      <c r="F1227" s="247" t="str">
        <f>IF(AND(D1227&gt;$F$757,D1227&lt;$F$758),C1227,"")</f>
        <v/>
      </c>
      <c r="G1227" s="247" t="str">
        <f>IF(C1227=MAX($C$761:$C$2761),C1227,"")</f>
        <v/>
      </c>
      <c r="H1227" s="247">
        <f>_xlfn.NORM.DIST(B1227,$F$753,$F$754,0)</f>
        <v>0</v>
      </c>
      <c r="I1227" s="247">
        <f>IF(H1227=MAX($H$761:$H$2761),C1227,"")</f>
        <v>1.695447415849874E-5</v>
      </c>
      <c r="J1227" s="247" t="str">
        <f>IF(I1227=MIN($I$761:$I$2761),I1227,"")</f>
        <v/>
      </c>
      <c r="K1227" s="247"/>
      <c r="L1227" s="247"/>
      <c r="M1227" s="247"/>
      <c r="N1227" s="247"/>
      <c r="O1227" s="247">
        <v>466</v>
      </c>
      <c r="P1227" s="247">
        <f>$P$755+(O1227*$P$758)</f>
        <v>-299.21251610236658</v>
      </c>
      <c r="Q1227" s="247">
        <f>_xlfn.NORM.DIST(P1227,P$752,P$753,0)</f>
        <v>2.9093645299574464E-4</v>
      </c>
      <c r="R1227" s="247">
        <f>_xlfn.NORM.DIST(P1227,P$752,P$753,1)</f>
        <v>1.6339706909493854E-2</v>
      </c>
      <c r="S1227" s="253">
        <f>IF(OR(R1227&lt;$T$757,R1227&gt;$T$758),Q1227,"")</f>
        <v>2.9093645299574464E-4</v>
      </c>
      <c r="T1227" s="253" t="str">
        <f>IF(AND(R1227&gt;$T$757,R1227&lt;$T$758),Q1227,"")</f>
        <v/>
      </c>
      <c r="U1227" s="253" t="str">
        <f>IF(Q1227=MAX($Q$761:$Q$2761),Q1227,"")</f>
        <v/>
      </c>
      <c r="V1227" s="253">
        <f>_xlfn.NORM.DIST(P1227,$T$753,$T$754,0)</f>
        <v>1.2904109991155304E-62</v>
      </c>
      <c r="W1227" s="253" t="str">
        <f>IF(V1227=MAX($V$761:$V$2761),Q1227,"")</f>
        <v/>
      </c>
      <c r="X1227" s="253" t="str">
        <f t="shared" si="218"/>
        <v/>
      </c>
      <c r="AB1227" s="253">
        <v>466</v>
      </c>
      <c r="AC1227" s="253">
        <f t="shared" si="234"/>
        <v>-463.01077359864661</v>
      </c>
      <c r="AD1227" s="253">
        <f t="shared" si="219"/>
        <v>1.8801253251660632E-4</v>
      </c>
      <c r="AE1227" s="253">
        <f t="shared" si="220"/>
        <v>1.6339706909493833E-2</v>
      </c>
      <c r="AF1227" s="253">
        <f>IF(OR(AE1227&lt;$T$757,AE1227&gt;$T$758),AD1227,"")</f>
        <v>1.8801253251660632E-4</v>
      </c>
      <c r="AG1227" s="253" t="str">
        <f t="shared" si="221"/>
        <v/>
      </c>
      <c r="AH1227" s="253" t="str">
        <f t="shared" si="222"/>
        <v/>
      </c>
      <c r="AI1227" s="253">
        <f t="shared" si="223"/>
        <v>1.73672039503514E-3</v>
      </c>
      <c r="AJ1227" s="253" t="str">
        <f t="shared" si="224"/>
        <v/>
      </c>
      <c r="AK1227" s="253" t="str">
        <f t="shared" si="225"/>
        <v/>
      </c>
      <c r="AO1227" s="253">
        <v>466</v>
      </c>
      <c r="AP1227" s="253">
        <f t="shared" si="226"/>
        <v>-2729.681086409345</v>
      </c>
      <c r="AQ1227" s="253">
        <f t="shared" si="227"/>
        <v>3.1890841959587155E-5</v>
      </c>
      <c r="AR1227" s="253">
        <f t="shared" si="228"/>
        <v>1.6339706909493833E-2</v>
      </c>
      <c r="AS1227" s="253">
        <f>IF(OR(AR1227&lt;$T$757,AR1227&gt;$T$758),AQ1227,"")</f>
        <v>3.1890841959587155E-5</v>
      </c>
      <c r="AT1227" s="253" t="str">
        <f t="shared" si="229"/>
        <v/>
      </c>
      <c r="AU1227" s="253" t="str">
        <f t="shared" si="230"/>
        <v/>
      </c>
      <c r="AV1227" s="253">
        <f t="shared" si="231"/>
        <v>0</v>
      </c>
      <c r="AW1227" s="253">
        <f t="shared" si="232"/>
        <v>3.1890841959587155E-5</v>
      </c>
      <c r="AX1227" s="253" t="str">
        <f t="shared" si="233"/>
        <v/>
      </c>
      <c r="AZ1227" s="259"/>
      <c r="BA1227" s="259">
        <f>BA1226+$BD$753</f>
        <v>3.0144000000000206</v>
      </c>
      <c r="BB1227" s="274">
        <f t="shared" si="216"/>
        <v>0.8836669241924755</v>
      </c>
      <c r="BC1227" s="259">
        <f t="shared" si="217"/>
        <v>5.955103590911115E-4</v>
      </c>
      <c r="BD1227" s="259" t="str">
        <f t="shared" si="214"/>
        <v/>
      </c>
      <c r="BE1227" s="254" t="str">
        <f t="shared" si="215"/>
        <v/>
      </c>
    </row>
    <row r="1228" spans="1:57" ht="20.100000000000001" customHeight="1" x14ac:dyDescent="0.25">
      <c r="A1228" s="247">
        <v>467</v>
      </c>
      <c r="B1228" s="247">
        <f>$B$755+(A1228*$B$758)</f>
        <v>-5124.8307030783517</v>
      </c>
      <c r="C1228" s="247">
        <f>_xlfn.NORM.DIST($B1228,$B$752,$B$753,0)</f>
        <v>1.7099816990611062E-5</v>
      </c>
      <c r="D1228" s="247">
        <f>_xlfn.NORM.DIST($B1228,$B$752,$B$753,1)</f>
        <v>1.6503423278973327E-2</v>
      </c>
      <c r="E1228" s="247">
        <f>IF(OR(D1228&lt;$F$757,D1228&gt;$F$758),C1228,"")</f>
        <v>1.7099816990611062E-5</v>
      </c>
      <c r="F1228" s="247" t="str">
        <f>IF(AND(D1228&gt;$F$757,D1228&lt;$F$758),C1228,"")</f>
        <v/>
      </c>
      <c r="G1228" s="247" t="str">
        <f>IF(C1228=MAX($C$761:$C$2761),C1228,"")</f>
        <v/>
      </c>
      <c r="H1228" s="247">
        <f>_xlfn.NORM.DIST(B1228,$F$753,$F$754,0)</f>
        <v>0</v>
      </c>
      <c r="I1228" s="247">
        <f>IF(H1228=MAX($H$761:$H$2761),C1228,"")</f>
        <v>1.7099816990611062E-5</v>
      </c>
      <c r="J1228" s="247" t="str">
        <f>IF(I1228=MIN($I$761:$I$2761),I1228,"")</f>
        <v/>
      </c>
      <c r="K1228" s="247"/>
      <c r="L1228" s="247"/>
      <c r="M1228" s="247"/>
      <c r="N1228" s="247"/>
      <c r="O1228" s="247">
        <v>467</v>
      </c>
      <c r="P1228" s="247">
        <f>$P$755+(O1228*$P$758)</f>
        <v>-298.65219303850449</v>
      </c>
      <c r="Q1228" s="247">
        <f>_xlfn.NORM.DIST(P1228,P$752,P$753,0)</f>
        <v>2.9343051607595607E-4</v>
      </c>
      <c r="R1228" s="247">
        <f>_xlfn.NORM.DIST(P1228,P$752,P$753,1)</f>
        <v>1.6503423278973327E-2</v>
      </c>
      <c r="S1228" s="253">
        <f>IF(OR(R1228&lt;$T$757,R1228&gt;$T$758),Q1228,"")</f>
        <v>2.9343051607595607E-4</v>
      </c>
      <c r="T1228" s="253" t="str">
        <f>IF(AND(R1228&gt;$T$757,R1228&lt;$T$758),Q1228,"")</f>
        <v/>
      </c>
      <c r="U1228" s="253" t="str">
        <f>IF(Q1228=MAX($Q$761:$Q$2761),Q1228,"")</f>
        <v/>
      </c>
      <c r="V1228" s="253">
        <f>_xlfn.NORM.DIST(P1228,$T$753,$T$754,0)</f>
        <v>1.2078320218088284E-62</v>
      </c>
      <c r="W1228" s="253" t="str">
        <f>IF(V1228=MAX($V$761:$V$2761),Q1228,"")</f>
        <v/>
      </c>
      <c r="X1228" s="253" t="str">
        <f t="shared" si="218"/>
        <v/>
      </c>
      <c r="AB1228" s="253">
        <v>467</v>
      </c>
      <c r="AC1228" s="253">
        <f t="shared" si="234"/>
        <v>-462.14371222486636</v>
      </c>
      <c r="AD1228" s="253">
        <f t="shared" si="219"/>
        <v>1.8962427663164722E-4</v>
      </c>
      <c r="AE1228" s="253">
        <f t="shared" si="220"/>
        <v>1.6503423278973327E-2</v>
      </c>
      <c r="AF1228" s="253">
        <f>IF(OR(AE1228&lt;$T$757,AE1228&gt;$T$758),AD1228,"")</f>
        <v>1.8962427663164722E-4</v>
      </c>
      <c r="AG1228" s="253" t="str">
        <f t="shared" si="221"/>
        <v/>
      </c>
      <c r="AH1228" s="253" t="str">
        <f t="shared" si="222"/>
        <v/>
      </c>
      <c r="AI1228" s="253">
        <f t="shared" si="223"/>
        <v>1.7390741754027639E-3</v>
      </c>
      <c r="AJ1228" s="253" t="str">
        <f t="shared" si="224"/>
        <v/>
      </c>
      <c r="AK1228" s="253" t="str">
        <f t="shared" si="225"/>
        <v/>
      </c>
      <c r="AO1228" s="253">
        <v>467</v>
      </c>
      <c r="AP1228" s="253">
        <f t="shared" si="226"/>
        <v>-2724.5693240752453</v>
      </c>
      <c r="AQ1228" s="253">
        <f t="shared" si="227"/>
        <v>3.2164227335360036E-5</v>
      </c>
      <c r="AR1228" s="253">
        <f t="shared" si="228"/>
        <v>1.6503423278973327E-2</v>
      </c>
      <c r="AS1228" s="253">
        <f>IF(OR(AR1228&lt;$T$757,AR1228&gt;$T$758),AQ1228,"")</f>
        <v>3.2164227335360036E-5</v>
      </c>
      <c r="AT1228" s="253" t="str">
        <f t="shared" si="229"/>
        <v/>
      </c>
      <c r="AU1228" s="253" t="str">
        <f t="shared" si="230"/>
        <v/>
      </c>
      <c r="AV1228" s="253">
        <f t="shared" si="231"/>
        <v>0</v>
      </c>
      <c r="AW1228" s="253">
        <f t="shared" si="232"/>
        <v>3.2164227335360036E-5</v>
      </c>
      <c r="AX1228" s="253" t="str">
        <f t="shared" si="233"/>
        <v/>
      </c>
      <c r="AZ1228" s="259"/>
      <c r="BA1228" s="259">
        <f>BA1227+$BD$753</f>
        <v>3.0208000000000208</v>
      </c>
      <c r="BB1228" s="274">
        <f t="shared" si="216"/>
        <v>0.88307141383338439</v>
      </c>
      <c r="BC1228" s="259">
        <f t="shared" si="217"/>
        <v>5.9676022314048005E-4</v>
      </c>
      <c r="BD1228" s="259" t="str">
        <f t="shared" si="214"/>
        <v/>
      </c>
      <c r="BE1228" s="254" t="str">
        <f t="shared" si="215"/>
        <v/>
      </c>
    </row>
    <row r="1229" spans="1:57" ht="20.100000000000001" customHeight="1" x14ac:dyDescent="0.25">
      <c r="A1229" s="247">
        <v>468</v>
      </c>
      <c r="B1229" s="247">
        <f>$B$755+(A1229*$B$758)</f>
        <v>-5115.215636093214</v>
      </c>
      <c r="C1229" s="247">
        <f>_xlfn.NORM.DIST($B1229,$B$752,$B$753,0)</f>
        <v>1.7246129839030722E-5</v>
      </c>
      <c r="D1229" s="247">
        <f>_xlfn.NORM.DIST($B1229,$B$752,$B$753,1)</f>
        <v>1.6668541790016082E-2</v>
      </c>
      <c r="E1229" s="247">
        <f>IF(OR(D1229&lt;$F$757,D1229&gt;$F$758),C1229,"")</f>
        <v>1.7246129839030722E-5</v>
      </c>
      <c r="F1229" s="247" t="str">
        <f>IF(AND(D1229&gt;$F$757,D1229&lt;$F$758),C1229,"")</f>
        <v/>
      </c>
      <c r="G1229" s="247" t="str">
        <f>IF(C1229=MAX($C$761:$C$2761),C1229,"")</f>
        <v/>
      </c>
      <c r="H1229" s="247">
        <f>_xlfn.NORM.DIST(B1229,$F$753,$F$754,0)</f>
        <v>0</v>
      </c>
      <c r="I1229" s="247">
        <f>IF(H1229=MAX($H$761:$H$2761),C1229,"")</f>
        <v>1.7246129839030722E-5</v>
      </c>
      <c r="J1229" s="247" t="str">
        <f>IF(I1229=MIN($I$761:$I$2761),I1229,"")</f>
        <v/>
      </c>
      <c r="K1229" s="247"/>
      <c r="L1229" s="247"/>
      <c r="M1229" s="247"/>
      <c r="N1229" s="247"/>
      <c r="O1229" s="247">
        <v>468</v>
      </c>
      <c r="P1229" s="247">
        <f>$P$755+(O1229*$P$758)</f>
        <v>-298.09186997464241</v>
      </c>
      <c r="Q1229" s="247">
        <f>_xlfn.NORM.DIST(P1229,P$752,P$753,0)</f>
        <v>2.9594122450306363E-4</v>
      </c>
      <c r="R1229" s="247">
        <f>_xlfn.NORM.DIST(P1229,P$752,P$753,1)</f>
        <v>1.6668541790016082E-2</v>
      </c>
      <c r="S1229" s="253">
        <f>IF(OR(R1229&lt;$T$757,R1229&gt;$T$758),Q1229,"")</f>
        <v>2.9594122450306363E-4</v>
      </c>
      <c r="T1229" s="253" t="str">
        <f>IF(AND(R1229&gt;$T$757,R1229&lt;$T$758),Q1229,"")</f>
        <v/>
      </c>
      <c r="U1229" s="253" t="str">
        <f>IF(Q1229=MAX($Q$761:$Q$2761),Q1229,"")</f>
        <v/>
      </c>
      <c r="V1229" s="253">
        <f>_xlfn.NORM.DIST(P1229,$T$753,$T$754,0)</f>
        <v>1.1305195417293733E-62</v>
      </c>
      <c r="W1229" s="253" t="str">
        <f>IF(V1229=MAX($V$761:$V$2761),Q1229,"")</f>
        <v/>
      </c>
      <c r="X1229" s="253" t="str">
        <f t="shared" si="218"/>
        <v/>
      </c>
      <c r="AB1229" s="253">
        <v>468</v>
      </c>
      <c r="AC1229" s="253">
        <f t="shared" si="234"/>
        <v>-461.27665085108612</v>
      </c>
      <c r="AD1229" s="253">
        <f t="shared" si="219"/>
        <v>1.9124677750745938E-4</v>
      </c>
      <c r="AE1229" s="253">
        <f t="shared" si="220"/>
        <v>1.6668541790016082E-2</v>
      </c>
      <c r="AF1229" s="253">
        <f>IF(OR(AE1229&lt;$T$757,AE1229&gt;$T$758),AD1229,"")</f>
        <v>1.9124677750745938E-4</v>
      </c>
      <c r="AG1229" s="253" t="str">
        <f t="shared" si="221"/>
        <v/>
      </c>
      <c r="AH1229" s="253" t="str">
        <f t="shared" si="222"/>
        <v/>
      </c>
      <c r="AI1229" s="253">
        <f t="shared" si="223"/>
        <v>1.7414032831778471E-3</v>
      </c>
      <c r="AJ1229" s="253" t="str">
        <f t="shared" si="224"/>
        <v/>
      </c>
      <c r="AK1229" s="253" t="str">
        <f t="shared" si="225"/>
        <v/>
      </c>
      <c r="AO1229" s="253">
        <v>468</v>
      </c>
      <c r="AP1229" s="253">
        <f t="shared" si="226"/>
        <v>-2719.4575617411456</v>
      </c>
      <c r="AQ1229" s="253">
        <f t="shared" si="227"/>
        <v>3.2439437281831281E-5</v>
      </c>
      <c r="AR1229" s="253">
        <f t="shared" si="228"/>
        <v>1.6668541790016082E-2</v>
      </c>
      <c r="AS1229" s="253">
        <f>IF(OR(AR1229&lt;$T$757,AR1229&gt;$T$758),AQ1229,"")</f>
        <v>3.2439437281831281E-5</v>
      </c>
      <c r="AT1229" s="253" t="str">
        <f t="shared" si="229"/>
        <v/>
      </c>
      <c r="AU1229" s="253" t="str">
        <f t="shared" si="230"/>
        <v/>
      </c>
      <c r="AV1229" s="253">
        <f t="shared" si="231"/>
        <v>0</v>
      </c>
      <c r="AW1229" s="253">
        <f t="shared" si="232"/>
        <v>3.2439437281831281E-5</v>
      </c>
      <c r="AX1229" s="253" t="str">
        <f t="shared" si="233"/>
        <v/>
      </c>
      <c r="AZ1229" s="259"/>
      <c r="BA1229" s="259">
        <f>BA1228+$BD$753</f>
        <v>3.027200000000021</v>
      </c>
      <c r="BB1229" s="274">
        <f t="shared" si="216"/>
        <v>0.88247465361024391</v>
      </c>
      <c r="BC1229" s="259">
        <f t="shared" si="217"/>
        <v>5.9800601396164943E-4</v>
      </c>
      <c r="BD1229" s="259" t="str">
        <f t="shared" si="214"/>
        <v/>
      </c>
      <c r="BE1229" s="254" t="str">
        <f t="shared" si="215"/>
        <v/>
      </c>
    </row>
    <row r="1230" spans="1:57" ht="20.100000000000001" customHeight="1" x14ac:dyDescent="0.25">
      <c r="A1230" s="248">
        <v>469</v>
      </c>
      <c r="B1230" s="247">
        <f>$B$755+(A1230*$B$758)</f>
        <v>-5105.6005691080763</v>
      </c>
      <c r="C1230" s="247">
        <f>_xlfn.NORM.DIST($B1230,$B$752,$B$753,0)</f>
        <v>1.7393416301599693E-5</v>
      </c>
      <c r="D1230" s="247">
        <f>_xlfn.NORM.DIST($B1230,$B$752,$B$753,1)</f>
        <v>1.683507178670347E-2</v>
      </c>
      <c r="E1230" s="247">
        <f>IF(OR(D1230&lt;$F$757,D1230&gt;$F$758),C1230,"")</f>
        <v>1.7393416301599693E-5</v>
      </c>
      <c r="F1230" s="247" t="str">
        <f>IF(AND(D1230&gt;$F$757,D1230&lt;$F$758),C1230,"")</f>
        <v/>
      </c>
      <c r="G1230" s="247" t="str">
        <f>IF(C1230=MAX($C$761:$C$2761),C1230,"")</f>
        <v/>
      </c>
      <c r="H1230" s="247">
        <f>_xlfn.NORM.DIST(B1230,$F$753,$F$754,0)</f>
        <v>0</v>
      </c>
      <c r="I1230" s="247">
        <f>IF(H1230=MAX($H$761:$H$2761),C1230,"")</f>
        <v>1.7393416301599693E-5</v>
      </c>
      <c r="J1230" s="247" t="str">
        <f>IF(I1230=MIN($I$761:$I$2761),I1230,"")</f>
        <v/>
      </c>
      <c r="K1230" s="247"/>
      <c r="L1230" s="247"/>
      <c r="M1230" s="247"/>
      <c r="N1230" s="247"/>
      <c r="O1230" s="248">
        <v>469</v>
      </c>
      <c r="P1230" s="247">
        <f>$P$755+(O1230*$P$758)</f>
        <v>-297.53154691078026</v>
      </c>
      <c r="Q1230" s="247">
        <f>_xlfn.NORM.DIST(P1230,P$752,P$753,0)</f>
        <v>2.9846864001554222E-4</v>
      </c>
      <c r="R1230" s="247">
        <f>_xlfn.NORM.DIST(P1230,P$752,P$753,1)</f>
        <v>1.683507178670347E-2</v>
      </c>
      <c r="S1230" s="253">
        <f>IF(OR(R1230&lt;$T$757,R1230&gt;$T$758),Q1230,"")</f>
        <v>2.9846864001554222E-4</v>
      </c>
      <c r="T1230" s="253" t="str">
        <f>IF(AND(R1230&gt;$T$757,R1230&lt;$T$758),Q1230,"")</f>
        <v/>
      </c>
      <c r="U1230" s="253" t="str">
        <f>IF(Q1230=MAX($Q$761:$Q$2761),Q1230,"")</f>
        <v/>
      </c>
      <c r="V1230" s="253">
        <f>_xlfn.NORM.DIST(P1230,$T$753,$T$754,0)</f>
        <v>1.0581388488860523E-62</v>
      </c>
      <c r="W1230" s="253" t="str">
        <f>IF(V1230=MAX($V$761:$V$2761),Q1230,"")</f>
        <v/>
      </c>
      <c r="X1230" s="253" t="str">
        <f t="shared" si="218"/>
        <v/>
      </c>
      <c r="AB1230" s="259">
        <v>469</v>
      </c>
      <c r="AC1230" s="253">
        <f t="shared" si="234"/>
        <v>-460.40958947730593</v>
      </c>
      <c r="AD1230" s="253">
        <f t="shared" si="219"/>
        <v>1.9288007504143944E-4</v>
      </c>
      <c r="AE1230" s="253">
        <f t="shared" si="220"/>
        <v>1.683507178670347E-2</v>
      </c>
      <c r="AF1230" s="253">
        <f>IF(OR(AE1230&lt;$T$757,AE1230&gt;$T$758),AD1230,"")</f>
        <v>1.9288007504143944E-4</v>
      </c>
      <c r="AG1230" s="253" t="str">
        <f t="shared" si="221"/>
        <v/>
      </c>
      <c r="AH1230" s="253" t="str">
        <f t="shared" si="222"/>
        <v/>
      </c>
      <c r="AI1230" s="253">
        <f t="shared" si="223"/>
        <v>1.7437076107361118E-3</v>
      </c>
      <c r="AJ1230" s="253" t="str">
        <f t="shared" si="224"/>
        <v/>
      </c>
      <c r="AK1230" s="253" t="str">
        <f t="shared" si="225"/>
        <v/>
      </c>
      <c r="AO1230" s="259">
        <v>469</v>
      </c>
      <c r="AP1230" s="253">
        <f t="shared" si="226"/>
        <v>-2714.3457994070454</v>
      </c>
      <c r="AQ1230" s="253">
        <f t="shared" si="227"/>
        <v>3.2716478566430438E-5</v>
      </c>
      <c r="AR1230" s="253">
        <f t="shared" si="228"/>
        <v>1.683507178670347E-2</v>
      </c>
      <c r="AS1230" s="253">
        <f>IF(OR(AR1230&lt;$T$757,AR1230&gt;$T$758),AQ1230,"")</f>
        <v>3.2716478566430438E-5</v>
      </c>
      <c r="AT1230" s="253" t="str">
        <f t="shared" si="229"/>
        <v/>
      </c>
      <c r="AU1230" s="253" t="str">
        <f t="shared" si="230"/>
        <v/>
      </c>
      <c r="AV1230" s="253">
        <f t="shared" si="231"/>
        <v>0</v>
      </c>
      <c r="AW1230" s="253">
        <f t="shared" si="232"/>
        <v>3.2716478566430438E-5</v>
      </c>
      <c r="AX1230" s="253" t="str">
        <f t="shared" si="233"/>
        <v/>
      </c>
      <c r="AZ1230" s="259"/>
      <c r="BA1230" s="259">
        <f>BA1229+$BD$753</f>
        <v>3.0336000000000212</v>
      </c>
      <c r="BB1230" s="274">
        <f t="shared" si="216"/>
        <v>0.88187664759628226</v>
      </c>
      <c r="BC1230" s="259">
        <f t="shared" si="217"/>
        <v>5.992477234357807E-4</v>
      </c>
      <c r="BD1230" s="259" t="str">
        <f t="shared" si="214"/>
        <v/>
      </c>
      <c r="BE1230" s="254" t="str">
        <f t="shared" si="215"/>
        <v/>
      </c>
    </row>
    <row r="1231" spans="1:57" ht="20.100000000000001" customHeight="1" x14ac:dyDescent="0.25">
      <c r="A1231" s="247">
        <v>470</v>
      </c>
      <c r="B1231" s="247">
        <f>$B$755+(A1231*$B$758)</f>
        <v>-5095.9855021229396</v>
      </c>
      <c r="C1231" s="247">
        <f>_xlfn.NORM.DIST($B1231,$B$752,$B$753,0)</f>
        <v>1.7541679959982844E-5</v>
      </c>
      <c r="D1231" s="247">
        <f>_xlfn.NORM.DIST($B1231,$B$752,$B$753,1)</f>
        <v>1.7003022647632787E-2</v>
      </c>
      <c r="E1231" s="247">
        <f>IF(OR(D1231&lt;$F$757,D1231&gt;$F$758),C1231,"")</f>
        <v>1.7541679959982844E-5</v>
      </c>
      <c r="F1231" s="247" t="str">
        <f>IF(AND(D1231&gt;$F$757,D1231&lt;$F$758),C1231,"")</f>
        <v/>
      </c>
      <c r="G1231" s="247" t="str">
        <f>IF(C1231=MAX($C$761:$C$2761),C1231,"")</f>
        <v/>
      </c>
      <c r="H1231" s="247">
        <f>_xlfn.NORM.DIST(B1231,$F$753,$F$754,0)</f>
        <v>0</v>
      </c>
      <c r="I1231" s="247">
        <f>IF(H1231=MAX($H$761:$H$2761),C1231,"")</f>
        <v>1.7541679959982844E-5</v>
      </c>
      <c r="J1231" s="247" t="str">
        <f>IF(I1231=MIN($I$761:$I$2761),I1231,"")</f>
        <v/>
      </c>
      <c r="K1231" s="247"/>
      <c r="L1231" s="247"/>
      <c r="M1231" s="247"/>
      <c r="N1231" s="247"/>
      <c r="O1231" s="247">
        <v>470</v>
      </c>
      <c r="P1231" s="247">
        <f>$P$755+(O1231*$P$758)</f>
        <v>-296.97122384691818</v>
      </c>
      <c r="Q1231" s="247">
        <f>_xlfn.NORM.DIST(P1231,P$752,P$753,0)</f>
        <v>3.0101282407427011E-4</v>
      </c>
      <c r="R1231" s="247">
        <f>_xlfn.NORM.DIST(P1231,P$752,P$753,1)</f>
        <v>1.7003022647632787E-2</v>
      </c>
      <c r="S1231" s="253">
        <f>IF(OR(R1231&lt;$T$757,R1231&gt;$T$758),Q1231,"")</f>
        <v>3.0101282407427011E-4</v>
      </c>
      <c r="T1231" s="253" t="str">
        <f>IF(AND(R1231&gt;$T$757,R1231&lt;$T$758),Q1231,"")</f>
        <v/>
      </c>
      <c r="U1231" s="253" t="str">
        <f>IF(Q1231=MAX($Q$761:$Q$2761),Q1231,"")</f>
        <v/>
      </c>
      <c r="V1231" s="253">
        <f>_xlfn.NORM.DIST(P1231,$T$753,$T$754,0)</f>
        <v>9.9037643120019826E-63</v>
      </c>
      <c r="W1231" s="253" t="str">
        <f>IF(V1231=MAX($V$761:$V$2761),Q1231,"")</f>
        <v/>
      </c>
      <c r="X1231" s="253" t="str">
        <f t="shared" si="218"/>
        <v/>
      </c>
      <c r="AB1231" s="253">
        <v>470</v>
      </c>
      <c r="AC1231" s="253">
        <f t="shared" si="234"/>
        <v>-459.54252810352568</v>
      </c>
      <c r="AD1231" s="253">
        <f t="shared" si="219"/>
        <v>1.9452420895159199E-4</v>
      </c>
      <c r="AE1231" s="253">
        <f t="shared" si="220"/>
        <v>1.7003022647632787E-2</v>
      </c>
      <c r="AF1231" s="253">
        <f>IF(OR(AE1231&lt;$T$757,AE1231&gt;$T$758),AD1231,"")</f>
        <v>1.9452420895159199E-4</v>
      </c>
      <c r="AG1231" s="253" t="str">
        <f t="shared" si="221"/>
        <v/>
      </c>
      <c r="AH1231" s="253" t="str">
        <f t="shared" si="222"/>
        <v/>
      </c>
      <c r="AI1231" s="253">
        <f t="shared" si="223"/>
        <v>1.7459870515002336E-3</v>
      </c>
      <c r="AJ1231" s="253" t="str">
        <f t="shared" si="224"/>
        <v/>
      </c>
      <c r="AK1231" s="253" t="str">
        <f t="shared" si="225"/>
        <v/>
      </c>
      <c r="AO1231" s="253">
        <v>470</v>
      </c>
      <c r="AP1231" s="253">
        <f t="shared" si="226"/>
        <v>-2709.2340370729457</v>
      </c>
      <c r="AQ1231" s="253">
        <f t="shared" si="227"/>
        <v>3.2995357926158444E-5</v>
      </c>
      <c r="AR1231" s="253">
        <f t="shared" si="228"/>
        <v>1.7003022647632787E-2</v>
      </c>
      <c r="AS1231" s="253">
        <f>IF(OR(AR1231&lt;$T$757,AR1231&gt;$T$758),AQ1231,"")</f>
        <v>3.2995357926158444E-5</v>
      </c>
      <c r="AT1231" s="253" t="str">
        <f t="shared" si="229"/>
        <v/>
      </c>
      <c r="AU1231" s="253" t="str">
        <f t="shared" si="230"/>
        <v/>
      </c>
      <c r="AV1231" s="253">
        <f t="shared" si="231"/>
        <v>0</v>
      </c>
      <c r="AW1231" s="253">
        <f t="shared" si="232"/>
        <v>3.2995357926158444E-5</v>
      </c>
      <c r="AX1231" s="253" t="str">
        <f t="shared" si="233"/>
        <v/>
      </c>
      <c r="AZ1231" s="259"/>
      <c r="BA1231" s="259">
        <f>BA1230+$BD$753</f>
        <v>3.0400000000000214</v>
      </c>
      <c r="BB1231" s="274">
        <f t="shared" si="216"/>
        <v>0.88127739987284648</v>
      </c>
      <c r="BC1231" s="259">
        <f t="shared" si="217"/>
        <v>6.0048534356049732E-4</v>
      </c>
      <c r="BD1231" s="259" t="str">
        <f t="shared" si="214"/>
        <v/>
      </c>
      <c r="BE1231" s="254" t="str">
        <f t="shared" si="215"/>
        <v/>
      </c>
    </row>
    <row r="1232" spans="1:57" ht="20.100000000000001" customHeight="1" x14ac:dyDescent="0.25">
      <c r="A1232" s="247">
        <v>471</v>
      </c>
      <c r="B1232" s="247">
        <f>$B$755+(A1232*$B$758)</f>
        <v>-5086.3704351378019</v>
      </c>
      <c r="C1232" s="247">
        <f>_xlfn.NORM.DIST($B1232,$B$752,$B$753,0)</f>
        <v>1.7690924379299618E-5</v>
      </c>
      <c r="D1232" s="247">
        <f>_xlfn.NORM.DIST($B1232,$B$752,$B$753,1)</f>
        <v>1.7172403785760123E-2</v>
      </c>
      <c r="E1232" s="247">
        <f>IF(OR(D1232&lt;$F$757,D1232&gt;$F$758),C1232,"")</f>
        <v>1.7690924379299618E-5</v>
      </c>
      <c r="F1232" s="247" t="str">
        <f>IF(AND(D1232&gt;$F$757,D1232&lt;$F$758),C1232,"")</f>
        <v/>
      </c>
      <c r="G1232" s="247" t="str">
        <f>IF(C1232=MAX($C$761:$C$2761),C1232,"")</f>
        <v/>
      </c>
      <c r="H1232" s="247">
        <f>_xlfn.NORM.DIST(B1232,$F$753,$F$754,0)</f>
        <v>0</v>
      </c>
      <c r="I1232" s="247">
        <f>IF(H1232=MAX($H$761:$H$2761),C1232,"")</f>
        <v>1.7690924379299618E-5</v>
      </c>
      <c r="J1232" s="247" t="str">
        <f>IF(I1232=MIN($I$761:$I$2761),I1232,"")</f>
        <v/>
      </c>
      <c r="K1232" s="247"/>
      <c r="L1232" s="247"/>
      <c r="M1232" s="247"/>
      <c r="N1232" s="247"/>
      <c r="O1232" s="247">
        <v>471</v>
      </c>
      <c r="P1232" s="247">
        <f>$P$755+(O1232*$P$758)</f>
        <v>-296.41090078305604</v>
      </c>
      <c r="Q1232" s="247">
        <f>_xlfn.NORM.DIST(P1232,P$752,P$753,0)</f>
        <v>3.0357383785620842E-4</v>
      </c>
      <c r="R1232" s="247">
        <f>_xlfn.NORM.DIST(P1232,P$752,P$753,1)</f>
        <v>1.7172403785760123E-2</v>
      </c>
      <c r="S1232" s="253">
        <f>IF(OR(R1232&lt;$T$757,R1232&gt;$T$758),Q1232,"")</f>
        <v>3.0357383785620842E-4</v>
      </c>
      <c r="T1232" s="253" t="str">
        <f>IF(AND(R1232&gt;$T$757,R1232&lt;$T$758),Q1232,"")</f>
        <v/>
      </c>
      <c r="U1232" s="253" t="str">
        <f>IF(Q1232=MAX($Q$761:$Q$2761),Q1232,"")</f>
        <v/>
      </c>
      <c r="V1232" s="253">
        <f>_xlfn.NORM.DIST(P1232,$T$753,$T$754,0)</f>
        <v>9.2693863674637964E-63</v>
      </c>
      <c r="W1232" s="253" t="str">
        <f>IF(V1232=MAX($V$761:$V$2761),Q1232,"")</f>
        <v/>
      </c>
      <c r="X1232" s="253" t="str">
        <f t="shared" si="218"/>
        <v/>
      </c>
      <c r="AB1232" s="253">
        <v>471</v>
      </c>
      <c r="AC1232" s="253">
        <f t="shared" si="234"/>
        <v>-458.67546672974544</v>
      </c>
      <c r="AD1232" s="253">
        <f t="shared" si="219"/>
        <v>1.9617921877244519E-4</v>
      </c>
      <c r="AE1232" s="253">
        <f t="shared" si="220"/>
        <v>1.7172403785760123E-2</v>
      </c>
      <c r="AF1232" s="253">
        <f>IF(OR(AE1232&lt;$T$757,AE1232&gt;$T$758),AD1232,"")</f>
        <v>1.9617921877244519E-4</v>
      </c>
      <c r="AG1232" s="253" t="str">
        <f t="shared" si="221"/>
        <v/>
      </c>
      <c r="AH1232" s="253" t="str">
        <f t="shared" si="222"/>
        <v/>
      </c>
      <c r="AI1232" s="253">
        <f t="shared" si="223"/>
        <v>1.7482414999480539E-3</v>
      </c>
      <c r="AJ1232" s="253" t="str">
        <f t="shared" si="224"/>
        <v/>
      </c>
      <c r="AK1232" s="253" t="str">
        <f t="shared" si="225"/>
        <v/>
      </c>
      <c r="AO1232" s="253">
        <v>471</v>
      </c>
      <c r="AP1232" s="253">
        <f t="shared" si="226"/>
        <v>-2704.1222747388456</v>
      </c>
      <c r="AQ1232" s="253">
        <f t="shared" si="227"/>
        <v>3.3276082066894822E-5</v>
      </c>
      <c r="AR1232" s="253">
        <f t="shared" si="228"/>
        <v>1.7172403785760123E-2</v>
      </c>
      <c r="AS1232" s="253">
        <f>IF(OR(AR1232&lt;$T$757,AR1232&gt;$T$758),AQ1232,"")</f>
        <v>3.3276082066894822E-5</v>
      </c>
      <c r="AT1232" s="253" t="str">
        <f t="shared" si="229"/>
        <v/>
      </c>
      <c r="AU1232" s="253" t="str">
        <f t="shared" si="230"/>
        <v/>
      </c>
      <c r="AV1232" s="253">
        <f t="shared" si="231"/>
        <v>0</v>
      </c>
      <c r="AW1232" s="253">
        <f t="shared" si="232"/>
        <v>3.3276082066894822E-5</v>
      </c>
      <c r="AX1232" s="253" t="str">
        <f t="shared" si="233"/>
        <v/>
      </c>
      <c r="AZ1232" s="259"/>
      <c r="BA1232" s="259">
        <f>BA1231+$BD$753</f>
        <v>3.0464000000000215</v>
      </c>
      <c r="BB1232" s="274">
        <f t="shared" si="216"/>
        <v>0.88067691452928598</v>
      </c>
      <c r="BC1232" s="259">
        <f t="shared" si="217"/>
        <v>6.0171886645032924E-4</v>
      </c>
      <c r="BD1232" s="259" t="str">
        <f t="shared" si="214"/>
        <v/>
      </c>
      <c r="BE1232" s="254" t="str">
        <f t="shared" si="215"/>
        <v/>
      </c>
    </row>
    <row r="1233" spans="1:57" ht="20.100000000000001" customHeight="1" x14ac:dyDescent="0.25">
      <c r="A1233" s="247">
        <v>472</v>
      </c>
      <c r="B1233" s="247">
        <f>$B$755+(A1233*$B$758)</f>
        <v>-5076.7553681526642</v>
      </c>
      <c r="C1233" s="247">
        <f>_xlfn.NORM.DIST($B1233,$B$752,$B$753,0)</f>
        <v>1.7841153107753825E-5</v>
      </c>
      <c r="D1233" s="247">
        <f>_xlfn.NORM.DIST($B1233,$B$752,$B$753,1)</f>
        <v>1.7343224648239338E-2</v>
      </c>
      <c r="E1233" s="247">
        <f>IF(OR(D1233&lt;$F$757,D1233&gt;$F$758),C1233,"")</f>
        <v>1.7841153107753825E-5</v>
      </c>
      <c r="F1233" s="247" t="str">
        <f>IF(AND(D1233&gt;$F$757,D1233&lt;$F$758),C1233,"")</f>
        <v/>
      </c>
      <c r="G1233" s="247" t="str">
        <f>IF(C1233=MAX($C$761:$C$2761),C1233,"")</f>
        <v/>
      </c>
      <c r="H1233" s="247">
        <f>_xlfn.NORM.DIST(B1233,$F$753,$F$754,0)</f>
        <v>0</v>
      </c>
      <c r="I1233" s="247">
        <f>IF(H1233=MAX($H$761:$H$2761),C1233,"")</f>
        <v>1.7841153107753825E-5</v>
      </c>
      <c r="J1233" s="247" t="str">
        <f>IF(I1233=MIN($I$761:$I$2761),I1233,"")</f>
        <v/>
      </c>
      <c r="K1233" s="247"/>
      <c r="L1233" s="247"/>
      <c r="M1233" s="247"/>
      <c r="N1233" s="247"/>
      <c r="O1233" s="247">
        <v>472</v>
      </c>
      <c r="P1233" s="247">
        <f>$P$755+(O1233*$P$758)</f>
        <v>-295.85057771919395</v>
      </c>
      <c r="Q1233" s="247">
        <f>_xlfn.NORM.DIST(P1233,P$752,P$753,0)</f>
        <v>3.0615174224804818E-4</v>
      </c>
      <c r="R1233" s="247">
        <f>_xlfn.NORM.DIST(P1233,P$752,P$753,1)</f>
        <v>1.7343224648239338E-2</v>
      </c>
      <c r="S1233" s="253">
        <f>IF(OR(R1233&lt;$T$757,R1233&gt;$T$758),Q1233,"")</f>
        <v>3.0615174224804818E-4</v>
      </c>
      <c r="T1233" s="253" t="str">
        <f>IF(AND(R1233&gt;$T$757,R1233&lt;$T$758),Q1233,"")</f>
        <v/>
      </c>
      <c r="U1233" s="253" t="str">
        <f>IF(Q1233=MAX($Q$761:$Q$2761),Q1233,"")</f>
        <v/>
      </c>
      <c r="V1233" s="253">
        <f>_xlfn.NORM.DIST(P1233,$T$753,$T$754,0)</f>
        <v>8.6755042011466699E-63</v>
      </c>
      <c r="W1233" s="253" t="str">
        <f>IF(V1233=MAX($V$761:$V$2761),Q1233,"")</f>
        <v/>
      </c>
      <c r="X1233" s="253" t="str">
        <f t="shared" si="218"/>
        <v/>
      </c>
      <c r="AB1233" s="253">
        <v>472</v>
      </c>
      <c r="AC1233" s="253">
        <f t="shared" si="234"/>
        <v>-457.80840535596519</v>
      </c>
      <c r="AD1233" s="253">
        <f t="shared" si="219"/>
        <v>1.9784514385094533E-4</v>
      </c>
      <c r="AE1233" s="253">
        <f t="shared" si="220"/>
        <v>1.7343224648239338E-2</v>
      </c>
      <c r="AF1233" s="253">
        <f>IF(OR(AE1233&lt;$T$757,AE1233&gt;$T$758),AD1233,"")</f>
        <v>1.9784514385094533E-4</v>
      </c>
      <c r="AG1233" s="253" t="str">
        <f t="shared" si="221"/>
        <v/>
      </c>
      <c r="AH1233" s="253" t="str">
        <f t="shared" si="222"/>
        <v/>
      </c>
      <c r="AI1233" s="253">
        <f t="shared" si="223"/>
        <v>1.7504708516207165E-3</v>
      </c>
      <c r="AJ1233" s="253" t="str">
        <f t="shared" si="224"/>
        <v/>
      </c>
      <c r="AK1233" s="253" t="str">
        <f t="shared" si="225"/>
        <v/>
      </c>
      <c r="AO1233" s="253">
        <v>472</v>
      </c>
      <c r="AP1233" s="253">
        <f t="shared" si="226"/>
        <v>-2699.0105124047459</v>
      </c>
      <c r="AQ1233" s="253">
        <f t="shared" si="227"/>
        <v>3.3558657662701275E-5</v>
      </c>
      <c r="AR1233" s="253">
        <f t="shared" si="228"/>
        <v>1.7343224648239338E-2</v>
      </c>
      <c r="AS1233" s="253">
        <f>IF(OR(AR1233&lt;$T$757,AR1233&gt;$T$758),AQ1233,"")</f>
        <v>3.3558657662701275E-5</v>
      </c>
      <c r="AT1233" s="253" t="str">
        <f t="shared" si="229"/>
        <v/>
      </c>
      <c r="AU1233" s="253" t="str">
        <f t="shared" si="230"/>
        <v/>
      </c>
      <c r="AV1233" s="253">
        <f t="shared" si="231"/>
        <v>0</v>
      </c>
      <c r="AW1233" s="253">
        <f t="shared" si="232"/>
        <v>3.3558657662701275E-5</v>
      </c>
      <c r="AX1233" s="253" t="str">
        <f t="shared" si="233"/>
        <v/>
      </c>
      <c r="AZ1233" s="259"/>
      <c r="BA1233" s="259">
        <f>BA1232+$BD$753</f>
        <v>3.0528000000000217</v>
      </c>
      <c r="BB1233" s="274">
        <f t="shared" si="216"/>
        <v>0.88007519566283565</v>
      </c>
      <c r="BC1233" s="259">
        <f t="shared" si="217"/>
        <v>6.0294828433626879E-4</v>
      </c>
      <c r="BD1233" s="259" t="str">
        <f t="shared" si="214"/>
        <v/>
      </c>
      <c r="BE1233" s="254" t="str">
        <f t="shared" si="215"/>
        <v/>
      </c>
    </row>
    <row r="1234" spans="1:57" ht="20.100000000000001" customHeight="1" x14ac:dyDescent="0.25">
      <c r="A1234" s="247">
        <v>473</v>
      </c>
      <c r="B1234" s="247">
        <f>$B$755+(A1234*$B$758)</f>
        <v>-5067.1403011675266</v>
      </c>
      <c r="C1234" s="247">
        <f>_xlfn.NORM.DIST($B1234,$B$752,$B$753,0)</f>
        <v>1.7992369676261729E-5</v>
      </c>
      <c r="D1234" s="247">
        <f>_xlfn.NORM.DIST($B1234,$B$752,$B$753,1)</f>
        <v>1.751549471625774E-2</v>
      </c>
      <c r="E1234" s="247">
        <f>IF(OR(D1234&lt;$F$757,D1234&gt;$F$758),C1234,"")</f>
        <v>1.7992369676261729E-5</v>
      </c>
      <c r="F1234" s="247" t="str">
        <f>IF(AND(D1234&gt;$F$757,D1234&lt;$F$758),C1234,"")</f>
        <v/>
      </c>
      <c r="G1234" s="247" t="str">
        <f>IF(C1234=MAX($C$761:$C$2761),C1234,"")</f>
        <v/>
      </c>
      <c r="H1234" s="247">
        <f>_xlfn.NORM.DIST(B1234,$F$753,$F$754,0)</f>
        <v>0</v>
      </c>
      <c r="I1234" s="247">
        <f>IF(H1234=MAX($H$761:$H$2761),C1234,"")</f>
        <v>1.7992369676261729E-5</v>
      </c>
      <c r="J1234" s="247" t="str">
        <f>IF(I1234=MIN($I$761:$I$2761),I1234,"")</f>
        <v/>
      </c>
      <c r="K1234" s="247"/>
      <c r="L1234" s="247"/>
      <c r="M1234" s="247"/>
      <c r="N1234" s="247"/>
      <c r="O1234" s="247">
        <v>473</v>
      </c>
      <c r="P1234" s="247">
        <f>$P$755+(O1234*$P$758)</f>
        <v>-295.29025465533181</v>
      </c>
      <c r="Q1234" s="247">
        <f>_xlfn.NORM.DIST(P1234,P$752,P$753,0)</f>
        <v>3.0874659783982895E-4</v>
      </c>
      <c r="R1234" s="247">
        <f>_xlfn.NORM.DIST(P1234,P$752,P$753,1)</f>
        <v>1.7515494716257754E-2</v>
      </c>
      <c r="S1234" s="253">
        <f>IF(OR(R1234&lt;$T$757,R1234&gt;$T$758),Q1234,"")</f>
        <v>3.0874659783982895E-4</v>
      </c>
      <c r="T1234" s="253" t="str">
        <f>IF(AND(R1234&gt;$T$757,R1234&lt;$T$758),Q1234,"")</f>
        <v/>
      </c>
      <c r="U1234" s="253" t="str">
        <f>IF(Q1234=MAX($Q$761:$Q$2761),Q1234,"")</f>
        <v/>
      </c>
      <c r="V1234" s="253">
        <f>_xlfn.NORM.DIST(P1234,$T$753,$T$754,0)</f>
        <v>8.1195416762383483E-63</v>
      </c>
      <c r="W1234" s="253" t="str">
        <f>IF(V1234=MAX($V$761:$V$2761),Q1234,"")</f>
        <v/>
      </c>
      <c r="X1234" s="253" t="str">
        <f t="shared" si="218"/>
        <v/>
      </c>
      <c r="AB1234" s="253">
        <v>473</v>
      </c>
      <c r="AC1234" s="253">
        <f t="shared" si="234"/>
        <v>-456.94134398218495</v>
      </c>
      <c r="AD1234" s="253">
        <f t="shared" si="219"/>
        <v>1.9952202334233259E-4</v>
      </c>
      <c r="AE1234" s="253">
        <f t="shared" si="220"/>
        <v>1.751549471625774E-2</v>
      </c>
      <c r="AF1234" s="253">
        <f>IF(OR(AE1234&lt;$T$757,AE1234&gt;$T$758),AD1234,"")</f>
        <v>1.9952202334233259E-4</v>
      </c>
      <c r="AG1234" s="253" t="str">
        <f t="shared" si="221"/>
        <v/>
      </c>
      <c r="AH1234" s="253" t="str">
        <f t="shared" si="222"/>
        <v/>
      </c>
      <c r="AI1234" s="253">
        <f t="shared" si="223"/>
        <v>1.7526750031307298E-3</v>
      </c>
      <c r="AJ1234" s="253" t="str">
        <f t="shared" si="224"/>
        <v/>
      </c>
      <c r="AK1234" s="253" t="str">
        <f t="shared" si="225"/>
        <v/>
      </c>
      <c r="AO1234" s="253">
        <v>473</v>
      </c>
      <c r="AP1234" s="253">
        <f t="shared" si="226"/>
        <v>-2693.8987500706457</v>
      </c>
      <c r="AQ1234" s="253">
        <f t="shared" si="227"/>
        <v>3.3843091355122185E-5</v>
      </c>
      <c r="AR1234" s="253">
        <f t="shared" si="228"/>
        <v>1.751549471625774E-2</v>
      </c>
      <c r="AS1234" s="253">
        <f>IF(OR(AR1234&lt;$T$757,AR1234&gt;$T$758),AQ1234,"")</f>
        <v>3.3843091355122185E-5</v>
      </c>
      <c r="AT1234" s="253" t="str">
        <f t="shared" si="229"/>
        <v/>
      </c>
      <c r="AU1234" s="253" t="str">
        <f t="shared" si="230"/>
        <v/>
      </c>
      <c r="AV1234" s="253">
        <f t="shared" si="231"/>
        <v>0</v>
      </c>
      <c r="AW1234" s="253">
        <f t="shared" si="232"/>
        <v>3.3843091355122185E-5</v>
      </c>
      <c r="AX1234" s="253" t="str">
        <f t="shared" si="233"/>
        <v/>
      </c>
      <c r="AZ1234" s="259"/>
      <c r="BA1234" s="259">
        <f>BA1233+$BD$753</f>
        <v>3.0592000000000219</v>
      </c>
      <c r="BB1234" s="274">
        <f t="shared" si="216"/>
        <v>0.87947224737849938</v>
      </c>
      <c r="BC1234" s="259">
        <f t="shared" si="217"/>
        <v>6.0417358956355027E-4</v>
      </c>
      <c r="BD1234" s="259" t="str">
        <f t="shared" si="214"/>
        <v/>
      </c>
      <c r="BE1234" s="254" t="str">
        <f t="shared" si="215"/>
        <v/>
      </c>
    </row>
    <row r="1235" spans="1:57" ht="20.100000000000001" customHeight="1" x14ac:dyDescent="0.25">
      <c r="A1235" s="247">
        <v>474</v>
      </c>
      <c r="B1235" s="247">
        <f>$B$755+(A1235*$B$758)</f>
        <v>-5057.5252341823889</v>
      </c>
      <c r="C1235" s="247">
        <f>_xlfn.NORM.DIST($B1235,$B$752,$B$753,0)</f>
        <v>1.8144577598078237E-5</v>
      </c>
      <c r="D1235" s="247">
        <f>_xlfn.NORM.DIST($B1235,$B$752,$B$753,1)</f>
        <v>1.7689223504867995E-2</v>
      </c>
      <c r="E1235" s="247">
        <f>IF(OR(D1235&lt;$F$757,D1235&gt;$F$758),C1235,"")</f>
        <v>1.8144577598078237E-5</v>
      </c>
      <c r="F1235" s="247" t="str">
        <f>IF(AND(D1235&gt;$F$757,D1235&lt;$F$758),C1235,"")</f>
        <v/>
      </c>
      <c r="G1235" s="247" t="str">
        <f>IF(C1235=MAX($C$761:$C$2761),C1235,"")</f>
        <v/>
      </c>
      <c r="H1235" s="247">
        <f>_xlfn.NORM.DIST(B1235,$F$753,$F$754,0)</f>
        <v>0</v>
      </c>
      <c r="I1235" s="247">
        <f>IF(H1235=MAX($H$761:$H$2761),C1235,"")</f>
        <v>1.8144577598078237E-5</v>
      </c>
      <c r="J1235" s="247" t="str">
        <f>IF(I1235=MIN($I$761:$I$2761),I1235,"")</f>
        <v/>
      </c>
      <c r="K1235" s="247"/>
      <c r="L1235" s="247"/>
      <c r="M1235" s="247"/>
      <c r="N1235" s="247"/>
      <c r="O1235" s="247">
        <v>474</v>
      </c>
      <c r="P1235" s="247">
        <f>$P$755+(O1235*$P$758)</f>
        <v>-294.72993159146972</v>
      </c>
      <c r="Q1235" s="247">
        <f>_xlfn.NORM.DIST(P1235,P$752,P$753,0)</f>
        <v>3.1135846491852249E-4</v>
      </c>
      <c r="R1235" s="247">
        <f>_xlfn.NORM.DIST(P1235,P$752,P$753,1)</f>
        <v>1.7689223504867995E-2</v>
      </c>
      <c r="S1235" s="253">
        <f>IF(OR(R1235&lt;$T$757,R1235&gt;$T$758),Q1235,"")</f>
        <v>3.1135846491852249E-4</v>
      </c>
      <c r="T1235" s="253" t="str">
        <f>IF(AND(R1235&gt;$T$757,R1235&lt;$T$758),Q1235,"")</f>
        <v/>
      </c>
      <c r="U1235" s="253" t="str">
        <f>IF(Q1235=MAX($Q$761:$Q$2761),Q1235,"")</f>
        <v/>
      </c>
      <c r="V1235" s="253">
        <f>_xlfn.NORM.DIST(P1235,$T$753,$T$754,0)</f>
        <v>7.5990859644310714E-63</v>
      </c>
      <c r="W1235" s="253" t="str">
        <f>IF(V1235=MAX($V$761:$V$2761),Q1235,"")</f>
        <v/>
      </c>
      <c r="X1235" s="253" t="str">
        <f t="shared" si="218"/>
        <v/>
      </c>
      <c r="AB1235" s="253">
        <v>474</v>
      </c>
      <c r="AC1235" s="253">
        <f t="shared" si="234"/>
        <v>-456.0742826084047</v>
      </c>
      <c r="AD1235" s="253">
        <f t="shared" si="219"/>
        <v>2.0120989620599591E-4</v>
      </c>
      <c r="AE1235" s="253">
        <f t="shared" si="220"/>
        <v>1.7689223504867995E-2</v>
      </c>
      <c r="AF1235" s="253">
        <f>IF(OR(AE1235&lt;$T$757,AE1235&gt;$T$758),AD1235,"")</f>
        <v>2.0120989620599591E-4</v>
      </c>
      <c r="AG1235" s="253" t="str">
        <f t="shared" si="221"/>
        <v/>
      </c>
      <c r="AH1235" s="253" t="str">
        <f t="shared" si="222"/>
        <v/>
      </c>
      <c r="AI1235" s="253">
        <f t="shared" si="223"/>
        <v>1.7548538521699551E-3</v>
      </c>
      <c r="AJ1235" s="253" t="str">
        <f t="shared" si="224"/>
        <v/>
      </c>
      <c r="AK1235" s="253" t="str">
        <f t="shared" si="225"/>
        <v/>
      </c>
      <c r="AO1235" s="253">
        <v>474</v>
      </c>
      <c r="AP1235" s="253">
        <f t="shared" si="226"/>
        <v>-2688.7869877365461</v>
      </c>
      <c r="AQ1235" s="253">
        <f t="shared" si="227"/>
        <v>3.412938975248146E-5</v>
      </c>
      <c r="AR1235" s="253">
        <f t="shared" si="228"/>
        <v>1.7689223504867995E-2</v>
      </c>
      <c r="AS1235" s="253">
        <f>IF(OR(AR1235&lt;$T$757,AR1235&gt;$T$758),AQ1235,"")</f>
        <v>3.412938975248146E-5</v>
      </c>
      <c r="AT1235" s="253" t="str">
        <f t="shared" si="229"/>
        <v/>
      </c>
      <c r="AU1235" s="253" t="str">
        <f t="shared" si="230"/>
        <v/>
      </c>
      <c r="AV1235" s="253">
        <f t="shared" si="231"/>
        <v>0</v>
      </c>
      <c r="AW1235" s="253">
        <f t="shared" si="232"/>
        <v>3.412938975248146E-5</v>
      </c>
      <c r="AX1235" s="253" t="str">
        <f t="shared" si="233"/>
        <v/>
      </c>
      <c r="AZ1235" s="259"/>
      <c r="BA1235" s="259">
        <f>BA1234+$BD$753</f>
        <v>3.0656000000000221</v>
      </c>
      <c r="BB1235" s="274">
        <f t="shared" si="216"/>
        <v>0.87886807378893583</v>
      </c>
      <c r="BC1235" s="259">
        <f t="shared" si="217"/>
        <v>6.0539477459342628E-4</v>
      </c>
      <c r="BD1235" s="259" t="str">
        <f t="shared" si="214"/>
        <v/>
      </c>
      <c r="BE1235" s="254" t="str">
        <f t="shared" si="215"/>
        <v/>
      </c>
    </row>
    <row r="1236" spans="1:57" ht="20.100000000000001" customHeight="1" x14ac:dyDescent="0.25">
      <c r="A1236" s="247">
        <v>475</v>
      </c>
      <c r="B1236" s="247">
        <f>$B$755+(A1236*$B$758)</f>
        <v>-5047.9101671972512</v>
      </c>
      <c r="C1236" s="247">
        <f>_xlfn.NORM.DIST($B1236,$B$752,$B$753,0)</f>
        <v>1.8297780368421492E-5</v>
      </c>
      <c r="D1236" s="247">
        <f>_xlfn.NORM.DIST($B1236,$B$752,$B$753,1)</f>
        <v>1.7864420562816546E-2</v>
      </c>
      <c r="E1236" s="247">
        <f>IF(OR(D1236&lt;$F$757,D1236&gt;$F$758),C1236,"")</f>
        <v>1.8297780368421492E-5</v>
      </c>
      <c r="F1236" s="247" t="str">
        <f>IF(AND(D1236&gt;$F$757,D1236&lt;$F$758),C1236,"")</f>
        <v/>
      </c>
      <c r="G1236" s="247" t="str">
        <f>IF(C1236=MAX($C$761:$C$2761),C1236,"")</f>
        <v/>
      </c>
      <c r="H1236" s="247">
        <f>_xlfn.NORM.DIST(B1236,$F$753,$F$754,0)</f>
        <v>0</v>
      </c>
      <c r="I1236" s="247">
        <f>IF(H1236=MAX($H$761:$H$2761),C1236,"")</f>
        <v>1.8297780368421492E-5</v>
      </c>
      <c r="J1236" s="247" t="str">
        <f>IF(I1236=MIN($I$761:$I$2761),I1236,"")</f>
        <v/>
      </c>
      <c r="K1236" s="247"/>
      <c r="L1236" s="247"/>
      <c r="M1236" s="247"/>
      <c r="N1236" s="247"/>
      <c r="O1236" s="247">
        <v>475</v>
      </c>
      <c r="P1236" s="247">
        <f>$P$755+(O1236*$P$758)</f>
        <v>-294.16960852760764</v>
      </c>
      <c r="Q1236" s="247">
        <f>_xlfn.NORM.DIST(P1236,P$752,P$753,0)</f>
        <v>3.1398740346159405E-4</v>
      </c>
      <c r="R1236" s="247">
        <f>_xlfn.NORM.DIST(P1236,P$752,P$753,1)</f>
        <v>1.7864420562816546E-2</v>
      </c>
      <c r="S1236" s="253">
        <f>IF(OR(R1236&lt;$T$757,R1236&gt;$T$758),Q1236,"")</f>
        <v>3.1398740346159405E-4</v>
      </c>
      <c r="T1236" s="253" t="str">
        <f>IF(AND(R1236&gt;$T$757,R1236&lt;$T$758),Q1236,"")</f>
        <v/>
      </c>
      <c r="U1236" s="253" t="str">
        <f>IF(Q1236=MAX($Q$761:$Q$2761),Q1236,"")</f>
        <v/>
      </c>
      <c r="V1236" s="253">
        <f>_xlfn.NORM.DIST(P1236,$T$753,$T$754,0)</f>
        <v>7.1118772299031087E-63</v>
      </c>
      <c r="W1236" s="253" t="str">
        <f>IF(V1236=MAX($V$761:$V$2761),Q1236,"")</f>
        <v/>
      </c>
      <c r="X1236" s="253" t="str">
        <f t="shared" si="218"/>
        <v/>
      </c>
      <c r="AB1236" s="253">
        <v>475</v>
      </c>
      <c r="AC1236" s="253">
        <f t="shared" si="234"/>
        <v>-455.20722123462451</v>
      </c>
      <c r="AD1236" s="253">
        <f t="shared" si="219"/>
        <v>2.0290880120130988E-4</v>
      </c>
      <c r="AE1236" s="253">
        <f t="shared" si="220"/>
        <v>1.7864420562816546E-2</v>
      </c>
      <c r="AF1236" s="253">
        <f>IF(OR(AE1236&lt;$T$757,AE1236&gt;$T$758),AD1236,"")</f>
        <v>2.0290880120130988E-4</v>
      </c>
      <c r="AG1236" s="253" t="str">
        <f t="shared" si="221"/>
        <v/>
      </c>
      <c r="AH1236" s="253" t="str">
        <f t="shared" si="222"/>
        <v/>
      </c>
      <c r="AI1236" s="253">
        <f t="shared" si="223"/>
        <v>1.7570072975175148E-3</v>
      </c>
      <c r="AJ1236" s="253" t="str">
        <f t="shared" si="224"/>
        <v/>
      </c>
      <c r="AK1236" s="253" t="str">
        <f t="shared" si="225"/>
        <v/>
      </c>
      <c r="AO1236" s="253">
        <v>475</v>
      </c>
      <c r="AP1236" s="253">
        <f t="shared" si="226"/>
        <v>-2683.6752254024459</v>
      </c>
      <c r="AQ1236" s="253">
        <f t="shared" si="227"/>
        <v>3.4417559429176417E-5</v>
      </c>
      <c r="AR1236" s="253">
        <f t="shared" si="228"/>
        <v>1.7864420562816546E-2</v>
      </c>
      <c r="AS1236" s="253">
        <f>IF(OR(AR1236&lt;$T$757,AR1236&gt;$T$758),AQ1236,"")</f>
        <v>3.4417559429176417E-5</v>
      </c>
      <c r="AT1236" s="253" t="str">
        <f t="shared" si="229"/>
        <v/>
      </c>
      <c r="AU1236" s="253" t="str">
        <f t="shared" si="230"/>
        <v/>
      </c>
      <c r="AV1236" s="253">
        <f t="shared" si="231"/>
        <v>0</v>
      </c>
      <c r="AW1236" s="253">
        <f t="shared" si="232"/>
        <v>3.4417559429176417E-5</v>
      </c>
      <c r="AX1236" s="253" t="str">
        <f t="shared" si="233"/>
        <v/>
      </c>
      <c r="AZ1236" s="259"/>
      <c r="BA1236" s="259">
        <f>BA1235+$BD$753</f>
        <v>3.0720000000000223</v>
      </c>
      <c r="BB1236" s="274">
        <f t="shared" si="216"/>
        <v>0.87826267901434241</v>
      </c>
      <c r="BC1236" s="259">
        <f t="shared" si="217"/>
        <v>6.066118320011693E-4</v>
      </c>
      <c r="BD1236" s="259" t="str">
        <f t="shared" si="214"/>
        <v/>
      </c>
      <c r="BE1236" s="254" t="str">
        <f t="shared" si="215"/>
        <v/>
      </c>
    </row>
    <row r="1237" spans="1:57" ht="20.100000000000001" customHeight="1" x14ac:dyDescent="0.25">
      <c r="A1237" s="248">
        <v>476</v>
      </c>
      <c r="B1237" s="247">
        <f>$B$755+(A1237*$B$758)</f>
        <v>-5038.2951002121135</v>
      </c>
      <c r="C1237" s="247">
        <f>_xlfn.NORM.DIST($B1237,$B$752,$B$753,0)</f>
        <v>1.8451981464095579E-5</v>
      </c>
      <c r="D1237" s="247">
        <f>_xlfn.NORM.DIST($B1237,$B$752,$B$753,1)</f>
        <v>1.8041095472368394E-2</v>
      </c>
      <c r="E1237" s="247">
        <f>IF(OR(D1237&lt;$F$757,D1237&gt;$F$758),C1237,"")</f>
        <v>1.8451981464095579E-5</v>
      </c>
      <c r="F1237" s="247" t="str">
        <f>IF(AND(D1237&gt;$F$757,D1237&lt;$F$758),C1237,"")</f>
        <v/>
      </c>
      <c r="G1237" s="247" t="str">
        <f>IF(C1237=MAX($C$761:$C$2761),C1237,"")</f>
        <v/>
      </c>
      <c r="H1237" s="247">
        <f>_xlfn.NORM.DIST(B1237,$F$753,$F$754,0)</f>
        <v>0</v>
      </c>
      <c r="I1237" s="247">
        <f>IF(H1237=MAX($H$761:$H$2761),C1237,"")</f>
        <v>1.8451981464095579E-5</v>
      </c>
      <c r="J1237" s="247" t="str">
        <f>IF(I1237=MIN($I$761:$I$2761),I1237,"")</f>
        <v/>
      </c>
      <c r="K1237" s="247"/>
      <c r="L1237" s="247"/>
      <c r="M1237" s="247"/>
      <c r="N1237" s="247"/>
      <c r="O1237" s="248">
        <v>476</v>
      </c>
      <c r="P1237" s="247">
        <f>$P$755+(O1237*$P$758)</f>
        <v>-293.60928546374549</v>
      </c>
      <c r="Q1237" s="247">
        <f>_xlfn.NORM.DIST(P1237,P$752,P$753,0)</f>
        <v>3.1663347313052491E-4</v>
      </c>
      <c r="R1237" s="247">
        <f>_xlfn.NORM.DIST(P1237,P$752,P$753,1)</f>
        <v>1.8041095472368394E-2</v>
      </c>
      <c r="S1237" s="253">
        <f>IF(OR(R1237&lt;$T$757,R1237&gt;$T$758),Q1237,"")</f>
        <v>3.1663347313052491E-4</v>
      </c>
      <c r="T1237" s="253" t="str">
        <f>IF(AND(R1237&gt;$T$757,R1237&lt;$T$758),Q1237,"")</f>
        <v/>
      </c>
      <c r="U1237" s="253" t="str">
        <f>IF(Q1237=MAX($Q$761:$Q$2761),Q1237,"")</f>
        <v/>
      </c>
      <c r="V1237" s="253">
        <f>_xlfn.NORM.DIST(P1237,$T$753,$T$754,0)</f>
        <v>6.6557989626200531E-63</v>
      </c>
      <c r="W1237" s="253" t="str">
        <f>IF(V1237=MAX($V$761:$V$2761),Q1237,"")</f>
        <v/>
      </c>
      <c r="X1237" s="253" t="str">
        <f t="shared" si="218"/>
        <v/>
      </c>
      <c r="AB1237" s="259">
        <v>476</v>
      </c>
      <c r="AC1237" s="253">
        <f t="shared" si="234"/>
        <v>-454.34015986084427</v>
      </c>
      <c r="AD1237" s="253">
        <f t="shared" si="219"/>
        <v>2.0461877688345085E-4</v>
      </c>
      <c r="AE1237" s="253">
        <f t="shared" si="220"/>
        <v>1.8041095472368394E-2</v>
      </c>
      <c r="AF1237" s="253">
        <f>IF(OR(AE1237&lt;$T$757,AE1237&gt;$T$758),AD1237,"")</f>
        <v>2.0461877688345085E-4</v>
      </c>
      <c r="AG1237" s="253" t="str">
        <f t="shared" si="221"/>
        <v/>
      </c>
      <c r="AH1237" s="253" t="str">
        <f t="shared" si="222"/>
        <v/>
      </c>
      <c r="AI1237" s="253">
        <f t="shared" si="223"/>
        <v>1.75913523904763E-3</v>
      </c>
      <c r="AJ1237" s="253" t="str">
        <f t="shared" si="224"/>
        <v/>
      </c>
      <c r="AK1237" s="253" t="str">
        <f t="shared" si="225"/>
        <v/>
      </c>
      <c r="AO1237" s="259">
        <v>476</v>
      </c>
      <c r="AP1237" s="253">
        <f t="shared" si="226"/>
        <v>-2678.5634630683462</v>
      </c>
      <c r="AQ1237" s="253">
        <f t="shared" si="227"/>
        <v>3.4707606924968106E-5</v>
      </c>
      <c r="AR1237" s="253">
        <f t="shared" si="228"/>
        <v>1.8041095472368394E-2</v>
      </c>
      <c r="AS1237" s="253">
        <f>IF(OR(AR1237&lt;$T$757,AR1237&gt;$T$758),AQ1237,"")</f>
        <v>3.4707606924968106E-5</v>
      </c>
      <c r="AT1237" s="253" t="str">
        <f t="shared" si="229"/>
        <v/>
      </c>
      <c r="AU1237" s="253" t="str">
        <f t="shared" si="230"/>
        <v/>
      </c>
      <c r="AV1237" s="253">
        <f t="shared" si="231"/>
        <v>0</v>
      </c>
      <c r="AW1237" s="253">
        <f t="shared" si="232"/>
        <v>3.4707606924968106E-5</v>
      </c>
      <c r="AX1237" s="253" t="str">
        <f t="shared" si="233"/>
        <v/>
      </c>
      <c r="AZ1237" s="259"/>
      <c r="BA1237" s="259">
        <f>BA1236+$BD$753</f>
        <v>3.0784000000000225</v>
      </c>
      <c r="BB1237" s="274">
        <f t="shared" si="216"/>
        <v>0.87765606718234124</v>
      </c>
      <c r="BC1237" s="259">
        <f t="shared" si="217"/>
        <v>6.0782475447596074E-4</v>
      </c>
      <c r="BD1237" s="259" t="str">
        <f t="shared" si="214"/>
        <v/>
      </c>
      <c r="BE1237" s="254" t="str">
        <f t="shared" si="215"/>
        <v/>
      </c>
    </row>
    <row r="1238" spans="1:57" ht="20.100000000000001" customHeight="1" x14ac:dyDescent="0.25">
      <c r="A1238" s="247">
        <v>477</v>
      </c>
      <c r="B1238" s="247">
        <f>$B$755+(A1238*$B$758)</f>
        <v>-5028.6800332269759</v>
      </c>
      <c r="C1238" s="247">
        <f>_xlfn.NORM.DIST($B1238,$B$752,$B$753,0)</f>
        <v>1.8607184343111664E-5</v>
      </c>
      <c r="D1238" s="247">
        <f>_xlfn.NORM.DIST($B1238,$B$752,$B$753,1)</f>
        <v>1.8219257849128163E-2</v>
      </c>
      <c r="E1238" s="247">
        <f>IF(OR(D1238&lt;$F$757,D1238&gt;$F$758),C1238,"")</f>
        <v>1.8607184343111664E-5</v>
      </c>
      <c r="F1238" s="247" t="str">
        <f>IF(AND(D1238&gt;$F$757,D1238&lt;$F$758),C1238,"")</f>
        <v/>
      </c>
      <c r="G1238" s="247" t="str">
        <f>IF(C1238=MAX($C$761:$C$2761),C1238,"")</f>
        <v/>
      </c>
      <c r="H1238" s="247">
        <f>_xlfn.NORM.DIST(B1238,$F$753,$F$754,0)</f>
        <v>0</v>
      </c>
      <c r="I1238" s="247">
        <f>IF(H1238=MAX($H$761:$H$2761),C1238,"")</f>
        <v>1.8607184343111664E-5</v>
      </c>
      <c r="J1238" s="247" t="str">
        <f>IF(I1238=MIN($I$761:$I$2761),I1238,"")</f>
        <v/>
      </c>
      <c r="K1238" s="247"/>
      <c r="L1238" s="247"/>
      <c r="M1238" s="247"/>
      <c r="N1238" s="247"/>
      <c r="O1238" s="247">
        <v>477</v>
      </c>
      <c r="P1238" s="247">
        <f>$P$755+(O1238*$P$758)</f>
        <v>-293.04896239988341</v>
      </c>
      <c r="Q1238" s="247">
        <f>_xlfn.NORM.DIST(P1238,P$752,P$753,0)</f>
        <v>3.1929673326431288E-4</v>
      </c>
      <c r="R1238" s="247">
        <f>_xlfn.NORM.DIST(P1238,P$752,P$753,1)</f>
        <v>1.8219257849128163E-2</v>
      </c>
      <c r="S1238" s="253">
        <f>IF(OR(R1238&lt;$T$757,R1238&gt;$T$758),Q1238,"")</f>
        <v>3.1929673326431288E-4</v>
      </c>
      <c r="T1238" s="253" t="str">
        <f>IF(AND(R1238&gt;$T$757,R1238&lt;$T$758),Q1238,"")</f>
        <v/>
      </c>
      <c r="U1238" s="253" t="str">
        <f>IF(Q1238=MAX($Q$761:$Q$2761),Q1238,"")</f>
        <v/>
      </c>
      <c r="V1238" s="253">
        <f>_xlfn.NORM.DIST(P1238,$T$753,$T$754,0)</f>
        <v>6.2288689202430554E-63</v>
      </c>
      <c r="W1238" s="253" t="str">
        <f>IF(V1238=MAX($V$761:$V$2761),Q1238,"")</f>
        <v/>
      </c>
      <c r="X1238" s="253" t="str">
        <f t="shared" si="218"/>
        <v/>
      </c>
      <c r="AB1238" s="253">
        <v>477</v>
      </c>
      <c r="AC1238" s="253">
        <f t="shared" si="234"/>
        <v>-453.47309848706402</v>
      </c>
      <c r="AD1238" s="253">
        <f t="shared" si="219"/>
        <v>2.0633986159919573E-4</v>
      </c>
      <c r="AE1238" s="253">
        <f t="shared" si="220"/>
        <v>1.8219257849128163E-2</v>
      </c>
      <c r="AF1238" s="253">
        <f>IF(OR(AE1238&lt;$T$757,AE1238&gt;$T$758),AD1238,"")</f>
        <v>2.0633986159919573E-4</v>
      </c>
      <c r="AG1238" s="253" t="str">
        <f t="shared" si="221"/>
        <v/>
      </c>
      <c r="AH1238" s="253" t="str">
        <f t="shared" si="222"/>
        <v/>
      </c>
      <c r="AI1238" s="253">
        <f t="shared" si="223"/>
        <v>1.7612375777373726E-3</v>
      </c>
      <c r="AJ1238" s="253" t="str">
        <f t="shared" si="224"/>
        <v/>
      </c>
      <c r="AK1238" s="253" t="str">
        <f t="shared" si="225"/>
        <v/>
      </c>
      <c r="AO1238" s="253">
        <v>477</v>
      </c>
      <c r="AP1238" s="253">
        <f t="shared" si="226"/>
        <v>-2673.4517007342465</v>
      </c>
      <c r="AQ1238" s="253">
        <f t="shared" si="227"/>
        <v>3.4999538744268674E-5</v>
      </c>
      <c r="AR1238" s="253">
        <f t="shared" si="228"/>
        <v>1.8219257849128163E-2</v>
      </c>
      <c r="AS1238" s="253">
        <f>IF(OR(AR1238&lt;$T$757,AR1238&gt;$T$758),AQ1238,"")</f>
        <v>3.4999538744268674E-5</v>
      </c>
      <c r="AT1238" s="253" t="str">
        <f t="shared" si="229"/>
        <v/>
      </c>
      <c r="AU1238" s="253" t="str">
        <f t="shared" si="230"/>
        <v/>
      </c>
      <c r="AV1238" s="253">
        <f t="shared" si="231"/>
        <v>0</v>
      </c>
      <c r="AW1238" s="253">
        <f t="shared" si="232"/>
        <v>3.4999538744268674E-5</v>
      </c>
      <c r="AX1238" s="253" t="str">
        <f t="shared" si="233"/>
        <v/>
      </c>
      <c r="AZ1238" s="259"/>
      <c r="BA1238" s="259">
        <f>BA1237+$BD$753</f>
        <v>3.0848000000000226</v>
      </c>
      <c r="BB1238" s="274">
        <f t="shared" si="216"/>
        <v>0.87704824242786528</v>
      </c>
      <c r="BC1238" s="259">
        <f t="shared" si="217"/>
        <v>6.0903353482044675E-4</v>
      </c>
      <c r="BD1238" s="259" t="str">
        <f t="shared" si="214"/>
        <v/>
      </c>
      <c r="BE1238" s="254" t="str">
        <f t="shared" si="215"/>
        <v/>
      </c>
    </row>
    <row r="1239" spans="1:57" ht="20.100000000000001" customHeight="1" x14ac:dyDescent="0.25">
      <c r="A1239" s="247">
        <v>478</v>
      </c>
      <c r="B1239" s="247">
        <f>$B$755+(A1239*$B$758)</f>
        <v>-5019.0649662418382</v>
      </c>
      <c r="C1239" s="247">
        <f>_xlfn.NORM.DIST($B1239,$B$752,$B$753,0)</f>
        <v>1.8763392444307326E-5</v>
      </c>
      <c r="D1239" s="247">
        <f>_xlfn.NORM.DIST($B1239,$B$752,$B$753,1)</f>
        <v>1.8398917341857654E-2</v>
      </c>
      <c r="E1239" s="247">
        <f>IF(OR(D1239&lt;$F$757,D1239&gt;$F$758),C1239,"")</f>
        <v>1.8763392444307326E-5</v>
      </c>
      <c r="F1239" s="247" t="str">
        <f>IF(AND(D1239&gt;$F$757,D1239&lt;$F$758),C1239,"")</f>
        <v/>
      </c>
      <c r="G1239" s="247" t="str">
        <f>IF(C1239=MAX($C$761:$C$2761),C1239,"")</f>
        <v/>
      </c>
      <c r="H1239" s="247">
        <f>_xlfn.NORM.DIST(B1239,$F$753,$F$754,0)</f>
        <v>0</v>
      </c>
      <c r="I1239" s="247">
        <f>IF(H1239=MAX($H$761:$H$2761),C1239,"")</f>
        <v>1.8763392444307326E-5</v>
      </c>
      <c r="J1239" s="247" t="str">
        <f>IF(I1239=MIN($I$761:$I$2761),I1239,"")</f>
        <v/>
      </c>
      <c r="K1239" s="247"/>
      <c r="L1239" s="247"/>
      <c r="M1239" s="247"/>
      <c r="N1239" s="247"/>
      <c r="O1239" s="247">
        <v>478</v>
      </c>
      <c r="P1239" s="247">
        <f>$P$755+(O1239*$P$758)</f>
        <v>-292.48863933602127</v>
      </c>
      <c r="Q1239" s="247">
        <f>_xlfn.NORM.DIST(P1239,P$752,P$753,0)</f>
        <v>3.2197724287293946E-4</v>
      </c>
      <c r="R1239" s="247">
        <f>_xlfn.NORM.DIST(P1239,P$752,P$753,1)</f>
        <v>1.8398917341857654E-2</v>
      </c>
      <c r="S1239" s="253">
        <f>IF(OR(R1239&lt;$T$757,R1239&gt;$T$758),Q1239,"")</f>
        <v>3.2197724287293946E-4</v>
      </c>
      <c r="T1239" s="253" t="str">
        <f>IF(AND(R1239&gt;$T$757,R1239&lt;$T$758),Q1239,"")</f>
        <v/>
      </c>
      <c r="U1239" s="253" t="str">
        <f>IF(Q1239=MAX($Q$761:$Q$2761),Q1239,"")</f>
        <v/>
      </c>
      <c r="V1239" s="253">
        <f>_xlfn.NORM.DIST(P1239,$T$753,$T$754,0)</f>
        <v>5.8292306404545395E-63</v>
      </c>
      <c r="W1239" s="253" t="str">
        <f>IF(V1239=MAX($V$761:$V$2761),Q1239,"")</f>
        <v/>
      </c>
      <c r="X1239" s="253" t="str">
        <f t="shared" si="218"/>
        <v/>
      </c>
      <c r="AB1239" s="253">
        <v>478</v>
      </c>
      <c r="AC1239" s="253">
        <f t="shared" si="234"/>
        <v>-452.60603711328378</v>
      </c>
      <c r="AD1239" s="253">
        <f t="shared" si="219"/>
        <v>2.0807209348270032E-4</v>
      </c>
      <c r="AE1239" s="253">
        <f t="shared" si="220"/>
        <v>1.8398917341857654E-2</v>
      </c>
      <c r="AF1239" s="253">
        <f>IF(OR(AE1239&lt;$T$757,AE1239&gt;$T$758),AD1239,"")</f>
        <v>2.0807209348270032E-4</v>
      </c>
      <c r="AG1239" s="253" t="str">
        <f t="shared" si="221"/>
        <v/>
      </c>
      <c r="AH1239" s="253" t="str">
        <f t="shared" si="222"/>
        <v/>
      </c>
      <c r="AI1239" s="253">
        <f t="shared" si="223"/>
        <v>1.7633142156743449E-3</v>
      </c>
      <c r="AJ1239" s="253" t="str">
        <f t="shared" si="224"/>
        <v/>
      </c>
      <c r="AK1239" s="253" t="str">
        <f t="shared" si="225"/>
        <v/>
      </c>
      <c r="AO1239" s="253">
        <v>478</v>
      </c>
      <c r="AP1239" s="253">
        <f t="shared" si="226"/>
        <v>-2668.3399384001464</v>
      </c>
      <c r="AQ1239" s="253">
        <f t="shared" si="227"/>
        <v>3.5293361355425328E-5</v>
      </c>
      <c r="AR1239" s="253">
        <f t="shared" si="228"/>
        <v>1.8398917341857654E-2</v>
      </c>
      <c r="AS1239" s="253">
        <f>IF(OR(AR1239&lt;$T$757,AR1239&gt;$T$758),AQ1239,"")</f>
        <v>3.5293361355425328E-5</v>
      </c>
      <c r="AT1239" s="253" t="str">
        <f t="shared" si="229"/>
        <v/>
      </c>
      <c r="AU1239" s="253" t="str">
        <f t="shared" si="230"/>
        <v/>
      </c>
      <c r="AV1239" s="253">
        <f t="shared" si="231"/>
        <v>0</v>
      </c>
      <c r="AW1239" s="253">
        <f t="shared" si="232"/>
        <v>3.5293361355425328E-5</v>
      </c>
      <c r="AX1239" s="253" t="str">
        <f t="shared" si="233"/>
        <v/>
      </c>
      <c r="AZ1239" s="259"/>
      <c r="BA1239" s="259">
        <f>BA1238+$BD$753</f>
        <v>3.0912000000000228</v>
      </c>
      <c r="BB1239" s="274">
        <f t="shared" si="216"/>
        <v>0.87643920889304483</v>
      </c>
      <c r="BC1239" s="259">
        <f t="shared" si="217"/>
        <v>6.1023816594985014E-4</v>
      </c>
      <c r="BD1239" s="259" t="str">
        <f t="shared" si="214"/>
        <v/>
      </c>
      <c r="BE1239" s="254" t="str">
        <f t="shared" si="215"/>
        <v/>
      </c>
    </row>
    <row r="1240" spans="1:57" ht="20.100000000000001" customHeight="1" x14ac:dyDescent="0.25">
      <c r="A1240" s="247">
        <v>479</v>
      </c>
      <c r="B1240" s="247">
        <f>$B$755+(A1240*$B$758)</f>
        <v>-5009.4498992567005</v>
      </c>
      <c r="C1240" s="247">
        <f>_xlfn.NORM.DIST($B1240,$B$752,$B$753,0)</f>
        <v>1.8920609186964306E-5</v>
      </c>
      <c r="D1240" s="247">
        <f>_xlfn.NORM.DIST($B1240,$B$752,$B$753,1)</f>
        <v>1.8580083632289579E-2</v>
      </c>
      <c r="E1240" s="247">
        <f>IF(OR(D1240&lt;$F$757,D1240&gt;$F$758),C1240,"")</f>
        <v>1.8920609186964306E-5</v>
      </c>
      <c r="F1240" s="247" t="str">
        <f>IF(AND(D1240&gt;$F$757,D1240&lt;$F$758),C1240,"")</f>
        <v/>
      </c>
      <c r="G1240" s="247" t="str">
        <f>IF(C1240=MAX($C$761:$C$2761),C1240,"")</f>
        <v/>
      </c>
      <c r="H1240" s="247">
        <f>_xlfn.NORM.DIST(B1240,$F$753,$F$754,0)</f>
        <v>0</v>
      </c>
      <c r="I1240" s="247">
        <f>IF(H1240=MAX($H$761:$H$2761),C1240,"")</f>
        <v>1.8920609186964306E-5</v>
      </c>
      <c r="J1240" s="247" t="str">
        <f>IF(I1240=MIN($I$761:$I$2761),I1240,"")</f>
        <v/>
      </c>
      <c r="K1240" s="247"/>
      <c r="L1240" s="247"/>
      <c r="M1240" s="247"/>
      <c r="N1240" s="247"/>
      <c r="O1240" s="247">
        <v>479</v>
      </c>
      <c r="P1240" s="247">
        <f>$P$755+(O1240*$P$758)</f>
        <v>-291.92831627215918</v>
      </c>
      <c r="Q1240" s="247">
        <f>_xlfn.NORM.DIST(P1240,P$752,P$753,0)</f>
        <v>3.2467506063081061E-4</v>
      </c>
      <c r="R1240" s="247">
        <f>_xlfn.NORM.DIST(P1240,P$752,P$753,1)</f>
        <v>1.8580083632289579E-2</v>
      </c>
      <c r="S1240" s="253">
        <f>IF(OR(R1240&lt;$T$757,R1240&gt;$T$758),Q1240,"")</f>
        <v>3.2467506063081061E-4</v>
      </c>
      <c r="T1240" s="253" t="str">
        <f>IF(AND(R1240&gt;$T$757,R1240&lt;$T$758),Q1240,"")</f>
        <v/>
      </c>
      <c r="U1240" s="253" t="str">
        <f>IF(Q1240=MAX($Q$761:$Q$2761),Q1240,"")</f>
        <v/>
      </c>
      <c r="V1240" s="253">
        <f>_xlfn.NORM.DIST(P1240,$T$753,$T$754,0)</f>
        <v>5.4551454879158563E-63</v>
      </c>
      <c r="W1240" s="253" t="str">
        <f>IF(V1240=MAX($V$761:$V$2761),Q1240,"")</f>
        <v/>
      </c>
      <c r="X1240" s="253" t="str">
        <f t="shared" si="218"/>
        <v/>
      </c>
      <c r="AB1240" s="253">
        <v>479</v>
      </c>
      <c r="AC1240" s="253">
        <f t="shared" si="234"/>
        <v>-451.73897573950353</v>
      </c>
      <c r="AD1240" s="253">
        <f t="shared" si="219"/>
        <v>2.0981551045126104E-4</v>
      </c>
      <c r="AE1240" s="253">
        <f t="shared" si="220"/>
        <v>1.8580083632289579E-2</v>
      </c>
      <c r="AF1240" s="253">
        <f>IF(OR(AE1240&lt;$T$757,AE1240&gt;$T$758),AD1240,"")</f>
        <v>2.0981551045126104E-4</v>
      </c>
      <c r="AG1240" s="253" t="str">
        <f t="shared" si="221"/>
        <v/>
      </c>
      <c r="AH1240" s="253" t="str">
        <f t="shared" si="222"/>
        <v/>
      </c>
      <c r="AI1240" s="253">
        <f t="shared" si="223"/>
        <v>1.7653650560642742E-3</v>
      </c>
      <c r="AJ1240" s="253" t="str">
        <f t="shared" si="224"/>
        <v/>
      </c>
      <c r="AK1240" s="253" t="str">
        <f t="shared" si="225"/>
        <v/>
      </c>
      <c r="AO1240" s="253">
        <v>479</v>
      </c>
      <c r="AP1240" s="253">
        <f t="shared" si="226"/>
        <v>-2663.2281760660467</v>
      </c>
      <c r="AQ1240" s="253">
        <f t="shared" si="227"/>
        <v>3.5589081190001351E-5</v>
      </c>
      <c r="AR1240" s="253">
        <f t="shared" si="228"/>
        <v>1.8580083632289579E-2</v>
      </c>
      <c r="AS1240" s="253">
        <f>IF(OR(AR1240&lt;$T$757,AR1240&gt;$T$758),AQ1240,"")</f>
        <v>3.5589081190001351E-5</v>
      </c>
      <c r="AT1240" s="253" t="str">
        <f t="shared" si="229"/>
        <v/>
      </c>
      <c r="AU1240" s="253" t="str">
        <f t="shared" si="230"/>
        <v/>
      </c>
      <c r="AV1240" s="253">
        <f t="shared" si="231"/>
        <v>0</v>
      </c>
      <c r="AW1240" s="253">
        <f t="shared" si="232"/>
        <v>3.5589081190001351E-5</v>
      </c>
      <c r="AX1240" s="253" t="str">
        <f t="shared" si="233"/>
        <v/>
      </c>
      <c r="AZ1240" s="259"/>
      <c r="BA1240" s="259">
        <f>BA1239+$BD$753</f>
        <v>3.097600000000023</v>
      </c>
      <c r="BB1240" s="274">
        <f t="shared" si="216"/>
        <v>0.87582897072709498</v>
      </c>
      <c r="BC1240" s="259">
        <f t="shared" si="217"/>
        <v>6.1143864089219235E-4</v>
      </c>
      <c r="BD1240" s="259" t="str">
        <f t="shared" si="214"/>
        <v/>
      </c>
      <c r="BE1240" s="254" t="str">
        <f t="shared" si="215"/>
        <v/>
      </c>
    </row>
    <row r="1241" spans="1:57" ht="20.100000000000001" customHeight="1" x14ac:dyDescent="0.25">
      <c r="A1241" s="247">
        <v>480</v>
      </c>
      <c r="B1241" s="247">
        <f>$B$755+(A1241*$B$758)</f>
        <v>-4999.8348322715628</v>
      </c>
      <c r="C1241" s="247">
        <f>_xlfn.NORM.DIST($B1241,$B$752,$B$753,0)</f>
        <v>1.9078837970424593E-5</v>
      </c>
      <c r="D1241" s="247">
        <f>_xlfn.NORM.DIST($B1241,$B$752,$B$753,1)</f>
        <v>1.8762766434937749E-2</v>
      </c>
      <c r="E1241" s="247">
        <f>IF(OR(D1241&lt;$F$757,D1241&gt;$F$758),C1241,"")</f>
        <v>1.9078837970424593E-5</v>
      </c>
      <c r="F1241" s="247" t="str">
        <f>IF(AND(D1241&gt;$F$757,D1241&lt;$F$758),C1241,"")</f>
        <v/>
      </c>
      <c r="G1241" s="247" t="str">
        <f>IF(C1241=MAX($C$761:$C$2761),C1241,"")</f>
        <v/>
      </c>
      <c r="H1241" s="247">
        <f>_xlfn.NORM.DIST(B1241,$F$753,$F$754,0)</f>
        <v>0</v>
      </c>
      <c r="I1241" s="247">
        <f>IF(H1241=MAX($H$761:$H$2761),C1241,"")</f>
        <v>1.9078837970424593E-5</v>
      </c>
      <c r="J1241" s="247" t="str">
        <f>IF(I1241=MIN($I$761:$I$2761),I1241,"")</f>
        <v/>
      </c>
      <c r="K1241" s="247"/>
      <c r="L1241" s="247"/>
      <c r="M1241" s="247"/>
      <c r="N1241" s="247"/>
      <c r="O1241" s="247">
        <v>480</v>
      </c>
      <c r="P1241" s="247">
        <f>$P$755+(O1241*$P$758)</f>
        <v>-291.36799320829709</v>
      </c>
      <c r="Q1241" s="247">
        <f>_xlfn.NORM.DIST(P1241,P$752,P$753,0)</f>
        <v>3.2739024487016922E-4</v>
      </c>
      <c r="R1241" s="247">
        <f>_xlfn.NORM.DIST(P1241,P$752,P$753,1)</f>
        <v>1.8762766434937749E-2</v>
      </c>
      <c r="S1241" s="253">
        <f>IF(OR(R1241&lt;$T$757,R1241&gt;$T$758),Q1241,"")</f>
        <v>3.2739024487016922E-4</v>
      </c>
      <c r="T1241" s="253" t="str">
        <f>IF(AND(R1241&gt;$T$757,R1241&lt;$T$758),Q1241,"")</f>
        <v/>
      </c>
      <c r="U1241" s="253" t="str">
        <f>IF(Q1241=MAX($Q$761:$Q$2761),Q1241,"")</f>
        <v/>
      </c>
      <c r="V1241" s="253">
        <f>_xlfn.NORM.DIST(P1241,$T$753,$T$754,0)</f>
        <v>5.1049852023046785E-63</v>
      </c>
      <c r="W1241" s="253" t="str">
        <f>IF(V1241=MAX($V$761:$V$2761),Q1241,"")</f>
        <v/>
      </c>
      <c r="X1241" s="253" t="str">
        <f t="shared" si="218"/>
        <v/>
      </c>
      <c r="AB1241" s="253">
        <v>480</v>
      </c>
      <c r="AC1241" s="253">
        <f t="shared" si="234"/>
        <v>-450.87191436572328</v>
      </c>
      <c r="AD1241" s="253">
        <f t="shared" si="219"/>
        <v>2.1157015020105695E-4</v>
      </c>
      <c r="AE1241" s="253">
        <f t="shared" si="220"/>
        <v>1.8762766434937749E-2</v>
      </c>
      <c r="AF1241" s="253">
        <f>IF(OR(AE1241&lt;$T$757,AE1241&gt;$T$758),AD1241,"")</f>
        <v>2.1157015020105695E-4</v>
      </c>
      <c r="AG1241" s="253" t="str">
        <f t="shared" si="221"/>
        <v/>
      </c>
      <c r="AH1241" s="253" t="str">
        <f t="shared" si="222"/>
        <v/>
      </c>
      <c r="AI1241" s="253">
        <f t="shared" si="223"/>
        <v>1.7673900032385331E-3</v>
      </c>
      <c r="AJ1241" s="253" t="str">
        <f t="shared" si="224"/>
        <v/>
      </c>
      <c r="AK1241" s="253" t="str">
        <f t="shared" si="225"/>
        <v/>
      </c>
      <c r="AO1241" s="253">
        <v>480</v>
      </c>
      <c r="AP1241" s="253">
        <f t="shared" si="226"/>
        <v>-2658.1164137319465</v>
      </c>
      <c r="AQ1241" s="253">
        <f t="shared" si="227"/>
        <v>3.5886704642053997E-5</v>
      </c>
      <c r="AR1241" s="253">
        <f t="shared" si="228"/>
        <v>1.8762766434937749E-2</v>
      </c>
      <c r="AS1241" s="253">
        <f>IF(OR(AR1241&lt;$T$757,AR1241&gt;$T$758),AQ1241,"")</f>
        <v>3.5886704642053997E-5</v>
      </c>
      <c r="AT1241" s="253" t="str">
        <f t="shared" si="229"/>
        <v/>
      </c>
      <c r="AU1241" s="253" t="str">
        <f t="shared" si="230"/>
        <v/>
      </c>
      <c r="AV1241" s="253">
        <f t="shared" si="231"/>
        <v>0</v>
      </c>
      <c r="AW1241" s="253">
        <f t="shared" si="232"/>
        <v>3.5886704642053997E-5</v>
      </c>
      <c r="AX1241" s="253" t="str">
        <f t="shared" si="233"/>
        <v/>
      </c>
      <c r="AZ1241" s="259"/>
      <c r="BA1241" s="259">
        <f>BA1240+$BD$753</f>
        <v>3.1040000000000232</v>
      </c>
      <c r="BB1241" s="274">
        <f t="shared" si="216"/>
        <v>0.87521753208620279</v>
      </c>
      <c r="BC1241" s="259">
        <f t="shared" si="217"/>
        <v>6.1263495278685021E-4</v>
      </c>
      <c r="BD1241" s="259" t="str">
        <f t="shared" si="214"/>
        <v/>
      </c>
      <c r="BE1241" s="254" t="str">
        <f t="shared" si="215"/>
        <v/>
      </c>
    </row>
    <row r="1242" spans="1:57" ht="20.100000000000001" customHeight="1" x14ac:dyDescent="0.25">
      <c r="A1242" s="247">
        <v>481</v>
      </c>
      <c r="B1242" s="247">
        <f>$B$755+(A1242*$B$758)</f>
        <v>-4990.2197652864252</v>
      </c>
      <c r="C1242" s="247">
        <f>_xlfn.NORM.DIST($B1242,$B$752,$B$753,0)</f>
        <v>1.9238082173704857E-5</v>
      </c>
      <c r="D1242" s="247">
        <f>_xlfn.NORM.DIST($B1242,$B$752,$B$753,1)</f>
        <v>1.8946975496903426E-2</v>
      </c>
      <c r="E1242" s="247">
        <f>IF(OR(D1242&lt;$F$757,D1242&gt;$F$758),C1242,"")</f>
        <v>1.9238082173704857E-5</v>
      </c>
      <c r="F1242" s="247" t="str">
        <f>IF(AND(D1242&gt;$F$757,D1242&lt;$F$758),C1242,"")</f>
        <v/>
      </c>
      <c r="G1242" s="247" t="str">
        <f>IF(C1242=MAX($C$761:$C$2761),C1242,"")</f>
        <v/>
      </c>
      <c r="H1242" s="247">
        <f>_xlfn.NORM.DIST(B1242,$F$753,$F$754,0)</f>
        <v>0</v>
      </c>
      <c r="I1242" s="247">
        <f>IF(H1242=MAX($H$761:$H$2761),C1242,"")</f>
        <v>1.9238082173704857E-5</v>
      </c>
      <c r="J1242" s="247" t="str">
        <f>IF(I1242=MIN($I$761:$I$2761),I1242,"")</f>
        <v/>
      </c>
      <c r="K1242" s="247"/>
      <c r="L1242" s="247"/>
      <c r="M1242" s="247"/>
      <c r="N1242" s="247"/>
      <c r="O1242" s="247">
        <v>481</v>
      </c>
      <c r="P1242" s="247">
        <f>$P$755+(O1242*$P$758)</f>
        <v>-290.80767014443495</v>
      </c>
      <c r="Q1242" s="247">
        <f>_xlfn.NORM.DIST(P1242,P$752,P$753,0)</f>
        <v>3.301228535744781E-4</v>
      </c>
      <c r="R1242" s="247">
        <f>_xlfn.NORM.DIST(P1242,P$752,P$753,1)</f>
        <v>1.8946975496903426E-2</v>
      </c>
      <c r="S1242" s="253">
        <f>IF(OR(R1242&lt;$T$757,R1242&gt;$T$758),Q1242,"")</f>
        <v>3.301228535744781E-4</v>
      </c>
      <c r="T1242" s="253" t="str">
        <f>IF(AND(R1242&gt;$T$757,R1242&lt;$T$758),Q1242,"")</f>
        <v/>
      </c>
      <c r="U1242" s="253" t="str">
        <f>IF(Q1242=MAX($Q$761:$Q$2761),Q1242,"")</f>
        <v/>
      </c>
      <c r="V1242" s="253">
        <f>_xlfn.NORM.DIST(P1242,$T$753,$T$754,0)</f>
        <v>4.7772249159686157E-63</v>
      </c>
      <c r="W1242" s="253" t="str">
        <f>IF(V1242=MAX($V$761:$V$2761),Q1242,"")</f>
        <v/>
      </c>
      <c r="X1242" s="253" t="str">
        <f t="shared" si="218"/>
        <v/>
      </c>
      <c r="AB1242" s="253">
        <v>481</v>
      </c>
      <c r="AC1242" s="253">
        <f t="shared" si="234"/>
        <v>-450.00485299194304</v>
      </c>
      <c r="AD1242" s="253">
        <f t="shared" si="219"/>
        <v>2.1333605020287471E-4</v>
      </c>
      <c r="AE1242" s="253">
        <f t="shared" si="220"/>
        <v>1.8946975496903426E-2</v>
      </c>
      <c r="AF1242" s="253">
        <f>IF(OR(AE1242&lt;$T$757,AE1242&gt;$T$758),AD1242,"")</f>
        <v>2.1333605020287471E-4</v>
      </c>
      <c r="AG1242" s="253" t="str">
        <f t="shared" si="221"/>
        <v/>
      </c>
      <c r="AH1242" s="253" t="str">
        <f t="shared" si="222"/>
        <v/>
      </c>
      <c r="AI1242" s="253">
        <f t="shared" si="223"/>
        <v>1.7693889626615709E-3</v>
      </c>
      <c r="AJ1242" s="253" t="str">
        <f t="shared" si="224"/>
        <v/>
      </c>
      <c r="AK1242" s="253" t="str">
        <f t="shared" si="225"/>
        <v/>
      </c>
      <c r="AO1242" s="253">
        <v>481</v>
      </c>
      <c r="AP1242" s="253">
        <f t="shared" si="226"/>
        <v>-2653.0046513978468</v>
      </c>
      <c r="AQ1242" s="253">
        <f t="shared" si="227"/>
        <v>3.6186238067409193E-5</v>
      </c>
      <c r="AR1242" s="253">
        <f t="shared" si="228"/>
        <v>1.8946975496903426E-2</v>
      </c>
      <c r="AS1242" s="253">
        <f>IF(OR(AR1242&lt;$T$757,AR1242&gt;$T$758),AQ1242,"")</f>
        <v>3.6186238067409193E-5</v>
      </c>
      <c r="AT1242" s="253" t="str">
        <f t="shared" si="229"/>
        <v/>
      </c>
      <c r="AU1242" s="253" t="str">
        <f t="shared" si="230"/>
        <v/>
      </c>
      <c r="AV1242" s="253">
        <f t="shared" si="231"/>
        <v>0</v>
      </c>
      <c r="AW1242" s="253">
        <f t="shared" si="232"/>
        <v>3.6186238067409193E-5</v>
      </c>
      <c r="AX1242" s="253" t="str">
        <f t="shared" si="233"/>
        <v/>
      </c>
      <c r="AZ1242" s="259"/>
      <c r="BA1242" s="259">
        <f>BA1241+$BD$753</f>
        <v>3.1104000000000234</v>
      </c>
      <c r="BB1242" s="274">
        <f t="shared" si="216"/>
        <v>0.87460489713341594</v>
      </c>
      <c r="BC1242" s="259">
        <f t="shared" si="217"/>
        <v>6.1382709488466691E-4</v>
      </c>
      <c r="BD1242" s="259" t="str">
        <f t="shared" si="214"/>
        <v/>
      </c>
      <c r="BE1242" s="254" t="str">
        <f t="shared" si="215"/>
        <v/>
      </c>
    </row>
    <row r="1243" spans="1:57" ht="20.100000000000001" customHeight="1" x14ac:dyDescent="0.25">
      <c r="A1243" s="248">
        <v>482</v>
      </c>
      <c r="B1243" s="247">
        <f>$B$755+(A1243*$B$758)</f>
        <v>-4980.6046983012875</v>
      </c>
      <c r="C1243" s="247">
        <f>_xlfn.NORM.DIST($B1243,$B$752,$B$753,0)</f>
        <v>1.9398345155109344E-5</v>
      </c>
      <c r="D1243" s="247">
        <f>_xlfn.NORM.DIST($B1243,$B$752,$B$753,1)</f>
        <v>1.9132720597678145E-2</v>
      </c>
      <c r="E1243" s="247">
        <f>IF(OR(D1243&lt;$F$757,D1243&gt;$F$758),C1243,"")</f>
        <v>1.9398345155109344E-5</v>
      </c>
      <c r="F1243" s="247" t="str">
        <f>IF(AND(D1243&gt;$F$757,D1243&lt;$F$758),C1243,"")</f>
        <v/>
      </c>
      <c r="G1243" s="247" t="str">
        <f>IF(C1243=MAX($C$761:$C$2761),C1243,"")</f>
        <v/>
      </c>
      <c r="H1243" s="247">
        <f>_xlfn.NORM.DIST(B1243,$F$753,$F$754,0)</f>
        <v>0</v>
      </c>
      <c r="I1243" s="247">
        <f>IF(H1243=MAX($H$761:$H$2761),C1243,"")</f>
        <v>1.9398345155109344E-5</v>
      </c>
      <c r="J1243" s="247" t="str">
        <f>IF(I1243=MIN($I$761:$I$2761),I1243,"")</f>
        <v/>
      </c>
      <c r="K1243" s="247"/>
      <c r="L1243" s="247"/>
      <c r="M1243" s="247"/>
      <c r="N1243" s="247"/>
      <c r="O1243" s="248">
        <v>482</v>
      </c>
      <c r="P1243" s="247">
        <f>$P$755+(O1243*$P$758)</f>
        <v>-290.24734708057287</v>
      </c>
      <c r="Q1243" s="247">
        <f>_xlfn.NORM.DIST(P1243,P$752,P$753,0)</f>
        <v>3.3287294437177783E-4</v>
      </c>
      <c r="R1243" s="247">
        <f>_xlfn.NORM.DIST(P1243,P$752,P$753,1)</f>
        <v>1.9132720597678145E-2</v>
      </c>
      <c r="S1243" s="253">
        <f>IF(OR(R1243&lt;$T$757,R1243&gt;$T$758),Q1243,"")</f>
        <v>3.3287294437177783E-4</v>
      </c>
      <c r="T1243" s="253" t="str">
        <f>IF(AND(R1243&gt;$T$757,R1243&lt;$T$758),Q1243,"")</f>
        <v/>
      </c>
      <c r="U1243" s="253" t="str">
        <f>IF(Q1243=MAX($Q$761:$Q$2761),Q1243,"")</f>
        <v/>
      </c>
      <c r="V1243" s="253">
        <f>_xlfn.NORM.DIST(P1243,$T$753,$T$754,0)</f>
        <v>4.4704366117106324E-63</v>
      </c>
      <c r="W1243" s="253" t="str">
        <f>IF(V1243=MAX($V$761:$V$2761),Q1243,"")</f>
        <v/>
      </c>
      <c r="X1243" s="253" t="str">
        <f t="shared" si="218"/>
        <v/>
      </c>
      <c r="AB1243" s="259">
        <v>482</v>
      </c>
      <c r="AC1243" s="253">
        <f t="shared" si="234"/>
        <v>-449.13779161816285</v>
      </c>
      <c r="AD1243" s="253">
        <f t="shared" si="219"/>
        <v>2.1511324769781531E-4</v>
      </c>
      <c r="AE1243" s="253">
        <f t="shared" si="220"/>
        <v>1.9132720597678145E-2</v>
      </c>
      <c r="AF1243" s="253">
        <f>IF(OR(AE1243&lt;$T$757,AE1243&gt;$T$758),AD1243,"")</f>
        <v>2.1511324769781531E-4</v>
      </c>
      <c r="AG1243" s="253" t="str">
        <f t="shared" si="221"/>
        <v/>
      </c>
      <c r="AH1243" s="253" t="str">
        <f t="shared" si="222"/>
        <v/>
      </c>
      <c r="AI1243" s="253">
        <f t="shared" si="223"/>
        <v>1.7713618409382704E-3</v>
      </c>
      <c r="AJ1243" s="253" t="str">
        <f t="shared" si="224"/>
        <v/>
      </c>
      <c r="AK1243" s="253" t="str">
        <f t="shared" si="225"/>
        <v/>
      </c>
      <c r="AO1243" s="259">
        <v>482</v>
      </c>
      <c r="AP1243" s="253">
        <f t="shared" si="226"/>
        <v>-2647.8928890637467</v>
      </c>
      <c r="AQ1243" s="253">
        <f t="shared" si="227"/>
        <v>3.6487687782933449E-5</v>
      </c>
      <c r="AR1243" s="253">
        <f t="shared" si="228"/>
        <v>1.9132720597678145E-2</v>
      </c>
      <c r="AS1243" s="253">
        <f>IF(OR(AR1243&lt;$T$757,AR1243&gt;$T$758),AQ1243,"")</f>
        <v>3.6487687782933449E-5</v>
      </c>
      <c r="AT1243" s="253" t="str">
        <f t="shared" si="229"/>
        <v/>
      </c>
      <c r="AU1243" s="253" t="str">
        <f t="shared" si="230"/>
        <v/>
      </c>
      <c r="AV1243" s="253">
        <f t="shared" si="231"/>
        <v>0</v>
      </c>
      <c r="AW1243" s="253">
        <f t="shared" si="232"/>
        <v>3.6487687782933449E-5</v>
      </c>
      <c r="AX1243" s="253" t="str">
        <f t="shared" si="233"/>
        <v/>
      </c>
      <c r="AZ1243" s="259"/>
      <c r="BA1243" s="259">
        <f>BA1242+$BD$753</f>
        <v>3.1168000000000236</v>
      </c>
      <c r="BB1243" s="274">
        <f t="shared" si="216"/>
        <v>0.87399107003853127</v>
      </c>
      <c r="BC1243" s="259">
        <f t="shared" si="217"/>
        <v>6.1501506054761901E-4</v>
      </c>
      <c r="BD1243" s="259" t="str">
        <f t="shared" si="214"/>
        <v/>
      </c>
      <c r="BE1243" s="254" t="str">
        <f t="shared" si="215"/>
        <v/>
      </c>
    </row>
    <row r="1244" spans="1:57" ht="20.100000000000001" customHeight="1" x14ac:dyDescent="0.25">
      <c r="A1244" s="247">
        <v>483</v>
      </c>
      <c r="B1244" s="247">
        <f>$B$755+(A1244*$B$758)</f>
        <v>-4970.9896313161498</v>
      </c>
      <c r="C1244" s="247">
        <f>_xlfn.NORM.DIST($B1244,$B$752,$B$753,0)</f>
        <v>1.9559630251841158E-5</v>
      </c>
      <c r="D1244" s="247">
        <f>_xlfn.NORM.DIST($B1244,$B$752,$B$753,1)</f>
        <v>1.9320011548942573E-2</v>
      </c>
      <c r="E1244" s="247">
        <f>IF(OR(D1244&lt;$F$757,D1244&gt;$F$758),C1244,"")</f>
        <v>1.9559630251841158E-5</v>
      </c>
      <c r="F1244" s="247" t="str">
        <f>IF(AND(D1244&gt;$F$757,D1244&lt;$F$758),C1244,"")</f>
        <v/>
      </c>
      <c r="G1244" s="247" t="str">
        <f>IF(C1244=MAX($C$761:$C$2761),C1244,"")</f>
        <v/>
      </c>
      <c r="H1244" s="247">
        <f>_xlfn.NORM.DIST(B1244,$F$753,$F$754,0)</f>
        <v>0</v>
      </c>
      <c r="I1244" s="247">
        <f>IF(H1244=MAX($H$761:$H$2761),C1244,"")</f>
        <v>1.9559630251841158E-5</v>
      </c>
      <c r="J1244" s="247" t="str">
        <f>IF(I1244=MIN($I$761:$I$2761),I1244,"")</f>
        <v/>
      </c>
      <c r="K1244" s="247"/>
      <c r="L1244" s="247"/>
      <c r="M1244" s="247"/>
      <c r="N1244" s="247"/>
      <c r="O1244" s="247">
        <v>483</v>
      </c>
      <c r="P1244" s="247">
        <f>$P$755+(O1244*$P$758)</f>
        <v>-289.68702401671072</v>
      </c>
      <c r="Q1244" s="247">
        <f>_xlfn.NORM.DIST(P1244,P$752,P$753,0)</f>
        <v>3.3564057452801648E-4</v>
      </c>
      <c r="R1244" s="247">
        <f>_xlfn.NORM.DIST(P1244,P$752,P$753,1)</f>
        <v>1.9320011548942573E-2</v>
      </c>
      <c r="S1244" s="253">
        <f>IF(OR(R1244&lt;$T$757,R1244&gt;$T$758),Q1244,"")</f>
        <v>3.3564057452801648E-4</v>
      </c>
      <c r="T1244" s="253" t="str">
        <f>IF(AND(R1244&gt;$T$757,R1244&lt;$T$758),Q1244,"")</f>
        <v/>
      </c>
      <c r="U1244" s="253" t="str">
        <f>IF(Q1244=MAX($Q$761:$Q$2761),Q1244,"")</f>
        <v/>
      </c>
      <c r="V1244" s="253">
        <f>_xlfn.NORM.DIST(P1244,$T$753,$T$754,0)</f>
        <v>4.1832829930665164E-63</v>
      </c>
      <c r="W1244" s="253" t="str">
        <f>IF(V1244=MAX($V$761:$V$2761),Q1244,"")</f>
        <v/>
      </c>
      <c r="X1244" s="253" t="str">
        <f t="shared" si="218"/>
        <v/>
      </c>
      <c r="AB1244" s="253">
        <v>483</v>
      </c>
      <c r="AC1244" s="253">
        <f t="shared" si="234"/>
        <v>-448.27073024438261</v>
      </c>
      <c r="AD1244" s="253">
        <f t="shared" si="219"/>
        <v>2.1690177969298393E-4</v>
      </c>
      <c r="AE1244" s="253">
        <f t="shared" si="220"/>
        <v>1.9320011548942573E-2</v>
      </c>
      <c r="AF1244" s="253">
        <f>IF(OR(AE1244&lt;$T$757,AE1244&gt;$T$758),AD1244,"")</f>
        <v>2.1690177969298393E-4</v>
      </c>
      <c r="AG1244" s="253" t="str">
        <f t="shared" si="221"/>
        <v/>
      </c>
      <c r="AH1244" s="253" t="str">
        <f t="shared" si="222"/>
        <v/>
      </c>
      <c r="AI1244" s="253">
        <f t="shared" si="223"/>
        <v>1.7733085458212158E-3</v>
      </c>
      <c r="AJ1244" s="253" t="str">
        <f t="shared" si="224"/>
        <v/>
      </c>
      <c r="AK1244" s="253" t="str">
        <f t="shared" si="225"/>
        <v/>
      </c>
      <c r="AO1244" s="253">
        <v>483</v>
      </c>
      <c r="AP1244" s="253">
        <f t="shared" si="226"/>
        <v>-2642.781126729647</v>
      </c>
      <c r="AQ1244" s="253">
        <f t="shared" si="227"/>
        <v>3.6791060065802667E-5</v>
      </c>
      <c r="AR1244" s="253">
        <f t="shared" si="228"/>
        <v>1.9320011548942573E-2</v>
      </c>
      <c r="AS1244" s="253">
        <f>IF(OR(AR1244&lt;$T$757,AR1244&gt;$T$758),AQ1244,"")</f>
        <v>3.6791060065802667E-5</v>
      </c>
      <c r="AT1244" s="253" t="str">
        <f t="shared" si="229"/>
        <v/>
      </c>
      <c r="AU1244" s="253" t="str">
        <f t="shared" si="230"/>
        <v/>
      </c>
      <c r="AV1244" s="253">
        <f t="shared" si="231"/>
        <v>0</v>
      </c>
      <c r="AW1244" s="253">
        <f t="shared" si="232"/>
        <v>3.6791060065802667E-5</v>
      </c>
      <c r="AX1244" s="253" t="str">
        <f t="shared" si="233"/>
        <v/>
      </c>
      <c r="AZ1244" s="259"/>
      <c r="BA1244" s="259">
        <f>BA1243+$BD$753</f>
        <v>3.1232000000000237</v>
      </c>
      <c r="BB1244" s="274">
        <f t="shared" si="216"/>
        <v>0.87337605497798365</v>
      </c>
      <c r="BC1244" s="259">
        <f t="shared" si="217"/>
        <v>6.1619884324715102E-4</v>
      </c>
      <c r="BD1244" s="259" t="str">
        <f t="shared" si="214"/>
        <v/>
      </c>
      <c r="BE1244" s="254" t="str">
        <f t="shared" si="215"/>
        <v/>
      </c>
    </row>
    <row r="1245" spans="1:57" ht="20.100000000000001" customHeight="1" x14ac:dyDescent="0.25">
      <c r="A1245" s="247">
        <v>484</v>
      </c>
      <c r="B1245" s="247">
        <f>$B$755+(A1245*$B$758)</f>
        <v>-4961.3745643310122</v>
      </c>
      <c r="C1245" s="247">
        <f>_xlfn.NORM.DIST($B1245,$B$752,$B$753,0)</f>
        <v>1.9721940779612023E-5</v>
      </c>
      <c r="D1245" s="247">
        <f>_xlfn.NORM.DIST($B1245,$B$752,$B$753,1)</f>
        <v>1.9508858194361812E-2</v>
      </c>
      <c r="E1245" s="247">
        <f>IF(OR(D1245&lt;$F$757,D1245&gt;$F$758),C1245,"")</f>
        <v>1.9721940779612023E-5</v>
      </c>
      <c r="F1245" s="247" t="str">
        <f>IF(AND(D1245&gt;$F$757,D1245&lt;$F$758),C1245,"")</f>
        <v/>
      </c>
      <c r="G1245" s="247" t="str">
        <f>IF(C1245=MAX($C$761:$C$2761),C1245,"")</f>
        <v/>
      </c>
      <c r="H1245" s="247">
        <f>_xlfn.NORM.DIST(B1245,$F$753,$F$754,0)</f>
        <v>0</v>
      </c>
      <c r="I1245" s="247">
        <f>IF(H1245=MAX($H$761:$H$2761),C1245,"")</f>
        <v>1.9721940779612023E-5</v>
      </c>
      <c r="J1245" s="247" t="str">
        <f>IF(I1245=MIN($I$761:$I$2761),I1245,"")</f>
        <v/>
      </c>
      <c r="K1245" s="247"/>
      <c r="L1245" s="247"/>
      <c r="M1245" s="247"/>
      <c r="N1245" s="247"/>
      <c r="O1245" s="247">
        <v>484</v>
      </c>
      <c r="P1245" s="247">
        <f>$P$755+(O1245*$P$758)</f>
        <v>-289.12670095284864</v>
      </c>
      <c r="Q1245" s="247">
        <f>_xlfn.NORM.DIST(P1245,P$752,P$753,0)</f>
        <v>3.3842580094035267E-4</v>
      </c>
      <c r="R1245" s="247">
        <f>_xlfn.NORM.DIST(P1245,P$752,P$753,1)</f>
        <v>1.9508858194361812E-2</v>
      </c>
      <c r="S1245" s="253">
        <f>IF(OR(R1245&lt;$T$757,R1245&gt;$T$758),Q1245,"")</f>
        <v>3.3842580094035267E-4</v>
      </c>
      <c r="T1245" s="253" t="str">
        <f>IF(AND(R1245&gt;$T$757,R1245&lt;$T$758),Q1245,"")</f>
        <v/>
      </c>
      <c r="U1245" s="253" t="str">
        <f>IF(Q1245=MAX($Q$761:$Q$2761),Q1245,"")</f>
        <v/>
      </c>
      <c r="V1245" s="253">
        <f>_xlfn.NORM.DIST(P1245,$T$753,$T$754,0)</f>
        <v>3.9145117411512405E-63</v>
      </c>
      <c r="W1245" s="253" t="str">
        <f>IF(V1245=MAX($V$761:$V$2761),Q1245,"")</f>
        <v/>
      </c>
      <c r="X1245" s="253" t="str">
        <f t="shared" si="218"/>
        <v/>
      </c>
      <c r="AB1245" s="253">
        <v>484</v>
      </c>
      <c r="AC1245" s="253">
        <f t="shared" si="234"/>
        <v>-447.40366887060236</v>
      </c>
      <c r="AD1245" s="253">
        <f t="shared" si="219"/>
        <v>2.1870168295716212E-4</v>
      </c>
      <c r="AE1245" s="253">
        <f t="shared" si="220"/>
        <v>1.9508858194361812E-2</v>
      </c>
      <c r="AF1245" s="253">
        <f>IF(OR(AE1245&lt;$T$757,AE1245&gt;$T$758),AD1245,"")</f>
        <v>2.1870168295716212E-4</v>
      </c>
      <c r="AG1245" s="253" t="str">
        <f t="shared" si="221"/>
        <v/>
      </c>
      <c r="AH1245" s="253" t="str">
        <f t="shared" si="222"/>
        <v/>
      </c>
      <c r="AI1245" s="253">
        <f t="shared" si="223"/>
        <v>1.7752289862178812E-3</v>
      </c>
      <c r="AJ1245" s="253" t="str">
        <f t="shared" si="224"/>
        <v/>
      </c>
      <c r="AK1245" s="253" t="str">
        <f t="shared" si="225"/>
        <v/>
      </c>
      <c r="AO1245" s="253">
        <v>484</v>
      </c>
      <c r="AP1245" s="253">
        <f t="shared" si="226"/>
        <v>-2637.6693643955468</v>
      </c>
      <c r="AQ1245" s="253">
        <f t="shared" si="227"/>
        <v>3.7096361152768151E-5</v>
      </c>
      <c r="AR1245" s="253">
        <f t="shared" si="228"/>
        <v>1.9508858194361812E-2</v>
      </c>
      <c r="AS1245" s="253">
        <f>IF(OR(AR1245&lt;$T$757,AR1245&gt;$T$758),AQ1245,"")</f>
        <v>3.7096361152768151E-5</v>
      </c>
      <c r="AT1245" s="253" t="str">
        <f t="shared" si="229"/>
        <v/>
      </c>
      <c r="AU1245" s="253" t="str">
        <f t="shared" si="230"/>
        <v/>
      </c>
      <c r="AV1245" s="253">
        <f t="shared" si="231"/>
        <v>0</v>
      </c>
      <c r="AW1245" s="253">
        <f t="shared" si="232"/>
        <v>3.7096361152768151E-5</v>
      </c>
      <c r="AX1245" s="253" t="str">
        <f t="shared" si="233"/>
        <v/>
      </c>
      <c r="AZ1245" s="259"/>
      <c r="BA1245" s="259">
        <f>BA1244+$BD$753</f>
        <v>3.1296000000000239</v>
      </c>
      <c r="BB1245" s="274">
        <f t="shared" si="216"/>
        <v>0.8727598561347365</v>
      </c>
      <c r="BC1245" s="259">
        <f t="shared" si="217"/>
        <v>6.1737843656495262E-4</v>
      </c>
      <c r="BD1245" s="259" t="str">
        <f t="shared" si="214"/>
        <v/>
      </c>
      <c r="BE1245" s="254" t="str">
        <f t="shared" si="215"/>
        <v/>
      </c>
    </row>
    <row r="1246" spans="1:57" ht="20.100000000000001" customHeight="1" x14ac:dyDescent="0.25">
      <c r="A1246" s="247">
        <v>485</v>
      </c>
      <c r="B1246" s="247">
        <f>$B$755+(A1246*$B$758)</f>
        <v>-4951.7594973458745</v>
      </c>
      <c r="C1246" s="247">
        <f>_xlfn.NORM.DIST($B1246,$B$752,$B$753,0)</f>
        <v>1.9885280032250498E-5</v>
      </c>
      <c r="D1246" s="247">
        <f>_xlfn.NORM.DIST($B1246,$B$752,$B$753,1)</f>
        <v>1.9699270409376895E-2</v>
      </c>
      <c r="E1246" s="247">
        <f>IF(OR(D1246&lt;$F$757,D1246&gt;$F$758),C1246,"")</f>
        <v>1.9885280032250498E-5</v>
      </c>
      <c r="F1246" s="247" t="str">
        <f>IF(AND(D1246&gt;$F$757,D1246&lt;$F$758),C1246,"")</f>
        <v/>
      </c>
      <c r="G1246" s="247" t="str">
        <f>IF(C1246=MAX($C$761:$C$2761),C1246,"")</f>
        <v/>
      </c>
      <c r="H1246" s="247">
        <f>_xlfn.NORM.DIST(B1246,$F$753,$F$754,0)</f>
        <v>0</v>
      </c>
      <c r="I1246" s="247">
        <f>IF(H1246=MAX($H$761:$H$2761),C1246,"")</f>
        <v>1.9885280032250498E-5</v>
      </c>
      <c r="J1246" s="247" t="str">
        <f>IF(I1246=MIN($I$761:$I$2761),I1246,"")</f>
        <v/>
      </c>
      <c r="K1246" s="247"/>
      <c r="L1246" s="247"/>
      <c r="M1246" s="247"/>
      <c r="N1246" s="247"/>
      <c r="O1246" s="247">
        <v>485</v>
      </c>
      <c r="P1246" s="247">
        <f>$P$755+(O1246*$P$758)</f>
        <v>-288.56637788898649</v>
      </c>
      <c r="Q1246" s="247">
        <f>_xlfn.NORM.DIST(P1246,P$752,P$753,0)</f>
        <v>3.4122868013043321E-4</v>
      </c>
      <c r="R1246" s="247">
        <f>_xlfn.NORM.DIST(P1246,P$752,P$753,1)</f>
        <v>1.9699270409376895E-2</v>
      </c>
      <c r="S1246" s="253">
        <f>IF(OR(R1246&lt;$T$757,R1246&gt;$T$758),Q1246,"")</f>
        <v>3.4122868013043321E-4</v>
      </c>
      <c r="T1246" s="253" t="str">
        <f>IF(AND(R1246&gt;$T$757,R1246&lt;$T$758),Q1246,"")</f>
        <v/>
      </c>
      <c r="U1246" s="253" t="str">
        <f>IF(Q1246=MAX($Q$761:$Q$2761),Q1246,"")</f>
        <v/>
      </c>
      <c r="V1246" s="253">
        <f>_xlfn.NORM.DIST(P1246,$T$753,$T$754,0)</f>
        <v>3.662950133790894E-63</v>
      </c>
      <c r="W1246" s="253" t="str">
        <f>IF(V1246=MAX($V$761:$V$2761),Q1246,"")</f>
        <v/>
      </c>
      <c r="X1246" s="253" t="str">
        <f t="shared" si="218"/>
        <v/>
      </c>
      <c r="AB1246" s="253">
        <v>485</v>
      </c>
      <c r="AC1246" s="253">
        <f t="shared" si="234"/>
        <v>-446.53660749682211</v>
      </c>
      <c r="AD1246" s="253">
        <f t="shared" si="219"/>
        <v>2.2051299401646361E-4</v>
      </c>
      <c r="AE1246" s="253">
        <f t="shared" si="220"/>
        <v>1.9699270409376895E-2</v>
      </c>
      <c r="AF1246" s="253">
        <f>IF(OR(AE1246&lt;$T$757,AE1246&gt;$T$758),AD1246,"")</f>
        <v>2.2051299401646361E-4</v>
      </c>
      <c r="AG1246" s="253" t="str">
        <f t="shared" si="221"/>
        <v/>
      </c>
      <c r="AH1246" s="253" t="str">
        <f t="shared" si="222"/>
        <v/>
      </c>
      <c r="AI1246" s="253">
        <f t="shared" si="223"/>
        <v>1.7771230721977322E-3</v>
      </c>
      <c r="AJ1246" s="253" t="str">
        <f t="shared" si="224"/>
        <v/>
      </c>
      <c r="AK1246" s="253" t="str">
        <f t="shared" si="225"/>
        <v/>
      </c>
      <c r="AO1246" s="253">
        <v>485</v>
      </c>
      <c r="AP1246" s="253">
        <f t="shared" si="226"/>
        <v>-2632.5576020614471</v>
      </c>
      <c r="AQ1246" s="253">
        <f t="shared" si="227"/>
        <v>3.7403597239419623E-5</v>
      </c>
      <c r="AR1246" s="253">
        <f t="shared" si="228"/>
        <v>1.9699270409376895E-2</v>
      </c>
      <c r="AS1246" s="253">
        <f>IF(OR(AR1246&lt;$T$757,AR1246&gt;$T$758),AQ1246,"")</f>
        <v>3.7403597239419623E-5</v>
      </c>
      <c r="AT1246" s="253" t="str">
        <f t="shared" si="229"/>
        <v/>
      </c>
      <c r="AU1246" s="253" t="str">
        <f t="shared" si="230"/>
        <v/>
      </c>
      <c r="AV1246" s="253">
        <f t="shared" si="231"/>
        <v>0</v>
      </c>
      <c r="AW1246" s="253">
        <f t="shared" si="232"/>
        <v>3.7403597239419623E-5</v>
      </c>
      <c r="AX1246" s="253" t="str">
        <f t="shared" si="233"/>
        <v/>
      </c>
      <c r="AZ1246" s="259"/>
      <c r="BA1246" s="259">
        <f>BA1245+$BD$753</f>
        <v>3.1360000000000241</v>
      </c>
      <c r="BB1246" s="274">
        <f t="shared" si="216"/>
        <v>0.87214247769817155</v>
      </c>
      <c r="BC1246" s="259">
        <f t="shared" si="217"/>
        <v>6.1855383419195942E-4</v>
      </c>
      <c r="BD1246" s="259" t="str">
        <f t="shared" si="214"/>
        <v/>
      </c>
      <c r="BE1246" s="254" t="str">
        <f t="shared" si="215"/>
        <v/>
      </c>
    </row>
    <row r="1247" spans="1:57" ht="20.100000000000001" customHeight="1" x14ac:dyDescent="0.25">
      <c r="A1247" s="247">
        <v>486</v>
      </c>
      <c r="B1247" s="247">
        <f>$B$755+(A1247*$B$758)</f>
        <v>-4942.1444303607368</v>
      </c>
      <c r="C1247" s="247">
        <f>_xlfn.NORM.DIST($B1247,$B$752,$B$753,0)</f>
        <v>2.0049651281308727E-5</v>
      </c>
      <c r="D1247" s="247">
        <f>_xlfn.NORM.DIST($B1247,$B$752,$B$753,1)</f>
        <v>1.9891258100992418E-2</v>
      </c>
      <c r="E1247" s="247">
        <f>IF(OR(D1247&lt;$F$757,D1247&gt;$F$758),C1247,"")</f>
        <v>2.0049651281308727E-5</v>
      </c>
      <c r="F1247" s="247" t="str">
        <f>IF(AND(D1247&gt;$F$757,D1247&lt;$F$758),C1247,"")</f>
        <v/>
      </c>
      <c r="G1247" s="247" t="str">
        <f>IF(C1247=MAX($C$761:$C$2761),C1247,"")</f>
        <v/>
      </c>
      <c r="H1247" s="247">
        <f>_xlfn.NORM.DIST(B1247,$F$753,$F$754,0)</f>
        <v>0</v>
      </c>
      <c r="I1247" s="247">
        <f>IF(H1247=MAX($H$761:$H$2761),C1247,"")</f>
        <v>2.0049651281308727E-5</v>
      </c>
      <c r="J1247" s="247" t="str">
        <f>IF(I1247=MIN($I$761:$I$2761),I1247,"")</f>
        <v/>
      </c>
      <c r="K1247" s="247"/>
      <c r="L1247" s="247"/>
      <c r="M1247" s="247"/>
      <c r="N1247" s="247"/>
      <c r="O1247" s="247">
        <v>486</v>
      </c>
      <c r="P1247" s="247">
        <f>$P$755+(O1247*$P$758)</f>
        <v>-288.00605482512441</v>
      </c>
      <c r="Q1247" s="247">
        <f>_xlfn.NORM.DIST(P1247,P$752,P$753,0)</f>
        <v>3.4404926823764442E-4</v>
      </c>
      <c r="R1247" s="247">
        <f>_xlfn.NORM.DIST(P1247,P$752,P$753,1)</f>
        <v>1.9891258100992418E-2</v>
      </c>
      <c r="S1247" s="253">
        <f>IF(OR(R1247&lt;$T$757,R1247&gt;$T$758),Q1247,"")</f>
        <v>3.4404926823764442E-4</v>
      </c>
      <c r="T1247" s="253" t="str">
        <f>IF(AND(R1247&gt;$T$757,R1247&lt;$T$758),Q1247,"")</f>
        <v/>
      </c>
      <c r="U1247" s="253" t="str">
        <f>IF(Q1247=MAX($Q$761:$Q$2761),Q1247,"")</f>
        <v/>
      </c>
      <c r="V1247" s="253">
        <f>_xlfn.NORM.DIST(P1247,$T$753,$T$754,0)</f>
        <v>3.4275000041642757E-63</v>
      </c>
      <c r="W1247" s="253" t="str">
        <f>IF(V1247=MAX($V$761:$V$2761),Q1247,"")</f>
        <v/>
      </c>
      <c r="X1247" s="253" t="str">
        <f t="shared" si="218"/>
        <v/>
      </c>
      <c r="AB1247" s="253">
        <v>486</v>
      </c>
      <c r="AC1247" s="253">
        <f t="shared" si="234"/>
        <v>-445.66954612304187</v>
      </c>
      <c r="AD1247" s="253">
        <f t="shared" si="219"/>
        <v>2.2233574914997298E-4</v>
      </c>
      <c r="AE1247" s="253">
        <f t="shared" si="220"/>
        <v>1.9891258100992418E-2</v>
      </c>
      <c r="AF1247" s="253">
        <f>IF(OR(AE1247&lt;$T$757,AE1247&gt;$T$758),AD1247,"")</f>
        <v>2.2233574914997298E-4</v>
      </c>
      <c r="AG1247" s="253" t="str">
        <f t="shared" si="221"/>
        <v/>
      </c>
      <c r="AH1247" s="253" t="str">
        <f t="shared" si="222"/>
        <v/>
      </c>
      <c r="AI1247" s="253">
        <f t="shared" si="223"/>
        <v>1.7789907149992432E-3</v>
      </c>
      <c r="AJ1247" s="253" t="str">
        <f t="shared" si="224"/>
        <v/>
      </c>
      <c r="AK1247" s="253" t="str">
        <f t="shared" si="225"/>
        <v/>
      </c>
      <c r="AO1247" s="253">
        <v>486</v>
      </c>
      <c r="AP1247" s="253">
        <f t="shared" si="226"/>
        <v>-2627.4458397273474</v>
      </c>
      <c r="AQ1247" s="253">
        <f t="shared" si="227"/>
        <v>3.7712774479445576E-5</v>
      </c>
      <c r="AR1247" s="253">
        <f t="shared" si="228"/>
        <v>1.9891258100992418E-2</v>
      </c>
      <c r="AS1247" s="253">
        <f>IF(OR(AR1247&lt;$T$757,AR1247&gt;$T$758),AQ1247,"")</f>
        <v>3.7712774479445576E-5</v>
      </c>
      <c r="AT1247" s="253" t="str">
        <f t="shared" si="229"/>
        <v/>
      </c>
      <c r="AU1247" s="253" t="str">
        <f t="shared" si="230"/>
        <v/>
      </c>
      <c r="AV1247" s="253">
        <f t="shared" si="231"/>
        <v>0</v>
      </c>
      <c r="AW1247" s="253">
        <f t="shared" si="232"/>
        <v>3.7712774479445576E-5</v>
      </c>
      <c r="AX1247" s="253" t="str">
        <f t="shared" si="233"/>
        <v/>
      </c>
      <c r="AZ1247" s="259"/>
      <c r="BA1247" s="259">
        <f>BA1246+$BD$753</f>
        <v>3.1424000000000243</v>
      </c>
      <c r="BB1247" s="274">
        <f t="shared" si="216"/>
        <v>0.87152392386397959</v>
      </c>
      <c r="BC1247" s="259">
        <f t="shared" si="217"/>
        <v>6.1972502992735379E-4</v>
      </c>
      <c r="BD1247" s="259" t="str">
        <f t="shared" si="214"/>
        <v/>
      </c>
      <c r="BE1247" s="254" t="str">
        <f t="shared" si="215"/>
        <v/>
      </c>
    </row>
    <row r="1248" spans="1:57" ht="20.100000000000001" customHeight="1" x14ac:dyDescent="0.25">
      <c r="A1248" s="247">
        <v>487</v>
      </c>
      <c r="B1248" s="247">
        <f>$B$755+(A1248*$B$758)</f>
        <v>-4932.5293633756</v>
      </c>
      <c r="C1248" s="247">
        <f>_xlfn.NORM.DIST($B1248,$B$752,$B$753,0)</f>
        <v>2.0215057775667668E-5</v>
      </c>
      <c r="D1248" s="247">
        <f>_xlfn.NORM.DIST($B1248,$B$752,$B$753,1)</f>
        <v>2.0084831207560497E-2</v>
      </c>
      <c r="E1248" s="247">
        <f>IF(OR(D1248&lt;$F$757,D1248&gt;$F$758),C1248,"")</f>
        <v>2.0215057775667668E-5</v>
      </c>
      <c r="F1248" s="247" t="str">
        <f>IF(AND(D1248&gt;$F$757,D1248&lt;$F$758),C1248,"")</f>
        <v/>
      </c>
      <c r="G1248" s="247" t="str">
        <f>IF(C1248=MAX($C$761:$C$2761),C1248,"")</f>
        <v/>
      </c>
      <c r="H1248" s="247">
        <f>_xlfn.NORM.DIST(B1248,$F$753,$F$754,0)</f>
        <v>0</v>
      </c>
      <c r="I1248" s="247">
        <f>IF(H1248=MAX($H$761:$H$2761),C1248,"")</f>
        <v>2.0215057775667668E-5</v>
      </c>
      <c r="J1248" s="247" t="str">
        <f>IF(I1248=MIN($I$761:$I$2761),I1248,"")</f>
        <v/>
      </c>
      <c r="K1248" s="247"/>
      <c r="L1248" s="247"/>
      <c r="M1248" s="247"/>
      <c r="N1248" s="247"/>
      <c r="O1248" s="247">
        <v>487</v>
      </c>
      <c r="P1248" s="247">
        <f>$P$755+(O1248*$P$758)</f>
        <v>-287.44573176126232</v>
      </c>
      <c r="Q1248" s="247">
        <f>_xlfn.NORM.DIST(P1248,P$752,P$753,0)</f>
        <v>3.4688762101233871E-4</v>
      </c>
      <c r="R1248" s="247">
        <f>_xlfn.NORM.DIST(P1248,P$752,P$753,1)</f>
        <v>2.0084831207560522E-2</v>
      </c>
      <c r="S1248" s="253">
        <f>IF(OR(R1248&lt;$T$757,R1248&gt;$T$758),Q1248,"")</f>
        <v>3.4688762101233871E-4</v>
      </c>
      <c r="T1248" s="253" t="str">
        <f>IF(AND(R1248&gt;$T$757,R1248&lt;$T$758),Q1248,"")</f>
        <v/>
      </c>
      <c r="U1248" s="253" t="str">
        <f>IF(Q1248=MAX($Q$761:$Q$2761),Q1248,"")</f>
        <v/>
      </c>
      <c r="V1248" s="253">
        <f>_xlfn.NORM.DIST(P1248,$T$753,$T$754,0)</f>
        <v>3.2071330176124809E-63</v>
      </c>
      <c r="W1248" s="253" t="str">
        <f>IF(V1248=MAX($V$761:$V$2761),Q1248,"")</f>
        <v/>
      </c>
      <c r="X1248" s="253" t="str">
        <f t="shared" si="218"/>
        <v/>
      </c>
      <c r="AB1248" s="253">
        <v>487</v>
      </c>
      <c r="AC1248" s="253">
        <f t="shared" si="234"/>
        <v>-444.80248474926162</v>
      </c>
      <c r="AD1248" s="253">
        <f t="shared" si="219"/>
        <v>2.241699843853686E-4</v>
      </c>
      <c r="AE1248" s="253">
        <f t="shared" si="220"/>
        <v>2.0084831207560522E-2</v>
      </c>
      <c r="AF1248" s="253">
        <f>IF(OR(AE1248&lt;$T$757,AE1248&gt;$T$758),AD1248,"")</f>
        <v>2.241699843853686E-4</v>
      </c>
      <c r="AG1248" s="253" t="str">
        <f t="shared" si="221"/>
        <v/>
      </c>
      <c r="AH1248" s="253" t="str">
        <f t="shared" si="222"/>
        <v/>
      </c>
      <c r="AI1248" s="253">
        <f t="shared" si="223"/>
        <v>1.7808318270368269E-3</v>
      </c>
      <c r="AJ1248" s="253" t="str">
        <f t="shared" si="224"/>
        <v/>
      </c>
      <c r="AK1248" s="253" t="str">
        <f t="shared" si="225"/>
        <v/>
      </c>
      <c r="AO1248" s="253">
        <v>487</v>
      </c>
      <c r="AP1248" s="253">
        <f t="shared" si="226"/>
        <v>-2622.3340773932473</v>
      </c>
      <c r="AQ1248" s="253">
        <f t="shared" si="227"/>
        <v>3.8023898983890732E-5</v>
      </c>
      <c r="AR1248" s="253">
        <f t="shared" si="228"/>
        <v>2.0084831207560522E-2</v>
      </c>
      <c r="AS1248" s="253">
        <f>IF(OR(AR1248&lt;$T$757,AR1248&gt;$T$758),AQ1248,"")</f>
        <v>3.8023898983890732E-5</v>
      </c>
      <c r="AT1248" s="253" t="str">
        <f t="shared" si="229"/>
        <v/>
      </c>
      <c r="AU1248" s="253" t="str">
        <f t="shared" si="230"/>
        <v/>
      </c>
      <c r="AV1248" s="253">
        <f t="shared" si="231"/>
        <v>0</v>
      </c>
      <c r="AW1248" s="253">
        <f t="shared" si="232"/>
        <v>3.8023898983890732E-5</v>
      </c>
      <c r="AX1248" s="253" t="str">
        <f t="shared" si="233"/>
        <v/>
      </c>
      <c r="AZ1248" s="259"/>
      <c r="BA1248" s="259">
        <f>BA1247+$BD$753</f>
        <v>3.1488000000000245</v>
      </c>
      <c r="BB1248" s="274">
        <f t="shared" si="216"/>
        <v>0.87090419883405223</v>
      </c>
      <c r="BC1248" s="259">
        <f t="shared" si="217"/>
        <v>6.2089201767923097E-4</v>
      </c>
      <c r="BD1248" s="259" t="str">
        <f t="shared" si="214"/>
        <v/>
      </c>
      <c r="BE1248" s="254" t="str">
        <f t="shared" si="215"/>
        <v/>
      </c>
    </row>
    <row r="1249" spans="1:57" ht="20.100000000000001" customHeight="1" x14ac:dyDescent="0.25">
      <c r="A1249" s="247">
        <v>488</v>
      </c>
      <c r="B1249" s="247">
        <f>$B$755+(A1249*$B$758)</f>
        <v>-4922.9142963904624</v>
      </c>
      <c r="C1249" s="247">
        <f>_xlfn.NORM.DIST($B1249,$B$752,$B$753,0)</f>
        <v>2.0381502741141032E-5</v>
      </c>
      <c r="D1249" s="247">
        <f>_xlfn.NORM.DIST($B1249,$B$752,$B$753,1)</f>
        <v>2.0279999698560966E-2</v>
      </c>
      <c r="E1249" s="247">
        <f>IF(OR(D1249&lt;$F$757,D1249&gt;$F$758),C1249,"")</f>
        <v>2.0381502741141032E-5</v>
      </c>
      <c r="F1249" s="247" t="str">
        <f>IF(AND(D1249&gt;$F$757,D1249&lt;$F$758),C1249,"")</f>
        <v/>
      </c>
      <c r="G1249" s="247" t="str">
        <f>IF(C1249=MAX($C$761:$C$2761),C1249,"")</f>
        <v/>
      </c>
      <c r="H1249" s="247">
        <f>_xlfn.NORM.DIST(B1249,$F$753,$F$754,0)</f>
        <v>0</v>
      </c>
      <c r="I1249" s="247">
        <f>IF(H1249=MAX($H$761:$H$2761),C1249,"")</f>
        <v>2.0381502741141032E-5</v>
      </c>
      <c r="J1249" s="247" t="str">
        <f>IF(I1249=MIN($I$761:$I$2761),I1249,"")</f>
        <v/>
      </c>
      <c r="K1249" s="247"/>
      <c r="L1249" s="247"/>
      <c r="M1249" s="247"/>
      <c r="N1249" s="247"/>
      <c r="O1249" s="247">
        <v>488</v>
      </c>
      <c r="P1249" s="247">
        <f>$P$755+(O1249*$P$758)</f>
        <v>-286.88540869740018</v>
      </c>
      <c r="Q1249" s="247">
        <f>_xlfn.NORM.DIST(P1249,P$752,P$753,0)</f>
        <v>3.4974379380903604E-4</v>
      </c>
      <c r="R1249" s="247">
        <f>_xlfn.NORM.DIST(P1249,P$752,P$753,1)</f>
        <v>2.0279999698560966E-2</v>
      </c>
      <c r="S1249" s="253">
        <f>IF(OR(R1249&lt;$T$757,R1249&gt;$T$758),Q1249,"")</f>
        <v>3.4974379380903604E-4</v>
      </c>
      <c r="T1249" s="253" t="str">
        <f>IF(AND(R1249&gt;$T$757,R1249&lt;$T$758),Q1249,"")</f>
        <v/>
      </c>
      <c r="U1249" s="253" t="str">
        <f>IF(Q1249=MAX($Q$761:$Q$2761),Q1249,"")</f>
        <v/>
      </c>
      <c r="V1249" s="253">
        <f>_xlfn.NORM.DIST(P1249,$T$753,$T$754,0)</f>
        <v>3.0008862466071767E-63</v>
      </c>
      <c r="W1249" s="253" t="str">
        <f>IF(V1249=MAX($V$761:$V$2761),Q1249,"")</f>
        <v/>
      </c>
      <c r="X1249" s="253" t="str">
        <f t="shared" si="218"/>
        <v/>
      </c>
      <c r="AB1249" s="253">
        <v>488</v>
      </c>
      <c r="AC1249" s="253">
        <f t="shared" si="234"/>
        <v>-443.93542337548138</v>
      </c>
      <c r="AD1249" s="253">
        <f t="shared" si="219"/>
        <v>2.2601573549452903E-4</v>
      </c>
      <c r="AE1249" s="253">
        <f t="shared" si="220"/>
        <v>2.0279999698560966E-2</v>
      </c>
      <c r="AF1249" s="253">
        <f>IF(OR(AE1249&lt;$T$757,AE1249&gt;$T$758),AD1249,"")</f>
        <v>2.2601573549452903E-4</v>
      </c>
      <c r="AG1249" s="253" t="str">
        <f t="shared" si="221"/>
        <v/>
      </c>
      <c r="AH1249" s="253" t="str">
        <f t="shared" si="222"/>
        <v/>
      </c>
      <c r="AI1249" s="253">
        <f t="shared" si="223"/>
        <v>1.7826463219076812E-3</v>
      </c>
      <c r="AJ1249" s="253" t="str">
        <f t="shared" si="224"/>
        <v/>
      </c>
      <c r="AK1249" s="253" t="str">
        <f t="shared" si="225"/>
        <v/>
      </c>
      <c r="AO1249" s="253">
        <v>488</v>
      </c>
      <c r="AP1249" s="253">
        <f t="shared" si="226"/>
        <v>-2617.2223150591476</v>
      </c>
      <c r="AQ1249" s="253">
        <f t="shared" si="227"/>
        <v>3.8336976820410854E-5</v>
      </c>
      <c r="AR1249" s="253">
        <f t="shared" si="228"/>
        <v>2.0279999698560966E-2</v>
      </c>
      <c r="AS1249" s="253">
        <f>IF(OR(AR1249&lt;$T$757,AR1249&gt;$T$758),AQ1249,"")</f>
        <v>3.8336976820410854E-5</v>
      </c>
      <c r="AT1249" s="253" t="str">
        <f t="shared" si="229"/>
        <v/>
      </c>
      <c r="AU1249" s="253" t="str">
        <f t="shared" si="230"/>
        <v/>
      </c>
      <c r="AV1249" s="253">
        <f t="shared" si="231"/>
        <v>0</v>
      </c>
      <c r="AW1249" s="253">
        <f t="shared" si="232"/>
        <v>3.8336976820410854E-5</v>
      </c>
      <c r="AX1249" s="253" t="str">
        <f t="shared" si="233"/>
        <v/>
      </c>
      <c r="AZ1249" s="259"/>
      <c r="BA1249" s="259">
        <f>BA1248+$BD$753</f>
        <v>3.1552000000000247</v>
      </c>
      <c r="BB1249" s="274">
        <f t="shared" si="216"/>
        <v>0.870283306816373</v>
      </c>
      <c r="BC1249" s="259">
        <f t="shared" si="217"/>
        <v>6.2205479146260068E-4</v>
      </c>
      <c r="BD1249" s="259" t="str">
        <f t="shared" si="214"/>
        <v/>
      </c>
      <c r="BE1249" s="254" t="str">
        <f t="shared" si="215"/>
        <v/>
      </c>
    </row>
    <row r="1250" spans="1:57" ht="20.100000000000001" customHeight="1" x14ac:dyDescent="0.25">
      <c r="A1250" s="248">
        <v>489</v>
      </c>
      <c r="B1250" s="247">
        <f>$B$755+(A1250*$B$758)</f>
        <v>-4913.2992294053247</v>
      </c>
      <c r="C1250" s="247">
        <f>_xlfn.NORM.DIST($B1250,$B$752,$B$753,0)</f>
        <v>2.0548989380077435E-5</v>
      </c>
      <c r="D1250" s="247">
        <f>_xlfn.NORM.DIST($B1250,$B$752,$B$753,1)</f>
        <v>2.0476773574377456E-2</v>
      </c>
      <c r="E1250" s="247">
        <f>IF(OR(D1250&lt;$F$757,D1250&gt;$F$758),C1250,"")</f>
        <v>2.0548989380077435E-5</v>
      </c>
      <c r="F1250" s="247" t="str">
        <f>IF(AND(D1250&gt;$F$757,D1250&lt;$F$758),C1250,"")</f>
        <v/>
      </c>
      <c r="G1250" s="247" t="str">
        <f>IF(C1250=MAX($C$761:$C$2761),C1250,"")</f>
        <v/>
      </c>
      <c r="H1250" s="247">
        <f>_xlfn.NORM.DIST(B1250,$F$753,$F$754,0)</f>
        <v>0</v>
      </c>
      <c r="I1250" s="247">
        <f>IF(H1250=MAX($H$761:$H$2761),C1250,"")</f>
        <v>2.0548989380077435E-5</v>
      </c>
      <c r="J1250" s="247" t="str">
        <f>IF(I1250=MIN($I$761:$I$2761),I1250,"")</f>
        <v/>
      </c>
      <c r="K1250" s="247"/>
      <c r="L1250" s="247"/>
      <c r="M1250" s="247"/>
      <c r="N1250" s="247"/>
      <c r="O1250" s="248">
        <v>489</v>
      </c>
      <c r="P1250" s="247">
        <f>$P$755+(O1250*$P$758)</f>
        <v>-286.32508563353809</v>
      </c>
      <c r="Q1250" s="247">
        <f>_xlfn.NORM.DIST(P1250,P$752,P$753,0)</f>
        <v>3.5261784157960109E-4</v>
      </c>
      <c r="R1250" s="247">
        <f>_xlfn.NORM.DIST(P1250,P$752,P$753,1)</f>
        <v>2.0476773574377456E-2</v>
      </c>
      <c r="S1250" s="253">
        <f>IF(OR(R1250&lt;$T$757,R1250&gt;$T$758),Q1250,"")</f>
        <v>3.5261784157960109E-4</v>
      </c>
      <c r="T1250" s="253" t="str">
        <f>IF(AND(R1250&gt;$T$757,R1250&lt;$T$758),Q1250,"")</f>
        <v/>
      </c>
      <c r="U1250" s="253" t="str">
        <f>IF(Q1250=MAX($Q$761:$Q$2761),Q1250,"")</f>
        <v/>
      </c>
      <c r="V1250" s="253">
        <f>_xlfn.NORM.DIST(P1250,$T$753,$T$754,0)</f>
        <v>2.8078580251216698E-63</v>
      </c>
      <c r="W1250" s="253" t="str">
        <f>IF(V1250=MAX($V$761:$V$2761),Q1250,"")</f>
        <v/>
      </c>
      <c r="X1250" s="253" t="str">
        <f t="shared" si="218"/>
        <v/>
      </c>
      <c r="AB1250" s="259">
        <v>489</v>
      </c>
      <c r="AC1250" s="253">
        <f t="shared" si="234"/>
        <v>-443.06836200170119</v>
      </c>
      <c r="AD1250" s="253">
        <f t="shared" si="219"/>
        <v>2.2787303798912413E-4</v>
      </c>
      <c r="AE1250" s="253">
        <f t="shared" si="220"/>
        <v>2.0476773574377456E-2</v>
      </c>
      <c r="AF1250" s="253">
        <f>IF(OR(AE1250&lt;$T$757,AE1250&gt;$T$758),AD1250,"")</f>
        <v>2.2787303798912413E-4</v>
      </c>
      <c r="AG1250" s="253" t="str">
        <f t="shared" si="221"/>
        <v/>
      </c>
      <c r="AH1250" s="253" t="str">
        <f t="shared" si="222"/>
        <v/>
      </c>
      <c r="AI1250" s="253">
        <f t="shared" si="223"/>
        <v>1.7844341143985428E-3</v>
      </c>
      <c r="AJ1250" s="253" t="str">
        <f t="shared" si="224"/>
        <v/>
      </c>
      <c r="AK1250" s="253" t="str">
        <f t="shared" si="225"/>
        <v/>
      </c>
      <c r="AO1250" s="259">
        <v>489</v>
      </c>
      <c r="AP1250" s="253">
        <f t="shared" si="226"/>
        <v>-2612.1105527250475</v>
      </c>
      <c r="AQ1250" s="253">
        <f t="shared" si="227"/>
        <v>3.865201401252488E-5</v>
      </c>
      <c r="AR1250" s="253">
        <f t="shared" si="228"/>
        <v>2.0476773574377456E-2</v>
      </c>
      <c r="AS1250" s="253">
        <f>IF(OR(AR1250&lt;$T$757,AR1250&gt;$T$758),AQ1250,"")</f>
        <v>3.865201401252488E-5</v>
      </c>
      <c r="AT1250" s="253" t="str">
        <f t="shared" si="229"/>
        <v/>
      </c>
      <c r="AU1250" s="253" t="str">
        <f t="shared" si="230"/>
        <v/>
      </c>
      <c r="AV1250" s="253">
        <f t="shared" si="231"/>
        <v>0</v>
      </c>
      <c r="AW1250" s="253">
        <f t="shared" si="232"/>
        <v>3.865201401252488E-5</v>
      </c>
      <c r="AX1250" s="253" t="str">
        <f t="shared" si="233"/>
        <v/>
      </c>
      <c r="AZ1250" s="259"/>
      <c r="BA1250" s="259">
        <f>BA1249+$BD$753</f>
        <v>3.1616000000000248</v>
      </c>
      <c r="BB1250" s="274">
        <f t="shared" si="216"/>
        <v>0.8696612520249104</v>
      </c>
      <c r="BC1250" s="259">
        <f t="shared" si="217"/>
        <v>6.2321334539994222E-4</v>
      </c>
      <c r="BD1250" s="259" t="str">
        <f t="shared" si="214"/>
        <v/>
      </c>
      <c r="BE1250" s="254" t="str">
        <f t="shared" si="215"/>
        <v/>
      </c>
    </row>
    <row r="1251" spans="1:57" ht="20.100000000000001" customHeight="1" x14ac:dyDescent="0.25">
      <c r="A1251" s="247">
        <v>490</v>
      </c>
      <c r="B1251" s="247">
        <f>$B$755+(A1251*$B$758)</f>
        <v>-4903.684162420187</v>
      </c>
      <c r="C1251" s="247">
        <f>_xlfn.NORM.DIST($B1251,$B$752,$B$753,0)</f>
        <v>2.0717520870961663E-5</v>
      </c>
      <c r="D1251" s="247">
        <f>_xlfn.NORM.DIST($B1251,$B$752,$B$753,1)</f>
        <v>2.0675162866070039E-2</v>
      </c>
      <c r="E1251" s="247">
        <f>IF(OR(D1251&lt;$F$757,D1251&gt;$F$758),C1251,"")</f>
        <v>2.0717520870961663E-5</v>
      </c>
      <c r="F1251" s="247" t="str">
        <f>IF(AND(D1251&gt;$F$757,D1251&lt;$F$758),C1251,"")</f>
        <v/>
      </c>
      <c r="G1251" s="247" t="str">
        <f>IF(C1251=MAX($C$761:$C$2761),C1251,"")</f>
        <v/>
      </c>
      <c r="H1251" s="247">
        <f>_xlfn.NORM.DIST(B1251,$F$753,$F$754,0)</f>
        <v>0</v>
      </c>
      <c r="I1251" s="247">
        <f>IF(H1251=MAX($H$761:$H$2761),C1251,"")</f>
        <v>2.0717520870961663E-5</v>
      </c>
      <c r="J1251" s="247" t="str">
        <f>IF(I1251=MIN($I$761:$I$2761),I1251,"")</f>
        <v/>
      </c>
      <c r="K1251" s="247"/>
      <c r="L1251" s="247"/>
      <c r="M1251" s="247"/>
      <c r="N1251" s="247"/>
      <c r="O1251" s="247">
        <v>490</v>
      </c>
      <c r="P1251" s="247">
        <f>$P$755+(O1251*$P$758)</f>
        <v>-285.76476256967595</v>
      </c>
      <c r="Q1251" s="247">
        <f>_xlfn.NORM.DIST(P1251,P$752,P$753,0)</f>
        <v>3.5550981886639673E-4</v>
      </c>
      <c r="R1251" s="247">
        <f>_xlfn.NORM.DIST(P1251,P$752,P$753,1)</f>
        <v>2.0675162866070039E-2</v>
      </c>
      <c r="S1251" s="253">
        <f>IF(OR(R1251&lt;$T$757,R1251&gt;$T$758),Q1251,"")</f>
        <v>3.5550981886639673E-4</v>
      </c>
      <c r="T1251" s="253" t="str">
        <f>IF(AND(R1251&gt;$T$757,R1251&lt;$T$758),Q1251,"")</f>
        <v/>
      </c>
      <c r="U1251" s="253" t="str">
        <f>IF(Q1251=MAX($Q$761:$Q$2761),Q1251,"")</f>
        <v/>
      </c>
      <c r="V1251" s="253">
        <f>_xlfn.NORM.DIST(P1251,$T$753,$T$754,0)</f>
        <v>2.6272040648311155E-63</v>
      </c>
      <c r="W1251" s="253" t="str">
        <f>IF(V1251=MAX($V$761:$V$2761),Q1251,"")</f>
        <v/>
      </c>
      <c r="X1251" s="253" t="str">
        <f t="shared" si="218"/>
        <v/>
      </c>
      <c r="AB1251" s="253">
        <v>490</v>
      </c>
      <c r="AC1251" s="253">
        <f t="shared" si="234"/>
        <v>-442.20130062792094</v>
      </c>
      <c r="AD1251" s="253">
        <f t="shared" si="219"/>
        <v>2.2974192711619032E-4</v>
      </c>
      <c r="AE1251" s="253">
        <f t="shared" si="220"/>
        <v>2.0675162866070039E-2</v>
      </c>
      <c r="AF1251" s="253">
        <f>IF(OR(AE1251&lt;$T$757,AE1251&gt;$T$758),AD1251,"")</f>
        <v>2.2974192711619032E-4</v>
      </c>
      <c r="AG1251" s="253" t="str">
        <f t="shared" si="221"/>
        <v/>
      </c>
      <c r="AH1251" s="253" t="str">
        <f t="shared" si="222"/>
        <v/>
      </c>
      <c r="AI1251" s="253">
        <f t="shared" si="223"/>
        <v>1.7861951204923582E-3</v>
      </c>
      <c r="AJ1251" s="253" t="str">
        <f t="shared" si="224"/>
        <v/>
      </c>
      <c r="AK1251" s="253" t="str">
        <f t="shared" si="225"/>
        <v/>
      </c>
      <c r="AO1251" s="253">
        <v>490</v>
      </c>
      <c r="AP1251" s="253">
        <f t="shared" si="226"/>
        <v>-2606.9987903909478</v>
      </c>
      <c r="AQ1251" s="253">
        <f t="shared" si="227"/>
        <v>3.896901653886442E-5</v>
      </c>
      <c r="AR1251" s="253">
        <f t="shared" si="228"/>
        <v>2.0675162866070039E-2</v>
      </c>
      <c r="AS1251" s="253">
        <f>IF(OR(AR1251&lt;$T$757,AR1251&gt;$T$758),AQ1251,"")</f>
        <v>3.896901653886442E-5</v>
      </c>
      <c r="AT1251" s="253" t="str">
        <f t="shared" si="229"/>
        <v/>
      </c>
      <c r="AU1251" s="253" t="str">
        <f t="shared" si="230"/>
        <v/>
      </c>
      <c r="AV1251" s="253">
        <f t="shared" si="231"/>
        <v>0</v>
      </c>
      <c r="AW1251" s="253">
        <f t="shared" si="232"/>
        <v>3.896901653886442E-5</v>
      </c>
      <c r="AX1251" s="253" t="str">
        <f t="shared" si="233"/>
        <v/>
      </c>
      <c r="AZ1251" s="259"/>
      <c r="BA1251" s="259">
        <f>BA1250+$BD$753</f>
        <v>3.168000000000025</v>
      </c>
      <c r="BB1251" s="274">
        <f t="shared" si="216"/>
        <v>0.86903803867951046</v>
      </c>
      <c r="BC1251" s="259">
        <f t="shared" si="217"/>
        <v>6.2436767372042734E-4</v>
      </c>
      <c r="BD1251" s="259" t="str">
        <f t="shared" si="214"/>
        <v/>
      </c>
      <c r="BE1251" s="254" t="str">
        <f t="shared" si="215"/>
        <v/>
      </c>
    </row>
    <row r="1252" spans="1:57" ht="20.100000000000001" customHeight="1" x14ac:dyDescent="0.25">
      <c r="A1252" s="247">
        <v>491</v>
      </c>
      <c r="B1252" s="247">
        <f>$B$755+(A1252*$B$758)</f>
        <v>-4894.0690954350493</v>
      </c>
      <c r="C1252" s="247">
        <f>_xlfn.NORM.DIST($B1252,$B$752,$B$753,0)</f>
        <v>2.0887100368014174E-5</v>
      </c>
      <c r="D1252" s="247">
        <f>_xlfn.NORM.DIST($B1252,$B$752,$B$753,1)</f>
        <v>2.0875177635143825E-2</v>
      </c>
      <c r="E1252" s="247">
        <f>IF(OR(D1252&lt;$F$757,D1252&gt;$F$758),C1252,"")</f>
        <v>2.0887100368014174E-5</v>
      </c>
      <c r="F1252" s="247" t="str">
        <f>IF(AND(D1252&gt;$F$757,D1252&lt;$F$758),C1252,"")</f>
        <v/>
      </c>
      <c r="G1252" s="247" t="str">
        <f>IF(C1252=MAX($C$761:$C$2761),C1252,"")</f>
        <v/>
      </c>
      <c r="H1252" s="247">
        <f>_xlfn.NORM.DIST(B1252,$F$753,$F$754,0)</f>
        <v>0</v>
      </c>
      <c r="I1252" s="247">
        <f>IF(H1252=MAX($H$761:$H$2761),C1252,"")</f>
        <v>2.0887100368014174E-5</v>
      </c>
      <c r="J1252" s="247" t="str">
        <f>IF(I1252=MIN($I$761:$I$2761),I1252,"")</f>
        <v/>
      </c>
      <c r="K1252" s="247"/>
      <c r="L1252" s="247"/>
      <c r="M1252" s="247"/>
      <c r="N1252" s="247"/>
      <c r="O1252" s="247">
        <v>491</v>
      </c>
      <c r="P1252" s="247">
        <f>$P$755+(O1252*$P$758)</f>
        <v>-285.20443950581387</v>
      </c>
      <c r="Q1252" s="247">
        <f>_xlfn.NORM.DIST(P1252,P$752,P$753,0)</f>
        <v>3.5841977979541375E-4</v>
      </c>
      <c r="R1252" s="247">
        <f>_xlfn.NORM.DIST(P1252,P$752,P$753,1)</f>
        <v>2.0875177635143825E-2</v>
      </c>
      <c r="S1252" s="253">
        <f>IF(OR(R1252&lt;$T$757,R1252&gt;$T$758),Q1252,"")</f>
        <v>3.5841977979541375E-4</v>
      </c>
      <c r="T1252" s="253" t="str">
        <f>IF(AND(R1252&gt;$T$757,R1252&lt;$T$758),Q1252,"")</f>
        <v/>
      </c>
      <c r="U1252" s="253" t="str">
        <f>IF(Q1252=MAX($Q$761:$Q$2761),Q1252,"")</f>
        <v/>
      </c>
      <c r="V1252" s="253">
        <f>_xlfn.NORM.DIST(P1252,$T$753,$T$754,0)</f>
        <v>2.4581338166593496E-63</v>
      </c>
      <c r="W1252" s="253" t="str">
        <f>IF(V1252=MAX($V$761:$V$2761),Q1252,"")</f>
        <v/>
      </c>
      <c r="X1252" s="253" t="str">
        <f t="shared" si="218"/>
        <v/>
      </c>
      <c r="AB1252" s="253">
        <v>491</v>
      </c>
      <c r="AC1252" s="253">
        <f t="shared" si="234"/>
        <v>-441.3342392541407</v>
      </c>
      <c r="AD1252" s="253">
        <f t="shared" si="219"/>
        <v>2.3162243785369103E-4</v>
      </c>
      <c r="AE1252" s="253">
        <f t="shared" si="220"/>
        <v>2.0875177635143825E-2</v>
      </c>
      <c r="AF1252" s="253">
        <f>IF(OR(AE1252&lt;$T$757,AE1252&gt;$T$758),AD1252,"")</f>
        <v>2.3162243785369103E-4</v>
      </c>
      <c r="AG1252" s="253" t="str">
        <f t="shared" si="221"/>
        <v/>
      </c>
      <c r="AH1252" s="253" t="str">
        <f t="shared" si="222"/>
        <v/>
      </c>
      <c r="AI1252" s="253">
        <f t="shared" si="223"/>
        <v>1.7879292573748618E-3</v>
      </c>
      <c r="AJ1252" s="253" t="str">
        <f t="shared" si="224"/>
        <v/>
      </c>
      <c r="AK1252" s="253" t="str">
        <f t="shared" si="225"/>
        <v/>
      </c>
      <c r="AO1252" s="253">
        <v>491</v>
      </c>
      <c r="AP1252" s="253">
        <f t="shared" si="226"/>
        <v>-2601.8870280568476</v>
      </c>
      <c r="AQ1252" s="253">
        <f t="shared" si="227"/>
        <v>3.9287990332420682E-5</v>
      </c>
      <c r="AR1252" s="253">
        <f t="shared" si="228"/>
        <v>2.0875177635143825E-2</v>
      </c>
      <c r="AS1252" s="253">
        <f>IF(OR(AR1252&lt;$T$757,AR1252&gt;$T$758),AQ1252,"")</f>
        <v>3.9287990332420682E-5</v>
      </c>
      <c r="AT1252" s="253" t="str">
        <f t="shared" si="229"/>
        <v/>
      </c>
      <c r="AU1252" s="253" t="str">
        <f t="shared" si="230"/>
        <v/>
      </c>
      <c r="AV1252" s="253">
        <f t="shared" si="231"/>
        <v>0</v>
      </c>
      <c r="AW1252" s="253">
        <f t="shared" si="232"/>
        <v>3.9287990332420682E-5</v>
      </c>
      <c r="AX1252" s="253" t="str">
        <f t="shared" si="233"/>
        <v/>
      </c>
      <c r="AZ1252" s="259"/>
      <c r="BA1252" s="259">
        <f>BA1251+$BD$753</f>
        <v>3.1744000000000252</v>
      </c>
      <c r="BB1252" s="274">
        <f t="shared" si="216"/>
        <v>0.86841367100579003</v>
      </c>
      <c r="BC1252" s="259">
        <f t="shared" si="217"/>
        <v>6.2551777075914305E-4</v>
      </c>
      <c r="BD1252" s="259" t="str">
        <f t="shared" si="214"/>
        <v/>
      </c>
      <c r="BE1252" s="254" t="str">
        <f t="shared" si="215"/>
        <v/>
      </c>
    </row>
    <row r="1253" spans="1:57" ht="20.100000000000001" customHeight="1" x14ac:dyDescent="0.25">
      <c r="A1253" s="247">
        <v>492</v>
      </c>
      <c r="B1253" s="247">
        <f>$B$755+(A1253*$B$758)</f>
        <v>-4884.4540284499117</v>
      </c>
      <c r="C1253" s="247">
        <f>_xlfn.NORM.DIST($B1253,$B$752,$B$753,0)</f>
        <v>2.1057731000789443E-5</v>
      </c>
      <c r="D1253" s="247">
        <f>_xlfn.NORM.DIST($B1253,$B$752,$B$753,1)</f>
        <v>2.1076827973313689E-2</v>
      </c>
      <c r="E1253" s="247">
        <f>IF(OR(D1253&lt;$F$757,D1253&gt;$F$758),C1253,"")</f>
        <v>2.1057731000789443E-5</v>
      </c>
      <c r="F1253" s="247" t="str">
        <f>IF(AND(D1253&gt;$F$757,D1253&lt;$F$758),C1253,"")</f>
        <v/>
      </c>
      <c r="G1253" s="247" t="str">
        <f>IF(C1253=MAX($C$761:$C$2761),C1253,"")</f>
        <v/>
      </c>
      <c r="H1253" s="247">
        <f>_xlfn.NORM.DIST(B1253,$F$753,$F$754,0)</f>
        <v>0</v>
      </c>
      <c r="I1253" s="247">
        <f>IF(H1253=MAX($H$761:$H$2761),C1253,"")</f>
        <v>2.1057731000789443E-5</v>
      </c>
      <c r="J1253" s="247" t="str">
        <f>IF(I1253=MIN($I$761:$I$2761),I1253,"")</f>
        <v/>
      </c>
      <c r="K1253" s="247"/>
      <c r="L1253" s="247"/>
      <c r="M1253" s="247"/>
      <c r="N1253" s="247"/>
      <c r="O1253" s="247">
        <v>492</v>
      </c>
      <c r="P1253" s="247">
        <f>$P$755+(O1253*$P$758)</f>
        <v>-284.64411644195172</v>
      </c>
      <c r="Q1253" s="247">
        <f>_xlfn.NORM.DIST(P1253,P$752,P$753,0)</f>
        <v>3.6134777806937801E-4</v>
      </c>
      <c r="R1253" s="247">
        <f>_xlfn.NORM.DIST(P1253,P$752,P$753,1)</f>
        <v>2.1076827973313689E-2</v>
      </c>
      <c r="S1253" s="253">
        <f>IF(OR(R1253&lt;$T$757,R1253&gt;$T$758),Q1253,"")</f>
        <v>3.6134777806937801E-4</v>
      </c>
      <c r="T1253" s="253" t="str">
        <f>IF(AND(R1253&gt;$T$757,R1253&lt;$T$758),Q1253,"")</f>
        <v/>
      </c>
      <c r="U1253" s="253" t="str">
        <f>IF(Q1253=MAX($Q$761:$Q$2761),Q1253,"")</f>
        <v/>
      </c>
      <c r="V1253" s="253">
        <f>_xlfn.NORM.DIST(P1253,$T$753,$T$754,0)</f>
        <v>2.2999070622312189E-63</v>
      </c>
      <c r="W1253" s="253" t="str">
        <f>IF(V1253=MAX($V$761:$V$2761),Q1253,"")</f>
        <v/>
      </c>
      <c r="X1253" s="253" t="str">
        <f t="shared" si="218"/>
        <v/>
      </c>
      <c r="AB1253" s="253">
        <v>492</v>
      </c>
      <c r="AC1253" s="253">
        <f t="shared" si="234"/>
        <v>-440.46717788036045</v>
      </c>
      <c r="AD1253" s="253">
        <f t="shared" si="219"/>
        <v>2.3351460490606219E-4</v>
      </c>
      <c r="AE1253" s="253">
        <f t="shared" si="220"/>
        <v>2.1076827973313689E-2</v>
      </c>
      <c r="AF1253" s="253">
        <f>IF(OR(AE1253&lt;$T$757,AE1253&gt;$T$758),AD1253,"")</f>
        <v>2.3351460490606219E-4</v>
      </c>
      <c r="AG1253" s="253" t="str">
        <f t="shared" si="221"/>
        <v/>
      </c>
      <c r="AH1253" s="253" t="str">
        <f t="shared" si="222"/>
        <v/>
      </c>
      <c r="AI1253" s="253">
        <f t="shared" si="223"/>
        <v>1.7896364434410652E-3</v>
      </c>
      <c r="AJ1253" s="253" t="str">
        <f t="shared" si="224"/>
        <v/>
      </c>
      <c r="AK1253" s="253" t="str">
        <f t="shared" si="225"/>
        <v/>
      </c>
      <c r="AO1253" s="253">
        <v>492</v>
      </c>
      <c r="AP1253" s="253">
        <f t="shared" si="226"/>
        <v>-2596.7752657227479</v>
      </c>
      <c r="AQ1253" s="253">
        <f t="shared" si="227"/>
        <v>3.960894127978892E-5</v>
      </c>
      <c r="AR1253" s="253">
        <f t="shared" si="228"/>
        <v>2.1076827973313689E-2</v>
      </c>
      <c r="AS1253" s="253">
        <f>IF(OR(AR1253&lt;$T$757,AR1253&gt;$T$758),AQ1253,"")</f>
        <v>3.960894127978892E-5</v>
      </c>
      <c r="AT1253" s="253" t="str">
        <f t="shared" si="229"/>
        <v/>
      </c>
      <c r="AU1253" s="253" t="str">
        <f t="shared" si="230"/>
        <v/>
      </c>
      <c r="AV1253" s="253">
        <f t="shared" si="231"/>
        <v>0</v>
      </c>
      <c r="AW1253" s="253">
        <f t="shared" si="232"/>
        <v>3.960894127978892E-5</v>
      </c>
      <c r="AX1253" s="253" t="str">
        <f t="shared" si="233"/>
        <v/>
      </c>
      <c r="AZ1253" s="259"/>
      <c r="BA1253" s="259">
        <f>BA1252+$BD$753</f>
        <v>3.1808000000000254</v>
      </c>
      <c r="BB1253" s="274">
        <f t="shared" si="216"/>
        <v>0.86778815323503089</v>
      </c>
      <c r="BC1253" s="259">
        <f t="shared" si="217"/>
        <v>6.2666363095709166E-4</v>
      </c>
      <c r="BD1253" s="259" t="str">
        <f t="shared" si="214"/>
        <v/>
      </c>
      <c r="BE1253" s="254" t="str">
        <f t="shared" si="215"/>
        <v/>
      </c>
    </row>
    <row r="1254" spans="1:57" ht="20.100000000000001" customHeight="1" x14ac:dyDescent="0.25">
      <c r="A1254" s="247">
        <v>493</v>
      </c>
      <c r="B1254" s="247">
        <f>$B$755+(A1254*$B$758)</f>
        <v>-4874.838961464774</v>
      </c>
      <c r="C1254" s="247">
        <f>_xlfn.NORM.DIST($B1254,$B$752,$B$753,0)</f>
        <v>2.1229415873772942E-5</v>
      </c>
      <c r="D1254" s="247">
        <f>_xlfn.NORM.DIST($B1254,$B$752,$B$753,1)</f>
        <v>2.1280124002265161E-2</v>
      </c>
      <c r="E1254" s="247">
        <f>IF(OR(D1254&lt;$F$757,D1254&gt;$F$758),C1254,"")</f>
        <v>2.1229415873772942E-5</v>
      </c>
      <c r="F1254" s="247" t="str">
        <f>IF(AND(D1254&gt;$F$757,D1254&lt;$F$758),C1254,"")</f>
        <v/>
      </c>
      <c r="G1254" s="247" t="str">
        <f>IF(C1254=MAX($C$761:$C$2761),C1254,"")</f>
        <v/>
      </c>
      <c r="H1254" s="247">
        <f>_xlfn.NORM.DIST(B1254,$F$753,$F$754,0)</f>
        <v>0</v>
      </c>
      <c r="I1254" s="247">
        <f>IF(H1254=MAX($H$761:$H$2761),C1254,"")</f>
        <v>2.1229415873772942E-5</v>
      </c>
      <c r="J1254" s="247" t="str">
        <f>IF(I1254=MIN($I$761:$I$2761),I1254,"")</f>
        <v/>
      </c>
      <c r="K1254" s="247"/>
      <c r="L1254" s="247"/>
      <c r="M1254" s="247"/>
      <c r="N1254" s="247"/>
      <c r="O1254" s="247">
        <v>493</v>
      </c>
      <c r="P1254" s="247">
        <f>$P$755+(O1254*$P$758)</f>
        <v>-284.08379337808964</v>
      </c>
      <c r="Q1254" s="247">
        <f>_xlfn.NORM.DIST(P1254,P$752,P$753,0)</f>
        <v>3.6429386696083479E-4</v>
      </c>
      <c r="R1254" s="247">
        <f>_xlfn.NORM.DIST(P1254,P$752,P$753,1)</f>
        <v>2.1280124002265161E-2</v>
      </c>
      <c r="S1254" s="253">
        <f>IF(OR(R1254&lt;$T$757,R1254&gt;$T$758),Q1254,"")</f>
        <v>3.6429386696083479E-4</v>
      </c>
      <c r="T1254" s="253" t="str">
        <f>IF(AND(R1254&gt;$T$757,R1254&lt;$T$758),Q1254,"")</f>
        <v/>
      </c>
      <c r="U1254" s="253" t="str">
        <f>IF(Q1254=MAX($Q$761:$Q$2761),Q1254,"")</f>
        <v/>
      </c>
      <c r="V1254" s="253">
        <f>_xlfn.NORM.DIST(P1254,$T$753,$T$754,0)</f>
        <v>2.1518307207565315E-63</v>
      </c>
      <c r="W1254" s="253" t="str">
        <f>IF(V1254=MAX($V$761:$V$2761),Q1254,"")</f>
        <v/>
      </c>
      <c r="X1254" s="253" t="str">
        <f t="shared" si="218"/>
        <v/>
      </c>
      <c r="AB1254" s="253">
        <v>493</v>
      </c>
      <c r="AC1254" s="253">
        <f t="shared" si="234"/>
        <v>-439.60011650658021</v>
      </c>
      <c r="AD1254" s="253">
        <f t="shared" si="219"/>
        <v>2.3541846269974309E-4</v>
      </c>
      <c r="AE1254" s="253">
        <f t="shared" si="220"/>
        <v>2.1280124002265161E-2</v>
      </c>
      <c r="AF1254" s="253">
        <f>IF(OR(AE1254&lt;$T$757,AE1254&gt;$T$758),AD1254,"")</f>
        <v>2.3541846269974309E-4</v>
      </c>
      <c r="AG1254" s="253" t="str">
        <f t="shared" si="221"/>
        <v/>
      </c>
      <c r="AH1254" s="253" t="str">
        <f t="shared" si="222"/>
        <v/>
      </c>
      <c r="AI1254" s="253">
        <f t="shared" si="223"/>
        <v>1.7913165983016574E-3</v>
      </c>
      <c r="AJ1254" s="253" t="str">
        <f t="shared" si="224"/>
        <v/>
      </c>
      <c r="AK1254" s="253" t="str">
        <f t="shared" si="225"/>
        <v/>
      </c>
      <c r="AO1254" s="253">
        <v>493</v>
      </c>
      <c r="AP1254" s="253">
        <f t="shared" si="226"/>
        <v>-2591.6635033886478</v>
      </c>
      <c r="AQ1254" s="253">
        <f t="shared" si="227"/>
        <v>3.9931875220410368E-5</v>
      </c>
      <c r="AR1254" s="253">
        <f t="shared" si="228"/>
        <v>2.1280124002265161E-2</v>
      </c>
      <c r="AS1254" s="253">
        <f>IF(OR(AR1254&lt;$T$757,AR1254&gt;$T$758),AQ1254,"")</f>
        <v>3.9931875220410368E-5</v>
      </c>
      <c r="AT1254" s="253" t="str">
        <f t="shared" si="229"/>
        <v/>
      </c>
      <c r="AU1254" s="253" t="str">
        <f t="shared" si="230"/>
        <v/>
      </c>
      <c r="AV1254" s="253">
        <f t="shared" si="231"/>
        <v>0</v>
      </c>
      <c r="AW1254" s="253">
        <f t="shared" si="232"/>
        <v>3.9931875220410368E-5</v>
      </c>
      <c r="AX1254" s="253" t="str">
        <f t="shared" si="233"/>
        <v/>
      </c>
      <c r="AZ1254" s="259"/>
      <c r="BA1254" s="259">
        <f>BA1253+$BD$753</f>
        <v>3.1872000000000256</v>
      </c>
      <c r="BB1254" s="274">
        <f t="shared" si="216"/>
        <v>0.8671614896040738</v>
      </c>
      <c r="BC1254" s="259">
        <f t="shared" si="217"/>
        <v>6.2780524885974742E-4</v>
      </c>
      <c r="BD1254" s="259" t="str">
        <f t="shared" si="214"/>
        <v/>
      </c>
      <c r="BE1254" s="254" t="str">
        <f t="shared" si="215"/>
        <v/>
      </c>
    </row>
    <row r="1255" spans="1:57" ht="20.100000000000001" customHeight="1" x14ac:dyDescent="0.25">
      <c r="A1255" s="247">
        <v>494</v>
      </c>
      <c r="B1255" s="247">
        <f>$B$755+(A1255*$B$758)</f>
        <v>-4865.2238944796363</v>
      </c>
      <c r="C1255" s="247">
        <f>_xlfn.NORM.DIST($B1255,$B$752,$B$753,0)</f>
        <v>2.1402158065976879E-5</v>
      </c>
      <c r="D1255" s="247">
        <f>_xlfn.NORM.DIST($B1255,$B$752,$B$753,1)</f>
        <v>2.1485075873411513E-2</v>
      </c>
      <c r="E1255" s="247">
        <f>IF(OR(D1255&lt;$F$757,D1255&gt;$F$758),C1255,"")</f>
        <v>2.1402158065976879E-5</v>
      </c>
      <c r="F1255" s="247" t="str">
        <f>IF(AND(D1255&gt;$F$757,D1255&lt;$F$758),C1255,"")</f>
        <v/>
      </c>
      <c r="G1255" s="247" t="str">
        <f>IF(C1255=MAX($C$761:$C$2761),C1255,"")</f>
        <v/>
      </c>
      <c r="H1255" s="247">
        <f>_xlfn.NORM.DIST(B1255,$F$753,$F$754,0)</f>
        <v>0</v>
      </c>
      <c r="I1255" s="247">
        <f>IF(H1255=MAX($H$761:$H$2761),C1255,"")</f>
        <v>2.1402158065976879E-5</v>
      </c>
      <c r="J1255" s="247" t="str">
        <f>IF(I1255=MIN($I$761:$I$2761),I1255,"")</f>
        <v/>
      </c>
      <c r="K1255" s="247"/>
      <c r="L1255" s="247"/>
      <c r="M1255" s="247"/>
      <c r="N1255" s="247"/>
      <c r="O1255" s="247">
        <v>494</v>
      </c>
      <c r="P1255" s="247">
        <f>$P$755+(O1255*$P$758)</f>
        <v>-283.52347031422755</v>
      </c>
      <c r="Q1255" s="247">
        <f>_xlfn.NORM.DIST(P1255,P$752,P$753,0)</f>
        <v>3.672580993052116E-4</v>
      </c>
      <c r="R1255" s="247">
        <f>_xlfn.NORM.DIST(P1255,P$752,P$753,1)</f>
        <v>2.1485075873411513E-2</v>
      </c>
      <c r="S1255" s="253">
        <f>IF(OR(R1255&lt;$T$757,R1255&gt;$T$758),Q1255,"")</f>
        <v>3.672580993052116E-4</v>
      </c>
      <c r="T1255" s="253" t="str">
        <f>IF(AND(R1255&gt;$T$757,R1255&lt;$T$758),Q1255,"")</f>
        <v/>
      </c>
      <c r="U1255" s="253" t="str">
        <f>IF(Q1255=MAX($Q$761:$Q$2761),Q1255,"")</f>
        <v/>
      </c>
      <c r="V1255" s="253">
        <f>_xlfn.NORM.DIST(P1255,$T$753,$T$754,0)</f>
        <v>2.0132558577759876E-63</v>
      </c>
      <c r="W1255" s="253" t="str">
        <f>IF(V1255=MAX($V$761:$V$2761),Q1255,"")</f>
        <v/>
      </c>
      <c r="X1255" s="253" t="str">
        <f t="shared" si="218"/>
        <v/>
      </c>
      <c r="AB1255" s="253">
        <v>494</v>
      </c>
      <c r="AC1255" s="253">
        <f t="shared" si="234"/>
        <v>-438.73305513279996</v>
      </c>
      <c r="AD1255" s="253">
        <f t="shared" si="219"/>
        <v>2.3733404537869349E-4</v>
      </c>
      <c r="AE1255" s="253">
        <f t="shared" si="220"/>
        <v>2.1485075873411513E-2</v>
      </c>
      <c r="AF1255" s="253">
        <f>IF(OR(AE1255&lt;$T$757,AE1255&gt;$T$758),AD1255,"")</f>
        <v>2.3733404537869349E-4</v>
      </c>
      <c r="AG1255" s="253" t="str">
        <f t="shared" si="221"/>
        <v/>
      </c>
      <c r="AH1255" s="253" t="str">
        <f t="shared" si="222"/>
        <v/>
      </c>
      <c r="AI1255" s="253">
        <f t="shared" si="223"/>
        <v>1.7929696427893124E-3</v>
      </c>
      <c r="AJ1255" s="253" t="str">
        <f t="shared" si="224"/>
        <v/>
      </c>
      <c r="AK1255" s="253" t="str">
        <f t="shared" si="225"/>
        <v/>
      </c>
      <c r="AO1255" s="253">
        <v>494</v>
      </c>
      <c r="AP1255" s="253">
        <f t="shared" si="226"/>
        <v>-2586.5517410545481</v>
      </c>
      <c r="AQ1255" s="253">
        <f t="shared" si="227"/>
        <v>4.0256797945811845E-5</v>
      </c>
      <c r="AR1255" s="253">
        <f t="shared" si="228"/>
        <v>2.1485075873411513E-2</v>
      </c>
      <c r="AS1255" s="253">
        <f>IF(OR(AR1255&lt;$T$757,AR1255&gt;$T$758),AQ1255,"")</f>
        <v>4.0256797945811845E-5</v>
      </c>
      <c r="AT1255" s="253" t="str">
        <f t="shared" si="229"/>
        <v/>
      </c>
      <c r="AU1255" s="253" t="str">
        <f t="shared" si="230"/>
        <v/>
      </c>
      <c r="AV1255" s="253">
        <f t="shared" si="231"/>
        <v>0</v>
      </c>
      <c r="AW1255" s="253">
        <f t="shared" si="232"/>
        <v>4.0256797945811845E-5</v>
      </c>
      <c r="AX1255" s="253" t="str">
        <f t="shared" si="233"/>
        <v/>
      </c>
      <c r="AZ1255" s="259"/>
      <c r="BA1255" s="259">
        <f>BA1254+$BD$753</f>
        <v>3.1936000000000258</v>
      </c>
      <c r="BB1255" s="274">
        <f t="shared" si="216"/>
        <v>0.86653368435521405</v>
      </c>
      <c r="BC1255" s="259">
        <f t="shared" si="217"/>
        <v>6.2894261911816685E-4</v>
      </c>
      <c r="BD1255" s="259" t="str">
        <f t="shared" si="214"/>
        <v/>
      </c>
      <c r="BE1255" s="254" t="str">
        <f t="shared" si="215"/>
        <v/>
      </c>
    </row>
    <row r="1256" spans="1:57" ht="20.100000000000001" customHeight="1" x14ac:dyDescent="0.25">
      <c r="A1256" s="248">
        <v>495</v>
      </c>
      <c r="B1256" s="247">
        <f>$B$755+(A1256*$B$758)</f>
        <v>-4855.6088274944987</v>
      </c>
      <c r="C1256" s="247">
        <f>_xlfn.NORM.DIST($B1256,$B$752,$B$753,0)</f>
        <v>2.1575960630534598E-5</v>
      </c>
      <c r="D1256" s="247">
        <f>_xlfn.NORM.DIST($B1256,$B$752,$B$753,1)</f>
        <v>2.1691693767646781E-2</v>
      </c>
      <c r="E1256" s="247">
        <f>IF(OR(D1256&lt;$F$757,D1256&gt;$F$758),C1256,"")</f>
        <v>2.1575960630534598E-5</v>
      </c>
      <c r="F1256" s="247" t="str">
        <f>IF(AND(D1256&gt;$F$757,D1256&lt;$F$758),C1256,"")</f>
        <v/>
      </c>
      <c r="G1256" s="247" t="str">
        <f>IF(C1256=MAX($C$761:$C$2761),C1256,"")</f>
        <v/>
      </c>
      <c r="H1256" s="247">
        <f>_xlfn.NORM.DIST(B1256,$F$753,$F$754,0)</f>
        <v>0</v>
      </c>
      <c r="I1256" s="247">
        <f>IF(H1256=MAX($H$761:$H$2761),C1256,"")</f>
        <v>2.1575960630534598E-5</v>
      </c>
      <c r="J1256" s="247" t="str">
        <f>IF(I1256=MIN($I$761:$I$2761),I1256,"")</f>
        <v/>
      </c>
      <c r="K1256" s="247"/>
      <c r="L1256" s="247"/>
      <c r="M1256" s="247"/>
      <c r="N1256" s="247"/>
      <c r="O1256" s="248">
        <v>495</v>
      </c>
      <c r="P1256" s="247">
        <f>$P$755+(O1256*$P$758)</f>
        <v>-282.96314725036541</v>
      </c>
      <c r="Q1256" s="247">
        <f>_xlfn.NORM.DIST(P1256,P$752,P$753,0)</f>
        <v>3.7024052749385814E-4</v>
      </c>
      <c r="R1256" s="247">
        <f>_xlfn.NORM.DIST(P1256,P$752,P$753,1)</f>
        <v>2.1691693767646781E-2</v>
      </c>
      <c r="S1256" s="253">
        <f>IF(OR(R1256&lt;$T$757,R1256&gt;$T$758),Q1256,"")</f>
        <v>3.7024052749385814E-4</v>
      </c>
      <c r="T1256" s="253" t="str">
        <f>IF(AND(R1256&gt;$T$757,R1256&lt;$T$758),Q1256,"")</f>
        <v/>
      </c>
      <c r="U1256" s="253" t="str">
        <f>IF(Q1256=MAX($Q$761:$Q$2761),Q1256,"")</f>
        <v/>
      </c>
      <c r="V1256" s="253">
        <f>_xlfn.NORM.DIST(P1256,$T$753,$T$754,0)</f>
        <v>1.8835748830542167E-63</v>
      </c>
      <c r="W1256" s="253" t="str">
        <f>IF(V1256=MAX($V$761:$V$2761),Q1256,"")</f>
        <v/>
      </c>
      <c r="X1256" s="253" t="str">
        <f t="shared" si="218"/>
        <v/>
      </c>
      <c r="AB1256" s="259">
        <v>495</v>
      </c>
      <c r="AC1256" s="253">
        <f t="shared" si="234"/>
        <v>-437.86599375901972</v>
      </c>
      <c r="AD1256" s="253">
        <f t="shared" si="219"/>
        <v>2.3926138679989571E-4</v>
      </c>
      <c r="AE1256" s="253">
        <f t="shared" si="220"/>
        <v>2.1691693767646781E-2</v>
      </c>
      <c r="AF1256" s="253">
        <f>IF(OR(AE1256&lt;$T$757,AE1256&gt;$T$758),AD1256,"")</f>
        <v>2.3926138679989571E-4</v>
      </c>
      <c r="AG1256" s="253" t="str">
        <f t="shared" si="221"/>
        <v/>
      </c>
      <c r="AH1256" s="253" t="str">
        <f t="shared" si="222"/>
        <v/>
      </c>
      <c r="AI1256" s="253">
        <f t="shared" si="223"/>
        <v>1.7945954989649049E-3</v>
      </c>
      <c r="AJ1256" s="253" t="str">
        <f t="shared" si="224"/>
        <v/>
      </c>
      <c r="AK1256" s="253" t="str">
        <f t="shared" si="225"/>
        <v/>
      </c>
      <c r="AO1256" s="259">
        <v>495</v>
      </c>
      <c r="AP1256" s="253">
        <f t="shared" si="226"/>
        <v>-2581.4399787204484</v>
      </c>
      <c r="AQ1256" s="253">
        <f t="shared" si="227"/>
        <v>4.0583715198842777E-5</v>
      </c>
      <c r="AR1256" s="253">
        <f t="shared" si="228"/>
        <v>2.1691693767646753E-2</v>
      </c>
      <c r="AS1256" s="253">
        <f>IF(OR(AR1256&lt;$T$757,AR1256&gt;$T$758),AQ1256,"")</f>
        <v>4.0583715198842777E-5</v>
      </c>
      <c r="AT1256" s="253" t="str">
        <f t="shared" si="229"/>
        <v/>
      </c>
      <c r="AU1256" s="253" t="str">
        <f t="shared" si="230"/>
        <v/>
      </c>
      <c r="AV1256" s="253">
        <f t="shared" si="231"/>
        <v>0</v>
      </c>
      <c r="AW1256" s="253">
        <f t="shared" si="232"/>
        <v>4.0583715198842777E-5</v>
      </c>
      <c r="AX1256" s="253" t="str">
        <f t="shared" si="233"/>
        <v/>
      </c>
      <c r="AZ1256" s="259"/>
      <c r="BA1256" s="259">
        <f>BA1255+$BD$753</f>
        <v>3.2000000000000259</v>
      </c>
      <c r="BB1256" s="274">
        <f t="shared" si="216"/>
        <v>0.86590474173609588</v>
      </c>
      <c r="BC1256" s="259">
        <f t="shared" si="217"/>
        <v>6.3007573648632409E-4</v>
      </c>
      <c r="BD1256" s="259" t="str">
        <f t="shared" si="214"/>
        <v/>
      </c>
      <c r="BE1256" s="254" t="str">
        <f t="shared" si="215"/>
        <v/>
      </c>
    </row>
    <row r="1257" spans="1:57" ht="20.100000000000001" customHeight="1" x14ac:dyDescent="0.25">
      <c r="A1257" s="247">
        <v>496</v>
      </c>
      <c r="B1257" s="247">
        <f>$B$755+(A1257*$B$758)</f>
        <v>-4845.993760509361</v>
      </c>
      <c r="C1257" s="247">
        <f>_xlfn.NORM.DIST($B1257,$B$752,$B$753,0)</f>
        <v>2.1750826594293881E-5</v>
      </c>
      <c r="D1257" s="247">
        <f>_xlfn.NORM.DIST($B1257,$B$752,$B$753,1)</f>
        <v>2.1899987895095108E-2</v>
      </c>
      <c r="E1257" s="247">
        <f>IF(OR(D1257&lt;$F$757,D1257&gt;$F$758),C1257,"")</f>
        <v>2.1750826594293881E-5</v>
      </c>
      <c r="F1257" s="247" t="str">
        <f>IF(AND(D1257&gt;$F$757,D1257&lt;$F$758),C1257,"")</f>
        <v/>
      </c>
      <c r="G1257" s="247" t="str">
        <f>IF(C1257=MAX($C$761:$C$2761),C1257,"")</f>
        <v/>
      </c>
      <c r="H1257" s="247">
        <f>_xlfn.NORM.DIST(B1257,$F$753,$F$754,0)</f>
        <v>0</v>
      </c>
      <c r="I1257" s="247">
        <f>IF(H1257=MAX($H$761:$H$2761),C1257,"")</f>
        <v>2.1750826594293881E-5</v>
      </c>
      <c r="J1257" s="247" t="str">
        <f>IF(I1257=MIN($I$761:$I$2761),I1257,"")</f>
        <v/>
      </c>
      <c r="K1257" s="247"/>
      <c r="L1257" s="247"/>
      <c r="M1257" s="247"/>
      <c r="N1257" s="247"/>
      <c r="O1257" s="247">
        <v>496</v>
      </c>
      <c r="P1257" s="247">
        <f>$P$755+(O1257*$P$758)</f>
        <v>-282.40282418650332</v>
      </c>
      <c r="Q1257" s="247">
        <f>_xlfn.NORM.DIST(P1257,P$752,P$753,0)</f>
        <v>3.732412034670677E-4</v>
      </c>
      <c r="R1257" s="247">
        <f>_xlfn.NORM.DIST(P1257,P$752,P$753,1)</f>
        <v>2.1899987895095108E-2</v>
      </c>
      <c r="S1257" s="253">
        <f>IF(OR(R1257&lt;$T$757,R1257&gt;$T$758),Q1257,"")</f>
        <v>3.732412034670677E-4</v>
      </c>
      <c r="T1257" s="253" t="str">
        <f>IF(AND(R1257&gt;$T$757,R1257&lt;$T$758),Q1257,"")</f>
        <v/>
      </c>
      <c r="U1257" s="253" t="str">
        <f>IF(Q1257=MAX($Q$761:$Q$2761),Q1257,"")</f>
        <v/>
      </c>
      <c r="V1257" s="253">
        <f>_xlfn.NORM.DIST(P1257,$T$753,$T$754,0)</f>
        <v>1.7622189257042222E-63</v>
      </c>
      <c r="W1257" s="253" t="str">
        <f>IF(V1257=MAX($V$761:$V$2761),Q1257,"")</f>
        <v/>
      </c>
      <c r="X1257" s="253" t="str">
        <f t="shared" si="218"/>
        <v/>
      </c>
      <c r="AB1257" s="253">
        <v>496</v>
      </c>
      <c r="AC1257" s="253">
        <f t="shared" si="234"/>
        <v>-436.99893238523953</v>
      </c>
      <c r="AD1257" s="253">
        <f t="shared" si="219"/>
        <v>2.4120052052884481E-4</v>
      </c>
      <c r="AE1257" s="253">
        <f t="shared" si="220"/>
        <v>2.1899987895095108E-2</v>
      </c>
      <c r="AF1257" s="253">
        <f>IF(OR(AE1257&lt;$T$757,AE1257&gt;$T$758),AD1257,"")</f>
        <v>2.4120052052884481E-4</v>
      </c>
      <c r="AG1257" s="253" t="str">
        <f t="shared" si="221"/>
        <v/>
      </c>
      <c r="AH1257" s="253" t="str">
        <f t="shared" si="222"/>
        <v/>
      </c>
      <c r="AI1257" s="253">
        <f t="shared" si="223"/>
        <v>1.7961940901236356E-3</v>
      </c>
      <c r="AJ1257" s="253" t="str">
        <f t="shared" si="224"/>
        <v/>
      </c>
      <c r="AK1257" s="253" t="str">
        <f t="shared" si="225"/>
        <v/>
      </c>
      <c r="AO1257" s="253">
        <v>496</v>
      </c>
      <c r="AP1257" s="253">
        <f t="shared" si="226"/>
        <v>-2576.3282163863482</v>
      </c>
      <c r="AQ1257" s="253">
        <f t="shared" si="227"/>
        <v>4.0912632672910457E-5</v>
      </c>
      <c r="AR1257" s="253">
        <f t="shared" si="228"/>
        <v>2.1899987895095108E-2</v>
      </c>
      <c r="AS1257" s="253">
        <f>IF(OR(AR1257&lt;$T$757,AR1257&gt;$T$758),AQ1257,"")</f>
        <v>4.0912632672910457E-5</v>
      </c>
      <c r="AT1257" s="253" t="str">
        <f t="shared" si="229"/>
        <v/>
      </c>
      <c r="AU1257" s="253" t="str">
        <f t="shared" si="230"/>
        <v/>
      </c>
      <c r="AV1257" s="253">
        <f t="shared" si="231"/>
        <v>0</v>
      </c>
      <c r="AW1257" s="253">
        <f t="shared" si="232"/>
        <v>4.0912632672910457E-5</v>
      </c>
      <c r="AX1257" s="253" t="str">
        <f t="shared" si="233"/>
        <v/>
      </c>
      <c r="AZ1257" s="259"/>
      <c r="BA1257" s="259">
        <f>BA1256+$BD$753</f>
        <v>3.2064000000000261</v>
      </c>
      <c r="BB1257" s="274">
        <f t="shared" si="216"/>
        <v>0.86527466599960956</v>
      </c>
      <c r="BC1257" s="259">
        <f t="shared" si="217"/>
        <v>6.3120459582255428E-4</v>
      </c>
      <c r="BD1257" s="259" t="str">
        <f t="shared" si="214"/>
        <v/>
      </c>
      <c r="BE1257" s="254" t="str">
        <f t="shared" si="215"/>
        <v/>
      </c>
    </row>
    <row r="1258" spans="1:57" ht="20.100000000000001" customHeight="1" x14ac:dyDescent="0.25">
      <c r="A1258" s="247">
        <v>497</v>
      </c>
      <c r="B1258" s="247">
        <f>$B$755+(A1258*$B$758)</f>
        <v>-4836.3786935242233</v>
      </c>
      <c r="C1258" s="247">
        <f>_xlfn.NORM.DIST($B1258,$B$752,$B$753,0)</f>
        <v>2.1926758957408977E-5</v>
      </c>
      <c r="D1258" s="247">
        <f>_xlfn.NORM.DIST($B1258,$B$752,$B$753,1)</f>
        <v>2.2109968494855917E-2</v>
      </c>
      <c r="E1258" s="247">
        <f>IF(OR(D1258&lt;$F$757,D1258&gt;$F$758),C1258,"")</f>
        <v>2.1926758957408977E-5</v>
      </c>
      <c r="F1258" s="247" t="str">
        <f>IF(AND(D1258&gt;$F$757,D1258&lt;$F$758),C1258,"")</f>
        <v/>
      </c>
      <c r="G1258" s="247" t="str">
        <f>IF(C1258=MAX($C$761:$C$2761),C1258,"")</f>
        <v/>
      </c>
      <c r="H1258" s="247">
        <f>_xlfn.NORM.DIST(B1258,$F$753,$F$754,0)</f>
        <v>0</v>
      </c>
      <c r="I1258" s="247">
        <f>IF(H1258=MAX($H$761:$H$2761),C1258,"")</f>
        <v>2.1926758957408977E-5</v>
      </c>
      <c r="J1258" s="247" t="str">
        <f>IF(I1258=MIN($I$761:$I$2761),I1258,"")</f>
        <v/>
      </c>
      <c r="K1258" s="247"/>
      <c r="L1258" s="247"/>
      <c r="M1258" s="247"/>
      <c r="N1258" s="247"/>
      <c r="O1258" s="247">
        <v>497</v>
      </c>
      <c r="P1258" s="247">
        <f>$P$755+(O1258*$P$758)</f>
        <v>-281.84250112264118</v>
      </c>
      <c r="Q1258" s="247">
        <f>_xlfn.NORM.DIST(P1258,P$752,P$753,0)</f>
        <v>3.7626017870707578E-4</v>
      </c>
      <c r="R1258" s="247">
        <f>_xlfn.NORM.DIST(P1258,P$752,P$753,1)</f>
        <v>2.2109968494855917E-2</v>
      </c>
      <c r="S1258" s="253">
        <f>IF(OR(R1258&lt;$T$757,R1258&gt;$T$758),Q1258,"")</f>
        <v>3.7626017870707578E-4</v>
      </c>
      <c r="T1258" s="253" t="str">
        <f>IF(AND(R1258&gt;$T$757,R1258&lt;$T$758),Q1258,"")</f>
        <v/>
      </c>
      <c r="U1258" s="253" t="str">
        <f>IF(Q1258=MAX($Q$761:$Q$2761),Q1258,"")</f>
        <v/>
      </c>
      <c r="V1258" s="253">
        <f>_xlfn.NORM.DIST(P1258,$T$753,$T$754,0)</f>
        <v>1.6486553753696769E-63</v>
      </c>
      <c r="W1258" s="253" t="str">
        <f>IF(V1258=MAX($V$761:$V$2761),Q1258,"")</f>
        <v/>
      </c>
      <c r="X1258" s="253" t="str">
        <f t="shared" si="218"/>
        <v/>
      </c>
      <c r="AB1258" s="253">
        <v>497</v>
      </c>
      <c r="AC1258" s="253">
        <f t="shared" si="234"/>
        <v>-436.13187101145928</v>
      </c>
      <c r="AD1258" s="253">
        <f t="shared" si="219"/>
        <v>2.4315147983502416E-4</v>
      </c>
      <c r="AE1258" s="253">
        <f t="shared" si="220"/>
        <v>2.2109968494855917E-2</v>
      </c>
      <c r="AF1258" s="253">
        <f>IF(OR(AE1258&lt;$T$757,AE1258&gt;$T$758),AD1258,"")</f>
        <v>2.4315147983502416E-4</v>
      </c>
      <c r="AG1258" s="253" t="str">
        <f t="shared" si="221"/>
        <v/>
      </c>
      <c r="AH1258" s="253" t="str">
        <f t="shared" si="222"/>
        <v/>
      </c>
      <c r="AI1258" s="253">
        <f t="shared" si="223"/>
        <v>1.7977653408010601E-3</v>
      </c>
      <c r="AJ1258" s="253" t="str">
        <f t="shared" si="224"/>
        <v/>
      </c>
      <c r="AK1258" s="253" t="str">
        <f t="shared" si="225"/>
        <v/>
      </c>
      <c r="AO1258" s="253">
        <v>497</v>
      </c>
      <c r="AP1258" s="253">
        <f t="shared" si="226"/>
        <v>-2571.2164540522485</v>
      </c>
      <c r="AQ1258" s="253">
        <f t="shared" si="227"/>
        <v>4.1243556011212113E-5</v>
      </c>
      <c r="AR1258" s="253">
        <f t="shared" si="228"/>
        <v>2.2109968494855893E-2</v>
      </c>
      <c r="AS1258" s="253">
        <f>IF(OR(AR1258&lt;$T$757,AR1258&gt;$T$758),AQ1258,"")</f>
        <v>4.1243556011212113E-5</v>
      </c>
      <c r="AT1258" s="253" t="str">
        <f t="shared" si="229"/>
        <v/>
      </c>
      <c r="AU1258" s="253" t="str">
        <f t="shared" si="230"/>
        <v/>
      </c>
      <c r="AV1258" s="253">
        <f t="shared" si="231"/>
        <v>0</v>
      </c>
      <c r="AW1258" s="253">
        <f t="shared" si="232"/>
        <v>4.1243556011212113E-5</v>
      </c>
      <c r="AX1258" s="253" t="str">
        <f t="shared" si="233"/>
        <v/>
      </c>
      <c r="AZ1258" s="259"/>
      <c r="BA1258" s="259">
        <f>BA1257+$BD$753</f>
        <v>3.2128000000000263</v>
      </c>
      <c r="BB1258" s="274">
        <f t="shared" si="216"/>
        <v>0.86464346140378701</v>
      </c>
      <c r="BC1258" s="259">
        <f t="shared" si="217"/>
        <v>6.323291920879992E-4</v>
      </c>
      <c r="BD1258" s="259" t="str">
        <f t="shared" si="214"/>
        <v/>
      </c>
      <c r="BE1258" s="254" t="str">
        <f t="shared" si="215"/>
        <v/>
      </c>
    </row>
    <row r="1259" spans="1:57" ht="20.100000000000001" customHeight="1" x14ac:dyDescent="0.25">
      <c r="A1259" s="247">
        <v>498</v>
      </c>
      <c r="B1259" s="247">
        <f>$B$755+(A1259*$B$758)</f>
        <v>-4826.7636265390856</v>
      </c>
      <c r="C1259" s="247">
        <f>_xlfn.NORM.DIST($B1259,$B$752,$B$753,0)</f>
        <v>2.210376069293142E-5</v>
      </c>
      <c r="D1259" s="247">
        <f>_xlfn.NORM.DIST($B1259,$B$752,$B$753,1)</f>
        <v>2.2321645834745395E-2</v>
      </c>
      <c r="E1259" s="247">
        <f>IF(OR(D1259&lt;$F$757,D1259&gt;$F$758),C1259,"")</f>
        <v>2.210376069293142E-5</v>
      </c>
      <c r="F1259" s="247" t="str">
        <f>IF(AND(D1259&gt;$F$757,D1259&lt;$F$758),C1259,"")</f>
        <v/>
      </c>
      <c r="G1259" s="247" t="str">
        <f>IF(C1259=MAX($C$761:$C$2761),C1259,"")</f>
        <v/>
      </c>
      <c r="H1259" s="247">
        <f>_xlfn.NORM.DIST(B1259,$F$753,$F$754,0)</f>
        <v>0</v>
      </c>
      <c r="I1259" s="247">
        <f>IF(H1259=MAX($H$761:$H$2761),C1259,"")</f>
        <v>2.210376069293142E-5</v>
      </c>
      <c r="J1259" s="247" t="str">
        <f>IF(I1259=MIN($I$761:$I$2761),I1259,"")</f>
        <v/>
      </c>
      <c r="K1259" s="247"/>
      <c r="L1259" s="247"/>
      <c r="M1259" s="247"/>
      <c r="N1259" s="247"/>
      <c r="O1259" s="247">
        <v>498</v>
      </c>
      <c r="P1259" s="247">
        <f>$P$755+(O1259*$P$758)</f>
        <v>-281.2821780587791</v>
      </c>
      <c r="Q1259" s="247">
        <f>_xlfn.NORM.DIST(P1259,P$752,P$753,0)</f>
        <v>3.7929750423103947E-4</v>
      </c>
      <c r="R1259" s="247">
        <f>_xlfn.NORM.DIST(P1259,P$752,P$753,1)</f>
        <v>2.2321645834745395E-2</v>
      </c>
      <c r="S1259" s="253">
        <f>IF(OR(R1259&lt;$T$757,R1259&gt;$T$758),Q1259,"")</f>
        <v>3.7929750423103947E-4</v>
      </c>
      <c r="T1259" s="253" t="str">
        <f>IF(AND(R1259&gt;$T$757,R1259&lt;$T$758),Q1259,"")</f>
        <v/>
      </c>
      <c r="U1259" s="253" t="str">
        <f>IF(Q1259=MAX($Q$761:$Q$2761),Q1259,"")</f>
        <v/>
      </c>
      <c r="V1259" s="253">
        <f>_xlfn.NORM.DIST(P1259,$T$753,$T$754,0)</f>
        <v>1.5423855790020512E-63</v>
      </c>
      <c r="W1259" s="253" t="str">
        <f>IF(V1259=MAX($V$761:$V$2761),Q1259,"")</f>
        <v/>
      </c>
      <c r="X1259" s="253" t="str">
        <f t="shared" si="218"/>
        <v/>
      </c>
      <c r="AB1259" s="253">
        <v>498</v>
      </c>
      <c r="AC1259" s="253">
        <f t="shared" si="234"/>
        <v>-435.26480963767904</v>
      </c>
      <c r="AD1259" s="253">
        <f t="shared" si="219"/>
        <v>2.451142976873683E-4</v>
      </c>
      <c r="AE1259" s="253">
        <f t="shared" si="220"/>
        <v>2.2321645834745395E-2</v>
      </c>
      <c r="AF1259" s="253">
        <f>IF(OR(AE1259&lt;$T$757,AE1259&gt;$T$758),AD1259,"")</f>
        <v>2.451142976873683E-4</v>
      </c>
      <c r="AG1259" s="253" t="str">
        <f t="shared" si="221"/>
        <v/>
      </c>
      <c r="AH1259" s="253" t="str">
        <f t="shared" si="222"/>
        <v/>
      </c>
      <c r="AI1259" s="253">
        <f t="shared" si="223"/>
        <v>1.7993091767790266E-3</v>
      </c>
      <c r="AJ1259" s="253" t="str">
        <f t="shared" si="224"/>
        <v/>
      </c>
      <c r="AK1259" s="253" t="str">
        <f t="shared" si="225"/>
        <v/>
      </c>
      <c r="AO1259" s="253">
        <v>498</v>
      </c>
      <c r="AP1259" s="253">
        <f t="shared" si="226"/>
        <v>-2566.1046917181484</v>
      </c>
      <c r="AQ1259" s="253">
        <f t="shared" si="227"/>
        <v>4.1576490805965975E-5</v>
      </c>
      <c r="AR1259" s="253">
        <f t="shared" si="228"/>
        <v>2.2321645834745395E-2</v>
      </c>
      <c r="AS1259" s="253">
        <f>IF(OR(AR1259&lt;$T$757,AR1259&gt;$T$758),AQ1259,"")</f>
        <v>4.1576490805965975E-5</v>
      </c>
      <c r="AT1259" s="253" t="str">
        <f t="shared" si="229"/>
        <v/>
      </c>
      <c r="AU1259" s="253" t="str">
        <f t="shared" si="230"/>
        <v/>
      </c>
      <c r="AV1259" s="253">
        <f t="shared" si="231"/>
        <v>0</v>
      </c>
      <c r="AW1259" s="253">
        <f t="shared" si="232"/>
        <v>4.1576490805965975E-5</v>
      </c>
      <c r="AX1259" s="253" t="str">
        <f t="shared" si="233"/>
        <v/>
      </c>
      <c r="AZ1259" s="259"/>
      <c r="BA1259" s="259">
        <f>BA1258+$BD$753</f>
        <v>3.2192000000000265</v>
      </c>
      <c r="BB1259" s="274">
        <f t="shared" si="216"/>
        <v>0.86401113221169901</v>
      </c>
      <c r="BC1259" s="259">
        <f t="shared" si="217"/>
        <v>6.3344952034594115E-4</v>
      </c>
      <c r="BD1259" s="259" t="str">
        <f t="shared" si="214"/>
        <v/>
      </c>
      <c r="BE1259" s="254" t="str">
        <f t="shared" si="215"/>
        <v/>
      </c>
    </row>
    <row r="1260" spans="1:57" ht="20.100000000000001" customHeight="1" x14ac:dyDescent="0.25">
      <c r="A1260" s="247">
        <v>499</v>
      </c>
      <c r="B1260" s="247">
        <f>$B$755+(A1260*$B$758)</f>
        <v>-4817.148559553948</v>
      </c>
      <c r="C1260" s="247">
        <f>_xlfn.NORM.DIST($B1260,$B$752,$B$753,0)</f>
        <v>2.2281834746399846E-5</v>
      </c>
      <c r="D1260" s="247">
        <f>_xlfn.NORM.DIST($B1260,$B$752,$B$753,1)</f>
        <v>2.2535030211033827E-2</v>
      </c>
      <c r="E1260" s="247">
        <f>IF(OR(D1260&lt;$F$757,D1260&gt;$F$758),C1260,"")</f>
        <v>2.2281834746399846E-5</v>
      </c>
      <c r="F1260" s="247" t="str">
        <f>IF(AND(D1260&gt;$F$757,D1260&lt;$F$758),C1260,"")</f>
        <v/>
      </c>
      <c r="G1260" s="247" t="str">
        <f>IF(C1260=MAX($C$761:$C$2761),C1260,"")</f>
        <v/>
      </c>
      <c r="H1260" s="247">
        <f>_xlfn.NORM.DIST(B1260,$F$753,$F$754,0)</f>
        <v>0</v>
      </c>
      <c r="I1260" s="247">
        <f>IF(H1260=MAX($H$761:$H$2761),C1260,"")</f>
        <v>2.2281834746399846E-5</v>
      </c>
      <c r="J1260" s="247" t="str">
        <f>IF(I1260=MIN($I$761:$I$2761),I1260,"")</f>
        <v/>
      </c>
      <c r="K1260" s="247"/>
      <c r="L1260" s="247"/>
      <c r="M1260" s="247"/>
      <c r="N1260" s="247"/>
      <c r="O1260" s="247">
        <v>499</v>
      </c>
      <c r="P1260" s="247">
        <f>$P$755+(O1260*$P$758)</f>
        <v>-280.72185499491695</v>
      </c>
      <c r="Q1260" s="247">
        <f>_xlfn.NORM.DIST(P1260,P$752,P$753,0)</f>
        <v>3.8235323058399796E-4</v>
      </c>
      <c r="R1260" s="247">
        <f>_xlfn.NORM.DIST(P1260,P$752,P$753,1)</f>
        <v>2.2535030211033827E-2</v>
      </c>
      <c r="S1260" s="253">
        <f>IF(OR(R1260&lt;$T$757,R1260&gt;$T$758),Q1260,"")</f>
        <v>3.8235323058399796E-4</v>
      </c>
      <c r="T1260" s="253" t="str">
        <f>IF(AND(R1260&gt;$T$757,R1260&lt;$T$758),Q1260,"")</f>
        <v/>
      </c>
      <c r="U1260" s="253" t="str">
        <f>IF(Q1260=MAX($Q$761:$Q$2761),Q1260,"")</f>
        <v/>
      </c>
      <c r="V1260" s="253">
        <f>_xlfn.NORM.DIST(P1260,$T$753,$T$754,0)</f>
        <v>1.4429426834168291E-63</v>
      </c>
      <c r="W1260" s="253" t="str">
        <f>IF(V1260=MAX($V$761:$V$2761),Q1260,"")</f>
        <v/>
      </c>
      <c r="X1260" s="253" t="str">
        <f t="shared" si="218"/>
        <v/>
      </c>
      <c r="AB1260" s="253">
        <v>499</v>
      </c>
      <c r="AC1260" s="253">
        <f t="shared" si="234"/>
        <v>-434.39774826389879</v>
      </c>
      <c r="AD1260" s="253">
        <f t="shared" si="219"/>
        <v>2.4708900674971421E-4</v>
      </c>
      <c r="AE1260" s="253">
        <f t="shared" si="220"/>
        <v>2.2535030211033827E-2</v>
      </c>
      <c r="AF1260" s="253">
        <f>IF(OR(AE1260&lt;$T$757,AE1260&gt;$T$758),AD1260,"")</f>
        <v>2.4708900674971421E-4</v>
      </c>
      <c r="AG1260" s="253" t="str">
        <f t="shared" si="221"/>
        <v/>
      </c>
      <c r="AH1260" s="253" t="str">
        <f t="shared" si="222"/>
        <v/>
      </c>
      <c r="AI1260" s="253">
        <f t="shared" si="223"/>
        <v>1.8008255250915174E-3</v>
      </c>
      <c r="AJ1260" s="253" t="str">
        <f t="shared" si="224"/>
        <v/>
      </c>
      <c r="AK1260" s="253" t="str">
        <f t="shared" si="225"/>
        <v/>
      </c>
      <c r="AO1260" s="253">
        <v>499</v>
      </c>
      <c r="AP1260" s="253">
        <f t="shared" si="226"/>
        <v>-2560.9929293840487</v>
      </c>
      <c r="AQ1260" s="253">
        <f t="shared" si="227"/>
        <v>4.1911442597639093E-5</v>
      </c>
      <c r="AR1260" s="253">
        <f t="shared" si="228"/>
        <v>2.2535030211033827E-2</v>
      </c>
      <c r="AS1260" s="253">
        <f>IF(OR(AR1260&lt;$T$757,AR1260&gt;$T$758),AQ1260,"")</f>
        <v>4.1911442597639093E-5</v>
      </c>
      <c r="AT1260" s="253" t="str">
        <f t="shared" si="229"/>
        <v/>
      </c>
      <c r="AU1260" s="253" t="str">
        <f t="shared" si="230"/>
        <v/>
      </c>
      <c r="AV1260" s="253">
        <f t="shared" si="231"/>
        <v>0</v>
      </c>
      <c r="AW1260" s="253">
        <f t="shared" si="232"/>
        <v>4.1911442597639093E-5</v>
      </c>
      <c r="AX1260" s="253" t="str">
        <f t="shared" si="233"/>
        <v/>
      </c>
      <c r="AZ1260" s="259"/>
      <c r="BA1260" s="259">
        <f>BA1259+$BD$753</f>
        <v>3.2256000000000267</v>
      </c>
      <c r="BB1260" s="274">
        <f t="shared" si="216"/>
        <v>0.86337768269135307</v>
      </c>
      <c r="BC1260" s="259">
        <f t="shared" si="217"/>
        <v>6.3456557576291317E-4</v>
      </c>
      <c r="BD1260" s="259" t="str">
        <f t="shared" si="214"/>
        <v/>
      </c>
      <c r="BE1260" s="254" t="str">
        <f t="shared" si="215"/>
        <v/>
      </c>
    </row>
    <row r="1261" spans="1:57" ht="20.100000000000001" customHeight="1" x14ac:dyDescent="0.25">
      <c r="A1261" s="247">
        <v>500</v>
      </c>
      <c r="B1261" s="247">
        <f>$B$755+(A1261*$B$758)</f>
        <v>-4807.5334925688103</v>
      </c>
      <c r="C1261" s="247">
        <f>_xlfn.NORM.DIST($B1261,$B$752,$B$753,0)</f>
        <v>2.2460984035428552E-5</v>
      </c>
      <c r="D1261" s="247">
        <f>_xlfn.NORM.DIST($B1261,$B$752,$B$753,1)</f>
        <v>2.2750131948179191E-2</v>
      </c>
      <c r="E1261" s="247">
        <f>IF(OR(D1261&lt;$F$757,D1261&gt;$F$758),C1261,"")</f>
        <v>2.2460984035428552E-5</v>
      </c>
      <c r="F1261" s="247" t="str">
        <f>IF(AND(D1261&gt;$F$757,D1261&lt;$F$758),C1261,"")</f>
        <v/>
      </c>
      <c r="G1261" s="247" t="str">
        <f>IF(C1261=MAX($C$761:$C$2761),C1261,"")</f>
        <v/>
      </c>
      <c r="H1261" s="247">
        <f>_xlfn.NORM.DIST(B1261,$F$753,$F$754,0)</f>
        <v>0</v>
      </c>
      <c r="I1261" s="247">
        <f>IF(H1261=MAX($H$761:$H$2761),C1261,"")</f>
        <v>2.2460984035428552E-5</v>
      </c>
      <c r="J1261" s="247" t="str">
        <f>IF(I1261=MIN($I$761:$I$2761),I1261,"")</f>
        <v/>
      </c>
      <c r="K1261" s="247"/>
      <c r="L1261" s="247"/>
      <c r="M1261" s="247"/>
      <c r="N1261" s="247"/>
      <c r="O1261" s="247">
        <v>500</v>
      </c>
      <c r="P1261" s="247">
        <f>$P$755+(O1261*$P$758)</f>
        <v>-280.16153193105487</v>
      </c>
      <c r="Q1261" s="247">
        <f>_xlfn.NORM.DIST(P1261,P$752,P$753,0)</f>
        <v>3.8542740783181279E-4</v>
      </c>
      <c r="R1261" s="247">
        <f>_xlfn.NORM.DIST(P1261,P$752,P$753,1)</f>
        <v>2.2750131948179191E-2</v>
      </c>
      <c r="S1261" s="253">
        <f>IF(OR(R1261&lt;$T$757,R1261&gt;$T$758),Q1261,"")</f>
        <v>3.8542740783181279E-4</v>
      </c>
      <c r="T1261" s="253" t="str">
        <f>IF(AND(R1261&gt;$T$757,R1261&lt;$T$758),Q1261,"")</f>
        <v/>
      </c>
      <c r="U1261" s="253" t="str">
        <f>IF(Q1261=MAX($Q$761:$Q$2761),Q1261,"")</f>
        <v/>
      </c>
      <c r="V1261" s="253">
        <f>_xlfn.NORM.DIST(P1261,$T$753,$T$754,0)</f>
        <v>1.34988961443892E-63</v>
      </c>
      <c r="W1261" s="253" t="str">
        <f>IF(V1261=MAX($V$761:$V$2761),Q1261,"")</f>
        <v/>
      </c>
      <c r="X1261" s="253" t="str">
        <f t="shared" si="218"/>
        <v/>
      </c>
      <c r="AB1261" s="253">
        <v>500</v>
      </c>
      <c r="AC1261" s="253">
        <f t="shared" si="234"/>
        <v>-433.53068689011855</v>
      </c>
      <c r="AD1261" s="253">
        <f t="shared" si="219"/>
        <v>2.4907563937623845E-4</v>
      </c>
      <c r="AE1261" s="253">
        <f t="shared" si="220"/>
        <v>2.2750131948179191E-2</v>
      </c>
      <c r="AF1261" s="253">
        <f>IF(OR(AE1261&lt;$T$757,AE1261&gt;$T$758),AD1261,"")</f>
        <v>2.4907563937623845E-4</v>
      </c>
      <c r="AG1261" s="253" t="str">
        <f t="shared" si="221"/>
        <v/>
      </c>
      <c r="AH1261" s="253" t="str">
        <f t="shared" si="222"/>
        <v/>
      </c>
      <c r="AI1261" s="253">
        <f t="shared" si="223"/>
        <v>1.802314314030396E-3</v>
      </c>
      <c r="AJ1261" s="253" t="str">
        <f t="shared" si="224"/>
        <v/>
      </c>
      <c r="AK1261" s="253" t="str">
        <f t="shared" si="225"/>
        <v/>
      </c>
      <c r="AO1261" s="253">
        <v>500</v>
      </c>
      <c r="AP1261" s="253">
        <f t="shared" si="226"/>
        <v>-2555.8811670499485</v>
      </c>
      <c r="AQ1261" s="253">
        <f t="shared" si="227"/>
        <v>4.2248416874173818E-5</v>
      </c>
      <c r="AR1261" s="253">
        <f t="shared" si="228"/>
        <v>2.2750131948179191E-2</v>
      </c>
      <c r="AS1261" s="253">
        <f>IF(OR(AR1261&lt;$T$757,AR1261&gt;$T$758),AQ1261,"")</f>
        <v>4.2248416874173818E-5</v>
      </c>
      <c r="AT1261" s="253" t="str">
        <f t="shared" si="229"/>
        <v/>
      </c>
      <c r="AU1261" s="253" t="str">
        <f t="shared" si="230"/>
        <v/>
      </c>
      <c r="AV1261" s="253">
        <f t="shared" si="231"/>
        <v>0</v>
      </c>
      <c r="AW1261" s="253">
        <f t="shared" si="232"/>
        <v>4.2248416874173818E-5</v>
      </c>
      <c r="AX1261" s="253" t="str">
        <f t="shared" si="233"/>
        <v/>
      </c>
      <c r="AZ1261" s="259"/>
      <c r="BA1261" s="259">
        <f>BA1260+$BD$753</f>
        <v>3.2320000000000269</v>
      </c>
      <c r="BB1261" s="274">
        <f t="shared" si="216"/>
        <v>0.86274311711559015</v>
      </c>
      <c r="BC1261" s="259">
        <f t="shared" si="217"/>
        <v>6.3567735360525734E-4</v>
      </c>
      <c r="BD1261" s="259" t="str">
        <f t="shared" si="214"/>
        <v/>
      </c>
      <c r="BE1261" s="254" t="str">
        <f t="shared" si="215"/>
        <v/>
      </c>
    </row>
    <row r="1262" spans="1:57" ht="20.100000000000001" customHeight="1" x14ac:dyDescent="0.25">
      <c r="A1262" s="247">
        <v>501</v>
      </c>
      <c r="B1262" s="247">
        <f>$B$755+(A1262*$B$758)</f>
        <v>-4797.9184255836726</v>
      </c>
      <c r="C1262" s="247">
        <f>_xlfn.NORM.DIST($B1262,$B$752,$B$753,0)</f>
        <v>2.2641211449295121E-5</v>
      </c>
      <c r="D1262" s="247">
        <f>_xlfn.NORM.DIST($B1262,$B$752,$B$753,1)</f>
        <v>2.2966961398556605E-2</v>
      </c>
      <c r="E1262" s="247">
        <f>IF(OR(D1262&lt;$F$757,D1262&gt;$F$758),C1262,"")</f>
        <v>2.2641211449295121E-5</v>
      </c>
      <c r="F1262" s="247" t="str">
        <f>IF(AND(D1262&gt;$F$757,D1262&lt;$F$758),C1262,"")</f>
        <v/>
      </c>
      <c r="G1262" s="247" t="str">
        <f>IF(C1262=MAX($C$761:$C$2761),C1262,"")</f>
        <v/>
      </c>
      <c r="H1262" s="247">
        <f>_xlfn.NORM.DIST(B1262,$F$753,$F$754,0)</f>
        <v>0</v>
      </c>
      <c r="I1262" s="247">
        <f>IF(H1262=MAX($H$761:$H$2761),C1262,"")</f>
        <v>2.2641211449295121E-5</v>
      </c>
      <c r="J1262" s="247" t="str">
        <f>IF(I1262=MIN($I$761:$I$2761),I1262,"")</f>
        <v/>
      </c>
      <c r="K1262" s="247"/>
      <c r="L1262" s="247"/>
      <c r="M1262" s="247"/>
      <c r="N1262" s="247"/>
      <c r="O1262" s="247">
        <v>501</v>
      </c>
      <c r="P1262" s="247">
        <f>$P$755+(O1262*$P$758)</f>
        <v>-279.60120886719278</v>
      </c>
      <c r="Q1262" s="247">
        <f>_xlfn.NORM.DIST(P1262,P$752,P$753,0)</f>
        <v>3.8852008555409099E-4</v>
      </c>
      <c r="R1262" s="247">
        <f>_xlfn.NORM.DIST(P1262,P$752,P$753,1)</f>
        <v>2.2966961398556578E-2</v>
      </c>
      <c r="S1262" s="253">
        <f>IF(OR(R1262&lt;$T$757,R1262&gt;$T$758),Q1262,"")</f>
        <v>3.8852008555409099E-4</v>
      </c>
      <c r="T1262" s="253" t="str">
        <f>IF(AND(R1262&gt;$T$757,R1262&lt;$T$758),Q1262,"")</f>
        <v/>
      </c>
      <c r="U1262" s="253" t="str">
        <f>IF(Q1262=MAX($Q$761:$Q$2761),Q1262,"")</f>
        <v/>
      </c>
      <c r="V1262" s="253">
        <f>_xlfn.NORM.DIST(P1262,$T$753,$T$754,0)</f>
        <v>1.2628171840180458E-63</v>
      </c>
      <c r="W1262" s="253" t="str">
        <f>IF(V1262=MAX($V$761:$V$2761),Q1262,"")</f>
        <v/>
      </c>
      <c r="X1262" s="253" t="str">
        <f t="shared" si="218"/>
        <v/>
      </c>
      <c r="AB1262" s="253">
        <v>501</v>
      </c>
      <c r="AC1262" s="253">
        <f t="shared" si="234"/>
        <v>-432.6636255163383</v>
      </c>
      <c r="AD1262" s="253">
        <f t="shared" si="219"/>
        <v>2.5107422760688473E-4</v>
      </c>
      <c r="AE1262" s="253">
        <f t="shared" si="220"/>
        <v>2.2966961398556605E-2</v>
      </c>
      <c r="AF1262" s="253">
        <f>IF(OR(AE1262&lt;$T$757,AE1262&gt;$T$758),AD1262,"")</f>
        <v>2.5107422760688473E-4</v>
      </c>
      <c r="AG1262" s="253" t="str">
        <f t="shared" si="221"/>
        <v/>
      </c>
      <c r="AH1262" s="253" t="str">
        <f t="shared" si="222"/>
        <v/>
      </c>
      <c r="AI1262" s="253">
        <f t="shared" si="223"/>
        <v>1.8037754731510594E-3</v>
      </c>
      <c r="AJ1262" s="253" t="str">
        <f t="shared" si="224"/>
        <v/>
      </c>
      <c r="AK1262" s="253" t="str">
        <f t="shared" si="225"/>
        <v/>
      </c>
      <c r="AO1262" s="253">
        <v>501</v>
      </c>
      <c r="AP1262" s="253">
        <f t="shared" si="226"/>
        <v>-2550.7694047158489</v>
      </c>
      <c r="AQ1262" s="253">
        <f t="shared" si="227"/>
        <v>4.2587419070211981E-5</v>
      </c>
      <c r="AR1262" s="253">
        <f t="shared" si="228"/>
        <v>2.2966961398556578E-2</v>
      </c>
      <c r="AS1262" s="253">
        <f>IF(OR(AR1262&lt;$T$757,AR1262&gt;$T$758),AQ1262,"")</f>
        <v>4.2587419070211981E-5</v>
      </c>
      <c r="AT1262" s="253" t="str">
        <f t="shared" si="229"/>
        <v/>
      </c>
      <c r="AU1262" s="253" t="str">
        <f t="shared" si="230"/>
        <v/>
      </c>
      <c r="AV1262" s="253">
        <f t="shared" si="231"/>
        <v>0</v>
      </c>
      <c r="AW1262" s="253">
        <f t="shared" si="232"/>
        <v>4.2587419070211981E-5</v>
      </c>
      <c r="AX1262" s="253" t="str">
        <f t="shared" si="233"/>
        <v/>
      </c>
      <c r="AZ1262" s="259"/>
      <c r="BA1262" s="259">
        <f>BA1261+$BD$753</f>
        <v>3.238400000000027</v>
      </c>
      <c r="BB1262" s="274">
        <f t="shared" si="216"/>
        <v>0.8621074397619849</v>
      </c>
      <c r="BC1262" s="259">
        <f t="shared" si="217"/>
        <v>6.3678484924178935E-4</v>
      </c>
      <c r="BD1262" s="259" t="str">
        <f t="shared" si="214"/>
        <v/>
      </c>
      <c r="BE1262" s="254" t="str">
        <f t="shared" si="215"/>
        <v/>
      </c>
    </row>
    <row r="1263" spans="1:57" ht="20.100000000000001" customHeight="1" x14ac:dyDescent="0.25">
      <c r="A1263" s="248">
        <v>502</v>
      </c>
      <c r="B1263" s="247">
        <f>$B$755+(A1263*$B$758)</f>
        <v>-4788.3033585985349</v>
      </c>
      <c r="C1263" s="247">
        <f>_xlfn.NORM.DIST($B1263,$B$752,$B$753,0)</f>
        <v>2.2822519848526889E-5</v>
      </c>
      <c r="D1263" s="247">
        <f>_xlfn.NORM.DIST($B1263,$B$752,$B$753,1)</f>
        <v>2.3185528942183821E-2</v>
      </c>
      <c r="E1263" s="247">
        <f>IF(OR(D1263&lt;$F$757,D1263&gt;$F$758),C1263,"")</f>
        <v>2.2822519848526889E-5</v>
      </c>
      <c r="F1263" s="247" t="str">
        <f>IF(AND(D1263&gt;$F$757,D1263&lt;$F$758),C1263,"")</f>
        <v/>
      </c>
      <c r="G1263" s="247" t="str">
        <f>IF(C1263=MAX($C$761:$C$2761),C1263,"")</f>
        <v/>
      </c>
      <c r="H1263" s="247">
        <f>_xlfn.NORM.DIST(B1263,$F$753,$F$754,0)</f>
        <v>0</v>
      </c>
      <c r="I1263" s="247">
        <f>IF(H1263=MAX($H$761:$H$2761),C1263,"")</f>
        <v>2.2822519848526889E-5</v>
      </c>
      <c r="J1263" s="247" t="str">
        <f>IF(I1263=MIN($I$761:$I$2761),I1263,"")</f>
        <v/>
      </c>
      <c r="K1263" s="247"/>
      <c r="L1263" s="247"/>
      <c r="M1263" s="247"/>
      <c r="N1263" s="247"/>
      <c r="O1263" s="248">
        <v>502</v>
      </c>
      <c r="P1263" s="247">
        <f>$P$755+(O1263*$P$758)</f>
        <v>-279.04088580333064</v>
      </c>
      <c r="Q1263" s="247">
        <f>_xlfn.NORM.DIST(P1263,P$752,P$753,0)</f>
        <v>3.9163131283709052E-4</v>
      </c>
      <c r="R1263" s="247">
        <f>_xlfn.NORM.DIST(P1263,P$752,P$753,1)</f>
        <v>2.3185528942183821E-2</v>
      </c>
      <c r="S1263" s="253">
        <f>IF(OR(R1263&lt;$T$757,R1263&gt;$T$758),Q1263,"")</f>
        <v>3.9163131283709052E-4</v>
      </c>
      <c r="T1263" s="253" t="str">
        <f>IF(AND(R1263&gt;$T$757,R1263&lt;$T$758),Q1263,"")</f>
        <v/>
      </c>
      <c r="U1263" s="253" t="str">
        <f>IF(Q1263=MAX($Q$761:$Q$2761),Q1263,"")</f>
        <v/>
      </c>
      <c r="V1263" s="253">
        <f>_xlfn.NORM.DIST(P1263,$T$753,$T$754,0)</f>
        <v>1.181342317239992E-63</v>
      </c>
      <c r="W1263" s="253" t="str">
        <f>IF(V1263=MAX($V$761:$V$2761),Q1263,"")</f>
        <v/>
      </c>
      <c r="X1263" s="253" t="str">
        <f t="shared" si="218"/>
        <v/>
      </c>
      <c r="AB1263" s="259">
        <v>502</v>
      </c>
      <c r="AC1263" s="253">
        <f t="shared" si="234"/>
        <v>-431.79656414255811</v>
      </c>
      <c r="AD1263" s="253">
        <f t="shared" si="219"/>
        <v>2.530848031627776E-4</v>
      </c>
      <c r="AE1263" s="253">
        <f t="shared" si="220"/>
        <v>2.3185528942183811E-2</v>
      </c>
      <c r="AF1263" s="253">
        <f>IF(OR(AE1263&lt;$T$757,AE1263&gt;$T$758),AD1263,"")</f>
        <v>2.530848031627776E-4</v>
      </c>
      <c r="AG1263" s="253" t="str">
        <f t="shared" si="221"/>
        <v/>
      </c>
      <c r="AH1263" s="253" t="str">
        <f t="shared" si="222"/>
        <v/>
      </c>
      <c r="AI1263" s="253">
        <f t="shared" si="223"/>
        <v>1.8052089332779922E-3</v>
      </c>
      <c r="AJ1263" s="253" t="str">
        <f t="shared" si="224"/>
        <v/>
      </c>
      <c r="AK1263" s="253" t="str">
        <f t="shared" si="225"/>
        <v/>
      </c>
      <c r="AO1263" s="259">
        <v>502</v>
      </c>
      <c r="AP1263" s="253">
        <f t="shared" si="226"/>
        <v>-2545.6576423817487</v>
      </c>
      <c r="AQ1263" s="253">
        <f t="shared" si="227"/>
        <v>4.2928454566317184E-5</v>
      </c>
      <c r="AR1263" s="253">
        <f t="shared" si="228"/>
        <v>2.3185528942183821E-2</v>
      </c>
      <c r="AS1263" s="253">
        <f>IF(OR(AR1263&lt;$T$757,AR1263&gt;$T$758),AQ1263,"")</f>
        <v>4.2928454566317184E-5</v>
      </c>
      <c r="AT1263" s="253" t="str">
        <f t="shared" si="229"/>
        <v/>
      </c>
      <c r="AU1263" s="253" t="str">
        <f t="shared" si="230"/>
        <v/>
      </c>
      <c r="AV1263" s="253">
        <f t="shared" si="231"/>
        <v>0</v>
      </c>
      <c r="AW1263" s="253">
        <f t="shared" si="232"/>
        <v>4.2928454566317184E-5</v>
      </c>
      <c r="AX1263" s="253" t="str">
        <f t="shared" si="233"/>
        <v/>
      </c>
      <c r="AZ1263" s="259"/>
      <c r="BA1263" s="259">
        <f>BA1262+$BD$753</f>
        <v>3.2448000000000272</v>
      </c>
      <c r="BB1263" s="274">
        <f t="shared" si="216"/>
        <v>0.86147065491274311</v>
      </c>
      <c r="BC1263" s="259">
        <f t="shared" si="217"/>
        <v>6.3788805814080085E-4</v>
      </c>
      <c r="BD1263" s="259" t="str">
        <f t="shared" si="214"/>
        <v/>
      </c>
      <c r="BE1263" s="254" t="str">
        <f t="shared" si="215"/>
        <v/>
      </c>
    </row>
    <row r="1264" spans="1:57" ht="20.100000000000001" customHeight="1" x14ac:dyDescent="0.25">
      <c r="A1264" s="247">
        <v>503</v>
      </c>
      <c r="B1264" s="247">
        <f>$B$755+(A1264*$B$758)</f>
        <v>-4778.6882916133973</v>
      </c>
      <c r="C1264" s="247">
        <f>_xlfn.NORM.DIST($B1264,$B$752,$B$753,0)</f>
        <v>2.3004912064486478E-5</v>
      </c>
      <c r="D1264" s="247">
        <f>_xlfn.NORM.DIST($B1264,$B$752,$B$753,1)</f>
        <v>2.3405844986443006E-2</v>
      </c>
      <c r="E1264" s="247">
        <f>IF(OR(D1264&lt;$F$757,D1264&gt;$F$758),C1264,"")</f>
        <v>2.3004912064486478E-5</v>
      </c>
      <c r="F1264" s="247" t="str">
        <f>IF(AND(D1264&gt;$F$757,D1264&lt;$F$758),C1264,"")</f>
        <v/>
      </c>
      <c r="G1264" s="247" t="str">
        <f>IF(C1264=MAX($C$761:$C$2761),C1264,"")</f>
        <v/>
      </c>
      <c r="H1264" s="247">
        <f>_xlfn.NORM.DIST(B1264,$F$753,$F$754,0)</f>
        <v>0</v>
      </c>
      <c r="I1264" s="247">
        <f>IF(H1264=MAX($H$761:$H$2761),C1264,"")</f>
        <v>2.3004912064486478E-5</v>
      </c>
      <c r="J1264" s="247" t="str">
        <f>IF(I1264=MIN($I$761:$I$2761),I1264,"")</f>
        <v/>
      </c>
      <c r="K1264" s="247"/>
      <c r="L1264" s="247"/>
      <c r="M1264" s="247"/>
      <c r="N1264" s="247"/>
      <c r="O1264" s="247">
        <v>503</v>
      </c>
      <c r="P1264" s="247">
        <f>$P$755+(O1264*$P$758)</f>
        <v>-278.48056273946855</v>
      </c>
      <c r="Q1264" s="247">
        <f>_xlfn.NORM.DIST(P1264,P$752,P$753,0)</f>
        <v>3.9476113826660491E-4</v>
      </c>
      <c r="R1264" s="247">
        <f>_xlfn.NORM.DIST(P1264,P$752,P$753,1)</f>
        <v>2.3405844986442985E-2</v>
      </c>
      <c r="S1264" s="253">
        <f>IF(OR(R1264&lt;$T$757,R1264&gt;$T$758),Q1264,"")</f>
        <v>3.9476113826660491E-4</v>
      </c>
      <c r="T1264" s="253" t="str">
        <f>IF(AND(R1264&gt;$T$757,R1264&lt;$T$758),Q1264,"")</f>
        <v/>
      </c>
      <c r="U1264" s="253" t="str">
        <f>IF(Q1264=MAX($Q$761:$Q$2761),Q1264,"")</f>
        <v/>
      </c>
      <c r="V1264" s="253">
        <f>_xlfn.NORM.DIST(P1264,$T$753,$T$754,0)</f>
        <v>1.1051063916674516E-63</v>
      </c>
      <c r="W1264" s="253" t="str">
        <f>IF(V1264=MAX($V$761:$V$2761),Q1264,"")</f>
        <v/>
      </c>
      <c r="X1264" s="253" t="str">
        <f t="shared" si="218"/>
        <v/>
      </c>
      <c r="AB1264" s="253">
        <v>503</v>
      </c>
      <c r="AC1264" s="253">
        <f t="shared" si="234"/>
        <v>-430.92950276877787</v>
      </c>
      <c r="AD1264" s="253">
        <f t="shared" si="219"/>
        <v>2.5510739744162694E-4</v>
      </c>
      <c r="AE1264" s="253">
        <f t="shared" si="220"/>
        <v>2.3405844986442985E-2</v>
      </c>
      <c r="AF1264" s="253">
        <f>IF(OR(AE1264&lt;$T$757,AE1264&gt;$T$758),AD1264,"")</f>
        <v>2.5510739744162694E-4</v>
      </c>
      <c r="AG1264" s="253" t="str">
        <f t="shared" si="221"/>
        <v/>
      </c>
      <c r="AH1264" s="253" t="str">
        <f t="shared" si="222"/>
        <v/>
      </c>
      <c r="AI1264" s="253">
        <f t="shared" si="223"/>
        <v>1.8066146265102237E-3</v>
      </c>
      <c r="AJ1264" s="253" t="str">
        <f t="shared" si="224"/>
        <v/>
      </c>
      <c r="AK1264" s="253" t="str">
        <f t="shared" si="225"/>
        <v/>
      </c>
      <c r="AO1264" s="253">
        <v>503</v>
      </c>
      <c r="AP1264" s="253">
        <f t="shared" si="226"/>
        <v>-2540.545880047649</v>
      </c>
      <c r="AQ1264" s="253">
        <f t="shared" si="227"/>
        <v>4.3271528688194934E-5</v>
      </c>
      <c r="AR1264" s="253">
        <f t="shared" si="228"/>
        <v>2.3405844986442985E-2</v>
      </c>
      <c r="AS1264" s="253">
        <f>IF(OR(AR1264&lt;$T$757,AR1264&gt;$T$758),AQ1264,"")</f>
        <v>4.3271528688194934E-5</v>
      </c>
      <c r="AT1264" s="253" t="str">
        <f t="shared" si="229"/>
        <v/>
      </c>
      <c r="AU1264" s="253" t="str">
        <f t="shared" si="230"/>
        <v/>
      </c>
      <c r="AV1264" s="253">
        <f t="shared" si="231"/>
        <v>0</v>
      </c>
      <c r="AW1264" s="253">
        <f t="shared" si="232"/>
        <v>4.3271528688194934E-5</v>
      </c>
      <c r="AX1264" s="253" t="str">
        <f t="shared" si="233"/>
        <v/>
      </c>
      <c r="AZ1264" s="259"/>
      <c r="BA1264" s="259">
        <f>BA1263+$BD$753</f>
        <v>3.2512000000000274</v>
      </c>
      <c r="BB1264" s="274">
        <f t="shared" si="216"/>
        <v>0.8608327668546023</v>
      </c>
      <c r="BC1264" s="259">
        <f t="shared" si="217"/>
        <v>6.3898697587172482E-4</v>
      </c>
      <c r="BD1264" s="259" t="str">
        <f t="shared" si="214"/>
        <v/>
      </c>
      <c r="BE1264" s="254" t="str">
        <f t="shared" si="215"/>
        <v/>
      </c>
    </row>
    <row r="1265" spans="1:57" ht="20.100000000000001" customHeight="1" x14ac:dyDescent="0.25">
      <c r="A1265" s="247">
        <v>504</v>
      </c>
      <c r="B1265" s="247">
        <f>$B$755+(A1265*$B$758)</f>
        <v>-4769.0732246282605</v>
      </c>
      <c r="C1265" s="247">
        <f>_xlfn.NORM.DIST($B1265,$B$752,$B$753,0)</f>
        <v>2.3188390898956303E-5</v>
      </c>
      <c r="D1265" s="247">
        <f>_xlfn.NORM.DIST($B1265,$B$752,$B$753,1)</f>
        <v>2.3627919965798095E-2</v>
      </c>
      <c r="E1265" s="247">
        <f>IF(OR(D1265&lt;$F$757,D1265&gt;$F$758),C1265,"")</f>
        <v>2.3188390898956303E-5</v>
      </c>
      <c r="F1265" s="247" t="str">
        <f>IF(AND(D1265&gt;$F$757,D1265&lt;$F$758),C1265,"")</f>
        <v/>
      </c>
      <c r="G1265" s="247" t="str">
        <f>IF(C1265=MAX($C$761:$C$2761),C1265,"")</f>
        <v/>
      </c>
      <c r="H1265" s="247">
        <f>_xlfn.NORM.DIST(B1265,$F$753,$F$754,0)</f>
        <v>0</v>
      </c>
      <c r="I1265" s="247">
        <f>IF(H1265=MAX($H$761:$H$2761),C1265,"")</f>
        <v>2.3188390898956303E-5</v>
      </c>
      <c r="J1265" s="247" t="str">
        <f>IF(I1265=MIN($I$761:$I$2761),I1265,"")</f>
        <v/>
      </c>
      <c r="K1265" s="247"/>
      <c r="L1265" s="247"/>
      <c r="M1265" s="247"/>
      <c r="N1265" s="247"/>
      <c r="O1265" s="247">
        <v>504</v>
      </c>
      <c r="P1265" s="247">
        <f>$P$755+(O1265*$P$758)</f>
        <v>-277.92023967560641</v>
      </c>
      <c r="Q1265" s="247">
        <f>_xlfn.NORM.DIST(P1265,P$752,P$753,0)</f>
        <v>3.9790960992083742E-4</v>
      </c>
      <c r="R1265" s="247">
        <f>_xlfn.NORM.DIST(P1265,P$752,P$753,1)</f>
        <v>2.3627919965798109E-2</v>
      </c>
      <c r="S1265" s="253">
        <f>IF(OR(R1265&lt;$T$757,R1265&gt;$T$758),Q1265,"")</f>
        <v>3.9790960992083742E-4</v>
      </c>
      <c r="T1265" s="253" t="str">
        <f>IF(AND(R1265&gt;$T$757,R1265&lt;$T$758),Q1265,"")</f>
        <v/>
      </c>
      <c r="U1265" s="253" t="str">
        <f>IF(Q1265=MAX($Q$761:$Q$2761),Q1265,"")</f>
        <v/>
      </c>
      <c r="V1265" s="253">
        <f>_xlfn.NORM.DIST(P1265,$T$753,$T$754,0)</f>
        <v>1.033773681917751E-63</v>
      </c>
      <c r="W1265" s="253" t="str">
        <f>IF(V1265=MAX($V$761:$V$2761),Q1265,"")</f>
        <v/>
      </c>
      <c r="X1265" s="253" t="str">
        <f t="shared" si="218"/>
        <v/>
      </c>
      <c r="AB1265" s="253">
        <v>504</v>
      </c>
      <c r="AC1265" s="253">
        <f t="shared" si="234"/>
        <v>-430.06244139499762</v>
      </c>
      <c r="AD1265" s="253">
        <f t="shared" si="219"/>
        <v>2.5714204151311979E-4</v>
      </c>
      <c r="AE1265" s="253">
        <f t="shared" si="220"/>
        <v>2.3627919965798095E-2</v>
      </c>
      <c r="AF1265" s="253">
        <f>IF(OR(AE1265&lt;$T$757,AE1265&gt;$T$758),AD1265,"")</f>
        <v>2.5714204151311979E-4</v>
      </c>
      <c r="AG1265" s="253" t="str">
        <f t="shared" si="221"/>
        <v/>
      </c>
      <c r="AH1265" s="253" t="str">
        <f t="shared" si="222"/>
        <v/>
      </c>
      <c r="AI1265" s="253">
        <f t="shared" si="223"/>
        <v>1.8079924862266891E-3</v>
      </c>
      <c r="AJ1265" s="253" t="str">
        <f t="shared" si="224"/>
        <v/>
      </c>
      <c r="AK1265" s="253" t="str">
        <f t="shared" si="225"/>
        <v/>
      </c>
      <c r="AO1265" s="253">
        <v>504</v>
      </c>
      <c r="AP1265" s="253">
        <f t="shared" si="226"/>
        <v>-2535.4341177135493</v>
      </c>
      <c r="AQ1265" s="253">
        <f t="shared" si="227"/>
        <v>4.3616646705911428E-5</v>
      </c>
      <c r="AR1265" s="253">
        <f t="shared" si="228"/>
        <v>2.3627919965798095E-2</v>
      </c>
      <c r="AS1265" s="253">
        <f>IF(OR(AR1265&lt;$T$757,AR1265&gt;$T$758),AQ1265,"")</f>
        <v>4.3616646705911428E-5</v>
      </c>
      <c r="AT1265" s="253" t="str">
        <f t="shared" si="229"/>
        <v/>
      </c>
      <c r="AU1265" s="253" t="str">
        <f t="shared" si="230"/>
        <v/>
      </c>
      <c r="AV1265" s="253">
        <f t="shared" si="231"/>
        <v>0</v>
      </c>
      <c r="AW1265" s="253">
        <f t="shared" si="232"/>
        <v>4.3616646705911428E-5</v>
      </c>
      <c r="AX1265" s="253" t="str">
        <f t="shared" si="233"/>
        <v/>
      </c>
      <c r="AZ1265" s="259"/>
      <c r="BA1265" s="259">
        <f>BA1264+$BD$753</f>
        <v>3.2576000000000276</v>
      </c>
      <c r="BB1265" s="274">
        <f t="shared" si="216"/>
        <v>0.86019377987873058</v>
      </c>
      <c r="BC1265" s="259">
        <f t="shared" si="217"/>
        <v>6.4008159810191589E-4</v>
      </c>
      <c r="BD1265" s="259" t="str">
        <f t="shared" si="214"/>
        <v/>
      </c>
      <c r="BE1265" s="254" t="str">
        <f t="shared" si="215"/>
        <v/>
      </c>
    </row>
    <row r="1266" spans="1:57" ht="20.100000000000001" customHeight="1" x14ac:dyDescent="0.25">
      <c r="A1266" s="247">
        <v>505</v>
      </c>
      <c r="B1266" s="247">
        <f>$B$755+(A1266*$B$758)</f>
        <v>-4759.4581576431228</v>
      </c>
      <c r="C1266" s="247">
        <f>_xlfn.NORM.DIST($B1266,$B$752,$B$753,0)</f>
        <v>2.3372959123722158E-5</v>
      </c>
      <c r="D1266" s="247">
        <f>_xlfn.NORM.DIST($B1266,$B$752,$B$753,1)</f>
        <v>2.3851764341508493E-2</v>
      </c>
      <c r="E1266" s="247">
        <f>IF(OR(D1266&lt;$F$757,D1266&gt;$F$758),C1266,"")</f>
        <v>2.3372959123722158E-5</v>
      </c>
      <c r="F1266" s="247" t="str">
        <f>IF(AND(D1266&gt;$F$757,D1266&lt;$F$758),C1266,"")</f>
        <v/>
      </c>
      <c r="G1266" s="247" t="str">
        <f>IF(C1266=MAX($C$761:$C$2761),C1266,"")</f>
        <v/>
      </c>
      <c r="H1266" s="247">
        <f>_xlfn.NORM.DIST(B1266,$F$753,$F$754,0)</f>
        <v>0</v>
      </c>
      <c r="I1266" s="247">
        <f>IF(H1266=MAX($H$761:$H$2761),C1266,"")</f>
        <v>2.3372959123722158E-5</v>
      </c>
      <c r="J1266" s="247" t="str">
        <f>IF(I1266=MIN($I$761:$I$2761),I1266,"")</f>
        <v/>
      </c>
      <c r="K1266" s="247"/>
      <c r="L1266" s="247"/>
      <c r="M1266" s="247"/>
      <c r="N1266" s="247"/>
      <c r="O1266" s="247">
        <v>505</v>
      </c>
      <c r="P1266" s="247">
        <f>$P$755+(O1266*$P$758)</f>
        <v>-277.35991661174432</v>
      </c>
      <c r="Q1266" s="247">
        <f>_xlfn.NORM.DIST(P1266,P$752,P$753,0)</f>
        <v>4.0107677536325152E-4</v>
      </c>
      <c r="R1266" s="247">
        <f>_xlfn.NORM.DIST(P1266,P$752,P$753,1)</f>
        <v>2.3851764341508513E-2</v>
      </c>
      <c r="S1266" s="253">
        <f>IF(OR(R1266&lt;$T$757,R1266&gt;$T$758),Q1266,"")</f>
        <v>4.0107677536325152E-4</v>
      </c>
      <c r="T1266" s="253" t="str">
        <f>IF(AND(R1266&gt;$T$757,R1266&lt;$T$758),Q1266,"")</f>
        <v/>
      </c>
      <c r="U1266" s="253" t="str">
        <f>IF(Q1266=MAX($Q$761:$Q$2761),Q1266,"")</f>
        <v/>
      </c>
      <c r="V1266" s="253">
        <f>_xlfn.NORM.DIST(P1266,$T$753,$T$754,0)</f>
        <v>9.6702990283286175E-64</v>
      </c>
      <c r="W1266" s="253" t="str">
        <f>IF(V1266=MAX($V$761:$V$2761),Q1266,"")</f>
        <v/>
      </c>
      <c r="X1266" s="253" t="str">
        <f t="shared" si="218"/>
        <v/>
      </c>
      <c r="AB1266" s="253">
        <v>505</v>
      </c>
      <c r="AC1266" s="253">
        <f t="shared" si="234"/>
        <v>-429.19538002121737</v>
      </c>
      <c r="AD1266" s="253">
        <f t="shared" si="219"/>
        <v>2.5918876611430306E-4</v>
      </c>
      <c r="AE1266" s="253">
        <f t="shared" si="220"/>
        <v>2.3851764341508513E-2</v>
      </c>
      <c r="AF1266" s="253">
        <f>IF(OR(AE1266&lt;$T$757,AE1266&gt;$T$758),AD1266,"")</f>
        <v>2.5918876611430306E-4</v>
      </c>
      <c r="AG1266" s="253" t="str">
        <f t="shared" si="221"/>
        <v/>
      </c>
      <c r="AH1266" s="253" t="str">
        <f t="shared" si="222"/>
        <v/>
      </c>
      <c r="AI1266" s="253">
        <f t="shared" si="223"/>
        <v>1.8093424470914921E-3</v>
      </c>
      <c r="AJ1266" s="253" t="str">
        <f t="shared" si="224"/>
        <v/>
      </c>
      <c r="AK1266" s="253" t="str">
        <f t="shared" si="225"/>
        <v/>
      </c>
      <c r="AO1266" s="253">
        <v>505</v>
      </c>
      <c r="AP1266" s="253">
        <f t="shared" si="226"/>
        <v>-2530.3223553794492</v>
      </c>
      <c r="AQ1266" s="253">
        <f t="shared" si="227"/>
        <v>4.3963813833110094E-5</v>
      </c>
      <c r="AR1266" s="253">
        <f t="shared" si="228"/>
        <v>2.3851764341508513E-2</v>
      </c>
      <c r="AS1266" s="253">
        <f>IF(OR(AR1266&lt;$T$757,AR1266&gt;$T$758),AQ1266,"")</f>
        <v>4.3963813833110094E-5</v>
      </c>
      <c r="AT1266" s="253" t="str">
        <f t="shared" si="229"/>
        <v/>
      </c>
      <c r="AU1266" s="253" t="str">
        <f t="shared" si="230"/>
        <v/>
      </c>
      <c r="AV1266" s="253">
        <f t="shared" si="231"/>
        <v>0</v>
      </c>
      <c r="AW1266" s="253">
        <f t="shared" si="232"/>
        <v>4.3963813833110094E-5</v>
      </c>
      <c r="AX1266" s="253" t="str">
        <f t="shared" si="233"/>
        <v/>
      </c>
      <c r="AZ1266" s="259"/>
      <c r="BA1266" s="259">
        <f>BA1265+$BD$753</f>
        <v>3.2640000000000278</v>
      </c>
      <c r="BB1266" s="274">
        <f t="shared" si="216"/>
        <v>0.85955369828062866</v>
      </c>
      <c r="BC1266" s="259">
        <f t="shared" si="217"/>
        <v>6.4117192059953698E-4</v>
      </c>
      <c r="BD1266" s="259" t="str">
        <f t="shared" si="214"/>
        <v/>
      </c>
      <c r="BE1266" s="254" t="str">
        <f t="shared" si="215"/>
        <v/>
      </c>
    </row>
    <row r="1267" spans="1:57" ht="20.100000000000001" customHeight="1" x14ac:dyDescent="0.25">
      <c r="A1267" s="247">
        <v>506</v>
      </c>
      <c r="B1267" s="247">
        <f>$B$755+(A1267*$B$758)</f>
        <v>-4749.8430906579852</v>
      </c>
      <c r="C1267" s="247">
        <f>_xlfn.NORM.DIST($B1267,$B$752,$B$753,0)</f>
        <v>2.355861948015588E-5</v>
      </c>
      <c r="D1267" s="247">
        <f>_xlfn.NORM.DIST($B1267,$B$752,$B$753,1)</f>
        <v>2.4077388601338717E-2</v>
      </c>
      <c r="E1267" s="247">
        <f>IF(OR(D1267&lt;$F$757,D1267&gt;$F$758),C1267,"")</f>
        <v>2.355861948015588E-5</v>
      </c>
      <c r="F1267" s="247" t="str">
        <f>IF(AND(D1267&gt;$F$757,D1267&lt;$F$758),C1267,"")</f>
        <v/>
      </c>
      <c r="G1267" s="247" t="str">
        <f>IF(C1267=MAX($C$761:$C$2761),C1267,"")</f>
        <v/>
      </c>
      <c r="H1267" s="247">
        <f>_xlfn.NORM.DIST(B1267,$F$753,$F$754,0)</f>
        <v>0</v>
      </c>
      <c r="I1267" s="247">
        <f>IF(H1267=MAX($H$761:$H$2761),C1267,"")</f>
        <v>2.355861948015588E-5</v>
      </c>
      <c r="J1267" s="247" t="str">
        <f>IF(I1267=MIN($I$761:$I$2761),I1267,"")</f>
        <v/>
      </c>
      <c r="K1267" s="247"/>
      <c r="L1267" s="247"/>
      <c r="M1267" s="247"/>
      <c r="N1267" s="247"/>
      <c r="O1267" s="247">
        <v>506</v>
      </c>
      <c r="P1267" s="247">
        <f>$P$755+(O1267*$P$758)</f>
        <v>-276.79959354788224</v>
      </c>
      <c r="Q1267" s="247">
        <f>_xlfn.NORM.DIST(P1267,P$752,P$753,0)</f>
        <v>4.0426268163541224E-4</v>
      </c>
      <c r="R1267" s="247">
        <f>_xlfn.NORM.DIST(P1267,P$752,P$753,1)</f>
        <v>2.4077388601338717E-2</v>
      </c>
      <c r="S1267" s="253">
        <f>IF(OR(R1267&lt;$T$757,R1267&gt;$T$758),Q1267,"")</f>
        <v>4.0426268163541224E-4</v>
      </c>
      <c r="T1267" s="253" t="str">
        <f>IF(AND(R1267&gt;$T$757,R1267&lt;$T$758),Q1267,"")</f>
        <v/>
      </c>
      <c r="U1267" s="253" t="str">
        <f>IF(Q1267=MAX($Q$761:$Q$2761),Q1267,"")</f>
        <v/>
      </c>
      <c r="V1267" s="253">
        <f>_xlfn.NORM.DIST(P1267,$T$753,$T$754,0)</f>
        <v>9.0458084501484113E-64</v>
      </c>
      <c r="W1267" s="253" t="str">
        <f>IF(V1267=MAX($V$761:$V$2761),Q1267,"")</f>
        <v/>
      </c>
      <c r="X1267" s="253" t="str">
        <f t="shared" si="218"/>
        <v/>
      </c>
      <c r="AB1267" s="253">
        <v>506</v>
      </c>
      <c r="AC1267" s="253">
        <f t="shared" si="234"/>
        <v>-428.32831864743713</v>
      </c>
      <c r="AD1267" s="253">
        <f t="shared" si="219"/>
        <v>2.6124760164495514E-4</v>
      </c>
      <c r="AE1267" s="253">
        <f t="shared" si="220"/>
        <v>2.4077388601338717E-2</v>
      </c>
      <c r="AF1267" s="253">
        <f>IF(OR(AE1267&lt;$T$757,AE1267&gt;$T$758),AD1267,"")</f>
        <v>2.6124760164495514E-4</v>
      </c>
      <c r="AG1267" s="253" t="str">
        <f t="shared" si="221"/>
        <v/>
      </c>
      <c r="AH1267" s="253" t="str">
        <f t="shared" si="222"/>
        <v/>
      </c>
      <c r="AI1267" s="253">
        <f t="shared" si="223"/>
        <v>1.810664445059066E-3</v>
      </c>
      <c r="AJ1267" s="253" t="str">
        <f t="shared" si="224"/>
        <v/>
      </c>
      <c r="AK1267" s="253" t="str">
        <f t="shared" si="225"/>
        <v/>
      </c>
      <c r="AO1267" s="253">
        <v>506</v>
      </c>
      <c r="AP1267" s="253">
        <f t="shared" si="226"/>
        <v>-2525.2105930453495</v>
      </c>
      <c r="AQ1267" s="253">
        <f t="shared" si="227"/>
        <v>4.4313035226226552E-5</v>
      </c>
      <c r="AR1267" s="253">
        <f t="shared" si="228"/>
        <v>2.4077388601338717E-2</v>
      </c>
      <c r="AS1267" s="253">
        <f>IF(OR(AR1267&lt;$T$757,AR1267&gt;$T$758),AQ1267,"")</f>
        <v>4.4313035226226552E-5</v>
      </c>
      <c r="AT1267" s="253" t="str">
        <f t="shared" si="229"/>
        <v/>
      </c>
      <c r="AU1267" s="253" t="str">
        <f t="shared" si="230"/>
        <v/>
      </c>
      <c r="AV1267" s="253">
        <f t="shared" si="231"/>
        <v>0</v>
      </c>
      <c r="AW1267" s="253">
        <f t="shared" si="232"/>
        <v>4.4313035226226552E-5</v>
      </c>
      <c r="AX1267" s="253" t="str">
        <f t="shared" si="233"/>
        <v/>
      </c>
      <c r="AZ1267" s="259"/>
      <c r="BA1267" s="259">
        <f>BA1266+$BD$753</f>
        <v>3.270400000000028</v>
      </c>
      <c r="BB1267" s="274">
        <f t="shared" si="216"/>
        <v>0.85891252636002913</v>
      </c>
      <c r="BC1267" s="259">
        <f t="shared" si="217"/>
        <v>6.4225793923000651E-4</v>
      </c>
      <c r="BD1267" s="259" t="str">
        <f t="shared" si="214"/>
        <v/>
      </c>
      <c r="BE1267" s="254" t="str">
        <f t="shared" si="215"/>
        <v/>
      </c>
    </row>
    <row r="1268" spans="1:57" ht="20.100000000000001" customHeight="1" x14ac:dyDescent="0.25">
      <c r="A1268" s="247">
        <v>507</v>
      </c>
      <c r="B1268" s="247">
        <f>$B$755+(A1268*$B$758)</f>
        <v>-4740.2280236728475</v>
      </c>
      <c r="C1268" s="247">
        <f>_xlfn.NORM.DIST($B1268,$B$752,$B$753,0)</f>
        <v>2.3745374678797103E-5</v>
      </c>
      <c r="D1268" s="247">
        <f>_xlfn.NORM.DIST($B1268,$B$752,$B$753,1)</f>
        <v>2.4304803259263697E-2</v>
      </c>
      <c r="E1268" s="247">
        <f>IF(OR(D1268&lt;$F$757,D1268&gt;$F$758),C1268,"")</f>
        <v>2.3745374678797103E-5</v>
      </c>
      <c r="F1268" s="247" t="str">
        <f>IF(AND(D1268&gt;$F$757,D1268&lt;$F$758),C1268,"")</f>
        <v/>
      </c>
      <c r="G1268" s="247" t="str">
        <f>IF(C1268=MAX($C$761:$C$2761),C1268,"")</f>
        <v/>
      </c>
      <c r="H1268" s="247">
        <f>_xlfn.NORM.DIST(B1268,$F$753,$F$754,0)</f>
        <v>0</v>
      </c>
      <c r="I1268" s="247">
        <f>IF(H1268=MAX($H$761:$H$2761),C1268,"")</f>
        <v>2.3745374678797103E-5</v>
      </c>
      <c r="J1268" s="247" t="str">
        <f>IF(I1268=MIN($I$761:$I$2761),I1268,"")</f>
        <v/>
      </c>
      <c r="K1268" s="247"/>
      <c r="L1268" s="247"/>
      <c r="M1268" s="247"/>
      <c r="N1268" s="247"/>
      <c r="O1268" s="247">
        <v>507</v>
      </c>
      <c r="P1268" s="247">
        <f>$P$755+(O1268*$P$758)</f>
        <v>-276.2392704840201</v>
      </c>
      <c r="Q1268" s="247">
        <f>_xlfn.NORM.DIST(P1268,P$752,P$753,0)</f>
        <v>4.0746737524980899E-4</v>
      </c>
      <c r="R1268" s="247">
        <f>_xlfn.NORM.DIST(P1268,P$752,P$753,1)</f>
        <v>2.4304803259263714E-2</v>
      </c>
      <c r="S1268" s="253">
        <f>IF(OR(R1268&lt;$T$757,R1268&gt;$T$758),Q1268,"")</f>
        <v>4.0746737524980899E-4</v>
      </c>
      <c r="T1268" s="253" t="str">
        <f>IF(AND(R1268&gt;$T$757,R1268&lt;$T$758),Q1268,"")</f>
        <v/>
      </c>
      <c r="U1268" s="253" t="str">
        <f>IF(Q1268=MAX($Q$761:$Q$2761),Q1268,"")</f>
        <v/>
      </c>
      <c r="V1268" s="253">
        <f>_xlfn.NORM.DIST(P1268,$T$753,$T$754,0)</f>
        <v>8.461510968910297E-64</v>
      </c>
      <c r="W1268" s="253" t="str">
        <f>IF(V1268=MAX($V$761:$V$2761),Q1268,"")</f>
        <v/>
      </c>
      <c r="X1268" s="253" t="str">
        <f t="shared" si="218"/>
        <v/>
      </c>
      <c r="AB1268" s="253">
        <v>507</v>
      </c>
      <c r="AC1268" s="253">
        <f t="shared" si="234"/>
        <v>-427.46125727365688</v>
      </c>
      <c r="AD1268" s="253">
        <f t="shared" si="219"/>
        <v>2.6331857816294858E-4</v>
      </c>
      <c r="AE1268" s="253">
        <f t="shared" si="220"/>
        <v>2.4304803259263714E-2</v>
      </c>
      <c r="AF1268" s="253">
        <f>IF(OR(AE1268&lt;$T$757,AE1268&gt;$T$758),AD1268,"")</f>
        <v>2.6331857816294858E-4</v>
      </c>
      <c r="AG1268" s="253" t="str">
        <f t="shared" si="221"/>
        <v/>
      </c>
      <c r="AH1268" s="253" t="str">
        <f t="shared" si="222"/>
        <v/>
      </c>
      <c r="AI1268" s="253">
        <f t="shared" si="223"/>
        <v>1.8119584173792395E-3</v>
      </c>
      <c r="AJ1268" s="253" t="str">
        <f t="shared" si="224"/>
        <v/>
      </c>
      <c r="AK1268" s="253" t="str">
        <f t="shared" si="225"/>
        <v/>
      </c>
      <c r="AO1268" s="253">
        <v>507</v>
      </c>
      <c r="AP1268" s="253">
        <f t="shared" si="226"/>
        <v>-2520.0988307112493</v>
      </c>
      <c r="AQ1268" s="253">
        <f t="shared" si="227"/>
        <v>4.4664315983702214E-5</v>
      </c>
      <c r="AR1268" s="253">
        <f t="shared" si="228"/>
        <v>2.4304803259263714E-2</v>
      </c>
      <c r="AS1268" s="253">
        <f>IF(OR(AR1268&lt;$T$757,AR1268&gt;$T$758),AQ1268,"")</f>
        <v>4.4664315983702214E-5</v>
      </c>
      <c r="AT1268" s="253" t="str">
        <f t="shared" si="229"/>
        <v/>
      </c>
      <c r="AU1268" s="253" t="str">
        <f t="shared" si="230"/>
        <v/>
      </c>
      <c r="AV1268" s="253">
        <f t="shared" si="231"/>
        <v>0</v>
      </c>
      <c r="AW1268" s="253">
        <f t="shared" si="232"/>
        <v>4.4664315983702214E-5</v>
      </c>
      <c r="AX1268" s="253" t="str">
        <f t="shared" si="233"/>
        <v/>
      </c>
      <c r="AZ1268" s="259"/>
      <c r="BA1268" s="259">
        <f>BA1267+$BD$753</f>
        <v>3.2768000000000281</v>
      </c>
      <c r="BB1268" s="274">
        <f t="shared" si="216"/>
        <v>0.85827026842079912</v>
      </c>
      <c r="BC1268" s="259">
        <f t="shared" si="217"/>
        <v>6.4333964995710868E-4</v>
      </c>
      <c r="BD1268" s="259" t="str">
        <f t="shared" ref="BD1268:BD1331" si="235">IF(BB1268&lt;(1-$AZ$760),BC1268,"")</f>
        <v/>
      </c>
      <c r="BE1268" s="254" t="str">
        <f t="shared" ref="BE1268:BE1331" si="236">IF(BB1268&lt;(1-$AZ$766),BC1268,"")</f>
        <v/>
      </c>
    </row>
    <row r="1269" spans="1:57" ht="20.100000000000001" customHeight="1" x14ac:dyDescent="0.25">
      <c r="A1269" s="248">
        <v>508</v>
      </c>
      <c r="B1269" s="247">
        <f>$B$755+(A1269*$B$758)</f>
        <v>-4730.6129566877098</v>
      </c>
      <c r="C1269" s="247">
        <f>_xlfn.NORM.DIST($B1269,$B$752,$B$753,0)</f>
        <v>2.3933227398934206E-5</v>
      </c>
      <c r="D1269" s="247">
        <f>_xlfn.NORM.DIST($B1269,$B$752,$B$753,1)</f>
        <v>2.4534018855170637E-2</v>
      </c>
      <c r="E1269" s="247">
        <f>IF(OR(D1269&lt;$F$757,D1269&gt;$F$758),C1269,"")</f>
        <v>2.3933227398934206E-5</v>
      </c>
      <c r="F1269" s="247" t="str">
        <f>IF(AND(D1269&gt;$F$757,D1269&lt;$F$758),C1269,"")</f>
        <v/>
      </c>
      <c r="G1269" s="247" t="str">
        <f>IF(C1269=MAX($C$761:$C$2761),C1269,"")</f>
        <v/>
      </c>
      <c r="H1269" s="247">
        <f>_xlfn.NORM.DIST(B1269,$F$753,$F$754,0)</f>
        <v>0</v>
      </c>
      <c r="I1269" s="247">
        <f>IF(H1269=MAX($H$761:$H$2761),C1269,"")</f>
        <v>2.3933227398934206E-5</v>
      </c>
      <c r="J1269" s="247" t="str">
        <f>IF(I1269=MIN($I$761:$I$2761),I1269,"")</f>
        <v/>
      </c>
      <c r="K1269" s="247"/>
      <c r="L1269" s="247"/>
      <c r="M1269" s="247"/>
      <c r="N1269" s="247"/>
      <c r="O1269" s="248">
        <v>508</v>
      </c>
      <c r="P1269" s="247">
        <f>$P$755+(O1269*$P$758)</f>
        <v>-275.67894742015801</v>
      </c>
      <c r="Q1269" s="247">
        <f>_xlfn.NORM.DIST(P1269,P$752,P$753,0)</f>
        <v>4.1069090218266241E-4</v>
      </c>
      <c r="R1269" s="247">
        <f>_xlfn.NORM.DIST(P1269,P$752,P$753,1)</f>
        <v>2.4534018855170637E-2</v>
      </c>
      <c r="S1269" s="253">
        <f>IF(OR(R1269&lt;$T$757,R1269&gt;$T$758),Q1269,"")</f>
        <v>4.1069090218266241E-4</v>
      </c>
      <c r="T1269" s="253" t="str">
        <f>IF(AND(R1269&gt;$T$757,R1269&lt;$T$758),Q1269,"")</f>
        <v/>
      </c>
      <c r="U1269" s="253" t="str">
        <f>IF(Q1269=MAX($Q$761:$Q$2761),Q1269,"")</f>
        <v/>
      </c>
      <c r="V1269" s="253">
        <f>_xlfn.NORM.DIST(P1269,$T$753,$T$754,0)</f>
        <v>7.9148284784093434E-64</v>
      </c>
      <c r="W1269" s="253" t="str">
        <f>IF(V1269=MAX($V$761:$V$2761),Q1269,"")</f>
        <v/>
      </c>
      <c r="X1269" s="253" t="str">
        <f t="shared" si="218"/>
        <v/>
      </c>
      <c r="AB1269" s="259">
        <v>508</v>
      </c>
      <c r="AC1269" s="253">
        <f t="shared" si="234"/>
        <v>-426.59419589987664</v>
      </c>
      <c r="AD1269" s="253">
        <f t="shared" si="219"/>
        <v>2.6540172537960265E-4</v>
      </c>
      <c r="AE1269" s="253">
        <f t="shared" si="220"/>
        <v>2.4534018855170637E-2</v>
      </c>
      <c r="AF1269" s="253">
        <f>IF(OR(AE1269&lt;$T$757,AE1269&gt;$T$758),AD1269,"")</f>
        <v>2.6540172537960265E-4</v>
      </c>
      <c r="AG1269" s="253" t="str">
        <f t="shared" si="221"/>
        <v/>
      </c>
      <c r="AH1269" s="253" t="str">
        <f t="shared" si="222"/>
        <v/>
      </c>
      <c r="AI1269" s="253">
        <f t="shared" si="223"/>
        <v>1.8132243026021994E-3</v>
      </c>
      <c r="AJ1269" s="253" t="str">
        <f t="shared" si="224"/>
        <v/>
      </c>
      <c r="AK1269" s="253" t="str">
        <f t="shared" si="225"/>
        <v/>
      </c>
      <c r="AO1269" s="259">
        <v>508</v>
      </c>
      <c r="AP1269" s="253">
        <f t="shared" si="226"/>
        <v>-2514.9870683771496</v>
      </c>
      <c r="AQ1269" s="253">
        <f t="shared" si="227"/>
        <v>4.5017661145195617E-5</v>
      </c>
      <c r="AR1269" s="253">
        <f t="shared" si="228"/>
        <v>2.4534018855170637E-2</v>
      </c>
      <c r="AS1269" s="253">
        <f>IF(OR(AR1269&lt;$T$757,AR1269&gt;$T$758),AQ1269,"")</f>
        <v>4.5017661145195617E-5</v>
      </c>
      <c r="AT1269" s="253" t="str">
        <f t="shared" si="229"/>
        <v/>
      </c>
      <c r="AU1269" s="253" t="str">
        <f t="shared" si="230"/>
        <v/>
      </c>
      <c r="AV1269" s="253">
        <f t="shared" si="231"/>
        <v>0</v>
      </c>
      <c r="AW1269" s="253">
        <f t="shared" si="232"/>
        <v>4.5017661145195617E-5</v>
      </c>
      <c r="AX1269" s="253" t="str">
        <f t="shared" si="233"/>
        <v/>
      </c>
      <c r="AZ1269" s="259"/>
      <c r="BA1269" s="259">
        <f>BA1268+$BD$753</f>
        <v>3.2832000000000283</v>
      </c>
      <c r="BB1269" s="274">
        <f t="shared" ref="BB1269:BB1332" si="237">_xlfn.CHISQ.DIST.RT(BA1269,7)</f>
        <v>0.85762692877084201</v>
      </c>
      <c r="BC1269" s="259">
        <f t="shared" ref="BC1269:BC1332" si="238">BB1269-BB1270</f>
        <v>6.4441704884199424E-4</v>
      </c>
      <c r="BD1269" s="259" t="str">
        <f t="shared" si="235"/>
        <v/>
      </c>
      <c r="BE1269" s="254" t="str">
        <f t="shared" si="236"/>
        <v/>
      </c>
    </row>
    <row r="1270" spans="1:57" ht="20.100000000000001" customHeight="1" x14ac:dyDescent="0.25">
      <c r="A1270" s="247">
        <v>509</v>
      </c>
      <c r="B1270" s="247">
        <f>$B$755+(A1270*$B$758)</f>
        <v>-4720.9978897025721</v>
      </c>
      <c r="C1270" s="247">
        <f>_xlfn.NORM.DIST($B1270,$B$752,$B$753,0)</f>
        <v>2.412218028818444E-5</v>
      </c>
      <c r="D1270" s="247">
        <f>_xlfn.NORM.DIST($B1270,$B$752,$B$753,1)</f>
        <v>2.476504595455626E-2</v>
      </c>
      <c r="E1270" s="247">
        <f>IF(OR(D1270&lt;$F$757,D1270&gt;$F$758),C1270,"")</f>
        <v>2.412218028818444E-5</v>
      </c>
      <c r="F1270" s="247" t="str">
        <f>IF(AND(D1270&gt;$F$757,D1270&lt;$F$758),C1270,"")</f>
        <v/>
      </c>
      <c r="G1270" s="247" t="str">
        <f>IF(C1270=MAX($C$761:$C$2761),C1270,"")</f>
        <v/>
      </c>
      <c r="H1270" s="247">
        <f>_xlfn.NORM.DIST(B1270,$F$753,$F$754,0)</f>
        <v>0</v>
      </c>
      <c r="I1270" s="247">
        <f>IF(H1270=MAX($H$761:$H$2761),C1270,"")</f>
        <v>2.412218028818444E-5</v>
      </c>
      <c r="J1270" s="247" t="str">
        <f>IF(I1270=MIN($I$761:$I$2761),I1270,"")</f>
        <v/>
      </c>
      <c r="K1270" s="247"/>
      <c r="L1270" s="247"/>
      <c r="M1270" s="247"/>
      <c r="N1270" s="247"/>
      <c r="O1270" s="247">
        <v>509</v>
      </c>
      <c r="P1270" s="247">
        <f>$P$755+(O1270*$P$758)</f>
        <v>-275.11862435629587</v>
      </c>
      <c r="Q1270" s="247">
        <f>_xlfn.NORM.DIST(P1270,P$752,P$753,0)</f>
        <v>4.1393330786672236E-4</v>
      </c>
      <c r="R1270" s="247">
        <f>_xlfn.NORM.DIST(P1270,P$752,P$753,1)</f>
        <v>2.4765045954556277E-2</v>
      </c>
      <c r="S1270" s="253">
        <f>IF(OR(R1270&lt;$T$757,R1270&gt;$T$758),Q1270,"")</f>
        <v>4.1393330786672236E-4</v>
      </c>
      <c r="T1270" s="253" t="str">
        <f>IF(AND(R1270&gt;$T$757,R1270&lt;$T$758),Q1270,"")</f>
        <v/>
      </c>
      <c r="U1270" s="253" t="str">
        <f>IF(Q1270=MAX($Q$761:$Q$2761),Q1270,"")</f>
        <v/>
      </c>
      <c r="V1270" s="253">
        <f>_xlfn.NORM.DIST(P1270,$T$753,$T$754,0)</f>
        <v>7.40334767261632E-64</v>
      </c>
      <c r="W1270" s="253" t="str">
        <f>IF(V1270=MAX($V$761:$V$2761),Q1270,"")</f>
        <v/>
      </c>
      <c r="X1270" s="253" t="str">
        <f t="shared" si="218"/>
        <v/>
      </c>
      <c r="AB1270" s="253">
        <v>509</v>
      </c>
      <c r="AC1270" s="253">
        <f t="shared" si="234"/>
        <v>-425.72713452609645</v>
      </c>
      <c r="AD1270" s="253">
        <f t="shared" si="219"/>
        <v>2.6749707265502707E-4</v>
      </c>
      <c r="AE1270" s="253">
        <f t="shared" si="220"/>
        <v>2.476504595455626E-2</v>
      </c>
      <c r="AF1270" s="253">
        <f>IF(OR(AE1270&lt;$T$757,AE1270&gt;$T$758),AD1270,"")</f>
        <v>2.6749707265502707E-4</v>
      </c>
      <c r="AG1270" s="253" t="str">
        <f t="shared" si="221"/>
        <v/>
      </c>
      <c r="AH1270" s="253" t="str">
        <f t="shared" si="222"/>
        <v/>
      </c>
      <c r="AI1270" s="253">
        <f t="shared" si="223"/>
        <v>1.8144620405833552E-3</v>
      </c>
      <c r="AJ1270" s="253" t="str">
        <f t="shared" si="224"/>
        <v/>
      </c>
      <c r="AK1270" s="253" t="str">
        <f t="shared" si="225"/>
        <v/>
      </c>
      <c r="AO1270" s="253">
        <v>509</v>
      </c>
      <c r="AP1270" s="253">
        <f t="shared" si="226"/>
        <v>-2509.8753060430495</v>
      </c>
      <c r="AQ1270" s="253">
        <f t="shared" si="227"/>
        <v>4.5373075690793084E-5</v>
      </c>
      <c r="AR1270" s="253">
        <f t="shared" si="228"/>
        <v>2.4765045954556277E-2</v>
      </c>
      <c r="AS1270" s="253">
        <f>IF(OR(AR1270&lt;$T$757,AR1270&gt;$T$758),AQ1270,"")</f>
        <v>4.5373075690793084E-5</v>
      </c>
      <c r="AT1270" s="253" t="str">
        <f t="shared" si="229"/>
        <v/>
      </c>
      <c r="AU1270" s="253" t="str">
        <f t="shared" si="230"/>
        <v/>
      </c>
      <c r="AV1270" s="253">
        <f t="shared" si="231"/>
        <v>0</v>
      </c>
      <c r="AW1270" s="253">
        <f t="shared" si="232"/>
        <v>4.5373075690793084E-5</v>
      </c>
      <c r="AX1270" s="253" t="str">
        <f t="shared" si="233"/>
        <v/>
      </c>
      <c r="AZ1270" s="259"/>
      <c r="BA1270" s="259">
        <f>BA1269+$BD$753</f>
        <v>3.2896000000000285</v>
      </c>
      <c r="BB1270" s="274">
        <f t="shared" si="237"/>
        <v>0.85698251172200002</v>
      </c>
      <c r="BC1270" s="259">
        <f t="shared" si="238"/>
        <v>6.4549013204373562E-4</v>
      </c>
      <c r="BD1270" s="259" t="str">
        <f t="shared" si="235"/>
        <v/>
      </c>
      <c r="BE1270" s="254" t="str">
        <f t="shared" si="236"/>
        <v/>
      </c>
    </row>
    <row r="1271" spans="1:57" ht="20.100000000000001" customHeight="1" x14ac:dyDescent="0.25">
      <c r="A1271" s="247">
        <v>510</v>
      </c>
      <c r="B1271" s="247">
        <f>$B$755+(A1271*$B$758)</f>
        <v>-4711.3828227174345</v>
      </c>
      <c r="C1271" s="247">
        <f>_xlfn.NORM.DIST($B1271,$B$752,$B$753,0)</f>
        <v>2.4312235962073221E-5</v>
      </c>
      <c r="D1271" s="247">
        <f>_xlfn.NORM.DIST($B1271,$B$752,$B$753,1)</f>
        <v>2.4997895148220425E-2</v>
      </c>
      <c r="E1271" s="247">
        <f>IF(OR(D1271&lt;$F$757,D1271&gt;$F$758),C1271,"")</f>
        <v>2.4312235962073221E-5</v>
      </c>
      <c r="F1271" s="247" t="str">
        <f>IF(AND(D1271&gt;$F$757,D1271&lt;$F$758),C1271,"")</f>
        <v/>
      </c>
      <c r="G1271" s="247" t="str">
        <f>IF(C1271=MAX($C$761:$C$2761),C1271,"")</f>
        <v/>
      </c>
      <c r="H1271" s="247">
        <f>_xlfn.NORM.DIST(B1271,$F$753,$F$754,0)</f>
        <v>0</v>
      </c>
      <c r="I1271" s="247">
        <f>IF(H1271=MAX($H$761:$H$2761),C1271,"")</f>
        <v>2.4312235962073221E-5</v>
      </c>
      <c r="J1271" s="247" t="str">
        <f>IF(I1271=MIN($I$761:$I$2761),I1271,"")</f>
        <v/>
      </c>
      <c r="K1271" s="247"/>
      <c r="L1271" s="247"/>
      <c r="M1271" s="247"/>
      <c r="N1271" s="247"/>
      <c r="O1271" s="247">
        <v>510</v>
      </c>
      <c r="P1271" s="247">
        <f>$P$755+(O1271*$P$758)</f>
        <v>-274.55830129243378</v>
      </c>
      <c r="Q1271" s="247">
        <f>_xlfn.NORM.DIST(P1271,P$752,P$753,0)</f>
        <v>4.1719463718404583E-4</v>
      </c>
      <c r="R1271" s="247">
        <f>_xlfn.NORM.DIST(P1271,P$752,P$753,1)</f>
        <v>2.4997895148220425E-2</v>
      </c>
      <c r="S1271" s="253">
        <f>IF(OR(R1271&lt;$T$757,R1271&gt;$T$758),Q1271,"")</f>
        <v>4.1719463718404583E-4</v>
      </c>
      <c r="T1271" s="253" t="str">
        <f>IF(AND(R1271&gt;$T$757,R1271&lt;$T$758),Q1271,"")</f>
        <v/>
      </c>
      <c r="U1271" s="253" t="str">
        <f>IF(Q1271=MAX($Q$761:$Q$2761),Q1271,"")</f>
        <v/>
      </c>
      <c r="V1271" s="253">
        <f>_xlfn.NORM.DIST(P1271,$T$753,$T$754,0)</f>
        <v>6.9248095477052469E-64</v>
      </c>
      <c r="W1271" s="253" t="str">
        <f>IF(V1271=MAX($V$761:$V$2761),Q1271,"")</f>
        <v/>
      </c>
      <c r="X1271" s="253" t="str">
        <f t="shared" si="218"/>
        <v/>
      </c>
      <c r="AB1271" s="253">
        <v>510</v>
      </c>
      <c r="AC1271" s="253">
        <f t="shared" si="234"/>
        <v>-424.8600731523162</v>
      </c>
      <c r="AD1271" s="253">
        <f t="shared" si="219"/>
        <v>2.6960464899345739E-4</v>
      </c>
      <c r="AE1271" s="253">
        <f t="shared" si="220"/>
        <v>2.4997895148220425E-2</v>
      </c>
      <c r="AF1271" s="253">
        <f>IF(OR(AE1271&lt;$T$757,AE1271&gt;$T$758),AD1271,"")</f>
        <v>2.6960464899345739E-4</v>
      </c>
      <c r="AG1271" s="253" t="str">
        <f t="shared" si="221"/>
        <v/>
      </c>
      <c r="AH1271" s="253" t="str">
        <f t="shared" si="222"/>
        <v/>
      </c>
      <c r="AI1271" s="253">
        <f t="shared" si="223"/>
        <v>1.8156715724881006E-3</v>
      </c>
      <c r="AJ1271" s="253" t="str">
        <f t="shared" si="224"/>
        <v/>
      </c>
      <c r="AK1271" s="253" t="str">
        <f t="shared" si="225"/>
        <v/>
      </c>
      <c r="AO1271" s="253">
        <v>510</v>
      </c>
      <c r="AP1271" s="253">
        <f t="shared" si="226"/>
        <v>-2504.7635437089498</v>
      </c>
      <c r="AQ1271" s="253">
        <f t="shared" si="227"/>
        <v>4.5730564540217035E-5</v>
      </c>
      <c r="AR1271" s="253">
        <f t="shared" si="228"/>
        <v>2.4997895148220425E-2</v>
      </c>
      <c r="AS1271" s="253">
        <f>IF(OR(AR1271&lt;$T$757,AR1271&gt;$T$758),AQ1271,"")</f>
        <v>4.5730564540217035E-5</v>
      </c>
      <c r="AT1271" s="253" t="str">
        <f t="shared" si="229"/>
        <v/>
      </c>
      <c r="AU1271" s="253" t="str">
        <f t="shared" si="230"/>
        <v/>
      </c>
      <c r="AV1271" s="253">
        <f t="shared" si="231"/>
        <v>0</v>
      </c>
      <c r="AW1271" s="253">
        <f t="shared" si="232"/>
        <v>4.5730564540217035E-5</v>
      </c>
      <c r="AX1271" s="253" t="str">
        <f t="shared" si="233"/>
        <v/>
      </c>
      <c r="AZ1271" s="259"/>
      <c r="BA1271" s="259">
        <f>BA1270+$BD$753</f>
        <v>3.2960000000000287</v>
      </c>
      <c r="BB1271" s="274">
        <f t="shared" si="237"/>
        <v>0.85633702158995628</v>
      </c>
      <c r="BC1271" s="259">
        <f t="shared" si="238"/>
        <v>6.4655889581610726E-4</v>
      </c>
      <c r="BD1271" s="259" t="str">
        <f t="shared" si="235"/>
        <v/>
      </c>
      <c r="BE1271" s="254" t="str">
        <f t="shared" si="236"/>
        <v/>
      </c>
    </row>
    <row r="1272" spans="1:57" ht="20.100000000000001" customHeight="1" x14ac:dyDescent="0.25">
      <c r="A1272" s="247">
        <v>511</v>
      </c>
      <c r="B1272" s="247">
        <f>$B$755+(A1272*$B$758)</f>
        <v>-4701.7677557322968</v>
      </c>
      <c r="C1272" s="247">
        <f>_xlfn.NORM.DIST($B1272,$B$752,$B$753,0)</f>
        <v>2.450339700361275E-5</v>
      </c>
      <c r="D1272" s="247">
        <f>_xlfn.NORM.DIST($B1272,$B$752,$B$753,1)</f>
        <v>2.5232577051955387E-2</v>
      </c>
      <c r="E1272" s="247">
        <f>IF(OR(D1272&lt;$F$757,D1272&gt;$F$758),C1272,"")</f>
        <v>2.450339700361275E-5</v>
      </c>
      <c r="F1272" s="247" t="str">
        <f>IF(AND(D1272&gt;$F$757,D1272&lt;$F$758),C1272,"")</f>
        <v/>
      </c>
      <c r="G1272" s="247" t="str">
        <f>IF(C1272=MAX($C$761:$C$2761),C1272,"")</f>
        <v/>
      </c>
      <c r="H1272" s="247">
        <f>_xlfn.NORM.DIST(B1272,$F$753,$F$754,0)</f>
        <v>0</v>
      </c>
      <c r="I1272" s="247">
        <f>IF(H1272=MAX($H$761:$H$2761),C1272,"")</f>
        <v>2.450339700361275E-5</v>
      </c>
      <c r="J1272" s="247" t="str">
        <f>IF(I1272=MIN($I$761:$I$2761),I1272,"")</f>
        <v/>
      </c>
      <c r="K1272" s="247"/>
      <c r="L1272" s="247"/>
      <c r="M1272" s="247"/>
      <c r="N1272" s="247"/>
      <c r="O1272" s="247">
        <v>511</v>
      </c>
      <c r="P1272" s="247">
        <f>$P$755+(O1272*$P$758)</f>
        <v>-273.99797822857164</v>
      </c>
      <c r="Q1272" s="247">
        <f>_xlfn.NORM.DIST(P1272,P$752,P$753,0)</f>
        <v>4.2047493445876888E-4</v>
      </c>
      <c r="R1272" s="247">
        <f>_xlfn.NORM.DIST(P1272,P$752,P$753,1)</f>
        <v>2.5232577051955411E-2</v>
      </c>
      <c r="S1272" s="253">
        <f>IF(OR(R1272&lt;$T$757,R1272&gt;$T$758),Q1272,"")</f>
        <v>4.2047493445876888E-4</v>
      </c>
      <c r="T1272" s="253" t="str">
        <f>IF(AND(R1272&gt;$T$757,R1272&lt;$T$758),Q1272,"")</f>
        <v/>
      </c>
      <c r="U1272" s="253" t="str">
        <f>IF(Q1272=MAX($Q$761:$Q$2761),Q1272,"")</f>
        <v/>
      </c>
      <c r="V1272" s="253">
        <f>_xlfn.NORM.DIST(P1272,$T$753,$T$754,0)</f>
        <v>6.4770995704688386E-64</v>
      </c>
      <c r="W1272" s="253" t="str">
        <f>IF(V1272=MAX($V$761:$V$2761),Q1272,"")</f>
        <v/>
      </c>
      <c r="X1272" s="253" t="str">
        <f t="shared" si="218"/>
        <v/>
      </c>
      <c r="AB1272" s="253">
        <v>511</v>
      </c>
      <c r="AC1272" s="253">
        <f t="shared" si="234"/>
        <v>-423.99301177853596</v>
      </c>
      <c r="AD1272" s="253">
        <f t="shared" si="219"/>
        <v>2.7172448303858129E-4</v>
      </c>
      <c r="AE1272" s="253">
        <f t="shared" si="220"/>
        <v>2.5232577051955387E-2</v>
      </c>
      <c r="AF1272" s="253">
        <f>IF(OR(AE1272&lt;$T$757,AE1272&gt;$T$758),AD1272,"")</f>
        <v>2.7172448303858129E-4</v>
      </c>
      <c r="AG1272" s="253" t="str">
        <f t="shared" si="221"/>
        <v/>
      </c>
      <c r="AH1272" s="253" t="str">
        <f t="shared" si="222"/>
        <v/>
      </c>
      <c r="AI1272" s="253">
        <f t="shared" si="223"/>
        <v>1.8168528407964742E-3</v>
      </c>
      <c r="AJ1272" s="253" t="str">
        <f t="shared" si="224"/>
        <v/>
      </c>
      <c r="AK1272" s="253" t="str">
        <f t="shared" si="225"/>
        <v/>
      </c>
      <c r="AO1272" s="253">
        <v>511</v>
      </c>
      <c r="AP1272" s="253">
        <f t="shared" si="226"/>
        <v>-2499.6517813748496</v>
      </c>
      <c r="AQ1272" s="253">
        <f t="shared" si="227"/>
        <v>4.609013255203364E-5</v>
      </c>
      <c r="AR1272" s="253">
        <f t="shared" si="228"/>
        <v>2.5232577051955411E-2</v>
      </c>
      <c r="AS1272" s="253">
        <f>IF(OR(AR1272&lt;$T$757,AR1272&gt;$T$758),AQ1272,"")</f>
        <v>4.609013255203364E-5</v>
      </c>
      <c r="AT1272" s="253" t="str">
        <f t="shared" si="229"/>
        <v/>
      </c>
      <c r="AU1272" s="253" t="str">
        <f t="shared" si="230"/>
        <v/>
      </c>
      <c r="AV1272" s="253">
        <f t="shared" si="231"/>
        <v>0</v>
      </c>
      <c r="AW1272" s="253">
        <f t="shared" si="232"/>
        <v>4.609013255203364E-5</v>
      </c>
      <c r="AX1272" s="253" t="str">
        <f t="shared" si="233"/>
        <v/>
      </c>
      <c r="AZ1272" s="259"/>
      <c r="BA1272" s="259">
        <f>BA1271+$BD$753</f>
        <v>3.3024000000000289</v>
      </c>
      <c r="BB1272" s="274">
        <f t="shared" si="237"/>
        <v>0.85569046269414017</v>
      </c>
      <c r="BC1272" s="259">
        <f t="shared" si="238"/>
        <v>6.4762333651080528E-4</v>
      </c>
      <c r="BD1272" s="259" t="str">
        <f t="shared" si="235"/>
        <v/>
      </c>
      <c r="BE1272" s="254" t="str">
        <f t="shared" si="236"/>
        <v/>
      </c>
    </row>
    <row r="1273" spans="1:57" ht="20.100000000000001" customHeight="1" x14ac:dyDescent="0.25">
      <c r="A1273" s="247">
        <v>512</v>
      </c>
      <c r="B1273" s="247">
        <f>$B$755+(A1273*$B$758)</f>
        <v>-4692.1526887471591</v>
      </c>
      <c r="C1273" s="247">
        <f>_xlfn.NORM.DIST($B1273,$B$752,$B$753,0)</f>
        <v>2.4695665962879881E-5</v>
      </c>
      <c r="D1273" s="247">
        <f>_xlfn.NORM.DIST($B1273,$B$752,$B$753,1)</f>
        <v>2.5469102306231353E-2</v>
      </c>
      <c r="E1273" s="247">
        <f>IF(OR(D1273&lt;$F$757,D1273&gt;$F$758),C1273,"")</f>
        <v>2.4695665962879881E-5</v>
      </c>
      <c r="F1273" s="247" t="str">
        <f>IF(AND(D1273&gt;$F$757,D1273&lt;$F$758),C1273,"")</f>
        <v/>
      </c>
      <c r="G1273" s="247" t="str">
        <f>IF(C1273=MAX($C$761:$C$2761),C1273,"")</f>
        <v/>
      </c>
      <c r="H1273" s="247">
        <f>_xlfn.NORM.DIST(B1273,$F$753,$F$754,0)</f>
        <v>0</v>
      </c>
      <c r="I1273" s="247">
        <f>IF(H1273=MAX($H$761:$H$2761),C1273,"")</f>
        <v>2.4695665962879881E-5</v>
      </c>
      <c r="J1273" s="247" t="str">
        <f>IF(I1273=MIN($I$761:$I$2761),I1273,"")</f>
        <v/>
      </c>
      <c r="K1273" s="247"/>
      <c r="L1273" s="247"/>
      <c r="M1273" s="247"/>
      <c r="N1273" s="247"/>
      <c r="O1273" s="247">
        <v>512</v>
      </c>
      <c r="P1273" s="247">
        <f>$P$755+(O1273*$P$758)</f>
        <v>-273.43765516470955</v>
      </c>
      <c r="Q1273" s="247">
        <f>_xlfn.NORM.DIST(P1273,P$752,P$753,0)</f>
        <v>4.2377424344986034E-4</v>
      </c>
      <c r="R1273" s="247">
        <f>_xlfn.NORM.DIST(P1273,P$752,P$753,1)</f>
        <v>2.5469102306231367E-2</v>
      </c>
      <c r="S1273" s="253">
        <f>IF(OR(R1273&lt;$T$757,R1273&gt;$T$758),Q1273,"")</f>
        <v>4.2377424344986034E-4</v>
      </c>
      <c r="T1273" s="253" t="str">
        <f>IF(AND(R1273&gt;$T$757,R1273&lt;$T$758),Q1273,"")</f>
        <v/>
      </c>
      <c r="U1273" s="253" t="str">
        <f>IF(Q1273=MAX($Q$761:$Q$2761),Q1273,"")</f>
        <v/>
      </c>
      <c r="V1273" s="253">
        <f>_xlfn.NORM.DIST(P1273,$T$753,$T$754,0)</f>
        <v>6.0582384709677834E-64</v>
      </c>
      <c r="W1273" s="253" t="str">
        <f>IF(V1273=MAX($V$761:$V$2761),Q1273,"")</f>
        <v/>
      </c>
      <c r="X1273" s="253" t="str">
        <f t="shared" ref="X1273:X1336" si="239">IF(W1273=MIN($W$761:$W$2761),W1273,"")</f>
        <v/>
      </c>
      <c r="AB1273" s="253">
        <v>512</v>
      </c>
      <c r="AC1273" s="253">
        <f t="shared" si="234"/>
        <v>-423.12595040475571</v>
      </c>
      <c r="AD1273" s="253">
        <f t="shared" ref="AD1273:AD1336" si="240">_xlfn.NORM.DIST(AC1273,AC$752,AC$753,0)</f>
        <v>2.7385660306885825E-4</v>
      </c>
      <c r="AE1273" s="253">
        <f t="shared" ref="AE1273:AE1336" si="241">_xlfn.NORM.DIST(AC1273,AC$752,AC$753,1)</f>
        <v>2.5469102306231367E-2</v>
      </c>
      <c r="AF1273" s="253">
        <f>IF(OR(AE1273&lt;$T$757,AE1273&gt;$T$758),AD1273,"")</f>
        <v>2.7385660306885825E-4</v>
      </c>
      <c r="AG1273" s="253" t="str">
        <f t="shared" ref="AG1273:AG1336" si="242">IF(AND(AE1273&gt;$AG$757,AE1273&lt;$AG$758),AD1273,"")</f>
        <v/>
      </c>
      <c r="AH1273" s="253" t="str">
        <f t="shared" ref="AH1273:AH1336" si="243">IF(AD1273=MAX($AD$761:$AD$2761),AD1273,"")</f>
        <v/>
      </c>
      <c r="AI1273" s="253">
        <f t="shared" ref="AI1273:AI1336" si="244">_xlfn.NORM.DIST(AC1273,$AG$753,$AG$754,0)</f>
        <v>1.8180057893077185E-3</v>
      </c>
      <c r="AJ1273" s="253" t="str">
        <f t="shared" ref="AJ1273:AJ1336" si="245">IF(AI1273=MAX($AI$761:$AI$2761),AD1273,"")</f>
        <v/>
      </c>
      <c r="AK1273" s="253" t="str">
        <f t="shared" ref="AK1273:AK1336" si="246">IF(AJ1273=MIN($AJ$761:$AJ$2761),AJ1273,"")</f>
        <v/>
      </c>
      <c r="AO1273" s="253">
        <v>512</v>
      </c>
      <c r="AP1273" s="253">
        <f t="shared" ref="AP1273:AP1336" si="247">AP$755+(AO1273*AP$758)</f>
        <v>-2494.5400190407499</v>
      </c>
      <c r="AQ1273" s="253">
        <f t="shared" ref="AQ1273:AQ1336" si="248">_xlfn.NORM.DIST(AP1273,AP$752,AP$753,0)</f>
        <v>4.6451784522858603E-5</v>
      </c>
      <c r="AR1273" s="253">
        <f t="shared" ref="AR1273:AR1336" si="249">_xlfn.NORM.DIST(AP1273,AP$752,AP$753,1)</f>
        <v>2.5469102306231353E-2</v>
      </c>
      <c r="AS1273" s="253">
        <f>IF(OR(AR1273&lt;$T$757,AR1273&gt;$T$758),AQ1273,"")</f>
        <v>4.6451784522858603E-5</v>
      </c>
      <c r="AT1273" s="253" t="str">
        <f t="shared" ref="AT1273:AT1336" si="250">IF(AND(AR1273&gt;$AG$757,AR1273&lt;$AG$758),AQ1273,"")</f>
        <v/>
      </c>
      <c r="AU1273" s="253" t="str">
        <f t="shared" ref="AU1273:AU1336" si="251">IF(AQ1273=MAX($AQ$761:$AQ$2761),AQ1273,"")</f>
        <v/>
      </c>
      <c r="AV1273" s="253">
        <f t="shared" ref="AV1273:AV1336" si="252">_xlfn.NORM.DIST(AP1273,$AT$753,$AT$754,0)</f>
        <v>0</v>
      </c>
      <c r="AW1273" s="253">
        <f t="shared" ref="AW1273:AW1336" si="253">IF(AV1273=MAX($AV$761:$AV$2761),AQ1273,"")</f>
        <v>4.6451784522858603E-5</v>
      </c>
      <c r="AX1273" s="253" t="str">
        <f t="shared" ref="AX1273:AX1336" si="254">IF(AW1273=MIN($AW$761:$AW$2761),AW1273,"")</f>
        <v/>
      </c>
      <c r="AZ1273" s="259"/>
      <c r="BA1273" s="259">
        <f>BA1272+$BD$753</f>
        <v>3.3088000000000291</v>
      </c>
      <c r="BB1273" s="274">
        <f t="shared" si="237"/>
        <v>0.85504283935762937</v>
      </c>
      <c r="BC1273" s="259">
        <f t="shared" si="238"/>
        <v>6.4868345057389476E-4</v>
      </c>
      <c r="BD1273" s="259" t="str">
        <f t="shared" si="235"/>
        <v/>
      </c>
      <c r="BE1273" s="254" t="str">
        <f t="shared" si="236"/>
        <v/>
      </c>
    </row>
    <row r="1274" spans="1:57" ht="20.100000000000001" customHeight="1" x14ac:dyDescent="0.25">
      <c r="A1274" s="247">
        <v>513</v>
      </c>
      <c r="B1274" s="247">
        <f>$B$755+(A1274*$B$758)</f>
        <v>-4682.5376217620214</v>
      </c>
      <c r="C1274" s="247">
        <f>_xlfn.NORM.DIST($B1274,$B$752,$B$753,0)</f>
        <v>2.4889045356593296E-5</v>
      </c>
      <c r="D1274" s="247">
        <f>_xlfn.NORM.DIST($B1274,$B$752,$B$753,1)</f>
        <v>2.5707481575877558E-2</v>
      </c>
      <c r="E1274" s="247">
        <f>IF(OR(D1274&lt;$F$757,D1274&gt;$F$758),C1274,"")</f>
        <v>2.4889045356593296E-5</v>
      </c>
      <c r="F1274" s="247" t="str">
        <f>IF(AND(D1274&gt;$F$757,D1274&lt;$F$758),C1274,"")</f>
        <v/>
      </c>
      <c r="G1274" s="247" t="str">
        <f>IF(C1274=MAX($C$761:$C$2761),C1274,"")</f>
        <v/>
      </c>
      <c r="H1274" s="247">
        <f>_xlfn.NORM.DIST(B1274,$F$753,$F$754,0)</f>
        <v>0</v>
      </c>
      <c r="I1274" s="247">
        <f>IF(H1274=MAX($H$761:$H$2761),C1274,"")</f>
        <v>2.4889045356593296E-5</v>
      </c>
      <c r="J1274" s="247" t="str">
        <f>IF(I1274=MIN($I$761:$I$2761),I1274,"")</f>
        <v/>
      </c>
      <c r="K1274" s="247"/>
      <c r="L1274" s="247"/>
      <c r="M1274" s="247"/>
      <c r="N1274" s="247"/>
      <c r="O1274" s="247">
        <v>513</v>
      </c>
      <c r="P1274" s="247">
        <f>$P$755+(O1274*$P$758)</f>
        <v>-272.87733210084747</v>
      </c>
      <c r="Q1274" s="247">
        <f>_xlfn.NORM.DIST(P1274,P$752,P$753,0)</f>
        <v>4.2709260734386781E-4</v>
      </c>
      <c r="R1274" s="247">
        <f>_xlfn.NORM.DIST(P1274,P$752,P$753,1)</f>
        <v>2.5707481575877558E-2</v>
      </c>
      <c r="S1274" s="253">
        <f>IF(OR(R1274&lt;$T$757,R1274&gt;$T$758),Q1274,"")</f>
        <v>4.2709260734386781E-4</v>
      </c>
      <c r="T1274" s="253" t="str">
        <f>IF(AND(R1274&gt;$T$757,R1274&lt;$T$758),Q1274,"")</f>
        <v/>
      </c>
      <c r="U1274" s="253" t="str">
        <f>IF(Q1274=MAX($Q$761:$Q$2761),Q1274,"")</f>
        <v/>
      </c>
      <c r="V1274" s="253">
        <f>_xlfn.NORM.DIST(P1274,$T$753,$T$754,0)</f>
        <v>5.6663736199290543E-64</v>
      </c>
      <c r="W1274" s="253" t="str">
        <f>IF(V1274=MAX($V$761:$V$2761),Q1274,"")</f>
        <v/>
      </c>
      <c r="X1274" s="253" t="str">
        <f t="shared" si="239"/>
        <v/>
      </c>
      <c r="AB1274" s="253">
        <v>513</v>
      </c>
      <c r="AC1274" s="253">
        <f t="shared" ref="AC1274:AC1337" si="255">$AC$755+(AB1274*$AC$758)</f>
        <v>-422.25888903097547</v>
      </c>
      <c r="AD1274" s="253">
        <f t="shared" si="240"/>
        <v>2.7600103699282981E-4</v>
      </c>
      <c r="AE1274" s="253">
        <f t="shared" si="241"/>
        <v>2.5707481575877558E-2</v>
      </c>
      <c r="AF1274" s="253">
        <f>IF(OR(AE1274&lt;$T$757,AE1274&gt;$T$758),AD1274,"")</f>
        <v>2.7600103699282981E-4</v>
      </c>
      <c r="AG1274" s="253" t="str">
        <f t="shared" si="242"/>
        <v/>
      </c>
      <c r="AH1274" s="253" t="str">
        <f t="shared" si="243"/>
        <v/>
      </c>
      <c r="AI1274" s="253">
        <f t="shared" si="244"/>
        <v>1.8191303631447373E-3</v>
      </c>
      <c r="AJ1274" s="253" t="str">
        <f t="shared" si="245"/>
        <v/>
      </c>
      <c r="AK1274" s="253" t="str">
        <f t="shared" si="246"/>
        <v/>
      </c>
      <c r="AO1274" s="253">
        <v>513</v>
      </c>
      <c r="AP1274" s="253">
        <f t="shared" si="247"/>
        <v>-2489.4282567066502</v>
      </c>
      <c r="AQ1274" s="253">
        <f t="shared" si="248"/>
        <v>4.6815525186562064E-5</v>
      </c>
      <c r="AR1274" s="253">
        <f t="shared" si="249"/>
        <v>2.5707481575877558E-2</v>
      </c>
      <c r="AS1274" s="253">
        <f>IF(OR(AR1274&lt;$T$757,AR1274&gt;$T$758),AQ1274,"")</f>
        <v>4.6815525186562064E-5</v>
      </c>
      <c r="AT1274" s="253" t="str">
        <f t="shared" si="250"/>
        <v/>
      </c>
      <c r="AU1274" s="253" t="str">
        <f t="shared" si="251"/>
        <v/>
      </c>
      <c r="AV1274" s="253">
        <f t="shared" si="252"/>
        <v>0</v>
      </c>
      <c r="AW1274" s="253">
        <f t="shared" si="253"/>
        <v>4.6815525186562064E-5</v>
      </c>
      <c r="AX1274" s="253" t="str">
        <f t="shared" si="254"/>
        <v/>
      </c>
      <c r="AZ1274" s="259"/>
      <c r="BA1274" s="259">
        <f>BA1273+$BD$753</f>
        <v>3.3152000000000292</v>
      </c>
      <c r="BB1274" s="274">
        <f t="shared" si="237"/>
        <v>0.85439415590705547</v>
      </c>
      <c r="BC1274" s="259">
        <f t="shared" si="238"/>
        <v>6.4973923454669791E-4</v>
      </c>
      <c r="BD1274" s="259" t="str">
        <f t="shared" si="235"/>
        <v/>
      </c>
      <c r="BE1274" s="254" t="str">
        <f t="shared" si="236"/>
        <v/>
      </c>
    </row>
    <row r="1275" spans="1:57" ht="20.100000000000001" customHeight="1" x14ac:dyDescent="0.25">
      <c r="A1275" s="247">
        <v>514</v>
      </c>
      <c r="B1275" s="247">
        <f>$B$755+(A1275*$B$758)</f>
        <v>-4672.9225547768838</v>
      </c>
      <c r="C1275" s="247">
        <f>_xlfn.NORM.DIST($B1275,$B$752,$B$753,0)</f>
        <v>2.5083537667690071E-5</v>
      </c>
      <c r="D1275" s="247">
        <f>_xlfn.NORM.DIST($B1275,$B$752,$B$753,1)</f>
        <v>2.5947725549759621E-2</v>
      </c>
      <c r="E1275" s="247">
        <f>IF(OR(D1275&lt;$F$757,D1275&gt;$F$758),C1275,"")</f>
        <v>2.5083537667690071E-5</v>
      </c>
      <c r="F1275" s="247" t="str">
        <f>IF(AND(D1275&gt;$F$757,D1275&lt;$F$758),C1275,"")</f>
        <v/>
      </c>
      <c r="G1275" s="247" t="str">
        <f>IF(C1275=MAX($C$761:$C$2761),C1275,"")</f>
        <v/>
      </c>
      <c r="H1275" s="247">
        <f>_xlfn.NORM.DIST(B1275,$F$753,$F$754,0)</f>
        <v>0</v>
      </c>
      <c r="I1275" s="247">
        <f>IF(H1275=MAX($H$761:$H$2761),C1275,"")</f>
        <v>2.5083537667690071E-5</v>
      </c>
      <c r="J1275" s="247" t="str">
        <f>IF(I1275=MIN($I$761:$I$2761),I1275,"")</f>
        <v/>
      </c>
      <c r="K1275" s="247"/>
      <c r="L1275" s="247"/>
      <c r="M1275" s="247"/>
      <c r="N1275" s="247"/>
      <c r="O1275" s="247">
        <v>514</v>
      </c>
      <c r="P1275" s="247">
        <f>$P$755+(O1275*$P$758)</f>
        <v>-272.31700903698533</v>
      </c>
      <c r="Q1275" s="247">
        <f>_xlfn.NORM.DIST(P1275,P$752,P$753,0)</f>
        <v>4.3043006874765187E-4</v>
      </c>
      <c r="R1275" s="247">
        <f>_xlfn.NORM.DIST(P1275,P$752,P$753,1)</f>
        <v>2.5947725549759625E-2</v>
      </c>
      <c r="S1275" s="253">
        <f>IF(OR(R1275&lt;$T$757,R1275&gt;$T$758),Q1275,"")</f>
        <v>4.3043006874765187E-4</v>
      </c>
      <c r="T1275" s="253" t="str">
        <f>IF(AND(R1275&gt;$T$757,R1275&lt;$T$758),Q1275,"")</f>
        <v/>
      </c>
      <c r="U1275" s="253" t="str">
        <f>IF(Q1275=MAX($Q$761:$Q$2761),Q1275,"")</f>
        <v/>
      </c>
      <c r="V1275" s="253">
        <f>_xlfn.NORM.DIST(P1275,$T$753,$T$754,0)</f>
        <v>5.2997709538777597E-64</v>
      </c>
      <c r="W1275" s="253" t="str">
        <f>IF(V1275=MAX($V$761:$V$2761),Q1275,"")</f>
        <v/>
      </c>
      <c r="X1275" s="253" t="str">
        <f t="shared" si="239"/>
        <v/>
      </c>
      <c r="AB1275" s="253">
        <v>514</v>
      </c>
      <c r="AC1275" s="253">
        <f t="shared" si="255"/>
        <v>-421.39182765719522</v>
      </c>
      <c r="AD1275" s="253">
        <f t="shared" si="240"/>
        <v>2.781578123444253E-4</v>
      </c>
      <c r="AE1275" s="253">
        <f t="shared" si="241"/>
        <v>2.5947725549759625E-2</v>
      </c>
      <c r="AF1275" s="253">
        <f>IF(OR(AE1275&lt;$T$757,AE1275&gt;$T$758),AD1275,"")</f>
        <v>2.781578123444253E-4</v>
      </c>
      <c r="AG1275" s="253" t="str">
        <f t="shared" si="242"/>
        <v/>
      </c>
      <c r="AH1275" s="253" t="str">
        <f t="shared" si="243"/>
        <v/>
      </c>
      <c r="AI1275" s="253">
        <f t="shared" si="244"/>
        <v>1.8202265087584478E-3</v>
      </c>
      <c r="AJ1275" s="253" t="str">
        <f t="shared" si="245"/>
        <v/>
      </c>
      <c r="AK1275" s="253" t="str">
        <f t="shared" si="246"/>
        <v/>
      </c>
      <c r="AO1275" s="253">
        <v>514</v>
      </c>
      <c r="AP1275" s="253">
        <f t="shared" si="247"/>
        <v>-2484.3164943725501</v>
      </c>
      <c r="AQ1275" s="253">
        <f t="shared" si="248"/>
        <v>4.7181359213471883E-5</v>
      </c>
      <c r="AR1275" s="253">
        <f t="shared" si="249"/>
        <v>2.5947725549759621E-2</v>
      </c>
      <c r="AS1275" s="253">
        <f>IF(OR(AR1275&lt;$T$757,AR1275&gt;$T$758),AQ1275,"")</f>
        <v>4.7181359213471883E-5</v>
      </c>
      <c r="AT1275" s="253" t="str">
        <f t="shared" si="250"/>
        <v/>
      </c>
      <c r="AU1275" s="253" t="str">
        <f t="shared" si="251"/>
        <v/>
      </c>
      <c r="AV1275" s="253">
        <f t="shared" si="252"/>
        <v>0</v>
      </c>
      <c r="AW1275" s="253">
        <f t="shared" si="253"/>
        <v>4.7181359213471883E-5</v>
      </c>
      <c r="AX1275" s="253" t="str">
        <f t="shared" si="254"/>
        <v/>
      </c>
      <c r="AZ1275" s="259"/>
      <c r="BA1275" s="259">
        <f>BA1274+$BD$753</f>
        <v>3.3216000000000294</v>
      </c>
      <c r="BB1275" s="274">
        <f t="shared" si="237"/>
        <v>0.85374441667250878</v>
      </c>
      <c r="BC1275" s="259">
        <f t="shared" si="238"/>
        <v>6.5079068506523896E-4</v>
      </c>
      <c r="BD1275" s="259" t="str">
        <f t="shared" si="235"/>
        <v/>
      </c>
      <c r="BE1275" s="254" t="str">
        <f t="shared" si="236"/>
        <v/>
      </c>
    </row>
    <row r="1276" spans="1:57" ht="20.100000000000001" customHeight="1" x14ac:dyDescent="0.25">
      <c r="A1276" s="248">
        <v>515</v>
      </c>
      <c r="B1276" s="247">
        <f>$B$755+(A1276*$B$758)</f>
        <v>-4663.3074877917461</v>
      </c>
      <c r="C1276" s="247">
        <f>_xlfn.NORM.DIST($B1276,$B$752,$B$753,0)</f>
        <v>2.5279145344901638E-5</v>
      </c>
      <c r="D1276" s="247">
        <f>_xlfn.NORM.DIST($B1276,$B$752,$B$753,1)</f>
        <v>2.6189844940452685E-2</v>
      </c>
      <c r="E1276" s="247">
        <f>IF(OR(D1276&lt;$F$757,D1276&gt;$F$758),C1276,"")</f>
        <v>2.5279145344901638E-5</v>
      </c>
      <c r="F1276" s="247" t="str">
        <f>IF(AND(D1276&gt;$F$757,D1276&lt;$F$758),C1276,"")</f>
        <v/>
      </c>
      <c r="G1276" s="247" t="str">
        <f>IF(C1276=MAX($C$761:$C$2761),C1276,"")</f>
        <v/>
      </c>
      <c r="H1276" s="247">
        <f>_xlfn.NORM.DIST(B1276,$F$753,$F$754,0)</f>
        <v>0</v>
      </c>
      <c r="I1276" s="247">
        <f>IF(H1276=MAX($H$761:$H$2761),C1276,"")</f>
        <v>2.5279145344901638E-5</v>
      </c>
      <c r="J1276" s="247" t="str">
        <f>IF(I1276=MIN($I$761:$I$2761),I1276,"")</f>
        <v/>
      </c>
      <c r="K1276" s="247"/>
      <c r="L1276" s="247"/>
      <c r="M1276" s="247"/>
      <c r="N1276" s="247"/>
      <c r="O1276" s="248">
        <v>515</v>
      </c>
      <c r="P1276" s="247">
        <f>$P$755+(O1276*$P$758)</f>
        <v>-271.75668597312324</v>
      </c>
      <c r="Q1276" s="247">
        <f>_xlfn.NORM.DIST(P1276,P$752,P$753,0)</f>
        <v>4.3378666968110741E-4</v>
      </c>
      <c r="R1276" s="247">
        <f>_xlfn.NORM.DIST(P1276,P$752,P$753,1)</f>
        <v>2.6189844940452685E-2</v>
      </c>
      <c r="S1276" s="253">
        <f>IF(OR(R1276&lt;$T$757,R1276&gt;$T$758),Q1276,"")</f>
        <v>4.3378666968110741E-4</v>
      </c>
      <c r="T1276" s="253" t="str">
        <f>IF(AND(R1276&gt;$T$757,R1276&lt;$T$758),Q1276,"")</f>
        <v/>
      </c>
      <c r="U1276" s="253" t="str">
        <f>IF(Q1276=MAX($Q$761:$Q$2761),Q1276,"")</f>
        <v/>
      </c>
      <c r="V1276" s="253">
        <f>_xlfn.NORM.DIST(P1276,$T$753,$T$754,0)</f>
        <v>4.9568074133374473E-64</v>
      </c>
      <c r="W1276" s="253" t="str">
        <f>IF(V1276=MAX($V$761:$V$2761),Q1276,"")</f>
        <v/>
      </c>
      <c r="X1276" s="253" t="str">
        <f t="shared" si="239"/>
        <v/>
      </c>
      <c r="AB1276" s="259">
        <v>515</v>
      </c>
      <c r="AC1276" s="253">
        <f t="shared" si="255"/>
        <v>-420.52476628341498</v>
      </c>
      <c r="AD1276" s="253">
        <f t="shared" si="240"/>
        <v>2.8032695627825831E-4</v>
      </c>
      <c r="AE1276" s="253">
        <f t="shared" si="241"/>
        <v>2.6189844940452685E-2</v>
      </c>
      <c r="AF1276" s="253">
        <f>IF(OR(AE1276&lt;$T$757,AE1276&gt;$T$758),AD1276,"")</f>
        <v>2.8032695627825831E-4</v>
      </c>
      <c r="AG1276" s="253" t="str">
        <f t="shared" si="242"/>
        <v/>
      </c>
      <c r="AH1276" s="253" t="str">
        <f t="shared" si="243"/>
        <v/>
      </c>
      <c r="AI1276" s="253">
        <f t="shared" si="244"/>
        <v>1.8212941739320291E-3</v>
      </c>
      <c r="AJ1276" s="253" t="str">
        <f t="shared" si="245"/>
        <v/>
      </c>
      <c r="AK1276" s="253" t="str">
        <f t="shared" si="246"/>
        <v/>
      </c>
      <c r="AO1276" s="259">
        <v>515</v>
      </c>
      <c r="AP1276" s="253">
        <f t="shared" si="247"/>
        <v>-2479.2047320384504</v>
      </c>
      <c r="AQ1276" s="253">
        <f t="shared" si="248"/>
        <v>4.7549291209576217E-5</v>
      </c>
      <c r="AR1276" s="253">
        <f t="shared" si="249"/>
        <v>2.6189844940452685E-2</v>
      </c>
      <c r="AS1276" s="253">
        <f>IF(OR(AR1276&lt;$T$757,AR1276&gt;$T$758),AQ1276,"")</f>
        <v>4.7549291209576217E-5</v>
      </c>
      <c r="AT1276" s="253" t="str">
        <f t="shared" si="250"/>
        <v/>
      </c>
      <c r="AU1276" s="253" t="str">
        <f t="shared" si="251"/>
        <v/>
      </c>
      <c r="AV1276" s="253">
        <f t="shared" si="252"/>
        <v>0</v>
      </c>
      <c r="AW1276" s="253">
        <f t="shared" si="253"/>
        <v>4.7549291209576217E-5</v>
      </c>
      <c r="AX1276" s="253" t="str">
        <f t="shared" si="254"/>
        <v/>
      </c>
      <c r="AZ1276" s="259"/>
      <c r="BA1276" s="259">
        <f>BA1275+$BD$753</f>
        <v>3.3280000000000296</v>
      </c>
      <c r="BB1276" s="274">
        <f t="shared" si="237"/>
        <v>0.85309362598744354</v>
      </c>
      <c r="BC1276" s="259">
        <f t="shared" si="238"/>
        <v>6.5183779885980009E-4</v>
      </c>
      <c r="BD1276" s="259" t="str">
        <f t="shared" si="235"/>
        <v/>
      </c>
      <c r="BE1276" s="254" t="str">
        <f t="shared" si="236"/>
        <v/>
      </c>
    </row>
    <row r="1277" spans="1:57" ht="20.100000000000001" customHeight="1" x14ac:dyDescent="0.25">
      <c r="A1277" s="247">
        <v>516</v>
      </c>
      <c r="B1277" s="247">
        <f>$B$755+(A1277*$B$758)</f>
        <v>-4653.6924208066084</v>
      </c>
      <c r="C1277" s="247">
        <f>_xlfn.NORM.DIST($B1277,$B$752,$B$753,0)</f>
        <v>2.5475870802329126E-5</v>
      </c>
      <c r="D1277" s="247">
        <f>_xlfn.NORM.DIST($B1277,$B$752,$B$753,1)</f>
        <v>2.6433850483910441E-2</v>
      </c>
      <c r="E1277" s="247">
        <f>IF(OR(D1277&lt;$F$757,D1277&gt;$F$758),C1277,"")</f>
        <v>2.5475870802329126E-5</v>
      </c>
      <c r="F1277" s="247" t="str">
        <f>IF(AND(D1277&gt;$F$757,D1277&lt;$F$758),C1277,"")</f>
        <v/>
      </c>
      <c r="G1277" s="247" t="str">
        <f>IF(C1277=MAX($C$761:$C$2761),C1277,"")</f>
        <v/>
      </c>
      <c r="H1277" s="247">
        <f>_xlfn.NORM.DIST(B1277,$F$753,$F$754,0)</f>
        <v>0</v>
      </c>
      <c r="I1277" s="247">
        <f>IF(H1277=MAX($H$761:$H$2761),C1277,"")</f>
        <v>2.5475870802329126E-5</v>
      </c>
      <c r="J1277" s="247" t="str">
        <f>IF(I1277=MIN($I$761:$I$2761),I1277,"")</f>
        <v/>
      </c>
      <c r="K1277" s="247"/>
      <c r="L1277" s="247"/>
      <c r="M1277" s="247"/>
      <c r="N1277" s="247"/>
      <c r="O1277" s="247">
        <v>516</v>
      </c>
      <c r="P1277" s="247">
        <f>$P$755+(O1277*$P$758)</f>
        <v>-271.1963629092611</v>
      </c>
      <c r="Q1277" s="247">
        <f>_xlfn.NORM.DIST(P1277,P$752,P$753,0)</f>
        <v>4.371624515698798E-4</v>
      </c>
      <c r="R1277" s="247">
        <f>_xlfn.NORM.DIST(P1277,P$752,P$753,1)</f>
        <v>2.6433850483910441E-2</v>
      </c>
      <c r="S1277" s="253">
        <f>IF(OR(R1277&lt;$T$757,R1277&gt;$T$758),Q1277,"")</f>
        <v>4.371624515698798E-4</v>
      </c>
      <c r="T1277" s="253" t="str">
        <f>IF(AND(R1277&gt;$T$757,R1277&lt;$T$758),Q1277,"")</f>
        <v/>
      </c>
      <c r="U1277" s="253" t="str">
        <f>IF(Q1277=MAX($Q$761:$Q$2761),Q1277,"")</f>
        <v/>
      </c>
      <c r="V1277" s="253">
        <f>_xlfn.NORM.DIST(P1277,$T$753,$T$754,0)</f>
        <v>4.6359638616174778E-64</v>
      </c>
      <c r="W1277" s="253" t="str">
        <f>IF(V1277=MAX($V$761:$V$2761),Q1277,"")</f>
        <v/>
      </c>
      <c r="X1277" s="253" t="str">
        <f t="shared" si="239"/>
        <v/>
      </c>
      <c r="AB1277" s="253">
        <v>516</v>
      </c>
      <c r="AC1277" s="253">
        <f t="shared" si="255"/>
        <v>-419.65770490963479</v>
      </c>
      <c r="AD1277" s="253">
        <f t="shared" si="240"/>
        <v>2.8250849556491831E-4</v>
      </c>
      <c r="AE1277" s="253">
        <f t="shared" si="241"/>
        <v>2.6433850483910424E-2</v>
      </c>
      <c r="AF1277" s="253">
        <f>IF(OR(AE1277&lt;$T$757,AE1277&gt;$T$758),AD1277,"")</f>
        <v>2.8250849556491831E-4</v>
      </c>
      <c r="AG1277" s="253" t="str">
        <f t="shared" si="242"/>
        <v/>
      </c>
      <c r="AH1277" s="253" t="str">
        <f t="shared" si="243"/>
        <v/>
      </c>
      <c r="AI1277" s="253">
        <f t="shared" si="244"/>
        <v>1.8223333077850704E-3</v>
      </c>
      <c r="AJ1277" s="253" t="str">
        <f t="shared" si="245"/>
        <v/>
      </c>
      <c r="AK1277" s="253" t="str">
        <f t="shared" si="246"/>
        <v/>
      </c>
      <c r="AO1277" s="253">
        <v>516</v>
      </c>
      <c r="AP1277" s="253">
        <f t="shared" si="247"/>
        <v>-2474.0929697043503</v>
      </c>
      <c r="AQ1277" s="253">
        <f t="shared" si="248"/>
        <v>4.7919325715724723E-5</v>
      </c>
      <c r="AR1277" s="253">
        <f t="shared" si="249"/>
        <v>2.6433850483910441E-2</v>
      </c>
      <c r="AS1277" s="253">
        <f>IF(OR(AR1277&lt;$T$757,AR1277&gt;$T$758),AQ1277,"")</f>
        <v>4.7919325715724723E-5</v>
      </c>
      <c r="AT1277" s="253" t="str">
        <f t="shared" si="250"/>
        <v/>
      </c>
      <c r="AU1277" s="253" t="str">
        <f t="shared" si="251"/>
        <v/>
      </c>
      <c r="AV1277" s="253">
        <f t="shared" si="252"/>
        <v>0</v>
      </c>
      <c r="AW1277" s="253">
        <f t="shared" si="253"/>
        <v>4.7919325715724723E-5</v>
      </c>
      <c r="AX1277" s="253" t="str">
        <f t="shared" si="254"/>
        <v/>
      </c>
      <c r="AZ1277" s="259"/>
      <c r="BA1277" s="259">
        <f>BA1276+$BD$753</f>
        <v>3.3344000000000298</v>
      </c>
      <c r="BB1277" s="274">
        <f t="shared" si="237"/>
        <v>0.85244178818858374</v>
      </c>
      <c r="BC1277" s="259">
        <f t="shared" si="238"/>
        <v>6.5288057275370015E-4</v>
      </c>
      <c r="BD1277" s="259" t="str">
        <f t="shared" si="235"/>
        <v/>
      </c>
      <c r="BE1277" s="254" t="str">
        <f t="shared" si="236"/>
        <v/>
      </c>
    </row>
    <row r="1278" spans="1:57" ht="20.100000000000001" customHeight="1" x14ac:dyDescent="0.25">
      <c r="A1278" s="247">
        <v>517</v>
      </c>
      <c r="B1278" s="247">
        <f>$B$755+(A1278*$B$758)</f>
        <v>-4644.0773538214708</v>
      </c>
      <c r="C1278" s="247">
        <f>_xlfn.NORM.DIST($B1278,$B$752,$B$753,0)</f>
        <v>2.5673716419018229E-5</v>
      </c>
      <c r="D1278" s="247">
        <f>_xlfn.NORM.DIST($B1278,$B$752,$B$753,1)</f>
        <v>2.6679752939130129E-2</v>
      </c>
      <c r="E1278" s="247">
        <f>IF(OR(D1278&lt;$F$757,D1278&gt;$F$758),C1278,"")</f>
        <v>2.5673716419018229E-5</v>
      </c>
      <c r="F1278" s="247" t="str">
        <f>IF(AND(D1278&gt;$F$757,D1278&lt;$F$758),C1278,"")</f>
        <v/>
      </c>
      <c r="G1278" s="247" t="str">
        <f>IF(C1278=MAX($C$761:$C$2761),C1278,"")</f>
        <v/>
      </c>
      <c r="H1278" s="247">
        <f>_xlfn.NORM.DIST(B1278,$F$753,$F$754,0)</f>
        <v>0</v>
      </c>
      <c r="I1278" s="247">
        <f>IF(H1278=MAX($H$761:$H$2761),C1278,"")</f>
        <v>2.5673716419018229E-5</v>
      </c>
      <c r="J1278" s="247" t="str">
        <f>IF(I1278=MIN($I$761:$I$2761),I1278,"")</f>
        <v/>
      </c>
      <c r="K1278" s="247"/>
      <c r="L1278" s="247"/>
      <c r="M1278" s="247"/>
      <c r="N1278" s="247"/>
      <c r="O1278" s="247">
        <v>517</v>
      </c>
      <c r="P1278" s="247">
        <f>$P$755+(O1278*$P$758)</f>
        <v>-270.63603984539901</v>
      </c>
      <c r="Q1278" s="247">
        <f>_xlfn.NORM.DIST(P1278,P$752,P$753,0)</f>
        <v>4.4055745523806649E-4</v>
      </c>
      <c r="R1278" s="247">
        <f>_xlfn.NORM.DIST(P1278,P$752,P$753,1)</f>
        <v>2.6679752939130129E-2</v>
      </c>
      <c r="S1278" s="253">
        <f>IF(OR(R1278&lt;$T$757,R1278&gt;$T$758),Q1278,"")</f>
        <v>4.4055745523806649E-4</v>
      </c>
      <c r="T1278" s="253" t="str">
        <f>IF(AND(R1278&gt;$T$757,R1278&lt;$T$758),Q1278,"")</f>
        <v/>
      </c>
      <c r="U1278" s="253" t="str">
        <f>IF(Q1278=MAX($Q$761:$Q$2761),Q1278,"")</f>
        <v/>
      </c>
      <c r="V1278" s="253">
        <f>_xlfn.NORM.DIST(P1278,$T$753,$T$754,0)</f>
        <v>4.3358184537433348E-64</v>
      </c>
      <c r="W1278" s="253" t="str">
        <f>IF(V1278=MAX($V$761:$V$2761),Q1278,"")</f>
        <v/>
      </c>
      <c r="X1278" s="253" t="str">
        <f t="shared" si="239"/>
        <v/>
      </c>
      <c r="AB1278" s="253">
        <v>517</v>
      </c>
      <c r="AC1278" s="253">
        <f t="shared" si="255"/>
        <v>-418.79064353585454</v>
      </c>
      <c r="AD1278" s="253">
        <f t="shared" si="240"/>
        <v>2.8470245658625623E-4</v>
      </c>
      <c r="AE1278" s="253">
        <f t="shared" si="241"/>
        <v>2.6679752939130129E-2</v>
      </c>
      <c r="AF1278" s="253">
        <f>IF(OR(AE1278&lt;$T$757,AE1278&gt;$T$758),AD1278,"")</f>
        <v>2.8470245658625623E-4</v>
      </c>
      <c r="AG1278" s="253" t="str">
        <f t="shared" si="242"/>
        <v/>
      </c>
      <c r="AH1278" s="253" t="str">
        <f t="shared" si="243"/>
        <v/>
      </c>
      <c r="AI1278" s="253">
        <f t="shared" si="244"/>
        <v>1.8233438607776098E-3</v>
      </c>
      <c r="AJ1278" s="253" t="str">
        <f t="shared" si="245"/>
        <v/>
      </c>
      <c r="AK1278" s="253" t="str">
        <f t="shared" si="246"/>
        <v/>
      </c>
      <c r="AO1278" s="253">
        <v>517</v>
      </c>
      <c r="AP1278" s="253">
        <f t="shared" si="247"/>
        <v>-2468.9812073702506</v>
      </c>
      <c r="AQ1278" s="253">
        <f t="shared" si="248"/>
        <v>4.8291467206828769E-5</v>
      </c>
      <c r="AR1278" s="253">
        <f t="shared" si="249"/>
        <v>2.6679752939130129E-2</v>
      </c>
      <c r="AS1278" s="253">
        <f>IF(OR(AR1278&lt;$T$757,AR1278&gt;$T$758),AQ1278,"")</f>
        <v>4.8291467206828769E-5</v>
      </c>
      <c r="AT1278" s="253" t="str">
        <f t="shared" si="250"/>
        <v/>
      </c>
      <c r="AU1278" s="253" t="str">
        <f t="shared" si="251"/>
        <v/>
      </c>
      <c r="AV1278" s="253">
        <f t="shared" si="252"/>
        <v>0</v>
      </c>
      <c r="AW1278" s="253">
        <f t="shared" si="253"/>
        <v>4.8291467206828769E-5</v>
      </c>
      <c r="AX1278" s="253" t="str">
        <f t="shared" si="254"/>
        <v/>
      </c>
      <c r="AZ1278" s="259"/>
      <c r="BA1278" s="259">
        <f>BA1277+$BD$753</f>
        <v>3.34080000000003</v>
      </c>
      <c r="BB1278" s="274">
        <f t="shared" si="237"/>
        <v>0.85178890761583004</v>
      </c>
      <c r="BC1278" s="259">
        <f t="shared" si="238"/>
        <v>6.5391900366340572E-4</v>
      </c>
      <c r="BD1278" s="259" t="str">
        <f t="shared" si="235"/>
        <v/>
      </c>
      <c r="BE1278" s="254" t="str">
        <f t="shared" si="236"/>
        <v/>
      </c>
    </row>
    <row r="1279" spans="1:57" ht="20.100000000000001" customHeight="1" x14ac:dyDescent="0.25">
      <c r="A1279" s="247">
        <v>518</v>
      </c>
      <c r="B1279" s="247">
        <f>$B$755+(A1279*$B$758)</f>
        <v>-4634.4622868363331</v>
      </c>
      <c r="C1279" s="247">
        <f>_xlfn.NORM.DIST($B1279,$B$752,$B$753,0)</f>
        <v>2.5872684538533563E-5</v>
      </c>
      <c r="D1279" s="247">
        <f>_xlfn.NORM.DIST($B1279,$B$752,$B$753,1)</f>
        <v>2.692756308781347E-2</v>
      </c>
      <c r="E1279" s="247">
        <f>IF(OR(D1279&lt;$F$757,D1279&gt;$F$758),C1279,"")</f>
        <v>2.5872684538533563E-5</v>
      </c>
      <c r="F1279" s="247" t="str">
        <f>IF(AND(D1279&gt;$F$757,D1279&lt;$F$758),C1279,"")</f>
        <v/>
      </c>
      <c r="G1279" s="247" t="str">
        <f>IF(C1279=MAX($C$761:$C$2761),C1279,"")</f>
        <v/>
      </c>
      <c r="H1279" s="247">
        <f>_xlfn.NORM.DIST(B1279,$F$753,$F$754,0)</f>
        <v>0</v>
      </c>
      <c r="I1279" s="247">
        <f>IF(H1279=MAX($H$761:$H$2761),C1279,"")</f>
        <v>2.5872684538533563E-5</v>
      </c>
      <c r="J1279" s="247" t="str">
        <f>IF(I1279=MIN($I$761:$I$2761),I1279,"")</f>
        <v/>
      </c>
      <c r="K1279" s="247"/>
      <c r="L1279" s="247"/>
      <c r="M1279" s="247"/>
      <c r="N1279" s="247"/>
      <c r="O1279" s="247">
        <v>518</v>
      </c>
      <c r="P1279" s="247">
        <f>$P$755+(O1279*$P$758)</f>
        <v>-270.07571678153687</v>
      </c>
      <c r="Q1279" s="247">
        <f>_xlfn.NORM.DIST(P1279,P$752,P$753,0)</f>
        <v>4.4397172090091588E-4</v>
      </c>
      <c r="R1279" s="247">
        <f>_xlfn.NORM.DIST(P1279,P$752,P$753,1)</f>
        <v>2.692756308781347E-2</v>
      </c>
      <c r="S1279" s="253">
        <f>IF(OR(R1279&lt;$T$757,R1279&gt;$T$758),Q1279,"")</f>
        <v>4.4397172090091588E-4</v>
      </c>
      <c r="T1279" s="253" t="str">
        <f>IF(AND(R1279&gt;$T$757,R1279&lt;$T$758),Q1279,"")</f>
        <v/>
      </c>
      <c r="U1279" s="253" t="str">
        <f>IF(Q1279=MAX($Q$761:$Q$2761),Q1279,"")</f>
        <v/>
      </c>
      <c r="V1279" s="253">
        <f>_xlfn.NORM.DIST(P1279,$T$753,$T$754,0)</f>
        <v>4.0550404270237641E-64</v>
      </c>
      <c r="W1279" s="253" t="str">
        <f>IF(V1279=MAX($V$761:$V$2761),Q1279,"")</f>
        <v/>
      </c>
      <c r="X1279" s="253" t="str">
        <f t="shared" si="239"/>
        <v/>
      </c>
      <c r="AB1279" s="253">
        <v>518</v>
      </c>
      <c r="AC1279" s="253">
        <f t="shared" si="255"/>
        <v>-417.9235821620743</v>
      </c>
      <c r="AD1279" s="253">
        <f t="shared" si="240"/>
        <v>2.8690886533066395E-4</v>
      </c>
      <c r="AE1279" s="253">
        <f t="shared" si="241"/>
        <v>2.6927563087813466E-2</v>
      </c>
      <c r="AF1279" s="253">
        <f>IF(OR(AE1279&lt;$T$757,AE1279&gt;$T$758),AD1279,"")</f>
        <v>2.8690886533066395E-4</v>
      </c>
      <c r="AG1279" s="253" t="str">
        <f t="shared" si="242"/>
        <v/>
      </c>
      <c r="AH1279" s="253" t="str">
        <f t="shared" si="243"/>
        <v/>
      </c>
      <c r="AI1279" s="253">
        <f t="shared" si="244"/>
        <v>1.8243257847140731E-3</v>
      </c>
      <c r="AJ1279" s="253" t="str">
        <f t="shared" si="245"/>
        <v/>
      </c>
      <c r="AK1279" s="253" t="str">
        <f t="shared" si="246"/>
        <v/>
      </c>
      <c r="AO1279" s="253">
        <v>518</v>
      </c>
      <c r="AP1279" s="253">
        <f t="shared" si="247"/>
        <v>-2463.8694450361504</v>
      </c>
      <c r="AQ1279" s="253">
        <f t="shared" si="248"/>
        <v>4.8665720091061082E-5</v>
      </c>
      <c r="AR1279" s="253">
        <f t="shared" si="249"/>
        <v>2.692756308781347E-2</v>
      </c>
      <c r="AS1279" s="253">
        <f>IF(OR(AR1279&lt;$T$757,AR1279&gt;$T$758),AQ1279,"")</f>
        <v>4.8665720091061082E-5</v>
      </c>
      <c r="AT1279" s="253" t="str">
        <f t="shared" si="250"/>
        <v/>
      </c>
      <c r="AU1279" s="253" t="str">
        <f t="shared" si="251"/>
        <v/>
      </c>
      <c r="AV1279" s="253">
        <f t="shared" si="252"/>
        <v>0</v>
      </c>
      <c r="AW1279" s="253">
        <f t="shared" si="253"/>
        <v>4.8665720091061082E-5</v>
      </c>
      <c r="AX1279" s="253" t="str">
        <f t="shared" si="254"/>
        <v/>
      </c>
      <c r="AZ1279" s="259"/>
      <c r="BA1279" s="259">
        <f>BA1278+$BD$753</f>
        <v>3.3472000000000302</v>
      </c>
      <c r="BB1279" s="274">
        <f t="shared" si="237"/>
        <v>0.85113498861216663</v>
      </c>
      <c r="BC1279" s="259">
        <f t="shared" si="238"/>
        <v>6.5495308859830903E-4</v>
      </c>
      <c r="BD1279" s="259" t="str">
        <f t="shared" si="235"/>
        <v/>
      </c>
      <c r="BE1279" s="254" t="str">
        <f t="shared" si="236"/>
        <v/>
      </c>
    </row>
    <row r="1280" spans="1:57" ht="20.100000000000001" customHeight="1" x14ac:dyDescent="0.25">
      <c r="A1280" s="247">
        <v>519</v>
      </c>
      <c r="B1280" s="247">
        <f>$B$755+(A1280*$B$758)</f>
        <v>-4624.8472198511954</v>
      </c>
      <c r="C1280" s="247">
        <f>_xlfn.NORM.DIST($B1280,$B$752,$B$753,0)</f>
        <v>2.6072777468532533E-5</v>
      </c>
      <c r="D1280" s="247">
        <f>_xlfn.NORM.DIST($B1280,$B$752,$B$753,1)</f>
        <v>2.7177291734023407E-2</v>
      </c>
      <c r="E1280" s="247">
        <f>IF(OR(D1280&lt;$F$757,D1280&gt;$F$758),C1280,"")</f>
        <v>2.6072777468532533E-5</v>
      </c>
      <c r="F1280" s="247" t="str">
        <f>IF(AND(D1280&gt;$F$757,D1280&lt;$F$758),C1280,"")</f>
        <v/>
      </c>
      <c r="G1280" s="247" t="str">
        <f>IF(C1280=MAX($C$761:$C$2761),C1280,"")</f>
        <v/>
      </c>
      <c r="H1280" s="247">
        <f>_xlfn.NORM.DIST(B1280,$F$753,$F$754,0)</f>
        <v>0</v>
      </c>
      <c r="I1280" s="247">
        <f>IF(H1280=MAX($H$761:$H$2761),C1280,"")</f>
        <v>2.6072777468532533E-5</v>
      </c>
      <c r="J1280" s="247" t="str">
        <f>IF(I1280=MIN($I$761:$I$2761),I1280,"")</f>
        <v/>
      </c>
      <c r="K1280" s="247"/>
      <c r="L1280" s="247"/>
      <c r="M1280" s="247"/>
      <c r="N1280" s="247"/>
      <c r="O1280" s="247">
        <v>519</v>
      </c>
      <c r="P1280" s="247">
        <f>$P$755+(O1280*$P$758)</f>
        <v>-269.51539371767478</v>
      </c>
      <c r="Q1280" s="247">
        <f>_xlfn.NORM.DIST(P1280,P$752,P$753,0)</f>
        <v>4.4740528815751191E-4</v>
      </c>
      <c r="R1280" s="247">
        <f>_xlfn.NORM.DIST(P1280,P$752,P$753,1)</f>
        <v>2.7177291734023407E-2</v>
      </c>
      <c r="S1280" s="253">
        <f>IF(OR(R1280&lt;$T$757,R1280&gt;$T$758),Q1280,"")</f>
        <v>4.4740528815751191E-4</v>
      </c>
      <c r="T1280" s="253" t="str">
        <f>IF(AND(R1280&gt;$T$757,R1280&lt;$T$758),Q1280,"")</f>
        <v/>
      </c>
      <c r="U1280" s="253" t="str">
        <f>IF(Q1280=MAX($Q$761:$Q$2761),Q1280,"")</f>
        <v/>
      </c>
      <c r="V1280" s="253">
        <f>_xlfn.NORM.DIST(P1280,$T$753,$T$754,0)</f>
        <v>3.7923842865375373E-64</v>
      </c>
      <c r="W1280" s="253" t="str">
        <f>IF(V1280=MAX($V$761:$V$2761),Q1280,"")</f>
        <v/>
      </c>
      <c r="X1280" s="253" t="str">
        <f t="shared" si="239"/>
        <v/>
      </c>
      <c r="AB1280" s="253">
        <v>519</v>
      </c>
      <c r="AC1280" s="253">
        <f t="shared" si="255"/>
        <v>-417.05652078829405</v>
      </c>
      <c r="AD1280" s="253">
        <f t="shared" si="240"/>
        <v>2.8912774738834872E-4</v>
      </c>
      <c r="AE1280" s="253">
        <f t="shared" si="241"/>
        <v>2.7177291734023383E-2</v>
      </c>
      <c r="AF1280" s="253">
        <f>IF(OR(AE1280&lt;$T$757,AE1280&gt;$T$758),AD1280,"")</f>
        <v>2.8912774738834872E-4</v>
      </c>
      <c r="AG1280" s="253" t="str">
        <f t="shared" si="242"/>
        <v/>
      </c>
      <c r="AH1280" s="253" t="str">
        <f t="shared" si="243"/>
        <v/>
      </c>
      <c r="AI1280" s="253">
        <f t="shared" si="244"/>
        <v>1.8252790327471012E-3</v>
      </c>
      <c r="AJ1280" s="253" t="str">
        <f t="shared" si="245"/>
        <v/>
      </c>
      <c r="AK1280" s="253" t="str">
        <f t="shared" si="246"/>
        <v/>
      </c>
      <c r="AO1280" s="253">
        <v>519</v>
      </c>
      <c r="AP1280" s="253">
        <f t="shared" si="247"/>
        <v>-2458.7576827020507</v>
      </c>
      <c r="AQ1280" s="253">
        <f t="shared" si="248"/>
        <v>4.9042088709053797E-5</v>
      </c>
      <c r="AR1280" s="253">
        <f t="shared" si="249"/>
        <v>2.7177291734023383E-2</v>
      </c>
      <c r="AS1280" s="253">
        <f>IF(OR(AR1280&lt;$T$757,AR1280&gt;$T$758),AQ1280,"")</f>
        <v>4.9042088709053797E-5</v>
      </c>
      <c r="AT1280" s="253" t="str">
        <f t="shared" si="250"/>
        <v/>
      </c>
      <c r="AU1280" s="253" t="str">
        <f t="shared" si="251"/>
        <v/>
      </c>
      <c r="AV1280" s="253">
        <f t="shared" si="252"/>
        <v>0</v>
      </c>
      <c r="AW1280" s="253">
        <f t="shared" si="253"/>
        <v>4.9042088709053797E-5</v>
      </c>
      <c r="AX1280" s="253" t="str">
        <f t="shared" si="254"/>
        <v/>
      </c>
      <c r="AZ1280" s="259"/>
      <c r="BA1280" s="259">
        <f>BA1279+$BD$753</f>
        <v>3.3536000000000303</v>
      </c>
      <c r="BB1280" s="274">
        <f t="shared" si="237"/>
        <v>0.85048003552356832</v>
      </c>
      <c r="BC1280" s="259">
        <f t="shared" si="238"/>
        <v>6.5598282465972879E-4</v>
      </c>
      <c r="BD1280" s="259" t="str">
        <f t="shared" si="235"/>
        <v/>
      </c>
      <c r="BE1280" s="254" t="str">
        <f t="shared" si="236"/>
        <v/>
      </c>
    </row>
    <row r="1281" spans="1:57" ht="20.100000000000001" customHeight="1" x14ac:dyDescent="0.25">
      <c r="A1281" s="247">
        <v>520</v>
      </c>
      <c r="B1281" s="247">
        <f>$B$755+(A1281*$B$758)</f>
        <v>-4615.2321528660577</v>
      </c>
      <c r="C1281" s="247">
        <f>_xlfn.NORM.DIST($B1281,$B$752,$B$753,0)</f>
        <v>2.6273997480338796E-5</v>
      </c>
      <c r="D1281" s="247">
        <f>_xlfn.NORM.DIST($B1281,$B$752,$B$753,1)</f>
        <v>2.7428949703836809E-2</v>
      </c>
      <c r="E1281" s="247">
        <f>IF(OR(D1281&lt;$F$757,D1281&gt;$F$758),C1281,"")</f>
        <v>2.6273997480338796E-5</v>
      </c>
      <c r="F1281" s="247" t="str">
        <f>IF(AND(D1281&gt;$F$757,D1281&lt;$F$758),C1281,"")</f>
        <v/>
      </c>
      <c r="G1281" s="247" t="str">
        <f>IF(C1281=MAX($C$761:$C$2761),C1281,"")</f>
        <v/>
      </c>
      <c r="H1281" s="247">
        <f>_xlfn.NORM.DIST(B1281,$F$753,$F$754,0)</f>
        <v>0</v>
      </c>
      <c r="I1281" s="247">
        <f>IF(H1281=MAX($H$761:$H$2761),C1281,"")</f>
        <v>2.6273997480338796E-5</v>
      </c>
      <c r="J1281" s="247" t="str">
        <f>IF(I1281=MIN($I$761:$I$2761),I1281,"")</f>
        <v/>
      </c>
      <c r="K1281" s="247"/>
      <c r="L1281" s="247"/>
      <c r="M1281" s="247"/>
      <c r="N1281" s="247"/>
      <c r="O1281" s="247">
        <v>520</v>
      </c>
      <c r="P1281" s="247">
        <f>$P$755+(O1281*$P$758)</f>
        <v>-268.9550706538127</v>
      </c>
      <c r="Q1281" s="247">
        <f>_xlfn.NORM.DIST(P1281,P$752,P$753,0)</f>
        <v>4.5085819598345754E-4</v>
      </c>
      <c r="R1281" s="247">
        <f>_xlfn.NORM.DIST(P1281,P$752,P$753,1)</f>
        <v>2.7428949703836802E-2</v>
      </c>
      <c r="S1281" s="253">
        <f>IF(OR(R1281&lt;$T$757,R1281&gt;$T$758),Q1281,"")</f>
        <v>4.5085819598345754E-4</v>
      </c>
      <c r="T1281" s="253" t="str">
        <f>IF(AND(R1281&gt;$T$757,R1281&lt;$T$758),Q1281,"")</f>
        <v/>
      </c>
      <c r="U1281" s="253" t="str">
        <f>IF(Q1281=MAX($Q$761:$Q$2761),Q1281,"")</f>
        <v/>
      </c>
      <c r="V1281" s="253">
        <f>_xlfn.NORM.DIST(P1281,$T$753,$T$754,0)</f>
        <v>3.5466843605099259E-64</v>
      </c>
      <c r="W1281" s="253" t="str">
        <f>IF(V1281=MAX($V$761:$V$2761),Q1281,"")</f>
        <v/>
      </c>
      <c r="X1281" s="253" t="str">
        <f t="shared" si="239"/>
        <v/>
      </c>
      <c r="AB1281" s="253">
        <v>520</v>
      </c>
      <c r="AC1281" s="253">
        <f t="shared" si="255"/>
        <v>-416.18945941451381</v>
      </c>
      <c r="AD1281" s="253">
        <f t="shared" si="240"/>
        <v>2.9135912794660436E-4</v>
      </c>
      <c r="AE1281" s="253">
        <f t="shared" si="241"/>
        <v>2.7428949703836809E-2</v>
      </c>
      <c r="AF1281" s="253">
        <f>IF(OR(AE1281&lt;$T$757,AE1281&gt;$T$758),AD1281,"")</f>
        <v>2.9135912794660436E-4</v>
      </c>
      <c r="AG1281" s="253" t="str">
        <f t="shared" si="242"/>
        <v/>
      </c>
      <c r="AH1281" s="253" t="str">
        <f t="shared" si="243"/>
        <v/>
      </c>
      <c r="AI1281" s="253">
        <f t="shared" si="244"/>
        <v>1.8262035593812778E-3</v>
      </c>
      <c r="AJ1281" s="253" t="str">
        <f t="shared" si="245"/>
        <v/>
      </c>
      <c r="AK1281" s="253" t="str">
        <f t="shared" si="246"/>
        <v/>
      </c>
      <c r="AO1281" s="253">
        <v>520</v>
      </c>
      <c r="AP1281" s="253">
        <f t="shared" si="247"/>
        <v>-2453.6459203679506</v>
      </c>
      <c r="AQ1281" s="253">
        <f t="shared" si="248"/>
        <v>4.9420577333096651E-5</v>
      </c>
      <c r="AR1281" s="253">
        <f t="shared" si="249"/>
        <v>2.7428949703836809E-2</v>
      </c>
      <c r="AS1281" s="253">
        <f>IF(OR(AR1281&lt;$T$757,AR1281&gt;$T$758),AQ1281,"")</f>
        <v>4.9420577333096651E-5</v>
      </c>
      <c r="AT1281" s="253" t="str">
        <f t="shared" si="250"/>
        <v/>
      </c>
      <c r="AU1281" s="253" t="str">
        <f t="shared" si="251"/>
        <v/>
      </c>
      <c r="AV1281" s="253">
        <f t="shared" si="252"/>
        <v>0</v>
      </c>
      <c r="AW1281" s="253">
        <f t="shared" si="253"/>
        <v>4.9420577333096651E-5</v>
      </c>
      <c r="AX1281" s="253" t="str">
        <f t="shared" si="254"/>
        <v/>
      </c>
      <c r="AZ1281" s="259"/>
      <c r="BA1281" s="259">
        <f>BA1280+$BD$753</f>
        <v>3.3600000000000305</v>
      </c>
      <c r="BB1281" s="274">
        <f t="shared" si="237"/>
        <v>0.84982405269890859</v>
      </c>
      <c r="BC1281" s="259">
        <f t="shared" si="238"/>
        <v>6.5700820904046608E-4</v>
      </c>
      <c r="BD1281" s="259" t="str">
        <f t="shared" si="235"/>
        <v/>
      </c>
      <c r="BE1281" s="254" t="str">
        <f t="shared" si="236"/>
        <v/>
      </c>
    </row>
    <row r="1282" spans="1:57" ht="20.100000000000001" customHeight="1" x14ac:dyDescent="0.25">
      <c r="A1282" s="248">
        <v>521</v>
      </c>
      <c r="B1282" s="247">
        <f>$B$755+(A1282*$B$758)</f>
        <v>-4605.617085880921</v>
      </c>
      <c r="C1282" s="247">
        <f>_xlfn.NORM.DIST($B1282,$B$752,$B$753,0)</f>
        <v>2.6476346808515356E-5</v>
      </c>
      <c r="D1282" s="247">
        <f>_xlfn.NORM.DIST($B1282,$B$752,$B$753,1)</f>
        <v>2.7682547844993112E-2</v>
      </c>
      <c r="E1282" s="247">
        <f>IF(OR(D1282&lt;$F$757,D1282&gt;$F$758),C1282,"")</f>
        <v>2.6476346808515356E-5</v>
      </c>
      <c r="F1282" s="247" t="str">
        <f>IF(AND(D1282&gt;$F$757,D1282&lt;$F$758),C1282,"")</f>
        <v/>
      </c>
      <c r="G1282" s="247" t="str">
        <f>IF(C1282=MAX($C$761:$C$2761),C1282,"")</f>
        <v/>
      </c>
      <c r="H1282" s="247">
        <f>_xlfn.NORM.DIST(B1282,$F$753,$F$754,0)</f>
        <v>0</v>
      </c>
      <c r="I1282" s="247">
        <f>IF(H1282=MAX($H$761:$H$2761),C1282,"")</f>
        <v>2.6476346808515356E-5</v>
      </c>
      <c r="J1282" s="247" t="str">
        <f>IF(I1282=MIN($I$761:$I$2761),I1282,"")</f>
        <v/>
      </c>
      <c r="K1282" s="247"/>
      <c r="L1282" s="247"/>
      <c r="M1282" s="247"/>
      <c r="N1282" s="247"/>
      <c r="O1282" s="248">
        <v>521</v>
      </c>
      <c r="P1282" s="247">
        <f>$P$755+(O1282*$P$758)</f>
        <v>-268.39474758995055</v>
      </c>
      <c r="Q1282" s="247">
        <f>_xlfn.NORM.DIST(P1282,P$752,P$753,0)</f>
        <v>4.5433048272354855E-4</v>
      </c>
      <c r="R1282" s="247">
        <f>_xlfn.NORM.DIST(P1282,P$752,P$753,1)</f>
        <v>2.7682547844993161E-2</v>
      </c>
      <c r="S1282" s="253">
        <f>IF(OR(R1282&lt;$T$757,R1282&gt;$T$758),Q1282,"")</f>
        <v>4.5433048272354855E-4</v>
      </c>
      <c r="T1282" s="253" t="str">
        <f>IF(AND(R1282&gt;$T$757,R1282&lt;$T$758),Q1282,"")</f>
        <v/>
      </c>
      <c r="U1282" s="253" t="str">
        <f>IF(Q1282=MAX($Q$761:$Q$2761),Q1282,"")</f>
        <v/>
      </c>
      <c r="V1282" s="253">
        <f>_xlfn.NORM.DIST(P1282,$T$753,$T$754,0)</f>
        <v>3.3168497021334003E-64</v>
      </c>
      <c r="W1282" s="253" t="str">
        <f>IF(V1282=MAX($V$761:$V$2761),Q1282,"")</f>
        <v/>
      </c>
      <c r="X1282" s="253" t="str">
        <f t="shared" si="239"/>
        <v/>
      </c>
      <c r="AB1282" s="259">
        <v>521</v>
      </c>
      <c r="AC1282" s="253">
        <f t="shared" si="255"/>
        <v>-415.32239804073356</v>
      </c>
      <c r="AD1282" s="253">
        <f t="shared" si="240"/>
        <v>2.9360303178507531E-4</v>
      </c>
      <c r="AE1282" s="253">
        <f t="shared" si="241"/>
        <v>2.7682547844993161E-2</v>
      </c>
      <c r="AF1282" s="253">
        <f>IF(OR(AE1282&lt;$T$757,AE1282&gt;$T$758),AD1282,"")</f>
        <v>2.9360303178507531E-4</v>
      </c>
      <c r="AG1282" s="253" t="str">
        <f t="shared" si="242"/>
        <v/>
      </c>
      <c r="AH1282" s="253" t="str">
        <f t="shared" si="243"/>
        <v/>
      </c>
      <c r="AI1282" s="253">
        <f t="shared" si="244"/>
        <v>1.8270993204767476E-3</v>
      </c>
      <c r="AJ1282" s="253" t="str">
        <f t="shared" si="245"/>
        <v/>
      </c>
      <c r="AK1282" s="253" t="str">
        <f t="shared" si="246"/>
        <v/>
      </c>
      <c r="AO1282" s="259">
        <v>521</v>
      </c>
      <c r="AP1282" s="253">
        <f t="shared" si="247"/>
        <v>-2448.5341580338509</v>
      </c>
      <c r="AQ1282" s="253">
        <f t="shared" si="248"/>
        <v>4.980119016633352E-5</v>
      </c>
      <c r="AR1282" s="253">
        <f t="shared" si="249"/>
        <v>2.7682547844993136E-2</v>
      </c>
      <c r="AS1282" s="253">
        <f>IF(OR(AR1282&lt;$T$757,AR1282&gt;$T$758),AQ1282,"")</f>
        <v>4.980119016633352E-5</v>
      </c>
      <c r="AT1282" s="253" t="str">
        <f t="shared" si="250"/>
        <v/>
      </c>
      <c r="AU1282" s="253" t="str">
        <f t="shared" si="251"/>
        <v/>
      </c>
      <c r="AV1282" s="253">
        <f t="shared" si="252"/>
        <v>0</v>
      </c>
      <c r="AW1282" s="253">
        <f t="shared" si="253"/>
        <v>4.980119016633352E-5</v>
      </c>
      <c r="AX1282" s="253" t="str">
        <f t="shared" si="254"/>
        <v/>
      </c>
      <c r="AZ1282" s="259"/>
      <c r="BA1282" s="259">
        <f>BA1281+$BD$753</f>
        <v>3.3664000000000307</v>
      </c>
      <c r="BB1282" s="274">
        <f t="shared" si="237"/>
        <v>0.84916704448986813</v>
      </c>
      <c r="BC1282" s="259">
        <f t="shared" si="238"/>
        <v>6.5802923902458232E-4</v>
      </c>
      <c r="BD1282" s="259" t="str">
        <f t="shared" si="235"/>
        <v/>
      </c>
      <c r="BE1282" s="254" t="str">
        <f t="shared" si="236"/>
        <v/>
      </c>
    </row>
    <row r="1283" spans="1:57" ht="20.100000000000001" customHeight="1" x14ac:dyDescent="0.25">
      <c r="A1283" s="247">
        <v>522</v>
      </c>
      <c r="B1283" s="247">
        <f>$B$755+(A1283*$B$758)</f>
        <v>-4596.0020188957833</v>
      </c>
      <c r="C1283" s="247">
        <f>_xlfn.NORM.DIST($B1283,$B$752,$B$753,0)</f>
        <v>2.6679827650437331E-5</v>
      </c>
      <c r="D1283" s="247">
        <f>_xlfn.NORM.DIST($B1283,$B$752,$B$753,1)</f>
        <v>2.7938097026538846E-2</v>
      </c>
      <c r="E1283" s="247">
        <f>IF(OR(D1283&lt;$F$757,D1283&gt;$F$758),C1283,"")</f>
        <v>2.6679827650437331E-5</v>
      </c>
      <c r="F1283" s="247" t="str">
        <f>IF(AND(D1283&gt;$F$757,D1283&lt;$F$758),C1283,"")</f>
        <v/>
      </c>
      <c r="G1283" s="247" t="str">
        <f>IF(C1283=MAX($C$761:$C$2761),C1283,"")</f>
        <v/>
      </c>
      <c r="H1283" s="247">
        <f>_xlfn.NORM.DIST(B1283,$F$753,$F$754,0)</f>
        <v>0</v>
      </c>
      <c r="I1283" s="247">
        <f>IF(H1283=MAX($H$761:$H$2761),C1283,"")</f>
        <v>2.6679827650437331E-5</v>
      </c>
      <c r="J1283" s="247" t="str">
        <f>IF(I1283=MIN($I$761:$I$2761),I1283,"")</f>
        <v/>
      </c>
      <c r="K1283" s="247"/>
      <c r="L1283" s="247"/>
      <c r="M1283" s="247"/>
      <c r="N1283" s="247"/>
      <c r="O1283" s="247">
        <v>522</v>
      </c>
      <c r="P1283" s="247">
        <f>$P$755+(O1283*$P$758)</f>
        <v>-267.83442452608847</v>
      </c>
      <c r="Q1283" s="247">
        <f>_xlfn.NORM.DIST(P1283,P$752,P$753,0)</f>
        <v>4.5782218608443913E-4</v>
      </c>
      <c r="R1283" s="247">
        <f>_xlfn.NORM.DIST(P1283,P$752,P$753,1)</f>
        <v>2.7938097026538877E-2</v>
      </c>
      <c r="S1283" s="253">
        <f>IF(OR(R1283&lt;$T$757,R1283&gt;$T$758),Q1283,"")</f>
        <v>4.5782218608443913E-4</v>
      </c>
      <c r="T1283" s="253" t="str">
        <f>IF(AND(R1283&gt;$T$757,R1283&lt;$T$758),Q1283,"")</f>
        <v/>
      </c>
      <c r="U1283" s="253" t="str">
        <f>IF(Q1283=MAX($Q$761:$Q$2761),Q1283,"")</f>
        <v/>
      </c>
      <c r="V1283" s="253">
        <f>_xlfn.NORM.DIST(P1283,$T$753,$T$754,0)</f>
        <v>3.1018593158646821E-64</v>
      </c>
      <c r="W1283" s="253" t="str">
        <f>IF(V1283=MAX($V$761:$V$2761),Q1283,"")</f>
        <v/>
      </c>
      <c r="X1283" s="253" t="str">
        <f t="shared" si="239"/>
        <v/>
      </c>
      <c r="AB1283" s="253">
        <v>522</v>
      </c>
      <c r="AC1283" s="253">
        <f t="shared" si="255"/>
        <v>-414.45533666695331</v>
      </c>
      <c r="AD1283" s="253">
        <f t="shared" si="240"/>
        <v>2.958594832710203E-4</v>
      </c>
      <c r="AE1283" s="253">
        <f t="shared" si="241"/>
        <v>2.7938097026538877E-2</v>
      </c>
      <c r="AF1283" s="253">
        <f>IF(OR(AE1283&lt;$T$757,AE1283&gt;$T$758),AD1283,"")</f>
        <v>2.958594832710203E-4</v>
      </c>
      <c r="AG1283" s="253" t="str">
        <f t="shared" si="242"/>
        <v/>
      </c>
      <c r="AH1283" s="253" t="str">
        <f t="shared" si="243"/>
        <v/>
      </c>
      <c r="AI1283" s="253">
        <f t="shared" si="244"/>
        <v>1.8279662732527283E-3</v>
      </c>
      <c r="AJ1283" s="253" t="str">
        <f t="shared" si="245"/>
        <v/>
      </c>
      <c r="AK1283" s="253" t="str">
        <f t="shared" si="246"/>
        <v/>
      </c>
      <c r="AO1283" s="253">
        <v>522</v>
      </c>
      <c r="AP1283" s="253">
        <f t="shared" si="247"/>
        <v>-2443.4223956997512</v>
      </c>
      <c r="AQ1283" s="253">
        <f t="shared" si="248"/>
        <v>5.0183931341959084E-5</v>
      </c>
      <c r="AR1283" s="253">
        <f t="shared" si="249"/>
        <v>2.7938097026538846E-2</v>
      </c>
      <c r="AS1283" s="253">
        <f>IF(OR(AR1283&lt;$T$757,AR1283&gt;$T$758),AQ1283,"")</f>
        <v>5.0183931341959084E-5</v>
      </c>
      <c r="AT1283" s="253" t="str">
        <f t="shared" si="250"/>
        <v/>
      </c>
      <c r="AU1283" s="253" t="str">
        <f t="shared" si="251"/>
        <v/>
      </c>
      <c r="AV1283" s="253">
        <f t="shared" si="252"/>
        <v>0</v>
      </c>
      <c r="AW1283" s="253">
        <f t="shared" si="253"/>
        <v>5.0183931341959084E-5</v>
      </c>
      <c r="AX1283" s="253" t="str">
        <f t="shared" si="254"/>
        <v/>
      </c>
      <c r="AZ1283" s="259"/>
      <c r="BA1283" s="259">
        <f>BA1282+$BD$753</f>
        <v>3.3728000000000309</v>
      </c>
      <c r="BB1283" s="274">
        <f t="shared" si="237"/>
        <v>0.84850901525084355</v>
      </c>
      <c r="BC1283" s="259">
        <f t="shared" si="238"/>
        <v>6.5904591198695517E-4</v>
      </c>
      <c r="BD1283" s="259" t="str">
        <f t="shared" si="235"/>
        <v/>
      </c>
      <c r="BE1283" s="254" t="str">
        <f t="shared" si="236"/>
        <v/>
      </c>
    </row>
    <row r="1284" spans="1:57" ht="20.100000000000001" customHeight="1" x14ac:dyDescent="0.25">
      <c r="A1284" s="247">
        <v>523</v>
      </c>
      <c r="B1284" s="247">
        <f>$B$755+(A1284*$B$758)</f>
        <v>-4586.3869519106456</v>
      </c>
      <c r="C1284" s="247">
        <f>_xlfn.NORM.DIST($B1284,$B$752,$B$753,0)</f>
        <v>2.6884442165864285E-5</v>
      </c>
      <c r="D1284" s="247">
        <f>_xlfn.NORM.DIST($B1284,$B$752,$B$753,1)</f>
        <v>2.8195608138467842E-2</v>
      </c>
      <c r="E1284" s="247">
        <f>IF(OR(D1284&lt;$F$757,D1284&gt;$F$758),C1284,"")</f>
        <v>2.6884442165864285E-5</v>
      </c>
      <c r="F1284" s="247" t="str">
        <f>IF(AND(D1284&gt;$F$757,D1284&lt;$F$758),C1284,"")</f>
        <v/>
      </c>
      <c r="G1284" s="247" t="str">
        <f>IF(C1284=MAX($C$761:$C$2761),C1284,"")</f>
        <v/>
      </c>
      <c r="H1284" s="247">
        <f>_xlfn.NORM.DIST(B1284,$F$753,$F$754,0)</f>
        <v>0</v>
      </c>
      <c r="I1284" s="247">
        <f>IF(H1284=MAX($H$761:$H$2761),C1284,"")</f>
        <v>2.6884442165864285E-5</v>
      </c>
      <c r="J1284" s="247" t="str">
        <f>IF(I1284=MIN($I$761:$I$2761),I1284,"")</f>
        <v/>
      </c>
      <c r="K1284" s="247"/>
      <c r="L1284" s="247"/>
      <c r="M1284" s="247"/>
      <c r="N1284" s="247"/>
      <c r="O1284" s="247">
        <v>523</v>
      </c>
      <c r="P1284" s="247">
        <f>$P$755+(O1284*$P$758)</f>
        <v>-267.27410146222633</v>
      </c>
      <c r="Q1284" s="247">
        <f>_xlfn.NORM.DIST(P1284,P$752,P$753,0)</f>
        <v>4.6133334312730882E-4</v>
      </c>
      <c r="R1284" s="247">
        <f>_xlfn.NORM.DIST(P1284,P$752,P$753,1)</f>
        <v>2.819560813846787E-2</v>
      </c>
      <c r="S1284" s="253">
        <f>IF(OR(R1284&lt;$T$757,R1284&gt;$T$758),Q1284,"")</f>
        <v>4.6133334312730882E-4</v>
      </c>
      <c r="T1284" s="253" t="str">
        <f>IF(AND(R1284&gt;$T$757,R1284&lt;$T$758),Q1284,"")</f>
        <v/>
      </c>
      <c r="U1284" s="253" t="str">
        <f>IF(Q1284=MAX($Q$761:$Q$2761),Q1284,"")</f>
        <v/>
      </c>
      <c r="V1284" s="253">
        <f>_xlfn.NORM.DIST(P1284,$T$753,$T$754,0)</f>
        <v>2.9007576876211439E-64</v>
      </c>
      <c r="W1284" s="253" t="str">
        <f>IF(V1284=MAX($V$761:$V$2761),Q1284,"")</f>
        <v/>
      </c>
      <c r="X1284" s="253" t="str">
        <f t="shared" si="239"/>
        <v/>
      </c>
      <c r="AB1284" s="253">
        <v>523</v>
      </c>
      <c r="AC1284" s="253">
        <f t="shared" si="255"/>
        <v>-413.58827529317313</v>
      </c>
      <c r="AD1284" s="253">
        <f t="shared" si="240"/>
        <v>2.9812850635456986E-4</v>
      </c>
      <c r="AE1284" s="253">
        <f t="shared" si="241"/>
        <v>2.8195608138467859E-2</v>
      </c>
      <c r="AF1284" s="253">
        <f>IF(OR(AE1284&lt;$T$757,AE1284&gt;$T$758),AD1284,"")</f>
        <v>2.9812850635456986E-4</v>
      </c>
      <c r="AG1284" s="253" t="str">
        <f t="shared" si="242"/>
        <v/>
      </c>
      <c r="AH1284" s="253" t="str">
        <f t="shared" si="243"/>
        <v/>
      </c>
      <c r="AI1284" s="253">
        <f t="shared" si="244"/>
        <v>1.8288043762909156E-3</v>
      </c>
      <c r="AJ1284" s="253" t="str">
        <f t="shared" si="245"/>
        <v/>
      </c>
      <c r="AK1284" s="253" t="str">
        <f t="shared" si="246"/>
        <v/>
      </c>
      <c r="AO1284" s="253">
        <v>523</v>
      </c>
      <c r="AP1284" s="253">
        <f t="shared" si="247"/>
        <v>-2438.310633365651</v>
      </c>
      <c r="AQ1284" s="253">
        <f t="shared" si="248"/>
        <v>5.0568804922414421E-5</v>
      </c>
      <c r="AR1284" s="253">
        <f t="shared" si="249"/>
        <v>2.8195608138467859E-2</v>
      </c>
      <c r="AS1284" s="253">
        <f>IF(OR(AR1284&lt;$T$757,AR1284&gt;$T$758),AQ1284,"")</f>
        <v>5.0568804922414421E-5</v>
      </c>
      <c r="AT1284" s="253" t="str">
        <f t="shared" si="250"/>
        <v/>
      </c>
      <c r="AU1284" s="253" t="str">
        <f t="shared" si="251"/>
        <v/>
      </c>
      <c r="AV1284" s="253">
        <f t="shared" si="252"/>
        <v>0</v>
      </c>
      <c r="AW1284" s="253">
        <f t="shared" si="253"/>
        <v>5.0568804922414421E-5</v>
      </c>
      <c r="AX1284" s="253" t="str">
        <f t="shared" si="254"/>
        <v/>
      </c>
      <c r="AZ1284" s="259"/>
      <c r="BA1284" s="259">
        <f>BA1283+$BD$753</f>
        <v>3.3792000000000311</v>
      </c>
      <c r="BB1284" s="274">
        <f t="shared" si="237"/>
        <v>0.84784996933885659</v>
      </c>
      <c r="BC1284" s="259">
        <f t="shared" si="238"/>
        <v>6.6005822539205727E-4</v>
      </c>
      <c r="BD1284" s="259" t="str">
        <f t="shared" si="235"/>
        <v/>
      </c>
      <c r="BE1284" s="254" t="str">
        <f t="shared" si="236"/>
        <v/>
      </c>
    </row>
    <row r="1285" spans="1:57" ht="20.100000000000001" customHeight="1" x14ac:dyDescent="0.25">
      <c r="A1285" s="247">
        <v>524</v>
      </c>
      <c r="B1285" s="247">
        <f>$B$755+(A1285*$B$758)</f>
        <v>-4576.7718849255079</v>
      </c>
      <c r="C1285" s="247">
        <f>_xlfn.NORM.DIST($B1285,$B$752,$B$753,0)</f>
        <v>2.7090192476512491E-5</v>
      </c>
      <c r="D1285" s="247">
        <f>_xlfn.NORM.DIST($B1285,$B$752,$B$753,1)</f>
        <v>2.8455092091357707E-2</v>
      </c>
      <c r="E1285" s="247">
        <f>IF(OR(D1285&lt;$F$757,D1285&gt;$F$758),C1285,"")</f>
        <v>2.7090192476512491E-5</v>
      </c>
      <c r="F1285" s="247" t="str">
        <f>IF(AND(D1285&gt;$F$757,D1285&lt;$F$758),C1285,"")</f>
        <v/>
      </c>
      <c r="G1285" s="247" t="str">
        <f>IF(C1285=MAX($C$761:$C$2761),C1285,"")</f>
        <v/>
      </c>
      <c r="H1285" s="247">
        <f>_xlfn.NORM.DIST(B1285,$F$753,$F$754,0)</f>
        <v>0</v>
      </c>
      <c r="I1285" s="247">
        <f>IF(H1285=MAX($H$761:$H$2761),C1285,"")</f>
        <v>2.7090192476512491E-5</v>
      </c>
      <c r="J1285" s="247" t="str">
        <f>IF(I1285=MIN($I$761:$I$2761),I1285,"")</f>
        <v/>
      </c>
      <c r="K1285" s="247"/>
      <c r="L1285" s="247"/>
      <c r="M1285" s="247"/>
      <c r="N1285" s="247"/>
      <c r="O1285" s="247">
        <v>524</v>
      </c>
      <c r="P1285" s="247">
        <f>$P$755+(O1285*$P$758)</f>
        <v>-266.71377839836424</v>
      </c>
      <c r="Q1285" s="247">
        <f>_xlfn.NORM.DIST(P1285,P$752,P$753,0)</f>
        <v>4.6486399026051691E-4</v>
      </c>
      <c r="R1285" s="247">
        <f>_xlfn.NORM.DIST(P1285,P$752,P$753,1)</f>
        <v>2.8455092091357707E-2</v>
      </c>
      <c r="S1285" s="253">
        <f>IF(OR(R1285&lt;$T$757,R1285&gt;$T$758),Q1285,"")</f>
        <v>4.6486399026051691E-4</v>
      </c>
      <c r="T1285" s="253" t="str">
        <f>IF(AND(R1285&gt;$T$757,R1285&lt;$T$758),Q1285,"")</f>
        <v/>
      </c>
      <c r="U1285" s="253" t="str">
        <f>IF(Q1285=MAX($Q$761:$Q$2761),Q1285,"")</f>
        <v/>
      </c>
      <c r="V1285" s="253">
        <f>_xlfn.NORM.DIST(P1285,$T$753,$T$754,0)</f>
        <v>2.7126505995981319E-64</v>
      </c>
      <c r="W1285" s="253" t="str">
        <f>IF(V1285=MAX($V$761:$V$2761),Q1285,"")</f>
        <v/>
      </c>
      <c r="X1285" s="253" t="str">
        <f t="shared" si="239"/>
        <v/>
      </c>
      <c r="AB1285" s="253">
        <v>524</v>
      </c>
      <c r="AC1285" s="253">
        <f t="shared" si="255"/>
        <v>-412.72121391939288</v>
      </c>
      <c r="AD1285" s="253">
        <f t="shared" si="240"/>
        <v>3.0041012456398243E-4</v>
      </c>
      <c r="AE1285" s="253">
        <f t="shared" si="241"/>
        <v>2.8455092091357707E-2</v>
      </c>
      <c r="AF1285" s="253">
        <f>IF(OR(AE1285&lt;$T$757,AE1285&gt;$T$758),AD1285,"")</f>
        <v>3.0041012456398243E-4</v>
      </c>
      <c r="AG1285" s="253" t="str">
        <f t="shared" si="242"/>
        <v/>
      </c>
      <c r="AH1285" s="253" t="str">
        <f t="shared" si="243"/>
        <v/>
      </c>
      <c r="AI1285" s="253">
        <f t="shared" si="244"/>
        <v>1.8296135895387818E-3</v>
      </c>
      <c r="AJ1285" s="253" t="str">
        <f t="shared" si="245"/>
        <v/>
      </c>
      <c r="AK1285" s="253" t="str">
        <f t="shared" si="246"/>
        <v/>
      </c>
      <c r="AO1285" s="253">
        <v>524</v>
      </c>
      <c r="AP1285" s="253">
        <f t="shared" si="247"/>
        <v>-2433.1988710315513</v>
      </c>
      <c r="AQ1285" s="253">
        <f t="shared" si="248"/>
        <v>5.0955814898582162E-5</v>
      </c>
      <c r="AR1285" s="253">
        <f t="shared" si="249"/>
        <v>2.8455092091357694E-2</v>
      </c>
      <c r="AS1285" s="253">
        <f>IF(OR(AR1285&lt;$T$757,AR1285&gt;$T$758),AQ1285,"")</f>
        <v>5.0955814898582162E-5</v>
      </c>
      <c r="AT1285" s="253" t="str">
        <f t="shared" si="250"/>
        <v/>
      </c>
      <c r="AU1285" s="253" t="str">
        <f t="shared" si="251"/>
        <v/>
      </c>
      <c r="AV1285" s="253">
        <f t="shared" si="252"/>
        <v>0</v>
      </c>
      <c r="AW1285" s="253">
        <f t="shared" si="253"/>
        <v>5.0955814898582162E-5</v>
      </c>
      <c r="AX1285" s="253" t="str">
        <f t="shared" si="254"/>
        <v/>
      </c>
      <c r="AZ1285" s="259"/>
      <c r="BA1285" s="259">
        <f>BA1284+$BD$753</f>
        <v>3.3856000000000313</v>
      </c>
      <c r="BB1285" s="274">
        <f t="shared" si="237"/>
        <v>0.84718991111346453</v>
      </c>
      <c r="BC1285" s="259">
        <f t="shared" si="238"/>
        <v>6.6106617679428936E-4</v>
      </c>
      <c r="BD1285" s="259" t="str">
        <f t="shared" si="235"/>
        <v/>
      </c>
      <c r="BE1285" s="254" t="str">
        <f t="shared" si="236"/>
        <v/>
      </c>
    </row>
    <row r="1286" spans="1:57" ht="20.100000000000001" customHeight="1" x14ac:dyDescent="0.25">
      <c r="A1286" s="247">
        <v>525</v>
      </c>
      <c r="B1286" s="247">
        <f>$B$755+(A1286*$B$758)</f>
        <v>-4567.1568179403703</v>
      </c>
      <c r="C1286" s="247">
        <f>_xlfn.NORM.DIST($B1286,$B$752,$B$753,0)</f>
        <v>2.7297080665626762E-5</v>
      </c>
      <c r="D1286" s="247">
        <f>_xlfn.NORM.DIST($B1286,$B$752,$B$753,1)</f>
        <v>2.8716559816001779E-2</v>
      </c>
      <c r="E1286" s="247">
        <f>IF(OR(D1286&lt;$F$757,D1286&gt;$F$758),C1286,"")</f>
        <v>2.7297080665626762E-5</v>
      </c>
      <c r="F1286" s="247" t="str">
        <f>IF(AND(D1286&gt;$F$757,D1286&lt;$F$758),C1286,"")</f>
        <v/>
      </c>
      <c r="G1286" s="247" t="str">
        <f>IF(C1286=MAX($C$761:$C$2761),C1286,"")</f>
        <v/>
      </c>
      <c r="H1286" s="247">
        <f>_xlfn.NORM.DIST(B1286,$F$753,$F$754,0)</f>
        <v>0</v>
      </c>
      <c r="I1286" s="247">
        <f>IF(H1286=MAX($H$761:$H$2761),C1286,"")</f>
        <v>2.7297080665626762E-5</v>
      </c>
      <c r="J1286" s="247" t="str">
        <f>IF(I1286=MIN($I$761:$I$2761),I1286,"")</f>
        <v/>
      </c>
      <c r="K1286" s="247"/>
      <c r="L1286" s="247"/>
      <c r="M1286" s="247"/>
      <c r="N1286" s="247"/>
      <c r="O1286" s="247">
        <v>525</v>
      </c>
      <c r="P1286" s="247">
        <f>$P$755+(O1286*$P$758)</f>
        <v>-266.15345533450215</v>
      </c>
      <c r="Q1286" s="247">
        <f>_xlfn.NORM.DIST(P1286,P$752,P$753,0)</f>
        <v>4.6841416323226002E-4</v>
      </c>
      <c r="R1286" s="247">
        <f>_xlfn.NORM.DIST(P1286,P$752,P$753,1)</f>
        <v>2.8716559816001779E-2</v>
      </c>
      <c r="S1286" s="253">
        <f>IF(OR(R1286&lt;$T$757,R1286&gt;$T$758),Q1286,"")</f>
        <v>4.6841416323226002E-4</v>
      </c>
      <c r="T1286" s="253" t="str">
        <f>IF(AND(R1286&gt;$T$757,R1286&lt;$T$758),Q1286,"")</f>
        <v/>
      </c>
      <c r="U1286" s="253" t="str">
        <f>IF(Q1286=MAX($Q$761:$Q$2761),Q1286,"")</f>
        <v/>
      </c>
      <c r="V1286" s="253">
        <f>_xlfn.NORM.DIST(P1286,$T$753,$T$754,0)</f>
        <v>2.5367012116420025E-64</v>
      </c>
      <c r="W1286" s="253" t="str">
        <f>IF(V1286=MAX($V$761:$V$2761),Q1286,"")</f>
        <v/>
      </c>
      <c r="X1286" s="253" t="str">
        <f t="shared" si="239"/>
        <v/>
      </c>
      <c r="AB1286" s="253">
        <v>525</v>
      </c>
      <c r="AC1286" s="253">
        <f t="shared" si="255"/>
        <v>-411.85415254561264</v>
      </c>
      <c r="AD1286" s="253">
        <f t="shared" si="240"/>
        <v>3.027043610008967E-4</v>
      </c>
      <c r="AE1286" s="253">
        <f t="shared" si="241"/>
        <v>2.8716559816001779E-2</v>
      </c>
      <c r="AF1286" s="253">
        <f>IF(OR(AE1286&lt;$T$757,AE1286&gt;$T$758),AD1286,"")</f>
        <v>3.027043610008967E-4</v>
      </c>
      <c r="AG1286" s="253" t="str">
        <f t="shared" si="242"/>
        <v/>
      </c>
      <c r="AH1286" s="253" t="str">
        <f t="shared" si="243"/>
        <v/>
      </c>
      <c r="AI1286" s="253">
        <f t="shared" si="244"/>
        <v>1.8303938743127657E-3</v>
      </c>
      <c r="AJ1286" s="253" t="str">
        <f t="shared" si="245"/>
        <v/>
      </c>
      <c r="AK1286" s="253" t="str">
        <f t="shared" si="246"/>
        <v/>
      </c>
      <c r="AO1286" s="253">
        <v>525</v>
      </c>
      <c r="AP1286" s="253">
        <f t="shared" si="247"/>
        <v>-2428.0871086974512</v>
      </c>
      <c r="AQ1286" s="253">
        <f t="shared" si="248"/>
        <v>5.1344965188981563E-5</v>
      </c>
      <c r="AR1286" s="253">
        <f t="shared" si="249"/>
        <v>2.8716559816001779E-2</v>
      </c>
      <c r="AS1286" s="253">
        <f>IF(OR(AR1286&lt;$T$757,AR1286&gt;$T$758),AQ1286,"")</f>
        <v>5.1344965188981563E-5</v>
      </c>
      <c r="AT1286" s="253" t="str">
        <f t="shared" si="250"/>
        <v/>
      </c>
      <c r="AU1286" s="253" t="str">
        <f t="shared" si="251"/>
        <v/>
      </c>
      <c r="AV1286" s="253">
        <f t="shared" si="252"/>
        <v>0</v>
      </c>
      <c r="AW1286" s="253">
        <f t="shared" si="253"/>
        <v>5.1344965188981563E-5</v>
      </c>
      <c r="AX1286" s="253" t="str">
        <f t="shared" si="254"/>
        <v/>
      </c>
      <c r="AZ1286" s="259"/>
      <c r="BA1286" s="259">
        <f>BA1285+$BD$753</f>
        <v>3.3920000000000314</v>
      </c>
      <c r="BB1286" s="274">
        <f t="shared" si="237"/>
        <v>0.84652884493667024</v>
      </c>
      <c r="BC1286" s="259">
        <f t="shared" si="238"/>
        <v>6.6206976383753613E-4</v>
      </c>
      <c r="BD1286" s="259" t="str">
        <f t="shared" si="235"/>
        <v/>
      </c>
      <c r="BE1286" s="254" t="str">
        <f t="shared" si="236"/>
        <v/>
      </c>
    </row>
    <row r="1287" spans="1:57" ht="20.100000000000001" customHeight="1" x14ac:dyDescent="0.25">
      <c r="A1287" s="247">
        <v>526</v>
      </c>
      <c r="B1287" s="247">
        <f>$B$755+(A1287*$B$758)</f>
        <v>-4557.5417509552326</v>
      </c>
      <c r="C1287" s="247">
        <f>_xlfn.NORM.DIST($B1287,$B$752,$B$753,0)</f>
        <v>2.7505108777552289E-5</v>
      </c>
      <c r="D1287" s="247">
        <f>_xlfn.NORM.DIST($B1287,$B$752,$B$753,1)</f>
        <v>2.8980022263037378E-2</v>
      </c>
      <c r="E1287" s="247">
        <f>IF(OR(D1287&lt;$F$757,D1287&gt;$F$758),C1287,"")</f>
        <v>2.7505108777552289E-5</v>
      </c>
      <c r="F1287" s="247" t="str">
        <f>IF(AND(D1287&gt;$F$757,D1287&lt;$F$758),C1287,"")</f>
        <v/>
      </c>
      <c r="G1287" s="247" t="str">
        <f>IF(C1287=MAX($C$761:$C$2761),C1287,"")</f>
        <v/>
      </c>
      <c r="H1287" s="247">
        <f>_xlfn.NORM.DIST(B1287,$F$753,$F$754,0)</f>
        <v>0</v>
      </c>
      <c r="I1287" s="247">
        <f>IF(H1287=MAX($H$761:$H$2761),C1287,"")</f>
        <v>2.7505108777552289E-5</v>
      </c>
      <c r="J1287" s="247" t="str">
        <f>IF(I1287=MIN($I$761:$I$2761),I1287,"")</f>
        <v/>
      </c>
      <c r="K1287" s="247"/>
      <c r="L1287" s="247"/>
      <c r="M1287" s="247"/>
      <c r="N1287" s="247"/>
      <c r="O1287" s="247">
        <v>526</v>
      </c>
      <c r="P1287" s="247">
        <f>$P$755+(O1287*$P$758)</f>
        <v>-265.59313227064001</v>
      </c>
      <c r="Q1287" s="247">
        <f>_xlfn.NORM.DIST(P1287,P$752,P$753,0)</f>
        <v>4.7198389712322123E-4</v>
      </c>
      <c r="R1287" s="247">
        <f>_xlfn.NORM.DIST(P1287,P$752,P$753,1)</f>
        <v>2.8980022263037378E-2</v>
      </c>
      <c r="S1287" s="253">
        <f>IF(OR(R1287&lt;$T$757,R1287&gt;$T$758),Q1287,"")</f>
        <v>4.7198389712322123E-4</v>
      </c>
      <c r="T1287" s="253" t="str">
        <f>IF(AND(R1287&gt;$T$757,R1287&lt;$T$758),Q1287,"")</f>
        <v/>
      </c>
      <c r="U1287" s="253" t="str">
        <f>IF(Q1287=MAX($Q$761:$Q$2761),Q1287,"")</f>
        <v/>
      </c>
      <c r="V1287" s="253">
        <f>_xlfn.NORM.DIST(P1287,$T$753,$T$754,0)</f>
        <v>2.372126392272786E-64</v>
      </c>
      <c r="W1287" s="253" t="str">
        <f>IF(V1287=MAX($V$761:$V$2761),Q1287,"")</f>
        <v/>
      </c>
      <c r="X1287" s="253" t="str">
        <f t="shared" si="239"/>
        <v/>
      </c>
      <c r="AB1287" s="253">
        <v>526</v>
      </c>
      <c r="AC1287" s="253">
        <f t="shared" si="255"/>
        <v>-410.98709117183239</v>
      </c>
      <c r="AD1287" s="253">
        <f t="shared" si="240"/>
        <v>3.0501123833558304E-4</v>
      </c>
      <c r="AE1287" s="253">
        <f t="shared" si="241"/>
        <v>2.8980022263037378E-2</v>
      </c>
      <c r="AF1287" s="253">
        <f>IF(OR(AE1287&lt;$T$757,AE1287&gt;$T$758),AD1287,"")</f>
        <v>3.0501123833558304E-4</v>
      </c>
      <c r="AG1287" s="253" t="str">
        <f t="shared" si="242"/>
        <v/>
      </c>
      <c r="AH1287" s="253" t="str">
        <f t="shared" si="243"/>
        <v/>
      </c>
      <c r="AI1287" s="253">
        <f t="shared" si="244"/>
        <v>1.8311451933013534E-3</v>
      </c>
      <c r="AJ1287" s="253" t="str">
        <f t="shared" si="245"/>
        <v/>
      </c>
      <c r="AK1287" s="253" t="str">
        <f t="shared" si="246"/>
        <v/>
      </c>
      <c r="AO1287" s="253">
        <v>526</v>
      </c>
      <c r="AP1287" s="253">
        <f t="shared" si="247"/>
        <v>-2422.9753463633515</v>
      </c>
      <c r="AQ1287" s="253">
        <f t="shared" si="248"/>
        <v>5.1736259638962647E-5</v>
      </c>
      <c r="AR1287" s="253">
        <f t="shared" si="249"/>
        <v>2.8980022263037378E-2</v>
      </c>
      <c r="AS1287" s="253">
        <f>IF(OR(AR1287&lt;$T$757,AR1287&gt;$T$758),AQ1287,"")</f>
        <v>5.1736259638962647E-5</v>
      </c>
      <c r="AT1287" s="253" t="str">
        <f t="shared" si="250"/>
        <v/>
      </c>
      <c r="AU1287" s="253" t="str">
        <f t="shared" si="251"/>
        <v/>
      </c>
      <c r="AV1287" s="253">
        <f t="shared" si="252"/>
        <v>0</v>
      </c>
      <c r="AW1287" s="253">
        <f t="shared" si="253"/>
        <v>5.1736259638962647E-5</v>
      </c>
      <c r="AX1287" s="253" t="str">
        <f t="shared" si="254"/>
        <v/>
      </c>
      <c r="AZ1287" s="259"/>
      <c r="BA1287" s="259">
        <f>BA1286+$BD$753</f>
        <v>3.3984000000000316</v>
      </c>
      <c r="BB1287" s="274">
        <f t="shared" si="237"/>
        <v>0.84586677517283271</v>
      </c>
      <c r="BC1287" s="259">
        <f t="shared" si="238"/>
        <v>6.6306898425427807E-4</v>
      </c>
      <c r="BD1287" s="259" t="str">
        <f t="shared" si="235"/>
        <v/>
      </c>
      <c r="BE1287" s="254" t="str">
        <f t="shared" si="236"/>
        <v/>
      </c>
    </row>
    <row r="1288" spans="1:57" ht="20.100000000000001" customHeight="1" x14ac:dyDescent="0.25">
      <c r="A1288" s="247">
        <v>527</v>
      </c>
      <c r="B1288" s="247">
        <f>$B$755+(A1288*$B$758)</f>
        <v>-4547.9266839700949</v>
      </c>
      <c r="C1288" s="247">
        <f>_xlfn.NORM.DIST($B1288,$B$752,$B$753,0)</f>
        <v>2.771427881730617E-5</v>
      </c>
      <c r="D1288" s="247">
        <f>_xlfn.NORM.DIST($B1288,$B$752,$B$753,1)</f>
        <v>2.9245490402569529E-2</v>
      </c>
      <c r="E1288" s="247">
        <f>IF(OR(D1288&lt;$F$757,D1288&gt;$F$758),C1288,"")</f>
        <v>2.771427881730617E-5</v>
      </c>
      <c r="F1288" s="247" t="str">
        <f>IF(AND(D1288&gt;$F$757,D1288&lt;$F$758),C1288,"")</f>
        <v/>
      </c>
      <c r="G1288" s="247" t="str">
        <f>IF(C1288=MAX($C$761:$C$2761),C1288,"")</f>
        <v/>
      </c>
      <c r="H1288" s="247">
        <f>_xlfn.NORM.DIST(B1288,$F$753,$F$754,0)</f>
        <v>0</v>
      </c>
      <c r="I1288" s="247">
        <f>IF(H1288=MAX($H$761:$H$2761),C1288,"")</f>
        <v>2.771427881730617E-5</v>
      </c>
      <c r="J1288" s="247" t="str">
        <f>IF(I1288=MIN($I$761:$I$2761),I1288,"")</f>
        <v/>
      </c>
      <c r="K1288" s="247"/>
      <c r="L1288" s="247"/>
      <c r="M1288" s="247"/>
      <c r="N1288" s="247"/>
      <c r="O1288" s="247">
        <v>527</v>
      </c>
      <c r="P1288" s="247">
        <f>$P$755+(O1288*$P$758)</f>
        <v>-265.03280920677793</v>
      </c>
      <c r="Q1288" s="247">
        <f>_xlfn.NORM.DIST(P1288,P$752,P$753,0)</f>
        <v>4.7557322633921844E-4</v>
      </c>
      <c r="R1288" s="247">
        <f>_xlfn.NORM.DIST(P1288,P$752,P$753,1)</f>
        <v>2.9245490402569529E-2</v>
      </c>
      <c r="S1288" s="253">
        <f>IF(OR(R1288&lt;$T$757,R1288&gt;$T$758),Q1288,"")</f>
        <v>4.7557322633921844E-4</v>
      </c>
      <c r="T1288" s="253" t="str">
        <f>IF(AND(R1288&gt;$T$757,R1288&lt;$T$758),Q1288,"")</f>
        <v/>
      </c>
      <c r="U1288" s="253" t="str">
        <f>IF(Q1288=MAX($Q$761:$Q$2761),Q1288,"")</f>
        <v/>
      </c>
      <c r="V1288" s="253">
        <f>_xlfn.NORM.DIST(P1288,$T$753,$T$754,0)</f>
        <v>2.2181932834956816E-64</v>
      </c>
      <c r="W1288" s="253" t="str">
        <f>IF(V1288=MAX($V$761:$V$2761),Q1288,"")</f>
        <v/>
      </c>
      <c r="X1288" s="253" t="str">
        <f t="shared" si="239"/>
        <v/>
      </c>
      <c r="AB1288" s="253">
        <v>527</v>
      </c>
      <c r="AC1288" s="253">
        <f t="shared" si="255"/>
        <v>-410.12002979805214</v>
      </c>
      <c r="AD1288" s="253">
        <f t="shared" si="240"/>
        <v>3.0733077880219296E-4</v>
      </c>
      <c r="AE1288" s="253">
        <f t="shared" si="241"/>
        <v>2.9245490402569553E-2</v>
      </c>
      <c r="AF1288" s="253">
        <f>IF(OR(AE1288&lt;$T$757,AE1288&gt;$T$758),AD1288,"")</f>
        <v>3.0733077880219296E-4</v>
      </c>
      <c r="AG1288" s="253" t="str">
        <f t="shared" si="242"/>
        <v/>
      </c>
      <c r="AH1288" s="253" t="str">
        <f t="shared" si="243"/>
        <v/>
      </c>
      <c r="AI1288" s="253">
        <f t="shared" si="244"/>
        <v>1.831867510568054E-3</v>
      </c>
      <c r="AJ1288" s="253" t="str">
        <f t="shared" si="245"/>
        <v/>
      </c>
      <c r="AK1288" s="253" t="str">
        <f t="shared" si="246"/>
        <v/>
      </c>
      <c r="AO1288" s="253">
        <v>527</v>
      </c>
      <c r="AP1288" s="253">
        <f t="shared" si="247"/>
        <v>-2417.8635840292513</v>
      </c>
      <c r="AQ1288" s="253">
        <f t="shared" si="248"/>
        <v>5.2129702019900675E-5</v>
      </c>
      <c r="AR1288" s="253">
        <f t="shared" si="249"/>
        <v>2.9245490402569553E-2</v>
      </c>
      <c r="AS1288" s="253">
        <f>IF(OR(AR1288&lt;$T$757,AR1288&gt;$T$758),AQ1288,"")</f>
        <v>5.2129702019900675E-5</v>
      </c>
      <c r="AT1288" s="253" t="str">
        <f t="shared" si="250"/>
        <v/>
      </c>
      <c r="AU1288" s="253" t="str">
        <f t="shared" si="251"/>
        <v/>
      </c>
      <c r="AV1288" s="253">
        <f t="shared" si="252"/>
        <v>0</v>
      </c>
      <c r="AW1288" s="253">
        <f t="shared" si="253"/>
        <v>5.2129702019900675E-5</v>
      </c>
      <c r="AX1288" s="253" t="str">
        <f t="shared" si="254"/>
        <v/>
      </c>
      <c r="AZ1288" s="259"/>
      <c r="BA1288" s="259">
        <f>BA1287+$BD$753</f>
        <v>3.4048000000000318</v>
      </c>
      <c r="BB1288" s="274">
        <f t="shared" si="237"/>
        <v>0.84520370618857843</v>
      </c>
      <c r="BC1288" s="259">
        <f t="shared" si="238"/>
        <v>6.6406383586481432E-4</v>
      </c>
      <c r="BD1288" s="259" t="str">
        <f t="shared" si="235"/>
        <v/>
      </c>
      <c r="BE1288" s="254" t="str">
        <f t="shared" si="236"/>
        <v/>
      </c>
    </row>
    <row r="1289" spans="1:57" ht="20.100000000000001" customHeight="1" x14ac:dyDescent="0.25">
      <c r="A1289" s="248">
        <v>528</v>
      </c>
      <c r="B1289" s="247">
        <f>$B$755+(A1289*$B$758)</f>
        <v>-4538.3116169849573</v>
      </c>
      <c r="C1289" s="247">
        <f>_xlfn.NORM.DIST($B1289,$B$752,$B$753,0)</f>
        <v>2.7924592750148911E-5</v>
      </c>
      <c r="D1289" s="247">
        <f>_xlfn.NORM.DIST($B1289,$B$752,$B$753,1)</f>
        <v>2.9512975223790924E-2</v>
      </c>
      <c r="E1289" s="247">
        <f>IF(OR(D1289&lt;$F$757,D1289&gt;$F$758),C1289,"")</f>
        <v>2.7924592750148911E-5</v>
      </c>
      <c r="F1289" s="247" t="str">
        <f>IF(AND(D1289&gt;$F$757,D1289&lt;$F$758),C1289,"")</f>
        <v/>
      </c>
      <c r="G1289" s="247" t="str">
        <f>IF(C1289=MAX($C$761:$C$2761),C1289,"")</f>
        <v/>
      </c>
      <c r="H1289" s="247">
        <f>_xlfn.NORM.DIST(B1289,$F$753,$F$754,0)</f>
        <v>0</v>
      </c>
      <c r="I1289" s="247">
        <f>IF(H1289=MAX($H$761:$H$2761),C1289,"")</f>
        <v>2.7924592750148911E-5</v>
      </c>
      <c r="J1289" s="247" t="str">
        <f>IF(I1289=MIN($I$761:$I$2761),I1289,"")</f>
        <v/>
      </c>
      <c r="K1289" s="247"/>
      <c r="L1289" s="247"/>
      <c r="M1289" s="247"/>
      <c r="N1289" s="247"/>
      <c r="O1289" s="248">
        <v>528</v>
      </c>
      <c r="P1289" s="247">
        <f>$P$755+(O1289*$P$758)</f>
        <v>-264.47248614291578</v>
      </c>
      <c r="Q1289" s="247">
        <f>_xlfn.NORM.DIST(P1289,P$752,P$753,0)</f>
        <v>4.7918218460385345E-4</v>
      </c>
      <c r="R1289" s="247">
        <f>_xlfn.NORM.DIST(P1289,P$752,P$753,1)</f>
        <v>2.9512975223790944E-2</v>
      </c>
      <c r="S1289" s="253">
        <f>IF(OR(R1289&lt;$T$757,R1289&gt;$T$758),Q1289,"")</f>
        <v>4.7918218460385345E-4</v>
      </c>
      <c r="T1289" s="253" t="str">
        <f>IF(AND(R1289&gt;$T$757,R1289&lt;$T$758),Q1289,"")</f>
        <v/>
      </c>
      <c r="U1289" s="253" t="str">
        <f>IF(Q1289=MAX($Q$761:$Q$2761),Q1289,"")</f>
        <v/>
      </c>
      <c r="V1289" s="253">
        <f>_xlfn.NORM.DIST(P1289,$T$753,$T$754,0)</f>
        <v>2.0742160845643053E-64</v>
      </c>
      <c r="W1289" s="253" t="str">
        <f>IF(V1289=MAX($V$761:$V$2761),Q1289,"")</f>
        <v/>
      </c>
      <c r="X1289" s="253" t="str">
        <f t="shared" si="239"/>
        <v/>
      </c>
      <c r="AB1289" s="259">
        <v>528</v>
      </c>
      <c r="AC1289" s="253">
        <f t="shared" si="255"/>
        <v>-409.2529684242719</v>
      </c>
      <c r="AD1289" s="253">
        <f t="shared" si="240"/>
        <v>3.0966300419400604E-4</v>
      </c>
      <c r="AE1289" s="253">
        <f t="shared" si="241"/>
        <v>2.9512975223790944E-2</v>
      </c>
      <c r="AF1289" s="253">
        <f>IF(OR(AE1289&lt;$T$757,AE1289&gt;$T$758),AD1289,"")</f>
        <v>3.0966300419400604E-4</v>
      </c>
      <c r="AG1289" s="253" t="str">
        <f t="shared" si="242"/>
        <v/>
      </c>
      <c r="AH1289" s="253" t="str">
        <f t="shared" si="243"/>
        <v/>
      </c>
      <c r="AI1289" s="253">
        <f t="shared" si="244"/>
        <v>1.8325607915542625E-3</v>
      </c>
      <c r="AJ1289" s="253" t="str">
        <f t="shared" si="245"/>
        <v/>
      </c>
      <c r="AK1289" s="253" t="str">
        <f t="shared" si="246"/>
        <v/>
      </c>
      <c r="AO1289" s="259">
        <v>528</v>
      </c>
      <c r="AP1289" s="253">
        <f t="shared" si="247"/>
        <v>-2412.7518216951516</v>
      </c>
      <c r="AQ1289" s="253">
        <f t="shared" si="248"/>
        <v>5.2525296028389833E-5</v>
      </c>
      <c r="AR1289" s="253">
        <f t="shared" si="249"/>
        <v>2.9512975223790924E-2</v>
      </c>
      <c r="AS1289" s="253">
        <f>IF(OR(AR1289&lt;$T$757,AR1289&gt;$T$758),AQ1289,"")</f>
        <v>5.2525296028389833E-5</v>
      </c>
      <c r="AT1289" s="253" t="str">
        <f t="shared" si="250"/>
        <v/>
      </c>
      <c r="AU1289" s="253" t="str">
        <f t="shared" si="251"/>
        <v/>
      </c>
      <c r="AV1289" s="253">
        <f t="shared" si="252"/>
        <v>0</v>
      </c>
      <c r="AW1289" s="253">
        <f t="shared" si="253"/>
        <v>5.2525296028389833E-5</v>
      </c>
      <c r="AX1289" s="253" t="str">
        <f t="shared" si="254"/>
        <v/>
      </c>
      <c r="AZ1289" s="259"/>
      <c r="BA1289" s="259">
        <f>BA1288+$BD$753</f>
        <v>3.411200000000032</v>
      </c>
      <c r="BB1289" s="274">
        <f t="shared" si="237"/>
        <v>0.84453964235271362</v>
      </c>
      <c r="BC1289" s="259">
        <f t="shared" si="238"/>
        <v>6.6505431657781777E-4</v>
      </c>
      <c r="BD1289" s="259" t="str">
        <f t="shared" si="235"/>
        <v/>
      </c>
      <c r="BE1289" s="254" t="str">
        <f t="shared" si="236"/>
        <v/>
      </c>
    </row>
    <row r="1290" spans="1:57" ht="20.100000000000001" customHeight="1" x14ac:dyDescent="0.25">
      <c r="A1290" s="247">
        <v>529</v>
      </c>
      <c r="B1290" s="247">
        <f>$B$755+(A1290*$B$758)</f>
        <v>-4528.6965499998196</v>
      </c>
      <c r="C1290" s="247">
        <f>_xlfn.NORM.DIST($B1290,$B$752,$B$753,0)</f>
        <v>2.81360525011558E-5</v>
      </c>
      <c r="D1290" s="247">
        <f>_xlfn.NORM.DIST($B1290,$B$752,$B$753,1)</f>
        <v>2.9782487734597411E-2</v>
      </c>
      <c r="E1290" s="247">
        <f>IF(OR(D1290&lt;$F$757,D1290&gt;$F$758),C1290,"")</f>
        <v>2.81360525011558E-5</v>
      </c>
      <c r="F1290" s="247" t="str">
        <f>IF(AND(D1290&gt;$F$757,D1290&lt;$F$758),C1290,"")</f>
        <v/>
      </c>
      <c r="G1290" s="247" t="str">
        <f>IF(C1290=MAX($C$761:$C$2761),C1290,"")</f>
        <v/>
      </c>
      <c r="H1290" s="247">
        <f>_xlfn.NORM.DIST(B1290,$F$753,$F$754,0)</f>
        <v>0</v>
      </c>
      <c r="I1290" s="247">
        <f>IF(H1290=MAX($H$761:$H$2761),C1290,"")</f>
        <v>2.81360525011558E-5</v>
      </c>
      <c r="J1290" s="247" t="str">
        <f>IF(I1290=MIN($I$761:$I$2761),I1290,"")</f>
        <v/>
      </c>
      <c r="K1290" s="247"/>
      <c r="L1290" s="247"/>
      <c r="M1290" s="247"/>
      <c r="N1290" s="247"/>
      <c r="O1290" s="247">
        <v>529</v>
      </c>
      <c r="P1290" s="247">
        <f>$P$755+(O1290*$P$758)</f>
        <v>-263.9121630790537</v>
      </c>
      <c r="Q1290" s="247">
        <f>_xlfn.NORM.DIST(P1290,P$752,P$753,0)</f>
        <v>4.8281080495115366E-4</v>
      </c>
      <c r="R1290" s="247">
        <f>_xlfn.NORM.DIST(P1290,P$752,P$753,1)</f>
        <v>2.9782487734597411E-2</v>
      </c>
      <c r="S1290" s="253">
        <f>IF(OR(R1290&lt;$T$757,R1290&gt;$T$758),Q1290,"")</f>
        <v>4.8281080495115366E-4</v>
      </c>
      <c r="T1290" s="253" t="str">
        <f>IF(AND(R1290&gt;$T$757,R1290&lt;$T$758),Q1290,"")</f>
        <v/>
      </c>
      <c r="U1290" s="253" t="str">
        <f>IF(Q1290=MAX($Q$761:$Q$2761),Q1290,"")</f>
        <v/>
      </c>
      <c r="V1290" s="253">
        <f>_xlfn.NORM.DIST(P1290,$T$753,$T$754,0)</f>
        <v>1.9395530407873755E-64</v>
      </c>
      <c r="W1290" s="253" t="str">
        <f>IF(V1290=MAX($V$761:$V$2761),Q1290,"")</f>
        <v/>
      </c>
      <c r="X1290" s="253" t="str">
        <f t="shared" si="239"/>
        <v/>
      </c>
      <c r="AB1290" s="253">
        <v>529</v>
      </c>
      <c r="AC1290" s="253">
        <f t="shared" si="255"/>
        <v>-408.38590705049171</v>
      </c>
      <c r="AD1290" s="253">
        <f t="shared" si="240"/>
        <v>3.1200793585867853E-4</v>
      </c>
      <c r="AE1290" s="253">
        <f t="shared" si="241"/>
        <v>2.9782487734597411E-2</v>
      </c>
      <c r="AF1290" s="253">
        <f>IF(OR(AE1290&lt;$T$757,AE1290&gt;$T$758),AD1290,"")</f>
        <v>3.1200793585867853E-4</v>
      </c>
      <c r="AG1290" s="253" t="str">
        <f t="shared" si="242"/>
        <v/>
      </c>
      <c r="AH1290" s="253" t="str">
        <f t="shared" si="243"/>
        <v/>
      </c>
      <c r="AI1290" s="253">
        <f t="shared" si="244"/>
        <v>1.8332250030820164E-3</v>
      </c>
      <c r="AJ1290" s="253" t="str">
        <f t="shared" si="245"/>
        <v/>
      </c>
      <c r="AK1290" s="253" t="str">
        <f t="shared" si="246"/>
        <v/>
      </c>
      <c r="AO1290" s="253">
        <v>529</v>
      </c>
      <c r="AP1290" s="253">
        <f t="shared" si="247"/>
        <v>-2407.6400593610515</v>
      </c>
      <c r="AQ1290" s="253">
        <f t="shared" si="248"/>
        <v>5.2923045285437395E-5</v>
      </c>
      <c r="AR1290" s="253">
        <f t="shared" si="249"/>
        <v>2.9782487734597435E-2</v>
      </c>
      <c r="AS1290" s="253">
        <f>IF(OR(AR1290&lt;$T$757,AR1290&gt;$T$758),AQ1290,"")</f>
        <v>5.2923045285437395E-5</v>
      </c>
      <c r="AT1290" s="253" t="str">
        <f t="shared" si="250"/>
        <v/>
      </c>
      <c r="AU1290" s="253" t="str">
        <f t="shared" si="251"/>
        <v/>
      </c>
      <c r="AV1290" s="253">
        <f t="shared" si="252"/>
        <v>0</v>
      </c>
      <c r="AW1290" s="253">
        <f t="shared" si="253"/>
        <v>5.2923045285437395E-5</v>
      </c>
      <c r="AX1290" s="253" t="str">
        <f t="shared" si="254"/>
        <v/>
      </c>
      <c r="AZ1290" s="259"/>
      <c r="BA1290" s="259">
        <f>BA1289+$BD$753</f>
        <v>3.4176000000000322</v>
      </c>
      <c r="BB1290" s="274">
        <f t="shared" si="237"/>
        <v>0.8438745880361358</v>
      </c>
      <c r="BC1290" s="259">
        <f t="shared" si="238"/>
        <v>6.6604042438855871E-4</v>
      </c>
      <c r="BD1290" s="259" t="str">
        <f t="shared" si="235"/>
        <v/>
      </c>
      <c r="BE1290" s="254" t="str">
        <f t="shared" si="236"/>
        <v/>
      </c>
    </row>
    <row r="1291" spans="1:57" ht="20.100000000000001" customHeight="1" x14ac:dyDescent="0.25">
      <c r="A1291" s="247">
        <v>530</v>
      </c>
      <c r="B1291" s="247">
        <f>$B$755+(A1291*$B$758)</f>
        <v>-4519.0814830146819</v>
      </c>
      <c r="C1291" s="247">
        <f>_xlfn.NORM.DIST($B1291,$B$752,$B$753,0)</f>
        <v>2.8348659954788328E-5</v>
      </c>
      <c r="D1291" s="247">
        <f>_xlfn.NORM.DIST($B1291,$B$752,$B$753,1)</f>
        <v>3.0054038961199774E-2</v>
      </c>
      <c r="E1291" s="247">
        <f>IF(OR(D1291&lt;$F$757,D1291&gt;$F$758),C1291,"")</f>
        <v>2.8348659954788328E-5</v>
      </c>
      <c r="F1291" s="247" t="str">
        <f>IF(AND(D1291&gt;$F$757,D1291&lt;$F$758),C1291,"")</f>
        <v/>
      </c>
      <c r="G1291" s="247" t="str">
        <f>IF(C1291=MAX($C$761:$C$2761),C1291,"")</f>
        <v/>
      </c>
      <c r="H1291" s="247">
        <f>_xlfn.NORM.DIST(B1291,$F$753,$F$754,0)</f>
        <v>0</v>
      </c>
      <c r="I1291" s="247">
        <f>IF(H1291=MAX($H$761:$H$2761),C1291,"")</f>
        <v>2.8348659954788328E-5</v>
      </c>
      <c r="J1291" s="247" t="str">
        <f>IF(I1291=MIN($I$761:$I$2761),I1291,"")</f>
        <v/>
      </c>
      <c r="K1291" s="247"/>
      <c r="L1291" s="247"/>
      <c r="M1291" s="247"/>
      <c r="N1291" s="247"/>
      <c r="O1291" s="247">
        <v>530</v>
      </c>
      <c r="P1291" s="247">
        <f>$P$755+(O1291*$P$758)</f>
        <v>-263.35184001519156</v>
      </c>
      <c r="Q1291" s="247">
        <f>_xlfn.NORM.DIST(P1291,P$752,P$753,0)</f>
        <v>4.8645911971822081E-4</v>
      </c>
      <c r="R1291" s="247">
        <f>_xlfn.NORM.DIST(P1291,P$752,P$753,1)</f>
        <v>3.0054038961199788E-2</v>
      </c>
      <c r="S1291" s="253">
        <f>IF(OR(R1291&lt;$T$757,R1291&gt;$T$758),Q1291,"")</f>
        <v>4.8645911971822081E-4</v>
      </c>
      <c r="T1291" s="253" t="str">
        <f>IF(AND(R1291&gt;$T$757,R1291&lt;$T$758),Q1291,"")</f>
        <v/>
      </c>
      <c r="U1291" s="253" t="str">
        <f>IF(Q1291=MAX($Q$761:$Q$2761),Q1291,"")</f>
        <v/>
      </c>
      <c r="V1291" s="253">
        <f>_xlfn.NORM.DIST(P1291,$T$753,$T$754,0)</f>
        <v>1.8136036243510882E-64</v>
      </c>
      <c r="W1291" s="253" t="str">
        <f>IF(V1291=MAX($V$761:$V$2761),Q1291,"")</f>
        <v/>
      </c>
      <c r="X1291" s="253" t="str">
        <f t="shared" si="239"/>
        <v/>
      </c>
      <c r="AB1291" s="253">
        <v>530</v>
      </c>
      <c r="AC1291" s="253">
        <f t="shared" si="255"/>
        <v>-407.51884567671146</v>
      </c>
      <c r="AD1291" s="253">
        <f t="shared" si="240"/>
        <v>3.1436559469348948E-4</v>
      </c>
      <c r="AE1291" s="253">
        <f t="shared" si="241"/>
        <v>3.0054038961199774E-2</v>
      </c>
      <c r="AF1291" s="253">
        <f>IF(OR(AE1291&lt;$T$757,AE1291&gt;$T$758),AD1291,"")</f>
        <v>3.1436559469348948E-4</v>
      </c>
      <c r="AG1291" s="253" t="str">
        <f t="shared" si="242"/>
        <v/>
      </c>
      <c r="AH1291" s="253" t="str">
        <f t="shared" si="243"/>
        <v/>
      </c>
      <c r="AI1291" s="253">
        <f t="shared" si="244"/>
        <v>1.8338601133566423E-3</v>
      </c>
      <c r="AJ1291" s="253" t="str">
        <f t="shared" si="245"/>
        <v/>
      </c>
      <c r="AK1291" s="253" t="str">
        <f t="shared" si="246"/>
        <v/>
      </c>
      <c r="AO1291" s="253">
        <v>530</v>
      </c>
      <c r="AP1291" s="253">
        <f t="shared" si="247"/>
        <v>-2402.5282970269518</v>
      </c>
      <c r="AQ1291" s="253">
        <f t="shared" si="248"/>
        <v>5.3322953335657055E-5</v>
      </c>
      <c r="AR1291" s="253">
        <f t="shared" si="249"/>
        <v>3.0054038961199774E-2</v>
      </c>
      <c r="AS1291" s="253">
        <f>IF(OR(AR1291&lt;$T$757,AR1291&gt;$T$758),AQ1291,"")</f>
        <v>5.3322953335657055E-5</v>
      </c>
      <c r="AT1291" s="253" t="str">
        <f t="shared" si="250"/>
        <v/>
      </c>
      <c r="AU1291" s="253" t="str">
        <f t="shared" si="251"/>
        <v/>
      </c>
      <c r="AV1291" s="253">
        <f t="shared" si="252"/>
        <v>0</v>
      </c>
      <c r="AW1291" s="253">
        <f t="shared" si="253"/>
        <v>5.3322953335657055E-5</v>
      </c>
      <c r="AX1291" s="253" t="str">
        <f t="shared" si="254"/>
        <v/>
      </c>
      <c r="AZ1291" s="259"/>
      <c r="BA1291" s="259">
        <f>BA1290+$BD$753</f>
        <v>3.4240000000000324</v>
      </c>
      <c r="BB1291" s="274">
        <f t="shared" si="237"/>
        <v>0.84320854761174724</v>
      </c>
      <c r="BC1291" s="259">
        <f t="shared" si="238"/>
        <v>6.6702215737979298E-4</v>
      </c>
      <c r="BD1291" s="259" t="str">
        <f t="shared" si="235"/>
        <v/>
      </c>
      <c r="BE1291" s="254" t="str">
        <f t="shared" si="236"/>
        <v/>
      </c>
    </row>
    <row r="1292" spans="1:57" ht="20.100000000000001" customHeight="1" x14ac:dyDescent="0.25">
      <c r="A1292" s="247">
        <v>531</v>
      </c>
      <c r="B1292" s="247">
        <f>$B$755+(A1292*$B$758)</f>
        <v>-4509.4664160295442</v>
      </c>
      <c r="C1292" s="247">
        <f>_xlfn.NORM.DIST($B1292,$B$752,$B$753,0)</f>
        <v>2.8562416954465578E-5</v>
      </c>
      <c r="D1292" s="247">
        <f>_xlfn.NORM.DIST($B1292,$B$752,$B$753,1)</f>
        <v>3.0327639947730963E-2</v>
      </c>
      <c r="E1292" s="247">
        <f>IF(OR(D1292&lt;$F$757,D1292&gt;$F$758),C1292,"")</f>
        <v>2.8562416954465578E-5</v>
      </c>
      <c r="F1292" s="247" t="str">
        <f>IF(AND(D1292&gt;$F$757,D1292&lt;$F$758),C1292,"")</f>
        <v/>
      </c>
      <c r="G1292" s="247" t="str">
        <f>IF(C1292=MAX($C$761:$C$2761),C1292,"")</f>
        <v/>
      </c>
      <c r="H1292" s="247">
        <f>_xlfn.NORM.DIST(B1292,$F$753,$F$754,0)</f>
        <v>0</v>
      </c>
      <c r="I1292" s="247">
        <f>IF(H1292=MAX($H$761:$H$2761),C1292,"")</f>
        <v>2.8562416954465578E-5</v>
      </c>
      <c r="J1292" s="247" t="str">
        <f>IF(I1292=MIN($I$761:$I$2761),I1292,"")</f>
        <v/>
      </c>
      <c r="K1292" s="247"/>
      <c r="L1292" s="247"/>
      <c r="M1292" s="247"/>
      <c r="N1292" s="247"/>
      <c r="O1292" s="247">
        <v>531</v>
      </c>
      <c r="P1292" s="247">
        <f>$P$755+(O1292*$P$758)</f>
        <v>-262.79151695132947</v>
      </c>
      <c r="Q1292" s="247">
        <f>_xlfn.NORM.DIST(P1292,P$752,P$753,0)</f>
        <v>4.9012716053787274E-4</v>
      </c>
      <c r="R1292" s="247">
        <f>_xlfn.NORM.DIST(P1292,P$752,P$753,1)</f>
        <v>3.0327639947730963E-2</v>
      </c>
      <c r="S1292" s="253">
        <f>IF(OR(R1292&lt;$T$757,R1292&gt;$T$758),Q1292,"")</f>
        <v>4.9012716053787274E-4</v>
      </c>
      <c r="T1292" s="253" t="str">
        <f>IF(AND(R1292&gt;$T$757,R1292&lt;$T$758),Q1292,"")</f>
        <v/>
      </c>
      <c r="U1292" s="253" t="str">
        <f>IF(Q1292=MAX($Q$761:$Q$2761),Q1292,"")</f>
        <v/>
      </c>
      <c r="V1292" s="253">
        <f>_xlfn.NORM.DIST(P1292,$T$753,$T$754,0)</f>
        <v>1.6958058949579491E-64</v>
      </c>
      <c r="W1292" s="253" t="str">
        <f>IF(V1292=MAX($V$761:$V$2761),Q1292,"")</f>
        <v/>
      </c>
      <c r="X1292" s="253" t="str">
        <f t="shared" si="239"/>
        <v/>
      </c>
      <c r="AB1292" s="253">
        <v>531</v>
      </c>
      <c r="AC1292" s="253">
        <f t="shared" si="255"/>
        <v>-406.65178430293122</v>
      </c>
      <c r="AD1292" s="253">
        <f t="shared" si="240"/>
        <v>3.1673600114058808E-4</v>
      </c>
      <c r="AE1292" s="253">
        <f t="shared" si="241"/>
        <v>3.0327639947730963E-2</v>
      </c>
      <c r="AF1292" s="253">
        <f>IF(OR(AE1292&lt;$T$757,AE1292&gt;$T$758),AD1292,"")</f>
        <v>3.1673600114058808E-4</v>
      </c>
      <c r="AG1292" s="253" t="str">
        <f t="shared" si="242"/>
        <v/>
      </c>
      <c r="AH1292" s="253" t="str">
        <f t="shared" si="243"/>
        <v/>
      </c>
      <c r="AI1292" s="253">
        <f t="shared" si="244"/>
        <v>1.8344660919692906E-3</v>
      </c>
      <c r="AJ1292" s="253" t="str">
        <f t="shared" si="245"/>
        <v/>
      </c>
      <c r="AK1292" s="253" t="str">
        <f t="shared" si="246"/>
        <v/>
      </c>
      <c r="AO1292" s="253">
        <v>531</v>
      </c>
      <c r="AP1292" s="253">
        <f t="shared" si="247"/>
        <v>-2397.4165346928521</v>
      </c>
      <c r="AQ1292" s="253">
        <f t="shared" si="248"/>
        <v>5.3725023646463197E-5</v>
      </c>
      <c r="AR1292" s="253">
        <f t="shared" si="249"/>
        <v>3.0327639947730939E-2</v>
      </c>
      <c r="AS1292" s="253">
        <f>IF(OR(AR1292&lt;$T$757,AR1292&gt;$T$758),AQ1292,"")</f>
        <v>5.3725023646463197E-5</v>
      </c>
      <c r="AT1292" s="253" t="str">
        <f t="shared" si="250"/>
        <v/>
      </c>
      <c r="AU1292" s="253" t="str">
        <f t="shared" si="251"/>
        <v/>
      </c>
      <c r="AV1292" s="253">
        <f t="shared" si="252"/>
        <v>0</v>
      </c>
      <c r="AW1292" s="253">
        <f t="shared" si="253"/>
        <v>5.3725023646463197E-5</v>
      </c>
      <c r="AX1292" s="253" t="str">
        <f t="shared" si="254"/>
        <v/>
      </c>
      <c r="AZ1292" s="259"/>
      <c r="BA1292" s="259">
        <f>BA1291+$BD$753</f>
        <v>3.4304000000000325</v>
      </c>
      <c r="BB1292" s="274">
        <f t="shared" si="237"/>
        <v>0.84254152545436745</v>
      </c>
      <c r="BC1292" s="259">
        <f t="shared" si="238"/>
        <v>6.6799951371987465E-4</v>
      </c>
      <c r="BD1292" s="259" t="str">
        <f t="shared" si="235"/>
        <v/>
      </c>
      <c r="BE1292" s="254" t="str">
        <f t="shared" si="236"/>
        <v/>
      </c>
    </row>
    <row r="1293" spans="1:57" ht="20.100000000000001" customHeight="1" x14ac:dyDescent="0.25">
      <c r="A1293" s="247">
        <v>532</v>
      </c>
      <c r="B1293" s="247">
        <f>$B$755+(A1293*$B$758)</f>
        <v>-4499.8513490444066</v>
      </c>
      <c r="C1293" s="247">
        <f>_xlfn.NORM.DIST($B1293,$B$752,$B$753,0)</f>
        <v>2.8777325302135634E-5</v>
      </c>
      <c r="D1293" s="247">
        <f>_xlfn.NORM.DIST($B1293,$B$752,$B$753,1)</f>
        <v>3.0603301755849511E-2</v>
      </c>
      <c r="E1293" s="247">
        <f>IF(OR(D1293&lt;$F$757,D1293&gt;$F$758),C1293,"")</f>
        <v>2.8777325302135634E-5</v>
      </c>
      <c r="F1293" s="247" t="str">
        <f>IF(AND(D1293&gt;$F$757,D1293&lt;$F$758),C1293,"")</f>
        <v/>
      </c>
      <c r="G1293" s="247" t="str">
        <f>IF(C1293=MAX($C$761:$C$2761),C1293,"")</f>
        <v/>
      </c>
      <c r="H1293" s="247">
        <f>_xlfn.NORM.DIST(B1293,$F$753,$F$754,0)</f>
        <v>0</v>
      </c>
      <c r="I1293" s="247">
        <f>IF(H1293=MAX($H$761:$H$2761),C1293,"")</f>
        <v>2.8777325302135634E-5</v>
      </c>
      <c r="J1293" s="247" t="str">
        <f>IF(I1293=MIN($I$761:$I$2761),I1293,"")</f>
        <v/>
      </c>
      <c r="K1293" s="247"/>
      <c r="L1293" s="247"/>
      <c r="M1293" s="247"/>
      <c r="N1293" s="247"/>
      <c r="O1293" s="247">
        <v>532</v>
      </c>
      <c r="P1293" s="247">
        <f>$P$755+(O1293*$P$758)</f>
        <v>-262.23119388746738</v>
      </c>
      <c r="Q1293" s="247">
        <f>_xlfn.NORM.DIST(P1293,P$752,P$753,0)</f>
        <v>4.9381495833129244E-4</v>
      </c>
      <c r="R1293" s="247">
        <f>_xlfn.NORM.DIST(P1293,P$752,P$753,1)</f>
        <v>3.0603301755849511E-2</v>
      </c>
      <c r="S1293" s="253">
        <f>IF(OR(R1293&lt;$T$757,R1293&gt;$T$758),Q1293,"")</f>
        <v>4.9381495833129244E-4</v>
      </c>
      <c r="T1293" s="253" t="str">
        <f>IF(AND(R1293&gt;$T$757,R1293&lt;$T$758),Q1293,"")</f>
        <v/>
      </c>
      <c r="U1293" s="253" t="str">
        <f>IF(Q1293=MAX($Q$761:$Q$2761),Q1293,"")</f>
        <v/>
      </c>
      <c r="V1293" s="253">
        <f>_xlfn.NORM.DIST(P1293,$T$753,$T$754,0)</f>
        <v>1.5856340288517557E-64</v>
      </c>
      <c r="W1293" s="253" t="str">
        <f>IF(V1293=MAX($V$761:$V$2761),Q1293,"")</f>
        <v/>
      </c>
      <c r="X1293" s="253" t="str">
        <f t="shared" si="239"/>
        <v/>
      </c>
      <c r="AB1293" s="253">
        <v>532</v>
      </c>
      <c r="AC1293" s="253">
        <f t="shared" si="255"/>
        <v>-405.78472292915097</v>
      </c>
      <c r="AD1293" s="253">
        <f t="shared" si="240"/>
        <v>3.1911917518224082E-4</v>
      </c>
      <c r="AE1293" s="253">
        <f t="shared" si="241"/>
        <v>3.0603301755849511E-2</v>
      </c>
      <c r="AF1293" s="253">
        <f>IF(OR(AE1293&lt;$T$757,AE1293&gt;$T$758),AD1293,"")</f>
        <v>3.1911917518224082E-4</v>
      </c>
      <c r="AG1293" s="253" t="str">
        <f t="shared" si="242"/>
        <v/>
      </c>
      <c r="AH1293" s="253" t="str">
        <f t="shared" si="243"/>
        <v/>
      </c>
      <c r="AI1293" s="253">
        <f t="shared" si="244"/>
        <v>1.8350429098993651E-3</v>
      </c>
      <c r="AJ1293" s="253" t="str">
        <f t="shared" si="245"/>
        <v/>
      </c>
      <c r="AK1293" s="253" t="str">
        <f t="shared" si="246"/>
        <v/>
      </c>
      <c r="AO1293" s="253">
        <v>532</v>
      </c>
      <c r="AP1293" s="253">
        <f t="shared" si="247"/>
        <v>-2392.304772358752</v>
      </c>
      <c r="AQ1293" s="253">
        <f t="shared" si="248"/>
        <v>5.4129259607264535E-5</v>
      </c>
      <c r="AR1293" s="253">
        <f t="shared" si="249"/>
        <v>3.0603301755849511E-2</v>
      </c>
      <c r="AS1293" s="253">
        <f>IF(OR(AR1293&lt;$T$757,AR1293&gt;$T$758),AQ1293,"")</f>
        <v>5.4129259607264535E-5</v>
      </c>
      <c r="AT1293" s="253" t="str">
        <f t="shared" si="250"/>
        <v/>
      </c>
      <c r="AU1293" s="253" t="str">
        <f t="shared" si="251"/>
        <v/>
      </c>
      <c r="AV1293" s="253">
        <f t="shared" si="252"/>
        <v>0</v>
      </c>
      <c r="AW1293" s="253">
        <f t="shared" si="253"/>
        <v>5.4129259607264535E-5</v>
      </c>
      <c r="AX1293" s="253" t="str">
        <f t="shared" si="254"/>
        <v/>
      </c>
      <c r="AZ1293" s="259"/>
      <c r="BA1293" s="259">
        <f>BA1292+$BD$753</f>
        <v>3.4368000000000327</v>
      </c>
      <c r="BB1293" s="274">
        <f t="shared" si="237"/>
        <v>0.84187352594064757</v>
      </c>
      <c r="BC1293" s="259">
        <f t="shared" si="238"/>
        <v>6.6897249166375516E-4</v>
      </c>
      <c r="BD1293" s="259" t="str">
        <f t="shared" si="235"/>
        <v/>
      </c>
      <c r="BE1293" s="254" t="str">
        <f t="shared" si="236"/>
        <v/>
      </c>
    </row>
    <row r="1294" spans="1:57" ht="20.100000000000001" customHeight="1" x14ac:dyDescent="0.25">
      <c r="A1294" s="247">
        <v>533</v>
      </c>
      <c r="B1294" s="247">
        <f>$B$755+(A1294*$B$758)</f>
        <v>-4490.2362820592689</v>
      </c>
      <c r="C1294" s="247">
        <f>_xlfn.NORM.DIST($B1294,$B$752,$B$753,0)</f>
        <v>2.8993386757847169E-5</v>
      </c>
      <c r="D1294" s="247">
        <f>_xlfn.NORM.DIST($B1294,$B$752,$B$753,1)</f>
        <v>3.0881035464338749E-2</v>
      </c>
      <c r="E1294" s="247">
        <f>IF(OR(D1294&lt;$F$757,D1294&gt;$F$758),C1294,"")</f>
        <v>2.8993386757847169E-5</v>
      </c>
      <c r="F1294" s="247" t="str">
        <f>IF(AND(D1294&gt;$F$757,D1294&lt;$F$758),C1294,"")</f>
        <v/>
      </c>
      <c r="G1294" s="247" t="str">
        <f>IF(C1294=MAX($C$761:$C$2761),C1294,"")</f>
        <v/>
      </c>
      <c r="H1294" s="247">
        <f>_xlfn.NORM.DIST(B1294,$F$753,$F$754,0)</f>
        <v>0</v>
      </c>
      <c r="I1294" s="247">
        <f>IF(H1294=MAX($H$761:$H$2761),C1294,"")</f>
        <v>2.8993386757847169E-5</v>
      </c>
      <c r="J1294" s="247" t="str">
        <f>IF(I1294=MIN($I$761:$I$2761),I1294,"")</f>
        <v/>
      </c>
      <c r="K1294" s="247"/>
      <c r="L1294" s="247"/>
      <c r="M1294" s="247"/>
      <c r="N1294" s="247"/>
      <c r="O1294" s="247">
        <v>533</v>
      </c>
      <c r="P1294" s="247">
        <f>$P$755+(O1294*$P$758)</f>
        <v>-261.67087082360524</v>
      </c>
      <c r="Q1294" s="247">
        <f>_xlfn.NORM.DIST(P1294,P$752,P$753,0)</f>
        <v>4.975225433006739E-4</v>
      </c>
      <c r="R1294" s="247">
        <f>_xlfn.NORM.DIST(P1294,P$752,P$753,1)</f>
        <v>3.0881035464338749E-2</v>
      </c>
      <c r="S1294" s="253">
        <f>IF(OR(R1294&lt;$T$757,R1294&gt;$T$758),Q1294,"")</f>
        <v>4.975225433006739E-4</v>
      </c>
      <c r="T1294" s="253" t="str">
        <f>IF(AND(R1294&gt;$T$757,R1294&lt;$T$758),Q1294,"")</f>
        <v/>
      </c>
      <c r="U1294" s="253" t="str">
        <f>IF(Q1294=MAX($Q$761:$Q$2761),Q1294,"")</f>
        <v/>
      </c>
      <c r="V1294" s="253">
        <f>_xlfn.NORM.DIST(P1294,$T$753,$T$754,0)</f>
        <v>1.4825960055247941E-64</v>
      </c>
      <c r="W1294" s="253" t="str">
        <f>IF(V1294=MAX($V$761:$V$2761),Q1294,"")</f>
        <v/>
      </c>
      <c r="X1294" s="253" t="str">
        <f t="shared" si="239"/>
        <v/>
      </c>
      <c r="AB1294" s="253">
        <v>533</v>
      </c>
      <c r="AC1294" s="253">
        <f t="shared" si="255"/>
        <v>-404.91766155537073</v>
      </c>
      <c r="AD1294" s="253">
        <f t="shared" si="240"/>
        <v>3.2151513633608096E-4</v>
      </c>
      <c r="AE1294" s="253">
        <f t="shared" si="241"/>
        <v>3.0881035464338749E-2</v>
      </c>
      <c r="AF1294" s="253">
        <f>IF(OR(AE1294&lt;$T$757,AE1294&gt;$T$758),AD1294,"")</f>
        <v>3.2151513633608096E-4</v>
      </c>
      <c r="AG1294" s="253" t="str">
        <f t="shared" si="242"/>
        <v/>
      </c>
      <c r="AH1294" s="253" t="str">
        <f t="shared" si="243"/>
        <v/>
      </c>
      <c r="AI1294" s="253">
        <f t="shared" si="244"/>
        <v>1.835590539516837E-3</v>
      </c>
      <c r="AJ1294" s="253" t="str">
        <f t="shared" si="245"/>
        <v/>
      </c>
      <c r="AK1294" s="253" t="str">
        <f t="shared" si="246"/>
        <v/>
      </c>
      <c r="AO1294" s="253">
        <v>533</v>
      </c>
      <c r="AP1294" s="253">
        <f t="shared" si="247"/>
        <v>-2387.1930100246523</v>
      </c>
      <c r="AQ1294" s="253">
        <f t="shared" si="248"/>
        <v>5.453566452865814E-5</v>
      </c>
      <c r="AR1294" s="253">
        <f t="shared" si="249"/>
        <v>3.0881035464338735E-2</v>
      </c>
      <c r="AS1294" s="253">
        <f>IF(OR(AR1294&lt;$T$757,AR1294&gt;$T$758),AQ1294,"")</f>
        <v>5.453566452865814E-5</v>
      </c>
      <c r="AT1294" s="253" t="str">
        <f t="shared" si="250"/>
        <v/>
      </c>
      <c r="AU1294" s="253" t="str">
        <f t="shared" si="251"/>
        <v/>
      </c>
      <c r="AV1294" s="253">
        <f t="shared" si="252"/>
        <v>0</v>
      </c>
      <c r="AW1294" s="253">
        <f t="shared" si="253"/>
        <v>5.453566452865814E-5</v>
      </c>
      <c r="AX1294" s="253" t="str">
        <f t="shared" si="254"/>
        <v/>
      </c>
      <c r="AZ1294" s="259"/>
      <c r="BA1294" s="259">
        <f>BA1293+$BD$753</f>
        <v>3.4432000000000329</v>
      </c>
      <c r="BB1294" s="274">
        <f t="shared" si="237"/>
        <v>0.84120455344898382</v>
      </c>
      <c r="BC1294" s="259">
        <f t="shared" si="238"/>
        <v>6.6994108955142906E-4</v>
      </c>
      <c r="BD1294" s="259" t="str">
        <f t="shared" si="235"/>
        <v/>
      </c>
      <c r="BE1294" s="254" t="str">
        <f t="shared" si="236"/>
        <v/>
      </c>
    </row>
    <row r="1295" spans="1:57" ht="20.100000000000001" customHeight="1" x14ac:dyDescent="0.25">
      <c r="A1295" s="248">
        <v>534</v>
      </c>
      <c r="B1295" s="247">
        <f>$B$755+(A1295*$B$758)</f>
        <v>-4480.6212150741312</v>
      </c>
      <c r="C1295" s="247">
        <f>_xlfn.NORM.DIST($B1295,$B$752,$B$753,0)</f>
        <v>2.9210603039321098E-5</v>
      </c>
      <c r="D1295" s="247">
        <f>_xlfn.NORM.DIST($B1295,$B$752,$B$753,1)</f>
        <v>3.116085216870183E-2</v>
      </c>
      <c r="E1295" s="247">
        <f>IF(OR(D1295&lt;$F$757,D1295&gt;$F$758),C1295,"")</f>
        <v>2.9210603039321098E-5</v>
      </c>
      <c r="F1295" s="247" t="str">
        <f>IF(AND(D1295&gt;$F$757,D1295&lt;$F$758),C1295,"")</f>
        <v/>
      </c>
      <c r="G1295" s="247" t="str">
        <f>IF(C1295=MAX($C$761:$C$2761),C1295,"")</f>
        <v/>
      </c>
      <c r="H1295" s="247">
        <f>_xlfn.NORM.DIST(B1295,$F$753,$F$754,0)</f>
        <v>0</v>
      </c>
      <c r="I1295" s="247">
        <f>IF(H1295=MAX($H$761:$H$2761),C1295,"")</f>
        <v>2.9210603039321098E-5</v>
      </c>
      <c r="J1295" s="247" t="str">
        <f>IF(I1295=MIN($I$761:$I$2761),I1295,"")</f>
        <v/>
      </c>
      <c r="K1295" s="247"/>
      <c r="L1295" s="247"/>
      <c r="M1295" s="247"/>
      <c r="N1295" s="247"/>
      <c r="O1295" s="248">
        <v>534</v>
      </c>
      <c r="P1295" s="247">
        <f>$P$755+(O1295*$P$758)</f>
        <v>-261.11054775974316</v>
      </c>
      <c r="Q1295" s="247">
        <f>_xlfn.NORM.DIST(P1295,P$752,P$753,0)</f>
        <v>5.0124994492187181E-4</v>
      </c>
      <c r="R1295" s="247">
        <f>_xlfn.NORM.DIST(P1295,P$752,P$753,1)</f>
        <v>3.116085216870183E-2</v>
      </c>
      <c r="S1295" s="253">
        <f>IF(OR(R1295&lt;$T$757,R1295&gt;$T$758),Q1295,"")</f>
        <v>5.0124994492187181E-4</v>
      </c>
      <c r="T1295" s="253" t="str">
        <f>IF(AND(R1295&gt;$T$757,R1295&lt;$T$758),Q1295,"")</f>
        <v/>
      </c>
      <c r="U1295" s="253" t="str">
        <f>IF(Q1295=MAX($Q$761:$Q$2761),Q1295,"")</f>
        <v/>
      </c>
      <c r="V1295" s="253">
        <f>_xlfn.NORM.DIST(P1295,$T$753,$T$754,0)</f>
        <v>1.3862314420791437E-64</v>
      </c>
      <c r="W1295" s="253" t="str">
        <f>IF(V1295=MAX($V$761:$V$2761),Q1295,"")</f>
        <v/>
      </c>
      <c r="X1295" s="253" t="str">
        <f t="shared" si="239"/>
        <v/>
      </c>
      <c r="AB1295" s="259">
        <v>534</v>
      </c>
      <c r="AC1295" s="253">
        <f t="shared" si="255"/>
        <v>-404.05060018159048</v>
      </c>
      <c r="AD1295" s="253">
        <f t="shared" si="240"/>
        <v>3.2392390365035848E-4</v>
      </c>
      <c r="AE1295" s="253">
        <f t="shared" si="241"/>
        <v>3.116085216870183E-2</v>
      </c>
      <c r="AF1295" s="253">
        <f>IF(OR(AE1295&lt;$T$757,AE1295&gt;$T$758),AD1295,"")</f>
        <v>3.2392390365035848E-4</v>
      </c>
      <c r="AG1295" s="253" t="str">
        <f t="shared" si="242"/>
        <v/>
      </c>
      <c r="AH1295" s="253" t="str">
        <f t="shared" si="243"/>
        <v/>
      </c>
      <c r="AI1295" s="253">
        <f t="shared" si="244"/>
        <v>1.8361089545844511E-3</v>
      </c>
      <c r="AJ1295" s="253" t="str">
        <f t="shared" si="245"/>
        <v/>
      </c>
      <c r="AK1295" s="253" t="str">
        <f t="shared" si="246"/>
        <v/>
      </c>
      <c r="AO1295" s="259">
        <v>534</v>
      </c>
      <c r="AP1295" s="253">
        <f t="shared" si="247"/>
        <v>-2382.0812476905521</v>
      </c>
      <c r="AQ1295" s="253">
        <f t="shared" si="248"/>
        <v>5.4944241641624063E-5</v>
      </c>
      <c r="AR1295" s="253">
        <f t="shared" si="249"/>
        <v>3.116085216870183E-2</v>
      </c>
      <c r="AS1295" s="253">
        <f>IF(OR(AR1295&lt;$T$757,AR1295&gt;$T$758),AQ1295,"")</f>
        <v>5.4944241641624063E-5</v>
      </c>
      <c r="AT1295" s="253" t="str">
        <f t="shared" si="250"/>
        <v/>
      </c>
      <c r="AU1295" s="253" t="str">
        <f t="shared" si="251"/>
        <v/>
      </c>
      <c r="AV1295" s="253">
        <f t="shared" si="252"/>
        <v>0</v>
      </c>
      <c r="AW1295" s="253">
        <f t="shared" si="253"/>
        <v>5.4944241641624063E-5</v>
      </c>
      <c r="AX1295" s="253" t="str">
        <f t="shared" si="254"/>
        <v/>
      </c>
      <c r="AZ1295" s="259"/>
      <c r="BA1295" s="259">
        <f>BA1294+$BD$753</f>
        <v>3.4496000000000331</v>
      </c>
      <c r="BB1295" s="274">
        <f t="shared" si="237"/>
        <v>0.84053461235943239</v>
      </c>
      <c r="BC1295" s="259">
        <f t="shared" si="238"/>
        <v>6.7090530580782293E-4</v>
      </c>
      <c r="BD1295" s="259" t="str">
        <f t="shared" si="235"/>
        <v/>
      </c>
      <c r="BE1295" s="254" t="str">
        <f t="shared" si="236"/>
        <v/>
      </c>
    </row>
    <row r="1296" spans="1:57" ht="20.100000000000001" customHeight="1" x14ac:dyDescent="0.25">
      <c r="A1296" s="247">
        <v>535</v>
      </c>
      <c r="B1296" s="247">
        <f>$B$755+(A1296*$B$758)</f>
        <v>-4471.0061480889935</v>
      </c>
      <c r="C1296" s="247">
        <f>_xlfn.NORM.DIST($B1296,$B$752,$B$753,0)</f>
        <v>2.9428975821522419E-5</v>
      </c>
      <c r="D1296" s="247">
        <f>_xlfn.NORM.DIST($B1296,$B$752,$B$753,1)</f>
        <v>3.1442762980752693E-2</v>
      </c>
      <c r="E1296" s="247">
        <f>IF(OR(D1296&lt;$F$757,D1296&gt;$F$758),C1296,"")</f>
        <v>2.9428975821522419E-5</v>
      </c>
      <c r="F1296" s="247" t="str">
        <f>IF(AND(D1296&gt;$F$757,D1296&lt;$F$758),C1296,"")</f>
        <v/>
      </c>
      <c r="G1296" s="247" t="str">
        <f>IF(C1296=MAX($C$761:$C$2761),C1296,"")</f>
        <v/>
      </c>
      <c r="H1296" s="247">
        <f>_xlfn.NORM.DIST(B1296,$F$753,$F$754,0)</f>
        <v>0</v>
      </c>
      <c r="I1296" s="247">
        <f>IF(H1296=MAX($H$761:$H$2761),C1296,"")</f>
        <v>2.9428975821522419E-5</v>
      </c>
      <c r="J1296" s="247" t="str">
        <f>IF(I1296=MIN($I$761:$I$2761),I1296,"")</f>
        <v/>
      </c>
      <c r="K1296" s="247"/>
      <c r="L1296" s="247"/>
      <c r="M1296" s="247"/>
      <c r="N1296" s="247"/>
      <c r="O1296" s="247">
        <v>535</v>
      </c>
      <c r="P1296" s="247">
        <f>$P$755+(O1296*$P$758)</f>
        <v>-260.55022469588101</v>
      </c>
      <c r="Q1296" s="247">
        <f>_xlfn.NORM.DIST(P1296,P$752,P$753,0)</f>
        <v>5.0499719193705683E-4</v>
      </c>
      <c r="R1296" s="247">
        <f>_xlfn.NORM.DIST(P1296,P$752,P$753,1)</f>
        <v>3.1442762980752714E-2</v>
      </c>
      <c r="S1296" s="253">
        <f>IF(OR(R1296&lt;$T$757,R1296&gt;$T$758),Q1296,"")</f>
        <v>5.0499719193705683E-4</v>
      </c>
      <c r="T1296" s="253" t="str">
        <f>IF(AND(R1296&gt;$T$757,R1296&lt;$T$758),Q1296,"")</f>
        <v/>
      </c>
      <c r="U1296" s="253" t="str">
        <f>IF(Q1296=MAX($Q$761:$Q$2761),Q1296,"")</f>
        <v/>
      </c>
      <c r="V1296" s="253">
        <f>_xlfn.NORM.DIST(P1296,$T$753,$T$754,0)</f>
        <v>1.2961095658508379E-64</v>
      </c>
      <c r="W1296" s="253" t="str">
        <f>IF(V1296=MAX($V$761:$V$2761),Q1296,"")</f>
        <v/>
      </c>
      <c r="X1296" s="253" t="str">
        <f t="shared" si="239"/>
        <v/>
      </c>
      <c r="AB1296" s="253">
        <v>535</v>
      </c>
      <c r="AC1296" s="253">
        <f t="shared" si="255"/>
        <v>-403.18353880781024</v>
      </c>
      <c r="AD1296" s="253">
        <f t="shared" si="240"/>
        <v>3.2634549569919168E-4</v>
      </c>
      <c r="AE1296" s="253">
        <f t="shared" si="241"/>
        <v>3.1442762980752714E-2</v>
      </c>
      <c r="AF1296" s="253">
        <f>IF(OR(AE1296&lt;$T$757,AE1296&gt;$T$758),AD1296,"")</f>
        <v>3.2634549569919168E-4</v>
      </c>
      <c r="AG1296" s="253" t="str">
        <f t="shared" si="242"/>
        <v/>
      </c>
      <c r="AH1296" s="253" t="str">
        <f t="shared" si="243"/>
        <v/>
      </c>
      <c r="AI1296" s="253">
        <f t="shared" si="244"/>
        <v>1.8365981302598214E-3</v>
      </c>
      <c r="AJ1296" s="253" t="str">
        <f t="shared" si="245"/>
        <v/>
      </c>
      <c r="AK1296" s="253" t="str">
        <f t="shared" si="246"/>
        <v/>
      </c>
      <c r="AO1296" s="253">
        <v>535</v>
      </c>
      <c r="AP1296" s="253">
        <f t="shared" si="247"/>
        <v>-2376.9694853564524</v>
      </c>
      <c r="AQ1296" s="253">
        <f t="shared" si="248"/>
        <v>5.5354994096719593E-5</v>
      </c>
      <c r="AR1296" s="253">
        <f t="shared" si="249"/>
        <v>3.1442762980752673E-2</v>
      </c>
      <c r="AS1296" s="253">
        <f>IF(OR(AR1296&lt;$T$757,AR1296&gt;$T$758),AQ1296,"")</f>
        <v>5.5354994096719593E-5</v>
      </c>
      <c r="AT1296" s="253" t="str">
        <f t="shared" si="250"/>
        <v/>
      </c>
      <c r="AU1296" s="253" t="str">
        <f t="shared" si="251"/>
        <v/>
      </c>
      <c r="AV1296" s="253">
        <f t="shared" si="252"/>
        <v>0</v>
      </c>
      <c r="AW1296" s="253">
        <f t="shared" si="253"/>
        <v>5.5354994096719593E-5</v>
      </c>
      <c r="AX1296" s="253" t="str">
        <f t="shared" si="254"/>
        <v/>
      </c>
      <c r="AZ1296" s="259"/>
      <c r="BA1296" s="259">
        <f>BA1295+$BD$753</f>
        <v>3.4560000000000333</v>
      </c>
      <c r="BB1296" s="274">
        <f t="shared" si="237"/>
        <v>0.83986370705362456</v>
      </c>
      <c r="BC1296" s="259">
        <f t="shared" si="238"/>
        <v>6.718651389416852E-4</v>
      </c>
      <c r="BD1296" s="259" t="str">
        <f t="shared" si="235"/>
        <v/>
      </c>
      <c r="BE1296" s="254" t="str">
        <f t="shared" si="236"/>
        <v/>
      </c>
    </row>
    <row r="1297" spans="1:57" ht="20.100000000000001" customHeight="1" x14ac:dyDescent="0.25">
      <c r="A1297" s="247">
        <v>536</v>
      </c>
      <c r="B1297" s="247">
        <f>$B$755+(A1297*$B$758)</f>
        <v>-4461.3910811038559</v>
      </c>
      <c r="C1297" s="247">
        <f>_xlfn.NORM.DIST($B1297,$B$752,$B$753,0)</f>
        <v>2.9648506736232349E-5</v>
      </c>
      <c r="D1297" s="247">
        <f>_xlfn.NORM.DIST($B1297,$B$752,$B$753,1)</f>
        <v>3.1726779028202923E-2</v>
      </c>
      <c r="E1297" s="247">
        <f>IF(OR(D1297&lt;$F$757,D1297&gt;$F$758),C1297,"")</f>
        <v>2.9648506736232349E-5</v>
      </c>
      <c r="F1297" s="247" t="str">
        <f>IF(AND(D1297&gt;$F$757,D1297&lt;$F$758),C1297,"")</f>
        <v/>
      </c>
      <c r="G1297" s="247" t="str">
        <f>IF(C1297=MAX($C$761:$C$2761),C1297,"")</f>
        <v/>
      </c>
      <c r="H1297" s="247">
        <f>_xlfn.NORM.DIST(B1297,$F$753,$F$754,0)</f>
        <v>0</v>
      </c>
      <c r="I1297" s="247">
        <f>IF(H1297=MAX($H$761:$H$2761),C1297,"")</f>
        <v>2.9648506736232349E-5</v>
      </c>
      <c r="J1297" s="247" t="str">
        <f>IF(I1297=MIN($I$761:$I$2761),I1297,"")</f>
        <v/>
      </c>
      <c r="K1297" s="247"/>
      <c r="L1297" s="247"/>
      <c r="M1297" s="247"/>
      <c r="N1297" s="247"/>
      <c r="O1297" s="247">
        <v>536</v>
      </c>
      <c r="P1297" s="247">
        <f>$P$755+(O1297*$P$758)</f>
        <v>-259.98990163201893</v>
      </c>
      <c r="Q1297" s="247">
        <f>_xlfn.NORM.DIST(P1297,P$752,P$753,0)</f>
        <v>5.0876431234737028E-4</v>
      </c>
      <c r="R1297" s="247">
        <f>_xlfn.NORM.DIST(P1297,P$752,P$753,1)</f>
        <v>3.1726779028202902E-2</v>
      </c>
      <c r="S1297" s="253">
        <f>IF(OR(R1297&lt;$T$757,R1297&gt;$T$758),Q1297,"")</f>
        <v>5.0876431234737028E-4</v>
      </c>
      <c r="T1297" s="253" t="str">
        <f>IF(AND(R1297&gt;$T$757,R1297&lt;$T$758),Q1297,"")</f>
        <v/>
      </c>
      <c r="U1297" s="253" t="str">
        <f>IF(Q1297=MAX($Q$761:$Q$2761),Q1297,"")</f>
        <v/>
      </c>
      <c r="V1297" s="253">
        <f>_xlfn.NORM.DIST(P1297,$T$753,$T$754,0)</f>
        <v>1.2118273165016201E-64</v>
      </c>
      <c r="W1297" s="253" t="str">
        <f>IF(V1297=MAX($V$761:$V$2761),Q1297,"")</f>
        <v/>
      </c>
      <c r="X1297" s="253" t="str">
        <f t="shared" si="239"/>
        <v/>
      </c>
      <c r="AB1297" s="253">
        <v>536</v>
      </c>
      <c r="AC1297" s="253">
        <f t="shared" si="255"/>
        <v>-402.31647743403005</v>
      </c>
      <c r="AD1297" s="253">
        <f t="shared" si="240"/>
        <v>3.2877993057782266E-4</v>
      </c>
      <c r="AE1297" s="253">
        <f t="shared" si="241"/>
        <v>3.1726779028202902E-2</v>
      </c>
      <c r="AF1297" s="253">
        <f>IF(OR(AE1297&lt;$T$757,AE1297&gt;$T$758),AD1297,"")</f>
        <v>3.2877993057782266E-4</v>
      </c>
      <c r="AG1297" s="253" t="str">
        <f t="shared" si="242"/>
        <v/>
      </c>
      <c r="AH1297" s="253" t="str">
        <f t="shared" si="243"/>
        <v/>
      </c>
      <c r="AI1297" s="253">
        <f t="shared" si="244"/>
        <v>1.8370580430974153E-3</v>
      </c>
      <c r="AJ1297" s="253" t="str">
        <f t="shared" si="245"/>
        <v/>
      </c>
      <c r="AK1297" s="253" t="str">
        <f t="shared" si="246"/>
        <v/>
      </c>
      <c r="AO1297" s="253">
        <v>536</v>
      </c>
      <c r="AP1297" s="253">
        <f t="shared" si="247"/>
        <v>-2371.8577230223523</v>
      </c>
      <c r="AQ1297" s="253">
        <f t="shared" si="248"/>
        <v>5.5767924963274874E-5</v>
      </c>
      <c r="AR1297" s="253">
        <f t="shared" si="249"/>
        <v>3.1726779028202902E-2</v>
      </c>
      <c r="AS1297" s="253">
        <f>IF(OR(AR1297&lt;$T$757,AR1297&gt;$T$758),AQ1297,"")</f>
        <v>5.5767924963274874E-5</v>
      </c>
      <c r="AT1297" s="253" t="str">
        <f t="shared" si="250"/>
        <v/>
      </c>
      <c r="AU1297" s="253" t="str">
        <f t="shared" si="251"/>
        <v/>
      </c>
      <c r="AV1297" s="253">
        <f t="shared" si="252"/>
        <v>0</v>
      </c>
      <c r="AW1297" s="253">
        <f t="shared" si="253"/>
        <v>5.5767924963274874E-5</v>
      </c>
      <c r="AX1297" s="253" t="str">
        <f t="shared" si="254"/>
        <v/>
      </c>
      <c r="AZ1297" s="259"/>
      <c r="BA1297" s="259">
        <f>BA1296+$BD$753</f>
        <v>3.4624000000000335</v>
      </c>
      <c r="BB1297" s="274">
        <f t="shared" si="237"/>
        <v>0.83919184191468288</v>
      </c>
      <c r="BC1297" s="259">
        <f t="shared" si="238"/>
        <v>6.7282058754725149E-4</v>
      </c>
      <c r="BD1297" s="259" t="str">
        <f t="shared" si="235"/>
        <v/>
      </c>
      <c r="BE1297" s="254" t="str">
        <f t="shared" si="236"/>
        <v/>
      </c>
    </row>
    <row r="1298" spans="1:57" ht="20.100000000000001" customHeight="1" x14ac:dyDescent="0.25">
      <c r="A1298" s="247">
        <v>537</v>
      </c>
      <c r="B1298" s="247">
        <f>$B$755+(A1298*$B$758)</f>
        <v>-4451.7760141187182</v>
      </c>
      <c r="C1298" s="247">
        <f>_xlfn.NORM.DIST($B1298,$B$752,$B$753,0)</f>
        <v>2.9869197371620592E-5</v>
      </c>
      <c r="D1298" s="247">
        <f>_xlfn.NORM.DIST($B1298,$B$752,$B$753,1)</f>
        <v>3.2012911454244453E-2</v>
      </c>
      <c r="E1298" s="247">
        <f>IF(OR(D1298&lt;$F$757,D1298&gt;$F$758),C1298,"")</f>
        <v>2.9869197371620592E-5</v>
      </c>
      <c r="F1298" s="247" t="str">
        <f>IF(AND(D1298&gt;$F$757,D1298&lt;$F$758),C1298,"")</f>
        <v/>
      </c>
      <c r="G1298" s="247" t="str">
        <f>IF(C1298=MAX($C$761:$C$2761),C1298,"")</f>
        <v/>
      </c>
      <c r="H1298" s="247">
        <f>_xlfn.NORM.DIST(B1298,$F$753,$F$754,0)</f>
        <v>0</v>
      </c>
      <c r="I1298" s="247">
        <f>IF(H1298=MAX($H$761:$H$2761),C1298,"")</f>
        <v>2.9869197371620592E-5</v>
      </c>
      <c r="J1298" s="247" t="str">
        <f>IF(I1298=MIN($I$761:$I$2761),I1298,"")</f>
        <v/>
      </c>
      <c r="K1298" s="247"/>
      <c r="L1298" s="247"/>
      <c r="M1298" s="247"/>
      <c r="N1298" s="247"/>
      <c r="O1298" s="247">
        <v>537</v>
      </c>
      <c r="P1298" s="247">
        <f>$P$755+(O1298*$P$758)</f>
        <v>-259.42957856815678</v>
      </c>
      <c r="Q1298" s="247">
        <f>_xlfn.NORM.DIST(P1298,P$752,P$753,0)</f>
        <v>5.1255133340558751E-4</v>
      </c>
      <c r="R1298" s="247">
        <f>_xlfn.NORM.DIST(P1298,P$752,P$753,1)</f>
        <v>3.2012911454244453E-2</v>
      </c>
      <c r="S1298" s="253">
        <f>IF(OR(R1298&lt;$T$757,R1298&gt;$T$758),Q1298,"")</f>
        <v>5.1255133340558751E-4</v>
      </c>
      <c r="T1298" s="253" t="str">
        <f>IF(AND(R1298&gt;$T$757,R1298&lt;$T$758),Q1298,"")</f>
        <v/>
      </c>
      <c r="U1298" s="253" t="str">
        <f>IF(Q1298=MAX($Q$761:$Q$2761),Q1298,"")</f>
        <v/>
      </c>
      <c r="V1298" s="253">
        <f>_xlfn.NORM.DIST(P1298,$T$753,$T$754,0)</f>
        <v>1.1330075693381263E-64</v>
      </c>
      <c r="W1298" s="253" t="str">
        <f>IF(V1298=MAX($V$761:$V$2761),Q1298,"")</f>
        <v/>
      </c>
      <c r="X1298" s="253" t="str">
        <f t="shared" si="239"/>
        <v/>
      </c>
      <c r="AB1298" s="253">
        <v>537</v>
      </c>
      <c r="AC1298" s="253">
        <f t="shared" si="255"/>
        <v>-401.4494160602498</v>
      </c>
      <c r="AD1298" s="253">
        <f t="shared" si="240"/>
        <v>3.3122722589787502E-4</v>
      </c>
      <c r="AE1298" s="253">
        <f t="shared" si="241"/>
        <v>3.2012911454244432E-2</v>
      </c>
      <c r="AF1298" s="253">
        <f>IF(OR(AE1298&lt;$T$757,AE1298&gt;$T$758),AD1298,"")</f>
        <v>3.3122722589787502E-4</v>
      </c>
      <c r="AG1298" s="253" t="str">
        <f t="shared" si="242"/>
        <v/>
      </c>
      <c r="AH1298" s="253" t="str">
        <f t="shared" si="243"/>
        <v/>
      </c>
      <c r="AI1298" s="253">
        <f t="shared" si="244"/>
        <v>1.8374886710504253E-3</v>
      </c>
      <c r="AJ1298" s="253" t="str">
        <f t="shared" si="245"/>
        <v/>
      </c>
      <c r="AK1298" s="253" t="str">
        <f t="shared" si="246"/>
        <v/>
      </c>
      <c r="AO1298" s="253">
        <v>537</v>
      </c>
      <c r="AP1298" s="253">
        <f t="shared" si="247"/>
        <v>-2366.7459606882526</v>
      </c>
      <c r="AQ1298" s="253">
        <f t="shared" si="248"/>
        <v>5.6183037228588004E-5</v>
      </c>
      <c r="AR1298" s="253">
        <f t="shared" si="249"/>
        <v>3.2012911454244432E-2</v>
      </c>
      <c r="AS1298" s="253">
        <f>IF(OR(AR1298&lt;$T$757,AR1298&gt;$T$758),AQ1298,"")</f>
        <v>5.6183037228588004E-5</v>
      </c>
      <c r="AT1298" s="253" t="str">
        <f t="shared" si="250"/>
        <v/>
      </c>
      <c r="AU1298" s="253" t="str">
        <f t="shared" si="251"/>
        <v/>
      </c>
      <c r="AV1298" s="253">
        <f t="shared" si="252"/>
        <v>0</v>
      </c>
      <c r="AW1298" s="253">
        <f t="shared" si="253"/>
        <v>5.6183037228588004E-5</v>
      </c>
      <c r="AX1298" s="253" t="str">
        <f t="shared" si="254"/>
        <v/>
      </c>
      <c r="AZ1298" s="259"/>
      <c r="BA1298" s="259">
        <f>BA1297+$BD$753</f>
        <v>3.4688000000000336</v>
      </c>
      <c r="BB1298" s="274">
        <f t="shared" si="237"/>
        <v>0.83851902132713563</v>
      </c>
      <c r="BC1298" s="259">
        <f t="shared" si="238"/>
        <v>6.7377165030046982E-4</v>
      </c>
      <c r="BD1298" s="259" t="str">
        <f t="shared" si="235"/>
        <v/>
      </c>
      <c r="BE1298" s="254" t="str">
        <f t="shared" si="236"/>
        <v/>
      </c>
    </row>
    <row r="1299" spans="1:57" ht="20.100000000000001" customHeight="1" x14ac:dyDescent="0.25">
      <c r="A1299" s="247">
        <v>538</v>
      </c>
      <c r="B1299" s="247">
        <f>$B$755+(A1299*$B$758)</f>
        <v>-4442.1609471335814</v>
      </c>
      <c r="C1299" s="247">
        <f>_xlfn.NORM.DIST($B1299,$B$752,$B$753,0)</f>
        <v>3.0091049271818048E-5</v>
      </c>
      <c r="D1299" s="247">
        <f>_xlfn.NORM.DIST($B1299,$B$752,$B$753,1)</f>
        <v>3.2301171417128148E-2</v>
      </c>
      <c r="E1299" s="247">
        <f>IF(OR(D1299&lt;$F$757,D1299&gt;$F$758),C1299,"")</f>
        <v>3.0091049271818048E-5</v>
      </c>
      <c r="F1299" s="247" t="str">
        <f>IF(AND(D1299&gt;$F$757,D1299&lt;$F$758),C1299,"")</f>
        <v/>
      </c>
      <c r="G1299" s="247" t="str">
        <f>IF(C1299=MAX($C$761:$C$2761),C1299,"")</f>
        <v/>
      </c>
      <c r="H1299" s="247">
        <f>_xlfn.NORM.DIST(B1299,$F$753,$F$754,0)</f>
        <v>0</v>
      </c>
      <c r="I1299" s="247">
        <f>IF(H1299=MAX($H$761:$H$2761),C1299,"")</f>
        <v>3.0091049271818048E-5</v>
      </c>
      <c r="J1299" s="247" t="str">
        <f>IF(I1299=MIN($I$761:$I$2761),I1299,"")</f>
        <v/>
      </c>
      <c r="K1299" s="247"/>
      <c r="L1299" s="247"/>
      <c r="M1299" s="247"/>
      <c r="N1299" s="247"/>
      <c r="O1299" s="247">
        <v>538</v>
      </c>
      <c r="P1299" s="247">
        <f>$P$755+(O1299*$P$758)</f>
        <v>-258.8692555042947</v>
      </c>
      <c r="Q1299" s="247">
        <f>_xlfn.NORM.DIST(P1299,P$752,P$753,0)</f>
        <v>5.1635828160878281E-4</v>
      </c>
      <c r="R1299" s="247">
        <f>_xlfn.NORM.DIST(P1299,P$752,P$753,1)</f>
        <v>3.2301171417128148E-2</v>
      </c>
      <c r="S1299" s="253">
        <f>IF(OR(R1299&lt;$T$757,R1299&gt;$T$758),Q1299,"")</f>
        <v>5.1635828160878281E-4</v>
      </c>
      <c r="T1299" s="253" t="str">
        <f>IF(AND(R1299&gt;$T$757,R1299&lt;$T$758),Q1299,"")</f>
        <v/>
      </c>
      <c r="U1299" s="253" t="str">
        <f>IF(Q1299=MAX($Q$761:$Q$2761),Q1299,"")</f>
        <v/>
      </c>
      <c r="V1299" s="253">
        <f>_xlfn.NORM.DIST(P1299,$T$753,$T$754,0)</f>
        <v>1.059297472142339E-64</v>
      </c>
      <c r="W1299" s="253" t="str">
        <f>IF(V1299=MAX($V$761:$V$2761),Q1299,"")</f>
        <v/>
      </c>
      <c r="X1299" s="253" t="str">
        <f t="shared" si="239"/>
        <v/>
      </c>
      <c r="AB1299" s="253">
        <v>538</v>
      </c>
      <c r="AC1299" s="253">
        <f t="shared" si="255"/>
        <v>-400.58235468646956</v>
      </c>
      <c r="AD1299" s="253">
        <f t="shared" si="240"/>
        <v>3.3368739878261413E-4</v>
      </c>
      <c r="AE1299" s="253">
        <f t="shared" si="241"/>
        <v>3.2301171417128148E-2</v>
      </c>
      <c r="AF1299" s="253">
        <f>IF(OR(AE1299&lt;$T$757,AE1299&gt;$T$758),AD1299,"")</f>
        <v>3.3368739878261413E-4</v>
      </c>
      <c r="AG1299" s="253" t="str">
        <f t="shared" si="242"/>
        <v/>
      </c>
      <c r="AH1299" s="253" t="str">
        <f t="shared" si="243"/>
        <v/>
      </c>
      <c r="AI1299" s="253">
        <f t="shared" si="244"/>
        <v>1.8378899934725318E-3</v>
      </c>
      <c r="AJ1299" s="253" t="str">
        <f t="shared" si="245"/>
        <v/>
      </c>
      <c r="AK1299" s="253" t="str">
        <f t="shared" si="246"/>
        <v/>
      </c>
      <c r="AO1299" s="253">
        <v>538</v>
      </c>
      <c r="AP1299" s="253">
        <f t="shared" si="247"/>
        <v>-2361.6341983541524</v>
      </c>
      <c r="AQ1299" s="253">
        <f t="shared" si="248"/>
        <v>5.6600333797121529E-5</v>
      </c>
      <c r="AR1299" s="253">
        <f t="shared" si="249"/>
        <v>3.2301171417128148E-2</v>
      </c>
      <c r="AS1299" s="253">
        <f>IF(OR(AR1299&lt;$T$757,AR1299&gt;$T$758),AQ1299,"")</f>
        <v>5.6600333797121529E-5</v>
      </c>
      <c r="AT1299" s="253" t="str">
        <f t="shared" si="250"/>
        <v/>
      </c>
      <c r="AU1299" s="253" t="str">
        <f t="shared" si="251"/>
        <v/>
      </c>
      <c r="AV1299" s="253">
        <f t="shared" si="252"/>
        <v>0</v>
      </c>
      <c r="AW1299" s="253">
        <f t="shared" si="253"/>
        <v>5.6600333797121529E-5</v>
      </c>
      <c r="AX1299" s="253" t="str">
        <f t="shared" si="254"/>
        <v/>
      </c>
      <c r="AZ1299" s="259"/>
      <c r="BA1299" s="259">
        <f>BA1298+$BD$753</f>
        <v>3.4752000000000338</v>
      </c>
      <c r="BB1299" s="274">
        <f t="shared" si="237"/>
        <v>0.83784524967683516</v>
      </c>
      <c r="BC1299" s="259">
        <f t="shared" si="238"/>
        <v>6.7471832596222026E-4</v>
      </c>
      <c r="BD1299" s="259" t="str">
        <f t="shared" si="235"/>
        <v/>
      </c>
      <c r="BE1299" s="254" t="str">
        <f t="shared" si="236"/>
        <v/>
      </c>
    </row>
    <row r="1300" spans="1:57" ht="20.100000000000001" customHeight="1" x14ac:dyDescent="0.25">
      <c r="A1300" s="247">
        <v>539</v>
      </c>
      <c r="B1300" s="247">
        <f>$B$755+(A1300*$B$758)</f>
        <v>-4432.5458801484438</v>
      </c>
      <c r="C1300" s="247">
        <f>_xlfn.NORM.DIST($B1300,$B$752,$B$753,0)</f>
        <v>3.0314063936489849E-5</v>
      </c>
      <c r="D1300" s="247">
        <f>_xlfn.NORM.DIST($B1300,$B$752,$B$753,1)</f>
        <v>3.2591570089738515E-2</v>
      </c>
      <c r="E1300" s="247">
        <f>IF(OR(D1300&lt;$F$757,D1300&gt;$F$758),C1300,"")</f>
        <v>3.0314063936489849E-5</v>
      </c>
      <c r="F1300" s="247" t="str">
        <f>IF(AND(D1300&gt;$F$757,D1300&lt;$F$758),C1300,"")</f>
        <v/>
      </c>
      <c r="G1300" s="247" t="str">
        <f>IF(C1300=MAX($C$761:$C$2761),C1300,"")</f>
        <v/>
      </c>
      <c r="H1300" s="247">
        <f>_xlfn.NORM.DIST(B1300,$F$753,$F$754,0)</f>
        <v>0</v>
      </c>
      <c r="I1300" s="247">
        <f>IF(H1300=MAX($H$761:$H$2761),C1300,"")</f>
        <v>3.0314063936489849E-5</v>
      </c>
      <c r="J1300" s="247" t="str">
        <f>IF(I1300=MIN($I$761:$I$2761),I1300,"")</f>
        <v/>
      </c>
      <c r="K1300" s="247"/>
      <c r="L1300" s="247"/>
      <c r="M1300" s="247"/>
      <c r="N1300" s="247"/>
      <c r="O1300" s="247">
        <v>539</v>
      </c>
      <c r="P1300" s="247">
        <f>$P$755+(O1300*$P$758)</f>
        <v>-258.30893244043261</v>
      </c>
      <c r="Q1300" s="247">
        <f>_xlfn.NORM.DIST(P1300,P$752,P$753,0)</f>
        <v>5.2018518269100408E-4</v>
      </c>
      <c r="R1300" s="247">
        <f>_xlfn.NORM.DIST(P1300,P$752,P$753,1)</f>
        <v>3.2591570089738536E-2</v>
      </c>
      <c r="S1300" s="253">
        <f>IF(OR(R1300&lt;$T$757,R1300&gt;$T$758),Q1300,"")</f>
        <v>5.2018518269100408E-4</v>
      </c>
      <c r="T1300" s="253" t="str">
        <f>IF(AND(R1300&gt;$T$757,R1300&lt;$T$758),Q1300,"")</f>
        <v/>
      </c>
      <c r="U1300" s="253" t="str">
        <f>IF(Q1300=MAX($Q$761:$Q$2761),Q1300,"")</f>
        <v/>
      </c>
      <c r="V1300" s="253">
        <f>_xlfn.NORM.DIST(P1300,$T$753,$T$754,0)</f>
        <v>9.9036688828843274E-65</v>
      </c>
      <c r="W1300" s="253" t="str">
        <f>IF(V1300=MAX($V$761:$V$2761),Q1300,"")</f>
        <v/>
      </c>
      <c r="X1300" s="253" t="str">
        <f t="shared" si="239"/>
        <v/>
      </c>
      <c r="AB1300" s="253">
        <v>539</v>
      </c>
      <c r="AC1300" s="253">
        <f t="shared" si="255"/>
        <v>-399.71529331268931</v>
      </c>
      <c r="AD1300" s="253">
        <f t="shared" si="240"/>
        <v>3.3616046586221275E-4</v>
      </c>
      <c r="AE1300" s="253">
        <f t="shared" si="241"/>
        <v>3.2591570089738536E-2</v>
      </c>
      <c r="AF1300" s="253">
        <f>IF(OR(AE1300&lt;$T$757,AE1300&gt;$T$758),AD1300,"")</f>
        <v>3.3616046586221275E-4</v>
      </c>
      <c r="AG1300" s="253" t="str">
        <f t="shared" si="242"/>
        <v/>
      </c>
      <c r="AH1300" s="253" t="str">
        <f t="shared" si="243"/>
        <v/>
      </c>
      <c r="AI1300" s="253">
        <f t="shared" si="244"/>
        <v>1.838261991119552E-3</v>
      </c>
      <c r="AJ1300" s="253" t="str">
        <f t="shared" si="245"/>
        <v/>
      </c>
      <c r="AK1300" s="253" t="str">
        <f t="shared" si="246"/>
        <v/>
      </c>
      <c r="AO1300" s="253">
        <v>539</v>
      </c>
      <c r="AP1300" s="253">
        <f t="shared" si="247"/>
        <v>-2356.5224360200527</v>
      </c>
      <c r="AQ1300" s="253">
        <f t="shared" si="248"/>
        <v>5.7019817489699155E-5</v>
      </c>
      <c r="AR1300" s="253">
        <f t="shared" si="249"/>
        <v>3.2591570089738536E-2</v>
      </c>
      <c r="AS1300" s="253">
        <f>IF(OR(AR1300&lt;$T$757,AR1300&gt;$T$758),AQ1300,"")</f>
        <v>5.7019817489699155E-5</v>
      </c>
      <c r="AT1300" s="253" t="str">
        <f t="shared" si="250"/>
        <v/>
      </c>
      <c r="AU1300" s="253" t="str">
        <f t="shared" si="251"/>
        <v/>
      </c>
      <c r="AV1300" s="253">
        <f t="shared" si="252"/>
        <v>0</v>
      </c>
      <c r="AW1300" s="253">
        <f t="shared" si="253"/>
        <v>5.7019817489699155E-5</v>
      </c>
      <c r="AX1300" s="253" t="str">
        <f t="shared" si="254"/>
        <v/>
      </c>
      <c r="AZ1300" s="259"/>
      <c r="BA1300" s="259">
        <f>BA1299+$BD$753</f>
        <v>3.481600000000034</v>
      </c>
      <c r="BB1300" s="274">
        <f t="shared" si="237"/>
        <v>0.83717053135087294</v>
      </c>
      <c r="BC1300" s="259">
        <f t="shared" si="238"/>
        <v>6.7566061337342997E-4</v>
      </c>
      <c r="BD1300" s="259" t="str">
        <f t="shared" si="235"/>
        <v/>
      </c>
      <c r="BE1300" s="254" t="str">
        <f t="shared" si="236"/>
        <v/>
      </c>
    </row>
    <row r="1301" spans="1:57" ht="20.100000000000001" customHeight="1" x14ac:dyDescent="0.25">
      <c r="A1301" s="247">
        <v>540</v>
      </c>
      <c r="B1301" s="247">
        <f>$B$755+(A1301*$B$758)</f>
        <v>-4422.9308131633061</v>
      </c>
      <c r="C1301" s="247">
        <f>_xlfn.NORM.DIST($B1301,$B$752,$B$753,0)</f>
        <v>3.0538242820408676E-5</v>
      </c>
      <c r="D1301" s="247">
        <f>_xlfn.NORM.DIST($B1301,$B$752,$B$753,1)</f>
        <v>3.2884118659163859E-2</v>
      </c>
      <c r="E1301" s="247">
        <f>IF(OR(D1301&lt;$F$757,D1301&gt;$F$758),C1301,"")</f>
        <v>3.0538242820408676E-5</v>
      </c>
      <c r="F1301" s="247" t="str">
        <f>IF(AND(D1301&gt;$F$757,D1301&lt;$F$758),C1301,"")</f>
        <v/>
      </c>
      <c r="G1301" s="247" t="str">
        <f>IF(C1301=MAX($C$761:$C$2761),C1301,"")</f>
        <v/>
      </c>
      <c r="H1301" s="247">
        <f>_xlfn.NORM.DIST(B1301,$F$753,$F$754,0)</f>
        <v>0</v>
      </c>
      <c r="I1301" s="247">
        <f>IF(H1301=MAX($H$761:$H$2761),C1301,"")</f>
        <v>3.0538242820408676E-5</v>
      </c>
      <c r="J1301" s="247" t="str">
        <f>IF(I1301=MIN($I$761:$I$2761),I1301,"")</f>
        <v/>
      </c>
      <c r="K1301" s="247"/>
      <c r="L1301" s="247"/>
      <c r="M1301" s="247"/>
      <c r="N1301" s="247"/>
      <c r="O1301" s="247">
        <v>540</v>
      </c>
      <c r="P1301" s="247">
        <f>$P$755+(O1301*$P$758)</f>
        <v>-257.74860937657047</v>
      </c>
      <c r="Q1301" s="247">
        <f>_xlfn.NORM.DIST(P1301,P$752,P$753,0)</f>
        <v>5.2403206161595118E-4</v>
      </c>
      <c r="R1301" s="247">
        <f>_xlfn.NORM.DIST(P1301,P$752,P$753,1)</f>
        <v>3.2884118659163887E-2</v>
      </c>
      <c r="S1301" s="253">
        <f>IF(OR(R1301&lt;$T$757,R1301&gt;$T$758),Q1301,"")</f>
        <v>5.2403206161595118E-4</v>
      </c>
      <c r="T1301" s="253" t="str">
        <f>IF(AND(R1301&gt;$T$757,R1301&lt;$T$758),Q1301,"")</f>
        <v/>
      </c>
      <c r="U1301" s="253" t="str">
        <f>IF(Q1301=MAX($Q$761:$Q$2761),Q1301,"")</f>
        <v/>
      </c>
      <c r="V1301" s="253">
        <f>_xlfn.NORM.DIST(P1301,$T$753,$T$754,0)</f>
        <v>9.2590693937450878E-65</v>
      </c>
      <c r="W1301" s="253" t="str">
        <f>IF(V1301=MAX($V$761:$V$2761),Q1301,"")</f>
        <v/>
      </c>
      <c r="X1301" s="253" t="str">
        <f t="shared" si="239"/>
        <v/>
      </c>
      <c r="AB1301" s="253">
        <v>540</v>
      </c>
      <c r="AC1301" s="253">
        <f t="shared" si="255"/>
        <v>-398.84823193890907</v>
      </c>
      <c r="AD1301" s="253">
        <f t="shared" si="240"/>
        <v>3.3864644326901992E-4</v>
      </c>
      <c r="AE1301" s="253">
        <f t="shared" si="241"/>
        <v>3.2884118659163887E-2</v>
      </c>
      <c r="AF1301" s="253">
        <f>IF(OR(AE1301&lt;$T$757,AE1301&gt;$T$758),AD1301,"")</f>
        <v>3.3864644326901992E-4</v>
      </c>
      <c r="AG1301" s="253" t="str">
        <f t="shared" si="242"/>
        <v/>
      </c>
      <c r="AH1301" s="253" t="str">
        <f t="shared" si="243"/>
        <v/>
      </c>
      <c r="AI1301" s="253">
        <f t="shared" si="244"/>
        <v>1.8386046461509786E-3</v>
      </c>
      <c r="AJ1301" s="253" t="str">
        <f t="shared" si="245"/>
        <v/>
      </c>
      <c r="AK1301" s="253" t="str">
        <f t="shared" si="246"/>
        <v/>
      </c>
      <c r="AO1301" s="253">
        <v>540</v>
      </c>
      <c r="AP1301" s="253">
        <f t="shared" si="247"/>
        <v>-2351.410673685953</v>
      </c>
      <c r="AQ1301" s="253">
        <f t="shared" si="248"/>
        <v>5.7441491042703313E-5</v>
      </c>
      <c r="AR1301" s="253">
        <f t="shared" si="249"/>
        <v>3.2884118659163859E-2</v>
      </c>
      <c r="AS1301" s="253">
        <f>IF(OR(AR1301&lt;$T$757,AR1301&gt;$T$758),AQ1301,"")</f>
        <v>5.7441491042703313E-5</v>
      </c>
      <c r="AT1301" s="253" t="str">
        <f t="shared" si="250"/>
        <v/>
      </c>
      <c r="AU1301" s="253" t="str">
        <f t="shared" si="251"/>
        <v/>
      </c>
      <c r="AV1301" s="253">
        <f t="shared" si="252"/>
        <v>0</v>
      </c>
      <c r="AW1301" s="253">
        <f t="shared" si="253"/>
        <v>5.7441491042703313E-5</v>
      </c>
      <c r="AX1301" s="253" t="str">
        <f t="shared" si="254"/>
        <v/>
      </c>
      <c r="AZ1301" s="259"/>
      <c r="BA1301" s="259">
        <f>BA1300+$BD$753</f>
        <v>3.4880000000000342</v>
      </c>
      <c r="BB1301" s="274">
        <f t="shared" si="237"/>
        <v>0.83649487073749951</v>
      </c>
      <c r="BC1301" s="259">
        <f t="shared" si="238"/>
        <v>6.7659851146018024E-4</v>
      </c>
      <c r="BD1301" s="259" t="str">
        <f t="shared" si="235"/>
        <v/>
      </c>
      <c r="BE1301" s="254" t="str">
        <f t="shared" si="236"/>
        <v/>
      </c>
    </row>
    <row r="1302" spans="1:57" ht="20.100000000000001" customHeight="1" x14ac:dyDescent="0.25">
      <c r="A1302" s="248">
        <v>541</v>
      </c>
      <c r="B1302" s="247">
        <f>$B$755+(A1302*$B$758)</f>
        <v>-4413.3157461781684</v>
      </c>
      <c r="C1302" s="247">
        <f>_xlfn.NORM.DIST($B1302,$B$752,$B$753,0)</f>
        <v>3.0763587333028624E-5</v>
      </c>
      <c r="D1302" s="247">
        <f>_xlfn.NORM.DIST($B1302,$B$752,$B$753,1)</f>
        <v>3.317882832626267E-2</v>
      </c>
      <c r="E1302" s="247">
        <f>IF(OR(D1302&lt;$F$757,D1302&gt;$F$758),C1302,"")</f>
        <v>3.0763587333028624E-5</v>
      </c>
      <c r="F1302" s="247" t="str">
        <f>IF(AND(D1302&gt;$F$757,D1302&lt;$F$758),C1302,"")</f>
        <v/>
      </c>
      <c r="G1302" s="247" t="str">
        <f>IF(C1302=MAX($C$761:$C$2761),C1302,"")</f>
        <v/>
      </c>
      <c r="H1302" s="247">
        <f>_xlfn.NORM.DIST(B1302,$F$753,$F$754,0)</f>
        <v>0</v>
      </c>
      <c r="I1302" s="247">
        <f>IF(H1302=MAX($H$761:$H$2761),C1302,"")</f>
        <v>3.0763587333028624E-5</v>
      </c>
      <c r="J1302" s="247" t="str">
        <f>IF(I1302=MIN($I$761:$I$2761),I1302,"")</f>
        <v/>
      </c>
      <c r="K1302" s="247"/>
      <c r="L1302" s="247"/>
      <c r="M1302" s="247"/>
      <c r="N1302" s="247"/>
      <c r="O1302" s="248">
        <v>541</v>
      </c>
      <c r="P1302" s="247">
        <f>$P$755+(O1302*$P$758)</f>
        <v>-257.18828631270839</v>
      </c>
      <c r="Q1302" s="247">
        <f>_xlfn.NORM.DIST(P1302,P$752,P$753,0)</f>
        <v>5.2789894256966322E-4</v>
      </c>
      <c r="R1302" s="247">
        <f>_xlfn.NORM.DIST(P1302,P$752,P$753,1)</f>
        <v>3.3178828326262684E-2</v>
      </c>
      <c r="S1302" s="253">
        <f>IF(OR(R1302&lt;$T$757,R1302&gt;$T$758),Q1302,"")</f>
        <v>5.2789894256966322E-4</v>
      </c>
      <c r="T1302" s="253" t="str">
        <f>IF(AND(R1302&gt;$T$757,R1302&lt;$T$758),Q1302,"")</f>
        <v/>
      </c>
      <c r="U1302" s="253" t="str">
        <f>IF(Q1302=MAX($Q$761:$Q$2761),Q1302,"")</f>
        <v/>
      </c>
      <c r="V1302" s="253">
        <f>_xlfn.NORM.DIST(P1302,$T$753,$T$754,0)</f>
        <v>8.6562864103292459E-65</v>
      </c>
      <c r="W1302" s="253" t="str">
        <f>IF(V1302=MAX($V$761:$V$2761),Q1302,"")</f>
        <v/>
      </c>
      <c r="X1302" s="253" t="str">
        <f t="shared" si="239"/>
        <v/>
      </c>
      <c r="AB1302" s="259">
        <v>541</v>
      </c>
      <c r="AC1302" s="253">
        <f t="shared" si="255"/>
        <v>-397.98117056512882</v>
      </c>
      <c r="AD1302" s="253">
        <f t="shared" si="240"/>
        <v>3.4114534663283555E-4</v>
      </c>
      <c r="AE1302" s="253">
        <f t="shared" si="241"/>
        <v>3.3178828326262684E-2</v>
      </c>
      <c r="AF1302" s="253">
        <f>IF(OR(AE1302&lt;$T$757,AE1302&gt;$T$758),AD1302,"")</f>
        <v>3.4114534663283555E-4</v>
      </c>
      <c r="AG1302" s="253" t="str">
        <f t="shared" si="242"/>
        <v/>
      </c>
      <c r="AH1302" s="253" t="str">
        <f t="shared" si="243"/>
        <v/>
      </c>
      <c r="AI1302" s="253">
        <f t="shared" si="244"/>
        <v>1.8389179421314044E-3</v>
      </c>
      <c r="AJ1302" s="253" t="str">
        <f t="shared" si="245"/>
        <v/>
      </c>
      <c r="AK1302" s="253" t="str">
        <f t="shared" si="246"/>
        <v/>
      </c>
      <c r="AO1302" s="259">
        <v>541</v>
      </c>
      <c r="AP1302" s="253">
        <f t="shared" si="247"/>
        <v>-2346.2989113518529</v>
      </c>
      <c r="AQ1302" s="253">
        <f t="shared" si="248"/>
        <v>5.786535710727372E-5</v>
      </c>
      <c r="AR1302" s="253">
        <f t="shared" si="249"/>
        <v>3.3178828326262684E-2</v>
      </c>
      <c r="AS1302" s="253">
        <f>IF(OR(AR1302&lt;$T$757,AR1302&gt;$T$758),AQ1302,"")</f>
        <v>5.786535710727372E-5</v>
      </c>
      <c r="AT1302" s="253" t="str">
        <f t="shared" si="250"/>
        <v/>
      </c>
      <c r="AU1302" s="253" t="str">
        <f t="shared" si="251"/>
        <v/>
      </c>
      <c r="AV1302" s="253">
        <f t="shared" si="252"/>
        <v>0</v>
      </c>
      <c r="AW1302" s="253">
        <f t="shared" si="253"/>
        <v>5.786535710727372E-5</v>
      </c>
      <c r="AX1302" s="253" t="str">
        <f t="shared" si="254"/>
        <v/>
      </c>
      <c r="AZ1302" s="259"/>
      <c r="BA1302" s="259">
        <f>BA1301+$BD$753</f>
        <v>3.4944000000000344</v>
      </c>
      <c r="BB1302" s="274">
        <f t="shared" si="237"/>
        <v>0.83581827222603933</v>
      </c>
      <c r="BC1302" s="259">
        <f t="shared" si="238"/>
        <v>6.7753201922771122E-4</v>
      </c>
      <c r="BD1302" s="259" t="str">
        <f t="shared" si="235"/>
        <v/>
      </c>
      <c r="BE1302" s="254" t="str">
        <f t="shared" si="236"/>
        <v/>
      </c>
    </row>
    <row r="1303" spans="1:57" ht="20.100000000000001" customHeight="1" x14ac:dyDescent="0.25">
      <c r="A1303" s="247">
        <v>542</v>
      </c>
      <c r="B1303" s="247">
        <f>$B$755+(A1303*$B$758)</f>
        <v>-4403.7006791930307</v>
      </c>
      <c r="C1303" s="247">
        <f>_xlfn.NORM.DIST($B1303,$B$752,$B$753,0)</f>
        <v>3.0990098838059583E-5</v>
      </c>
      <c r="D1303" s="247">
        <f>_xlfn.NORM.DIST($B1303,$B$752,$B$753,1)</f>
        <v>3.347571030522592E-2</v>
      </c>
      <c r="E1303" s="247">
        <f>IF(OR(D1303&lt;$F$757,D1303&gt;$F$758),C1303,"")</f>
        <v>3.0990098838059583E-5</v>
      </c>
      <c r="F1303" s="247" t="str">
        <f>IF(AND(D1303&gt;$F$757,D1303&lt;$F$758),C1303,"")</f>
        <v/>
      </c>
      <c r="G1303" s="247" t="str">
        <f>IF(C1303=MAX($C$761:$C$2761),C1303,"")</f>
        <v/>
      </c>
      <c r="H1303" s="247">
        <f>_xlfn.NORM.DIST(B1303,$F$753,$F$754,0)</f>
        <v>0</v>
      </c>
      <c r="I1303" s="247">
        <f>IF(H1303=MAX($H$761:$H$2761),C1303,"")</f>
        <v>3.0990098838059583E-5</v>
      </c>
      <c r="J1303" s="247" t="str">
        <f>IF(I1303=MIN($I$761:$I$2761),I1303,"")</f>
        <v/>
      </c>
      <c r="K1303" s="247"/>
      <c r="L1303" s="247"/>
      <c r="M1303" s="247"/>
      <c r="N1303" s="247"/>
      <c r="O1303" s="247">
        <v>542</v>
      </c>
      <c r="P1303" s="247">
        <f>$P$755+(O1303*$P$758)</f>
        <v>-256.62796324884624</v>
      </c>
      <c r="Q1303" s="247">
        <f>_xlfn.NORM.DIST(P1303,P$752,P$753,0)</f>
        <v>5.3178584895321513E-4</v>
      </c>
      <c r="R1303" s="247">
        <f>_xlfn.NORM.DIST(P1303,P$752,P$753,1)</f>
        <v>3.3475710305225947E-2</v>
      </c>
      <c r="S1303" s="253">
        <f>IF(OR(R1303&lt;$T$757,R1303&gt;$T$758),Q1303,"")</f>
        <v>5.3178584895321513E-4</v>
      </c>
      <c r="T1303" s="253" t="str">
        <f>IF(AND(R1303&gt;$T$757,R1303&lt;$T$758),Q1303,"")</f>
        <v/>
      </c>
      <c r="U1303" s="253" t="str">
        <f>IF(Q1303=MAX($Q$761:$Q$2761),Q1303,"")</f>
        <v/>
      </c>
      <c r="V1303" s="253">
        <f>_xlfn.NORM.DIST(P1303,$T$753,$T$754,0)</f>
        <v>8.0926162598092413E-65</v>
      </c>
      <c r="W1303" s="253" t="str">
        <f>IF(V1303=MAX($V$761:$V$2761),Q1303,"")</f>
        <v/>
      </c>
      <c r="X1303" s="253" t="str">
        <f t="shared" si="239"/>
        <v/>
      </c>
      <c r="AB1303" s="253">
        <v>542</v>
      </c>
      <c r="AC1303" s="253">
        <f t="shared" si="255"/>
        <v>-397.11410919134858</v>
      </c>
      <c r="AD1303" s="253">
        <f t="shared" si="240"/>
        <v>3.4365719107618984E-4</v>
      </c>
      <c r="AE1303" s="253">
        <f t="shared" si="241"/>
        <v>3.3475710305225947E-2</v>
      </c>
      <c r="AF1303" s="253">
        <f>IF(OR(AE1303&lt;$T$757,AE1303&gt;$T$758),AD1303,"")</f>
        <v>3.4365719107618984E-4</v>
      </c>
      <c r="AG1303" s="253" t="str">
        <f t="shared" si="242"/>
        <v/>
      </c>
      <c r="AH1303" s="253" t="str">
        <f t="shared" si="243"/>
        <v/>
      </c>
      <c r="AI1303" s="253">
        <f t="shared" si="244"/>
        <v>1.839201864031838E-3</v>
      </c>
      <c r="AJ1303" s="253" t="str">
        <f t="shared" si="245"/>
        <v/>
      </c>
      <c r="AK1303" s="253" t="str">
        <f t="shared" si="246"/>
        <v/>
      </c>
      <c r="AO1303" s="253">
        <v>542</v>
      </c>
      <c r="AP1303" s="253">
        <f t="shared" si="247"/>
        <v>-2341.1871490177532</v>
      </c>
      <c r="AQ1303" s="253">
        <f t="shared" si="248"/>
        <v>5.8291418248506407E-5</v>
      </c>
      <c r="AR1303" s="253">
        <f t="shared" si="249"/>
        <v>3.347571030522592E-2</v>
      </c>
      <c r="AS1303" s="253">
        <f>IF(OR(AR1303&lt;$T$757,AR1303&gt;$T$758),AQ1303,"")</f>
        <v>5.8291418248506407E-5</v>
      </c>
      <c r="AT1303" s="253" t="str">
        <f t="shared" si="250"/>
        <v/>
      </c>
      <c r="AU1303" s="253" t="str">
        <f t="shared" si="251"/>
        <v/>
      </c>
      <c r="AV1303" s="253">
        <f t="shared" si="252"/>
        <v>0</v>
      </c>
      <c r="AW1303" s="253">
        <f t="shared" si="253"/>
        <v>5.8291418248506407E-5</v>
      </c>
      <c r="AX1303" s="253" t="str">
        <f t="shared" si="254"/>
        <v/>
      </c>
      <c r="AZ1303" s="259"/>
      <c r="BA1303" s="259">
        <f>BA1302+$BD$753</f>
        <v>3.5008000000000346</v>
      </c>
      <c r="BB1303" s="274">
        <f t="shared" si="237"/>
        <v>0.83514074020681162</v>
      </c>
      <c r="BC1303" s="259">
        <f t="shared" si="238"/>
        <v>6.7846113576397471E-4</v>
      </c>
      <c r="BD1303" s="259" t="str">
        <f t="shared" si="235"/>
        <v/>
      </c>
      <c r="BE1303" s="254" t="str">
        <f t="shared" si="236"/>
        <v/>
      </c>
    </row>
    <row r="1304" spans="1:57" ht="20.100000000000001" customHeight="1" x14ac:dyDescent="0.25">
      <c r="A1304" s="247">
        <v>543</v>
      </c>
      <c r="B1304" s="247">
        <f>$B$755+(A1304*$B$758)</f>
        <v>-4394.0856122078931</v>
      </c>
      <c r="C1304" s="247">
        <f>_xlfn.NORM.DIST($B1304,$B$752,$B$753,0)</f>
        <v>3.121777865304201E-5</v>
      </c>
      <c r="D1304" s="247">
        <f>_xlfn.NORM.DIST($B1304,$B$752,$B$753,1)</f>
        <v>3.3774775823135109E-2</v>
      </c>
      <c r="E1304" s="247">
        <f>IF(OR(D1304&lt;$F$757,D1304&gt;$F$758),C1304,"")</f>
        <v>3.121777865304201E-5</v>
      </c>
      <c r="F1304" s="247" t="str">
        <f>IF(AND(D1304&gt;$F$757,D1304&lt;$F$758),C1304,"")</f>
        <v/>
      </c>
      <c r="G1304" s="247" t="str">
        <f>IF(C1304=MAX($C$761:$C$2761),C1304,"")</f>
        <v/>
      </c>
      <c r="H1304" s="247">
        <f>_xlfn.NORM.DIST(B1304,$F$753,$F$754,0)</f>
        <v>0</v>
      </c>
      <c r="I1304" s="247">
        <f>IF(H1304=MAX($H$761:$H$2761),C1304,"")</f>
        <v>3.121777865304201E-5</v>
      </c>
      <c r="J1304" s="247" t="str">
        <f>IF(I1304=MIN($I$761:$I$2761),I1304,"")</f>
        <v/>
      </c>
      <c r="K1304" s="247"/>
      <c r="L1304" s="247"/>
      <c r="M1304" s="247"/>
      <c r="N1304" s="247"/>
      <c r="O1304" s="247">
        <v>543</v>
      </c>
      <c r="P1304" s="247">
        <f>$P$755+(O1304*$P$758)</f>
        <v>-256.06764018498416</v>
      </c>
      <c r="Q1304" s="247">
        <f>_xlfn.NORM.DIST(P1304,P$752,P$753,0)</f>
        <v>5.356928033754206E-4</v>
      </c>
      <c r="R1304" s="247">
        <f>_xlfn.NORM.DIST(P1304,P$752,P$753,1)</f>
        <v>3.3774775823135109E-2</v>
      </c>
      <c r="S1304" s="253">
        <f>IF(OR(R1304&lt;$T$757,R1304&gt;$T$758),Q1304,"")</f>
        <v>5.356928033754206E-4</v>
      </c>
      <c r="T1304" s="253" t="str">
        <f>IF(AND(R1304&gt;$T$757,R1304&lt;$T$758),Q1304,"")</f>
        <v/>
      </c>
      <c r="U1304" s="253" t="str">
        <f>IF(Q1304=MAX($Q$761:$Q$2761),Q1304,"")</f>
        <v/>
      </c>
      <c r="V1304" s="253">
        <f>_xlfn.NORM.DIST(P1304,$T$753,$T$754,0)</f>
        <v>7.5655294875362931E-65</v>
      </c>
      <c r="W1304" s="253" t="str">
        <f>IF(V1304=MAX($V$761:$V$2761),Q1304,"")</f>
        <v/>
      </c>
      <c r="X1304" s="253" t="str">
        <f t="shared" si="239"/>
        <v/>
      </c>
      <c r="AB1304" s="253">
        <v>543</v>
      </c>
      <c r="AC1304" s="253">
        <f t="shared" si="255"/>
        <v>-396.24704781756839</v>
      </c>
      <c r="AD1304" s="253">
        <f t="shared" si="240"/>
        <v>3.4618199120962836E-4</v>
      </c>
      <c r="AE1304" s="253">
        <f t="shared" si="241"/>
        <v>3.3774775823135109E-2</v>
      </c>
      <c r="AF1304" s="253">
        <f>IF(OR(AE1304&lt;$T$757,AE1304&gt;$T$758),AD1304,"")</f>
        <v>3.4618199120962836E-4</v>
      </c>
      <c r="AG1304" s="253" t="str">
        <f t="shared" si="242"/>
        <v/>
      </c>
      <c r="AH1304" s="253" t="str">
        <f t="shared" si="243"/>
        <v/>
      </c>
      <c r="AI1304" s="253">
        <f t="shared" si="244"/>
        <v>1.8394563982309046E-3</v>
      </c>
      <c r="AJ1304" s="253" t="str">
        <f t="shared" si="245"/>
        <v/>
      </c>
      <c r="AK1304" s="253" t="str">
        <f t="shared" si="246"/>
        <v/>
      </c>
      <c r="AO1304" s="253">
        <v>543</v>
      </c>
      <c r="AP1304" s="253">
        <f t="shared" si="247"/>
        <v>-2336.0753866836531</v>
      </c>
      <c r="AQ1304" s="253">
        <f t="shared" si="248"/>
        <v>5.8719676944654376E-5</v>
      </c>
      <c r="AR1304" s="253">
        <f t="shared" si="249"/>
        <v>3.3774775823135109E-2</v>
      </c>
      <c r="AS1304" s="253">
        <f>IF(OR(AR1304&lt;$T$757,AR1304&gt;$T$758),AQ1304,"")</f>
        <v>5.8719676944654376E-5</v>
      </c>
      <c r="AT1304" s="253" t="str">
        <f t="shared" si="250"/>
        <v/>
      </c>
      <c r="AU1304" s="253" t="str">
        <f t="shared" si="251"/>
        <v/>
      </c>
      <c r="AV1304" s="253">
        <f t="shared" si="252"/>
        <v>0</v>
      </c>
      <c r="AW1304" s="253">
        <f t="shared" si="253"/>
        <v>5.8719676944654376E-5</v>
      </c>
      <c r="AX1304" s="253" t="str">
        <f t="shared" si="254"/>
        <v/>
      </c>
      <c r="AZ1304" s="259"/>
      <c r="BA1304" s="259">
        <f>BA1303+$BD$753</f>
        <v>3.5072000000000347</v>
      </c>
      <c r="BB1304" s="274">
        <f t="shared" si="237"/>
        <v>0.83446227907104764</v>
      </c>
      <c r="BC1304" s="259">
        <f t="shared" si="238"/>
        <v>6.7938586023652547E-4</v>
      </c>
      <c r="BD1304" s="259" t="str">
        <f t="shared" si="235"/>
        <v/>
      </c>
      <c r="BE1304" s="254" t="str">
        <f t="shared" si="236"/>
        <v/>
      </c>
    </row>
    <row r="1305" spans="1:57" ht="20.100000000000001" customHeight="1" x14ac:dyDescent="0.25">
      <c r="A1305" s="247">
        <v>544</v>
      </c>
      <c r="B1305" s="247">
        <f>$B$755+(A1305*$B$758)</f>
        <v>-4384.4705452227554</v>
      </c>
      <c r="C1305" s="247">
        <f>_xlfn.NORM.DIST($B1305,$B$752,$B$753,0)</f>
        <v>3.1446628048922436E-5</v>
      </c>
      <c r="D1305" s="247">
        <f>_xlfn.NORM.DIST($B1305,$B$752,$B$753,1)</f>
        <v>3.4076036119516255E-2</v>
      </c>
      <c r="E1305" s="247">
        <f>IF(OR(D1305&lt;$F$757,D1305&gt;$F$758),C1305,"")</f>
        <v>3.1446628048922436E-5</v>
      </c>
      <c r="F1305" s="247" t="str">
        <f>IF(AND(D1305&gt;$F$757,D1305&lt;$F$758),C1305,"")</f>
        <v/>
      </c>
      <c r="G1305" s="247" t="str">
        <f>IF(C1305=MAX($C$761:$C$2761),C1305,"")</f>
        <v/>
      </c>
      <c r="H1305" s="247">
        <f>_xlfn.NORM.DIST(B1305,$F$753,$F$754,0)</f>
        <v>0</v>
      </c>
      <c r="I1305" s="247">
        <f>IF(H1305=MAX($H$761:$H$2761),C1305,"")</f>
        <v>3.1446628048922436E-5</v>
      </c>
      <c r="J1305" s="247" t="str">
        <f>IF(I1305=MIN($I$761:$I$2761),I1305,"")</f>
        <v/>
      </c>
      <c r="K1305" s="247"/>
      <c r="L1305" s="247"/>
      <c r="M1305" s="247"/>
      <c r="N1305" s="247"/>
      <c r="O1305" s="247">
        <v>544</v>
      </c>
      <c r="P1305" s="247">
        <f>$P$755+(O1305*$P$758)</f>
        <v>-255.50731712112201</v>
      </c>
      <c r="Q1305" s="247">
        <f>_xlfn.NORM.DIST(P1305,P$752,P$753,0)</f>
        <v>5.3961982764554777E-4</v>
      </c>
      <c r="R1305" s="247">
        <f>_xlfn.NORM.DIST(P1305,P$752,P$753,1)</f>
        <v>3.4076036119516297E-2</v>
      </c>
      <c r="S1305" s="253">
        <f>IF(OR(R1305&lt;$T$757,R1305&gt;$T$758),Q1305,"")</f>
        <v>5.3961982764554777E-4</v>
      </c>
      <c r="T1305" s="253" t="str">
        <f>IF(AND(R1305&gt;$T$757,R1305&lt;$T$758),Q1305,"")</f>
        <v/>
      </c>
      <c r="U1305" s="253" t="str">
        <f>IF(Q1305=MAX($Q$761:$Q$2761),Q1305,"")</f>
        <v/>
      </c>
      <c r="V1305" s="253">
        <f>_xlfn.NORM.DIST(P1305,$T$753,$T$754,0)</f>
        <v>7.0726596691090047E-65</v>
      </c>
      <c r="W1305" s="253" t="str">
        <f>IF(V1305=MAX($V$761:$V$2761),Q1305,"")</f>
        <v/>
      </c>
      <c r="X1305" s="253" t="str">
        <f t="shared" si="239"/>
        <v/>
      </c>
      <c r="AB1305" s="253">
        <v>544</v>
      </c>
      <c r="AC1305" s="253">
        <f t="shared" si="255"/>
        <v>-395.37998644378814</v>
      </c>
      <c r="AD1305" s="253">
        <f t="shared" si="240"/>
        <v>3.4871976112700468E-4</v>
      </c>
      <c r="AE1305" s="253">
        <f t="shared" si="241"/>
        <v>3.4076036119516255E-2</v>
      </c>
      <c r="AF1305" s="253">
        <f>IF(OR(AE1305&lt;$T$757,AE1305&gt;$T$758),AD1305,"")</f>
        <v>3.4871976112700468E-4</v>
      </c>
      <c r="AG1305" s="253" t="str">
        <f t="shared" si="242"/>
        <v/>
      </c>
      <c r="AH1305" s="253" t="str">
        <f t="shared" si="243"/>
        <v/>
      </c>
      <c r="AI1305" s="253">
        <f t="shared" si="244"/>
        <v>1.8396815325159343E-3</v>
      </c>
      <c r="AJ1305" s="253" t="str">
        <f t="shared" si="245"/>
        <v/>
      </c>
      <c r="AK1305" s="253" t="str">
        <f t="shared" si="246"/>
        <v/>
      </c>
      <c r="AO1305" s="253">
        <v>544</v>
      </c>
      <c r="AP1305" s="253">
        <f t="shared" si="247"/>
        <v>-2330.9636243495534</v>
      </c>
      <c r="AQ1305" s="253">
        <f t="shared" si="248"/>
        <v>5.9150135586328638E-5</v>
      </c>
      <c r="AR1305" s="253">
        <f t="shared" si="249"/>
        <v>3.4076036119516234E-2</v>
      </c>
      <c r="AS1305" s="253">
        <f>IF(OR(AR1305&lt;$T$757,AR1305&gt;$T$758),AQ1305,"")</f>
        <v>5.9150135586328638E-5</v>
      </c>
      <c r="AT1305" s="253" t="str">
        <f t="shared" si="250"/>
        <v/>
      </c>
      <c r="AU1305" s="253" t="str">
        <f t="shared" si="251"/>
        <v/>
      </c>
      <c r="AV1305" s="253">
        <f t="shared" si="252"/>
        <v>0</v>
      </c>
      <c r="AW1305" s="253">
        <f t="shared" si="253"/>
        <v>5.9150135586328638E-5</v>
      </c>
      <c r="AX1305" s="253" t="str">
        <f t="shared" si="254"/>
        <v/>
      </c>
      <c r="AZ1305" s="259"/>
      <c r="BA1305" s="259">
        <f>BA1304+$BD$753</f>
        <v>3.5136000000000349</v>
      </c>
      <c r="BB1305" s="274">
        <f t="shared" si="237"/>
        <v>0.83378289321081112</v>
      </c>
      <c r="BC1305" s="259">
        <f t="shared" si="238"/>
        <v>6.803061918940756E-4</v>
      </c>
      <c r="BD1305" s="259" t="str">
        <f t="shared" si="235"/>
        <v/>
      </c>
      <c r="BE1305" s="254" t="str">
        <f t="shared" si="236"/>
        <v/>
      </c>
    </row>
    <row r="1306" spans="1:57" ht="20.100000000000001" customHeight="1" x14ac:dyDescent="0.25">
      <c r="A1306" s="247">
        <v>545</v>
      </c>
      <c r="B1306" s="247">
        <f>$B$755+(A1306*$B$758)</f>
        <v>-4374.8554782376177</v>
      </c>
      <c r="C1306" s="247">
        <f>_xlfn.NORM.DIST($B1306,$B$752,$B$753,0)</f>
        <v>3.1676648249629424E-5</v>
      </c>
      <c r="D1306" s="247">
        <f>_xlfn.NORM.DIST($B1306,$B$752,$B$753,1)</f>
        <v>3.4379502445889977E-2</v>
      </c>
      <c r="E1306" s="247">
        <f>IF(OR(D1306&lt;$F$757,D1306&gt;$F$758),C1306,"")</f>
        <v>3.1676648249629424E-5</v>
      </c>
      <c r="F1306" s="247" t="str">
        <f>IF(AND(D1306&gt;$F$757,D1306&lt;$F$758),C1306,"")</f>
        <v/>
      </c>
      <c r="G1306" s="247" t="str">
        <f>IF(C1306=MAX($C$761:$C$2761),C1306,"")</f>
        <v/>
      </c>
      <c r="H1306" s="247">
        <f>_xlfn.NORM.DIST(B1306,$F$753,$F$754,0)</f>
        <v>0</v>
      </c>
      <c r="I1306" s="247">
        <f>IF(H1306=MAX($H$761:$H$2761),C1306,"")</f>
        <v>3.1676648249629424E-5</v>
      </c>
      <c r="J1306" s="247" t="str">
        <f>IF(I1306=MIN($I$761:$I$2761),I1306,"")</f>
        <v/>
      </c>
      <c r="K1306" s="247"/>
      <c r="L1306" s="247"/>
      <c r="M1306" s="247"/>
      <c r="N1306" s="247"/>
      <c r="O1306" s="247">
        <v>545</v>
      </c>
      <c r="P1306" s="247">
        <f>$P$755+(O1306*$P$758)</f>
        <v>-254.94699405725993</v>
      </c>
      <c r="Q1306" s="247">
        <f>_xlfn.NORM.DIST(P1306,P$752,P$753,0)</f>
        <v>5.4356694276604296E-4</v>
      </c>
      <c r="R1306" s="247">
        <f>_xlfn.NORM.DIST(P1306,P$752,P$753,1)</f>
        <v>3.4379502445889977E-2</v>
      </c>
      <c r="S1306" s="253">
        <f>IF(OR(R1306&lt;$T$757,R1306&gt;$T$758),Q1306,"")</f>
        <v>5.4356694276604296E-4</v>
      </c>
      <c r="T1306" s="253" t="str">
        <f>IF(AND(R1306&gt;$T$757,R1306&lt;$T$758),Q1306,"")</f>
        <v/>
      </c>
      <c r="U1306" s="253" t="str">
        <f>IF(Q1306=MAX($Q$761:$Q$2761),Q1306,"")</f>
        <v/>
      </c>
      <c r="V1306" s="253">
        <f>_xlfn.NORM.DIST(P1306,$T$753,$T$754,0)</f>
        <v>6.6117929384335913E-65</v>
      </c>
      <c r="W1306" s="253" t="str">
        <f>IF(V1306=MAX($V$761:$V$2761),Q1306,"")</f>
        <v/>
      </c>
      <c r="X1306" s="253" t="str">
        <f t="shared" si="239"/>
        <v/>
      </c>
      <c r="AB1306" s="253">
        <v>545</v>
      </c>
      <c r="AC1306" s="253">
        <f t="shared" si="255"/>
        <v>-394.5129250700079</v>
      </c>
      <c r="AD1306" s="253">
        <f t="shared" si="240"/>
        <v>3.5127051440077815E-4</v>
      </c>
      <c r="AE1306" s="253">
        <f t="shared" si="241"/>
        <v>3.4379502445889977E-2</v>
      </c>
      <c r="AF1306" s="253">
        <f>IF(OR(AE1306&lt;$T$757,AE1306&gt;$T$758),AD1306,"")</f>
        <v>3.5127051440077815E-4</v>
      </c>
      <c r="AG1306" s="253" t="str">
        <f t="shared" si="242"/>
        <v/>
      </c>
      <c r="AH1306" s="253" t="str">
        <f t="shared" si="243"/>
        <v/>
      </c>
      <c r="AI1306" s="253">
        <f t="shared" si="244"/>
        <v>1.8398772560839396E-3</v>
      </c>
      <c r="AJ1306" s="253" t="str">
        <f t="shared" si="245"/>
        <v/>
      </c>
      <c r="AK1306" s="253" t="str">
        <f t="shared" si="246"/>
        <v/>
      </c>
      <c r="AO1306" s="253">
        <v>545</v>
      </c>
      <c r="AP1306" s="253">
        <f t="shared" si="247"/>
        <v>-2325.8518620154532</v>
      </c>
      <c r="AQ1306" s="253">
        <f t="shared" si="248"/>
        <v>5.9582796475701147E-5</v>
      </c>
      <c r="AR1306" s="253">
        <f t="shared" si="249"/>
        <v>3.4379502445889977E-2</v>
      </c>
      <c r="AS1306" s="253">
        <f>IF(OR(AR1306&lt;$T$757,AR1306&gt;$T$758),AQ1306,"")</f>
        <v>5.9582796475701147E-5</v>
      </c>
      <c r="AT1306" s="253" t="str">
        <f t="shared" si="250"/>
        <v/>
      </c>
      <c r="AU1306" s="253" t="str">
        <f t="shared" si="251"/>
        <v/>
      </c>
      <c r="AV1306" s="253">
        <f t="shared" si="252"/>
        <v>0</v>
      </c>
      <c r="AW1306" s="253">
        <f t="shared" si="253"/>
        <v>5.9582796475701147E-5</v>
      </c>
      <c r="AX1306" s="253" t="str">
        <f t="shared" si="254"/>
        <v/>
      </c>
      <c r="AZ1306" s="259"/>
      <c r="BA1306" s="259">
        <f>BA1305+$BD$753</f>
        <v>3.5200000000000351</v>
      </c>
      <c r="BB1306" s="274">
        <f t="shared" si="237"/>
        <v>0.83310258701891704</v>
      </c>
      <c r="BC1306" s="259">
        <f t="shared" si="238"/>
        <v>6.812221300647181E-4</v>
      </c>
      <c r="BD1306" s="259" t="str">
        <f t="shared" si="235"/>
        <v/>
      </c>
      <c r="BE1306" s="254" t="str">
        <f t="shared" si="236"/>
        <v/>
      </c>
    </row>
    <row r="1307" spans="1:57" ht="20.100000000000001" customHeight="1" x14ac:dyDescent="0.25">
      <c r="A1307" s="247">
        <v>546</v>
      </c>
      <c r="B1307" s="247">
        <f>$B$755+(A1307*$B$758)</f>
        <v>-4365.24041125248</v>
      </c>
      <c r="C1307" s="247">
        <f>_xlfn.NORM.DIST($B1307,$B$752,$B$753,0)</f>
        <v>3.1907840431650344E-5</v>
      </c>
      <c r="D1307" s="247">
        <f>_xlfn.NORM.DIST($B1307,$B$752,$B$753,1)</f>
        <v>3.4685186065317321E-2</v>
      </c>
      <c r="E1307" s="247">
        <f>IF(OR(D1307&lt;$F$757,D1307&gt;$F$758),C1307,"")</f>
        <v>3.1907840431650344E-5</v>
      </c>
      <c r="F1307" s="247" t="str">
        <f>IF(AND(D1307&gt;$F$757,D1307&lt;$F$758),C1307,"")</f>
        <v/>
      </c>
      <c r="G1307" s="247" t="str">
        <f>IF(C1307=MAX($C$761:$C$2761),C1307,"")</f>
        <v/>
      </c>
      <c r="H1307" s="247">
        <f>_xlfn.NORM.DIST(B1307,$F$753,$F$754,0)</f>
        <v>0</v>
      </c>
      <c r="I1307" s="247">
        <f>IF(H1307=MAX($H$761:$H$2761),C1307,"")</f>
        <v>3.1907840431650344E-5</v>
      </c>
      <c r="J1307" s="247" t="str">
        <f>IF(I1307=MIN($I$761:$I$2761),I1307,"")</f>
        <v/>
      </c>
      <c r="K1307" s="247"/>
      <c r="L1307" s="247"/>
      <c r="M1307" s="247"/>
      <c r="N1307" s="247"/>
      <c r="O1307" s="247">
        <v>546</v>
      </c>
      <c r="P1307" s="247">
        <f>$P$755+(O1307*$P$758)</f>
        <v>-254.38667099339784</v>
      </c>
      <c r="Q1307" s="247">
        <f>_xlfn.NORM.DIST(P1307,P$752,P$753,0)</f>
        <v>5.4753416892526876E-4</v>
      </c>
      <c r="R1307" s="247">
        <f>_xlfn.NORM.DIST(P1307,P$752,P$753,1)</f>
        <v>3.4685186065317321E-2</v>
      </c>
      <c r="S1307" s="253">
        <f>IF(OR(R1307&lt;$T$757,R1307&gt;$T$758),Q1307,"")</f>
        <v>5.4753416892526876E-4</v>
      </c>
      <c r="T1307" s="253" t="str">
        <f>IF(AND(R1307&gt;$T$757,R1307&lt;$T$758),Q1307,"")</f>
        <v/>
      </c>
      <c r="U1307" s="253" t="str">
        <f>IF(Q1307=MAX($Q$761:$Q$2761),Q1307,"")</f>
        <v/>
      </c>
      <c r="V1307" s="253">
        <f>_xlfn.NORM.DIST(P1307,$T$753,$T$754,0)</f>
        <v>6.1808581861156867E-65</v>
      </c>
      <c r="W1307" s="253" t="str">
        <f>IF(V1307=MAX($V$761:$V$2761),Q1307,"")</f>
        <v/>
      </c>
      <c r="X1307" s="253" t="str">
        <f t="shared" si="239"/>
        <v/>
      </c>
      <c r="AB1307" s="253">
        <v>546</v>
      </c>
      <c r="AC1307" s="253">
        <f t="shared" si="255"/>
        <v>-393.64586369622765</v>
      </c>
      <c r="AD1307" s="253">
        <f t="shared" si="240"/>
        <v>3.5383426407732031E-4</v>
      </c>
      <c r="AE1307" s="253">
        <f t="shared" si="241"/>
        <v>3.4685186065317321E-2</v>
      </c>
      <c r="AF1307" s="253">
        <f>IF(OR(AE1307&lt;$T$757,AE1307&gt;$T$758),AD1307,"")</f>
        <v>3.5383426407732031E-4</v>
      </c>
      <c r="AG1307" s="253" t="str">
        <f t="shared" si="242"/>
        <v/>
      </c>
      <c r="AH1307" s="253" t="str">
        <f t="shared" si="243"/>
        <v/>
      </c>
      <c r="AI1307" s="253">
        <f t="shared" si="244"/>
        <v>1.84004355954248E-3</v>
      </c>
      <c r="AJ1307" s="253" t="str">
        <f t="shared" si="245"/>
        <v/>
      </c>
      <c r="AK1307" s="253" t="str">
        <f t="shared" si="246"/>
        <v/>
      </c>
      <c r="AO1307" s="253">
        <v>546</v>
      </c>
      <c r="AP1307" s="253">
        <f t="shared" si="247"/>
        <v>-2320.7400996813535</v>
      </c>
      <c r="AQ1307" s="253">
        <f t="shared" si="248"/>
        <v>6.0017661825708201E-5</v>
      </c>
      <c r="AR1307" s="253">
        <f t="shared" si="249"/>
        <v>3.4685186065317286E-2</v>
      </c>
      <c r="AS1307" s="253">
        <f>IF(OR(AR1307&lt;$T$757,AR1307&gt;$T$758),AQ1307,"")</f>
        <v>6.0017661825708201E-5</v>
      </c>
      <c r="AT1307" s="253" t="str">
        <f t="shared" si="250"/>
        <v/>
      </c>
      <c r="AU1307" s="253" t="str">
        <f t="shared" si="251"/>
        <v/>
      </c>
      <c r="AV1307" s="253">
        <f t="shared" si="252"/>
        <v>0</v>
      </c>
      <c r="AW1307" s="253">
        <f t="shared" si="253"/>
        <v>6.0017661825708201E-5</v>
      </c>
      <c r="AX1307" s="253" t="str">
        <f t="shared" si="254"/>
        <v/>
      </c>
      <c r="AZ1307" s="259"/>
      <c r="BA1307" s="259">
        <f>BA1306+$BD$753</f>
        <v>3.5264000000000353</v>
      </c>
      <c r="BB1307" s="274">
        <f t="shared" si="237"/>
        <v>0.83242136488885232</v>
      </c>
      <c r="BC1307" s="259">
        <f t="shared" si="238"/>
        <v>6.8213367415603798E-4</v>
      </c>
      <c r="BD1307" s="259" t="str">
        <f t="shared" si="235"/>
        <v/>
      </c>
      <c r="BE1307" s="254" t="str">
        <f t="shared" si="236"/>
        <v/>
      </c>
    </row>
    <row r="1308" spans="1:57" ht="20.100000000000001" customHeight="1" x14ac:dyDescent="0.25">
      <c r="A1308" s="248">
        <v>547</v>
      </c>
      <c r="B1308" s="247">
        <f>$B$755+(A1308*$B$758)</f>
        <v>-4355.6253442673424</v>
      </c>
      <c r="C1308" s="247">
        <f>_xlfn.NORM.DIST($B1308,$B$752,$B$753,0)</f>
        <v>3.214020572360879E-5</v>
      </c>
      <c r="D1308" s="247">
        <f>_xlfn.NORM.DIST($B1308,$B$752,$B$753,1)</f>
        <v>3.4993098251941475E-2</v>
      </c>
      <c r="E1308" s="247">
        <f>IF(OR(D1308&lt;$F$757,D1308&gt;$F$758),C1308,"")</f>
        <v>3.214020572360879E-5</v>
      </c>
      <c r="F1308" s="247" t="str">
        <f>IF(AND(D1308&gt;$F$757,D1308&lt;$F$758),C1308,"")</f>
        <v/>
      </c>
      <c r="G1308" s="247" t="str">
        <f>IF(C1308=MAX($C$761:$C$2761),C1308,"")</f>
        <v/>
      </c>
      <c r="H1308" s="247">
        <f>_xlfn.NORM.DIST(B1308,$F$753,$F$754,0)</f>
        <v>0</v>
      </c>
      <c r="I1308" s="247">
        <f>IF(H1308=MAX($H$761:$H$2761),C1308,"")</f>
        <v>3.214020572360879E-5</v>
      </c>
      <c r="J1308" s="247" t="str">
        <f>IF(I1308=MIN($I$761:$I$2761),I1308,"")</f>
        <v/>
      </c>
      <c r="K1308" s="247"/>
      <c r="L1308" s="247"/>
      <c r="M1308" s="247"/>
      <c r="N1308" s="247"/>
      <c r="O1308" s="248">
        <v>547</v>
      </c>
      <c r="P1308" s="247">
        <f>$P$755+(O1308*$P$758)</f>
        <v>-253.8263479295357</v>
      </c>
      <c r="Q1308" s="247">
        <f>_xlfn.NORM.DIST(P1308,P$752,P$753,0)</f>
        <v>5.5152152549025105E-4</v>
      </c>
      <c r="R1308" s="247">
        <f>_xlfn.NORM.DIST(P1308,P$752,P$753,1)</f>
        <v>3.4993098251941503E-2</v>
      </c>
      <c r="S1308" s="253">
        <f>IF(OR(R1308&lt;$T$757,R1308&gt;$T$758),Q1308,"")</f>
        <v>5.5152152549025105E-4</v>
      </c>
      <c r="T1308" s="253" t="str">
        <f>IF(AND(R1308&gt;$T$757,R1308&lt;$T$758),Q1308,"")</f>
        <v/>
      </c>
      <c r="U1308" s="253" t="str">
        <f>IF(Q1308=MAX($Q$761:$Q$2761),Q1308,"")</f>
        <v/>
      </c>
      <c r="V1308" s="253">
        <f>_xlfn.NORM.DIST(P1308,$T$753,$T$754,0)</f>
        <v>5.7779178854154783E-65</v>
      </c>
      <c r="W1308" s="253" t="str">
        <f>IF(V1308=MAX($V$761:$V$2761),Q1308,"")</f>
        <v/>
      </c>
      <c r="X1308" s="253" t="str">
        <f t="shared" si="239"/>
        <v/>
      </c>
      <c r="AB1308" s="259">
        <v>547</v>
      </c>
      <c r="AC1308" s="253">
        <f t="shared" si="255"/>
        <v>-392.7788023224474</v>
      </c>
      <c r="AD1308" s="253">
        <f t="shared" si="240"/>
        <v>3.56411022672229E-4</v>
      </c>
      <c r="AE1308" s="253">
        <f t="shared" si="241"/>
        <v>3.4993098251941475E-2</v>
      </c>
      <c r="AF1308" s="253">
        <f>IF(OR(AE1308&lt;$T$757,AE1308&gt;$T$758),AD1308,"")</f>
        <v>3.56411022672229E-4</v>
      </c>
      <c r="AG1308" s="253" t="str">
        <f t="shared" si="242"/>
        <v/>
      </c>
      <c r="AH1308" s="253" t="str">
        <f t="shared" si="243"/>
        <v/>
      </c>
      <c r="AI1308" s="253">
        <f t="shared" si="244"/>
        <v>1.840180434910412E-3</v>
      </c>
      <c r="AJ1308" s="253" t="str">
        <f t="shared" si="245"/>
        <v/>
      </c>
      <c r="AK1308" s="253" t="str">
        <f t="shared" si="246"/>
        <v/>
      </c>
      <c r="AO1308" s="259">
        <v>547</v>
      </c>
      <c r="AP1308" s="253">
        <f t="shared" si="247"/>
        <v>-2315.6283373472534</v>
      </c>
      <c r="AQ1308" s="253">
        <f t="shared" si="248"/>
        <v>6.0454733759255959E-5</v>
      </c>
      <c r="AR1308" s="253">
        <f t="shared" si="249"/>
        <v>3.4993098251941475E-2</v>
      </c>
      <c r="AS1308" s="253">
        <f>IF(OR(AR1308&lt;$T$757,AR1308&gt;$T$758),AQ1308,"")</f>
        <v>6.0454733759255959E-5</v>
      </c>
      <c r="AT1308" s="253" t="str">
        <f t="shared" si="250"/>
        <v/>
      </c>
      <c r="AU1308" s="253" t="str">
        <f t="shared" si="251"/>
        <v/>
      </c>
      <c r="AV1308" s="253">
        <f t="shared" si="252"/>
        <v>0</v>
      </c>
      <c r="AW1308" s="253">
        <f t="shared" si="253"/>
        <v>6.0454733759255959E-5</v>
      </c>
      <c r="AX1308" s="253" t="str">
        <f t="shared" si="254"/>
        <v/>
      </c>
      <c r="AZ1308" s="259"/>
      <c r="BA1308" s="259">
        <f>BA1307+$BD$753</f>
        <v>3.5328000000000355</v>
      </c>
      <c r="BB1308" s="274">
        <f t="shared" si="237"/>
        <v>0.83173923121469628</v>
      </c>
      <c r="BC1308" s="259">
        <f t="shared" si="238"/>
        <v>6.8304082365455709E-4</v>
      </c>
      <c r="BD1308" s="259" t="str">
        <f t="shared" si="235"/>
        <v/>
      </c>
      <c r="BE1308" s="254" t="str">
        <f t="shared" si="236"/>
        <v/>
      </c>
    </row>
    <row r="1309" spans="1:57" ht="20.100000000000001" customHeight="1" x14ac:dyDescent="0.25">
      <c r="A1309" s="247">
        <v>548</v>
      </c>
      <c r="B1309" s="247">
        <f>$B$755+(A1309*$B$758)</f>
        <v>-4346.0102772822047</v>
      </c>
      <c r="C1309" s="247">
        <f>_xlfn.NORM.DIST($B1309,$B$752,$B$753,0)</f>
        <v>3.2373745205842689E-5</v>
      </c>
      <c r="D1309" s="247">
        <f>_xlfn.NORM.DIST($B1309,$B$752,$B$753,1)</f>
        <v>3.5303250290525771E-2</v>
      </c>
      <c r="E1309" s="247">
        <f>IF(OR(D1309&lt;$F$757,D1309&gt;$F$758),C1309,"")</f>
        <v>3.2373745205842689E-5</v>
      </c>
      <c r="F1309" s="247" t="str">
        <f>IF(AND(D1309&gt;$F$757,D1309&lt;$F$758),C1309,"")</f>
        <v/>
      </c>
      <c r="G1309" s="247" t="str">
        <f>IF(C1309=MAX($C$761:$C$2761),C1309,"")</f>
        <v/>
      </c>
      <c r="H1309" s="247">
        <f>_xlfn.NORM.DIST(B1309,$F$753,$F$754,0)</f>
        <v>0</v>
      </c>
      <c r="I1309" s="247">
        <f>IF(H1309=MAX($H$761:$H$2761),C1309,"")</f>
        <v>3.2373745205842689E-5</v>
      </c>
      <c r="J1309" s="247" t="str">
        <f>IF(I1309=MIN($I$761:$I$2761),I1309,"")</f>
        <v/>
      </c>
      <c r="K1309" s="247"/>
      <c r="L1309" s="247"/>
      <c r="M1309" s="247"/>
      <c r="N1309" s="247"/>
      <c r="O1309" s="247">
        <v>548</v>
      </c>
      <c r="P1309" s="247">
        <f>$P$755+(O1309*$P$758)</f>
        <v>-253.26602486567361</v>
      </c>
      <c r="Q1309" s="247">
        <f>_xlfn.NORM.DIST(P1309,P$752,P$753,0)</f>
        <v>5.5552903099944045E-4</v>
      </c>
      <c r="R1309" s="247">
        <f>_xlfn.NORM.DIST(P1309,P$752,P$753,1)</f>
        <v>3.5303250290525771E-2</v>
      </c>
      <c r="S1309" s="253">
        <f>IF(OR(R1309&lt;$T$757,R1309&gt;$T$758),Q1309,"")</f>
        <v>5.5552903099944045E-4</v>
      </c>
      <c r="T1309" s="253" t="str">
        <f>IF(AND(R1309&gt;$T$757,R1309&lt;$T$758),Q1309,"")</f>
        <v/>
      </c>
      <c r="U1309" s="253" t="str">
        <f>IF(Q1309=MAX($Q$761:$Q$2761),Q1309,"")</f>
        <v/>
      </c>
      <c r="V1309" s="253">
        <f>_xlfn.NORM.DIST(P1309,$T$753,$T$754,0)</f>
        <v>5.4011595057308932E-65</v>
      </c>
      <c r="W1309" s="253" t="str">
        <f>IF(V1309=MAX($V$761:$V$2761),Q1309,"")</f>
        <v/>
      </c>
      <c r="X1309" s="253" t="str">
        <f t="shared" si="239"/>
        <v/>
      </c>
      <c r="AB1309" s="253">
        <v>548</v>
      </c>
      <c r="AC1309" s="253">
        <f t="shared" si="255"/>
        <v>-391.91174094866716</v>
      </c>
      <c r="AD1309" s="253">
        <f t="shared" si="240"/>
        <v>3.5900080216564977E-4</v>
      </c>
      <c r="AE1309" s="253">
        <f t="shared" si="241"/>
        <v>3.5303250290525771E-2</v>
      </c>
      <c r="AF1309" s="253">
        <f>IF(OR(AE1309&lt;$T$757,AE1309&gt;$T$758),AD1309,"")</f>
        <v>3.5900080216564977E-4</v>
      </c>
      <c r="AG1309" s="253" t="str">
        <f t="shared" si="242"/>
        <v/>
      </c>
      <c r="AH1309" s="253" t="str">
        <f t="shared" si="243"/>
        <v/>
      </c>
      <c r="AI1309" s="253">
        <f t="shared" si="244"/>
        <v>1.8402878756185273E-3</v>
      </c>
      <c r="AJ1309" s="253" t="str">
        <f t="shared" si="245"/>
        <v/>
      </c>
      <c r="AK1309" s="253" t="str">
        <f t="shared" si="246"/>
        <v/>
      </c>
      <c r="AO1309" s="253">
        <v>548</v>
      </c>
      <c r="AP1309" s="253">
        <f t="shared" si="247"/>
        <v>-2310.5165750131537</v>
      </c>
      <c r="AQ1309" s="253">
        <f t="shared" si="248"/>
        <v>6.0894014308426619E-5</v>
      </c>
      <c r="AR1309" s="253">
        <f t="shared" si="249"/>
        <v>3.5303250290525771E-2</v>
      </c>
      <c r="AS1309" s="253">
        <f>IF(OR(AR1309&lt;$T$757,AR1309&gt;$T$758),AQ1309,"")</f>
        <v>6.0894014308426619E-5</v>
      </c>
      <c r="AT1309" s="253" t="str">
        <f t="shared" si="250"/>
        <v/>
      </c>
      <c r="AU1309" s="253" t="str">
        <f t="shared" si="251"/>
        <v/>
      </c>
      <c r="AV1309" s="253">
        <f t="shared" si="252"/>
        <v>0</v>
      </c>
      <c r="AW1309" s="253">
        <f t="shared" si="253"/>
        <v>6.0894014308426619E-5</v>
      </c>
      <c r="AX1309" s="253" t="str">
        <f t="shared" si="254"/>
        <v/>
      </c>
      <c r="AZ1309" s="259"/>
      <c r="BA1309" s="259">
        <f>BA1308+$BD$753</f>
        <v>3.5392000000000357</v>
      </c>
      <c r="BB1309" s="274">
        <f t="shared" si="237"/>
        <v>0.83105619039104173</v>
      </c>
      <c r="BC1309" s="259">
        <f t="shared" si="238"/>
        <v>6.8394357812484596E-4</v>
      </c>
      <c r="BD1309" s="259" t="str">
        <f t="shared" si="235"/>
        <v/>
      </c>
      <c r="BE1309" s="254" t="str">
        <f t="shared" si="236"/>
        <v/>
      </c>
    </row>
    <row r="1310" spans="1:57" ht="20.100000000000001" customHeight="1" x14ac:dyDescent="0.25">
      <c r="A1310" s="247">
        <v>549</v>
      </c>
      <c r="B1310" s="247">
        <f>$B$755+(A1310*$B$758)</f>
        <v>-4336.395210297067</v>
      </c>
      <c r="C1310" s="247">
        <f>_xlfn.NORM.DIST($B1310,$B$752,$B$753,0)</f>
        <v>3.2608459909983385E-5</v>
      </c>
      <c r="D1310" s="247">
        <f>_xlfn.NORM.DIST($B1310,$B$752,$B$753,1)</f>
        <v>3.5615653475987115E-2</v>
      </c>
      <c r="E1310" s="247">
        <f>IF(OR(D1310&lt;$F$757,D1310&gt;$F$758),C1310,"")</f>
        <v>3.2608459909983385E-5</v>
      </c>
      <c r="F1310" s="247" t="str">
        <f>IF(AND(D1310&gt;$F$757,D1310&lt;$F$758),C1310,"")</f>
        <v/>
      </c>
      <c r="G1310" s="247" t="str">
        <f>IF(C1310=MAX($C$761:$C$2761),C1310,"")</f>
        <v/>
      </c>
      <c r="H1310" s="247">
        <f>_xlfn.NORM.DIST(B1310,$F$753,$F$754,0)</f>
        <v>0</v>
      </c>
      <c r="I1310" s="247">
        <f>IF(H1310=MAX($H$761:$H$2761),C1310,"")</f>
        <v>3.2608459909983385E-5</v>
      </c>
      <c r="J1310" s="247" t="str">
        <f>IF(I1310=MIN($I$761:$I$2761),I1310,"")</f>
        <v/>
      </c>
      <c r="K1310" s="247"/>
      <c r="L1310" s="247"/>
      <c r="M1310" s="247"/>
      <c r="N1310" s="247"/>
      <c r="O1310" s="247">
        <v>549</v>
      </c>
      <c r="P1310" s="247">
        <f>$P$755+(O1310*$P$758)</f>
        <v>-252.70570180181147</v>
      </c>
      <c r="Q1310" s="247">
        <f>_xlfn.NORM.DIST(P1310,P$752,P$753,0)</f>
        <v>5.5955670315548957E-4</v>
      </c>
      <c r="R1310" s="247">
        <f>_xlfn.NORM.DIST(P1310,P$752,P$753,1)</f>
        <v>3.5615653475987115E-2</v>
      </c>
      <c r="S1310" s="253">
        <f>IF(OR(R1310&lt;$T$757,R1310&gt;$T$758),Q1310,"")</f>
        <v>5.5955670315548957E-4</v>
      </c>
      <c r="T1310" s="253" t="str">
        <f>IF(AND(R1310&gt;$T$757,R1310&lt;$T$758),Q1310,"")</f>
        <v/>
      </c>
      <c r="U1310" s="253" t="str">
        <f>IF(Q1310=MAX($Q$761:$Q$2761),Q1310,"")</f>
        <v/>
      </c>
      <c r="V1310" s="253">
        <f>_xlfn.NORM.DIST(P1310,$T$753,$T$754,0)</f>
        <v>5.0488874761154196E-65</v>
      </c>
      <c r="W1310" s="253" t="str">
        <f>IF(V1310=MAX($V$761:$V$2761),Q1310,"")</f>
        <v/>
      </c>
      <c r="X1310" s="253" t="str">
        <f t="shared" si="239"/>
        <v/>
      </c>
      <c r="AB1310" s="253">
        <v>549</v>
      </c>
      <c r="AC1310" s="253">
        <f t="shared" si="255"/>
        <v>-391.04467957488691</v>
      </c>
      <c r="AD1310" s="253">
        <f t="shared" si="240"/>
        <v>3.616036139976084E-4</v>
      </c>
      <c r="AE1310" s="253">
        <f t="shared" si="241"/>
        <v>3.5615653475987115E-2</v>
      </c>
      <c r="AF1310" s="253">
        <f>IF(OR(AE1310&lt;$T$757,AE1310&gt;$T$758),AD1310,"")</f>
        <v>3.616036139976084E-4</v>
      </c>
      <c r="AG1310" s="253" t="str">
        <f t="shared" si="242"/>
        <v/>
      </c>
      <c r="AH1310" s="253" t="str">
        <f t="shared" si="243"/>
        <v/>
      </c>
      <c r="AI1310" s="253">
        <f t="shared" si="244"/>
        <v>1.8403658765100794E-3</v>
      </c>
      <c r="AJ1310" s="253" t="str">
        <f t="shared" si="245"/>
        <v/>
      </c>
      <c r="AK1310" s="253" t="str">
        <f t="shared" si="246"/>
        <v/>
      </c>
      <c r="AO1310" s="253">
        <v>549</v>
      </c>
      <c r="AP1310" s="253">
        <f t="shared" si="247"/>
        <v>-2305.404812679054</v>
      </c>
      <c r="AQ1310" s="253">
        <f t="shared" si="248"/>
        <v>6.1335505413686835E-5</v>
      </c>
      <c r="AR1310" s="253">
        <f t="shared" si="249"/>
        <v>3.561565347598708E-2</v>
      </c>
      <c r="AS1310" s="253">
        <f>IF(OR(AR1310&lt;$T$757,AR1310&gt;$T$758),AQ1310,"")</f>
        <v>6.1335505413686835E-5</v>
      </c>
      <c r="AT1310" s="253" t="str">
        <f t="shared" si="250"/>
        <v/>
      </c>
      <c r="AU1310" s="253" t="str">
        <f t="shared" si="251"/>
        <v/>
      </c>
      <c r="AV1310" s="253">
        <f t="shared" si="252"/>
        <v>0</v>
      </c>
      <c r="AW1310" s="253">
        <f t="shared" si="253"/>
        <v>6.1335505413686835E-5</v>
      </c>
      <c r="AX1310" s="253" t="str">
        <f t="shared" si="254"/>
        <v/>
      </c>
      <c r="AZ1310" s="259"/>
      <c r="BA1310" s="259">
        <f>BA1309+$BD$753</f>
        <v>3.5456000000000358</v>
      </c>
      <c r="BB1310" s="274">
        <f t="shared" si="237"/>
        <v>0.83037224681291688</v>
      </c>
      <c r="BC1310" s="259">
        <f t="shared" si="238"/>
        <v>6.8484193721030096E-4</v>
      </c>
      <c r="BD1310" s="259" t="str">
        <f t="shared" si="235"/>
        <v/>
      </c>
      <c r="BE1310" s="254" t="str">
        <f t="shared" si="236"/>
        <v/>
      </c>
    </row>
    <row r="1311" spans="1:57" ht="20.100000000000001" customHeight="1" x14ac:dyDescent="0.25">
      <c r="A1311" s="247">
        <v>550</v>
      </c>
      <c r="B1311" s="247">
        <f>$B$755+(A1311*$B$758)</f>
        <v>-4326.7801433119294</v>
      </c>
      <c r="C1311" s="247">
        <f>_xlfn.NORM.DIST($B1311,$B$752,$B$753,0)</f>
        <v>3.2844350818535306E-5</v>
      </c>
      <c r="D1311" s="247">
        <f>_xlfn.NORM.DIST($B1311,$B$752,$B$753,1)</f>
        <v>3.5930319112925789E-2</v>
      </c>
      <c r="E1311" s="247">
        <f>IF(OR(D1311&lt;$F$757,D1311&gt;$F$758),C1311,"")</f>
        <v>3.2844350818535306E-5</v>
      </c>
      <c r="F1311" s="247" t="str">
        <f>IF(AND(D1311&gt;$F$757,D1311&lt;$F$758),C1311,"")</f>
        <v/>
      </c>
      <c r="G1311" s="247" t="str">
        <f>IF(C1311=MAX($C$761:$C$2761),C1311,"")</f>
        <v/>
      </c>
      <c r="H1311" s="247">
        <f>_xlfn.NORM.DIST(B1311,$F$753,$F$754,0)</f>
        <v>0</v>
      </c>
      <c r="I1311" s="247">
        <f>IF(H1311=MAX($H$761:$H$2761),C1311,"")</f>
        <v>3.2844350818535306E-5</v>
      </c>
      <c r="J1311" s="247" t="str">
        <f>IF(I1311=MIN($I$761:$I$2761),I1311,"")</f>
        <v/>
      </c>
      <c r="K1311" s="247"/>
      <c r="L1311" s="247"/>
      <c r="M1311" s="247"/>
      <c r="N1311" s="247"/>
      <c r="O1311" s="247">
        <v>550</v>
      </c>
      <c r="P1311" s="247">
        <f>$P$755+(O1311*$P$758)</f>
        <v>-252.14537873794939</v>
      </c>
      <c r="Q1311" s="247">
        <f>_xlfn.NORM.DIST(P1311,P$752,P$753,0)</f>
        <v>5.6360455881803969E-4</v>
      </c>
      <c r="R1311" s="247">
        <f>_xlfn.NORM.DIST(P1311,P$752,P$753,1)</f>
        <v>3.5930319112925789E-2</v>
      </c>
      <c r="S1311" s="253">
        <f>IF(OR(R1311&lt;$T$757,R1311&gt;$T$758),Q1311,"")</f>
        <v>5.6360455881803969E-4</v>
      </c>
      <c r="T1311" s="253" t="str">
        <f>IF(AND(R1311&gt;$T$757,R1311&lt;$T$758),Q1311,"")</f>
        <v/>
      </c>
      <c r="U1311" s="253" t="str">
        <f>IF(Q1311=MAX($Q$761:$Q$2761),Q1311,"")</f>
        <v/>
      </c>
      <c r="V1311" s="253">
        <f>_xlfn.NORM.DIST(P1311,$T$753,$T$754,0)</f>
        <v>4.7195156637118473E-65</v>
      </c>
      <c r="W1311" s="253" t="str">
        <f>IF(V1311=MAX($V$761:$V$2761),Q1311,"")</f>
        <v/>
      </c>
      <c r="X1311" s="253" t="str">
        <f t="shared" si="239"/>
        <v/>
      </c>
      <c r="AB1311" s="253">
        <v>550</v>
      </c>
      <c r="AC1311" s="253">
        <f t="shared" si="255"/>
        <v>-390.17761820110672</v>
      </c>
      <c r="AD1311" s="253">
        <f t="shared" si="240"/>
        <v>3.6421946906334957E-4</v>
      </c>
      <c r="AE1311" s="253">
        <f t="shared" si="241"/>
        <v>3.5930319112925754E-2</v>
      </c>
      <c r="AF1311" s="253">
        <f>IF(OR(AE1311&lt;$T$757,AE1311&gt;$T$758),AD1311,"")</f>
        <v>3.6421946906334957E-4</v>
      </c>
      <c r="AG1311" s="253" t="str">
        <f t="shared" si="242"/>
        <v/>
      </c>
      <c r="AH1311" s="253" t="str">
        <f t="shared" si="243"/>
        <v/>
      </c>
      <c r="AI1311" s="253">
        <f t="shared" si="244"/>
        <v>1.8404144338411961E-3</v>
      </c>
      <c r="AJ1311" s="253" t="str">
        <f t="shared" si="245"/>
        <v/>
      </c>
      <c r="AK1311" s="253" t="str">
        <f t="shared" si="246"/>
        <v/>
      </c>
      <c r="AO1311" s="253">
        <v>550</v>
      </c>
      <c r="AP1311" s="253">
        <f t="shared" si="247"/>
        <v>-2300.2930503449538</v>
      </c>
      <c r="AQ1311" s="253">
        <f t="shared" si="248"/>
        <v>6.1779208923097212E-5</v>
      </c>
      <c r="AR1311" s="253">
        <f t="shared" si="249"/>
        <v>3.5930319112925789E-2</v>
      </c>
      <c r="AS1311" s="253">
        <f>IF(OR(AR1311&lt;$T$757,AR1311&gt;$T$758),AQ1311,"")</f>
        <v>6.1779208923097212E-5</v>
      </c>
      <c r="AT1311" s="253" t="str">
        <f t="shared" si="250"/>
        <v/>
      </c>
      <c r="AU1311" s="253" t="str">
        <f t="shared" si="251"/>
        <v/>
      </c>
      <c r="AV1311" s="253">
        <f t="shared" si="252"/>
        <v>0</v>
      </c>
      <c r="AW1311" s="253">
        <f t="shared" si="253"/>
        <v>6.1779208923097212E-5</v>
      </c>
      <c r="AX1311" s="253" t="str">
        <f t="shared" si="254"/>
        <v/>
      </c>
      <c r="AZ1311" s="259"/>
      <c r="BA1311" s="259">
        <f>BA1310+$BD$753</f>
        <v>3.552000000000036</v>
      </c>
      <c r="BB1311" s="274">
        <f t="shared" si="237"/>
        <v>0.82968740487570658</v>
      </c>
      <c r="BC1311" s="259">
        <f t="shared" si="238"/>
        <v>6.8573590063047973E-4</v>
      </c>
      <c r="BD1311" s="259" t="str">
        <f t="shared" si="235"/>
        <v/>
      </c>
      <c r="BE1311" s="254" t="str">
        <f t="shared" si="236"/>
        <v/>
      </c>
    </row>
    <row r="1312" spans="1:57" ht="20.100000000000001" customHeight="1" x14ac:dyDescent="0.25">
      <c r="A1312" s="247">
        <v>551</v>
      </c>
      <c r="B1312" s="247">
        <f>$B$755+(A1312*$B$758)</f>
        <v>-4317.1650763267917</v>
      </c>
      <c r="C1312" s="247">
        <f>_xlfn.NORM.DIST($B1312,$B$752,$B$753,0)</f>
        <v>3.3081418864456863E-5</v>
      </c>
      <c r="D1312" s="247">
        <f>_xlfn.NORM.DIST($B1312,$B$752,$B$753,1)</f>
        <v>3.6247258515151162E-2</v>
      </c>
      <c r="E1312" s="247">
        <f>IF(OR(D1312&lt;$F$757,D1312&gt;$F$758),C1312,"")</f>
        <v>3.3081418864456863E-5</v>
      </c>
      <c r="F1312" s="247" t="str">
        <f>IF(AND(D1312&gt;$F$757,D1312&lt;$F$758),C1312,"")</f>
        <v/>
      </c>
      <c r="G1312" s="247" t="str">
        <f>IF(C1312=MAX($C$761:$C$2761),C1312,"")</f>
        <v/>
      </c>
      <c r="H1312" s="247">
        <f>_xlfn.NORM.DIST(B1312,$F$753,$F$754,0)</f>
        <v>0</v>
      </c>
      <c r="I1312" s="247">
        <f>IF(H1312=MAX($H$761:$H$2761),C1312,"")</f>
        <v>3.3081418864456863E-5</v>
      </c>
      <c r="J1312" s="247" t="str">
        <f>IF(I1312=MIN($I$761:$I$2761),I1312,"")</f>
        <v/>
      </c>
      <c r="K1312" s="247"/>
      <c r="L1312" s="247"/>
      <c r="M1312" s="247"/>
      <c r="N1312" s="247"/>
      <c r="O1312" s="247">
        <v>551</v>
      </c>
      <c r="P1312" s="247">
        <f>$P$755+(O1312*$P$758)</f>
        <v>-251.5850556740873</v>
      </c>
      <c r="Q1312" s="247">
        <f>_xlfn.NORM.DIST(P1312,P$752,P$753,0)</f>
        <v>5.6767261399652904E-4</v>
      </c>
      <c r="R1312" s="247">
        <f>_xlfn.NORM.DIST(P1312,P$752,P$753,1)</f>
        <v>3.6247258515151121E-2</v>
      </c>
      <c r="S1312" s="253">
        <f>IF(OR(R1312&lt;$T$757,R1312&gt;$T$758),Q1312,"")</f>
        <v>5.6767261399652904E-4</v>
      </c>
      <c r="T1312" s="253" t="str">
        <f>IF(AND(R1312&gt;$T$757,R1312&lt;$T$758),Q1312,"")</f>
        <v/>
      </c>
      <c r="U1312" s="253" t="str">
        <f>IF(Q1312=MAX($Q$761:$Q$2761),Q1312,"")</f>
        <v/>
      </c>
      <c r="V1312" s="253">
        <f>_xlfn.NORM.DIST(P1312,$T$753,$T$754,0)</f>
        <v>4.4115603342303511E-65</v>
      </c>
      <c r="W1312" s="253" t="str">
        <f>IF(V1312=MAX($V$761:$V$2761),Q1312,"")</f>
        <v/>
      </c>
      <c r="X1312" s="253" t="str">
        <f t="shared" si="239"/>
        <v/>
      </c>
      <c r="AB1312" s="253">
        <v>551</v>
      </c>
      <c r="AC1312" s="253">
        <f t="shared" si="255"/>
        <v>-389.31055682732648</v>
      </c>
      <c r="AD1312" s="253">
        <f t="shared" si="240"/>
        <v>3.6684837770869003E-4</v>
      </c>
      <c r="AE1312" s="253">
        <f t="shared" si="241"/>
        <v>3.6247258515151162E-2</v>
      </c>
      <c r="AF1312" s="253">
        <f>IF(OR(AE1312&lt;$T$757,AE1312&gt;$T$758),AD1312,"")</f>
        <v>3.6684837770869003E-4</v>
      </c>
      <c r="AG1312" s="253" t="str">
        <f t="shared" si="242"/>
        <v/>
      </c>
      <c r="AH1312" s="253" t="str">
        <f t="shared" si="243"/>
        <v/>
      </c>
      <c r="AI1312" s="253">
        <f t="shared" si="244"/>
        <v>1.8404335452811775E-3</v>
      </c>
      <c r="AJ1312" s="253">
        <f t="shared" si="245"/>
        <v>3.6684837770869003E-4</v>
      </c>
      <c r="AK1312" s="253">
        <f t="shared" si="246"/>
        <v>3.6684837770869003E-4</v>
      </c>
      <c r="AO1312" s="253">
        <v>551</v>
      </c>
      <c r="AP1312" s="253">
        <f t="shared" si="247"/>
        <v>-2295.1812880108541</v>
      </c>
      <c r="AQ1312" s="253">
        <f t="shared" si="248"/>
        <v>6.2225126591523527E-5</v>
      </c>
      <c r="AR1312" s="253">
        <f t="shared" si="249"/>
        <v>3.6247258515151121E-2</v>
      </c>
      <c r="AS1312" s="253">
        <f>IF(OR(AR1312&lt;$T$757,AR1312&gt;$T$758),AQ1312,"")</f>
        <v>6.2225126591523527E-5</v>
      </c>
      <c r="AT1312" s="253" t="str">
        <f t="shared" si="250"/>
        <v/>
      </c>
      <c r="AU1312" s="253" t="str">
        <f t="shared" si="251"/>
        <v/>
      </c>
      <c r="AV1312" s="253">
        <f t="shared" si="252"/>
        <v>0</v>
      </c>
      <c r="AW1312" s="253">
        <f t="shared" si="253"/>
        <v>6.2225126591523527E-5</v>
      </c>
      <c r="AX1312" s="253" t="str">
        <f t="shared" si="254"/>
        <v/>
      </c>
      <c r="AZ1312" s="259"/>
      <c r="BA1312" s="259">
        <f>BA1311+$BD$753</f>
        <v>3.5584000000000362</v>
      </c>
      <c r="BB1312" s="274">
        <f t="shared" si="237"/>
        <v>0.8290016689750761</v>
      </c>
      <c r="BC1312" s="259">
        <f t="shared" si="238"/>
        <v>6.866254681837658E-4</v>
      </c>
      <c r="BD1312" s="259" t="str">
        <f t="shared" si="235"/>
        <v/>
      </c>
      <c r="BE1312" s="254" t="str">
        <f t="shared" si="236"/>
        <v/>
      </c>
    </row>
    <row r="1313" spans="1:57" ht="20.100000000000001" customHeight="1" x14ac:dyDescent="0.25">
      <c r="A1313" s="247">
        <v>552</v>
      </c>
      <c r="B1313" s="247">
        <f>$B$755+(A1313*$B$758)</f>
        <v>-4307.550009341654</v>
      </c>
      <c r="C1313" s="247">
        <f>_xlfn.NORM.DIST($B1313,$B$752,$B$753,0)</f>
        <v>3.3319664930741948E-5</v>
      </c>
      <c r="D1313" s="247">
        <f>_xlfn.NORM.DIST($B1313,$B$752,$B$753,1)</f>
        <v>3.6566483005203029E-2</v>
      </c>
      <c r="E1313" s="247">
        <f>IF(OR(D1313&lt;$F$757,D1313&gt;$F$758),C1313,"")</f>
        <v>3.3319664930741948E-5</v>
      </c>
      <c r="F1313" s="247" t="str">
        <f>IF(AND(D1313&gt;$F$757,D1313&lt;$F$758),C1313,"")</f>
        <v/>
      </c>
      <c r="G1313" s="247" t="str">
        <f>IF(C1313=MAX($C$761:$C$2761),C1313,"")</f>
        <v/>
      </c>
      <c r="H1313" s="247">
        <f>_xlfn.NORM.DIST(B1313,$F$753,$F$754,0)</f>
        <v>0</v>
      </c>
      <c r="I1313" s="247">
        <f>IF(H1313=MAX($H$761:$H$2761),C1313,"")</f>
        <v>3.3319664930741948E-5</v>
      </c>
      <c r="J1313" s="247" t="str">
        <f>IF(I1313=MIN($I$761:$I$2761),I1313,"")</f>
        <v/>
      </c>
      <c r="K1313" s="247"/>
      <c r="L1313" s="247"/>
      <c r="M1313" s="247"/>
      <c r="N1313" s="247"/>
      <c r="O1313" s="247">
        <v>552</v>
      </c>
      <c r="P1313" s="247">
        <f>$P$755+(O1313*$P$758)</f>
        <v>-251.02473261022516</v>
      </c>
      <c r="Q1313" s="247">
        <f>_xlfn.NORM.DIST(P1313,P$752,P$753,0)</f>
        <v>5.7176088384301282E-4</v>
      </c>
      <c r="R1313" s="247">
        <f>_xlfn.NORM.DIST(P1313,P$752,P$753,1)</f>
        <v>3.6566483005203029E-2</v>
      </c>
      <c r="S1313" s="253">
        <f>IF(OR(R1313&lt;$T$757,R1313&gt;$T$758),Q1313,"")</f>
        <v>5.7176088384301282E-4</v>
      </c>
      <c r="T1313" s="253" t="str">
        <f>IF(AND(R1313&gt;$T$757,R1313&lt;$T$758),Q1313,"")</f>
        <v/>
      </c>
      <c r="U1313" s="253" t="str">
        <f>IF(Q1313=MAX($Q$761:$Q$2761),Q1313,"")</f>
        <v/>
      </c>
      <c r="V1313" s="253">
        <f>_xlfn.NORM.DIST(P1313,$T$753,$T$754,0)</f>
        <v>4.123633563683242E-65</v>
      </c>
      <c r="W1313" s="253" t="str">
        <f>IF(V1313=MAX($V$761:$V$2761),Q1313,"")</f>
        <v/>
      </c>
      <c r="X1313" s="253" t="str">
        <f t="shared" si="239"/>
        <v/>
      </c>
      <c r="AB1313" s="253">
        <v>552</v>
      </c>
      <c r="AC1313" s="253">
        <f t="shared" si="255"/>
        <v>-388.44349545354623</v>
      </c>
      <c r="AD1313" s="253">
        <f t="shared" si="240"/>
        <v>3.6949034972537598E-4</v>
      </c>
      <c r="AE1313" s="253">
        <f t="shared" si="241"/>
        <v>3.6566483005203029E-2</v>
      </c>
      <c r="AF1313" s="253">
        <f>IF(OR(AE1313&lt;$T$757,AE1313&gt;$T$758),AD1313,"")</f>
        <v>3.6949034972537598E-4</v>
      </c>
      <c r="AG1313" s="253" t="str">
        <f t="shared" si="242"/>
        <v/>
      </c>
      <c r="AH1313" s="253" t="str">
        <f t="shared" si="243"/>
        <v/>
      </c>
      <c r="AI1313" s="253">
        <f t="shared" si="244"/>
        <v>1.8404232099126843E-3</v>
      </c>
      <c r="AJ1313" s="253" t="str">
        <f t="shared" si="245"/>
        <v/>
      </c>
      <c r="AK1313" s="253" t="str">
        <f t="shared" si="246"/>
        <v/>
      </c>
      <c r="AO1313" s="253">
        <v>552</v>
      </c>
      <c r="AP1313" s="253">
        <f t="shared" si="247"/>
        <v>-2290.069525676754</v>
      </c>
      <c r="AQ1313" s="253">
        <f t="shared" si="248"/>
        <v>6.2673260079850154E-5</v>
      </c>
      <c r="AR1313" s="253">
        <f t="shared" si="249"/>
        <v>3.6566483005203029E-2</v>
      </c>
      <c r="AS1313" s="253">
        <f>IF(OR(AR1313&lt;$T$757,AR1313&gt;$T$758),AQ1313,"")</f>
        <v>6.2673260079850154E-5</v>
      </c>
      <c r="AT1313" s="253" t="str">
        <f t="shared" si="250"/>
        <v/>
      </c>
      <c r="AU1313" s="253" t="str">
        <f t="shared" si="251"/>
        <v/>
      </c>
      <c r="AV1313" s="253">
        <f t="shared" si="252"/>
        <v>0</v>
      </c>
      <c r="AW1313" s="253">
        <f t="shared" si="253"/>
        <v>6.2673260079850154E-5</v>
      </c>
      <c r="AX1313" s="253" t="str">
        <f t="shared" si="254"/>
        <v/>
      </c>
      <c r="AZ1313" s="259"/>
      <c r="BA1313" s="259">
        <f>BA1312+$BD$753</f>
        <v>3.5648000000000364</v>
      </c>
      <c r="BB1313" s="274">
        <f t="shared" si="237"/>
        <v>0.82831504350689233</v>
      </c>
      <c r="BC1313" s="259">
        <f t="shared" si="238"/>
        <v>6.8751063974392679E-4</v>
      </c>
      <c r="BD1313" s="259" t="str">
        <f t="shared" si="235"/>
        <v/>
      </c>
      <c r="BE1313" s="254" t="str">
        <f t="shared" si="236"/>
        <v/>
      </c>
    </row>
    <row r="1314" spans="1:57" ht="20.100000000000001" customHeight="1" x14ac:dyDescent="0.25">
      <c r="A1314" s="247">
        <v>553</v>
      </c>
      <c r="B1314" s="247">
        <f>$B$755+(A1314*$B$758)</f>
        <v>-4297.9349423565163</v>
      </c>
      <c r="C1314" s="247">
        <f>_xlfn.NORM.DIST($B1314,$B$752,$B$753,0)</f>
        <v>3.3559089850002711E-5</v>
      </c>
      <c r="D1314" s="247">
        <f>_xlfn.NORM.DIST($B1314,$B$752,$B$753,1)</f>
        <v>3.6888003913869545E-2</v>
      </c>
      <c r="E1314" s="247">
        <f>IF(OR(D1314&lt;$F$757,D1314&gt;$F$758),C1314,"")</f>
        <v>3.3559089850002711E-5</v>
      </c>
      <c r="F1314" s="247" t="str">
        <f>IF(AND(D1314&gt;$F$757,D1314&lt;$F$758),C1314,"")</f>
        <v/>
      </c>
      <c r="G1314" s="247" t="str">
        <f>IF(C1314=MAX($C$761:$C$2761),C1314,"")</f>
        <v/>
      </c>
      <c r="H1314" s="247">
        <f>_xlfn.NORM.DIST(B1314,$F$753,$F$754,0)</f>
        <v>0</v>
      </c>
      <c r="I1314" s="247">
        <f>IF(H1314=MAX($H$761:$H$2761),C1314,"")</f>
        <v>3.3559089850002711E-5</v>
      </c>
      <c r="J1314" s="247" t="str">
        <f>IF(I1314=MIN($I$761:$I$2761),I1314,"")</f>
        <v/>
      </c>
      <c r="K1314" s="247"/>
      <c r="L1314" s="247"/>
      <c r="M1314" s="247"/>
      <c r="N1314" s="247"/>
      <c r="O1314" s="247">
        <v>553</v>
      </c>
      <c r="P1314" s="247">
        <f>$P$755+(O1314*$P$758)</f>
        <v>-250.46440954636307</v>
      </c>
      <c r="Q1314" s="247">
        <f>_xlfn.NORM.DIST(P1314,P$752,P$753,0)</f>
        <v>5.758693826449999E-4</v>
      </c>
      <c r="R1314" s="247">
        <f>_xlfn.NORM.DIST(P1314,P$752,P$753,1)</f>
        <v>3.6888003913869503E-2</v>
      </c>
      <c r="S1314" s="253">
        <f>IF(OR(R1314&lt;$T$757,R1314&gt;$T$758),Q1314,"")</f>
        <v>5.758693826449999E-4</v>
      </c>
      <c r="T1314" s="253" t="str">
        <f>IF(AND(R1314&gt;$T$757,R1314&lt;$T$758),Q1314,"")</f>
        <v/>
      </c>
      <c r="U1314" s="253" t="str">
        <f>IF(Q1314=MAX($Q$761:$Q$2761),Q1314,"")</f>
        <v/>
      </c>
      <c r="V1314" s="253">
        <f>_xlfn.NORM.DIST(P1314,$T$753,$T$754,0)</f>
        <v>3.8544370725506544E-65</v>
      </c>
      <c r="W1314" s="253" t="str">
        <f>IF(V1314=MAX($V$761:$V$2761),Q1314,"")</f>
        <v/>
      </c>
      <c r="X1314" s="253" t="str">
        <f t="shared" si="239"/>
        <v/>
      </c>
      <c r="AB1314" s="253">
        <v>553</v>
      </c>
      <c r="AC1314" s="253">
        <f t="shared" si="255"/>
        <v>-387.57643407976599</v>
      </c>
      <c r="AD1314" s="253">
        <f t="shared" si="240"/>
        <v>3.7214539434645821E-4</v>
      </c>
      <c r="AE1314" s="253">
        <f t="shared" si="241"/>
        <v>3.6888003913869545E-2</v>
      </c>
      <c r="AF1314" s="253">
        <f>IF(OR(AE1314&lt;$T$757,AE1314&gt;$T$758),AD1314,"")</f>
        <v>3.7214539434645821E-4</v>
      </c>
      <c r="AG1314" s="253" t="str">
        <f t="shared" si="242"/>
        <v/>
      </c>
      <c r="AH1314" s="253" t="str">
        <f t="shared" si="243"/>
        <v/>
      </c>
      <c r="AI1314" s="253">
        <f t="shared" si="244"/>
        <v>1.8403834282318095E-3</v>
      </c>
      <c r="AJ1314" s="253" t="str">
        <f t="shared" si="245"/>
        <v/>
      </c>
      <c r="AK1314" s="253" t="str">
        <f t="shared" si="246"/>
        <v/>
      </c>
      <c r="AO1314" s="253">
        <v>553</v>
      </c>
      <c r="AP1314" s="253">
        <f t="shared" si="247"/>
        <v>-2284.9577633426543</v>
      </c>
      <c r="AQ1314" s="253">
        <f t="shared" si="248"/>
        <v>6.3123610954194677E-5</v>
      </c>
      <c r="AR1314" s="253">
        <f t="shared" si="249"/>
        <v>3.6888003913869503E-2</v>
      </c>
      <c r="AS1314" s="253">
        <f>IF(OR(AR1314&lt;$T$757,AR1314&gt;$T$758),AQ1314,"")</f>
        <v>6.3123610954194677E-5</v>
      </c>
      <c r="AT1314" s="253" t="str">
        <f t="shared" si="250"/>
        <v/>
      </c>
      <c r="AU1314" s="253" t="str">
        <f t="shared" si="251"/>
        <v/>
      </c>
      <c r="AV1314" s="253">
        <f t="shared" si="252"/>
        <v>0</v>
      </c>
      <c r="AW1314" s="253">
        <f t="shared" si="253"/>
        <v>6.3123610954194677E-5</v>
      </c>
      <c r="AX1314" s="253" t="str">
        <f t="shared" si="254"/>
        <v/>
      </c>
      <c r="AZ1314" s="259"/>
      <c r="BA1314" s="259">
        <f>BA1313+$BD$753</f>
        <v>3.5712000000000366</v>
      </c>
      <c r="BB1314" s="274">
        <f t="shared" si="237"/>
        <v>0.82762753286714841</v>
      </c>
      <c r="BC1314" s="259">
        <f t="shared" si="238"/>
        <v>6.8839141526122472E-4</v>
      </c>
      <c r="BD1314" s="259" t="str">
        <f t="shared" si="235"/>
        <v/>
      </c>
      <c r="BE1314" s="254" t="str">
        <f t="shared" si="236"/>
        <v/>
      </c>
    </row>
    <row r="1315" spans="1:57" ht="20.100000000000001" customHeight="1" x14ac:dyDescent="0.25">
      <c r="A1315" s="248">
        <v>554</v>
      </c>
      <c r="B1315" s="247">
        <f>$B$755+(A1315*$B$758)</f>
        <v>-4288.3198753713787</v>
      </c>
      <c r="C1315" s="247">
        <f>_xlfn.NORM.DIST($B1315,$B$752,$B$753,0)</f>
        <v>3.3799694404053145E-5</v>
      </c>
      <c r="D1315" s="247">
        <f>_xlfn.NORM.DIST($B1315,$B$752,$B$753,1)</f>
        <v>3.7211832579700392E-2</v>
      </c>
      <c r="E1315" s="247">
        <f>IF(OR(D1315&lt;$F$757,D1315&gt;$F$758),C1315,"")</f>
        <v>3.3799694404053145E-5</v>
      </c>
      <c r="F1315" s="247" t="str">
        <f>IF(AND(D1315&gt;$F$757,D1315&lt;$F$758),C1315,"")</f>
        <v/>
      </c>
      <c r="G1315" s="247" t="str">
        <f>IF(C1315=MAX($C$761:$C$2761),C1315,"")</f>
        <v/>
      </c>
      <c r="H1315" s="247">
        <f>_xlfn.NORM.DIST(B1315,$F$753,$F$754,0)</f>
        <v>0</v>
      </c>
      <c r="I1315" s="247">
        <f>IF(H1315=MAX($H$761:$H$2761),C1315,"")</f>
        <v>3.3799694404053145E-5</v>
      </c>
      <c r="J1315" s="247" t="str">
        <f>IF(I1315=MIN($I$761:$I$2761),I1315,"")</f>
        <v/>
      </c>
      <c r="K1315" s="247"/>
      <c r="L1315" s="247"/>
      <c r="M1315" s="247"/>
      <c r="N1315" s="247"/>
      <c r="O1315" s="248">
        <v>554</v>
      </c>
      <c r="P1315" s="247">
        <f>$P$755+(O1315*$P$758)</f>
        <v>-249.90408648250093</v>
      </c>
      <c r="Q1315" s="247">
        <f>_xlfn.NORM.DIST(P1315,P$752,P$753,0)</f>
        <v>5.7999812381831289E-4</v>
      </c>
      <c r="R1315" s="247">
        <f>_xlfn.NORM.DIST(P1315,P$752,P$753,1)</f>
        <v>3.7211832579700434E-2</v>
      </c>
      <c r="S1315" s="253">
        <f>IF(OR(R1315&lt;$T$757,R1315&gt;$T$758),Q1315,"")</f>
        <v>5.7999812381831289E-4</v>
      </c>
      <c r="T1315" s="253" t="str">
        <f>IF(AND(R1315&gt;$T$757,R1315&lt;$T$758),Q1315,"")</f>
        <v/>
      </c>
      <c r="U1315" s="253" t="str">
        <f>IF(Q1315=MAX($Q$761:$Q$2761),Q1315,"")</f>
        <v/>
      </c>
      <c r="V1315" s="253">
        <f>_xlfn.NORM.DIST(P1315,$T$753,$T$754,0)</f>
        <v>3.6027564553828505E-65</v>
      </c>
      <c r="W1315" s="253" t="str">
        <f>IF(V1315=MAX($V$761:$V$2761),Q1315,"")</f>
        <v/>
      </c>
      <c r="X1315" s="253" t="str">
        <f t="shared" si="239"/>
        <v/>
      </c>
      <c r="AB1315" s="259">
        <v>554</v>
      </c>
      <c r="AC1315" s="253">
        <f t="shared" si="255"/>
        <v>-386.70937270598574</v>
      </c>
      <c r="AD1315" s="253">
        <f t="shared" si="240"/>
        <v>3.7481352024167362E-4</v>
      </c>
      <c r="AE1315" s="253">
        <f t="shared" si="241"/>
        <v>3.7211832579700392E-2</v>
      </c>
      <c r="AF1315" s="253">
        <f>IF(OR(AE1315&lt;$T$757,AE1315&gt;$T$758),AD1315,"")</f>
        <v>3.7481352024167362E-4</v>
      </c>
      <c r="AG1315" s="253" t="str">
        <f t="shared" si="242"/>
        <v/>
      </c>
      <c r="AH1315" s="253" t="str">
        <f t="shared" si="243"/>
        <v/>
      </c>
      <c r="AI1315" s="253">
        <f t="shared" si="244"/>
        <v>1.8403142021480403E-3</v>
      </c>
      <c r="AJ1315" s="253" t="str">
        <f t="shared" si="245"/>
        <v/>
      </c>
      <c r="AK1315" s="253" t="str">
        <f t="shared" si="246"/>
        <v/>
      </c>
      <c r="AO1315" s="259">
        <v>554</v>
      </c>
      <c r="AP1315" s="253">
        <f t="shared" si="247"/>
        <v>-2279.8460010085541</v>
      </c>
      <c r="AQ1315" s="253">
        <f t="shared" si="248"/>
        <v>6.3576180685125162E-5</v>
      </c>
      <c r="AR1315" s="253">
        <f t="shared" si="249"/>
        <v>3.7211832579700392E-2</v>
      </c>
      <c r="AS1315" s="253">
        <f>IF(OR(AR1315&lt;$T$757,AR1315&gt;$T$758),AQ1315,"")</f>
        <v>6.3576180685125162E-5</v>
      </c>
      <c r="AT1315" s="253" t="str">
        <f t="shared" si="250"/>
        <v/>
      </c>
      <c r="AU1315" s="253" t="str">
        <f t="shared" si="251"/>
        <v/>
      </c>
      <c r="AV1315" s="253">
        <f t="shared" si="252"/>
        <v>0</v>
      </c>
      <c r="AW1315" s="253">
        <f t="shared" si="253"/>
        <v>6.3576180685125162E-5</v>
      </c>
      <c r="AX1315" s="253" t="str">
        <f t="shared" si="254"/>
        <v/>
      </c>
      <c r="AZ1315" s="259"/>
      <c r="BA1315" s="259">
        <f>BA1314+$BD$753</f>
        <v>3.5776000000000368</v>
      </c>
      <c r="BB1315" s="274">
        <f t="shared" si="237"/>
        <v>0.82693914145188718</v>
      </c>
      <c r="BC1315" s="259">
        <f t="shared" si="238"/>
        <v>6.8926779476208289E-4</v>
      </c>
      <c r="BD1315" s="259" t="str">
        <f t="shared" si="235"/>
        <v/>
      </c>
      <c r="BE1315" s="254" t="str">
        <f t="shared" si="236"/>
        <v/>
      </c>
    </row>
    <row r="1316" spans="1:57" ht="20.100000000000001" customHeight="1" x14ac:dyDescent="0.25">
      <c r="A1316" s="247">
        <v>555</v>
      </c>
      <c r="B1316" s="247">
        <f>$B$755+(A1316*$B$758)</f>
        <v>-4278.7048083862419</v>
      </c>
      <c r="C1316" s="247">
        <f>_xlfn.NORM.DIST($B1316,$B$752,$B$753,0)</f>
        <v>3.4041479323493895E-5</v>
      </c>
      <c r="D1316" s="247">
        <f>_xlfn.NORM.DIST($B1316,$B$752,$B$753,1)</f>
        <v>3.7537980348516763E-2</v>
      </c>
      <c r="E1316" s="247">
        <f>IF(OR(D1316&lt;$F$757,D1316&gt;$F$758),C1316,"")</f>
        <v>3.4041479323493895E-5</v>
      </c>
      <c r="F1316" s="247" t="str">
        <f>IF(AND(D1316&gt;$F$757,D1316&lt;$F$758),C1316,"")</f>
        <v/>
      </c>
      <c r="G1316" s="247" t="str">
        <f>IF(C1316=MAX($C$761:$C$2761),C1316,"")</f>
        <v/>
      </c>
      <c r="H1316" s="247">
        <f>_xlfn.NORM.DIST(B1316,$F$753,$F$754,0)</f>
        <v>0</v>
      </c>
      <c r="I1316" s="247">
        <f>IF(H1316=MAX($H$761:$H$2761),C1316,"")</f>
        <v>3.4041479323493895E-5</v>
      </c>
      <c r="J1316" s="247" t="str">
        <f>IF(I1316=MIN($I$761:$I$2761),I1316,"")</f>
        <v/>
      </c>
      <c r="K1316" s="247"/>
      <c r="L1316" s="247"/>
      <c r="M1316" s="247"/>
      <c r="N1316" s="247"/>
      <c r="O1316" s="247">
        <v>555</v>
      </c>
      <c r="P1316" s="247">
        <f>$P$755+(O1316*$P$758)</f>
        <v>-249.34376341863884</v>
      </c>
      <c r="Q1316" s="247">
        <f>_xlfn.NORM.DIST(P1316,P$752,P$753,0)</f>
        <v>5.8414711989995729E-4</v>
      </c>
      <c r="R1316" s="247">
        <f>_xlfn.NORM.DIST(P1316,P$752,P$753,1)</f>
        <v>3.7537980348516783E-2</v>
      </c>
      <c r="S1316" s="253">
        <f>IF(OR(R1316&lt;$T$757,R1316&gt;$T$758),Q1316,"")</f>
        <v>5.8414711989995729E-4</v>
      </c>
      <c r="T1316" s="253" t="str">
        <f>IF(AND(R1316&gt;$T$757,R1316&lt;$T$758),Q1316,"")</f>
        <v/>
      </c>
      <c r="U1316" s="253" t="str">
        <f>IF(Q1316=MAX($Q$761:$Q$2761),Q1316,"")</f>
        <v/>
      </c>
      <c r="V1316" s="253">
        <f>_xlfn.NORM.DIST(P1316,$T$753,$T$754,0)</f>
        <v>3.3674557805684493E-65</v>
      </c>
      <c r="W1316" s="253" t="str">
        <f>IF(V1316=MAX($V$761:$V$2761),Q1316,"")</f>
        <v/>
      </c>
      <c r="X1316" s="253" t="str">
        <f t="shared" si="239"/>
        <v/>
      </c>
      <c r="AB1316" s="253">
        <v>555</v>
      </c>
      <c r="AC1316" s="253">
        <f t="shared" si="255"/>
        <v>-385.8423113322055</v>
      </c>
      <c r="AD1316" s="253">
        <f t="shared" si="240"/>
        <v>3.7749473551284109E-4</v>
      </c>
      <c r="AE1316" s="253">
        <f t="shared" si="241"/>
        <v>3.7537980348516783E-2</v>
      </c>
      <c r="AF1316" s="253">
        <f>IF(OR(AE1316&lt;$T$757,AE1316&gt;$T$758),AD1316,"")</f>
        <v>3.7749473551284109E-4</v>
      </c>
      <c r="AG1316" s="253" t="str">
        <f t="shared" si="242"/>
        <v/>
      </c>
      <c r="AH1316" s="253" t="str">
        <f t="shared" si="243"/>
        <v/>
      </c>
      <c r="AI1316" s="253">
        <f t="shared" si="244"/>
        <v>1.8402155349841033E-3</v>
      </c>
      <c r="AJ1316" s="253" t="str">
        <f t="shared" si="245"/>
        <v/>
      </c>
      <c r="AK1316" s="253" t="str">
        <f t="shared" si="246"/>
        <v/>
      </c>
      <c r="AO1316" s="253">
        <v>555</v>
      </c>
      <c r="AP1316" s="253">
        <f t="shared" si="247"/>
        <v>-2274.7342386744544</v>
      </c>
      <c r="AQ1316" s="253">
        <f t="shared" si="248"/>
        <v>6.4030970646878786E-5</v>
      </c>
      <c r="AR1316" s="253">
        <f t="shared" si="249"/>
        <v>3.7537980348516763E-2</v>
      </c>
      <c r="AS1316" s="253">
        <f>IF(OR(AR1316&lt;$T$757,AR1316&gt;$T$758),AQ1316,"")</f>
        <v>6.4030970646878786E-5</v>
      </c>
      <c r="AT1316" s="253" t="str">
        <f t="shared" si="250"/>
        <v/>
      </c>
      <c r="AU1316" s="253" t="str">
        <f t="shared" si="251"/>
        <v/>
      </c>
      <c r="AV1316" s="253">
        <f t="shared" si="252"/>
        <v>0</v>
      </c>
      <c r="AW1316" s="253">
        <f t="shared" si="253"/>
        <v>6.4030970646878786E-5</v>
      </c>
      <c r="AX1316" s="253" t="str">
        <f t="shared" si="254"/>
        <v/>
      </c>
      <c r="AZ1316" s="259"/>
      <c r="BA1316" s="259">
        <f>BA1315+$BD$753</f>
        <v>3.5840000000000369</v>
      </c>
      <c r="BB1316" s="274">
        <f t="shared" si="237"/>
        <v>0.8262498736571251</v>
      </c>
      <c r="BC1316" s="259">
        <f t="shared" si="238"/>
        <v>6.9013977834730955E-4</v>
      </c>
      <c r="BD1316" s="259" t="str">
        <f t="shared" si="235"/>
        <v/>
      </c>
      <c r="BE1316" s="254" t="str">
        <f t="shared" si="236"/>
        <v/>
      </c>
    </row>
    <row r="1317" spans="1:57" ht="20.100000000000001" customHeight="1" x14ac:dyDescent="0.25">
      <c r="A1317" s="247">
        <v>556</v>
      </c>
      <c r="B1317" s="247">
        <f>$B$755+(A1317*$B$758)</f>
        <v>-4269.0897414011042</v>
      </c>
      <c r="C1317" s="247">
        <f>_xlfn.NORM.DIST($B1317,$B$752,$B$753,0)</f>
        <v>3.4284445287298183E-5</v>
      </c>
      <c r="D1317" s="247">
        <f>_xlfn.NORM.DIST($B1317,$B$752,$B$753,1)</f>
        <v>3.7866458572916643E-2</v>
      </c>
      <c r="E1317" s="247">
        <f>IF(OR(D1317&lt;$F$757,D1317&gt;$F$758),C1317,"")</f>
        <v>3.4284445287298183E-5</v>
      </c>
      <c r="F1317" s="247" t="str">
        <f>IF(AND(D1317&gt;$F$757,D1317&lt;$F$758),C1317,"")</f>
        <v/>
      </c>
      <c r="G1317" s="247" t="str">
        <f>IF(C1317=MAX($C$761:$C$2761),C1317,"")</f>
        <v/>
      </c>
      <c r="H1317" s="247">
        <f>_xlfn.NORM.DIST(B1317,$F$753,$F$754,0)</f>
        <v>0</v>
      </c>
      <c r="I1317" s="247">
        <f>IF(H1317=MAX($H$761:$H$2761),C1317,"")</f>
        <v>3.4284445287298183E-5</v>
      </c>
      <c r="J1317" s="247" t="str">
        <f>IF(I1317=MIN($I$761:$I$2761),I1317,"")</f>
        <v/>
      </c>
      <c r="K1317" s="247"/>
      <c r="L1317" s="247"/>
      <c r="M1317" s="247"/>
      <c r="N1317" s="247"/>
      <c r="O1317" s="247">
        <v>556</v>
      </c>
      <c r="P1317" s="247">
        <f>$P$755+(O1317*$P$758)</f>
        <v>-248.7834403547767</v>
      </c>
      <c r="Q1317" s="247">
        <f>_xlfn.NORM.DIST(P1317,P$752,P$753,0)</f>
        <v>5.883163825410214E-4</v>
      </c>
      <c r="R1317" s="247">
        <f>_xlfn.NORM.DIST(P1317,P$752,P$753,1)</f>
        <v>3.7866458572916685E-2</v>
      </c>
      <c r="S1317" s="253">
        <f>IF(OR(R1317&lt;$T$757,R1317&gt;$T$758),Q1317,"")</f>
        <v>5.883163825410214E-4</v>
      </c>
      <c r="T1317" s="253" t="str">
        <f>IF(AND(R1317&gt;$T$757,R1317&lt;$T$758),Q1317,"")</f>
        <v/>
      </c>
      <c r="U1317" s="253" t="str">
        <f>IF(Q1317=MAX($Q$761:$Q$2761),Q1317,"")</f>
        <v/>
      </c>
      <c r="V1317" s="253">
        <f>_xlfn.NORM.DIST(P1317,$T$753,$T$754,0)</f>
        <v>3.1474725366068423E-65</v>
      </c>
      <c r="W1317" s="253" t="str">
        <f>IF(V1317=MAX($V$761:$V$2761),Q1317,"")</f>
        <v/>
      </c>
      <c r="X1317" s="253" t="str">
        <f t="shared" si="239"/>
        <v/>
      </c>
      <c r="AB1317" s="253">
        <v>556</v>
      </c>
      <c r="AC1317" s="253">
        <f t="shared" si="255"/>
        <v>-384.97524995842531</v>
      </c>
      <c r="AD1317" s="253">
        <f t="shared" si="240"/>
        <v>3.8018904768926922E-4</v>
      </c>
      <c r="AE1317" s="253">
        <f t="shared" si="241"/>
        <v>3.7866458572916643E-2</v>
      </c>
      <c r="AF1317" s="253">
        <f>IF(OR(AE1317&lt;$T$757,AE1317&gt;$T$758),AD1317,"")</f>
        <v>3.8018904768926922E-4</v>
      </c>
      <c r="AG1317" s="253" t="str">
        <f t="shared" si="242"/>
        <v/>
      </c>
      <c r="AH1317" s="253" t="str">
        <f t="shared" si="243"/>
        <v/>
      </c>
      <c r="AI1317" s="253">
        <f t="shared" si="244"/>
        <v>1.8400874314757022E-3</v>
      </c>
      <c r="AJ1317" s="253" t="str">
        <f t="shared" si="245"/>
        <v/>
      </c>
      <c r="AK1317" s="253" t="str">
        <f t="shared" si="246"/>
        <v/>
      </c>
      <c r="AO1317" s="253">
        <v>556</v>
      </c>
      <c r="AP1317" s="253">
        <f t="shared" si="247"/>
        <v>-2269.6224763403543</v>
      </c>
      <c r="AQ1317" s="253">
        <f t="shared" si="248"/>
        <v>6.4487982116583244E-5</v>
      </c>
      <c r="AR1317" s="253">
        <f t="shared" si="249"/>
        <v>3.7866458572916685E-2</v>
      </c>
      <c r="AS1317" s="253">
        <f>IF(OR(AR1317&lt;$T$757,AR1317&gt;$T$758),AQ1317,"")</f>
        <v>6.4487982116583244E-5</v>
      </c>
      <c r="AT1317" s="253" t="str">
        <f t="shared" si="250"/>
        <v/>
      </c>
      <c r="AU1317" s="253" t="str">
        <f t="shared" si="251"/>
        <v/>
      </c>
      <c r="AV1317" s="253">
        <f t="shared" si="252"/>
        <v>0</v>
      </c>
      <c r="AW1317" s="253">
        <f t="shared" si="253"/>
        <v>6.4487982116583244E-5</v>
      </c>
      <c r="AX1317" s="253" t="str">
        <f t="shared" si="254"/>
        <v/>
      </c>
      <c r="AZ1317" s="259"/>
      <c r="BA1317" s="259">
        <f>BA1316+$BD$753</f>
        <v>3.5904000000000371</v>
      </c>
      <c r="BB1317" s="274">
        <f t="shared" si="237"/>
        <v>0.82555973387877779</v>
      </c>
      <c r="BC1317" s="259">
        <f t="shared" si="238"/>
        <v>6.9100736619376324E-4</v>
      </c>
      <c r="BD1317" s="259" t="str">
        <f t="shared" si="235"/>
        <v/>
      </c>
      <c r="BE1317" s="254" t="str">
        <f t="shared" si="236"/>
        <v/>
      </c>
    </row>
    <row r="1318" spans="1:57" ht="20.100000000000001" customHeight="1" x14ac:dyDescent="0.25">
      <c r="A1318" s="247">
        <v>557</v>
      </c>
      <c r="B1318" s="247">
        <f>$B$755+(A1318*$B$758)</f>
        <v>-4259.4746744159665</v>
      </c>
      <c r="C1318" s="247">
        <f>_xlfn.NORM.DIST($B1318,$B$752,$B$753,0)</f>
        <v>3.4528592922398827E-5</v>
      </c>
      <c r="D1318" s="247">
        <f>_xlfn.NORM.DIST($B1318,$B$752,$B$753,1)</f>
        <v>3.8197278611776561E-2</v>
      </c>
      <c r="E1318" s="247">
        <f>IF(OR(D1318&lt;$F$757,D1318&gt;$F$758),C1318,"")</f>
        <v>3.4528592922398827E-5</v>
      </c>
      <c r="F1318" s="247" t="str">
        <f>IF(AND(D1318&gt;$F$757,D1318&lt;$F$758),C1318,"")</f>
        <v/>
      </c>
      <c r="G1318" s="247" t="str">
        <f>IF(C1318=MAX($C$761:$C$2761),C1318,"")</f>
        <v/>
      </c>
      <c r="H1318" s="247">
        <f>_xlfn.NORM.DIST(B1318,$F$753,$F$754,0)</f>
        <v>0</v>
      </c>
      <c r="I1318" s="247">
        <f>IF(H1318=MAX($H$761:$H$2761),C1318,"")</f>
        <v>3.4528592922398827E-5</v>
      </c>
      <c r="J1318" s="247" t="str">
        <f>IF(I1318=MIN($I$761:$I$2761),I1318,"")</f>
        <v/>
      </c>
      <c r="K1318" s="247"/>
      <c r="L1318" s="247"/>
      <c r="M1318" s="247"/>
      <c r="N1318" s="247"/>
      <c r="O1318" s="247">
        <v>557</v>
      </c>
      <c r="P1318" s="247">
        <f>$P$755+(O1318*$P$758)</f>
        <v>-248.22311729091462</v>
      </c>
      <c r="Q1318" s="247">
        <f>_xlfn.NORM.DIST(P1318,P$752,P$753,0)</f>
        <v>5.9250592249958573E-4</v>
      </c>
      <c r="R1318" s="247">
        <f>_xlfn.NORM.DIST(P1318,P$752,P$753,1)</f>
        <v>3.8197278611776589E-2</v>
      </c>
      <c r="S1318" s="253">
        <f>IF(OR(R1318&lt;$T$757,R1318&gt;$T$758),Q1318,"")</f>
        <v>5.9250592249958573E-4</v>
      </c>
      <c r="T1318" s="253" t="str">
        <f>IF(AND(R1318&gt;$T$757,R1318&lt;$T$758),Q1318,"")</f>
        <v/>
      </c>
      <c r="U1318" s="253" t="str">
        <f>IF(Q1318=MAX($Q$761:$Q$2761),Q1318,"")</f>
        <v/>
      </c>
      <c r="V1318" s="253">
        <f>_xlfn.NORM.DIST(P1318,$T$753,$T$754,0)</f>
        <v>2.9418129027240191E-65</v>
      </c>
      <c r="W1318" s="253" t="str">
        <f>IF(V1318=MAX($V$761:$V$2761),Q1318,"")</f>
        <v/>
      </c>
      <c r="X1318" s="253" t="str">
        <f t="shared" si="239"/>
        <v/>
      </c>
      <c r="AB1318" s="253">
        <v>557</v>
      </c>
      <c r="AC1318" s="253">
        <f t="shared" si="255"/>
        <v>-384.10818858464506</v>
      </c>
      <c r="AD1318" s="253">
        <f t="shared" si="240"/>
        <v>3.8289646372317805E-4</v>
      </c>
      <c r="AE1318" s="253">
        <f t="shared" si="241"/>
        <v>3.8197278611776561E-2</v>
      </c>
      <c r="AF1318" s="253">
        <f>IF(OR(AE1318&lt;$T$757,AE1318&gt;$T$758),AD1318,"")</f>
        <v>3.8289646372317805E-4</v>
      </c>
      <c r="AG1318" s="253" t="str">
        <f t="shared" si="242"/>
        <v/>
      </c>
      <c r="AH1318" s="253" t="str">
        <f t="shared" si="243"/>
        <v/>
      </c>
      <c r="AI1318" s="253">
        <f t="shared" si="244"/>
        <v>1.8399298977711343E-3</v>
      </c>
      <c r="AJ1318" s="253" t="str">
        <f t="shared" si="245"/>
        <v/>
      </c>
      <c r="AK1318" s="253" t="str">
        <f t="shared" si="246"/>
        <v/>
      </c>
      <c r="AO1318" s="253">
        <v>557</v>
      </c>
      <c r="AP1318" s="253">
        <f t="shared" si="247"/>
        <v>-2264.5107140062546</v>
      </c>
      <c r="AQ1318" s="253">
        <f t="shared" si="248"/>
        <v>6.4947216273479716E-5</v>
      </c>
      <c r="AR1318" s="253">
        <f t="shared" si="249"/>
        <v>3.8197278611776561E-2</v>
      </c>
      <c r="AS1318" s="253">
        <f>IF(OR(AR1318&lt;$T$757,AR1318&gt;$T$758),AQ1318,"")</f>
        <v>6.4947216273479716E-5</v>
      </c>
      <c r="AT1318" s="253" t="str">
        <f t="shared" si="250"/>
        <v/>
      </c>
      <c r="AU1318" s="253" t="str">
        <f t="shared" si="251"/>
        <v/>
      </c>
      <c r="AV1318" s="253">
        <f t="shared" si="252"/>
        <v>0</v>
      </c>
      <c r="AW1318" s="253">
        <f t="shared" si="253"/>
        <v>6.4947216273479716E-5</v>
      </c>
      <c r="AX1318" s="253" t="str">
        <f t="shared" si="254"/>
        <v/>
      </c>
      <c r="AZ1318" s="259"/>
      <c r="BA1318" s="259">
        <f>BA1317+$BD$753</f>
        <v>3.5968000000000373</v>
      </c>
      <c r="BB1318" s="274">
        <f t="shared" si="237"/>
        <v>0.82486872651258403</v>
      </c>
      <c r="BC1318" s="259">
        <f t="shared" si="238"/>
        <v>6.9187055855168822E-4</v>
      </c>
      <c r="BD1318" s="259" t="str">
        <f t="shared" si="235"/>
        <v/>
      </c>
      <c r="BE1318" s="254" t="str">
        <f t="shared" si="236"/>
        <v/>
      </c>
    </row>
    <row r="1319" spans="1:57" ht="20.100000000000001" customHeight="1" x14ac:dyDescent="0.25">
      <c r="A1319" s="247">
        <v>558</v>
      </c>
      <c r="B1319" s="247">
        <f>$B$755+(A1319*$B$758)</f>
        <v>-4249.8596074308289</v>
      </c>
      <c r="C1319" s="247">
        <f>_xlfn.NORM.DIST($B1319,$B$752,$B$753,0)</f>
        <v>3.4773922803276597E-5</v>
      </c>
      <c r="D1319" s="247">
        <f>_xlfn.NORM.DIST($B1319,$B$752,$B$753,1)</f>
        <v>3.8530451829749235E-2</v>
      </c>
      <c r="E1319" s="247">
        <f>IF(OR(D1319&lt;$F$757,D1319&gt;$F$758),C1319,"")</f>
        <v>3.4773922803276597E-5</v>
      </c>
      <c r="F1319" s="247" t="str">
        <f>IF(AND(D1319&gt;$F$757,D1319&lt;$F$758),C1319,"")</f>
        <v/>
      </c>
      <c r="G1319" s="247" t="str">
        <f>IF(C1319=MAX($C$761:$C$2761),C1319,"")</f>
        <v/>
      </c>
      <c r="H1319" s="247">
        <f>_xlfn.NORM.DIST(B1319,$F$753,$F$754,0)</f>
        <v>0</v>
      </c>
      <c r="I1319" s="247">
        <f>IF(H1319=MAX($H$761:$H$2761),C1319,"")</f>
        <v>3.4773922803276597E-5</v>
      </c>
      <c r="J1319" s="247" t="str">
        <f>IF(I1319=MIN($I$761:$I$2761),I1319,"")</f>
        <v/>
      </c>
      <c r="K1319" s="247"/>
      <c r="L1319" s="247"/>
      <c r="M1319" s="247"/>
      <c r="N1319" s="247"/>
      <c r="O1319" s="247">
        <v>558</v>
      </c>
      <c r="P1319" s="247">
        <f>$P$755+(O1319*$P$758)</f>
        <v>-247.66279422705253</v>
      </c>
      <c r="Q1319" s="247">
        <f>_xlfn.NORM.DIST(P1319,P$752,P$753,0)</f>
        <v>5.9671574963366194E-4</v>
      </c>
      <c r="R1319" s="247">
        <f>_xlfn.NORM.DIST(P1319,P$752,P$753,1)</f>
        <v>3.8530451829749235E-2</v>
      </c>
      <c r="S1319" s="253">
        <f>IF(OR(R1319&lt;$T$757,R1319&gt;$T$758),Q1319,"")</f>
        <v>5.9671574963366194E-4</v>
      </c>
      <c r="T1319" s="253" t="str">
        <f>IF(AND(R1319&gt;$T$757,R1319&lt;$T$758),Q1319,"")</f>
        <v/>
      </c>
      <c r="U1319" s="253" t="str">
        <f>IF(Q1319=MAX($Q$761:$Q$2761),Q1319,"")</f>
        <v/>
      </c>
      <c r="V1319" s="253">
        <f>_xlfn.NORM.DIST(P1319,$T$753,$T$754,0)</f>
        <v>2.7495473230911945E-65</v>
      </c>
      <c r="W1319" s="253" t="str">
        <f>IF(V1319=MAX($V$761:$V$2761),Q1319,"")</f>
        <v/>
      </c>
      <c r="X1319" s="253" t="str">
        <f t="shared" si="239"/>
        <v/>
      </c>
      <c r="AB1319" s="253">
        <v>558</v>
      </c>
      <c r="AC1319" s="253">
        <f t="shared" si="255"/>
        <v>-383.24112721086482</v>
      </c>
      <c r="AD1319" s="253">
        <f t="shared" si="240"/>
        <v>3.8561698998513285E-4</v>
      </c>
      <c r="AE1319" s="253">
        <f t="shared" si="241"/>
        <v>3.8530451829749263E-2</v>
      </c>
      <c r="AF1319" s="253">
        <f>IF(OR(AE1319&lt;$T$757,AE1319&gt;$T$758),AD1319,"")</f>
        <v>3.8561698998513285E-4</v>
      </c>
      <c r="AG1319" s="253" t="str">
        <f t="shared" si="242"/>
        <v/>
      </c>
      <c r="AH1319" s="253" t="str">
        <f t="shared" si="243"/>
        <v/>
      </c>
      <c r="AI1319" s="253">
        <f t="shared" si="244"/>
        <v>1.8397429414308026E-3</v>
      </c>
      <c r="AJ1319" s="253" t="str">
        <f t="shared" si="245"/>
        <v/>
      </c>
      <c r="AK1319" s="253" t="str">
        <f t="shared" si="246"/>
        <v/>
      </c>
      <c r="AO1319" s="253">
        <v>558</v>
      </c>
      <c r="AP1319" s="253">
        <f t="shared" si="247"/>
        <v>-2259.3989516721549</v>
      </c>
      <c r="AQ1319" s="253">
        <f t="shared" si="248"/>
        <v>6.5408674198148855E-5</v>
      </c>
      <c r="AR1319" s="253">
        <f t="shared" si="249"/>
        <v>3.8530451829749235E-2</v>
      </c>
      <c r="AS1319" s="253">
        <f>IF(OR(AR1319&lt;$T$757,AR1319&gt;$T$758),AQ1319,"")</f>
        <v>6.5408674198148855E-5</v>
      </c>
      <c r="AT1319" s="253" t="str">
        <f t="shared" si="250"/>
        <v/>
      </c>
      <c r="AU1319" s="253" t="str">
        <f t="shared" si="251"/>
        <v/>
      </c>
      <c r="AV1319" s="253">
        <f t="shared" si="252"/>
        <v>0</v>
      </c>
      <c r="AW1319" s="253">
        <f t="shared" si="253"/>
        <v>6.5408674198148855E-5</v>
      </c>
      <c r="AX1319" s="253" t="str">
        <f t="shared" si="254"/>
        <v/>
      </c>
      <c r="AZ1319" s="259"/>
      <c r="BA1319" s="259">
        <f>BA1318+$BD$753</f>
        <v>3.6032000000000375</v>
      </c>
      <c r="BB1319" s="274">
        <f t="shared" si="237"/>
        <v>0.82417685595403234</v>
      </c>
      <c r="BC1319" s="259">
        <f t="shared" si="238"/>
        <v>6.9272935574560268E-4</v>
      </c>
      <c r="BD1319" s="259" t="str">
        <f t="shared" si="235"/>
        <v/>
      </c>
      <c r="BE1319" s="254" t="str">
        <f t="shared" si="236"/>
        <v/>
      </c>
    </row>
    <row r="1320" spans="1:57" ht="20.100000000000001" customHeight="1" x14ac:dyDescent="0.25">
      <c r="A1320" s="247">
        <v>559</v>
      </c>
      <c r="B1320" s="247">
        <f>$B$755+(A1320*$B$758)</f>
        <v>-4240.2445404456912</v>
      </c>
      <c r="C1320" s="247">
        <f>_xlfn.NORM.DIST($B1320,$B$752,$B$753,0)</f>
        <v>3.5020435451549771E-5</v>
      </c>
      <c r="D1320" s="247">
        <f>_xlfn.NORM.DIST($B1320,$B$752,$B$753,1)</f>
        <v>3.8865989596757189E-2</v>
      </c>
      <c r="E1320" s="247">
        <f>IF(OR(D1320&lt;$F$757,D1320&gt;$F$758),C1320,"")</f>
        <v>3.5020435451549771E-5</v>
      </c>
      <c r="F1320" s="247" t="str">
        <f>IF(AND(D1320&gt;$F$757,D1320&lt;$F$758),C1320,"")</f>
        <v/>
      </c>
      <c r="G1320" s="247" t="str">
        <f>IF(C1320=MAX($C$761:$C$2761),C1320,"")</f>
        <v/>
      </c>
      <c r="H1320" s="247">
        <f>_xlfn.NORM.DIST(B1320,$F$753,$F$754,0)</f>
        <v>0</v>
      </c>
      <c r="I1320" s="247">
        <f>IF(H1320=MAX($H$761:$H$2761),C1320,"")</f>
        <v>3.5020435451549771E-5</v>
      </c>
      <c r="J1320" s="247" t="str">
        <f>IF(I1320=MIN($I$761:$I$2761),I1320,"")</f>
        <v/>
      </c>
      <c r="K1320" s="247"/>
      <c r="L1320" s="247"/>
      <c r="M1320" s="247"/>
      <c r="N1320" s="247"/>
      <c r="O1320" s="247">
        <v>559</v>
      </c>
      <c r="P1320" s="247">
        <f>$P$755+(O1320*$P$758)</f>
        <v>-247.10247116319039</v>
      </c>
      <c r="Q1320" s="247">
        <f>_xlfn.NORM.DIST(P1320,P$752,P$753,0)</f>
        <v>6.0094587289414865E-4</v>
      </c>
      <c r="R1320" s="247">
        <f>_xlfn.NORM.DIST(P1320,P$752,P$753,1)</f>
        <v>3.8865989596757217E-2</v>
      </c>
      <c r="S1320" s="253">
        <f>IF(OR(R1320&lt;$T$757,R1320&gt;$T$758),Q1320,"")</f>
        <v>6.0094587289414865E-4</v>
      </c>
      <c r="T1320" s="253" t="str">
        <f>IF(AND(R1320&gt;$T$757,R1320&lt;$T$758),Q1320,"")</f>
        <v/>
      </c>
      <c r="U1320" s="253" t="str">
        <f>IF(Q1320=MAX($Q$761:$Q$2761),Q1320,"")</f>
        <v/>
      </c>
      <c r="V1320" s="253">
        <f>_xlfn.NORM.DIST(P1320,$T$753,$T$754,0)</f>
        <v>2.5698063652238372E-65</v>
      </c>
      <c r="W1320" s="253" t="str">
        <f>IF(V1320=MAX($V$761:$V$2761),Q1320,"")</f>
        <v/>
      </c>
      <c r="X1320" s="253" t="str">
        <f t="shared" si="239"/>
        <v/>
      </c>
      <c r="AB1320" s="253">
        <v>559</v>
      </c>
      <c r="AC1320" s="253">
        <f t="shared" si="255"/>
        <v>-382.37406583708457</v>
      </c>
      <c r="AD1320" s="253">
        <f t="shared" si="240"/>
        <v>3.8835063225949263E-4</v>
      </c>
      <c r="AE1320" s="253">
        <f t="shared" si="241"/>
        <v>3.8865989596757217E-2</v>
      </c>
      <c r="AF1320" s="253">
        <f>IF(OR(AE1320&lt;$T$757,AE1320&gt;$T$758),AD1320,"")</f>
        <v>3.8835063225949263E-4</v>
      </c>
      <c r="AG1320" s="253" t="str">
        <f t="shared" si="242"/>
        <v/>
      </c>
      <c r="AH1320" s="253" t="str">
        <f t="shared" si="243"/>
        <v/>
      </c>
      <c r="AI1320" s="253">
        <f t="shared" si="244"/>
        <v>1.8395265714266093E-3</v>
      </c>
      <c r="AJ1320" s="253" t="str">
        <f t="shared" si="245"/>
        <v/>
      </c>
      <c r="AK1320" s="253" t="str">
        <f t="shared" si="246"/>
        <v/>
      </c>
      <c r="AO1320" s="253">
        <v>559</v>
      </c>
      <c r="AP1320" s="253">
        <f t="shared" si="247"/>
        <v>-2254.2871893380548</v>
      </c>
      <c r="AQ1320" s="253">
        <f t="shared" si="248"/>
        <v>6.5872356871738495E-5</v>
      </c>
      <c r="AR1320" s="253">
        <f t="shared" si="249"/>
        <v>3.8865989596757217E-2</v>
      </c>
      <c r="AS1320" s="253">
        <f>IF(OR(AR1320&lt;$T$757,AR1320&gt;$T$758),AQ1320,"")</f>
        <v>6.5872356871738495E-5</v>
      </c>
      <c r="AT1320" s="253" t="str">
        <f t="shared" si="250"/>
        <v/>
      </c>
      <c r="AU1320" s="253" t="str">
        <f t="shared" si="251"/>
        <v/>
      </c>
      <c r="AV1320" s="253">
        <f t="shared" si="252"/>
        <v>0</v>
      </c>
      <c r="AW1320" s="253">
        <f t="shared" si="253"/>
        <v>6.5872356871738495E-5</v>
      </c>
      <c r="AX1320" s="253" t="str">
        <f t="shared" si="254"/>
        <v/>
      </c>
      <c r="AZ1320" s="259"/>
      <c r="BA1320" s="259">
        <f>BA1319+$BD$753</f>
        <v>3.6096000000000377</v>
      </c>
      <c r="BB1320" s="274">
        <f t="shared" si="237"/>
        <v>0.82348412659828674</v>
      </c>
      <c r="BC1320" s="259">
        <f t="shared" si="238"/>
        <v>6.9358375817452078E-4</v>
      </c>
      <c r="BD1320" s="259" t="str">
        <f t="shared" si="235"/>
        <v/>
      </c>
      <c r="BE1320" s="254" t="str">
        <f t="shared" si="236"/>
        <v/>
      </c>
    </row>
    <row r="1321" spans="1:57" ht="20.100000000000001" customHeight="1" x14ac:dyDescent="0.25">
      <c r="A1321" s="248">
        <v>560</v>
      </c>
      <c r="B1321" s="247">
        <f>$B$755+(A1321*$B$758)</f>
        <v>-4230.6294734605535</v>
      </c>
      <c r="C1321" s="247">
        <f>_xlfn.NORM.DIST($B1321,$B$752,$B$753,0)</f>
        <v>3.5268131335565018E-5</v>
      </c>
      <c r="D1321" s="247">
        <f>_xlfn.NORM.DIST($B1321,$B$752,$B$753,1)</f>
        <v>3.9203903287482619E-2</v>
      </c>
      <c r="E1321" s="247">
        <f>IF(OR(D1321&lt;$F$757,D1321&gt;$F$758),C1321,"")</f>
        <v>3.5268131335565018E-5</v>
      </c>
      <c r="F1321" s="247" t="str">
        <f>IF(AND(D1321&gt;$F$757,D1321&lt;$F$758),C1321,"")</f>
        <v/>
      </c>
      <c r="G1321" s="247" t="str">
        <f>IF(C1321=MAX($C$761:$C$2761),C1321,"")</f>
        <v/>
      </c>
      <c r="H1321" s="247">
        <f>_xlfn.NORM.DIST(B1321,$F$753,$F$754,0)</f>
        <v>0</v>
      </c>
      <c r="I1321" s="247">
        <f>IF(H1321=MAX($H$761:$H$2761),C1321,"")</f>
        <v>3.5268131335565018E-5</v>
      </c>
      <c r="J1321" s="247" t="str">
        <f>IF(I1321=MIN($I$761:$I$2761),I1321,"")</f>
        <v/>
      </c>
      <c r="K1321" s="247"/>
      <c r="L1321" s="247"/>
      <c r="M1321" s="247"/>
      <c r="N1321" s="247"/>
      <c r="O1321" s="248">
        <v>560</v>
      </c>
      <c r="P1321" s="247">
        <f>$P$755+(O1321*$P$758)</f>
        <v>-246.5421480993283</v>
      </c>
      <c r="Q1321" s="247">
        <f>_xlfn.NORM.DIST(P1321,P$752,P$753,0)</f>
        <v>6.0519630031781002E-4</v>
      </c>
      <c r="R1321" s="247">
        <f>_xlfn.NORM.DIST(P1321,P$752,P$753,1)</f>
        <v>3.9203903287482619E-2</v>
      </c>
      <c r="S1321" s="253">
        <f>IF(OR(R1321&lt;$T$757,R1321&gt;$T$758),Q1321,"")</f>
        <v>6.0519630031781002E-4</v>
      </c>
      <c r="T1321" s="253" t="str">
        <f>IF(AND(R1321&gt;$T$757,R1321&lt;$T$758),Q1321,"")</f>
        <v/>
      </c>
      <c r="U1321" s="253" t="str">
        <f>IF(Q1321=MAX($Q$761:$Q$2761),Q1321,"")</f>
        <v/>
      </c>
      <c r="V1321" s="253">
        <f>_xlfn.NORM.DIST(P1321,$T$753,$T$754,0)</f>
        <v>2.4017768443753361E-65</v>
      </c>
      <c r="W1321" s="253" t="str">
        <f>IF(V1321=MAX($V$761:$V$2761),Q1321,"")</f>
        <v/>
      </c>
      <c r="X1321" s="253" t="str">
        <f t="shared" si="239"/>
        <v/>
      </c>
      <c r="AB1321" s="259">
        <v>560</v>
      </c>
      <c r="AC1321" s="253">
        <f t="shared" si="255"/>
        <v>-381.50700446330433</v>
      </c>
      <c r="AD1321" s="253">
        <f t="shared" si="240"/>
        <v>3.9109739573987487E-4</v>
      </c>
      <c r="AE1321" s="253">
        <f t="shared" si="241"/>
        <v>3.9203903287482647E-2</v>
      </c>
      <c r="AF1321" s="253">
        <f>IF(OR(AE1321&lt;$T$757,AE1321&gt;$T$758),AD1321,"")</f>
        <v>3.9109739573987487E-4</v>
      </c>
      <c r="AG1321" s="253" t="str">
        <f t="shared" si="242"/>
        <v/>
      </c>
      <c r="AH1321" s="253" t="str">
        <f t="shared" si="243"/>
        <v/>
      </c>
      <c r="AI1321" s="253">
        <f t="shared" si="244"/>
        <v>1.8392807981412384E-3</v>
      </c>
      <c r="AJ1321" s="253" t="str">
        <f t="shared" si="245"/>
        <v/>
      </c>
      <c r="AK1321" s="253" t="str">
        <f t="shared" si="246"/>
        <v/>
      </c>
      <c r="AO1321" s="259">
        <v>560</v>
      </c>
      <c r="AP1321" s="253">
        <f t="shared" si="247"/>
        <v>-2249.1754270039551</v>
      </c>
      <c r="AQ1321" s="253">
        <f t="shared" si="248"/>
        <v>6.6338265175194236E-5</v>
      </c>
      <c r="AR1321" s="253">
        <f t="shared" si="249"/>
        <v>3.9203903287482619E-2</v>
      </c>
      <c r="AS1321" s="253">
        <f>IF(OR(AR1321&lt;$T$757,AR1321&gt;$T$758),AQ1321,"")</f>
        <v>6.6338265175194236E-5</v>
      </c>
      <c r="AT1321" s="253" t="str">
        <f t="shared" si="250"/>
        <v/>
      </c>
      <c r="AU1321" s="253" t="str">
        <f t="shared" si="251"/>
        <v/>
      </c>
      <c r="AV1321" s="253">
        <f t="shared" si="252"/>
        <v>0</v>
      </c>
      <c r="AW1321" s="253">
        <f t="shared" si="253"/>
        <v>6.6338265175194236E-5</v>
      </c>
      <c r="AX1321" s="253" t="str">
        <f t="shared" si="254"/>
        <v/>
      </c>
      <c r="AZ1321" s="259"/>
      <c r="BA1321" s="259">
        <f>BA1320+$BD$753</f>
        <v>3.6160000000000379</v>
      </c>
      <c r="BB1321" s="274">
        <f t="shared" si="237"/>
        <v>0.82279054284011222</v>
      </c>
      <c r="BC1321" s="259">
        <f t="shared" si="238"/>
        <v>6.9443376630873299E-4</v>
      </c>
      <c r="BD1321" s="259" t="str">
        <f t="shared" si="235"/>
        <v/>
      </c>
      <c r="BE1321" s="254" t="str">
        <f t="shared" si="236"/>
        <v/>
      </c>
    </row>
    <row r="1322" spans="1:57" ht="20.100000000000001" customHeight="1" x14ac:dyDescent="0.25">
      <c r="A1322" s="247">
        <v>561</v>
      </c>
      <c r="B1322" s="247">
        <f>$B$755+(A1322*$B$758)</f>
        <v>-4221.0144064754159</v>
      </c>
      <c r="C1322" s="247">
        <f>_xlfn.NORM.DIST($B1322,$B$752,$B$753,0)</f>
        <v>3.5517010869989756E-5</v>
      </c>
      <c r="D1322" s="247">
        <f>_xlfn.NORM.DIST($B1322,$B$752,$B$753,1)</f>
        <v>3.9544204280853153E-2</v>
      </c>
      <c r="E1322" s="247">
        <f>IF(OR(D1322&lt;$F$757,D1322&gt;$F$758),C1322,"")</f>
        <v>3.5517010869989756E-5</v>
      </c>
      <c r="F1322" s="247" t="str">
        <f>IF(AND(D1322&gt;$F$757,D1322&lt;$F$758),C1322,"")</f>
        <v/>
      </c>
      <c r="G1322" s="247" t="str">
        <f>IF(C1322=MAX($C$761:$C$2761),C1322,"")</f>
        <v/>
      </c>
      <c r="H1322" s="247">
        <f>_xlfn.NORM.DIST(B1322,$F$753,$F$754,0)</f>
        <v>0</v>
      </c>
      <c r="I1322" s="247">
        <f>IF(H1322=MAX($H$761:$H$2761),C1322,"")</f>
        <v>3.5517010869989756E-5</v>
      </c>
      <c r="J1322" s="247" t="str">
        <f>IF(I1322=MIN($I$761:$I$2761),I1322,"")</f>
        <v/>
      </c>
      <c r="K1322" s="247"/>
      <c r="L1322" s="247"/>
      <c r="M1322" s="247"/>
      <c r="N1322" s="247"/>
      <c r="O1322" s="247">
        <v>561</v>
      </c>
      <c r="P1322" s="247">
        <f>$P$755+(O1322*$P$758)</f>
        <v>-245.98182503546616</v>
      </c>
      <c r="Q1322" s="247">
        <f>_xlfn.NORM.DIST(P1322,P$752,P$753,0)</f>
        <v>6.0946703902028238E-4</v>
      </c>
      <c r="R1322" s="247">
        <f>_xlfn.NORM.DIST(P1322,P$752,P$753,1)</f>
        <v>3.9544204280853153E-2</v>
      </c>
      <c r="S1322" s="253">
        <f>IF(OR(R1322&lt;$T$757,R1322&gt;$T$758),Q1322,"")</f>
        <v>6.0946703902028238E-4</v>
      </c>
      <c r="T1322" s="253" t="str">
        <f>IF(AND(R1322&gt;$T$757,R1322&lt;$T$758),Q1322,"")</f>
        <v/>
      </c>
      <c r="U1322" s="253" t="str">
        <f>IF(Q1322=MAX($Q$761:$Q$2761),Q1322,"")</f>
        <v/>
      </c>
      <c r="V1322" s="253">
        <f>_xlfn.NORM.DIST(P1322,$T$753,$T$754,0)</f>
        <v>2.2446981969013244E-65</v>
      </c>
      <c r="W1322" s="253" t="str">
        <f>IF(V1322=MAX($V$761:$V$2761),Q1322,"")</f>
        <v/>
      </c>
      <c r="X1322" s="253" t="str">
        <f t="shared" si="239"/>
        <v/>
      </c>
      <c r="AB1322" s="253">
        <v>561</v>
      </c>
      <c r="AC1322" s="253">
        <f t="shared" si="255"/>
        <v>-380.63994308952408</v>
      </c>
      <c r="AD1322" s="253">
        <f t="shared" si="240"/>
        <v>3.9385728502463292E-4</v>
      </c>
      <c r="AE1322" s="253">
        <f t="shared" si="241"/>
        <v>3.9544204280853153E-2</v>
      </c>
      <c r="AF1322" s="253">
        <f>IF(OR(AE1322&lt;$T$757,AE1322&gt;$T$758),AD1322,"")</f>
        <v>3.9385728502463292E-4</v>
      </c>
      <c r="AG1322" s="253" t="str">
        <f t="shared" si="242"/>
        <v/>
      </c>
      <c r="AH1322" s="253" t="str">
        <f t="shared" si="243"/>
        <v/>
      </c>
      <c r="AI1322" s="253">
        <f t="shared" si="244"/>
        <v>1.8390056333673255E-3</v>
      </c>
      <c r="AJ1322" s="253" t="str">
        <f t="shared" si="245"/>
        <v/>
      </c>
      <c r="AK1322" s="253" t="str">
        <f t="shared" si="246"/>
        <v/>
      </c>
      <c r="AO1322" s="253">
        <v>561</v>
      </c>
      <c r="AP1322" s="253">
        <f t="shared" si="247"/>
        <v>-2244.0636646698549</v>
      </c>
      <c r="AQ1322" s="253">
        <f t="shared" si="248"/>
        <v>6.6806399888492718E-5</v>
      </c>
      <c r="AR1322" s="253">
        <f t="shared" si="249"/>
        <v>3.9544204280853153E-2</v>
      </c>
      <c r="AS1322" s="253">
        <f>IF(OR(AR1322&lt;$T$757,AR1322&gt;$T$758),AQ1322,"")</f>
        <v>6.6806399888492718E-5</v>
      </c>
      <c r="AT1322" s="253" t="str">
        <f t="shared" si="250"/>
        <v/>
      </c>
      <c r="AU1322" s="253" t="str">
        <f t="shared" si="251"/>
        <v/>
      </c>
      <c r="AV1322" s="253">
        <f t="shared" si="252"/>
        <v>0</v>
      </c>
      <c r="AW1322" s="253">
        <f t="shared" si="253"/>
        <v>6.6806399888492718E-5</v>
      </c>
      <c r="AX1322" s="253" t="str">
        <f t="shared" si="254"/>
        <v/>
      </c>
      <c r="AZ1322" s="259"/>
      <c r="BA1322" s="259">
        <f>BA1321+$BD$753</f>
        <v>3.622400000000038</v>
      </c>
      <c r="BB1322" s="274">
        <f t="shared" si="237"/>
        <v>0.82209610907380348</v>
      </c>
      <c r="BC1322" s="259">
        <f t="shared" si="238"/>
        <v>6.9527938069247064E-4</v>
      </c>
      <c r="BD1322" s="259" t="str">
        <f t="shared" si="235"/>
        <v/>
      </c>
      <c r="BE1322" s="254" t="str">
        <f t="shared" si="236"/>
        <v/>
      </c>
    </row>
    <row r="1323" spans="1:57" ht="20.100000000000001" customHeight="1" x14ac:dyDescent="0.25">
      <c r="A1323" s="247">
        <v>562</v>
      </c>
      <c r="B1323" s="247">
        <f>$B$755+(A1323*$B$758)</f>
        <v>-4211.3993394902782</v>
      </c>
      <c r="C1323" s="247">
        <f>_xlfn.NORM.DIST($B1323,$B$752,$B$753,0)</f>
        <v>3.5767074415405768E-5</v>
      </c>
      <c r="D1323" s="247">
        <f>_xlfn.NORM.DIST($B1323,$B$752,$B$753,1)</f>
        <v>3.9886903959523733E-2</v>
      </c>
      <c r="E1323" s="247">
        <f>IF(OR(D1323&lt;$F$757,D1323&gt;$F$758),C1323,"")</f>
        <v>3.5767074415405768E-5</v>
      </c>
      <c r="F1323" s="247" t="str">
        <f>IF(AND(D1323&gt;$F$757,D1323&lt;$F$758),C1323,"")</f>
        <v/>
      </c>
      <c r="G1323" s="247" t="str">
        <f>IF(C1323=MAX($C$761:$C$2761),C1323,"")</f>
        <v/>
      </c>
      <c r="H1323" s="247">
        <f>_xlfn.NORM.DIST(B1323,$F$753,$F$754,0)</f>
        <v>0</v>
      </c>
      <c r="I1323" s="247">
        <f>IF(H1323=MAX($H$761:$H$2761),C1323,"")</f>
        <v>3.5767074415405768E-5</v>
      </c>
      <c r="J1323" s="247" t="str">
        <f>IF(I1323=MIN($I$761:$I$2761),I1323,"")</f>
        <v/>
      </c>
      <c r="K1323" s="247"/>
      <c r="L1323" s="247"/>
      <c r="M1323" s="247"/>
      <c r="N1323" s="247"/>
      <c r="O1323" s="247">
        <v>562</v>
      </c>
      <c r="P1323" s="247">
        <f>$P$755+(O1323*$P$758)</f>
        <v>-245.42150197160407</v>
      </c>
      <c r="Q1323" s="247">
        <f>_xlfn.NORM.DIST(P1323,P$752,P$753,0)</f>
        <v>6.137580951890995E-4</v>
      </c>
      <c r="R1323" s="247">
        <f>_xlfn.NORM.DIST(P1323,P$752,P$753,1)</f>
        <v>3.988690395952376E-2</v>
      </c>
      <c r="S1323" s="253">
        <f>IF(OR(R1323&lt;$T$757,R1323&gt;$T$758),Q1323,"")</f>
        <v>6.137580951890995E-4</v>
      </c>
      <c r="T1323" s="253" t="str">
        <f>IF(AND(R1323&gt;$T$757,R1323&lt;$T$758),Q1323,"")</f>
        <v/>
      </c>
      <c r="U1323" s="253" t="str">
        <f>IF(Q1323=MAX($Q$761:$Q$2761),Q1323,"")</f>
        <v/>
      </c>
      <c r="V1323" s="253">
        <f>_xlfn.NORM.DIST(P1323,$T$753,$T$754,0)</f>
        <v>2.0978590866577595E-65</v>
      </c>
      <c r="W1323" s="253" t="str">
        <f>IF(V1323=MAX($V$761:$V$2761),Q1323,"")</f>
        <v/>
      </c>
      <c r="X1323" s="253" t="str">
        <f t="shared" si="239"/>
        <v/>
      </c>
      <c r="AB1323" s="253">
        <v>562</v>
      </c>
      <c r="AC1323" s="253">
        <f t="shared" si="255"/>
        <v>-379.77288171574384</v>
      </c>
      <c r="AD1323" s="253">
        <f t="shared" si="240"/>
        <v>3.9663030411235138E-4</v>
      </c>
      <c r="AE1323" s="253">
        <f t="shared" si="241"/>
        <v>3.988690395952376E-2</v>
      </c>
      <c r="AF1323" s="253">
        <f>IF(OR(AE1323&lt;$T$757,AE1323&gt;$T$758),AD1323,"")</f>
        <v>3.9663030411235138E-4</v>
      </c>
      <c r="AG1323" s="253" t="str">
        <f t="shared" si="242"/>
        <v/>
      </c>
      <c r="AH1323" s="253" t="str">
        <f t="shared" si="243"/>
        <v/>
      </c>
      <c r="AI1323" s="253">
        <f t="shared" si="244"/>
        <v>1.8387010903065143E-3</v>
      </c>
      <c r="AJ1323" s="253" t="str">
        <f t="shared" si="245"/>
        <v/>
      </c>
      <c r="AK1323" s="253" t="str">
        <f t="shared" si="246"/>
        <v/>
      </c>
      <c r="AO1323" s="253">
        <v>562</v>
      </c>
      <c r="AP1323" s="253">
        <f t="shared" si="247"/>
        <v>-2238.9519023357552</v>
      </c>
      <c r="AQ1323" s="253">
        <f t="shared" si="248"/>
        <v>6.7276761689877062E-5</v>
      </c>
      <c r="AR1323" s="253">
        <f t="shared" si="249"/>
        <v>3.9886903959523733E-2</v>
      </c>
      <c r="AS1323" s="253">
        <f>IF(OR(AR1323&lt;$T$757,AR1323&gt;$T$758),AQ1323,"")</f>
        <v>6.7276761689877062E-5</v>
      </c>
      <c r="AT1323" s="253" t="str">
        <f t="shared" si="250"/>
        <v/>
      </c>
      <c r="AU1323" s="253" t="str">
        <f t="shared" si="251"/>
        <v/>
      </c>
      <c r="AV1323" s="253">
        <f t="shared" si="252"/>
        <v>0</v>
      </c>
      <c r="AW1323" s="253">
        <f t="shared" si="253"/>
        <v>6.7276761689877062E-5</v>
      </c>
      <c r="AX1323" s="253" t="str">
        <f t="shared" si="254"/>
        <v/>
      </c>
      <c r="AZ1323" s="259"/>
      <c r="BA1323" s="259">
        <f>BA1322+$BD$753</f>
        <v>3.6288000000000382</v>
      </c>
      <c r="BB1323" s="274">
        <f t="shared" si="237"/>
        <v>0.82140082969311101</v>
      </c>
      <c r="BC1323" s="259">
        <f t="shared" si="238"/>
        <v>6.9612060194224057E-4</v>
      </c>
      <c r="BD1323" s="259" t="str">
        <f t="shared" si="235"/>
        <v/>
      </c>
      <c r="BE1323" s="254" t="str">
        <f t="shared" si="236"/>
        <v/>
      </c>
    </row>
    <row r="1324" spans="1:57" ht="20.100000000000001" customHeight="1" x14ac:dyDescent="0.25">
      <c r="A1324" s="247">
        <v>563</v>
      </c>
      <c r="B1324" s="247">
        <f>$B$755+(A1324*$B$758)</f>
        <v>-4201.7842725051405</v>
      </c>
      <c r="C1324" s="247">
        <f>_xlfn.NORM.DIST($B1324,$B$752,$B$753,0)</f>
        <v>3.6018322277904416E-5</v>
      </c>
      <c r="D1324" s="247">
        <f>_xlfn.NORM.DIST($B1324,$B$752,$B$753,1)</f>
        <v>4.0232013709354766E-2</v>
      </c>
      <c r="E1324" s="247">
        <f>IF(OR(D1324&lt;$F$757,D1324&gt;$F$758),C1324,"")</f>
        <v>3.6018322277904416E-5</v>
      </c>
      <c r="F1324" s="247" t="str">
        <f>IF(AND(D1324&gt;$F$757,D1324&lt;$F$758),C1324,"")</f>
        <v/>
      </c>
      <c r="G1324" s="247" t="str">
        <f>IF(C1324=MAX($C$761:$C$2761),C1324,"")</f>
        <v/>
      </c>
      <c r="H1324" s="247">
        <f>_xlfn.NORM.DIST(B1324,$F$753,$F$754,0)</f>
        <v>0</v>
      </c>
      <c r="I1324" s="247">
        <f>IF(H1324=MAX($H$761:$H$2761),C1324,"")</f>
        <v>3.6018322277904416E-5</v>
      </c>
      <c r="J1324" s="247" t="str">
        <f>IF(I1324=MIN($I$761:$I$2761),I1324,"")</f>
        <v/>
      </c>
      <c r="K1324" s="247"/>
      <c r="L1324" s="247"/>
      <c r="M1324" s="247"/>
      <c r="N1324" s="247"/>
      <c r="O1324" s="247">
        <v>563</v>
      </c>
      <c r="P1324" s="247">
        <f>$P$755+(O1324*$P$758)</f>
        <v>-244.86117890774193</v>
      </c>
      <c r="Q1324" s="247">
        <f>_xlfn.NORM.DIST(P1324,P$752,P$753,0)</f>
        <v>6.1806947407674743E-4</v>
      </c>
      <c r="R1324" s="247">
        <f>_xlfn.NORM.DIST(P1324,P$752,P$753,1)</f>
        <v>4.0232013709354801E-2</v>
      </c>
      <c r="S1324" s="253">
        <f>IF(OR(R1324&lt;$T$757,R1324&gt;$T$758),Q1324,"")</f>
        <v>6.1806947407674743E-4</v>
      </c>
      <c r="T1324" s="253" t="str">
        <f>IF(AND(R1324&gt;$T$757,R1324&lt;$T$758),Q1324,"")</f>
        <v/>
      </c>
      <c r="U1324" s="253" t="str">
        <f>IF(Q1324=MAX($Q$761:$Q$2761),Q1324,"")</f>
        <v/>
      </c>
      <c r="V1324" s="253">
        <f>_xlfn.NORM.DIST(P1324,$T$753,$T$754,0)</f>
        <v>1.9605942295082002E-65</v>
      </c>
      <c r="W1324" s="253" t="str">
        <f>IF(V1324=MAX($V$761:$V$2761),Q1324,"")</f>
        <v/>
      </c>
      <c r="X1324" s="253" t="str">
        <f t="shared" si="239"/>
        <v/>
      </c>
      <c r="AB1324" s="253">
        <v>563</v>
      </c>
      <c r="AC1324" s="253">
        <f t="shared" si="255"/>
        <v>-378.90582034196365</v>
      </c>
      <c r="AD1324" s="253">
        <f t="shared" si="240"/>
        <v>3.9941645639735593E-4</v>
      </c>
      <c r="AE1324" s="253">
        <f t="shared" si="241"/>
        <v>4.0232013709354766E-2</v>
      </c>
      <c r="AF1324" s="253">
        <f>IF(OR(AE1324&lt;$T$757,AE1324&gt;$T$758),AD1324,"")</f>
        <v>3.9941645639735593E-4</v>
      </c>
      <c r="AG1324" s="253" t="str">
        <f t="shared" si="242"/>
        <v/>
      </c>
      <c r="AH1324" s="253" t="str">
        <f t="shared" si="243"/>
        <v/>
      </c>
      <c r="AI1324" s="253">
        <f t="shared" si="244"/>
        <v>1.8383671835684021E-3</v>
      </c>
      <c r="AJ1324" s="253" t="str">
        <f t="shared" si="245"/>
        <v/>
      </c>
      <c r="AK1324" s="253" t="str">
        <f t="shared" si="246"/>
        <v/>
      </c>
      <c r="AO1324" s="253">
        <v>563</v>
      </c>
      <c r="AP1324" s="253">
        <f t="shared" si="247"/>
        <v>-2233.8401400016551</v>
      </c>
      <c r="AQ1324" s="253">
        <f t="shared" si="248"/>
        <v>6.7749351155095742E-5</v>
      </c>
      <c r="AR1324" s="253">
        <f t="shared" si="249"/>
        <v>4.0232013709354766E-2</v>
      </c>
      <c r="AS1324" s="253">
        <f>IF(OR(AR1324&lt;$T$757,AR1324&gt;$T$758),AQ1324,"")</f>
        <v>6.7749351155095742E-5</v>
      </c>
      <c r="AT1324" s="253" t="str">
        <f t="shared" si="250"/>
        <v/>
      </c>
      <c r="AU1324" s="253" t="str">
        <f t="shared" si="251"/>
        <v/>
      </c>
      <c r="AV1324" s="253">
        <f t="shared" si="252"/>
        <v>0</v>
      </c>
      <c r="AW1324" s="253">
        <f t="shared" si="253"/>
        <v>6.7749351155095742E-5</v>
      </c>
      <c r="AX1324" s="253" t="str">
        <f t="shared" si="254"/>
        <v/>
      </c>
      <c r="AZ1324" s="259"/>
      <c r="BA1324" s="259">
        <f>BA1323+$BD$753</f>
        <v>3.6352000000000384</v>
      </c>
      <c r="BB1324" s="274">
        <f t="shared" si="237"/>
        <v>0.82070470909116877</v>
      </c>
      <c r="BC1324" s="259">
        <f t="shared" si="238"/>
        <v>6.9695743074515981E-4</v>
      </c>
      <c r="BD1324" s="259" t="str">
        <f t="shared" si="235"/>
        <v/>
      </c>
      <c r="BE1324" s="254" t="str">
        <f t="shared" si="236"/>
        <v/>
      </c>
    </row>
    <row r="1325" spans="1:57" ht="20.100000000000001" customHeight="1" x14ac:dyDescent="0.25">
      <c r="A1325" s="247">
        <v>564</v>
      </c>
      <c r="B1325" s="247">
        <f>$B$755+(A1325*$B$758)</f>
        <v>-4192.1692055200028</v>
      </c>
      <c r="C1325" s="247">
        <f>_xlfn.NORM.DIST($B1325,$B$752,$B$753,0)</f>
        <v>3.6270754708683349E-5</v>
      </c>
      <c r="D1325" s="247">
        <f>_xlfn.NORM.DIST($B1325,$B$752,$B$753,1)</f>
        <v>4.0579544918886067E-2</v>
      </c>
      <c r="E1325" s="247">
        <f>IF(OR(D1325&lt;$F$757,D1325&gt;$F$758),C1325,"")</f>
        <v>3.6270754708683349E-5</v>
      </c>
      <c r="F1325" s="247" t="str">
        <f>IF(AND(D1325&gt;$F$757,D1325&lt;$F$758),C1325,"")</f>
        <v/>
      </c>
      <c r="G1325" s="247" t="str">
        <f>IF(C1325=MAX($C$761:$C$2761),C1325,"")</f>
        <v/>
      </c>
      <c r="H1325" s="247">
        <f>_xlfn.NORM.DIST(B1325,$F$753,$F$754,0)</f>
        <v>0</v>
      </c>
      <c r="I1325" s="247">
        <f>IF(H1325=MAX($H$761:$H$2761),C1325,"")</f>
        <v>3.6270754708683349E-5</v>
      </c>
      <c r="J1325" s="247" t="str">
        <f>IF(I1325=MIN($I$761:$I$2761),I1325,"")</f>
        <v/>
      </c>
      <c r="K1325" s="247"/>
      <c r="L1325" s="247"/>
      <c r="M1325" s="247"/>
      <c r="N1325" s="247"/>
      <c r="O1325" s="247">
        <v>564</v>
      </c>
      <c r="P1325" s="247">
        <f>$P$755+(O1325*$P$758)</f>
        <v>-244.30085584387984</v>
      </c>
      <c r="Q1325" s="247">
        <f>_xlfn.NORM.DIST(P1325,P$752,P$753,0)</f>
        <v>6.2240117999374253E-4</v>
      </c>
      <c r="R1325" s="247">
        <f>_xlfn.NORM.DIST(P1325,P$752,P$753,1)</f>
        <v>4.0579544918886108E-2</v>
      </c>
      <c r="S1325" s="253">
        <f>IF(OR(R1325&lt;$T$757,R1325&gt;$T$758),Q1325,"")</f>
        <v>6.2240117999374253E-4</v>
      </c>
      <c r="T1325" s="253" t="str">
        <f>IF(AND(R1325&gt;$T$757,R1325&lt;$T$758),Q1325,"")</f>
        <v/>
      </c>
      <c r="U1325" s="253" t="str">
        <f>IF(Q1325=MAX($Q$761:$Q$2761),Q1325,"")</f>
        <v/>
      </c>
      <c r="V1325" s="253">
        <f>_xlfn.NORM.DIST(P1325,$T$753,$T$754,0)</f>
        <v>1.832281421971384E-65</v>
      </c>
      <c r="W1325" s="253" t="str">
        <f>IF(V1325=MAX($V$761:$V$2761),Q1325,"")</f>
        <v/>
      </c>
      <c r="X1325" s="253" t="str">
        <f t="shared" si="239"/>
        <v/>
      </c>
      <c r="AB1325" s="253">
        <v>564</v>
      </c>
      <c r="AC1325" s="253">
        <f t="shared" si="255"/>
        <v>-378.0387589681834</v>
      </c>
      <c r="AD1325" s="253">
        <f t="shared" si="240"/>
        <v>4.0221574466524238E-4</v>
      </c>
      <c r="AE1325" s="253">
        <f t="shared" si="241"/>
        <v>4.0579544918886067E-2</v>
      </c>
      <c r="AF1325" s="253">
        <f>IF(OR(AE1325&lt;$T$757,AE1325&gt;$T$758),AD1325,"")</f>
        <v>4.0221574466524238E-4</v>
      </c>
      <c r="AG1325" s="253" t="str">
        <f t="shared" si="242"/>
        <v/>
      </c>
      <c r="AH1325" s="253" t="str">
        <f t="shared" si="243"/>
        <v/>
      </c>
      <c r="AI1325" s="253">
        <f t="shared" si="244"/>
        <v>1.8380039291693705E-3</v>
      </c>
      <c r="AJ1325" s="253" t="str">
        <f t="shared" si="245"/>
        <v/>
      </c>
      <c r="AK1325" s="253" t="str">
        <f t="shared" si="246"/>
        <v/>
      </c>
      <c r="AO1325" s="253">
        <v>564</v>
      </c>
      <c r="AP1325" s="253">
        <f t="shared" si="247"/>
        <v>-2228.7283776675554</v>
      </c>
      <c r="AQ1325" s="253">
        <f t="shared" si="248"/>
        <v>6.8224168756643672E-5</v>
      </c>
      <c r="AR1325" s="253">
        <f t="shared" si="249"/>
        <v>4.0579544918886067E-2</v>
      </c>
      <c r="AS1325" s="253">
        <f>IF(OR(AR1325&lt;$T$757,AR1325&gt;$T$758),AQ1325,"")</f>
        <v>6.8224168756643672E-5</v>
      </c>
      <c r="AT1325" s="253" t="str">
        <f t="shared" si="250"/>
        <v/>
      </c>
      <c r="AU1325" s="253" t="str">
        <f t="shared" si="251"/>
        <v/>
      </c>
      <c r="AV1325" s="253">
        <f t="shared" si="252"/>
        <v>0</v>
      </c>
      <c r="AW1325" s="253">
        <f t="shared" si="253"/>
        <v>6.8224168756643672E-5</v>
      </c>
      <c r="AX1325" s="253" t="str">
        <f t="shared" si="254"/>
        <v/>
      </c>
      <c r="AZ1325" s="259"/>
      <c r="BA1325" s="259">
        <f>BA1324+$BD$753</f>
        <v>3.6416000000000386</v>
      </c>
      <c r="BB1325" s="274">
        <f t="shared" si="237"/>
        <v>0.82000775166042361</v>
      </c>
      <c r="BC1325" s="259">
        <f t="shared" si="238"/>
        <v>6.9778986786150909E-4</v>
      </c>
      <c r="BD1325" s="259" t="str">
        <f t="shared" si="235"/>
        <v/>
      </c>
      <c r="BE1325" s="254" t="str">
        <f t="shared" si="236"/>
        <v/>
      </c>
    </row>
    <row r="1326" spans="1:57" ht="20.100000000000001" customHeight="1" x14ac:dyDescent="0.25">
      <c r="A1326" s="247">
        <v>565</v>
      </c>
      <c r="B1326" s="247">
        <f>$B$755+(A1326*$B$758)</f>
        <v>-4182.5541385348652</v>
      </c>
      <c r="C1326" s="247">
        <f>_xlfn.NORM.DIST($B1326,$B$752,$B$753,0)</f>
        <v>3.6524371903644726E-5</v>
      </c>
      <c r="D1326" s="247">
        <f>_xlfn.NORM.DIST($B1326,$B$752,$B$753,1)</f>
        <v>4.0929508978807365E-2</v>
      </c>
      <c r="E1326" s="247">
        <f>IF(OR(D1326&lt;$F$757,D1326&gt;$F$758),C1326,"")</f>
        <v>3.6524371903644726E-5</v>
      </c>
      <c r="F1326" s="247" t="str">
        <f>IF(AND(D1326&gt;$F$757,D1326&lt;$F$758),C1326,"")</f>
        <v/>
      </c>
      <c r="G1326" s="247" t="str">
        <f>IF(C1326=MAX($C$761:$C$2761),C1326,"")</f>
        <v/>
      </c>
      <c r="H1326" s="247">
        <f>_xlfn.NORM.DIST(B1326,$F$753,$F$754,0)</f>
        <v>0</v>
      </c>
      <c r="I1326" s="247">
        <f>IF(H1326=MAX($H$761:$H$2761),C1326,"")</f>
        <v>3.6524371903644726E-5</v>
      </c>
      <c r="J1326" s="247" t="str">
        <f>IF(I1326=MIN($I$761:$I$2761),I1326,"")</f>
        <v/>
      </c>
      <c r="K1326" s="247"/>
      <c r="L1326" s="247"/>
      <c r="M1326" s="247"/>
      <c r="N1326" s="247"/>
      <c r="O1326" s="247">
        <v>565</v>
      </c>
      <c r="P1326" s="247">
        <f>$P$755+(O1326*$P$758)</f>
        <v>-243.74053278001776</v>
      </c>
      <c r="Q1326" s="247">
        <f>_xlfn.NORM.DIST(P1326,P$752,P$753,0)</f>
        <v>6.2675321630173972E-4</v>
      </c>
      <c r="R1326" s="247">
        <f>_xlfn.NORM.DIST(P1326,P$752,P$753,1)</f>
        <v>4.0929508978807351E-2</v>
      </c>
      <c r="S1326" s="253">
        <f>IF(OR(R1326&lt;$T$757,R1326&gt;$T$758),Q1326,"")</f>
        <v>6.2675321630173972E-4</v>
      </c>
      <c r="T1326" s="253" t="str">
        <f>IF(AND(R1326&gt;$T$757,R1326&lt;$T$758),Q1326,"")</f>
        <v/>
      </c>
      <c r="U1326" s="253" t="str">
        <f>IF(Q1326=MAX($Q$761:$Q$2761),Q1326,"")</f>
        <v/>
      </c>
      <c r="V1326" s="253">
        <f>_xlfn.NORM.DIST(P1326,$T$753,$T$754,0)</f>
        <v>1.7123387609328078E-65</v>
      </c>
      <c r="W1326" s="253" t="str">
        <f>IF(V1326=MAX($V$761:$V$2761),Q1326,"")</f>
        <v/>
      </c>
      <c r="X1326" s="253" t="str">
        <f t="shared" si="239"/>
        <v/>
      </c>
      <c r="AB1326" s="253">
        <v>565</v>
      </c>
      <c r="AC1326" s="253">
        <f t="shared" si="255"/>
        <v>-377.17169759440316</v>
      </c>
      <c r="AD1326" s="253">
        <f t="shared" si="240"/>
        <v>4.0502817108842011E-4</v>
      </c>
      <c r="AE1326" s="253">
        <f t="shared" si="241"/>
        <v>4.0929508978807365E-2</v>
      </c>
      <c r="AF1326" s="253">
        <f>IF(OR(AE1326&lt;$T$757,AE1326&gt;$T$758),AD1326,"")</f>
        <v>4.0502817108842011E-4</v>
      </c>
      <c r="AG1326" s="253" t="str">
        <f t="shared" si="242"/>
        <v/>
      </c>
      <c r="AH1326" s="253" t="str">
        <f t="shared" si="243"/>
        <v/>
      </c>
      <c r="AI1326" s="253">
        <f t="shared" si="244"/>
        <v>1.8376113445313052E-3</v>
      </c>
      <c r="AJ1326" s="253" t="str">
        <f t="shared" si="245"/>
        <v/>
      </c>
      <c r="AK1326" s="253" t="str">
        <f t="shared" si="246"/>
        <v/>
      </c>
      <c r="AO1326" s="253">
        <v>565</v>
      </c>
      <c r="AP1326" s="253">
        <f t="shared" si="247"/>
        <v>-2223.6166153334552</v>
      </c>
      <c r="AQ1326" s="253">
        <f t="shared" si="248"/>
        <v>6.8701214863006868E-5</v>
      </c>
      <c r="AR1326" s="253">
        <f t="shared" si="249"/>
        <v>4.0929508978807365E-2</v>
      </c>
      <c r="AS1326" s="253">
        <f>IF(OR(AR1326&lt;$T$757,AR1326&gt;$T$758),AQ1326,"")</f>
        <v>6.8701214863006868E-5</v>
      </c>
      <c r="AT1326" s="253" t="str">
        <f t="shared" si="250"/>
        <v/>
      </c>
      <c r="AU1326" s="253" t="str">
        <f t="shared" si="251"/>
        <v/>
      </c>
      <c r="AV1326" s="253">
        <f t="shared" si="252"/>
        <v>0</v>
      </c>
      <c r="AW1326" s="253">
        <f t="shared" si="253"/>
        <v>6.8701214863006868E-5</v>
      </c>
      <c r="AX1326" s="253" t="str">
        <f t="shared" si="254"/>
        <v/>
      </c>
      <c r="AZ1326" s="259"/>
      <c r="BA1326" s="259">
        <f>BA1325+$BD$753</f>
        <v>3.6480000000000388</v>
      </c>
      <c r="BB1326" s="274">
        <f t="shared" si="237"/>
        <v>0.8193099617925621</v>
      </c>
      <c r="BC1326" s="259">
        <f t="shared" si="238"/>
        <v>6.9861791412073604E-4</v>
      </c>
      <c r="BD1326" s="259" t="str">
        <f t="shared" si="235"/>
        <v/>
      </c>
      <c r="BE1326" s="254" t="str">
        <f t="shared" si="236"/>
        <v/>
      </c>
    </row>
    <row r="1327" spans="1:57" ht="20.100000000000001" customHeight="1" x14ac:dyDescent="0.25">
      <c r="A1327" s="247">
        <v>566</v>
      </c>
      <c r="B1327" s="247">
        <f>$B$755+(A1327*$B$758)</f>
        <v>-4172.9390715497275</v>
      </c>
      <c r="C1327" s="247">
        <f>_xlfn.NORM.DIST($B1327,$B$752,$B$753,0)</f>
        <v>3.6779174002995126E-5</v>
      </c>
      <c r="D1327" s="247">
        <f>_xlfn.NORM.DIST($B1327,$B$752,$B$753,1)</f>
        <v>4.1281917281424364E-2</v>
      </c>
      <c r="E1327" s="247">
        <f>IF(OR(D1327&lt;$F$757,D1327&gt;$F$758),C1327,"")</f>
        <v>3.6779174002995126E-5</v>
      </c>
      <c r="F1327" s="247" t="str">
        <f>IF(AND(D1327&gt;$F$757,D1327&lt;$F$758),C1327,"")</f>
        <v/>
      </c>
      <c r="G1327" s="247" t="str">
        <f>IF(C1327=MAX($C$761:$C$2761),C1327,"")</f>
        <v/>
      </c>
      <c r="H1327" s="247">
        <f>_xlfn.NORM.DIST(B1327,$F$753,$F$754,0)</f>
        <v>0</v>
      </c>
      <c r="I1327" s="247">
        <f>IF(H1327=MAX($H$761:$H$2761),C1327,"")</f>
        <v>3.6779174002995126E-5</v>
      </c>
      <c r="J1327" s="247" t="str">
        <f>IF(I1327=MIN($I$761:$I$2761),I1327,"")</f>
        <v/>
      </c>
      <c r="K1327" s="247"/>
      <c r="L1327" s="247"/>
      <c r="M1327" s="247"/>
      <c r="N1327" s="247"/>
      <c r="O1327" s="247">
        <v>566</v>
      </c>
      <c r="P1327" s="247">
        <f>$P$755+(O1327*$P$758)</f>
        <v>-243.18020971615562</v>
      </c>
      <c r="Q1327" s="247">
        <f>_xlfn.NORM.DIST(P1327,P$752,P$753,0)</f>
        <v>6.3112558540666527E-4</v>
      </c>
      <c r="R1327" s="247">
        <f>_xlfn.NORM.DIST(P1327,P$752,P$753,1)</f>
        <v>4.1281917281424364E-2</v>
      </c>
      <c r="S1327" s="253">
        <f>IF(OR(R1327&lt;$T$757,R1327&gt;$T$758),Q1327,"")</f>
        <v>6.3112558540666527E-4</v>
      </c>
      <c r="T1327" s="253" t="str">
        <f>IF(AND(R1327&gt;$T$757,R1327&lt;$T$758),Q1327,"")</f>
        <v/>
      </c>
      <c r="U1327" s="253" t="str">
        <f>IF(Q1327=MAX($Q$761:$Q$2761),Q1327,"")</f>
        <v/>
      </c>
      <c r="V1327" s="253">
        <f>_xlfn.NORM.DIST(P1327,$T$753,$T$754,0)</f>
        <v>1.6002220421734738E-65</v>
      </c>
      <c r="W1327" s="253" t="str">
        <f>IF(V1327=MAX($V$761:$V$2761),Q1327,"")</f>
        <v/>
      </c>
      <c r="X1327" s="253" t="str">
        <f t="shared" si="239"/>
        <v/>
      </c>
      <c r="AB1327" s="253">
        <v>566</v>
      </c>
      <c r="AC1327" s="253">
        <f t="shared" si="255"/>
        <v>-376.30463622062291</v>
      </c>
      <c r="AD1327" s="253">
        <f t="shared" si="240"/>
        <v>4.0785373722167613E-4</v>
      </c>
      <c r="AE1327" s="253">
        <f t="shared" si="241"/>
        <v>4.1281917281424364E-2</v>
      </c>
      <c r="AF1327" s="253">
        <f>IF(OR(AE1327&lt;$T$757,AE1327&gt;$T$758),AD1327,"")</f>
        <v>4.0785373722167613E-4</v>
      </c>
      <c r="AG1327" s="253" t="str">
        <f t="shared" si="242"/>
        <v/>
      </c>
      <c r="AH1327" s="253" t="str">
        <f t="shared" si="243"/>
        <v/>
      </c>
      <c r="AI1327" s="253">
        <f t="shared" si="244"/>
        <v>1.8371894484802049E-3</v>
      </c>
      <c r="AJ1327" s="253" t="str">
        <f t="shared" si="245"/>
        <v/>
      </c>
      <c r="AK1327" s="253" t="str">
        <f t="shared" si="246"/>
        <v/>
      </c>
      <c r="AO1327" s="253">
        <v>566</v>
      </c>
      <c r="AP1327" s="253">
        <f t="shared" si="247"/>
        <v>-2218.5048529993555</v>
      </c>
      <c r="AQ1327" s="253">
        <f t="shared" si="248"/>
        <v>6.9180489737909472E-5</v>
      </c>
      <c r="AR1327" s="253">
        <f t="shared" si="249"/>
        <v>4.128191728142433E-2</v>
      </c>
      <c r="AS1327" s="253">
        <f>IF(OR(AR1327&lt;$T$757,AR1327&gt;$T$758),AQ1327,"")</f>
        <v>6.9180489737909472E-5</v>
      </c>
      <c r="AT1327" s="253" t="str">
        <f t="shared" si="250"/>
        <v/>
      </c>
      <c r="AU1327" s="253" t="str">
        <f t="shared" si="251"/>
        <v/>
      </c>
      <c r="AV1327" s="253">
        <f t="shared" si="252"/>
        <v>0</v>
      </c>
      <c r="AW1327" s="253">
        <f t="shared" si="253"/>
        <v>6.9180489737909472E-5</v>
      </c>
      <c r="AX1327" s="253" t="str">
        <f t="shared" si="254"/>
        <v/>
      </c>
      <c r="AZ1327" s="259"/>
      <c r="BA1327" s="259">
        <f>BA1326+$BD$753</f>
        <v>3.654400000000039</v>
      </c>
      <c r="BB1327" s="274">
        <f t="shared" si="237"/>
        <v>0.81861134387844137</v>
      </c>
      <c r="BC1327" s="259">
        <f t="shared" si="238"/>
        <v>6.9944157042367561E-4</v>
      </c>
      <c r="BD1327" s="259" t="str">
        <f t="shared" si="235"/>
        <v/>
      </c>
      <c r="BE1327" s="254" t="str">
        <f t="shared" si="236"/>
        <v/>
      </c>
    </row>
    <row r="1328" spans="1:57" ht="20.100000000000001" customHeight="1" x14ac:dyDescent="0.25">
      <c r="A1328" s="248">
        <v>567</v>
      </c>
      <c r="B1328" s="247">
        <f>$B$755+(A1328*$B$758)</f>
        <v>-4163.3240045645898</v>
      </c>
      <c r="C1328" s="247">
        <f>_xlfn.NORM.DIST($B1328,$B$752,$B$753,0)</f>
        <v>3.703516109084711E-5</v>
      </c>
      <c r="D1328" s="247">
        <f>_xlfn.NORM.DIST($B1328,$B$752,$B$753,1)</f>
        <v>4.1636781220121676E-2</v>
      </c>
      <c r="E1328" s="247">
        <f>IF(OR(D1328&lt;$F$757,D1328&gt;$F$758),C1328,"")</f>
        <v>3.703516109084711E-5</v>
      </c>
      <c r="F1328" s="247" t="str">
        <f>IF(AND(D1328&gt;$F$757,D1328&lt;$F$758),C1328,"")</f>
        <v/>
      </c>
      <c r="G1328" s="247" t="str">
        <f>IF(C1328=MAX($C$761:$C$2761),C1328,"")</f>
        <v/>
      </c>
      <c r="H1328" s="247">
        <f>_xlfn.NORM.DIST(B1328,$F$753,$F$754,0)</f>
        <v>0</v>
      </c>
      <c r="I1328" s="247">
        <f>IF(H1328=MAX($H$761:$H$2761),C1328,"")</f>
        <v>3.703516109084711E-5</v>
      </c>
      <c r="J1328" s="247" t="str">
        <f>IF(I1328=MIN($I$761:$I$2761),I1328,"")</f>
        <v/>
      </c>
      <c r="K1328" s="247"/>
      <c r="L1328" s="247"/>
      <c r="M1328" s="247"/>
      <c r="N1328" s="247"/>
      <c r="O1328" s="248">
        <v>567</v>
      </c>
      <c r="P1328" s="247">
        <f>$P$755+(O1328*$P$758)</f>
        <v>-242.61988665229353</v>
      </c>
      <c r="Q1328" s="247">
        <f>_xlfn.NORM.DIST(P1328,P$752,P$753,0)</f>
        <v>6.3551828875187805E-4</v>
      </c>
      <c r="R1328" s="247">
        <f>_xlfn.NORM.DIST(P1328,P$752,P$753,1)</f>
        <v>4.1636781220121641E-2</v>
      </c>
      <c r="S1328" s="253">
        <f>IF(OR(R1328&lt;$T$757,R1328&gt;$T$758),Q1328,"")</f>
        <v>6.3551828875187805E-4</v>
      </c>
      <c r="T1328" s="253" t="str">
        <f>IF(AND(R1328&gt;$T$757,R1328&lt;$T$758),Q1328,"")</f>
        <v/>
      </c>
      <c r="U1328" s="253" t="str">
        <f>IF(Q1328=MAX($Q$761:$Q$2761),Q1328,"")</f>
        <v/>
      </c>
      <c r="V1328" s="253">
        <f>_xlfn.NORM.DIST(P1328,$T$753,$T$754,0)</f>
        <v>1.495422326258284E-65</v>
      </c>
      <c r="W1328" s="253" t="str">
        <f>IF(V1328=MAX($V$761:$V$2761),Q1328,"")</f>
        <v/>
      </c>
      <c r="X1328" s="253" t="str">
        <f t="shared" si="239"/>
        <v/>
      </c>
      <c r="AB1328" s="259">
        <v>567</v>
      </c>
      <c r="AC1328" s="253">
        <f t="shared" si="255"/>
        <v>-375.43757484684267</v>
      </c>
      <c r="AD1328" s="253">
        <f t="shared" si="240"/>
        <v>4.1069244399775609E-4</v>
      </c>
      <c r="AE1328" s="253">
        <f t="shared" si="241"/>
        <v>4.1636781220121676E-2</v>
      </c>
      <c r="AF1328" s="253">
        <f>IF(OR(AE1328&lt;$T$757,AE1328&gt;$T$758),AD1328,"")</f>
        <v>4.1069244399775609E-4</v>
      </c>
      <c r="AG1328" s="253" t="str">
        <f t="shared" si="242"/>
        <v/>
      </c>
      <c r="AH1328" s="253" t="str">
        <f t="shared" si="243"/>
        <v/>
      </c>
      <c r="AI1328" s="253">
        <f t="shared" si="244"/>
        <v>1.8367382612446742E-3</v>
      </c>
      <c r="AJ1328" s="253" t="str">
        <f t="shared" si="245"/>
        <v/>
      </c>
      <c r="AK1328" s="253" t="str">
        <f t="shared" si="246"/>
        <v/>
      </c>
      <c r="AO1328" s="259">
        <v>567</v>
      </c>
      <c r="AP1328" s="253">
        <f t="shared" si="247"/>
        <v>-2213.3930906652558</v>
      </c>
      <c r="AQ1328" s="253">
        <f t="shared" si="248"/>
        <v>6.9661993539564716E-5</v>
      </c>
      <c r="AR1328" s="253">
        <f t="shared" si="249"/>
        <v>4.1636781220121641E-2</v>
      </c>
      <c r="AS1328" s="253">
        <f>IF(OR(AR1328&lt;$T$757,AR1328&gt;$T$758),AQ1328,"")</f>
        <v>6.9661993539564716E-5</v>
      </c>
      <c r="AT1328" s="253" t="str">
        <f t="shared" si="250"/>
        <v/>
      </c>
      <c r="AU1328" s="253" t="str">
        <f t="shared" si="251"/>
        <v/>
      </c>
      <c r="AV1328" s="253">
        <f t="shared" si="252"/>
        <v>0</v>
      </c>
      <c r="AW1328" s="253">
        <f t="shared" si="253"/>
        <v>6.9661993539564716E-5</v>
      </c>
      <c r="AX1328" s="253" t="str">
        <f t="shared" si="254"/>
        <v/>
      </c>
      <c r="AZ1328" s="259"/>
      <c r="BA1328" s="259">
        <f>BA1327+$BD$753</f>
        <v>3.6608000000000391</v>
      </c>
      <c r="BB1328" s="274">
        <f t="shared" si="237"/>
        <v>0.81791190230801769</v>
      </c>
      <c r="BC1328" s="259">
        <f t="shared" si="238"/>
        <v>7.0026083774099579E-4</v>
      </c>
      <c r="BD1328" s="259" t="str">
        <f t="shared" si="235"/>
        <v/>
      </c>
      <c r="BE1328" s="254" t="str">
        <f t="shared" si="236"/>
        <v/>
      </c>
    </row>
    <row r="1329" spans="1:57" ht="20.100000000000001" customHeight="1" x14ac:dyDescent="0.25">
      <c r="A1329" s="247">
        <v>568</v>
      </c>
      <c r="B1329" s="247">
        <f>$B$755+(A1329*$B$758)</f>
        <v>-4153.7089375794521</v>
      </c>
      <c r="C1329" s="247">
        <f>_xlfn.NORM.DIST($B1329,$B$752,$B$753,0)</f>
        <v>3.7292333194822503E-5</v>
      </c>
      <c r="D1329" s="247">
        <f>_xlfn.NORM.DIST($B1329,$B$752,$B$753,1)</f>
        <v>4.1994112188821292E-2</v>
      </c>
      <c r="E1329" s="247">
        <f>IF(OR(D1329&lt;$F$757,D1329&gt;$F$758),C1329,"")</f>
        <v>3.7292333194822503E-5</v>
      </c>
      <c r="F1329" s="247" t="str">
        <f>IF(AND(D1329&gt;$F$757,D1329&lt;$F$758),C1329,"")</f>
        <v/>
      </c>
      <c r="G1329" s="247" t="str">
        <f>IF(C1329=MAX($C$761:$C$2761),C1329,"")</f>
        <v/>
      </c>
      <c r="H1329" s="247">
        <f>_xlfn.NORM.DIST(B1329,$F$753,$F$754,0)</f>
        <v>0</v>
      </c>
      <c r="I1329" s="247">
        <f>IF(H1329=MAX($H$761:$H$2761),C1329,"")</f>
        <v>3.7292333194822503E-5</v>
      </c>
      <c r="J1329" s="247" t="str">
        <f>IF(I1329=MIN($I$761:$I$2761),I1329,"")</f>
        <v/>
      </c>
      <c r="K1329" s="247"/>
      <c r="L1329" s="247"/>
      <c r="M1329" s="247"/>
      <c r="N1329" s="247"/>
      <c r="O1329" s="247">
        <v>568</v>
      </c>
      <c r="P1329" s="247">
        <f>$P$755+(O1329*$P$758)</f>
        <v>-242.05956358843139</v>
      </c>
      <c r="Q1329" s="247">
        <f>_xlfn.NORM.DIST(P1329,P$752,P$753,0)</f>
        <v>6.3993132681136578E-4</v>
      </c>
      <c r="R1329" s="247">
        <f>_xlfn.NORM.DIST(P1329,P$752,P$753,1)</f>
        <v>4.1994112188821292E-2</v>
      </c>
      <c r="S1329" s="253">
        <f>IF(OR(R1329&lt;$T$757,R1329&gt;$T$758),Q1329,"")</f>
        <v>6.3993132681136578E-4</v>
      </c>
      <c r="T1329" s="253" t="str">
        <f>IF(AND(R1329&gt;$T$757,R1329&lt;$T$758),Q1329,"")</f>
        <v/>
      </c>
      <c r="U1329" s="253" t="str">
        <f>IF(Q1329=MAX($Q$761:$Q$2761),Q1329,"")</f>
        <v/>
      </c>
      <c r="V1329" s="253">
        <f>_xlfn.NORM.DIST(P1329,$T$753,$T$754,0)</f>
        <v>1.3974636610513906E-65</v>
      </c>
      <c r="W1329" s="253" t="str">
        <f>IF(V1329=MAX($V$761:$V$2761),Q1329,"")</f>
        <v/>
      </c>
      <c r="X1329" s="253" t="str">
        <f t="shared" si="239"/>
        <v/>
      </c>
      <c r="AB1329" s="253">
        <v>568</v>
      </c>
      <c r="AC1329" s="253">
        <f t="shared" si="255"/>
        <v>-374.57051347306242</v>
      </c>
      <c r="AD1329" s="253">
        <f t="shared" si="240"/>
        <v>4.1354429172296546E-4</v>
      </c>
      <c r="AE1329" s="253">
        <f t="shared" si="241"/>
        <v>4.1994112188821292E-2</v>
      </c>
      <c r="AF1329" s="253">
        <f>IF(OR(AE1329&lt;$T$757,AE1329&gt;$T$758),AD1329,"")</f>
        <v>4.1354429172296546E-4</v>
      </c>
      <c r="AG1329" s="253" t="str">
        <f t="shared" si="242"/>
        <v/>
      </c>
      <c r="AH1329" s="253" t="str">
        <f t="shared" si="243"/>
        <v/>
      </c>
      <c r="AI1329" s="253">
        <f t="shared" si="244"/>
        <v>1.8362578044543083E-3</v>
      </c>
      <c r="AJ1329" s="253" t="str">
        <f t="shared" si="245"/>
        <v/>
      </c>
      <c r="AK1329" s="253" t="str">
        <f t="shared" si="246"/>
        <v/>
      </c>
      <c r="AO1329" s="253">
        <v>568</v>
      </c>
      <c r="AP1329" s="253">
        <f t="shared" si="247"/>
        <v>-2208.2813283311557</v>
      </c>
      <c r="AQ1329" s="253">
        <f t="shared" si="248"/>
        <v>7.0145726319928328E-5</v>
      </c>
      <c r="AR1329" s="253">
        <f t="shared" si="249"/>
        <v>4.199411218882125E-2</v>
      </c>
      <c r="AS1329" s="253">
        <f>IF(OR(AR1329&lt;$T$757,AR1329&gt;$T$758),AQ1329,"")</f>
        <v>7.0145726319928328E-5</v>
      </c>
      <c r="AT1329" s="253" t="str">
        <f t="shared" si="250"/>
        <v/>
      </c>
      <c r="AU1329" s="253" t="str">
        <f t="shared" si="251"/>
        <v/>
      </c>
      <c r="AV1329" s="253">
        <f t="shared" si="252"/>
        <v>0</v>
      </c>
      <c r="AW1329" s="253">
        <f t="shared" si="253"/>
        <v>7.0145726319928328E-5</v>
      </c>
      <c r="AX1329" s="253" t="str">
        <f t="shared" si="254"/>
        <v/>
      </c>
      <c r="AZ1329" s="259"/>
      <c r="BA1329" s="259">
        <f>BA1328+$BD$753</f>
        <v>3.6672000000000393</v>
      </c>
      <c r="BB1329" s="274">
        <f t="shared" si="237"/>
        <v>0.8172116414702767</v>
      </c>
      <c r="BC1329" s="259">
        <f t="shared" si="238"/>
        <v>7.0107571711341965E-4</v>
      </c>
      <c r="BD1329" s="259" t="str">
        <f t="shared" si="235"/>
        <v/>
      </c>
      <c r="BE1329" s="254" t="str">
        <f t="shared" si="236"/>
        <v/>
      </c>
    </row>
    <row r="1330" spans="1:57" ht="20.100000000000001" customHeight="1" x14ac:dyDescent="0.25">
      <c r="A1330" s="247">
        <v>569</v>
      </c>
      <c r="B1330" s="247">
        <f>$B$755+(A1330*$B$758)</f>
        <v>-4144.0938705943145</v>
      </c>
      <c r="C1330" s="247">
        <f>_xlfn.NORM.DIST($B1330,$B$752,$B$753,0)</f>
        <v>3.7550690285657381E-5</v>
      </c>
      <c r="D1330" s="247">
        <f>_xlfn.NORM.DIST($B1330,$B$752,$B$753,1)</f>
        <v>4.2353921581437699E-2</v>
      </c>
      <c r="E1330" s="247">
        <f>IF(OR(D1330&lt;$F$757,D1330&gt;$F$758),C1330,"")</f>
        <v>3.7550690285657381E-5</v>
      </c>
      <c r="F1330" s="247" t="str">
        <f>IF(AND(D1330&gt;$F$757,D1330&lt;$F$758),C1330,"")</f>
        <v/>
      </c>
      <c r="G1330" s="247" t="str">
        <f>IF(C1330=MAX($C$761:$C$2761),C1330,"")</f>
        <v/>
      </c>
      <c r="H1330" s="247">
        <f>_xlfn.NORM.DIST(B1330,$F$753,$F$754,0)</f>
        <v>0</v>
      </c>
      <c r="I1330" s="247">
        <f>IF(H1330=MAX($H$761:$H$2761),C1330,"")</f>
        <v>3.7550690285657381E-5</v>
      </c>
      <c r="J1330" s="247" t="str">
        <f>IF(I1330=MIN($I$761:$I$2761),I1330,"")</f>
        <v/>
      </c>
      <c r="K1330" s="247"/>
      <c r="L1330" s="247"/>
      <c r="M1330" s="247"/>
      <c r="N1330" s="247"/>
      <c r="O1330" s="247">
        <v>569</v>
      </c>
      <c r="P1330" s="247">
        <f>$P$755+(O1330*$P$758)</f>
        <v>-241.4992405245693</v>
      </c>
      <c r="Q1330" s="247">
        <f>_xlfn.NORM.DIST(P1330,P$752,P$753,0)</f>
        <v>6.4436469908296309E-4</v>
      </c>
      <c r="R1330" s="247">
        <f>_xlfn.NORM.DIST(P1330,P$752,P$753,1)</f>
        <v>4.2353921581437699E-2</v>
      </c>
      <c r="S1330" s="253">
        <f>IF(OR(R1330&lt;$T$757,R1330&gt;$T$758),Q1330,"")</f>
        <v>6.4436469908296309E-4</v>
      </c>
      <c r="T1330" s="253" t="str">
        <f>IF(AND(R1330&gt;$T$757,R1330&lt;$T$758),Q1330,"")</f>
        <v/>
      </c>
      <c r="U1330" s="253" t="str">
        <f>IF(Q1330=MAX($Q$761:$Q$2761),Q1330,"")</f>
        <v/>
      </c>
      <c r="V1330" s="253">
        <f>_xlfn.NORM.DIST(P1330,$T$753,$T$754,0)</f>
        <v>1.3059009508174005E-65</v>
      </c>
      <c r="W1330" s="253" t="str">
        <f>IF(V1330=MAX($V$761:$V$2761),Q1330,"")</f>
        <v/>
      </c>
      <c r="X1330" s="253" t="str">
        <f t="shared" si="239"/>
        <v/>
      </c>
      <c r="AB1330" s="253">
        <v>569</v>
      </c>
      <c r="AC1330" s="253">
        <f t="shared" si="255"/>
        <v>-373.70345209928217</v>
      </c>
      <c r="AD1330" s="253">
        <f t="shared" si="240"/>
        <v>4.1640928007278936E-4</v>
      </c>
      <c r="AE1330" s="253">
        <f t="shared" si="241"/>
        <v>4.2353921581437699E-2</v>
      </c>
      <c r="AF1330" s="253">
        <f>IF(OR(AE1330&lt;$T$757,AE1330&gt;$T$758),AD1330,"")</f>
        <v>4.1640928007278936E-4</v>
      </c>
      <c r="AG1330" s="253" t="str">
        <f t="shared" si="242"/>
        <v/>
      </c>
      <c r="AH1330" s="253" t="str">
        <f t="shared" si="243"/>
        <v/>
      </c>
      <c r="AI1330" s="253">
        <f t="shared" si="244"/>
        <v>1.8357481011379662E-3</v>
      </c>
      <c r="AJ1330" s="253" t="str">
        <f t="shared" si="245"/>
        <v/>
      </c>
      <c r="AK1330" s="253" t="str">
        <f t="shared" si="246"/>
        <v/>
      </c>
      <c r="AO1330" s="253">
        <v>569</v>
      </c>
      <c r="AP1330" s="253">
        <f t="shared" si="247"/>
        <v>-2203.169565997056</v>
      </c>
      <c r="AQ1330" s="253">
        <f t="shared" si="248"/>
        <v>7.0631688023955824E-5</v>
      </c>
      <c r="AR1330" s="253">
        <f t="shared" si="249"/>
        <v>4.2353921581437685E-2</v>
      </c>
      <c r="AS1330" s="253">
        <f>IF(OR(AR1330&lt;$T$757,AR1330&gt;$T$758),AQ1330,"")</f>
        <v>7.0631688023955824E-5</v>
      </c>
      <c r="AT1330" s="253" t="str">
        <f t="shared" si="250"/>
        <v/>
      </c>
      <c r="AU1330" s="253" t="str">
        <f t="shared" si="251"/>
        <v/>
      </c>
      <c r="AV1330" s="253">
        <f t="shared" si="252"/>
        <v>0</v>
      </c>
      <c r="AW1330" s="253">
        <f t="shared" si="253"/>
        <v>7.0631688023955824E-5</v>
      </c>
      <c r="AX1330" s="253" t="str">
        <f t="shared" si="254"/>
        <v/>
      </c>
      <c r="AZ1330" s="259"/>
      <c r="BA1330" s="259">
        <f>BA1329+$BD$753</f>
        <v>3.6736000000000395</v>
      </c>
      <c r="BB1330" s="274">
        <f t="shared" si="237"/>
        <v>0.81651056575316328</v>
      </c>
      <c r="BC1330" s="259">
        <f t="shared" si="238"/>
        <v>7.0188620965039306E-4</v>
      </c>
      <c r="BD1330" s="259" t="str">
        <f t="shared" si="235"/>
        <v/>
      </c>
      <c r="BE1330" s="254" t="str">
        <f t="shared" si="236"/>
        <v/>
      </c>
    </row>
    <row r="1331" spans="1:57" ht="20.100000000000001" customHeight="1" x14ac:dyDescent="0.25">
      <c r="A1331" s="247">
        <v>570</v>
      </c>
      <c r="B1331" s="247">
        <f>$B$755+(A1331*$B$758)</f>
        <v>-4134.4788036091768</v>
      </c>
      <c r="C1331" s="247">
        <f>_xlfn.NORM.DIST($B1331,$B$752,$B$753,0)</f>
        <v>3.7810232276809046E-5</v>
      </c>
      <c r="D1331" s="247">
        <f>_xlfn.NORM.DIST($B1331,$B$752,$B$753,1)</f>
        <v>4.2716220791328911E-2</v>
      </c>
      <c r="E1331" s="247">
        <f>IF(OR(D1331&lt;$F$757,D1331&gt;$F$758),C1331,"")</f>
        <v>3.7810232276809046E-5</v>
      </c>
      <c r="F1331" s="247" t="str">
        <f>IF(AND(D1331&gt;$F$757,D1331&lt;$F$758),C1331,"")</f>
        <v/>
      </c>
      <c r="G1331" s="247" t="str">
        <f>IF(C1331=MAX($C$761:$C$2761),C1331,"")</f>
        <v/>
      </c>
      <c r="H1331" s="247">
        <f>_xlfn.NORM.DIST(B1331,$F$753,$F$754,0)</f>
        <v>0</v>
      </c>
      <c r="I1331" s="247">
        <f>IF(H1331=MAX($H$761:$H$2761),C1331,"")</f>
        <v>3.7810232276809046E-5</v>
      </c>
      <c r="J1331" s="247" t="str">
        <f>IF(I1331=MIN($I$761:$I$2761),I1331,"")</f>
        <v/>
      </c>
      <c r="K1331" s="247"/>
      <c r="L1331" s="247"/>
      <c r="M1331" s="247"/>
      <c r="N1331" s="247"/>
      <c r="O1331" s="247">
        <v>570</v>
      </c>
      <c r="P1331" s="247">
        <f>$P$755+(O1331*$P$758)</f>
        <v>-240.93891746070722</v>
      </c>
      <c r="Q1331" s="247">
        <f>_xlfn.NORM.DIST(P1331,P$752,P$753,0)</f>
        <v>6.4881840408160868E-4</v>
      </c>
      <c r="R1331" s="247">
        <f>_xlfn.NORM.DIST(P1331,P$752,P$753,1)</f>
        <v>4.2716220791328911E-2</v>
      </c>
      <c r="S1331" s="253">
        <f>IF(OR(R1331&lt;$T$757,R1331&gt;$T$758),Q1331,"")</f>
        <v>6.4881840408160868E-4</v>
      </c>
      <c r="T1331" s="253" t="str">
        <f>IF(AND(R1331&gt;$T$757,R1331&lt;$T$758),Q1331,"")</f>
        <v/>
      </c>
      <c r="U1331" s="253" t="str">
        <f>IF(Q1331=MAX($Q$761:$Q$2761),Q1331,"")</f>
        <v/>
      </c>
      <c r="V1331" s="253">
        <f>_xlfn.NORM.DIST(P1331,$T$753,$T$754,0)</f>
        <v>1.2203179625038502E-65</v>
      </c>
      <c r="W1331" s="253" t="str">
        <f>IF(V1331=MAX($V$761:$V$2761),Q1331,"")</f>
        <v/>
      </c>
      <c r="X1331" s="253" t="str">
        <f t="shared" si="239"/>
        <v/>
      </c>
      <c r="AB1331" s="253">
        <v>570</v>
      </c>
      <c r="AC1331" s="253">
        <f t="shared" si="255"/>
        <v>-372.83639072550199</v>
      </c>
      <c r="AD1331" s="253">
        <f t="shared" si="240"/>
        <v>4.1928740808753307E-4</v>
      </c>
      <c r="AE1331" s="253">
        <f t="shared" si="241"/>
        <v>4.2716220791328911E-2</v>
      </c>
      <c r="AF1331" s="253">
        <f>IF(OR(AE1331&lt;$T$757,AE1331&gt;$T$758),AD1331,"")</f>
        <v>4.1928740808753307E-4</v>
      </c>
      <c r="AG1331" s="253" t="str">
        <f t="shared" si="242"/>
        <v/>
      </c>
      <c r="AH1331" s="253" t="str">
        <f t="shared" si="243"/>
        <v/>
      </c>
      <c r="AI1331" s="253">
        <f t="shared" si="244"/>
        <v>1.8352091757219285E-3</v>
      </c>
      <c r="AJ1331" s="253" t="str">
        <f t="shared" si="245"/>
        <v/>
      </c>
      <c r="AK1331" s="253" t="str">
        <f t="shared" si="246"/>
        <v/>
      </c>
      <c r="AO1331" s="253">
        <v>570</v>
      </c>
      <c r="AP1331" s="253">
        <f t="shared" si="247"/>
        <v>-2198.0578036629558</v>
      </c>
      <c r="AQ1331" s="253">
        <f t="shared" si="248"/>
        <v>7.1119878488863015E-5</v>
      </c>
      <c r="AR1331" s="253">
        <f t="shared" si="249"/>
        <v>4.2716220791328911E-2</v>
      </c>
      <c r="AS1331" s="253">
        <f>IF(OR(AR1331&lt;$T$757,AR1331&gt;$T$758),AQ1331,"")</f>
        <v>7.1119878488863015E-5</v>
      </c>
      <c r="AT1331" s="253" t="str">
        <f t="shared" si="250"/>
        <v/>
      </c>
      <c r="AU1331" s="253" t="str">
        <f t="shared" si="251"/>
        <v/>
      </c>
      <c r="AV1331" s="253">
        <f t="shared" si="252"/>
        <v>0</v>
      </c>
      <c r="AW1331" s="253">
        <f t="shared" si="253"/>
        <v>7.1119878488863015E-5</v>
      </c>
      <c r="AX1331" s="253" t="str">
        <f t="shared" si="254"/>
        <v/>
      </c>
      <c r="AZ1331" s="259"/>
      <c r="BA1331" s="259">
        <f>BA1330+$BD$753</f>
        <v>3.6800000000000397</v>
      </c>
      <c r="BB1331" s="274">
        <f t="shared" si="237"/>
        <v>0.81580867954351288</v>
      </c>
      <c r="BC1331" s="259">
        <f t="shared" si="238"/>
        <v>7.0269231652964059E-4</v>
      </c>
      <c r="BD1331" s="259" t="str">
        <f t="shared" si="235"/>
        <v/>
      </c>
      <c r="BE1331" s="254" t="str">
        <f t="shared" si="236"/>
        <v/>
      </c>
    </row>
    <row r="1332" spans="1:57" ht="20.100000000000001" customHeight="1" x14ac:dyDescent="0.25">
      <c r="A1332" s="247">
        <v>571</v>
      </c>
      <c r="B1332" s="247">
        <f>$B$755+(A1332*$B$758)</f>
        <v>-4124.8637366240391</v>
      </c>
      <c r="C1332" s="247">
        <f>_xlfn.NORM.DIST($B1332,$B$752,$B$753,0)</f>
        <v>3.807095902406465E-5</v>
      </c>
      <c r="D1332" s="247">
        <f>_xlfn.NORM.DIST($B1332,$B$752,$B$753,1)</f>
        <v>4.3081021210743933E-2</v>
      </c>
      <c r="E1332" s="247">
        <f>IF(OR(D1332&lt;$F$757,D1332&gt;$F$758),C1332,"")</f>
        <v>3.807095902406465E-5</v>
      </c>
      <c r="F1332" s="247" t="str">
        <f>IF(AND(D1332&gt;$F$757,D1332&lt;$F$758),C1332,"")</f>
        <v/>
      </c>
      <c r="G1332" s="247" t="str">
        <f>IF(C1332=MAX($C$761:$C$2761),C1332,"")</f>
        <v/>
      </c>
      <c r="H1332" s="247">
        <f>_xlfn.NORM.DIST(B1332,$F$753,$F$754,0)</f>
        <v>0</v>
      </c>
      <c r="I1332" s="247">
        <f>IF(H1332=MAX($H$761:$H$2761),C1332,"")</f>
        <v>3.807095902406465E-5</v>
      </c>
      <c r="J1332" s="247" t="str">
        <f>IF(I1332=MIN($I$761:$I$2761),I1332,"")</f>
        <v/>
      </c>
      <c r="K1332" s="247"/>
      <c r="L1332" s="247"/>
      <c r="M1332" s="247"/>
      <c r="N1332" s="247"/>
      <c r="O1332" s="247">
        <v>571</v>
      </c>
      <c r="P1332" s="247">
        <f>$P$755+(O1332*$P$758)</f>
        <v>-240.37859439684507</v>
      </c>
      <c r="Q1332" s="247">
        <f>_xlfn.NORM.DIST(P1332,P$752,P$753,0)</f>
        <v>6.5329243933263091E-4</v>
      </c>
      <c r="R1332" s="247">
        <f>_xlfn.NORM.DIST(P1332,P$752,P$753,1)</f>
        <v>4.3081021210743933E-2</v>
      </c>
      <c r="S1332" s="253">
        <f>IF(OR(R1332&lt;$T$757,R1332&gt;$T$758),Q1332,"")</f>
        <v>6.5329243933263091E-4</v>
      </c>
      <c r="T1332" s="253" t="str">
        <f>IF(AND(R1332&gt;$T$757,R1332&lt;$T$758),Q1332,"")</f>
        <v/>
      </c>
      <c r="U1332" s="253" t="str">
        <f>IF(Q1332=MAX($Q$761:$Q$2761),Q1332,"")</f>
        <v/>
      </c>
      <c r="V1332" s="253">
        <f>_xlfn.NORM.DIST(P1332,$T$753,$T$754,0)</f>
        <v>1.1403254604058305E-65</v>
      </c>
      <c r="W1332" s="253" t="str">
        <f>IF(V1332=MAX($V$761:$V$2761),Q1332,"")</f>
        <v/>
      </c>
      <c r="X1332" s="253" t="str">
        <f t="shared" si="239"/>
        <v/>
      </c>
      <c r="AB1332" s="253">
        <v>571</v>
      </c>
      <c r="AC1332" s="253">
        <f t="shared" si="255"/>
        <v>-371.96932935172174</v>
      </c>
      <c r="AD1332" s="253">
        <f t="shared" si="240"/>
        <v>4.221786741679837E-4</v>
      </c>
      <c r="AE1332" s="253">
        <f t="shared" si="241"/>
        <v>4.3081021210743912E-2</v>
      </c>
      <c r="AF1332" s="253">
        <f>IF(OR(AE1332&lt;$T$757,AE1332&gt;$T$758),AD1332,"")</f>
        <v>4.221786741679837E-4</v>
      </c>
      <c r="AG1332" s="253" t="str">
        <f t="shared" si="242"/>
        <v/>
      </c>
      <c r="AH1332" s="253" t="str">
        <f t="shared" si="243"/>
        <v/>
      </c>
      <c r="AI1332" s="253">
        <f t="shared" si="244"/>
        <v>1.8346410540279476E-3</v>
      </c>
      <c r="AJ1332" s="253" t="str">
        <f t="shared" si="245"/>
        <v/>
      </c>
      <c r="AK1332" s="253" t="str">
        <f t="shared" si="246"/>
        <v/>
      </c>
      <c r="AO1332" s="253">
        <v>571</v>
      </c>
      <c r="AP1332" s="253">
        <f t="shared" si="247"/>
        <v>-2192.9460413288562</v>
      </c>
      <c r="AQ1332" s="253">
        <f t="shared" si="248"/>
        <v>7.1610297443389974E-5</v>
      </c>
      <c r="AR1332" s="253">
        <f t="shared" si="249"/>
        <v>4.3081021210743912E-2</v>
      </c>
      <c r="AS1332" s="253">
        <f>IF(OR(AR1332&lt;$T$757,AR1332&gt;$T$758),AQ1332,"")</f>
        <v>7.1610297443389974E-5</v>
      </c>
      <c r="AT1332" s="253" t="str">
        <f t="shared" si="250"/>
        <v/>
      </c>
      <c r="AU1332" s="253" t="str">
        <f t="shared" si="251"/>
        <v/>
      </c>
      <c r="AV1332" s="253">
        <f t="shared" si="252"/>
        <v>0</v>
      </c>
      <c r="AW1332" s="253">
        <f t="shared" si="253"/>
        <v>7.1610297443389974E-5</v>
      </c>
      <c r="AX1332" s="253" t="str">
        <f t="shared" si="254"/>
        <v/>
      </c>
      <c r="AZ1332" s="259"/>
      <c r="BA1332" s="259">
        <f>BA1331+$BD$753</f>
        <v>3.6864000000000399</v>
      </c>
      <c r="BB1332" s="274">
        <f t="shared" si="237"/>
        <v>0.81510598722698324</v>
      </c>
      <c r="BC1332" s="259">
        <f t="shared" si="238"/>
        <v>7.034940389988309E-4</v>
      </c>
      <c r="BD1332" s="259" t="str">
        <f t="shared" ref="BD1332:BD1395" si="256">IF(BB1332&lt;(1-$AZ$760),BC1332,"")</f>
        <v/>
      </c>
      <c r="BE1332" s="254" t="str">
        <f t="shared" ref="BE1332:BE1395" si="257">IF(BB1332&lt;(1-$AZ$766),BC1332,"")</f>
        <v/>
      </c>
    </row>
    <row r="1333" spans="1:57" ht="20.100000000000001" customHeight="1" x14ac:dyDescent="0.25">
      <c r="A1333" s="247">
        <v>572</v>
      </c>
      <c r="B1333" s="247">
        <f>$B$755+(A1333*$B$758)</f>
        <v>-4115.2486696389024</v>
      </c>
      <c r="C1333" s="247">
        <f>_xlfn.NORM.DIST($B1333,$B$752,$B$753,0)</f>
        <v>3.8332870325151904E-5</v>
      </c>
      <c r="D1333" s="247">
        <f>_xlfn.NORM.DIST($B1333,$B$752,$B$753,1)</f>
        <v>4.3448334230266221E-2</v>
      </c>
      <c r="E1333" s="247">
        <f>IF(OR(D1333&lt;$F$757,D1333&gt;$F$758),C1333,"")</f>
        <v>3.8332870325151904E-5</v>
      </c>
      <c r="F1333" s="247" t="str">
        <f>IF(AND(D1333&gt;$F$757,D1333&lt;$F$758),C1333,"")</f>
        <v/>
      </c>
      <c r="G1333" s="247" t="str">
        <f>IF(C1333=MAX($C$761:$C$2761),C1333,"")</f>
        <v/>
      </c>
      <c r="H1333" s="247">
        <f>_xlfn.NORM.DIST(B1333,$F$753,$F$754,0)</f>
        <v>0</v>
      </c>
      <c r="I1333" s="247">
        <f>IF(H1333=MAX($H$761:$H$2761),C1333,"")</f>
        <v>3.8332870325151904E-5</v>
      </c>
      <c r="J1333" s="247" t="str">
        <f>IF(I1333=MIN($I$761:$I$2761),I1333,"")</f>
        <v/>
      </c>
      <c r="K1333" s="247"/>
      <c r="L1333" s="247"/>
      <c r="M1333" s="247"/>
      <c r="N1333" s="247"/>
      <c r="O1333" s="247">
        <v>572</v>
      </c>
      <c r="P1333" s="247">
        <f>$P$755+(O1333*$P$758)</f>
        <v>-239.81827133298299</v>
      </c>
      <c r="Q1333" s="247">
        <f>_xlfn.NORM.DIST(P1333,P$752,P$753,0)</f>
        <v>6.5778680136506442E-4</v>
      </c>
      <c r="R1333" s="247">
        <f>_xlfn.NORM.DIST(P1333,P$752,P$753,1)</f>
        <v>4.344833423026627E-2</v>
      </c>
      <c r="S1333" s="253">
        <f>IF(OR(R1333&lt;$T$757,R1333&gt;$T$758),Q1333,"")</f>
        <v>6.5778680136506442E-4</v>
      </c>
      <c r="T1333" s="253" t="str">
        <f>IF(AND(R1333&gt;$T$757,R1333&lt;$T$758),Q1333,"")</f>
        <v/>
      </c>
      <c r="U1333" s="253" t="str">
        <f>IF(Q1333=MAX($Q$761:$Q$2761),Q1333,"")</f>
        <v/>
      </c>
      <c r="V1333" s="253">
        <f>_xlfn.NORM.DIST(P1333,$T$753,$T$754,0)</f>
        <v>1.065559460973351E-65</v>
      </c>
      <c r="W1333" s="253" t="str">
        <f>IF(V1333=MAX($V$761:$V$2761),Q1333,"")</f>
        <v/>
      </c>
      <c r="X1333" s="253" t="str">
        <f t="shared" si="239"/>
        <v/>
      </c>
      <c r="AB1333" s="253">
        <v>572</v>
      </c>
      <c r="AC1333" s="253">
        <f t="shared" si="255"/>
        <v>-371.10226797794149</v>
      </c>
      <c r="AD1333" s="253">
        <f t="shared" si="240"/>
        <v>4.2508307607109174E-4</v>
      </c>
      <c r="AE1333" s="253">
        <f t="shared" si="241"/>
        <v>4.344833423026627E-2</v>
      </c>
      <c r="AF1333" s="253">
        <f>IF(OR(AE1333&lt;$T$757,AE1333&gt;$T$758),AD1333,"")</f>
        <v>4.2508307607109174E-4</v>
      </c>
      <c r="AG1333" s="253" t="str">
        <f t="shared" si="242"/>
        <v/>
      </c>
      <c r="AH1333" s="253" t="str">
        <f t="shared" si="243"/>
        <v/>
      </c>
      <c r="AI1333" s="253">
        <f t="shared" si="244"/>
        <v>1.834043763271187E-3</v>
      </c>
      <c r="AJ1333" s="253" t="str">
        <f t="shared" si="245"/>
        <v/>
      </c>
      <c r="AK1333" s="253" t="str">
        <f t="shared" si="246"/>
        <v/>
      </c>
      <c r="AO1333" s="253">
        <v>572</v>
      </c>
      <c r="AP1333" s="253">
        <f t="shared" si="247"/>
        <v>-2187.834278994756</v>
      </c>
      <c r="AQ1333" s="253">
        <f t="shared" si="248"/>
        <v>7.2102944507068919E-5</v>
      </c>
      <c r="AR1333" s="253">
        <f t="shared" si="249"/>
        <v>4.344833423026627E-2</v>
      </c>
      <c r="AS1333" s="253">
        <f>IF(OR(AR1333&lt;$T$757,AR1333&gt;$T$758),AQ1333,"")</f>
        <v>7.2102944507068919E-5</v>
      </c>
      <c r="AT1333" s="253" t="str">
        <f t="shared" si="250"/>
        <v/>
      </c>
      <c r="AU1333" s="253" t="str">
        <f t="shared" si="251"/>
        <v/>
      </c>
      <c r="AV1333" s="253">
        <f t="shared" si="252"/>
        <v>0</v>
      </c>
      <c r="AW1333" s="253">
        <f t="shared" si="253"/>
        <v>7.2102944507068919E-5</v>
      </c>
      <c r="AX1333" s="253" t="str">
        <f t="shared" si="254"/>
        <v/>
      </c>
      <c r="AZ1333" s="259"/>
      <c r="BA1333" s="259">
        <f>BA1332+$BD$753</f>
        <v>3.6928000000000401</v>
      </c>
      <c r="BB1333" s="274">
        <f t="shared" ref="BB1333:BB1396" si="258">_xlfn.CHISQ.DIST.RT(BA1333,7)</f>
        <v>0.81440249318798441</v>
      </c>
      <c r="BC1333" s="259">
        <f t="shared" ref="BC1333:BC1396" si="259">BB1333-BB1334</f>
        <v>7.0429137837180189E-4</v>
      </c>
      <c r="BD1333" s="259" t="str">
        <f t="shared" si="256"/>
        <v/>
      </c>
      <c r="BE1333" s="254" t="str">
        <f t="shared" si="257"/>
        <v/>
      </c>
    </row>
    <row r="1334" spans="1:57" ht="20.100000000000001" customHeight="1" x14ac:dyDescent="0.25">
      <c r="A1334" s="248">
        <v>573</v>
      </c>
      <c r="B1334" s="247">
        <f>$B$755+(A1334*$B$758)</f>
        <v>-4105.6336026537647</v>
      </c>
      <c r="C1334" s="247">
        <f>_xlfn.NORM.DIST($B1334,$B$752,$B$753,0)</f>
        <v>3.8595965919351819E-5</v>
      </c>
      <c r="D1334" s="247">
        <f>_xlfn.NORM.DIST($B1334,$B$752,$B$753,1)</f>
        <v>4.3818171238253927E-2</v>
      </c>
      <c r="E1334" s="247">
        <f>IF(OR(D1334&lt;$F$757,D1334&gt;$F$758),C1334,"")</f>
        <v>3.8595965919351819E-5</v>
      </c>
      <c r="F1334" s="247" t="str">
        <f>IF(AND(D1334&gt;$F$757,D1334&lt;$F$758),C1334,"")</f>
        <v/>
      </c>
      <c r="G1334" s="247" t="str">
        <f>IF(C1334=MAX($C$761:$C$2761),C1334,"")</f>
        <v/>
      </c>
      <c r="H1334" s="247">
        <f>_xlfn.NORM.DIST(B1334,$F$753,$F$754,0)</f>
        <v>0</v>
      </c>
      <c r="I1334" s="247">
        <f>IF(H1334=MAX($H$761:$H$2761),C1334,"")</f>
        <v>3.8595965919351819E-5</v>
      </c>
      <c r="J1334" s="247" t="str">
        <f>IF(I1334=MIN($I$761:$I$2761),I1334,"")</f>
        <v/>
      </c>
      <c r="K1334" s="247"/>
      <c r="L1334" s="247"/>
      <c r="M1334" s="247"/>
      <c r="N1334" s="247"/>
      <c r="O1334" s="248">
        <v>573</v>
      </c>
      <c r="P1334" s="247">
        <f>$P$755+(O1334*$P$758)</f>
        <v>-239.25794826912085</v>
      </c>
      <c r="Q1334" s="247">
        <f>_xlfn.NORM.DIST(P1334,P$752,P$753,0)</f>
        <v>6.6230148570500672E-4</v>
      </c>
      <c r="R1334" s="247">
        <f>_xlfn.NORM.DIST(P1334,P$752,P$753,1)</f>
        <v>4.3818171238253947E-2</v>
      </c>
      <c r="S1334" s="253">
        <f>IF(OR(R1334&lt;$T$757,R1334&gt;$T$758),Q1334,"")</f>
        <v>6.6230148570500672E-4</v>
      </c>
      <c r="T1334" s="253" t="str">
        <f>IF(AND(R1334&gt;$T$757,R1334&lt;$T$758),Q1334,"")</f>
        <v/>
      </c>
      <c r="U1334" s="253" t="str">
        <f>IF(Q1334=MAX($Q$761:$Q$2761),Q1334,"")</f>
        <v/>
      </c>
      <c r="V1334" s="253">
        <f>_xlfn.NORM.DIST(P1334,$T$753,$T$754,0)</f>
        <v>9.9567960005004296E-66</v>
      </c>
      <c r="W1334" s="253" t="str">
        <f>IF(V1334=MAX($V$761:$V$2761),Q1334,"")</f>
        <v/>
      </c>
      <c r="X1334" s="253" t="str">
        <f t="shared" si="239"/>
        <v/>
      </c>
      <c r="AB1334" s="259">
        <v>573</v>
      </c>
      <c r="AC1334" s="253">
        <f t="shared" si="255"/>
        <v>-370.23520660416125</v>
      </c>
      <c r="AD1334" s="253">
        <f t="shared" si="240"/>
        <v>4.2800061090567657E-4</v>
      </c>
      <c r="AE1334" s="253">
        <f t="shared" si="241"/>
        <v>4.3818171238253947E-2</v>
      </c>
      <c r="AF1334" s="253">
        <f>IF(OR(AE1334&lt;$T$757,AE1334&gt;$T$758),AD1334,"")</f>
        <v>4.2800061090567657E-4</v>
      </c>
      <c r="AG1334" s="253" t="str">
        <f t="shared" si="242"/>
        <v/>
      </c>
      <c r="AH1334" s="253" t="str">
        <f t="shared" si="243"/>
        <v/>
      </c>
      <c r="AI1334" s="253">
        <f t="shared" si="244"/>
        <v>1.8334173320580464E-3</v>
      </c>
      <c r="AJ1334" s="253" t="str">
        <f t="shared" si="245"/>
        <v/>
      </c>
      <c r="AK1334" s="253" t="str">
        <f t="shared" si="246"/>
        <v/>
      </c>
      <c r="AO1334" s="259">
        <v>573</v>
      </c>
      <c r="AP1334" s="253">
        <f t="shared" si="247"/>
        <v>-2182.7225166606563</v>
      </c>
      <c r="AQ1334" s="253">
        <f t="shared" si="248"/>
        <v>7.2597819189495233E-5</v>
      </c>
      <c r="AR1334" s="253">
        <f t="shared" si="249"/>
        <v>4.3818171238253927E-2</v>
      </c>
      <c r="AS1334" s="253">
        <f>IF(OR(AR1334&lt;$T$757,AR1334&gt;$T$758),AQ1334,"")</f>
        <v>7.2597819189495233E-5</v>
      </c>
      <c r="AT1334" s="253" t="str">
        <f t="shared" si="250"/>
        <v/>
      </c>
      <c r="AU1334" s="253" t="str">
        <f t="shared" si="251"/>
        <v/>
      </c>
      <c r="AV1334" s="253">
        <f t="shared" si="252"/>
        <v>0</v>
      </c>
      <c r="AW1334" s="253">
        <f t="shared" si="253"/>
        <v>7.2597819189495233E-5</v>
      </c>
      <c r="AX1334" s="253" t="str">
        <f t="shared" si="254"/>
        <v/>
      </c>
      <c r="AZ1334" s="259"/>
      <c r="BA1334" s="259">
        <f>BA1333+$BD$753</f>
        <v>3.6992000000000402</v>
      </c>
      <c r="BB1334" s="274">
        <f t="shared" si="258"/>
        <v>0.81369820180961261</v>
      </c>
      <c r="BC1334" s="259">
        <f t="shared" si="259"/>
        <v>7.0508433603100329E-4</v>
      </c>
      <c r="BD1334" s="259" t="str">
        <f t="shared" si="256"/>
        <v/>
      </c>
      <c r="BE1334" s="254" t="str">
        <f t="shared" si="257"/>
        <v/>
      </c>
    </row>
    <row r="1335" spans="1:57" ht="20.100000000000001" customHeight="1" x14ac:dyDescent="0.25">
      <c r="A1335" s="247">
        <v>574</v>
      </c>
      <c r="B1335" s="247">
        <f>$B$755+(A1335*$B$758)</f>
        <v>-4096.018535668627</v>
      </c>
      <c r="C1335" s="247">
        <f>_xlfn.NORM.DIST($B1335,$B$752,$B$753,0)</f>
        <v>3.8860245487113118E-5</v>
      </c>
      <c r="D1335" s="247">
        <f>_xlfn.NORM.DIST($B1335,$B$752,$B$753,1)</f>
        <v>4.4190543620275607E-2</v>
      </c>
      <c r="E1335" s="247">
        <f>IF(OR(D1335&lt;$F$757,D1335&gt;$F$758),C1335,"")</f>
        <v>3.8860245487113118E-5</v>
      </c>
      <c r="F1335" s="247" t="str">
        <f>IF(AND(D1335&gt;$F$757,D1335&lt;$F$758),C1335,"")</f>
        <v/>
      </c>
      <c r="G1335" s="247" t="str">
        <f>IF(C1335=MAX($C$761:$C$2761),C1335,"")</f>
        <v/>
      </c>
      <c r="H1335" s="247">
        <f>_xlfn.NORM.DIST(B1335,$F$753,$F$754,0)</f>
        <v>0</v>
      </c>
      <c r="I1335" s="247">
        <f>IF(H1335=MAX($H$761:$H$2761),C1335,"")</f>
        <v>3.8860245487113118E-5</v>
      </c>
      <c r="J1335" s="247" t="str">
        <f>IF(I1335=MIN($I$761:$I$2761),I1335,"")</f>
        <v/>
      </c>
      <c r="K1335" s="247"/>
      <c r="L1335" s="247"/>
      <c r="M1335" s="247"/>
      <c r="N1335" s="247"/>
      <c r="O1335" s="247">
        <v>574</v>
      </c>
      <c r="P1335" s="247">
        <f>$P$755+(O1335*$P$758)</f>
        <v>-238.69762520525876</v>
      </c>
      <c r="Q1335" s="247">
        <f>_xlfn.NORM.DIST(P1335,P$752,P$753,0)</f>
        <v>6.668364868690019E-4</v>
      </c>
      <c r="R1335" s="247">
        <f>_xlfn.NORM.DIST(P1335,P$752,P$753,1)</f>
        <v>4.4190543620275607E-2</v>
      </c>
      <c r="S1335" s="253">
        <f>IF(OR(R1335&lt;$T$757,R1335&gt;$T$758),Q1335,"")</f>
        <v>6.668364868690019E-4</v>
      </c>
      <c r="T1335" s="253" t="str">
        <f>IF(AND(R1335&gt;$T$757,R1335&lt;$T$758),Q1335,"")</f>
        <v/>
      </c>
      <c r="U1335" s="253" t="str">
        <f>IF(Q1335=MAX($Q$761:$Q$2761),Q1335,"")</f>
        <v/>
      </c>
      <c r="V1335" s="253">
        <f>_xlfn.NORM.DIST(P1335,$T$753,$T$754,0)</f>
        <v>9.303676053246579E-66</v>
      </c>
      <c r="W1335" s="253" t="str">
        <f>IF(V1335=MAX($V$761:$V$2761),Q1335,"")</f>
        <v/>
      </c>
      <c r="X1335" s="253" t="str">
        <f t="shared" si="239"/>
        <v/>
      </c>
      <c r="AB1335" s="253">
        <v>574</v>
      </c>
      <c r="AC1335" s="253">
        <f t="shared" si="255"/>
        <v>-369.368145230381</v>
      </c>
      <c r="AD1335" s="253">
        <f t="shared" si="240"/>
        <v>4.3093127512815188E-4</v>
      </c>
      <c r="AE1335" s="253">
        <f t="shared" si="241"/>
        <v>4.4190543620275628E-2</v>
      </c>
      <c r="AF1335" s="253">
        <f>IF(OR(AE1335&lt;$T$757,AE1335&gt;$T$758),AD1335,"")</f>
        <v>4.3093127512815188E-4</v>
      </c>
      <c r="AG1335" s="253" t="str">
        <f t="shared" si="242"/>
        <v/>
      </c>
      <c r="AH1335" s="253" t="str">
        <f t="shared" si="243"/>
        <v/>
      </c>
      <c r="AI1335" s="253">
        <f t="shared" si="244"/>
        <v>1.8327617903838795E-3</v>
      </c>
      <c r="AJ1335" s="253" t="str">
        <f t="shared" si="245"/>
        <v/>
      </c>
      <c r="AK1335" s="253" t="str">
        <f t="shared" si="246"/>
        <v/>
      </c>
      <c r="AO1335" s="253">
        <v>574</v>
      </c>
      <c r="AP1335" s="253">
        <f t="shared" si="247"/>
        <v>-2177.6107543265562</v>
      </c>
      <c r="AQ1335" s="253">
        <f t="shared" si="248"/>
        <v>7.3094920889603073E-5</v>
      </c>
      <c r="AR1335" s="253">
        <f t="shared" si="249"/>
        <v>4.4190543620275628E-2</v>
      </c>
      <c r="AS1335" s="253">
        <f>IF(OR(AR1335&lt;$T$757,AR1335&gt;$T$758),AQ1335,"")</f>
        <v>7.3094920889603073E-5</v>
      </c>
      <c r="AT1335" s="253" t="str">
        <f t="shared" si="250"/>
        <v/>
      </c>
      <c r="AU1335" s="253" t="str">
        <f t="shared" si="251"/>
        <v/>
      </c>
      <c r="AV1335" s="253">
        <f t="shared" si="252"/>
        <v>0</v>
      </c>
      <c r="AW1335" s="253">
        <f t="shared" si="253"/>
        <v>7.3094920889603073E-5</v>
      </c>
      <c r="AX1335" s="253" t="str">
        <f t="shared" si="254"/>
        <v/>
      </c>
      <c r="AZ1335" s="259"/>
      <c r="BA1335" s="259">
        <f>BA1334+$BD$753</f>
        <v>3.7056000000000404</v>
      </c>
      <c r="BB1335" s="274">
        <f t="shared" si="258"/>
        <v>0.81299311747358161</v>
      </c>
      <c r="BC1335" s="259">
        <f t="shared" si="259"/>
        <v>7.0587291342572023E-4</v>
      </c>
      <c r="BD1335" s="259" t="str">
        <f t="shared" si="256"/>
        <v/>
      </c>
      <c r="BE1335" s="254" t="str">
        <f t="shared" si="257"/>
        <v/>
      </c>
    </row>
    <row r="1336" spans="1:57" ht="20.100000000000001" customHeight="1" x14ac:dyDescent="0.25">
      <c r="A1336" s="247">
        <v>575</v>
      </c>
      <c r="B1336" s="247">
        <f>$B$755+(A1336*$B$758)</f>
        <v>-4086.4034686834893</v>
      </c>
      <c r="C1336" s="247">
        <f>_xlfn.NORM.DIST($B1336,$B$752,$B$753,0)</f>
        <v>3.9125708649669187E-5</v>
      </c>
      <c r="D1336" s="247">
        <f>_xlfn.NORM.DIST($B1336,$B$752,$B$753,1)</f>
        <v>4.4565462758542999E-2</v>
      </c>
      <c r="E1336" s="247">
        <f>IF(OR(D1336&lt;$F$757,D1336&gt;$F$758),C1336,"")</f>
        <v>3.9125708649669187E-5</v>
      </c>
      <c r="F1336" s="247" t="str">
        <f>IF(AND(D1336&gt;$F$757,D1336&lt;$F$758),C1336,"")</f>
        <v/>
      </c>
      <c r="G1336" s="247" t="str">
        <f>IF(C1336=MAX($C$761:$C$2761),C1336,"")</f>
        <v/>
      </c>
      <c r="H1336" s="247">
        <f>_xlfn.NORM.DIST(B1336,$F$753,$F$754,0)</f>
        <v>0</v>
      </c>
      <c r="I1336" s="247">
        <f>IF(H1336=MAX($H$761:$H$2761),C1336,"")</f>
        <v>3.9125708649669187E-5</v>
      </c>
      <c r="J1336" s="247" t="str">
        <f>IF(I1336=MIN($I$761:$I$2761),I1336,"")</f>
        <v/>
      </c>
      <c r="K1336" s="247"/>
      <c r="L1336" s="247"/>
      <c r="M1336" s="247"/>
      <c r="N1336" s="247"/>
      <c r="O1336" s="247">
        <v>575</v>
      </c>
      <c r="P1336" s="247">
        <f>$P$755+(O1336*$P$758)</f>
        <v>-238.13730214139662</v>
      </c>
      <c r="Q1336" s="247">
        <f>_xlfn.NORM.DIST(P1336,P$752,P$753,0)</f>
        <v>6.7139179835746718E-4</v>
      </c>
      <c r="R1336" s="247">
        <f>_xlfn.NORM.DIST(P1336,P$752,P$753,1)</f>
        <v>4.4565462758543041E-2</v>
      </c>
      <c r="S1336" s="253">
        <f>IF(OR(R1336&lt;$T$757,R1336&gt;$T$758),Q1336,"")</f>
        <v>6.7139179835746718E-4</v>
      </c>
      <c r="T1336" s="253" t="str">
        <f>IF(AND(R1336&gt;$T$757,R1336&lt;$T$758),Q1336,"")</f>
        <v/>
      </c>
      <c r="U1336" s="253" t="str">
        <f>IF(Q1336=MAX($Q$761:$Q$2761),Q1336,"")</f>
        <v/>
      </c>
      <c r="V1336" s="253">
        <f>_xlfn.NORM.DIST(P1336,$T$753,$T$754,0)</f>
        <v>8.6932586723956444E-66</v>
      </c>
      <c r="W1336" s="253" t="str">
        <f>IF(V1336=MAX($V$761:$V$2761),Q1336,"")</f>
        <v/>
      </c>
      <c r="X1336" s="253" t="str">
        <f t="shared" si="239"/>
        <v/>
      </c>
      <c r="AB1336" s="253">
        <v>575</v>
      </c>
      <c r="AC1336" s="253">
        <f t="shared" si="255"/>
        <v>-368.50108385660076</v>
      </c>
      <c r="AD1336" s="253">
        <f t="shared" si="240"/>
        <v>4.3387506453827735E-4</v>
      </c>
      <c r="AE1336" s="253">
        <f t="shared" si="241"/>
        <v>4.4565462758543041E-2</v>
      </c>
      <c r="AF1336" s="253">
        <f>IF(OR(AE1336&lt;$T$757,AE1336&gt;$T$758),AD1336,"")</f>
        <v>4.3387506453827735E-4</v>
      </c>
      <c r="AG1336" s="253" t="str">
        <f t="shared" si="242"/>
        <v/>
      </c>
      <c r="AH1336" s="253" t="str">
        <f t="shared" si="243"/>
        <v/>
      </c>
      <c r="AI1336" s="253">
        <f t="shared" si="244"/>
        <v>1.8320771696305989E-3</v>
      </c>
      <c r="AJ1336" s="253" t="str">
        <f t="shared" si="245"/>
        <v/>
      </c>
      <c r="AK1336" s="253" t="str">
        <f t="shared" si="246"/>
        <v/>
      </c>
      <c r="AO1336" s="253">
        <v>575</v>
      </c>
      <c r="AP1336" s="253">
        <f t="shared" si="247"/>
        <v>-2172.4989919924565</v>
      </c>
      <c r="AQ1336" s="253">
        <f t="shared" si="248"/>
        <v>7.3594248894943976E-5</v>
      </c>
      <c r="AR1336" s="253">
        <f t="shared" si="249"/>
        <v>4.4565462758542999E-2</v>
      </c>
      <c r="AS1336" s="253">
        <f>IF(OR(AR1336&lt;$T$757,AR1336&gt;$T$758),AQ1336,"")</f>
        <v>7.3594248894943976E-5</v>
      </c>
      <c r="AT1336" s="253" t="str">
        <f t="shared" si="250"/>
        <v/>
      </c>
      <c r="AU1336" s="253" t="str">
        <f t="shared" si="251"/>
        <v/>
      </c>
      <c r="AV1336" s="253">
        <f t="shared" si="252"/>
        <v>0</v>
      </c>
      <c r="AW1336" s="253">
        <f t="shared" si="253"/>
        <v>7.3594248894943976E-5</v>
      </c>
      <c r="AX1336" s="253" t="str">
        <f t="shared" si="254"/>
        <v/>
      </c>
      <c r="AZ1336" s="259"/>
      <c r="BA1336" s="259">
        <f>BA1335+$BD$753</f>
        <v>3.7120000000000406</v>
      </c>
      <c r="BB1336" s="274">
        <f t="shared" si="258"/>
        <v>0.81228724456015589</v>
      </c>
      <c r="BC1336" s="259">
        <f t="shared" si="259"/>
        <v>7.0665711207140713E-4</v>
      </c>
      <c r="BD1336" s="259" t="str">
        <f t="shared" si="256"/>
        <v/>
      </c>
      <c r="BE1336" s="254" t="str">
        <f t="shared" si="257"/>
        <v/>
      </c>
    </row>
    <row r="1337" spans="1:57" ht="20.100000000000001" customHeight="1" x14ac:dyDescent="0.25">
      <c r="A1337" s="247">
        <v>576</v>
      </c>
      <c r="B1337" s="247">
        <f>$B$755+(A1337*$B$758)</f>
        <v>-4076.7884016983517</v>
      </c>
      <c r="C1337" s="247">
        <f>_xlfn.NORM.DIST($B1337,$B$752,$B$753,0)</f>
        <v>3.9392354968656822E-5</v>
      </c>
      <c r="D1337" s="247">
        <f>_xlfn.NORM.DIST($B1337,$B$752,$B$753,1)</f>
        <v>4.4942940031339883E-2</v>
      </c>
      <c r="E1337" s="247">
        <f>IF(OR(D1337&lt;$F$757,D1337&gt;$F$758),C1337,"")</f>
        <v>3.9392354968656822E-5</v>
      </c>
      <c r="F1337" s="247" t="str">
        <f>IF(AND(D1337&gt;$F$757,D1337&lt;$F$758),C1337,"")</f>
        <v/>
      </c>
      <c r="G1337" s="247" t="str">
        <f>IF(C1337=MAX($C$761:$C$2761),C1337,"")</f>
        <v/>
      </c>
      <c r="H1337" s="247">
        <f>_xlfn.NORM.DIST(B1337,$F$753,$F$754,0)</f>
        <v>0</v>
      </c>
      <c r="I1337" s="247">
        <f>IF(H1337=MAX($H$761:$H$2761),C1337,"")</f>
        <v>3.9392354968656822E-5</v>
      </c>
      <c r="J1337" s="247" t="str">
        <f>IF(I1337=MIN($I$761:$I$2761),I1337,"")</f>
        <v/>
      </c>
      <c r="K1337" s="247"/>
      <c r="L1337" s="247"/>
      <c r="M1337" s="247"/>
      <c r="N1337" s="247"/>
      <c r="O1337" s="247">
        <v>576</v>
      </c>
      <c r="P1337" s="247">
        <f>$P$755+(O1337*$P$758)</f>
        <v>-237.57697907753453</v>
      </c>
      <c r="Q1337" s="247">
        <f>_xlfn.NORM.DIST(P1337,P$752,P$753,0)</f>
        <v>6.7596741264814989E-4</v>
      </c>
      <c r="R1337" s="247">
        <f>_xlfn.NORM.DIST(P1337,P$752,P$753,1)</f>
        <v>4.4942940031339911E-2</v>
      </c>
      <c r="S1337" s="253">
        <f>IF(OR(R1337&lt;$T$757,R1337&gt;$T$758),Q1337,"")</f>
        <v>6.7596741264814989E-4</v>
      </c>
      <c r="T1337" s="253" t="str">
        <f>IF(AND(R1337&gt;$T$757,R1337&lt;$T$758),Q1337,"")</f>
        <v/>
      </c>
      <c r="U1337" s="253" t="str">
        <f>IF(Q1337=MAX($Q$761:$Q$2761),Q1337,"")</f>
        <v/>
      </c>
      <c r="V1337" s="253">
        <f>_xlfn.NORM.DIST(P1337,$T$753,$T$754,0)</f>
        <v>8.1227610203110402E-66</v>
      </c>
      <c r="W1337" s="253" t="str">
        <f>IF(V1337=MAX($V$761:$V$2761),Q1337,"")</f>
        <v/>
      </c>
      <c r="X1337" s="253" t="str">
        <f t="shared" ref="X1337:X1400" si="260">IF(W1337=MIN($W$761:$W$2761),W1337,"")</f>
        <v/>
      </c>
      <c r="AB1337" s="253">
        <v>576</v>
      </c>
      <c r="AC1337" s="253">
        <f t="shared" si="255"/>
        <v>-367.63402248282057</v>
      </c>
      <c r="AD1337" s="253">
        <f t="shared" ref="AD1337:AD1400" si="261">_xlfn.NORM.DIST(AC1337,AC$752,AC$753,0)</f>
        <v>4.3683197427493026E-4</v>
      </c>
      <c r="AE1337" s="253">
        <f t="shared" ref="AE1337:AE1400" si="262">_xlfn.NORM.DIST(AC1337,AC$752,AC$753,1)</f>
        <v>4.4942940031339883E-2</v>
      </c>
      <c r="AF1337" s="253">
        <f>IF(OR(AE1337&lt;$T$757,AE1337&gt;$T$758),AD1337,"")</f>
        <v>4.3683197427493026E-4</v>
      </c>
      <c r="AG1337" s="253" t="str">
        <f t="shared" ref="AG1337:AG1400" si="263">IF(AND(AE1337&gt;$AG$757,AE1337&lt;$AG$758),AD1337,"")</f>
        <v/>
      </c>
      <c r="AH1337" s="253" t="str">
        <f t="shared" ref="AH1337:AH1400" si="264">IF(AD1337=MAX($AD$761:$AD$2761),AD1337,"")</f>
        <v/>
      </c>
      <c r="AI1337" s="253">
        <f t="shared" ref="AI1337:AI1400" si="265">_xlfn.NORM.DIST(AC1337,$AG$753,$AG$754,0)</f>
        <v>1.8313635025641749E-3</v>
      </c>
      <c r="AJ1337" s="253" t="str">
        <f t="shared" ref="AJ1337:AJ1400" si="266">IF(AI1337=MAX($AI$761:$AI$2761),AD1337,"")</f>
        <v/>
      </c>
      <c r="AK1337" s="253" t="str">
        <f t="shared" ref="AK1337:AK1400" si="267">IF(AJ1337=MIN($AJ$761:$AJ$2761),AJ1337,"")</f>
        <v/>
      </c>
      <c r="AO1337" s="253">
        <v>576</v>
      </c>
      <c r="AP1337" s="253">
        <f t="shared" ref="AP1337:AP1400" si="268">AP$755+(AO1337*AP$758)</f>
        <v>-2167.3872296583568</v>
      </c>
      <c r="AQ1337" s="253">
        <f t="shared" ref="AQ1337:AQ1400" si="269">_xlfn.NORM.DIST(AP1337,AP$752,AP$753,0)</f>
        <v>7.4095802380970424E-5</v>
      </c>
      <c r="AR1337" s="253">
        <f t="shared" ref="AR1337:AR1400" si="270">_xlfn.NORM.DIST(AP1337,AP$752,AP$753,1)</f>
        <v>4.4942940031339848E-2</v>
      </c>
      <c r="AS1337" s="253">
        <f>IF(OR(AR1337&lt;$T$757,AR1337&gt;$T$758),AQ1337,"")</f>
        <v>7.4095802380970424E-5</v>
      </c>
      <c r="AT1337" s="253" t="str">
        <f t="shared" ref="AT1337:AT1400" si="271">IF(AND(AR1337&gt;$AG$757,AR1337&lt;$AG$758),AQ1337,"")</f>
        <v/>
      </c>
      <c r="AU1337" s="253" t="str">
        <f t="shared" ref="AU1337:AU1400" si="272">IF(AQ1337=MAX($AQ$761:$AQ$2761),AQ1337,"")</f>
        <v/>
      </c>
      <c r="AV1337" s="253">
        <f t="shared" ref="AV1337:AV1400" si="273">_xlfn.NORM.DIST(AP1337,$AT$753,$AT$754,0)</f>
        <v>0</v>
      </c>
      <c r="AW1337" s="253">
        <f t="shared" ref="AW1337:AW1400" si="274">IF(AV1337=MAX($AV$761:$AV$2761),AQ1337,"")</f>
        <v>7.4095802380970424E-5</v>
      </c>
      <c r="AX1337" s="253" t="str">
        <f t="shared" ref="AX1337:AX1400" si="275">IF(AW1337=MIN($AW$761:$AW$2761),AW1337,"")</f>
        <v/>
      </c>
      <c r="AZ1337" s="259"/>
      <c r="BA1337" s="259">
        <f>BA1336+$BD$753</f>
        <v>3.7184000000000408</v>
      </c>
      <c r="BB1337" s="274">
        <f t="shared" si="258"/>
        <v>0.81158058744808448</v>
      </c>
      <c r="BC1337" s="259">
        <f t="shared" si="259"/>
        <v>7.0743693355057591E-4</v>
      </c>
      <c r="BD1337" s="259" t="str">
        <f t="shared" si="256"/>
        <v/>
      </c>
      <c r="BE1337" s="254" t="str">
        <f t="shared" si="257"/>
        <v/>
      </c>
    </row>
    <row r="1338" spans="1:57" ht="20.100000000000001" customHeight="1" x14ac:dyDescent="0.25">
      <c r="A1338" s="247">
        <v>577</v>
      </c>
      <c r="B1338" s="247">
        <f>$B$755+(A1338*$B$758)</f>
        <v>-4067.173334713214</v>
      </c>
      <c r="C1338" s="247">
        <f>_xlfn.NORM.DIST($B1338,$B$752,$B$753,0)</f>
        <v>3.9660183945737348E-5</v>
      </c>
      <c r="D1338" s="247">
        <f>_xlfn.NORM.DIST($B1338,$B$752,$B$753,1)</f>
        <v>4.532298681244696E-2</v>
      </c>
      <c r="E1338" s="247">
        <f>IF(OR(D1338&lt;$F$757,D1338&gt;$F$758),C1338,"")</f>
        <v>3.9660183945737348E-5</v>
      </c>
      <c r="F1338" s="247" t="str">
        <f>IF(AND(D1338&gt;$F$757,D1338&lt;$F$758),C1338,"")</f>
        <v/>
      </c>
      <c r="G1338" s="247" t="str">
        <f>IF(C1338=MAX($C$761:$C$2761),C1338,"")</f>
        <v/>
      </c>
      <c r="H1338" s="247">
        <f>_xlfn.NORM.DIST(B1338,$F$753,$F$754,0)</f>
        <v>0</v>
      </c>
      <c r="I1338" s="247">
        <f>IF(H1338=MAX($H$761:$H$2761),C1338,"")</f>
        <v>3.9660183945737348E-5</v>
      </c>
      <c r="J1338" s="247" t="str">
        <f>IF(I1338=MIN($I$761:$I$2761),I1338,"")</f>
        <v/>
      </c>
      <c r="K1338" s="247"/>
      <c r="L1338" s="247"/>
      <c r="M1338" s="247"/>
      <c r="N1338" s="247"/>
      <c r="O1338" s="247">
        <v>577</v>
      </c>
      <c r="P1338" s="247">
        <f>$P$755+(O1338*$P$758)</f>
        <v>-237.01665601367245</v>
      </c>
      <c r="Q1338" s="247">
        <f>_xlfn.NORM.DIST(P1338,P$752,P$753,0)</f>
        <v>6.8056332118962592E-4</v>
      </c>
      <c r="R1338" s="247">
        <f>_xlfn.NORM.DIST(P1338,P$752,P$753,1)</f>
        <v>4.532298681244696E-2</v>
      </c>
      <c r="S1338" s="253">
        <f>IF(OR(R1338&lt;$T$757,R1338&gt;$T$758),Q1338,"")</f>
        <v>6.8056332118962592E-4</v>
      </c>
      <c r="T1338" s="253" t="str">
        <f>IF(AND(R1338&gt;$T$757,R1338&lt;$T$758),Q1338,"")</f>
        <v/>
      </c>
      <c r="U1338" s="253" t="str">
        <f>IF(Q1338=MAX($Q$761:$Q$2761),Q1338,"")</f>
        <v/>
      </c>
      <c r="V1338" s="253">
        <f>_xlfn.NORM.DIST(P1338,$T$753,$T$754,0)</f>
        <v>7.5895810098340088E-66</v>
      </c>
      <c r="W1338" s="253" t="str">
        <f>IF(V1338=MAX($V$761:$V$2761),Q1338,"")</f>
        <v/>
      </c>
      <c r="X1338" s="253" t="str">
        <f t="shared" si="260"/>
        <v/>
      </c>
      <c r="AB1338" s="253">
        <v>577</v>
      </c>
      <c r="AC1338" s="253">
        <f t="shared" ref="AC1338:AC1401" si="276">$AC$755+(AB1338*$AC$758)</f>
        <v>-366.76696110904032</v>
      </c>
      <c r="AD1338" s="253">
        <f t="shared" si="261"/>
        <v>4.3980199881190468E-4</v>
      </c>
      <c r="AE1338" s="253">
        <f t="shared" si="262"/>
        <v>4.532298681244696E-2</v>
      </c>
      <c r="AF1338" s="253">
        <f>IF(OR(AE1338&lt;$T$757,AE1338&gt;$T$758),AD1338,"")</f>
        <v>4.3980199881190468E-4</v>
      </c>
      <c r="AG1338" s="253" t="str">
        <f t="shared" si="263"/>
        <v/>
      </c>
      <c r="AH1338" s="253" t="str">
        <f t="shared" si="264"/>
        <v/>
      </c>
      <c r="AI1338" s="253">
        <f t="shared" si="265"/>
        <v>1.8306208233320191E-3</v>
      </c>
      <c r="AJ1338" s="253" t="str">
        <f t="shared" si="266"/>
        <v/>
      </c>
      <c r="AK1338" s="253" t="str">
        <f t="shared" si="267"/>
        <v/>
      </c>
      <c r="AO1338" s="253">
        <v>577</v>
      </c>
      <c r="AP1338" s="253">
        <f t="shared" si="268"/>
        <v>-2162.2754673242566</v>
      </c>
      <c r="AQ1338" s="253">
        <f t="shared" si="269"/>
        <v>7.4599580410322731E-5</v>
      </c>
      <c r="AR1338" s="253">
        <f t="shared" si="270"/>
        <v>4.532298681244696E-2</v>
      </c>
      <c r="AS1338" s="253">
        <f>IF(OR(AR1338&lt;$T$757,AR1338&gt;$T$758),AQ1338,"")</f>
        <v>7.4599580410322731E-5</v>
      </c>
      <c r="AT1338" s="253" t="str">
        <f t="shared" si="271"/>
        <v/>
      </c>
      <c r="AU1338" s="253" t="str">
        <f t="shared" si="272"/>
        <v/>
      </c>
      <c r="AV1338" s="253">
        <f t="shared" si="273"/>
        <v>0</v>
      </c>
      <c r="AW1338" s="253">
        <f t="shared" si="274"/>
        <v>7.4599580410322731E-5</v>
      </c>
      <c r="AX1338" s="253" t="str">
        <f t="shared" si="275"/>
        <v/>
      </c>
      <c r="AZ1338" s="259"/>
      <c r="BA1338" s="259">
        <f>BA1337+$BD$753</f>
        <v>3.724800000000041</v>
      </c>
      <c r="BB1338" s="274">
        <f t="shared" si="258"/>
        <v>0.8108731505145339</v>
      </c>
      <c r="BC1338" s="259">
        <f t="shared" si="259"/>
        <v>7.0821237951124161E-4</v>
      </c>
      <c r="BD1338" s="259" t="str">
        <f t="shared" si="256"/>
        <v/>
      </c>
      <c r="BE1338" s="254" t="str">
        <f t="shared" si="257"/>
        <v/>
      </c>
    </row>
    <row r="1339" spans="1:57" ht="20.100000000000001" customHeight="1" x14ac:dyDescent="0.25">
      <c r="A1339" s="247">
        <v>578</v>
      </c>
      <c r="B1339" s="247">
        <f>$B$755+(A1339*$B$758)</f>
        <v>-4057.5582677280763</v>
      </c>
      <c r="C1339" s="247">
        <f>_xlfn.NORM.DIST($B1339,$B$752,$B$753,0)</f>
        <v>3.9929195022219772E-5</v>
      </c>
      <c r="D1339" s="247">
        <f>_xlfn.NORM.DIST($B1339,$B$752,$B$753,1)</f>
        <v>4.5705614470563628E-2</v>
      </c>
      <c r="E1339" s="247">
        <f>IF(OR(D1339&lt;$F$757,D1339&gt;$F$758),C1339,"")</f>
        <v>3.9929195022219772E-5</v>
      </c>
      <c r="F1339" s="247" t="str">
        <f>IF(AND(D1339&gt;$F$757,D1339&lt;$F$758),C1339,"")</f>
        <v/>
      </c>
      <c r="G1339" s="247" t="str">
        <f>IF(C1339=MAX($C$761:$C$2761),C1339,"")</f>
        <v/>
      </c>
      <c r="H1339" s="247">
        <f>_xlfn.NORM.DIST(B1339,$F$753,$F$754,0)</f>
        <v>0</v>
      </c>
      <c r="I1339" s="247">
        <f>IF(H1339=MAX($H$761:$H$2761),C1339,"")</f>
        <v>3.9929195022219772E-5</v>
      </c>
      <c r="J1339" s="247" t="str">
        <f>IF(I1339=MIN($I$761:$I$2761),I1339,"")</f>
        <v/>
      </c>
      <c r="K1339" s="247"/>
      <c r="L1339" s="247"/>
      <c r="M1339" s="247"/>
      <c r="N1339" s="247"/>
      <c r="O1339" s="247">
        <v>578</v>
      </c>
      <c r="P1339" s="247">
        <f>$P$755+(O1339*$P$758)</f>
        <v>-236.4563329498103</v>
      </c>
      <c r="Q1339" s="247">
        <f>_xlfn.NORM.DIST(P1339,P$752,P$753,0)</f>
        <v>6.8517951439483582E-4</v>
      </c>
      <c r="R1339" s="247">
        <f>_xlfn.NORM.DIST(P1339,P$752,P$753,1)</f>
        <v>4.5705614470563663E-2</v>
      </c>
      <c r="S1339" s="253">
        <f>IF(OR(R1339&lt;$T$757,R1339&gt;$T$758),Q1339,"")</f>
        <v>6.8517951439483582E-4</v>
      </c>
      <c r="T1339" s="253" t="str">
        <f>IF(AND(R1339&gt;$T$757,R1339&lt;$T$758),Q1339,"")</f>
        <v/>
      </c>
      <c r="U1339" s="253" t="str">
        <f>IF(Q1339=MAX($Q$761:$Q$2761),Q1339,"")</f>
        <v/>
      </c>
      <c r="V1339" s="253">
        <f>_xlfn.NORM.DIST(P1339,$T$753,$T$754,0)</f>
        <v>7.0912856035450052E-66</v>
      </c>
      <c r="W1339" s="253" t="str">
        <f>IF(V1339=MAX($V$761:$V$2761),Q1339,"")</f>
        <v/>
      </c>
      <c r="X1339" s="253" t="str">
        <f t="shared" si="260"/>
        <v/>
      </c>
      <c r="AB1339" s="253">
        <v>578</v>
      </c>
      <c r="AC1339" s="253">
        <f t="shared" si="276"/>
        <v>-365.89989973526008</v>
      </c>
      <c r="AD1339" s="253">
        <f t="shared" si="261"/>
        <v>4.427851319537324E-4</v>
      </c>
      <c r="AE1339" s="253">
        <f t="shared" si="262"/>
        <v>4.5705614470563628E-2</v>
      </c>
      <c r="AF1339" s="253">
        <f>IF(OR(AE1339&lt;$T$757,AE1339&gt;$T$758),AD1339,"")</f>
        <v>4.427851319537324E-4</v>
      </c>
      <c r="AG1339" s="253" t="str">
        <f t="shared" si="263"/>
        <v/>
      </c>
      <c r="AH1339" s="253" t="str">
        <f t="shared" si="264"/>
        <v/>
      </c>
      <c r="AI1339" s="253">
        <f t="shared" si="265"/>
        <v>1.8298491674602628E-3</v>
      </c>
      <c r="AJ1339" s="253" t="str">
        <f t="shared" si="266"/>
        <v/>
      </c>
      <c r="AK1339" s="253" t="str">
        <f t="shared" si="267"/>
        <v/>
      </c>
      <c r="AO1339" s="253">
        <v>578</v>
      </c>
      <c r="AP1339" s="253">
        <f t="shared" si="268"/>
        <v>-2157.1637049901569</v>
      </c>
      <c r="AQ1339" s="253">
        <f t="shared" si="269"/>
        <v>7.5105581932120378E-5</v>
      </c>
      <c r="AR1339" s="253">
        <f t="shared" si="270"/>
        <v>4.5705614470563601E-2</v>
      </c>
      <c r="AS1339" s="253">
        <f>IF(OR(AR1339&lt;$T$757,AR1339&gt;$T$758),AQ1339,"")</f>
        <v>7.5105581932120378E-5</v>
      </c>
      <c r="AT1339" s="253" t="str">
        <f t="shared" si="271"/>
        <v/>
      </c>
      <c r="AU1339" s="253" t="str">
        <f t="shared" si="272"/>
        <v/>
      </c>
      <c r="AV1339" s="253">
        <f t="shared" si="273"/>
        <v>0</v>
      </c>
      <c r="AW1339" s="253">
        <f t="shared" si="274"/>
        <v>7.5105581932120378E-5</v>
      </c>
      <c r="AX1339" s="253" t="str">
        <f t="shared" si="275"/>
        <v/>
      </c>
      <c r="AZ1339" s="259"/>
      <c r="BA1339" s="259">
        <f>BA1338+$BD$753</f>
        <v>3.7312000000000412</v>
      </c>
      <c r="BB1339" s="274">
        <f t="shared" si="258"/>
        <v>0.81016493813502266</v>
      </c>
      <c r="BC1339" s="259">
        <f t="shared" si="259"/>
        <v>7.0898345166614529E-4</v>
      </c>
      <c r="BD1339" s="259" t="str">
        <f t="shared" si="256"/>
        <v/>
      </c>
      <c r="BE1339" s="254" t="str">
        <f t="shared" si="257"/>
        <v/>
      </c>
    </row>
    <row r="1340" spans="1:57" ht="20.100000000000001" customHeight="1" x14ac:dyDescent="0.25">
      <c r="A1340" s="247">
        <v>579</v>
      </c>
      <c r="B1340" s="247">
        <f>$B$755+(A1340*$B$758)</f>
        <v>-4047.9432007429386</v>
      </c>
      <c r="C1340" s="247">
        <f>_xlfn.NORM.DIST($B1340,$B$752,$B$753,0)</f>
        <v>4.0199387578686436E-5</v>
      </c>
      <c r="D1340" s="247">
        <f>_xlfn.NORM.DIST($B1340,$B$752,$B$753,1)</f>
        <v>4.6090834368725755E-2</v>
      </c>
      <c r="E1340" s="247">
        <f>IF(OR(D1340&lt;$F$757,D1340&gt;$F$758),C1340,"")</f>
        <v>4.0199387578686436E-5</v>
      </c>
      <c r="F1340" s="247" t="str">
        <f>IF(AND(D1340&gt;$F$757,D1340&lt;$F$758),C1340,"")</f>
        <v/>
      </c>
      <c r="G1340" s="247" t="str">
        <f>IF(C1340=MAX($C$761:$C$2761),C1340,"")</f>
        <v/>
      </c>
      <c r="H1340" s="247">
        <f>_xlfn.NORM.DIST(B1340,$F$753,$F$754,0)</f>
        <v>0</v>
      </c>
      <c r="I1340" s="247">
        <f>IF(H1340=MAX($H$761:$H$2761),C1340,"")</f>
        <v>4.0199387578686436E-5</v>
      </c>
      <c r="J1340" s="247" t="str">
        <f>IF(I1340=MIN($I$761:$I$2761),I1340,"")</f>
        <v/>
      </c>
      <c r="K1340" s="247"/>
      <c r="L1340" s="247"/>
      <c r="M1340" s="247"/>
      <c r="N1340" s="247"/>
      <c r="O1340" s="247">
        <v>579</v>
      </c>
      <c r="P1340" s="247">
        <f>$P$755+(O1340*$P$758)</f>
        <v>-235.89600988594822</v>
      </c>
      <c r="Q1340" s="247">
        <f>_xlfn.NORM.DIST(P1340,P$752,P$753,0)</f>
        <v>6.8981598163465603E-4</v>
      </c>
      <c r="R1340" s="247">
        <f>_xlfn.NORM.DIST(P1340,P$752,P$753,1)</f>
        <v>4.6090834368725755E-2</v>
      </c>
      <c r="S1340" s="253">
        <f>IF(OR(R1340&lt;$T$757,R1340&gt;$T$758),Q1340,"")</f>
        <v>6.8981598163465603E-4</v>
      </c>
      <c r="T1340" s="253" t="str">
        <f>IF(AND(R1340&gt;$T$757,R1340&lt;$T$758),Q1340,"")</f>
        <v/>
      </c>
      <c r="U1340" s="253" t="str">
        <f>IF(Q1340=MAX($Q$761:$Q$2761),Q1340,"")</f>
        <v/>
      </c>
      <c r="V1340" s="253">
        <f>_xlfn.NORM.DIST(P1340,$T$753,$T$754,0)</f>
        <v>6.6255998679001107E-66</v>
      </c>
      <c r="W1340" s="253" t="str">
        <f>IF(V1340=MAX($V$761:$V$2761),Q1340,"")</f>
        <v/>
      </c>
      <c r="X1340" s="253" t="str">
        <f t="shared" si="260"/>
        <v/>
      </c>
      <c r="AB1340" s="253">
        <v>579</v>
      </c>
      <c r="AC1340" s="253">
        <f t="shared" si="276"/>
        <v>-365.03283836147983</v>
      </c>
      <c r="AD1340" s="253">
        <f t="shared" si="261"/>
        <v>4.4578136683153126E-4</v>
      </c>
      <c r="AE1340" s="253">
        <f t="shared" si="262"/>
        <v>4.6090834368725755E-2</v>
      </c>
      <c r="AF1340" s="253">
        <f>IF(OR(AE1340&lt;$T$757,AE1340&gt;$T$758),AD1340,"")</f>
        <v>4.4578136683153126E-4</v>
      </c>
      <c r="AG1340" s="253" t="str">
        <f t="shared" si="263"/>
        <v/>
      </c>
      <c r="AH1340" s="253" t="str">
        <f t="shared" si="264"/>
        <v/>
      </c>
      <c r="AI1340" s="253">
        <f t="shared" si="265"/>
        <v>1.8290485718509243E-3</v>
      </c>
      <c r="AJ1340" s="253" t="str">
        <f t="shared" si="266"/>
        <v/>
      </c>
      <c r="AK1340" s="253" t="str">
        <f t="shared" si="267"/>
        <v/>
      </c>
      <c r="AO1340" s="253">
        <v>579</v>
      </c>
      <c r="AP1340" s="253">
        <f t="shared" si="268"/>
        <v>-2152.0519426560568</v>
      </c>
      <c r="AQ1340" s="253">
        <f t="shared" si="269"/>
        <v>7.561380578125793E-5</v>
      </c>
      <c r="AR1340" s="253">
        <f t="shared" si="270"/>
        <v>4.6090834368725755E-2</v>
      </c>
      <c r="AS1340" s="253">
        <f>IF(OR(AR1340&lt;$T$757,AR1340&gt;$T$758),AQ1340,"")</f>
        <v>7.561380578125793E-5</v>
      </c>
      <c r="AT1340" s="253" t="str">
        <f t="shared" si="271"/>
        <v/>
      </c>
      <c r="AU1340" s="253" t="str">
        <f t="shared" si="272"/>
        <v/>
      </c>
      <c r="AV1340" s="253">
        <f t="shared" si="273"/>
        <v>0</v>
      </c>
      <c r="AW1340" s="253">
        <f t="shared" si="274"/>
        <v>7.561380578125793E-5</v>
      </c>
      <c r="AX1340" s="253" t="str">
        <f t="shared" si="275"/>
        <v/>
      </c>
      <c r="AZ1340" s="259"/>
      <c r="BA1340" s="259">
        <f>BA1339+$BD$753</f>
        <v>3.7376000000000413</v>
      </c>
      <c r="BB1340" s="274">
        <f t="shared" si="258"/>
        <v>0.80945595468335652</v>
      </c>
      <c r="BC1340" s="259">
        <f t="shared" si="259"/>
        <v>7.0975015179419731E-4</v>
      </c>
      <c r="BD1340" s="259" t="str">
        <f t="shared" si="256"/>
        <v/>
      </c>
      <c r="BE1340" s="254" t="str">
        <f t="shared" si="257"/>
        <v/>
      </c>
    </row>
    <row r="1341" spans="1:57" ht="20.100000000000001" customHeight="1" x14ac:dyDescent="0.25">
      <c r="A1341" s="248">
        <v>580</v>
      </c>
      <c r="B1341" s="247">
        <f>$B$755+(A1341*$B$758)</f>
        <v>-4038.328133757801</v>
      </c>
      <c r="C1341" s="247">
        <f>_xlfn.NORM.DIST($B1341,$B$752,$B$753,0)</f>
        <v>4.0470760934620805E-5</v>
      </c>
      <c r="D1341" s="247">
        <f>_xlfn.NORM.DIST($B1341,$B$752,$B$753,1)</f>
        <v>4.6478657863720019E-2</v>
      </c>
      <c r="E1341" s="247">
        <f>IF(OR(D1341&lt;$F$757,D1341&gt;$F$758),C1341,"")</f>
        <v>4.0470760934620805E-5</v>
      </c>
      <c r="F1341" s="247" t="str">
        <f>IF(AND(D1341&gt;$F$757,D1341&lt;$F$758),C1341,"")</f>
        <v/>
      </c>
      <c r="G1341" s="247" t="str">
        <f>IF(C1341=MAX($C$761:$C$2761),C1341,"")</f>
        <v/>
      </c>
      <c r="H1341" s="247">
        <f>_xlfn.NORM.DIST(B1341,$F$753,$F$754,0)</f>
        <v>0</v>
      </c>
      <c r="I1341" s="247">
        <f>IF(H1341=MAX($H$761:$H$2761),C1341,"")</f>
        <v>4.0470760934620805E-5</v>
      </c>
      <c r="J1341" s="247" t="str">
        <f>IF(I1341=MIN($I$761:$I$2761),I1341,"")</f>
        <v/>
      </c>
      <c r="K1341" s="247"/>
      <c r="L1341" s="247"/>
      <c r="M1341" s="247"/>
      <c r="N1341" s="247"/>
      <c r="O1341" s="248">
        <v>580</v>
      </c>
      <c r="P1341" s="247">
        <f>$P$755+(O1341*$P$758)</f>
        <v>-235.33568682208607</v>
      </c>
      <c r="Q1341" s="247">
        <f>_xlfn.NORM.DIST(P1341,P$752,P$753,0)</f>
        <v>6.9447271123151749E-4</v>
      </c>
      <c r="R1341" s="247">
        <f>_xlfn.NORM.DIST(P1341,P$752,P$753,1)</f>
        <v>4.6478657863720053E-2</v>
      </c>
      <c r="S1341" s="253">
        <f>IF(OR(R1341&lt;$T$757,R1341&gt;$T$758),Q1341,"")</f>
        <v>6.9447271123151749E-4</v>
      </c>
      <c r="T1341" s="253" t="str">
        <f>IF(AND(R1341&gt;$T$757,R1341&lt;$T$758),Q1341,"")</f>
        <v/>
      </c>
      <c r="U1341" s="253" t="str">
        <f>IF(Q1341=MAX($Q$761:$Q$2761),Q1341,"")</f>
        <v/>
      </c>
      <c r="V1341" s="253">
        <f>_xlfn.NORM.DIST(P1341,$T$753,$T$754,0)</f>
        <v>6.1903967337061185E-66</v>
      </c>
      <c r="W1341" s="253" t="str">
        <f>IF(V1341=MAX($V$761:$V$2761),Q1341,"")</f>
        <v/>
      </c>
      <c r="X1341" s="253" t="str">
        <f t="shared" si="260"/>
        <v/>
      </c>
      <c r="AB1341" s="259">
        <v>580</v>
      </c>
      <c r="AC1341" s="253">
        <f t="shared" si="276"/>
        <v>-364.16577698769959</v>
      </c>
      <c r="AD1341" s="253">
        <f t="shared" si="261"/>
        <v>4.4879069589887836E-4</v>
      </c>
      <c r="AE1341" s="253">
        <f t="shared" si="262"/>
        <v>4.6478657863720053E-2</v>
      </c>
      <c r="AF1341" s="253">
        <f>IF(OR(AE1341&lt;$T$757,AE1341&gt;$T$758),AD1341,"")</f>
        <v>4.4879069589887836E-4</v>
      </c>
      <c r="AG1341" s="253" t="str">
        <f t="shared" si="263"/>
        <v/>
      </c>
      <c r="AH1341" s="253" t="str">
        <f t="shared" si="264"/>
        <v/>
      </c>
      <c r="AI1341" s="253">
        <f t="shared" si="265"/>
        <v>1.8282190747789674E-3</v>
      </c>
      <c r="AJ1341" s="253" t="str">
        <f t="shared" si="266"/>
        <v/>
      </c>
      <c r="AK1341" s="253" t="str">
        <f t="shared" si="267"/>
        <v/>
      </c>
      <c r="AO1341" s="259">
        <v>580</v>
      </c>
      <c r="AP1341" s="253">
        <f t="shared" si="268"/>
        <v>-2146.9401803219571</v>
      </c>
      <c r="AQ1341" s="253">
        <f t="shared" si="269"/>
        <v>7.6124250677704782E-5</v>
      </c>
      <c r="AR1341" s="253">
        <f t="shared" si="270"/>
        <v>4.6478657863720019E-2</v>
      </c>
      <c r="AS1341" s="253">
        <f>IF(OR(AR1341&lt;$T$757,AR1341&gt;$T$758),AQ1341,"")</f>
        <v>7.6124250677704782E-5</v>
      </c>
      <c r="AT1341" s="253" t="str">
        <f t="shared" si="271"/>
        <v/>
      </c>
      <c r="AU1341" s="253" t="str">
        <f t="shared" si="272"/>
        <v/>
      </c>
      <c r="AV1341" s="253">
        <f t="shared" si="273"/>
        <v>0</v>
      </c>
      <c r="AW1341" s="253">
        <f t="shared" si="274"/>
        <v>7.6124250677704782E-5</v>
      </c>
      <c r="AX1341" s="253" t="str">
        <f t="shared" si="275"/>
        <v/>
      </c>
      <c r="AZ1341" s="259"/>
      <c r="BA1341" s="259">
        <f>BA1340+$BD$753</f>
        <v>3.7440000000000415</v>
      </c>
      <c r="BB1341" s="274">
        <f t="shared" si="258"/>
        <v>0.80874620453156232</v>
      </c>
      <c r="BC1341" s="259">
        <f t="shared" si="259"/>
        <v>7.1051248173825687E-4</v>
      </c>
      <c r="BD1341" s="259" t="str">
        <f t="shared" si="256"/>
        <v/>
      </c>
      <c r="BE1341" s="254" t="str">
        <f t="shared" si="257"/>
        <v/>
      </c>
    </row>
    <row r="1342" spans="1:57" ht="20.100000000000001" customHeight="1" x14ac:dyDescent="0.25">
      <c r="A1342" s="247">
        <v>581</v>
      </c>
      <c r="B1342" s="247">
        <f>$B$755+(A1342*$B$758)</f>
        <v>-4028.7130667726633</v>
      </c>
      <c r="C1342" s="247">
        <f>_xlfn.NORM.DIST($B1342,$B$752,$B$753,0)</f>
        <v>4.07433143480378E-5</v>
      </c>
      <c r="D1342" s="247">
        <f>_xlfn.NORM.DIST($B1342,$B$752,$B$753,1)</f>
        <v>4.6869096305494684E-2</v>
      </c>
      <c r="E1342" s="247">
        <f>IF(OR(D1342&lt;$F$757,D1342&gt;$F$758),C1342,"")</f>
        <v>4.07433143480378E-5</v>
      </c>
      <c r="F1342" s="247" t="str">
        <f>IF(AND(D1342&gt;$F$757,D1342&lt;$F$758),C1342,"")</f>
        <v/>
      </c>
      <c r="G1342" s="247" t="str">
        <f>IF(C1342=MAX($C$761:$C$2761),C1342,"")</f>
        <v/>
      </c>
      <c r="H1342" s="247">
        <f>_xlfn.NORM.DIST(B1342,$F$753,$F$754,0)</f>
        <v>0</v>
      </c>
      <c r="I1342" s="247">
        <f>IF(H1342=MAX($H$761:$H$2761),C1342,"")</f>
        <v>4.07433143480378E-5</v>
      </c>
      <c r="J1342" s="247" t="str">
        <f>IF(I1342=MIN($I$761:$I$2761),I1342,"")</f>
        <v/>
      </c>
      <c r="K1342" s="247"/>
      <c r="L1342" s="247"/>
      <c r="M1342" s="247"/>
      <c r="N1342" s="247"/>
      <c r="O1342" s="247">
        <v>581</v>
      </c>
      <c r="P1342" s="247">
        <f>$P$755+(O1342*$P$758)</f>
        <v>-234.77536375822399</v>
      </c>
      <c r="Q1342" s="247">
        <f>_xlfn.NORM.DIST(P1342,P$752,P$753,0)</f>
        <v>6.9914969045305642E-4</v>
      </c>
      <c r="R1342" s="247">
        <f>_xlfn.NORM.DIST(P1342,P$752,P$753,1)</f>
        <v>4.6869096305494684E-2</v>
      </c>
      <c r="S1342" s="253">
        <f>IF(OR(R1342&lt;$T$757,R1342&gt;$T$758),Q1342,"")</f>
        <v>6.9914969045305642E-4</v>
      </c>
      <c r="T1342" s="253" t="str">
        <f>IF(AND(R1342&gt;$T$757,R1342&lt;$T$758),Q1342,"")</f>
        <v/>
      </c>
      <c r="U1342" s="253" t="str">
        <f>IF(Q1342=MAX($Q$761:$Q$2761),Q1342,"")</f>
        <v/>
      </c>
      <c r="V1342" s="253">
        <f>_xlfn.NORM.DIST(P1342,$T$753,$T$754,0)</f>
        <v>5.7836874175046142E-66</v>
      </c>
      <c r="W1342" s="253" t="str">
        <f>IF(V1342=MAX($V$761:$V$2761),Q1342,"")</f>
        <v/>
      </c>
      <c r="X1342" s="253" t="str">
        <f t="shared" si="260"/>
        <v/>
      </c>
      <c r="AB1342" s="253">
        <v>581</v>
      </c>
      <c r="AC1342" s="253">
        <f t="shared" si="276"/>
        <v>-363.29871561391934</v>
      </c>
      <c r="AD1342" s="253">
        <f t="shared" si="261"/>
        <v>4.5181311092770931E-4</v>
      </c>
      <c r="AE1342" s="253">
        <f t="shared" si="262"/>
        <v>4.6869096305494684E-2</v>
      </c>
      <c r="AF1342" s="253">
        <f>IF(OR(AE1342&lt;$T$757,AE1342&gt;$T$758),AD1342,"")</f>
        <v>4.5181311092770931E-4</v>
      </c>
      <c r="AG1342" s="253" t="str">
        <f t="shared" si="263"/>
        <v/>
      </c>
      <c r="AH1342" s="253" t="str">
        <f t="shared" si="264"/>
        <v/>
      </c>
      <c r="AI1342" s="253">
        <f t="shared" si="265"/>
        <v>1.8273607158892531E-3</v>
      </c>
      <c r="AJ1342" s="253" t="str">
        <f t="shared" si="266"/>
        <v/>
      </c>
      <c r="AK1342" s="253" t="str">
        <f t="shared" si="267"/>
        <v/>
      </c>
      <c r="AO1342" s="253">
        <v>581</v>
      </c>
      <c r="AP1342" s="253">
        <f t="shared" si="268"/>
        <v>-2141.8284179878569</v>
      </c>
      <c r="AQ1342" s="253">
        <f t="shared" si="269"/>
        <v>7.6636915225809964E-5</v>
      </c>
      <c r="AR1342" s="253">
        <f t="shared" si="270"/>
        <v>4.6869096305494684E-2</v>
      </c>
      <c r="AS1342" s="253">
        <f>IF(OR(AR1342&lt;$T$757,AR1342&gt;$T$758),AQ1342,"")</f>
        <v>7.6636915225809964E-5</v>
      </c>
      <c r="AT1342" s="253" t="str">
        <f t="shared" si="271"/>
        <v/>
      </c>
      <c r="AU1342" s="253" t="str">
        <f t="shared" si="272"/>
        <v/>
      </c>
      <c r="AV1342" s="253">
        <f t="shared" si="273"/>
        <v>0</v>
      </c>
      <c r="AW1342" s="253">
        <f t="shared" si="274"/>
        <v>7.6636915225809964E-5</v>
      </c>
      <c r="AX1342" s="253" t="str">
        <f t="shared" si="275"/>
        <v/>
      </c>
      <c r="AZ1342" s="259"/>
      <c r="BA1342" s="259">
        <f>BA1341+$BD$753</f>
        <v>3.7504000000000417</v>
      </c>
      <c r="BB1342" s="274">
        <f t="shared" si="258"/>
        <v>0.80803569204982406</v>
      </c>
      <c r="BC1342" s="259">
        <f t="shared" si="259"/>
        <v>7.1127044340513201E-4</v>
      </c>
      <c r="BD1342" s="259" t="str">
        <f t="shared" si="256"/>
        <v/>
      </c>
      <c r="BE1342" s="254" t="str">
        <f t="shared" si="257"/>
        <v/>
      </c>
    </row>
    <row r="1343" spans="1:57" ht="20.100000000000001" customHeight="1" x14ac:dyDescent="0.25">
      <c r="A1343" s="247">
        <v>582</v>
      </c>
      <c r="B1343" s="247">
        <f>$B$755+(A1343*$B$758)</f>
        <v>-4019.0979997875256</v>
      </c>
      <c r="C1343" s="247">
        <f>_xlfn.NORM.DIST($B1343,$B$752,$B$753,0)</f>
        <v>4.1017047015116434E-5</v>
      </c>
      <c r="D1343" s="247">
        <f>_xlfn.NORM.DIST($B1343,$B$752,$B$753,1)</f>
        <v>4.7262161036566781E-2</v>
      </c>
      <c r="E1343" s="247">
        <f>IF(OR(D1343&lt;$F$757,D1343&gt;$F$758),C1343,"")</f>
        <v>4.1017047015116434E-5</v>
      </c>
      <c r="F1343" s="247" t="str">
        <f>IF(AND(D1343&gt;$F$757,D1343&lt;$F$758),C1343,"")</f>
        <v/>
      </c>
      <c r="G1343" s="247" t="str">
        <f>IF(C1343=MAX($C$761:$C$2761),C1343,"")</f>
        <v/>
      </c>
      <c r="H1343" s="247">
        <f>_xlfn.NORM.DIST(B1343,$F$753,$F$754,0)</f>
        <v>0</v>
      </c>
      <c r="I1343" s="247">
        <f>IF(H1343=MAX($H$761:$H$2761),C1343,"")</f>
        <v>4.1017047015116434E-5</v>
      </c>
      <c r="J1343" s="247" t="str">
        <f>IF(I1343=MIN($I$761:$I$2761),I1343,"")</f>
        <v/>
      </c>
      <c r="K1343" s="247"/>
      <c r="L1343" s="247"/>
      <c r="M1343" s="247"/>
      <c r="N1343" s="247"/>
      <c r="O1343" s="247">
        <v>582</v>
      </c>
      <c r="P1343" s="247">
        <f>$P$755+(O1343*$P$758)</f>
        <v>-234.21504069436185</v>
      </c>
      <c r="Q1343" s="247">
        <f>_xlfn.NORM.DIST(P1343,P$752,P$753,0)</f>
        <v>7.03846905505816E-4</v>
      </c>
      <c r="R1343" s="247">
        <f>_xlfn.NORM.DIST(P1343,P$752,P$753,1)</f>
        <v>4.7262161036566809E-2</v>
      </c>
      <c r="S1343" s="253">
        <f>IF(OR(R1343&lt;$T$757,R1343&gt;$T$758),Q1343,"")</f>
        <v>7.03846905505816E-4</v>
      </c>
      <c r="T1343" s="253" t="str">
        <f>IF(AND(R1343&gt;$T$757,R1343&lt;$T$758),Q1343,"")</f>
        <v/>
      </c>
      <c r="U1343" s="253" t="str">
        <f>IF(Q1343=MAX($Q$761:$Q$2761),Q1343,"")</f>
        <v/>
      </c>
      <c r="V1343" s="253">
        <f>_xlfn.NORM.DIST(P1343,$T$753,$T$754,0)</f>
        <v>5.4036124613637865E-66</v>
      </c>
      <c r="W1343" s="253" t="str">
        <f>IF(V1343=MAX($V$761:$V$2761),Q1343,"")</f>
        <v/>
      </c>
      <c r="X1343" s="253" t="str">
        <f t="shared" si="260"/>
        <v/>
      </c>
      <c r="AB1343" s="253">
        <v>582</v>
      </c>
      <c r="AC1343" s="253">
        <f t="shared" si="276"/>
        <v>-362.4316542401391</v>
      </c>
      <c r="AD1343" s="253">
        <f t="shared" si="261"/>
        <v>4.5484860300424652E-4</v>
      </c>
      <c r="AE1343" s="253">
        <f t="shared" si="262"/>
        <v>4.7262161036566809E-2</v>
      </c>
      <c r="AF1343" s="253">
        <f>IF(OR(AE1343&lt;$T$757,AE1343&gt;$T$758),AD1343,"")</f>
        <v>4.5484860300424652E-4</v>
      </c>
      <c r="AG1343" s="253" t="str">
        <f t="shared" si="263"/>
        <v/>
      </c>
      <c r="AH1343" s="253" t="str">
        <f t="shared" si="264"/>
        <v/>
      </c>
      <c r="AI1343" s="253">
        <f t="shared" si="265"/>
        <v>1.8264735361933795E-3</v>
      </c>
      <c r="AJ1343" s="253" t="str">
        <f t="shared" si="266"/>
        <v/>
      </c>
      <c r="AK1343" s="253" t="str">
        <f t="shared" si="267"/>
        <v/>
      </c>
      <c r="AO1343" s="253">
        <v>582</v>
      </c>
      <c r="AP1343" s="253">
        <f t="shared" si="268"/>
        <v>-2136.7166556537572</v>
      </c>
      <c r="AQ1343" s="253">
        <f t="shared" si="269"/>
        <v>7.7151797913610964E-5</v>
      </c>
      <c r="AR1343" s="253">
        <f t="shared" si="270"/>
        <v>4.7262161036566781E-2</v>
      </c>
      <c r="AS1343" s="253">
        <f>IF(OR(AR1343&lt;$T$757,AR1343&gt;$T$758),AQ1343,"")</f>
        <v>7.7151797913610964E-5</v>
      </c>
      <c r="AT1343" s="253" t="str">
        <f t="shared" si="271"/>
        <v/>
      </c>
      <c r="AU1343" s="253" t="str">
        <f t="shared" si="272"/>
        <v/>
      </c>
      <c r="AV1343" s="253">
        <f t="shared" si="273"/>
        <v>0</v>
      </c>
      <c r="AW1343" s="253">
        <f t="shared" si="274"/>
        <v>7.7151797913610964E-5</v>
      </c>
      <c r="AX1343" s="253" t="str">
        <f t="shared" si="275"/>
        <v/>
      </c>
      <c r="AZ1343" s="259"/>
      <c r="BA1343" s="259">
        <f>BA1342+$BD$753</f>
        <v>3.7568000000000419</v>
      </c>
      <c r="BB1343" s="274">
        <f t="shared" si="258"/>
        <v>0.80732442160641893</v>
      </c>
      <c r="BC1343" s="259">
        <f t="shared" si="259"/>
        <v>7.1202403876602371E-4</v>
      </c>
      <c r="BD1343" s="259" t="str">
        <f t="shared" si="256"/>
        <v/>
      </c>
      <c r="BE1343" s="254" t="str">
        <f t="shared" si="257"/>
        <v/>
      </c>
    </row>
    <row r="1344" spans="1:57" ht="20.100000000000001" customHeight="1" x14ac:dyDescent="0.25">
      <c r="A1344" s="247">
        <v>583</v>
      </c>
      <c r="B1344" s="247">
        <f>$B$755+(A1344*$B$758)</f>
        <v>-4009.4829328023879</v>
      </c>
      <c r="C1344" s="247">
        <f>_xlfn.NORM.DIST($B1344,$B$752,$B$753,0)</f>
        <v>4.1291958069835002E-5</v>
      </c>
      <c r="D1344" s="247">
        <f>_xlfn.NORM.DIST($B1344,$B$752,$B$753,1)</f>
        <v>4.7657863391425838E-2</v>
      </c>
      <c r="E1344" s="247">
        <f>IF(OR(D1344&lt;$F$757,D1344&gt;$F$758),C1344,"")</f>
        <v>4.1291958069835002E-5</v>
      </c>
      <c r="F1344" s="247" t="str">
        <f>IF(AND(D1344&gt;$F$757,D1344&lt;$F$758),C1344,"")</f>
        <v/>
      </c>
      <c r="G1344" s="247" t="str">
        <f>IF(C1344=MAX($C$761:$C$2761),C1344,"")</f>
        <v/>
      </c>
      <c r="H1344" s="247">
        <f>_xlfn.NORM.DIST(B1344,$F$753,$F$754,0)</f>
        <v>0</v>
      </c>
      <c r="I1344" s="247">
        <f>IF(H1344=MAX($H$761:$H$2761),C1344,"")</f>
        <v>4.1291958069835002E-5</v>
      </c>
      <c r="J1344" s="247" t="str">
        <f>IF(I1344=MIN($I$761:$I$2761),I1344,"")</f>
        <v/>
      </c>
      <c r="K1344" s="247"/>
      <c r="L1344" s="247"/>
      <c r="M1344" s="247"/>
      <c r="N1344" s="247"/>
      <c r="O1344" s="247">
        <v>583</v>
      </c>
      <c r="P1344" s="247">
        <f>$P$755+(O1344*$P$758)</f>
        <v>-233.65471763049976</v>
      </c>
      <c r="Q1344" s="247">
        <f>_xlfn.NORM.DIST(P1344,P$752,P$753,0)</f>
        <v>7.0856434152898225E-4</v>
      </c>
      <c r="R1344" s="247">
        <f>_xlfn.NORM.DIST(P1344,P$752,P$753,1)</f>
        <v>4.7657863391425859E-2</v>
      </c>
      <c r="S1344" s="253">
        <f>IF(OR(R1344&lt;$T$757,R1344&gt;$T$758),Q1344,"")</f>
        <v>7.0856434152898225E-4</v>
      </c>
      <c r="T1344" s="253" t="str">
        <f>IF(AND(R1344&gt;$T$757,R1344&lt;$T$758),Q1344,"")</f>
        <v/>
      </c>
      <c r="U1344" s="253" t="str">
        <f>IF(Q1344=MAX($Q$761:$Q$2761),Q1344,"")</f>
        <v/>
      </c>
      <c r="V1344" s="253">
        <f>_xlfn.NORM.DIST(P1344,$T$753,$T$754,0)</f>
        <v>5.0484333512792018E-66</v>
      </c>
      <c r="W1344" s="253" t="str">
        <f>IF(V1344=MAX($V$761:$V$2761),Q1344,"")</f>
        <v/>
      </c>
      <c r="X1344" s="253" t="str">
        <f t="shared" si="260"/>
        <v/>
      </c>
      <c r="AB1344" s="253">
        <v>583</v>
      </c>
      <c r="AC1344" s="253">
        <f t="shared" si="276"/>
        <v>-361.56459286635891</v>
      </c>
      <c r="AD1344" s="253">
        <f t="shared" si="261"/>
        <v>4.5789716252495213E-4</v>
      </c>
      <c r="AE1344" s="253">
        <f t="shared" si="262"/>
        <v>4.7657863391425838E-2</v>
      </c>
      <c r="AF1344" s="253">
        <f>IF(OR(AE1344&lt;$T$757,AE1344&gt;$T$758),AD1344,"")</f>
        <v>4.5789716252495213E-4</v>
      </c>
      <c r="AG1344" s="253" t="str">
        <f t="shared" si="263"/>
        <v/>
      </c>
      <c r="AH1344" s="253" t="str">
        <f t="shared" si="264"/>
        <v/>
      </c>
      <c r="AI1344" s="253">
        <f t="shared" si="265"/>
        <v>1.8255575780664177E-3</v>
      </c>
      <c r="AJ1344" s="253" t="str">
        <f t="shared" si="266"/>
        <v/>
      </c>
      <c r="AK1344" s="253" t="str">
        <f t="shared" si="267"/>
        <v/>
      </c>
      <c r="AO1344" s="253">
        <v>583</v>
      </c>
      <c r="AP1344" s="253">
        <f t="shared" si="268"/>
        <v>-2131.6048933196571</v>
      </c>
      <c r="AQ1344" s="253">
        <f t="shared" si="269"/>
        <v>7.7668897112147849E-5</v>
      </c>
      <c r="AR1344" s="253">
        <f t="shared" si="270"/>
        <v>4.7657863391425859E-2</v>
      </c>
      <c r="AS1344" s="253">
        <f>IF(OR(AR1344&lt;$T$757,AR1344&gt;$T$758),AQ1344,"")</f>
        <v>7.7668897112147849E-5</v>
      </c>
      <c r="AT1344" s="253" t="str">
        <f t="shared" si="271"/>
        <v/>
      </c>
      <c r="AU1344" s="253" t="str">
        <f t="shared" si="272"/>
        <v/>
      </c>
      <c r="AV1344" s="253">
        <f t="shared" si="273"/>
        <v>0</v>
      </c>
      <c r="AW1344" s="253">
        <f t="shared" si="274"/>
        <v>7.7668897112147849E-5</v>
      </c>
      <c r="AX1344" s="253" t="str">
        <f t="shared" si="275"/>
        <v/>
      </c>
      <c r="AZ1344" s="259"/>
      <c r="BA1344" s="259">
        <f>BA1343+$BD$753</f>
        <v>3.7632000000000421</v>
      </c>
      <c r="BB1344" s="274">
        <f t="shared" si="258"/>
        <v>0.80661239756765291</v>
      </c>
      <c r="BC1344" s="259">
        <f t="shared" si="259"/>
        <v>7.127732698550826E-4</v>
      </c>
      <c r="BD1344" s="259" t="str">
        <f t="shared" si="256"/>
        <v/>
      </c>
      <c r="BE1344" s="254" t="str">
        <f t="shared" si="257"/>
        <v/>
      </c>
    </row>
    <row r="1345" spans="1:57" ht="20.100000000000001" customHeight="1" x14ac:dyDescent="0.25">
      <c r="A1345" s="247">
        <v>584</v>
      </c>
      <c r="B1345" s="247">
        <f>$B$755+(A1345*$B$758)</f>
        <v>-3999.8678658172503</v>
      </c>
      <c r="C1345" s="247">
        <f>_xlfn.NORM.DIST($B1345,$B$752,$B$753,0)</f>
        <v>4.156804658360885E-5</v>
      </c>
      <c r="D1345" s="247">
        <f>_xlfn.NORM.DIST($B1345,$B$752,$B$753,1)</f>
        <v>4.8056214695933984E-2</v>
      </c>
      <c r="E1345" s="247">
        <f>IF(OR(D1345&lt;$F$757,D1345&gt;$F$758),C1345,"")</f>
        <v>4.156804658360885E-5</v>
      </c>
      <c r="F1345" s="247" t="str">
        <f>IF(AND(D1345&gt;$F$757,D1345&lt;$F$758),C1345,"")</f>
        <v/>
      </c>
      <c r="G1345" s="247" t="str">
        <f>IF(C1345=MAX($C$761:$C$2761),C1345,"")</f>
        <v/>
      </c>
      <c r="H1345" s="247">
        <f>_xlfn.NORM.DIST(B1345,$F$753,$F$754,0)</f>
        <v>0</v>
      </c>
      <c r="I1345" s="247">
        <f>IF(H1345=MAX($H$761:$H$2761),C1345,"")</f>
        <v>4.156804658360885E-5</v>
      </c>
      <c r="J1345" s="247" t="str">
        <f>IF(I1345=MIN($I$761:$I$2761),I1345,"")</f>
        <v/>
      </c>
      <c r="K1345" s="247"/>
      <c r="L1345" s="247"/>
      <c r="M1345" s="247"/>
      <c r="N1345" s="247"/>
      <c r="O1345" s="247">
        <v>584</v>
      </c>
      <c r="P1345" s="247">
        <f>$P$755+(O1345*$P$758)</f>
        <v>-233.09439456663767</v>
      </c>
      <c r="Q1345" s="247">
        <f>_xlfn.NORM.DIST(P1345,P$752,P$753,0)</f>
        <v>7.1330198258816899E-4</v>
      </c>
      <c r="R1345" s="247">
        <f>_xlfn.NORM.DIST(P1345,P$752,P$753,1)</f>
        <v>4.8056214695933984E-2</v>
      </c>
      <c r="S1345" s="253">
        <f>IF(OR(R1345&lt;$T$757,R1345&gt;$T$758),Q1345,"")</f>
        <v>7.1330198258816899E-4</v>
      </c>
      <c r="T1345" s="253" t="str">
        <f>IF(AND(R1345&gt;$T$757,R1345&lt;$T$758),Q1345,"")</f>
        <v/>
      </c>
      <c r="U1345" s="253" t="str">
        <f>IF(Q1345=MAX($Q$761:$Q$2761),Q1345,"")</f>
        <v/>
      </c>
      <c r="V1345" s="253">
        <f>_xlfn.NORM.DIST(P1345,$T$753,$T$754,0)</f>
        <v>4.7165246769505359E-66</v>
      </c>
      <c r="W1345" s="253" t="str">
        <f>IF(V1345=MAX($V$761:$V$2761),Q1345,"")</f>
        <v/>
      </c>
      <c r="X1345" s="253" t="str">
        <f t="shared" si="260"/>
        <v/>
      </c>
      <c r="AB1345" s="253">
        <v>584</v>
      </c>
      <c r="AC1345" s="253">
        <f t="shared" si="276"/>
        <v>-360.69753149257866</v>
      </c>
      <c r="AD1345" s="253">
        <f t="shared" si="261"/>
        <v>4.609587791925117E-4</v>
      </c>
      <c r="AE1345" s="253">
        <f t="shared" si="262"/>
        <v>4.8056214695933984E-2</v>
      </c>
      <c r="AF1345" s="253">
        <f>IF(OR(AE1345&lt;$T$757,AE1345&gt;$T$758),AD1345,"")</f>
        <v>4.609587791925117E-4</v>
      </c>
      <c r="AG1345" s="253" t="str">
        <f t="shared" si="263"/>
        <v/>
      </c>
      <c r="AH1345" s="253" t="str">
        <f t="shared" si="264"/>
        <v/>
      </c>
      <c r="AI1345" s="253">
        <f t="shared" si="265"/>
        <v>1.824612885243538E-3</v>
      </c>
      <c r="AJ1345" s="253" t="str">
        <f t="shared" si="266"/>
        <v/>
      </c>
      <c r="AK1345" s="253" t="str">
        <f t="shared" si="267"/>
        <v/>
      </c>
      <c r="AO1345" s="253">
        <v>584</v>
      </c>
      <c r="AP1345" s="253">
        <f t="shared" si="268"/>
        <v>-2126.4931309855574</v>
      </c>
      <c r="AQ1345" s="253">
        <f t="shared" si="269"/>
        <v>7.8188211074781423E-5</v>
      </c>
      <c r="AR1345" s="253">
        <f t="shared" si="270"/>
        <v>4.8056214695933984E-2</v>
      </c>
      <c r="AS1345" s="253">
        <f>IF(OR(AR1345&lt;$T$757,AR1345&gt;$T$758),AQ1345,"")</f>
        <v>7.8188211074781423E-5</v>
      </c>
      <c r="AT1345" s="253" t="str">
        <f t="shared" si="271"/>
        <v/>
      </c>
      <c r="AU1345" s="253" t="str">
        <f t="shared" si="272"/>
        <v/>
      </c>
      <c r="AV1345" s="253">
        <f t="shared" si="273"/>
        <v>0</v>
      </c>
      <c r="AW1345" s="253">
        <f t="shared" si="274"/>
        <v>7.8188211074781423E-5</v>
      </c>
      <c r="AX1345" s="253" t="str">
        <f t="shared" si="275"/>
        <v/>
      </c>
      <c r="AZ1345" s="259"/>
      <c r="BA1345" s="259">
        <f>BA1344+$BD$753</f>
        <v>3.7696000000000423</v>
      </c>
      <c r="BB1345" s="274">
        <f t="shared" si="258"/>
        <v>0.80589962429779782</v>
      </c>
      <c r="BC1345" s="259">
        <f t="shared" si="259"/>
        <v>7.1351813876896486E-4</v>
      </c>
      <c r="BD1345" s="259" t="str">
        <f t="shared" si="256"/>
        <v/>
      </c>
      <c r="BE1345" s="254" t="str">
        <f t="shared" si="257"/>
        <v/>
      </c>
    </row>
    <row r="1346" spans="1:57" ht="20.100000000000001" customHeight="1" x14ac:dyDescent="0.25">
      <c r="A1346" s="247">
        <v>585</v>
      </c>
      <c r="B1346" s="247">
        <f>$B$755+(A1346*$B$758)</f>
        <v>-3990.2527988321126</v>
      </c>
      <c r="C1346" s="247">
        <f>_xlfn.NORM.DIST($B1346,$B$752,$B$753,0)</f>
        <v>4.1845311564930665E-5</v>
      </c>
      <c r="D1346" s="247">
        <f>_xlfn.NORM.DIST($B1346,$B$752,$B$753,1)</f>
        <v>4.8457226266722837E-2</v>
      </c>
      <c r="E1346" s="247">
        <f>IF(OR(D1346&lt;$F$757,D1346&gt;$F$758),C1346,"")</f>
        <v>4.1845311564930665E-5</v>
      </c>
      <c r="F1346" s="247" t="str">
        <f>IF(AND(D1346&gt;$F$757,D1346&lt;$F$758),C1346,"")</f>
        <v/>
      </c>
      <c r="G1346" s="247" t="str">
        <f>IF(C1346=MAX($C$761:$C$2761),C1346,"")</f>
        <v/>
      </c>
      <c r="H1346" s="247">
        <f>_xlfn.NORM.DIST(B1346,$F$753,$F$754,0)</f>
        <v>0</v>
      </c>
      <c r="I1346" s="247">
        <f>IF(H1346=MAX($H$761:$H$2761),C1346,"")</f>
        <v>4.1845311564930665E-5</v>
      </c>
      <c r="J1346" s="247" t="str">
        <f>IF(I1346=MIN($I$761:$I$2761),I1346,"")</f>
        <v/>
      </c>
      <c r="K1346" s="247"/>
      <c r="L1346" s="247"/>
      <c r="M1346" s="247"/>
      <c r="N1346" s="247"/>
      <c r="O1346" s="247">
        <v>585</v>
      </c>
      <c r="P1346" s="247">
        <f>$P$755+(O1346*$P$758)</f>
        <v>-232.53407150277553</v>
      </c>
      <c r="Q1346" s="247">
        <f>_xlfn.NORM.DIST(P1346,P$752,P$753,0)</f>
        <v>7.180598116692475E-4</v>
      </c>
      <c r="R1346" s="247">
        <f>_xlfn.NORM.DIST(P1346,P$752,P$753,1)</f>
        <v>4.8457226266722837E-2</v>
      </c>
      <c r="S1346" s="253">
        <f>IF(OR(R1346&lt;$T$757,R1346&gt;$T$758),Q1346,"")</f>
        <v>7.180598116692475E-4</v>
      </c>
      <c r="T1346" s="253" t="str">
        <f>IF(AND(R1346&gt;$T$757,R1346&lt;$T$758),Q1346,"")</f>
        <v/>
      </c>
      <c r="U1346" s="253" t="str">
        <f>IF(Q1346=MAX($Q$761:$Q$2761),Q1346,"")</f>
        <v/>
      </c>
      <c r="V1346" s="253">
        <f>_xlfn.NORM.DIST(P1346,$T$753,$T$754,0)</f>
        <v>4.4063667980906059E-66</v>
      </c>
      <c r="W1346" s="253" t="str">
        <f>IF(V1346=MAX($V$761:$V$2761),Q1346,"")</f>
        <v/>
      </c>
      <c r="X1346" s="253" t="str">
        <f t="shared" si="260"/>
        <v/>
      </c>
      <c r="AB1346" s="253">
        <v>585</v>
      </c>
      <c r="AC1346" s="253">
        <f t="shared" si="276"/>
        <v>-359.83047011879842</v>
      </c>
      <c r="AD1346" s="253">
        <f t="shared" si="261"/>
        <v>4.640334420118448E-4</v>
      </c>
      <c r="AE1346" s="253">
        <f t="shared" si="262"/>
        <v>4.845722626672281E-2</v>
      </c>
      <c r="AF1346" s="253">
        <f>IF(OR(AE1346&lt;$T$757,AE1346&gt;$T$758),AD1346,"")</f>
        <v>4.640334420118448E-4</v>
      </c>
      <c r="AG1346" s="253" t="str">
        <f t="shared" si="263"/>
        <v/>
      </c>
      <c r="AH1346" s="253" t="str">
        <f t="shared" si="264"/>
        <v/>
      </c>
      <c r="AI1346" s="253">
        <f t="shared" si="265"/>
        <v>1.8236395028165292E-3</v>
      </c>
      <c r="AJ1346" s="253" t="str">
        <f t="shared" si="266"/>
        <v/>
      </c>
      <c r="AK1346" s="253" t="str">
        <f t="shared" si="267"/>
        <v/>
      </c>
      <c r="AO1346" s="253">
        <v>585</v>
      </c>
      <c r="AP1346" s="253">
        <f t="shared" si="268"/>
        <v>-2121.3813686514573</v>
      </c>
      <c r="AQ1346" s="253">
        <f t="shared" si="269"/>
        <v>7.8709737936517185E-5</v>
      </c>
      <c r="AR1346" s="253">
        <f t="shared" si="270"/>
        <v>4.8457226266722837E-2</v>
      </c>
      <c r="AS1346" s="253">
        <f>IF(OR(AR1346&lt;$T$757,AR1346&gt;$T$758),AQ1346,"")</f>
        <v>7.8709737936517185E-5</v>
      </c>
      <c r="AT1346" s="253" t="str">
        <f t="shared" si="271"/>
        <v/>
      </c>
      <c r="AU1346" s="253" t="str">
        <f t="shared" si="272"/>
        <v/>
      </c>
      <c r="AV1346" s="253">
        <f t="shared" si="273"/>
        <v>0</v>
      </c>
      <c r="AW1346" s="253">
        <f t="shared" si="274"/>
        <v>7.8709737936517185E-5</v>
      </c>
      <c r="AX1346" s="253" t="str">
        <f t="shared" si="275"/>
        <v/>
      </c>
      <c r="AZ1346" s="259"/>
      <c r="BA1346" s="259">
        <f>BA1345+$BD$753</f>
        <v>3.7760000000000424</v>
      </c>
      <c r="BB1346" s="274">
        <f t="shared" si="258"/>
        <v>0.80518610615902886</v>
      </c>
      <c r="BC1346" s="259">
        <f t="shared" si="259"/>
        <v>7.1425864766827551E-4</v>
      </c>
      <c r="BD1346" s="259" t="str">
        <f t="shared" si="256"/>
        <v/>
      </c>
      <c r="BE1346" s="254" t="str">
        <f t="shared" si="257"/>
        <v/>
      </c>
    </row>
    <row r="1347" spans="1:57" ht="20.100000000000001" customHeight="1" x14ac:dyDescent="0.25">
      <c r="A1347" s="248">
        <v>586</v>
      </c>
      <c r="B1347" s="247">
        <f>$B$755+(A1347*$B$758)</f>
        <v>-3980.6377318469749</v>
      </c>
      <c r="C1347" s="247">
        <f>_xlfn.NORM.DIST($B1347,$B$752,$B$753,0)</f>
        <v>4.2123751959013316E-5</v>
      </c>
      <c r="D1347" s="247">
        <f>_xlfn.NORM.DIST($B1347,$B$752,$B$753,1)</f>
        <v>4.8860909410586482E-2</v>
      </c>
      <c r="E1347" s="247">
        <f>IF(OR(D1347&lt;$F$757,D1347&gt;$F$758),C1347,"")</f>
        <v>4.2123751959013316E-5</v>
      </c>
      <c r="F1347" s="247" t="str">
        <f>IF(AND(D1347&gt;$F$757,D1347&lt;$F$758),C1347,"")</f>
        <v/>
      </c>
      <c r="G1347" s="247" t="str">
        <f>IF(C1347=MAX($C$761:$C$2761),C1347,"")</f>
        <v/>
      </c>
      <c r="H1347" s="247">
        <f>_xlfn.NORM.DIST(B1347,$F$753,$F$754,0)</f>
        <v>0</v>
      </c>
      <c r="I1347" s="247">
        <f>IF(H1347=MAX($H$761:$H$2761),C1347,"")</f>
        <v>4.2123751959013316E-5</v>
      </c>
      <c r="J1347" s="247" t="str">
        <f>IF(I1347=MIN($I$761:$I$2761),I1347,"")</f>
        <v/>
      </c>
      <c r="K1347" s="247"/>
      <c r="L1347" s="247"/>
      <c r="M1347" s="247"/>
      <c r="N1347" s="247"/>
      <c r="O1347" s="248">
        <v>586</v>
      </c>
      <c r="P1347" s="247">
        <f>$P$755+(O1347*$P$758)</f>
        <v>-231.97374843891345</v>
      </c>
      <c r="Q1347" s="247">
        <f>_xlfn.NORM.DIST(P1347,P$752,P$753,0)</f>
        <v>7.2283781067221484E-4</v>
      </c>
      <c r="R1347" s="247">
        <f>_xlfn.NORM.DIST(P1347,P$752,P$753,1)</f>
        <v>4.8860909410586482E-2</v>
      </c>
      <c r="S1347" s="253">
        <f>IF(OR(R1347&lt;$T$757,R1347&gt;$T$758),Q1347,"")</f>
        <v>7.2283781067221484E-4</v>
      </c>
      <c r="T1347" s="253" t="str">
        <f>IF(AND(R1347&gt;$T$757,R1347&lt;$T$758),Q1347,"")</f>
        <v/>
      </c>
      <c r="U1347" s="253" t="str">
        <f>IF(Q1347=MAX($Q$761:$Q$2761),Q1347,"")</f>
        <v/>
      </c>
      <c r="V1347" s="253">
        <f>_xlfn.NORM.DIST(P1347,$T$753,$T$754,0)</f>
        <v>4.1165389846449868E-66</v>
      </c>
      <c r="W1347" s="253" t="str">
        <f>IF(V1347=MAX($V$761:$V$2761),Q1347,"")</f>
        <v/>
      </c>
      <c r="X1347" s="253" t="str">
        <f t="shared" si="260"/>
        <v/>
      </c>
      <c r="AB1347" s="259">
        <v>586</v>
      </c>
      <c r="AC1347" s="253">
        <f t="shared" si="276"/>
        <v>-358.96340874501817</v>
      </c>
      <c r="AD1347" s="253">
        <f t="shared" si="261"/>
        <v>4.671211392861458E-4</v>
      </c>
      <c r="AE1347" s="253">
        <f t="shared" si="262"/>
        <v>4.8860909410586482E-2</v>
      </c>
      <c r="AF1347" s="253">
        <f>IF(OR(AE1347&lt;$T$757,AE1347&gt;$T$758),AD1347,"")</f>
        <v>4.671211392861458E-4</v>
      </c>
      <c r="AG1347" s="253" t="str">
        <f t="shared" si="263"/>
        <v/>
      </c>
      <c r="AH1347" s="253" t="str">
        <f t="shared" si="264"/>
        <v/>
      </c>
      <c r="AI1347" s="253">
        <f t="shared" si="265"/>
        <v>1.8226374772302122E-3</v>
      </c>
      <c r="AJ1347" s="253" t="str">
        <f t="shared" si="266"/>
        <v/>
      </c>
      <c r="AK1347" s="253" t="str">
        <f t="shared" si="267"/>
        <v/>
      </c>
      <c r="AO1347" s="259">
        <v>586</v>
      </c>
      <c r="AP1347" s="253">
        <f t="shared" si="268"/>
        <v>-2116.2696063173576</v>
      </c>
      <c r="AQ1347" s="253">
        <f t="shared" si="269"/>
        <v>7.9233475713333084E-5</v>
      </c>
      <c r="AR1347" s="253">
        <f t="shared" si="270"/>
        <v>4.8860909410586482E-2</v>
      </c>
      <c r="AS1347" s="253">
        <f>IF(OR(AR1347&lt;$T$757,AR1347&gt;$T$758),AQ1347,"")</f>
        <v>7.9233475713333084E-5</v>
      </c>
      <c r="AT1347" s="253" t="str">
        <f t="shared" si="271"/>
        <v/>
      </c>
      <c r="AU1347" s="253" t="str">
        <f t="shared" si="272"/>
        <v/>
      </c>
      <c r="AV1347" s="253">
        <f t="shared" si="273"/>
        <v>0</v>
      </c>
      <c r="AW1347" s="253">
        <f t="shared" si="274"/>
        <v>7.9233475713333084E-5</v>
      </c>
      <c r="AX1347" s="253" t="str">
        <f t="shared" si="275"/>
        <v/>
      </c>
      <c r="AZ1347" s="259"/>
      <c r="BA1347" s="259">
        <f>BA1346+$BD$753</f>
        <v>3.7824000000000426</v>
      </c>
      <c r="BB1347" s="274">
        <f t="shared" si="258"/>
        <v>0.80447184751136058</v>
      </c>
      <c r="BC1347" s="259">
        <f t="shared" si="259"/>
        <v>7.1499479877423777E-4</v>
      </c>
      <c r="BD1347" s="259" t="str">
        <f t="shared" si="256"/>
        <v/>
      </c>
      <c r="BE1347" s="254" t="str">
        <f t="shared" si="257"/>
        <v/>
      </c>
    </row>
    <row r="1348" spans="1:57" ht="20.100000000000001" customHeight="1" x14ac:dyDescent="0.25">
      <c r="A1348" s="247">
        <v>587</v>
      </c>
      <c r="B1348" s="247">
        <f>$B$755+(A1348*$B$758)</f>
        <v>-3971.0226648618373</v>
      </c>
      <c r="C1348" s="247">
        <f>_xlfn.NORM.DIST($B1348,$B$752,$B$753,0)</f>
        <v>4.24033666474357E-5</v>
      </c>
      <c r="D1348" s="247">
        <f>_xlfn.NORM.DIST($B1348,$B$752,$B$753,1)</f>
        <v>4.9267275423871715E-2</v>
      </c>
      <c r="E1348" s="247">
        <f>IF(OR(D1348&lt;$F$757,D1348&gt;$F$758),C1348,"")</f>
        <v>4.24033666474357E-5</v>
      </c>
      <c r="F1348" s="247" t="str">
        <f>IF(AND(D1348&gt;$F$757,D1348&lt;$F$758),C1348,"")</f>
        <v/>
      </c>
      <c r="G1348" s="247" t="str">
        <f>IF(C1348=MAX($C$761:$C$2761),C1348,"")</f>
        <v/>
      </c>
      <c r="H1348" s="247">
        <f>_xlfn.NORM.DIST(B1348,$F$753,$F$754,0)</f>
        <v>0</v>
      </c>
      <c r="I1348" s="247">
        <f>IF(H1348=MAX($H$761:$H$2761),C1348,"")</f>
        <v>4.24033666474357E-5</v>
      </c>
      <c r="J1348" s="247" t="str">
        <f>IF(I1348=MIN($I$761:$I$2761),I1348,"")</f>
        <v/>
      </c>
      <c r="K1348" s="247"/>
      <c r="L1348" s="247"/>
      <c r="M1348" s="247"/>
      <c r="N1348" s="247"/>
      <c r="O1348" s="247">
        <v>587</v>
      </c>
      <c r="P1348" s="247">
        <f>$P$755+(O1348*$P$758)</f>
        <v>-231.4134253750513</v>
      </c>
      <c r="Q1348" s="247">
        <f>_xlfn.NORM.DIST(P1348,P$752,P$753,0)</f>
        <v>7.276359604051183E-4</v>
      </c>
      <c r="R1348" s="247">
        <f>_xlfn.NORM.DIST(P1348,P$752,P$753,1)</f>
        <v>4.9267275423871715E-2</v>
      </c>
      <c r="S1348" s="253">
        <f>IF(OR(R1348&lt;$T$757,R1348&gt;$T$758),Q1348,"")</f>
        <v>7.276359604051183E-4</v>
      </c>
      <c r="T1348" s="253" t="str">
        <f>IF(AND(R1348&gt;$T$757,R1348&lt;$T$758),Q1348,"")</f>
        <v/>
      </c>
      <c r="U1348" s="253" t="str">
        <f>IF(Q1348=MAX($Q$761:$Q$2761),Q1348,"")</f>
        <v/>
      </c>
      <c r="V1348" s="253">
        <f>_xlfn.NORM.DIST(P1348,$T$753,$T$754,0)</f>
        <v>3.845713000407454E-66</v>
      </c>
      <c r="W1348" s="253" t="str">
        <f>IF(V1348=MAX($V$761:$V$2761),Q1348,"")</f>
        <v/>
      </c>
      <c r="X1348" s="253" t="str">
        <f t="shared" si="260"/>
        <v/>
      </c>
      <c r="AB1348" s="253">
        <v>587</v>
      </c>
      <c r="AC1348" s="253">
        <f t="shared" si="276"/>
        <v>-358.09634737123793</v>
      </c>
      <c r="AD1348" s="253">
        <f t="shared" si="261"/>
        <v>4.7022185861295422E-4</v>
      </c>
      <c r="AE1348" s="253">
        <f t="shared" si="262"/>
        <v>4.926727542387168E-2</v>
      </c>
      <c r="AF1348" s="253">
        <f>IF(OR(AE1348&lt;$T$757,AE1348&gt;$T$758),AD1348,"")</f>
        <v>4.7022185861295422E-4</v>
      </c>
      <c r="AG1348" s="253" t="str">
        <f t="shared" si="263"/>
        <v/>
      </c>
      <c r="AH1348" s="253" t="str">
        <f t="shared" si="264"/>
        <v/>
      </c>
      <c r="AI1348" s="253">
        <f t="shared" si="265"/>
        <v>1.8216068562787455E-3</v>
      </c>
      <c r="AJ1348" s="253" t="str">
        <f t="shared" si="266"/>
        <v/>
      </c>
      <c r="AK1348" s="253" t="str">
        <f t="shared" si="267"/>
        <v/>
      </c>
      <c r="AO1348" s="253">
        <v>587</v>
      </c>
      <c r="AP1348" s="253">
        <f t="shared" si="268"/>
        <v>-2111.1578439832579</v>
      </c>
      <c r="AQ1348" s="253">
        <f t="shared" si="269"/>
        <v>7.9759422301513549E-5</v>
      </c>
      <c r="AR1348" s="253">
        <f t="shared" si="270"/>
        <v>4.9267275423871638E-2</v>
      </c>
      <c r="AS1348" s="253">
        <f>IF(OR(AR1348&lt;$T$757,AR1348&gt;$T$758),AQ1348,"")</f>
        <v>7.9759422301513549E-5</v>
      </c>
      <c r="AT1348" s="253" t="str">
        <f t="shared" si="271"/>
        <v/>
      </c>
      <c r="AU1348" s="253" t="str">
        <f t="shared" si="272"/>
        <v/>
      </c>
      <c r="AV1348" s="253">
        <f t="shared" si="273"/>
        <v>0</v>
      </c>
      <c r="AW1348" s="253">
        <f t="shared" si="274"/>
        <v>7.9759422301513549E-5</v>
      </c>
      <c r="AX1348" s="253" t="str">
        <f t="shared" si="275"/>
        <v/>
      </c>
      <c r="AZ1348" s="259"/>
      <c r="BA1348" s="259">
        <f>BA1347+$BD$753</f>
        <v>3.7888000000000428</v>
      </c>
      <c r="BB1348" s="274">
        <f t="shared" si="258"/>
        <v>0.80375685271258634</v>
      </c>
      <c r="BC1348" s="259">
        <f t="shared" si="259"/>
        <v>7.1572659437069142E-4</v>
      </c>
      <c r="BD1348" s="259" t="str">
        <f t="shared" si="256"/>
        <v/>
      </c>
      <c r="BE1348" s="254" t="str">
        <f t="shared" si="257"/>
        <v/>
      </c>
    </row>
    <row r="1349" spans="1:57" ht="20.100000000000001" customHeight="1" x14ac:dyDescent="0.25">
      <c r="A1349" s="247">
        <v>588</v>
      </c>
      <c r="B1349" s="247">
        <f>$B$755+(A1349*$B$758)</f>
        <v>-3961.4075978766996</v>
      </c>
      <c r="C1349" s="247">
        <f>_xlfn.NORM.DIST($B1349,$B$752,$B$753,0)</f>
        <v>4.2684154447790969E-5</v>
      </c>
      <c r="D1349" s="247">
        <f>_xlfn.NORM.DIST($B1349,$B$752,$B$753,1)</f>
        <v>4.9676335591864164E-2</v>
      </c>
      <c r="E1349" s="247">
        <f>IF(OR(D1349&lt;$F$757,D1349&gt;$F$758),C1349,"")</f>
        <v>4.2684154447790969E-5</v>
      </c>
      <c r="F1349" s="247" t="str">
        <f>IF(AND(D1349&gt;$F$757,D1349&lt;$F$758),C1349,"")</f>
        <v/>
      </c>
      <c r="G1349" s="247" t="str">
        <f>IF(C1349=MAX($C$761:$C$2761),C1349,"")</f>
        <v/>
      </c>
      <c r="H1349" s="247">
        <f>_xlfn.NORM.DIST(B1349,$F$753,$F$754,0)</f>
        <v>0</v>
      </c>
      <c r="I1349" s="247">
        <f>IF(H1349=MAX($H$761:$H$2761),C1349,"")</f>
        <v>4.2684154447790969E-5</v>
      </c>
      <c r="J1349" s="247" t="str">
        <f>IF(I1349=MIN($I$761:$I$2761),I1349,"")</f>
        <v/>
      </c>
      <c r="K1349" s="247"/>
      <c r="L1349" s="247"/>
      <c r="M1349" s="247"/>
      <c r="N1349" s="247"/>
      <c r="O1349" s="247">
        <v>588</v>
      </c>
      <c r="P1349" s="247">
        <f>$P$755+(O1349*$P$758)</f>
        <v>-230.85310231118922</v>
      </c>
      <c r="Q1349" s="247">
        <f>_xlfn.NORM.DIST(P1349,P$752,P$753,0)</f>
        <v>7.3245424057801812E-4</v>
      </c>
      <c r="R1349" s="247">
        <f>_xlfn.NORM.DIST(P1349,P$752,P$753,1)</f>
        <v>4.9676335591864164E-2</v>
      </c>
      <c r="S1349" s="253">
        <f>IF(OR(R1349&lt;$T$757,R1349&gt;$T$758),Q1349,"")</f>
        <v>7.3245424057801812E-4</v>
      </c>
      <c r="T1349" s="253" t="str">
        <f>IF(AND(R1349&gt;$T$757,R1349&lt;$T$758),Q1349,"")</f>
        <v/>
      </c>
      <c r="U1349" s="253" t="str">
        <f>IF(Q1349=MAX($Q$761:$Q$2761),Q1349,"")</f>
        <v/>
      </c>
      <c r="V1349" s="253">
        <f>_xlfn.NORM.DIST(P1349,$T$753,$T$754,0)</f>
        <v>3.5926471014666233E-66</v>
      </c>
      <c r="W1349" s="253" t="str">
        <f>IF(V1349=MAX($V$761:$V$2761),Q1349,"")</f>
        <v/>
      </c>
      <c r="X1349" s="253" t="str">
        <f t="shared" si="260"/>
        <v/>
      </c>
      <c r="AB1349" s="253">
        <v>588</v>
      </c>
      <c r="AC1349" s="253">
        <f t="shared" si="276"/>
        <v>-357.22928599745768</v>
      </c>
      <c r="AD1349" s="253">
        <f t="shared" si="261"/>
        <v>4.7333558688025665E-4</v>
      </c>
      <c r="AE1349" s="253">
        <f t="shared" si="262"/>
        <v>4.9676335591864164E-2</v>
      </c>
      <c r="AF1349" s="253">
        <f>IF(OR(AE1349&lt;$T$757,AE1349&gt;$T$758),AD1349,"")</f>
        <v>4.7333558688025665E-4</v>
      </c>
      <c r="AG1349" s="253" t="str">
        <f t="shared" si="263"/>
        <v/>
      </c>
      <c r="AH1349" s="253" t="str">
        <f t="shared" si="264"/>
        <v/>
      </c>
      <c r="AI1349" s="253">
        <f t="shared" si="265"/>
        <v>1.8205476891018269E-3</v>
      </c>
      <c r="AJ1349" s="253" t="str">
        <f t="shared" si="266"/>
        <v/>
      </c>
      <c r="AK1349" s="253" t="str">
        <f t="shared" si="267"/>
        <v/>
      </c>
      <c r="AO1349" s="253">
        <v>588</v>
      </c>
      <c r="AP1349" s="253">
        <f t="shared" si="268"/>
        <v>-2106.0460816491577</v>
      </c>
      <c r="AQ1349" s="253">
        <f t="shared" si="269"/>
        <v>8.0287575476988015E-5</v>
      </c>
      <c r="AR1349" s="253">
        <f t="shared" si="270"/>
        <v>4.9676335591864164E-2</v>
      </c>
      <c r="AS1349" s="253">
        <f>IF(OR(AR1349&lt;$T$757,AR1349&gt;$T$758),AQ1349,"")</f>
        <v>8.0287575476988015E-5</v>
      </c>
      <c r="AT1349" s="253" t="str">
        <f t="shared" si="271"/>
        <v/>
      </c>
      <c r="AU1349" s="253" t="str">
        <f t="shared" si="272"/>
        <v/>
      </c>
      <c r="AV1349" s="253">
        <f t="shared" si="273"/>
        <v>0</v>
      </c>
      <c r="AW1349" s="253">
        <f t="shared" si="274"/>
        <v>8.0287575476988015E-5</v>
      </c>
      <c r="AX1349" s="253" t="str">
        <f t="shared" si="275"/>
        <v/>
      </c>
      <c r="AZ1349" s="259"/>
      <c r="BA1349" s="259">
        <f>BA1348+$BD$753</f>
        <v>3.795200000000043</v>
      </c>
      <c r="BB1349" s="274">
        <f t="shared" si="258"/>
        <v>0.80304112611821565</v>
      </c>
      <c r="BC1349" s="259">
        <f t="shared" si="259"/>
        <v>7.1645403680209441E-4</v>
      </c>
      <c r="BD1349" s="259" t="str">
        <f t="shared" si="256"/>
        <v/>
      </c>
      <c r="BE1349" s="254" t="str">
        <f t="shared" si="257"/>
        <v/>
      </c>
    </row>
    <row r="1350" spans="1:57" ht="20.100000000000001" customHeight="1" x14ac:dyDescent="0.25">
      <c r="A1350" s="247">
        <v>589</v>
      </c>
      <c r="B1350" s="247">
        <f>$B$755+(A1350*$B$758)</f>
        <v>-3951.7925308915628</v>
      </c>
      <c r="C1350" s="247">
        <f>_xlfn.NORM.DIST($B1350,$B$752,$B$753,0)</f>
        <v>4.2966114113337799E-5</v>
      </c>
      <c r="D1350" s="247">
        <f>_xlfn.NORM.DIST($B1350,$B$752,$B$753,1)</f>
        <v>5.0088101188171599E-2</v>
      </c>
      <c r="E1350" s="247">
        <f>IF(OR(D1350&lt;$F$757,D1350&gt;$F$758),C1350,"")</f>
        <v>4.2966114113337799E-5</v>
      </c>
      <c r="F1350" s="247" t="str">
        <f>IF(AND(D1350&gt;$F$757,D1350&lt;$F$758),C1350,"")</f>
        <v/>
      </c>
      <c r="G1350" s="247" t="str">
        <f>IF(C1350=MAX($C$761:$C$2761),C1350,"")</f>
        <v/>
      </c>
      <c r="H1350" s="247">
        <f>_xlfn.NORM.DIST(B1350,$F$753,$F$754,0)</f>
        <v>0</v>
      </c>
      <c r="I1350" s="247">
        <f>IF(H1350=MAX($H$761:$H$2761),C1350,"")</f>
        <v>4.2966114113337799E-5</v>
      </c>
      <c r="J1350" s="247" t="str">
        <f>IF(I1350=MIN($I$761:$I$2761),I1350,"")</f>
        <v/>
      </c>
      <c r="K1350" s="247"/>
      <c r="L1350" s="247"/>
      <c r="M1350" s="247"/>
      <c r="N1350" s="247"/>
      <c r="O1350" s="247">
        <v>589</v>
      </c>
      <c r="P1350" s="247">
        <f>$P$755+(O1350*$P$758)</f>
        <v>-230.29277924732713</v>
      </c>
      <c r="Q1350" s="247">
        <f>_xlfn.NORM.DIST(P1350,P$752,P$753,0)</f>
        <v>7.3729262979700487E-4</v>
      </c>
      <c r="R1350" s="247">
        <f>_xlfn.NORM.DIST(P1350,P$752,P$753,1)</f>
        <v>5.0088101188171627E-2</v>
      </c>
      <c r="S1350" s="253">
        <f>IF(OR(R1350&lt;$T$757,R1350&gt;$T$758),Q1350,"")</f>
        <v>7.3729262979700487E-4</v>
      </c>
      <c r="T1350" s="253" t="str">
        <f>IF(AND(R1350&gt;$T$757,R1350&lt;$T$758),Q1350,"")</f>
        <v/>
      </c>
      <c r="U1350" s="253" t="str">
        <f>IF(Q1350=MAX($Q$761:$Q$2761),Q1350,"")</f>
        <v/>
      </c>
      <c r="V1350" s="253">
        <f>_xlfn.NORM.DIST(P1350,$T$753,$T$754,0)</f>
        <v>3.3561804227590992E-66</v>
      </c>
      <c r="W1350" s="253" t="str">
        <f>IF(V1350=MAX($V$761:$V$2761),Q1350,"")</f>
        <v/>
      </c>
      <c r="X1350" s="253" t="str">
        <f t="shared" si="260"/>
        <v/>
      </c>
      <c r="AB1350" s="253">
        <v>589</v>
      </c>
      <c r="AC1350" s="253">
        <f t="shared" si="276"/>
        <v>-356.36222462367743</v>
      </c>
      <c r="AD1350" s="253">
        <f t="shared" si="261"/>
        <v>4.7646231026261679E-4</v>
      </c>
      <c r="AE1350" s="253">
        <f t="shared" si="262"/>
        <v>5.0088101188171662E-2</v>
      </c>
      <c r="AF1350" s="253">
        <f>IF(OR(AE1350&lt;$T$757,AE1350&gt;$T$758),AD1350,"")</f>
        <v>4.7646231026261679E-4</v>
      </c>
      <c r="AG1350" s="253" t="str">
        <f t="shared" si="263"/>
        <v/>
      </c>
      <c r="AH1350" s="253" t="str">
        <f t="shared" si="264"/>
        <v/>
      </c>
      <c r="AI1350" s="253">
        <f t="shared" si="265"/>
        <v>1.8194600261807884E-3</v>
      </c>
      <c r="AJ1350" s="253" t="str">
        <f t="shared" si="266"/>
        <v/>
      </c>
      <c r="AK1350" s="253" t="str">
        <f t="shared" si="267"/>
        <v/>
      </c>
      <c r="AO1350" s="253">
        <v>589</v>
      </c>
      <c r="AP1350" s="253">
        <f t="shared" si="268"/>
        <v>-2100.934319315058</v>
      </c>
      <c r="AQ1350" s="253">
        <f t="shared" si="269"/>
        <v>8.0817932894674429E-5</v>
      </c>
      <c r="AR1350" s="253">
        <f t="shared" si="270"/>
        <v>5.0088101188171599E-2</v>
      </c>
      <c r="AS1350" s="253">
        <f>IF(OR(AR1350&lt;$T$757,AR1350&gt;$T$758),AQ1350,"")</f>
        <v>8.0817932894674429E-5</v>
      </c>
      <c r="AT1350" s="253" t="str">
        <f t="shared" si="271"/>
        <v/>
      </c>
      <c r="AU1350" s="253" t="str">
        <f t="shared" si="272"/>
        <v/>
      </c>
      <c r="AV1350" s="253">
        <f t="shared" si="273"/>
        <v>0</v>
      </c>
      <c r="AW1350" s="253">
        <f t="shared" si="274"/>
        <v>8.0817932894674429E-5</v>
      </c>
      <c r="AX1350" s="253" t="str">
        <f t="shared" si="275"/>
        <v/>
      </c>
      <c r="AZ1350" s="259"/>
      <c r="BA1350" s="259">
        <f>BA1349+$BD$753</f>
        <v>3.8016000000000432</v>
      </c>
      <c r="BB1350" s="274">
        <f t="shared" si="258"/>
        <v>0.80232467208141356</v>
      </c>
      <c r="BC1350" s="259">
        <f t="shared" si="259"/>
        <v>7.1717712847496617E-4</v>
      </c>
      <c r="BD1350" s="259" t="str">
        <f t="shared" si="256"/>
        <v/>
      </c>
      <c r="BE1350" s="254" t="str">
        <f t="shared" si="257"/>
        <v/>
      </c>
    </row>
    <row r="1351" spans="1:57" ht="20.100000000000001" customHeight="1" x14ac:dyDescent="0.25">
      <c r="A1351" s="247">
        <v>590</v>
      </c>
      <c r="B1351" s="247">
        <f>$B$755+(A1351*$B$758)</f>
        <v>-3942.1774639064251</v>
      </c>
      <c r="C1351" s="247">
        <f>_xlfn.NORM.DIST($B1351,$B$752,$B$753,0)</f>
        <v>4.3249244332654497E-5</v>
      </c>
      <c r="D1351" s="247">
        <f>_xlfn.NORM.DIST($B1351,$B$752,$B$753,1)</f>
        <v>5.0502583474103684E-2</v>
      </c>
      <c r="E1351" s="247">
        <f>IF(OR(D1351&lt;$F$757,D1351&gt;$F$758),C1351,"")</f>
        <v>4.3249244332654497E-5</v>
      </c>
      <c r="F1351" s="247" t="str">
        <f>IF(AND(D1351&gt;$F$757,D1351&lt;$F$758),C1351,"")</f>
        <v/>
      </c>
      <c r="G1351" s="247" t="str">
        <f>IF(C1351=MAX($C$761:$C$2761),C1351,"")</f>
        <v/>
      </c>
      <c r="H1351" s="247">
        <f>_xlfn.NORM.DIST(B1351,$F$753,$F$754,0)</f>
        <v>0</v>
      </c>
      <c r="I1351" s="247">
        <f>IF(H1351=MAX($H$761:$H$2761),C1351,"")</f>
        <v>4.3249244332654497E-5</v>
      </c>
      <c r="J1351" s="247" t="str">
        <f>IF(I1351=MIN($I$761:$I$2761),I1351,"")</f>
        <v/>
      </c>
      <c r="K1351" s="247"/>
      <c r="L1351" s="247"/>
      <c r="M1351" s="247"/>
      <c r="N1351" s="247"/>
      <c r="O1351" s="247">
        <v>590</v>
      </c>
      <c r="P1351" s="247">
        <f>$P$755+(O1351*$P$758)</f>
        <v>-229.73245618346499</v>
      </c>
      <c r="Q1351" s="247">
        <f>_xlfn.NORM.DIST(P1351,P$752,P$753,0)</f>
        <v>7.4215110555826127E-4</v>
      </c>
      <c r="R1351" s="247">
        <f>_xlfn.NORM.DIST(P1351,P$752,P$753,1)</f>
        <v>5.0502583474103704E-2</v>
      </c>
      <c r="S1351" s="253">
        <f>IF(OR(R1351&lt;$T$757,R1351&gt;$T$758),Q1351,"")</f>
        <v>7.4215110555826127E-4</v>
      </c>
      <c r="T1351" s="253" t="str">
        <f>IF(AND(R1351&gt;$T$757,R1351&lt;$T$758),Q1351,"")</f>
        <v/>
      </c>
      <c r="U1351" s="253" t="str">
        <f>IF(Q1351=MAX($Q$761:$Q$2761),Q1351,"")</f>
        <v/>
      </c>
      <c r="V1351" s="253">
        <f>_xlfn.NORM.DIST(P1351,$T$753,$T$754,0)</f>
        <v>3.1352277277116913E-66</v>
      </c>
      <c r="W1351" s="253" t="str">
        <f>IF(V1351=MAX($V$761:$V$2761),Q1351,"")</f>
        <v/>
      </c>
      <c r="X1351" s="253" t="str">
        <f t="shared" si="260"/>
        <v/>
      </c>
      <c r="AB1351" s="253">
        <v>590</v>
      </c>
      <c r="AC1351" s="253">
        <f t="shared" si="276"/>
        <v>-355.49516324989725</v>
      </c>
      <c r="AD1351" s="253">
        <f t="shared" si="261"/>
        <v>4.7960201421734137E-4</v>
      </c>
      <c r="AE1351" s="253">
        <f t="shared" si="262"/>
        <v>5.0502583474103704E-2</v>
      </c>
      <c r="AF1351" s="253">
        <f>IF(OR(AE1351&lt;$T$757,AE1351&gt;$T$758),AD1351,"")</f>
        <v>4.7960201421734137E-4</v>
      </c>
      <c r="AG1351" s="253" t="str">
        <f t="shared" si="263"/>
        <v/>
      </c>
      <c r="AH1351" s="253" t="str">
        <f t="shared" si="264"/>
        <v/>
      </c>
      <c r="AI1351" s="253">
        <f t="shared" si="265"/>
        <v>1.8183439193345857E-3</v>
      </c>
      <c r="AJ1351" s="253" t="str">
        <f t="shared" si="266"/>
        <v/>
      </c>
      <c r="AK1351" s="253" t="str">
        <f t="shared" si="267"/>
        <v/>
      </c>
      <c r="AO1351" s="253">
        <v>590</v>
      </c>
      <c r="AP1351" s="253">
        <f t="shared" si="268"/>
        <v>-2095.8225569809579</v>
      </c>
      <c r="AQ1351" s="253">
        <f t="shared" si="269"/>
        <v>8.1350492087829156E-5</v>
      </c>
      <c r="AR1351" s="253">
        <f t="shared" si="270"/>
        <v>5.0502583474103704E-2</v>
      </c>
      <c r="AS1351" s="253">
        <f>IF(OR(AR1351&lt;$T$757,AR1351&gt;$T$758),AQ1351,"")</f>
        <v>8.1350492087829156E-5</v>
      </c>
      <c r="AT1351" s="253" t="str">
        <f t="shared" si="271"/>
        <v/>
      </c>
      <c r="AU1351" s="253" t="str">
        <f t="shared" si="272"/>
        <v/>
      </c>
      <c r="AV1351" s="253">
        <f t="shared" si="273"/>
        <v>0</v>
      </c>
      <c r="AW1351" s="253">
        <f t="shared" si="274"/>
        <v>8.1350492087829156E-5</v>
      </c>
      <c r="AX1351" s="253" t="str">
        <f t="shared" si="275"/>
        <v/>
      </c>
      <c r="AZ1351" s="259"/>
      <c r="BA1351" s="259">
        <f>BA1350+$BD$753</f>
        <v>3.8080000000000434</v>
      </c>
      <c r="BB1351" s="274">
        <f t="shared" si="258"/>
        <v>0.80160749495293859</v>
      </c>
      <c r="BC1351" s="259">
        <f t="shared" si="259"/>
        <v>7.1789587185500103E-4</v>
      </c>
      <c r="BD1351" s="259" t="str">
        <f t="shared" si="256"/>
        <v/>
      </c>
      <c r="BE1351" s="254" t="str">
        <f t="shared" si="257"/>
        <v/>
      </c>
    </row>
    <row r="1352" spans="1:57" ht="20.100000000000001" customHeight="1" x14ac:dyDescent="0.25">
      <c r="A1352" s="247">
        <v>591</v>
      </c>
      <c r="B1352" s="247">
        <f>$B$755+(A1352*$B$758)</f>
        <v>-3932.5623969212875</v>
      </c>
      <c r="C1352" s="247">
        <f>_xlfn.NORM.DIST($B1352,$B$752,$B$753,0)</f>
        <v>4.3533543729295784E-5</v>
      </c>
      <c r="D1352" s="247">
        <f>_xlfn.NORM.DIST($B1352,$B$752,$B$753,1)</f>
        <v>5.0919793698048145E-2</v>
      </c>
      <c r="E1352" s="247">
        <f>IF(OR(D1352&lt;$F$757,D1352&gt;$F$758),C1352,"")</f>
        <v>4.3533543729295784E-5</v>
      </c>
      <c r="F1352" s="247" t="str">
        <f>IF(AND(D1352&gt;$F$757,D1352&lt;$F$758),C1352,"")</f>
        <v/>
      </c>
      <c r="G1352" s="247" t="str">
        <f>IF(C1352=MAX($C$761:$C$2761),C1352,"")</f>
        <v/>
      </c>
      <c r="H1352" s="247">
        <f>_xlfn.NORM.DIST(B1352,$F$753,$F$754,0)</f>
        <v>0</v>
      </c>
      <c r="I1352" s="247">
        <f>IF(H1352=MAX($H$761:$H$2761),C1352,"")</f>
        <v>4.3533543729295784E-5</v>
      </c>
      <c r="J1352" s="247" t="str">
        <f>IF(I1352=MIN($I$761:$I$2761),I1352,"")</f>
        <v/>
      </c>
      <c r="K1352" s="247"/>
      <c r="L1352" s="247"/>
      <c r="M1352" s="247"/>
      <c r="N1352" s="247"/>
      <c r="O1352" s="247">
        <v>591</v>
      </c>
      <c r="P1352" s="247">
        <f>$P$755+(O1352*$P$758)</f>
        <v>-229.1721331196029</v>
      </c>
      <c r="Q1352" s="247">
        <f>_xlfn.NORM.DIST(P1352,P$752,P$753,0)</f>
        <v>7.4702964424217433E-4</v>
      </c>
      <c r="R1352" s="247">
        <f>_xlfn.NORM.DIST(P1352,P$752,P$753,1)</f>
        <v>5.0919793698048145E-2</v>
      </c>
      <c r="S1352" s="253">
        <f>IF(OR(R1352&lt;$T$757,R1352&gt;$T$758),Q1352,"")</f>
        <v>7.4702964424217433E-4</v>
      </c>
      <c r="T1352" s="253" t="str">
        <f>IF(AND(R1352&gt;$T$757,R1352&lt;$T$758),Q1352,"")</f>
        <v/>
      </c>
      <c r="U1352" s="253" t="str">
        <f>IF(Q1352=MAX($Q$761:$Q$2761),Q1352,"")</f>
        <v/>
      </c>
      <c r="V1352" s="253">
        <f>_xlfn.NORM.DIST(P1352,$T$753,$T$754,0)</f>
        <v>2.9287744975710424E-66</v>
      </c>
      <c r="W1352" s="253" t="str">
        <f>IF(V1352=MAX($V$761:$V$2761),Q1352,"")</f>
        <v/>
      </c>
      <c r="X1352" s="253" t="str">
        <f t="shared" si="260"/>
        <v/>
      </c>
      <c r="AB1352" s="253">
        <v>591</v>
      </c>
      <c r="AC1352" s="253">
        <f t="shared" si="276"/>
        <v>-354.62810187611694</v>
      </c>
      <c r="AD1352" s="253">
        <f t="shared" si="261"/>
        <v>4.8275468348067441E-4</v>
      </c>
      <c r="AE1352" s="253">
        <f t="shared" si="262"/>
        <v>5.0919793698048187E-2</v>
      </c>
      <c r="AF1352" s="253">
        <f>IF(OR(AE1352&lt;$T$757,AE1352&gt;$T$758),AD1352,"")</f>
        <v>4.8275468348067441E-4</v>
      </c>
      <c r="AG1352" s="253" t="str">
        <f t="shared" si="263"/>
        <v/>
      </c>
      <c r="AH1352" s="253" t="str">
        <f t="shared" si="264"/>
        <v/>
      </c>
      <c r="AI1352" s="253">
        <f t="shared" si="265"/>
        <v>1.8171994217156841E-3</v>
      </c>
      <c r="AJ1352" s="253" t="str">
        <f t="shared" si="266"/>
        <v/>
      </c>
      <c r="AK1352" s="253" t="str">
        <f t="shared" si="267"/>
        <v/>
      </c>
      <c r="AO1352" s="253">
        <v>591</v>
      </c>
      <c r="AP1352" s="253">
        <f t="shared" si="268"/>
        <v>-2090.7107946468582</v>
      </c>
      <c r="AQ1352" s="253">
        <f t="shared" si="269"/>
        <v>8.1885250467401112E-5</v>
      </c>
      <c r="AR1352" s="253">
        <f t="shared" si="270"/>
        <v>5.0919793698048145E-2</v>
      </c>
      <c r="AS1352" s="253">
        <f>IF(OR(AR1352&lt;$T$757,AR1352&gt;$T$758),AQ1352,"")</f>
        <v>8.1885250467401112E-5</v>
      </c>
      <c r="AT1352" s="253" t="str">
        <f t="shared" si="271"/>
        <v/>
      </c>
      <c r="AU1352" s="253" t="str">
        <f t="shared" si="272"/>
        <v/>
      </c>
      <c r="AV1352" s="253">
        <f t="shared" si="273"/>
        <v>0</v>
      </c>
      <c r="AW1352" s="253">
        <f t="shared" si="274"/>
        <v>8.1885250467401112E-5</v>
      </c>
      <c r="AX1352" s="253" t="str">
        <f t="shared" si="275"/>
        <v/>
      </c>
      <c r="AZ1352" s="259"/>
      <c r="BA1352" s="259">
        <f>BA1351+$BD$753</f>
        <v>3.8144000000000435</v>
      </c>
      <c r="BB1352" s="274">
        <f t="shared" si="258"/>
        <v>0.80088959908108359</v>
      </c>
      <c r="BC1352" s="259">
        <f t="shared" si="259"/>
        <v>7.1861026946906659E-4</v>
      </c>
      <c r="BD1352" s="259" t="str">
        <f t="shared" si="256"/>
        <v/>
      </c>
      <c r="BE1352" s="254" t="str">
        <f t="shared" si="257"/>
        <v/>
      </c>
    </row>
    <row r="1353" spans="1:57" ht="20.100000000000001" customHeight="1" x14ac:dyDescent="0.25">
      <c r="A1353" s="247">
        <v>592</v>
      </c>
      <c r="B1353" s="247">
        <f>$B$755+(A1353*$B$758)</f>
        <v>-3922.9473299361498</v>
      </c>
      <c r="C1353" s="247">
        <f>_xlfn.NORM.DIST($B1353,$B$752,$B$753,0)</f>
        <v>4.3819010861452839E-5</v>
      </c>
      <c r="D1353" s="247">
        <f>_xlfn.NORM.DIST($B1353,$B$752,$B$753,1)</f>
        <v>5.1339743094844272E-2</v>
      </c>
      <c r="E1353" s="247">
        <f>IF(OR(D1353&lt;$F$757,D1353&gt;$F$758),C1353,"")</f>
        <v>4.3819010861452839E-5</v>
      </c>
      <c r="F1353" s="247" t="str">
        <f>IF(AND(D1353&gt;$F$757,D1353&lt;$F$758),C1353,"")</f>
        <v/>
      </c>
      <c r="G1353" s="247" t="str">
        <f>IF(C1353=MAX($C$761:$C$2761),C1353,"")</f>
        <v/>
      </c>
      <c r="H1353" s="247">
        <f>_xlfn.NORM.DIST(B1353,$F$753,$F$754,0)</f>
        <v>0</v>
      </c>
      <c r="I1353" s="247">
        <f>IF(H1353=MAX($H$761:$H$2761),C1353,"")</f>
        <v>4.3819010861452839E-5</v>
      </c>
      <c r="J1353" s="247" t="str">
        <f>IF(I1353=MIN($I$761:$I$2761),I1353,"")</f>
        <v/>
      </c>
      <c r="K1353" s="247"/>
      <c r="L1353" s="247"/>
      <c r="M1353" s="247"/>
      <c r="N1353" s="247"/>
      <c r="O1353" s="247">
        <v>592</v>
      </c>
      <c r="P1353" s="247">
        <f>$P$755+(O1353*$P$758)</f>
        <v>-228.61181005574076</v>
      </c>
      <c r="Q1353" s="247">
        <f>_xlfn.NORM.DIST(P1353,P$752,P$753,0)</f>
        <v>7.5192822110750352E-4</v>
      </c>
      <c r="R1353" s="247">
        <f>_xlfn.NORM.DIST(P1353,P$752,P$753,1)</f>
        <v>5.1339743094844348E-2</v>
      </c>
      <c r="S1353" s="253">
        <f>IF(OR(R1353&lt;$T$757,R1353&gt;$T$758),Q1353,"")</f>
        <v>7.5192822110750352E-4</v>
      </c>
      <c r="T1353" s="253" t="str">
        <f>IF(AND(R1353&gt;$T$757,R1353&lt;$T$758),Q1353,"")</f>
        <v/>
      </c>
      <c r="U1353" s="253" t="str">
        <f>IF(Q1353=MAX($Q$761:$Q$2761),Q1353,"")</f>
        <v/>
      </c>
      <c r="V1353" s="253">
        <f>_xlfn.NORM.DIST(P1353,$T$753,$T$754,0)</f>
        <v>2.7358723385172339E-66</v>
      </c>
      <c r="W1353" s="253" t="str">
        <f>IF(V1353=MAX($V$761:$V$2761),Q1353,"")</f>
        <v/>
      </c>
      <c r="X1353" s="253" t="str">
        <f t="shared" si="260"/>
        <v/>
      </c>
      <c r="AB1353" s="253">
        <v>592</v>
      </c>
      <c r="AC1353" s="253">
        <f t="shared" si="276"/>
        <v>-353.76104050233675</v>
      </c>
      <c r="AD1353" s="253">
        <f t="shared" si="261"/>
        <v>4.859203020640259E-4</v>
      </c>
      <c r="AE1353" s="253">
        <f t="shared" si="262"/>
        <v>5.1339743094844313E-2</v>
      </c>
      <c r="AF1353" s="253">
        <f>IF(OR(AE1353&lt;$T$757,AE1353&gt;$T$758),AD1353,"")</f>
        <v>4.859203020640259E-4</v>
      </c>
      <c r="AG1353" s="253" t="str">
        <f t="shared" si="263"/>
        <v/>
      </c>
      <c r="AH1353" s="253" t="str">
        <f t="shared" si="264"/>
        <v/>
      </c>
      <c r="AI1353" s="253">
        <f t="shared" si="265"/>
        <v>1.8160265878058401E-3</v>
      </c>
      <c r="AJ1353" s="253" t="str">
        <f t="shared" si="266"/>
        <v/>
      </c>
      <c r="AK1353" s="253" t="str">
        <f t="shared" si="267"/>
        <v/>
      </c>
      <c r="AO1353" s="253">
        <v>592</v>
      </c>
      <c r="AP1353" s="253">
        <f t="shared" si="268"/>
        <v>-2085.599032312758</v>
      </c>
      <c r="AQ1353" s="253">
        <f t="shared" si="269"/>
        <v>8.2422205321392461E-5</v>
      </c>
      <c r="AR1353" s="253">
        <f t="shared" si="270"/>
        <v>5.1339743094844313E-2</v>
      </c>
      <c r="AS1353" s="253">
        <f>IF(OR(AR1353&lt;$T$757,AR1353&gt;$T$758),AQ1353,"")</f>
        <v>8.2422205321392461E-5</v>
      </c>
      <c r="AT1353" s="253" t="str">
        <f t="shared" si="271"/>
        <v/>
      </c>
      <c r="AU1353" s="253" t="str">
        <f t="shared" si="272"/>
        <v/>
      </c>
      <c r="AV1353" s="253">
        <f t="shared" si="273"/>
        <v>0</v>
      </c>
      <c r="AW1353" s="253">
        <f t="shared" si="274"/>
        <v>8.2422205321392461E-5</v>
      </c>
      <c r="AX1353" s="253" t="str">
        <f t="shared" si="275"/>
        <v/>
      </c>
      <c r="AZ1353" s="259"/>
      <c r="BA1353" s="259">
        <f>BA1352+$BD$753</f>
        <v>3.8208000000000437</v>
      </c>
      <c r="BB1353" s="274">
        <f t="shared" si="258"/>
        <v>0.80017098881161453</v>
      </c>
      <c r="BC1353" s="259">
        <f t="shared" si="259"/>
        <v>7.1932032390320533E-4</v>
      </c>
      <c r="BD1353" s="259" t="str">
        <f t="shared" si="256"/>
        <v/>
      </c>
      <c r="BE1353" s="254" t="str">
        <f t="shared" si="257"/>
        <v/>
      </c>
    </row>
    <row r="1354" spans="1:57" ht="20.100000000000001" customHeight="1" x14ac:dyDescent="0.25">
      <c r="A1354" s="248">
        <v>593</v>
      </c>
      <c r="B1354" s="247">
        <f>$B$755+(A1354*$B$758)</f>
        <v>-3913.3322629510121</v>
      </c>
      <c r="C1354" s="247">
        <f>_xlfn.NORM.DIST($B1354,$B$752,$B$753,0)</f>
        <v>4.4105644221616129E-5</v>
      </c>
      <c r="D1354" s="247">
        <f>_xlfn.NORM.DIST($B1354,$B$752,$B$753,1)</f>
        <v>5.1762442885152686E-2</v>
      </c>
      <c r="E1354" s="247">
        <f>IF(OR(D1354&lt;$F$757,D1354&gt;$F$758),C1354,"")</f>
        <v>4.4105644221616129E-5</v>
      </c>
      <c r="F1354" s="247" t="str">
        <f>IF(AND(D1354&gt;$F$757,D1354&lt;$F$758),C1354,"")</f>
        <v/>
      </c>
      <c r="G1354" s="247" t="str">
        <f>IF(C1354=MAX($C$761:$C$2761),C1354,"")</f>
        <v/>
      </c>
      <c r="H1354" s="247">
        <f>_xlfn.NORM.DIST(B1354,$F$753,$F$754,0)</f>
        <v>0</v>
      </c>
      <c r="I1354" s="247">
        <f>IF(H1354=MAX($H$761:$H$2761),C1354,"")</f>
        <v>4.4105644221616129E-5</v>
      </c>
      <c r="J1354" s="247" t="str">
        <f>IF(I1354=MIN($I$761:$I$2761),I1354,"")</f>
        <v/>
      </c>
      <c r="K1354" s="247"/>
      <c r="L1354" s="247"/>
      <c r="M1354" s="247"/>
      <c r="N1354" s="247"/>
      <c r="O1354" s="248">
        <v>593</v>
      </c>
      <c r="P1354" s="247">
        <f>$P$755+(O1354*$P$758)</f>
        <v>-228.05148699187868</v>
      </c>
      <c r="Q1354" s="247">
        <f>_xlfn.NORM.DIST(P1354,P$752,P$753,0)</f>
        <v>7.5684681028559105E-4</v>
      </c>
      <c r="R1354" s="247">
        <f>_xlfn.NORM.DIST(P1354,P$752,P$753,1)</f>
        <v>5.1762442885152686E-2</v>
      </c>
      <c r="S1354" s="253">
        <f>IF(OR(R1354&lt;$T$757,R1354&gt;$T$758),Q1354,"")</f>
        <v>7.5684681028559105E-4</v>
      </c>
      <c r="T1354" s="253" t="str">
        <f>IF(AND(R1354&gt;$T$757,R1354&lt;$T$758),Q1354,"")</f>
        <v/>
      </c>
      <c r="U1354" s="253" t="str">
        <f>IF(Q1354=MAX($Q$761:$Q$2761),Q1354,"")</f>
        <v/>
      </c>
      <c r="V1354" s="253">
        <f>_xlfn.NORM.DIST(P1354,$T$753,$T$754,0)</f>
        <v>2.5556346860679349E-66</v>
      </c>
      <c r="W1354" s="253" t="str">
        <f>IF(V1354=MAX($V$761:$V$2761),Q1354,"")</f>
        <v/>
      </c>
      <c r="X1354" s="253" t="str">
        <f t="shared" si="260"/>
        <v/>
      </c>
      <c r="AB1354" s="259">
        <v>593</v>
      </c>
      <c r="AC1354" s="253">
        <f t="shared" si="276"/>
        <v>-352.89397912855657</v>
      </c>
      <c r="AD1354" s="253">
        <f t="shared" si="261"/>
        <v>4.8909885325023467E-4</v>
      </c>
      <c r="AE1354" s="253">
        <f t="shared" si="262"/>
        <v>5.1762442885152686E-2</v>
      </c>
      <c r="AF1354" s="253">
        <f>IF(OR(AE1354&lt;$T$757,AE1354&gt;$T$758),AD1354,"")</f>
        <v>4.8909885325023467E-4</v>
      </c>
      <c r="AG1354" s="253" t="str">
        <f t="shared" si="263"/>
        <v/>
      </c>
      <c r="AH1354" s="253" t="str">
        <f t="shared" si="264"/>
        <v/>
      </c>
      <c r="AI1354" s="253">
        <f t="shared" si="265"/>
        <v>1.8148254734117785E-3</v>
      </c>
      <c r="AJ1354" s="253" t="str">
        <f t="shared" si="266"/>
        <v/>
      </c>
      <c r="AK1354" s="253" t="str">
        <f t="shared" si="267"/>
        <v/>
      </c>
      <c r="AO1354" s="259">
        <v>593</v>
      </c>
      <c r="AP1354" s="253">
        <f t="shared" si="268"/>
        <v>-2080.4872699786583</v>
      </c>
      <c r="AQ1354" s="253">
        <f t="shared" si="269"/>
        <v>8.2961353814224427E-5</v>
      </c>
      <c r="AR1354" s="253">
        <f t="shared" si="270"/>
        <v>5.1762442885152686E-2</v>
      </c>
      <c r="AS1354" s="253">
        <f>IF(OR(AR1354&lt;$T$757,AR1354&gt;$T$758),AQ1354,"")</f>
        <v>8.2961353814224427E-5</v>
      </c>
      <c r="AT1354" s="253" t="str">
        <f t="shared" si="271"/>
        <v/>
      </c>
      <c r="AU1354" s="253" t="str">
        <f t="shared" si="272"/>
        <v/>
      </c>
      <c r="AV1354" s="253">
        <f t="shared" si="273"/>
        <v>0</v>
      </c>
      <c r="AW1354" s="253">
        <f t="shared" si="274"/>
        <v>8.2961353814224427E-5</v>
      </c>
      <c r="AX1354" s="253" t="str">
        <f t="shared" si="275"/>
        <v/>
      </c>
      <c r="AZ1354" s="259"/>
      <c r="BA1354" s="259">
        <f>BA1353+$BD$753</f>
        <v>3.8272000000000439</v>
      </c>
      <c r="BB1354" s="274">
        <f t="shared" si="258"/>
        <v>0.79945166848771132</v>
      </c>
      <c r="BC1354" s="259">
        <f t="shared" si="259"/>
        <v>7.2002603780307872E-4</v>
      </c>
      <c r="BD1354" s="259" t="str">
        <f t="shared" si="256"/>
        <v/>
      </c>
      <c r="BE1354" s="254" t="str">
        <f t="shared" si="257"/>
        <v/>
      </c>
    </row>
    <row r="1355" spans="1:57" ht="20.100000000000001" customHeight="1" x14ac:dyDescent="0.25">
      <c r="A1355" s="247">
        <v>594</v>
      </c>
      <c r="B1355" s="247">
        <f>$B$755+(A1355*$B$758)</f>
        <v>-3903.7171959658745</v>
      </c>
      <c r="C1355" s="247">
        <f>_xlfn.NORM.DIST($B1355,$B$752,$B$753,0)</f>
        <v>4.4393442236241456E-5</v>
      </c>
      <c r="D1355" s="247">
        <f>_xlfn.NORM.DIST($B1355,$B$752,$B$753,1)</f>
        <v>5.2187904274821929E-2</v>
      </c>
      <c r="E1355" s="247">
        <f>IF(OR(D1355&lt;$F$757,D1355&gt;$F$758),C1355,"")</f>
        <v>4.4393442236241456E-5</v>
      </c>
      <c r="F1355" s="247" t="str">
        <f>IF(AND(D1355&gt;$F$757,D1355&lt;$F$758),C1355,"")</f>
        <v/>
      </c>
      <c r="G1355" s="247" t="str">
        <f>IF(C1355=MAX($C$761:$C$2761),C1355,"")</f>
        <v/>
      </c>
      <c r="H1355" s="247">
        <f>_xlfn.NORM.DIST(B1355,$F$753,$F$754,0)</f>
        <v>0</v>
      </c>
      <c r="I1355" s="247">
        <f>IF(H1355=MAX($H$761:$H$2761),C1355,"")</f>
        <v>4.4393442236241456E-5</v>
      </c>
      <c r="J1355" s="247" t="str">
        <f>IF(I1355=MIN($I$761:$I$2761),I1355,"")</f>
        <v/>
      </c>
      <c r="K1355" s="247"/>
      <c r="L1355" s="247"/>
      <c r="M1355" s="247"/>
      <c r="N1355" s="247"/>
      <c r="O1355" s="247">
        <v>594</v>
      </c>
      <c r="P1355" s="247">
        <f>$P$755+(O1355*$P$758)</f>
        <v>-227.49116392801653</v>
      </c>
      <c r="Q1355" s="247">
        <f>_xlfn.NORM.DIST(P1355,P$752,P$753,0)</f>
        <v>7.6178538477463464E-4</v>
      </c>
      <c r="R1355" s="247">
        <f>_xlfn.NORM.DIST(P1355,P$752,P$753,1)</f>
        <v>5.2187904274821964E-2</v>
      </c>
      <c r="S1355" s="253">
        <f>IF(OR(R1355&lt;$T$757,R1355&gt;$T$758),Q1355,"")</f>
        <v>7.6178538477463464E-4</v>
      </c>
      <c r="T1355" s="253" t="str">
        <f>IF(AND(R1355&gt;$T$757,R1355&lt;$T$758),Q1355,"")</f>
        <v/>
      </c>
      <c r="U1355" s="253" t="str">
        <f>IF(Q1355=MAX($Q$761:$Q$2761),Q1355,"")</f>
        <v/>
      </c>
      <c r="V1355" s="253">
        <f>_xlfn.NORM.DIST(P1355,$T$753,$T$754,0)</f>
        <v>2.3872327875905991E-66</v>
      </c>
      <c r="W1355" s="253" t="str">
        <f>IF(V1355=MAX($V$761:$V$2761),Q1355,"")</f>
        <v/>
      </c>
      <c r="X1355" s="253" t="str">
        <f t="shared" si="260"/>
        <v/>
      </c>
      <c r="AB1355" s="253">
        <v>594</v>
      </c>
      <c r="AC1355" s="253">
        <f t="shared" si="276"/>
        <v>-352.02691775477626</v>
      </c>
      <c r="AD1355" s="253">
        <f t="shared" si="261"/>
        <v>4.9229031958986373E-4</v>
      </c>
      <c r="AE1355" s="253">
        <f t="shared" si="262"/>
        <v>5.2187904274821929E-2</v>
      </c>
      <c r="AF1355" s="253">
        <f>IF(OR(AE1355&lt;$T$757,AE1355&gt;$T$758),AD1355,"")</f>
        <v>4.9229031958986373E-4</v>
      </c>
      <c r="AG1355" s="253" t="str">
        <f t="shared" si="263"/>
        <v/>
      </c>
      <c r="AH1355" s="253" t="str">
        <f t="shared" si="264"/>
        <v/>
      </c>
      <c r="AI1355" s="253">
        <f t="shared" si="265"/>
        <v>1.8135961356607671E-3</v>
      </c>
      <c r="AJ1355" s="253" t="str">
        <f t="shared" si="266"/>
        <v/>
      </c>
      <c r="AK1355" s="253" t="str">
        <f t="shared" si="267"/>
        <v/>
      </c>
      <c r="AO1355" s="253">
        <v>594</v>
      </c>
      <c r="AP1355" s="253">
        <f t="shared" si="268"/>
        <v>-2075.3755076445582</v>
      </c>
      <c r="AQ1355" s="253">
        <f t="shared" si="269"/>
        <v>8.3502692986108955E-5</v>
      </c>
      <c r="AR1355" s="253">
        <f t="shared" si="270"/>
        <v>5.2187904274821964E-2</v>
      </c>
      <c r="AS1355" s="253">
        <f>IF(OR(AR1355&lt;$T$757,AR1355&gt;$T$758),AQ1355,"")</f>
        <v>8.3502692986108955E-5</v>
      </c>
      <c r="AT1355" s="253" t="str">
        <f t="shared" si="271"/>
        <v/>
      </c>
      <c r="AU1355" s="253" t="str">
        <f t="shared" si="272"/>
        <v/>
      </c>
      <c r="AV1355" s="253">
        <f t="shared" si="273"/>
        <v>0</v>
      </c>
      <c r="AW1355" s="253">
        <f t="shared" si="274"/>
        <v>8.3502692986108955E-5</v>
      </c>
      <c r="AX1355" s="253" t="str">
        <f t="shared" si="275"/>
        <v/>
      </c>
      <c r="AZ1355" s="259"/>
      <c r="BA1355" s="259">
        <f>BA1354+$BD$753</f>
        <v>3.8336000000000441</v>
      </c>
      <c r="BB1355" s="274">
        <f t="shared" si="258"/>
        <v>0.79873164244990824</v>
      </c>
      <c r="BC1355" s="259">
        <f t="shared" si="259"/>
        <v>7.2072741387319006E-4</v>
      </c>
      <c r="BD1355" s="259" t="str">
        <f t="shared" si="256"/>
        <v/>
      </c>
      <c r="BE1355" s="254" t="str">
        <f t="shared" si="257"/>
        <v/>
      </c>
    </row>
    <row r="1356" spans="1:57" ht="20.100000000000001" customHeight="1" x14ac:dyDescent="0.25">
      <c r="A1356" s="247">
        <v>595</v>
      </c>
      <c r="B1356" s="247">
        <f>$B$755+(A1356*$B$758)</f>
        <v>-3894.1021289807368</v>
      </c>
      <c r="C1356" s="247">
        <f>_xlfn.NORM.DIST($B1356,$B$752,$B$753,0)</f>
        <v>4.4682403265418952E-5</v>
      </c>
      <c r="D1356" s="247">
        <f>_xlfn.NORM.DIST($B1356,$B$752,$B$753,1)</f>
        <v>5.2616138454252052E-2</v>
      </c>
      <c r="E1356" s="247">
        <f>IF(OR(D1356&lt;$F$757,D1356&gt;$F$758),C1356,"")</f>
        <v>4.4682403265418952E-5</v>
      </c>
      <c r="F1356" s="247" t="str">
        <f>IF(AND(D1356&gt;$F$757,D1356&lt;$F$758),C1356,"")</f>
        <v/>
      </c>
      <c r="G1356" s="247" t="str">
        <f>IF(C1356=MAX($C$761:$C$2761),C1356,"")</f>
        <v/>
      </c>
      <c r="H1356" s="247">
        <f>_xlfn.NORM.DIST(B1356,$F$753,$F$754,0)</f>
        <v>0</v>
      </c>
      <c r="I1356" s="247">
        <f>IF(H1356=MAX($H$761:$H$2761),C1356,"")</f>
        <v>4.4682403265418952E-5</v>
      </c>
      <c r="J1356" s="247" t="str">
        <f>IF(I1356=MIN($I$761:$I$2761),I1356,"")</f>
        <v/>
      </c>
      <c r="K1356" s="247"/>
      <c r="L1356" s="247"/>
      <c r="M1356" s="247"/>
      <c r="N1356" s="247"/>
      <c r="O1356" s="247">
        <v>595</v>
      </c>
      <c r="P1356" s="247">
        <f>$P$755+(O1356*$P$758)</f>
        <v>-226.93084086415445</v>
      </c>
      <c r="Q1356" s="247">
        <f>_xlfn.NORM.DIST(P1356,P$752,P$753,0)</f>
        <v>7.6674391643400514E-4</v>
      </c>
      <c r="R1356" s="247">
        <f>_xlfn.NORM.DIST(P1356,P$752,P$753,1)</f>
        <v>5.2616138454252052E-2</v>
      </c>
      <c r="S1356" s="253">
        <f>IF(OR(R1356&lt;$T$757,R1356&gt;$T$758),Q1356,"")</f>
        <v>7.6674391643400514E-4</v>
      </c>
      <c r="T1356" s="253" t="str">
        <f>IF(AND(R1356&gt;$T$757,R1356&lt;$T$758),Q1356,"")</f>
        <v/>
      </c>
      <c r="U1356" s="253" t="str">
        <f>IF(Q1356=MAX($Q$761:$Q$2761),Q1356,"")</f>
        <v/>
      </c>
      <c r="V1356" s="253">
        <f>_xlfn.NORM.DIST(P1356,$T$753,$T$754,0)</f>
        <v>2.2298919449864353E-66</v>
      </c>
      <c r="W1356" s="253" t="str">
        <f>IF(V1356=MAX($V$761:$V$2761),Q1356,"")</f>
        <v/>
      </c>
      <c r="X1356" s="253" t="str">
        <f t="shared" si="260"/>
        <v/>
      </c>
      <c r="AB1356" s="253">
        <v>595</v>
      </c>
      <c r="AC1356" s="253">
        <f t="shared" si="276"/>
        <v>-351.15985638099608</v>
      </c>
      <c r="AD1356" s="253">
        <f t="shared" si="261"/>
        <v>4.9549468289752973E-4</v>
      </c>
      <c r="AE1356" s="253">
        <f t="shared" si="262"/>
        <v>5.2616138454252011E-2</v>
      </c>
      <c r="AF1356" s="253">
        <f>IF(OR(AE1356&lt;$T$757,AE1356&gt;$T$758),AD1356,"")</f>
        <v>4.9549468289752973E-4</v>
      </c>
      <c r="AG1356" s="253" t="str">
        <f t="shared" si="263"/>
        <v/>
      </c>
      <c r="AH1356" s="253" t="str">
        <f t="shared" si="264"/>
        <v/>
      </c>
      <c r="AI1356" s="253">
        <f t="shared" si="265"/>
        <v>1.8123386329960884E-3</v>
      </c>
      <c r="AJ1356" s="253" t="str">
        <f t="shared" si="266"/>
        <v/>
      </c>
      <c r="AK1356" s="253" t="str">
        <f t="shared" si="267"/>
        <v/>
      </c>
      <c r="AO1356" s="253">
        <v>595</v>
      </c>
      <c r="AP1356" s="253">
        <f t="shared" si="268"/>
        <v>-2070.2637453104585</v>
      </c>
      <c r="AQ1356" s="253">
        <f t="shared" si="269"/>
        <v>8.4046219752426232E-5</v>
      </c>
      <c r="AR1356" s="253">
        <f t="shared" si="270"/>
        <v>5.2616138454252052E-2</v>
      </c>
      <c r="AS1356" s="253">
        <f>IF(OR(AR1356&lt;$T$757,AR1356&gt;$T$758),AQ1356,"")</f>
        <v>8.4046219752426232E-5</v>
      </c>
      <c r="AT1356" s="253" t="str">
        <f t="shared" si="271"/>
        <v/>
      </c>
      <c r="AU1356" s="253" t="str">
        <f t="shared" si="272"/>
        <v/>
      </c>
      <c r="AV1356" s="253">
        <f t="shared" si="273"/>
        <v>0</v>
      </c>
      <c r="AW1356" s="253">
        <f t="shared" si="274"/>
        <v>8.4046219752426232E-5</v>
      </c>
      <c r="AX1356" s="253" t="str">
        <f t="shared" si="275"/>
        <v/>
      </c>
      <c r="AZ1356" s="259"/>
      <c r="BA1356" s="259">
        <f>BA1355+$BD$753</f>
        <v>3.8400000000000443</v>
      </c>
      <c r="BB1356" s="274">
        <f t="shared" si="258"/>
        <v>0.79801091503603505</v>
      </c>
      <c r="BC1356" s="259">
        <f t="shared" si="259"/>
        <v>7.2142445487599627E-4</v>
      </c>
      <c r="BD1356" s="259" t="str">
        <f t="shared" si="256"/>
        <v/>
      </c>
      <c r="BE1356" s="254" t="str">
        <f t="shared" si="257"/>
        <v/>
      </c>
    </row>
    <row r="1357" spans="1:57" ht="20.100000000000001" customHeight="1" x14ac:dyDescent="0.25">
      <c r="A1357" s="247">
        <v>596</v>
      </c>
      <c r="B1357" s="247">
        <f>$B$755+(A1357*$B$758)</f>
        <v>-3884.4870619955991</v>
      </c>
      <c r="C1357" s="247">
        <f>_xlfn.NORM.DIST($B1357,$B$752,$B$753,0)</f>
        <v>4.4972525602545424E-5</v>
      </c>
      <c r="D1357" s="247">
        <f>_xlfn.NORM.DIST($B1357,$B$752,$B$753,1)</f>
        <v>5.3047156597754865E-2</v>
      </c>
      <c r="E1357" s="247">
        <f>IF(OR(D1357&lt;$F$757,D1357&gt;$F$758),C1357,"")</f>
        <v>4.4972525602545424E-5</v>
      </c>
      <c r="F1357" s="247" t="str">
        <f>IF(AND(D1357&gt;$F$757,D1357&lt;$F$758),C1357,"")</f>
        <v/>
      </c>
      <c r="G1357" s="247" t="str">
        <f>IF(C1357=MAX($C$761:$C$2761),C1357,"")</f>
        <v/>
      </c>
      <c r="H1357" s="247">
        <f>_xlfn.NORM.DIST(B1357,$F$753,$F$754,0)</f>
        <v>0</v>
      </c>
      <c r="I1357" s="247">
        <f>IF(H1357=MAX($H$761:$H$2761),C1357,"")</f>
        <v>4.4972525602545424E-5</v>
      </c>
      <c r="J1357" s="247" t="str">
        <f>IF(I1357=MIN($I$761:$I$2761),I1357,"")</f>
        <v/>
      </c>
      <c r="K1357" s="247"/>
      <c r="L1357" s="247"/>
      <c r="M1357" s="247"/>
      <c r="N1357" s="247"/>
      <c r="O1357" s="247">
        <v>596</v>
      </c>
      <c r="P1357" s="247">
        <f>$P$755+(O1357*$P$758)</f>
        <v>-226.37051780029236</v>
      </c>
      <c r="Q1357" s="247">
        <f>_xlfn.NORM.DIST(P1357,P$752,P$753,0)</f>
        <v>7.7172237597862624E-4</v>
      </c>
      <c r="R1357" s="247">
        <f>_xlfn.NORM.DIST(P1357,P$752,P$753,1)</f>
        <v>5.3047156597754865E-2</v>
      </c>
      <c r="S1357" s="253">
        <f>IF(OR(R1357&lt;$T$757,R1357&gt;$T$758),Q1357,"")</f>
        <v>7.7172237597862624E-4</v>
      </c>
      <c r="T1357" s="253" t="str">
        <f>IF(AND(R1357&gt;$T$757,R1357&lt;$T$758),Q1357,"")</f>
        <v/>
      </c>
      <c r="U1357" s="253" t="str">
        <f>IF(Q1357=MAX($Q$761:$Q$2761),Q1357,"")</f>
        <v/>
      </c>
      <c r="V1357" s="253">
        <f>_xlfn.NORM.DIST(P1357,$T$753,$T$754,0)</f>
        <v>2.0828880007471097E-66</v>
      </c>
      <c r="W1357" s="253" t="str">
        <f>IF(V1357=MAX($V$761:$V$2761),Q1357,"")</f>
        <v/>
      </c>
      <c r="X1357" s="253" t="str">
        <f t="shared" si="260"/>
        <v/>
      </c>
      <c r="AB1357" s="253">
        <v>596</v>
      </c>
      <c r="AC1357" s="253">
        <f t="shared" si="276"/>
        <v>-350.29279500721577</v>
      </c>
      <c r="AD1357" s="253">
        <f t="shared" si="261"/>
        <v>4.9871192424827057E-4</v>
      </c>
      <c r="AE1357" s="253">
        <f t="shared" si="262"/>
        <v>5.3047156597754899E-2</v>
      </c>
      <c r="AF1357" s="253">
        <f>IF(OR(AE1357&lt;$T$757,AE1357&gt;$T$758),AD1357,"")</f>
        <v>4.9871192424827057E-4</v>
      </c>
      <c r="AG1357" s="253" t="str">
        <f t="shared" si="263"/>
        <v/>
      </c>
      <c r="AH1357" s="253" t="str">
        <f t="shared" si="264"/>
        <v/>
      </c>
      <c r="AI1357" s="253">
        <f t="shared" si="265"/>
        <v>1.8110530251724086E-3</v>
      </c>
      <c r="AJ1357" s="253" t="str">
        <f t="shared" si="266"/>
        <v/>
      </c>
      <c r="AK1357" s="253" t="str">
        <f t="shared" si="267"/>
        <v/>
      </c>
      <c r="AO1357" s="253">
        <v>596</v>
      </c>
      <c r="AP1357" s="253">
        <f t="shared" si="268"/>
        <v>-2065.1519829763588</v>
      </c>
      <c r="AQ1357" s="253">
        <f t="shared" si="269"/>
        <v>8.4591930903108427E-5</v>
      </c>
      <c r="AR1357" s="253">
        <f t="shared" si="270"/>
        <v>5.3047156597754823E-2</v>
      </c>
      <c r="AS1357" s="253">
        <f>IF(OR(AR1357&lt;$T$757,AR1357&gt;$T$758),AQ1357,"")</f>
        <v>8.4591930903108427E-5</v>
      </c>
      <c r="AT1357" s="253" t="str">
        <f t="shared" si="271"/>
        <v/>
      </c>
      <c r="AU1357" s="253" t="str">
        <f t="shared" si="272"/>
        <v/>
      </c>
      <c r="AV1357" s="253">
        <f t="shared" si="273"/>
        <v>0</v>
      </c>
      <c r="AW1357" s="253">
        <f t="shared" si="274"/>
        <v>8.4591930903108427E-5</v>
      </c>
      <c r="AX1357" s="253" t="str">
        <f t="shared" si="275"/>
        <v/>
      </c>
      <c r="AZ1357" s="259"/>
      <c r="BA1357" s="259">
        <f>BA1356+$BD$753</f>
        <v>3.8464000000000445</v>
      </c>
      <c r="BB1357" s="274">
        <f t="shared" si="258"/>
        <v>0.79728949058115905</v>
      </c>
      <c r="BC1357" s="259">
        <f t="shared" si="259"/>
        <v>7.2211716363412837E-4</v>
      </c>
      <c r="BD1357" s="259" t="str">
        <f t="shared" si="256"/>
        <v/>
      </c>
      <c r="BE1357" s="254" t="str">
        <f t="shared" si="257"/>
        <v/>
      </c>
    </row>
    <row r="1358" spans="1:57" ht="20.100000000000001" customHeight="1" x14ac:dyDescent="0.25">
      <c r="A1358" s="247">
        <v>597</v>
      </c>
      <c r="B1358" s="247">
        <f>$B$755+(A1358*$B$758)</f>
        <v>-3874.8719950104614</v>
      </c>
      <c r="C1358" s="247">
        <f>_xlfn.NORM.DIST($B1358,$B$752,$B$753,0)</f>
        <v>4.5263807473999737E-5</v>
      </c>
      <c r="D1358" s="247">
        <f>_xlfn.NORM.DIST($B1358,$B$752,$B$753,1)</f>
        <v>5.3480969862911225E-2</v>
      </c>
      <c r="E1358" s="247">
        <f>IF(OR(D1358&lt;$F$757,D1358&gt;$F$758),C1358,"")</f>
        <v>4.5263807473999737E-5</v>
      </c>
      <c r="F1358" s="247" t="str">
        <f>IF(AND(D1358&gt;$F$757,D1358&lt;$F$758),C1358,"")</f>
        <v/>
      </c>
      <c r="G1358" s="247" t="str">
        <f>IF(C1358=MAX($C$761:$C$2761),C1358,"")</f>
        <v/>
      </c>
      <c r="H1358" s="247">
        <f>_xlfn.NORM.DIST(B1358,$F$753,$F$754,0)</f>
        <v>0</v>
      </c>
      <c r="I1358" s="247">
        <f>IF(H1358=MAX($H$761:$H$2761),C1358,"")</f>
        <v>4.5263807473999737E-5</v>
      </c>
      <c r="J1358" s="247" t="str">
        <f>IF(I1358=MIN($I$761:$I$2761),I1358,"")</f>
        <v/>
      </c>
      <c r="K1358" s="247"/>
      <c r="L1358" s="247"/>
      <c r="M1358" s="247"/>
      <c r="N1358" s="247"/>
      <c r="O1358" s="247">
        <v>597</v>
      </c>
      <c r="P1358" s="247">
        <f>$P$755+(O1358*$P$758)</f>
        <v>-225.81019473643022</v>
      </c>
      <c r="Q1358" s="247">
        <f>_xlfn.NORM.DIST(P1358,P$752,P$753,0)</f>
        <v>7.7672073297340252E-4</v>
      </c>
      <c r="R1358" s="247">
        <f>_xlfn.NORM.DIST(P1358,P$752,P$753,1)</f>
        <v>5.3480969862911225E-2</v>
      </c>
      <c r="S1358" s="253">
        <f>IF(OR(R1358&lt;$T$757,R1358&gt;$T$758),Q1358,"")</f>
        <v>7.7672073297340252E-4</v>
      </c>
      <c r="T1358" s="253" t="str">
        <f>IF(AND(R1358&gt;$T$757,R1358&lt;$T$758),Q1358,"")</f>
        <v/>
      </c>
      <c r="U1358" s="253" t="str">
        <f>IF(Q1358=MAX($Q$761:$Q$2761),Q1358,"")</f>
        <v/>
      </c>
      <c r="V1358" s="253">
        <f>_xlfn.NORM.DIST(P1358,$T$753,$T$754,0)</f>
        <v>1.9455440516779823E-66</v>
      </c>
      <c r="W1358" s="253" t="str">
        <f>IF(V1358=MAX($V$761:$V$2761),Q1358,"")</f>
        <v/>
      </c>
      <c r="X1358" s="253" t="str">
        <f t="shared" si="260"/>
        <v/>
      </c>
      <c r="AB1358" s="253">
        <v>597</v>
      </c>
      <c r="AC1358" s="253">
        <f t="shared" si="276"/>
        <v>-349.42573363343558</v>
      </c>
      <c r="AD1358" s="253">
        <f t="shared" si="261"/>
        <v>5.0194202397394361E-4</v>
      </c>
      <c r="AE1358" s="253">
        <f t="shared" si="262"/>
        <v>5.3480969862911225E-2</v>
      </c>
      <c r="AF1358" s="253">
        <f>IF(OR(AE1358&lt;$T$757,AE1358&gt;$T$758),AD1358,"")</f>
        <v>5.0194202397394361E-4</v>
      </c>
      <c r="AG1358" s="253" t="str">
        <f t="shared" si="263"/>
        <v/>
      </c>
      <c r="AH1358" s="253" t="str">
        <f t="shared" si="264"/>
        <v/>
      </c>
      <c r="AI1358" s="253">
        <f t="shared" si="265"/>
        <v>1.8097393732510467E-3</v>
      </c>
      <c r="AJ1358" s="253" t="str">
        <f t="shared" si="266"/>
        <v/>
      </c>
      <c r="AK1358" s="253" t="str">
        <f t="shared" si="267"/>
        <v/>
      </c>
      <c r="AO1358" s="253">
        <v>597</v>
      </c>
      <c r="AP1358" s="253">
        <f t="shared" si="268"/>
        <v>-2060.0402206422586</v>
      </c>
      <c r="AQ1358" s="253">
        <f t="shared" si="269"/>
        <v>8.5139823102029039E-5</v>
      </c>
      <c r="AR1358" s="253">
        <f t="shared" si="270"/>
        <v>5.3480969862911225E-2</v>
      </c>
      <c r="AS1358" s="253">
        <f>IF(OR(AR1358&lt;$T$757,AR1358&gt;$T$758),AQ1358,"")</f>
        <v>8.5139823102029039E-5</v>
      </c>
      <c r="AT1358" s="253" t="str">
        <f t="shared" si="271"/>
        <v/>
      </c>
      <c r="AU1358" s="253" t="str">
        <f t="shared" si="272"/>
        <v/>
      </c>
      <c r="AV1358" s="253">
        <f t="shared" si="273"/>
        <v>0</v>
      </c>
      <c r="AW1358" s="253">
        <f t="shared" si="274"/>
        <v>8.5139823102029039E-5</v>
      </c>
      <c r="AX1358" s="253" t="str">
        <f t="shared" si="275"/>
        <v/>
      </c>
      <c r="AZ1358" s="259"/>
      <c r="BA1358" s="259">
        <f>BA1357+$BD$753</f>
        <v>3.8528000000000446</v>
      </c>
      <c r="BB1358" s="274">
        <f t="shared" si="258"/>
        <v>0.79656737341752493</v>
      </c>
      <c r="BC1358" s="259">
        <f t="shared" si="259"/>
        <v>7.2280554302484035E-4</v>
      </c>
      <c r="BD1358" s="259" t="str">
        <f t="shared" si="256"/>
        <v/>
      </c>
      <c r="BE1358" s="254" t="str">
        <f t="shared" si="257"/>
        <v/>
      </c>
    </row>
    <row r="1359" spans="1:57" ht="20.100000000000001" customHeight="1" x14ac:dyDescent="0.25">
      <c r="A1359" s="247">
        <v>598</v>
      </c>
      <c r="B1359" s="247">
        <f>$B$755+(A1359*$B$758)</f>
        <v>-3865.2569280253238</v>
      </c>
      <c r="C1359" s="247">
        <f>_xlfn.NORM.DIST($B1359,$B$752,$B$753,0)</f>
        <v>4.5556247038821591E-5</v>
      </c>
      <c r="D1359" s="247">
        <f>_xlfn.NORM.DIST($B1359,$B$752,$B$753,1)</f>
        <v>5.3917589389924941E-2</v>
      </c>
      <c r="E1359" s="247">
        <f>IF(OR(D1359&lt;$F$757,D1359&gt;$F$758),C1359,"")</f>
        <v>4.5556247038821591E-5</v>
      </c>
      <c r="F1359" s="247" t="str">
        <f>IF(AND(D1359&gt;$F$757,D1359&lt;$F$758),C1359,"")</f>
        <v/>
      </c>
      <c r="G1359" s="247" t="str">
        <f>IF(C1359=MAX($C$761:$C$2761),C1359,"")</f>
        <v/>
      </c>
      <c r="H1359" s="247">
        <f>_xlfn.NORM.DIST(B1359,$F$753,$F$754,0)</f>
        <v>0</v>
      </c>
      <c r="I1359" s="247">
        <f>IF(H1359=MAX($H$761:$H$2761),C1359,"")</f>
        <v>4.5556247038821591E-5</v>
      </c>
      <c r="J1359" s="247" t="str">
        <f>IF(I1359=MIN($I$761:$I$2761),I1359,"")</f>
        <v/>
      </c>
      <c r="K1359" s="247"/>
      <c r="L1359" s="247"/>
      <c r="M1359" s="247"/>
      <c r="N1359" s="247"/>
      <c r="O1359" s="247">
        <v>598</v>
      </c>
      <c r="P1359" s="247">
        <f>$P$755+(O1359*$P$758)</f>
        <v>-225.24987167256813</v>
      </c>
      <c r="Q1359" s="247">
        <f>_xlfn.NORM.DIST(P1359,P$752,P$753,0)</f>
        <v>7.8173895582770651E-4</v>
      </c>
      <c r="R1359" s="247">
        <f>_xlfn.NORM.DIST(P1359,P$752,P$753,1)</f>
        <v>5.3917589389924941E-2</v>
      </c>
      <c r="S1359" s="253">
        <f>IF(OR(R1359&lt;$T$757,R1359&gt;$T$758),Q1359,"")</f>
        <v>7.8173895582770651E-4</v>
      </c>
      <c r="T1359" s="253" t="str">
        <f>IF(AND(R1359&gt;$T$757,R1359&lt;$T$758),Q1359,"")</f>
        <v/>
      </c>
      <c r="U1359" s="253" t="str">
        <f>IF(Q1359=MAX($Q$761:$Q$2761),Q1359,"")</f>
        <v/>
      </c>
      <c r="V1359" s="253">
        <f>_xlfn.NORM.DIST(P1359,$T$753,$T$754,0)</f>
        <v>1.8172273755860719E-66</v>
      </c>
      <c r="W1359" s="253" t="str">
        <f>IF(V1359=MAX($V$761:$V$2761),Q1359,"")</f>
        <v/>
      </c>
      <c r="X1359" s="253" t="str">
        <f t="shared" si="260"/>
        <v/>
      </c>
      <c r="AB1359" s="253">
        <v>598</v>
      </c>
      <c r="AC1359" s="253">
        <f t="shared" si="276"/>
        <v>-348.55867225965528</v>
      </c>
      <c r="AD1359" s="253">
        <f t="shared" si="261"/>
        <v>5.0518496165966682E-4</v>
      </c>
      <c r="AE1359" s="253">
        <f t="shared" si="262"/>
        <v>5.3917589389924983E-2</v>
      </c>
      <c r="AF1359" s="253">
        <f>IF(OR(AE1359&lt;$T$757,AE1359&gt;$T$758),AD1359,"")</f>
        <v>5.0518496165966682E-4</v>
      </c>
      <c r="AG1359" s="253" t="str">
        <f t="shared" si="263"/>
        <v/>
      </c>
      <c r="AH1359" s="253" t="str">
        <f t="shared" si="264"/>
        <v/>
      </c>
      <c r="AI1359" s="253">
        <f t="shared" si="265"/>
        <v>1.8083977395951399E-3</v>
      </c>
      <c r="AJ1359" s="253" t="str">
        <f t="shared" si="266"/>
        <v/>
      </c>
      <c r="AK1359" s="253" t="str">
        <f t="shared" si="267"/>
        <v/>
      </c>
      <c r="AO1359" s="253">
        <v>598</v>
      </c>
      <c r="AP1359" s="253">
        <f t="shared" si="268"/>
        <v>-2054.928458308159</v>
      </c>
      <c r="AQ1359" s="253">
        <f t="shared" si="269"/>
        <v>8.5689892886398565E-5</v>
      </c>
      <c r="AR1359" s="253">
        <f t="shared" si="270"/>
        <v>5.3917589389924921E-2</v>
      </c>
      <c r="AS1359" s="253">
        <f>IF(OR(AR1359&lt;$T$757,AR1359&gt;$T$758),AQ1359,"")</f>
        <v>8.5689892886398565E-5</v>
      </c>
      <c r="AT1359" s="253" t="str">
        <f t="shared" si="271"/>
        <v/>
      </c>
      <c r="AU1359" s="253" t="str">
        <f t="shared" si="272"/>
        <v/>
      </c>
      <c r="AV1359" s="253">
        <f t="shared" si="273"/>
        <v>0</v>
      </c>
      <c r="AW1359" s="253">
        <f t="shared" si="274"/>
        <v>8.5689892886398565E-5</v>
      </c>
      <c r="AX1359" s="253" t="str">
        <f t="shared" si="275"/>
        <v/>
      </c>
      <c r="AZ1359" s="259"/>
      <c r="BA1359" s="259">
        <f>BA1358+$BD$753</f>
        <v>3.8592000000000448</v>
      </c>
      <c r="BB1359" s="274">
        <f t="shared" si="258"/>
        <v>0.79584456787450009</v>
      </c>
      <c r="BC1359" s="259">
        <f t="shared" si="259"/>
        <v>7.2348959598533824E-4</v>
      </c>
      <c r="BD1359" s="259" t="str">
        <f t="shared" si="256"/>
        <v/>
      </c>
      <c r="BE1359" s="254" t="str">
        <f t="shared" si="257"/>
        <v/>
      </c>
    </row>
    <row r="1360" spans="1:57" ht="20.100000000000001" customHeight="1" x14ac:dyDescent="0.25">
      <c r="A1360" s="248">
        <v>599</v>
      </c>
      <c r="B1360" s="247">
        <f>$B$755+(A1360*$B$758)</f>
        <v>-3855.6418610401861</v>
      </c>
      <c r="C1360" s="247">
        <f>_xlfn.NORM.DIST($B1360,$B$752,$B$753,0)</f>
        <v>4.5849842388393572E-5</v>
      </c>
      <c r="D1360" s="247">
        <f>_xlfn.NORM.DIST($B1360,$B$752,$B$753,1)</f>
        <v>5.4357026300973915E-2</v>
      </c>
      <c r="E1360" s="247">
        <f>IF(OR(D1360&lt;$F$757,D1360&gt;$F$758),C1360,"")</f>
        <v>4.5849842388393572E-5</v>
      </c>
      <c r="F1360" s="247" t="str">
        <f>IF(AND(D1360&gt;$F$757,D1360&lt;$F$758),C1360,"")</f>
        <v/>
      </c>
      <c r="G1360" s="247" t="str">
        <f>IF(C1360=MAX($C$761:$C$2761),C1360,"")</f>
        <v/>
      </c>
      <c r="H1360" s="247">
        <f>_xlfn.NORM.DIST(B1360,$F$753,$F$754,0)</f>
        <v>0</v>
      </c>
      <c r="I1360" s="247">
        <f>IF(H1360=MAX($H$761:$H$2761),C1360,"")</f>
        <v>4.5849842388393572E-5</v>
      </c>
      <c r="J1360" s="247" t="str">
        <f>IF(I1360=MIN($I$761:$I$2761),I1360,"")</f>
        <v/>
      </c>
      <c r="K1360" s="247"/>
      <c r="L1360" s="247"/>
      <c r="M1360" s="247"/>
      <c r="N1360" s="247"/>
      <c r="O1360" s="248">
        <v>599</v>
      </c>
      <c r="P1360" s="247">
        <f>$P$755+(O1360*$P$758)</f>
        <v>-224.68954860870599</v>
      </c>
      <c r="Q1360" s="247">
        <f>_xlfn.NORM.DIST(P1360,P$752,P$753,0)</f>
        <v>7.8677701178992603E-4</v>
      </c>
      <c r="R1360" s="247">
        <f>_xlfn.NORM.DIST(P1360,P$752,P$753,1)</f>
        <v>5.4357026300973915E-2</v>
      </c>
      <c r="S1360" s="253">
        <f>IF(OR(R1360&lt;$T$757,R1360&gt;$T$758),Q1360,"")</f>
        <v>7.8677701178992603E-4</v>
      </c>
      <c r="T1360" s="253" t="str">
        <f>IF(AND(R1360&gt;$T$757,R1360&lt;$T$758),Q1360,"")</f>
        <v/>
      </c>
      <c r="U1360" s="253" t="str">
        <f>IF(Q1360=MAX($Q$761:$Q$2761),Q1360,"")</f>
        <v/>
      </c>
      <c r="V1360" s="253">
        <f>_xlfn.NORM.DIST(P1360,$T$753,$T$754,0)</f>
        <v>1.6973465571795748E-66</v>
      </c>
      <c r="W1360" s="253" t="str">
        <f>IF(V1360=MAX($V$761:$V$2761),Q1360,"")</f>
        <v/>
      </c>
      <c r="X1360" s="253" t="str">
        <f t="shared" si="260"/>
        <v/>
      </c>
      <c r="AB1360" s="259">
        <v>599</v>
      </c>
      <c r="AC1360" s="253">
        <f t="shared" si="276"/>
        <v>-347.69161088587509</v>
      </c>
      <c r="AD1360" s="253">
        <f t="shared" si="261"/>
        <v>5.0844071614028887E-4</v>
      </c>
      <c r="AE1360" s="253">
        <f t="shared" si="262"/>
        <v>5.4357026300973915E-2</v>
      </c>
      <c r="AF1360" s="253">
        <f>IF(OR(AE1360&lt;$T$757,AE1360&gt;$T$758),AD1360,"")</f>
        <v>5.0844071614028887E-4</v>
      </c>
      <c r="AG1360" s="253" t="str">
        <f t="shared" si="263"/>
        <v/>
      </c>
      <c r="AH1360" s="253" t="str">
        <f t="shared" si="264"/>
        <v/>
      </c>
      <c r="AI1360" s="253">
        <f t="shared" si="265"/>
        <v>1.8070281878647101E-3</v>
      </c>
      <c r="AJ1360" s="253" t="str">
        <f t="shared" si="266"/>
        <v/>
      </c>
      <c r="AK1360" s="253" t="str">
        <f t="shared" si="267"/>
        <v/>
      </c>
      <c r="AO1360" s="259">
        <v>599</v>
      </c>
      <c r="AP1360" s="253">
        <f t="shared" si="268"/>
        <v>-2049.8166959740588</v>
      </c>
      <c r="AQ1360" s="253">
        <f t="shared" si="269"/>
        <v>8.6242136666166657E-5</v>
      </c>
      <c r="AR1360" s="253">
        <f t="shared" si="270"/>
        <v>5.4357026300973915E-2</v>
      </c>
      <c r="AS1360" s="253">
        <f>IF(OR(AR1360&lt;$T$757,AR1360&gt;$T$758),AQ1360,"")</f>
        <v>8.6242136666166657E-5</v>
      </c>
      <c r="AT1360" s="253" t="str">
        <f t="shared" si="271"/>
        <v/>
      </c>
      <c r="AU1360" s="253" t="str">
        <f t="shared" si="272"/>
        <v/>
      </c>
      <c r="AV1360" s="253">
        <f t="shared" si="273"/>
        <v>0</v>
      </c>
      <c r="AW1360" s="253">
        <f t="shared" si="274"/>
        <v>8.6242136666166657E-5</v>
      </c>
      <c r="AX1360" s="253" t="str">
        <f t="shared" si="275"/>
        <v/>
      </c>
      <c r="AZ1360" s="259"/>
      <c r="BA1360" s="259">
        <f>BA1359+$BD$753</f>
        <v>3.865600000000045</v>
      </c>
      <c r="BB1360" s="274">
        <f t="shared" si="258"/>
        <v>0.79512107827851475</v>
      </c>
      <c r="BC1360" s="259">
        <f t="shared" si="259"/>
        <v>7.2416932550889435E-4</v>
      </c>
      <c r="BD1360" s="259" t="str">
        <f t="shared" si="256"/>
        <v/>
      </c>
      <c r="BE1360" s="254" t="str">
        <f t="shared" si="257"/>
        <v/>
      </c>
    </row>
    <row r="1361" spans="1:57" ht="20.100000000000001" customHeight="1" x14ac:dyDescent="0.25">
      <c r="A1361" s="247">
        <v>600</v>
      </c>
      <c r="B1361" s="247">
        <f>$B$755+(A1361*$B$758)</f>
        <v>-3846.0267940550484</v>
      </c>
      <c r="C1361" s="247">
        <f>_xlfn.NORM.DIST($B1361,$B$752,$B$753,0)</f>
        <v>4.6144591546126574E-5</v>
      </c>
      <c r="D1361" s="247">
        <f>_xlfn.NORM.DIST($B1361,$B$752,$B$753,1)</f>
        <v>5.4799291699557967E-2</v>
      </c>
      <c r="E1361" s="247">
        <f>IF(OR(D1361&lt;$F$757,D1361&gt;$F$758),C1361,"")</f>
        <v>4.6144591546126574E-5</v>
      </c>
      <c r="F1361" s="247" t="str">
        <f>IF(AND(D1361&gt;$F$757,D1361&lt;$F$758),C1361,"")</f>
        <v/>
      </c>
      <c r="G1361" s="247" t="str">
        <f>IF(C1361=MAX($C$761:$C$2761),C1361,"")</f>
        <v/>
      </c>
      <c r="H1361" s="247">
        <f>_xlfn.NORM.DIST(B1361,$F$753,$F$754,0)</f>
        <v>0</v>
      </c>
      <c r="I1361" s="247">
        <f>IF(H1361=MAX($H$761:$H$2761),C1361,"")</f>
        <v>4.6144591546126574E-5</v>
      </c>
      <c r="J1361" s="247" t="str">
        <f>IF(I1361=MIN($I$761:$I$2761),I1361,"")</f>
        <v/>
      </c>
      <c r="K1361" s="247"/>
      <c r="L1361" s="247"/>
      <c r="M1361" s="247"/>
      <c r="N1361" s="247"/>
      <c r="O1361" s="247">
        <v>600</v>
      </c>
      <c r="P1361" s="247">
        <f>$P$755+(O1361*$P$758)</f>
        <v>-224.12922554484391</v>
      </c>
      <c r="Q1361" s="247">
        <f>_xlfn.NORM.DIST(P1361,P$752,P$753,0)</f>
        <v>7.9183486694206213E-4</v>
      </c>
      <c r="R1361" s="247">
        <f>_xlfn.NORM.DIST(P1361,P$752,P$753,1)</f>
        <v>5.4799291699557967E-2</v>
      </c>
      <c r="S1361" s="253">
        <f>IF(OR(R1361&lt;$T$757,R1361&gt;$T$758),Q1361,"")</f>
        <v>7.9183486694206213E-4</v>
      </c>
      <c r="T1361" s="253" t="str">
        <f>IF(AND(R1361&gt;$T$757,R1361&lt;$T$758),Q1361,"")</f>
        <v/>
      </c>
      <c r="U1361" s="253" t="str">
        <f>IF(Q1361=MAX($Q$761:$Q$2761),Q1361,"")</f>
        <v/>
      </c>
      <c r="V1361" s="253">
        <f>_xlfn.NORM.DIST(P1361,$T$753,$T$754,0)</f>
        <v>1.5853488003083515E-66</v>
      </c>
      <c r="W1361" s="253" t="str">
        <f>IF(V1361=MAX($V$761:$V$2761),Q1361,"")</f>
        <v/>
      </c>
      <c r="X1361" s="253" t="str">
        <f t="shared" si="260"/>
        <v/>
      </c>
      <c r="AB1361" s="253">
        <v>600</v>
      </c>
      <c r="AC1361" s="253">
        <f t="shared" si="276"/>
        <v>-346.8245495120949</v>
      </c>
      <c r="AD1361" s="253">
        <f t="shared" si="261"/>
        <v>5.1170926549690447E-4</v>
      </c>
      <c r="AE1361" s="253">
        <f t="shared" si="262"/>
        <v>5.4799291699557967E-2</v>
      </c>
      <c r="AF1361" s="253">
        <f>IF(OR(AE1361&lt;$T$757,AE1361&gt;$T$758),AD1361,"")</f>
        <v>5.1170926549690447E-4</v>
      </c>
      <c r="AG1361" s="253" t="str">
        <f t="shared" si="263"/>
        <v/>
      </c>
      <c r="AH1361" s="253" t="str">
        <f t="shared" si="264"/>
        <v/>
      </c>
      <c r="AI1361" s="253">
        <f t="shared" si="265"/>
        <v>1.8056307830116294E-3</v>
      </c>
      <c r="AJ1361" s="253" t="str">
        <f t="shared" si="266"/>
        <v/>
      </c>
      <c r="AK1361" s="253" t="str">
        <f t="shared" si="267"/>
        <v/>
      </c>
      <c r="AO1361" s="253">
        <v>600</v>
      </c>
      <c r="AP1361" s="253">
        <f t="shared" si="268"/>
        <v>-2044.7049336399591</v>
      </c>
      <c r="AQ1361" s="253">
        <f t="shared" si="269"/>
        <v>8.6796550723430279E-5</v>
      </c>
      <c r="AR1361" s="253">
        <f t="shared" si="270"/>
        <v>5.4799291699557967E-2</v>
      </c>
      <c r="AS1361" s="253">
        <f>IF(OR(AR1361&lt;$T$757,AR1361&gt;$T$758),AQ1361,"")</f>
        <v>8.6796550723430279E-5</v>
      </c>
      <c r="AT1361" s="253" t="str">
        <f t="shared" si="271"/>
        <v/>
      </c>
      <c r="AU1361" s="253" t="str">
        <f t="shared" si="272"/>
        <v/>
      </c>
      <c r="AV1361" s="253">
        <f t="shared" si="273"/>
        <v>0</v>
      </c>
      <c r="AW1361" s="253">
        <f t="shared" si="274"/>
        <v>8.6796550723430279E-5</v>
      </c>
      <c r="AX1361" s="253" t="str">
        <f t="shared" si="275"/>
        <v/>
      </c>
      <c r="AZ1361" s="259"/>
      <c r="BA1361" s="259">
        <f>BA1360+$BD$753</f>
        <v>3.8720000000000452</v>
      </c>
      <c r="BB1361" s="274">
        <f t="shared" si="258"/>
        <v>0.79439690895300585</v>
      </c>
      <c r="BC1361" s="259">
        <f t="shared" si="259"/>
        <v>7.2484473464529131E-4</v>
      </c>
      <c r="BD1361" s="259" t="str">
        <f t="shared" si="256"/>
        <v/>
      </c>
      <c r="BE1361" s="254" t="str">
        <f t="shared" si="257"/>
        <v/>
      </c>
    </row>
    <row r="1362" spans="1:57" ht="20.100000000000001" customHeight="1" x14ac:dyDescent="0.25">
      <c r="A1362" s="247">
        <v>601</v>
      </c>
      <c r="B1362" s="247">
        <f>$B$755+(A1362*$B$758)</f>
        <v>-3836.4117270699107</v>
      </c>
      <c r="C1362" s="247">
        <f>_xlfn.NORM.DIST($B1362,$B$752,$B$753,0)</f>
        <v>4.6440492467148667E-5</v>
      </c>
      <c r="D1362" s="247">
        <f>_xlfn.NORM.DIST($B1362,$B$752,$B$753,1)</f>
        <v>5.5244396669843952E-2</v>
      </c>
      <c r="E1362" s="247">
        <f>IF(OR(D1362&lt;$F$757,D1362&gt;$F$758),C1362,"")</f>
        <v>4.6440492467148667E-5</v>
      </c>
      <c r="F1362" s="247" t="str">
        <f>IF(AND(D1362&gt;$F$757,D1362&lt;$F$758),C1362,"")</f>
        <v/>
      </c>
      <c r="G1362" s="247" t="str">
        <f>IF(C1362=MAX($C$761:$C$2761),C1362,"")</f>
        <v/>
      </c>
      <c r="H1362" s="247">
        <f>_xlfn.NORM.DIST(B1362,$F$753,$F$754,0)</f>
        <v>0</v>
      </c>
      <c r="I1362" s="247">
        <f>IF(H1362=MAX($H$761:$H$2761),C1362,"")</f>
        <v>4.6440492467148667E-5</v>
      </c>
      <c r="J1362" s="247" t="str">
        <f>IF(I1362=MIN($I$761:$I$2761),I1362,"")</f>
        <v/>
      </c>
      <c r="K1362" s="247"/>
      <c r="L1362" s="247"/>
      <c r="M1362" s="247"/>
      <c r="N1362" s="247"/>
      <c r="O1362" s="247">
        <v>601</v>
      </c>
      <c r="P1362" s="247">
        <f>$P$755+(O1362*$P$758)</f>
        <v>-223.56890248098176</v>
      </c>
      <c r="Q1362" s="247">
        <f>_xlfn.NORM.DIST(P1362,P$752,P$753,0)</f>
        <v>7.9691248619439311E-4</v>
      </c>
      <c r="R1362" s="247">
        <f>_xlfn.NORM.DIST(P1362,P$752,P$753,1)</f>
        <v>5.524439666984398E-2</v>
      </c>
      <c r="S1362" s="253">
        <f>IF(OR(R1362&lt;$T$757,R1362&gt;$T$758),Q1362,"")</f>
        <v>7.9691248619439311E-4</v>
      </c>
      <c r="T1362" s="253" t="str">
        <f>IF(AND(R1362&gt;$T$757,R1362&lt;$T$758),Q1362,"")</f>
        <v/>
      </c>
      <c r="U1362" s="253" t="str">
        <f>IF(Q1362=MAX($Q$761:$Q$2761),Q1362,"")</f>
        <v/>
      </c>
      <c r="V1362" s="253">
        <f>_xlfn.NORM.DIST(P1362,$T$753,$T$754,0)</f>
        <v>1.4807174145060132E-66</v>
      </c>
      <c r="W1362" s="253" t="str">
        <f>IF(V1362=MAX($V$761:$V$2761),Q1362,"")</f>
        <v/>
      </c>
      <c r="X1362" s="253" t="str">
        <f t="shared" si="260"/>
        <v/>
      </c>
      <c r="AB1362" s="253">
        <v>601</v>
      </c>
      <c r="AC1362" s="253">
        <f t="shared" si="276"/>
        <v>-345.9574881383146</v>
      </c>
      <c r="AD1362" s="253">
        <f t="shared" si="261"/>
        <v>5.1499058705340198E-4</v>
      </c>
      <c r="AE1362" s="253">
        <f t="shared" si="262"/>
        <v>5.5244396669843952E-2</v>
      </c>
      <c r="AF1362" s="253">
        <f>IF(OR(AE1362&lt;$T$757,AE1362&gt;$T$758),AD1362,"")</f>
        <v>5.1499058705340198E-4</v>
      </c>
      <c r="AG1362" s="253" t="str">
        <f t="shared" si="263"/>
        <v/>
      </c>
      <c r="AH1362" s="253" t="str">
        <f t="shared" si="264"/>
        <v/>
      </c>
      <c r="AI1362" s="253">
        <f t="shared" si="265"/>
        <v>1.8042055912744863E-3</v>
      </c>
      <c r="AJ1362" s="253" t="str">
        <f t="shared" si="266"/>
        <v/>
      </c>
      <c r="AK1362" s="253" t="str">
        <f t="shared" si="267"/>
        <v/>
      </c>
      <c r="AO1362" s="253">
        <v>601</v>
      </c>
      <c r="AP1362" s="253">
        <f t="shared" si="268"/>
        <v>-2039.593171305859</v>
      </c>
      <c r="AQ1362" s="253">
        <f t="shared" si="269"/>
        <v>8.7353131211848531E-5</v>
      </c>
      <c r="AR1362" s="253">
        <f t="shared" si="270"/>
        <v>5.5244396669843952E-2</v>
      </c>
      <c r="AS1362" s="253">
        <f>IF(OR(AR1362&lt;$T$757,AR1362&gt;$T$758),AQ1362,"")</f>
        <v>8.7353131211848531E-5</v>
      </c>
      <c r="AT1362" s="253" t="str">
        <f t="shared" si="271"/>
        <v/>
      </c>
      <c r="AU1362" s="253" t="str">
        <f t="shared" si="272"/>
        <v/>
      </c>
      <c r="AV1362" s="253">
        <f t="shared" si="273"/>
        <v>0</v>
      </c>
      <c r="AW1362" s="253">
        <f t="shared" si="274"/>
        <v>8.7353131211848531E-5</v>
      </c>
      <c r="AX1362" s="253" t="str">
        <f t="shared" si="275"/>
        <v/>
      </c>
      <c r="AZ1362" s="259"/>
      <c r="BA1362" s="259">
        <f>BA1361+$BD$753</f>
        <v>3.8784000000000454</v>
      </c>
      <c r="BB1362" s="274">
        <f t="shared" si="258"/>
        <v>0.79367206421836056</v>
      </c>
      <c r="BC1362" s="259">
        <f t="shared" si="259"/>
        <v>7.2551582650071111E-4</v>
      </c>
      <c r="BD1362" s="259" t="str">
        <f t="shared" si="256"/>
        <v/>
      </c>
      <c r="BE1362" s="254" t="str">
        <f t="shared" si="257"/>
        <v/>
      </c>
    </row>
    <row r="1363" spans="1:57" ht="20.100000000000001" customHeight="1" x14ac:dyDescent="0.25">
      <c r="A1363" s="247">
        <v>602</v>
      </c>
      <c r="B1363" s="247">
        <f>$B$755+(A1363*$B$758)</f>
        <v>-3826.7966600847731</v>
      </c>
      <c r="C1363" s="247">
        <f>_xlfn.NORM.DIST($B1363,$B$752,$B$753,0)</f>
        <v>4.6737543037997365E-5</v>
      </c>
      <c r="D1363" s="247">
        <f>_xlfn.NORM.DIST($B1363,$B$752,$B$753,1)</f>
        <v>5.5692352276007509E-2</v>
      </c>
      <c r="E1363" s="247">
        <f>IF(OR(D1363&lt;$F$757,D1363&gt;$F$758),C1363,"")</f>
        <v>4.6737543037997365E-5</v>
      </c>
      <c r="F1363" s="247" t="str">
        <f>IF(AND(D1363&gt;$F$757,D1363&lt;$F$758),C1363,"")</f>
        <v/>
      </c>
      <c r="G1363" s="247" t="str">
        <f>IF(C1363=MAX($C$761:$C$2761),C1363,"")</f>
        <v/>
      </c>
      <c r="H1363" s="247">
        <f>_xlfn.NORM.DIST(B1363,$F$753,$F$754,0)</f>
        <v>0</v>
      </c>
      <c r="I1363" s="247">
        <f>IF(H1363=MAX($H$761:$H$2761),C1363,"")</f>
        <v>4.6737543037997365E-5</v>
      </c>
      <c r="J1363" s="247" t="str">
        <f>IF(I1363=MIN($I$761:$I$2761),I1363,"")</f>
        <v/>
      </c>
      <c r="K1363" s="247"/>
      <c r="L1363" s="247"/>
      <c r="M1363" s="247"/>
      <c r="N1363" s="247"/>
      <c r="O1363" s="247">
        <v>602</v>
      </c>
      <c r="P1363" s="247">
        <f>$P$755+(O1363*$P$758)</f>
        <v>-223.00857941711968</v>
      </c>
      <c r="Q1363" s="247">
        <f>_xlfn.NORM.DIST(P1363,P$752,P$753,0)</f>
        <v>8.0200983328019225E-4</v>
      </c>
      <c r="R1363" s="247">
        <f>_xlfn.NORM.DIST(P1363,P$752,P$753,1)</f>
        <v>5.5692352276007509E-2</v>
      </c>
      <c r="S1363" s="253">
        <f>IF(OR(R1363&lt;$T$757,R1363&gt;$T$758),Q1363,"")</f>
        <v>8.0200983328019225E-4</v>
      </c>
      <c r="T1363" s="253" t="str">
        <f>IF(AND(R1363&gt;$T$757,R1363&lt;$T$758),Q1363,"")</f>
        <v/>
      </c>
      <c r="U1363" s="253" t="str">
        <f>IF(Q1363=MAX($Q$761:$Q$2761),Q1363,"")</f>
        <v/>
      </c>
      <c r="V1363" s="253">
        <f>_xlfn.NORM.DIST(P1363,$T$753,$T$754,0)</f>
        <v>1.3829694645686501E-66</v>
      </c>
      <c r="W1363" s="253" t="str">
        <f>IF(V1363=MAX($V$761:$V$2761),Q1363,"")</f>
        <v/>
      </c>
      <c r="X1363" s="253" t="str">
        <f t="shared" si="260"/>
        <v/>
      </c>
      <c r="AB1363" s="253">
        <v>602</v>
      </c>
      <c r="AC1363" s="253">
        <f t="shared" si="276"/>
        <v>-345.09042676453441</v>
      </c>
      <c r="AD1363" s="253">
        <f t="shared" si="261"/>
        <v>5.1828465737305089E-4</v>
      </c>
      <c r="AE1363" s="253">
        <f t="shared" si="262"/>
        <v>5.5692352276007509E-2</v>
      </c>
      <c r="AF1363" s="253">
        <f>IF(OR(AE1363&lt;$T$757,AE1363&gt;$T$758),AD1363,"")</f>
        <v>5.1828465737305089E-4</v>
      </c>
      <c r="AG1363" s="253" t="str">
        <f t="shared" si="263"/>
        <v/>
      </c>
      <c r="AH1363" s="253" t="str">
        <f t="shared" si="264"/>
        <v/>
      </c>
      <c r="AI1363" s="253">
        <f t="shared" si="265"/>
        <v>1.8027526801733546E-3</v>
      </c>
      <c r="AJ1363" s="253" t="str">
        <f t="shared" si="266"/>
        <v/>
      </c>
      <c r="AK1363" s="253" t="str">
        <f t="shared" si="267"/>
        <v/>
      </c>
      <c r="AO1363" s="253">
        <v>602</v>
      </c>
      <c r="AP1363" s="253">
        <f t="shared" si="268"/>
        <v>-2034.4814089717593</v>
      </c>
      <c r="AQ1363" s="253">
        <f t="shared" si="269"/>
        <v>8.7911874156063798E-5</v>
      </c>
      <c r="AR1363" s="253">
        <f t="shared" si="270"/>
        <v>5.5692352276007509E-2</v>
      </c>
      <c r="AS1363" s="253">
        <f>IF(OR(AR1363&lt;$T$757,AR1363&gt;$T$758),AQ1363,"")</f>
        <v>8.7911874156063798E-5</v>
      </c>
      <c r="AT1363" s="253" t="str">
        <f t="shared" si="271"/>
        <v/>
      </c>
      <c r="AU1363" s="253" t="str">
        <f t="shared" si="272"/>
        <v/>
      </c>
      <c r="AV1363" s="253">
        <f t="shared" si="273"/>
        <v>0</v>
      </c>
      <c r="AW1363" s="253">
        <f t="shared" si="274"/>
        <v>8.7911874156063798E-5</v>
      </c>
      <c r="AX1363" s="253" t="str">
        <f t="shared" si="275"/>
        <v/>
      </c>
      <c r="AZ1363" s="259"/>
      <c r="BA1363" s="259">
        <f>BA1362+$BD$753</f>
        <v>3.8848000000000456</v>
      </c>
      <c r="BB1363" s="274">
        <f t="shared" si="258"/>
        <v>0.79294654839185985</v>
      </c>
      <c r="BC1363" s="259">
        <f t="shared" si="259"/>
        <v>7.2618260423717995E-4</v>
      </c>
      <c r="BD1363" s="259" t="str">
        <f t="shared" si="256"/>
        <v/>
      </c>
      <c r="BE1363" s="254" t="str">
        <f t="shared" si="257"/>
        <v/>
      </c>
    </row>
    <row r="1364" spans="1:57" ht="20.100000000000001" customHeight="1" x14ac:dyDescent="0.25">
      <c r="A1364" s="247">
        <v>603</v>
      </c>
      <c r="B1364" s="247">
        <f>$B$755+(A1364*$B$758)</f>
        <v>-3817.1815930996354</v>
      </c>
      <c r="C1364" s="247">
        <f>_xlfn.NORM.DIST($B1364,$B$752,$B$753,0)</f>
        <v>4.7035741076315602E-5</v>
      </c>
      <c r="D1364" s="247">
        <f>_xlfn.NORM.DIST($B1364,$B$752,$B$753,1)</f>
        <v>5.6143169561572386E-2</v>
      </c>
      <c r="E1364" s="247">
        <f>IF(OR(D1364&lt;$F$757,D1364&gt;$F$758),C1364,"")</f>
        <v>4.7035741076315602E-5</v>
      </c>
      <c r="F1364" s="247" t="str">
        <f>IF(AND(D1364&gt;$F$757,D1364&lt;$F$758),C1364,"")</f>
        <v/>
      </c>
      <c r="G1364" s="247" t="str">
        <f>IF(C1364=MAX($C$761:$C$2761),C1364,"")</f>
        <v/>
      </c>
      <c r="H1364" s="247">
        <f>_xlfn.NORM.DIST(B1364,$F$753,$F$754,0)</f>
        <v>0</v>
      </c>
      <c r="I1364" s="247">
        <f>IF(H1364=MAX($H$761:$H$2761),C1364,"")</f>
        <v>4.7035741076315602E-5</v>
      </c>
      <c r="J1364" s="247" t="str">
        <f>IF(I1364=MIN($I$761:$I$2761),I1364,"")</f>
        <v/>
      </c>
      <c r="K1364" s="247"/>
      <c r="L1364" s="247"/>
      <c r="M1364" s="247"/>
      <c r="N1364" s="247"/>
      <c r="O1364" s="247">
        <v>603</v>
      </c>
      <c r="P1364" s="247">
        <f>$P$755+(O1364*$P$758)</f>
        <v>-222.44825635325759</v>
      </c>
      <c r="Q1364" s="247">
        <f>_xlfn.NORM.DIST(P1364,P$752,P$753,0)</f>
        <v>8.0712687075051143E-4</v>
      </c>
      <c r="R1364" s="247">
        <f>_xlfn.NORM.DIST(P1364,P$752,P$753,1)</f>
        <v>5.6143169561572386E-2</v>
      </c>
      <c r="S1364" s="253">
        <f>IF(OR(R1364&lt;$T$757,R1364&gt;$T$758),Q1364,"")</f>
        <v>8.0712687075051143E-4</v>
      </c>
      <c r="T1364" s="253" t="str">
        <f>IF(AND(R1364&gt;$T$757,R1364&lt;$T$758),Q1364,"")</f>
        <v/>
      </c>
      <c r="U1364" s="253" t="str">
        <f>IF(Q1364=MAX($Q$761:$Q$2761),Q1364,"")</f>
        <v/>
      </c>
      <c r="V1364" s="253">
        <f>_xlfn.NORM.DIST(P1364,$T$753,$T$754,0)</f>
        <v>1.2916535726296315E-66</v>
      </c>
      <c r="W1364" s="253" t="str">
        <f>IF(V1364=MAX($V$761:$V$2761),Q1364,"")</f>
        <v/>
      </c>
      <c r="X1364" s="253" t="str">
        <f t="shared" si="260"/>
        <v/>
      </c>
      <c r="AB1364" s="253">
        <v>603</v>
      </c>
      <c r="AC1364" s="253">
        <f t="shared" si="276"/>
        <v>-344.22336539075411</v>
      </c>
      <c r="AD1364" s="253">
        <f t="shared" si="261"/>
        <v>5.2159145225513218E-4</v>
      </c>
      <c r="AE1364" s="253">
        <f t="shared" si="262"/>
        <v>5.6143169561572441E-2</v>
      </c>
      <c r="AF1364" s="253">
        <f>IF(OR(AE1364&lt;$T$757,AE1364&gt;$T$758),AD1364,"")</f>
        <v>5.2159145225513218E-4</v>
      </c>
      <c r="AG1364" s="253" t="str">
        <f t="shared" si="263"/>
        <v/>
      </c>
      <c r="AH1364" s="253" t="str">
        <f t="shared" si="264"/>
        <v/>
      </c>
      <c r="AI1364" s="253">
        <f t="shared" si="265"/>
        <v>1.80127211850446E-3</v>
      </c>
      <c r="AJ1364" s="253" t="str">
        <f t="shared" si="266"/>
        <v/>
      </c>
      <c r="AK1364" s="253" t="str">
        <f t="shared" si="267"/>
        <v/>
      </c>
      <c r="AO1364" s="253">
        <v>603</v>
      </c>
      <c r="AP1364" s="253">
        <f t="shared" si="268"/>
        <v>-2029.3696466376591</v>
      </c>
      <c r="AQ1364" s="253">
        <f t="shared" si="269"/>
        <v>8.8472775451129852E-5</v>
      </c>
      <c r="AR1364" s="253">
        <f t="shared" si="270"/>
        <v>5.6143169561572386E-2</v>
      </c>
      <c r="AS1364" s="253">
        <f>IF(OR(AR1364&lt;$T$757,AR1364&gt;$T$758),AQ1364,"")</f>
        <v>8.8472775451129852E-5</v>
      </c>
      <c r="AT1364" s="253" t="str">
        <f t="shared" si="271"/>
        <v/>
      </c>
      <c r="AU1364" s="253" t="str">
        <f t="shared" si="272"/>
        <v/>
      </c>
      <c r="AV1364" s="253">
        <f t="shared" si="273"/>
        <v>0</v>
      </c>
      <c r="AW1364" s="253">
        <f t="shared" si="274"/>
        <v>8.8472775451129852E-5</v>
      </c>
      <c r="AX1364" s="253" t="str">
        <f t="shared" si="275"/>
        <v/>
      </c>
      <c r="AZ1364" s="259"/>
      <c r="BA1364" s="259">
        <f>BA1363+$BD$753</f>
        <v>3.8912000000000457</v>
      </c>
      <c r="BB1364" s="274">
        <f t="shared" si="258"/>
        <v>0.79222036578762267</v>
      </c>
      <c r="BC1364" s="259">
        <f t="shared" si="259"/>
        <v>7.268450710719021E-4</v>
      </c>
      <c r="BD1364" s="259" t="str">
        <f t="shared" si="256"/>
        <v/>
      </c>
      <c r="BE1364" s="254" t="str">
        <f t="shared" si="257"/>
        <v/>
      </c>
    </row>
    <row r="1365" spans="1:57" ht="20.100000000000001" customHeight="1" x14ac:dyDescent="0.25">
      <c r="A1365" s="247">
        <v>604</v>
      </c>
      <c r="B1365" s="247">
        <f>$B$755+(A1365*$B$758)</f>
        <v>-3807.5665261144977</v>
      </c>
      <c r="C1365" s="247">
        <f>_xlfn.NORM.DIST($B1365,$B$752,$B$753,0)</f>
        <v>4.7335084330551107E-5</v>
      </c>
      <c r="D1365" s="247">
        <f>_xlfn.NORM.DIST($B1365,$B$752,$B$753,1)</f>
        <v>5.659685954874627E-2</v>
      </c>
      <c r="E1365" s="247">
        <f>IF(OR(D1365&lt;$F$757,D1365&gt;$F$758),C1365,"")</f>
        <v>4.7335084330551107E-5</v>
      </c>
      <c r="F1365" s="247" t="str">
        <f>IF(AND(D1365&gt;$F$757,D1365&lt;$F$758),C1365,"")</f>
        <v/>
      </c>
      <c r="G1365" s="247" t="str">
        <f>IF(C1365=MAX($C$761:$C$2761),C1365,"")</f>
        <v/>
      </c>
      <c r="H1365" s="247">
        <f>_xlfn.NORM.DIST(B1365,$F$753,$F$754,0)</f>
        <v>0</v>
      </c>
      <c r="I1365" s="247">
        <f>IF(H1365=MAX($H$761:$H$2761),C1365,"")</f>
        <v>4.7335084330551107E-5</v>
      </c>
      <c r="J1365" s="247" t="str">
        <f>IF(I1365=MIN($I$761:$I$2761),I1365,"")</f>
        <v/>
      </c>
      <c r="K1365" s="247"/>
      <c r="L1365" s="247"/>
      <c r="M1365" s="247"/>
      <c r="N1365" s="247"/>
      <c r="O1365" s="247">
        <v>604</v>
      </c>
      <c r="P1365" s="247">
        <f>$P$755+(O1365*$P$758)</f>
        <v>-221.88793328939545</v>
      </c>
      <c r="Q1365" s="247">
        <f>_xlfn.NORM.DIST(P1365,P$752,P$753,0)</f>
        <v>8.1226355996902235E-4</v>
      </c>
      <c r="R1365" s="247">
        <f>_xlfn.NORM.DIST(P1365,P$752,P$753,1)</f>
        <v>5.659685954874627E-2</v>
      </c>
      <c r="S1365" s="253">
        <f>IF(OR(R1365&lt;$T$757,R1365&gt;$T$758),Q1365,"")</f>
        <v>8.1226355996902235E-4</v>
      </c>
      <c r="T1365" s="253" t="str">
        <f>IF(AND(R1365&gt;$T$757,R1365&lt;$T$758),Q1365,"")</f>
        <v/>
      </c>
      <c r="U1365" s="253" t="str">
        <f>IF(Q1365=MAX($Q$761:$Q$2761),Q1365,"")</f>
        <v/>
      </c>
      <c r="V1365" s="253">
        <f>_xlfn.NORM.DIST(P1365,$T$753,$T$754,0)</f>
        <v>1.2063478628702024E-66</v>
      </c>
      <c r="W1365" s="253" t="str">
        <f>IF(V1365=MAX($V$761:$V$2761),Q1365,"")</f>
        <v/>
      </c>
      <c r="X1365" s="253" t="str">
        <f t="shared" si="260"/>
        <v/>
      </c>
      <c r="AB1365" s="253">
        <v>604</v>
      </c>
      <c r="AC1365" s="253">
        <f t="shared" si="276"/>
        <v>-343.35630401697392</v>
      </c>
      <c r="AD1365" s="253">
        <f t="shared" si="261"/>
        <v>5.2491094673160117E-4</v>
      </c>
      <c r="AE1365" s="253">
        <f t="shared" si="262"/>
        <v>5.659685954874627E-2</v>
      </c>
      <c r="AF1365" s="253">
        <f>IF(OR(AE1365&lt;$T$757,AE1365&gt;$T$758),AD1365,"")</f>
        <v>5.2491094673160117E-4</v>
      </c>
      <c r="AG1365" s="253" t="str">
        <f t="shared" si="263"/>
        <v/>
      </c>
      <c r="AH1365" s="253" t="str">
        <f t="shared" si="264"/>
        <v/>
      </c>
      <c r="AI1365" s="253">
        <f t="shared" si="265"/>
        <v>1.7997639763347542E-3</v>
      </c>
      <c r="AJ1365" s="253" t="str">
        <f t="shared" si="266"/>
        <v/>
      </c>
      <c r="AK1365" s="253" t="str">
        <f t="shared" si="267"/>
        <v/>
      </c>
      <c r="AO1365" s="253">
        <v>604</v>
      </c>
      <c r="AP1365" s="253">
        <f t="shared" si="268"/>
        <v>-2024.2578843035594</v>
      </c>
      <c r="AQ1365" s="253">
        <f t="shared" si="269"/>
        <v>8.9035830861946454E-5</v>
      </c>
      <c r="AR1365" s="253">
        <f t="shared" si="270"/>
        <v>5.659685954874627E-2</v>
      </c>
      <c r="AS1365" s="253">
        <f>IF(OR(AR1365&lt;$T$757,AR1365&gt;$T$758),AQ1365,"")</f>
        <v>8.9035830861946454E-5</v>
      </c>
      <c r="AT1365" s="253" t="str">
        <f t="shared" si="271"/>
        <v/>
      </c>
      <c r="AU1365" s="253" t="str">
        <f t="shared" si="272"/>
        <v/>
      </c>
      <c r="AV1365" s="253">
        <f t="shared" si="273"/>
        <v>0</v>
      </c>
      <c r="AW1365" s="253">
        <f t="shared" si="274"/>
        <v>8.9035830861946454E-5</v>
      </c>
      <c r="AX1365" s="253" t="str">
        <f t="shared" si="275"/>
        <v/>
      </c>
      <c r="AZ1365" s="259"/>
      <c r="BA1365" s="259">
        <f>BA1364+$BD$753</f>
        <v>3.8976000000000459</v>
      </c>
      <c r="BB1365" s="274">
        <f t="shared" si="258"/>
        <v>0.79149352071655077</v>
      </c>
      <c r="BC1365" s="259">
        <f t="shared" si="259"/>
        <v>7.2750323027781505E-4</v>
      </c>
      <c r="BD1365" s="259" t="str">
        <f t="shared" si="256"/>
        <v/>
      </c>
      <c r="BE1365" s="254" t="str">
        <f t="shared" si="257"/>
        <v/>
      </c>
    </row>
    <row r="1366" spans="1:57" ht="20.100000000000001" customHeight="1" x14ac:dyDescent="0.25">
      <c r="A1366" s="247">
        <v>605</v>
      </c>
      <c r="B1366" s="247">
        <f>$B$755+(A1366*$B$758)</f>
        <v>-3797.95145912936</v>
      </c>
      <c r="C1366" s="247">
        <f>_xlfn.NORM.DIST($B1366,$B$752,$B$753,0)</f>
        <v>4.7635570479659403E-5</v>
      </c>
      <c r="D1366" s="247">
        <f>_xlfn.NORM.DIST($B1366,$B$752,$B$753,1)</f>
        <v>5.7053433237754192E-2</v>
      </c>
      <c r="E1366" s="247">
        <f>IF(OR(D1366&lt;$F$757,D1366&gt;$F$758),C1366,"")</f>
        <v>4.7635570479659403E-5</v>
      </c>
      <c r="F1366" s="247" t="str">
        <f>IF(AND(D1366&gt;$F$757,D1366&lt;$F$758),C1366,"")</f>
        <v/>
      </c>
      <c r="G1366" s="247" t="str">
        <f>IF(C1366=MAX($C$761:$C$2761),C1366,"")</f>
        <v/>
      </c>
      <c r="H1366" s="247">
        <f>_xlfn.NORM.DIST(B1366,$F$753,$F$754,0)</f>
        <v>0</v>
      </c>
      <c r="I1366" s="247">
        <f>IF(H1366=MAX($H$761:$H$2761),C1366,"")</f>
        <v>4.7635570479659403E-5</v>
      </c>
      <c r="J1366" s="247" t="str">
        <f>IF(I1366=MIN($I$761:$I$2761),I1366,"")</f>
        <v/>
      </c>
      <c r="K1366" s="247"/>
      <c r="L1366" s="247"/>
      <c r="M1366" s="247"/>
      <c r="N1366" s="247"/>
      <c r="O1366" s="247">
        <v>605</v>
      </c>
      <c r="P1366" s="247">
        <f>$P$755+(O1366*$P$758)</f>
        <v>-221.32761022553336</v>
      </c>
      <c r="Q1366" s="247">
        <f>_xlfn.NORM.DIST(P1366,P$752,P$753,0)</f>
        <v>8.1741986110691971E-4</v>
      </c>
      <c r="R1366" s="247">
        <f>_xlfn.NORM.DIST(P1366,P$752,P$753,1)</f>
        <v>5.7053433237754192E-2</v>
      </c>
      <c r="S1366" s="253">
        <f>IF(OR(R1366&lt;$T$757,R1366&gt;$T$758),Q1366,"")</f>
        <v>8.1741986110691971E-4</v>
      </c>
      <c r="T1366" s="253" t="str">
        <f>IF(AND(R1366&gt;$T$757,R1366&lt;$T$758),Q1366,"")</f>
        <v/>
      </c>
      <c r="U1366" s="253" t="str">
        <f>IF(Q1366=MAX($Q$761:$Q$2761),Q1366,"")</f>
        <v/>
      </c>
      <c r="V1366" s="253">
        <f>_xlfn.NORM.DIST(P1366,$T$753,$T$754,0)</f>
        <v>1.1266580396416971E-66</v>
      </c>
      <c r="W1366" s="253" t="str">
        <f>IF(V1366=MAX($V$761:$V$2761),Q1366,"")</f>
        <v/>
      </c>
      <c r="X1366" s="253" t="str">
        <f t="shared" si="260"/>
        <v/>
      </c>
      <c r="AB1366" s="253">
        <v>605</v>
      </c>
      <c r="AC1366" s="253">
        <f t="shared" si="276"/>
        <v>-342.48924264319362</v>
      </c>
      <c r="AD1366" s="253">
        <f t="shared" si="261"/>
        <v>5.2824311506379927E-4</v>
      </c>
      <c r="AE1366" s="253">
        <f t="shared" si="262"/>
        <v>5.7053433237754247E-2</v>
      </c>
      <c r="AF1366" s="253">
        <f>IF(OR(AE1366&lt;$T$757,AE1366&gt;$T$758),AD1366,"")</f>
        <v>5.2824311506379927E-4</v>
      </c>
      <c r="AG1366" s="253" t="str">
        <f t="shared" si="263"/>
        <v/>
      </c>
      <c r="AH1366" s="253" t="str">
        <f t="shared" si="264"/>
        <v/>
      </c>
      <c r="AI1366" s="253">
        <f t="shared" si="265"/>
        <v>1.7982283249963853E-3</v>
      </c>
      <c r="AJ1366" s="253" t="str">
        <f t="shared" si="266"/>
        <v/>
      </c>
      <c r="AK1366" s="253" t="str">
        <f t="shared" si="267"/>
        <v/>
      </c>
      <c r="AO1366" s="253">
        <v>605</v>
      </c>
      <c r="AP1366" s="253">
        <f t="shared" si="268"/>
        <v>-2019.1461219694597</v>
      </c>
      <c r="AQ1366" s="253">
        <f t="shared" si="269"/>
        <v>8.9601036022700663E-5</v>
      </c>
      <c r="AR1366" s="253">
        <f t="shared" si="270"/>
        <v>5.7053433237754171E-2</v>
      </c>
      <c r="AS1366" s="253">
        <f>IF(OR(AR1366&lt;$T$757,AR1366&gt;$T$758),AQ1366,"")</f>
        <v>8.9601036022700663E-5</v>
      </c>
      <c r="AT1366" s="253" t="str">
        <f t="shared" si="271"/>
        <v/>
      </c>
      <c r="AU1366" s="253" t="str">
        <f t="shared" si="272"/>
        <v/>
      </c>
      <c r="AV1366" s="253">
        <f t="shared" si="273"/>
        <v>0</v>
      </c>
      <c r="AW1366" s="253">
        <f t="shared" si="274"/>
        <v>8.9601036022700663E-5</v>
      </c>
      <c r="AX1366" s="253" t="str">
        <f t="shared" si="275"/>
        <v/>
      </c>
      <c r="AZ1366" s="259"/>
      <c r="BA1366" s="259">
        <f>BA1365+$BD$753</f>
        <v>3.9040000000000461</v>
      </c>
      <c r="BB1366" s="274">
        <f t="shared" si="258"/>
        <v>0.79076601748627295</v>
      </c>
      <c r="BC1366" s="259">
        <f t="shared" si="259"/>
        <v>7.2815708518159106E-4</v>
      </c>
      <c r="BD1366" s="259" t="str">
        <f t="shared" si="256"/>
        <v/>
      </c>
      <c r="BE1366" s="254" t="str">
        <f t="shared" si="257"/>
        <v/>
      </c>
    </row>
    <row r="1367" spans="1:57" ht="20.100000000000001" customHeight="1" x14ac:dyDescent="0.25">
      <c r="A1367" s="248">
        <v>606</v>
      </c>
      <c r="B1367" s="247">
        <f>$B$755+(A1367*$B$758)</f>
        <v>-3788.3363921442233</v>
      </c>
      <c r="C1367" s="247">
        <f>_xlfn.NORM.DIST($B1367,$B$752,$B$753,0)</f>
        <v>4.7937197132810745E-5</v>
      </c>
      <c r="D1367" s="247">
        <f>_xlfn.NORM.DIST($B1367,$B$752,$B$753,1)</f>
        <v>5.7512901606168988E-2</v>
      </c>
      <c r="E1367" s="247">
        <f>IF(OR(D1367&lt;$F$757,D1367&gt;$F$758),C1367,"")</f>
        <v>4.7937197132810745E-5</v>
      </c>
      <c r="F1367" s="247" t="str">
        <f>IF(AND(D1367&gt;$F$757,D1367&lt;$F$758),C1367,"")</f>
        <v/>
      </c>
      <c r="G1367" s="247" t="str">
        <f>IF(C1367=MAX($C$761:$C$2761),C1367,"")</f>
        <v/>
      </c>
      <c r="H1367" s="247">
        <f>_xlfn.NORM.DIST(B1367,$F$753,$F$754,0)</f>
        <v>0</v>
      </c>
      <c r="I1367" s="247">
        <f>IF(H1367=MAX($H$761:$H$2761),C1367,"")</f>
        <v>4.7937197132810745E-5</v>
      </c>
      <c r="J1367" s="247" t="str">
        <f>IF(I1367=MIN($I$761:$I$2761),I1367,"")</f>
        <v/>
      </c>
      <c r="K1367" s="247"/>
      <c r="L1367" s="247"/>
      <c r="M1367" s="247"/>
      <c r="N1367" s="247"/>
      <c r="O1367" s="248">
        <v>606</v>
      </c>
      <c r="P1367" s="247">
        <f>$P$755+(O1367*$P$758)</f>
        <v>-220.76728716167122</v>
      </c>
      <c r="Q1367" s="247">
        <f>_xlfn.NORM.DIST(P1367,P$752,P$753,0)</f>
        <v>8.2259573313789324E-4</v>
      </c>
      <c r="R1367" s="247">
        <f>_xlfn.NORM.DIST(P1367,P$752,P$753,1)</f>
        <v>5.7512901606169016E-2</v>
      </c>
      <c r="S1367" s="253">
        <f>IF(OR(R1367&lt;$T$757,R1367&gt;$T$758),Q1367,"")</f>
        <v>8.2259573313789324E-4</v>
      </c>
      <c r="T1367" s="253" t="str">
        <f>IF(AND(R1367&gt;$T$757,R1367&lt;$T$758),Q1367,"")</f>
        <v/>
      </c>
      <c r="U1367" s="253" t="str">
        <f>IF(Q1367=MAX($Q$761:$Q$2761),Q1367,"")</f>
        <v/>
      </c>
      <c r="V1367" s="253">
        <f>_xlfn.NORM.DIST(P1367,$T$753,$T$754,0)</f>
        <v>1.0522155903673721E-66</v>
      </c>
      <c r="W1367" s="253" t="str">
        <f>IF(V1367=MAX($V$761:$V$2761),Q1367,"")</f>
        <v/>
      </c>
      <c r="X1367" s="253" t="str">
        <f t="shared" si="260"/>
        <v/>
      </c>
      <c r="AB1367" s="259">
        <v>606</v>
      </c>
      <c r="AC1367" s="253">
        <f t="shared" si="276"/>
        <v>-341.62218126941343</v>
      </c>
      <c r="AD1367" s="253">
        <f t="shared" si="261"/>
        <v>5.3158793073919809E-4</v>
      </c>
      <c r="AE1367" s="253">
        <f t="shared" si="262"/>
        <v>5.7512901606169016E-2</v>
      </c>
      <c r="AF1367" s="253">
        <f>IF(OR(AE1367&lt;$T$757,AE1367&gt;$T$758),AD1367,"")</f>
        <v>5.3158793073919809E-4</v>
      </c>
      <c r="AG1367" s="253" t="str">
        <f t="shared" si="263"/>
        <v/>
      </c>
      <c r="AH1367" s="253" t="str">
        <f t="shared" si="264"/>
        <v/>
      </c>
      <c r="AI1367" s="253">
        <f t="shared" si="265"/>
        <v>1.7966652370810794E-3</v>
      </c>
      <c r="AJ1367" s="253" t="str">
        <f t="shared" si="266"/>
        <v/>
      </c>
      <c r="AK1367" s="253" t="str">
        <f t="shared" si="267"/>
        <v/>
      </c>
      <c r="AO1367" s="259">
        <v>606</v>
      </c>
      <c r="AP1367" s="253">
        <f t="shared" si="268"/>
        <v>-2014.0343596353596</v>
      </c>
      <c r="AQ1367" s="253">
        <f t="shared" si="269"/>
        <v>9.0168386436315681E-5</v>
      </c>
      <c r="AR1367" s="253">
        <f t="shared" si="270"/>
        <v>5.7512901606169016E-2</v>
      </c>
      <c r="AS1367" s="253">
        <f>IF(OR(AR1367&lt;$T$757,AR1367&gt;$T$758),AQ1367,"")</f>
        <v>9.0168386436315681E-5</v>
      </c>
      <c r="AT1367" s="253" t="str">
        <f t="shared" si="271"/>
        <v/>
      </c>
      <c r="AU1367" s="253" t="str">
        <f t="shared" si="272"/>
        <v/>
      </c>
      <c r="AV1367" s="253">
        <f t="shared" si="273"/>
        <v>0</v>
      </c>
      <c r="AW1367" s="253">
        <f t="shared" si="274"/>
        <v>9.0168386436315681E-5</v>
      </c>
      <c r="AX1367" s="253" t="str">
        <f t="shared" si="275"/>
        <v/>
      </c>
      <c r="AZ1367" s="259"/>
      <c r="BA1367" s="259">
        <f>BA1366+$BD$753</f>
        <v>3.9104000000000463</v>
      </c>
      <c r="BB1367" s="274">
        <f t="shared" si="258"/>
        <v>0.79003786040109136</v>
      </c>
      <c r="BC1367" s="259">
        <f t="shared" si="259"/>
        <v>7.2880663916474742E-4</v>
      </c>
      <c r="BD1367" s="259" t="str">
        <f t="shared" si="256"/>
        <v/>
      </c>
      <c r="BE1367" s="254" t="str">
        <f t="shared" si="257"/>
        <v/>
      </c>
    </row>
    <row r="1368" spans="1:57" ht="20.100000000000001" customHeight="1" x14ac:dyDescent="0.25">
      <c r="A1368" s="247">
        <v>607</v>
      </c>
      <c r="B1368" s="247">
        <f>$B$755+(A1368*$B$758)</f>
        <v>-3778.7213251590856</v>
      </c>
      <c r="C1368" s="247">
        <f>_xlfn.NORM.DIST($B1368,$B$752,$B$753,0)</f>
        <v>4.8239961829100479E-5</v>
      </c>
      <c r="D1368" s="247">
        <f>_xlfn.NORM.DIST($B1368,$B$752,$B$753,1)</f>
        <v>5.7975275608238813E-2</v>
      </c>
      <c r="E1368" s="247">
        <f>IF(OR(D1368&lt;$F$757,D1368&gt;$F$758),C1368,"")</f>
        <v>4.8239961829100479E-5</v>
      </c>
      <c r="F1368" s="247" t="str">
        <f>IF(AND(D1368&gt;$F$757,D1368&lt;$F$758),C1368,"")</f>
        <v/>
      </c>
      <c r="G1368" s="247" t="str">
        <f>IF(C1368=MAX($C$761:$C$2761),C1368,"")</f>
        <v/>
      </c>
      <c r="H1368" s="247">
        <f>_xlfn.NORM.DIST(B1368,$F$753,$F$754,0)</f>
        <v>0</v>
      </c>
      <c r="I1368" s="247">
        <f>IF(H1368=MAX($H$761:$H$2761),C1368,"")</f>
        <v>4.8239961829100479E-5</v>
      </c>
      <c r="J1368" s="247" t="str">
        <f>IF(I1368=MIN($I$761:$I$2761),I1368,"")</f>
        <v/>
      </c>
      <c r="K1368" s="247"/>
      <c r="L1368" s="247"/>
      <c r="M1368" s="247"/>
      <c r="N1368" s="247"/>
      <c r="O1368" s="247">
        <v>607</v>
      </c>
      <c r="P1368" s="247">
        <f>$P$755+(O1368*$P$758)</f>
        <v>-220.20696409780913</v>
      </c>
      <c r="Q1368" s="247">
        <f>_xlfn.NORM.DIST(P1368,P$752,P$753,0)</f>
        <v>8.2779113383315509E-4</v>
      </c>
      <c r="R1368" s="247">
        <f>_xlfn.NORM.DIST(P1368,P$752,P$753,1)</f>
        <v>5.7975275608238813E-2</v>
      </c>
      <c r="S1368" s="253">
        <f>IF(OR(R1368&lt;$T$757,R1368&gt;$T$758),Q1368,"")</f>
        <v>8.2779113383315509E-4</v>
      </c>
      <c r="T1368" s="253" t="str">
        <f>IF(AND(R1368&gt;$T$757,R1368&lt;$T$758),Q1368,"")</f>
        <v/>
      </c>
      <c r="U1368" s="253" t="str">
        <f>IF(Q1368=MAX($Q$761:$Q$2761),Q1368,"")</f>
        <v/>
      </c>
      <c r="V1368" s="253">
        <f>_xlfn.NORM.DIST(P1368,$T$753,$T$754,0)</f>
        <v>9.8267610515044599E-67</v>
      </c>
      <c r="W1368" s="253" t="str">
        <f>IF(V1368=MAX($V$761:$V$2761),Q1368,"")</f>
        <v/>
      </c>
      <c r="X1368" s="253" t="str">
        <f t="shared" si="260"/>
        <v/>
      </c>
      <c r="AB1368" s="253">
        <v>607</v>
      </c>
      <c r="AC1368" s="253">
        <f t="shared" si="276"/>
        <v>-340.75511989563324</v>
      </c>
      <c r="AD1368" s="253">
        <f t="shared" si="261"/>
        <v>5.3494536646819205E-4</v>
      </c>
      <c r="AE1368" s="253">
        <f t="shared" si="262"/>
        <v>5.7975275608238813E-2</v>
      </c>
      <c r="AF1368" s="253">
        <f>IF(OR(AE1368&lt;$T$757,AE1368&gt;$T$758),AD1368,"")</f>
        <v>5.3494536646819205E-4</v>
      </c>
      <c r="AG1368" s="253" t="str">
        <f t="shared" si="263"/>
        <v/>
      </c>
      <c r="AH1368" s="253" t="str">
        <f t="shared" si="264"/>
        <v/>
      </c>
      <c r="AI1368" s="253">
        <f t="shared" si="265"/>
        <v>1.7950747864344178E-3</v>
      </c>
      <c r="AJ1368" s="253" t="str">
        <f t="shared" si="266"/>
        <v/>
      </c>
      <c r="AK1368" s="253" t="str">
        <f t="shared" si="267"/>
        <v/>
      </c>
      <c r="AO1368" s="253">
        <v>607</v>
      </c>
      <c r="AP1368" s="253">
        <f t="shared" si="268"/>
        <v>-2008.9225973012599</v>
      </c>
      <c r="AQ1368" s="253">
        <f t="shared" si="269"/>
        <v>9.0737877473905774E-5</v>
      </c>
      <c r="AR1368" s="253">
        <f t="shared" si="270"/>
        <v>5.7975275608238813E-2</v>
      </c>
      <c r="AS1368" s="253">
        <f>IF(OR(AR1368&lt;$T$757,AR1368&gt;$T$758),AQ1368,"")</f>
        <v>9.0737877473905774E-5</v>
      </c>
      <c r="AT1368" s="253" t="str">
        <f t="shared" si="271"/>
        <v/>
      </c>
      <c r="AU1368" s="253" t="str">
        <f t="shared" si="272"/>
        <v/>
      </c>
      <c r="AV1368" s="253">
        <f t="shared" si="273"/>
        <v>0</v>
      </c>
      <c r="AW1368" s="253">
        <f t="shared" si="274"/>
        <v>9.0737877473905774E-5</v>
      </c>
      <c r="AX1368" s="253" t="str">
        <f t="shared" si="275"/>
        <v/>
      </c>
      <c r="AZ1368" s="259"/>
      <c r="BA1368" s="259">
        <f>BA1367+$BD$753</f>
        <v>3.9168000000000465</v>
      </c>
      <c r="BB1368" s="274">
        <f t="shared" si="258"/>
        <v>0.78930905376192662</v>
      </c>
      <c r="BC1368" s="259">
        <f t="shared" si="259"/>
        <v>7.2945189566320234E-4</v>
      </c>
      <c r="BD1368" s="259" t="str">
        <f t="shared" si="256"/>
        <v/>
      </c>
      <c r="BE1368" s="254" t="str">
        <f t="shared" si="257"/>
        <v/>
      </c>
    </row>
    <row r="1369" spans="1:57" ht="20.100000000000001" customHeight="1" x14ac:dyDescent="0.25">
      <c r="A1369" s="247">
        <v>608</v>
      </c>
      <c r="B1369" s="247">
        <f>$B$755+(A1369*$B$758)</f>
        <v>-3769.1062581739479</v>
      </c>
      <c r="C1369" s="247">
        <f>_xlfn.NORM.DIST($B1369,$B$752,$B$753,0)</f>
        <v>4.8543862037263355E-5</v>
      </c>
      <c r="D1369" s="247">
        <f>_xlfn.NORM.DIST($B1369,$B$752,$B$753,1)</f>
        <v>5.8440566174212005E-2</v>
      </c>
      <c r="E1369" s="247">
        <f>IF(OR(D1369&lt;$F$757,D1369&gt;$F$758),C1369,"")</f>
        <v>4.8543862037263355E-5</v>
      </c>
      <c r="F1369" s="247" t="str">
        <f>IF(AND(D1369&gt;$F$757,D1369&lt;$F$758),C1369,"")</f>
        <v/>
      </c>
      <c r="G1369" s="247" t="str">
        <f>IF(C1369=MAX($C$761:$C$2761),C1369,"")</f>
        <v/>
      </c>
      <c r="H1369" s="247">
        <f>_xlfn.NORM.DIST(B1369,$F$753,$F$754,0)</f>
        <v>0</v>
      </c>
      <c r="I1369" s="247">
        <f>IF(H1369=MAX($H$761:$H$2761),C1369,"")</f>
        <v>4.8543862037263355E-5</v>
      </c>
      <c r="J1369" s="247" t="str">
        <f>IF(I1369=MIN($I$761:$I$2761),I1369,"")</f>
        <v/>
      </c>
      <c r="K1369" s="247"/>
      <c r="L1369" s="247"/>
      <c r="M1369" s="247"/>
      <c r="N1369" s="247"/>
      <c r="O1369" s="247">
        <v>608</v>
      </c>
      <c r="P1369" s="247">
        <f>$P$755+(O1369*$P$758)</f>
        <v>-219.64664103394705</v>
      </c>
      <c r="Q1369" s="247">
        <f>_xlfn.NORM.DIST(P1369,P$752,P$753,0)</f>
        <v>8.3300601975654131E-4</v>
      </c>
      <c r="R1369" s="247">
        <f>_xlfn.NORM.DIST(P1369,P$752,P$753,1)</f>
        <v>5.8440566174212005E-2</v>
      </c>
      <c r="S1369" s="253">
        <f>IF(OR(R1369&lt;$T$757,R1369&gt;$T$758),Q1369,"")</f>
        <v>8.3300601975654131E-4</v>
      </c>
      <c r="T1369" s="253" t="str">
        <f>IF(AND(R1369&gt;$T$757,R1369&lt;$T$758),Q1369,"")</f>
        <v/>
      </c>
      <c r="U1369" s="253" t="str">
        <f>IF(Q1369=MAX($Q$761:$Q$2761),Q1369,"")</f>
        <v/>
      </c>
      <c r="V1369" s="253">
        <f>_xlfn.NORM.DIST(P1369,$T$753,$T$754,0)</f>
        <v>9.1771770553484805E-67</v>
      </c>
      <c r="W1369" s="253" t="str">
        <f>IF(V1369=MAX($V$761:$V$2761),Q1369,"")</f>
        <v/>
      </c>
      <c r="X1369" s="253" t="str">
        <f t="shared" si="260"/>
        <v/>
      </c>
      <c r="AB1369" s="253">
        <v>608</v>
      </c>
      <c r="AC1369" s="253">
        <f t="shared" si="276"/>
        <v>-339.88805852185294</v>
      </c>
      <c r="AD1369" s="253">
        <f t="shared" si="261"/>
        <v>5.3831539418092947E-4</v>
      </c>
      <c r="AE1369" s="253">
        <f t="shared" si="262"/>
        <v>5.8440566174212026E-2</v>
      </c>
      <c r="AF1369" s="253">
        <f>IF(OR(AE1369&lt;$T$757,AE1369&gt;$T$758),AD1369,"")</f>
        <v>5.3831539418092947E-4</v>
      </c>
      <c r="AG1369" s="253" t="str">
        <f t="shared" si="263"/>
        <v/>
      </c>
      <c r="AH1369" s="253" t="str">
        <f t="shared" si="264"/>
        <v/>
      </c>
      <c r="AI1369" s="253">
        <f t="shared" si="265"/>
        <v>1.7934570481500259E-3</v>
      </c>
      <c r="AJ1369" s="253" t="str">
        <f t="shared" si="266"/>
        <v/>
      </c>
      <c r="AK1369" s="253" t="str">
        <f t="shared" si="267"/>
        <v/>
      </c>
      <c r="AO1369" s="253">
        <v>608</v>
      </c>
      <c r="AP1369" s="253">
        <f t="shared" si="268"/>
        <v>-2003.8108349671597</v>
      </c>
      <c r="AQ1369" s="253">
        <f t="shared" si="269"/>
        <v>9.1309504374239358E-5</v>
      </c>
      <c r="AR1369" s="253">
        <f t="shared" si="270"/>
        <v>5.8440566174212026E-2</v>
      </c>
      <c r="AS1369" s="253">
        <f>IF(OR(AR1369&lt;$T$757,AR1369&gt;$T$758),AQ1369,"")</f>
        <v>9.1309504374239358E-5</v>
      </c>
      <c r="AT1369" s="253" t="str">
        <f t="shared" si="271"/>
        <v/>
      </c>
      <c r="AU1369" s="253" t="str">
        <f t="shared" si="272"/>
        <v/>
      </c>
      <c r="AV1369" s="253">
        <f t="shared" si="273"/>
        <v>0</v>
      </c>
      <c r="AW1369" s="253">
        <f t="shared" si="274"/>
        <v>9.1309504374239358E-5</v>
      </c>
      <c r="AX1369" s="253" t="str">
        <f t="shared" si="275"/>
        <v/>
      </c>
      <c r="AZ1369" s="259"/>
      <c r="BA1369" s="259">
        <f>BA1368+$BD$753</f>
        <v>3.9232000000000466</v>
      </c>
      <c r="BB1369" s="274">
        <f t="shared" si="258"/>
        <v>0.78857960186626341</v>
      </c>
      <c r="BC1369" s="259">
        <f t="shared" si="259"/>
        <v>7.300928581653876E-4</v>
      </c>
      <c r="BD1369" s="259" t="str">
        <f t="shared" si="256"/>
        <v/>
      </c>
      <c r="BE1369" s="254" t="str">
        <f t="shared" si="257"/>
        <v/>
      </c>
    </row>
    <row r="1370" spans="1:57" ht="20.100000000000001" customHeight="1" x14ac:dyDescent="0.25">
      <c r="A1370" s="247">
        <v>609</v>
      </c>
      <c r="B1370" s="247">
        <f>$B$755+(A1370*$B$758)</f>
        <v>-3759.4911911888103</v>
      </c>
      <c r="C1370" s="247">
        <f>_xlfn.NORM.DIST($B1370,$B$752,$B$753,0)</f>
        <v>4.8848895155391683E-5</v>
      </c>
      <c r="D1370" s="247">
        <f>_xlfn.NORM.DIST($B1370,$B$752,$B$753,1)</f>
        <v>5.8908784209659282E-2</v>
      </c>
      <c r="E1370" s="247">
        <f>IF(OR(D1370&lt;$F$757,D1370&gt;$F$758),C1370,"")</f>
        <v>4.8848895155391683E-5</v>
      </c>
      <c r="F1370" s="247" t="str">
        <f>IF(AND(D1370&gt;$F$757,D1370&lt;$F$758),C1370,"")</f>
        <v/>
      </c>
      <c r="G1370" s="247" t="str">
        <f>IF(C1370=MAX($C$761:$C$2761),C1370,"")</f>
        <v/>
      </c>
      <c r="H1370" s="247">
        <f>_xlfn.NORM.DIST(B1370,$F$753,$F$754,0)</f>
        <v>0</v>
      </c>
      <c r="I1370" s="247">
        <f>IF(H1370=MAX($H$761:$H$2761),C1370,"")</f>
        <v>4.8848895155391683E-5</v>
      </c>
      <c r="J1370" s="247" t="str">
        <f>IF(I1370=MIN($I$761:$I$2761),I1370,"")</f>
        <v/>
      </c>
      <c r="K1370" s="247"/>
      <c r="L1370" s="247"/>
      <c r="M1370" s="247"/>
      <c r="N1370" s="247"/>
      <c r="O1370" s="247">
        <v>609</v>
      </c>
      <c r="P1370" s="247">
        <f>$P$755+(O1370*$P$758)</f>
        <v>-219.08631797008491</v>
      </c>
      <c r="Q1370" s="247">
        <f>_xlfn.NORM.DIST(P1370,P$752,P$753,0)</f>
        <v>8.3824034625967303E-4</v>
      </c>
      <c r="R1370" s="247">
        <f>_xlfn.NORM.DIST(P1370,P$752,P$753,1)</f>
        <v>5.8908784209659282E-2</v>
      </c>
      <c r="S1370" s="253">
        <f>IF(OR(R1370&lt;$T$757,R1370&gt;$T$758),Q1370,"")</f>
        <v>8.3824034625967303E-4</v>
      </c>
      <c r="T1370" s="253" t="str">
        <f>IF(AND(R1370&gt;$T$757,R1370&lt;$T$758),Q1370,"")</f>
        <v/>
      </c>
      <c r="U1370" s="253" t="str">
        <f>IF(Q1370=MAX($Q$761:$Q$2761),Q1370,"")</f>
        <v/>
      </c>
      <c r="V1370" s="253">
        <f>_xlfn.NORM.DIST(P1370,$T$753,$T$754,0)</f>
        <v>8.5703957535265688E-67</v>
      </c>
      <c r="W1370" s="253" t="str">
        <f>IF(V1370=MAX($V$761:$V$2761),Q1370,"")</f>
        <v/>
      </c>
      <c r="X1370" s="253" t="str">
        <f t="shared" si="260"/>
        <v/>
      </c>
      <c r="AB1370" s="253">
        <v>609</v>
      </c>
      <c r="AC1370" s="253">
        <f t="shared" si="276"/>
        <v>-339.02099714807275</v>
      </c>
      <c r="AD1370" s="253">
        <f t="shared" si="261"/>
        <v>5.4169798502418434E-4</v>
      </c>
      <c r="AE1370" s="253">
        <f t="shared" si="262"/>
        <v>5.8908784209659282E-2</v>
      </c>
      <c r="AF1370" s="253">
        <f>IF(OR(AE1370&lt;$T$757,AE1370&gt;$T$758),AD1370,"")</f>
        <v>5.4169798502418434E-4</v>
      </c>
      <c r="AG1370" s="253" t="str">
        <f t="shared" si="263"/>
        <v/>
      </c>
      <c r="AH1370" s="253" t="str">
        <f t="shared" si="264"/>
        <v/>
      </c>
      <c r="AI1370" s="253">
        <f t="shared" si="265"/>
        <v>1.7918120985636647E-3</v>
      </c>
      <c r="AJ1370" s="253" t="str">
        <f t="shared" si="266"/>
        <v/>
      </c>
      <c r="AK1370" s="253" t="str">
        <f t="shared" si="267"/>
        <v/>
      </c>
      <c r="AO1370" s="253">
        <v>609</v>
      </c>
      <c r="AP1370" s="253">
        <f t="shared" si="268"/>
        <v>-1998.69907263306</v>
      </c>
      <c r="AQ1370" s="253">
        <f t="shared" si="269"/>
        <v>9.1883262243208337E-5</v>
      </c>
      <c r="AR1370" s="253">
        <f t="shared" si="270"/>
        <v>5.8908784209659282E-2</v>
      </c>
      <c r="AS1370" s="253">
        <f>IF(OR(AR1370&lt;$T$757,AR1370&gt;$T$758),AQ1370,"")</f>
        <v>9.1883262243208337E-5</v>
      </c>
      <c r="AT1370" s="253" t="str">
        <f t="shared" si="271"/>
        <v/>
      </c>
      <c r="AU1370" s="253" t="str">
        <f t="shared" si="272"/>
        <v/>
      </c>
      <c r="AV1370" s="253">
        <f t="shared" si="273"/>
        <v>0</v>
      </c>
      <c r="AW1370" s="253">
        <f t="shared" si="274"/>
        <v>9.1883262243208337E-5</v>
      </c>
      <c r="AX1370" s="253" t="str">
        <f t="shared" si="275"/>
        <v/>
      </c>
      <c r="AZ1370" s="259"/>
      <c r="BA1370" s="259">
        <f>BA1369+$BD$753</f>
        <v>3.9296000000000468</v>
      </c>
      <c r="BB1370" s="274">
        <f t="shared" si="258"/>
        <v>0.78784950900809803</v>
      </c>
      <c r="BC1370" s="259">
        <f t="shared" si="259"/>
        <v>7.3072953021358078E-4</v>
      </c>
      <c r="BD1370" s="259" t="str">
        <f t="shared" si="256"/>
        <v/>
      </c>
      <c r="BE1370" s="254" t="str">
        <f t="shared" si="257"/>
        <v/>
      </c>
    </row>
    <row r="1371" spans="1:57" ht="20.100000000000001" customHeight="1" x14ac:dyDescent="0.25">
      <c r="A1371" s="247">
        <v>610</v>
      </c>
      <c r="B1371" s="247">
        <f>$B$755+(A1371*$B$758)</f>
        <v>-3749.8761242036726</v>
      </c>
      <c r="C1371" s="247">
        <f>_xlfn.NORM.DIST($B1371,$B$752,$B$753,0)</f>
        <v>4.9155058510657297E-5</v>
      </c>
      <c r="D1371" s="247">
        <f>_xlfn.NORM.DIST($B1371,$B$752,$B$753,1)</f>
        <v>5.9379940594792985E-2</v>
      </c>
      <c r="E1371" s="247">
        <f>IF(OR(D1371&lt;$F$757,D1371&gt;$F$758),C1371,"")</f>
        <v>4.9155058510657297E-5</v>
      </c>
      <c r="F1371" s="247" t="str">
        <f>IF(AND(D1371&gt;$F$757,D1371&lt;$F$758),C1371,"")</f>
        <v/>
      </c>
      <c r="G1371" s="247" t="str">
        <f>IF(C1371=MAX($C$761:$C$2761),C1371,"")</f>
        <v/>
      </c>
      <c r="H1371" s="247">
        <f>_xlfn.NORM.DIST(B1371,$F$753,$F$754,0)</f>
        <v>0</v>
      </c>
      <c r="I1371" s="247">
        <f>IF(H1371=MAX($H$761:$H$2761),C1371,"")</f>
        <v>4.9155058510657297E-5</v>
      </c>
      <c r="J1371" s="247" t="str">
        <f>IF(I1371=MIN($I$761:$I$2761),I1371,"")</f>
        <v/>
      </c>
      <c r="K1371" s="247"/>
      <c r="L1371" s="247"/>
      <c r="M1371" s="247"/>
      <c r="N1371" s="247"/>
      <c r="O1371" s="247">
        <v>610</v>
      </c>
      <c r="P1371" s="247">
        <f>$P$755+(O1371*$P$758)</f>
        <v>-218.52599490622282</v>
      </c>
      <c r="Q1371" s="247">
        <f>_xlfn.NORM.DIST(P1371,P$752,P$753,0)</f>
        <v>8.4349406747718418E-4</v>
      </c>
      <c r="R1371" s="247">
        <f>_xlfn.NORM.DIST(P1371,P$752,P$753,1)</f>
        <v>5.9379940594792985E-2</v>
      </c>
      <c r="S1371" s="253">
        <f>IF(OR(R1371&lt;$T$757,R1371&gt;$T$758),Q1371,"")</f>
        <v>8.4349406747718418E-4</v>
      </c>
      <c r="T1371" s="253" t="str">
        <f>IF(AND(R1371&gt;$T$757,R1371&lt;$T$758),Q1371,"")</f>
        <v/>
      </c>
      <c r="U1371" s="253" t="str">
        <f>IF(Q1371=MAX($Q$761:$Q$2761),Q1371,"")</f>
        <v/>
      </c>
      <c r="V1371" s="253">
        <f>_xlfn.NORM.DIST(P1371,$T$753,$T$754,0)</f>
        <v>8.0036058704710264E-67</v>
      </c>
      <c r="W1371" s="253" t="str">
        <f>IF(V1371=MAX($V$761:$V$2761),Q1371,"")</f>
        <v/>
      </c>
      <c r="X1371" s="253" t="str">
        <f t="shared" si="260"/>
        <v/>
      </c>
      <c r="AB1371" s="253">
        <v>610</v>
      </c>
      <c r="AC1371" s="253">
        <f t="shared" si="276"/>
        <v>-338.15393577429245</v>
      </c>
      <c r="AD1371" s="253">
        <f t="shared" si="261"/>
        <v>5.4509310935827772E-4</v>
      </c>
      <c r="AE1371" s="253">
        <f t="shared" si="262"/>
        <v>5.9379940594793061E-2</v>
      </c>
      <c r="AF1371" s="253">
        <f>IF(OR(AE1371&lt;$T$757,AE1371&gt;$T$758),AD1371,"")</f>
        <v>5.4509310935827772E-4</v>
      </c>
      <c r="AG1371" s="253" t="str">
        <f t="shared" si="263"/>
        <v/>
      </c>
      <c r="AH1371" s="253" t="str">
        <f t="shared" si="264"/>
        <v/>
      </c>
      <c r="AI1371" s="253">
        <f t="shared" si="265"/>
        <v>1.7901400152472262E-3</v>
      </c>
      <c r="AJ1371" s="253" t="str">
        <f t="shared" si="266"/>
        <v/>
      </c>
      <c r="AK1371" s="253" t="str">
        <f t="shared" si="267"/>
        <v/>
      </c>
      <c r="AO1371" s="253">
        <v>610</v>
      </c>
      <c r="AP1371" s="253">
        <f t="shared" si="268"/>
        <v>-1993.5873102989599</v>
      </c>
      <c r="AQ1371" s="253">
        <f t="shared" si="269"/>
        <v>9.245914605330567E-5</v>
      </c>
      <c r="AR1371" s="253">
        <f t="shared" si="270"/>
        <v>5.9379940594793013E-2</v>
      </c>
      <c r="AS1371" s="253">
        <f>IF(OR(AR1371&lt;$T$757,AR1371&gt;$T$758),AQ1371,"")</f>
        <v>9.245914605330567E-5</v>
      </c>
      <c r="AT1371" s="253" t="str">
        <f t="shared" si="271"/>
        <v/>
      </c>
      <c r="AU1371" s="253" t="str">
        <f t="shared" si="272"/>
        <v/>
      </c>
      <c r="AV1371" s="253">
        <f t="shared" si="273"/>
        <v>0</v>
      </c>
      <c r="AW1371" s="253">
        <f t="shared" si="274"/>
        <v>9.245914605330567E-5</v>
      </c>
      <c r="AX1371" s="253" t="str">
        <f t="shared" si="275"/>
        <v/>
      </c>
      <c r="AZ1371" s="259"/>
      <c r="BA1371" s="259">
        <f>BA1370+$BD$753</f>
        <v>3.936000000000047</v>
      </c>
      <c r="BB1371" s="274">
        <f t="shared" si="258"/>
        <v>0.78711877947788444</v>
      </c>
      <c r="BC1371" s="259">
        <f t="shared" si="259"/>
        <v>7.3136191540268403E-4</v>
      </c>
      <c r="BD1371" s="259" t="str">
        <f t="shared" si="256"/>
        <v/>
      </c>
      <c r="BE1371" s="254" t="str">
        <f t="shared" si="257"/>
        <v/>
      </c>
    </row>
    <row r="1372" spans="1:57" ht="20.100000000000001" customHeight="1" x14ac:dyDescent="0.25">
      <c r="A1372" s="247">
        <v>611</v>
      </c>
      <c r="B1372" s="247">
        <f>$B$755+(A1372*$B$758)</f>
        <v>-3740.2610572185349</v>
      </c>
      <c r="C1372" s="247">
        <f>_xlfn.NORM.DIST($B1372,$B$752,$B$753,0)</f>
        <v>4.9462349359037578E-5</v>
      </c>
      <c r="D1372" s="247">
        <f>_xlfn.NORM.DIST($B1372,$B$752,$B$753,1)</f>
        <v>5.9854046183784156E-2</v>
      </c>
      <c r="E1372" s="247">
        <f>IF(OR(D1372&lt;$F$757,D1372&gt;$F$758),C1372,"")</f>
        <v>4.9462349359037578E-5</v>
      </c>
      <c r="F1372" s="247" t="str">
        <f>IF(AND(D1372&gt;$F$757,D1372&lt;$F$758),C1372,"")</f>
        <v/>
      </c>
      <c r="G1372" s="247" t="str">
        <f>IF(C1372=MAX($C$761:$C$2761),C1372,"")</f>
        <v/>
      </c>
      <c r="H1372" s="247">
        <f>_xlfn.NORM.DIST(B1372,$F$753,$F$754,0)</f>
        <v>0</v>
      </c>
      <c r="I1372" s="247">
        <f>IF(H1372=MAX($H$761:$H$2761),C1372,"")</f>
        <v>4.9462349359037578E-5</v>
      </c>
      <c r="J1372" s="247" t="str">
        <f>IF(I1372=MIN($I$761:$I$2761),I1372,"")</f>
        <v/>
      </c>
      <c r="K1372" s="247"/>
      <c r="L1372" s="247"/>
      <c r="M1372" s="247"/>
      <c r="N1372" s="247"/>
      <c r="O1372" s="247">
        <v>611</v>
      </c>
      <c r="P1372" s="247">
        <f>$P$755+(O1372*$P$758)</f>
        <v>-217.96567184236068</v>
      </c>
      <c r="Q1372" s="247">
        <f>_xlfn.NORM.DIST(P1372,P$752,P$753,0)</f>
        <v>8.4876713632202414E-4</v>
      </c>
      <c r="R1372" s="247">
        <f>_xlfn.NORM.DIST(P1372,P$752,P$753,1)</f>
        <v>5.9854046183784204E-2</v>
      </c>
      <c r="S1372" s="253">
        <f>IF(OR(R1372&lt;$T$757,R1372&gt;$T$758),Q1372,"")</f>
        <v>8.4876713632202414E-4</v>
      </c>
      <c r="T1372" s="253" t="str">
        <f>IF(AND(R1372&gt;$T$757,R1372&lt;$T$758),Q1372,"")</f>
        <v/>
      </c>
      <c r="U1372" s="253" t="str">
        <f>IF(Q1372=MAX($Q$761:$Q$2761),Q1372,"")</f>
        <v/>
      </c>
      <c r="V1372" s="253">
        <f>_xlfn.NORM.DIST(P1372,$T$753,$T$754,0)</f>
        <v>7.4741801728775314E-67</v>
      </c>
      <c r="W1372" s="253" t="str">
        <f>IF(V1372=MAX($V$761:$V$2761),Q1372,"")</f>
        <v/>
      </c>
      <c r="X1372" s="253" t="str">
        <f t="shared" si="260"/>
        <v/>
      </c>
      <c r="AB1372" s="253">
        <v>611</v>
      </c>
      <c r="AC1372" s="253">
        <f t="shared" si="276"/>
        <v>-337.28687440051226</v>
      </c>
      <c r="AD1372" s="253">
        <f t="shared" si="261"/>
        <v>5.4850073675403457E-4</v>
      </c>
      <c r="AE1372" s="253">
        <f t="shared" si="262"/>
        <v>5.9854046183784156E-2</v>
      </c>
      <c r="AF1372" s="253">
        <f>IF(OR(AE1372&lt;$T$757,AE1372&gt;$T$758),AD1372,"")</f>
        <v>5.4850073675403457E-4</v>
      </c>
      <c r="AG1372" s="253" t="str">
        <f t="shared" si="263"/>
        <v/>
      </c>
      <c r="AH1372" s="253" t="str">
        <f t="shared" si="264"/>
        <v/>
      </c>
      <c r="AI1372" s="253">
        <f t="shared" si="265"/>
        <v>1.7884408770026383E-3</v>
      </c>
      <c r="AJ1372" s="253" t="str">
        <f t="shared" si="266"/>
        <v/>
      </c>
      <c r="AK1372" s="253" t="str">
        <f t="shared" si="267"/>
        <v/>
      </c>
      <c r="AO1372" s="253">
        <v>611</v>
      </c>
      <c r="AP1372" s="253">
        <f t="shared" si="268"/>
        <v>-1988.4755479648602</v>
      </c>
      <c r="AQ1372" s="253">
        <f t="shared" si="269"/>
        <v>9.3037150643109488E-5</v>
      </c>
      <c r="AR1372" s="253">
        <f t="shared" si="270"/>
        <v>5.9854046183784156E-2</v>
      </c>
      <c r="AS1372" s="253">
        <f>IF(OR(AR1372&lt;$T$757,AR1372&gt;$T$758),AQ1372,"")</f>
        <v>9.3037150643109488E-5</v>
      </c>
      <c r="AT1372" s="253" t="str">
        <f t="shared" si="271"/>
        <v/>
      </c>
      <c r="AU1372" s="253" t="str">
        <f t="shared" si="272"/>
        <v/>
      </c>
      <c r="AV1372" s="253">
        <f t="shared" si="273"/>
        <v>0</v>
      </c>
      <c r="AW1372" s="253">
        <f t="shared" si="274"/>
        <v>9.3037150643109488E-5</v>
      </c>
      <c r="AX1372" s="253" t="str">
        <f t="shared" si="275"/>
        <v/>
      </c>
      <c r="AZ1372" s="259"/>
      <c r="BA1372" s="259">
        <f>BA1371+$BD$753</f>
        <v>3.9424000000000472</v>
      </c>
      <c r="BB1372" s="274">
        <f t="shared" si="258"/>
        <v>0.78638741756248176</v>
      </c>
      <c r="BC1372" s="259">
        <f t="shared" si="259"/>
        <v>7.3199001738055713E-4</v>
      </c>
      <c r="BD1372" s="259" t="str">
        <f t="shared" si="256"/>
        <v/>
      </c>
      <c r="BE1372" s="254" t="str">
        <f t="shared" si="257"/>
        <v/>
      </c>
    </row>
    <row r="1373" spans="1:57" ht="20.100000000000001" customHeight="1" x14ac:dyDescent="0.25">
      <c r="A1373" s="248">
        <v>612</v>
      </c>
      <c r="B1373" s="247">
        <f>$B$755+(A1373*$B$758)</f>
        <v>-3730.6459902333972</v>
      </c>
      <c r="C1373" s="247">
        <f>_xlfn.NORM.DIST($B1373,$B$752,$B$753,0)</f>
        <v>4.977076488504539E-5</v>
      </c>
      <c r="D1373" s="247">
        <f>_xlfn.NORM.DIST($B1373,$B$752,$B$753,1)</f>
        <v>6.0331111804076382E-2</v>
      </c>
      <c r="E1373" s="247">
        <f>IF(OR(D1373&lt;$F$757,D1373&gt;$F$758),C1373,"")</f>
        <v>4.977076488504539E-5</v>
      </c>
      <c r="F1373" s="247" t="str">
        <f>IF(AND(D1373&gt;$F$757,D1373&lt;$F$758),C1373,"")</f>
        <v/>
      </c>
      <c r="G1373" s="247" t="str">
        <f>IF(C1373=MAX($C$761:$C$2761),C1373,"")</f>
        <v/>
      </c>
      <c r="H1373" s="247">
        <f>_xlfn.NORM.DIST(B1373,$F$753,$F$754,0)</f>
        <v>0</v>
      </c>
      <c r="I1373" s="247">
        <f>IF(H1373=MAX($H$761:$H$2761),C1373,"")</f>
        <v>4.977076488504539E-5</v>
      </c>
      <c r="J1373" s="247" t="str">
        <f>IF(I1373=MIN($I$761:$I$2761),I1373,"")</f>
        <v/>
      </c>
      <c r="K1373" s="247"/>
      <c r="L1373" s="247"/>
      <c r="M1373" s="247"/>
      <c r="N1373" s="247"/>
      <c r="O1373" s="248">
        <v>612</v>
      </c>
      <c r="P1373" s="247">
        <f>$P$755+(O1373*$P$758)</f>
        <v>-217.40534877849859</v>
      </c>
      <c r="Q1373" s="247">
        <f>_xlfn.NORM.DIST(P1373,P$752,P$753,0)</f>
        <v>8.5405950448081737E-4</v>
      </c>
      <c r="R1373" s="247">
        <f>_xlfn.NORM.DIST(P1373,P$752,P$753,1)</f>
        <v>6.0331111804076423E-2</v>
      </c>
      <c r="S1373" s="253">
        <f>IF(OR(R1373&lt;$T$757,R1373&gt;$T$758),Q1373,"")</f>
        <v>8.5405950448081737E-4</v>
      </c>
      <c r="T1373" s="253" t="str">
        <f>IF(AND(R1373&gt;$T$757,R1373&lt;$T$758),Q1373,"")</f>
        <v/>
      </c>
      <c r="U1373" s="253" t="str">
        <f>IF(Q1373=MAX($Q$761:$Q$2761),Q1373,"")</f>
        <v/>
      </c>
      <c r="V1373" s="253">
        <f>_xlfn.NORM.DIST(P1373,$T$753,$T$754,0)</f>
        <v>6.9796634609385886E-67</v>
      </c>
      <c r="W1373" s="253" t="str">
        <f>IF(V1373=MAX($V$761:$V$2761),Q1373,"")</f>
        <v/>
      </c>
      <c r="X1373" s="253" t="str">
        <f t="shared" si="260"/>
        <v/>
      </c>
      <c r="AB1373" s="259">
        <v>612</v>
      </c>
      <c r="AC1373" s="253">
        <f t="shared" si="276"/>
        <v>-336.41981302673196</v>
      </c>
      <c r="AD1373" s="253">
        <f t="shared" si="261"/>
        <v>5.5192083598979314E-4</v>
      </c>
      <c r="AE1373" s="253">
        <f t="shared" si="262"/>
        <v>6.0331111804076472E-2</v>
      </c>
      <c r="AF1373" s="253">
        <f>IF(OR(AE1373&lt;$T$757,AE1373&gt;$T$758),AD1373,"")</f>
        <v>5.5192083598979314E-4</v>
      </c>
      <c r="AG1373" s="253" t="str">
        <f t="shared" si="263"/>
        <v/>
      </c>
      <c r="AH1373" s="253" t="str">
        <f t="shared" si="264"/>
        <v/>
      </c>
      <c r="AI1373" s="253">
        <f t="shared" si="265"/>
        <v>1.7867147638556773E-3</v>
      </c>
      <c r="AJ1373" s="253" t="str">
        <f t="shared" si="266"/>
        <v/>
      </c>
      <c r="AK1373" s="253" t="str">
        <f t="shared" si="267"/>
        <v/>
      </c>
      <c r="AO1373" s="259">
        <v>612</v>
      </c>
      <c r="AP1373" s="253">
        <f t="shared" si="268"/>
        <v>-1983.36378563076</v>
      </c>
      <c r="AQ1373" s="253">
        <f t="shared" si="269"/>
        <v>9.3617270716775611E-5</v>
      </c>
      <c r="AR1373" s="253">
        <f t="shared" si="270"/>
        <v>6.0331111804076423E-2</v>
      </c>
      <c r="AS1373" s="253">
        <f>IF(OR(AR1373&lt;$T$757,AR1373&gt;$T$758),AQ1373,"")</f>
        <v>9.3617270716775611E-5</v>
      </c>
      <c r="AT1373" s="253" t="str">
        <f t="shared" si="271"/>
        <v/>
      </c>
      <c r="AU1373" s="253" t="str">
        <f t="shared" si="272"/>
        <v/>
      </c>
      <c r="AV1373" s="253">
        <f t="shared" si="273"/>
        <v>0</v>
      </c>
      <c r="AW1373" s="253">
        <f t="shared" si="274"/>
        <v>9.3617270716775611E-5</v>
      </c>
      <c r="AX1373" s="253" t="str">
        <f t="shared" si="275"/>
        <v/>
      </c>
      <c r="AZ1373" s="259"/>
      <c r="BA1373" s="259">
        <f>BA1372+$BD$753</f>
        <v>3.9488000000000474</v>
      </c>
      <c r="BB1373" s="274">
        <f t="shared" si="258"/>
        <v>0.7856554275451012</v>
      </c>
      <c r="BC1373" s="259">
        <f t="shared" si="259"/>
        <v>7.3261383984624118E-4</v>
      </c>
      <c r="BD1373" s="259" t="str">
        <f t="shared" si="256"/>
        <v/>
      </c>
      <c r="BE1373" s="254" t="str">
        <f t="shared" si="257"/>
        <v/>
      </c>
    </row>
    <row r="1374" spans="1:57" ht="20.100000000000001" customHeight="1" x14ac:dyDescent="0.25">
      <c r="A1374" s="247">
        <v>613</v>
      </c>
      <c r="B1374" s="247">
        <f>$B$755+(A1374*$B$758)</f>
        <v>-3721.0309232482596</v>
      </c>
      <c r="C1374" s="247">
        <f>_xlfn.NORM.DIST($B1374,$B$752,$B$753,0)</f>
        <v>5.0080302201462986E-5</v>
      </c>
      <c r="D1374" s="247">
        <f>_xlfn.NORM.DIST($B1374,$B$752,$B$753,1)</f>
        <v>6.0811148255697653E-2</v>
      </c>
      <c r="E1374" s="247">
        <f>IF(OR(D1374&lt;$F$757,D1374&gt;$F$758),C1374,"")</f>
        <v>5.0080302201462986E-5</v>
      </c>
      <c r="F1374" s="247" t="str">
        <f>IF(AND(D1374&gt;$F$757,D1374&lt;$F$758),C1374,"")</f>
        <v/>
      </c>
      <c r="G1374" s="247" t="str">
        <f>IF(C1374=MAX($C$761:$C$2761),C1374,"")</f>
        <v/>
      </c>
      <c r="H1374" s="247">
        <f>_xlfn.NORM.DIST(B1374,$F$753,$F$754,0)</f>
        <v>0</v>
      </c>
      <c r="I1374" s="247">
        <f>IF(H1374=MAX($H$761:$H$2761),C1374,"")</f>
        <v>5.0080302201462986E-5</v>
      </c>
      <c r="J1374" s="247" t="str">
        <f>IF(I1374=MIN($I$761:$I$2761),I1374,"")</f>
        <v/>
      </c>
      <c r="K1374" s="247"/>
      <c r="L1374" s="247"/>
      <c r="M1374" s="247"/>
      <c r="N1374" s="247"/>
      <c r="O1374" s="247">
        <v>613</v>
      </c>
      <c r="P1374" s="247">
        <f>$P$755+(O1374*$P$758)</f>
        <v>-216.84502571463645</v>
      </c>
      <c r="Q1374" s="247">
        <f>_xlfn.NORM.DIST(P1374,P$752,P$753,0)</f>
        <v>8.5937112240930518E-4</v>
      </c>
      <c r="R1374" s="247">
        <f>_xlfn.NORM.DIST(P1374,P$752,P$753,1)</f>
        <v>6.0811148255697681E-2</v>
      </c>
      <c r="S1374" s="253">
        <f>IF(OR(R1374&lt;$T$757,R1374&gt;$T$758),Q1374,"")</f>
        <v>8.5937112240930518E-4</v>
      </c>
      <c r="T1374" s="253" t="str">
        <f>IF(AND(R1374&gt;$T$757,R1374&lt;$T$758),Q1374,"")</f>
        <v/>
      </c>
      <c r="U1374" s="253" t="str">
        <f>IF(Q1374=MAX($Q$761:$Q$2761),Q1374,"")</f>
        <v/>
      </c>
      <c r="V1374" s="253">
        <f>_xlfn.NORM.DIST(P1374,$T$753,$T$754,0)</f>
        <v>6.5177613405337403E-67</v>
      </c>
      <c r="W1374" s="253" t="str">
        <f>IF(V1374=MAX($V$761:$V$2761),Q1374,"")</f>
        <v/>
      </c>
      <c r="X1374" s="253" t="str">
        <f t="shared" si="260"/>
        <v/>
      </c>
      <c r="AB1374" s="253">
        <v>613</v>
      </c>
      <c r="AC1374" s="253">
        <f t="shared" si="276"/>
        <v>-335.55275165295177</v>
      </c>
      <c r="AD1374" s="253">
        <f t="shared" si="261"/>
        <v>5.5535337504845168E-4</v>
      </c>
      <c r="AE1374" s="253">
        <f t="shared" si="262"/>
        <v>6.0811148255697681E-2</v>
      </c>
      <c r="AF1374" s="253">
        <f>IF(OR(AE1374&lt;$T$757,AE1374&gt;$T$758),AD1374,"")</f>
        <v>5.5535337504845168E-4</v>
      </c>
      <c r="AG1374" s="253" t="str">
        <f t="shared" si="263"/>
        <v/>
      </c>
      <c r="AH1374" s="253" t="str">
        <f t="shared" si="264"/>
        <v/>
      </c>
      <c r="AI1374" s="253">
        <f t="shared" si="265"/>
        <v>1.7849617570496854E-3</v>
      </c>
      <c r="AJ1374" s="253" t="str">
        <f t="shared" si="266"/>
        <v/>
      </c>
      <c r="AK1374" s="253" t="str">
        <f t="shared" si="267"/>
        <v/>
      </c>
      <c r="AO1374" s="253">
        <v>613</v>
      </c>
      <c r="AP1374" s="253">
        <f t="shared" si="268"/>
        <v>-1978.2520232966604</v>
      </c>
      <c r="AQ1374" s="253">
        <f t="shared" si="269"/>
        <v>9.4199500843536576E-5</v>
      </c>
      <c r="AR1374" s="253">
        <f t="shared" si="270"/>
        <v>6.0811148255697681E-2</v>
      </c>
      <c r="AS1374" s="253">
        <f>IF(OR(AR1374&lt;$T$757,AR1374&gt;$T$758),AQ1374,"")</f>
        <v>9.4199500843536576E-5</v>
      </c>
      <c r="AT1374" s="253" t="str">
        <f t="shared" si="271"/>
        <v/>
      </c>
      <c r="AU1374" s="253" t="str">
        <f t="shared" si="272"/>
        <v/>
      </c>
      <c r="AV1374" s="253">
        <f t="shared" si="273"/>
        <v>0</v>
      </c>
      <c r="AW1374" s="253">
        <f t="shared" si="274"/>
        <v>9.4199500843536576E-5</v>
      </c>
      <c r="AX1374" s="253" t="str">
        <f t="shared" si="275"/>
        <v/>
      </c>
      <c r="AZ1374" s="259"/>
      <c r="BA1374" s="259">
        <f>BA1373+$BD$753</f>
        <v>3.9552000000000476</v>
      </c>
      <c r="BB1374" s="274">
        <f t="shared" si="258"/>
        <v>0.78492281370525496</v>
      </c>
      <c r="BC1374" s="259">
        <f t="shared" si="259"/>
        <v>7.3323338655062464E-4</v>
      </c>
      <c r="BD1374" s="259" t="str">
        <f t="shared" si="256"/>
        <v/>
      </c>
      <c r="BE1374" s="254" t="str">
        <f t="shared" si="257"/>
        <v/>
      </c>
    </row>
    <row r="1375" spans="1:57" ht="20.100000000000001" customHeight="1" x14ac:dyDescent="0.25">
      <c r="A1375" s="247">
        <v>614</v>
      </c>
      <c r="B1375" s="247">
        <f>$B$755+(A1375*$B$758)</f>
        <v>-3711.4158562631219</v>
      </c>
      <c r="C1375" s="247">
        <f>_xlfn.NORM.DIST($B1375,$B$752,$B$753,0)</f>
        <v>5.0390958349080273E-5</v>
      </c>
      <c r="D1375" s="247">
        <f>_xlfn.NORM.DIST($B1375,$B$752,$B$753,1)</f>
        <v>6.1294166310569116E-2</v>
      </c>
      <c r="E1375" s="247">
        <f>IF(OR(D1375&lt;$F$757,D1375&gt;$F$758),C1375,"")</f>
        <v>5.0390958349080273E-5</v>
      </c>
      <c r="F1375" s="247" t="str">
        <f>IF(AND(D1375&gt;$F$757,D1375&lt;$F$758),C1375,"")</f>
        <v/>
      </c>
      <c r="G1375" s="247" t="str">
        <f>IF(C1375=MAX($C$761:$C$2761),C1375,"")</f>
        <v/>
      </c>
      <c r="H1375" s="247">
        <f>_xlfn.NORM.DIST(B1375,$F$753,$F$754,0)</f>
        <v>0</v>
      </c>
      <c r="I1375" s="247">
        <f>IF(H1375=MAX($H$761:$H$2761),C1375,"")</f>
        <v>5.0390958349080273E-5</v>
      </c>
      <c r="J1375" s="247" t="str">
        <f>IF(I1375=MIN($I$761:$I$2761),I1375,"")</f>
        <v/>
      </c>
      <c r="K1375" s="247"/>
      <c r="L1375" s="247"/>
      <c r="M1375" s="247"/>
      <c r="N1375" s="247"/>
      <c r="O1375" s="247">
        <v>614</v>
      </c>
      <c r="P1375" s="247">
        <f>$P$755+(O1375*$P$758)</f>
        <v>-216.28470265077436</v>
      </c>
      <c r="Q1375" s="247">
        <f>_xlfn.NORM.DIST(P1375,P$752,P$753,0)</f>
        <v>8.6470193932784581E-4</v>
      </c>
      <c r="R1375" s="247">
        <f>_xlfn.NORM.DIST(P1375,P$752,P$753,1)</f>
        <v>6.1294166310569116E-2</v>
      </c>
      <c r="S1375" s="253">
        <f>IF(OR(R1375&lt;$T$757,R1375&gt;$T$758),Q1375,"")</f>
        <v>8.6470193932784581E-4</v>
      </c>
      <c r="T1375" s="253" t="str">
        <f>IF(AND(R1375&gt;$T$757,R1375&lt;$T$758),Q1375,"")</f>
        <v/>
      </c>
      <c r="U1375" s="253" t="str">
        <f>IF(Q1375=MAX($Q$761:$Q$2761),Q1375,"")</f>
        <v/>
      </c>
      <c r="V1375" s="253">
        <f>_xlfn.NORM.DIST(P1375,$T$753,$T$754,0)</f>
        <v>6.08632972577079E-67</v>
      </c>
      <c r="W1375" s="253" t="str">
        <f>IF(V1375=MAX($V$761:$V$2761),Q1375,"")</f>
        <v/>
      </c>
      <c r="X1375" s="253" t="str">
        <f t="shared" si="260"/>
        <v/>
      </c>
      <c r="AB1375" s="253">
        <v>614</v>
      </c>
      <c r="AC1375" s="253">
        <f t="shared" si="276"/>
        <v>-334.68569027917158</v>
      </c>
      <c r="AD1375" s="253">
        <f t="shared" si="261"/>
        <v>5.5879832111456701E-4</v>
      </c>
      <c r="AE1375" s="253">
        <f t="shared" si="262"/>
        <v>6.1294166310569088E-2</v>
      </c>
      <c r="AF1375" s="253">
        <f>IF(OR(AE1375&lt;$T$757,AE1375&gt;$T$758),AD1375,"")</f>
        <v>5.5879832111456701E-4</v>
      </c>
      <c r="AG1375" s="253" t="str">
        <f t="shared" si="263"/>
        <v/>
      </c>
      <c r="AH1375" s="253" t="str">
        <f t="shared" si="264"/>
        <v/>
      </c>
      <c r="AI1375" s="253">
        <f t="shared" si="265"/>
        <v>1.7831819390391988E-3</v>
      </c>
      <c r="AJ1375" s="253" t="str">
        <f t="shared" si="266"/>
        <v/>
      </c>
      <c r="AK1375" s="253" t="str">
        <f t="shared" si="267"/>
        <v/>
      </c>
      <c r="AO1375" s="253">
        <v>614</v>
      </c>
      <c r="AP1375" s="253">
        <f t="shared" si="268"/>
        <v>-1973.1402609625607</v>
      </c>
      <c r="AQ1375" s="253">
        <f t="shared" si="269"/>
        <v>9.4783835457209643E-5</v>
      </c>
      <c r="AR1375" s="253">
        <f t="shared" si="270"/>
        <v>6.1294166310569088E-2</v>
      </c>
      <c r="AS1375" s="253">
        <f>IF(OR(AR1375&lt;$T$757,AR1375&gt;$T$758),AQ1375,"")</f>
        <v>9.4783835457209643E-5</v>
      </c>
      <c r="AT1375" s="253" t="str">
        <f t="shared" si="271"/>
        <v/>
      </c>
      <c r="AU1375" s="253" t="str">
        <f t="shared" si="272"/>
        <v/>
      </c>
      <c r="AV1375" s="253">
        <f t="shared" si="273"/>
        <v>0</v>
      </c>
      <c r="AW1375" s="253">
        <f t="shared" si="274"/>
        <v>9.4783835457209643E-5</v>
      </c>
      <c r="AX1375" s="253" t="str">
        <f t="shared" si="275"/>
        <v/>
      </c>
      <c r="AZ1375" s="259"/>
      <c r="BA1375" s="259">
        <f>BA1374+$BD$753</f>
        <v>3.9616000000000477</v>
      </c>
      <c r="BB1375" s="274">
        <f t="shared" si="258"/>
        <v>0.78418958031870434</v>
      </c>
      <c r="BC1375" s="259">
        <f t="shared" si="259"/>
        <v>7.3384866129688753E-4</v>
      </c>
      <c r="BD1375" s="259" t="str">
        <f t="shared" si="256"/>
        <v/>
      </c>
      <c r="BE1375" s="254" t="str">
        <f t="shared" si="257"/>
        <v/>
      </c>
    </row>
    <row r="1376" spans="1:57" ht="20.100000000000001" customHeight="1" x14ac:dyDescent="0.25">
      <c r="A1376" s="247">
        <v>615</v>
      </c>
      <c r="B1376" s="247">
        <f>$B$755+(A1376*$B$758)</f>
        <v>-3701.8007892779842</v>
      </c>
      <c r="C1376" s="247">
        <f>_xlfn.NORM.DIST($B1376,$B$752,$B$753,0)</f>
        <v>5.0702730296436873E-5</v>
      </c>
      <c r="D1376" s="247">
        <f>_xlfn.NORM.DIST($B1376,$B$752,$B$753,1)</f>
        <v>6.1780176711811879E-2</v>
      </c>
      <c r="E1376" s="247">
        <f>IF(OR(D1376&lt;$F$757,D1376&gt;$F$758),C1376,"")</f>
        <v>5.0702730296436873E-5</v>
      </c>
      <c r="F1376" s="247" t="str">
        <f>IF(AND(D1376&gt;$F$757,D1376&lt;$F$758),C1376,"")</f>
        <v/>
      </c>
      <c r="G1376" s="247" t="str">
        <f>IF(C1376=MAX($C$761:$C$2761),C1376,"")</f>
        <v/>
      </c>
      <c r="H1376" s="247">
        <f>_xlfn.NORM.DIST(B1376,$F$753,$F$754,0)</f>
        <v>0</v>
      </c>
      <c r="I1376" s="247">
        <f>IF(H1376=MAX($H$761:$H$2761),C1376,"")</f>
        <v>5.0702730296436873E-5</v>
      </c>
      <c r="J1376" s="247" t="str">
        <f>IF(I1376=MIN($I$761:$I$2761),I1376,"")</f>
        <v/>
      </c>
      <c r="K1376" s="247"/>
      <c r="L1376" s="247"/>
      <c r="M1376" s="247"/>
      <c r="N1376" s="247"/>
      <c r="O1376" s="247">
        <v>615</v>
      </c>
      <c r="P1376" s="247">
        <f>$P$755+(O1376*$P$758)</f>
        <v>-215.72437958691228</v>
      </c>
      <c r="Q1376" s="247">
        <f>_xlfn.NORM.DIST(P1376,P$752,P$753,0)</f>
        <v>8.7005190321699593E-4</v>
      </c>
      <c r="R1376" s="247">
        <f>_xlfn.NORM.DIST(P1376,P$752,P$753,1)</f>
        <v>6.1780176711811845E-2</v>
      </c>
      <c r="S1376" s="253">
        <f>IF(OR(R1376&lt;$T$757,R1376&gt;$T$758),Q1376,"")</f>
        <v>8.7005190321699593E-4</v>
      </c>
      <c r="T1376" s="253" t="str">
        <f>IF(AND(R1376&gt;$T$757,R1376&lt;$T$758),Q1376,"")</f>
        <v/>
      </c>
      <c r="U1376" s="253" t="str">
        <f>IF(Q1376=MAX($Q$761:$Q$2761),Q1376,"")</f>
        <v/>
      </c>
      <c r="V1376" s="253">
        <f>_xlfn.NORM.DIST(P1376,$T$753,$T$754,0)</f>
        <v>5.6833650245246745E-67</v>
      </c>
      <c r="W1376" s="253" t="str">
        <f>IF(V1376=MAX($V$761:$V$2761),Q1376,"")</f>
        <v/>
      </c>
      <c r="X1376" s="253" t="str">
        <f t="shared" si="260"/>
        <v/>
      </c>
      <c r="AB1376" s="253">
        <v>615</v>
      </c>
      <c r="AC1376" s="253">
        <f t="shared" si="276"/>
        <v>-333.81862890539128</v>
      </c>
      <c r="AD1376" s="253">
        <f t="shared" si="261"/>
        <v>5.622556405714944E-4</v>
      </c>
      <c r="AE1376" s="253">
        <f t="shared" si="262"/>
        <v>6.1780176711811879E-2</v>
      </c>
      <c r="AF1376" s="253">
        <f>IF(OR(AE1376&lt;$T$757,AE1376&gt;$T$758),AD1376,"")</f>
        <v>5.622556405714944E-4</v>
      </c>
      <c r="AG1376" s="253" t="str">
        <f t="shared" si="263"/>
        <v/>
      </c>
      <c r="AH1376" s="253" t="str">
        <f t="shared" si="264"/>
        <v/>
      </c>
      <c r="AI1376" s="253">
        <f t="shared" si="265"/>
        <v>1.7813753934834858E-3</v>
      </c>
      <c r="AJ1376" s="253" t="str">
        <f t="shared" si="266"/>
        <v/>
      </c>
      <c r="AK1376" s="253" t="str">
        <f t="shared" si="267"/>
        <v/>
      </c>
      <c r="AO1376" s="253">
        <v>615</v>
      </c>
      <c r="AP1376" s="253">
        <f t="shared" si="268"/>
        <v>-1968.0284986284605</v>
      </c>
      <c r="AQ1376" s="253">
        <f t="shared" si="269"/>
        <v>9.5370268855711609E-5</v>
      </c>
      <c r="AR1376" s="253">
        <f t="shared" si="270"/>
        <v>6.1780176711811879E-2</v>
      </c>
      <c r="AS1376" s="253">
        <f>IF(OR(AR1376&lt;$T$757,AR1376&gt;$T$758),AQ1376,"")</f>
        <v>9.5370268855711609E-5</v>
      </c>
      <c r="AT1376" s="253" t="str">
        <f t="shared" si="271"/>
        <v/>
      </c>
      <c r="AU1376" s="253" t="str">
        <f t="shared" si="272"/>
        <v/>
      </c>
      <c r="AV1376" s="253">
        <f t="shared" si="273"/>
        <v>0</v>
      </c>
      <c r="AW1376" s="253">
        <f t="shared" si="274"/>
        <v>9.5370268855711609E-5</v>
      </c>
      <c r="AX1376" s="253" t="str">
        <f t="shared" si="275"/>
        <v/>
      </c>
      <c r="AZ1376" s="259"/>
      <c r="BA1376" s="259">
        <f>BA1375+$BD$753</f>
        <v>3.9680000000000479</v>
      </c>
      <c r="BB1376" s="274">
        <f t="shared" si="258"/>
        <v>0.78345573165740745</v>
      </c>
      <c r="BC1376" s="259">
        <f t="shared" si="259"/>
        <v>7.3445966793828088E-4</v>
      </c>
      <c r="BD1376" s="259" t="str">
        <f t="shared" si="256"/>
        <v/>
      </c>
      <c r="BE1376" s="254" t="str">
        <f t="shared" si="257"/>
        <v/>
      </c>
    </row>
    <row r="1377" spans="1:57" ht="20.100000000000001" customHeight="1" x14ac:dyDescent="0.25">
      <c r="A1377" s="247">
        <v>616</v>
      </c>
      <c r="B1377" s="247">
        <f>$B$755+(A1377*$B$758)</f>
        <v>-3692.1857222928465</v>
      </c>
      <c r="C1377" s="247">
        <f>_xlfn.NORM.DIST($B1377,$B$752,$B$753,0)</f>
        <v>5.1015614939568639E-5</v>
      </c>
      <c r="D1377" s="247">
        <f>_xlfn.NORM.DIST($B1377,$B$752,$B$753,1)</f>
        <v>6.226919017305093E-2</v>
      </c>
      <c r="E1377" s="247">
        <f>IF(OR(D1377&lt;$F$757,D1377&gt;$F$758),C1377,"")</f>
        <v>5.1015614939568639E-5</v>
      </c>
      <c r="F1377" s="247" t="str">
        <f>IF(AND(D1377&gt;$F$757,D1377&lt;$F$758),C1377,"")</f>
        <v/>
      </c>
      <c r="G1377" s="247" t="str">
        <f>IF(C1377=MAX($C$761:$C$2761),C1377,"")</f>
        <v/>
      </c>
      <c r="H1377" s="247">
        <f>_xlfn.NORM.DIST(B1377,$F$753,$F$754,0)</f>
        <v>0</v>
      </c>
      <c r="I1377" s="247">
        <f>IF(H1377=MAX($H$761:$H$2761),C1377,"")</f>
        <v>5.1015614939568639E-5</v>
      </c>
      <c r="J1377" s="247" t="str">
        <f>IF(I1377=MIN($I$761:$I$2761),I1377,"")</f>
        <v/>
      </c>
      <c r="K1377" s="247"/>
      <c r="L1377" s="247"/>
      <c r="M1377" s="247"/>
      <c r="N1377" s="247"/>
      <c r="O1377" s="247">
        <v>616</v>
      </c>
      <c r="P1377" s="247">
        <f>$P$755+(O1377*$P$758)</f>
        <v>-215.16405652305014</v>
      </c>
      <c r="Q1377" s="247">
        <f>_xlfn.NORM.DIST(P1377,P$752,P$753,0)</f>
        <v>8.7542096081315692E-4</v>
      </c>
      <c r="R1377" s="247">
        <f>_xlfn.NORM.DIST(P1377,P$752,P$753,1)</f>
        <v>6.226919017305093E-2</v>
      </c>
      <c r="S1377" s="253">
        <f>IF(OR(R1377&lt;$T$757,R1377&gt;$T$758),Q1377,"")</f>
        <v>8.7542096081315692E-4</v>
      </c>
      <c r="T1377" s="253" t="str">
        <f>IF(AND(R1377&gt;$T$757,R1377&lt;$T$758),Q1377,"")</f>
        <v/>
      </c>
      <c r="U1377" s="253" t="str">
        <f>IF(Q1377=MAX($Q$761:$Q$2761),Q1377,"")</f>
        <v/>
      </c>
      <c r="V1377" s="253">
        <f>_xlfn.NORM.DIST(P1377,$T$753,$T$754,0)</f>
        <v>5.3069949626873606E-67</v>
      </c>
      <c r="W1377" s="253" t="str">
        <f>IF(V1377=MAX($V$761:$V$2761),Q1377,"")</f>
        <v/>
      </c>
      <c r="X1377" s="253" t="str">
        <f t="shared" si="260"/>
        <v/>
      </c>
      <c r="AB1377" s="253">
        <v>616</v>
      </c>
      <c r="AC1377" s="253">
        <f t="shared" si="276"/>
        <v>-332.95156753161109</v>
      </c>
      <c r="AD1377" s="253">
        <f t="shared" si="261"/>
        <v>5.6572529899857492E-4</v>
      </c>
      <c r="AE1377" s="253">
        <f t="shared" si="262"/>
        <v>6.226919017305093E-2</v>
      </c>
      <c r="AF1377" s="253">
        <f>IF(OR(AE1377&lt;$T$757,AE1377&gt;$T$758),AD1377,"")</f>
        <v>5.6572529899857492E-4</v>
      </c>
      <c r="AG1377" s="253" t="str">
        <f t="shared" si="263"/>
        <v/>
      </c>
      <c r="AH1377" s="253" t="str">
        <f t="shared" si="264"/>
        <v/>
      </c>
      <c r="AI1377" s="253">
        <f t="shared" si="265"/>
        <v>1.7795422052399939E-3</v>
      </c>
      <c r="AJ1377" s="253" t="str">
        <f t="shared" si="266"/>
        <v/>
      </c>
      <c r="AK1377" s="253" t="str">
        <f t="shared" si="267"/>
        <v/>
      </c>
      <c r="AO1377" s="253">
        <v>616</v>
      </c>
      <c r="AP1377" s="253">
        <f t="shared" si="268"/>
        <v>-1962.9167362943608</v>
      </c>
      <c r="AQ1377" s="253">
        <f t="shared" si="269"/>
        <v>9.5958795200581752E-5</v>
      </c>
      <c r="AR1377" s="253">
        <f t="shared" si="270"/>
        <v>6.226919017305093E-2</v>
      </c>
      <c r="AS1377" s="253">
        <f>IF(OR(AR1377&lt;$T$757,AR1377&gt;$T$758),AQ1377,"")</f>
        <v>9.5958795200581752E-5</v>
      </c>
      <c r="AT1377" s="253" t="str">
        <f t="shared" si="271"/>
        <v/>
      </c>
      <c r="AU1377" s="253" t="str">
        <f t="shared" si="272"/>
        <v/>
      </c>
      <c r="AV1377" s="253">
        <f t="shared" si="273"/>
        <v>0</v>
      </c>
      <c r="AW1377" s="253">
        <f t="shared" si="274"/>
        <v>9.5958795200581752E-5</v>
      </c>
      <c r="AX1377" s="253" t="str">
        <f t="shared" si="275"/>
        <v/>
      </c>
      <c r="AZ1377" s="259"/>
      <c r="BA1377" s="259">
        <f>BA1376+$BD$753</f>
        <v>3.9744000000000481</v>
      </c>
      <c r="BB1377" s="274">
        <f t="shared" si="258"/>
        <v>0.78272127198946917</v>
      </c>
      <c r="BC1377" s="259">
        <f t="shared" si="259"/>
        <v>7.3506641037845988E-4</v>
      </c>
      <c r="BD1377" s="259" t="str">
        <f t="shared" si="256"/>
        <v/>
      </c>
      <c r="BE1377" s="254" t="str">
        <f t="shared" si="257"/>
        <v/>
      </c>
    </row>
    <row r="1378" spans="1:57" ht="20.100000000000001" customHeight="1" x14ac:dyDescent="0.25">
      <c r="A1378" s="247">
        <v>617</v>
      </c>
      <c r="B1378" s="247">
        <f>$B$755+(A1378*$B$758)</f>
        <v>-3682.5706553077089</v>
      </c>
      <c r="C1378" s="247">
        <f>_xlfn.NORM.DIST($B1378,$B$752,$B$753,0)</f>
        <v>5.1329609101758373E-5</v>
      </c>
      <c r="D1378" s="247">
        <f>_xlfn.NORM.DIST($B1378,$B$752,$B$753,1)</f>
        <v>6.2761217377716921E-2</v>
      </c>
      <c r="E1378" s="247">
        <f>IF(OR(D1378&lt;$F$757,D1378&gt;$F$758),C1378,"")</f>
        <v>5.1329609101758373E-5</v>
      </c>
      <c r="F1378" s="247" t="str">
        <f>IF(AND(D1378&gt;$F$757,D1378&lt;$F$758),C1378,"")</f>
        <v/>
      </c>
      <c r="G1378" s="247" t="str">
        <f>IF(C1378=MAX($C$761:$C$2761),C1378,"")</f>
        <v/>
      </c>
      <c r="H1378" s="247">
        <f>_xlfn.NORM.DIST(B1378,$F$753,$F$754,0)</f>
        <v>0</v>
      </c>
      <c r="I1378" s="247">
        <f>IF(H1378=MAX($H$761:$H$2761),C1378,"")</f>
        <v>5.1329609101758373E-5</v>
      </c>
      <c r="J1378" s="247" t="str">
        <f>IF(I1378=MIN($I$761:$I$2761),I1378,"")</f>
        <v/>
      </c>
      <c r="K1378" s="247"/>
      <c r="L1378" s="247"/>
      <c r="M1378" s="247"/>
      <c r="N1378" s="247"/>
      <c r="O1378" s="247">
        <v>617</v>
      </c>
      <c r="P1378" s="247">
        <f>$P$755+(O1378*$P$758)</f>
        <v>-214.60373345918805</v>
      </c>
      <c r="Q1378" s="247">
        <f>_xlfn.NORM.DIST(P1378,P$752,P$753,0)</f>
        <v>8.8080905760429555E-4</v>
      </c>
      <c r="R1378" s="247">
        <f>_xlfn.NORM.DIST(P1378,P$752,P$753,1)</f>
        <v>6.2761217377716894E-2</v>
      </c>
      <c r="S1378" s="253">
        <f>IF(OR(R1378&lt;$T$757,R1378&gt;$T$758),Q1378,"")</f>
        <v>8.8080905760429555E-4</v>
      </c>
      <c r="T1378" s="253" t="str">
        <f>IF(AND(R1378&gt;$T$757,R1378&lt;$T$758),Q1378,"")</f>
        <v/>
      </c>
      <c r="U1378" s="253" t="str">
        <f>IF(Q1378=MAX($Q$761:$Q$2761),Q1378,"")</f>
        <v/>
      </c>
      <c r="V1378" s="253">
        <f>_xlfn.NORM.DIST(P1378,$T$753,$T$754,0)</f>
        <v>4.9554700056977032E-67</v>
      </c>
      <c r="W1378" s="253" t="str">
        <f>IF(V1378=MAX($V$761:$V$2761),Q1378,"")</f>
        <v/>
      </c>
      <c r="X1378" s="253" t="str">
        <f t="shared" si="260"/>
        <v/>
      </c>
      <c r="AB1378" s="253">
        <v>617</v>
      </c>
      <c r="AC1378" s="253">
        <f t="shared" si="276"/>
        <v>-332.08450615783079</v>
      </c>
      <c r="AD1378" s="253">
        <f t="shared" si="261"/>
        <v>5.6920726116837421E-4</v>
      </c>
      <c r="AE1378" s="253">
        <f t="shared" si="262"/>
        <v>6.2761217377716921E-2</v>
      </c>
      <c r="AF1378" s="253">
        <f>IF(OR(AE1378&lt;$T$757,AE1378&gt;$T$758),AD1378,"")</f>
        <v>5.6920726116837421E-4</v>
      </c>
      <c r="AG1378" s="253" t="str">
        <f t="shared" si="263"/>
        <v/>
      </c>
      <c r="AH1378" s="253" t="str">
        <f t="shared" si="264"/>
        <v/>
      </c>
      <c r="AI1378" s="253">
        <f t="shared" si="265"/>
        <v>1.7776824603577066E-3</v>
      </c>
      <c r="AJ1378" s="253" t="str">
        <f t="shared" si="266"/>
        <v/>
      </c>
      <c r="AK1378" s="253" t="str">
        <f t="shared" si="267"/>
        <v/>
      </c>
      <c r="AO1378" s="253">
        <v>617</v>
      </c>
      <c r="AP1378" s="253">
        <f t="shared" si="268"/>
        <v>-1957.8049739602607</v>
      </c>
      <c r="AQ1378" s="253">
        <f t="shared" si="269"/>
        <v>9.6549408516513301E-5</v>
      </c>
      <c r="AR1378" s="253">
        <f t="shared" si="270"/>
        <v>6.2761217377716921E-2</v>
      </c>
      <c r="AS1378" s="253">
        <f>IF(OR(AR1378&lt;$T$757,AR1378&gt;$T$758),AQ1378,"")</f>
        <v>9.6549408516513301E-5</v>
      </c>
      <c r="AT1378" s="253" t="str">
        <f t="shared" si="271"/>
        <v/>
      </c>
      <c r="AU1378" s="253" t="str">
        <f t="shared" si="272"/>
        <v/>
      </c>
      <c r="AV1378" s="253">
        <f t="shared" si="273"/>
        <v>0</v>
      </c>
      <c r="AW1378" s="253">
        <f t="shared" si="274"/>
        <v>9.6549408516513301E-5</v>
      </c>
      <c r="AX1378" s="253" t="str">
        <f t="shared" si="275"/>
        <v/>
      </c>
      <c r="AZ1378" s="259"/>
      <c r="BA1378" s="259">
        <f>BA1377+$BD$753</f>
        <v>3.9808000000000483</v>
      </c>
      <c r="BB1378" s="274">
        <f t="shared" si="258"/>
        <v>0.78198620557909071</v>
      </c>
      <c r="BC1378" s="259">
        <f t="shared" si="259"/>
        <v>7.3566889257203893E-4</v>
      </c>
      <c r="BD1378" s="259" t="str">
        <f t="shared" si="256"/>
        <v/>
      </c>
      <c r="BE1378" s="254" t="str">
        <f t="shared" si="257"/>
        <v/>
      </c>
    </row>
    <row r="1379" spans="1:57" ht="20.100000000000001" customHeight="1" x14ac:dyDescent="0.25">
      <c r="A1379" s="247">
        <v>618</v>
      </c>
      <c r="B1379" s="247">
        <f>$B$755+(A1379*$B$758)</f>
        <v>-3672.9555883225712</v>
      </c>
      <c r="C1379" s="247">
        <f>_xlfn.NORM.DIST($B1379,$B$752,$B$753,0)</f>
        <v>5.164470953329078E-5</v>
      </c>
      <c r="D1379" s="247">
        <f>_xlfn.NORM.DIST($B1379,$B$752,$B$753,1)</f>
        <v>6.3256268978345354E-2</v>
      </c>
      <c r="E1379" s="247">
        <f>IF(OR(D1379&lt;$F$757,D1379&gt;$F$758),C1379,"")</f>
        <v>5.164470953329078E-5</v>
      </c>
      <c r="F1379" s="247" t="str">
        <f>IF(AND(D1379&gt;$F$757,D1379&lt;$F$758),C1379,"")</f>
        <v/>
      </c>
      <c r="G1379" s="247" t="str">
        <f>IF(C1379=MAX($C$761:$C$2761),C1379,"")</f>
        <v/>
      </c>
      <c r="H1379" s="247">
        <f>_xlfn.NORM.DIST(B1379,$F$753,$F$754,0)</f>
        <v>0</v>
      </c>
      <c r="I1379" s="247">
        <f>IF(H1379=MAX($H$761:$H$2761),C1379,"")</f>
        <v>5.164470953329078E-5</v>
      </c>
      <c r="J1379" s="247" t="str">
        <f>IF(I1379=MIN($I$761:$I$2761),I1379,"")</f>
        <v/>
      </c>
      <c r="K1379" s="247"/>
      <c r="L1379" s="247"/>
      <c r="M1379" s="247"/>
      <c r="N1379" s="247"/>
      <c r="O1379" s="247">
        <v>618</v>
      </c>
      <c r="P1379" s="247">
        <f>$P$755+(O1379*$P$758)</f>
        <v>-214.04341039532591</v>
      </c>
      <c r="Q1379" s="247">
        <f>_xlfn.NORM.DIST(P1379,P$752,P$753,0)</f>
        <v>8.8621613782574355E-4</v>
      </c>
      <c r="R1379" s="247">
        <f>_xlfn.NORM.DIST(P1379,P$752,P$753,1)</f>
        <v>6.3256268978345354E-2</v>
      </c>
      <c r="S1379" s="253">
        <f>IF(OR(R1379&lt;$T$757,R1379&gt;$T$758),Q1379,"")</f>
        <v>8.8621613782574355E-4</v>
      </c>
      <c r="T1379" s="253" t="str">
        <f>IF(AND(R1379&gt;$T$757,R1379&lt;$T$758),Q1379,"")</f>
        <v/>
      </c>
      <c r="U1379" s="253" t="str">
        <f>IF(Q1379=MAX($Q$761:$Q$2761),Q1379,"")</f>
        <v/>
      </c>
      <c r="V1379" s="253">
        <f>_xlfn.NORM.DIST(P1379,$T$753,$T$754,0)</f>
        <v>4.6271553386118055E-67</v>
      </c>
      <c r="W1379" s="253" t="str">
        <f>IF(V1379=MAX($V$761:$V$2761),Q1379,"")</f>
        <v/>
      </c>
      <c r="X1379" s="253" t="str">
        <f t="shared" si="260"/>
        <v/>
      </c>
      <c r="AB1379" s="253">
        <v>618</v>
      </c>
      <c r="AC1379" s="253">
        <f t="shared" si="276"/>
        <v>-331.2174447840506</v>
      </c>
      <c r="AD1379" s="253">
        <f t="shared" si="261"/>
        <v>5.7270149104396006E-4</v>
      </c>
      <c r="AE1379" s="253">
        <f t="shared" si="262"/>
        <v>6.3256268978345354E-2</v>
      </c>
      <c r="AF1379" s="253">
        <f>IF(OR(AE1379&lt;$T$757,AE1379&gt;$T$758),AD1379,"")</f>
        <v>5.7270149104396006E-4</v>
      </c>
      <c r="AG1379" s="253" t="str">
        <f t="shared" si="263"/>
        <v/>
      </c>
      <c r="AH1379" s="253" t="str">
        <f t="shared" si="264"/>
        <v/>
      </c>
      <c r="AI1379" s="253">
        <f t="shared" si="265"/>
        <v>1.7757962460704154E-3</v>
      </c>
      <c r="AJ1379" s="253" t="str">
        <f t="shared" si="266"/>
        <v/>
      </c>
      <c r="AK1379" s="253" t="str">
        <f t="shared" si="267"/>
        <v/>
      </c>
      <c r="AO1379" s="253">
        <v>618</v>
      </c>
      <c r="AP1379" s="253">
        <f t="shared" si="268"/>
        <v>-1952.693211626161</v>
      </c>
      <c r="AQ1379" s="253">
        <f t="shared" si="269"/>
        <v>9.714210269089203E-5</v>
      </c>
      <c r="AR1379" s="253">
        <f t="shared" si="270"/>
        <v>6.3256268978345354E-2</v>
      </c>
      <c r="AS1379" s="253">
        <f>IF(OR(AR1379&lt;$T$757,AR1379&gt;$T$758),AQ1379,"")</f>
        <v>9.714210269089203E-5</v>
      </c>
      <c r="AT1379" s="253" t="str">
        <f t="shared" si="271"/>
        <v/>
      </c>
      <c r="AU1379" s="253" t="str">
        <f t="shared" si="272"/>
        <v/>
      </c>
      <c r="AV1379" s="253">
        <f t="shared" si="273"/>
        <v>0</v>
      </c>
      <c r="AW1379" s="253">
        <f t="shared" si="274"/>
        <v>9.714210269089203E-5</v>
      </c>
      <c r="AX1379" s="253" t="str">
        <f t="shared" si="275"/>
        <v/>
      </c>
      <c r="AZ1379" s="259"/>
      <c r="BA1379" s="259">
        <f>BA1378+$BD$753</f>
        <v>3.9872000000000485</v>
      </c>
      <c r="BB1379" s="274">
        <f t="shared" si="258"/>
        <v>0.78125053668651867</v>
      </c>
      <c r="BC1379" s="259">
        <f t="shared" si="259"/>
        <v>7.3626711852303739E-4</v>
      </c>
      <c r="BD1379" s="259" t="str">
        <f t="shared" si="256"/>
        <v/>
      </c>
      <c r="BE1379" s="254" t="str">
        <f t="shared" si="257"/>
        <v/>
      </c>
    </row>
    <row r="1380" spans="1:57" ht="20.100000000000001" customHeight="1" x14ac:dyDescent="0.25">
      <c r="A1380" s="248">
        <v>619</v>
      </c>
      <c r="B1380" s="247">
        <f>$B$755+(A1380*$B$758)</f>
        <v>-3663.3405213374335</v>
      </c>
      <c r="C1380" s="247">
        <f>_xlfn.NORM.DIST($B1380,$B$752,$B$753,0)</f>
        <v>5.1960912911211718E-5</v>
      </c>
      <c r="D1380" s="247">
        <f>_xlfn.NORM.DIST($B1380,$B$752,$B$753,1)</f>
        <v>6.375435559587371E-2</v>
      </c>
      <c r="E1380" s="247">
        <f>IF(OR(D1380&lt;$F$757,D1380&gt;$F$758),C1380,"")</f>
        <v>5.1960912911211718E-5</v>
      </c>
      <c r="F1380" s="247" t="str">
        <f>IF(AND(D1380&gt;$F$757,D1380&lt;$F$758),C1380,"")</f>
        <v/>
      </c>
      <c r="G1380" s="247" t="str">
        <f>IF(C1380=MAX($C$761:$C$2761),C1380,"")</f>
        <v/>
      </c>
      <c r="H1380" s="247">
        <f>_xlfn.NORM.DIST(B1380,$F$753,$F$754,0)</f>
        <v>0</v>
      </c>
      <c r="I1380" s="247">
        <f>IF(H1380=MAX($H$761:$H$2761),C1380,"")</f>
        <v>5.1960912911211718E-5</v>
      </c>
      <c r="J1380" s="247" t="str">
        <f>IF(I1380=MIN($I$761:$I$2761),I1380,"")</f>
        <v/>
      </c>
      <c r="K1380" s="247"/>
      <c r="L1380" s="247"/>
      <c r="M1380" s="247"/>
      <c r="N1380" s="247"/>
      <c r="O1380" s="248">
        <v>619</v>
      </c>
      <c r="P1380" s="247">
        <f>$P$755+(O1380*$P$758)</f>
        <v>-213.48308733146382</v>
      </c>
      <c r="Q1380" s="247">
        <f>_xlfn.NORM.DIST(P1380,P$752,P$753,0)</f>
        <v>8.9164214445606267E-4</v>
      </c>
      <c r="R1380" s="247">
        <f>_xlfn.NORM.DIST(P1380,P$752,P$753,1)</f>
        <v>6.375435559587371E-2</v>
      </c>
      <c r="S1380" s="253">
        <f>IF(OR(R1380&lt;$T$757,R1380&gt;$T$758),Q1380,"")</f>
        <v>8.9164214445606267E-4</v>
      </c>
      <c r="T1380" s="253" t="str">
        <f>IF(AND(R1380&gt;$T$757,R1380&lt;$T$758),Q1380,"")</f>
        <v/>
      </c>
      <c r="U1380" s="253" t="str">
        <f>IF(Q1380=MAX($Q$761:$Q$2761),Q1380,"")</f>
        <v/>
      </c>
      <c r="V1380" s="253">
        <f>_xlfn.NORM.DIST(P1380,$T$753,$T$754,0)</f>
        <v>4.3205233684604799E-67</v>
      </c>
      <c r="W1380" s="253" t="str">
        <f>IF(V1380=MAX($V$761:$V$2761),Q1380,"")</f>
        <v/>
      </c>
      <c r="X1380" s="253" t="str">
        <f t="shared" si="260"/>
        <v/>
      </c>
      <c r="AB1380" s="259">
        <v>619</v>
      </c>
      <c r="AC1380" s="253">
        <f t="shared" si="276"/>
        <v>-330.3503834102703</v>
      </c>
      <c r="AD1380" s="253">
        <f t="shared" si="261"/>
        <v>5.7620795177623987E-4</v>
      </c>
      <c r="AE1380" s="253">
        <f t="shared" si="262"/>
        <v>6.3754355595873738E-2</v>
      </c>
      <c r="AF1380" s="253">
        <f>IF(OR(AE1380&lt;$T$757,AE1380&gt;$T$758),AD1380,"")</f>
        <v>5.7620795177623987E-4</v>
      </c>
      <c r="AG1380" s="253" t="str">
        <f t="shared" si="263"/>
        <v/>
      </c>
      <c r="AH1380" s="253" t="str">
        <f t="shared" si="264"/>
        <v/>
      </c>
      <c r="AI1380" s="253">
        <f t="shared" si="265"/>
        <v>1.7738836507898983E-3</v>
      </c>
      <c r="AJ1380" s="253" t="str">
        <f t="shared" si="266"/>
        <v/>
      </c>
      <c r="AK1380" s="253" t="str">
        <f t="shared" si="267"/>
        <v/>
      </c>
      <c r="AO1380" s="259">
        <v>619</v>
      </c>
      <c r="AP1380" s="253">
        <f t="shared" si="268"/>
        <v>-1947.5814492920608</v>
      </c>
      <c r="AQ1380" s="253">
        <f t="shared" si="269"/>
        <v>9.7736871473344064E-5</v>
      </c>
      <c r="AR1380" s="253">
        <f t="shared" si="270"/>
        <v>6.375435559587371E-2</v>
      </c>
      <c r="AS1380" s="253">
        <f>IF(OR(AR1380&lt;$T$757,AR1380&gt;$T$758),AQ1380,"")</f>
        <v>9.7736871473344064E-5</v>
      </c>
      <c r="AT1380" s="253" t="str">
        <f t="shared" si="271"/>
        <v/>
      </c>
      <c r="AU1380" s="253" t="str">
        <f t="shared" si="272"/>
        <v/>
      </c>
      <c r="AV1380" s="253">
        <f t="shared" si="273"/>
        <v>0</v>
      </c>
      <c r="AW1380" s="253">
        <f t="shared" si="274"/>
        <v>9.7736871473344064E-5</v>
      </c>
      <c r="AX1380" s="253" t="str">
        <f t="shared" si="275"/>
        <v/>
      </c>
      <c r="AZ1380" s="259"/>
      <c r="BA1380" s="259">
        <f>BA1379+$BD$753</f>
        <v>3.9936000000000487</v>
      </c>
      <c r="BB1380" s="274">
        <f t="shared" si="258"/>
        <v>0.78051426956799563</v>
      </c>
      <c r="BC1380" s="259">
        <f t="shared" si="259"/>
        <v>7.3686109228532359E-4</v>
      </c>
      <c r="BD1380" s="259" t="str">
        <f t="shared" si="256"/>
        <v/>
      </c>
      <c r="BE1380" s="254" t="str">
        <f t="shared" si="257"/>
        <v/>
      </c>
    </row>
    <row r="1381" spans="1:57" ht="20.100000000000001" customHeight="1" x14ac:dyDescent="0.25">
      <c r="A1381" s="247">
        <v>620</v>
      </c>
      <c r="B1381" s="247">
        <f>$B$755+(A1381*$B$758)</f>
        <v>-3653.7254543522959</v>
      </c>
      <c r="C1381" s="247">
        <f>_xlfn.NORM.DIST($B1381,$B$752,$B$753,0)</f>
        <v>5.2278215839092052E-5</v>
      </c>
      <c r="D1381" s="247">
        <f>_xlfn.NORM.DIST($B1381,$B$752,$B$753,1)</f>
        <v>6.4255487818935766E-2</v>
      </c>
      <c r="E1381" s="247">
        <f>IF(OR(D1381&lt;$F$757,D1381&gt;$F$758),C1381,"")</f>
        <v>5.2278215839092052E-5</v>
      </c>
      <c r="F1381" s="247" t="str">
        <f>IF(AND(D1381&gt;$F$757,D1381&lt;$F$758),C1381,"")</f>
        <v/>
      </c>
      <c r="G1381" s="247" t="str">
        <f>IF(C1381=MAX($C$761:$C$2761),C1381,"")</f>
        <v/>
      </c>
      <c r="H1381" s="247">
        <f>_xlfn.NORM.DIST(B1381,$F$753,$F$754,0)</f>
        <v>0</v>
      </c>
      <c r="I1381" s="247">
        <f>IF(H1381=MAX($H$761:$H$2761),C1381,"")</f>
        <v>5.2278215839092052E-5</v>
      </c>
      <c r="J1381" s="247" t="str">
        <f>IF(I1381=MIN($I$761:$I$2761),I1381,"")</f>
        <v/>
      </c>
      <c r="K1381" s="247"/>
      <c r="L1381" s="247"/>
      <c r="M1381" s="247"/>
      <c r="N1381" s="247"/>
      <c r="O1381" s="247">
        <v>620</v>
      </c>
      <c r="P1381" s="247">
        <f>$P$755+(O1381*$P$758)</f>
        <v>-212.92276426760168</v>
      </c>
      <c r="Q1381" s="247">
        <f>_xlfn.NORM.DIST(P1381,P$752,P$753,0)</f>
        <v>8.9708701921299499E-4</v>
      </c>
      <c r="R1381" s="247">
        <f>_xlfn.NORM.DIST(P1381,P$752,P$753,1)</f>
        <v>6.425548781893585E-2</v>
      </c>
      <c r="S1381" s="253">
        <f>IF(OR(R1381&lt;$T$757,R1381&gt;$T$758),Q1381,"")</f>
        <v>8.9708701921299499E-4</v>
      </c>
      <c r="T1381" s="253" t="str">
        <f>IF(AND(R1381&gt;$T$757,R1381&lt;$T$758),Q1381,"")</f>
        <v/>
      </c>
      <c r="U1381" s="253" t="str">
        <f>IF(Q1381=MAX($Q$761:$Q$2761),Q1381,"")</f>
        <v/>
      </c>
      <c r="V1381" s="253">
        <f>_xlfn.NORM.DIST(P1381,$T$753,$T$754,0)</f>
        <v>4.0341467149978775E-67</v>
      </c>
      <c r="W1381" s="253" t="str">
        <f>IF(V1381=MAX($V$761:$V$2761),Q1381,"")</f>
        <v/>
      </c>
      <c r="X1381" s="253" t="str">
        <f t="shared" si="260"/>
        <v/>
      </c>
      <c r="AB1381" s="253">
        <v>620</v>
      </c>
      <c r="AC1381" s="253">
        <f t="shared" si="276"/>
        <v>-329.48332203649011</v>
      </c>
      <c r="AD1381" s="253">
        <f t="shared" si="261"/>
        <v>5.7972660570133417E-4</v>
      </c>
      <c r="AE1381" s="253">
        <f t="shared" si="262"/>
        <v>6.4255487818935766E-2</v>
      </c>
      <c r="AF1381" s="253">
        <f>IF(OR(AE1381&lt;$T$757,AE1381&gt;$T$758),AD1381,"")</f>
        <v>5.7972660570133417E-4</v>
      </c>
      <c r="AG1381" s="253" t="str">
        <f t="shared" si="263"/>
        <v/>
      </c>
      <c r="AH1381" s="253" t="str">
        <f t="shared" si="264"/>
        <v/>
      </c>
      <c r="AI1381" s="253">
        <f t="shared" si="265"/>
        <v>1.7719447640990183E-3</v>
      </c>
      <c r="AJ1381" s="253" t="str">
        <f t="shared" si="266"/>
        <v/>
      </c>
      <c r="AK1381" s="253" t="str">
        <f t="shared" si="267"/>
        <v/>
      </c>
      <c r="AO1381" s="253">
        <v>620</v>
      </c>
      <c r="AP1381" s="253">
        <f t="shared" si="268"/>
        <v>-1942.4696869579611</v>
      </c>
      <c r="AQ1381" s="253">
        <f t="shared" si="269"/>
        <v>9.8333708475290988E-5</v>
      </c>
      <c r="AR1381" s="253">
        <f t="shared" si="270"/>
        <v>6.4255487818935766E-2</v>
      </c>
      <c r="AS1381" s="253">
        <f>IF(OR(AR1381&lt;$T$757,AR1381&gt;$T$758),AQ1381,"")</f>
        <v>9.8333708475290988E-5</v>
      </c>
      <c r="AT1381" s="253" t="str">
        <f t="shared" si="271"/>
        <v/>
      </c>
      <c r="AU1381" s="253" t="str">
        <f t="shared" si="272"/>
        <v/>
      </c>
      <c r="AV1381" s="253">
        <f t="shared" si="273"/>
        <v>0</v>
      </c>
      <c r="AW1381" s="253">
        <f t="shared" si="274"/>
        <v>9.8333708475290988E-5</v>
      </c>
      <c r="AX1381" s="253" t="str">
        <f t="shared" si="275"/>
        <v/>
      </c>
      <c r="AZ1381" s="259"/>
      <c r="BA1381" s="259">
        <f>BA1380+$BD$753</f>
        <v>4.0000000000000488</v>
      </c>
      <c r="BB1381" s="274">
        <f t="shared" si="258"/>
        <v>0.77977740847571031</v>
      </c>
      <c r="BC1381" s="259">
        <f t="shared" si="259"/>
        <v>7.3745081796172673E-4</v>
      </c>
      <c r="BD1381" s="259" t="str">
        <f t="shared" si="256"/>
        <v/>
      </c>
      <c r="BE1381" s="254" t="str">
        <f t="shared" si="257"/>
        <v/>
      </c>
    </row>
    <row r="1382" spans="1:57" ht="20.100000000000001" customHeight="1" x14ac:dyDescent="0.25">
      <c r="A1382" s="247">
        <v>621</v>
      </c>
      <c r="B1382" s="247">
        <f>$B$755+(A1382*$B$758)</f>
        <v>-3644.1103873671582</v>
      </c>
      <c r="C1382" s="247">
        <f>_xlfn.NORM.DIST($B1382,$B$752,$B$753,0)</f>
        <v>5.2596614846795706E-5</v>
      </c>
      <c r="D1382" s="247">
        <f>_xlfn.NORM.DIST($B1382,$B$752,$B$753,1)</f>
        <v>6.4759676203154592E-2</v>
      </c>
      <c r="E1382" s="247">
        <f>IF(OR(D1382&lt;$F$757,D1382&gt;$F$758),C1382,"")</f>
        <v>5.2596614846795706E-5</v>
      </c>
      <c r="F1382" s="247" t="str">
        <f>IF(AND(D1382&gt;$F$757,D1382&lt;$F$758),C1382,"")</f>
        <v/>
      </c>
      <c r="G1382" s="247" t="str">
        <f>IF(C1382=MAX($C$761:$C$2761),C1382,"")</f>
        <v/>
      </c>
      <c r="H1382" s="247">
        <f>_xlfn.NORM.DIST(B1382,$F$753,$F$754,0)</f>
        <v>0</v>
      </c>
      <c r="I1382" s="247">
        <f>IF(H1382=MAX($H$761:$H$2761),C1382,"")</f>
        <v>5.2596614846795706E-5</v>
      </c>
      <c r="J1382" s="247" t="str">
        <f>IF(I1382=MIN($I$761:$I$2761),I1382,"")</f>
        <v/>
      </c>
      <c r="K1382" s="247"/>
      <c r="L1382" s="247"/>
      <c r="M1382" s="247"/>
      <c r="N1382" s="247"/>
      <c r="O1382" s="247">
        <v>621</v>
      </c>
      <c r="P1382" s="247">
        <f>$P$755+(O1382*$P$758)</f>
        <v>-212.36244120373959</v>
      </c>
      <c r="Q1382" s="247">
        <f>_xlfn.NORM.DIST(P1382,P$752,P$753,0)</f>
        <v>9.0255070254948052E-4</v>
      </c>
      <c r="R1382" s="247">
        <f>_xlfn.NORM.DIST(P1382,P$752,P$753,1)</f>
        <v>6.4759676203154592E-2</v>
      </c>
      <c r="S1382" s="253">
        <f>IF(OR(R1382&lt;$T$757,R1382&gt;$T$758),Q1382,"")</f>
        <v>9.0255070254948052E-4</v>
      </c>
      <c r="T1382" s="253" t="str">
        <f>IF(AND(R1382&gt;$T$757,R1382&lt;$T$758),Q1382,"")</f>
        <v/>
      </c>
      <c r="U1382" s="253" t="str">
        <f>IF(Q1382=MAX($Q$761:$Q$2761),Q1382,"")</f>
        <v/>
      </c>
      <c r="V1382" s="253">
        <f>_xlfn.NORM.DIST(P1382,$T$753,$T$754,0)</f>
        <v>3.7666916581396162E-67</v>
      </c>
      <c r="W1382" s="253" t="str">
        <f>IF(V1382=MAX($V$761:$V$2761),Q1382,"")</f>
        <v/>
      </c>
      <c r="X1382" s="253" t="str">
        <f t="shared" si="260"/>
        <v/>
      </c>
      <c r="AB1382" s="253">
        <v>621</v>
      </c>
      <c r="AC1382" s="253">
        <f t="shared" si="276"/>
        <v>-328.61626066270992</v>
      </c>
      <c r="AD1382" s="253">
        <f t="shared" si="261"/>
        <v>5.8325741433801052E-4</v>
      </c>
      <c r="AE1382" s="253">
        <f t="shared" si="262"/>
        <v>6.4759676203154579E-2</v>
      </c>
      <c r="AF1382" s="253">
        <f>IF(OR(AE1382&lt;$T$757,AE1382&gt;$T$758),AD1382,"")</f>
        <v>5.8325741433801052E-4</v>
      </c>
      <c r="AG1382" s="253" t="str">
        <f t="shared" si="263"/>
        <v/>
      </c>
      <c r="AH1382" s="253" t="str">
        <f t="shared" si="264"/>
        <v/>
      </c>
      <c r="AI1382" s="253">
        <f t="shared" si="265"/>
        <v>1.7699796767447291E-3</v>
      </c>
      <c r="AJ1382" s="253" t="str">
        <f t="shared" si="266"/>
        <v/>
      </c>
      <c r="AK1382" s="253" t="str">
        <f t="shared" si="267"/>
        <v/>
      </c>
      <c r="AO1382" s="253">
        <v>621</v>
      </c>
      <c r="AP1382" s="253">
        <f t="shared" si="268"/>
        <v>-1937.357924623861</v>
      </c>
      <c r="AQ1382" s="253">
        <f t="shared" si="269"/>
        <v>9.8932607169514272E-5</v>
      </c>
      <c r="AR1382" s="253">
        <f t="shared" si="270"/>
        <v>6.4759676203154592E-2</v>
      </c>
      <c r="AS1382" s="253">
        <f>IF(OR(AR1382&lt;$T$757,AR1382&gt;$T$758),AQ1382,"")</f>
        <v>9.8932607169514272E-5</v>
      </c>
      <c r="AT1382" s="253" t="str">
        <f t="shared" si="271"/>
        <v/>
      </c>
      <c r="AU1382" s="253" t="str">
        <f t="shared" si="272"/>
        <v/>
      </c>
      <c r="AV1382" s="253">
        <f t="shared" si="273"/>
        <v>0</v>
      </c>
      <c r="AW1382" s="253">
        <f t="shared" si="274"/>
        <v>9.8932607169514272E-5</v>
      </c>
      <c r="AX1382" s="253" t="str">
        <f t="shared" si="275"/>
        <v/>
      </c>
      <c r="AZ1382" s="259"/>
      <c r="BA1382" s="259">
        <f>BA1381+$BD$753</f>
        <v>4.006400000000049</v>
      </c>
      <c r="BB1382" s="274">
        <f t="shared" si="258"/>
        <v>0.77903995765774858</v>
      </c>
      <c r="BC1382" s="259">
        <f t="shared" si="259"/>
        <v>7.3803629970314866E-4</v>
      </c>
      <c r="BD1382" s="259" t="str">
        <f t="shared" si="256"/>
        <v/>
      </c>
      <c r="BE1382" s="254" t="str">
        <f t="shared" si="257"/>
        <v/>
      </c>
    </row>
    <row r="1383" spans="1:57" ht="20.100000000000001" customHeight="1" x14ac:dyDescent="0.25">
      <c r="A1383" s="247">
        <v>622</v>
      </c>
      <c r="B1383" s="247">
        <f>$B$755+(A1383*$B$758)</f>
        <v>-3634.4953203820205</v>
      </c>
      <c r="C1383" s="247">
        <f>_xlfn.NORM.DIST($B1383,$B$752,$B$753,0)</f>
        <v>5.2916106390252422E-5</v>
      </c>
      <c r="D1383" s="247">
        <f>_xlfn.NORM.DIST($B1383,$B$752,$B$753,1)</f>
        <v>6.5266931270432108E-2</v>
      </c>
      <c r="E1383" s="247">
        <f>IF(OR(D1383&lt;$F$757,D1383&gt;$F$758),C1383,"")</f>
        <v>5.2916106390252422E-5</v>
      </c>
      <c r="F1383" s="247" t="str">
        <f>IF(AND(D1383&gt;$F$757,D1383&lt;$F$758),C1383,"")</f>
        <v/>
      </c>
      <c r="G1383" s="247" t="str">
        <f>IF(C1383=MAX($C$761:$C$2761),C1383,"")</f>
        <v/>
      </c>
      <c r="H1383" s="247">
        <f>_xlfn.NORM.DIST(B1383,$F$753,$F$754,0)</f>
        <v>0</v>
      </c>
      <c r="I1383" s="247">
        <f>IF(H1383=MAX($H$761:$H$2761),C1383,"")</f>
        <v>5.2916106390252422E-5</v>
      </c>
      <c r="J1383" s="247" t="str">
        <f>IF(I1383=MIN($I$761:$I$2761),I1383,"")</f>
        <v/>
      </c>
      <c r="K1383" s="247"/>
      <c r="L1383" s="247"/>
      <c r="M1383" s="247"/>
      <c r="N1383" s="247"/>
      <c r="O1383" s="247">
        <v>622</v>
      </c>
      <c r="P1383" s="247">
        <f>$P$755+(O1383*$P$758)</f>
        <v>-211.80211813987751</v>
      </c>
      <c r="Q1383" s="247">
        <f>_xlfn.NORM.DIST(P1383,P$752,P$753,0)</f>
        <v>9.080331336497597E-4</v>
      </c>
      <c r="R1383" s="247">
        <f>_xlfn.NORM.DIST(P1383,P$752,P$753,1)</f>
        <v>6.5266931270432052E-2</v>
      </c>
      <c r="S1383" s="253">
        <f>IF(OR(R1383&lt;$T$757,R1383&gt;$T$758),Q1383,"")</f>
        <v>9.080331336497597E-4</v>
      </c>
      <c r="T1383" s="253" t="str">
        <f>IF(AND(R1383&gt;$T$757,R1383&lt;$T$758),Q1383,"")</f>
        <v/>
      </c>
      <c r="U1383" s="253" t="str">
        <f>IF(Q1383=MAX($Q$761:$Q$2761),Q1383,"")</f>
        <v/>
      </c>
      <c r="V1383" s="253">
        <f>_xlfn.NORM.DIST(P1383,$T$753,$T$754,0)</f>
        <v>3.5169120124239912E-67</v>
      </c>
      <c r="W1383" s="253" t="str">
        <f>IF(V1383=MAX($V$761:$V$2761),Q1383,"")</f>
        <v/>
      </c>
      <c r="X1383" s="253" t="str">
        <f t="shared" si="260"/>
        <v/>
      </c>
      <c r="AB1383" s="253">
        <v>622</v>
      </c>
      <c r="AC1383" s="253">
        <f t="shared" si="276"/>
        <v>-327.74919928892962</v>
      </c>
      <c r="AD1383" s="253">
        <f t="shared" si="261"/>
        <v>5.8680033838516131E-4</v>
      </c>
      <c r="AE1383" s="253">
        <f t="shared" si="262"/>
        <v>6.5266931270432108E-2</v>
      </c>
      <c r="AF1383" s="253">
        <f>IF(OR(AE1383&lt;$T$757,AE1383&gt;$T$758),AD1383,"")</f>
        <v>5.8680033838516131E-4</v>
      </c>
      <c r="AG1383" s="253" t="str">
        <f t="shared" si="263"/>
        <v/>
      </c>
      <c r="AH1383" s="253" t="str">
        <f t="shared" si="264"/>
        <v/>
      </c>
      <c r="AI1383" s="253">
        <f t="shared" si="265"/>
        <v>1.7679884806309995E-3</v>
      </c>
      <c r="AJ1383" s="253" t="str">
        <f t="shared" si="266"/>
        <v/>
      </c>
      <c r="AK1383" s="253" t="str">
        <f t="shared" si="267"/>
        <v/>
      </c>
      <c r="AO1383" s="253">
        <v>622</v>
      </c>
      <c r="AP1383" s="253">
        <f t="shared" si="268"/>
        <v>-1932.2461622897613</v>
      </c>
      <c r="AQ1383" s="253">
        <f t="shared" si="269"/>
        <v>9.9533560889727144E-5</v>
      </c>
      <c r="AR1383" s="253">
        <f t="shared" si="270"/>
        <v>6.5266931270432052E-2</v>
      </c>
      <c r="AS1383" s="253">
        <f>IF(OR(AR1383&lt;$T$757,AR1383&gt;$T$758),AQ1383,"")</f>
        <v>9.9533560889727144E-5</v>
      </c>
      <c r="AT1383" s="253" t="str">
        <f t="shared" si="271"/>
        <v/>
      </c>
      <c r="AU1383" s="253" t="str">
        <f t="shared" si="272"/>
        <v/>
      </c>
      <c r="AV1383" s="253">
        <f t="shared" si="273"/>
        <v>0</v>
      </c>
      <c r="AW1383" s="253">
        <f t="shared" si="274"/>
        <v>9.9533560889727144E-5</v>
      </c>
      <c r="AX1383" s="253" t="str">
        <f t="shared" si="275"/>
        <v/>
      </c>
      <c r="AZ1383" s="259"/>
      <c r="BA1383" s="259">
        <f>BA1382+$BD$753</f>
        <v>4.0128000000000492</v>
      </c>
      <c r="BB1383" s="274">
        <f t="shared" si="258"/>
        <v>0.77830192135804543</v>
      </c>
      <c r="BC1383" s="259">
        <f t="shared" si="259"/>
        <v>7.3861754171078431E-4</v>
      </c>
      <c r="BD1383" s="259" t="str">
        <f t="shared" si="256"/>
        <v/>
      </c>
      <c r="BE1383" s="254" t="str">
        <f t="shared" si="257"/>
        <v/>
      </c>
    </row>
    <row r="1384" spans="1:57" ht="20.100000000000001" customHeight="1" x14ac:dyDescent="0.25">
      <c r="A1384" s="247">
        <v>623</v>
      </c>
      <c r="B1384" s="247">
        <f>$B$755+(A1384*$B$758)</f>
        <v>-3624.8802533968837</v>
      </c>
      <c r="C1384" s="247">
        <f>_xlfn.NORM.DIST($B1384,$B$752,$B$753,0)</f>
        <v>5.3236686851234955E-5</v>
      </c>
      <c r="D1384" s="247">
        <f>_xlfn.NORM.DIST($B1384,$B$752,$B$753,1)</f>
        <v>6.5777263508237371E-2</v>
      </c>
      <c r="E1384" s="247">
        <f>IF(OR(D1384&lt;$F$757,D1384&gt;$F$758),C1384,"")</f>
        <v>5.3236686851234955E-5</v>
      </c>
      <c r="F1384" s="247" t="str">
        <f>IF(AND(D1384&gt;$F$757,D1384&lt;$F$758),C1384,"")</f>
        <v/>
      </c>
      <c r="G1384" s="247" t="str">
        <f>IF(C1384=MAX($C$761:$C$2761),C1384,"")</f>
        <v/>
      </c>
      <c r="H1384" s="247">
        <f>_xlfn.NORM.DIST(B1384,$F$753,$F$754,0)</f>
        <v>0</v>
      </c>
      <c r="I1384" s="247">
        <f>IF(H1384=MAX($H$761:$H$2761),C1384,"")</f>
        <v>5.3236686851234955E-5</v>
      </c>
      <c r="J1384" s="247" t="str">
        <f>IF(I1384=MIN($I$761:$I$2761),I1384,"")</f>
        <v/>
      </c>
      <c r="K1384" s="247"/>
      <c r="L1384" s="247"/>
      <c r="M1384" s="247"/>
      <c r="N1384" s="247"/>
      <c r="O1384" s="247">
        <v>623</v>
      </c>
      <c r="P1384" s="247">
        <f>$P$755+(O1384*$P$758)</f>
        <v>-211.24179507601536</v>
      </c>
      <c r="Q1384" s="247">
        <f>_xlfn.NORM.DIST(P1384,P$752,P$753,0)</f>
        <v>9.1353425042554892E-4</v>
      </c>
      <c r="R1384" s="247">
        <f>_xlfn.NORM.DIST(P1384,P$752,P$753,1)</f>
        <v>6.5777263508237441E-2</v>
      </c>
      <c r="S1384" s="253">
        <f>IF(OR(R1384&lt;$T$757,R1384&gt;$T$758),Q1384,"")</f>
        <v>9.1353425042554892E-4</v>
      </c>
      <c r="T1384" s="253" t="str">
        <f>IF(AND(R1384&gt;$T$757,R1384&lt;$T$758),Q1384,"")</f>
        <v/>
      </c>
      <c r="U1384" s="253" t="str">
        <f>IF(Q1384=MAX($Q$761:$Q$2761),Q1384,"")</f>
        <v/>
      </c>
      <c r="V1384" s="253">
        <f>_xlfn.NORM.DIST(P1384,$T$753,$T$754,0)</f>
        <v>3.2836434007722946E-67</v>
      </c>
      <c r="W1384" s="253" t="str">
        <f>IF(V1384=MAX($V$761:$V$2761),Q1384,"")</f>
        <v/>
      </c>
      <c r="X1384" s="253" t="str">
        <f t="shared" si="260"/>
        <v/>
      </c>
      <c r="AB1384" s="253">
        <v>623</v>
      </c>
      <c r="AC1384" s="253">
        <f t="shared" si="276"/>
        <v>-326.88213791514943</v>
      </c>
      <c r="AD1384" s="253">
        <f t="shared" si="261"/>
        <v>5.9035533771933143E-4</v>
      </c>
      <c r="AE1384" s="253">
        <f t="shared" si="262"/>
        <v>6.5777263508237371E-2</v>
      </c>
      <c r="AF1384" s="253">
        <f>IF(OR(AE1384&lt;$T$757,AE1384&gt;$T$758),AD1384,"")</f>
        <v>5.9035533771933143E-4</v>
      </c>
      <c r="AG1384" s="253" t="str">
        <f t="shared" si="263"/>
        <v/>
      </c>
      <c r="AH1384" s="253" t="str">
        <f t="shared" si="264"/>
        <v/>
      </c>
      <c r="AI1384" s="253">
        <f t="shared" si="265"/>
        <v>1.765971268811651E-3</v>
      </c>
      <c r="AJ1384" s="253" t="str">
        <f t="shared" si="266"/>
        <v/>
      </c>
      <c r="AK1384" s="253" t="str">
        <f t="shared" si="267"/>
        <v/>
      </c>
      <c r="AO1384" s="253">
        <v>623</v>
      </c>
      <c r="AP1384" s="253">
        <f t="shared" si="268"/>
        <v>-1927.1343999556616</v>
      </c>
      <c r="AQ1384" s="253">
        <f t="shared" si="269"/>
        <v>1.0013656283015601E-4</v>
      </c>
      <c r="AR1384" s="253">
        <f t="shared" si="270"/>
        <v>6.5777263508237371E-2</v>
      </c>
      <c r="AS1384" s="253">
        <f>IF(OR(AR1384&lt;$T$757,AR1384&gt;$T$758),AQ1384,"")</f>
        <v>1.0013656283015601E-4</v>
      </c>
      <c r="AT1384" s="253" t="str">
        <f t="shared" si="271"/>
        <v/>
      </c>
      <c r="AU1384" s="253" t="str">
        <f t="shared" si="272"/>
        <v/>
      </c>
      <c r="AV1384" s="253">
        <f t="shared" si="273"/>
        <v>0</v>
      </c>
      <c r="AW1384" s="253">
        <f t="shared" si="274"/>
        <v>1.0013656283015601E-4</v>
      </c>
      <c r="AX1384" s="253" t="str">
        <f t="shared" si="275"/>
        <v/>
      </c>
      <c r="AZ1384" s="259"/>
      <c r="BA1384" s="259">
        <f>BA1383+$BD$753</f>
        <v>4.0192000000000494</v>
      </c>
      <c r="BB1384" s="274">
        <f t="shared" si="258"/>
        <v>0.77756330381633465</v>
      </c>
      <c r="BC1384" s="259">
        <f t="shared" si="259"/>
        <v>7.3919454823190289E-4</v>
      </c>
      <c r="BD1384" s="259" t="str">
        <f t="shared" si="256"/>
        <v/>
      </c>
      <c r="BE1384" s="254" t="str">
        <f t="shared" si="257"/>
        <v/>
      </c>
    </row>
    <row r="1385" spans="1:57" ht="20.100000000000001" customHeight="1" x14ac:dyDescent="0.25">
      <c r="A1385" s="247">
        <v>624</v>
      </c>
      <c r="B1385" s="247">
        <f>$B$755+(A1385*$B$758)</f>
        <v>-3615.2651864117461</v>
      </c>
      <c r="C1385" s="247">
        <f>_xlfn.NORM.DIST($B1385,$B$752,$B$753,0)</f>
        <v>5.3558352537140855E-5</v>
      </c>
      <c r="D1385" s="247">
        <f>_xlfn.NORM.DIST($B1385,$B$752,$B$753,1)</f>
        <v>6.6290683368892989E-2</v>
      </c>
      <c r="E1385" s="247">
        <f>IF(OR(D1385&lt;$F$757,D1385&gt;$F$758),C1385,"")</f>
        <v>5.3558352537140855E-5</v>
      </c>
      <c r="F1385" s="247" t="str">
        <f>IF(AND(D1385&gt;$F$757,D1385&lt;$F$758),C1385,"")</f>
        <v/>
      </c>
      <c r="G1385" s="247" t="str">
        <f>IF(C1385=MAX($C$761:$C$2761),C1385,"")</f>
        <v/>
      </c>
      <c r="H1385" s="247">
        <f>_xlfn.NORM.DIST(B1385,$F$753,$F$754,0)</f>
        <v>0</v>
      </c>
      <c r="I1385" s="247">
        <f>IF(H1385=MAX($H$761:$H$2761),C1385,"")</f>
        <v>5.3558352537140855E-5</v>
      </c>
      <c r="J1385" s="247" t="str">
        <f>IF(I1385=MIN($I$761:$I$2761),I1385,"")</f>
        <v/>
      </c>
      <c r="K1385" s="247"/>
      <c r="L1385" s="247"/>
      <c r="M1385" s="247"/>
      <c r="N1385" s="247"/>
      <c r="O1385" s="247">
        <v>624</v>
      </c>
      <c r="P1385" s="247">
        <f>$P$755+(O1385*$P$758)</f>
        <v>-210.68147201215328</v>
      </c>
      <c r="Q1385" s="247">
        <f>_xlfn.NORM.DIST(P1385,P$752,P$753,0)</f>
        <v>9.1905398951229564E-4</v>
      </c>
      <c r="R1385" s="247">
        <f>_xlfn.NORM.DIST(P1385,P$752,P$753,1)</f>
        <v>6.6290683368892989E-2</v>
      </c>
      <c r="S1385" s="253">
        <f>IF(OR(R1385&lt;$T$757,R1385&gt;$T$758),Q1385,"")</f>
        <v>9.1905398951229564E-4</v>
      </c>
      <c r="T1385" s="253" t="str">
        <f>IF(AND(R1385&gt;$T$757,R1385&lt;$T$758),Q1385,"")</f>
        <v/>
      </c>
      <c r="U1385" s="253" t="str">
        <f>IF(Q1385=MAX($Q$761:$Q$2761),Q1385,"")</f>
        <v/>
      </c>
      <c r="V1385" s="253">
        <f>_xlfn.NORM.DIST(P1385,$T$753,$T$754,0)</f>
        <v>3.0657979015971686E-67</v>
      </c>
      <c r="W1385" s="253" t="str">
        <f>IF(V1385=MAX($V$761:$V$2761),Q1385,"")</f>
        <v/>
      </c>
      <c r="X1385" s="253" t="str">
        <f t="shared" si="260"/>
        <v/>
      </c>
      <c r="AB1385" s="253">
        <v>624</v>
      </c>
      <c r="AC1385" s="253">
        <f t="shared" si="276"/>
        <v>-326.01507654136913</v>
      </c>
      <c r="AD1385" s="253">
        <f t="shared" si="261"/>
        <v>5.9392237139230123E-4</v>
      </c>
      <c r="AE1385" s="253">
        <f t="shared" si="262"/>
        <v>6.6290683368892989E-2</v>
      </c>
      <c r="AF1385" s="253">
        <f>IF(OR(AE1385&lt;$T$757,AE1385&gt;$T$758),AD1385,"")</f>
        <v>5.9392237139230123E-4</v>
      </c>
      <c r="AG1385" s="253" t="str">
        <f t="shared" si="263"/>
        <v/>
      </c>
      <c r="AH1385" s="253" t="str">
        <f t="shared" si="264"/>
        <v/>
      </c>
      <c r="AI1385" s="253">
        <f t="shared" si="265"/>
        <v>1.7639281354831142E-3</v>
      </c>
      <c r="AJ1385" s="253" t="str">
        <f t="shared" si="266"/>
        <v/>
      </c>
      <c r="AK1385" s="253" t="str">
        <f t="shared" si="267"/>
        <v/>
      </c>
      <c r="AO1385" s="253">
        <v>624</v>
      </c>
      <c r="AP1385" s="253">
        <f t="shared" si="268"/>
        <v>-1922.0226376215614</v>
      </c>
      <c r="AQ1385" s="253">
        <f t="shared" si="269"/>
        <v>1.0074160604512977E-4</v>
      </c>
      <c r="AR1385" s="253">
        <f t="shared" si="270"/>
        <v>6.6290683368892989E-2</v>
      </c>
      <c r="AS1385" s="253">
        <f>IF(OR(AR1385&lt;$T$757,AR1385&gt;$T$758),AQ1385,"")</f>
        <v>1.0074160604512977E-4</v>
      </c>
      <c r="AT1385" s="253" t="str">
        <f t="shared" si="271"/>
        <v/>
      </c>
      <c r="AU1385" s="253" t="str">
        <f t="shared" si="272"/>
        <v/>
      </c>
      <c r="AV1385" s="253">
        <f t="shared" si="273"/>
        <v>0</v>
      </c>
      <c r="AW1385" s="253">
        <f t="shared" si="274"/>
        <v>1.0074160604512977E-4</v>
      </c>
      <c r="AX1385" s="253" t="str">
        <f t="shared" si="275"/>
        <v/>
      </c>
      <c r="AZ1385" s="259"/>
      <c r="BA1385" s="259">
        <f>BA1384+$BD$753</f>
        <v>4.0256000000000496</v>
      </c>
      <c r="BB1385" s="274">
        <f t="shared" si="258"/>
        <v>0.77682410926810275</v>
      </c>
      <c r="BC1385" s="259">
        <f t="shared" si="259"/>
        <v>7.397673235625124E-4</v>
      </c>
      <c r="BD1385" s="259" t="str">
        <f t="shared" si="256"/>
        <v/>
      </c>
      <c r="BE1385" s="254" t="str">
        <f t="shared" si="257"/>
        <v/>
      </c>
    </row>
    <row r="1386" spans="1:57" ht="20.100000000000001" customHeight="1" x14ac:dyDescent="0.25">
      <c r="A1386" s="248">
        <v>625</v>
      </c>
      <c r="B1386" s="247">
        <f>$B$755+(A1386*$B$758)</f>
        <v>-3605.6501194266084</v>
      </c>
      <c r="C1386" s="247">
        <f>_xlfn.NORM.DIST($B1386,$B$752,$B$753,0)</f>
        <v>5.3881099680778932E-5</v>
      </c>
      <c r="D1386" s="247">
        <f>_xlfn.NORM.DIST($B1386,$B$752,$B$753,1)</f>
        <v>6.6807201268858057E-2</v>
      </c>
      <c r="E1386" s="247">
        <f>IF(OR(D1386&lt;$F$757,D1386&gt;$F$758),C1386,"")</f>
        <v>5.3881099680778932E-5</v>
      </c>
      <c r="F1386" s="247" t="str">
        <f>IF(AND(D1386&gt;$F$757,D1386&lt;$F$758),C1386,"")</f>
        <v/>
      </c>
      <c r="G1386" s="247" t="str">
        <f>IF(C1386=MAX($C$761:$C$2761),C1386,"")</f>
        <v/>
      </c>
      <c r="H1386" s="247">
        <f>_xlfn.NORM.DIST(B1386,$F$753,$F$754,0)</f>
        <v>0</v>
      </c>
      <c r="I1386" s="247">
        <f>IF(H1386=MAX($H$761:$H$2761),C1386,"")</f>
        <v>5.3881099680778932E-5</v>
      </c>
      <c r="J1386" s="247" t="str">
        <f>IF(I1386=MIN($I$761:$I$2761),I1386,"")</f>
        <v/>
      </c>
      <c r="K1386" s="247"/>
      <c r="L1386" s="247"/>
      <c r="M1386" s="247"/>
      <c r="N1386" s="247"/>
      <c r="O1386" s="248">
        <v>625</v>
      </c>
      <c r="P1386" s="247">
        <f>$P$755+(O1386*$P$758)</f>
        <v>-210.12114894829114</v>
      </c>
      <c r="Q1386" s="247">
        <f>_xlfn.NORM.DIST(P1386,P$752,P$753,0)</f>
        <v>9.245922862655163E-4</v>
      </c>
      <c r="R1386" s="247">
        <f>_xlfn.NORM.DIST(P1386,P$752,P$753,1)</f>
        <v>6.6807201268858057E-2</v>
      </c>
      <c r="S1386" s="253">
        <f>IF(OR(R1386&lt;$T$757,R1386&gt;$T$758),Q1386,"")</f>
        <v>9.245922862655163E-4</v>
      </c>
      <c r="T1386" s="253" t="str">
        <f>IF(AND(R1386&gt;$T$757,R1386&lt;$T$758),Q1386,"")</f>
        <v/>
      </c>
      <c r="U1386" s="253" t="str">
        <f>IF(Q1386=MAX($Q$761:$Q$2761),Q1386,"")</f>
        <v/>
      </c>
      <c r="V1386" s="253">
        <f>_xlfn.NORM.DIST(P1386,$T$753,$T$754,0)</f>
        <v>2.8623590450052633E-67</v>
      </c>
      <c r="W1386" s="253" t="str">
        <f>IF(V1386=MAX($V$761:$V$2761),Q1386,"")</f>
        <v/>
      </c>
      <c r="X1386" s="253" t="str">
        <f t="shared" si="260"/>
        <v/>
      </c>
      <c r="AB1386" s="259">
        <v>625</v>
      </c>
      <c r="AC1386" s="253">
        <f t="shared" si="276"/>
        <v>-325.14801516758894</v>
      </c>
      <c r="AD1386" s="253">
        <f t="shared" si="261"/>
        <v>5.9750139762871658E-4</v>
      </c>
      <c r="AE1386" s="253">
        <f t="shared" si="262"/>
        <v>6.6807201268858057E-2</v>
      </c>
      <c r="AF1386" s="253">
        <f>IF(OR(AE1386&lt;$T$757,AE1386&gt;$T$758),AD1386,"")</f>
        <v>5.9750139762871658E-4</v>
      </c>
      <c r="AG1386" s="253" t="str">
        <f t="shared" si="263"/>
        <v/>
      </c>
      <c r="AH1386" s="253" t="str">
        <f t="shared" si="264"/>
        <v/>
      </c>
      <c r="AI1386" s="253">
        <f t="shared" si="265"/>
        <v>1.7618591759770966E-3</v>
      </c>
      <c r="AJ1386" s="253" t="str">
        <f t="shared" si="266"/>
        <v/>
      </c>
      <c r="AK1386" s="253" t="str">
        <f t="shared" si="267"/>
        <v/>
      </c>
      <c r="AO1386" s="259">
        <v>625</v>
      </c>
      <c r="AP1386" s="253">
        <f t="shared" si="268"/>
        <v>-1916.9108752874617</v>
      </c>
      <c r="AQ1386" s="253">
        <f t="shared" si="269"/>
        <v>1.0134868344867816E-4</v>
      </c>
      <c r="AR1386" s="253">
        <f t="shared" si="270"/>
        <v>6.6807201268858057E-2</v>
      </c>
      <c r="AS1386" s="253">
        <f>IF(OR(AR1386&lt;$T$757,AR1386&gt;$T$758),AQ1386,"")</f>
        <v>1.0134868344867816E-4</v>
      </c>
      <c r="AT1386" s="253" t="str">
        <f t="shared" si="271"/>
        <v/>
      </c>
      <c r="AU1386" s="253" t="str">
        <f t="shared" si="272"/>
        <v/>
      </c>
      <c r="AV1386" s="253">
        <f t="shared" si="273"/>
        <v>0</v>
      </c>
      <c r="AW1386" s="253">
        <f t="shared" si="274"/>
        <v>1.0134868344867816E-4</v>
      </c>
      <c r="AX1386" s="253" t="str">
        <f t="shared" si="275"/>
        <v/>
      </c>
      <c r="AZ1386" s="259"/>
      <c r="BA1386" s="259">
        <f>BA1385+$BD$753</f>
        <v>4.0320000000000498</v>
      </c>
      <c r="BB1386" s="274">
        <f t="shared" si="258"/>
        <v>0.77608434194454023</v>
      </c>
      <c r="BC1386" s="259">
        <f t="shared" si="259"/>
        <v>7.4033587204613838E-4</v>
      </c>
      <c r="BD1386" s="259" t="str">
        <f t="shared" si="256"/>
        <v/>
      </c>
      <c r="BE1386" s="254" t="str">
        <f t="shared" si="257"/>
        <v/>
      </c>
    </row>
    <row r="1387" spans="1:57" ht="20.100000000000001" customHeight="1" x14ac:dyDescent="0.25">
      <c r="A1387" s="247">
        <v>626</v>
      </c>
      <c r="B1387" s="247">
        <f>$B$755+(A1387*$B$758)</f>
        <v>-3596.0350524414707</v>
      </c>
      <c r="C1387" s="247">
        <f>_xlfn.NORM.DIST($B1387,$B$752,$B$753,0)</f>
        <v>5.420492444016046E-5</v>
      </c>
      <c r="D1387" s="247">
        <f>_xlfn.NORM.DIST($B1387,$B$752,$B$753,1)</f>
        <v>6.7326827588010632E-2</v>
      </c>
      <c r="E1387" s="247">
        <f>IF(OR(D1387&lt;$F$757,D1387&gt;$F$758),C1387,"")</f>
        <v>5.420492444016046E-5</v>
      </c>
      <c r="F1387" s="247" t="str">
        <f>IF(AND(D1387&gt;$F$757,D1387&lt;$F$758),C1387,"")</f>
        <v/>
      </c>
      <c r="G1387" s="247" t="str">
        <f>IF(C1387=MAX($C$761:$C$2761),C1387,"")</f>
        <v/>
      </c>
      <c r="H1387" s="247">
        <f>_xlfn.NORM.DIST(B1387,$F$753,$F$754,0)</f>
        <v>0</v>
      </c>
      <c r="I1387" s="247">
        <f>IF(H1387=MAX($H$761:$H$2761),C1387,"")</f>
        <v>5.420492444016046E-5</v>
      </c>
      <c r="J1387" s="247" t="str">
        <f>IF(I1387=MIN($I$761:$I$2761),I1387,"")</f>
        <v/>
      </c>
      <c r="K1387" s="247"/>
      <c r="L1387" s="247"/>
      <c r="M1387" s="247"/>
      <c r="N1387" s="247"/>
      <c r="O1387" s="247">
        <v>626</v>
      </c>
      <c r="P1387" s="247">
        <f>$P$755+(O1387*$P$758)</f>
        <v>-209.56082588442905</v>
      </c>
      <c r="Q1387" s="247">
        <f>_xlfn.NORM.DIST(P1387,P$752,P$753,0)</f>
        <v>9.3014907475720966E-4</v>
      </c>
      <c r="R1387" s="247">
        <f>_xlfn.NORM.DIST(P1387,P$752,P$753,1)</f>
        <v>6.7326827588010688E-2</v>
      </c>
      <c r="S1387" s="253">
        <f>IF(OR(R1387&lt;$T$757,R1387&gt;$T$758),Q1387,"")</f>
        <v>9.3014907475720966E-4</v>
      </c>
      <c r="T1387" s="253" t="str">
        <f>IF(AND(R1387&gt;$T$757,R1387&lt;$T$758),Q1387,"")</f>
        <v/>
      </c>
      <c r="U1387" s="253" t="str">
        <f>IF(Q1387=MAX($Q$761:$Q$2761),Q1387,"")</f>
        <v/>
      </c>
      <c r="V1387" s="253">
        <f>_xlfn.NORM.DIST(P1387,$T$753,$T$754,0)</f>
        <v>2.6723771353993714E-67</v>
      </c>
      <c r="W1387" s="253" t="str">
        <f>IF(V1387=MAX($V$761:$V$2761),Q1387,"")</f>
        <v/>
      </c>
      <c r="X1387" s="253" t="str">
        <f t="shared" si="260"/>
        <v/>
      </c>
      <c r="AB1387" s="253">
        <v>626</v>
      </c>
      <c r="AC1387" s="253">
        <f t="shared" si="276"/>
        <v>-324.28095379380864</v>
      </c>
      <c r="AD1387" s="253">
        <f t="shared" si="261"/>
        <v>6.0109237382377533E-4</v>
      </c>
      <c r="AE1387" s="253">
        <f t="shared" si="262"/>
        <v>6.7326827588010743E-2</v>
      </c>
      <c r="AF1387" s="253">
        <f>IF(OR(AE1387&lt;$T$757,AE1387&gt;$T$758),AD1387,"")</f>
        <v>6.0109237382377533E-4</v>
      </c>
      <c r="AG1387" s="253" t="str">
        <f t="shared" si="263"/>
        <v/>
      </c>
      <c r="AH1387" s="253" t="str">
        <f t="shared" si="264"/>
        <v/>
      </c>
      <c r="AI1387" s="253">
        <f t="shared" si="265"/>
        <v>1.7597644867531747E-3</v>
      </c>
      <c r="AJ1387" s="253" t="str">
        <f t="shared" si="266"/>
        <v/>
      </c>
      <c r="AK1387" s="253" t="str">
        <f t="shared" si="267"/>
        <v/>
      </c>
      <c r="AO1387" s="253">
        <v>626</v>
      </c>
      <c r="AP1387" s="253">
        <f t="shared" si="268"/>
        <v>-1911.7991129533616</v>
      </c>
      <c r="AQ1387" s="253">
        <f t="shared" si="269"/>
        <v>1.019577878141392E-4</v>
      </c>
      <c r="AR1387" s="253">
        <f t="shared" si="270"/>
        <v>6.7326827588010688E-2</v>
      </c>
      <c r="AS1387" s="253">
        <f>IF(OR(AR1387&lt;$T$757,AR1387&gt;$T$758),AQ1387,"")</f>
        <v>1.019577878141392E-4</v>
      </c>
      <c r="AT1387" s="253" t="str">
        <f t="shared" si="271"/>
        <v/>
      </c>
      <c r="AU1387" s="253" t="str">
        <f t="shared" si="272"/>
        <v/>
      </c>
      <c r="AV1387" s="253">
        <f t="shared" si="273"/>
        <v>0</v>
      </c>
      <c r="AW1387" s="253">
        <f t="shared" si="274"/>
        <v>1.019577878141392E-4</v>
      </c>
      <c r="AX1387" s="253" t="str">
        <f t="shared" si="275"/>
        <v/>
      </c>
      <c r="AZ1387" s="259"/>
      <c r="BA1387" s="259">
        <f>BA1386+$BD$753</f>
        <v>4.0384000000000499</v>
      </c>
      <c r="BB1387" s="274">
        <f t="shared" si="258"/>
        <v>0.7753440060724941</v>
      </c>
      <c r="BC1387" s="259">
        <f t="shared" si="259"/>
        <v>7.4090019807260266E-4</v>
      </c>
      <c r="BD1387" s="259" t="str">
        <f t="shared" si="256"/>
        <v/>
      </c>
      <c r="BE1387" s="254" t="str">
        <f t="shared" si="257"/>
        <v/>
      </c>
    </row>
    <row r="1388" spans="1:57" ht="20.100000000000001" customHeight="1" x14ac:dyDescent="0.25">
      <c r="A1388" s="247">
        <v>627</v>
      </c>
      <c r="B1388" s="247">
        <f>$B$755+(A1388*$B$758)</f>
        <v>-3586.4199854563331</v>
      </c>
      <c r="C1388" s="247">
        <f>_xlfn.NORM.DIST($B1388,$B$752,$B$753,0)</f>
        <v>5.4529822898294928E-5</v>
      </c>
      <c r="D1388" s="247">
        <f>_xlfn.NORM.DIST($B1388,$B$752,$B$753,1)</f>
        <v>6.784957266892748E-2</v>
      </c>
      <c r="E1388" s="247">
        <f>IF(OR(D1388&lt;$F$757,D1388&gt;$F$758),C1388,"")</f>
        <v>5.4529822898294928E-5</v>
      </c>
      <c r="F1388" s="247" t="str">
        <f>IF(AND(D1388&gt;$F$757,D1388&lt;$F$758),C1388,"")</f>
        <v/>
      </c>
      <c r="G1388" s="247" t="str">
        <f>IF(C1388=MAX($C$761:$C$2761),C1388,"")</f>
        <v/>
      </c>
      <c r="H1388" s="247">
        <f>_xlfn.NORM.DIST(B1388,$F$753,$F$754,0)</f>
        <v>0</v>
      </c>
      <c r="I1388" s="247">
        <f>IF(H1388=MAX($H$761:$H$2761),C1388,"")</f>
        <v>5.4529822898294928E-5</v>
      </c>
      <c r="J1388" s="247" t="str">
        <f>IF(I1388=MIN($I$761:$I$2761),I1388,"")</f>
        <v/>
      </c>
      <c r="K1388" s="247"/>
      <c r="L1388" s="247"/>
      <c r="M1388" s="247"/>
      <c r="N1388" s="247"/>
      <c r="O1388" s="247">
        <v>627</v>
      </c>
      <c r="P1388" s="247">
        <f>$P$755+(O1388*$P$758)</f>
        <v>-209.00050282056691</v>
      </c>
      <c r="Q1388" s="247">
        <f>_xlfn.NORM.DIST(P1388,P$752,P$753,0)</f>
        <v>9.3572428777235659E-4</v>
      </c>
      <c r="R1388" s="247">
        <f>_xlfn.NORM.DIST(P1388,P$752,P$753,1)</f>
        <v>6.7849572668927549E-2</v>
      </c>
      <c r="S1388" s="253">
        <f>IF(OR(R1388&lt;$T$757,R1388&gt;$T$758),Q1388,"")</f>
        <v>9.3572428777235659E-4</v>
      </c>
      <c r="T1388" s="253" t="str">
        <f>IF(AND(R1388&gt;$T$757,R1388&lt;$T$758),Q1388,"")</f>
        <v/>
      </c>
      <c r="U1388" s="253" t="str">
        <f>IF(Q1388=MAX($Q$761:$Q$2761),Q1388,"")</f>
        <v/>
      </c>
      <c r="V1388" s="253">
        <f>_xlfn.NORM.DIST(P1388,$T$753,$T$754,0)</f>
        <v>2.4949648792620834E-67</v>
      </c>
      <c r="W1388" s="253" t="str">
        <f>IF(V1388=MAX($V$761:$V$2761),Q1388,"")</f>
        <v/>
      </c>
      <c r="X1388" s="253" t="str">
        <f t="shared" si="260"/>
        <v/>
      </c>
      <c r="AB1388" s="253">
        <v>627</v>
      </c>
      <c r="AC1388" s="253">
        <f t="shared" si="276"/>
        <v>-323.41389242002845</v>
      </c>
      <c r="AD1388" s="253">
        <f t="shared" si="261"/>
        <v>6.0469525654095941E-4</v>
      </c>
      <c r="AE1388" s="253">
        <f t="shared" si="262"/>
        <v>6.784957266892748E-2</v>
      </c>
      <c r="AF1388" s="253">
        <f>IF(OR(AE1388&lt;$T$757,AE1388&gt;$T$758),AD1388,"")</f>
        <v>6.0469525654095941E-4</v>
      </c>
      <c r="AG1388" s="253" t="str">
        <f t="shared" si="263"/>
        <v/>
      </c>
      <c r="AH1388" s="253" t="str">
        <f t="shared" si="264"/>
        <v/>
      </c>
      <c r="AI1388" s="253">
        <f t="shared" si="265"/>
        <v>1.7576441653913003E-3</v>
      </c>
      <c r="AJ1388" s="253" t="str">
        <f t="shared" si="266"/>
        <v/>
      </c>
      <c r="AK1388" s="253" t="str">
        <f t="shared" si="267"/>
        <v/>
      </c>
      <c r="AO1388" s="253">
        <v>627</v>
      </c>
      <c r="AP1388" s="253">
        <f t="shared" si="268"/>
        <v>-1906.6873506192619</v>
      </c>
      <c r="AQ1388" s="253">
        <f t="shared" si="269"/>
        <v>1.025689117737747E-4</v>
      </c>
      <c r="AR1388" s="253">
        <f t="shared" si="270"/>
        <v>6.784957266892748E-2</v>
      </c>
      <c r="AS1388" s="253">
        <f>IF(OR(AR1388&lt;$T$757,AR1388&gt;$T$758),AQ1388,"")</f>
        <v>1.025689117737747E-4</v>
      </c>
      <c r="AT1388" s="253" t="str">
        <f t="shared" si="271"/>
        <v/>
      </c>
      <c r="AU1388" s="253" t="str">
        <f t="shared" si="272"/>
        <v/>
      </c>
      <c r="AV1388" s="253">
        <f t="shared" si="273"/>
        <v>0</v>
      </c>
      <c r="AW1388" s="253">
        <f t="shared" si="274"/>
        <v>1.025689117737747E-4</v>
      </c>
      <c r="AX1388" s="253" t="str">
        <f t="shared" si="275"/>
        <v/>
      </c>
      <c r="AZ1388" s="259"/>
      <c r="BA1388" s="259">
        <f>BA1387+$BD$753</f>
        <v>4.0448000000000501</v>
      </c>
      <c r="BB1388" s="274">
        <f t="shared" si="258"/>
        <v>0.77460310587442149</v>
      </c>
      <c r="BC1388" s="259">
        <f t="shared" si="259"/>
        <v>7.4146030607902258E-4</v>
      </c>
      <c r="BD1388" s="259" t="str">
        <f t="shared" si="256"/>
        <v/>
      </c>
      <c r="BE1388" s="254" t="str">
        <f t="shared" si="257"/>
        <v/>
      </c>
    </row>
    <row r="1389" spans="1:57" ht="20.100000000000001" customHeight="1" x14ac:dyDescent="0.25">
      <c r="A1389" s="247">
        <v>628</v>
      </c>
      <c r="B1389" s="247">
        <f>$B$755+(A1389*$B$758)</f>
        <v>-3576.8049184711954</v>
      </c>
      <c r="C1389" s="247">
        <f>_xlfn.NORM.DIST($B1389,$B$752,$B$753,0)</f>
        <v>5.4855791062990899E-5</v>
      </c>
      <c r="D1389" s="247">
        <f>_xlfn.NORM.DIST($B1389,$B$752,$B$753,1)</f>
        <v>6.83754468161617E-2</v>
      </c>
      <c r="E1389" s="247">
        <f>IF(OR(D1389&lt;$F$757,D1389&gt;$F$758),C1389,"")</f>
        <v>5.4855791062990899E-5</v>
      </c>
      <c r="F1389" s="247" t="str">
        <f>IF(AND(D1389&gt;$F$757,D1389&lt;$F$758),C1389,"")</f>
        <v/>
      </c>
      <c r="G1389" s="247" t="str">
        <f>IF(C1389=MAX($C$761:$C$2761),C1389,"")</f>
        <v/>
      </c>
      <c r="H1389" s="247">
        <f>_xlfn.NORM.DIST(B1389,$F$753,$F$754,0)</f>
        <v>0</v>
      </c>
      <c r="I1389" s="247">
        <f>IF(H1389=MAX($H$761:$H$2761),C1389,"")</f>
        <v>5.4855791062990899E-5</v>
      </c>
      <c r="J1389" s="247" t="str">
        <f>IF(I1389=MIN($I$761:$I$2761),I1389,"")</f>
        <v/>
      </c>
      <c r="K1389" s="247"/>
      <c r="L1389" s="247"/>
      <c r="M1389" s="247"/>
      <c r="N1389" s="247"/>
      <c r="O1389" s="247">
        <v>628</v>
      </c>
      <c r="P1389" s="247">
        <f>$P$755+(O1389*$P$758)</f>
        <v>-208.44017975670482</v>
      </c>
      <c r="Q1389" s="247">
        <f>_xlfn.NORM.DIST(P1389,P$752,P$753,0)</f>
        <v>9.4131785680549797E-4</v>
      </c>
      <c r="R1389" s="247">
        <f>_xlfn.NORM.DIST(P1389,P$752,P$753,1)</f>
        <v>6.8375446816161728E-2</v>
      </c>
      <c r="S1389" s="253">
        <f>IF(OR(R1389&lt;$T$757,R1389&gt;$T$758),Q1389,"")</f>
        <v>9.4131785680549797E-4</v>
      </c>
      <c r="T1389" s="253" t="str">
        <f>IF(AND(R1389&gt;$T$757,R1389&lt;$T$758),Q1389,"")</f>
        <v/>
      </c>
      <c r="U1389" s="253" t="str">
        <f>IF(Q1389=MAX($Q$761:$Q$2761),Q1389,"")</f>
        <v/>
      </c>
      <c r="V1389" s="253">
        <f>_xlfn.NORM.DIST(P1389,$T$753,$T$754,0)</f>
        <v>2.3292932982760694E-67</v>
      </c>
      <c r="W1389" s="253" t="str">
        <f>IF(V1389=MAX($V$761:$V$2761),Q1389,"")</f>
        <v/>
      </c>
      <c r="X1389" s="253" t="str">
        <f t="shared" si="260"/>
        <v/>
      </c>
      <c r="AB1389" s="253">
        <v>628</v>
      </c>
      <c r="AC1389" s="253">
        <f t="shared" si="276"/>
        <v>-322.54683104624826</v>
      </c>
      <c r="AD1389" s="253">
        <f t="shared" si="261"/>
        <v>6.0831000150982973E-4</v>
      </c>
      <c r="AE1389" s="253">
        <f t="shared" si="262"/>
        <v>6.83754468161617E-2</v>
      </c>
      <c r="AF1389" s="253">
        <f>IF(OR(AE1389&lt;$T$757,AE1389&gt;$T$758),AD1389,"")</f>
        <v>6.0831000150982973E-4</v>
      </c>
      <c r="AG1389" s="253" t="str">
        <f t="shared" si="263"/>
        <v/>
      </c>
      <c r="AH1389" s="253" t="str">
        <f t="shared" si="264"/>
        <v/>
      </c>
      <c r="AI1389" s="253">
        <f t="shared" si="265"/>
        <v>1.7554983105842264E-3</v>
      </c>
      <c r="AJ1389" s="253" t="str">
        <f t="shared" si="266"/>
        <v/>
      </c>
      <c r="AK1389" s="253" t="str">
        <f t="shared" si="267"/>
        <v/>
      </c>
      <c r="AO1389" s="253">
        <v>628</v>
      </c>
      <c r="AP1389" s="253">
        <f t="shared" si="268"/>
        <v>-1901.5755882851618</v>
      </c>
      <c r="AQ1389" s="253">
        <f t="shared" si="269"/>
        <v>1.0318204781839603E-4</v>
      </c>
      <c r="AR1389" s="253">
        <f t="shared" si="270"/>
        <v>6.8375446816161728E-2</v>
      </c>
      <c r="AS1389" s="253">
        <f>IF(OR(AR1389&lt;$T$757,AR1389&gt;$T$758),AQ1389,"")</f>
        <v>1.0318204781839603E-4</v>
      </c>
      <c r="AT1389" s="253" t="str">
        <f t="shared" si="271"/>
        <v/>
      </c>
      <c r="AU1389" s="253" t="str">
        <f t="shared" si="272"/>
        <v/>
      </c>
      <c r="AV1389" s="253">
        <f t="shared" si="273"/>
        <v>0</v>
      </c>
      <c r="AW1389" s="253">
        <f t="shared" si="274"/>
        <v>1.0318204781839603E-4</v>
      </c>
      <c r="AX1389" s="253" t="str">
        <f t="shared" si="275"/>
        <v/>
      </c>
      <c r="AZ1389" s="259"/>
      <c r="BA1389" s="259">
        <f>BA1388+$BD$753</f>
        <v>4.0512000000000503</v>
      </c>
      <c r="BB1389" s="274">
        <f t="shared" si="258"/>
        <v>0.77386164556834247</v>
      </c>
      <c r="BC1389" s="259">
        <f t="shared" si="259"/>
        <v>7.4201620054892281E-4</v>
      </c>
      <c r="BD1389" s="259" t="str">
        <f t="shared" si="256"/>
        <v/>
      </c>
      <c r="BE1389" s="254" t="str">
        <f t="shared" si="257"/>
        <v/>
      </c>
    </row>
    <row r="1390" spans="1:57" ht="20.100000000000001" customHeight="1" x14ac:dyDescent="0.25">
      <c r="A1390" s="247">
        <v>629</v>
      </c>
      <c r="B1390" s="247">
        <f>$B$755+(A1390*$B$758)</f>
        <v>-3567.1898514860577</v>
      </c>
      <c r="C1390" s="247">
        <f>_xlfn.NORM.DIST($B1390,$B$752,$B$753,0)</f>
        <v>5.5182824866661406E-5</v>
      </c>
      <c r="D1390" s="247">
        <f>_xlfn.NORM.DIST($B1390,$B$752,$B$753,1)</f>
        <v>6.8904460295518999E-2</v>
      </c>
      <c r="E1390" s="247">
        <f>IF(OR(D1390&lt;$F$757,D1390&gt;$F$758),C1390,"")</f>
        <v>5.5182824866661406E-5</v>
      </c>
      <c r="F1390" s="247" t="str">
        <f>IF(AND(D1390&gt;$F$757,D1390&lt;$F$758),C1390,"")</f>
        <v/>
      </c>
      <c r="G1390" s="247" t="str">
        <f>IF(C1390=MAX($C$761:$C$2761),C1390,"")</f>
        <v/>
      </c>
      <c r="H1390" s="247">
        <f>_xlfn.NORM.DIST(B1390,$F$753,$F$754,0)</f>
        <v>0</v>
      </c>
      <c r="I1390" s="247">
        <f>IF(H1390=MAX($H$761:$H$2761),C1390,"")</f>
        <v>5.5182824866661406E-5</v>
      </c>
      <c r="J1390" s="247" t="str">
        <f>IF(I1390=MIN($I$761:$I$2761),I1390,"")</f>
        <v/>
      </c>
      <c r="K1390" s="247"/>
      <c r="L1390" s="247"/>
      <c r="M1390" s="247"/>
      <c r="N1390" s="247"/>
      <c r="O1390" s="247">
        <v>629</v>
      </c>
      <c r="P1390" s="247">
        <f>$P$755+(O1390*$P$758)</f>
        <v>-207.87985669284274</v>
      </c>
      <c r="Q1390" s="247">
        <f>_xlfn.NORM.DIST(P1390,P$752,P$753,0)</f>
        <v>9.4692971205739948E-4</v>
      </c>
      <c r="R1390" s="247">
        <f>_xlfn.NORM.DIST(P1390,P$752,P$753,1)</f>
        <v>6.8904460295518999E-2</v>
      </c>
      <c r="S1390" s="253">
        <f>IF(OR(R1390&lt;$T$757,R1390&gt;$T$758),Q1390,"")</f>
        <v>9.4692971205739948E-4</v>
      </c>
      <c r="T1390" s="253" t="str">
        <f>IF(AND(R1390&gt;$T$757,R1390&lt;$T$758),Q1390,"")</f>
        <v/>
      </c>
      <c r="U1390" s="253" t="str">
        <f>IF(Q1390=MAX($Q$761:$Q$2761),Q1390,"")</f>
        <v/>
      </c>
      <c r="V1390" s="253">
        <f>_xlfn.NORM.DIST(P1390,$T$753,$T$754,0)</f>
        <v>2.1745879092201937E-67</v>
      </c>
      <c r="W1390" s="253" t="str">
        <f>IF(V1390=MAX($V$761:$V$2761),Q1390,"")</f>
        <v/>
      </c>
      <c r="X1390" s="253" t="str">
        <f t="shared" si="260"/>
        <v/>
      </c>
      <c r="AB1390" s="253">
        <v>629</v>
      </c>
      <c r="AC1390" s="253">
        <f t="shared" si="276"/>
        <v>-321.67976967246796</v>
      </c>
      <c r="AD1390" s="253">
        <f t="shared" si="261"/>
        <v>6.1193656362386708E-4</v>
      </c>
      <c r="AE1390" s="253">
        <f t="shared" si="262"/>
        <v>6.8904460295518999E-2</v>
      </c>
      <c r="AF1390" s="253">
        <f>IF(OR(AE1390&lt;$T$757,AE1390&gt;$T$758),AD1390,"")</f>
        <v>6.1193656362386708E-4</v>
      </c>
      <c r="AG1390" s="253" t="str">
        <f t="shared" si="263"/>
        <v/>
      </c>
      <c r="AH1390" s="253" t="str">
        <f t="shared" si="264"/>
        <v/>
      </c>
      <c r="AI1390" s="253">
        <f t="shared" si="265"/>
        <v>1.7533270221298546E-3</v>
      </c>
      <c r="AJ1390" s="253" t="str">
        <f t="shared" si="266"/>
        <v/>
      </c>
      <c r="AK1390" s="253" t="str">
        <f t="shared" si="267"/>
        <v/>
      </c>
      <c r="AO1390" s="253">
        <v>629</v>
      </c>
      <c r="AP1390" s="253">
        <f t="shared" si="268"/>
        <v>-1896.4638259510621</v>
      </c>
      <c r="AQ1390" s="253">
        <f t="shared" si="269"/>
        <v>1.0379718829699769E-4</v>
      </c>
      <c r="AR1390" s="253">
        <f t="shared" si="270"/>
        <v>6.8904460295518999E-2</v>
      </c>
      <c r="AS1390" s="253">
        <f>IF(OR(AR1390&lt;$T$757,AR1390&gt;$T$758),AQ1390,"")</f>
        <v>1.0379718829699769E-4</v>
      </c>
      <c r="AT1390" s="253" t="str">
        <f t="shared" si="271"/>
        <v/>
      </c>
      <c r="AU1390" s="253" t="str">
        <f t="shared" si="272"/>
        <v/>
      </c>
      <c r="AV1390" s="253">
        <f t="shared" si="273"/>
        <v>0</v>
      </c>
      <c r="AW1390" s="253">
        <f t="shared" si="274"/>
        <v>1.0379718829699769E-4</v>
      </c>
      <c r="AX1390" s="253" t="str">
        <f t="shared" si="275"/>
        <v/>
      </c>
      <c r="AZ1390" s="259"/>
      <c r="BA1390" s="259">
        <f>BA1389+$BD$753</f>
        <v>4.0576000000000505</v>
      </c>
      <c r="BB1390" s="274">
        <f t="shared" si="258"/>
        <v>0.77311962936779355</v>
      </c>
      <c r="BC1390" s="259">
        <f t="shared" si="259"/>
        <v>7.4256788601057E-4</v>
      </c>
      <c r="BD1390" s="259" t="str">
        <f t="shared" si="256"/>
        <v/>
      </c>
      <c r="BE1390" s="254" t="str">
        <f t="shared" si="257"/>
        <v/>
      </c>
    </row>
    <row r="1391" spans="1:57" ht="20.100000000000001" customHeight="1" x14ac:dyDescent="0.25">
      <c r="A1391" s="247">
        <v>630</v>
      </c>
      <c r="B1391" s="247">
        <f>$B$755+(A1391*$B$758)</f>
        <v>-3557.57478450092</v>
      </c>
      <c r="C1391" s="247">
        <f>_xlfn.NORM.DIST($B1391,$B$752,$B$753,0)</f>
        <v>5.5510920166134392E-5</v>
      </c>
      <c r="D1391" s="247">
        <f>_xlfn.NORM.DIST($B1391,$B$752,$B$753,1)</f>
        <v>6.9436623333331657E-2</v>
      </c>
      <c r="E1391" s="247">
        <f>IF(OR(D1391&lt;$F$757,D1391&gt;$F$758),C1391,"")</f>
        <v>5.5510920166134392E-5</v>
      </c>
      <c r="F1391" s="247" t="str">
        <f>IF(AND(D1391&gt;$F$757,D1391&lt;$F$758),C1391,"")</f>
        <v/>
      </c>
      <c r="G1391" s="247" t="str">
        <f>IF(C1391=MAX($C$761:$C$2761),C1391,"")</f>
        <v/>
      </c>
      <c r="H1391" s="247">
        <f>_xlfn.NORM.DIST(B1391,$F$753,$F$754,0)</f>
        <v>0</v>
      </c>
      <c r="I1391" s="247">
        <f>IF(H1391=MAX($H$761:$H$2761),C1391,"")</f>
        <v>5.5510920166134392E-5</v>
      </c>
      <c r="J1391" s="247" t="str">
        <f>IF(I1391=MIN($I$761:$I$2761),I1391,"")</f>
        <v/>
      </c>
      <c r="K1391" s="247"/>
      <c r="L1391" s="247"/>
      <c r="M1391" s="247"/>
      <c r="N1391" s="247"/>
      <c r="O1391" s="247">
        <v>630</v>
      </c>
      <c r="P1391" s="247">
        <f>$P$755+(O1391*$P$758)</f>
        <v>-207.31953362898059</v>
      </c>
      <c r="Q1391" s="247">
        <f>_xlfn.NORM.DIST(P1391,P$752,P$753,0)</f>
        <v>9.5255978243179715E-4</v>
      </c>
      <c r="R1391" s="247">
        <f>_xlfn.NORM.DIST(P1391,P$752,P$753,1)</f>
        <v>6.9436623333331698E-2</v>
      </c>
      <c r="S1391" s="253">
        <f>IF(OR(R1391&lt;$T$757,R1391&gt;$T$758),Q1391,"")</f>
        <v>9.5255978243179715E-4</v>
      </c>
      <c r="T1391" s="253" t="str">
        <f>IF(AND(R1391&gt;$T$757,R1391&lt;$T$758),Q1391,"")</f>
        <v/>
      </c>
      <c r="U1391" s="253" t="str">
        <f>IF(Q1391=MAX($Q$761:$Q$2761),Q1391,"")</f>
        <v/>
      </c>
      <c r="V1391" s="253">
        <f>_xlfn.NORM.DIST(P1391,$T$753,$T$754,0)</f>
        <v>2.0301251532859023E-67</v>
      </c>
      <c r="W1391" s="253" t="str">
        <f>IF(V1391=MAX($V$761:$V$2761),Q1391,"")</f>
        <v/>
      </c>
      <c r="X1391" s="253" t="str">
        <f t="shared" si="260"/>
        <v/>
      </c>
      <c r="AB1391" s="253">
        <v>630</v>
      </c>
      <c r="AC1391" s="253">
        <f t="shared" si="276"/>
        <v>-320.81270829868777</v>
      </c>
      <c r="AD1391" s="253">
        <f t="shared" si="261"/>
        <v>6.1557489693836779E-4</v>
      </c>
      <c r="AE1391" s="253">
        <f t="shared" si="262"/>
        <v>6.9436623333331657E-2</v>
      </c>
      <c r="AF1391" s="253">
        <f>IF(OR(AE1391&lt;$T$757,AE1391&gt;$T$758),AD1391,"")</f>
        <v>6.1557489693836779E-4</v>
      </c>
      <c r="AG1391" s="253" t="str">
        <f t="shared" si="263"/>
        <v/>
      </c>
      <c r="AH1391" s="253" t="str">
        <f t="shared" si="264"/>
        <v/>
      </c>
      <c r="AI1391" s="253">
        <f t="shared" si="265"/>
        <v>1.7511304009235034E-3</v>
      </c>
      <c r="AJ1391" s="253" t="str">
        <f t="shared" si="266"/>
        <v/>
      </c>
      <c r="AK1391" s="253" t="str">
        <f t="shared" si="267"/>
        <v/>
      </c>
      <c r="AO1391" s="253">
        <v>630</v>
      </c>
      <c r="AP1391" s="253">
        <f t="shared" si="268"/>
        <v>-1891.3520636169619</v>
      </c>
      <c r="AQ1391" s="253">
        <f t="shared" si="269"/>
        <v>1.044143254164012E-4</v>
      </c>
      <c r="AR1391" s="253">
        <f t="shared" si="270"/>
        <v>6.9436623333331698E-2</v>
      </c>
      <c r="AS1391" s="253">
        <f>IF(OR(AR1391&lt;$T$757,AR1391&gt;$T$758),AQ1391,"")</f>
        <v>1.044143254164012E-4</v>
      </c>
      <c r="AT1391" s="253" t="str">
        <f t="shared" si="271"/>
        <v/>
      </c>
      <c r="AU1391" s="253" t="str">
        <f t="shared" si="272"/>
        <v/>
      </c>
      <c r="AV1391" s="253">
        <f t="shared" si="273"/>
        <v>0</v>
      </c>
      <c r="AW1391" s="253">
        <f t="shared" si="274"/>
        <v>1.044143254164012E-4</v>
      </c>
      <c r="AX1391" s="253" t="str">
        <f t="shared" si="275"/>
        <v/>
      </c>
      <c r="AZ1391" s="259"/>
      <c r="BA1391" s="259">
        <f>BA1390+$BD$753</f>
        <v>4.0640000000000507</v>
      </c>
      <c r="BB1391" s="274">
        <f t="shared" si="258"/>
        <v>0.77237706148178298</v>
      </c>
      <c r="BC1391" s="259">
        <f t="shared" si="259"/>
        <v>7.4311536703974834E-4</v>
      </c>
      <c r="BD1391" s="259" t="str">
        <f t="shared" si="256"/>
        <v/>
      </c>
      <c r="BE1391" s="254" t="str">
        <f t="shared" si="257"/>
        <v/>
      </c>
    </row>
    <row r="1392" spans="1:57" ht="20.100000000000001" customHeight="1" x14ac:dyDescent="0.25">
      <c r="A1392" s="247">
        <v>631</v>
      </c>
      <c r="B1392" s="247">
        <f>$B$755+(A1392*$B$758)</f>
        <v>-3547.9597175157824</v>
      </c>
      <c r="C1392" s="247">
        <f>_xlfn.NORM.DIST($B1392,$B$752,$B$753,0)</f>
        <v>5.5840072742468069E-5</v>
      </c>
      <c r="D1392" s="247">
        <f>_xlfn.NORM.DIST($B1392,$B$752,$B$753,1)</f>
        <v>6.9971946115731071E-2</v>
      </c>
      <c r="E1392" s="247">
        <f>IF(OR(D1392&lt;$F$757,D1392&gt;$F$758),C1392,"")</f>
        <v>5.5840072742468069E-5</v>
      </c>
      <c r="F1392" s="247" t="str">
        <f>IF(AND(D1392&gt;$F$757,D1392&lt;$F$758),C1392,"")</f>
        <v/>
      </c>
      <c r="G1392" s="247" t="str">
        <f>IF(C1392=MAX($C$761:$C$2761),C1392,"")</f>
        <v/>
      </c>
      <c r="H1392" s="247">
        <f>_xlfn.NORM.DIST(B1392,$F$753,$F$754,0)</f>
        <v>0</v>
      </c>
      <c r="I1392" s="247">
        <f>IF(H1392=MAX($H$761:$H$2761),C1392,"")</f>
        <v>5.5840072742468069E-5</v>
      </c>
      <c r="J1392" s="247" t="str">
        <f>IF(I1392=MIN($I$761:$I$2761),I1392,"")</f>
        <v/>
      </c>
      <c r="K1392" s="247"/>
      <c r="L1392" s="247"/>
      <c r="M1392" s="247"/>
      <c r="N1392" s="247"/>
      <c r="O1392" s="247">
        <v>631</v>
      </c>
      <c r="P1392" s="247">
        <f>$P$755+(O1392*$P$758)</f>
        <v>-206.75921056511851</v>
      </c>
      <c r="Q1392" s="247">
        <f>_xlfn.NORM.DIST(P1392,P$752,P$753,0)</f>
        <v>9.5820799553222652E-4</v>
      </c>
      <c r="R1392" s="247">
        <f>_xlfn.NORM.DIST(P1392,P$752,P$753,1)</f>
        <v>6.9971946115731071E-2</v>
      </c>
      <c r="S1392" s="253">
        <f>IF(OR(R1392&lt;$T$757,R1392&gt;$T$758),Q1392,"")</f>
        <v>9.5820799553222652E-4</v>
      </c>
      <c r="T1392" s="253" t="str">
        <f>IF(AND(R1392&gt;$T$757,R1392&lt;$T$758),Q1392,"")</f>
        <v/>
      </c>
      <c r="U1392" s="253" t="str">
        <f>IF(Q1392=MAX($Q$761:$Q$2761),Q1392,"")</f>
        <v/>
      </c>
      <c r="V1392" s="253">
        <f>_xlfn.NORM.DIST(P1392,$T$753,$T$754,0)</f>
        <v>1.8952290585848427E-67</v>
      </c>
      <c r="W1392" s="253" t="str">
        <f>IF(V1392=MAX($V$761:$V$2761),Q1392,"")</f>
        <v/>
      </c>
      <c r="X1392" s="253" t="str">
        <f t="shared" si="260"/>
        <v/>
      </c>
      <c r="AB1392" s="253">
        <v>631</v>
      </c>
      <c r="AC1392" s="253">
        <f t="shared" si="276"/>
        <v>-319.94564692490746</v>
      </c>
      <c r="AD1392" s="253">
        <f t="shared" si="261"/>
        <v>6.1922495466840025E-4</v>
      </c>
      <c r="AE1392" s="253">
        <f t="shared" si="262"/>
        <v>6.9971946115731112E-2</v>
      </c>
      <c r="AF1392" s="253">
        <f>IF(OR(AE1392&lt;$T$757,AE1392&gt;$T$758),AD1392,"")</f>
        <v>6.1922495466840025E-4</v>
      </c>
      <c r="AG1392" s="253" t="str">
        <f t="shared" si="263"/>
        <v/>
      </c>
      <c r="AH1392" s="253" t="str">
        <f t="shared" si="264"/>
        <v/>
      </c>
      <c r="AI1392" s="253">
        <f t="shared" si="265"/>
        <v>1.7489085489500963E-3</v>
      </c>
      <c r="AJ1392" s="253" t="str">
        <f t="shared" si="266"/>
        <v/>
      </c>
      <c r="AK1392" s="253" t="str">
        <f t="shared" si="267"/>
        <v/>
      </c>
      <c r="AO1392" s="253">
        <v>631</v>
      </c>
      <c r="AP1392" s="253">
        <f t="shared" si="268"/>
        <v>-1886.2403012828622</v>
      </c>
      <c r="AQ1392" s="253">
        <f t="shared" si="269"/>
        <v>1.0503345124090729E-4</v>
      </c>
      <c r="AR1392" s="253">
        <f t="shared" si="270"/>
        <v>6.9971946115731071E-2</v>
      </c>
      <c r="AS1392" s="253">
        <f>IF(OR(AR1392&lt;$T$757,AR1392&gt;$T$758),AQ1392,"")</f>
        <v>1.0503345124090729E-4</v>
      </c>
      <c r="AT1392" s="253" t="str">
        <f t="shared" si="271"/>
        <v/>
      </c>
      <c r="AU1392" s="253" t="str">
        <f t="shared" si="272"/>
        <v/>
      </c>
      <c r="AV1392" s="253">
        <f t="shared" si="273"/>
        <v>0</v>
      </c>
      <c r="AW1392" s="253">
        <f t="shared" si="274"/>
        <v>1.0503345124090729E-4</v>
      </c>
      <c r="AX1392" s="253" t="str">
        <f t="shared" si="275"/>
        <v/>
      </c>
      <c r="AZ1392" s="259"/>
      <c r="BA1392" s="259">
        <f>BA1391+$BD$753</f>
        <v>4.0704000000000509</v>
      </c>
      <c r="BB1392" s="274">
        <f t="shared" si="258"/>
        <v>0.77163394611474323</v>
      </c>
      <c r="BC1392" s="259">
        <f t="shared" si="259"/>
        <v>7.436586482558738E-4</v>
      </c>
      <c r="BD1392" s="259" t="str">
        <f t="shared" si="256"/>
        <v/>
      </c>
      <c r="BE1392" s="254" t="str">
        <f t="shared" si="257"/>
        <v/>
      </c>
    </row>
    <row r="1393" spans="1:57" ht="20.100000000000001" customHeight="1" x14ac:dyDescent="0.25">
      <c r="A1393" s="248">
        <v>632</v>
      </c>
      <c r="B1393" s="247">
        <f>$B$755+(A1393*$B$758)</f>
        <v>-3538.3446505306447</v>
      </c>
      <c r="C1393" s="247">
        <f>_xlfn.NORM.DIST($B1393,$B$752,$B$753,0)</f>
        <v>5.6170278300771167E-5</v>
      </c>
      <c r="D1393" s="247">
        <f>_xlfn.NORM.DIST($B1393,$B$752,$B$753,1)</f>
        <v>7.0510438787918114E-2</v>
      </c>
      <c r="E1393" s="247">
        <f>IF(OR(D1393&lt;$F$757,D1393&gt;$F$758),C1393,"")</f>
        <v>5.6170278300771167E-5</v>
      </c>
      <c r="F1393" s="247" t="str">
        <f>IF(AND(D1393&gt;$F$757,D1393&lt;$F$758),C1393,"")</f>
        <v/>
      </c>
      <c r="G1393" s="247" t="str">
        <f>IF(C1393=MAX($C$761:$C$2761),C1393,"")</f>
        <v/>
      </c>
      <c r="H1393" s="247">
        <f>_xlfn.NORM.DIST(B1393,$F$753,$F$754,0)</f>
        <v>0</v>
      </c>
      <c r="I1393" s="247">
        <f>IF(H1393=MAX($H$761:$H$2761),C1393,"")</f>
        <v>5.6170278300771167E-5</v>
      </c>
      <c r="J1393" s="247" t="str">
        <f>IF(I1393=MIN($I$761:$I$2761),I1393,"")</f>
        <v/>
      </c>
      <c r="K1393" s="247"/>
      <c r="L1393" s="247"/>
      <c r="M1393" s="247"/>
      <c r="N1393" s="247"/>
      <c r="O1393" s="248">
        <v>632</v>
      </c>
      <c r="P1393" s="247">
        <f>$P$755+(O1393*$P$758)</f>
        <v>-206.19888750125637</v>
      </c>
      <c r="Q1393" s="247">
        <f>_xlfn.NORM.DIST(P1393,P$752,P$753,0)</f>
        <v>9.6387427765894367E-4</v>
      </c>
      <c r="R1393" s="247">
        <f>_xlfn.NORM.DIST(P1393,P$752,P$753,1)</f>
        <v>7.0510438787918114E-2</v>
      </c>
      <c r="S1393" s="253">
        <f>IF(OR(R1393&lt;$T$757,R1393&gt;$T$758),Q1393,"")</f>
        <v>9.6387427765894367E-4</v>
      </c>
      <c r="T1393" s="253" t="str">
        <f>IF(AND(R1393&gt;$T$757,R1393&lt;$T$758),Q1393,"")</f>
        <v/>
      </c>
      <c r="U1393" s="253" t="str">
        <f>IF(Q1393=MAX($Q$761:$Q$2761),Q1393,"")</f>
        <v/>
      </c>
      <c r="V1393" s="253">
        <f>_xlfn.NORM.DIST(P1393,$T$753,$T$754,0)</f>
        <v>1.7692681206671416E-67</v>
      </c>
      <c r="W1393" s="253" t="str">
        <f>IF(V1393=MAX($V$761:$V$2761),Q1393,"")</f>
        <v/>
      </c>
      <c r="X1393" s="253" t="str">
        <f t="shared" si="260"/>
        <v/>
      </c>
      <c r="AB1393" s="259">
        <v>632</v>
      </c>
      <c r="AC1393" s="253">
        <f t="shared" si="276"/>
        <v>-319.07858555112728</v>
      </c>
      <c r="AD1393" s="253">
        <f t="shared" si="261"/>
        <v>6.2288668918680768E-4</v>
      </c>
      <c r="AE1393" s="253">
        <f t="shared" si="262"/>
        <v>7.0510438787918114E-2</v>
      </c>
      <c r="AF1393" s="253">
        <f>IF(OR(AE1393&lt;$T$757,AE1393&gt;$T$758),AD1393,"")</f>
        <v>6.2288668918680768E-4</v>
      </c>
      <c r="AG1393" s="253" t="str">
        <f t="shared" si="263"/>
        <v/>
      </c>
      <c r="AH1393" s="253" t="str">
        <f t="shared" si="264"/>
        <v/>
      </c>
      <c r="AI1393" s="253">
        <f t="shared" si="265"/>
        <v>1.746661569276275E-3</v>
      </c>
      <c r="AJ1393" s="253" t="str">
        <f t="shared" si="266"/>
        <v/>
      </c>
      <c r="AK1393" s="253" t="str">
        <f t="shared" si="267"/>
        <v/>
      </c>
      <c r="AO1393" s="259">
        <v>632</v>
      </c>
      <c r="AP1393" s="253">
        <f t="shared" si="268"/>
        <v>-1881.1285389487625</v>
      </c>
      <c r="AQ1393" s="253">
        <f t="shared" si="269"/>
        <v>1.0565455769195828E-4</v>
      </c>
      <c r="AR1393" s="253">
        <f t="shared" si="270"/>
        <v>7.0510438787918114E-2</v>
      </c>
      <c r="AS1393" s="253">
        <f>IF(OR(AR1393&lt;$T$757,AR1393&gt;$T$758),AQ1393,"")</f>
        <v>1.0565455769195828E-4</v>
      </c>
      <c r="AT1393" s="253" t="str">
        <f t="shared" si="271"/>
        <v/>
      </c>
      <c r="AU1393" s="253" t="str">
        <f t="shared" si="272"/>
        <v/>
      </c>
      <c r="AV1393" s="253">
        <f t="shared" si="273"/>
        <v>0</v>
      </c>
      <c r="AW1393" s="253">
        <f t="shared" si="274"/>
        <v>1.0565455769195828E-4</v>
      </c>
      <c r="AX1393" s="253" t="str">
        <f t="shared" si="275"/>
        <v/>
      </c>
      <c r="AZ1393" s="259"/>
      <c r="BA1393" s="259">
        <f>BA1392+$BD$753</f>
        <v>4.076800000000051</v>
      </c>
      <c r="BB1393" s="274">
        <f t="shared" si="258"/>
        <v>0.77089028746648736</v>
      </c>
      <c r="BC1393" s="259">
        <f t="shared" si="259"/>
        <v>7.4419773432476966E-4</v>
      </c>
      <c r="BD1393" s="259" t="str">
        <f t="shared" si="256"/>
        <v/>
      </c>
      <c r="BE1393" s="254" t="str">
        <f t="shared" si="257"/>
        <v/>
      </c>
    </row>
    <row r="1394" spans="1:57" ht="20.100000000000001" customHeight="1" x14ac:dyDescent="0.25">
      <c r="A1394" s="247">
        <v>633</v>
      </c>
      <c r="B1394" s="247">
        <f>$B$755+(A1394*$B$758)</f>
        <v>-3528.729583545507</v>
      </c>
      <c r="C1394" s="247">
        <f>_xlfn.NORM.DIST($B1394,$B$752,$B$753,0)</f>
        <v>5.6501532470028363E-5</v>
      </c>
      <c r="D1394" s="247">
        <f>_xlfn.NORM.DIST($B1394,$B$752,$B$753,1)</f>
        <v>7.105211145343221E-2</v>
      </c>
      <c r="E1394" s="247">
        <f>IF(OR(D1394&lt;$F$757,D1394&gt;$F$758),C1394,"")</f>
        <v>5.6501532470028363E-5</v>
      </c>
      <c r="F1394" s="247" t="str">
        <f>IF(AND(D1394&gt;$F$757,D1394&lt;$F$758),C1394,"")</f>
        <v/>
      </c>
      <c r="G1394" s="247" t="str">
        <f>IF(C1394=MAX($C$761:$C$2761),C1394,"")</f>
        <v/>
      </c>
      <c r="H1394" s="247">
        <f>_xlfn.NORM.DIST(B1394,$F$753,$F$754,0)</f>
        <v>0</v>
      </c>
      <c r="I1394" s="247">
        <f>IF(H1394=MAX($H$761:$H$2761),C1394,"")</f>
        <v>5.6501532470028363E-5</v>
      </c>
      <c r="J1394" s="247" t="str">
        <f>IF(I1394=MIN($I$761:$I$2761),I1394,"")</f>
        <v/>
      </c>
      <c r="K1394" s="247"/>
      <c r="L1394" s="247"/>
      <c r="M1394" s="247"/>
      <c r="N1394" s="247"/>
      <c r="O1394" s="247">
        <v>633</v>
      </c>
      <c r="P1394" s="247">
        <f>$P$755+(O1394*$P$758)</f>
        <v>-205.63856443739428</v>
      </c>
      <c r="Q1394" s="247">
        <f>_xlfn.NORM.DIST(P1394,P$752,P$753,0)</f>
        <v>9.6955855380592324E-4</v>
      </c>
      <c r="R1394" s="247">
        <f>_xlfn.NORM.DIST(P1394,P$752,P$753,1)</f>
        <v>7.1052111453432251E-2</v>
      </c>
      <c r="S1394" s="253">
        <f>IF(OR(R1394&lt;$T$757,R1394&gt;$T$758),Q1394,"")</f>
        <v>9.6955855380592324E-4</v>
      </c>
      <c r="T1394" s="253" t="str">
        <f>IF(AND(R1394&gt;$T$757,R1394&lt;$T$758),Q1394,"")</f>
        <v/>
      </c>
      <c r="U1394" s="253" t="str">
        <f>IF(Q1394=MAX($Q$761:$Q$2761),Q1394,"")</f>
        <v/>
      </c>
      <c r="V1394" s="253">
        <f>_xlfn.NORM.DIST(P1394,$T$753,$T$754,0)</f>
        <v>1.6516523868583276E-67</v>
      </c>
      <c r="W1394" s="253" t="str">
        <f>IF(V1394=MAX($V$761:$V$2761),Q1394,"")</f>
        <v/>
      </c>
      <c r="X1394" s="253" t="str">
        <f t="shared" si="260"/>
        <v/>
      </c>
      <c r="AB1394" s="253">
        <v>633</v>
      </c>
      <c r="AC1394" s="253">
        <f t="shared" si="276"/>
        <v>-318.21152417734697</v>
      </c>
      <c r="AD1394" s="253">
        <f t="shared" si="261"/>
        <v>6.2656005202227588E-4</v>
      </c>
      <c r="AE1394" s="253">
        <f t="shared" si="262"/>
        <v>7.1052111453432251E-2</v>
      </c>
      <c r="AF1394" s="253">
        <f>IF(OR(AE1394&lt;$T$757,AE1394&gt;$T$758),AD1394,"")</f>
        <v>6.2656005202227588E-4</v>
      </c>
      <c r="AG1394" s="253" t="str">
        <f t="shared" si="263"/>
        <v/>
      </c>
      <c r="AH1394" s="253" t="str">
        <f t="shared" si="264"/>
        <v/>
      </c>
      <c r="AI1394" s="253">
        <f t="shared" si="265"/>
        <v>1.7443895660424343E-3</v>
      </c>
      <c r="AJ1394" s="253" t="str">
        <f t="shared" si="266"/>
        <v/>
      </c>
      <c r="AK1394" s="253" t="str">
        <f t="shared" si="267"/>
        <v/>
      </c>
      <c r="AO1394" s="253">
        <v>633</v>
      </c>
      <c r="AP1394" s="253">
        <f t="shared" si="268"/>
        <v>-1876.0167766146624</v>
      </c>
      <c r="AQ1394" s="253">
        <f t="shared" si="269"/>
        <v>1.0627763654780946E-4</v>
      </c>
      <c r="AR1394" s="253">
        <f t="shared" si="270"/>
        <v>7.105211145343221E-2</v>
      </c>
      <c r="AS1394" s="253">
        <f>IF(OR(AR1394&lt;$T$757,AR1394&gt;$T$758),AQ1394,"")</f>
        <v>1.0627763654780946E-4</v>
      </c>
      <c r="AT1394" s="253" t="str">
        <f t="shared" si="271"/>
        <v/>
      </c>
      <c r="AU1394" s="253" t="str">
        <f t="shared" si="272"/>
        <v/>
      </c>
      <c r="AV1394" s="253">
        <f t="shared" si="273"/>
        <v>0</v>
      </c>
      <c r="AW1394" s="253">
        <f t="shared" si="274"/>
        <v>1.0627763654780946E-4</v>
      </c>
      <c r="AX1394" s="253" t="str">
        <f t="shared" si="275"/>
        <v/>
      </c>
      <c r="AZ1394" s="259"/>
      <c r="BA1394" s="259">
        <f>BA1393+$BD$753</f>
        <v>4.0832000000000512</v>
      </c>
      <c r="BB1394" s="274">
        <f t="shared" si="258"/>
        <v>0.77014608973216259</v>
      </c>
      <c r="BC1394" s="259">
        <f t="shared" si="259"/>
        <v>7.4473262995500278E-4</v>
      </c>
      <c r="BD1394" s="259" t="str">
        <f t="shared" si="256"/>
        <v/>
      </c>
      <c r="BE1394" s="254" t="str">
        <f t="shared" si="257"/>
        <v/>
      </c>
    </row>
    <row r="1395" spans="1:57" ht="20.100000000000001" customHeight="1" x14ac:dyDescent="0.25">
      <c r="A1395" s="247">
        <v>634</v>
      </c>
      <c r="B1395" s="247">
        <f>$B$755+(A1395*$B$758)</f>
        <v>-3519.1145165603693</v>
      </c>
      <c r="C1395" s="247">
        <f>_xlfn.NORM.DIST($B1395,$B$752,$B$753,0)</f>
        <v>5.6833830802930611E-5</v>
      </c>
      <c r="D1395" s="247">
        <f>_xlfn.NORM.DIST($B1395,$B$752,$B$753,1)</f>
        <v>7.159697417341862E-2</v>
      </c>
      <c r="E1395" s="247">
        <f>IF(OR(D1395&lt;$F$757,D1395&gt;$F$758),C1395,"")</f>
        <v>5.6833830802930611E-5</v>
      </c>
      <c r="F1395" s="247" t="str">
        <f>IF(AND(D1395&gt;$F$757,D1395&lt;$F$758),C1395,"")</f>
        <v/>
      </c>
      <c r="G1395" s="247" t="str">
        <f>IF(C1395=MAX($C$761:$C$2761),C1395,"")</f>
        <v/>
      </c>
      <c r="H1395" s="247">
        <f>_xlfn.NORM.DIST(B1395,$F$753,$F$754,0)</f>
        <v>0</v>
      </c>
      <c r="I1395" s="247">
        <f>IF(H1395=MAX($H$761:$H$2761),C1395,"")</f>
        <v>5.6833830802930611E-5</v>
      </c>
      <c r="J1395" s="247" t="str">
        <f>IF(I1395=MIN($I$761:$I$2761),I1395,"")</f>
        <v/>
      </c>
      <c r="K1395" s="247"/>
      <c r="L1395" s="247"/>
      <c r="M1395" s="247"/>
      <c r="N1395" s="247"/>
      <c r="O1395" s="247">
        <v>634</v>
      </c>
      <c r="P1395" s="247">
        <f>$P$755+(O1395*$P$758)</f>
        <v>-205.07824137353219</v>
      </c>
      <c r="Q1395" s="247">
        <f>_xlfn.NORM.DIST(P1395,P$752,P$753,0)</f>
        <v>9.7526074765795219E-4</v>
      </c>
      <c r="R1395" s="247">
        <f>_xlfn.NORM.DIST(P1395,P$752,P$753,1)</f>
        <v>7.159697417341862E-2</v>
      </c>
      <c r="S1395" s="253">
        <f>IF(OR(R1395&lt;$T$757,R1395&gt;$T$758),Q1395,"")</f>
        <v>9.7526074765795219E-4</v>
      </c>
      <c r="T1395" s="253" t="str">
        <f>IF(AND(R1395&gt;$T$757,R1395&lt;$T$758),Q1395,"")</f>
        <v/>
      </c>
      <c r="U1395" s="253" t="str">
        <f>IF(Q1395=MAX($Q$761:$Q$2761),Q1395,"")</f>
        <v/>
      </c>
      <c r="V1395" s="253">
        <f>_xlfn.NORM.DIST(P1395,$T$753,$T$754,0)</f>
        <v>1.5418307311419194E-67</v>
      </c>
      <c r="W1395" s="253" t="str">
        <f>IF(V1395=MAX($V$761:$V$2761),Q1395,"")</f>
        <v/>
      </c>
      <c r="X1395" s="253" t="str">
        <f t="shared" si="260"/>
        <v/>
      </c>
      <c r="AB1395" s="253">
        <v>634</v>
      </c>
      <c r="AC1395" s="253">
        <f t="shared" si="276"/>
        <v>-317.34446280356678</v>
      </c>
      <c r="AD1395" s="253">
        <f t="shared" si="261"/>
        <v>6.3024499385744791E-4</v>
      </c>
      <c r="AE1395" s="253">
        <f t="shared" si="262"/>
        <v>7.159697417341862E-2</v>
      </c>
      <c r="AF1395" s="253">
        <f>IF(OR(AE1395&lt;$T$757,AE1395&gt;$T$758),AD1395,"")</f>
        <v>6.3024499385744791E-4</v>
      </c>
      <c r="AG1395" s="253" t="str">
        <f t="shared" si="263"/>
        <v/>
      </c>
      <c r="AH1395" s="253" t="str">
        <f t="shared" si="264"/>
        <v/>
      </c>
      <c r="AI1395" s="253">
        <f t="shared" si="265"/>
        <v>1.7420926444546825E-3</v>
      </c>
      <c r="AJ1395" s="253" t="str">
        <f t="shared" si="266"/>
        <v/>
      </c>
      <c r="AK1395" s="253" t="str">
        <f t="shared" si="267"/>
        <v/>
      </c>
      <c r="AO1395" s="253">
        <v>634</v>
      </c>
      <c r="AP1395" s="253">
        <f t="shared" si="268"/>
        <v>-1870.9050142805627</v>
      </c>
      <c r="AQ1395" s="253">
        <f t="shared" si="269"/>
        <v>1.0690267944320989E-4</v>
      </c>
      <c r="AR1395" s="253">
        <f t="shared" si="270"/>
        <v>7.159697417341862E-2</v>
      </c>
      <c r="AS1395" s="253">
        <f>IF(OR(AR1395&lt;$T$757,AR1395&gt;$T$758),AQ1395,"")</f>
        <v>1.0690267944320989E-4</v>
      </c>
      <c r="AT1395" s="253" t="str">
        <f t="shared" si="271"/>
        <v/>
      </c>
      <c r="AU1395" s="253" t="str">
        <f t="shared" si="272"/>
        <v/>
      </c>
      <c r="AV1395" s="253">
        <f t="shared" si="273"/>
        <v>0</v>
      </c>
      <c r="AW1395" s="253">
        <f t="shared" si="274"/>
        <v>1.0690267944320989E-4</v>
      </c>
      <c r="AX1395" s="253" t="str">
        <f t="shared" si="275"/>
        <v/>
      </c>
      <c r="AZ1395" s="259"/>
      <c r="BA1395" s="259">
        <f>BA1394+$BD$753</f>
        <v>4.0896000000000514</v>
      </c>
      <c r="BB1395" s="274">
        <f t="shared" si="258"/>
        <v>0.76940135710220758</v>
      </c>
      <c r="BC1395" s="259">
        <f t="shared" si="259"/>
        <v>7.4526333990099225E-4</v>
      </c>
      <c r="BD1395" s="259" t="str">
        <f t="shared" si="256"/>
        <v/>
      </c>
      <c r="BE1395" s="254" t="str">
        <f t="shared" si="257"/>
        <v/>
      </c>
    </row>
    <row r="1396" spans="1:57" ht="20.100000000000001" customHeight="1" x14ac:dyDescent="0.25">
      <c r="A1396" s="247">
        <v>635</v>
      </c>
      <c r="B1396" s="247">
        <f>$B$755+(A1396*$B$758)</f>
        <v>-3509.4994495752317</v>
      </c>
      <c r="C1396" s="247">
        <f>_xlfn.NORM.DIST($B1396,$B$752,$B$753,0)</f>
        <v>5.7167168775710804E-5</v>
      </c>
      <c r="D1396" s="247">
        <f>_xlfn.NORM.DIST($B1396,$B$752,$B$753,1)</f>
        <v>7.2145036965893777E-2</v>
      </c>
      <c r="E1396" s="247">
        <f>IF(OR(D1396&lt;$F$757,D1396&gt;$F$758),C1396,"")</f>
        <v>5.7167168775710804E-5</v>
      </c>
      <c r="F1396" s="247" t="str">
        <f>IF(AND(D1396&gt;$F$757,D1396&lt;$F$758),C1396,"")</f>
        <v/>
      </c>
      <c r="G1396" s="247" t="str">
        <f>IF(C1396=MAX($C$761:$C$2761),C1396,"")</f>
        <v/>
      </c>
      <c r="H1396" s="247">
        <f>_xlfn.NORM.DIST(B1396,$F$753,$F$754,0)</f>
        <v>0</v>
      </c>
      <c r="I1396" s="247">
        <f>IF(H1396=MAX($H$761:$H$2761),C1396,"")</f>
        <v>5.7167168775710804E-5</v>
      </c>
      <c r="J1396" s="247" t="str">
        <f>IF(I1396=MIN($I$761:$I$2761),I1396,"")</f>
        <v/>
      </c>
      <c r="K1396" s="247"/>
      <c r="L1396" s="247"/>
      <c r="M1396" s="247"/>
      <c r="N1396" s="247"/>
      <c r="O1396" s="247">
        <v>635</v>
      </c>
      <c r="P1396" s="247">
        <f>$P$755+(O1396*$P$758)</f>
        <v>-204.51791830967005</v>
      </c>
      <c r="Q1396" s="247">
        <f>_xlfn.NORM.DIST(P1396,P$752,P$753,0)</f>
        <v>9.8098078158780706E-4</v>
      </c>
      <c r="R1396" s="247">
        <f>_xlfn.NORM.DIST(P1396,P$752,P$753,1)</f>
        <v>7.2145036965893777E-2</v>
      </c>
      <c r="S1396" s="253">
        <f>IF(OR(R1396&lt;$T$757,R1396&gt;$T$758),Q1396,"")</f>
        <v>9.8098078158780706E-4</v>
      </c>
      <c r="T1396" s="253" t="str">
        <f>IF(AND(R1396&gt;$T$757,R1396&lt;$T$758),Q1396,"")</f>
        <v/>
      </c>
      <c r="U1396" s="253" t="str">
        <f>IF(Q1396=MAX($Q$761:$Q$2761),Q1396,"")</f>
        <v/>
      </c>
      <c r="V1396" s="253">
        <f>_xlfn.NORM.DIST(P1396,$T$753,$T$754,0)</f>
        <v>1.4392883071767014E-67</v>
      </c>
      <c r="W1396" s="253" t="str">
        <f>IF(V1396=MAX($V$761:$V$2761),Q1396,"")</f>
        <v/>
      </c>
      <c r="X1396" s="253" t="str">
        <f t="shared" si="260"/>
        <v/>
      </c>
      <c r="AB1396" s="253">
        <v>635</v>
      </c>
      <c r="AC1396" s="253">
        <f t="shared" si="276"/>
        <v>-316.4774014297866</v>
      </c>
      <c r="AD1396" s="253">
        <f t="shared" si="261"/>
        <v>6.3394146452710478E-4</v>
      </c>
      <c r="AE1396" s="253">
        <f t="shared" si="262"/>
        <v>7.214503696589375E-2</v>
      </c>
      <c r="AF1396" s="253">
        <f>IF(OR(AE1396&lt;$T$757,AE1396&gt;$T$758),AD1396,"")</f>
        <v>6.3394146452710478E-4</v>
      </c>
      <c r="AG1396" s="253" t="str">
        <f t="shared" si="263"/>
        <v/>
      </c>
      <c r="AH1396" s="253" t="str">
        <f t="shared" si="264"/>
        <v/>
      </c>
      <c r="AI1396" s="253">
        <f t="shared" si="265"/>
        <v>1.7397709107767249E-3</v>
      </c>
      <c r="AJ1396" s="253" t="str">
        <f t="shared" si="266"/>
        <v/>
      </c>
      <c r="AK1396" s="253" t="str">
        <f t="shared" si="267"/>
        <v/>
      </c>
      <c r="AO1396" s="253">
        <v>635</v>
      </c>
      <c r="AP1396" s="253">
        <f t="shared" si="268"/>
        <v>-1865.7932519464625</v>
      </c>
      <c r="AQ1396" s="253">
        <f t="shared" si="269"/>
        <v>1.0752967786909345E-4</v>
      </c>
      <c r="AR1396" s="253">
        <f t="shared" si="270"/>
        <v>7.2145036965893777E-2</v>
      </c>
      <c r="AS1396" s="253">
        <f>IF(OR(AR1396&lt;$T$757,AR1396&gt;$T$758),AQ1396,"")</f>
        <v>1.0752967786909345E-4</v>
      </c>
      <c r="AT1396" s="253" t="str">
        <f t="shared" si="271"/>
        <v/>
      </c>
      <c r="AU1396" s="253" t="str">
        <f t="shared" si="272"/>
        <v/>
      </c>
      <c r="AV1396" s="253">
        <f t="shared" si="273"/>
        <v>0</v>
      </c>
      <c r="AW1396" s="253">
        <f t="shared" si="274"/>
        <v>1.0752967786909345E-4</v>
      </c>
      <c r="AX1396" s="253" t="str">
        <f t="shared" si="275"/>
        <v/>
      </c>
      <c r="AZ1396" s="259"/>
      <c r="BA1396" s="259">
        <f>BA1395+$BD$753</f>
        <v>4.0960000000000516</v>
      </c>
      <c r="BB1396" s="274">
        <f t="shared" si="258"/>
        <v>0.76865609376230659</v>
      </c>
      <c r="BC1396" s="259">
        <f t="shared" si="259"/>
        <v>7.4578986896089994E-4</v>
      </c>
      <c r="BD1396" s="259" t="str">
        <f t="shared" ref="BD1396:BD1459" si="277">IF(BB1396&lt;(1-$AZ$760),BC1396,"")</f>
        <v/>
      </c>
      <c r="BE1396" s="254" t="str">
        <f t="shared" ref="BE1396:BE1459" si="278">IF(BB1396&lt;(1-$AZ$766),BC1396,"")</f>
        <v/>
      </c>
    </row>
    <row r="1397" spans="1:57" ht="20.100000000000001" customHeight="1" x14ac:dyDescent="0.25">
      <c r="A1397" s="247">
        <v>636</v>
      </c>
      <c r="B1397" s="247">
        <f>$B$755+(A1397*$B$758)</f>
        <v>-3499.884382590094</v>
      </c>
      <c r="C1397" s="247">
        <f>_xlfn.NORM.DIST($B1397,$B$752,$B$753,0)</f>
        <v>5.7501541787984245E-5</v>
      </c>
      <c r="D1397" s="247">
        <f>_xlfn.NORM.DIST($B1397,$B$752,$B$753,1)</f>
        <v>7.269630980500974E-2</v>
      </c>
      <c r="E1397" s="247">
        <f>IF(OR(D1397&lt;$F$757,D1397&gt;$F$758),C1397,"")</f>
        <v>5.7501541787984245E-5</v>
      </c>
      <c r="F1397" s="247" t="str">
        <f>IF(AND(D1397&gt;$F$757,D1397&lt;$F$758),C1397,"")</f>
        <v/>
      </c>
      <c r="G1397" s="247" t="str">
        <f>IF(C1397=MAX($C$761:$C$2761),C1397,"")</f>
        <v/>
      </c>
      <c r="H1397" s="247">
        <f>_xlfn.NORM.DIST(B1397,$F$753,$F$754,0)</f>
        <v>0</v>
      </c>
      <c r="I1397" s="247">
        <f>IF(H1397=MAX($H$761:$H$2761),C1397,"")</f>
        <v>5.7501541787984245E-5</v>
      </c>
      <c r="J1397" s="247" t="str">
        <f>IF(I1397=MIN($I$761:$I$2761),I1397,"")</f>
        <v/>
      </c>
      <c r="K1397" s="247"/>
      <c r="L1397" s="247"/>
      <c r="M1397" s="247"/>
      <c r="N1397" s="247"/>
      <c r="O1397" s="247">
        <v>636</v>
      </c>
      <c r="P1397" s="247">
        <f>$P$755+(O1397*$P$758)</f>
        <v>-203.95759524580797</v>
      </c>
      <c r="Q1397" s="247">
        <f>_xlfn.NORM.DIST(P1397,P$752,P$753,0)</f>
        <v>9.8671857665351675E-4</v>
      </c>
      <c r="R1397" s="247">
        <f>_xlfn.NORM.DIST(P1397,P$752,P$753,1)</f>
        <v>7.269630980500974E-2</v>
      </c>
      <c r="S1397" s="253">
        <f>IF(OR(R1397&lt;$T$757,R1397&gt;$T$758),Q1397,"")</f>
        <v>9.8671857665351675E-4</v>
      </c>
      <c r="T1397" s="253" t="str">
        <f>IF(AND(R1397&gt;$T$757,R1397&lt;$T$758),Q1397,"")</f>
        <v/>
      </c>
      <c r="U1397" s="253" t="str">
        <f>IF(Q1397=MAX($Q$761:$Q$2761),Q1397,"")</f>
        <v/>
      </c>
      <c r="V1397" s="253">
        <f>_xlfn.NORM.DIST(P1397,$T$753,$T$754,0)</f>
        <v>1.3435441678434808E-67</v>
      </c>
      <c r="W1397" s="253" t="str">
        <f>IF(V1397=MAX($V$761:$V$2761),Q1397,"")</f>
        <v/>
      </c>
      <c r="X1397" s="253" t="str">
        <f t="shared" si="260"/>
        <v/>
      </c>
      <c r="AB1397" s="253">
        <v>636</v>
      </c>
      <c r="AC1397" s="253">
        <f t="shared" si="276"/>
        <v>-315.61034005600629</v>
      </c>
      <c r="AD1397" s="253">
        <f t="shared" si="261"/>
        <v>6.3764941301639648E-4</v>
      </c>
      <c r="AE1397" s="253">
        <f t="shared" si="262"/>
        <v>7.269630980500974E-2</v>
      </c>
      <c r="AF1397" s="253">
        <f>IF(OR(AE1397&lt;$T$757,AE1397&gt;$T$758),AD1397,"")</f>
        <v>6.3764941301639648E-4</v>
      </c>
      <c r="AG1397" s="253" t="str">
        <f t="shared" si="263"/>
        <v/>
      </c>
      <c r="AH1397" s="253" t="str">
        <f t="shared" si="264"/>
        <v/>
      </c>
      <c r="AI1397" s="253">
        <f t="shared" si="265"/>
        <v>1.737424472321677E-3</v>
      </c>
      <c r="AJ1397" s="253" t="str">
        <f t="shared" si="266"/>
        <v/>
      </c>
      <c r="AK1397" s="253" t="str">
        <f t="shared" si="267"/>
        <v/>
      </c>
      <c r="AO1397" s="253">
        <v>636</v>
      </c>
      <c r="AP1397" s="253">
        <f t="shared" si="268"/>
        <v>-1860.6814896123628</v>
      </c>
      <c r="AQ1397" s="253">
        <f t="shared" si="269"/>
        <v>1.0815862317227868E-4</v>
      </c>
      <c r="AR1397" s="253">
        <f t="shared" si="270"/>
        <v>7.269630980500974E-2</v>
      </c>
      <c r="AS1397" s="253">
        <f>IF(OR(AR1397&lt;$T$757,AR1397&gt;$T$758),AQ1397,"")</f>
        <v>1.0815862317227868E-4</v>
      </c>
      <c r="AT1397" s="253" t="str">
        <f t="shared" si="271"/>
        <v/>
      </c>
      <c r="AU1397" s="253" t="str">
        <f t="shared" si="272"/>
        <v/>
      </c>
      <c r="AV1397" s="253">
        <f t="shared" si="273"/>
        <v>0</v>
      </c>
      <c r="AW1397" s="253">
        <f t="shared" si="274"/>
        <v>1.0815862317227868E-4</v>
      </c>
      <c r="AX1397" s="253" t="str">
        <f t="shared" si="275"/>
        <v/>
      </c>
      <c r="AZ1397" s="259"/>
      <c r="BA1397" s="259">
        <f>BA1396+$BD$753</f>
        <v>4.1024000000000518</v>
      </c>
      <c r="BB1397" s="274">
        <f t="shared" ref="BB1397:BB1460" si="279">_xlfn.CHISQ.DIST.RT(BA1397,7)</f>
        <v>0.76791030389334569</v>
      </c>
      <c r="BC1397" s="259">
        <f t="shared" ref="BC1397:BC1460" si="280">BB1397-BB1398</f>
        <v>7.4631222197540925E-4</v>
      </c>
      <c r="BD1397" s="259" t="str">
        <f t="shared" si="277"/>
        <v/>
      </c>
      <c r="BE1397" s="254" t="str">
        <f t="shared" si="278"/>
        <v/>
      </c>
    </row>
    <row r="1398" spans="1:57" ht="20.100000000000001" customHeight="1" x14ac:dyDescent="0.25">
      <c r="A1398" s="247">
        <v>637</v>
      </c>
      <c r="B1398" s="247">
        <f>$B$755+(A1398*$B$758)</f>
        <v>-3490.2693156049563</v>
      </c>
      <c r="C1398" s="247">
        <f>_xlfn.NORM.DIST($B1398,$B$752,$B$753,0)</f>
        <v>5.7836945162594871E-5</v>
      </c>
      <c r="D1398" s="247">
        <f>_xlfn.NORM.DIST($B1398,$B$752,$B$753,1)</f>
        <v>7.3250802620316594E-2</v>
      </c>
      <c r="E1398" s="247">
        <f>IF(OR(D1398&lt;$F$757,D1398&gt;$F$758),C1398,"")</f>
        <v>5.7836945162594871E-5</v>
      </c>
      <c r="F1398" s="247" t="str">
        <f>IF(AND(D1398&gt;$F$757,D1398&lt;$F$758),C1398,"")</f>
        <v/>
      </c>
      <c r="G1398" s="247" t="str">
        <f>IF(C1398=MAX($C$761:$C$2761),C1398,"")</f>
        <v/>
      </c>
      <c r="H1398" s="247">
        <f>_xlfn.NORM.DIST(B1398,$F$753,$F$754,0)</f>
        <v>0</v>
      </c>
      <c r="I1398" s="247">
        <f>IF(H1398=MAX($H$761:$H$2761),C1398,"")</f>
        <v>5.7836945162594871E-5</v>
      </c>
      <c r="J1398" s="247" t="str">
        <f>IF(I1398=MIN($I$761:$I$2761),I1398,"")</f>
        <v/>
      </c>
      <c r="K1398" s="247"/>
      <c r="L1398" s="247"/>
      <c r="M1398" s="247"/>
      <c r="N1398" s="247"/>
      <c r="O1398" s="247">
        <v>637</v>
      </c>
      <c r="P1398" s="247">
        <f>$P$755+(O1398*$P$758)</f>
        <v>-203.39727218194582</v>
      </c>
      <c r="Q1398" s="247">
        <f>_xlfn.NORM.DIST(P1398,P$752,P$753,0)</f>
        <v>9.9247405259572457E-4</v>
      </c>
      <c r="R1398" s="247">
        <f>_xlfn.NORM.DIST(P1398,P$752,P$753,1)</f>
        <v>7.3250802620316594E-2</v>
      </c>
      <c r="S1398" s="253">
        <f>IF(OR(R1398&lt;$T$757,R1398&gt;$T$758),Q1398,"")</f>
        <v>9.9247405259572457E-4</v>
      </c>
      <c r="T1398" s="253" t="str">
        <f>IF(AND(R1398&gt;$T$757,R1398&lt;$T$758),Q1398,"")</f>
        <v/>
      </c>
      <c r="U1398" s="253" t="str">
        <f>IF(Q1398=MAX($Q$761:$Q$2761),Q1398,"")</f>
        <v/>
      </c>
      <c r="V1398" s="253">
        <f>_xlfn.NORM.DIST(P1398,$T$753,$T$754,0)</f>
        <v>1.254149040467886E-67</v>
      </c>
      <c r="W1398" s="253" t="str">
        <f>IF(V1398=MAX($V$761:$V$2761),Q1398,"")</f>
        <v/>
      </c>
      <c r="X1398" s="253" t="str">
        <f t="shared" si="260"/>
        <v/>
      </c>
      <c r="AB1398" s="253">
        <v>637</v>
      </c>
      <c r="AC1398" s="253">
        <f t="shared" si="276"/>
        <v>-314.74327868222611</v>
      </c>
      <c r="AD1398" s="253">
        <f t="shared" si="261"/>
        <v>6.4136878745913318E-4</v>
      </c>
      <c r="AE1398" s="253">
        <f t="shared" si="262"/>
        <v>7.3250802620316566E-2</v>
      </c>
      <c r="AF1398" s="253">
        <f>IF(OR(AE1398&lt;$T$757,AE1398&gt;$T$758),AD1398,"")</f>
        <v>6.4136878745913318E-4</v>
      </c>
      <c r="AG1398" s="253" t="str">
        <f t="shared" si="263"/>
        <v/>
      </c>
      <c r="AH1398" s="253" t="str">
        <f t="shared" si="264"/>
        <v/>
      </c>
      <c r="AI1398" s="253">
        <f t="shared" si="265"/>
        <v>1.7350534374438015E-3</v>
      </c>
      <c r="AJ1398" s="253" t="str">
        <f t="shared" si="266"/>
        <v/>
      </c>
      <c r="AK1398" s="253" t="str">
        <f t="shared" si="267"/>
        <v/>
      </c>
      <c r="AO1398" s="253">
        <v>637</v>
      </c>
      <c r="AP1398" s="253">
        <f t="shared" si="268"/>
        <v>-1855.5697272782627</v>
      </c>
      <c r="AQ1398" s="253">
        <f t="shared" si="269"/>
        <v>1.087895065551796E-4</v>
      </c>
      <c r="AR1398" s="253">
        <f t="shared" si="270"/>
        <v>7.3250802620316594E-2</v>
      </c>
      <c r="AS1398" s="253">
        <f>IF(OR(AR1398&lt;$T$757,AR1398&gt;$T$758),AQ1398,"")</f>
        <v>1.087895065551796E-4</v>
      </c>
      <c r="AT1398" s="253" t="str">
        <f t="shared" si="271"/>
        <v/>
      </c>
      <c r="AU1398" s="253" t="str">
        <f t="shared" si="272"/>
        <v/>
      </c>
      <c r="AV1398" s="253">
        <f t="shared" si="273"/>
        <v>0</v>
      </c>
      <c r="AW1398" s="253">
        <f t="shared" si="274"/>
        <v>1.087895065551796E-4</v>
      </c>
      <c r="AX1398" s="253" t="str">
        <f t="shared" si="275"/>
        <v/>
      </c>
      <c r="AZ1398" s="259"/>
      <c r="BA1398" s="259">
        <f>BA1397+$BD$753</f>
        <v>4.108800000000052</v>
      </c>
      <c r="BB1398" s="274">
        <f t="shared" si="279"/>
        <v>0.76716399167137028</v>
      </c>
      <c r="BC1398" s="259">
        <f t="shared" si="280"/>
        <v>7.468304038295015E-4</v>
      </c>
      <c r="BD1398" s="259" t="str">
        <f t="shared" si="277"/>
        <v/>
      </c>
      <c r="BE1398" s="254" t="str">
        <f t="shared" si="278"/>
        <v/>
      </c>
    </row>
    <row r="1399" spans="1:57" ht="20.100000000000001" customHeight="1" x14ac:dyDescent="0.25">
      <c r="A1399" s="248">
        <v>638</v>
      </c>
      <c r="B1399" s="247">
        <f>$B$755+(A1399*$B$758)</f>
        <v>-3480.6542486198186</v>
      </c>
      <c r="C1399" s="247">
        <f>_xlfn.NORM.DIST($B1399,$B$752,$B$753,0)</f>
        <v>5.8173374145466209E-5</v>
      </c>
      <c r="D1399" s="247">
        <f>_xlfn.NORM.DIST($B1399,$B$752,$B$753,1)</f>
        <v>7.3808525296023483E-2</v>
      </c>
      <c r="E1399" s="247">
        <f>IF(OR(D1399&lt;$F$757,D1399&gt;$F$758),C1399,"")</f>
        <v>5.8173374145466209E-5</v>
      </c>
      <c r="F1399" s="247" t="str">
        <f>IF(AND(D1399&gt;$F$757,D1399&lt;$F$758),C1399,"")</f>
        <v/>
      </c>
      <c r="G1399" s="247" t="str">
        <f>IF(C1399=MAX($C$761:$C$2761),C1399,"")</f>
        <v/>
      </c>
      <c r="H1399" s="247">
        <f>_xlfn.NORM.DIST(B1399,$F$753,$F$754,0)</f>
        <v>0</v>
      </c>
      <c r="I1399" s="247">
        <f>IF(H1399=MAX($H$761:$H$2761),C1399,"")</f>
        <v>5.8173374145466209E-5</v>
      </c>
      <c r="J1399" s="247" t="str">
        <f>IF(I1399=MIN($I$761:$I$2761),I1399,"")</f>
        <v/>
      </c>
      <c r="K1399" s="247"/>
      <c r="L1399" s="247"/>
      <c r="M1399" s="247"/>
      <c r="N1399" s="247"/>
      <c r="O1399" s="248">
        <v>638</v>
      </c>
      <c r="P1399" s="247">
        <f>$P$755+(O1399*$P$758)</f>
        <v>-202.83694911808374</v>
      </c>
      <c r="Q1399" s="247">
        <f>_xlfn.NORM.DIST(P1399,P$752,P$753,0)</f>
        <v>9.9824712783512862E-4</v>
      </c>
      <c r="R1399" s="247">
        <f>_xlfn.NORM.DIST(P1399,P$752,P$753,1)</f>
        <v>7.3808525296023483E-2</v>
      </c>
      <c r="S1399" s="253">
        <f>IF(OR(R1399&lt;$T$757,R1399&gt;$T$758),Q1399,"")</f>
        <v>9.9824712783512862E-4</v>
      </c>
      <c r="T1399" s="253" t="str">
        <f>IF(AND(R1399&gt;$T$757,R1399&lt;$T$758),Q1399,"")</f>
        <v/>
      </c>
      <c r="U1399" s="253" t="str">
        <f>IF(Q1399=MAX($Q$761:$Q$2761),Q1399,"")</f>
        <v/>
      </c>
      <c r="V1399" s="253">
        <f>_xlfn.NORM.DIST(P1399,$T$753,$T$754,0)</f>
        <v>1.1706832475744894E-67</v>
      </c>
      <c r="W1399" s="253" t="str">
        <f>IF(V1399=MAX($V$761:$V$2761),Q1399,"")</f>
        <v/>
      </c>
      <c r="X1399" s="253" t="str">
        <f t="shared" si="260"/>
        <v/>
      </c>
      <c r="AB1399" s="259">
        <v>638</v>
      </c>
      <c r="AC1399" s="253">
        <f t="shared" si="276"/>
        <v>-313.8762173084458</v>
      </c>
      <c r="AD1399" s="253">
        <f t="shared" si="261"/>
        <v>6.4509953513613614E-4</v>
      </c>
      <c r="AE1399" s="253">
        <f t="shared" si="262"/>
        <v>7.3808525296023483E-2</v>
      </c>
      <c r="AF1399" s="253">
        <f>IF(OR(AE1399&lt;$T$757,AE1399&gt;$T$758),AD1399,"")</f>
        <v>6.4509953513613614E-4</v>
      </c>
      <c r="AG1399" s="253" t="str">
        <f t="shared" si="263"/>
        <v/>
      </c>
      <c r="AH1399" s="253" t="str">
        <f t="shared" si="264"/>
        <v/>
      </c>
      <c r="AI1399" s="253">
        <f t="shared" si="265"/>
        <v>1.7326579155301745E-3</v>
      </c>
      <c r="AJ1399" s="253" t="str">
        <f t="shared" si="266"/>
        <v/>
      </c>
      <c r="AK1399" s="253" t="str">
        <f t="shared" si="267"/>
        <v/>
      </c>
      <c r="AO1399" s="259">
        <v>638</v>
      </c>
      <c r="AP1399" s="253">
        <f t="shared" si="268"/>
        <v>-1850.457964944163</v>
      </c>
      <c r="AQ1399" s="253">
        <f t="shared" si="269"/>
        <v>1.0942231907552521E-4</v>
      </c>
      <c r="AR1399" s="253">
        <f t="shared" si="270"/>
        <v>7.3808525296023483E-2</v>
      </c>
      <c r="AS1399" s="253">
        <f>IF(OR(AR1399&lt;$T$757,AR1399&gt;$T$758),AQ1399,"")</f>
        <v>1.0942231907552521E-4</v>
      </c>
      <c r="AT1399" s="253" t="str">
        <f t="shared" si="271"/>
        <v/>
      </c>
      <c r="AU1399" s="253" t="str">
        <f t="shared" si="272"/>
        <v/>
      </c>
      <c r="AV1399" s="253">
        <f t="shared" si="273"/>
        <v>0</v>
      </c>
      <c r="AW1399" s="253">
        <f t="shared" si="274"/>
        <v>1.0942231907552521E-4</v>
      </c>
      <c r="AX1399" s="253" t="str">
        <f t="shared" si="275"/>
        <v/>
      </c>
      <c r="AZ1399" s="259"/>
      <c r="BA1399" s="259">
        <f>BA1398+$BD$753</f>
        <v>4.1152000000000521</v>
      </c>
      <c r="BB1399" s="274">
        <f t="shared" si="279"/>
        <v>0.76641716126754078</v>
      </c>
      <c r="BC1399" s="259">
        <f t="shared" si="280"/>
        <v>7.4734441945012442E-4</v>
      </c>
      <c r="BD1399" s="259" t="str">
        <f t="shared" si="277"/>
        <v/>
      </c>
      <c r="BE1399" s="254" t="str">
        <f t="shared" si="278"/>
        <v/>
      </c>
    </row>
    <row r="1400" spans="1:57" ht="20.100000000000001" customHeight="1" x14ac:dyDescent="0.25">
      <c r="A1400" s="247">
        <v>639</v>
      </c>
      <c r="B1400" s="247">
        <f>$B$755+(A1400*$B$758)</f>
        <v>-3471.039181634681</v>
      </c>
      <c r="C1400" s="247">
        <f>_xlfn.NORM.DIST($B1400,$B$752,$B$753,0)</f>
        <v>5.8510823905457856E-5</v>
      </c>
      <c r="D1400" s="247">
        <f>_xlfn.NORM.DIST($B1400,$B$752,$B$753,1)</f>
        <v>7.4369487670258569E-2</v>
      </c>
      <c r="E1400" s="247">
        <f>IF(OR(D1400&lt;$F$757,D1400&gt;$F$758),C1400,"")</f>
        <v>5.8510823905457856E-5</v>
      </c>
      <c r="F1400" s="247" t="str">
        <f>IF(AND(D1400&gt;$F$757,D1400&lt;$F$758),C1400,"")</f>
        <v/>
      </c>
      <c r="G1400" s="247" t="str">
        <f>IF(C1400=MAX($C$761:$C$2761),C1400,"")</f>
        <v/>
      </c>
      <c r="H1400" s="247">
        <f>_xlfn.NORM.DIST(B1400,$F$753,$F$754,0)</f>
        <v>0</v>
      </c>
      <c r="I1400" s="247">
        <f>IF(H1400=MAX($H$761:$H$2761),C1400,"")</f>
        <v>5.8510823905457856E-5</v>
      </c>
      <c r="J1400" s="247" t="str">
        <f>IF(I1400=MIN($I$761:$I$2761),I1400,"")</f>
        <v/>
      </c>
      <c r="K1400" s="247"/>
      <c r="L1400" s="247"/>
      <c r="M1400" s="247"/>
      <c r="N1400" s="247"/>
      <c r="O1400" s="247">
        <v>639</v>
      </c>
      <c r="P1400" s="247">
        <f>$P$755+(O1400*$P$758)</f>
        <v>-202.27662605422159</v>
      </c>
      <c r="Q1400" s="247">
        <f>_xlfn.NORM.DIST(P1400,P$752,P$753,0)</f>
        <v>1.0040377194700234E-3</v>
      </c>
      <c r="R1400" s="247">
        <f>_xlfn.NORM.DIST(P1400,P$752,P$753,1)</f>
        <v>7.4369487670258569E-2</v>
      </c>
      <c r="S1400" s="253">
        <f>IF(OR(R1400&lt;$T$757,R1400&gt;$T$758),Q1400,"")</f>
        <v>1.0040377194700234E-3</v>
      </c>
      <c r="T1400" s="253" t="str">
        <f>IF(AND(R1400&gt;$T$757,R1400&lt;$T$758),Q1400,"")</f>
        <v/>
      </c>
      <c r="U1400" s="253" t="str">
        <f>IF(Q1400=MAX($Q$761:$Q$2761),Q1400,"")</f>
        <v/>
      </c>
      <c r="V1400" s="253">
        <f>_xlfn.NORM.DIST(P1400,$T$753,$T$754,0)</f>
        <v>1.0927547636822553E-67</v>
      </c>
      <c r="W1400" s="253" t="str">
        <f>IF(V1400=MAX($V$761:$V$2761),Q1400,"")</f>
        <v/>
      </c>
      <c r="X1400" s="253" t="str">
        <f t="shared" si="260"/>
        <v/>
      </c>
      <c r="AB1400" s="253">
        <v>639</v>
      </c>
      <c r="AC1400" s="253">
        <f t="shared" si="276"/>
        <v>-313.00915593466561</v>
      </c>
      <c r="AD1400" s="253">
        <f t="shared" si="261"/>
        <v>6.4884160247364459E-4</v>
      </c>
      <c r="AE1400" s="253">
        <f t="shared" si="262"/>
        <v>7.4369487670258541E-2</v>
      </c>
      <c r="AF1400" s="253">
        <f>IF(OR(AE1400&lt;$T$757,AE1400&gt;$T$758),AD1400,"")</f>
        <v>6.4884160247364459E-4</v>
      </c>
      <c r="AG1400" s="253" t="str">
        <f t="shared" si="263"/>
        <v/>
      </c>
      <c r="AH1400" s="253" t="str">
        <f t="shared" si="264"/>
        <v/>
      </c>
      <c r="AI1400" s="253">
        <f t="shared" si="265"/>
        <v>1.7302380169922787E-3</v>
      </c>
      <c r="AJ1400" s="253" t="str">
        <f t="shared" si="266"/>
        <v/>
      </c>
      <c r="AK1400" s="253" t="str">
        <f t="shared" si="267"/>
        <v/>
      </c>
      <c r="AO1400" s="253">
        <v>639</v>
      </c>
      <c r="AP1400" s="253">
        <f t="shared" si="268"/>
        <v>-1845.3462026100628</v>
      </c>
      <c r="AQ1400" s="253">
        <f t="shared" si="269"/>
        <v>1.100570516460898E-4</v>
      </c>
      <c r="AR1400" s="253">
        <f t="shared" si="270"/>
        <v>7.4369487670258569E-2</v>
      </c>
      <c r="AS1400" s="253">
        <f>IF(OR(AR1400&lt;$T$757,AR1400&gt;$T$758),AQ1400,"")</f>
        <v>1.100570516460898E-4</v>
      </c>
      <c r="AT1400" s="253" t="str">
        <f t="shared" si="271"/>
        <v/>
      </c>
      <c r="AU1400" s="253" t="str">
        <f t="shared" si="272"/>
        <v/>
      </c>
      <c r="AV1400" s="253">
        <f t="shared" si="273"/>
        <v>0</v>
      </c>
      <c r="AW1400" s="253">
        <f t="shared" si="274"/>
        <v>1.100570516460898E-4</v>
      </c>
      <c r="AX1400" s="253" t="str">
        <f t="shared" si="275"/>
        <v/>
      </c>
      <c r="AZ1400" s="259"/>
      <c r="BA1400" s="259">
        <f>BA1399+$BD$753</f>
        <v>4.1216000000000523</v>
      </c>
      <c r="BB1400" s="274">
        <f t="shared" si="279"/>
        <v>0.76566981684809066</v>
      </c>
      <c r="BC1400" s="259">
        <f t="shared" si="280"/>
        <v>7.4785427380807956E-4</v>
      </c>
      <c r="BD1400" s="259" t="str">
        <f t="shared" si="277"/>
        <v/>
      </c>
      <c r="BE1400" s="254" t="str">
        <f t="shared" si="278"/>
        <v/>
      </c>
    </row>
    <row r="1401" spans="1:57" ht="20.100000000000001" customHeight="1" x14ac:dyDescent="0.25">
      <c r="A1401" s="247">
        <v>640</v>
      </c>
      <c r="B1401" s="247">
        <f>$B$755+(A1401*$B$758)</f>
        <v>-3461.4241146495442</v>
      </c>
      <c r="C1401" s="247">
        <f>_xlfn.NORM.DIST($B1401,$B$752,$B$753,0)</f>
        <v>5.8849289534227396E-5</v>
      </c>
      <c r="D1401" s="247">
        <f>_xlfn.NORM.DIST($B1401,$B$752,$B$753,1)</f>
        <v>7.4933699534326964E-2</v>
      </c>
      <c r="E1401" s="247">
        <f>IF(OR(D1401&lt;$F$757,D1401&gt;$F$758),C1401,"")</f>
        <v>5.8849289534227396E-5</v>
      </c>
      <c r="F1401" s="247" t="str">
        <f>IF(AND(D1401&gt;$F$757,D1401&lt;$F$758),C1401,"")</f>
        <v/>
      </c>
      <c r="G1401" s="247" t="str">
        <f>IF(C1401=MAX($C$761:$C$2761),C1401,"")</f>
        <v/>
      </c>
      <c r="H1401" s="247">
        <f>_xlfn.NORM.DIST(B1401,$F$753,$F$754,0)</f>
        <v>0</v>
      </c>
      <c r="I1401" s="247">
        <f>IF(H1401=MAX($H$761:$H$2761),C1401,"")</f>
        <v>5.8849289534227396E-5</v>
      </c>
      <c r="J1401" s="247" t="str">
        <f>IF(I1401=MIN($I$761:$I$2761),I1401,"")</f>
        <v/>
      </c>
      <c r="K1401" s="247"/>
      <c r="L1401" s="247"/>
      <c r="M1401" s="247"/>
      <c r="N1401" s="247"/>
      <c r="O1401" s="247">
        <v>640</v>
      </c>
      <c r="P1401" s="247">
        <f>$P$755+(O1401*$P$758)</f>
        <v>-201.71630299035951</v>
      </c>
      <c r="Q1401" s="247">
        <f>_xlfn.NORM.DIST(P1401,P$752,P$753,0)</f>
        <v>1.0098457432739251E-3</v>
      </c>
      <c r="R1401" s="247">
        <f>_xlfn.NORM.DIST(P1401,P$752,P$753,1)</f>
        <v>7.4933699534327061E-2</v>
      </c>
      <c r="S1401" s="253">
        <f>IF(OR(R1401&lt;$T$757,R1401&gt;$T$758),Q1401,"")</f>
        <v>1.0098457432739251E-3</v>
      </c>
      <c r="T1401" s="253" t="str">
        <f>IF(AND(R1401&gt;$T$757,R1401&lt;$T$758),Q1401,"")</f>
        <v/>
      </c>
      <c r="U1401" s="253" t="str">
        <f>IF(Q1401=MAX($Q$761:$Q$2761),Q1401,"")</f>
        <v/>
      </c>
      <c r="V1401" s="253">
        <f>_xlfn.NORM.DIST(P1401,$T$753,$T$754,0)</f>
        <v>1.0199973992704324E-67</v>
      </c>
      <c r="W1401" s="253" t="str">
        <f>IF(V1401=MAX($V$761:$V$2761),Q1401,"")</f>
        <v/>
      </c>
      <c r="X1401" s="253" t="str">
        <f t="shared" ref="X1401:X1464" si="281">IF(W1401=MIN($W$761:$W$2761),W1401,"")</f>
        <v/>
      </c>
      <c r="AB1401" s="253">
        <v>640</v>
      </c>
      <c r="AC1401" s="253">
        <f t="shared" si="276"/>
        <v>-312.14209456088543</v>
      </c>
      <c r="AD1401" s="253">
        <f t="shared" ref="AD1401:AD1464" si="282">_xlfn.NORM.DIST(AC1401,AC$752,AC$753,0)</f>
        <v>6.5259493504178515E-4</v>
      </c>
      <c r="AE1401" s="253">
        <f t="shared" ref="AE1401:AE1464" si="283">_xlfn.NORM.DIST(AC1401,AC$752,AC$753,1)</f>
        <v>7.4933699534326964E-2</v>
      </c>
      <c r="AF1401" s="253">
        <f>IF(OR(AE1401&lt;$T$757,AE1401&gt;$T$758),AD1401,"")</f>
        <v>6.5259493504178515E-4</v>
      </c>
      <c r="AG1401" s="253" t="str">
        <f t="shared" ref="AG1401:AG1464" si="284">IF(AND(AE1401&gt;$AG$757,AE1401&lt;$AG$758),AD1401,"")</f>
        <v/>
      </c>
      <c r="AH1401" s="253" t="str">
        <f t="shared" ref="AH1401:AH1464" si="285">IF(AD1401=MAX($AD$761:$AD$2761),AD1401,"")</f>
        <v/>
      </c>
      <c r="AI1401" s="253">
        <f t="shared" ref="AI1401:AI1464" si="286">_xlfn.NORM.DIST(AC1401,$AG$753,$AG$754,0)</f>
        <v>1.7277938532575304E-3</v>
      </c>
      <c r="AJ1401" s="253" t="str">
        <f t="shared" ref="AJ1401:AJ1464" si="287">IF(AI1401=MAX($AI$761:$AI$2761),AD1401,"")</f>
        <v/>
      </c>
      <c r="AK1401" s="253" t="str">
        <f t="shared" ref="AK1401:AK1464" si="288">IF(AJ1401=MIN($AJ$761:$AJ$2761),AJ1401,"")</f>
        <v/>
      </c>
      <c r="AO1401" s="253">
        <v>640</v>
      </c>
      <c r="AP1401" s="253">
        <f t="shared" ref="AP1401:AP1464" si="289">AP$755+(AO1401*AP$758)</f>
        <v>-1840.2344402759632</v>
      </c>
      <c r="AQ1401" s="253">
        <f t="shared" ref="AQ1401:AQ1464" si="290">_xlfn.NORM.DIST(AP1401,AP$752,AP$753,0)</f>
        <v>1.1069369503443293E-4</v>
      </c>
      <c r="AR1401" s="253">
        <f t="shared" ref="AR1401:AR1464" si="291">_xlfn.NORM.DIST(AP1401,AP$752,AP$753,1)</f>
        <v>7.4933699534326992E-2</v>
      </c>
      <c r="AS1401" s="253">
        <f>IF(OR(AR1401&lt;$T$757,AR1401&gt;$T$758),AQ1401,"")</f>
        <v>1.1069369503443293E-4</v>
      </c>
      <c r="AT1401" s="253" t="str">
        <f t="shared" ref="AT1401:AT1464" si="292">IF(AND(AR1401&gt;$AG$757,AR1401&lt;$AG$758),AQ1401,"")</f>
        <v/>
      </c>
      <c r="AU1401" s="253" t="str">
        <f t="shared" ref="AU1401:AU1464" si="293">IF(AQ1401=MAX($AQ$761:$AQ$2761),AQ1401,"")</f>
        <v/>
      </c>
      <c r="AV1401" s="253">
        <f t="shared" ref="AV1401:AV1464" si="294">_xlfn.NORM.DIST(AP1401,$AT$753,$AT$754,0)</f>
        <v>0</v>
      </c>
      <c r="AW1401" s="253">
        <f t="shared" ref="AW1401:AW1464" si="295">IF(AV1401=MAX($AV$761:$AV$2761),AQ1401,"")</f>
        <v>1.1069369503443293E-4</v>
      </c>
      <c r="AX1401" s="253" t="str">
        <f t="shared" ref="AX1401:AX1464" si="296">IF(AW1401=MIN($AW$761:$AW$2761),AW1401,"")</f>
        <v/>
      </c>
      <c r="AZ1401" s="259"/>
      <c r="BA1401" s="259">
        <f>BA1400+$BD$753</f>
        <v>4.1280000000000525</v>
      </c>
      <c r="BB1401" s="274">
        <f t="shared" si="279"/>
        <v>0.76492196257428258</v>
      </c>
      <c r="BC1401" s="259">
        <f t="shared" si="280"/>
        <v>7.4835997191524672E-4</v>
      </c>
      <c r="BD1401" s="259" t="str">
        <f t="shared" si="277"/>
        <v/>
      </c>
      <c r="BE1401" s="254" t="str">
        <f t="shared" si="278"/>
        <v/>
      </c>
    </row>
    <row r="1402" spans="1:57" ht="20.100000000000001" customHeight="1" x14ac:dyDescent="0.25">
      <c r="A1402" s="247">
        <v>641</v>
      </c>
      <c r="B1402" s="247">
        <f>$B$755+(A1402*$B$758)</f>
        <v>-3451.8090476644065</v>
      </c>
      <c r="C1402" s="247">
        <f>_xlfn.NORM.DIST($B1402,$B$752,$B$753,0)</f>
        <v>5.9188766046097646E-5</v>
      </c>
      <c r="D1402" s="247">
        <f>_xlfn.NORM.DIST($B1402,$B$752,$B$753,1)</f>
        <v>7.5501170631968428E-2</v>
      </c>
      <c r="E1402" s="247">
        <f>IF(OR(D1402&lt;$F$757,D1402&gt;$F$758),C1402,"")</f>
        <v>5.9188766046097646E-5</v>
      </c>
      <c r="F1402" s="247" t="str">
        <f>IF(AND(D1402&gt;$F$757,D1402&lt;$F$758),C1402,"")</f>
        <v/>
      </c>
      <c r="G1402" s="247" t="str">
        <f>IF(C1402=MAX($C$761:$C$2761),C1402,"")</f>
        <v/>
      </c>
      <c r="H1402" s="247">
        <f>_xlfn.NORM.DIST(B1402,$F$753,$F$754,0)</f>
        <v>0</v>
      </c>
      <c r="I1402" s="247">
        <f>IF(H1402=MAX($H$761:$H$2761),C1402,"")</f>
        <v>5.9188766046097646E-5</v>
      </c>
      <c r="J1402" s="247" t="str">
        <f>IF(I1402=MIN($I$761:$I$2761),I1402,"")</f>
        <v/>
      </c>
      <c r="K1402" s="247"/>
      <c r="L1402" s="247"/>
      <c r="M1402" s="247"/>
      <c r="N1402" s="247"/>
      <c r="O1402" s="247">
        <v>641</v>
      </c>
      <c r="P1402" s="247">
        <f>$P$755+(O1402*$P$758)</f>
        <v>-201.15597992649742</v>
      </c>
      <c r="Q1402" s="247">
        <f>_xlfn.NORM.DIST(P1402,P$752,P$753,0)</f>
        <v>1.0156711136932951E-3</v>
      </c>
      <c r="R1402" s="247">
        <f>_xlfn.NORM.DIST(P1402,P$752,P$753,1)</f>
        <v>7.5501170631968428E-2</v>
      </c>
      <c r="S1402" s="253">
        <f>IF(OR(R1402&lt;$T$757,R1402&gt;$T$758),Q1402,"")</f>
        <v>1.0156711136932951E-3</v>
      </c>
      <c r="T1402" s="253" t="str">
        <f>IF(AND(R1402&gt;$T$757,R1402&lt;$T$758),Q1402,"")</f>
        <v/>
      </c>
      <c r="U1402" s="253" t="str">
        <f>IF(Q1402=MAX($Q$761:$Q$2761),Q1402,"")</f>
        <v/>
      </c>
      <c r="V1402" s="253">
        <f>_xlfn.NORM.DIST(P1402,$T$753,$T$754,0)</f>
        <v>9.5206910362097568E-68</v>
      </c>
      <c r="W1402" s="253" t="str">
        <f>IF(V1402=MAX($V$761:$V$2761),Q1402,"")</f>
        <v/>
      </c>
      <c r="X1402" s="253" t="str">
        <f t="shared" si="281"/>
        <v/>
      </c>
      <c r="AB1402" s="253">
        <v>641</v>
      </c>
      <c r="AC1402" s="253">
        <f t="shared" ref="AC1402:AC1465" si="297">$AC$755+(AB1402*$AC$758)</f>
        <v>-311.27503318710512</v>
      </c>
      <c r="AD1402" s="253">
        <f t="shared" si="282"/>
        <v>6.5635947755309865E-4</v>
      </c>
      <c r="AE1402" s="253">
        <f t="shared" si="283"/>
        <v>7.5501170631968456E-2</v>
      </c>
      <c r="AF1402" s="253">
        <f>IF(OR(AE1402&lt;$T$757,AE1402&gt;$T$758),AD1402,"")</f>
        <v>6.5635947755309865E-4</v>
      </c>
      <c r="AG1402" s="253" t="str">
        <f t="shared" si="284"/>
        <v/>
      </c>
      <c r="AH1402" s="253" t="str">
        <f t="shared" si="285"/>
        <v/>
      </c>
      <c r="AI1402" s="253">
        <f t="shared" si="286"/>
        <v>1.7253255367607316E-3</v>
      </c>
      <c r="AJ1402" s="253" t="str">
        <f t="shared" si="287"/>
        <v/>
      </c>
      <c r="AK1402" s="253" t="str">
        <f t="shared" si="288"/>
        <v/>
      </c>
      <c r="AO1402" s="253">
        <v>641</v>
      </c>
      <c r="AP1402" s="253">
        <f t="shared" si="289"/>
        <v>-1835.1226779418635</v>
      </c>
      <c r="AQ1402" s="253">
        <f t="shared" si="290"/>
        <v>1.1133223986264975E-4</v>
      </c>
      <c r="AR1402" s="253">
        <f t="shared" si="291"/>
        <v>7.5501170631968428E-2</v>
      </c>
      <c r="AS1402" s="253">
        <f>IF(OR(AR1402&lt;$T$757,AR1402&gt;$T$758),AQ1402,"")</f>
        <v>1.1133223986264975E-4</v>
      </c>
      <c r="AT1402" s="253" t="str">
        <f t="shared" si="292"/>
        <v/>
      </c>
      <c r="AU1402" s="253" t="str">
        <f t="shared" si="293"/>
        <v/>
      </c>
      <c r="AV1402" s="253">
        <f t="shared" si="294"/>
        <v>0</v>
      </c>
      <c r="AW1402" s="253">
        <f t="shared" si="295"/>
        <v>1.1133223986264975E-4</v>
      </c>
      <c r="AX1402" s="253" t="str">
        <f t="shared" si="296"/>
        <v/>
      </c>
      <c r="AZ1402" s="259"/>
      <c r="BA1402" s="259">
        <f>BA1401+$BD$753</f>
        <v>4.1344000000000527</v>
      </c>
      <c r="BB1402" s="274">
        <f t="shared" si="279"/>
        <v>0.76417360260236733</v>
      </c>
      <c r="BC1402" s="259">
        <f t="shared" si="280"/>
        <v>7.4886151882569418E-4</v>
      </c>
      <c r="BD1402" s="259" t="str">
        <f t="shared" si="277"/>
        <v/>
      </c>
      <c r="BE1402" s="254" t="str">
        <f t="shared" si="278"/>
        <v/>
      </c>
    </row>
    <row r="1403" spans="1:57" ht="20.100000000000001" customHeight="1" x14ac:dyDescent="0.25">
      <c r="A1403" s="247">
        <v>642</v>
      </c>
      <c r="B1403" s="247">
        <f>$B$755+(A1403*$B$758)</f>
        <v>-3442.1939806792689</v>
      </c>
      <c r="C1403" s="247">
        <f>_xlfn.NORM.DIST($B1403,$B$752,$B$753,0)</f>
        <v>5.9529248377929097E-5</v>
      </c>
      <c r="D1403" s="247">
        <f>_xlfn.NORM.DIST($B1403,$B$752,$B$753,1)</f>
        <v>7.6071910658612421E-2</v>
      </c>
      <c r="E1403" s="247">
        <f>IF(OR(D1403&lt;$F$757,D1403&gt;$F$758),C1403,"")</f>
        <v>5.9529248377929097E-5</v>
      </c>
      <c r="F1403" s="247" t="str">
        <f>IF(AND(D1403&gt;$F$757,D1403&lt;$F$758),C1403,"")</f>
        <v/>
      </c>
      <c r="G1403" s="247" t="str">
        <f>IF(C1403=MAX($C$761:$C$2761),C1403,"")</f>
        <v/>
      </c>
      <c r="H1403" s="247">
        <f>_xlfn.NORM.DIST(B1403,$F$753,$F$754,0)</f>
        <v>0</v>
      </c>
      <c r="I1403" s="247">
        <f>IF(H1403=MAX($H$761:$H$2761),C1403,"")</f>
        <v>5.9529248377929097E-5</v>
      </c>
      <c r="J1403" s="247" t="str">
        <f>IF(I1403=MIN($I$761:$I$2761),I1403,"")</f>
        <v/>
      </c>
      <c r="K1403" s="247"/>
      <c r="L1403" s="247"/>
      <c r="M1403" s="247"/>
      <c r="N1403" s="247"/>
      <c r="O1403" s="247">
        <v>642</v>
      </c>
      <c r="P1403" s="247">
        <f>$P$755+(O1403*$P$758)</f>
        <v>-200.59565686263528</v>
      </c>
      <c r="Q1403" s="247">
        <f>_xlfn.NORM.DIST(P1403,P$752,P$753,0)</f>
        <v>1.0215137438453548E-3</v>
      </c>
      <c r="R1403" s="247">
        <f>_xlfn.NORM.DIST(P1403,P$752,P$753,1)</f>
        <v>7.6071910658612504E-2</v>
      </c>
      <c r="S1403" s="253">
        <f>IF(OR(R1403&lt;$T$757,R1403&gt;$T$758),Q1403,"")</f>
        <v>1.0215137438453548E-3</v>
      </c>
      <c r="T1403" s="253" t="str">
        <f>IF(AND(R1403&gt;$T$757,R1403&lt;$T$758),Q1403,"")</f>
        <v/>
      </c>
      <c r="U1403" s="253" t="str">
        <f>IF(Q1403=MAX($Q$761:$Q$2761),Q1403,"")</f>
        <v/>
      </c>
      <c r="V1403" s="253">
        <f>_xlfn.NORM.DIST(P1403,$T$753,$T$754,0)</f>
        <v>8.8865037878012024E-68</v>
      </c>
      <c r="W1403" s="253" t="str">
        <f>IF(V1403=MAX($V$761:$V$2761),Q1403,"")</f>
        <v/>
      </c>
      <c r="X1403" s="253" t="str">
        <f t="shared" si="281"/>
        <v/>
      </c>
      <c r="AB1403" s="253">
        <v>642</v>
      </c>
      <c r="AC1403" s="253">
        <f t="shared" si="297"/>
        <v>-310.40797181332493</v>
      </c>
      <c r="AD1403" s="253">
        <f t="shared" si="282"/>
        <v>6.6013517386112586E-4</v>
      </c>
      <c r="AE1403" s="253">
        <f t="shared" si="283"/>
        <v>7.6071910658612477E-2</v>
      </c>
      <c r="AF1403" s="253">
        <f>IF(OR(AE1403&lt;$T$757,AE1403&gt;$T$758),AD1403,"")</f>
        <v>6.6013517386112586E-4</v>
      </c>
      <c r="AG1403" s="253" t="str">
        <f t="shared" si="284"/>
        <v/>
      </c>
      <c r="AH1403" s="253" t="str">
        <f t="shared" si="285"/>
        <v/>
      </c>
      <c r="AI1403" s="253">
        <f t="shared" si="286"/>
        <v>1.7228331809354585E-3</v>
      </c>
      <c r="AJ1403" s="253" t="str">
        <f t="shared" si="287"/>
        <v/>
      </c>
      <c r="AK1403" s="253" t="str">
        <f t="shared" si="288"/>
        <v/>
      </c>
      <c r="AO1403" s="253">
        <v>642</v>
      </c>
      <c r="AP1403" s="253">
        <f t="shared" si="289"/>
        <v>-1830.0109156077633</v>
      </c>
      <c r="AQ1403" s="253">
        <f t="shared" si="290"/>
        <v>1.1197267660713148E-4</v>
      </c>
      <c r="AR1403" s="253">
        <f t="shared" si="291"/>
        <v>7.6071910658612477E-2</v>
      </c>
      <c r="AS1403" s="253">
        <f>IF(OR(AR1403&lt;$T$757,AR1403&gt;$T$758),AQ1403,"")</f>
        <v>1.1197267660713148E-4</v>
      </c>
      <c r="AT1403" s="253" t="str">
        <f t="shared" si="292"/>
        <v/>
      </c>
      <c r="AU1403" s="253" t="str">
        <f t="shared" si="293"/>
        <v/>
      </c>
      <c r="AV1403" s="253">
        <f t="shared" si="294"/>
        <v>0</v>
      </c>
      <c r="AW1403" s="253">
        <f t="shared" si="295"/>
        <v>1.1197267660713148E-4</v>
      </c>
      <c r="AX1403" s="253" t="str">
        <f t="shared" si="296"/>
        <v/>
      </c>
      <c r="AZ1403" s="259"/>
      <c r="BA1403" s="259">
        <f>BA1402+$BD$753</f>
        <v>4.1408000000000529</v>
      </c>
      <c r="BB1403" s="274">
        <f t="shared" si="279"/>
        <v>0.76342474108354164</v>
      </c>
      <c r="BC1403" s="259">
        <f t="shared" si="280"/>
        <v>7.4935891963512358E-4</v>
      </c>
      <c r="BD1403" s="259" t="str">
        <f t="shared" si="277"/>
        <v/>
      </c>
      <c r="BE1403" s="254" t="str">
        <f t="shared" si="278"/>
        <v/>
      </c>
    </row>
    <row r="1404" spans="1:57" ht="20.100000000000001" customHeight="1" x14ac:dyDescent="0.25">
      <c r="A1404" s="247">
        <v>643</v>
      </c>
      <c r="B1404" s="247">
        <f>$B$755+(A1404*$B$758)</f>
        <v>-3432.5789136941312</v>
      </c>
      <c r="C1404" s="247">
        <f>_xlfn.NORM.DIST($B1404,$B$752,$B$753,0)</f>
        <v>5.9870731388998208E-5</v>
      </c>
      <c r="D1404" s="247">
        <f>_xlfn.NORM.DIST($B1404,$B$752,$B$753,1)</f>
        <v>7.6645929260633419E-2</v>
      </c>
      <c r="E1404" s="247">
        <f>IF(OR(D1404&lt;$F$757,D1404&gt;$F$758),C1404,"")</f>
        <v>5.9870731388998208E-5</v>
      </c>
      <c r="F1404" s="247" t="str">
        <f>IF(AND(D1404&gt;$F$757,D1404&lt;$F$758),C1404,"")</f>
        <v/>
      </c>
      <c r="G1404" s="247" t="str">
        <f>IF(C1404=MAX($C$761:$C$2761),C1404,"")</f>
        <v/>
      </c>
      <c r="H1404" s="247">
        <f>_xlfn.NORM.DIST(B1404,$F$753,$F$754,0)</f>
        <v>0</v>
      </c>
      <c r="I1404" s="247">
        <f>IF(H1404=MAX($H$761:$H$2761),C1404,"")</f>
        <v>5.9870731388998208E-5</v>
      </c>
      <c r="J1404" s="247" t="str">
        <f>IF(I1404=MIN($I$761:$I$2761),I1404,"")</f>
        <v/>
      </c>
      <c r="K1404" s="247"/>
      <c r="L1404" s="247"/>
      <c r="M1404" s="247"/>
      <c r="N1404" s="247"/>
      <c r="O1404" s="247">
        <v>643</v>
      </c>
      <c r="P1404" s="247">
        <f>$P$755+(O1404*$P$758)</f>
        <v>-200.03533379877319</v>
      </c>
      <c r="Q1404" s="247">
        <f>_xlfn.NORM.DIST(P1404,P$752,P$753,0)</f>
        <v>1.0273735455159922E-3</v>
      </c>
      <c r="R1404" s="247">
        <f>_xlfn.NORM.DIST(P1404,P$752,P$753,1)</f>
        <v>7.6645929260633419E-2</v>
      </c>
      <c r="S1404" s="253">
        <f>IF(OR(R1404&lt;$T$757,R1404&gt;$T$758),Q1404,"")</f>
        <v>1.0273735455159922E-3</v>
      </c>
      <c r="T1404" s="253" t="str">
        <f>IF(AND(R1404&gt;$T$757,R1404&lt;$T$758),Q1404,"")</f>
        <v/>
      </c>
      <c r="U1404" s="253" t="str">
        <f>IF(Q1404=MAX($Q$761:$Q$2761),Q1404,"")</f>
        <v/>
      </c>
      <c r="V1404" s="253">
        <f>_xlfn.NORM.DIST(P1404,$T$753,$T$754,0)</f>
        <v>8.2944279738927068E-68</v>
      </c>
      <c r="W1404" s="253" t="str">
        <f>IF(V1404=MAX($V$761:$V$2761),Q1404,"")</f>
        <v/>
      </c>
      <c r="X1404" s="253" t="str">
        <f t="shared" si="281"/>
        <v/>
      </c>
      <c r="AB1404" s="253">
        <v>643</v>
      </c>
      <c r="AC1404" s="253">
        <f t="shared" si="297"/>
        <v>-309.54091043954463</v>
      </c>
      <c r="AD1404" s="253">
        <f t="shared" si="282"/>
        <v>6.6392196695905985E-4</v>
      </c>
      <c r="AE1404" s="253">
        <f t="shared" si="283"/>
        <v>7.6645929260633419E-2</v>
      </c>
      <c r="AF1404" s="253">
        <f>IF(OR(AE1404&lt;$T$757,AE1404&gt;$T$758),AD1404,"")</f>
        <v>6.6392196695905985E-4</v>
      </c>
      <c r="AG1404" s="253" t="str">
        <f t="shared" si="284"/>
        <v/>
      </c>
      <c r="AH1404" s="253" t="str">
        <f t="shared" si="285"/>
        <v/>
      </c>
      <c r="AI1404" s="253">
        <f t="shared" si="286"/>
        <v>1.7203169002053787E-3</v>
      </c>
      <c r="AJ1404" s="253" t="str">
        <f t="shared" si="287"/>
        <v/>
      </c>
      <c r="AK1404" s="253" t="str">
        <f t="shared" si="288"/>
        <v/>
      </c>
      <c r="AO1404" s="253">
        <v>643</v>
      </c>
      <c r="AP1404" s="253">
        <f t="shared" si="289"/>
        <v>-1824.8991532736636</v>
      </c>
      <c r="AQ1404" s="253">
        <f t="shared" si="290"/>
        <v>1.126149955983359E-4</v>
      </c>
      <c r="AR1404" s="253">
        <f t="shared" si="291"/>
        <v>7.6645929260633378E-2</v>
      </c>
      <c r="AS1404" s="253">
        <f>IF(OR(AR1404&lt;$T$757,AR1404&gt;$T$758),AQ1404,"")</f>
        <v>1.126149955983359E-4</v>
      </c>
      <c r="AT1404" s="253" t="str">
        <f t="shared" si="292"/>
        <v/>
      </c>
      <c r="AU1404" s="253" t="str">
        <f t="shared" si="293"/>
        <v/>
      </c>
      <c r="AV1404" s="253">
        <f t="shared" si="294"/>
        <v>0</v>
      </c>
      <c r="AW1404" s="253">
        <f t="shared" si="295"/>
        <v>1.126149955983359E-4</v>
      </c>
      <c r="AX1404" s="253" t="str">
        <f t="shared" si="296"/>
        <v/>
      </c>
      <c r="AZ1404" s="259"/>
      <c r="BA1404" s="259">
        <f>BA1403+$BD$753</f>
        <v>4.1472000000000531</v>
      </c>
      <c r="BB1404" s="274">
        <f t="shared" si="279"/>
        <v>0.76267538216390651</v>
      </c>
      <c r="BC1404" s="259">
        <f t="shared" si="280"/>
        <v>7.4985217948098093E-4</v>
      </c>
      <c r="BD1404" s="259" t="str">
        <f t="shared" si="277"/>
        <v/>
      </c>
      <c r="BE1404" s="254" t="str">
        <f t="shared" si="278"/>
        <v/>
      </c>
    </row>
    <row r="1405" spans="1:57" ht="20.100000000000001" customHeight="1" x14ac:dyDescent="0.25">
      <c r="A1405" s="247">
        <v>644</v>
      </c>
      <c r="B1405" s="247">
        <f>$B$755+(A1405*$B$758)</f>
        <v>-3422.9638467089935</v>
      </c>
      <c r="C1405" s="247">
        <f>_xlfn.NORM.DIST($B1405,$B$752,$B$753,0)</f>
        <v>6.0213209860881048E-5</v>
      </c>
      <c r="D1405" s="247">
        <f>_xlfn.NORM.DIST($B1405,$B$752,$B$753,1)</f>
        <v>7.7223236034603723E-2</v>
      </c>
      <c r="E1405" s="247">
        <f>IF(OR(D1405&lt;$F$757,D1405&gt;$F$758),C1405,"")</f>
        <v>6.0213209860881048E-5</v>
      </c>
      <c r="F1405" s="247" t="str">
        <f>IF(AND(D1405&gt;$F$757,D1405&lt;$F$758),C1405,"")</f>
        <v/>
      </c>
      <c r="G1405" s="247" t="str">
        <f>IF(C1405=MAX($C$761:$C$2761),C1405,"")</f>
        <v/>
      </c>
      <c r="H1405" s="247">
        <f>_xlfn.NORM.DIST(B1405,$F$753,$F$754,0)</f>
        <v>0</v>
      </c>
      <c r="I1405" s="247">
        <f>IF(H1405=MAX($H$761:$H$2761),C1405,"")</f>
        <v>6.0213209860881048E-5</v>
      </c>
      <c r="J1405" s="247" t="str">
        <f>IF(I1405=MIN($I$761:$I$2761),I1405,"")</f>
        <v/>
      </c>
      <c r="K1405" s="247"/>
      <c r="L1405" s="247"/>
      <c r="M1405" s="247"/>
      <c r="N1405" s="247"/>
      <c r="O1405" s="247">
        <v>644</v>
      </c>
      <c r="P1405" s="247">
        <f>$P$755+(O1405*$P$758)</f>
        <v>-199.47501073491105</v>
      </c>
      <c r="Q1405" s="247">
        <f>_xlfn.NORM.DIST(P1405,P$752,P$753,0)</f>
        <v>1.0332504291577682E-3</v>
      </c>
      <c r="R1405" s="247">
        <f>_xlfn.NORM.DIST(P1405,P$752,P$753,1)</f>
        <v>7.7223236034603751E-2</v>
      </c>
      <c r="S1405" s="253">
        <f>IF(OR(R1405&lt;$T$757,R1405&gt;$T$758),Q1405,"")</f>
        <v>1.0332504291577682E-3</v>
      </c>
      <c r="T1405" s="253" t="str">
        <f>IF(AND(R1405&gt;$T$757,R1405&lt;$T$758),Q1405,"")</f>
        <v/>
      </c>
      <c r="U1405" s="253" t="str">
        <f>IF(Q1405=MAX($Q$761:$Q$2761),Q1405,"")</f>
        <v/>
      </c>
      <c r="V1405" s="253">
        <f>_xlfn.NORM.DIST(P1405,$T$753,$T$754,0)</f>
        <v>7.7416761760418583E-68</v>
      </c>
      <c r="W1405" s="253" t="str">
        <f>IF(V1405=MAX($V$761:$V$2761),Q1405,"")</f>
        <v/>
      </c>
      <c r="X1405" s="253" t="str">
        <f t="shared" si="281"/>
        <v/>
      </c>
      <c r="AB1405" s="253">
        <v>644</v>
      </c>
      <c r="AC1405" s="253">
        <f t="shared" si="297"/>
        <v>-308.67384906576444</v>
      </c>
      <c r="AD1405" s="253">
        <f t="shared" si="282"/>
        <v>6.6771979897845197E-4</v>
      </c>
      <c r="AE1405" s="253">
        <f t="shared" si="283"/>
        <v>7.7223236034603723E-2</v>
      </c>
      <c r="AF1405" s="253">
        <f>IF(OR(AE1405&lt;$T$757,AE1405&gt;$T$758),AD1405,"")</f>
        <v>6.6771979897845197E-4</v>
      </c>
      <c r="AG1405" s="253" t="str">
        <f t="shared" si="284"/>
        <v/>
      </c>
      <c r="AH1405" s="253" t="str">
        <f t="shared" si="285"/>
        <v/>
      </c>
      <c r="AI1405" s="253">
        <f t="shared" si="286"/>
        <v>1.717776809975503E-3</v>
      </c>
      <c r="AJ1405" s="253" t="str">
        <f t="shared" si="287"/>
        <v/>
      </c>
      <c r="AK1405" s="253" t="str">
        <f t="shared" si="288"/>
        <v/>
      </c>
      <c r="AO1405" s="253">
        <v>644</v>
      </c>
      <c r="AP1405" s="253">
        <f t="shared" si="289"/>
        <v>-1819.7873909395635</v>
      </c>
      <c r="AQ1405" s="253">
        <f t="shared" si="290"/>
        <v>1.1325918702056895E-4</v>
      </c>
      <c r="AR1405" s="253">
        <f t="shared" si="291"/>
        <v>7.7223236034603723E-2</v>
      </c>
      <c r="AS1405" s="253">
        <f>IF(OR(AR1405&lt;$T$757,AR1405&gt;$T$758),AQ1405,"")</f>
        <v>1.1325918702056895E-4</v>
      </c>
      <c r="AT1405" s="253" t="str">
        <f t="shared" si="292"/>
        <v/>
      </c>
      <c r="AU1405" s="253" t="str">
        <f t="shared" si="293"/>
        <v/>
      </c>
      <c r="AV1405" s="253">
        <f t="shared" si="294"/>
        <v>0</v>
      </c>
      <c r="AW1405" s="253">
        <f t="shared" si="295"/>
        <v>1.1325918702056895E-4</v>
      </c>
      <c r="AX1405" s="253" t="str">
        <f t="shared" si="296"/>
        <v/>
      </c>
      <c r="AZ1405" s="259"/>
      <c r="BA1405" s="259">
        <f>BA1404+$BD$753</f>
        <v>4.1536000000000532</v>
      </c>
      <c r="BB1405" s="274">
        <f t="shared" si="279"/>
        <v>0.76192552998442553</v>
      </c>
      <c r="BC1405" s="259">
        <f t="shared" si="280"/>
        <v>7.5034130354079132E-4</v>
      </c>
      <c r="BD1405" s="259" t="str">
        <f t="shared" si="277"/>
        <v/>
      </c>
      <c r="BE1405" s="254" t="str">
        <f t="shared" si="278"/>
        <v/>
      </c>
    </row>
    <row r="1406" spans="1:57" ht="20.100000000000001" customHeight="1" x14ac:dyDescent="0.25">
      <c r="A1406" s="248">
        <v>645</v>
      </c>
      <c r="B1406" s="247">
        <f>$B$755+(A1406*$B$758)</f>
        <v>-3413.3487797238558</v>
      </c>
      <c r="C1406" s="247">
        <f>_xlfn.NORM.DIST($B1406,$B$752,$B$753,0)</f>
        <v>6.0556678497342417E-5</v>
      </c>
      <c r="D1406" s="247">
        <f>_xlfn.NORM.DIST($B1406,$B$752,$B$753,1)</f>
        <v>7.7803840526546347E-2</v>
      </c>
      <c r="E1406" s="247">
        <f>IF(OR(D1406&lt;$F$757,D1406&gt;$F$758),C1406,"")</f>
        <v>6.0556678497342417E-5</v>
      </c>
      <c r="F1406" s="247" t="str">
        <f>IF(AND(D1406&gt;$F$757,D1406&lt;$F$758),C1406,"")</f>
        <v/>
      </c>
      <c r="G1406" s="247" t="str">
        <f>IF(C1406=MAX($C$761:$C$2761),C1406,"")</f>
        <v/>
      </c>
      <c r="H1406" s="247">
        <f>_xlfn.NORM.DIST(B1406,$F$753,$F$754,0)</f>
        <v>0</v>
      </c>
      <c r="I1406" s="247">
        <f>IF(H1406=MAX($H$761:$H$2761),C1406,"")</f>
        <v>6.0556678497342417E-5</v>
      </c>
      <c r="J1406" s="247" t="str">
        <f>IF(I1406=MIN($I$761:$I$2761),I1406,"")</f>
        <v/>
      </c>
      <c r="K1406" s="247"/>
      <c r="L1406" s="247"/>
      <c r="M1406" s="247"/>
      <c r="N1406" s="247"/>
      <c r="O1406" s="248">
        <v>645</v>
      </c>
      <c r="P1406" s="247">
        <f>$P$755+(O1406*$P$758)</f>
        <v>-198.91468767104897</v>
      </c>
      <c r="Q1406" s="247">
        <f>_xlfn.NORM.DIST(P1406,P$752,P$753,0)</f>
        <v>1.0391443038880123E-3</v>
      </c>
      <c r="R1406" s="247">
        <f>_xlfn.NORM.DIST(P1406,P$752,P$753,1)</f>
        <v>7.7803840526546347E-2</v>
      </c>
      <c r="S1406" s="253">
        <f>IF(OR(R1406&lt;$T$757,R1406&gt;$T$758),Q1406,"")</f>
        <v>1.0391443038880123E-3</v>
      </c>
      <c r="T1406" s="253" t="str">
        <f>IF(AND(R1406&gt;$T$757,R1406&lt;$T$758),Q1406,"")</f>
        <v/>
      </c>
      <c r="U1406" s="253" t="str">
        <f>IF(Q1406=MAX($Q$761:$Q$2761),Q1406,"")</f>
        <v/>
      </c>
      <c r="V1406" s="253">
        <f>_xlfn.NORM.DIST(P1406,$T$753,$T$754,0)</f>
        <v>7.225644887653259E-68</v>
      </c>
      <c r="W1406" s="253" t="str">
        <f>IF(V1406=MAX($V$761:$V$2761),Q1406,"")</f>
        <v/>
      </c>
      <c r="X1406" s="253" t="str">
        <f t="shared" si="281"/>
        <v/>
      </c>
      <c r="AB1406" s="259">
        <v>645</v>
      </c>
      <c r="AC1406" s="253">
        <f t="shared" si="297"/>
        <v>-307.80678769198414</v>
      </c>
      <c r="AD1406" s="253">
        <f t="shared" si="282"/>
        <v>6.7152861118798663E-4</v>
      </c>
      <c r="AE1406" s="253">
        <f t="shared" si="283"/>
        <v>7.7803840526546347E-2</v>
      </c>
      <c r="AF1406" s="253">
        <f>IF(OR(AE1406&lt;$T$757,AE1406&gt;$T$758),AD1406,"")</f>
        <v>6.7152861118798663E-4</v>
      </c>
      <c r="AG1406" s="253" t="str">
        <f t="shared" si="284"/>
        <v/>
      </c>
      <c r="AH1406" s="253" t="str">
        <f t="shared" si="285"/>
        <v/>
      </c>
      <c r="AI1406" s="253">
        <f t="shared" si="286"/>
        <v>1.7152130266233742E-3</v>
      </c>
      <c r="AJ1406" s="253" t="str">
        <f t="shared" si="287"/>
        <v/>
      </c>
      <c r="AK1406" s="253" t="str">
        <f t="shared" si="288"/>
        <v/>
      </c>
      <c r="AO1406" s="259">
        <v>645</v>
      </c>
      <c r="AP1406" s="253">
        <f t="shared" si="289"/>
        <v>-1814.6756286054638</v>
      </c>
      <c r="AQ1406" s="253">
        <f t="shared" si="290"/>
        <v>1.1390524091177583E-4</v>
      </c>
      <c r="AR1406" s="253">
        <f t="shared" si="291"/>
        <v>7.7803840526546347E-2</v>
      </c>
      <c r="AS1406" s="253">
        <f>IF(OR(AR1406&lt;$T$757,AR1406&gt;$T$758),AQ1406,"")</f>
        <v>1.1390524091177583E-4</v>
      </c>
      <c r="AT1406" s="253" t="str">
        <f t="shared" si="292"/>
        <v/>
      </c>
      <c r="AU1406" s="253" t="str">
        <f t="shared" si="293"/>
        <v/>
      </c>
      <c r="AV1406" s="253">
        <f t="shared" si="294"/>
        <v>0</v>
      </c>
      <c r="AW1406" s="253">
        <f t="shared" si="295"/>
        <v>1.1390524091177583E-4</v>
      </c>
      <c r="AX1406" s="253" t="str">
        <f t="shared" si="296"/>
        <v/>
      </c>
      <c r="AZ1406" s="259"/>
      <c r="BA1406" s="259">
        <f>BA1405+$BD$753</f>
        <v>4.1600000000000534</v>
      </c>
      <c r="BB1406" s="274">
        <f t="shared" si="279"/>
        <v>0.76117518868088474</v>
      </c>
      <c r="BC1406" s="259">
        <f t="shared" si="280"/>
        <v>7.5082629703304704E-4</v>
      </c>
      <c r="BD1406" s="259" t="str">
        <f t="shared" si="277"/>
        <v/>
      </c>
      <c r="BE1406" s="254" t="str">
        <f t="shared" si="278"/>
        <v/>
      </c>
    </row>
    <row r="1407" spans="1:57" ht="20.100000000000001" customHeight="1" x14ac:dyDescent="0.25">
      <c r="A1407" s="247">
        <v>646</v>
      </c>
      <c r="B1407" s="247">
        <f>$B$755+(A1407*$B$758)</f>
        <v>-3403.7337127387182</v>
      </c>
      <c r="C1407" s="247">
        <f>_xlfn.NORM.DIST($B1407,$B$752,$B$753,0)</f>
        <v>6.0901131924230788E-5</v>
      </c>
      <c r="D1407" s="247">
        <f>_xlfn.NORM.DIST($B1407,$B$752,$B$753,1)</f>
        <v>7.8387752231186117E-2</v>
      </c>
      <c r="E1407" s="247">
        <f>IF(OR(D1407&lt;$F$757,D1407&gt;$F$758),C1407,"")</f>
        <v>6.0901131924230788E-5</v>
      </c>
      <c r="F1407" s="247" t="str">
        <f>IF(AND(D1407&gt;$F$757,D1407&lt;$F$758),C1407,"")</f>
        <v/>
      </c>
      <c r="G1407" s="247" t="str">
        <f>IF(C1407=MAX($C$761:$C$2761),C1407,"")</f>
        <v/>
      </c>
      <c r="H1407" s="247">
        <f>_xlfn.NORM.DIST(B1407,$F$753,$F$754,0)</f>
        <v>0</v>
      </c>
      <c r="I1407" s="247">
        <f>IF(H1407=MAX($H$761:$H$2761),C1407,"")</f>
        <v>6.0901131924230788E-5</v>
      </c>
      <c r="J1407" s="247" t="str">
        <f>IF(I1407=MIN($I$761:$I$2761),I1407,"")</f>
        <v/>
      </c>
      <c r="K1407" s="247"/>
      <c r="L1407" s="247"/>
      <c r="M1407" s="247"/>
      <c r="N1407" s="247"/>
      <c r="O1407" s="247">
        <v>646</v>
      </c>
      <c r="P1407" s="247">
        <f>$P$755+(O1407*$P$758)</f>
        <v>-198.35436460718682</v>
      </c>
      <c r="Q1407" s="247">
        <f>_xlfn.NORM.DIST(P1407,P$752,P$753,0)</f>
        <v>1.0450550774870218E-3</v>
      </c>
      <c r="R1407" s="247">
        <f>_xlfn.NORM.DIST(P1407,P$752,P$753,1)</f>
        <v>7.8387752231186159E-2</v>
      </c>
      <c r="S1407" s="253">
        <f>IF(OR(R1407&lt;$T$757,R1407&gt;$T$758),Q1407,"")</f>
        <v>1.0450550774870218E-3</v>
      </c>
      <c r="T1407" s="253" t="str">
        <f>IF(AND(R1407&gt;$T$757,R1407&lt;$T$758),Q1407,"")</f>
        <v/>
      </c>
      <c r="U1407" s="253" t="str">
        <f>IF(Q1407=MAX($Q$761:$Q$2761),Q1407,"")</f>
        <v/>
      </c>
      <c r="V1407" s="253">
        <f>_xlfn.NORM.DIST(P1407,$T$753,$T$754,0)</f>
        <v>6.7439024189132078E-68</v>
      </c>
      <c r="W1407" s="253" t="str">
        <f>IF(V1407=MAX($V$761:$V$2761),Q1407,"")</f>
        <v/>
      </c>
      <c r="X1407" s="253" t="str">
        <f t="shared" si="281"/>
        <v/>
      </c>
      <c r="AB1407" s="253">
        <v>646</v>
      </c>
      <c r="AC1407" s="253">
        <f t="shared" si="297"/>
        <v>-306.93972631820395</v>
      </c>
      <c r="AD1407" s="253">
        <f t="shared" si="282"/>
        <v>6.7534834399231205E-4</v>
      </c>
      <c r="AE1407" s="253">
        <f t="shared" si="283"/>
        <v>7.8387752231186117E-2</v>
      </c>
      <c r="AF1407" s="253">
        <f>IF(OR(AE1407&lt;$T$757,AE1407&gt;$T$758),AD1407,"")</f>
        <v>6.7534834399231205E-4</v>
      </c>
      <c r="AG1407" s="253" t="str">
        <f t="shared" si="284"/>
        <v/>
      </c>
      <c r="AH1407" s="253" t="str">
        <f t="shared" si="285"/>
        <v/>
      </c>
      <c r="AI1407" s="253">
        <f t="shared" si="286"/>
        <v>1.7126256674901853E-3</v>
      </c>
      <c r="AJ1407" s="253" t="str">
        <f t="shared" si="287"/>
        <v/>
      </c>
      <c r="AK1407" s="253" t="str">
        <f t="shared" si="288"/>
        <v/>
      </c>
      <c r="AO1407" s="253">
        <v>646</v>
      </c>
      <c r="AP1407" s="253">
        <f t="shared" si="289"/>
        <v>-1809.5638662713636</v>
      </c>
      <c r="AQ1407" s="253">
        <f t="shared" si="290"/>
        <v>1.1455314716334359E-4</v>
      </c>
      <c r="AR1407" s="253">
        <f t="shared" si="291"/>
        <v>7.8387752231186117E-2</v>
      </c>
      <c r="AS1407" s="253">
        <f>IF(OR(AR1407&lt;$T$757,AR1407&gt;$T$758),AQ1407,"")</f>
        <v>1.1455314716334359E-4</v>
      </c>
      <c r="AT1407" s="253" t="str">
        <f t="shared" si="292"/>
        <v/>
      </c>
      <c r="AU1407" s="253" t="str">
        <f t="shared" si="293"/>
        <v/>
      </c>
      <c r="AV1407" s="253">
        <f t="shared" si="294"/>
        <v>0</v>
      </c>
      <c r="AW1407" s="253">
        <f t="shared" si="295"/>
        <v>1.1455314716334359E-4</v>
      </c>
      <c r="AX1407" s="253" t="str">
        <f t="shared" si="296"/>
        <v/>
      </c>
      <c r="AZ1407" s="259"/>
      <c r="BA1407" s="259">
        <f>BA1406+$BD$753</f>
        <v>4.1664000000000536</v>
      </c>
      <c r="BB1407" s="274">
        <f t="shared" si="279"/>
        <v>0.76042436238385169</v>
      </c>
      <c r="BC1407" s="259">
        <f t="shared" si="280"/>
        <v>7.5130716521620844E-4</v>
      </c>
      <c r="BD1407" s="259" t="str">
        <f t="shared" si="277"/>
        <v/>
      </c>
      <c r="BE1407" s="254" t="str">
        <f t="shared" si="278"/>
        <v/>
      </c>
    </row>
    <row r="1408" spans="1:57" ht="20.100000000000001" customHeight="1" x14ac:dyDescent="0.25">
      <c r="A1408" s="247">
        <v>647</v>
      </c>
      <c r="B1408" s="247">
        <f>$B$755+(A1408*$B$758)</f>
        <v>-3394.1186457535805</v>
      </c>
      <c r="C1408" s="247">
        <f>_xlfn.NORM.DIST($B1408,$B$752,$B$753,0)</f>
        <v>6.1246564689378715E-5</v>
      </c>
      <c r="D1408" s="247">
        <f>_xlfn.NORM.DIST($B1408,$B$752,$B$753,1)</f>
        <v>7.8974980591200061E-2</v>
      </c>
      <c r="E1408" s="247">
        <f>IF(OR(D1408&lt;$F$757,D1408&gt;$F$758),C1408,"")</f>
        <v>6.1246564689378715E-5</v>
      </c>
      <c r="F1408" s="247" t="str">
        <f>IF(AND(D1408&gt;$F$757,D1408&lt;$F$758),C1408,"")</f>
        <v/>
      </c>
      <c r="G1408" s="247" t="str">
        <f>IF(C1408=MAX($C$761:$C$2761),C1408,"")</f>
        <v/>
      </c>
      <c r="H1408" s="247">
        <f>_xlfn.NORM.DIST(B1408,$F$753,$F$754,0)</f>
        <v>0</v>
      </c>
      <c r="I1408" s="247">
        <f>IF(H1408=MAX($H$761:$H$2761),C1408,"")</f>
        <v>6.1246564689378715E-5</v>
      </c>
      <c r="J1408" s="247" t="str">
        <f>IF(I1408=MIN($I$761:$I$2761),I1408,"")</f>
        <v/>
      </c>
      <c r="K1408" s="247"/>
      <c r="L1408" s="247"/>
      <c r="M1408" s="247"/>
      <c r="N1408" s="247"/>
      <c r="O1408" s="247">
        <v>647</v>
      </c>
      <c r="P1408" s="247">
        <f>$P$755+(O1408*$P$758)</f>
        <v>-197.79404154332474</v>
      </c>
      <c r="Q1408" s="247">
        <f>_xlfn.NORM.DIST(P1408,P$752,P$753,0)</f>
        <v>1.050982656396349E-3</v>
      </c>
      <c r="R1408" s="247">
        <f>_xlfn.NORM.DIST(P1408,P$752,P$753,1)</f>
        <v>7.8974980591200089E-2</v>
      </c>
      <c r="S1408" s="253">
        <f>IF(OR(R1408&lt;$T$757,R1408&gt;$T$758),Q1408,"")</f>
        <v>1.050982656396349E-3</v>
      </c>
      <c r="T1408" s="253" t="str">
        <f>IF(AND(R1408&gt;$T$757,R1408&lt;$T$758),Q1408,"")</f>
        <v/>
      </c>
      <c r="U1408" s="253" t="str">
        <f>IF(Q1408=MAX($Q$761:$Q$2761),Q1408,"")</f>
        <v/>
      </c>
      <c r="V1408" s="253">
        <f>_xlfn.NORM.DIST(P1408,$T$753,$T$754,0)</f>
        <v>6.2941775945619186E-68</v>
      </c>
      <c r="W1408" s="253" t="str">
        <f>IF(V1408=MAX($V$761:$V$2761),Q1408,"")</f>
        <v/>
      </c>
      <c r="X1408" s="253" t="str">
        <f t="shared" si="281"/>
        <v/>
      </c>
      <c r="AB1408" s="253">
        <v>647</v>
      </c>
      <c r="AC1408" s="253">
        <f t="shared" si="297"/>
        <v>-306.07266494442376</v>
      </c>
      <c r="AD1408" s="253">
        <f t="shared" si="282"/>
        <v>6.7917893693093866E-4</v>
      </c>
      <c r="AE1408" s="253">
        <f t="shared" si="283"/>
        <v>7.8974980591200006E-2</v>
      </c>
      <c r="AF1408" s="253">
        <f>IF(OR(AE1408&lt;$T$757,AE1408&gt;$T$758),AD1408,"")</f>
        <v>6.7917893693093866E-4</v>
      </c>
      <c r="AG1408" s="253" t="str">
        <f t="shared" si="284"/>
        <v/>
      </c>
      <c r="AH1408" s="253" t="str">
        <f t="shared" si="285"/>
        <v/>
      </c>
      <c r="AI1408" s="253">
        <f t="shared" si="286"/>
        <v>1.7100148508718391E-3</v>
      </c>
      <c r="AJ1408" s="253" t="str">
        <f t="shared" si="287"/>
        <v/>
      </c>
      <c r="AK1408" s="253" t="str">
        <f t="shared" si="288"/>
        <v/>
      </c>
      <c r="AO1408" s="253">
        <v>647</v>
      </c>
      <c r="AP1408" s="253">
        <f t="shared" si="289"/>
        <v>-1804.4521039372639</v>
      </c>
      <c r="AQ1408" s="253">
        <f t="shared" si="290"/>
        <v>1.1520289551991374E-4</v>
      </c>
      <c r="AR1408" s="253">
        <f t="shared" si="291"/>
        <v>7.8974980591200061E-2</v>
      </c>
      <c r="AS1408" s="253">
        <f>IF(OR(AR1408&lt;$T$757,AR1408&gt;$T$758),AQ1408,"")</f>
        <v>1.1520289551991374E-4</v>
      </c>
      <c r="AT1408" s="253" t="str">
        <f t="shared" si="292"/>
        <v/>
      </c>
      <c r="AU1408" s="253" t="str">
        <f t="shared" si="293"/>
        <v/>
      </c>
      <c r="AV1408" s="253">
        <f t="shared" si="294"/>
        <v>0</v>
      </c>
      <c r="AW1408" s="253">
        <f t="shared" si="295"/>
        <v>1.1520289551991374E-4</v>
      </c>
      <c r="AX1408" s="253" t="str">
        <f t="shared" si="296"/>
        <v/>
      </c>
      <c r="AZ1408" s="259"/>
      <c r="BA1408" s="259">
        <f>BA1407+$BD$753</f>
        <v>4.1728000000000538</v>
      </c>
      <c r="BB1408" s="274">
        <f t="shared" si="279"/>
        <v>0.75967305521863548</v>
      </c>
      <c r="BC1408" s="259">
        <f t="shared" si="280"/>
        <v>7.5178391338959205E-4</v>
      </c>
      <c r="BD1408" s="259" t="str">
        <f t="shared" si="277"/>
        <v/>
      </c>
      <c r="BE1408" s="254" t="str">
        <f t="shared" si="278"/>
        <v/>
      </c>
    </row>
    <row r="1409" spans="1:57" ht="20.100000000000001" customHeight="1" x14ac:dyDescent="0.25">
      <c r="A1409" s="247">
        <v>648</v>
      </c>
      <c r="B1409" s="247">
        <f>$B$755+(A1409*$B$758)</f>
        <v>-3384.5035787684428</v>
      </c>
      <c r="C1409" s="247">
        <f>_xlfn.NORM.DIST($B1409,$B$752,$B$753,0)</f>
        <v>6.159297126250898E-5</v>
      </c>
      <c r="D1409" s="247">
        <f>_xlfn.NORM.DIST($B1409,$B$752,$B$753,1)</f>
        <v>7.9565534996466708E-2</v>
      </c>
      <c r="E1409" s="247">
        <f>IF(OR(D1409&lt;$F$757,D1409&gt;$F$758),C1409,"")</f>
        <v>6.159297126250898E-5</v>
      </c>
      <c r="F1409" s="247" t="str">
        <f>IF(AND(D1409&gt;$F$757,D1409&lt;$F$758),C1409,"")</f>
        <v/>
      </c>
      <c r="G1409" s="247" t="str">
        <f>IF(C1409=MAX($C$761:$C$2761),C1409,"")</f>
        <v/>
      </c>
      <c r="H1409" s="247">
        <f>_xlfn.NORM.DIST(B1409,$F$753,$F$754,0)</f>
        <v>0</v>
      </c>
      <c r="I1409" s="247">
        <f>IF(H1409=MAX($H$761:$H$2761),C1409,"")</f>
        <v>6.159297126250898E-5</v>
      </c>
      <c r="J1409" s="247" t="str">
        <f>IF(I1409=MIN($I$761:$I$2761),I1409,"")</f>
        <v/>
      </c>
      <c r="K1409" s="247"/>
      <c r="L1409" s="247"/>
      <c r="M1409" s="247"/>
      <c r="N1409" s="247"/>
      <c r="O1409" s="247">
        <v>648</v>
      </c>
      <c r="P1409" s="247">
        <f>$P$755+(O1409*$P$758)</f>
        <v>-197.23371847946265</v>
      </c>
      <c r="Q1409" s="247">
        <f>_xlfn.NORM.DIST(P1409,P$752,P$753,0)</f>
        <v>1.0569269457171948E-3</v>
      </c>
      <c r="R1409" s="247">
        <f>_xlfn.NORM.DIST(P1409,P$752,P$753,1)</f>
        <v>7.9565534996466708E-2</v>
      </c>
      <c r="S1409" s="253">
        <f>IF(OR(R1409&lt;$T$757,R1409&gt;$T$758),Q1409,"")</f>
        <v>1.0569269457171948E-3</v>
      </c>
      <c r="T1409" s="253" t="str">
        <f>IF(AND(R1409&gt;$T$757,R1409&lt;$T$758),Q1409,"")</f>
        <v/>
      </c>
      <c r="U1409" s="253" t="str">
        <f>IF(Q1409=MAX($Q$761:$Q$2761),Q1409,"")</f>
        <v/>
      </c>
      <c r="V1409" s="253">
        <f>_xlfn.NORM.DIST(P1409,$T$753,$T$754,0)</f>
        <v>5.8743491927025826E-68</v>
      </c>
      <c r="W1409" s="253" t="str">
        <f>IF(V1409=MAX($V$761:$V$2761),Q1409,"")</f>
        <v/>
      </c>
      <c r="X1409" s="253" t="str">
        <f t="shared" si="281"/>
        <v/>
      </c>
      <c r="AB1409" s="253">
        <v>648</v>
      </c>
      <c r="AC1409" s="253">
        <f t="shared" si="297"/>
        <v>-305.20560357064346</v>
      </c>
      <c r="AD1409" s="253">
        <f t="shared" si="282"/>
        <v>6.8302032867719809E-4</v>
      </c>
      <c r="AE1409" s="253">
        <f t="shared" si="283"/>
        <v>7.9565534996466764E-2</v>
      </c>
      <c r="AF1409" s="253">
        <f>IF(OR(AE1409&lt;$T$757,AE1409&gt;$T$758),AD1409,"")</f>
        <v>6.8302032867719809E-4</v>
      </c>
      <c r="AG1409" s="253" t="str">
        <f t="shared" si="284"/>
        <v/>
      </c>
      <c r="AH1409" s="253" t="str">
        <f t="shared" si="285"/>
        <v/>
      </c>
      <c r="AI1409" s="253">
        <f t="shared" si="286"/>
        <v>1.7073806960099414E-3</v>
      </c>
      <c r="AJ1409" s="253" t="str">
        <f t="shared" si="287"/>
        <v/>
      </c>
      <c r="AK1409" s="253" t="str">
        <f t="shared" si="288"/>
        <v/>
      </c>
      <c r="AO1409" s="253">
        <v>648</v>
      </c>
      <c r="AP1409" s="253">
        <f t="shared" si="289"/>
        <v>-1799.3403416031638</v>
      </c>
      <c r="AQ1409" s="253">
        <f t="shared" si="290"/>
        <v>1.158544755792058E-4</v>
      </c>
      <c r="AR1409" s="253">
        <f t="shared" si="291"/>
        <v>7.9565534996466764E-2</v>
      </c>
      <c r="AS1409" s="253">
        <f>IF(OR(AR1409&lt;$T$757,AR1409&gt;$T$758),AQ1409,"")</f>
        <v>1.158544755792058E-4</v>
      </c>
      <c r="AT1409" s="253" t="str">
        <f t="shared" si="292"/>
        <v/>
      </c>
      <c r="AU1409" s="253" t="str">
        <f t="shared" si="293"/>
        <v/>
      </c>
      <c r="AV1409" s="253">
        <f t="shared" si="294"/>
        <v>0</v>
      </c>
      <c r="AW1409" s="253">
        <f t="shared" si="295"/>
        <v>1.158544755792058E-4</v>
      </c>
      <c r="AX1409" s="253" t="str">
        <f t="shared" si="296"/>
        <v/>
      </c>
      <c r="AZ1409" s="259"/>
      <c r="BA1409" s="259">
        <f>BA1408+$BD$753</f>
        <v>4.179200000000054</v>
      </c>
      <c r="BB1409" s="274">
        <f t="shared" si="279"/>
        <v>0.75892127130524589</v>
      </c>
      <c r="BC1409" s="259">
        <f t="shared" si="280"/>
        <v>7.5225654689081711E-4</v>
      </c>
      <c r="BD1409" s="259" t="str">
        <f t="shared" si="277"/>
        <v/>
      </c>
      <c r="BE1409" s="254" t="str">
        <f t="shared" si="278"/>
        <v/>
      </c>
    </row>
    <row r="1410" spans="1:57" ht="20.100000000000001" customHeight="1" x14ac:dyDescent="0.25">
      <c r="A1410" s="247">
        <v>649</v>
      </c>
      <c r="B1410" s="247">
        <f>$B$755+(A1410*$B$758)</f>
        <v>-3374.8885117833051</v>
      </c>
      <c r="C1410" s="247">
        <f>_xlfn.NORM.DIST($B1410,$B$752,$B$753,0)</f>
        <v>6.1940346035146534E-5</v>
      </c>
      <c r="D1410" s="247">
        <f>_xlfn.NORM.DIST($B1410,$B$752,$B$753,1)</f>
        <v>8.0159424783314809E-2</v>
      </c>
      <c r="E1410" s="247">
        <f>IF(OR(D1410&lt;$F$757,D1410&gt;$F$758),C1410,"")</f>
        <v>6.1940346035146534E-5</v>
      </c>
      <c r="F1410" s="247" t="str">
        <f>IF(AND(D1410&gt;$F$757,D1410&lt;$F$758),C1410,"")</f>
        <v/>
      </c>
      <c r="G1410" s="247" t="str">
        <f>IF(C1410=MAX($C$761:$C$2761),C1410,"")</f>
        <v/>
      </c>
      <c r="H1410" s="247">
        <f>_xlfn.NORM.DIST(B1410,$F$753,$F$754,0)</f>
        <v>0</v>
      </c>
      <c r="I1410" s="247">
        <f>IF(H1410=MAX($H$761:$H$2761),C1410,"")</f>
        <v>6.1940346035146534E-5</v>
      </c>
      <c r="J1410" s="247" t="str">
        <f>IF(I1410=MIN($I$761:$I$2761),I1410,"")</f>
        <v/>
      </c>
      <c r="K1410" s="247"/>
      <c r="L1410" s="247"/>
      <c r="M1410" s="247"/>
      <c r="N1410" s="247"/>
      <c r="O1410" s="247">
        <v>649</v>
      </c>
      <c r="P1410" s="247">
        <f>$P$755+(O1410*$P$758)</f>
        <v>-196.67339541560051</v>
      </c>
      <c r="Q1410" s="247">
        <f>_xlfn.NORM.DIST(P1410,P$752,P$753,0)</f>
        <v>1.0628878492088974E-3</v>
      </c>
      <c r="R1410" s="247">
        <f>_xlfn.NORM.DIST(P1410,P$752,P$753,1)</f>
        <v>8.015942478331485E-2</v>
      </c>
      <c r="S1410" s="253">
        <f>IF(OR(R1410&lt;$T$757,R1410&gt;$T$758),Q1410,"")</f>
        <v>1.0628878492088974E-3</v>
      </c>
      <c r="T1410" s="253" t="str">
        <f>IF(AND(R1410&gt;$T$757,R1410&lt;$T$758),Q1410,"")</f>
        <v/>
      </c>
      <c r="U1410" s="253" t="str">
        <f>IF(Q1410=MAX($Q$761:$Q$2761),Q1410,"")</f>
        <v/>
      </c>
      <c r="V1410" s="253">
        <f>_xlfn.NORM.DIST(P1410,$T$753,$T$754,0)</f>
        <v>5.482436076221111E-68</v>
      </c>
      <c r="W1410" s="253" t="str">
        <f>IF(V1410=MAX($V$761:$V$2761),Q1410,"")</f>
        <v/>
      </c>
      <c r="X1410" s="253" t="str">
        <f t="shared" si="281"/>
        <v/>
      </c>
      <c r="AB1410" s="253">
        <v>649</v>
      </c>
      <c r="AC1410" s="253">
        <f t="shared" si="297"/>
        <v>-304.33854219686327</v>
      </c>
      <c r="AD1410" s="253">
        <f t="shared" si="282"/>
        <v>6.868724570372642E-4</v>
      </c>
      <c r="AE1410" s="253">
        <f t="shared" si="283"/>
        <v>8.0159424783314781E-2</v>
      </c>
      <c r="AF1410" s="253">
        <f>IF(OR(AE1410&lt;$T$757,AE1410&gt;$T$758),AD1410,"")</f>
        <v>6.868724570372642E-4</v>
      </c>
      <c r="AG1410" s="253" t="str">
        <f t="shared" si="284"/>
        <v/>
      </c>
      <c r="AH1410" s="253" t="str">
        <f t="shared" si="285"/>
        <v/>
      </c>
      <c r="AI1410" s="253">
        <f t="shared" si="286"/>
        <v>1.7047233230827366E-3</v>
      </c>
      <c r="AJ1410" s="253" t="str">
        <f t="shared" si="287"/>
        <v/>
      </c>
      <c r="AK1410" s="253" t="str">
        <f t="shared" si="288"/>
        <v/>
      </c>
      <c r="AO1410" s="253">
        <v>649</v>
      </c>
      <c r="AP1410" s="253">
        <f t="shared" si="289"/>
        <v>-1794.2285792690641</v>
      </c>
      <c r="AQ1410" s="253">
        <f t="shared" si="290"/>
        <v>1.1650787679185136E-4</v>
      </c>
      <c r="AR1410" s="253">
        <f t="shared" si="291"/>
        <v>8.0159424783314809E-2</v>
      </c>
      <c r="AS1410" s="253">
        <f>IF(OR(AR1410&lt;$T$757,AR1410&gt;$T$758),AQ1410,"")</f>
        <v>1.1650787679185136E-4</v>
      </c>
      <c r="AT1410" s="253" t="str">
        <f t="shared" si="292"/>
        <v/>
      </c>
      <c r="AU1410" s="253" t="str">
        <f t="shared" si="293"/>
        <v/>
      </c>
      <c r="AV1410" s="253">
        <f t="shared" si="294"/>
        <v>0</v>
      </c>
      <c r="AW1410" s="253">
        <f t="shared" si="295"/>
        <v>1.1650787679185136E-4</v>
      </c>
      <c r="AX1410" s="253" t="str">
        <f t="shared" si="296"/>
        <v/>
      </c>
      <c r="AZ1410" s="259"/>
      <c r="BA1410" s="259">
        <f>BA1409+$BD$753</f>
        <v>4.1856000000000542</v>
      </c>
      <c r="BB1410" s="274">
        <f t="shared" si="279"/>
        <v>0.75816901475835508</v>
      </c>
      <c r="BC1410" s="259">
        <f t="shared" si="280"/>
        <v>7.5272507109769293E-4</v>
      </c>
      <c r="BD1410" s="259" t="str">
        <f t="shared" si="277"/>
        <v/>
      </c>
      <c r="BE1410" s="254" t="str">
        <f t="shared" si="278"/>
        <v/>
      </c>
    </row>
    <row r="1411" spans="1:57" ht="20.100000000000001" customHeight="1" x14ac:dyDescent="0.25">
      <c r="A1411" s="247">
        <v>650</v>
      </c>
      <c r="B1411" s="247">
        <f>$B$755+(A1411*$B$758)</f>
        <v>-3365.2734447981675</v>
      </c>
      <c r="C1411" s="247">
        <f>_xlfn.NORM.DIST($B1411,$B$752,$B$753,0)</f>
        <v>6.2288683320536125E-5</v>
      </c>
      <c r="D1411" s="247">
        <f>_xlfn.NORM.DIST($B1411,$B$752,$B$753,1)</f>
        <v>8.0756659233771025E-2</v>
      </c>
      <c r="E1411" s="247">
        <f>IF(OR(D1411&lt;$F$757,D1411&gt;$F$758),C1411,"")</f>
        <v>6.2288683320536125E-5</v>
      </c>
      <c r="F1411" s="247" t="str">
        <f>IF(AND(D1411&gt;$F$757,D1411&lt;$F$758),C1411,"")</f>
        <v/>
      </c>
      <c r="G1411" s="247" t="str">
        <f>IF(C1411=MAX($C$761:$C$2761),C1411,"")</f>
        <v/>
      </c>
      <c r="H1411" s="247">
        <f>_xlfn.NORM.DIST(B1411,$F$753,$F$754,0)</f>
        <v>0</v>
      </c>
      <c r="I1411" s="247">
        <f>IF(H1411=MAX($H$761:$H$2761),C1411,"")</f>
        <v>6.2288683320536125E-5</v>
      </c>
      <c r="J1411" s="247" t="str">
        <f>IF(I1411=MIN($I$761:$I$2761),I1411,"")</f>
        <v/>
      </c>
      <c r="K1411" s="247"/>
      <c r="L1411" s="247"/>
      <c r="M1411" s="247"/>
      <c r="N1411" s="247"/>
      <c r="O1411" s="247">
        <v>650</v>
      </c>
      <c r="P1411" s="247">
        <f>$P$755+(O1411*$P$758)</f>
        <v>-196.11307235173842</v>
      </c>
      <c r="Q1411" s="247">
        <f>_xlfn.NORM.DIST(P1411,P$752,P$753,0)</f>
        <v>1.068865269287515E-3</v>
      </c>
      <c r="R1411" s="247">
        <f>_xlfn.NORM.DIST(P1411,P$752,P$753,1)</f>
        <v>8.0756659233771025E-2</v>
      </c>
      <c r="S1411" s="253">
        <f>IF(OR(R1411&lt;$T$757,R1411&gt;$T$758),Q1411,"")</f>
        <v>1.068865269287515E-3</v>
      </c>
      <c r="T1411" s="253" t="str">
        <f>IF(AND(R1411&gt;$T$757,R1411&lt;$T$758),Q1411,"")</f>
        <v/>
      </c>
      <c r="U1411" s="253" t="str">
        <f>IF(Q1411=MAX($Q$761:$Q$2761),Q1411,"")</f>
        <v/>
      </c>
      <c r="V1411" s="253">
        <f>_xlfn.NORM.DIST(P1411,$T$753,$T$754,0)</f>
        <v>5.1165879715406204E-68</v>
      </c>
      <c r="W1411" s="253" t="str">
        <f>IF(V1411=MAX($V$761:$V$2761),Q1411,"")</f>
        <v/>
      </c>
      <c r="X1411" s="253" t="str">
        <f t="shared" si="281"/>
        <v/>
      </c>
      <c r="AB1411" s="253">
        <v>650</v>
      </c>
      <c r="AC1411" s="253">
        <f t="shared" si="297"/>
        <v>-303.47148082308297</v>
      </c>
      <c r="AD1411" s="253">
        <f t="shared" si="282"/>
        <v>6.9073525894924426E-4</v>
      </c>
      <c r="AE1411" s="253">
        <f t="shared" si="283"/>
        <v>8.0756659233771053E-2</v>
      </c>
      <c r="AF1411" s="253">
        <f>IF(OR(AE1411&lt;$T$757,AE1411&gt;$T$758),AD1411,"")</f>
        <v>6.9073525894924426E-4</v>
      </c>
      <c r="AG1411" s="253" t="str">
        <f t="shared" si="284"/>
        <v/>
      </c>
      <c r="AH1411" s="253" t="str">
        <f t="shared" si="285"/>
        <v/>
      </c>
      <c r="AI1411" s="253">
        <f t="shared" si="286"/>
        <v>1.7020428531959761E-3</v>
      </c>
      <c r="AJ1411" s="253" t="str">
        <f t="shared" si="287"/>
        <v/>
      </c>
      <c r="AK1411" s="253" t="str">
        <f t="shared" si="288"/>
        <v/>
      </c>
      <c r="AO1411" s="253">
        <v>650</v>
      </c>
      <c r="AP1411" s="253">
        <f t="shared" si="289"/>
        <v>-1789.1168169349644</v>
      </c>
      <c r="AQ1411" s="253">
        <f t="shared" si="290"/>
        <v>1.1716308846123965E-4</v>
      </c>
      <c r="AR1411" s="253">
        <f t="shared" si="291"/>
        <v>8.0756659233770997E-2</v>
      </c>
      <c r="AS1411" s="253">
        <f>IF(OR(AR1411&lt;$T$757,AR1411&gt;$T$758),AQ1411,"")</f>
        <v>1.1716308846123965E-4</v>
      </c>
      <c r="AT1411" s="253" t="str">
        <f t="shared" si="292"/>
        <v/>
      </c>
      <c r="AU1411" s="253" t="str">
        <f t="shared" si="293"/>
        <v/>
      </c>
      <c r="AV1411" s="253">
        <f t="shared" si="294"/>
        <v>0</v>
      </c>
      <c r="AW1411" s="253">
        <f t="shared" si="295"/>
        <v>1.1716308846123965E-4</v>
      </c>
      <c r="AX1411" s="253" t="str">
        <f t="shared" si="296"/>
        <v/>
      </c>
      <c r="AZ1411" s="259"/>
      <c r="BA1411" s="259">
        <f>BA1410+$BD$753</f>
        <v>4.1920000000000543</v>
      </c>
      <c r="BB1411" s="274">
        <f t="shared" si="279"/>
        <v>0.75741628968725738</v>
      </c>
      <c r="BC1411" s="259">
        <f t="shared" si="280"/>
        <v>7.5318949142688663E-4</v>
      </c>
      <c r="BD1411" s="259" t="str">
        <f t="shared" si="277"/>
        <v/>
      </c>
      <c r="BE1411" s="254" t="str">
        <f t="shared" si="278"/>
        <v/>
      </c>
    </row>
    <row r="1412" spans="1:57" ht="20.100000000000001" customHeight="1" x14ac:dyDescent="0.25">
      <c r="A1412" s="248">
        <v>651</v>
      </c>
      <c r="B1412" s="247">
        <f>$B$755+(A1412*$B$758)</f>
        <v>-3355.6583778130298</v>
      </c>
      <c r="C1412" s="247">
        <f>_xlfn.NORM.DIST($B1412,$B$752,$B$753,0)</f>
        <v>6.2637977353565853E-5</v>
      </c>
      <c r="D1412" s="247">
        <f>_xlfn.NORM.DIST($B1412,$B$752,$B$753,1)</f>
        <v>8.135724757480671E-2</v>
      </c>
      <c r="E1412" s="247">
        <f>IF(OR(D1412&lt;$F$757,D1412&gt;$F$758),C1412,"")</f>
        <v>6.2637977353565853E-5</v>
      </c>
      <c r="F1412" s="247" t="str">
        <f>IF(AND(D1412&gt;$F$757,D1412&lt;$F$758),C1412,"")</f>
        <v/>
      </c>
      <c r="G1412" s="247" t="str">
        <f>IF(C1412=MAX($C$761:$C$2761),C1412,"")</f>
        <v/>
      </c>
      <c r="H1412" s="247">
        <f>_xlfn.NORM.DIST(B1412,$F$753,$F$754,0)</f>
        <v>0</v>
      </c>
      <c r="I1412" s="247">
        <f>IF(H1412=MAX($H$761:$H$2761),C1412,"")</f>
        <v>6.2637977353565853E-5</v>
      </c>
      <c r="J1412" s="247" t="str">
        <f>IF(I1412=MIN($I$761:$I$2761),I1412,"")</f>
        <v/>
      </c>
      <c r="K1412" s="247"/>
      <c r="L1412" s="247"/>
      <c r="M1412" s="247"/>
      <c r="N1412" s="247"/>
      <c r="O1412" s="248">
        <v>651</v>
      </c>
      <c r="P1412" s="247">
        <f>$P$755+(O1412*$P$758)</f>
        <v>-195.55274928787628</v>
      </c>
      <c r="Q1412" s="247">
        <f>_xlfn.NORM.DIST(P1412,P$752,P$753,0)</f>
        <v>1.074859107024518E-3</v>
      </c>
      <c r="R1412" s="247">
        <f>_xlfn.NORM.DIST(P1412,P$752,P$753,1)</f>
        <v>8.1357247574806724E-2</v>
      </c>
      <c r="S1412" s="253">
        <f>IF(OR(R1412&lt;$T$757,R1412&gt;$T$758),Q1412,"")</f>
        <v>1.074859107024518E-3</v>
      </c>
      <c r="T1412" s="253" t="str">
        <f>IF(AND(R1412&gt;$T$757,R1412&lt;$T$758),Q1412,"")</f>
        <v/>
      </c>
      <c r="U1412" s="253" t="str">
        <f>IF(Q1412=MAX($Q$761:$Q$2761),Q1412,"")</f>
        <v/>
      </c>
      <c r="V1412" s="253">
        <f>_xlfn.NORM.DIST(P1412,$T$753,$T$754,0)</f>
        <v>4.7750768523963141E-68</v>
      </c>
      <c r="W1412" s="253" t="str">
        <f>IF(V1412=MAX($V$761:$V$2761),Q1412,"")</f>
        <v/>
      </c>
      <c r="X1412" s="253" t="str">
        <f t="shared" si="281"/>
        <v/>
      </c>
      <c r="AB1412" s="259">
        <v>651</v>
      </c>
      <c r="AC1412" s="253">
        <f t="shared" si="297"/>
        <v>-302.60441944930278</v>
      </c>
      <c r="AD1412" s="253">
        <f t="shared" si="282"/>
        <v>6.9460867048232536E-4</v>
      </c>
      <c r="AE1412" s="253">
        <f t="shared" si="283"/>
        <v>8.135724757480671E-2</v>
      </c>
      <c r="AF1412" s="253">
        <f>IF(OR(AE1412&lt;$T$757,AE1412&gt;$T$758),AD1412,"")</f>
        <v>6.9460867048232536E-4</v>
      </c>
      <c r="AG1412" s="253" t="str">
        <f t="shared" si="284"/>
        <v/>
      </c>
      <c r="AH1412" s="253" t="str">
        <f t="shared" si="285"/>
        <v/>
      </c>
      <c r="AI1412" s="253">
        <f t="shared" si="286"/>
        <v>1.6993394083737331E-3</v>
      </c>
      <c r="AJ1412" s="253" t="str">
        <f t="shared" si="287"/>
        <v/>
      </c>
      <c r="AK1412" s="253" t="str">
        <f t="shared" si="288"/>
        <v/>
      </c>
      <c r="AO1412" s="259">
        <v>651</v>
      </c>
      <c r="AP1412" s="253">
        <f t="shared" si="289"/>
        <v>-1784.0050546008642</v>
      </c>
      <c r="AQ1412" s="253">
        <f t="shared" si="290"/>
        <v>1.1782009974337338E-4</v>
      </c>
      <c r="AR1412" s="253">
        <f t="shared" si="291"/>
        <v>8.135724757480671E-2</v>
      </c>
      <c r="AS1412" s="253">
        <f>IF(OR(AR1412&lt;$T$757,AR1412&gt;$T$758),AQ1412,"")</f>
        <v>1.1782009974337338E-4</v>
      </c>
      <c r="AT1412" s="253" t="str">
        <f t="shared" si="292"/>
        <v/>
      </c>
      <c r="AU1412" s="253" t="str">
        <f t="shared" si="293"/>
        <v/>
      </c>
      <c r="AV1412" s="253">
        <f t="shared" si="294"/>
        <v>0</v>
      </c>
      <c r="AW1412" s="253">
        <f t="shared" si="295"/>
        <v>1.1782009974337338E-4</v>
      </c>
      <c r="AX1412" s="253" t="str">
        <f t="shared" si="296"/>
        <v/>
      </c>
      <c r="AZ1412" s="259"/>
      <c r="BA1412" s="259">
        <f>BA1411+$BD$753</f>
        <v>4.1984000000000545</v>
      </c>
      <c r="BB1412" s="274">
        <f t="shared" si="279"/>
        <v>0.7566631001958305</v>
      </c>
      <c r="BC1412" s="259">
        <f t="shared" si="280"/>
        <v>7.5364981333314596E-4</v>
      </c>
      <c r="BD1412" s="259" t="str">
        <f t="shared" si="277"/>
        <v/>
      </c>
      <c r="BE1412" s="254" t="str">
        <f t="shared" si="278"/>
        <v/>
      </c>
    </row>
    <row r="1413" spans="1:57" ht="20.100000000000001" customHeight="1" x14ac:dyDescent="0.25">
      <c r="A1413" s="247">
        <v>652</v>
      </c>
      <c r="B1413" s="247">
        <f>$B$755+(A1413*$B$758)</f>
        <v>-3346.0433108278921</v>
      </c>
      <c r="C1413" s="247">
        <f>_xlfn.NORM.DIST($B1413,$B$752,$B$753,0)</f>
        <v>6.298822229069643E-5</v>
      </c>
      <c r="D1413" s="247">
        <f>_xlfn.NORM.DIST($B1413,$B$752,$B$753,1)</f>
        <v>8.1961198977584415E-2</v>
      </c>
      <c r="E1413" s="247">
        <f>IF(OR(D1413&lt;$F$757,D1413&gt;$F$758),C1413,"")</f>
        <v>6.298822229069643E-5</v>
      </c>
      <c r="F1413" s="247" t="str">
        <f>IF(AND(D1413&gt;$F$757,D1413&lt;$F$758),C1413,"")</f>
        <v/>
      </c>
      <c r="G1413" s="247" t="str">
        <f>IF(C1413=MAX($C$761:$C$2761),C1413,"")</f>
        <v/>
      </c>
      <c r="H1413" s="247">
        <f>_xlfn.NORM.DIST(B1413,$F$753,$F$754,0)</f>
        <v>0</v>
      </c>
      <c r="I1413" s="247">
        <f>IF(H1413=MAX($H$761:$H$2761),C1413,"")</f>
        <v>6.298822229069643E-5</v>
      </c>
      <c r="J1413" s="247" t="str">
        <f>IF(I1413=MIN($I$761:$I$2761),I1413,"")</f>
        <v/>
      </c>
      <c r="K1413" s="247"/>
      <c r="L1413" s="247"/>
      <c r="M1413" s="247"/>
      <c r="N1413" s="247"/>
      <c r="O1413" s="247">
        <v>652</v>
      </c>
      <c r="P1413" s="247">
        <f>$P$755+(O1413*$P$758)</f>
        <v>-194.9924262240142</v>
      </c>
      <c r="Q1413" s="247">
        <f>_xlfn.NORM.DIST(P1413,P$752,P$753,0)</f>
        <v>1.0808692621455721E-3</v>
      </c>
      <c r="R1413" s="247">
        <f>_xlfn.NORM.DIST(P1413,P$752,P$753,1)</f>
        <v>8.1961198977584415E-2</v>
      </c>
      <c r="S1413" s="253">
        <f>IF(OR(R1413&lt;$T$757,R1413&gt;$T$758),Q1413,"")</f>
        <v>1.0808692621455721E-3</v>
      </c>
      <c r="T1413" s="253" t="str">
        <f>IF(AND(R1413&gt;$T$757,R1413&lt;$T$758),Q1413,"")</f>
        <v/>
      </c>
      <c r="U1413" s="253" t="str">
        <f>IF(Q1413=MAX($Q$761:$Q$2761),Q1413,"")</f>
        <v/>
      </c>
      <c r="V1413" s="253">
        <f>_xlfn.NORM.DIST(P1413,$T$753,$T$754,0)</f>
        <v>4.4562888890583623E-68</v>
      </c>
      <c r="W1413" s="253" t="str">
        <f>IF(V1413=MAX($V$761:$V$2761),Q1413,"")</f>
        <v/>
      </c>
      <c r="X1413" s="253" t="str">
        <f t="shared" si="281"/>
        <v/>
      </c>
      <c r="AB1413" s="253">
        <v>652</v>
      </c>
      <c r="AC1413" s="253">
        <f t="shared" si="297"/>
        <v>-301.73735807552248</v>
      </c>
      <c r="AD1413" s="253">
        <f t="shared" si="282"/>
        <v>6.9849262683599586E-4</v>
      </c>
      <c r="AE1413" s="253">
        <f t="shared" si="283"/>
        <v>8.1961198977584443E-2</v>
      </c>
      <c r="AF1413" s="253">
        <f>IF(OR(AE1413&lt;$T$757,AE1413&gt;$T$758),AD1413,"")</f>
        <v>6.9849262683599586E-4</v>
      </c>
      <c r="AG1413" s="253" t="str">
        <f t="shared" si="284"/>
        <v/>
      </c>
      <c r="AH1413" s="253" t="str">
        <f t="shared" si="285"/>
        <v/>
      </c>
      <c r="AI1413" s="253">
        <f t="shared" si="286"/>
        <v>1.6966131115491519E-3</v>
      </c>
      <c r="AJ1413" s="253" t="str">
        <f t="shared" si="287"/>
        <v/>
      </c>
      <c r="AK1413" s="253" t="str">
        <f t="shared" si="288"/>
        <v/>
      </c>
      <c r="AO1413" s="253">
        <v>652</v>
      </c>
      <c r="AP1413" s="253">
        <f t="shared" si="289"/>
        <v>-1778.8932922667645</v>
      </c>
      <c r="AQ1413" s="253">
        <f t="shared" si="290"/>
        <v>1.1847889964673561E-4</v>
      </c>
      <c r="AR1413" s="253">
        <f t="shared" si="291"/>
        <v>8.196119897758436E-2</v>
      </c>
      <c r="AS1413" s="253">
        <f>IF(OR(AR1413&lt;$T$757,AR1413&gt;$T$758),AQ1413,"")</f>
        <v>1.1847889964673561E-4</v>
      </c>
      <c r="AT1413" s="253" t="str">
        <f t="shared" si="292"/>
        <v/>
      </c>
      <c r="AU1413" s="253" t="str">
        <f t="shared" si="293"/>
        <v/>
      </c>
      <c r="AV1413" s="253">
        <f t="shared" si="294"/>
        <v>0</v>
      </c>
      <c r="AW1413" s="253">
        <f t="shared" si="295"/>
        <v>1.1847889964673561E-4</v>
      </c>
      <c r="AX1413" s="253" t="str">
        <f t="shared" si="296"/>
        <v/>
      </c>
      <c r="AZ1413" s="259"/>
      <c r="BA1413" s="259">
        <f>BA1412+$BD$753</f>
        <v>4.2048000000000547</v>
      </c>
      <c r="BB1413" s="274">
        <f t="shared" si="279"/>
        <v>0.75590945038249735</v>
      </c>
      <c r="BC1413" s="259">
        <f t="shared" si="280"/>
        <v>7.5410604231029854E-4</v>
      </c>
      <c r="BD1413" s="259" t="str">
        <f t="shared" si="277"/>
        <v/>
      </c>
      <c r="BE1413" s="254" t="str">
        <f t="shared" si="278"/>
        <v/>
      </c>
    </row>
    <row r="1414" spans="1:57" ht="20.100000000000001" customHeight="1" x14ac:dyDescent="0.25">
      <c r="A1414" s="247">
        <v>653</v>
      </c>
      <c r="B1414" s="247">
        <f>$B$755+(A1414*$B$758)</f>
        <v>-3336.4282438427545</v>
      </c>
      <c r="C1414" s="247">
        <f>_xlfn.NORM.DIST($B1414,$B$752,$B$753,0)</f>
        <v>6.333941220989649E-5</v>
      </c>
      <c r="D1414" s="247">
        <f>_xlfn.NORM.DIST($B1414,$B$752,$B$753,1)</f>
        <v>8.25685225567033E-2</v>
      </c>
      <c r="E1414" s="247">
        <f>IF(OR(D1414&lt;$F$757,D1414&gt;$F$758),C1414,"")</f>
        <v>6.333941220989649E-5</v>
      </c>
      <c r="F1414" s="247" t="str">
        <f>IF(AND(D1414&gt;$F$757,D1414&lt;$F$758),C1414,"")</f>
        <v/>
      </c>
      <c r="G1414" s="247" t="str">
        <f>IF(C1414=MAX($C$761:$C$2761),C1414,"")</f>
        <v/>
      </c>
      <c r="H1414" s="247">
        <f>_xlfn.NORM.DIST(B1414,$F$753,$F$754,0)</f>
        <v>0</v>
      </c>
      <c r="I1414" s="247">
        <f>IF(H1414=MAX($H$761:$H$2761),C1414,"")</f>
        <v>6.333941220989649E-5</v>
      </c>
      <c r="J1414" s="247" t="str">
        <f>IF(I1414=MIN($I$761:$I$2761),I1414,"")</f>
        <v/>
      </c>
      <c r="K1414" s="247"/>
      <c r="L1414" s="247"/>
      <c r="M1414" s="247"/>
      <c r="N1414" s="247"/>
      <c r="O1414" s="247">
        <v>653</v>
      </c>
      <c r="P1414" s="247">
        <f>$P$755+(O1414*$P$758)</f>
        <v>-194.43210316015211</v>
      </c>
      <c r="Q1414" s="247">
        <f>_xlfn.NORM.DIST(P1414,P$752,P$753,0)</f>
        <v>1.0868956330294317E-3</v>
      </c>
      <c r="R1414" s="247">
        <f>_xlfn.NORM.DIST(P1414,P$752,P$753,1)</f>
        <v>8.25685225567033E-2</v>
      </c>
      <c r="S1414" s="253">
        <f>IF(OR(R1414&lt;$T$757,R1414&gt;$T$758),Q1414,"")</f>
        <v>1.0868956330294317E-3</v>
      </c>
      <c r="T1414" s="253" t="str">
        <f>IF(AND(R1414&gt;$T$757,R1414&lt;$T$758),Q1414,"")</f>
        <v/>
      </c>
      <c r="U1414" s="253" t="str">
        <f>IF(Q1414=MAX($Q$761:$Q$2761),Q1414,"")</f>
        <v/>
      </c>
      <c r="V1414" s="253">
        <f>_xlfn.NORM.DIST(P1414,$T$753,$T$754,0)</f>
        <v>4.1587169260222607E-68</v>
      </c>
      <c r="W1414" s="253" t="str">
        <f>IF(V1414=MAX($V$761:$V$2761),Q1414,"")</f>
        <v/>
      </c>
      <c r="X1414" s="253" t="str">
        <f t="shared" si="281"/>
        <v/>
      </c>
      <c r="AB1414" s="253">
        <v>653</v>
      </c>
      <c r="AC1414" s="253">
        <f t="shared" si="297"/>
        <v>-300.87029670174229</v>
      </c>
      <c r="AD1414" s="253">
        <f t="shared" si="282"/>
        <v>7.02387062339323E-4</v>
      </c>
      <c r="AE1414" s="253">
        <f t="shared" si="283"/>
        <v>8.25685225567033E-2</v>
      </c>
      <c r="AF1414" s="253">
        <f>IF(OR(AE1414&lt;$T$757,AE1414&gt;$T$758),AD1414,"")</f>
        <v>7.02387062339323E-4</v>
      </c>
      <c r="AG1414" s="253" t="str">
        <f t="shared" si="284"/>
        <v/>
      </c>
      <c r="AH1414" s="253" t="str">
        <f t="shared" si="285"/>
        <v/>
      </c>
      <c r="AI1414" s="253">
        <f t="shared" si="286"/>
        <v>1.6938640865551463E-3</v>
      </c>
      <c r="AJ1414" s="253" t="str">
        <f t="shared" si="287"/>
        <v/>
      </c>
      <c r="AK1414" s="253" t="str">
        <f t="shared" si="288"/>
        <v/>
      </c>
      <c r="AO1414" s="253">
        <v>653</v>
      </c>
      <c r="AP1414" s="253">
        <f t="shared" si="289"/>
        <v>-1773.7815299326644</v>
      </c>
      <c r="AQ1414" s="253">
        <f t="shared" si="290"/>
        <v>1.1913947703216844E-4</v>
      </c>
      <c r="AR1414" s="253">
        <f t="shared" si="291"/>
        <v>8.25685225567033E-2</v>
      </c>
      <c r="AS1414" s="253">
        <f>IF(OR(AR1414&lt;$T$757,AR1414&gt;$T$758),AQ1414,"")</f>
        <v>1.1913947703216844E-4</v>
      </c>
      <c r="AT1414" s="253" t="str">
        <f t="shared" si="292"/>
        <v/>
      </c>
      <c r="AU1414" s="253" t="str">
        <f t="shared" si="293"/>
        <v/>
      </c>
      <c r="AV1414" s="253">
        <f t="shared" si="294"/>
        <v>0</v>
      </c>
      <c r="AW1414" s="253">
        <f t="shared" si="295"/>
        <v>1.1913947703216844E-4</v>
      </c>
      <c r="AX1414" s="253" t="str">
        <f t="shared" si="296"/>
        <v/>
      </c>
      <c r="AZ1414" s="259"/>
      <c r="BA1414" s="259">
        <f>BA1413+$BD$753</f>
        <v>4.2112000000000549</v>
      </c>
      <c r="BB1414" s="274">
        <f t="shared" si="279"/>
        <v>0.75515534434018705</v>
      </c>
      <c r="BC1414" s="259">
        <f t="shared" si="280"/>
        <v>7.5455818388980855E-4</v>
      </c>
      <c r="BD1414" s="259" t="str">
        <f t="shared" si="277"/>
        <v/>
      </c>
      <c r="BE1414" s="254" t="str">
        <f t="shared" si="278"/>
        <v/>
      </c>
    </row>
    <row r="1415" spans="1:57" ht="20.100000000000001" customHeight="1" x14ac:dyDescent="0.25">
      <c r="A1415" s="247">
        <v>654</v>
      </c>
      <c r="B1415" s="247">
        <f>$B$755+(A1415*$B$758)</f>
        <v>-3326.8131768576168</v>
      </c>
      <c r="C1415" s="247">
        <f>_xlfn.NORM.DIST($B1415,$B$752,$B$753,0)</f>
        <v>6.3691541110583719E-5</v>
      </c>
      <c r="D1415" s="247">
        <f>_xlfn.NORM.DIST($B1415,$B$752,$B$753,1)</f>
        <v>8.3179227369444247E-2</v>
      </c>
      <c r="E1415" s="247">
        <f>IF(OR(D1415&lt;$F$757,D1415&gt;$F$758),C1415,"")</f>
        <v>6.3691541110583719E-5</v>
      </c>
      <c r="F1415" s="247" t="str">
        <f>IF(AND(D1415&gt;$F$757,D1415&lt;$F$758),C1415,"")</f>
        <v/>
      </c>
      <c r="G1415" s="247" t="str">
        <f>IF(C1415=MAX($C$761:$C$2761),C1415,"")</f>
        <v/>
      </c>
      <c r="H1415" s="247">
        <f>_xlfn.NORM.DIST(B1415,$F$753,$F$754,0)</f>
        <v>0</v>
      </c>
      <c r="I1415" s="247">
        <f>IF(H1415=MAX($H$761:$H$2761),C1415,"")</f>
        <v>6.3691541110583719E-5</v>
      </c>
      <c r="J1415" s="247" t="str">
        <f>IF(I1415=MIN($I$761:$I$2761),I1415,"")</f>
        <v/>
      </c>
      <c r="K1415" s="247"/>
      <c r="L1415" s="247"/>
      <c r="M1415" s="247"/>
      <c r="N1415" s="247"/>
      <c r="O1415" s="247">
        <v>654</v>
      </c>
      <c r="P1415" s="247">
        <f>$P$755+(O1415*$P$758)</f>
        <v>-193.87178009628997</v>
      </c>
      <c r="Q1415" s="247">
        <f>_xlfn.NORM.DIST(P1415,P$752,P$753,0)</f>
        <v>1.0929381167069266E-3</v>
      </c>
      <c r="R1415" s="247">
        <f>_xlfn.NORM.DIST(P1415,P$752,P$753,1)</f>
        <v>8.3179227369444289E-2</v>
      </c>
      <c r="S1415" s="253">
        <f>IF(OR(R1415&lt;$T$757,R1415&gt;$T$758),Q1415,"")</f>
        <v>1.0929381167069266E-3</v>
      </c>
      <c r="T1415" s="253" t="str">
        <f>IF(AND(R1415&gt;$T$757,R1415&lt;$T$758),Q1415,"")</f>
        <v/>
      </c>
      <c r="U1415" s="253" t="str">
        <f>IF(Q1415=MAX($Q$761:$Q$2761),Q1415,"")</f>
        <v/>
      </c>
      <c r="V1415" s="253">
        <f>_xlfn.NORM.DIST(P1415,$T$753,$T$754,0)</f>
        <v>3.8809534535872358E-68</v>
      </c>
      <c r="W1415" s="253" t="str">
        <f>IF(V1415=MAX($V$761:$V$2761),Q1415,"")</f>
        <v/>
      </c>
      <c r="X1415" s="253" t="str">
        <f t="shared" si="281"/>
        <v/>
      </c>
      <c r="AB1415" s="253">
        <v>654</v>
      </c>
      <c r="AC1415" s="253">
        <f t="shared" si="297"/>
        <v>-300.0032353279621</v>
      </c>
      <c r="AD1415" s="253">
        <f t="shared" si="282"/>
        <v>7.0629191045030397E-4</v>
      </c>
      <c r="AE1415" s="253">
        <f t="shared" si="283"/>
        <v>8.317922736944422E-2</v>
      </c>
      <c r="AF1415" s="253">
        <f>IF(OR(AE1415&lt;$T$757,AE1415&gt;$T$758),AD1415,"")</f>
        <v>7.0629191045030397E-4</v>
      </c>
      <c r="AG1415" s="253" t="str">
        <f t="shared" si="284"/>
        <v/>
      </c>
      <c r="AH1415" s="253" t="str">
        <f t="shared" si="285"/>
        <v/>
      </c>
      <c r="AI1415" s="253">
        <f t="shared" si="286"/>
        <v>1.691092458115035E-3</v>
      </c>
      <c r="AJ1415" s="253" t="str">
        <f t="shared" si="287"/>
        <v/>
      </c>
      <c r="AK1415" s="253" t="str">
        <f t="shared" si="288"/>
        <v/>
      </c>
      <c r="AO1415" s="253">
        <v>654</v>
      </c>
      <c r="AP1415" s="253">
        <f t="shared" si="289"/>
        <v>-1768.6697675985647</v>
      </c>
      <c r="AQ1415" s="253">
        <f t="shared" si="290"/>
        <v>1.1980182061276188E-4</v>
      </c>
      <c r="AR1415" s="253">
        <f t="shared" si="291"/>
        <v>8.317922736944422E-2</v>
      </c>
      <c r="AS1415" s="253">
        <f>IF(OR(AR1415&lt;$T$757,AR1415&gt;$T$758),AQ1415,"")</f>
        <v>1.1980182061276188E-4</v>
      </c>
      <c r="AT1415" s="253" t="str">
        <f t="shared" si="292"/>
        <v/>
      </c>
      <c r="AU1415" s="253" t="str">
        <f t="shared" si="293"/>
        <v/>
      </c>
      <c r="AV1415" s="253">
        <f t="shared" si="294"/>
        <v>0</v>
      </c>
      <c r="AW1415" s="253">
        <f t="shared" si="295"/>
        <v>1.1980182061276188E-4</v>
      </c>
      <c r="AX1415" s="253" t="str">
        <f t="shared" si="296"/>
        <v/>
      </c>
      <c r="AZ1415" s="259"/>
      <c r="BA1415" s="259">
        <f>BA1414+$BD$753</f>
        <v>4.2176000000000551</v>
      </c>
      <c r="BB1415" s="274">
        <f t="shared" si="279"/>
        <v>0.75440078615629724</v>
      </c>
      <c r="BC1415" s="259">
        <f t="shared" si="280"/>
        <v>7.5500624364066571E-4</v>
      </c>
      <c r="BD1415" s="259" t="str">
        <f t="shared" si="277"/>
        <v/>
      </c>
      <c r="BE1415" s="254" t="str">
        <f t="shared" si="278"/>
        <v/>
      </c>
    </row>
    <row r="1416" spans="1:57" ht="20.100000000000001" customHeight="1" x14ac:dyDescent="0.25">
      <c r="A1416" s="247">
        <v>655</v>
      </c>
      <c r="B1416" s="247">
        <f>$B$755+(A1416*$B$758)</f>
        <v>-3317.1981098724791</v>
      </c>
      <c r="C1416" s="247">
        <f>_xlfn.NORM.DIST($B1416,$B$752,$B$753,0)</f>
        <v>6.4044602913572012E-5</v>
      </c>
      <c r="D1416" s="247">
        <f>_xlfn.NORM.DIST($B1416,$B$752,$B$753,1)</f>
        <v>8.3793322415014262E-2</v>
      </c>
      <c r="E1416" s="247">
        <f>IF(OR(D1416&lt;$F$757,D1416&gt;$F$758),C1416,"")</f>
        <v>6.4044602913572012E-5</v>
      </c>
      <c r="F1416" s="247" t="str">
        <f>IF(AND(D1416&gt;$F$757,D1416&lt;$F$758),C1416,"")</f>
        <v/>
      </c>
      <c r="G1416" s="247" t="str">
        <f>IF(C1416=MAX($C$761:$C$2761),C1416,"")</f>
        <v/>
      </c>
      <c r="H1416" s="247">
        <f>_xlfn.NORM.DIST(B1416,$F$753,$F$754,0)</f>
        <v>0</v>
      </c>
      <c r="I1416" s="247">
        <f>IF(H1416=MAX($H$761:$H$2761),C1416,"")</f>
        <v>6.4044602913572012E-5</v>
      </c>
      <c r="J1416" s="247" t="str">
        <f>IF(I1416=MIN($I$761:$I$2761),I1416,"")</f>
        <v/>
      </c>
      <c r="K1416" s="247"/>
      <c r="L1416" s="247"/>
      <c r="M1416" s="247"/>
      <c r="N1416" s="247"/>
      <c r="O1416" s="247">
        <v>655</v>
      </c>
      <c r="P1416" s="247">
        <f>$P$755+(O1416*$P$758)</f>
        <v>-193.31145703242788</v>
      </c>
      <c r="Q1416" s="247">
        <f>_xlfn.NORM.DIST(P1416,P$752,P$753,0)</f>
        <v>1.0989966088600551E-3</v>
      </c>
      <c r="R1416" s="247">
        <f>_xlfn.NORM.DIST(P1416,P$752,P$753,1)</f>
        <v>8.3793322415014249E-2</v>
      </c>
      <c r="S1416" s="253">
        <f>IF(OR(R1416&lt;$T$757,R1416&gt;$T$758),Q1416,"")</f>
        <v>1.0989966088600551E-3</v>
      </c>
      <c r="T1416" s="253" t="str">
        <f>IF(AND(R1416&gt;$T$757,R1416&lt;$T$758),Q1416,"")</f>
        <v/>
      </c>
      <c r="U1416" s="253" t="str">
        <f>IF(Q1416=MAX($Q$761:$Q$2761),Q1416,"")</f>
        <v/>
      </c>
      <c r="V1416" s="253">
        <f>_xlfn.NORM.DIST(P1416,$T$753,$T$754,0)</f>
        <v>3.6216840410074953E-68</v>
      </c>
      <c r="W1416" s="253" t="str">
        <f>IF(V1416=MAX($V$761:$V$2761),Q1416,"")</f>
        <v/>
      </c>
      <c r="X1416" s="253" t="str">
        <f t="shared" si="281"/>
        <v/>
      </c>
      <c r="AB1416" s="253">
        <v>655</v>
      </c>
      <c r="AC1416" s="253">
        <f t="shared" si="297"/>
        <v>-299.1361739541818</v>
      </c>
      <c r="AD1416" s="253">
        <f t="shared" si="282"/>
        <v>7.1020710375527805E-4</v>
      </c>
      <c r="AE1416" s="253">
        <f t="shared" si="283"/>
        <v>8.3793322415014249E-2</v>
      </c>
      <c r="AF1416" s="253">
        <f>IF(OR(AE1416&lt;$T$757,AE1416&gt;$T$758),AD1416,"")</f>
        <v>7.1020710375527805E-4</v>
      </c>
      <c r="AG1416" s="253" t="str">
        <f t="shared" si="284"/>
        <v/>
      </c>
      <c r="AH1416" s="253" t="str">
        <f t="shared" si="285"/>
        <v/>
      </c>
      <c r="AI1416" s="253">
        <f t="shared" si="286"/>
        <v>1.6882983518331236E-3</v>
      </c>
      <c r="AJ1416" s="253" t="str">
        <f t="shared" si="287"/>
        <v/>
      </c>
      <c r="AK1416" s="253" t="str">
        <f t="shared" si="288"/>
        <v/>
      </c>
      <c r="AO1416" s="253">
        <v>655</v>
      </c>
      <c r="AP1416" s="253">
        <f t="shared" si="289"/>
        <v>-1763.5580052644646</v>
      </c>
      <c r="AQ1416" s="253">
        <f t="shared" si="290"/>
        <v>1.2046591895375481E-4</v>
      </c>
      <c r="AR1416" s="253">
        <f t="shared" si="291"/>
        <v>8.3793322415014249E-2</v>
      </c>
      <c r="AS1416" s="253">
        <f>IF(OR(AR1416&lt;$T$757,AR1416&gt;$T$758),AQ1416,"")</f>
        <v>1.2046591895375481E-4</v>
      </c>
      <c r="AT1416" s="253" t="str">
        <f t="shared" si="292"/>
        <v/>
      </c>
      <c r="AU1416" s="253" t="str">
        <f t="shared" si="293"/>
        <v/>
      </c>
      <c r="AV1416" s="253">
        <f t="shared" si="294"/>
        <v>0</v>
      </c>
      <c r="AW1416" s="253">
        <f t="shared" si="295"/>
        <v>1.2046591895375481E-4</v>
      </c>
      <c r="AX1416" s="253" t="str">
        <f t="shared" si="296"/>
        <v/>
      </c>
      <c r="AZ1416" s="259"/>
      <c r="BA1416" s="259">
        <f>BA1415+$BD$753</f>
        <v>4.2240000000000553</v>
      </c>
      <c r="BB1416" s="274">
        <f t="shared" si="279"/>
        <v>0.75364577991265658</v>
      </c>
      <c r="BC1416" s="259">
        <f t="shared" si="280"/>
        <v>7.554502271696073E-4</v>
      </c>
      <c r="BD1416" s="259" t="str">
        <f t="shared" si="277"/>
        <v/>
      </c>
      <c r="BE1416" s="254" t="str">
        <f t="shared" si="278"/>
        <v/>
      </c>
    </row>
    <row r="1417" spans="1:57" ht="20.100000000000001" customHeight="1" x14ac:dyDescent="0.25">
      <c r="A1417" s="247">
        <v>656</v>
      </c>
      <c r="B1417" s="247">
        <f>$B$755+(A1417*$B$758)</f>
        <v>-3307.5830428873414</v>
      </c>
      <c r="C1417" s="247">
        <f>_xlfn.NORM.DIST($B1417,$B$752,$B$753,0)</f>
        <v>6.4398591461024596E-5</v>
      </c>
      <c r="D1417" s="247">
        <f>_xlfn.NORM.DIST($B1417,$B$752,$B$753,1)</f>
        <v>8.4410816633790436E-2</v>
      </c>
      <c r="E1417" s="247">
        <f>IF(OR(D1417&lt;$F$757,D1417&gt;$F$758),C1417,"")</f>
        <v>6.4398591461024596E-5</v>
      </c>
      <c r="F1417" s="247" t="str">
        <f>IF(AND(D1417&gt;$F$757,D1417&lt;$F$758),C1417,"")</f>
        <v/>
      </c>
      <c r="G1417" s="247" t="str">
        <f>IF(C1417=MAX($C$761:$C$2761),C1417,"")</f>
        <v/>
      </c>
      <c r="H1417" s="247">
        <f>_xlfn.NORM.DIST(B1417,$F$753,$F$754,0)</f>
        <v>0</v>
      </c>
      <c r="I1417" s="247">
        <f>IF(H1417=MAX($H$761:$H$2761),C1417,"")</f>
        <v>6.4398591461024596E-5</v>
      </c>
      <c r="J1417" s="247" t="str">
        <f>IF(I1417=MIN($I$761:$I$2761),I1417,"")</f>
        <v/>
      </c>
      <c r="K1417" s="247"/>
      <c r="L1417" s="247"/>
      <c r="M1417" s="247"/>
      <c r="N1417" s="247"/>
      <c r="O1417" s="247">
        <v>656</v>
      </c>
      <c r="P1417" s="247">
        <f>$P$755+(O1417*$P$758)</f>
        <v>-192.75113396856574</v>
      </c>
      <c r="Q1417" s="247">
        <f>_xlfn.NORM.DIST(P1417,P$752,P$753,0)</f>
        <v>1.105071003821184E-3</v>
      </c>
      <c r="R1417" s="247">
        <f>_xlfn.NORM.DIST(P1417,P$752,P$753,1)</f>
        <v>8.4410816633790436E-2</v>
      </c>
      <c r="S1417" s="253">
        <f>IF(OR(R1417&lt;$T$757,R1417&gt;$T$758),Q1417,"")</f>
        <v>1.105071003821184E-3</v>
      </c>
      <c r="T1417" s="253" t="str">
        <f>IF(AND(R1417&gt;$T$757,R1417&lt;$T$758),Q1417,"")</f>
        <v/>
      </c>
      <c r="U1417" s="253" t="str">
        <f>IF(Q1417=MAX($Q$761:$Q$2761),Q1417,"")</f>
        <v/>
      </c>
      <c r="V1417" s="253">
        <f>_xlfn.NORM.DIST(P1417,$T$753,$T$754,0)</f>
        <v>3.3796812009997626E-68</v>
      </c>
      <c r="W1417" s="253" t="str">
        <f>IF(V1417=MAX($V$761:$V$2761),Q1417,"")</f>
        <v/>
      </c>
      <c r="X1417" s="253" t="str">
        <f t="shared" si="281"/>
        <v/>
      </c>
      <c r="AB1417" s="253">
        <v>656</v>
      </c>
      <c r="AC1417" s="253">
        <f t="shared" si="297"/>
        <v>-298.26911258040161</v>
      </c>
      <c r="AD1417" s="253">
        <f t="shared" si="282"/>
        <v>7.1413257396840582E-4</v>
      </c>
      <c r="AE1417" s="253">
        <f t="shared" si="283"/>
        <v>8.4410816633790395E-2</v>
      </c>
      <c r="AF1417" s="253">
        <f>IF(OR(AE1417&lt;$T$757,AE1417&gt;$T$758),AD1417,"")</f>
        <v>7.1413257396840582E-4</v>
      </c>
      <c r="AG1417" s="253" t="str">
        <f t="shared" si="284"/>
        <v/>
      </c>
      <c r="AH1417" s="253" t="str">
        <f t="shared" si="285"/>
        <v/>
      </c>
      <c r="AI1417" s="253">
        <f t="shared" si="286"/>
        <v>1.6854818941852306E-3</v>
      </c>
      <c r="AJ1417" s="253" t="str">
        <f t="shared" si="287"/>
        <v/>
      </c>
      <c r="AK1417" s="253" t="str">
        <f t="shared" si="288"/>
        <v/>
      </c>
      <c r="AO1417" s="253">
        <v>656</v>
      </c>
      <c r="AP1417" s="253">
        <f t="shared" si="289"/>
        <v>-1758.4462429303649</v>
      </c>
      <c r="AQ1417" s="253">
        <f t="shared" si="290"/>
        <v>1.2113176047244653E-4</v>
      </c>
      <c r="AR1417" s="253">
        <f t="shared" si="291"/>
        <v>8.4410816633790423E-2</v>
      </c>
      <c r="AS1417" s="253">
        <f>IF(OR(AR1417&lt;$T$757,AR1417&gt;$T$758),AQ1417,"")</f>
        <v>1.2113176047244653E-4</v>
      </c>
      <c r="AT1417" s="253" t="str">
        <f t="shared" si="292"/>
        <v/>
      </c>
      <c r="AU1417" s="253" t="str">
        <f t="shared" si="293"/>
        <v/>
      </c>
      <c r="AV1417" s="253">
        <f t="shared" si="294"/>
        <v>0</v>
      </c>
      <c r="AW1417" s="253">
        <f t="shared" si="295"/>
        <v>1.2113176047244653E-4</v>
      </c>
      <c r="AX1417" s="253" t="str">
        <f t="shared" si="296"/>
        <v/>
      </c>
      <c r="AZ1417" s="259"/>
      <c r="BA1417" s="259">
        <f>BA1416+$BD$753</f>
        <v>4.2304000000000554</v>
      </c>
      <c r="BB1417" s="274">
        <f t="shared" si="279"/>
        <v>0.75289032968548697</v>
      </c>
      <c r="BC1417" s="259">
        <f t="shared" si="280"/>
        <v>7.558901401205631E-4</v>
      </c>
      <c r="BD1417" s="259" t="str">
        <f t="shared" si="277"/>
        <v/>
      </c>
      <c r="BE1417" s="254" t="str">
        <f t="shared" si="278"/>
        <v/>
      </c>
    </row>
    <row r="1418" spans="1:57" ht="20.100000000000001" customHeight="1" x14ac:dyDescent="0.25">
      <c r="A1418" s="247">
        <v>657</v>
      </c>
      <c r="B1418" s="247">
        <f>$B$755+(A1418*$B$758)</f>
        <v>-3297.9679759022038</v>
      </c>
      <c r="C1418" s="247">
        <f>_xlfn.NORM.DIST($B1418,$B$752,$B$753,0)</f>
        <v>6.4753500516413344E-5</v>
      </c>
      <c r="D1418" s="247">
        <f>_xlfn.NORM.DIST($B1418,$B$752,$B$753,1)</f>
        <v>8.5031718906563677E-2</v>
      </c>
      <c r="E1418" s="247">
        <f>IF(OR(D1418&lt;$F$757,D1418&gt;$F$758),C1418,"")</f>
        <v>6.4753500516413344E-5</v>
      </c>
      <c r="F1418" s="247" t="str">
        <f>IF(AND(D1418&gt;$F$757,D1418&lt;$F$758),C1418,"")</f>
        <v/>
      </c>
      <c r="G1418" s="247" t="str">
        <f>IF(C1418=MAX($C$761:$C$2761),C1418,"")</f>
        <v/>
      </c>
      <c r="H1418" s="247">
        <f>_xlfn.NORM.DIST(B1418,$F$753,$F$754,0)</f>
        <v>0</v>
      </c>
      <c r="I1418" s="247">
        <f>IF(H1418=MAX($H$761:$H$2761),C1418,"")</f>
        <v>6.4753500516413344E-5</v>
      </c>
      <c r="J1418" s="247" t="str">
        <f>IF(I1418=MIN($I$761:$I$2761),I1418,"")</f>
        <v/>
      </c>
      <c r="K1418" s="247"/>
      <c r="L1418" s="247"/>
      <c r="M1418" s="247"/>
      <c r="N1418" s="247"/>
      <c r="O1418" s="247">
        <v>657</v>
      </c>
      <c r="P1418" s="247">
        <f>$P$755+(O1418*$P$758)</f>
        <v>-192.19081090470365</v>
      </c>
      <c r="Q1418" s="247">
        <f>_xlfn.NORM.DIST(P1418,P$752,P$753,0)</f>
        <v>1.111161194572344E-3</v>
      </c>
      <c r="R1418" s="247">
        <f>_xlfn.NORM.DIST(P1418,P$752,P$753,1)</f>
        <v>8.503171890656365E-2</v>
      </c>
      <c r="S1418" s="253">
        <f>IF(OR(R1418&lt;$T$757,R1418&gt;$T$758),Q1418,"")</f>
        <v>1.111161194572344E-3</v>
      </c>
      <c r="T1418" s="253" t="str">
        <f>IF(AND(R1418&gt;$T$757,R1418&lt;$T$758),Q1418,"")</f>
        <v/>
      </c>
      <c r="U1418" s="253" t="str">
        <f>IF(Q1418=MAX($Q$761:$Q$2761),Q1418,"")</f>
        <v/>
      </c>
      <c r="V1418" s="253">
        <f>_xlfn.NORM.DIST(P1418,$T$753,$T$754,0)</f>
        <v>3.15379865736566E-68</v>
      </c>
      <c r="W1418" s="253" t="str">
        <f>IF(V1418=MAX($V$761:$V$2761),Q1418,"")</f>
        <v/>
      </c>
      <c r="X1418" s="253" t="str">
        <f t="shared" si="281"/>
        <v/>
      </c>
      <c r="AB1418" s="253">
        <v>657</v>
      </c>
      <c r="AC1418" s="253">
        <f t="shared" si="297"/>
        <v>-297.40205120662131</v>
      </c>
      <c r="AD1418" s="253">
        <f t="shared" si="282"/>
        <v>7.1806825193122077E-4</v>
      </c>
      <c r="AE1418" s="253">
        <f t="shared" si="283"/>
        <v>8.5031718906563677E-2</v>
      </c>
      <c r="AF1418" s="253">
        <f>IF(OR(AE1418&lt;$T$757,AE1418&gt;$T$758),AD1418,"")</f>
        <v>7.1806825193122077E-4</v>
      </c>
      <c r="AG1418" s="253" t="str">
        <f t="shared" si="284"/>
        <v/>
      </c>
      <c r="AH1418" s="253" t="str">
        <f t="shared" si="285"/>
        <v/>
      </c>
      <c r="AI1418" s="253">
        <f t="shared" si="286"/>
        <v>1.6826432125091617E-3</v>
      </c>
      <c r="AJ1418" s="253" t="str">
        <f t="shared" si="287"/>
        <v/>
      </c>
      <c r="AK1418" s="253" t="str">
        <f t="shared" si="288"/>
        <v/>
      </c>
      <c r="AO1418" s="253">
        <v>657</v>
      </c>
      <c r="AP1418" s="253">
        <f t="shared" si="289"/>
        <v>-1753.3344805962647</v>
      </c>
      <c r="AQ1418" s="253">
        <f t="shared" si="290"/>
        <v>1.2179933343812033E-4</v>
      </c>
      <c r="AR1418" s="253">
        <f t="shared" si="291"/>
        <v>8.503171890656365E-2</v>
      </c>
      <c r="AS1418" s="253">
        <f>IF(OR(AR1418&lt;$T$757,AR1418&gt;$T$758),AQ1418,"")</f>
        <v>1.2179933343812033E-4</v>
      </c>
      <c r="AT1418" s="253" t="str">
        <f t="shared" si="292"/>
        <v/>
      </c>
      <c r="AU1418" s="253" t="str">
        <f t="shared" si="293"/>
        <v/>
      </c>
      <c r="AV1418" s="253">
        <f t="shared" si="294"/>
        <v>0</v>
      </c>
      <c r="AW1418" s="253">
        <f t="shared" si="295"/>
        <v>1.2179933343812033E-4</v>
      </c>
      <c r="AX1418" s="253" t="str">
        <f t="shared" si="296"/>
        <v/>
      </c>
      <c r="AZ1418" s="259"/>
      <c r="BA1418" s="259">
        <f>BA1417+$BD$753</f>
        <v>4.2368000000000556</v>
      </c>
      <c r="BB1418" s="274">
        <f t="shared" si="279"/>
        <v>0.75213443954536641</v>
      </c>
      <c r="BC1418" s="259">
        <f t="shared" si="280"/>
        <v>7.5632598817343411E-4</v>
      </c>
      <c r="BD1418" s="259" t="str">
        <f t="shared" si="277"/>
        <v/>
      </c>
      <c r="BE1418" s="254" t="str">
        <f t="shared" si="278"/>
        <v/>
      </c>
    </row>
    <row r="1419" spans="1:57" ht="20.100000000000001" customHeight="1" x14ac:dyDescent="0.25">
      <c r="A1419" s="248">
        <v>658</v>
      </c>
      <c r="B1419" s="247">
        <f>$B$755+(A1419*$B$758)</f>
        <v>-3288.352908917067</v>
      </c>
      <c r="C1419" s="247">
        <f>_xlfn.NORM.DIST($B1419,$B$752,$B$753,0)</f>
        <v>6.5109323764483854E-5</v>
      </c>
      <c r="D1419" s="247">
        <f>_xlfn.NORM.DIST($B1419,$B$752,$B$753,1)</f>
        <v>8.565603805378165E-2</v>
      </c>
      <c r="E1419" s="247">
        <f>IF(OR(D1419&lt;$F$757,D1419&gt;$F$758),C1419,"")</f>
        <v>6.5109323764483854E-5</v>
      </c>
      <c r="F1419" s="247" t="str">
        <f>IF(AND(D1419&gt;$F$757,D1419&lt;$F$758),C1419,"")</f>
        <v/>
      </c>
      <c r="G1419" s="247" t="str">
        <f>IF(C1419=MAX($C$761:$C$2761),C1419,"")</f>
        <v/>
      </c>
      <c r="H1419" s="247">
        <f>_xlfn.NORM.DIST(B1419,$F$753,$F$754,0)</f>
        <v>0</v>
      </c>
      <c r="I1419" s="247">
        <f>IF(H1419=MAX($H$761:$H$2761),C1419,"")</f>
        <v>6.5109323764483854E-5</v>
      </c>
      <c r="J1419" s="247" t="str">
        <f>IF(I1419=MIN($I$761:$I$2761),I1419,"")</f>
        <v/>
      </c>
      <c r="K1419" s="247"/>
      <c r="L1419" s="247"/>
      <c r="M1419" s="247"/>
      <c r="N1419" s="247"/>
      <c r="O1419" s="248">
        <v>658</v>
      </c>
      <c r="P1419" s="247">
        <f>$P$755+(O1419*$P$758)</f>
        <v>-191.63048784084151</v>
      </c>
      <c r="Q1419" s="247">
        <f>_xlfn.NORM.DIST(P1419,P$752,P$753,0)</f>
        <v>1.1172670727446366E-3</v>
      </c>
      <c r="R1419" s="247">
        <f>_xlfn.NORM.DIST(P1419,P$752,P$753,1)</f>
        <v>8.5656038053781747E-2</v>
      </c>
      <c r="S1419" s="253">
        <f>IF(OR(R1419&lt;$T$757,R1419&gt;$T$758),Q1419,"")</f>
        <v>1.1172670727446366E-3</v>
      </c>
      <c r="T1419" s="253" t="str">
        <f>IF(AND(R1419&gt;$T$757,R1419&lt;$T$758),Q1419,"")</f>
        <v/>
      </c>
      <c r="U1419" s="253" t="str">
        <f>IF(Q1419=MAX($Q$761:$Q$2761),Q1419,"")</f>
        <v/>
      </c>
      <c r="V1419" s="253">
        <f>_xlfn.NORM.DIST(P1419,$T$753,$T$754,0)</f>
        <v>2.9429659893355882E-68</v>
      </c>
      <c r="W1419" s="253" t="str">
        <f>IF(V1419=MAX($V$761:$V$2761),Q1419,"")</f>
        <v/>
      </c>
      <c r="X1419" s="253" t="str">
        <f t="shared" si="281"/>
        <v/>
      </c>
      <c r="AB1419" s="259">
        <v>658</v>
      </c>
      <c r="AC1419" s="253">
        <f t="shared" si="297"/>
        <v>-296.53498983284112</v>
      </c>
      <c r="AD1419" s="253">
        <f t="shared" si="282"/>
        <v>7.2201406761223936E-4</v>
      </c>
      <c r="AE1419" s="253">
        <f t="shared" si="283"/>
        <v>8.5656038053781719E-2</v>
      </c>
      <c r="AF1419" s="253">
        <f>IF(OR(AE1419&lt;$T$757,AE1419&gt;$T$758),AD1419,"")</f>
        <v>7.2201406761223936E-4</v>
      </c>
      <c r="AG1419" s="253" t="str">
        <f t="shared" si="284"/>
        <v/>
      </c>
      <c r="AH1419" s="253" t="str">
        <f t="shared" si="285"/>
        <v/>
      </c>
      <c r="AI1419" s="253">
        <f t="shared" si="286"/>
        <v>1.679782434995127E-3</v>
      </c>
      <c r="AJ1419" s="253" t="str">
        <f t="shared" si="287"/>
        <v/>
      </c>
      <c r="AK1419" s="253" t="str">
        <f t="shared" si="288"/>
        <v/>
      </c>
      <c r="AO1419" s="259">
        <v>658</v>
      </c>
      <c r="AP1419" s="253">
        <f t="shared" si="289"/>
        <v>-1748.222718262165</v>
      </c>
      <c r="AQ1419" s="253">
        <f t="shared" si="290"/>
        <v>1.2246862597197793E-4</v>
      </c>
      <c r="AR1419" s="253">
        <f t="shared" si="291"/>
        <v>8.5656038053781719E-2</v>
      </c>
      <c r="AS1419" s="253">
        <f>IF(OR(AR1419&lt;$T$757,AR1419&gt;$T$758),AQ1419,"")</f>
        <v>1.2246862597197793E-4</v>
      </c>
      <c r="AT1419" s="253" t="str">
        <f t="shared" si="292"/>
        <v/>
      </c>
      <c r="AU1419" s="253" t="str">
        <f t="shared" si="293"/>
        <v/>
      </c>
      <c r="AV1419" s="253">
        <f t="shared" si="294"/>
        <v>0</v>
      </c>
      <c r="AW1419" s="253">
        <f t="shared" si="295"/>
        <v>1.2246862597197793E-4</v>
      </c>
      <c r="AX1419" s="253" t="str">
        <f t="shared" si="296"/>
        <v/>
      </c>
      <c r="AZ1419" s="259"/>
      <c r="BA1419" s="259">
        <f>BA1418+$BD$753</f>
        <v>4.2432000000000558</v>
      </c>
      <c r="BB1419" s="274">
        <f t="shared" si="279"/>
        <v>0.75137811355719297</v>
      </c>
      <c r="BC1419" s="259">
        <f t="shared" si="280"/>
        <v>7.5675777704531377E-4</v>
      </c>
      <c r="BD1419" s="259" t="str">
        <f t="shared" si="277"/>
        <v/>
      </c>
      <c r="BE1419" s="254" t="str">
        <f t="shared" si="278"/>
        <v/>
      </c>
    </row>
    <row r="1420" spans="1:57" ht="20.100000000000001" customHeight="1" x14ac:dyDescent="0.25">
      <c r="A1420" s="247">
        <v>659</v>
      </c>
      <c r="B1420" s="247">
        <f>$B$755+(A1420*$B$758)</f>
        <v>-3278.7378419319293</v>
      </c>
      <c r="C1420" s="247">
        <f>_xlfn.NORM.DIST($B1420,$B$752,$B$753,0)</f>
        <v>6.5466054811227225E-5</v>
      </c>
      <c r="D1420" s="247">
        <f>_xlfn.NORM.DIST($B1420,$B$752,$B$753,1)</f>
        <v>8.6283782834792128E-2</v>
      </c>
      <c r="E1420" s="247">
        <f>IF(OR(D1420&lt;$F$757,D1420&gt;$F$758),C1420,"")</f>
        <v>6.5466054811227225E-5</v>
      </c>
      <c r="F1420" s="247" t="str">
        <f>IF(AND(D1420&gt;$F$757,D1420&lt;$F$758),C1420,"")</f>
        <v/>
      </c>
      <c r="G1420" s="247" t="str">
        <f>IF(C1420=MAX($C$761:$C$2761),C1420,"")</f>
        <v/>
      </c>
      <c r="H1420" s="247">
        <f>_xlfn.NORM.DIST(B1420,$F$753,$F$754,0)</f>
        <v>0</v>
      </c>
      <c r="I1420" s="247">
        <f>IF(H1420=MAX($H$761:$H$2761),C1420,"")</f>
        <v>6.5466054811227225E-5</v>
      </c>
      <c r="J1420" s="247" t="str">
        <f>IF(I1420=MIN($I$761:$I$2761),I1420,"")</f>
        <v/>
      </c>
      <c r="K1420" s="247"/>
      <c r="L1420" s="247"/>
      <c r="M1420" s="247"/>
      <c r="N1420" s="247"/>
      <c r="O1420" s="247">
        <v>659</v>
      </c>
      <c r="P1420" s="247">
        <f>$P$755+(O1420*$P$758)</f>
        <v>-191.07016477697942</v>
      </c>
      <c r="Q1420" s="247">
        <f>_xlfn.NORM.DIST(P1420,P$752,P$753,0)</f>
        <v>1.1233885286177428E-3</v>
      </c>
      <c r="R1420" s="247">
        <f>_xlfn.NORM.DIST(P1420,P$752,P$753,1)</f>
        <v>8.6283782834792142E-2</v>
      </c>
      <c r="S1420" s="253">
        <f>IF(OR(R1420&lt;$T$757,R1420&gt;$T$758),Q1420,"")</f>
        <v>1.1233885286177428E-3</v>
      </c>
      <c r="T1420" s="253" t="str">
        <f>IF(AND(R1420&gt;$T$757,R1420&lt;$T$758),Q1420,"")</f>
        <v/>
      </c>
      <c r="U1420" s="253" t="str">
        <f>IF(Q1420=MAX($Q$761:$Q$2761),Q1420,"")</f>
        <v/>
      </c>
      <c r="V1420" s="253">
        <f>_xlfn.NORM.DIST(P1420,$T$753,$T$754,0)</f>
        <v>2.7461836279517941E-68</v>
      </c>
      <c r="W1420" s="253" t="str">
        <f>IF(V1420=MAX($V$761:$V$2761),Q1420,"")</f>
        <v/>
      </c>
      <c r="X1420" s="253" t="str">
        <f t="shared" si="281"/>
        <v/>
      </c>
      <c r="AB1420" s="253">
        <v>659</v>
      </c>
      <c r="AC1420" s="253">
        <f t="shared" si="297"/>
        <v>-295.66792845906082</v>
      </c>
      <c r="AD1420" s="253">
        <f t="shared" si="282"/>
        <v>7.2596995010664887E-4</v>
      </c>
      <c r="AE1420" s="253">
        <f t="shared" si="283"/>
        <v>8.6283782834792155E-2</v>
      </c>
      <c r="AF1420" s="253">
        <f>IF(OR(AE1420&lt;$T$757,AE1420&gt;$T$758),AD1420,"")</f>
        <v>7.2596995010664887E-4</v>
      </c>
      <c r="AG1420" s="253" t="str">
        <f t="shared" si="284"/>
        <v/>
      </c>
      <c r="AH1420" s="253" t="str">
        <f t="shared" si="285"/>
        <v/>
      </c>
      <c r="AI1420" s="253">
        <f t="shared" si="286"/>
        <v>1.6768996906761082E-3</v>
      </c>
      <c r="AJ1420" s="253" t="str">
        <f t="shared" si="287"/>
        <v/>
      </c>
      <c r="AK1420" s="253" t="str">
        <f t="shared" si="288"/>
        <v/>
      </c>
      <c r="AO1420" s="253">
        <v>659</v>
      </c>
      <c r="AP1420" s="253">
        <f t="shared" si="289"/>
        <v>-1743.1109559280653</v>
      </c>
      <c r="AQ1420" s="253">
        <f t="shared" si="290"/>
        <v>1.2313962604708597E-4</v>
      </c>
      <c r="AR1420" s="253">
        <f t="shared" si="291"/>
        <v>8.6283782834792128E-2</v>
      </c>
      <c r="AS1420" s="253">
        <f>IF(OR(AR1420&lt;$T$757,AR1420&gt;$T$758),AQ1420,"")</f>
        <v>1.2313962604708597E-4</v>
      </c>
      <c r="AT1420" s="253" t="str">
        <f t="shared" si="292"/>
        <v/>
      </c>
      <c r="AU1420" s="253" t="str">
        <f t="shared" si="293"/>
        <v/>
      </c>
      <c r="AV1420" s="253">
        <f t="shared" si="294"/>
        <v>0</v>
      </c>
      <c r="AW1420" s="253">
        <f t="shared" si="295"/>
        <v>1.2313962604708597E-4</v>
      </c>
      <c r="AX1420" s="253" t="str">
        <f t="shared" si="296"/>
        <v/>
      </c>
      <c r="AZ1420" s="259"/>
      <c r="BA1420" s="259">
        <f>BA1419+$BD$753</f>
        <v>4.249600000000056</v>
      </c>
      <c r="BB1420" s="274">
        <f t="shared" si="279"/>
        <v>0.75062135578014766</v>
      </c>
      <c r="BC1420" s="259">
        <f t="shared" si="280"/>
        <v>7.5718551248915578E-4</v>
      </c>
      <c r="BD1420" s="259" t="str">
        <f t="shared" si="277"/>
        <v/>
      </c>
      <c r="BE1420" s="254" t="str">
        <f t="shared" si="278"/>
        <v/>
      </c>
    </row>
    <row r="1421" spans="1:57" ht="20.100000000000001" customHeight="1" x14ac:dyDescent="0.25">
      <c r="A1421" s="247">
        <v>660</v>
      </c>
      <c r="B1421" s="247">
        <f>$B$755+(A1421*$B$758)</f>
        <v>-3269.1227749467917</v>
      </c>
      <c r="C1421" s="247">
        <f>_xlfn.NORM.DIST($B1421,$B$752,$B$753,0)</f>
        <v>6.5823687183857231E-5</v>
      </c>
      <c r="D1421" s="247">
        <f>_xlfn.NORM.DIST($B1421,$B$752,$B$753,1)</f>
        <v>8.6914961947084979E-2</v>
      </c>
      <c r="E1421" s="247">
        <f>IF(OR(D1421&lt;$F$757,D1421&gt;$F$758),C1421,"")</f>
        <v>6.5823687183857231E-5</v>
      </c>
      <c r="F1421" s="247" t="str">
        <f>IF(AND(D1421&gt;$F$757,D1421&lt;$F$758),C1421,"")</f>
        <v/>
      </c>
      <c r="G1421" s="247" t="str">
        <f>IF(C1421=MAX($C$761:$C$2761),C1421,"")</f>
        <v/>
      </c>
      <c r="H1421" s="247">
        <f>_xlfn.NORM.DIST(B1421,$F$753,$F$754,0)</f>
        <v>0</v>
      </c>
      <c r="I1421" s="247">
        <f>IF(H1421=MAX($H$761:$H$2761),C1421,"")</f>
        <v>6.5823687183857231E-5</v>
      </c>
      <c r="J1421" s="247" t="str">
        <f>IF(I1421=MIN($I$761:$I$2761),I1421,"")</f>
        <v/>
      </c>
      <c r="K1421" s="247"/>
      <c r="L1421" s="247"/>
      <c r="M1421" s="247"/>
      <c r="N1421" s="247"/>
      <c r="O1421" s="247">
        <v>660</v>
      </c>
      <c r="P1421" s="247">
        <f>$P$755+(O1421*$P$758)</f>
        <v>-190.50984171311734</v>
      </c>
      <c r="Q1421" s="247">
        <f>_xlfn.NORM.DIST(P1421,P$752,P$753,0)</f>
        <v>1.1295254511195394E-3</v>
      </c>
      <c r="R1421" s="247">
        <f>_xlfn.NORM.DIST(P1421,P$752,P$753,1)</f>
        <v>8.6914961947084979E-2</v>
      </c>
      <c r="S1421" s="253">
        <f>IF(OR(R1421&lt;$T$757,R1421&gt;$T$758),Q1421,"")</f>
        <v>1.1295254511195394E-3</v>
      </c>
      <c r="T1421" s="253" t="str">
        <f>IF(AND(R1421&gt;$T$757,R1421&lt;$T$758),Q1421,"")</f>
        <v/>
      </c>
      <c r="U1421" s="253" t="str">
        <f>IF(Q1421=MAX($Q$761:$Q$2761),Q1421,"")</f>
        <v/>
      </c>
      <c r="V1421" s="253">
        <f>_xlfn.NORM.DIST(P1421,$T$753,$T$754,0)</f>
        <v>2.5625181814303439E-68</v>
      </c>
      <c r="W1421" s="253" t="str">
        <f>IF(V1421=MAX($V$761:$V$2761),Q1421,"")</f>
        <v/>
      </c>
      <c r="X1421" s="253" t="str">
        <f t="shared" si="281"/>
        <v/>
      </c>
      <c r="AB1421" s="253">
        <v>660</v>
      </c>
      <c r="AC1421" s="253">
        <f t="shared" si="297"/>
        <v>-294.80086708528063</v>
      </c>
      <c r="AD1421" s="253">
        <f t="shared" si="282"/>
        <v>7.2993582763605487E-4</v>
      </c>
      <c r="AE1421" s="253">
        <f t="shared" si="283"/>
        <v>8.6914961947084993E-2</v>
      </c>
      <c r="AF1421" s="253">
        <f>IF(OR(AE1421&lt;$T$757,AE1421&gt;$T$758),AD1421,"")</f>
        <v>7.2993582763605487E-4</v>
      </c>
      <c r="AG1421" s="253" t="str">
        <f t="shared" si="284"/>
        <v/>
      </c>
      <c r="AH1421" s="253" t="str">
        <f t="shared" si="285"/>
        <v/>
      </c>
      <c r="AI1421" s="253">
        <f t="shared" si="286"/>
        <v>1.6739951094181774E-3</v>
      </c>
      <c r="AJ1421" s="253" t="str">
        <f t="shared" si="287"/>
        <v/>
      </c>
      <c r="AK1421" s="253" t="str">
        <f t="shared" si="288"/>
        <v/>
      </c>
      <c r="AO1421" s="253">
        <v>660</v>
      </c>
      <c r="AP1421" s="253">
        <f t="shared" si="289"/>
        <v>-1737.9991935939652</v>
      </c>
      <c r="AQ1421" s="253">
        <f t="shared" si="290"/>
        <v>1.2381232148833381E-4</v>
      </c>
      <c r="AR1421" s="253">
        <f t="shared" si="291"/>
        <v>8.6914961947084993E-2</v>
      </c>
      <c r="AS1421" s="253">
        <f>IF(OR(AR1421&lt;$T$757,AR1421&gt;$T$758),AQ1421,"")</f>
        <v>1.2381232148833381E-4</v>
      </c>
      <c r="AT1421" s="253" t="str">
        <f t="shared" si="292"/>
        <v/>
      </c>
      <c r="AU1421" s="253" t="str">
        <f t="shared" si="293"/>
        <v/>
      </c>
      <c r="AV1421" s="253">
        <f t="shared" si="294"/>
        <v>0</v>
      </c>
      <c r="AW1421" s="253">
        <f t="shared" si="295"/>
        <v>1.2381232148833381E-4</v>
      </c>
      <c r="AX1421" s="253" t="str">
        <f t="shared" si="296"/>
        <v/>
      </c>
      <c r="AZ1421" s="259"/>
      <c r="BA1421" s="259">
        <f>BA1420+$BD$753</f>
        <v>4.2560000000000562</v>
      </c>
      <c r="BB1421" s="274">
        <f t="shared" si="279"/>
        <v>0.7498641702676585</v>
      </c>
      <c r="BC1421" s="259">
        <f t="shared" si="280"/>
        <v>7.5760920029388501E-4</v>
      </c>
      <c r="BD1421" s="259" t="str">
        <f t="shared" si="277"/>
        <v/>
      </c>
      <c r="BE1421" s="254" t="str">
        <f t="shared" si="278"/>
        <v/>
      </c>
    </row>
    <row r="1422" spans="1:57" ht="20.100000000000001" customHeight="1" x14ac:dyDescent="0.25">
      <c r="A1422" s="247">
        <v>661</v>
      </c>
      <c r="B1422" s="247">
        <f>$B$755+(A1422*$B$758)</f>
        <v>-3259.507707961654</v>
      </c>
      <c r="C1422" s="247">
        <f>_xlfn.NORM.DIST($B1422,$B$752,$B$753,0)</f>
        <v>6.6182214330794307E-5</v>
      </c>
      <c r="D1422" s="247">
        <f>_xlfn.NORM.DIST($B1422,$B$752,$B$753,1)</f>
        <v>8.7549584025535226E-2</v>
      </c>
      <c r="E1422" s="247">
        <f>IF(OR(D1422&lt;$F$757,D1422&gt;$F$758),C1422,"")</f>
        <v>6.6182214330794307E-5</v>
      </c>
      <c r="F1422" s="247" t="str">
        <f>IF(AND(D1422&gt;$F$757,D1422&lt;$F$758),C1422,"")</f>
        <v/>
      </c>
      <c r="G1422" s="247" t="str">
        <f>IF(C1422=MAX($C$761:$C$2761),C1422,"")</f>
        <v/>
      </c>
      <c r="H1422" s="247">
        <f>_xlfn.NORM.DIST(B1422,$F$753,$F$754,0)</f>
        <v>0</v>
      </c>
      <c r="I1422" s="247">
        <f>IF(H1422=MAX($H$761:$H$2761),C1422,"")</f>
        <v>6.6182214330794307E-5</v>
      </c>
      <c r="J1422" s="247" t="str">
        <f>IF(I1422=MIN($I$761:$I$2761),I1422,"")</f>
        <v/>
      </c>
      <c r="K1422" s="247"/>
      <c r="L1422" s="247"/>
      <c r="M1422" s="247"/>
      <c r="N1422" s="247"/>
      <c r="O1422" s="247">
        <v>661</v>
      </c>
      <c r="P1422" s="247">
        <f>$P$755+(O1422*$P$758)</f>
        <v>-189.9495186492552</v>
      </c>
      <c r="Q1422" s="247">
        <f>_xlfn.NORM.DIST(P1422,P$752,P$753,0)</f>
        <v>1.1356777278258199E-3</v>
      </c>
      <c r="R1422" s="247">
        <f>_xlfn.NORM.DIST(P1422,P$752,P$753,1)</f>
        <v>8.754958402553531E-2</v>
      </c>
      <c r="S1422" s="253">
        <f>IF(OR(R1422&lt;$T$757,R1422&gt;$T$758),Q1422,"")</f>
        <v>1.1356777278258199E-3</v>
      </c>
      <c r="T1422" s="253" t="str">
        <f>IF(AND(R1422&gt;$T$757,R1422&lt;$T$758),Q1422,"")</f>
        <v/>
      </c>
      <c r="U1422" s="253" t="str">
        <f>IF(Q1422=MAX($Q$761:$Q$2761),Q1422,"")</f>
        <v/>
      </c>
      <c r="V1422" s="253">
        <f>_xlfn.NORM.DIST(P1422,$T$753,$T$754,0)</f>
        <v>2.391098067942199E-68</v>
      </c>
      <c r="W1422" s="253" t="str">
        <f>IF(V1422=MAX($V$761:$V$2761),Q1422,"")</f>
        <v/>
      </c>
      <c r="X1422" s="253" t="str">
        <f t="shared" si="281"/>
        <v/>
      </c>
      <c r="AB1422" s="253">
        <v>661</v>
      </c>
      <c r="AC1422" s="253">
        <f t="shared" si="297"/>
        <v>-293.93380571150044</v>
      </c>
      <c r="AD1422" s="253">
        <f t="shared" si="282"/>
        <v>7.3391162754830419E-4</v>
      </c>
      <c r="AE1422" s="253">
        <f t="shared" si="283"/>
        <v>8.7549584025535226E-2</v>
      </c>
      <c r="AF1422" s="253">
        <f>IF(OR(AE1422&lt;$T$757,AE1422&gt;$T$758),AD1422,"")</f>
        <v>7.3391162754830419E-4</v>
      </c>
      <c r="AG1422" s="253" t="str">
        <f t="shared" si="284"/>
        <v/>
      </c>
      <c r="AH1422" s="253" t="str">
        <f t="shared" si="285"/>
        <v/>
      </c>
      <c r="AI1422" s="253">
        <f t="shared" si="286"/>
        <v>1.6710688219107592E-3</v>
      </c>
      <c r="AJ1422" s="253" t="str">
        <f t="shared" si="287"/>
        <v/>
      </c>
      <c r="AK1422" s="253" t="str">
        <f t="shared" si="288"/>
        <v/>
      </c>
      <c r="AO1422" s="253">
        <v>661</v>
      </c>
      <c r="AP1422" s="253">
        <f t="shared" si="289"/>
        <v>-1732.8874312598655</v>
      </c>
      <c r="AQ1422" s="253">
        <f t="shared" si="290"/>
        <v>1.2448669997240259E-4</v>
      </c>
      <c r="AR1422" s="253">
        <f t="shared" si="291"/>
        <v>8.7549584025535226E-2</v>
      </c>
      <c r="AS1422" s="253">
        <f>IF(OR(AR1422&lt;$T$757,AR1422&gt;$T$758),AQ1422,"")</f>
        <v>1.2448669997240259E-4</v>
      </c>
      <c r="AT1422" s="253" t="str">
        <f t="shared" si="292"/>
        <v/>
      </c>
      <c r="AU1422" s="253" t="str">
        <f t="shared" si="293"/>
        <v/>
      </c>
      <c r="AV1422" s="253">
        <f t="shared" si="294"/>
        <v>0</v>
      </c>
      <c r="AW1422" s="253">
        <f t="shared" si="295"/>
        <v>1.2448669997240259E-4</v>
      </c>
      <c r="AX1422" s="253" t="str">
        <f t="shared" si="296"/>
        <v/>
      </c>
      <c r="AZ1422" s="259"/>
      <c r="BA1422" s="259">
        <f>BA1421+$BD$753</f>
        <v>4.2624000000000564</v>
      </c>
      <c r="BB1422" s="274">
        <f t="shared" si="279"/>
        <v>0.74910656106736462</v>
      </c>
      <c r="BC1422" s="259">
        <f t="shared" si="280"/>
        <v>7.5802884628362044E-4</v>
      </c>
      <c r="BD1422" s="259" t="str">
        <f t="shared" si="277"/>
        <v/>
      </c>
      <c r="BE1422" s="254" t="str">
        <f t="shared" si="278"/>
        <v/>
      </c>
    </row>
    <row r="1423" spans="1:57" ht="20.100000000000001" customHeight="1" x14ac:dyDescent="0.25">
      <c r="A1423" s="247">
        <v>662</v>
      </c>
      <c r="B1423" s="247">
        <f>$B$755+(A1423*$B$758)</f>
        <v>-3249.8926409765163</v>
      </c>
      <c r="C1423" s="247">
        <f>_xlfn.NORM.DIST($B1423,$B$752,$B$753,0)</f>
        <v>6.6541629621655565E-5</v>
      </c>
      <c r="D1423" s="247">
        <f>_xlfn.NORM.DIST($B1423,$B$752,$B$753,1)</f>
        <v>8.8187657641645129E-2</v>
      </c>
      <c r="E1423" s="247">
        <f>IF(OR(D1423&lt;$F$757,D1423&gt;$F$758),C1423,"")</f>
        <v>6.6541629621655565E-5</v>
      </c>
      <c r="F1423" s="247" t="str">
        <f>IF(AND(D1423&gt;$F$757,D1423&lt;$F$758),C1423,"")</f>
        <v/>
      </c>
      <c r="G1423" s="247" t="str">
        <f>IF(C1423=MAX($C$761:$C$2761),C1423,"")</f>
        <v/>
      </c>
      <c r="H1423" s="247">
        <f>_xlfn.NORM.DIST(B1423,$F$753,$F$754,0)</f>
        <v>0</v>
      </c>
      <c r="I1423" s="247">
        <f>IF(H1423=MAX($H$761:$H$2761),C1423,"")</f>
        <v>6.6541629621655565E-5</v>
      </c>
      <c r="J1423" s="247" t="str">
        <f>IF(I1423=MIN($I$761:$I$2761),I1423,"")</f>
        <v/>
      </c>
      <c r="K1423" s="247"/>
      <c r="L1423" s="247"/>
      <c r="M1423" s="247"/>
      <c r="N1423" s="247"/>
      <c r="O1423" s="247">
        <v>662</v>
      </c>
      <c r="P1423" s="247">
        <f>$P$755+(O1423*$P$758)</f>
        <v>-189.38919558539311</v>
      </c>
      <c r="Q1423" s="247">
        <f>_xlfn.NORM.DIST(P1423,P$752,P$753,0)</f>
        <v>1.141845244960121E-3</v>
      </c>
      <c r="R1423" s="247">
        <f>_xlfn.NORM.DIST(P1423,P$752,P$753,1)</f>
        <v>8.8187657641645156E-2</v>
      </c>
      <c r="S1423" s="253">
        <f>IF(OR(R1423&lt;$T$757,R1423&gt;$T$758),Q1423,"")</f>
        <v>1.141845244960121E-3</v>
      </c>
      <c r="T1423" s="253" t="str">
        <f>IF(AND(R1423&gt;$T$757,R1423&lt;$T$758),Q1423,"")</f>
        <v/>
      </c>
      <c r="U1423" s="253" t="str">
        <f>IF(Q1423=MAX($Q$761:$Q$2761),Q1423,"")</f>
        <v/>
      </c>
      <c r="V1423" s="253">
        <f>_xlfn.NORM.DIST(P1423,$T$753,$T$754,0)</f>
        <v>2.2311094356641141E-68</v>
      </c>
      <c r="W1423" s="253" t="str">
        <f>IF(V1423=MAX($V$761:$V$2761),Q1423,"")</f>
        <v/>
      </c>
      <c r="X1423" s="253" t="str">
        <f t="shared" si="281"/>
        <v/>
      </c>
      <c r="AB1423" s="253">
        <v>662</v>
      </c>
      <c r="AC1423" s="253">
        <f t="shared" si="297"/>
        <v>-293.06674433772014</v>
      </c>
      <c r="AD1423" s="253">
        <f t="shared" si="282"/>
        <v>7.3789727631737247E-4</v>
      </c>
      <c r="AE1423" s="253">
        <f t="shared" si="283"/>
        <v>8.8187657641645156E-2</v>
      </c>
      <c r="AF1423" s="253">
        <f>IF(OR(AE1423&lt;$T$757,AE1423&gt;$T$758),AD1423,"")</f>
        <v>7.3789727631737247E-4</v>
      </c>
      <c r="AG1423" s="253" t="str">
        <f t="shared" si="284"/>
        <v/>
      </c>
      <c r="AH1423" s="253" t="str">
        <f t="shared" si="285"/>
        <v/>
      </c>
      <c r="AI1423" s="253">
        <f t="shared" si="286"/>
        <v>1.6681209596568515E-3</v>
      </c>
      <c r="AJ1423" s="253" t="str">
        <f t="shared" si="287"/>
        <v/>
      </c>
      <c r="AK1423" s="253" t="str">
        <f t="shared" si="288"/>
        <v/>
      </c>
      <c r="AO1423" s="253">
        <v>662</v>
      </c>
      <c r="AP1423" s="253">
        <f t="shared" si="289"/>
        <v>-1727.7756689257653</v>
      </c>
      <c r="AQ1423" s="253">
        <f t="shared" si="290"/>
        <v>1.2516274902774711E-4</v>
      </c>
      <c r="AR1423" s="253">
        <f t="shared" si="291"/>
        <v>8.8187657641645156E-2</v>
      </c>
      <c r="AS1423" s="253">
        <f>IF(OR(AR1423&lt;$T$757,AR1423&gt;$T$758),AQ1423,"")</f>
        <v>1.2516274902774711E-4</v>
      </c>
      <c r="AT1423" s="253" t="str">
        <f t="shared" si="292"/>
        <v/>
      </c>
      <c r="AU1423" s="253" t="str">
        <f t="shared" si="293"/>
        <v/>
      </c>
      <c r="AV1423" s="253">
        <f t="shared" si="294"/>
        <v>0</v>
      </c>
      <c r="AW1423" s="253">
        <f t="shared" si="295"/>
        <v>1.2516274902774711E-4</v>
      </c>
      <c r="AX1423" s="253" t="str">
        <f t="shared" si="296"/>
        <v/>
      </c>
      <c r="AZ1423" s="259"/>
      <c r="BA1423" s="259">
        <f>BA1422+$BD$753</f>
        <v>4.2688000000000565</v>
      </c>
      <c r="BB1423" s="274">
        <f t="shared" si="279"/>
        <v>0.748348532221081</v>
      </c>
      <c r="BC1423" s="259">
        <f t="shared" si="280"/>
        <v>7.5844445631811919E-4</v>
      </c>
      <c r="BD1423" s="259" t="str">
        <f t="shared" si="277"/>
        <v/>
      </c>
      <c r="BE1423" s="254" t="str">
        <f t="shared" si="278"/>
        <v/>
      </c>
    </row>
    <row r="1424" spans="1:57" ht="20.100000000000001" customHeight="1" x14ac:dyDescent="0.25">
      <c r="A1424" s="247">
        <v>663</v>
      </c>
      <c r="B1424" s="247">
        <f>$B$755+(A1424*$B$758)</f>
        <v>-3240.2775739913786</v>
      </c>
      <c r="C1424" s="247">
        <f>_xlfn.NORM.DIST($B1424,$B$752,$B$753,0)</f>
        <v>6.6901926347250998E-5</v>
      </c>
      <c r="D1424" s="247">
        <f>_xlfn.NORM.DIST($B1424,$B$752,$B$753,1)</f>
        <v>8.8829191302786506E-2</v>
      </c>
      <c r="E1424" s="247">
        <f>IF(OR(D1424&lt;$F$757,D1424&gt;$F$758),C1424,"")</f>
        <v>6.6901926347250998E-5</v>
      </c>
      <c r="F1424" s="247" t="str">
        <f>IF(AND(D1424&gt;$F$757,D1424&lt;$F$758),C1424,"")</f>
        <v/>
      </c>
      <c r="G1424" s="247" t="str">
        <f>IF(C1424=MAX($C$761:$C$2761),C1424,"")</f>
        <v/>
      </c>
      <c r="H1424" s="247">
        <f>_xlfn.NORM.DIST(B1424,$F$753,$F$754,0)</f>
        <v>0</v>
      </c>
      <c r="I1424" s="247">
        <f>IF(H1424=MAX($H$761:$H$2761),C1424,"")</f>
        <v>6.6901926347250998E-5</v>
      </c>
      <c r="J1424" s="247" t="str">
        <f>IF(I1424=MIN($I$761:$I$2761),I1424,"")</f>
        <v/>
      </c>
      <c r="K1424" s="247"/>
      <c r="L1424" s="247"/>
      <c r="M1424" s="247"/>
      <c r="N1424" s="247"/>
      <c r="O1424" s="247">
        <v>663</v>
      </c>
      <c r="P1424" s="247">
        <f>$P$755+(O1424*$P$758)</f>
        <v>-188.82887252153097</v>
      </c>
      <c r="Q1424" s="247">
        <f>_xlfn.NORM.DIST(P1424,P$752,P$753,0)</f>
        <v>1.1480278873936627E-3</v>
      </c>
      <c r="R1424" s="247">
        <f>_xlfn.NORM.DIST(P1424,P$752,P$753,1)</f>
        <v>8.8829191302786575E-2</v>
      </c>
      <c r="S1424" s="253">
        <f>IF(OR(R1424&lt;$T$757,R1424&gt;$T$758),Q1424,"")</f>
        <v>1.1480278873936627E-3</v>
      </c>
      <c r="T1424" s="253" t="str">
        <f>IF(AND(R1424&gt;$T$757,R1424&lt;$T$758),Q1424,"")</f>
        <v/>
      </c>
      <c r="U1424" s="253" t="str">
        <f>IF(Q1424=MAX($Q$761:$Q$2761),Q1424,"")</f>
        <v/>
      </c>
      <c r="V1424" s="253">
        <f>_xlfn.NORM.DIST(P1424,$T$753,$T$754,0)</f>
        <v>2.0817923512610208E-68</v>
      </c>
      <c r="W1424" s="253" t="str">
        <f>IF(V1424=MAX($V$761:$V$2761),Q1424,"")</f>
        <v/>
      </c>
      <c r="X1424" s="253" t="str">
        <f t="shared" si="281"/>
        <v/>
      </c>
      <c r="AB1424" s="253">
        <v>663</v>
      </c>
      <c r="AC1424" s="253">
        <f t="shared" si="297"/>
        <v>-292.19968296393995</v>
      </c>
      <c r="AD1424" s="253">
        <f t="shared" si="282"/>
        <v>7.4189269954332243E-4</v>
      </c>
      <c r="AE1424" s="253">
        <f t="shared" si="283"/>
        <v>8.8829191302786506E-2</v>
      </c>
      <c r="AF1424" s="253">
        <f>IF(OR(AE1424&lt;$T$757,AE1424&gt;$T$758),AD1424,"")</f>
        <v>7.4189269954332243E-4</v>
      </c>
      <c r="AG1424" s="253" t="str">
        <f t="shared" si="284"/>
        <v/>
      </c>
      <c r="AH1424" s="253" t="str">
        <f t="shared" si="285"/>
        <v/>
      </c>
      <c r="AI1424" s="253">
        <f t="shared" si="286"/>
        <v>1.6651516549631925E-3</v>
      </c>
      <c r="AJ1424" s="253" t="str">
        <f t="shared" si="287"/>
        <v/>
      </c>
      <c r="AK1424" s="253" t="str">
        <f t="shared" si="288"/>
        <v/>
      </c>
      <c r="AO1424" s="253">
        <v>663</v>
      </c>
      <c r="AP1424" s="253">
        <f t="shared" si="289"/>
        <v>-1722.6639065916656</v>
      </c>
      <c r="AQ1424" s="253">
        <f t="shared" si="290"/>
        <v>1.2584045603458816E-4</v>
      </c>
      <c r="AR1424" s="253">
        <f t="shared" si="291"/>
        <v>8.8829191302786506E-2</v>
      </c>
      <c r="AS1424" s="253">
        <f>IF(OR(AR1424&lt;$T$757,AR1424&gt;$T$758),AQ1424,"")</f>
        <v>1.2584045603458816E-4</v>
      </c>
      <c r="AT1424" s="253" t="str">
        <f t="shared" si="292"/>
        <v/>
      </c>
      <c r="AU1424" s="253" t="str">
        <f t="shared" si="293"/>
        <v/>
      </c>
      <c r="AV1424" s="253">
        <f t="shared" si="294"/>
        <v>0</v>
      </c>
      <c r="AW1424" s="253">
        <f t="shared" si="295"/>
        <v>1.2584045603458816E-4</v>
      </c>
      <c r="AX1424" s="253" t="str">
        <f t="shared" si="296"/>
        <v/>
      </c>
      <c r="AZ1424" s="259"/>
      <c r="BA1424" s="259">
        <f>BA1423+$BD$753</f>
        <v>4.2752000000000567</v>
      </c>
      <c r="BB1424" s="274">
        <f t="shared" si="279"/>
        <v>0.74759008776476288</v>
      </c>
      <c r="BC1424" s="259">
        <f t="shared" si="280"/>
        <v>7.5885603629244347E-4</v>
      </c>
      <c r="BD1424" s="259" t="str">
        <f t="shared" si="277"/>
        <v/>
      </c>
      <c r="BE1424" s="254" t="str">
        <f t="shared" si="278"/>
        <v/>
      </c>
    </row>
    <row r="1425" spans="1:57" ht="20.100000000000001" customHeight="1" x14ac:dyDescent="0.25">
      <c r="A1425" s="248">
        <v>664</v>
      </c>
      <c r="B1425" s="247">
        <f>$B$755+(A1425*$B$758)</f>
        <v>-3230.662507006241</v>
      </c>
      <c r="C1425" s="247">
        <f>_xlfn.NORM.DIST($B1425,$B$752,$B$753,0)</f>
        <v>6.7263097719586108E-5</v>
      </c>
      <c r="D1425" s="247">
        <f>_xlfn.NORM.DIST($B1425,$B$752,$B$753,1)</f>
        <v>8.9474193451443057E-2</v>
      </c>
      <c r="E1425" s="247">
        <f>IF(OR(D1425&lt;$F$757,D1425&gt;$F$758),C1425,"")</f>
        <v>6.7263097719586108E-5</v>
      </c>
      <c r="F1425" s="247" t="str">
        <f>IF(AND(D1425&gt;$F$757,D1425&lt;$F$758),C1425,"")</f>
        <v/>
      </c>
      <c r="G1425" s="247" t="str">
        <f>IF(C1425=MAX($C$761:$C$2761),C1425,"")</f>
        <v/>
      </c>
      <c r="H1425" s="247">
        <f>_xlfn.NORM.DIST(B1425,$F$753,$F$754,0)</f>
        <v>0</v>
      </c>
      <c r="I1425" s="247">
        <f>IF(H1425=MAX($H$761:$H$2761),C1425,"")</f>
        <v>6.7263097719586108E-5</v>
      </c>
      <c r="J1425" s="247" t="str">
        <f>IF(I1425=MIN($I$761:$I$2761),I1425,"")</f>
        <v/>
      </c>
      <c r="K1425" s="247"/>
      <c r="L1425" s="247"/>
      <c r="M1425" s="247"/>
      <c r="N1425" s="247"/>
      <c r="O1425" s="248">
        <v>664</v>
      </c>
      <c r="P1425" s="247">
        <f>$P$755+(O1425*$P$758)</f>
        <v>-188.26854945766888</v>
      </c>
      <c r="Q1425" s="247">
        <f>_xlfn.NORM.DIST(P1425,P$752,P$753,0)</f>
        <v>1.1542255386453881E-3</v>
      </c>
      <c r="R1425" s="247">
        <f>_xlfn.NORM.DIST(P1425,P$752,P$753,1)</f>
        <v>8.9474193451443057E-2</v>
      </c>
      <c r="S1425" s="253">
        <f>IF(OR(R1425&lt;$T$757,R1425&gt;$T$758),Q1425,"")</f>
        <v>1.1542255386453881E-3</v>
      </c>
      <c r="T1425" s="253" t="str">
        <f>IF(AND(R1425&gt;$T$757,R1425&lt;$T$758),Q1425,"")</f>
        <v/>
      </c>
      <c r="U1425" s="253" t="str">
        <f>IF(Q1425=MAX($Q$761:$Q$2761),Q1425,"")</f>
        <v/>
      </c>
      <c r="V1425" s="253">
        <f>_xlfn.NORM.DIST(P1425,$T$753,$T$754,0)</f>
        <v>1.9424372392039334E-68</v>
      </c>
      <c r="W1425" s="253" t="str">
        <f>IF(V1425=MAX($V$761:$V$2761),Q1425,"")</f>
        <v/>
      </c>
      <c r="X1425" s="253" t="str">
        <f t="shared" si="281"/>
        <v/>
      </c>
      <c r="AB1425" s="259">
        <v>664</v>
      </c>
      <c r="AC1425" s="253">
        <f t="shared" si="297"/>
        <v>-291.33262159015965</v>
      </c>
      <c r="AD1425" s="253">
        <f t="shared" si="282"/>
        <v>7.4589782195233468E-4</v>
      </c>
      <c r="AE1425" s="253">
        <f t="shared" si="283"/>
        <v>8.9474193451443071E-2</v>
      </c>
      <c r="AF1425" s="253">
        <f>IF(OR(AE1425&lt;$T$757,AE1425&gt;$T$758),AD1425,"")</f>
        <v>7.4589782195233468E-4</v>
      </c>
      <c r="AG1425" s="253" t="str">
        <f t="shared" si="284"/>
        <v/>
      </c>
      <c r="AH1425" s="253" t="str">
        <f t="shared" si="285"/>
        <v/>
      </c>
      <c r="AI1425" s="253">
        <f t="shared" si="286"/>
        <v>1.6621610409303829E-3</v>
      </c>
      <c r="AJ1425" s="253" t="str">
        <f t="shared" si="287"/>
        <v/>
      </c>
      <c r="AK1425" s="253" t="str">
        <f t="shared" si="288"/>
        <v/>
      </c>
      <c r="AO1425" s="259">
        <v>664</v>
      </c>
      <c r="AP1425" s="253">
        <f t="shared" si="289"/>
        <v>-1717.5521442575655</v>
      </c>
      <c r="AQ1425" s="253">
        <f t="shared" si="290"/>
        <v>1.2651980822491794E-4</v>
      </c>
      <c r="AR1425" s="253">
        <f t="shared" si="291"/>
        <v>8.9474193451443057E-2</v>
      </c>
      <c r="AS1425" s="253">
        <f>IF(OR(AR1425&lt;$T$757,AR1425&gt;$T$758),AQ1425,"")</f>
        <v>1.2651980822491794E-4</v>
      </c>
      <c r="AT1425" s="253" t="str">
        <f t="shared" si="292"/>
        <v/>
      </c>
      <c r="AU1425" s="253" t="str">
        <f t="shared" si="293"/>
        <v/>
      </c>
      <c r="AV1425" s="253">
        <f t="shared" si="294"/>
        <v>0</v>
      </c>
      <c r="AW1425" s="253">
        <f t="shared" si="295"/>
        <v>1.2651980822491794E-4</v>
      </c>
      <c r="AX1425" s="253" t="str">
        <f t="shared" si="296"/>
        <v/>
      </c>
      <c r="AZ1425" s="259"/>
      <c r="BA1425" s="259">
        <f>BA1424+$BD$753</f>
        <v>4.2816000000000569</v>
      </c>
      <c r="BB1425" s="274">
        <f t="shared" si="279"/>
        <v>0.74683123172847043</v>
      </c>
      <c r="BC1425" s="259">
        <f t="shared" si="280"/>
        <v>7.5926359213429606E-4</v>
      </c>
      <c r="BD1425" s="259" t="str">
        <f t="shared" si="277"/>
        <v/>
      </c>
      <c r="BE1425" s="254" t="str">
        <f t="shared" si="278"/>
        <v/>
      </c>
    </row>
    <row r="1426" spans="1:57" ht="20.100000000000001" customHeight="1" x14ac:dyDescent="0.25">
      <c r="A1426" s="247">
        <v>665</v>
      </c>
      <c r="B1426" s="247">
        <f>$B$755+(A1426*$B$758)</f>
        <v>-3221.0474400211033</v>
      </c>
      <c r="C1426" s="247">
        <f>_xlfn.NORM.DIST($B1426,$B$752,$B$753,0)</f>
        <v>6.762513687187068E-5</v>
      </c>
      <c r="D1426" s="247">
        <f>_xlfn.NORM.DIST($B1426,$B$752,$B$753,1)</f>
        <v>9.0122672464452463E-2</v>
      </c>
      <c r="E1426" s="247">
        <f>IF(OR(D1426&lt;$F$757,D1426&gt;$F$758),C1426,"")</f>
        <v>6.762513687187068E-5</v>
      </c>
      <c r="F1426" s="247" t="str">
        <f>IF(AND(D1426&gt;$F$757,D1426&lt;$F$758),C1426,"")</f>
        <v/>
      </c>
      <c r="G1426" s="247" t="str">
        <f>IF(C1426=MAX($C$761:$C$2761),C1426,"")</f>
        <v/>
      </c>
      <c r="H1426" s="247">
        <f>_xlfn.NORM.DIST(B1426,$F$753,$F$754,0)</f>
        <v>0</v>
      </c>
      <c r="I1426" s="247">
        <f>IF(H1426=MAX($H$761:$H$2761),C1426,"")</f>
        <v>6.762513687187068E-5</v>
      </c>
      <c r="J1426" s="247" t="str">
        <f>IF(I1426=MIN($I$761:$I$2761),I1426,"")</f>
        <v/>
      </c>
      <c r="K1426" s="247"/>
      <c r="L1426" s="247"/>
      <c r="M1426" s="247"/>
      <c r="N1426" s="247"/>
      <c r="O1426" s="247">
        <v>665</v>
      </c>
      <c r="P1426" s="247">
        <f>$P$755+(O1426*$P$758)</f>
        <v>-187.70822639380674</v>
      </c>
      <c r="Q1426" s="247">
        <f>_xlfn.NORM.DIST(P1426,P$752,P$753,0)</f>
        <v>1.1604380808821208E-3</v>
      </c>
      <c r="R1426" s="247">
        <f>_xlfn.NORM.DIST(P1426,P$752,P$753,1)</f>
        <v>9.0122672464452477E-2</v>
      </c>
      <c r="S1426" s="253">
        <f>IF(OR(R1426&lt;$T$757,R1426&gt;$T$758),Q1426,"")</f>
        <v>1.1604380808821208E-3</v>
      </c>
      <c r="T1426" s="253" t="str">
        <f>IF(AND(R1426&gt;$T$757,R1426&lt;$T$758),Q1426,"")</f>
        <v/>
      </c>
      <c r="U1426" s="253" t="str">
        <f>IF(Q1426=MAX($Q$761:$Q$2761),Q1426,"")</f>
        <v/>
      </c>
      <c r="V1426" s="253">
        <f>_xlfn.NORM.DIST(P1426,$T$753,$T$754,0)</f>
        <v>1.8123815554633894E-68</v>
      </c>
      <c r="W1426" s="253" t="str">
        <f>IF(V1426=MAX($V$761:$V$2761),Q1426,"")</f>
        <v/>
      </c>
      <c r="X1426" s="253" t="str">
        <f t="shared" si="281"/>
        <v/>
      </c>
      <c r="AB1426" s="253">
        <v>665</v>
      </c>
      <c r="AC1426" s="253">
        <f t="shared" si="297"/>
        <v>-290.46556021637946</v>
      </c>
      <c r="AD1426" s="253">
        <f t="shared" si="282"/>
        <v>7.4991256739680287E-4</v>
      </c>
      <c r="AE1426" s="253">
        <f t="shared" si="283"/>
        <v>9.0122672464452463E-2</v>
      </c>
      <c r="AF1426" s="253">
        <f>IF(OR(AE1426&lt;$T$757,AE1426&gt;$T$758),AD1426,"")</f>
        <v>7.4991256739680287E-4</v>
      </c>
      <c r="AG1426" s="253" t="str">
        <f t="shared" si="284"/>
        <v/>
      </c>
      <c r="AH1426" s="253" t="str">
        <f t="shared" si="285"/>
        <v/>
      </c>
      <c r="AI1426" s="253">
        <f t="shared" si="286"/>
        <v>1.6591492514429634E-3</v>
      </c>
      <c r="AJ1426" s="253" t="str">
        <f t="shared" si="287"/>
        <v/>
      </c>
      <c r="AK1426" s="253" t="str">
        <f t="shared" si="288"/>
        <v/>
      </c>
      <c r="AO1426" s="253">
        <v>665</v>
      </c>
      <c r="AP1426" s="253">
        <f t="shared" si="289"/>
        <v>-1712.4403819234658</v>
      </c>
      <c r="AQ1426" s="253">
        <f t="shared" si="290"/>
        <v>1.2720079268251625E-4</v>
      </c>
      <c r="AR1426" s="253">
        <f t="shared" si="291"/>
        <v>9.0122672464452394E-2</v>
      </c>
      <c r="AS1426" s="253">
        <f>IF(OR(AR1426&lt;$T$757,AR1426&gt;$T$758),AQ1426,"")</f>
        <v>1.2720079268251625E-4</v>
      </c>
      <c r="AT1426" s="253" t="str">
        <f t="shared" si="292"/>
        <v/>
      </c>
      <c r="AU1426" s="253" t="str">
        <f t="shared" si="293"/>
        <v/>
      </c>
      <c r="AV1426" s="253">
        <f t="shared" si="294"/>
        <v>0</v>
      </c>
      <c r="AW1426" s="253">
        <f t="shared" si="295"/>
        <v>1.2720079268251625E-4</v>
      </c>
      <c r="AX1426" s="253" t="str">
        <f t="shared" si="296"/>
        <v/>
      </c>
      <c r="AZ1426" s="259"/>
      <c r="BA1426" s="259">
        <f>BA1425+$BD$753</f>
        <v>4.2880000000000571</v>
      </c>
      <c r="BB1426" s="274">
        <f t="shared" si="279"/>
        <v>0.74607196813633614</v>
      </c>
      <c r="BC1426" s="259">
        <f t="shared" si="280"/>
        <v>7.5966712980846118E-4</v>
      </c>
      <c r="BD1426" s="259" t="str">
        <f t="shared" si="277"/>
        <v/>
      </c>
      <c r="BE1426" s="254" t="str">
        <f t="shared" si="278"/>
        <v/>
      </c>
    </row>
    <row r="1427" spans="1:57" ht="20.100000000000001" customHeight="1" x14ac:dyDescent="0.25">
      <c r="A1427" s="247">
        <v>666</v>
      </c>
      <c r="B1427" s="247">
        <f>$B$755+(A1427*$B$758)</f>
        <v>-3211.4323730359656</v>
      </c>
      <c r="C1427" s="247">
        <f>_xlfn.NORM.DIST($B1427,$B$752,$B$753,0)</f>
        <v>6.7988036858534291E-5</v>
      </c>
      <c r="D1427" s="247">
        <f>_xlfn.NORM.DIST($B1427,$B$752,$B$753,1)</f>
        <v>9.0774636652249135E-2</v>
      </c>
      <c r="E1427" s="247">
        <f>IF(OR(D1427&lt;$F$757,D1427&gt;$F$758),C1427,"")</f>
        <v>6.7988036858534291E-5</v>
      </c>
      <c r="F1427" s="247" t="str">
        <f>IF(AND(D1427&gt;$F$757,D1427&lt;$F$758),C1427,"")</f>
        <v/>
      </c>
      <c r="G1427" s="247" t="str">
        <f>IF(C1427=MAX($C$761:$C$2761),C1427,"")</f>
        <v/>
      </c>
      <c r="H1427" s="247">
        <f>_xlfn.NORM.DIST(B1427,$F$753,$F$754,0)</f>
        <v>0</v>
      </c>
      <c r="I1427" s="247">
        <f>IF(H1427=MAX($H$761:$H$2761),C1427,"")</f>
        <v>6.7988036858534291E-5</v>
      </c>
      <c r="J1427" s="247" t="str">
        <f>IF(I1427=MIN($I$761:$I$2761),I1427,"")</f>
        <v/>
      </c>
      <c r="K1427" s="247"/>
      <c r="L1427" s="247"/>
      <c r="M1427" s="247"/>
      <c r="N1427" s="247"/>
      <c r="O1427" s="247">
        <v>666</v>
      </c>
      <c r="P1427" s="247">
        <f>$P$755+(O1427*$P$758)</f>
        <v>-187.14790332994465</v>
      </c>
      <c r="Q1427" s="247">
        <f>_xlfn.NORM.DIST(P1427,P$752,P$753,0)</f>
        <v>1.1666653949188221E-3</v>
      </c>
      <c r="R1427" s="247">
        <f>_xlfn.NORM.DIST(P1427,P$752,P$753,1)</f>
        <v>9.0774636652249135E-2</v>
      </c>
      <c r="S1427" s="253">
        <f>IF(OR(R1427&lt;$T$757,R1427&gt;$T$758),Q1427,"")</f>
        <v>1.1666653949188221E-3</v>
      </c>
      <c r="T1427" s="253" t="str">
        <f>IF(AND(R1427&gt;$T$757,R1427&lt;$T$758),Q1427,"")</f>
        <v/>
      </c>
      <c r="U1427" s="253" t="str">
        <f>IF(Q1427=MAX($Q$761:$Q$2761),Q1427,"")</f>
        <v/>
      </c>
      <c r="V1427" s="253">
        <f>_xlfn.NORM.DIST(P1427,$T$753,$T$754,0)</f>
        <v>1.6910066802057236E-68</v>
      </c>
      <c r="W1427" s="253" t="str">
        <f>IF(V1427=MAX($V$761:$V$2761),Q1427,"")</f>
        <v/>
      </c>
      <c r="X1427" s="253" t="str">
        <f t="shared" si="281"/>
        <v/>
      </c>
      <c r="AB1427" s="253">
        <v>666</v>
      </c>
      <c r="AC1427" s="253">
        <f t="shared" si="297"/>
        <v>-289.59849884259916</v>
      </c>
      <c r="AD1427" s="253">
        <f t="shared" si="282"/>
        <v>7.5393685885550741E-4</v>
      </c>
      <c r="AE1427" s="253">
        <f t="shared" si="283"/>
        <v>9.0774636652249163E-2</v>
      </c>
      <c r="AF1427" s="253">
        <f>IF(OR(AE1427&lt;$T$757,AE1427&gt;$T$758),AD1427,"")</f>
        <v>7.5393685885550741E-4</v>
      </c>
      <c r="AG1427" s="253" t="str">
        <f t="shared" si="284"/>
        <v/>
      </c>
      <c r="AH1427" s="253" t="str">
        <f t="shared" si="285"/>
        <v/>
      </c>
      <c r="AI1427" s="253">
        <f t="shared" si="286"/>
        <v>1.6561164211594437E-3</v>
      </c>
      <c r="AJ1427" s="253" t="str">
        <f t="shared" si="287"/>
        <v/>
      </c>
      <c r="AK1427" s="253" t="str">
        <f t="shared" si="288"/>
        <v/>
      </c>
      <c r="AO1427" s="253">
        <v>666</v>
      </c>
      <c r="AP1427" s="253">
        <f t="shared" si="289"/>
        <v>-1707.3286195893656</v>
      </c>
      <c r="AQ1427" s="253">
        <f t="shared" si="290"/>
        <v>1.2788339634297981E-4</v>
      </c>
      <c r="AR1427" s="253">
        <f t="shared" si="291"/>
        <v>9.0774636652249135E-2</v>
      </c>
      <c r="AS1427" s="253">
        <f>IF(OR(AR1427&lt;$T$757,AR1427&gt;$T$758),AQ1427,"")</f>
        <v>1.2788339634297981E-4</v>
      </c>
      <c r="AT1427" s="253" t="str">
        <f t="shared" si="292"/>
        <v/>
      </c>
      <c r="AU1427" s="253" t="str">
        <f t="shared" si="293"/>
        <v/>
      </c>
      <c r="AV1427" s="253">
        <f t="shared" si="294"/>
        <v>0</v>
      </c>
      <c r="AW1427" s="253">
        <f t="shared" si="295"/>
        <v>1.2788339634297981E-4</v>
      </c>
      <c r="AX1427" s="253" t="str">
        <f t="shared" si="296"/>
        <v/>
      </c>
      <c r="AZ1427" s="259"/>
      <c r="BA1427" s="259">
        <f>BA1426+$BD$753</f>
        <v>4.2944000000000573</v>
      </c>
      <c r="BB1427" s="274">
        <f t="shared" si="279"/>
        <v>0.74531230100652768</v>
      </c>
      <c r="BC1427" s="259">
        <f t="shared" si="280"/>
        <v>7.600666553118085E-4</v>
      </c>
      <c r="BD1427" s="259" t="str">
        <f t="shared" si="277"/>
        <v/>
      </c>
      <c r="BE1427" s="254" t="str">
        <f t="shared" si="278"/>
        <v/>
      </c>
    </row>
    <row r="1428" spans="1:57" ht="20.100000000000001" customHeight="1" x14ac:dyDescent="0.25">
      <c r="A1428" s="247">
        <v>667</v>
      </c>
      <c r="B1428" s="247">
        <f>$B$755+(A1428*$B$758)</f>
        <v>-3201.8173060508279</v>
      </c>
      <c r="C1428" s="247">
        <f>_xlfn.NORM.DIST($B1428,$B$752,$B$753,0)</f>
        <v>6.8351790655247799E-5</v>
      </c>
      <c r="D1428" s="247">
        <f>_xlfn.NORM.DIST($B1428,$B$752,$B$753,1)</f>
        <v>9.1430094258106734E-2</v>
      </c>
      <c r="E1428" s="247">
        <f>IF(OR(D1428&lt;$F$757,D1428&gt;$F$758),C1428,"")</f>
        <v>6.8351790655247799E-5</v>
      </c>
      <c r="F1428" s="247" t="str">
        <f>IF(AND(D1428&gt;$F$757,D1428&lt;$F$758),C1428,"")</f>
        <v/>
      </c>
      <c r="G1428" s="247" t="str">
        <f>IF(C1428=MAX($C$761:$C$2761),C1428,"")</f>
        <v/>
      </c>
      <c r="H1428" s="247">
        <f>_xlfn.NORM.DIST(B1428,$F$753,$F$754,0)</f>
        <v>0</v>
      </c>
      <c r="I1428" s="247">
        <f>IF(H1428=MAX($H$761:$H$2761),C1428,"")</f>
        <v>6.8351790655247799E-5</v>
      </c>
      <c r="J1428" s="247" t="str">
        <f>IF(I1428=MIN($I$761:$I$2761),I1428,"")</f>
        <v/>
      </c>
      <c r="K1428" s="247"/>
      <c r="L1428" s="247"/>
      <c r="M1428" s="247"/>
      <c r="N1428" s="247"/>
      <c r="O1428" s="247">
        <v>667</v>
      </c>
      <c r="P1428" s="247">
        <f>$P$755+(O1428*$P$758)</f>
        <v>-186.58758026608257</v>
      </c>
      <c r="Q1428" s="247">
        <f>_xlfn.NORM.DIST(P1428,P$752,P$753,0)</f>
        <v>1.1729073602189677E-3</v>
      </c>
      <c r="R1428" s="247">
        <f>_xlfn.NORM.DIST(P1428,P$752,P$753,1)</f>
        <v>9.143009425810672E-2</v>
      </c>
      <c r="S1428" s="253">
        <f>IF(OR(R1428&lt;$T$757,R1428&gt;$T$758),Q1428,"")</f>
        <v>1.1729073602189677E-3</v>
      </c>
      <c r="T1428" s="253" t="str">
        <f>IF(AND(R1428&gt;$T$757,R1428&lt;$T$758),Q1428,"")</f>
        <v/>
      </c>
      <c r="U1428" s="253" t="str">
        <f>IF(Q1428=MAX($Q$761:$Q$2761),Q1428,"")</f>
        <v/>
      </c>
      <c r="V1428" s="253">
        <f>_xlfn.NORM.DIST(P1428,$T$753,$T$754,0)</f>
        <v>1.5777350151180514E-68</v>
      </c>
      <c r="W1428" s="253" t="str">
        <f>IF(V1428=MAX($V$761:$V$2761),Q1428,"")</f>
        <v/>
      </c>
      <c r="X1428" s="253" t="str">
        <f t="shared" si="281"/>
        <v/>
      </c>
      <c r="AB1428" s="253">
        <v>667</v>
      </c>
      <c r="AC1428" s="253">
        <f t="shared" si="297"/>
        <v>-288.73143746881897</v>
      </c>
      <c r="AD1428" s="253">
        <f t="shared" si="282"/>
        <v>7.5797061843385161E-4</v>
      </c>
      <c r="AE1428" s="253">
        <f t="shared" si="283"/>
        <v>9.1430094258106734E-2</v>
      </c>
      <c r="AF1428" s="253">
        <f>IF(OR(AE1428&lt;$T$757,AE1428&gt;$T$758),AD1428,"")</f>
        <v>7.5797061843385161E-4</v>
      </c>
      <c r="AG1428" s="253" t="str">
        <f t="shared" si="284"/>
        <v/>
      </c>
      <c r="AH1428" s="253" t="str">
        <f t="shared" si="285"/>
        <v/>
      </c>
      <c r="AI1428" s="253">
        <f t="shared" si="286"/>
        <v>1.6530626855022934E-3</v>
      </c>
      <c r="AJ1428" s="253" t="str">
        <f t="shared" si="287"/>
        <v/>
      </c>
      <c r="AK1428" s="253" t="str">
        <f t="shared" si="288"/>
        <v/>
      </c>
      <c r="AO1428" s="253">
        <v>667</v>
      </c>
      <c r="AP1428" s="253">
        <f t="shared" si="289"/>
        <v>-1702.2168572552659</v>
      </c>
      <c r="AQ1428" s="253">
        <f t="shared" si="290"/>
        <v>1.285676059937625E-4</v>
      </c>
      <c r="AR1428" s="253">
        <f t="shared" si="291"/>
        <v>9.1430094258106734E-2</v>
      </c>
      <c r="AS1428" s="253">
        <f>IF(OR(AR1428&lt;$T$757,AR1428&gt;$T$758),AQ1428,"")</f>
        <v>1.285676059937625E-4</v>
      </c>
      <c r="AT1428" s="253" t="str">
        <f t="shared" si="292"/>
        <v/>
      </c>
      <c r="AU1428" s="253" t="str">
        <f t="shared" si="293"/>
        <v/>
      </c>
      <c r="AV1428" s="253">
        <f t="shared" si="294"/>
        <v>0</v>
      </c>
      <c r="AW1428" s="253">
        <f t="shared" si="295"/>
        <v>1.285676059937625E-4</v>
      </c>
      <c r="AX1428" s="253" t="str">
        <f t="shared" si="296"/>
        <v/>
      </c>
      <c r="AZ1428" s="259"/>
      <c r="BA1428" s="259">
        <f>BA1427+$BD$753</f>
        <v>4.3008000000000575</v>
      </c>
      <c r="BB1428" s="274">
        <f t="shared" si="279"/>
        <v>0.74455223435121587</v>
      </c>
      <c r="BC1428" s="259">
        <f t="shared" si="280"/>
        <v>7.6046217467529154E-4</v>
      </c>
      <c r="BD1428" s="259" t="str">
        <f t="shared" si="277"/>
        <v/>
      </c>
      <c r="BE1428" s="254" t="str">
        <f t="shared" si="278"/>
        <v/>
      </c>
    </row>
    <row r="1429" spans="1:57" ht="20.100000000000001" customHeight="1" x14ac:dyDescent="0.25">
      <c r="A1429" s="247">
        <v>668</v>
      </c>
      <c r="B1429" s="247">
        <f>$B$755+(A1429*$B$758)</f>
        <v>-3192.2022390656903</v>
      </c>
      <c r="C1429" s="247">
        <f>_xlfn.NORM.DIST($B1429,$B$752,$B$753,0)</f>
        <v>6.8716391158951527E-5</v>
      </c>
      <c r="D1429" s="247">
        <f>_xlfn.NORM.DIST($B1429,$B$752,$B$753,1)</f>
        <v>9.208905345738097E-2</v>
      </c>
      <c r="E1429" s="247">
        <f>IF(OR(D1429&lt;$F$757,D1429&gt;$F$758),C1429,"")</f>
        <v>6.8716391158951527E-5</v>
      </c>
      <c r="F1429" s="247" t="str">
        <f>IF(AND(D1429&gt;$F$757,D1429&lt;$F$758),C1429,"")</f>
        <v/>
      </c>
      <c r="G1429" s="247" t="str">
        <f>IF(C1429=MAX($C$761:$C$2761),C1429,"")</f>
        <v/>
      </c>
      <c r="H1429" s="247">
        <f>_xlfn.NORM.DIST(B1429,$F$753,$F$754,0)</f>
        <v>0</v>
      </c>
      <c r="I1429" s="247">
        <f>IF(H1429=MAX($H$761:$H$2761),C1429,"")</f>
        <v>6.8716391158951527E-5</v>
      </c>
      <c r="J1429" s="247" t="str">
        <f>IF(I1429=MIN($I$761:$I$2761),I1429,"")</f>
        <v/>
      </c>
      <c r="K1429" s="247"/>
      <c r="L1429" s="247"/>
      <c r="M1429" s="247"/>
      <c r="N1429" s="247"/>
      <c r="O1429" s="247">
        <v>668</v>
      </c>
      <c r="P1429" s="247">
        <f>$P$755+(O1429*$P$758)</f>
        <v>-186.02725720222043</v>
      </c>
      <c r="Q1429" s="247">
        <f>_xlfn.NORM.DIST(P1429,P$752,P$753,0)</f>
        <v>1.1791638548950272E-3</v>
      </c>
      <c r="R1429" s="247">
        <f>_xlfn.NORM.DIST(P1429,P$752,P$753,1)</f>
        <v>9.2089053457381012E-2</v>
      </c>
      <c r="S1429" s="253">
        <f>IF(OR(R1429&lt;$T$757,R1429&gt;$T$758),Q1429,"")</f>
        <v>1.1791638548950272E-3</v>
      </c>
      <c r="T1429" s="253" t="str">
        <f>IF(AND(R1429&gt;$T$757,R1429&lt;$T$758),Q1429,"")</f>
        <v/>
      </c>
      <c r="U1429" s="253" t="str">
        <f>IF(Q1429=MAX($Q$761:$Q$2761),Q1429,"")</f>
        <v/>
      </c>
      <c r="V1429" s="253">
        <f>_xlfn.NORM.DIST(P1429,$T$753,$T$754,0)</f>
        <v>1.4720272719329893E-68</v>
      </c>
      <c r="W1429" s="253" t="str">
        <f>IF(V1429=MAX($V$761:$V$2761),Q1429,"")</f>
        <v/>
      </c>
      <c r="X1429" s="253" t="str">
        <f t="shared" si="281"/>
        <v/>
      </c>
      <c r="AB1429" s="253">
        <v>668</v>
      </c>
      <c r="AC1429" s="253">
        <f t="shared" si="297"/>
        <v>-287.86437609503878</v>
      </c>
      <c r="AD1429" s="253">
        <f t="shared" si="282"/>
        <v>7.6201376736417716E-4</v>
      </c>
      <c r="AE1429" s="253">
        <f t="shared" si="283"/>
        <v>9.2089053457380957E-2</v>
      </c>
      <c r="AF1429" s="253">
        <f>IF(OR(AE1429&lt;$T$757,AE1429&gt;$T$758),AD1429,"")</f>
        <v>7.6201376736417716E-4</v>
      </c>
      <c r="AG1429" s="253" t="str">
        <f t="shared" si="284"/>
        <v/>
      </c>
      <c r="AH1429" s="253" t="str">
        <f t="shared" si="285"/>
        <v/>
      </c>
      <c r="AI1429" s="253">
        <f t="shared" si="286"/>
        <v>1.6499881806478817E-3</v>
      </c>
      <c r="AJ1429" s="253" t="str">
        <f t="shared" si="287"/>
        <v/>
      </c>
      <c r="AK1429" s="253" t="str">
        <f t="shared" si="288"/>
        <v/>
      </c>
      <c r="AO1429" s="253">
        <v>668</v>
      </c>
      <c r="AP1429" s="253">
        <f t="shared" si="289"/>
        <v>-1697.1050949211663</v>
      </c>
      <c r="AQ1429" s="253">
        <f t="shared" si="290"/>
        <v>1.2925340827422854E-4</v>
      </c>
      <c r="AR1429" s="253">
        <f t="shared" si="291"/>
        <v>9.2089053457380957E-2</v>
      </c>
      <c r="AS1429" s="253">
        <f>IF(OR(AR1429&lt;$T$757,AR1429&gt;$T$758),AQ1429,"")</f>
        <v>1.2925340827422854E-4</v>
      </c>
      <c r="AT1429" s="253" t="str">
        <f t="shared" si="292"/>
        <v/>
      </c>
      <c r="AU1429" s="253" t="str">
        <f t="shared" si="293"/>
        <v/>
      </c>
      <c r="AV1429" s="253">
        <f t="shared" si="294"/>
        <v>0</v>
      </c>
      <c r="AW1429" s="253">
        <f t="shared" si="295"/>
        <v>1.2925340827422854E-4</v>
      </c>
      <c r="AX1429" s="253" t="str">
        <f t="shared" si="296"/>
        <v/>
      </c>
      <c r="AZ1429" s="259"/>
      <c r="BA1429" s="259">
        <f>BA1428+$BD$753</f>
        <v>4.3072000000000576</v>
      </c>
      <c r="BB1429" s="274">
        <f t="shared" si="279"/>
        <v>0.74379177217654058</v>
      </c>
      <c r="BC1429" s="259">
        <f t="shared" si="280"/>
        <v>7.6085369396383662E-4</v>
      </c>
      <c r="BD1429" s="259" t="str">
        <f t="shared" si="277"/>
        <v/>
      </c>
      <c r="BE1429" s="254" t="str">
        <f t="shared" si="278"/>
        <v/>
      </c>
    </row>
    <row r="1430" spans="1:57" ht="20.100000000000001" customHeight="1" x14ac:dyDescent="0.25">
      <c r="A1430" s="247">
        <v>669</v>
      </c>
      <c r="B1430" s="247">
        <f>$B$755+(A1430*$B$758)</f>
        <v>-3182.5871720805526</v>
      </c>
      <c r="C1430" s="247">
        <f>_xlfn.NORM.DIST($B1430,$B$752,$B$753,0)</f>
        <v>6.9081831187889863E-5</v>
      </c>
      <c r="D1430" s="247">
        <f>_xlfn.NORM.DIST($B1430,$B$752,$B$753,1)</f>
        <v>9.2751522356752755E-2</v>
      </c>
      <c r="E1430" s="247">
        <f>IF(OR(D1430&lt;$F$757,D1430&gt;$F$758),C1430,"")</f>
        <v>6.9081831187889863E-5</v>
      </c>
      <c r="F1430" s="247" t="str">
        <f>IF(AND(D1430&gt;$F$757,D1430&lt;$F$758),C1430,"")</f>
        <v/>
      </c>
      <c r="G1430" s="247" t="str">
        <f>IF(C1430=MAX($C$761:$C$2761),C1430,"")</f>
        <v/>
      </c>
      <c r="H1430" s="247">
        <f>_xlfn.NORM.DIST(B1430,$F$753,$F$754,0)</f>
        <v>0</v>
      </c>
      <c r="I1430" s="247">
        <f>IF(H1430=MAX($H$761:$H$2761),C1430,"")</f>
        <v>6.9081831187889863E-5</v>
      </c>
      <c r="J1430" s="247" t="str">
        <f>IF(I1430=MIN($I$761:$I$2761),I1430,"")</f>
        <v/>
      </c>
      <c r="K1430" s="247"/>
      <c r="L1430" s="247"/>
      <c r="M1430" s="247"/>
      <c r="N1430" s="247"/>
      <c r="O1430" s="247">
        <v>669</v>
      </c>
      <c r="P1430" s="247">
        <f>$P$755+(O1430*$P$758)</f>
        <v>-185.46693413835834</v>
      </c>
      <c r="Q1430" s="247">
        <f>_xlfn.NORM.DIST(P1430,P$752,P$753,0)</f>
        <v>1.1854347557090565E-3</v>
      </c>
      <c r="R1430" s="247">
        <f>_xlfn.NORM.DIST(P1430,P$752,P$753,1)</f>
        <v>9.2751522356752755E-2</v>
      </c>
      <c r="S1430" s="253">
        <f>IF(OR(R1430&lt;$T$757,R1430&gt;$T$758),Q1430,"")</f>
        <v>1.1854347557090565E-3</v>
      </c>
      <c r="T1430" s="253" t="str">
        <f>IF(AND(R1430&gt;$T$757,R1430&lt;$T$758),Q1430,"")</f>
        <v/>
      </c>
      <c r="U1430" s="253" t="str">
        <f>IF(Q1430=MAX($Q$761:$Q$2761),Q1430,"")</f>
        <v/>
      </c>
      <c r="V1430" s="253">
        <f>_xlfn.NORM.DIST(P1430,$T$753,$T$754,0)</f>
        <v>1.3733799395973266E-68</v>
      </c>
      <c r="W1430" s="253" t="str">
        <f>IF(V1430=MAX($V$761:$V$2761),Q1430,"")</f>
        <v/>
      </c>
      <c r="X1430" s="253" t="str">
        <f t="shared" si="281"/>
        <v/>
      </c>
      <c r="AB1430" s="253">
        <v>669</v>
      </c>
      <c r="AC1430" s="253">
        <f t="shared" si="297"/>
        <v>-286.99731472125848</v>
      </c>
      <c r="AD1430" s="253">
        <f t="shared" si="282"/>
        <v>7.6606622600614558E-4</v>
      </c>
      <c r="AE1430" s="253">
        <f t="shared" si="283"/>
        <v>9.2751522356752755E-2</v>
      </c>
      <c r="AF1430" s="253">
        <f>IF(OR(AE1430&lt;$T$757,AE1430&gt;$T$758),AD1430,"")</f>
        <v>7.6606622600614558E-4</v>
      </c>
      <c r="AG1430" s="253" t="str">
        <f t="shared" si="284"/>
        <v/>
      </c>
      <c r="AH1430" s="253" t="str">
        <f t="shared" si="285"/>
        <v/>
      </c>
      <c r="AI1430" s="253">
        <f t="shared" si="286"/>
        <v>1.6468930435163838E-3</v>
      </c>
      <c r="AJ1430" s="253" t="str">
        <f t="shared" si="287"/>
        <v/>
      </c>
      <c r="AK1430" s="253" t="str">
        <f t="shared" si="288"/>
        <v/>
      </c>
      <c r="AO1430" s="253">
        <v>669</v>
      </c>
      <c r="AP1430" s="253">
        <f t="shared" si="289"/>
        <v>-1691.9933325870661</v>
      </c>
      <c r="AQ1430" s="253">
        <f t="shared" si="290"/>
        <v>1.2994078967571763E-4</v>
      </c>
      <c r="AR1430" s="253">
        <f t="shared" si="291"/>
        <v>9.2751522356752755E-2</v>
      </c>
      <c r="AS1430" s="253">
        <f>IF(OR(AR1430&lt;$T$757,AR1430&gt;$T$758),AQ1430,"")</f>
        <v>1.2994078967571763E-4</v>
      </c>
      <c r="AT1430" s="253" t="str">
        <f t="shared" si="292"/>
        <v/>
      </c>
      <c r="AU1430" s="253" t="str">
        <f t="shared" si="293"/>
        <v/>
      </c>
      <c r="AV1430" s="253">
        <f t="shared" si="294"/>
        <v>0</v>
      </c>
      <c r="AW1430" s="253">
        <f t="shared" si="295"/>
        <v>1.2994078967571763E-4</v>
      </c>
      <c r="AX1430" s="253" t="str">
        <f t="shared" si="296"/>
        <v/>
      </c>
      <c r="AZ1430" s="259"/>
      <c r="BA1430" s="259">
        <f>BA1429+$BD$753</f>
        <v>4.3136000000000578</v>
      </c>
      <c r="BB1430" s="274">
        <f t="shared" si="279"/>
        <v>0.74303091848257674</v>
      </c>
      <c r="BC1430" s="259">
        <f t="shared" si="280"/>
        <v>7.6124121927501065E-4</v>
      </c>
      <c r="BD1430" s="259" t="str">
        <f t="shared" si="277"/>
        <v/>
      </c>
      <c r="BE1430" s="254" t="str">
        <f t="shared" si="278"/>
        <v/>
      </c>
    </row>
    <row r="1431" spans="1:57" ht="20.100000000000001" customHeight="1" x14ac:dyDescent="0.25">
      <c r="A1431" s="247">
        <v>670</v>
      </c>
      <c r="B1431" s="247">
        <f>$B$755+(A1431*$B$758)</f>
        <v>-3172.9721050954149</v>
      </c>
      <c r="C1431" s="247">
        <f>_xlfn.NORM.DIST($B1431,$B$752,$B$753,0)</f>
        <v>6.9448103481652219E-5</v>
      </c>
      <c r="D1431" s="247">
        <f>_xlfn.NORM.DIST($B1431,$B$752,$B$753,1)</f>
        <v>9.3417508993471773E-2</v>
      </c>
      <c r="E1431" s="247">
        <f>IF(OR(D1431&lt;$F$757,D1431&gt;$F$758),C1431,"")</f>
        <v>6.9448103481652219E-5</v>
      </c>
      <c r="F1431" s="247" t="str">
        <f>IF(AND(D1431&gt;$F$757,D1431&lt;$F$758),C1431,"")</f>
        <v/>
      </c>
      <c r="G1431" s="247" t="str">
        <f>IF(C1431=MAX($C$761:$C$2761),C1431,"")</f>
        <v/>
      </c>
      <c r="H1431" s="247">
        <f>_xlfn.NORM.DIST(B1431,$F$753,$F$754,0)</f>
        <v>0</v>
      </c>
      <c r="I1431" s="247">
        <f>IF(H1431=MAX($H$761:$H$2761),C1431,"")</f>
        <v>6.9448103481652219E-5</v>
      </c>
      <c r="J1431" s="247" t="str">
        <f>IF(I1431=MIN($I$761:$I$2761),I1431,"")</f>
        <v/>
      </c>
      <c r="K1431" s="247"/>
      <c r="L1431" s="247"/>
      <c r="M1431" s="247"/>
      <c r="N1431" s="247"/>
      <c r="O1431" s="247">
        <v>670</v>
      </c>
      <c r="P1431" s="247">
        <f>$P$755+(O1431*$P$758)</f>
        <v>-184.9066110744962</v>
      </c>
      <c r="Q1431" s="247">
        <f>_xlfn.NORM.DIST(P1431,P$752,P$753,0)</f>
        <v>1.1917199380734075E-3</v>
      </c>
      <c r="R1431" s="247">
        <f>_xlfn.NORM.DIST(P1431,P$752,P$753,1)</f>
        <v>9.3417508993471829E-2</v>
      </c>
      <c r="S1431" s="253">
        <f>IF(OR(R1431&lt;$T$757,R1431&gt;$T$758),Q1431,"")</f>
        <v>1.1917199380734075E-3</v>
      </c>
      <c r="T1431" s="253" t="str">
        <f>IF(AND(R1431&gt;$T$757,R1431&lt;$T$758),Q1431,"")</f>
        <v/>
      </c>
      <c r="U1431" s="253" t="str">
        <f>IF(Q1431=MAX($Q$761:$Q$2761),Q1431,"")</f>
        <v/>
      </c>
      <c r="V1431" s="253">
        <f>_xlfn.NORM.DIST(P1431,$T$753,$T$754,0)</f>
        <v>1.2813229183542743E-68</v>
      </c>
      <c r="W1431" s="253" t="str">
        <f>IF(V1431=MAX($V$761:$V$2761),Q1431,"")</f>
        <v/>
      </c>
      <c r="X1431" s="253" t="str">
        <f t="shared" si="281"/>
        <v/>
      </c>
      <c r="AB1431" s="253">
        <v>670</v>
      </c>
      <c r="AC1431" s="253">
        <f t="shared" si="297"/>
        <v>-286.13025334747829</v>
      </c>
      <c r="AD1431" s="253">
        <f t="shared" si="282"/>
        <v>7.701279138471927E-4</v>
      </c>
      <c r="AE1431" s="253">
        <f t="shared" si="283"/>
        <v>9.3417508993471732E-2</v>
      </c>
      <c r="AF1431" s="253">
        <f>IF(OR(AE1431&lt;$T$757,AE1431&gt;$T$758),AD1431,"")</f>
        <v>7.701279138471927E-4</v>
      </c>
      <c r="AG1431" s="253" t="str">
        <f t="shared" si="284"/>
        <v/>
      </c>
      <c r="AH1431" s="253" t="str">
        <f t="shared" si="285"/>
        <v/>
      </c>
      <c r="AI1431" s="253">
        <f t="shared" si="286"/>
        <v>1.6437774117616425E-3</v>
      </c>
      <c r="AJ1431" s="253" t="str">
        <f t="shared" si="287"/>
        <v/>
      </c>
      <c r="AK1431" s="253" t="str">
        <f t="shared" si="288"/>
        <v/>
      </c>
      <c r="AO1431" s="253">
        <v>670</v>
      </c>
      <c r="AP1431" s="253">
        <f t="shared" si="289"/>
        <v>-1686.8815702529664</v>
      </c>
      <c r="AQ1431" s="253">
        <f t="shared" si="290"/>
        <v>1.3062973654162175E-4</v>
      </c>
      <c r="AR1431" s="253">
        <f t="shared" si="291"/>
        <v>9.3417508993471732E-2</v>
      </c>
      <c r="AS1431" s="253">
        <f>IF(OR(AR1431&lt;$T$757,AR1431&gt;$T$758),AQ1431,"")</f>
        <v>1.3062973654162175E-4</v>
      </c>
      <c r="AT1431" s="253" t="str">
        <f t="shared" si="292"/>
        <v/>
      </c>
      <c r="AU1431" s="253" t="str">
        <f t="shared" si="293"/>
        <v/>
      </c>
      <c r="AV1431" s="253">
        <f t="shared" si="294"/>
        <v>0</v>
      </c>
      <c r="AW1431" s="253">
        <f t="shared" si="295"/>
        <v>1.3062973654162175E-4</v>
      </c>
      <c r="AX1431" s="253" t="str">
        <f t="shared" si="296"/>
        <v/>
      </c>
      <c r="AZ1431" s="259"/>
      <c r="BA1431" s="259">
        <f>BA1430+$BD$753</f>
        <v>4.320000000000058</v>
      </c>
      <c r="BB1431" s="274">
        <f t="shared" si="279"/>
        <v>0.74226967726330173</v>
      </c>
      <c r="BC1431" s="259">
        <f t="shared" si="280"/>
        <v>7.6162475673946517E-4</v>
      </c>
      <c r="BD1431" s="259" t="str">
        <f t="shared" si="277"/>
        <v/>
      </c>
      <c r="BE1431" s="254" t="str">
        <f t="shared" si="278"/>
        <v/>
      </c>
    </row>
    <row r="1432" spans="1:57" ht="20.100000000000001" customHeight="1" x14ac:dyDescent="0.25">
      <c r="A1432" s="248">
        <v>671</v>
      </c>
      <c r="B1432" s="247">
        <f>$B$755+(A1432*$B$758)</f>
        <v>-3163.3570381102772</v>
      </c>
      <c r="C1432" s="247">
        <f>_xlfn.NORM.DIST($B1432,$B$752,$B$753,0)</f>
        <v>6.9815200701220815E-5</v>
      </c>
      <c r="D1432" s="247">
        <f>_xlfn.NORM.DIST($B1432,$B$752,$B$753,1)</f>
        <v>9.4087021334600465E-2</v>
      </c>
      <c r="E1432" s="247">
        <f>IF(OR(D1432&lt;$F$757,D1432&gt;$F$758),C1432,"")</f>
        <v>6.9815200701220815E-5</v>
      </c>
      <c r="F1432" s="247" t="str">
        <f>IF(AND(D1432&gt;$F$757,D1432&lt;$F$758),C1432,"")</f>
        <v/>
      </c>
      <c r="G1432" s="247" t="str">
        <f>IF(C1432=MAX($C$761:$C$2761),C1432,"")</f>
        <v/>
      </c>
      <c r="H1432" s="247">
        <f>_xlfn.NORM.DIST(B1432,$F$753,$F$754,0)</f>
        <v>0</v>
      </c>
      <c r="I1432" s="247">
        <f>IF(H1432=MAX($H$761:$H$2761),C1432,"")</f>
        <v>6.9815200701220815E-5</v>
      </c>
      <c r="J1432" s="247" t="str">
        <f>IF(I1432=MIN($I$761:$I$2761),I1432,"")</f>
        <v/>
      </c>
      <c r="K1432" s="247"/>
      <c r="L1432" s="247"/>
      <c r="M1432" s="247"/>
      <c r="N1432" s="247"/>
      <c r="O1432" s="248">
        <v>671</v>
      </c>
      <c r="P1432" s="247">
        <f>$P$755+(O1432*$P$758)</f>
        <v>-184.34628801063411</v>
      </c>
      <c r="Q1432" s="247">
        <f>_xlfn.NORM.DIST(P1432,P$752,P$753,0)</f>
        <v>1.1980192760515393E-3</v>
      </c>
      <c r="R1432" s="247">
        <f>_xlfn.NORM.DIST(P1432,P$752,P$753,1)</f>
        <v>9.4087021334600465E-2</v>
      </c>
      <c r="S1432" s="253">
        <f>IF(OR(R1432&lt;$T$757,R1432&gt;$T$758),Q1432,"")</f>
        <v>1.1980192760515393E-3</v>
      </c>
      <c r="T1432" s="253" t="str">
        <f>IF(AND(R1432&gt;$T$757,R1432&lt;$T$758),Q1432,"")</f>
        <v/>
      </c>
      <c r="U1432" s="253" t="str">
        <f>IF(Q1432=MAX($Q$761:$Q$2761),Q1432,"")</f>
        <v/>
      </c>
      <c r="V1432" s="253">
        <f>_xlfn.NORM.DIST(P1432,$T$753,$T$754,0)</f>
        <v>1.1954173097771519E-68</v>
      </c>
      <c r="W1432" s="253" t="str">
        <f>IF(V1432=MAX($V$761:$V$2761),Q1432,"")</f>
        <v/>
      </c>
      <c r="X1432" s="253" t="str">
        <f t="shared" si="281"/>
        <v/>
      </c>
      <c r="AB1432" s="259">
        <v>671</v>
      </c>
      <c r="AC1432" s="253">
        <f t="shared" si="297"/>
        <v>-285.26319197369799</v>
      </c>
      <c r="AD1432" s="253">
        <f t="shared" si="282"/>
        <v>7.7419874950306034E-4</v>
      </c>
      <c r="AE1432" s="253">
        <f t="shared" si="283"/>
        <v>9.4087021334600535E-2</v>
      </c>
      <c r="AF1432" s="253">
        <f>IF(OR(AE1432&lt;$T$757,AE1432&gt;$T$758),AD1432,"")</f>
        <v>7.7419874950306034E-4</v>
      </c>
      <c r="AG1432" s="253" t="str">
        <f t="shared" si="284"/>
        <v/>
      </c>
      <c r="AH1432" s="253" t="str">
        <f t="shared" si="285"/>
        <v/>
      </c>
      <c r="AI1432" s="253">
        <f t="shared" si="286"/>
        <v>1.6406414237609892E-3</v>
      </c>
      <c r="AJ1432" s="253" t="str">
        <f t="shared" si="287"/>
        <v/>
      </c>
      <c r="AK1432" s="253" t="str">
        <f t="shared" si="288"/>
        <v/>
      </c>
      <c r="AO1432" s="259">
        <v>671</v>
      </c>
      <c r="AP1432" s="253">
        <f t="shared" si="289"/>
        <v>-1681.7698079188663</v>
      </c>
      <c r="AQ1432" s="253">
        <f t="shared" si="290"/>
        <v>1.313202350674754E-4</v>
      </c>
      <c r="AR1432" s="253">
        <f t="shared" si="291"/>
        <v>9.4087021334600465E-2</v>
      </c>
      <c r="AS1432" s="253">
        <f>IF(OR(AR1432&lt;$T$757,AR1432&gt;$T$758),AQ1432,"")</f>
        <v>1.313202350674754E-4</v>
      </c>
      <c r="AT1432" s="253" t="str">
        <f t="shared" si="292"/>
        <v/>
      </c>
      <c r="AU1432" s="253" t="str">
        <f t="shared" si="293"/>
        <v/>
      </c>
      <c r="AV1432" s="253">
        <f t="shared" si="294"/>
        <v>0</v>
      </c>
      <c r="AW1432" s="253">
        <f t="shared" si="295"/>
        <v>1.313202350674754E-4</v>
      </c>
      <c r="AX1432" s="253" t="str">
        <f t="shared" si="296"/>
        <v/>
      </c>
      <c r="AZ1432" s="259"/>
      <c r="BA1432" s="259">
        <f>BA1431+$BD$753</f>
        <v>4.3264000000000582</v>
      </c>
      <c r="BB1432" s="274">
        <f t="shared" si="279"/>
        <v>0.74150805250656227</v>
      </c>
      <c r="BC1432" s="259">
        <f t="shared" si="280"/>
        <v>7.6200431251971512E-4</v>
      </c>
      <c r="BD1432" s="259" t="str">
        <f t="shared" si="277"/>
        <v/>
      </c>
      <c r="BE1432" s="254" t="str">
        <f t="shared" si="278"/>
        <v/>
      </c>
    </row>
    <row r="1433" spans="1:57" ht="20.100000000000001" customHeight="1" x14ac:dyDescent="0.25">
      <c r="A1433" s="247">
        <v>672</v>
      </c>
      <c r="B1433" s="247">
        <f>$B$755+(A1433*$B$758)</f>
        <v>-3153.7419711251396</v>
      </c>
      <c r="C1433" s="247">
        <f>_xlfn.NORM.DIST($B1433,$B$752,$B$753,0)</f>
        <v>7.0183115429024685E-5</v>
      </c>
      <c r="D1433" s="247">
        <f>_xlfn.NORM.DIST($B1433,$B$752,$B$753,1)</f>
        <v>9.4760067276258436E-2</v>
      </c>
      <c r="E1433" s="247">
        <f>IF(OR(D1433&lt;$F$757,D1433&gt;$F$758),C1433,"")</f>
        <v>7.0183115429024685E-5</v>
      </c>
      <c r="F1433" s="247" t="str">
        <f>IF(AND(D1433&gt;$F$757,D1433&lt;$F$758),C1433,"")</f>
        <v/>
      </c>
      <c r="G1433" s="247" t="str">
        <f>IF(C1433=MAX($C$761:$C$2761),C1433,"")</f>
        <v/>
      </c>
      <c r="H1433" s="247">
        <f>_xlfn.NORM.DIST(B1433,$F$753,$F$754,0)</f>
        <v>0</v>
      </c>
      <c r="I1433" s="247">
        <f>IF(H1433=MAX($H$761:$H$2761),C1433,"")</f>
        <v>7.0183115429024685E-5</v>
      </c>
      <c r="J1433" s="247" t="str">
        <f>IF(I1433=MIN($I$761:$I$2761),I1433,"")</f>
        <v/>
      </c>
      <c r="K1433" s="247"/>
      <c r="L1433" s="247"/>
      <c r="M1433" s="247"/>
      <c r="N1433" s="247"/>
      <c r="O1433" s="247">
        <v>672</v>
      </c>
      <c r="P1433" s="247">
        <f>$P$755+(O1433*$P$758)</f>
        <v>-183.78596494677197</v>
      </c>
      <c r="Q1433" s="247">
        <f>_xlfn.NORM.DIST(P1433,P$752,P$753,0)</f>
        <v>1.2043326423589519E-3</v>
      </c>
      <c r="R1433" s="247">
        <f>_xlfn.NORM.DIST(P1433,P$752,P$753,1)</f>
        <v>9.4760067276258478E-2</v>
      </c>
      <c r="S1433" s="253">
        <f>IF(OR(R1433&lt;$T$757,R1433&gt;$T$758),Q1433,"")</f>
        <v>1.2043326423589519E-3</v>
      </c>
      <c r="T1433" s="253" t="str">
        <f>IF(AND(R1433&gt;$T$757,R1433&lt;$T$758),Q1433,"")</f>
        <v/>
      </c>
      <c r="U1433" s="253" t="str">
        <f>IF(Q1433=MAX($Q$761:$Q$2761),Q1433,"")</f>
        <v/>
      </c>
      <c r="V1433" s="253">
        <f>_xlfn.NORM.DIST(P1433,$T$753,$T$754,0)</f>
        <v>1.1152533525058182E-68</v>
      </c>
      <c r="W1433" s="253" t="str">
        <f>IF(V1433=MAX($V$761:$V$2761),Q1433,"")</f>
        <v/>
      </c>
      <c r="X1433" s="253" t="str">
        <f t="shared" si="281"/>
        <v/>
      </c>
      <c r="AB1433" s="253">
        <v>672</v>
      </c>
      <c r="AC1433" s="253">
        <f t="shared" si="297"/>
        <v>-284.3961305999178</v>
      </c>
      <c r="AD1433" s="253">
        <f t="shared" si="282"/>
        <v>7.7827865071839169E-4</v>
      </c>
      <c r="AE1433" s="253">
        <f t="shared" si="283"/>
        <v>9.4760067276258436E-2</v>
      </c>
      <c r="AF1433" s="253">
        <f>IF(OR(AE1433&lt;$T$757,AE1433&gt;$T$758),AD1433,"")</f>
        <v>7.7827865071839169E-4</v>
      </c>
      <c r="AG1433" s="253" t="str">
        <f t="shared" si="284"/>
        <v/>
      </c>
      <c r="AH1433" s="253" t="str">
        <f t="shared" si="285"/>
        <v/>
      </c>
      <c r="AI1433" s="253">
        <f t="shared" si="286"/>
        <v>1.6374852186050277E-3</v>
      </c>
      <c r="AJ1433" s="253" t="str">
        <f t="shared" si="287"/>
        <v/>
      </c>
      <c r="AK1433" s="253" t="str">
        <f t="shared" si="288"/>
        <v/>
      </c>
      <c r="AO1433" s="253">
        <v>672</v>
      </c>
      <c r="AP1433" s="253">
        <f t="shared" si="289"/>
        <v>-1676.6580455847666</v>
      </c>
      <c r="AQ1433" s="253">
        <f t="shared" si="290"/>
        <v>1.3201227130105658E-4</v>
      </c>
      <c r="AR1433" s="253">
        <f t="shared" si="291"/>
        <v>9.4760067276258395E-2</v>
      </c>
      <c r="AS1433" s="253">
        <f>IF(OR(AR1433&lt;$T$757,AR1433&gt;$T$758),AQ1433,"")</f>
        <v>1.3201227130105658E-4</v>
      </c>
      <c r="AT1433" s="253" t="str">
        <f t="shared" si="292"/>
        <v/>
      </c>
      <c r="AU1433" s="253" t="str">
        <f t="shared" si="293"/>
        <v/>
      </c>
      <c r="AV1433" s="253">
        <f t="shared" si="294"/>
        <v>0</v>
      </c>
      <c r="AW1433" s="253">
        <f t="shared" si="295"/>
        <v>1.3201227130105658E-4</v>
      </c>
      <c r="AX1433" s="253" t="str">
        <f t="shared" si="296"/>
        <v/>
      </c>
      <c r="AZ1433" s="259"/>
      <c r="BA1433" s="259">
        <f>BA1432+$BD$753</f>
        <v>4.3328000000000584</v>
      </c>
      <c r="BB1433" s="274">
        <f t="shared" si="279"/>
        <v>0.74074604819404255</v>
      </c>
      <c r="BC1433" s="259">
        <f t="shared" si="280"/>
        <v>7.6237989281169316E-4</v>
      </c>
      <c r="BD1433" s="259" t="str">
        <f t="shared" si="277"/>
        <v/>
      </c>
      <c r="BE1433" s="254" t="str">
        <f t="shared" si="278"/>
        <v/>
      </c>
    </row>
    <row r="1434" spans="1:57" ht="20.100000000000001" customHeight="1" x14ac:dyDescent="0.25">
      <c r="A1434" s="247">
        <v>673</v>
      </c>
      <c r="B1434" s="247">
        <f>$B$755+(A1434*$B$758)</f>
        <v>-3144.1269041400019</v>
      </c>
      <c r="C1434" s="247">
        <f>_xlfn.NORM.DIST($B1434,$B$752,$B$753,0)</f>
        <v>7.0551840169000529E-5</v>
      </c>
      <c r="D1434" s="247">
        <f>_xlfn.NORM.DIST($B1434,$B$752,$B$753,1)</f>
        <v>9.5436654642867408E-2</v>
      </c>
      <c r="E1434" s="247">
        <f>IF(OR(D1434&lt;$F$757,D1434&gt;$F$758),C1434,"")</f>
        <v>7.0551840169000529E-5</v>
      </c>
      <c r="F1434" s="247" t="str">
        <f>IF(AND(D1434&gt;$F$757,D1434&lt;$F$758),C1434,"")</f>
        <v/>
      </c>
      <c r="G1434" s="247" t="str">
        <f>IF(C1434=MAX($C$761:$C$2761),C1434,"")</f>
        <v/>
      </c>
      <c r="H1434" s="247">
        <f>_xlfn.NORM.DIST(B1434,$F$753,$F$754,0)</f>
        <v>0</v>
      </c>
      <c r="I1434" s="247">
        <f>IF(H1434=MAX($H$761:$H$2761),C1434,"")</f>
        <v>7.0551840169000529E-5</v>
      </c>
      <c r="J1434" s="247" t="str">
        <f>IF(I1434=MIN($I$761:$I$2761),I1434,"")</f>
        <v/>
      </c>
      <c r="K1434" s="247"/>
      <c r="L1434" s="247"/>
      <c r="M1434" s="247"/>
      <c r="N1434" s="247"/>
      <c r="O1434" s="247">
        <v>673</v>
      </c>
      <c r="P1434" s="247">
        <f>$P$755+(O1434*$P$758)</f>
        <v>-183.22564188290988</v>
      </c>
      <c r="Q1434" s="247">
        <f>_xlfn.NORM.DIST(P1434,P$752,P$753,0)</f>
        <v>1.2106599083642243E-3</v>
      </c>
      <c r="R1434" s="247">
        <f>_xlfn.NORM.DIST(P1434,P$752,P$753,1)</f>
        <v>9.5436654642867408E-2</v>
      </c>
      <c r="S1434" s="253">
        <f>IF(OR(R1434&lt;$T$757,R1434&gt;$T$758),Q1434,"")</f>
        <v>1.2106599083642243E-3</v>
      </c>
      <c r="T1434" s="253" t="str">
        <f>IF(AND(R1434&gt;$T$757,R1434&lt;$T$758),Q1434,"")</f>
        <v/>
      </c>
      <c r="U1434" s="253" t="str">
        <f>IF(Q1434=MAX($Q$761:$Q$2761),Q1434,"")</f>
        <v/>
      </c>
      <c r="V1434" s="253">
        <f>_xlfn.NORM.DIST(P1434,$T$753,$T$754,0)</f>
        <v>1.0404484941127654E-68</v>
      </c>
      <c r="W1434" s="253" t="str">
        <f>IF(V1434=MAX($V$761:$V$2761),Q1434,"")</f>
        <v/>
      </c>
      <c r="X1434" s="253" t="str">
        <f t="shared" si="281"/>
        <v/>
      </c>
      <c r="AB1434" s="253">
        <v>673</v>
      </c>
      <c r="AC1434" s="253">
        <f t="shared" si="297"/>
        <v>-283.52906922613749</v>
      </c>
      <c r="AD1434" s="253">
        <f t="shared" si="282"/>
        <v>7.8236753436740998E-4</v>
      </c>
      <c r="AE1434" s="253">
        <f t="shared" si="283"/>
        <v>9.5436654642867408E-2</v>
      </c>
      <c r="AF1434" s="253">
        <f>IF(OR(AE1434&lt;$T$757,AE1434&gt;$T$758),AD1434,"")</f>
        <v>7.8236753436740998E-4</v>
      </c>
      <c r="AG1434" s="253" t="str">
        <f t="shared" si="284"/>
        <v/>
      </c>
      <c r="AH1434" s="253" t="str">
        <f t="shared" si="285"/>
        <v/>
      </c>
      <c r="AI1434" s="253">
        <f t="shared" si="286"/>
        <v>1.6343089360873816E-3</v>
      </c>
      <c r="AJ1434" s="253" t="str">
        <f t="shared" si="287"/>
        <v/>
      </c>
      <c r="AK1434" s="253" t="str">
        <f t="shared" si="288"/>
        <v/>
      </c>
      <c r="AO1434" s="253">
        <v>673</v>
      </c>
      <c r="AP1434" s="253">
        <f t="shared" si="289"/>
        <v>-1671.5462832506664</v>
      </c>
      <c r="AQ1434" s="253">
        <f t="shared" si="290"/>
        <v>1.3270583114250207E-4</v>
      </c>
      <c r="AR1434" s="253">
        <f t="shared" si="291"/>
        <v>9.5436654642867408E-2</v>
      </c>
      <c r="AS1434" s="253">
        <f>IF(OR(AR1434&lt;$T$757,AR1434&gt;$T$758),AQ1434,"")</f>
        <v>1.3270583114250207E-4</v>
      </c>
      <c r="AT1434" s="253" t="str">
        <f t="shared" si="292"/>
        <v/>
      </c>
      <c r="AU1434" s="253" t="str">
        <f t="shared" si="293"/>
        <v/>
      </c>
      <c r="AV1434" s="253">
        <f t="shared" si="294"/>
        <v>0</v>
      </c>
      <c r="AW1434" s="253">
        <f t="shared" si="295"/>
        <v>1.3270583114250207E-4</v>
      </c>
      <c r="AX1434" s="253" t="str">
        <f t="shared" si="296"/>
        <v/>
      </c>
      <c r="AZ1434" s="259"/>
      <c r="BA1434" s="259">
        <f>BA1433+$BD$753</f>
        <v>4.3392000000000586</v>
      </c>
      <c r="BB1434" s="274">
        <f t="shared" si="279"/>
        <v>0.73998366830123086</v>
      </c>
      <c r="BC1434" s="259">
        <f t="shared" si="280"/>
        <v>7.6275150384230717E-4</v>
      </c>
      <c r="BD1434" s="259" t="str">
        <f t="shared" si="277"/>
        <v/>
      </c>
      <c r="BE1434" s="254" t="str">
        <f t="shared" si="278"/>
        <v/>
      </c>
    </row>
    <row r="1435" spans="1:57" ht="20.100000000000001" customHeight="1" x14ac:dyDescent="0.25">
      <c r="A1435" s="247">
        <v>674</v>
      </c>
      <c r="B1435" s="247">
        <f>$B$755+(A1435*$B$758)</f>
        <v>-3134.5118371548642</v>
      </c>
      <c r="C1435" s="247">
        <f>_xlfn.NORM.DIST($B1435,$B$752,$B$753,0)</f>
        <v>7.0921367346660002E-5</v>
      </c>
      <c r="D1435" s="247">
        <f>_xlfn.NORM.DIST($B1435,$B$752,$B$753,1)</f>
        <v>9.6116791186396849E-2</v>
      </c>
      <c r="E1435" s="247">
        <f>IF(OR(D1435&lt;$F$757,D1435&gt;$F$758),C1435,"")</f>
        <v>7.0921367346660002E-5</v>
      </c>
      <c r="F1435" s="247" t="str">
        <f>IF(AND(D1435&gt;$F$757,D1435&lt;$F$758),C1435,"")</f>
        <v/>
      </c>
      <c r="G1435" s="247" t="str">
        <f>IF(C1435=MAX($C$761:$C$2761),C1435,"")</f>
        <v/>
      </c>
      <c r="H1435" s="247">
        <f>_xlfn.NORM.DIST(B1435,$F$753,$F$754,0)</f>
        <v>0</v>
      </c>
      <c r="I1435" s="247">
        <f>IF(H1435=MAX($H$761:$H$2761),C1435,"")</f>
        <v>7.0921367346660002E-5</v>
      </c>
      <c r="J1435" s="247" t="str">
        <f>IF(I1435=MIN($I$761:$I$2761),I1435,"")</f>
        <v/>
      </c>
      <c r="K1435" s="247"/>
      <c r="L1435" s="247"/>
      <c r="M1435" s="247"/>
      <c r="N1435" s="247"/>
      <c r="O1435" s="247">
        <v>674</v>
      </c>
      <c r="P1435" s="247">
        <f>$P$755+(O1435*$P$758)</f>
        <v>-182.6653188190478</v>
      </c>
      <c r="Q1435" s="247">
        <f>_xlfn.NORM.DIST(P1435,P$752,P$753,0)</f>
        <v>1.2170009440901767E-3</v>
      </c>
      <c r="R1435" s="247">
        <f>_xlfn.NORM.DIST(P1435,P$752,P$753,1)</f>
        <v>9.6116791186396794E-2</v>
      </c>
      <c r="S1435" s="253">
        <f>IF(OR(R1435&lt;$T$757,R1435&gt;$T$758),Q1435,"")</f>
        <v>1.2170009440901767E-3</v>
      </c>
      <c r="T1435" s="253" t="str">
        <f>IF(AND(R1435&gt;$T$757,R1435&lt;$T$758),Q1435,"")</f>
        <v/>
      </c>
      <c r="U1435" s="253" t="str">
        <f>IF(Q1435=MAX($Q$761:$Q$2761),Q1435,"")</f>
        <v/>
      </c>
      <c r="V1435" s="253">
        <f>_xlfn.NORM.DIST(P1435,$T$753,$T$754,0)</f>
        <v>9.7064559015106578E-69</v>
      </c>
      <c r="W1435" s="253" t="str">
        <f>IF(V1435=MAX($V$761:$V$2761),Q1435,"")</f>
        <v/>
      </c>
      <c r="X1435" s="253" t="str">
        <f t="shared" si="281"/>
        <v/>
      </c>
      <c r="AB1435" s="253">
        <v>674</v>
      </c>
      <c r="AC1435" s="253">
        <f t="shared" si="297"/>
        <v>-282.66200785235731</v>
      </c>
      <c r="AD1435" s="253">
        <f t="shared" si="282"/>
        <v>7.8646531645466182E-4</v>
      </c>
      <c r="AE1435" s="253">
        <f t="shared" si="283"/>
        <v>9.6116791186396849E-2</v>
      </c>
      <c r="AF1435" s="253">
        <f>IF(OR(AE1435&lt;$T$757,AE1435&gt;$T$758),AD1435,"")</f>
        <v>7.8646531645466182E-4</v>
      </c>
      <c r="AG1435" s="253" t="str">
        <f t="shared" si="284"/>
        <v/>
      </c>
      <c r="AH1435" s="253" t="str">
        <f t="shared" si="285"/>
        <v/>
      </c>
      <c r="AI1435" s="253">
        <f t="shared" si="286"/>
        <v>1.6311127166944023E-3</v>
      </c>
      <c r="AJ1435" s="253" t="str">
        <f t="shared" si="287"/>
        <v/>
      </c>
      <c r="AK1435" s="253" t="str">
        <f t="shared" si="288"/>
        <v/>
      </c>
      <c r="AO1435" s="253">
        <v>674</v>
      </c>
      <c r="AP1435" s="253">
        <f t="shared" si="289"/>
        <v>-1666.4345209165667</v>
      </c>
      <c r="AQ1435" s="253">
        <f t="shared" si="290"/>
        <v>1.3340090034443322E-4</v>
      </c>
      <c r="AR1435" s="253">
        <f t="shared" si="291"/>
        <v>9.6116791186396794E-2</v>
      </c>
      <c r="AS1435" s="253">
        <f>IF(OR(AR1435&lt;$T$757,AR1435&gt;$T$758),AQ1435,"")</f>
        <v>1.3340090034443322E-4</v>
      </c>
      <c r="AT1435" s="253" t="str">
        <f t="shared" si="292"/>
        <v/>
      </c>
      <c r="AU1435" s="253" t="str">
        <f t="shared" si="293"/>
        <v/>
      </c>
      <c r="AV1435" s="253">
        <f t="shared" si="294"/>
        <v>0</v>
      </c>
      <c r="AW1435" s="253">
        <f t="shared" si="295"/>
        <v>1.3340090034443322E-4</v>
      </c>
      <c r="AX1435" s="253" t="str">
        <f t="shared" si="296"/>
        <v/>
      </c>
      <c r="AZ1435" s="259"/>
      <c r="BA1435" s="259">
        <f>BA1434+$BD$753</f>
        <v>4.3456000000000587</v>
      </c>
      <c r="BB1435" s="274">
        <f t="shared" si="279"/>
        <v>0.73922091679738855</v>
      </c>
      <c r="BC1435" s="259">
        <f t="shared" si="280"/>
        <v>7.6311915187077251E-4</v>
      </c>
      <c r="BD1435" s="259" t="str">
        <f t="shared" si="277"/>
        <v/>
      </c>
      <c r="BE1435" s="254" t="str">
        <f t="shared" si="278"/>
        <v/>
      </c>
    </row>
    <row r="1436" spans="1:57" ht="20.100000000000001" customHeight="1" x14ac:dyDescent="0.25">
      <c r="A1436" s="247">
        <v>675</v>
      </c>
      <c r="B1436" s="247">
        <f>$B$755+(A1436*$B$758)</f>
        <v>-3124.8967701697275</v>
      </c>
      <c r="C1436" s="247">
        <f>_xlfn.NORM.DIST($B1436,$B$752,$B$753,0)</f>
        <v>7.1291689309163777E-5</v>
      </c>
      <c r="D1436" s="247">
        <f>_xlfn.NORM.DIST($B1436,$B$752,$B$753,1)</f>
        <v>9.6800484585610261E-2</v>
      </c>
      <c r="E1436" s="247">
        <f>IF(OR(D1436&lt;$F$757,D1436&gt;$F$758),C1436,"")</f>
        <v>7.1291689309163777E-5</v>
      </c>
      <c r="F1436" s="247" t="str">
        <f>IF(AND(D1436&gt;$F$757,D1436&lt;$F$758),C1436,"")</f>
        <v/>
      </c>
      <c r="G1436" s="247" t="str">
        <f>IF(C1436=MAX($C$761:$C$2761),C1436,"")</f>
        <v/>
      </c>
      <c r="H1436" s="247">
        <f>_xlfn.NORM.DIST(B1436,$F$753,$F$754,0)</f>
        <v>0</v>
      </c>
      <c r="I1436" s="247">
        <f>IF(H1436=MAX($H$761:$H$2761),C1436,"")</f>
        <v>7.1291689309163777E-5</v>
      </c>
      <c r="J1436" s="247" t="str">
        <f>IF(I1436=MIN($I$761:$I$2761),I1436,"")</f>
        <v/>
      </c>
      <c r="K1436" s="247"/>
      <c r="L1436" s="247"/>
      <c r="M1436" s="247"/>
      <c r="N1436" s="247"/>
      <c r="O1436" s="247">
        <v>675</v>
      </c>
      <c r="P1436" s="247">
        <f>$P$755+(O1436*$P$758)</f>
        <v>-182.10499575518566</v>
      </c>
      <c r="Q1436" s="247">
        <f>_xlfn.NORM.DIST(P1436,P$752,P$753,0)</f>
        <v>1.2233556182151342E-3</v>
      </c>
      <c r="R1436" s="247">
        <f>_xlfn.NORM.DIST(P1436,P$752,P$753,1)</f>
        <v>9.6800484585610316E-2</v>
      </c>
      <c r="S1436" s="253">
        <f>IF(OR(R1436&lt;$T$757,R1436&gt;$T$758),Q1436,"")</f>
        <v>1.2233556182151342E-3</v>
      </c>
      <c r="T1436" s="253" t="str">
        <f>IF(AND(R1436&gt;$T$757,R1436&lt;$T$758),Q1436,"")</f>
        <v/>
      </c>
      <c r="U1436" s="253" t="str">
        <f>IF(Q1436=MAX($Q$761:$Q$2761),Q1436,"")</f>
        <v/>
      </c>
      <c r="V1436" s="253">
        <f>_xlfn.NORM.DIST(P1436,$T$753,$T$754,0)</f>
        <v>9.0551122202157432E-69</v>
      </c>
      <c r="W1436" s="253" t="str">
        <f>IF(V1436=MAX($V$761:$V$2761),Q1436,"")</f>
        <v/>
      </c>
      <c r="X1436" s="253" t="str">
        <f t="shared" si="281"/>
        <v/>
      </c>
      <c r="AB1436" s="253">
        <v>675</v>
      </c>
      <c r="AC1436" s="253">
        <f t="shared" si="297"/>
        <v>-281.79494647857712</v>
      </c>
      <c r="AD1436" s="253">
        <f t="shared" si="282"/>
        <v>7.9057191211584033E-4</v>
      </c>
      <c r="AE1436" s="253">
        <f t="shared" si="283"/>
        <v>9.6800484585610261E-2</v>
      </c>
      <c r="AF1436" s="253">
        <f>IF(OR(AE1436&lt;$T$757,AE1436&gt;$T$758),AD1436,"")</f>
        <v>7.9057191211584033E-4</v>
      </c>
      <c r="AG1436" s="253" t="str">
        <f t="shared" si="284"/>
        <v/>
      </c>
      <c r="AH1436" s="253" t="str">
        <f t="shared" si="285"/>
        <v/>
      </c>
      <c r="AI1436" s="253">
        <f t="shared" si="286"/>
        <v>1.6278967015948438E-3</v>
      </c>
      <c r="AJ1436" s="253" t="str">
        <f t="shared" si="287"/>
        <v/>
      </c>
      <c r="AK1436" s="253" t="str">
        <f t="shared" si="288"/>
        <v/>
      </c>
      <c r="AO1436" s="253">
        <v>675</v>
      </c>
      <c r="AP1436" s="253">
        <f t="shared" si="289"/>
        <v>-1661.3227585824666</v>
      </c>
      <c r="AQ1436" s="253">
        <f t="shared" si="290"/>
        <v>1.3409746451209588E-4</v>
      </c>
      <c r="AR1436" s="253">
        <f t="shared" si="291"/>
        <v>9.6800484585610316E-2</v>
      </c>
      <c r="AS1436" s="253">
        <f>IF(OR(AR1436&lt;$T$757,AR1436&gt;$T$758),AQ1436,"")</f>
        <v>1.3409746451209588E-4</v>
      </c>
      <c r="AT1436" s="253" t="str">
        <f t="shared" si="292"/>
        <v/>
      </c>
      <c r="AU1436" s="253" t="str">
        <f t="shared" si="293"/>
        <v/>
      </c>
      <c r="AV1436" s="253">
        <f t="shared" si="294"/>
        <v>0</v>
      </c>
      <c r="AW1436" s="253">
        <f t="shared" si="295"/>
        <v>1.3409746451209588E-4</v>
      </c>
      <c r="AX1436" s="253" t="str">
        <f t="shared" si="296"/>
        <v/>
      </c>
      <c r="AZ1436" s="259"/>
      <c r="BA1436" s="259">
        <f>BA1435+$BD$753</f>
        <v>4.3520000000000589</v>
      </c>
      <c r="BB1436" s="274">
        <f t="shared" si="279"/>
        <v>0.73845779764551778</v>
      </c>
      <c r="BC1436" s="259">
        <f t="shared" si="280"/>
        <v>7.6348284318650261E-4</v>
      </c>
      <c r="BD1436" s="259" t="str">
        <f t="shared" si="277"/>
        <v/>
      </c>
      <c r="BE1436" s="254" t="str">
        <f t="shared" si="278"/>
        <v/>
      </c>
    </row>
    <row r="1437" spans="1:57" ht="20.100000000000001" customHeight="1" x14ac:dyDescent="0.25">
      <c r="A1437" s="247">
        <v>676</v>
      </c>
      <c r="B1437" s="247">
        <f>$B$755+(A1437*$B$758)</f>
        <v>-3115.2817031845898</v>
      </c>
      <c r="C1437" s="247">
        <f>_xlfn.NORM.DIST($B1437,$B$752,$B$753,0)</f>
        <v>7.1662798325402197E-5</v>
      </c>
      <c r="D1437" s="247">
        <f>_xlfn.NORM.DIST($B1437,$B$752,$B$753,1)</f>
        <v>9.7487742445312414E-2</v>
      </c>
      <c r="E1437" s="247">
        <f>IF(OR(D1437&lt;$F$757,D1437&gt;$F$758),C1437,"")</f>
        <v>7.1662798325402197E-5</v>
      </c>
      <c r="F1437" s="247" t="str">
        <f>IF(AND(D1437&gt;$F$757,D1437&lt;$F$758),C1437,"")</f>
        <v/>
      </c>
      <c r="G1437" s="247" t="str">
        <f>IF(C1437=MAX($C$761:$C$2761),C1437,"")</f>
        <v/>
      </c>
      <c r="H1437" s="247">
        <f>_xlfn.NORM.DIST(B1437,$F$753,$F$754,0)</f>
        <v>0</v>
      </c>
      <c r="I1437" s="247">
        <f>IF(H1437=MAX($H$761:$H$2761),C1437,"")</f>
        <v>7.1662798325402197E-5</v>
      </c>
      <c r="J1437" s="247" t="str">
        <f>IF(I1437=MIN($I$761:$I$2761),I1437,"")</f>
        <v/>
      </c>
      <c r="K1437" s="247"/>
      <c r="L1437" s="247"/>
      <c r="M1437" s="247"/>
      <c r="N1437" s="247"/>
      <c r="O1437" s="247">
        <v>676</v>
      </c>
      <c r="P1437" s="247">
        <f>$P$755+(O1437*$P$758)</f>
        <v>-181.54467269132357</v>
      </c>
      <c r="Q1437" s="247">
        <f>_xlfn.NORM.DIST(P1437,P$752,P$753,0)</f>
        <v>1.229723798074315E-3</v>
      </c>
      <c r="R1437" s="247">
        <f>_xlfn.NORM.DIST(P1437,P$752,P$753,1)</f>
        <v>9.7487742445312456E-2</v>
      </c>
      <c r="S1437" s="253">
        <f>IF(OR(R1437&lt;$T$757,R1437&gt;$T$758),Q1437,"")</f>
        <v>1.229723798074315E-3</v>
      </c>
      <c r="T1437" s="253" t="str">
        <f>IF(AND(R1437&gt;$T$757,R1437&lt;$T$758),Q1437,"")</f>
        <v/>
      </c>
      <c r="U1437" s="253" t="str">
        <f>IF(Q1437=MAX($Q$761:$Q$2761),Q1437,"")</f>
        <v/>
      </c>
      <c r="V1437" s="253">
        <f>_xlfn.NORM.DIST(P1437,$T$753,$T$754,0)</f>
        <v>8.4473412584629298E-69</v>
      </c>
      <c r="W1437" s="253" t="str">
        <f>IF(V1437=MAX($V$761:$V$2761),Q1437,"")</f>
        <v/>
      </c>
      <c r="X1437" s="253" t="str">
        <f t="shared" si="281"/>
        <v/>
      </c>
      <c r="AB1437" s="253">
        <v>676</v>
      </c>
      <c r="AC1437" s="253">
        <f t="shared" si="297"/>
        <v>-280.92788510479681</v>
      </c>
      <c r="AD1437" s="253">
        <f t="shared" si="282"/>
        <v>7.9468723561867873E-4</v>
      </c>
      <c r="AE1437" s="253">
        <f t="shared" si="283"/>
        <v>9.7487742445312456E-2</v>
      </c>
      <c r="AF1437" s="253">
        <f>IF(OR(AE1437&lt;$T$757,AE1437&gt;$T$758),AD1437,"")</f>
        <v>7.9468723561867873E-4</v>
      </c>
      <c r="AG1437" s="253" t="str">
        <f t="shared" si="284"/>
        <v/>
      </c>
      <c r="AH1437" s="253" t="str">
        <f t="shared" si="285"/>
        <v/>
      </c>
      <c r="AI1437" s="253">
        <f t="shared" si="286"/>
        <v>1.6246610326295003E-3</v>
      </c>
      <c r="AJ1437" s="253" t="str">
        <f t="shared" si="287"/>
        <v/>
      </c>
      <c r="AK1437" s="253" t="str">
        <f t="shared" si="288"/>
        <v/>
      </c>
      <c r="AO1437" s="253">
        <v>676</v>
      </c>
      <c r="AP1437" s="253">
        <f t="shared" si="289"/>
        <v>-1656.2109962483669</v>
      </c>
      <c r="AQ1437" s="253">
        <f t="shared" si="290"/>
        <v>1.3479550910351157E-4</v>
      </c>
      <c r="AR1437" s="253">
        <f t="shared" si="291"/>
        <v>9.7487742445312414E-2</v>
      </c>
      <c r="AS1437" s="253">
        <f>IF(OR(AR1437&lt;$T$757,AR1437&gt;$T$758),AQ1437,"")</f>
        <v>1.3479550910351157E-4</v>
      </c>
      <c r="AT1437" s="253" t="str">
        <f t="shared" si="292"/>
        <v/>
      </c>
      <c r="AU1437" s="253" t="str">
        <f t="shared" si="293"/>
        <v/>
      </c>
      <c r="AV1437" s="253">
        <f t="shared" si="294"/>
        <v>0</v>
      </c>
      <c r="AW1437" s="253">
        <f t="shared" si="295"/>
        <v>1.3479550910351157E-4</v>
      </c>
      <c r="AX1437" s="253" t="str">
        <f t="shared" si="296"/>
        <v/>
      </c>
      <c r="AZ1437" s="259"/>
      <c r="BA1437" s="259">
        <f>BA1436+$BD$753</f>
        <v>4.3584000000000591</v>
      </c>
      <c r="BB1437" s="274">
        <f t="shared" si="279"/>
        <v>0.73769431480233127</v>
      </c>
      <c r="BC1437" s="259">
        <f t="shared" si="280"/>
        <v>7.6384258411177353E-4</v>
      </c>
      <c r="BD1437" s="259" t="str">
        <f t="shared" si="277"/>
        <v/>
      </c>
      <c r="BE1437" s="254" t="str">
        <f t="shared" si="278"/>
        <v/>
      </c>
    </row>
    <row r="1438" spans="1:57" ht="20.100000000000001" customHeight="1" x14ac:dyDescent="0.25">
      <c r="A1438" s="248">
        <v>677</v>
      </c>
      <c r="B1438" s="247">
        <f>$B$755+(A1438*$B$758)</f>
        <v>-3105.6666361994521</v>
      </c>
      <c r="C1438" s="247">
        <f>_xlfn.NORM.DIST($B1438,$B$752,$B$753,0)</f>
        <v>7.2034686586082701E-5</v>
      </c>
      <c r="D1438" s="247">
        <f>_xlfn.NORM.DIST($B1438,$B$752,$B$753,1)</f>
        <v>9.8178572295596775E-2</v>
      </c>
      <c r="E1438" s="247">
        <f>IF(OR(D1438&lt;$F$757,D1438&gt;$F$758),C1438,"")</f>
        <v>7.2034686586082701E-5</v>
      </c>
      <c r="F1438" s="247" t="str">
        <f>IF(AND(D1438&gt;$F$757,D1438&lt;$F$758),C1438,"")</f>
        <v/>
      </c>
      <c r="G1438" s="247" t="str">
        <f>IF(C1438=MAX($C$761:$C$2761),C1438,"")</f>
        <v/>
      </c>
      <c r="H1438" s="247">
        <f>_xlfn.NORM.DIST(B1438,$F$753,$F$754,0)</f>
        <v>0</v>
      </c>
      <c r="I1438" s="247">
        <f>IF(H1438=MAX($H$761:$H$2761),C1438,"")</f>
        <v>7.2034686586082701E-5</v>
      </c>
      <c r="J1438" s="247" t="str">
        <f>IF(I1438=MIN($I$761:$I$2761),I1438,"")</f>
        <v/>
      </c>
      <c r="K1438" s="247"/>
      <c r="L1438" s="247"/>
      <c r="M1438" s="247"/>
      <c r="N1438" s="247"/>
      <c r="O1438" s="248">
        <v>677</v>
      </c>
      <c r="P1438" s="247">
        <f>$P$755+(O1438*$P$758)</f>
        <v>-180.98434962746143</v>
      </c>
      <c r="Q1438" s="247">
        <f>_xlfn.NORM.DIST(P1438,P$752,P$753,0)</f>
        <v>1.2361053496613285E-3</v>
      </c>
      <c r="R1438" s="247">
        <f>_xlfn.NORM.DIST(P1438,P$752,P$753,1)</f>
        <v>9.8178572295596803E-2</v>
      </c>
      <c r="S1438" s="253">
        <f>IF(OR(R1438&lt;$T$757,R1438&gt;$T$758),Q1438,"")</f>
        <v>1.2361053496613285E-3</v>
      </c>
      <c r="T1438" s="253" t="str">
        <f>IF(AND(R1438&gt;$T$757,R1438&lt;$T$758),Q1438,"")</f>
        <v/>
      </c>
      <c r="U1438" s="253" t="str">
        <f>IF(Q1438=MAX($Q$761:$Q$2761),Q1438,"")</f>
        <v/>
      </c>
      <c r="V1438" s="253">
        <f>_xlfn.NORM.DIST(P1438,$T$753,$T$754,0)</f>
        <v>7.8802372504630343E-69</v>
      </c>
      <c r="W1438" s="253" t="str">
        <f>IF(V1438=MAX($V$761:$V$2761),Q1438,"")</f>
        <v/>
      </c>
      <c r="X1438" s="253" t="str">
        <f t="shared" si="281"/>
        <v/>
      </c>
      <c r="AB1438" s="259">
        <v>677</v>
      </c>
      <c r="AC1438" s="253">
        <f t="shared" si="297"/>
        <v>-280.06082373101663</v>
      </c>
      <c r="AD1438" s="253">
        <f t="shared" si="282"/>
        <v>7.9881120036391878E-4</v>
      </c>
      <c r="AE1438" s="253">
        <f t="shared" si="283"/>
        <v>9.8178572295596775E-2</v>
      </c>
      <c r="AF1438" s="253">
        <f>IF(OR(AE1438&lt;$T$757,AE1438&gt;$T$758),AD1438,"")</f>
        <v>7.9881120036391878E-4</v>
      </c>
      <c r="AG1438" s="253" t="str">
        <f t="shared" si="284"/>
        <v/>
      </c>
      <c r="AH1438" s="253" t="str">
        <f t="shared" si="285"/>
        <v/>
      </c>
      <c r="AI1438" s="253">
        <f t="shared" si="286"/>
        <v>1.6214058523008181E-3</v>
      </c>
      <c r="AJ1438" s="253" t="str">
        <f t="shared" si="287"/>
        <v/>
      </c>
      <c r="AK1438" s="253" t="str">
        <f t="shared" si="288"/>
        <v/>
      </c>
      <c r="AO1438" s="259">
        <v>677</v>
      </c>
      <c r="AP1438" s="253">
        <f t="shared" si="289"/>
        <v>-1651.0992339142672</v>
      </c>
      <c r="AQ1438" s="253">
        <f t="shared" si="290"/>
        <v>1.354950194296424E-4</v>
      </c>
      <c r="AR1438" s="253">
        <f t="shared" si="291"/>
        <v>9.8178572295596775E-2</v>
      </c>
      <c r="AS1438" s="253">
        <f>IF(OR(AR1438&lt;$T$757,AR1438&gt;$T$758),AQ1438,"")</f>
        <v>1.354950194296424E-4</v>
      </c>
      <c r="AT1438" s="253" t="str">
        <f t="shared" si="292"/>
        <v/>
      </c>
      <c r="AU1438" s="253" t="str">
        <f t="shared" si="293"/>
        <v/>
      </c>
      <c r="AV1438" s="253">
        <f t="shared" si="294"/>
        <v>0</v>
      </c>
      <c r="AW1438" s="253">
        <f t="shared" si="295"/>
        <v>1.354950194296424E-4</v>
      </c>
      <c r="AX1438" s="253" t="str">
        <f t="shared" si="296"/>
        <v/>
      </c>
      <c r="AZ1438" s="259"/>
      <c r="BA1438" s="259">
        <f>BA1437+$BD$753</f>
        <v>4.3648000000000593</v>
      </c>
      <c r="BB1438" s="274">
        <f t="shared" si="279"/>
        <v>0.7369304722182195</v>
      </c>
      <c r="BC1438" s="259">
        <f t="shared" si="280"/>
        <v>7.6419838099839321E-4</v>
      </c>
      <c r="BD1438" s="259" t="str">
        <f t="shared" si="277"/>
        <v/>
      </c>
      <c r="BE1438" s="254" t="str">
        <f t="shared" si="278"/>
        <v/>
      </c>
    </row>
    <row r="1439" spans="1:57" ht="20.100000000000001" customHeight="1" x14ac:dyDescent="0.25">
      <c r="A1439" s="247">
        <v>678</v>
      </c>
      <c r="B1439" s="247">
        <f>$B$755+(A1439*$B$758)</f>
        <v>-3096.0515692143144</v>
      </c>
      <c r="C1439" s="247">
        <f>_xlfn.NORM.DIST($B1439,$B$752,$B$753,0)</f>
        <v>7.2407346203823869E-5</v>
      </c>
      <c r="D1439" s="247">
        <f>_xlfn.NORM.DIST($B1439,$B$752,$B$753,1)</f>
        <v>9.8872981591094491E-2</v>
      </c>
      <c r="E1439" s="247">
        <f>IF(OR(D1439&lt;$F$757,D1439&gt;$F$758),C1439,"")</f>
        <v>7.2407346203823869E-5</v>
      </c>
      <c r="F1439" s="247" t="str">
        <f>IF(AND(D1439&gt;$F$757,D1439&lt;$F$758),C1439,"")</f>
        <v/>
      </c>
      <c r="G1439" s="247" t="str">
        <f>IF(C1439=MAX($C$761:$C$2761),C1439,"")</f>
        <v/>
      </c>
      <c r="H1439" s="247">
        <f>_xlfn.NORM.DIST(B1439,$F$753,$F$754,0)</f>
        <v>0</v>
      </c>
      <c r="I1439" s="247">
        <f>IF(H1439=MAX($H$761:$H$2761),C1439,"")</f>
        <v>7.2407346203823869E-5</v>
      </c>
      <c r="J1439" s="247" t="str">
        <f>IF(I1439=MIN($I$761:$I$2761),I1439,"")</f>
        <v/>
      </c>
      <c r="K1439" s="247"/>
      <c r="L1439" s="247"/>
      <c r="M1439" s="247"/>
      <c r="N1439" s="247"/>
      <c r="O1439" s="247">
        <v>678</v>
      </c>
      <c r="P1439" s="247">
        <f>$P$755+(O1439*$P$758)</f>
        <v>-180.42402656359934</v>
      </c>
      <c r="Q1439" s="247">
        <f>_xlfn.NORM.DIST(P1439,P$752,P$753,0)</f>
        <v>1.2425001376297898E-3</v>
      </c>
      <c r="R1439" s="247">
        <f>_xlfn.NORM.DIST(P1439,P$752,P$753,1)</f>
        <v>9.8872981591094533E-2</v>
      </c>
      <c r="S1439" s="253">
        <f>IF(OR(R1439&lt;$T$757,R1439&gt;$T$758),Q1439,"")</f>
        <v>1.2425001376297898E-3</v>
      </c>
      <c r="T1439" s="253" t="str">
        <f>IF(AND(R1439&gt;$T$757,R1439&lt;$T$758),Q1439,"")</f>
        <v/>
      </c>
      <c r="U1439" s="253" t="str">
        <f>IF(Q1439=MAX($Q$761:$Q$2761),Q1439,"")</f>
        <v/>
      </c>
      <c r="V1439" s="253">
        <f>_xlfn.NORM.DIST(P1439,$T$753,$T$754,0)</f>
        <v>7.3510875980177243E-69</v>
      </c>
      <c r="W1439" s="253" t="str">
        <f>IF(V1439=MAX($V$761:$V$2761),Q1439,"")</f>
        <v/>
      </c>
      <c r="X1439" s="253" t="str">
        <f t="shared" si="281"/>
        <v/>
      </c>
      <c r="AB1439" s="253">
        <v>678</v>
      </c>
      <c r="AC1439" s="253">
        <f t="shared" si="297"/>
        <v>-279.19376235723632</v>
      </c>
      <c r="AD1439" s="253">
        <f t="shared" si="282"/>
        <v>8.0294371888635699E-4</v>
      </c>
      <c r="AE1439" s="253">
        <f t="shared" si="283"/>
        <v>9.8872981591094602E-2</v>
      </c>
      <c r="AF1439" s="253">
        <f>IF(OR(AE1439&lt;$T$757,AE1439&gt;$T$758),AD1439,"")</f>
        <v>8.0294371888635699E-4</v>
      </c>
      <c r="AG1439" s="253" t="str">
        <f t="shared" si="284"/>
        <v/>
      </c>
      <c r="AH1439" s="253" t="str">
        <f t="shared" si="285"/>
        <v/>
      </c>
      <c r="AI1439" s="253">
        <f t="shared" si="286"/>
        <v>1.618131303762461E-3</v>
      </c>
      <c r="AJ1439" s="253" t="str">
        <f t="shared" si="287"/>
        <v/>
      </c>
      <c r="AK1439" s="253" t="str">
        <f t="shared" si="288"/>
        <v/>
      </c>
      <c r="AO1439" s="253">
        <v>678</v>
      </c>
      <c r="AP1439" s="253">
        <f t="shared" si="289"/>
        <v>-1645.987471580167</v>
      </c>
      <c r="AQ1439" s="253">
        <f t="shared" si="290"/>
        <v>1.3619598065456762E-4</v>
      </c>
      <c r="AR1439" s="253">
        <f t="shared" si="291"/>
        <v>9.8872981591094533E-2</v>
      </c>
      <c r="AS1439" s="253">
        <f>IF(OR(AR1439&lt;$T$757,AR1439&gt;$T$758),AQ1439,"")</f>
        <v>1.3619598065456762E-4</v>
      </c>
      <c r="AT1439" s="253" t="str">
        <f t="shared" si="292"/>
        <v/>
      </c>
      <c r="AU1439" s="253" t="str">
        <f t="shared" si="293"/>
        <v/>
      </c>
      <c r="AV1439" s="253">
        <f t="shared" si="294"/>
        <v>0</v>
      </c>
      <c r="AW1439" s="253">
        <f t="shared" si="295"/>
        <v>1.3619598065456762E-4</v>
      </c>
      <c r="AX1439" s="253" t="str">
        <f t="shared" si="296"/>
        <v/>
      </c>
      <c r="AZ1439" s="259"/>
      <c r="BA1439" s="259">
        <f>BA1438+$BD$753</f>
        <v>4.3712000000000595</v>
      </c>
      <c r="BB1439" s="274">
        <f t="shared" si="279"/>
        <v>0.73616627383722111</v>
      </c>
      <c r="BC1439" s="259">
        <f t="shared" si="280"/>
        <v>7.6455024022881179E-4</v>
      </c>
      <c r="BD1439" s="259" t="str">
        <f t="shared" si="277"/>
        <v/>
      </c>
      <c r="BE1439" s="254" t="str">
        <f t="shared" si="278"/>
        <v/>
      </c>
    </row>
    <row r="1440" spans="1:57" ht="20.100000000000001" customHeight="1" x14ac:dyDescent="0.25">
      <c r="A1440" s="247">
        <v>679</v>
      </c>
      <c r="B1440" s="247">
        <f>$B$755+(A1440*$B$758)</f>
        <v>-3086.4365022291768</v>
      </c>
      <c r="C1440" s="247">
        <f>_xlfn.NORM.DIST($B1440,$B$752,$B$753,0)</f>
        <v>7.2780769213256328E-5</v>
      </c>
      <c r="D1440" s="247">
        <f>_xlfn.NORM.DIST($B1440,$B$752,$B$753,1)</f>
        <v>9.9570977710224121E-2</v>
      </c>
      <c r="E1440" s="247">
        <f>IF(OR(D1440&lt;$F$757,D1440&gt;$F$758),C1440,"")</f>
        <v>7.2780769213256328E-5</v>
      </c>
      <c r="F1440" s="247" t="str">
        <f>IF(AND(D1440&gt;$F$757,D1440&lt;$F$758),C1440,"")</f>
        <v/>
      </c>
      <c r="G1440" s="247" t="str">
        <f>IF(C1440=MAX($C$761:$C$2761),C1440,"")</f>
        <v/>
      </c>
      <c r="H1440" s="247">
        <f>_xlfn.NORM.DIST(B1440,$F$753,$F$754,0)</f>
        <v>0</v>
      </c>
      <c r="I1440" s="247">
        <f>IF(H1440=MAX($H$761:$H$2761),C1440,"")</f>
        <v>7.2780769213256328E-5</v>
      </c>
      <c r="J1440" s="247" t="str">
        <f>IF(I1440=MIN($I$761:$I$2761),I1440,"")</f>
        <v/>
      </c>
      <c r="K1440" s="247"/>
      <c r="L1440" s="247"/>
      <c r="M1440" s="247"/>
      <c r="N1440" s="247"/>
      <c r="O1440" s="247">
        <v>679</v>
      </c>
      <c r="P1440" s="247">
        <f>$P$755+(O1440*$P$758)</f>
        <v>-179.86370349973726</v>
      </c>
      <c r="Q1440" s="247">
        <f>_xlfn.NORM.DIST(P1440,P$752,P$753,0)</f>
        <v>1.2489080252950533E-3</v>
      </c>
      <c r="R1440" s="247">
        <f>_xlfn.NORM.DIST(P1440,P$752,P$753,1)</f>
        <v>9.9570977710224121E-2</v>
      </c>
      <c r="S1440" s="253">
        <f>IF(OR(R1440&lt;$T$757,R1440&gt;$T$758),Q1440,"")</f>
        <v>1.2489080252950533E-3</v>
      </c>
      <c r="T1440" s="253" t="str">
        <f>IF(AND(R1440&gt;$T$757,R1440&lt;$T$758),Q1440,"")</f>
        <v/>
      </c>
      <c r="U1440" s="253" t="str">
        <f>IF(Q1440=MAX($Q$761:$Q$2761),Q1440,"")</f>
        <v/>
      </c>
      <c r="V1440" s="253">
        <f>_xlfn.NORM.DIST(P1440,$T$753,$T$754,0)</f>
        <v>6.8573600701745228E-69</v>
      </c>
      <c r="W1440" s="253" t="str">
        <f>IF(V1440=MAX($V$761:$V$2761),Q1440,"")</f>
        <v/>
      </c>
      <c r="X1440" s="253" t="str">
        <f t="shared" si="281"/>
        <v/>
      </c>
      <c r="AB1440" s="253">
        <v>679</v>
      </c>
      <c r="AC1440" s="253">
        <f t="shared" si="297"/>
        <v>-278.32670098345613</v>
      </c>
      <c r="AD1440" s="253">
        <f t="shared" si="282"/>
        <v>8.0708470285595834E-4</v>
      </c>
      <c r="AE1440" s="253">
        <f t="shared" si="283"/>
        <v>9.9570977710224148E-2</v>
      </c>
      <c r="AF1440" s="253">
        <f>IF(OR(AE1440&lt;$T$757,AE1440&gt;$T$758),AD1440,"")</f>
        <v>8.0708470285595834E-4</v>
      </c>
      <c r="AG1440" s="253" t="str">
        <f t="shared" si="284"/>
        <v/>
      </c>
      <c r="AH1440" s="253" t="str">
        <f t="shared" si="285"/>
        <v/>
      </c>
      <c r="AI1440" s="253">
        <f t="shared" si="286"/>
        <v>1.6148375308088615E-3</v>
      </c>
      <c r="AJ1440" s="253" t="str">
        <f t="shared" si="287"/>
        <v/>
      </c>
      <c r="AK1440" s="253" t="str">
        <f t="shared" si="288"/>
        <v/>
      </c>
      <c r="AO1440" s="253">
        <v>679</v>
      </c>
      <c r="AP1440" s="253">
        <f t="shared" si="289"/>
        <v>-1640.8757092460673</v>
      </c>
      <c r="AQ1440" s="253">
        <f t="shared" si="290"/>
        <v>1.3689837779567351E-4</v>
      </c>
      <c r="AR1440" s="253">
        <f t="shared" si="291"/>
        <v>9.9570977710224121E-2</v>
      </c>
      <c r="AS1440" s="253">
        <f>IF(OR(AR1440&lt;$T$757,AR1440&gt;$T$758),AQ1440,"")</f>
        <v>1.3689837779567351E-4</v>
      </c>
      <c r="AT1440" s="253" t="str">
        <f t="shared" si="292"/>
        <v/>
      </c>
      <c r="AU1440" s="253" t="str">
        <f t="shared" si="293"/>
        <v/>
      </c>
      <c r="AV1440" s="253">
        <f t="shared" si="294"/>
        <v>0</v>
      </c>
      <c r="AW1440" s="253">
        <f t="shared" si="295"/>
        <v>1.3689837779567351E-4</v>
      </c>
      <c r="AX1440" s="253" t="str">
        <f t="shared" si="296"/>
        <v/>
      </c>
      <c r="AZ1440" s="259"/>
      <c r="BA1440" s="259">
        <f>BA1439+$BD$753</f>
        <v>4.3776000000000597</v>
      </c>
      <c r="BB1440" s="274">
        <f t="shared" si="279"/>
        <v>0.7354017235969923</v>
      </c>
      <c r="BC1440" s="259">
        <f t="shared" si="280"/>
        <v>7.6489816821612155E-4</v>
      </c>
      <c r="BD1440" s="259" t="str">
        <f t="shared" si="277"/>
        <v/>
      </c>
      <c r="BE1440" s="254" t="str">
        <f t="shared" si="278"/>
        <v/>
      </c>
    </row>
    <row r="1441" spans="1:57" ht="20.100000000000001" customHeight="1" x14ac:dyDescent="0.25">
      <c r="A1441" s="247">
        <v>680</v>
      </c>
      <c r="B1441" s="247">
        <f>$B$755+(A1441*$B$758)</f>
        <v>-3076.8214352440391</v>
      </c>
      <c r="C1441" s="247">
        <f>_xlfn.NORM.DIST($B1441,$B$752,$B$753,0)</f>
        <v>7.3154947571130378E-5</v>
      </c>
      <c r="D1441" s="247">
        <f>_xlfn.NORM.DIST($B1441,$B$752,$B$753,1)</f>
        <v>0.10027256795444203</v>
      </c>
      <c r="E1441" s="247">
        <f>IF(OR(D1441&lt;$F$757,D1441&gt;$F$758),C1441,"")</f>
        <v>7.3154947571130378E-5</v>
      </c>
      <c r="F1441" s="247" t="str">
        <f>IF(AND(D1441&gt;$F$757,D1441&lt;$F$758),C1441,"")</f>
        <v/>
      </c>
      <c r="G1441" s="247" t="str">
        <f>IF(C1441=MAX($C$761:$C$2761),C1441,"")</f>
        <v/>
      </c>
      <c r="H1441" s="247">
        <f>_xlfn.NORM.DIST(B1441,$F$753,$F$754,0)</f>
        <v>0</v>
      </c>
      <c r="I1441" s="247">
        <f>IF(H1441=MAX($H$761:$H$2761),C1441,"")</f>
        <v>7.3154947571130378E-5</v>
      </c>
      <c r="J1441" s="247" t="str">
        <f>IF(I1441=MIN($I$761:$I$2761),I1441,"")</f>
        <v/>
      </c>
      <c r="K1441" s="247"/>
      <c r="L1441" s="247"/>
      <c r="M1441" s="247"/>
      <c r="N1441" s="247"/>
      <c r="O1441" s="247">
        <v>680</v>
      </c>
      <c r="P1441" s="247">
        <f>$P$755+(O1441*$P$758)</f>
        <v>-179.30338043587511</v>
      </c>
      <c r="Q1441" s="247">
        <f>_xlfn.NORM.DIST(P1441,P$752,P$753,0)</f>
        <v>1.2553288746360565E-3</v>
      </c>
      <c r="R1441" s="247">
        <f>_xlfn.NORM.DIST(P1441,P$752,P$753,1)</f>
        <v>0.10027256795444205</v>
      </c>
      <c r="S1441" s="253">
        <f>IF(OR(R1441&lt;$T$757,R1441&gt;$T$758),Q1441,"")</f>
        <v>1.2553288746360565E-3</v>
      </c>
      <c r="T1441" s="253" t="str">
        <f>IF(AND(R1441&gt;$T$757,R1441&lt;$T$758),Q1441,"")</f>
        <v/>
      </c>
      <c r="U1441" s="253" t="str">
        <f>IF(Q1441=MAX($Q$761:$Q$2761),Q1441,"")</f>
        <v/>
      </c>
      <c r="V1441" s="253">
        <f>_xlfn.NORM.DIST(P1441,$T$753,$T$754,0)</f>
        <v>6.3966908483753262E-69</v>
      </c>
      <c r="W1441" s="253" t="str">
        <f>IF(V1441=MAX($V$761:$V$2761),Q1441,"")</f>
        <v/>
      </c>
      <c r="X1441" s="253" t="str">
        <f t="shared" si="281"/>
        <v/>
      </c>
      <c r="AB1441" s="253">
        <v>680</v>
      </c>
      <c r="AC1441" s="253">
        <f t="shared" si="297"/>
        <v>-277.45963960967583</v>
      </c>
      <c r="AD1441" s="253">
        <f t="shared" si="282"/>
        <v>8.1123406307905585E-4</v>
      </c>
      <c r="AE1441" s="253">
        <f t="shared" si="283"/>
        <v>0.10027256795444212</v>
      </c>
      <c r="AF1441" s="253">
        <f>IF(OR(AE1441&lt;$T$757,AE1441&gt;$T$758),AD1441,"")</f>
        <v>8.1123406307905585E-4</v>
      </c>
      <c r="AG1441" s="253" t="str">
        <f t="shared" si="284"/>
        <v/>
      </c>
      <c r="AH1441" s="253" t="str">
        <f t="shared" si="285"/>
        <v/>
      </c>
      <c r="AI1441" s="253">
        <f t="shared" si="286"/>
        <v>1.611524677864726E-3</v>
      </c>
      <c r="AJ1441" s="253" t="str">
        <f t="shared" si="287"/>
        <v/>
      </c>
      <c r="AK1441" s="253" t="str">
        <f t="shared" si="288"/>
        <v/>
      </c>
      <c r="AO1441" s="253">
        <v>680</v>
      </c>
      <c r="AP1441" s="253">
        <f t="shared" si="289"/>
        <v>-1635.7639469119672</v>
      </c>
      <c r="AQ1441" s="253">
        <f t="shared" si="290"/>
        <v>1.3760219572385608E-4</v>
      </c>
      <c r="AR1441" s="253">
        <f t="shared" si="291"/>
        <v>0.10027256795444205</v>
      </c>
      <c r="AS1441" s="253">
        <f>IF(OR(AR1441&lt;$T$757,AR1441&gt;$T$758),AQ1441,"")</f>
        <v>1.3760219572385608E-4</v>
      </c>
      <c r="AT1441" s="253" t="str">
        <f t="shared" si="292"/>
        <v/>
      </c>
      <c r="AU1441" s="253" t="str">
        <f t="shared" si="293"/>
        <v/>
      </c>
      <c r="AV1441" s="253">
        <f t="shared" si="294"/>
        <v>0</v>
      </c>
      <c r="AW1441" s="253">
        <f t="shared" si="295"/>
        <v>1.3760219572385608E-4</v>
      </c>
      <c r="AX1441" s="253" t="str">
        <f t="shared" si="296"/>
        <v/>
      </c>
      <c r="AZ1441" s="259"/>
      <c r="BA1441" s="259">
        <f>BA1440+$BD$753</f>
        <v>4.3840000000000598</v>
      </c>
      <c r="BB1441" s="274">
        <f t="shared" si="279"/>
        <v>0.73463682542877617</v>
      </c>
      <c r="BC1441" s="259">
        <f t="shared" si="280"/>
        <v>7.6524217140316875E-4</v>
      </c>
      <c r="BD1441" s="259" t="str">
        <f t="shared" si="277"/>
        <v/>
      </c>
      <c r="BE1441" s="254" t="str">
        <f t="shared" si="278"/>
        <v/>
      </c>
    </row>
    <row r="1442" spans="1:57" ht="20.100000000000001" customHeight="1" x14ac:dyDescent="0.25">
      <c r="A1442" s="247">
        <v>681</v>
      </c>
      <c r="B1442" s="247">
        <f>$B$755+(A1442*$B$758)</f>
        <v>-3067.2063682589014</v>
      </c>
      <c r="C1442" s="247">
        <f>_xlfn.NORM.DIST($B1442,$B$752,$B$753,0)</f>
        <v>7.3529873156430426E-5</v>
      </c>
      <c r="D1442" s="247">
        <f>_xlfn.NORM.DIST($B1442,$B$752,$B$753,1)</f>
        <v>0.10097775954749429</v>
      </c>
      <c r="E1442" s="247">
        <f>IF(OR(D1442&lt;$F$757,D1442&gt;$F$758),C1442,"")</f>
        <v>7.3529873156430426E-5</v>
      </c>
      <c r="F1442" s="247" t="str">
        <f>IF(AND(D1442&gt;$F$757,D1442&lt;$F$758),C1442,"")</f>
        <v/>
      </c>
      <c r="G1442" s="247" t="str">
        <f>IF(C1442=MAX($C$761:$C$2761),C1442,"")</f>
        <v/>
      </c>
      <c r="H1442" s="247">
        <f>_xlfn.NORM.DIST(B1442,$F$753,$F$754,0)</f>
        <v>0</v>
      </c>
      <c r="I1442" s="247">
        <f>IF(H1442=MAX($H$761:$H$2761),C1442,"")</f>
        <v>7.3529873156430426E-5</v>
      </c>
      <c r="J1442" s="247" t="str">
        <f>IF(I1442=MIN($I$761:$I$2761),I1442,"")</f>
        <v/>
      </c>
      <c r="K1442" s="247"/>
      <c r="L1442" s="247"/>
      <c r="M1442" s="247"/>
      <c r="N1442" s="247"/>
      <c r="O1442" s="247">
        <v>681</v>
      </c>
      <c r="P1442" s="247">
        <f>$P$755+(O1442*$P$758)</f>
        <v>-178.74305737201303</v>
      </c>
      <c r="Q1442" s="247">
        <f>_xlfn.NORM.DIST(P1442,P$752,P$753,0)</f>
        <v>1.2617625462972837E-3</v>
      </c>
      <c r="R1442" s="247">
        <f>_xlfn.NORM.DIST(P1442,P$752,P$753,1)</f>
        <v>0.10097775954749429</v>
      </c>
      <c r="S1442" s="253">
        <f>IF(OR(R1442&lt;$T$757,R1442&gt;$T$758),Q1442,"")</f>
        <v>1.2617625462972837E-3</v>
      </c>
      <c r="T1442" s="253" t="str">
        <f>IF(AND(R1442&gt;$T$757,R1442&lt;$T$758),Q1442,"")</f>
        <v/>
      </c>
      <c r="U1442" s="253" t="str">
        <f>IF(Q1442=MAX($Q$761:$Q$2761),Q1442,"")</f>
        <v/>
      </c>
      <c r="V1442" s="253">
        <f>_xlfn.NORM.DIST(P1442,$T$753,$T$754,0)</f>
        <v>5.9668733614310942E-69</v>
      </c>
      <c r="W1442" s="253" t="str">
        <f>IF(V1442=MAX($V$761:$V$2761),Q1442,"")</f>
        <v/>
      </c>
      <c r="X1442" s="253" t="str">
        <f t="shared" si="281"/>
        <v/>
      </c>
      <c r="AB1442" s="253">
        <v>681</v>
      </c>
      <c r="AC1442" s="253">
        <f t="shared" si="297"/>
        <v>-276.59257823589564</v>
      </c>
      <c r="AD1442" s="253">
        <f t="shared" si="282"/>
        <v>8.1539170949961406E-4</v>
      </c>
      <c r="AE1442" s="253">
        <f t="shared" si="283"/>
        <v>0.10097775954749434</v>
      </c>
      <c r="AF1442" s="253">
        <f>IF(OR(AE1442&lt;$T$757,AE1442&gt;$T$758),AD1442,"")</f>
        <v>8.1539170949961406E-4</v>
      </c>
      <c r="AG1442" s="253" t="str">
        <f t="shared" si="284"/>
        <v/>
      </c>
      <c r="AH1442" s="253" t="str">
        <f t="shared" si="285"/>
        <v/>
      </c>
      <c r="AI1442" s="253">
        <f t="shared" si="286"/>
        <v>1.608192889974524E-3</v>
      </c>
      <c r="AJ1442" s="253" t="str">
        <f t="shared" si="287"/>
        <v/>
      </c>
      <c r="AK1442" s="253" t="str">
        <f t="shared" si="288"/>
        <v/>
      </c>
      <c r="AO1442" s="253">
        <v>681</v>
      </c>
      <c r="AP1442" s="253">
        <f t="shared" si="289"/>
        <v>-1630.6521845778675</v>
      </c>
      <c r="AQ1442" s="253">
        <f t="shared" si="290"/>
        <v>1.3830741916373584E-4</v>
      </c>
      <c r="AR1442" s="253">
        <f t="shared" si="291"/>
        <v>0.10097775954749429</v>
      </c>
      <c r="AS1442" s="253">
        <f>IF(OR(AR1442&lt;$T$757,AR1442&gt;$T$758),AQ1442,"")</f>
        <v>1.3830741916373584E-4</v>
      </c>
      <c r="AT1442" s="253" t="str">
        <f t="shared" si="292"/>
        <v/>
      </c>
      <c r="AU1442" s="253" t="str">
        <f t="shared" si="293"/>
        <v/>
      </c>
      <c r="AV1442" s="253">
        <f t="shared" si="294"/>
        <v>0</v>
      </c>
      <c r="AW1442" s="253">
        <f t="shared" si="295"/>
        <v>1.3830741916373584E-4</v>
      </c>
      <c r="AX1442" s="253" t="str">
        <f t="shared" si="296"/>
        <v/>
      </c>
      <c r="AZ1442" s="259"/>
      <c r="BA1442" s="259">
        <f>BA1441+$BD$753</f>
        <v>4.39040000000006</v>
      </c>
      <c r="BB1442" s="274">
        <f t="shared" si="279"/>
        <v>0.73387158325737301</v>
      </c>
      <c r="BC1442" s="259">
        <f t="shared" si="280"/>
        <v>7.6558225626210952E-4</v>
      </c>
      <c r="BD1442" s="259" t="str">
        <f t="shared" si="277"/>
        <v/>
      </c>
      <c r="BE1442" s="254" t="str">
        <f t="shared" si="278"/>
        <v/>
      </c>
    </row>
    <row r="1443" spans="1:57" ht="20.100000000000001" customHeight="1" x14ac:dyDescent="0.25">
      <c r="A1443" s="247">
        <v>682</v>
      </c>
      <c r="B1443" s="247">
        <f>$B$755+(A1443*$B$758)</f>
        <v>-3057.5913012737637</v>
      </c>
      <c r="C1443" s="247">
        <f>_xlfn.NORM.DIST($B1443,$B$752,$B$753,0)</f>
        <v>7.3905537770496297E-5</v>
      </c>
      <c r="D1443" s="247">
        <f>_xlfn.NORM.DIST($B1443,$B$752,$B$753,1)</f>
        <v>0.10168655963466952</v>
      </c>
      <c r="E1443" s="247">
        <f>IF(OR(D1443&lt;$F$757,D1443&gt;$F$758),C1443,"")</f>
        <v>7.3905537770496297E-5</v>
      </c>
      <c r="F1443" s="247" t="str">
        <f>IF(AND(D1443&gt;$F$757,D1443&lt;$F$758),C1443,"")</f>
        <v/>
      </c>
      <c r="G1443" s="247" t="str">
        <f>IF(C1443=MAX($C$761:$C$2761),C1443,"")</f>
        <v/>
      </c>
      <c r="H1443" s="247">
        <f>_xlfn.NORM.DIST(B1443,$F$753,$F$754,0)</f>
        <v>0</v>
      </c>
      <c r="I1443" s="247">
        <f>IF(H1443=MAX($H$761:$H$2761),C1443,"")</f>
        <v>7.3905537770496297E-5</v>
      </c>
      <c r="J1443" s="247" t="str">
        <f>IF(I1443=MIN($I$761:$I$2761),I1443,"")</f>
        <v/>
      </c>
      <c r="K1443" s="247"/>
      <c r="L1443" s="247"/>
      <c r="M1443" s="247"/>
      <c r="N1443" s="247"/>
      <c r="O1443" s="247">
        <v>682</v>
      </c>
      <c r="P1443" s="247">
        <f>$P$755+(O1443*$P$758)</f>
        <v>-178.18273430815088</v>
      </c>
      <c r="Q1443" s="247">
        <f>_xlfn.NORM.DIST(P1443,P$752,P$753,0)</f>
        <v>1.2682088995908515E-3</v>
      </c>
      <c r="R1443" s="247">
        <f>_xlfn.NORM.DIST(P1443,P$752,P$753,1)</f>
        <v>0.10168655963466956</v>
      </c>
      <c r="S1443" s="253">
        <f>IF(OR(R1443&lt;$T$757,R1443&gt;$T$758),Q1443,"")</f>
        <v>1.2682088995908515E-3</v>
      </c>
      <c r="T1443" s="253" t="str">
        <f>IF(AND(R1443&gt;$T$757,R1443&lt;$T$758),Q1443,"")</f>
        <v/>
      </c>
      <c r="U1443" s="253" t="str">
        <f>IF(Q1443=MAX($Q$761:$Q$2761),Q1443,"")</f>
        <v/>
      </c>
      <c r="V1443" s="253">
        <f>_xlfn.NORM.DIST(P1443,$T$753,$T$754,0)</f>
        <v>5.5658478583055163E-69</v>
      </c>
      <c r="W1443" s="253" t="str">
        <f>IF(V1443=MAX($V$761:$V$2761),Q1443,"")</f>
        <v/>
      </c>
      <c r="X1443" s="253" t="str">
        <f t="shared" si="281"/>
        <v/>
      </c>
      <c r="AB1443" s="253">
        <v>682</v>
      </c>
      <c r="AC1443" s="253">
        <f t="shared" si="297"/>
        <v>-275.72551686211546</v>
      </c>
      <c r="AD1443" s="253">
        <f t="shared" si="282"/>
        <v>8.1955755120057818E-4</v>
      </c>
      <c r="AE1443" s="253">
        <f t="shared" si="283"/>
        <v>0.10168655963466952</v>
      </c>
      <c r="AF1443" s="253">
        <f>IF(OR(AE1443&lt;$T$757,AE1443&gt;$T$758),AD1443,"")</f>
        <v>8.1955755120057818E-4</v>
      </c>
      <c r="AG1443" s="253" t="str">
        <f t="shared" si="284"/>
        <v/>
      </c>
      <c r="AH1443" s="253" t="str">
        <f t="shared" si="285"/>
        <v/>
      </c>
      <c r="AI1443" s="253">
        <f t="shared" si="286"/>
        <v>1.6048423127919395E-3</v>
      </c>
      <c r="AJ1443" s="253" t="str">
        <f t="shared" si="287"/>
        <v/>
      </c>
      <c r="AK1443" s="253" t="str">
        <f t="shared" si="288"/>
        <v/>
      </c>
      <c r="AO1443" s="253">
        <v>682</v>
      </c>
      <c r="AP1443" s="253">
        <f t="shared" si="289"/>
        <v>-1625.5404222437674</v>
      </c>
      <c r="AQ1443" s="253">
        <f t="shared" si="290"/>
        <v>1.3901403269388649E-4</v>
      </c>
      <c r="AR1443" s="253">
        <f t="shared" si="291"/>
        <v>0.10168655963466956</v>
      </c>
      <c r="AS1443" s="253">
        <f>IF(OR(AR1443&lt;$T$757,AR1443&gt;$T$758),AQ1443,"")</f>
        <v>1.3901403269388649E-4</v>
      </c>
      <c r="AT1443" s="253" t="str">
        <f t="shared" si="292"/>
        <v/>
      </c>
      <c r="AU1443" s="253" t="str">
        <f t="shared" si="293"/>
        <v/>
      </c>
      <c r="AV1443" s="253">
        <f t="shared" si="294"/>
        <v>0</v>
      </c>
      <c r="AW1443" s="253">
        <f t="shared" si="295"/>
        <v>1.3901403269388649E-4</v>
      </c>
      <c r="AX1443" s="253" t="str">
        <f t="shared" si="296"/>
        <v/>
      </c>
      <c r="AZ1443" s="259"/>
      <c r="BA1443" s="259">
        <f>BA1442+$BD$753</f>
        <v>4.3968000000000602</v>
      </c>
      <c r="BB1443" s="274">
        <f t="shared" si="279"/>
        <v>0.7331060010011109</v>
      </c>
      <c r="BC1443" s="259">
        <f t="shared" si="280"/>
        <v>7.6591842929529808E-4</v>
      </c>
      <c r="BD1443" s="259" t="str">
        <f t="shared" si="277"/>
        <v/>
      </c>
      <c r="BE1443" s="254" t="str">
        <f t="shared" si="278"/>
        <v/>
      </c>
    </row>
    <row r="1444" spans="1:57" ht="20.100000000000001" customHeight="1" x14ac:dyDescent="0.25">
      <c r="A1444" s="247">
        <v>683</v>
      </c>
      <c r="B1444" s="247">
        <f>$B$755+(A1444*$B$758)</f>
        <v>-3047.9762342886261</v>
      </c>
      <c r="C1444" s="247">
        <f>_xlfn.NORM.DIST($B1444,$B$752,$B$753,0)</f>
        <v>7.4281933137151292E-5</v>
      </c>
      <c r="D1444" s="247">
        <f>_xlfn.NORM.DIST($B1444,$B$752,$B$753,1)</f>
        <v>0.10239897528205279</v>
      </c>
      <c r="E1444" s="247">
        <f>IF(OR(D1444&lt;$F$757,D1444&gt;$F$758),C1444,"")</f>
        <v>7.4281933137151292E-5</v>
      </c>
      <c r="F1444" s="247" t="str">
        <f>IF(AND(D1444&gt;$F$757,D1444&lt;$F$758),C1444,"")</f>
        <v/>
      </c>
      <c r="G1444" s="247" t="str">
        <f>IF(C1444=MAX($C$761:$C$2761),C1444,"")</f>
        <v/>
      </c>
      <c r="H1444" s="247">
        <f>_xlfn.NORM.DIST(B1444,$F$753,$F$754,0)</f>
        <v>0</v>
      </c>
      <c r="I1444" s="247">
        <f>IF(H1444=MAX($H$761:$H$2761),C1444,"")</f>
        <v>7.4281933137151292E-5</v>
      </c>
      <c r="J1444" s="247" t="str">
        <f>IF(I1444=MIN($I$761:$I$2761),I1444,"")</f>
        <v/>
      </c>
      <c r="K1444" s="247"/>
      <c r="L1444" s="247"/>
      <c r="M1444" s="247"/>
      <c r="N1444" s="247"/>
      <c r="O1444" s="247">
        <v>683</v>
      </c>
      <c r="P1444" s="247">
        <f>$P$755+(O1444*$P$758)</f>
        <v>-177.6224112442888</v>
      </c>
      <c r="Q1444" s="247">
        <f>_xlfn.NORM.DIST(P1444,P$752,P$753,0)</f>
        <v>1.2746677924987005E-3</v>
      </c>
      <c r="R1444" s="247">
        <f>_xlfn.NORM.DIST(P1444,P$752,P$753,1)</f>
        <v>0.10239897528205286</v>
      </c>
      <c r="S1444" s="253">
        <f>IF(OR(R1444&lt;$T$757,R1444&gt;$T$758),Q1444,"")</f>
        <v>1.2746677924987005E-3</v>
      </c>
      <c r="T1444" s="253" t="str">
        <f>IF(AND(R1444&gt;$T$757,R1444&lt;$T$758),Q1444,"")</f>
        <v/>
      </c>
      <c r="U1444" s="253" t="str">
        <f>IF(Q1444=MAX($Q$761:$Q$2761),Q1444,"")</f>
        <v/>
      </c>
      <c r="V1444" s="253">
        <f>_xlfn.NORM.DIST(P1444,$T$753,$T$754,0)</f>
        <v>5.191691670114341E-69</v>
      </c>
      <c r="W1444" s="253" t="str">
        <f>IF(V1444=MAX($V$761:$V$2761),Q1444,"")</f>
        <v/>
      </c>
      <c r="X1444" s="253" t="str">
        <f t="shared" si="281"/>
        <v/>
      </c>
      <c r="AB1444" s="253">
        <v>683</v>
      </c>
      <c r="AC1444" s="253">
        <f t="shared" si="297"/>
        <v>-274.85845548833515</v>
      </c>
      <c r="AD1444" s="253">
        <f t="shared" si="282"/>
        <v>8.2373149640529303E-4</v>
      </c>
      <c r="AE1444" s="253">
        <f t="shared" si="283"/>
        <v>0.10239897528205286</v>
      </c>
      <c r="AF1444" s="253">
        <f>IF(OR(AE1444&lt;$T$757,AE1444&gt;$T$758),AD1444,"")</f>
        <v>8.2373149640529303E-4</v>
      </c>
      <c r="AG1444" s="253" t="str">
        <f t="shared" si="284"/>
        <v/>
      </c>
      <c r="AH1444" s="253" t="str">
        <f t="shared" si="285"/>
        <v/>
      </c>
      <c r="AI1444" s="253">
        <f t="shared" si="286"/>
        <v>1.6014730925693009E-3</v>
      </c>
      <c r="AJ1444" s="253" t="str">
        <f t="shared" si="287"/>
        <v/>
      </c>
      <c r="AK1444" s="253" t="str">
        <f t="shared" si="288"/>
        <v/>
      </c>
      <c r="AO1444" s="253">
        <v>683</v>
      </c>
      <c r="AP1444" s="253">
        <f t="shared" si="289"/>
        <v>-1620.4286599096677</v>
      </c>
      <c r="AQ1444" s="253">
        <f t="shared" si="290"/>
        <v>1.3972202074707526E-4</v>
      </c>
      <c r="AR1444" s="253">
        <f t="shared" si="291"/>
        <v>0.10239897528205279</v>
      </c>
      <c r="AS1444" s="253">
        <f>IF(OR(AR1444&lt;$T$757,AR1444&gt;$T$758),AQ1444,"")</f>
        <v>1.3972202074707526E-4</v>
      </c>
      <c r="AT1444" s="253" t="str">
        <f t="shared" si="292"/>
        <v/>
      </c>
      <c r="AU1444" s="253" t="str">
        <f t="shared" si="293"/>
        <v/>
      </c>
      <c r="AV1444" s="253">
        <f t="shared" si="294"/>
        <v>0</v>
      </c>
      <c r="AW1444" s="253">
        <f t="shared" si="295"/>
        <v>1.3972202074707526E-4</v>
      </c>
      <c r="AX1444" s="253" t="str">
        <f t="shared" si="296"/>
        <v/>
      </c>
      <c r="AZ1444" s="259"/>
      <c r="BA1444" s="259">
        <f>BA1443+$BD$753</f>
        <v>4.4032000000000604</v>
      </c>
      <c r="BB1444" s="274">
        <f t="shared" si="279"/>
        <v>0.7323400825718156</v>
      </c>
      <c r="BC1444" s="259">
        <f t="shared" si="280"/>
        <v>7.6625069703362136E-4</v>
      </c>
      <c r="BD1444" s="259" t="str">
        <f t="shared" si="277"/>
        <v/>
      </c>
      <c r="BE1444" s="254" t="str">
        <f t="shared" si="278"/>
        <v/>
      </c>
    </row>
    <row r="1445" spans="1:57" ht="20.100000000000001" customHeight="1" x14ac:dyDescent="0.25">
      <c r="A1445" s="248">
        <v>684</v>
      </c>
      <c r="B1445" s="247">
        <f>$B$755+(A1445*$B$758)</f>
        <v>-3038.3611673034884</v>
      </c>
      <c r="C1445" s="247">
        <f>_xlfn.NORM.DIST($B1445,$B$752,$B$753,0)</f>
        <v>7.4659050902837207E-5</v>
      </c>
      <c r="D1445" s="247">
        <f>_xlfn.NORM.DIST($B1445,$B$752,$B$753,1)</f>
        <v>0.10311501347578123</v>
      </c>
      <c r="E1445" s="247">
        <f>IF(OR(D1445&lt;$F$757,D1445&gt;$F$758),C1445,"")</f>
        <v>7.4659050902837207E-5</v>
      </c>
      <c r="F1445" s="247" t="str">
        <f>IF(AND(D1445&gt;$F$757,D1445&lt;$F$758),C1445,"")</f>
        <v/>
      </c>
      <c r="G1445" s="247" t="str">
        <f>IF(C1445=MAX($C$761:$C$2761),C1445,"")</f>
        <v/>
      </c>
      <c r="H1445" s="247">
        <f>_xlfn.NORM.DIST(B1445,$F$753,$F$754,0)</f>
        <v>0</v>
      </c>
      <c r="I1445" s="247">
        <f>IF(H1445=MAX($H$761:$H$2761),C1445,"")</f>
        <v>7.4659050902837207E-5</v>
      </c>
      <c r="J1445" s="247" t="str">
        <f>IF(I1445=MIN($I$761:$I$2761),I1445,"")</f>
        <v/>
      </c>
      <c r="K1445" s="247"/>
      <c r="L1445" s="247"/>
      <c r="M1445" s="247"/>
      <c r="N1445" s="247"/>
      <c r="O1445" s="248">
        <v>684</v>
      </c>
      <c r="P1445" s="247">
        <f>$P$755+(O1445*$P$758)</f>
        <v>-177.06208818042666</v>
      </c>
      <c r="Q1445" s="247">
        <f>_xlfn.NORM.DIST(P1445,P$752,P$753,0)</f>
        <v>1.2811390816749176E-3</v>
      </c>
      <c r="R1445" s="247">
        <f>_xlfn.NORM.DIST(P1445,P$752,P$753,1)</f>
        <v>0.10311501347578129</v>
      </c>
      <c r="S1445" s="253">
        <f>IF(OR(R1445&lt;$T$757,R1445&gt;$T$758),Q1445,"")</f>
        <v>1.2811390816749176E-3</v>
      </c>
      <c r="T1445" s="253" t="str">
        <f>IF(AND(R1445&gt;$T$757,R1445&lt;$T$758),Q1445,"")</f>
        <v/>
      </c>
      <c r="U1445" s="253" t="str">
        <f>IF(Q1445=MAX($Q$761:$Q$2761),Q1445,"")</f>
        <v/>
      </c>
      <c r="V1445" s="253">
        <f>_xlfn.NORM.DIST(P1445,$T$753,$T$754,0)</f>
        <v>4.8426101159352163E-69</v>
      </c>
      <c r="W1445" s="253" t="str">
        <f>IF(V1445=MAX($V$761:$V$2761),Q1445,"")</f>
        <v/>
      </c>
      <c r="X1445" s="253" t="str">
        <f t="shared" si="281"/>
        <v/>
      </c>
      <c r="AB1445" s="259">
        <v>684</v>
      </c>
      <c r="AC1445" s="253">
        <f t="shared" si="297"/>
        <v>-273.99139411455496</v>
      </c>
      <c r="AD1445" s="253">
        <f t="shared" si="282"/>
        <v>8.2791345247899795E-4</v>
      </c>
      <c r="AE1445" s="253">
        <f t="shared" si="283"/>
        <v>0.10311501347578123</v>
      </c>
      <c r="AF1445" s="253">
        <f>IF(OR(AE1445&lt;$T$757,AE1445&gt;$T$758),AD1445,"")</f>
        <v>8.2791345247899795E-4</v>
      </c>
      <c r="AG1445" s="253" t="str">
        <f t="shared" si="284"/>
        <v/>
      </c>
      <c r="AH1445" s="253" t="str">
        <f t="shared" si="285"/>
        <v/>
      </c>
      <c r="AI1445" s="253">
        <f t="shared" si="286"/>
        <v>1.598085376146985E-3</v>
      </c>
      <c r="AJ1445" s="253" t="str">
        <f t="shared" si="287"/>
        <v/>
      </c>
      <c r="AK1445" s="253" t="str">
        <f t="shared" si="288"/>
        <v/>
      </c>
      <c r="AO1445" s="259">
        <v>684</v>
      </c>
      <c r="AP1445" s="253">
        <f t="shared" si="289"/>
        <v>-1615.3168975755675</v>
      </c>
      <c r="AQ1445" s="253">
        <f t="shared" si="290"/>
        <v>1.4043136761051744E-4</v>
      </c>
      <c r="AR1445" s="253">
        <f t="shared" si="291"/>
        <v>0.10311501347578128</v>
      </c>
      <c r="AS1445" s="253">
        <f>IF(OR(AR1445&lt;$T$757,AR1445&gt;$T$758),AQ1445,"")</f>
        <v>1.4043136761051744E-4</v>
      </c>
      <c r="AT1445" s="253" t="str">
        <f t="shared" si="292"/>
        <v/>
      </c>
      <c r="AU1445" s="253" t="str">
        <f t="shared" si="293"/>
        <v/>
      </c>
      <c r="AV1445" s="253">
        <f t="shared" si="294"/>
        <v>0</v>
      </c>
      <c r="AW1445" s="253">
        <f t="shared" si="295"/>
        <v>1.4043136761051744E-4</v>
      </c>
      <c r="AX1445" s="253" t="str">
        <f t="shared" si="296"/>
        <v/>
      </c>
      <c r="AZ1445" s="259"/>
      <c r="BA1445" s="259">
        <f>BA1444+$BD$753</f>
        <v>4.4096000000000606</v>
      </c>
      <c r="BB1445" s="274">
        <f t="shared" si="279"/>
        <v>0.73157383187478198</v>
      </c>
      <c r="BC1445" s="259">
        <f t="shared" si="280"/>
        <v>7.6657906603605497E-4</v>
      </c>
      <c r="BD1445" s="259" t="str">
        <f t="shared" si="277"/>
        <v/>
      </c>
      <c r="BE1445" s="254" t="str">
        <f t="shared" si="278"/>
        <v/>
      </c>
    </row>
    <row r="1446" spans="1:57" ht="20.100000000000001" customHeight="1" x14ac:dyDescent="0.25">
      <c r="A1446" s="247">
        <v>685</v>
      </c>
      <c r="B1446" s="247">
        <f>$B$755+(A1446*$B$758)</f>
        <v>-3028.7461003183507</v>
      </c>
      <c r="C1446" s="247">
        <f>_xlfn.NORM.DIST($B1446,$B$752,$B$753,0)</f>
        <v>7.5036882636756236E-5</v>
      </c>
      <c r="D1446" s="247">
        <f>_xlfn.NORM.DIST($B1446,$B$752,$B$753,1)</f>
        <v>0.10383468112130037</v>
      </c>
      <c r="E1446" s="247">
        <f>IF(OR(D1446&lt;$F$757,D1446&gt;$F$758),C1446,"")</f>
        <v>7.5036882636756236E-5</v>
      </c>
      <c r="F1446" s="247" t="str">
        <f>IF(AND(D1446&gt;$F$757,D1446&lt;$F$758),C1446,"")</f>
        <v/>
      </c>
      <c r="G1446" s="247" t="str">
        <f>IF(C1446=MAX($C$761:$C$2761),C1446,"")</f>
        <v/>
      </c>
      <c r="H1446" s="247">
        <f>_xlfn.NORM.DIST(B1446,$F$753,$F$754,0)</f>
        <v>0</v>
      </c>
      <c r="I1446" s="247">
        <f>IF(H1446=MAX($H$761:$H$2761),C1446,"")</f>
        <v>7.5036882636756236E-5</v>
      </c>
      <c r="J1446" s="247" t="str">
        <f>IF(I1446=MIN($I$761:$I$2761),I1446,"")</f>
        <v/>
      </c>
      <c r="K1446" s="247"/>
      <c r="L1446" s="247"/>
      <c r="M1446" s="247"/>
      <c r="N1446" s="247"/>
      <c r="O1446" s="247">
        <v>685</v>
      </c>
      <c r="P1446" s="247">
        <f>$P$755+(O1446*$P$758)</f>
        <v>-176.50176511656457</v>
      </c>
      <c r="Q1446" s="247">
        <f>_xlfn.NORM.DIST(P1446,P$752,P$753,0)</f>
        <v>1.2876226224481666E-3</v>
      </c>
      <c r="R1446" s="247">
        <f>_xlfn.NORM.DIST(P1446,P$752,P$753,1)</f>
        <v>0.10383468112130037</v>
      </c>
      <c r="S1446" s="253">
        <f>IF(OR(R1446&lt;$T$757,R1446&gt;$T$758),Q1446,"")</f>
        <v>1.2876226224481666E-3</v>
      </c>
      <c r="T1446" s="253" t="str">
        <f>IF(AND(R1446&gt;$T$757,R1446&lt;$T$758),Q1446,"")</f>
        <v/>
      </c>
      <c r="U1446" s="253" t="str">
        <f>IF(Q1446=MAX($Q$761:$Q$2761),Q1446,"")</f>
        <v/>
      </c>
      <c r="V1446" s="253">
        <f>_xlfn.NORM.DIST(P1446,$T$753,$T$754,0)</f>
        <v>4.516928009994958E-69</v>
      </c>
      <c r="W1446" s="253" t="str">
        <f>IF(V1446=MAX($V$761:$V$2761),Q1446,"")</f>
        <v/>
      </c>
      <c r="X1446" s="253" t="str">
        <f t="shared" si="281"/>
        <v/>
      </c>
      <c r="AB1446" s="253">
        <v>685</v>
      </c>
      <c r="AC1446" s="253">
        <f t="shared" si="297"/>
        <v>-273.12433274077466</v>
      </c>
      <c r="AD1446" s="253">
        <f t="shared" si="282"/>
        <v>8.3210332593040501E-4</v>
      </c>
      <c r="AE1446" s="253">
        <f t="shared" si="283"/>
        <v>0.10383468112130037</v>
      </c>
      <c r="AF1446" s="253">
        <f>IF(OR(AE1446&lt;$T$757,AE1446&gt;$T$758),AD1446,"")</f>
        <v>8.3210332593040501E-4</v>
      </c>
      <c r="AG1446" s="253" t="str">
        <f t="shared" si="284"/>
        <v/>
      </c>
      <c r="AH1446" s="253" t="str">
        <f t="shared" si="285"/>
        <v/>
      </c>
      <c r="AI1446" s="253">
        <f t="shared" si="286"/>
        <v>1.5946793109427909E-3</v>
      </c>
      <c r="AJ1446" s="253" t="str">
        <f t="shared" si="287"/>
        <v/>
      </c>
      <c r="AK1446" s="253" t="str">
        <f t="shared" si="288"/>
        <v/>
      </c>
      <c r="AO1446" s="253">
        <v>685</v>
      </c>
      <c r="AP1446" s="253">
        <f t="shared" si="289"/>
        <v>-1610.2051352414678</v>
      </c>
      <c r="AQ1446" s="253">
        <f t="shared" si="290"/>
        <v>1.4114205742614275E-4</v>
      </c>
      <c r="AR1446" s="253">
        <f t="shared" si="291"/>
        <v>0.10383468112130036</v>
      </c>
      <c r="AS1446" s="253">
        <f>IF(OR(AR1446&lt;$T$757,AR1446&gt;$T$758),AQ1446,"")</f>
        <v>1.4114205742614275E-4</v>
      </c>
      <c r="AT1446" s="253" t="str">
        <f t="shared" si="292"/>
        <v/>
      </c>
      <c r="AU1446" s="253" t="str">
        <f t="shared" si="293"/>
        <v/>
      </c>
      <c r="AV1446" s="253">
        <f t="shared" si="294"/>
        <v>0</v>
      </c>
      <c r="AW1446" s="253">
        <f t="shared" si="295"/>
        <v>1.4114205742614275E-4</v>
      </c>
      <c r="AX1446" s="253" t="str">
        <f t="shared" si="296"/>
        <v/>
      </c>
      <c r="AZ1446" s="259"/>
      <c r="BA1446" s="259">
        <f>BA1445+$BD$753</f>
        <v>4.4160000000000608</v>
      </c>
      <c r="BB1446" s="274">
        <f t="shared" si="279"/>
        <v>0.73080725280874592</v>
      </c>
      <c r="BC1446" s="259">
        <f t="shared" si="280"/>
        <v>7.6690354289243867E-4</v>
      </c>
      <c r="BD1446" s="259" t="str">
        <f t="shared" si="277"/>
        <v/>
      </c>
      <c r="BE1446" s="254" t="str">
        <f t="shared" si="278"/>
        <v/>
      </c>
    </row>
    <row r="1447" spans="1:57" ht="20.100000000000001" customHeight="1" x14ac:dyDescent="0.25">
      <c r="A1447" s="247">
        <v>686</v>
      </c>
      <c r="B1447" s="247">
        <f>$B$755+(A1447*$B$758)</f>
        <v>-3019.1310333332131</v>
      </c>
      <c r="C1447" s="247">
        <f>_xlfn.NORM.DIST($B1447,$B$752,$B$753,0)</f>
        <v>7.541541983101973E-5</v>
      </c>
      <c r="D1447" s="247">
        <f>_xlfn.NORM.DIST($B1447,$B$752,$B$753,1)</f>
        <v>0.10455798504262229</v>
      </c>
      <c r="E1447" s="247">
        <f>IF(OR(D1447&lt;$F$757,D1447&gt;$F$758),C1447,"")</f>
        <v>7.541541983101973E-5</v>
      </c>
      <c r="F1447" s="247" t="str">
        <f>IF(AND(D1447&gt;$F$757,D1447&lt;$F$758),C1447,"")</f>
        <v/>
      </c>
      <c r="G1447" s="247" t="str">
        <f>IF(C1447=MAX($C$761:$C$2761),C1447,"")</f>
        <v/>
      </c>
      <c r="H1447" s="247">
        <f>_xlfn.NORM.DIST(B1447,$F$753,$F$754,0)</f>
        <v>0</v>
      </c>
      <c r="I1447" s="247">
        <f>IF(H1447=MAX($H$761:$H$2761),C1447,"")</f>
        <v>7.541541983101973E-5</v>
      </c>
      <c r="J1447" s="247" t="str">
        <f>IF(I1447=MIN($I$761:$I$2761),I1447,"")</f>
        <v/>
      </c>
      <c r="K1447" s="247"/>
      <c r="L1447" s="247"/>
      <c r="M1447" s="247"/>
      <c r="N1447" s="247"/>
      <c r="O1447" s="247">
        <v>686</v>
      </c>
      <c r="P1447" s="247">
        <f>$P$755+(O1447*$P$758)</f>
        <v>-175.94144205270248</v>
      </c>
      <c r="Q1447" s="247">
        <f>_xlfn.NORM.DIST(P1447,P$752,P$753,0)</f>
        <v>1.2941182688242456E-3</v>
      </c>
      <c r="R1447" s="247">
        <f>_xlfn.NORM.DIST(P1447,P$752,P$753,1)</f>
        <v>0.10455798504262227</v>
      </c>
      <c r="S1447" s="253">
        <f>IF(OR(R1447&lt;$T$757,R1447&gt;$T$758),Q1447,"")</f>
        <v>1.2941182688242456E-3</v>
      </c>
      <c r="T1447" s="253" t="str">
        <f>IF(AND(R1447&gt;$T$757,R1447&lt;$T$758),Q1447,"")</f>
        <v/>
      </c>
      <c r="U1447" s="253" t="str">
        <f>IF(Q1447=MAX($Q$761:$Q$2761),Q1447,"")</f>
        <v/>
      </c>
      <c r="V1447" s="253">
        <f>_xlfn.NORM.DIST(P1447,$T$753,$T$754,0)</f>
        <v>4.2130817306007961E-69</v>
      </c>
      <c r="W1447" s="253" t="str">
        <f>IF(V1447=MAX($V$761:$V$2761),Q1447,"")</f>
        <v/>
      </c>
      <c r="X1447" s="253" t="str">
        <f t="shared" si="281"/>
        <v/>
      </c>
      <c r="AB1447" s="253">
        <v>686</v>
      </c>
      <c r="AC1447" s="253">
        <f t="shared" si="297"/>
        <v>-272.25727136699447</v>
      </c>
      <c r="AD1447" s="253">
        <f t="shared" si="282"/>
        <v>8.3630102241334366E-4</v>
      </c>
      <c r="AE1447" s="253">
        <f t="shared" si="283"/>
        <v>0.10455798504262227</v>
      </c>
      <c r="AF1447" s="253">
        <f>IF(OR(AE1447&lt;$T$757,AE1447&gt;$T$758),AD1447,"")</f>
        <v>8.3630102241334366E-4</v>
      </c>
      <c r="AG1447" s="253" t="str">
        <f t="shared" si="284"/>
        <v/>
      </c>
      <c r="AH1447" s="253" t="str">
        <f t="shared" si="285"/>
        <v/>
      </c>
      <c r="AI1447" s="253">
        <f t="shared" si="286"/>
        <v>1.5912550449412978E-3</v>
      </c>
      <c r="AJ1447" s="253" t="str">
        <f t="shared" si="287"/>
        <v/>
      </c>
      <c r="AK1447" s="253" t="str">
        <f t="shared" si="288"/>
        <v/>
      </c>
      <c r="AO1447" s="253">
        <v>686</v>
      </c>
      <c r="AP1447" s="253">
        <f t="shared" si="289"/>
        <v>-1605.0933729073681</v>
      </c>
      <c r="AQ1447" s="253">
        <f t="shared" si="290"/>
        <v>1.418540741908756E-4</v>
      </c>
      <c r="AR1447" s="253">
        <f t="shared" si="291"/>
        <v>0.10455798504262222</v>
      </c>
      <c r="AS1447" s="253">
        <f>IF(OR(AR1447&lt;$T$757,AR1447&gt;$T$758),AQ1447,"")</f>
        <v>1.418540741908756E-4</v>
      </c>
      <c r="AT1447" s="253" t="str">
        <f t="shared" si="292"/>
        <v/>
      </c>
      <c r="AU1447" s="253" t="str">
        <f t="shared" si="293"/>
        <v/>
      </c>
      <c r="AV1447" s="253">
        <f t="shared" si="294"/>
        <v>0</v>
      </c>
      <c r="AW1447" s="253">
        <f t="shared" si="295"/>
        <v>1.418540741908756E-4</v>
      </c>
      <c r="AX1447" s="253" t="str">
        <f t="shared" si="296"/>
        <v/>
      </c>
      <c r="AZ1447" s="259"/>
      <c r="BA1447" s="259">
        <f>BA1446+$BD$753</f>
        <v>4.4224000000000609</v>
      </c>
      <c r="BB1447" s="274">
        <f t="shared" si="279"/>
        <v>0.73004034926585348</v>
      </c>
      <c r="BC1447" s="259">
        <f t="shared" si="280"/>
        <v>7.6722413421792535E-4</v>
      </c>
      <c r="BD1447" s="259" t="str">
        <f t="shared" si="277"/>
        <v/>
      </c>
      <c r="BE1447" s="254" t="str">
        <f t="shared" si="278"/>
        <v/>
      </c>
    </row>
    <row r="1448" spans="1:57" ht="20.100000000000001" customHeight="1" x14ac:dyDescent="0.25">
      <c r="A1448" s="247">
        <v>687</v>
      </c>
      <c r="B1448" s="247">
        <f>$B$755+(A1448*$B$758)</f>
        <v>-3009.5159663480754</v>
      </c>
      <c r="C1448" s="247">
        <f>_xlfn.NORM.DIST($B1448,$B$752,$B$753,0)</f>
        <v>7.5794653900803947E-5</v>
      </c>
      <c r="D1448" s="247">
        <f>_xlfn.NORM.DIST($B1448,$B$752,$B$753,1)</f>
        <v>0.10528493198158523</v>
      </c>
      <c r="E1448" s="247">
        <f>IF(OR(D1448&lt;$F$757,D1448&gt;$F$758),C1448,"")</f>
        <v>7.5794653900803947E-5</v>
      </c>
      <c r="F1448" s="247" t="str">
        <f>IF(AND(D1448&gt;$F$757,D1448&lt;$F$758),C1448,"")</f>
        <v/>
      </c>
      <c r="G1448" s="247" t="str">
        <f>IF(C1448=MAX($C$761:$C$2761),C1448,"")</f>
        <v/>
      </c>
      <c r="H1448" s="247">
        <f>_xlfn.NORM.DIST(B1448,$F$753,$F$754,0)</f>
        <v>0</v>
      </c>
      <c r="I1448" s="247">
        <f>IF(H1448=MAX($H$761:$H$2761),C1448,"")</f>
        <v>7.5794653900803947E-5</v>
      </c>
      <c r="J1448" s="247" t="str">
        <f>IF(I1448=MIN($I$761:$I$2761),I1448,"")</f>
        <v/>
      </c>
      <c r="K1448" s="247"/>
      <c r="L1448" s="247"/>
      <c r="M1448" s="247"/>
      <c r="N1448" s="247"/>
      <c r="O1448" s="247">
        <v>687</v>
      </c>
      <c r="P1448" s="247">
        <f>$P$755+(O1448*$P$758)</f>
        <v>-175.38111898884034</v>
      </c>
      <c r="Q1448" s="247">
        <f>_xlfn.NORM.DIST(P1448,P$752,P$753,0)</f>
        <v>1.3006258734887559E-3</v>
      </c>
      <c r="R1448" s="247">
        <f>_xlfn.NORM.DIST(P1448,P$752,P$753,1)</f>
        <v>0.10528493198158523</v>
      </c>
      <c r="S1448" s="253">
        <f>IF(OR(R1448&lt;$T$757,R1448&gt;$T$758),Q1448,"")</f>
        <v>1.3006258734887559E-3</v>
      </c>
      <c r="T1448" s="253" t="str">
        <f>IF(AND(R1448&gt;$T$757,R1448&lt;$T$758),Q1448,"")</f>
        <v/>
      </c>
      <c r="U1448" s="253" t="str">
        <f>IF(Q1448=MAX($Q$761:$Q$2761),Q1448,"")</f>
        <v/>
      </c>
      <c r="V1448" s="253">
        <f>_xlfn.NORM.DIST(P1448,$T$753,$T$754,0)</f>
        <v>3.9296118137802715E-69</v>
      </c>
      <c r="W1448" s="253" t="str">
        <f>IF(V1448=MAX($V$761:$V$2761),Q1448,"")</f>
        <v/>
      </c>
      <c r="X1448" s="253" t="str">
        <f t="shared" si="281"/>
        <v/>
      </c>
      <c r="AB1448" s="253">
        <v>687</v>
      </c>
      <c r="AC1448" s="253">
        <f t="shared" si="297"/>
        <v>-271.39020999321417</v>
      </c>
      <c r="AD1448" s="253">
        <f t="shared" si="282"/>
        <v>8.4050644672849294E-4</v>
      </c>
      <c r="AE1448" s="253">
        <f t="shared" si="283"/>
        <v>0.1052849319815853</v>
      </c>
      <c r="AF1448" s="253">
        <f>IF(OR(AE1448&lt;$T$757,AE1448&gt;$T$758),AD1448,"")</f>
        <v>8.4050644672849294E-4</v>
      </c>
      <c r="AG1448" s="253" t="str">
        <f t="shared" si="284"/>
        <v/>
      </c>
      <c r="AH1448" s="253" t="str">
        <f t="shared" si="285"/>
        <v/>
      </c>
      <c r="AI1448" s="253">
        <f t="shared" si="286"/>
        <v>1.5878127266831929E-3</v>
      </c>
      <c r="AJ1448" s="253" t="str">
        <f t="shared" si="287"/>
        <v/>
      </c>
      <c r="AK1448" s="253" t="str">
        <f t="shared" si="288"/>
        <v/>
      </c>
      <c r="AO1448" s="253">
        <v>687</v>
      </c>
      <c r="AP1448" s="253">
        <f t="shared" si="289"/>
        <v>-1599.981610573268</v>
      </c>
      <c r="AQ1448" s="253">
        <f t="shared" si="290"/>
        <v>1.4256740175692804E-4</v>
      </c>
      <c r="AR1448" s="253">
        <f t="shared" si="291"/>
        <v>0.10528493198158523</v>
      </c>
      <c r="AS1448" s="253">
        <f>IF(OR(AR1448&lt;$T$757,AR1448&gt;$T$758),AQ1448,"")</f>
        <v>1.4256740175692804E-4</v>
      </c>
      <c r="AT1448" s="253" t="str">
        <f t="shared" si="292"/>
        <v/>
      </c>
      <c r="AU1448" s="253" t="str">
        <f t="shared" si="293"/>
        <v/>
      </c>
      <c r="AV1448" s="253">
        <f t="shared" si="294"/>
        <v>0</v>
      </c>
      <c r="AW1448" s="253">
        <f t="shared" si="295"/>
        <v>1.4256740175692804E-4</v>
      </c>
      <c r="AX1448" s="253" t="str">
        <f t="shared" si="296"/>
        <v/>
      </c>
      <c r="AZ1448" s="259"/>
      <c r="BA1448" s="259">
        <f>BA1447+$BD$753</f>
        <v>4.4288000000000611</v>
      </c>
      <c r="BB1448" s="274">
        <f t="shared" si="279"/>
        <v>0.72927312513163556</v>
      </c>
      <c r="BC1448" s="259">
        <f t="shared" si="280"/>
        <v>7.6754084665808797E-4</v>
      </c>
      <c r="BD1448" s="259" t="str">
        <f t="shared" si="277"/>
        <v/>
      </c>
      <c r="BE1448" s="254" t="str">
        <f t="shared" si="278"/>
        <v/>
      </c>
    </row>
    <row r="1449" spans="1:57" ht="20.100000000000001" customHeight="1" x14ac:dyDescent="0.25">
      <c r="A1449" s="247">
        <v>688</v>
      </c>
      <c r="B1449" s="247">
        <f>$B$755+(A1449*$B$758)</f>
        <v>-2999.9008993629377</v>
      </c>
      <c r="C1449" s="247">
        <f>_xlfn.NORM.DIST($B1449,$B$752,$B$753,0)</f>
        <v>7.6174576184512814E-5</v>
      </c>
      <c r="D1449" s="247">
        <f>_xlfn.NORM.DIST($B1449,$B$752,$B$753,1)</f>
        <v>0.10601552859711459</v>
      </c>
      <c r="E1449" s="247">
        <f>IF(OR(D1449&lt;$F$757,D1449&gt;$F$758),C1449,"")</f>
        <v>7.6174576184512814E-5</v>
      </c>
      <c r="F1449" s="247" t="str">
        <f>IF(AND(D1449&gt;$F$757,D1449&lt;$F$758),C1449,"")</f>
        <v/>
      </c>
      <c r="G1449" s="247" t="str">
        <f>IF(C1449=MAX($C$761:$C$2761),C1449,"")</f>
        <v/>
      </c>
      <c r="H1449" s="247">
        <f>_xlfn.NORM.DIST(B1449,$F$753,$F$754,0)</f>
        <v>0</v>
      </c>
      <c r="I1449" s="247">
        <f>IF(H1449=MAX($H$761:$H$2761),C1449,"")</f>
        <v>7.6174576184512814E-5</v>
      </c>
      <c r="J1449" s="247" t="str">
        <f>IF(I1449=MIN($I$761:$I$2761),I1449,"")</f>
        <v/>
      </c>
      <c r="K1449" s="247"/>
      <c r="L1449" s="247"/>
      <c r="M1449" s="247"/>
      <c r="N1449" s="247"/>
      <c r="O1449" s="247">
        <v>688</v>
      </c>
      <c r="P1449" s="247">
        <f>$P$755+(O1449*$P$758)</f>
        <v>-174.82079592497826</v>
      </c>
      <c r="Q1449" s="247">
        <f>_xlfn.NORM.DIST(P1449,P$752,P$753,0)</f>
        <v>1.3071452878098946E-3</v>
      </c>
      <c r="R1449" s="247">
        <f>_xlfn.NORM.DIST(P1449,P$752,P$753,1)</f>
        <v>0.10601552859711454</v>
      </c>
      <c r="S1449" s="253">
        <f>IF(OR(R1449&lt;$T$757,R1449&gt;$T$758),Q1449,"")</f>
        <v>1.3071452878098946E-3</v>
      </c>
      <c r="T1449" s="253" t="str">
        <f>IF(AND(R1449&gt;$T$757,R1449&lt;$T$758),Q1449,"")</f>
        <v/>
      </c>
      <c r="U1449" s="253" t="str">
        <f>IF(Q1449=MAX($Q$761:$Q$2761),Q1449,"")</f>
        <v/>
      </c>
      <c r="V1449" s="253">
        <f>_xlfn.NORM.DIST(P1449,$T$753,$T$754,0)</f>
        <v>3.6651560370259899E-69</v>
      </c>
      <c r="W1449" s="253" t="str">
        <f>IF(V1449=MAX($V$761:$V$2761),Q1449,"")</f>
        <v/>
      </c>
      <c r="X1449" s="253" t="str">
        <f t="shared" si="281"/>
        <v/>
      </c>
      <c r="AB1449" s="253">
        <v>688</v>
      </c>
      <c r="AC1449" s="253">
        <f t="shared" si="297"/>
        <v>-270.52314861943398</v>
      </c>
      <c r="AD1449" s="253">
        <f t="shared" si="282"/>
        <v>8.4471950282518022E-4</v>
      </c>
      <c r="AE1449" s="253">
        <f t="shared" si="283"/>
        <v>0.10601552859711459</v>
      </c>
      <c r="AF1449" s="253">
        <f>IF(OR(AE1449&lt;$T$757,AE1449&gt;$T$758),AD1449,"")</f>
        <v>8.4471950282518022E-4</v>
      </c>
      <c r="AG1449" s="253" t="str">
        <f t="shared" si="284"/>
        <v/>
      </c>
      <c r="AH1449" s="253" t="str">
        <f t="shared" si="285"/>
        <v/>
      </c>
      <c r="AI1449" s="253">
        <f t="shared" si="286"/>
        <v>1.5843525052545847E-3</v>
      </c>
      <c r="AJ1449" s="253" t="str">
        <f t="shared" si="287"/>
        <v/>
      </c>
      <c r="AK1449" s="253" t="str">
        <f t="shared" si="288"/>
        <v/>
      </c>
      <c r="AO1449" s="253">
        <v>688</v>
      </c>
      <c r="AP1449" s="253">
        <f t="shared" si="289"/>
        <v>-1594.8698482391683</v>
      </c>
      <c r="AQ1449" s="253">
        <f t="shared" si="290"/>
        <v>1.4328202383210524E-4</v>
      </c>
      <c r="AR1449" s="253">
        <f t="shared" si="291"/>
        <v>0.10601552859711454</v>
      </c>
      <c r="AS1449" s="253">
        <f>IF(OR(AR1449&lt;$T$757,AR1449&gt;$T$758),AQ1449,"")</f>
        <v>1.4328202383210524E-4</v>
      </c>
      <c r="AT1449" s="253" t="str">
        <f t="shared" si="292"/>
        <v/>
      </c>
      <c r="AU1449" s="253" t="str">
        <f t="shared" si="293"/>
        <v/>
      </c>
      <c r="AV1449" s="253">
        <f t="shared" si="294"/>
        <v>0</v>
      </c>
      <c r="AW1449" s="253">
        <f t="shared" si="295"/>
        <v>1.4328202383210524E-4</v>
      </c>
      <c r="AX1449" s="253" t="str">
        <f t="shared" si="296"/>
        <v/>
      </c>
      <c r="AZ1449" s="259"/>
      <c r="BA1449" s="259">
        <f>BA1448+$BD$753</f>
        <v>4.4352000000000613</v>
      </c>
      <c r="BB1449" s="274">
        <f t="shared" si="279"/>
        <v>0.72850558428497747</v>
      </c>
      <c r="BC1449" s="259">
        <f t="shared" si="280"/>
        <v>7.6785368688470079E-4</v>
      </c>
      <c r="BD1449" s="259" t="str">
        <f t="shared" si="277"/>
        <v/>
      </c>
      <c r="BE1449" s="254" t="str">
        <f t="shared" si="278"/>
        <v/>
      </c>
    </row>
    <row r="1450" spans="1:57" ht="20.100000000000001" customHeight="1" x14ac:dyDescent="0.25">
      <c r="A1450" s="247">
        <v>689</v>
      </c>
      <c r="B1450" s="247">
        <f>$B$755+(A1450*$B$758)</f>
        <v>-2990.2858323778</v>
      </c>
      <c r="C1450" s="247">
        <f>_xlfn.NORM.DIST($B1450,$B$752,$B$753,0)</f>
        <v>7.6555177943947502E-5</v>
      </c>
      <c r="D1450" s="247">
        <f>_xlfn.NORM.DIST($B1450,$B$752,$B$753,1)</f>
        <v>0.1067497814644854</v>
      </c>
      <c r="E1450" s="247">
        <f>IF(OR(D1450&lt;$F$757,D1450&gt;$F$758),C1450,"")</f>
        <v>7.6555177943947502E-5</v>
      </c>
      <c r="F1450" s="247" t="str">
        <f>IF(AND(D1450&gt;$F$757,D1450&lt;$F$758),C1450,"")</f>
        <v/>
      </c>
      <c r="G1450" s="247" t="str">
        <f>IF(C1450=MAX($C$761:$C$2761),C1450,"")</f>
        <v/>
      </c>
      <c r="H1450" s="247">
        <f>_xlfn.NORM.DIST(B1450,$F$753,$F$754,0)</f>
        <v>0</v>
      </c>
      <c r="I1450" s="247">
        <f>IF(H1450=MAX($H$761:$H$2761),C1450,"")</f>
        <v>7.6555177943947502E-5</v>
      </c>
      <c r="J1450" s="247" t="str">
        <f>IF(I1450=MIN($I$761:$I$2761),I1450,"")</f>
        <v/>
      </c>
      <c r="K1450" s="247"/>
      <c r="L1450" s="247"/>
      <c r="M1450" s="247"/>
      <c r="N1450" s="247"/>
      <c r="O1450" s="247">
        <v>689</v>
      </c>
      <c r="P1450" s="247">
        <f>$P$755+(O1450*$P$758)</f>
        <v>-174.26047286111611</v>
      </c>
      <c r="Q1450" s="247">
        <f>_xlfn.NORM.DIST(P1450,P$752,P$753,0)</f>
        <v>1.3136763618413689E-3</v>
      </c>
      <c r="R1450" s="247">
        <f>_xlfn.NORM.DIST(P1450,P$752,P$753,1)</f>
        <v>0.1067497814644854</v>
      </c>
      <c r="S1450" s="253">
        <f>IF(OR(R1450&lt;$T$757,R1450&gt;$T$758),Q1450,"")</f>
        <v>1.3136763618413689E-3</v>
      </c>
      <c r="T1450" s="253" t="str">
        <f>IF(AND(R1450&gt;$T$757,R1450&lt;$T$758),Q1450,"")</f>
        <v/>
      </c>
      <c r="U1450" s="253" t="str">
        <f>IF(Q1450=MAX($Q$761:$Q$2761),Q1450,"")</f>
        <v/>
      </c>
      <c r="V1450" s="253">
        <f>_xlfn.NORM.DIST(P1450,$T$753,$T$754,0)</f>
        <v>3.4184429608183354E-69</v>
      </c>
      <c r="W1450" s="253" t="str">
        <f>IF(V1450=MAX($V$761:$V$2761),Q1450,"")</f>
        <v/>
      </c>
      <c r="X1450" s="253" t="str">
        <f t="shared" si="281"/>
        <v/>
      </c>
      <c r="AB1450" s="253">
        <v>689</v>
      </c>
      <c r="AC1450" s="253">
        <f t="shared" si="297"/>
        <v>-269.65608724565379</v>
      </c>
      <c r="AD1450" s="253">
        <f t="shared" si="282"/>
        <v>8.4894009380326839E-4</v>
      </c>
      <c r="AE1450" s="253">
        <f t="shared" si="283"/>
        <v>0.10674978146448538</v>
      </c>
      <c r="AF1450" s="253">
        <f>IF(OR(AE1450&lt;$T$757,AE1450&gt;$T$758),AD1450,"")</f>
        <v>8.4894009380326839E-4</v>
      </c>
      <c r="AG1450" s="253" t="str">
        <f t="shared" si="284"/>
        <v/>
      </c>
      <c r="AH1450" s="253" t="str">
        <f t="shared" si="285"/>
        <v/>
      </c>
      <c r="AI1450" s="253">
        <f t="shared" si="286"/>
        <v>1.5808745302762878E-3</v>
      </c>
      <c r="AJ1450" s="253" t="str">
        <f t="shared" si="287"/>
        <v/>
      </c>
      <c r="AK1450" s="253" t="str">
        <f t="shared" si="288"/>
        <v/>
      </c>
      <c r="AO1450" s="253">
        <v>689</v>
      </c>
      <c r="AP1450" s="253">
        <f t="shared" si="289"/>
        <v>-1589.7580859050681</v>
      </c>
      <c r="AQ1450" s="253">
        <f t="shared" si="290"/>
        <v>1.4399792398012541E-4</v>
      </c>
      <c r="AR1450" s="253">
        <f t="shared" si="291"/>
        <v>0.1067497814644854</v>
      </c>
      <c r="AS1450" s="253">
        <f>IF(OR(AR1450&lt;$T$757,AR1450&gt;$T$758),AQ1450,"")</f>
        <v>1.4399792398012541E-4</v>
      </c>
      <c r="AT1450" s="253" t="str">
        <f t="shared" si="292"/>
        <v/>
      </c>
      <c r="AU1450" s="253" t="str">
        <f t="shared" si="293"/>
        <v/>
      </c>
      <c r="AV1450" s="253">
        <f t="shared" si="294"/>
        <v>0</v>
      </c>
      <c r="AW1450" s="253">
        <f t="shared" si="295"/>
        <v>1.4399792398012541E-4</v>
      </c>
      <c r="AX1450" s="253" t="str">
        <f t="shared" si="296"/>
        <v/>
      </c>
      <c r="AZ1450" s="259"/>
      <c r="BA1450" s="259">
        <f>BA1449+$BD$753</f>
        <v>4.4416000000000615</v>
      </c>
      <c r="BB1450" s="274">
        <f t="shared" si="279"/>
        <v>0.72773773059809277</v>
      </c>
      <c r="BC1450" s="259">
        <f t="shared" si="280"/>
        <v>7.6816266159807078E-4</v>
      </c>
      <c r="BD1450" s="259" t="str">
        <f t="shared" si="277"/>
        <v/>
      </c>
      <c r="BE1450" s="254" t="str">
        <f t="shared" si="278"/>
        <v/>
      </c>
    </row>
    <row r="1451" spans="1:57" ht="20.100000000000001" customHeight="1" x14ac:dyDescent="0.25">
      <c r="A1451" s="248">
        <v>690</v>
      </c>
      <c r="B1451" s="247">
        <f>$B$755+(A1451*$B$758)</f>
        <v>-2980.6707653926624</v>
      </c>
      <c r="C1451" s="247">
        <f>_xlfn.NORM.DIST($B1451,$B$752,$B$753,0)</f>
        <v>7.6936450364483157E-5</v>
      </c>
      <c r="D1451" s="247">
        <f>_xlfn.NORM.DIST($B1451,$B$752,$B$753,1)</f>
        <v>0.1074876970745869</v>
      </c>
      <c r="E1451" s="247">
        <f>IF(OR(D1451&lt;$F$757,D1451&gt;$F$758),C1451,"")</f>
        <v>7.6936450364483157E-5</v>
      </c>
      <c r="F1451" s="247" t="str">
        <f>IF(AND(D1451&gt;$F$757,D1451&lt;$F$758),C1451,"")</f>
        <v/>
      </c>
      <c r="G1451" s="247" t="str">
        <f>IF(C1451=MAX($C$761:$C$2761),C1451,"")</f>
        <v/>
      </c>
      <c r="H1451" s="247">
        <f>_xlfn.NORM.DIST(B1451,$F$753,$F$754,0)</f>
        <v>0</v>
      </c>
      <c r="I1451" s="247">
        <f>IF(H1451=MAX($H$761:$H$2761),C1451,"")</f>
        <v>7.6936450364483157E-5</v>
      </c>
      <c r="J1451" s="247" t="str">
        <f>IF(I1451=MIN($I$761:$I$2761),I1451,"")</f>
        <v/>
      </c>
      <c r="K1451" s="247"/>
      <c r="L1451" s="247"/>
      <c r="M1451" s="247"/>
      <c r="N1451" s="247"/>
      <c r="O1451" s="248">
        <v>690</v>
      </c>
      <c r="P1451" s="247">
        <f>$P$755+(O1451*$P$758)</f>
        <v>-173.70014979725403</v>
      </c>
      <c r="Q1451" s="247">
        <f>_xlfn.NORM.DIST(P1451,P$752,P$753,0)</f>
        <v>1.3202189443254232E-3</v>
      </c>
      <c r="R1451" s="247">
        <f>_xlfn.NORM.DIST(P1451,P$752,P$753,1)</f>
        <v>0.1074876970745869</v>
      </c>
      <c r="S1451" s="253">
        <f>IF(OR(R1451&lt;$T$757,R1451&gt;$T$758),Q1451,"")</f>
        <v>1.3202189443254232E-3</v>
      </c>
      <c r="T1451" s="253" t="str">
        <f>IF(AND(R1451&gt;$T$757,R1451&lt;$T$758),Q1451,"")</f>
        <v/>
      </c>
      <c r="U1451" s="253" t="str">
        <f>IF(Q1451=MAX($Q$761:$Q$2761),Q1451,"")</f>
        <v/>
      </c>
      <c r="V1451" s="253">
        <f>_xlfn.NORM.DIST(P1451,$T$753,$T$754,0)</f>
        <v>3.1882858977297209E-69</v>
      </c>
      <c r="W1451" s="253" t="str">
        <f>IF(V1451=MAX($V$761:$V$2761),Q1451,"")</f>
        <v/>
      </c>
      <c r="X1451" s="253" t="str">
        <f t="shared" si="281"/>
        <v/>
      </c>
      <c r="AB1451" s="259">
        <v>690</v>
      </c>
      <c r="AC1451" s="253">
        <f t="shared" si="297"/>
        <v>-268.78902587187349</v>
      </c>
      <c r="AD1451" s="253">
        <f t="shared" si="282"/>
        <v>8.5316812191511132E-4</v>
      </c>
      <c r="AE1451" s="253">
        <f t="shared" si="283"/>
        <v>0.1074876970745869</v>
      </c>
      <c r="AF1451" s="253">
        <f>IF(OR(AE1451&lt;$T$757,AE1451&gt;$T$758),AD1451,"")</f>
        <v>8.5316812191511132E-4</v>
      </c>
      <c r="AG1451" s="253" t="str">
        <f t="shared" si="284"/>
        <v/>
      </c>
      <c r="AH1451" s="253" t="str">
        <f t="shared" si="285"/>
        <v/>
      </c>
      <c r="AI1451" s="253">
        <f t="shared" si="286"/>
        <v>1.5773789518930958E-3</v>
      </c>
      <c r="AJ1451" s="253" t="str">
        <f t="shared" si="287"/>
        <v/>
      </c>
      <c r="AK1451" s="253" t="str">
        <f t="shared" si="288"/>
        <v/>
      </c>
      <c r="AO1451" s="259">
        <v>690</v>
      </c>
      <c r="AP1451" s="253">
        <f t="shared" si="289"/>
        <v>-1584.6463235709684</v>
      </c>
      <c r="AQ1451" s="253">
        <f t="shared" si="290"/>
        <v>1.447150856209514E-4</v>
      </c>
      <c r="AR1451" s="253">
        <f t="shared" si="291"/>
        <v>0.10748769707458684</v>
      </c>
      <c r="AS1451" s="253">
        <f>IF(OR(AR1451&lt;$T$757,AR1451&gt;$T$758),AQ1451,"")</f>
        <v>1.447150856209514E-4</v>
      </c>
      <c r="AT1451" s="253" t="str">
        <f t="shared" si="292"/>
        <v/>
      </c>
      <c r="AU1451" s="253" t="str">
        <f t="shared" si="293"/>
        <v/>
      </c>
      <c r="AV1451" s="253">
        <f t="shared" si="294"/>
        <v>0</v>
      </c>
      <c r="AW1451" s="253">
        <f t="shared" si="295"/>
        <v>1.447150856209514E-4</v>
      </c>
      <c r="AX1451" s="253" t="str">
        <f t="shared" si="296"/>
        <v/>
      </c>
      <c r="AZ1451" s="259"/>
      <c r="BA1451" s="259">
        <f>BA1450+$BD$753</f>
        <v>4.4480000000000617</v>
      </c>
      <c r="BB1451" s="274">
        <f t="shared" si="279"/>
        <v>0.7269695679364947</v>
      </c>
      <c r="BC1451" s="259">
        <f t="shared" si="280"/>
        <v>7.6846777752481721E-4</v>
      </c>
      <c r="BD1451" s="259" t="str">
        <f t="shared" si="277"/>
        <v/>
      </c>
      <c r="BE1451" s="254" t="str">
        <f t="shared" si="278"/>
        <v/>
      </c>
    </row>
    <row r="1452" spans="1:57" ht="20.100000000000001" customHeight="1" x14ac:dyDescent="0.25">
      <c r="A1452" s="247">
        <v>691</v>
      </c>
      <c r="B1452" s="247">
        <f>$B$755+(A1452*$B$758)</f>
        <v>-2971.0556984075247</v>
      </c>
      <c r="C1452" s="247">
        <f>_xlfn.NORM.DIST($B1452,$B$752,$B$753,0)</f>
        <v>7.7318384555252544E-5</v>
      </c>
      <c r="D1452" s="247">
        <f>_xlfn.NORM.DIST($B1452,$B$752,$B$753,1)</f>
        <v>0.10822928183318836</v>
      </c>
      <c r="E1452" s="247">
        <f>IF(OR(D1452&lt;$F$757,D1452&gt;$F$758),C1452,"")</f>
        <v>7.7318384555252544E-5</v>
      </c>
      <c r="F1452" s="247" t="str">
        <f>IF(AND(D1452&gt;$F$757,D1452&lt;$F$758),C1452,"")</f>
        <v/>
      </c>
      <c r="G1452" s="247" t="str">
        <f>IF(C1452=MAX($C$761:$C$2761),C1452,"")</f>
        <v/>
      </c>
      <c r="H1452" s="247">
        <f>_xlfn.NORM.DIST(B1452,$F$753,$F$754,0)</f>
        <v>0</v>
      </c>
      <c r="I1452" s="247">
        <f>IF(H1452=MAX($H$761:$H$2761),C1452,"")</f>
        <v>7.7318384555252544E-5</v>
      </c>
      <c r="J1452" s="247" t="str">
        <f>IF(I1452=MIN($I$761:$I$2761),I1452,"")</f>
        <v/>
      </c>
      <c r="K1452" s="247"/>
      <c r="L1452" s="247"/>
      <c r="M1452" s="247"/>
      <c r="N1452" s="247"/>
      <c r="O1452" s="247">
        <v>691</v>
      </c>
      <c r="P1452" s="247">
        <f>$P$755+(O1452*$P$758)</f>
        <v>-173.13982673339189</v>
      </c>
      <c r="Q1452" s="247">
        <f>_xlfn.NORM.DIST(P1452,P$752,P$753,0)</f>
        <v>1.3267728826959948E-3</v>
      </c>
      <c r="R1452" s="247">
        <f>_xlfn.NORM.DIST(P1452,P$752,P$753,1)</f>
        <v>0.1082292818331884</v>
      </c>
      <c r="S1452" s="253">
        <f>IF(OR(R1452&lt;$T$757,R1452&gt;$T$758),Q1452,"")</f>
        <v>1.3267728826959948E-3</v>
      </c>
      <c r="T1452" s="253" t="str">
        <f>IF(AND(R1452&gt;$T$757,R1452&lt;$T$758),Q1452,"")</f>
        <v/>
      </c>
      <c r="U1452" s="253" t="str">
        <f>IF(Q1452=MAX($Q$761:$Q$2761),Q1452,"")</f>
        <v/>
      </c>
      <c r="V1452" s="253">
        <f>_xlfn.NORM.DIST(P1452,$T$753,$T$754,0)</f>
        <v>2.9735772808850599E-69</v>
      </c>
      <c r="W1452" s="253" t="str">
        <f>IF(V1452=MAX($V$761:$V$2761),Q1452,"")</f>
        <v/>
      </c>
      <c r="X1452" s="253" t="str">
        <f t="shared" si="281"/>
        <v/>
      </c>
      <c r="AB1452" s="253">
        <v>691</v>
      </c>
      <c r="AC1452" s="253">
        <f t="shared" si="297"/>
        <v>-267.9219644980933</v>
      </c>
      <c r="AD1452" s="253">
        <f t="shared" si="282"/>
        <v>8.5740348856759075E-4</v>
      </c>
      <c r="AE1452" s="253">
        <f t="shared" si="283"/>
        <v>0.10822928183318832</v>
      </c>
      <c r="AF1452" s="253">
        <f>IF(OR(AE1452&lt;$T$757,AE1452&gt;$T$758),AD1452,"")</f>
        <v>8.5740348856759075E-4</v>
      </c>
      <c r="AG1452" s="253" t="str">
        <f t="shared" si="284"/>
        <v/>
      </c>
      <c r="AH1452" s="253" t="str">
        <f t="shared" si="285"/>
        <v/>
      </c>
      <c r="AI1452" s="253">
        <f t="shared" si="286"/>
        <v>1.573865920763031E-3</v>
      </c>
      <c r="AJ1452" s="253" t="str">
        <f t="shared" si="287"/>
        <v/>
      </c>
      <c r="AK1452" s="253" t="str">
        <f t="shared" si="288"/>
        <v/>
      </c>
      <c r="AO1452" s="253">
        <v>691</v>
      </c>
      <c r="AP1452" s="253">
        <f t="shared" si="289"/>
        <v>-1579.5345612368683</v>
      </c>
      <c r="AQ1452" s="253">
        <f t="shared" si="290"/>
        <v>1.454334920311369E-4</v>
      </c>
      <c r="AR1452" s="253">
        <f t="shared" si="291"/>
        <v>0.10822928183318836</v>
      </c>
      <c r="AS1452" s="253">
        <f>IF(OR(AR1452&lt;$T$757,AR1452&gt;$T$758),AQ1452,"")</f>
        <v>1.454334920311369E-4</v>
      </c>
      <c r="AT1452" s="253" t="str">
        <f t="shared" si="292"/>
        <v/>
      </c>
      <c r="AU1452" s="253" t="str">
        <f t="shared" si="293"/>
        <v/>
      </c>
      <c r="AV1452" s="253">
        <f t="shared" si="294"/>
        <v>0</v>
      </c>
      <c r="AW1452" s="253">
        <f t="shared" si="295"/>
        <v>1.454334920311369E-4</v>
      </c>
      <c r="AX1452" s="253" t="str">
        <f t="shared" si="296"/>
        <v/>
      </c>
      <c r="AZ1452" s="259"/>
      <c r="BA1452" s="259">
        <f>BA1451+$BD$753</f>
        <v>4.4544000000000619</v>
      </c>
      <c r="BB1452" s="274">
        <f t="shared" si="279"/>
        <v>0.72620110015896988</v>
      </c>
      <c r="BC1452" s="259">
        <f t="shared" si="280"/>
        <v>7.6876904141909286E-4</v>
      </c>
      <c r="BD1452" s="259" t="str">
        <f t="shared" si="277"/>
        <v/>
      </c>
      <c r="BE1452" s="254" t="str">
        <f t="shared" si="278"/>
        <v/>
      </c>
    </row>
    <row r="1453" spans="1:57" ht="20.100000000000001" customHeight="1" x14ac:dyDescent="0.25">
      <c r="A1453" s="247">
        <v>692</v>
      </c>
      <c r="B1453" s="247">
        <f>$B$755+(A1453*$B$758)</f>
        <v>-2961.4406314223879</v>
      </c>
      <c r="C1453" s="247">
        <f>_xlfn.NORM.DIST($B1453,$B$752,$B$753,0)</f>
        <v>7.7700971549336754E-5</v>
      </c>
      <c r="D1453" s="247">
        <f>_xlfn.NORM.DIST($B1453,$B$752,$B$753,1)</f>
        <v>0.10897454206020687</v>
      </c>
      <c r="E1453" s="247">
        <f>IF(OR(D1453&lt;$F$757,D1453&gt;$F$758),C1453,"")</f>
        <v>7.7700971549336754E-5</v>
      </c>
      <c r="F1453" s="247" t="str">
        <f>IF(AND(D1453&gt;$F$757,D1453&lt;$F$758),C1453,"")</f>
        <v/>
      </c>
      <c r="G1453" s="247" t="str">
        <f>IF(C1453=MAX($C$761:$C$2761),C1453,"")</f>
        <v/>
      </c>
      <c r="H1453" s="247">
        <f>_xlfn.NORM.DIST(B1453,$F$753,$F$754,0)</f>
        <v>0</v>
      </c>
      <c r="I1453" s="247">
        <f>IF(H1453=MAX($H$761:$H$2761),C1453,"")</f>
        <v>7.7700971549336754E-5</v>
      </c>
      <c r="J1453" s="247" t="str">
        <f>IF(I1453=MIN($I$761:$I$2761),I1453,"")</f>
        <v/>
      </c>
      <c r="K1453" s="247"/>
      <c r="L1453" s="247"/>
      <c r="M1453" s="247"/>
      <c r="N1453" s="247"/>
      <c r="O1453" s="247">
        <v>692</v>
      </c>
      <c r="P1453" s="247">
        <f>$P$755+(O1453*$P$758)</f>
        <v>-172.5795036695298</v>
      </c>
      <c r="Q1453" s="247">
        <f>_xlfn.NORM.DIST(P1453,P$752,P$753,0)</f>
        <v>1.3333380230819841E-3</v>
      </c>
      <c r="R1453" s="247">
        <f>_xlfn.NORM.DIST(P1453,P$752,P$753,1)</f>
        <v>0.10897454206020696</v>
      </c>
      <c r="S1453" s="253">
        <f>IF(OR(R1453&lt;$T$757,R1453&gt;$T$758),Q1453,"")</f>
        <v>1.3333380230819841E-3</v>
      </c>
      <c r="T1453" s="253" t="str">
        <f>IF(AND(R1453&gt;$T$757,R1453&lt;$T$758),Q1453,"")</f>
        <v/>
      </c>
      <c r="U1453" s="253" t="str">
        <f>IF(Q1453=MAX($Q$761:$Q$2761),Q1453,"")</f>
        <v/>
      </c>
      <c r="V1453" s="253">
        <f>_xlfn.NORM.DIST(P1453,$T$753,$T$754,0)</f>
        <v>2.773283405429557E-69</v>
      </c>
      <c r="W1453" s="253" t="str">
        <f>IF(V1453=MAX($V$761:$V$2761),Q1453,"")</f>
        <v/>
      </c>
      <c r="X1453" s="253" t="str">
        <f t="shared" si="281"/>
        <v/>
      </c>
      <c r="AB1453" s="253">
        <v>692</v>
      </c>
      <c r="AC1453" s="253">
        <f t="shared" si="297"/>
        <v>-267.054903124313</v>
      </c>
      <c r="AD1453" s="253">
        <f t="shared" si="282"/>
        <v>8.6164609432423363E-4</v>
      </c>
      <c r="AE1453" s="253">
        <f t="shared" si="283"/>
        <v>0.10897454206020696</v>
      </c>
      <c r="AF1453" s="253">
        <f>IF(OR(AE1453&lt;$T$757,AE1453&gt;$T$758),AD1453,"")</f>
        <v>8.6164609432423363E-4</v>
      </c>
      <c r="AG1453" s="253" t="str">
        <f t="shared" si="284"/>
        <v/>
      </c>
      <c r="AH1453" s="253" t="str">
        <f t="shared" si="285"/>
        <v/>
      </c>
      <c r="AI1453" s="253">
        <f t="shared" si="286"/>
        <v>1.5703355880465782E-3</v>
      </c>
      <c r="AJ1453" s="253" t="str">
        <f t="shared" si="287"/>
        <v/>
      </c>
      <c r="AK1453" s="253" t="str">
        <f t="shared" si="288"/>
        <v/>
      </c>
      <c r="AO1453" s="253">
        <v>692</v>
      </c>
      <c r="AP1453" s="253">
        <f t="shared" si="289"/>
        <v>-1574.4227989027686</v>
      </c>
      <c r="AQ1453" s="253">
        <f t="shared" si="290"/>
        <v>1.4615312634418449E-4</v>
      </c>
      <c r="AR1453" s="253">
        <f t="shared" si="291"/>
        <v>0.10897454206020692</v>
      </c>
      <c r="AS1453" s="253">
        <f>IF(OR(AR1453&lt;$T$757,AR1453&gt;$T$758),AQ1453,"")</f>
        <v>1.4615312634418449E-4</v>
      </c>
      <c r="AT1453" s="253" t="str">
        <f t="shared" si="292"/>
        <v/>
      </c>
      <c r="AU1453" s="253" t="str">
        <f t="shared" si="293"/>
        <v/>
      </c>
      <c r="AV1453" s="253">
        <f t="shared" si="294"/>
        <v>0</v>
      </c>
      <c r="AW1453" s="253">
        <f t="shared" si="295"/>
        <v>1.4615312634418449E-4</v>
      </c>
      <c r="AX1453" s="253" t="str">
        <f t="shared" si="296"/>
        <v/>
      </c>
      <c r="AZ1453" s="259"/>
      <c r="BA1453" s="259">
        <f>BA1452+$BD$753</f>
        <v>4.460800000000062</v>
      </c>
      <c r="BB1453" s="274">
        <f t="shared" si="279"/>
        <v>0.72543233111755079</v>
      </c>
      <c r="BC1453" s="259">
        <f t="shared" si="280"/>
        <v>7.6906646006136281E-4</v>
      </c>
      <c r="BD1453" s="259" t="str">
        <f t="shared" si="277"/>
        <v/>
      </c>
      <c r="BE1453" s="254" t="str">
        <f t="shared" si="278"/>
        <v/>
      </c>
    </row>
    <row r="1454" spans="1:57" ht="20.100000000000001" customHeight="1" x14ac:dyDescent="0.25">
      <c r="A1454" s="247">
        <v>693</v>
      </c>
      <c r="B1454" s="247">
        <f>$B$755+(A1454*$B$758)</f>
        <v>-2951.8255644372503</v>
      </c>
      <c r="C1454" s="247">
        <f>_xlfn.NORM.DIST($B1454,$B$752,$B$753,0)</f>
        <v>7.8084202303963139E-5</v>
      </c>
      <c r="D1454" s="247">
        <f>_xlfn.NORM.DIST($B1454,$B$752,$B$753,1)</f>
        <v>0.10972348398897759</v>
      </c>
      <c r="E1454" s="247">
        <f>IF(OR(D1454&lt;$F$757,D1454&gt;$F$758),C1454,"")</f>
        <v>7.8084202303963139E-5</v>
      </c>
      <c r="F1454" s="247" t="str">
        <f>IF(AND(D1454&gt;$F$757,D1454&lt;$F$758),C1454,"")</f>
        <v/>
      </c>
      <c r="G1454" s="247" t="str">
        <f>IF(C1454=MAX($C$761:$C$2761),C1454,"")</f>
        <v/>
      </c>
      <c r="H1454" s="247">
        <f>_xlfn.NORM.DIST(B1454,$F$753,$F$754,0)</f>
        <v>0</v>
      </c>
      <c r="I1454" s="247">
        <f>IF(H1454=MAX($H$761:$H$2761),C1454,"")</f>
        <v>7.8084202303963139E-5</v>
      </c>
      <c r="J1454" s="247" t="str">
        <f>IF(I1454=MIN($I$761:$I$2761),I1454,"")</f>
        <v/>
      </c>
      <c r="K1454" s="247"/>
      <c r="L1454" s="247"/>
      <c r="M1454" s="247"/>
      <c r="N1454" s="247"/>
      <c r="O1454" s="247">
        <v>693</v>
      </c>
      <c r="P1454" s="247">
        <f>$P$755+(O1454*$P$758)</f>
        <v>-172.01918060566771</v>
      </c>
      <c r="Q1454" s="247">
        <f>_xlfn.NORM.DIST(P1454,P$752,P$753,0)</f>
        <v>1.3399142103106504E-3</v>
      </c>
      <c r="R1454" s="247">
        <f>_xlfn.NORM.DIST(P1454,P$752,P$753,1)</f>
        <v>0.10972348398897759</v>
      </c>
      <c r="S1454" s="253">
        <f>IF(OR(R1454&lt;$T$757,R1454&gt;$T$758),Q1454,"")</f>
        <v>1.3399142103106504E-3</v>
      </c>
      <c r="T1454" s="253" t="str">
        <f>IF(AND(R1454&gt;$T$757,R1454&lt;$T$758),Q1454,"")</f>
        <v/>
      </c>
      <c r="U1454" s="253" t="str">
        <f>IF(Q1454=MAX($Q$761:$Q$2761),Q1454,"")</f>
        <v/>
      </c>
      <c r="V1454" s="253">
        <f>_xlfn.NORM.DIST(P1454,$T$753,$T$754,0)</f>
        <v>2.5864395183676367E-69</v>
      </c>
      <c r="W1454" s="253" t="str">
        <f>IF(V1454=MAX($V$761:$V$2761),Q1454,"")</f>
        <v/>
      </c>
      <c r="X1454" s="253" t="str">
        <f t="shared" si="281"/>
        <v/>
      </c>
      <c r="AB1454" s="253">
        <v>693</v>
      </c>
      <c r="AC1454" s="253">
        <f t="shared" si="297"/>
        <v>-266.18784175053281</v>
      </c>
      <c r="AD1454" s="253">
        <f t="shared" si="282"/>
        <v>8.6589583890740198E-4</v>
      </c>
      <c r="AE1454" s="253">
        <f t="shared" si="283"/>
        <v>0.10972348398897759</v>
      </c>
      <c r="AF1454" s="253">
        <f>IF(OR(AE1454&lt;$T$757,AE1454&gt;$T$758),AD1454,"")</f>
        <v>8.6589583890740198E-4</v>
      </c>
      <c r="AG1454" s="253" t="str">
        <f t="shared" si="284"/>
        <v/>
      </c>
      <c r="AH1454" s="253" t="str">
        <f t="shared" si="285"/>
        <v/>
      </c>
      <c r="AI1454" s="253">
        <f t="shared" si="286"/>
        <v>1.5667881053959027E-3</v>
      </c>
      <c r="AJ1454" s="253" t="str">
        <f t="shared" si="287"/>
        <v/>
      </c>
      <c r="AK1454" s="253" t="str">
        <f t="shared" si="288"/>
        <v/>
      </c>
      <c r="AO1454" s="253">
        <v>693</v>
      </c>
      <c r="AP1454" s="253">
        <f t="shared" si="289"/>
        <v>-1569.3110365686684</v>
      </c>
      <c r="AQ1454" s="253">
        <f t="shared" si="290"/>
        <v>1.4687397155091809E-4</v>
      </c>
      <c r="AR1454" s="253">
        <f t="shared" si="291"/>
        <v>0.10972348398897763</v>
      </c>
      <c r="AS1454" s="253">
        <f>IF(OR(AR1454&lt;$T$757,AR1454&gt;$T$758),AQ1454,"")</f>
        <v>1.4687397155091809E-4</v>
      </c>
      <c r="AT1454" s="253" t="str">
        <f t="shared" si="292"/>
        <v/>
      </c>
      <c r="AU1454" s="253" t="str">
        <f t="shared" si="293"/>
        <v/>
      </c>
      <c r="AV1454" s="253">
        <f t="shared" si="294"/>
        <v>0</v>
      </c>
      <c r="AW1454" s="253">
        <f t="shared" si="295"/>
        <v>1.4687397155091809E-4</v>
      </c>
      <c r="AX1454" s="253" t="str">
        <f t="shared" si="296"/>
        <v/>
      </c>
      <c r="AZ1454" s="259"/>
      <c r="BA1454" s="259">
        <f>BA1453+$BD$753</f>
        <v>4.4672000000000622</v>
      </c>
      <c r="BB1454" s="274">
        <f t="shared" si="279"/>
        <v>0.72466326465748943</v>
      </c>
      <c r="BC1454" s="259">
        <f t="shared" si="280"/>
        <v>7.6936004025829341E-4</v>
      </c>
      <c r="BD1454" s="259" t="str">
        <f t="shared" si="277"/>
        <v/>
      </c>
      <c r="BE1454" s="254" t="str">
        <f t="shared" si="278"/>
        <v/>
      </c>
    </row>
    <row r="1455" spans="1:57" ht="20.100000000000001" customHeight="1" x14ac:dyDescent="0.25">
      <c r="A1455" s="247">
        <v>694</v>
      </c>
      <c r="B1455" s="247">
        <f>$B$755+(A1455*$B$758)</f>
        <v>-2942.2104974521126</v>
      </c>
      <c r="C1455" s="247">
        <f>_xlfn.NORM.DIST($B1455,$B$752,$B$753,0)</f>
        <v>7.8468067700709752E-5</v>
      </c>
      <c r="D1455" s="247">
        <f>_xlfn.NORM.DIST($B1455,$B$752,$B$753,1)</f>
        <v>0.11047611376552445</v>
      </c>
      <c r="E1455" s="247">
        <f>IF(OR(D1455&lt;$F$757,D1455&gt;$F$758),C1455,"")</f>
        <v>7.8468067700709752E-5</v>
      </c>
      <c r="F1455" s="247" t="str">
        <f>IF(AND(D1455&gt;$F$757,D1455&lt;$F$758),C1455,"")</f>
        <v/>
      </c>
      <c r="G1455" s="247" t="str">
        <f>IF(C1455=MAX($C$761:$C$2761),C1455,"")</f>
        <v/>
      </c>
      <c r="H1455" s="247">
        <f>_xlfn.NORM.DIST(B1455,$F$753,$F$754,0)</f>
        <v>0</v>
      </c>
      <c r="I1455" s="247">
        <f>IF(H1455=MAX($H$761:$H$2761),C1455,"")</f>
        <v>7.8468067700709752E-5</v>
      </c>
      <c r="J1455" s="247" t="str">
        <f>IF(I1455=MIN($I$761:$I$2761),I1455,"")</f>
        <v/>
      </c>
      <c r="K1455" s="247"/>
      <c r="L1455" s="247"/>
      <c r="M1455" s="247"/>
      <c r="N1455" s="247"/>
      <c r="O1455" s="247">
        <v>694</v>
      </c>
      <c r="P1455" s="247">
        <f>$P$755+(O1455*$P$758)</f>
        <v>-171.45885754180557</v>
      </c>
      <c r="Q1455" s="247">
        <f>_xlfn.NORM.DIST(P1455,P$752,P$753,0)</f>
        <v>1.3465012879111246E-3</v>
      </c>
      <c r="R1455" s="247">
        <f>_xlfn.NORM.DIST(P1455,P$752,P$753,1)</f>
        <v>0.11047611376552448</v>
      </c>
      <c r="S1455" s="253">
        <f>IF(OR(R1455&lt;$T$757,R1455&gt;$T$758),Q1455,"")</f>
        <v>1.3465012879111246E-3</v>
      </c>
      <c r="T1455" s="253" t="str">
        <f>IF(AND(R1455&gt;$T$757,R1455&lt;$T$758),Q1455,"")</f>
        <v/>
      </c>
      <c r="U1455" s="253" t="str">
        <f>IF(Q1455=MAX($Q$761:$Q$2761),Q1455,"")</f>
        <v/>
      </c>
      <c r="V1455" s="253">
        <f>_xlfn.NORM.DIST(P1455,$T$753,$T$754,0)</f>
        <v>2.4121452337770392E-69</v>
      </c>
      <c r="W1455" s="253" t="str">
        <f>IF(V1455=MAX($V$761:$V$2761),Q1455,"")</f>
        <v/>
      </c>
      <c r="X1455" s="253" t="str">
        <f t="shared" si="281"/>
        <v/>
      </c>
      <c r="AB1455" s="253">
        <v>694</v>
      </c>
      <c r="AC1455" s="253">
        <f t="shared" si="297"/>
        <v>-265.32078037675262</v>
      </c>
      <c r="AD1455" s="253">
        <f t="shared" si="282"/>
        <v>8.701526212005668E-4</v>
      </c>
      <c r="AE1455" s="253">
        <f t="shared" si="283"/>
        <v>0.11047611376552441</v>
      </c>
      <c r="AF1455" s="253">
        <f>IF(OR(AE1455&lt;$T$757,AE1455&gt;$T$758),AD1455,"")</f>
        <v>8.701526212005668E-4</v>
      </c>
      <c r="AG1455" s="253" t="str">
        <f t="shared" si="284"/>
        <v/>
      </c>
      <c r="AH1455" s="253" t="str">
        <f t="shared" si="285"/>
        <v/>
      </c>
      <c r="AI1455" s="253">
        <f t="shared" si="286"/>
        <v>1.5632236249440534E-3</v>
      </c>
      <c r="AJ1455" s="253" t="str">
        <f t="shared" si="287"/>
        <v/>
      </c>
      <c r="AK1455" s="253" t="str">
        <f t="shared" si="288"/>
        <v/>
      </c>
      <c r="AO1455" s="253">
        <v>694</v>
      </c>
      <c r="AP1455" s="253">
        <f t="shared" si="289"/>
        <v>-1564.1992742345687</v>
      </c>
      <c r="AQ1455" s="253">
        <f t="shared" si="290"/>
        <v>1.4759601049986796E-4</v>
      </c>
      <c r="AR1455" s="253">
        <f t="shared" si="291"/>
        <v>0.11047611376552445</v>
      </c>
      <c r="AS1455" s="253">
        <f>IF(OR(AR1455&lt;$T$757,AR1455&gt;$T$758),AQ1455,"")</f>
        <v>1.4759601049986796E-4</v>
      </c>
      <c r="AT1455" s="253" t="str">
        <f t="shared" si="292"/>
        <v/>
      </c>
      <c r="AU1455" s="253" t="str">
        <f t="shared" si="293"/>
        <v/>
      </c>
      <c r="AV1455" s="253">
        <f t="shared" si="294"/>
        <v>0</v>
      </c>
      <c r="AW1455" s="253">
        <f t="shared" si="295"/>
        <v>1.4759601049986796E-4</v>
      </c>
      <c r="AX1455" s="253" t="str">
        <f t="shared" si="296"/>
        <v/>
      </c>
      <c r="AZ1455" s="259"/>
      <c r="BA1455" s="259">
        <f>BA1454+$BD$753</f>
        <v>4.4736000000000624</v>
      </c>
      <c r="BB1455" s="274">
        <f t="shared" si="279"/>
        <v>0.72389390461723113</v>
      </c>
      <c r="BC1455" s="259">
        <f t="shared" si="280"/>
        <v>7.6964978884330737E-4</v>
      </c>
      <c r="BD1455" s="259" t="str">
        <f t="shared" si="277"/>
        <v/>
      </c>
      <c r="BE1455" s="254" t="str">
        <f t="shared" si="278"/>
        <v/>
      </c>
    </row>
    <row r="1456" spans="1:57" ht="20.100000000000001" customHeight="1" x14ac:dyDescent="0.25">
      <c r="A1456" s="247">
        <v>695</v>
      </c>
      <c r="B1456" s="247">
        <f>$B$755+(A1456*$B$758)</f>
        <v>-2932.5954304669749</v>
      </c>
      <c r="C1456" s="247">
        <f>_xlfn.NORM.DIST($B1456,$B$752,$B$753,0)</f>
        <v>7.8852558545717622E-5</v>
      </c>
      <c r="D1456" s="247">
        <f>_xlfn.NORM.DIST($B1456,$B$752,$B$753,1)</f>
        <v>0.11123243744783456</v>
      </c>
      <c r="E1456" s="247">
        <f>IF(OR(D1456&lt;$F$757,D1456&gt;$F$758),C1456,"")</f>
        <v>7.8852558545717622E-5</v>
      </c>
      <c r="F1456" s="247" t="str">
        <f>IF(AND(D1456&gt;$F$757,D1456&lt;$F$758),C1456,"")</f>
        <v/>
      </c>
      <c r="G1456" s="247" t="str">
        <f>IF(C1456=MAX($C$761:$C$2761),C1456,"")</f>
        <v/>
      </c>
      <c r="H1456" s="247">
        <f>_xlfn.NORM.DIST(B1456,$F$753,$F$754,0)</f>
        <v>0</v>
      </c>
      <c r="I1456" s="247">
        <f>IF(H1456=MAX($H$761:$H$2761),C1456,"")</f>
        <v>7.8852558545717622E-5</v>
      </c>
      <c r="J1456" s="247" t="str">
        <f>IF(I1456=MIN($I$761:$I$2761),I1456,"")</f>
        <v/>
      </c>
      <c r="K1456" s="247"/>
      <c r="L1456" s="247"/>
      <c r="M1456" s="247"/>
      <c r="N1456" s="247"/>
      <c r="O1456" s="247">
        <v>695</v>
      </c>
      <c r="P1456" s="247">
        <f>$P$755+(O1456*$P$758)</f>
        <v>-170.89853447794349</v>
      </c>
      <c r="Q1456" s="247">
        <f>_xlfn.NORM.DIST(P1456,P$752,P$753,0)</f>
        <v>1.3530990981180458E-3</v>
      </c>
      <c r="R1456" s="247">
        <f>_xlfn.NORM.DIST(P1456,P$752,P$753,1)</f>
        <v>0.11123243744783456</v>
      </c>
      <c r="S1456" s="253">
        <f>IF(OR(R1456&lt;$T$757,R1456&gt;$T$758),Q1456,"")</f>
        <v>1.3530990981180458E-3</v>
      </c>
      <c r="T1456" s="253" t="str">
        <f>IF(AND(R1456&gt;$T$757,R1456&lt;$T$758),Q1456,"")</f>
        <v/>
      </c>
      <c r="U1456" s="253" t="str">
        <f>IF(Q1456=MAX($Q$761:$Q$2761),Q1456,"")</f>
        <v/>
      </c>
      <c r="V1456" s="253">
        <f>_xlfn.NORM.DIST(P1456,$T$753,$T$754,0)</f>
        <v>2.2495602519005152E-69</v>
      </c>
      <c r="W1456" s="253" t="str">
        <f>IF(V1456=MAX($V$761:$V$2761),Q1456,"")</f>
        <v/>
      </c>
      <c r="X1456" s="253" t="str">
        <f t="shared" si="281"/>
        <v/>
      </c>
      <c r="AB1456" s="253">
        <v>695</v>
      </c>
      <c r="AC1456" s="253">
        <f t="shared" si="297"/>
        <v>-264.45371900297232</v>
      </c>
      <c r="AD1456" s="253">
        <f t="shared" si="282"/>
        <v>8.7441633925065766E-4</v>
      </c>
      <c r="AE1456" s="253">
        <f t="shared" si="283"/>
        <v>0.11123243744783459</v>
      </c>
      <c r="AF1456" s="253">
        <f>IF(OR(AE1456&lt;$T$757,AE1456&gt;$T$758),AD1456,"")</f>
        <v>8.7441633925065766E-4</v>
      </c>
      <c r="AG1456" s="253" t="str">
        <f t="shared" si="284"/>
        <v/>
      </c>
      <c r="AH1456" s="253" t="str">
        <f t="shared" si="285"/>
        <v/>
      </c>
      <c r="AI1456" s="253">
        <f t="shared" si="286"/>
        <v>1.5596422992941482E-3</v>
      </c>
      <c r="AJ1456" s="253" t="str">
        <f t="shared" si="287"/>
        <v/>
      </c>
      <c r="AK1456" s="253" t="str">
        <f t="shared" si="288"/>
        <v/>
      </c>
      <c r="AO1456" s="253">
        <v>695</v>
      </c>
      <c r="AP1456" s="253">
        <f t="shared" si="289"/>
        <v>-1559.0875119004691</v>
      </c>
      <c r="AQ1456" s="253">
        <f t="shared" si="290"/>
        <v>1.4831922589766944E-4</v>
      </c>
      <c r="AR1456" s="253">
        <f t="shared" si="291"/>
        <v>0.11123243744783448</v>
      </c>
      <c r="AS1456" s="253">
        <f>IF(OR(AR1456&lt;$T$757,AR1456&gt;$T$758),AQ1456,"")</f>
        <v>1.4831922589766944E-4</v>
      </c>
      <c r="AT1456" s="253" t="str">
        <f t="shared" si="292"/>
        <v/>
      </c>
      <c r="AU1456" s="253" t="str">
        <f t="shared" si="293"/>
        <v/>
      </c>
      <c r="AV1456" s="253">
        <f t="shared" si="294"/>
        <v>0</v>
      </c>
      <c r="AW1456" s="253">
        <f t="shared" si="295"/>
        <v>1.4831922589766944E-4</v>
      </c>
      <c r="AX1456" s="253" t="str">
        <f t="shared" si="296"/>
        <v/>
      </c>
      <c r="AZ1456" s="259"/>
      <c r="BA1456" s="259">
        <f>BA1455+$BD$753</f>
        <v>4.4800000000000626</v>
      </c>
      <c r="BB1456" s="274">
        <f t="shared" si="279"/>
        <v>0.72312425482838782</v>
      </c>
      <c r="BC1456" s="259">
        <f t="shared" si="280"/>
        <v>7.6993571267536254E-4</v>
      </c>
      <c r="BD1456" s="259" t="str">
        <f t="shared" si="277"/>
        <v/>
      </c>
      <c r="BE1456" s="254" t="str">
        <f t="shared" si="278"/>
        <v/>
      </c>
    </row>
    <row r="1457" spans="1:57" ht="20.100000000000001" customHeight="1" x14ac:dyDescent="0.25">
      <c r="A1457" s="247">
        <v>696</v>
      </c>
      <c r="B1457" s="247">
        <f>$B$755+(A1457*$B$758)</f>
        <v>-2922.9803634818372</v>
      </c>
      <c r="C1457" s="247">
        <f>_xlfn.NORM.DIST($B1457,$B$752,$B$753,0)</f>
        <v>7.9237665569909557E-5</v>
      </c>
      <c r="D1457" s="247">
        <f>_xlfn.NORM.DIST($B1457,$B$752,$B$753,1)</f>
        <v>0.11199246100513362</v>
      </c>
      <c r="E1457" s="247">
        <f>IF(OR(D1457&lt;$F$757,D1457&gt;$F$758),C1457,"")</f>
        <v>7.9237665569909557E-5</v>
      </c>
      <c r="F1457" s="247" t="str">
        <f>IF(AND(D1457&gt;$F$757,D1457&lt;$F$758),C1457,"")</f>
        <v/>
      </c>
      <c r="G1457" s="247" t="str">
        <f>IF(C1457=MAX($C$761:$C$2761),C1457,"")</f>
        <v/>
      </c>
      <c r="H1457" s="247">
        <f>_xlfn.NORM.DIST(B1457,$F$753,$F$754,0)</f>
        <v>0</v>
      </c>
      <c r="I1457" s="247">
        <f>IF(H1457=MAX($H$761:$H$2761),C1457,"")</f>
        <v>7.9237665569909557E-5</v>
      </c>
      <c r="J1457" s="247" t="str">
        <f>IF(I1457=MIN($I$761:$I$2761),I1457,"")</f>
        <v/>
      </c>
      <c r="K1457" s="247"/>
      <c r="L1457" s="247"/>
      <c r="M1457" s="247"/>
      <c r="N1457" s="247"/>
      <c r="O1457" s="247">
        <v>696</v>
      </c>
      <c r="P1457" s="247">
        <f>$P$755+(O1457*$P$758)</f>
        <v>-170.33821141408134</v>
      </c>
      <c r="Q1457" s="247">
        <f>_xlfn.NORM.DIST(P1457,P$752,P$753,0)</f>
        <v>1.3597074818753204E-3</v>
      </c>
      <c r="R1457" s="247">
        <f>_xlfn.NORM.DIST(P1457,P$752,P$753,1)</f>
        <v>0.11199246100513364</v>
      </c>
      <c r="S1457" s="253">
        <f>IF(OR(R1457&lt;$T$757,R1457&gt;$T$758),Q1457,"")</f>
        <v>1.3597074818753204E-3</v>
      </c>
      <c r="T1457" s="253" t="str">
        <f>IF(AND(R1457&gt;$T$757,R1457&lt;$T$758),Q1457,"")</f>
        <v/>
      </c>
      <c r="U1457" s="253" t="str">
        <f>IF(Q1457=MAX($Q$761:$Q$2761),Q1457,"")</f>
        <v/>
      </c>
      <c r="V1457" s="253">
        <f>_xlfn.NORM.DIST(P1457,$T$753,$T$754,0)</f>
        <v>2.0979003620411591E-69</v>
      </c>
      <c r="W1457" s="253" t="str">
        <f>IF(V1457=MAX($V$761:$V$2761),Q1457,"")</f>
        <v/>
      </c>
      <c r="X1457" s="253" t="str">
        <f t="shared" si="281"/>
        <v/>
      </c>
      <c r="AB1457" s="253">
        <v>696</v>
      </c>
      <c r="AC1457" s="253">
        <f t="shared" si="297"/>
        <v>-263.58665762919213</v>
      </c>
      <c r="AD1457" s="253">
        <f t="shared" si="282"/>
        <v>8.7868689027048748E-4</v>
      </c>
      <c r="AE1457" s="253">
        <f t="shared" si="283"/>
        <v>0.11199246100513362</v>
      </c>
      <c r="AF1457" s="253">
        <f>IF(OR(AE1457&lt;$T$757,AE1457&gt;$T$758),AD1457,"")</f>
        <v>8.7868689027048748E-4</v>
      </c>
      <c r="AG1457" s="253" t="str">
        <f t="shared" si="284"/>
        <v/>
      </c>
      <c r="AH1457" s="253" t="str">
        <f t="shared" si="285"/>
        <v/>
      </c>
      <c r="AI1457" s="253">
        <f t="shared" si="286"/>
        <v>1.556044281508554E-3</v>
      </c>
      <c r="AJ1457" s="253" t="str">
        <f t="shared" si="287"/>
        <v/>
      </c>
      <c r="AK1457" s="253" t="str">
        <f t="shared" si="288"/>
        <v/>
      </c>
      <c r="AO1457" s="253">
        <v>696</v>
      </c>
      <c r="AP1457" s="253">
        <f t="shared" si="289"/>
        <v>-1553.9757495663689</v>
      </c>
      <c r="AQ1457" s="253">
        <f t="shared" si="290"/>
        <v>1.4904360030947486E-4</v>
      </c>
      <c r="AR1457" s="253">
        <f t="shared" si="291"/>
        <v>0.11199246100513362</v>
      </c>
      <c r="AS1457" s="253">
        <f>IF(OR(AR1457&lt;$T$757,AR1457&gt;$T$758),AQ1457,"")</f>
        <v>1.4904360030947486E-4</v>
      </c>
      <c r="AT1457" s="253" t="str">
        <f t="shared" si="292"/>
        <v/>
      </c>
      <c r="AU1457" s="253" t="str">
        <f t="shared" si="293"/>
        <v/>
      </c>
      <c r="AV1457" s="253">
        <f t="shared" si="294"/>
        <v>0</v>
      </c>
      <c r="AW1457" s="253">
        <f t="shared" si="295"/>
        <v>1.4904360030947486E-4</v>
      </c>
      <c r="AX1457" s="253" t="str">
        <f t="shared" si="296"/>
        <v/>
      </c>
      <c r="AZ1457" s="259"/>
      <c r="BA1457" s="259">
        <f>BA1456+$BD$753</f>
        <v>4.4864000000000628</v>
      </c>
      <c r="BB1457" s="274">
        <f t="shared" si="279"/>
        <v>0.72235431911571246</v>
      </c>
      <c r="BC1457" s="259">
        <f t="shared" si="280"/>
        <v>7.7021781863884087E-4</v>
      </c>
      <c r="BD1457" s="259" t="str">
        <f t="shared" si="277"/>
        <v/>
      </c>
      <c r="BE1457" s="254" t="str">
        <f t="shared" si="278"/>
        <v/>
      </c>
    </row>
    <row r="1458" spans="1:57" ht="20.100000000000001" customHeight="1" x14ac:dyDescent="0.25">
      <c r="A1458" s="248">
        <v>697</v>
      </c>
      <c r="B1458" s="247">
        <f>$B$755+(A1458*$B$758)</f>
        <v>-2913.3652964966996</v>
      </c>
      <c r="C1458" s="247">
        <f>_xlfn.NORM.DIST($B1458,$B$752,$B$753,0)</f>
        <v>7.9623379429216351E-5</v>
      </c>
      <c r="D1458" s="247">
        <f>_xlfn.NORM.DIST($B1458,$B$752,$B$753,1)</f>
        <v>0.11275619031716386</v>
      </c>
      <c r="E1458" s="247">
        <f>IF(OR(D1458&lt;$F$757,D1458&gt;$F$758),C1458,"")</f>
        <v>7.9623379429216351E-5</v>
      </c>
      <c r="F1458" s="247" t="str">
        <f>IF(AND(D1458&gt;$F$757,D1458&lt;$F$758),C1458,"")</f>
        <v/>
      </c>
      <c r="G1458" s="247" t="str">
        <f>IF(C1458=MAX($C$761:$C$2761),C1458,"")</f>
        <v/>
      </c>
      <c r="H1458" s="247">
        <f>_xlfn.NORM.DIST(B1458,$F$753,$F$754,0)</f>
        <v>0</v>
      </c>
      <c r="I1458" s="247">
        <f>IF(H1458=MAX($H$761:$H$2761),C1458,"")</f>
        <v>7.9623379429216351E-5</v>
      </c>
      <c r="J1458" s="247" t="str">
        <f>IF(I1458=MIN($I$761:$I$2761),I1458,"")</f>
        <v/>
      </c>
      <c r="K1458" s="247"/>
      <c r="L1458" s="247"/>
      <c r="M1458" s="247"/>
      <c r="N1458" s="247"/>
      <c r="O1458" s="248">
        <v>697</v>
      </c>
      <c r="P1458" s="247">
        <f>$P$755+(O1458*$P$758)</f>
        <v>-169.77788835021926</v>
      </c>
      <c r="Q1458" s="247">
        <f>_xlfn.NORM.DIST(P1458,P$752,P$753,0)</f>
        <v>1.3663262788400003E-3</v>
      </c>
      <c r="R1458" s="247">
        <f>_xlfn.NORM.DIST(P1458,P$752,P$753,1)</f>
        <v>0.11275619031716387</v>
      </c>
      <c r="S1458" s="253">
        <f>IF(OR(R1458&lt;$T$757,R1458&gt;$T$758),Q1458,"")</f>
        <v>1.3663262788400003E-3</v>
      </c>
      <c r="T1458" s="253" t="str">
        <f>IF(AND(R1458&gt;$T$757,R1458&lt;$T$758),Q1458,"")</f>
        <v/>
      </c>
      <c r="U1458" s="253" t="str">
        <f>IF(Q1458=MAX($Q$761:$Q$2761),Q1458,"")</f>
        <v/>
      </c>
      <c r="V1458" s="253">
        <f>_xlfn.NORM.DIST(P1458,$T$753,$T$754,0)</f>
        <v>1.9564337105098016E-69</v>
      </c>
      <c r="W1458" s="253" t="str">
        <f>IF(V1458=MAX($V$761:$V$2761),Q1458,"")</f>
        <v/>
      </c>
      <c r="X1458" s="253" t="str">
        <f t="shared" si="281"/>
        <v/>
      </c>
      <c r="AB1458" s="259">
        <v>697</v>
      </c>
      <c r="AC1458" s="253">
        <f t="shared" si="297"/>
        <v>-262.71959625541183</v>
      </c>
      <c r="AD1458" s="253">
        <f t="shared" si="282"/>
        <v>8.829641706412665E-4</v>
      </c>
      <c r="AE1458" s="253">
        <f t="shared" si="283"/>
        <v>0.11275619031716387</v>
      </c>
      <c r="AF1458" s="253">
        <f>IF(OR(AE1458&lt;$T$757,AE1458&gt;$T$758),AD1458,"")</f>
        <v>8.829641706412665E-4</v>
      </c>
      <c r="AG1458" s="253" t="str">
        <f t="shared" si="284"/>
        <v/>
      </c>
      <c r="AH1458" s="253" t="str">
        <f t="shared" si="285"/>
        <v/>
      </c>
      <c r="AI1458" s="253">
        <f t="shared" si="286"/>
        <v>1.5524297250980445E-3</v>
      </c>
      <c r="AJ1458" s="253" t="str">
        <f t="shared" si="287"/>
        <v/>
      </c>
      <c r="AK1458" s="253" t="str">
        <f t="shared" si="288"/>
        <v/>
      </c>
      <c r="AO1458" s="259">
        <v>697</v>
      </c>
      <c r="AP1458" s="253">
        <f t="shared" si="289"/>
        <v>-1548.8639872322692</v>
      </c>
      <c r="AQ1458" s="253">
        <f t="shared" si="290"/>
        <v>1.4976911615937862E-4</v>
      </c>
      <c r="AR1458" s="253">
        <f t="shared" si="291"/>
        <v>0.11275619031716383</v>
      </c>
      <c r="AS1458" s="253">
        <f>IF(OR(AR1458&lt;$T$757,AR1458&gt;$T$758),AQ1458,"")</f>
        <v>1.4976911615937862E-4</v>
      </c>
      <c r="AT1458" s="253" t="str">
        <f t="shared" si="292"/>
        <v/>
      </c>
      <c r="AU1458" s="253" t="str">
        <f t="shared" si="293"/>
        <v/>
      </c>
      <c r="AV1458" s="253">
        <f t="shared" si="294"/>
        <v>0</v>
      </c>
      <c r="AW1458" s="253">
        <f t="shared" si="295"/>
        <v>1.4976911615937862E-4</v>
      </c>
      <c r="AX1458" s="253" t="str">
        <f t="shared" si="296"/>
        <v/>
      </c>
      <c r="AZ1458" s="259"/>
      <c r="BA1458" s="259">
        <f>BA1457+$BD$753</f>
        <v>4.492800000000063</v>
      </c>
      <c r="BB1458" s="274">
        <f t="shared" si="279"/>
        <v>0.72158410129707362</v>
      </c>
      <c r="BC1458" s="259">
        <f t="shared" si="280"/>
        <v>7.7049611364332637E-4</v>
      </c>
      <c r="BD1458" s="259" t="str">
        <f t="shared" si="277"/>
        <v/>
      </c>
      <c r="BE1458" s="254" t="str">
        <f t="shared" si="278"/>
        <v/>
      </c>
    </row>
    <row r="1459" spans="1:57" ht="20.100000000000001" customHeight="1" x14ac:dyDescent="0.25">
      <c r="A1459" s="247">
        <v>698</v>
      </c>
      <c r="B1459" s="247">
        <f>$B$755+(A1459*$B$758)</f>
        <v>-2903.7502295115619</v>
      </c>
      <c r="C1459" s="247">
        <f>_xlfn.NORM.DIST($B1459,$B$752,$B$753,0)</f>
        <v>8.0009690704809874E-5</v>
      </c>
      <c r="D1459" s="247">
        <f>_xlfn.NORM.DIST($B1459,$B$752,$B$753,1)</f>
        <v>0.11352363117346399</v>
      </c>
      <c r="E1459" s="247">
        <f>IF(OR(D1459&lt;$F$757,D1459&gt;$F$758),C1459,"")</f>
        <v>8.0009690704809874E-5</v>
      </c>
      <c r="F1459" s="247" t="str">
        <f>IF(AND(D1459&gt;$F$757,D1459&lt;$F$758),C1459,"")</f>
        <v/>
      </c>
      <c r="G1459" s="247" t="str">
        <f>IF(C1459=MAX($C$761:$C$2761),C1459,"")</f>
        <v/>
      </c>
      <c r="H1459" s="247">
        <f>_xlfn.NORM.DIST(B1459,$F$753,$F$754,0)</f>
        <v>0</v>
      </c>
      <c r="I1459" s="247">
        <f>IF(H1459=MAX($H$761:$H$2761),C1459,"")</f>
        <v>8.0009690704809874E-5</v>
      </c>
      <c r="J1459" s="247" t="str">
        <f>IF(I1459=MIN($I$761:$I$2761),I1459,"")</f>
        <v/>
      </c>
      <c r="K1459" s="247"/>
      <c r="L1459" s="247"/>
      <c r="M1459" s="247"/>
      <c r="N1459" s="247"/>
      <c r="O1459" s="247">
        <v>698</v>
      </c>
      <c r="P1459" s="247">
        <f>$P$755+(O1459*$P$758)</f>
        <v>-169.21756528635717</v>
      </c>
      <c r="Q1459" s="247">
        <f>_xlfn.NORM.DIST(P1459,P$752,P$753,0)</f>
        <v>1.3729553273862862E-3</v>
      </c>
      <c r="R1459" s="247">
        <f>_xlfn.NORM.DIST(P1459,P$752,P$753,1)</f>
        <v>0.11352363117346399</v>
      </c>
      <c r="S1459" s="253">
        <f>IF(OR(R1459&lt;$T$757,R1459&gt;$T$758),Q1459,"")</f>
        <v>1.3729553273862862E-3</v>
      </c>
      <c r="T1459" s="253" t="str">
        <f>IF(AND(R1459&gt;$T$757,R1459&lt;$T$758),Q1459,"")</f>
        <v/>
      </c>
      <c r="U1459" s="253" t="str">
        <f>IF(Q1459=MAX($Q$761:$Q$2761),Q1459,"")</f>
        <v/>
      </c>
      <c r="V1459" s="253">
        <f>_xlfn.NORM.DIST(P1459,$T$753,$T$754,0)</f>
        <v>1.8244773161004873E-69</v>
      </c>
      <c r="W1459" s="253" t="str">
        <f>IF(V1459=MAX($V$761:$V$2761),Q1459,"")</f>
        <v/>
      </c>
      <c r="X1459" s="253" t="str">
        <f t="shared" si="281"/>
        <v/>
      </c>
      <c r="AB1459" s="253">
        <v>698</v>
      </c>
      <c r="AC1459" s="253">
        <f t="shared" si="297"/>
        <v>-261.85253488163164</v>
      </c>
      <c r="AD1459" s="253">
        <f t="shared" si="282"/>
        <v>8.872480759151819E-4</v>
      </c>
      <c r="AE1459" s="253">
        <f t="shared" si="283"/>
        <v>0.11352363117346399</v>
      </c>
      <c r="AF1459" s="253">
        <f>IF(OR(AE1459&lt;$T$757,AE1459&gt;$T$758),AD1459,"")</f>
        <v>8.872480759151819E-4</v>
      </c>
      <c r="AG1459" s="253" t="str">
        <f t="shared" si="284"/>
        <v/>
      </c>
      <c r="AH1459" s="253" t="str">
        <f t="shared" si="285"/>
        <v/>
      </c>
      <c r="AI1459" s="253">
        <f t="shared" si="286"/>
        <v>1.548798784010957E-3</v>
      </c>
      <c r="AJ1459" s="253" t="str">
        <f t="shared" si="287"/>
        <v/>
      </c>
      <c r="AK1459" s="253" t="str">
        <f t="shared" si="288"/>
        <v/>
      </c>
      <c r="AO1459" s="253">
        <v>698</v>
      </c>
      <c r="AP1459" s="253">
        <f t="shared" si="289"/>
        <v>-1543.7522248981691</v>
      </c>
      <c r="AQ1459" s="253">
        <f t="shared" si="290"/>
        <v>1.5049575573085626E-4</v>
      </c>
      <c r="AR1459" s="253">
        <f t="shared" si="291"/>
        <v>0.11352363117346399</v>
      </c>
      <c r="AS1459" s="253">
        <f>IF(OR(AR1459&lt;$T$757,AR1459&gt;$T$758),AQ1459,"")</f>
        <v>1.5049575573085626E-4</v>
      </c>
      <c r="AT1459" s="253" t="str">
        <f t="shared" si="292"/>
        <v/>
      </c>
      <c r="AU1459" s="253" t="str">
        <f t="shared" si="293"/>
        <v/>
      </c>
      <c r="AV1459" s="253">
        <f t="shared" si="294"/>
        <v>0</v>
      </c>
      <c r="AW1459" s="253">
        <f t="shared" si="295"/>
        <v>1.5049575573085626E-4</v>
      </c>
      <c r="AX1459" s="253" t="str">
        <f t="shared" si="296"/>
        <v/>
      </c>
      <c r="AZ1459" s="259"/>
      <c r="BA1459" s="259">
        <f>BA1458+$BD$753</f>
        <v>4.4992000000000631</v>
      </c>
      <c r="BB1459" s="274">
        <f t="shared" si="279"/>
        <v>0.72081360518343029</v>
      </c>
      <c r="BC1459" s="259">
        <f t="shared" si="280"/>
        <v>7.7077060462427127E-4</v>
      </c>
      <c r="BD1459" s="259" t="str">
        <f t="shared" si="277"/>
        <v/>
      </c>
      <c r="BE1459" s="254" t="str">
        <f t="shared" si="278"/>
        <v/>
      </c>
    </row>
    <row r="1460" spans="1:57" ht="20.100000000000001" customHeight="1" x14ac:dyDescent="0.25">
      <c r="A1460" s="247">
        <v>699</v>
      </c>
      <c r="B1460" s="247">
        <f>$B$755+(A1460*$B$758)</f>
        <v>-2894.1351625264242</v>
      </c>
      <c r="C1460" s="247">
        <f>_xlfn.NORM.DIST($B1460,$B$752,$B$753,0)</f>
        <v>8.0396589903343534E-5</v>
      </c>
      <c r="D1460" s="247">
        <f>_xlfn.NORM.DIST($B1460,$B$752,$B$753,1)</f>
        <v>0.11429478927265174</v>
      </c>
      <c r="E1460" s="247">
        <f>IF(OR(D1460&lt;$F$757,D1460&gt;$F$758),C1460,"")</f>
        <v>8.0396589903343534E-5</v>
      </c>
      <c r="F1460" s="247" t="str">
        <f>IF(AND(D1460&gt;$F$757,D1460&lt;$F$758),C1460,"")</f>
        <v/>
      </c>
      <c r="G1460" s="247" t="str">
        <f>IF(C1460=MAX($C$761:$C$2761),C1460,"")</f>
        <v/>
      </c>
      <c r="H1460" s="247">
        <f>_xlfn.NORM.DIST(B1460,$F$753,$F$754,0)</f>
        <v>0</v>
      </c>
      <c r="I1460" s="247">
        <f>IF(H1460=MAX($H$761:$H$2761),C1460,"")</f>
        <v>8.0396589903343534E-5</v>
      </c>
      <c r="J1460" s="247" t="str">
        <f>IF(I1460=MIN($I$761:$I$2761),I1460,"")</f>
        <v/>
      </c>
      <c r="K1460" s="247"/>
      <c r="L1460" s="247"/>
      <c r="M1460" s="247"/>
      <c r="N1460" s="247"/>
      <c r="O1460" s="247">
        <v>699</v>
      </c>
      <c r="P1460" s="247">
        <f>$P$755+(O1460*$P$758)</f>
        <v>-168.65724222249503</v>
      </c>
      <c r="Q1460" s="247">
        <f>_xlfn.NORM.DIST(P1460,P$752,P$753,0)</f>
        <v>1.3795944646096522E-3</v>
      </c>
      <c r="R1460" s="247">
        <f>_xlfn.NORM.DIST(P1460,P$752,P$753,1)</f>
        <v>0.11429478927265178</v>
      </c>
      <c r="S1460" s="253">
        <f>IF(OR(R1460&lt;$T$757,R1460&gt;$T$758),Q1460,"")</f>
        <v>1.3795944646096522E-3</v>
      </c>
      <c r="T1460" s="253" t="str">
        <f>IF(AND(R1460&gt;$T$757,R1460&lt;$T$758),Q1460,"")</f>
        <v/>
      </c>
      <c r="U1460" s="253" t="str">
        <f>IF(Q1460=MAX($Q$761:$Q$2761),Q1460,"")</f>
        <v/>
      </c>
      <c r="V1460" s="253">
        <f>_xlfn.NORM.DIST(P1460,$T$753,$T$754,0)</f>
        <v>1.7013938167343426E-69</v>
      </c>
      <c r="W1460" s="253" t="str">
        <f>IF(V1460=MAX($V$761:$V$2761),Q1460,"")</f>
        <v/>
      </c>
      <c r="X1460" s="253" t="str">
        <f t="shared" si="281"/>
        <v/>
      </c>
      <c r="AB1460" s="253">
        <v>699</v>
      </c>
      <c r="AC1460" s="253">
        <f t="shared" si="297"/>
        <v>-260.98547350785134</v>
      </c>
      <c r="AD1460" s="253">
        <f t="shared" si="282"/>
        <v>8.9153850081806821E-4</v>
      </c>
      <c r="AE1460" s="253">
        <f t="shared" si="283"/>
        <v>0.11429478927265178</v>
      </c>
      <c r="AF1460" s="253">
        <f>IF(OR(AE1460&lt;$T$757,AE1460&gt;$T$758),AD1460,"")</f>
        <v>8.9153850081806821E-4</v>
      </c>
      <c r="AG1460" s="253" t="str">
        <f t="shared" si="284"/>
        <v/>
      </c>
      <c r="AH1460" s="253" t="str">
        <f t="shared" si="285"/>
        <v/>
      </c>
      <c r="AI1460" s="253">
        <f t="shared" si="286"/>
        <v>1.5451516126223318E-3</v>
      </c>
      <c r="AJ1460" s="253" t="str">
        <f t="shared" si="287"/>
        <v/>
      </c>
      <c r="AK1460" s="253" t="str">
        <f t="shared" si="288"/>
        <v/>
      </c>
      <c r="AO1460" s="253">
        <v>699</v>
      </c>
      <c r="AP1460" s="253">
        <f t="shared" si="289"/>
        <v>-1538.6404625640694</v>
      </c>
      <c r="AQ1460" s="253">
        <f t="shared" si="290"/>
        <v>1.5122350116721607E-4</v>
      </c>
      <c r="AR1460" s="253">
        <f t="shared" si="291"/>
        <v>0.11429478927265174</v>
      </c>
      <c r="AS1460" s="253">
        <f>IF(OR(AR1460&lt;$T$757,AR1460&gt;$T$758),AQ1460,"")</f>
        <v>1.5122350116721607E-4</v>
      </c>
      <c r="AT1460" s="253" t="str">
        <f t="shared" si="292"/>
        <v/>
      </c>
      <c r="AU1460" s="253" t="str">
        <f t="shared" si="293"/>
        <v/>
      </c>
      <c r="AV1460" s="253">
        <f t="shared" si="294"/>
        <v>0</v>
      </c>
      <c r="AW1460" s="253">
        <f t="shared" si="295"/>
        <v>1.5122350116721607E-4</v>
      </c>
      <c r="AX1460" s="253" t="str">
        <f t="shared" si="296"/>
        <v/>
      </c>
      <c r="AZ1460" s="259"/>
      <c r="BA1460" s="259">
        <f>BA1459+$BD$753</f>
        <v>4.5056000000000633</v>
      </c>
      <c r="BB1460" s="274">
        <f t="shared" si="279"/>
        <v>0.72004283457880602</v>
      </c>
      <c r="BC1460" s="259">
        <f t="shared" si="280"/>
        <v>7.7104129854055348E-4</v>
      </c>
      <c r="BD1460" s="259" t="str">
        <f t="shared" ref="BD1460:BD1523" si="298">IF(BB1460&lt;(1-$AZ$760),BC1460,"")</f>
        <v/>
      </c>
      <c r="BE1460" s="254" t="str">
        <f t="shared" ref="BE1460:BE1523" si="299">IF(BB1460&lt;(1-$AZ$766),BC1460,"")</f>
        <v/>
      </c>
    </row>
    <row r="1461" spans="1:57" ht="20.100000000000001" customHeight="1" x14ac:dyDescent="0.25">
      <c r="A1461" s="247">
        <v>700</v>
      </c>
      <c r="B1461" s="247">
        <f>$B$755+(A1461*$B$758)</f>
        <v>-2884.5200955412865</v>
      </c>
      <c r="C1461" s="247">
        <f>_xlfn.NORM.DIST($B1461,$B$752,$B$753,0)</f>
        <v>8.0784067457199743E-5</v>
      </c>
      <c r="D1461" s="247">
        <f>_xlfn.NORM.DIST($B1461,$B$752,$B$753,1)</f>
        <v>0.11506967022170821</v>
      </c>
      <c r="E1461" s="247">
        <f>IF(OR(D1461&lt;$F$757,D1461&gt;$F$758),C1461,"")</f>
        <v>8.0784067457199743E-5</v>
      </c>
      <c r="F1461" s="247" t="str">
        <f>IF(AND(D1461&gt;$F$757,D1461&lt;$F$758),C1461,"")</f>
        <v/>
      </c>
      <c r="G1461" s="247" t="str">
        <f>IF(C1461=MAX($C$761:$C$2761),C1461,"")</f>
        <v/>
      </c>
      <c r="H1461" s="247">
        <f>_xlfn.NORM.DIST(B1461,$F$753,$F$754,0)</f>
        <v>0</v>
      </c>
      <c r="I1461" s="247">
        <f>IF(H1461=MAX($H$761:$H$2761),C1461,"")</f>
        <v>8.0784067457199743E-5</v>
      </c>
      <c r="J1461" s="247" t="str">
        <f>IF(I1461=MIN($I$761:$I$2761),I1461,"")</f>
        <v/>
      </c>
      <c r="K1461" s="247"/>
      <c r="L1461" s="247"/>
      <c r="M1461" s="247"/>
      <c r="N1461" s="247"/>
      <c r="O1461" s="247">
        <v>700</v>
      </c>
      <c r="P1461" s="247">
        <f>$P$755+(O1461*$P$758)</f>
        <v>-168.09691915863294</v>
      </c>
      <c r="Q1461" s="247">
        <f>_xlfn.NORM.DIST(P1461,P$752,P$753,0)</f>
        <v>1.3862435263310902E-3</v>
      </c>
      <c r="R1461" s="247">
        <f>_xlfn.NORM.DIST(P1461,P$752,P$753,1)</f>
        <v>0.11506967022170821</v>
      </c>
      <c r="S1461" s="253">
        <f>IF(OR(R1461&lt;$T$757,R1461&gt;$T$758),Q1461,"")</f>
        <v>1.3862435263310902E-3</v>
      </c>
      <c r="T1461" s="253" t="str">
        <f>IF(AND(R1461&gt;$T$757,R1461&lt;$T$758),Q1461,"")</f>
        <v/>
      </c>
      <c r="U1461" s="253" t="str">
        <f>IF(Q1461=MAX($Q$761:$Q$2761),Q1461,"")</f>
        <v/>
      </c>
      <c r="V1461" s="253">
        <f>_xlfn.NORM.DIST(P1461,$T$753,$T$754,0)</f>
        <v>1.586588431981371E-69</v>
      </c>
      <c r="W1461" s="253" t="str">
        <f>IF(V1461=MAX($V$761:$V$2761),Q1461,"")</f>
        <v/>
      </c>
      <c r="X1461" s="253" t="str">
        <f t="shared" si="281"/>
        <v/>
      </c>
      <c r="AB1461" s="253">
        <v>700</v>
      </c>
      <c r="AC1461" s="253">
        <f t="shared" si="297"/>
        <v>-260.11841213407115</v>
      </c>
      <c r="AD1461" s="253">
        <f t="shared" si="282"/>
        <v>8.9583533925214742E-4</v>
      </c>
      <c r="AE1461" s="253">
        <f t="shared" si="283"/>
        <v>0.11506967022170821</v>
      </c>
      <c r="AF1461" s="253">
        <f>IF(OR(AE1461&lt;$T$757,AE1461&gt;$T$758),AD1461,"")</f>
        <v>8.9583533925214742E-4</v>
      </c>
      <c r="AG1461" s="253" t="str">
        <f t="shared" si="284"/>
        <v/>
      </c>
      <c r="AH1461" s="253" t="str">
        <f t="shared" si="285"/>
        <v/>
      </c>
      <c r="AI1461" s="253">
        <f t="shared" si="286"/>
        <v>1.5414883657230483E-3</v>
      </c>
      <c r="AJ1461" s="253" t="str">
        <f t="shared" si="287"/>
        <v/>
      </c>
      <c r="AK1461" s="253" t="str">
        <f t="shared" si="288"/>
        <v/>
      </c>
      <c r="AO1461" s="253">
        <v>700</v>
      </c>
      <c r="AP1461" s="253">
        <f t="shared" si="289"/>
        <v>-1533.5287002299692</v>
      </c>
      <c r="AQ1461" s="253">
        <f t="shared" si="290"/>
        <v>1.5195233447206507E-4</v>
      </c>
      <c r="AR1461" s="253">
        <f t="shared" si="291"/>
        <v>0.11506967022170821</v>
      </c>
      <c r="AS1461" s="253">
        <f>IF(OR(AR1461&lt;$T$757,AR1461&gt;$T$758),AQ1461,"")</f>
        <v>1.5195233447206507E-4</v>
      </c>
      <c r="AT1461" s="253" t="str">
        <f t="shared" si="292"/>
        <v/>
      </c>
      <c r="AU1461" s="253" t="str">
        <f t="shared" si="293"/>
        <v/>
      </c>
      <c r="AV1461" s="253">
        <f t="shared" si="294"/>
        <v>0</v>
      </c>
      <c r="AW1461" s="253">
        <f t="shared" si="295"/>
        <v>1.5195233447206507E-4</v>
      </c>
      <c r="AX1461" s="253" t="str">
        <f t="shared" si="296"/>
        <v/>
      </c>
      <c r="AZ1461" s="259"/>
      <c r="BA1461" s="259">
        <f>BA1460+$BD$753</f>
        <v>4.5120000000000635</v>
      </c>
      <c r="BB1461" s="274">
        <f t="shared" ref="BB1461:BB1524" si="300">_xlfn.CHISQ.DIST.RT(BA1461,7)</f>
        <v>0.71927179328026547</v>
      </c>
      <c r="BC1461" s="259">
        <f t="shared" ref="BC1461:BC1524" si="301">BB1461-BB1462</f>
        <v>7.7130820237747422E-4</v>
      </c>
      <c r="BD1461" s="259" t="str">
        <f t="shared" si="298"/>
        <v/>
      </c>
      <c r="BE1461" s="254" t="str">
        <f t="shared" si="299"/>
        <v/>
      </c>
    </row>
    <row r="1462" spans="1:57" ht="20.100000000000001" customHeight="1" x14ac:dyDescent="0.25">
      <c r="A1462" s="247">
        <v>701</v>
      </c>
      <c r="B1462" s="247">
        <f>$B$755+(A1462*$B$758)</f>
        <v>-2874.9050285561489</v>
      </c>
      <c r="C1462" s="247">
        <f>_xlfn.NORM.DIST($B1462,$B$752,$B$753,0)</f>
        <v>8.1172113724744562E-5</v>
      </c>
      <c r="D1462" s="247">
        <f>_xlfn.NORM.DIST($B1462,$B$752,$B$753,1)</f>
        <v>0.11584827953526536</v>
      </c>
      <c r="E1462" s="247">
        <f>IF(OR(D1462&lt;$F$757,D1462&gt;$F$758),C1462,"")</f>
        <v>8.1172113724744562E-5</v>
      </c>
      <c r="F1462" s="247" t="str">
        <f>IF(AND(D1462&gt;$F$757,D1462&lt;$F$758),C1462,"")</f>
        <v/>
      </c>
      <c r="G1462" s="247" t="str">
        <f>IF(C1462=MAX($C$761:$C$2761),C1462,"")</f>
        <v/>
      </c>
      <c r="H1462" s="247">
        <f>_xlfn.NORM.DIST(B1462,$F$753,$F$754,0)</f>
        <v>0</v>
      </c>
      <c r="I1462" s="247">
        <f>IF(H1462=MAX($H$761:$H$2761),C1462,"")</f>
        <v>8.1172113724744562E-5</v>
      </c>
      <c r="J1462" s="247" t="str">
        <f>IF(I1462=MIN($I$761:$I$2761),I1462,"")</f>
        <v/>
      </c>
      <c r="K1462" s="247"/>
      <c r="L1462" s="247"/>
      <c r="M1462" s="247"/>
      <c r="N1462" s="247"/>
      <c r="O1462" s="247">
        <v>701</v>
      </c>
      <c r="P1462" s="247">
        <f>$P$755+(O1462*$P$758)</f>
        <v>-167.5365960947708</v>
      </c>
      <c r="Q1462" s="247">
        <f>_xlfn.NORM.DIST(P1462,P$752,P$753,0)</f>
        <v>1.3929023471014848E-3</v>
      </c>
      <c r="R1462" s="247">
        <f>_xlfn.NORM.DIST(P1462,P$752,P$753,1)</f>
        <v>0.11584827953526544</v>
      </c>
      <c r="S1462" s="253">
        <f>IF(OR(R1462&lt;$T$757,R1462&gt;$T$758),Q1462,"")</f>
        <v>1.3929023471014848E-3</v>
      </c>
      <c r="T1462" s="253" t="str">
        <f>IF(AND(R1462&gt;$T$757,R1462&lt;$T$758),Q1462,"")</f>
        <v/>
      </c>
      <c r="U1462" s="253" t="str">
        <f>IF(Q1462=MAX($Q$761:$Q$2761),Q1462,"")</f>
        <v/>
      </c>
      <c r="V1462" s="253">
        <f>_xlfn.NORM.DIST(P1462,$T$753,$T$754,0)</f>
        <v>1.4795061271853356E-69</v>
      </c>
      <c r="W1462" s="253" t="str">
        <f>IF(V1462=MAX($V$761:$V$2761),Q1462,"")</f>
        <v/>
      </c>
      <c r="X1462" s="253" t="str">
        <f t="shared" si="281"/>
        <v/>
      </c>
      <c r="AB1462" s="253">
        <v>701</v>
      </c>
      <c r="AC1462" s="253">
        <f t="shared" si="297"/>
        <v>-259.25135076029096</v>
      </c>
      <c r="AD1462" s="253">
        <f t="shared" si="282"/>
        <v>9.0013848429885707E-4</v>
      </c>
      <c r="AE1462" s="253">
        <f t="shared" si="283"/>
        <v>0.1158482795352653</v>
      </c>
      <c r="AF1462" s="253">
        <f>IF(OR(AE1462&lt;$T$757,AE1462&gt;$T$758),AD1462,"")</f>
        <v>9.0013848429885707E-4</v>
      </c>
      <c r="AG1462" s="253" t="str">
        <f t="shared" si="284"/>
        <v/>
      </c>
      <c r="AH1462" s="253" t="str">
        <f t="shared" si="285"/>
        <v/>
      </c>
      <c r="AI1462" s="253">
        <f t="shared" si="286"/>
        <v>1.5378091985089491E-3</v>
      </c>
      <c r="AJ1462" s="253" t="str">
        <f t="shared" si="287"/>
        <v/>
      </c>
      <c r="AK1462" s="253" t="str">
        <f t="shared" si="288"/>
        <v/>
      </c>
      <c r="AO1462" s="253">
        <v>701</v>
      </c>
      <c r="AP1462" s="253">
        <f t="shared" si="289"/>
        <v>-1528.4169378958695</v>
      </c>
      <c r="AQ1462" s="253">
        <f t="shared" si="290"/>
        <v>1.5268223750978778E-4</v>
      </c>
      <c r="AR1462" s="253">
        <f t="shared" si="291"/>
        <v>0.11584827953526536</v>
      </c>
      <c r="AS1462" s="253">
        <f>IF(OR(AR1462&lt;$T$757,AR1462&gt;$T$758),AQ1462,"")</f>
        <v>1.5268223750978778E-4</v>
      </c>
      <c r="AT1462" s="253" t="str">
        <f t="shared" si="292"/>
        <v/>
      </c>
      <c r="AU1462" s="253" t="str">
        <f t="shared" si="293"/>
        <v/>
      </c>
      <c r="AV1462" s="253">
        <f t="shared" si="294"/>
        <v>0</v>
      </c>
      <c r="AW1462" s="253">
        <f t="shared" si="295"/>
        <v>1.5268223750978778E-4</v>
      </c>
      <c r="AX1462" s="253" t="str">
        <f t="shared" si="296"/>
        <v/>
      </c>
      <c r="AZ1462" s="259"/>
      <c r="BA1462" s="259">
        <f>BA1461+$BD$753</f>
        <v>4.5184000000000637</v>
      </c>
      <c r="BB1462" s="274">
        <f t="shared" si="300"/>
        <v>0.718500485077888</v>
      </c>
      <c r="BC1462" s="259">
        <f t="shared" si="301"/>
        <v>7.715713231426502E-4</v>
      </c>
      <c r="BD1462" s="259" t="str">
        <f t="shared" si="298"/>
        <v/>
      </c>
      <c r="BE1462" s="254" t="str">
        <f t="shared" si="299"/>
        <v/>
      </c>
    </row>
    <row r="1463" spans="1:57" ht="20.100000000000001" customHeight="1" x14ac:dyDescent="0.25">
      <c r="A1463" s="247">
        <v>702</v>
      </c>
      <c r="B1463" s="247">
        <f>$B$755+(A1463*$B$758)</f>
        <v>-2865.2899615710112</v>
      </c>
      <c r="C1463" s="247">
        <f>_xlfn.NORM.DIST($B1463,$B$752,$B$753,0)</f>
        <v>8.1560718990589517E-5</v>
      </c>
      <c r="D1463" s="247">
        <f>_xlfn.NORM.DIST($B1463,$B$752,$B$753,1)</f>
        <v>0.11663062263489532</v>
      </c>
      <c r="E1463" s="247">
        <f>IF(OR(D1463&lt;$F$757,D1463&gt;$F$758),C1463,"")</f>
        <v>8.1560718990589517E-5</v>
      </c>
      <c r="F1463" s="247" t="str">
        <f>IF(AND(D1463&gt;$F$757,D1463&lt;$F$758),C1463,"")</f>
        <v/>
      </c>
      <c r="G1463" s="247" t="str">
        <f>IF(C1463=MAX($C$761:$C$2761),C1463,"")</f>
        <v/>
      </c>
      <c r="H1463" s="247">
        <f>_xlfn.NORM.DIST(B1463,$F$753,$F$754,0)</f>
        <v>0</v>
      </c>
      <c r="I1463" s="247">
        <f>IF(H1463=MAX($H$761:$H$2761),C1463,"")</f>
        <v>8.1560718990589517E-5</v>
      </c>
      <c r="J1463" s="247" t="str">
        <f>IF(I1463=MIN($I$761:$I$2761),I1463,"")</f>
        <v/>
      </c>
      <c r="K1463" s="247"/>
      <c r="L1463" s="247"/>
      <c r="M1463" s="247"/>
      <c r="N1463" s="247"/>
      <c r="O1463" s="247">
        <v>702</v>
      </c>
      <c r="P1463" s="247">
        <f>$P$755+(O1463*$P$758)</f>
        <v>-166.97627303090871</v>
      </c>
      <c r="Q1463" s="247">
        <f>_xlfn.NORM.DIST(P1463,P$752,P$753,0)</f>
        <v>1.3995707602061003E-3</v>
      </c>
      <c r="R1463" s="247">
        <f>_xlfn.NORM.DIST(P1463,P$752,P$753,1)</f>
        <v>0.11663062263489532</v>
      </c>
      <c r="S1463" s="253">
        <f>IF(OR(R1463&lt;$T$757,R1463&gt;$T$758),Q1463,"")</f>
        <v>1.3995707602061003E-3</v>
      </c>
      <c r="T1463" s="253" t="str">
        <f>IF(AND(R1463&gt;$T$757,R1463&lt;$T$758),Q1463,"")</f>
        <v/>
      </c>
      <c r="U1463" s="253" t="str">
        <f>IF(Q1463=MAX($Q$761:$Q$2761),Q1463,"")</f>
        <v/>
      </c>
      <c r="V1463" s="253">
        <f>_xlfn.NORM.DIST(P1463,$T$753,$T$754,0)</f>
        <v>1.3796289658506956E-69</v>
      </c>
      <c r="W1463" s="253" t="str">
        <f>IF(V1463=MAX($V$761:$V$2761),Q1463,"")</f>
        <v/>
      </c>
      <c r="X1463" s="253" t="str">
        <f t="shared" si="281"/>
        <v/>
      </c>
      <c r="AB1463" s="253">
        <v>702</v>
      </c>
      <c r="AC1463" s="253">
        <f t="shared" si="297"/>
        <v>-258.38428938651066</v>
      </c>
      <c r="AD1463" s="253">
        <f t="shared" si="282"/>
        <v>9.044478282217522E-4</v>
      </c>
      <c r="AE1463" s="253">
        <f t="shared" si="283"/>
        <v>0.11663062263489539</v>
      </c>
      <c r="AF1463" s="253">
        <f>IF(OR(AE1463&lt;$T$757,AE1463&gt;$T$758),AD1463,"")</f>
        <v>9.044478282217522E-4</v>
      </c>
      <c r="AG1463" s="253" t="str">
        <f t="shared" si="284"/>
        <v/>
      </c>
      <c r="AH1463" s="253" t="str">
        <f t="shared" si="285"/>
        <v/>
      </c>
      <c r="AI1463" s="253">
        <f t="shared" si="286"/>
        <v>1.5341142665699595E-3</v>
      </c>
      <c r="AJ1463" s="253" t="str">
        <f t="shared" si="287"/>
        <v/>
      </c>
      <c r="AK1463" s="253" t="str">
        <f t="shared" si="288"/>
        <v/>
      </c>
      <c r="AO1463" s="253">
        <v>702</v>
      </c>
      <c r="AP1463" s="253">
        <f t="shared" si="289"/>
        <v>-1523.3051755617694</v>
      </c>
      <c r="AQ1463" s="253">
        <f t="shared" si="290"/>
        <v>1.5341319200603876E-4</v>
      </c>
      <c r="AR1463" s="253">
        <f t="shared" si="291"/>
        <v>0.11663062263489539</v>
      </c>
      <c r="AS1463" s="253">
        <f>IF(OR(AR1463&lt;$T$757,AR1463&gt;$T$758),AQ1463,"")</f>
        <v>1.5341319200603876E-4</v>
      </c>
      <c r="AT1463" s="253" t="str">
        <f t="shared" si="292"/>
        <v/>
      </c>
      <c r="AU1463" s="253" t="str">
        <f t="shared" si="293"/>
        <v/>
      </c>
      <c r="AV1463" s="253">
        <f t="shared" si="294"/>
        <v>0</v>
      </c>
      <c r="AW1463" s="253">
        <f t="shared" si="295"/>
        <v>1.5341319200603876E-4</v>
      </c>
      <c r="AX1463" s="253" t="str">
        <f t="shared" si="296"/>
        <v/>
      </c>
      <c r="AZ1463" s="259"/>
      <c r="BA1463" s="259">
        <f>BA1462+$BD$753</f>
        <v>4.5248000000000639</v>
      </c>
      <c r="BB1463" s="274">
        <f t="shared" si="300"/>
        <v>0.71772891375474535</v>
      </c>
      <c r="BC1463" s="259">
        <f t="shared" si="301"/>
        <v>7.7183066786912224E-4</v>
      </c>
      <c r="BD1463" s="259" t="str">
        <f t="shared" si="298"/>
        <v/>
      </c>
      <c r="BE1463" s="254" t="str">
        <f t="shared" si="299"/>
        <v/>
      </c>
    </row>
    <row r="1464" spans="1:57" ht="20.100000000000001" customHeight="1" x14ac:dyDescent="0.25">
      <c r="A1464" s="248">
        <v>703</v>
      </c>
      <c r="B1464" s="247">
        <f>$B$755+(A1464*$B$758)</f>
        <v>-2855.6748945858735</v>
      </c>
      <c r="C1464" s="247">
        <f>_xlfn.NORM.DIST($B1464,$B$752,$B$753,0)</f>
        <v>8.1949873465860605E-5</v>
      </c>
      <c r="D1464" s="247">
        <f>_xlfn.NORM.DIST($B1464,$B$752,$B$753,1)</f>
        <v>0.11741670484840273</v>
      </c>
      <c r="E1464" s="247">
        <f>IF(OR(D1464&lt;$F$757,D1464&gt;$F$758),C1464,"")</f>
        <v>8.1949873465860605E-5</v>
      </c>
      <c r="F1464" s="247" t="str">
        <f>IF(AND(D1464&gt;$F$757,D1464&lt;$F$758),C1464,"")</f>
        <v/>
      </c>
      <c r="G1464" s="247" t="str">
        <f>IF(C1464=MAX($C$761:$C$2761),C1464,"")</f>
        <v/>
      </c>
      <c r="H1464" s="247">
        <f>_xlfn.NORM.DIST(B1464,$F$753,$F$754,0)</f>
        <v>0</v>
      </c>
      <c r="I1464" s="247">
        <f>IF(H1464=MAX($H$761:$H$2761),C1464,"")</f>
        <v>8.1949873465860605E-5</v>
      </c>
      <c r="J1464" s="247" t="str">
        <f>IF(I1464=MIN($I$761:$I$2761),I1464,"")</f>
        <v/>
      </c>
      <c r="K1464" s="247"/>
      <c r="L1464" s="247"/>
      <c r="M1464" s="247"/>
      <c r="N1464" s="247"/>
      <c r="O1464" s="248">
        <v>703</v>
      </c>
      <c r="P1464" s="247">
        <f>$P$755+(O1464*$P$758)</f>
        <v>-166.41594996704657</v>
      </c>
      <c r="Q1464" s="247">
        <f>_xlfn.NORM.DIST(P1464,P$752,P$753,0)</f>
        <v>1.4062485976692012E-3</v>
      </c>
      <c r="R1464" s="247">
        <f>_xlfn.NORM.DIST(P1464,P$752,P$753,1)</f>
        <v>0.11741670484840271</v>
      </c>
      <c r="S1464" s="253">
        <f>IF(OR(R1464&lt;$T$757,R1464&gt;$T$758),Q1464,"")</f>
        <v>1.4062485976692012E-3</v>
      </c>
      <c r="T1464" s="253" t="str">
        <f>IF(AND(R1464&gt;$T$757,R1464&lt;$T$758),Q1464,"")</f>
        <v/>
      </c>
      <c r="U1464" s="253" t="str">
        <f>IF(Q1464=MAX($Q$761:$Q$2761),Q1464,"")</f>
        <v/>
      </c>
      <c r="V1464" s="253">
        <f>_xlfn.NORM.DIST(P1464,$T$753,$T$754,0)</f>
        <v>1.2864736378358701E-69</v>
      </c>
      <c r="W1464" s="253" t="str">
        <f>IF(V1464=MAX($V$761:$V$2761),Q1464,"")</f>
        <v/>
      </c>
      <c r="X1464" s="253" t="str">
        <f t="shared" si="281"/>
        <v/>
      </c>
      <c r="AB1464" s="259">
        <v>703</v>
      </c>
      <c r="AC1464" s="253">
        <f t="shared" si="297"/>
        <v>-257.51722801273047</v>
      </c>
      <c r="AD1464" s="253">
        <f t="shared" si="282"/>
        <v>9.0876326246948499E-4</v>
      </c>
      <c r="AE1464" s="253">
        <f t="shared" si="283"/>
        <v>0.11741670484840273</v>
      </c>
      <c r="AF1464" s="253">
        <f>IF(OR(AE1464&lt;$T$757,AE1464&gt;$T$758),AD1464,"")</f>
        <v>9.0876326246948499E-4</v>
      </c>
      <c r="AG1464" s="253" t="str">
        <f t="shared" si="284"/>
        <v/>
      </c>
      <c r="AH1464" s="253" t="str">
        <f t="shared" si="285"/>
        <v/>
      </c>
      <c r="AI1464" s="253">
        <f t="shared" si="286"/>
        <v>1.5304037258792025E-3</v>
      </c>
      <c r="AJ1464" s="253" t="str">
        <f t="shared" si="287"/>
        <v/>
      </c>
      <c r="AK1464" s="253" t="str">
        <f t="shared" si="288"/>
        <v/>
      </c>
      <c r="AO1464" s="259">
        <v>703</v>
      </c>
      <c r="AP1464" s="253">
        <f t="shared" si="289"/>
        <v>-1518.1934132276697</v>
      </c>
      <c r="AQ1464" s="253">
        <f t="shared" si="290"/>
        <v>1.5414517954824838E-4</v>
      </c>
      <c r="AR1464" s="253">
        <f t="shared" si="291"/>
        <v>0.11741670484840273</v>
      </c>
      <c r="AS1464" s="253">
        <f>IF(OR(AR1464&lt;$T$757,AR1464&gt;$T$758),AQ1464,"")</f>
        <v>1.5414517954824838E-4</v>
      </c>
      <c r="AT1464" s="253" t="str">
        <f t="shared" si="292"/>
        <v/>
      </c>
      <c r="AU1464" s="253" t="str">
        <f t="shared" si="293"/>
        <v/>
      </c>
      <c r="AV1464" s="253">
        <f t="shared" si="294"/>
        <v>0</v>
      </c>
      <c r="AW1464" s="253">
        <f t="shared" si="295"/>
        <v>1.5414517954824838E-4</v>
      </c>
      <c r="AX1464" s="253" t="str">
        <f t="shared" si="296"/>
        <v/>
      </c>
      <c r="AZ1464" s="259"/>
      <c r="BA1464" s="259">
        <f>BA1463+$BD$753</f>
        <v>4.5312000000000641</v>
      </c>
      <c r="BB1464" s="274">
        <f t="shared" si="300"/>
        <v>0.71695708308687622</v>
      </c>
      <c r="BC1464" s="259">
        <f t="shared" si="301"/>
        <v>7.7208624361346789E-4</v>
      </c>
      <c r="BD1464" s="259" t="str">
        <f t="shared" si="298"/>
        <v/>
      </c>
      <c r="BE1464" s="254" t="str">
        <f t="shared" si="299"/>
        <v/>
      </c>
    </row>
    <row r="1465" spans="1:57" ht="20.100000000000001" customHeight="1" x14ac:dyDescent="0.25">
      <c r="A1465" s="247">
        <v>704</v>
      </c>
      <c r="B1465" s="247">
        <f>$B$755+(A1465*$B$758)</f>
        <v>-2846.0598276007358</v>
      </c>
      <c r="C1465" s="247">
        <f>_xlfn.NORM.DIST($B1465,$B$752,$B$753,0)</f>
        <v>8.2339567288474468E-5</v>
      </c>
      <c r="D1465" s="247">
        <f>_xlfn.NORM.DIST($B1465,$B$752,$B$753,1)</f>
        <v>0.11820653140911903</v>
      </c>
      <c r="E1465" s="247">
        <f>IF(OR(D1465&lt;$F$757,D1465&gt;$F$758),C1465,"")</f>
        <v>8.2339567288474468E-5</v>
      </c>
      <c r="F1465" s="247" t="str">
        <f>IF(AND(D1465&gt;$F$757,D1465&lt;$F$758),C1465,"")</f>
        <v/>
      </c>
      <c r="G1465" s="247" t="str">
        <f>IF(C1465=MAX($C$761:$C$2761),C1465,"")</f>
        <v/>
      </c>
      <c r="H1465" s="247">
        <f>_xlfn.NORM.DIST(B1465,$F$753,$F$754,0)</f>
        <v>0</v>
      </c>
      <c r="I1465" s="247">
        <f>IF(H1465=MAX($H$761:$H$2761),C1465,"")</f>
        <v>8.2339567288474468E-5</v>
      </c>
      <c r="J1465" s="247" t="str">
        <f>IF(I1465=MIN($I$761:$I$2761),I1465,"")</f>
        <v/>
      </c>
      <c r="K1465" s="247"/>
      <c r="L1465" s="247"/>
      <c r="M1465" s="247"/>
      <c r="N1465" s="247"/>
      <c r="O1465" s="247">
        <v>704</v>
      </c>
      <c r="P1465" s="247">
        <f>$P$755+(O1465*$P$758)</f>
        <v>-165.85562690318449</v>
      </c>
      <c r="Q1465" s="247">
        <f>_xlfn.NORM.DIST(P1465,P$752,P$753,0)</f>
        <v>1.4129356902587876E-3</v>
      </c>
      <c r="R1465" s="247">
        <f>_xlfn.NORM.DIST(P1465,P$752,P$753,1)</f>
        <v>0.11820653140911908</v>
      </c>
      <c r="S1465" s="253">
        <f>IF(OR(R1465&lt;$T$757,R1465&gt;$T$758),Q1465,"")</f>
        <v>1.4129356902587876E-3</v>
      </c>
      <c r="T1465" s="253" t="str">
        <f>IF(AND(R1465&gt;$T$757,R1465&lt;$T$758),Q1465,"")</f>
        <v/>
      </c>
      <c r="U1465" s="253" t="str">
        <f>IF(Q1465=MAX($Q$761:$Q$2761),Q1465,"")</f>
        <v/>
      </c>
      <c r="V1465" s="253">
        <f>_xlfn.NORM.DIST(P1465,$T$753,$T$754,0)</f>
        <v>1.1995891517159893E-69</v>
      </c>
      <c r="W1465" s="253" t="str">
        <f>IF(V1465=MAX($V$761:$V$2761),Q1465,"")</f>
        <v/>
      </c>
      <c r="X1465" s="253" t="str">
        <f t="shared" ref="X1465:X1528" si="302">IF(W1465=MIN($W$761:$W$2761),W1465,"")</f>
        <v/>
      </c>
      <c r="AB1465" s="253">
        <v>704</v>
      </c>
      <c r="AC1465" s="253">
        <f t="shared" si="297"/>
        <v>-256.65016663895017</v>
      </c>
      <c r="AD1465" s="253">
        <f t="shared" ref="AD1465:AD1528" si="303">_xlfn.NORM.DIST(AC1465,AC$752,AC$753,0)</f>
        <v>9.1308467767887318E-4</v>
      </c>
      <c r="AE1465" s="253">
        <f t="shared" ref="AE1465:AE1528" si="304">_xlfn.NORM.DIST(AC1465,AC$752,AC$753,1)</f>
        <v>0.11820653140911908</v>
      </c>
      <c r="AF1465" s="253">
        <f>IF(OR(AE1465&lt;$T$757,AE1465&gt;$T$758),AD1465,"")</f>
        <v>9.1308467767887318E-4</v>
      </c>
      <c r="AG1465" s="253" t="str">
        <f t="shared" ref="AG1465:AG1528" si="305">IF(AND(AE1465&gt;$AG$757,AE1465&lt;$AG$758),AD1465,"")</f>
        <v/>
      </c>
      <c r="AH1465" s="253" t="str">
        <f t="shared" ref="AH1465:AH1528" si="306">IF(AD1465=MAX($AD$761:$AD$2761),AD1465,"")</f>
        <v/>
      </c>
      <c r="AI1465" s="253">
        <f t="shared" ref="AI1465:AI1528" si="307">_xlfn.NORM.DIST(AC1465,$AG$753,$AG$754,0)</f>
        <v>1.5266777327821064E-3</v>
      </c>
      <c r="AJ1465" s="253" t="str">
        <f t="shared" ref="AJ1465:AJ1528" si="308">IF(AI1465=MAX($AI$761:$AI$2761),AD1465,"")</f>
        <v/>
      </c>
      <c r="AK1465" s="253" t="str">
        <f t="shared" ref="AK1465:AK1528" si="309">IF(AJ1465=MIN($AJ$761:$AJ$2761),AJ1465,"")</f>
        <v/>
      </c>
      <c r="AO1465" s="253">
        <v>704</v>
      </c>
      <c r="AP1465" s="253">
        <f t="shared" ref="AP1465:AP1528" si="310">AP$755+(AO1465*AP$758)</f>
        <v>-1513.0816508935695</v>
      </c>
      <c r="AQ1465" s="253">
        <f t="shared" ref="AQ1465:AQ1528" si="311">_xlfn.NORM.DIST(AP1465,AP$752,AP$753,0)</f>
        <v>1.5487818158614275E-4</v>
      </c>
      <c r="AR1465" s="253">
        <f t="shared" ref="AR1465:AR1528" si="312">_xlfn.NORM.DIST(AP1465,AP$752,AP$753,1)</f>
        <v>0.11820653140911908</v>
      </c>
      <c r="AS1465" s="253">
        <f>IF(OR(AR1465&lt;$T$757,AR1465&gt;$T$758),AQ1465,"")</f>
        <v>1.5487818158614275E-4</v>
      </c>
      <c r="AT1465" s="253" t="str">
        <f t="shared" ref="AT1465:AT1528" si="313">IF(AND(AR1465&gt;$AG$757,AR1465&lt;$AG$758),AQ1465,"")</f>
        <v/>
      </c>
      <c r="AU1465" s="253" t="str">
        <f t="shared" ref="AU1465:AU1528" si="314">IF(AQ1465=MAX($AQ$761:$AQ$2761),AQ1465,"")</f>
        <v/>
      </c>
      <c r="AV1465" s="253">
        <f t="shared" ref="AV1465:AV1528" si="315">_xlfn.NORM.DIST(AP1465,$AT$753,$AT$754,0)</f>
        <v>0</v>
      </c>
      <c r="AW1465" s="253">
        <f t="shared" ref="AW1465:AW1528" si="316">IF(AV1465=MAX($AV$761:$AV$2761),AQ1465,"")</f>
        <v>1.5487818158614275E-4</v>
      </c>
      <c r="AX1465" s="253" t="str">
        <f t="shared" ref="AX1465:AX1528" si="317">IF(AW1465=MIN($AW$761:$AW$2761),AW1465,"")</f>
        <v/>
      </c>
      <c r="AZ1465" s="259"/>
      <c r="BA1465" s="259">
        <f>BA1464+$BD$753</f>
        <v>4.5376000000000642</v>
      </c>
      <c r="BB1465" s="274">
        <f t="shared" si="300"/>
        <v>0.71618499684326276</v>
      </c>
      <c r="BC1465" s="259">
        <f t="shared" si="301"/>
        <v>7.7233805745502426E-4</v>
      </c>
      <c r="BD1465" s="259" t="str">
        <f t="shared" si="298"/>
        <v/>
      </c>
      <c r="BE1465" s="254" t="str">
        <f t="shared" si="299"/>
        <v/>
      </c>
    </row>
    <row r="1466" spans="1:57" ht="20.100000000000001" customHeight="1" x14ac:dyDescent="0.25">
      <c r="A1466" s="247">
        <v>705</v>
      </c>
      <c r="B1466" s="247">
        <f>$B$755+(A1466*$B$758)</f>
        <v>-2836.4447606155982</v>
      </c>
      <c r="C1466" s="247">
        <f>_xlfn.NORM.DIST($B1466,$B$752,$B$753,0)</f>
        <v>8.2729790523421748E-5</v>
      </c>
      <c r="D1466" s="247">
        <f>_xlfn.NORM.DIST($B1466,$B$752,$B$753,1)</f>
        <v>0.11900010745520068</v>
      </c>
      <c r="E1466" s="247">
        <f>IF(OR(D1466&lt;$F$757,D1466&gt;$F$758),C1466,"")</f>
        <v>8.2729790523421748E-5</v>
      </c>
      <c r="F1466" s="247" t="str">
        <f>IF(AND(D1466&gt;$F$757,D1466&lt;$F$758),C1466,"")</f>
        <v/>
      </c>
      <c r="G1466" s="247" t="str">
        <f>IF(C1466=MAX($C$761:$C$2761),C1466,"")</f>
        <v/>
      </c>
      <c r="H1466" s="247">
        <f>_xlfn.NORM.DIST(B1466,$F$753,$F$754,0)</f>
        <v>0</v>
      </c>
      <c r="I1466" s="247">
        <f>IF(H1466=MAX($H$761:$H$2761),C1466,"")</f>
        <v>8.2729790523421748E-5</v>
      </c>
      <c r="J1466" s="247" t="str">
        <f>IF(I1466=MIN($I$761:$I$2761),I1466,"")</f>
        <v/>
      </c>
      <c r="K1466" s="247"/>
      <c r="L1466" s="247"/>
      <c r="M1466" s="247"/>
      <c r="N1466" s="247"/>
      <c r="O1466" s="247">
        <v>705</v>
      </c>
      <c r="P1466" s="247">
        <f>$P$755+(O1466*$P$758)</f>
        <v>-165.2953038393224</v>
      </c>
      <c r="Q1466" s="247">
        <f>_xlfn.NORM.DIST(P1466,P$752,P$753,0)</f>
        <v>1.4196318674914599E-3</v>
      </c>
      <c r="R1466" s="247">
        <f>_xlfn.NORM.DIST(P1466,P$752,P$753,1)</f>
        <v>0.11900010745520065</v>
      </c>
      <c r="S1466" s="253">
        <f>IF(OR(R1466&lt;$T$757,R1466&gt;$T$758),Q1466,"")</f>
        <v>1.4196318674914599E-3</v>
      </c>
      <c r="T1466" s="253" t="str">
        <f>IF(AND(R1466&gt;$T$757,R1466&lt;$T$758),Q1466,"")</f>
        <v/>
      </c>
      <c r="U1466" s="253" t="str">
        <f>IF(Q1466=MAX($Q$761:$Q$2761),Q1466,"")</f>
        <v/>
      </c>
      <c r="V1466" s="253">
        <f>_xlfn.NORM.DIST(P1466,$T$753,$T$754,0)</f>
        <v>1.1185546804468921E-69</v>
      </c>
      <c r="W1466" s="253" t="str">
        <f>IF(V1466=MAX($V$761:$V$2761),Q1466,"")</f>
        <v/>
      </c>
      <c r="X1466" s="253" t="str">
        <f t="shared" si="302"/>
        <v/>
      </c>
      <c r="AB1466" s="253">
        <v>705</v>
      </c>
      <c r="AC1466" s="253">
        <f t="shared" ref="AC1466:AC1529" si="318">$AC$755+(AB1466*$AC$758)</f>
        <v>-255.78310526516998</v>
      </c>
      <c r="AD1466" s="253">
        <f t="shared" si="303"/>
        <v>9.174119636780366E-4</v>
      </c>
      <c r="AE1466" s="253">
        <f t="shared" si="304"/>
        <v>0.11900010745520065</v>
      </c>
      <c r="AF1466" s="253">
        <f>IF(OR(AE1466&lt;$T$757,AE1466&gt;$T$758),AD1466,"")</f>
        <v>9.174119636780366E-4</v>
      </c>
      <c r="AG1466" s="253" t="str">
        <f t="shared" si="305"/>
        <v/>
      </c>
      <c r="AH1466" s="253" t="str">
        <f t="shared" si="306"/>
        <v/>
      </c>
      <c r="AI1466" s="253">
        <f t="shared" si="307"/>
        <v>1.5229364439855119E-3</v>
      </c>
      <c r="AJ1466" s="253" t="str">
        <f t="shared" si="308"/>
        <v/>
      </c>
      <c r="AK1466" s="253" t="str">
        <f t="shared" si="309"/>
        <v/>
      </c>
      <c r="AO1466" s="253">
        <v>705</v>
      </c>
      <c r="AP1466" s="253">
        <f t="shared" si="310"/>
        <v>-1507.9698885594698</v>
      </c>
      <c r="AQ1466" s="253">
        <f t="shared" si="311"/>
        <v>1.5561217943227607E-4</v>
      </c>
      <c r="AR1466" s="253">
        <f t="shared" si="312"/>
        <v>0.11900010745520065</v>
      </c>
      <c r="AS1466" s="253">
        <f>IF(OR(AR1466&lt;$T$757,AR1466&gt;$T$758),AQ1466,"")</f>
        <v>1.5561217943227607E-4</v>
      </c>
      <c r="AT1466" s="253" t="str">
        <f t="shared" si="313"/>
        <v/>
      </c>
      <c r="AU1466" s="253" t="str">
        <f t="shared" si="314"/>
        <v/>
      </c>
      <c r="AV1466" s="253">
        <f t="shared" si="315"/>
        <v>0</v>
      </c>
      <c r="AW1466" s="253">
        <f t="shared" si="316"/>
        <v>1.5561217943227607E-4</v>
      </c>
      <c r="AX1466" s="253" t="str">
        <f t="shared" si="317"/>
        <v/>
      </c>
      <c r="AZ1466" s="259"/>
      <c r="BA1466" s="259">
        <f>BA1465+$BD$753</f>
        <v>4.5440000000000644</v>
      </c>
      <c r="BB1466" s="274">
        <f t="shared" si="300"/>
        <v>0.71541265878580773</v>
      </c>
      <c r="BC1466" s="259">
        <f t="shared" si="301"/>
        <v>7.7258611649722031E-4</v>
      </c>
      <c r="BD1466" s="259" t="str">
        <f t="shared" si="298"/>
        <v/>
      </c>
      <c r="BE1466" s="254" t="str">
        <f t="shared" si="299"/>
        <v/>
      </c>
    </row>
    <row r="1467" spans="1:57" ht="20.100000000000001" customHeight="1" x14ac:dyDescent="0.25">
      <c r="A1467" s="247">
        <v>706</v>
      </c>
      <c r="B1467" s="247">
        <f>$B$755+(A1467*$B$758)</f>
        <v>-2826.8296936304605</v>
      </c>
      <c r="C1467" s="247">
        <f>_xlfn.NORM.DIST($B1467,$B$752,$B$753,0)</f>
        <v>8.3120533163057625E-5</v>
      </c>
      <c r="D1467" s="247">
        <f>_xlfn.NORM.DIST($B1467,$B$752,$B$753,1)</f>
        <v>0.11979743802892859</v>
      </c>
      <c r="E1467" s="247">
        <f>IF(OR(D1467&lt;$F$757,D1467&gt;$F$758),C1467,"")</f>
        <v>8.3120533163057625E-5</v>
      </c>
      <c r="F1467" s="247" t="str">
        <f>IF(AND(D1467&gt;$F$757,D1467&lt;$F$758),C1467,"")</f>
        <v/>
      </c>
      <c r="G1467" s="247" t="str">
        <f>IF(C1467=MAX($C$761:$C$2761),C1467,"")</f>
        <v/>
      </c>
      <c r="H1467" s="247">
        <f>_xlfn.NORM.DIST(B1467,$F$753,$F$754,0)</f>
        <v>0</v>
      </c>
      <c r="I1467" s="247">
        <f>IF(H1467=MAX($H$761:$H$2761),C1467,"")</f>
        <v>8.3120533163057625E-5</v>
      </c>
      <c r="J1467" s="247" t="str">
        <f>IF(I1467=MIN($I$761:$I$2761),I1467,"")</f>
        <v/>
      </c>
      <c r="K1467" s="247"/>
      <c r="L1467" s="247"/>
      <c r="M1467" s="247"/>
      <c r="N1467" s="247"/>
      <c r="O1467" s="247">
        <v>706</v>
      </c>
      <c r="P1467" s="247">
        <f>$P$755+(O1467*$P$758)</f>
        <v>-164.73498077546026</v>
      </c>
      <c r="Q1467" s="247">
        <f>_xlfn.NORM.DIST(P1467,P$752,P$753,0)</f>
        <v>1.4263369576374067E-3</v>
      </c>
      <c r="R1467" s="247">
        <f>_xlfn.NORM.DIST(P1467,P$752,P$753,1)</f>
        <v>0.11979743802892859</v>
      </c>
      <c r="S1467" s="253">
        <f>IF(OR(R1467&lt;$T$757,R1467&gt;$T$758),Q1467,"")</f>
        <v>1.4263369576374067E-3</v>
      </c>
      <c r="T1467" s="253" t="str">
        <f>IF(AND(R1467&gt;$T$757,R1467&lt;$T$758),Q1467,"")</f>
        <v/>
      </c>
      <c r="U1467" s="253" t="str">
        <f>IF(Q1467=MAX($Q$761:$Q$2761),Q1467,"")</f>
        <v/>
      </c>
      <c r="V1467" s="253">
        <f>_xlfn.NORM.DIST(P1467,$T$753,$T$754,0)</f>
        <v>1.0429775501777689E-69</v>
      </c>
      <c r="W1467" s="253" t="str">
        <f>IF(V1467=MAX($V$761:$V$2761),Q1467,"")</f>
        <v/>
      </c>
      <c r="X1467" s="253" t="str">
        <f t="shared" si="302"/>
        <v/>
      </c>
      <c r="AB1467" s="253">
        <v>706</v>
      </c>
      <c r="AC1467" s="253">
        <f t="shared" si="318"/>
        <v>-254.91604389138968</v>
      </c>
      <c r="AD1467" s="253">
        <f t="shared" si="303"/>
        <v>9.2174500948962509E-4</v>
      </c>
      <c r="AE1467" s="253">
        <f t="shared" si="304"/>
        <v>0.11979743802892859</v>
      </c>
      <c r="AF1467" s="253">
        <f>IF(OR(AE1467&lt;$T$757,AE1467&gt;$T$758),AD1467,"")</f>
        <v>9.2174500948962509E-4</v>
      </c>
      <c r="AG1467" s="253" t="str">
        <f t="shared" si="305"/>
        <v/>
      </c>
      <c r="AH1467" s="253" t="str">
        <f t="shared" si="306"/>
        <v/>
      </c>
      <c r="AI1467" s="253">
        <f t="shared" si="307"/>
        <v>1.5191800165467728E-3</v>
      </c>
      <c r="AJ1467" s="253" t="str">
        <f t="shared" si="308"/>
        <v/>
      </c>
      <c r="AK1467" s="253" t="str">
        <f t="shared" si="309"/>
        <v/>
      </c>
      <c r="AO1467" s="253">
        <v>706</v>
      </c>
      <c r="AP1467" s="253">
        <f t="shared" si="310"/>
        <v>-1502.8581262253701</v>
      </c>
      <c r="AQ1467" s="253">
        <f t="shared" si="311"/>
        <v>1.5634715426257785E-4</v>
      </c>
      <c r="AR1467" s="253">
        <f t="shared" si="312"/>
        <v>0.11979743802892855</v>
      </c>
      <c r="AS1467" s="253">
        <f>IF(OR(AR1467&lt;$T$757,AR1467&gt;$T$758),AQ1467,"")</f>
        <v>1.5634715426257785E-4</v>
      </c>
      <c r="AT1467" s="253" t="str">
        <f t="shared" si="313"/>
        <v/>
      </c>
      <c r="AU1467" s="253" t="str">
        <f t="shared" si="314"/>
        <v/>
      </c>
      <c r="AV1467" s="253">
        <f t="shared" si="315"/>
        <v>0</v>
      </c>
      <c r="AW1467" s="253">
        <f t="shared" si="316"/>
        <v>1.5634715426257785E-4</v>
      </c>
      <c r="AX1467" s="253" t="str">
        <f t="shared" si="317"/>
        <v/>
      </c>
      <c r="AZ1467" s="259"/>
      <c r="BA1467" s="259">
        <f>BA1466+$BD$753</f>
        <v>4.5504000000000646</v>
      </c>
      <c r="BB1467" s="274">
        <f t="shared" si="300"/>
        <v>0.71464007266931051</v>
      </c>
      <c r="BC1467" s="259">
        <f t="shared" si="301"/>
        <v>7.7283042786624456E-4</v>
      </c>
      <c r="BD1467" s="259" t="str">
        <f t="shared" si="298"/>
        <v/>
      </c>
      <c r="BE1467" s="254" t="str">
        <f t="shared" si="299"/>
        <v/>
      </c>
    </row>
    <row r="1468" spans="1:57" ht="20.100000000000001" customHeight="1" x14ac:dyDescent="0.25">
      <c r="A1468" s="247">
        <v>707</v>
      </c>
      <c r="B1468" s="247">
        <f>$B$755+(A1468*$B$758)</f>
        <v>-2817.2146266453228</v>
      </c>
      <c r="C1468" s="247">
        <f>_xlfn.NORM.DIST($B1468,$B$752,$B$753,0)</f>
        <v>8.3511785127399611E-5</v>
      </c>
      <c r="D1468" s="247">
        <f>_xlfn.NORM.DIST($B1468,$B$752,$B$753,1)</f>
        <v>0.12059852807601175</v>
      </c>
      <c r="E1468" s="247">
        <f>IF(OR(D1468&lt;$F$757,D1468&gt;$F$758),C1468,"")</f>
        <v>8.3511785127399611E-5</v>
      </c>
      <c r="F1468" s="247" t="str">
        <f>IF(AND(D1468&gt;$F$757,D1468&lt;$F$758),C1468,"")</f>
        <v/>
      </c>
      <c r="G1468" s="247" t="str">
        <f>IF(C1468=MAX($C$761:$C$2761),C1468,"")</f>
        <v/>
      </c>
      <c r="H1468" s="247">
        <f>_xlfn.NORM.DIST(B1468,$F$753,$F$754,0)</f>
        <v>0</v>
      </c>
      <c r="I1468" s="247">
        <f>IF(H1468=MAX($H$761:$H$2761),C1468,"")</f>
        <v>8.3511785127399611E-5</v>
      </c>
      <c r="J1468" s="247" t="str">
        <f>IF(I1468=MIN($I$761:$I$2761),I1468,"")</f>
        <v/>
      </c>
      <c r="K1468" s="247"/>
      <c r="L1468" s="247"/>
      <c r="M1468" s="247"/>
      <c r="N1468" s="247"/>
      <c r="O1468" s="247">
        <v>707</v>
      </c>
      <c r="P1468" s="247">
        <f>$P$755+(O1468*$P$758)</f>
        <v>-164.17465771159817</v>
      </c>
      <c r="Q1468" s="247">
        <f>_xlfn.NORM.DIST(P1468,P$752,P$753,0)</f>
        <v>1.4330507877255087E-3</v>
      </c>
      <c r="R1468" s="247">
        <f>_xlfn.NORM.DIST(P1468,P$752,P$753,1)</f>
        <v>0.12059852807601174</v>
      </c>
      <c r="S1468" s="253">
        <f>IF(OR(R1468&lt;$T$757,R1468&gt;$T$758),Q1468,"")</f>
        <v>1.4330507877255087E-3</v>
      </c>
      <c r="T1468" s="253" t="str">
        <f>IF(AND(R1468&gt;$T$757,R1468&lt;$T$758),Q1468,"")</f>
        <v/>
      </c>
      <c r="U1468" s="253" t="str">
        <f>IF(Q1468=MAX($Q$761:$Q$2761),Q1468,"")</f>
        <v/>
      </c>
      <c r="V1468" s="253">
        <f>_xlfn.NORM.DIST(P1468,$T$753,$T$754,0)</f>
        <v>9.7249136273312881E-70</v>
      </c>
      <c r="W1468" s="253" t="str">
        <f>IF(V1468=MAX($V$761:$V$2761),Q1468,"")</f>
        <v/>
      </c>
      <c r="X1468" s="253" t="str">
        <f t="shared" si="302"/>
        <v/>
      </c>
      <c r="AB1468" s="253">
        <v>707</v>
      </c>
      <c r="AC1468" s="253">
        <f t="shared" si="318"/>
        <v>-254.04898251760949</v>
      </c>
      <c r="AD1468" s="253">
        <f t="shared" si="303"/>
        <v>9.2608370333411433E-4</v>
      </c>
      <c r="AE1468" s="253">
        <f t="shared" si="304"/>
        <v>0.12059852807601174</v>
      </c>
      <c r="AF1468" s="253">
        <f>IF(OR(AE1468&lt;$T$757,AE1468&gt;$T$758),AD1468,"")</f>
        <v>9.2608370333411433E-4</v>
      </c>
      <c r="AG1468" s="253" t="str">
        <f t="shared" si="305"/>
        <v/>
      </c>
      <c r="AH1468" s="253" t="str">
        <f t="shared" si="306"/>
        <v/>
      </c>
      <c r="AI1468" s="253">
        <f t="shared" si="307"/>
        <v>1.5154086078628618E-3</v>
      </c>
      <c r="AJ1468" s="253" t="str">
        <f t="shared" si="308"/>
        <v/>
      </c>
      <c r="AK1468" s="253" t="str">
        <f t="shared" si="309"/>
        <v/>
      </c>
      <c r="AO1468" s="253">
        <v>707</v>
      </c>
      <c r="AP1468" s="253">
        <f t="shared" si="310"/>
        <v>-1497.74636389127</v>
      </c>
      <c r="AQ1468" s="253">
        <f t="shared" si="311"/>
        <v>1.5708308711691264E-4</v>
      </c>
      <c r="AR1468" s="253">
        <f t="shared" si="312"/>
        <v>0.12059852807601174</v>
      </c>
      <c r="AS1468" s="253">
        <f>IF(OR(AR1468&lt;$T$757,AR1468&gt;$T$758),AQ1468,"")</f>
        <v>1.5708308711691264E-4</v>
      </c>
      <c r="AT1468" s="253" t="str">
        <f t="shared" si="313"/>
        <v/>
      </c>
      <c r="AU1468" s="253" t="str">
        <f t="shared" si="314"/>
        <v/>
      </c>
      <c r="AV1468" s="253">
        <f t="shared" si="315"/>
        <v>0</v>
      </c>
      <c r="AW1468" s="253">
        <f t="shared" si="316"/>
        <v>1.5708308711691264E-4</v>
      </c>
      <c r="AX1468" s="253" t="str">
        <f t="shared" si="317"/>
        <v/>
      </c>
      <c r="AZ1468" s="259"/>
      <c r="BA1468" s="259">
        <f>BA1467+$BD$753</f>
        <v>4.5568000000000648</v>
      </c>
      <c r="BB1468" s="274">
        <f t="shared" si="300"/>
        <v>0.71386724224144427</v>
      </c>
      <c r="BC1468" s="259">
        <f t="shared" si="301"/>
        <v>7.7307099871126717E-4</v>
      </c>
      <c r="BD1468" s="259" t="str">
        <f t="shared" si="298"/>
        <v/>
      </c>
      <c r="BE1468" s="254" t="str">
        <f t="shared" si="299"/>
        <v/>
      </c>
    </row>
    <row r="1469" spans="1:57" ht="20.100000000000001" customHeight="1" x14ac:dyDescent="0.25">
      <c r="A1469" s="247">
        <v>708</v>
      </c>
      <c r="B1469" s="247">
        <f>$B$755+(A1469*$B$758)</f>
        <v>-2807.5995596601852</v>
      </c>
      <c r="C1469" s="247">
        <f>_xlfn.NORM.DIST($B1469,$B$752,$B$753,0)</f>
        <v>8.3903536264432599E-5</v>
      </c>
      <c r="D1469" s="247">
        <f>_xlfn.NORM.DIST($B1469,$B$752,$B$753,1)</f>
        <v>0.12140338244489265</v>
      </c>
      <c r="E1469" s="247">
        <f>IF(OR(D1469&lt;$F$757,D1469&gt;$F$758),C1469,"")</f>
        <v>8.3903536264432599E-5</v>
      </c>
      <c r="F1469" s="247" t="str">
        <f>IF(AND(D1469&gt;$F$757,D1469&lt;$F$758),C1469,"")</f>
        <v/>
      </c>
      <c r="G1469" s="247" t="str">
        <f>IF(C1469=MAX($C$761:$C$2761),C1469,"")</f>
        <v/>
      </c>
      <c r="H1469" s="247">
        <f>_xlfn.NORM.DIST(B1469,$F$753,$F$754,0)</f>
        <v>0</v>
      </c>
      <c r="I1469" s="247">
        <f>IF(H1469=MAX($H$761:$H$2761),C1469,"")</f>
        <v>8.3903536264432599E-5</v>
      </c>
      <c r="J1469" s="247" t="str">
        <f>IF(I1469=MIN($I$761:$I$2761),I1469,"")</f>
        <v/>
      </c>
      <c r="K1469" s="247"/>
      <c r="L1469" s="247"/>
      <c r="M1469" s="247"/>
      <c r="N1469" s="247"/>
      <c r="O1469" s="247">
        <v>708</v>
      </c>
      <c r="P1469" s="247">
        <f>$P$755+(O1469*$P$758)</f>
        <v>-163.61433464773603</v>
      </c>
      <c r="Q1469" s="247">
        <f>_xlfn.NORM.DIST(P1469,P$752,P$753,0)</f>
        <v>1.4397731835485781E-3</v>
      </c>
      <c r="R1469" s="247">
        <f>_xlfn.NORM.DIST(P1469,P$752,P$753,1)</f>
        <v>0.12140338244489265</v>
      </c>
      <c r="S1469" s="253">
        <f>IF(OR(R1469&lt;$T$757,R1469&gt;$T$758),Q1469,"")</f>
        <v>1.4397731835485781E-3</v>
      </c>
      <c r="T1469" s="253" t="str">
        <f>IF(AND(R1469&gt;$T$757,R1469&lt;$T$758),Q1469,"")</f>
        <v/>
      </c>
      <c r="U1469" s="253" t="str">
        <f>IF(Q1469=MAX($Q$761:$Q$2761),Q1469,"")</f>
        <v/>
      </c>
      <c r="V1469" s="253">
        <f>_xlfn.NORM.DIST(P1469,$T$753,$T$754,0)</f>
        <v>9.0675424290698091E-70</v>
      </c>
      <c r="W1469" s="253" t="str">
        <f>IF(V1469=MAX($V$761:$V$2761),Q1469,"")</f>
        <v/>
      </c>
      <c r="X1469" s="253" t="str">
        <f t="shared" si="302"/>
        <v/>
      </c>
      <c r="AB1469" s="253">
        <v>708</v>
      </c>
      <c r="AC1469" s="253">
        <f t="shared" si="318"/>
        <v>-253.1819211438293</v>
      </c>
      <c r="AD1469" s="253">
        <f t="shared" si="303"/>
        <v>9.3042793263319338E-4</v>
      </c>
      <c r="AE1469" s="253">
        <f t="shared" si="304"/>
        <v>0.12140338244489257</v>
      </c>
      <c r="AF1469" s="253">
        <f>IF(OR(AE1469&lt;$T$757,AE1469&gt;$T$758),AD1469,"")</f>
        <v>9.3042793263319338E-4</v>
      </c>
      <c r="AG1469" s="253" t="str">
        <f t="shared" si="305"/>
        <v/>
      </c>
      <c r="AH1469" s="253" t="str">
        <f t="shared" si="306"/>
        <v/>
      </c>
      <c r="AI1469" s="253">
        <f t="shared" si="307"/>
        <v>1.5116223756594671E-3</v>
      </c>
      <c r="AJ1469" s="253" t="str">
        <f t="shared" si="308"/>
        <v/>
      </c>
      <c r="AK1469" s="253" t="str">
        <f t="shared" si="309"/>
        <v/>
      </c>
      <c r="AO1469" s="253">
        <v>708</v>
      </c>
      <c r="AP1469" s="253">
        <f t="shared" si="310"/>
        <v>-1492.6346015571703</v>
      </c>
      <c r="AQ1469" s="253">
        <f t="shared" si="311"/>
        <v>1.5781995889965352E-4</v>
      </c>
      <c r="AR1469" s="253">
        <f t="shared" si="312"/>
        <v>0.12140338244489257</v>
      </c>
      <c r="AS1469" s="253">
        <f>IF(OR(AR1469&lt;$T$757,AR1469&gt;$T$758),AQ1469,"")</f>
        <v>1.5781995889965352E-4</v>
      </c>
      <c r="AT1469" s="253" t="str">
        <f t="shared" si="313"/>
        <v/>
      </c>
      <c r="AU1469" s="253" t="str">
        <f t="shared" si="314"/>
        <v/>
      </c>
      <c r="AV1469" s="253">
        <f t="shared" si="315"/>
        <v>0</v>
      </c>
      <c r="AW1469" s="253">
        <f t="shared" si="316"/>
        <v>1.5781995889965352E-4</v>
      </c>
      <c r="AX1469" s="253" t="str">
        <f t="shared" si="317"/>
        <v/>
      </c>
      <c r="AZ1469" s="259"/>
      <c r="BA1469" s="259">
        <f>BA1468+$BD$753</f>
        <v>4.563200000000065</v>
      </c>
      <c r="BB1469" s="274">
        <f t="shared" si="300"/>
        <v>0.713094171242733</v>
      </c>
      <c r="BC1469" s="259">
        <f t="shared" si="301"/>
        <v>7.7330783620366272E-4</v>
      </c>
      <c r="BD1469" s="259" t="str">
        <f t="shared" si="298"/>
        <v/>
      </c>
      <c r="BE1469" s="254" t="str">
        <f t="shared" si="299"/>
        <v/>
      </c>
    </row>
    <row r="1470" spans="1:57" ht="20.100000000000001" customHeight="1" x14ac:dyDescent="0.25">
      <c r="A1470" s="247">
        <v>709</v>
      </c>
      <c r="B1470" s="247">
        <f>$B$755+(A1470*$B$758)</f>
        <v>-2797.9844926750484</v>
      </c>
      <c r="C1470" s="247">
        <f>_xlfn.NORM.DIST($B1470,$B$752,$B$753,0)</f>
        <v>8.4295776350420845E-5</v>
      </c>
      <c r="D1470" s="247">
        <f>_xlfn.NORM.DIST($B1470,$B$752,$B$753,1)</f>
        <v>0.12221200588605646</v>
      </c>
      <c r="E1470" s="247">
        <f>IF(OR(D1470&lt;$F$757,D1470&gt;$F$758),C1470,"")</f>
        <v>8.4295776350420845E-5</v>
      </c>
      <c r="F1470" s="247" t="str">
        <f>IF(AND(D1470&gt;$F$757,D1470&lt;$F$758),C1470,"")</f>
        <v/>
      </c>
      <c r="G1470" s="247" t="str">
        <f>IF(C1470=MAX($C$761:$C$2761),C1470,"")</f>
        <v/>
      </c>
      <c r="H1470" s="247">
        <f>_xlfn.NORM.DIST(B1470,$F$753,$F$754,0)</f>
        <v>0</v>
      </c>
      <c r="I1470" s="247">
        <f>IF(H1470=MAX($H$761:$H$2761),C1470,"")</f>
        <v>8.4295776350420845E-5</v>
      </c>
      <c r="J1470" s="247" t="str">
        <f>IF(I1470=MIN($I$761:$I$2761),I1470,"")</f>
        <v/>
      </c>
      <c r="K1470" s="247"/>
      <c r="L1470" s="247"/>
      <c r="M1470" s="247"/>
      <c r="N1470" s="247"/>
      <c r="O1470" s="247">
        <v>709</v>
      </c>
      <c r="P1470" s="247">
        <f>$P$755+(O1470*$P$758)</f>
        <v>-163.05401158387394</v>
      </c>
      <c r="Q1470" s="247">
        <f>_xlfn.NORM.DIST(P1470,P$752,P$753,0)</f>
        <v>1.4465039696687106E-3</v>
      </c>
      <c r="R1470" s="247">
        <f>_xlfn.NORM.DIST(P1470,P$752,P$753,1)</f>
        <v>0.12221200588605655</v>
      </c>
      <c r="S1470" s="253">
        <f>IF(OR(R1470&lt;$T$757,R1470&gt;$T$758),Q1470,"")</f>
        <v>1.4465039696687106E-3</v>
      </c>
      <c r="T1470" s="253" t="str">
        <f>IF(AND(R1470&gt;$T$757,R1470&lt;$T$758),Q1470,"")</f>
        <v/>
      </c>
      <c r="U1470" s="253" t="str">
        <f>IF(Q1470=MAX($Q$761:$Q$2761),Q1470,"")</f>
        <v/>
      </c>
      <c r="V1470" s="253">
        <f>_xlfn.NORM.DIST(P1470,$T$753,$T$754,0)</f>
        <v>8.454472022992695E-70</v>
      </c>
      <c r="W1470" s="253" t="str">
        <f>IF(V1470=MAX($V$761:$V$2761),Q1470,"")</f>
        <v/>
      </c>
      <c r="X1470" s="253" t="str">
        <f t="shared" si="302"/>
        <v/>
      </c>
      <c r="AB1470" s="253">
        <v>709</v>
      </c>
      <c r="AC1470" s="253">
        <f t="shared" si="318"/>
        <v>-252.314859770049</v>
      </c>
      <c r="AD1470" s="253">
        <f t="shared" si="303"/>
        <v>9.3477758401322333E-4</v>
      </c>
      <c r="AE1470" s="253">
        <f t="shared" si="304"/>
        <v>0.1222120058860566</v>
      </c>
      <c r="AF1470" s="253">
        <f>IF(OR(AE1470&lt;$T$757,AE1470&gt;$T$758),AD1470,"")</f>
        <v>9.3477758401322333E-4</v>
      </c>
      <c r="AG1470" s="253" t="str">
        <f t="shared" si="305"/>
        <v/>
      </c>
      <c r="AH1470" s="253" t="str">
        <f t="shared" si="306"/>
        <v/>
      </c>
      <c r="AI1470" s="253">
        <f t="shared" si="307"/>
        <v>1.5078214779800988E-3</v>
      </c>
      <c r="AJ1470" s="253" t="str">
        <f t="shared" si="308"/>
        <v/>
      </c>
      <c r="AK1470" s="253" t="str">
        <f t="shared" si="309"/>
        <v/>
      </c>
      <c r="AO1470" s="253">
        <v>709</v>
      </c>
      <c r="AP1470" s="253">
        <f t="shared" si="310"/>
        <v>-1487.5228392230702</v>
      </c>
      <c r="AQ1470" s="253">
        <f t="shared" si="311"/>
        <v>1.585577503802697E-4</v>
      </c>
      <c r="AR1470" s="253">
        <f t="shared" si="312"/>
        <v>0.12221200588605655</v>
      </c>
      <c r="AS1470" s="253">
        <f>IF(OR(AR1470&lt;$T$757,AR1470&gt;$T$758),AQ1470,"")</f>
        <v>1.585577503802697E-4</v>
      </c>
      <c r="AT1470" s="253" t="str">
        <f t="shared" si="313"/>
        <v/>
      </c>
      <c r="AU1470" s="253" t="str">
        <f t="shared" si="314"/>
        <v/>
      </c>
      <c r="AV1470" s="253">
        <f t="shared" si="315"/>
        <v>0</v>
      </c>
      <c r="AW1470" s="253">
        <f t="shared" si="316"/>
        <v>1.585577503802697E-4</v>
      </c>
      <c r="AX1470" s="253" t="str">
        <f t="shared" si="317"/>
        <v/>
      </c>
      <c r="AZ1470" s="259"/>
      <c r="BA1470" s="259">
        <f>BA1469+$BD$753</f>
        <v>4.5696000000000652</v>
      </c>
      <c r="BB1470" s="274">
        <f t="shared" si="300"/>
        <v>0.71232086340652934</v>
      </c>
      <c r="BC1470" s="259">
        <f t="shared" si="301"/>
        <v>7.7354094753689928E-4</v>
      </c>
      <c r="BD1470" s="259" t="str">
        <f t="shared" si="298"/>
        <v/>
      </c>
      <c r="BE1470" s="254" t="str">
        <f t="shared" si="299"/>
        <v/>
      </c>
    </row>
    <row r="1471" spans="1:57" ht="20.100000000000001" customHeight="1" x14ac:dyDescent="0.25">
      <c r="A1471" s="248">
        <v>710</v>
      </c>
      <c r="B1471" s="247">
        <f>$B$755+(A1471*$B$758)</f>
        <v>-2788.3694256899107</v>
      </c>
      <c r="C1471" s="247">
        <f>_xlfn.NORM.DIST($B1471,$B$752,$B$753,0)</f>
        <v>8.4688495090227658E-5</v>
      </c>
      <c r="D1471" s="247">
        <f>_xlfn.NORM.DIST($B1471,$B$752,$B$753,1)</f>
        <v>0.1230244030513433</v>
      </c>
      <c r="E1471" s="247">
        <f>IF(OR(D1471&lt;$F$757,D1471&gt;$F$758),C1471,"")</f>
        <v>8.4688495090227658E-5</v>
      </c>
      <c r="F1471" s="247" t="str">
        <f>IF(AND(D1471&gt;$F$757,D1471&lt;$F$758),C1471,"")</f>
        <v/>
      </c>
      <c r="G1471" s="247" t="str">
        <f>IF(C1471=MAX($C$761:$C$2761),C1471,"")</f>
        <v/>
      </c>
      <c r="H1471" s="247">
        <f>_xlfn.NORM.DIST(B1471,$F$753,$F$754,0)</f>
        <v>0</v>
      </c>
      <c r="I1471" s="247">
        <f>IF(H1471=MAX($H$761:$H$2761),C1471,"")</f>
        <v>8.4688495090227658E-5</v>
      </c>
      <c r="J1471" s="247" t="str">
        <f>IF(I1471=MIN($I$761:$I$2761),I1471,"")</f>
        <v/>
      </c>
      <c r="K1471" s="247"/>
      <c r="L1471" s="247"/>
      <c r="M1471" s="247"/>
      <c r="N1471" s="247"/>
      <c r="O1471" s="248">
        <v>710</v>
      </c>
      <c r="P1471" s="247">
        <f>$P$755+(O1471*$P$758)</f>
        <v>-162.4936885200118</v>
      </c>
      <c r="Q1471" s="247">
        <f>_xlfn.NORM.DIST(P1471,P$752,P$753,0)</f>
        <v>1.4532429694227719E-3</v>
      </c>
      <c r="R1471" s="247">
        <f>_xlfn.NORM.DIST(P1471,P$752,P$753,1)</f>
        <v>0.12302440305134338</v>
      </c>
      <c r="S1471" s="253">
        <f>IF(OR(R1471&lt;$T$757,R1471&gt;$T$758),Q1471,"")</f>
        <v>1.4532429694227719E-3</v>
      </c>
      <c r="T1471" s="253" t="str">
        <f>IF(AND(R1471&gt;$T$757,R1471&lt;$T$758),Q1471,"")</f>
        <v/>
      </c>
      <c r="U1471" s="253" t="str">
        <f>IF(Q1471=MAX($Q$761:$Q$2761),Q1471,"")</f>
        <v/>
      </c>
      <c r="V1471" s="253">
        <f>_xlfn.NORM.DIST(P1471,$T$753,$T$754,0)</f>
        <v>7.8827261197044726E-70</v>
      </c>
      <c r="W1471" s="253" t="str">
        <f>IF(V1471=MAX($V$761:$V$2761),Q1471,"")</f>
        <v/>
      </c>
      <c r="X1471" s="253" t="str">
        <f t="shared" si="302"/>
        <v/>
      </c>
      <c r="AB1471" s="259">
        <v>710</v>
      </c>
      <c r="AC1471" s="253">
        <f t="shared" si="318"/>
        <v>-251.44779839626881</v>
      </c>
      <c r="AD1471" s="253">
        <f t="shared" si="303"/>
        <v>9.3913254330877857E-4</v>
      </c>
      <c r="AE1471" s="253">
        <f t="shared" si="304"/>
        <v>0.12302440305134332</v>
      </c>
      <c r="AF1471" s="253">
        <f>IF(OR(AE1471&lt;$T$757,AE1471&gt;$T$758),AD1471,"")</f>
        <v>9.3913254330877857E-4</v>
      </c>
      <c r="AG1471" s="253" t="str">
        <f t="shared" si="305"/>
        <v/>
      </c>
      <c r="AH1471" s="253" t="str">
        <f t="shared" si="306"/>
        <v/>
      </c>
      <c r="AI1471" s="253">
        <f t="shared" si="307"/>
        <v>1.504006073175191E-3</v>
      </c>
      <c r="AJ1471" s="253" t="str">
        <f t="shared" si="308"/>
        <v/>
      </c>
      <c r="AK1471" s="253" t="str">
        <f t="shared" si="309"/>
        <v/>
      </c>
      <c r="AO1471" s="259">
        <v>710</v>
      </c>
      <c r="AP1471" s="253">
        <f t="shared" si="310"/>
        <v>-1482.4110768889705</v>
      </c>
      <c r="AQ1471" s="253">
        <f t="shared" si="311"/>
        <v>1.59296442193927E-4</v>
      </c>
      <c r="AR1471" s="253">
        <f t="shared" si="312"/>
        <v>0.12302440305134332</v>
      </c>
      <c r="AS1471" s="253">
        <f>IF(OR(AR1471&lt;$T$757,AR1471&gt;$T$758),AQ1471,"")</f>
        <v>1.59296442193927E-4</v>
      </c>
      <c r="AT1471" s="253" t="str">
        <f t="shared" si="313"/>
        <v/>
      </c>
      <c r="AU1471" s="253" t="str">
        <f t="shared" si="314"/>
        <v/>
      </c>
      <c r="AV1471" s="253">
        <f t="shared" si="315"/>
        <v>0</v>
      </c>
      <c r="AW1471" s="253">
        <f t="shared" si="316"/>
        <v>1.59296442193927E-4</v>
      </c>
      <c r="AX1471" s="253" t="str">
        <f t="shared" si="317"/>
        <v/>
      </c>
      <c r="AZ1471" s="259"/>
      <c r="BA1471" s="259">
        <f>BA1470+$BD$753</f>
        <v>4.5760000000000653</v>
      </c>
      <c r="BB1471" s="274">
        <f t="shared" si="300"/>
        <v>0.71154732245899244</v>
      </c>
      <c r="BC1471" s="259">
        <f t="shared" si="301"/>
        <v>7.7377033992720445E-4</v>
      </c>
      <c r="BD1471" s="259" t="str">
        <f t="shared" si="298"/>
        <v/>
      </c>
      <c r="BE1471" s="254" t="str">
        <f t="shared" si="299"/>
        <v/>
      </c>
    </row>
    <row r="1472" spans="1:57" ht="20.100000000000001" customHeight="1" x14ac:dyDescent="0.25">
      <c r="A1472" s="247">
        <v>711</v>
      </c>
      <c r="B1472" s="247">
        <f>$B$755+(A1472*$B$758)</f>
        <v>-2778.754358704773</v>
      </c>
      <c r="C1472" s="247">
        <f>_xlfn.NORM.DIST($B1472,$B$752,$B$753,0)</f>
        <v>8.5081682117641797E-5</v>
      </c>
      <c r="D1472" s="247">
        <f>_xlfn.NORM.DIST($B1472,$B$752,$B$753,1)</f>
        <v>0.12384057849326238</v>
      </c>
      <c r="E1472" s="247">
        <f>IF(OR(D1472&lt;$F$757,D1472&gt;$F$758),C1472,"")</f>
        <v>8.5081682117641797E-5</v>
      </c>
      <c r="F1472" s="247" t="str">
        <f>IF(AND(D1472&gt;$F$757,D1472&lt;$F$758),C1472,"")</f>
        <v/>
      </c>
      <c r="G1472" s="247" t="str">
        <f>IF(C1472=MAX($C$761:$C$2761),C1472,"")</f>
        <v/>
      </c>
      <c r="H1472" s="247">
        <f>_xlfn.NORM.DIST(B1472,$F$753,$F$754,0)</f>
        <v>0</v>
      </c>
      <c r="I1472" s="247">
        <f>IF(H1472=MAX($H$761:$H$2761),C1472,"")</f>
        <v>8.5081682117641797E-5</v>
      </c>
      <c r="J1472" s="247" t="str">
        <f>IF(I1472=MIN($I$761:$I$2761),I1472,"")</f>
        <v/>
      </c>
      <c r="K1472" s="247"/>
      <c r="L1472" s="247"/>
      <c r="M1472" s="247"/>
      <c r="N1472" s="247"/>
      <c r="O1472" s="247">
        <v>711</v>
      </c>
      <c r="P1472" s="247">
        <f>$P$755+(O1472*$P$758)</f>
        <v>-161.93336545614972</v>
      </c>
      <c r="Q1472" s="247">
        <f>_xlfn.NORM.DIST(P1472,P$752,P$753,0)</f>
        <v>1.459990004927997E-3</v>
      </c>
      <c r="R1472" s="247">
        <f>_xlfn.NORM.DIST(P1472,P$752,P$753,1)</f>
        <v>0.12384057849326245</v>
      </c>
      <c r="S1472" s="253">
        <f>IF(OR(R1472&lt;$T$757,R1472&gt;$T$758),Q1472,"")</f>
        <v>1.459990004927997E-3</v>
      </c>
      <c r="T1472" s="253" t="str">
        <f>IF(AND(R1472&gt;$T$757,R1472&lt;$T$758),Q1472,"")</f>
        <v/>
      </c>
      <c r="U1472" s="253" t="str">
        <f>IF(Q1472=MAX($Q$761:$Q$2761),Q1472,"")</f>
        <v/>
      </c>
      <c r="V1472" s="253">
        <f>_xlfn.NORM.DIST(P1472,$T$753,$T$754,0)</f>
        <v>7.3495277669976881E-70</v>
      </c>
      <c r="W1472" s="253" t="str">
        <f>IF(V1472=MAX($V$761:$V$2761),Q1472,"")</f>
        <v/>
      </c>
      <c r="X1472" s="253" t="str">
        <f t="shared" si="302"/>
        <v/>
      </c>
      <c r="AB1472" s="253">
        <v>711</v>
      </c>
      <c r="AC1472" s="253">
        <f t="shared" si="318"/>
        <v>-250.58073702248851</v>
      </c>
      <c r="AD1472" s="253">
        <f t="shared" si="303"/>
        <v>9.434926955662734E-4</v>
      </c>
      <c r="AE1472" s="253">
        <f t="shared" si="304"/>
        <v>0.12384057849326245</v>
      </c>
      <c r="AF1472" s="253">
        <f>IF(OR(AE1472&lt;$T$757,AE1472&gt;$T$758),AD1472,"")</f>
        <v>9.434926955662734E-4</v>
      </c>
      <c r="AG1472" s="253" t="str">
        <f t="shared" si="305"/>
        <v/>
      </c>
      <c r="AH1472" s="253" t="str">
        <f t="shared" si="306"/>
        <v/>
      </c>
      <c r="AI1472" s="253">
        <f t="shared" si="307"/>
        <v>1.5001763198912073E-3</v>
      </c>
      <c r="AJ1472" s="253" t="str">
        <f t="shared" si="308"/>
        <v/>
      </c>
      <c r="AK1472" s="253" t="str">
        <f t="shared" si="309"/>
        <v/>
      </c>
      <c r="AO1472" s="253">
        <v>711</v>
      </c>
      <c r="AP1472" s="253">
        <f t="shared" si="310"/>
        <v>-1477.2993145548703</v>
      </c>
      <c r="AQ1472" s="253">
        <f t="shared" si="311"/>
        <v>1.6003601484210249E-4</v>
      </c>
      <c r="AR1472" s="253">
        <f t="shared" si="312"/>
        <v>0.12384057849326242</v>
      </c>
      <c r="AS1472" s="253">
        <f>IF(OR(AR1472&lt;$T$757,AR1472&gt;$T$758),AQ1472,"")</f>
        <v>1.6003601484210249E-4</v>
      </c>
      <c r="AT1472" s="253" t="str">
        <f t="shared" si="313"/>
        <v/>
      </c>
      <c r="AU1472" s="253" t="str">
        <f t="shared" si="314"/>
        <v/>
      </c>
      <c r="AV1472" s="253">
        <f t="shared" si="315"/>
        <v>0</v>
      </c>
      <c r="AW1472" s="253">
        <f t="shared" si="316"/>
        <v>1.6003601484210249E-4</v>
      </c>
      <c r="AX1472" s="253" t="str">
        <f t="shared" si="317"/>
        <v/>
      </c>
      <c r="AZ1472" s="259"/>
      <c r="BA1472" s="259">
        <f>BA1471+$BD$753</f>
        <v>4.5824000000000655</v>
      </c>
      <c r="BB1472" s="274">
        <f t="shared" si="300"/>
        <v>0.71077355211906523</v>
      </c>
      <c r="BC1472" s="259">
        <f t="shared" si="301"/>
        <v>7.73996020611456E-4</v>
      </c>
      <c r="BD1472" s="259" t="str">
        <f t="shared" si="298"/>
        <v/>
      </c>
      <c r="BE1472" s="254" t="str">
        <f t="shared" si="299"/>
        <v/>
      </c>
    </row>
    <row r="1473" spans="1:57" ht="20.100000000000001" customHeight="1" x14ac:dyDescent="0.25">
      <c r="A1473" s="247">
        <v>712</v>
      </c>
      <c r="B1473" s="247">
        <f>$B$755+(A1473*$B$758)</f>
        <v>-2769.1392917196354</v>
      </c>
      <c r="C1473" s="247">
        <f>_xlfn.NORM.DIST($B1473,$B$752,$B$753,0)</f>
        <v>8.5475326995711437E-5</v>
      </c>
      <c r="D1473" s="247">
        <f>_xlfn.NORM.DIST($B1473,$B$752,$B$753,1)</f>
        <v>0.124660536664311</v>
      </c>
      <c r="E1473" s="247">
        <f>IF(OR(D1473&lt;$F$757,D1473&gt;$F$758),C1473,"")</f>
        <v>8.5475326995711437E-5</v>
      </c>
      <c r="F1473" s="247" t="str">
        <f>IF(AND(D1473&gt;$F$757,D1473&lt;$F$758),C1473,"")</f>
        <v/>
      </c>
      <c r="G1473" s="247" t="str">
        <f>IF(C1473=MAX($C$761:$C$2761),C1473,"")</f>
        <v/>
      </c>
      <c r="H1473" s="247">
        <f>_xlfn.NORM.DIST(B1473,$F$753,$F$754,0)</f>
        <v>0</v>
      </c>
      <c r="I1473" s="247">
        <f>IF(H1473=MAX($H$761:$H$2761),C1473,"")</f>
        <v>8.5475326995711437E-5</v>
      </c>
      <c r="J1473" s="247" t="str">
        <f>IF(I1473=MIN($I$761:$I$2761),I1473,"")</f>
        <v/>
      </c>
      <c r="K1473" s="247"/>
      <c r="L1473" s="247"/>
      <c r="M1473" s="247"/>
      <c r="N1473" s="247"/>
      <c r="O1473" s="247">
        <v>712</v>
      </c>
      <c r="P1473" s="247">
        <f>$P$755+(O1473*$P$758)</f>
        <v>-161.37304239228763</v>
      </c>
      <c r="Q1473" s="247">
        <f>_xlfn.NORM.DIST(P1473,P$752,P$753,0)</f>
        <v>1.4667448970877225E-3</v>
      </c>
      <c r="R1473" s="247">
        <f>_xlfn.NORM.DIST(P1473,P$752,P$753,1)</f>
        <v>0.12466053666431107</v>
      </c>
      <c r="S1473" s="253">
        <f>IF(OR(R1473&lt;$T$757,R1473&gt;$T$758),Q1473,"")</f>
        <v>1.4667448970877225E-3</v>
      </c>
      <c r="T1473" s="253" t="str">
        <f>IF(AND(R1473&gt;$T$757,R1473&lt;$T$758),Q1473,"")</f>
        <v/>
      </c>
      <c r="U1473" s="253" t="str">
        <f>IF(Q1473=MAX($Q$761:$Q$2761),Q1473,"")</f>
        <v/>
      </c>
      <c r="V1473" s="253">
        <f>_xlfn.NORM.DIST(P1473,$T$753,$T$754,0)</f>
        <v>6.8522860410982853E-70</v>
      </c>
      <c r="W1473" s="253" t="str">
        <f>IF(V1473=MAX($V$761:$V$2761),Q1473,"")</f>
        <v/>
      </c>
      <c r="X1473" s="253" t="str">
        <f t="shared" si="302"/>
        <v/>
      </c>
      <c r="AB1473" s="253">
        <v>712</v>
      </c>
      <c r="AC1473" s="253">
        <f t="shared" si="318"/>
        <v>-249.71367564870832</v>
      </c>
      <c r="AD1473" s="253">
        <f t="shared" si="303"/>
        <v>9.4785792504765824E-4</v>
      </c>
      <c r="AE1473" s="253">
        <f t="shared" si="304"/>
        <v>0.12466053666431107</v>
      </c>
      <c r="AF1473" s="253">
        <f>IF(OR(AE1473&lt;$T$757,AE1473&gt;$T$758),AD1473,"")</f>
        <v>9.4785792504765824E-4</v>
      </c>
      <c r="AG1473" s="253" t="str">
        <f t="shared" si="305"/>
        <v/>
      </c>
      <c r="AH1473" s="253" t="str">
        <f t="shared" si="306"/>
        <v/>
      </c>
      <c r="AI1473" s="253">
        <f t="shared" si="307"/>
        <v>1.4963323770597545E-3</v>
      </c>
      <c r="AJ1473" s="253" t="str">
        <f t="shared" si="308"/>
        <v/>
      </c>
      <c r="AK1473" s="253" t="str">
        <f t="shared" si="309"/>
        <v/>
      </c>
      <c r="AO1473" s="253">
        <v>712</v>
      </c>
      <c r="AP1473" s="253">
        <f t="shared" si="310"/>
        <v>-1472.1875522207706</v>
      </c>
      <c r="AQ1473" s="253">
        <f t="shared" si="311"/>
        <v>1.6077644869321237E-4</v>
      </c>
      <c r="AR1473" s="253">
        <f t="shared" si="312"/>
        <v>0.12466053666431107</v>
      </c>
      <c r="AS1473" s="253">
        <f>IF(OR(AR1473&lt;$T$757,AR1473&gt;$T$758),AQ1473,"")</f>
        <v>1.6077644869321237E-4</v>
      </c>
      <c r="AT1473" s="253" t="str">
        <f t="shared" si="313"/>
        <v/>
      </c>
      <c r="AU1473" s="253" t="str">
        <f t="shared" si="314"/>
        <v/>
      </c>
      <c r="AV1473" s="253">
        <f t="shared" si="315"/>
        <v>0</v>
      </c>
      <c r="AW1473" s="253">
        <f t="shared" si="316"/>
        <v>1.6077644869321237E-4</v>
      </c>
      <c r="AX1473" s="253" t="str">
        <f t="shared" si="317"/>
        <v/>
      </c>
      <c r="AZ1473" s="259"/>
      <c r="BA1473" s="259">
        <f>BA1472+$BD$753</f>
        <v>4.5888000000000657</v>
      </c>
      <c r="BB1473" s="274">
        <f t="shared" si="300"/>
        <v>0.70999955609845378</v>
      </c>
      <c r="BC1473" s="259">
        <f t="shared" si="301"/>
        <v>7.7421799685006842E-4</v>
      </c>
      <c r="BD1473" s="259" t="str">
        <f t="shared" si="298"/>
        <v/>
      </c>
      <c r="BE1473" s="254" t="str">
        <f t="shared" si="299"/>
        <v/>
      </c>
    </row>
    <row r="1474" spans="1:57" ht="20.100000000000001" customHeight="1" x14ac:dyDescent="0.25">
      <c r="A1474" s="247">
        <v>713</v>
      </c>
      <c r="B1474" s="247">
        <f>$B$755+(A1474*$B$758)</f>
        <v>-2759.5242247344977</v>
      </c>
      <c r="C1474" s="247">
        <f>_xlfn.NORM.DIST($B1474,$B$752,$B$753,0)</f>
        <v>8.5869419217085146E-5</v>
      </c>
      <c r="D1474" s="247">
        <f>_xlfn.NORM.DIST($B1474,$B$752,$B$753,1)</f>
        <v>0.12548428191629576</v>
      </c>
      <c r="E1474" s="247">
        <f>IF(OR(D1474&lt;$F$757,D1474&gt;$F$758),C1474,"")</f>
        <v>8.5869419217085146E-5</v>
      </c>
      <c r="F1474" s="247" t="str">
        <f>IF(AND(D1474&gt;$F$757,D1474&lt;$F$758),C1474,"")</f>
        <v/>
      </c>
      <c r="G1474" s="247" t="str">
        <f>IF(C1474=MAX($C$761:$C$2761),C1474,"")</f>
        <v/>
      </c>
      <c r="H1474" s="247">
        <f>_xlfn.NORM.DIST(B1474,$F$753,$F$754,0)</f>
        <v>0</v>
      </c>
      <c r="I1474" s="247">
        <f>IF(H1474=MAX($H$761:$H$2761),C1474,"")</f>
        <v>8.5869419217085146E-5</v>
      </c>
      <c r="J1474" s="247" t="str">
        <f>IF(I1474=MIN($I$761:$I$2761),I1474,"")</f>
        <v/>
      </c>
      <c r="K1474" s="247"/>
      <c r="L1474" s="247"/>
      <c r="M1474" s="247"/>
      <c r="N1474" s="247"/>
      <c r="O1474" s="247">
        <v>713</v>
      </c>
      <c r="P1474" s="247">
        <f>$P$755+(O1474*$P$758)</f>
        <v>-160.81271932842549</v>
      </c>
      <c r="Q1474" s="247">
        <f>_xlfn.NORM.DIST(P1474,P$752,P$753,0)</f>
        <v>1.4735074655972402E-3</v>
      </c>
      <c r="R1474" s="247">
        <f>_xlfn.NORM.DIST(P1474,P$752,P$753,1)</f>
        <v>0.12548428191629579</v>
      </c>
      <c r="S1474" s="253">
        <f>IF(OR(R1474&lt;$T$757,R1474&gt;$T$758),Q1474,"")</f>
        <v>1.4735074655972402E-3</v>
      </c>
      <c r="T1474" s="253" t="str">
        <f>IF(AND(R1474&gt;$T$757,R1474&lt;$T$758),Q1474,"")</f>
        <v/>
      </c>
      <c r="U1474" s="253" t="str">
        <f>IF(Q1474=MAX($Q$761:$Q$2761),Q1474,"")</f>
        <v/>
      </c>
      <c r="V1474" s="253">
        <f>_xlfn.NORM.DIST(P1474,$T$753,$T$754,0)</f>
        <v>6.3885836236569134E-70</v>
      </c>
      <c r="W1474" s="253" t="str">
        <f>IF(V1474=MAX($V$761:$V$2761),Q1474,"")</f>
        <v/>
      </c>
      <c r="X1474" s="253" t="str">
        <f t="shared" si="302"/>
        <v/>
      </c>
      <c r="AB1474" s="253">
        <v>713</v>
      </c>
      <c r="AC1474" s="253">
        <f t="shared" si="318"/>
        <v>-248.84661427492802</v>
      </c>
      <c r="AD1474" s="253">
        <f t="shared" si="303"/>
        <v>9.5222811523420754E-4</v>
      </c>
      <c r="AE1474" s="253">
        <f t="shared" si="304"/>
        <v>0.12548428191629579</v>
      </c>
      <c r="AF1474" s="253">
        <f>IF(OR(AE1474&lt;$T$757,AE1474&gt;$T$758),AD1474,"")</f>
        <v>9.5222811523420754E-4</v>
      </c>
      <c r="AG1474" s="253" t="str">
        <f t="shared" si="305"/>
        <v/>
      </c>
      <c r="AH1474" s="253" t="str">
        <f t="shared" si="306"/>
        <v/>
      </c>
      <c r="AI1474" s="253">
        <f t="shared" si="307"/>
        <v>1.4924744038866942E-3</v>
      </c>
      <c r="AJ1474" s="253" t="str">
        <f t="shared" si="308"/>
        <v/>
      </c>
      <c r="AK1474" s="253" t="str">
        <f t="shared" si="309"/>
        <v/>
      </c>
      <c r="AO1474" s="253">
        <v>713</v>
      </c>
      <c r="AP1474" s="253">
        <f t="shared" si="310"/>
        <v>-1467.0757898866705</v>
      </c>
      <c r="AQ1474" s="253">
        <f t="shared" si="311"/>
        <v>1.615177239832533E-4</v>
      </c>
      <c r="AR1474" s="253">
        <f t="shared" si="312"/>
        <v>0.12548428191629579</v>
      </c>
      <c r="AS1474" s="253">
        <f>IF(OR(AR1474&lt;$T$757,AR1474&gt;$T$758),AQ1474,"")</f>
        <v>1.615177239832533E-4</v>
      </c>
      <c r="AT1474" s="253" t="str">
        <f t="shared" si="313"/>
        <v/>
      </c>
      <c r="AU1474" s="253" t="str">
        <f t="shared" si="314"/>
        <v/>
      </c>
      <c r="AV1474" s="253">
        <f t="shared" si="315"/>
        <v>0</v>
      </c>
      <c r="AW1474" s="253">
        <f t="shared" si="316"/>
        <v>1.615177239832533E-4</v>
      </c>
      <c r="AX1474" s="253" t="str">
        <f t="shared" si="317"/>
        <v/>
      </c>
      <c r="AZ1474" s="259"/>
      <c r="BA1474" s="259">
        <f>BA1473+$BD$753</f>
        <v>4.5952000000000659</v>
      </c>
      <c r="BB1474" s="274">
        <f t="shared" si="300"/>
        <v>0.70922533810160371</v>
      </c>
      <c r="BC1474" s="259">
        <f t="shared" si="301"/>
        <v>7.7443627592221898E-4</v>
      </c>
      <c r="BD1474" s="259" t="str">
        <f t="shared" si="298"/>
        <v/>
      </c>
      <c r="BE1474" s="254" t="str">
        <f t="shared" si="299"/>
        <v/>
      </c>
    </row>
    <row r="1475" spans="1:57" ht="20.100000000000001" customHeight="1" x14ac:dyDescent="0.25">
      <c r="A1475" s="247">
        <v>714</v>
      </c>
      <c r="B1475" s="247">
        <f>$B$755+(A1475*$B$758)</f>
        <v>-2749.90915774936</v>
      </c>
      <c r="C1475" s="247">
        <f>_xlfn.NORM.DIST($B1475,$B$752,$B$753,0)</f>
        <v>8.626394820436039E-5</v>
      </c>
      <c r="D1475" s="247">
        <f>_xlfn.NORM.DIST($B1475,$B$752,$B$753,1)</f>
        <v>0.12631181849965725</v>
      </c>
      <c r="E1475" s="247">
        <f>IF(OR(D1475&lt;$F$757,D1475&gt;$F$758),C1475,"")</f>
        <v>8.626394820436039E-5</v>
      </c>
      <c r="F1475" s="247" t="str">
        <f>IF(AND(D1475&gt;$F$757,D1475&lt;$F$758),C1475,"")</f>
        <v/>
      </c>
      <c r="G1475" s="247" t="str">
        <f>IF(C1475=MAX($C$761:$C$2761),C1475,"")</f>
        <v/>
      </c>
      <c r="H1475" s="247">
        <f>_xlfn.NORM.DIST(B1475,$F$753,$F$754,0)</f>
        <v>0</v>
      </c>
      <c r="I1475" s="247">
        <f>IF(H1475=MAX($H$761:$H$2761),C1475,"")</f>
        <v>8.626394820436039E-5</v>
      </c>
      <c r="J1475" s="247" t="str">
        <f>IF(I1475=MIN($I$761:$I$2761),I1475,"")</f>
        <v/>
      </c>
      <c r="K1475" s="247"/>
      <c r="L1475" s="247"/>
      <c r="M1475" s="247"/>
      <c r="N1475" s="247"/>
      <c r="O1475" s="247">
        <v>714</v>
      </c>
      <c r="P1475" s="247">
        <f>$P$755+(O1475*$P$758)</f>
        <v>-160.2523962645634</v>
      </c>
      <c r="Q1475" s="247">
        <f>_xlfn.NORM.DIST(P1475,P$752,P$753,0)</f>
        <v>1.4802775289497689E-3</v>
      </c>
      <c r="R1475" s="247">
        <f>_xlfn.NORM.DIST(P1475,P$752,P$753,1)</f>
        <v>0.12631181849965725</v>
      </c>
      <c r="S1475" s="253">
        <f>IF(OR(R1475&lt;$T$757,R1475&gt;$T$758),Q1475,"")</f>
        <v>1.4802775289497689E-3</v>
      </c>
      <c r="T1475" s="253" t="str">
        <f>IF(AND(R1475&gt;$T$757,R1475&lt;$T$758),Q1475,"")</f>
        <v/>
      </c>
      <c r="U1475" s="253" t="str">
        <f>IF(Q1475=MAX($Q$761:$Q$2761),Q1475,"")</f>
        <v/>
      </c>
      <c r="V1475" s="253">
        <f>_xlfn.NORM.DIST(P1475,$T$753,$T$754,0)</f>
        <v>5.9561652057258404E-70</v>
      </c>
      <c r="W1475" s="253" t="str">
        <f>IF(V1475=MAX($V$761:$V$2761),Q1475,"")</f>
        <v/>
      </c>
      <c r="X1475" s="253" t="str">
        <f t="shared" si="302"/>
        <v/>
      </c>
      <c r="AB1475" s="253">
        <v>714</v>
      </c>
      <c r="AC1475" s="253">
        <f t="shared" si="318"/>
        <v>-247.97955290114783</v>
      </c>
      <c r="AD1475" s="253">
        <f t="shared" si="303"/>
        <v>9.5660314883037705E-4</v>
      </c>
      <c r="AE1475" s="253">
        <f t="shared" si="304"/>
        <v>0.12631181849965725</v>
      </c>
      <c r="AF1475" s="253">
        <f>IF(OR(AE1475&lt;$T$757,AE1475&gt;$T$758),AD1475,"")</f>
        <v>9.5660314883037705E-4</v>
      </c>
      <c r="AG1475" s="253" t="str">
        <f t="shared" si="305"/>
        <v/>
      </c>
      <c r="AH1475" s="253" t="str">
        <f t="shared" si="306"/>
        <v/>
      </c>
      <c r="AI1475" s="253">
        <f t="shared" si="307"/>
        <v>1.4886025598412674E-3</v>
      </c>
      <c r="AJ1475" s="253" t="str">
        <f t="shared" si="308"/>
        <v/>
      </c>
      <c r="AK1475" s="253" t="str">
        <f t="shared" si="309"/>
        <v/>
      </c>
      <c r="AO1475" s="253">
        <v>714</v>
      </c>
      <c r="AP1475" s="253">
        <f t="shared" si="310"/>
        <v>-1461.9640275525708</v>
      </c>
      <c r="AQ1475" s="253">
        <f t="shared" si="311"/>
        <v>1.6225982081645779E-4</v>
      </c>
      <c r="AR1475" s="253">
        <f t="shared" si="312"/>
        <v>0.12631181849965725</v>
      </c>
      <c r="AS1475" s="253">
        <f>IF(OR(AR1475&lt;$T$757,AR1475&gt;$T$758),AQ1475,"")</f>
        <v>1.6225982081645779E-4</v>
      </c>
      <c r="AT1475" s="253" t="str">
        <f t="shared" si="313"/>
        <v/>
      </c>
      <c r="AU1475" s="253" t="str">
        <f t="shared" si="314"/>
        <v/>
      </c>
      <c r="AV1475" s="253">
        <f t="shared" si="315"/>
        <v>0</v>
      </c>
      <c r="AW1475" s="253">
        <f t="shared" si="316"/>
        <v>1.6225982081645779E-4</v>
      </c>
      <c r="AX1475" s="253" t="str">
        <f t="shared" si="317"/>
        <v/>
      </c>
      <c r="AZ1475" s="259"/>
      <c r="BA1475" s="259">
        <f>BA1474+$BD$753</f>
        <v>4.6016000000000661</v>
      </c>
      <c r="BB1475" s="274">
        <f t="shared" si="300"/>
        <v>0.70845090182568149</v>
      </c>
      <c r="BC1475" s="259">
        <f t="shared" si="301"/>
        <v>7.7465086512984449E-4</v>
      </c>
      <c r="BD1475" s="259" t="str">
        <f t="shared" si="298"/>
        <v/>
      </c>
      <c r="BE1475" s="254" t="str">
        <f t="shared" si="299"/>
        <v/>
      </c>
    </row>
    <row r="1476" spans="1:57" ht="20.100000000000001" customHeight="1" x14ac:dyDescent="0.25">
      <c r="A1476" s="247">
        <v>715</v>
      </c>
      <c r="B1476" s="247">
        <f>$B$755+(A1476*$B$758)</f>
        <v>-2740.2940907642223</v>
      </c>
      <c r="C1476" s="247">
        <f>_xlfn.NORM.DIST($B1476,$B$752,$B$753,0)</f>
        <v>8.6658903310438788E-5</v>
      </c>
      <c r="D1476" s="247">
        <f>_xlfn.NORM.DIST($B1476,$B$752,$B$753,1)</f>
        <v>0.12714315056279821</v>
      </c>
      <c r="E1476" s="247">
        <f>IF(OR(D1476&lt;$F$757,D1476&gt;$F$758),C1476,"")</f>
        <v>8.6658903310438788E-5</v>
      </c>
      <c r="F1476" s="247" t="str">
        <f>IF(AND(D1476&gt;$F$757,D1476&lt;$F$758),C1476,"")</f>
        <v/>
      </c>
      <c r="G1476" s="247" t="str">
        <f>IF(C1476=MAX($C$761:$C$2761),C1476,"")</f>
        <v/>
      </c>
      <c r="H1476" s="247">
        <f>_xlfn.NORM.DIST(B1476,$F$753,$F$754,0)</f>
        <v>0</v>
      </c>
      <c r="I1476" s="247">
        <f>IF(H1476=MAX($H$761:$H$2761),C1476,"")</f>
        <v>8.6658903310438788E-5</v>
      </c>
      <c r="J1476" s="247" t="str">
        <f>IF(I1476=MIN($I$761:$I$2761),I1476,"")</f>
        <v/>
      </c>
      <c r="K1476" s="247"/>
      <c r="L1476" s="247"/>
      <c r="M1476" s="247"/>
      <c r="N1476" s="247"/>
      <c r="O1476" s="247">
        <v>715</v>
      </c>
      <c r="P1476" s="247">
        <f>$P$755+(O1476*$P$758)</f>
        <v>-159.69207320070126</v>
      </c>
      <c r="Q1476" s="247">
        <f>_xlfn.NORM.DIST(P1476,P$752,P$753,0)</f>
        <v>1.4870549044425625E-3</v>
      </c>
      <c r="R1476" s="247">
        <f>_xlfn.NORM.DIST(P1476,P$752,P$753,1)</f>
        <v>0.12714315056279824</v>
      </c>
      <c r="S1476" s="253">
        <f>IF(OR(R1476&lt;$T$757,R1476&gt;$T$758),Q1476,"")</f>
        <v>1.4870549044425625E-3</v>
      </c>
      <c r="T1476" s="253" t="str">
        <f>IF(AND(R1476&gt;$T$757,R1476&lt;$T$758),Q1476,"")</f>
        <v/>
      </c>
      <c r="U1476" s="253" t="str">
        <f>IF(Q1476=MAX($Q$761:$Q$2761),Q1476,"")</f>
        <v/>
      </c>
      <c r="V1476" s="253">
        <f>_xlfn.NORM.DIST(P1476,$T$753,$T$754,0)</f>
        <v>5.552926663840489E-70</v>
      </c>
      <c r="W1476" s="253" t="str">
        <f>IF(V1476=MAX($V$761:$V$2761),Q1476,"")</f>
        <v/>
      </c>
      <c r="X1476" s="253" t="str">
        <f t="shared" si="302"/>
        <v/>
      </c>
      <c r="AB1476" s="253">
        <v>715</v>
      </c>
      <c r="AC1476" s="253">
        <f t="shared" si="318"/>
        <v>-247.11249152736764</v>
      </c>
      <c r="AD1476" s="253">
        <f t="shared" si="303"/>
        <v>9.6098290776775103E-4</v>
      </c>
      <c r="AE1476" s="253">
        <f t="shared" si="304"/>
        <v>0.12714315056279818</v>
      </c>
      <c r="AF1476" s="253">
        <f>IF(OR(AE1476&lt;$T$757,AE1476&gt;$T$758),AD1476,"")</f>
        <v>9.6098290776775103E-4</v>
      </c>
      <c r="AG1476" s="253" t="str">
        <f t="shared" si="305"/>
        <v/>
      </c>
      <c r="AH1476" s="253" t="str">
        <f t="shared" si="306"/>
        <v/>
      </c>
      <c r="AI1476" s="253">
        <f t="shared" si="307"/>
        <v>1.4847170046452215E-3</v>
      </c>
      <c r="AJ1476" s="253" t="str">
        <f t="shared" si="308"/>
        <v/>
      </c>
      <c r="AK1476" s="253" t="str">
        <f t="shared" si="309"/>
        <v/>
      </c>
      <c r="AO1476" s="253">
        <v>715</v>
      </c>
      <c r="AP1476" s="253">
        <f t="shared" si="310"/>
        <v>-1456.8522652184711</v>
      </c>
      <c r="AQ1476" s="253">
        <f t="shared" si="311"/>
        <v>1.6300271916596298E-4</v>
      </c>
      <c r="AR1476" s="253">
        <f t="shared" si="312"/>
        <v>0.12714315056279818</v>
      </c>
      <c r="AS1476" s="253">
        <f>IF(OR(AR1476&lt;$T$757,AR1476&gt;$T$758),AQ1476,"")</f>
        <v>1.6300271916596298E-4</v>
      </c>
      <c r="AT1476" s="253" t="str">
        <f t="shared" si="313"/>
        <v/>
      </c>
      <c r="AU1476" s="253" t="str">
        <f t="shared" si="314"/>
        <v/>
      </c>
      <c r="AV1476" s="253">
        <f t="shared" si="315"/>
        <v>0</v>
      </c>
      <c r="AW1476" s="253">
        <f t="shared" si="316"/>
        <v>1.6300271916596298E-4</v>
      </c>
      <c r="AX1476" s="253" t="str">
        <f t="shared" si="317"/>
        <v/>
      </c>
      <c r="AZ1476" s="259"/>
      <c r="BA1476" s="259">
        <f>BA1475+$BD$753</f>
        <v>4.6080000000000663</v>
      </c>
      <c r="BB1476" s="274">
        <f t="shared" si="300"/>
        <v>0.70767625096055164</v>
      </c>
      <c r="BC1476" s="259">
        <f t="shared" si="301"/>
        <v>7.7486177179553195E-4</v>
      </c>
      <c r="BD1476" s="259" t="str">
        <f t="shared" si="298"/>
        <v/>
      </c>
      <c r="BE1476" s="254" t="str">
        <f t="shared" si="299"/>
        <v/>
      </c>
    </row>
    <row r="1477" spans="1:57" ht="20.100000000000001" customHeight="1" x14ac:dyDescent="0.25">
      <c r="A1477" s="248">
        <v>716</v>
      </c>
      <c r="B1477" s="247">
        <f>$B$755+(A1477*$B$758)</f>
        <v>-2730.6790237790847</v>
      </c>
      <c r="C1477" s="247">
        <f>_xlfn.NORM.DIST($B1477,$B$752,$B$753,0)</f>
        <v>8.7054273818889109E-5</v>
      </c>
      <c r="D1477" s="247">
        <f>_xlfn.NORM.DIST($B1477,$B$752,$B$753,1)</f>
        <v>0.12797828215141535</v>
      </c>
      <c r="E1477" s="247">
        <f>IF(OR(D1477&lt;$F$757,D1477&gt;$F$758),C1477,"")</f>
        <v>8.7054273818889109E-5</v>
      </c>
      <c r="F1477" s="247" t="str">
        <f>IF(AND(D1477&gt;$F$757,D1477&lt;$F$758),C1477,"")</f>
        <v/>
      </c>
      <c r="G1477" s="247" t="str">
        <f>IF(C1477=MAX($C$761:$C$2761),C1477,"")</f>
        <v/>
      </c>
      <c r="H1477" s="247">
        <f>_xlfn.NORM.DIST(B1477,$F$753,$F$754,0)</f>
        <v>0</v>
      </c>
      <c r="I1477" s="247">
        <f>IF(H1477=MAX($H$761:$H$2761),C1477,"")</f>
        <v>8.7054273818889109E-5</v>
      </c>
      <c r="J1477" s="247" t="str">
        <f>IF(I1477=MIN($I$761:$I$2761),I1477,"")</f>
        <v/>
      </c>
      <c r="K1477" s="247"/>
      <c r="L1477" s="247"/>
      <c r="M1477" s="247"/>
      <c r="N1477" s="247"/>
      <c r="O1477" s="248">
        <v>716</v>
      </c>
      <c r="P1477" s="247">
        <f>$P$755+(O1477*$P$758)</f>
        <v>-159.13175013683917</v>
      </c>
      <c r="Q1477" s="247">
        <f>_xlfn.NORM.DIST(P1477,P$752,P$753,0)</f>
        <v>1.493839408183128E-3</v>
      </c>
      <c r="R1477" s="247">
        <f>_xlfn.NORM.DIST(P1477,P$752,P$753,1)</f>
        <v>0.12797828215141535</v>
      </c>
      <c r="S1477" s="253">
        <f>IF(OR(R1477&lt;$T$757,R1477&gt;$T$758),Q1477,"")</f>
        <v>1.493839408183128E-3</v>
      </c>
      <c r="T1477" s="253" t="str">
        <f>IF(AND(R1477&gt;$T$757,R1477&lt;$T$758),Q1477,"")</f>
        <v/>
      </c>
      <c r="U1477" s="253" t="str">
        <f>IF(Q1477=MAX($Q$761:$Q$2761),Q1477,"")</f>
        <v/>
      </c>
      <c r="V1477" s="253">
        <f>_xlfn.NORM.DIST(P1477,$T$753,$T$754,0)</f>
        <v>5.1769049569651314E-70</v>
      </c>
      <c r="W1477" s="253" t="str">
        <f>IF(V1477=MAX($V$761:$V$2761),Q1477,"")</f>
        <v/>
      </c>
      <c r="X1477" s="253" t="str">
        <f t="shared" si="302"/>
        <v/>
      </c>
      <c r="AB1477" s="259">
        <v>716</v>
      </c>
      <c r="AC1477" s="253">
        <f t="shared" si="318"/>
        <v>-246.24543015358734</v>
      </c>
      <c r="AD1477" s="253">
        <f t="shared" si="303"/>
        <v>9.6536727320906254E-4</v>
      </c>
      <c r="AE1477" s="253">
        <f t="shared" si="304"/>
        <v>0.12797828215141541</v>
      </c>
      <c r="AF1477" s="253">
        <f>IF(OR(AE1477&lt;$T$757,AE1477&gt;$T$758),AD1477,"")</f>
        <v>9.6536727320906254E-4</v>
      </c>
      <c r="AG1477" s="253" t="str">
        <f t="shared" si="305"/>
        <v/>
      </c>
      <c r="AH1477" s="253" t="str">
        <f t="shared" si="306"/>
        <v/>
      </c>
      <c r="AI1477" s="253">
        <f t="shared" si="307"/>
        <v>1.4808178982619435E-3</v>
      </c>
      <c r="AJ1477" s="253" t="str">
        <f t="shared" si="308"/>
        <v/>
      </c>
      <c r="AK1477" s="253" t="str">
        <f t="shared" si="309"/>
        <v/>
      </c>
      <c r="AO1477" s="259">
        <v>716</v>
      </c>
      <c r="AP1477" s="253">
        <f t="shared" si="310"/>
        <v>-1451.7405028843709</v>
      </c>
      <c r="AQ1477" s="253">
        <f t="shared" si="311"/>
        <v>1.6374639887449299E-4</v>
      </c>
      <c r="AR1477" s="253">
        <f t="shared" si="312"/>
        <v>0.12797828215141535</v>
      </c>
      <c r="AS1477" s="253">
        <f>IF(OR(AR1477&lt;$T$757,AR1477&gt;$T$758),AQ1477,"")</f>
        <v>1.6374639887449299E-4</v>
      </c>
      <c r="AT1477" s="253" t="str">
        <f t="shared" si="313"/>
        <v/>
      </c>
      <c r="AU1477" s="253" t="str">
        <f t="shared" si="314"/>
        <v/>
      </c>
      <c r="AV1477" s="253">
        <f t="shared" si="315"/>
        <v>0</v>
      </c>
      <c r="AW1477" s="253">
        <f t="shared" si="316"/>
        <v>1.6374639887449299E-4</v>
      </c>
      <c r="AX1477" s="253" t="str">
        <f t="shared" si="317"/>
        <v/>
      </c>
      <c r="AZ1477" s="259"/>
      <c r="BA1477" s="259">
        <f>BA1476+$BD$753</f>
        <v>4.6144000000000664</v>
      </c>
      <c r="BB1477" s="274">
        <f t="shared" si="300"/>
        <v>0.70690138918875611</v>
      </c>
      <c r="BC1477" s="259">
        <f t="shared" si="301"/>
        <v>7.7506900326151928E-4</v>
      </c>
      <c r="BD1477" s="259" t="str">
        <f t="shared" si="298"/>
        <v/>
      </c>
      <c r="BE1477" s="254" t="str">
        <f t="shared" si="299"/>
        <v/>
      </c>
    </row>
    <row r="1478" spans="1:57" ht="20.100000000000001" customHeight="1" x14ac:dyDescent="0.25">
      <c r="A1478" s="247">
        <v>717</v>
      </c>
      <c r="B1478" s="247">
        <f>$B$755+(A1478*$B$758)</f>
        <v>-2721.063956793947</v>
      </c>
      <c r="C1478" s="247">
        <f>_xlfn.NORM.DIST($B1478,$B$752,$B$753,0)</f>
        <v>8.7450048944317103E-5</v>
      </c>
      <c r="D1478" s="247">
        <f>_xlfn.NORM.DIST($B1478,$B$752,$B$753,1)</f>
        <v>0.12881721720783423</v>
      </c>
      <c r="E1478" s="247">
        <f>IF(OR(D1478&lt;$F$757,D1478&gt;$F$758),C1478,"")</f>
        <v>8.7450048944317103E-5</v>
      </c>
      <c r="F1478" s="247" t="str">
        <f>IF(AND(D1478&gt;$F$757,D1478&lt;$F$758),C1478,"")</f>
        <v/>
      </c>
      <c r="G1478" s="247" t="str">
        <f>IF(C1478=MAX($C$761:$C$2761),C1478,"")</f>
        <v/>
      </c>
      <c r="H1478" s="247">
        <f>_xlfn.NORM.DIST(B1478,$F$753,$F$754,0)</f>
        <v>0</v>
      </c>
      <c r="I1478" s="247">
        <f>IF(H1478=MAX($H$761:$H$2761),C1478,"")</f>
        <v>8.7450048944317103E-5</v>
      </c>
      <c r="J1478" s="247" t="str">
        <f>IF(I1478=MIN($I$761:$I$2761),I1478,"")</f>
        <v/>
      </c>
      <c r="K1478" s="247"/>
      <c r="L1478" s="247"/>
      <c r="M1478" s="247"/>
      <c r="N1478" s="247"/>
      <c r="O1478" s="247">
        <v>717</v>
      </c>
      <c r="P1478" s="247">
        <f>$P$755+(O1478*$P$758)</f>
        <v>-158.57142707297709</v>
      </c>
      <c r="Q1478" s="247">
        <f>_xlfn.NORM.DIST(P1478,P$752,P$753,0)</f>
        <v>1.5006308550955785E-3</v>
      </c>
      <c r="R1478" s="247">
        <f>_xlfn.NORM.DIST(P1478,P$752,P$753,1)</f>
        <v>0.12881721720783423</v>
      </c>
      <c r="S1478" s="253">
        <f>IF(OR(R1478&lt;$T$757,R1478&gt;$T$758),Q1478,"")</f>
        <v>1.5006308550955785E-3</v>
      </c>
      <c r="T1478" s="253" t="str">
        <f>IF(AND(R1478&gt;$T$757,R1478&lt;$T$758),Q1478,"")</f>
        <v/>
      </c>
      <c r="U1478" s="253" t="str">
        <f>IF(Q1478=MAX($Q$761:$Q$2761),Q1478,"")</f>
        <v/>
      </c>
      <c r="V1478" s="253">
        <f>_xlfn.NORM.DIST(P1478,$T$753,$T$754,0)</f>
        <v>4.8262686964470801E-70</v>
      </c>
      <c r="W1478" s="253" t="str">
        <f>IF(V1478=MAX($V$761:$V$2761),Q1478,"")</f>
        <v/>
      </c>
      <c r="X1478" s="253" t="str">
        <f t="shared" si="302"/>
        <v/>
      </c>
      <c r="AB1478" s="253">
        <v>717</v>
      </c>
      <c r="AC1478" s="253">
        <f t="shared" si="318"/>
        <v>-245.37836877980715</v>
      </c>
      <c r="AD1478" s="253">
        <f t="shared" si="303"/>
        <v>9.6975612555229404E-4</v>
      </c>
      <c r="AE1478" s="253">
        <f t="shared" si="304"/>
        <v>0.12881721720783423</v>
      </c>
      <c r="AF1478" s="253">
        <f>IF(OR(AE1478&lt;$T$757,AE1478&gt;$T$758),AD1478,"")</f>
        <v>9.6975612555229404E-4</v>
      </c>
      <c r="AG1478" s="253" t="str">
        <f t="shared" si="305"/>
        <v/>
      </c>
      <c r="AH1478" s="253" t="str">
        <f t="shared" si="306"/>
        <v/>
      </c>
      <c r="AI1478" s="253">
        <f t="shared" si="307"/>
        <v>1.4769054008856117E-3</v>
      </c>
      <c r="AJ1478" s="253" t="str">
        <f t="shared" si="308"/>
        <v/>
      </c>
      <c r="AK1478" s="253" t="str">
        <f t="shared" si="309"/>
        <v/>
      </c>
      <c r="AO1478" s="253">
        <v>717</v>
      </c>
      <c r="AP1478" s="253">
        <f t="shared" si="310"/>
        <v>-1446.6287405502712</v>
      </c>
      <c r="AQ1478" s="253">
        <f t="shared" si="311"/>
        <v>1.6449083965505427E-4</v>
      </c>
      <c r="AR1478" s="253">
        <f t="shared" si="312"/>
        <v>0.12881721720783423</v>
      </c>
      <c r="AS1478" s="253">
        <f>IF(OR(AR1478&lt;$T$757,AR1478&gt;$T$758),AQ1478,"")</f>
        <v>1.6449083965505427E-4</v>
      </c>
      <c r="AT1478" s="253" t="str">
        <f t="shared" si="313"/>
        <v/>
      </c>
      <c r="AU1478" s="253" t="str">
        <f t="shared" si="314"/>
        <v/>
      </c>
      <c r="AV1478" s="253">
        <f t="shared" si="315"/>
        <v>0</v>
      </c>
      <c r="AW1478" s="253">
        <f t="shared" si="316"/>
        <v>1.6449083965505427E-4</v>
      </c>
      <c r="AX1478" s="253" t="str">
        <f t="shared" si="317"/>
        <v/>
      </c>
      <c r="AZ1478" s="259"/>
      <c r="BA1478" s="259">
        <f>BA1477+$BD$753</f>
        <v>4.6208000000000666</v>
      </c>
      <c r="BB1478" s="274">
        <f t="shared" si="300"/>
        <v>0.70612632018549459</v>
      </c>
      <c r="BC1478" s="259">
        <f t="shared" si="301"/>
        <v>7.7527256689158275E-4</v>
      </c>
      <c r="BD1478" s="259" t="str">
        <f t="shared" si="298"/>
        <v/>
      </c>
      <c r="BE1478" s="254" t="str">
        <f t="shared" si="299"/>
        <v/>
      </c>
    </row>
    <row r="1479" spans="1:57" ht="20.100000000000001" customHeight="1" x14ac:dyDescent="0.25">
      <c r="A1479" s="247">
        <v>718</v>
      </c>
      <c r="B1479" s="247">
        <f>$B$755+(A1479*$B$758)</f>
        <v>-2711.4488898088093</v>
      </c>
      <c r="C1479" s="247">
        <f>_xlfn.NORM.DIST($B1479,$B$752,$B$753,0)</f>
        <v>8.7846217832742755E-5</v>
      </c>
      <c r="D1479" s="247">
        <f>_xlfn.NORM.DIST($B1479,$B$752,$B$753,1)</f>
        <v>0.12965995957034815</v>
      </c>
      <c r="E1479" s="247">
        <f>IF(OR(D1479&lt;$F$757,D1479&gt;$F$758),C1479,"")</f>
        <v>8.7846217832742755E-5</v>
      </c>
      <c r="F1479" s="247" t="str">
        <f>IF(AND(D1479&gt;$F$757,D1479&lt;$F$758),C1479,"")</f>
        <v/>
      </c>
      <c r="G1479" s="247" t="str">
        <f>IF(C1479=MAX($C$761:$C$2761),C1479,"")</f>
        <v/>
      </c>
      <c r="H1479" s="247">
        <f>_xlfn.NORM.DIST(B1479,$F$753,$F$754,0)</f>
        <v>0</v>
      </c>
      <c r="I1479" s="247">
        <f>IF(H1479=MAX($H$761:$H$2761),C1479,"")</f>
        <v>8.7846217832742755E-5</v>
      </c>
      <c r="J1479" s="247" t="str">
        <f>IF(I1479=MIN($I$761:$I$2761),I1479,"")</f>
        <v/>
      </c>
      <c r="K1479" s="247"/>
      <c r="L1479" s="247"/>
      <c r="M1479" s="247"/>
      <c r="N1479" s="247"/>
      <c r="O1479" s="247">
        <v>718</v>
      </c>
      <c r="P1479" s="247">
        <f>$P$755+(O1479*$P$758)</f>
        <v>-158.01110400911494</v>
      </c>
      <c r="Q1479" s="247">
        <f>_xlfn.NORM.DIST(P1479,P$752,P$753,0)</f>
        <v>1.5074290589271058E-3</v>
      </c>
      <c r="R1479" s="247">
        <f>_xlfn.NORM.DIST(P1479,P$752,P$753,1)</f>
        <v>0.1296599595703482</v>
      </c>
      <c r="S1479" s="253">
        <f>IF(OR(R1479&lt;$T$757,R1479&gt;$T$758),Q1479,"")</f>
        <v>1.5074290589271058E-3</v>
      </c>
      <c r="T1479" s="253" t="str">
        <f>IF(AND(R1479&gt;$T$757,R1479&lt;$T$758),Q1479,"")</f>
        <v/>
      </c>
      <c r="U1479" s="253" t="str">
        <f>IF(Q1479=MAX($Q$761:$Q$2761),Q1479,"")</f>
        <v/>
      </c>
      <c r="V1479" s="253">
        <f>_xlfn.NORM.DIST(P1479,$T$753,$T$754,0)</f>
        <v>4.4993093442900955E-70</v>
      </c>
      <c r="W1479" s="253" t="str">
        <f>IF(V1479=MAX($V$761:$V$2761),Q1479,"")</f>
        <v/>
      </c>
      <c r="X1479" s="253" t="str">
        <f t="shared" si="302"/>
        <v/>
      </c>
      <c r="AB1479" s="253">
        <v>718</v>
      </c>
      <c r="AC1479" s="253">
        <f t="shared" si="318"/>
        <v>-244.51130740602684</v>
      </c>
      <c r="AD1479" s="253">
        <f t="shared" si="303"/>
        <v>9.7414934443486637E-4</v>
      </c>
      <c r="AE1479" s="253">
        <f t="shared" si="304"/>
        <v>0.1296599595703482</v>
      </c>
      <c r="AF1479" s="253">
        <f>IF(OR(AE1479&lt;$T$757,AE1479&gt;$T$758),AD1479,"")</f>
        <v>9.7414934443486637E-4</v>
      </c>
      <c r="AG1479" s="253" t="str">
        <f t="shared" si="305"/>
        <v/>
      </c>
      <c r="AH1479" s="253" t="str">
        <f t="shared" si="306"/>
        <v/>
      </c>
      <c r="AI1479" s="253">
        <f t="shared" si="307"/>
        <v>1.4729796729303435E-3</v>
      </c>
      <c r="AJ1479" s="253" t="str">
        <f t="shared" si="308"/>
        <v/>
      </c>
      <c r="AK1479" s="253" t="str">
        <f t="shared" si="309"/>
        <v/>
      </c>
      <c r="AO1479" s="253">
        <v>718</v>
      </c>
      <c r="AP1479" s="253">
        <f t="shared" si="310"/>
        <v>-1441.5169782161711</v>
      </c>
      <c r="AQ1479" s="253">
        <f t="shared" si="311"/>
        <v>1.6523602109164606E-4</v>
      </c>
      <c r="AR1479" s="253">
        <f t="shared" si="312"/>
        <v>0.12965995957034815</v>
      </c>
      <c r="AS1479" s="253">
        <f>IF(OR(AR1479&lt;$T$757,AR1479&gt;$T$758),AQ1479,"")</f>
        <v>1.6523602109164606E-4</v>
      </c>
      <c r="AT1479" s="253" t="str">
        <f t="shared" si="313"/>
        <v/>
      </c>
      <c r="AU1479" s="253" t="str">
        <f t="shared" si="314"/>
        <v/>
      </c>
      <c r="AV1479" s="253">
        <f t="shared" si="315"/>
        <v>0</v>
      </c>
      <c r="AW1479" s="253">
        <f t="shared" si="316"/>
        <v>1.6523602109164606E-4</v>
      </c>
      <c r="AX1479" s="253" t="str">
        <f t="shared" si="317"/>
        <v/>
      </c>
      <c r="AZ1479" s="259"/>
      <c r="BA1479" s="259">
        <f>BA1478+$BD$753</f>
        <v>4.6272000000000668</v>
      </c>
      <c r="BB1479" s="274">
        <f t="shared" si="300"/>
        <v>0.70535104761860301</v>
      </c>
      <c r="BC1479" s="259">
        <f t="shared" si="301"/>
        <v>7.7547247006870546E-4</v>
      </c>
      <c r="BD1479" s="259" t="str">
        <f t="shared" si="298"/>
        <v/>
      </c>
      <c r="BE1479" s="254" t="str">
        <f t="shared" si="299"/>
        <v/>
      </c>
    </row>
    <row r="1480" spans="1:57" ht="20.100000000000001" customHeight="1" x14ac:dyDescent="0.25">
      <c r="A1480" s="247">
        <v>719</v>
      </c>
      <c r="B1480" s="247">
        <f>$B$755+(A1480*$B$758)</f>
        <v>-2701.8338228236717</v>
      </c>
      <c r="C1480" s="247">
        <f>_xlfn.NORM.DIST($B1480,$B$752,$B$753,0)</f>
        <v>8.824276956198468E-5</v>
      </c>
      <c r="D1480" s="247">
        <f>_xlfn.NORM.DIST($B1480,$B$752,$B$753,1)</f>
        <v>0.13050651297256047</v>
      </c>
      <c r="E1480" s="247">
        <f>IF(OR(D1480&lt;$F$757,D1480&gt;$F$758),C1480,"")</f>
        <v>8.824276956198468E-5</v>
      </c>
      <c r="F1480" s="247" t="str">
        <f>IF(AND(D1480&gt;$F$757,D1480&lt;$F$758),C1480,"")</f>
        <v/>
      </c>
      <c r="G1480" s="247" t="str">
        <f>IF(C1480=MAX($C$761:$C$2761),C1480,"")</f>
        <v/>
      </c>
      <c r="H1480" s="247">
        <f>_xlfn.NORM.DIST(B1480,$F$753,$F$754,0)</f>
        <v>0</v>
      </c>
      <c r="I1480" s="247">
        <f>IF(H1480=MAX($H$761:$H$2761),C1480,"")</f>
        <v>8.824276956198468E-5</v>
      </c>
      <c r="J1480" s="247" t="str">
        <f>IF(I1480=MIN($I$761:$I$2761),I1480,"")</f>
        <v/>
      </c>
      <c r="K1480" s="247"/>
      <c r="L1480" s="247"/>
      <c r="M1480" s="247"/>
      <c r="N1480" s="247"/>
      <c r="O1480" s="247">
        <v>719</v>
      </c>
      <c r="P1480" s="247">
        <f>$P$755+(O1480*$P$758)</f>
        <v>-157.45078094525286</v>
      </c>
      <c r="Q1480" s="247">
        <f>_xlfn.NORM.DIST(P1480,P$752,P$753,0)</f>
        <v>1.5142338322545721E-3</v>
      </c>
      <c r="R1480" s="247">
        <f>_xlfn.NORM.DIST(P1480,P$752,P$753,1)</f>
        <v>0.13050651297256047</v>
      </c>
      <c r="S1480" s="253">
        <f>IF(OR(R1480&lt;$T$757,R1480&gt;$T$758),Q1480,"")</f>
        <v>1.5142338322545721E-3</v>
      </c>
      <c r="T1480" s="253" t="str">
        <f>IF(AND(R1480&gt;$T$757,R1480&lt;$T$758),Q1480,"")</f>
        <v/>
      </c>
      <c r="U1480" s="253" t="str">
        <f>IF(Q1480=MAX($Q$761:$Q$2761),Q1480,"")</f>
        <v/>
      </c>
      <c r="V1480" s="253">
        <f>_xlfn.NORM.DIST(P1480,$T$753,$T$754,0)</f>
        <v>4.1944329980126727E-70</v>
      </c>
      <c r="W1480" s="253" t="str">
        <f>IF(V1480=MAX($V$761:$V$2761),Q1480,"")</f>
        <v/>
      </c>
      <c r="X1480" s="253" t="str">
        <f t="shared" si="302"/>
        <v/>
      </c>
      <c r="AB1480" s="253">
        <v>719</v>
      </c>
      <c r="AC1480" s="253">
        <f t="shared" si="318"/>
        <v>-243.64424603224666</v>
      </c>
      <c r="AD1480" s="253">
        <f t="shared" si="303"/>
        <v>9.7854680873789442E-4</v>
      </c>
      <c r="AE1480" s="253">
        <f t="shared" si="304"/>
        <v>0.13050651297256047</v>
      </c>
      <c r="AF1480" s="253">
        <f>IF(OR(AE1480&lt;$T$757,AE1480&gt;$T$758),AD1480,"")</f>
        <v>9.7854680873789442E-4</v>
      </c>
      <c r="AG1480" s="253" t="str">
        <f t="shared" si="305"/>
        <v/>
      </c>
      <c r="AH1480" s="253" t="str">
        <f t="shared" si="306"/>
        <v/>
      </c>
      <c r="AI1480" s="253">
        <f t="shared" si="307"/>
        <v>1.4690408750193677E-3</v>
      </c>
      <c r="AJ1480" s="253" t="str">
        <f t="shared" si="308"/>
        <v/>
      </c>
      <c r="AK1480" s="253" t="str">
        <f t="shared" si="309"/>
        <v/>
      </c>
      <c r="AO1480" s="253">
        <v>719</v>
      </c>
      <c r="AP1480" s="253">
        <f t="shared" si="310"/>
        <v>-1436.4052158820714</v>
      </c>
      <c r="AQ1480" s="253">
        <f t="shared" si="311"/>
        <v>1.659819226399825E-4</v>
      </c>
      <c r="AR1480" s="253">
        <f t="shared" si="312"/>
        <v>0.13050651297256044</v>
      </c>
      <c r="AS1480" s="253">
        <f>IF(OR(AR1480&lt;$T$757,AR1480&gt;$T$758),AQ1480,"")</f>
        <v>1.659819226399825E-4</v>
      </c>
      <c r="AT1480" s="253" t="str">
        <f t="shared" si="313"/>
        <v/>
      </c>
      <c r="AU1480" s="253" t="str">
        <f t="shared" si="314"/>
        <v/>
      </c>
      <c r="AV1480" s="253">
        <f t="shared" si="315"/>
        <v>0</v>
      </c>
      <c r="AW1480" s="253">
        <f t="shared" si="316"/>
        <v>1.659819226399825E-4</v>
      </c>
      <c r="AX1480" s="253" t="str">
        <f t="shared" si="317"/>
        <v/>
      </c>
      <c r="AZ1480" s="259"/>
      <c r="BA1480" s="259">
        <f>BA1479+$BD$753</f>
        <v>4.633600000000067</v>
      </c>
      <c r="BB1480" s="274">
        <f t="shared" si="300"/>
        <v>0.70457557514853431</v>
      </c>
      <c r="BC1480" s="259">
        <f t="shared" si="301"/>
        <v>7.7566872019629862E-4</v>
      </c>
      <c r="BD1480" s="259" t="str">
        <f t="shared" si="298"/>
        <v/>
      </c>
      <c r="BE1480" s="254" t="str">
        <f t="shared" si="299"/>
        <v/>
      </c>
    </row>
    <row r="1481" spans="1:57" ht="20.100000000000001" customHeight="1" x14ac:dyDescent="0.25">
      <c r="A1481" s="247">
        <v>720</v>
      </c>
      <c r="B1481" s="247">
        <f>$B$755+(A1481*$B$758)</f>
        <v>-2692.218755838534</v>
      </c>
      <c r="C1481" s="247">
        <f>_xlfn.NORM.DIST($B1481,$B$752,$B$753,0)</f>
        <v>8.8639693142051747E-5</v>
      </c>
      <c r="D1481" s="247">
        <f>_xlfn.NORM.DIST($B1481,$B$752,$B$753,1)</f>
        <v>0.13135688104273069</v>
      </c>
      <c r="E1481" s="247">
        <f>IF(OR(D1481&lt;$F$757,D1481&gt;$F$758),C1481,"")</f>
        <v>8.8639693142051747E-5</v>
      </c>
      <c r="F1481" s="247" t="str">
        <f>IF(AND(D1481&gt;$F$757,D1481&lt;$F$758),C1481,"")</f>
        <v/>
      </c>
      <c r="G1481" s="247" t="str">
        <f>IF(C1481=MAX($C$761:$C$2761),C1481,"")</f>
        <v/>
      </c>
      <c r="H1481" s="247">
        <f>_xlfn.NORM.DIST(B1481,$F$753,$F$754,0)</f>
        <v>0</v>
      </c>
      <c r="I1481" s="247">
        <f>IF(H1481=MAX($H$761:$H$2761),C1481,"")</f>
        <v>8.8639693142051747E-5</v>
      </c>
      <c r="J1481" s="247" t="str">
        <f>IF(I1481=MIN($I$761:$I$2761),I1481,"")</f>
        <v/>
      </c>
      <c r="K1481" s="247"/>
      <c r="L1481" s="247"/>
      <c r="M1481" s="247"/>
      <c r="N1481" s="247"/>
      <c r="O1481" s="247">
        <v>720</v>
      </c>
      <c r="P1481" s="247">
        <f>$P$755+(O1481*$P$758)</f>
        <v>-156.89045788139072</v>
      </c>
      <c r="Q1481" s="247">
        <f>_xlfn.NORM.DIST(P1481,P$752,P$753,0)</f>
        <v>1.5210449864912379E-3</v>
      </c>
      <c r="R1481" s="247">
        <f>_xlfn.NORM.DIST(P1481,P$752,P$753,1)</f>
        <v>0.13135688104273072</v>
      </c>
      <c r="S1481" s="253">
        <f>IF(OR(R1481&lt;$T$757,R1481&gt;$T$758),Q1481,"")</f>
        <v>1.5210449864912379E-3</v>
      </c>
      <c r="T1481" s="253" t="str">
        <f>IF(AND(R1481&gt;$T$757,R1481&lt;$T$758),Q1481,"")</f>
        <v/>
      </c>
      <c r="U1481" s="253" t="str">
        <f>IF(Q1481=MAX($Q$761:$Q$2761),Q1481,"")</f>
        <v/>
      </c>
      <c r="V1481" s="253">
        <f>_xlfn.NORM.DIST(P1481,$T$753,$T$754,0)</f>
        <v>3.9101527231297214E-70</v>
      </c>
      <c r="W1481" s="253" t="str">
        <f>IF(V1481=MAX($V$761:$V$2761),Q1481,"")</f>
        <v/>
      </c>
      <c r="X1481" s="253" t="str">
        <f t="shared" si="302"/>
        <v/>
      </c>
      <c r="AB1481" s="253">
        <v>720</v>
      </c>
      <c r="AC1481" s="253">
        <f t="shared" si="318"/>
        <v>-242.77718465846635</v>
      </c>
      <c r="AD1481" s="253">
        <f t="shared" si="303"/>
        <v>9.8294839659053643E-4</v>
      </c>
      <c r="AE1481" s="253">
        <f t="shared" si="304"/>
        <v>0.13135688104273072</v>
      </c>
      <c r="AF1481" s="253">
        <f>IF(OR(AE1481&lt;$T$757,AE1481&gt;$T$758),AD1481,"")</f>
        <v>9.8294839659053643E-4</v>
      </c>
      <c r="AG1481" s="253" t="str">
        <f t="shared" si="305"/>
        <v/>
      </c>
      <c r="AH1481" s="253" t="str">
        <f t="shared" si="306"/>
        <v/>
      </c>
      <c r="AI1481" s="253">
        <f t="shared" si="307"/>
        <v>1.465089167974197E-3</v>
      </c>
      <c r="AJ1481" s="253" t="str">
        <f t="shared" si="308"/>
        <v/>
      </c>
      <c r="AK1481" s="253" t="str">
        <f t="shared" si="309"/>
        <v/>
      </c>
      <c r="AO1481" s="253">
        <v>720</v>
      </c>
      <c r="AP1481" s="253">
        <f t="shared" si="310"/>
        <v>-1431.2934535479712</v>
      </c>
      <c r="AQ1481" s="253">
        <f t="shared" si="311"/>
        <v>1.6672852362823012E-4</v>
      </c>
      <c r="AR1481" s="253">
        <f t="shared" si="312"/>
        <v>0.13135688104273069</v>
      </c>
      <c r="AS1481" s="253">
        <f>IF(OR(AR1481&lt;$T$757,AR1481&gt;$T$758),AQ1481,"")</f>
        <v>1.6672852362823012E-4</v>
      </c>
      <c r="AT1481" s="253" t="str">
        <f t="shared" si="313"/>
        <v/>
      </c>
      <c r="AU1481" s="253" t="str">
        <f t="shared" si="314"/>
        <v/>
      </c>
      <c r="AV1481" s="253">
        <f t="shared" si="315"/>
        <v>0</v>
      </c>
      <c r="AW1481" s="253">
        <f t="shared" si="316"/>
        <v>1.6672852362823012E-4</v>
      </c>
      <c r="AX1481" s="253" t="str">
        <f t="shared" si="317"/>
        <v/>
      </c>
      <c r="AZ1481" s="259"/>
      <c r="BA1481" s="259">
        <f>BA1480+$BD$753</f>
        <v>4.6400000000000672</v>
      </c>
      <c r="BB1481" s="274">
        <f t="shared" si="300"/>
        <v>0.70379990642833801</v>
      </c>
      <c r="BC1481" s="259">
        <f t="shared" si="301"/>
        <v>7.7586132469675828E-4</v>
      </c>
      <c r="BD1481" s="259" t="str">
        <f t="shared" si="298"/>
        <v/>
      </c>
      <c r="BE1481" s="254" t="str">
        <f t="shared" si="299"/>
        <v/>
      </c>
    </row>
    <row r="1482" spans="1:57" ht="20.100000000000001" customHeight="1" x14ac:dyDescent="0.25">
      <c r="A1482" s="247">
        <v>721</v>
      </c>
      <c r="B1482" s="247">
        <f>$B$755+(A1482*$B$758)</f>
        <v>-2682.6036888533963</v>
      </c>
      <c r="C1482" s="247">
        <f>_xlfn.NORM.DIST($B1482,$B$752,$B$753,0)</f>
        <v>8.9036977515541987E-5</v>
      </c>
      <c r="D1482" s="247">
        <f>_xlfn.NORM.DIST($B1482,$B$752,$B$753,1)</f>
        <v>0.1322110673031244</v>
      </c>
      <c r="E1482" s="247">
        <f>IF(OR(D1482&lt;$F$757,D1482&gt;$F$758),C1482,"")</f>
        <v>8.9036977515541987E-5</v>
      </c>
      <c r="F1482" s="247" t="str">
        <f>IF(AND(D1482&gt;$F$757,D1482&lt;$F$758),C1482,"")</f>
        <v/>
      </c>
      <c r="G1482" s="247" t="str">
        <f>IF(C1482=MAX($C$761:$C$2761),C1482,"")</f>
        <v/>
      </c>
      <c r="H1482" s="247">
        <f>_xlfn.NORM.DIST(B1482,$F$753,$F$754,0)</f>
        <v>0</v>
      </c>
      <c r="I1482" s="247">
        <f>IF(H1482=MAX($H$761:$H$2761),C1482,"")</f>
        <v>8.9036977515541987E-5</v>
      </c>
      <c r="J1482" s="247" t="str">
        <f>IF(I1482=MIN($I$761:$I$2761),I1482,"")</f>
        <v/>
      </c>
      <c r="K1482" s="247"/>
      <c r="L1482" s="247"/>
      <c r="M1482" s="247"/>
      <c r="N1482" s="247"/>
      <c r="O1482" s="247">
        <v>721</v>
      </c>
      <c r="P1482" s="247">
        <f>$P$755+(O1482*$P$758)</f>
        <v>-156.33013481752863</v>
      </c>
      <c r="Q1482" s="247">
        <f>_xlfn.NORM.DIST(P1482,P$752,P$753,0)</f>
        <v>1.5278623318935979E-3</v>
      </c>
      <c r="R1482" s="247">
        <f>_xlfn.NORM.DIST(P1482,P$752,P$753,1)</f>
        <v>0.1322110673031244</v>
      </c>
      <c r="S1482" s="253">
        <f>IF(OR(R1482&lt;$T$757,R1482&gt;$T$758),Q1482,"")</f>
        <v>1.5278623318935979E-3</v>
      </c>
      <c r="T1482" s="253" t="str">
        <f>IF(AND(R1482&gt;$T$757,R1482&lt;$T$758),Q1482,"")</f>
        <v/>
      </c>
      <c r="U1482" s="253" t="str">
        <f>IF(Q1482=MAX($Q$761:$Q$2761),Q1482,"")</f>
        <v/>
      </c>
      <c r="V1482" s="253">
        <f>_xlfn.NORM.DIST(P1482,$T$753,$T$754,0)</f>
        <v>3.6450813968635142E-70</v>
      </c>
      <c r="W1482" s="253" t="str">
        <f>IF(V1482=MAX($V$761:$V$2761),Q1482,"")</f>
        <v/>
      </c>
      <c r="X1482" s="253" t="str">
        <f t="shared" si="302"/>
        <v/>
      </c>
      <c r="AB1482" s="253">
        <v>721</v>
      </c>
      <c r="AC1482" s="253">
        <f t="shared" si="318"/>
        <v>-241.91012328468616</v>
      </c>
      <c r="AD1482" s="253">
        <f t="shared" si="303"/>
        <v>9.8735398537441038E-4</v>
      </c>
      <c r="AE1482" s="253">
        <f t="shared" si="304"/>
        <v>0.1322110673031244</v>
      </c>
      <c r="AF1482" s="253">
        <f>IF(OR(AE1482&lt;$T$757,AE1482&gt;$T$758),AD1482,"")</f>
        <v>9.8735398537441038E-4</v>
      </c>
      <c r="AG1482" s="253" t="str">
        <f t="shared" si="305"/>
        <v/>
      </c>
      <c r="AH1482" s="253" t="str">
        <f t="shared" si="306"/>
        <v/>
      </c>
      <c r="AI1482" s="253">
        <f t="shared" si="307"/>
        <v>1.4611247128038245E-3</v>
      </c>
      <c r="AJ1482" s="253" t="str">
        <f t="shared" si="308"/>
        <v/>
      </c>
      <c r="AK1482" s="253" t="str">
        <f t="shared" si="309"/>
        <v/>
      </c>
      <c r="AO1482" s="253">
        <v>721</v>
      </c>
      <c r="AP1482" s="253">
        <f t="shared" si="310"/>
        <v>-1426.1816912138715</v>
      </c>
      <c r="AQ1482" s="253">
        <f t="shared" si="311"/>
        <v>1.6747580325775726E-4</v>
      </c>
      <c r="AR1482" s="253">
        <f t="shared" si="312"/>
        <v>0.1322110673031244</v>
      </c>
      <c r="AS1482" s="253">
        <f>IF(OR(AR1482&lt;$T$757,AR1482&gt;$T$758),AQ1482,"")</f>
        <v>1.6747580325775726E-4</v>
      </c>
      <c r="AT1482" s="253" t="str">
        <f t="shared" si="313"/>
        <v/>
      </c>
      <c r="AU1482" s="253" t="str">
        <f t="shared" si="314"/>
        <v/>
      </c>
      <c r="AV1482" s="253">
        <f t="shared" si="315"/>
        <v>0</v>
      </c>
      <c r="AW1482" s="253">
        <f t="shared" si="316"/>
        <v>1.6747580325775726E-4</v>
      </c>
      <c r="AX1482" s="253" t="str">
        <f t="shared" si="317"/>
        <v/>
      </c>
      <c r="AZ1482" s="259"/>
      <c r="BA1482" s="259">
        <f>BA1481+$BD$753</f>
        <v>4.6464000000000674</v>
      </c>
      <c r="BB1482" s="274">
        <f t="shared" si="300"/>
        <v>0.70302404510364125</v>
      </c>
      <c r="BC1482" s="259">
        <f t="shared" si="301"/>
        <v>7.7605029101290857E-4</v>
      </c>
      <c r="BD1482" s="259" t="str">
        <f t="shared" si="298"/>
        <v/>
      </c>
      <c r="BE1482" s="254" t="str">
        <f t="shared" si="299"/>
        <v/>
      </c>
    </row>
    <row r="1483" spans="1:57" ht="20.100000000000001" customHeight="1" x14ac:dyDescent="0.25">
      <c r="A1483" s="247">
        <v>722</v>
      </c>
      <c r="B1483" s="247">
        <f>$B$755+(A1483*$B$758)</f>
        <v>-2672.9886218682586</v>
      </c>
      <c r="C1483" s="247">
        <f>_xlfn.NORM.DIST($B1483,$B$752,$B$753,0)</f>
        <v>8.943461155804849E-5</v>
      </c>
      <c r="D1483" s="247">
        <f>_xlfn.NORM.DIST($B1483,$B$752,$B$753,1)</f>
        <v>0.13306907516936706</v>
      </c>
      <c r="E1483" s="247">
        <f>IF(OR(D1483&lt;$F$757,D1483&gt;$F$758),C1483,"")</f>
        <v>8.943461155804849E-5</v>
      </c>
      <c r="F1483" s="247" t="str">
        <f>IF(AND(D1483&gt;$F$757,D1483&lt;$F$758),C1483,"")</f>
        <v/>
      </c>
      <c r="G1483" s="247" t="str">
        <f>IF(C1483=MAX($C$761:$C$2761),C1483,"")</f>
        <v/>
      </c>
      <c r="H1483" s="247">
        <f>_xlfn.NORM.DIST(B1483,$F$753,$F$754,0)</f>
        <v>0</v>
      </c>
      <c r="I1483" s="247">
        <f>IF(H1483=MAX($H$761:$H$2761),C1483,"")</f>
        <v>8.943461155804849E-5</v>
      </c>
      <c r="J1483" s="247" t="str">
        <f>IF(I1483=MIN($I$761:$I$2761),I1483,"")</f>
        <v/>
      </c>
      <c r="K1483" s="247"/>
      <c r="L1483" s="247"/>
      <c r="M1483" s="247"/>
      <c r="N1483" s="247"/>
      <c r="O1483" s="247">
        <v>722</v>
      </c>
      <c r="P1483" s="247">
        <f>$P$755+(O1483*$P$758)</f>
        <v>-155.76981175366649</v>
      </c>
      <c r="Q1483" s="247">
        <f>_xlfn.NORM.DIST(P1483,P$752,P$753,0)</f>
        <v>1.5346856775683571E-3</v>
      </c>
      <c r="R1483" s="247">
        <f>_xlfn.NORM.DIST(P1483,P$752,P$753,1)</f>
        <v>0.13306907516936708</v>
      </c>
      <c r="S1483" s="253">
        <f>IF(OR(R1483&lt;$T$757,R1483&gt;$T$758),Q1483,"")</f>
        <v>1.5346856775683571E-3</v>
      </c>
      <c r="T1483" s="253" t="str">
        <f>IF(AND(R1483&gt;$T$757,R1483&lt;$T$758),Q1483,"")</f>
        <v/>
      </c>
      <c r="U1483" s="253" t="str">
        <f>IF(Q1483=MAX($Q$761:$Q$2761),Q1483,"")</f>
        <v/>
      </c>
      <c r="V1483" s="253">
        <f>_xlfn.NORM.DIST(P1483,$T$753,$T$754,0)</f>
        <v>3.3979250291106959E-70</v>
      </c>
      <c r="W1483" s="253" t="str">
        <f>IF(V1483=MAX($V$761:$V$2761),Q1483,"")</f>
        <v/>
      </c>
      <c r="X1483" s="253" t="str">
        <f t="shared" si="302"/>
        <v/>
      </c>
      <c r="AB1483" s="253">
        <v>722</v>
      </c>
      <c r="AC1483" s="253">
        <f t="shared" si="318"/>
        <v>-241.04306191090598</v>
      </c>
      <c r="AD1483" s="253">
        <f t="shared" si="303"/>
        <v>9.9176345172810338E-4</v>
      </c>
      <c r="AE1483" s="253">
        <f t="shared" si="304"/>
        <v>0.133069075169367</v>
      </c>
      <c r="AF1483" s="253">
        <f>IF(OR(AE1483&lt;$T$757,AE1483&gt;$T$758),AD1483,"")</f>
        <v>9.9176345172810338E-4</v>
      </c>
      <c r="AG1483" s="253" t="str">
        <f t="shared" si="305"/>
        <v/>
      </c>
      <c r="AH1483" s="253" t="str">
        <f t="shared" si="306"/>
        <v/>
      </c>
      <c r="AI1483" s="253">
        <f t="shared" si="307"/>
        <v>1.4571476706939242E-3</v>
      </c>
      <c r="AJ1483" s="253" t="str">
        <f t="shared" si="308"/>
        <v/>
      </c>
      <c r="AK1483" s="253" t="str">
        <f t="shared" si="309"/>
        <v/>
      </c>
      <c r="AO1483" s="253">
        <v>722</v>
      </c>
      <c r="AP1483" s="253">
        <f t="shared" si="310"/>
        <v>-1421.0699288797714</v>
      </c>
      <c r="AQ1483" s="253">
        <f t="shared" si="311"/>
        <v>1.6822374060389842E-4</v>
      </c>
      <c r="AR1483" s="253">
        <f t="shared" si="312"/>
        <v>0.13306907516936706</v>
      </c>
      <c r="AS1483" s="253">
        <f>IF(OR(AR1483&lt;$T$757,AR1483&gt;$T$758),AQ1483,"")</f>
        <v>1.6822374060389842E-4</v>
      </c>
      <c r="AT1483" s="253" t="str">
        <f t="shared" si="313"/>
        <v/>
      </c>
      <c r="AU1483" s="253" t="str">
        <f t="shared" si="314"/>
        <v/>
      </c>
      <c r="AV1483" s="253">
        <f t="shared" si="315"/>
        <v>0</v>
      </c>
      <c r="AW1483" s="253">
        <f t="shared" si="316"/>
        <v>1.6822374060389842E-4</v>
      </c>
      <c r="AX1483" s="253" t="str">
        <f t="shared" si="317"/>
        <v/>
      </c>
      <c r="AZ1483" s="259"/>
      <c r="BA1483" s="259">
        <f>BA1482+$BD$753</f>
        <v>4.6528000000000675</v>
      </c>
      <c r="BB1483" s="274">
        <f t="shared" si="300"/>
        <v>0.70224799481262834</v>
      </c>
      <c r="BC1483" s="259">
        <f t="shared" si="301"/>
        <v>7.7623562660522616E-4</v>
      </c>
      <c r="BD1483" s="259" t="str">
        <f t="shared" si="298"/>
        <v/>
      </c>
      <c r="BE1483" s="254" t="str">
        <f t="shared" si="299"/>
        <v/>
      </c>
    </row>
    <row r="1484" spans="1:57" ht="20.100000000000001" customHeight="1" x14ac:dyDescent="0.25">
      <c r="A1484" s="248">
        <v>723</v>
      </c>
      <c r="B1484" s="247">
        <f>$B$755+(A1484*$B$758)</f>
        <v>-2663.373554883121</v>
      </c>
      <c r="C1484" s="247">
        <f>_xlfn.NORM.DIST($B1484,$B$752,$B$753,0)</f>
        <v>8.9832584078572742E-5</v>
      </c>
      <c r="D1484" s="247">
        <f>_xlfn.NORM.DIST($B1484,$B$752,$B$753,1)</f>
        <v>0.13393090794980184</v>
      </c>
      <c r="E1484" s="247">
        <f>IF(OR(D1484&lt;$F$757,D1484&gt;$F$758),C1484,"")</f>
        <v>8.9832584078572742E-5</v>
      </c>
      <c r="F1484" s="247" t="str">
        <f>IF(AND(D1484&gt;$F$757,D1484&lt;$F$758),C1484,"")</f>
        <v/>
      </c>
      <c r="G1484" s="247" t="str">
        <f>IF(C1484=MAX($C$761:$C$2761),C1484,"")</f>
        <v/>
      </c>
      <c r="H1484" s="247">
        <f>_xlfn.NORM.DIST(B1484,$F$753,$F$754,0)</f>
        <v>0</v>
      </c>
      <c r="I1484" s="247">
        <f>IF(H1484=MAX($H$761:$H$2761),C1484,"")</f>
        <v>8.9832584078572742E-5</v>
      </c>
      <c r="J1484" s="247" t="str">
        <f>IF(I1484=MIN($I$761:$I$2761),I1484,"")</f>
        <v/>
      </c>
      <c r="K1484" s="247"/>
      <c r="L1484" s="247"/>
      <c r="M1484" s="247"/>
      <c r="N1484" s="247"/>
      <c r="O1484" s="248">
        <v>723</v>
      </c>
      <c r="P1484" s="247">
        <f>$P$755+(O1484*$P$758)</f>
        <v>-155.2094886898044</v>
      </c>
      <c r="Q1484" s="247">
        <f>_xlfn.NORM.DIST(P1484,P$752,P$753,0)</f>
        <v>1.5415148314795128E-3</v>
      </c>
      <c r="R1484" s="247">
        <f>_xlfn.NORM.DIST(P1484,P$752,P$753,1)</f>
        <v>0.13393090794980184</v>
      </c>
      <c r="S1484" s="253">
        <f>IF(OR(R1484&lt;$T$757,R1484&gt;$T$758),Q1484,"")</f>
        <v>1.5415148314795128E-3</v>
      </c>
      <c r="T1484" s="253" t="str">
        <f>IF(AND(R1484&gt;$T$757,R1484&lt;$T$758),Q1484,"")</f>
        <v/>
      </c>
      <c r="U1484" s="253" t="str">
        <f>IF(Q1484=MAX($Q$761:$Q$2761),Q1484,"")</f>
        <v/>
      </c>
      <c r="V1484" s="253">
        <f>_xlfn.NORM.DIST(P1484,$T$753,$T$754,0)</f>
        <v>3.1674765289347541E-70</v>
      </c>
      <c r="W1484" s="253" t="str">
        <f>IF(V1484=MAX($V$761:$V$2761),Q1484,"")</f>
        <v/>
      </c>
      <c r="X1484" s="253" t="str">
        <f t="shared" si="302"/>
        <v/>
      </c>
      <c r="AB1484" s="259">
        <v>723</v>
      </c>
      <c r="AC1484" s="253">
        <f t="shared" si="318"/>
        <v>-240.17600053712567</v>
      </c>
      <c r="AD1484" s="253">
        <f t="shared" si="303"/>
        <v>9.9617667155174985E-4</v>
      </c>
      <c r="AE1484" s="253">
        <f t="shared" si="304"/>
        <v>0.13393090794980184</v>
      </c>
      <c r="AF1484" s="253">
        <f>IF(OR(AE1484&lt;$T$757,AE1484&gt;$T$758),AD1484,"")</f>
        <v>9.9617667155174985E-4</v>
      </c>
      <c r="AG1484" s="253" t="str">
        <f t="shared" si="305"/>
        <v/>
      </c>
      <c r="AH1484" s="253" t="str">
        <f t="shared" si="306"/>
        <v/>
      </c>
      <c r="AI1484" s="253">
        <f t="shared" si="307"/>
        <v>1.4531582029960733E-3</v>
      </c>
      <c r="AJ1484" s="253" t="str">
        <f t="shared" si="308"/>
        <v/>
      </c>
      <c r="AK1484" s="253" t="str">
        <f t="shared" si="309"/>
        <v/>
      </c>
      <c r="AO1484" s="259">
        <v>723</v>
      </c>
      <c r="AP1484" s="253">
        <f t="shared" si="310"/>
        <v>-1415.9581665456717</v>
      </c>
      <c r="AQ1484" s="253">
        <f t="shared" si="311"/>
        <v>1.6897231461673125E-4</v>
      </c>
      <c r="AR1484" s="253">
        <f t="shared" si="312"/>
        <v>0.13393090794980184</v>
      </c>
      <c r="AS1484" s="253">
        <f>IF(OR(AR1484&lt;$T$757,AR1484&gt;$T$758),AQ1484,"")</f>
        <v>1.6897231461673125E-4</v>
      </c>
      <c r="AT1484" s="253" t="str">
        <f t="shared" si="313"/>
        <v/>
      </c>
      <c r="AU1484" s="253" t="str">
        <f t="shared" si="314"/>
        <v/>
      </c>
      <c r="AV1484" s="253">
        <f t="shared" si="315"/>
        <v>0</v>
      </c>
      <c r="AW1484" s="253">
        <f t="shared" si="316"/>
        <v>1.6897231461673125E-4</v>
      </c>
      <c r="AX1484" s="253" t="str">
        <f t="shared" si="317"/>
        <v/>
      </c>
      <c r="AZ1484" s="259"/>
      <c r="BA1484" s="259">
        <f>BA1483+$BD$753</f>
        <v>4.6592000000000677</v>
      </c>
      <c r="BB1484" s="274">
        <f t="shared" si="300"/>
        <v>0.70147175918602311</v>
      </c>
      <c r="BC1484" s="259">
        <f t="shared" si="301"/>
        <v>7.7641733895483789E-4</v>
      </c>
      <c r="BD1484" s="259" t="str">
        <f t="shared" si="298"/>
        <v/>
      </c>
      <c r="BE1484" s="254" t="str">
        <f t="shared" si="299"/>
        <v/>
      </c>
    </row>
    <row r="1485" spans="1:57" ht="20.100000000000001" customHeight="1" x14ac:dyDescent="0.25">
      <c r="A1485" s="247">
        <v>724</v>
      </c>
      <c r="B1485" s="247">
        <f>$B$755+(A1485*$B$758)</f>
        <v>-2653.7584878979833</v>
      </c>
      <c r="C1485" s="247">
        <f>_xlfn.NORM.DIST($B1485,$B$752,$B$753,0)</f>
        <v>9.0230883819945054E-5</v>
      </c>
      <c r="D1485" s="247">
        <f>_xlfn.NORM.DIST($B1485,$B$752,$B$753,1)</f>
        <v>0.13479656884485117</v>
      </c>
      <c r="E1485" s="247">
        <f>IF(OR(D1485&lt;$F$757,D1485&gt;$F$758),C1485,"")</f>
        <v>9.0230883819945054E-5</v>
      </c>
      <c r="F1485" s="247" t="str">
        <f>IF(AND(D1485&gt;$F$757,D1485&lt;$F$758),C1485,"")</f>
        <v/>
      </c>
      <c r="G1485" s="247" t="str">
        <f>IF(C1485=MAX($C$761:$C$2761),C1485,"")</f>
        <v/>
      </c>
      <c r="H1485" s="247">
        <f>_xlfn.NORM.DIST(B1485,$F$753,$F$754,0)</f>
        <v>0</v>
      </c>
      <c r="I1485" s="247">
        <f>IF(H1485=MAX($H$761:$H$2761),C1485,"")</f>
        <v>9.0230883819945054E-5</v>
      </c>
      <c r="J1485" s="247" t="str">
        <f>IF(I1485=MIN($I$761:$I$2761),I1485,"")</f>
        <v/>
      </c>
      <c r="K1485" s="247"/>
      <c r="L1485" s="247"/>
      <c r="M1485" s="247"/>
      <c r="N1485" s="247"/>
      <c r="O1485" s="247">
        <v>724</v>
      </c>
      <c r="P1485" s="247">
        <f>$P$755+(O1485*$P$758)</f>
        <v>-154.64916562594232</v>
      </c>
      <c r="Q1485" s="247">
        <f>_xlfn.NORM.DIST(P1485,P$752,P$753,0)</f>
        <v>1.5483496004555757E-3</v>
      </c>
      <c r="R1485" s="247">
        <f>_xlfn.NORM.DIST(P1485,P$752,P$753,1)</f>
        <v>0.13479656884485114</v>
      </c>
      <c r="S1485" s="253">
        <f>IF(OR(R1485&lt;$T$757,R1485&gt;$T$758),Q1485,"")</f>
        <v>1.5483496004555757E-3</v>
      </c>
      <c r="T1485" s="253" t="str">
        <f>IF(AND(R1485&gt;$T$757,R1485&lt;$T$758),Q1485,"")</f>
        <v/>
      </c>
      <c r="U1485" s="253" t="str">
        <f>IF(Q1485=MAX($Q$761:$Q$2761),Q1485,"")</f>
        <v/>
      </c>
      <c r="V1485" s="253">
        <f>_xlfn.NORM.DIST(P1485,$T$753,$T$754,0)</f>
        <v>2.9526098869643596E-70</v>
      </c>
      <c r="W1485" s="253" t="str">
        <f>IF(V1485=MAX($V$761:$V$2761),Q1485,"")</f>
        <v/>
      </c>
      <c r="X1485" s="253" t="str">
        <f t="shared" si="302"/>
        <v/>
      </c>
      <c r="AB1485" s="253">
        <v>724</v>
      </c>
      <c r="AC1485" s="253">
        <f t="shared" si="318"/>
        <v>-239.30893916334549</v>
      </c>
      <c r="AD1485" s="253">
        <f t="shared" si="303"/>
        <v>1.0005935200116929E-3</v>
      </c>
      <c r="AE1485" s="253">
        <f t="shared" si="304"/>
        <v>0.13479656884485114</v>
      </c>
      <c r="AF1485" s="253">
        <f>IF(OR(AE1485&lt;$T$757,AE1485&gt;$T$758),AD1485,"")</f>
        <v>1.0005935200116929E-3</v>
      </c>
      <c r="AG1485" s="253" t="str">
        <f t="shared" si="305"/>
        <v/>
      </c>
      <c r="AH1485" s="253" t="str">
        <f t="shared" si="306"/>
        <v/>
      </c>
      <c r="AI1485" s="253">
        <f t="shared" si="307"/>
        <v>1.4491564712169895E-3</v>
      </c>
      <c r="AJ1485" s="253" t="str">
        <f t="shared" si="308"/>
        <v/>
      </c>
      <c r="AK1485" s="253" t="str">
        <f t="shared" si="309"/>
        <v/>
      </c>
      <c r="AO1485" s="253">
        <v>724</v>
      </c>
      <c r="AP1485" s="253">
        <f t="shared" si="310"/>
        <v>-1410.846404211572</v>
      </c>
      <c r="AQ1485" s="253">
        <f t="shared" si="311"/>
        <v>1.6972150412186728E-4</v>
      </c>
      <c r="AR1485" s="253">
        <f t="shared" si="312"/>
        <v>0.13479656884485114</v>
      </c>
      <c r="AS1485" s="253">
        <f>IF(OR(AR1485&lt;$T$757,AR1485&gt;$T$758),AQ1485,"")</f>
        <v>1.6972150412186728E-4</v>
      </c>
      <c r="AT1485" s="253" t="str">
        <f t="shared" si="313"/>
        <v/>
      </c>
      <c r="AU1485" s="253" t="str">
        <f t="shared" si="314"/>
        <v/>
      </c>
      <c r="AV1485" s="253">
        <f t="shared" si="315"/>
        <v>0</v>
      </c>
      <c r="AW1485" s="253">
        <f t="shared" si="316"/>
        <v>1.6972150412186728E-4</v>
      </c>
      <c r="AX1485" s="253" t="str">
        <f t="shared" si="317"/>
        <v/>
      </c>
      <c r="AZ1485" s="259"/>
      <c r="BA1485" s="259">
        <f>BA1484+$BD$753</f>
        <v>4.6656000000000679</v>
      </c>
      <c r="BB1485" s="274">
        <f t="shared" si="300"/>
        <v>0.70069534184706828</v>
      </c>
      <c r="BC1485" s="259">
        <f t="shared" si="301"/>
        <v>7.7659543555985699E-4</v>
      </c>
      <c r="BD1485" s="259" t="str">
        <f t="shared" si="298"/>
        <v/>
      </c>
      <c r="BE1485" s="254" t="str">
        <f t="shared" si="299"/>
        <v/>
      </c>
    </row>
    <row r="1486" spans="1:57" ht="20.100000000000001" customHeight="1" x14ac:dyDescent="0.25">
      <c r="A1486" s="247">
        <v>725</v>
      </c>
      <c r="B1486" s="247">
        <f>$B$755+(A1486*$B$758)</f>
        <v>-2644.1434209128456</v>
      </c>
      <c r="C1486" s="247">
        <f>_xlfn.NORM.DIST($B1486,$B$752,$B$753,0)</f>
        <v>9.0629499459252036E-5</v>
      </c>
      <c r="D1486" s="247">
        <f>_xlfn.NORM.DIST($B1486,$B$752,$B$753,1)</f>
        <v>0.13566606094638264</v>
      </c>
      <c r="E1486" s="247">
        <f>IF(OR(D1486&lt;$F$757,D1486&gt;$F$758),C1486,"")</f>
        <v>9.0629499459252036E-5</v>
      </c>
      <c r="F1486" s="247" t="str">
        <f>IF(AND(D1486&gt;$F$757,D1486&lt;$F$758),C1486,"")</f>
        <v/>
      </c>
      <c r="G1486" s="247" t="str">
        <f>IF(C1486=MAX($C$761:$C$2761),C1486,"")</f>
        <v/>
      </c>
      <c r="H1486" s="247">
        <f>_xlfn.NORM.DIST(B1486,$F$753,$F$754,0)</f>
        <v>0</v>
      </c>
      <c r="I1486" s="247">
        <f>IF(H1486=MAX($H$761:$H$2761),C1486,"")</f>
        <v>9.0629499459252036E-5</v>
      </c>
      <c r="J1486" s="247" t="str">
        <f>IF(I1486=MIN($I$761:$I$2761),I1486,"")</f>
        <v/>
      </c>
      <c r="K1486" s="247"/>
      <c r="L1486" s="247"/>
      <c r="M1486" s="247"/>
      <c r="N1486" s="247"/>
      <c r="O1486" s="247">
        <v>725</v>
      </c>
      <c r="P1486" s="247">
        <f>$P$755+(O1486*$P$758)</f>
        <v>-154.08884256208017</v>
      </c>
      <c r="Q1486" s="247">
        <f>_xlfn.NORM.DIST(P1486,P$752,P$753,0)</f>
        <v>1.5551897901969062E-3</v>
      </c>
      <c r="R1486" s="247">
        <f>_xlfn.NORM.DIST(P1486,P$752,P$753,1)</f>
        <v>0.13566606094638264</v>
      </c>
      <c r="S1486" s="253">
        <f>IF(OR(R1486&lt;$T$757,R1486&gt;$T$758),Q1486,"")</f>
        <v>1.5551897901969062E-3</v>
      </c>
      <c r="T1486" s="253" t="str">
        <f>IF(AND(R1486&gt;$T$757,R1486&lt;$T$758),Q1486,"")</f>
        <v/>
      </c>
      <c r="U1486" s="253" t="str">
        <f>IF(Q1486=MAX($Q$761:$Q$2761),Q1486,"")</f>
        <v/>
      </c>
      <c r="V1486" s="253">
        <f>_xlfn.NORM.DIST(P1486,$T$753,$T$754,0)</f>
        <v>2.7522747460312557E-70</v>
      </c>
      <c r="W1486" s="253" t="str">
        <f>IF(V1486=MAX($V$761:$V$2761),Q1486,"")</f>
        <v/>
      </c>
      <c r="X1486" s="253" t="str">
        <f t="shared" si="302"/>
        <v/>
      </c>
      <c r="AB1486" s="253">
        <v>725</v>
      </c>
      <c r="AC1486" s="253">
        <f t="shared" si="318"/>
        <v>-238.44187778956518</v>
      </c>
      <c r="AD1486" s="253">
        <f t="shared" si="303"/>
        <v>1.0050138715452304E-3</v>
      </c>
      <c r="AE1486" s="253">
        <f t="shared" si="304"/>
        <v>0.13566606094638267</v>
      </c>
      <c r="AF1486" s="253">
        <f>IF(OR(AE1486&lt;$T$757,AE1486&gt;$T$758),AD1486,"")</f>
        <v>1.0050138715452304E-3</v>
      </c>
      <c r="AG1486" s="253" t="str">
        <f t="shared" si="305"/>
        <v/>
      </c>
      <c r="AH1486" s="253" t="str">
        <f t="shared" si="306"/>
        <v/>
      </c>
      <c r="AI1486" s="253">
        <f t="shared" si="307"/>
        <v>1.4451426370077802E-3</v>
      </c>
      <c r="AJ1486" s="253" t="str">
        <f t="shared" si="308"/>
        <v/>
      </c>
      <c r="AK1486" s="253" t="str">
        <f t="shared" si="309"/>
        <v/>
      </c>
      <c r="AO1486" s="253">
        <v>725</v>
      </c>
      <c r="AP1486" s="253">
        <f t="shared" si="310"/>
        <v>-1405.7346418774719</v>
      </c>
      <c r="AQ1486" s="253">
        <f t="shared" si="311"/>
        <v>1.7047128782125663E-4</v>
      </c>
      <c r="AR1486" s="253">
        <f t="shared" si="312"/>
        <v>0.13566606094638264</v>
      </c>
      <c r="AS1486" s="253">
        <f>IF(OR(AR1486&lt;$T$757,AR1486&gt;$T$758),AQ1486,"")</f>
        <v>1.7047128782125663E-4</v>
      </c>
      <c r="AT1486" s="253" t="str">
        <f t="shared" si="313"/>
        <v/>
      </c>
      <c r="AU1486" s="253" t="str">
        <f t="shared" si="314"/>
        <v/>
      </c>
      <c r="AV1486" s="253">
        <f t="shared" si="315"/>
        <v>0</v>
      </c>
      <c r="AW1486" s="253">
        <f t="shared" si="316"/>
        <v>1.7047128782125663E-4</v>
      </c>
      <c r="AX1486" s="253" t="str">
        <f t="shared" si="317"/>
        <v/>
      </c>
      <c r="AZ1486" s="259"/>
      <c r="BA1486" s="259">
        <f>BA1485+$BD$753</f>
        <v>4.6720000000000681</v>
      </c>
      <c r="BB1486" s="274">
        <f t="shared" si="300"/>
        <v>0.69991874641150842</v>
      </c>
      <c r="BC1486" s="259">
        <f t="shared" si="301"/>
        <v>7.7676992393882482E-4</v>
      </c>
      <c r="BD1486" s="259" t="str">
        <f t="shared" si="298"/>
        <v/>
      </c>
      <c r="BE1486" s="254" t="str">
        <f t="shared" si="299"/>
        <v/>
      </c>
    </row>
    <row r="1487" spans="1:57" ht="20.100000000000001" customHeight="1" x14ac:dyDescent="0.25">
      <c r="A1487" s="247">
        <v>726</v>
      </c>
      <c r="B1487" s="247">
        <f>$B$755+(A1487*$B$758)</f>
        <v>-2634.5283539277088</v>
      </c>
      <c r="C1487" s="247">
        <f>_xlfn.NORM.DIST($B1487,$B$752,$B$753,0)</f>
        <v>9.1028419608271533E-5</v>
      </c>
      <c r="D1487" s="247">
        <f>_xlfn.NORM.DIST($B1487,$B$752,$B$753,1)</f>
        <v>0.1365393872370789</v>
      </c>
      <c r="E1487" s="247">
        <f>IF(OR(D1487&lt;$F$757,D1487&gt;$F$758),C1487,"")</f>
        <v>9.1028419608271533E-5</v>
      </c>
      <c r="F1487" s="247" t="str">
        <f>IF(AND(D1487&gt;$F$757,D1487&lt;$F$758),C1487,"")</f>
        <v/>
      </c>
      <c r="G1487" s="247" t="str">
        <f>IF(C1487=MAX($C$761:$C$2761),C1487,"")</f>
        <v/>
      </c>
      <c r="H1487" s="247">
        <f>_xlfn.NORM.DIST(B1487,$F$753,$F$754,0)</f>
        <v>0</v>
      </c>
      <c r="I1487" s="247">
        <f>IF(H1487=MAX($H$761:$H$2761),C1487,"")</f>
        <v>9.1028419608271533E-5</v>
      </c>
      <c r="J1487" s="247" t="str">
        <f>IF(I1487=MIN($I$761:$I$2761),I1487,"")</f>
        <v/>
      </c>
      <c r="K1487" s="247"/>
      <c r="L1487" s="247"/>
      <c r="M1487" s="247"/>
      <c r="N1487" s="247"/>
      <c r="O1487" s="247">
        <v>726</v>
      </c>
      <c r="P1487" s="247">
        <f>$P$755+(O1487*$P$758)</f>
        <v>-153.52851949821809</v>
      </c>
      <c r="Q1487" s="247">
        <f>_xlfn.NORM.DIST(P1487,P$752,P$753,0)</f>
        <v>1.5620352052831709E-3</v>
      </c>
      <c r="R1487" s="247">
        <f>_xlfn.NORM.DIST(P1487,P$752,P$753,1)</f>
        <v>0.1365393872370789</v>
      </c>
      <c r="S1487" s="253">
        <f>IF(OR(R1487&lt;$T$757,R1487&gt;$T$758),Q1487,"")</f>
        <v>1.5620352052831709E-3</v>
      </c>
      <c r="T1487" s="253" t="str">
        <f>IF(AND(R1487&gt;$T$757,R1487&lt;$T$758),Q1487,"")</f>
        <v/>
      </c>
      <c r="U1487" s="253" t="str">
        <f>IF(Q1487=MAX($Q$761:$Q$2761),Q1487,"")</f>
        <v/>
      </c>
      <c r="V1487" s="253">
        <f>_xlfn.NORM.DIST(P1487,$T$753,$T$754,0)</f>
        <v>2.5654913342236074E-70</v>
      </c>
      <c r="W1487" s="253" t="str">
        <f>IF(V1487=MAX($V$761:$V$2761),Q1487,"")</f>
        <v/>
      </c>
      <c r="X1487" s="253" t="str">
        <f t="shared" si="302"/>
        <v/>
      </c>
      <c r="AB1487" s="253">
        <v>726</v>
      </c>
      <c r="AC1487" s="253">
        <f t="shared" si="318"/>
        <v>-237.57481641578499</v>
      </c>
      <c r="AD1487" s="253">
        <f t="shared" si="303"/>
        <v>1.0094375998654309E-3</v>
      </c>
      <c r="AE1487" s="253">
        <f t="shared" si="304"/>
        <v>0.1365393872370789</v>
      </c>
      <c r="AF1487" s="253">
        <f>IF(OR(AE1487&lt;$T$757,AE1487&gt;$T$758),AD1487,"")</f>
        <v>1.0094375998654309E-3</v>
      </c>
      <c r="AG1487" s="253" t="str">
        <f t="shared" si="305"/>
        <v/>
      </c>
      <c r="AH1487" s="253" t="str">
        <f t="shared" si="306"/>
        <v/>
      </c>
      <c r="AI1487" s="253">
        <f t="shared" si="307"/>
        <v>1.4411168621532189E-3</v>
      </c>
      <c r="AJ1487" s="253" t="str">
        <f t="shared" si="308"/>
        <v/>
      </c>
      <c r="AK1487" s="253" t="str">
        <f t="shared" si="309"/>
        <v/>
      </c>
      <c r="AO1487" s="253">
        <v>726</v>
      </c>
      <c r="AP1487" s="253">
        <f t="shared" si="310"/>
        <v>-1400.6228795433722</v>
      </c>
      <c r="AQ1487" s="253">
        <f t="shared" si="311"/>
        <v>1.7122164429400505E-4</v>
      </c>
      <c r="AR1487" s="253">
        <f t="shared" si="312"/>
        <v>0.1365393872370789</v>
      </c>
      <c r="AS1487" s="253">
        <f>IF(OR(AR1487&lt;$T$757,AR1487&gt;$T$758),AQ1487,"")</f>
        <v>1.7122164429400505E-4</v>
      </c>
      <c r="AT1487" s="253" t="str">
        <f t="shared" si="313"/>
        <v/>
      </c>
      <c r="AU1487" s="253" t="str">
        <f t="shared" si="314"/>
        <v/>
      </c>
      <c r="AV1487" s="253">
        <f t="shared" si="315"/>
        <v>0</v>
      </c>
      <c r="AW1487" s="253">
        <f t="shared" si="316"/>
        <v>1.7122164429400505E-4</v>
      </c>
      <c r="AX1487" s="253" t="str">
        <f t="shared" si="317"/>
        <v/>
      </c>
      <c r="AZ1487" s="259"/>
      <c r="BA1487" s="259">
        <f>BA1486+$BD$753</f>
        <v>4.6784000000000683</v>
      </c>
      <c r="BB1487" s="274">
        <f t="shared" si="300"/>
        <v>0.69914197648756959</v>
      </c>
      <c r="BC1487" s="259">
        <f t="shared" si="301"/>
        <v>7.7694081162626993E-4</v>
      </c>
      <c r="BD1487" s="259" t="str">
        <f t="shared" si="298"/>
        <v/>
      </c>
      <c r="BE1487" s="254" t="str">
        <f t="shared" si="299"/>
        <v/>
      </c>
    </row>
    <row r="1488" spans="1:57" ht="20.100000000000001" customHeight="1" x14ac:dyDescent="0.25">
      <c r="A1488" s="247">
        <v>727</v>
      </c>
      <c r="B1488" s="247">
        <f>$B$755+(A1488*$B$758)</f>
        <v>-2624.9132869425712</v>
      </c>
      <c r="C1488" s="247">
        <f>_xlfn.NORM.DIST($B1488,$B$752,$B$753,0)</f>
        <v>9.1427632813914501E-5</v>
      </c>
      <c r="D1488" s="247">
        <f>_xlfn.NORM.DIST($B1488,$B$752,$B$753,1)</f>
        <v>0.13741655058981195</v>
      </c>
      <c r="E1488" s="247">
        <f>IF(OR(D1488&lt;$F$757,D1488&gt;$F$758),C1488,"")</f>
        <v>9.1427632813914501E-5</v>
      </c>
      <c r="F1488" s="247" t="str">
        <f>IF(AND(D1488&gt;$F$757,D1488&lt;$F$758),C1488,"")</f>
        <v/>
      </c>
      <c r="G1488" s="247" t="str">
        <f>IF(C1488=MAX($C$761:$C$2761),C1488,"")</f>
        <v/>
      </c>
      <c r="H1488" s="247">
        <f>_xlfn.NORM.DIST(B1488,$F$753,$F$754,0)</f>
        <v>0</v>
      </c>
      <c r="I1488" s="247">
        <f>IF(H1488=MAX($H$761:$H$2761),C1488,"")</f>
        <v>9.1427632813914501E-5</v>
      </c>
      <c r="J1488" s="247" t="str">
        <f>IF(I1488=MIN($I$761:$I$2761),I1488,"")</f>
        <v/>
      </c>
      <c r="K1488" s="247"/>
      <c r="L1488" s="247"/>
      <c r="M1488" s="247"/>
      <c r="N1488" s="247"/>
      <c r="O1488" s="247">
        <v>727</v>
      </c>
      <c r="P1488" s="247">
        <f>$P$755+(O1488*$P$758)</f>
        <v>-152.96819643435595</v>
      </c>
      <c r="Q1488" s="247">
        <f>_xlfn.NORM.DIST(P1488,P$752,P$753,0)</f>
        <v>1.5688856491809318E-3</v>
      </c>
      <c r="R1488" s="247">
        <f>_xlfn.NORM.DIST(P1488,P$752,P$753,1)</f>
        <v>0.13741655058981209</v>
      </c>
      <c r="S1488" s="253">
        <f>IF(OR(R1488&lt;$T$757,R1488&gt;$T$758),Q1488,"")</f>
        <v>1.5688856491809318E-3</v>
      </c>
      <c r="T1488" s="253" t="str">
        <f>IF(AND(R1488&gt;$T$757,R1488&lt;$T$758),Q1488,"")</f>
        <v/>
      </c>
      <c r="U1488" s="253" t="str">
        <f>IF(Q1488=MAX($Q$761:$Q$2761),Q1488,"")</f>
        <v/>
      </c>
      <c r="V1488" s="253">
        <f>_xlfn.NORM.DIST(P1488,$T$753,$T$754,0)</f>
        <v>2.39134573624121E-70</v>
      </c>
      <c r="W1488" s="253" t="str">
        <f>IF(V1488=MAX($V$761:$V$2761),Q1488,"")</f>
        <v/>
      </c>
      <c r="X1488" s="253" t="str">
        <f t="shared" si="302"/>
        <v/>
      </c>
      <c r="AB1488" s="253">
        <v>727</v>
      </c>
      <c r="AC1488" s="253">
        <f t="shared" si="318"/>
        <v>-236.70775504200469</v>
      </c>
      <c r="AD1488" s="253">
        <f t="shared" si="303"/>
        <v>1.0138645779660398E-3</v>
      </c>
      <c r="AE1488" s="253">
        <f t="shared" si="304"/>
        <v>0.13741655058981209</v>
      </c>
      <c r="AF1488" s="253">
        <f>IF(OR(AE1488&lt;$T$757,AE1488&gt;$T$758),AD1488,"")</f>
        <v>1.0138645779660398E-3</v>
      </c>
      <c r="AG1488" s="253" t="str">
        <f t="shared" si="305"/>
        <v/>
      </c>
      <c r="AH1488" s="253" t="str">
        <f t="shared" si="306"/>
        <v/>
      </c>
      <c r="AI1488" s="253">
        <f t="shared" si="307"/>
        <v>1.43707930856103E-3</v>
      </c>
      <c r="AJ1488" s="253" t="str">
        <f t="shared" si="308"/>
        <v/>
      </c>
      <c r="AK1488" s="253" t="str">
        <f t="shared" si="309"/>
        <v/>
      </c>
      <c r="AO1488" s="253">
        <v>727</v>
      </c>
      <c r="AP1488" s="253">
        <f t="shared" si="310"/>
        <v>-1395.511117209272</v>
      </c>
      <c r="AQ1488" s="253">
        <f t="shared" si="311"/>
        <v>1.7197255199720616E-4</v>
      </c>
      <c r="AR1488" s="253">
        <f t="shared" si="312"/>
        <v>0.13741655058981206</v>
      </c>
      <c r="AS1488" s="253">
        <f>IF(OR(AR1488&lt;$T$757,AR1488&gt;$T$758),AQ1488,"")</f>
        <v>1.7197255199720616E-4</v>
      </c>
      <c r="AT1488" s="253" t="str">
        <f t="shared" si="313"/>
        <v/>
      </c>
      <c r="AU1488" s="253" t="str">
        <f t="shared" si="314"/>
        <v/>
      </c>
      <c r="AV1488" s="253">
        <f t="shared" si="315"/>
        <v>0</v>
      </c>
      <c r="AW1488" s="253">
        <f t="shared" si="316"/>
        <v>1.7197255199720616E-4</v>
      </c>
      <c r="AX1488" s="253" t="str">
        <f t="shared" si="317"/>
        <v/>
      </c>
      <c r="AZ1488" s="259"/>
      <c r="BA1488" s="259">
        <f>BA1487+$BD$753</f>
        <v>4.6848000000000685</v>
      </c>
      <c r="BB1488" s="274">
        <f t="shared" si="300"/>
        <v>0.69836503567594332</v>
      </c>
      <c r="BC1488" s="259">
        <f t="shared" si="301"/>
        <v>7.7710810617681592E-4</v>
      </c>
      <c r="BD1488" s="259" t="str">
        <f t="shared" si="298"/>
        <v/>
      </c>
      <c r="BE1488" s="254" t="str">
        <f t="shared" si="299"/>
        <v/>
      </c>
    </row>
    <row r="1489" spans="1:57" ht="20.100000000000001" customHeight="1" x14ac:dyDescent="0.25">
      <c r="A1489" s="247">
        <v>728</v>
      </c>
      <c r="B1489" s="247">
        <f>$B$755+(A1489*$B$758)</f>
        <v>-2615.2982199574335</v>
      </c>
      <c r="C1489" s="247">
        <f>_xlfn.NORM.DIST($B1489,$B$752,$B$753,0)</f>
        <v>9.1827127558673992E-5</v>
      </c>
      <c r="D1489" s="247">
        <f>_xlfn.NORM.DIST($B1489,$B$752,$B$753,1)</f>
        <v>0.13829755376702157</v>
      </c>
      <c r="E1489" s="247">
        <f>IF(OR(D1489&lt;$F$757,D1489&gt;$F$758),C1489,"")</f>
        <v>9.1827127558673992E-5</v>
      </c>
      <c r="F1489" s="247" t="str">
        <f>IF(AND(D1489&gt;$F$757,D1489&lt;$F$758),C1489,"")</f>
        <v/>
      </c>
      <c r="G1489" s="247" t="str">
        <f>IF(C1489=MAX($C$761:$C$2761),C1489,"")</f>
        <v/>
      </c>
      <c r="H1489" s="247">
        <f>_xlfn.NORM.DIST(B1489,$F$753,$F$754,0)</f>
        <v>0</v>
      </c>
      <c r="I1489" s="247">
        <f>IF(H1489=MAX($H$761:$H$2761),C1489,"")</f>
        <v>9.1827127558673992E-5</v>
      </c>
      <c r="J1489" s="247" t="str">
        <f>IF(I1489=MIN($I$761:$I$2761),I1489,"")</f>
        <v/>
      </c>
      <c r="K1489" s="247"/>
      <c r="L1489" s="247"/>
      <c r="M1489" s="247"/>
      <c r="N1489" s="247"/>
      <c r="O1489" s="247">
        <v>728</v>
      </c>
      <c r="P1489" s="247">
        <f>$P$755+(O1489*$P$758)</f>
        <v>-152.40787337049386</v>
      </c>
      <c r="Q1489" s="247">
        <f>_xlfn.NORM.DIST(P1489,P$752,P$753,0)</f>
        <v>1.5757409242513473E-3</v>
      </c>
      <c r="R1489" s="247">
        <f>_xlfn.NORM.DIST(P1489,P$752,P$753,1)</f>
        <v>0.1382975537670216</v>
      </c>
      <c r="S1489" s="253">
        <f>IF(OR(R1489&lt;$T$757,R1489&gt;$T$758),Q1489,"")</f>
        <v>1.5757409242513473E-3</v>
      </c>
      <c r="T1489" s="253" t="str">
        <f>IF(AND(R1489&gt;$T$757,R1489&lt;$T$758),Q1489,"")</f>
        <v/>
      </c>
      <c r="U1489" s="253" t="str">
        <f>IF(Q1489=MAX($Q$761:$Q$2761),Q1489,"")</f>
        <v/>
      </c>
      <c r="V1489" s="253">
        <f>_xlfn.NORM.DIST(P1489,$T$753,$T$754,0)</f>
        <v>2.2289854805341691E-70</v>
      </c>
      <c r="W1489" s="253" t="str">
        <f>IF(V1489=MAX($V$761:$V$2761),Q1489,"")</f>
        <v/>
      </c>
      <c r="X1489" s="253" t="str">
        <f t="shared" si="302"/>
        <v/>
      </c>
      <c r="AB1489" s="253">
        <v>728</v>
      </c>
      <c r="AC1489" s="253">
        <f t="shared" si="318"/>
        <v>-235.8406936682245</v>
      </c>
      <c r="AD1489" s="253">
        <f t="shared" si="303"/>
        <v>1.018294678126454E-3</v>
      </c>
      <c r="AE1489" s="253">
        <f t="shared" si="304"/>
        <v>0.1382975537670216</v>
      </c>
      <c r="AF1489" s="253">
        <f>IF(OR(AE1489&lt;$T$757,AE1489&gt;$T$758),AD1489,"")</f>
        <v>1.018294678126454E-3</v>
      </c>
      <c r="AG1489" s="253" t="str">
        <f t="shared" si="305"/>
        <v/>
      </c>
      <c r="AH1489" s="253" t="str">
        <f t="shared" si="306"/>
        <v/>
      </c>
      <c r="AI1489" s="253">
        <f t="shared" si="307"/>
        <v>1.4330301382512027E-3</v>
      </c>
      <c r="AJ1489" s="253" t="str">
        <f t="shared" si="308"/>
        <v/>
      </c>
      <c r="AK1489" s="253" t="str">
        <f t="shared" si="309"/>
        <v/>
      </c>
      <c r="AO1489" s="253">
        <v>728</v>
      </c>
      <c r="AP1489" s="253">
        <f t="shared" si="310"/>
        <v>-1390.3993548751723</v>
      </c>
      <c r="AQ1489" s="253">
        <f t="shared" si="311"/>
        <v>1.7272398926678517E-4</v>
      </c>
      <c r="AR1489" s="253">
        <f t="shared" si="312"/>
        <v>0.13829755376702157</v>
      </c>
      <c r="AS1489" s="253">
        <f>IF(OR(AR1489&lt;$T$757,AR1489&gt;$T$758),AQ1489,"")</f>
        <v>1.7272398926678517E-4</v>
      </c>
      <c r="AT1489" s="253" t="str">
        <f t="shared" si="313"/>
        <v/>
      </c>
      <c r="AU1489" s="253" t="str">
        <f t="shared" si="314"/>
        <v/>
      </c>
      <c r="AV1489" s="253">
        <f t="shared" si="315"/>
        <v>0</v>
      </c>
      <c r="AW1489" s="253">
        <f t="shared" si="316"/>
        <v>1.7272398926678517E-4</v>
      </c>
      <c r="AX1489" s="253" t="str">
        <f t="shared" si="317"/>
        <v/>
      </c>
      <c r="AZ1489" s="259"/>
      <c r="BA1489" s="259">
        <f>BA1488+$BD$753</f>
        <v>4.6912000000000686</v>
      </c>
      <c r="BB1489" s="274">
        <f t="shared" si="300"/>
        <v>0.69758792756976651</v>
      </c>
      <c r="BC1489" s="259">
        <f t="shared" si="301"/>
        <v>7.7727181516129562E-4</v>
      </c>
      <c r="BD1489" s="259" t="str">
        <f t="shared" si="298"/>
        <v/>
      </c>
      <c r="BE1489" s="254" t="str">
        <f t="shared" si="299"/>
        <v/>
      </c>
    </row>
    <row r="1490" spans="1:57" ht="20.100000000000001" customHeight="1" x14ac:dyDescent="0.25">
      <c r="A1490" s="248">
        <v>729</v>
      </c>
      <c r="B1490" s="247">
        <f>$B$755+(A1490*$B$758)</f>
        <v>-2605.6831529722958</v>
      </c>
      <c r="C1490" s="247">
        <f>_xlfn.NORM.DIST($B1490,$B$752,$B$753,0)</f>
        <v>9.2226892261081529E-5</v>
      </c>
      <c r="D1490" s="247">
        <f>_xlfn.NORM.DIST($B1490,$B$752,$B$753,1)</f>
        <v>0.13918239942009794</v>
      </c>
      <c r="E1490" s="247">
        <f>IF(OR(D1490&lt;$F$757,D1490&gt;$F$758),C1490,"")</f>
        <v>9.2226892261081529E-5</v>
      </c>
      <c r="F1490" s="247" t="str">
        <f>IF(AND(D1490&gt;$F$757,D1490&lt;$F$758),C1490,"")</f>
        <v/>
      </c>
      <c r="G1490" s="247" t="str">
        <f>IF(C1490=MAX($C$761:$C$2761),C1490,"")</f>
        <v/>
      </c>
      <c r="H1490" s="247">
        <f>_xlfn.NORM.DIST(B1490,$F$753,$F$754,0)</f>
        <v>0</v>
      </c>
      <c r="I1490" s="247">
        <f>IF(H1490=MAX($H$761:$H$2761),C1490,"")</f>
        <v>9.2226892261081529E-5</v>
      </c>
      <c r="J1490" s="247" t="str">
        <f>IF(I1490=MIN($I$761:$I$2761),I1490,"")</f>
        <v/>
      </c>
      <c r="K1490" s="247"/>
      <c r="L1490" s="247"/>
      <c r="M1490" s="247"/>
      <c r="N1490" s="247"/>
      <c r="O1490" s="248">
        <v>729</v>
      </c>
      <c r="P1490" s="247">
        <f>$P$755+(O1490*$P$758)</f>
        <v>-151.84755030663172</v>
      </c>
      <c r="Q1490" s="247">
        <f>_xlfn.NORM.DIST(P1490,P$752,P$753,0)</f>
        <v>1.5826008317580066E-3</v>
      </c>
      <c r="R1490" s="247">
        <f>_xlfn.NORM.DIST(P1490,P$752,P$753,1)</f>
        <v>0.13918239942009802</v>
      </c>
      <c r="S1490" s="253">
        <f>IF(OR(R1490&lt;$T$757,R1490&gt;$T$758),Q1490,"")</f>
        <v>1.5826008317580066E-3</v>
      </c>
      <c r="T1490" s="253" t="str">
        <f>IF(AND(R1490&gt;$T$757,R1490&lt;$T$758),Q1490,"")</f>
        <v/>
      </c>
      <c r="U1490" s="253" t="str">
        <f>IF(Q1490=MAX($Q$761:$Q$2761),Q1490,"")</f>
        <v/>
      </c>
      <c r="V1490" s="253">
        <f>_xlfn.NORM.DIST(P1490,$T$753,$T$754,0)</f>
        <v>2.0776154212048594E-70</v>
      </c>
      <c r="W1490" s="253" t="str">
        <f>IF(V1490=MAX($V$761:$V$2761),Q1490,"")</f>
        <v/>
      </c>
      <c r="X1490" s="253" t="str">
        <f t="shared" si="302"/>
        <v/>
      </c>
      <c r="AB1490" s="259">
        <v>729</v>
      </c>
      <c r="AC1490" s="253">
        <f t="shared" si="318"/>
        <v>-234.97363229444431</v>
      </c>
      <c r="AD1490" s="253">
        <f t="shared" si="303"/>
        <v>1.0227277719167859E-3</v>
      </c>
      <c r="AE1490" s="253">
        <f t="shared" si="304"/>
        <v>0.13918239942009794</v>
      </c>
      <c r="AF1490" s="253">
        <f>IF(OR(AE1490&lt;$T$757,AE1490&gt;$T$758),AD1490,"")</f>
        <v>1.0227277719167859E-3</v>
      </c>
      <c r="AG1490" s="253" t="str">
        <f t="shared" si="305"/>
        <v/>
      </c>
      <c r="AH1490" s="253" t="str">
        <f t="shared" si="306"/>
        <v/>
      </c>
      <c r="AI1490" s="253">
        <f t="shared" si="307"/>
        <v>1.4289695133453198E-3</v>
      </c>
      <c r="AJ1490" s="253" t="str">
        <f t="shared" si="308"/>
        <v/>
      </c>
      <c r="AK1490" s="253" t="str">
        <f t="shared" si="309"/>
        <v/>
      </c>
      <c r="AO1490" s="259">
        <v>729</v>
      </c>
      <c r="AP1490" s="253">
        <f t="shared" si="310"/>
        <v>-1385.2875925410722</v>
      </c>
      <c r="AQ1490" s="253">
        <f t="shared" si="311"/>
        <v>1.7347593431835784E-4</v>
      </c>
      <c r="AR1490" s="253">
        <f t="shared" si="312"/>
        <v>0.139182399420098</v>
      </c>
      <c r="AS1490" s="253">
        <f>IF(OR(AR1490&lt;$T$757,AR1490&gt;$T$758),AQ1490,"")</f>
        <v>1.7347593431835784E-4</v>
      </c>
      <c r="AT1490" s="253" t="str">
        <f t="shared" si="313"/>
        <v/>
      </c>
      <c r="AU1490" s="253" t="str">
        <f t="shared" si="314"/>
        <v/>
      </c>
      <c r="AV1490" s="253">
        <f t="shared" si="315"/>
        <v>0</v>
      </c>
      <c r="AW1490" s="253">
        <f t="shared" si="316"/>
        <v>1.7347593431835784E-4</v>
      </c>
      <c r="AX1490" s="253" t="str">
        <f t="shared" si="317"/>
        <v/>
      </c>
      <c r="AZ1490" s="259"/>
      <c r="BA1490" s="259">
        <f>BA1489+$BD$753</f>
        <v>4.6976000000000688</v>
      </c>
      <c r="BB1490" s="274">
        <f t="shared" si="300"/>
        <v>0.69681065575460521</v>
      </c>
      <c r="BC1490" s="259">
        <f t="shared" si="301"/>
        <v>7.7743194616908262E-4</v>
      </c>
      <c r="BD1490" s="259" t="str">
        <f t="shared" si="298"/>
        <v/>
      </c>
      <c r="BE1490" s="254" t="str">
        <f t="shared" si="299"/>
        <v/>
      </c>
    </row>
    <row r="1491" spans="1:57" ht="20.100000000000001" customHeight="1" x14ac:dyDescent="0.25">
      <c r="A1491" s="247">
        <v>730</v>
      </c>
      <c r="B1491" s="247">
        <f>$B$755+(A1491*$B$758)</f>
        <v>-2596.0680859871582</v>
      </c>
      <c r="C1491" s="247">
        <f>_xlfn.NORM.DIST($B1491,$B$752,$B$753,0)</f>
        <v>9.2626915276170288E-5</v>
      </c>
      <c r="D1491" s="247">
        <f>_xlfn.NORM.DIST($B1491,$B$752,$B$753,1)</f>
        <v>0.14007109008876897</v>
      </c>
      <c r="E1491" s="247">
        <f>IF(OR(D1491&lt;$F$757,D1491&gt;$F$758),C1491,"")</f>
        <v>9.2626915276170288E-5</v>
      </c>
      <c r="F1491" s="247" t="str">
        <f>IF(AND(D1491&gt;$F$757,D1491&lt;$F$758),C1491,"")</f>
        <v/>
      </c>
      <c r="G1491" s="247" t="str">
        <f>IF(C1491=MAX($C$761:$C$2761),C1491,"")</f>
        <v/>
      </c>
      <c r="H1491" s="247">
        <f>_xlfn.NORM.DIST(B1491,$F$753,$F$754,0)</f>
        <v>0</v>
      </c>
      <c r="I1491" s="247">
        <f>IF(H1491=MAX($H$761:$H$2761),C1491,"")</f>
        <v>9.2626915276170288E-5</v>
      </c>
      <c r="J1491" s="247" t="str">
        <f>IF(I1491=MIN($I$761:$I$2761),I1491,"")</f>
        <v/>
      </c>
      <c r="K1491" s="247"/>
      <c r="L1491" s="247"/>
      <c r="M1491" s="247"/>
      <c r="N1491" s="247"/>
      <c r="O1491" s="247">
        <v>730</v>
      </c>
      <c r="P1491" s="247">
        <f>$P$755+(O1491*$P$758)</f>
        <v>-151.28722724276963</v>
      </c>
      <c r="Q1491" s="247">
        <f>_xlfn.NORM.DIST(P1491,P$752,P$753,0)</f>
        <v>1.5894651718748746E-3</v>
      </c>
      <c r="R1491" s="247">
        <f>_xlfn.NORM.DIST(P1491,P$752,P$753,1)</f>
        <v>0.14007109008876906</v>
      </c>
      <c r="S1491" s="253">
        <f>IF(OR(R1491&lt;$T$757,R1491&gt;$T$758),Q1491,"")</f>
        <v>1.5894651718748746E-3</v>
      </c>
      <c r="T1491" s="253" t="str">
        <f>IF(AND(R1491&gt;$T$757,R1491&lt;$T$758),Q1491,"")</f>
        <v/>
      </c>
      <c r="U1491" s="253" t="str">
        <f>IF(Q1491=MAX($Q$761:$Q$2761),Q1491,"")</f>
        <v/>
      </c>
      <c r="V1491" s="253">
        <f>_xlfn.NORM.DIST(P1491,$T$753,$T$754,0)</f>
        <v>1.9364938950491039E-70</v>
      </c>
      <c r="W1491" s="253" t="str">
        <f>IF(V1491=MAX($V$761:$V$2761),Q1491,"")</f>
        <v/>
      </c>
      <c r="X1491" s="253" t="str">
        <f t="shared" si="302"/>
        <v/>
      </c>
      <c r="AB1491" s="253">
        <v>730</v>
      </c>
      <c r="AC1491" s="253">
        <f t="shared" si="318"/>
        <v>-234.10657092066401</v>
      </c>
      <c r="AD1491" s="253">
        <f t="shared" si="303"/>
        <v>1.0271637302029983E-3</v>
      </c>
      <c r="AE1491" s="253">
        <f t="shared" si="304"/>
        <v>0.14007109008876906</v>
      </c>
      <c r="AF1491" s="253">
        <f>IF(OR(AE1491&lt;$T$757,AE1491&gt;$T$758),AD1491,"")</f>
        <v>1.0271637302029983E-3</v>
      </c>
      <c r="AG1491" s="253" t="str">
        <f t="shared" si="305"/>
        <v/>
      </c>
      <c r="AH1491" s="253" t="str">
        <f t="shared" si="306"/>
        <v/>
      </c>
      <c r="AI1491" s="253">
        <f t="shared" si="307"/>
        <v>1.4248975960559098E-3</v>
      </c>
      <c r="AJ1491" s="253" t="str">
        <f t="shared" si="308"/>
        <v/>
      </c>
      <c r="AK1491" s="253" t="str">
        <f t="shared" si="309"/>
        <v/>
      </c>
      <c r="AO1491" s="253">
        <v>730</v>
      </c>
      <c r="AP1491" s="253">
        <f t="shared" si="310"/>
        <v>-1380.1758302069725</v>
      </c>
      <c r="AQ1491" s="253">
        <f t="shared" si="311"/>
        <v>1.7422836524810142E-4</v>
      </c>
      <c r="AR1491" s="253">
        <f t="shared" si="312"/>
        <v>0.14007109008876897</v>
      </c>
      <c r="AS1491" s="253">
        <f>IF(OR(AR1491&lt;$T$757,AR1491&gt;$T$758),AQ1491,"")</f>
        <v>1.7422836524810142E-4</v>
      </c>
      <c r="AT1491" s="253" t="str">
        <f t="shared" si="313"/>
        <v/>
      </c>
      <c r="AU1491" s="253" t="str">
        <f t="shared" si="314"/>
        <v/>
      </c>
      <c r="AV1491" s="253">
        <f t="shared" si="315"/>
        <v>0</v>
      </c>
      <c r="AW1491" s="253">
        <f t="shared" si="316"/>
        <v>1.7422836524810142E-4</v>
      </c>
      <c r="AX1491" s="253" t="str">
        <f t="shared" si="317"/>
        <v/>
      </c>
      <c r="AZ1491" s="259"/>
      <c r="BA1491" s="259">
        <f>BA1490+$BD$753</f>
        <v>4.704000000000069</v>
      </c>
      <c r="BB1491" s="274">
        <f t="shared" si="300"/>
        <v>0.69603322380843613</v>
      </c>
      <c r="BC1491" s="259">
        <f t="shared" si="301"/>
        <v>7.7758850680642588E-4</v>
      </c>
      <c r="BD1491" s="259" t="str">
        <f t="shared" si="298"/>
        <v/>
      </c>
      <c r="BE1491" s="254" t="str">
        <f t="shared" si="299"/>
        <v/>
      </c>
    </row>
    <row r="1492" spans="1:57" ht="20.100000000000001" customHeight="1" x14ac:dyDescent="0.25">
      <c r="A1492" s="247">
        <v>731</v>
      </c>
      <c r="B1492" s="247">
        <f>$B$755+(A1492*$B$758)</f>
        <v>-2586.4530190020205</v>
      </c>
      <c r="C1492" s="247">
        <f>_xlfn.NORM.DIST($B1492,$B$752,$B$753,0)</f>
        <v>9.3027184895945643E-5</v>
      </c>
      <c r="D1492" s="247">
        <f>_xlfn.NORM.DIST($B1492,$B$752,$B$753,1)</f>
        <v>0.14096362820049219</v>
      </c>
      <c r="E1492" s="247">
        <f>IF(OR(D1492&lt;$F$757,D1492&gt;$F$758),C1492,"")</f>
        <v>9.3027184895945643E-5</v>
      </c>
      <c r="F1492" s="247" t="str">
        <f>IF(AND(D1492&gt;$F$757,D1492&lt;$F$758),C1492,"")</f>
        <v/>
      </c>
      <c r="G1492" s="247" t="str">
        <f>IF(C1492=MAX($C$761:$C$2761),C1492,"")</f>
        <v/>
      </c>
      <c r="H1492" s="247">
        <f>_xlfn.NORM.DIST(B1492,$F$753,$F$754,0)</f>
        <v>0</v>
      </c>
      <c r="I1492" s="247">
        <f>IF(H1492=MAX($H$761:$H$2761),C1492,"")</f>
        <v>9.3027184895945643E-5</v>
      </c>
      <c r="J1492" s="247" t="str">
        <f>IF(I1492=MIN($I$761:$I$2761),I1492,"")</f>
        <v/>
      </c>
      <c r="K1492" s="247"/>
      <c r="L1492" s="247"/>
      <c r="M1492" s="247"/>
      <c r="N1492" s="247"/>
      <c r="O1492" s="247">
        <v>731</v>
      </c>
      <c r="P1492" s="247">
        <f>$P$755+(O1492*$P$758)</f>
        <v>-150.72690417890755</v>
      </c>
      <c r="Q1492" s="247">
        <f>_xlfn.NORM.DIST(P1492,P$752,P$753,0)</f>
        <v>1.5963337436943682E-3</v>
      </c>
      <c r="R1492" s="247">
        <f>_xlfn.NORM.DIST(P1492,P$752,P$753,1)</f>
        <v>0.14096362820049219</v>
      </c>
      <c r="S1492" s="253">
        <f>IF(OR(R1492&lt;$T$757,R1492&gt;$T$758),Q1492,"")</f>
        <v>1.5963337436943682E-3</v>
      </c>
      <c r="T1492" s="253" t="str">
        <f>IF(AND(R1492&gt;$T$757,R1492&lt;$T$758),Q1492,"")</f>
        <v/>
      </c>
      <c r="U1492" s="253" t="str">
        <f>IF(Q1492=MAX($Q$761:$Q$2761),Q1492,"")</f>
        <v/>
      </c>
      <c r="V1492" s="253">
        <f>_xlfn.NORM.DIST(P1492,$T$753,$T$754,0)</f>
        <v>1.804929135407661E-70</v>
      </c>
      <c r="W1492" s="253" t="str">
        <f>IF(V1492=MAX($V$761:$V$2761),Q1492,"")</f>
        <v/>
      </c>
      <c r="X1492" s="253" t="str">
        <f t="shared" si="302"/>
        <v/>
      </c>
      <c r="AB1492" s="253">
        <v>731</v>
      </c>
      <c r="AC1492" s="253">
        <f t="shared" si="318"/>
        <v>-233.23950954688382</v>
      </c>
      <c r="AD1492" s="253">
        <f t="shared" si="303"/>
        <v>1.0316024231521216E-3</v>
      </c>
      <c r="AE1492" s="253">
        <f t="shared" si="304"/>
        <v>0.14096362820049219</v>
      </c>
      <c r="AF1492" s="253">
        <f>IF(OR(AE1492&lt;$T$757,AE1492&gt;$T$758),AD1492,"")</f>
        <v>1.0316024231521216E-3</v>
      </c>
      <c r="AG1492" s="253" t="str">
        <f t="shared" si="305"/>
        <v/>
      </c>
      <c r="AH1492" s="253" t="str">
        <f t="shared" si="306"/>
        <v/>
      </c>
      <c r="AI1492" s="253">
        <f t="shared" si="307"/>
        <v>1.4208145486758255E-3</v>
      </c>
      <c r="AJ1492" s="253" t="str">
        <f t="shared" si="308"/>
        <v/>
      </c>
      <c r="AK1492" s="253" t="str">
        <f t="shared" si="309"/>
        <v/>
      </c>
      <c r="AO1492" s="253">
        <v>731</v>
      </c>
      <c r="AP1492" s="253">
        <f t="shared" si="310"/>
        <v>-1375.0640678728723</v>
      </c>
      <c r="AQ1492" s="253">
        <f t="shared" si="311"/>
        <v>1.7498126003363994E-4</v>
      </c>
      <c r="AR1492" s="253">
        <f t="shared" si="312"/>
        <v>0.14096362820049227</v>
      </c>
      <c r="AS1492" s="253">
        <f>IF(OR(AR1492&lt;$T$757,AR1492&gt;$T$758),AQ1492,"")</f>
        <v>1.7498126003363994E-4</v>
      </c>
      <c r="AT1492" s="253" t="str">
        <f t="shared" si="313"/>
        <v/>
      </c>
      <c r="AU1492" s="253" t="str">
        <f t="shared" si="314"/>
        <v/>
      </c>
      <c r="AV1492" s="253">
        <f t="shared" si="315"/>
        <v>0</v>
      </c>
      <c r="AW1492" s="253">
        <f t="shared" si="316"/>
        <v>1.7498126003363994E-4</v>
      </c>
      <c r="AX1492" s="253" t="str">
        <f t="shared" si="317"/>
        <v/>
      </c>
      <c r="AZ1492" s="259"/>
      <c r="BA1492" s="259">
        <f>BA1491+$BD$753</f>
        <v>4.7104000000000692</v>
      </c>
      <c r="BB1492" s="274">
        <f t="shared" si="300"/>
        <v>0.6952556353016297</v>
      </c>
      <c r="BC1492" s="259">
        <f t="shared" si="301"/>
        <v>7.777415046966718E-4</v>
      </c>
      <c r="BD1492" s="259" t="str">
        <f t="shared" si="298"/>
        <v/>
      </c>
      <c r="BE1492" s="254" t="str">
        <f t="shared" si="299"/>
        <v/>
      </c>
    </row>
    <row r="1493" spans="1:57" ht="20.100000000000001" customHeight="1" x14ac:dyDescent="0.25">
      <c r="A1493" s="247">
        <v>732</v>
      </c>
      <c r="B1493" s="247">
        <f>$B$755+(A1493*$B$758)</f>
        <v>-2576.8379520168828</v>
      </c>
      <c r="C1493" s="247">
        <f>_xlfn.NORM.DIST($B1493,$B$752,$B$753,0)</f>
        <v>9.3427689349862795E-5</v>
      </c>
      <c r="D1493" s="247">
        <f>_xlfn.NORM.DIST($B1493,$B$752,$B$753,1)</f>
        <v>0.14186001606985085</v>
      </c>
      <c r="E1493" s="247">
        <f>IF(OR(D1493&lt;$F$757,D1493&gt;$F$758),C1493,"")</f>
        <v>9.3427689349862795E-5</v>
      </c>
      <c r="F1493" s="247" t="str">
        <f>IF(AND(D1493&gt;$F$757,D1493&lt;$F$758),C1493,"")</f>
        <v/>
      </c>
      <c r="G1493" s="247" t="str">
        <f>IF(C1493=MAX($C$761:$C$2761),C1493,"")</f>
        <v/>
      </c>
      <c r="H1493" s="247">
        <f>_xlfn.NORM.DIST(B1493,$F$753,$F$754,0)</f>
        <v>0</v>
      </c>
      <c r="I1493" s="247">
        <f>IF(H1493=MAX($H$761:$H$2761),C1493,"")</f>
        <v>9.3427689349862795E-5</v>
      </c>
      <c r="J1493" s="247" t="str">
        <f>IF(I1493=MIN($I$761:$I$2761),I1493,"")</f>
        <v/>
      </c>
      <c r="K1493" s="247"/>
      <c r="L1493" s="247"/>
      <c r="M1493" s="247"/>
      <c r="N1493" s="247"/>
      <c r="O1493" s="247">
        <v>732</v>
      </c>
      <c r="P1493" s="247">
        <f>$P$755+(O1493*$P$758)</f>
        <v>-150.1665811150454</v>
      </c>
      <c r="Q1493" s="247">
        <f>_xlfn.NORM.DIST(P1493,P$752,P$753,0)</f>
        <v>1.603206345235552E-3</v>
      </c>
      <c r="R1493" s="247">
        <f>_xlfn.NORM.DIST(P1493,P$752,P$753,1)</f>
        <v>0.14186001606985091</v>
      </c>
      <c r="S1493" s="253">
        <f>IF(OR(R1493&lt;$T$757,R1493&gt;$T$758),Q1493,"")</f>
        <v>1.603206345235552E-3</v>
      </c>
      <c r="T1493" s="253" t="str">
        <f>IF(AND(R1493&gt;$T$757,R1493&lt;$T$758),Q1493,"")</f>
        <v/>
      </c>
      <c r="U1493" s="253" t="str">
        <f>IF(Q1493=MAX($Q$761:$Q$2761),Q1493,"")</f>
        <v/>
      </c>
      <c r="V1493" s="253">
        <f>_xlfn.NORM.DIST(P1493,$T$753,$T$754,0)</f>
        <v>1.6822759257244332E-70</v>
      </c>
      <c r="W1493" s="253" t="str">
        <f>IF(V1493=MAX($V$761:$V$2761),Q1493,"")</f>
        <v/>
      </c>
      <c r="X1493" s="253" t="str">
        <f t="shared" si="302"/>
        <v/>
      </c>
      <c r="AB1493" s="253">
        <v>732</v>
      </c>
      <c r="AC1493" s="253">
        <f t="shared" si="318"/>
        <v>-232.37244817310352</v>
      </c>
      <c r="AD1493" s="253">
        <f t="shared" si="303"/>
        <v>1.0360437202375525E-3</v>
      </c>
      <c r="AE1493" s="253">
        <f t="shared" si="304"/>
        <v>0.14186001606985099</v>
      </c>
      <c r="AF1493" s="253">
        <f>IF(OR(AE1493&lt;$T$757,AE1493&gt;$T$758),AD1493,"")</f>
        <v>1.0360437202375525E-3</v>
      </c>
      <c r="AG1493" s="253" t="str">
        <f t="shared" si="305"/>
        <v/>
      </c>
      <c r="AH1493" s="253" t="str">
        <f t="shared" si="306"/>
        <v/>
      </c>
      <c r="AI1493" s="253">
        <f t="shared" si="307"/>
        <v>1.4167205335676393E-3</v>
      </c>
      <c r="AJ1493" s="253" t="str">
        <f t="shared" si="308"/>
        <v/>
      </c>
      <c r="AK1493" s="253" t="str">
        <f t="shared" si="309"/>
        <v/>
      </c>
      <c r="AO1493" s="253">
        <v>732</v>
      </c>
      <c r="AP1493" s="253">
        <f t="shared" si="310"/>
        <v>-1369.9523055387726</v>
      </c>
      <c r="AQ1493" s="253">
        <f t="shared" si="311"/>
        <v>1.7573459653494217E-4</v>
      </c>
      <c r="AR1493" s="253">
        <f t="shared" si="312"/>
        <v>0.14186001606985091</v>
      </c>
      <c r="AS1493" s="253">
        <f>IF(OR(AR1493&lt;$T$757,AR1493&gt;$T$758),AQ1493,"")</f>
        <v>1.7573459653494217E-4</v>
      </c>
      <c r="AT1493" s="253" t="str">
        <f t="shared" si="313"/>
        <v/>
      </c>
      <c r="AU1493" s="253" t="str">
        <f t="shared" si="314"/>
        <v/>
      </c>
      <c r="AV1493" s="253">
        <f t="shared" si="315"/>
        <v>0</v>
      </c>
      <c r="AW1493" s="253">
        <f t="shared" si="316"/>
        <v>1.7573459653494217E-4</v>
      </c>
      <c r="AX1493" s="253" t="str">
        <f t="shared" si="317"/>
        <v/>
      </c>
      <c r="AZ1493" s="259"/>
      <c r="BA1493" s="259">
        <f>BA1492+$BD$753</f>
        <v>4.7168000000000694</v>
      </c>
      <c r="BB1493" s="274">
        <f t="shared" si="300"/>
        <v>0.69447789379693303</v>
      </c>
      <c r="BC1493" s="259">
        <f t="shared" si="301"/>
        <v>7.7789094748070831E-4</v>
      </c>
      <c r="BD1493" s="259" t="str">
        <f t="shared" si="298"/>
        <v/>
      </c>
      <c r="BE1493" s="254" t="str">
        <f t="shared" si="299"/>
        <v/>
      </c>
    </row>
    <row r="1494" spans="1:57" ht="20.100000000000001" customHeight="1" x14ac:dyDescent="0.25">
      <c r="A1494" s="247">
        <v>733</v>
      </c>
      <c r="B1494" s="247">
        <f>$B$755+(A1494*$B$758)</f>
        <v>-2567.2228850317451</v>
      </c>
      <c r="C1494" s="247">
        <f>_xlfn.NORM.DIST($B1494,$B$752,$B$753,0)</f>
        <v>9.382841680531125E-5</v>
      </c>
      <c r="D1494" s="247">
        <f>_xlfn.NORM.DIST($B1494,$B$752,$B$753,1)</f>
        <v>0.14276025589795477</v>
      </c>
      <c r="E1494" s="247">
        <f>IF(OR(D1494&lt;$F$757,D1494&gt;$F$758),C1494,"")</f>
        <v>9.382841680531125E-5</v>
      </c>
      <c r="F1494" s="247" t="str">
        <f>IF(AND(D1494&gt;$F$757,D1494&lt;$F$758),C1494,"")</f>
        <v/>
      </c>
      <c r="G1494" s="247" t="str">
        <f>IF(C1494=MAX($C$761:$C$2761),C1494,"")</f>
        <v/>
      </c>
      <c r="H1494" s="247">
        <f>_xlfn.NORM.DIST(B1494,$F$753,$F$754,0)</f>
        <v>0</v>
      </c>
      <c r="I1494" s="247">
        <f>IF(H1494=MAX($H$761:$H$2761),C1494,"")</f>
        <v>9.382841680531125E-5</v>
      </c>
      <c r="J1494" s="247" t="str">
        <f>IF(I1494=MIN($I$761:$I$2761),I1494,"")</f>
        <v/>
      </c>
      <c r="K1494" s="247"/>
      <c r="L1494" s="247"/>
      <c r="M1494" s="247"/>
      <c r="N1494" s="247"/>
      <c r="O1494" s="247">
        <v>733</v>
      </c>
      <c r="P1494" s="247">
        <f>$P$755+(O1494*$P$758)</f>
        <v>-149.60625805118332</v>
      </c>
      <c r="Q1494" s="247">
        <f>_xlfn.NORM.DIST(P1494,P$752,P$753,0)</f>
        <v>1.6100827734524508E-3</v>
      </c>
      <c r="R1494" s="247">
        <f>_xlfn.NORM.DIST(P1494,P$752,P$753,1)</f>
        <v>0.14276025589795485</v>
      </c>
      <c r="S1494" s="253">
        <f>IF(OR(R1494&lt;$T$757,R1494&gt;$T$758),Q1494,"")</f>
        <v>1.6100827734524508E-3</v>
      </c>
      <c r="T1494" s="253" t="str">
        <f>IF(AND(R1494&gt;$T$757,R1494&lt;$T$758),Q1494,"")</f>
        <v/>
      </c>
      <c r="U1494" s="253" t="str">
        <f>IF(Q1494=MAX($Q$761:$Q$2761),Q1494,"")</f>
        <v/>
      </c>
      <c r="V1494" s="253">
        <f>_xlfn.NORM.DIST(P1494,$T$753,$T$754,0)</f>
        <v>1.5679324768383698E-70</v>
      </c>
      <c r="W1494" s="253" t="str">
        <f>IF(V1494=MAX($V$761:$V$2761),Q1494,"")</f>
        <v/>
      </c>
      <c r="X1494" s="253" t="str">
        <f t="shared" si="302"/>
        <v/>
      </c>
      <c r="AB1494" s="253">
        <v>733</v>
      </c>
      <c r="AC1494" s="253">
        <f t="shared" si="318"/>
        <v>-231.50538679932333</v>
      </c>
      <c r="AD1494" s="253">
        <f t="shared" si="303"/>
        <v>1.0404874902444228E-3</v>
      </c>
      <c r="AE1494" s="253">
        <f t="shared" si="304"/>
        <v>0.14276025589795485</v>
      </c>
      <c r="AF1494" s="253">
        <f>IF(OR(AE1494&lt;$T$757,AE1494&gt;$T$758),AD1494,"")</f>
        <v>1.0404874902444228E-3</v>
      </c>
      <c r="AG1494" s="253" t="str">
        <f t="shared" si="305"/>
        <v/>
      </c>
      <c r="AH1494" s="253" t="str">
        <f t="shared" si="306"/>
        <v/>
      </c>
      <c r="AI1494" s="253">
        <f t="shared" si="307"/>
        <v>1.4126157131530718E-3</v>
      </c>
      <c r="AJ1494" s="253" t="str">
        <f t="shared" si="308"/>
        <v/>
      </c>
      <c r="AK1494" s="253" t="str">
        <f t="shared" si="309"/>
        <v/>
      </c>
      <c r="AO1494" s="253">
        <v>733</v>
      </c>
      <c r="AP1494" s="253">
        <f t="shared" si="310"/>
        <v>-1364.8405432046729</v>
      </c>
      <c r="AQ1494" s="253">
        <f t="shared" si="311"/>
        <v>1.7648835249523348E-4</v>
      </c>
      <c r="AR1494" s="253">
        <f t="shared" si="312"/>
        <v>0.14276025589795477</v>
      </c>
      <c r="AS1494" s="253">
        <f>IF(OR(AR1494&lt;$T$757,AR1494&gt;$T$758),AQ1494,"")</f>
        <v>1.7648835249523348E-4</v>
      </c>
      <c r="AT1494" s="253" t="str">
        <f t="shared" si="313"/>
        <v/>
      </c>
      <c r="AU1494" s="253" t="str">
        <f t="shared" si="314"/>
        <v/>
      </c>
      <c r="AV1494" s="253">
        <f t="shared" si="315"/>
        <v>0</v>
      </c>
      <c r="AW1494" s="253">
        <f t="shared" si="316"/>
        <v>1.7648835249523348E-4</v>
      </c>
      <c r="AX1494" s="253" t="str">
        <f t="shared" si="317"/>
        <v/>
      </c>
      <c r="AZ1494" s="259"/>
      <c r="BA1494" s="259">
        <f>BA1493+$BD$753</f>
        <v>4.7232000000000696</v>
      </c>
      <c r="BB1494" s="274">
        <f t="shared" si="300"/>
        <v>0.69370000284945232</v>
      </c>
      <c r="BC1494" s="259">
        <f t="shared" si="301"/>
        <v>7.7803684281485541E-4</v>
      </c>
      <c r="BD1494" s="259" t="str">
        <f t="shared" si="298"/>
        <v/>
      </c>
      <c r="BE1494" s="254" t="str">
        <f t="shared" si="299"/>
        <v/>
      </c>
    </row>
    <row r="1495" spans="1:57" ht="20.100000000000001" customHeight="1" x14ac:dyDescent="0.25">
      <c r="A1495" s="247">
        <v>734</v>
      </c>
      <c r="B1495" s="247">
        <f>$B$755+(A1495*$B$758)</f>
        <v>-2557.6078180466075</v>
      </c>
      <c r="C1495" s="247">
        <f>_xlfn.NORM.DIST($B1495,$B$752,$B$753,0)</f>
        <v>9.4229355368106587E-5</v>
      </c>
      <c r="D1495" s="247">
        <f>_xlfn.NORM.DIST($B1495,$B$752,$B$753,1)</f>
        <v>0.14366434977184614</v>
      </c>
      <c r="E1495" s="247">
        <f>IF(OR(D1495&lt;$F$757,D1495&gt;$F$758),C1495,"")</f>
        <v>9.4229355368106587E-5</v>
      </c>
      <c r="F1495" s="247" t="str">
        <f>IF(AND(D1495&gt;$F$757,D1495&lt;$F$758),C1495,"")</f>
        <v/>
      </c>
      <c r="G1495" s="247" t="str">
        <f>IF(C1495=MAX($C$761:$C$2761),C1495,"")</f>
        <v/>
      </c>
      <c r="H1495" s="247">
        <f>_xlfn.NORM.DIST(B1495,$F$753,$F$754,0)</f>
        <v>0</v>
      </c>
      <c r="I1495" s="247">
        <f>IF(H1495=MAX($H$761:$H$2761),C1495,"")</f>
        <v>9.4229355368106587E-5</v>
      </c>
      <c r="J1495" s="247" t="str">
        <f>IF(I1495=MIN($I$761:$I$2761),I1495,"")</f>
        <v/>
      </c>
      <c r="K1495" s="247"/>
      <c r="L1495" s="247"/>
      <c r="M1495" s="247"/>
      <c r="N1495" s="247"/>
      <c r="O1495" s="247">
        <v>734</v>
      </c>
      <c r="P1495" s="247">
        <f>$P$755+(O1495*$P$758)</f>
        <v>-149.04593498732117</v>
      </c>
      <c r="Q1495" s="247">
        <f>_xlfn.NORM.DIST(P1495,P$752,P$753,0)</f>
        <v>1.6169628242424909E-3</v>
      </c>
      <c r="R1495" s="247">
        <f>_xlfn.NORM.DIST(P1495,P$752,P$753,1)</f>
        <v>0.14366434977184625</v>
      </c>
      <c r="S1495" s="253">
        <f>IF(OR(R1495&lt;$T$757,R1495&gt;$T$758),Q1495,"")</f>
        <v>1.6169628242424909E-3</v>
      </c>
      <c r="T1495" s="253" t="str">
        <f>IF(AND(R1495&gt;$T$757,R1495&lt;$T$758),Q1495,"")</f>
        <v/>
      </c>
      <c r="U1495" s="253" t="str">
        <f>IF(Q1495=MAX($Q$761:$Q$2761),Q1495,"")</f>
        <v/>
      </c>
      <c r="V1495" s="253">
        <f>_xlfn.NORM.DIST(P1495,$T$753,$T$754,0)</f>
        <v>1.4613375130982382E-70</v>
      </c>
      <c r="W1495" s="253" t="str">
        <f>IF(V1495=MAX($V$761:$V$2761),Q1495,"")</f>
        <v/>
      </c>
      <c r="X1495" s="253" t="str">
        <f t="shared" si="302"/>
        <v/>
      </c>
      <c r="AB1495" s="253">
        <v>734</v>
      </c>
      <c r="AC1495" s="253">
        <f t="shared" si="318"/>
        <v>-230.63832542554303</v>
      </c>
      <c r="AD1495" s="253">
        <f t="shared" si="303"/>
        <v>1.0449336012750582E-3</v>
      </c>
      <c r="AE1495" s="253">
        <f t="shared" si="304"/>
        <v>0.14366434977184625</v>
      </c>
      <c r="AF1495" s="253">
        <f>IF(OR(AE1495&lt;$T$757,AE1495&gt;$T$758),AD1495,"")</f>
        <v>1.0449336012750582E-3</v>
      </c>
      <c r="AG1495" s="253" t="str">
        <f t="shared" si="305"/>
        <v/>
      </c>
      <c r="AH1495" s="253" t="str">
        <f t="shared" si="306"/>
        <v/>
      </c>
      <c r="AI1495" s="253">
        <f t="shared" si="307"/>
        <v>1.4085002499024362E-3</v>
      </c>
      <c r="AJ1495" s="253" t="str">
        <f t="shared" si="308"/>
        <v/>
      </c>
      <c r="AK1495" s="253" t="str">
        <f t="shared" si="309"/>
        <v/>
      </c>
      <c r="AO1495" s="253">
        <v>734</v>
      </c>
      <c r="AP1495" s="253">
        <f t="shared" si="310"/>
        <v>-1359.7287808705728</v>
      </c>
      <c r="AQ1495" s="253">
        <f t="shared" si="311"/>
        <v>1.7724250554192062E-4</v>
      </c>
      <c r="AR1495" s="253">
        <f t="shared" si="312"/>
        <v>0.14366434977184614</v>
      </c>
      <c r="AS1495" s="253">
        <f>IF(OR(AR1495&lt;$T$757,AR1495&gt;$T$758),AQ1495,"")</f>
        <v>1.7724250554192062E-4</v>
      </c>
      <c r="AT1495" s="253" t="str">
        <f t="shared" si="313"/>
        <v/>
      </c>
      <c r="AU1495" s="253" t="str">
        <f t="shared" si="314"/>
        <v/>
      </c>
      <c r="AV1495" s="253">
        <f t="shared" si="315"/>
        <v>0</v>
      </c>
      <c r="AW1495" s="253">
        <f t="shared" si="316"/>
        <v>1.7724250554192062E-4</v>
      </c>
      <c r="AX1495" s="253" t="str">
        <f t="shared" si="317"/>
        <v/>
      </c>
      <c r="AZ1495" s="259"/>
      <c r="BA1495" s="259">
        <f>BA1494+$BD$753</f>
        <v>4.7296000000000697</v>
      </c>
      <c r="BB1495" s="274">
        <f t="shared" si="300"/>
        <v>0.69292196600663747</v>
      </c>
      <c r="BC1495" s="259">
        <f t="shared" si="301"/>
        <v>7.7817919837341876E-4</v>
      </c>
      <c r="BD1495" s="259" t="str">
        <f t="shared" si="298"/>
        <v/>
      </c>
      <c r="BE1495" s="254" t="str">
        <f t="shared" si="299"/>
        <v/>
      </c>
    </row>
    <row r="1496" spans="1:57" ht="20.100000000000001" customHeight="1" x14ac:dyDescent="0.25">
      <c r="A1496" s="247">
        <v>735</v>
      </c>
      <c r="B1496" s="247">
        <f>$B$755+(A1496*$B$758)</f>
        <v>-2547.9927510614698</v>
      </c>
      <c r="C1496" s="247">
        <f>_xlfn.NORM.DIST($B1496,$B$752,$B$753,0)</f>
        <v>9.4630493082989214E-5</v>
      </c>
      <c r="D1496" s="247">
        <f>_xlfn.NORM.DIST($B1496,$B$752,$B$753,1)</f>
        <v>0.14457229966390958</v>
      </c>
      <c r="E1496" s="247">
        <f>IF(OR(D1496&lt;$F$757,D1496&gt;$F$758),C1496,"")</f>
        <v>9.4630493082989214E-5</v>
      </c>
      <c r="F1496" s="247" t="str">
        <f>IF(AND(D1496&gt;$F$757,D1496&lt;$F$758),C1496,"")</f>
        <v/>
      </c>
      <c r="G1496" s="247" t="str">
        <f>IF(C1496=MAX($C$761:$C$2761),C1496,"")</f>
        <v/>
      </c>
      <c r="H1496" s="247">
        <f>_xlfn.NORM.DIST(B1496,$F$753,$F$754,0)</f>
        <v>0</v>
      </c>
      <c r="I1496" s="247">
        <f>IF(H1496=MAX($H$761:$H$2761),C1496,"")</f>
        <v>9.4630493082989214E-5</v>
      </c>
      <c r="J1496" s="247" t="str">
        <f>IF(I1496=MIN($I$761:$I$2761),I1496,"")</f>
        <v/>
      </c>
      <c r="K1496" s="247"/>
      <c r="L1496" s="247"/>
      <c r="M1496" s="247"/>
      <c r="N1496" s="247"/>
      <c r="O1496" s="247">
        <v>735</v>
      </c>
      <c r="P1496" s="247">
        <f>$P$755+(O1496*$P$758)</f>
        <v>-148.48561192345909</v>
      </c>
      <c r="Q1496" s="247">
        <f>_xlfn.NORM.DIST(P1496,P$752,P$753,0)</f>
        <v>1.6238462924550545E-3</v>
      </c>
      <c r="R1496" s="247">
        <f>_xlfn.NORM.DIST(P1496,P$752,P$753,1)</f>
        <v>0.14457229966390958</v>
      </c>
      <c r="S1496" s="253">
        <f>IF(OR(R1496&lt;$T$757,R1496&gt;$T$758),Q1496,"")</f>
        <v>1.6238462924550545E-3</v>
      </c>
      <c r="T1496" s="253" t="str">
        <f>IF(AND(R1496&gt;$T$757,R1496&lt;$T$758),Q1496,"")</f>
        <v/>
      </c>
      <c r="U1496" s="253" t="str">
        <f>IF(Q1496=MAX($Q$761:$Q$2761),Q1496,"")</f>
        <v/>
      </c>
      <c r="V1496" s="253">
        <f>_xlfn.NORM.DIST(P1496,$T$753,$T$754,0)</f>
        <v>1.361967553379873E-70</v>
      </c>
      <c r="W1496" s="253" t="str">
        <f>IF(V1496=MAX($V$761:$V$2761),Q1496,"")</f>
        <v/>
      </c>
      <c r="X1496" s="253" t="str">
        <f t="shared" si="302"/>
        <v/>
      </c>
      <c r="AB1496" s="253">
        <v>735</v>
      </c>
      <c r="AC1496" s="253">
        <f t="shared" si="318"/>
        <v>-229.77126405176284</v>
      </c>
      <c r="AD1496" s="253">
        <f t="shared" si="303"/>
        <v>1.0493819207545033E-3</v>
      </c>
      <c r="AE1496" s="253">
        <f t="shared" si="304"/>
        <v>0.14457229966390958</v>
      </c>
      <c r="AF1496" s="253">
        <f>IF(OR(AE1496&lt;$T$757,AE1496&gt;$T$758),AD1496,"")</f>
        <v>1.0493819207545033E-3</v>
      </c>
      <c r="AG1496" s="253" t="str">
        <f t="shared" si="305"/>
        <v/>
      </c>
      <c r="AH1496" s="253" t="str">
        <f t="shared" si="306"/>
        <v/>
      </c>
      <c r="AI1496" s="253">
        <f t="shared" si="307"/>
        <v>1.4043743063241196E-3</v>
      </c>
      <c r="AJ1496" s="253" t="str">
        <f t="shared" si="308"/>
        <v/>
      </c>
      <c r="AK1496" s="253" t="str">
        <f t="shared" si="309"/>
        <v/>
      </c>
      <c r="AO1496" s="253">
        <v>735</v>
      </c>
      <c r="AP1496" s="253">
        <f t="shared" si="310"/>
        <v>-1354.6170185364731</v>
      </c>
      <c r="AQ1496" s="253">
        <f t="shared" si="311"/>
        <v>1.779970331875296E-4</v>
      </c>
      <c r="AR1496" s="253">
        <f t="shared" si="312"/>
        <v>0.14457229966390955</v>
      </c>
      <c r="AS1496" s="253">
        <f>IF(OR(AR1496&lt;$T$757,AR1496&gt;$T$758),AQ1496,"")</f>
        <v>1.779970331875296E-4</v>
      </c>
      <c r="AT1496" s="253" t="str">
        <f t="shared" si="313"/>
        <v/>
      </c>
      <c r="AU1496" s="253" t="str">
        <f t="shared" si="314"/>
        <v/>
      </c>
      <c r="AV1496" s="253">
        <f t="shared" si="315"/>
        <v>0</v>
      </c>
      <c r="AW1496" s="253">
        <f t="shared" si="316"/>
        <v>1.779970331875296E-4</v>
      </c>
      <c r="AX1496" s="253" t="str">
        <f t="shared" si="317"/>
        <v/>
      </c>
      <c r="AZ1496" s="259"/>
      <c r="BA1496" s="259">
        <f>BA1495+$BD$753</f>
        <v>4.7360000000000699</v>
      </c>
      <c r="BB1496" s="274">
        <f t="shared" si="300"/>
        <v>0.69214378680826405</v>
      </c>
      <c r="BC1496" s="259">
        <f t="shared" si="301"/>
        <v>7.783180218452479E-4</v>
      </c>
      <c r="BD1496" s="259" t="str">
        <f t="shared" si="298"/>
        <v/>
      </c>
      <c r="BE1496" s="254" t="str">
        <f t="shared" si="299"/>
        <v/>
      </c>
    </row>
    <row r="1497" spans="1:57" ht="20.100000000000001" customHeight="1" x14ac:dyDescent="0.25">
      <c r="A1497" s="248">
        <v>736</v>
      </c>
      <c r="B1497" s="247">
        <f>$B$755+(A1497*$B$758)</f>
        <v>-2538.3776840763321</v>
      </c>
      <c r="C1497" s="247">
        <f>_xlfn.NORM.DIST($B1497,$B$752,$B$753,0)</f>
        <v>9.5031817934130154E-5</v>
      </c>
      <c r="D1497" s="247">
        <f>_xlfn.NORM.DIST($B1497,$B$752,$B$753,1)</f>
        <v>0.14548410743128756</v>
      </c>
      <c r="E1497" s="247">
        <f>IF(OR(D1497&lt;$F$757,D1497&gt;$F$758),C1497,"")</f>
        <v>9.5031817934130154E-5</v>
      </c>
      <c r="F1497" s="247" t="str">
        <f>IF(AND(D1497&gt;$F$757,D1497&lt;$F$758),C1497,"")</f>
        <v/>
      </c>
      <c r="G1497" s="247" t="str">
        <f>IF(C1497=MAX($C$761:$C$2761),C1497,"")</f>
        <v/>
      </c>
      <c r="H1497" s="247">
        <f>_xlfn.NORM.DIST(B1497,$F$753,$F$754,0)</f>
        <v>0</v>
      </c>
      <c r="I1497" s="247">
        <f>IF(H1497=MAX($H$761:$H$2761),C1497,"")</f>
        <v>9.5031817934130154E-5</v>
      </c>
      <c r="J1497" s="247" t="str">
        <f>IF(I1497=MIN($I$761:$I$2761),I1497,"")</f>
        <v/>
      </c>
      <c r="K1497" s="247"/>
      <c r="L1497" s="247"/>
      <c r="M1497" s="247"/>
      <c r="N1497" s="247"/>
      <c r="O1497" s="248">
        <v>736</v>
      </c>
      <c r="P1497" s="247">
        <f>$P$755+(O1497*$P$758)</f>
        <v>-147.925288859597</v>
      </c>
      <c r="Q1497" s="247">
        <f>_xlfn.NORM.DIST(P1497,P$752,P$753,0)</f>
        <v>1.6307329719001647E-3</v>
      </c>
      <c r="R1497" s="247">
        <f>_xlfn.NORM.DIST(P1497,P$752,P$753,1)</f>
        <v>0.14548410743128748</v>
      </c>
      <c r="S1497" s="253">
        <f>IF(OR(R1497&lt;$T$757,R1497&gt;$T$758),Q1497,"")</f>
        <v>1.6307329719001647E-3</v>
      </c>
      <c r="T1497" s="253" t="str">
        <f>IF(AND(R1497&gt;$T$757,R1497&lt;$T$758),Q1497,"")</f>
        <v/>
      </c>
      <c r="U1497" s="253" t="str">
        <f>IF(Q1497=MAX($Q$761:$Q$2761),Q1497,"")</f>
        <v/>
      </c>
      <c r="V1497" s="253">
        <f>_xlfn.NORM.DIST(P1497,$T$753,$T$754,0)</f>
        <v>1.2693343740107223E-70</v>
      </c>
      <c r="W1497" s="253" t="str">
        <f>IF(V1497=MAX($V$761:$V$2761),Q1497,"")</f>
        <v/>
      </c>
      <c r="X1497" s="253" t="str">
        <f t="shared" si="302"/>
        <v/>
      </c>
      <c r="AB1497" s="259">
        <v>736</v>
      </c>
      <c r="AC1497" s="253">
        <f t="shared" si="318"/>
        <v>-228.90420267798265</v>
      </c>
      <c r="AD1497" s="253">
        <f t="shared" si="303"/>
        <v>1.0538323154361358E-3</v>
      </c>
      <c r="AE1497" s="253">
        <f t="shared" si="304"/>
        <v>0.14548410743128748</v>
      </c>
      <c r="AF1497" s="253">
        <f>IF(OR(AE1497&lt;$T$757,AE1497&gt;$T$758),AD1497,"")</f>
        <v>1.0538323154361358E-3</v>
      </c>
      <c r="AG1497" s="253" t="str">
        <f t="shared" si="305"/>
        <v/>
      </c>
      <c r="AH1497" s="253" t="str">
        <f t="shared" si="306"/>
        <v/>
      </c>
      <c r="AI1497" s="253">
        <f t="shared" si="307"/>
        <v>1.400238044954083E-3</v>
      </c>
      <c r="AJ1497" s="253" t="str">
        <f t="shared" si="308"/>
        <v/>
      </c>
      <c r="AK1497" s="253" t="str">
        <f t="shared" si="309"/>
        <v/>
      </c>
      <c r="AO1497" s="259">
        <v>736</v>
      </c>
      <c r="AP1497" s="253">
        <f t="shared" si="310"/>
        <v>-1349.5052562023729</v>
      </c>
      <c r="AQ1497" s="253">
        <f t="shared" si="311"/>
        <v>1.7875191283065771E-4</v>
      </c>
      <c r="AR1497" s="253">
        <f t="shared" si="312"/>
        <v>0.14548410743128756</v>
      </c>
      <c r="AS1497" s="253">
        <f>IF(OR(AR1497&lt;$T$757,AR1497&gt;$T$758),AQ1497,"")</f>
        <v>1.7875191283065771E-4</v>
      </c>
      <c r="AT1497" s="253" t="str">
        <f t="shared" si="313"/>
        <v/>
      </c>
      <c r="AU1497" s="253" t="str">
        <f t="shared" si="314"/>
        <v/>
      </c>
      <c r="AV1497" s="253">
        <f t="shared" si="315"/>
        <v>0</v>
      </c>
      <c r="AW1497" s="253">
        <f t="shared" si="316"/>
        <v>1.7875191283065771E-4</v>
      </c>
      <c r="AX1497" s="253" t="str">
        <f t="shared" si="317"/>
        <v/>
      </c>
      <c r="AZ1497" s="259"/>
      <c r="BA1497" s="259">
        <f>BA1496+$BD$753</f>
        <v>4.7424000000000701</v>
      </c>
      <c r="BB1497" s="274">
        <f t="shared" si="300"/>
        <v>0.6913654687864188</v>
      </c>
      <c r="BC1497" s="259">
        <f t="shared" si="301"/>
        <v>7.7845332093684494E-4</v>
      </c>
      <c r="BD1497" s="259" t="str">
        <f t="shared" si="298"/>
        <v/>
      </c>
      <c r="BE1497" s="254" t="str">
        <f t="shared" si="299"/>
        <v/>
      </c>
    </row>
    <row r="1498" spans="1:57" ht="20.100000000000001" customHeight="1" x14ac:dyDescent="0.25">
      <c r="A1498" s="247">
        <v>737</v>
      </c>
      <c r="B1498" s="247">
        <f>$B$755+(A1498*$B$758)</f>
        <v>-2528.7626170911944</v>
      </c>
      <c r="C1498" s="247">
        <f>_xlfn.NORM.DIST($B1498,$B$752,$B$753,0)</f>
        <v>9.5433317845643867E-5</v>
      </c>
      <c r="D1498" s="247">
        <f>_xlfn.NORM.DIST($B1498,$B$752,$B$753,1)</f>
        <v>0.1463997748153005</v>
      </c>
      <c r="E1498" s="247">
        <f>IF(OR(D1498&lt;$F$757,D1498&gt;$F$758),C1498,"")</f>
        <v>9.5433317845643867E-5</v>
      </c>
      <c r="F1498" s="247" t="str">
        <f>IF(AND(D1498&gt;$F$757,D1498&lt;$F$758),C1498,"")</f>
        <v/>
      </c>
      <c r="G1498" s="247" t="str">
        <f>IF(C1498=MAX($C$761:$C$2761),C1498,"")</f>
        <v/>
      </c>
      <c r="H1498" s="247">
        <f>_xlfn.NORM.DIST(B1498,$F$753,$F$754,0)</f>
        <v>0</v>
      </c>
      <c r="I1498" s="247">
        <f>IF(H1498=MAX($H$761:$H$2761),C1498,"")</f>
        <v>9.5433317845643867E-5</v>
      </c>
      <c r="J1498" s="247" t="str">
        <f>IF(I1498=MIN($I$761:$I$2761),I1498,"")</f>
        <v/>
      </c>
      <c r="K1498" s="247"/>
      <c r="L1498" s="247"/>
      <c r="M1498" s="247"/>
      <c r="N1498" s="247"/>
      <c r="O1498" s="247">
        <v>737</v>
      </c>
      <c r="P1498" s="247">
        <f>$P$755+(O1498*$P$758)</f>
        <v>-147.36496579573486</v>
      </c>
      <c r="Q1498" s="247">
        <f>_xlfn.NORM.DIST(P1498,P$752,P$753,0)</f>
        <v>1.6376226553572806E-3</v>
      </c>
      <c r="R1498" s="247">
        <f>_xlfn.NORM.DIST(P1498,P$752,P$753,1)</f>
        <v>0.1463997748153005</v>
      </c>
      <c r="S1498" s="253">
        <f>IF(OR(R1498&lt;$T$757,R1498&gt;$T$758),Q1498,"")</f>
        <v>1.6376226553572806E-3</v>
      </c>
      <c r="T1498" s="253" t="str">
        <f>IF(AND(R1498&gt;$T$757,R1498&lt;$T$758),Q1498,"")</f>
        <v/>
      </c>
      <c r="U1498" s="253" t="str">
        <f>IF(Q1498=MAX($Q$761:$Q$2761),Q1498,"")</f>
        <v/>
      </c>
      <c r="V1498" s="253">
        <f>_xlfn.NORM.DIST(P1498,$T$753,$T$754,0)</f>
        <v>1.1829826414712384E-70</v>
      </c>
      <c r="W1498" s="253" t="str">
        <f>IF(V1498=MAX($V$761:$V$2761),Q1498,"")</f>
        <v/>
      </c>
      <c r="X1498" s="253" t="str">
        <f t="shared" si="302"/>
        <v/>
      </c>
      <c r="AB1498" s="253">
        <v>737</v>
      </c>
      <c r="AC1498" s="253">
        <f t="shared" si="318"/>
        <v>-228.03714130420235</v>
      </c>
      <c r="AD1498" s="253">
        <f t="shared" si="303"/>
        <v>1.0582846514073489E-3</v>
      </c>
      <c r="AE1498" s="253">
        <f t="shared" si="304"/>
        <v>0.1463997748153005</v>
      </c>
      <c r="AF1498" s="253">
        <f>IF(OR(AE1498&lt;$T$757,AE1498&gt;$T$758),AD1498,"")</f>
        <v>1.0582846514073489E-3</v>
      </c>
      <c r="AG1498" s="253" t="str">
        <f t="shared" si="305"/>
        <v/>
      </c>
      <c r="AH1498" s="253" t="str">
        <f t="shared" si="306"/>
        <v/>
      </c>
      <c r="AI1498" s="253">
        <f t="shared" si="307"/>
        <v>1.3960916283453954E-3</v>
      </c>
      <c r="AJ1498" s="253" t="str">
        <f t="shared" si="308"/>
        <v/>
      </c>
      <c r="AK1498" s="253" t="str">
        <f t="shared" si="309"/>
        <v/>
      </c>
      <c r="AO1498" s="253">
        <v>737</v>
      </c>
      <c r="AP1498" s="253">
        <f t="shared" si="310"/>
        <v>-1344.3934938682733</v>
      </c>
      <c r="AQ1498" s="253">
        <f t="shared" si="311"/>
        <v>1.7950712175693705E-4</v>
      </c>
      <c r="AR1498" s="253">
        <f t="shared" si="312"/>
        <v>0.14639977481530042</v>
      </c>
      <c r="AS1498" s="253">
        <f>IF(OR(AR1498&lt;$T$757,AR1498&gt;$T$758),AQ1498,"")</f>
        <v>1.7950712175693705E-4</v>
      </c>
      <c r="AT1498" s="253" t="str">
        <f t="shared" si="313"/>
        <v/>
      </c>
      <c r="AU1498" s="253" t="str">
        <f t="shared" si="314"/>
        <v/>
      </c>
      <c r="AV1498" s="253">
        <f t="shared" si="315"/>
        <v>0</v>
      </c>
      <c r="AW1498" s="253">
        <f t="shared" si="316"/>
        <v>1.7950712175693705E-4</v>
      </c>
      <c r="AX1498" s="253" t="str">
        <f t="shared" si="317"/>
        <v/>
      </c>
      <c r="AZ1498" s="259"/>
      <c r="BA1498" s="259">
        <f>BA1497+$BD$753</f>
        <v>4.7488000000000703</v>
      </c>
      <c r="BB1498" s="274">
        <f t="shared" si="300"/>
        <v>0.69058701546548196</v>
      </c>
      <c r="BC1498" s="259">
        <f t="shared" si="301"/>
        <v>7.7858510336981102E-4</v>
      </c>
      <c r="BD1498" s="259" t="str">
        <f t="shared" si="298"/>
        <v/>
      </c>
      <c r="BE1498" s="254" t="str">
        <f t="shared" si="299"/>
        <v/>
      </c>
    </row>
    <row r="1499" spans="1:57" ht="20.100000000000001" customHeight="1" x14ac:dyDescent="0.25">
      <c r="A1499" s="247">
        <v>738</v>
      </c>
      <c r="B1499" s="247">
        <f>$B$755+(A1499*$B$758)</f>
        <v>-2519.1475501060568</v>
      </c>
      <c r="C1499" s="247">
        <f>_xlfn.NORM.DIST($B1499,$B$752,$B$753,0)</f>
        <v>9.583498068210794E-5</v>
      </c>
      <c r="D1499" s="247">
        <f>_xlfn.NORM.DIST($B1499,$B$752,$B$753,1)</f>
        <v>0.14731930344087155</v>
      </c>
      <c r="E1499" s="247">
        <f>IF(OR(D1499&lt;$F$757,D1499&gt;$F$758),C1499,"")</f>
        <v>9.583498068210794E-5</v>
      </c>
      <c r="F1499" s="247" t="str">
        <f>IF(AND(D1499&gt;$F$757,D1499&lt;$F$758),C1499,"")</f>
        <v/>
      </c>
      <c r="G1499" s="247" t="str">
        <f>IF(C1499=MAX($C$761:$C$2761),C1499,"")</f>
        <v/>
      </c>
      <c r="H1499" s="247">
        <f>_xlfn.NORM.DIST(B1499,$F$753,$F$754,0)</f>
        <v>0</v>
      </c>
      <c r="I1499" s="247">
        <f>IF(H1499=MAX($H$761:$H$2761),C1499,"")</f>
        <v>9.583498068210794E-5</v>
      </c>
      <c r="J1499" s="247" t="str">
        <f>IF(I1499=MIN($I$761:$I$2761),I1499,"")</f>
        <v/>
      </c>
      <c r="K1499" s="247"/>
      <c r="L1499" s="247"/>
      <c r="M1499" s="247"/>
      <c r="N1499" s="247"/>
      <c r="O1499" s="247">
        <v>738</v>
      </c>
      <c r="P1499" s="247">
        <f>$P$755+(O1499*$P$758)</f>
        <v>-146.80464273187278</v>
      </c>
      <c r="Q1499" s="247">
        <f>_xlfn.NORM.DIST(P1499,P$752,P$753,0)</f>
        <v>1.6445151345842158E-3</v>
      </c>
      <c r="R1499" s="247">
        <f>_xlfn.NORM.DIST(P1499,P$752,P$753,1)</f>
        <v>0.14731930344087146</v>
      </c>
      <c r="S1499" s="253">
        <f>IF(OR(R1499&lt;$T$757,R1499&gt;$T$758),Q1499,"")</f>
        <v>1.6445151345842158E-3</v>
      </c>
      <c r="T1499" s="253" t="str">
        <f>IF(AND(R1499&gt;$T$757,R1499&lt;$T$758),Q1499,"")</f>
        <v/>
      </c>
      <c r="U1499" s="253" t="str">
        <f>IF(Q1499=MAX($Q$761:$Q$2761),Q1499,"")</f>
        <v/>
      </c>
      <c r="V1499" s="253">
        <f>_xlfn.NORM.DIST(P1499,$T$753,$T$754,0)</f>
        <v>1.1024877035456006E-70</v>
      </c>
      <c r="W1499" s="253" t="str">
        <f>IF(V1499=MAX($V$761:$V$2761),Q1499,"")</f>
        <v/>
      </c>
      <c r="X1499" s="253" t="str">
        <f t="shared" si="302"/>
        <v/>
      </c>
      <c r="AB1499" s="253">
        <v>738</v>
      </c>
      <c r="AC1499" s="253">
        <f t="shared" si="318"/>
        <v>-227.17007993042216</v>
      </c>
      <c r="AD1499" s="253">
        <f t="shared" si="303"/>
        <v>1.0627387940953166E-3</v>
      </c>
      <c r="AE1499" s="253">
        <f t="shared" si="304"/>
        <v>0.14731930344087146</v>
      </c>
      <c r="AF1499" s="253">
        <f>IF(OR(AE1499&lt;$T$757,AE1499&gt;$T$758),AD1499,"")</f>
        <v>1.0627387940953166E-3</v>
      </c>
      <c r="AG1499" s="253" t="str">
        <f t="shared" si="305"/>
        <v/>
      </c>
      <c r="AH1499" s="253" t="str">
        <f t="shared" si="306"/>
        <v/>
      </c>
      <c r="AI1499" s="253">
        <f t="shared" si="307"/>
        <v>1.3919352190577966E-3</v>
      </c>
      <c r="AJ1499" s="253" t="str">
        <f t="shared" si="308"/>
        <v/>
      </c>
      <c r="AK1499" s="253" t="str">
        <f t="shared" si="309"/>
        <v/>
      </c>
      <c r="AO1499" s="253">
        <v>738</v>
      </c>
      <c r="AP1499" s="253">
        <f t="shared" si="310"/>
        <v>-1339.2817315341731</v>
      </c>
      <c r="AQ1499" s="253">
        <f t="shared" si="311"/>
        <v>1.802626371400134E-4</v>
      </c>
      <c r="AR1499" s="253">
        <f t="shared" si="312"/>
        <v>0.14731930344087155</v>
      </c>
      <c r="AS1499" s="253">
        <f>IF(OR(AR1499&lt;$T$757,AR1499&gt;$T$758),AQ1499,"")</f>
        <v>1.802626371400134E-4</v>
      </c>
      <c r="AT1499" s="253" t="str">
        <f t="shared" si="313"/>
        <v/>
      </c>
      <c r="AU1499" s="253" t="str">
        <f t="shared" si="314"/>
        <v/>
      </c>
      <c r="AV1499" s="253">
        <f t="shared" si="315"/>
        <v>0</v>
      </c>
      <c r="AW1499" s="253">
        <f t="shared" si="316"/>
        <v>1.802626371400134E-4</v>
      </c>
      <c r="AX1499" s="253" t="str">
        <f t="shared" si="317"/>
        <v/>
      </c>
      <c r="AZ1499" s="259"/>
      <c r="BA1499" s="259">
        <f>BA1498+$BD$753</f>
        <v>4.7552000000000705</v>
      </c>
      <c r="BB1499" s="274">
        <f t="shared" si="300"/>
        <v>0.68980843036211215</v>
      </c>
      <c r="BC1499" s="259">
        <f t="shared" si="301"/>
        <v>7.7871337688018016E-4</v>
      </c>
      <c r="BD1499" s="259" t="str">
        <f t="shared" si="298"/>
        <v/>
      </c>
      <c r="BE1499" s="254" t="str">
        <f t="shared" si="299"/>
        <v/>
      </c>
    </row>
    <row r="1500" spans="1:57" ht="20.100000000000001" customHeight="1" x14ac:dyDescent="0.25">
      <c r="A1500" s="247">
        <v>739</v>
      </c>
      <c r="B1500" s="247">
        <f>$B$755+(A1500*$B$758)</f>
        <v>-2509.5324831209191</v>
      </c>
      <c r="C1500" s="247">
        <f>_xlfn.NORM.DIST($B1500,$B$752,$B$753,0)</f>
        <v>9.6236794249089977E-5</v>
      </c>
      <c r="D1500" s="247">
        <f>_xlfn.NORM.DIST($B1500,$B$752,$B$753,1)</f>
        <v>0.14824269481595706</v>
      </c>
      <c r="E1500" s="247">
        <f>IF(OR(D1500&lt;$F$757,D1500&gt;$F$758),C1500,"")</f>
        <v>9.6236794249089977E-5</v>
      </c>
      <c r="F1500" s="247" t="str">
        <f>IF(AND(D1500&gt;$F$757,D1500&lt;$F$758),C1500,"")</f>
        <v/>
      </c>
      <c r="G1500" s="247" t="str">
        <f>IF(C1500=MAX($C$761:$C$2761),C1500,"")</f>
        <v/>
      </c>
      <c r="H1500" s="247">
        <f>_xlfn.NORM.DIST(B1500,$F$753,$F$754,0)</f>
        <v>0</v>
      </c>
      <c r="I1500" s="247">
        <f>IF(H1500=MAX($H$761:$H$2761),C1500,"")</f>
        <v>9.6236794249089977E-5</v>
      </c>
      <c r="J1500" s="247" t="str">
        <f>IF(I1500=MIN($I$761:$I$2761),I1500,"")</f>
        <v/>
      </c>
      <c r="K1500" s="247"/>
      <c r="L1500" s="247"/>
      <c r="M1500" s="247"/>
      <c r="N1500" s="247"/>
      <c r="O1500" s="247">
        <v>739</v>
      </c>
      <c r="P1500" s="247">
        <f>$P$755+(O1500*$P$758)</f>
        <v>-146.24431966801063</v>
      </c>
      <c r="Q1500" s="247">
        <f>_xlfn.NORM.DIST(P1500,P$752,P$753,0)</f>
        <v>1.6514102003261826E-3</v>
      </c>
      <c r="R1500" s="247">
        <f>_xlfn.NORM.DIST(P1500,P$752,P$753,1)</f>
        <v>0.14824269481595706</v>
      </c>
      <c r="S1500" s="253">
        <f>IF(OR(R1500&lt;$T$757,R1500&gt;$T$758),Q1500,"")</f>
        <v>1.6514102003261826E-3</v>
      </c>
      <c r="T1500" s="253" t="str">
        <f>IF(AND(R1500&gt;$T$757,R1500&lt;$T$758),Q1500,"")</f>
        <v/>
      </c>
      <c r="U1500" s="253" t="str">
        <f>IF(Q1500=MAX($Q$761:$Q$2761),Q1500,"")</f>
        <v/>
      </c>
      <c r="V1500" s="253">
        <f>_xlfn.NORM.DIST(P1500,$T$753,$T$754,0)</f>
        <v>1.0274535283518319E-70</v>
      </c>
      <c r="W1500" s="253" t="str">
        <f>IF(V1500=MAX($V$761:$V$2761),Q1500,"")</f>
        <v/>
      </c>
      <c r="X1500" s="253" t="str">
        <f t="shared" si="302"/>
        <v/>
      </c>
      <c r="AB1500" s="253">
        <v>739</v>
      </c>
      <c r="AC1500" s="253">
        <f t="shared" si="318"/>
        <v>-226.30301855664186</v>
      </c>
      <c r="AD1500" s="253">
        <f t="shared" si="303"/>
        <v>1.067194608272836E-3</v>
      </c>
      <c r="AE1500" s="253">
        <f t="shared" si="304"/>
        <v>0.14824269481595709</v>
      </c>
      <c r="AF1500" s="253">
        <f>IF(OR(AE1500&lt;$T$757,AE1500&gt;$T$758),AD1500,"")</f>
        <v>1.067194608272836E-3</v>
      </c>
      <c r="AG1500" s="253" t="str">
        <f t="shared" si="305"/>
        <v/>
      </c>
      <c r="AH1500" s="253" t="str">
        <f t="shared" si="306"/>
        <v/>
      </c>
      <c r="AI1500" s="253">
        <f t="shared" si="307"/>
        <v>1.387768979647286E-3</v>
      </c>
      <c r="AJ1500" s="253" t="str">
        <f t="shared" si="308"/>
        <v/>
      </c>
      <c r="AK1500" s="253" t="str">
        <f t="shared" si="309"/>
        <v/>
      </c>
      <c r="AO1500" s="253">
        <v>739</v>
      </c>
      <c r="AP1500" s="253">
        <f t="shared" si="310"/>
        <v>-1334.1699692000734</v>
      </c>
      <c r="AQ1500" s="253">
        <f t="shared" si="311"/>
        <v>1.8101843604253603E-4</v>
      </c>
      <c r="AR1500" s="253">
        <f t="shared" si="312"/>
        <v>0.14824269481595698</v>
      </c>
      <c r="AS1500" s="253">
        <f>IF(OR(AR1500&lt;$T$757,AR1500&gt;$T$758),AQ1500,"")</f>
        <v>1.8101843604253603E-4</v>
      </c>
      <c r="AT1500" s="253" t="str">
        <f t="shared" si="313"/>
        <v/>
      </c>
      <c r="AU1500" s="253" t="str">
        <f t="shared" si="314"/>
        <v/>
      </c>
      <c r="AV1500" s="253">
        <f t="shared" si="315"/>
        <v>0</v>
      </c>
      <c r="AW1500" s="253">
        <f t="shared" si="316"/>
        <v>1.8101843604253603E-4</v>
      </c>
      <c r="AX1500" s="253" t="str">
        <f t="shared" si="317"/>
        <v/>
      </c>
      <c r="AZ1500" s="259"/>
      <c r="BA1500" s="259">
        <f>BA1499+$BD$753</f>
        <v>4.7616000000000707</v>
      </c>
      <c r="BB1500" s="274">
        <f t="shared" si="300"/>
        <v>0.68902971698523197</v>
      </c>
      <c r="BC1500" s="259">
        <f t="shared" si="301"/>
        <v>7.7883814922186101E-4</v>
      </c>
      <c r="BD1500" s="259" t="str">
        <f t="shared" si="298"/>
        <v/>
      </c>
      <c r="BE1500" s="254" t="str">
        <f t="shared" si="299"/>
        <v/>
      </c>
    </row>
    <row r="1501" spans="1:57" ht="20.100000000000001" customHeight="1" x14ac:dyDescent="0.25">
      <c r="A1501" s="247">
        <v>740</v>
      </c>
      <c r="B1501" s="247">
        <f>$B$755+(A1501*$B$758)</f>
        <v>-2499.9174161357814</v>
      </c>
      <c r="C1501" s="247">
        <f>_xlfn.NORM.DIST($B1501,$B$752,$B$753,0)</f>
        <v>9.663874629368121E-5</v>
      </c>
      <c r="D1501" s="247">
        <f>_xlfn.NORM.DIST($B1501,$B$752,$B$753,1)</f>
        <v>0.1491699503309814</v>
      </c>
      <c r="E1501" s="247">
        <f>IF(OR(D1501&lt;$F$757,D1501&gt;$F$758),C1501,"")</f>
        <v>9.663874629368121E-5</v>
      </c>
      <c r="F1501" s="247" t="str">
        <f>IF(AND(D1501&gt;$F$757,D1501&lt;$F$758),C1501,"")</f>
        <v/>
      </c>
      <c r="G1501" s="247" t="str">
        <f>IF(C1501=MAX($C$761:$C$2761),C1501,"")</f>
        <v/>
      </c>
      <c r="H1501" s="247">
        <f>_xlfn.NORM.DIST(B1501,$F$753,$F$754,0)</f>
        <v>0</v>
      </c>
      <c r="I1501" s="247">
        <f>IF(H1501=MAX($H$761:$H$2761),C1501,"")</f>
        <v>9.663874629368121E-5</v>
      </c>
      <c r="J1501" s="247" t="str">
        <f>IF(I1501=MIN($I$761:$I$2761),I1501,"")</f>
        <v/>
      </c>
      <c r="K1501" s="247"/>
      <c r="L1501" s="247"/>
      <c r="M1501" s="247"/>
      <c r="N1501" s="247"/>
      <c r="O1501" s="247">
        <v>740</v>
      </c>
      <c r="P1501" s="247">
        <f>$P$755+(O1501*$P$758)</f>
        <v>-145.68399660414855</v>
      </c>
      <c r="Q1501" s="247">
        <f>_xlfn.NORM.DIST(P1501,P$752,P$753,0)</f>
        <v>1.6583076423249449E-3</v>
      </c>
      <c r="R1501" s="247">
        <f>_xlfn.NORM.DIST(P1501,P$752,P$753,1)</f>
        <v>0.1491699503309814</v>
      </c>
      <c r="S1501" s="253">
        <f>IF(OR(R1501&lt;$T$757,R1501&gt;$T$758),Q1501,"")</f>
        <v>1.6583076423249449E-3</v>
      </c>
      <c r="T1501" s="253" t="str">
        <f>IF(AND(R1501&gt;$T$757,R1501&lt;$T$758),Q1501,"")</f>
        <v/>
      </c>
      <c r="U1501" s="253" t="str">
        <f>IF(Q1501=MAX($Q$761:$Q$2761),Q1501,"")</f>
        <v/>
      </c>
      <c r="V1501" s="253">
        <f>_xlfn.NORM.DIST(P1501,$T$753,$T$754,0)</f>
        <v>9.5751078138172235E-71</v>
      </c>
      <c r="W1501" s="253" t="str">
        <f>IF(V1501=MAX($V$761:$V$2761),Q1501,"")</f>
        <v/>
      </c>
      <c r="X1501" s="253" t="str">
        <f t="shared" si="302"/>
        <v/>
      </c>
      <c r="AB1501" s="253">
        <v>740</v>
      </c>
      <c r="AC1501" s="253">
        <f t="shared" si="318"/>
        <v>-225.43595718286167</v>
      </c>
      <c r="AD1501" s="253">
        <f t="shared" si="303"/>
        <v>1.0716519580642443E-3</v>
      </c>
      <c r="AE1501" s="253">
        <f t="shared" si="304"/>
        <v>0.1491699503309814</v>
      </c>
      <c r="AF1501" s="253">
        <f>IF(OR(AE1501&lt;$T$757,AE1501&gt;$T$758),AD1501,"")</f>
        <v>1.0716519580642443E-3</v>
      </c>
      <c r="AG1501" s="253" t="str">
        <f t="shared" si="305"/>
        <v/>
      </c>
      <c r="AH1501" s="253" t="str">
        <f t="shared" si="306"/>
        <v/>
      </c>
      <c r="AI1501" s="253">
        <f t="shared" si="307"/>
        <v>1.3835930726557491E-3</v>
      </c>
      <c r="AJ1501" s="253" t="str">
        <f t="shared" si="308"/>
        <v/>
      </c>
      <c r="AK1501" s="253" t="str">
        <f t="shared" si="309"/>
        <v/>
      </c>
      <c r="AO1501" s="253">
        <v>740</v>
      </c>
      <c r="AP1501" s="253">
        <f t="shared" si="310"/>
        <v>-1329.0582068659733</v>
      </c>
      <c r="AQ1501" s="253">
        <f t="shared" si="311"/>
        <v>1.8177449541716234E-4</v>
      </c>
      <c r="AR1501" s="253">
        <f t="shared" si="312"/>
        <v>0.1491699503309814</v>
      </c>
      <c r="AS1501" s="253">
        <f>IF(OR(AR1501&lt;$T$757,AR1501&gt;$T$758),AQ1501,"")</f>
        <v>1.8177449541716234E-4</v>
      </c>
      <c r="AT1501" s="253" t="str">
        <f t="shared" si="313"/>
        <v/>
      </c>
      <c r="AU1501" s="253" t="str">
        <f t="shared" si="314"/>
        <v/>
      </c>
      <c r="AV1501" s="253">
        <f t="shared" si="315"/>
        <v>0</v>
      </c>
      <c r="AW1501" s="253">
        <f t="shared" si="316"/>
        <v>1.8177449541716234E-4</v>
      </c>
      <c r="AX1501" s="253" t="str">
        <f t="shared" si="317"/>
        <v/>
      </c>
      <c r="AZ1501" s="259"/>
      <c r="BA1501" s="259">
        <f>BA1500+$BD$753</f>
        <v>4.7680000000000708</v>
      </c>
      <c r="BB1501" s="274">
        <f t="shared" si="300"/>
        <v>0.6882508788360101</v>
      </c>
      <c r="BC1501" s="259">
        <f t="shared" si="301"/>
        <v>7.7895942816164077E-4</v>
      </c>
      <c r="BD1501" s="259" t="str">
        <f t="shared" si="298"/>
        <v/>
      </c>
      <c r="BE1501" s="254" t="str">
        <f t="shared" si="299"/>
        <v/>
      </c>
    </row>
    <row r="1502" spans="1:57" ht="20.100000000000001" customHeight="1" x14ac:dyDescent="0.25">
      <c r="A1502" s="247">
        <v>741</v>
      </c>
      <c r="B1502" s="247">
        <f>$B$755+(A1502*$B$758)</f>
        <v>-2490.3023491506437</v>
      </c>
      <c r="C1502" s="247">
        <f>_xlfn.NORM.DIST($B1502,$B$752,$B$753,0)</f>
        <v>9.7040824505037167E-5</v>
      </c>
      <c r="D1502" s="247">
        <f>_xlfn.NORM.DIST($B1502,$B$752,$B$753,1)</f>
        <v>0.15010107125827743</v>
      </c>
      <c r="E1502" s="247" t="str">
        <f>IF(OR(D1502&lt;$F$757,D1502&gt;$F$758),C1502,"")</f>
        <v/>
      </c>
      <c r="F1502" s="247">
        <f>IF(AND(D1502&gt;$F$757,D1502&lt;$F$758),C1502,"")</f>
        <v>9.7040824505037167E-5</v>
      </c>
      <c r="G1502" s="247" t="str">
        <f>IF(C1502=MAX($C$761:$C$2761),C1502,"")</f>
        <v/>
      </c>
      <c r="H1502" s="247">
        <f>_xlfn.NORM.DIST(B1502,$F$753,$F$754,0)</f>
        <v>0</v>
      </c>
      <c r="I1502" s="247">
        <f>IF(H1502=MAX($H$761:$H$2761),C1502,"")</f>
        <v>9.7040824505037167E-5</v>
      </c>
      <c r="J1502" s="247" t="str">
        <f>IF(I1502=MIN($I$761:$I$2761),I1502,"")</f>
        <v/>
      </c>
      <c r="K1502" s="247"/>
      <c r="L1502" s="247"/>
      <c r="M1502" s="247"/>
      <c r="N1502" s="247"/>
      <c r="O1502" s="247">
        <v>741</v>
      </c>
      <c r="P1502" s="247">
        <f>$P$755+(O1502*$P$758)</f>
        <v>-145.1236735402864</v>
      </c>
      <c r="Q1502" s="247">
        <f>_xlfn.NORM.DIST(P1502,P$752,P$753,0)</f>
        <v>1.6652072493280998E-3</v>
      </c>
      <c r="R1502" s="247">
        <f>_xlfn.NORM.DIST(P1502,P$752,P$753,1)</f>
        <v>0.15010107125827749</v>
      </c>
      <c r="S1502" s="253" t="str">
        <f>IF(OR(R1502&lt;$T$757,R1502&gt;$T$758),Q1502,"")</f>
        <v/>
      </c>
      <c r="T1502" s="253">
        <f>IF(AND(R1502&gt;$T$757,R1502&lt;$T$758),Q1502,"")</f>
        <v>1.6652072493280998E-3</v>
      </c>
      <c r="U1502" s="253" t="str">
        <f>IF(Q1502=MAX($Q$761:$Q$2761),Q1502,"")</f>
        <v/>
      </c>
      <c r="V1502" s="253">
        <f>_xlfn.NORM.DIST(P1502,$T$753,$T$754,0)</f>
        <v>8.9231503133771377E-71</v>
      </c>
      <c r="W1502" s="253" t="str">
        <f>IF(V1502=MAX($V$761:$V$2761),Q1502,"")</f>
        <v/>
      </c>
      <c r="X1502" s="253" t="str">
        <f t="shared" si="302"/>
        <v/>
      </c>
      <c r="AB1502" s="253">
        <v>741</v>
      </c>
      <c r="AC1502" s="253">
        <f t="shared" si="318"/>
        <v>-224.56889580908137</v>
      </c>
      <c r="AD1502" s="253">
        <f t="shared" si="303"/>
        <v>1.0761107069514159E-3</v>
      </c>
      <c r="AE1502" s="253">
        <f t="shared" si="304"/>
        <v>0.15010107125827749</v>
      </c>
      <c r="AF1502" s="253" t="str">
        <f>IF(OR(AE1502&lt;$T$757,AE1502&gt;$T$758),AD1502,"")</f>
        <v/>
      </c>
      <c r="AG1502" s="253">
        <f t="shared" si="305"/>
        <v>1.0761107069514159E-3</v>
      </c>
      <c r="AH1502" s="253" t="str">
        <f t="shared" si="306"/>
        <v/>
      </c>
      <c r="AI1502" s="253">
        <f t="shared" si="307"/>
        <v>1.3794076606006101E-3</v>
      </c>
      <c r="AJ1502" s="253" t="str">
        <f t="shared" si="308"/>
        <v/>
      </c>
      <c r="AK1502" s="253" t="str">
        <f t="shared" si="309"/>
        <v/>
      </c>
      <c r="AO1502" s="253">
        <v>741</v>
      </c>
      <c r="AP1502" s="253">
        <f t="shared" si="310"/>
        <v>-1323.9464445318736</v>
      </c>
      <c r="AQ1502" s="253">
        <f t="shared" si="311"/>
        <v>1.825307921075742E-4</v>
      </c>
      <c r="AR1502" s="253">
        <f t="shared" si="312"/>
        <v>0.15010107125827737</v>
      </c>
      <c r="AS1502" s="253" t="str">
        <f>IF(OR(AR1502&lt;$T$757,AR1502&gt;$T$758),AQ1502,"")</f>
        <v/>
      </c>
      <c r="AT1502" s="253">
        <f t="shared" si="313"/>
        <v>1.825307921075742E-4</v>
      </c>
      <c r="AU1502" s="253" t="str">
        <f t="shared" si="314"/>
        <v/>
      </c>
      <c r="AV1502" s="253">
        <f t="shared" si="315"/>
        <v>0</v>
      </c>
      <c r="AW1502" s="253">
        <f t="shared" si="316"/>
        <v>1.825307921075742E-4</v>
      </c>
      <c r="AX1502" s="253" t="str">
        <f t="shared" si="317"/>
        <v/>
      </c>
      <c r="AZ1502" s="259"/>
      <c r="BA1502" s="259">
        <f>BA1501+$BD$753</f>
        <v>4.774400000000071</v>
      </c>
      <c r="BB1502" s="274">
        <f t="shared" si="300"/>
        <v>0.68747191940784846</v>
      </c>
      <c r="BC1502" s="259">
        <f t="shared" si="301"/>
        <v>7.7907722148229386E-4</v>
      </c>
      <c r="BD1502" s="259" t="str">
        <f t="shared" si="298"/>
        <v/>
      </c>
      <c r="BE1502" s="254" t="str">
        <f t="shared" si="299"/>
        <v/>
      </c>
    </row>
    <row r="1503" spans="1:57" ht="20.100000000000001" customHeight="1" x14ac:dyDescent="0.25">
      <c r="A1503" s="248">
        <v>742</v>
      </c>
      <c r="B1503" s="247">
        <f>$B$755+(A1503*$B$758)</f>
        <v>-2480.6872821655061</v>
      </c>
      <c r="C1503" s="247">
        <f>_xlfn.NORM.DIST($B1503,$B$752,$B$753,0)</f>
        <v>9.7443016514925287E-5</v>
      </c>
      <c r="D1503" s="247">
        <f>_xlfn.NORM.DIST($B1503,$B$752,$B$753,1)</f>
        <v>0.15103605875153212</v>
      </c>
      <c r="E1503" s="247" t="str">
        <f>IF(OR(D1503&lt;$F$757,D1503&gt;$F$758),C1503,"")</f>
        <v/>
      </c>
      <c r="F1503" s="247">
        <f>IF(AND(D1503&gt;$F$757,D1503&lt;$F$758),C1503,"")</f>
        <v>9.7443016514925287E-5</v>
      </c>
      <c r="G1503" s="247" t="str">
        <f>IF(C1503=MAX($C$761:$C$2761),C1503,"")</f>
        <v/>
      </c>
      <c r="H1503" s="247">
        <f>_xlfn.NORM.DIST(B1503,$F$753,$F$754,0)</f>
        <v>0</v>
      </c>
      <c r="I1503" s="247">
        <f>IF(H1503=MAX($H$761:$H$2761),C1503,"")</f>
        <v>9.7443016514925287E-5</v>
      </c>
      <c r="J1503" s="247" t="str">
        <f>IF(I1503=MIN($I$761:$I$2761),I1503,"")</f>
        <v/>
      </c>
      <c r="K1503" s="247"/>
      <c r="L1503" s="247"/>
      <c r="M1503" s="247"/>
      <c r="N1503" s="247"/>
      <c r="O1503" s="248">
        <v>742</v>
      </c>
      <c r="P1503" s="247">
        <f>$P$755+(O1503*$P$758)</f>
        <v>-144.56335047642432</v>
      </c>
      <c r="Q1503" s="247">
        <f>_xlfn.NORM.DIST(P1503,P$752,P$753,0)</f>
        <v>1.6721088090984695E-3</v>
      </c>
      <c r="R1503" s="247">
        <f>_xlfn.NORM.DIST(P1503,P$752,P$753,1)</f>
        <v>0.15103605875153212</v>
      </c>
      <c r="S1503" s="253" t="str">
        <f>IF(OR(R1503&lt;$T$757,R1503&gt;$T$758),Q1503,"")</f>
        <v/>
      </c>
      <c r="T1503" s="253">
        <f>IF(AND(R1503&gt;$T$757,R1503&lt;$T$758),Q1503,"")</f>
        <v>1.6721088090984695E-3</v>
      </c>
      <c r="U1503" s="253" t="str">
        <f>IF(Q1503=MAX($Q$761:$Q$2761),Q1503,"")</f>
        <v/>
      </c>
      <c r="V1503" s="253">
        <f>_xlfn.NORM.DIST(P1503,$T$753,$T$754,0)</f>
        <v>8.3154507616747257E-71</v>
      </c>
      <c r="W1503" s="253" t="str">
        <f>IF(V1503=MAX($V$761:$V$2761),Q1503,"")</f>
        <v/>
      </c>
      <c r="X1503" s="253" t="str">
        <f t="shared" si="302"/>
        <v/>
      </c>
      <c r="AB1503" s="259">
        <v>742</v>
      </c>
      <c r="AC1503" s="253">
        <f t="shared" si="318"/>
        <v>-223.70183443530118</v>
      </c>
      <c r="AD1503" s="253">
        <f t="shared" si="303"/>
        <v>1.080570717779832E-3</v>
      </c>
      <c r="AE1503" s="253">
        <f t="shared" si="304"/>
        <v>0.15103605875153212</v>
      </c>
      <c r="AF1503" s="253" t="str">
        <f>IF(OR(AE1503&lt;$T$757,AE1503&gt;$T$758),AD1503,"")</f>
        <v/>
      </c>
      <c r="AG1503" s="253">
        <f t="shared" si="305"/>
        <v>1.080570717779832E-3</v>
      </c>
      <c r="AH1503" s="253" t="str">
        <f t="shared" si="306"/>
        <v/>
      </c>
      <c r="AI1503" s="253">
        <f t="shared" si="307"/>
        <v>1.3752129059645222E-3</v>
      </c>
      <c r="AJ1503" s="253" t="str">
        <f t="shared" si="308"/>
        <v/>
      </c>
      <c r="AK1503" s="253" t="str">
        <f t="shared" si="309"/>
        <v/>
      </c>
      <c r="AO1503" s="259">
        <v>742</v>
      </c>
      <c r="AP1503" s="253">
        <f t="shared" si="310"/>
        <v>-1318.8346821977739</v>
      </c>
      <c r="AQ1503" s="253">
        <f t="shared" si="311"/>
        <v>1.8328730284950841E-4</v>
      </c>
      <c r="AR1503" s="253">
        <f t="shared" si="312"/>
        <v>0.15103605875153203</v>
      </c>
      <c r="AS1503" s="253" t="str">
        <f>IF(OR(AR1503&lt;$T$757,AR1503&gt;$T$758),AQ1503,"")</f>
        <v/>
      </c>
      <c r="AT1503" s="253">
        <f t="shared" si="313"/>
        <v>1.8328730284950841E-4</v>
      </c>
      <c r="AU1503" s="253" t="str">
        <f t="shared" si="314"/>
        <v/>
      </c>
      <c r="AV1503" s="253">
        <f t="shared" si="315"/>
        <v>0</v>
      </c>
      <c r="AW1503" s="253">
        <f t="shared" si="316"/>
        <v>1.8328730284950841E-4</v>
      </c>
      <c r="AX1503" s="253" t="str">
        <f t="shared" si="317"/>
        <v/>
      </c>
      <c r="AZ1503" s="259"/>
      <c r="BA1503" s="259">
        <f>BA1502+$BD$753</f>
        <v>4.7808000000000712</v>
      </c>
      <c r="BB1503" s="274">
        <f t="shared" si="300"/>
        <v>0.68669284218636617</v>
      </c>
      <c r="BC1503" s="259">
        <f t="shared" si="301"/>
        <v>7.7919153698091659E-4</v>
      </c>
      <c r="BD1503" s="259" t="str">
        <f t="shared" si="298"/>
        <v/>
      </c>
      <c r="BE1503" s="254" t="str">
        <f t="shared" si="299"/>
        <v/>
      </c>
    </row>
    <row r="1504" spans="1:57" ht="20.100000000000001" customHeight="1" x14ac:dyDescent="0.25">
      <c r="A1504" s="247">
        <v>743</v>
      </c>
      <c r="B1504" s="247">
        <f>$B$755+(A1504*$B$758)</f>
        <v>-2471.0722151803693</v>
      </c>
      <c r="C1504" s="247">
        <f>_xlfn.NORM.DIST($B1504,$B$752,$B$753,0)</f>
        <v>9.7845309898279221E-5</v>
      </c>
      <c r="D1504" s="247">
        <f>_xlfn.NORM.DIST($B1504,$B$752,$B$753,1)</f>
        <v>0.1519749138452374</v>
      </c>
      <c r="E1504" s="247" t="str">
        <f>IF(OR(D1504&lt;$F$757,D1504&gt;$F$758),C1504,"")</f>
        <v/>
      </c>
      <c r="F1504" s="247">
        <f>IF(AND(D1504&gt;$F$757,D1504&lt;$F$758),C1504,"")</f>
        <v>9.7845309898279221E-5</v>
      </c>
      <c r="G1504" s="247" t="str">
        <f>IF(C1504=MAX($C$761:$C$2761),C1504,"")</f>
        <v/>
      </c>
      <c r="H1504" s="247">
        <f>_xlfn.NORM.DIST(B1504,$F$753,$F$754,0)</f>
        <v>0</v>
      </c>
      <c r="I1504" s="247">
        <f>IF(H1504=MAX($H$761:$H$2761),C1504,"")</f>
        <v>9.7845309898279221E-5</v>
      </c>
      <c r="J1504" s="247" t="str">
        <f>IF(I1504=MIN($I$761:$I$2761),I1504,"")</f>
        <v/>
      </c>
      <c r="K1504" s="247"/>
      <c r="L1504" s="247"/>
      <c r="M1504" s="247"/>
      <c r="N1504" s="247"/>
      <c r="O1504" s="247">
        <v>743</v>
      </c>
      <c r="P1504" s="247">
        <f>$P$755+(O1504*$P$758)</f>
        <v>-144.00302741256223</v>
      </c>
      <c r="Q1504" s="247">
        <f>_xlfn.NORM.DIST(P1504,P$752,P$753,0)</f>
        <v>1.6790121084236205E-3</v>
      </c>
      <c r="R1504" s="247">
        <f>_xlfn.NORM.DIST(P1504,P$752,P$753,1)</f>
        <v>0.1519749138452374</v>
      </c>
      <c r="S1504" s="253" t="str">
        <f>IF(OR(R1504&lt;$T$757,R1504&gt;$T$758),Q1504,"")</f>
        <v/>
      </c>
      <c r="T1504" s="253">
        <f>IF(AND(R1504&gt;$T$757,R1504&lt;$T$758),Q1504,"")</f>
        <v>1.6790121084236205E-3</v>
      </c>
      <c r="U1504" s="253" t="str">
        <f>IF(Q1504=MAX($Q$761:$Q$2761),Q1504,"")</f>
        <v/>
      </c>
      <c r="V1504" s="253">
        <f>_xlfn.NORM.DIST(P1504,$T$753,$T$754,0)</f>
        <v>7.7490138126987287E-71</v>
      </c>
      <c r="W1504" s="253" t="str">
        <f>IF(V1504=MAX($V$761:$V$2761),Q1504,"")</f>
        <v/>
      </c>
      <c r="X1504" s="253" t="str">
        <f t="shared" si="302"/>
        <v/>
      </c>
      <c r="AB1504" s="253">
        <v>743</v>
      </c>
      <c r="AC1504" s="253">
        <f t="shared" si="318"/>
        <v>-222.83477306152099</v>
      </c>
      <c r="AD1504" s="253">
        <f t="shared" si="303"/>
        <v>1.0850318527647314E-3</v>
      </c>
      <c r="AE1504" s="253">
        <f t="shared" si="304"/>
        <v>0.1519749138452374</v>
      </c>
      <c r="AF1504" s="253" t="str">
        <f>IF(OR(AE1504&lt;$T$757,AE1504&gt;$T$758),AD1504,"")</f>
        <v/>
      </c>
      <c r="AG1504" s="253">
        <f t="shared" si="305"/>
        <v>1.0850318527647314E-3</v>
      </c>
      <c r="AH1504" s="253" t="str">
        <f t="shared" si="306"/>
        <v/>
      </c>
      <c r="AI1504" s="253">
        <f t="shared" si="307"/>
        <v>1.3710089711850882E-3</v>
      </c>
      <c r="AJ1504" s="253" t="str">
        <f t="shared" si="308"/>
        <v/>
      </c>
      <c r="AK1504" s="253" t="str">
        <f t="shared" si="309"/>
        <v/>
      </c>
      <c r="AO1504" s="253">
        <v>743</v>
      </c>
      <c r="AP1504" s="253">
        <f t="shared" si="310"/>
        <v>-1313.7229198636737</v>
      </c>
      <c r="AQ1504" s="253">
        <f t="shared" si="311"/>
        <v>1.8404400427179927E-4</v>
      </c>
      <c r="AR1504" s="253">
        <f t="shared" si="312"/>
        <v>0.1519749138452374</v>
      </c>
      <c r="AS1504" s="253" t="str">
        <f>IF(OR(AR1504&lt;$T$757,AR1504&gt;$T$758),AQ1504,"")</f>
        <v/>
      </c>
      <c r="AT1504" s="253">
        <f t="shared" si="313"/>
        <v>1.8404400427179927E-4</v>
      </c>
      <c r="AU1504" s="253" t="str">
        <f t="shared" si="314"/>
        <v/>
      </c>
      <c r="AV1504" s="253">
        <f t="shared" si="315"/>
        <v>0</v>
      </c>
      <c r="AW1504" s="253">
        <f t="shared" si="316"/>
        <v>1.8404400427179927E-4</v>
      </c>
      <c r="AX1504" s="253" t="str">
        <f t="shared" si="317"/>
        <v/>
      </c>
      <c r="AZ1504" s="259"/>
      <c r="BA1504" s="259">
        <f>BA1503+$BD$753</f>
        <v>4.7872000000000714</v>
      </c>
      <c r="BB1504" s="274">
        <f t="shared" si="300"/>
        <v>0.68591365064938525</v>
      </c>
      <c r="BC1504" s="259">
        <f t="shared" si="301"/>
        <v>7.7930238247048145E-4</v>
      </c>
      <c r="BD1504" s="259" t="str">
        <f t="shared" si="298"/>
        <v/>
      </c>
      <c r="BE1504" s="254" t="str">
        <f t="shared" si="299"/>
        <v/>
      </c>
    </row>
    <row r="1505" spans="1:57" ht="20.100000000000001" customHeight="1" x14ac:dyDescent="0.25">
      <c r="A1505" s="247">
        <v>744</v>
      </c>
      <c r="B1505" s="247">
        <f>$B$755+(A1505*$B$758)</f>
        <v>-2461.4571481952316</v>
      </c>
      <c r="C1505" s="247">
        <f>_xlfn.NORM.DIST($B1505,$B$752,$B$753,0)</f>
        <v>9.8247692173760335E-5</v>
      </c>
      <c r="D1505" s="247">
        <f>_xlfn.NORM.DIST($B1505,$B$752,$B$753,1)</f>
        <v>0.15291763745414627</v>
      </c>
      <c r="E1505" s="247" t="str">
        <f>IF(OR(D1505&lt;$F$757,D1505&gt;$F$758),C1505,"")</f>
        <v/>
      </c>
      <c r="F1505" s="247">
        <f>IF(AND(D1505&gt;$F$757,D1505&lt;$F$758),C1505,"")</f>
        <v>9.8247692173760335E-5</v>
      </c>
      <c r="G1505" s="247" t="str">
        <f>IF(C1505=MAX($C$761:$C$2761),C1505,"")</f>
        <v/>
      </c>
      <c r="H1505" s="247">
        <f>_xlfn.NORM.DIST(B1505,$F$753,$F$754,0)</f>
        <v>0</v>
      </c>
      <c r="I1505" s="247">
        <f>IF(H1505=MAX($H$761:$H$2761),C1505,"")</f>
        <v>9.8247692173760335E-5</v>
      </c>
      <c r="J1505" s="247" t="str">
        <f>IF(I1505=MIN($I$761:$I$2761),I1505,"")</f>
        <v/>
      </c>
      <c r="K1505" s="247"/>
      <c r="L1505" s="247"/>
      <c r="M1505" s="247"/>
      <c r="N1505" s="247"/>
      <c r="O1505" s="247">
        <v>744</v>
      </c>
      <c r="P1505" s="247">
        <f>$P$755+(O1505*$P$758)</f>
        <v>-143.44270434870009</v>
      </c>
      <c r="Q1505" s="247">
        <f>_xlfn.NORM.DIST(P1505,P$752,P$753,0)</f>
        <v>1.6859169331254916E-3</v>
      </c>
      <c r="R1505" s="247">
        <f>_xlfn.NORM.DIST(P1505,P$752,P$753,1)</f>
        <v>0.1529176374541463</v>
      </c>
      <c r="S1505" s="253" t="str">
        <f>IF(OR(R1505&lt;$T$757,R1505&gt;$T$758),Q1505,"")</f>
        <v/>
      </c>
      <c r="T1505" s="253">
        <f>IF(AND(R1505&gt;$T$757,R1505&lt;$T$758),Q1505,"")</f>
        <v>1.6859169331254916E-3</v>
      </c>
      <c r="U1505" s="253" t="str">
        <f>IF(Q1505=MAX($Q$761:$Q$2761),Q1505,"")</f>
        <v/>
      </c>
      <c r="V1505" s="253">
        <f>_xlfn.NORM.DIST(P1505,$T$753,$T$754,0)</f>
        <v>7.2210462237827909E-71</v>
      </c>
      <c r="W1505" s="253" t="str">
        <f>IF(V1505=MAX($V$761:$V$2761),Q1505,"")</f>
        <v/>
      </c>
      <c r="X1505" s="253" t="str">
        <f t="shared" si="302"/>
        <v/>
      </c>
      <c r="AB1505" s="253">
        <v>744</v>
      </c>
      <c r="AC1505" s="253">
        <f t="shared" si="318"/>
        <v>-221.96771168774069</v>
      </c>
      <c r="AD1505" s="253">
        <f t="shared" si="303"/>
        <v>1.0894939734973331E-3</v>
      </c>
      <c r="AE1505" s="253">
        <f t="shared" si="304"/>
        <v>0.1529176374541463</v>
      </c>
      <c r="AF1505" s="253" t="str">
        <f>IF(OR(AE1505&lt;$T$757,AE1505&gt;$T$758),AD1505,"")</f>
        <v/>
      </c>
      <c r="AG1505" s="253">
        <f t="shared" si="305"/>
        <v>1.0894939734973331E-3</v>
      </c>
      <c r="AH1505" s="253" t="str">
        <f t="shared" si="306"/>
        <v/>
      </c>
      <c r="AI1505" s="253">
        <f t="shared" si="307"/>
        <v>1.3667960186446177E-3</v>
      </c>
      <c r="AJ1505" s="253" t="str">
        <f t="shared" si="308"/>
        <v/>
      </c>
      <c r="AK1505" s="253" t="str">
        <f t="shared" si="309"/>
        <v/>
      </c>
      <c r="AO1505" s="253">
        <v>744</v>
      </c>
      <c r="AP1505" s="253">
        <f t="shared" si="310"/>
        <v>-1308.611157529574</v>
      </c>
      <c r="AQ1505" s="253">
        <f t="shared" si="311"/>
        <v>1.848008728974342E-4</v>
      </c>
      <c r="AR1505" s="253">
        <f t="shared" si="312"/>
        <v>0.15291763745414627</v>
      </c>
      <c r="AS1505" s="253" t="str">
        <f>IF(OR(AR1505&lt;$T$757,AR1505&gt;$T$758),AQ1505,"")</f>
        <v/>
      </c>
      <c r="AT1505" s="253">
        <f t="shared" si="313"/>
        <v>1.848008728974342E-4</v>
      </c>
      <c r="AU1505" s="253" t="str">
        <f t="shared" si="314"/>
        <v/>
      </c>
      <c r="AV1505" s="253">
        <f t="shared" si="315"/>
        <v>0</v>
      </c>
      <c r="AW1505" s="253">
        <f t="shared" si="316"/>
        <v>1.848008728974342E-4</v>
      </c>
      <c r="AX1505" s="253" t="str">
        <f t="shared" si="317"/>
        <v/>
      </c>
      <c r="AZ1505" s="259"/>
      <c r="BA1505" s="259">
        <f>BA1504+$BD$753</f>
        <v>4.7936000000000716</v>
      </c>
      <c r="BB1505" s="274">
        <f t="shared" si="300"/>
        <v>0.68513434826691477</v>
      </c>
      <c r="BC1505" s="259">
        <f t="shared" si="301"/>
        <v>7.7940976577539622E-4</v>
      </c>
      <c r="BD1505" s="259" t="str">
        <f t="shared" si="298"/>
        <v/>
      </c>
      <c r="BE1505" s="254" t="str">
        <f t="shared" si="299"/>
        <v/>
      </c>
    </row>
    <row r="1506" spans="1:57" ht="20.100000000000001" customHeight="1" x14ac:dyDescent="0.25">
      <c r="A1506" s="247">
        <v>745</v>
      </c>
      <c r="B1506" s="247">
        <f>$B$755+(A1506*$B$758)</f>
        <v>-2451.842081210094</v>
      </c>
      <c r="C1506" s="247">
        <f>_xlfn.NORM.DIST($B1506,$B$752,$B$753,0)</f>
        <v>9.8650150804325556E-5</v>
      </c>
      <c r="D1506" s="247">
        <f>_xlfn.NORM.DIST($B1506,$B$752,$B$753,1)</f>
        <v>0.15386423037273478</v>
      </c>
      <c r="E1506" s="247" t="str">
        <f>IF(OR(D1506&lt;$F$757,D1506&gt;$F$758),C1506,"")</f>
        <v/>
      </c>
      <c r="F1506" s="247">
        <f>IF(AND(D1506&gt;$F$757,D1506&lt;$F$758),C1506,"")</f>
        <v>9.8650150804325556E-5</v>
      </c>
      <c r="G1506" s="247" t="str">
        <f>IF(C1506=MAX($C$761:$C$2761),C1506,"")</f>
        <v/>
      </c>
      <c r="H1506" s="247">
        <f>_xlfn.NORM.DIST(B1506,$F$753,$F$754,0)</f>
        <v>0</v>
      </c>
      <c r="I1506" s="247">
        <f>IF(H1506=MAX($H$761:$H$2761),C1506,"")</f>
        <v>9.8650150804325556E-5</v>
      </c>
      <c r="J1506" s="247" t="str">
        <f>IF(I1506=MIN($I$761:$I$2761),I1506,"")</f>
        <v/>
      </c>
      <c r="K1506" s="247"/>
      <c r="L1506" s="247"/>
      <c r="M1506" s="247"/>
      <c r="N1506" s="247"/>
      <c r="O1506" s="247">
        <v>745</v>
      </c>
      <c r="P1506" s="247">
        <f>$P$755+(O1506*$P$758)</f>
        <v>-142.882381284838</v>
      </c>
      <c r="Q1506" s="247">
        <f>_xlfn.NORM.DIST(P1506,P$752,P$753,0)</f>
        <v>1.6928230680701411E-3</v>
      </c>
      <c r="R1506" s="247">
        <f>_xlfn.NORM.DIST(P1506,P$752,P$753,1)</f>
        <v>0.15386423037273478</v>
      </c>
      <c r="S1506" s="253" t="str">
        <f>IF(OR(R1506&lt;$T$757,R1506&gt;$T$758),Q1506,"")</f>
        <v/>
      </c>
      <c r="T1506" s="253">
        <f>IF(AND(R1506&gt;$T$757,R1506&lt;$T$758),Q1506,"")</f>
        <v>1.6928230680701411E-3</v>
      </c>
      <c r="U1506" s="253" t="str">
        <f>IF(Q1506=MAX($Q$761:$Q$2761),Q1506,"")</f>
        <v/>
      </c>
      <c r="V1506" s="253">
        <f>_xlfn.NORM.DIST(P1506,$T$753,$T$754,0)</f>
        <v>6.7289432612828831E-71</v>
      </c>
      <c r="W1506" s="253" t="str">
        <f>IF(V1506=MAX($V$761:$V$2761),Q1506,"")</f>
        <v/>
      </c>
      <c r="X1506" s="253" t="str">
        <f t="shared" si="302"/>
        <v/>
      </c>
      <c r="AB1506" s="253">
        <v>745</v>
      </c>
      <c r="AC1506" s="253">
        <f t="shared" si="318"/>
        <v>-221.1006503139605</v>
      </c>
      <c r="AD1506" s="253">
        <f t="shared" si="303"/>
        <v>1.0939569409511365E-3</v>
      </c>
      <c r="AE1506" s="253">
        <f t="shared" si="304"/>
        <v>0.15386423037273478</v>
      </c>
      <c r="AF1506" s="253" t="str">
        <f>IF(OR(AE1506&lt;$T$757,AE1506&gt;$T$758),AD1506,"")</f>
        <v/>
      </c>
      <c r="AG1506" s="253">
        <f t="shared" si="305"/>
        <v>1.0939569409511365E-3</v>
      </c>
      <c r="AH1506" s="253" t="str">
        <f t="shared" si="306"/>
        <v/>
      </c>
      <c r="AI1506" s="253">
        <f t="shared" si="307"/>
        <v>1.3625742106599221E-3</v>
      </c>
      <c r="AJ1506" s="253" t="str">
        <f t="shared" si="308"/>
        <v/>
      </c>
      <c r="AK1506" s="253" t="str">
        <f t="shared" si="309"/>
        <v/>
      </c>
      <c r="AO1506" s="253">
        <v>745</v>
      </c>
      <c r="AP1506" s="253">
        <f t="shared" si="310"/>
        <v>-1303.4993951954739</v>
      </c>
      <c r="AQ1506" s="253">
        <f t="shared" si="311"/>
        <v>1.8555788514462295E-4</v>
      </c>
      <c r="AR1506" s="253">
        <f t="shared" si="312"/>
        <v>0.15386423037273483</v>
      </c>
      <c r="AS1506" s="253" t="str">
        <f>IF(OR(AR1506&lt;$T$757,AR1506&gt;$T$758),AQ1506,"")</f>
        <v/>
      </c>
      <c r="AT1506" s="253">
        <f t="shared" si="313"/>
        <v>1.8555788514462295E-4</v>
      </c>
      <c r="AU1506" s="253" t="str">
        <f t="shared" si="314"/>
        <v/>
      </c>
      <c r="AV1506" s="253">
        <f t="shared" si="315"/>
        <v>0</v>
      </c>
      <c r="AW1506" s="253">
        <f t="shared" si="316"/>
        <v>1.8555788514462295E-4</v>
      </c>
      <c r="AX1506" s="253" t="str">
        <f t="shared" si="317"/>
        <v/>
      </c>
      <c r="AZ1506" s="259"/>
      <c r="BA1506" s="259">
        <f>BA1505+$BD$753</f>
        <v>4.8000000000000718</v>
      </c>
      <c r="BB1506" s="274">
        <f t="shared" si="300"/>
        <v>0.68435493850113938</v>
      </c>
      <c r="BC1506" s="259">
        <f t="shared" si="301"/>
        <v>7.7951369473738819E-4</v>
      </c>
      <c r="BD1506" s="259" t="str">
        <f t="shared" si="298"/>
        <v/>
      </c>
      <c r="BE1506" s="254" t="str">
        <f t="shared" si="299"/>
        <v/>
      </c>
    </row>
    <row r="1507" spans="1:57" ht="20.100000000000001" customHeight="1" x14ac:dyDescent="0.25">
      <c r="A1507" s="247">
        <v>746</v>
      </c>
      <c r="B1507" s="247">
        <f>$B$755+(A1507*$B$758)</f>
        <v>-2442.2270142249563</v>
      </c>
      <c r="C1507" s="247">
        <f>_xlfn.NORM.DIST($B1507,$B$752,$B$753,0)</f>
        <v>9.9052673197802556E-5</v>
      </c>
      <c r="D1507" s="247">
        <f>_xlfn.NORM.DIST($B1507,$B$752,$B$753,1)</f>
        <v>0.15481469327466876</v>
      </c>
      <c r="E1507" s="247" t="str">
        <f>IF(OR(D1507&lt;$F$757,D1507&gt;$F$758),C1507,"")</f>
        <v/>
      </c>
      <c r="F1507" s="247">
        <f>IF(AND(D1507&gt;$F$757,D1507&lt;$F$758),C1507,"")</f>
        <v>9.9052673197802556E-5</v>
      </c>
      <c r="G1507" s="247" t="str">
        <f>IF(C1507=MAX($C$761:$C$2761),C1507,"")</f>
        <v/>
      </c>
      <c r="H1507" s="247">
        <f>_xlfn.NORM.DIST(B1507,$F$753,$F$754,0)</f>
        <v>0</v>
      </c>
      <c r="I1507" s="247">
        <f>IF(H1507=MAX($H$761:$H$2761),C1507,"")</f>
        <v>9.9052673197802556E-5</v>
      </c>
      <c r="J1507" s="247" t="str">
        <f>IF(I1507=MIN($I$761:$I$2761),I1507,"")</f>
        <v/>
      </c>
      <c r="K1507" s="247"/>
      <c r="L1507" s="247"/>
      <c r="M1507" s="247"/>
      <c r="N1507" s="247"/>
      <c r="O1507" s="247">
        <v>746</v>
      </c>
      <c r="P1507" s="247">
        <f>$P$755+(O1507*$P$758)</f>
        <v>-142.32205822097586</v>
      </c>
      <c r="Q1507" s="247">
        <f>_xlfn.NORM.DIST(P1507,P$752,P$753,0)</f>
        <v>1.6997302971776187E-3</v>
      </c>
      <c r="R1507" s="247">
        <f>_xlfn.NORM.DIST(P1507,P$752,P$753,1)</f>
        <v>0.15481469327466879</v>
      </c>
      <c r="S1507" s="253" t="str">
        <f>IF(OR(R1507&lt;$T$757,R1507&gt;$T$758),Q1507,"")</f>
        <v/>
      </c>
      <c r="T1507" s="253">
        <f>IF(AND(R1507&gt;$T$757,R1507&lt;$T$758),Q1507,"")</f>
        <v>1.6997302971776187E-3</v>
      </c>
      <c r="U1507" s="253" t="str">
        <f>IF(Q1507=MAX($Q$761:$Q$2761),Q1507,"")</f>
        <v/>
      </c>
      <c r="V1507" s="253">
        <f>_xlfn.NORM.DIST(P1507,$T$753,$T$754,0)</f>
        <v>6.2702760178147129E-71</v>
      </c>
      <c r="W1507" s="253" t="str">
        <f>IF(V1507=MAX($V$761:$V$2761),Q1507,"")</f>
        <v/>
      </c>
      <c r="X1507" s="253" t="str">
        <f t="shared" si="302"/>
        <v/>
      </c>
      <c r="AB1507" s="253">
        <v>746</v>
      </c>
      <c r="AC1507" s="253">
        <f t="shared" si="318"/>
        <v>-220.2335889401802</v>
      </c>
      <c r="AD1507" s="253">
        <f t="shared" si="303"/>
        <v>1.0984206154882987E-3</v>
      </c>
      <c r="AE1507" s="253">
        <f t="shared" si="304"/>
        <v>0.15481469327466887</v>
      </c>
      <c r="AF1507" s="253" t="str">
        <f>IF(OR(AE1507&lt;$T$757,AE1507&gt;$T$758),AD1507,"")</f>
        <v/>
      </c>
      <c r="AG1507" s="253">
        <f t="shared" si="305"/>
        <v>1.0984206154882987E-3</v>
      </c>
      <c r="AH1507" s="253" t="str">
        <f t="shared" si="306"/>
        <v/>
      </c>
      <c r="AI1507" s="253">
        <f t="shared" si="307"/>
        <v>1.3583437094721385E-3</v>
      </c>
      <c r="AJ1507" s="253" t="str">
        <f t="shared" si="308"/>
        <v/>
      </c>
      <c r="AK1507" s="253" t="str">
        <f t="shared" si="309"/>
        <v/>
      </c>
      <c r="AO1507" s="253">
        <v>746</v>
      </c>
      <c r="AP1507" s="253">
        <f t="shared" si="310"/>
        <v>-1298.3876328613742</v>
      </c>
      <c r="AQ1507" s="253">
        <f t="shared" si="311"/>
        <v>1.8631501732787819E-4</v>
      </c>
      <c r="AR1507" s="253">
        <f t="shared" si="312"/>
        <v>0.15481469327466876</v>
      </c>
      <c r="AS1507" s="253" t="str">
        <f>IF(OR(AR1507&lt;$T$757,AR1507&gt;$T$758),AQ1507,"")</f>
        <v/>
      </c>
      <c r="AT1507" s="253">
        <f t="shared" si="313"/>
        <v>1.8631501732787819E-4</v>
      </c>
      <c r="AU1507" s="253" t="str">
        <f t="shared" si="314"/>
        <v/>
      </c>
      <c r="AV1507" s="253">
        <f t="shared" si="315"/>
        <v>0</v>
      </c>
      <c r="AW1507" s="253">
        <f t="shared" si="316"/>
        <v>1.8631501732787819E-4</v>
      </c>
      <c r="AX1507" s="253" t="str">
        <f t="shared" si="317"/>
        <v/>
      </c>
      <c r="AZ1507" s="259"/>
      <c r="BA1507" s="259">
        <f>BA1506+$BD$753</f>
        <v>4.8064000000000719</v>
      </c>
      <c r="BB1507" s="274">
        <f t="shared" si="300"/>
        <v>0.68357542480640199</v>
      </c>
      <c r="BC1507" s="259">
        <f t="shared" si="301"/>
        <v>7.7961417721028603E-4</v>
      </c>
      <c r="BD1507" s="259" t="str">
        <f t="shared" si="298"/>
        <v/>
      </c>
      <c r="BE1507" s="254" t="str">
        <f t="shared" si="299"/>
        <v/>
      </c>
    </row>
    <row r="1508" spans="1:57" ht="20.100000000000001" customHeight="1" x14ac:dyDescent="0.25">
      <c r="A1508" s="247">
        <v>747</v>
      </c>
      <c r="B1508" s="247">
        <f>$B$755+(A1508*$B$758)</f>
        <v>-2432.6119472398186</v>
      </c>
      <c r="C1508" s="247">
        <f>_xlfn.NORM.DIST($B1508,$B$752,$B$753,0)</f>
        <v>9.9455246707471308E-5</v>
      </c>
      <c r="D1508" s="247">
        <f>_xlfn.NORM.DIST($B1508,$B$752,$B$753,1)</f>
        <v>0.15576902671227674</v>
      </c>
      <c r="E1508" s="247" t="str">
        <f>IF(OR(D1508&lt;$F$757,D1508&gt;$F$758),C1508,"")</f>
        <v/>
      </c>
      <c r="F1508" s="247">
        <f>IF(AND(D1508&gt;$F$757,D1508&lt;$F$758),C1508,"")</f>
        <v>9.9455246707471308E-5</v>
      </c>
      <c r="G1508" s="247" t="str">
        <f>IF(C1508=MAX($C$761:$C$2761),C1508,"")</f>
        <v/>
      </c>
      <c r="H1508" s="247">
        <f>_xlfn.NORM.DIST(B1508,$F$753,$F$754,0)</f>
        <v>0</v>
      </c>
      <c r="I1508" s="247">
        <f>IF(H1508=MAX($H$761:$H$2761),C1508,"")</f>
        <v>9.9455246707471308E-5</v>
      </c>
      <c r="J1508" s="247" t="str">
        <f>IF(I1508=MIN($I$761:$I$2761),I1508,"")</f>
        <v/>
      </c>
      <c r="K1508" s="247"/>
      <c r="L1508" s="247"/>
      <c r="M1508" s="247"/>
      <c r="N1508" s="247"/>
      <c r="O1508" s="247">
        <v>747</v>
      </c>
      <c r="P1508" s="247">
        <f>$P$755+(O1508*$P$758)</f>
        <v>-141.76173515711378</v>
      </c>
      <c r="Q1508" s="247">
        <f>_xlfn.NORM.DIST(P1508,P$752,P$753,0)</f>
        <v>1.7066384034319412E-3</v>
      </c>
      <c r="R1508" s="247">
        <f>_xlfn.NORM.DIST(P1508,P$752,P$753,1)</f>
        <v>0.1557690267122768</v>
      </c>
      <c r="S1508" s="253" t="str">
        <f>IF(OR(R1508&lt;$T$757,R1508&gt;$T$758),Q1508,"")</f>
        <v/>
      </c>
      <c r="T1508" s="253">
        <f>IF(AND(R1508&gt;$T$757,R1508&lt;$T$758),Q1508,"")</f>
        <v>1.7066384034319412E-3</v>
      </c>
      <c r="U1508" s="253" t="str">
        <f>IF(Q1508=MAX($Q$761:$Q$2761),Q1508,"")</f>
        <v/>
      </c>
      <c r="V1508" s="253">
        <f>_xlfn.NORM.DIST(P1508,$T$753,$T$754,0)</f>
        <v>5.8427795801235866E-71</v>
      </c>
      <c r="W1508" s="253" t="str">
        <f>IF(V1508=MAX($V$761:$V$2761),Q1508,"")</f>
        <v/>
      </c>
      <c r="X1508" s="253" t="str">
        <f t="shared" si="302"/>
        <v/>
      </c>
      <c r="AB1508" s="253">
        <v>747</v>
      </c>
      <c r="AC1508" s="253">
        <f t="shared" si="318"/>
        <v>-219.36652756640001</v>
      </c>
      <c r="AD1508" s="253">
        <f t="shared" si="303"/>
        <v>1.1028848568660813E-3</v>
      </c>
      <c r="AE1508" s="253">
        <f t="shared" si="304"/>
        <v>0.1557690267122768</v>
      </c>
      <c r="AF1508" s="253" t="str">
        <f>IF(OR(AE1508&lt;$T$757,AE1508&gt;$T$758),AD1508,"")</f>
        <v/>
      </c>
      <c r="AG1508" s="253">
        <f t="shared" si="305"/>
        <v>1.1028848568660813E-3</v>
      </c>
      <c r="AH1508" s="253" t="str">
        <f t="shared" si="306"/>
        <v/>
      </c>
      <c r="AI1508" s="253">
        <f t="shared" si="307"/>
        <v>1.354104677236603E-3</v>
      </c>
      <c r="AJ1508" s="253" t="str">
        <f t="shared" si="308"/>
        <v/>
      </c>
      <c r="AK1508" s="253" t="str">
        <f t="shared" si="309"/>
        <v/>
      </c>
      <c r="AO1508" s="253">
        <v>747</v>
      </c>
      <c r="AP1508" s="253">
        <f t="shared" si="310"/>
        <v>-1293.275870527274</v>
      </c>
      <c r="AQ1508" s="253">
        <f t="shared" si="311"/>
        <v>1.8707224565911061E-4</v>
      </c>
      <c r="AR1508" s="253">
        <f t="shared" si="312"/>
        <v>0.1557690267122768</v>
      </c>
      <c r="AS1508" s="253" t="str">
        <f>IF(OR(AR1508&lt;$T$757,AR1508&gt;$T$758),AQ1508,"")</f>
        <v/>
      </c>
      <c r="AT1508" s="253">
        <f t="shared" si="313"/>
        <v>1.8707224565911061E-4</v>
      </c>
      <c r="AU1508" s="253" t="str">
        <f t="shared" si="314"/>
        <v/>
      </c>
      <c r="AV1508" s="253">
        <f t="shared" si="315"/>
        <v>0</v>
      </c>
      <c r="AW1508" s="253">
        <f t="shared" si="316"/>
        <v>1.8707224565911061E-4</v>
      </c>
      <c r="AX1508" s="253" t="str">
        <f t="shared" si="317"/>
        <v/>
      </c>
      <c r="AZ1508" s="259"/>
      <c r="BA1508" s="259">
        <f>BA1507+$BD$753</f>
        <v>4.8128000000000721</v>
      </c>
      <c r="BB1508" s="274">
        <f t="shared" si="300"/>
        <v>0.6827958106291917</v>
      </c>
      <c r="BC1508" s="259">
        <f t="shared" si="301"/>
        <v>7.7971122106135216E-4</v>
      </c>
      <c r="BD1508" s="259" t="str">
        <f t="shared" si="298"/>
        <v/>
      </c>
      <c r="BE1508" s="254" t="str">
        <f t="shared" si="299"/>
        <v/>
      </c>
    </row>
    <row r="1509" spans="1:57" ht="20.100000000000001" customHeight="1" x14ac:dyDescent="0.25">
      <c r="A1509" s="247">
        <v>748</v>
      </c>
      <c r="B1509" s="247">
        <f>$B$755+(A1509*$B$758)</f>
        <v>-2422.9968802546809</v>
      </c>
      <c r="C1509" s="247">
        <f>_xlfn.NORM.DIST($B1509,$B$752,$B$753,0)</f>
        <v>9.9857858632652598E-5</v>
      </c>
      <c r="D1509" s="247">
        <f>_xlfn.NORM.DIST($B1509,$B$752,$B$753,1)</f>
        <v>0.1567272311160284</v>
      </c>
      <c r="E1509" s="247" t="str">
        <f>IF(OR(D1509&lt;$F$757,D1509&gt;$F$758),C1509,"")</f>
        <v/>
      </c>
      <c r="F1509" s="247">
        <f>IF(AND(D1509&gt;$F$757,D1509&lt;$F$758),C1509,"")</f>
        <v>9.9857858632652598E-5</v>
      </c>
      <c r="G1509" s="247" t="str">
        <f>IF(C1509=MAX($C$761:$C$2761),C1509,"")</f>
        <v/>
      </c>
      <c r="H1509" s="247">
        <f>_xlfn.NORM.DIST(B1509,$F$753,$F$754,0)</f>
        <v>0</v>
      </c>
      <c r="I1509" s="247">
        <f>IF(H1509=MAX($H$761:$H$2761),C1509,"")</f>
        <v>9.9857858632652598E-5</v>
      </c>
      <c r="J1509" s="247" t="str">
        <f>IF(I1509=MIN($I$761:$I$2761),I1509,"")</f>
        <v/>
      </c>
      <c r="K1509" s="247"/>
      <c r="L1509" s="247"/>
      <c r="M1509" s="247"/>
      <c r="N1509" s="247"/>
      <c r="O1509" s="247">
        <v>748</v>
      </c>
      <c r="P1509" s="247">
        <f>$P$755+(O1509*$P$758)</f>
        <v>-141.20141209325163</v>
      </c>
      <c r="Q1509" s="247">
        <f>_xlfn.NORM.DIST(P1509,P$752,P$753,0)</f>
        <v>1.7135471688911946E-3</v>
      </c>
      <c r="R1509" s="247">
        <f>_xlfn.NORM.DIST(P1509,P$752,P$753,1)</f>
        <v>0.15672723111602851</v>
      </c>
      <c r="S1509" s="253" t="str">
        <f>IF(OR(R1509&lt;$T$757,R1509&gt;$T$758),Q1509,"")</f>
        <v/>
      </c>
      <c r="T1509" s="253">
        <f>IF(AND(R1509&gt;$T$757,R1509&lt;$T$758),Q1509,"")</f>
        <v>1.7135471688911946E-3</v>
      </c>
      <c r="U1509" s="253" t="str">
        <f>IF(Q1509=MAX($Q$761:$Q$2761),Q1509,"")</f>
        <v/>
      </c>
      <c r="V1509" s="253">
        <f>_xlfn.NORM.DIST(P1509,$T$753,$T$754,0)</f>
        <v>5.444341990706665E-71</v>
      </c>
      <c r="W1509" s="253" t="str">
        <f>IF(V1509=MAX($V$761:$V$2761),Q1509,"")</f>
        <v/>
      </c>
      <c r="X1509" s="253" t="str">
        <f t="shared" si="302"/>
        <v/>
      </c>
      <c r="AB1509" s="253">
        <v>748</v>
      </c>
      <c r="AC1509" s="253">
        <f t="shared" si="318"/>
        <v>-218.49946619261982</v>
      </c>
      <c r="AD1509" s="253">
        <f t="shared" si="303"/>
        <v>1.1073495242433806E-3</v>
      </c>
      <c r="AE1509" s="253">
        <f t="shared" si="304"/>
        <v>0.1567272311160284</v>
      </c>
      <c r="AF1509" s="253" t="str">
        <f>IF(OR(AE1509&lt;$T$757,AE1509&gt;$T$758),AD1509,"")</f>
        <v/>
      </c>
      <c r="AG1509" s="253">
        <f t="shared" si="305"/>
        <v>1.1073495242433806E-3</v>
      </c>
      <c r="AH1509" s="253" t="str">
        <f t="shared" si="306"/>
        <v/>
      </c>
      <c r="AI1509" s="253">
        <f t="shared" si="307"/>
        <v>1.3498572760127486E-3</v>
      </c>
      <c r="AJ1509" s="253" t="str">
        <f t="shared" si="308"/>
        <v/>
      </c>
      <c r="AK1509" s="253" t="str">
        <f t="shared" si="309"/>
        <v/>
      </c>
      <c r="AO1509" s="253">
        <v>748</v>
      </c>
      <c r="AP1509" s="253">
        <f t="shared" si="310"/>
        <v>-1288.1641081931743</v>
      </c>
      <c r="AQ1509" s="253">
        <f t="shared" si="311"/>
        <v>1.8782954624873489E-4</v>
      </c>
      <c r="AR1509" s="253">
        <f t="shared" si="312"/>
        <v>0.1567272311160284</v>
      </c>
      <c r="AS1509" s="253" t="str">
        <f>IF(OR(AR1509&lt;$T$757,AR1509&gt;$T$758),AQ1509,"")</f>
        <v/>
      </c>
      <c r="AT1509" s="253">
        <f t="shared" si="313"/>
        <v>1.8782954624873489E-4</v>
      </c>
      <c r="AU1509" s="253" t="str">
        <f t="shared" si="314"/>
        <v/>
      </c>
      <c r="AV1509" s="253">
        <f t="shared" si="315"/>
        <v>0</v>
      </c>
      <c r="AW1509" s="253">
        <f t="shared" si="316"/>
        <v>1.8782954624873489E-4</v>
      </c>
      <c r="AX1509" s="253" t="str">
        <f t="shared" si="317"/>
        <v/>
      </c>
      <c r="AZ1509" s="259"/>
      <c r="BA1509" s="259">
        <f>BA1508+$BD$753</f>
        <v>4.8192000000000723</v>
      </c>
      <c r="BB1509" s="274">
        <f t="shared" si="300"/>
        <v>0.68201609940813035</v>
      </c>
      <c r="BC1509" s="259">
        <f t="shared" si="301"/>
        <v>7.798048341725039E-4</v>
      </c>
      <c r="BD1509" s="259" t="str">
        <f t="shared" si="298"/>
        <v/>
      </c>
      <c r="BE1509" s="254" t="str">
        <f t="shared" si="299"/>
        <v/>
      </c>
    </row>
    <row r="1510" spans="1:57" ht="20.100000000000001" customHeight="1" x14ac:dyDescent="0.25">
      <c r="A1510" s="248">
        <v>749</v>
      </c>
      <c r="B1510" s="247">
        <f>$B$755+(A1510*$B$758)</f>
        <v>-2413.3818132695433</v>
      </c>
      <c r="C1510" s="247">
        <f>_xlfn.NORM.DIST($B1510,$B$752,$B$753,0)</f>
        <v>1.0026049621930323E-4</v>
      </c>
      <c r="D1510" s="247">
        <f>_xlfn.NORM.DIST($B1510,$B$752,$B$753,1)</f>
        <v>0.15768930679401866</v>
      </c>
      <c r="E1510" s="247" t="str">
        <f>IF(OR(D1510&lt;$F$757,D1510&gt;$F$758),C1510,"")</f>
        <v/>
      </c>
      <c r="F1510" s="247">
        <f>IF(AND(D1510&gt;$F$757,D1510&lt;$F$758),C1510,"")</f>
        <v>1.0026049621930323E-4</v>
      </c>
      <c r="G1510" s="247" t="str">
        <f>IF(C1510=MAX($C$761:$C$2761),C1510,"")</f>
        <v/>
      </c>
      <c r="H1510" s="247">
        <f>_xlfn.NORM.DIST(B1510,$F$753,$F$754,0)</f>
        <v>0</v>
      </c>
      <c r="I1510" s="247">
        <f>IF(H1510=MAX($H$761:$H$2761),C1510,"")</f>
        <v>1.0026049621930323E-4</v>
      </c>
      <c r="J1510" s="247" t="str">
        <f>IF(I1510=MIN($I$761:$I$2761),I1510,"")</f>
        <v/>
      </c>
      <c r="K1510" s="247"/>
      <c r="L1510" s="247"/>
      <c r="M1510" s="247"/>
      <c r="N1510" s="247"/>
      <c r="O1510" s="248">
        <v>749</v>
      </c>
      <c r="P1510" s="247">
        <f>$P$755+(O1510*$P$758)</f>
        <v>-140.64108902938955</v>
      </c>
      <c r="Q1510" s="247">
        <f>_xlfn.NORM.DIST(P1510,P$752,P$753,0)</f>
        <v>1.7204563746977442E-3</v>
      </c>
      <c r="R1510" s="247">
        <f>_xlfn.NORM.DIST(P1510,P$752,P$753,1)</f>
        <v>0.15768930679401871</v>
      </c>
      <c r="S1510" s="253" t="str">
        <f>IF(OR(R1510&lt;$T$757,R1510&gt;$T$758),Q1510,"")</f>
        <v/>
      </c>
      <c r="T1510" s="253">
        <f>IF(AND(R1510&gt;$T$757,R1510&lt;$T$758),Q1510,"")</f>
        <v>1.7204563746977442E-3</v>
      </c>
      <c r="U1510" s="253" t="str">
        <f>IF(Q1510=MAX($Q$761:$Q$2761),Q1510,"")</f>
        <v/>
      </c>
      <c r="V1510" s="253">
        <f>_xlfn.NORM.DIST(P1510,$T$753,$T$754,0)</f>
        <v>5.0729939501127199E-71</v>
      </c>
      <c r="W1510" s="253" t="str">
        <f>IF(V1510=MAX($V$761:$V$2761),Q1510,"")</f>
        <v/>
      </c>
      <c r="X1510" s="253" t="str">
        <f t="shared" si="302"/>
        <v/>
      </c>
      <c r="AB1510" s="259">
        <v>749</v>
      </c>
      <c r="AC1510" s="253">
        <f t="shared" si="318"/>
        <v>-217.63240481883952</v>
      </c>
      <c r="AD1510" s="253">
        <f t="shared" si="303"/>
        <v>1.1118144761873266E-3</v>
      </c>
      <c r="AE1510" s="253">
        <f t="shared" si="304"/>
        <v>0.15768930679401871</v>
      </c>
      <c r="AF1510" s="253" t="str">
        <f>IF(OR(AE1510&lt;$T$757,AE1510&gt;$T$758),AD1510,"")</f>
        <v/>
      </c>
      <c r="AG1510" s="253">
        <f t="shared" si="305"/>
        <v>1.1118144761873266E-3</v>
      </c>
      <c r="AH1510" s="253" t="str">
        <f t="shared" si="306"/>
        <v/>
      </c>
      <c r="AI1510" s="253">
        <f t="shared" si="307"/>
        <v>1.3456016677540533E-3</v>
      </c>
      <c r="AJ1510" s="253" t="str">
        <f t="shared" si="308"/>
        <v/>
      </c>
      <c r="AK1510" s="253" t="str">
        <f t="shared" si="309"/>
        <v/>
      </c>
      <c r="AO1510" s="259">
        <v>749</v>
      </c>
      <c r="AP1510" s="253">
        <f t="shared" si="310"/>
        <v>-1283.0523458590742</v>
      </c>
      <c r="AQ1510" s="253">
        <f t="shared" si="311"/>
        <v>1.8858689510679015E-4</v>
      </c>
      <c r="AR1510" s="253">
        <f t="shared" si="312"/>
        <v>0.15768930679401871</v>
      </c>
      <c r="AS1510" s="253" t="str">
        <f>IF(OR(AR1510&lt;$T$757,AR1510&gt;$T$758),AQ1510,"")</f>
        <v/>
      </c>
      <c r="AT1510" s="253">
        <f t="shared" si="313"/>
        <v>1.8858689510679015E-4</v>
      </c>
      <c r="AU1510" s="253" t="str">
        <f t="shared" si="314"/>
        <v/>
      </c>
      <c r="AV1510" s="253">
        <f t="shared" si="315"/>
        <v>0</v>
      </c>
      <c r="AW1510" s="253">
        <f t="shared" si="316"/>
        <v>1.8858689510679015E-4</v>
      </c>
      <c r="AX1510" s="253" t="str">
        <f t="shared" si="317"/>
        <v/>
      </c>
      <c r="AZ1510" s="259"/>
      <c r="BA1510" s="259">
        <f>BA1509+$BD$753</f>
        <v>4.8256000000000725</v>
      </c>
      <c r="BB1510" s="274">
        <f t="shared" si="300"/>
        <v>0.68123629457395785</v>
      </c>
      <c r="BC1510" s="259">
        <f t="shared" si="301"/>
        <v>7.7989502443820413E-4</v>
      </c>
      <c r="BD1510" s="259" t="str">
        <f t="shared" si="298"/>
        <v/>
      </c>
      <c r="BE1510" s="254" t="str">
        <f t="shared" si="299"/>
        <v/>
      </c>
    </row>
    <row r="1511" spans="1:57" ht="20.100000000000001" customHeight="1" x14ac:dyDescent="0.25">
      <c r="A1511" s="247">
        <v>750</v>
      </c>
      <c r="B1511" s="247">
        <f>$B$755+(A1511*$B$758)</f>
        <v>-2403.7667462844056</v>
      </c>
      <c r="C1511" s="247">
        <f>_xlfn.NORM.DIST($B1511,$B$752,$B$753,0)</f>
        <v>1.0066314666061788E-4</v>
      </c>
      <c r="D1511" s="247">
        <f>_xlfn.NORM.DIST($B1511,$B$752,$B$753,1)</f>
        <v>0.15865525393145699</v>
      </c>
      <c r="E1511" s="247" t="str">
        <f>IF(OR(D1511&lt;$F$757,D1511&gt;$F$758),C1511,"")</f>
        <v/>
      </c>
      <c r="F1511" s="247">
        <f>IF(AND(D1511&gt;$F$757,D1511&lt;$F$758),C1511,"")</f>
        <v>1.0066314666061788E-4</v>
      </c>
      <c r="G1511" s="247" t="str">
        <f>IF(C1511=MAX($C$761:$C$2761),C1511,"")</f>
        <v/>
      </c>
      <c r="H1511" s="247">
        <f>_xlfn.NORM.DIST(B1511,$F$753,$F$754,0)</f>
        <v>0</v>
      </c>
      <c r="I1511" s="247">
        <f>IF(H1511=MAX($H$761:$H$2761),C1511,"")</f>
        <v>1.0066314666061788E-4</v>
      </c>
      <c r="J1511" s="247" t="str">
        <f>IF(I1511=MIN($I$761:$I$2761),I1511,"")</f>
        <v/>
      </c>
      <c r="K1511" s="247"/>
      <c r="L1511" s="247"/>
      <c r="M1511" s="247"/>
      <c r="N1511" s="247"/>
      <c r="O1511" s="247">
        <v>750</v>
      </c>
      <c r="P1511" s="247">
        <f>$P$755+(O1511*$P$758)</f>
        <v>-140.08076596552746</v>
      </c>
      <c r="Q1511" s="247">
        <f>_xlfn.NORM.DIST(P1511,P$752,P$753,0)</f>
        <v>1.7273658010885668E-3</v>
      </c>
      <c r="R1511" s="247">
        <f>_xlfn.NORM.DIST(P1511,P$752,P$753,1)</f>
        <v>0.15865525393145699</v>
      </c>
      <c r="S1511" s="253" t="str">
        <f>IF(OR(R1511&lt;$T$757,R1511&gt;$T$758),Q1511,"")</f>
        <v/>
      </c>
      <c r="T1511" s="253">
        <f>IF(AND(R1511&gt;$T$757,R1511&lt;$T$758),Q1511,"")</f>
        <v>1.7273658010885668E-3</v>
      </c>
      <c r="U1511" s="253" t="str">
        <f>IF(Q1511=MAX($Q$761:$Q$2761),Q1511,"")</f>
        <v/>
      </c>
      <c r="V1511" s="253">
        <f>_xlfn.NORM.DIST(P1511,$T$753,$T$754,0)</f>
        <v>4.7268992103767004E-71</v>
      </c>
      <c r="W1511" s="253" t="str">
        <f>IF(V1511=MAX($V$761:$V$2761),Q1511,"")</f>
        <v/>
      </c>
      <c r="X1511" s="253" t="str">
        <f t="shared" si="302"/>
        <v/>
      </c>
      <c r="AB1511" s="253">
        <v>750</v>
      </c>
      <c r="AC1511" s="253">
        <f t="shared" si="318"/>
        <v>-216.76534344505933</v>
      </c>
      <c r="AD1511" s="253">
        <f t="shared" si="303"/>
        <v>1.1162795706799529E-3</v>
      </c>
      <c r="AE1511" s="253">
        <f t="shared" si="304"/>
        <v>0.15865525393145699</v>
      </c>
      <c r="AF1511" s="253" t="str">
        <f>IF(OR(AE1511&lt;$T$757,AE1511&gt;$T$758),AD1511,"")</f>
        <v/>
      </c>
      <c r="AG1511" s="253">
        <f t="shared" si="305"/>
        <v>1.1162795706799529E-3</v>
      </c>
      <c r="AH1511" s="253" t="str">
        <f t="shared" si="306"/>
        <v/>
      </c>
      <c r="AI1511" s="253">
        <f t="shared" si="307"/>
        <v>1.3413380142980236E-3</v>
      </c>
      <c r="AJ1511" s="253" t="str">
        <f t="shared" si="308"/>
        <v/>
      </c>
      <c r="AK1511" s="253" t="str">
        <f t="shared" si="309"/>
        <v/>
      </c>
      <c r="AO1511" s="253">
        <v>750</v>
      </c>
      <c r="AP1511" s="253">
        <f t="shared" si="310"/>
        <v>-1277.9405835249745</v>
      </c>
      <c r="AQ1511" s="253">
        <f t="shared" si="311"/>
        <v>1.8934426814407103E-4</v>
      </c>
      <c r="AR1511" s="253">
        <f t="shared" si="312"/>
        <v>0.15865525393145699</v>
      </c>
      <c r="AS1511" s="253" t="str">
        <f>IF(OR(AR1511&lt;$T$757,AR1511&gt;$T$758),AQ1511,"")</f>
        <v/>
      </c>
      <c r="AT1511" s="253">
        <f t="shared" si="313"/>
        <v>1.8934426814407103E-4</v>
      </c>
      <c r="AU1511" s="253" t="str">
        <f t="shared" si="314"/>
        <v/>
      </c>
      <c r="AV1511" s="253">
        <f t="shared" si="315"/>
        <v>0</v>
      </c>
      <c r="AW1511" s="253">
        <f t="shared" si="316"/>
        <v>1.8934426814407103E-4</v>
      </c>
      <c r="AX1511" s="253" t="str">
        <f t="shared" si="317"/>
        <v/>
      </c>
      <c r="AZ1511" s="259"/>
      <c r="BA1511" s="259">
        <f>BA1510+$BD$753</f>
        <v>4.8320000000000727</v>
      </c>
      <c r="BB1511" s="274">
        <f t="shared" si="300"/>
        <v>0.68045639954951964</v>
      </c>
      <c r="BC1511" s="259">
        <f t="shared" si="301"/>
        <v>7.7998179976623838E-4</v>
      </c>
      <c r="BD1511" s="259" t="str">
        <f t="shared" si="298"/>
        <v/>
      </c>
      <c r="BE1511" s="254" t="str">
        <f t="shared" si="299"/>
        <v/>
      </c>
    </row>
    <row r="1512" spans="1:57" ht="20.100000000000001" customHeight="1" x14ac:dyDescent="0.25">
      <c r="A1512" s="247">
        <v>751</v>
      </c>
      <c r="B1512" s="247">
        <f>$B$755+(A1512*$B$758)</f>
        <v>-2394.1516792992679</v>
      </c>
      <c r="C1512" s="247">
        <f>_xlfn.NORM.DIST($B1512,$B$752,$B$753,0)</f>
        <v>1.0106579709763758E-4</v>
      </c>
      <c r="D1512" s="247">
        <f>_xlfn.NORM.DIST($B1512,$B$752,$B$753,1)</f>
        <v>0.15962507259016359</v>
      </c>
      <c r="E1512" s="247" t="str">
        <f>IF(OR(D1512&lt;$F$757,D1512&gt;$F$758),C1512,"")</f>
        <v/>
      </c>
      <c r="F1512" s="247">
        <f>IF(AND(D1512&gt;$F$757,D1512&lt;$F$758),C1512,"")</f>
        <v>1.0106579709763758E-4</v>
      </c>
      <c r="G1512" s="247" t="str">
        <f>IF(C1512=MAX($C$761:$C$2761),C1512,"")</f>
        <v/>
      </c>
      <c r="H1512" s="247">
        <f>_xlfn.NORM.DIST(B1512,$F$753,$F$754,0)</f>
        <v>0</v>
      </c>
      <c r="I1512" s="247">
        <f>IF(H1512=MAX($H$761:$H$2761),C1512,"")</f>
        <v>1.0106579709763758E-4</v>
      </c>
      <c r="J1512" s="247" t="str">
        <f>IF(I1512=MIN($I$761:$I$2761),I1512,"")</f>
        <v/>
      </c>
      <c r="K1512" s="247"/>
      <c r="L1512" s="247"/>
      <c r="M1512" s="247"/>
      <c r="N1512" s="247"/>
      <c r="O1512" s="247">
        <v>751</v>
      </c>
      <c r="P1512" s="247">
        <f>$P$755+(O1512*$P$758)</f>
        <v>-139.52044290166532</v>
      </c>
      <c r="Q1512" s="247">
        <f>_xlfn.NORM.DIST(P1512,P$752,P$753,0)</f>
        <v>1.7342752274056891E-3</v>
      </c>
      <c r="R1512" s="247">
        <f>_xlfn.NORM.DIST(P1512,P$752,P$753,1)</f>
        <v>0.15962507259016356</v>
      </c>
      <c r="S1512" s="253" t="str">
        <f>IF(OR(R1512&lt;$T$757,R1512&gt;$T$758),Q1512,"")</f>
        <v/>
      </c>
      <c r="T1512" s="253">
        <f>IF(AND(R1512&gt;$T$757,R1512&lt;$T$758),Q1512,"")</f>
        <v>1.7342752274056891E-3</v>
      </c>
      <c r="U1512" s="253" t="str">
        <f>IF(Q1512=MAX($Q$761:$Q$2761),Q1512,"")</f>
        <v/>
      </c>
      <c r="V1512" s="253">
        <f>_xlfn.NORM.DIST(P1512,$T$753,$T$754,0)</f>
        <v>4.404345613344554E-71</v>
      </c>
      <c r="W1512" s="253" t="str">
        <f>IF(V1512=MAX($V$761:$V$2761),Q1512,"")</f>
        <v/>
      </c>
      <c r="X1512" s="253" t="str">
        <f t="shared" si="302"/>
        <v/>
      </c>
      <c r="AB1512" s="253">
        <v>751</v>
      </c>
      <c r="AC1512" s="253">
        <f t="shared" si="318"/>
        <v>-215.89828207127903</v>
      </c>
      <c r="AD1512" s="253">
        <f t="shared" si="303"/>
        <v>1.1207446651249522E-3</v>
      </c>
      <c r="AE1512" s="253">
        <f t="shared" si="304"/>
        <v>0.15962507259016356</v>
      </c>
      <c r="AF1512" s="253" t="str">
        <f>IF(OR(AE1512&lt;$T$757,AE1512&gt;$T$758),AD1512,"")</f>
        <v/>
      </c>
      <c r="AG1512" s="253">
        <f t="shared" si="305"/>
        <v>1.1207446651249522E-3</v>
      </c>
      <c r="AH1512" s="253" t="str">
        <f t="shared" si="306"/>
        <v/>
      </c>
      <c r="AI1512" s="253">
        <f t="shared" si="307"/>
        <v>1.337066477356216E-3</v>
      </c>
      <c r="AJ1512" s="253" t="str">
        <f t="shared" si="308"/>
        <v/>
      </c>
      <c r="AK1512" s="253" t="str">
        <f t="shared" si="309"/>
        <v/>
      </c>
      <c r="AO1512" s="253">
        <v>751</v>
      </c>
      <c r="AP1512" s="253">
        <f t="shared" si="310"/>
        <v>-1272.8288211908748</v>
      </c>
      <c r="AQ1512" s="253">
        <f t="shared" si="311"/>
        <v>1.9010164117327325E-4</v>
      </c>
      <c r="AR1512" s="253">
        <f t="shared" si="312"/>
        <v>0.15962507259016356</v>
      </c>
      <c r="AS1512" s="253" t="str">
        <f>IF(OR(AR1512&lt;$T$757,AR1512&gt;$T$758),AQ1512,"")</f>
        <v/>
      </c>
      <c r="AT1512" s="253">
        <f t="shared" si="313"/>
        <v>1.9010164117327325E-4</v>
      </c>
      <c r="AU1512" s="253" t="str">
        <f t="shared" si="314"/>
        <v/>
      </c>
      <c r="AV1512" s="253">
        <f t="shared" si="315"/>
        <v>0</v>
      </c>
      <c r="AW1512" s="253">
        <f t="shared" si="316"/>
        <v>1.9010164117327325E-4</v>
      </c>
      <c r="AX1512" s="253" t="str">
        <f t="shared" si="317"/>
        <v/>
      </c>
      <c r="AZ1512" s="259"/>
      <c r="BA1512" s="259">
        <f>BA1511+$BD$753</f>
        <v>4.8384000000000729</v>
      </c>
      <c r="BB1512" s="274">
        <f t="shared" si="300"/>
        <v>0.6796764177497534</v>
      </c>
      <c r="BC1512" s="259">
        <f t="shared" si="301"/>
        <v>7.8006516807760384E-4</v>
      </c>
      <c r="BD1512" s="259" t="str">
        <f t="shared" si="298"/>
        <v/>
      </c>
      <c r="BE1512" s="254" t="str">
        <f t="shared" si="299"/>
        <v/>
      </c>
    </row>
    <row r="1513" spans="1:57" ht="20.100000000000001" customHeight="1" x14ac:dyDescent="0.25">
      <c r="A1513" s="247">
        <v>752</v>
      </c>
      <c r="B1513" s="247">
        <f>$B$755+(A1513*$B$758)</f>
        <v>-2384.5366123141303</v>
      </c>
      <c r="C1513" s="247">
        <f>_xlfn.NORM.DIST($B1513,$B$752,$B$753,0)</f>
        <v>1.0146843461986496E-4</v>
      </c>
      <c r="D1513" s="247">
        <f>_xlfn.NORM.DIST($B1513,$B$752,$B$753,1)</f>
        <v>0.16059876270807047</v>
      </c>
      <c r="E1513" s="247" t="str">
        <f>IF(OR(D1513&lt;$F$757,D1513&gt;$F$758),C1513,"")</f>
        <v/>
      </c>
      <c r="F1513" s="247">
        <f>IF(AND(D1513&gt;$F$757,D1513&lt;$F$758),C1513,"")</f>
        <v>1.0146843461986496E-4</v>
      </c>
      <c r="G1513" s="247" t="str">
        <f>IF(C1513=MAX($C$761:$C$2761),C1513,"")</f>
        <v/>
      </c>
      <c r="H1513" s="247">
        <f>_xlfn.NORM.DIST(B1513,$F$753,$F$754,0)</f>
        <v>0</v>
      </c>
      <c r="I1513" s="247">
        <f>IF(H1513=MAX($H$761:$H$2761),C1513,"")</f>
        <v>1.0146843461986496E-4</v>
      </c>
      <c r="J1513" s="247" t="str">
        <f>IF(I1513=MIN($I$761:$I$2761),I1513,"")</f>
        <v/>
      </c>
      <c r="K1513" s="247"/>
      <c r="L1513" s="247"/>
      <c r="M1513" s="247"/>
      <c r="N1513" s="247"/>
      <c r="O1513" s="247">
        <v>752</v>
      </c>
      <c r="P1513" s="247">
        <f>$P$755+(O1513*$P$758)</f>
        <v>-138.96011983780323</v>
      </c>
      <c r="Q1513" s="247">
        <f>_xlfn.NORM.DIST(P1513,P$752,P$753,0)</f>
        <v>1.7411844321067445E-3</v>
      </c>
      <c r="R1513" s="247">
        <f>_xlfn.NORM.DIST(P1513,P$752,P$753,1)</f>
        <v>0.16059876270807047</v>
      </c>
      <c r="S1513" s="253" t="str">
        <f>IF(OR(R1513&lt;$T$757,R1513&gt;$T$758),Q1513,"")</f>
        <v/>
      </c>
      <c r="T1513" s="253">
        <f>IF(AND(R1513&gt;$T$757,R1513&lt;$T$758),Q1513,"")</f>
        <v>1.7411844321067445E-3</v>
      </c>
      <c r="U1513" s="253" t="str">
        <f>IF(Q1513=MAX($Q$761:$Q$2761),Q1513,"")</f>
        <v/>
      </c>
      <c r="V1513" s="253">
        <f>_xlfn.NORM.DIST(P1513,$T$753,$T$754,0)</f>
        <v>4.1037367307349707E-71</v>
      </c>
      <c r="W1513" s="253" t="str">
        <f>IF(V1513=MAX($V$761:$V$2761),Q1513,"")</f>
        <v/>
      </c>
      <c r="X1513" s="253" t="str">
        <f t="shared" si="302"/>
        <v/>
      </c>
      <c r="AB1513" s="253">
        <v>752</v>
      </c>
      <c r="AC1513" s="253">
        <f t="shared" si="318"/>
        <v>-215.03122069749884</v>
      </c>
      <c r="AD1513" s="253">
        <f t="shared" si="303"/>
        <v>1.1252096163544909E-3</v>
      </c>
      <c r="AE1513" s="253">
        <f t="shared" si="304"/>
        <v>0.16059876270807047</v>
      </c>
      <c r="AF1513" s="253" t="str">
        <f>IF(OR(AE1513&lt;$T$757,AE1513&gt;$T$758),AD1513,"")</f>
        <v/>
      </c>
      <c r="AG1513" s="253">
        <f t="shared" si="305"/>
        <v>1.1252096163544909E-3</v>
      </c>
      <c r="AH1513" s="253" t="str">
        <f t="shared" si="306"/>
        <v/>
      </c>
      <c r="AI1513" s="253">
        <f t="shared" si="307"/>
        <v>1.3327872185043073E-3</v>
      </c>
      <c r="AJ1513" s="253" t="str">
        <f t="shared" si="308"/>
        <v/>
      </c>
      <c r="AK1513" s="253" t="str">
        <f t="shared" si="309"/>
        <v/>
      </c>
      <c r="AO1513" s="253">
        <v>752</v>
      </c>
      <c r="AP1513" s="253">
        <f t="shared" si="310"/>
        <v>-1267.7170588567747</v>
      </c>
      <c r="AQ1513" s="253">
        <f t="shared" si="311"/>
        <v>1.9085898991015035E-4</v>
      </c>
      <c r="AR1513" s="253">
        <f t="shared" si="312"/>
        <v>0.16059876270807047</v>
      </c>
      <c r="AS1513" s="253" t="str">
        <f>IF(OR(AR1513&lt;$T$757,AR1513&gt;$T$758),AQ1513,"")</f>
        <v/>
      </c>
      <c r="AT1513" s="253">
        <f t="shared" si="313"/>
        <v>1.9085898991015035E-4</v>
      </c>
      <c r="AU1513" s="253" t="str">
        <f t="shared" si="314"/>
        <v/>
      </c>
      <c r="AV1513" s="253">
        <f t="shared" si="315"/>
        <v>0</v>
      </c>
      <c r="AW1513" s="253">
        <f t="shared" si="316"/>
        <v>1.9085898991015035E-4</v>
      </c>
      <c r="AX1513" s="253" t="str">
        <f t="shared" si="317"/>
        <v/>
      </c>
      <c r="AZ1513" s="259"/>
      <c r="BA1513" s="259">
        <f>BA1512+$BD$753</f>
        <v>4.844800000000073</v>
      </c>
      <c r="BB1513" s="274">
        <f t="shared" si="300"/>
        <v>0.6788963525816758</v>
      </c>
      <c r="BC1513" s="259">
        <f t="shared" si="301"/>
        <v>7.8014513730451096E-4</v>
      </c>
      <c r="BD1513" s="259" t="str">
        <f t="shared" si="298"/>
        <v/>
      </c>
      <c r="BE1513" s="254" t="str">
        <f t="shared" si="299"/>
        <v/>
      </c>
    </row>
    <row r="1514" spans="1:57" ht="20.100000000000001" customHeight="1" x14ac:dyDescent="0.25">
      <c r="A1514" s="247">
        <v>753</v>
      </c>
      <c r="B1514" s="247">
        <f>$B$755+(A1514*$B$758)</f>
        <v>-2374.9215453289926</v>
      </c>
      <c r="C1514" s="247">
        <f>_xlfn.NORM.DIST($B1514,$B$752,$B$753,0)</f>
        <v>1.0187104626588598E-4</v>
      </c>
      <c r="D1514" s="247">
        <f>_xlfn.NORM.DIST($B1514,$B$752,$B$753,1)</f>
        <v>0.1615763240987293</v>
      </c>
      <c r="E1514" s="247" t="str">
        <f>IF(OR(D1514&lt;$F$757,D1514&gt;$F$758),C1514,"")</f>
        <v/>
      </c>
      <c r="F1514" s="247">
        <f>IF(AND(D1514&gt;$F$757,D1514&lt;$F$758),C1514,"")</f>
        <v>1.0187104626588598E-4</v>
      </c>
      <c r="G1514" s="247" t="str">
        <f>IF(C1514=MAX($C$761:$C$2761),C1514,"")</f>
        <v/>
      </c>
      <c r="H1514" s="247">
        <f>_xlfn.NORM.DIST(B1514,$F$753,$F$754,0)</f>
        <v>0</v>
      </c>
      <c r="I1514" s="247">
        <f>IF(H1514=MAX($H$761:$H$2761),C1514,"")</f>
        <v>1.0187104626588598E-4</v>
      </c>
      <c r="J1514" s="247" t="str">
        <f>IF(I1514=MIN($I$761:$I$2761),I1514,"")</f>
        <v/>
      </c>
      <c r="K1514" s="247"/>
      <c r="L1514" s="247"/>
      <c r="M1514" s="247"/>
      <c r="N1514" s="247"/>
      <c r="O1514" s="247">
        <v>753</v>
      </c>
      <c r="P1514" s="247">
        <f>$P$755+(O1514*$P$758)</f>
        <v>-138.39979677394109</v>
      </c>
      <c r="Q1514" s="247">
        <f>_xlfn.NORM.DIST(P1514,P$752,P$753,0)</f>
        <v>1.7480931927756457E-3</v>
      </c>
      <c r="R1514" s="247">
        <f>_xlfn.NORM.DIST(P1514,P$752,P$753,1)</f>
        <v>0.16157632409872927</v>
      </c>
      <c r="S1514" s="253" t="str">
        <f>IF(OR(R1514&lt;$T$757,R1514&gt;$T$758),Q1514,"")</f>
        <v/>
      </c>
      <c r="T1514" s="253">
        <f>IF(AND(R1514&gt;$T$757,R1514&lt;$T$758),Q1514,"")</f>
        <v>1.7480931927756457E-3</v>
      </c>
      <c r="U1514" s="253" t="str">
        <f>IF(Q1514=MAX($Q$761:$Q$2761),Q1514,"")</f>
        <v/>
      </c>
      <c r="V1514" s="253">
        <f>_xlfn.NORM.DIST(P1514,$T$753,$T$754,0)</f>
        <v>3.8235840656629306E-71</v>
      </c>
      <c r="W1514" s="253" t="str">
        <f>IF(V1514=MAX($V$761:$V$2761),Q1514,"")</f>
        <v/>
      </c>
      <c r="X1514" s="253" t="str">
        <f t="shared" si="302"/>
        <v/>
      </c>
      <c r="AB1514" s="253">
        <v>753</v>
      </c>
      <c r="AC1514" s="253">
        <f t="shared" si="318"/>
        <v>-214.16415932371854</v>
      </c>
      <c r="AD1514" s="253">
        <f t="shared" si="303"/>
        <v>1.1296742806361111E-3</v>
      </c>
      <c r="AE1514" s="253">
        <f t="shared" si="304"/>
        <v>0.16157632409872927</v>
      </c>
      <c r="AF1514" s="253" t="str">
        <f>IF(OR(AE1514&lt;$T$757,AE1514&gt;$T$758),AD1514,"")</f>
        <v/>
      </c>
      <c r="AG1514" s="253">
        <f t="shared" si="305"/>
        <v>1.1296742806361111E-3</v>
      </c>
      <c r="AH1514" s="253" t="str">
        <f t="shared" si="306"/>
        <v/>
      </c>
      <c r="AI1514" s="253">
        <f t="shared" si="307"/>
        <v>1.3285003991721986E-3</v>
      </c>
      <c r="AJ1514" s="253" t="str">
        <f t="shared" si="308"/>
        <v/>
      </c>
      <c r="AK1514" s="253" t="str">
        <f t="shared" si="309"/>
        <v/>
      </c>
      <c r="AO1514" s="253">
        <v>753</v>
      </c>
      <c r="AP1514" s="253">
        <f t="shared" si="310"/>
        <v>-1262.605296522675</v>
      </c>
      <c r="AQ1514" s="253">
        <f t="shared" si="311"/>
        <v>1.916162899746828E-4</v>
      </c>
      <c r="AR1514" s="253">
        <f t="shared" si="312"/>
        <v>0.16157632409872916</v>
      </c>
      <c r="AS1514" s="253" t="str">
        <f>IF(OR(AR1514&lt;$T$757,AR1514&gt;$T$758),AQ1514,"")</f>
        <v/>
      </c>
      <c r="AT1514" s="253">
        <f t="shared" si="313"/>
        <v>1.916162899746828E-4</v>
      </c>
      <c r="AU1514" s="253" t="str">
        <f t="shared" si="314"/>
        <v/>
      </c>
      <c r="AV1514" s="253">
        <f t="shared" si="315"/>
        <v>0</v>
      </c>
      <c r="AW1514" s="253">
        <f t="shared" si="316"/>
        <v>1.916162899746828E-4</v>
      </c>
      <c r="AX1514" s="253" t="str">
        <f t="shared" si="317"/>
        <v/>
      </c>
      <c r="AZ1514" s="259"/>
      <c r="BA1514" s="259">
        <f>BA1513+$BD$753</f>
        <v>4.8512000000000732</v>
      </c>
      <c r="BB1514" s="274">
        <f t="shared" si="300"/>
        <v>0.67811620744437129</v>
      </c>
      <c r="BC1514" s="259">
        <f t="shared" si="301"/>
        <v>7.802217153937141E-4</v>
      </c>
      <c r="BD1514" s="259" t="str">
        <f t="shared" si="298"/>
        <v/>
      </c>
      <c r="BE1514" s="254" t="str">
        <f t="shared" si="299"/>
        <v/>
      </c>
    </row>
    <row r="1515" spans="1:57" ht="20.100000000000001" customHeight="1" x14ac:dyDescent="0.25">
      <c r="A1515" s="247">
        <v>754</v>
      </c>
      <c r="B1515" s="247">
        <f>$B$755+(A1515*$B$758)</f>
        <v>-2365.3064783438549</v>
      </c>
      <c r="C1515" s="247">
        <f>_xlfn.NORM.DIST($B1515,$B$752,$B$753,0)</f>
        <v>1.0227361902399828E-4</v>
      </c>
      <c r="D1515" s="247">
        <f>_xlfn.NORM.DIST($B1515,$B$752,$B$753,1)</f>
        <v>0.16255775645082429</v>
      </c>
      <c r="E1515" s="247" t="str">
        <f>IF(OR(D1515&lt;$F$757,D1515&gt;$F$758),C1515,"")</f>
        <v/>
      </c>
      <c r="F1515" s="247">
        <f>IF(AND(D1515&gt;$F$757,D1515&lt;$F$758),C1515,"")</f>
        <v>1.0227361902399828E-4</v>
      </c>
      <c r="G1515" s="247" t="str">
        <f>IF(C1515=MAX($C$761:$C$2761),C1515,"")</f>
        <v/>
      </c>
      <c r="H1515" s="247">
        <f>_xlfn.NORM.DIST(B1515,$F$753,$F$754,0)</f>
        <v>0</v>
      </c>
      <c r="I1515" s="247">
        <f>IF(H1515=MAX($H$761:$H$2761),C1515,"")</f>
        <v>1.0227361902399828E-4</v>
      </c>
      <c r="J1515" s="247" t="str">
        <f>IF(I1515=MIN($I$761:$I$2761),I1515,"")</f>
        <v/>
      </c>
      <c r="K1515" s="247"/>
      <c r="L1515" s="247"/>
      <c r="M1515" s="247"/>
      <c r="N1515" s="247"/>
      <c r="O1515" s="247">
        <v>754</v>
      </c>
      <c r="P1515" s="247">
        <f>$P$755+(O1515*$P$758)</f>
        <v>-137.83947371007901</v>
      </c>
      <c r="Q1515" s="247">
        <f>_xlfn.NORM.DIST(P1515,P$752,P$753,0)</f>
        <v>1.7550012861333622E-3</v>
      </c>
      <c r="R1515" s="247">
        <f>_xlfn.NORM.DIST(P1515,P$752,P$753,1)</f>
        <v>0.16255775645082429</v>
      </c>
      <c r="S1515" s="253" t="str">
        <f>IF(OR(R1515&lt;$T$757,R1515&gt;$T$758),Q1515,"")</f>
        <v/>
      </c>
      <c r="T1515" s="253">
        <f>IF(AND(R1515&gt;$T$757,R1515&lt;$T$758),Q1515,"")</f>
        <v>1.7550012861333622E-3</v>
      </c>
      <c r="U1515" s="253" t="str">
        <f>IF(Q1515=MAX($Q$761:$Q$2761),Q1515,"")</f>
        <v/>
      </c>
      <c r="V1515" s="253">
        <f>_xlfn.NORM.DIST(P1515,$T$753,$T$754,0)</f>
        <v>3.5624997780311632E-71</v>
      </c>
      <c r="W1515" s="253" t="str">
        <f>IF(V1515=MAX($V$761:$V$2761),Q1515,"")</f>
        <v/>
      </c>
      <c r="X1515" s="253" t="str">
        <f t="shared" si="302"/>
        <v/>
      </c>
      <c r="AB1515" s="253">
        <v>754</v>
      </c>
      <c r="AC1515" s="253">
        <f t="shared" si="318"/>
        <v>-213.29709794993835</v>
      </c>
      <c r="AD1515" s="253">
        <f t="shared" si="303"/>
        <v>1.1341385136796906E-3</v>
      </c>
      <c r="AE1515" s="253">
        <f t="shared" si="304"/>
        <v>0.16255775645082429</v>
      </c>
      <c r="AF1515" s="253" t="str">
        <f>IF(OR(AE1515&lt;$T$757,AE1515&gt;$T$758),AD1515,"")</f>
        <v/>
      </c>
      <c r="AG1515" s="253">
        <f t="shared" si="305"/>
        <v>1.1341385136796906E-3</v>
      </c>
      <c r="AH1515" s="253" t="str">
        <f t="shared" si="306"/>
        <v/>
      </c>
      <c r="AI1515" s="253">
        <f t="shared" si="307"/>
        <v>1.3242061806341713E-3</v>
      </c>
      <c r="AJ1515" s="253" t="str">
        <f t="shared" si="308"/>
        <v/>
      </c>
      <c r="AK1515" s="253" t="str">
        <f t="shared" si="309"/>
        <v/>
      </c>
      <c r="AO1515" s="253">
        <v>754</v>
      </c>
      <c r="AP1515" s="253">
        <f t="shared" si="310"/>
        <v>-1257.4935341885748</v>
      </c>
      <c r="AQ1515" s="253">
        <f t="shared" si="311"/>
        <v>1.9237351689226073E-4</v>
      </c>
      <c r="AR1515" s="253">
        <f t="shared" si="312"/>
        <v>0.16255775645082429</v>
      </c>
      <c r="AS1515" s="253" t="str">
        <f>IF(OR(AR1515&lt;$T$757,AR1515&gt;$T$758),AQ1515,"")</f>
        <v/>
      </c>
      <c r="AT1515" s="253">
        <f t="shared" si="313"/>
        <v>1.9237351689226073E-4</v>
      </c>
      <c r="AU1515" s="253" t="str">
        <f t="shared" si="314"/>
        <v/>
      </c>
      <c r="AV1515" s="253">
        <f t="shared" si="315"/>
        <v>0</v>
      </c>
      <c r="AW1515" s="253">
        <f t="shared" si="316"/>
        <v>1.9237351689226073E-4</v>
      </c>
      <c r="AX1515" s="253" t="str">
        <f t="shared" si="317"/>
        <v/>
      </c>
      <c r="AZ1515" s="259"/>
      <c r="BA1515" s="259">
        <f>BA1514+$BD$753</f>
        <v>4.8576000000000734</v>
      </c>
      <c r="BB1515" s="274">
        <f t="shared" si="300"/>
        <v>0.67733598572897757</v>
      </c>
      <c r="BC1515" s="259">
        <f t="shared" si="301"/>
        <v>7.8029491030284781E-4</v>
      </c>
      <c r="BD1515" s="259" t="str">
        <f t="shared" si="298"/>
        <v/>
      </c>
      <c r="BE1515" s="254" t="str">
        <f t="shared" si="299"/>
        <v/>
      </c>
    </row>
    <row r="1516" spans="1:57" ht="20.100000000000001" customHeight="1" x14ac:dyDescent="0.25">
      <c r="A1516" s="248">
        <v>755</v>
      </c>
      <c r="B1516" s="247">
        <f>$B$755+(A1516*$B$758)</f>
        <v>-2355.6914113587172</v>
      </c>
      <c r="C1516" s="247">
        <f>_xlfn.NORM.DIST($B1516,$B$752,$B$753,0)</f>
        <v>1.0267613983284595E-4</v>
      </c>
      <c r="D1516" s="247">
        <f>_xlfn.NORM.DIST($B1516,$B$752,$B$753,1)</f>
        <v>0.16354305932769231</v>
      </c>
      <c r="E1516" s="247" t="str">
        <f>IF(OR(D1516&lt;$F$757,D1516&gt;$F$758),C1516,"")</f>
        <v/>
      </c>
      <c r="F1516" s="247">
        <f>IF(AND(D1516&gt;$F$757,D1516&lt;$F$758),C1516,"")</f>
        <v>1.0267613983284595E-4</v>
      </c>
      <c r="G1516" s="247" t="str">
        <f>IF(C1516=MAX($C$761:$C$2761),C1516,"")</f>
        <v/>
      </c>
      <c r="H1516" s="247">
        <f>_xlfn.NORM.DIST(B1516,$F$753,$F$754,0)</f>
        <v>0</v>
      </c>
      <c r="I1516" s="247">
        <f>IF(H1516=MAX($H$761:$H$2761),C1516,"")</f>
        <v>1.0267613983284595E-4</v>
      </c>
      <c r="J1516" s="247" t="str">
        <f>IF(I1516=MIN($I$761:$I$2761),I1516,"")</f>
        <v/>
      </c>
      <c r="K1516" s="247"/>
      <c r="L1516" s="247"/>
      <c r="M1516" s="247"/>
      <c r="N1516" s="247"/>
      <c r="O1516" s="248">
        <v>755</v>
      </c>
      <c r="P1516" s="247">
        <f>$P$755+(O1516*$P$758)</f>
        <v>-137.27915064621686</v>
      </c>
      <c r="Q1516" s="247">
        <f>_xlfn.NORM.DIST(P1516,P$752,P$753,0)</f>
        <v>1.7619084880488181E-3</v>
      </c>
      <c r="R1516" s="247">
        <f>_xlfn.NORM.DIST(P1516,P$752,P$753,1)</f>
        <v>0.16354305932769236</v>
      </c>
      <c r="S1516" s="253" t="str">
        <f>IF(OR(R1516&lt;$T$757,R1516&gt;$T$758),Q1516,"")</f>
        <v/>
      </c>
      <c r="T1516" s="253">
        <f>IF(AND(R1516&gt;$T$757,R1516&lt;$T$758),Q1516,"")</f>
        <v>1.7619084880488181E-3</v>
      </c>
      <c r="U1516" s="253" t="str">
        <f>IF(Q1516=MAX($Q$761:$Q$2761),Q1516,"")</f>
        <v/>
      </c>
      <c r="V1516" s="253">
        <f>_xlfn.NORM.DIST(P1516,$T$753,$T$754,0)</f>
        <v>3.3191898987111499E-71</v>
      </c>
      <c r="W1516" s="253" t="str">
        <f>IF(V1516=MAX($V$761:$V$2761),Q1516,"")</f>
        <v/>
      </c>
      <c r="X1516" s="253" t="str">
        <f t="shared" si="302"/>
        <v/>
      </c>
      <c r="AB1516" s="259">
        <v>755</v>
      </c>
      <c r="AC1516" s="253">
        <f t="shared" si="318"/>
        <v>-212.43003657615816</v>
      </c>
      <c r="AD1516" s="253">
        <f t="shared" si="303"/>
        <v>1.1386021706444891E-3</v>
      </c>
      <c r="AE1516" s="253">
        <f t="shared" si="304"/>
        <v>0.16354305932769223</v>
      </c>
      <c r="AF1516" s="253" t="str">
        <f>IF(OR(AE1516&lt;$T$757,AE1516&gt;$T$758),AD1516,"")</f>
        <v/>
      </c>
      <c r="AG1516" s="253">
        <f t="shared" si="305"/>
        <v>1.1386021706444891E-3</v>
      </c>
      <c r="AH1516" s="253" t="str">
        <f t="shared" si="306"/>
        <v/>
      </c>
      <c r="AI1516" s="253">
        <f t="shared" si="307"/>
        <v>1.3199047239990801E-3</v>
      </c>
      <c r="AJ1516" s="253" t="str">
        <f t="shared" si="308"/>
        <v/>
      </c>
      <c r="AK1516" s="253" t="str">
        <f t="shared" si="309"/>
        <v/>
      </c>
      <c r="AO1516" s="259">
        <v>755</v>
      </c>
      <c r="AP1516" s="253">
        <f t="shared" si="310"/>
        <v>-1252.3817718544751</v>
      </c>
      <c r="AQ1516" s="253">
        <f t="shared" si="311"/>
        <v>1.9313064609487721E-4</v>
      </c>
      <c r="AR1516" s="253">
        <f t="shared" si="312"/>
        <v>0.16354305932769228</v>
      </c>
      <c r="AS1516" s="253" t="str">
        <f>IF(OR(AR1516&lt;$T$757,AR1516&gt;$T$758),AQ1516,"")</f>
        <v/>
      </c>
      <c r="AT1516" s="253">
        <f t="shared" si="313"/>
        <v>1.9313064609487721E-4</v>
      </c>
      <c r="AU1516" s="253" t="str">
        <f t="shared" si="314"/>
        <v/>
      </c>
      <c r="AV1516" s="253">
        <f t="shared" si="315"/>
        <v>0</v>
      </c>
      <c r="AW1516" s="253">
        <f t="shared" si="316"/>
        <v>1.9313064609487721E-4</v>
      </c>
      <c r="AX1516" s="253" t="str">
        <f t="shared" si="317"/>
        <v/>
      </c>
      <c r="AZ1516" s="259"/>
      <c r="BA1516" s="259">
        <f>BA1515+$BD$753</f>
        <v>4.8640000000000736</v>
      </c>
      <c r="BB1516" s="274">
        <f t="shared" si="300"/>
        <v>0.67655569081867473</v>
      </c>
      <c r="BC1516" s="259">
        <f t="shared" si="301"/>
        <v>7.8036473000242523E-4</v>
      </c>
      <c r="BD1516" s="259" t="str">
        <f t="shared" si="298"/>
        <v/>
      </c>
      <c r="BE1516" s="254" t="str">
        <f t="shared" si="299"/>
        <v/>
      </c>
    </row>
    <row r="1517" spans="1:57" ht="20.100000000000001" customHeight="1" x14ac:dyDescent="0.25">
      <c r="A1517" s="247">
        <v>756</v>
      </c>
      <c r="B1517" s="247">
        <f>$B$755+(A1517*$B$758)</f>
        <v>-2346.0763443735796</v>
      </c>
      <c r="C1517" s="247">
        <f>_xlfn.NORM.DIST($B1517,$B$752,$B$753,0)</f>
        <v>1.0307859558206097E-4</v>
      </c>
      <c r="D1517" s="247">
        <f>_xlfn.NORM.DIST($B1517,$B$752,$B$753,1)</f>
        <v>0.1645322321668482</v>
      </c>
      <c r="E1517" s="247" t="str">
        <f>IF(OR(D1517&lt;$F$757,D1517&gt;$F$758),C1517,"")</f>
        <v/>
      </c>
      <c r="F1517" s="247">
        <f>IF(AND(D1517&gt;$F$757,D1517&lt;$F$758),C1517,"")</f>
        <v>1.0307859558206097E-4</v>
      </c>
      <c r="G1517" s="247" t="str">
        <f>IF(C1517=MAX($C$761:$C$2761),C1517,"")</f>
        <v/>
      </c>
      <c r="H1517" s="247">
        <f>_xlfn.NORM.DIST(B1517,$F$753,$F$754,0)</f>
        <v>0</v>
      </c>
      <c r="I1517" s="247">
        <f>IF(H1517=MAX($H$761:$H$2761),C1517,"")</f>
        <v>1.0307859558206097E-4</v>
      </c>
      <c r="J1517" s="247" t="str">
        <f>IF(I1517=MIN($I$761:$I$2761),I1517,"")</f>
        <v/>
      </c>
      <c r="K1517" s="247"/>
      <c r="L1517" s="247"/>
      <c r="M1517" s="247"/>
      <c r="N1517" s="247"/>
      <c r="O1517" s="247">
        <v>756</v>
      </c>
      <c r="P1517" s="247">
        <f>$P$755+(O1517*$P$758)</f>
        <v>-136.71882758235478</v>
      </c>
      <c r="Q1517" s="247">
        <f>_xlfn.NORM.DIST(P1517,P$752,P$753,0)</f>
        <v>1.7688145735498934E-3</v>
      </c>
      <c r="R1517" s="247">
        <f>_xlfn.NORM.DIST(P1517,P$752,P$753,1)</f>
        <v>0.16453223216684826</v>
      </c>
      <c r="S1517" s="253" t="str">
        <f>IF(OR(R1517&lt;$T$757,R1517&gt;$T$758),Q1517,"")</f>
        <v/>
      </c>
      <c r="T1517" s="253">
        <f>IF(AND(R1517&gt;$T$757,R1517&lt;$T$758),Q1517,"")</f>
        <v>1.7688145735498934E-3</v>
      </c>
      <c r="U1517" s="253" t="str">
        <f>IF(Q1517=MAX($Q$761:$Q$2761),Q1517,"")</f>
        <v/>
      </c>
      <c r="V1517" s="253">
        <f>_xlfn.NORM.DIST(P1517,$T$753,$T$754,0)</f>
        <v>3.0924479997749293E-71</v>
      </c>
      <c r="W1517" s="253" t="str">
        <f>IF(V1517=MAX($V$761:$V$2761),Q1517,"")</f>
        <v/>
      </c>
      <c r="X1517" s="253" t="str">
        <f t="shared" si="302"/>
        <v/>
      </c>
      <c r="AB1517" s="253">
        <v>756</v>
      </c>
      <c r="AC1517" s="253">
        <f t="shared" si="318"/>
        <v>-211.56297520237786</v>
      </c>
      <c r="AD1517" s="253">
        <f t="shared" si="303"/>
        <v>1.1430651061462582E-3</v>
      </c>
      <c r="AE1517" s="253">
        <f t="shared" si="304"/>
        <v>0.16453223216684826</v>
      </c>
      <c r="AF1517" s="253" t="str">
        <f>IF(OR(AE1517&lt;$T$757,AE1517&gt;$T$758),AD1517,"")</f>
        <v/>
      </c>
      <c r="AG1517" s="253">
        <f t="shared" si="305"/>
        <v>1.1430651061462582E-3</v>
      </c>
      <c r="AH1517" s="253" t="str">
        <f t="shared" si="306"/>
        <v/>
      </c>
      <c r="AI1517" s="253">
        <f t="shared" si="307"/>
        <v>1.3155961902005927E-3</v>
      </c>
      <c r="AJ1517" s="253" t="str">
        <f t="shared" si="308"/>
        <v/>
      </c>
      <c r="AK1517" s="253" t="str">
        <f t="shared" si="309"/>
        <v/>
      </c>
      <c r="AO1517" s="253">
        <v>756</v>
      </c>
      <c r="AP1517" s="253">
        <f t="shared" si="310"/>
        <v>-1247.270009520375</v>
      </c>
      <c r="AQ1517" s="253">
        <f t="shared" si="311"/>
        <v>1.9388765292233524E-4</v>
      </c>
      <c r="AR1517" s="253">
        <f t="shared" si="312"/>
        <v>0.1645322321668482</v>
      </c>
      <c r="AS1517" s="253" t="str">
        <f>IF(OR(AR1517&lt;$T$757,AR1517&gt;$T$758),AQ1517,"")</f>
        <v/>
      </c>
      <c r="AT1517" s="253">
        <f t="shared" si="313"/>
        <v>1.9388765292233524E-4</v>
      </c>
      <c r="AU1517" s="253" t="str">
        <f t="shared" si="314"/>
        <v/>
      </c>
      <c r="AV1517" s="253">
        <f t="shared" si="315"/>
        <v>0</v>
      </c>
      <c r="AW1517" s="253">
        <f t="shared" si="316"/>
        <v>1.9388765292233524E-4</v>
      </c>
      <c r="AX1517" s="253" t="str">
        <f t="shared" si="317"/>
        <v/>
      </c>
      <c r="AZ1517" s="259"/>
      <c r="BA1517" s="259">
        <f>BA1516+$BD$753</f>
        <v>4.8704000000000738</v>
      </c>
      <c r="BB1517" s="274">
        <f t="shared" si="300"/>
        <v>0.6757753260886723</v>
      </c>
      <c r="BC1517" s="259">
        <f t="shared" si="301"/>
        <v>7.8043118247406174E-4</v>
      </c>
      <c r="BD1517" s="259" t="str">
        <f t="shared" si="298"/>
        <v/>
      </c>
      <c r="BE1517" s="254" t="str">
        <f t="shared" si="299"/>
        <v/>
      </c>
    </row>
    <row r="1518" spans="1:57" ht="20.100000000000001" customHeight="1" x14ac:dyDescent="0.25">
      <c r="A1518" s="247">
        <v>757</v>
      </c>
      <c r="B1518" s="247">
        <f>$B$755+(A1518*$B$758)</f>
        <v>-2336.4612773884419</v>
      </c>
      <c r="C1518" s="247">
        <f>_xlfn.NORM.DIST($B1518,$B$752,$B$753,0)</f>
        <v>1.0348097311291106E-4</v>
      </c>
      <c r="D1518" s="247">
        <f>_xlfn.NORM.DIST($B1518,$B$752,$B$753,1)</f>
        <v>0.16552527427951669</v>
      </c>
      <c r="E1518" s="247" t="str">
        <f>IF(OR(D1518&lt;$F$757,D1518&gt;$F$758),C1518,"")</f>
        <v/>
      </c>
      <c r="F1518" s="247">
        <f>IF(AND(D1518&gt;$F$757,D1518&lt;$F$758),C1518,"")</f>
        <v>1.0348097311291106E-4</v>
      </c>
      <c r="G1518" s="247" t="str">
        <f>IF(C1518=MAX($C$761:$C$2761),C1518,"")</f>
        <v/>
      </c>
      <c r="H1518" s="247">
        <f>_xlfn.NORM.DIST(B1518,$F$753,$F$754,0)</f>
        <v>0</v>
      </c>
      <c r="I1518" s="247">
        <f>IF(H1518=MAX($H$761:$H$2761),C1518,"")</f>
        <v>1.0348097311291106E-4</v>
      </c>
      <c r="J1518" s="247" t="str">
        <f>IF(I1518=MIN($I$761:$I$2761),I1518,"")</f>
        <v/>
      </c>
      <c r="K1518" s="247"/>
      <c r="L1518" s="247"/>
      <c r="M1518" s="247"/>
      <c r="N1518" s="247"/>
      <c r="O1518" s="247">
        <v>757</v>
      </c>
      <c r="P1518" s="247">
        <f>$P$755+(O1518*$P$758)</f>
        <v>-136.15850451849269</v>
      </c>
      <c r="Q1518" s="247">
        <f>_xlfn.NORM.DIST(P1518,P$752,P$753,0)</f>
        <v>1.7757193168345448E-3</v>
      </c>
      <c r="R1518" s="247">
        <f>_xlfn.NORM.DIST(P1518,P$752,P$753,1)</f>
        <v>0.16552527427951658</v>
      </c>
      <c r="S1518" s="253" t="str">
        <f>IF(OR(R1518&lt;$T$757,R1518&gt;$T$758),Q1518,"")</f>
        <v/>
      </c>
      <c r="T1518" s="253">
        <f>IF(AND(R1518&gt;$T$757,R1518&lt;$T$758),Q1518,"")</f>
        <v>1.7757193168345448E-3</v>
      </c>
      <c r="U1518" s="253" t="str">
        <f>IF(Q1518=MAX($Q$761:$Q$2761),Q1518,"")</f>
        <v/>
      </c>
      <c r="V1518" s="253">
        <f>_xlfn.NORM.DIST(P1518,$T$753,$T$754,0)</f>
        <v>2.8811492902216001E-71</v>
      </c>
      <c r="W1518" s="253" t="str">
        <f>IF(V1518=MAX($V$761:$V$2761),Q1518,"")</f>
        <v/>
      </c>
      <c r="X1518" s="253" t="str">
        <f t="shared" si="302"/>
        <v/>
      </c>
      <c r="AB1518" s="253">
        <v>757</v>
      </c>
      <c r="AC1518" s="253">
        <f t="shared" si="318"/>
        <v>-210.69591382859767</v>
      </c>
      <c r="AD1518" s="253">
        <f t="shared" si="303"/>
        <v>1.1475271742644236E-3</v>
      </c>
      <c r="AE1518" s="253">
        <f t="shared" si="304"/>
        <v>0.16552527427951658</v>
      </c>
      <c r="AF1518" s="253" t="str">
        <f>IF(OR(AE1518&lt;$T$757,AE1518&gt;$T$758),AD1518,"")</f>
        <v/>
      </c>
      <c r="AG1518" s="253">
        <f t="shared" si="305"/>
        <v>1.1475271742644236E-3</v>
      </c>
      <c r="AH1518" s="253" t="str">
        <f t="shared" si="306"/>
        <v/>
      </c>
      <c r="AI1518" s="253">
        <f t="shared" si="307"/>
        <v>1.3112807399874801E-3</v>
      </c>
      <c r="AJ1518" s="253" t="str">
        <f t="shared" si="308"/>
        <v/>
      </c>
      <c r="AK1518" s="253" t="str">
        <f t="shared" si="309"/>
        <v/>
      </c>
      <c r="AO1518" s="253">
        <v>757</v>
      </c>
      <c r="AP1518" s="253">
        <f t="shared" si="310"/>
        <v>-1242.1582471862753</v>
      </c>
      <c r="AQ1518" s="253">
        <f t="shared" si="311"/>
        <v>1.9464451262346584E-4</v>
      </c>
      <c r="AR1518" s="253">
        <f t="shared" si="312"/>
        <v>0.16552527427951658</v>
      </c>
      <c r="AS1518" s="253" t="str">
        <f>IF(OR(AR1518&lt;$T$757,AR1518&gt;$T$758),AQ1518,"")</f>
        <v/>
      </c>
      <c r="AT1518" s="253">
        <f t="shared" si="313"/>
        <v>1.9464451262346584E-4</v>
      </c>
      <c r="AU1518" s="253" t="str">
        <f t="shared" si="314"/>
        <v/>
      </c>
      <c r="AV1518" s="253">
        <f t="shared" si="315"/>
        <v>0</v>
      </c>
      <c r="AW1518" s="253">
        <f t="shared" si="316"/>
        <v>1.9464451262346584E-4</v>
      </c>
      <c r="AX1518" s="253" t="str">
        <f t="shared" si="317"/>
        <v/>
      </c>
      <c r="AZ1518" s="259"/>
      <c r="BA1518" s="259">
        <f>BA1517+$BD$753</f>
        <v>4.876800000000074</v>
      </c>
      <c r="BB1518" s="274">
        <f t="shared" si="300"/>
        <v>0.67499489490619824</v>
      </c>
      <c r="BC1518" s="259">
        <f t="shared" si="301"/>
        <v>7.8049427571136309E-4</v>
      </c>
      <c r="BD1518" s="259" t="str">
        <f t="shared" si="298"/>
        <v/>
      </c>
      <c r="BE1518" s="254" t="str">
        <f t="shared" si="299"/>
        <v/>
      </c>
    </row>
    <row r="1519" spans="1:57" ht="20.100000000000001" customHeight="1" x14ac:dyDescent="0.25">
      <c r="A1519" s="247">
        <v>758</v>
      </c>
      <c r="B1519" s="247">
        <f>$B$755+(A1519*$B$758)</f>
        <v>-2326.8462104033042</v>
      </c>
      <c r="C1519" s="247">
        <f>_xlfn.NORM.DIST($B1519,$B$752,$B$753,0)</f>
        <v>1.0388325921895366E-4</v>
      </c>
      <c r="D1519" s="247">
        <f>_xlfn.NORM.DIST($B1519,$B$752,$B$753,1)</f>
        <v>0.16652218485017045</v>
      </c>
      <c r="E1519" s="247" t="str">
        <f>IF(OR(D1519&lt;$F$757,D1519&gt;$F$758),C1519,"")</f>
        <v/>
      </c>
      <c r="F1519" s="247">
        <f>IF(AND(D1519&gt;$F$757,D1519&lt;$F$758),C1519,"")</f>
        <v>1.0388325921895366E-4</v>
      </c>
      <c r="G1519" s="247" t="str">
        <f>IF(C1519=MAX($C$761:$C$2761),C1519,"")</f>
        <v/>
      </c>
      <c r="H1519" s="247">
        <f>_xlfn.NORM.DIST(B1519,$F$753,$F$754,0)</f>
        <v>0</v>
      </c>
      <c r="I1519" s="247">
        <f>IF(H1519=MAX($H$761:$H$2761),C1519,"")</f>
        <v>1.0388325921895366E-4</v>
      </c>
      <c r="J1519" s="247" t="str">
        <f>IF(I1519=MIN($I$761:$I$2761),I1519,"")</f>
        <v/>
      </c>
      <c r="K1519" s="247"/>
      <c r="L1519" s="247"/>
      <c r="M1519" s="247"/>
      <c r="N1519" s="247"/>
      <c r="O1519" s="247">
        <v>758</v>
      </c>
      <c r="P1519" s="247">
        <f>$P$755+(O1519*$P$758)</f>
        <v>-135.59818145463055</v>
      </c>
      <c r="Q1519" s="247">
        <f>_xlfn.NORM.DIST(P1519,P$752,P$753,0)</f>
        <v>1.7826224912820313E-3</v>
      </c>
      <c r="R1519" s="247">
        <f>_xlfn.NORM.DIST(P1519,P$752,P$753,1)</f>
        <v>0.16652218485017045</v>
      </c>
      <c r="S1519" s="253" t="str">
        <f>IF(OR(R1519&lt;$T$757,R1519&gt;$T$758),Q1519,"")</f>
        <v/>
      </c>
      <c r="T1519" s="253">
        <f>IF(AND(R1519&gt;$T$757,R1519&lt;$T$758),Q1519,"")</f>
        <v>1.7826224912820313E-3</v>
      </c>
      <c r="U1519" s="253" t="str">
        <f>IF(Q1519=MAX($Q$761:$Q$2761),Q1519,"")</f>
        <v/>
      </c>
      <c r="V1519" s="253">
        <f>_xlfn.NORM.DIST(P1519,$T$753,$T$754,0)</f>
        <v>2.6842451086876058E-71</v>
      </c>
      <c r="W1519" s="253" t="str">
        <f>IF(V1519=MAX($V$761:$V$2761),Q1519,"")</f>
        <v/>
      </c>
      <c r="X1519" s="253" t="str">
        <f t="shared" si="302"/>
        <v/>
      </c>
      <c r="AB1519" s="253">
        <v>758</v>
      </c>
      <c r="AC1519" s="253">
        <f t="shared" si="318"/>
        <v>-209.82885245481737</v>
      </c>
      <c r="AD1519" s="253">
        <f t="shared" si="303"/>
        <v>1.1519882285493427E-3</v>
      </c>
      <c r="AE1519" s="253">
        <f t="shared" si="304"/>
        <v>0.16652218485017045</v>
      </c>
      <c r="AF1519" s="253" t="str">
        <f>IF(OR(AE1519&lt;$T$757,AE1519&gt;$T$758),AD1519,"")</f>
        <v/>
      </c>
      <c r="AG1519" s="253">
        <f t="shared" si="305"/>
        <v>1.1519882285493427E-3</v>
      </c>
      <c r="AH1519" s="253" t="str">
        <f t="shared" si="306"/>
        <v/>
      </c>
      <c r="AI1519" s="253">
        <f t="shared" si="307"/>
        <v>1.3069585339139441E-3</v>
      </c>
      <c r="AJ1519" s="253" t="str">
        <f t="shared" si="308"/>
        <v/>
      </c>
      <c r="AK1519" s="253" t="str">
        <f t="shared" si="309"/>
        <v/>
      </c>
      <c r="AO1519" s="253">
        <v>758</v>
      </c>
      <c r="AP1519" s="253">
        <f t="shared" si="310"/>
        <v>-1237.0464848521751</v>
      </c>
      <c r="AQ1519" s="253">
        <f t="shared" si="311"/>
        <v>1.9540120035735895E-4</v>
      </c>
      <c r="AR1519" s="253">
        <f t="shared" si="312"/>
        <v>0.16652218485017045</v>
      </c>
      <c r="AS1519" s="253" t="str">
        <f>IF(OR(AR1519&lt;$T$757,AR1519&gt;$T$758),AQ1519,"")</f>
        <v/>
      </c>
      <c r="AT1519" s="253">
        <f t="shared" si="313"/>
        <v>1.9540120035735895E-4</v>
      </c>
      <c r="AU1519" s="253" t="str">
        <f t="shared" si="314"/>
        <v/>
      </c>
      <c r="AV1519" s="253">
        <f t="shared" si="315"/>
        <v>0</v>
      </c>
      <c r="AW1519" s="253">
        <f t="shared" si="316"/>
        <v>1.9540120035735895E-4</v>
      </c>
      <c r="AX1519" s="253" t="str">
        <f t="shared" si="317"/>
        <v/>
      </c>
      <c r="AZ1519" s="259"/>
      <c r="BA1519" s="259">
        <f>BA1518+$BD$753</f>
        <v>4.8832000000000741</v>
      </c>
      <c r="BB1519" s="274">
        <f t="shared" si="300"/>
        <v>0.67421440063048688</v>
      </c>
      <c r="BC1519" s="259">
        <f t="shared" si="301"/>
        <v>7.8055401771959243E-4</v>
      </c>
      <c r="BD1519" s="259" t="str">
        <f t="shared" si="298"/>
        <v/>
      </c>
      <c r="BE1519" s="254" t="str">
        <f t="shared" si="299"/>
        <v/>
      </c>
    </row>
    <row r="1520" spans="1:57" ht="20.100000000000001" customHeight="1" x14ac:dyDescent="0.25">
      <c r="A1520" s="247">
        <v>759</v>
      </c>
      <c r="B1520" s="247">
        <f>$B$755+(A1520*$B$758)</f>
        <v>-2317.2311434181665</v>
      </c>
      <c r="C1520" s="247">
        <f>_xlfn.NORM.DIST($B1520,$B$752,$B$753,0)</f>
        <v>1.0428544064669687E-4</v>
      </c>
      <c r="D1520" s="247">
        <f>_xlfn.NORM.DIST($B1520,$B$752,$B$753,1)</f>
        <v>0.16752296293607463</v>
      </c>
      <c r="E1520" s="247" t="str">
        <f>IF(OR(D1520&lt;$F$757,D1520&gt;$F$758),C1520,"")</f>
        <v/>
      </c>
      <c r="F1520" s="247">
        <f>IF(AND(D1520&gt;$F$757,D1520&lt;$F$758),C1520,"")</f>
        <v>1.0428544064669687E-4</v>
      </c>
      <c r="G1520" s="247" t="str">
        <f>IF(C1520=MAX($C$761:$C$2761),C1520,"")</f>
        <v/>
      </c>
      <c r="H1520" s="247">
        <f>_xlfn.NORM.DIST(B1520,$F$753,$F$754,0)</f>
        <v>0</v>
      </c>
      <c r="I1520" s="247">
        <f>IF(H1520=MAX($H$761:$H$2761),C1520,"")</f>
        <v>1.0428544064669687E-4</v>
      </c>
      <c r="J1520" s="247" t="str">
        <f>IF(I1520=MIN($I$761:$I$2761),I1520,"")</f>
        <v/>
      </c>
      <c r="K1520" s="247"/>
      <c r="L1520" s="247"/>
      <c r="M1520" s="247"/>
      <c r="N1520" s="247"/>
      <c r="O1520" s="247">
        <v>759</v>
      </c>
      <c r="P1520" s="247">
        <f>$P$755+(O1520*$P$758)</f>
        <v>-135.03785839076846</v>
      </c>
      <c r="Q1520" s="247">
        <f>_xlfn.NORM.DIST(P1520,P$752,P$753,0)</f>
        <v>1.7895238694642451E-3</v>
      </c>
      <c r="R1520" s="247">
        <f>_xlfn.NORM.DIST(P1520,P$752,P$753,1)</f>
        <v>0.1675229629360746</v>
      </c>
      <c r="S1520" s="253" t="str">
        <f>IF(OR(R1520&lt;$T$757,R1520&gt;$T$758),Q1520,"")</f>
        <v/>
      </c>
      <c r="T1520" s="253">
        <f>IF(AND(R1520&gt;$T$757,R1520&lt;$T$758),Q1520,"")</f>
        <v>1.7895238694642451E-3</v>
      </c>
      <c r="U1520" s="253" t="str">
        <f>IF(Q1520=MAX($Q$761:$Q$2761),Q1520,"")</f>
        <v/>
      </c>
      <c r="V1520" s="253">
        <f>_xlfn.NORM.DIST(P1520,$T$753,$T$754,0)</f>
        <v>2.5007577865336062E-71</v>
      </c>
      <c r="W1520" s="253" t="str">
        <f>IF(V1520=MAX($V$761:$V$2761),Q1520,"")</f>
        <v/>
      </c>
      <c r="X1520" s="253" t="str">
        <f t="shared" si="302"/>
        <v/>
      </c>
      <c r="AB1520" s="253">
        <v>759</v>
      </c>
      <c r="AC1520" s="253">
        <f t="shared" si="318"/>
        <v>-208.96179108103718</v>
      </c>
      <c r="AD1520" s="253">
        <f t="shared" si="303"/>
        <v>1.1564481220296273E-3</v>
      </c>
      <c r="AE1520" s="253">
        <f t="shared" si="304"/>
        <v>0.1675229629360746</v>
      </c>
      <c r="AF1520" s="253" t="str">
        <f>IF(OR(AE1520&lt;$T$757,AE1520&gt;$T$758),AD1520,"")</f>
        <v/>
      </c>
      <c r="AG1520" s="253">
        <f t="shared" si="305"/>
        <v>1.1564481220296273E-3</v>
      </c>
      <c r="AH1520" s="253" t="str">
        <f t="shared" si="306"/>
        <v/>
      </c>
      <c r="AI1520" s="253">
        <f t="shared" si="307"/>
        <v>1.3026297323300018E-3</v>
      </c>
      <c r="AJ1520" s="253" t="str">
        <f t="shared" si="308"/>
        <v/>
      </c>
      <c r="AK1520" s="253" t="str">
        <f t="shared" si="309"/>
        <v/>
      </c>
      <c r="AO1520" s="253">
        <v>759</v>
      </c>
      <c r="AP1520" s="253">
        <f t="shared" si="310"/>
        <v>-1231.9347225180754</v>
      </c>
      <c r="AQ1520" s="253">
        <f t="shared" si="311"/>
        <v>1.9615769119460559E-4</v>
      </c>
      <c r="AR1520" s="253">
        <f t="shared" si="312"/>
        <v>0.1675229629360746</v>
      </c>
      <c r="AS1520" s="253" t="str">
        <f>IF(OR(AR1520&lt;$T$757,AR1520&gt;$T$758),AQ1520,"")</f>
        <v/>
      </c>
      <c r="AT1520" s="253">
        <f t="shared" si="313"/>
        <v>1.9615769119460559E-4</v>
      </c>
      <c r="AU1520" s="253" t="str">
        <f t="shared" si="314"/>
        <v/>
      </c>
      <c r="AV1520" s="253">
        <f t="shared" si="315"/>
        <v>0</v>
      </c>
      <c r="AW1520" s="253">
        <f t="shared" si="316"/>
        <v>1.9615769119460559E-4</v>
      </c>
      <c r="AX1520" s="253" t="str">
        <f t="shared" si="317"/>
        <v/>
      </c>
      <c r="AZ1520" s="259"/>
      <c r="BA1520" s="259">
        <f>BA1519+$BD$753</f>
        <v>4.8896000000000743</v>
      </c>
      <c r="BB1520" s="274">
        <f t="shared" si="300"/>
        <v>0.67343384661276728</v>
      </c>
      <c r="BC1520" s="259">
        <f t="shared" si="301"/>
        <v>7.806104165156702E-4</v>
      </c>
      <c r="BD1520" s="259" t="str">
        <f t="shared" si="298"/>
        <v/>
      </c>
      <c r="BE1520" s="254" t="str">
        <f t="shared" si="299"/>
        <v/>
      </c>
    </row>
    <row r="1521" spans="1:57" ht="20.100000000000001" customHeight="1" x14ac:dyDescent="0.25">
      <c r="A1521" s="247">
        <v>760</v>
      </c>
      <c r="B1521" s="247">
        <f>$B$755+(A1521*$B$758)</f>
        <v>-2307.6160764330298</v>
      </c>
      <c r="C1521" s="247">
        <f>_xlfn.NORM.DIST($B1521,$B$752,$B$753,0)</f>
        <v>1.0468750409626616E-4</v>
      </c>
      <c r="D1521" s="247">
        <f>_xlfn.NORM.DIST($B1521,$B$752,$B$753,1)</f>
        <v>0.1685276074668377</v>
      </c>
      <c r="E1521" s="247" t="str">
        <f>IF(OR(D1521&lt;$F$757,D1521&gt;$F$758),C1521,"")</f>
        <v/>
      </c>
      <c r="F1521" s="247">
        <f>IF(AND(D1521&gt;$F$757,D1521&lt;$F$758),C1521,"")</f>
        <v>1.0468750409626616E-4</v>
      </c>
      <c r="G1521" s="247" t="str">
        <f>IF(C1521=MAX($C$761:$C$2761),C1521,"")</f>
        <v/>
      </c>
      <c r="H1521" s="247">
        <f>_xlfn.NORM.DIST(B1521,$F$753,$F$754,0)</f>
        <v>0</v>
      </c>
      <c r="I1521" s="247">
        <f>IF(H1521=MAX($H$761:$H$2761),C1521,"")</f>
        <v>1.0468750409626616E-4</v>
      </c>
      <c r="J1521" s="247" t="str">
        <f>IF(I1521=MIN($I$761:$I$2761),I1521,"")</f>
        <v/>
      </c>
      <c r="K1521" s="247"/>
      <c r="L1521" s="247"/>
      <c r="M1521" s="247"/>
      <c r="N1521" s="247"/>
      <c r="O1521" s="247">
        <v>760</v>
      </c>
      <c r="P1521" s="247">
        <f>$P$755+(O1521*$P$758)</f>
        <v>-134.47753532690632</v>
      </c>
      <c r="Q1521" s="247">
        <f>_xlfn.NORM.DIST(P1521,P$752,P$753,0)</f>
        <v>1.7964232231571639E-3</v>
      </c>
      <c r="R1521" s="247">
        <f>_xlfn.NORM.DIST(P1521,P$752,P$753,1)</f>
        <v>0.16852760746683787</v>
      </c>
      <c r="S1521" s="253" t="str">
        <f>IF(OR(R1521&lt;$T$757,R1521&gt;$T$758),Q1521,"")</f>
        <v/>
      </c>
      <c r="T1521" s="253">
        <f>IF(AND(R1521&gt;$T$757,R1521&lt;$T$758),Q1521,"")</f>
        <v>1.7964232231571639E-3</v>
      </c>
      <c r="U1521" s="253" t="str">
        <f>IF(Q1521=MAX($Q$761:$Q$2761),Q1521,"")</f>
        <v/>
      </c>
      <c r="V1521" s="253">
        <f>_xlfn.NORM.DIST(P1521,$T$753,$T$754,0)</f>
        <v>2.3297758564730251E-71</v>
      </c>
      <c r="W1521" s="253" t="str">
        <f>IF(V1521=MAX($V$761:$V$2761),Q1521,"")</f>
        <v/>
      </c>
      <c r="X1521" s="253" t="str">
        <f t="shared" si="302"/>
        <v/>
      </c>
      <c r="AB1521" s="253">
        <v>760</v>
      </c>
      <c r="AC1521" s="253">
        <f t="shared" si="318"/>
        <v>-208.09472970725687</v>
      </c>
      <c r="AD1521" s="253">
        <f t="shared" si="303"/>
        <v>1.1609067072195431E-3</v>
      </c>
      <c r="AE1521" s="253">
        <f t="shared" si="304"/>
        <v>0.16852760746683787</v>
      </c>
      <c r="AF1521" s="253" t="str">
        <f>IF(OR(AE1521&lt;$T$757,AE1521&gt;$T$758),AD1521,"")</f>
        <v/>
      </c>
      <c r="AG1521" s="253">
        <f t="shared" si="305"/>
        <v>1.1609067072195431E-3</v>
      </c>
      <c r="AH1521" s="253" t="str">
        <f t="shared" si="306"/>
        <v/>
      </c>
      <c r="AI1521" s="253">
        <f t="shared" si="307"/>
        <v>1.2982944953719086E-3</v>
      </c>
      <c r="AJ1521" s="253" t="str">
        <f t="shared" si="308"/>
        <v/>
      </c>
      <c r="AK1521" s="253" t="str">
        <f t="shared" si="309"/>
        <v/>
      </c>
      <c r="AO1521" s="253">
        <v>760</v>
      </c>
      <c r="AP1521" s="253">
        <f t="shared" si="310"/>
        <v>-1226.8229601839757</v>
      </c>
      <c r="AQ1521" s="253">
        <f t="shared" si="311"/>
        <v>1.9691396011855292E-4</v>
      </c>
      <c r="AR1521" s="253">
        <f t="shared" si="312"/>
        <v>0.1685276074668377</v>
      </c>
      <c r="AS1521" s="253" t="str">
        <f>IF(OR(AR1521&lt;$T$757,AR1521&gt;$T$758),AQ1521,"")</f>
        <v/>
      </c>
      <c r="AT1521" s="253">
        <f t="shared" si="313"/>
        <v>1.9691396011855292E-4</v>
      </c>
      <c r="AU1521" s="253" t="str">
        <f t="shared" si="314"/>
        <v/>
      </c>
      <c r="AV1521" s="253">
        <f t="shared" si="315"/>
        <v>0</v>
      </c>
      <c r="AW1521" s="253">
        <f t="shared" si="316"/>
        <v>1.9691396011855292E-4</v>
      </c>
      <c r="AX1521" s="253" t="str">
        <f t="shared" si="317"/>
        <v/>
      </c>
      <c r="AZ1521" s="259"/>
      <c r="BA1521" s="259">
        <f>BA1520+$BD$753</f>
        <v>4.8960000000000745</v>
      </c>
      <c r="BB1521" s="274">
        <f t="shared" si="300"/>
        <v>0.67265323619625161</v>
      </c>
      <c r="BC1521" s="259">
        <f t="shared" si="301"/>
        <v>7.8066348012717501E-4</v>
      </c>
      <c r="BD1521" s="259" t="str">
        <f t="shared" si="298"/>
        <v/>
      </c>
      <c r="BE1521" s="254" t="str">
        <f t="shared" si="299"/>
        <v/>
      </c>
    </row>
    <row r="1522" spans="1:57" ht="20.100000000000001" customHeight="1" x14ac:dyDescent="0.25">
      <c r="A1522" s="247">
        <v>761</v>
      </c>
      <c r="B1522" s="247">
        <f>$B$755+(A1522*$B$758)</f>
        <v>-2298.0010094478921</v>
      </c>
      <c r="C1522" s="247">
        <f>_xlfn.NORM.DIST($B1522,$B$752,$B$753,0)</f>
        <v>1.050894362220778E-4</v>
      </c>
      <c r="D1522" s="247">
        <f>_xlfn.NORM.DIST($B1522,$B$752,$B$753,1)</f>
        <v>0.16953611724396872</v>
      </c>
      <c r="E1522" s="247" t="str">
        <f>IF(OR(D1522&lt;$F$757,D1522&gt;$F$758),C1522,"")</f>
        <v/>
      </c>
      <c r="F1522" s="247">
        <f>IF(AND(D1522&gt;$F$757,D1522&lt;$F$758),C1522,"")</f>
        <v>1.050894362220778E-4</v>
      </c>
      <c r="G1522" s="247" t="str">
        <f>IF(C1522=MAX($C$761:$C$2761),C1522,"")</f>
        <v/>
      </c>
      <c r="H1522" s="247">
        <f>_xlfn.NORM.DIST(B1522,$F$753,$F$754,0)</f>
        <v>0</v>
      </c>
      <c r="I1522" s="247">
        <f>IF(H1522=MAX($H$761:$H$2761),C1522,"")</f>
        <v>1.050894362220778E-4</v>
      </c>
      <c r="J1522" s="247" t="str">
        <f>IF(I1522=MIN($I$761:$I$2761),I1522,"")</f>
        <v/>
      </c>
      <c r="K1522" s="247"/>
      <c r="L1522" s="247"/>
      <c r="M1522" s="247"/>
      <c r="N1522" s="247"/>
      <c r="O1522" s="247">
        <v>761</v>
      </c>
      <c r="P1522" s="247">
        <f>$P$755+(O1522*$P$758)</f>
        <v>-133.91721226304423</v>
      </c>
      <c r="Q1522" s="247">
        <f>_xlfn.NORM.DIST(P1522,P$752,P$753,0)</f>
        <v>1.8033203233523976E-3</v>
      </c>
      <c r="R1522" s="247">
        <f>_xlfn.NORM.DIST(P1522,P$752,P$753,1)</f>
        <v>0.16953611724396878</v>
      </c>
      <c r="S1522" s="253" t="str">
        <f>IF(OR(R1522&lt;$T$757,R1522&gt;$T$758),Q1522,"")</f>
        <v/>
      </c>
      <c r="T1522" s="253">
        <f>IF(AND(R1522&gt;$T$757,R1522&lt;$T$758),Q1522,"")</f>
        <v>1.8033203233523976E-3</v>
      </c>
      <c r="U1522" s="253" t="str">
        <f>IF(Q1522=MAX($Q$761:$Q$2761),Q1522,"")</f>
        <v/>
      </c>
      <c r="V1522" s="253">
        <f>_xlfn.NORM.DIST(P1522,$T$753,$T$754,0)</f>
        <v>2.1704495835779757E-71</v>
      </c>
      <c r="W1522" s="253" t="str">
        <f>IF(V1522=MAX($V$761:$V$2761),Q1522,"")</f>
        <v/>
      </c>
      <c r="X1522" s="253" t="str">
        <f t="shared" si="302"/>
        <v/>
      </c>
      <c r="AB1522" s="253">
        <v>761</v>
      </c>
      <c r="AC1522" s="253">
        <f t="shared" si="318"/>
        <v>-207.22766833347669</v>
      </c>
      <c r="AD1522" s="253">
        <f t="shared" si="303"/>
        <v>1.1653638361264721E-3</v>
      </c>
      <c r="AE1522" s="253">
        <f t="shared" si="304"/>
        <v>0.16953611724396878</v>
      </c>
      <c r="AF1522" s="253" t="str">
        <f>IF(OR(AE1522&lt;$T$757,AE1522&gt;$T$758),AD1522,"")</f>
        <v/>
      </c>
      <c r="AG1522" s="253">
        <f t="shared" si="305"/>
        <v>1.1653638361264721E-3</v>
      </c>
      <c r="AH1522" s="253" t="str">
        <f t="shared" si="306"/>
        <v/>
      </c>
      <c r="AI1522" s="253">
        <f t="shared" si="307"/>
        <v>1.2939529829526391E-3</v>
      </c>
      <c r="AJ1522" s="253" t="str">
        <f t="shared" si="308"/>
        <v/>
      </c>
      <c r="AK1522" s="253" t="str">
        <f t="shared" si="309"/>
        <v/>
      </c>
      <c r="AO1522" s="253">
        <v>761</v>
      </c>
      <c r="AP1522" s="253">
        <f t="shared" si="310"/>
        <v>-1221.7111978498756</v>
      </c>
      <c r="AQ1522" s="253">
        <f t="shared" si="311"/>
        <v>1.9766998202657031E-4</v>
      </c>
      <c r="AR1522" s="253">
        <f t="shared" si="312"/>
        <v>0.1695361172439688</v>
      </c>
      <c r="AS1522" s="253" t="str">
        <f>IF(OR(AR1522&lt;$T$757,AR1522&gt;$T$758),AQ1522,"")</f>
        <v/>
      </c>
      <c r="AT1522" s="253">
        <f t="shared" si="313"/>
        <v>1.9766998202657031E-4</v>
      </c>
      <c r="AU1522" s="253" t="str">
        <f t="shared" si="314"/>
        <v/>
      </c>
      <c r="AV1522" s="253">
        <f t="shared" si="315"/>
        <v>0</v>
      </c>
      <c r="AW1522" s="253">
        <f t="shared" si="316"/>
        <v>1.9766998202657031E-4</v>
      </c>
      <c r="AX1522" s="253" t="str">
        <f t="shared" si="317"/>
        <v/>
      </c>
      <c r="AZ1522" s="259"/>
      <c r="BA1522" s="259">
        <f>BA1521+$BD$753</f>
        <v>4.9024000000000747</v>
      </c>
      <c r="BB1522" s="274">
        <f t="shared" si="300"/>
        <v>0.67187257271612444</v>
      </c>
      <c r="BC1522" s="259">
        <f t="shared" si="301"/>
        <v>7.8071321659212156E-4</v>
      </c>
      <c r="BD1522" s="259" t="str">
        <f t="shared" si="298"/>
        <v/>
      </c>
      <c r="BE1522" s="254" t="str">
        <f t="shared" si="299"/>
        <v/>
      </c>
    </row>
    <row r="1523" spans="1:57" ht="20.100000000000001" customHeight="1" x14ac:dyDescent="0.25">
      <c r="A1523" s="248">
        <v>762</v>
      </c>
      <c r="B1523" s="247">
        <f>$B$755+(A1523*$B$758)</f>
        <v>-2288.3859424627544</v>
      </c>
      <c r="C1523" s="247">
        <f>_xlfn.NORM.DIST($B1523,$B$752,$B$753,0)</f>
        <v>1.0549122363351818E-4</v>
      </c>
      <c r="D1523" s="247">
        <f>_xlfn.NORM.DIST($B1523,$B$752,$B$753,1)</f>
        <v>0.17054849094044092</v>
      </c>
      <c r="E1523" s="247" t="str">
        <f>IF(OR(D1523&lt;$F$757,D1523&gt;$F$758),C1523,"")</f>
        <v/>
      </c>
      <c r="F1523" s="247">
        <f>IF(AND(D1523&gt;$F$757,D1523&lt;$F$758),C1523,"")</f>
        <v>1.0549122363351818E-4</v>
      </c>
      <c r="G1523" s="247" t="str">
        <f>IF(C1523=MAX($C$761:$C$2761),C1523,"")</f>
        <v/>
      </c>
      <c r="H1523" s="247">
        <f>_xlfn.NORM.DIST(B1523,$F$753,$F$754,0)</f>
        <v>0</v>
      </c>
      <c r="I1523" s="247">
        <f>IF(H1523=MAX($H$761:$H$2761),C1523,"")</f>
        <v>1.0549122363351818E-4</v>
      </c>
      <c r="J1523" s="247" t="str">
        <f>IF(I1523=MIN($I$761:$I$2761),I1523,"")</f>
        <v/>
      </c>
      <c r="K1523" s="247"/>
      <c r="L1523" s="247"/>
      <c r="M1523" s="247"/>
      <c r="N1523" s="247"/>
      <c r="O1523" s="248">
        <v>762</v>
      </c>
      <c r="P1523" s="247">
        <f>$P$755+(O1523*$P$758)</f>
        <v>-133.35688919918215</v>
      </c>
      <c r="Q1523" s="247">
        <f>_xlfn.NORM.DIST(P1523,P$752,P$753,0)</f>
        <v>1.810214940268854E-3</v>
      </c>
      <c r="R1523" s="247">
        <f>_xlfn.NORM.DIST(P1523,P$752,P$753,1)</f>
        <v>0.170548490940441</v>
      </c>
      <c r="S1523" s="253" t="str">
        <f>IF(OR(R1523&lt;$T$757,R1523&gt;$T$758),Q1523,"")</f>
        <v/>
      </c>
      <c r="T1523" s="253">
        <f>IF(AND(R1523&gt;$T$757,R1523&lt;$T$758),Q1523,"")</f>
        <v>1.810214940268854E-3</v>
      </c>
      <c r="U1523" s="253" t="str">
        <f>IF(Q1523=MAX($Q$761:$Q$2761),Q1523,"")</f>
        <v/>
      </c>
      <c r="V1523" s="253">
        <f>_xlfn.NORM.DIST(P1523,$T$753,$T$754,0)</f>
        <v>2.0219867970327528E-71</v>
      </c>
      <c r="W1523" s="253" t="str">
        <f>IF(V1523=MAX($V$761:$V$2761),Q1523,"")</f>
        <v/>
      </c>
      <c r="X1523" s="253" t="str">
        <f t="shared" si="302"/>
        <v/>
      </c>
      <c r="AB1523" s="259">
        <v>762</v>
      </c>
      <c r="AC1523" s="253">
        <f t="shared" si="318"/>
        <v>-206.3606069596965</v>
      </c>
      <c r="AD1523" s="253">
        <f t="shared" si="303"/>
        <v>1.1698193602584504E-3</v>
      </c>
      <c r="AE1523" s="253">
        <f t="shared" si="304"/>
        <v>0.17054849094044092</v>
      </c>
      <c r="AF1523" s="253" t="str">
        <f>IF(OR(AE1523&lt;$T$757,AE1523&gt;$T$758),AD1523,"")</f>
        <v/>
      </c>
      <c r="AG1523" s="253">
        <f t="shared" si="305"/>
        <v>1.1698193602584504E-3</v>
      </c>
      <c r="AH1523" s="253" t="str">
        <f t="shared" si="306"/>
        <v/>
      </c>
      <c r="AI1523" s="253">
        <f t="shared" si="307"/>
        <v>1.2896053547524092E-3</v>
      </c>
      <c r="AJ1523" s="253" t="str">
        <f t="shared" si="308"/>
        <v/>
      </c>
      <c r="AK1523" s="253" t="str">
        <f t="shared" si="309"/>
        <v/>
      </c>
      <c r="AO1523" s="259">
        <v>762</v>
      </c>
      <c r="AP1523" s="253">
        <f t="shared" si="310"/>
        <v>-1216.5994355157759</v>
      </c>
      <c r="AQ1523" s="253">
        <f t="shared" si="311"/>
        <v>1.984257317313274E-4</v>
      </c>
      <c r="AR1523" s="253">
        <f t="shared" si="312"/>
        <v>0.17054849094044092</v>
      </c>
      <c r="AS1523" s="253" t="str">
        <f>IF(OR(AR1523&lt;$T$757,AR1523&gt;$T$758),AQ1523,"")</f>
        <v/>
      </c>
      <c r="AT1523" s="253">
        <f t="shared" si="313"/>
        <v>1.984257317313274E-4</v>
      </c>
      <c r="AU1523" s="253" t="str">
        <f t="shared" si="314"/>
        <v/>
      </c>
      <c r="AV1523" s="253">
        <f t="shared" si="315"/>
        <v>0</v>
      </c>
      <c r="AW1523" s="253">
        <f t="shared" si="316"/>
        <v>1.984257317313274E-4</v>
      </c>
      <c r="AX1523" s="253" t="str">
        <f t="shared" si="317"/>
        <v/>
      </c>
      <c r="AZ1523" s="259"/>
      <c r="BA1523" s="259">
        <f>BA1522+$BD$753</f>
        <v>4.9088000000000749</v>
      </c>
      <c r="BB1523" s="274">
        <f t="shared" si="300"/>
        <v>0.67109185949953232</v>
      </c>
      <c r="BC1523" s="259">
        <f t="shared" si="301"/>
        <v>7.8075963396040393E-4</v>
      </c>
      <c r="BD1523" s="259" t="str">
        <f t="shared" si="298"/>
        <v/>
      </c>
      <c r="BE1523" s="254" t="str">
        <f t="shared" si="299"/>
        <v/>
      </c>
    </row>
    <row r="1524" spans="1:57" ht="20.100000000000001" customHeight="1" x14ac:dyDescent="0.25">
      <c r="A1524" s="247">
        <v>763</v>
      </c>
      <c r="B1524" s="247">
        <f>$B$755+(A1524*$B$758)</f>
        <v>-2278.7708754776168</v>
      </c>
      <c r="C1524" s="247">
        <f>_xlfn.NORM.DIST($B1524,$B$752,$B$753,0)</f>
        <v>1.0589285289562979E-4</v>
      </c>
      <c r="D1524" s="247">
        <f>_xlfn.NORM.DIST($B1524,$B$752,$B$753,1)</f>
        <v>0.17156472710026213</v>
      </c>
      <c r="E1524" s="247" t="str">
        <f>IF(OR(D1524&lt;$F$757,D1524&gt;$F$758),C1524,"")</f>
        <v/>
      </c>
      <c r="F1524" s="247">
        <f>IF(AND(D1524&gt;$F$757,D1524&lt;$F$758),C1524,"")</f>
        <v>1.0589285289562979E-4</v>
      </c>
      <c r="G1524" s="247" t="str">
        <f>IF(C1524=MAX($C$761:$C$2761),C1524,"")</f>
        <v/>
      </c>
      <c r="H1524" s="247">
        <f>_xlfn.NORM.DIST(B1524,$F$753,$F$754,0)</f>
        <v>0</v>
      </c>
      <c r="I1524" s="247">
        <f>IF(H1524=MAX($H$761:$H$2761),C1524,"")</f>
        <v>1.0589285289562979E-4</v>
      </c>
      <c r="J1524" s="247" t="str">
        <f>IF(I1524=MIN($I$761:$I$2761),I1524,"")</f>
        <v/>
      </c>
      <c r="K1524" s="247"/>
      <c r="L1524" s="247"/>
      <c r="M1524" s="247"/>
      <c r="N1524" s="247"/>
      <c r="O1524" s="247">
        <v>763</v>
      </c>
      <c r="P1524" s="247">
        <f>$P$755+(O1524*$P$758)</f>
        <v>-132.79656613532001</v>
      </c>
      <c r="Q1524" s="247">
        <f>_xlfn.NORM.DIST(P1524,P$752,P$753,0)</f>
        <v>1.817106843364503E-3</v>
      </c>
      <c r="R1524" s="247">
        <f>_xlfn.NORM.DIST(P1524,P$752,P$753,1)</f>
        <v>0.17156472710026216</v>
      </c>
      <c r="S1524" s="253" t="str">
        <f>IF(OR(R1524&lt;$T$757,R1524&gt;$T$758),Q1524,"")</f>
        <v/>
      </c>
      <c r="T1524" s="253">
        <f>IF(AND(R1524&gt;$T$757,R1524&lt;$T$758),Q1524,"")</f>
        <v>1.817106843364503E-3</v>
      </c>
      <c r="U1524" s="253" t="str">
        <f>IF(Q1524=MAX($Q$761:$Q$2761),Q1524,"")</f>
        <v/>
      </c>
      <c r="V1524" s="253">
        <f>_xlfn.NORM.DIST(P1524,$T$753,$T$754,0)</f>
        <v>1.8836490024654939E-71</v>
      </c>
      <c r="W1524" s="253" t="str">
        <f>IF(V1524=MAX($V$761:$V$2761),Q1524,"")</f>
        <v/>
      </c>
      <c r="X1524" s="253" t="str">
        <f t="shared" si="302"/>
        <v/>
      </c>
      <c r="AB1524" s="253">
        <v>763</v>
      </c>
      <c r="AC1524" s="253">
        <f t="shared" si="318"/>
        <v>-205.49354558591619</v>
      </c>
      <c r="AD1524" s="253">
        <f t="shared" si="303"/>
        <v>1.174273130631773E-3</v>
      </c>
      <c r="AE1524" s="253">
        <f t="shared" si="304"/>
        <v>0.17156472710026216</v>
      </c>
      <c r="AF1524" s="253" t="str">
        <f>IF(OR(AE1524&lt;$T$757,AE1524&gt;$T$758),AD1524,"")</f>
        <v/>
      </c>
      <c r="AG1524" s="253">
        <f t="shared" si="305"/>
        <v>1.174273130631773E-3</v>
      </c>
      <c r="AH1524" s="253" t="str">
        <f t="shared" si="306"/>
        <v/>
      </c>
      <c r="AI1524" s="253">
        <f t="shared" si="307"/>
        <v>1.2852517702092539E-3</v>
      </c>
      <c r="AJ1524" s="253" t="str">
        <f t="shared" si="308"/>
        <v/>
      </c>
      <c r="AK1524" s="253" t="str">
        <f t="shared" si="309"/>
        <v/>
      </c>
      <c r="AO1524" s="253">
        <v>763</v>
      </c>
      <c r="AP1524" s="253">
        <f t="shared" si="310"/>
        <v>-1211.4876731816757</v>
      </c>
      <c r="AQ1524" s="253">
        <f t="shared" si="311"/>
        <v>1.9918118396208427E-4</v>
      </c>
      <c r="AR1524" s="253">
        <f t="shared" si="312"/>
        <v>0.17156472710026216</v>
      </c>
      <c r="AS1524" s="253" t="str">
        <f>IF(OR(AR1524&lt;$T$757,AR1524&gt;$T$758),AQ1524,"")</f>
        <v/>
      </c>
      <c r="AT1524" s="253">
        <f t="shared" si="313"/>
        <v>1.9918118396208427E-4</v>
      </c>
      <c r="AU1524" s="253" t="str">
        <f t="shared" si="314"/>
        <v/>
      </c>
      <c r="AV1524" s="253">
        <f t="shared" si="315"/>
        <v>0</v>
      </c>
      <c r="AW1524" s="253">
        <f t="shared" si="316"/>
        <v>1.9918118396208427E-4</v>
      </c>
      <c r="AX1524" s="253" t="str">
        <f t="shared" si="317"/>
        <v/>
      </c>
      <c r="AZ1524" s="259"/>
      <c r="BA1524" s="259">
        <f>BA1523+$BD$753</f>
        <v>4.9152000000000751</v>
      </c>
      <c r="BB1524" s="274">
        <f t="shared" si="300"/>
        <v>0.67031109986557191</v>
      </c>
      <c r="BC1524" s="259">
        <f t="shared" si="301"/>
        <v>7.8080274029113106E-4</v>
      </c>
      <c r="BD1524" s="259" t="str">
        <f t="shared" ref="BD1524:BD1587" si="319">IF(BB1524&lt;(1-$AZ$760),BC1524,"")</f>
        <v/>
      </c>
      <c r="BE1524" s="254" t="str">
        <f t="shared" ref="BE1524:BE1587" si="320">IF(BB1524&lt;(1-$AZ$766),BC1524,"")</f>
        <v/>
      </c>
    </row>
    <row r="1525" spans="1:57" ht="20.100000000000001" customHeight="1" x14ac:dyDescent="0.25">
      <c r="A1525" s="247">
        <v>764</v>
      </c>
      <c r="B1525" s="247">
        <f>$B$755+(A1525*$B$758)</f>
        <v>-2269.1558084924791</v>
      </c>
      <c r="C1525" s="247">
        <f>_xlfn.NORM.DIST($B1525,$B$752,$B$753,0)</f>
        <v>1.0629431052980303E-4</v>
      </c>
      <c r="D1525" s="247">
        <f>_xlfn.NORM.DIST($B1525,$B$752,$B$753,1)</f>
        <v>0.17258482413805171</v>
      </c>
      <c r="E1525" s="247" t="str">
        <f>IF(OR(D1525&lt;$F$757,D1525&gt;$F$758),C1525,"")</f>
        <v/>
      </c>
      <c r="F1525" s="247">
        <f>IF(AND(D1525&gt;$F$757,D1525&lt;$F$758),C1525,"")</f>
        <v>1.0629431052980303E-4</v>
      </c>
      <c r="G1525" s="247" t="str">
        <f>IF(C1525=MAX($C$761:$C$2761),C1525,"")</f>
        <v/>
      </c>
      <c r="H1525" s="247">
        <f>_xlfn.NORM.DIST(B1525,$F$753,$F$754,0)</f>
        <v>0</v>
      </c>
      <c r="I1525" s="247">
        <f>IF(H1525=MAX($H$761:$H$2761),C1525,"")</f>
        <v>1.0629431052980303E-4</v>
      </c>
      <c r="J1525" s="247" t="str">
        <f>IF(I1525=MIN($I$761:$I$2761),I1525,"")</f>
        <v/>
      </c>
      <c r="K1525" s="247"/>
      <c r="L1525" s="247"/>
      <c r="M1525" s="247"/>
      <c r="N1525" s="247"/>
      <c r="O1525" s="247">
        <v>764</v>
      </c>
      <c r="P1525" s="247">
        <f>$P$755+(O1525*$P$758)</f>
        <v>-132.23624307145792</v>
      </c>
      <c r="Q1525" s="247">
        <f>_xlfn.NORM.DIST(P1525,P$752,P$753,0)</f>
        <v>1.8239958013482494E-3</v>
      </c>
      <c r="R1525" s="247">
        <f>_xlfn.NORM.DIST(P1525,P$752,P$753,1)</f>
        <v>0.17258482413805182</v>
      </c>
      <c r="S1525" s="253" t="str">
        <f>IF(OR(R1525&lt;$T$757,R1525&gt;$T$758),Q1525,"")</f>
        <v/>
      </c>
      <c r="T1525" s="253">
        <f>IF(AND(R1525&gt;$T$757,R1525&lt;$T$758),Q1525,"")</f>
        <v>1.8239958013482494E-3</v>
      </c>
      <c r="U1525" s="253" t="str">
        <f>IF(Q1525=MAX($Q$761:$Q$2761),Q1525,"")</f>
        <v/>
      </c>
      <c r="V1525" s="253">
        <f>_xlfn.NORM.DIST(P1525,$T$753,$T$754,0)</f>
        <v>1.7547477560256045E-71</v>
      </c>
      <c r="W1525" s="253" t="str">
        <f>IF(V1525=MAX($V$761:$V$2761),Q1525,"")</f>
        <v/>
      </c>
      <c r="X1525" s="253" t="str">
        <f t="shared" si="302"/>
        <v/>
      </c>
      <c r="AB1525" s="253">
        <v>764</v>
      </c>
      <c r="AC1525" s="253">
        <f t="shared" si="318"/>
        <v>-204.62648421213601</v>
      </c>
      <c r="AD1525" s="253">
        <f t="shared" si="303"/>
        <v>1.1787249977786636E-3</v>
      </c>
      <c r="AE1525" s="253">
        <f t="shared" si="304"/>
        <v>0.17258482413805171</v>
      </c>
      <c r="AF1525" s="253" t="str">
        <f>IF(OR(AE1525&lt;$T$757,AE1525&gt;$T$758),AD1525,"")</f>
        <v/>
      </c>
      <c r="AG1525" s="253">
        <f t="shared" si="305"/>
        <v>1.1787249977786636E-3</v>
      </c>
      <c r="AH1525" s="253" t="str">
        <f t="shared" si="306"/>
        <v/>
      </c>
      <c r="AI1525" s="253">
        <f t="shared" si="307"/>
        <v>1.2808923885096551E-3</v>
      </c>
      <c r="AJ1525" s="253" t="str">
        <f t="shared" si="308"/>
        <v/>
      </c>
      <c r="AK1525" s="253" t="str">
        <f t="shared" si="309"/>
        <v/>
      </c>
      <c r="AO1525" s="253">
        <v>764</v>
      </c>
      <c r="AP1525" s="253">
        <f t="shared" si="310"/>
        <v>-1206.3759108475761</v>
      </c>
      <c r="AQ1525" s="253">
        <f t="shared" si="311"/>
        <v>1.9993631336599269E-4</v>
      </c>
      <c r="AR1525" s="253">
        <f t="shared" si="312"/>
        <v>0.17258482413805171</v>
      </c>
      <c r="AS1525" s="253" t="str">
        <f>IF(OR(AR1525&lt;$T$757,AR1525&gt;$T$758),AQ1525,"")</f>
        <v/>
      </c>
      <c r="AT1525" s="253">
        <f t="shared" si="313"/>
        <v>1.9993631336599269E-4</v>
      </c>
      <c r="AU1525" s="253" t="str">
        <f t="shared" si="314"/>
        <v/>
      </c>
      <c r="AV1525" s="253">
        <f t="shared" si="315"/>
        <v>0</v>
      </c>
      <c r="AW1525" s="253">
        <f t="shared" si="316"/>
        <v>1.9993631336599269E-4</v>
      </c>
      <c r="AX1525" s="253" t="str">
        <f t="shared" si="317"/>
        <v/>
      </c>
      <c r="AZ1525" s="259"/>
      <c r="BA1525" s="259">
        <f>BA1524+$BD$753</f>
        <v>4.9216000000000752</v>
      </c>
      <c r="BB1525" s="274">
        <f t="shared" ref="BB1525:BB1588" si="321">_xlfn.CHISQ.DIST.RT(BA1525,7)</f>
        <v>0.66953029712528078</v>
      </c>
      <c r="BC1525" s="259">
        <f t="shared" ref="BC1525:BC1588" si="322">BB1525-BB1526</f>
        <v>7.8084254365529127E-4</v>
      </c>
      <c r="BD1525" s="259" t="str">
        <f t="shared" si="319"/>
        <v/>
      </c>
      <c r="BE1525" s="254" t="str">
        <f t="shared" si="320"/>
        <v/>
      </c>
    </row>
    <row r="1526" spans="1:57" ht="20.100000000000001" customHeight="1" x14ac:dyDescent="0.25">
      <c r="A1526" s="247">
        <v>765</v>
      </c>
      <c r="B1526" s="247">
        <f>$B$755+(A1526*$B$758)</f>
        <v>-2259.5407415073414</v>
      </c>
      <c r="C1526" s="247">
        <f>_xlfn.NORM.DIST($B1526,$B$752,$B$753,0)</f>
        <v>1.066955830144742E-4</v>
      </c>
      <c r="D1526" s="247">
        <f>_xlfn.NORM.DIST($B1526,$B$752,$B$753,1)</f>
        <v>0.17360878033862445</v>
      </c>
      <c r="E1526" s="247" t="str">
        <f>IF(OR(D1526&lt;$F$757,D1526&gt;$F$758),C1526,"")</f>
        <v/>
      </c>
      <c r="F1526" s="247">
        <f>IF(AND(D1526&gt;$F$757,D1526&lt;$F$758),C1526,"")</f>
        <v>1.066955830144742E-4</v>
      </c>
      <c r="G1526" s="247" t="str">
        <f>IF(C1526=MAX($C$761:$C$2761),C1526,"")</f>
        <v/>
      </c>
      <c r="H1526" s="247">
        <f>_xlfn.NORM.DIST(B1526,$F$753,$F$754,0)</f>
        <v>0</v>
      </c>
      <c r="I1526" s="247">
        <f>IF(H1526=MAX($H$761:$H$2761),C1526,"")</f>
        <v>1.066955830144742E-4</v>
      </c>
      <c r="J1526" s="247" t="str">
        <f>IF(I1526=MIN($I$761:$I$2761),I1526,"")</f>
        <v/>
      </c>
      <c r="K1526" s="247"/>
      <c r="L1526" s="247"/>
      <c r="M1526" s="247"/>
      <c r="N1526" s="247"/>
      <c r="O1526" s="247">
        <v>765</v>
      </c>
      <c r="P1526" s="247">
        <f>$P$755+(O1526*$P$758)</f>
        <v>-131.67592000759578</v>
      </c>
      <c r="Q1526" s="247">
        <f>_xlfn.NORM.DIST(P1526,P$752,P$753,0)</f>
        <v>1.8308815821919157E-3</v>
      </c>
      <c r="R1526" s="247">
        <f>_xlfn.NORM.DIST(P1526,P$752,P$753,1)</f>
        <v>0.17360878033862459</v>
      </c>
      <c r="S1526" s="253" t="str">
        <f>IF(OR(R1526&lt;$T$757,R1526&gt;$T$758),Q1526,"")</f>
        <v/>
      </c>
      <c r="T1526" s="253">
        <f>IF(AND(R1526&gt;$T$757,R1526&lt;$T$758),Q1526,"")</f>
        <v>1.8308815821919157E-3</v>
      </c>
      <c r="U1526" s="253" t="str">
        <f>IF(Q1526=MAX($Q$761:$Q$2761),Q1526,"")</f>
        <v/>
      </c>
      <c r="V1526" s="253">
        <f>_xlfn.NORM.DIST(P1526,$T$753,$T$754,0)</f>
        <v>1.6346412826411341E-71</v>
      </c>
      <c r="W1526" s="253" t="str">
        <f>IF(V1526=MAX($V$761:$V$2761),Q1526,"")</f>
        <v/>
      </c>
      <c r="X1526" s="253" t="str">
        <f t="shared" si="302"/>
        <v/>
      </c>
      <c r="AB1526" s="253">
        <v>765</v>
      </c>
      <c r="AC1526" s="253">
        <f t="shared" si="318"/>
        <v>-203.7594228383557</v>
      </c>
      <c r="AD1526" s="253">
        <f t="shared" si="303"/>
        <v>1.1831748117550204E-3</v>
      </c>
      <c r="AE1526" s="253">
        <f t="shared" si="304"/>
        <v>0.17360878033862459</v>
      </c>
      <c r="AF1526" s="253" t="str">
        <f>IF(OR(AE1526&lt;$T$757,AE1526&gt;$T$758),AD1526,"")</f>
        <v/>
      </c>
      <c r="AG1526" s="253">
        <f t="shared" si="305"/>
        <v>1.1831748117550204E-3</v>
      </c>
      <c r="AH1526" s="253" t="str">
        <f t="shared" si="306"/>
        <v/>
      </c>
      <c r="AI1526" s="253">
        <f t="shared" si="307"/>
        <v>1.2765273685792177E-3</v>
      </c>
      <c r="AJ1526" s="253" t="str">
        <f t="shared" si="308"/>
        <v/>
      </c>
      <c r="AK1526" s="253" t="str">
        <f t="shared" si="309"/>
        <v/>
      </c>
      <c r="AO1526" s="253">
        <v>765</v>
      </c>
      <c r="AP1526" s="253">
        <f t="shared" si="310"/>
        <v>-1201.2641485134759</v>
      </c>
      <c r="AQ1526" s="253">
        <f t="shared" si="311"/>
        <v>2.0069109450940933E-4</v>
      </c>
      <c r="AR1526" s="253">
        <f t="shared" si="312"/>
        <v>0.17360878033862448</v>
      </c>
      <c r="AS1526" s="253" t="str">
        <f>IF(OR(AR1526&lt;$T$757,AR1526&gt;$T$758),AQ1526,"")</f>
        <v/>
      </c>
      <c r="AT1526" s="253">
        <f t="shared" si="313"/>
        <v>2.0069109450940933E-4</v>
      </c>
      <c r="AU1526" s="253" t="str">
        <f t="shared" si="314"/>
        <v/>
      </c>
      <c r="AV1526" s="253">
        <f t="shared" si="315"/>
        <v>0</v>
      </c>
      <c r="AW1526" s="253">
        <f t="shared" si="316"/>
        <v>2.0069109450940933E-4</v>
      </c>
      <c r="AX1526" s="253" t="str">
        <f t="shared" si="317"/>
        <v/>
      </c>
      <c r="AZ1526" s="259"/>
      <c r="BA1526" s="259">
        <f>BA1525+$BD$753</f>
        <v>4.9280000000000754</v>
      </c>
      <c r="BB1526" s="274">
        <f t="shared" si="321"/>
        <v>0.66874945458162549</v>
      </c>
      <c r="BC1526" s="259">
        <f t="shared" si="322"/>
        <v>7.8087905213275466E-4</v>
      </c>
      <c r="BD1526" s="259" t="str">
        <f t="shared" si="319"/>
        <v/>
      </c>
      <c r="BE1526" s="254" t="str">
        <f t="shared" si="320"/>
        <v/>
      </c>
    </row>
    <row r="1527" spans="1:57" ht="20.100000000000001" customHeight="1" x14ac:dyDescent="0.25">
      <c r="A1527" s="247">
        <v>766</v>
      </c>
      <c r="B1527" s="247">
        <f>$B$755+(A1527*$B$758)</f>
        <v>-2249.9256745222037</v>
      </c>
      <c r="C1527" s="247">
        <f>_xlfn.NORM.DIST($B1527,$B$752,$B$753,0)</f>
        <v>1.0709665678582987E-4</v>
      </c>
      <c r="D1527" s="247">
        <f>_xlfn.NORM.DIST($B1527,$B$752,$B$753,1)</f>
        <v>0.17463659385658056</v>
      </c>
      <c r="E1527" s="247" t="str">
        <f>IF(OR(D1527&lt;$F$757,D1527&gt;$F$758),C1527,"")</f>
        <v/>
      </c>
      <c r="F1527" s="247">
        <f>IF(AND(D1527&gt;$F$757,D1527&lt;$F$758),C1527,"")</f>
        <v>1.0709665678582987E-4</v>
      </c>
      <c r="G1527" s="247" t="str">
        <f>IF(C1527=MAX($C$761:$C$2761),C1527,"")</f>
        <v/>
      </c>
      <c r="H1527" s="247">
        <f>_xlfn.NORM.DIST(B1527,$F$753,$F$754,0)</f>
        <v>0</v>
      </c>
      <c r="I1527" s="247">
        <f>IF(H1527=MAX($H$761:$H$2761),C1527,"")</f>
        <v>1.0709665678582987E-4</v>
      </c>
      <c r="J1527" s="247" t="str">
        <f>IF(I1527=MIN($I$761:$I$2761),I1527,"")</f>
        <v/>
      </c>
      <c r="K1527" s="247"/>
      <c r="L1527" s="247"/>
      <c r="M1527" s="247"/>
      <c r="N1527" s="247"/>
      <c r="O1527" s="247">
        <v>766</v>
      </c>
      <c r="P1527" s="247">
        <f>$P$755+(O1527*$P$758)</f>
        <v>-131.11559694373369</v>
      </c>
      <c r="Q1527" s="247">
        <f>_xlfn.NORM.DIST(P1527,P$752,P$753,0)</f>
        <v>1.837763953142321E-3</v>
      </c>
      <c r="R1527" s="247">
        <f>_xlfn.NORM.DIST(P1527,P$752,P$753,1)</f>
        <v>0.17463659385658059</v>
      </c>
      <c r="S1527" s="253" t="str">
        <f>IF(OR(R1527&lt;$T$757,R1527&gt;$T$758),Q1527,"")</f>
        <v/>
      </c>
      <c r="T1527" s="253">
        <f>IF(AND(R1527&gt;$T$757,R1527&lt;$T$758),Q1527,"")</f>
        <v>1.837763953142321E-3</v>
      </c>
      <c r="U1527" s="253" t="str">
        <f>IF(Q1527=MAX($Q$761:$Q$2761),Q1527,"")</f>
        <v/>
      </c>
      <c r="V1527" s="253">
        <f>_xlfn.NORM.DIST(P1527,$T$753,$T$754,0)</f>
        <v>1.5227313220645448E-71</v>
      </c>
      <c r="W1527" s="253" t="str">
        <f>IF(V1527=MAX($V$761:$V$2761),Q1527,"")</f>
        <v/>
      </c>
      <c r="X1527" s="253" t="str">
        <f t="shared" si="302"/>
        <v/>
      </c>
      <c r="AB1527" s="253">
        <v>766</v>
      </c>
      <c r="AC1527" s="253">
        <f t="shared" si="318"/>
        <v>-202.89236146457552</v>
      </c>
      <c r="AD1527" s="253">
        <f t="shared" si="303"/>
        <v>1.1876224221482195E-3</v>
      </c>
      <c r="AE1527" s="253">
        <f t="shared" si="304"/>
        <v>0.17463659385658056</v>
      </c>
      <c r="AF1527" s="253" t="str">
        <f>IF(OR(AE1527&lt;$T$757,AE1527&gt;$T$758),AD1527,"")</f>
        <v/>
      </c>
      <c r="AG1527" s="253">
        <f t="shared" si="305"/>
        <v>1.1876224221482195E-3</v>
      </c>
      <c r="AH1527" s="253" t="str">
        <f t="shared" si="306"/>
        <v/>
      </c>
      <c r="AI1527" s="253">
        <f t="shared" si="307"/>
        <v>1.2721568690734035E-3</v>
      </c>
      <c r="AJ1527" s="253" t="str">
        <f t="shared" si="308"/>
        <v/>
      </c>
      <c r="AK1527" s="253" t="str">
        <f t="shared" si="309"/>
        <v/>
      </c>
      <c r="AO1527" s="253">
        <v>766</v>
      </c>
      <c r="AP1527" s="253">
        <f t="shared" si="310"/>
        <v>-1196.1523861793762</v>
      </c>
      <c r="AQ1527" s="253">
        <f t="shared" si="311"/>
        <v>2.014455018792202E-4</v>
      </c>
      <c r="AR1527" s="253">
        <f t="shared" si="312"/>
        <v>0.17463659385658056</v>
      </c>
      <c r="AS1527" s="253" t="str">
        <f>IF(OR(AR1527&lt;$T$757,AR1527&gt;$T$758),AQ1527,"")</f>
        <v/>
      </c>
      <c r="AT1527" s="253">
        <f t="shared" si="313"/>
        <v>2.014455018792202E-4</v>
      </c>
      <c r="AU1527" s="253" t="str">
        <f t="shared" si="314"/>
        <v/>
      </c>
      <c r="AV1527" s="253">
        <f t="shared" si="315"/>
        <v>0</v>
      </c>
      <c r="AW1527" s="253">
        <f t="shared" si="316"/>
        <v>2.014455018792202E-4</v>
      </c>
      <c r="AX1527" s="253" t="str">
        <f t="shared" si="317"/>
        <v/>
      </c>
      <c r="AZ1527" s="259"/>
      <c r="BA1527" s="259">
        <f>BA1526+$BD$753</f>
        <v>4.9344000000000756</v>
      </c>
      <c r="BB1527" s="274">
        <f t="shared" si="321"/>
        <v>0.66796857552949274</v>
      </c>
      <c r="BC1527" s="259">
        <f t="shared" si="322"/>
        <v>7.8091227381393846E-4</v>
      </c>
      <c r="BD1527" s="259" t="str">
        <f t="shared" si="319"/>
        <v/>
      </c>
      <c r="BE1527" s="254" t="str">
        <f t="shared" si="320"/>
        <v/>
      </c>
    </row>
    <row r="1528" spans="1:57" ht="20.100000000000001" customHeight="1" x14ac:dyDescent="0.25">
      <c r="A1528" s="247">
        <v>767</v>
      </c>
      <c r="B1528" s="247">
        <f>$B$755+(A1528*$B$758)</f>
        <v>-2240.3106075370661</v>
      </c>
      <c r="C1528" s="247">
        <f>_xlfn.NORM.DIST($B1528,$B$752,$B$753,0)</f>
        <v>1.0749751823851695E-4</v>
      </c>
      <c r="D1528" s="247">
        <f>_xlfn.NORM.DIST($B1528,$B$752,$B$753,1)</f>
        <v>0.17566826271590291</v>
      </c>
      <c r="E1528" s="247" t="str">
        <f>IF(OR(D1528&lt;$F$757,D1528&gt;$F$758),C1528,"")</f>
        <v/>
      </c>
      <c r="F1528" s="247">
        <f>IF(AND(D1528&gt;$F$757,D1528&lt;$F$758),C1528,"")</f>
        <v>1.0749751823851695E-4</v>
      </c>
      <c r="G1528" s="247" t="str">
        <f>IF(C1528=MAX($C$761:$C$2761),C1528,"")</f>
        <v/>
      </c>
      <c r="H1528" s="247">
        <f>_xlfn.NORM.DIST(B1528,$F$753,$F$754,0)</f>
        <v>0</v>
      </c>
      <c r="I1528" s="247">
        <f>IF(H1528=MAX($H$761:$H$2761),C1528,"")</f>
        <v>1.0749751823851695E-4</v>
      </c>
      <c r="J1528" s="247" t="str">
        <f>IF(I1528=MIN($I$761:$I$2761),I1528,"")</f>
        <v/>
      </c>
      <c r="K1528" s="247"/>
      <c r="L1528" s="247"/>
      <c r="M1528" s="247"/>
      <c r="N1528" s="247"/>
      <c r="O1528" s="247">
        <v>767</v>
      </c>
      <c r="P1528" s="247">
        <f>$P$755+(O1528*$P$758)</f>
        <v>-130.55527387987155</v>
      </c>
      <c r="Q1528" s="247">
        <f>_xlfn.NORM.DIST(P1528,P$752,P$753,0)</f>
        <v>1.844642680733471E-3</v>
      </c>
      <c r="R1528" s="247">
        <f>_xlfn.NORM.DIST(P1528,P$752,P$753,1)</f>
        <v>0.17566826271590297</v>
      </c>
      <c r="S1528" s="253" t="str">
        <f>IF(OR(R1528&lt;$T$757,R1528&gt;$T$758),Q1528,"")</f>
        <v/>
      </c>
      <c r="T1528" s="253">
        <f>IF(AND(R1528&gt;$T$757,R1528&lt;$T$758),Q1528,"")</f>
        <v>1.844642680733471E-3</v>
      </c>
      <c r="U1528" s="253" t="str">
        <f>IF(Q1528=MAX($Q$761:$Q$2761),Q1528,"")</f>
        <v/>
      </c>
      <c r="V1528" s="253">
        <f>_xlfn.NORM.DIST(P1528,$T$753,$T$754,0)</f>
        <v>1.4184601874094645E-71</v>
      </c>
      <c r="W1528" s="253" t="str">
        <f>IF(V1528=MAX($V$761:$V$2761),Q1528,"")</f>
        <v/>
      </c>
      <c r="X1528" s="253" t="str">
        <f t="shared" si="302"/>
        <v/>
      </c>
      <c r="AB1528" s="253">
        <v>767</v>
      </c>
      <c r="AC1528" s="253">
        <f t="shared" si="318"/>
        <v>-202.02530009079521</v>
      </c>
      <c r="AD1528" s="253">
        <f t="shared" si="303"/>
        <v>1.1920676780849959E-3</v>
      </c>
      <c r="AE1528" s="253">
        <f t="shared" si="304"/>
        <v>0.17566826271590297</v>
      </c>
      <c r="AF1528" s="253" t="str">
        <f>IF(OR(AE1528&lt;$T$757,AE1528&gt;$T$758),AD1528,"")</f>
        <v/>
      </c>
      <c r="AG1528" s="253">
        <f t="shared" si="305"/>
        <v>1.1920676780849959E-3</v>
      </c>
      <c r="AH1528" s="253" t="str">
        <f t="shared" si="306"/>
        <v/>
      </c>
      <c r="AI1528" s="253">
        <f t="shared" si="307"/>
        <v>1.2677810483683121E-3</v>
      </c>
      <c r="AJ1528" s="253" t="str">
        <f t="shared" si="308"/>
        <v/>
      </c>
      <c r="AK1528" s="253" t="str">
        <f t="shared" si="309"/>
        <v/>
      </c>
      <c r="AO1528" s="253">
        <v>767</v>
      </c>
      <c r="AP1528" s="253">
        <f t="shared" si="310"/>
        <v>-1191.0406238452761</v>
      </c>
      <c r="AQ1528" s="253">
        <f t="shared" si="311"/>
        <v>2.0219950988417659E-4</v>
      </c>
      <c r="AR1528" s="253">
        <f t="shared" si="312"/>
        <v>0.17566826271590291</v>
      </c>
      <c r="AS1528" s="253" t="str">
        <f>IF(OR(AR1528&lt;$T$757,AR1528&gt;$T$758),AQ1528,"")</f>
        <v/>
      </c>
      <c r="AT1528" s="253">
        <f t="shared" si="313"/>
        <v>2.0219950988417659E-4</v>
      </c>
      <c r="AU1528" s="253" t="str">
        <f t="shared" si="314"/>
        <v/>
      </c>
      <c r="AV1528" s="253">
        <f t="shared" si="315"/>
        <v>0</v>
      </c>
      <c r="AW1528" s="253">
        <f t="shared" si="316"/>
        <v>2.0219950988417659E-4</v>
      </c>
      <c r="AX1528" s="253" t="str">
        <f t="shared" si="317"/>
        <v/>
      </c>
      <c r="AZ1528" s="259"/>
      <c r="BA1528" s="259">
        <f>BA1527+$BD$753</f>
        <v>4.9408000000000758</v>
      </c>
      <c r="BB1528" s="274">
        <f t="shared" si="321"/>
        <v>0.6671876632556788</v>
      </c>
      <c r="BC1528" s="259">
        <f t="shared" si="322"/>
        <v>7.8094221679858578E-4</v>
      </c>
      <c r="BD1528" s="259" t="str">
        <f t="shared" si="319"/>
        <v/>
      </c>
      <c r="BE1528" s="254" t="str">
        <f t="shared" si="320"/>
        <v/>
      </c>
    </row>
    <row r="1529" spans="1:57" ht="20.100000000000001" customHeight="1" x14ac:dyDescent="0.25">
      <c r="A1529" s="248">
        <v>768</v>
      </c>
      <c r="B1529" s="247">
        <f>$B$755+(A1529*$B$758)</f>
        <v>-2230.6955405519284</v>
      </c>
      <c r="C1529" s="247">
        <f>_xlfn.NORM.DIST($B1529,$B$752,$B$753,0)</f>
        <v>1.078981537263589E-4</v>
      </c>
      <c r="D1529" s="247">
        <f>_xlfn.NORM.DIST($B1529,$B$752,$B$753,1)</f>
        <v>0.17670378480956131</v>
      </c>
      <c r="E1529" s="247" t="str">
        <f>IF(OR(D1529&lt;$F$757,D1529&gt;$F$758),C1529,"")</f>
        <v/>
      </c>
      <c r="F1529" s="247">
        <f>IF(AND(D1529&gt;$F$757,D1529&lt;$F$758),C1529,"")</f>
        <v>1.078981537263589E-4</v>
      </c>
      <c r="G1529" s="247" t="str">
        <f>IF(C1529=MAX($C$761:$C$2761),C1529,"")</f>
        <v/>
      </c>
      <c r="H1529" s="247">
        <f>_xlfn.NORM.DIST(B1529,$F$753,$F$754,0)</f>
        <v>0</v>
      </c>
      <c r="I1529" s="247">
        <f>IF(H1529=MAX($H$761:$H$2761),C1529,"")</f>
        <v>1.078981537263589E-4</v>
      </c>
      <c r="J1529" s="247" t="str">
        <f>IF(I1529=MIN($I$761:$I$2761),I1529,"")</f>
        <v/>
      </c>
      <c r="K1529" s="247"/>
      <c r="L1529" s="247"/>
      <c r="M1529" s="247"/>
      <c r="N1529" s="247"/>
      <c r="O1529" s="248">
        <v>768</v>
      </c>
      <c r="P1529" s="247">
        <f>$P$755+(O1529*$P$758)</f>
        <v>-129.99495081600946</v>
      </c>
      <c r="Q1529" s="247">
        <f>_xlfn.NORM.DIST(P1529,P$752,P$753,0)</f>
        <v>1.8515175307988454E-3</v>
      </c>
      <c r="R1529" s="247">
        <f>_xlfn.NORM.DIST(P1529,P$752,P$753,1)</f>
        <v>0.17670378480956131</v>
      </c>
      <c r="S1529" s="253" t="str">
        <f>IF(OR(R1529&lt;$T$757,R1529&gt;$T$758),Q1529,"")</f>
        <v/>
      </c>
      <c r="T1529" s="253">
        <f>IF(AND(R1529&gt;$T$757,R1529&lt;$T$758),Q1529,"")</f>
        <v>1.8515175307988454E-3</v>
      </c>
      <c r="U1529" s="253" t="str">
        <f>IF(Q1529=MAX($Q$761:$Q$2761),Q1529,"")</f>
        <v/>
      </c>
      <c r="V1529" s="253">
        <f>_xlfn.NORM.DIST(P1529,$T$753,$T$754,0)</f>
        <v>1.3213080219080021E-71</v>
      </c>
      <c r="W1529" s="253" t="str">
        <f>IF(V1529=MAX($V$761:$V$2761),Q1529,"")</f>
        <v/>
      </c>
      <c r="X1529" s="253" t="str">
        <f t="shared" ref="X1529:X1592" si="323">IF(W1529=MIN($W$761:$W$2761),W1529,"")</f>
        <v/>
      </c>
      <c r="AB1529" s="259">
        <v>768</v>
      </c>
      <c r="AC1529" s="253">
        <f t="shared" si="318"/>
        <v>-201.15823871701502</v>
      </c>
      <c r="AD1529" s="253">
        <f t="shared" ref="AD1529:AD1592" si="324">_xlfn.NORM.DIST(AC1529,AC$752,AC$753,0)</f>
        <v>1.1965104282393806E-3</v>
      </c>
      <c r="AE1529" s="253">
        <f t="shared" ref="AE1529:AE1592" si="325">_xlfn.NORM.DIST(AC1529,AC$752,AC$753,1)</f>
        <v>0.17670378480956131</v>
      </c>
      <c r="AF1529" s="253" t="str">
        <f>IF(OR(AE1529&lt;$T$757,AE1529&gt;$T$758),AD1529,"")</f>
        <v/>
      </c>
      <c r="AG1529" s="253">
        <f t="shared" ref="AG1529:AG1592" si="326">IF(AND(AE1529&gt;$AG$757,AE1529&lt;$AG$758),AD1529,"")</f>
        <v>1.1965104282393806E-3</v>
      </c>
      <c r="AH1529" s="253" t="str">
        <f t="shared" ref="AH1529:AH1592" si="327">IF(AD1529=MAX($AD$761:$AD$2761),AD1529,"")</f>
        <v/>
      </c>
      <c r="AI1529" s="253">
        <f t="shared" ref="AI1529:AI1592" si="328">_xlfn.NORM.DIST(AC1529,$AG$753,$AG$754,0)</f>
        <v>1.263400064551523E-3</v>
      </c>
      <c r="AJ1529" s="253" t="str">
        <f t="shared" ref="AJ1529:AJ1592" si="329">IF(AI1529=MAX($AI$761:$AI$2761),AD1529,"")</f>
        <v/>
      </c>
      <c r="AK1529" s="253" t="str">
        <f t="shared" ref="AK1529:AK1592" si="330">IF(AJ1529=MIN($AJ$761:$AJ$2761),AJ1529,"")</f>
        <v/>
      </c>
      <c r="AO1529" s="259">
        <v>768</v>
      </c>
      <c r="AP1529" s="253">
        <f t="shared" ref="AP1529:AP1592" si="331">AP$755+(AO1529*AP$758)</f>
        <v>-1185.9288615111764</v>
      </c>
      <c r="AQ1529" s="253">
        <f t="shared" ref="AQ1529:AQ1592" si="332">_xlfn.NORM.DIST(AP1529,AP$752,AP$753,0)</f>
        <v>2.0295309285624208E-4</v>
      </c>
      <c r="AR1529" s="253">
        <f t="shared" ref="AR1529:AR1592" si="333">_xlfn.NORM.DIST(AP1529,AP$752,AP$753,1)</f>
        <v>0.17670378480956131</v>
      </c>
      <c r="AS1529" s="253" t="str">
        <f>IF(OR(AR1529&lt;$T$757,AR1529&gt;$T$758),AQ1529,"")</f>
        <v/>
      </c>
      <c r="AT1529" s="253">
        <f t="shared" ref="AT1529:AT1592" si="334">IF(AND(AR1529&gt;$AG$757,AR1529&lt;$AG$758),AQ1529,"")</f>
        <v>2.0295309285624208E-4</v>
      </c>
      <c r="AU1529" s="253" t="str">
        <f t="shared" ref="AU1529:AU1592" si="335">IF(AQ1529=MAX($AQ$761:$AQ$2761),AQ1529,"")</f>
        <v/>
      </c>
      <c r="AV1529" s="253">
        <f t="shared" ref="AV1529:AV1592" si="336">_xlfn.NORM.DIST(AP1529,$AT$753,$AT$754,0)</f>
        <v>0</v>
      </c>
      <c r="AW1529" s="253">
        <f t="shared" ref="AW1529:AW1592" si="337">IF(AV1529=MAX($AV$761:$AV$2761),AQ1529,"")</f>
        <v>2.0295309285624208E-4</v>
      </c>
      <c r="AX1529" s="253" t="str">
        <f t="shared" ref="AX1529:AX1592" si="338">IF(AW1529=MIN($AW$761:$AW$2761),AW1529,"")</f>
        <v/>
      </c>
      <c r="AZ1529" s="259"/>
      <c r="BA1529" s="259">
        <f>BA1528+$BD$753</f>
        <v>4.947200000000076</v>
      </c>
      <c r="BB1529" s="274">
        <f t="shared" si="321"/>
        <v>0.66640672103888021</v>
      </c>
      <c r="BC1529" s="259">
        <f t="shared" si="322"/>
        <v>7.8096888919698682E-4</v>
      </c>
      <c r="BD1529" s="259" t="str">
        <f t="shared" si="319"/>
        <v/>
      </c>
      <c r="BE1529" s="254" t="str">
        <f t="shared" si="320"/>
        <v/>
      </c>
    </row>
    <row r="1530" spans="1:57" ht="20.100000000000001" customHeight="1" x14ac:dyDescent="0.25">
      <c r="A1530" s="247">
        <v>769</v>
      </c>
      <c r="B1530" s="247">
        <f>$B$755+(A1530*$B$758)</f>
        <v>-2221.0804735667907</v>
      </c>
      <c r="C1530" s="247">
        <f>_xlfn.NORM.DIST($B1530,$B$752,$B$753,0)</f>
        <v>1.0829854956307793E-4</v>
      </c>
      <c r="D1530" s="247">
        <f>_xlfn.NORM.DIST($B1530,$B$752,$B$753,1)</f>
        <v>0.17774315789912315</v>
      </c>
      <c r="E1530" s="247" t="str">
        <f>IF(OR(D1530&lt;$F$757,D1530&gt;$F$758),C1530,"")</f>
        <v/>
      </c>
      <c r="F1530" s="247">
        <f>IF(AND(D1530&gt;$F$757,D1530&lt;$F$758),C1530,"")</f>
        <v>1.0829854956307793E-4</v>
      </c>
      <c r="G1530" s="247" t="str">
        <f>IF(C1530=MAX($C$761:$C$2761),C1530,"")</f>
        <v/>
      </c>
      <c r="H1530" s="247">
        <f>_xlfn.NORM.DIST(B1530,$F$753,$F$754,0)</f>
        <v>0</v>
      </c>
      <c r="I1530" s="247">
        <f>IF(H1530=MAX($H$761:$H$2761),C1530,"")</f>
        <v>1.0829854956307793E-4</v>
      </c>
      <c r="J1530" s="247" t="str">
        <f>IF(I1530=MIN($I$761:$I$2761),I1530,"")</f>
        <v/>
      </c>
      <c r="K1530" s="247"/>
      <c r="L1530" s="247"/>
      <c r="M1530" s="247"/>
      <c r="N1530" s="247"/>
      <c r="O1530" s="247">
        <v>769</v>
      </c>
      <c r="P1530" s="247">
        <f>$P$755+(O1530*$P$758)</f>
        <v>-129.43462775214738</v>
      </c>
      <c r="Q1530" s="247">
        <f>_xlfn.NORM.DIST(P1530,P$752,P$753,0)</f>
        <v>1.8583882684837943E-3</v>
      </c>
      <c r="R1530" s="247">
        <f>_xlfn.NORM.DIST(P1530,P$752,P$753,1)</f>
        <v>0.17774315789912312</v>
      </c>
      <c r="S1530" s="253" t="str">
        <f>IF(OR(R1530&lt;$T$757,R1530&gt;$T$758),Q1530,"")</f>
        <v/>
      </c>
      <c r="T1530" s="253">
        <f>IF(AND(R1530&gt;$T$757,R1530&lt;$T$758),Q1530,"")</f>
        <v>1.8583882684837943E-3</v>
      </c>
      <c r="U1530" s="253" t="str">
        <f>IF(Q1530=MAX($Q$761:$Q$2761),Q1530,"")</f>
        <v/>
      </c>
      <c r="V1530" s="253">
        <f>_xlfn.NORM.DIST(P1530,$T$753,$T$754,0)</f>
        <v>1.2307902405720759E-71</v>
      </c>
      <c r="W1530" s="253" t="str">
        <f>IF(V1530=MAX($V$761:$V$2761),Q1530,"")</f>
        <v/>
      </c>
      <c r="X1530" s="253" t="str">
        <f t="shared" si="323"/>
        <v/>
      </c>
      <c r="AB1530" s="253">
        <v>769</v>
      </c>
      <c r="AC1530" s="253">
        <f t="shared" ref="AC1530:AC1593" si="339">$AC$755+(AB1530*$AC$758)</f>
        <v>-200.29117734323484</v>
      </c>
      <c r="AD1530" s="253">
        <f t="shared" si="324"/>
        <v>1.200950520840714E-3</v>
      </c>
      <c r="AE1530" s="253">
        <f t="shared" si="325"/>
        <v>0.17774315789912312</v>
      </c>
      <c r="AF1530" s="253" t="str">
        <f>IF(OR(AE1530&lt;$T$757,AE1530&gt;$T$758),AD1530,"")</f>
        <v/>
      </c>
      <c r="AG1530" s="253">
        <f t="shared" si="326"/>
        <v>1.200950520840714E-3</v>
      </c>
      <c r="AH1530" s="253" t="str">
        <f t="shared" si="327"/>
        <v/>
      </c>
      <c r="AI1530" s="253">
        <f t="shared" si="328"/>
        <v>1.2590140754129826E-3</v>
      </c>
      <c r="AJ1530" s="253" t="str">
        <f t="shared" si="329"/>
        <v/>
      </c>
      <c r="AK1530" s="253" t="str">
        <f t="shared" si="330"/>
        <v/>
      </c>
      <c r="AO1530" s="253">
        <v>769</v>
      </c>
      <c r="AP1530" s="253">
        <f t="shared" si="331"/>
        <v>-1180.8170991770767</v>
      </c>
      <c r="AQ1530" s="253">
        <f t="shared" si="332"/>
        <v>2.0370622505195115E-4</v>
      </c>
      <c r="AR1530" s="253">
        <f t="shared" si="333"/>
        <v>0.17774315789912307</v>
      </c>
      <c r="AS1530" s="253" t="str">
        <f>IF(OR(AR1530&lt;$T$757,AR1530&gt;$T$758),AQ1530,"")</f>
        <v/>
      </c>
      <c r="AT1530" s="253">
        <f t="shared" si="334"/>
        <v>2.0370622505195115E-4</v>
      </c>
      <c r="AU1530" s="253" t="str">
        <f t="shared" si="335"/>
        <v/>
      </c>
      <c r="AV1530" s="253">
        <f t="shared" si="336"/>
        <v>0</v>
      </c>
      <c r="AW1530" s="253">
        <f t="shared" si="337"/>
        <v>2.0370622505195115E-4</v>
      </c>
      <c r="AX1530" s="253" t="str">
        <f t="shared" si="338"/>
        <v/>
      </c>
      <c r="AZ1530" s="259"/>
      <c r="BA1530" s="259">
        <f>BA1529+$BD$753</f>
        <v>4.9536000000000762</v>
      </c>
      <c r="BB1530" s="274">
        <f t="shared" si="321"/>
        <v>0.66562575214968323</v>
      </c>
      <c r="BC1530" s="259">
        <f t="shared" si="322"/>
        <v>7.8099229912820256E-4</v>
      </c>
      <c r="BD1530" s="259" t="str">
        <f t="shared" si="319"/>
        <v/>
      </c>
      <c r="BE1530" s="254" t="str">
        <f t="shared" si="320"/>
        <v/>
      </c>
    </row>
    <row r="1531" spans="1:57" ht="20.100000000000001" customHeight="1" x14ac:dyDescent="0.25">
      <c r="A1531" s="247">
        <v>770</v>
      </c>
      <c r="B1531" s="247">
        <f>$B$755+(A1531*$B$758)</f>
        <v>-2211.465406581653</v>
      </c>
      <c r="C1531" s="247">
        <f>_xlfn.NORM.DIST($B1531,$B$752,$B$753,0)</f>
        <v>1.086986920230232E-4</v>
      </c>
      <c r="D1531" s="247">
        <f>_xlfn.NORM.DIST($B1531,$B$752,$B$753,1)</f>
        <v>0.17878637961437169</v>
      </c>
      <c r="E1531" s="247" t="str">
        <f>IF(OR(D1531&lt;$F$757,D1531&gt;$F$758),C1531,"")</f>
        <v/>
      </c>
      <c r="F1531" s="247">
        <f>IF(AND(D1531&gt;$F$757,D1531&lt;$F$758),C1531,"")</f>
        <v>1.086986920230232E-4</v>
      </c>
      <c r="G1531" s="247" t="str">
        <f>IF(C1531=MAX($C$761:$C$2761),C1531,"")</f>
        <v/>
      </c>
      <c r="H1531" s="247">
        <f>_xlfn.NORM.DIST(B1531,$F$753,$F$754,0)</f>
        <v>0</v>
      </c>
      <c r="I1531" s="247">
        <f>IF(H1531=MAX($H$761:$H$2761),C1531,"")</f>
        <v>1.086986920230232E-4</v>
      </c>
      <c r="J1531" s="247" t="str">
        <f>IF(I1531=MIN($I$761:$I$2761),I1531,"")</f>
        <v/>
      </c>
      <c r="K1531" s="247"/>
      <c r="L1531" s="247"/>
      <c r="M1531" s="247"/>
      <c r="N1531" s="247"/>
      <c r="O1531" s="247">
        <v>770</v>
      </c>
      <c r="P1531" s="247">
        <f>$P$755+(O1531*$P$758)</f>
        <v>-128.87430468828524</v>
      </c>
      <c r="Q1531" s="247">
        <f>_xlfn.NORM.DIST(P1531,P$752,P$753,0)</f>
        <v>1.8652546582580316E-3</v>
      </c>
      <c r="R1531" s="247">
        <f>_xlfn.NORM.DIST(P1531,P$752,P$753,1)</f>
        <v>0.17878637961437172</v>
      </c>
      <c r="S1531" s="253" t="str">
        <f>IF(OR(R1531&lt;$T$757,R1531&gt;$T$758),Q1531,"")</f>
        <v/>
      </c>
      <c r="T1531" s="253">
        <f>IF(AND(R1531&gt;$T$757,R1531&lt;$T$758),Q1531,"")</f>
        <v>1.8652546582580316E-3</v>
      </c>
      <c r="U1531" s="253" t="str">
        <f>IF(Q1531=MAX($Q$761:$Q$2761),Q1531,"")</f>
        <v/>
      </c>
      <c r="V1531" s="253">
        <f>_xlfn.NORM.DIST(P1531,$T$753,$T$754,0)</f>
        <v>1.1464551443349952E-71</v>
      </c>
      <c r="W1531" s="253" t="str">
        <f>IF(V1531=MAX($V$761:$V$2761),Q1531,"")</f>
        <v/>
      </c>
      <c r="X1531" s="253" t="str">
        <f t="shared" si="323"/>
        <v/>
      </c>
      <c r="AB1531" s="253">
        <v>770</v>
      </c>
      <c r="AC1531" s="253">
        <f t="shared" si="339"/>
        <v>-199.42411596945453</v>
      </c>
      <c r="AD1531" s="253">
        <f t="shared" si="324"/>
        <v>1.2053878036817176E-3</v>
      </c>
      <c r="AE1531" s="253">
        <f t="shared" si="325"/>
        <v>0.17878637961437172</v>
      </c>
      <c r="AF1531" s="253" t="str">
        <f>IF(OR(AE1531&lt;$T$757,AE1531&gt;$T$758),AD1531,"")</f>
        <v/>
      </c>
      <c r="AG1531" s="253">
        <f t="shared" si="326"/>
        <v>1.2053878036817176E-3</v>
      </c>
      <c r="AH1531" s="253" t="str">
        <f t="shared" si="327"/>
        <v/>
      </c>
      <c r="AI1531" s="253">
        <f t="shared" si="328"/>
        <v>1.2546232384359557E-3</v>
      </c>
      <c r="AJ1531" s="253" t="str">
        <f t="shared" si="329"/>
        <v/>
      </c>
      <c r="AK1531" s="253" t="str">
        <f t="shared" si="330"/>
        <v/>
      </c>
      <c r="AO1531" s="253">
        <v>770</v>
      </c>
      <c r="AP1531" s="253">
        <f t="shared" si="331"/>
        <v>-1175.7053368429765</v>
      </c>
      <c r="AQ1531" s="253">
        <f t="shared" si="332"/>
        <v>2.0445888065377877E-4</v>
      </c>
      <c r="AR1531" s="253">
        <f t="shared" si="333"/>
        <v>0.17878637961437169</v>
      </c>
      <c r="AS1531" s="253" t="str">
        <f>IF(OR(AR1531&lt;$T$757,AR1531&gt;$T$758),AQ1531,"")</f>
        <v/>
      </c>
      <c r="AT1531" s="253">
        <f t="shared" si="334"/>
        <v>2.0445888065377877E-4</v>
      </c>
      <c r="AU1531" s="253" t="str">
        <f t="shared" si="335"/>
        <v/>
      </c>
      <c r="AV1531" s="253">
        <f t="shared" si="336"/>
        <v>0</v>
      </c>
      <c r="AW1531" s="253">
        <f t="shared" si="337"/>
        <v>2.0445888065377877E-4</v>
      </c>
      <c r="AX1531" s="253" t="str">
        <f t="shared" si="338"/>
        <v/>
      </c>
      <c r="AZ1531" s="259"/>
      <c r="BA1531" s="259">
        <f>BA1530+$BD$753</f>
        <v>4.9600000000000763</v>
      </c>
      <c r="BB1531" s="274">
        <f t="shared" si="321"/>
        <v>0.66484475985055502</v>
      </c>
      <c r="BC1531" s="259">
        <f t="shared" si="322"/>
        <v>7.8101245472039782E-4</v>
      </c>
      <c r="BD1531" s="259" t="str">
        <f t="shared" si="319"/>
        <v/>
      </c>
      <c r="BE1531" s="254" t="str">
        <f t="shared" si="320"/>
        <v/>
      </c>
    </row>
    <row r="1532" spans="1:57" ht="20.100000000000001" customHeight="1" x14ac:dyDescent="0.25">
      <c r="A1532" s="247">
        <v>771</v>
      </c>
      <c r="B1532" s="247">
        <f>$B$755+(A1532*$B$758)</f>
        <v>-2201.8503395965154</v>
      </c>
      <c r="C1532" s="247">
        <f>_xlfn.NORM.DIST($B1532,$B$752,$B$753,0)</f>
        <v>1.0909856734190461E-4</v>
      </c>
      <c r="D1532" s="247">
        <f>_xlfn.NORM.DIST($B1532,$B$752,$B$753,1)</f>
        <v>0.17983344745293059</v>
      </c>
      <c r="E1532" s="247" t="str">
        <f>IF(OR(D1532&lt;$F$757,D1532&gt;$F$758),C1532,"")</f>
        <v/>
      </c>
      <c r="F1532" s="247">
        <f>IF(AND(D1532&gt;$F$757,D1532&lt;$F$758),C1532,"")</f>
        <v>1.0909856734190461E-4</v>
      </c>
      <c r="G1532" s="247" t="str">
        <f>IF(C1532=MAX($C$761:$C$2761),C1532,"")</f>
        <v/>
      </c>
      <c r="H1532" s="247">
        <f>_xlfn.NORM.DIST(B1532,$F$753,$F$754,0)</f>
        <v>0</v>
      </c>
      <c r="I1532" s="247">
        <f>IF(H1532=MAX($H$761:$H$2761),C1532,"")</f>
        <v>1.0909856734190461E-4</v>
      </c>
      <c r="J1532" s="247" t="str">
        <f>IF(I1532=MIN($I$761:$I$2761),I1532,"")</f>
        <v/>
      </c>
      <c r="K1532" s="247"/>
      <c r="L1532" s="247"/>
      <c r="M1532" s="247"/>
      <c r="N1532" s="247"/>
      <c r="O1532" s="247">
        <v>771</v>
      </c>
      <c r="P1532" s="247">
        <f>$P$755+(O1532*$P$758)</f>
        <v>-128.31398162442315</v>
      </c>
      <c r="Q1532" s="247">
        <f>_xlfn.NORM.DIST(P1532,P$752,P$753,0)</f>
        <v>1.8721164639282223E-3</v>
      </c>
      <c r="R1532" s="247">
        <f>_xlfn.NORM.DIST(P1532,P$752,P$753,1)</f>
        <v>0.17983344745293059</v>
      </c>
      <c r="S1532" s="253" t="str">
        <f>IF(OR(R1532&lt;$T$757,R1532&gt;$T$758),Q1532,"")</f>
        <v/>
      </c>
      <c r="T1532" s="253">
        <f>IF(AND(R1532&gt;$T$757,R1532&lt;$T$758),Q1532,"")</f>
        <v>1.8721164639282223E-3</v>
      </c>
      <c r="U1532" s="253" t="str">
        <f>IF(Q1532=MAX($Q$761:$Q$2761),Q1532,"")</f>
        <v/>
      </c>
      <c r="V1532" s="253">
        <f>_xlfn.NORM.DIST(P1532,$T$753,$T$754,0)</f>
        <v>1.067881695080055E-71</v>
      </c>
      <c r="W1532" s="253" t="str">
        <f>IF(V1532=MAX($V$761:$V$2761),Q1532,"")</f>
        <v/>
      </c>
      <c r="X1532" s="253" t="str">
        <f t="shared" si="323"/>
        <v/>
      </c>
      <c r="AB1532" s="253">
        <v>771</v>
      </c>
      <c r="AC1532" s="253">
        <f t="shared" si="339"/>
        <v>-198.55705459567434</v>
      </c>
      <c r="AD1532" s="253">
        <f t="shared" si="324"/>
        <v>1.2098221241266299E-3</v>
      </c>
      <c r="AE1532" s="253">
        <f t="shared" si="325"/>
        <v>0.17983344745293051</v>
      </c>
      <c r="AF1532" s="253" t="str">
        <f>IF(OR(AE1532&lt;$T$757,AE1532&gt;$T$758),AD1532,"")</f>
        <v/>
      </c>
      <c r="AG1532" s="253">
        <f t="shared" si="326"/>
        <v>1.2098221241266299E-3</v>
      </c>
      <c r="AH1532" s="253" t="str">
        <f t="shared" si="327"/>
        <v/>
      </c>
      <c r="AI1532" s="253">
        <f t="shared" si="328"/>
        <v>1.2502277107880289E-3</v>
      </c>
      <c r="AJ1532" s="253" t="str">
        <f t="shared" si="329"/>
        <v/>
      </c>
      <c r="AK1532" s="253" t="str">
        <f t="shared" si="330"/>
        <v/>
      </c>
      <c r="AO1532" s="253">
        <v>771</v>
      </c>
      <c r="AP1532" s="253">
        <f t="shared" si="331"/>
        <v>-1170.5935745088768</v>
      </c>
      <c r="AQ1532" s="253">
        <f t="shared" si="332"/>
        <v>2.0521103377152048E-4</v>
      </c>
      <c r="AR1532" s="253">
        <f t="shared" si="333"/>
        <v>0.17983344745293051</v>
      </c>
      <c r="AS1532" s="253" t="str">
        <f>IF(OR(AR1532&lt;$T$757,AR1532&gt;$T$758),AQ1532,"")</f>
        <v/>
      </c>
      <c r="AT1532" s="253">
        <f t="shared" si="334"/>
        <v>2.0521103377152048E-4</v>
      </c>
      <c r="AU1532" s="253" t="str">
        <f t="shared" si="335"/>
        <v/>
      </c>
      <c r="AV1532" s="253">
        <f t="shared" si="336"/>
        <v>0</v>
      </c>
      <c r="AW1532" s="253">
        <f t="shared" si="337"/>
        <v>2.0521103377152048E-4</v>
      </c>
      <c r="AX1532" s="253" t="str">
        <f t="shared" si="338"/>
        <v/>
      </c>
      <c r="AZ1532" s="259"/>
      <c r="BA1532" s="259">
        <f>BA1531+$BD$753</f>
        <v>4.9664000000000765</v>
      </c>
      <c r="BB1532" s="274">
        <f t="shared" si="321"/>
        <v>0.66406374739583462</v>
      </c>
      <c r="BC1532" s="259">
        <f t="shared" si="322"/>
        <v>7.8102936411084123E-4</v>
      </c>
      <c r="BD1532" s="259" t="str">
        <f t="shared" si="319"/>
        <v/>
      </c>
      <c r="BE1532" s="254" t="str">
        <f t="shared" si="320"/>
        <v/>
      </c>
    </row>
    <row r="1533" spans="1:57" ht="20.100000000000001" customHeight="1" x14ac:dyDescent="0.25">
      <c r="A1533" s="247">
        <v>772</v>
      </c>
      <c r="B1533" s="247">
        <f>$B$755+(A1533*$B$758)</f>
        <v>-2192.2352726113777</v>
      </c>
      <c r="C1533" s="247">
        <f>_xlfn.NORM.DIST($B1533,$B$752,$B$753,0)</f>
        <v>1.0949816171753266E-4</v>
      </c>
      <c r="D1533" s="247">
        <f>_xlfn.NORM.DIST($B1533,$B$752,$B$753,1)</f>
        <v>0.1808843587798962</v>
      </c>
      <c r="E1533" s="247" t="str">
        <f>IF(OR(D1533&lt;$F$757,D1533&gt;$F$758),C1533,"")</f>
        <v/>
      </c>
      <c r="F1533" s="247">
        <f>IF(AND(D1533&gt;$F$757,D1533&lt;$F$758),C1533,"")</f>
        <v>1.0949816171753266E-4</v>
      </c>
      <c r="G1533" s="247" t="str">
        <f>IF(C1533=MAX($C$761:$C$2761),C1533,"")</f>
        <v/>
      </c>
      <c r="H1533" s="247">
        <f>_xlfn.NORM.DIST(B1533,$F$753,$F$754,0)</f>
        <v>0</v>
      </c>
      <c r="I1533" s="247">
        <f>IF(H1533=MAX($H$761:$H$2761),C1533,"")</f>
        <v>1.0949816171753266E-4</v>
      </c>
      <c r="J1533" s="247" t="str">
        <f>IF(I1533=MIN($I$761:$I$2761),I1533,"")</f>
        <v/>
      </c>
      <c r="K1533" s="247"/>
      <c r="L1533" s="247"/>
      <c r="M1533" s="247"/>
      <c r="N1533" s="247"/>
      <c r="O1533" s="247">
        <v>772</v>
      </c>
      <c r="P1533" s="247">
        <f>$P$755+(O1533*$P$758)</f>
        <v>-127.75365856056101</v>
      </c>
      <c r="Q1533" s="247">
        <f>_xlfn.NORM.DIST(P1533,P$752,P$753,0)</f>
        <v>1.8789734486506886E-3</v>
      </c>
      <c r="R1533" s="247">
        <f>_xlfn.NORM.DIST(P1533,P$752,P$753,1)</f>
        <v>0.18088435877989623</v>
      </c>
      <c r="S1533" s="253" t="str">
        <f>IF(OR(R1533&lt;$T$757,R1533&gt;$T$758),Q1533,"")</f>
        <v/>
      </c>
      <c r="T1533" s="253">
        <f>IF(AND(R1533&gt;$T$757,R1533&lt;$T$758),Q1533,"")</f>
        <v>1.8789734486506886E-3</v>
      </c>
      <c r="U1533" s="253" t="str">
        <f>IF(Q1533=MAX($Q$761:$Q$2761),Q1533,"")</f>
        <v/>
      </c>
      <c r="V1533" s="253">
        <f>_xlfn.NORM.DIST(P1533,$T$753,$T$754,0)</f>
        <v>9.9467744074144541E-72</v>
      </c>
      <c r="W1533" s="253" t="str">
        <f>IF(V1533=MAX($V$761:$V$2761),Q1533,"")</f>
        <v/>
      </c>
      <c r="X1533" s="253" t="str">
        <f t="shared" si="323"/>
        <v/>
      </c>
      <c r="AB1533" s="253">
        <v>772</v>
      </c>
      <c r="AC1533" s="253">
        <f t="shared" si="339"/>
        <v>-197.68999322189404</v>
      </c>
      <c r="AD1533" s="253">
        <f t="shared" si="324"/>
        <v>1.2142533291194173E-3</v>
      </c>
      <c r="AE1533" s="253">
        <f t="shared" si="325"/>
        <v>0.18088435877989623</v>
      </c>
      <c r="AF1533" s="253" t="str">
        <f>IF(OR(AE1533&lt;$T$757,AE1533&gt;$T$758),AD1533,"")</f>
        <v/>
      </c>
      <c r="AG1533" s="253">
        <f t="shared" si="326"/>
        <v>1.2142533291194173E-3</v>
      </c>
      <c r="AH1533" s="253" t="str">
        <f t="shared" si="327"/>
        <v/>
      </c>
      <c r="AI1533" s="253">
        <f t="shared" si="328"/>
        <v>1.2458276493121673E-3</v>
      </c>
      <c r="AJ1533" s="253" t="str">
        <f t="shared" si="329"/>
        <v/>
      </c>
      <c r="AK1533" s="253" t="str">
        <f t="shared" si="330"/>
        <v/>
      </c>
      <c r="AO1533" s="253">
        <v>772</v>
      </c>
      <c r="AP1533" s="253">
        <f t="shared" si="331"/>
        <v>-1165.4818121747767</v>
      </c>
      <c r="AQ1533" s="253">
        <f t="shared" si="332"/>
        <v>2.0596265844368441E-4</v>
      </c>
      <c r="AR1533" s="253">
        <f t="shared" si="333"/>
        <v>0.18088435877989614</v>
      </c>
      <c r="AS1533" s="253" t="str">
        <f>IF(OR(AR1533&lt;$T$757,AR1533&gt;$T$758),AQ1533,"")</f>
        <v/>
      </c>
      <c r="AT1533" s="253">
        <f t="shared" si="334"/>
        <v>2.0596265844368441E-4</v>
      </c>
      <c r="AU1533" s="253" t="str">
        <f t="shared" si="335"/>
        <v/>
      </c>
      <c r="AV1533" s="253">
        <f t="shared" si="336"/>
        <v>0</v>
      </c>
      <c r="AW1533" s="253">
        <f t="shared" si="337"/>
        <v>2.0596265844368441E-4</v>
      </c>
      <c r="AX1533" s="253" t="str">
        <f t="shared" si="338"/>
        <v/>
      </c>
      <c r="AZ1533" s="259"/>
      <c r="BA1533" s="259">
        <f>BA1532+$BD$753</f>
        <v>4.9728000000000767</v>
      </c>
      <c r="BB1533" s="274">
        <f t="shared" si="321"/>
        <v>0.66328271803172378</v>
      </c>
      <c r="BC1533" s="259">
        <f t="shared" si="322"/>
        <v>7.8104303544668241E-4</v>
      </c>
      <c r="BD1533" s="259" t="str">
        <f t="shared" si="319"/>
        <v/>
      </c>
      <c r="BE1533" s="254" t="str">
        <f t="shared" si="320"/>
        <v/>
      </c>
    </row>
    <row r="1534" spans="1:57" ht="20.100000000000001" customHeight="1" x14ac:dyDescent="0.25">
      <c r="A1534" s="247">
        <v>773</v>
      </c>
      <c r="B1534" s="247">
        <f>$B$755+(A1534*$B$758)</f>
        <v>-2182.62020562624</v>
      </c>
      <c r="C1534" s="247">
        <f>_xlfn.NORM.DIST($B1534,$B$752,$B$753,0)</f>
        <v>1.0989746131056389E-4</v>
      </c>
      <c r="D1534" s="247">
        <f>_xlfn.NORM.DIST($B1534,$B$752,$B$753,1)</f>
        <v>0.18193911082747669</v>
      </c>
      <c r="E1534" s="247" t="str">
        <f>IF(OR(D1534&lt;$F$757,D1534&gt;$F$758),C1534,"")</f>
        <v/>
      </c>
      <c r="F1534" s="247">
        <f>IF(AND(D1534&gt;$F$757,D1534&lt;$F$758),C1534,"")</f>
        <v>1.0989746131056389E-4</v>
      </c>
      <c r="G1534" s="247" t="str">
        <f>IF(C1534=MAX($C$761:$C$2761),C1534,"")</f>
        <v/>
      </c>
      <c r="H1534" s="247">
        <f>_xlfn.NORM.DIST(B1534,$F$753,$F$754,0)</f>
        <v>0</v>
      </c>
      <c r="I1534" s="247">
        <f>IF(H1534=MAX($H$761:$H$2761),C1534,"")</f>
        <v>1.0989746131056389E-4</v>
      </c>
      <c r="J1534" s="247" t="str">
        <f>IF(I1534=MIN($I$761:$I$2761),I1534,"")</f>
        <v/>
      </c>
      <c r="K1534" s="247"/>
      <c r="L1534" s="247"/>
      <c r="M1534" s="247"/>
      <c r="N1534" s="247"/>
      <c r="O1534" s="247">
        <v>773</v>
      </c>
      <c r="P1534" s="247">
        <f>$P$755+(O1534*$P$758)</f>
        <v>-127.19333549669892</v>
      </c>
      <c r="Q1534" s="247">
        <f>_xlfn.NORM.DIST(P1534,P$752,P$753,0)</f>
        <v>1.8858253749441925E-3</v>
      </c>
      <c r="R1534" s="247">
        <f>_xlfn.NORM.DIST(P1534,P$752,P$753,1)</f>
        <v>0.18193911082747669</v>
      </c>
      <c r="S1534" s="253" t="str">
        <f>IF(OR(R1534&lt;$T$757,R1534&gt;$T$758),Q1534,"")</f>
        <v/>
      </c>
      <c r="T1534" s="253">
        <f>IF(AND(R1534&gt;$T$757,R1534&lt;$T$758),Q1534,"")</f>
        <v>1.8858253749441925E-3</v>
      </c>
      <c r="U1534" s="253" t="str">
        <f>IF(Q1534=MAX($Q$761:$Q$2761),Q1534,"")</f>
        <v/>
      </c>
      <c r="V1534" s="253">
        <f>_xlfn.NORM.DIST(P1534,$T$753,$T$754,0)</f>
        <v>9.2647658038653069E-72</v>
      </c>
      <c r="W1534" s="253" t="str">
        <f>IF(V1534=MAX($V$761:$V$2761),Q1534,"")</f>
        <v/>
      </c>
      <c r="X1534" s="253" t="str">
        <f t="shared" si="323"/>
        <v/>
      </c>
      <c r="AB1534" s="253">
        <v>773</v>
      </c>
      <c r="AC1534" s="253">
        <f t="shared" si="339"/>
        <v>-196.82293184811385</v>
      </c>
      <c r="AD1534" s="253">
        <f t="shared" si="324"/>
        <v>1.2186812651920332E-3</v>
      </c>
      <c r="AE1534" s="253">
        <f t="shared" si="325"/>
        <v>0.18193911082747666</v>
      </c>
      <c r="AF1534" s="253" t="str">
        <f>IF(OR(AE1534&lt;$T$757,AE1534&gt;$T$758),AD1534,"")</f>
        <v/>
      </c>
      <c r="AG1534" s="253">
        <f t="shared" si="326"/>
        <v>1.2186812651920332E-3</v>
      </c>
      <c r="AH1534" s="253" t="str">
        <f t="shared" si="327"/>
        <v/>
      </c>
      <c r="AI1534" s="253">
        <f t="shared" si="328"/>
        <v>1.2414232105178349E-3</v>
      </c>
      <c r="AJ1534" s="253" t="str">
        <f t="shared" si="329"/>
        <v/>
      </c>
      <c r="AK1534" s="253" t="str">
        <f t="shared" si="330"/>
        <v/>
      </c>
      <c r="AO1534" s="253">
        <v>773</v>
      </c>
      <c r="AP1534" s="253">
        <f t="shared" si="331"/>
        <v>-1160.370049840677</v>
      </c>
      <c r="AQ1534" s="253">
        <f t="shared" si="332"/>
        <v>2.0671372863889322E-4</v>
      </c>
      <c r="AR1534" s="253">
        <f t="shared" si="333"/>
        <v>0.18193911082747666</v>
      </c>
      <c r="AS1534" s="253" t="str">
        <f>IF(OR(AR1534&lt;$T$757,AR1534&gt;$T$758),AQ1534,"")</f>
        <v/>
      </c>
      <c r="AT1534" s="253">
        <f t="shared" si="334"/>
        <v>2.0671372863889322E-4</v>
      </c>
      <c r="AU1534" s="253" t="str">
        <f t="shared" si="335"/>
        <v/>
      </c>
      <c r="AV1534" s="253">
        <f t="shared" si="336"/>
        <v>0</v>
      </c>
      <c r="AW1534" s="253">
        <f t="shared" si="337"/>
        <v>2.0671372863889322E-4</v>
      </c>
      <c r="AX1534" s="253" t="str">
        <f t="shared" si="338"/>
        <v/>
      </c>
      <c r="AZ1534" s="259"/>
      <c r="BA1534" s="259">
        <f>BA1533+$BD$753</f>
        <v>4.9792000000000769</v>
      </c>
      <c r="BB1534" s="274">
        <f t="shared" si="321"/>
        <v>0.6625016749962771</v>
      </c>
      <c r="BC1534" s="259">
        <f t="shared" si="322"/>
        <v>7.8105347688184334E-4</v>
      </c>
      <c r="BD1534" s="259" t="str">
        <f t="shared" si="319"/>
        <v/>
      </c>
      <c r="BE1534" s="254" t="str">
        <f t="shared" si="320"/>
        <v/>
      </c>
    </row>
    <row r="1535" spans="1:57" ht="20.100000000000001" customHeight="1" x14ac:dyDescent="0.25">
      <c r="A1535" s="247">
        <v>774</v>
      </c>
      <c r="B1535" s="247">
        <f>$B$755+(A1535*$B$758)</f>
        <v>-2173.0051386411023</v>
      </c>
      <c r="C1535" s="247">
        <f>_xlfn.NORM.DIST($B1535,$B$752,$B$753,0)</f>
        <v>1.102964522452523E-4</v>
      </c>
      <c r="D1535" s="247">
        <f>_xlfn.NORM.DIST($B1535,$B$752,$B$753,1)</f>
        <v>0.18299770069463839</v>
      </c>
      <c r="E1535" s="247" t="str">
        <f>IF(OR(D1535&lt;$F$757,D1535&gt;$F$758),C1535,"")</f>
        <v/>
      </c>
      <c r="F1535" s="247">
        <f>IF(AND(D1535&gt;$F$757,D1535&lt;$F$758),C1535,"")</f>
        <v>1.102964522452523E-4</v>
      </c>
      <c r="G1535" s="247" t="str">
        <f>IF(C1535=MAX($C$761:$C$2761),C1535,"")</f>
        <v/>
      </c>
      <c r="H1535" s="247">
        <f>_xlfn.NORM.DIST(B1535,$F$753,$F$754,0)</f>
        <v>0</v>
      </c>
      <c r="I1535" s="247">
        <f>IF(H1535=MAX($H$761:$H$2761),C1535,"")</f>
        <v>1.102964522452523E-4</v>
      </c>
      <c r="J1535" s="247" t="str">
        <f>IF(I1535=MIN($I$761:$I$2761),I1535,"")</f>
        <v/>
      </c>
      <c r="K1535" s="247"/>
      <c r="L1535" s="247"/>
      <c r="M1535" s="247"/>
      <c r="N1535" s="247"/>
      <c r="O1535" s="247">
        <v>774</v>
      </c>
      <c r="P1535" s="247">
        <f>$P$755+(O1535*$P$758)</f>
        <v>-126.63301243283678</v>
      </c>
      <c r="Q1535" s="247">
        <f>_xlfn.NORM.DIST(P1535,P$752,P$753,0)</f>
        <v>1.8926720047028347E-3</v>
      </c>
      <c r="R1535" s="247">
        <f>_xlfn.NORM.DIST(P1535,P$752,P$753,1)</f>
        <v>0.18299770069463844</v>
      </c>
      <c r="S1535" s="253" t="str">
        <f>IF(OR(R1535&lt;$T$757,R1535&gt;$T$758),Q1535,"")</f>
        <v/>
      </c>
      <c r="T1535" s="253">
        <f>IF(AND(R1535&gt;$T$757,R1535&lt;$T$758),Q1535,"")</f>
        <v>1.8926720047028347E-3</v>
      </c>
      <c r="U1535" s="253" t="str">
        <f>IF(Q1535=MAX($Q$761:$Q$2761),Q1535,"")</f>
        <v/>
      </c>
      <c r="V1535" s="253">
        <f>_xlfn.NORM.DIST(P1535,$T$753,$T$754,0)</f>
        <v>8.6293815986533539E-72</v>
      </c>
      <c r="W1535" s="253" t="str">
        <f>IF(V1535=MAX($V$761:$V$2761),Q1535,"")</f>
        <v/>
      </c>
      <c r="X1535" s="253" t="str">
        <f t="shared" si="323"/>
        <v/>
      </c>
      <c r="AB1535" s="253">
        <v>774</v>
      </c>
      <c r="AC1535" s="253">
        <f t="shared" si="339"/>
        <v>-195.95587047433355</v>
      </c>
      <c r="AD1535" s="253">
        <f t="shared" si="324"/>
        <v>1.2231057784727554E-3</v>
      </c>
      <c r="AE1535" s="253">
        <f t="shared" si="325"/>
        <v>0.18299770069463844</v>
      </c>
      <c r="AF1535" s="253" t="str">
        <f>IF(OR(AE1535&lt;$T$757,AE1535&gt;$T$758),AD1535,"")</f>
        <v/>
      </c>
      <c r="AG1535" s="253">
        <f t="shared" si="326"/>
        <v>1.2231057784727554E-3</v>
      </c>
      <c r="AH1535" s="253" t="str">
        <f t="shared" si="327"/>
        <v/>
      </c>
      <c r="AI1535" s="253">
        <f t="shared" si="328"/>
        <v>1.2370145505721675E-3</v>
      </c>
      <c r="AJ1535" s="253" t="str">
        <f t="shared" si="329"/>
        <v/>
      </c>
      <c r="AK1535" s="253" t="str">
        <f t="shared" si="330"/>
        <v/>
      </c>
      <c r="AO1535" s="253">
        <v>774</v>
      </c>
      <c r="AP1535" s="253">
        <f t="shared" si="331"/>
        <v>-1155.2582875065768</v>
      </c>
      <c r="AQ1535" s="253">
        <f t="shared" si="332"/>
        <v>2.0746421825729747E-4</v>
      </c>
      <c r="AR1535" s="253">
        <f t="shared" si="333"/>
        <v>0.18299770069463839</v>
      </c>
      <c r="AS1535" s="253" t="str">
        <f>IF(OR(AR1535&lt;$T$757,AR1535&gt;$T$758),AQ1535,"")</f>
        <v/>
      </c>
      <c r="AT1535" s="253">
        <f t="shared" si="334"/>
        <v>2.0746421825729747E-4</v>
      </c>
      <c r="AU1535" s="253" t="str">
        <f t="shared" si="335"/>
        <v/>
      </c>
      <c r="AV1535" s="253">
        <f t="shared" si="336"/>
        <v>0</v>
      </c>
      <c r="AW1535" s="253">
        <f t="shared" si="337"/>
        <v>2.0746421825729747E-4</v>
      </c>
      <c r="AX1535" s="253" t="str">
        <f t="shared" si="338"/>
        <v/>
      </c>
      <c r="AZ1535" s="259"/>
      <c r="BA1535" s="259">
        <f>BA1534+$BD$753</f>
        <v>4.9856000000000771</v>
      </c>
      <c r="BB1535" s="274">
        <f t="shared" si="321"/>
        <v>0.66172062151939526</v>
      </c>
      <c r="BC1535" s="259">
        <f t="shared" si="322"/>
        <v>7.8106069658079313E-4</v>
      </c>
      <c r="BD1535" s="259" t="str">
        <f t="shared" si="319"/>
        <v/>
      </c>
      <c r="BE1535" s="254" t="str">
        <f t="shared" si="320"/>
        <v/>
      </c>
    </row>
    <row r="1536" spans="1:57" ht="20.100000000000001" customHeight="1" x14ac:dyDescent="0.25">
      <c r="A1536" s="248">
        <v>775</v>
      </c>
      <c r="B1536" s="247">
        <f>$B$755+(A1536*$B$758)</f>
        <v>-2163.3900716559647</v>
      </c>
      <c r="C1536" s="247">
        <f>_xlfn.NORM.DIST($B1536,$B$752,$B$753,0)</f>
        <v>1.1069512061020606E-4</v>
      </c>
      <c r="D1536" s="247">
        <f>_xlfn.NORM.DIST($B1536,$B$752,$B$753,1)</f>
        <v>0.1840601253467595</v>
      </c>
      <c r="E1536" s="247" t="str">
        <f>IF(OR(D1536&lt;$F$757,D1536&gt;$F$758),C1536,"")</f>
        <v/>
      </c>
      <c r="F1536" s="247">
        <f>IF(AND(D1536&gt;$F$757,D1536&lt;$F$758),C1536,"")</f>
        <v>1.1069512061020606E-4</v>
      </c>
      <c r="G1536" s="247" t="str">
        <f>IF(C1536=MAX($C$761:$C$2761),C1536,"")</f>
        <v/>
      </c>
      <c r="H1536" s="247">
        <f>_xlfn.NORM.DIST(B1536,$F$753,$F$754,0)</f>
        <v>0</v>
      </c>
      <c r="I1536" s="247">
        <f>IF(H1536=MAX($H$761:$H$2761),C1536,"")</f>
        <v>1.1069512061020606E-4</v>
      </c>
      <c r="J1536" s="247" t="str">
        <f>IF(I1536=MIN($I$761:$I$2761),I1536,"")</f>
        <v/>
      </c>
      <c r="K1536" s="247"/>
      <c r="L1536" s="247"/>
      <c r="M1536" s="247"/>
      <c r="N1536" s="247"/>
      <c r="O1536" s="248">
        <v>775</v>
      </c>
      <c r="P1536" s="247">
        <f>$P$755+(O1536*$P$758)</f>
        <v>-126.07268936897469</v>
      </c>
      <c r="Q1536" s="247">
        <f>_xlfn.NORM.DIST(P1536,P$752,P$753,0)</f>
        <v>1.8995130992090373E-3</v>
      </c>
      <c r="R1536" s="247">
        <f>_xlfn.NORM.DIST(P1536,P$752,P$753,1)</f>
        <v>0.1840601253467595</v>
      </c>
      <c r="S1536" s="253" t="str">
        <f>IF(OR(R1536&lt;$T$757,R1536&gt;$T$758),Q1536,"")</f>
        <v/>
      </c>
      <c r="T1536" s="253">
        <f>IF(AND(R1536&gt;$T$757,R1536&lt;$T$758),Q1536,"")</f>
        <v>1.8995130992090373E-3</v>
      </c>
      <c r="U1536" s="253" t="str">
        <f>IF(Q1536=MAX($Q$761:$Q$2761),Q1536,"")</f>
        <v/>
      </c>
      <c r="V1536" s="253">
        <f>_xlfn.NORM.DIST(P1536,$T$753,$T$754,0)</f>
        <v>8.0374438924303606E-72</v>
      </c>
      <c r="W1536" s="253" t="str">
        <f>IF(V1536=MAX($V$761:$V$2761),Q1536,"")</f>
        <v/>
      </c>
      <c r="X1536" s="253" t="str">
        <f t="shared" si="323"/>
        <v/>
      </c>
      <c r="AB1536" s="259">
        <v>775</v>
      </c>
      <c r="AC1536" s="253">
        <f t="shared" si="339"/>
        <v>-195.08880910055336</v>
      </c>
      <c r="AD1536" s="253">
        <f t="shared" si="324"/>
        <v>1.2275267146945748E-3</v>
      </c>
      <c r="AE1536" s="253">
        <f t="shared" si="325"/>
        <v>0.18406012534675942</v>
      </c>
      <c r="AF1536" s="253" t="str">
        <f>IF(OR(AE1536&lt;$T$757,AE1536&gt;$T$758),AD1536,"")</f>
        <v/>
      </c>
      <c r="AG1536" s="253">
        <f t="shared" si="326"/>
        <v>1.2275267146945748E-3</v>
      </c>
      <c r="AH1536" s="253" t="str">
        <f t="shared" si="327"/>
        <v/>
      </c>
      <c r="AI1536" s="253">
        <f t="shared" si="328"/>
        <v>1.232601825291207E-3</v>
      </c>
      <c r="AJ1536" s="253" t="str">
        <f t="shared" si="329"/>
        <v/>
      </c>
      <c r="AK1536" s="253" t="str">
        <f t="shared" si="330"/>
        <v/>
      </c>
      <c r="AO1536" s="259">
        <v>775</v>
      </c>
      <c r="AP1536" s="253">
        <f t="shared" si="331"/>
        <v>-1150.1465251724771</v>
      </c>
      <c r="AQ1536" s="253">
        <f t="shared" si="332"/>
        <v>2.0821410113199896E-4</v>
      </c>
      <c r="AR1536" s="253">
        <f t="shared" si="333"/>
        <v>0.18406012534675942</v>
      </c>
      <c r="AS1536" s="253" t="str">
        <f>IF(OR(AR1536&lt;$T$757,AR1536&gt;$T$758),AQ1536,"")</f>
        <v/>
      </c>
      <c r="AT1536" s="253">
        <f t="shared" si="334"/>
        <v>2.0821410113199896E-4</v>
      </c>
      <c r="AU1536" s="253" t="str">
        <f t="shared" si="335"/>
        <v/>
      </c>
      <c r="AV1536" s="253">
        <f t="shared" si="336"/>
        <v>0</v>
      </c>
      <c r="AW1536" s="253">
        <f t="shared" si="337"/>
        <v>2.0821410113199896E-4</v>
      </c>
      <c r="AX1536" s="253" t="str">
        <f t="shared" si="338"/>
        <v/>
      </c>
      <c r="AZ1536" s="259"/>
      <c r="BA1536" s="259">
        <f>BA1535+$BD$753</f>
        <v>4.9920000000000773</v>
      </c>
      <c r="BB1536" s="274">
        <f t="shared" si="321"/>
        <v>0.66093956082281446</v>
      </c>
      <c r="BC1536" s="259">
        <f t="shared" si="322"/>
        <v>7.8106470271510631E-4</v>
      </c>
      <c r="BD1536" s="259" t="str">
        <f t="shared" si="319"/>
        <v/>
      </c>
      <c r="BE1536" s="254" t="str">
        <f t="shared" si="320"/>
        <v/>
      </c>
    </row>
    <row r="1537" spans="1:57" ht="20.100000000000001" customHeight="1" x14ac:dyDescent="0.25">
      <c r="A1537" s="247">
        <v>776</v>
      </c>
      <c r="B1537" s="247">
        <f>$B$755+(A1537*$B$758)</f>
        <v>-2153.775004670827</v>
      </c>
      <c r="C1537" s="247">
        <f>_xlfn.NORM.DIST($B1537,$B$752,$B$753,0)</f>
        <v>1.1109345245915019E-4</v>
      </c>
      <c r="D1537" s="247">
        <f>_xlfn.NORM.DIST($B1537,$B$752,$B$753,1)</f>
        <v>0.18512638161529077</v>
      </c>
      <c r="E1537" s="247" t="str">
        <f>IF(OR(D1537&lt;$F$757,D1537&gt;$F$758),C1537,"")</f>
        <v/>
      </c>
      <c r="F1537" s="247">
        <f>IF(AND(D1537&gt;$F$757,D1537&lt;$F$758),C1537,"")</f>
        <v>1.1109345245915019E-4</v>
      </c>
      <c r="G1537" s="247" t="str">
        <f>IF(C1537=MAX($C$761:$C$2761),C1537,"")</f>
        <v/>
      </c>
      <c r="H1537" s="247">
        <f>_xlfn.NORM.DIST(B1537,$F$753,$F$754,0)</f>
        <v>0</v>
      </c>
      <c r="I1537" s="247">
        <f>IF(H1537=MAX($H$761:$H$2761),C1537,"")</f>
        <v>1.1109345245915019E-4</v>
      </c>
      <c r="J1537" s="247" t="str">
        <f>IF(I1537=MIN($I$761:$I$2761),I1537,"")</f>
        <v/>
      </c>
      <c r="K1537" s="247"/>
      <c r="L1537" s="247"/>
      <c r="M1537" s="247"/>
      <c r="N1537" s="247"/>
      <c r="O1537" s="247">
        <v>776</v>
      </c>
      <c r="P1537" s="247">
        <f>$P$755+(O1537*$P$758)</f>
        <v>-125.51236630511261</v>
      </c>
      <c r="Q1537" s="247">
        <f>_xlfn.NORM.DIST(P1537,P$752,P$753,0)</f>
        <v>1.906348419146633E-3</v>
      </c>
      <c r="R1537" s="247">
        <f>_xlfn.NORM.DIST(P1537,P$752,P$753,1)</f>
        <v>0.18512638161529071</v>
      </c>
      <c r="S1537" s="253" t="str">
        <f>IF(OR(R1537&lt;$T$757,R1537&gt;$T$758),Q1537,"")</f>
        <v/>
      </c>
      <c r="T1537" s="253">
        <f>IF(AND(R1537&gt;$T$757,R1537&lt;$T$758),Q1537,"")</f>
        <v>1.906348419146633E-3</v>
      </c>
      <c r="U1537" s="253" t="str">
        <f>IF(Q1537=MAX($Q$761:$Q$2761),Q1537,"")</f>
        <v/>
      </c>
      <c r="V1537" s="253">
        <f>_xlfn.NORM.DIST(P1537,$T$753,$T$754,0)</f>
        <v>7.4859907382294339E-72</v>
      </c>
      <c r="W1537" s="253" t="str">
        <f>IF(V1537=MAX($V$761:$V$2761),Q1537,"")</f>
        <v/>
      </c>
      <c r="X1537" s="253" t="str">
        <f t="shared" si="323"/>
        <v/>
      </c>
      <c r="AB1537" s="253">
        <v>776</v>
      </c>
      <c r="AC1537" s="253">
        <f t="shared" si="339"/>
        <v>-194.22174772677317</v>
      </c>
      <c r="AD1537" s="253">
        <f t="shared" si="324"/>
        <v>1.2319439192036549E-3</v>
      </c>
      <c r="AE1537" s="253">
        <f t="shared" si="325"/>
        <v>0.18512638161529066</v>
      </c>
      <c r="AF1537" s="253" t="str">
        <f>IF(OR(AE1537&lt;$T$757,AE1537&gt;$T$758),AD1537,"")</f>
        <v/>
      </c>
      <c r="AG1537" s="253">
        <f t="shared" si="326"/>
        <v>1.2319439192036549E-3</v>
      </c>
      <c r="AH1537" s="253" t="str">
        <f t="shared" si="327"/>
        <v/>
      </c>
      <c r="AI1537" s="253">
        <f t="shared" si="328"/>
        <v>1.2281851901311935E-3</v>
      </c>
      <c r="AJ1537" s="253" t="str">
        <f t="shared" si="329"/>
        <v/>
      </c>
      <c r="AK1537" s="253" t="str">
        <f t="shared" si="330"/>
        <v/>
      </c>
      <c r="AO1537" s="253">
        <v>776</v>
      </c>
      <c r="AP1537" s="253">
        <f t="shared" si="331"/>
        <v>-1145.034762838377</v>
      </c>
      <c r="AQ1537" s="253">
        <f t="shared" si="332"/>
        <v>2.0896335103048552E-4</v>
      </c>
      <c r="AR1537" s="253">
        <f t="shared" si="333"/>
        <v>0.18512638161529077</v>
      </c>
      <c r="AS1537" s="253" t="str">
        <f>IF(OR(AR1537&lt;$T$757,AR1537&gt;$T$758),AQ1537,"")</f>
        <v/>
      </c>
      <c r="AT1537" s="253">
        <f t="shared" si="334"/>
        <v>2.0896335103048552E-4</v>
      </c>
      <c r="AU1537" s="253" t="str">
        <f t="shared" si="335"/>
        <v/>
      </c>
      <c r="AV1537" s="253">
        <f t="shared" si="336"/>
        <v>0</v>
      </c>
      <c r="AW1537" s="253">
        <f t="shared" si="337"/>
        <v>2.0896335103048552E-4</v>
      </c>
      <c r="AX1537" s="253" t="str">
        <f t="shared" si="338"/>
        <v/>
      </c>
      <c r="AZ1537" s="259"/>
      <c r="BA1537" s="259">
        <f>BA1536+$BD$753</f>
        <v>4.9984000000000774</v>
      </c>
      <c r="BB1537" s="274">
        <f t="shared" si="321"/>
        <v>0.66015849612009936</v>
      </c>
      <c r="BC1537" s="259">
        <f t="shared" si="322"/>
        <v>7.8106550346401793E-4</v>
      </c>
      <c r="BD1537" s="259" t="str">
        <f t="shared" si="319"/>
        <v/>
      </c>
      <c r="BE1537" s="254" t="str">
        <f t="shared" si="320"/>
        <v/>
      </c>
    </row>
    <row r="1538" spans="1:57" ht="20.100000000000001" customHeight="1" x14ac:dyDescent="0.25">
      <c r="A1538" s="247">
        <v>777</v>
      </c>
      <c r="B1538" s="247">
        <f>$B$755+(A1538*$B$758)</f>
        <v>-2144.1599376856902</v>
      </c>
      <c r="C1538" s="247">
        <f>_xlfn.NORM.DIST($B1538,$B$752,$B$753,0)</f>
        <v>1.1149143381169447E-4</v>
      </c>
      <c r="D1538" s="247">
        <f>_xlfn.NORM.DIST($B1538,$B$752,$B$753,1)</f>
        <v>0.18619646619742403</v>
      </c>
      <c r="E1538" s="247" t="str">
        <f>IF(OR(D1538&lt;$F$757,D1538&gt;$F$758),C1538,"")</f>
        <v/>
      </c>
      <c r="F1538" s="247">
        <f>IF(AND(D1538&gt;$F$757,D1538&lt;$F$758),C1538,"")</f>
        <v>1.1149143381169447E-4</v>
      </c>
      <c r="G1538" s="247" t="str">
        <f>IF(C1538=MAX($C$761:$C$2761),C1538,"")</f>
        <v/>
      </c>
      <c r="H1538" s="247">
        <f>_xlfn.NORM.DIST(B1538,$F$753,$F$754,0)</f>
        <v>0</v>
      </c>
      <c r="I1538" s="247">
        <f>IF(H1538=MAX($H$761:$H$2761),C1538,"")</f>
        <v>1.1149143381169447E-4</v>
      </c>
      <c r="J1538" s="247" t="str">
        <f>IF(I1538=MIN($I$761:$I$2761),I1538,"")</f>
        <v/>
      </c>
      <c r="K1538" s="247"/>
      <c r="L1538" s="247"/>
      <c r="M1538" s="247"/>
      <c r="N1538" s="247"/>
      <c r="O1538" s="247">
        <v>777</v>
      </c>
      <c r="P1538" s="247">
        <f>$P$755+(O1538*$P$758)</f>
        <v>-124.95204324125046</v>
      </c>
      <c r="Q1538" s="247">
        <f>_xlfn.NORM.DIST(P1538,P$752,P$753,0)</f>
        <v>1.9131777246140433E-3</v>
      </c>
      <c r="R1538" s="247">
        <f>_xlfn.NORM.DIST(P1538,P$752,P$753,1)</f>
        <v>0.18619646619742411</v>
      </c>
      <c r="S1538" s="253" t="str">
        <f>IF(OR(R1538&lt;$T$757,R1538&gt;$T$758),Q1538,"")</f>
        <v/>
      </c>
      <c r="T1538" s="253">
        <f>IF(AND(R1538&gt;$T$757,R1538&lt;$T$758),Q1538,"")</f>
        <v>1.9131777246140433E-3</v>
      </c>
      <c r="U1538" s="253" t="str">
        <f>IF(Q1538=MAX($Q$761:$Q$2761),Q1538,"")</f>
        <v/>
      </c>
      <c r="V1538" s="253">
        <f>_xlfn.NORM.DIST(P1538,$T$753,$T$754,0)</f>
        <v>6.9722615111367456E-72</v>
      </c>
      <c r="W1538" s="253" t="str">
        <f>IF(V1538=MAX($V$761:$V$2761),Q1538,"")</f>
        <v/>
      </c>
      <c r="X1538" s="253" t="str">
        <f t="shared" si="323"/>
        <v/>
      </c>
      <c r="AB1538" s="253">
        <v>777</v>
      </c>
      <c r="AC1538" s="253">
        <f t="shared" si="339"/>
        <v>-193.35468635299287</v>
      </c>
      <c r="AD1538" s="253">
        <f t="shared" si="324"/>
        <v>1.2363572369678477E-3</v>
      </c>
      <c r="AE1538" s="253">
        <f t="shared" si="325"/>
        <v>0.18619646619742408</v>
      </c>
      <c r="AF1538" s="253" t="str">
        <f>IF(OR(AE1538&lt;$T$757,AE1538&gt;$T$758),AD1538,"")</f>
        <v/>
      </c>
      <c r="AG1538" s="253">
        <f t="shared" si="326"/>
        <v>1.2363572369678477E-3</v>
      </c>
      <c r="AH1538" s="253" t="str">
        <f t="shared" si="327"/>
        <v/>
      </c>
      <c r="AI1538" s="253">
        <f t="shared" si="328"/>
        <v>1.2237648001799163E-3</v>
      </c>
      <c r="AJ1538" s="253" t="str">
        <f t="shared" si="329"/>
        <v/>
      </c>
      <c r="AK1538" s="253" t="str">
        <f t="shared" si="330"/>
        <v/>
      </c>
      <c r="AO1538" s="253">
        <v>777</v>
      </c>
      <c r="AP1538" s="253">
        <f t="shared" si="331"/>
        <v>-1139.9230005042773</v>
      </c>
      <c r="AQ1538" s="253">
        <f t="shared" si="332"/>
        <v>2.0971194165607512E-4</v>
      </c>
      <c r="AR1538" s="253">
        <f t="shared" si="333"/>
        <v>0.18619646619742405</v>
      </c>
      <c r="AS1538" s="253" t="str">
        <f>IF(OR(AR1538&lt;$T$757,AR1538&gt;$T$758),AQ1538,"")</f>
        <v/>
      </c>
      <c r="AT1538" s="253">
        <f t="shared" si="334"/>
        <v>2.0971194165607512E-4</v>
      </c>
      <c r="AU1538" s="253" t="str">
        <f t="shared" si="335"/>
        <v/>
      </c>
      <c r="AV1538" s="253">
        <f t="shared" si="336"/>
        <v>0</v>
      </c>
      <c r="AW1538" s="253">
        <f t="shared" si="337"/>
        <v>2.0971194165607512E-4</v>
      </c>
      <c r="AX1538" s="253" t="str">
        <f t="shared" si="338"/>
        <v/>
      </c>
      <c r="AZ1538" s="259"/>
      <c r="BA1538" s="259">
        <f>BA1537+$BD$753</f>
        <v>5.0048000000000776</v>
      </c>
      <c r="BB1538" s="274">
        <f t="shared" si="321"/>
        <v>0.65937743061663534</v>
      </c>
      <c r="BC1538" s="259">
        <f t="shared" si="322"/>
        <v>7.8106310701775428E-4</v>
      </c>
      <c r="BD1538" s="259" t="str">
        <f t="shared" si="319"/>
        <v/>
      </c>
      <c r="BE1538" s="254" t="str">
        <f t="shared" si="320"/>
        <v/>
      </c>
    </row>
    <row r="1539" spans="1:57" ht="20.100000000000001" customHeight="1" x14ac:dyDescent="0.25">
      <c r="A1539" s="247">
        <v>778</v>
      </c>
      <c r="B1539" s="247">
        <f>$B$755+(A1539*$B$758)</f>
        <v>-2134.5448707005526</v>
      </c>
      <c r="C1539" s="247">
        <f>_xlfn.NORM.DIST($B1539,$B$752,$B$753,0)</f>
        <v>1.1188905065410732E-4</v>
      </c>
      <c r="D1539" s="247">
        <f>_xlfn.NORM.DIST($B1539,$B$752,$B$753,1)</f>
        <v>0.18727037565576798</v>
      </c>
      <c r="E1539" s="247" t="str">
        <f>IF(OR(D1539&lt;$F$757,D1539&gt;$F$758),C1539,"")</f>
        <v/>
      </c>
      <c r="F1539" s="247">
        <f>IF(AND(D1539&gt;$F$757,D1539&lt;$F$758),C1539,"")</f>
        <v>1.1188905065410732E-4</v>
      </c>
      <c r="G1539" s="247" t="str">
        <f>IF(C1539=MAX($C$761:$C$2761),C1539,"")</f>
        <v/>
      </c>
      <c r="H1539" s="247">
        <f>_xlfn.NORM.DIST(B1539,$F$753,$F$754,0)</f>
        <v>0</v>
      </c>
      <c r="I1539" s="247">
        <f>IF(H1539=MAX($H$761:$H$2761),C1539,"")</f>
        <v>1.1188905065410732E-4</v>
      </c>
      <c r="J1539" s="247" t="str">
        <f>IF(I1539=MIN($I$761:$I$2761),I1539,"")</f>
        <v/>
      </c>
      <c r="K1539" s="247"/>
      <c r="L1539" s="247"/>
      <c r="M1539" s="247"/>
      <c r="N1539" s="247"/>
      <c r="O1539" s="247">
        <v>778</v>
      </c>
      <c r="P1539" s="247">
        <f>$P$755+(O1539*$P$758)</f>
        <v>-124.39172017738838</v>
      </c>
      <c r="Q1539" s="247">
        <f>_xlfn.NORM.DIST(P1539,P$752,P$753,0)</f>
        <v>1.920000775137551E-3</v>
      </c>
      <c r="R1539" s="247">
        <f>_xlfn.NORM.DIST(P1539,P$752,P$753,1)</f>
        <v>0.1872703756557681</v>
      </c>
      <c r="S1539" s="253" t="str">
        <f>IF(OR(R1539&lt;$T$757,R1539&gt;$T$758),Q1539,"")</f>
        <v/>
      </c>
      <c r="T1539" s="253">
        <f>IF(AND(R1539&gt;$T$757,R1539&lt;$T$758),Q1539,"")</f>
        <v>1.920000775137551E-3</v>
      </c>
      <c r="U1539" s="253" t="str">
        <f>IF(Q1539=MAX($Q$761:$Q$2761),Q1539,"")</f>
        <v/>
      </c>
      <c r="V1539" s="253">
        <f>_xlfn.NORM.DIST(P1539,$T$753,$T$754,0)</f>
        <v>6.4936832660991771E-72</v>
      </c>
      <c r="W1539" s="253" t="str">
        <f>IF(V1539=MAX($V$761:$V$2761),Q1539,"")</f>
        <v/>
      </c>
      <c r="X1539" s="253" t="str">
        <f t="shared" si="323"/>
        <v/>
      </c>
      <c r="AB1539" s="253">
        <v>778</v>
      </c>
      <c r="AC1539" s="253">
        <f t="shared" si="339"/>
        <v>-192.48762497921268</v>
      </c>
      <c r="AD1539" s="253">
        <f t="shared" si="324"/>
        <v>1.2407665125852702E-3</v>
      </c>
      <c r="AE1539" s="253">
        <f t="shared" si="325"/>
        <v>0.18727037565576807</v>
      </c>
      <c r="AF1539" s="253" t="str">
        <f>IF(OR(AE1539&lt;$T$757,AE1539&gt;$T$758),AD1539,"")</f>
        <v/>
      </c>
      <c r="AG1539" s="253">
        <f t="shared" si="326"/>
        <v>1.2407665125852702E-3</v>
      </c>
      <c r="AH1539" s="253" t="str">
        <f t="shared" si="327"/>
        <v/>
      </c>
      <c r="AI1539" s="253">
        <f t="shared" si="328"/>
        <v>1.21934081014813E-3</v>
      </c>
      <c r="AJ1539" s="253" t="str">
        <f t="shared" si="329"/>
        <v/>
      </c>
      <c r="AK1539" s="253" t="str">
        <f t="shared" si="330"/>
        <v/>
      </c>
      <c r="AO1539" s="253">
        <v>778</v>
      </c>
      <c r="AP1539" s="253">
        <f t="shared" si="331"/>
        <v>-1134.8112381701776</v>
      </c>
      <c r="AQ1539" s="253">
        <f t="shared" si="332"/>
        <v>2.1045984664937159E-4</v>
      </c>
      <c r="AR1539" s="253">
        <f t="shared" si="333"/>
        <v>0.18727037565576798</v>
      </c>
      <c r="AS1539" s="253" t="str">
        <f>IF(OR(AR1539&lt;$T$757,AR1539&gt;$T$758),AQ1539,"")</f>
        <v/>
      </c>
      <c r="AT1539" s="253">
        <f t="shared" si="334"/>
        <v>2.1045984664937159E-4</v>
      </c>
      <c r="AU1539" s="253" t="str">
        <f t="shared" si="335"/>
        <v/>
      </c>
      <c r="AV1539" s="253">
        <f t="shared" si="336"/>
        <v>0</v>
      </c>
      <c r="AW1539" s="253">
        <f t="shared" si="337"/>
        <v>2.1045984664937159E-4</v>
      </c>
      <c r="AX1539" s="253" t="str">
        <f t="shared" si="338"/>
        <v/>
      </c>
      <c r="AZ1539" s="259"/>
      <c r="BA1539" s="259">
        <f>BA1538+$BD$753</f>
        <v>5.0112000000000778</v>
      </c>
      <c r="BB1539" s="274">
        <f t="shared" si="321"/>
        <v>0.65859636750961759</v>
      </c>
      <c r="BC1539" s="259">
        <f t="shared" si="322"/>
        <v>7.8105752156998332E-4</v>
      </c>
      <c r="BD1539" s="259" t="str">
        <f t="shared" si="319"/>
        <v/>
      </c>
      <c r="BE1539" s="254" t="str">
        <f t="shared" si="320"/>
        <v/>
      </c>
    </row>
    <row r="1540" spans="1:57" ht="20.100000000000001" customHeight="1" x14ac:dyDescent="0.25">
      <c r="A1540" s="247">
        <v>779</v>
      </c>
      <c r="B1540" s="247">
        <f>$B$755+(A1540*$B$758)</f>
        <v>-2124.9298037154149</v>
      </c>
      <c r="C1540" s="247">
        <f>_xlfn.NORM.DIST($B1540,$B$752,$B$753,0)</f>
        <v>1.1228628894009436E-4</v>
      </c>
      <c r="D1540" s="247">
        <f>_xlfn.NORM.DIST($B1540,$B$752,$B$753,1)</f>
        <v>0.18834810641803101</v>
      </c>
      <c r="E1540" s="247" t="str">
        <f>IF(OR(D1540&lt;$F$757,D1540&gt;$F$758),C1540,"")</f>
        <v/>
      </c>
      <c r="F1540" s="247">
        <f>IF(AND(D1540&gt;$F$757,D1540&lt;$F$758),C1540,"")</f>
        <v>1.1228628894009436E-4</v>
      </c>
      <c r="G1540" s="247" t="str">
        <f>IF(C1540=MAX($C$761:$C$2761),C1540,"")</f>
        <v/>
      </c>
      <c r="H1540" s="247">
        <f>_xlfn.NORM.DIST(B1540,$F$753,$F$754,0)</f>
        <v>0</v>
      </c>
      <c r="I1540" s="247">
        <f>IF(H1540=MAX($H$761:$H$2761),C1540,"")</f>
        <v>1.1228628894009436E-4</v>
      </c>
      <c r="J1540" s="247" t="str">
        <f>IF(I1540=MIN($I$761:$I$2761),I1540,"")</f>
        <v/>
      </c>
      <c r="K1540" s="247"/>
      <c r="L1540" s="247"/>
      <c r="M1540" s="247"/>
      <c r="N1540" s="247"/>
      <c r="O1540" s="247">
        <v>779</v>
      </c>
      <c r="P1540" s="247">
        <f>$P$755+(O1540*$P$758)</f>
        <v>-123.83139711352624</v>
      </c>
      <c r="Q1540" s="247">
        <f>_xlfn.NORM.DIST(P1540,P$752,P$753,0)</f>
        <v>1.926817329684674E-3</v>
      </c>
      <c r="R1540" s="247">
        <f>_xlfn.NORM.DIST(P1540,P$752,P$753,1)</f>
        <v>0.18834810641803115</v>
      </c>
      <c r="S1540" s="253" t="str">
        <f>IF(OR(R1540&lt;$T$757,R1540&gt;$T$758),Q1540,"")</f>
        <v/>
      </c>
      <c r="T1540" s="253">
        <f>IF(AND(R1540&gt;$T$757,R1540&lt;$T$758),Q1540,"")</f>
        <v>1.926817329684674E-3</v>
      </c>
      <c r="U1540" s="253" t="str">
        <f>IF(Q1540=MAX($Q$761:$Q$2761),Q1540,"")</f>
        <v/>
      </c>
      <c r="V1540" s="253">
        <f>_xlfn.NORM.DIST(P1540,$T$753,$T$754,0)</f>
        <v>6.0478580173306503E-72</v>
      </c>
      <c r="W1540" s="253" t="str">
        <f>IF(V1540=MAX($V$761:$V$2761),Q1540,"")</f>
        <v/>
      </c>
      <c r="X1540" s="253" t="str">
        <f t="shared" si="323"/>
        <v/>
      </c>
      <c r="AB1540" s="253">
        <v>779</v>
      </c>
      <c r="AC1540" s="253">
        <f t="shared" si="339"/>
        <v>-191.62056360543238</v>
      </c>
      <c r="AD1540" s="253">
        <f t="shared" si="324"/>
        <v>1.2451715902929473E-3</v>
      </c>
      <c r="AE1540" s="253">
        <f t="shared" si="325"/>
        <v>0.18834810641803115</v>
      </c>
      <c r="AF1540" s="253" t="str">
        <f>IF(OR(AE1540&lt;$T$757,AE1540&gt;$T$758),AD1540,"")</f>
        <v/>
      </c>
      <c r="AG1540" s="253">
        <f t="shared" si="326"/>
        <v>1.2451715902929473E-3</v>
      </c>
      <c r="AH1540" s="253" t="str">
        <f t="shared" si="327"/>
        <v/>
      </c>
      <c r="AI1540" s="253">
        <f t="shared" si="328"/>
        <v>1.2149133743610231E-3</v>
      </c>
      <c r="AJ1540" s="253" t="str">
        <f t="shared" si="329"/>
        <v/>
      </c>
      <c r="AK1540" s="253" t="str">
        <f t="shared" si="330"/>
        <v/>
      </c>
      <c r="AO1540" s="253">
        <v>779</v>
      </c>
      <c r="AP1540" s="253">
        <f t="shared" si="331"/>
        <v>-1129.6994758360775</v>
      </c>
      <c r="AQ1540" s="253">
        <f t="shared" si="332"/>
        <v>2.1120703958972951E-4</v>
      </c>
      <c r="AR1540" s="253">
        <f t="shared" si="333"/>
        <v>0.1883481064180311</v>
      </c>
      <c r="AS1540" s="253" t="str">
        <f>IF(OR(AR1540&lt;$T$757,AR1540&gt;$T$758),AQ1540,"")</f>
        <v/>
      </c>
      <c r="AT1540" s="253">
        <f t="shared" si="334"/>
        <v>2.1120703958972951E-4</v>
      </c>
      <c r="AU1540" s="253" t="str">
        <f t="shared" si="335"/>
        <v/>
      </c>
      <c r="AV1540" s="253">
        <f t="shared" si="336"/>
        <v>0</v>
      </c>
      <c r="AW1540" s="253">
        <f t="shared" si="337"/>
        <v>2.1120703958972951E-4</v>
      </c>
      <c r="AX1540" s="253" t="str">
        <f t="shared" si="338"/>
        <v/>
      </c>
      <c r="AZ1540" s="259"/>
      <c r="BA1540" s="259">
        <f>BA1539+$BD$753</f>
        <v>5.017600000000078</v>
      </c>
      <c r="BB1540" s="274">
        <f t="shared" si="321"/>
        <v>0.6578153099880476</v>
      </c>
      <c r="BC1540" s="259">
        <f t="shared" si="322"/>
        <v>7.810487553252532E-4</v>
      </c>
      <c r="BD1540" s="259" t="str">
        <f t="shared" si="319"/>
        <v/>
      </c>
      <c r="BE1540" s="254" t="str">
        <f t="shared" si="320"/>
        <v/>
      </c>
    </row>
    <row r="1541" spans="1:57" ht="20.100000000000001" customHeight="1" x14ac:dyDescent="0.25">
      <c r="A1541" s="247">
        <v>780</v>
      </c>
      <c r="B1541" s="247">
        <f>$B$755+(A1541*$B$758)</f>
        <v>-2115.3147367302772</v>
      </c>
      <c r="C1541" s="247">
        <f>_xlfn.NORM.DIST($B1541,$B$752,$B$753,0)</f>
        <v>1.1268313459158331E-4</v>
      </c>
      <c r="D1541" s="247">
        <f>_xlfn.NORM.DIST($B1541,$B$752,$B$753,1)</f>
        <v>0.18942965477671203</v>
      </c>
      <c r="E1541" s="247" t="str">
        <f>IF(OR(D1541&lt;$F$757,D1541&gt;$F$758),C1541,"")</f>
        <v/>
      </c>
      <c r="F1541" s="247">
        <f>IF(AND(D1541&gt;$F$757,D1541&lt;$F$758),C1541,"")</f>
        <v>1.1268313459158331E-4</v>
      </c>
      <c r="G1541" s="247" t="str">
        <f>IF(C1541=MAX($C$761:$C$2761),C1541,"")</f>
        <v/>
      </c>
      <c r="H1541" s="247">
        <f>_xlfn.NORM.DIST(B1541,$F$753,$F$754,0)</f>
        <v>0</v>
      </c>
      <c r="I1541" s="247">
        <f>IF(H1541=MAX($H$761:$H$2761),C1541,"")</f>
        <v>1.1268313459158331E-4</v>
      </c>
      <c r="J1541" s="247" t="str">
        <f>IF(I1541=MIN($I$761:$I$2761),I1541,"")</f>
        <v/>
      </c>
      <c r="K1541" s="247"/>
      <c r="L1541" s="247"/>
      <c r="M1541" s="247"/>
      <c r="N1541" s="247"/>
      <c r="O1541" s="247">
        <v>780</v>
      </c>
      <c r="P1541" s="247">
        <f>$P$755+(O1541*$P$758)</f>
        <v>-123.27107404966415</v>
      </c>
      <c r="Q1541" s="247">
        <f>_xlfn.NORM.DIST(P1541,P$752,P$753,0)</f>
        <v>1.933627146677618E-3</v>
      </c>
      <c r="R1541" s="247">
        <f>_xlfn.NORM.DIST(P1541,P$752,P$753,1)</f>
        <v>0.18942965477671209</v>
      </c>
      <c r="S1541" s="253" t="str">
        <f>IF(OR(R1541&lt;$T$757,R1541&gt;$T$758),Q1541,"")</f>
        <v/>
      </c>
      <c r="T1541" s="253">
        <f>IF(AND(R1541&gt;$T$757,R1541&lt;$T$758),Q1541,"")</f>
        <v>1.933627146677618E-3</v>
      </c>
      <c r="U1541" s="253" t="str">
        <f>IF(Q1541=MAX($Q$761:$Q$2761),Q1541,"")</f>
        <v/>
      </c>
      <c r="V1541" s="253">
        <f>_xlfn.NORM.DIST(P1541,$T$753,$T$754,0)</f>
        <v>5.6325508772554916E-72</v>
      </c>
      <c r="W1541" s="253" t="str">
        <f>IF(V1541=MAX($V$761:$V$2761),Q1541,"")</f>
        <v/>
      </c>
      <c r="X1541" s="253" t="str">
        <f t="shared" si="323"/>
        <v/>
      </c>
      <c r="AB1541" s="253">
        <v>780</v>
      </c>
      <c r="AC1541" s="253">
        <f t="shared" si="339"/>
        <v>-190.75350223165219</v>
      </c>
      <c r="AD1541" s="253">
        <f t="shared" si="324"/>
        <v>1.249572313975506E-3</v>
      </c>
      <c r="AE1541" s="253">
        <f t="shared" si="325"/>
        <v>0.18942965477671209</v>
      </c>
      <c r="AF1541" s="253" t="str">
        <f>IF(OR(AE1541&lt;$T$757,AE1541&gt;$T$758),AD1541,"")</f>
        <v/>
      </c>
      <c r="AG1541" s="253">
        <f t="shared" si="326"/>
        <v>1.249572313975506E-3</v>
      </c>
      <c r="AH1541" s="253" t="str">
        <f t="shared" si="327"/>
        <v/>
      </c>
      <c r="AI1541" s="253">
        <f t="shared" si="328"/>
        <v>1.210482646749757E-3</v>
      </c>
      <c r="AJ1541" s="253" t="str">
        <f t="shared" si="329"/>
        <v/>
      </c>
      <c r="AK1541" s="253" t="str">
        <f t="shared" si="330"/>
        <v/>
      </c>
      <c r="AO1541" s="253">
        <v>780</v>
      </c>
      <c r="AP1541" s="253">
        <f t="shared" si="331"/>
        <v>-1124.5877135019778</v>
      </c>
      <c r="AQ1541" s="253">
        <f t="shared" si="332"/>
        <v>2.1195349399672972E-4</v>
      </c>
      <c r="AR1541" s="253">
        <f t="shared" si="333"/>
        <v>0.18942965477671203</v>
      </c>
      <c r="AS1541" s="253" t="str">
        <f>IF(OR(AR1541&lt;$T$757,AR1541&gt;$T$758),AQ1541,"")</f>
        <v/>
      </c>
      <c r="AT1541" s="253">
        <f t="shared" si="334"/>
        <v>2.1195349399672972E-4</v>
      </c>
      <c r="AU1541" s="253" t="str">
        <f t="shared" si="335"/>
        <v/>
      </c>
      <c r="AV1541" s="253">
        <f t="shared" si="336"/>
        <v>0</v>
      </c>
      <c r="AW1541" s="253">
        <f t="shared" si="337"/>
        <v>2.1195349399672972E-4</v>
      </c>
      <c r="AX1541" s="253" t="str">
        <f t="shared" si="338"/>
        <v/>
      </c>
      <c r="AZ1541" s="259"/>
      <c r="BA1541" s="259">
        <f>BA1540+$BD$753</f>
        <v>5.0240000000000782</v>
      </c>
      <c r="BB1541" s="274">
        <f t="shared" si="321"/>
        <v>0.65703426123272235</v>
      </c>
      <c r="BC1541" s="259">
        <f t="shared" si="322"/>
        <v>7.8103681649432932E-4</v>
      </c>
      <c r="BD1541" s="259" t="str">
        <f t="shared" si="319"/>
        <v/>
      </c>
      <c r="BE1541" s="254" t="str">
        <f t="shared" si="320"/>
        <v/>
      </c>
    </row>
    <row r="1542" spans="1:57" ht="20.100000000000001" customHeight="1" x14ac:dyDescent="0.25">
      <c r="A1542" s="248">
        <v>781</v>
      </c>
      <c r="B1542" s="247">
        <f>$B$755+(A1542*$B$758)</f>
        <v>-2105.6996697451395</v>
      </c>
      <c r="C1542" s="247">
        <f>_xlfn.NORM.DIST($B1542,$B$752,$B$753,0)</f>
        <v>1.130795734995135E-4</v>
      </c>
      <c r="D1542" s="247">
        <f>_xlfn.NORM.DIST($B1542,$B$752,$B$753,1)</f>
        <v>0.19051501688879877</v>
      </c>
      <c r="E1542" s="247" t="str">
        <f>IF(OR(D1542&lt;$F$757,D1542&gt;$F$758),C1542,"")</f>
        <v/>
      </c>
      <c r="F1542" s="247">
        <f>IF(AND(D1542&gt;$F$757,D1542&lt;$F$758),C1542,"")</f>
        <v>1.130795734995135E-4</v>
      </c>
      <c r="G1542" s="247" t="str">
        <f>IF(C1542=MAX($C$761:$C$2761),C1542,"")</f>
        <v/>
      </c>
      <c r="H1542" s="247">
        <f>_xlfn.NORM.DIST(B1542,$F$753,$F$754,0)</f>
        <v>0</v>
      </c>
      <c r="I1542" s="247">
        <f>IF(H1542=MAX($H$761:$H$2761),C1542,"")</f>
        <v>1.130795734995135E-4</v>
      </c>
      <c r="J1542" s="247" t="str">
        <f>IF(I1542=MIN($I$761:$I$2761),I1542,"")</f>
        <v/>
      </c>
      <c r="K1542" s="247"/>
      <c r="L1542" s="247"/>
      <c r="M1542" s="247"/>
      <c r="N1542" s="247"/>
      <c r="O1542" s="248">
        <v>781</v>
      </c>
      <c r="P1542" s="247">
        <f>$P$755+(O1542*$P$758)</f>
        <v>-122.71075098580206</v>
      </c>
      <c r="Q1542" s="247">
        <f>_xlfn.NORM.DIST(P1542,P$752,P$753,0)</f>
        <v>1.9404299840068368E-3</v>
      </c>
      <c r="R1542" s="247">
        <f>_xlfn.NORM.DIST(P1542,P$752,P$753,1)</f>
        <v>0.19051501688879877</v>
      </c>
      <c r="S1542" s="253" t="str">
        <f>IF(OR(R1542&lt;$T$757,R1542&gt;$T$758),Q1542,"")</f>
        <v/>
      </c>
      <c r="T1542" s="253">
        <f>IF(AND(R1542&gt;$T$757,R1542&lt;$T$758),Q1542,"")</f>
        <v>1.9404299840068368E-3</v>
      </c>
      <c r="U1542" s="253" t="str">
        <f>IF(Q1542=MAX($Q$761:$Q$2761),Q1542,"")</f>
        <v/>
      </c>
      <c r="V1542" s="253">
        <f>_xlfn.NORM.DIST(P1542,$T$753,$T$754,0)</f>
        <v>5.245678997085162E-72</v>
      </c>
      <c r="W1542" s="253" t="str">
        <f>IF(V1542=MAX($V$761:$V$2761),Q1542,"")</f>
        <v/>
      </c>
      <c r="X1542" s="253" t="str">
        <f t="shared" si="323"/>
        <v/>
      </c>
      <c r="AB1542" s="259">
        <v>781</v>
      </c>
      <c r="AC1542" s="253">
        <f t="shared" si="339"/>
        <v>-189.88644085787189</v>
      </c>
      <c r="AD1542" s="253">
        <f t="shared" si="324"/>
        <v>1.2539685271739382E-3</v>
      </c>
      <c r="AE1542" s="253">
        <f t="shared" si="325"/>
        <v>0.19051501688879888</v>
      </c>
      <c r="AF1542" s="253" t="str">
        <f>IF(OR(AE1542&lt;$T$757,AE1542&gt;$T$758),AD1542,"")</f>
        <v/>
      </c>
      <c r="AG1542" s="253">
        <f t="shared" si="326"/>
        <v>1.2539685271739382E-3</v>
      </c>
      <c r="AH1542" s="253" t="str">
        <f t="shared" si="327"/>
        <v/>
      </c>
      <c r="AI1542" s="253">
        <f t="shared" si="328"/>
        <v>1.2060487808430603E-3</v>
      </c>
      <c r="AJ1542" s="253" t="str">
        <f t="shared" si="329"/>
        <v/>
      </c>
      <c r="AK1542" s="253" t="str">
        <f t="shared" si="330"/>
        <v/>
      </c>
      <c r="AO1542" s="259">
        <v>781</v>
      </c>
      <c r="AP1542" s="253">
        <f t="shared" si="331"/>
        <v>-1119.4759511678776</v>
      </c>
      <c r="AQ1542" s="253">
        <f t="shared" si="332"/>
        <v>2.1269918333166528E-4</v>
      </c>
      <c r="AR1542" s="253">
        <f t="shared" si="333"/>
        <v>0.19051501688879882</v>
      </c>
      <c r="AS1542" s="253" t="str">
        <f>IF(OR(AR1542&lt;$T$757,AR1542&gt;$T$758),AQ1542,"")</f>
        <v/>
      </c>
      <c r="AT1542" s="253">
        <f t="shared" si="334"/>
        <v>2.1269918333166528E-4</v>
      </c>
      <c r="AU1542" s="253" t="str">
        <f t="shared" si="335"/>
        <v/>
      </c>
      <c r="AV1542" s="253">
        <f t="shared" si="336"/>
        <v>0</v>
      </c>
      <c r="AW1542" s="253">
        <f t="shared" si="337"/>
        <v>2.1269918333166528E-4</v>
      </c>
      <c r="AX1542" s="253" t="str">
        <f t="shared" si="338"/>
        <v/>
      </c>
      <c r="AZ1542" s="259"/>
      <c r="BA1542" s="259">
        <f>BA1541+$BD$753</f>
        <v>5.0304000000000784</v>
      </c>
      <c r="BB1542" s="274">
        <f t="shared" si="321"/>
        <v>0.65625322441622802</v>
      </c>
      <c r="BC1542" s="259">
        <f t="shared" si="322"/>
        <v>7.8102171329619274E-4</v>
      </c>
      <c r="BD1542" s="259" t="str">
        <f t="shared" si="319"/>
        <v/>
      </c>
      <c r="BE1542" s="254" t="str">
        <f t="shared" si="320"/>
        <v/>
      </c>
    </row>
    <row r="1543" spans="1:57" ht="20.100000000000001" customHeight="1" x14ac:dyDescent="0.25">
      <c r="A1543" s="247">
        <v>782</v>
      </c>
      <c r="B1543" s="247">
        <f>$B$755+(A1543*$B$758)</f>
        <v>-2096.0846027600019</v>
      </c>
      <c r="C1543" s="247">
        <f>_xlfn.NORM.DIST($B1543,$B$752,$B$753,0)</f>
        <v>1.1347559152463089E-4</v>
      </c>
      <c r="D1543" s="247">
        <f>_xlfn.NORM.DIST($B1543,$B$752,$B$753,1)</f>
        <v>0.19160418877547364</v>
      </c>
      <c r="E1543" s="247" t="str">
        <f>IF(OR(D1543&lt;$F$757,D1543&gt;$F$758),C1543,"")</f>
        <v/>
      </c>
      <c r="F1543" s="247">
        <f>IF(AND(D1543&gt;$F$757,D1543&lt;$F$758),C1543,"")</f>
        <v>1.1347559152463089E-4</v>
      </c>
      <c r="G1543" s="247" t="str">
        <f>IF(C1543=MAX($C$761:$C$2761),C1543,"")</f>
        <v/>
      </c>
      <c r="H1543" s="247">
        <f>_xlfn.NORM.DIST(B1543,$F$753,$F$754,0)</f>
        <v>0</v>
      </c>
      <c r="I1543" s="247">
        <f>IF(H1543=MAX($H$761:$H$2761),C1543,"")</f>
        <v>1.1347559152463089E-4</v>
      </c>
      <c r="J1543" s="247" t="str">
        <f>IF(I1543=MIN($I$761:$I$2761),I1543,"")</f>
        <v/>
      </c>
      <c r="K1543" s="247"/>
      <c r="L1543" s="247"/>
      <c r="M1543" s="247"/>
      <c r="N1543" s="247"/>
      <c r="O1543" s="247">
        <v>782</v>
      </c>
      <c r="P1543" s="247">
        <f>$P$755+(O1543*$P$758)</f>
        <v>-122.15042792193992</v>
      </c>
      <c r="Q1543" s="247">
        <f>_xlfn.NORM.DIST(P1543,P$752,P$753,0)</f>
        <v>1.9472255990446695E-3</v>
      </c>
      <c r="R1543" s="247">
        <f>_xlfn.NORM.DIST(P1543,P$752,P$753,1)</f>
        <v>0.19160418877547372</v>
      </c>
      <c r="S1543" s="253" t="str">
        <f>IF(OR(R1543&lt;$T$757,R1543&gt;$T$758),Q1543,"")</f>
        <v/>
      </c>
      <c r="T1543" s="253">
        <f>IF(AND(R1543&gt;$T$757,R1543&lt;$T$758),Q1543,"")</f>
        <v>1.9472255990446695E-3</v>
      </c>
      <c r="U1543" s="253" t="str">
        <f>IF(Q1543=MAX($Q$761:$Q$2761),Q1543,"")</f>
        <v/>
      </c>
      <c r="V1543" s="253">
        <f>_xlfn.NORM.DIST(P1543,$T$753,$T$754,0)</f>
        <v>4.8853012550183726E-72</v>
      </c>
      <c r="W1543" s="253" t="str">
        <f>IF(V1543=MAX($V$761:$V$2761),Q1543,"")</f>
        <v/>
      </c>
      <c r="X1543" s="253" t="str">
        <f t="shared" si="323"/>
        <v/>
      </c>
      <c r="AB1543" s="253">
        <v>782</v>
      </c>
      <c r="AC1543" s="253">
        <f t="shared" si="339"/>
        <v>-189.0193794840917</v>
      </c>
      <c r="AD1543" s="253">
        <f t="shared" si="324"/>
        <v>1.2583600730944127E-3</v>
      </c>
      <c r="AE1543" s="253">
        <f t="shared" si="325"/>
        <v>0.19160418877547364</v>
      </c>
      <c r="AF1543" s="253" t="str">
        <f>IF(OR(AE1543&lt;$T$757,AE1543&gt;$T$758),AD1543,"")</f>
        <v/>
      </c>
      <c r="AG1543" s="253">
        <f t="shared" si="326"/>
        <v>1.2583600730944127E-3</v>
      </c>
      <c r="AH1543" s="253" t="str">
        <f t="shared" si="327"/>
        <v/>
      </c>
      <c r="AI1543" s="253">
        <f t="shared" si="328"/>
        <v>1.2016119297588916E-3</v>
      </c>
      <c r="AJ1543" s="253" t="str">
        <f t="shared" si="329"/>
        <v/>
      </c>
      <c r="AK1543" s="253" t="str">
        <f t="shared" si="330"/>
        <v/>
      </c>
      <c r="AO1543" s="253">
        <v>782</v>
      </c>
      <c r="AP1543" s="253">
        <f t="shared" si="331"/>
        <v>-1114.3641888337779</v>
      </c>
      <c r="AQ1543" s="253">
        <f t="shared" si="332"/>
        <v>2.1344408099903623E-4</v>
      </c>
      <c r="AR1543" s="253">
        <f t="shared" si="333"/>
        <v>0.19160418877547364</v>
      </c>
      <c r="AS1543" s="253" t="str">
        <f>IF(OR(AR1543&lt;$T$757,AR1543&gt;$T$758),AQ1543,"")</f>
        <v/>
      </c>
      <c r="AT1543" s="253">
        <f t="shared" si="334"/>
        <v>2.1344408099903623E-4</v>
      </c>
      <c r="AU1543" s="253" t="str">
        <f t="shared" si="335"/>
        <v/>
      </c>
      <c r="AV1543" s="253">
        <f t="shared" si="336"/>
        <v>0</v>
      </c>
      <c r="AW1543" s="253">
        <f t="shared" si="337"/>
        <v>2.1344408099903623E-4</v>
      </c>
      <c r="AX1543" s="253" t="str">
        <f t="shared" si="338"/>
        <v/>
      </c>
      <c r="AZ1543" s="259"/>
      <c r="BA1543" s="259">
        <f>BA1542+$BD$753</f>
        <v>5.0368000000000785</v>
      </c>
      <c r="BB1543" s="274">
        <f t="shared" si="321"/>
        <v>0.65547220270293183</v>
      </c>
      <c r="BC1543" s="259">
        <f t="shared" si="322"/>
        <v>7.8100345395493154E-4</v>
      </c>
      <c r="BD1543" s="259" t="str">
        <f t="shared" si="319"/>
        <v/>
      </c>
      <c r="BE1543" s="254" t="str">
        <f t="shared" si="320"/>
        <v/>
      </c>
    </row>
    <row r="1544" spans="1:57" ht="20.100000000000001" customHeight="1" x14ac:dyDescent="0.25">
      <c r="A1544" s="247">
        <v>783</v>
      </c>
      <c r="B1544" s="247">
        <f>$B$755+(A1544*$B$758)</f>
        <v>-2086.4695357748642</v>
      </c>
      <c r="C1544" s="247">
        <f>_xlfn.NORM.DIST($B1544,$B$752,$B$753,0)</f>
        <v>1.1387117449828853E-4</v>
      </c>
      <c r="D1544" s="247">
        <f>_xlfn.NORM.DIST($B1544,$B$752,$B$753,1)</f>
        <v>0.19269716632182707</v>
      </c>
      <c r="E1544" s="247" t="str">
        <f>IF(OR(D1544&lt;$F$757,D1544&gt;$F$758),C1544,"")</f>
        <v/>
      </c>
      <c r="F1544" s="247">
        <f>IF(AND(D1544&gt;$F$757,D1544&lt;$F$758),C1544,"")</f>
        <v>1.1387117449828853E-4</v>
      </c>
      <c r="G1544" s="247" t="str">
        <f>IF(C1544=MAX($C$761:$C$2761),C1544,"")</f>
        <v/>
      </c>
      <c r="H1544" s="247">
        <f>_xlfn.NORM.DIST(B1544,$F$753,$F$754,0)</f>
        <v>0</v>
      </c>
      <c r="I1544" s="247">
        <f>IF(H1544=MAX($H$761:$H$2761),C1544,"")</f>
        <v>1.1387117449828853E-4</v>
      </c>
      <c r="J1544" s="247" t="str">
        <f>IF(I1544=MIN($I$761:$I$2761),I1544,"")</f>
        <v/>
      </c>
      <c r="K1544" s="247"/>
      <c r="L1544" s="247"/>
      <c r="M1544" s="247"/>
      <c r="N1544" s="247"/>
      <c r="O1544" s="247">
        <v>783</v>
      </c>
      <c r="P1544" s="247">
        <f>$P$755+(O1544*$P$758)</f>
        <v>-121.59010485807784</v>
      </c>
      <c r="Q1544" s="247">
        <f>_xlfn.NORM.DIST(P1544,P$752,P$753,0)</f>
        <v>1.9540137486590745E-3</v>
      </c>
      <c r="R1544" s="247">
        <f>_xlfn.NORM.DIST(P1544,P$752,P$753,1)</f>
        <v>0.19269716632182707</v>
      </c>
      <c r="S1544" s="253" t="str">
        <f>IF(OR(R1544&lt;$T$757,R1544&gt;$T$758),Q1544,"")</f>
        <v/>
      </c>
      <c r="T1544" s="253">
        <f>IF(AND(R1544&gt;$T$757,R1544&lt;$T$758),Q1544,"")</f>
        <v>1.9540137486590745E-3</v>
      </c>
      <c r="U1544" s="253" t="str">
        <f>IF(Q1544=MAX($Q$761:$Q$2761),Q1544,"")</f>
        <v/>
      </c>
      <c r="V1544" s="253">
        <f>_xlfn.NORM.DIST(P1544,$T$753,$T$754,0)</f>
        <v>4.5496086416851427E-72</v>
      </c>
      <c r="W1544" s="253" t="str">
        <f>IF(V1544=MAX($V$761:$V$2761),Q1544,"")</f>
        <v/>
      </c>
      <c r="X1544" s="253" t="str">
        <f t="shared" si="323"/>
        <v/>
      </c>
      <c r="AB1544" s="253">
        <v>783</v>
      </c>
      <c r="AC1544" s="253">
        <f t="shared" si="339"/>
        <v>-188.15231811031151</v>
      </c>
      <c r="AD1544" s="253">
        <f t="shared" si="324"/>
        <v>1.2627467946171522E-3</v>
      </c>
      <c r="AE1544" s="253">
        <f t="shared" si="325"/>
        <v>0.19269716632182704</v>
      </c>
      <c r="AF1544" s="253" t="str">
        <f>IF(OR(AE1544&lt;$T$757,AE1544&gt;$T$758),AD1544,"")</f>
        <v/>
      </c>
      <c r="AG1544" s="253">
        <f t="shared" si="326"/>
        <v>1.2627467946171522E-3</v>
      </c>
      <c r="AH1544" s="253" t="str">
        <f t="shared" si="327"/>
        <v/>
      </c>
      <c r="AI1544" s="253">
        <f t="shared" si="328"/>
        <v>1.1971722461961594E-3</v>
      </c>
      <c r="AJ1544" s="253" t="str">
        <f t="shared" si="329"/>
        <v/>
      </c>
      <c r="AK1544" s="253" t="str">
        <f t="shared" si="330"/>
        <v/>
      </c>
      <c r="AO1544" s="253">
        <v>783</v>
      </c>
      <c r="AP1544" s="253">
        <f t="shared" si="331"/>
        <v>-1109.2524264996778</v>
      </c>
      <c r="AQ1544" s="253">
        <f t="shared" si="332"/>
        <v>2.1418816034805545E-4</v>
      </c>
      <c r="AR1544" s="253">
        <f t="shared" si="333"/>
        <v>0.19269716632182707</v>
      </c>
      <c r="AS1544" s="253" t="str">
        <f>IF(OR(AR1544&lt;$T$757,AR1544&gt;$T$758),AQ1544,"")</f>
        <v/>
      </c>
      <c r="AT1544" s="253">
        <f t="shared" si="334"/>
        <v>2.1418816034805545E-4</v>
      </c>
      <c r="AU1544" s="253" t="str">
        <f t="shared" si="335"/>
        <v/>
      </c>
      <c r="AV1544" s="253">
        <f t="shared" si="336"/>
        <v>0</v>
      </c>
      <c r="AW1544" s="253">
        <f t="shared" si="337"/>
        <v>2.1418816034805545E-4</v>
      </c>
      <c r="AX1544" s="253" t="str">
        <f t="shared" si="338"/>
        <v/>
      </c>
      <c r="AZ1544" s="259"/>
      <c r="BA1544" s="259">
        <f>BA1543+$BD$753</f>
        <v>5.0432000000000787</v>
      </c>
      <c r="BB1544" s="274">
        <f t="shared" si="321"/>
        <v>0.6546911992489769</v>
      </c>
      <c r="BC1544" s="259">
        <f t="shared" si="322"/>
        <v>7.8098204670429272E-4</v>
      </c>
      <c r="BD1544" s="259" t="str">
        <f t="shared" si="319"/>
        <v/>
      </c>
      <c r="BE1544" s="254" t="str">
        <f t="shared" si="320"/>
        <v/>
      </c>
    </row>
    <row r="1545" spans="1:57" ht="20.100000000000001" customHeight="1" x14ac:dyDescent="0.25">
      <c r="A1545" s="247">
        <v>784</v>
      </c>
      <c r="B1545" s="247">
        <f>$B$755+(A1545*$B$758)</f>
        <v>-2076.8544687897265</v>
      </c>
      <c r="C1545" s="247">
        <f>_xlfn.NORM.DIST($B1545,$B$752,$B$753,0)</f>
        <v>1.1426630822325176E-4</v>
      </c>
      <c r="D1545" s="247">
        <f>_xlfn.NORM.DIST($B1545,$B$752,$B$753,1)</f>
        <v>0.19379394527657917</v>
      </c>
      <c r="E1545" s="247" t="str">
        <f>IF(OR(D1545&lt;$F$757,D1545&gt;$F$758),C1545,"")</f>
        <v/>
      </c>
      <c r="F1545" s="247">
        <f>IF(AND(D1545&gt;$F$757,D1545&lt;$F$758),C1545,"")</f>
        <v>1.1426630822325176E-4</v>
      </c>
      <c r="G1545" s="247" t="str">
        <f>IF(C1545=MAX($C$761:$C$2761),C1545,"")</f>
        <v/>
      </c>
      <c r="H1545" s="247">
        <f>_xlfn.NORM.DIST(B1545,$F$753,$F$754,0)</f>
        <v>0</v>
      </c>
      <c r="I1545" s="247">
        <f>IF(H1545=MAX($H$761:$H$2761),C1545,"")</f>
        <v>1.1426630822325176E-4</v>
      </c>
      <c r="J1545" s="247" t="str">
        <f>IF(I1545=MIN($I$761:$I$2761),I1545,"")</f>
        <v/>
      </c>
      <c r="K1545" s="247"/>
      <c r="L1545" s="247"/>
      <c r="M1545" s="247"/>
      <c r="N1545" s="247"/>
      <c r="O1545" s="247">
        <v>784</v>
      </c>
      <c r="P1545" s="247">
        <f>$P$755+(O1545*$P$758)</f>
        <v>-121.02978179421569</v>
      </c>
      <c r="Q1545" s="247">
        <f>_xlfn.NORM.DIST(P1545,P$752,P$753,0)</f>
        <v>1.9607941892274528E-3</v>
      </c>
      <c r="R1545" s="247">
        <f>_xlfn.NORM.DIST(P1545,P$752,P$753,1)</f>
        <v>0.19379394527657923</v>
      </c>
      <c r="S1545" s="253" t="str">
        <f>IF(OR(R1545&lt;$T$757,R1545&gt;$T$758),Q1545,"")</f>
        <v/>
      </c>
      <c r="T1545" s="253">
        <f>IF(AND(R1545&gt;$T$757,R1545&lt;$T$758),Q1545,"")</f>
        <v>1.9607941892274528E-3</v>
      </c>
      <c r="U1545" s="253" t="str">
        <f>IF(Q1545=MAX($Q$761:$Q$2761),Q1545,"")</f>
        <v/>
      </c>
      <c r="V1545" s="253">
        <f>_xlfn.NORM.DIST(P1545,$T$753,$T$754,0)</f>
        <v>4.2369152958301836E-72</v>
      </c>
      <c r="W1545" s="253" t="str">
        <f>IF(V1545=MAX($V$761:$V$2761),Q1545,"")</f>
        <v/>
      </c>
      <c r="X1545" s="253" t="str">
        <f t="shared" si="323"/>
        <v/>
      </c>
      <c r="AB1545" s="253">
        <v>784</v>
      </c>
      <c r="AC1545" s="253">
        <f t="shared" si="339"/>
        <v>-187.28525673653121</v>
      </c>
      <c r="AD1545" s="253">
        <f t="shared" si="324"/>
        <v>1.2671285343053645E-3</v>
      </c>
      <c r="AE1545" s="253">
        <f t="shared" si="325"/>
        <v>0.19379394527657923</v>
      </c>
      <c r="AF1545" s="253" t="str">
        <f>IF(OR(AE1545&lt;$T$757,AE1545&gt;$T$758),AD1545,"")</f>
        <v/>
      </c>
      <c r="AG1545" s="253">
        <f t="shared" si="326"/>
        <v>1.2671285343053645E-3</v>
      </c>
      <c r="AH1545" s="253" t="str">
        <f t="shared" si="327"/>
        <v/>
      </c>
      <c r="AI1545" s="253">
        <f t="shared" si="328"/>
        <v>1.1927298824265112E-3</v>
      </c>
      <c r="AJ1545" s="253" t="str">
        <f t="shared" si="329"/>
        <v/>
      </c>
      <c r="AK1545" s="253" t="str">
        <f t="shared" si="330"/>
        <v/>
      </c>
      <c r="AO1545" s="253">
        <v>784</v>
      </c>
      <c r="AP1545" s="253">
        <f t="shared" si="331"/>
        <v>-1104.1406641655781</v>
      </c>
      <c r="AQ1545" s="253">
        <f t="shared" si="332"/>
        <v>2.1493139467416338E-4</v>
      </c>
      <c r="AR1545" s="253">
        <f t="shared" si="333"/>
        <v>0.19379394527657917</v>
      </c>
      <c r="AS1545" s="253" t="str">
        <f>IF(OR(AR1545&lt;$T$757,AR1545&gt;$T$758),AQ1545,"")</f>
        <v/>
      </c>
      <c r="AT1545" s="253">
        <f t="shared" si="334"/>
        <v>2.1493139467416338E-4</v>
      </c>
      <c r="AU1545" s="253" t="str">
        <f t="shared" si="335"/>
        <v/>
      </c>
      <c r="AV1545" s="253">
        <f t="shared" si="336"/>
        <v>0</v>
      </c>
      <c r="AW1545" s="253">
        <f t="shared" si="337"/>
        <v>2.1493139467416338E-4</v>
      </c>
      <c r="AX1545" s="253" t="str">
        <f t="shared" si="338"/>
        <v/>
      </c>
      <c r="AZ1545" s="259"/>
      <c r="BA1545" s="259">
        <f>BA1544+$BD$753</f>
        <v>5.0496000000000789</v>
      </c>
      <c r="BB1545" s="274">
        <f t="shared" si="321"/>
        <v>0.6539102172022726</v>
      </c>
      <c r="BC1545" s="259">
        <f t="shared" si="322"/>
        <v>7.8095749978235318E-4</v>
      </c>
      <c r="BD1545" s="259" t="str">
        <f t="shared" si="319"/>
        <v/>
      </c>
      <c r="BE1545" s="254" t="str">
        <f t="shared" si="320"/>
        <v/>
      </c>
    </row>
    <row r="1546" spans="1:57" ht="20.100000000000001" customHeight="1" x14ac:dyDescent="0.25">
      <c r="A1546" s="247">
        <v>785</v>
      </c>
      <c r="B1546" s="247">
        <f>$B$755+(A1546*$B$758)</f>
        <v>-2067.2394018045889</v>
      </c>
      <c r="C1546" s="247">
        <f>_xlfn.NORM.DIST($B1546,$B$752,$B$753,0)</f>
        <v>1.1466097847450898E-4</v>
      </c>
      <c r="D1546" s="247">
        <f>_xlfn.NORM.DIST($B1546,$B$752,$B$753,1)</f>
        <v>0.19489452125180826</v>
      </c>
      <c r="E1546" s="247" t="str">
        <f>IF(OR(D1546&lt;$F$757,D1546&gt;$F$758),C1546,"")</f>
        <v/>
      </c>
      <c r="F1546" s="247">
        <f>IF(AND(D1546&gt;$F$757,D1546&lt;$F$758),C1546,"")</f>
        <v>1.1466097847450898E-4</v>
      </c>
      <c r="G1546" s="247" t="str">
        <f>IF(C1546=MAX($C$761:$C$2761),C1546,"")</f>
        <v/>
      </c>
      <c r="H1546" s="247">
        <f>_xlfn.NORM.DIST(B1546,$F$753,$F$754,0)</f>
        <v>0</v>
      </c>
      <c r="I1546" s="247">
        <f>IF(H1546=MAX($H$761:$H$2761),C1546,"")</f>
        <v>1.1466097847450898E-4</v>
      </c>
      <c r="J1546" s="247" t="str">
        <f>IF(I1546=MIN($I$761:$I$2761),I1546,"")</f>
        <v/>
      </c>
      <c r="K1546" s="247"/>
      <c r="L1546" s="247"/>
      <c r="M1546" s="247"/>
      <c r="N1546" s="247"/>
      <c r="O1546" s="247">
        <v>785</v>
      </c>
      <c r="P1546" s="247">
        <f>$P$755+(O1546*$P$758)</f>
        <v>-120.46945873035361</v>
      </c>
      <c r="Q1546" s="247">
        <f>_xlfn.NORM.DIST(P1546,P$752,P$753,0)</f>
        <v>1.9675666766505529E-3</v>
      </c>
      <c r="R1546" s="247">
        <f>_xlfn.NORM.DIST(P1546,P$752,P$753,1)</f>
        <v>0.19489452125180831</v>
      </c>
      <c r="S1546" s="253" t="str">
        <f>IF(OR(R1546&lt;$T$757,R1546&gt;$T$758),Q1546,"")</f>
        <v/>
      </c>
      <c r="T1546" s="253">
        <f>IF(AND(R1546&gt;$T$757,R1546&lt;$T$758),Q1546,"")</f>
        <v>1.9675666766505529E-3</v>
      </c>
      <c r="U1546" s="253" t="str">
        <f>IF(Q1546=MAX($Q$761:$Q$2761),Q1546,"")</f>
        <v/>
      </c>
      <c r="V1546" s="253">
        <f>_xlfn.NORM.DIST(P1546,$T$753,$T$754,0)</f>
        <v>3.945650146398021E-72</v>
      </c>
      <c r="W1546" s="253" t="str">
        <f>IF(V1546=MAX($V$761:$V$2761),Q1546,"")</f>
        <v/>
      </c>
      <c r="X1546" s="253" t="str">
        <f t="shared" si="323"/>
        <v/>
      </c>
      <c r="AB1546" s="253">
        <v>785</v>
      </c>
      <c r="AC1546" s="253">
        <f t="shared" si="339"/>
        <v>-186.41819536275102</v>
      </c>
      <c r="AD1546" s="253">
        <f t="shared" si="324"/>
        <v>1.2715051344142293E-3</v>
      </c>
      <c r="AE1546" s="253">
        <f t="shared" si="325"/>
        <v>0.19489452125180826</v>
      </c>
      <c r="AF1546" s="253" t="str">
        <f>IF(OR(AE1546&lt;$T$757,AE1546&gt;$T$758),AD1546,"")</f>
        <v/>
      </c>
      <c r="AG1546" s="253">
        <f t="shared" si="326"/>
        <v>1.2715051344142293E-3</v>
      </c>
      <c r="AH1546" s="253" t="str">
        <f t="shared" si="327"/>
        <v/>
      </c>
      <c r="AI1546" s="253">
        <f t="shared" si="328"/>
        <v>1.1882849902861844E-3</v>
      </c>
      <c r="AJ1546" s="253" t="str">
        <f t="shared" si="329"/>
        <v/>
      </c>
      <c r="AK1546" s="253" t="str">
        <f t="shared" si="330"/>
        <v/>
      </c>
      <c r="AO1546" s="253">
        <v>785</v>
      </c>
      <c r="AP1546" s="253">
        <f t="shared" si="331"/>
        <v>-1099.0289018314779</v>
      </c>
      <c r="AQ1546" s="253">
        <f t="shared" si="332"/>
        <v>2.1567375722055267E-4</v>
      </c>
      <c r="AR1546" s="253">
        <f t="shared" si="333"/>
        <v>0.19489452125180831</v>
      </c>
      <c r="AS1546" s="253" t="str">
        <f>IF(OR(AR1546&lt;$T$757,AR1546&gt;$T$758),AQ1546,"")</f>
        <v/>
      </c>
      <c r="AT1546" s="253">
        <f t="shared" si="334"/>
        <v>2.1567375722055267E-4</v>
      </c>
      <c r="AU1546" s="253" t="str">
        <f t="shared" si="335"/>
        <v/>
      </c>
      <c r="AV1546" s="253">
        <f t="shared" si="336"/>
        <v>0</v>
      </c>
      <c r="AW1546" s="253">
        <f t="shared" si="337"/>
        <v>2.1567375722055267E-4</v>
      </c>
      <c r="AX1546" s="253" t="str">
        <f t="shared" si="338"/>
        <v/>
      </c>
      <c r="AZ1546" s="259"/>
      <c r="BA1546" s="259">
        <f>BA1545+$BD$753</f>
        <v>5.0560000000000791</v>
      </c>
      <c r="BB1546" s="274">
        <f t="shared" si="321"/>
        <v>0.65312925970249025</v>
      </c>
      <c r="BC1546" s="259">
        <f t="shared" si="322"/>
        <v>7.8092982143596057E-4</v>
      </c>
      <c r="BD1546" s="259" t="str">
        <f t="shared" si="319"/>
        <v/>
      </c>
      <c r="BE1546" s="254" t="str">
        <f t="shared" si="320"/>
        <v/>
      </c>
    </row>
    <row r="1547" spans="1:57" ht="20.100000000000001" customHeight="1" x14ac:dyDescent="0.25">
      <c r="A1547" s="247">
        <v>786</v>
      </c>
      <c r="B1547" s="247">
        <f>$B$755+(A1547*$B$758)</f>
        <v>-2057.6243348194512</v>
      </c>
      <c r="C1547" s="247">
        <f>_xlfn.NORM.DIST($B1547,$B$752,$B$753,0)</f>
        <v>1.1505517100008699E-4</v>
      </c>
      <c r="D1547" s="247">
        <f>_xlfn.NORM.DIST($B1547,$B$752,$B$753,1)</f>
        <v>0.19599888972268814</v>
      </c>
      <c r="E1547" s="247" t="str">
        <f>IF(OR(D1547&lt;$F$757,D1547&gt;$F$758),C1547,"")</f>
        <v/>
      </c>
      <c r="F1547" s="247">
        <f>IF(AND(D1547&gt;$F$757,D1547&lt;$F$758),C1547,"")</f>
        <v>1.1505517100008699E-4</v>
      </c>
      <c r="G1547" s="247" t="str">
        <f>IF(C1547=MAX($C$761:$C$2761),C1547,"")</f>
        <v/>
      </c>
      <c r="H1547" s="247">
        <f>_xlfn.NORM.DIST(B1547,$F$753,$F$754,0)</f>
        <v>0</v>
      </c>
      <c r="I1547" s="247">
        <f>IF(H1547=MAX($H$761:$H$2761),C1547,"")</f>
        <v>1.1505517100008699E-4</v>
      </c>
      <c r="J1547" s="247" t="str">
        <f>IF(I1547=MIN($I$761:$I$2761),I1547,"")</f>
        <v/>
      </c>
      <c r="K1547" s="247"/>
      <c r="L1547" s="247"/>
      <c r="M1547" s="247"/>
      <c r="N1547" s="247"/>
      <c r="O1547" s="247">
        <v>786</v>
      </c>
      <c r="P1547" s="247">
        <f>$P$755+(O1547*$P$758)</f>
        <v>-119.90913566649147</v>
      </c>
      <c r="Q1547" s="247">
        <f>_xlfn.NORM.DIST(P1547,P$752,P$753,0)</f>
        <v>1.9743309663664693E-3</v>
      </c>
      <c r="R1547" s="247">
        <f>_xlfn.NORM.DIST(P1547,P$752,P$753,1)</f>
        <v>0.1959988897226882</v>
      </c>
      <c r="S1547" s="253" t="str">
        <f>IF(OR(R1547&lt;$T$757,R1547&gt;$T$758),Q1547,"")</f>
        <v/>
      </c>
      <c r="T1547" s="253">
        <f>IF(AND(R1547&gt;$T$757,R1547&lt;$T$758),Q1547,"")</f>
        <v>1.9743309663664693E-3</v>
      </c>
      <c r="U1547" s="253" t="str">
        <f>IF(Q1547=MAX($Q$761:$Q$2761),Q1547,"")</f>
        <v/>
      </c>
      <c r="V1547" s="253">
        <f>_xlfn.NORM.DIST(P1547,$T$753,$T$754,0)</f>
        <v>3.6743491201254571E-72</v>
      </c>
      <c r="W1547" s="253" t="str">
        <f>IF(V1547=MAX($V$761:$V$2761),Q1547,"")</f>
        <v/>
      </c>
      <c r="X1547" s="253" t="str">
        <f t="shared" si="323"/>
        <v/>
      </c>
      <c r="AB1547" s="253">
        <v>786</v>
      </c>
      <c r="AC1547" s="253">
        <f t="shared" si="339"/>
        <v>-185.55113398897072</v>
      </c>
      <c r="AD1547" s="253">
        <f t="shared" si="324"/>
        <v>1.2758764368999446E-3</v>
      </c>
      <c r="AE1547" s="253">
        <f t="shared" si="325"/>
        <v>0.1959988897226882</v>
      </c>
      <c r="AF1547" s="253" t="str">
        <f>IF(OR(AE1547&lt;$T$757,AE1547&gt;$T$758),AD1547,"")</f>
        <v/>
      </c>
      <c r="AG1547" s="253">
        <f t="shared" si="326"/>
        <v>1.2758764368999446E-3</v>
      </c>
      <c r="AH1547" s="253" t="str">
        <f t="shared" si="327"/>
        <v/>
      </c>
      <c r="AI1547" s="253">
        <f t="shared" si="328"/>
        <v>1.1838377211679219E-3</v>
      </c>
      <c r="AJ1547" s="253" t="str">
        <f t="shared" si="329"/>
        <v/>
      </c>
      <c r="AK1547" s="253" t="str">
        <f t="shared" si="330"/>
        <v/>
      </c>
      <c r="AO1547" s="253">
        <v>786</v>
      </c>
      <c r="AP1547" s="253">
        <f t="shared" si="331"/>
        <v>-1093.9171394973782</v>
      </c>
      <c r="AQ1547" s="253">
        <f t="shared" si="332"/>
        <v>2.1641522117970215E-4</v>
      </c>
      <c r="AR1547" s="253">
        <f t="shared" si="333"/>
        <v>0.19599888972268814</v>
      </c>
      <c r="AS1547" s="253" t="str">
        <f>IF(OR(AR1547&lt;$T$757,AR1547&gt;$T$758),AQ1547,"")</f>
        <v/>
      </c>
      <c r="AT1547" s="253">
        <f t="shared" si="334"/>
        <v>2.1641522117970215E-4</v>
      </c>
      <c r="AU1547" s="253" t="str">
        <f t="shared" si="335"/>
        <v/>
      </c>
      <c r="AV1547" s="253">
        <f t="shared" si="336"/>
        <v>0</v>
      </c>
      <c r="AW1547" s="253">
        <f t="shared" si="337"/>
        <v>2.1641522117970215E-4</v>
      </c>
      <c r="AX1547" s="253" t="str">
        <f t="shared" si="338"/>
        <v/>
      </c>
      <c r="AZ1547" s="259"/>
      <c r="BA1547" s="259">
        <f>BA1546+$BD$753</f>
        <v>5.0624000000000793</v>
      </c>
      <c r="BB1547" s="274">
        <f t="shared" si="321"/>
        <v>0.65234832988105429</v>
      </c>
      <c r="BC1547" s="259">
        <f t="shared" si="322"/>
        <v>7.8089901991662547E-4</v>
      </c>
      <c r="BD1547" s="259" t="str">
        <f t="shared" si="319"/>
        <v/>
      </c>
      <c r="BE1547" s="254" t="str">
        <f t="shared" si="320"/>
        <v/>
      </c>
    </row>
    <row r="1548" spans="1:57" ht="20.100000000000001" customHeight="1" x14ac:dyDescent="0.25">
      <c r="A1548" s="247">
        <v>787</v>
      </c>
      <c r="B1548" s="247">
        <f>$B$755+(A1548*$B$758)</f>
        <v>-2048.0092678343135</v>
      </c>
      <c r="C1548" s="247">
        <f>_xlfn.NORM.DIST($B1548,$B$752,$B$753,0)</f>
        <v>1.1544887152187181E-4</v>
      </c>
      <c r="D1548" s="247">
        <f>_xlfn.NORM.DIST($B1548,$B$752,$B$753,1)</f>
        <v>0.19710704602723247</v>
      </c>
      <c r="E1548" s="247" t="str">
        <f>IF(OR(D1548&lt;$F$757,D1548&gt;$F$758),C1548,"")</f>
        <v/>
      </c>
      <c r="F1548" s="247">
        <f>IF(AND(D1548&gt;$F$757,D1548&lt;$F$758),C1548,"")</f>
        <v>1.1544887152187181E-4</v>
      </c>
      <c r="G1548" s="247" t="str">
        <f>IF(C1548=MAX($C$761:$C$2761),C1548,"")</f>
        <v/>
      </c>
      <c r="H1548" s="247">
        <f>_xlfn.NORM.DIST(B1548,$F$753,$F$754,0)</f>
        <v>0</v>
      </c>
      <c r="I1548" s="247">
        <f>IF(H1548=MAX($H$761:$H$2761),C1548,"")</f>
        <v>1.1544887152187181E-4</v>
      </c>
      <c r="J1548" s="247" t="str">
        <f>IF(I1548=MIN($I$761:$I$2761),I1548,"")</f>
        <v/>
      </c>
      <c r="K1548" s="247"/>
      <c r="L1548" s="247"/>
      <c r="M1548" s="247"/>
      <c r="N1548" s="247"/>
      <c r="O1548" s="247">
        <v>787</v>
      </c>
      <c r="P1548" s="247">
        <f>$P$755+(O1548*$P$758)</f>
        <v>-119.34881260262938</v>
      </c>
      <c r="Q1548" s="247">
        <f>_xlfn.NORM.DIST(P1548,P$752,P$753,0)</f>
        <v>1.9810868133647215E-3</v>
      </c>
      <c r="R1548" s="247">
        <f>_xlfn.NORM.DIST(P1548,P$752,P$753,1)</f>
        <v>0.19710704602723247</v>
      </c>
      <c r="S1548" s="253" t="str">
        <f>IF(OR(R1548&lt;$T$757,R1548&gt;$T$758),Q1548,"")</f>
        <v/>
      </c>
      <c r="T1548" s="253">
        <f>IF(AND(R1548&gt;$T$757,R1548&lt;$T$758),Q1548,"")</f>
        <v>1.9810868133647215E-3</v>
      </c>
      <c r="U1548" s="253" t="str">
        <f>IF(Q1548=MAX($Q$761:$Q$2761),Q1548,"")</f>
        <v/>
      </c>
      <c r="V1548" s="253">
        <f>_xlfn.NORM.DIST(P1548,$T$753,$T$754,0)</f>
        <v>3.4216478764997201E-72</v>
      </c>
      <c r="W1548" s="253" t="str">
        <f>IF(V1548=MAX($V$761:$V$2761),Q1548,"")</f>
        <v/>
      </c>
      <c r="X1548" s="253" t="str">
        <f t="shared" si="323"/>
        <v/>
      </c>
      <c r="AB1548" s="253">
        <v>787</v>
      </c>
      <c r="AC1548" s="253">
        <f t="shared" si="339"/>
        <v>-184.68407261519053</v>
      </c>
      <c r="AD1548" s="253">
        <f t="shared" si="324"/>
        <v>1.2802422834288247E-3</v>
      </c>
      <c r="AE1548" s="253">
        <f t="shared" si="325"/>
        <v>0.19710704602723247</v>
      </c>
      <c r="AF1548" s="253" t="str">
        <f>IF(OR(AE1548&lt;$T$757,AE1548&gt;$T$758),AD1548,"")</f>
        <v/>
      </c>
      <c r="AG1548" s="253">
        <f t="shared" si="326"/>
        <v>1.2802422834288247E-3</v>
      </c>
      <c r="AH1548" s="253" t="str">
        <f t="shared" si="327"/>
        <v/>
      </c>
      <c r="AI1548" s="253">
        <f t="shared" si="328"/>
        <v>1.1793882260129557E-3</v>
      </c>
      <c r="AJ1548" s="253" t="str">
        <f t="shared" si="329"/>
        <v/>
      </c>
      <c r="AK1548" s="253" t="str">
        <f t="shared" si="330"/>
        <v/>
      </c>
      <c r="AO1548" s="253">
        <v>787</v>
      </c>
      <c r="AP1548" s="253">
        <f t="shared" si="331"/>
        <v>-1088.8053771632785</v>
      </c>
      <c r="AQ1548" s="253">
        <f t="shared" si="332"/>
        <v>2.1715575969492068E-4</v>
      </c>
      <c r="AR1548" s="253">
        <f t="shared" si="333"/>
        <v>0.19710704602723242</v>
      </c>
      <c r="AS1548" s="253" t="str">
        <f>IF(OR(AR1548&lt;$T$757,AR1548&gt;$T$758),AQ1548,"")</f>
        <v/>
      </c>
      <c r="AT1548" s="253">
        <f t="shared" si="334"/>
        <v>2.1715575969492068E-4</v>
      </c>
      <c r="AU1548" s="253" t="str">
        <f t="shared" si="335"/>
        <v/>
      </c>
      <c r="AV1548" s="253">
        <f t="shared" si="336"/>
        <v>0</v>
      </c>
      <c r="AW1548" s="253">
        <f t="shared" si="337"/>
        <v>2.1715575969492068E-4</v>
      </c>
      <c r="AX1548" s="253" t="str">
        <f t="shared" si="338"/>
        <v/>
      </c>
      <c r="AZ1548" s="259"/>
      <c r="BA1548" s="259">
        <f>BA1547+$BD$753</f>
        <v>5.0688000000000795</v>
      </c>
      <c r="BB1548" s="274">
        <f t="shared" si="321"/>
        <v>0.65156743086113766</v>
      </c>
      <c r="BC1548" s="259">
        <f t="shared" si="322"/>
        <v>7.8086510348329696E-4</v>
      </c>
      <c r="BD1548" s="259" t="str">
        <f t="shared" si="319"/>
        <v/>
      </c>
      <c r="BE1548" s="254" t="str">
        <f t="shared" si="320"/>
        <v/>
      </c>
    </row>
    <row r="1549" spans="1:57" ht="20.100000000000001" customHeight="1" x14ac:dyDescent="0.25">
      <c r="A1549" s="248">
        <v>788</v>
      </c>
      <c r="B1549" s="247">
        <f>$B$755+(A1549*$B$758)</f>
        <v>-2038.3942008491758</v>
      </c>
      <c r="C1549" s="247">
        <f>_xlfn.NORM.DIST($B1549,$B$752,$B$753,0)</f>
        <v>1.1584206573643391E-4</v>
      </c>
      <c r="D1549" s="247">
        <f>_xlfn.NORM.DIST($B1549,$B$752,$B$753,1)</f>
        <v>0.19821898536604751</v>
      </c>
      <c r="E1549" s="247" t="str">
        <f>IF(OR(D1549&lt;$F$757,D1549&gt;$F$758),C1549,"")</f>
        <v/>
      </c>
      <c r="F1549" s="247">
        <f>IF(AND(D1549&gt;$F$757,D1549&lt;$F$758),C1549,"")</f>
        <v>1.1584206573643391E-4</v>
      </c>
      <c r="G1549" s="247" t="str">
        <f>IF(C1549=MAX($C$761:$C$2761),C1549,"")</f>
        <v/>
      </c>
      <c r="H1549" s="247">
        <f>_xlfn.NORM.DIST(B1549,$F$753,$F$754,0)</f>
        <v>0</v>
      </c>
      <c r="I1549" s="247">
        <f>IF(H1549=MAX($H$761:$H$2761),C1549,"")</f>
        <v>1.1584206573643391E-4</v>
      </c>
      <c r="J1549" s="247" t="str">
        <f>IF(I1549=MIN($I$761:$I$2761),I1549,"")</f>
        <v/>
      </c>
      <c r="K1549" s="247"/>
      <c r="L1549" s="247"/>
      <c r="M1549" s="247"/>
      <c r="N1549" s="247"/>
      <c r="O1549" s="248">
        <v>788</v>
      </c>
      <c r="P1549" s="247">
        <f>$P$755+(O1549*$P$758)</f>
        <v>-118.78848953876729</v>
      </c>
      <c r="Q1549" s="247">
        <f>_xlfn.NORM.DIST(P1549,P$752,P$753,0)</f>
        <v>1.9878339722004205E-3</v>
      </c>
      <c r="R1549" s="247">
        <f>_xlfn.NORM.DIST(P1549,P$752,P$753,1)</f>
        <v>0.19821898536604746</v>
      </c>
      <c r="S1549" s="253" t="str">
        <f>IF(OR(R1549&lt;$T$757,R1549&gt;$T$758),Q1549,"")</f>
        <v/>
      </c>
      <c r="T1549" s="253">
        <f>IF(AND(R1549&gt;$T$757,R1549&lt;$T$758),Q1549,"")</f>
        <v>1.9878339722004205E-3</v>
      </c>
      <c r="U1549" s="253" t="str">
        <f>IF(Q1549=MAX($Q$761:$Q$2761),Q1549,"")</f>
        <v/>
      </c>
      <c r="V1549" s="253">
        <f>_xlfn.NORM.DIST(P1549,$T$753,$T$754,0)</f>
        <v>3.1862750344928108E-72</v>
      </c>
      <c r="W1549" s="253" t="str">
        <f>IF(V1549=MAX($V$761:$V$2761),Q1549,"")</f>
        <v/>
      </c>
      <c r="X1549" s="253" t="str">
        <f t="shared" si="323"/>
        <v/>
      </c>
      <c r="AB1549" s="259">
        <v>788</v>
      </c>
      <c r="AC1549" s="253">
        <f t="shared" si="339"/>
        <v>-183.81701124141023</v>
      </c>
      <c r="AD1549" s="253">
        <f t="shared" si="324"/>
        <v>1.284602515386455E-3</v>
      </c>
      <c r="AE1549" s="253">
        <f t="shared" si="325"/>
        <v>0.19821898536604757</v>
      </c>
      <c r="AF1549" s="253" t="str">
        <f>IF(OR(AE1549&lt;$T$757,AE1549&gt;$T$758),AD1549,"")</f>
        <v/>
      </c>
      <c r="AG1549" s="253">
        <f t="shared" si="326"/>
        <v>1.284602515386455E-3</v>
      </c>
      <c r="AH1549" s="253" t="str">
        <f t="shared" si="327"/>
        <v/>
      </c>
      <c r="AI1549" s="253">
        <f t="shared" si="328"/>
        <v>1.1749366553030517E-3</v>
      </c>
      <c r="AJ1549" s="253" t="str">
        <f t="shared" si="329"/>
        <v/>
      </c>
      <c r="AK1549" s="253" t="str">
        <f t="shared" si="330"/>
        <v/>
      </c>
      <c r="AO1549" s="259">
        <v>788</v>
      </c>
      <c r="AP1549" s="253">
        <f t="shared" si="331"/>
        <v>-1083.6936148291784</v>
      </c>
      <c r="AQ1549" s="253">
        <f t="shared" si="332"/>
        <v>2.1789534586189944E-4</v>
      </c>
      <c r="AR1549" s="253">
        <f t="shared" si="333"/>
        <v>0.19821898536604746</v>
      </c>
      <c r="AS1549" s="253" t="str">
        <f>IF(OR(AR1549&lt;$T$757,AR1549&gt;$T$758),AQ1549,"")</f>
        <v/>
      </c>
      <c r="AT1549" s="253">
        <f t="shared" si="334"/>
        <v>2.1789534586189944E-4</v>
      </c>
      <c r="AU1549" s="253" t="str">
        <f t="shared" si="335"/>
        <v/>
      </c>
      <c r="AV1549" s="253">
        <f t="shared" si="336"/>
        <v>0</v>
      </c>
      <c r="AW1549" s="253">
        <f t="shared" si="337"/>
        <v>2.1789534586189944E-4</v>
      </c>
      <c r="AX1549" s="253" t="str">
        <f t="shared" si="338"/>
        <v/>
      </c>
      <c r="AZ1549" s="259"/>
      <c r="BA1549" s="259">
        <f>BA1548+$BD$753</f>
        <v>5.0752000000000796</v>
      </c>
      <c r="BB1549" s="274">
        <f t="shared" si="321"/>
        <v>0.65078656575765437</v>
      </c>
      <c r="BC1549" s="259">
        <f t="shared" si="322"/>
        <v>7.8082808040014218E-4</v>
      </c>
      <c r="BD1549" s="259" t="str">
        <f t="shared" si="319"/>
        <v/>
      </c>
      <c r="BE1549" s="254" t="str">
        <f t="shared" si="320"/>
        <v/>
      </c>
    </row>
    <row r="1550" spans="1:57" ht="20.100000000000001" customHeight="1" x14ac:dyDescent="0.25">
      <c r="A1550" s="247">
        <v>789</v>
      </c>
      <c r="B1550" s="247">
        <f>$B$755+(A1550*$B$758)</f>
        <v>-2028.7791338640382</v>
      </c>
      <c r="C1550" s="247">
        <f>_xlfn.NORM.DIST($B1550,$B$752,$B$753,0)</f>
        <v>1.1623473931585875E-4</v>
      </c>
      <c r="D1550" s="247">
        <f>_xlfn.NORM.DIST($B1550,$B$752,$B$753,1)</f>
        <v>0.19933470280209281</v>
      </c>
      <c r="E1550" s="247" t="str">
        <f>IF(OR(D1550&lt;$F$757,D1550&gt;$F$758),C1550,"")</f>
        <v/>
      </c>
      <c r="F1550" s="247">
        <f>IF(AND(D1550&gt;$F$757,D1550&lt;$F$758),C1550,"")</f>
        <v>1.1623473931585875E-4</v>
      </c>
      <c r="G1550" s="247" t="str">
        <f>IF(C1550=MAX($C$761:$C$2761),C1550,"")</f>
        <v/>
      </c>
      <c r="H1550" s="247">
        <f>_xlfn.NORM.DIST(B1550,$F$753,$F$754,0)</f>
        <v>0</v>
      </c>
      <c r="I1550" s="247">
        <f>IF(H1550=MAX($H$761:$H$2761),C1550,"")</f>
        <v>1.1623473931585875E-4</v>
      </c>
      <c r="J1550" s="247" t="str">
        <f>IF(I1550=MIN($I$761:$I$2761),I1550,"")</f>
        <v/>
      </c>
      <c r="K1550" s="247"/>
      <c r="L1550" s="247"/>
      <c r="M1550" s="247"/>
      <c r="N1550" s="247"/>
      <c r="O1550" s="247">
        <v>789</v>
      </c>
      <c r="P1550" s="247">
        <f>$P$755+(O1550*$P$758)</f>
        <v>-118.22816647490515</v>
      </c>
      <c r="Q1550" s="247">
        <f>_xlfn.NORM.DIST(P1550,P$752,P$753,0)</f>
        <v>1.9945721970085163E-3</v>
      </c>
      <c r="R1550" s="247">
        <f>_xlfn.NORM.DIST(P1550,P$752,P$753,1)</f>
        <v>0.19933470280209292</v>
      </c>
      <c r="S1550" s="253" t="str">
        <f>IF(OR(R1550&lt;$T$757,R1550&gt;$T$758),Q1550,"")</f>
        <v/>
      </c>
      <c r="T1550" s="253">
        <f>IF(AND(R1550&gt;$T$757,R1550&lt;$T$758),Q1550,"")</f>
        <v>1.9945721970085163E-3</v>
      </c>
      <c r="U1550" s="253" t="str">
        <f>IF(Q1550=MAX($Q$761:$Q$2761),Q1550,"")</f>
        <v/>
      </c>
      <c r="V1550" s="253">
        <f>_xlfn.NORM.DIST(P1550,$T$753,$T$754,0)</f>
        <v>2.9670458578978255E-72</v>
      </c>
      <c r="W1550" s="253" t="str">
        <f>IF(V1550=MAX($V$761:$V$2761),Q1550,"")</f>
        <v/>
      </c>
      <c r="X1550" s="253" t="str">
        <f t="shared" si="323"/>
        <v/>
      </c>
      <c r="AB1550" s="253">
        <v>789</v>
      </c>
      <c r="AC1550" s="253">
        <f t="shared" si="339"/>
        <v>-182.94994986763004</v>
      </c>
      <c r="AD1550" s="253">
        <f t="shared" si="324"/>
        <v>1.2889569738868984E-3</v>
      </c>
      <c r="AE1550" s="253">
        <f t="shared" si="325"/>
        <v>0.19933470280209281</v>
      </c>
      <c r="AF1550" s="253" t="str">
        <f>IF(OR(AE1550&lt;$T$757,AE1550&gt;$T$758),AD1550,"")</f>
        <v/>
      </c>
      <c r="AG1550" s="253">
        <f t="shared" si="326"/>
        <v>1.2889569738868984E-3</v>
      </c>
      <c r="AH1550" s="253" t="str">
        <f t="shared" si="327"/>
        <v/>
      </c>
      <c r="AI1550" s="253">
        <f t="shared" si="328"/>
        <v>1.1704831590526282E-3</v>
      </c>
      <c r="AJ1550" s="253" t="str">
        <f t="shared" si="329"/>
        <v/>
      </c>
      <c r="AK1550" s="253" t="str">
        <f t="shared" si="330"/>
        <v/>
      </c>
      <c r="AO1550" s="253">
        <v>789</v>
      </c>
      <c r="AP1550" s="253">
        <f t="shared" si="331"/>
        <v>-1078.5818524950787</v>
      </c>
      <c r="AQ1550" s="253">
        <f t="shared" si="332"/>
        <v>2.1863395273027386E-4</v>
      </c>
      <c r="AR1550" s="253">
        <f t="shared" si="333"/>
        <v>0.19933470280209276</v>
      </c>
      <c r="AS1550" s="253" t="str">
        <f>IF(OR(AR1550&lt;$T$757,AR1550&gt;$T$758),AQ1550,"")</f>
        <v/>
      </c>
      <c r="AT1550" s="253">
        <f t="shared" si="334"/>
        <v>2.1863395273027386E-4</v>
      </c>
      <c r="AU1550" s="253" t="str">
        <f t="shared" si="335"/>
        <v/>
      </c>
      <c r="AV1550" s="253">
        <f t="shared" si="336"/>
        <v>0</v>
      </c>
      <c r="AW1550" s="253">
        <f t="shared" si="337"/>
        <v>2.1863395273027386E-4</v>
      </c>
      <c r="AX1550" s="253" t="str">
        <f t="shared" si="338"/>
        <v/>
      </c>
      <c r="AZ1550" s="259"/>
      <c r="BA1550" s="259">
        <f>BA1549+$BD$753</f>
        <v>5.0816000000000798</v>
      </c>
      <c r="BB1550" s="274">
        <f t="shared" si="321"/>
        <v>0.65000573767725423</v>
      </c>
      <c r="BC1550" s="259">
        <f t="shared" si="322"/>
        <v>7.8078795893843367E-4</v>
      </c>
      <c r="BD1550" s="259" t="str">
        <f t="shared" si="319"/>
        <v/>
      </c>
      <c r="BE1550" s="254" t="str">
        <f t="shared" si="320"/>
        <v/>
      </c>
    </row>
    <row r="1551" spans="1:57" ht="20.100000000000001" customHeight="1" x14ac:dyDescent="0.25">
      <c r="A1551" s="247">
        <v>790</v>
      </c>
      <c r="B1551" s="247">
        <f>$B$755+(A1551*$B$758)</f>
        <v>-2019.1640668789005</v>
      </c>
      <c r="C1551" s="247">
        <f>_xlfn.NORM.DIST($B1551,$B$752,$B$753,0)</f>
        <v>1.1662687790858192E-4</v>
      </c>
      <c r="D1551" s="247">
        <f>_xlfn.NORM.DIST($B1551,$B$752,$B$753,1)</f>
        <v>0.20045419326044966</v>
      </c>
      <c r="E1551" s="247" t="str">
        <f>IF(OR(D1551&lt;$F$757,D1551&gt;$F$758),C1551,"")</f>
        <v/>
      </c>
      <c r="F1551" s="247">
        <f>IF(AND(D1551&gt;$F$757,D1551&lt;$F$758),C1551,"")</f>
        <v>1.1662687790858192E-4</v>
      </c>
      <c r="G1551" s="247" t="str">
        <f>IF(C1551=MAX($C$761:$C$2761),C1551,"")</f>
        <v/>
      </c>
      <c r="H1551" s="247">
        <f>_xlfn.NORM.DIST(B1551,$F$753,$F$754,0)</f>
        <v>0</v>
      </c>
      <c r="I1551" s="247">
        <f>IF(H1551=MAX($H$761:$H$2761),C1551,"")</f>
        <v>1.1662687790858192E-4</v>
      </c>
      <c r="J1551" s="247" t="str">
        <f>IF(I1551=MIN($I$761:$I$2761),I1551,"")</f>
        <v/>
      </c>
      <c r="K1551" s="247"/>
      <c r="L1551" s="247"/>
      <c r="M1551" s="247"/>
      <c r="N1551" s="247"/>
      <c r="O1551" s="247">
        <v>790</v>
      </c>
      <c r="P1551" s="247">
        <f>$P$755+(O1551*$P$758)</f>
        <v>-117.66784341104307</v>
      </c>
      <c r="Q1551" s="247">
        <f>_xlfn.NORM.DIST(P1551,P$752,P$753,0)</f>
        <v>2.0013012415181293E-3</v>
      </c>
      <c r="R1551" s="247">
        <f>_xlfn.NORM.DIST(P1551,P$752,P$753,1)</f>
        <v>0.20045419326044961</v>
      </c>
      <c r="S1551" s="253" t="str">
        <f>IF(OR(R1551&lt;$T$757,R1551&gt;$T$758),Q1551,"")</f>
        <v/>
      </c>
      <c r="T1551" s="253">
        <f>IF(AND(R1551&gt;$T$757,R1551&lt;$T$758),Q1551,"")</f>
        <v>2.0013012415181293E-3</v>
      </c>
      <c r="U1551" s="253" t="str">
        <f>IF(Q1551=MAX($Q$761:$Q$2761),Q1551,"")</f>
        <v/>
      </c>
      <c r="V1551" s="253">
        <f>_xlfn.NORM.DIST(P1551,$T$753,$T$754,0)</f>
        <v>2.7628563683044238E-72</v>
      </c>
      <c r="W1551" s="253" t="str">
        <f>IF(V1551=MAX($V$761:$V$2761),Q1551,"")</f>
        <v/>
      </c>
      <c r="X1551" s="253" t="str">
        <f t="shared" si="323"/>
        <v/>
      </c>
      <c r="AB1551" s="253">
        <v>790</v>
      </c>
      <c r="AC1551" s="253">
        <f t="shared" si="339"/>
        <v>-182.08288849384985</v>
      </c>
      <c r="AD1551" s="253">
        <f t="shared" si="324"/>
        <v>1.2933054997819598E-3</v>
      </c>
      <c r="AE1551" s="253">
        <f t="shared" si="325"/>
        <v>0.20045419326044961</v>
      </c>
      <c r="AF1551" s="253" t="str">
        <f>IF(OR(AE1551&lt;$T$757,AE1551&gt;$T$758),AD1551,"")</f>
        <v/>
      </c>
      <c r="AG1551" s="253">
        <f t="shared" si="326"/>
        <v>1.2933054997819598E-3</v>
      </c>
      <c r="AH1551" s="253" t="str">
        <f t="shared" si="327"/>
        <v/>
      </c>
      <c r="AI1551" s="253">
        <f t="shared" si="328"/>
        <v>1.1660278868009326E-3</v>
      </c>
      <c r="AJ1551" s="253" t="str">
        <f t="shared" si="329"/>
        <v/>
      </c>
      <c r="AK1551" s="253" t="str">
        <f t="shared" si="330"/>
        <v/>
      </c>
      <c r="AO1551" s="253">
        <v>790</v>
      </c>
      <c r="AP1551" s="253">
        <f t="shared" si="331"/>
        <v>-1073.4700901609785</v>
      </c>
      <c r="AQ1551" s="253">
        <f t="shared" si="332"/>
        <v>2.1937155330519471E-4</v>
      </c>
      <c r="AR1551" s="253">
        <f t="shared" si="333"/>
        <v>0.20045419326044966</v>
      </c>
      <c r="AS1551" s="253" t="str">
        <f>IF(OR(AR1551&lt;$T$757,AR1551&gt;$T$758),AQ1551,"")</f>
        <v/>
      </c>
      <c r="AT1551" s="253">
        <f t="shared" si="334"/>
        <v>2.1937155330519471E-4</v>
      </c>
      <c r="AU1551" s="253" t="str">
        <f t="shared" si="335"/>
        <v/>
      </c>
      <c r="AV1551" s="253">
        <f t="shared" si="336"/>
        <v>0</v>
      </c>
      <c r="AW1551" s="253">
        <f t="shared" si="337"/>
        <v>2.1937155330519471E-4</v>
      </c>
      <c r="AX1551" s="253" t="str">
        <f t="shared" si="338"/>
        <v/>
      </c>
      <c r="AZ1551" s="259"/>
      <c r="BA1551" s="259">
        <f>BA1550+$BD$753</f>
        <v>5.08800000000008</v>
      </c>
      <c r="BB1551" s="274">
        <f t="shared" si="321"/>
        <v>0.64922494971831579</v>
      </c>
      <c r="BC1551" s="259">
        <f t="shared" si="322"/>
        <v>7.8074474737466204E-4</v>
      </c>
      <c r="BD1551" s="259" t="str">
        <f t="shared" si="319"/>
        <v/>
      </c>
      <c r="BE1551" s="254" t="str">
        <f t="shared" si="320"/>
        <v/>
      </c>
    </row>
    <row r="1552" spans="1:57" ht="20.100000000000001" customHeight="1" x14ac:dyDescent="0.25">
      <c r="A1552" s="247">
        <v>791</v>
      </c>
      <c r="B1552" s="247">
        <f>$B$755+(A1552*$B$758)</f>
        <v>-2009.5489998937628</v>
      </c>
      <c r="C1552" s="247">
        <f>_xlfn.NORM.DIST($B1552,$B$752,$B$753,0)</f>
        <v>1.1701846714022889E-4</v>
      </c>
      <c r="D1552" s="247">
        <f>_xlfn.NORM.DIST($B1552,$B$752,$B$753,1)</f>
        <v>0.20157745152809758</v>
      </c>
      <c r="E1552" s="247" t="str">
        <f>IF(OR(D1552&lt;$F$757,D1552&gt;$F$758),C1552,"")</f>
        <v/>
      </c>
      <c r="F1552" s="247">
        <f>IF(AND(D1552&gt;$F$757,D1552&lt;$F$758),C1552,"")</f>
        <v>1.1701846714022889E-4</v>
      </c>
      <c r="G1552" s="247" t="str">
        <f>IF(C1552=MAX($C$761:$C$2761),C1552,"")</f>
        <v/>
      </c>
      <c r="H1552" s="247">
        <f>_xlfn.NORM.DIST(B1552,$F$753,$F$754,0)</f>
        <v>0</v>
      </c>
      <c r="I1552" s="247">
        <f>IF(H1552=MAX($H$761:$H$2761),C1552,"")</f>
        <v>1.1701846714022889E-4</v>
      </c>
      <c r="J1552" s="247" t="str">
        <f>IF(I1552=MIN($I$761:$I$2761),I1552,"")</f>
        <v/>
      </c>
      <c r="K1552" s="247"/>
      <c r="L1552" s="247"/>
      <c r="M1552" s="247"/>
      <c r="N1552" s="247"/>
      <c r="O1552" s="247">
        <v>791</v>
      </c>
      <c r="P1552" s="247">
        <f>$P$755+(O1552*$P$758)</f>
        <v>-117.10752034718092</v>
      </c>
      <c r="Q1552" s="247">
        <f>_xlfn.NORM.DIST(P1552,P$752,P$753,0)</f>
        <v>2.0080208590669631E-3</v>
      </c>
      <c r="R1552" s="247">
        <f>_xlfn.NORM.DIST(P1552,P$752,P$753,1)</f>
        <v>0.20157745152809764</v>
      </c>
      <c r="S1552" s="253" t="str">
        <f>IF(OR(R1552&lt;$T$757,R1552&gt;$T$758),Q1552,"")</f>
        <v/>
      </c>
      <c r="T1552" s="253">
        <f>IF(AND(R1552&gt;$T$757,R1552&lt;$T$758),Q1552,"")</f>
        <v>2.0080208590669631E-3</v>
      </c>
      <c r="U1552" s="253" t="str">
        <f>IF(Q1552=MAX($Q$761:$Q$2761),Q1552,"")</f>
        <v/>
      </c>
      <c r="V1552" s="253">
        <f>_xlfn.NORM.DIST(P1552,$T$753,$T$754,0)</f>
        <v>2.5726778568433363E-72</v>
      </c>
      <c r="W1552" s="253" t="str">
        <f>IF(V1552=MAX($V$761:$V$2761),Q1552,"")</f>
        <v/>
      </c>
      <c r="X1552" s="253" t="str">
        <f t="shared" si="323"/>
        <v/>
      </c>
      <c r="AB1552" s="253">
        <v>791</v>
      </c>
      <c r="AC1552" s="253">
        <f t="shared" si="339"/>
        <v>-181.21582712006955</v>
      </c>
      <c r="AD1552" s="253">
        <f t="shared" si="324"/>
        <v>1.2976479336704962E-3</v>
      </c>
      <c r="AE1552" s="253">
        <f t="shared" si="325"/>
        <v>0.20157745152809764</v>
      </c>
      <c r="AF1552" s="253" t="str">
        <f>IF(OR(AE1552&lt;$T$757,AE1552&gt;$T$758),AD1552,"")</f>
        <v/>
      </c>
      <c r="AG1552" s="253">
        <f t="shared" si="326"/>
        <v>1.2976479336704962E-3</v>
      </c>
      <c r="AH1552" s="253" t="str">
        <f t="shared" si="327"/>
        <v/>
      </c>
      <c r="AI1552" s="253">
        <f t="shared" si="328"/>
        <v>1.1615709876042926E-3</v>
      </c>
      <c r="AJ1552" s="253" t="str">
        <f t="shared" si="329"/>
        <v/>
      </c>
      <c r="AK1552" s="253" t="str">
        <f t="shared" si="330"/>
        <v/>
      </c>
      <c r="AO1552" s="253">
        <v>791</v>
      </c>
      <c r="AP1552" s="253">
        <f t="shared" si="331"/>
        <v>-1068.3583278268788</v>
      </c>
      <c r="AQ1552" s="253">
        <f t="shared" si="332"/>
        <v>2.2010812054890774E-4</v>
      </c>
      <c r="AR1552" s="253">
        <f t="shared" si="333"/>
        <v>0.20157745152809753</v>
      </c>
      <c r="AS1552" s="253" t="str">
        <f>IF(OR(AR1552&lt;$T$757,AR1552&gt;$T$758),AQ1552,"")</f>
        <v/>
      </c>
      <c r="AT1552" s="253">
        <f t="shared" si="334"/>
        <v>2.2010812054890774E-4</v>
      </c>
      <c r="AU1552" s="253" t="str">
        <f t="shared" si="335"/>
        <v/>
      </c>
      <c r="AV1552" s="253">
        <f t="shared" si="336"/>
        <v>0</v>
      </c>
      <c r="AW1552" s="253">
        <f t="shared" si="337"/>
        <v>2.2010812054890774E-4</v>
      </c>
      <c r="AX1552" s="253" t="str">
        <f t="shared" si="338"/>
        <v/>
      </c>
      <c r="AZ1552" s="259"/>
      <c r="BA1552" s="259">
        <f>BA1551+$BD$753</f>
        <v>5.0944000000000802</v>
      </c>
      <c r="BB1552" s="274">
        <f t="shared" si="321"/>
        <v>0.64844420497094113</v>
      </c>
      <c r="BC1552" s="259">
        <f t="shared" si="322"/>
        <v>7.8069845398975879E-4</v>
      </c>
      <c r="BD1552" s="259" t="str">
        <f t="shared" si="319"/>
        <v/>
      </c>
      <c r="BE1552" s="254" t="str">
        <f t="shared" si="320"/>
        <v/>
      </c>
    </row>
    <row r="1553" spans="1:57" ht="20.100000000000001" customHeight="1" x14ac:dyDescent="0.25">
      <c r="A1553" s="247">
        <v>792</v>
      </c>
      <c r="B1553" s="247">
        <f>$B$755+(A1553*$B$758)</f>
        <v>-1999.9339329086251</v>
      </c>
      <c r="C1553" s="247">
        <f>_xlfn.NORM.DIST($B1553,$B$752,$B$753,0)</f>
        <v>1.1740949261445961E-4</v>
      </c>
      <c r="D1553" s="247">
        <f>_xlfn.NORM.DIST($B1553,$B$752,$B$753,1)</f>
        <v>0.20270447225369961</v>
      </c>
      <c r="E1553" s="247" t="str">
        <f>IF(OR(D1553&lt;$F$757,D1553&gt;$F$758),C1553,"")</f>
        <v/>
      </c>
      <c r="F1553" s="247">
        <f>IF(AND(D1553&gt;$F$757,D1553&lt;$F$758),C1553,"")</f>
        <v>1.1740949261445961E-4</v>
      </c>
      <c r="G1553" s="247" t="str">
        <f>IF(C1553=MAX($C$761:$C$2761),C1553,"")</f>
        <v/>
      </c>
      <c r="H1553" s="247">
        <f>_xlfn.NORM.DIST(B1553,$F$753,$F$754,0)</f>
        <v>0</v>
      </c>
      <c r="I1553" s="247">
        <f>IF(H1553=MAX($H$761:$H$2761),C1553,"")</f>
        <v>1.1740949261445961E-4</v>
      </c>
      <c r="J1553" s="247" t="str">
        <f>IF(I1553=MIN($I$761:$I$2761),I1553,"")</f>
        <v/>
      </c>
      <c r="K1553" s="247"/>
      <c r="L1553" s="247"/>
      <c r="M1553" s="247"/>
      <c r="N1553" s="247"/>
      <c r="O1553" s="247">
        <v>792</v>
      </c>
      <c r="P1553" s="247">
        <f>$P$755+(O1553*$P$758)</f>
        <v>-116.54719728331884</v>
      </c>
      <c r="Q1553" s="247">
        <f>_xlfn.NORM.DIST(P1553,P$752,P$753,0)</f>
        <v>2.0147308026157952E-3</v>
      </c>
      <c r="R1553" s="247">
        <f>_xlfn.NORM.DIST(P1553,P$752,P$753,1)</f>
        <v>0.20270447225369961</v>
      </c>
      <c r="S1553" s="253" t="str">
        <f>IF(OR(R1553&lt;$T$757,R1553&gt;$T$758),Q1553,"")</f>
        <v/>
      </c>
      <c r="T1553" s="253">
        <f>IF(AND(R1553&gt;$T$757,R1553&lt;$T$758),Q1553,"")</f>
        <v>2.0147308026157952E-3</v>
      </c>
      <c r="U1553" s="253" t="str">
        <f>IF(Q1553=MAX($Q$761:$Q$2761),Q1553,"")</f>
        <v/>
      </c>
      <c r="V1553" s="253">
        <f>_xlfn.NORM.DIST(P1553,$T$753,$T$754,0)</f>
        <v>2.3955517677740366E-72</v>
      </c>
      <c r="W1553" s="253" t="str">
        <f>IF(V1553=MAX($V$761:$V$2761),Q1553,"")</f>
        <v/>
      </c>
      <c r="X1553" s="253" t="str">
        <f t="shared" si="323"/>
        <v/>
      </c>
      <c r="AB1553" s="253">
        <v>792</v>
      </c>
      <c r="AC1553" s="253">
        <f t="shared" si="339"/>
        <v>-180.34876574628936</v>
      </c>
      <c r="AD1553" s="253">
        <f t="shared" si="324"/>
        <v>1.3019841159077833E-3</v>
      </c>
      <c r="AE1553" s="253">
        <f t="shared" si="325"/>
        <v>0.20270447225369961</v>
      </c>
      <c r="AF1553" s="253" t="str">
        <f>IF(OR(AE1553&lt;$T$757,AE1553&gt;$T$758),AD1553,"")</f>
        <v/>
      </c>
      <c r="AG1553" s="253">
        <f t="shared" si="326"/>
        <v>1.3019841159077833E-3</v>
      </c>
      <c r="AH1553" s="253" t="str">
        <f t="shared" si="327"/>
        <v/>
      </c>
      <c r="AI1553" s="253">
        <f t="shared" si="328"/>
        <v>1.1571126100284343E-3</v>
      </c>
      <c r="AJ1553" s="253" t="str">
        <f t="shared" si="329"/>
        <v/>
      </c>
      <c r="AK1553" s="253" t="str">
        <f t="shared" si="330"/>
        <v/>
      </c>
      <c r="AO1553" s="253">
        <v>792</v>
      </c>
      <c r="AP1553" s="253">
        <f t="shared" si="331"/>
        <v>-1063.2465654927787</v>
      </c>
      <c r="AQ1553" s="253">
        <f t="shared" si="332"/>
        <v>2.2084362738234228E-4</v>
      </c>
      <c r="AR1553" s="253">
        <f t="shared" si="333"/>
        <v>0.20270447225369961</v>
      </c>
      <c r="AS1553" s="253" t="str">
        <f>IF(OR(AR1553&lt;$T$757,AR1553&gt;$T$758),AQ1553,"")</f>
        <v/>
      </c>
      <c r="AT1553" s="253">
        <f t="shared" si="334"/>
        <v>2.2084362738234228E-4</v>
      </c>
      <c r="AU1553" s="253" t="str">
        <f t="shared" si="335"/>
        <v/>
      </c>
      <c r="AV1553" s="253">
        <f t="shared" si="336"/>
        <v>0</v>
      </c>
      <c r="AW1553" s="253">
        <f t="shared" si="337"/>
        <v>2.2084362738234228E-4</v>
      </c>
      <c r="AX1553" s="253" t="str">
        <f t="shared" si="338"/>
        <v/>
      </c>
      <c r="AZ1553" s="259"/>
      <c r="BA1553" s="259">
        <f>BA1552+$BD$753</f>
        <v>5.1008000000000804</v>
      </c>
      <c r="BB1553" s="274">
        <f t="shared" si="321"/>
        <v>0.64766350651695137</v>
      </c>
      <c r="BC1553" s="259">
        <f t="shared" si="322"/>
        <v>7.8064908707287106E-4</v>
      </c>
      <c r="BD1553" s="259" t="str">
        <f t="shared" si="319"/>
        <v/>
      </c>
      <c r="BE1553" s="254" t="str">
        <f t="shared" si="320"/>
        <v/>
      </c>
    </row>
    <row r="1554" spans="1:57" ht="20.100000000000001" customHeight="1" x14ac:dyDescent="0.25">
      <c r="A1554" s="247">
        <v>793</v>
      </c>
      <c r="B1554" s="247">
        <f>$B$755+(A1554*$B$758)</f>
        <v>-1990.3188659234875</v>
      </c>
      <c r="C1554" s="247">
        <f>_xlfn.NORM.DIST($B1554,$B$752,$B$753,0)</f>
        <v>1.1779993991381779E-4</v>
      </c>
      <c r="D1554" s="247">
        <f>_xlfn.NORM.DIST($B1554,$B$752,$B$753,1)</f>
        <v>0.20383524994739452</v>
      </c>
      <c r="E1554" s="247" t="str">
        <f>IF(OR(D1554&lt;$F$757,D1554&gt;$F$758),C1554,"")</f>
        <v/>
      </c>
      <c r="F1554" s="247">
        <f>IF(AND(D1554&gt;$F$757,D1554&lt;$F$758),C1554,"")</f>
        <v>1.1779993991381779E-4</v>
      </c>
      <c r="G1554" s="247" t="str">
        <f>IF(C1554=MAX($C$761:$C$2761),C1554,"")</f>
        <v/>
      </c>
      <c r="H1554" s="247">
        <f>_xlfn.NORM.DIST(B1554,$F$753,$F$754,0)</f>
        <v>0</v>
      </c>
      <c r="I1554" s="247">
        <f>IF(H1554=MAX($H$761:$H$2761),C1554,"")</f>
        <v>1.1779993991381779E-4</v>
      </c>
      <c r="J1554" s="247" t="str">
        <f>IF(I1554=MIN($I$761:$I$2761),I1554,"")</f>
        <v/>
      </c>
      <c r="K1554" s="247"/>
      <c r="L1554" s="247"/>
      <c r="M1554" s="247"/>
      <c r="N1554" s="247"/>
      <c r="O1554" s="247">
        <v>793</v>
      </c>
      <c r="P1554" s="247">
        <f>$P$755+(O1554*$P$758)</f>
        <v>-115.98687421945669</v>
      </c>
      <c r="Q1554" s="247">
        <f>_xlfn.NORM.DIST(P1554,P$752,P$753,0)</f>
        <v>2.021430824763052E-3</v>
      </c>
      <c r="R1554" s="247">
        <f>_xlfn.NORM.DIST(P1554,P$752,P$753,1)</f>
        <v>0.20383524994739455</v>
      </c>
      <c r="S1554" s="253" t="str">
        <f>IF(OR(R1554&lt;$T$757,R1554&gt;$T$758),Q1554,"")</f>
        <v/>
      </c>
      <c r="T1554" s="253">
        <f>IF(AND(R1554&gt;$T$757,R1554&lt;$T$758),Q1554,"")</f>
        <v>2.021430824763052E-3</v>
      </c>
      <c r="U1554" s="253" t="str">
        <f>IF(Q1554=MAX($Q$761:$Q$2761),Q1554,"")</f>
        <v/>
      </c>
      <c r="V1554" s="253">
        <f>_xlfn.NORM.DIST(P1554,$T$753,$T$754,0)</f>
        <v>2.2305849287980634E-72</v>
      </c>
      <c r="W1554" s="253" t="str">
        <f>IF(V1554=MAX($V$761:$V$2761),Q1554,"")</f>
        <v/>
      </c>
      <c r="X1554" s="253" t="str">
        <f t="shared" si="323"/>
        <v/>
      </c>
      <c r="AB1554" s="253">
        <v>793</v>
      </c>
      <c r="AC1554" s="253">
        <f t="shared" si="339"/>
        <v>-179.48170437250906</v>
      </c>
      <c r="AD1554" s="253">
        <f t="shared" si="324"/>
        <v>1.3063138866149333E-3</v>
      </c>
      <c r="AE1554" s="253">
        <f t="shared" si="325"/>
        <v>0.20383524994739452</v>
      </c>
      <c r="AF1554" s="253" t="str">
        <f>IF(OR(AE1554&lt;$T$757,AE1554&gt;$T$758),AD1554,"")</f>
        <v/>
      </c>
      <c r="AG1554" s="253">
        <f t="shared" si="326"/>
        <v>1.3063138866149333E-3</v>
      </c>
      <c r="AH1554" s="253" t="str">
        <f t="shared" si="327"/>
        <v/>
      </c>
      <c r="AI1554" s="253">
        <f t="shared" si="328"/>
        <v>1.1526529021408647E-3</v>
      </c>
      <c r="AJ1554" s="253" t="str">
        <f t="shared" si="329"/>
        <v/>
      </c>
      <c r="AK1554" s="253" t="str">
        <f t="shared" si="330"/>
        <v/>
      </c>
      <c r="AO1554" s="253">
        <v>793</v>
      </c>
      <c r="AP1554" s="253">
        <f t="shared" si="331"/>
        <v>-1058.134803158679</v>
      </c>
      <c r="AQ1554" s="253">
        <f t="shared" si="332"/>
        <v>2.2157804668670837E-4</v>
      </c>
      <c r="AR1554" s="253">
        <f t="shared" si="333"/>
        <v>0.20383524994739449</v>
      </c>
      <c r="AS1554" s="253" t="str">
        <f>IF(OR(AR1554&lt;$T$757,AR1554&gt;$T$758),AQ1554,"")</f>
        <v/>
      </c>
      <c r="AT1554" s="253">
        <f t="shared" si="334"/>
        <v>2.2157804668670837E-4</v>
      </c>
      <c r="AU1554" s="253" t="str">
        <f t="shared" si="335"/>
        <v/>
      </c>
      <c r="AV1554" s="253">
        <f t="shared" si="336"/>
        <v>0</v>
      </c>
      <c r="AW1554" s="253">
        <f t="shared" si="337"/>
        <v>2.2157804668670837E-4</v>
      </c>
      <c r="AX1554" s="253" t="str">
        <f t="shared" si="338"/>
        <v/>
      </c>
      <c r="AZ1554" s="259"/>
      <c r="BA1554" s="259">
        <f>BA1553+$BD$753</f>
        <v>5.1072000000000806</v>
      </c>
      <c r="BB1554" s="274">
        <f t="shared" si="321"/>
        <v>0.6468828574298785</v>
      </c>
      <c r="BC1554" s="259">
        <f t="shared" si="322"/>
        <v>7.8059665491558849E-4</v>
      </c>
      <c r="BD1554" s="259" t="str">
        <f t="shared" si="319"/>
        <v/>
      </c>
      <c r="BE1554" s="254" t="str">
        <f t="shared" si="320"/>
        <v/>
      </c>
    </row>
    <row r="1555" spans="1:57" ht="20.100000000000001" customHeight="1" x14ac:dyDescent="0.25">
      <c r="A1555" s="248">
        <v>794</v>
      </c>
      <c r="B1555" s="247">
        <f>$B$755+(A1555*$B$758)</f>
        <v>-1980.7037989383507</v>
      </c>
      <c r="C1555" s="247">
        <f>_xlfn.NORM.DIST($B1555,$B$752,$B$753,0)</f>
        <v>1.1818979460058425E-4</v>
      </c>
      <c r="D1555" s="247">
        <f>_xlfn.NORM.DIST($B1555,$B$752,$B$753,1)</f>
        <v>0.20496977898059815</v>
      </c>
      <c r="E1555" s="247" t="str">
        <f>IF(OR(D1555&lt;$F$757,D1555&gt;$F$758),C1555,"")</f>
        <v/>
      </c>
      <c r="F1555" s="247">
        <f>IF(AND(D1555&gt;$F$757,D1555&lt;$F$758),C1555,"")</f>
        <v>1.1818979460058425E-4</v>
      </c>
      <c r="G1555" s="247" t="str">
        <f>IF(C1555=MAX($C$761:$C$2761),C1555,"")</f>
        <v/>
      </c>
      <c r="H1555" s="247">
        <f>_xlfn.NORM.DIST(B1555,$F$753,$F$754,0)</f>
        <v>0</v>
      </c>
      <c r="I1555" s="247">
        <f>IF(H1555=MAX($H$761:$H$2761),C1555,"")</f>
        <v>1.1818979460058425E-4</v>
      </c>
      <c r="J1555" s="247" t="str">
        <f>IF(I1555=MIN($I$761:$I$2761),I1555,"")</f>
        <v/>
      </c>
      <c r="K1555" s="247"/>
      <c r="L1555" s="247"/>
      <c r="M1555" s="247"/>
      <c r="N1555" s="247"/>
      <c r="O1555" s="248">
        <v>794</v>
      </c>
      <c r="P1555" s="247">
        <f>$P$755+(O1555*$P$758)</f>
        <v>-115.42655115559461</v>
      </c>
      <c r="Q1555" s="247">
        <f>_xlfn.NORM.DIST(P1555,P$752,P$753,0)</f>
        <v>2.0281206777594519E-3</v>
      </c>
      <c r="R1555" s="247">
        <f>_xlfn.NORM.DIST(P1555,P$752,P$753,1)</f>
        <v>0.20496977898059821</v>
      </c>
      <c r="S1555" s="253" t="str">
        <f>IF(OR(R1555&lt;$T$757,R1555&gt;$T$758),Q1555,"")</f>
        <v/>
      </c>
      <c r="T1555" s="253">
        <f>IF(AND(R1555&gt;$T$757,R1555&lt;$T$758),Q1555,"")</f>
        <v>2.0281206777594519E-3</v>
      </c>
      <c r="U1555" s="253" t="str">
        <f>IF(Q1555=MAX($Q$761:$Q$2761),Q1555,"")</f>
        <v/>
      </c>
      <c r="V1555" s="253">
        <f>_xlfn.NORM.DIST(P1555,$T$753,$T$754,0)</f>
        <v>2.0769451046744097E-72</v>
      </c>
      <c r="W1555" s="253" t="str">
        <f>IF(V1555=MAX($V$761:$V$2761),Q1555,"")</f>
        <v/>
      </c>
      <c r="X1555" s="253" t="str">
        <f t="shared" si="323"/>
        <v/>
      </c>
      <c r="AB1555" s="259">
        <v>794</v>
      </c>
      <c r="AC1555" s="253">
        <f t="shared" si="339"/>
        <v>-178.61464299872887</v>
      </c>
      <c r="AD1555" s="253">
        <f t="shared" si="324"/>
        <v>1.3106370856883587E-3</v>
      </c>
      <c r="AE1555" s="253">
        <f t="shared" si="325"/>
        <v>0.20496977898059818</v>
      </c>
      <c r="AF1555" s="253" t="str">
        <f>IF(OR(AE1555&lt;$T$757,AE1555&gt;$T$758),AD1555,"")</f>
        <v/>
      </c>
      <c r="AG1555" s="253">
        <f t="shared" si="326"/>
        <v>1.3106370856883587E-3</v>
      </c>
      <c r="AH1555" s="253" t="str">
        <f t="shared" si="327"/>
        <v/>
      </c>
      <c r="AI1555" s="253">
        <f t="shared" si="328"/>
        <v>1.1481920115033282E-3</v>
      </c>
      <c r="AJ1555" s="253" t="str">
        <f t="shared" si="329"/>
        <v/>
      </c>
      <c r="AK1555" s="253" t="str">
        <f t="shared" si="330"/>
        <v/>
      </c>
      <c r="AO1555" s="259">
        <v>794</v>
      </c>
      <c r="AP1555" s="253">
        <f t="shared" si="331"/>
        <v>-1053.0230408245789</v>
      </c>
      <c r="AQ1555" s="253">
        <f t="shared" si="332"/>
        <v>2.2231135130510281E-4</v>
      </c>
      <c r="AR1555" s="253">
        <f t="shared" si="333"/>
        <v>0.20496977898059821</v>
      </c>
      <c r="AS1555" s="253" t="str">
        <f>IF(OR(AR1555&lt;$T$757,AR1555&gt;$T$758),AQ1555,"")</f>
        <v/>
      </c>
      <c r="AT1555" s="253">
        <f t="shared" si="334"/>
        <v>2.2231135130510281E-4</v>
      </c>
      <c r="AU1555" s="253" t="str">
        <f t="shared" si="335"/>
        <v/>
      </c>
      <c r="AV1555" s="253">
        <f t="shared" si="336"/>
        <v>0</v>
      </c>
      <c r="AW1555" s="253">
        <f t="shared" si="337"/>
        <v>2.2231135130510281E-4</v>
      </c>
      <c r="AX1555" s="253" t="str">
        <f t="shared" si="338"/>
        <v/>
      </c>
      <c r="AZ1555" s="259"/>
      <c r="BA1555" s="259">
        <f>BA1554+$BD$753</f>
        <v>5.1136000000000807</v>
      </c>
      <c r="BB1555" s="274">
        <f t="shared" si="321"/>
        <v>0.64610226077496291</v>
      </c>
      <c r="BC1555" s="259">
        <f t="shared" si="322"/>
        <v>7.8054116581660615E-4</v>
      </c>
      <c r="BD1555" s="259" t="str">
        <f t="shared" si="319"/>
        <v/>
      </c>
      <c r="BE1555" s="254" t="str">
        <f t="shared" si="320"/>
        <v/>
      </c>
    </row>
    <row r="1556" spans="1:57" ht="20.100000000000001" customHeight="1" x14ac:dyDescent="0.25">
      <c r="A1556" s="247">
        <v>795</v>
      </c>
      <c r="B1556" s="247">
        <f>$B$755+(A1556*$B$758)</f>
        <v>-1971.088731953213</v>
      </c>
      <c r="C1556" s="247">
        <f>_xlfn.NORM.DIST($B1556,$B$752,$B$753,0)</f>
        <v>1.1857904221763566E-4</v>
      </c>
      <c r="D1556" s="247">
        <f>_xlfn.NORM.DIST($B1556,$B$752,$B$753,1)</f>
        <v>0.20610805358581299</v>
      </c>
      <c r="E1556" s="247" t="str">
        <f>IF(OR(D1556&lt;$F$757,D1556&gt;$F$758),C1556,"")</f>
        <v/>
      </c>
      <c r="F1556" s="247">
        <f>IF(AND(D1556&gt;$F$757,D1556&lt;$F$758),C1556,"")</f>
        <v>1.1857904221763566E-4</v>
      </c>
      <c r="G1556" s="247" t="str">
        <f>IF(C1556=MAX($C$761:$C$2761),C1556,"")</f>
        <v/>
      </c>
      <c r="H1556" s="247">
        <f>_xlfn.NORM.DIST(B1556,$F$753,$F$754,0)</f>
        <v>0</v>
      </c>
      <c r="I1556" s="247">
        <f>IF(H1556=MAX($H$761:$H$2761),C1556,"")</f>
        <v>1.1857904221763566E-4</v>
      </c>
      <c r="J1556" s="247" t="str">
        <f>IF(I1556=MIN($I$761:$I$2761),I1556,"")</f>
        <v/>
      </c>
      <c r="K1556" s="247"/>
      <c r="L1556" s="247"/>
      <c r="M1556" s="247"/>
      <c r="N1556" s="247"/>
      <c r="O1556" s="247">
        <v>795</v>
      </c>
      <c r="P1556" s="247">
        <f>$P$755+(O1556*$P$758)</f>
        <v>-114.86622809173252</v>
      </c>
      <c r="Q1556" s="247">
        <f>_xlfn.NORM.DIST(P1556,P$752,P$753,0)</f>
        <v>2.034800113522737E-3</v>
      </c>
      <c r="R1556" s="247">
        <f>_xlfn.NORM.DIST(P1556,P$752,P$753,1)</f>
        <v>0.20610805358581305</v>
      </c>
      <c r="S1556" s="253" t="str">
        <f>IF(OR(R1556&lt;$T$757,R1556&gt;$T$758),Q1556,"")</f>
        <v/>
      </c>
      <c r="T1556" s="253">
        <f>IF(AND(R1556&gt;$T$757,R1556&lt;$T$758),Q1556,"")</f>
        <v>2.034800113522737E-3</v>
      </c>
      <c r="U1556" s="253" t="str">
        <f>IF(Q1556=MAX($Q$761:$Q$2761),Q1556,"")</f>
        <v/>
      </c>
      <c r="V1556" s="253">
        <f>_xlfn.NORM.DIST(P1556,$T$753,$T$754,0)</f>
        <v>1.9338568522883891E-72</v>
      </c>
      <c r="W1556" s="253" t="str">
        <f>IF(V1556=MAX($V$761:$V$2761),Q1556,"")</f>
        <v/>
      </c>
      <c r="X1556" s="253" t="str">
        <f t="shared" si="323"/>
        <v/>
      </c>
      <c r="AB1556" s="253">
        <v>795</v>
      </c>
      <c r="AC1556" s="253">
        <f t="shared" si="339"/>
        <v>-177.74758162494868</v>
      </c>
      <c r="AD1556" s="253">
        <f t="shared" si="324"/>
        <v>1.314953552809292E-3</v>
      </c>
      <c r="AE1556" s="253">
        <f t="shared" si="325"/>
        <v>0.20610805358581299</v>
      </c>
      <c r="AF1556" s="253" t="str">
        <f>IF(OR(AE1556&lt;$T$757,AE1556&gt;$T$758),AD1556,"")</f>
        <v/>
      </c>
      <c r="AG1556" s="253">
        <f t="shared" si="326"/>
        <v>1.314953552809292E-3</v>
      </c>
      <c r="AH1556" s="253" t="str">
        <f t="shared" si="327"/>
        <v/>
      </c>
      <c r="AI1556" s="253">
        <f t="shared" si="328"/>
        <v>1.1437300851643286E-3</v>
      </c>
      <c r="AJ1556" s="253" t="str">
        <f t="shared" si="329"/>
        <v/>
      </c>
      <c r="AK1556" s="253" t="str">
        <f t="shared" si="330"/>
        <v/>
      </c>
      <c r="AO1556" s="253">
        <v>795</v>
      </c>
      <c r="AP1556" s="253">
        <f t="shared" si="331"/>
        <v>-1047.9112784904792</v>
      </c>
      <c r="AQ1556" s="253">
        <f t="shared" si="332"/>
        <v>2.2304351404412283E-4</v>
      </c>
      <c r="AR1556" s="253">
        <f t="shared" si="333"/>
        <v>0.20610805358581305</v>
      </c>
      <c r="AS1556" s="253" t="str">
        <f>IF(OR(AR1556&lt;$T$757,AR1556&gt;$T$758),AQ1556,"")</f>
        <v/>
      </c>
      <c r="AT1556" s="253">
        <f t="shared" si="334"/>
        <v>2.2304351404412283E-4</v>
      </c>
      <c r="AU1556" s="253" t="str">
        <f t="shared" si="335"/>
        <v/>
      </c>
      <c r="AV1556" s="253">
        <f t="shared" si="336"/>
        <v>0</v>
      </c>
      <c r="AW1556" s="253">
        <f t="shared" si="337"/>
        <v>2.2304351404412283E-4</v>
      </c>
      <c r="AX1556" s="253" t="str">
        <f t="shared" si="338"/>
        <v/>
      </c>
      <c r="AZ1556" s="259"/>
      <c r="BA1556" s="259">
        <f>BA1555+$BD$753</f>
        <v>5.1200000000000809</v>
      </c>
      <c r="BB1556" s="274">
        <f t="shared" si="321"/>
        <v>0.6453217196091463</v>
      </c>
      <c r="BC1556" s="259">
        <f t="shared" si="322"/>
        <v>7.8048262807828284E-4</v>
      </c>
      <c r="BD1556" s="259" t="str">
        <f t="shared" si="319"/>
        <v/>
      </c>
      <c r="BE1556" s="254" t="str">
        <f t="shared" si="320"/>
        <v/>
      </c>
    </row>
    <row r="1557" spans="1:57" ht="20.100000000000001" customHeight="1" x14ac:dyDescent="0.25">
      <c r="A1557" s="247">
        <v>796</v>
      </c>
      <c r="B1557" s="247">
        <f>$B$755+(A1557*$B$758)</f>
        <v>-1961.4736649680754</v>
      </c>
      <c r="C1557" s="247">
        <f>_xlfn.NORM.DIST($B1557,$B$752,$B$753,0)</f>
        <v>1.1896766828930637E-4</v>
      </c>
      <c r="D1557" s="247">
        <f>_xlfn.NORM.DIST($B1557,$B$752,$B$753,1)</f>
        <v>0.20725006785644526</v>
      </c>
      <c r="E1557" s="247" t="str">
        <f>IF(OR(D1557&lt;$F$757,D1557&gt;$F$758),C1557,"")</f>
        <v/>
      </c>
      <c r="F1557" s="247">
        <f>IF(AND(D1557&gt;$F$757,D1557&lt;$F$758),C1557,"")</f>
        <v>1.1896766828930637E-4</v>
      </c>
      <c r="G1557" s="247" t="str">
        <f>IF(C1557=MAX($C$761:$C$2761),C1557,"")</f>
        <v/>
      </c>
      <c r="H1557" s="247">
        <f>_xlfn.NORM.DIST(B1557,$F$753,$F$754,0)</f>
        <v>0</v>
      </c>
      <c r="I1557" s="247">
        <f>IF(H1557=MAX($H$761:$H$2761),C1557,"")</f>
        <v>1.1896766828930637E-4</v>
      </c>
      <c r="J1557" s="247" t="str">
        <f>IF(I1557=MIN($I$761:$I$2761),I1557,"")</f>
        <v/>
      </c>
      <c r="K1557" s="247"/>
      <c r="L1557" s="247"/>
      <c r="M1557" s="247"/>
      <c r="N1557" s="247"/>
      <c r="O1557" s="247">
        <v>796</v>
      </c>
      <c r="P1557" s="247">
        <f>$P$755+(O1557*$P$758)</f>
        <v>-114.30590502787038</v>
      </c>
      <c r="Q1557" s="247">
        <f>_xlfn.NORM.DIST(P1557,P$752,P$753,0)</f>
        <v>2.0414688836524718E-3</v>
      </c>
      <c r="R1557" s="247">
        <f>_xlfn.NORM.DIST(P1557,P$752,P$753,1)</f>
        <v>0.2072500678564454</v>
      </c>
      <c r="S1557" s="253" t="str">
        <f>IF(OR(R1557&lt;$T$757,R1557&gt;$T$758),Q1557,"")</f>
        <v/>
      </c>
      <c r="T1557" s="253">
        <f>IF(AND(R1557&gt;$T$757,R1557&lt;$T$758),Q1557,"")</f>
        <v>2.0414688836524718E-3</v>
      </c>
      <c r="U1557" s="253" t="str">
        <f>IF(Q1557=MAX($Q$761:$Q$2761),Q1557,"")</f>
        <v/>
      </c>
      <c r="V1557" s="253">
        <f>_xlfn.NORM.DIST(P1557,$T$753,$T$754,0)</f>
        <v>1.8005976568025094E-72</v>
      </c>
      <c r="W1557" s="253" t="str">
        <f>IF(V1557=MAX($V$761:$V$2761),Q1557,"")</f>
        <v/>
      </c>
      <c r="X1557" s="253" t="str">
        <f t="shared" si="323"/>
        <v/>
      </c>
      <c r="AB1557" s="253">
        <v>796</v>
      </c>
      <c r="AC1557" s="253">
        <f t="shared" si="339"/>
        <v>-176.88052025116838</v>
      </c>
      <c r="AD1557" s="253">
        <f t="shared" si="324"/>
        <v>1.3192631274533499E-3</v>
      </c>
      <c r="AE1557" s="253">
        <f t="shared" si="325"/>
        <v>0.20725006785644531</v>
      </c>
      <c r="AF1557" s="253" t="str">
        <f>IF(OR(AE1557&lt;$T$757,AE1557&gt;$T$758),AD1557,"")</f>
        <v/>
      </c>
      <c r="AG1557" s="253">
        <f t="shared" si="326"/>
        <v>1.3192631274533499E-3</v>
      </c>
      <c r="AH1557" s="253" t="str">
        <f t="shared" si="327"/>
        <v/>
      </c>
      <c r="AI1557" s="253">
        <f t="shared" si="328"/>
        <v>1.1392672696517233E-3</v>
      </c>
      <c r="AJ1557" s="253" t="str">
        <f t="shared" si="329"/>
        <v/>
      </c>
      <c r="AK1557" s="253" t="str">
        <f t="shared" si="330"/>
        <v/>
      </c>
      <c r="AO1557" s="253">
        <v>796</v>
      </c>
      <c r="AP1557" s="253">
        <f t="shared" si="331"/>
        <v>-1042.7995161563795</v>
      </c>
      <c r="AQ1557" s="253">
        <f t="shared" si="332"/>
        <v>2.2377450767548907E-4</v>
      </c>
      <c r="AR1557" s="253">
        <f t="shared" si="333"/>
        <v>0.20725006785644526</v>
      </c>
      <c r="AS1557" s="253" t="str">
        <f>IF(OR(AR1557&lt;$T$757,AR1557&gt;$T$758),AQ1557,"")</f>
        <v/>
      </c>
      <c r="AT1557" s="253">
        <f t="shared" si="334"/>
        <v>2.2377450767548907E-4</v>
      </c>
      <c r="AU1557" s="253" t="str">
        <f t="shared" si="335"/>
        <v/>
      </c>
      <c r="AV1557" s="253">
        <f t="shared" si="336"/>
        <v>0</v>
      </c>
      <c r="AW1557" s="253">
        <f t="shared" si="337"/>
        <v>2.2377450767548907E-4</v>
      </c>
      <c r="AX1557" s="253" t="str">
        <f t="shared" si="338"/>
        <v/>
      </c>
      <c r="AZ1557" s="259"/>
      <c r="BA1557" s="259">
        <f>BA1556+$BD$753</f>
        <v>5.1264000000000811</v>
      </c>
      <c r="BB1557" s="274">
        <f t="shared" si="321"/>
        <v>0.64454123698106802</v>
      </c>
      <c r="BC1557" s="259">
        <f t="shared" si="322"/>
        <v>7.8042105000941664E-4</v>
      </c>
      <c r="BD1557" s="259" t="str">
        <f t="shared" si="319"/>
        <v/>
      </c>
      <c r="BE1557" s="254" t="str">
        <f t="shared" si="320"/>
        <v/>
      </c>
    </row>
    <row r="1558" spans="1:57" ht="20.100000000000001" customHeight="1" x14ac:dyDescent="0.25">
      <c r="A1558" s="247">
        <v>797</v>
      </c>
      <c r="B1558" s="247">
        <f>$B$755+(A1558*$B$758)</f>
        <v>-1951.8585979829377</v>
      </c>
      <c r="C1558" s="247">
        <f>_xlfn.NORM.DIST($B1558,$B$752,$B$753,0)</f>
        <v>1.1935565832225585E-4</v>
      </c>
      <c r="D1558" s="247">
        <f>_xlfn.NORM.DIST($B1558,$B$752,$B$753,1)</f>
        <v>0.20839581574663116</v>
      </c>
      <c r="E1558" s="247" t="str">
        <f>IF(OR(D1558&lt;$F$757,D1558&gt;$F$758),C1558,"")</f>
        <v/>
      </c>
      <c r="F1558" s="247">
        <f>IF(AND(D1558&gt;$F$757,D1558&lt;$F$758),C1558,"")</f>
        <v>1.1935565832225585E-4</v>
      </c>
      <c r="G1558" s="247" t="str">
        <f>IF(C1558=MAX($C$761:$C$2761),C1558,"")</f>
        <v/>
      </c>
      <c r="H1558" s="247">
        <f>_xlfn.NORM.DIST(B1558,$F$753,$F$754,0)</f>
        <v>0</v>
      </c>
      <c r="I1558" s="247">
        <f>IF(H1558=MAX($H$761:$H$2761),C1558,"")</f>
        <v>1.1935565832225585E-4</v>
      </c>
      <c r="J1558" s="247" t="str">
        <f>IF(I1558=MIN($I$761:$I$2761),I1558,"")</f>
        <v/>
      </c>
      <c r="K1558" s="247"/>
      <c r="L1558" s="247"/>
      <c r="M1558" s="247"/>
      <c r="N1558" s="247"/>
      <c r="O1558" s="247">
        <v>797</v>
      </c>
      <c r="P1558" s="247">
        <f>$P$755+(O1558*$P$758)</f>
        <v>-113.7455819640083</v>
      </c>
      <c r="Q1558" s="247">
        <f>_xlfn.NORM.DIST(P1558,P$752,P$753,0)</f>
        <v>2.0481267394449167E-3</v>
      </c>
      <c r="R1558" s="247">
        <f>_xlfn.NORM.DIST(P1558,P$752,P$753,1)</f>
        <v>0.20839581574663116</v>
      </c>
      <c r="S1558" s="253" t="str">
        <f>IF(OR(R1558&lt;$T$757,R1558&gt;$T$758),Q1558,"")</f>
        <v/>
      </c>
      <c r="T1558" s="253">
        <f>IF(AND(R1558&gt;$T$757,R1558&lt;$T$758),Q1558,"")</f>
        <v>2.0481267394449167E-3</v>
      </c>
      <c r="U1558" s="253" t="str">
        <f>IF(Q1558=MAX($Q$761:$Q$2761),Q1558,"")</f>
        <v/>
      </c>
      <c r="V1558" s="253">
        <f>_xlfn.NORM.DIST(P1558,$T$753,$T$754,0)</f>
        <v>1.6764943298831957E-72</v>
      </c>
      <c r="W1558" s="253" t="str">
        <f>IF(V1558=MAX($V$761:$V$2761),Q1558,"")</f>
        <v/>
      </c>
      <c r="X1558" s="253" t="str">
        <f t="shared" si="323"/>
        <v/>
      </c>
      <c r="AB1558" s="253">
        <v>797</v>
      </c>
      <c r="AC1558" s="253">
        <f t="shared" si="339"/>
        <v>-176.01345887738819</v>
      </c>
      <c r="AD1558" s="253">
        <f t="shared" si="324"/>
        <v>1.3235656489001422E-3</v>
      </c>
      <c r="AE1558" s="253">
        <f t="shared" si="325"/>
        <v>0.20839581574663116</v>
      </c>
      <c r="AF1558" s="253" t="str">
        <f>IF(OR(AE1558&lt;$T$757,AE1558&gt;$T$758),AD1558,"")</f>
        <v/>
      </c>
      <c r="AG1558" s="253">
        <f t="shared" si="326"/>
        <v>1.3235656489001422E-3</v>
      </c>
      <c r="AH1558" s="253" t="str">
        <f t="shared" si="327"/>
        <v/>
      </c>
      <c r="AI1558" s="253">
        <f t="shared" si="328"/>
        <v>1.1348037109653883E-3</v>
      </c>
      <c r="AJ1558" s="253" t="str">
        <f t="shared" si="329"/>
        <v/>
      </c>
      <c r="AK1558" s="253" t="str">
        <f t="shared" si="330"/>
        <v/>
      </c>
      <c r="AO1558" s="253">
        <v>797</v>
      </c>
      <c r="AP1558" s="253">
        <f t="shared" si="331"/>
        <v>-1037.6877538222793</v>
      </c>
      <c r="AQ1558" s="253">
        <f t="shared" si="332"/>
        <v>2.245043049376758E-4</v>
      </c>
      <c r="AR1558" s="253">
        <f t="shared" si="333"/>
        <v>0.20839581574663116</v>
      </c>
      <c r="AS1558" s="253" t="str">
        <f>IF(OR(AR1558&lt;$T$757,AR1558&gt;$T$758),AQ1558,"")</f>
        <v/>
      </c>
      <c r="AT1558" s="253">
        <f t="shared" si="334"/>
        <v>2.245043049376758E-4</v>
      </c>
      <c r="AU1558" s="253" t="str">
        <f t="shared" si="335"/>
        <v/>
      </c>
      <c r="AV1558" s="253">
        <f t="shared" si="336"/>
        <v>0</v>
      </c>
      <c r="AW1558" s="253">
        <f t="shared" si="337"/>
        <v>2.245043049376758E-4</v>
      </c>
      <c r="AX1558" s="253" t="str">
        <f t="shared" si="338"/>
        <v/>
      </c>
      <c r="AZ1558" s="259"/>
      <c r="BA1558" s="259">
        <f>BA1557+$BD$753</f>
        <v>5.1328000000000813</v>
      </c>
      <c r="BB1558" s="274">
        <f t="shared" si="321"/>
        <v>0.64376081593105861</v>
      </c>
      <c r="BC1558" s="259">
        <f t="shared" si="322"/>
        <v>7.8035643992191428E-4</v>
      </c>
      <c r="BD1558" s="259" t="str">
        <f t="shared" si="319"/>
        <v/>
      </c>
      <c r="BE1558" s="254" t="str">
        <f t="shared" si="320"/>
        <v/>
      </c>
    </row>
    <row r="1559" spans="1:57" ht="20.100000000000001" customHeight="1" x14ac:dyDescent="0.25">
      <c r="A1559" s="247">
        <v>798</v>
      </c>
      <c r="B1559" s="247">
        <f>$B$755+(A1559*$B$758)</f>
        <v>-1942.2435309978</v>
      </c>
      <c r="C1559" s="247">
        <f>_xlfn.NORM.DIST($B1559,$B$752,$B$753,0)</f>
        <v>1.1974299780633965E-4</v>
      </c>
      <c r="D1559" s="247">
        <f>_xlfn.NORM.DIST($B1559,$B$752,$B$753,1)</f>
        <v>0.20954529107107076</v>
      </c>
      <c r="E1559" s="247" t="str">
        <f>IF(OR(D1559&lt;$F$757,D1559&gt;$F$758),C1559,"")</f>
        <v/>
      </c>
      <c r="F1559" s="247">
        <f>IF(AND(D1559&gt;$F$757,D1559&lt;$F$758),C1559,"")</f>
        <v>1.1974299780633965E-4</v>
      </c>
      <c r="G1559" s="247" t="str">
        <f>IF(C1559=MAX($C$761:$C$2761),C1559,"")</f>
        <v/>
      </c>
      <c r="H1559" s="247">
        <f>_xlfn.NORM.DIST(B1559,$F$753,$F$754,0)</f>
        <v>0</v>
      </c>
      <c r="I1559" s="247">
        <f>IF(H1559=MAX($H$761:$H$2761),C1559,"")</f>
        <v>1.1974299780633965E-4</v>
      </c>
      <c r="J1559" s="247" t="str">
        <f>IF(I1559=MIN($I$761:$I$2761),I1559,"")</f>
        <v/>
      </c>
      <c r="K1559" s="247"/>
      <c r="L1559" s="247"/>
      <c r="M1559" s="247"/>
      <c r="N1559" s="247"/>
      <c r="O1559" s="247">
        <v>798</v>
      </c>
      <c r="P1559" s="247">
        <f>$P$755+(O1559*$P$758)</f>
        <v>-113.18525890014615</v>
      </c>
      <c r="Q1559" s="247">
        <f>_xlfn.NORM.DIST(P1559,P$752,P$753,0)</f>
        <v>2.0547734319079831E-3</v>
      </c>
      <c r="R1559" s="247">
        <f>_xlfn.NORM.DIST(P1559,P$752,P$753,1)</f>
        <v>0.20954529107107084</v>
      </c>
      <c r="S1559" s="253" t="str">
        <f>IF(OR(R1559&lt;$T$757,R1559&gt;$T$758),Q1559,"")</f>
        <v/>
      </c>
      <c r="T1559" s="253">
        <f>IF(AND(R1559&gt;$T$757,R1559&lt;$T$758),Q1559,"")</f>
        <v>2.0547734319079831E-3</v>
      </c>
      <c r="U1559" s="253" t="str">
        <f>IF(Q1559=MAX($Q$761:$Q$2761),Q1559,"")</f>
        <v/>
      </c>
      <c r="V1559" s="253">
        <f>_xlfn.NORM.DIST(P1559,$T$753,$T$754,0)</f>
        <v>1.5609196522832285E-72</v>
      </c>
      <c r="W1559" s="253" t="str">
        <f>IF(V1559=MAX($V$761:$V$2761),Q1559,"")</f>
        <v/>
      </c>
      <c r="X1559" s="253" t="str">
        <f t="shared" si="323"/>
        <v/>
      </c>
      <c r="AB1559" s="253">
        <v>798</v>
      </c>
      <c r="AC1559" s="253">
        <f t="shared" si="339"/>
        <v>-175.14639750360789</v>
      </c>
      <c r="AD1559" s="253">
        <f t="shared" si="324"/>
        <v>1.3278609562429405E-3</v>
      </c>
      <c r="AE1559" s="253">
        <f t="shared" si="325"/>
        <v>0.20954529107107084</v>
      </c>
      <c r="AF1559" s="253" t="str">
        <f>IF(OR(AE1559&lt;$T$757,AE1559&gt;$T$758),AD1559,"")</f>
        <v/>
      </c>
      <c r="AG1559" s="253">
        <f t="shared" si="326"/>
        <v>1.3278609562429405E-3</v>
      </c>
      <c r="AH1559" s="253" t="str">
        <f t="shared" si="327"/>
        <v/>
      </c>
      <c r="AI1559" s="253">
        <f t="shared" si="328"/>
        <v>1.1303395545699505E-3</v>
      </c>
      <c r="AJ1559" s="253" t="str">
        <f t="shared" si="329"/>
        <v/>
      </c>
      <c r="AK1559" s="253" t="str">
        <f t="shared" si="330"/>
        <v/>
      </c>
      <c r="AO1559" s="253">
        <v>798</v>
      </c>
      <c r="AP1559" s="253">
        <f t="shared" si="331"/>
        <v>-1032.5759914881796</v>
      </c>
      <c r="AQ1559" s="253">
        <f t="shared" si="332"/>
        <v>2.2523287853754953E-4</v>
      </c>
      <c r="AR1559" s="253">
        <f t="shared" si="333"/>
        <v>0.20954529107107076</v>
      </c>
      <c r="AS1559" s="253" t="str">
        <f>IF(OR(AR1559&lt;$T$757,AR1559&gt;$T$758),AQ1559,"")</f>
        <v/>
      </c>
      <c r="AT1559" s="253">
        <f t="shared" si="334"/>
        <v>2.2523287853754953E-4</v>
      </c>
      <c r="AU1559" s="253" t="str">
        <f t="shared" si="335"/>
        <v/>
      </c>
      <c r="AV1559" s="253">
        <f t="shared" si="336"/>
        <v>0</v>
      </c>
      <c r="AW1559" s="253">
        <f t="shared" si="337"/>
        <v>2.2523287853754953E-4</v>
      </c>
      <c r="AX1559" s="253" t="str">
        <f t="shared" si="338"/>
        <v/>
      </c>
      <c r="AZ1559" s="259"/>
      <c r="BA1559" s="259">
        <f>BA1558+$BD$753</f>
        <v>5.1392000000000815</v>
      </c>
      <c r="BB1559" s="274">
        <f t="shared" si="321"/>
        <v>0.64298045949113669</v>
      </c>
      <c r="BC1559" s="259">
        <f t="shared" si="322"/>
        <v>7.8028880613223439E-4</v>
      </c>
      <c r="BD1559" s="259" t="str">
        <f t="shared" si="319"/>
        <v/>
      </c>
      <c r="BE1559" s="254" t="str">
        <f t="shared" si="320"/>
        <v/>
      </c>
    </row>
    <row r="1560" spans="1:57" ht="20.100000000000001" customHeight="1" x14ac:dyDescent="0.25">
      <c r="A1560" s="247">
        <v>799</v>
      </c>
      <c r="B1560" s="247">
        <f>$B$755+(A1560*$B$758)</f>
        <v>-1932.6284640126623</v>
      </c>
      <c r="C1560" s="247">
        <f>_xlfn.NORM.DIST($B1560,$B$752,$B$753,0)</f>
        <v>1.2012967221548473E-4</v>
      </c>
      <c r="D1560" s="247">
        <f>_xlfn.NORM.DIST($B1560,$B$752,$B$753,1)</f>
        <v>0.210698487504871</v>
      </c>
      <c r="E1560" s="247" t="str">
        <f>IF(OR(D1560&lt;$F$757,D1560&gt;$F$758),C1560,"")</f>
        <v/>
      </c>
      <c r="F1560" s="247">
        <f>IF(AND(D1560&gt;$F$757,D1560&lt;$F$758),C1560,"")</f>
        <v>1.2012967221548473E-4</v>
      </c>
      <c r="G1560" s="247" t="str">
        <f>IF(C1560=MAX($C$761:$C$2761),C1560,"")</f>
        <v/>
      </c>
      <c r="H1560" s="247">
        <f>_xlfn.NORM.DIST(B1560,$F$753,$F$754,0)</f>
        <v>0</v>
      </c>
      <c r="I1560" s="247">
        <f>IF(H1560=MAX($H$761:$H$2761),C1560,"")</f>
        <v>1.2012967221548473E-4</v>
      </c>
      <c r="J1560" s="247" t="str">
        <f>IF(I1560=MIN($I$761:$I$2761),I1560,"")</f>
        <v/>
      </c>
      <c r="K1560" s="247"/>
      <c r="L1560" s="247"/>
      <c r="M1560" s="247"/>
      <c r="N1560" s="247"/>
      <c r="O1560" s="247">
        <v>799</v>
      </c>
      <c r="P1560" s="247">
        <f>$P$755+(O1560*$P$758)</f>
        <v>-112.62493583628407</v>
      </c>
      <c r="Q1560" s="247">
        <f>_xlfn.NORM.DIST(P1560,P$752,P$753,0)</f>
        <v>2.0614087117762471E-3</v>
      </c>
      <c r="R1560" s="247">
        <f>_xlfn.NORM.DIST(P1560,P$752,P$753,1)</f>
        <v>0.21069848750487102</v>
      </c>
      <c r="S1560" s="253" t="str">
        <f>IF(OR(R1560&lt;$T$757,R1560&gt;$T$758),Q1560,"")</f>
        <v/>
      </c>
      <c r="T1560" s="253">
        <f>IF(AND(R1560&gt;$T$757,R1560&lt;$T$758),Q1560,"")</f>
        <v>2.0614087117762471E-3</v>
      </c>
      <c r="U1560" s="253" t="str">
        <f>IF(Q1560=MAX($Q$761:$Q$2761),Q1560,"")</f>
        <v/>
      </c>
      <c r="V1560" s="253">
        <f>_xlfn.NORM.DIST(P1560,$T$753,$T$754,0)</f>
        <v>1.4532892442547873E-72</v>
      </c>
      <c r="W1560" s="253" t="str">
        <f>IF(V1560=MAX($V$761:$V$2761),Q1560,"")</f>
        <v/>
      </c>
      <c r="X1560" s="253" t="str">
        <f t="shared" si="323"/>
        <v/>
      </c>
      <c r="AB1560" s="253">
        <v>799</v>
      </c>
      <c r="AC1560" s="253">
        <f t="shared" si="339"/>
        <v>-174.2793361298277</v>
      </c>
      <c r="AD1560" s="253">
        <f t="shared" si="324"/>
        <v>1.3321488883983759E-3</v>
      </c>
      <c r="AE1560" s="253">
        <f t="shared" si="325"/>
        <v>0.210698487504871</v>
      </c>
      <c r="AF1560" s="253" t="str">
        <f>IF(OR(AE1560&lt;$T$757,AE1560&gt;$T$758),AD1560,"")</f>
        <v/>
      </c>
      <c r="AG1560" s="253">
        <f t="shared" si="326"/>
        <v>1.3321488883983759E-3</v>
      </c>
      <c r="AH1560" s="253" t="str">
        <f t="shared" si="327"/>
        <v/>
      </c>
      <c r="AI1560" s="253">
        <f t="shared" si="328"/>
        <v>1.1258749453875948E-3</v>
      </c>
      <c r="AJ1560" s="253" t="str">
        <f t="shared" si="329"/>
        <v/>
      </c>
      <c r="AK1560" s="253" t="str">
        <f t="shared" si="330"/>
        <v/>
      </c>
      <c r="AO1560" s="253">
        <v>799</v>
      </c>
      <c r="AP1560" s="253">
        <f t="shared" si="331"/>
        <v>-1027.4642291540795</v>
      </c>
      <c r="AQ1560" s="253">
        <f t="shared" si="332"/>
        <v>2.2596020115201598E-4</v>
      </c>
      <c r="AR1560" s="253">
        <f t="shared" si="333"/>
        <v>0.210698487504871</v>
      </c>
      <c r="AS1560" s="253" t="str">
        <f>IF(OR(AR1560&lt;$T$757,AR1560&gt;$T$758),AQ1560,"")</f>
        <v/>
      </c>
      <c r="AT1560" s="253">
        <f t="shared" si="334"/>
        <v>2.2596020115201598E-4</v>
      </c>
      <c r="AU1560" s="253" t="str">
        <f t="shared" si="335"/>
        <v/>
      </c>
      <c r="AV1560" s="253">
        <f t="shared" si="336"/>
        <v>0</v>
      </c>
      <c r="AW1560" s="253">
        <f t="shared" si="337"/>
        <v>2.2596020115201598E-4</v>
      </c>
      <c r="AX1560" s="253" t="str">
        <f t="shared" si="338"/>
        <v/>
      </c>
      <c r="AZ1560" s="259"/>
      <c r="BA1560" s="259">
        <f>BA1559+$BD$753</f>
        <v>5.1456000000000817</v>
      </c>
      <c r="BB1560" s="274">
        <f t="shared" si="321"/>
        <v>0.64220017068500446</v>
      </c>
      <c r="BC1560" s="259">
        <f t="shared" si="322"/>
        <v>7.8021815696338592E-4</v>
      </c>
      <c r="BD1560" s="259" t="str">
        <f t="shared" si="319"/>
        <v/>
      </c>
      <c r="BE1560" s="254" t="str">
        <f t="shared" si="320"/>
        <v/>
      </c>
    </row>
    <row r="1561" spans="1:57" ht="20.100000000000001" customHeight="1" x14ac:dyDescent="0.25">
      <c r="A1561" s="247">
        <v>800</v>
      </c>
      <c r="B1561" s="247">
        <f>$B$755+(A1561*$B$758)</f>
        <v>-1923.0133970275247</v>
      </c>
      <c r="C1561" s="247">
        <f>_xlfn.NORM.DIST($B1561,$B$752,$B$753,0)</f>
        <v>1.2051566700856896E-4</v>
      </c>
      <c r="D1561" s="247">
        <f>_xlfn.NORM.DIST($B1561,$B$752,$B$753,1)</f>
        <v>0.21185539858339658</v>
      </c>
      <c r="E1561" s="247" t="str">
        <f>IF(OR(D1561&lt;$F$757,D1561&gt;$F$758),C1561,"")</f>
        <v/>
      </c>
      <c r="F1561" s="247">
        <f>IF(AND(D1561&gt;$F$757,D1561&lt;$F$758),C1561,"")</f>
        <v>1.2051566700856896E-4</v>
      </c>
      <c r="G1561" s="247" t="str">
        <f>IF(C1561=MAX($C$761:$C$2761),C1561,"")</f>
        <v/>
      </c>
      <c r="H1561" s="247">
        <f>_xlfn.NORM.DIST(B1561,$F$753,$F$754,0)</f>
        <v>0</v>
      </c>
      <c r="I1561" s="247">
        <f>IF(H1561=MAX($H$761:$H$2761),C1561,"")</f>
        <v>1.2051566700856896E-4</v>
      </c>
      <c r="J1561" s="247" t="str">
        <f>IF(I1561=MIN($I$761:$I$2761),I1561,"")</f>
        <v/>
      </c>
      <c r="K1561" s="247"/>
      <c r="L1561" s="247"/>
      <c r="M1561" s="247"/>
      <c r="N1561" s="247"/>
      <c r="O1561" s="247">
        <v>800</v>
      </c>
      <c r="P1561" s="247">
        <f>$P$755+(O1561*$P$758)</f>
        <v>-112.06461277242192</v>
      </c>
      <c r="Q1561" s="247">
        <f>_xlfn.NORM.DIST(P1561,P$752,P$753,0)</f>
        <v>2.068032329526048E-3</v>
      </c>
      <c r="R1561" s="247">
        <f>_xlfn.NORM.DIST(P1561,P$752,P$753,1)</f>
        <v>0.21185539858339672</v>
      </c>
      <c r="S1561" s="253" t="str">
        <f>IF(OR(R1561&lt;$T$757,R1561&gt;$T$758),Q1561,"")</f>
        <v/>
      </c>
      <c r="T1561" s="253">
        <f>IF(AND(R1561&gt;$T$757,R1561&lt;$T$758),Q1561,"")</f>
        <v>2.068032329526048E-3</v>
      </c>
      <c r="U1561" s="253" t="str">
        <f>IF(Q1561=MAX($Q$761:$Q$2761),Q1561,"")</f>
        <v/>
      </c>
      <c r="V1561" s="253">
        <f>_xlfn.NORM.DIST(P1561,$T$753,$T$754,0)</f>
        <v>1.3530586483767411E-72</v>
      </c>
      <c r="W1561" s="253" t="str">
        <f>IF(V1561=MAX($V$761:$V$2761),Q1561,"")</f>
        <v/>
      </c>
      <c r="X1561" s="253" t="str">
        <f t="shared" si="323"/>
        <v/>
      </c>
      <c r="AB1561" s="253">
        <v>800</v>
      </c>
      <c r="AC1561" s="253">
        <f t="shared" si="339"/>
        <v>-173.4122747560474</v>
      </c>
      <c r="AD1561" s="253">
        <f t="shared" si="324"/>
        <v>1.3364292841161998E-3</v>
      </c>
      <c r="AE1561" s="253">
        <f t="shared" si="325"/>
        <v>0.21185539858339666</v>
      </c>
      <c r="AF1561" s="253" t="str">
        <f>IF(OR(AE1561&lt;$T$757,AE1561&gt;$T$758),AD1561,"")</f>
        <v/>
      </c>
      <c r="AG1561" s="253">
        <f t="shared" si="326"/>
        <v>1.3364292841161998E-3</v>
      </c>
      <c r="AH1561" s="253" t="str">
        <f t="shared" si="327"/>
        <v/>
      </c>
      <c r="AI1561" s="253">
        <f t="shared" si="328"/>
        <v>1.1214100277909412E-3</v>
      </c>
      <c r="AJ1561" s="253" t="str">
        <f t="shared" si="329"/>
        <v/>
      </c>
      <c r="AK1561" s="253" t="str">
        <f t="shared" si="330"/>
        <v/>
      </c>
      <c r="AO1561" s="253">
        <v>800</v>
      </c>
      <c r="AP1561" s="253">
        <f t="shared" si="331"/>
        <v>-1022.3524668199798</v>
      </c>
      <c r="AQ1561" s="253">
        <f t="shared" si="332"/>
        <v>2.2668624542967363E-4</v>
      </c>
      <c r="AR1561" s="253">
        <f t="shared" si="333"/>
        <v>0.21185539858339658</v>
      </c>
      <c r="AS1561" s="253" t="str">
        <f>IF(OR(AR1561&lt;$T$757,AR1561&gt;$T$758),AQ1561,"")</f>
        <v/>
      </c>
      <c r="AT1561" s="253">
        <f t="shared" si="334"/>
        <v>2.2668624542967363E-4</v>
      </c>
      <c r="AU1561" s="253" t="str">
        <f t="shared" si="335"/>
        <v/>
      </c>
      <c r="AV1561" s="253">
        <f t="shared" si="336"/>
        <v>0</v>
      </c>
      <c r="AW1561" s="253">
        <f t="shared" si="337"/>
        <v>2.2668624542967363E-4</v>
      </c>
      <c r="AX1561" s="253" t="str">
        <f t="shared" si="338"/>
        <v/>
      </c>
      <c r="AZ1561" s="259"/>
      <c r="BA1561" s="259">
        <f>BA1560+$BD$753</f>
        <v>5.1520000000000818</v>
      </c>
      <c r="BB1561" s="274">
        <f t="shared" si="321"/>
        <v>0.64141995252804107</v>
      </c>
      <c r="BC1561" s="259">
        <f t="shared" si="322"/>
        <v>7.8014450073871089E-4</v>
      </c>
      <c r="BD1561" s="259" t="str">
        <f t="shared" si="319"/>
        <v/>
      </c>
      <c r="BE1561" s="254" t="str">
        <f t="shared" si="320"/>
        <v/>
      </c>
    </row>
    <row r="1562" spans="1:57" ht="20.100000000000001" customHeight="1" x14ac:dyDescent="0.25">
      <c r="A1562" s="248">
        <v>801</v>
      </c>
      <c r="B1562" s="247">
        <f>$B$755+(A1562*$B$758)</f>
        <v>-1913.398330042387</v>
      </c>
      <c r="C1562" s="247">
        <f>_xlfn.NORM.DIST($B1562,$B$752,$B$753,0)</f>
        <v>1.2090096763030471E-4</v>
      </c>
      <c r="D1562" s="247">
        <f>_xlfn.NORM.DIST($B1562,$B$752,$B$753,1)</f>
        <v>0.21301601770212966</v>
      </c>
      <c r="E1562" s="247" t="str">
        <f>IF(OR(D1562&lt;$F$757,D1562&gt;$F$758),C1562,"")</f>
        <v/>
      </c>
      <c r="F1562" s="247">
        <f>IF(AND(D1562&gt;$F$757,D1562&lt;$F$758),C1562,"")</f>
        <v>1.2090096763030471E-4</v>
      </c>
      <c r="G1562" s="247" t="str">
        <f>IF(C1562=MAX($C$761:$C$2761),C1562,"")</f>
        <v/>
      </c>
      <c r="H1562" s="247">
        <f>_xlfn.NORM.DIST(B1562,$F$753,$F$754,0)</f>
        <v>0</v>
      </c>
      <c r="I1562" s="247">
        <f>IF(H1562=MAX($H$761:$H$2761),C1562,"")</f>
        <v>1.2090096763030471E-4</v>
      </c>
      <c r="J1562" s="247" t="str">
        <f>IF(I1562=MIN($I$761:$I$2761),I1562,"")</f>
        <v/>
      </c>
      <c r="K1562" s="247"/>
      <c r="L1562" s="247"/>
      <c r="M1562" s="247"/>
      <c r="N1562" s="247"/>
      <c r="O1562" s="248">
        <v>801</v>
      </c>
      <c r="P1562" s="247">
        <f>$P$755+(O1562*$P$758)</f>
        <v>-111.50428970855984</v>
      </c>
      <c r="Q1562" s="247">
        <f>_xlfn.NORM.DIST(P1562,P$752,P$753,0)</f>
        <v>2.074644035390641E-3</v>
      </c>
      <c r="R1562" s="247">
        <f>_xlfn.NORM.DIST(P1562,P$752,P$753,1)</f>
        <v>0.21301601770212966</v>
      </c>
      <c r="S1562" s="253" t="str">
        <f>IF(OR(R1562&lt;$T$757,R1562&gt;$T$758),Q1562,"")</f>
        <v/>
      </c>
      <c r="T1562" s="253">
        <f>IF(AND(R1562&gt;$T$757,R1562&lt;$T$758),Q1562,"")</f>
        <v>2.074644035390641E-3</v>
      </c>
      <c r="U1562" s="253" t="str">
        <f>IF(Q1562=MAX($Q$761:$Q$2761),Q1562,"")</f>
        <v/>
      </c>
      <c r="V1562" s="253">
        <f>_xlfn.NORM.DIST(P1562,$T$753,$T$754,0)</f>
        <v>1.2597206104259478E-72</v>
      </c>
      <c r="W1562" s="253" t="str">
        <f>IF(V1562=MAX($V$761:$V$2761),Q1562,"")</f>
        <v/>
      </c>
      <c r="X1562" s="253" t="str">
        <f t="shared" si="323"/>
        <v/>
      </c>
      <c r="AB1562" s="259">
        <v>801</v>
      </c>
      <c r="AC1562" s="253">
        <f t="shared" si="339"/>
        <v>-172.54521338226721</v>
      </c>
      <c r="AD1562" s="253">
        <f t="shared" si="324"/>
        <v>1.3407019819890761E-3</v>
      </c>
      <c r="AE1562" s="253">
        <f t="shared" si="325"/>
        <v>0.21301601770212966</v>
      </c>
      <c r="AF1562" s="253" t="str">
        <f>IF(OR(AE1562&lt;$T$757,AE1562&gt;$T$758),AD1562,"")</f>
        <v/>
      </c>
      <c r="AG1562" s="253">
        <f t="shared" si="326"/>
        <v>1.3407019819890761E-3</v>
      </c>
      <c r="AH1562" s="253" t="str">
        <f t="shared" si="327"/>
        <v/>
      </c>
      <c r="AI1562" s="253">
        <f t="shared" si="328"/>
        <v>1.1169449455959944E-3</v>
      </c>
      <c r="AJ1562" s="253" t="str">
        <f t="shared" si="329"/>
        <v/>
      </c>
      <c r="AK1562" s="253" t="str">
        <f t="shared" si="330"/>
        <v/>
      </c>
      <c r="AO1562" s="259">
        <v>801</v>
      </c>
      <c r="AP1562" s="253">
        <f t="shared" si="331"/>
        <v>-1017.2407044858796</v>
      </c>
      <c r="AQ1562" s="253">
        <f t="shared" si="332"/>
        <v>2.2741098399247633E-4</v>
      </c>
      <c r="AR1562" s="253">
        <f t="shared" si="333"/>
        <v>0.21301601770212966</v>
      </c>
      <c r="AS1562" s="253" t="str">
        <f>IF(OR(AR1562&lt;$T$757,AR1562&gt;$T$758),AQ1562,"")</f>
        <v/>
      </c>
      <c r="AT1562" s="253">
        <f t="shared" si="334"/>
        <v>2.2741098399247633E-4</v>
      </c>
      <c r="AU1562" s="253" t="str">
        <f t="shared" si="335"/>
        <v/>
      </c>
      <c r="AV1562" s="253">
        <f t="shared" si="336"/>
        <v>0</v>
      </c>
      <c r="AW1562" s="253">
        <f t="shared" si="337"/>
        <v>2.2741098399247633E-4</v>
      </c>
      <c r="AX1562" s="253" t="str">
        <f t="shared" si="338"/>
        <v/>
      </c>
      <c r="AZ1562" s="259"/>
      <c r="BA1562" s="259">
        <f>BA1561+$BD$753</f>
        <v>5.158400000000082</v>
      </c>
      <c r="BB1562" s="274">
        <f t="shared" si="321"/>
        <v>0.64063980802730236</v>
      </c>
      <c r="BC1562" s="259">
        <f t="shared" si="322"/>
        <v>7.8006784579076616E-4</v>
      </c>
      <c r="BD1562" s="259" t="str">
        <f t="shared" si="319"/>
        <v/>
      </c>
      <c r="BE1562" s="254" t="str">
        <f t="shared" si="320"/>
        <v/>
      </c>
    </row>
    <row r="1563" spans="1:57" ht="20.100000000000001" customHeight="1" x14ac:dyDescent="0.25">
      <c r="A1563" s="247">
        <v>802</v>
      </c>
      <c r="B1563" s="247">
        <f>$B$755+(A1563*$B$758)</f>
        <v>-1903.7832630572493</v>
      </c>
      <c r="C1563" s="247">
        <f>_xlfn.NORM.DIST($B1563,$B$752,$B$753,0)</f>
        <v>1.2128555951212618E-4</v>
      </c>
      <c r="D1563" s="247">
        <f>_xlfn.NORM.DIST($B1563,$B$752,$B$753,1)</f>
        <v>0.21418033811653739</v>
      </c>
      <c r="E1563" s="247" t="str">
        <f>IF(OR(D1563&lt;$F$757,D1563&gt;$F$758),C1563,"")</f>
        <v/>
      </c>
      <c r="F1563" s="247">
        <f>IF(AND(D1563&gt;$F$757,D1563&lt;$F$758),C1563,"")</f>
        <v>1.2128555951212618E-4</v>
      </c>
      <c r="G1563" s="247" t="str">
        <f>IF(C1563=MAX($C$761:$C$2761),C1563,"")</f>
        <v/>
      </c>
      <c r="H1563" s="247">
        <f>_xlfn.NORM.DIST(B1563,$F$753,$F$754,0)</f>
        <v>0</v>
      </c>
      <c r="I1563" s="247">
        <f>IF(H1563=MAX($H$761:$H$2761),C1563,"")</f>
        <v>1.2128555951212618E-4</v>
      </c>
      <c r="J1563" s="247" t="str">
        <f>IF(I1563=MIN($I$761:$I$2761),I1563,"")</f>
        <v/>
      </c>
      <c r="K1563" s="247"/>
      <c r="L1563" s="247"/>
      <c r="M1563" s="247"/>
      <c r="N1563" s="247"/>
      <c r="O1563" s="247">
        <v>802</v>
      </c>
      <c r="P1563" s="247">
        <f>$P$755+(O1563*$P$758)</f>
        <v>-110.94396664469775</v>
      </c>
      <c r="Q1563" s="247">
        <f>_xlfn.NORM.DIST(P1563,P$752,P$753,0)</f>
        <v>2.0812435793754369E-3</v>
      </c>
      <c r="R1563" s="247">
        <f>_xlfn.NORM.DIST(P1563,P$752,P$753,1)</f>
        <v>0.21418033811653739</v>
      </c>
      <c r="S1563" s="253" t="str">
        <f>IF(OR(R1563&lt;$T$757,R1563&gt;$T$758),Q1563,"")</f>
        <v/>
      </c>
      <c r="T1563" s="253">
        <f>IF(AND(R1563&gt;$T$757,R1563&lt;$T$758),Q1563,"")</f>
        <v>2.0812435793754369E-3</v>
      </c>
      <c r="U1563" s="253" t="str">
        <f>IF(Q1563=MAX($Q$761:$Q$2761),Q1563,"")</f>
        <v/>
      </c>
      <c r="V1563" s="253">
        <f>_xlfn.NORM.DIST(P1563,$T$753,$T$754,0)</f>
        <v>1.1728025448878165E-72</v>
      </c>
      <c r="W1563" s="253" t="str">
        <f>IF(V1563=MAX($V$761:$V$2761),Q1563,"")</f>
        <v/>
      </c>
      <c r="X1563" s="253" t="str">
        <f t="shared" si="323"/>
        <v/>
      </c>
      <c r="AB1563" s="253">
        <v>802</v>
      </c>
      <c r="AC1563" s="253">
        <f t="shared" si="339"/>
        <v>-171.67815200848702</v>
      </c>
      <c r="AD1563" s="253">
        <f t="shared" si="324"/>
        <v>1.3449668204624258E-3</v>
      </c>
      <c r="AE1563" s="253">
        <f t="shared" si="325"/>
        <v>0.21418033811653728</v>
      </c>
      <c r="AF1563" s="253" t="str">
        <f>IF(OR(AE1563&lt;$T$757,AE1563&gt;$T$758),AD1563,"")</f>
        <v/>
      </c>
      <c r="AG1563" s="253">
        <f t="shared" si="326"/>
        <v>1.3449668204624258E-3</v>
      </c>
      <c r="AH1563" s="253" t="str">
        <f t="shared" si="327"/>
        <v/>
      </c>
      <c r="AI1563" s="253">
        <f t="shared" si="328"/>
        <v>1.1124798420551632E-3</v>
      </c>
      <c r="AJ1563" s="253" t="str">
        <f t="shared" si="329"/>
        <v/>
      </c>
      <c r="AK1563" s="253" t="str">
        <f t="shared" si="330"/>
        <v/>
      </c>
      <c r="AO1563" s="253">
        <v>802</v>
      </c>
      <c r="AP1563" s="253">
        <f t="shared" si="331"/>
        <v>-1012.1289421517795</v>
      </c>
      <c r="AQ1563" s="253">
        <f t="shared" si="332"/>
        <v>2.2813438943740199E-4</v>
      </c>
      <c r="AR1563" s="253">
        <f t="shared" si="333"/>
        <v>0.21418033811653747</v>
      </c>
      <c r="AS1563" s="253" t="str">
        <f>IF(OR(AR1563&lt;$T$757,AR1563&gt;$T$758),AQ1563,"")</f>
        <v/>
      </c>
      <c r="AT1563" s="253">
        <f t="shared" si="334"/>
        <v>2.2813438943740199E-4</v>
      </c>
      <c r="AU1563" s="253" t="str">
        <f t="shared" si="335"/>
        <v/>
      </c>
      <c r="AV1563" s="253">
        <f t="shared" si="336"/>
        <v>0</v>
      </c>
      <c r="AW1563" s="253">
        <f t="shared" si="337"/>
        <v>2.2813438943740199E-4</v>
      </c>
      <c r="AX1563" s="253" t="str">
        <f t="shared" si="338"/>
        <v/>
      </c>
      <c r="AZ1563" s="259"/>
      <c r="BA1563" s="259">
        <f>BA1562+$BD$753</f>
        <v>5.1648000000000822</v>
      </c>
      <c r="BB1563" s="274">
        <f t="shared" si="321"/>
        <v>0.63985974018151159</v>
      </c>
      <c r="BC1563" s="259">
        <f t="shared" si="322"/>
        <v>7.7998820045044326E-4</v>
      </c>
      <c r="BD1563" s="259" t="str">
        <f t="shared" si="319"/>
        <v/>
      </c>
      <c r="BE1563" s="254" t="str">
        <f t="shared" si="320"/>
        <v/>
      </c>
    </row>
    <row r="1564" spans="1:57" ht="20.100000000000001" customHeight="1" x14ac:dyDescent="0.25">
      <c r="A1564" s="247">
        <v>803</v>
      </c>
      <c r="B1564" s="247">
        <f>$B$755+(A1564*$B$758)</f>
        <v>-1894.1681960721116</v>
      </c>
      <c r="C1564" s="247">
        <f>_xlfn.NORM.DIST($B1564,$B$752,$B$753,0)</f>
        <v>1.2166942807308105E-4</v>
      </c>
      <c r="D1564" s="247">
        <f>_xlfn.NORM.DIST($B1564,$B$752,$B$753,1)</f>
        <v>0.21534835294194926</v>
      </c>
      <c r="E1564" s="247" t="str">
        <f>IF(OR(D1564&lt;$F$757,D1564&gt;$F$758),C1564,"")</f>
        <v/>
      </c>
      <c r="F1564" s="247">
        <f>IF(AND(D1564&gt;$F$757,D1564&lt;$F$758),C1564,"")</f>
        <v>1.2166942807308105E-4</v>
      </c>
      <c r="G1564" s="247" t="str">
        <f>IF(C1564=MAX($C$761:$C$2761),C1564,"")</f>
        <v/>
      </c>
      <c r="H1564" s="247">
        <f>_xlfn.NORM.DIST(B1564,$F$753,$F$754,0)</f>
        <v>0</v>
      </c>
      <c r="I1564" s="247">
        <f>IF(H1564=MAX($H$761:$H$2761),C1564,"")</f>
        <v>1.2166942807308105E-4</v>
      </c>
      <c r="J1564" s="247" t="str">
        <f>IF(I1564=MIN($I$761:$I$2761),I1564,"")</f>
        <v/>
      </c>
      <c r="K1564" s="247"/>
      <c r="L1564" s="247"/>
      <c r="M1564" s="247"/>
      <c r="N1564" s="247"/>
      <c r="O1564" s="247">
        <v>803</v>
      </c>
      <c r="P1564" s="247">
        <f>$P$755+(O1564*$P$758)</f>
        <v>-110.38364358083561</v>
      </c>
      <c r="Q1564" s="247">
        <f>_xlfn.NORM.DIST(P1564,P$752,P$753,0)</f>
        <v>2.0878307112732909E-3</v>
      </c>
      <c r="R1564" s="247">
        <f>_xlfn.NORM.DIST(P1564,P$752,P$753,1)</f>
        <v>0.21534835294194934</v>
      </c>
      <c r="S1564" s="253" t="str">
        <f>IF(OR(R1564&lt;$T$757,R1564&gt;$T$758),Q1564,"")</f>
        <v/>
      </c>
      <c r="T1564" s="253">
        <f>IF(AND(R1564&gt;$T$757,R1564&lt;$T$758),Q1564,"")</f>
        <v>2.0878307112732909E-3</v>
      </c>
      <c r="U1564" s="253" t="str">
        <f>IF(Q1564=MAX($Q$761:$Q$2761),Q1564,"")</f>
        <v/>
      </c>
      <c r="V1564" s="253">
        <f>_xlfn.NORM.DIST(P1564,$T$753,$T$754,0)</f>
        <v>1.0918641726068042E-72</v>
      </c>
      <c r="W1564" s="253" t="str">
        <f>IF(V1564=MAX($V$761:$V$2761),Q1564,"")</f>
        <v/>
      </c>
      <c r="X1564" s="253" t="str">
        <f t="shared" si="323"/>
        <v/>
      </c>
      <c r="AB1564" s="253">
        <v>803</v>
      </c>
      <c r="AC1564" s="253">
        <f t="shared" si="339"/>
        <v>-170.81109063470672</v>
      </c>
      <c r="AD1564" s="253">
        <f t="shared" si="324"/>
        <v>1.349223637844312E-3</v>
      </c>
      <c r="AE1564" s="253">
        <f t="shared" si="325"/>
        <v>0.21534835294194934</v>
      </c>
      <c r="AF1564" s="253" t="str">
        <f>IF(OR(AE1564&lt;$T$757,AE1564&gt;$T$758),AD1564,"")</f>
        <v/>
      </c>
      <c r="AG1564" s="253">
        <f t="shared" si="326"/>
        <v>1.349223637844312E-3</v>
      </c>
      <c r="AH1564" s="253" t="str">
        <f t="shared" si="327"/>
        <v/>
      </c>
      <c r="AI1564" s="253">
        <f t="shared" si="328"/>
        <v>1.1080148598503565E-3</v>
      </c>
      <c r="AJ1564" s="253" t="str">
        <f t="shared" si="329"/>
        <v/>
      </c>
      <c r="AK1564" s="253" t="str">
        <f t="shared" si="330"/>
        <v/>
      </c>
      <c r="AO1564" s="253">
        <v>803</v>
      </c>
      <c r="AP1564" s="253">
        <f t="shared" si="331"/>
        <v>-1007.0171798176798</v>
      </c>
      <c r="AQ1564" s="253">
        <f t="shared" si="332"/>
        <v>2.2885643433812977E-4</v>
      </c>
      <c r="AR1564" s="253">
        <f t="shared" si="333"/>
        <v>0.21534835294194934</v>
      </c>
      <c r="AS1564" s="253" t="str">
        <f>IF(OR(AR1564&lt;$T$757,AR1564&gt;$T$758),AQ1564,"")</f>
        <v/>
      </c>
      <c r="AT1564" s="253">
        <f t="shared" si="334"/>
        <v>2.2885643433812977E-4</v>
      </c>
      <c r="AU1564" s="253" t="str">
        <f t="shared" si="335"/>
        <v/>
      </c>
      <c r="AV1564" s="253">
        <f t="shared" si="336"/>
        <v>0</v>
      </c>
      <c r="AW1564" s="253">
        <f t="shared" si="337"/>
        <v>2.2885643433812977E-4</v>
      </c>
      <c r="AX1564" s="253" t="str">
        <f t="shared" si="338"/>
        <v/>
      </c>
      <c r="AZ1564" s="259"/>
      <c r="BA1564" s="259">
        <f>BA1563+$BD$753</f>
        <v>5.1712000000000824</v>
      </c>
      <c r="BB1564" s="274">
        <f t="shared" si="321"/>
        <v>0.63907975198106115</v>
      </c>
      <c r="BC1564" s="259">
        <f t="shared" si="322"/>
        <v>7.7990557305618324E-4</v>
      </c>
      <c r="BD1564" s="259" t="str">
        <f t="shared" si="319"/>
        <v/>
      </c>
      <c r="BE1564" s="254" t="str">
        <f t="shared" si="320"/>
        <v/>
      </c>
    </row>
    <row r="1565" spans="1:57" ht="20.100000000000001" customHeight="1" x14ac:dyDescent="0.25">
      <c r="A1565" s="247">
        <v>804</v>
      </c>
      <c r="B1565" s="247">
        <f>$B$755+(A1565*$B$758)</f>
        <v>-1884.553129086974</v>
      </c>
      <c r="C1565" s="247">
        <f>_xlfn.NORM.DIST($B1565,$B$752,$B$753,0)</f>
        <v>1.2205255872072555E-4</v>
      </c>
      <c r="D1565" s="247">
        <f>_xlfn.NORM.DIST($B1565,$B$752,$B$753,1)</f>
        <v>0.21652005515344197</v>
      </c>
      <c r="E1565" s="247" t="str">
        <f>IF(OR(D1565&lt;$F$757,D1565&gt;$F$758),C1565,"")</f>
        <v/>
      </c>
      <c r="F1565" s="247">
        <f>IF(AND(D1565&gt;$F$757,D1565&lt;$F$758),C1565,"")</f>
        <v>1.2205255872072555E-4</v>
      </c>
      <c r="G1565" s="247" t="str">
        <f>IF(C1565=MAX($C$761:$C$2761),C1565,"")</f>
        <v/>
      </c>
      <c r="H1565" s="247">
        <f>_xlfn.NORM.DIST(B1565,$F$753,$F$754,0)</f>
        <v>0</v>
      </c>
      <c r="I1565" s="247">
        <f>IF(H1565=MAX($H$761:$H$2761),C1565,"")</f>
        <v>1.2205255872072555E-4</v>
      </c>
      <c r="J1565" s="247" t="str">
        <f>IF(I1565=MIN($I$761:$I$2761),I1565,"")</f>
        <v/>
      </c>
      <c r="K1565" s="247"/>
      <c r="L1565" s="247"/>
      <c r="M1565" s="247"/>
      <c r="N1565" s="247"/>
      <c r="O1565" s="247">
        <v>804</v>
      </c>
      <c r="P1565" s="247">
        <f>$P$755+(O1565*$P$758)</f>
        <v>-109.82332051697352</v>
      </c>
      <c r="Q1565" s="247">
        <f>_xlfn.NORM.DIST(P1565,P$752,P$753,0)</f>
        <v>2.0944051806798675E-3</v>
      </c>
      <c r="R1565" s="247">
        <f>_xlfn.NORM.DIST(P1565,P$752,P$753,1)</f>
        <v>0.21652005515344197</v>
      </c>
      <c r="S1565" s="253" t="str">
        <f>IF(OR(R1565&lt;$T$757,R1565&gt;$T$758),Q1565,"")</f>
        <v/>
      </c>
      <c r="T1565" s="253">
        <f>IF(AND(R1565&gt;$T$757,R1565&lt;$T$758),Q1565,"")</f>
        <v>2.0944051806798675E-3</v>
      </c>
      <c r="U1565" s="253" t="str">
        <f>IF(Q1565=MAX($Q$761:$Q$2761),Q1565,"")</f>
        <v/>
      </c>
      <c r="V1565" s="253">
        <f>_xlfn.NORM.DIST(P1565,$T$753,$T$754,0)</f>
        <v>1.0164953189209501E-72</v>
      </c>
      <c r="W1565" s="253" t="str">
        <f>IF(V1565=MAX($V$761:$V$2761),Q1565,"")</f>
        <v/>
      </c>
      <c r="X1565" s="253" t="str">
        <f t="shared" si="323"/>
        <v/>
      </c>
      <c r="AB1565" s="253">
        <v>804</v>
      </c>
      <c r="AC1565" s="253">
        <f t="shared" si="339"/>
        <v>-169.94402926092653</v>
      </c>
      <c r="AD1565" s="253">
        <f t="shared" si="324"/>
        <v>1.3534722723153639E-3</v>
      </c>
      <c r="AE1565" s="253">
        <f t="shared" si="325"/>
        <v>0.21652005515344194</v>
      </c>
      <c r="AF1565" s="253" t="str">
        <f>IF(OR(AE1565&lt;$T$757,AE1565&gt;$T$758),AD1565,"")</f>
        <v/>
      </c>
      <c r="AG1565" s="253">
        <f t="shared" si="326"/>
        <v>1.3534722723153639E-3</v>
      </c>
      <c r="AH1565" s="253" t="str">
        <f t="shared" si="327"/>
        <v/>
      </c>
      <c r="AI1565" s="253">
        <f t="shared" si="328"/>
        <v>1.1035501410861523E-3</v>
      </c>
      <c r="AJ1565" s="253" t="str">
        <f t="shared" si="329"/>
        <v/>
      </c>
      <c r="AK1565" s="253" t="str">
        <f t="shared" si="330"/>
        <v/>
      </c>
      <c r="AO1565" s="253">
        <v>804</v>
      </c>
      <c r="AP1565" s="253">
        <f t="shared" si="331"/>
        <v>-1001.9054174835801</v>
      </c>
      <c r="AQ1565" s="253">
        <f t="shared" si="332"/>
        <v>2.2957709124672395E-4</v>
      </c>
      <c r="AR1565" s="253">
        <f t="shared" si="333"/>
        <v>0.21652005515344194</v>
      </c>
      <c r="AS1565" s="253" t="str">
        <f>IF(OR(AR1565&lt;$T$757,AR1565&gt;$T$758),AQ1565,"")</f>
        <v/>
      </c>
      <c r="AT1565" s="253">
        <f t="shared" si="334"/>
        <v>2.2957709124672395E-4</v>
      </c>
      <c r="AU1565" s="253" t="str">
        <f t="shared" si="335"/>
        <v/>
      </c>
      <c r="AV1565" s="253">
        <f t="shared" si="336"/>
        <v>0</v>
      </c>
      <c r="AW1565" s="253">
        <f t="shared" si="337"/>
        <v>2.2957709124672395E-4</v>
      </c>
      <c r="AX1565" s="253" t="str">
        <f t="shared" si="338"/>
        <v/>
      </c>
      <c r="AZ1565" s="259"/>
      <c r="BA1565" s="259">
        <f>BA1564+$BD$753</f>
        <v>5.1776000000000826</v>
      </c>
      <c r="BB1565" s="274">
        <f t="shared" si="321"/>
        <v>0.63829984640800497</v>
      </c>
      <c r="BC1565" s="259">
        <f t="shared" si="322"/>
        <v>7.7981997194931374E-4</v>
      </c>
      <c r="BD1565" s="259" t="str">
        <f t="shared" si="319"/>
        <v/>
      </c>
      <c r="BE1565" s="254" t="str">
        <f t="shared" si="320"/>
        <v/>
      </c>
    </row>
    <row r="1566" spans="1:57" ht="20.100000000000001" customHeight="1" x14ac:dyDescent="0.25">
      <c r="A1566" s="247">
        <v>805</v>
      </c>
      <c r="B1566" s="247">
        <f>$B$755+(A1566*$B$758)</f>
        <v>-1874.9380621018363</v>
      </c>
      <c r="C1566" s="247">
        <f>_xlfn.NORM.DIST($B1566,$B$752,$B$753,0)</f>
        <v>1.2243493685202352E-4</v>
      </c>
      <c r="D1566" s="247">
        <f>_xlfn.NORM.DIST($B1566,$B$752,$B$753,1)</f>
        <v>0.21769543758573304</v>
      </c>
      <c r="E1566" s="247" t="str">
        <f>IF(OR(D1566&lt;$F$757,D1566&gt;$F$758),C1566,"")</f>
        <v/>
      </c>
      <c r="F1566" s="247">
        <f>IF(AND(D1566&gt;$F$757,D1566&lt;$F$758),C1566,"")</f>
        <v>1.2243493685202352E-4</v>
      </c>
      <c r="G1566" s="247" t="str">
        <f>IF(C1566=MAX($C$761:$C$2761),C1566,"")</f>
        <v/>
      </c>
      <c r="H1566" s="247">
        <f>_xlfn.NORM.DIST(B1566,$F$753,$F$754,0)</f>
        <v>0</v>
      </c>
      <c r="I1566" s="247">
        <f>IF(H1566=MAX($H$761:$H$2761),C1566,"")</f>
        <v>1.2243493685202352E-4</v>
      </c>
      <c r="J1566" s="247" t="str">
        <f>IF(I1566=MIN($I$761:$I$2761),I1566,"")</f>
        <v/>
      </c>
      <c r="K1566" s="247"/>
      <c r="L1566" s="247"/>
      <c r="M1566" s="247"/>
      <c r="N1566" s="247"/>
      <c r="O1566" s="247">
        <v>805</v>
      </c>
      <c r="P1566" s="247">
        <f>$P$755+(O1566*$P$758)</f>
        <v>-109.26299745311138</v>
      </c>
      <c r="Q1566" s="247">
        <f>_xlfn.NORM.DIST(P1566,P$752,P$753,0)</f>
        <v>2.1009667370090685E-3</v>
      </c>
      <c r="R1566" s="247">
        <f>_xlfn.NORM.DIST(P1566,P$752,P$753,1)</f>
        <v>0.21769543758573318</v>
      </c>
      <c r="S1566" s="253" t="str">
        <f>IF(OR(R1566&lt;$T$757,R1566&gt;$T$758),Q1566,"")</f>
        <v/>
      </c>
      <c r="T1566" s="253">
        <f>IF(AND(R1566&gt;$T$757,R1566&lt;$T$758),Q1566,"")</f>
        <v>2.1009667370090685E-3</v>
      </c>
      <c r="U1566" s="253" t="str">
        <f>IF(Q1566=MAX($Q$761:$Q$2761),Q1566,"")</f>
        <v/>
      </c>
      <c r="V1566" s="253">
        <f>_xlfn.NORM.DIST(P1566,$T$753,$T$754,0)</f>
        <v>9.4631386141174094E-73</v>
      </c>
      <c r="W1566" s="253" t="str">
        <f>IF(V1566=MAX($V$761:$V$2761),Q1566,"")</f>
        <v/>
      </c>
      <c r="X1566" s="253" t="str">
        <f t="shared" si="323"/>
        <v/>
      </c>
      <c r="AB1566" s="253">
        <v>805</v>
      </c>
      <c r="AC1566" s="253">
        <f t="shared" si="339"/>
        <v>-169.07696788714622</v>
      </c>
      <c r="AD1566" s="253">
        <f t="shared" si="324"/>
        <v>1.3577125619387534E-3</v>
      </c>
      <c r="AE1566" s="253">
        <f t="shared" si="325"/>
        <v>0.21769543758573318</v>
      </c>
      <c r="AF1566" s="253" t="str">
        <f>IF(OR(AE1566&lt;$T$757,AE1566&gt;$T$758),AD1566,"")</f>
        <v/>
      </c>
      <c r="AG1566" s="253">
        <f t="shared" si="326"/>
        <v>1.3577125619387534E-3</v>
      </c>
      <c r="AH1566" s="253" t="str">
        <f t="shared" si="327"/>
        <v/>
      </c>
      <c r="AI1566" s="253">
        <f t="shared" si="328"/>
        <v>1.0990858272830345E-3</v>
      </c>
      <c r="AJ1566" s="253" t="str">
        <f t="shared" si="329"/>
        <v/>
      </c>
      <c r="AK1566" s="253" t="str">
        <f t="shared" si="330"/>
        <v/>
      </c>
      <c r="AO1566" s="253">
        <v>805</v>
      </c>
      <c r="AP1566" s="253">
        <f t="shared" si="331"/>
        <v>-996.7936551494804</v>
      </c>
      <c r="AQ1566" s="253">
        <f t="shared" si="332"/>
        <v>2.3029633269532485E-4</v>
      </c>
      <c r="AR1566" s="253">
        <f t="shared" si="333"/>
        <v>0.21769543758573301</v>
      </c>
      <c r="AS1566" s="253" t="str">
        <f>IF(OR(AR1566&lt;$T$757,AR1566&gt;$T$758),AQ1566,"")</f>
        <v/>
      </c>
      <c r="AT1566" s="253">
        <f t="shared" si="334"/>
        <v>2.3029633269532485E-4</v>
      </c>
      <c r="AU1566" s="253" t="str">
        <f t="shared" si="335"/>
        <v/>
      </c>
      <c r="AV1566" s="253">
        <f t="shared" si="336"/>
        <v>0</v>
      </c>
      <c r="AW1566" s="253">
        <f t="shared" si="337"/>
        <v>2.3029633269532485E-4</v>
      </c>
      <c r="AX1566" s="253" t="str">
        <f t="shared" si="338"/>
        <v/>
      </c>
      <c r="AZ1566" s="259"/>
      <c r="BA1566" s="259">
        <f>BA1565+$BD$753</f>
        <v>5.1840000000000828</v>
      </c>
      <c r="BB1566" s="274">
        <f t="shared" si="321"/>
        <v>0.63752002643605565</v>
      </c>
      <c r="BC1566" s="259">
        <f t="shared" si="322"/>
        <v>7.7973140547371589E-4</v>
      </c>
      <c r="BD1566" s="259" t="str">
        <f t="shared" si="319"/>
        <v/>
      </c>
      <c r="BE1566" s="254" t="str">
        <f t="shared" si="320"/>
        <v/>
      </c>
    </row>
    <row r="1567" spans="1:57" ht="20.100000000000001" customHeight="1" x14ac:dyDescent="0.25">
      <c r="A1567" s="247">
        <v>806</v>
      </c>
      <c r="B1567" s="247">
        <f>$B$755+(A1567*$B$758)</f>
        <v>-1865.3229951166986</v>
      </c>
      <c r="C1567" s="247">
        <f>_xlfn.NORM.DIST($B1567,$B$752,$B$753,0)</f>
        <v>1.2281654785424912E-4</v>
      </c>
      <c r="D1567" s="247">
        <f>_xlfn.NORM.DIST($B1567,$B$752,$B$753,1)</f>
        <v>0.2188744929330837</v>
      </c>
      <c r="E1567" s="247" t="str">
        <f>IF(OR(D1567&lt;$F$757,D1567&gt;$F$758),C1567,"")</f>
        <v/>
      </c>
      <c r="F1567" s="247">
        <f>IF(AND(D1567&gt;$F$757,D1567&lt;$F$758),C1567,"")</f>
        <v>1.2281654785424912E-4</v>
      </c>
      <c r="G1567" s="247" t="str">
        <f>IF(C1567=MAX($C$761:$C$2761),C1567,"")</f>
        <v/>
      </c>
      <c r="H1567" s="247">
        <f>_xlfn.NORM.DIST(B1567,$F$753,$F$754,0)</f>
        <v>0</v>
      </c>
      <c r="I1567" s="247">
        <f>IF(H1567=MAX($H$761:$H$2761),C1567,"")</f>
        <v>1.2281654785424912E-4</v>
      </c>
      <c r="J1567" s="247" t="str">
        <f>IF(I1567=MIN($I$761:$I$2761),I1567,"")</f>
        <v/>
      </c>
      <c r="K1567" s="247"/>
      <c r="L1567" s="247"/>
      <c r="M1567" s="247"/>
      <c r="N1567" s="247"/>
      <c r="O1567" s="247">
        <v>806</v>
      </c>
      <c r="P1567" s="247">
        <f>$P$755+(O1567*$P$758)</f>
        <v>-108.7026743892493</v>
      </c>
      <c r="Q1567" s="247">
        <f>_xlfn.NORM.DIST(P1567,P$752,P$753,0)</f>
        <v>2.107515129508521E-3</v>
      </c>
      <c r="R1567" s="247">
        <f>_xlfn.NORM.DIST(P1567,P$752,P$753,1)</f>
        <v>0.21887449293308378</v>
      </c>
      <c r="S1567" s="253" t="str">
        <f>IF(OR(R1567&lt;$T$757,R1567&gt;$T$758),Q1567,"")</f>
        <v/>
      </c>
      <c r="T1567" s="253">
        <f>IF(AND(R1567&gt;$T$757,R1567&lt;$T$758),Q1567,"")</f>
        <v>2.107515129508521E-3</v>
      </c>
      <c r="U1567" s="253" t="str">
        <f>IF(Q1567=MAX($Q$761:$Q$2761),Q1567,"")</f>
        <v/>
      </c>
      <c r="V1567" s="253">
        <f>_xlfn.NORM.DIST(P1567,$T$753,$T$754,0)</f>
        <v>8.809638171343717E-73</v>
      </c>
      <c r="W1567" s="253" t="str">
        <f>IF(V1567=MAX($V$761:$V$2761),Q1567,"")</f>
        <v/>
      </c>
      <c r="X1567" s="253" t="str">
        <f t="shared" si="323"/>
        <v/>
      </c>
      <c r="AB1567" s="253">
        <v>806</v>
      </c>
      <c r="AC1567" s="253">
        <f t="shared" si="339"/>
        <v>-168.20990651336604</v>
      </c>
      <c r="AD1567" s="253">
        <f t="shared" si="324"/>
        <v>1.3619443446701966E-3</v>
      </c>
      <c r="AE1567" s="253">
        <f t="shared" si="325"/>
        <v>0.2188744929330837</v>
      </c>
      <c r="AF1567" s="253" t="str">
        <f>IF(OR(AE1567&lt;$T$757,AE1567&gt;$T$758),AD1567,"")</f>
        <v/>
      </c>
      <c r="AG1567" s="253">
        <f t="shared" si="326"/>
        <v>1.3619443446701966E-3</v>
      </c>
      <c r="AH1567" s="253" t="str">
        <f t="shared" si="327"/>
        <v/>
      </c>
      <c r="AI1567" s="253">
        <f t="shared" si="328"/>
        <v>1.0946220593707112E-3</v>
      </c>
      <c r="AJ1567" s="253" t="str">
        <f t="shared" si="329"/>
        <v/>
      </c>
      <c r="AK1567" s="253" t="str">
        <f t="shared" si="330"/>
        <v/>
      </c>
      <c r="AO1567" s="253">
        <v>806</v>
      </c>
      <c r="AP1567" s="253">
        <f t="shared" si="331"/>
        <v>-991.68189281538071</v>
      </c>
      <c r="AQ1567" s="253">
        <f t="shared" si="332"/>
        <v>2.3101413119784678E-4</v>
      </c>
      <c r="AR1567" s="253">
        <f t="shared" si="333"/>
        <v>0.21887449293308359</v>
      </c>
      <c r="AS1567" s="253" t="str">
        <f>IF(OR(AR1567&lt;$T$757,AR1567&gt;$T$758),AQ1567,"")</f>
        <v/>
      </c>
      <c r="AT1567" s="253">
        <f t="shared" si="334"/>
        <v>2.3101413119784678E-4</v>
      </c>
      <c r="AU1567" s="253" t="str">
        <f t="shared" si="335"/>
        <v/>
      </c>
      <c r="AV1567" s="253">
        <f t="shared" si="336"/>
        <v>0</v>
      </c>
      <c r="AW1567" s="253">
        <f t="shared" si="337"/>
        <v>2.3101413119784678E-4</v>
      </c>
      <c r="AX1567" s="253" t="str">
        <f t="shared" si="338"/>
        <v/>
      </c>
      <c r="AZ1567" s="259"/>
      <c r="BA1567" s="259">
        <f>BA1566+$BD$753</f>
        <v>5.1904000000000829</v>
      </c>
      <c r="BB1567" s="274">
        <f t="shared" si="321"/>
        <v>0.63674029503058194</v>
      </c>
      <c r="BC1567" s="259">
        <f t="shared" si="322"/>
        <v>7.7963988197704559E-4</v>
      </c>
      <c r="BD1567" s="259" t="str">
        <f t="shared" si="319"/>
        <v/>
      </c>
      <c r="BE1567" s="254" t="str">
        <f t="shared" si="320"/>
        <v/>
      </c>
    </row>
    <row r="1568" spans="1:57" ht="20.100000000000001" customHeight="1" x14ac:dyDescent="0.25">
      <c r="A1568" s="248">
        <v>807</v>
      </c>
      <c r="B1568" s="247">
        <f>$B$755+(A1568*$B$758)</f>
        <v>-1855.7079281315609</v>
      </c>
      <c r="C1568" s="247">
        <f>_xlfn.NORM.DIST($B1568,$B$752,$B$753,0)</f>
        <v>1.2319737710589327E-4</v>
      </c>
      <c r="D1568" s="247">
        <f>_xlfn.NORM.DIST($B1568,$B$752,$B$753,1)</f>
        <v>0.22005721374920975</v>
      </c>
      <c r="E1568" s="247" t="str">
        <f>IF(OR(D1568&lt;$F$757,D1568&gt;$F$758),C1568,"")</f>
        <v/>
      </c>
      <c r="F1568" s="247">
        <f>IF(AND(D1568&gt;$F$757,D1568&lt;$F$758),C1568,"")</f>
        <v>1.2319737710589327E-4</v>
      </c>
      <c r="G1568" s="247" t="str">
        <f>IF(C1568=MAX($C$761:$C$2761),C1568,"")</f>
        <v/>
      </c>
      <c r="H1568" s="247">
        <f>_xlfn.NORM.DIST(B1568,$F$753,$F$754,0)</f>
        <v>0</v>
      </c>
      <c r="I1568" s="247">
        <f>IF(H1568=MAX($H$761:$H$2761),C1568,"")</f>
        <v>1.2319737710589327E-4</v>
      </c>
      <c r="J1568" s="247" t="str">
        <f>IF(I1568=MIN($I$761:$I$2761),I1568,"")</f>
        <v/>
      </c>
      <c r="K1568" s="247"/>
      <c r="L1568" s="247"/>
      <c r="M1568" s="247"/>
      <c r="N1568" s="247"/>
      <c r="O1568" s="248">
        <v>807</v>
      </c>
      <c r="P1568" s="247">
        <f>$P$755+(O1568*$P$758)</f>
        <v>-108.14235132538721</v>
      </c>
      <c r="Q1568" s="247">
        <f>_xlfn.NORM.DIST(P1568,P$752,P$753,0)</f>
        <v>2.1140501072751316E-3</v>
      </c>
      <c r="R1568" s="247">
        <f>_xlfn.NORM.DIST(P1568,P$752,P$753,1)</f>
        <v>0.22005721374920975</v>
      </c>
      <c r="S1568" s="253" t="str">
        <f>IF(OR(R1568&lt;$T$757,R1568&gt;$T$758),Q1568,"")</f>
        <v/>
      </c>
      <c r="T1568" s="253">
        <f>IF(AND(R1568&gt;$T$757,R1568&lt;$T$758),Q1568,"")</f>
        <v>2.1140501072751316E-3</v>
      </c>
      <c r="U1568" s="253" t="str">
        <f>IF(Q1568=MAX($Q$761:$Q$2761),Q1568,"")</f>
        <v/>
      </c>
      <c r="V1568" s="253">
        <f>_xlfn.NORM.DIST(P1568,$T$753,$T$754,0)</f>
        <v>8.201135598770968E-73</v>
      </c>
      <c r="W1568" s="253" t="str">
        <f>IF(V1568=MAX($V$761:$V$2761),Q1568,"")</f>
        <v/>
      </c>
      <c r="X1568" s="253" t="str">
        <f t="shared" si="323"/>
        <v/>
      </c>
      <c r="AB1568" s="259">
        <v>807</v>
      </c>
      <c r="AC1568" s="253">
        <f t="shared" si="339"/>
        <v>-167.34284513958573</v>
      </c>
      <c r="AD1568" s="253">
        <f t="shared" si="324"/>
        <v>1.3661674583680123E-3</v>
      </c>
      <c r="AE1568" s="253">
        <f t="shared" si="325"/>
        <v>0.22005721374920978</v>
      </c>
      <c r="AF1568" s="253" t="str">
        <f>IF(OR(AE1568&lt;$T$757,AE1568&gt;$T$758),AD1568,"")</f>
        <v/>
      </c>
      <c r="AG1568" s="253">
        <f t="shared" si="326"/>
        <v>1.3661674583680123E-3</v>
      </c>
      <c r="AH1568" s="253" t="str">
        <f t="shared" si="327"/>
        <v/>
      </c>
      <c r="AI1568" s="253">
        <f t="shared" si="328"/>
        <v>1.0901589776815004E-3</v>
      </c>
      <c r="AJ1568" s="253" t="str">
        <f t="shared" si="329"/>
        <v/>
      </c>
      <c r="AK1568" s="253" t="str">
        <f t="shared" si="330"/>
        <v/>
      </c>
      <c r="AO1568" s="259">
        <v>807</v>
      </c>
      <c r="AP1568" s="253">
        <f t="shared" si="331"/>
        <v>-986.5701304812801</v>
      </c>
      <c r="AQ1568" s="253">
        <f t="shared" si="332"/>
        <v>2.3173045925168289E-4</v>
      </c>
      <c r="AR1568" s="253">
        <f t="shared" si="333"/>
        <v>0.22005721374920975</v>
      </c>
      <c r="AS1568" s="253" t="str">
        <f>IF(OR(AR1568&lt;$T$757,AR1568&gt;$T$758),AQ1568,"")</f>
        <v/>
      </c>
      <c r="AT1568" s="253">
        <f t="shared" si="334"/>
        <v>2.3173045925168289E-4</v>
      </c>
      <c r="AU1568" s="253" t="str">
        <f t="shared" si="335"/>
        <v/>
      </c>
      <c r="AV1568" s="253">
        <f t="shared" si="336"/>
        <v>0</v>
      </c>
      <c r="AW1568" s="253">
        <f t="shared" si="337"/>
        <v>2.3173045925168289E-4</v>
      </c>
      <c r="AX1568" s="253" t="str">
        <f t="shared" si="338"/>
        <v/>
      </c>
      <c r="AZ1568" s="259"/>
      <c r="BA1568" s="259">
        <f>BA1567+$BD$753</f>
        <v>5.1968000000000831</v>
      </c>
      <c r="BB1568" s="274">
        <f t="shared" si="321"/>
        <v>0.63596065514860489</v>
      </c>
      <c r="BC1568" s="259">
        <f t="shared" si="322"/>
        <v>7.7954540981017839E-4</v>
      </c>
      <c r="BD1568" s="259" t="str">
        <f t="shared" si="319"/>
        <v/>
      </c>
      <c r="BE1568" s="254" t="str">
        <f t="shared" si="320"/>
        <v/>
      </c>
    </row>
    <row r="1569" spans="1:57" ht="20.100000000000001" customHeight="1" x14ac:dyDescent="0.25">
      <c r="A1569" s="247">
        <v>808</v>
      </c>
      <c r="B1569" s="247">
        <f>$B$755+(A1569*$B$758)</f>
        <v>-1846.0928611464233</v>
      </c>
      <c r="C1569" s="247">
        <f>_xlfn.NORM.DIST($B1569,$B$752,$B$753,0)</f>
        <v>1.235774099775732E-4</v>
      </c>
      <c r="D1569" s="247">
        <f>_xlfn.NORM.DIST($B1569,$B$752,$B$753,1)</f>
        <v>0.22124359244720179</v>
      </c>
      <c r="E1569" s="247" t="str">
        <f>IF(OR(D1569&lt;$F$757,D1569&gt;$F$758),C1569,"")</f>
        <v/>
      </c>
      <c r="F1569" s="247">
        <f>IF(AND(D1569&gt;$F$757,D1569&lt;$F$758),C1569,"")</f>
        <v>1.235774099775732E-4</v>
      </c>
      <c r="G1569" s="247" t="str">
        <f>IF(C1569=MAX($C$761:$C$2761),C1569,"")</f>
        <v/>
      </c>
      <c r="H1569" s="247">
        <f>_xlfn.NORM.DIST(B1569,$F$753,$F$754,0)</f>
        <v>0</v>
      </c>
      <c r="I1569" s="247">
        <f>IF(H1569=MAX($H$761:$H$2761),C1569,"")</f>
        <v>1.235774099775732E-4</v>
      </c>
      <c r="J1569" s="247" t="str">
        <f>IF(I1569=MIN($I$761:$I$2761),I1569,"")</f>
        <v/>
      </c>
      <c r="K1569" s="247"/>
      <c r="L1569" s="247"/>
      <c r="M1569" s="247"/>
      <c r="N1569" s="247"/>
      <c r="O1569" s="247">
        <v>808</v>
      </c>
      <c r="P1569" s="247">
        <f>$P$755+(O1569*$P$758)</f>
        <v>-107.58202826152507</v>
      </c>
      <c r="Q1569" s="247">
        <f>_xlfn.NORM.DIST(P1569,P$752,P$753,0)</f>
        <v>2.1205714192706984E-3</v>
      </c>
      <c r="R1569" s="247">
        <f>_xlfn.NORM.DIST(P1569,P$752,P$753,1)</f>
        <v>0.22124359244720179</v>
      </c>
      <c r="S1569" s="253" t="str">
        <f>IF(OR(R1569&lt;$T$757,R1569&gt;$T$758),Q1569,"")</f>
        <v/>
      </c>
      <c r="T1569" s="253">
        <f>IF(AND(R1569&gt;$T$757,R1569&lt;$T$758),Q1569,"")</f>
        <v>2.1205714192706984E-3</v>
      </c>
      <c r="U1569" s="253" t="str">
        <f>IF(Q1569=MAX($Q$761:$Q$2761),Q1569,"")</f>
        <v/>
      </c>
      <c r="V1569" s="253">
        <f>_xlfn.NORM.DIST(P1569,$T$753,$T$754,0)</f>
        <v>7.634541586373716E-73</v>
      </c>
      <c r="W1569" s="253" t="str">
        <f>IF(V1569=MAX($V$761:$V$2761),Q1569,"")</f>
        <v/>
      </c>
      <c r="X1569" s="253" t="str">
        <f t="shared" si="323"/>
        <v/>
      </c>
      <c r="AB1569" s="253">
        <v>808</v>
      </c>
      <c r="AC1569" s="253">
        <f t="shared" si="339"/>
        <v>-166.47578376580555</v>
      </c>
      <c r="AD1569" s="253">
        <f t="shared" si="324"/>
        <v>1.3703817408032058E-3</v>
      </c>
      <c r="AE1569" s="253">
        <f t="shared" si="325"/>
        <v>0.22124359244720179</v>
      </c>
      <c r="AF1569" s="253" t="str">
        <f>IF(OR(AE1569&lt;$T$757,AE1569&gt;$T$758),AD1569,"")</f>
        <v/>
      </c>
      <c r="AG1569" s="253">
        <f t="shared" si="326"/>
        <v>1.3703817408032058E-3</v>
      </c>
      <c r="AH1569" s="253" t="str">
        <f t="shared" si="327"/>
        <v/>
      </c>
      <c r="AI1569" s="253">
        <f t="shared" si="328"/>
        <v>1.0856967219437966E-3</v>
      </c>
      <c r="AJ1569" s="253" t="str">
        <f t="shared" si="329"/>
        <v/>
      </c>
      <c r="AK1569" s="253" t="str">
        <f t="shared" si="330"/>
        <v/>
      </c>
      <c r="AO1569" s="253">
        <v>808</v>
      </c>
      <c r="AP1569" s="253">
        <f t="shared" si="331"/>
        <v>-981.45836814718041</v>
      </c>
      <c r="AQ1569" s="253">
        <f t="shared" si="332"/>
        <v>2.3244528933941624E-4</v>
      </c>
      <c r="AR1569" s="253">
        <f t="shared" si="333"/>
        <v>0.22124359244720179</v>
      </c>
      <c r="AS1569" s="253" t="str">
        <f>IF(OR(AR1569&lt;$T$757,AR1569&gt;$T$758),AQ1569,"")</f>
        <v/>
      </c>
      <c r="AT1569" s="253">
        <f t="shared" si="334"/>
        <v>2.3244528933941624E-4</v>
      </c>
      <c r="AU1569" s="253" t="str">
        <f t="shared" si="335"/>
        <v/>
      </c>
      <c r="AV1569" s="253">
        <f t="shared" si="336"/>
        <v>0</v>
      </c>
      <c r="AW1569" s="253">
        <f t="shared" si="337"/>
        <v>2.3244528933941624E-4</v>
      </c>
      <c r="AX1569" s="253" t="str">
        <f t="shared" si="338"/>
        <v/>
      </c>
      <c r="AZ1569" s="259"/>
      <c r="BA1569" s="259">
        <f>BA1568+$BD$753</f>
        <v>5.2032000000000833</v>
      </c>
      <c r="BB1569" s="274">
        <f t="shared" si="321"/>
        <v>0.63518110973879471</v>
      </c>
      <c r="BC1569" s="259">
        <f t="shared" si="322"/>
        <v>7.7944799732754255E-4</v>
      </c>
      <c r="BD1569" s="259" t="str">
        <f t="shared" si="319"/>
        <v/>
      </c>
      <c r="BE1569" s="254" t="str">
        <f t="shared" si="320"/>
        <v/>
      </c>
    </row>
    <row r="1570" spans="1:57" ht="20.100000000000001" customHeight="1" x14ac:dyDescent="0.25">
      <c r="A1570" s="247">
        <v>809</v>
      </c>
      <c r="B1570" s="247">
        <f>$B$755+(A1570*$B$758)</f>
        <v>-1836.4777941612856</v>
      </c>
      <c r="C1570" s="247">
        <f>_xlfn.NORM.DIST($B1570,$B$752,$B$753,0)</f>
        <v>1.2395663183294603E-4</v>
      </c>
      <c r="D1570" s="247">
        <f>_xlfn.NORM.DIST($B1570,$B$752,$B$753,1)</f>
        <v>0.22243362129945343</v>
      </c>
      <c r="E1570" s="247" t="str">
        <f>IF(OR(D1570&lt;$F$757,D1570&gt;$F$758),C1570,"")</f>
        <v/>
      </c>
      <c r="F1570" s="247">
        <f>IF(AND(D1570&gt;$F$757,D1570&lt;$F$758),C1570,"")</f>
        <v>1.2395663183294603E-4</v>
      </c>
      <c r="G1570" s="247" t="str">
        <f>IF(C1570=MAX($C$761:$C$2761),C1570,"")</f>
        <v/>
      </c>
      <c r="H1570" s="247">
        <f>_xlfn.NORM.DIST(B1570,$F$753,$F$754,0)</f>
        <v>0</v>
      </c>
      <c r="I1570" s="247">
        <f>IF(H1570=MAX($H$761:$H$2761),C1570,"")</f>
        <v>1.2395663183294603E-4</v>
      </c>
      <c r="J1570" s="247" t="str">
        <f>IF(I1570=MIN($I$761:$I$2761),I1570,"")</f>
        <v/>
      </c>
      <c r="K1570" s="247"/>
      <c r="L1570" s="247"/>
      <c r="M1570" s="247"/>
      <c r="N1570" s="247"/>
      <c r="O1570" s="247">
        <v>809</v>
      </c>
      <c r="P1570" s="247">
        <f>$P$755+(O1570*$P$758)</f>
        <v>-107.02170519766298</v>
      </c>
      <c r="Q1570" s="247">
        <f>_xlfn.NORM.DIST(P1570,P$752,P$753,0)</f>
        <v>2.1270788143375832E-3</v>
      </c>
      <c r="R1570" s="247">
        <f>_xlfn.NORM.DIST(P1570,P$752,P$753,1)</f>
        <v>0.22243362129945343</v>
      </c>
      <c r="S1570" s="253" t="str">
        <f>IF(OR(R1570&lt;$T$757,R1570&gt;$T$758),Q1570,"")</f>
        <v/>
      </c>
      <c r="T1570" s="253">
        <f>IF(AND(R1570&gt;$T$757,R1570&lt;$T$758),Q1570,"")</f>
        <v>2.1270788143375832E-3</v>
      </c>
      <c r="U1570" s="253" t="str">
        <f>IF(Q1570=MAX($Q$761:$Q$2761),Q1570,"")</f>
        <v/>
      </c>
      <c r="V1570" s="253">
        <f>_xlfn.NORM.DIST(P1570,$T$753,$T$754,0)</f>
        <v>7.1069782909895979E-73</v>
      </c>
      <c r="W1570" s="253" t="str">
        <f>IF(V1570=MAX($V$761:$V$2761),Q1570,"")</f>
        <v/>
      </c>
      <c r="X1570" s="253" t="str">
        <f t="shared" si="323"/>
        <v/>
      </c>
      <c r="AB1570" s="253">
        <v>809</v>
      </c>
      <c r="AC1570" s="253">
        <f t="shared" si="339"/>
        <v>-165.60872239202536</v>
      </c>
      <c r="AD1570" s="253">
        <f t="shared" si="324"/>
        <v>1.3745870296695991E-3</v>
      </c>
      <c r="AE1570" s="253">
        <f t="shared" si="325"/>
        <v>0.22243362129945329</v>
      </c>
      <c r="AF1570" s="253" t="str">
        <f>IF(OR(AE1570&lt;$T$757,AE1570&gt;$T$758),AD1570,"")</f>
        <v/>
      </c>
      <c r="AG1570" s="253">
        <f t="shared" si="326"/>
        <v>1.3745870296695991E-3</v>
      </c>
      <c r="AH1570" s="253" t="str">
        <f t="shared" si="327"/>
        <v/>
      </c>
      <c r="AI1570" s="253">
        <f t="shared" si="328"/>
        <v>1.0812354312756056E-3</v>
      </c>
      <c r="AJ1570" s="253" t="str">
        <f t="shared" si="329"/>
        <v/>
      </c>
      <c r="AK1570" s="253" t="str">
        <f t="shared" si="330"/>
        <v/>
      </c>
      <c r="AO1570" s="253">
        <v>809</v>
      </c>
      <c r="AP1570" s="253">
        <f t="shared" si="331"/>
        <v>-976.34660581308071</v>
      </c>
      <c r="AQ1570" s="253">
        <f t="shared" si="332"/>
        <v>2.3315859393053826E-4</v>
      </c>
      <c r="AR1570" s="253">
        <f t="shared" si="333"/>
        <v>0.22243362129945335</v>
      </c>
      <c r="AS1570" s="253" t="str">
        <f>IF(OR(AR1570&lt;$T$757,AR1570&gt;$T$758),AQ1570,"")</f>
        <v/>
      </c>
      <c r="AT1570" s="253">
        <f t="shared" si="334"/>
        <v>2.3315859393053826E-4</v>
      </c>
      <c r="AU1570" s="253" t="str">
        <f t="shared" si="335"/>
        <v/>
      </c>
      <c r="AV1570" s="253">
        <f t="shared" si="336"/>
        <v>0</v>
      </c>
      <c r="AW1570" s="253">
        <f t="shared" si="337"/>
        <v>2.3315859393053826E-4</v>
      </c>
      <c r="AX1570" s="253" t="str">
        <f t="shared" si="338"/>
        <v/>
      </c>
      <c r="AZ1570" s="259"/>
      <c r="BA1570" s="259">
        <f>BA1569+$BD$753</f>
        <v>5.2096000000000835</v>
      </c>
      <c r="BB1570" s="274">
        <f t="shared" si="321"/>
        <v>0.63440166174146717</v>
      </c>
      <c r="BC1570" s="259">
        <f t="shared" si="322"/>
        <v>7.7934765288500962E-4</v>
      </c>
      <c r="BD1570" s="259" t="str">
        <f t="shared" si="319"/>
        <v/>
      </c>
      <c r="BE1570" s="254" t="str">
        <f t="shared" si="320"/>
        <v/>
      </c>
    </row>
    <row r="1571" spans="1:57" ht="20.100000000000001" customHeight="1" x14ac:dyDescent="0.25">
      <c r="A1571" s="247">
        <v>810</v>
      </c>
      <c r="B1571" s="247">
        <f>$B$755+(A1571*$B$758)</f>
        <v>-1826.8627271761479</v>
      </c>
      <c r="C1571" s="247">
        <f>_xlfn.NORM.DIST($B1571,$B$752,$B$753,0)</f>
        <v>1.2433502802962533E-4</v>
      </c>
      <c r="D1571" s="247">
        <f>_xlfn.NORM.DIST($B1571,$B$752,$B$753,1)</f>
        <v>0.22362729243759941</v>
      </c>
      <c r="E1571" s="247" t="str">
        <f>IF(OR(D1571&lt;$F$757,D1571&gt;$F$758),C1571,"")</f>
        <v/>
      </c>
      <c r="F1571" s="247">
        <f>IF(AND(D1571&gt;$F$757,D1571&lt;$F$758),C1571,"")</f>
        <v>1.2433502802962533E-4</v>
      </c>
      <c r="G1571" s="247" t="str">
        <f>IF(C1571=MAX($C$761:$C$2761),C1571,"")</f>
        <v/>
      </c>
      <c r="H1571" s="247">
        <f>_xlfn.NORM.DIST(B1571,$F$753,$F$754,0)</f>
        <v>0</v>
      </c>
      <c r="I1571" s="247">
        <f>IF(H1571=MAX($H$761:$H$2761),C1571,"")</f>
        <v>1.2433502802962533E-4</v>
      </c>
      <c r="J1571" s="247" t="str">
        <f>IF(I1571=MIN($I$761:$I$2761),I1571,"")</f>
        <v/>
      </c>
      <c r="K1571" s="247"/>
      <c r="L1571" s="247"/>
      <c r="M1571" s="247"/>
      <c r="N1571" s="247"/>
      <c r="O1571" s="247">
        <v>810</v>
      </c>
      <c r="P1571" s="247">
        <f>$P$755+(O1571*$P$758)</f>
        <v>-106.46138213380084</v>
      </c>
      <c r="Q1571" s="247">
        <f>_xlfn.NORM.DIST(P1571,P$752,P$753,0)</f>
        <v>2.1335720412144414E-3</v>
      </c>
      <c r="R1571" s="247">
        <f>_xlfn.NORM.DIST(P1571,P$752,P$753,1)</f>
        <v>0.22362729243759946</v>
      </c>
      <c r="S1571" s="253" t="str">
        <f>IF(OR(R1571&lt;$T$757,R1571&gt;$T$758),Q1571,"")</f>
        <v/>
      </c>
      <c r="T1571" s="253">
        <f>IF(AND(R1571&gt;$T$757,R1571&lt;$T$758),Q1571,"")</f>
        <v>2.1335720412144414E-3</v>
      </c>
      <c r="U1571" s="253" t="str">
        <f>IF(Q1571=MAX($Q$761:$Q$2761),Q1571,"")</f>
        <v/>
      </c>
      <c r="V1571" s="253">
        <f>_xlfn.NORM.DIST(P1571,$T$753,$T$754,0)</f>
        <v>6.6157649044662331E-73</v>
      </c>
      <c r="W1571" s="253" t="str">
        <f>IF(V1571=MAX($V$761:$V$2761),Q1571,"")</f>
        <v/>
      </c>
      <c r="X1571" s="253" t="str">
        <f t="shared" si="323"/>
        <v/>
      </c>
      <c r="AB1571" s="253">
        <v>810</v>
      </c>
      <c r="AC1571" s="253">
        <f t="shared" si="339"/>
        <v>-164.74166101824505</v>
      </c>
      <c r="AD1571" s="253">
        <f t="shared" si="324"/>
        <v>1.378783162593997E-3</v>
      </c>
      <c r="AE1571" s="253">
        <f t="shared" si="325"/>
        <v>0.22362729243759941</v>
      </c>
      <c r="AF1571" s="253" t="str">
        <f>IF(OR(AE1571&lt;$T$757,AE1571&gt;$T$758),AD1571,"")</f>
        <v/>
      </c>
      <c r="AG1571" s="253">
        <f t="shared" si="326"/>
        <v>1.378783162593997E-3</v>
      </c>
      <c r="AH1571" s="253" t="str">
        <f t="shared" si="327"/>
        <v/>
      </c>
      <c r="AI1571" s="253">
        <f t="shared" si="328"/>
        <v>1.0767752441781593E-3</v>
      </c>
      <c r="AJ1571" s="253" t="str">
        <f t="shared" si="329"/>
        <v/>
      </c>
      <c r="AK1571" s="253" t="str">
        <f t="shared" si="330"/>
        <v/>
      </c>
      <c r="AO1571" s="253">
        <v>810</v>
      </c>
      <c r="AP1571" s="253">
        <f t="shared" si="331"/>
        <v>-971.23484347898102</v>
      </c>
      <c r="AQ1571" s="253">
        <f t="shared" si="332"/>
        <v>2.3387034548317238E-4</v>
      </c>
      <c r="AR1571" s="253">
        <f t="shared" si="333"/>
        <v>0.22362729243759927</v>
      </c>
      <c r="AS1571" s="253" t="str">
        <f>IF(OR(AR1571&lt;$T$757,AR1571&gt;$T$758),AQ1571,"")</f>
        <v/>
      </c>
      <c r="AT1571" s="253">
        <f t="shared" si="334"/>
        <v>2.3387034548317238E-4</v>
      </c>
      <c r="AU1571" s="253" t="str">
        <f t="shared" si="335"/>
        <v/>
      </c>
      <c r="AV1571" s="253">
        <f t="shared" si="336"/>
        <v>0</v>
      </c>
      <c r="AW1571" s="253">
        <f t="shared" si="337"/>
        <v>2.3387034548317238E-4</v>
      </c>
      <c r="AX1571" s="253" t="str">
        <f t="shared" si="338"/>
        <v/>
      </c>
      <c r="AZ1571" s="259"/>
      <c r="BA1571" s="259">
        <f>BA1570+$BD$753</f>
        <v>5.2160000000000837</v>
      </c>
      <c r="BB1571" s="274">
        <f t="shared" si="321"/>
        <v>0.63362231408858216</v>
      </c>
      <c r="BC1571" s="259">
        <f t="shared" si="322"/>
        <v>7.7924438484200387E-4</v>
      </c>
      <c r="BD1571" s="259" t="str">
        <f t="shared" si="319"/>
        <v/>
      </c>
      <c r="BE1571" s="254" t="str">
        <f t="shared" si="320"/>
        <v/>
      </c>
    </row>
    <row r="1572" spans="1:57" ht="20.100000000000001" customHeight="1" x14ac:dyDescent="0.25">
      <c r="A1572" s="247">
        <v>811</v>
      </c>
      <c r="B1572" s="247">
        <f>$B$755+(A1572*$B$758)</f>
        <v>-1817.2476601910112</v>
      </c>
      <c r="C1572" s="247">
        <f>_xlfn.NORM.DIST($B1572,$B$752,$B$753,0)</f>
        <v>1.247125839201011E-4</v>
      </c>
      <c r="D1572" s="247">
        <f>_xlfn.NORM.DIST($B1572,$B$752,$B$753,1)</f>
        <v>0.22482459785246126</v>
      </c>
      <c r="E1572" s="247" t="str">
        <f>IF(OR(D1572&lt;$F$757,D1572&gt;$F$758),C1572,"")</f>
        <v/>
      </c>
      <c r="F1572" s="247">
        <f>IF(AND(D1572&gt;$F$757,D1572&lt;$F$758),C1572,"")</f>
        <v>1.247125839201011E-4</v>
      </c>
      <c r="G1572" s="247" t="str">
        <f>IF(C1572=MAX($C$761:$C$2761),C1572,"")</f>
        <v/>
      </c>
      <c r="H1572" s="247">
        <f>_xlfn.NORM.DIST(B1572,$F$753,$F$754,0)</f>
        <v>0</v>
      </c>
      <c r="I1572" s="247">
        <f>IF(H1572=MAX($H$761:$H$2761),C1572,"")</f>
        <v>1.247125839201011E-4</v>
      </c>
      <c r="J1572" s="247" t="str">
        <f>IF(I1572=MIN($I$761:$I$2761),I1572,"")</f>
        <v/>
      </c>
      <c r="K1572" s="247"/>
      <c r="L1572" s="247"/>
      <c r="M1572" s="247"/>
      <c r="N1572" s="247"/>
      <c r="O1572" s="247">
        <v>811</v>
      </c>
      <c r="P1572" s="247">
        <f>$P$755+(O1572*$P$758)</f>
        <v>-105.90105906993875</v>
      </c>
      <c r="Q1572" s="247">
        <f>_xlfn.NORM.DIST(P1572,P$752,P$753,0)</f>
        <v>2.1400508485520083E-3</v>
      </c>
      <c r="R1572" s="247">
        <f>_xlfn.NORM.DIST(P1572,P$752,P$753,1)</f>
        <v>0.22482459785246134</v>
      </c>
      <c r="S1572" s="253" t="str">
        <f>IF(OR(R1572&lt;$T$757,R1572&gt;$T$758),Q1572,"")</f>
        <v/>
      </c>
      <c r="T1572" s="253">
        <f>IF(AND(R1572&gt;$T$757,R1572&lt;$T$758),Q1572,"")</f>
        <v>2.1400508485520083E-3</v>
      </c>
      <c r="U1572" s="253" t="str">
        <f>IF(Q1572=MAX($Q$761:$Q$2761),Q1572,"")</f>
        <v/>
      </c>
      <c r="V1572" s="253">
        <f>_xlfn.NORM.DIST(P1572,$T$753,$T$754,0)</f>
        <v>6.1584042037572523E-73</v>
      </c>
      <c r="W1572" s="253" t="str">
        <f>IF(V1572=MAX($V$761:$V$2761),Q1572,"")</f>
        <v/>
      </c>
      <c r="X1572" s="253" t="str">
        <f t="shared" si="323"/>
        <v/>
      </c>
      <c r="AB1572" s="253">
        <v>811</v>
      </c>
      <c r="AC1572" s="253">
        <f t="shared" si="339"/>
        <v>-163.87459964446487</v>
      </c>
      <c r="AD1572" s="253">
        <f t="shared" si="324"/>
        <v>1.3829699771463865E-3</v>
      </c>
      <c r="AE1572" s="253">
        <f t="shared" si="325"/>
        <v>0.22482459785246134</v>
      </c>
      <c r="AF1572" s="253" t="str">
        <f>IF(OR(AE1572&lt;$T$757,AE1572&gt;$T$758),AD1572,"")</f>
        <v/>
      </c>
      <c r="AG1572" s="253">
        <f t="shared" si="326"/>
        <v>1.3829699771463865E-3</v>
      </c>
      <c r="AH1572" s="253" t="str">
        <f t="shared" si="327"/>
        <v/>
      </c>
      <c r="AI1572" s="253">
        <f t="shared" si="328"/>
        <v>1.0723162985296064E-3</v>
      </c>
      <c r="AJ1572" s="253" t="str">
        <f t="shared" si="329"/>
        <v/>
      </c>
      <c r="AK1572" s="253" t="str">
        <f t="shared" si="330"/>
        <v/>
      </c>
      <c r="AO1572" s="253">
        <v>811</v>
      </c>
      <c r="AP1572" s="253">
        <f t="shared" si="331"/>
        <v>-966.12308114488042</v>
      </c>
      <c r="AQ1572" s="253">
        <f t="shared" si="332"/>
        <v>2.3458051644580536E-4</v>
      </c>
      <c r="AR1572" s="253">
        <f t="shared" si="333"/>
        <v>0.22482459785246137</v>
      </c>
      <c r="AS1572" s="253" t="str">
        <f>IF(OR(AR1572&lt;$T$757,AR1572&gt;$T$758),AQ1572,"")</f>
        <v/>
      </c>
      <c r="AT1572" s="253">
        <f t="shared" si="334"/>
        <v>2.3458051644580536E-4</v>
      </c>
      <c r="AU1572" s="253" t="str">
        <f t="shared" si="335"/>
        <v/>
      </c>
      <c r="AV1572" s="253">
        <f t="shared" si="336"/>
        <v>0</v>
      </c>
      <c r="AW1572" s="253">
        <f t="shared" si="337"/>
        <v>2.3458051644580536E-4</v>
      </c>
      <c r="AX1572" s="253" t="str">
        <f t="shared" si="338"/>
        <v/>
      </c>
      <c r="AZ1572" s="259"/>
      <c r="BA1572" s="259">
        <f>BA1571+$BD$753</f>
        <v>5.2224000000000839</v>
      </c>
      <c r="BB1572" s="274">
        <f t="shared" si="321"/>
        <v>0.63284306970374016</v>
      </c>
      <c r="BC1572" s="259">
        <f t="shared" si="322"/>
        <v>7.7913820156205738E-4</v>
      </c>
      <c r="BD1572" s="259" t="str">
        <f t="shared" si="319"/>
        <v/>
      </c>
      <c r="BE1572" s="254" t="str">
        <f t="shared" si="320"/>
        <v/>
      </c>
    </row>
    <row r="1573" spans="1:57" ht="20.100000000000001" customHeight="1" x14ac:dyDescent="0.25">
      <c r="A1573" s="247">
        <v>812</v>
      </c>
      <c r="B1573" s="247">
        <f>$B$755+(A1573*$B$758)</f>
        <v>-1807.6325932058735</v>
      </c>
      <c r="C1573" s="247">
        <f>_xlfn.NORM.DIST($B1573,$B$752,$B$753,0)</f>
        <v>1.2508928485266313E-4</v>
      </c>
      <c r="D1573" s="247">
        <f>_xlfn.NORM.DIST($B1573,$B$752,$B$753,1)</f>
        <v>0.22602552939400322</v>
      </c>
      <c r="E1573" s="247" t="str">
        <f>IF(OR(D1573&lt;$F$757,D1573&gt;$F$758),C1573,"")</f>
        <v/>
      </c>
      <c r="F1573" s="247">
        <f>IF(AND(D1573&gt;$F$757,D1573&lt;$F$758),C1573,"")</f>
        <v>1.2508928485266313E-4</v>
      </c>
      <c r="G1573" s="247" t="str">
        <f>IF(C1573=MAX($C$761:$C$2761),C1573,"")</f>
        <v/>
      </c>
      <c r="H1573" s="247">
        <f>_xlfn.NORM.DIST(B1573,$F$753,$F$754,0)</f>
        <v>0</v>
      </c>
      <c r="I1573" s="247">
        <f>IF(H1573=MAX($H$761:$H$2761),C1573,"")</f>
        <v>1.2508928485266313E-4</v>
      </c>
      <c r="J1573" s="247" t="str">
        <f>IF(I1573=MIN($I$761:$I$2761),I1573,"")</f>
        <v/>
      </c>
      <c r="K1573" s="247"/>
      <c r="L1573" s="247"/>
      <c r="M1573" s="247"/>
      <c r="N1573" s="247"/>
      <c r="O1573" s="247">
        <v>812</v>
      </c>
      <c r="P1573" s="247">
        <f>$P$755+(O1573*$P$758)</f>
        <v>-105.34073600607661</v>
      </c>
      <c r="Q1573" s="247">
        <f>_xlfn.NORM.DIST(P1573,P$752,P$753,0)</f>
        <v>2.1465149849289452E-3</v>
      </c>
      <c r="R1573" s="247">
        <f>_xlfn.NORM.DIST(P1573,P$752,P$753,1)</f>
        <v>0.22602552939400333</v>
      </c>
      <c r="S1573" s="253" t="str">
        <f>IF(OR(R1573&lt;$T$757,R1573&gt;$T$758),Q1573,"")</f>
        <v/>
      </c>
      <c r="T1573" s="253">
        <f>IF(AND(R1573&gt;$T$757,R1573&lt;$T$758),Q1573,"")</f>
        <v>2.1465149849289452E-3</v>
      </c>
      <c r="U1573" s="253" t="str">
        <f>IF(Q1573=MAX($Q$761:$Q$2761),Q1573,"")</f>
        <v/>
      </c>
      <c r="V1573" s="253">
        <f>_xlfn.NORM.DIST(P1573,$T$753,$T$754,0)</f>
        <v>5.7325700163603996E-73</v>
      </c>
      <c r="W1573" s="253" t="str">
        <f>IF(V1573=MAX($V$761:$V$2761),Q1573,"")</f>
        <v/>
      </c>
      <c r="X1573" s="253" t="str">
        <f t="shared" si="323"/>
        <v/>
      </c>
      <c r="AB1573" s="253">
        <v>812</v>
      </c>
      <c r="AC1573" s="253">
        <f t="shared" si="339"/>
        <v>-163.00753827068456</v>
      </c>
      <c r="AD1573" s="253">
        <f t="shared" si="324"/>
        <v>1.3871473108501779E-3</v>
      </c>
      <c r="AE1573" s="253">
        <f t="shared" si="325"/>
        <v>0.22602552939400333</v>
      </c>
      <c r="AF1573" s="253" t="str">
        <f>IF(OR(AE1573&lt;$T$757,AE1573&gt;$T$758),AD1573,"")</f>
        <v/>
      </c>
      <c r="AG1573" s="253">
        <f t="shared" si="326"/>
        <v>1.3871473108501779E-3</v>
      </c>
      <c r="AH1573" s="253" t="str">
        <f t="shared" si="327"/>
        <v/>
      </c>
      <c r="AI1573" s="253">
        <f t="shared" si="328"/>
        <v>1.0678587315787718E-3</v>
      </c>
      <c r="AJ1573" s="253" t="str">
        <f t="shared" si="329"/>
        <v/>
      </c>
      <c r="AK1573" s="253" t="str">
        <f t="shared" si="330"/>
        <v/>
      </c>
      <c r="AO1573" s="253">
        <v>812</v>
      </c>
      <c r="AP1573" s="253">
        <f t="shared" si="331"/>
        <v>-961.01131881078072</v>
      </c>
      <c r="AQ1573" s="253">
        <f t="shared" si="332"/>
        <v>2.3528907925902257E-4</v>
      </c>
      <c r="AR1573" s="253">
        <f t="shared" si="333"/>
        <v>0.22602552939400333</v>
      </c>
      <c r="AS1573" s="253" t="str">
        <f>IF(OR(AR1573&lt;$T$757,AR1573&gt;$T$758),AQ1573,"")</f>
        <v/>
      </c>
      <c r="AT1573" s="253">
        <f t="shared" si="334"/>
        <v>2.3528907925902257E-4</v>
      </c>
      <c r="AU1573" s="253" t="str">
        <f t="shared" si="335"/>
        <v/>
      </c>
      <c r="AV1573" s="253">
        <f t="shared" si="336"/>
        <v>0</v>
      </c>
      <c r="AW1573" s="253">
        <f t="shared" si="337"/>
        <v>2.3528907925902257E-4</v>
      </c>
      <c r="AX1573" s="253" t="str">
        <f t="shared" si="338"/>
        <v/>
      </c>
      <c r="AZ1573" s="259"/>
      <c r="BA1573" s="259">
        <f>BA1572+$BD$753</f>
        <v>5.228800000000084</v>
      </c>
      <c r="BB1573" s="274">
        <f t="shared" si="321"/>
        <v>0.6320639315021781</v>
      </c>
      <c r="BC1573" s="259">
        <f t="shared" si="322"/>
        <v>7.7902911140759201E-4</v>
      </c>
      <c r="BD1573" s="259" t="str">
        <f t="shared" si="319"/>
        <v/>
      </c>
      <c r="BE1573" s="254" t="str">
        <f t="shared" si="320"/>
        <v/>
      </c>
    </row>
    <row r="1574" spans="1:57" ht="20.100000000000001" customHeight="1" x14ac:dyDescent="0.25">
      <c r="A1574" s="247">
        <v>813</v>
      </c>
      <c r="B1574" s="247">
        <f>$B$755+(A1574*$B$758)</f>
        <v>-1798.0175262207358</v>
      </c>
      <c r="C1574" s="247">
        <f>_xlfn.NORM.DIST($B1574,$B$752,$B$753,0)</f>
        <v>1.2546511617232716E-4</v>
      </c>
      <c r="D1574" s="247">
        <f>_xlfn.NORM.DIST($B1574,$B$752,$B$753,1)</f>
        <v>0.22723007877129542</v>
      </c>
      <c r="E1574" s="247" t="str">
        <f>IF(OR(D1574&lt;$F$757,D1574&gt;$F$758),C1574,"")</f>
        <v/>
      </c>
      <c r="F1574" s="247">
        <f>IF(AND(D1574&gt;$F$757,D1574&lt;$F$758),C1574,"")</f>
        <v>1.2546511617232716E-4</v>
      </c>
      <c r="G1574" s="247" t="str">
        <f>IF(C1574=MAX($C$761:$C$2761),C1574,"")</f>
        <v/>
      </c>
      <c r="H1574" s="247">
        <f>_xlfn.NORM.DIST(B1574,$F$753,$F$754,0)</f>
        <v>0</v>
      </c>
      <c r="I1574" s="247">
        <f>IF(H1574=MAX($H$761:$H$2761),C1574,"")</f>
        <v>1.2546511617232716E-4</v>
      </c>
      <c r="J1574" s="247" t="str">
        <f>IF(I1574=MIN($I$761:$I$2761),I1574,"")</f>
        <v/>
      </c>
      <c r="K1574" s="247"/>
      <c r="L1574" s="247"/>
      <c r="M1574" s="247"/>
      <c r="N1574" s="247"/>
      <c r="O1574" s="247">
        <v>813</v>
      </c>
      <c r="P1574" s="247">
        <f>$P$755+(O1574*$P$758)</f>
        <v>-104.78041294221453</v>
      </c>
      <c r="Q1574" s="247">
        <f>_xlfn.NORM.DIST(P1574,P$752,P$753,0)</f>
        <v>2.1529641988677303E-3</v>
      </c>
      <c r="R1574" s="247">
        <f>_xlfn.NORM.DIST(P1574,P$752,P$753,1)</f>
        <v>0.2272300787712955</v>
      </c>
      <c r="S1574" s="253" t="str">
        <f>IF(OR(R1574&lt;$T$757,R1574&gt;$T$758),Q1574,"")</f>
        <v/>
      </c>
      <c r="T1574" s="253">
        <f>IF(AND(R1574&gt;$T$757,R1574&lt;$T$758),Q1574,"")</f>
        <v>2.1529641988677303E-3</v>
      </c>
      <c r="U1574" s="253" t="str">
        <f>IF(Q1574=MAX($Q$761:$Q$2761),Q1574,"")</f>
        <v/>
      </c>
      <c r="V1574" s="253">
        <f>_xlfn.NORM.DIST(P1574,$T$753,$T$754,0)</f>
        <v>5.3360955389854128E-73</v>
      </c>
      <c r="W1574" s="253" t="str">
        <f>IF(V1574=MAX($V$761:$V$2761),Q1574,"")</f>
        <v/>
      </c>
      <c r="X1574" s="253" t="str">
        <f t="shared" si="323"/>
        <v/>
      </c>
      <c r="AB1574" s="253">
        <v>813</v>
      </c>
      <c r="AC1574" s="253">
        <f t="shared" si="339"/>
        <v>-162.14047689690437</v>
      </c>
      <c r="AD1574" s="253">
        <f t="shared" si="324"/>
        <v>1.3913150011924745E-3</v>
      </c>
      <c r="AE1574" s="253">
        <f t="shared" si="325"/>
        <v>0.22723007877129542</v>
      </c>
      <c r="AF1574" s="253" t="str">
        <f>IF(OR(AE1574&lt;$T$757,AE1574&gt;$T$758),AD1574,"")</f>
        <v/>
      </c>
      <c r="AG1574" s="253">
        <f t="shared" si="326"/>
        <v>1.3913150011924745E-3</v>
      </c>
      <c r="AH1574" s="253" t="str">
        <f t="shared" si="327"/>
        <v/>
      </c>
      <c r="AI1574" s="253">
        <f t="shared" si="328"/>
        <v>1.0634026799390024E-3</v>
      </c>
      <c r="AJ1574" s="253" t="str">
        <f t="shared" si="329"/>
        <v/>
      </c>
      <c r="AK1574" s="253" t="str">
        <f t="shared" si="330"/>
        <v/>
      </c>
      <c r="AO1574" s="253">
        <v>813</v>
      </c>
      <c r="AP1574" s="253">
        <f t="shared" si="331"/>
        <v>-955.89955647668103</v>
      </c>
      <c r="AQ1574" s="253">
        <f t="shared" si="332"/>
        <v>2.359960063572517E-4</v>
      </c>
      <c r="AR1574" s="253">
        <f t="shared" si="333"/>
        <v>0.22723007877129542</v>
      </c>
      <c r="AS1574" s="253" t="str">
        <f>IF(OR(AR1574&lt;$T$757,AR1574&gt;$T$758),AQ1574,"")</f>
        <v/>
      </c>
      <c r="AT1574" s="253">
        <f t="shared" si="334"/>
        <v>2.359960063572517E-4</v>
      </c>
      <c r="AU1574" s="253" t="str">
        <f t="shared" si="335"/>
        <v/>
      </c>
      <c r="AV1574" s="253">
        <f t="shared" si="336"/>
        <v>0</v>
      </c>
      <c r="AW1574" s="253">
        <f t="shared" si="337"/>
        <v>2.359960063572517E-4</v>
      </c>
      <c r="AX1574" s="253" t="str">
        <f t="shared" si="338"/>
        <v/>
      </c>
      <c r="AZ1574" s="259"/>
      <c r="BA1574" s="259">
        <f>BA1573+$BD$753</f>
        <v>5.2352000000000842</v>
      </c>
      <c r="BB1574" s="274">
        <f t="shared" si="321"/>
        <v>0.63128490239077051</v>
      </c>
      <c r="BC1574" s="259">
        <f t="shared" si="322"/>
        <v>7.7891712274646974E-4</v>
      </c>
      <c r="BD1574" s="259" t="str">
        <f t="shared" si="319"/>
        <v/>
      </c>
      <c r="BE1574" s="254" t="str">
        <f t="shared" si="320"/>
        <v/>
      </c>
    </row>
    <row r="1575" spans="1:57" ht="20.100000000000001" customHeight="1" x14ac:dyDescent="0.25">
      <c r="A1575" s="248">
        <v>814</v>
      </c>
      <c r="B1575" s="247">
        <f>$B$755+(A1575*$B$758)</f>
        <v>-1788.4024592355981</v>
      </c>
      <c r="C1575" s="247">
        <f>_xlfn.NORM.DIST($B1575,$B$752,$B$753,0)</f>
        <v>1.2584006322176449E-4</v>
      </c>
      <c r="D1575" s="247">
        <f>_xlfn.NORM.DIST($B1575,$B$752,$B$753,1)</f>
        <v>0.22843823755248757</v>
      </c>
      <c r="E1575" s="247" t="str">
        <f>IF(OR(D1575&lt;$F$757,D1575&gt;$F$758),C1575,"")</f>
        <v/>
      </c>
      <c r="F1575" s="247">
        <f>IF(AND(D1575&gt;$F$757,D1575&lt;$F$758),C1575,"")</f>
        <v>1.2584006322176449E-4</v>
      </c>
      <c r="G1575" s="247" t="str">
        <f>IF(C1575=MAX($C$761:$C$2761),C1575,"")</f>
        <v/>
      </c>
      <c r="H1575" s="247">
        <f>_xlfn.NORM.DIST(B1575,$F$753,$F$754,0)</f>
        <v>0</v>
      </c>
      <c r="I1575" s="247">
        <f>IF(H1575=MAX($H$761:$H$2761),C1575,"")</f>
        <v>1.2584006322176449E-4</v>
      </c>
      <c r="J1575" s="247" t="str">
        <f>IF(I1575=MIN($I$761:$I$2761),I1575,"")</f>
        <v/>
      </c>
      <c r="K1575" s="247"/>
      <c r="L1575" s="247"/>
      <c r="M1575" s="247"/>
      <c r="N1575" s="247"/>
      <c r="O1575" s="248">
        <v>814</v>
      </c>
      <c r="P1575" s="247">
        <f>$P$755+(O1575*$P$758)</f>
        <v>-104.22008987835244</v>
      </c>
      <c r="Q1575" s="247">
        <f>_xlfn.NORM.DIST(P1575,P$752,P$753,0)</f>
        <v>2.1593982388506119E-3</v>
      </c>
      <c r="R1575" s="247">
        <f>_xlfn.NORM.DIST(P1575,P$752,P$753,1)</f>
        <v>0.22843823755248757</v>
      </c>
      <c r="S1575" s="253" t="str">
        <f>IF(OR(R1575&lt;$T$757,R1575&gt;$T$758),Q1575,"")</f>
        <v/>
      </c>
      <c r="T1575" s="253">
        <f>IF(AND(R1575&gt;$T$757,R1575&lt;$T$758),Q1575,"")</f>
        <v>2.1593982388506119E-3</v>
      </c>
      <c r="U1575" s="253" t="str">
        <f>IF(Q1575=MAX($Q$761:$Q$2761),Q1575,"")</f>
        <v/>
      </c>
      <c r="V1575" s="253">
        <f>_xlfn.NORM.DIST(P1575,$T$753,$T$754,0)</f>
        <v>4.966962451555708E-73</v>
      </c>
      <c r="W1575" s="253" t="str">
        <f>IF(V1575=MAX($V$761:$V$2761),Q1575,"")</f>
        <v/>
      </c>
      <c r="X1575" s="253" t="str">
        <f t="shared" si="323"/>
        <v/>
      </c>
      <c r="AB1575" s="259">
        <v>814</v>
      </c>
      <c r="AC1575" s="253">
        <f t="shared" si="339"/>
        <v>-161.27341552312407</v>
      </c>
      <c r="AD1575" s="253">
        <f t="shared" si="324"/>
        <v>1.3954728856343821E-3</v>
      </c>
      <c r="AE1575" s="253">
        <f t="shared" si="325"/>
        <v>0.22843823755248766</v>
      </c>
      <c r="AF1575" s="253" t="str">
        <f>IF(OR(AE1575&lt;$T$757,AE1575&gt;$T$758),AD1575,"")</f>
        <v/>
      </c>
      <c r="AG1575" s="253">
        <f t="shared" si="326"/>
        <v>1.3954728856343821E-3</v>
      </c>
      <c r="AH1575" s="253" t="str">
        <f t="shared" si="327"/>
        <v/>
      </c>
      <c r="AI1575" s="253">
        <f t="shared" si="328"/>
        <v>1.0589482795820789E-3</v>
      </c>
      <c r="AJ1575" s="253" t="str">
        <f t="shared" si="329"/>
        <v/>
      </c>
      <c r="AK1575" s="253" t="str">
        <f t="shared" si="330"/>
        <v/>
      </c>
      <c r="AO1575" s="259">
        <v>814</v>
      </c>
      <c r="AP1575" s="253">
        <f t="shared" si="331"/>
        <v>-950.78779414258133</v>
      </c>
      <c r="AQ1575" s="253">
        <f t="shared" si="332"/>
        <v>2.3670127017051042E-4</v>
      </c>
      <c r="AR1575" s="253">
        <f t="shared" si="333"/>
        <v>0.22843823755248757</v>
      </c>
      <c r="AS1575" s="253" t="str">
        <f>IF(OR(AR1575&lt;$T$757,AR1575&gt;$T$758),AQ1575,"")</f>
        <v/>
      </c>
      <c r="AT1575" s="253">
        <f t="shared" si="334"/>
        <v>2.3670127017051042E-4</v>
      </c>
      <c r="AU1575" s="253" t="str">
        <f t="shared" si="335"/>
        <v/>
      </c>
      <c r="AV1575" s="253">
        <f t="shared" si="336"/>
        <v>0</v>
      </c>
      <c r="AW1575" s="253">
        <f t="shared" si="337"/>
        <v>2.3670127017051042E-4</v>
      </c>
      <c r="AX1575" s="253" t="str">
        <f t="shared" si="338"/>
        <v/>
      </c>
      <c r="AZ1575" s="259"/>
      <c r="BA1575" s="259">
        <f>BA1574+$BD$753</f>
        <v>5.2416000000000844</v>
      </c>
      <c r="BB1575" s="274">
        <f t="shared" si="321"/>
        <v>0.63050598526802404</v>
      </c>
      <c r="BC1575" s="259">
        <f t="shared" si="322"/>
        <v>7.7880224394710762E-4</v>
      </c>
      <c r="BD1575" s="259" t="str">
        <f t="shared" si="319"/>
        <v/>
      </c>
      <c r="BE1575" s="254" t="str">
        <f t="shared" si="320"/>
        <v/>
      </c>
    </row>
    <row r="1576" spans="1:57" ht="20.100000000000001" customHeight="1" x14ac:dyDescent="0.25">
      <c r="A1576" s="247">
        <v>815</v>
      </c>
      <c r="B1576" s="247">
        <f>$B$755+(A1576*$B$758)</f>
        <v>-1778.7873922504605</v>
      </c>
      <c r="C1576" s="247">
        <f>_xlfn.NORM.DIST($B1576,$B$752,$B$753,0)</f>
        <v>1.2621411134223424E-4</v>
      </c>
      <c r="D1576" s="247">
        <f>_xlfn.NORM.DIST($B1576,$B$752,$B$753,1)</f>
        <v>0.22964999716479048</v>
      </c>
      <c r="E1576" s="247" t="str">
        <f>IF(OR(D1576&lt;$F$757,D1576&gt;$F$758),C1576,"")</f>
        <v/>
      </c>
      <c r="F1576" s="247">
        <f>IF(AND(D1576&gt;$F$757,D1576&lt;$F$758),C1576,"")</f>
        <v>1.2621411134223424E-4</v>
      </c>
      <c r="G1576" s="247" t="str">
        <f>IF(C1576=MAX($C$761:$C$2761),C1576,"")</f>
        <v/>
      </c>
      <c r="H1576" s="247">
        <f>_xlfn.NORM.DIST(B1576,$F$753,$F$754,0)</f>
        <v>0</v>
      </c>
      <c r="I1576" s="247">
        <f>IF(H1576=MAX($H$761:$H$2761),C1576,"")</f>
        <v>1.2621411134223424E-4</v>
      </c>
      <c r="J1576" s="247" t="str">
        <f>IF(I1576=MIN($I$761:$I$2761),I1576,"")</f>
        <v/>
      </c>
      <c r="K1576" s="247"/>
      <c r="L1576" s="247"/>
      <c r="M1576" s="247"/>
      <c r="N1576" s="247"/>
      <c r="O1576" s="247">
        <v>815</v>
      </c>
      <c r="P1576" s="247">
        <f>$P$755+(O1576*$P$758)</f>
        <v>-103.6597668144903</v>
      </c>
      <c r="Q1576" s="247">
        <f>_xlfn.NORM.DIST(P1576,P$752,P$753,0)</f>
        <v>2.1658168533356067E-3</v>
      </c>
      <c r="R1576" s="247">
        <f>_xlfn.NORM.DIST(P1576,P$752,P$753,1)</f>
        <v>0.22964999716479059</v>
      </c>
      <c r="S1576" s="253" t="str">
        <f>IF(OR(R1576&lt;$T$757,R1576&gt;$T$758),Q1576,"")</f>
        <v/>
      </c>
      <c r="T1576" s="253">
        <f>IF(AND(R1576&gt;$T$757,R1576&lt;$T$758),Q1576,"")</f>
        <v>2.1658168533356067E-3</v>
      </c>
      <c r="U1576" s="253" t="str">
        <f>IF(Q1576=MAX($Q$761:$Q$2761),Q1576,"")</f>
        <v/>
      </c>
      <c r="V1576" s="253">
        <f>_xlfn.NORM.DIST(P1576,$T$753,$T$754,0)</f>
        <v>4.6232907725550991E-73</v>
      </c>
      <c r="W1576" s="253" t="str">
        <f>IF(V1576=MAX($V$761:$V$2761),Q1576,"")</f>
        <v/>
      </c>
      <c r="X1576" s="253" t="str">
        <f t="shared" si="323"/>
        <v/>
      </c>
      <c r="AB1576" s="253">
        <v>815</v>
      </c>
      <c r="AC1576" s="253">
        <f t="shared" si="339"/>
        <v>-160.40635414934388</v>
      </c>
      <c r="AD1576" s="253">
        <f t="shared" si="324"/>
        <v>1.3996208016213453E-3</v>
      </c>
      <c r="AE1576" s="253">
        <f t="shared" si="325"/>
        <v>0.22964999716479054</v>
      </c>
      <c r="AF1576" s="253" t="str">
        <f>IF(OR(AE1576&lt;$T$757,AE1576&gt;$T$758),AD1576,"")</f>
        <v/>
      </c>
      <c r="AG1576" s="253">
        <f t="shared" si="326"/>
        <v>1.3996208016213453E-3</v>
      </c>
      <c r="AH1576" s="253" t="str">
        <f t="shared" si="327"/>
        <v/>
      </c>
      <c r="AI1576" s="253">
        <f t="shared" si="328"/>
        <v>1.0544956658322135E-3</v>
      </c>
      <c r="AJ1576" s="253" t="str">
        <f t="shared" si="329"/>
        <v/>
      </c>
      <c r="AK1576" s="253" t="str">
        <f t="shared" si="330"/>
        <v/>
      </c>
      <c r="AO1576" s="253">
        <v>815</v>
      </c>
      <c r="AP1576" s="253">
        <f t="shared" si="331"/>
        <v>-945.67603180848164</v>
      </c>
      <c r="AQ1576" s="253">
        <f t="shared" si="332"/>
        <v>2.3740484312616009E-4</v>
      </c>
      <c r="AR1576" s="253">
        <f t="shared" si="333"/>
        <v>0.22964999716479045</v>
      </c>
      <c r="AS1576" s="253" t="str">
        <f>IF(OR(AR1576&lt;$T$757,AR1576&gt;$T$758),AQ1576,"")</f>
        <v/>
      </c>
      <c r="AT1576" s="253">
        <f t="shared" si="334"/>
        <v>2.3740484312616009E-4</v>
      </c>
      <c r="AU1576" s="253" t="str">
        <f t="shared" si="335"/>
        <v/>
      </c>
      <c r="AV1576" s="253">
        <f t="shared" si="336"/>
        <v>0</v>
      </c>
      <c r="AW1576" s="253">
        <f t="shared" si="337"/>
        <v>2.3740484312616009E-4</v>
      </c>
      <c r="AX1576" s="253" t="str">
        <f t="shared" si="338"/>
        <v/>
      </c>
      <c r="AZ1576" s="259"/>
      <c r="BA1576" s="259">
        <f>BA1575+$BD$753</f>
        <v>5.2480000000000846</v>
      </c>
      <c r="BB1576" s="274">
        <f t="shared" si="321"/>
        <v>0.62972718302407693</v>
      </c>
      <c r="BC1576" s="259">
        <f t="shared" si="322"/>
        <v>7.7868448338092033E-4</v>
      </c>
      <c r="BD1576" s="259" t="str">
        <f t="shared" si="319"/>
        <v/>
      </c>
      <c r="BE1576" s="254" t="str">
        <f t="shared" si="320"/>
        <v/>
      </c>
    </row>
    <row r="1577" spans="1:57" ht="20.100000000000001" customHeight="1" x14ac:dyDescent="0.25">
      <c r="A1577" s="247">
        <v>816</v>
      </c>
      <c r="B1577" s="247">
        <f>$B$755+(A1577*$B$758)</f>
        <v>-1769.1723252653228</v>
      </c>
      <c r="C1577" s="247">
        <f>_xlfn.NORM.DIST($B1577,$B$752,$B$753,0)</f>
        <v>1.2658724587451893E-4</v>
      </c>
      <c r="D1577" s="247">
        <f>_xlfn.NORM.DIST($B1577,$B$752,$B$753,1)</f>
        <v>0.23086534889446744</v>
      </c>
      <c r="E1577" s="247" t="str">
        <f>IF(OR(D1577&lt;$F$757,D1577&gt;$F$758),C1577,"")</f>
        <v/>
      </c>
      <c r="F1577" s="247">
        <f>IF(AND(D1577&gt;$F$757,D1577&lt;$F$758),C1577,"")</f>
        <v>1.2658724587451893E-4</v>
      </c>
      <c r="G1577" s="247" t="str">
        <f>IF(C1577=MAX($C$761:$C$2761),C1577,"")</f>
        <v/>
      </c>
      <c r="H1577" s="247">
        <f>_xlfn.NORM.DIST(B1577,$F$753,$F$754,0)</f>
        <v>0</v>
      </c>
      <c r="I1577" s="247">
        <f>IF(H1577=MAX($H$761:$H$2761),C1577,"")</f>
        <v>1.2658724587451893E-4</v>
      </c>
      <c r="J1577" s="247" t="str">
        <f>IF(I1577=MIN($I$761:$I$2761),I1577,"")</f>
        <v/>
      </c>
      <c r="K1577" s="247"/>
      <c r="L1577" s="247"/>
      <c r="M1577" s="247"/>
      <c r="N1577" s="247"/>
      <c r="O1577" s="247">
        <v>816</v>
      </c>
      <c r="P1577" s="247">
        <f>$P$755+(O1577*$P$758)</f>
        <v>-103.09944375062821</v>
      </c>
      <c r="Q1577" s="247">
        <f>_xlfn.NORM.DIST(P1577,P$752,P$753,0)</f>
        <v>2.1722197907725485E-3</v>
      </c>
      <c r="R1577" s="247">
        <f>_xlfn.NORM.DIST(P1577,P$752,P$753,1)</f>
        <v>0.23086534889446744</v>
      </c>
      <c r="S1577" s="253" t="str">
        <f>IF(OR(R1577&lt;$T$757,R1577&gt;$T$758),Q1577,"")</f>
        <v/>
      </c>
      <c r="T1577" s="253">
        <f>IF(AND(R1577&gt;$T$757,R1577&lt;$T$758),Q1577,"")</f>
        <v>2.1722197907725485E-3</v>
      </c>
      <c r="U1577" s="253" t="str">
        <f>IF(Q1577=MAX($Q$761:$Q$2761),Q1577,"")</f>
        <v/>
      </c>
      <c r="V1577" s="253">
        <f>_xlfn.NORM.DIST(P1577,$T$753,$T$754,0)</f>
        <v>4.3033294053901168E-73</v>
      </c>
      <c r="W1577" s="253" t="str">
        <f>IF(V1577=MAX($V$761:$V$2761),Q1577,"")</f>
        <v/>
      </c>
      <c r="X1577" s="253" t="str">
        <f t="shared" si="323"/>
        <v/>
      </c>
      <c r="AB1577" s="253">
        <v>816</v>
      </c>
      <c r="AC1577" s="253">
        <f t="shared" si="339"/>
        <v>-159.53929277556369</v>
      </c>
      <c r="AD1577" s="253">
        <f t="shared" si="324"/>
        <v>1.4037585865935244E-3</v>
      </c>
      <c r="AE1577" s="253">
        <f t="shared" si="325"/>
        <v>0.23086534889446741</v>
      </c>
      <c r="AF1577" s="253" t="str">
        <f>IF(OR(AE1577&lt;$T$757,AE1577&gt;$T$758),AD1577,"")</f>
        <v/>
      </c>
      <c r="AG1577" s="253">
        <f t="shared" si="326"/>
        <v>1.4037585865935244E-3</v>
      </c>
      <c r="AH1577" s="253" t="str">
        <f t="shared" si="327"/>
        <v/>
      </c>
      <c r="AI1577" s="253">
        <f t="shared" si="328"/>
        <v>1.0500449733601169E-3</v>
      </c>
      <c r="AJ1577" s="253" t="str">
        <f t="shared" si="329"/>
        <v/>
      </c>
      <c r="AK1577" s="253" t="str">
        <f t="shared" si="330"/>
        <v/>
      </c>
      <c r="AO1577" s="253">
        <v>816</v>
      </c>
      <c r="AP1577" s="253">
        <f t="shared" si="331"/>
        <v>-940.56426947438104</v>
      </c>
      <c r="AQ1577" s="253">
        <f t="shared" si="332"/>
        <v>2.3810669765066573E-4</v>
      </c>
      <c r="AR1577" s="253">
        <f t="shared" si="333"/>
        <v>0.23086534889446744</v>
      </c>
      <c r="AS1577" s="253" t="str">
        <f>IF(OR(AR1577&lt;$T$757,AR1577&gt;$T$758),AQ1577,"")</f>
        <v/>
      </c>
      <c r="AT1577" s="253">
        <f t="shared" si="334"/>
        <v>2.3810669765066573E-4</v>
      </c>
      <c r="AU1577" s="253" t="str">
        <f t="shared" si="335"/>
        <v/>
      </c>
      <c r="AV1577" s="253">
        <f t="shared" si="336"/>
        <v>0</v>
      </c>
      <c r="AW1577" s="253">
        <f t="shared" si="337"/>
        <v>2.3810669765066573E-4</v>
      </c>
      <c r="AX1577" s="253" t="str">
        <f t="shared" si="338"/>
        <v/>
      </c>
      <c r="AZ1577" s="259"/>
      <c r="BA1577" s="259">
        <f>BA1576+$BD$753</f>
        <v>5.2544000000000848</v>
      </c>
      <c r="BB1577" s="274">
        <f t="shared" si="321"/>
        <v>0.62894849854069601</v>
      </c>
      <c r="BC1577" s="259">
        <f t="shared" si="322"/>
        <v>7.7856384942009971E-4</v>
      </c>
      <c r="BD1577" s="259" t="str">
        <f t="shared" si="319"/>
        <v/>
      </c>
      <c r="BE1577" s="254" t="str">
        <f t="shared" si="320"/>
        <v/>
      </c>
    </row>
    <row r="1578" spans="1:57" ht="20.100000000000001" customHeight="1" x14ac:dyDescent="0.25">
      <c r="A1578" s="247">
        <v>817</v>
      </c>
      <c r="B1578" s="247">
        <f>$B$755+(A1578*$B$758)</f>
        <v>-1759.5572582801851</v>
      </c>
      <c r="C1578" s="247">
        <f>_xlfn.NORM.DIST($B1578,$B$752,$B$753,0)</f>
        <v>1.2695945215986226E-4</v>
      </c>
      <c r="D1578" s="247">
        <f>_xlfn.NORM.DIST($B1578,$B$752,$B$753,1)</f>
        <v>0.23208428388683339</v>
      </c>
      <c r="E1578" s="247" t="str">
        <f>IF(OR(D1578&lt;$F$757,D1578&gt;$F$758),C1578,"")</f>
        <v/>
      </c>
      <c r="F1578" s="247">
        <f>IF(AND(D1578&gt;$F$757,D1578&lt;$F$758),C1578,"")</f>
        <v>1.2695945215986226E-4</v>
      </c>
      <c r="G1578" s="247" t="str">
        <f>IF(C1578=MAX($C$761:$C$2761),C1578,"")</f>
        <v/>
      </c>
      <c r="H1578" s="247">
        <f>_xlfn.NORM.DIST(B1578,$F$753,$F$754,0)</f>
        <v>0</v>
      </c>
      <c r="I1578" s="247">
        <f>IF(H1578=MAX($H$761:$H$2761),C1578,"")</f>
        <v>1.2695945215986226E-4</v>
      </c>
      <c r="J1578" s="247" t="str">
        <f>IF(I1578=MIN($I$761:$I$2761),I1578,"")</f>
        <v/>
      </c>
      <c r="K1578" s="247"/>
      <c r="L1578" s="247"/>
      <c r="M1578" s="247"/>
      <c r="N1578" s="247"/>
      <c r="O1578" s="247">
        <v>817</v>
      </c>
      <c r="P1578" s="247">
        <f>$P$755+(O1578*$P$758)</f>
        <v>-102.53912068676607</v>
      </c>
      <c r="Q1578" s="247">
        <f>_xlfn.NORM.DIST(P1578,P$752,P$753,0)</f>
        <v>2.1786067996191925E-3</v>
      </c>
      <c r="R1578" s="247">
        <f>_xlfn.NORM.DIST(P1578,P$752,P$753,1)</f>
        <v>0.2320842838868335</v>
      </c>
      <c r="S1578" s="253" t="str">
        <f>IF(OR(R1578&lt;$T$757,R1578&gt;$T$758),Q1578,"")</f>
        <v/>
      </c>
      <c r="T1578" s="253">
        <f>IF(AND(R1578&gt;$T$757,R1578&lt;$T$758),Q1578,"")</f>
        <v>2.1786067996191925E-3</v>
      </c>
      <c r="U1578" s="253" t="str">
        <f>IF(Q1578=MAX($Q$761:$Q$2761),Q1578,"")</f>
        <v/>
      </c>
      <c r="V1578" s="253">
        <f>_xlfn.NORM.DIST(P1578,$T$753,$T$754,0)</f>
        <v>4.0054473288360903E-73</v>
      </c>
      <c r="W1578" s="253" t="str">
        <f>IF(V1578=MAX($V$761:$V$2761),Q1578,"")</f>
        <v/>
      </c>
      <c r="X1578" s="253" t="str">
        <f t="shared" si="323"/>
        <v/>
      </c>
      <c r="AB1578" s="253">
        <v>817</v>
      </c>
      <c r="AC1578" s="253">
        <f t="shared" si="339"/>
        <v>-158.67223140178339</v>
      </c>
      <c r="AD1578" s="253">
        <f t="shared" si="324"/>
        <v>1.4078860779961953E-3</v>
      </c>
      <c r="AE1578" s="253">
        <f t="shared" si="325"/>
        <v>0.23208428388683336</v>
      </c>
      <c r="AF1578" s="253" t="str">
        <f>IF(OR(AE1578&lt;$T$757,AE1578&gt;$T$758),AD1578,"")</f>
        <v/>
      </c>
      <c r="AG1578" s="253">
        <f t="shared" si="326"/>
        <v>1.4078860779961953E-3</v>
      </c>
      <c r="AH1578" s="253" t="str">
        <f t="shared" si="327"/>
        <v/>
      </c>
      <c r="AI1578" s="253">
        <f t="shared" si="328"/>
        <v>1.0455963361771456E-3</v>
      </c>
      <c r="AJ1578" s="253" t="str">
        <f t="shared" si="329"/>
        <v/>
      </c>
      <c r="AK1578" s="253" t="str">
        <f t="shared" si="330"/>
        <v/>
      </c>
      <c r="AO1578" s="253">
        <v>817</v>
      </c>
      <c r="AP1578" s="253">
        <f t="shared" si="331"/>
        <v>-935.45250714028134</v>
      </c>
      <c r="AQ1578" s="253">
        <f t="shared" si="332"/>
        <v>2.3880680617135961E-4</v>
      </c>
      <c r="AR1578" s="253">
        <f t="shared" si="333"/>
        <v>0.23208428388683336</v>
      </c>
      <c r="AS1578" s="253" t="str">
        <f>IF(OR(AR1578&lt;$T$757,AR1578&gt;$T$758),AQ1578,"")</f>
        <v/>
      </c>
      <c r="AT1578" s="253">
        <f t="shared" si="334"/>
        <v>2.3880680617135961E-4</v>
      </c>
      <c r="AU1578" s="253" t="str">
        <f t="shared" si="335"/>
        <v/>
      </c>
      <c r="AV1578" s="253">
        <f t="shared" si="336"/>
        <v>0</v>
      </c>
      <c r="AW1578" s="253">
        <f t="shared" si="337"/>
        <v>2.3880680617135961E-4</v>
      </c>
      <c r="AX1578" s="253" t="str">
        <f t="shared" si="338"/>
        <v/>
      </c>
      <c r="AZ1578" s="259"/>
      <c r="BA1578" s="259">
        <f>BA1577+$BD$753</f>
        <v>5.260800000000085</v>
      </c>
      <c r="BB1578" s="274">
        <f t="shared" si="321"/>
        <v>0.62816993469127591</v>
      </c>
      <c r="BC1578" s="259">
        <f t="shared" si="322"/>
        <v>7.7844035043894699E-4</v>
      </c>
      <c r="BD1578" s="259" t="str">
        <f t="shared" si="319"/>
        <v/>
      </c>
      <c r="BE1578" s="254" t="str">
        <f t="shared" si="320"/>
        <v/>
      </c>
    </row>
    <row r="1579" spans="1:57" ht="20.100000000000001" customHeight="1" x14ac:dyDescent="0.25">
      <c r="A1579" s="247">
        <v>818</v>
      </c>
      <c r="B1579" s="247">
        <f>$B$755+(A1579*$B$758)</f>
        <v>-1749.9421912950475</v>
      </c>
      <c r="C1579" s="247">
        <f>_xlfn.NORM.DIST($B1579,$B$752,$B$753,0)</f>
        <v>1.2733071554091045E-4</v>
      </c>
      <c r="D1579" s="247">
        <f>_xlfn.NORM.DIST($B1579,$B$752,$B$753,1)</f>
        <v>0.23330679314626473</v>
      </c>
      <c r="E1579" s="247" t="str">
        <f>IF(OR(D1579&lt;$F$757,D1579&gt;$F$758),C1579,"")</f>
        <v/>
      </c>
      <c r="F1579" s="247">
        <f>IF(AND(D1579&gt;$F$757,D1579&lt;$F$758),C1579,"")</f>
        <v>1.2733071554091045E-4</v>
      </c>
      <c r="G1579" s="247" t="str">
        <f>IF(C1579=MAX($C$761:$C$2761),C1579,"")</f>
        <v/>
      </c>
      <c r="H1579" s="247">
        <f>_xlfn.NORM.DIST(B1579,$F$753,$F$754,0)</f>
        <v>0</v>
      </c>
      <c r="I1579" s="247">
        <f>IF(H1579=MAX($H$761:$H$2761),C1579,"")</f>
        <v>1.2733071554091045E-4</v>
      </c>
      <c r="J1579" s="247" t="str">
        <f>IF(I1579=MIN($I$761:$I$2761),I1579,"")</f>
        <v/>
      </c>
      <c r="K1579" s="247"/>
      <c r="L1579" s="247"/>
      <c r="M1579" s="247"/>
      <c r="N1579" s="247"/>
      <c r="O1579" s="247">
        <v>818</v>
      </c>
      <c r="P1579" s="247">
        <f>$P$755+(O1579*$P$758)</f>
        <v>-101.97879762290398</v>
      </c>
      <c r="Q1579" s="247">
        <f>_xlfn.NORM.DIST(P1579,P$752,P$753,0)</f>
        <v>2.1849776283573521E-3</v>
      </c>
      <c r="R1579" s="247">
        <f>_xlfn.NORM.DIST(P1579,P$752,P$753,1)</f>
        <v>0.23330679314626476</v>
      </c>
      <c r="S1579" s="253" t="str">
        <f>IF(OR(R1579&lt;$T$757,R1579&gt;$T$758),Q1579,"")</f>
        <v/>
      </c>
      <c r="T1579" s="253">
        <f>IF(AND(R1579&gt;$T$757,R1579&lt;$T$758),Q1579,"")</f>
        <v>2.1849776283573521E-3</v>
      </c>
      <c r="U1579" s="253" t="str">
        <f>IF(Q1579=MAX($Q$761:$Q$2761),Q1579,"")</f>
        <v/>
      </c>
      <c r="V1579" s="253">
        <f>_xlfn.NORM.DIST(P1579,$T$753,$T$754,0)</f>
        <v>3.7281253878228956E-73</v>
      </c>
      <c r="W1579" s="253" t="str">
        <f>IF(V1579=MAX($V$761:$V$2761),Q1579,"")</f>
        <v/>
      </c>
      <c r="X1579" s="253" t="str">
        <f t="shared" si="323"/>
        <v/>
      </c>
      <c r="AB1579" s="253">
        <v>818</v>
      </c>
      <c r="AC1579" s="253">
        <f t="shared" si="339"/>
        <v>-157.8051700280032</v>
      </c>
      <c r="AD1579" s="253">
        <f t="shared" si="324"/>
        <v>1.4120031132901828E-3</v>
      </c>
      <c r="AE1579" s="253">
        <f t="shared" si="325"/>
        <v>0.23330679314626473</v>
      </c>
      <c r="AF1579" s="253" t="str">
        <f>IF(OR(AE1579&lt;$T$757,AE1579&gt;$T$758),AD1579,"")</f>
        <v/>
      </c>
      <c r="AG1579" s="253">
        <f t="shared" si="326"/>
        <v>1.4120031132901828E-3</v>
      </c>
      <c r="AH1579" s="253" t="str">
        <f t="shared" si="327"/>
        <v/>
      </c>
      <c r="AI1579" s="253">
        <f t="shared" si="328"/>
        <v>1.0411498876295286E-3</v>
      </c>
      <c r="AJ1579" s="253" t="str">
        <f t="shared" si="329"/>
        <v/>
      </c>
      <c r="AK1579" s="253" t="str">
        <f t="shared" si="330"/>
        <v/>
      </c>
      <c r="AO1579" s="253">
        <v>818</v>
      </c>
      <c r="AP1579" s="253">
        <f t="shared" si="331"/>
        <v>-930.34074480618165</v>
      </c>
      <c r="AQ1579" s="253">
        <f t="shared" si="332"/>
        <v>2.3950514111821216E-4</v>
      </c>
      <c r="AR1579" s="253">
        <f t="shared" si="333"/>
        <v>0.23330679314626465</v>
      </c>
      <c r="AS1579" s="253" t="str">
        <f>IF(OR(AR1579&lt;$T$757,AR1579&gt;$T$758),AQ1579,"")</f>
        <v/>
      </c>
      <c r="AT1579" s="253">
        <f t="shared" si="334"/>
        <v>2.3950514111821216E-4</v>
      </c>
      <c r="AU1579" s="253" t="str">
        <f t="shared" si="335"/>
        <v/>
      </c>
      <c r="AV1579" s="253">
        <f t="shared" si="336"/>
        <v>0</v>
      </c>
      <c r="AW1579" s="253">
        <f t="shared" si="337"/>
        <v>2.3950514111821216E-4</v>
      </c>
      <c r="AX1579" s="253" t="str">
        <f t="shared" si="338"/>
        <v/>
      </c>
      <c r="AZ1579" s="259"/>
      <c r="BA1579" s="259">
        <f>BA1578+$BD$753</f>
        <v>5.2672000000000851</v>
      </c>
      <c r="BB1579" s="274">
        <f t="shared" si="321"/>
        <v>0.62739149434083696</v>
      </c>
      <c r="BC1579" s="259">
        <f t="shared" si="322"/>
        <v>7.78313994814539E-4</v>
      </c>
      <c r="BD1579" s="259" t="str">
        <f t="shared" si="319"/>
        <v/>
      </c>
      <c r="BE1579" s="254" t="str">
        <f t="shared" si="320"/>
        <v/>
      </c>
    </row>
    <row r="1580" spans="1:57" ht="20.100000000000001" customHeight="1" x14ac:dyDescent="0.25">
      <c r="A1580" s="247">
        <v>819</v>
      </c>
      <c r="B1580" s="247">
        <f>$B$755+(A1580*$B$758)</f>
        <v>-1740.3271243099098</v>
      </c>
      <c r="C1580" s="247">
        <f>_xlfn.NORM.DIST($B1580,$B$752,$B$753,0)</f>
        <v>1.2770102136265538E-4</v>
      </c>
      <c r="D1580" s="247">
        <f>_xlfn.NORM.DIST($B1580,$B$752,$B$753,1)</f>
        <v>0.23453286753621674</v>
      </c>
      <c r="E1580" s="247" t="str">
        <f>IF(OR(D1580&lt;$F$757,D1580&gt;$F$758),C1580,"")</f>
        <v/>
      </c>
      <c r="F1580" s="247">
        <f>IF(AND(D1580&gt;$F$757,D1580&lt;$F$758),C1580,"")</f>
        <v>1.2770102136265538E-4</v>
      </c>
      <c r="G1580" s="247" t="str">
        <f>IF(C1580=MAX($C$761:$C$2761),C1580,"")</f>
        <v/>
      </c>
      <c r="H1580" s="247">
        <f>_xlfn.NORM.DIST(B1580,$F$753,$F$754,0)</f>
        <v>0</v>
      </c>
      <c r="I1580" s="247">
        <f>IF(H1580=MAX($H$761:$H$2761),C1580,"")</f>
        <v>1.2770102136265538E-4</v>
      </c>
      <c r="J1580" s="247" t="str">
        <f>IF(I1580=MIN($I$761:$I$2761),I1580,"")</f>
        <v/>
      </c>
      <c r="K1580" s="247"/>
      <c r="L1580" s="247"/>
      <c r="M1580" s="247"/>
      <c r="N1580" s="247"/>
      <c r="O1580" s="247">
        <v>819</v>
      </c>
      <c r="P1580" s="247">
        <f>$P$755+(O1580*$P$758)</f>
        <v>-101.41847455904184</v>
      </c>
      <c r="Q1580" s="247">
        <f>_xlfn.NORM.DIST(P1580,P$752,P$753,0)</f>
        <v>2.1913320255091003E-3</v>
      </c>
      <c r="R1580" s="247">
        <f>_xlfn.NORM.DIST(P1580,P$752,P$753,1)</f>
        <v>0.23453286753621688</v>
      </c>
      <c r="S1580" s="253" t="str">
        <f>IF(OR(R1580&lt;$T$757,R1580&gt;$T$758),Q1580,"")</f>
        <v/>
      </c>
      <c r="T1580" s="253">
        <f>IF(AND(R1580&gt;$T$757,R1580&lt;$T$758),Q1580,"")</f>
        <v>2.1913320255091003E-3</v>
      </c>
      <c r="U1580" s="253" t="str">
        <f>IF(Q1580=MAX($Q$761:$Q$2761),Q1580,"")</f>
        <v/>
      </c>
      <c r="V1580" s="253">
        <f>_xlfn.NORM.DIST(P1580,$T$753,$T$754,0)</f>
        <v>3.4699486437748321E-73</v>
      </c>
      <c r="W1580" s="253" t="str">
        <f>IF(V1580=MAX($V$761:$V$2761),Q1580,"")</f>
        <v/>
      </c>
      <c r="X1580" s="253" t="str">
        <f t="shared" si="323"/>
        <v/>
      </c>
      <c r="AB1580" s="253">
        <v>819</v>
      </c>
      <c r="AC1580" s="253">
        <f t="shared" si="339"/>
        <v>-156.9381086542229</v>
      </c>
      <c r="AD1580" s="253">
        <f t="shared" si="324"/>
        <v>1.416109529962328E-3</v>
      </c>
      <c r="AE1580" s="253">
        <f t="shared" si="325"/>
        <v>0.23453286753621683</v>
      </c>
      <c r="AF1580" s="253" t="str">
        <f>IF(OR(AE1580&lt;$T$757,AE1580&gt;$T$758),AD1580,"")</f>
        <v/>
      </c>
      <c r="AG1580" s="253">
        <f t="shared" si="326"/>
        <v>1.416109529962328E-3</v>
      </c>
      <c r="AH1580" s="253" t="str">
        <f t="shared" si="327"/>
        <v/>
      </c>
      <c r="AI1580" s="253">
        <f t="shared" si="328"/>
        <v>1.0367057603926668E-3</v>
      </c>
      <c r="AJ1580" s="253" t="str">
        <f t="shared" si="329"/>
        <v/>
      </c>
      <c r="AK1580" s="253" t="str">
        <f t="shared" si="330"/>
        <v/>
      </c>
      <c r="AO1580" s="253">
        <v>819</v>
      </c>
      <c r="AP1580" s="253">
        <f t="shared" si="331"/>
        <v>-925.22898247208195</v>
      </c>
      <c r="AQ1580" s="253">
        <f t="shared" si="332"/>
        <v>2.4020167492560618E-4</v>
      </c>
      <c r="AR1580" s="253">
        <f t="shared" si="333"/>
        <v>0.23453286753621674</v>
      </c>
      <c r="AS1580" s="253" t="str">
        <f>IF(OR(AR1580&lt;$T$757,AR1580&gt;$T$758),AQ1580,"")</f>
        <v/>
      </c>
      <c r="AT1580" s="253">
        <f t="shared" si="334"/>
        <v>2.4020167492560618E-4</v>
      </c>
      <c r="AU1580" s="253" t="str">
        <f t="shared" si="335"/>
        <v/>
      </c>
      <c r="AV1580" s="253">
        <f t="shared" si="336"/>
        <v>0</v>
      </c>
      <c r="AW1580" s="253">
        <f t="shared" si="337"/>
        <v>2.4020167492560618E-4</v>
      </c>
      <c r="AX1580" s="253" t="str">
        <f t="shared" si="338"/>
        <v/>
      </c>
      <c r="AZ1580" s="259"/>
      <c r="BA1580" s="259">
        <f>BA1579+$BD$753</f>
        <v>5.2736000000000853</v>
      </c>
      <c r="BB1580" s="274">
        <f t="shared" si="321"/>
        <v>0.62661318034602242</v>
      </c>
      <c r="BC1580" s="259">
        <f t="shared" si="322"/>
        <v>7.781847909227313E-4</v>
      </c>
      <c r="BD1580" s="259" t="str">
        <f t="shared" si="319"/>
        <v/>
      </c>
      <c r="BE1580" s="254" t="str">
        <f t="shared" si="320"/>
        <v/>
      </c>
    </row>
    <row r="1581" spans="1:57" ht="20.100000000000001" customHeight="1" x14ac:dyDescent="0.25">
      <c r="A1581" s="248">
        <v>820</v>
      </c>
      <c r="B1581" s="247">
        <f>$B$755+(A1581*$B$758)</f>
        <v>-1730.7120573247721</v>
      </c>
      <c r="C1581" s="247">
        <f>_xlfn.NORM.DIST($B1581,$B$752,$B$753,0)</f>
        <v>1.2807035497338102E-4</v>
      </c>
      <c r="D1581" s="247">
        <f>_xlfn.NORM.DIST($B1581,$B$752,$B$753,1)</f>
        <v>0.23576249777925107</v>
      </c>
      <c r="E1581" s="247" t="str">
        <f>IF(OR(D1581&lt;$F$757,D1581&gt;$F$758),C1581,"")</f>
        <v/>
      </c>
      <c r="F1581" s="247">
        <f>IF(AND(D1581&gt;$F$757,D1581&lt;$F$758),C1581,"")</f>
        <v>1.2807035497338102E-4</v>
      </c>
      <c r="G1581" s="247" t="str">
        <f>IF(C1581=MAX($C$761:$C$2761),C1581,"")</f>
        <v/>
      </c>
      <c r="H1581" s="247">
        <f>_xlfn.NORM.DIST(B1581,$F$753,$F$754,0)</f>
        <v>0</v>
      </c>
      <c r="I1581" s="247">
        <f>IF(H1581=MAX($H$761:$H$2761),C1581,"")</f>
        <v>1.2807035497338102E-4</v>
      </c>
      <c r="J1581" s="247" t="str">
        <f>IF(I1581=MIN($I$761:$I$2761),I1581,"")</f>
        <v/>
      </c>
      <c r="K1581" s="247"/>
      <c r="L1581" s="247"/>
      <c r="M1581" s="247"/>
      <c r="N1581" s="247"/>
      <c r="O1581" s="248">
        <v>820</v>
      </c>
      <c r="P1581" s="247">
        <f>$P$755+(O1581*$P$758)</f>
        <v>-100.85815149517975</v>
      </c>
      <c r="Q1581" s="247">
        <f>_xlfn.NORM.DIST(P1581,P$752,P$753,0)</f>
        <v>2.1976697396529962E-3</v>
      </c>
      <c r="R1581" s="247">
        <f>_xlfn.NORM.DIST(P1581,P$752,P$753,1)</f>
        <v>0.23576249777925118</v>
      </c>
      <c r="S1581" s="253" t="str">
        <f>IF(OR(R1581&lt;$T$757,R1581&gt;$T$758),Q1581,"")</f>
        <v/>
      </c>
      <c r="T1581" s="253">
        <f>IF(AND(R1581&gt;$T$757,R1581&lt;$T$758),Q1581,"")</f>
        <v>2.1976697396529962E-3</v>
      </c>
      <c r="U1581" s="253" t="str">
        <f>IF(Q1581=MAX($Q$761:$Q$2761),Q1581,"")</f>
        <v/>
      </c>
      <c r="V1581" s="253">
        <f>_xlfn.NORM.DIST(P1581,$T$753,$T$754,0)</f>
        <v>3.2295992464755959E-73</v>
      </c>
      <c r="W1581" s="253" t="str">
        <f>IF(V1581=MAX($V$761:$V$2761),Q1581,"")</f>
        <v/>
      </c>
      <c r="X1581" s="253" t="str">
        <f t="shared" si="323"/>
        <v/>
      </c>
      <c r="AB1581" s="259">
        <v>820</v>
      </c>
      <c r="AC1581" s="253">
        <f t="shared" si="339"/>
        <v>-156.07104728044271</v>
      </c>
      <c r="AD1581" s="253">
        <f t="shared" si="324"/>
        <v>1.4202051655359752E-3</v>
      </c>
      <c r="AE1581" s="253">
        <f t="shared" si="325"/>
        <v>0.23576249777925107</v>
      </c>
      <c r="AF1581" s="253" t="str">
        <f>IF(OR(AE1581&lt;$T$757,AE1581&gt;$T$758),AD1581,"")</f>
        <v/>
      </c>
      <c r="AG1581" s="253">
        <f t="shared" si="326"/>
        <v>1.4202051655359752E-3</v>
      </c>
      <c r="AH1581" s="253" t="str">
        <f t="shared" si="327"/>
        <v/>
      </c>
      <c r="AI1581" s="253">
        <f t="shared" si="328"/>
        <v>1.0322640864655142E-3</v>
      </c>
      <c r="AJ1581" s="253" t="str">
        <f t="shared" si="329"/>
        <v/>
      </c>
      <c r="AK1581" s="253" t="str">
        <f t="shared" si="330"/>
        <v/>
      </c>
      <c r="AO1581" s="259">
        <v>820</v>
      </c>
      <c r="AP1581" s="253">
        <f t="shared" si="331"/>
        <v>-920.11722013798135</v>
      </c>
      <c r="AQ1581" s="253">
        <f t="shared" si="332"/>
        <v>2.4089638003411661E-4</v>
      </c>
      <c r="AR1581" s="253">
        <f t="shared" si="333"/>
        <v>0.23576249777925118</v>
      </c>
      <c r="AS1581" s="253" t="str">
        <f>IF(OR(AR1581&lt;$T$757,AR1581&gt;$T$758),AQ1581,"")</f>
        <v/>
      </c>
      <c r="AT1581" s="253">
        <f t="shared" si="334"/>
        <v>2.4089638003411661E-4</v>
      </c>
      <c r="AU1581" s="253" t="str">
        <f t="shared" si="335"/>
        <v/>
      </c>
      <c r="AV1581" s="253">
        <f t="shared" si="336"/>
        <v>0</v>
      </c>
      <c r="AW1581" s="253">
        <f t="shared" si="337"/>
        <v>2.4089638003411661E-4</v>
      </c>
      <c r="AX1581" s="253" t="str">
        <f t="shared" si="338"/>
        <v/>
      </c>
      <c r="AZ1581" s="259"/>
      <c r="BA1581" s="259">
        <f>BA1580+$BD$753</f>
        <v>5.2800000000000855</v>
      </c>
      <c r="BB1581" s="274">
        <f t="shared" si="321"/>
        <v>0.62583499555509969</v>
      </c>
      <c r="BC1581" s="259">
        <f t="shared" si="322"/>
        <v>7.780527471441534E-4</v>
      </c>
      <c r="BD1581" s="259" t="str">
        <f t="shared" si="319"/>
        <v/>
      </c>
      <c r="BE1581" s="254" t="str">
        <f t="shared" si="320"/>
        <v/>
      </c>
    </row>
    <row r="1582" spans="1:57" ht="20.100000000000001" customHeight="1" x14ac:dyDescent="0.25">
      <c r="A1582" s="247">
        <v>821</v>
      </c>
      <c r="B1582" s="247">
        <f>$B$755+(A1582*$B$758)</f>
        <v>-1721.0969903396344</v>
      </c>
      <c r="C1582" s="247">
        <f>_xlfn.NORM.DIST($B1582,$B$752,$B$753,0)</f>
        <v>1.2843870172561203E-4</v>
      </c>
      <c r="D1582" s="247">
        <f>_xlfn.NORM.DIST($B1582,$B$752,$B$753,1)</f>
        <v>0.23699567445707154</v>
      </c>
      <c r="E1582" s="247" t="str">
        <f>IF(OR(D1582&lt;$F$757,D1582&gt;$F$758),C1582,"")</f>
        <v/>
      </c>
      <c r="F1582" s="247">
        <f>IF(AND(D1582&gt;$F$757,D1582&lt;$F$758),C1582,"")</f>
        <v>1.2843870172561203E-4</v>
      </c>
      <c r="G1582" s="247" t="str">
        <f>IF(C1582=MAX($C$761:$C$2761),C1582,"")</f>
        <v/>
      </c>
      <c r="H1582" s="247">
        <f>_xlfn.NORM.DIST(B1582,$F$753,$F$754,0)</f>
        <v>0</v>
      </c>
      <c r="I1582" s="247">
        <f>IF(H1582=MAX($H$761:$H$2761),C1582,"")</f>
        <v>1.2843870172561203E-4</v>
      </c>
      <c r="J1582" s="247" t="str">
        <f>IF(I1582=MIN($I$761:$I$2761),I1582,"")</f>
        <v/>
      </c>
      <c r="K1582" s="247"/>
      <c r="L1582" s="247"/>
      <c r="M1582" s="247"/>
      <c r="N1582" s="247"/>
      <c r="O1582" s="247">
        <v>821</v>
      </c>
      <c r="P1582" s="247">
        <f>$P$755+(O1582*$P$758)</f>
        <v>-100.29782843131767</v>
      </c>
      <c r="Q1582" s="247">
        <f>_xlfn.NORM.DIST(P1582,P$752,P$753,0)</f>
        <v>2.2039905194403695E-3</v>
      </c>
      <c r="R1582" s="247">
        <f>_xlfn.NORM.DIST(P1582,P$752,P$753,1)</f>
        <v>0.23699567445707154</v>
      </c>
      <c r="S1582" s="253" t="str">
        <f>IF(OR(R1582&lt;$T$757,R1582&gt;$T$758),Q1582,"")</f>
        <v/>
      </c>
      <c r="T1582" s="253">
        <f>IF(AND(R1582&gt;$T$757,R1582&lt;$T$758),Q1582,"")</f>
        <v>2.2039905194403695E-3</v>
      </c>
      <c r="U1582" s="253" t="str">
        <f>IF(Q1582=MAX($Q$761:$Q$2761),Q1582,"")</f>
        <v/>
      </c>
      <c r="V1582" s="253">
        <f>_xlfn.NORM.DIST(P1582,$T$753,$T$754,0)</f>
        <v>3.0058497920138612E-73</v>
      </c>
      <c r="W1582" s="253" t="str">
        <f>IF(V1582=MAX($V$761:$V$2761),Q1582,"")</f>
        <v/>
      </c>
      <c r="X1582" s="253" t="str">
        <f t="shared" si="323"/>
        <v/>
      </c>
      <c r="AB1582" s="253">
        <v>821</v>
      </c>
      <c r="AC1582" s="253">
        <f t="shared" si="339"/>
        <v>-155.20398590666241</v>
      </c>
      <c r="AD1582" s="253">
        <f t="shared" si="324"/>
        <v>1.4242898575814969E-3</v>
      </c>
      <c r="AE1582" s="253">
        <f t="shared" si="325"/>
        <v>0.23699567445707162</v>
      </c>
      <c r="AF1582" s="253" t="str">
        <f>IF(OR(AE1582&lt;$T$757,AE1582&gt;$T$758),AD1582,"")</f>
        <v/>
      </c>
      <c r="AG1582" s="253">
        <f t="shared" si="326"/>
        <v>1.4242898575814969E-3</v>
      </c>
      <c r="AH1582" s="253" t="str">
        <f t="shared" si="327"/>
        <v/>
      </c>
      <c r="AI1582" s="253">
        <f t="shared" si="328"/>
        <v>1.0278249971650338E-3</v>
      </c>
      <c r="AJ1582" s="253" t="str">
        <f t="shared" si="329"/>
        <v/>
      </c>
      <c r="AK1582" s="253" t="str">
        <f t="shared" si="330"/>
        <v/>
      </c>
      <c r="AO1582" s="253">
        <v>821</v>
      </c>
      <c r="AP1582" s="253">
        <f t="shared" si="331"/>
        <v>-915.00545780388165</v>
      </c>
      <c r="AQ1582" s="253">
        <f t="shared" si="332"/>
        <v>2.4158922889229472E-4</v>
      </c>
      <c r="AR1582" s="253">
        <f t="shared" si="333"/>
        <v>0.23699567445707159</v>
      </c>
      <c r="AS1582" s="253" t="str">
        <f>IF(OR(AR1582&lt;$T$757,AR1582&gt;$T$758),AQ1582,"")</f>
        <v/>
      </c>
      <c r="AT1582" s="253">
        <f t="shared" si="334"/>
        <v>2.4158922889229472E-4</v>
      </c>
      <c r="AU1582" s="253" t="str">
        <f t="shared" si="335"/>
        <v/>
      </c>
      <c r="AV1582" s="253">
        <f t="shared" si="336"/>
        <v>0</v>
      </c>
      <c r="AW1582" s="253">
        <f t="shared" si="337"/>
        <v>2.4158922889229472E-4</v>
      </c>
      <c r="AX1582" s="253" t="str">
        <f t="shared" si="338"/>
        <v/>
      </c>
      <c r="AZ1582" s="259"/>
      <c r="BA1582" s="259">
        <f>BA1581+$BD$753</f>
        <v>5.2864000000000857</v>
      </c>
      <c r="BB1582" s="274">
        <f t="shared" si="321"/>
        <v>0.62505694280795554</v>
      </c>
      <c r="BC1582" s="259">
        <f t="shared" si="322"/>
        <v>7.7791787185710337E-4</v>
      </c>
      <c r="BD1582" s="259" t="str">
        <f t="shared" si="319"/>
        <v/>
      </c>
      <c r="BE1582" s="254" t="str">
        <f t="shared" si="320"/>
        <v/>
      </c>
    </row>
    <row r="1583" spans="1:57" ht="20.100000000000001" customHeight="1" x14ac:dyDescent="0.25">
      <c r="A1583" s="247">
        <v>822</v>
      </c>
      <c r="B1583" s="247">
        <f>$B$755+(A1583*$B$758)</f>
        <v>-1711.4819233544968</v>
      </c>
      <c r="C1583" s="247">
        <f>_xlfn.NORM.DIST($B1583,$B$752,$B$753,0)</f>
        <v>1.2880604697706465E-4</v>
      </c>
      <c r="D1583" s="247">
        <f>_xlfn.NORM.DIST($B1583,$B$752,$B$753,1)</f>
        <v>0.2382323880105699</v>
      </c>
      <c r="E1583" s="247" t="str">
        <f>IF(OR(D1583&lt;$F$757,D1583&gt;$F$758),C1583,"")</f>
        <v/>
      </c>
      <c r="F1583" s="247">
        <f>IF(AND(D1583&gt;$F$757,D1583&lt;$F$758),C1583,"")</f>
        <v>1.2880604697706465E-4</v>
      </c>
      <c r="G1583" s="247" t="str">
        <f>IF(C1583=MAX($C$761:$C$2761),C1583,"")</f>
        <v/>
      </c>
      <c r="H1583" s="247">
        <f>_xlfn.NORM.DIST(B1583,$F$753,$F$754,0)</f>
        <v>0</v>
      </c>
      <c r="I1583" s="247">
        <f>IF(H1583=MAX($H$761:$H$2761),C1583,"")</f>
        <v>1.2880604697706465E-4</v>
      </c>
      <c r="J1583" s="247" t="str">
        <f>IF(I1583=MIN($I$761:$I$2761),I1583,"")</f>
        <v/>
      </c>
      <c r="K1583" s="247"/>
      <c r="L1583" s="247"/>
      <c r="M1583" s="247"/>
      <c r="N1583" s="247"/>
      <c r="O1583" s="247">
        <v>822</v>
      </c>
      <c r="P1583" s="247">
        <f>$P$755+(O1583*$P$758)</f>
        <v>-99.737505367455526</v>
      </c>
      <c r="Q1583" s="247">
        <f>_xlfn.NORM.DIST(P1583,P$752,P$753,0)</f>
        <v>2.210294113611639E-3</v>
      </c>
      <c r="R1583" s="247">
        <f>_xlfn.NORM.DIST(P1583,P$752,P$753,1)</f>
        <v>0.2382323880105699</v>
      </c>
      <c r="S1583" s="253" t="str">
        <f>IF(OR(R1583&lt;$T$757,R1583&gt;$T$758),Q1583,"")</f>
        <v/>
      </c>
      <c r="T1583" s="253">
        <f>IF(AND(R1583&gt;$T$757,R1583&lt;$T$758),Q1583,"")</f>
        <v>2.210294113611639E-3</v>
      </c>
      <c r="U1583" s="253" t="str">
        <f>IF(Q1583=MAX($Q$761:$Q$2761),Q1583,"")</f>
        <v/>
      </c>
      <c r="V1583" s="253">
        <f>_xlfn.NORM.DIST(P1583,$T$753,$T$754,0)</f>
        <v>2.7975571337645938E-73</v>
      </c>
      <c r="W1583" s="253" t="str">
        <f>IF(V1583=MAX($V$761:$V$2761),Q1583,"")</f>
        <v/>
      </c>
      <c r="X1583" s="253" t="str">
        <f t="shared" si="323"/>
        <v/>
      </c>
      <c r="AB1583" s="253">
        <v>822</v>
      </c>
      <c r="AC1583" s="253">
        <f t="shared" si="339"/>
        <v>-154.33692453288222</v>
      </c>
      <c r="AD1583" s="253">
        <f t="shared" si="324"/>
        <v>1.4283634437268348E-3</v>
      </c>
      <c r="AE1583" s="253">
        <f t="shared" si="325"/>
        <v>0.2382323880105699</v>
      </c>
      <c r="AF1583" s="253" t="str">
        <f>IF(OR(AE1583&lt;$T$757,AE1583&gt;$T$758),AD1583,"")</f>
        <v/>
      </c>
      <c r="AG1583" s="253">
        <f t="shared" si="326"/>
        <v>1.4283634437268348E-3</v>
      </c>
      <c r="AH1583" s="253" t="str">
        <f t="shared" si="327"/>
        <v/>
      </c>
      <c r="AI1583" s="253">
        <f t="shared" si="328"/>
        <v>1.0233886231207361E-3</v>
      </c>
      <c r="AJ1583" s="253" t="str">
        <f t="shared" si="329"/>
        <v/>
      </c>
      <c r="AK1583" s="253" t="str">
        <f t="shared" si="330"/>
        <v/>
      </c>
      <c r="AO1583" s="253">
        <v>822</v>
      </c>
      <c r="AP1583" s="253">
        <f t="shared" si="331"/>
        <v>-909.89369546978196</v>
      </c>
      <c r="AQ1583" s="253">
        <f t="shared" si="332"/>
        <v>2.422801939584573E-4</v>
      </c>
      <c r="AR1583" s="253">
        <f t="shared" si="333"/>
        <v>0.23823238801056981</v>
      </c>
      <c r="AS1583" s="253" t="str">
        <f>IF(OR(AR1583&lt;$T$757,AR1583&gt;$T$758),AQ1583,"")</f>
        <v/>
      </c>
      <c r="AT1583" s="253">
        <f t="shared" si="334"/>
        <v>2.422801939584573E-4</v>
      </c>
      <c r="AU1583" s="253" t="str">
        <f t="shared" si="335"/>
        <v/>
      </c>
      <c r="AV1583" s="253">
        <f t="shared" si="336"/>
        <v>0</v>
      </c>
      <c r="AW1583" s="253">
        <f t="shared" si="337"/>
        <v>2.422801939584573E-4</v>
      </c>
      <c r="AX1583" s="253" t="str">
        <f t="shared" si="338"/>
        <v/>
      </c>
      <c r="AZ1583" s="259"/>
      <c r="BA1583" s="259">
        <f>BA1582+$BD$753</f>
        <v>5.2928000000000859</v>
      </c>
      <c r="BB1583" s="274">
        <f t="shared" si="321"/>
        <v>0.62427902493609844</v>
      </c>
      <c r="BC1583" s="259">
        <f t="shared" si="322"/>
        <v>7.77780173443543E-4</v>
      </c>
      <c r="BD1583" s="259" t="str">
        <f t="shared" si="319"/>
        <v/>
      </c>
      <c r="BE1583" s="254" t="str">
        <f t="shared" si="320"/>
        <v/>
      </c>
    </row>
    <row r="1584" spans="1:57" ht="20.100000000000001" customHeight="1" x14ac:dyDescent="0.25">
      <c r="A1584" s="247">
        <v>823</v>
      </c>
      <c r="B1584" s="247">
        <f>$B$755+(A1584*$B$758)</f>
        <v>-1701.8668563693591</v>
      </c>
      <c r="C1584" s="247">
        <f>_xlfn.NORM.DIST($B1584,$B$752,$B$753,0)</f>
        <v>1.2917237609160015E-4</v>
      </c>
      <c r="D1584" s="247">
        <f>_xlfn.NORM.DIST($B1584,$B$752,$B$753,1)</f>
        <v>0.23947262873987979</v>
      </c>
      <c r="E1584" s="247" t="str">
        <f>IF(OR(D1584&lt;$F$757,D1584&gt;$F$758),C1584,"")</f>
        <v/>
      </c>
      <c r="F1584" s="247">
        <f>IF(AND(D1584&gt;$F$757,D1584&lt;$F$758),C1584,"")</f>
        <v>1.2917237609160015E-4</v>
      </c>
      <c r="G1584" s="247" t="str">
        <f>IF(C1584=MAX($C$761:$C$2761),C1584,"")</f>
        <v/>
      </c>
      <c r="H1584" s="247">
        <f>_xlfn.NORM.DIST(B1584,$F$753,$F$754,0)</f>
        <v>0</v>
      </c>
      <c r="I1584" s="247">
        <f>IF(H1584=MAX($H$761:$H$2761),C1584,"")</f>
        <v>1.2917237609160015E-4</v>
      </c>
      <c r="J1584" s="247" t="str">
        <f>IF(I1584=MIN($I$761:$I$2761),I1584,"")</f>
        <v/>
      </c>
      <c r="K1584" s="247"/>
      <c r="L1584" s="247"/>
      <c r="M1584" s="247"/>
      <c r="N1584" s="247"/>
      <c r="O1584" s="247">
        <v>823</v>
      </c>
      <c r="P1584" s="247">
        <f>$P$755+(O1584*$P$758)</f>
        <v>-99.17718230359344</v>
      </c>
      <c r="Q1584" s="247">
        <f>_xlfn.NORM.DIST(P1584,P$752,P$753,0)</f>
        <v>2.2165802710126699E-3</v>
      </c>
      <c r="R1584" s="247">
        <f>_xlfn.NORM.DIST(P1584,P$752,P$753,1)</f>
        <v>0.23947262873987979</v>
      </c>
      <c r="S1584" s="253" t="str">
        <f>IF(OR(R1584&lt;$T$757,R1584&gt;$T$758),Q1584,"")</f>
        <v/>
      </c>
      <c r="T1584" s="253">
        <f>IF(AND(R1584&gt;$T$757,R1584&lt;$T$758),Q1584,"")</f>
        <v>2.2165802710126699E-3</v>
      </c>
      <c r="U1584" s="253" t="str">
        <f>IF(Q1584=MAX($Q$761:$Q$2761),Q1584,"")</f>
        <v/>
      </c>
      <c r="V1584" s="253">
        <f>_xlfn.NORM.DIST(P1584,$T$753,$T$754,0)</f>
        <v>2.6036566155959448E-73</v>
      </c>
      <c r="W1584" s="253" t="str">
        <f>IF(V1584=MAX($V$761:$V$2761),Q1584,"")</f>
        <v/>
      </c>
      <c r="X1584" s="253" t="str">
        <f t="shared" si="323"/>
        <v/>
      </c>
      <c r="AB1584" s="253">
        <v>823</v>
      </c>
      <c r="AC1584" s="253">
        <f t="shared" si="339"/>
        <v>-153.46986315910203</v>
      </c>
      <c r="AD1584" s="253">
        <f t="shared" si="324"/>
        <v>1.4324257616680762E-3</v>
      </c>
      <c r="AE1584" s="253">
        <f t="shared" si="325"/>
        <v>0.23947262873987982</v>
      </c>
      <c r="AF1584" s="253" t="str">
        <f>IF(OR(AE1584&lt;$T$757,AE1584&gt;$T$758),AD1584,"")</f>
        <v/>
      </c>
      <c r="AG1584" s="253">
        <f t="shared" si="326"/>
        <v>1.4324257616680762E-3</v>
      </c>
      <c r="AH1584" s="253" t="str">
        <f t="shared" si="327"/>
        <v/>
      </c>
      <c r="AI1584" s="253">
        <f t="shared" si="328"/>
        <v>1.0189550942692898E-3</v>
      </c>
      <c r="AJ1584" s="253" t="str">
        <f t="shared" si="329"/>
        <v/>
      </c>
      <c r="AK1584" s="253" t="str">
        <f t="shared" si="330"/>
        <v/>
      </c>
      <c r="AO1584" s="253">
        <v>823</v>
      </c>
      <c r="AP1584" s="253">
        <f t="shared" si="331"/>
        <v>-904.78193313568227</v>
      </c>
      <c r="AQ1584" s="253">
        <f t="shared" si="332"/>
        <v>2.4296924770247989E-4</v>
      </c>
      <c r="AR1584" s="253">
        <f t="shared" si="333"/>
        <v>0.23947262873987973</v>
      </c>
      <c r="AS1584" s="253" t="str">
        <f>IF(OR(AR1584&lt;$T$757,AR1584&gt;$T$758),AQ1584,"")</f>
        <v/>
      </c>
      <c r="AT1584" s="253">
        <f t="shared" si="334"/>
        <v>2.4296924770247989E-4</v>
      </c>
      <c r="AU1584" s="253" t="str">
        <f t="shared" si="335"/>
        <v/>
      </c>
      <c r="AV1584" s="253">
        <f t="shared" si="336"/>
        <v>0</v>
      </c>
      <c r="AW1584" s="253">
        <f t="shared" si="337"/>
        <v>2.4296924770247989E-4</v>
      </c>
      <c r="AX1584" s="253" t="str">
        <f t="shared" si="338"/>
        <v/>
      </c>
      <c r="AZ1584" s="259"/>
      <c r="BA1584" s="259">
        <f>BA1583+$BD$753</f>
        <v>5.2992000000000861</v>
      </c>
      <c r="BB1584" s="274">
        <f t="shared" si="321"/>
        <v>0.62350124476265489</v>
      </c>
      <c r="BC1584" s="259">
        <f t="shared" si="322"/>
        <v>7.7763966028510101E-4</v>
      </c>
      <c r="BD1584" s="259" t="str">
        <f t="shared" si="319"/>
        <v/>
      </c>
      <c r="BE1584" s="254" t="str">
        <f t="shared" si="320"/>
        <v/>
      </c>
    </row>
    <row r="1585" spans="1:57" ht="20.100000000000001" customHeight="1" x14ac:dyDescent="0.25">
      <c r="A1585" s="247">
        <v>824</v>
      </c>
      <c r="B1585" s="247">
        <f>$B$755+(A1585*$B$758)</f>
        <v>-1692.2517893842214</v>
      </c>
      <c r="C1585" s="247">
        <f>_xlfn.NORM.DIST($B1585,$B$752,$B$753,0)</f>
        <v>1.2953767444018061E-4</v>
      </c>
      <c r="D1585" s="247">
        <f>_xlfn.NORM.DIST($B1585,$B$752,$B$753,1)</f>
        <v>0.2407163868044413</v>
      </c>
      <c r="E1585" s="247" t="str">
        <f>IF(OR(D1585&lt;$F$757,D1585&gt;$F$758),C1585,"")</f>
        <v/>
      </c>
      <c r="F1585" s="247">
        <f>IF(AND(D1585&gt;$F$757,D1585&lt;$F$758),C1585,"")</f>
        <v>1.2953767444018061E-4</v>
      </c>
      <c r="G1585" s="247" t="str">
        <f>IF(C1585=MAX($C$761:$C$2761),C1585,"")</f>
        <v/>
      </c>
      <c r="H1585" s="247">
        <f>_xlfn.NORM.DIST(B1585,$F$753,$F$754,0)</f>
        <v>0</v>
      </c>
      <c r="I1585" s="247">
        <f>IF(H1585=MAX($H$761:$H$2761),C1585,"")</f>
        <v>1.2953767444018061E-4</v>
      </c>
      <c r="J1585" s="247" t="str">
        <f>IF(I1585=MIN($I$761:$I$2761),I1585,"")</f>
        <v/>
      </c>
      <c r="K1585" s="247"/>
      <c r="L1585" s="247"/>
      <c r="M1585" s="247"/>
      <c r="N1585" s="247"/>
      <c r="O1585" s="247">
        <v>824</v>
      </c>
      <c r="P1585" s="247">
        <f>$P$755+(O1585*$P$758)</f>
        <v>-98.616859239731298</v>
      </c>
      <c r="Q1585" s="247">
        <f>_xlfn.NORM.DIST(P1585,P$752,P$753,0)</f>
        <v>2.222848740611176E-3</v>
      </c>
      <c r="R1585" s="247">
        <f>_xlfn.NORM.DIST(P1585,P$752,P$753,1)</f>
        <v>0.24071638680444141</v>
      </c>
      <c r="S1585" s="253" t="str">
        <f>IF(OR(R1585&lt;$T$757,R1585&gt;$T$758),Q1585,"")</f>
        <v/>
      </c>
      <c r="T1585" s="253">
        <f>IF(AND(R1585&gt;$T$757,R1585&lt;$T$758),Q1585,"")</f>
        <v>2.222848740611176E-3</v>
      </c>
      <c r="U1585" s="253" t="str">
        <f>IF(Q1585=MAX($Q$761:$Q$2761),Q1585,"")</f>
        <v/>
      </c>
      <c r="V1585" s="253">
        <f>_xlfn.NORM.DIST(P1585,$T$753,$T$754,0)</f>
        <v>2.423156698586444E-73</v>
      </c>
      <c r="W1585" s="253" t="str">
        <f>IF(V1585=MAX($V$761:$V$2761),Q1585,"")</f>
        <v/>
      </c>
      <c r="X1585" s="253" t="str">
        <f t="shared" si="323"/>
        <v/>
      </c>
      <c r="AB1585" s="253">
        <v>824</v>
      </c>
      <c r="AC1585" s="253">
        <f t="shared" si="339"/>
        <v>-152.60280178532173</v>
      </c>
      <c r="AD1585" s="253">
        <f t="shared" si="324"/>
        <v>1.4364766491800503E-3</v>
      </c>
      <c r="AE1585" s="253">
        <f t="shared" si="325"/>
        <v>0.24071638680444135</v>
      </c>
      <c r="AF1585" s="253" t="str">
        <f>IF(OR(AE1585&lt;$T$757,AE1585&gt;$T$758),AD1585,"")</f>
        <v/>
      </c>
      <c r="AG1585" s="253">
        <f t="shared" si="326"/>
        <v>1.4364766491800503E-3</v>
      </c>
      <c r="AH1585" s="253" t="str">
        <f t="shared" si="327"/>
        <v/>
      </c>
      <c r="AI1585" s="253">
        <f t="shared" si="328"/>
        <v>1.0145245398492174E-3</v>
      </c>
      <c r="AJ1585" s="253" t="str">
        <f t="shared" si="329"/>
        <v/>
      </c>
      <c r="AK1585" s="253" t="str">
        <f t="shared" si="330"/>
        <v/>
      </c>
      <c r="AO1585" s="253">
        <v>824</v>
      </c>
      <c r="AP1585" s="253">
        <f t="shared" si="331"/>
        <v>-899.67017080158257</v>
      </c>
      <c r="AQ1585" s="253">
        <f t="shared" si="332"/>
        <v>2.4365636260759399E-4</v>
      </c>
      <c r="AR1585" s="253">
        <f t="shared" si="333"/>
        <v>0.24071638680444124</v>
      </c>
      <c r="AS1585" s="253" t="str">
        <f>IF(OR(AR1585&lt;$T$757,AR1585&gt;$T$758),AQ1585,"")</f>
        <v/>
      </c>
      <c r="AT1585" s="253">
        <f t="shared" si="334"/>
        <v>2.4365636260759399E-4</v>
      </c>
      <c r="AU1585" s="253" t="str">
        <f t="shared" si="335"/>
        <v/>
      </c>
      <c r="AV1585" s="253">
        <f t="shared" si="336"/>
        <v>0</v>
      </c>
      <c r="AW1585" s="253">
        <f t="shared" si="337"/>
        <v>2.4365636260759399E-4</v>
      </c>
      <c r="AX1585" s="253" t="str">
        <f t="shared" si="338"/>
        <v/>
      </c>
      <c r="AZ1585" s="259"/>
      <c r="BA1585" s="259">
        <f>BA1584+$BD$753</f>
        <v>5.3056000000000862</v>
      </c>
      <c r="BB1585" s="274">
        <f t="shared" si="321"/>
        <v>0.62272360510236979</v>
      </c>
      <c r="BC1585" s="259">
        <f t="shared" si="322"/>
        <v>7.7749634076440532E-4</v>
      </c>
      <c r="BD1585" s="259" t="str">
        <f t="shared" si="319"/>
        <v/>
      </c>
      <c r="BE1585" s="254" t="str">
        <f t="shared" si="320"/>
        <v/>
      </c>
    </row>
    <row r="1586" spans="1:57" ht="20.100000000000001" customHeight="1" x14ac:dyDescent="0.25">
      <c r="A1586" s="247">
        <v>825</v>
      </c>
      <c r="B1586" s="247">
        <f>$B$755+(A1586*$B$758)</f>
        <v>-1682.6367223990837</v>
      </c>
      <c r="C1586" s="247">
        <f>_xlfn.NORM.DIST($B1586,$B$752,$B$753,0)</f>
        <v>1.299019274018264E-4</v>
      </c>
      <c r="D1586" s="247">
        <f>_xlfn.NORM.DIST($B1586,$B$752,$B$753,1)</f>
        <v>0.24196365222307298</v>
      </c>
      <c r="E1586" s="247" t="str">
        <f>IF(OR(D1586&lt;$F$757,D1586&gt;$F$758),C1586,"")</f>
        <v/>
      </c>
      <c r="F1586" s="247">
        <f>IF(AND(D1586&gt;$F$757,D1586&lt;$F$758),C1586,"")</f>
        <v>1.299019274018264E-4</v>
      </c>
      <c r="G1586" s="247" t="str">
        <f>IF(C1586=MAX($C$761:$C$2761),C1586,"")</f>
        <v/>
      </c>
      <c r="H1586" s="247">
        <f>_xlfn.NORM.DIST(B1586,$F$753,$F$754,0)</f>
        <v>0</v>
      </c>
      <c r="I1586" s="247">
        <f>IF(H1586=MAX($H$761:$H$2761),C1586,"")</f>
        <v>1.299019274018264E-4</v>
      </c>
      <c r="J1586" s="247" t="str">
        <f>IF(I1586=MIN($I$761:$I$2761),I1586,"")</f>
        <v/>
      </c>
      <c r="K1586" s="247"/>
      <c r="L1586" s="247"/>
      <c r="M1586" s="247"/>
      <c r="N1586" s="247"/>
      <c r="O1586" s="247">
        <v>825</v>
      </c>
      <c r="P1586" s="247">
        <f>$P$755+(O1586*$P$758)</f>
        <v>-98.056536175869212</v>
      </c>
      <c r="Q1586" s="247">
        <f>_xlfn.NORM.DIST(P1586,P$752,P$753,0)</f>
        <v>2.2290992715131501E-3</v>
      </c>
      <c r="R1586" s="247">
        <f>_xlfn.NORM.DIST(P1586,P$752,P$753,1)</f>
        <v>0.24196365222307298</v>
      </c>
      <c r="S1586" s="253" t="str">
        <f>IF(OR(R1586&lt;$T$757,R1586&gt;$T$758),Q1586,"")</f>
        <v/>
      </c>
      <c r="T1586" s="253">
        <f>IF(AND(R1586&gt;$T$757,R1586&lt;$T$758),Q1586,"")</f>
        <v>2.2290992715131501E-3</v>
      </c>
      <c r="U1586" s="253" t="str">
        <f>IF(Q1586=MAX($Q$761:$Q$2761),Q1586,"")</f>
        <v/>
      </c>
      <c r="V1586" s="253">
        <f>_xlfn.NORM.DIST(P1586,$T$753,$T$754,0)</f>
        <v>2.2551339544818288E-73</v>
      </c>
      <c r="W1586" s="253" t="str">
        <f>IF(V1586=MAX($V$761:$V$2761),Q1586,"")</f>
        <v/>
      </c>
      <c r="X1586" s="253" t="str">
        <f t="shared" si="323"/>
        <v/>
      </c>
      <c r="AB1586" s="253">
        <v>825</v>
      </c>
      <c r="AC1586" s="253">
        <f t="shared" si="339"/>
        <v>-151.73574041154154</v>
      </c>
      <c r="AD1586" s="253">
        <f t="shared" si="324"/>
        <v>1.440515944126946E-3</v>
      </c>
      <c r="AE1586" s="253">
        <f t="shared" si="325"/>
        <v>0.24196365222307287</v>
      </c>
      <c r="AF1586" s="253" t="str">
        <f>IF(OR(AE1586&lt;$T$757,AE1586&gt;$T$758),AD1586,"")</f>
        <v/>
      </c>
      <c r="AG1586" s="253">
        <f t="shared" si="326"/>
        <v>1.440515944126946E-3</v>
      </c>
      <c r="AH1586" s="253" t="str">
        <f t="shared" si="327"/>
        <v/>
      </c>
      <c r="AI1586" s="253">
        <f t="shared" si="328"/>
        <v>1.0100970883956649E-3</v>
      </c>
      <c r="AJ1586" s="253" t="str">
        <f t="shared" si="329"/>
        <v/>
      </c>
      <c r="AK1586" s="253" t="str">
        <f t="shared" si="330"/>
        <v/>
      </c>
      <c r="AO1586" s="253">
        <v>825</v>
      </c>
      <c r="AP1586" s="253">
        <f t="shared" si="331"/>
        <v>-894.55840846748197</v>
      </c>
      <c r="AQ1586" s="253">
        <f t="shared" si="332"/>
        <v>2.4434151117218907E-4</v>
      </c>
      <c r="AR1586" s="253">
        <f t="shared" si="333"/>
        <v>0.24196365222307298</v>
      </c>
      <c r="AS1586" s="253" t="str">
        <f>IF(OR(AR1586&lt;$T$757,AR1586&gt;$T$758),AQ1586,"")</f>
        <v/>
      </c>
      <c r="AT1586" s="253">
        <f t="shared" si="334"/>
        <v>2.4434151117218907E-4</v>
      </c>
      <c r="AU1586" s="253" t="str">
        <f t="shared" si="335"/>
        <v/>
      </c>
      <c r="AV1586" s="253">
        <f t="shared" si="336"/>
        <v>0</v>
      </c>
      <c r="AW1586" s="253">
        <f t="shared" si="337"/>
        <v>2.4434151117218907E-4</v>
      </c>
      <c r="AX1586" s="253" t="str">
        <f t="shared" si="338"/>
        <v/>
      </c>
      <c r="AZ1586" s="259"/>
      <c r="BA1586" s="259">
        <f>BA1585+$BD$753</f>
        <v>5.3120000000000864</v>
      </c>
      <c r="BB1586" s="274">
        <f t="shared" si="321"/>
        <v>0.62194610876160539</v>
      </c>
      <c r="BC1586" s="259">
        <f t="shared" si="322"/>
        <v>7.7735022326463898E-4</v>
      </c>
      <c r="BD1586" s="259" t="str">
        <f t="shared" si="319"/>
        <v/>
      </c>
      <c r="BE1586" s="254" t="str">
        <f t="shared" si="320"/>
        <v/>
      </c>
    </row>
    <row r="1587" spans="1:57" ht="20.100000000000001" customHeight="1" x14ac:dyDescent="0.25">
      <c r="A1587" s="247">
        <v>826</v>
      </c>
      <c r="B1587" s="247">
        <f>$B$755+(A1587*$B$758)</f>
        <v>-1673.0216554139461</v>
      </c>
      <c r="C1587" s="247">
        <f>_xlfn.NORM.DIST($B1587,$B$752,$B$753,0)</f>
        <v>1.3026512036457626E-4</v>
      </c>
      <c r="D1587" s="247">
        <f>_xlfn.NORM.DIST($B1587,$B$752,$B$753,1)</f>
        <v>0.24321441487405421</v>
      </c>
      <c r="E1587" s="247" t="str">
        <f>IF(OR(D1587&lt;$F$757,D1587&gt;$F$758),C1587,"")</f>
        <v/>
      </c>
      <c r="F1587" s="247">
        <f>IF(AND(D1587&gt;$F$757,D1587&lt;$F$758),C1587,"")</f>
        <v>1.3026512036457626E-4</v>
      </c>
      <c r="G1587" s="247" t="str">
        <f>IF(C1587=MAX($C$761:$C$2761),C1587,"")</f>
        <v/>
      </c>
      <c r="H1587" s="247">
        <f>_xlfn.NORM.DIST(B1587,$F$753,$F$754,0)</f>
        <v>0</v>
      </c>
      <c r="I1587" s="247">
        <f>IF(H1587=MAX($H$761:$H$2761),C1587,"")</f>
        <v>1.3026512036457626E-4</v>
      </c>
      <c r="J1587" s="247" t="str">
        <f>IF(I1587=MIN($I$761:$I$2761),I1587,"")</f>
        <v/>
      </c>
      <c r="K1587" s="247"/>
      <c r="L1587" s="247"/>
      <c r="M1587" s="247"/>
      <c r="N1587" s="247"/>
      <c r="O1587" s="247">
        <v>826</v>
      </c>
      <c r="P1587" s="247">
        <f>$P$755+(O1587*$P$758)</f>
        <v>-97.496213112007126</v>
      </c>
      <c r="Q1587" s="247">
        <f>_xlfn.NORM.DIST(P1587,P$752,P$753,0)</f>
        <v>2.2353316129793397E-3</v>
      </c>
      <c r="R1587" s="247">
        <f>_xlfn.NORM.DIST(P1587,P$752,P$753,1)</f>
        <v>0.2432144148740541</v>
      </c>
      <c r="S1587" s="253" t="str">
        <f>IF(OR(R1587&lt;$T$757,R1587&gt;$T$758),Q1587,"")</f>
        <v/>
      </c>
      <c r="T1587" s="253">
        <f>IF(AND(R1587&gt;$T$757,R1587&lt;$T$758),Q1587,"")</f>
        <v>2.2353316129793397E-3</v>
      </c>
      <c r="U1587" s="253" t="str">
        <f>IF(Q1587=MAX($Q$761:$Q$2761),Q1587,"")</f>
        <v/>
      </c>
      <c r="V1587" s="253">
        <f>_xlfn.NORM.DIST(P1587,$T$753,$T$754,0)</f>
        <v>2.0987284009359526E-73</v>
      </c>
      <c r="W1587" s="253" t="str">
        <f>IF(V1587=MAX($V$761:$V$2761),Q1587,"")</f>
        <v/>
      </c>
      <c r="X1587" s="253" t="str">
        <f t="shared" si="323"/>
        <v/>
      </c>
      <c r="AB1587" s="253">
        <v>826</v>
      </c>
      <c r="AC1587" s="253">
        <f t="shared" si="339"/>
        <v>-150.86867903776124</v>
      </c>
      <c r="AD1587" s="253">
        <f t="shared" si="324"/>
        <v>1.4445434844729602E-3</v>
      </c>
      <c r="AE1587" s="253">
        <f t="shared" si="325"/>
        <v>0.24321441487405421</v>
      </c>
      <c r="AF1587" s="253" t="str">
        <f>IF(OR(AE1587&lt;$T$757,AE1587&gt;$T$758),AD1587,"")</f>
        <v/>
      </c>
      <c r="AG1587" s="253">
        <f t="shared" si="326"/>
        <v>1.4445434844729602E-3</v>
      </c>
      <c r="AH1587" s="253" t="str">
        <f t="shared" si="327"/>
        <v/>
      </c>
      <c r="AI1587" s="253">
        <f t="shared" si="328"/>
        <v>1.0056728677352508E-3</v>
      </c>
      <c r="AJ1587" s="253" t="str">
        <f t="shared" si="329"/>
        <v/>
      </c>
      <c r="AK1587" s="253" t="str">
        <f t="shared" si="330"/>
        <v/>
      </c>
      <c r="AO1587" s="253">
        <v>826</v>
      </c>
      <c r="AP1587" s="253">
        <f t="shared" si="331"/>
        <v>-889.44664613338227</v>
      </c>
      <c r="AQ1587" s="253">
        <f t="shared" si="332"/>
        <v>2.4502466591161707E-4</v>
      </c>
      <c r="AR1587" s="253">
        <f t="shared" si="333"/>
        <v>0.24321441487405421</v>
      </c>
      <c r="AS1587" s="253" t="str">
        <f>IF(OR(AR1587&lt;$T$757,AR1587&gt;$T$758),AQ1587,"")</f>
        <v/>
      </c>
      <c r="AT1587" s="253">
        <f t="shared" si="334"/>
        <v>2.4502466591161707E-4</v>
      </c>
      <c r="AU1587" s="253" t="str">
        <f t="shared" si="335"/>
        <v/>
      </c>
      <c r="AV1587" s="253">
        <f t="shared" si="336"/>
        <v>0</v>
      </c>
      <c r="AW1587" s="253">
        <f t="shared" si="337"/>
        <v>2.4502466591161707E-4</v>
      </c>
      <c r="AX1587" s="253" t="str">
        <f t="shared" si="338"/>
        <v/>
      </c>
      <c r="AZ1587" s="259"/>
      <c r="BA1587" s="259">
        <f>BA1586+$BD$753</f>
        <v>5.3184000000000866</v>
      </c>
      <c r="BB1587" s="274">
        <f t="shared" si="321"/>
        <v>0.62116875853834075</v>
      </c>
      <c r="BC1587" s="259">
        <f t="shared" si="322"/>
        <v>7.7720131616976218E-4</v>
      </c>
      <c r="BD1587" s="259" t="str">
        <f t="shared" si="319"/>
        <v/>
      </c>
      <c r="BE1587" s="254" t="str">
        <f t="shared" si="320"/>
        <v/>
      </c>
    </row>
    <row r="1588" spans="1:57" ht="20.100000000000001" customHeight="1" x14ac:dyDescent="0.25">
      <c r="A1588" s="248">
        <v>827</v>
      </c>
      <c r="B1588" s="247">
        <f>$B$755+(A1588*$B$758)</f>
        <v>-1663.4065884288084</v>
      </c>
      <c r="C1588" s="247">
        <f>_xlfn.NORM.DIST($B1588,$B$752,$B$753,0)</f>
        <v>1.3062723872644898E-4</v>
      </c>
      <c r="D1588" s="247">
        <f>_xlfn.NORM.DIST($B1588,$B$752,$B$753,1)</f>
        <v>0.24446866449521676</v>
      </c>
      <c r="E1588" s="247" t="str">
        <f>IF(OR(D1588&lt;$F$757,D1588&gt;$F$758),C1588,"")</f>
        <v/>
      </c>
      <c r="F1588" s="247">
        <f>IF(AND(D1588&gt;$F$757,D1588&lt;$F$758),C1588,"")</f>
        <v>1.3062723872644898E-4</v>
      </c>
      <c r="G1588" s="247" t="str">
        <f>IF(C1588=MAX($C$761:$C$2761),C1588,"")</f>
        <v/>
      </c>
      <c r="H1588" s="247">
        <f>_xlfn.NORM.DIST(B1588,$F$753,$F$754,0)</f>
        <v>0</v>
      </c>
      <c r="I1588" s="247">
        <f>IF(H1588=MAX($H$761:$H$2761),C1588,"")</f>
        <v>1.3062723872644898E-4</v>
      </c>
      <c r="J1588" s="247" t="str">
        <f>IF(I1588=MIN($I$761:$I$2761),I1588,"")</f>
        <v/>
      </c>
      <c r="K1588" s="247"/>
      <c r="L1588" s="247"/>
      <c r="M1588" s="247"/>
      <c r="N1588" s="247"/>
      <c r="O1588" s="248">
        <v>827</v>
      </c>
      <c r="P1588" s="247">
        <f>$P$755+(O1588*$P$758)</f>
        <v>-96.935890048144984</v>
      </c>
      <c r="Q1588" s="247">
        <f>_xlfn.NORM.DIST(P1588,P$752,P$753,0)</f>
        <v>2.2415455144417494E-3</v>
      </c>
      <c r="R1588" s="247">
        <f>_xlfn.NORM.DIST(P1588,P$752,P$753,1)</f>
        <v>0.24446866449521681</v>
      </c>
      <c r="S1588" s="253" t="str">
        <f>IF(OR(R1588&lt;$T$757,R1588&gt;$T$758),Q1588,"")</f>
        <v/>
      </c>
      <c r="T1588" s="253">
        <f>IF(AND(R1588&gt;$T$757,R1588&lt;$T$758),Q1588,"")</f>
        <v>2.2415455144417494E-3</v>
      </c>
      <c r="U1588" s="253" t="str">
        <f>IF(Q1588=MAX($Q$761:$Q$2761),Q1588,"")</f>
        <v/>
      </c>
      <c r="V1588" s="253">
        <f>_xlfn.NORM.DIST(P1588,$T$753,$T$754,0)</f>
        <v>1.9531391552730616E-73</v>
      </c>
      <c r="W1588" s="253" t="str">
        <f>IF(V1588=MAX($V$761:$V$2761),Q1588,"")</f>
        <v/>
      </c>
      <c r="X1588" s="253" t="str">
        <f t="shared" si="323"/>
        <v/>
      </c>
      <c r="AB1588" s="259">
        <v>827</v>
      </c>
      <c r="AC1588" s="253">
        <f t="shared" si="339"/>
        <v>-150.00161766398105</v>
      </c>
      <c r="AD1588" s="253">
        <f t="shared" si="324"/>
        <v>1.4485591082929608E-3</v>
      </c>
      <c r="AE1588" s="253">
        <f t="shared" si="325"/>
        <v>0.24446866449521676</v>
      </c>
      <c r="AF1588" s="253" t="str">
        <f>IF(OR(AE1588&lt;$T$757,AE1588&gt;$T$758),AD1588,"")</f>
        <v/>
      </c>
      <c r="AG1588" s="253">
        <f t="shared" si="326"/>
        <v>1.4485591082929608E-3</v>
      </c>
      <c r="AH1588" s="253" t="str">
        <f t="shared" si="327"/>
        <v/>
      </c>
      <c r="AI1588" s="253">
        <f t="shared" si="328"/>
        <v>1.0012520049809996E-3</v>
      </c>
      <c r="AJ1588" s="253" t="str">
        <f t="shared" si="329"/>
        <v/>
      </c>
      <c r="AK1588" s="253" t="str">
        <f t="shared" si="330"/>
        <v/>
      </c>
      <c r="AO1588" s="259">
        <v>827</v>
      </c>
      <c r="AP1588" s="253">
        <f t="shared" si="331"/>
        <v>-884.33488379928258</v>
      </c>
      <c r="AQ1588" s="253">
        <f t="shared" si="332"/>
        <v>2.4570579936000292E-4</v>
      </c>
      <c r="AR1588" s="253">
        <f t="shared" si="333"/>
        <v>0.2444686644952167</v>
      </c>
      <c r="AS1588" s="253" t="str">
        <f>IF(OR(AR1588&lt;$T$757,AR1588&gt;$T$758),AQ1588,"")</f>
        <v/>
      </c>
      <c r="AT1588" s="253">
        <f t="shared" si="334"/>
        <v>2.4570579936000292E-4</v>
      </c>
      <c r="AU1588" s="253" t="str">
        <f t="shared" si="335"/>
        <v/>
      </c>
      <c r="AV1588" s="253">
        <f t="shared" si="336"/>
        <v>0</v>
      </c>
      <c r="AW1588" s="253">
        <f t="shared" si="337"/>
        <v>2.4570579936000292E-4</v>
      </c>
      <c r="AX1588" s="253" t="str">
        <f t="shared" si="338"/>
        <v/>
      </c>
      <c r="AZ1588" s="259"/>
      <c r="BA1588" s="259">
        <f>BA1587+$BD$753</f>
        <v>5.3248000000000868</v>
      </c>
      <c r="BB1588" s="274">
        <f t="shared" si="321"/>
        <v>0.62039155722217099</v>
      </c>
      <c r="BC1588" s="259">
        <f t="shared" si="322"/>
        <v>7.7704962786362408E-4</v>
      </c>
      <c r="BD1588" s="259" t="str">
        <f t="shared" ref="BD1588:BD1651" si="340">IF(BB1588&lt;(1-$AZ$760),BC1588,"")</f>
        <v/>
      </c>
      <c r="BE1588" s="254" t="str">
        <f t="shared" ref="BE1588:BE1651" si="341">IF(BB1588&lt;(1-$AZ$766),BC1588,"")</f>
        <v/>
      </c>
    </row>
    <row r="1589" spans="1:57" ht="20.100000000000001" customHeight="1" x14ac:dyDescent="0.25">
      <c r="A1589" s="247">
        <v>828</v>
      </c>
      <c r="B1589" s="247">
        <f>$B$755+(A1589*$B$758)</f>
        <v>-1653.7915214436716</v>
      </c>
      <c r="C1589" s="247">
        <f>_xlfn.NORM.DIST($B1589,$B$752,$B$753,0)</f>
        <v>1.3098826789640719E-4</v>
      </c>
      <c r="D1589" s="247">
        <f>_xlfn.NORM.DIST($B1589,$B$752,$B$753,1)</f>
        <v>0.24572639068404517</v>
      </c>
      <c r="E1589" s="247" t="str">
        <f>IF(OR(D1589&lt;$F$757,D1589&gt;$F$758),C1589,"")</f>
        <v/>
      </c>
      <c r="F1589" s="247">
        <f>IF(AND(D1589&gt;$F$757,D1589&lt;$F$758),C1589,"")</f>
        <v>1.3098826789640719E-4</v>
      </c>
      <c r="G1589" s="247" t="str">
        <f>IF(C1589=MAX($C$761:$C$2761),C1589,"")</f>
        <v/>
      </c>
      <c r="H1589" s="247">
        <f>_xlfn.NORM.DIST(B1589,$F$753,$F$754,0)</f>
        <v>0</v>
      </c>
      <c r="I1589" s="247">
        <f>IF(H1589=MAX($H$761:$H$2761),C1589,"")</f>
        <v>1.3098826789640719E-4</v>
      </c>
      <c r="J1589" s="247" t="str">
        <f>IF(I1589=MIN($I$761:$I$2761),I1589,"")</f>
        <v/>
      </c>
      <c r="K1589" s="247"/>
      <c r="L1589" s="247"/>
      <c r="M1589" s="247"/>
      <c r="N1589" s="247"/>
      <c r="O1589" s="247">
        <v>828</v>
      </c>
      <c r="P1589" s="247">
        <f>$P$755+(O1589*$P$758)</f>
        <v>-96.375566984282898</v>
      </c>
      <c r="Q1589" s="247">
        <f>_xlfn.NORM.DIST(P1589,P$752,P$753,0)</f>
        <v>2.2477407255201772E-3</v>
      </c>
      <c r="R1589" s="247">
        <f>_xlfn.NORM.DIST(P1589,P$752,P$753,1)</f>
        <v>0.24572639068404528</v>
      </c>
      <c r="S1589" s="253" t="str">
        <f>IF(OR(R1589&lt;$T$757,R1589&gt;$T$758),Q1589,"")</f>
        <v/>
      </c>
      <c r="T1589" s="253">
        <f>IF(AND(R1589&gt;$T$757,R1589&lt;$T$758),Q1589,"")</f>
        <v>2.2477407255201772E-3</v>
      </c>
      <c r="U1589" s="253" t="str">
        <f>IF(Q1589=MAX($Q$761:$Q$2761),Q1589,"")</f>
        <v/>
      </c>
      <c r="V1589" s="253">
        <f>_xlfn.NORM.DIST(P1589,$T$753,$T$754,0)</f>
        <v>1.8176203850899718E-73</v>
      </c>
      <c r="W1589" s="253" t="str">
        <f>IF(V1589=MAX($V$761:$V$2761),Q1589,"")</f>
        <v/>
      </c>
      <c r="X1589" s="253" t="str">
        <f t="shared" si="323"/>
        <v/>
      </c>
      <c r="AB1589" s="253">
        <v>828</v>
      </c>
      <c r="AC1589" s="253">
        <f t="shared" si="339"/>
        <v>-149.13455629020075</v>
      </c>
      <c r="AD1589" s="253">
        <f t="shared" si="324"/>
        <v>1.4525626537831759E-3</v>
      </c>
      <c r="AE1589" s="253">
        <f t="shared" si="325"/>
        <v>0.24572639068404534</v>
      </c>
      <c r="AF1589" s="253" t="str">
        <f>IF(OR(AE1589&lt;$T$757,AE1589&gt;$T$758),AD1589,"")</f>
        <v/>
      </c>
      <c r="AG1589" s="253">
        <f t="shared" si="326"/>
        <v>1.4525626537831759E-3</v>
      </c>
      <c r="AH1589" s="253" t="str">
        <f t="shared" si="327"/>
        <v/>
      </c>
      <c r="AI1589" s="253">
        <f t="shared" si="328"/>
        <v>9.9683462652734372E-4</v>
      </c>
      <c r="AJ1589" s="253" t="str">
        <f t="shared" si="329"/>
        <v/>
      </c>
      <c r="AK1589" s="253" t="str">
        <f t="shared" si="330"/>
        <v/>
      </c>
      <c r="AO1589" s="253">
        <v>828</v>
      </c>
      <c r="AP1589" s="253">
        <f t="shared" si="331"/>
        <v>-879.22312146518289</v>
      </c>
      <c r="AQ1589" s="253">
        <f t="shared" si="332"/>
        <v>2.4638488407205628E-4</v>
      </c>
      <c r="AR1589" s="253">
        <f t="shared" si="333"/>
        <v>0.24572639068404517</v>
      </c>
      <c r="AS1589" s="253" t="str">
        <f>IF(OR(AR1589&lt;$T$757,AR1589&gt;$T$758),AQ1589,"")</f>
        <v/>
      </c>
      <c r="AT1589" s="253">
        <f t="shared" si="334"/>
        <v>2.4638488407205628E-4</v>
      </c>
      <c r="AU1589" s="253" t="str">
        <f t="shared" si="335"/>
        <v/>
      </c>
      <c r="AV1589" s="253">
        <f t="shared" si="336"/>
        <v>0</v>
      </c>
      <c r="AW1589" s="253">
        <f t="shared" si="337"/>
        <v>2.4638488407205628E-4</v>
      </c>
      <c r="AX1589" s="253" t="str">
        <f t="shared" si="338"/>
        <v/>
      </c>
      <c r="AZ1589" s="259"/>
      <c r="BA1589" s="259">
        <f>BA1588+$BD$753</f>
        <v>5.331200000000087</v>
      </c>
      <c r="BB1589" s="274">
        <f t="shared" ref="BB1589:BB1652" si="342">_xlfn.CHISQ.DIST.RT(BA1589,7)</f>
        <v>0.61961450759430736</v>
      </c>
      <c r="BC1589" s="259">
        <f t="shared" ref="BC1589:BC1652" si="343">BB1589-BB1590</f>
        <v>7.7689516673185022E-4</v>
      </c>
      <c r="BD1589" s="259" t="str">
        <f t="shared" si="340"/>
        <v/>
      </c>
      <c r="BE1589" s="254" t="str">
        <f t="shared" si="341"/>
        <v/>
      </c>
    </row>
    <row r="1590" spans="1:57" ht="20.100000000000001" customHeight="1" x14ac:dyDescent="0.25">
      <c r="A1590" s="247">
        <v>829</v>
      </c>
      <c r="B1590" s="247">
        <f>$B$755+(A1590*$B$758)</f>
        <v>-1644.176454458534</v>
      </c>
      <c r="C1590" s="247">
        <f>_xlfn.NORM.DIST($B1590,$B$752,$B$753,0)</f>
        <v>1.3134819329532299E-4</v>
      </c>
      <c r="D1590" s="247">
        <f>_xlfn.NORM.DIST($B1590,$B$752,$B$753,1)</f>
        <v>0.24698758289778672</v>
      </c>
      <c r="E1590" s="247" t="str">
        <f>IF(OR(D1590&lt;$F$757,D1590&gt;$F$758),C1590,"")</f>
        <v/>
      </c>
      <c r="F1590" s="247">
        <f>IF(AND(D1590&gt;$F$757,D1590&lt;$F$758),C1590,"")</f>
        <v>1.3134819329532299E-4</v>
      </c>
      <c r="G1590" s="247" t="str">
        <f>IF(C1590=MAX($C$761:$C$2761),C1590,"")</f>
        <v/>
      </c>
      <c r="H1590" s="247">
        <f>_xlfn.NORM.DIST(B1590,$F$753,$F$754,0)</f>
        <v>0</v>
      </c>
      <c r="I1590" s="247">
        <f>IF(H1590=MAX($H$761:$H$2761),C1590,"")</f>
        <v>1.3134819329532299E-4</v>
      </c>
      <c r="J1590" s="247" t="str">
        <f>IF(I1590=MIN($I$761:$I$2761),I1590,"")</f>
        <v/>
      </c>
      <c r="K1590" s="247"/>
      <c r="L1590" s="247"/>
      <c r="M1590" s="247"/>
      <c r="N1590" s="247"/>
      <c r="O1590" s="247">
        <v>829</v>
      </c>
      <c r="P1590" s="247">
        <f>$P$755+(O1590*$P$758)</f>
        <v>-95.815243920420755</v>
      </c>
      <c r="Q1590" s="247">
        <f>_xlfn.NORM.DIST(P1590,P$752,P$753,0)</f>
        <v>2.2539169960387856E-3</v>
      </c>
      <c r="R1590" s="247">
        <f>_xlfn.NORM.DIST(P1590,P$752,P$753,1)</f>
        <v>0.24698758289778688</v>
      </c>
      <c r="S1590" s="253" t="str">
        <f>IF(OR(R1590&lt;$T$757,R1590&gt;$T$758),Q1590,"")</f>
        <v/>
      </c>
      <c r="T1590" s="253">
        <f>IF(AND(R1590&gt;$T$757,R1590&lt;$T$758),Q1590,"")</f>
        <v>2.2539169960387856E-3</v>
      </c>
      <c r="U1590" s="253" t="str">
        <f>IF(Q1590=MAX($Q$761:$Q$2761),Q1590,"")</f>
        <v/>
      </c>
      <c r="V1590" s="253">
        <f>_xlfn.NORM.DIST(P1590,$T$753,$T$754,0)</f>
        <v>1.6914775354823365E-73</v>
      </c>
      <c r="W1590" s="253" t="str">
        <f>IF(V1590=MAX($V$761:$V$2761),Q1590,"")</f>
        <v/>
      </c>
      <c r="X1590" s="253" t="str">
        <f t="shared" si="323"/>
        <v/>
      </c>
      <c r="AB1590" s="253">
        <v>829</v>
      </c>
      <c r="AC1590" s="253">
        <f t="shared" si="339"/>
        <v>-148.26749491642056</v>
      </c>
      <c r="AD1590" s="253">
        <f t="shared" si="324"/>
        <v>1.4565539592718978E-3</v>
      </c>
      <c r="AE1590" s="253">
        <f t="shared" si="325"/>
        <v>0.24698758289778683</v>
      </c>
      <c r="AF1590" s="253" t="str">
        <f>IF(OR(AE1590&lt;$T$757,AE1590&gt;$T$758),AD1590,"")</f>
        <v/>
      </c>
      <c r="AG1590" s="253">
        <f t="shared" si="326"/>
        <v>1.4565539592718978E-3</v>
      </c>
      <c r="AH1590" s="253" t="str">
        <f t="shared" si="327"/>
        <v/>
      </c>
      <c r="AI1590" s="253">
        <f t="shared" si="328"/>
        <v>9.9242085804521663E-4</v>
      </c>
      <c r="AJ1590" s="253" t="str">
        <f t="shared" si="329"/>
        <v/>
      </c>
      <c r="AK1590" s="253" t="str">
        <f t="shared" si="330"/>
        <v/>
      </c>
      <c r="AO1590" s="253">
        <v>829</v>
      </c>
      <c r="AP1590" s="253">
        <f t="shared" si="331"/>
        <v>-874.11135913108228</v>
      </c>
      <c r="AQ1590" s="253">
        <f t="shared" si="332"/>
        <v>2.4706189262488793E-4</v>
      </c>
      <c r="AR1590" s="253">
        <f t="shared" si="333"/>
        <v>0.24698758289778688</v>
      </c>
      <c r="AS1590" s="253" t="str">
        <f>IF(OR(AR1590&lt;$T$757,AR1590&gt;$T$758),AQ1590,"")</f>
        <v/>
      </c>
      <c r="AT1590" s="253">
        <f t="shared" si="334"/>
        <v>2.4706189262488793E-4</v>
      </c>
      <c r="AU1590" s="253" t="str">
        <f t="shared" si="335"/>
        <v/>
      </c>
      <c r="AV1590" s="253">
        <f t="shared" si="336"/>
        <v>0</v>
      </c>
      <c r="AW1590" s="253">
        <f t="shared" si="337"/>
        <v>2.4706189262488793E-4</v>
      </c>
      <c r="AX1590" s="253" t="str">
        <f t="shared" si="338"/>
        <v/>
      </c>
      <c r="AZ1590" s="259"/>
      <c r="BA1590" s="259">
        <f>BA1589+$BD$753</f>
        <v>5.3376000000000872</v>
      </c>
      <c r="BB1590" s="274">
        <f t="shared" si="342"/>
        <v>0.61883761242757551</v>
      </c>
      <c r="BC1590" s="259">
        <f t="shared" si="343"/>
        <v>7.7673794115640238E-4</v>
      </c>
      <c r="BD1590" s="259" t="str">
        <f t="shared" si="340"/>
        <v/>
      </c>
      <c r="BE1590" s="254" t="str">
        <f t="shared" si="341"/>
        <v/>
      </c>
    </row>
    <row r="1591" spans="1:57" ht="20.100000000000001" customHeight="1" x14ac:dyDescent="0.25">
      <c r="A1591" s="247">
        <v>830</v>
      </c>
      <c r="B1591" s="247">
        <f>$B$755+(A1591*$B$758)</f>
        <v>-1634.5613874733963</v>
      </c>
      <c r="C1591" s="247">
        <f>_xlfn.NORM.DIST($B1591,$B$752,$B$753,0)</f>
        <v>1.3170700035694503E-4</v>
      </c>
      <c r="D1591" s="247">
        <f>_xlfn.NORM.DIST($B1591,$B$752,$B$753,1)</f>
        <v>0.24825223045357037</v>
      </c>
      <c r="E1591" s="247" t="str">
        <f>IF(OR(D1591&lt;$F$757,D1591&gt;$F$758),C1591,"")</f>
        <v/>
      </c>
      <c r="F1591" s="247">
        <f>IF(AND(D1591&gt;$F$757,D1591&lt;$F$758),C1591,"")</f>
        <v>1.3170700035694503E-4</v>
      </c>
      <c r="G1591" s="247" t="str">
        <f>IF(C1591=MAX($C$761:$C$2761),C1591,"")</f>
        <v/>
      </c>
      <c r="H1591" s="247">
        <f>_xlfn.NORM.DIST(B1591,$F$753,$F$754,0)</f>
        <v>0</v>
      </c>
      <c r="I1591" s="247">
        <f>IF(H1591=MAX($H$761:$H$2761),C1591,"")</f>
        <v>1.3170700035694503E-4</v>
      </c>
      <c r="J1591" s="247" t="str">
        <f>IF(I1591=MIN($I$761:$I$2761),I1591,"")</f>
        <v/>
      </c>
      <c r="K1591" s="247"/>
      <c r="L1591" s="247"/>
      <c r="M1591" s="247"/>
      <c r="N1591" s="247"/>
      <c r="O1591" s="247">
        <v>830</v>
      </c>
      <c r="P1591" s="247">
        <f>$P$755+(O1591*$P$758)</f>
        <v>-95.25492085655867</v>
      </c>
      <c r="Q1591" s="247">
        <f>_xlfn.NORM.DIST(P1591,P$752,P$753,0)</f>
        <v>2.2600740760426977E-3</v>
      </c>
      <c r="R1591" s="247">
        <f>_xlfn.NORM.DIST(P1591,P$752,P$753,1)</f>
        <v>0.24825223045357042</v>
      </c>
      <c r="S1591" s="253" t="str">
        <f>IF(OR(R1591&lt;$T$757,R1591&gt;$T$758),Q1591,"")</f>
        <v/>
      </c>
      <c r="T1591" s="253">
        <f>IF(AND(R1591&gt;$T$757,R1591&lt;$T$758),Q1591,"")</f>
        <v>2.2600740760426977E-3</v>
      </c>
      <c r="U1591" s="253" t="str">
        <f>IF(Q1591=MAX($Q$761:$Q$2761),Q1591,"")</f>
        <v/>
      </c>
      <c r="V1591" s="253">
        <f>_xlfn.NORM.DIST(P1591,$T$753,$T$754,0)</f>
        <v>1.5740638140599552E-73</v>
      </c>
      <c r="W1591" s="253" t="str">
        <f>IF(V1591=MAX($V$761:$V$2761),Q1591,"")</f>
        <v/>
      </c>
      <c r="X1591" s="253" t="str">
        <f t="shared" si="323"/>
        <v/>
      </c>
      <c r="AB1591" s="253">
        <v>830</v>
      </c>
      <c r="AC1591" s="253">
        <f t="shared" si="339"/>
        <v>-147.40043354264037</v>
      </c>
      <c r="AD1591" s="253">
        <f t="shared" si="324"/>
        <v>1.4605328632302122E-3</v>
      </c>
      <c r="AE1591" s="253">
        <f t="shared" si="325"/>
        <v>0.24825223045357037</v>
      </c>
      <c r="AF1591" s="253" t="str">
        <f>IF(OR(AE1591&lt;$T$757,AE1591&gt;$T$758),AD1591,"")</f>
        <v/>
      </c>
      <c r="AG1591" s="253">
        <f t="shared" si="326"/>
        <v>1.4605328632302122E-3</v>
      </c>
      <c r="AH1591" s="253" t="str">
        <f t="shared" si="327"/>
        <v/>
      </c>
      <c r="AI1591" s="253">
        <f t="shared" si="328"/>
        <v>9.8801082447721642E-4</v>
      </c>
      <c r="AJ1591" s="253" t="str">
        <f t="shared" si="329"/>
        <v/>
      </c>
      <c r="AK1591" s="253" t="str">
        <f t="shared" si="330"/>
        <v/>
      </c>
      <c r="AO1591" s="253">
        <v>830</v>
      </c>
      <c r="AP1591" s="253">
        <f t="shared" si="331"/>
        <v>-868.99959679698259</v>
      </c>
      <c r="AQ1591" s="253">
        <f t="shared" si="332"/>
        <v>2.4773679761982905E-4</v>
      </c>
      <c r="AR1591" s="253">
        <f t="shared" si="333"/>
        <v>0.24825223045357048</v>
      </c>
      <c r="AS1591" s="253" t="str">
        <f>IF(OR(AR1591&lt;$T$757,AR1591&gt;$T$758),AQ1591,"")</f>
        <v/>
      </c>
      <c r="AT1591" s="253">
        <f t="shared" si="334"/>
        <v>2.4773679761982905E-4</v>
      </c>
      <c r="AU1591" s="253" t="str">
        <f t="shared" si="335"/>
        <v/>
      </c>
      <c r="AV1591" s="253">
        <f t="shared" si="336"/>
        <v>0</v>
      </c>
      <c r="AW1591" s="253">
        <f t="shared" si="337"/>
        <v>2.4773679761982905E-4</v>
      </c>
      <c r="AX1591" s="253" t="str">
        <f t="shared" si="338"/>
        <v/>
      </c>
      <c r="AZ1591" s="259"/>
      <c r="BA1591" s="259">
        <f>BA1590+$BD$753</f>
        <v>5.3440000000000873</v>
      </c>
      <c r="BB1591" s="274">
        <f t="shared" si="342"/>
        <v>0.61806087448641911</v>
      </c>
      <c r="BC1591" s="259">
        <f t="shared" si="343"/>
        <v>7.7657795952457143E-4</v>
      </c>
      <c r="BD1591" s="259" t="str">
        <f t="shared" si="340"/>
        <v/>
      </c>
      <c r="BE1591" s="254" t="str">
        <f t="shared" si="341"/>
        <v/>
      </c>
    </row>
    <row r="1592" spans="1:57" ht="20.100000000000001" customHeight="1" x14ac:dyDescent="0.25">
      <c r="A1592" s="247">
        <v>831</v>
      </c>
      <c r="B1592" s="247">
        <f>$B$755+(A1592*$B$758)</f>
        <v>-1624.9463204882586</v>
      </c>
      <c r="C1592" s="247">
        <f>_xlfn.NORM.DIST($B1592,$B$752,$B$753,0)</f>
        <v>1.3206467452886743E-4</v>
      </c>
      <c r="D1592" s="247">
        <f>_xlfn.NORM.DIST($B1592,$B$752,$B$753,1)</f>
        <v>0.24952032252853551</v>
      </c>
      <c r="E1592" s="247" t="str">
        <f>IF(OR(D1592&lt;$F$757,D1592&gt;$F$758),C1592,"")</f>
        <v/>
      </c>
      <c r="F1592" s="247">
        <f>IF(AND(D1592&gt;$F$757,D1592&lt;$F$758),C1592,"")</f>
        <v>1.3206467452886743E-4</v>
      </c>
      <c r="G1592" s="247" t="str">
        <f>IF(C1592=MAX($C$761:$C$2761),C1592,"")</f>
        <v/>
      </c>
      <c r="H1592" s="247">
        <f>_xlfn.NORM.DIST(B1592,$F$753,$F$754,0)</f>
        <v>0</v>
      </c>
      <c r="I1592" s="247">
        <f>IF(H1592=MAX($H$761:$H$2761),C1592,"")</f>
        <v>1.3206467452886743E-4</v>
      </c>
      <c r="J1592" s="247" t="str">
        <f>IF(I1592=MIN($I$761:$I$2761),I1592,"")</f>
        <v/>
      </c>
      <c r="K1592" s="247"/>
      <c r="L1592" s="247"/>
      <c r="M1592" s="247"/>
      <c r="N1592" s="247"/>
      <c r="O1592" s="247">
        <v>831</v>
      </c>
      <c r="P1592" s="247">
        <f>$P$755+(O1592*$P$758)</f>
        <v>-94.694597792696527</v>
      </c>
      <c r="Q1592" s="247">
        <f>_xlfn.NORM.DIST(P1592,P$752,P$753,0)</f>
        <v>2.2662117158146239E-3</v>
      </c>
      <c r="R1592" s="247">
        <f>_xlfn.NORM.DIST(P1592,P$752,P$753,1)</f>
        <v>0.24952032252853568</v>
      </c>
      <c r="S1592" s="253" t="str">
        <f>IF(OR(R1592&lt;$T$757,R1592&gt;$T$758),Q1592,"")</f>
        <v/>
      </c>
      <c r="T1592" s="253">
        <f>IF(AND(R1592&gt;$T$757,R1592&lt;$T$758),Q1592,"")</f>
        <v>2.2662117158146239E-3</v>
      </c>
      <c r="U1592" s="253" t="str">
        <f>IF(Q1592=MAX($Q$761:$Q$2761),Q1592,"")</f>
        <v/>
      </c>
      <c r="V1592" s="253">
        <f>_xlfn.NORM.DIST(P1592,$T$753,$T$754,0)</f>
        <v>1.4647769161847577E-73</v>
      </c>
      <c r="W1592" s="253" t="str">
        <f>IF(V1592=MAX($V$761:$V$2761),Q1592,"")</f>
        <v/>
      </c>
      <c r="X1592" s="253" t="str">
        <f t="shared" si="323"/>
        <v/>
      </c>
      <c r="AB1592" s="253">
        <v>831</v>
      </c>
      <c r="AC1592" s="253">
        <f t="shared" si="339"/>
        <v>-146.53337216886007</v>
      </c>
      <c r="AD1592" s="253">
        <f t="shared" si="324"/>
        <v>1.4644992042827424E-3</v>
      </c>
      <c r="AE1592" s="253">
        <f t="shared" si="325"/>
        <v>0.24952032252853557</v>
      </c>
      <c r="AF1592" s="253" t="str">
        <f>IF(OR(AE1592&lt;$T$757,AE1592&gt;$T$758),AD1592,"")</f>
        <v/>
      </c>
      <c r="AG1592" s="253">
        <f t="shared" si="326"/>
        <v>1.4644992042827424E-3</v>
      </c>
      <c r="AH1592" s="253" t="str">
        <f t="shared" si="327"/>
        <v/>
      </c>
      <c r="AI1592" s="253">
        <f t="shared" si="328"/>
        <v>9.8360465003285232E-4</v>
      </c>
      <c r="AJ1592" s="253" t="str">
        <f t="shared" si="329"/>
        <v/>
      </c>
      <c r="AK1592" s="253" t="str">
        <f t="shared" si="330"/>
        <v/>
      </c>
      <c r="AO1592" s="253">
        <v>831</v>
      </c>
      <c r="AP1592" s="253">
        <f t="shared" si="331"/>
        <v>-863.88783446288289</v>
      </c>
      <c r="AQ1592" s="253">
        <f t="shared" si="332"/>
        <v>2.4840957168425413E-4</v>
      </c>
      <c r="AR1592" s="253">
        <f t="shared" si="333"/>
        <v>0.24952032252853551</v>
      </c>
      <c r="AS1592" s="253" t="str">
        <f>IF(OR(AR1592&lt;$T$757,AR1592&gt;$T$758),AQ1592,"")</f>
        <v/>
      </c>
      <c r="AT1592" s="253">
        <f t="shared" si="334"/>
        <v>2.4840957168425413E-4</v>
      </c>
      <c r="AU1592" s="253" t="str">
        <f t="shared" si="335"/>
        <v/>
      </c>
      <c r="AV1592" s="253">
        <f t="shared" si="336"/>
        <v>0</v>
      </c>
      <c r="AW1592" s="253">
        <f t="shared" si="337"/>
        <v>2.4840957168425413E-4</v>
      </c>
      <c r="AX1592" s="253" t="str">
        <f t="shared" si="338"/>
        <v/>
      </c>
      <c r="AZ1592" s="259"/>
      <c r="BA1592" s="259">
        <f>BA1591+$BD$753</f>
        <v>5.3504000000000875</v>
      </c>
      <c r="BB1592" s="274">
        <f t="shared" si="342"/>
        <v>0.61728429652689454</v>
      </c>
      <c r="BC1592" s="259">
        <f t="shared" si="343"/>
        <v>7.7641523021898529E-4</v>
      </c>
      <c r="BD1592" s="259" t="str">
        <f t="shared" si="340"/>
        <v/>
      </c>
      <c r="BE1592" s="254" t="str">
        <f t="shared" si="341"/>
        <v/>
      </c>
    </row>
    <row r="1593" spans="1:57" ht="20.100000000000001" customHeight="1" x14ac:dyDescent="0.25">
      <c r="A1593" s="247">
        <v>832</v>
      </c>
      <c r="B1593" s="247">
        <f>$B$755+(A1593*$B$758)</f>
        <v>-1615.3312535031209</v>
      </c>
      <c r="C1593" s="247">
        <f>_xlfn.NORM.DIST($B1593,$B$752,$B$753,0)</f>
        <v>1.3242120127350033E-4</v>
      </c>
      <c r="D1593" s="247">
        <f>_xlfn.NORM.DIST($B1593,$B$752,$B$753,1)</f>
        <v>0.25079184815996958</v>
      </c>
      <c r="E1593" s="247" t="str">
        <f>IF(OR(D1593&lt;$F$757,D1593&gt;$F$758),C1593,"")</f>
        <v/>
      </c>
      <c r="F1593" s="247">
        <f>IF(AND(D1593&gt;$F$757,D1593&lt;$F$758),C1593,"")</f>
        <v>1.3242120127350033E-4</v>
      </c>
      <c r="G1593" s="247" t="str">
        <f>IF(C1593=MAX($C$761:$C$2761),C1593,"")</f>
        <v/>
      </c>
      <c r="H1593" s="247">
        <f>_xlfn.NORM.DIST(B1593,$F$753,$F$754,0)</f>
        <v>0</v>
      </c>
      <c r="I1593" s="247">
        <f>IF(H1593=MAX($H$761:$H$2761),C1593,"")</f>
        <v>1.3242120127350033E-4</v>
      </c>
      <c r="J1593" s="247" t="str">
        <f>IF(I1593=MIN($I$761:$I$2761),I1593,"")</f>
        <v/>
      </c>
      <c r="K1593" s="247"/>
      <c r="L1593" s="247"/>
      <c r="M1593" s="247"/>
      <c r="N1593" s="247"/>
      <c r="O1593" s="247">
        <v>832</v>
      </c>
      <c r="P1593" s="247">
        <f>$P$755+(O1593*$P$758)</f>
        <v>-94.134274728834441</v>
      </c>
      <c r="Q1593" s="247">
        <f>_xlfn.NORM.DIST(P1593,P$752,P$753,0)</f>
        <v>2.2723296658915134E-3</v>
      </c>
      <c r="R1593" s="247">
        <f>_xlfn.NORM.DIST(P1593,P$752,P$753,1)</f>
        <v>0.25079184815996963</v>
      </c>
      <c r="S1593" s="253" t="str">
        <f>IF(OR(R1593&lt;$T$757,R1593&gt;$T$758),Q1593,"")</f>
        <v/>
      </c>
      <c r="T1593" s="253">
        <f>IF(AND(R1593&gt;$T$757,R1593&lt;$T$758),Q1593,"")</f>
        <v>2.2723296658915134E-3</v>
      </c>
      <c r="U1593" s="253" t="str">
        <f>IF(Q1593=MAX($Q$761:$Q$2761),Q1593,"")</f>
        <v/>
      </c>
      <c r="V1593" s="253">
        <f>_xlfn.NORM.DIST(P1593,$T$753,$T$754,0)</f>
        <v>1.3630559740687219E-73</v>
      </c>
      <c r="W1593" s="253" t="str">
        <f>IF(V1593=MAX($V$761:$V$2761),Q1593,"")</f>
        <v/>
      </c>
      <c r="X1593" s="253" t="str">
        <f t="shared" ref="X1593:X1656" si="344">IF(W1593=MIN($W$761:$W$2761),W1593,"")</f>
        <v/>
      </c>
      <c r="AB1593" s="253">
        <v>832</v>
      </c>
      <c r="AC1593" s="253">
        <f t="shared" si="339"/>
        <v>-145.66631079507988</v>
      </c>
      <c r="AD1593" s="253">
        <f t="shared" ref="AD1593:AD1656" si="345">_xlfn.NORM.DIST(AC1593,AC$752,AC$753,0)</f>
        <v>1.4684528212184069E-3</v>
      </c>
      <c r="AE1593" s="253">
        <f t="shared" ref="AE1593:AE1656" si="346">_xlfn.NORM.DIST(AC1593,AC$752,AC$753,1)</f>
        <v>0.25079184815996958</v>
      </c>
      <c r="AF1593" s="253" t="str">
        <f>IF(OR(AE1593&lt;$T$757,AE1593&gt;$T$758),AD1593,"")</f>
        <v/>
      </c>
      <c r="AG1593" s="253">
        <f t="shared" ref="AG1593:AG1656" si="347">IF(AND(AE1593&gt;$AG$757,AE1593&lt;$AG$758),AD1593,"")</f>
        <v>1.4684528212184069E-3</v>
      </c>
      <c r="AH1593" s="253" t="str">
        <f t="shared" ref="AH1593:AH1656" si="348">IF(AD1593=MAX($AD$761:$AD$2761),AD1593,"")</f>
        <v/>
      </c>
      <c r="AI1593" s="253">
        <f t="shared" ref="AI1593:AI1656" si="349">_xlfn.NORM.DIST(AC1593,$AG$753,$AG$754,0)</f>
        <v>9.7920245818387342E-4</v>
      </c>
      <c r="AJ1593" s="253" t="str">
        <f t="shared" ref="AJ1593:AJ1656" si="350">IF(AI1593=MAX($AI$761:$AI$2761),AD1593,"")</f>
        <v/>
      </c>
      <c r="AK1593" s="253" t="str">
        <f t="shared" ref="AK1593:AK1656" si="351">IF(AJ1593=MIN($AJ$761:$AJ$2761),AJ1593,"")</f>
        <v/>
      </c>
      <c r="AO1593" s="253">
        <v>832</v>
      </c>
      <c r="AP1593" s="253">
        <f t="shared" ref="AP1593:AP1656" si="352">AP$755+(AO1593*AP$758)</f>
        <v>-858.7760721287832</v>
      </c>
      <c r="AQ1593" s="253">
        <f t="shared" ref="AQ1593:AQ1656" si="353">_xlfn.NORM.DIST(AP1593,AP$752,AP$753,0)</f>
        <v>2.4908018747340577E-4</v>
      </c>
      <c r="AR1593" s="253">
        <f t="shared" ref="AR1593:AR1656" si="354">_xlfn.NORM.DIST(AP1593,AP$752,AP$753,1)</f>
        <v>0.25079184815996947</v>
      </c>
      <c r="AS1593" s="253" t="str">
        <f>IF(OR(AR1593&lt;$T$757,AR1593&gt;$T$758),AQ1593,"")</f>
        <v/>
      </c>
      <c r="AT1593" s="253">
        <f t="shared" ref="AT1593:AT1656" si="355">IF(AND(AR1593&gt;$AG$757,AR1593&lt;$AG$758),AQ1593,"")</f>
        <v>2.4908018747340577E-4</v>
      </c>
      <c r="AU1593" s="253" t="str">
        <f t="shared" ref="AU1593:AU1656" si="356">IF(AQ1593=MAX($AQ$761:$AQ$2761),AQ1593,"")</f>
        <v/>
      </c>
      <c r="AV1593" s="253">
        <f t="shared" ref="AV1593:AV1656" si="357">_xlfn.NORM.DIST(AP1593,$AT$753,$AT$754,0)</f>
        <v>0</v>
      </c>
      <c r="AW1593" s="253">
        <f t="shared" ref="AW1593:AW1656" si="358">IF(AV1593=MAX($AV$761:$AV$2761),AQ1593,"")</f>
        <v>2.4908018747340577E-4</v>
      </c>
      <c r="AX1593" s="253" t="str">
        <f t="shared" ref="AX1593:AX1656" si="359">IF(AW1593=MIN($AW$761:$AW$2761),AW1593,"")</f>
        <v/>
      </c>
      <c r="AZ1593" s="259"/>
      <c r="BA1593" s="259">
        <f>BA1592+$BD$753</f>
        <v>5.3568000000000877</v>
      </c>
      <c r="BB1593" s="274">
        <f t="shared" si="342"/>
        <v>0.61650788129667555</v>
      </c>
      <c r="BC1593" s="259">
        <f t="shared" si="343"/>
        <v>7.7624976162427028E-4</v>
      </c>
      <c r="BD1593" s="259" t="str">
        <f t="shared" si="340"/>
        <v/>
      </c>
      <c r="BE1593" s="254" t="str">
        <f t="shared" si="341"/>
        <v/>
      </c>
    </row>
    <row r="1594" spans="1:57" ht="20.100000000000001" customHeight="1" x14ac:dyDescent="0.25">
      <c r="A1594" s="248">
        <v>833</v>
      </c>
      <c r="B1594" s="247">
        <f>$B$755+(A1594*$B$758)</f>
        <v>-1605.7161865179833</v>
      </c>
      <c r="C1594" s="247">
        <f>_xlfn.NORM.DIST($B1594,$B$752,$B$753,0)</f>
        <v>1.3277656606904169E-4</v>
      </c>
      <c r="D1594" s="247">
        <f>_xlfn.NORM.DIST($B1594,$B$752,$B$753,1)</f>
        <v>0.25206679624545514</v>
      </c>
      <c r="E1594" s="247" t="str">
        <f>IF(OR(D1594&lt;$F$757,D1594&gt;$F$758),C1594,"")</f>
        <v/>
      </c>
      <c r="F1594" s="247">
        <f>IF(AND(D1594&gt;$F$757,D1594&lt;$F$758),C1594,"")</f>
        <v>1.3277656606904169E-4</v>
      </c>
      <c r="G1594" s="247" t="str">
        <f>IF(C1594=MAX($C$761:$C$2761),C1594,"")</f>
        <v/>
      </c>
      <c r="H1594" s="247">
        <f>_xlfn.NORM.DIST(B1594,$F$753,$F$754,0)</f>
        <v>0</v>
      </c>
      <c r="I1594" s="247">
        <f>IF(H1594=MAX($H$761:$H$2761),C1594,"")</f>
        <v>1.3277656606904169E-4</v>
      </c>
      <c r="J1594" s="247" t="str">
        <f>IF(I1594=MIN($I$761:$I$2761),I1594,"")</f>
        <v/>
      </c>
      <c r="K1594" s="247"/>
      <c r="L1594" s="247"/>
      <c r="M1594" s="247"/>
      <c r="N1594" s="247"/>
      <c r="O1594" s="248">
        <v>833</v>
      </c>
      <c r="P1594" s="247">
        <f>$P$755+(O1594*$P$758)</f>
        <v>-93.573951664972356</v>
      </c>
      <c r="Q1594" s="247">
        <f>_xlfn.NORM.DIST(P1594,P$752,P$753,0)</f>
        <v>2.2784276770812339E-3</v>
      </c>
      <c r="R1594" s="247">
        <f>_xlfn.NORM.DIST(P1594,P$752,P$753,1)</f>
        <v>0.25206679624545514</v>
      </c>
      <c r="S1594" s="253" t="str">
        <f>IF(OR(R1594&lt;$T$757,R1594&gt;$T$758),Q1594,"")</f>
        <v/>
      </c>
      <c r="T1594" s="253">
        <f>IF(AND(R1594&gt;$T$757,R1594&lt;$T$758),Q1594,"")</f>
        <v>2.2784276770812339E-3</v>
      </c>
      <c r="U1594" s="253" t="str">
        <f>IF(Q1594=MAX($Q$761:$Q$2761),Q1594,"")</f>
        <v/>
      </c>
      <c r="V1594" s="253">
        <f>_xlfn.NORM.DIST(P1594,$T$753,$T$754,0)</f>
        <v>1.268378714470714E-73</v>
      </c>
      <c r="W1594" s="253" t="str">
        <f>IF(V1594=MAX($V$761:$V$2761),Q1594,"")</f>
        <v/>
      </c>
      <c r="X1594" s="253" t="str">
        <f t="shared" si="344"/>
        <v/>
      </c>
      <c r="AB1594" s="259">
        <v>833</v>
      </c>
      <c r="AC1594" s="253">
        <f t="shared" ref="AC1594:AC1657" si="360">$AC$755+(AB1594*$AC$758)</f>
        <v>-144.79924942129958</v>
      </c>
      <c r="AD1594" s="253">
        <f t="shared" si="345"/>
        <v>1.4723935530012026E-3</v>
      </c>
      <c r="AE1594" s="253">
        <f t="shared" si="346"/>
        <v>0.25206679624545525</v>
      </c>
      <c r="AF1594" s="253" t="str">
        <f>IF(OR(AE1594&lt;$T$757,AE1594&gt;$T$758),AD1594,"")</f>
        <v/>
      </c>
      <c r="AG1594" s="253">
        <f t="shared" si="347"/>
        <v>1.4723935530012026E-3</v>
      </c>
      <c r="AH1594" s="253" t="str">
        <f t="shared" si="348"/>
        <v/>
      </c>
      <c r="AI1594" s="253">
        <f t="shared" si="349"/>
        <v>9.7480437165967018E-4</v>
      </c>
      <c r="AJ1594" s="253" t="str">
        <f t="shared" si="350"/>
        <v/>
      </c>
      <c r="AK1594" s="253" t="str">
        <f t="shared" si="351"/>
        <v/>
      </c>
      <c r="AO1594" s="259">
        <v>833</v>
      </c>
      <c r="AP1594" s="253">
        <f t="shared" si="352"/>
        <v>-853.6643097946835</v>
      </c>
      <c r="AQ1594" s="253">
        <f t="shared" si="353"/>
        <v>2.4974861767222315E-4</v>
      </c>
      <c r="AR1594" s="253">
        <f t="shared" si="354"/>
        <v>0.25206679624545503</v>
      </c>
      <c r="AS1594" s="253" t="str">
        <f>IF(OR(AR1594&lt;$T$757,AR1594&gt;$T$758),AQ1594,"")</f>
        <v/>
      </c>
      <c r="AT1594" s="253">
        <f t="shared" si="355"/>
        <v>2.4974861767222315E-4</v>
      </c>
      <c r="AU1594" s="253" t="str">
        <f t="shared" si="356"/>
        <v/>
      </c>
      <c r="AV1594" s="253">
        <f t="shared" si="357"/>
        <v>0</v>
      </c>
      <c r="AW1594" s="253">
        <f t="shared" si="358"/>
        <v>2.4974861767222315E-4</v>
      </c>
      <c r="AX1594" s="253" t="str">
        <f t="shared" si="359"/>
        <v/>
      </c>
      <c r="AZ1594" s="259"/>
      <c r="BA1594" s="259">
        <f>BA1593+$BD$753</f>
        <v>5.3632000000000879</v>
      </c>
      <c r="BB1594" s="274">
        <f t="shared" si="342"/>
        <v>0.61573163153505128</v>
      </c>
      <c r="BC1594" s="259">
        <f t="shared" si="343"/>
        <v>7.7608156212372048E-4</v>
      </c>
      <c r="BD1594" s="259" t="str">
        <f t="shared" si="340"/>
        <v/>
      </c>
      <c r="BE1594" s="254" t="str">
        <f t="shared" si="341"/>
        <v/>
      </c>
    </row>
    <row r="1595" spans="1:57" ht="20.100000000000001" customHeight="1" x14ac:dyDescent="0.25">
      <c r="A1595" s="247">
        <v>834</v>
      </c>
      <c r="B1595" s="247">
        <f>$B$755+(A1595*$B$758)</f>
        <v>-1596.1011195328456</v>
      </c>
      <c r="C1595" s="247">
        <f>_xlfn.NORM.DIST($B1595,$B$752,$B$753,0)</f>
        <v>1.3313075441045058E-4</v>
      </c>
      <c r="D1595" s="247">
        <f>_xlfn.NORM.DIST($B1595,$B$752,$B$753,1)</f>
        <v>0.25334515554302661</v>
      </c>
      <c r="E1595" s="247" t="str">
        <f>IF(OR(D1595&lt;$F$757,D1595&gt;$F$758),C1595,"")</f>
        <v/>
      </c>
      <c r="F1595" s="247">
        <f>IF(AND(D1595&gt;$F$757,D1595&lt;$F$758),C1595,"")</f>
        <v>1.3313075441045058E-4</v>
      </c>
      <c r="G1595" s="247" t="str">
        <f>IF(C1595=MAX($C$761:$C$2761),C1595,"")</f>
        <v/>
      </c>
      <c r="H1595" s="247">
        <f>_xlfn.NORM.DIST(B1595,$F$753,$F$754,0)</f>
        <v>0</v>
      </c>
      <c r="I1595" s="247">
        <f>IF(H1595=MAX($H$761:$H$2761),C1595,"")</f>
        <v>1.3313075441045058E-4</v>
      </c>
      <c r="J1595" s="247" t="str">
        <f>IF(I1595=MIN($I$761:$I$2761),I1595,"")</f>
        <v/>
      </c>
      <c r="K1595" s="247"/>
      <c r="L1595" s="247"/>
      <c r="M1595" s="247"/>
      <c r="N1595" s="247"/>
      <c r="O1595" s="247">
        <v>834</v>
      </c>
      <c r="P1595" s="247">
        <f>$P$755+(O1595*$P$758)</f>
        <v>-93.013628601110213</v>
      </c>
      <c r="Q1595" s="247">
        <f>_xlfn.NORM.DIST(P1595,P$752,P$753,0)</f>
        <v>2.2845055004792722E-3</v>
      </c>
      <c r="R1595" s="247">
        <f>_xlfn.NORM.DIST(P1595,P$752,P$753,1)</f>
        <v>0.25334515554302678</v>
      </c>
      <c r="S1595" s="253" t="str">
        <f>IF(OR(R1595&lt;$T$757,R1595&gt;$T$758),Q1595,"")</f>
        <v/>
      </c>
      <c r="T1595" s="253">
        <f>IF(AND(R1595&gt;$T$757,R1595&lt;$T$758),Q1595,"")</f>
        <v>2.2845055004792722E-3</v>
      </c>
      <c r="U1595" s="253" t="str">
        <f>IF(Q1595=MAX($Q$761:$Q$2761),Q1595,"")</f>
        <v/>
      </c>
      <c r="V1595" s="253">
        <f>_xlfn.NORM.DIST(P1595,$T$753,$T$754,0)</f>
        <v>1.1802588107759148E-73</v>
      </c>
      <c r="W1595" s="253" t="str">
        <f>IF(V1595=MAX($V$761:$V$2761),Q1595,"")</f>
        <v/>
      </c>
      <c r="X1595" s="253" t="str">
        <f t="shared" si="344"/>
        <v/>
      </c>
      <c r="AB1595" s="253">
        <v>834</v>
      </c>
      <c r="AC1595" s="253">
        <f t="shared" si="360"/>
        <v>-143.93218804751939</v>
      </c>
      <c r="AD1595" s="253">
        <f t="shared" si="345"/>
        <v>1.4763212387809916E-3</v>
      </c>
      <c r="AE1595" s="253">
        <f t="shared" si="346"/>
        <v>0.25334515554302672</v>
      </c>
      <c r="AF1595" s="253" t="str">
        <f>IF(OR(AE1595&lt;$T$757,AE1595&gt;$T$758),AD1595,"")</f>
        <v/>
      </c>
      <c r="AG1595" s="253">
        <f t="shared" si="347"/>
        <v>1.4763212387809916E-3</v>
      </c>
      <c r="AH1595" s="253" t="str">
        <f t="shared" si="348"/>
        <v/>
      </c>
      <c r="AI1595" s="253">
        <f t="shared" si="349"/>
        <v>9.7041051244276466E-4</v>
      </c>
      <c r="AJ1595" s="253" t="str">
        <f t="shared" si="350"/>
        <v/>
      </c>
      <c r="AK1595" s="253" t="str">
        <f t="shared" si="351"/>
        <v/>
      </c>
      <c r="AO1595" s="253">
        <v>834</v>
      </c>
      <c r="AP1595" s="253">
        <f t="shared" si="352"/>
        <v>-848.5525474605829</v>
      </c>
      <c r="AQ1595" s="253">
        <f t="shared" si="353"/>
        <v>2.5041483499717271E-4</v>
      </c>
      <c r="AR1595" s="253">
        <f t="shared" si="354"/>
        <v>0.25334515554302672</v>
      </c>
      <c r="AS1595" s="253" t="str">
        <f>IF(OR(AR1595&lt;$T$757,AR1595&gt;$T$758),AQ1595,"")</f>
        <v/>
      </c>
      <c r="AT1595" s="253">
        <f t="shared" si="355"/>
        <v>2.5041483499717271E-4</v>
      </c>
      <c r="AU1595" s="253" t="str">
        <f t="shared" si="356"/>
        <v/>
      </c>
      <c r="AV1595" s="253">
        <f t="shared" si="357"/>
        <v>0</v>
      </c>
      <c r="AW1595" s="253">
        <f t="shared" si="358"/>
        <v>2.5041483499717271E-4</v>
      </c>
      <c r="AX1595" s="253" t="str">
        <f t="shared" si="359"/>
        <v/>
      </c>
      <c r="AZ1595" s="259"/>
      <c r="BA1595" s="259">
        <f>BA1594+$BD$753</f>
        <v>5.3696000000000881</v>
      </c>
      <c r="BB1595" s="274">
        <f t="shared" si="342"/>
        <v>0.61495554997292756</v>
      </c>
      <c r="BC1595" s="259">
        <f t="shared" si="343"/>
        <v>7.7591064010085198E-4</v>
      </c>
      <c r="BD1595" s="259" t="str">
        <f t="shared" si="340"/>
        <v/>
      </c>
      <c r="BE1595" s="254" t="str">
        <f t="shared" si="341"/>
        <v/>
      </c>
    </row>
    <row r="1596" spans="1:57" ht="20.100000000000001" customHeight="1" x14ac:dyDescent="0.25">
      <c r="A1596" s="247">
        <v>835</v>
      </c>
      <c r="B1596" s="247">
        <f>$B$755+(A1596*$B$758)</f>
        <v>-1586.4860525477079</v>
      </c>
      <c r="C1596" s="247">
        <f>_xlfn.NORM.DIST($B1596,$B$752,$B$753,0)</f>
        <v>1.3348375181042169E-4</v>
      </c>
      <c r="D1596" s="247">
        <f>_xlfn.NORM.DIST($B1596,$B$752,$B$753,1)</f>
        <v>0.25462691467133602</v>
      </c>
      <c r="E1596" s="247" t="str">
        <f>IF(OR(D1596&lt;$F$757,D1596&gt;$F$758),C1596,"")</f>
        <v/>
      </c>
      <c r="F1596" s="247">
        <f>IF(AND(D1596&gt;$F$757,D1596&lt;$F$758),C1596,"")</f>
        <v>1.3348375181042169E-4</v>
      </c>
      <c r="G1596" s="247" t="str">
        <f>IF(C1596=MAX($C$761:$C$2761),C1596,"")</f>
        <v/>
      </c>
      <c r="H1596" s="247">
        <f>_xlfn.NORM.DIST(B1596,$F$753,$F$754,0)</f>
        <v>0</v>
      </c>
      <c r="I1596" s="247">
        <f>IF(H1596=MAX($H$761:$H$2761),C1596,"")</f>
        <v>1.3348375181042169E-4</v>
      </c>
      <c r="J1596" s="247" t="str">
        <f>IF(I1596=MIN($I$761:$I$2761),I1596,"")</f>
        <v/>
      </c>
      <c r="K1596" s="247"/>
      <c r="L1596" s="247"/>
      <c r="M1596" s="247"/>
      <c r="N1596" s="247"/>
      <c r="O1596" s="247">
        <v>835</v>
      </c>
      <c r="P1596" s="247">
        <f>$P$755+(O1596*$P$758)</f>
        <v>-92.453305537248127</v>
      </c>
      <c r="Q1596" s="247">
        <f>_xlfn.NORM.DIST(P1596,P$752,P$753,0)</f>
        <v>2.2905628874854531E-3</v>
      </c>
      <c r="R1596" s="247">
        <f>_xlfn.NORM.DIST(P1596,P$752,P$753,1)</f>
        <v>0.25462691467133608</v>
      </c>
      <c r="S1596" s="253" t="str">
        <f>IF(OR(R1596&lt;$T$757,R1596&gt;$T$758),Q1596,"")</f>
        <v/>
      </c>
      <c r="T1596" s="253">
        <f>IF(AND(R1596&gt;$T$757,R1596&lt;$T$758),Q1596,"")</f>
        <v>2.2905628874854531E-3</v>
      </c>
      <c r="U1596" s="253" t="str">
        <f>IF(Q1596=MAX($Q$761:$Q$2761),Q1596,"")</f>
        <v/>
      </c>
      <c r="V1596" s="253">
        <f>_xlfn.NORM.DIST(P1596,$T$753,$T$754,0)</f>
        <v>1.0982434162023732E-73</v>
      </c>
      <c r="W1596" s="253" t="str">
        <f>IF(V1596=MAX($V$761:$V$2761),Q1596,"")</f>
        <v/>
      </c>
      <c r="X1596" s="253" t="str">
        <f t="shared" si="344"/>
        <v/>
      </c>
      <c r="AB1596" s="253">
        <v>835</v>
      </c>
      <c r="AC1596" s="253">
        <f t="shared" si="360"/>
        <v>-143.06512667373909</v>
      </c>
      <c r="AD1596" s="253">
        <f t="shared" si="345"/>
        <v>1.4802357179043142E-3</v>
      </c>
      <c r="AE1596" s="253">
        <f t="shared" si="346"/>
        <v>0.25462691467133619</v>
      </c>
      <c r="AF1596" s="253" t="str">
        <f>IF(OR(AE1596&lt;$T$757,AE1596&gt;$T$758),AD1596,"")</f>
        <v/>
      </c>
      <c r="AG1596" s="253">
        <f t="shared" si="347"/>
        <v>1.4802357179043142E-3</v>
      </c>
      <c r="AH1596" s="253" t="str">
        <f t="shared" si="348"/>
        <v/>
      </c>
      <c r="AI1596" s="253">
        <f t="shared" si="349"/>
        <v>9.6602100176437094E-4</v>
      </c>
      <c r="AJ1596" s="253" t="str">
        <f t="shared" si="350"/>
        <v/>
      </c>
      <c r="AK1596" s="253" t="str">
        <f t="shared" si="351"/>
        <v/>
      </c>
      <c r="AO1596" s="253">
        <v>835</v>
      </c>
      <c r="AP1596" s="253">
        <f t="shared" si="352"/>
        <v>-843.44078512648321</v>
      </c>
      <c r="AQ1596" s="253">
        <f t="shared" si="353"/>
        <v>2.5107881219808056E-4</v>
      </c>
      <c r="AR1596" s="253">
        <f t="shared" si="354"/>
        <v>0.25462691467133608</v>
      </c>
      <c r="AS1596" s="253" t="str">
        <f>IF(OR(AR1596&lt;$T$757,AR1596&gt;$T$758),AQ1596,"")</f>
        <v/>
      </c>
      <c r="AT1596" s="253">
        <f t="shared" si="355"/>
        <v>2.5107881219808056E-4</v>
      </c>
      <c r="AU1596" s="253" t="str">
        <f t="shared" si="356"/>
        <v/>
      </c>
      <c r="AV1596" s="253">
        <f t="shared" si="357"/>
        <v>0</v>
      </c>
      <c r="AW1596" s="253">
        <f t="shared" si="358"/>
        <v>2.5107881219808056E-4</v>
      </c>
      <c r="AX1596" s="253" t="str">
        <f t="shared" si="359"/>
        <v/>
      </c>
      <c r="AZ1596" s="259"/>
      <c r="BA1596" s="259">
        <f>BA1595+$BD$753</f>
        <v>5.3760000000000883</v>
      </c>
      <c r="BB1596" s="274">
        <f t="shared" si="342"/>
        <v>0.61417963933282671</v>
      </c>
      <c r="BC1596" s="259">
        <f t="shared" si="343"/>
        <v>7.757370039382927E-4</v>
      </c>
      <c r="BD1596" s="259" t="str">
        <f t="shared" si="340"/>
        <v/>
      </c>
      <c r="BE1596" s="254" t="str">
        <f t="shared" si="341"/>
        <v/>
      </c>
    </row>
    <row r="1597" spans="1:57" ht="20.100000000000001" customHeight="1" x14ac:dyDescent="0.25">
      <c r="A1597" s="247">
        <v>836</v>
      </c>
      <c r="B1597" s="247">
        <f>$B$755+(A1597*$B$758)</f>
        <v>-1576.8709855625702</v>
      </c>
      <c r="C1597" s="247">
        <f>_xlfn.NORM.DIST($B1597,$B$752,$B$753,0)</f>
        <v>1.338355438003612E-4</v>
      </c>
      <c r="D1597" s="247">
        <f>_xlfn.NORM.DIST($B1597,$B$752,$B$753,1)</f>
        <v>0.25591206210982798</v>
      </c>
      <c r="E1597" s="247" t="str">
        <f>IF(OR(D1597&lt;$F$757,D1597&gt;$F$758),C1597,"")</f>
        <v/>
      </c>
      <c r="F1597" s="247">
        <f>IF(AND(D1597&gt;$F$757,D1597&lt;$F$758),C1597,"")</f>
        <v>1.338355438003612E-4</v>
      </c>
      <c r="G1597" s="247" t="str">
        <f>IF(C1597=MAX($C$761:$C$2761),C1597,"")</f>
        <v/>
      </c>
      <c r="H1597" s="247">
        <f>_xlfn.NORM.DIST(B1597,$F$753,$F$754,0)</f>
        <v>0</v>
      </c>
      <c r="I1597" s="247">
        <f>IF(H1597=MAX($H$761:$H$2761),C1597,"")</f>
        <v>1.338355438003612E-4</v>
      </c>
      <c r="J1597" s="247" t="str">
        <f>IF(I1597=MIN($I$761:$I$2761),I1597,"")</f>
        <v/>
      </c>
      <c r="K1597" s="247"/>
      <c r="L1597" s="247"/>
      <c r="M1597" s="247"/>
      <c r="N1597" s="247"/>
      <c r="O1597" s="247">
        <v>836</v>
      </c>
      <c r="P1597" s="247">
        <f>$P$755+(O1597*$P$758)</f>
        <v>-91.892982473385985</v>
      </c>
      <c r="Q1597" s="247">
        <f>_xlfn.NORM.DIST(P1597,P$752,P$753,0)</f>
        <v>2.2965995898206891E-3</v>
      </c>
      <c r="R1597" s="247">
        <f>_xlfn.NORM.DIST(P1597,P$752,P$753,1)</f>
        <v>0.25591206210982803</v>
      </c>
      <c r="S1597" s="253" t="str">
        <f>IF(OR(R1597&lt;$T$757,R1597&gt;$T$758),Q1597,"")</f>
        <v/>
      </c>
      <c r="T1597" s="253">
        <f>IF(AND(R1597&gt;$T$757,R1597&lt;$T$758),Q1597,"")</f>
        <v>2.2965995898206891E-3</v>
      </c>
      <c r="U1597" s="253" t="str">
        <f>IF(Q1597=MAX($Q$761:$Q$2761),Q1597,"")</f>
        <v/>
      </c>
      <c r="V1597" s="253">
        <f>_xlfn.NORM.DIST(P1597,$T$753,$T$754,0)</f>
        <v>1.0219108657834589E-73</v>
      </c>
      <c r="W1597" s="253" t="str">
        <f>IF(V1597=MAX($V$761:$V$2761),Q1597,"")</f>
        <v/>
      </c>
      <c r="X1597" s="253" t="str">
        <f t="shared" si="344"/>
        <v/>
      </c>
      <c r="AB1597" s="253">
        <v>836</v>
      </c>
      <c r="AC1597" s="253">
        <f t="shared" si="360"/>
        <v>-142.1980652999589</v>
      </c>
      <c r="AD1597" s="253">
        <f t="shared" si="345"/>
        <v>1.484136829925203E-3</v>
      </c>
      <c r="AE1597" s="253">
        <f t="shared" si="346"/>
        <v>0.25591206210982798</v>
      </c>
      <c r="AF1597" s="253" t="str">
        <f>IF(OR(AE1597&lt;$T$757,AE1597&gt;$T$758),AD1597,"")</f>
        <v/>
      </c>
      <c r="AG1597" s="253">
        <f t="shared" si="347"/>
        <v>1.484136829925203E-3</v>
      </c>
      <c r="AH1597" s="253" t="str">
        <f t="shared" si="348"/>
        <v/>
      </c>
      <c r="AI1597" s="253">
        <f t="shared" si="349"/>
        <v>9.6163596010004446E-4</v>
      </c>
      <c r="AJ1597" s="253" t="str">
        <f t="shared" si="350"/>
        <v/>
      </c>
      <c r="AK1597" s="253" t="str">
        <f t="shared" si="351"/>
        <v/>
      </c>
      <c r="AO1597" s="253">
        <v>836</v>
      </c>
      <c r="AP1597" s="253">
        <f t="shared" si="352"/>
        <v>-838.32902279238351</v>
      </c>
      <c r="AQ1597" s="253">
        <f t="shared" si="353"/>
        <v>2.5174052205996874E-4</v>
      </c>
      <c r="AR1597" s="253">
        <f t="shared" si="354"/>
        <v>0.25591206210982786</v>
      </c>
      <c r="AS1597" s="253" t="str">
        <f>IF(OR(AR1597&lt;$T$757,AR1597&gt;$T$758),AQ1597,"")</f>
        <v/>
      </c>
      <c r="AT1597" s="253">
        <f t="shared" si="355"/>
        <v>2.5174052205996874E-4</v>
      </c>
      <c r="AU1597" s="253" t="str">
        <f t="shared" si="356"/>
        <v/>
      </c>
      <c r="AV1597" s="253">
        <f t="shared" si="357"/>
        <v>0</v>
      </c>
      <c r="AW1597" s="253">
        <f t="shared" si="358"/>
        <v>2.5174052205996874E-4</v>
      </c>
      <c r="AX1597" s="253" t="str">
        <f t="shared" si="359"/>
        <v/>
      </c>
      <c r="AZ1597" s="259"/>
      <c r="BA1597" s="259">
        <f>BA1596+$BD$753</f>
        <v>5.3824000000000884</v>
      </c>
      <c r="BB1597" s="274">
        <f t="shared" si="342"/>
        <v>0.61340390232888842</v>
      </c>
      <c r="BC1597" s="259">
        <f t="shared" si="343"/>
        <v>7.7556066201722729E-4</v>
      </c>
      <c r="BD1597" s="259" t="str">
        <f t="shared" si="340"/>
        <v/>
      </c>
      <c r="BE1597" s="254" t="str">
        <f t="shared" si="341"/>
        <v/>
      </c>
    </row>
    <row r="1598" spans="1:57" ht="20.100000000000001" customHeight="1" x14ac:dyDescent="0.25">
      <c r="A1598" s="247">
        <v>837</v>
      </c>
      <c r="B1598" s="247">
        <f>$B$755+(A1598*$B$758)</f>
        <v>-1567.2559185774326</v>
      </c>
      <c r="C1598" s="247">
        <f>_xlfn.NORM.DIST($B1598,$B$752,$B$753,0)</f>
        <v>1.341861159313632E-4</v>
      </c>
      <c r="D1598" s="247">
        <f>_xlfn.NORM.DIST($B1598,$B$752,$B$753,1)</f>
        <v>0.25720058619892433</v>
      </c>
      <c r="E1598" s="247" t="str">
        <f>IF(OR(D1598&lt;$F$757,D1598&gt;$F$758),C1598,"")</f>
        <v/>
      </c>
      <c r="F1598" s="247">
        <f>IF(AND(D1598&gt;$F$757,D1598&lt;$F$758),C1598,"")</f>
        <v>1.341861159313632E-4</v>
      </c>
      <c r="G1598" s="247" t="str">
        <f>IF(C1598=MAX($C$761:$C$2761),C1598,"")</f>
        <v/>
      </c>
      <c r="H1598" s="247">
        <f>_xlfn.NORM.DIST(B1598,$F$753,$F$754,0)</f>
        <v>0</v>
      </c>
      <c r="I1598" s="247">
        <f>IF(H1598=MAX($H$761:$H$2761),C1598,"")</f>
        <v>1.341861159313632E-4</v>
      </c>
      <c r="J1598" s="247" t="str">
        <f>IF(I1598=MIN($I$761:$I$2761),I1598,"")</f>
        <v/>
      </c>
      <c r="K1598" s="247"/>
      <c r="L1598" s="247"/>
      <c r="M1598" s="247"/>
      <c r="N1598" s="247"/>
      <c r="O1598" s="247">
        <v>837</v>
      </c>
      <c r="P1598" s="247">
        <f>$P$755+(O1598*$P$758)</f>
        <v>-91.332659409523899</v>
      </c>
      <c r="Q1598" s="247">
        <f>_xlfn.NORM.DIST(P1598,P$752,P$753,0)</f>
        <v>2.3026153595437364E-3</v>
      </c>
      <c r="R1598" s="247">
        <f>_xlfn.NORM.DIST(P1598,P$752,P$753,1)</f>
        <v>0.25720058619892433</v>
      </c>
      <c r="S1598" s="253" t="str">
        <f>IF(OR(R1598&lt;$T$757,R1598&gt;$T$758),Q1598,"")</f>
        <v/>
      </c>
      <c r="T1598" s="253">
        <f>IF(AND(R1598&gt;$T$757,R1598&lt;$T$758),Q1598,"")</f>
        <v>2.3026153595437364E-3</v>
      </c>
      <c r="U1598" s="253" t="str">
        <f>IF(Q1598=MAX($Q$761:$Q$2761),Q1598,"")</f>
        <v/>
      </c>
      <c r="V1598" s="253">
        <f>_xlfn.NORM.DIST(P1598,$T$753,$T$754,0)</f>
        <v>9.5086853561301715E-74</v>
      </c>
      <c r="W1598" s="253" t="str">
        <f>IF(V1598=MAX($V$761:$V$2761),Q1598,"")</f>
        <v/>
      </c>
      <c r="X1598" s="253" t="str">
        <f t="shared" si="344"/>
        <v/>
      </c>
      <c r="AB1598" s="253">
        <v>837</v>
      </c>
      <c r="AC1598" s="253">
        <f t="shared" si="360"/>
        <v>-141.33100392617871</v>
      </c>
      <c r="AD1598" s="253">
        <f t="shared" si="345"/>
        <v>1.4880244146160202E-3</v>
      </c>
      <c r="AE1598" s="253">
        <f t="shared" si="346"/>
        <v>0.25720058619892427</v>
      </c>
      <c r="AF1598" s="253" t="str">
        <f>IF(OR(AE1598&lt;$T$757,AE1598&gt;$T$758),AD1598,"")</f>
        <v/>
      </c>
      <c r="AG1598" s="253">
        <f t="shared" si="347"/>
        <v>1.4880244146160202E-3</v>
      </c>
      <c r="AH1598" s="253" t="str">
        <f t="shared" si="348"/>
        <v/>
      </c>
      <c r="AI1598" s="253">
        <f t="shared" si="349"/>
        <v>9.5725550716540414E-4</v>
      </c>
      <c r="AJ1598" s="253" t="str">
        <f t="shared" si="350"/>
        <v/>
      </c>
      <c r="AK1598" s="253" t="str">
        <f t="shared" si="351"/>
        <v/>
      </c>
      <c r="AO1598" s="253">
        <v>837</v>
      </c>
      <c r="AP1598" s="253">
        <f t="shared" si="352"/>
        <v>-833.21726045828382</v>
      </c>
      <c r="AQ1598" s="253">
        <f t="shared" si="353"/>
        <v>2.5239993740489215E-4</v>
      </c>
      <c r="AR1598" s="253">
        <f t="shared" si="354"/>
        <v>0.25720058619892416</v>
      </c>
      <c r="AS1598" s="253" t="str">
        <f>IF(OR(AR1598&lt;$T$757,AR1598&gt;$T$758),AQ1598,"")</f>
        <v/>
      </c>
      <c r="AT1598" s="253">
        <f t="shared" si="355"/>
        <v>2.5239993740489215E-4</v>
      </c>
      <c r="AU1598" s="253" t="str">
        <f t="shared" si="356"/>
        <v/>
      </c>
      <c r="AV1598" s="253">
        <f t="shared" si="357"/>
        <v>0</v>
      </c>
      <c r="AW1598" s="253">
        <f t="shared" si="358"/>
        <v>2.5239993740489215E-4</v>
      </c>
      <c r="AX1598" s="253" t="str">
        <f t="shared" si="359"/>
        <v/>
      </c>
      <c r="AZ1598" s="259"/>
      <c r="BA1598" s="259">
        <f>BA1597+$BD$753</f>
        <v>5.3888000000000886</v>
      </c>
      <c r="BB1598" s="274">
        <f t="shared" si="342"/>
        <v>0.61262834166687119</v>
      </c>
      <c r="BC1598" s="259">
        <f t="shared" si="343"/>
        <v>7.753816227185073E-4</v>
      </c>
      <c r="BD1598" s="259" t="str">
        <f t="shared" si="340"/>
        <v/>
      </c>
      <c r="BE1598" s="254" t="str">
        <f t="shared" si="341"/>
        <v/>
      </c>
    </row>
    <row r="1599" spans="1:57" ht="20.100000000000001" customHeight="1" x14ac:dyDescent="0.25">
      <c r="A1599" s="247">
        <v>838</v>
      </c>
      <c r="B1599" s="247">
        <f>$B$755+(A1599*$B$758)</f>
        <v>-1557.6408515922949</v>
      </c>
      <c r="C1599" s="247">
        <f>_xlfn.NORM.DIST($B1599,$B$752,$B$753,0)</f>
        <v>1.3453545377518811E-4</v>
      </c>
      <c r="D1599" s="247">
        <f>_xlfn.NORM.DIST($B1599,$B$752,$B$753,1)</f>
        <v>0.25849247514021867</v>
      </c>
      <c r="E1599" s="247" t="str">
        <f>IF(OR(D1599&lt;$F$757,D1599&gt;$F$758),C1599,"")</f>
        <v/>
      </c>
      <c r="F1599" s="247">
        <f>IF(AND(D1599&gt;$F$757,D1599&lt;$F$758),C1599,"")</f>
        <v>1.3453545377518811E-4</v>
      </c>
      <c r="G1599" s="247" t="str">
        <f>IF(C1599=MAX($C$761:$C$2761),C1599,"")</f>
        <v/>
      </c>
      <c r="H1599" s="247">
        <f>_xlfn.NORM.DIST(B1599,$F$753,$F$754,0)</f>
        <v>0</v>
      </c>
      <c r="I1599" s="247">
        <f>IF(H1599=MAX($H$761:$H$2761),C1599,"")</f>
        <v>1.3453545377518811E-4</v>
      </c>
      <c r="J1599" s="247" t="str">
        <f>IF(I1599=MIN($I$761:$I$2761),I1599,"")</f>
        <v/>
      </c>
      <c r="K1599" s="247"/>
      <c r="L1599" s="247"/>
      <c r="M1599" s="247"/>
      <c r="N1599" s="247"/>
      <c r="O1599" s="247">
        <v>838</v>
      </c>
      <c r="P1599" s="247">
        <f>$P$755+(O1599*$P$758)</f>
        <v>-90.772336345661756</v>
      </c>
      <c r="Q1599" s="247">
        <f>_xlfn.NORM.DIST(P1599,P$752,P$753,0)</f>
        <v>2.3086099490679801E-3</v>
      </c>
      <c r="R1599" s="247">
        <f>_xlfn.NORM.DIST(P1599,P$752,P$753,1)</f>
        <v>0.25849247514021878</v>
      </c>
      <c r="S1599" s="253" t="str">
        <f>IF(OR(R1599&lt;$T$757,R1599&gt;$T$758),Q1599,"")</f>
        <v/>
      </c>
      <c r="T1599" s="253">
        <f>IF(AND(R1599&gt;$T$757,R1599&lt;$T$758),Q1599,"")</f>
        <v>2.3086099490679801E-3</v>
      </c>
      <c r="U1599" s="253" t="str">
        <f>IF(Q1599=MAX($Q$761:$Q$2761),Q1599,"")</f>
        <v/>
      </c>
      <c r="V1599" s="253">
        <f>_xlfn.NORM.DIST(P1599,$T$753,$T$754,0)</f>
        <v>8.8475084862297652E-74</v>
      </c>
      <c r="W1599" s="253" t="str">
        <f>IF(V1599=MAX($V$761:$V$2761),Q1599,"")</f>
        <v/>
      </c>
      <c r="X1599" s="253" t="str">
        <f t="shared" si="344"/>
        <v/>
      </c>
      <c r="AB1599" s="253">
        <v>838</v>
      </c>
      <c r="AC1599" s="253">
        <f t="shared" si="360"/>
        <v>-140.46394255239841</v>
      </c>
      <c r="AD1599" s="253">
        <f t="shared" si="345"/>
        <v>1.491898311978298E-3</v>
      </c>
      <c r="AE1599" s="253">
        <f t="shared" si="346"/>
        <v>0.25849247514021867</v>
      </c>
      <c r="AF1599" s="253" t="str">
        <f>IF(OR(AE1599&lt;$T$757,AE1599&gt;$T$758),AD1599,"")</f>
        <v/>
      </c>
      <c r="AG1599" s="253">
        <f t="shared" si="347"/>
        <v>1.491898311978298E-3</v>
      </c>
      <c r="AH1599" s="253" t="str">
        <f t="shared" si="348"/>
        <v/>
      </c>
      <c r="AI1599" s="253">
        <f t="shared" si="349"/>
        <v>9.5287976191193893E-4</v>
      </c>
      <c r="AJ1599" s="253" t="str">
        <f t="shared" si="350"/>
        <v/>
      </c>
      <c r="AK1599" s="253" t="str">
        <f t="shared" si="351"/>
        <v/>
      </c>
      <c r="AO1599" s="253">
        <v>838</v>
      </c>
      <c r="AP1599" s="253">
        <f t="shared" si="352"/>
        <v>-828.10549812418321</v>
      </c>
      <c r="AQ1599" s="253">
        <f t="shared" si="353"/>
        <v>2.5305703109377778E-4</v>
      </c>
      <c r="AR1599" s="253">
        <f t="shared" si="354"/>
        <v>0.25849247514021867</v>
      </c>
      <c r="AS1599" s="253" t="str">
        <f>IF(OR(AR1599&lt;$T$757,AR1599&gt;$T$758),AQ1599,"")</f>
        <v/>
      </c>
      <c r="AT1599" s="253">
        <f t="shared" si="355"/>
        <v>2.5305703109377778E-4</v>
      </c>
      <c r="AU1599" s="253" t="str">
        <f t="shared" si="356"/>
        <v/>
      </c>
      <c r="AV1599" s="253">
        <f t="shared" si="357"/>
        <v>0</v>
      </c>
      <c r="AW1599" s="253">
        <f t="shared" si="358"/>
        <v>2.5305703109377778E-4</v>
      </c>
      <c r="AX1599" s="253" t="str">
        <f t="shared" si="359"/>
        <v/>
      </c>
      <c r="AZ1599" s="259"/>
      <c r="BA1599" s="259">
        <f>BA1598+$BD$753</f>
        <v>5.3952000000000888</v>
      </c>
      <c r="BB1599" s="274">
        <f t="shared" si="342"/>
        <v>0.61185296004415268</v>
      </c>
      <c r="BC1599" s="259">
        <f t="shared" si="343"/>
        <v>7.7519989442231818E-4</v>
      </c>
      <c r="BD1599" s="259" t="str">
        <f t="shared" si="340"/>
        <v/>
      </c>
      <c r="BE1599" s="254" t="str">
        <f t="shared" si="341"/>
        <v/>
      </c>
    </row>
    <row r="1600" spans="1:57" ht="20.100000000000001" customHeight="1" x14ac:dyDescent="0.25">
      <c r="A1600" s="247">
        <v>839</v>
      </c>
      <c r="B1600" s="247">
        <f>$B$755+(A1600*$B$758)</f>
        <v>-1548.0257846071572</v>
      </c>
      <c r="C1600" s="247">
        <f>_xlfn.NORM.DIST($B1600,$B$752,$B$753,0)</f>
        <v>1.3488354292524085E-4</v>
      </c>
      <c r="D1600" s="247">
        <f>_xlfn.NORM.DIST($B1600,$B$752,$B$753,1)</f>
        <v>0.25978771699667913</v>
      </c>
      <c r="E1600" s="247" t="str">
        <f>IF(OR(D1600&lt;$F$757,D1600&gt;$F$758),C1600,"")</f>
        <v/>
      </c>
      <c r="F1600" s="247">
        <f>IF(AND(D1600&gt;$F$757,D1600&lt;$F$758),C1600,"")</f>
        <v>1.3488354292524085E-4</v>
      </c>
      <c r="G1600" s="247" t="str">
        <f>IF(C1600=MAX($C$761:$C$2761),C1600,"")</f>
        <v/>
      </c>
      <c r="H1600" s="247">
        <f>_xlfn.NORM.DIST(B1600,$F$753,$F$754,0)</f>
        <v>0</v>
      </c>
      <c r="I1600" s="247">
        <f>IF(H1600=MAX($H$761:$H$2761),C1600,"")</f>
        <v>1.3488354292524085E-4</v>
      </c>
      <c r="J1600" s="247" t="str">
        <f>IF(I1600=MIN($I$761:$I$2761),I1600,"")</f>
        <v/>
      </c>
      <c r="K1600" s="247"/>
      <c r="L1600" s="247"/>
      <c r="M1600" s="247"/>
      <c r="N1600" s="247"/>
      <c r="O1600" s="247">
        <v>839</v>
      </c>
      <c r="P1600" s="247">
        <f>$P$755+(O1600*$P$758)</f>
        <v>-90.21201328179967</v>
      </c>
      <c r="Q1600" s="247">
        <f>_xlfn.NORM.DIST(P1600,P$752,P$753,0)</f>
        <v>2.3145831111782236E-3</v>
      </c>
      <c r="R1600" s="247">
        <f>_xlfn.NORM.DIST(P1600,P$752,P$753,1)</f>
        <v>0.25978771699667913</v>
      </c>
      <c r="S1600" s="253" t="str">
        <f>IF(OR(R1600&lt;$T$757,R1600&gt;$T$758),Q1600,"")</f>
        <v/>
      </c>
      <c r="T1600" s="253">
        <f>IF(AND(R1600&gt;$T$757,R1600&lt;$T$758),Q1600,"")</f>
        <v>2.3145831111782236E-3</v>
      </c>
      <c r="U1600" s="253" t="str">
        <f>IF(Q1600=MAX($Q$761:$Q$2761),Q1600,"")</f>
        <v/>
      </c>
      <c r="V1600" s="253">
        <f>_xlfn.NORM.DIST(P1600,$T$753,$T$754,0)</f>
        <v>8.2321741689516252E-74</v>
      </c>
      <c r="W1600" s="253" t="str">
        <f>IF(V1600=MAX($V$761:$V$2761),Q1600,"")</f>
        <v/>
      </c>
      <c r="X1600" s="253" t="str">
        <f t="shared" si="344"/>
        <v/>
      </c>
      <c r="AB1600" s="253">
        <v>839</v>
      </c>
      <c r="AC1600" s="253">
        <f t="shared" si="360"/>
        <v>-139.59688117861822</v>
      </c>
      <c r="AD1600" s="253">
        <f t="shared" si="345"/>
        <v>1.4957583622535911E-3</v>
      </c>
      <c r="AE1600" s="253">
        <f t="shared" si="346"/>
        <v>0.25978771699667913</v>
      </c>
      <c r="AF1600" s="253" t="str">
        <f>IF(OR(AE1600&lt;$T$757,AE1600&gt;$T$758),AD1600,"")</f>
        <v/>
      </c>
      <c r="AG1600" s="253">
        <f t="shared" si="347"/>
        <v>1.4957583622535911E-3</v>
      </c>
      <c r="AH1600" s="253" t="str">
        <f t="shared" si="348"/>
        <v/>
      </c>
      <c r="AI1600" s="253">
        <f t="shared" si="349"/>
        <v>9.4850884252289513E-4</v>
      </c>
      <c r="AJ1600" s="253" t="str">
        <f t="shared" si="350"/>
        <v/>
      </c>
      <c r="AK1600" s="253" t="str">
        <f t="shared" si="351"/>
        <v/>
      </c>
      <c r="AO1600" s="253">
        <v>839</v>
      </c>
      <c r="AP1600" s="253">
        <f t="shared" si="352"/>
        <v>-822.99373579008352</v>
      </c>
      <c r="AQ1600" s="253">
        <f t="shared" si="353"/>
        <v>2.5371177602826541E-4</v>
      </c>
      <c r="AR1600" s="253">
        <f t="shared" si="354"/>
        <v>0.25978771699667913</v>
      </c>
      <c r="AS1600" s="253" t="str">
        <f>IF(OR(AR1600&lt;$T$757,AR1600&gt;$T$758),AQ1600,"")</f>
        <v/>
      </c>
      <c r="AT1600" s="253">
        <f t="shared" si="355"/>
        <v>2.5371177602826541E-4</v>
      </c>
      <c r="AU1600" s="253" t="str">
        <f t="shared" si="356"/>
        <v/>
      </c>
      <c r="AV1600" s="253">
        <f t="shared" si="357"/>
        <v>0</v>
      </c>
      <c r="AW1600" s="253">
        <f t="shared" si="358"/>
        <v>2.5371177602826541E-4</v>
      </c>
      <c r="AX1600" s="253" t="str">
        <f t="shared" si="359"/>
        <v/>
      </c>
      <c r="AZ1600" s="259"/>
      <c r="BA1600" s="259">
        <f>BA1599+$BD$753</f>
        <v>5.401600000000089</v>
      </c>
      <c r="BB1600" s="274">
        <f t="shared" si="342"/>
        <v>0.61107776014973036</v>
      </c>
      <c r="BC1600" s="259">
        <f t="shared" si="343"/>
        <v>7.7501548550718002E-4</v>
      </c>
      <c r="BD1600" s="259" t="str">
        <f t="shared" si="340"/>
        <v/>
      </c>
      <c r="BE1600" s="254" t="str">
        <f t="shared" si="341"/>
        <v/>
      </c>
    </row>
    <row r="1601" spans="1:57" ht="20.100000000000001" customHeight="1" x14ac:dyDescent="0.25">
      <c r="A1601" s="248">
        <v>840</v>
      </c>
      <c r="B1601" s="247">
        <f>$B$755+(A1601*$B$758)</f>
        <v>-1538.4107176220195</v>
      </c>
      <c r="C1601" s="247">
        <f>_xlfn.NORM.DIST($B1601,$B$752,$B$753,0)</f>
        <v>1.3523036899755077E-4</v>
      </c>
      <c r="D1601" s="247">
        <f>_xlfn.NORM.DIST($B1601,$B$752,$B$753,1)</f>
        <v>0.26108629969286151</v>
      </c>
      <c r="E1601" s="247" t="str">
        <f>IF(OR(D1601&lt;$F$757,D1601&gt;$F$758),C1601,"")</f>
        <v/>
      </c>
      <c r="F1601" s="247">
        <f>IF(AND(D1601&gt;$F$757,D1601&lt;$F$758),C1601,"")</f>
        <v>1.3523036899755077E-4</v>
      </c>
      <c r="G1601" s="247" t="str">
        <f>IF(C1601=MAX($C$761:$C$2761),C1601,"")</f>
        <v/>
      </c>
      <c r="H1601" s="247">
        <f>_xlfn.NORM.DIST(B1601,$F$753,$F$754,0)</f>
        <v>0</v>
      </c>
      <c r="I1601" s="247">
        <f>IF(H1601=MAX($H$761:$H$2761),C1601,"")</f>
        <v>1.3523036899755077E-4</v>
      </c>
      <c r="J1601" s="247" t="str">
        <f>IF(I1601=MIN($I$761:$I$2761),I1601,"")</f>
        <v/>
      </c>
      <c r="K1601" s="247"/>
      <c r="L1601" s="247"/>
      <c r="M1601" s="247"/>
      <c r="N1601" s="247"/>
      <c r="O1601" s="248">
        <v>840</v>
      </c>
      <c r="P1601" s="247">
        <f>$P$755+(O1601*$P$758)</f>
        <v>-89.651690217937585</v>
      </c>
      <c r="Q1601" s="247">
        <f>_xlfn.NORM.DIST(P1601,P$752,P$753,0)</f>
        <v>2.3205345990475017E-3</v>
      </c>
      <c r="R1601" s="247">
        <f>_xlfn.NORM.DIST(P1601,P$752,P$753,1)</f>
        <v>0.26108629969286151</v>
      </c>
      <c r="S1601" s="253" t="str">
        <f>IF(OR(R1601&lt;$T$757,R1601&gt;$T$758),Q1601,"")</f>
        <v/>
      </c>
      <c r="T1601" s="253">
        <f>IF(AND(R1601&gt;$T$757,R1601&lt;$T$758),Q1601,"")</f>
        <v>2.3205345990475017E-3</v>
      </c>
      <c r="U1601" s="253" t="str">
        <f>IF(Q1601=MAX($Q$761:$Q$2761),Q1601,"")</f>
        <v/>
      </c>
      <c r="V1601" s="253">
        <f>_xlfn.NORM.DIST(P1601,$T$753,$T$754,0)</f>
        <v>7.6595131118599002E-74</v>
      </c>
      <c r="W1601" s="253" t="str">
        <f>IF(V1601=MAX($V$761:$V$2761),Q1601,"")</f>
        <v/>
      </c>
      <c r="X1601" s="253" t="str">
        <f t="shared" si="344"/>
        <v/>
      </c>
      <c r="AB1601" s="259">
        <v>840</v>
      </c>
      <c r="AC1601" s="253">
        <f t="shared" si="360"/>
        <v>-138.72981980483792</v>
      </c>
      <c r="AD1601" s="253">
        <f t="shared" si="345"/>
        <v>1.4996044059343439E-3</v>
      </c>
      <c r="AE1601" s="253">
        <f t="shared" si="346"/>
        <v>0.26108629969286157</v>
      </c>
      <c r="AF1601" s="253" t="str">
        <f>IF(OR(AE1601&lt;$T$757,AE1601&gt;$T$758),AD1601,"")</f>
        <v/>
      </c>
      <c r="AG1601" s="253">
        <f t="shared" si="347"/>
        <v>1.4996044059343439E-3</v>
      </c>
      <c r="AH1601" s="253" t="str">
        <f t="shared" si="348"/>
        <v/>
      </c>
      <c r="AI1601" s="253">
        <f t="shared" si="349"/>
        <v>9.4414286640923659E-4</v>
      </c>
      <c r="AJ1601" s="253" t="str">
        <f t="shared" si="350"/>
        <v/>
      </c>
      <c r="AK1601" s="253" t="str">
        <f t="shared" si="351"/>
        <v/>
      </c>
      <c r="AO1601" s="259">
        <v>840</v>
      </c>
      <c r="AP1601" s="253">
        <f t="shared" si="352"/>
        <v>-817.88197345598383</v>
      </c>
      <c r="AQ1601" s="253">
        <f t="shared" si="353"/>
        <v>2.5436414515255087E-4</v>
      </c>
      <c r="AR1601" s="253">
        <f t="shared" si="354"/>
        <v>0.26108629969286151</v>
      </c>
      <c r="AS1601" s="253" t="str">
        <f>IF(OR(AR1601&lt;$T$757,AR1601&gt;$T$758),AQ1601,"")</f>
        <v/>
      </c>
      <c r="AT1601" s="253">
        <f t="shared" si="355"/>
        <v>2.5436414515255087E-4</v>
      </c>
      <c r="AU1601" s="253" t="str">
        <f t="shared" si="356"/>
        <v/>
      </c>
      <c r="AV1601" s="253">
        <f t="shared" si="357"/>
        <v>0</v>
      </c>
      <c r="AW1601" s="253">
        <f t="shared" si="358"/>
        <v>2.5436414515255087E-4</v>
      </c>
      <c r="AX1601" s="253" t="str">
        <f t="shared" si="359"/>
        <v/>
      </c>
      <c r="AZ1601" s="259"/>
      <c r="BA1601" s="259">
        <f>BA1600+$BD$753</f>
        <v>5.4080000000000892</v>
      </c>
      <c r="BB1601" s="274">
        <f t="shared" si="342"/>
        <v>0.61030274466422318</v>
      </c>
      <c r="BC1601" s="259">
        <f t="shared" si="343"/>
        <v>7.7482840435016964E-4</v>
      </c>
      <c r="BD1601" s="259" t="str">
        <f t="shared" si="340"/>
        <v/>
      </c>
      <c r="BE1601" s="254" t="str">
        <f t="shared" si="341"/>
        <v/>
      </c>
    </row>
    <row r="1602" spans="1:57" ht="20.100000000000001" customHeight="1" x14ac:dyDescent="0.25">
      <c r="A1602" s="247">
        <v>841</v>
      </c>
      <c r="B1602" s="247">
        <f>$B$755+(A1602*$B$758)</f>
        <v>-1528.7956506368819</v>
      </c>
      <c r="C1602" s="247">
        <f>_xlfn.NORM.DIST($B1602,$B$752,$B$753,0)</f>
        <v>1.3557591763175178E-4</v>
      </c>
      <c r="D1602" s="247">
        <f>_xlfn.NORM.DIST($B1602,$B$752,$B$753,1)</f>
        <v>0.26238821101513154</v>
      </c>
      <c r="E1602" s="247" t="str">
        <f>IF(OR(D1602&lt;$F$757,D1602&gt;$F$758),C1602,"")</f>
        <v/>
      </c>
      <c r="F1602" s="247">
        <f>IF(AND(D1602&gt;$F$757,D1602&lt;$F$758),C1602,"")</f>
        <v>1.3557591763175178E-4</v>
      </c>
      <c r="G1602" s="247" t="str">
        <f>IF(C1602=MAX($C$761:$C$2761),C1602,"")</f>
        <v/>
      </c>
      <c r="H1602" s="247">
        <f>_xlfn.NORM.DIST(B1602,$F$753,$F$754,0)</f>
        <v>0</v>
      </c>
      <c r="I1602" s="247">
        <f>IF(H1602=MAX($H$761:$H$2761),C1602,"")</f>
        <v>1.3557591763175178E-4</v>
      </c>
      <c r="J1602" s="247" t="str">
        <f>IF(I1602=MIN($I$761:$I$2761),I1602,"")</f>
        <v/>
      </c>
      <c r="K1602" s="247"/>
      <c r="L1602" s="247"/>
      <c r="M1602" s="247"/>
      <c r="N1602" s="247"/>
      <c r="O1602" s="247">
        <v>841</v>
      </c>
      <c r="P1602" s="247">
        <f>$P$755+(O1602*$P$758)</f>
        <v>-89.091367154075442</v>
      </c>
      <c r="Q1602" s="247">
        <f>_xlfn.NORM.DIST(P1602,P$752,P$753,0)</f>
        <v>2.3264641662539003E-3</v>
      </c>
      <c r="R1602" s="247">
        <f>_xlfn.NORM.DIST(P1602,P$752,P$753,1)</f>
        <v>0.26238821101513154</v>
      </c>
      <c r="S1602" s="253" t="str">
        <f>IF(OR(R1602&lt;$T$757,R1602&gt;$T$758),Q1602,"")</f>
        <v/>
      </c>
      <c r="T1602" s="253">
        <f>IF(AND(R1602&gt;$T$757,R1602&lt;$T$758),Q1602,"")</f>
        <v>2.3264641662539003E-3</v>
      </c>
      <c r="U1602" s="253" t="str">
        <f>IF(Q1602=MAX($Q$761:$Q$2761),Q1602,"")</f>
        <v/>
      </c>
      <c r="V1602" s="253">
        <f>_xlfn.NORM.DIST(P1602,$T$753,$T$754,0)</f>
        <v>7.1265744897957447E-74</v>
      </c>
      <c r="W1602" s="253" t="str">
        <f>IF(V1602=MAX($V$761:$V$2761),Q1602,"")</f>
        <v/>
      </c>
      <c r="X1602" s="253" t="str">
        <f t="shared" si="344"/>
        <v/>
      </c>
      <c r="AB1602" s="253">
        <v>841</v>
      </c>
      <c r="AC1602" s="253">
        <f t="shared" si="360"/>
        <v>-137.86275843105773</v>
      </c>
      <c r="AD1602" s="253">
        <f t="shared" si="345"/>
        <v>1.5034362837747556E-3</v>
      </c>
      <c r="AE1602" s="253">
        <f t="shared" si="346"/>
        <v>0.26238821101513154</v>
      </c>
      <c r="AF1602" s="253" t="str">
        <f>IF(OR(AE1602&lt;$T$757,AE1602&gt;$T$758),AD1602,"")</f>
        <v/>
      </c>
      <c r="AG1602" s="253">
        <f t="shared" si="347"/>
        <v>1.5034362837747556E-3</v>
      </c>
      <c r="AH1602" s="253" t="str">
        <f t="shared" si="348"/>
        <v/>
      </c>
      <c r="AI1602" s="253">
        <f t="shared" si="349"/>
        <v>9.3978195020569689E-4</v>
      </c>
      <c r="AJ1602" s="253" t="str">
        <f t="shared" si="350"/>
        <v/>
      </c>
      <c r="AK1602" s="253" t="str">
        <f t="shared" si="351"/>
        <v/>
      </c>
      <c r="AO1602" s="253">
        <v>841</v>
      </c>
      <c r="AP1602" s="253">
        <f t="shared" si="352"/>
        <v>-812.77021112188413</v>
      </c>
      <c r="AQ1602" s="253">
        <f t="shared" si="353"/>
        <v>2.5501411145522924E-4</v>
      </c>
      <c r="AR1602" s="253">
        <f t="shared" si="354"/>
        <v>0.26238821101513132</v>
      </c>
      <c r="AS1602" s="253" t="str">
        <f>IF(OR(AR1602&lt;$T$757,AR1602&gt;$T$758),AQ1602,"")</f>
        <v/>
      </c>
      <c r="AT1602" s="253">
        <f t="shared" si="355"/>
        <v>2.5501411145522924E-4</v>
      </c>
      <c r="AU1602" s="253" t="str">
        <f t="shared" si="356"/>
        <v/>
      </c>
      <c r="AV1602" s="253">
        <f t="shared" si="357"/>
        <v>0</v>
      </c>
      <c r="AW1602" s="253">
        <f t="shared" si="358"/>
        <v>2.5501411145522924E-4</v>
      </c>
      <c r="AX1602" s="253" t="str">
        <f t="shared" si="359"/>
        <v/>
      </c>
      <c r="AZ1602" s="259"/>
      <c r="BA1602" s="259">
        <f>BA1601+$BD$753</f>
        <v>5.4144000000000894</v>
      </c>
      <c r="BB1602" s="274">
        <f t="shared" si="342"/>
        <v>0.60952791625987301</v>
      </c>
      <c r="BC1602" s="259">
        <f t="shared" si="343"/>
        <v>7.7463865932747566E-4</v>
      </c>
      <c r="BD1602" s="259" t="str">
        <f t="shared" si="340"/>
        <v/>
      </c>
      <c r="BE1602" s="254" t="str">
        <f t="shared" si="341"/>
        <v/>
      </c>
    </row>
    <row r="1603" spans="1:57" ht="20.100000000000001" customHeight="1" x14ac:dyDescent="0.25">
      <c r="A1603" s="247">
        <v>842</v>
      </c>
      <c r="B1603" s="247">
        <f>$B$755+(A1603*$B$758)</f>
        <v>-1519.1805836517442</v>
      </c>
      <c r="C1603" s="247">
        <f>_xlfn.NORM.DIST($B1603,$B$752,$B$753,0)</f>
        <v>1.3592017449206331E-4</v>
      </c>
      <c r="D1603" s="247">
        <f>_xlfn.NORM.DIST($B1603,$B$752,$B$753,1)</f>
        <v>0.2636934386118962</v>
      </c>
      <c r="E1603" s="247" t="str">
        <f>IF(OR(D1603&lt;$F$757,D1603&gt;$F$758),C1603,"")</f>
        <v/>
      </c>
      <c r="F1603" s="247">
        <f>IF(AND(D1603&gt;$F$757,D1603&lt;$F$758),C1603,"")</f>
        <v>1.3592017449206331E-4</v>
      </c>
      <c r="G1603" s="247" t="str">
        <f>IF(C1603=MAX($C$761:$C$2761),C1603,"")</f>
        <v/>
      </c>
      <c r="H1603" s="247">
        <f>_xlfn.NORM.DIST(B1603,$F$753,$F$754,0)</f>
        <v>0</v>
      </c>
      <c r="I1603" s="247">
        <f>IF(H1603=MAX($H$761:$H$2761),C1603,"")</f>
        <v>1.3592017449206331E-4</v>
      </c>
      <c r="J1603" s="247" t="str">
        <f>IF(I1603=MIN($I$761:$I$2761),I1603,"")</f>
        <v/>
      </c>
      <c r="K1603" s="247"/>
      <c r="L1603" s="247"/>
      <c r="M1603" s="247"/>
      <c r="N1603" s="247"/>
      <c r="O1603" s="247">
        <v>842</v>
      </c>
      <c r="P1603" s="247">
        <f>$P$755+(O1603*$P$758)</f>
        <v>-88.531044090213356</v>
      </c>
      <c r="Q1603" s="247">
        <f>_xlfn.NORM.DIST(P1603,P$752,P$753,0)</f>
        <v>2.3323715667973892E-3</v>
      </c>
      <c r="R1603" s="247">
        <f>_xlfn.NORM.DIST(P1603,P$752,P$753,1)</f>
        <v>0.2636934386118962</v>
      </c>
      <c r="S1603" s="253" t="str">
        <f>IF(OR(R1603&lt;$T$757,R1603&gt;$T$758),Q1603,"")</f>
        <v/>
      </c>
      <c r="T1603" s="253">
        <f>IF(AND(R1603&gt;$T$757,R1603&lt;$T$758),Q1603,"")</f>
        <v>2.3323715667973892E-3</v>
      </c>
      <c r="U1603" s="253" t="str">
        <f>IF(Q1603=MAX($Q$761:$Q$2761),Q1603,"")</f>
        <v/>
      </c>
      <c r="V1603" s="253">
        <f>_xlfn.NORM.DIST(P1603,$T$753,$T$754,0)</f>
        <v>6.630610929752557E-74</v>
      </c>
      <c r="W1603" s="253" t="str">
        <f>IF(V1603=MAX($V$761:$V$2761),Q1603,"")</f>
        <v/>
      </c>
      <c r="X1603" s="253" t="str">
        <f t="shared" si="344"/>
        <v/>
      </c>
      <c r="AB1603" s="253">
        <v>842</v>
      </c>
      <c r="AC1603" s="253">
        <f t="shared" si="360"/>
        <v>-136.99569705727743</v>
      </c>
      <c r="AD1603" s="253">
        <f t="shared" si="345"/>
        <v>1.5072538368016627E-3</v>
      </c>
      <c r="AE1603" s="253">
        <f t="shared" si="346"/>
        <v>0.26369343861189631</v>
      </c>
      <c r="AF1603" s="253" t="str">
        <f>IF(OR(AE1603&lt;$T$757,AE1603&gt;$T$758),AD1603,"")</f>
        <v/>
      </c>
      <c r="AG1603" s="253">
        <f t="shared" si="347"/>
        <v>1.5072538368016627E-3</v>
      </c>
      <c r="AH1603" s="253" t="str">
        <f t="shared" si="348"/>
        <v/>
      </c>
      <c r="AI1603" s="253">
        <f t="shared" si="349"/>
        <v>9.3542620976689824E-4</v>
      </c>
      <c r="AJ1603" s="253" t="str">
        <f t="shared" si="350"/>
        <v/>
      </c>
      <c r="AK1603" s="253" t="str">
        <f t="shared" si="351"/>
        <v/>
      </c>
      <c r="AO1603" s="253">
        <v>842</v>
      </c>
      <c r="AP1603" s="253">
        <f t="shared" si="352"/>
        <v>-807.65844878778444</v>
      </c>
      <c r="AQ1603" s="253">
        <f t="shared" si="353"/>
        <v>2.5566164797114025E-4</v>
      </c>
      <c r="AR1603" s="253">
        <f t="shared" si="354"/>
        <v>0.26369343861189609</v>
      </c>
      <c r="AS1603" s="253" t="str">
        <f>IF(OR(AR1603&lt;$T$757,AR1603&gt;$T$758),AQ1603,"")</f>
        <v/>
      </c>
      <c r="AT1603" s="253">
        <f t="shared" si="355"/>
        <v>2.5566164797114025E-4</v>
      </c>
      <c r="AU1603" s="253" t="str">
        <f t="shared" si="356"/>
        <v/>
      </c>
      <c r="AV1603" s="253">
        <f t="shared" si="357"/>
        <v>0</v>
      </c>
      <c r="AW1603" s="253">
        <f t="shared" si="358"/>
        <v>2.5566164797114025E-4</v>
      </c>
      <c r="AX1603" s="253" t="str">
        <f t="shared" si="359"/>
        <v/>
      </c>
      <c r="AZ1603" s="259"/>
      <c r="BA1603" s="259">
        <f>BA1602+$BD$753</f>
        <v>5.4208000000000895</v>
      </c>
      <c r="BB1603" s="274">
        <f t="shared" si="342"/>
        <v>0.60875327760054554</v>
      </c>
      <c r="BC1603" s="259">
        <f t="shared" si="343"/>
        <v>7.7444625881339935E-4</v>
      </c>
      <c r="BD1603" s="259" t="str">
        <f t="shared" si="340"/>
        <v/>
      </c>
      <c r="BE1603" s="254" t="str">
        <f t="shared" si="341"/>
        <v/>
      </c>
    </row>
    <row r="1604" spans="1:57" ht="20.100000000000001" customHeight="1" x14ac:dyDescent="0.25">
      <c r="A1604" s="247">
        <v>843</v>
      </c>
      <c r="B1604" s="247">
        <f>$B$755+(A1604*$B$758)</f>
        <v>-1509.5655166666065</v>
      </c>
      <c r="C1604" s="247">
        <f>_xlfn.NORM.DIST($B1604,$B$752,$B$753,0)</f>
        <v>1.3626312526827182E-4</v>
      </c>
      <c r="D1604" s="247">
        <f>_xlfn.NORM.DIST($B1604,$B$752,$B$753,1)</f>
        <v>0.26500196999384557</v>
      </c>
      <c r="E1604" s="247" t="str">
        <f>IF(OR(D1604&lt;$F$757,D1604&gt;$F$758),C1604,"")</f>
        <v/>
      </c>
      <c r="F1604" s="247">
        <f>IF(AND(D1604&gt;$F$757,D1604&lt;$F$758),C1604,"")</f>
        <v>1.3626312526827182E-4</v>
      </c>
      <c r="G1604" s="247" t="str">
        <f>IF(C1604=MAX($C$761:$C$2761),C1604,"")</f>
        <v/>
      </c>
      <c r="H1604" s="247">
        <f>_xlfn.NORM.DIST(B1604,$F$753,$F$754,0)</f>
        <v>0</v>
      </c>
      <c r="I1604" s="247">
        <f>IF(H1604=MAX($H$761:$H$2761),C1604,"")</f>
        <v>1.3626312526827182E-4</v>
      </c>
      <c r="J1604" s="247" t="str">
        <f>IF(I1604=MIN($I$761:$I$2761),I1604,"")</f>
        <v/>
      </c>
      <c r="K1604" s="247"/>
      <c r="L1604" s="247"/>
      <c r="M1604" s="247"/>
      <c r="N1604" s="247"/>
      <c r="O1604" s="247">
        <v>843</v>
      </c>
      <c r="P1604" s="247">
        <f>$P$755+(O1604*$P$758)</f>
        <v>-87.970721026351214</v>
      </c>
      <c r="Q1604" s="247">
        <f>_xlfn.NORM.DIST(P1604,P$752,P$753,0)</f>
        <v>2.3382565551166657E-3</v>
      </c>
      <c r="R1604" s="247">
        <f>_xlfn.NORM.DIST(P1604,P$752,P$753,1)</f>
        <v>0.26500196999384557</v>
      </c>
      <c r="S1604" s="253" t="str">
        <f>IF(OR(R1604&lt;$T$757,R1604&gt;$T$758),Q1604,"")</f>
        <v/>
      </c>
      <c r="T1604" s="253">
        <f>IF(AND(R1604&gt;$T$757,R1604&lt;$T$758),Q1604,"")</f>
        <v>2.3382565551166657E-3</v>
      </c>
      <c r="U1604" s="253" t="str">
        <f>IF(Q1604=MAX($Q$761:$Q$2761),Q1604,"")</f>
        <v/>
      </c>
      <c r="V1604" s="253">
        <f>_xlfn.NORM.DIST(P1604,$T$753,$T$754,0)</f>
        <v>6.1690645246621577E-74</v>
      </c>
      <c r="W1604" s="253" t="str">
        <f>IF(V1604=MAX($V$761:$V$2761),Q1604,"")</f>
        <v/>
      </c>
      <c r="X1604" s="253" t="str">
        <f t="shared" si="344"/>
        <v/>
      </c>
      <c r="AB1604" s="253">
        <v>843</v>
      </c>
      <c r="AC1604" s="253">
        <f t="shared" si="360"/>
        <v>-136.12863568349724</v>
      </c>
      <c r="AD1604" s="253">
        <f t="shared" si="345"/>
        <v>1.5110569063254181E-3</v>
      </c>
      <c r="AE1604" s="253">
        <f t="shared" si="346"/>
        <v>0.26500196999384551</v>
      </c>
      <c r="AF1604" s="253" t="str">
        <f>IF(OR(AE1604&lt;$T$757,AE1604&gt;$T$758),AD1604,"")</f>
        <v/>
      </c>
      <c r="AG1604" s="253">
        <f t="shared" si="347"/>
        <v>1.5110569063254181E-3</v>
      </c>
      <c r="AH1604" s="253" t="str">
        <f t="shared" si="348"/>
        <v/>
      </c>
      <c r="AI1604" s="253">
        <f t="shared" si="349"/>
        <v>9.3107576016356335E-4</v>
      </c>
      <c r="AJ1604" s="253" t="str">
        <f t="shared" si="350"/>
        <v/>
      </c>
      <c r="AK1604" s="253" t="str">
        <f t="shared" si="351"/>
        <v/>
      </c>
      <c r="AO1604" s="253">
        <v>843</v>
      </c>
      <c r="AP1604" s="253">
        <f t="shared" si="352"/>
        <v>-802.54668645368383</v>
      </c>
      <c r="AQ1604" s="253">
        <f t="shared" si="353"/>
        <v>2.5630672778321464E-4</v>
      </c>
      <c r="AR1604" s="253">
        <f t="shared" si="354"/>
        <v>0.26500196999384557</v>
      </c>
      <c r="AS1604" s="253" t="str">
        <f>IF(OR(AR1604&lt;$T$757,AR1604&gt;$T$758),AQ1604,"")</f>
        <v/>
      </c>
      <c r="AT1604" s="253">
        <f t="shared" si="355"/>
        <v>2.5630672778321464E-4</v>
      </c>
      <c r="AU1604" s="253" t="str">
        <f t="shared" si="356"/>
        <v/>
      </c>
      <c r="AV1604" s="253">
        <f t="shared" si="357"/>
        <v>0</v>
      </c>
      <c r="AW1604" s="253">
        <f t="shared" si="358"/>
        <v>2.5630672778321464E-4</v>
      </c>
      <c r="AX1604" s="253" t="str">
        <f t="shared" si="359"/>
        <v/>
      </c>
      <c r="AZ1604" s="259"/>
      <c r="BA1604" s="259">
        <f>BA1603+$BD$753</f>
        <v>5.4272000000000897</v>
      </c>
      <c r="BB1604" s="274">
        <f t="shared" si="342"/>
        <v>0.60797883134173214</v>
      </c>
      <c r="BC1604" s="259">
        <f t="shared" si="343"/>
        <v>7.7425121118068763E-4</v>
      </c>
      <c r="BD1604" s="259" t="str">
        <f t="shared" si="340"/>
        <v/>
      </c>
      <c r="BE1604" s="254" t="str">
        <f t="shared" si="341"/>
        <v/>
      </c>
    </row>
    <row r="1605" spans="1:57" ht="20.100000000000001" customHeight="1" x14ac:dyDescent="0.25">
      <c r="A1605" s="247">
        <v>844</v>
      </c>
      <c r="B1605" s="247">
        <f>$B$755+(A1605*$B$758)</f>
        <v>-1499.9504496814689</v>
      </c>
      <c r="C1605" s="247">
        <f>_xlfn.NORM.DIST($B1605,$B$752,$B$753,0)</f>
        <v>1.3660475567671261E-4</v>
      </c>
      <c r="D1605" s="247">
        <f>_xlfn.NORM.DIST($B1605,$B$752,$B$753,1)</f>
        <v>0.2663137925342024</v>
      </c>
      <c r="E1605" s="247" t="str">
        <f>IF(OR(D1605&lt;$F$757,D1605&gt;$F$758),C1605,"")</f>
        <v/>
      </c>
      <c r="F1605" s="247">
        <f>IF(AND(D1605&gt;$F$757,D1605&lt;$F$758),C1605,"")</f>
        <v>1.3660475567671261E-4</v>
      </c>
      <c r="G1605" s="247" t="str">
        <f>IF(C1605=MAX($C$761:$C$2761),C1605,"")</f>
        <v/>
      </c>
      <c r="H1605" s="247">
        <f>_xlfn.NORM.DIST(B1605,$F$753,$F$754,0)</f>
        <v>0</v>
      </c>
      <c r="I1605" s="247">
        <f>IF(H1605=MAX($H$761:$H$2761),C1605,"")</f>
        <v>1.3660475567671261E-4</v>
      </c>
      <c r="J1605" s="247" t="str">
        <f>IF(I1605=MIN($I$761:$I$2761),I1605,"")</f>
        <v/>
      </c>
      <c r="K1605" s="247"/>
      <c r="L1605" s="247"/>
      <c r="M1605" s="247"/>
      <c r="N1605" s="247"/>
      <c r="O1605" s="247">
        <v>844</v>
      </c>
      <c r="P1605" s="247">
        <f>$P$755+(O1605*$P$758)</f>
        <v>-87.410397962489128</v>
      </c>
      <c r="Q1605" s="247">
        <f>_xlfn.NORM.DIST(P1605,P$752,P$753,0)</f>
        <v>2.3441188861060007E-3</v>
      </c>
      <c r="R1605" s="247">
        <f>_xlfn.NORM.DIST(P1605,P$752,P$753,1)</f>
        <v>0.2663137925342024</v>
      </c>
      <c r="S1605" s="253" t="str">
        <f>IF(OR(R1605&lt;$T$757,R1605&gt;$T$758),Q1605,"")</f>
        <v/>
      </c>
      <c r="T1605" s="253">
        <f>IF(AND(R1605&gt;$T$757,R1605&lt;$T$758),Q1605,"")</f>
        <v>2.3441188861060007E-3</v>
      </c>
      <c r="U1605" s="253" t="str">
        <f>IF(Q1605=MAX($Q$761:$Q$2761),Q1605,"")</f>
        <v/>
      </c>
      <c r="V1605" s="253">
        <f>_xlfn.NORM.DIST(P1605,$T$753,$T$754,0)</f>
        <v>5.7395538057945521E-74</v>
      </c>
      <c r="W1605" s="253" t="str">
        <f>IF(V1605=MAX($V$761:$V$2761),Q1605,"")</f>
        <v/>
      </c>
      <c r="X1605" s="253" t="str">
        <f t="shared" si="344"/>
        <v/>
      </c>
      <c r="AB1605" s="253">
        <v>844</v>
      </c>
      <c r="AC1605" s="253">
        <f t="shared" si="360"/>
        <v>-135.26157430971705</v>
      </c>
      <c r="AD1605" s="253">
        <f t="shared" si="345"/>
        <v>1.5148453339507856E-3</v>
      </c>
      <c r="AE1605" s="253">
        <f t="shared" si="346"/>
        <v>0.26631379253420229</v>
      </c>
      <c r="AF1605" s="253" t="str">
        <f>IF(OR(AE1605&lt;$T$757,AE1605&gt;$T$758),AD1605,"")</f>
        <v/>
      </c>
      <c r="AG1605" s="253">
        <f t="shared" si="347"/>
        <v>1.5148453339507856E-3</v>
      </c>
      <c r="AH1605" s="253" t="str">
        <f t="shared" si="348"/>
        <v/>
      </c>
      <c r="AI1605" s="253">
        <f t="shared" si="349"/>
        <v>9.2673071567879646E-4</v>
      </c>
      <c r="AJ1605" s="253" t="str">
        <f t="shared" si="350"/>
        <v/>
      </c>
      <c r="AK1605" s="253" t="str">
        <f t="shared" si="351"/>
        <v/>
      </c>
      <c r="AO1605" s="253">
        <v>844</v>
      </c>
      <c r="AP1605" s="253">
        <f t="shared" si="352"/>
        <v>-797.43492411958414</v>
      </c>
      <c r="AQ1605" s="253">
        <f t="shared" si="353"/>
        <v>2.5694932402432031E-4</v>
      </c>
      <c r="AR1605" s="253">
        <f t="shared" si="354"/>
        <v>0.2663137925342024</v>
      </c>
      <c r="AS1605" s="253" t="str">
        <f>IF(OR(AR1605&lt;$T$757,AR1605&gt;$T$758),AQ1605,"")</f>
        <v/>
      </c>
      <c r="AT1605" s="253">
        <f t="shared" si="355"/>
        <v>2.5694932402432031E-4</v>
      </c>
      <c r="AU1605" s="253" t="str">
        <f t="shared" si="356"/>
        <v/>
      </c>
      <c r="AV1605" s="253">
        <f t="shared" si="357"/>
        <v>0</v>
      </c>
      <c r="AW1605" s="253">
        <f t="shared" si="358"/>
        <v>2.5694932402432031E-4</v>
      </c>
      <c r="AX1605" s="253" t="str">
        <f t="shared" si="359"/>
        <v/>
      </c>
      <c r="AZ1605" s="259"/>
      <c r="BA1605" s="259">
        <f>BA1604+$BD$753</f>
        <v>5.4336000000000899</v>
      </c>
      <c r="BB1605" s="274">
        <f t="shared" si="342"/>
        <v>0.60720458013055145</v>
      </c>
      <c r="BC1605" s="259">
        <f t="shared" si="343"/>
        <v>7.7405352480097722E-4</v>
      </c>
      <c r="BD1605" s="259" t="str">
        <f t="shared" si="340"/>
        <v/>
      </c>
      <c r="BE1605" s="254" t="str">
        <f t="shared" si="341"/>
        <v/>
      </c>
    </row>
    <row r="1606" spans="1:57" ht="20.100000000000001" customHeight="1" x14ac:dyDescent="0.25">
      <c r="A1606" s="247">
        <v>845</v>
      </c>
      <c r="B1606" s="247">
        <f>$B$755+(A1606*$B$758)</f>
        <v>-1490.3353826963321</v>
      </c>
      <c r="C1606" s="247">
        <f>_xlfn.NORM.DIST($B1606,$B$752,$B$753,0)</f>
        <v>1.3694505146125225E-4</v>
      </c>
      <c r="D1606" s="247">
        <f>_xlfn.NORM.DIST($B1606,$B$752,$B$753,1)</f>
        <v>0.26762889346898289</v>
      </c>
      <c r="E1606" s="247" t="str">
        <f>IF(OR(D1606&lt;$F$757,D1606&gt;$F$758),C1606,"")</f>
        <v/>
      </c>
      <c r="F1606" s="247">
        <f>IF(AND(D1606&gt;$F$757,D1606&lt;$F$758),C1606,"")</f>
        <v>1.3694505146125225E-4</v>
      </c>
      <c r="G1606" s="247" t="str">
        <f>IF(C1606=MAX($C$761:$C$2761),C1606,"")</f>
        <v/>
      </c>
      <c r="H1606" s="247">
        <f>_xlfn.NORM.DIST(B1606,$F$753,$F$754,0)</f>
        <v>0</v>
      </c>
      <c r="I1606" s="247">
        <f>IF(H1606=MAX($H$761:$H$2761),C1606,"")</f>
        <v>1.3694505146125225E-4</v>
      </c>
      <c r="J1606" s="247" t="str">
        <f>IF(I1606=MIN($I$761:$I$2761),I1606,"")</f>
        <v/>
      </c>
      <c r="K1606" s="247"/>
      <c r="L1606" s="247"/>
      <c r="M1606" s="247"/>
      <c r="N1606" s="247"/>
      <c r="O1606" s="247">
        <v>845</v>
      </c>
      <c r="P1606" s="247">
        <f>$P$755+(O1606*$P$758)</f>
        <v>-86.850074898627042</v>
      </c>
      <c r="Q1606" s="247">
        <f>_xlfn.NORM.DIST(P1606,P$752,P$753,0)</f>
        <v>2.3499583151320989E-3</v>
      </c>
      <c r="R1606" s="247">
        <f>_xlfn.NORM.DIST(P1606,P$752,P$753,1)</f>
        <v>0.26762889346898294</v>
      </c>
      <c r="S1606" s="253" t="str">
        <f>IF(OR(R1606&lt;$T$757,R1606&gt;$T$758),Q1606,"")</f>
        <v/>
      </c>
      <c r="T1606" s="253">
        <f>IF(AND(R1606&gt;$T$757,R1606&lt;$T$758),Q1606,"")</f>
        <v>2.3499583151320989E-3</v>
      </c>
      <c r="U1606" s="253" t="str">
        <f>IF(Q1606=MAX($Q$761:$Q$2761),Q1606,"")</f>
        <v/>
      </c>
      <c r="V1606" s="253">
        <f>_xlfn.NORM.DIST(P1606,$T$753,$T$754,0)</f>
        <v>5.3398616082693111E-74</v>
      </c>
      <c r="W1606" s="253" t="str">
        <f>IF(V1606=MAX($V$761:$V$2761),Q1606,"")</f>
        <v/>
      </c>
      <c r="X1606" s="253" t="str">
        <f t="shared" si="344"/>
        <v/>
      </c>
      <c r="AB1606" s="253">
        <v>845</v>
      </c>
      <c r="AC1606" s="253">
        <f t="shared" si="360"/>
        <v>-134.39451293593675</v>
      </c>
      <c r="AD1606" s="253">
        <f t="shared" si="345"/>
        <v>1.5186189615878278E-3</v>
      </c>
      <c r="AE1606" s="253">
        <f t="shared" si="346"/>
        <v>0.267628893468983</v>
      </c>
      <c r="AF1606" s="253" t="str">
        <f>IF(OR(AE1606&lt;$T$757,AE1606&gt;$T$758),AD1606,"")</f>
        <v/>
      </c>
      <c r="AG1606" s="253">
        <f t="shared" si="347"/>
        <v>1.5186189615878278E-3</v>
      </c>
      <c r="AH1606" s="253" t="str">
        <f t="shared" si="348"/>
        <v/>
      </c>
      <c r="AI1606" s="253">
        <f t="shared" si="349"/>
        <v>9.2239118980445129E-4</v>
      </c>
      <c r="AJ1606" s="253" t="str">
        <f t="shared" si="350"/>
        <v/>
      </c>
      <c r="AK1606" s="253" t="str">
        <f t="shared" si="351"/>
        <v/>
      </c>
      <c r="AO1606" s="253">
        <v>845</v>
      </c>
      <c r="AP1606" s="253">
        <f t="shared" si="352"/>
        <v>-792.32316178548444</v>
      </c>
      <c r="AQ1606" s="253">
        <f t="shared" si="353"/>
        <v>2.5758940987911087E-4</v>
      </c>
      <c r="AR1606" s="253">
        <f t="shared" si="354"/>
        <v>0.26762889346898289</v>
      </c>
      <c r="AS1606" s="253" t="str">
        <f>IF(OR(AR1606&lt;$T$757,AR1606&gt;$T$758),AQ1606,"")</f>
        <v/>
      </c>
      <c r="AT1606" s="253">
        <f t="shared" si="355"/>
        <v>2.5758940987911087E-4</v>
      </c>
      <c r="AU1606" s="253" t="str">
        <f t="shared" si="356"/>
        <v/>
      </c>
      <c r="AV1606" s="253">
        <f t="shared" si="357"/>
        <v>0</v>
      </c>
      <c r="AW1606" s="253">
        <f t="shared" si="358"/>
        <v>2.5758940987911087E-4</v>
      </c>
      <c r="AX1606" s="253" t="str">
        <f t="shared" si="359"/>
        <v/>
      </c>
      <c r="AZ1606" s="259"/>
      <c r="BA1606" s="259">
        <f>BA1605+$BD$753</f>
        <v>5.4400000000000901</v>
      </c>
      <c r="BB1606" s="274">
        <f t="shared" si="342"/>
        <v>0.60643052660575048</v>
      </c>
      <c r="BC1606" s="259">
        <f t="shared" si="343"/>
        <v>7.7385320804335134E-4</v>
      </c>
      <c r="BD1606" s="259" t="str">
        <f t="shared" si="340"/>
        <v/>
      </c>
      <c r="BE1606" s="254" t="str">
        <f t="shared" si="341"/>
        <v/>
      </c>
    </row>
    <row r="1607" spans="1:57" ht="20.100000000000001" customHeight="1" x14ac:dyDescent="0.25">
      <c r="A1607" s="248">
        <v>846</v>
      </c>
      <c r="B1607" s="247">
        <f>$B$755+(A1607*$B$758)</f>
        <v>-1480.7203157111944</v>
      </c>
      <c r="C1607" s="247">
        <f>_xlfn.NORM.DIST($B1607,$B$752,$B$753,0)</f>
        <v>1.3728399839427107E-4</v>
      </c>
      <c r="D1607" s="247">
        <f>_xlfn.NORM.DIST($B1607,$B$752,$B$753,1)</f>
        <v>0.26894725989726603</v>
      </c>
      <c r="E1607" s="247" t="str">
        <f>IF(OR(D1607&lt;$F$757,D1607&gt;$F$758),C1607,"")</f>
        <v/>
      </c>
      <c r="F1607" s="247">
        <f>IF(AND(D1607&gt;$F$757,D1607&lt;$F$758),C1607,"")</f>
        <v>1.3728399839427107E-4</v>
      </c>
      <c r="G1607" s="247" t="str">
        <f>IF(C1607=MAX($C$761:$C$2761),C1607,"")</f>
        <v/>
      </c>
      <c r="H1607" s="247">
        <f>_xlfn.NORM.DIST(B1607,$F$753,$F$754,0)</f>
        <v>0</v>
      </c>
      <c r="I1607" s="247">
        <f>IF(H1607=MAX($H$761:$H$2761),C1607,"")</f>
        <v>1.3728399839427107E-4</v>
      </c>
      <c r="J1607" s="247" t="str">
        <f>IF(I1607=MIN($I$761:$I$2761),I1607,"")</f>
        <v/>
      </c>
      <c r="K1607" s="247"/>
      <c r="L1607" s="247"/>
      <c r="M1607" s="247"/>
      <c r="N1607" s="247"/>
      <c r="O1607" s="248">
        <v>846</v>
      </c>
      <c r="P1607" s="247">
        <f>$P$755+(O1607*$P$758)</f>
        <v>-86.2897518347649</v>
      </c>
      <c r="Q1607" s="247">
        <f>_xlfn.NORM.DIST(P1607,P$752,P$753,0)</f>
        <v>2.3557745980509566E-3</v>
      </c>
      <c r="R1607" s="247">
        <f>_xlfn.NORM.DIST(P1607,P$752,P$753,1)</f>
        <v>0.26894725989726609</v>
      </c>
      <c r="S1607" s="253" t="str">
        <f>IF(OR(R1607&lt;$T$757,R1607&gt;$T$758),Q1607,"")</f>
        <v/>
      </c>
      <c r="T1607" s="253">
        <f>IF(AND(R1607&gt;$T$757,R1607&lt;$T$758),Q1607,"")</f>
        <v>2.3557745980509566E-3</v>
      </c>
      <c r="U1607" s="253" t="str">
        <f>IF(Q1607=MAX($Q$761:$Q$2761),Q1607,"")</f>
        <v/>
      </c>
      <c r="V1607" s="253">
        <f>_xlfn.NORM.DIST(P1607,$T$753,$T$754,0)</f>
        <v>4.9679237686350852E-74</v>
      </c>
      <c r="W1607" s="253" t="str">
        <f>IF(V1607=MAX($V$761:$V$2761),Q1607,"")</f>
        <v/>
      </c>
      <c r="X1607" s="253" t="str">
        <f t="shared" si="344"/>
        <v/>
      </c>
      <c r="AB1607" s="259">
        <v>846</v>
      </c>
      <c r="AC1607" s="253">
        <f t="shared" si="360"/>
        <v>-133.52745156215656</v>
      </c>
      <c r="AD1607" s="253">
        <f t="shared" si="345"/>
        <v>1.5223776314628036E-3</v>
      </c>
      <c r="AE1607" s="253">
        <f t="shared" si="346"/>
        <v>0.26894725989726609</v>
      </c>
      <c r="AF1607" s="253" t="str">
        <f>IF(OR(AE1607&lt;$T$757,AE1607&gt;$T$758),AD1607,"")</f>
        <v/>
      </c>
      <c r="AG1607" s="253">
        <f t="shared" si="347"/>
        <v>1.5223776314628036E-3</v>
      </c>
      <c r="AH1607" s="253" t="str">
        <f t="shared" si="348"/>
        <v/>
      </c>
      <c r="AI1607" s="253">
        <f t="shared" si="349"/>
        <v>9.1805729523757929E-4</v>
      </c>
      <c r="AJ1607" s="253" t="str">
        <f t="shared" si="350"/>
        <v/>
      </c>
      <c r="AK1607" s="253" t="str">
        <f t="shared" si="351"/>
        <v/>
      </c>
      <c r="AO1607" s="259">
        <v>846</v>
      </c>
      <c r="AP1607" s="253">
        <f t="shared" si="352"/>
        <v>-787.21139945138475</v>
      </c>
      <c r="AQ1607" s="253">
        <f t="shared" si="353"/>
        <v>2.582269585858734E-4</v>
      </c>
      <c r="AR1607" s="253">
        <f t="shared" si="354"/>
        <v>0.26894725989726598</v>
      </c>
      <c r="AS1607" s="253" t="str">
        <f>IF(OR(AR1607&lt;$T$757,AR1607&gt;$T$758),AQ1607,"")</f>
        <v/>
      </c>
      <c r="AT1607" s="253">
        <f t="shared" si="355"/>
        <v>2.582269585858734E-4</v>
      </c>
      <c r="AU1607" s="253" t="str">
        <f t="shared" si="356"/>
        <v/>
      </c>
      <c r="AV1607" s="253">
        <f t="shared" si="357"/>
        <v>0</v>
      </c>
      <c r="AW1607" s="253">
        <f t="shared" si="358"/>
        <v>2.582269585858734E-4</v>
      </c>
      <c r="AX1607" s="253" t="str">
        <f t="shared" si="359"/>
        <v/>
      </c>
      <c r="AZ1607" s="259"/>
      <c r="BA1607" s="259">
        <f>BA1606+$BD$753</f>
        <v>5.4464000000000903</v>
      </c>
      <c r="BB1607" s="274">
        <f t="shared" si="342"/>
        <v>0.60565667339770712</v>
      </c>
      <c r="BC1607" s="259">
        <f t="shared" si="343"/>
        <v>7.7365026927456171E-4</v>
      </c>
      <c r="BD1607" s="259" t="str">
        <f t="shared" si="340"/>
        <v/>
      </c>
      <c r="BE1607" s="254" t="str">
        <f t="shared" si="341"/>
        <v/>
      </c>
    </row>
    <row r="1608" spans="1:57" ht="20.100000000000001" customHeight="1" x14ac:dyDescent="0.25">
      <c r="A1608" s="247">
        <v>847</v>
      </c>
      <c r="B1608" s="247">
        <f>$B$755+(A1608*$B$758)</f>
        <v>-1471.1052487260567</v>
      </c>
      <c r="C1608" s="247">
        <f>_xlfn.NORM.DIST($B1608,$B$752,$B$753,0)</f>
        <v>1.3762158227764582E-4</v>
      </c>
      <c r="D1608" s="247">
        <f>_xlfn.NORM.DIST($B1608,$B$752,$B$753,1)</f>
        <v>0.27026887878147199</v>
      </c>
      <c r="E1608" s="247" t="str">
        <f>IF(OR(D1608&lt;$F$757,D1608&gt;$F$758),C1608,"")</f>
        <v/>
      </c>
      <c r="F1608" s="247">
        <f>IF(AND(D1608&gt;$F$757,D1608&lt;$F$758),C1608,"")</f>
        <v>1.3762158227764582E-4</v>
      </c>
      <c r="G1608" s="247" t="str">
        <f>IF(C1608=MAX($C$761:$C$2761),C1608,"")</f>
        <v/>
      </c>
      <c r="H1608" s="247">
        <f>_xlfn.NORM.DIST(B1608,$F$753,$F$754,0)</f>
        <v>0</v>
      </c>
      <c r="I1608" s="247">
        <f>IF(H1608=MAX($H$761:$H$2761),C1608,"")</f>
        <v>1.3762158227764582E-4</v>
      </c>
      <c r="J1608" s="247" t="str">
        <f>IF(I1608=MIN($I$761:$I$2761),I1608,"")</f>
        <v/>
      </c>
      <c r="K1608" s="247"/>
      <c r="L1608" s="247"/>
      <c r="M1608" s="247"/>
      <c r="N1608" s="247"/>
      <c r="O1608" s="247">
        <v>847</v>
      </c>
      <c r="P1608" s="247">
        <f>$P$755+(O1608*$P$758)</f>
        <v>-85.729428770902814</v>
      </c>
      <c r="Q1608" s="247">
        <f>_xlfn.NORM.DIST(P1608,P$752,P$753,0)</f>
        <v>2.3615674912247238E-3</v>
      </c>
      <c r="R1608" s="247">
        <f>_xlfn.NORM.DIST(P1608,P$752,P$753,1)</f>
        <v>0.27026887878147199</v>
      </c>
      <c r="S1608" s="253" t="str">
        <f>IF(OR(R1608&lt;$T$757,R1608&gt;$T$758),Q1608,"")</f>
        <v/>
      </c>
      <c r="T1608" s="253">
        <f>IF(AND(R1608&gt;$T$757,R1608&lt;$T$758),Q1608,"")</f>
        <v>2.3615674912247238E-3</v>
      </c>
      <c r="U1608" s="253" t="str">
        <f>IF(Q1608=MAX($Q$761:$Q$2761),Q1608,"")</f>
        <v/>
      </c>
      <c r="V1608" s="253">
        <f>_xlfn.NORM.DIST(P1608,$T$753,$T$754,0)</f>
        <v>4.6218185976290274E-74</v>
      </c>
      <c r="W1608" s="253" t="str">
        <f>IF(V1608=MAX($V$761:$V$2761),Q1608,"")</f>
        <v/>
      </c>
      <c r="X1608" s="253" t="str">
        <f t="shared" si="344"/>
        <v/>
      </c>
      <c r="AB1608" s="253">
        <v>847</v>
      </c>
      <c r="AC1608" s="253">
        <f t="shared" si="360"/>
        <v>-132.66039018837625</v>
      </c>
      <c r="AD1608" s="253">
        <f t="shared" si="345"/>
        <v>1.5261211861290664E-3</v>
      </c>
      <c r="AE1608" s="253">
        <f t="shared" si="346"/>
        <v>0.2702688787814721</v>
      </c>
      <c r="AF1608" s="253" t="str">
        <f>IF(OR(AE1608&lt;$T$757,AE1608&gt;$T$758),AD1608,"")</f>
        <v/>
      </c>
      <c r="AG1608" s="253">
        <f t="shared" si="347"/>
        <v>1.5261211861290664E-3</v>
      </c>
      <c r="AH1608" s="253" t="str">
        <f t="shared" si="348"/>
        <v/>
      </c>
      <c r="AI1608" s="253">
        <f t="shared" si="349"/>
        <v>9.1372914387695067E-4</v>
      </c>
      <c r="AJ1608" s="253" t="str">
        <f t="shared" si="350"/>
        <v/>
      </c>
      <c r="AK1608" s="253" t="str">
        <f t="shared" si="351"/>
        <v/>
      </c>
      <c r="AO1608" s="253">
        <v>847</v>
      </c>
      <c r="AP1608" s="253">
        <f t="shared" si="352"/>
        <v>-782.09963711728415</v>
      </c>
      <c r="AQ1608" s="253">
        <f t="shared" si="353"/>
        <v>2.58861943438377E-4</v>
      </c>
      <c r="AR1608" s="253">
        <f t="shared" si="354"/>
        <v>0.2702688787814721</v>
      </c>
      <c r="AS1608" s="253" t="str">
        <f>IF(OR(AR1608&lt;$T$757,AR1608&gt;$T$758),AQ1608,"")</f>
        <v/>
      </c>
      <c r="AT1608" s="253">
        <f t="shared" si="355"/>
        <v>2.58861943438377E-4</v>
      </c>
      <c r="AU1608" s="253" t="str">
        <f t="shared" si="356"/>
        <v/>
      </c>
      <c r="AV1608" s="253">
        <f t="shared" si="357"/>
        <v>0</v>
      </c>
      <c r="AW1608" s="253">
        <f t="shared" si="358"/>
        <v>2.58861943438377E-4</v>
      </c>
      <c r="AX1608" s="253" t="str">
        <f t="shared" si="359"/>
        <v/>
      </c>
      <c r="AZ1608" s="259"/>
      <c r="BA1608" s="259">
        <f>BA1607+$BD$753</f>
        <v>5.4528000000000905</v>
      </c>
      <c r="BB1608" s="274">
        <f t="shared" si="342"/>
        <v>0.60488302312843256</v>
      </c>
      <c r="BC1608" s="259">
        <f t="shared" si="343"/>
        <v>7.7344471685980576E-4</v>
      </c>
      <c r="BD1608" s="259" t="str">
        <f t="shared" si="340"/>
        <v/>
      </c>
      <c r="BE1608" s="254" t="str">
        <f t="shared" si="341"/>
        <v/>
      </c>
    </row>
    <row r="1609" spans="1:57" ht="20.100000000000001" customHeight="1" x14ac:dyDescent="0.25">
      <c r="A1609" s="247">
        <v>848</v>
      </c>
      <c r="B1609" s="247">
        <f>$B$755+(A1609*$B$758)</f>
        <v>-1461.4901817409191</v>
      </c>
      <c r="C1609" s="247">
        <f>_xlfn.NORM.DIST($B1609,$B$752,$B$753,0)</f>
        <v>1.3795778894373258E-4</v>
      </c>
      <c r="D1609" s="247">
        <f>_xlfn.NORM.DIST($B1609,$B$752,$B$753,1)</f>
        <v>0.27159373694765088</v>
      </c>
      <c r="E1609" s="247" t="str">
        <f>IF(OR(D1609&lt;$F$757,D1609&gt;$F$758),C1609,"")</f>
        <v/>
      </c>
      <c r="F1609" s="247">
        <f>IF(AND(D1609&gt;$F$757,D1609&lt;$F$758),C1609,"")</f>
        <v>1.3795778894373258E-4</v>
      </c>
      <c r="G1609" s="247" t="str">
        <f>IF(C1609=MAX($C$761:$C$2761),C1609,"")</f>
        <v/>
      </c>
      <c r="H1609" s="247">
        <f>_xlfn.NORM.DIST(B1609,$F$753,$F$754,0)</f>
        <v>0</v>
      </c>
      <c r="I1609" s="247">
        <f>IF(H1609=MAX($H$761:$H$2761),C1609,"")</f>
        <v>1.3795778894373258E-4</v>
      </c>
      <c r="J1609" s="247" t="str">
        <f>IF(I1609=MIN($I$761:$I$2761),I1609,"")</f>
        <v/>
      </c>
      <c r="K1609" s="247"/>
      <c r="L1609" s="247"/>
      <c r="M1609" s="247"/>
      <c r="N1609" s="247"/>
      <c r="O1609" s="247">
        <v>848</v>
      </c>
      <c r="P1609" s="247">
        <f>$P$755+(O1609*$P$758)</f>
        <v>-85.169105707040671</v>
      </c>
      <c r="Q1609" s="247">
        <f>_xlfn.NORM.DIST(P1609,P$752,P$753,0)</f>
        <v>2.3673367515385734E-3</v>
      </c>
      <c r="R1609" s="247">
        <f>_xlfn.NORM.DIST(P1609,P$752,P$753,1)</f>
        <v>0.27159373694765099</v>
      </c>
      <c r="S1609" s="253" t="str">
        <f>IF(OR(R1609&lt;$T$757,R1609&gt;$T$758),Q1609,"")</f>
        <v/>
      </c>
      <c r="T1609" s="253">
        <f>IF(AND(R1609&gt;$T$757,R1609&lt;$T$758),Q1609,"")</f>
        <v>2.3673367515385734E-3</v>
      </c>
      <c r="U1609" s="253" t="str">
        <f>IF(Q1609=MAX($Q$761:$Q$2761),Q1609,"")</f>
        <v/>
      </c>
      <c r="V1609" s="253">
        <f>_xlfn.NORM.DIST(P1609,$T$753,$T$754,0)</f>
        <v>4.2997570751125314E-74</v>
      </c>
      <c r="W1609" s="253" t="str">
        <f>IF(V1609=MAX($V$761:$V$2761),Q1609,"")</f>
        <v/>
      </c>
      <c r="X1609" s="253" t="str">
        <f t="shared" si="344"/>
        <v/>
      </c>
      <c r="AB1609" s="253">
        <v>848</v>
      </c>
      <c r="AC1609" s="253">
        <f t="shared" si="360"/>
        <v>-131.79332881459607</v>
      </c>
      <c r="AD1609" s="253">
        <f t="shared" si="345"/>
        <v>1.5298494684779622E-3</v>
      </c>
      <c r="AE1609" s="253">
        <f t="shared" si="346"/>
        <v>0.27159373694765093</v>
      </c>
      <c r="AF1609" s="253" t="str">
        <f>IF(OR(AE1609&lt;$T$757,AE1609&gt;$T$758),AD1609,"")</f>
        <v/>
      </c>
      <c r="AG1609" s="253">
        <f t="shared" si="347"/>
        <v>1.5298494684779622E-3</v>
      </c>
      <c r="AH1609" s="253" t="str">
        <f t="shared" si="348"/>
        <v/>
      </c>
      <c r="AI1609" s="253">
        <f t="shared" si="349"/>
        <v>9.0940684681966677E-4</v>
      </c>
      <c r="AJ1609" s="253" t="str">
        <f t="shared" si="350"/>
        <v/>
      </c>
      <c r="AK1609" s="253" t="str">
        <f t="shared" si="351"/>
        <v/>
      </c>
      <c r="AO1609" s="253">
        <v>848</v>
      </c>
      <c r="AP1609" s="253">
        <f t="shared" si="352"/>
        <v>-776.98787478318445</v>
      </c>
      <c r="AQ1609" s="253">
        <f t="shared" si="353"/>
        <v>2.594943377877209E-4</v>
      </c>
      <c r="AR1609" s="253">
        <f t="shared" si="354"/>
        <v>0.27159373694765093</v>
      </c>
      <c r="AS1609" s="253" t="str">
        <f>IF(OR(AR1609&lt;$T$757,AR1609&gt;$T$758),AQ1609,"")</f>
        <v/>
      </c>
      <c r="AT1609" s="253">
        <f t="shared" si="355"/>
        <v>2.594943377877209E-4</v>
      </c>
      <c r="AU1609" s="253" t="str">
        <f t="shared" si="356"/>
        <v/>
      </c>
      <c r="AV1609" s="253">
        <f t="shared" si="357"/>
        <v>0</v>
      </c>
      <c r="AW1609" s="253">
        <f t="shared" si="358"/>
        <v>2.594943377877209E-4</v>
      </c>
      <c r="AX1609" s="253" t="str">
        <f t="shared" si="359"/>
        <v/>
      </c>
      <c r="AZ1609" s="259"/>
      <c r="BA1609" s="259">
        <f>BA1608+$BD$753</f>
        <v>5.4592000000000906</v>
      </c>
      <c r="BB1609" s="274">
        <f t="shared" si="342"/>
        <v>0.60410957841157276</v>
      </c>
      <c r="BC1609" s="259">
        <f t="shared" si="343"/>
        <v>7.732365591627266E-4</v>
      </c>
      <c r="BD1609" s="259" t="str">
        <f t="shared" si="340"/>
        <v/>
      </c>
      <c r="BE1609" s="254" t="str">
        <f t="shared" si="341"/>
        <v/>
      </c>
    </row>
    <row r="1610" spans="1:57" ht="20.100000000000001" customHeight="1" x14ac:dyDescent="0.25">
      <c r="A1610" s="247">
        <v>849</v>
      </c>
      <c r="B1610" s="247">
        <f>$B$755+(A1610*$B$758)</f>
        <v>-1451.8751147557814</v>
      </c>
      <c r="C1610" s="247">
        <f>_xlfn.NORM.DIST($B1610,$B$752,$B$753,0)</f>
        <v>1.3829260425634948E-4</v>
      </c>
      <c r="D1610" s="247">
        <f>_xlfn.NORM.DIST($B1610,$B$752,$B$753,1)</f>
        <v>0.2729218210857805</v>
      </c>
      <c r="E1610" s="247" t="str">
        <f>IF(OR(D1610&lt;$F$757,D1610&gt;$F$758),C1610,"")</f>
        <v/>
      </c>
      <c r="F1610" s="247">
        <f>IF(AND(D1610&gt;$F$757,D1610&lt;$F$758),C1610,"")</f>
        <v>1.3829260425634948E-4</v>
      </c>
      <c r="G1610" s="247" t="str">
        <f>IF(C1610=MAX($C$761:$C$2761),C1610,"")</f>
        <v/>
      </c>
      <c r="H1610" s="247">
        <f>_xlfn.NORM.DIST(B1610,$F$753,$F$754,0)</f>
        <v>0</v>
      </c>
      <c r="I1610" s="247">
        <f>IF(H1610=MAX($H$761:$H$2761),C1610,"")</f>
        <v>1.3829260425634948E-4</v>
      </c>
      <c r="J1610" s="247" t="str">
        <f>IF(I1610=MIN($I$761:$I$2761),I1610,"")</f>
        <v/>
      </c>
      <c r="K1610" s="247"/>
      <c r="L1610" s="247"/>
      <c r="M1610" s="247"/>
      <c r="N1610" s="247"/>
      <c r="O1610" s="247">
        <v>849</v>
      </c>
      <c r="P1610" s="247">
        <f>$P$755+(O1610*$P$758)</f>
        <v>-84.608782643178586</v>
      </c>
      <c r="Q1610" s="247">
        <f>_xlfn.NORM.DIST(P1610,P$752,P$753,0)</f>
        <v>2.3730821364175603E-3</v>
      </c>
      <c r="R1610" s="247">
        <f>_xlfn.NORM.DIST(P1610,P$752,P$753,1)</f>
        <v>0.27292182108578056</v>
      </c>
      <c r="S1610" s="253" t="str">
        <f>IF(OR(R1610&lt;$T$757,R1610&gt;$T$758),Q1610,"")</f>
        <v/>
      </c>
      <c r="T1610" s="253">
        <f>IF(AND(R1610&gt;$T$757,R1610&lt;$T$758),Q1610,"")</f>
        <v>2.3730821364175603E-3</v>
      </c>
      <c r="U1610" s="253" t="str">
        <f>IF(Q1610=MAX($Q$761:$Q$2761),Q1610,"")</f>
        <v/>
      </c>
      <c r="V1610" s="253">
        <f>_xlfn.NORM.DIST(P1610,$T$753,$T$754,0)</f>
        <v>4.0000737177906528E-74</v>
      </c>
      <c r="W1610" s="253" t="str">
        <f>IF(V1610=MAX($V$761:$V$2761),Q1610,"")</f>
        <v/>
      </c>
      <c r="X1610" s="253" t="str">
        <f t="shared" si="344"/>
        <v/>
      </c>
      <c r="AB1610" s="253">
        <v>849</v>
      </c>
      <c r="AC1610" s="253">
        <f t="shared" si="360"/>
        <v>-130.92626744081588</v>
      </c>
      <c r="AD1610" s="253">
        <f t="shared" si="345"/>
        <v>1.5335623217497269E-3</v>
      </c>
      <c r="AE1610" s="253">
        <f t="shared" si="346"/>
        <v>0.2729218210857805</v>
      </c>
      <c r="AF1610" s="253" t="str">
        <f>IF(OR(AE1610&lt;$T$757,AE1610&gt;$T$758),AD1610,"")</f>
        <v/>
      </c>
      <c r="AG1610" s="253">
        <f t="shared" si="347"/>
        <v>1.5335623217497269E-3</v>
      </c>
      <c r="AH1610" s="253" t="str">
        <f t="shared" si="348"/>
        <v/>
      </c>
      <c r="AI1610" s="253">
        <f t="shared" si="349"/>
        <v>9.0509051435784006E-4</v>
      </c>
      <c r="AJ1610" s="253" t="str">
        <f t="shared" si="350"/>
        <v/>
      </c>
      <c r="AK1610" s="253" t="str">
        <f t="shared" si="351"/>
        <v/>
      </c>
      <c r="AO1610" s="253">
        <v>849</v>
      </c>
      <c r="AP1610" s="253">
        <f t="shared" si="352"/>
        <v>-771.87611244908476</v>
      </c>
      <c r="AQ1610" s="253">
        <f t="shared" si="353"/>
        <v>2.6012411504418401E-4</v>
      </c>
      <c r="AR1610" s="253">
        <f t="shared" si="354"/>
        <v>0.27292182108578056</v>
      </c>
      <c r="AS1610" s="253" t="str">
        <f>IF(OR(AR1610&lt;$T$757,AR1610&gt;$T$758),AQ1610,"")</f>
        <v/>
      </c>
      <c r="AT1610" s="253">
        <f t="shared" si="355"/>
        <v>2.6012411504418401E-4</v>
      </c>
      <c r="AU1610" s="253" t="str">
        <f t="shared" si="356"/>
        <v/>
      </c>
      <c r="AV1610" s="253">
        <f t="shared" si="357"/>
        <v>0</v>
      </c>
      <c r="AW1610" s="253">
        <f t="shared" si="358"/>
        <v>2.6012411504418401E-4</v>
      </c>
      <c r="AX1610" s="253" t="str">
        <f t="shared" si="359"/>
        <v/>
      </c>
      <c r="AZ1610" s="259"/>
      <c r="BA1610" s="259">
        <f>BA1609+$BD$753</f>
        <v>5.4656000000000908</v>
      </c>
      <c r="BB1610" s="274">
        <f t="shared" si="342"/>
        <v>0.60333634185241003</v>
      </c>
      <c r="BC1610" s="259">
        <f t="shared" si="343"/>
        <v>7.7302580454352565E-4</v>
      </c>
      <c r="BD1610" s="259" t="str">
        <f t="shared" si="340"/>
        <v/>
      </c>
      <c r="BE1610" s="254" t="str">
        <f t="shared" si="341"/>
        <v/>
      </c>
    </row>
    <row r="1611" spans="1:57" ht="20.100000000000001" customHeight="1" x14ac:dyDescent="0.25">
      <c r="A1611" s="247">
        <v>850</v>
      </c>
      <c r="B1611" s="247">
        <f>$B$755+(A1611*$B$758)</f>
        <v>-1442.2600477706437</v>
      </c>
      <c r="C1611" s="247">
        <f>_xlfn.NORM.DIST($B1611,$B$752,$B$753,0)</f>
        <v>1.3862601411175927E-4</v>
      </c>
      <c r="D1611" s="247">
        <f>_xlfn.NORM.DIST($B1611,$B$752,$B$753,1)</f>
        <v>0.27425311775007344</v>
      </c>
      <c r="E1611" s="247" t="str">
        <f>IF(OR(D1611&lt;$F$757,D1611&gt;$F$758),C1611,"")</f>
        <v/>
      </c>
      <c r="F1611" s="247">
        <f>IF(AND(D1611&gt;$F$757,D1611&lt;$F$758),C1611,"")</f>
        <v>1.3862601411175927E-4</v>
      </c>
      <c r="G1611" s="247" t="str">
        <f>IF(C1611=MAX($C$761:$C$2761),C1611,"")</f>
        <v/>
      </c>
      <c r="H1611" s="247">
        <f>_xlfn.NORM.DIST(B1611,$F$753,$F$754,0)</f>
        <v>0</v>
      </c>
      <c r="I1611" s="247">
        <f>IF(H1611=MAX($H$761:$H$2761),C1611,"")</f>
        <v>1.3862601411175927E-4</v>
      </c>
      <c r="J1611" s="247" t="str">
        <f>IF(I1611=MIN($I$761:$I$2761),I1611,"")</f>
        <v/>
      </c>
      <c r="K1611" s="247"/>
      <c r="L1611" s="247"/>
      <c r="M1611" s="247"/>
      <c r="N1611" s="247"/>
      <c r="O1611" s="247">
        <v>850</v>
      </c>
      <c r="P1611" s="247">
        <f>$P$755+(O1611*$P$758)</f>
        <v>-84.048459579316443</v>
      </c>
      <c r="Q1611" s="247">
        <f>_xlfn.NORM.DIST(P1611,P$752,P$753,0)</f>
        <v>2.3788034038434882E-3</v>
      </c>
      <c r="R1611" s="247">
        <f>_xlfn.NORM.DIST(P1611,P$752,P$753,1)</f>
        <v>0.27425311775007361</v>
      </c>
      <c r="S1611" s="253" t="str">
        <f>IF(OR(R1611&lt;$T$757,R1611&gt;$T$758),Q1611,"")</f>
        <v/>
      </c>
      <c r="T1611" s="253">
        <f>IF(AND(R1611&gt;$T$757,R1611&lt;$T$758),Q1611,"")</f>
        <v>2.3788034038434882E-3</v>
      </c>
      <c r="U1611" s="253" t="str">
        <f>IF(Q1611=MAX($Q$761:$Q$2761),Q1611,"")</f>
        <v/>
      </c>
      <c r="V1611" s="253">
        <f>_xlfn.NORM.DIST(P1611,$T$753,$T$754,0)</f>
        <v>3.7212180736871025E-74</v>
      </c>
      <c r="W1611" s="253" t="str">
        <f>IF(V1611=MAX($V$761:$V$2761),Q1611,"")</f>
        <v/>
      </c>
      <c r="X1611" s="253" t="str">
        <f t="shared" si="344"/>
        <v/>
      </c>
      <c r="AB1611" s="253">
        <v>850</v>
      </c>
      <c r="AC1611" s="253">
        <f t="shared" si="360"/>
        <v>-130.05920606703557</v>
      </c>
      <c r="AD1611" s="253">
        <f t="shared" si="345"/>
        <v>1.5372595895443858E-3</v>
      </c>
      <c r="AE1611" s="253">
        <f t="shared" si="346"/>
        <v>0.27425311775007355</v>
      </c>
      <c r="AF1611" s="253" t="str">
        <f>IF(OR(AE1611&lt;$T$757,AE1611&gt;$T$758),AD1611,"")</f>
        <v/>
      </c>
      <c r="AG1611" s="253">
        <f t="shared" si="347"/>
        <v>1.5372595895443858E-3</v>
      </c>
      <c r="AH1611" s="253" t="str">
        <f t="shared" si="348"/>
        <v/>
      </c>
      <c r="AI1611" s="253">
        <f t="shared" si="349"/>
        <v>9.0078025597536363E-4</v>
      </c>
      <c r="AJ1611" s="253" t="str">
        <f t="shared" si="350"/>
        <v/>
      </c>
      <c r="AK1611" s="253" t="str">
        <f t="shared" si="351"/>
        <v/>
      </c>
      <c r="AO1611" s="253">
        <v>850</v>
      </c>
      <c r="AP1611" s="253">
        <f t="shared" si="352"/>
        <v>-766.76435011498506</v>
      </c>
      <c r="AQ1611" s="253">
        <f t="shared" si="353"/>
        <v>2.6075124867907249E-4</v>
      </c>
      <c r="AR1611" s="253">
        <f t="shared" si="354"/>
        <v>0.27425311775007344</v>
      </c>
      <c r="AS1611" s="253" t="str">
        <f>IF(OR(AR1611&lt;$T$757,AR1611&gt;$T$758),AQ1611,"")</f>
        <v/>
      </c>
      <c r="AT1611" s="253">
        <f t="shared" si="355"/>
        <v>2.6075124867907249E-4</v>
      </c>
      <c r="AU1611" s="253" t="str">
        <f t="shared" si="356"/>
        <v/>
      </c>
      <c r="AV1611" s="253">
        <f t="shared" si="357"/>
        <v>0</v>
      </c>
      <c r="AW1611" s="253">
        <f t="shared" si="358"/>
        <v>2.6075124867907249E-4</v>
      </c>
      <c r="AX1611" s="253" t="str">
        <f t="shared" si="359"/>
        <v/>
      </c>
      <c r="AZ1611" s="259"/>
      <c r="BA1611" s="259">
        <f>BA1610+$BD$753</f>
        <v>5.472000000000091</v>
      </c>
      <c r="BB1611" s="274">
        <f t="shared" si="342"/>
        <v>0.6025633160478665</v>
      </c>
      <c r="BC1611" s="259">
        <f t="shared" si="343"/>
        <v>7.7281246136018389E-4</v>
      </c>
      <c r="BD1611" s="259" t="str">
        <f t="shared" si="340"/>
        <v/>
      </c>
      <c r="BE1611" s="254" t="str">
        <f t="shared" si="341"/>
        <v/>
      </c>
    </row>
    <row r="1612" spans="1:57" ht="20.100000000000001" customHeight="1" x14ac:dyDescent="0.25">
      <c r="A1612" s="247">
        <v>851</v>
      </c>
      <c r="B1612" s="247">
        <f>$B$755+(A1612*$B$758)</f>
        <v>-1432.644980785506</v>
      </c>
      <c r="C1612" s="247">
        <f>_xlfn.NORM.DIST($B1612,$B$752,$B$753,0)</f>
        <v>1.3895800443965202E-4</v>
      </c>
      <c r="D1612" s="247">
        <f>_xlfn.NORM.DIST($B1612,$B$752,$B$753,1)</f>
        <v>0.27558761335929388</v>
      </c>
      <c r="E1612" s="247" t="str">
        <f>IF(OR(D1612&lt;$F$757,D1612&gt;$F$758),C1612,"")</f>
        <v/>
      </c>
      <c r="F1612" s="247">
        <f>IF(AND(D1612&gt;$F$757,D1612&lt;$F$758),C1612,"")</f>
        <v>1.3895800443965202E-4</v>
      </c>
      <c r="G1612" s="247" t="str">
        <f>IF(C1612=MAX($C$761:$C$2761),C1612,"")</f>
        <v/>
      </c>
      <c r="H1612" s="247">
        <f>_xlfn.NORM.DIST(B1612,$F$753,$F$754,0)</f>
        <v>0</v>
      </c>
      <c r="I1612" s="247">
        <f>IF(H1612=MAX($H$761:$H$2761),C1612,"")</f>
        <v>1.3895800443965202E-4</v>
      </c>
      <c r="J1612" s="247" t="str">
        <f>IF(I1612=MIN($I$761:$I$2761),I1612,"")</f>
        <v/>
      </c>
      <c r="K1612" s="247"/>
      <c r="L1612" s="247"/>
      <c r="M1612" s="247"/>
      <c r="N1612" s="247"/>
      <c r="O1612" s="247">
        <v>851</v>
      </c>
      <c r="P1612" s="247">
        <f>$P$755+(O1612*$P$758)</f>
        <v>-83.488136515454357</v>
      </c>
      <c r="Q1612" s="247">
        <f>_xlfn.NORM.DIST(P1612,P$752,P$753,0)</f>
        <v>2.3845003123717651E-3</v>
      </c>
      <c r="R1612" s="247">
        <f>_xlfn.NORM.DIST(P1612,P$752,P$753,1)</f>
        <v>0.27558761335929394</v>
      </c>
      <c r="S1612" s="253" t="str">
        <f>IF(OR(R1612&lt;$T$757,R1612&gt;$T$758),Q1612,"")</f>
        <v/>
      </c>
      <c r="T1612" s="253">
        <f>IF(AND(R1612&gt;$T$757,R1612&lt;$T$758),Q1612,"")</f>
        <v>2.3845003123717651E-3</v>
      </c>
      <c r="U1612" s="253" t="str">
        <f>IF(Q1612=MAX($Q$761:$Q$2761),Q1612,"")</f>
        <v/>
      </c>
      <c r="V1612" s="253">
        <f>_xlfn.NORM.DIST(P1612,$T$753,$T$754,0)</f>
        <v>3.461746800489458E-74</v>
      </c>
      <c r="W1612" s="253" t="str">
        <f>IF(V1612=MAX($V$761:$V$2761),Q1612,"")</f>
        <v/>
      </c>
      <c r="X1612" s="253" t="str">
        <f t="shared" si="344"/>
        <v/>
      </c>
      <c r="AB1612" s="253">
        <v>851</v>
      </c>
      <c r="AC1612" s="253">
        <f t="shared" si="360"/>
        <v>-129.19214469325539</v>
      </c>
      <c r="AD1612" s="253">
        <f t="shared" si="345"/>
        <v>1.5409411158326452E-3</v>
      </c>
      <c r="AE1612" s="253">
        <f t="shared" si="346"/>
        <v>0.27558761335929383</v>
      </c>
      <c r="AF1612" s="253" t="str">
        <f>IF(OR(AE1612&lt;$T$757,AE1612&gt;$T$758),AD1612,"")</f>
        <v/>
      </c>
      <c r="AG1612" s="253">
        <f t="shared" si="347"/>
        <v>1.5409411158326452E-3</v>
      </c>
      <c r="AH1612" s="253" t="str">
        <f t="shared" si="348"/>
        <v/>
      </c>
      <c r="AI1612" s="253">
        <f t="shared" si="349"/>
        <v>8.9647618034475779E-4</v>
      </c>
      <c r="AJ1612" s="253" t="str">
        <f t="shared" si="350"/>
        <v/>
      </c>
      <c r="AK1612" s="253" t="str">
        <f t="shared" si="351"/>
        <v/>
      </c>
      <c r="AO1612" s="253">
        <v>851</v>
      </c>
      <c r="AP1612" s="253">
        <f t="shared" si="352"/>
        <v>-761.65258778088537</v>
      </c>
      <c r="AQ1612" s="253">
        <f t="shared" si="353"/>
        <v>2.6137571222656808E-4</v>
      </c>
      <c r="AR1612" s="253">
        <f t="shared" si="354"/>
        <v>0.27558761335929383</v>
      </c>
      <c r="AS1612" s="253" t="str">
        <f>IF(OR(AR1612&lt;$T$757,AR1612&gt;$T$758),AQ1612,"")</f>
        <v/>
      </c>
      <c r="AT1612" s="253">
        <f t="shared" si="355"/>
        <v>2.6137571222656808E-4</v>
      </c>
      <c r="AU1612" s="253" t="str">
        <f t="shared" si="356"/>
        <v/>
      </c>
      <c r="AV1612" s="253">
        <f t="shared" si="357"/>
        <v>0</v>
      </c>
      <c r="AW1612" s="253">
        <f t="shared" si="358"/>
        <v>2.6137571222656808E-4</v>
      </c>
      <c r="AX1612" s="253" t="str">
        <f t="shared" si="359"/>
        <v/>
      </c>
      <c r="AZ1612" s="259"/>
      <c r="BA1612" s="259">
        <f>BA1611+$BD$753</f>
        <v>5.4784000000000912</v>
      </c>
      <c r="BB1612" s="274">
        <f t="shared" si="342"/>
        <v>0.60179050358650632</v>
      </c>
      <c r="BC1612" s="259">
        <f t="shared" si="343"/>
        <v>7.7259653796835082E-4</v>
      </c>
      <c r="BD1612" s="259" t="str">
        <f t="shared" si="340"/>
        <v/>
      </c>
      <c r="BE1612" s="254" t="str">
        <f t="shared" si="341"/>
        <v/>
      </c>
    </row>
    <row r="1613" spans="1:57" ht="20.100000000000001" customHeight="1" x14ac:dyDescent="0.25">
      <c r="A1613" s="247">
        <v>852</v>
      </c>
      <c r="B1613" s="247">
        <f>$B$755+(A1613*$B$758)</f>
        <v>-1423.0299138003684</v>
      </c>
      <c r="C1613" s="247">
        <f>_xlfn.NORM.DIST($B1613,$B$752,$B$753,0)</f>
        <v>1.3928856120412706E-4</v>
      </c>
      <c r="D1613" s="247">
        <f>_xlfn.NORM.DIST($B1613,$B$752,$B$753,1)</f>
        <v>0.27692529419708356</v>
      </c>
      <c r="E1613" s="247" t="str">
        <f>IF(OR(D1613&lt;$F$757,D1613&gt;$F$758),C1613,"")</f>
        <v/>
      </c>
      <c r="F1613" s="247">
        <f>IF(AND(D1613&gt;$F$757,D1613&lt;$F$758),C1613,"")</f>
        <v>1.3928856120412706E-4</v>
      </c>
      <c r="G1613" s="247" t="str">
        <f>IF(C1613=MAX($C$761:$C$2761),C1613,"")</f>
        <v/>
      </c>
      <c r="H1613" s="247">
        <f>_xlfn.NORM.DIST(B1613,$F$753,$F$754,0)</f>
        <v>0</v>
      </c>
      <c r="I1613" s="247">
        <f>IF(H1613=MAX($H$761:$H$2761),C1613,"")</f>
        <v>1.3928856120412706E-4</v>
      </c>
      <c r="J1613" s="247" t="str">
        <f>IF(I1613=MIN($I$761:$I$2761),I1613,"")</f>
        <v/>
      </c>
      <c r="K1613" s="247"/>
      <c r="L1613" s="247"/>
      <c r="M1613" s="247"/>
      <c r="N1613" s="247"/>
      <c r="O1613" s="247">
        <v>852</v>
      </c>
      <c r="P1613" s="247">
        <f>$P$755+(O1613*$P$758)</f>
        <v>-82.927813451592272</v>
      </c>
      <c r="Q1613" s="247">
        <f>_xlfn.NORM.DIST(P1613,P$752,P$753,0)</f>
        <v>2.3901726211482607E-3</v>
      </c>
      <c r="R1613" s="247">
        <f>_xlfn.NORM.DIST(P1613,P$752,P$753,1)</f>
        <v>0.27692529419708356</v>
      </c>
      <c r="S1613" s="253" t="str">
        <f>IF(OR(R1613&lt;$T$757,R1613&gt;$T$758),Q1613,"")</f>
        <v/>
      </c>
      <c r="T1613" s="253">
        <f>IF(AND(R1613&gt;$T$757,R1613&lt;$T$758),Q1613,"")</f>
        <v>2.3901726211482607E-3</v>
      </c>
      <c r="U1613" s="253" t="str">
        <f>IF(Q1613=MAX($Q$761:$Q$2761),Q1613,"")</f>
        <v/>
      </c>
      <c r="V1613" s="253">
        <f>_xlfn.NORM.DIST(P1613,$T$753,$T$754,0)</f>
        <v>3.220316287807567E-74</v>
      </c>
      <c r="W1613" s="253" t="str">
        <f>IF(V1613=MAX($V$761:$V$2761),Q1613,"")</f>
        <v/>
      </c>
      <c r="X1613" s="253" t="str">
        <f t="shared" si="344"/>
        <v/>
      </c>
      <c r="AB1613" s="253">
        <v>852</v>
      </c>
      <c r="AC1613" s="253">
        <f t="shared" si="360"/>
        <v>-128.32508331947508</v>
      </c>
      <c r="AD1613" s="253">
        <f t="shared" si="345"/>
        <v>1.5446067449667875E-3</v>
      </c>
      <c r="AE1613" s="253">
        <f t="shared" si="346"/>
        <v>0.27692529419708362</v>
      </c>
      <c r="AF1613" s="253" t="str">
        <f>IF(OR(AE1613&lt;$T$757,AE1613&gt;$T$758),AD1613,"")</f>
        <v/>
      </c>
      <c r="AG1613" s="253">
        <f t="shared" si="347"/>
        <v>1.5446067449667875E-3</v>
      </c>
      <c r="AH1613" s="253" t="str">
        <f t="shared" si="348"/>
        <v/>
      </c>
      <c r="AI1613" s="253">
        <f t="shared" si="349"/>
        <v>8.9217839532409191E-4</v>
      </c>
      <c r="AJ1613" s="253" t="str">
        <f t="shared" si="350"/>
        <v/>
      </c>
      <c r="AK1613" s="253" t="str">
        <f t="shared" si="351"/>
        <v/>
      </c>
      <c r="AO1613" s="253">
        <v>852</v>
      </c>
      <c r="AP1613" s="253">
        <f t="shared" si="352"/>
        <v>-756.54082544678477</v>
      </c>
      <c r="AQ1613" s="253">
        <f t="shared" si="353"/>
        <v>2.6199747928557556E-4</v>
      </c>
      <c r="AR1613" s="253">
        <f t="shared" si="354"/>
        <v>0.27692529419708362</v>
      </c>
      <c r="AS1613" s="253" t="str">
        <f>IF(OR(AR1613&lt;$T$757,AR1613&gt;$T$758),AQ1613,"")</f>
        <v/>
      </c>
      <c r="AT1613" s="253">
        <f t="shared" si="355"/>
        <v>2.6199747928557556E-4</v>
      </c>
      <c r="AU1613" s="253" t="str">
        <f t="shared" si="356"/>
        <v/>
      </c>
      <c r="AV1613" s="253">
        <f t="shared" si="357"/>
        <v>0</v>
      </c>
      <c r="AW1613" s="253">
        <f t="shared" si="358"/>
        <v>2.6199747928557556E-4</v>
      </c>
      <c r="AX1613" s="253" t="str">
        <f t="shared" si="359"/>
        <v/>
      </c>
      <c r="AZ1613" s="259"/>
      <c r="BA1613" s="259">
        <f>BA1612+$BD$753</f>
        <v>5.4848000000000914</v>
      </c>
      <c r="BB1613" s="274">
        <f t="shared" si="342"/>
        <v>0.60101790704853797</v>
      </c>
      <c r="BC1613" s="259">
        <f t="shared" si="343"/>
        <v>7.7237804272178856E-4</v>
      </c>
      <c r="BD1613" s="259" t="str">
        <f t="shared" si="340"/>
        <v/>
      </c>
      <c r="BE1613" s="254" t="str">
        <f t="shared" si="341"/>
        <v/>
      </c>
    </row>
    <row r="1614" spans="1:57" ht="20.100000000000001" customHeight="1" x14ac:dyDescent="0.25">
      <c r="A1614" s="248">
        <v>853</v>
      </c>
      <c r="B1614" s="247">
        <f>$B$755+(A1614*$B$758)</f>
        <v>-1413.4148468152307</v>
      </c>
      <c r="C1614" s="247">
        <f>_xlfn.NORM.DIST($B1614,$B$752,$B$753,0)</f>
        <v>1.3961767040467492E-4</v>
      </c>
      <c r="D1614" s="247">
        <f>_xlfn.NORM.DIST($B1614,$B$752,$B$753,1)</f>
        <v>0.27826614641229758</v>
      </c>
      <c r="E1614" s="247" t="str">
        <f>IF(OR(D1614&lt;$F$757,D1614&gt;$F$758),C1614,"")</f>
        <v/>
      </c>
      <c r="F1614" s="247">
        <f>IF(AND(D1614&gt;$F$757,D1614&lt;$F$758),C1614,"")</f>
        <v>1.3961767040467492E-4</v>
      </c>
      <c r="G1614" s="247" t="str">
        <f>IF(C1614=MAX($C$761:$C$2761),C1614,"")</f>
        <v/>
      </c>
      <c r="H1614" s="247">
        <f>_xlfn.NORM.DIST(B1614,$F$753,$F$754,0)</f>
        <v>0</v>
      </c>
      <c r="I1614" s="247">
        <f>IF(H1614=MAX($H$761:$H$2761),C1614,"")</f>
        <v>1.3961767040467492E-4</v>
      </c>
      <c r="J1614" s="247" t="str">
        <f>IF(I1614=MIN($I$761:$I$2761),I1614,"")</f>
        <v/>
      </c>
      <c r="K1614" s="247"/>
      <c r="L1614" s="247"/>
      <c r="M1614" s="247"/>
      <c r="N1614" s="247"/>
      <c r="O1614" s="248">
        <v>853</v>
      </c>
      <c r="P1614" s="247">
        <f>$P$755+(O1614*$P$758)</f>
        <v>-82.367490387730129</v>
      </c>
      <c r="Q1614" s="247">
        <f>_xlfn.NORM.DIST(P1614,P$752,P$753,0)</f>
        <v>2.3958200899261502E-3</v>
      </c>
      <c r="R1614" s="247">
        <f>_xlfn.NORM.DIST(P1614,P$752,P$753,1)</f>
        <v>0.27826614641229758</v>
      </c>
      <c r="S1614" s="253" t="str">
        <f>IF(OR(R1614&lt;$T$757,R1614&gt;$T$758),Q1614,"")</f>
        <v/>
      </c>
      <c r="T1614" s="253">
        <f>IF(AND(R1614&gt;$T$757,R1614&lt;$T$758),Q1614,"")</f>
        <v>2.3958200899261502E-3</v>
      </c>
      <c r="U1614" s="253" t="str">
        <f>IF(Q1614=MAX($Q$761:$Q$2761),Q1614,"")</f>
        <v/>
      </c>
      <c r="V1614" s="253">
        <f>_xlfn.NORM.DIST(P1614,$T$753,$T$754,0)</f>
        <v>2.9956757861056393E-74</v>
      </c>
      <c r="W1614" s="253" t="str">
        <f>IF(V1614=MAX($V$761:$V$2761),Q1614,"")</f>
        <v/>
      </c>
      <c r="X1614" s="253" t="str">
        <f t="shared" si="344"/>
        <v/>
      </c>
      <c r="AB1614" s="259">
        <v>853</v>
      </c>
      <c r="AC1614" s="253">
        <f t="shared" si="360"/>
        <v>-127.4580219456949</v>
      </c>
      <c r="AD1614" s="253">
        <f t="shared" si="345"/>
        <v>1.5482563216915543E-3</v>
      </c>
      <c r="AE1614" s="253">
        <f t="shared" si="346"/>
        <v>0.27826614641229758</v>
      </c>
      <c r="AF1614" s="253" t="str">
        <f>IF(OR(AE1614&lt;$T$757,AE1614&gt;$T$758),AD1614,"")</f>
        <v/>
      </c>
      <c r="AG1614" s="253">
        <f t="shared" si="347"/>
        <v>1.5482563216915543E-3</v>
      </c>
      <c r="AH1614" s="253" t="str">
        <f t="shared" si="348"/>
        <v/>
      </c>
      <c r="AI1614" s="253">
        <f t="shared" si="349"/>
        <v>8.8788700795399355E-4</v>
      </c>
      <c r="AJ1614" s="253" t="str">
        <f t="shared" si="350"/>
        <v/>
      </c>
      <c r="AK1614" s="253" t="str">
        <f t="shared" si="351"/>
        <v/>
      </c>
      <c r="AO1614" s="259">
        <v>853</v>
      </c>
      <c r="AP1614" s="253">
        <f t="shared" si="352"/>
        <v>-751.42906311268507</v>
      </c>
      <c r="AQ1614" s="253">
        <f t="shared" si="353"/>
        <v>2.6261652352156894E-4</v>
      </c>
      <c r="AR1614" s="253">
        <f t="shared" si="354"/>
        <v>0.27826614641229758</v>
      </c>
      <c r="AS1614" s="253" t="str">
        <f>IF(OR(AR1614&lt;$T$757,AR1614&gt;$T$758),AQ1614,"")</f>
        <v/>
      </c>
      <c r="AT1614" s="253">
        <f t="shared" si="355"/>
        <v>2.6261652352156894E-4</v>
      </c>
      <c r="AU1614" s="253" t="str">
        <f t="shared" si="356"/>
        <v/>
      </c>
      <c r="AV1614" s="253">
        <f t="shared" si="357"/>
        <v>0</v>
      </c>
      <c r="AW1614" s="253">
        <f t="shared" si="358"/>
        <v>2.6261652352156894E-4</v>
      </c>
      <c r="AX1614" s="253" t="str">
        <f t="shared" si="359"/>
        <v/>
      </c>
      <c r="AZ1614" s="259"/>
      <c r="BA1614" s="259">
        <f>BA1613+$BD$753</f>
        <v>5.4912000000000916</v>
      </c>
      <c r="BB1614" s="274">
        <f t="shared" si="342"/>
        <v>0.60024552900581618</v>
      </c>
      <c r="BC1614" s="259">
        <f t="shared" si="343"/>
        <v>7.7215698396981836E-4</v>
      </c>
      <c r="BD1614" s="259" t="str">
        <f t="shared" si="340"/>
        <v/>
      </c>
      <c r="BE1614" s="254" t="str">
        <f t="shared" si="341"/>
        <v/>
      </c>
    </row>
    <row r="1615" spans="1:57" ht="20.100000000000001" customHeight="1" x14ac:dyDescent="0.25">
      <c r="A1615" s="247">
        <v>854</v>
      </c>
      <c r="B1615" s="247">
        <f>$B$755+(A1615*$B$758)</f>
        <v>-1403.799779830093</v>
      </c>
      <c r="C1615" s="247">
        <f>_xlfn.NORM.DIST($B1615,$B$752,$B$753,0)</f>
        <v>1.3994531807715846E-4</v>
      </c>
      <c r="D1615" s="247">
        <f>_xlfn.NORM.DIST($B1615,$B$752,$B$753,1)</f>
        <v>0.27961015601934913</v>
      </c>
      <c r="E1615" s="247" t="str">
        <f>IF(OR(D1615&lt;$F$757,D1615&gt;$F$758),C1615,"")</f>
        <v/>
      </c>
      <c r="F1615" s="247">
        <f>IF(AND(D1615&gt;$F$757,D1615&lt;$F$758),C1615,"")</f>
        <v>1.3994531807715846E-4</v>
      </c>
      <c r="G1615" s="247" t="str">
        <f>IF(C1615=MAX($C$761:$C$2761),C1615,"")</f>
        <v/>
      </c>
      <c r="H1615" s="247">
        <f>_xlfn.NORM.DIST(B1615,$F$753,$F$754,0)</f>
        <v>0</v>
      </c>
      <c r="I1615" s="247">
        <f>IF(H1615=MAX($H$761:$H$2761),C1615,"")</f>
        <v>1.3994531807715846E-4</v>
      </c>
      <c r="J1615" s="247" t="str">
        <f>IF(I1615=MIN($I$761:$I$2761),I1615,"")</f>
        <v/>
      </c>
      <c r="K1615" s="247"/>
      <c r="L1615" s="247"/>
      <c r="M1615" s="247"/>
      <c r="N1615" s="247"/>
      <c r="O1615" s="247">
        <v>854</v>
      </c>
      <c r="P1615" s="247">
        <f>$P$755+(O1615*$P$758)</f>
        <v>-81.807167323868043</v>
      </c>
      <c r="Q1615" s="247">
        <f>_xlfn.NORM.DIST(P1615,P$752,P$753,0)</f>
        <v>2.4014424790827541E-3</v>
      </c>
      <c r="R1615" s="247">
        <f>_xlfn.NORM.DIST(P1615,P$752,P$753,1)</f>
        <v>0.27961015601934913</v>
      </c>
      <c r="S1615" s="253" t="str">
        <f>IF(OR(R1615&lt;$T$757,R1615&gt;$T$758),Q1615,"")</f>
        <v/>
      </c>
      <c r="T1615" s="253">
        <f>IF(AND(R1615&gt;$T$757,R1615&lt;$T$758),Q1615,"")</f>
        <v>2.4014424790827541E-3</v>
      </c>
      <c r="U1615" s="253" t="str">
        <f>IF(Q1615=MAX($Q$761:$Q$2761),Q1615,"")</f>
        <v/>
      </c>
      <c r="V1615" s="253">
        <f>_xlfn.NORM.DIST(P1615,$T$753,$T$754,0)</f>
        <v>2.7866610076189401E-74</v>
      </c>
      <c r="W1615" s="253" t="str">
        <f>IF(V1615=MAX($V$761:$V$2761),Q1615,"")</f>
        <v/>
      </c>
      <c r="X1615" s="253" t="str">
        <f t="shared" si="344"/>
        <v/>
      </c>
      <c r="AB1615" s="253">
        <v>854</v>
      </c>
      <c r="AC1615" s="253">
        <f t="shared" si="360"/>
        <v>-126.59096057191459</v>
      </c>
      <c r="AD1615" s="253">
        <f t="shared" si="345"/>
        <v>1.5518896911550315E-3</v>
      </c>
      <c r="AE1615" s="253">
        <f t="shared" si="346"/>
        <v>0.27961015601934924</v>
      </c>
      <c r="AF1615" s="253" t="str">
        <f>IF(OR(AE1615&lt;$T$757,AE1615&gt;$T$758),AD1615,"")</f>
        <v/>
      </c>
      <c r="AG1615" s="253">
        <f t="shared" si="347"/>
        <v>1.5518896911550315E-3</v>
      </c>
      <c r="AH1615" s="253" t="str">
        <f t="shared" si="348"/>
        <v/>
      </c>
      <c r="AI1615" s="253">
        <f t="shared" si="349"/>
        <v>8.8360212445472998E-4</v>
      </c>
      <c r="AJ1615" s="253" t="str">
        <f t="shared" si="350"/>
        <v/>
      </c>
      <c r="AK1615" s="253" t="str">
        <f t="shared" si="351"/>
        <v/>
      </c>
      <c r="AO1615" s="253">
        <v>854</v>
      </c>
      <c r="AP1615" s="253">
        <f t="shared" si="352"/>
        <v>-746.31730077858538</v>
      </c>
      <c r="AQ1615" s="253">
        <f t="shared" si="353"/>
        <v>2.6323281866843791E-4</v>
      </c>
      <c r="AR1615" s="253">
        <f t="shared" si="354"/>
        <v>0.27961015601934913</v>
      </c>
      <c r="AS1615" s="253" t="str">
        <f>IF(OR(AR1615&lt;$T$757,AR1615&gt;$T$758),AQ1615,"")</f>
        <v/>
      </c>
      <c r="AT1615" s="253">
        <f t="shared" si="355"/>
        <v>2.6323281866843791E-4</v>
      </c>
      <c r="AU1615" s="253" t="str">
        <f t="shared" si="356"/>
        <v/>
      </c>
      <c r="AV1615" s="253">
        <f t="shared" si="357"/>
        <v>0</v>
      </c>
      <c r="AW1615" s="253">
        <f t="shared" si="358"/>
        <v>2.6323281866843791E-4</v>
      </c>
      <c r="AX1615" s="253" t="str">
        <f t="shared" si="359"/>
        <v/>
      </c>
      <c r="AZ1615" s="259"/>
      <c r="BA1615" s="259">
        <f>BA1614+$BD$753</f>
        <v>5.4976000000000917</v>
      </c>
      <c r="BB1615" s="274">
        <f t="shared" si="342"/>
        <v>0.59947337202184636</v>
      </c>
      <c r="BC1615" s="259">
        <f t="shared" si="343"/>
        <v>7.7193337005987406E-4</v>
      </c>
      <c r="BD1615" s="259" t="str">
        <f t="shared" si="340"/>
        <v/>
      </c>
      <c r="BE1615" s="254" t="str">
        <f t="shared" si="341"/>
        <v/>
      </c>
    </row>
    <row r="1616" spans="1:57" ht="20.100000000000001" customHeight="1" x14ac:dyDescent="0.25">
      <c r="A1616" s="247">
        <v>855</v>
      </c>
      <c r="B1616" s="247">
        <f>$B$755+(A1616*$B$758)</f>
        <v>-1394.1847128449554</v>
      </c>
      <c r="C1616" s="247">
        <f>_xlfn.NORM.DIST($B1616,$B$752,$B$753,0)</f>
        <v>1.4027149029479359E-4</v>
      </c>
      <c r="D1616" s="247">
        <f>_xlfn.NORM.DIST($B1616,$B$752,$B$753,1)</f>
        <v>0.28095730889856424</v>
      </c>
      <c r="E1616" s="247" t="str">
        <f>IF(OR(D1616&lt;$F$757,D1616&gt;$F$758),C1616,"")</f>
        <v/>
      </c>
      <c r="F1616" s="247">
        <f>IF(AND(D1616&gt;$F$757,D1616&lt;$F$758),C1616,"")</f>
        <v>1.4027149029479359E-4</v>
      </c>
      <c r="G1616" s="247" t="str">
        <f>IF(C1616=MAX($C$761:$C$2761),C1616,"")</f>
        <v/>
      </c>
      <c r="H1616" s="247">
        <f>_xlfn.NORM.DIST(B1616,$F$753,$F$754,0)</f>
        <v>0</v>
      </c>
      <c r="I1616" s="247">
        <f>IF(H1616=MAX($H$761:$H$2761),C1616,"")</f>
        <v>1.4027149029479359E-4</v>
      </c>
      <c r="J1616" s="247" t="str">
        <f>IF(I1616=MIN($I$761:$I$2761),I1616,"")</f>
        <v/>
      </c>
      <c r="K1616" s="247"/>
      <c r="L1616" s="247"/>
      <c r="M1616" s="247"/>
      <c r="N1616" s="247"/>
      <c r="O1616" s="247">
        <v>855</v>
      </c>
      <c r="P1616" s="247">
        <f>$P$755+(O1616*$P$758)</f>
        <v>-81.246844260005901</v>
      </c>
      <c r="Q1616" s="247">
        <f>_xlfn.NORM.DIST(P1616,P$752,P$753,0)</f>
        <v>2.4070395496363678E-3</v>
      </c>
      <c r="R1616" s="247">
        <f>_xlfn.NORM.DIST(P1616,P$752,P$753,1)</f>
        <v>0.2809573088985643</v>
      </c>
      <c r="S1616" s="253" t="str">
        <f>IF(OR(R1616&lt;$T$757,R1616&gt;$T$758),Q1616,"")</f>
        <v/>
      </c>
      <c r="T1616" s="253">
        <f>IF(AND(R1616&gt;$T$757,R1616&lt;$T$758),Q1616,"")</f>
        <v>2.4070395496363678E-3</v>
      </c>
      <c r="U1616" s="253" t="str">
        <f>IF(Q1616=MAX($Q$761:$Q$2761),Q1616,"")</f>
        <v/>
      </c>
      <c r="V1616" s="253">
        <f>_xlfn.NORM.DIST(P1616,$T$753,$T$754,0)</f>
        <v>2.5921881669306225E-74</v>
      </c>
      <c r="W1616" s="253" t="str">
        <f>IF(V1616=MAX($V$761:$V$2761),Q1616,"")</f>
        <v/>
      </c>
      <c r="X1616" s="253" t="str">
        <f t="shared" si="344"/>
        <v/>
      </c>
      <c r="AB1616" s="253">
        <v>855</v>
      </c>
      <c r="AC1616" s="253">
        <f t="shared" si="360"/>
        <v>-125.7238991981344</v>
      </c>
      <c r="AD1616" s="253">
        <f t="shared" si="345"/>
        <v>1.5555066989195218E-3</v>
      </c>
      <c r="AE1616" s="253">
        <f t="shared" si="346"/>
        <v>0.2809573088985643</v>
      </c>
      <c r="AF1616" s="253" t="str">
        <f>IF(OR(AE1616&lt;$T$757,AE1616&gt;$T$758),AD1616,"")</f>
        <v/>
      </c>
      <c r="AG1616" s="253">
        <f t="shared" si="347"/>
        <v>1.5555066989195218E-3</v>
      </c>
      <c r="AH1616" s="253" t="str">
        <f t="shared" si="348"/>
        <v/>
      </c>
      <c r="AI1616" s="253">
        <f t="shared" si="349"/>
        <v>8.7932385022337651E-4</v>
      </c>
      <c r="AJ1616" s="253" t="str">
        <f t="shared" si="350"/>
        <v/>
      </c>
      <c r="AK1616" s="253" t="str">
        <f t="shared" si="351"/>
        <v/>
      </c>
      <c r="AO1616" s="253">
        <v>855</v>
      </c>
      <c r="AP1616" s="253">
        <f t="shared" si="352"/>
        <v>-741.20553844448568</v>
      </c>
      <c r="AQ1616" s="253">
        <f t="shared" si="353"/>
        <v>2.6384633853033206E-4</v>
      </c>
      <c r="AR1616" s="253">
        <f t="shared" si="354"/>
        <v>0.28095730889856413</v>
      </c>
      <c r="AS1616" s="253" t="str">
        <f>IF(OR(AR1616&lt;$T$757,AR1616&gt;$T$758),AQ1616,"")</f>
        <v/>
      </c>
      <c r="AT1616" s="253">
        <f t="shared" si="355"/>
        <v>2.6384633853033206E-4</v>
      </c>
      <c r="AU1616" s="253" t="str">
        <f t="shared" si="356"/>
        <v/>
      </c>
      <c r="AV1616" s="253">
        <f t="shared" si="357"/>
        <v>0</v>
      </c>
      <c r="AW1616" s="253">
        <f t="shared" si="358"/>
        <v>2.6384633853033206E-4</v>
      </c>
      <c r="AX1616" s="253" t="str">
        <f t="shared" si="359"/>
        <v/>
      </c>
      <c r="AZ1616" s="259"/>
      <c r="BA1616" s="259">
        <f>BA1615+$BD$753</f>
        <v>5.5040000000000919</v>
      </c>
      <c r="BB1616" s="274">
        <f t="shared" si="342"/>
        <v>0.59870143865178649</v>
      </c>
      <c r="BC1616" s="259">
        <f t="shared" si="343"/>
        <v>7.7170720933672499E-4</v>
      </c>
      <c r="BD1616" s="259" t="str">
        <f t="shared" si="340"/>
        <v/>
      </c>
      <c r="BE1616" s="254" t="str">
        <f t="shared" si="341"/>
        <v/>
      </c>
    </row>
    <row r="1617" spans="1:57" ht="20.100000000000001" customHeight="1" x14ac:dyDescent="0.25">
      <c r="A1617" s="247">
        <v>856</v>
      </c>
      <c r="B1617" s="247">
        <f>$B$755+(A1617*$B$758)</f>
        <v>-1384.5696458598177</v>
      </c>
      <c r="C1617" s="247">
        <f>_xlfn.NORM.DIST($B1617,$B$752,$B$753,0)</f>
        <v>1.4059617316912942E-4</v>
      </c>
      <c r="D1617" s="247">
        <f>_xlfn.NORM.DIST($B1617,$B$752,$B$753,1)</f>
        <v>0.28230759079654544</v>
      </c>
      <c r="E1617" s="247" t="str">
        <f>IF(OR(D1617&lt;$F$757,D1617&gt;$F$758),C1617,"")</f>
        <v/>
      </c>
      <c r="F1617" s="247">
        <f>IF(AND(D1617&gt;$F$757,D1617&lt;$F$758),C1617,"")</f>
        <v>1.4059617316912942E-4</v>
      </c>
      <c r="G1617" s="247" t="str">
        <f>IF(C1617=MAX($C$761:$C$2761),C1617,"")</f>
        <v/>
      </c>
      <c r="H1617" s="247">
        <f>_xlfn.NORM.DIST(B1617,$F$753,$F$754,0)</f>
        <v>0</v>
      </c>
      <c r="I1617" s="247">
        <f>IF(H1617=MAX($H$761:$H$2761),C1617,"")</f>
        <v>1.4059617316912942E-4</v>
      </c>
      <c r="J1617" s="247" t="str">
        <f>IF(I1617=MIN($I$761:$I$2761),I1617,"")</f>
        <v/>
      </c>
      <c r="K1617" s="247"/>
      <c r="L1617" s="247"/>
      <c r="M1617" s="247"/>
      <c r="N1617" s="247"/>
      <c r="O1617" s="247">
        <v>856</v>
      </c>
      <c r="P1617" s="247">
        <f>$P$755+(O1617*$P$758)</f>
        <v>-80.686521196143815</v>
      </c>
      <c r="Q1617" s="247">
        <f>_xlfn.NORM.DIST(P1617,P$752,P$753,0)</f>
        <v>2.4126110632630747E-3</v>
      </c>
      <c r="R1617" s="247">
        <f>_xlfn.NORM.DIST(P1617,P$752,P$753,1)</f>
        <v>0.28230759079654544</v>
      </c>
      <c r="S1617" s="253" t="str">
        <f>IF(OR(R1617&lt;$T$757,R1617&gt;$T$758),Q1617,"")</f>
        <v/>
      </c>
      <c r="T1617" s="253">
        <f>IF(AND(R1617&gt;$T$757,R1617&lt;$T$758),Q1617,"")</f>
        <v>2.4126110632630747E-3</v>
      </c>
      <c r="U1617" s="253" t="str">
        <f>IF(Q1617=MAX($Q$761:$Q$2761),Q1617,"")</f>
        <v/>
      </c>
      <c r="V1617" s="253">
        <f>_xlfn.NORM.DIST(P1617,$T$753,$T$754,0)</f>
        <v>2.4112484310912662E-74</v>
      </c>
      <c r="W1617" s="253" t="str">
        <f>IF(V1617=MAX($V$761:$V$2761),Q1617,"")</f>
        <v/>
      </c>
      <c r="X1617" s="253" t="str">
        <f t="shared" si="344"/>
        <v/>
      </c>
      <c r="AB1617" s="253">
        <v>856</v>
      </c>
      <c r="AC1617" s="253">
        <f t="shared" si="360"/>
        <v>-124.85683782435422</v>
      </c>
      <c r="AD1617" s="253">
        <f t="shared" si="345"/>
        <v>1.5591071909724144E-3</v>
      </c>
      <c r="AE1617" s="253">
        <f t="shared" si="346"/>
        <v>0.28230759079654538</v>
      </c>
      <c r="AF1617" s="253" t="str">
        <f>IF(OR(AE1617&lt;$T$757,AE1617&gt;$T$758),AD1617,"")</f>
        <v/>
      </c>
      <c r="AG1617" s="253">
        <f t="shared" si="347"/>
        <v>1.5591071909724144E-3</v>
      </c>
      <c r="AH1617" s="253" t="str">
        <f t="shared" si="348"/>
        <v/>
      </c>
      <c r="AI1617" s="253">
        <f t="shared" si="349"/>
        <v>8.7505228983105485E-4</v>
      </c>
      <c r="AJ1617" s="253" t="str">
        <f t="shared" si="350"/>
        <v/>
      </c>
      <c r="AK1617" s="253" t="str">
        <f t="shared" si="351"/>
        <v/>
      </c>
      <c r="AO1617" s="253">
        <v>856</v>
      </c>
      <c r="AP1617" s="253">
        <f t="shared" si="352"/>
        <v>-736.09377611038508</v>
      </c>
      <c r="AQ1617" s="253">
        <f t="shared" si="353"/>
        <v>2.6445705698350446E-4</v>
      </c>
      <c r="AR1617" s="253">
        <f t="shared" si="354"/>
        <v>0.28230759079654555</v>
      </c>
      <c r="AS1617" s="253" t="str">
        <f>IF(OR(AR1617&lt;$T$757,AR1617&gt;$T$758),AQ1617,"")</f>
        <v/>
      </c>
      <c r="AT1617" s="253">
        <f t="shared" si="355"/>
        <v>2.6445705698350446E-4</v>
      </c>
      <c r="AU1617" s="253" t="str">
        <f t="shared" si="356"/>
        <v/>
      </c>
      <c r="AV1617" s="253">
        <f t="shared" si="357"/>
        <v>0</v>
      </c>
      <c r="AW1617" s="253">
        <f t="shared" si="358"/>
        <v>2.6445705698350446E-4</v>
      </c>
      <c r="AX1617" s="253" t="str">
        <f t="shared" si="359"/>
        <v/>
      </c>
      <c r="AZ1617" s="259"/>
      <c r="BA1617" s="259">
        <f>BA1616+$BD$753</f>
        <v>5.5104000000000921</v>
      </c>
      <c r="BB1617" s="274">
        <f t="shared" si="342"/>
        <v>0.59792973144244976</v>
      </c>
      <c r="BC1617" s="259">
        <f t="shared" si="343"/>
        <v>7.7147851014103264E-4</v>
      </c>
      <c r="BD1617" s="259" t="str">
        <f t="shared" si="340"/>
        <v/>
      </c>
      <c r="BE1617" s="254" t="str">
        <f t="shared" si="341"/>
        <v/>
      </c>
    </row>
    <row r="1618" spans="1:57" ht="20.100000000000001" customHeight="1" x14ac:dyDescent="0.25">
      <c r="A1618" s="247">
        <v>857</v>
      </c>
      <c r="B1618" s="247">
        <f>$B$755+(A1618*$B$758)</f>
        <v>-1374.95457887468</v>
      </c>
      <c r="C1618" s="247">
        <f>_xlfn.NORM.DIST($B1618,$B$752,$B$753,0)</f>
        <v>1.4091935285102732E-4</v>
      </c>
      <c r="D1618" s="247">
        <f>_xlfn.NORM.DIST($B1618,$B$752,$B$753,1)</f>
        <v>0.28366098732654504</v>
      </c>
      <c r="E1618" s="247" t="str">
        <f>IF(OR(D1618&lt;$F$757,D1618&gt;$F$758),C1618,"")</f>
        <v/>
      </c>
      <c r="F1618" s="247">
        <f>IF(AND(D1618&gt;$F$757,D1618&lt;$F$758),C1618,"")</f>
        <v>1.4091935285102732E-4</v>
      </c>
      <c r="G1618" s="247" t="str">
        <f>IF(C1618=MAX($C$761:$C$2761),C1618,"")</f>
        <v/>
      </c>
      <c r="H1618" s="247">
        <f>_xlfn.NORM.DIST(B1618,$F$753,$F$754,0)</f>
        <v>0</v>
      </c>
      <c r="I1618" s="247">
        <f>IF(H1618=MAX($H$761:$H$2761),C1618,"")</f>
        <v>1.4091935285102732E-4</v>
      </c>
      <c r="J1618" s="247" t="str">
        <f>IF(I1618=MIN($I$761:$I$2761),I1618,"")</f>
        <v/>
      </c>
      <c r="K1618" s="247"/>
      <c r="L1618" s="247"/>
      <c r="M1618" s="247"/>
      <c r="N1618" s="247"/>
      <c r="O1618" s="247">
        <v>857</v>
      </c>
      <c r="P1618" s="247">
        <f>$P$755+(O1618*$P$758)</f>
        <v>-80.126198132281672</v>
      </c>
      <c r="Q1618" s="247">
        <f>_xlfn.NORM.DIST(P1618,P$752,P$753,0)</f>
        <v>2.4181567823135554E-3</v>
      </c>
      <c r="R1618" s="247">
        <f>_xlfn.NORM.DIST(P1618,P$752,P$753,1)</f>
        <v>0.2836609873265451</v>
      </c>
      <c r="S1618" s="253" t="str">
        <f>IF(OR(R1618&lt;$T$757,R1618&gt;$T$758),Q1618,"")</f>
        <v/>
      </c>
      <c r="T1618" s="253">
        <f>IF(AND(R1618&gt;$T$757,R1618&lt;$T$758),Q1618,"")</f>
        <v>2.4181567823135554E-3</v>
      </c>
      <c r="U1618" s="253" t="str">
        <f>IF(Q1618=MAX($Q$761:$Q$2761),Q1618,"")</f>
        <v/>
      </c>
      <c r="V1618" s="253">
        <f>_xlfn.NORM.DIST(P1618,$T$753,$T$754,0)</f>
        <v>2.2429027512167729E-74</v>
      </c>
      <c r="W1618" s="253" t="str">
        <f>IF(V1618=MAX($V$761:$V$2761),Q1618,"")</f>
        <v/>
      </c>
      <c r="X1618" s="253" t="str">
        <f t="shared" si="344"/>
        <v/>
      </c>
      <c r="AB1618" s="253">
        <v>857</v>
      </c>
      <c r="AC1618" s="253">
        <f t="shared" si="360"/>
        <v>-123.98977645057391</v>
      </c>
      <c r="AD1618" s="253">
        <f t="shared" si="345"/>
        <v>1.5626910137370429E-3</v>
      </c>
      <c r="AE1618" s="253">
        <f t="shared" si="346"/>
        <v>0.28366098732654504</v>
      </c>
      <c r="AF1618" s="253" t="str">
        <f>IF(OR(AE1618&lt;$T$757,AE1618&gt;$T$758),AD1618,"")</f>
        <v/>
      </c>
      <c r="AG1618" s="253">
        <f t="shared" si="347"/>
        <v>1.5626910137370429E-3</v>
      </c>
      <c r="AH1618" s="253" t="str">
        <f t="shared" si="348"/>
        <v/>
      </c>
      <c r="AI1618" s="253">
        <f t="shared" si="349"/>
        <v>8.7078754702025931E-4</v>
      </c>
      <c r="AJ1618" s="253" t="str">
        <f t="shared" si="350"/>
        <v/>
      </c>
      <c r="AK1618" s="253" t="str">
        <f t="shared" si="351"/>
        <v/>
      </c>
      <c r="AO1618" s="253">
        <v>857</v>
      </c>
      <c r="AP1618" s="253">
        <f t="shared" si="352"/>
        <v>-730.98201377628538</v>
      </c>
      <c r="AQ1618" s="253">
        <f t="shared" si="353"/>
        <v>2.6506494797815314E-4</v>
      </c>
      <c r="AR1618" s="253">
        <f t="shared" si="354"/>
        <v>0.28366098732654504</v>
      </c>
      <c r="AS1618" s="253" t="str">
        <f>IF(OR(AR1618&lt;$T$757,AR1618&gt;$T$758),AQ1618,"")</f>
        <v/>
      </c>
      <c r="AT1618" s="253">
        <f t="shared" si="355"/>
        <v>2.6506494797815314E-4</v>
      </c>
      <c r="AU1618" s="253" t="str">
        <f t="shared" si="356"/>
        <v/>
      </c>
      <c r="AV1618" s="253">
        <f t="shared" si="357"/>
        <v>0</v>
      </c>
      <c r="AW1618" s="253">
        <f t="shared" si="358"/>
        <v>2.6506494797815314E-4</v>
      </c>
      <c r="AX1618" s="253" t="str">
        <f t="shared" si="359"/>
        <v/>
      </c>
      <c r="AZ1618" s="259"/>
      <c r="BA1618" s="259">
        <f>BA1617+$BD$753</f>
        <v>5.5168000000000923</v>
      </c>
      <c r="BB1618" s="274">
        <f t="shared" si="342"/>
        <v>0.59715825293230873</v>
      </c>
      <c r="BC1618" s="259">
        <f t="shared" si="343"/>
        <v>7.712472808114601E-4</v>
      </c>
      <c r="BD1618" s="259" t="str">
        <f t="shared" si="340"/>
        <v/>
      </c>
      <c r="BE1618" s="254" t="str">
        <f t="shared" si="341"/>
        <v/>
      </c>
    </row>
    <row r="1619" spans="1:57" ht="20.100000000000001" customHeight="1" x14ac:dyDescent="0.25">
      <c r="A1619" s="247">
        <v>858</v>
      </c>
      <c r="B1619" s="247">
        <f>$B$755+(A1619*$B$758)</f>
        <v>-1365.3395118895423</v>
      </c>
      <c r="C1619" s="247">
        <f>_xlfn.NORM.DIST($B1619,$B$752,$B$753,0)</f>
        <v>1.412410155316393E-4</v>
      </c>
      <c r="D1619" s="247">
        <f>_xlfn.NORM.DIST($B1619,$B$752,$B$753,1)</f>
        <v>0.2850174839688478</v>
      </c>
      <c r="E1619" s="247" t="str">
        <f>IF(OR(D1619&lt;$F$757,D1619&gt;$F$758),C1619,"")</f>
        <v/>
      </c>
      <c r="F1619" s="247">
        <f>IF(AND(D1619&gt;$F$757,D1619&lt;$F$758),C1619,"")</f>
        <v>1.412410155316393E-4</v>
      </c>
      <c r="G1619" s="247" t="str">
        <f>IF(C1619=MAX($C$761:$C$2761),C1619,"")</f>
        <v/>
      </c>
      <c r="H1619" s="247">
        <f>_xlfn.NORM.DIST(B1619,$F$753,$F$754,0)</f>
        <v>0</v>
      </c>
      <c r="I1619" s="247">
        <f>IF(H1619=MAX($H$761:$H$2761),C1619,"")</f>
        <v>1.412410155316393E-4</v>
      </c>
      <c r="J1619" s="247" t="str">
        <f>IF(I1619=MIN($I$761:$I$2761),I1619,"")</f>
        <v/>
      </c>
      <c r="K1619" s="247"/>
      <c r="L1619" s="247"/>
      <c r="M1619" s="247"/>
      <c r="N1619" s="247"/>
      <c r="O1619" s="247">
        <v>858</v>
      </c>
      <c r="P1619" s="247">
        <f>$P$755+(O1619*$P$758)</f>
        <v>-79.565875068419587</v>
      </c>
      <c r="Q1619" s="247">
        <f>_xlfn.NORM.DIST(P1619,P$752,P$753,0)</f>
        <v>2.4236764698298699E-3</v>
      </c>
      <c r="R1619" s="247">
        <f>_xlfn.NORM.DIST(P1619,P$752,P$753,1)</f>
        <v>0.2850174839688478</v>
      </c>
      <c r="S1619" s="253" t="str">
        <f>IF(OR(R1619&lt;$T$757,R1619&gt;$T$758),Q1619,"")</f>
        <v/>
      </c>
      <c r="T1619" s="253">
        <f>IF(AND(R1619&gt;$T$757,R1619&lt;$T$758),Q1619,"")</f>
        <v>2.4236764698298699E-3</v>
      </c>
      <c r="U1619" s="253" t="str">
        <f>IF(Q1619=MAX($Q$761:$Q$2761),Q1619,"")</f>
        <v/>
      </c>
      <c r="V1619" s="253">
        <f>_xlfn.NORM.DIST(P1619,$T$753,$T$754,0)</f>
        <v>2.0862770494281296E-74</v>
      </c>
      <c r="W1619" s="253" t="str">
        <f>IF(V1619=MAX($V$761:$V$2761),Q1619,"")</f>
        <v/>
      </c>
      <c r="X1619" s="253" t="str">
        <f t="shared" si="344"/>
        <v/>
      </c>
      <c r="AB1619" s="253">
        <v>858</v>
      </c>
      <c r="AC1619" s="253">
        <f t="shared" si="360"/>
        <v>-123.12271507679372</v>
      </c>
      <c r="AD1619" s="253">
        <f t="shared" si="345"/>
        <v>1.5662580140835341E-3</v>
      </c>
      <c r="AE1619" s="253">
        <f t="shared" si="346"/>
        <v>0.28501748396884774</v>
      </c>
      <c r="AF1619" s="253" t="str">
        <f>IF(OR(AE1619&lt;$T$757,AE1619&gt;$T$758),AD1619,"")</f>
        <v/>
      </c>
      <c r="AG1619" s="253">
        <f t="shared" si="347"/>
        <v>1.5662580140835341E-3</v>
      </c>
      <c r="AH1619" s="253" t="str">
        <f t="shared" si="348"/>
        <v/>
      </c>
      <c r="AI1619" s="253">
        <f t="shared" si="349"/>
        <v>8.6652972470226033E-4</v>
      </c>
      <c r="AJ1619" s="253" t="str">
        <f t="shared" si="350"/>
        <v/>
      </c>
      <c r="AK1619" s="253" t="str">
        <f t="shared" si="351"/>
        <v/>
      </c>
      <c r="AO1619" s="253">
        <v>858</v>
      </c>
      <c r="AP1619" s="253">
        <f t="shared" si="352"/>
        <v>-725.87025144218569</v>
      </c>
      <c r="AQ1619" s="253">
        <f t="shared" si="353"/>
        <v>2.6566998554026182E-4</v>
      </c>
      <c r="AR1619" s="253">
        <f t="shared" si="354"/>
        <v>0.28501748396884774</v>
      </c>
      <c r="AS1619" s="253" t="str">
        <f>IF(OR(AR1619&lt;$T$757,AR1619&gt;$T$758),AQ1619,"")</f>
        <v/>
      </c>
      <c r="AT1619" s="253">
        <f t="shared" si="355"/>
        <v>2.6566998554026182E-4</v>
      </c>
      <c r="AU1619" s="253" t="str">
        <f t="shared" si="356"/>
        <v/>
      </c>
      <c r="AV1619" s="253">
        <f t="shared" si="357"/>
        <v>0</v>
      </c>
      <c r="AW1619" s="253">
        <f t="shared" si="358"/>
        <v>2.6566998554026182E-4</v>
      </c>
      <c r="AX1619" s="253" t="str">
        <f t="shared" si="359"/>
        <v/>
      </c>
      <c r="AZ1619" s="259"/>
      <c r="BA1619" s="259">
        <f>BA1618+$BD$753</f>
        <v>5.5232000000000925</v>
      </c>
      <c r="BB1619" s="274">
        <f t="shared" si="342"/>
        <v>0.59638700565149727</v>
      </c>
      <c r="BC1619" s="259">
        <f t="shared" si="343"/>
        <v>7.7101352968211856E-4</v>
      </c>
      <c r="BD1619" s="259" t="str">
        <f t="shared" si="340"/>
        <v/>
      </c>
      <c r="BE1619" s="254" t="str">
        <f t="shared" si="341"/>
        <v/>
      </c>
    </row>
    <row r="1620" spans="1:57" ht="20.100000000000001" customHeight="1" x14ac:dyDescent="0.25">
      <c r="A1620" s="248">
        <v>859</v>
      </c>
      <c r="B1620" s="247">
        <f>$B$755+(A1620*$B$758)</f>
        <v>-1355.7244449044047</v>
      </c>
      <c r="C1620" s="247">
        <f>_xlfn.NORM.DIST($B1620,$B$752,$B$753,0)</f>
        <v>1.4156114744338547E-4</v>
      </c>
      <c r="D1620" s="247">
        <f>_xlfn.NORM.DIST($B1620,$B$752,$B$753,1)</f>
        <v>0.28637706607116326</v>
      </c>
      <c r="E1620" s="247" t="str">
        <f>IF(OR(D1620&lt;$F$757,D1620&gt;$F$758),C1620,"")</f>
        <v/>
      </c>
      <c r="F1620" s="247">
        <f>IF(AND(D1620&gt;$F$757,D1620&lt;$F$758),C1620,"")</f>
        <v>1.4156114744338547E-4</v>
      </c>
      <c r="G1620" s="247" t="str">
        <f>IF(C1620=MAX($C$761:$C$2761),C1620,"")</f>
        <v/>
      </c>
      <c r="H1620" s="247">
        <f>_xlfn.NORM.DIST(B1620,$F$753,$F$754,0)</f>
        <v>0</v>
      </c>
      <c r="I1620" s="247">
        <f>IF(H1620=MAX($H$761:$H$2761),C1620,"")</f>
        <v>1.4156114744338547E-4</v>
      </c>
      <c r="J1620" s="247" t="str">
        <f>IF(I1620=MIN($I$761:$I$2761),I1620,"")</f>
        <v/>
      </c>
      <c r="K1620" s="247"/>
      <c r="L1620" s="247"/>
      <c r="M1620" s="247"/>
      <c r="N1620" s="247"/>
      <c r="O1620" s="248">
        <v>859</v>
      </c>
      <c r="P1620" s="247">
        <f>$P$755+(O1620*$P$758)</f>
        <v>-79.005552004557501</v>
      </c>
      <c r="Q1620" s="247">
        <f>_xlfn.NORM.DIST(P1620,P$752,P$753,0)</f>
        <v>2.4291698895622356E-3</v>
      </c>
      <c r="R1620" s="247">
        <f>_xlfn.NORM.DIST(P1620,P$752,P$753,1)</f>
        <v>0.2863770660711632</v>
      </c>
      <c r="S1620" s="253" t="str">
        <f>IF(OR(R1620&lt;$T$757,R1620&gt;$T$758),Q1620,"")</f>
        <v/>
      </c>
      <c r="T1620" s="253">
        <f>IF(AND(R1620&gt;$T$757,R1620&lt;$T$758),Q1620,"")</f>
        <v>2.4291698895622356E-3</v>
      </c>
      <c r="U1620" s="253" t="str">
        <f>IF(Q1620=MAX($Q$761:$Q$2761),Q1620,"")</f>
        <v/>
      </c>
      <c r="V1620" s="253">
        <f>_xlfn.NORM.DIST(P1620,$T$753,$T$754,0)</f>
        <v>1.9405577367702046E-74</v>
      </c>
      <c r="W1620" s="253" t="str">
        <f>IF(V1620=MAX($V$761:$V$2761),Q1620,"")</f>
        <v/>
      </c>
      <c r="X1620" s="253" t="str">
        <f t="shared" si="344"/>
        <v/>
      </c>
      <c r="AB1620" s="259">
        <v>859</v>
      </c>
      <c r="AC1620" s="253">
        <f t="shared" si="360"/>
        <v>-122.25565370301342</v>
      </c>
      <c r="AD1620" s="253">
        <f t="shared" si="345"/>
        <v>1.569808039339647E-3</v>
      </c>
      <c r="AE1620" s="253">
        <f t="shared" si="346"/>
        <v>0.28637706607116331</v>
      </c>
      <c r="AF1620" s="253" t="str">
        <f>IF(OR(AE1620&lt;$T$757,AE1620&gt;$T$758),AD1620,"")</f>
        <v/>
      </c>
      <c r="AG1620" s="253">
        <f t="shared" si="347"/>
        <v>1.569808039339647E-3</v>
      </c>
      <c r="AH1620" s="253" t="str">
        <f t="shared" si="348"/>
        <v/>
      </c>
      <c r="AI1620" s="253">
        <f t="shared" si="349"/>
        <v>8.6227892495458034E-4</v>
      </c>
      <c r="AJ1620" s="253" t="str">
        <f t="shared" si="350"/>
        <v/>
      </c>
      <c r="AK1620" s="253" t="str">
        <f t="shared" si="351"/>
        <v/>
      </c>
      <c r="AO1620" s="259">
        <v>859</v>
      </c>
      <c r="AP1620" s="253">
        <f t="shared" si="352"/>
        <v>-720.758489108086</v>
      </c>
      <c r="AQ1620" s="253">
        <f t="shared" si="353"/>
        <v>2.6627214377343832E-4</v>
      </c>
      <c r="AR1620" s="253">
        <f t="shared" si="354"/>
        <v>0.2863770660711632</v>
      </c>
      <c r="AS1620" s="253" t="str">
        <f>IF(OR(AR1620&lt;$T$757,AR1620&gt;$T$758),AQ1620,"")</f>
        <v/>
      </c>
      <c r="AT1620" s="253">
        <f t="shared" si="355"/>
        <v>2.6627214377343832E-4</v>
      </c>
      <c r="AU1620" s="253" t="str">
        <f t="shared" si="356"/>
        <v/>
      </c>
      <c r="AV1620" s="253">
        <f t="shared" si="357"/>
        <v>0</v>
      </c>
      <c r="AW1620" s="253">
        <f t="shared" si="358"/>
        <v>2.6627214377343832E-4</v>
      </c>
      <c r="AX1620" s="253" t="str">
        <f t="shared" si="359"/>
        <v/>
      </c>
      <c r="AZ1620" s="259"/>
      <c r="BA1620" s="259">
        <f>BA1619+$BD$753</f>
        <v>5.5296000000000927</v>
      </c>
      <c r="BB1620" s="274">
        <f t="shared" si="342"/>
        <v>0.59561599212181515</v>
      </c>
      <c r="BC1620" s="259">
        <f t="shared" si="343"/>
        <v>7.7077726508445465E-4</v>
      </c>
      <c r="BD1620" s="259" t="str">
        <f t="shared" si="340"/>
        <v/>
      </c>
      <c r="BE1620" s="254" t="str">
        <f t="shared" si="341"/>
        <v/>
      </c>
    </row>
    <row r="1621" spans="1:57" ht="20.100000000000001" customHeight="1" x14ac:dyDescent="0.25">
      <c r="A1621" s="247">
        <v>860</v>
      </c>
      <c r="B1621" s="247">
        <f>$B$755+(A1621*$B$758)</f>
        <v>-1346.109377919267</v>
      </c>
      <c r="C1621" s="247">
        <f>_xlfn.NORM.DIST($B1621,$B$752,$B$753,0)</f>
        <v>1.418797348609303E-4</v>
      </c>
      <c r="D1621" s="247">
        <f>_xlfn.NORM.DIST($B1621,$B$752,$B$753,1)</f>
        <v>0.28773971884902705</v>
      </c>
      <c r="E1621" s="247" t="str">
        <f>IF(OR(D1621&lt;$F$757,D1621&gt;$F$758),C1621,"")</f>
        <v/>
      </c>
      <c r="F1621" s="247">
        <f>IF(AND(D1621&gt;$F$757,D1621&lt;$F$758),C1621,"")</f>
        <v>1.418797348609303E-4</v>
      </c>
      <c r="G1621" s="247" t="str">
        <f>IF(C1621=MAX($C$761:$C$2761),C1621,"")</f>
        <v/>
      </c>
      <c r="H1621" s="247">
        <f>_xlfn.NORM.DIST(B1621,$F$753,$F$754,0)</f>
        <v>0</v>
      </c>
      <c r="I1621" s="247">
        <f>IF(H1621=MAX($H$761:$H$2761),C1621,"")</f>
        <v>1.418797348609303E-4</v>
      </c>
      <c r="J1621" s="247" t="str">
        <f>IF(I1621=MIN($I$761:$I$2761),I1621,"")</f>
        <v/>
      </c>
      <c r="K1621" s="247"/>
      <c r="L1621" s="247"/>
      <c r="M1621" s="247"/>
      <c r="N1621" s="247"/>
      <c r="O1621" s="247">
        <v>860</v>
      </c>
      <c r="P1621" s="247">
        <f>$P$755+(O1621*$P$758)</f>
        <v>-78.445228940695358</v>
      </c>
      <c r="Q1621" s="247">
        <f>_xlfn.NORM.DIST(P1621,P$752,P$753,0)</f>
        <v>2.4346368059857751E-3</v>
      </c>
      <c r="R1621" s="247">
        <f>_xlfn.NORM.DIST(P1621,P$752,P$753,1)</f>
        <v>0.28773971884902705</v>
      </c>
      <c r="S1621" s="253" t="str">
        <f>IF(OR(R1621&lt;$T$757,R1621&gt;$T$758),Q1621,"")</f>
        <v/>
      </c>
      <c r="T1621" s="253">
        <f>IF(AND(R1621&gt;$T$757,R1621&lt;$T$758),Q1621,"")</f>
        <v>2.4346368059857751E-3</v>
      </c>
      <c r="U1621" s="253" t="str">
        <f>IF(Q1621=MAX($Q$761:$Q$2761),Q1621,"")</f>
        <v/>
      </c>
      <c r="V1621" s="253">
        <f>_xlfn.NORM.DIST(P1621,$T$753,$T$754,0)</f>
        <v>1.8049875394180824E-74</v>
      </c>
      <c r="W1621" s="253" t="str">
        <f>IF(V1621=MAX($V$761:$V$2761),Q1621,"")</f>
        <v/>
      </c>
      <c r="X1621" s="253" t="str">
        <f t="shared" si="344"/>
        <v/>
      </c>
      <c r="AB1621" s="253">
        <v>860</v>
      </c>
      <c r="AC1621" s="253">
        <f t="shared" si="360"/>
        <v>-121.38859232923323</v>
      </c>
      <c r="AD1621" s="253">
        <f t="shared" si="345"/>
        <v>1.5733409373015986E-3</v>
      </c>
      <c r="AE1621" s="253">
        <f t="shared" si="346"/>
        <v>0.28773971884902694</v>
      </c>
      <c r="AF1621" s="253" t="str">
        <f>IF(OR(AE1621&lt;$T$757,AE1621&gt;$T$758),AD1621,"")</f>
        <v/>
      </c>
      <c r="AG1621" s="253">
        <f t="shared" si="347"/>
        <v>1.5733409373015986E-3</v>
      </c>
      <c r="AH1621" s="253" t="str">
        <f t="shared" si="348"/>
        <v/>
      </c>
      <c r="AI1621" s="253">
        <f t="shared" si="349"/>
        <v>8.5803524901855853E-4</v>
      </c>
      <c r="AJ1621" s="253" t="str">
        <f t="shared" si="350"/>
        <v/>
      </c>
      <c r="AK1621" s="253" t="str">
        <f t="shared" si="351"/>
        <v/>
      </c>
      <c r="AO1621" s="253">
        <v>860</v>
      </c>
      <c r="AP1621" s="253">
        <f t="shared" si="352"/>
        <v>-715.6467267739863</v>
      </c>
      <c r="AQ1621" s="253">
        <f t="shared" si="353"/>
        <v>2.6687139686075044E-4</v>
      </c>
      <c r="AR1621" s="253">
        <f t="shared" si="354"/>
        <v>0.28773971884902683</v>
      </c>
      <c r="AS1621" s="253" t="str">
        <f>IF(OR(AR1621&lt;$T$757,AR1621&gt;$T$758),AQ1621,"")</f>
        <v/>
      </c>
      <c r="AT1621" s="253">
        <f t="shared" si="355"/>
        <v>2.6687139686075044E-4</v>
      </c>
      <c r="AU1621" s="253" t="str">
        <f t="shared" si="356"/>
        <v/>
      </c>
      <c r="AV1621" s="253">
        <f t="shared" si="357"/>
        <v>0</v>
      </c>
      <c r="AW1621" s="253">
        <f t="shared" si="358"/>
        <v>2.6687139686075044E-4</v>
      </c>
      <c r="AX1621" s="253" t="str">
        <f t="shared" si="359"/>
        <v/>
      </c>
      <c r="AZ1621" s="259"/>
      <c r="BA1621" s="259">
        <f>BA1620+$BD$753</f>
        <v>5.5360000000000928</v>
      </c>
      <c r="BB1621" s="274">
        <f t="shared" si="342"/>
        <v>0.5948452148567307</v>
      </c>
      <c r="BC1621" s="259">
        <f t="shared" si="343"/>
        <v>7.705384953462513E-4</v>
      </c>
      <c r="BD1621" s="259" t="str">
        <f t="shared" si="340"/>
        <v/>
      </c>
      <c r="BE1621" s="254" t="str">
        <f t="shared" si="341"/>
        <v/>
      </c>
    </row>
    <row r="1622" spans="1:57" ht="20.100000000000001" customHeight="1" x14ac:dyDescent="0.25">
      <c r="A1622" s="247">
        <v>861</v>
      </c>
      <c r="B1622" s="247">
        <f>$B$755+(A1622*$B$758)</f>
        <v>-1336.4943109341293</v>
      </c>
      <c r="C1622" s="247">
        <f>_xlfn.NORM.DIST($B1622,$B$752,$B$753,0)</f>
        <v>1.421967641021578E-4</v>
      </c>
      <c r="D1622" s="247">
        <f>_xlfn.NORM.DIST($B1622,$B$752,$B$753,1)</f>
        <v>0.28910542738621148</v>
      </c>
      <c r="E1622" s="247" t="str">
        <f>IF(OR(D1622&lt;$F$757,D1622&gt;$F$758),C1622,"")</f>
        <v/>
      </c>
      <c r="F1622" s="247">
        <f>IF(AND(D1622&gt;$F$757,D1622&lt;$F$758),C1622,"")</f>
        <v>1.421967641021578E-4</v>
      </c>
      <c r="G1622" s="247" t="str">
        <f>IF(C1622=MAX($C$761:$C$2761),C1622,"")</f>
        <v/>
      </c>
      <c r="H1622" s="247">
        <f>_xlfn.NORM.DIST(B1622,$F$753,$F$754,0)</f>
        <v>0</v>
      </c>
      <c r="I1622" s="247">
        <f>IF(H1622=MAX($H$761:$H$2761),C1622,"")</f>
        <v>1.421967641021578E-4</v>
      </c>
      <c r="J1622" s="247" t="str">
        <f>IF(I1622=MIN($I$761:$I$2761),I1622,"")</f>
        <v/>
      </c>
      <c r="K1622" s="247"/>
      <c r="L1622" s="247"/>
      <c r="M1622" s="247"/>
      <c r="N1622" s="247"/>
      <c r="O1622" s="247">
        <v>861</v>
      </c>
      <c r="P1622" s="247">
        <f>$P$755+(O1622*$P$758)</f>
        <v>-77.884905876833272</v>
      </c>
      <c r="Q1622" s="247">
        <f>_xlfn.NORM.DIST(P1622,P$752,P$753,0)</f>
        <v>2.4400769843172521E-3</v>
      </c>
      <c r="R1622" s="247">
        <f>_xlfn.NORM.DIST(P1622,P$752,P$753,1)</f>
        <v>0.28910542738621142</v>
      </c>
      <c r="S1622" s="253" t="str">
        <f>IF(OR(R1622&lt;$T$757,R1622&gt;$T$758),Q1622,"")</f>
        <v/>
      </c>
      <c r="T1622" s="253">
        <f>IF(AND(R1622&gt;$T$757,R1622&lt;$T$758),Q1622,"")</f>
        <v>2.4400769843172521E-3</v>
      </c>
      <c r="U1622" s="253" t="str">
        <f>IF(Q1622=MAX($Q$761:$Q$2761),Q1622,"")</f>
        <v/>
      </c>
      <c r="V1622" s="253">
        <f>_xlfn.NORM.DIST(P1622,$T$753,$T$754,0)</f>
        <v>1.6788616120298618E-74</v>
      </c>
      <c r="W1622" s="253" t="str">
        <f>IF(V1622=MAX($V$761:$V$2761),Q1622,"")</f>
        <v/>
      </c>
      <c r="X1622" s="253" t="str">
        <f t="shared" si="344"/>
        <v/>
      </c>
      <c r="AB1622" s="253">
        <v>861</v>
      </c>
      <c r="AC1622" s="253">
        <f t="shared" si="360"/>
        <v>-120.52153095545293</v>
      </c>
      <c r="AD1622" s="253">
        <f t="shared" si="345"/>
        <v>1.5768565562448806E-3</v>
      </c>
      <c r="AE1622" s="253">
        <f t="shared" si="346"/>
        <v>0.28910542738621148</v>
      </c>
      <c r="AF1622" s="253" t="str">
        <f>IF(OR(AE1622&lt;$T$757,AE1622&gt;$T$758),AD1622,"")</f>
        <v/>
      </c>
      <c r="AG1622" s="253">
        <f t="shared" si="347"/>
        <v>1.5768565562448806E-3</v>
      </c>
      <c r="AH1622" s="253" t="str">
        <f t="shared" si="348"/>
        <v/>
      </c>
      <c r="AI1622" s="253">
        <f t="shared" si="349"/>
        <v>8.5379879729698626E-4</v>
      </c>
      <c r="AJ1622" s="253" t="str">
        <f t="shared" si="350"/>
        <v/>
      </c>
      <c r="AK1622" s="253" t="str">
        <f t="shared" si="351"/>
        <v/>
      </c>
      <c r="AO1622" s="253">
        <v>861</v>
      </c>
      <c r="AP1622" s="253">
        <f t="shared" si="352"/>
        <v>-710.5349644398857</v>
      </c>
      <c r="AQ1622" s="253">
        <f t="shared" si="353"/>
        <v>2.6746771906656109E-4</v>
      </c>
      <c r="AR1622" s="253">
        <f t="shared" si="354"/>
        <v>0.28910542738621148</v>
      </c>
      <c r="AS1622" s="253" t="str">
        <f>IF(OR(AR1622&lt;$T$757,AR1622&gt;$T$758),AQ1622,"")</f>
        <v/>
      </c>
      <c r="AT1622" s="253">
        <f t="shared" si="355"/>
        <v>2.6746771906656109E-4</v>
      </c>
      <c r="AU1622" s="253" t="str">
        <f t="shared" si="356"/>
        <v/>
      </c>
      <c r="AV1622" s="253">
        <f t="shared" si="357"/>
        <v>0</v>
      </c>
      <c r="AW1622" s="253">
        <f t="shared" si="358"/>
        <v>2.6746771906656109E-4</v>
      </c>
      <c r="AX1622" s="253" t="str">
        <f t="shared" si="359"/>
        <v/>
      </c>
      <c r="AZ1622" s="259"/>
      <c r="BA1622" s="259">
        <f>BA1621+$BD$753</f>
        <v>5.542400000000093</v>
      </c>
      <c r="BB1622" s="274">
        <f t="shared" si="342"/>
        <v>0.59407467636138445</v>
      </c>
      <c r="BC1622" s="259">
        <f t="shared" si="343"/>
        <v>7.7029722879118356E-4</v>
      </c>
      <c r="BD1622" s="259" t="str">
        <f t="shared" si="340"/>
        <v/>
      </c>
      <c r="BE1622" s="254" t="str">
        <f t="shared" si="341"/>
        <v/>
      </c>
    </row>
    <row r="1623" spans="1:57" ht="20.100000000000001" customHeight="1" x14ac:dyDescent="0.25">
      <c r="A1623" s="247">
        <v>862</v>
      </c>
      <c r="B1623" s="247">
        <f>$B$755+(A1623*$B$758)</f>
        <v>-1326.8792439489916</v>
      </c>
      <c r="C1623" s="247">
        <f>_xlfn.NORM.DIST($B1623,$B$752,$B$753,0)</f>
        <v>1.4251222152914539E-4</v>
      </c>
      <c r="D1623" s="247">
        <f>_xlfn.NORM.DIST($B1623,$B$752,$B$753,1)</f>
        <v>0.29047417663514652</v>
      </c>
      <c r="E1623" s="247" t="str">
        <f>IF(OR(D1623&lt;$F$757,D1623&gt;$F$758),C1623,"")</f>
        <v/>
      </c>
      <c r="F1623" s="247">
        <f>IF(AND(D1623&gt;$F$757,D1623&lt;$F$758),C1623,"")</f>
        <v>1.4251222152914539E-4</v>
      </c>
      <c r="G1623" s="247" t="str">
        <f>IF(C1623=MAX($C$761:$C$2761),C1623,"")</f>
        <v/>
      </c>
      <c r="H1623" s="247">
        <f>_xlfn.NORM.DIST(B1623,$F$753,$F$754,0)</f>
        <v>0</v>
      </c>
      <c r="I1623" s="247">
        <f>IF(H1623=MAX($H$761:$H$2761),C1623,"")</f>
        <v>1.4251222152914539E-4</v>
      </c>
      <c r="J1623" s="247" t="str">
        <f>IF(I1623=MIN($I$761:$I$2761),I1623,"")</f>
        <v/>
      </c>
      <c r="K1623" s="247"/>
      <c r="L1623" s="247"/>
      <c r="M1623" s="247"/>
      <c r="N1623" s="247"/>
      <c r="O1623" s="247">
        <v>862</v>
      </c>
      <c r="P1623" s="247">
        <f>$P$755+(O1623*$P$758)</f>
        <v>-77.32458281297113</v>
      </c>
      <c r="Q1623" s="247">
        <f>_xlfn.NORM.DIST(P1623,P$752,P$753,0)</f>
        <v>2.4454901905317859E-3</v>
      </c>
      <c r="R1623" s="247">
        <f>_xlfn.NORM.DIST(P1623,P$752,P$753,1)</f>
        <v>0.29047417663514652</v>
      </c>
      <c r="S1623" s="253" t="str">
        <f>IF(OR(R1623&lt;$T$757,R1623&gt;$T$758),Q1623,"")</f>
        <v/>
      </c>
      <c r="T1623" s="253">
        <f>IF(AND(R1623&gt;$T$757,R1623&lt;$T$758),Q1623,"")</f>
        <v>2.4454901905317859E-3</v>
      </c>
      <c r="U1623" s="253" t="str">
        <f>IF(Q1623=MAX($Q$761:$Q$2761),Q1623,"")</f>
        <v/>
      </c>
      <c r="V1623" s="253">
        <f>_xlfn.NORM.DIST(P1623,$T$753,$T$754,0)</f>
        <v>1.5615239185507041E-74</v>
      </c>
      <c r="W1623" s="253" t="str">
        <f>IF(V1623=MAX($V$761:$V$2761),Q1623,"")</f>
        <v/>
      </c>
      <c r="X1623" s="253" t="str">
        <f t="shared" si="344"/>
        <v/>
      </c>
      <c r="AB1623" s="253">
        <v>862</v>
      </c>
      <c r="AC1623" s="253">
        <f t="shared" si="360"/>
        <v>-119.65446958167274</v>
      </c>
      <c r="AD1623" s="253">
        <f t="shared" si="345"/>
        <v>1.5803547449350546E-3</v>
      </c>
      <c r="AE1623" s="253">
        <f t="shared" si="346"/>
        <v>0.29047417663514652</v>
      </c>
      <c r="AF1623" s="253" t="str">
        <f>IF(OR(AE1623&lt;$T$757,AE1623&gt;$T$758),AD1623,"")</f>
        <v/>
      </c>
      <c r="AG1623" s="253">
        <f t="shared" si="347"/>
        <v>1.5803547449350546E-3</v>
      </c>
      <c r="AH1623" s="253" t="str">
        <f t="shared" si="348"/>
        <v/>
      </c>
      <c r="AI1623" s="253">
        <f t="shared" si="349"/>
        <v>8.495696693518257E-4</v>
      </c>
      <c r="AJ1623" s="253" t="str">
        <f t="shared" si="350"/>
        <v/>
      </c>
      <c r="AK1623" s="253" t="str">
        <f t="shared" si="351"/>
        <v/>
      </c>
      <c r="AO1623" s="253">
        <v>862</v>
      </c>
      <c r="AP1623" s="253">
        <f t="shared" si="352"/>
        <v>-705.423202105786</v>
      </c>
      <c r="AQ1623" s="253">
        <f t="shared" si="353"/>
        <v>2.6806108473835906E-4</v>
      </c>
      <c r="AR1623" s="253">
        <f t="shared" si="354"/>
        <v>0.29047417663514652</v>
      </c>
      <c r="AS1623" s="253" t="str">
        <f>IF(OR(AR1623&lt;$T$757,AR1623&gt;$T$758),AQ1623,"")</f>
        <v/>
      </c>
      <c r="AT1623" s="253">
        <f t="shared" si="355"/>
        <v>2.6806108473835906E-4</v>
      </c>
      <c r="AU1623" s="253" t="str">
        <f t="shared" si="356"/>
        <v/>
      </c>
      <c r="AV1623" s="253">
        <f t="shared" si="357"/>
        <v>0</v>
      </c>
      <c r="AW1623" s="253">
        <f t="shared" si="358"/>
        <v>2.6806108473835906E-4</v>
      </c>
      <c r="AX1623" s="253" t="str">
        <f t="shared" si="359"/>
        <v/>
      </c>
      <c r="AZ1623" s="259"/>
      <c r="BA1623" s="259">
        <f>BA1622+$BD$753</f>
        <v>5.5488000000000932</v>
      </c>
      <c r="BB1623" s="274">
        <f t="shared" si="342"/>
        <v>0.59330437913259326</v>
      </c>
      <c r="BC1623" s="259">
        <f t="shared" si="343"/>
        <v>7.7005347374037303E-4</v>
      </c>
      <c r="BD1623" s="259" t="str">
        <f t="shared" si="340"/>
        <v/>
      </c>
      <c r="BE1623" s="254" t="str">
        <f t="shared" si="341"/>
        <v/>
      </c>
    </row>
    <row r="1624" spans="1:57" ht="20.100000000000001" customHeight="1" x14ac:dyDescent="0.25">
      <c r="A1624" s="247">
        <v>863</v>
      </c>
      <c r="B1624" s="247">
        <f>$B$755+(A1624*$B$758)</f>
        <v>-1317.264176963854</v>
      </c>
      <c r="C1624" s="247">
        <f>_xlfn.NORM.DIST($B1624,$B$752,$B$753,0)</f>
        <v>1.4282609354913649E-4</v>
      </c>
      <c r="D1624" s="247">
        <f>_xlfn.NORM.DIST($B1624,$B$752,$B$753,1)</f>
        <v>0.29184595141734881</v>
      </c>
      <c r="E1624" s="247" t="str">
        <f>IF(OR(D1624&lt;$F$757,D1624&gt;$F$758),C1624,"")</f>
        <v/>
      </c>
      <c r="F1624" s="247">
        <f>IF(AND(D1624&gt;$F$757,D1624&lt;$F$758),C1624,"")</f>
        <v>1.4282609354913649E-4</v>
      </c>
      <c r="G1624" s="247" t="str">
        <f>IF(C1624=MAX($C$761:$C$2761),C1624,"")</f>
        <v/>
      </c>
      <c r="H1624" s="247">
        <f>_xlfn.NORM.DIST(B1624,$F$753,$F$754,0)</f>
        <v>0</v>
      </c>
      <c r="I1624" s="247">
        <f>IF(H1624=MAX($H$761:$H$2761),C1624,"")</f>
        <v>1.4282609354913649E-4</v>
      </c>
      <c r="J1624" s="247" t="str">
        <f>IF(I1624=MIN($I$761:$I$2761),I1624,"")</f>
        <v/>
      </c>
      <c r="K1624" s="247"/>
      <c r="L1624" s="247"/>
      <c r="M1624" s="247"/>
      <c r="N1624" s="247"/>
      <c r="O1624" s="247">
        <v>863</v>
      </c>
      <c r="P1624" s="247">
        <f>$P$755+(O1624*$P$758)</f>
        <v>-76.764259749109044</v>
      </c>
      <c r="Q1624" s="247">
        <f>_xlfn.NORM.DIST(P1624,P$752,P$753,0)</f>
        <v>2.4508761913795345E-3</v>
      </c>
      <c r="R1624" s="247">
        <f>_xlfn.NORM.DIST(P1624,P$752,P$753,1)</f>
        <v>0.2918459514173487</v>
      </c>
      <c r="S1624" s="253" t="str">
        <f>IF(OR(R1624&lt;$T$757,R1624&gt;$T$758),Q1624,"")</f>
        <v/>
      </c>
      <c r="T1624" s="253">
        <f>IF(AND(R1624&gt;$T$757,R1624&lt;$T$758),Q1624,"")</f>
        <v>2.4508761913795345E-3</v>
      </c>
      <c r="U1624" s="253" t="str">
        <f>IF(Q1624=MAX($Q$761:$Q$2761),Q1624,"")</f>
        <v/>
      </c>
      <c r="V1624" s="253">
        <f>_xlfn.NORM.DIST(P1624,$T$753,$T$754,0)</f>
        <v>1.4523638621166357E-74</v>
      </c>
      <c r="W1624" s="253" t="str">
        <f>IF(V1624=MAX($V$761:$V$2761),Q1624,"")</f>
        <v/>
      </c>
      <c r="X1624" s="253" t="str">
        <f t="shared" si="344"/>
        <v/>
      </c>
      <c r="AB1624" s="253">
        <v>863</v>
      </c>
      <c r="AC1624" s="253">
        <f t="shared" si="360"/>
        <v>-118.78740820789255</v>
      </c>
      <c r="AD1624" s="253">
        <f t="shared" si="345"/>
        <v>1.5838353526385403E-3</v>
      </c>
      <c r="AE1624" s="253">
        <f t="shared" si="346"/>
        <v>0.29184595141734859</v>
      </c>
      <c r="AF1624" s="253" t="str">
        <f>IF(OR(AE1624&lt;$T$757,AE1624&gt;$T$758),AD1624,"")</f>
        <v/>
      </c>
      <c r="AG1624" s="253">
        <f t="shared" si="347"/>
        <v>1.5838353526385403E-3</v>
      </c>
      <c r="AH1624" s="253" t="str">
        <f t="shared" si="348"/>
        <v/>
      </c>
      <c r="AI1624" s="253">
        <f t="shared" si="349"/>
        <v>8.4534796390200377E-4</v>
      </c>
      <c r="AJ1624" s="253" t="str">
        <f t="shared" si="350"/>
        <v/>
      </c>
      <c r="AK1624" s="253" t="str">
        <f t="shared" si="351"/>
        <v/>
      </c>
      <c r="AO1624" s="253">
        <v>863</v>
      </c>
      <c r="AP1624" s="253">
        <f t="shared" si="352"/>
        <v>-700.31143977168631</v>
      </c>
      <c r="AQ1624" s="253">
        <f t="shared" si="353"/>
        <v>2.686514683085893E-4</v>
      </c>
      <c r="AR1624" s="253">
        <f t="shared" si="354"/>
        <v>0.29184595141734865</v>
      </c>
      <c r="AS1624" s="253" t="str">
        <f>IF(OR(AR1624&lt;$T$757,AR1624&gt;$T$758),AQ1624,"")</f>
        <v/>
      </c>
      <c r="AT1624" s="253">
        <f t="shared" si="355"/>
        <v>2.686514683085893E-4</v>
      </c>
      <c r="AU1624" s="253" t="str">
        <f t="shared" si="356"/>
        <v/>
      </c>
      <c r="AV1624" s="253">
        <f t="shared" si="357"/>
        <v>0</v>
      </c>
      <c r="AW1624" s="253">
        <f t="shared" si="358"/>
        <v>2.686514683085893E-4</v>
      </c>
      <c r="AX1624" s="253" t="str">
        <f t="shared" si="359"/>
        <v/>
      </c>
      <c r="AZ1624" s="259"/>
      <c r="BA1624" s="259">
        <f>BA1623+$BD$753</f>
        <v>5.5552000000000934</v>
      </c>
      <c r="BB1624" s="274">
        <f t="shared" si="342"/>
        <v>0.59253432565885289</v>
      </c>
      <c r="BC1624" s="259">
        <f t="shared" si="343"/>
        <v>7.6980723851005628E-4</v>
      </c>
      <c r="BD1624" s="259" t="str">
        <f t="shared" si="340"/>
        <v/>
      </c>
      <c r="BE1624" s="254" t="str">
        <f t="shared" si="341"/>
        <v/>
      </c>
    </row>
    <row r="1625" spans="1:57" ht="20.100000000000001" customHeight="1" x14ac:dyDescent="0.25">
      <c r="A1625" s="247">
        <v>864</v>
      </c>
      <c r="B1625" s="247">
        <f>$B$755+(A1625*$B$758)</f>
        <v>-1307.6491099787163</v>
      </c>
      <c r="C1625" s="247">
        <f>_xlfn.NORM.DIST($B1625,$B$752,$B$753,0)</f>
        <v>1.4313836661551148E-4</v>
      </c>
      <c r="D1625" s="247">
        <f>_xlfn.NORM.DIST($B1625,$B$752,$B$753,1)</f>
        <v>0.29322073642386048</v>
      </c>
      <c r="E1625" s="247" t="str">
        <f>IF(OR(D1625&lt;$F$757,D1625&gt;$F$758),C1625,"")</f>
        <v/>
      </c>
      <c r="F1625" s="247">
        <f>IF(AND(D1625&gt;$F$757,D1625&lt;$F$758),C1625,"")</f>
        <v>1.4313836661551148E-4</v>
      </c>
      <c r="G1625" s="247" t="str">
        <f>IF(C1625=MAX($C$761:$C$2761),C1625,"")</f>
        <v/>
      </c>
      <c r="H1625" s="247">
        <f>_xlfn.NORM.DIST(B1625,$F$753,$F$754,0)</f>
        <v>0</v>
      </c>
      <c r="I1625" s="247">
        <f>IF(H1625=MAX($H$761:$H$2761),C1625,"")</f>
        <v>1.4313836661551148E-4</v>
      </c>
      <c r="J1625" s="247" t="str">
        <f>IF(I1625=MIN($I$761:$I$2761),I1625,"")</f>
        <v/>
      </c>
      <c r="K1625" s="247"/>
      <c r="L1625" s="247"/>
      <c r="M1625" s="247"/>
      <c r="N1625" s="247"/>
      <c r="O1625" s="247">
        <v>864</v>
      </c>
      <c r="P1625" s="247">
        <f>$P$755+(O1625*$P$758)</f>
        <v>-76.203936685246958</v>
      </c>
      <c r="Q1625" s="247">
        <f>_xlfn.NORM.DIST(P1625,P$752,P$753,0)</f>
        <v>2.4562347544023638E-3</v>
      </c>
      <c r="R1625" s="247">
        <f>_xlfn.NORM.DIST(P1625,P$752,P$753,1)</f>
        <v>0.29322073642386037</v>
      </c>
      <c r="S1625" s="253" t="str">
        <f>IF(OR(R1625&lt;$T$757,R1625&gt;$T$758),Q1625,"")</f>
        <v/>
      </c>
      <c r="T1625" s="253">
        <f>IF(AND(R1625&gt;$T$757,R1625&lt;$T$758),Q1625,"")</f>
        <v>2.4562347544023638E-3</v>
      </c>
      <c r="U1625" s="253" t="str">
        <f>IF(Q1625=MAX($Q$761:$Q$2761),Q1625,"")</f>
        <v/>
      </c>
      <c r="V1625" s="253">
        <f>_xlfn.NORM.DIST(P1625,$T$753,$T$754,0)</f>
        <v>1.3508131469655952E-74</v>
      </c>
      <c r="W1625" s="253" t="str">
        <f>IF(V1625=MAX($V$761:$V$2761),Q1625,"")</f>
        <v/>
      </c>
      <c r="X1625" s="253" t="str">
        <f t="shared" si="344"/>
        <v/>
      </c>
      <c r="AB1625" s="253">
        <v>864</v>
      </c>
      <c r="AC1625" s="253">
        <f t="shared" si="360"/>
        <v>-117.92034683411225</v>
      </c>
      <c r="AD1625" s="253">
        <f t="shared" si="345"/>
        <v>1.5872982291333839E-3</v>
      </c>
      <c r="AE1625" s="253">
        <f t="shared" si="346"/>
        <v>0.29322073642386043</v>
      </c>
      <c r="AF1625" s="253" t="str">
        <f>IF(OR(AE1625&lt;$T$757,AE1625&gt;$T$758),AD1625,"")</f>
        <v/>
      </c>
      <c r="AG1625" s="253">
        <f t="shared" si="347"/>
        <v>1.5872982291333839E-3</v>
      </c>
      <c r="AH1625" s="253" t="str">
        <f t="shared" si="348"/>
        <v/>
      </c>
      <c r="AI1625" s="253">
        <f t="shared" si="349"/>
        <v>8.4113377882128609E-4</v>
      </c>
      <c r="AJ1625" s="253" t="str">
        <f t="shared" si="350"/>
        <v/>
      </c>
      <c r="AK1625" s="253" t="str">
        <f t="shared" si="351"/>
        <v/>
      </c>
      <c r="AO1625" s="253">
        <v>864</v>
      </c>
      <c r="AP1625" s="253">
        <f t="shared" si="352"/>
        <v>-695.19967743758662</v>
      </c>
      <c r="AQ1625" s="253">
        <f t="shared" si="353"/>
        <v>2.6923884429647912E-4</v>
      </c>
      <c r="AR1625" s="253">
        <f t="shared" si="354"/>
        <v>0.29322073642386026</v>
      </c>
      <c r="AS1625" s="253" t="str">
        <f>IF(OR(AR1625&lt;$T$757,AR1625&gt;$T$758),AQ1625,"")</f>
        <v/>
      </c>
      <c r="AT1625" s="253">
        <f t="shared" si="355"/>
        <v>2.6923884429647912E-4</v>
      </c>
      <c r="AU1625" s="253" t="str">
        <f t="shared" si="356"/>
        <v/>
      </c>
      <c r="AV1625" s="253">
        <f t="shared" si="357"/>
        <v>0</v>
      </c>
      <c r="AW1625" s="253">
        <f t="shared" si="358"/>
        <v>2.6923884429647912E-4</v>
      </c>
      <c r="AX1625" s="253" t="str">
        <f t="shared" si="359"/>
        <v/>
      </c>
      <c r="AZ1625" s="259"/>
      <c r="BA1625" s="259">
        <f>BA1624+$BD$753</f>
        <v>5.5616000000000936</v>
      </c>
      <c r="BB1625" s="274">
        <f t="shared" si="342"/>
        <v>0.59176451842034283</v>
      </c>
      <c r="BC1625" s="259">
        <f t="shared" si="343"/>
        <v>7.6955853141202901E-4</v>
      </c>
      <c r="BD1625" s="259" t="str">
        <f t="shared" si="340"/>
        <v/>
      </c>
      <c r="BE1625" s="254" t="str">
        <f t="shared" si="341"/>
        <v/>
      </c>
    </row>
    <row r="1626" spans="1:57" ht="20.100000000000001" customHeight="1" x14ac:dyDescent="0.25">
      <c r="A1626" s="247">
        <v>865</v>
      </c>
      <c r="B1626" s="247">
        <f>$B$755+(A1626*$B$758)</f>
        <v>-1298.0340429935786</v>
      </c>
      <c r="C1626" s="247">
        <f>_xlfn.NORM.DIST($B1626,$B$752,$B$753,0)</f>
        <v>1.4344902722875747E-4</v>
      </c>
      <c r="D1626" s="247">
        <f>_xlfn.NORM.DIST($B1626,$B$752,$B$753,1)</f>
        <v>0.29459851621569799</v>
      </c>
      <c r="E1626" s="247" t="str">
        <f>IF(OR(D1626&lt;$F$757,D1626&gt;$F$758),C1626,"")</f>
        <v/>
      </c>
      <c r="F1626" s="247">
        <f>IF(AND(D1626&gt;$F$757,D1626&lt;$F$758),C1626,"")</f>
        <v>1.4344902722875747E-4</v>
      </c>
      <c r="G1626" s="247" t="str">
        <f>IF(C1626=MAX($C$761:$C$2761),C1626,"")</f>
        <v/>
      </c>
      <c r="H1626" s="247">
        <f>_xlfn.NORM.DIST(B1626,$F$753,$F$754,0)</f>
        <v>0</v>
      </c>
      <c r="I1626" s="247">
        <f>IF(H1626=MAX($H$761:$H$2761),C1626,"")</f>
        <v>1.4344902722875747E-4</v>
      </c>
      <c r="J1626" s="247" t="str">
        <f>IF(I1626=MIN($I$761:$I$2761),I1626,"")</f>
        <v/>
      </c>
      <c r="K1626" s="247"/>
      <c r="L1626" s="247"/>
      <c r="M1626" s="247"/>
      <c r="N1626" s="247"/>
      <c r="O1626" s="247">
        <v>865</v>
      </c>
      <c r="P1626" s="247">
        <f>$P$755+(O1626*$P$758)</f>
        <v>-75.643613621384816</v>
      </c>
      <c r="Q1626" s="247">
        <f>_xlfn.NORM.DIST(P1626,P$752,P$753,0)</f>
        <v>2.4615656479504821E-3</v>
      </c>
      <c r="R1626" s="247">
        <f>_xlfn.NORM.DIST(P1626,P$752,P$753,1)</f>
        <v>0.29459851621569799</v>
      </c>
      <c r="S1626" s="253" t="str">
        <f>IF(OR(R1626&lt;$T$757,R1626&gt;$T$758),Q1626,"")</f>
        <v/>
      </c>
      <c r="T1626" s="253">
        <f>IF(AND(R1626&gt;$T$757,R1626&lt;$T$758),Q1626,"")</f>
        <v>2.4615656479504821E-3</v>
      </c>
      <c r="U1626" s="253" t="str">
        <f>IF(Q1626=MAX($Q$761:$Q$2761),Q1626,"")</f>
        <v/>
      </c>
      <c r="V1626" s="253">
        <f>_xlfn.NORM.DIST(P1626,$T$753,$T$754,0)</f>
        <v>1.2563428564319822E-74</v>
      </c>
      <c r="W1626" s="253" t="str">
        <f>IF(V1626=MAX($V$761:$V$2761),Q1626,"")</f>
        <v/>
      </c>
      <c r="X1626" s="253" t="str">
        <f t="shared" si="344"/>
        <v/>
      </c>
      <c r="AB1626" s="253">
        <v>865</v>
      </c>
      <c r="AC1626" s="253">
        <f t="shared" si="360"/>
        <v>-117.05328546033206</v>
      </c>
      <c r="AD1626" s="253">
        <f t="shared" si="345"/>
        <v>1.5907432247200066E-3</v>
      </c>
      <c r="AE1626" s="253">
        <f t="shared" si="346"/>
        <v>0.29459851621569788</v>
      </c>
      <c r="AF1626" s="253" t="str">
        <f>IF(OR(AE1626&lt;$T$757,AE1626&gt;$T$758),AD1626,"")</f>
        <v/>
      </c>
      <c r="AG1626" s="253">
        <f t="shared" si="347"/>
        <v>1.5907432247200066E-3</v>
      </c>
      <c r="AH1626" s="253" t="str">
        <f t="shared" si="348"/>
        <v/>
      </c>
      <c r="AI1626" s="253">
        <f t="shared" si="349"/>
        <v>8.369272111362309E-4</v>
      </c>
      <c r="AJ1626" s="253" t="str">
        <f t="shared" si="350"/>
        <v/>
      </c>
      <c r="AK1626" s="253" t="str">
        <f t="shared" si="351"/>
        <v/>
      </c>
      <c r="AO1626" s="253">
        <v>865</v>
      </c>
      <c r="AP1626" s="253">
        <f t="shared" si="352"/>
        <v>-690.08791510348601</v>
      </c>
      <c r="AQ1626" s="253">
        <f t="shared" si="353"/>
        <v>2.6982318730986194E-4</v>
      </c>
      <c r="AR1626" s="253">
        <f t="shared" si="354"/>
        <v>0.29459851621569799</v>
      </c>
      <c r="AS1626" s="253" t="str">
        <f>IF(OR(AR1626&lt;$T$757,AR1626&gt;$T$758),AQ1626,"")</f>
        <v/>
      </c>
      <c r="AT1626" s="253">
        <f t="shared" si="355"/>
        <v>2.6982318730986194E-4</v>
      </c>
      <c r="AU1626" s="253" t="str">
        <f t="shared" si="356"/>
        <v/>
      </c>
      <c r="AV1626" s="253">
        <f t="shared" si="357"/>
        <v>0</v>
      </c>
      <c r="AW1626" s="253">
        <f t="shared" si="358"/>
        <v>2.6982318730986194E-4</v>
      </c>
      <c r="AX1626" s="253" t="str">
        <f t="shared" si="359"/>
        <v/>
      </c>
      <c r="AZ1626" s="259"/>
      <c r="BA1626" s="259">
        <f>BA1625+$BD$753</f>
        <v>5.5680000000000938</v>
      </c>
      <c r="BB1626" s="274">
        <f t="shared" si="342"/>
        <v>0.5909949598889308</v>
      </c>
      <c r="BC1626" s="259">
        <f t="shared" si="343"/>
        <v>7.693073607559775E-4</v>
      </c>
      <c r="BD1626" s="259" t="str">
        <f t="shared" si="340"/>
        <v/>
      </c>
      <c r="BE1626" s="254" t="str">
        <f t="shared" si="341"/>
        <v/>
      </c>
    </row>
    <row r="1627" spans="1:57" ht="20.100000000000001" customHeight="1" x14ac:dyDescent="0.25">
      <c r="A1627" s="248">
        <v>866</v>
      </c>
      <c r="B1627" s="247">
        <f>$B$755+(A1627*$B$758)</f>
        <v>-1288.4189760084409</v>
      </c>
      <c r="C1627" s="247">
        <f>_xlfn.NORM.DIST($B1627,$B$752,$B$753,0)</f>
        <v>1.4375806193743599E-4</v>
      </c>
      <c r="D1627" s="247">
        <f>_xlfn.NORM.DIST($B1627,$B$752,$B$753,1)</f>
        <v>0.29597927522430945</v>
      </c>
      <c r="E1627" s="247" t="str">
        <f>IF(OR(D1627&lt;$F$757,D1627&gt;$F$758),C1627,"")</f>
        <v/>
      </c>
      <c r="F1627" s="247">
        <f>IF(AND(D1627&gt;$F$757,D1627&lt;$F$758),C1627,"")</f>
        <v>1.4375806193743599E-4</v>
      </c>
      <c r="G1627" s="247" t="str">
        <f>IF(C1627=MAX($C$761:$C$2761),C1627,"")</f>
        <v/>
      </c>
      <c r="H1627" s="247">
        <f>_xlfn.NORM.DIST(B1627,$F$753,$F$754,0)</f>
        <v>0</v>
      </c>
      <c r="I1627" s="247">
        <f>IF(H1627=MAX($H$761:$H$2761),C1627,"")</f>
        <v>1.4375806193743599E-4</v>
      </c>
      <c r="J1627" s="247" t="str">
        <f>IF(I1627=MIN($I$761:$I$2761),I1627,"")</f>
        <v/>
      </c>
      <c r="K1627" s="247"/>
      <c r="L1627" s="247"/>
      <c r="M1627" s="247"/>
      <c r="N1627" s="247"/>
      <c r="O1627" s="248">
        <v>866</v>
      </c>
      <c r="P1627" s="247">
        <f>$P$755+(O1627*$P$758)</f>
        <v>-75.08329055752273</v>
      </c>
      <c r="Q1627" s="247">
        <f>_xlfn.NORM.DIST(P1627,P$752,P$753,0)</f>
        <v>2.4668686411990475E-3</v>
      </c>
      <c r="R1627" s="247">
        <f>_xlfn.NORM.DIST(P1627,P$752,P$753,1)</f>
        <v>0.29597927522430939</v>
      </c>
      <c r="S1627" s="253" t="str">
        <f>IF(OR(R1627&lt;$T$757,R1627&gt;$T$758),Q1627,"")</f>
        <v/>
      </c>
      <c r="T1627" s="253">
        <f>IF(AND(R1627&gt;$T$757,R1627&lt;$T$758),Q1627,"")</f>
        <v>2.4668686411990475E-3</v>
      </c>
      <c r="U1627" s="253" t="str">
        <f>IF(Q1627=MAX($Q$761:$Q$2761),Q1627,"")</f>
        <v/>
      </c>
      <c r="V1627" s="253">
        <f>_xlfn.NORM.DIST(P1627,$T$753,$T$754,0)</f>
        <v>1.1684607321874135E-74</v>
      </c>
      <c r="W1627" s="253" t="str">
        <f>IF(V1627=MAX($V$761:$V$2761),Q1627,"")</f>
        <v/>
      </c>
      <c r="X1627" s="253" t="str">
        <f t="shared" si="344"/>
        <v/>
      </c>
      <c r="AB1627" s="259">
        <v>866</v>
      </c>
      <c r="AC1627" s="253">
        <f t="shared" si="360"/>
        <v>-116.18622408655176</v>
      </c>
      <c r="AD1627" s="253">
        <f t="shared" si="345"/>
        <v>1.5941701902319426E-3</v>
      </c>
      <c r="AE1627" s="253">
        <f t="shared" si="346"/>
        <v>0.29597927522430945</v>
      </c>
      <c r="AF1627" s="253" t="str">
        <f>IF(OR(AE1627&lt;$T$757,AE1627&gt;$T$758),AD1627,"")</f>
        <v/>
      </c>
      <c r="AG1627" s="253">
        <f t="shared" si="347"/>
        <v>1.5941701902319426E-3</v>
      </c>
      <c r="AH1627" s="253" t="str">
        <f t="shared" si="348"/>
        <v/>
      </c>
      <c r="AI1627" s="253">
        <f t="shared" si="349"/>
        <v>8.327283570242135E-4</v>
      </c>
      <c r="AJ1627" s="253" t="str">
        <f t="shared" si="350"/>
        <v/>
      </c>
      <c r="AK1627" s="253" t="str">
        <f t="shared" si="351"/>
        <v/>
      </c>
      <c r="AO1627" s="259">
        <v>866</v>
      </c>
      <c r="AP1627" s="253">
        <f t="shared" si="352"/>
        <v>-684.97615276938632</v>
      </c>
      <c r="AQ1627" s="253">
        <f t="shared" si="353"/>
        <v>2.7040447204699743E-4</v>
      </c>
      <c r="AR1627" s="253">
        <f t="shared" si="354"/>
        <v>0.29597927522430945</v>
      </c>
      <c r="AS1627" s="253" t="str">
        <f>IF(OR(AR1627&lt;$T$757,AR1627&gt;$T$758),AQ1627,"")</f>
        <v/>
      </c>
      <c r="AT1627" s="253">
        <f t="shared" si="355"/>
        <v>2.7040447204699743E-4</v>
      </c>
      <c r="AU1627" s="253" t="str">
        <f t="shared" si="356"/>
        <v/>
      </c>
      <c r="AV1627" s="253">
        <f t="shared" si="357"/>
        <v>0</v>
      </c>
      <c r="AW1627" s="253">
        <f t="shared" si="358"/>
        <v>2.7040447204699743E-4</v>
      </c>
      <c r="AX1627" s="253" t="str">
        <f t="shared" si="359"/>
        <v/>
      </c>
      <c r="AZ1627" s="259"/>
      <c r="BA1627" s="259">
        <f>BA1626+$BD$753</f>
        <v>5.5744000000000939</v>
      </c>
      <c r="BB1627" s="274">
        <f t="shared" si="342"/>
        <v>0.59022565252817483</v>
      </c>
      <c r="BC1627" s="259">
        <f t="shared" si="343"/>
        <v>7.6905373484514872E-4</v>
      </c>
      <c r="BD1627" s="259" t="str">
        <f t="shared" si="340"/>
        <v/>
      </c>
      <c r="BE1627" s="254" t="str">
        <f t="shared" si="341"/>
        <v/>
      </c>
    </row>
    <row r="1628" spans="1:57" ht="20.100000000000001" customHeight="1" x14ac:dyDescent="0.25">
      <c r="A1628" s="247">
        <v>867</v>
      </c>
      <c r="B1628" s="247">
        <f>$B$755+(A1628*$B$758)</f>
        <v>-1278.8039090233033</v>
      </c>
      <c r="C1628" s="247">
        <f>_xlfn.NORM.DIST($B1628,$B$752,$B$753,0)</f>
        <v>1.4406545733914921E-4</v>
      </c>
      <c r="D1628" s="247">
        <f>_xlfn.NORM.DIST($B1628,$B$752,$B$753,1)</f>
        <v>0.29736299775204122</v>
      </c>
      <c r="E1628" s="247" t="str">
        <f>IF(OR(D1628&lt;$F$757,D1628&gt;$F$758),C1628,"")</f>
        <v/>
      </c>
      <c r="F1628" s="247">
        <f>IF(AND(D1628&gt;$F$757,D1628&lt;$F$758),C1628,"")</f>
        <v>1.4406545733914921E-4</v>
      </c>
      <c r="G1628" s="247" t="str">
        <f>IF(C1628=MAX($C$761:$C$2761),C1628,"")</f>
        <v/>
      </c>
      <c r="H1628" s="247">
        <f>_xlfn.NORM.DIST(B1628,$F$753,$F$754,0)</f>
        <v>0</v>
      </c>
      <c r="I1628" s="247">
        <f>IF(H1628=MAX($H$761:$H$2761),C1628,"")</f>
        <v>1.4406545733914921E-4</v>
      </c>
      <c r="J1628" s="247" t="str">
        <f>IF(I1628=MIN($I$761:$I$2761),I1628,"")</f>
        <v/>
      </c>
      <c r="K1628" s="247"/>
      <c r="L1628" s="247"/>
      <c r="M1628" s="247"/>
      <c r="N1628" s="247"/>
      <c r="O1628" s="247">
        <v>867</v>
      </c>
      <c r="P1628" s="247">
        <f>$P$755+(O1628*$P$758)</f>
        <v>-74.522967493660587</v>
      </c>
      <c r="Q1628" s="247">
        <f>_xlfn.NORM.DIST(P1628,P$752,P$753,0)</f>
        <v>2.4721435041647516E-3</v>
      </c>
      <c r="R1628" s="247">
        <f>_xlfn.NORM.DIST(P1628,P$752,P$753,1)</f>
        <v>0.29736299775204122</v>
      </c>
      <c r="S1628" s="253" t="str">
        <f>IF(OR(R1628&lt;$T$757,R1628&gt;$T$758),Q1628,"")</f>
        <v/>
      </c>
      <c r="T1628" s="253">
        <f>IF(AND(R1628&gt;$T$757,R1628&lt;$T$758),Q1628,"")</f>
        <v>2.4721435041647516E-3</v>
      </c>
      <c r="U1628" s="253" t="str">
        <f>IF(Q1628=MAX($Q$761:$Q$2761),Q1628,"")</f>
        <v/>
      </c>
      <c r="V1628" s="253">
        <f>_xlfn.NORM.DIST(P1628,$T$753,$T$754,0)</f>
        <v>1.0867086409105838E-74</v>
      </c>
      <c r="W1628" s="253" t="str">
        <f>IF(V1628=MAX($V$761:$V$2761),Q1628,"")</f>
        <v/>
      </c>
      <c r="X1628" s="253" t="str">
        <f t="shared" si="344"/>
        <v/>
      </c>
      <c r="AB1628" s="253">
        <v>867</v>
      </c>
      <c r="AC1628" s="253">
        <f t="shared" si="360"/>
        <v>-115.31916271277157</v>
      </c>
      <c r="AD1628" s="253">
        <f t="shared" si="345"/>
        <v>1.5975789770465479E-3</v>
      </c>
      <c r="AE1628" s="253">
        <f t="shared" si="346"/>
        <v>0.29736299775204117</v>
      </c>
      <c r="AF1628" s="253" t="str">
        <f>IF(OR(AE1628&lt;$T$757,AE1628&gt;$T$758),AD1628,"")</f>
        <v/>
      </c>
      <c r="AG1628" s="253">
        <f t="shared" si="347"/>
        <v>1.5975789770465479E-3</v>
      </c>
      <c r="AH1628" s="253" t="str">
        <f t="shared" si="348"/>
        <v/>
      </c>
      <c r="AI1628" s="253">
        <f t="shared" si="349"/>
        <v>8.2853731181153792E-4</v>
      </c>
      <c r="AJ1628" s="253" t="str">
        <f t="shared" si="350"/>
        <v/>
      </c>
      <c r="AK1628" s="253" t="str">
        <f t="shared" si="351"/>
        <v/>
      </c>
      <c r="AO1628" s="253">
        <v>867</v>
      </c>
      <c r="AP1628" s="253">
        <f t="shared" si="352"/>
        <v>-679.86439043528662</v>
      </c>
      <c r="AQ1628" s="253">
        <f t="shared" si="353"/>
        <v>2.709826732983895E-4</v>
      </c>
      <c r="AR1628" s="253">
        <f t="shared" si="354"/>
        <v>0.29736299775204117</v>
      </c>
      <c r="AS1628" s="253" t="str">
        <f>IF(OR(AR1628&lt;$T$757,AR1628&gt;$T$758),AQ1628,"")</f>
        <v/>
      </c>
      <c r="AT1628" s="253">
        <f t="shared" si="355"/>
        <v>2.709826732983895E-4</v>
      </c>
      <c r="AU1628" s="253" t="str">
        <f t="shared" si="356"/>
        <v/>
      </c>
      <c r="AV1628" s="253">
        <f t="shared" si="357"/>
        <v>0</v>
      </c>
      <c r="AW1628" s="253">
        <f t="shared" si="358"/>
        <v>2.709826732983895E-4</v>
      </c>
      <c r="AX1628" s="253" t="str">
        <f t="shared" si="359"/>
        <v/>
      </c>
      <c r="AZ1628" s="259"/>
      <c r="BA1628" s="259">
        <f>BA1627+$BD$753</f>
        <v>5.5808000000000941</v>
      </c>
      <c r="BB1628" s="274">
        <f t="shared" si="342"/>
        <v>0.58945659879332968</v>
      </c>
      <c r="BC1628" s="259">
        <f t="shared" si="343"/>
        <v>7.6879766198023614E-4</v>
      </c>
      <c r="BD1628" s="259" t="str">
        <f t="shared" si="340"/>
        <v/>
      </c>
      <c r="BE1628" s="254" t="str">
        <f t="shared" si="341"/>
        <v/>
      </c>
    </row>
    <row r="1629" spans="1:57" ht="20.100000000000001" customHeight="1" x14ac:dyDescent="0.25">
      <c r="A1629" s="247">
        <v>868</v>
      </c>
      <c r="B1629" s="247">
        <f>$B$755+(A1629*$B$758)</f>
        <v>-1269.1888420381656</v>
      </c>
      <c r="C1629" s="247">
        <f>_xlfn.NORM.DIST($B1629,$B$752,$B$753,0)</f>
        <v>1.4437120008150423E-4</v>
      </c>
      <c r="D1629" s="247">
        <f>_xlfn.NORM.DIST($B1629,$B$752,$B$753,1)</f>
        <v>0.29874966797261471</v>
      </c>
      <c r="E1629" s="247" t="str">
        <f>IF(OR(D1629&lt;$F$757,D1629&gt;$F$758),C1629,"")</f>
        <v/>
      </c>
      <c r="F1629" s="247">
        <f>IF(AND(D1629&gt;$F$757,D1629&lt;$F$758),C1629,"")</f>
        <v>1.4437120008150423E-4</v>
      </c>
      <c r="G1629" s="247" t="str">
        <f>IF(C1629=MAX($C$761:$C$2761),C1629,"")</f>
        <v/>
      </c>
      <c r="H1629" s="247">
        <f>_xlfn.NORM.DIST(B1629,$F$753,$F$754,0)</f>
        <v>0</v>
      </c>
      <c r="I1629" s="247">
        <f>IF(H1629=MAX($H$761:$H$2761),C1629,"")</f>
        <v>1.4437120008150423E-4</v>
      </c>
      <c r="J1629" s="247" t="str">
        <f>IF(I1629=MIN($I$761:$I$2761),I1629,"")</f>
        <v/>
      </c>
      <c r="K1629" s="247"/>
      <c r="L1629" s="247"/>
      <c r="M1629" s="247"/>
      <c r="N1629" s="247"/>
      <c r="O1629" s="247">
        <v>868</v>
      </c>
      <c r="P1629" s="247">
        <f>$P$755+(O1629*$P$758)</f>
        <v>-73.962644429798502</v>
      </c>
      <c r="Q1629" s="247">
        <f>_xlfn.NORM.DIST(P1629,P$752,P$753,0)</f>
        <v>2.4773900077223613E-3</v>
      </c>
      <c r="R1629" s="247">
        <f>_xlfn.NORM.DIST(P1629,P$752,P$753,1)</f>
        <v>0.2987496679726146</v>
      </c>
      <c r="S1629" s="253" t="str">
        <f>IF(OR(R1629&lt;$T$757,R1629&gt;$T$758),Q1629,"")</f>
        <v/>
      </c>
      <c r="T1629" s="253">
        <f>IF(AND(R1629&gt;$T$757,R1629&lt;$T$758),Q1629,"")</f>
        <v>2.4773900077223613E-3</v>
      </c>
      <c r="U1629" s="253" t="str">
        <f>IF(Q1629=MAX($Q$761:$Q$2761),Q1629,"")</f>
        <v/>
      </c>
      <c r="V1629" s="253">
        <f>_xlfn.NORM.DIST(P1629,$T$753,$T$754,0)</f>
        <v>1.0106602155122597E-74</v>
      </c>
      <c r="W1629" s="253" t="str">
        <f>IF(V1629=MAX($V$761:$V$2761),Q1629,"")</f>
        <v/>
      </c>
      <c r="X1629" s="253" t="str">
        <f t="shared" si="344"/>
        <v/>
      </c>
      <c r="AB1629" s="253">
        <v>868</v>
      </c>
      <c r="AC1629" s="253">
        <f t="shared" si="360"/>
        <v>-114.45210133899127</v>
      </c>
      <c r="AD1629" s="253">
        <f t="shared" si="345"/>
        <v>1.6009694370956987E-3</v>
      </c>
      <c r="AE1629" s="253">
        <f t="shared" si="346"/>
        <v>0.29874966797261471</v>
      </c>
      <c r="AF1629" s="253" t="str">
        <f>IF(OR(AE1629&lt;$T$757,AE1629&gt;$T$758),AD1629,"")</f>
        <v/>
      </c>
      <c r="AG1629" s="253">
        <f t="shared" si="347"/>
        <v>1.6009694370956987E-3</v>
      </c>
      <c r="AH1629" s="253" t="str">
        <f t="shared" si="348"/>
        <v/>
      </c>
      <c r="AI1629" s="253">
        <f t="shared" si="349"/>
        <v>8.2435416997161785E-4</v>
      </c>
      <c r="AJ1629" s="253" t="str">
        <f t="shared" si="350"/>
        <v/>
      </c>
      <c r="AK1629" s="253" t="str">
        <f t="shared" si="351"/>
        <v/>
      </c>
      <c r="AO1629" s="253">
        <v>868</v>
      </c>
      <c r="AP1629" s="253">
        <f t="shared" si="352"/>
        <v>-674.75262810118693</v>
      </c>
      <c r="AQ1629" s="253">
        <f t="shared" si="353"/>
        <v>2.7155776594859997E-4</v>
      </c>
      <c r="AR1629" s="253">
        <f t="shared" si="354"/>
        <v>0.29874966797261454</v>
      </c>
      <c r="AS1629" s="253" t="str">
        <f>IF(OR(AR1629&lt;$T$757,AR1629&gt;$T$758),AQ1629,"")</f>
        <v/>
      </c>
      <c r="AT1629" s="253">
        <f t="shared" si="355"/>
        <v>2.7155776594859997E-4</v>
      </c>
      <c r="AU1629" s="253" t="str">
        <f t="shared" si="356"/>
        <v/>
      </c>
      <c r="AV1629" s="253">
        <f t="shared" si="357"/>
        <v>0</v>
      </c>
      <c r="AW1629" s="253">
        <f t="shared" si="358"/>
        <v>2.7155776594859997E-4</v>
      </c>
      <c r="AX1629" s="253" t="str">
        <f t="shared" si="359"/>
        <v/>
      </c>
      <c r="AZ1629" s="259"/>
      <c r="BA1629" s="259">
        <f>BA1628+$BD$753</f>
        <v>5.5872000000000943</v>
      </c>
      <c r="BB1629" s="274">
        <f t="shared" si="342"/>
        <v>0.58868780113134944</v>
      </c>
      <c r="BC1629" s="259">
        <f t="shared" si="343"/>
        <v>7.6853915045660415E-4</v>
      </c>
      <c r="BD1629" s="259" t="str">
        <f t="shared" si="340"/>
        <v/>
      </c>
      <c r="BE1629" s="254" t="str">
        <f t="shared" si="341"/>
        <v/>
      </c>
    </row>
    <row r="1630" spans="1:57" ht="20.100000000000001" customHeight="1" x14ac:dyDescent="0.25">
      <c r="A1630" s="247">
        <v>869</v>
      </c>
      <c r="B1630" s="247">
        <f>$B$755+(A1630*$B$758)</f>
        <v>-1259.5737750530279</v>
      </c>
      <c r="C1630" s="247">
        <f>_xlfn.NORM.DIST($B1630,$B$752,$B$753,0)</f>
        <v>1.4467527686307563E-4</v>
      </c>
      <c r="D1630" s="247">
        <f>_xlfn.NORM.DIST($B1630,$B$752,$B$753,1)</f>
        <v>0.300139269931611</v>
      </c>
      <c r="E1630" s="247" t="str">
        <f>IF(OR(D1630&lt;$F$757,D1630&gt;$F$758),C1630,"")</f>
        <v/>
      </c>
      <c r="F1630" s="247">
        <f>IF(AND(D1630&gt;$F$757,D1630&lt;$F$758),C1630,"")</f>
        <v>1.4467527686307563E-4</v>
      </c>
      <c r="G1630" s="247" t="str">
        <f>IF(C1630=MAX($C$761:$C$2761),C1630,"")</f>
        <v/>
      </c>
      <c r="H1630" s="247">
        <f>_xlfn.NORM.DIST(B1630,$F$753,$F$754,0)</f>
        <v>0</v>
      </c>
      <c r="I1630" s="247">
        <f>IF(H1630=MAX($H$761:$H$2761),C1630,"")</f>
        <v>1.4467527686307563E-4</v>
      </c>
      <c r="J1630" s="247" t="str">
        <f>IF(I1630=MIN($I$761:$I$2761),I1630,"")</f>
        <v/>
      </c>
      <c r="K1630" s="247"/>
      <c r="L1630" s="247"/>
      <c r="M1630" s="247"/>
      <c r="N1630" s="247"/>
      <c r="O1630" s="247">
        <v>869</v>
      </c>
      <c r="P1630" s="247">
        <f>$P$755+(O1630*$P$758)</f>
        <v>-73.402321365936359</v>
      </c>
      <c r="Q1630" s="247">
        <f>_xlfn.NORM.DIST(P1630,P$752,P$753,0)</f>
        <v>2.4826079236212385E-3</v>
      </c>
      <c r="R1630" s="247">
        <f>_xlfn.NORM.DIST(P1630,P$752,P$753,1)</f>
        <v>0.300139269931611</v>
      </c>
      <c r="S1630" s="253" t="str">
        <f>IF(OR(R1630&lt;$T$757,R1630&gt;$T$758),Q1630,"")</f>
        <v/>
      </c>
      <c r="T1630" s="253">
        <f>IF(AND(R1630&gt;$T$757,R1630&lt;$T$758),Q1630,"")</f>
        <v>2.4826079236212385E-3</v>
      </c>
      <c r="U1630" s="253" t="str">
        <f>IF(Q1630=MAX($Q$761:$Q$2761),Q1630,"")</f>
        <v/>
      </c>
      <c r="V1630" s="253">
        <f>_xlfn.NORM.DIST(P1630,$T$753,$T$754,0)</f>
        <v>9.3991865892322909E-75</v>
      </c>
      <c r="W1630" s="253" t="str">
        <f>IF(V1630=MAX($V$761:$V$2761),Q1630,"")</f>
        <v/>
      </c>
      <c r="X1630" s="253" t="str">
        <f t="shared" si="344"/>
        <v/>
      </c>
      <c r="AB1630" s="253">
        <v>869</v>
      </c>
      <c r="AC1630" s="253">
        <f t="shared" si="360"/>
        <v>-113.58503996521108</v>
      </c>
      <c r="AD1630" s="253">
        <f t="shared" si="345"/>
        <v>1.6043414228764589E-3</v>
      </c>
      <c r="AE1630" s="253">
        <f t="shared" si="346"/>
        <v>0.30013926993161089</v>
      </c>
      <c r="AF1630" s="253" t="str">
        <f>IF(OR(AE1630&lt;$T$757,AE1630&gt;$T$758),AD1630,"")</f>
        <v/>
      </c>
      <c r="AG1630" s="253">
        <f t="shared" si="347"/>
        <v>1.6043414228764589E-3</v>
      </c>
      <c r="AH1630" s="253" t="str">
        <f t="shared" si="348"/>
        <v/>
      </c>
      <c r="AI1630" s="253">
        <f t="shared" si="349"/>
        <v>8.2017902512324071E-4</v>
      </c>
      <c r="AJ1630" s="253" t="str">
        <f t="shared" si="350"/>
        <v/>
      </c>
      <c r="AK1630" s="253" t="str">
        <f t="shared" si="351"/>
        <v/>
      </c>
      <c r="AO1630" s="253">
        <v>869</v>
      </c>
      <c r="AP1630" s="253">
        <f t="shared" si="352"/>
        <v>-669.64086576708723</v>
      </c>
      <c r="AQ1630" s="253">
        <f t="shared" si="353"/>
        <v>2.7212972497805835E-4</v>
      </c>
      <c r="AR1630" s="253">
        <f t="shared" si="354"/>
        <v>0.30013926993161077</v>
      </c>
      <c r="AS1630" s="253" t="str">
        <f>IF(OR(AR1630&lt;$T$757,AR1630&gt;$T$758),AQ1630,"")</f>
        <v/>
      </c>
      <c r="AT1630" s="253">
        <f t="shared" si="355"/>
        <v>2.7212972497805835E-4</v>
      </c>
      <c r="AU1630" s="253" t="str">
        <f t="shared" si="356"/>
        <v/>
      </c>
      <c r="AV1630" s="253">
        <f t="shared" si="357"/>
        <v>0</v>
      </c>
      <c r="AW1630" s="253">
        <f t="shared" si="358"/>
        <v>2.7212972497805835E-4</v>
      </c>
      <c r="AX1630" s="253" t="str">
        <f t="shared" si="359"/>
        <v/>
      </c>
      <c r="AZ1630" s="259"/>
      <c r="BA1630" s="259">
        <f>BA1629+$BD$753</f>
        <v>5.5936000000000945</v>
      </c>
      <c r="BB1630" s="274">
        <f t="shared" si="342"/>
        <v>0.58791926198089284</v>
      </c>
      <c r="BC1630" s="259">
        <f t="shared" si="343"/>
        <v>7.6827820856628648E-4</v>
      </c>
      <c r="BD1630" s="259" t="str">
        <f t="shared" si="340"/>
        <v/>
      </c>
      <c r="BE1630" s="254" t="str">
        <f t="shared" si="341"/>
        <v/>
      </c>
    </row>
    <row r="1631" spans="1:57" ht="20.100000000000001" customHeight="1" x14ac:dyDescent="0.25">
      <c r="A1631" s="247">
        <v>870</v>
      </c>
      <c r="B1631" s="247">
        <f>$B$755+(A1631*$B$758)</f>
        <v>-1249.9587080678903</v>
      </c>
      <c r="C1631" s="247">
        <f>_xlfn.NORM.DIST($B1631,$B$752,$B$753,0)</f>
        <v>1.449776744343655E-4</v>
      </c>
      <c r="D1631" s="247">
        <f>_xlfn.NORM.DIST($B1631,$B$752,$B$753,1)</f>
        <v>0.30153178754696625</v>
      </c>
      <c r="E1631" s="247" t="str">
        <f>IF(OR(D1631&lt;$F$757,D1631&gt;$F$758),C1631,"")</f>
        <v/>
      </c>
      <c r="F1631" s="247">
        <f>IF(AND(D1631&gt;$F$757,D1631&lt;$F$758),C1631,"")</f>
        <v>1.449776744343655E-4</v>
      </c>
      <c r="G1631" s="247" t="str">
        <f>IF(C1631=MAX($C$761:$C$2761),C1631,"")</f>
        <v/>
      </c>
      <c r="H1631" s="247">
        <f>_xlfn.NORM.DIST(B1631,$F$753,$F$754,0)</f>
        <v>0</v>
      </c>
      <c r="I1631" s="247">
        <f>IF(H1631=MAX($H$761:$H$2761),C1631,"")</f>
        <v>1.449776744343655E-4</v>
      </c>
      <c r="J1631" s="247" t="str">
        <f>IF(I1631=MIN($I$761:$I$2761),I1631,"")</f>
        <v/>
      </c>
      <c r="K1631" s="247"/>
      <c r="L1631" s="247"/>
      <c r="M1631" s="247"/>
      <c r="N1631" s="247"/>
      <c r="O1631" s="247">
        <v>870</v>
      </c>
      <c r="P1631" s="247">
        <f>$P$755+(O1631*$P$758)</f>
        <v>-72.841998302074273</v>
      </c>
      <c r="Q1631" s="247">
        <f>_xlfn.NORM.DIST(P1631,P$752,P$753,0)</f>
        <v>2.4877970245018167E-3</v>
      </c>
      <c r="R1631" s="247">
        <f>_xlfn.NORM.DIST(P1631,P$752,P$753,1)</f>
        <v>0.30153178754696619</v>
      </c>
      <c r="S1631" s="253" t="str">
        <f>IF(OR(R1631&lt;$T$757,R1631&gt;$T$758),Q1631,"")</f>
        <v/>
      </c>
      <c r="T1631" s="253">
        <f>IF(AND(R1631&gt;$T$757,R1631&lt;$T$758),Q1631,"")</f>
        <v>2.4877970245018167E-3</v>
      </c>
      <c r="U1631" s="253" t="str">
        <f>IF(Q1631=MAX($Q$761:$Q$2761),Q1631,"")</f>
        <v/>
      </c>
      <c r="V1631" s="253">
        <f>_xlfn.NORM.DIST(P1631,$T$753,$T$754,0)</f>
        <v>8.7411469927506013E-75</v>
      </c>
      <c r="W1631" s="253" t="str">
        <f>IF(V1631=MAX($V$761:$V$2761),Q1631,"")</f>
        <v/>
      </c>
      <c r="X1631" s="253" t="str">
        <f t="shared" si="344"/>
        <v/>
      </c>
      <c r="AB1631" s="253">
        <v>870</v>
      </c>
      <c r="AC1631" s="253">
        <f t="shared" si="360"/>
        <v>-112.71797859143089</v>
      </c>
      <c r="AD1631" s="253">
        <f t="shared" si="345"/>
        <v>1.6076947874617345E-3</v>
      </c>
      <c r="AE1631" s="253">
        <f t="shared" si="346"/>
        <v>0.30153178754696608</v>
      </c>
      <c r="AF1631" s="253" t="str">
        <f>IF(OR(AE1631&lt;$T$757,AE1631&gt;$T$758),AD1631,"")</f>
        <v/>
      </c>
      <c r="AG1631" s="253">
        <f t="shared" si="347"/>
        <v>1.6076947874617345E-3</v>
      </c>
      <c r="AH1631" s="253" t="str">
        <f t="shared" si="348"/>
        <v/>
      </c>
      <c r="AI1631" s="253">
        <f t="shared" si="349"/>
        <v>8.1601197002890416E-4</v>
      </c>
      <c r="AJ1631" s="253" t="str">
        <f t="shared" si="350"/>
        <v/>
      </c>
      <c r="AK1631" s="253" t="str">
        <f t="shared" si="351"/>
        <v/>
      </c>
      <c r="AO1631" s="253">
        <v>870</v>
      </c>
      <c r="AP1631" s="253">
        <f t="shared" si="352"/>
        <v>-664.52910343298663</v>
      </c>
      <c r="AQ1631" s="253">
        <f t="shared" si="353"/>
        <v>2.7269852546486881E-4</v>
      </c>
      <c r="AR1631" s="253">
        <f t="shared" si="354"/>
        <v>0.30153178754696619</v>
      </c>
      <c r="AS1631" s="253" t="str">
        <f>IF(OR(AR1631&lt;$T$757,AR1631&gt;$T$758),AQ1631,"")</f>
        <v/>
      </c>
      <c r="AT1631" s="253">
        <f t="shared" si="355"/>
        <v>2.7269852546486881E-4</v>
      </c>
      <c r="AU1631" s="253" t="str">
        <f t="shared" si="356"/>
        <v/>
      </c>
      <c r="AV1631" s="253">
        <f t="shared" si="357"/>
        <v>0</v>
      </c>
      <c r="AW1631" s="253">
        <f t="shared" si="358"/>
        <v>2.7269852546486881E-4</v>
      </c>
      <c r="AX1631" s="253" t="str">
        <f t="shared" si="359"/>
        <v/>
      </c>
      <c r="AZ1631" s="259"/>
      <c r="BA1631" s="259">
        <f>BA1630+$BD$753</f>
        <v>5.6000000000000947</v>
      </c>
      <c r="BB1631" s="274">
        <f t="shared" si="342"/>
        <v>0.58715098377232655</v>
      </c>
      <c r="BC1631" s="259">
        <f t="shared" si="343"/>
        <v>7.6801484459421143E-4</v>
      </c>
      <c r="BD1631" s="259" t="str">
        <f t="shared" si="340"/>
        <v/>
      </c>
      <c r="BE1631" s="254" t="str">
        <f t="shared" si="341"/>
        <v/>
      </c>
    </row>
    <row r="1632" spans="1:57" ht="20.100000000000001" customHeight="1" x14ac:dyDescent="0.25">
      <c r="A1632" s="247">
        <v>871</v>
      </c>
      <c r="B1632" s="247">
        <f>$B$755+(A1632*$B$758)</f>
        <v>-1240.3436410827544</v>
      </c>
      <c r="C1632" s="247">
        <f>_xlfn.NORM.DIST($B1632,$B$752,$B$753,0)</f>
        <v>1.4527837959876189E-4</v>
      </c>
      <c r="D1632" s="247">
        <f>_xlfn.NORM.DIST($B1632,$B$752,$B$753,1)</f>
        <v>0.30292720460947486</v>
      </c>
      <c r="E1632" s="247" t="str">
        <f>IF(OR(D1632&lt;$F$757,D1632&gt;$F$758),C1632,"")</f>
        <v/>
      </c>
      <c r="F1632" s="247">
        <f>IF(AND(D1632&gt;$F$757,D1632&lt;$F$758),C1632,"")</f>
        <v>1.4527837959876189E-4</v>
      </c>
      <c r="G1632" s="247" t="str">
        <f>IF(C1632=MAX($C$761:$C$2761),C1632,"")</f>
        <v/>
      </c>
      <c r="H1632" s="247">
        <f>_xlfn.NORM.DIST(B1632,$F$753,$F$754,0)</f>
        <v>0</v>
      </c>
      <c r="I1632" s="247">
        <f>IF(H1632=MAX($H$761:$H$2761),C1632,"")</f>
        <v>1.4527837959876189E-4</v>
      </c>
      <c r="J1632" s="247" t="str">
        <f>IF(I1632=MIN($I$761:$I$2761),I1632,"")</f>
        <v/>
      </c>
      <c r="K1632" s="247"/>
      <c r="L1632" s="247"/>
      <c r="M1632" s="247"/>
      <c r="N1632" s="247"/>
      <c r="O1632" s="247">
        <v>871</v>
      </c>
      <c r="P1632" s="247">
        <f>$P$755+(O1632*$P$758)</f>
        <v>-72.281675238212188</v>
      </c>
      <c r="Q1632" s="247">
        <f>_xlfn.NORM.DIST(P1632,P$752,P$753,0)</f>
        <v>2.4929570839120428E-3</v>
      </c>
      <c r="R1632" s="247">
        <f>_xlfn.NORM.DIST(P1632,P$752,P$753,1)</f>
        <v>0.30292720460947498</v>
      </c>
      <c r="S1632" s="253" t="str">
        <f>IF(OR(R1632&lt;$T$757,R1632&gt;$T$758),Q1632,"")</f>
        <v/>
      </c>
      <c r="T1632" s="253">
        <f>IF(AND(R1632&gt;$T$757,R1632&lt;$T$758),Q1632,"")</f>
        <v>2.4929570839120428E-3</v>
      </c>
      <c r="U1632" s="253" t="str">
        <f>IF(Q1632=MAX($Q$761:$Q$2761),Q1632,"")</f>
        <v/>
      </c>
      <c r="V1632" s="253">
        <f>_xlfn.NORM.DIST(P1632,$T$753,$T$754,0)</f>
        <v>8.1290468606894613E-75</v>
      </c>
      <c r="W1632" s="253" t="str">
        <f>IF(V1632=MAX($V$761:$V$2761),Q1632,"")</f>
        <v/>
      </c>
      <c r="X1632" s="253" t="str">
        <f t="shared" si="344"/>
        <v/>
      </c>
      <c r="AB1632" s="253">
        <v>871</v>
      </c>
      <c r="AC1632" s="253">
        <f t="shared" si="360"/>
        <v>-111.85091721765059</v>
      </c>
      <c r="AD1632" s="253">
        <f t="shared" si="345"/>
        <v>1.6110293845108953E-3</v>
      </c>
      <c r="AE1632" s="253">
        <f t="shared" si="346"/>
        <v>0.30292720460947509</v>
      </c>
      <c r="AF1632" s="253" t="str">
        <f>IF(OR(AE1632&lt;$T$757,AE1632&gt;$T$758),AD1632,"")</f>
        <v/>
      </c>
      <c r="AG1632" s="253">
        <f t="shared" si="347"/>
        <v>1.6110293845108953E-3</v>
      </c>
      <c r="AH1632" s="253" t="str">
        <f t="shared" si="348"/>
        <v/>
      </c>
      <c r="AI1632" s="253">
        <f t="shared" si="349"/>
        <v>8.1185309659323089E-4</v>
      </c>
      <c r="AJ1632" s="253" t="str">
        <f t="shared" si="350"/>
        <v/>
      </c>
      <c r="AK1632" s="253" t="str">
        <f t="shared" si="351"/>
        <v/>
      </c>
      <c r="AO1632" s="253">
        <v>871</v>
      </c>
      <c r="AP1632" s="253">
        <f t="shared" si="352"/>
        <v>-659.41734109888694</v>
      </c>
      <c r="AQ1632" s="253">
        <f t="shared" si="353"/>
        <v>2.7326414258661196E-4</v>
      </c>
      <c r="AR1632" s="253">
        <f t="shared" si="354"/>
        <v>0.30292720460947509</v>
      </c>
      <c r="AS1632" s="253" t="str">
        <f>IF(OR(AR1632&lt;$T$757,AR1632&gt;$T$758),AQ1632,"")</f>
        <v/>
      </c>
      <c r="AT1632" s="253">
        <f t="shared" si="355"/>
        <v>2.7326414258661196E-4</v>
      </c>
      <c r="AU1632" s="253" t="str">
        <f t="shared" si="356"/>
        <v/>
      </c>
      <c r="AV1632" s="253">
        <f t="shared" si="357"/>
        <v>0</v>
      </c>
      <c r="AW1632" s="253">
        <f t="shared" si="358"/>
        <v>2.7326414258661196E-4</v>
      </c>
      <c r="AX1632" s="253" t="str">
        <f t="shared" si="359"/>
        <v/>
      </c>
      <c r="AZ1632" s="259"/>
      <c r="BA1632" s="259">
        <f>BA1631+$BD$753</f>
        <v>5.6064000000000949</v>
      </c>
      <c r="BB1632" s="274">
        <f t="shared" si="342"/>
        <v>0.58638296892773234</v>
      </c>
      <c r="BC1632" s="259">
        <f t="shared" si="343"/>
        <v>7.6774906682486321E-4</v>
      </c>
      <c r="BD1632" s="259" t="str">
        <f t="shared" si="340"/>
        <v/>
      </c>
      <c r="BE1632" s="254" t="str">
        <f t="shared" si="341"/>
        <v/>
      </c>
    </row>
    <row r="1633" spans="1:57" ht="20.100000000000001" customHeight="1" x14ac:dyDescent="0.25">
      <c r="A1633" s="248">
        <v>872</v>
      </c>
      <c r="B1633" s="247">
        <f>$B$755+(A1633*$B$758)</f>
        <v>-1230.7285740976167</v>
      </c>
      <c r="C1633" s="247">
        <f>_xlfn.NORM.DIST($B1633,$B$752,$B$753,0)</f>
        <v>1.4557737921349489E-4</v>
      </c>
      <c r="D1633" s="247">
        <f>_xlfn.NORM.DIST($B1633,$B$752,$B$753,1)</f>
        <v>0.30432550478330406</v>
      </c>
      <c r="E1633" s="247" t="str">
        <f>IF(OR(D1633&lt;$F$757,D1633&gt;$F$758),C1633,"")</f>
        <v/>
      </c>
      <c r="F1633" s="247">
        <f>IF(AND(D1633&gt;$F$757,D1633&lt;$F$758),C1633,"")</f>
        <v>1.4557737921349489E-4</v>
      </c>
      <c r="G1633" s="247" t="str">
        <f>IF(C1633=MAX($C$761:$C$2761),C1633,"")</f>
        <v/>
      </c>
      <c r="H1633" s="247">
        <f>_xlfn.NORM.DIST(B1633,$F$753,$F$754,0)</f>
        <v>0</v>
      </c>
      <c r="I1633" s="247">
        <f>IF(H1633=MAX($H$761:$H$2761),C1633,"")</f>
        <v>1.4557737921349489E-4</v>
      </c>
      <c r="J1633" s="247" t="str">
        <f>IF(I1633=MIN($I$761:$I$2761),I1633,"")</f>
        <v/>
      </c>
      <c r="K1633" s="247"/>
      <c r="L1633" s="247"/>
      <c r="M1633" s="247"/>
      <c r="N1633" s="247"/>
      <c r="O1633" s="248">
        <v>872</v>
      </c>
      <c r="P1633" s="247">
        <f>$P$755+(O1633*$P$758)</f>
        <v>-71.721352174350045</v>
      </c>
      <c r="Q1633" s="247">
        <f>_xlfn.NORM.DIST(P1633,P$752,P$753,0)</f>
        <v>2.4980878763237861E-3</v>
      </c>
      <c r="R1633" s="247">
        <f>_xlfn.NORM.DIST(P1633,P$752,P$753,1)</f>
        <v>0.30432550478330422</v>
      </c>
      <c r="S1633" s="253" t="str">
        <f>IF(OR(R1633&lt;$T$757,R1633&gt;$T$758),Q1633,"")</f>
        <v/>
      </c>
      <c r="T1633" s="253">
        <f>IF(AND(R1633&gt;$T$757,R1633&lt;$T$758),Q1633,"")</f>
        <v>2.4980878763237861E-3</v>
      </c>
      <c r="U1633" s="253" t="str">
        <f>IF(Q1633=MAX($Q$761:$Q$2761),Q1633,"")</f>
        <v/>
      </c>
      <c r="V1633" s="253">
        <f>_xlfn.NORM.DIST(P1633,$T$753,$T$754,0)</f>
        <v>7.5596881764033516E-75</v>
      </c>
      <c r="W1633" s="253" t="str">
        <f>IF(V1633=MAX($V$761:$V$2761),Q1633,"")</f>
        <v/>
      </c>
      <c r="X1633" s="253" t="str">
        <f t="shared" si="344"/>
        <v/>
      </c>
      <c r="AB1633" s="259">
        <v>872</v>
      </c>
      <c r="AC1633" s="253">
        <f t="shared" si="360"/>
        <v>-110.9838558438704</v>
      </c>
      <c r="AD1633" s="253">
        <f t="shared" si="345"/>
        <v>1.6143450682803773E-3</v>
      </c>
      <c r="AE1633" s="253">
        <f t="shared" si="346"/>
        <v>0.30432550478330417</v>
      </c>
      <c r="AF1633" s="253" t="str">
        <f>IF(OR(AE1633&lt;$T$757,AE1633&gt;$T$758),AD1633,"")</f>
        <v/>
      </c>
      <c r="AG1633" s="253">
        <f t="shared" si="347"/>
        <v>1.6143450682803773E-3</v>
      </c>
      <c r="AH1633" s="253" t="str">
        <f t="shared" si="348"/>
        <v/>
      </c>
      <c r="AI1633" s="253">
        <f t="shared" si="349"/>
        <v>8.0770249586146451E-4</v>
      </c>
      <c r="AJ1633" s="253" t="str">
        <f t="shared" si="350"/>
        <v/>
      </c>
      <c r="AK1633" s="253" t="str">
        <f t="shared" si="351"/>
        <v/>
      </c>
      <c r="AO1633" s="259">
        <v>872</v>
      </c>
      <c r="AP1633" s="253">
        <f t="shared" si="352"/>
        <v>-654.30557876478724</v>
      </c>
      <c r="AQ1633" s="253">
        <f t="shared" si="353"/>
        <v>2.7382655162214354E-4</v>
      </c>
      <c r="AR1633" s="253">
        <f t="shared" si="354"/>
        <v>0.30432550478330411</v>
      </c>
      <c r="AS1633" s="253" t="str">
        <f>IF(OR(AR1633&lt;$T$757,AR1633&gt;$T$758),AQ1633,"")</f>
        <v/>
      </c>
      <c r="AT1633" s="253">
        <f t="shared" si="355"/>
        <v>2.7382655162214354E-4</v>
      </c>
      <c r="AU1633" s="253" t="str">
        <f t="shared" si="356"/>
        <v/>
      </c>
      <c r="AV1633" s="253">
        <f t="shared" si="357"/>
        <v>0</v>
      </c>
      <c r="AW1633" s="253">
        <f t="shared" si="358"/>
        <v>2.7382655162214354E-4</v>
      </c>
      <c r="AX1633" s="253" t="str">
        <f t="shared" si="359"/>
        <v/>
      </c>
      <c r="AZ1633" s="259"/>
      <c r="BA1633" s="259">
        <f>BA1632+$BD$753</f>
        <v>5.612800000000095</v>
      </c>
      <c r="BB1633" s="274">
        <f t="shared" si="342"/>
        <v>0.58561521986090748</v>
      </c>
      <c r="BC1633" s="259">
        <f t="shared" si="343"/>
        <v>7.6748088353284505E-4</v>
      </c>
      <c r="BD1633" s="259" t="str">
        <f t="shared" si="340"/>
        <v/>
      </c>
      <c r="BE1633" s="254" t="str">
        <f t="shared" si="341"/>
        <v/>
      </c>
    </row>
    <row r="1634" spans="1:57" ht="20.100000000000001" customHeight="1" x14ac:dyDescent="0.25">
      <c r="A1634" s="247">
        <v>873</v>
      </c>
      <c r="B1634" s="247">
        <f>$B$755+(A1634*$B$758)</f>
        <v>-1221.1135071124791</v>
      </c>
      <c r="C1634" s="247">
        <f>_xlfn.NORM.DIST($B1634,$B$752,$B$753,0)</f>
        <v>1.4587466019059004E-4</v>
      </c>
      <c r="D1634" s="247">
        <f>_xlfn.NORM.DIST($B1634,$B$752,$B$753,1)</f>
        <v>0.30572667160651401</v>
      </c>
      <c r="E1634" s="247" t="str">
        <f>IF(OR(D1634&lt;$F$757,D1634&gt;$F$758),C1634,"")</f>
        <v/>
      </c>
      <c r="F1634" s="247">
        <f>IF(AND(D1634&gt;$F$757,D1634&lt;$F$758),C1634,"")</f>
        <v>1.4587466019059004E-4</v>
      </c>
      <c r="G1634" s="247" t="str">
        <f>IF(C1634=MAX($C$761:$C$2761),C1634,"")</f>
        <v/>
      </c>
      <c r="H1634" s="247">
        <f>_xlfn.NORM.DIST(B1634,$F$753,$F$754,0)</f>
        <v>0</v>
      </c>
      <c r="I1634" s="247">
        <f>IF(H1634=MAX($H$761:$H$2761),C1634,"")</f>
        <v>1.4587466019059004E-4</v>
      </c>
      <c r="J1634" s="247" t="str">
        <f>IF(I1634=MIN($I$761:$I$2761),I1634,"")</f>
        <v/>
      </c>
      <c r="K1634" s="247"/>
      <c r="L1634" s="247"/>
      <c r="M1634" s="247"/>
      <c r="N1634" s="247"/>
      <c r="O1634" s="247">
        <v>873</v>
      </c>
      <c r="P1634" s="247">
        <f>$P$755+(O1634*$P$758)</f>
        <v>-71.161029110487959</v>
      </c>
      <c r="Q1634" s="247">
        <f>_xlfn.NORM.DIST(P1634,P$752,P$753,0)</f>
        <v>2.5031891771491975E-3</v>
      </c>
      <c r="R1634" s="247">
        <f>_xlfn.NORM.DIST(P1634,P$752,P$753,1)</f>
        <v>0.30572667160651412</v>
      </c>
      <c r="S1634" s="253" t="str">
        <f>IF(OR(R1634&lt;$T$757,R1634&gt;$T$758),Q1634,"")</f>
        <v/>
      </c>
      <c r="T1634" s="253">
        <f>IF(AND(R1634&gt;$T$757,R1634&lt;$T$758),Q1634,"")</f>
        <v>2.5031891771491975E-3</v>
      </c>
      <c r="U1634" s="253" t="str">
        <f>IF(Q1634=MAX($Q$761:$Q$2761),Q1634,"")</f>
        <v/>
      </c>
      <c r="V1634" s="253">
        <f>_xlfn.NORM.DIST(P1634,$T$753,$T$754,0)</f>
        <v>7.0300949089076584E-75</v>
      </c>
      <c r="W1634" s="253" t="str">
        <f>IF(V1634=MAX($V$761:$V$2761),Q1634,"")</f>
        <v/>
      </c>
      <c r="X1634" s="253" t="str">
        <f t="shared" si="344"/>
        <v/>
      </c>
      <c r="AB1634" s="253">
        <v>873</v>
      </c>
      <c r="AC1634" s="253">
        <f t="shared" si="360"/>
        <v>-110.1167944700901</v>
      </c>
      <c r="AD1634" s="253">
        <f t="shared" si="345"/>
        <v>1.6176416936342611E-3</v>
      </c>
      <c r="AE1634" s="253">
        <f t="shared" si="346"/>
        <v>0.30572667160651423</v>
      </c>
      <c r="AF1634" s="253" t="str">
        <f>IF(OR(AE1634&lt;$T$757,AE1634&gt;$T$758),AD1634,"")</f>
        <v/>
      </c>
      <c r="AG1634" s="253">
        <f t="shared" si="347"/>
        <v>1.6176416936342611E-3</v>
      </c>
      <c r="AH1634" s="253" t="str">
        <f t="shared" si="348"/>
        <v/>
      </c>
      <c r="AI1634" s="253">
        <f t="shared" si="349"/>
        <v>8.0356025801803102E-4</v>
      </c>
      <c r="AJ1634" s="253" t="str">
        <f t="shared" si="350"/>
        <v/>
      </c>
      <c r="AK1634" s="253" t="str">
        <f t="shared" si="351"/>
        <v/>
      </c>
      <c r="AO1634" s="253">
        <v>873</v>
      </c>
      <c r="AP1634" s="253">
        <f t="shared" si="352"/>
        <v>-649.19381643068755</v>
      </c>
      <c r="AQ1634" s="253">
        <f t="shared" si="353"/>
        <v>2.7438572795338825E-4</v>
      </c>
      <c r="AR1634" s="253">
        <f t="shared" si="354"/>
        <v>0.30572667160651401</v>
      </c>
      <c r="AS1634" s="253" t="str">
        <f>IF(OR(AR1634&lt;$T$757,AR1634&gt;$T$758),AQ1634,"")</f>
        <v/>
      </c>
      <c r="AT1634" s="253">
        <f t="shared" si="355"/>
        <v>2.7438572795338825E-4</v>
      </c>
      <c r="AU1634" s="253" t="str">
        <f t="shared" si="356"/>
        <v/>
      </c>
      <c r="AV1634" s="253">
        <f t="shared" si="357"/>
        <v>0</v>
      </c>
      <c r="AW1634" s="253">
        <f t="shared" si="358"/>
        <v>2.7438572795338825E-4</v>
      </c>
      <c r="AX1634" s="253" t="str">
        <f t="shared" si="359"/>
        <v/>
      </c>
      <c r="AZ1634" s="259"/>
      <c r="BA1634" s="259">
        <f>BA1633+$BD$753</f>
        <v>5.6192000000000952</v>
      </c>
      <c r="BB1634" s="274">
        <f t="shared" si="342"/>
        <v>0.58484773897737463</v>
      </c>
      <c r="BC1634" s="259">
        <f t="shared" si="343"/>
        <v>7.6721030299331527E-4</v>
      </c>
      <c r="BD1634" s="259" t="str">
        <f t="shared" si="340"/>
        <v/>
      </c>
      <c r="BE1634" s="254" t="str">
        <f t="shared" si="341"/>
        <v/>
      </c>
    </row>
    <row r="1635" spans="1:57" ht="20.100000000000001" customHeight="1" x14ac:dyDescent="0.25">
      <c r="A1635" s="247">
        <v>874</v>
      </c>
      <c r="B1635" s="247">
        <f>$B$755+(A1635*$B$758)</f>
        <v>-1211.4984401273414</v>
      </c>
      <c r="C1635" s="247">
        <f>_xlfn.NORM.DIST($B1635,$B$752,$B$753,0)</f>
        <v>1.4617020949781969E-4</v>
      </c>
      <c r="D1635" s="247">
        <f>_xlfn.NORM.DIST($B1635,$B$752,$B$753,1)</f>
        <v>0.30713068849159086</v>
      </c>
      <c r="E1635" s="247" t="str">
        <f>IF(OR(D1635&lt;$F$757,D1635&gt;$F$758),C1635,"")</f>
        <v/>
      </c>
      <c r="F1635" s="247">
        <f>IF(AND(D1635&gt;$F$757,D1635&lt;$F$758),C1635,"")</f>
        <v>1.4617020949781969E-4</v>
      </c>
      <c r="G1635" s="247" t="str">
        <f>IF(C1635=MAX($C$761:$C$2761),C1635,"")</f>
        <v/>
      </c>
      <c r="H1635" s="247">
        <f>_xlfn.NORM.DIST(B1635,$F$753,$F$754,0)</f>
        <v>0</v>
      </c>
      <c r="I1635" s="247">
        <f>IF(H1635=MAX($H$761:$H$2761),C1635,"")</f>
        <v>1.4617020949781969E-4</v>
      </c>
      <c r="J1635" s="247" t="str">
        <f>IF(I1635=MIN($I$761:$I$2761),I1635,"")</f>
        <v/>
      </c>
      <c r="K1635" s="247"/>
      <c r="L1635" s="247"/>
      <c r="M1635" s="247"/>
      <c r="N1635" s="247"/>
      <c r="O1635" s="247">
        <v>874</v>
      </c>
      <c r="P1635" s="247">
        <f>$P$755+(O1635*$P$758)</f>
        <v>-70.600706046625817</v>
      </c>
      <c r="Q1635" s="247">
        <f>_xlfn.NORM.DIST(P1635,P$752,P$753,0)</f>
        <v>2.5082607627570381E-3</v>
      </c>
      <c r="R1635" s="247">
        <f>_xlfn.NORM.DIST(P1635,P$752,P$753,1)</f>
        <v>0.30713068849159109</v>
      </c>
      <c r="S1635" s="253" t="str">
        <f>IF(OR(R1635&lt;$T$757,R1635&gt;$T$758),Q1635,"")</f>
        <v/>
      </c>
      <c r="T1635" s="253">
        <f>IF(AND(R1635&gt;$T$757,R1635&lt;$T$758),Q1635,"")</f>
        <v>2.5082607627570381E-3</v>
      </c>
      <c r="U1635" s="253" t="str">
        <f>IF(Q1635=MAX($Q$761:$Q$2761),Q1635,"")</f>
        <v/>
      </c>
      <c r="V1635" s="253">
        <f>_xlfn.NORM.DIST(P1635,$T$753,$T$754,0)</f>
        <v>6.5374976487899799E-75</v>
      </c>
      <c r="W1635" s="253" t="str">
        <f>IF(V1635=MAX($V$761:$V$2761),Q1635,"")</f>
        <v/>
      </c>
      <c r="X1635" s="253" t="str">
        <f t="shared" si="344"/>
        <v/>
      </c>
      <c r="AB1635" s="253">
        <v>874</v>
      </c>
      <c r="AC1635" s="253">
        <f t="shared" si="360"/>
        <v>-109.24973309630991</v>
      </c>
      <c r="AD1635" s="253">
        <f t="shared" si="345"/>
        <v>1.6209191160548155E-3</v>
      </c>
      <c r="AE1635" s="253">
        <f t="shared" si="346"/>
        <v>0.30713068849159098</v>
      </c>
      <c r="AF1635" s="253" t="str">
        <f>IF(OR(AE1635&lt;$T$757,AE1635&gt;$T$758),AD1635,"")</f>
        <v/>
      </c>
      <c r="AG1635" s="253">
        <f t="shared" si="347"/>
        <v>1.6209191160548155E-3</v>
      </c>
      <c r="AH1635" s="253" t="str">
        <f t="shared" si="348"/>
        <v/>
      </c>
      <c r="AI1635" s="253">
        <f t="shared" si="349"/>
        <v>7.9942647238518891E-4</v>
      </c>
      <c r="AJ1635" s="253" t="str">
        <f t="shared" si="350"/>
        <v/>
      </c>
      <c r="AK1635" s="253" t="str">
        <f t="shared" si="351"/>
        <v/>
      </c>
      <c r="AO1635" s="253">
        <v>874</v>
      </c>
      <c r="AP1635" s="253">
        <f t="shared" si="352"/>
        <v>-644.08205409658694</v>
      </c>
      <c r="AQ1635" s="253">
        <f t="shared" si="353"/>
        <v>2.7494164706712873E-4</v>
      </c>
      <c r="AR1635" s="253">
        <f t="shared" si="354"/>
        <v>0.30713068849159109</v>
      </c>
      <c r="AS1635" s="253" t="str">
        <f>IF(OR(AR1635&lt;$T$757,AR1635&gt;$T$758),AQ1635,"")</f>
        <v/>
      </c>
      <c r="AT1635" s="253">
        <f t="shared" si="355"/>
        <v>2.7494164706712873E-4</v>
      </c>
      <c r="AU1635" s="253" t="str">
        <f t="shared" si="356"/>
        <v/>
      </c>
      <c r="AV1635" s="253">
        <f t="shared" si="357"/>
        <v>0</v>
      </c>
      <c r="AW1635" s="253">
        <f t="shared" si="358"/>
        <v>2.7494164706712873E-4</v>
      </c>
      <c r="AX1635" s="253" t="str">
        <f t="shared" si="359"/>
        <v/>
      </c>
      <c r="AZ1635" s="259"/>
      <c r="BA1635" s="259">
        <f>BA1634+$BD$753</f>
        <v>5.6256000000000954</v>
      </c>
      <c r="BB1635" s="274">
        <f t="shared" si="342"/>
        <v>0.58408052867438132</v>
      </c>
      <c r="BC1635" s="259">
        <f t="shared" si="343"/>
        <v>7.6693733347155124E-4</v>
      </c>
      <c r="BD1635" s="259" t="str">
        <f t="shared" si="340"/>
        <v/>
      </c>
      <c r="BE1635" s="254" t="str">
        <f t="shared" si="341"/>
        <v/>
      </c>
    </row>
    <row r="1636" spans="1:57" ht="20.100000000000001" customHeight="1" x14ac:dyDescent="0.25">
      <c r="A1636" s="247">
        <v>875</v>
      </c>
      <c r="B1636" s="247">
        <f>$B$755+(A1636*$B$758)</f>
        <v>-1201.8833731422037</v>
      </c>
      <c r="C1636" s="247">
        <f>_xlfn.NORM.DIST($B1636,$B$752,$B$753,0)</f>
        <v>1.4646401415965187E-4</v>
      </c>
      <c r="D1636" s="247">
        <f>_xlfn.NORM.DIST($B1636,$B$752,$B$753,1)</f>
        <v>0.30853753872598666</v>
      </c>
      <c r="E1636" s="247" t="str">
        <f>IF(OR(D1636&lt;$F$757,D1636&gt;$F$758),C1636,"")</f>
        <v/>
      </c>
      <c r="F1636" s="247">
        <f>IF(AND(D1636&gt;$F$757,D1636&lt;$F$758),C1636,"")</f>
        <v>1.4646401415965187E-4</v>
      </c>
      <c r="G1636" s="247" t="str">
        <f>IF(C1636=MAX($C$761:$C$2761),C1636,"")</f>
        <v/>
      </c>
      <c r="H1636" s="247">
        <f>_xlfn.NORM.DIST(B1636,$F$753,$F$754,0)</f>
        <v>0</v>
      </c>
      <c r="I1636" s="247">
        <f>IF(H1636=MAX($H$761:$H$2761),C1636,"")</f>
        <v>1.4646401415965187E-4</v>
      </c>
      <c r="J1636" s="247" t="str">
        <f>IF(I1636=MIN($I$761:$I$2761),I1636,"")</f>
        <v/>
      </c>
      <c r="K1636" s="247"/>
      <c r="L1636" s="247"/>
      <c r="M1636" s="247"/>
      <c r="N1636" s="247"/>
      <c r="O1636" s="247">
        <v>875</v>
      </c>
      <c r="P1636" s="247">
        <f>$P$755+(O1636*$P$758)</f>
        <v>-70.040382982763731</v>
      </c>
      <c r="Q1636" s="247">
        <f>_xlfn.NORM.DIST(P1636,P$752,P$753,0)</f>
        <v>2.5133024104889564E-3</v>
      </c>
      <c r="R1636" s="247">
        <f>_xlfn.NORM.DIST(P1636,P$752,P$753,1)</f>
        <v>0.30853753872598688</v>
      </c>
      <c r="S1636" s="253" t="str">
        <f>IF(OR(R1636&lt;$T$757,R1636&gt;$T$758),Q1636,"")</f>
        <v/>
      </c>
      <c r="T1636" s="253">
        <f>IF(AND(R1636&gt;$T$757,R1636&lt;$T$758),Q1636,"")</f>
        <v>2.5133024104889564E-3</v>
      </c>
      <c r="U1636" s="253" t="str">
        <f>IF(Q1636=MAX($Q$761:$Q$2761),Q1636,"")</f>
        <v/>
      </c>
      <c r="V1636" s="253">
        <f>_xlfn.NORM.DIST(P1636,$T$753,$T$754,0)</f>
        <v>6.0793193043871613E-75</v>
      </c>
      <c r="W1636" s="253" t="str">
        <f>IF(V1636=MAX($V$761:$V$2761),Q1636,"")</f>
        <v/>
      </c>
      <c r="X1636" s="253" t="str">
        <f t="shared" si="344"/>
        <v/>
      </c>
      <c r="AB1636" s="253">
        <v>875</v>
      </c>
      <c r="AC1636" s="253">
        <f t="shared" si="360"/>
        <v>-108.38267172252961</v>
      </c>
      <c r="AD1636" s="253">
        <f t="shared" si="345"/>
        <v>1.6241771916530234E-3</v>
      </c>
      <c r="AE1636" s="253">
        <f t="shared" si="346"/>
        <v>0.30853753872598688</v>
      </c>
      <c r="AF1636" s="253" t="str">
        <f>IF(OR(AE1636&lt;$T$757,AE1636&gt;$T$758),AD1636,"")</f>
        <v/>
      </c>
      <c r="AG1636" s="253">
        <f t="shared" si="347"/>
        <v>1.6241771916530234E-3</v>
      </c>
      <c r="AH1636" s="253" t="str">
        <f t="shared" si="348"/>
        <v/>
      </c>
      <c r="AI1636" s="253">
        <f t="shared" si="349"/>
        <v>7.9530122742174343E-4</v>
      </c>
      <c r="AJ1636" s="253" t="str">
        <f t="shared" si="350"/>
        <v/>
      </c>
      <c r="AK1636" s="253" t="str">
        <f t="shared" si="351"/>
        <v/>
      </c>
      <c r="AO1636" s="253">
        <v>875</v>
      </c>
      <c r="AP1636" s="253">
        <f t="shared" si="352"/>
        <v>-638.97029176248725</v>
      </c>
      <c r="AQ1636" s="253">
        <f t="shared" si="353"/>
        <v>2.7549428455678996E-4</v>
      </c>
      <c r="AR1636" s="253">
        <f t="shared" si="354"/>
        <v>0.30853753872598688</v>
      </c>
      <c r="AS1636" s="253" t="str">
        <f>IF(OR(AR1636&lt;$T$757,AR1636&gt;$T$758),AQ1636,"")</f>
        <v/>
      </c>
      <c r="AT1636" s="253">
        <f t="shared" si="355"/>
        <v>2.7549428455678996E-4</v>
      </c>
      <c r="AU1636" s="253" t="str">
        <f t="shared" si="356"/>
        <v/>
      </c>
      <c r="AV1636" s="253">
        <f t="shared" si="357"/>
        <v>0</v>
      </c>
      <c r="AW1636" s="253">
        <f t="shared" si="358"/>
        <v>2.7549428455678996E-4</v>
      </c>
      <c r="AX1636" s="253" t="str">
        <f t="shared" si="359"/>
        <v/>
      </c>
      <c r="AZ1636" s="259"/>
      <c r="BA1636" s="259">
        <f>BA1635+$BD$753</f>
        <v>5.6320000000000956</v>
      </c>
      <c r="BB1636" s="274">
        <f t="shared" si="342"/>
        <v>0.58331359134090977</v>
      </c>
      <c r="BC1636" s="259">
        <f t="shared" si="343"/>
        <v>7.6666198323116497E-4</v>
      </c>
      <c r="BD1636" s="259" t="str">
        <f t="shared" si="340"/>
        <v/>
      </c>
      <c r="BE1636" s="254" t="str">
        <f t="shared" si="341"/>
        <v/>
      </c>
    </row>
    <row r="1637" spans="1:57" ht="20.100000000000001" customHeight="1" x14ac:dyDescent="0.25">
      <c r="A1637" s="247">
        <v>876</v>
      </c>
      <c r="B1637" s="247">
        <f>$B$755+(A1637*$B$758)</f>
        <v>-1192.268306157066</v>
      </c>
      <c r="C1637" s="247">
        <f>_xlfn.NORM.DIST($B1637,$B$752,$B$753,0)</f>
        <v>1.4675606125819627E-4</v>
      </c>
      <c r="D1637" s="247">
        <f>_xlfn.NORM.DIST($B1637,$B$752,$B$753,1)</f>
        <v>0.30994720547266946</v>
      </c>
      <c r="E1637" s="247" t="str">
        <f>IF(OR(D1637&lt;$F$757,D1637&gt;$F$758),C1637,"")</f>
        <v/>
      </c>
      <c r="F1637" s="247">
        <f>IF(AND(D1637&gt;$F$757,D1637&lt;$F$758),C1637,"")</f>
        <v>1.4675606125819627E-4</v>
      </c>
      <c r="G1637" s="247" t="str">
        <f>IF(C1637=MAX($C$761:$C$2761),C1637,"")</f>
        <v/>
      </c>
      <c r="H1637" s="247">
        <f>_xlfn.NORM.DIST(B1637,$F$753,$F$754,0)</f>
        <v>0</v>
      </c>
      <c r="I1637" s="247">
        <f>IF(H1637=MAX($H$761:$H$2761),C1637,"")</f>
        <v>1.4675606125819627E-4</v>
      </c>
      <c r="J1637" s="247" t="str">
        <f>IF(I1637=MIN($I$761:$I$2761),I1637,"")</f>
        <v/>
      </c>
      <c r="K1637" s="247"/>
      <c r="L1637" s="247"/>
      <c r="M1637" s="247"/>
      <c r="N1637" s="247"/>
      <c r="O1637" s="247">
        <v>876</v>
      </c>
      <c r="P1637" s="247">
        <f>$P$755+(O1637*$P$758)</f>
        <v>-69.480059918901588</v>
      </c>
      <c r="Q1637" s="247">
        <f>_xlfn.NORM.DIST(P1637,P$752,P$753,0)</f>
        <v>2.5183138986757262E-3</v>
      </c>
      <c r="R1637" s="247">
        <f>_xlfn.NORM.DIST(P1637,P$752,P$753,1)</f>
        <v>0.30994720547266963</v>
      </c>
      <c r="S1637" s="253" t="str">
        <f>IF(OR(R1637&lt;$T$757,R1637&gt;$T$758),Q1637,"")</f>
        <v/>
      </c>
      <c r="T1637" s="253">
        <f>IF(AND(R1637&gt;$T$757,R1637&lt;$T$758),Q1637,"")</f>
        <v>2.5183138986757262E-3</v>
      </c>
      <c r="U1637" s="253" t="str">
        <f>IF(Q1637=MAX($Q$761:$Q$2761),Q1637,"")</f>
        <v/>
      </c>
      <c r="V1637" s="253">
        <f>_xlfn.NORM.DIST(P1637,$T$753,$T$754,0)</f>
        <v>5.6531617852737158E-75</v>
      </c>
      <c r="W1637" s="253" t="str">
        <f>IF(V1637=MAX($V$761:$V$2761),Q1637,"")</f>
        <v/>
      </c>
      <c r="X1637" s="253" t="str">
        <f t="shared" si="344"/>
        <v/>
      </c>
      <c r="AB1637" s="253">
        <v>876</v>
      </c>
      <c r="AC1637" s="253">
        <f t="shared" si="360"/>
        <v>-107.51561034874942</v>
      </c>
      <c r="AD1637" s="253">
        <f t="shared" si="345"/>
        <v>1.6274157771790706E-3</v>
      </c>
      <c r="AE1637" s="253">
        <f t="shared" si="346"/>
        <v>0.30994720547266952</v>
      </c>
      <c r="AF1637" s="253" t="str">
        <f>IF(OR(AE1637&lt;$T$757,AE1637&gt;$T$758),AD1637,"")</f>
        <v/>
      </c>
      <c r="AG1637" s="253">
        <f t="shared" si="347"/>
        <v>1.6274157771790706E-3</v>
      </c>
      <c r="AH1637" s="253" t="str">
        <f t="shared" si="348"/>
        <v/>
      </c>
      <c r="AI1637" s="253">
        <f t="shared" si="349"/>
        <v>7.9118461072184647E-4</v>
      </c>
      <c r="AJ1637" s="253" t="str">
        <f t="shared" si="350"/>
        <v/>
      </c>
      <c r="AK1637" s="253" t="str">
        <f t="shared" si="351"/>
        <v/>
      </c>
      <c r="AO1637" s="253">
        <v>876</v>
      </c>
      <c r="AP1637" s="253">
        <f t="shared" si="352"/>
        <v>-633.85852942838756</v>
      </c>
      <c r="AQ1637" s="253">
        <f t="shared" si="353"/>
        <v>2.7604361612421969E-4</v>
      </c>
      <c r="AR1637" s="253">
        <f t="shared" si="354"/>
        <v>0.30994720547266952</v>
      </c>
      <c r="AS1637" s="253" t="str">
        <f>IF(OR(AR1637&lt;$T$757,AR1637&gt;$T$758),AQ1637,"")</f>
        <v/>
      </c>
      <c r="AT1637" s="253">
        <f t="shared" si="355"/>
        <v>2.7604361612421969E-4</v>
      </c>
      <c r="AU1637" s="253" t="str">
        <f t="shared" si="356"/>
        <v/>
      </c>
      <c r="AV1637" s="253">
        <f t="shared" si="357"/>
        <v>0</v>
      </c>
      <c r="AW1637" s="253">
        <f t="shared" si="358"/>
        <v>2.7604361612421969E-4</v>
      </c>
      <c r="AX1637" s="253" t="str">
        <f t="shared" si="359"/>
        <v/>
      </c>
      <c r="AZ1637" s="259"/>
      <c r="BA1637" s="259">
        <f>BA1636+$BD$753</f>
        <v>5.6384000000000958</v>
      </c>
      <c r="BB1637" s="274">
        <f t="shared" si="342"/>
        <v>0.5825469293576786</v>
      </c>
      <c r="BC1637" s="259">
        <f t="shared" si="343"/>
        <v>7.6638426052866304E-4</v>
      </c>
      <c r="BD1637" s="259" t="str">
        <f t="shared" si="340"/>
        <v/>
      </c>
      <c r="BE1637" s="254" t="str">
        <f t="shared" si="341"/>
        <v/>
      </c>
    </row>
    <row r="1638" spans="1:57" ht="20.100000000000001" customHeight="1" x14ac:dyDescent="0.25">
      <c r="A1638" s="247">
        <v>877</v>
      </c>
      <c r="B1638" s="247">
        <f>$B$755+(A1638*$B$758)</f>
        <v>-1182.6532391719284</v>
      </c>
      <c r="C1638" s="247">
        <f>_xlfn.NORM.DIST($B1638,$B$752,$B$753,0)</f>
        <v>1.4704633793414769E-4</v>
      </c>
      <c r="D1638" s="247">
        <f>_xlfn.NORM.DIST($B1638,$B$752,$B$753,1)</f>
        <v>0.31135967177068141</v>
      </c>
      <c r="E1638" s="247" t="str">
        <f>IF(OR(D1638&lt;$F$757,D1638&gt;$F$758),C1638,"")</f>
        <v/>
      </c>
      <c r="F1638" s="247">
        <f>IF(AND(D1638&gt;$F$757,D1638&lt;$F$758),C1638,"")</f>
        <v>1.4704633793414769E-4</v>
      </c>
      <c r="G1638" s="247" t="str">
        <f>IF(C1638=MAX($C$761:$C$2761),C1638,"")</f>
        <v/>
      </c>
      <c r="H1638" s="247">
        <f>_xlfn.NORM.DIST(B1638,$F$753,$F$754,0)</f>
        <v>0</v>
      </c>
      <c r="I1638" s="247">
        <f>IF(H1638=MAX($H$761:$H$2761),C1638,"")</f>
        <v>1.4704633793414769E-4</v>
      </c>
      <c r="J1638" s="247" t="str">
        <f>IF(I1638=MIN($I$761:$I$2761),I1638,"")</f>
        <v/>
      </c>
      <c r="K1638" s="247"/>
      <c r="L1638" s="247"/>
      <c r="M1638" s="247"/>
      <c r="N1638" s="247"/>
      <c r="O1638" s="247">
        <v>877</v>
      </c>
      <c r="P1638" s="247">
        <f>$P$755+(O1638*$P$758)</f>
        <v>-68.919736855039503</v>
      </c>
      <c r="Q1638" s="247">
        <f>_xlfn.NORM.DIST(P1638,P$752,P$753,0)</f>
        <v>2.5232950066534318E-3</v>
      </c>
      <c r="R1638" s="247">
        <f>_xlfn.NORM.DIST(P1638,P$752,P$753,1)</f>
        <v>0.31135967177068158</v>
      </c>
      <c r="S1638" s="253" t="str">
        <f>IF(OR(R1638&lt;$T$757,R1638&gt;$T$758),Q1638,"")</f>
        <v/>
      </c>
      <c r="T1638" s="253">
        <f>IF(AND(R1638&gt;$T$757,R1638&lt;$T$758),Q1638,"")</f>
        <v>2.5232950066534318E-3</v>
      </c>
      <c r="U1638" s="253" t="str">
        <f>IF(Q1638=MAX($Q$761:$Q$2761),Q1638,"")</f>
        <v/>
      </c>
      <c r="V1638" s="253">
        <f>_xlfn.NORM.DIST(P1638,$T$753,$T$754,0)</f>
        <v>5.2567936051154895E-75</v>
      </c>
      <c r="W1638" s="253" t="str">
        <f>IF(V1638=MAX($V$761:$V$2761),Q1638,"")</f>
        <v/>
      </c>
      <c r="X1638" s="253" t="str">
        <f t="shared" si="344"/>
        <v/>
      </c>
      <c r="AB1638" s="253">
        <v>877</v>
      </c>
      <c r="AC1638" s="253">
        <f t="shared" si="360"/>
        <v>-106.64854897496923</v>
      </c>
      <c r="AD1638" s="253">
        <f t="shared" si="345"/>
        <v>1.6306347300328087E-3</v>
      </c>
      <c r="AE1638" s="253">
        <f t="shared" si="346"/>
        <v>0.31135967177068147</v>
      </c>
      <c r="AF1638" s="253" t="str">
        <f>IF(OR(AE1638&lt;$T$757,AE1638&gt;$T$758),AD1638,"")</f>
        <v/>
      </c>
      <c r="AG1638" s="253">
        <f t="shared" si="347"/>
        <v>1.6306347300328087E-3</v>
      </c>
      <c r="AH1638" s="253" t="str">
        <f t="shared" si="348"/>
        <v/>
      </c>
      <c r="AI1638" s="253">
        <f t="shared" si="349"/>
        <v>7.8707670901386351E-4</v>
      </c>
      <c r="AJ1638" s="253" t="str">
        <f t="shared" si="350"/>
        <v/>
      </c>
      <c r="AK1638" s="253" t="str">
        <f t="shared" si="351"/>
        <v/>
      </c>
      <c r="AO1638" s="253">
        <v>877</v>
      </c>
      <c r="AP1638" s="253">
        <f t="shared" si="352"/>
        <v>-628.74676709428786</v>
      </c>
      <c r="AQ1638" s="253">
        <f t="shared" si="353"/>
        <v>2.765896175814622E-4</v>
      </c>
      <c r="AR1638" s="253">
        <f t="shared" si="354"/>
        <v>0.31135967177068147</v>
      </c>
      <c r="AS1638" s="253" t="str">
        <f>IF(OR(AR1638&lt;$T$757,AR1638&gt;$T$758),AQ1638,"")</f>
        <v/>
      </c>
      <c r="AT1638" s="253">
        <f t="shared" si="355"/>
        <v>2.765896175814622E-4</v>
      </c>
      <c r="AU1638" s="253" t="str">
        <f t="shared" si="356"/>
        <v/>
      </c>
      <c r="AV1638" s="253">
        <f t="shared" si="357"/>
        <v>0</v>
      </c>
      <c r="AW1638" s="253">
        <f t="shared" si="358"/>
        <v>2.765896175814622E-4</v>
      </c>
      <c r="AX1638" s="253" t="str">
        <f t="shared" si="359"/>
        <v/>
      </c>
      <c r="AZ1638" s="259"/>
      <c r="BA1638" s="259">
        <f>BA1637+$BD$753</f>
        <v>5.644800000000096</v>
      </c>
      <c r="BB1638" s="274">
        <f t="shared" si="342"/>
        <v>0.58178054509714994</v>
      </c>
      <c r="BC1638" s="259">
        <f t="shared" si="343"/>
        <v>7.661041736167773E-4</v>
      </c>
      <c r="BD1638" s="259" t="str">
        <f t="shared" si="340"/>
        <v/>
      </c>
      <c r="BE1638" s="254" t="str">
        <f t="shared" si="341"/>
        <v/>
      </c>
    </row>
    <row r="1639" spans="1:57" ht="20.100000000000001" customHeight="1" x14ac:dyDescent="0.25">
      <c r="A1639" s="247">
        <v>878</v>
      </c>
      <c r="B1639" s="247">
        <f>$B$755+(A1639*$B$758)</f>
        <v>-1173.0381721867907</v>
      </c>
      <c r="C1639" s="247">
        <f>_xlfn.NORM.DIST($B1639,$B$752,$B$753,0)</f>
        <v>1.4733483138772678E-4</v>
      </c>
      <c r="D1639" s="247">
        <f>_xlfn.NORM.DIST($B1639,$B$752,$B$753,1)</f>
        <v>0.31277492053570749</v>
      </c>
      <c r="E1639" s="247" t="str">
        <f>IF(OR(D1639&lt;$F$757,D1639&gt;$F$758),C1639,"")</f>
        <v/>
      </c>
      <c r="F1639" s="247">
        <f>IF(AND(D1639&gt;$F$757,D1639&lt;$F$758),C1639,"")</f>
        <v>1.4733483138772678E-4</v>
      </c>
      <c r="G1639" s="247" t="str">
        <f>IF(C1639=MAX($C$761:$C$2761),C1639,"")</f>
        <v/>
      </c>
      <c r="H1639" s="247">
        <f>_xlfn.NORM.DIST(B1639,$F$753,$F$754,0)</f>
        <v>0</v>
      </c>
      <c r="I1639" s="247">
        <f>IF(H1639=MAX($H$761:$H$2761),C1639,"")</f>
        <v>1.4733483138772678E-4</v>
      </c>
      <c r="J1639" s="247" t="str">
        <f>IF(I1639=MIN($I$761:$I$2761),I1639,"")</f>
        <v/>
      </c>
      <c r="K1639" s="247"/>
      <c r="L1639" s="247"/>
      <c r="M1639" s="247"/>
      <c r="N1639" s="247"/>
      <c r="O1639" s="247">
        <v>878</v>
      </c>
      <c r="P1639" s="247">
        <f>$P$755+(O1639*$P$758)</f>
        <v>-68.359413791177417</v>
      </c>
      <c r="Q1639" s="247">
        <f>_xlfn.NORM.DIST(P1639,P$752,P$753,0)</f>
        <v>2.5282455147796136E-3</v>
      </c>
      <c r="R1639" s="247">
        <f>_xlfn.NORM.DIST(P1639,P$752,P$753,1)</f>
        <v>0.31277492053570755</v>
      </c>
      <c r="S1639" s="253" t="str">
        <f>IF(OR(R1639&lt;$T$757,R1639&gt;$T$758),Q1639,"")</f>
        <v/>
      </c>
      <c r="T1639" s="253">
        <f>IF(AND(R1639&gt;$T$757,R1639&lt;$T$758),Q1639,"")</f>
        <v>2.5282455147796136E-3</v>
      </c>
      <c r="U1639" s="253" t="str">
        <f>IF(Q1639=MAX($Q$761:$Q$2761),Q1639,"")</f>
        <v/>
      </c>
      <c r="V1639" s="253">
        <f>_xlfn.NORM.DIST(P1639,$T$753,$T$754,0)</f>
        <v>4.8881383406078655E-75</v>
      </c>
      <c r="W1639" s="253" t="str">
        <f>IF(V1639=MAX($V$761:$V$2761),Q1639,"")</f>
        <v/>
      </c>
      <c r="X1639" s="253" t="str">
        <f t="shared" si="344"/>
        <v/>
      </c>
      <c r="AB1639" s="253">
        <v>878</v>
      </c>
      <c r="AC1639" s="253">
        <f t="shared" si="360"/>
        <v>-105.78148760118893</v>
      </c>
      <c r="AD1639" s="253">
        <f t="shared" si="345"/>
        <v>1.6338339082741864E-3</v>
      </c>
      <c r="AE1639" s="253">
        <f t="shared" si="346"/>
        <v>0.31277492053570766</v>
      </c>
      <c r="AF1639" s="253" t="str">
        <f>IF(OR(AE1639&lt;$T$757,AE1639&gt;$T$758),AD1639,"")</f>
        <v/>
      </c>
      <c r="AG1639" s="253">
        <f t="shared" si="347"/>
        <v>1.6338339082741864E-3</v>
      </c>
      <c r="AH1639" s="253" t="str">
        <f t="shared" si="348"/>
        <v/>
      </c>
      <c r="AI1639" s="253">
        <f t="shared" si="349"/>
        <v>7.8297760815931958E-4</v>
      </c>
      <c r="AJ1639" s="253" t="str">
        <f t="shared" si="350"/>
        <v/>
      </c>
      <c r="AK1639" s="253" t="str">
        <f t="shared" si="351"/>
        <v/>
      </c>
      <c r="AO1639" s="253">
        <v>878</v>
      </c>
      <c r="AP1639" s="253">
        <f t="shared" si="352"/>
        <v>-623.63500476018817</v>
      </c>
      <c r="AQ1639" s="253">
        <f t="shared" si="353"/>
        <v>2.7713226485252801E-4</v>
      </c>
      <c r="AR1639" s="253">
        <f t="shared" si="354"/>
        <v>0.31277492053570743</v>
      </c>
      <c r="AS1639" s="253" t="str">
        <f>IF(OR(AR1639&lt;$T$757,AR1639&gt;$T$758),AQ1639,"")</f>
        <v/>
      </c>
      <c r="AT1639" s="253">
        <f t="shared" si="355"/>
        <v>2.7713226485252801E-4</v>
      </c>
      <c r="AU1639" s="253" t="str">
        <f t="shared" si="356"/>
        <v/>
      </c>
      <c r="AV1639" s="253">
        <f t="shared" si="357"/>
        <v>0</v>
      </c>
      <c r="AW1639" s="253">
        <f t="shared" si="358"/>
        <v>2.7713226485252801E-4</v>
      </c>
      <c r="AX1639" s="253" t="str">
        <f t="shared" si="359"/>
        <v/>
      </c>
      <c r="AZ1639" s="259"/>
      <c r="BA1639" s="259">
        <f>BA1638+$BD$753</f>
        <v>5.6512000000000961</v>
      </c>
      <c r="BB1639" s="274">
        <f t="shared" si="342"/>
        <v>0.58101444092353316</v>
      </c>
      <c r="BC1639" s="259">
        <f t="shared" si="343"/>
        <v>7.658217307424664E-4</v>
      </c>
      <c r="BD1639" s="259" t="str">
        <f t="shared" si="340"/>
        <v/>
      </c>
      <c r="BE1639" s="254" t="str">
        <f t="shared" si="341"/>
        <v/>
      </c>
    </row>
    <row r="1640" spans="1:57" ht="20.100000000000001" customHeight="1" x14ac:dyDescent="0.25">
      <c r="A1640" s="248">
        <v>879</v>
      </c>
      <c r="B1640" s="247">
        <f>$B$755+(A1640*$B$758)</f>
        <v>-1163.423105201653</v>
      </c>
      <c r="C1640" s="247">
        <f>_xlfn.NORM.DIST($B1640,$B$752,$B$753,0)</f>
        <v>1.4762152887961758E-4</v>
      </c>
      <c r="D1640" s="247">
        <f>_xlfn.NORM.DIST($B1640,$B$752,$B$753,1)</f>
        <v>0.3141929345606515</v>
      </c>
      <c r="E1640" s="247" t="str">
        <f>IF(OR(D1640&lt;$F$757,D1640&gt;$F$758),C1640,"")</f>
        <v/>
      </c>
      <c r="F1640" s="247">
        <f>IF(AND(D1640&gt;$F$757,D1640&lt;$F$758),C1640,"")</f>
        <v>1.4762152887961758E-4</v>
      </c>
      <c r="G1640" s="247" t="str">
        <f>IF(C1640=MAX($C$761:$C$2761),C1640,"")</f>
        <v/>
      </c>
      <c r="H1640" s="247">
        <f>_xlfn.NORM.DIST(B1640,$F$753,$F$754,0)</f>
        <v>0</v>
      </c>
      <c r="I1640" s="247">
        <f>IF(H1640=MAX($H$761:$H$2761),C1640,"")</f>
        <v>1.4762152887961758E-4</v>
      </c>
      <c r="J1640" s="247" t="str">
        <f>IF(I1640=MIN($I$761:$I$2761),I1640,"")</f>
        <v/>
      </c>
      <c r="K1640" s="247"/>
      <c r="L1640" s="247"/>
      <c r="M1640" s="247"/>
      <c r="N1640" s="247"/>
      <c r="O1640" s="248">
        <v>879</v>
      </c>
      <c r="P1640" s="247">
        <f>$P$755+(O1640*$P$758)</f>
        <v>-67.799090727315274</v>
      </c>
      <c r="Q1640" s="247">
        <f>_xlfn.NORM.DIST(P1640,P$752,P$753,0)</f>
        <v>2.5331652044493563E-3</v>
      </c>
      <c r="R1640" s="247">
        <f>_xlfn.NORM.DIST(P1640,P$752,P$753,1)</f>
        <v>0.31419293456065167</v>
      </c>
      <c r="S1640" s="253" t="str">
        <f>IF(OR(R1640&lt;$T$757,R1640&gt;$T$758),Q1640,"")</f>
        <v/>
      </c>
      <c r="T1640" s="253">
        <f>IF(AND(R1640&gt;$T$757,R1640&lt;$T$758),Q1640,"")</f>
        <v>2.5331652044493563E-3</v>
      </c>
      <c r="U1640" s="253" t="str">
        <f>IF(Q1640=MAX($Q$761:$Q$2761),Q1640,"")</f>
        <v/>
      </c>
      <c r="V1640" s="253">
        <f>_xlfn.NORM.DIST(P1640,$T$753,$T$754,0)</f>
        <v>4.5452638875500815E-75</v>
      </c>
      <c r="W1640" s="253" t="str">
        <f>IF(V1640=MAX($V$761:$V$2761),Q1640,"")</f>
        <v/>
      </c>
      <c r="X1640" s="253" t="str">
        <f t="shared" si="344"/>
        <v/>
      </c>
      <c r="AB1640" s="259">
        <v>879</v>
      </c>
      <c r="AC1640" s="253">
        <f t="shared" si="360"/>
        <v>-104.91442622740874</v>
      </c>
      <c r="AD1640" s="253">
        <f t="shared" si="345"/>
        <v>1.637013170633646E-3</v>
      </c>
      <c r="AE1640" s="253">
        <f t="shared" si="346"/>
        <v>0.31419293456065156</v>
      </c>
      <c r="AF1640" s="253" t="str">
        <f>IF(OR(AE1640&lt;$T$757,AE1640&gt;$T$758),AD1640,"")</f>
        <v/>
      </c>
      <c r="AG1640" s="253">
        <f t="shared" si="347"/>
        <v>1.637013170633646E-3</v>
      </c>
      <c r="AH1640" s="253" t="str">
        <f t="shared" si="348"/>
        <v/>
      </c>
      <c r="AI1640" s="253">
        <f t="shared" si="349"/>
        <v>7.7888739315192196E-4</v>
      </c>
      <c r="AJ1640" s="253" t="str">
        <f t="shared" si="350"/>
        <v/>
      </c>
      <c r="AK1640" s="253" t="str">
        <f t="shared" si="351"/>
        <v/>
      </c>
      <c r="AO1640" s="259">
        <v>879</v>
      </c>
      <c r="AP1640" s="253">
        <f t="shared" si="352"/>
        <v>-618.52324242608756</v>
      </c>
      <c r="AQ1640" s="253">
        <f t="shared" si="353"/>
        <v>2.7767153397515766E-4</v>
      </c>
      <c r="AR1640" s="253">
        <f t="shared" si="354"/>
        <v>0.31419293456065167</v>
      </c>
      <c r="AS1640" s="253" t="str">
        <f>IF(OR(AR1640&lt;$T$757,AR1640&gt;$T$758),AQ1640,"")</f>
        <v/>
      </c>
      <c r="AT1640" s="253">
        <f t="shared" si="355"/>
        <v>2.7767153397515766E-4</v>
      </c>
      <c r="AU1640" s="253" t="str">
        <f t="shared" si="356"/>
        <v/>
      </c>
      <c r="AV1640" s="253">
        <f t="shared" si="357"/>
        <v>0</v>
      </c>
      <c r="AW1640" s="253">
        <f t="shared" si="358"/>
        <v>2.7767153397515766E-4</v>
      </c>
      <c r="AX1640" s="253" t="str">
        <f t="shared" si="359"/>
        <v/>
      </c>
      <c r="AZ1640" s="259"/>
      <c r="BA1640" s="259">
        <f>BA1639+$BD$753</f>
        <v>5.6576000000000963</v>
      </c>
      <c r="BB1640" s="274">
        <f t="shared" si="342"/>
        <v>0.58024861919279069</v>
      </c>
      <c r="BC1640" s="259">
        <f t="shared" si="343"/>
        <v>7.655369401455836E-4</v>
      </c>
      <c r="BD1640" s="259" t="str">
        <f t="shared" si="340"/>
        <v/>
      </c>
      <c r="BE1640" s="254" t="str">
        <f t="shared" si="341"/>
        <v/>
      </c>
    </row>
    <row r="1641" spans="1:57" ht="20.100000000000001" customHeight="1" x14ac:dyDescent="0.25">
      <c r="A1641" s="247">
        <v>880</v>
      </c>
      <c r="B1641" s="247">
        <f>$B$755+(A1641*$B$758)</f>
        <v>-1153.8080382165153</v>
      </c>
      <c r="C1641" s="247">
        <f>_xlfn.NORM.DIST($B1641,$B$752,$B$753,0)</f>
        <v>1.4790641773190238E-4</v>
      </c>
      <c r="D1641" s="247">
        <f>_xlfn.NORM.DIST($B1641,$B$752,$B$753,1)</f>
        <v>0.3156136965162224</v>
      </c>
      <c r="E1641" s="247" t="str">
        <f>IF(OR(D1641&lt;$F$757,D1641&gt;$F$758),C1641,"")</f>
        <v/>
      </c>
      <c r="F1641" s="247">
        <f>IF(AND(D1641&gt;$F$757,D1641&lt;$F$758),C1641,"")</f>
        <v>1.4790641773190238E-4</v>
      </c>
      <c r="G1641" s="247" t="str">
        <f>IF(C1641=MAX($C$761:$C$2761),C1641,"")</f>
        <v/>
      </c>
      <c r="H1641" s="247">
        <f>_xlfn.NORM.DIST(B1641,$F$753,$F$754,0)</f>
        <v>0</v>
      </c>
      <c r="I1641" s="247">
        <f>IF(H1641=MAX($H$761:$H$2761),C1641,"")</f>
        <v>1.4790641773190238E-4</v>
      </c>
      <c r="J1641" s="247" t="str">
        <f>IF(I1641=MIN($I$761:$I$2761),I1641,"")</f>
        <v/>
      </c>
      <c r="K1641" s="247"/>
      <c r="L1641" s="247"/>
      <c r="M1641" s="247"/>
      <c r="N1641" s="247"/>
      <c r="O1641" s="247">
        <v>880</v>
      </c>
      <c r="P1641" s="247">
        <f>$P$755+(O1641*$P$758)</f>
        <v>-67.238767663453189</v>
      </c>
      <c r="Q1641" s="247">
        <f>_xlfn.NORM.DIST(P1641,P$752,P$753,0)</f>
        <v>2.5380538581113291E-3</v>
      </c>
      <c r="R1641" s="247">
        <f>_xlfn.NORM.DIST(P1641,P$752,P$753,1)</f>
        <v>0.31561369651622251</v>
      </c>
      <c r="S1641" s="253" t="str">
        <f>IF(OR(R1641&lt;$T$757,R1641&gt;$T$758),Q1641,"")</f>
        <v/>
      </c>
      <c r="T1641" s="253">
        <f>IF(AND(R1641&gt;$T$757,R1641&lt;$T$758),Q1641,"")</f>
        <v>2.5380538581113291E-3</v>
      </c>
      <c r="U1641" s="253" t="str">
        <f>IF(Q1641=MAX($Q$761:$Q$2761),Q1641,"")</f>
        <v/>
      </c>
      <c r="V1641" s="253">
        <f>_xlfn.NORM.DIST(P1641,$T$753,$T$754,0)</f>
        <v>4.226372459164629E-75</v>
      </c>
      <c r="W1641" s="253" t="str">
        <f>IF(V1641=MAX($V$761:$V$2761),Q1641,"")</f>
        <v/>
      </c>
      <c r="X1641" s="253" t="str">
        <f t="shared" si="344"/>
        <v/>
      </c>
      <c r="AB1641" s="253">
        <v>880</v>
      </c>
      <c r="AC1641" s="253">
        <f t="shared" si="360"/>
        <v>-104.04736485362844</v>
      </c>
      <c r="AD1641" s="253">
        <f t="shared" si="345"/>
        <v>1.6401723765224925E-3</v>
      </c>
      <c r="AE1641" s="253">
        <f t="shared" si="346"/>
        <v>0.31561369651622262</v>
      </c>
      <c r="AF1641" s="253" t="str">
        <f>IF(OR(AE1641&lt;$T$757,AE1641&gt;$T$758),AD1641,"")</f>
        <v/>
      </c>
      <c r="AG1641" s="253">
        <f t="shared" si="347"/>
        <v>1.6401723765224925E-3</v>
      </c>
      <c r="AH1641" s="253" t="str">
        <f t="shared" si="348"/>
        <v/>
      </c>
      <c r="AI1641" s="253">
        <f t="shared" si="349"/>
        <v>7.7480614811664943E-4</v>
      </c>
      <c r="AJ1641" s="253" t="str">
        <f t="shared" si="350"/>
        <v/>
      </c>
      <c r="AK1641" s="253" t="str">
        <f t="shared" si="351"/>
        <v/>
      </c>
      <c r="AO1641" s="253">
        <v>880</v>
      </c>
      <c r="AP1641" s="253">
        <f t="shared" si="352"/>
        <v>-613.41148009198787</v>
      </c>
      <c r="AQ1641" s="253">
        <f t="shared" si="353"/>
        <v>2.7820740110257952E-4</v>
      </c>
      <c r="AR1641" s="253">
        <f t="shared" si="354"/>
        <v>0.31561369651622251</v>
      </c>
      <c r="AS1641" s="253" t="str">
        <f>IF(OR(AR1641&lt;$T$757,AR1641&gt;$T$758),AQ1641,"")</f>
        <v/>
      </c>
      <c r="AT1641" s="253">
        <f t="shared" si="355"/>
        <v>2.7820740110257952E-4</v>
      </c>
      <c r="AU1641" s="253" t="str">
        <f t="shared" si="356"/>
        <v/>
      </c>
      <c r="AV1641" s="253">
        <f t="shared" si="357"/>
        <v>0</v>
      </c>
      <c r="AW1641" s="253">
        <f t="shared" si="358"/>
        <v>2.7820740110257952E-4</v>
      </c>
      <c r="AX1641" s="253" t="str">
        <f t="shared" si="359"/>
        <v/>
      </c>
      <c r="AZ1641" s="259"/>
      <c r="BA1641" s="259">
        <f>BA1640+$BD$753</f>
        <v>5.6640000000000965</v>
      </c>
      <c r="BB1641" s="274">
        <f t="shared" si="342"/>
        <v>0.57948308225264511</v>
      </c>
      <c r="BC1641" s="259">
        <f t="shared" si="343"/>
        <v>7.6524981006376169E-4</v>
      </c>
      <c r="BD1641" s="259" t="str">
        <f t="shared" si="340"/>
        <v/>
      </c>
      <c r="BE1641" s="254" t="str">
        <f t="shared" si="341"/>
        <v/>
      </c>
    </row>
    <row r="1642" spans="1:57" ht="20.100000000000001" customHeight="1" x14ac:dyDescent="0.25">
      <c r="A1642" s="247">
        <v>881</v>
      </c>
      <c r="B1642" s="247">
        <f>$B$755+(A1642*$B$758)</f>
        <v>-1144.1929712313777</v>
      </c>
      <c r="C1642" s="247">
        <f>_xlfn.NORM.DIST($B1642,$B$752,$B$753,0)</f>
        <v>1.4818948532899337E-4</v>
      </c>
      <c r="D1642" s="247">
        <f>_xlfn.NORM.DIST($B1642,$B$752,$B$753,1)</f>
        <v>0.3170371889515291</v>
      </c>
      <c r="E1642" s="247" t="str">
        <f>IF(OR(D1642&lt;$F$757,D1642&gt;$F$758),C1642,"")</f>
        <v/>
      </c>
      <c r="F1642" s="247">
        <f>IF(AND(D1642&gt;$F$757,D1642&lt;$F$758),C1642,"")</f>
        <v>1.4818948532899337E-4</v>
      </c>
      <c r="G1642" s="247" t="str">
        <f>IF(C1642=MAX($C$761:$C$2761),C1642,"")</f>
        <v/>
      </c>
      <c r="H1642" s="247">
        <f>_xlfn.NORM.DIST(B1642,$F$753,$F$754,0)</f>
        <v>0</v>
      </c>
      <c r="I1642" s="247">
        <f>IF(H1642=MAX($H$761:$H$2761),C1642,"")</f>
        <v>1.4818948532899337E-4</v>
      </c>
      <c r="J1642" s="247" t="str">
        <f>IF(I1642=MIN($I$761:$I$2761),I1642,"")</f>
        <v/>
      </c>
      <c r="K1642" s="247"/>
      <c r="L1642" s="247"/>
      <c r="M1642" s="247"/>
      <c r="N1642" s="247"/>
      <c r="O1642" s="247">
        <v>881</v>
      </c>
      <c r="P1642" s="247">
        <f>$P$755+(O1642*$P$758)</f>
        <v>-66.678444599591046</v>
      </c>
      <c r="Q1642" s="247">
        <f>_xlfn.NORM.DIST(P1642,P$752,P$753,0)</f>
        <v>2.5429112592837747E-3</v>
      </c>
      <c r="R1642" s="247">
        <f>_xlfn.NORM.DIST(P1642,P$752,P$753,1)</f>
        <v>0.31703718895152933</v>
      </c>
      <c r="S1642" s="253" t="str">
        <f>IF(OR(R1642&lt;$T$757,R1642&gt;$T$758),Q1642,"")</f>
        <v/>
      </c>
      <c r="T1642" s="253">
        <f>IF(AND(R1642&gt;$T$757,R1642&lt;$T$758),Q1642,"")</f>
        <v>2.5429112592837747E-3</v>
      </c>
      <c r="U1642" s="253" t="str">
        <f>IF(Q1642=MAX($Q$761:$Q$2761),Q1642,"")</f>
        <v/>
      </c>
      <c r="V1642" s="253">
        <f>_xlfn.NORM.DIST(P1642,$T$753,$T$754,0)</f>
        <v>3.9297912755318316E-75</v>
      </c>
      <c r="W1642" s="253" t="str">
        <f>IF(V1642=MAX($V$761:$V$2761),Q1642,"")</f>
        <v/>
      </c>
      <c r="X1642" s="253" t="str">
        <f t="shared" si="344"/>
        <v/>
      </c>
      <c r="AB1642" s="253">
        <v>881</v>
      </c>
      <c r="AC1642" s="253">
        <f t="shared" si="360"/>
        <v>-103.18030347984825</v>
      </c>
      <c r="AD1642" s="253">
        <f t="shared" si="345"/>
        <v>1.6433113860432203E-3</v>
      </c>
      <c r="AE1642" s="253">
        <f t="shared" si="346"/>
        <v>0.31703718895152921</v>
      </c>
      <c r="AF1642" s="253" t="str">
        <f>IF(OR(AE1642&lt;$T$757,AE1642&gt;$T$758),AD1642,"")</f>
        <v/>
      </c>
      <c r="AG1642" s="253">
        <f t="shared" si="347"/>
        <v>1.6433113860432203E-3</v>
      </c>
      <c r="AH1642" s="253" t="str">
        <f t="shared" si="348"/>
        <v/>
      </c>
      <c r="AI1642" s="253">
        <f t="shared" si="349"/>
        <v>7.7073395630892539E-4</v>
      </c>
      <c r="AJ1642" s="253" t="str">
        <f t="shared" si="350"/>
        <v/>
      </c>
      <c r="AK1642" s="253" t="str">
        <f t="shared" si="351"/>
        <v/>
      </c>
      <c r="AO1642" s="253">
        <v>881</v>
      </c>
      <c r="AP1642" s="253">
        <f t="shared" si="352"/>
        <v>-608.29971775788817</v>
      </c>
      <c r="AQ1642" s="253">
        <f t="shared" si="353"/>
        <v>2.7873984250526284E-4</v>
      </c>
      <c r="AR1642" s="253">
        <f t="shared" si="354"/>
        <v>0.31703718895152916</v>
      </c>
      <c r="AS1642" s="253" t="str">
        <f>IF(OR(AR1642&lt;$T$757,AR1642&gt;$T$758),AQ1642,"")</f>
        <v/>
      </c>
      <c r="AT1642" s="253">
        <f t="shared" si="355"/>
        <v>2.7873984250526284E-4</v>
      </c>
      <c r="AU1642" s="253" t="str">
        <f t="shared" si="356"/>
        <v/>
      </c>
      <c r="AV1642" s="253">
        <f t="shared" si="357"/>
        <v>0</v>
      </c>
      <c r="AW1642" s="253">
        <f t="shared" si="358"/>
        <v>2.7873984250526284E-4</v>
      </c>
      <c r="AX1642" s="253" t="str">
        <f t="shared" si="359"/>
        <v/>
      </c>
      <c r="AZ1642" s="259"/>
      <c r="BA1642" s="259">
        <f>BA1641+$BD$753</f>
        <v>5.6704000000000967</v>
      </c>
      <c r="BB1642" s="274">
        <f t="shared" si="342"/>
        <v>0.57871783244258135</v>
      </c>
      <c r="BC1642" s="259">
        <f t="shared" si="343"/>
        <v>7.6496034872564067E-4</v>
      </c>
      <c r="BD1642" s="259" t="str">
        <f t="shared" si="340"/>
        <v/>
      </c>
      <c r="BE1642" s="254" t="str">
        <f t="shared" si="341"/>
        <v/>
      </c>
    </row>
    <row r="1643" spans="1:57" ht="20.100000000000001" customHeight="1" x14ac:dyDescent="0.25">
      <c r="A1643" s="247">
        <v>882</v>
      </c>
      <c r="B1643" s="247">
        <f>$B$755+(A1643*$B$758)</f>
        <v>-1134.57790424624</v>
      </c>
      <c r="C1643" s="247">
        <f>_xlfn.NORM.DIST($B1643,$B$752,$B$753,0)</f>
        <v>1.4847071911856102E-4</v>
      </c>
      <c r="D1643" s="247">
        <f>_xlfn.NORM.DIST($B1643,$B$752,$B$753,1)</f>
        <v>0.31846339429468423</v>
      </c>
      <c r="E1643" s="247" t="str">
        <f>IF(OR(D1643&lt;$F$757,D1643&gt;$F$758),C1643,"")</f>
        <v/>
      </c>
      <c r="F1643" s="247">
        <f>IF(AND(D1643&gt;$F$757,D1643&lt;$F$758),C1643,"")</f>
        <v>1.4847071911856102E-4</v>
      </c>
      <c r="G1643" s="247" t="str">
        <f>IF(C1643=MAX($C$761:$C$2761),C1643,"")</f>
        <v/>
      </c>
      <c r="H1643" s="247">
        <f>_xlfn.NORM.DIST(B1643,$F$753,$F$754,0)</f>
        <v>0</v>
      </c>
      <c r="I1643" s="247">
        <f>IF(H1643=MAX($H$761:$H$2761),C1643,"")</f>
        <v>1.4847071911856102E-4</v>
      </c>
      <c r="J1643" s="247" t="str">
        <f>IF(I1643=MIN($I$761:$I$2761),I1643,"")</f>
        <v/>
      </c>
      <c r="K1643" s="247"/>
      <c r="L1643" s="247"/>
      <c r="M1643" s="247"/>
      <c r="N1643" s="247"/>
      <c r="O1643" s="247">
        <v>882</v>
      </c>
      <c r="P1643" s="247">
        <f>$P$755+(O1643*$P$758)</f>
        <v>-66.11812153572896</v>
      </c>
      <c r="Q1643" s="247">
        <f>_xlfn.NORM.DIST(P1643,P$752,P$753,0)</f>
        <v>2.547737192570437E-3</v>
      </c>
      <c r="R1643" s="247">
        <f>_xlfn.NORM.DIST(P1643,P$752,P$753,1)</f>
        <v>0.31846339429468429</v>
      </c>
      <c r="S1643" s="253" t="str">
        <f>IF(OR(R1643&lt;$T$757,R1643&gt;$T$758),Q1643,"")</f>
        <v/>
      </c>
      <c r="T1643" s="253">
        <f>IF(AND(R1643&gt;$T$757,R1643&lt;$T$758),Q1643,"")</f>
        <v>2.547737192570437E-3</v>
      </c>
      <c r="U1643" s="253" t="str">
        <f>IF(Q1643=MAX($Q$761:$Q$2761),Q1643,"")</f>
        <v/>
      </c>
      <c r="V1643" s="253">
        <f>_xlfn.NORM.DIST(P1643,$T$753,$T$754,0)</f>
        <v>3.6539638965290812E-75</v>
      </c>
      <c r="W1643" s="253" t="str">
        <f>IF(V1643=MAX($V$761:$V$2761),Q1643,"")</f>
        <v/>
      </c>
      <c r="X1643" s="253" t="str">
        <f t="shared" si="344"/>
        <v/>
      </c>
      <c r="AB1643" s="253">
        <v>882</v>
      </c>
      <c r="AC1643" s="253">
        <f t="shared" si="360"/>
        <v>-102.31324210606795</v>
      </c>
      <c r="AD1643" s="253">
        <f t="shared" si="345"/>
        <v>1.6464300599998147E-3</v>
      </c>
      <c r="AE1643" s="253">
        <f t="shared" si="346"/>
        <v>0.3184633942946844</v>
      </c>
      <c r="AF1643" s="253" t="str">
        <f>IF(OR(AE1643&lt;$T$757,AE1643&gt;$T$758),AD1643,"")</f>
        <v/>
      </c>
      <c r="AG1643" s="253">
        <f t="shared" si="347"/>
        <v>1.6464300599998147E-3</v>
      </c>
      <c r="AH1643" s="253" t="str">
        <f t="shared" si="348"/>
        <v/>
      </c>
      <c r="AI1643" s="253">
        <f t="shared" si="349"/>
        <v>7.6667090011385585E-4</v>
      </c>
      <c r="AJ1643" s="253" t="str">
        <f t="shared" si="350"/>
        <v/>
      </c>
      <c r="AK1643" s="253" t="str">
        <f t="shared" si="351"/>
        <v/>
      </c>
      <c r="AO1643" s="253">
        <v>882</v>
      </c>
      <c r="AP1643" s="253">
        <f t="shared" si="352"/>
        <v>-603.18795542378848</v>
      </c>
      <c r="AQ1643" s="253">
        <f t="shared" si="353"/>
        <v>2.7926883457266363E-4</v>
      </c>
      <c r="AR1643" s="253">
        <f t="shared" si="354"/>
        <v>0.31846339429468418</v>
      </c>
      <c r="AS1643" s="253" t="str">
        <f>IF(OR(AR1643&lt;$T$757,AR1643&gt;$T$758),AQ1643,"")</f>
        <v/>
      </c>
      <c r="AT1643" s="253">
        <f t="shared" si="355"/>
        <v>2.7926883457266363E-4</v>
      </c>
      <c r="AU1643" s="253" t="str">
        <f t="shared" si="356"/>
        <v/>
      </c>
      <c r="AV1643" s="253">
        <f t="shared" si="357"/>
        <v>0</v>
      </c>
      <c r="AW1643" s="253">
        <f t="shared" si="358"/>
        <v>2.7926883457266363E-4</v>
      </c>
      <c r="AX1643" s="253" t="str">
        <f t="shared" si="359"/>
        <v/>
      </c>
      <c r="AZ1643" s="259"/>
      <c r="BA1643" s="259">
        <f>BA1642+$BD$753</f>
        <v>5.6768000000000969</v>
      </c>
      <c r="BB1643" s="274">
        <f t="shared" si="342"/>
        <v>0.57795287209385571</v>
      </c>
      <c r="BC1643" s="259">
        <f t="shared" si="343"/>
        <v>7.6466856435641883E-4</v>
      </c>
      <c r="BD1643" s="259" t="str">
        <f t="shared" si="340"/>
        <v/>
      </c>
      <c r="BE1643" s="254" t="str">
        <f t="shared" si="341"/>
        <v/>
      </c>
    </row>
    <row r="1644" spans="1:57" ht="20.100000000000001" customHeight="1" x14ac:dyDescent="0.25">
      <c r="A1644" s="247">
        <v>883</v>
      </c>
      <c r="B1644" s="247">
        <f>$B$755+(A1644*$B$758)</f>
        <v>-1124.9628372611023</v>
      </c>
      <c r="C1644" s="247">
        <f>_xlfn.NORM.DIST($B1644,$B$752,$B$753,0)</f>
        <v>1.4875010661245927E-4</v>
      </c>
      <c r="D1644" s="247">
        <f>_xlfn.NORM.DIST($B1644,$B$752,$B$753,1)</f>
        <v>0.31989229485341641</v>
      </c>
      <c r="E1644" s="247" t="str">
        <f>IF(OR(D1644&lt;$F$757,D1644&gt;$F$758),C1644,"")</f>
        <v/>
      </c>
      <c r="F1644" s="247">
        <f>IF(AND(D1644&gt;$F$757,D1644&lt;$F$758),C1644,"")</f>
        <v>1.4875010661245927E-4</v>
      </c>
      <c r="G1644" s="247" t="str">
        <f>IF(C1644=MAX($C$761:$C$2761),C1644,"")</f>
        <v/>
      </c>
      <c r="H1644" s="247">
        <f>_xlfn.NORM.DIST(B1644,$F$753,$F$754,0)</f>
        <v>0</v>
      </c>
      <c r="I1644" s="247">
        <f>IF(H1644=MAX($H$761:$H$2761),C1644,"")</f>
        <v>1.4875010661245927E-4</v>
      </c>
      <c r="J1644" s="247" t="str">
        <f>IF(I1644=MIN($I$761:$I$2761),I1644,"")</f>
        <v/>
      </c>
      <c r="K1644" s="247"/>
      <c r="L1644" s="247"/>
      <c r="M1644" s="247"/>
      <c r="N1644" s="247"/>
      <c r="O1644" s="247">
        <v>883</v>
      </c>
      <c r="P1644" s="247">
        <f>$P$755+(O1644*$P$758)</f>
        <v>-65.557798471866818</v>
      </c>
      <c r="Q1644" s="247">
        <f>_xlfn.NORM.DIST(P1644,P$752,P$753,0)</f>
        <v>2.5525314436764431E-3</v>
      </c>
      <c r="R1644" s="247">
        <f>_xlfn.NORM.DIST(P1644,P$752,P$753,1)</f>
        <v>0.31989229485341658</v>
      </c>
      <c r="S1644" s="253" t="str">
        <f>IF(OR(R1644&lt;$T$757,R1644&gt;$T$758),Q1644,"")</f>
        <v/>
      </c>
      <c r="T1644" s="253">
        <f>IF(AND(R1644&gt;$T$757,R1644&lt;$T$758),Q1644,"")</f>
        <v>2.5525314436764431E-3</v>
      </c>
      <c r="U1644" s="253" t="str">
        <f>IF(Q1644=MAX($Q$761:$Q$2761),Q1644,"")</f>
        <v/>
      </c>
      <c r="V1644" s="253">
        <f>_xlfn.NORM.DIST(P1644,$T$753,$T$754,0)</f>
        <v>3.3974421539232005E-75</v>
      </c>
      <c r="W1644" s="253" t="str">
        <f>IF(V1644=MAX($V$761:$V$2761),Q1644,"")</f>
        <v/>
      </c>
      <c r="X1644" s="253" t="str">
        <f t="shared" si="344"/>
        <v/>
      </c>
      <c r="AB1644" s="253">
        <v>883</v>
      </c>
      <c r="AC1644" s="253">
        <f t="shared" si="360"/>
        <v>-101.44618073228776</v>
      </c>
      <c r="AD1644" s="253">
        <f t="shared" si="345"/>
        <v>1.6495282599080046E-3</v>
      </c>
      <c r="AE1644" s="253">
        <f t="shared" si="346"/>
        <v>0.31989229485341653</v>
      </c>
      <c r="AF1644" s="253" t="str">
        <f>IF(OR(AE1644&lt;$T$757,AE1644&gt;$T$758),AD1644,"")</f>
        <v/>
      </c>
      <c r="AG1644" s="253">
        <f t="shared" si="347"/>
        <v>1.6495282599080046E-3</v>
      </c>
      <c r="AH1644" s="253" t="str">
        <f t="shared" si="348"/>
        <v/>
      </c>
      <c r="AI1644" s="253">
        <f t="shared" si="349"/>
        <v>7.6261706104554887E-4</v>
      </c>
      <c r="AJ1644" s="253" t="str">
        <f t="shared" si="350"/>
        <v/>
      </c>
      <c r="AK1644" s="253" t="str">
        <f t="shared" si="351"/>
        <v/>
      </c>
      <c r="AO1644" s="253">
        <v>883</v>
      </c>
      <c r="AP1644" s="253">
        <f t="shared" si="352"/>
        <v>-598.07619308968788</v>
      </c>
      <c r="AQ1644" s="253">
        <f t="shared" si="353"/>
        <v>2.797943538149651E-4</v>
      </c>
      <c r="AR1644" s="253">
        <f t="shared" si="354"/>
        <v>0.31989229485341658</v>
      </c>
      <c r="AS1644" s="253" t="str">
        <f>IF(OR(AR1644&lt;$T$757,AR1644&gt;$T$758),AQ1644,"")</f>
        <v/>
      </c>
      <c r="AT1644" s="253">
        <f t="shared" si="355"/>
        <v>2.797943538149651E-4</v>
      </c>
      <c r="AU1644" s="253" t="str">
        <f t="shared" si="356"/>
        <v/>
      </c>
      <c r="AV1644" s="253">
        <f t="shared" si="357"/>
        <v>0</v>
      </c>
      <c r="AW1644" s="253">
        <f t="shared" si="358"/>
        <v>2.797943538149651E-4</v>
      </c>
      <c r="AX1644" s="253" t="str">
        <f t="shared" si="359"/>
        <v/>
      </c>
      <c r="AZ1644" s="259"/>
      <c r="BA1644" s="259">
        <f>BA1643+$BD$753</f>
        <v>5.6832000000000971</v>
      </c>
      <c r="BB1644" s="274">
        <f t="shared" si="342"/>
        <v>0.57718820352949929</v>
      </c>
      <c r="BC1644" s="259">
        <f t="shared" si="343"/>
        <v>7.6437446517507723E-4</v>
      </c>
      <c r="BD1644" s="259" t="str">
        <f t="shared" si="340"/>
        <v/>
      </c>
      <c r="BE1644" s="254" t="str">
        <f t="shared" si="341"/>
        <v/>
      </c>
    </row>
    <row r="1645" spans="1:57" ht="20.100000000000001" customHeight="1" x14ac:dyDescent="0.25">
      <c r="A1645" s="247">
        <v>884</v>
      </c>
      <c r="B1645" s="247">
        <f>$B$755+(A1645*$B$758)</f>
        <v>-1115.3477702759646</v>
      </c>
      <c r="C1645" s="247">
        <f>_xlfn.NORM.DIST($B1645,$B$752,$B$753,0)</f>
        <v>1.4902763538764732E-4</v>
      </c>
      <c r="D1645" s="247">
        <f>_xlfn.NORM.DIST($B1645,$B$752,$B$753,1)</f>
        <v>0.32132387281569252</v>
      </c>
      <c r="E1645" s="247" t="str">
        <f>IF(OR(D1645&lt;$F$757,D1645&gt;$F$758),C1645,"")</f>
        <v/>
      </c>
      <c r="F1645" s="247">
        <f>IF(AND(D1645&gt;$F$757,D1645&lt;$F$758),C1645,"")</f>
        <v>1.4902763538764732E-4</v>
      </c>
      <c r="G1645" s="247" t="str">
        <f>IF(C1645=MAX($C$761:$C$2761),C1645,"")</f>
        <v/>
      </c>
      <c r="H1645" s="247">
        <f>_xlfn.NORM.DIST(B1645,$F$753,$F$754,0)</f>
        <v>0</v>
      </c>
      <c r="I1645" s="247">
        <f>IF(H1645=MAX($H$761:$H$2761),C1645,"")</f>
        <v>1.4902763538764732E-4</v>
      </c>
      <c r="J1645" s="247" t="str">
        <f>IF(I1645=MIN($I$761:$I$2761),I1645,"")</f>
        <v/>
      </c>
      <c r="K1645" s="247"/>
      <c r="L1645" s="247"/>
      <c r="M1645" s="247"/>
      <c r="N1645" s="247"/>
      <c r="O1645" s="247">
        <v>884</v>
      </c>
      <c r="P1645" s="247">
        <f>$P$755+(O1645*$P$758)</f>
        <v>-64.997475408004732</v>
      </c>
      <c r="Q1645" s="247">
        <f>_xlfn.NORM.DIST(P1645,P$752,P$753,0)</f>
        <v>2.5572937994241137E-3</v>
      </c>
      <c r="R1645" s="247">
        <f>_xlfn.NORM.DIST(P1645,P$752,P$753,1)</f>
        <v>0.32132387281569258</v>
      </c>
      <c r="S1645" s="253" t="str">
        <f>IF(OR(R1645&lt;$T$757,R1645&gt;$T$758),Q1645,"")</f>
        <v/>
      </c>
      <c r="T1645" s="253">
        <f>IF(AND(R1645&gt;$T$757,R1645&lt;$T$758),Q1645,"")</f>
        <v>2.5572937994241137E-3</v>
      </c>
      <c r="U1645" s="253" t="str">
        <f>IF(Q1645=MAX($Q$761:$Q$2761),Q1645,"")</f>
        <v/>
      </c>
      <c r="V1645" s="253">
        <f>_xlfn.NORM.DIST(P1645,$T$753,$T$754,0)</f>
        <v>3.1588786413257711E-75</v>
      </c>
      <c r="W1645" s="253" t="str">
        <f>IF(V1645=MAX($V$761:$V$2761),Q1645,"")</f>
        <v/>
      </c>
      <c r="X1645" s="253" t="str">
        <f t="shared" si="344"/>
        <v/>
      </c>
      <c r="AB1645" s="253">
        <v>884</v>
      </c>
      <c r="AC1645" s="253">
        <f t="shared" si="360"/>
        <v>-100.57911935850757</v>
      </c>
      <c r="AD1645" s="253">
        <f t="shared" si="345"/>
        <v>1.6526058480054908E-3</v>
      </c>
      <c r="AE1645" s="253">
        <f t="shared" si="346"/>
        <v>0.32132387281569252</v>
      </c>
      <c r="AF1645" s="253" t="str">
        <f>IF(OR(AE1645&lt;$T$757,AE1645&gt;$T$758),AD1645,"")</f>
        <v/>
      </c>
      <c r="AG1645" s="253">
        <f t="shared" si="347"/>
        <v>1.6526058480054908E-3</v>
      </c>
      <c r="AH1645" s="253" t="str">
        <f t="shared" si="348"/>
        <v/>
      </c>
      <c r="AI1645" s="253">
        <f t="shared" si="349"/>
        <v>7.5857251974649888E-4</v>
      </c>
      <c r="AJ1645" s="253" t="str">
        <f t="shared" si="350"/>
        <v/>
      </c>
      <c r="AK1645" s="253" t="str">
        <f t="shared" si="351"/>
        <v/>
      </c>
      <c r="AO1645" s="253">
        <v>884</v>
      </c>
      <c r="AP1645" s="253">
        <f t="shared" si="352"/>
        <v>-592.96443075558818</v>
      </c>
      <c r="AQ1645" s="253">
        <f t="shared" si="353"/>
        <v>2.803163768648114E-4</v>
      </c>
      <c r="AR1645" s="253">
        <f t="shared" si="354"/>
        <v>0.32132387281569258</v>
      </c>
      <c r="AS1645" s="253" t="str">
        <f>IF(OR(AR1645&lt;$T$757,AR1645&gt;$T$758),AQ1645,"")</f>
        <v/>
      </c>
      <c r="AT1645" s="253">
        <f t="shared" si="355"/>
        <v>2.803163768648114E-4</v>
      </c>
      <c r="AU1645" s="253" t="str">
        <f t="shared" si="356"/>
        <v/>
      </c>
      <c r="AV1645" s="253">
        <f t="shared" si="357"/>
        <v>0</v>
      </c>
      <c r="AW1645" s="253">
        <f t="shared" si="358"/>
        <v>2.803163768648114E-4</v>
      </c>
      <c r="AX1645" s="253" t="str">
        <f t="shared" si="359"/>
        <v/>
      </c>
      <c r="AZ1645" s="259"/>
      <c r="BA1645" s="259">
        <f>BA1644+$BD$753</f>
        <v>5.6896000000000972</v>
      </c>
      <c r="BB1645" s="274">
        <f t="shared" si="342"/>
        <v>0.57642382906432421</v>
      </c>
      <c r="BC1645" s="259">
        <f t="shared" si="343"/>
        <v>7.6407805939338047E-4</v>
      </c>
      <c r="BD1645" s="259" t="str">
        <f t="shared" si="340"/>
        <v/>
      </c>
      <c r="BE1645" s="254" t="str">
        <f t="shared" si="341"/>
        <v/>
      </c>
    </row>
    <row r="1646" spans="1:57" ht="20.100000000000001" customHeight="1" x14ac:dyDescent="0.25">
      <c r="A1646" s="248">
        <v>885</v>
      </c>
      <c r="B1646" s="247">
        <f>$B$755+(A1646*$B$758)</f>
        <v>-1105.732703290827</v>
      </c>
      <c r="C1646" s="247">
        <f>_xlfn.NORM.DIST($B1646,$B$752,$B$753,0)</f>
        <v>1.4930329308710804E-4</v>
      </c>
      <c r="D1646" s="247">
        <f>_xlfn.NORM.DIST($B1646,$B$752,$B$753,1)</f>
        <v>0.32275811025034762</v>
      </c>
      <c r="E1646" s="247" t="str">
        <f>IF(OR(D1646&lt;$F$757,D1646&gt;$F$758),C1646,"")</f>
        <v/>
      </c>
      <c r="F1646" s="247">
        <f>IF(AND(D1646&gt;$F$757,D1646&lt;$F$758),C1646,"")</f>
        <v>1.4930329308710804E-4</v>
      </c>
      <c r="G1646" s="247" t="str">
        <f>IF(C1646=MAX($C$761:$C$2761),C1646,"")</f>
        <v/>
      </c>
      <c r="H1646" s="247">
        <f>_xlfn.NORM.DIST(B1646,$F$753,$F$754,0)</f>
        <v>0</v>
      </c>
      <c r="I1646" s="247">
        <f>IF(H1646=MAX($H$761:$H$2761),C1646,"")</f>
        <v>1.4930329308710804E-4</v>
      </c>
      <c r="J1646" s="247" t="str">
        <f>IF(I1646=MIN($I$761:$I$2761),I1646,"")</f>
        <v/>
      </c>
      <c r="K1646" s="247"/>
      <c r="L1646" s="247"/>
      <c r="M1646" s="247"/>
      <c r="N1646" s="247"/>
      <c r="O1646" s="248">
        <v>885</v>
      </c>
      <c r="P1646" s="247">
        <f>$P$755+(O1646*$P$758)</f>
        <v>-64.437152344142646</v>
      </c>
      <c r="Q1646" s="247">
        <f>_xlfn.NORM.DIST(P1646,P$752,P$753,0)</f>
        <v>2.5620240477687286E-3</v>
      </c>
      <c r="R1646" s="247">
        <f>_xlfn.NORM.DIST(P1646,P$752,P$753,1)</f>
        <v>0.32275811025034762</v>
      </c>
      <c r="S1646" s="253" t="str">
        <f>IF(OR(R1646&lt;$T$757,R1646&gt;$T$758),Q1646,"")</f>
        <v/>
      </c>
      <c r="T1646" s="253">
        <f>IF(AND(R1646&gt;$T$757,R1646&lt;$T$758),Q1646,"")</f>
        <v>2.5620240477687286E-3</v>
      </c>
      <c r="U1646" s="253" t="str">
        <f>IF(Q1646=MAX($Q$761:$Q$2761),Q1646,"")</f>
        <v/>
      </c>
      <c r="V1646" s="253">
        <f>_xlfn.NORM.DIST(P1646,$T$753,$T$754,0)</f>
        <v>2.9370197235441063E-75</v>
      </c>
      <c r="W1646" s="253" t="str">
        <f>IF(V1646=MAX($V$761:$V$2761),Q1646,"")</f>
        <v/>
      </c>
      <c r="X1646" s="253" t="str">
        <f t="shared" si="344"/>
        <v/>
      </c>
      <c r="AB1646" s="259">
        <v>885</v>
      </c>
      <c r="AC1646" s="253">
        <f t="shared" si="360"/>
        <v>-99.712057984727267</v>
      </c>
      <c r="AD1646" s="253">
        <f t="shared" si="345"/>
        <v>1.6556626872621266E-3</v>
      </c>
      <c r="AE1646" s="253">
        <f t="shared" si="346"/>
        <v>0.32275811025034773</v>
      </c>
      <c r="AF1646" s="253" t="str">
        <f>IF(OR(AE1646&lt;$T$757,AE1646&gt;$T$758),AD1646,"")</f>
        <v/>
      </c>
      <c r="AG1646" s="253">
        <f t="shared" si="347"/>
        <v>1.6556626872621266E-3</v>
      </c>
      <c r="AH1646" s="253" t="str">
        <f t="shared" si="348"/>
        <v/>
      </c>
      <c r="AI1646" s="253">
        <f t="shared" si="349"/>
        <v>7.5453735598705017E-4</v>
      </c>
      <c r="AJ1646" s="253" t="str">
        <f t="shared" si="350"/>
        <v/>
      </c>
      <c r="AK1646" s="253" t="str">
        <f t="shared" si="351"/>
        <v/>
      </c>
      <c r="AO1646" s="259">
        <v>885</v>
      </c>
      <c r="AP1646" s="253">
        <f t="shared" si="352"/>
        <v>-587.85266842148849</v>
      </c>
      <c r="AQ1646" s="253">
        <f t="shared" si="353"/>
        <v>2.8083488047903516E-4</v>
      </c>
      <c r="AR1646" s="253">
        <f t="shared" si="354"/>
        <v>0.32275811025034762</v>
      </c>
      <c r="AS1646" s="253" t="str">
        <f>IF(OR(AR1646&lt;$T$757,AR1646&gt;$T$758),AQ1646,"")</f>
        <v/>
      </c>
      <c r="AT1646" s="253">
        <f t="shared" si="355"/>
        <v>2.8083488047903516E-4</v>
      </c>
      <c r="AU1646" s="253" t="str">
        <f t="shared" si="356"/>
        <v/>
      </c>
      <c r="AV1646" s="253">
        <f t="shared" si="357"/>
        <v>0</v>
      </c>
      <c r="AW1646" s="253">
        <f t="shared" si="358"/>
        <v>2.8083488047903516E-4</v>
      </c>
      <c r="AX1646" s="253" t="str">
        <f t="shared" si="359"/>
        <v/>
      </c>
      <c r="AZ1646" s="259"/>
      <c r="BA1646" s="259">
        <f>BA1645+$BD$753</f>
        <v>5.6960000000000974</v>
      </c>
      <c r="BB1646" s="274">
        <f t="shared" si="342"/>
        <v>0.57565975100493083</v>
      </c>
      <c r="BC1646" s="259">
        <f t="shared" si="343"/>
        <v>7.6377935521954043E-4</v>
      </c>
      <c r="BD1646" s="259" t="str">
        <f t="shared" si="340"/>
        <v/>
      </c>
      <c r="BE1646" s="254" t="str">
        <f t="shared" si="341"/>
        <v/>
      </c>
    </row>
    <row r="1647" spans="1:57" ht="20.100000000000001" customHeight="1" x14ac:dyDescent="0.25">
      <c r="A1647" s="247">
        <v>886</v>
      </c>
      <c r="B1647" s="247">
        <f>$B$755+(A1647*$B$758)</f>
        <v>-1096.1176363056893</v>
      </c>
      <c r="C1647" s="247">
        <f>_xlfn.NORM.DIST($B1647,$B$752,$B$753,0)</f>
        <v>1.4957706742076257E-4</v>
      </c>
      <c r="D1647" s="247">
        <f>_xlfn.NORM.DIST($B1647,$B$752,$B$753,1)</f>
        <v>0.32419498910772415</v>
      </c>
      <c r="E1647" s="247" t="str">
        <f>IF(OR(D1647&lt;$F$757,D1647&gt;$F$758),C1647,"")</f>
        <v/>
      </c>
      <c r="F1647" s="247">
        <f>IF(AND(D1647&gt;$F$757,D1647&lt;$F$758),C1647,"")</f>
        <v>1.4957706742076257E-4</v>
      </c>
      <c r="G1647" s="247" t="str">
        <f>IF(C1647=MAX($C$761:$C$2761),C1647,"")</f>
        <v/>
      </c>
      <c r="H1647" s="247">
        <f>_xlfn.NORM.DIST(B1647,$F$753,$F$754,0)</f>
        <v>0</v>
      </c>
      <c r="I1647" s="247">
        <f>IF(H1647=MAX($H$761:$H$2761),C1647,"")</f>
        <v>1.4957706742076257E-4</v>
      </c>
      <c r="J1647" s="247" t="str">
        <f>IF(I1647=MIN($I$761:$I$2761),I1647,"")</f>
        <v/>
      </c>
      <c r="K1647" s="247"/>
      <c r="L1647" s="247"/>
      <c r="M1647" s="247"/>
      <c r="N1647" s="247"/>
      <c r="O1647" s="247">
        <v>886</v>
      </c>
      <c r="P1647" s="247">
        <f>$P$755+(O1647*$P$758)</f>
        <v>-63.876829280280504</v>
      </c>
      <c r="Q1647" s="247">
        <f>_xlfn.NORM.DIST(P1647,P$752,P$753,0)</f>
        <v>2.5667219778142212E-3</v>
      </c>
      <c r="R1647" s="247">
        <f>_xlfn.NORM.DIST(P1647,P$752,P$753,1)</f>
        <v>0.32419498910772426</v>
      </c>
      <c r="S1647" s="253" t="str">
        <f>IF(OR(R1647&lt;$T$757,R1647&gt;$T$758),Q1647,"")</f>
        <v/>
      </c>
      <c r="T1647" s="253">
        <f>IF(AND(R1647&gt;$T$757,R1647&lt;$T$758),Q1647,"")</f>
        <v>2.5667219778142212E-3</v>
      </c>
      <c r="U1647" s="253" t="str">
        <f>IF(Q1647=MAX($Q$761:$Q$2761),Q1647,"")</f>
        <v/>
      </c>
      <c r="V1647" s="253">
        <f>_xlfn.NORM.DIST(P1647,$T$753,$T$754,0)</f>
        <v>2.730699029518222E-75</v>
      </c>
      <c r="W1647" s="253" t="str">
        <f>IF(V1647=MAX($V$761:$V$2761),Q1647,"")</f>
        <v/>
      </c>
      <c r="X1647" s="253" t="str">
        <f t="shared" si="344"/>
        <v/>
      </c>
      <c r="AB1647" s="253">
        <v>886</v>
      </c>
      <c r="AC1647" s="253">
        <f t="shared" si="360"/>
        <v>-98.844996610947078</v>
      </c>
      <c r="AD1647" s="253">
        <f t="shared" si="345"/>
        <v>1.6586986413900599E-3</v>
      </c>
      <c r="AE1647" s="253">
        <f t="shared" si="346"/>
        <v>0.32419498910772415</v>
      </c>
      <c r="AF1647" s="253" t="str">
        <f>IF(OR(AE1647&lt;$T$757,AE1647&gt;$T$758),AD1647,"")</f>
        <v/>
      </c>
      <c r="AG1647" s="253">
        <f t="shared" si="347"/>
        <v>1.6586986413900599E-3</v>
      </c>
      <c r="AH1647" s="253" t="str">
        <f t="shared" si="348"/>
        <v/>
      </c>
      <c r="AI1647" s="253">
        <f t="shared" si="349"/>
        <v>7.5051164866493311E-4</v>
      </c>
      <c r="AJ1647" s="253" t="str">
        <f t="shared" si="350"/>
        <v/>
      </c>
      <c r="AK1647" s="253" t="str">
        <f t="shared" si="351"/>
        <v/>
      </c>
      <c r="AO1647" s="253">
        <v>886</v>
      </c>
      <c r="AP1647" s="253">
        <f t="shared" si="352"/>
        <v>-582.74090608738879</v>
      </c>
      <c r="AQ1647" s="253">
        <f t="shared" si="353"/>
        <v>2.8134984154037788E-4</v>
      </c>
      <c r="AR1647" s="253">
        <f t="shared" si="354"/>
        <v>0.32419498910772415</v>
      </c>
      <c r="AS1647" s="253" t="str">
        <f>IF(OR(AR1647&lt;$T$757,AR1647&gt;$T$758),AQ1647,"")</f>
        <v/>
      </c>
      <c r="AT1647" s="253">
        <f t="shared" si="355"/>
        <v>2.8134984154037788E-4</v>
      </c>
      <c r="AU1647" s="253" t="str">
        <f t="shared" si="356"/>
        <v/>
      </c>
      <c r="AV1647" s="253">
        <f t="shared" si="357"/>
        <v>0</v>
      </c>
      <c r="AW1647" s="253">
        <f t="shared" si="358"/>
        <v>2.8134984154037788E-4</v>
      </c>
      <c r="AX1647" s="253" t="str">
        <f t="shared" si="359"/>
        <v/>
      </c>
      <c r="AZ1647" s="259"/>
      <c r="BA1647" s="259">
        <f>BA1646+$BD$753</f>
        <v>5.7024000000000976</v>
      </c>
      <c r="BB1647" s="274">
        <f t="shared" si="342"/>
        <v>0.57489597164971129</v>
      </c>
      <c r="BC1647" s="259">
        <f t="shared" si="343"/>
        <v>7.6347836085344234E-4</v>
      </c>
      <c r="BD1647" s="259" t="str">
        <f t="shared" si="340"/>
        <v/>
      </c>
      <c r="BE1647" s="254" t="str">
        <f t="shared" si="341"/>
        <v/>
      </c>
    </row>
    <row r="1648" spans="1:57" ht="20.100000000000001" customHeight="1" x14ac:dyDescent="0.25">
      <c r="A1648" s="247">
        <v>887</v>
      </c>
      <c r="B1648" s="247">
        <f>$B$755+(A1648*$B$758)</f>
        <v>-1086.5025693205516</v>
      </c>
      <c r="C1648" s="247">
        <f>_xlfn.NORM.DIST($B1648,$B$752,$B$753,0)</f>
        <v>1.4984894616638163E-4</v>
      </c>
      <c r="D1648" s="247">
        <f>_xlfn.NORM.DIST($B1648,$B$752,$B$753,1)</f>
        <v>0.3256344912203204</v>
      </c>
      <c r="E1648" s="247" t="str">
        <f>IF(OR(D1648&lt;$F$757,D1648&gt;$F$758),C1648,"")</f>
        <v/>
      </c>
      <c r="F1648" s="247">
        <f>IF(AND(D1648&gt;$F$757,D1648&lt;$F$758),C1648,"")</f>
        <v>1.4984894616638163E-4</v>
      </c>
      <c r="G1648" s="247" t="str">
        <f>IF(C1648=MAX($C$761:$C$2761),C1648,"")</f>
        <v/>
      </c>
      <c r="H1648" s="247">
        <f>_xlfn.NORM.DIST(B1648,$F$753,$F$754,0)</f>
        <v>0</v>
      </c>
      <c r="I1648" s="247">
        <f>IF(H1648=MAX($H$761:$H$2761),C1648,"")</f>
        <v>1.4984894616638163E-4</v>
      </c>
      <c r="J1648" s="247" t="str">
        <f>IF(I1648=MIN($I$761:$I$2761),I1648,"")</f>
        <v/>
      </c>
      <c r="K1648" s="247"/>
      <c r="L1648" s="247"/>
      <c r="M1648" s="247"/>
      <c r="N1648" s="247"/>
      <c r="O1648" s="247">
        <v>887</v>
      </c>
      <c r="P1648" s="247">
        <f>$P$755+(O1648*$P$758)</f>
        <v>-63.316506216418418</v>
      </c>
      <c r="Q1648" s="247">
        <f>_xlfn.NORM.DIST(P1648,P$752,P$753,0)</f>
        <v>2.5713873798288087E-3</v>
      </c>
      <c r="R1648" s="247">
        <f>_xlfn.NORM.DIST(P1648,P$752,P$753,1)</f>
        <v>0.32563449122032045</v>
      </c>
      <c r="S1648" s="253" t="str">
        <f>IF(OR(R1648&lt;$T$757,R1648&gt;$T$758),Q1648,"")</f>
        <v/>
      </c>
      <c r="T1648" s="253">
        <f>IF(AND(R1648&gt;$T$757,R1648&lt;$T$758),Q1648,"")</f>
        <v>2.5713873798288087E-3</v>
      </c>
      <c r="U1648" s="253" t="str">
        <f>IF(Q1648=MAX($Q$761:$Q$2761),Q1648,"")</f>
        <v/>
      </c>
      <c r="V1648" s="253">
        <f>_xlfn.NORM.DIST(P1648,$T$753,$T$754,0)</f>
        <v>2.5388313954843801E-75</v>
      </c>
      <c r="W1648" s="253" t="str">
        <f>IF(V1648=MAX($V$761:$V$2761),Q1648,"")</f>
        <v/>
      </c>
      <c r="X1648" s="253" t="str">
        <f t="shared" si="344"/>
        <v/>
      </c>
      <c r="AB1648" s="253">
        <v>887</v>
      </c>
      <c r="AC1648" s="253">
        <f t="shared" si="360"/>
        <v>-97.977935237166776</v>
      </c>
      <c r="AD1648" s="253">
        <f t="shared" si="345"/>
        <v>1.6617135748538414E-3</v>
      </c>
      <c r="AE1648" s="253">
        <f t="shared" si="346"/>
        <v>0.32563449122032057</v>
      </c>
      <c r="AF1648" s="253" t="str">
        <f>IF(OR(AE1648&lt;$T$757,AE1648&gt;$T$758),AD1648,"")</f>
        <v/>
      </c>
      <c r="AG1648" s="253">
        <f t="shared" si="347"/>
        <v>1.6617135748538414E-3</v>
      </c>
      <c r="AH1648" s="253" t="str">
        <f t="shared" si="348"/>
        <v/>
      </c>
      <c r="AI1648" s="253">
        <f t="shared" si="349"/>
        <v>7.4649547580486384E-4</v>
      </c>
      <c r="AJ1648" s="253" t="str">
        <f t="shared" si="350"/>
        <v/>
      </c>
      <c r="AK1648" s="253" t="str">
        <f t="shared" si="351"/>
        <v/>
      </c>
      <c r="AO1648" s="253">
        <v>887</v>
      </c>
      <c r="AP1648" s="253">
        <f t="shared" si="352"/>
        <v>-577.6291437532891</v>
      </c>
      <c r="AQ1648" s="253">
        <f t="shared" si="353"/>
        <v>2.8186123705920387E-4</v>
      </c>
      <c r="AR1648" s="253">
        <f t="shared" si="354"/>
        <v>0.32563449122032029</v>
      </c>
      <c r="AS1648" s="253" t="str">
        <f>IF(OR(AR1648&lt;$T$757,AR1648&gt;$T$758),AQ1648,"")</f>
        <v/>
      </c>
      <c r="AT1648" s="253">
        <f t="shared" si="355"/>
        <v>2.8186123705920387E-4</v>
      </c>
      <c r="AU1648" s="253" t="str">
        <f t="shared" si="356"/>
        <v/>
      </c>
      <c r="AV1648" s="253">
        <f t="shared" si="357"/>
        <v>0</v>
      </c>
      <c r="AW1648" s="253">
        <f t="shared" si="358"/>
        <v>2.8186123705920387E-4</v>
      </c>
      <c r="AX1648" s="253" t="str">
        <f t="shared" si="359"/>
        <v/>
      </c>
      <c r="AZ1648" s="259"/>
      <c r="BA1648" s="259">
        <f>BA1647+$BD$753</f>
        <v>5.7088000000000978</v>
      </c>
      <c r="BB1648" s="274">
        <f t="shared" si="342"/>
        <v>0.57413249328885785</v>
      </c>
      <c r="BC1648" s="259">
        <f t="shared" si="343"/>
        <v>7.6317508448964233E-4</v>
      </c>
      <c r="BD1648" s="259" t="str">
        <f t="shared" si="340"/>
        <v/>
      </c>
      <c r="BE1648" s="254" t="str">
        <f t="shared" si="341"/>
        <v/>
      </c>
    </row>
    <row r="1649" spans="1:57" ht="20.100000000000001" customHeight="1" x14ac:dyDescent="0.25">
      <c r="A1649" s="247">
        <v>888</v>
      </c>
      <c r="B1649" s="247">
        <f>$B$755+(A1649*$B$758)</f>
        <v>-1076.887502335414</v>
      </c>
      <c r="C1649" s="247">
        <f>_xlfn.NORM.DIST($B1649,$B$752,$B$753,0)</f>
        <v>1.5011891717049266E-4</v>
      </c>
      <c r="D1649" s="247">
        <f>_xlfn.NORM.DIST($B1649,$B$752,$B$753,1)</f>
        <v>0.32707659830344671</v>
      </c>
      <c r="E1649" s="247" t="str">
        <f>IF(OR(D1649&lt;$F$757,D1649&gt;$F$758),C1649,"")</f>
        <v/>
      </c>
      <c r="F1649" s="247">
        <f>IF(AND(D1649&gt;$F$757,D1649&lt;$F$758),C1649,"")</f>
        <v>1.5011891717049266E-4</v>
      </c>
      <c r="G1649" s="247" t="str">
        <f>IF(C1649=MAX($C$761:$C$2761),C1649,"")</f>
        <v/>
      </c>
      <c r="H1649" s="247">
        <f>_xlfn.NORM.DIST(B1649,$F$753,$F$754,0)</f>
        <v>0</v>
      </c>
      <c r="I1649" s="247">
        <f>IF(H1649=MAX($H$761:$H$2761),C1649,"")</f>
        <v>1.5011891717049266E-4</v>
      </c>
      <c r="J1649" s="247" t="str">
        <f>IF(I1649=MIN($I$761:$I$2761),I1649,"")</f>
        <v/>
      </c>
      <c r="K1649" s="247"/>
      <c r="L1649" s="247"/>
      <c r="M1649" s="247"/>
      <c r="N1649" s="247"/>
      <c r="O1649" s="247">
        <v>888</v>
      </c>
      <c r="P1649" s="247">
        <f>$P$755+(O1649*$P$758)</f>
        <v>-62.756183152556275</v>
      </c>
      <c r="Q1649" s="247">
        <f>_xlfn.NORM.DIST(P1649,P$752,P$753,0)</f>
        <v>2.5760200452605696E-3</v>
      </c>
      <c r="R1649" s="247">
        <f>_xlfn.NORM.DIST(P1649,P$752,P$753,1)</f>
        <v>0.32707659830344682</v>
      </c>
      <c r="S1649" s="253" t="str">
        <f>IF(OR(R1649&lt;$T$757,R1649&gt;$T$758),Q1649,"")</f>
        <v/>
      </c>
      <c r="T1649" s="253">
        <f>IF(AND(R1649&gt;$T$757,R1649&lt;$T$758),Q1649,"")</f>
        <v>2.5760200452605696E-3</v>
      </c>
      <c r="U1649" s="253" t="str">
        <f>IF(Q1649=MAX($Q$761:$Q$2761),Q1649,"")</f>
        <v/>
      </c>
      <c r="V1649" s="253">
        <f>_xlfn.NORM.DIST(P1649,$T$753,$T$754,0)</f>
        <v>2.36040722731051E-75</v>
      </c>
      <c r="W1649" s="253" t="str">
        <f>IF(V1649=MAX($V$761:$V$2761),Q1649,"")</f>
        <v/>
      </c>
      <c r="X1649" s="253" t="str">
        <f t="shared" si="344"/>
        <v/>
      </c>
      <c r="AB1649" s="253">
        <v>888</v>
      </c>
      <c r="AC1649" s="253">
        <f t="shared" si="360"/>
        <v>-97.110873863386587</v>
      </c>
      <c r="AD1649" s="253">
        <f t="shared" si="345"/>
        <v>1.6647073528804821E-3</v>
      </c>
      <c r="AE1649" s="253">
        <f t="shared" si="346"/>
        <v>0.32707659830344671</v>
      </c>
      <c r="AF1649" s="253" t="str">
        <f>IF(OR(AE1649&lt;$T$757,AE1649&gt;$T$758),AD1649,"")</f>
        <v/>
      </c>
      <c r="AG1649" s="253">
        <f t="shared" si="347"/>
        <v>1.6647073528804821E-3</v>
      </c>
      <c r="AH1649" s="253" t="str">
        <f t="shared" si="348"/>
        <v/>
      </c>
      <c r="AI1649" s="253">
        <f t="shared" si="349"/>
        <v>7.4248891455822789E-4</v>
      </c>
      <c r="AJ1649" s="253" t="str">
        <f t="shared" si="350"/>
        <v/>
      </c>
      <c r="AK1649" s="253" t="str">
        <f t="shared" si="351"/>
        <v/>
      </c>
      <c r="AO1649" s="253">
        <v>888</v>
      </c>
      <c r="AP1649" s="253">
        <f t="shared" si="352"/>
        <v>-572.5173814191885</v>
      </c>
      <c r="AQ1649" s="253">
        <f t="shared" si="353"/>
        <v>2.8236904417520698E-4</v>
      </c>
      <c r="AR1649" s="253">
        <f t="shared" si="354"/>
        <v>0.32707659830344676</v>
      </c>
      <c r="AS1649" s="253" t="str">
        <f>IF(OR(AR1649&lt;$T$757,AR1649&gt;$T$758),AQ1649,"")</f>
        <v/>
      </c>
      <c r="AT1649" s="253">
        <f t="shared" si="355"/>
        <v>2.8236904417520698E-4</v>
      </c>
      <c r="AU1649" s="253" t="str">
        <f t="shared" si="356"/>
        <v/>
      </c>
      <c r="AV1649" s="253">
        <f t="shared" si="357"/>
        <v>0</v>
      </c>
      <c r="AW1649" s="253">
        <f t="shared" si="358"/>
        <v>2.8236904417520698E-4</v>
      </c>
      <c r="AX1649" s="253" t="str">
        <f t="shared" si="359"/>
        <v/>
      </c>
      <c r="AZ1649" s="259"/>
      <c r="BA1649" s="259">
        <f>BA1648+$BD$753</f>
        <v>5.715200000000098</v>
      </c>
      <c r="BB1649" s="274">
        <f t="shared" si="342"/>
        <v>0.57336931820436821</v>
      </c>
      <c r="BC1649" s="259">
        <f t="shared" si="343"/>
        <v>7.6286953431692339E-4</v>
      </c>
      <c r="BD1649" s="259" t="str">
        <f t="shared" si="340"/>
        <v/>
      </c>
      <c r="BE1649" s="254" t="str">
        <f t="shared" si="341"/>
        <v/>
      </c>
    </row>
    <row r="1650" spans="1:57" ht="20.100000000000001" customHeight="1" x14ac:dyDescent="0.25">
      <c r="A1650" s="247">
        <v>889</v>
      </c>
      <c r="B1650" s="247">
        <f>$B$755+(A1650*$B$758)</f>
        <v>-1067.2724353502763</v>
      </c>
      <c r="C1650" s="247">
        <f>_xlfn.NORM.DIST($B1650,$B$752,$B$753,0)</f>
        <v>1.503869683492834E-4</v>
      </c>
      <c r="D1650" s="247">
        <f>_xlfn.NORM.DIST($B1650,$B$752,$B$753,1)</f>
        <v>0.32852129195589114</v>
      </c>
      <c r="E1650" s="247" t="str">
        <f>IF(OR(D1650&lt;$F$757,D1650&gt;$F$758),C1650,"")</f>
        <v/>
      </c>
      <c r="F1650" s="247">
        <f>IF(AND(D1650&gt;$F$757,D1650&lt;$F$758),C1650,"")</f>
        <v>1.503869683492834E-4</v>
      </c>
      <c r="G1650" s="247" t="str">
        <f>IF(C1650=MAX($C$761:$C$2761),C1650,"")</f>
        <v/>
      </c>
      <c r="H1650" s="247">
        <f>_xlfn.NORM.DIST(B1650,$F$753,$F$754,0)</f>
        <v>0</v>
      </c>
      <c r="I1650" s="247">
        <f>IF(H1650=MAX($H$761:$H$2761),C1650,"")</f>
        <v>1.503869683492834E-4</v>
      </c>
      <c r="J1650" s="247" t="str">
        <f>IF(I1650=MIN($I$761:$I$2761),I1650,"")</f>
        <v/>
      </c>
      <c r="K1650" s="247"/>
      <c r="L1650" s="247"/>
      <c r="M1650" s="247"/>
      <c r="N1650" s="247"/>
      <c r="O1650" s="247">
        <v>889</v>
      </c>
      <c r="P1650" s="247">
        <f>$P$755+(O1650*$P$758)</f>
        <v>-62.195860088694189</v>
      </c>
      <c r="Q1650" s="247">
        <f>_xlfn.NORM.DIST(P1650,P$752,P$753,0)</f>
        <v>2.5806197667529412E-3</v>
      </c>
      <c r="R1650" s="247">
        <f>_xlfn.NORM.DIST(P1650,P$752,P$753,1)</f>
        <v>0.32852129195589119</v>
      </c>
      <c r="S1650" s="253" t="str">
        <f>IF(OR(R1650&lt;$T$757,R1650&gt;$T$758),Q1650,"")</f>
        <v/>
      </c>
      <c r="T1650" s="253">
        <f>IF(AND(R1650&gt;$T$757,R1650&lt;$T$758),Q1650,"")</f>
        <v>2.5806197667529412E-3</v>
      </c>
      <c r="U1650" s="253" t="str">
        <f>IF(Q1650=MAX($Q$761:$Q$2761),Q1650,"")</f>
        <v/>
      </c>
      <c r="V1650" s="253">
        <f>_xlfn.NORM.DIST(P1650,$T$753,$T$754,0)</f>
        <v>2.194487253074686E-75</v>
      </c>
      <c r="W1650" s="253" t="str">
        <f>IF(V1650=MAX($V$761:$V$2761),Q1650,"")</f>
        <v/>
      </c>
      <c r="X1650" s="253" t="str">
        <f t="shared" si="344"/>
        <v/>
      </c>
      <c r="AB1650" s="253">
        <v>889</v>
      </c>
      <c r="AC1650" s="253">
        <f t="shared" si="360"/>
        <v>-96.243812489606285</v>
      </c>
      <c r="AD1650" s="253">
        <f t="shared" si="345"/>
        <v>1.6676798414694753E-3</v>
      </c>
      <c r="AE1650" s="253">
        <f t="shared" si="346"/>
        <v>0.32852129195589125</v>
      </c>
      <c r="AF1650" s="253" t="str">
        <f>IF(OR(AE1650&lt;$T$757,AE1650&gt;$T$758),AD1650,"")</f>
        <v/>
      </c>
      <c r="AG1650" s="253">
        <f t="shared" si="347"/>
        <v>1.6676798414694753E-3</v>
      </c>
      <c r="AH1650" s="253" t="str">
        <f t="shared" si="348"/>
        <v/>
      </c>
      <c r="AI1650" s="253">
        <f t="shared" si="349"/>
        <v>7.384920412028251E-4</v>
      </c>
      <c r="AJ1650" s="253" t="str">
        <f t="shared" si="350"/>
        <v/>
      </c>
      <c r="AK1650" s="253" t="str">
        <f t="shared" si="351"/>
        <v/>
      </c>
      <c r="AO1650" s="253">
        <v>889</v>
      </c>
      <c r="AP1650" s="253">
        <f t="shared" si="352"/>
        <v>-567.4056190850888</v>
      </c>
      <c r="AQ1650" s="253">
        <f t="shared" si="353"/>
        <v>2.8287324015910967E-4</v>
      </c>
      <c r="AR1650" s="253">
        <f t="shared" si="354"/>
        <v>0.32852129195589114</v>
      </c>
      <c r="AS1650" s="253" t="str">
        <f>IF(OR(AR1650&lt;$T$757,AR1650&gt;$T$758),AQ1650,"")</f>
        <v/>
      </c>
      <c r="AT1650" s="253">
        <f t="shared" si="355"/>
        <v>2.8287324015910967E-4</v>
      </c>
      <c r="AU1650" s="253" t="str">
        <f t="shared" si="356"/>
        <v/>
      </c>
      <c r="AV1650" s="253">
        <f t="shared" si="357"/>
        <v>0</v>
      </c>
      <c r="AW1650" s="253">
        <f t="shared" si="358"/>
        <v>2.8287324015910967E-4</v>
      </c>
      <c r="AX1650" s="253" t="str">
        <f t="shared" si="359"/>
        <v/>
      </c>
      <c r="AZ1650" s="259"/>
      <c r="BA1650" s="259">
        <f>BA1649+$BD$753</f>
        <v>5.7216000000000982</v>
      </c>
      <c r="BB1650" s="274">
        <f t="shared" si="342"/>
        <v>0.57260644867005128</v>
      </c>
      <c r="BC1650" s="259">
        <f t="shared" si="343"/>
        <v>7.6256171851762922E-4</v>
      </c>
      <c r="BD1650" s="259" t="str">
        <f t="shared" si="340"/>
        <v/>
      </c>
      <c r="BE1650" s="254" t="str">
        <f t="shared" si="341"/>
        <v/>
      </c>
    </row>
    <row r="1651" spans="1:57" ht="20.100000000000001" customHeight="1" x14ac:dyDescent="0.25">
      <c r="A1651" s="247">
        <v>890</v>
      </c>
      <c r="B1651" s="247">
        <f>$B$755+(A1651*$B$758)</f>
        <v>-1057.6573683651386</v>
      </c>
      <c r="C1651" s="247">
        <f>_xlfn.NORM.DIST($B1651,$B$752,$B$753,0)</f>
        <v>1.5065308768950149E-4</v>
      </c>
      <c r="D1651" s="247">
        <f>_xlfn.NORM.DIST($B1651,$B$752,$B$753,1)</f>
        <v>0.32996855366059358</v>
      </c>
      <c r="E1651" s="247" t="str">
        <f>IF(OR(D1651&lt;$F$757,D1651&gt;$F$758),C1651,"")</f>
        <v/>
      </c>
      <c r="F1651" s="247">
        <f>IF(AND(D1651&gt;$F$757,D1651&lt;$F$758),C1651,"")</f>
        <v>1.5065308768950149E-4</v>
      </c>
      <c r="G1651" s="247" t="str">
        <f>IF(C1651=MAX($C$761:$C$2761),C1651,"")</f>
        <v/>
      </c>
      <c r="H1651" s="247">
        <f>_xlfn.NORM.DIST(B1651,$F$753,$F$754,0)</f>
        <v>0</v>
      </c>
      <c r="I1651" s="247">
        <f>IF(H1651=MAX($H$761:$H$2761),C1651,"")</f>
        <v>1.5065308768950149E-4</v>
      </c>
      <c r="J1651" s="247" t="str">
        <f>IF(I1651=MIN($I$761:$I$2761),I1651,"")</f>
        <v/>
      </c>
      <c r="K1651" s="247"/>
      <c r="L1651" s="247"/>
      <c r="M1651" s="247"/>
      <c r="N1651" s="247"/>
      <c r="O1651" s="247">
        <v>890</v>
      </c>
      <c r="P1651" s="247">
        <f>$P$755+(O1651*$P$758)</f>
        <v>-61.635537024832104</v>
      </c>
      <c r="Q1651" s="247">
        <f>_xlfn.NORM.DIST(P1651,P$752,P$753,0)</f>
        <v>2.5851863381601593E-3</v>
      </c>
      <c r="R1651" s="247">
        <f>_xlfn.NORM.DIST(P1651,P$752,P$753,1)</f>
        <v>0.32996855366059352</v>
      </c>
      <c r="S1651" s="253" t="str">
        <f>IF(OR(R1651&lt;$T$757,R1651&gt;$T$758),Q1651,"")</f>
        <v/>
      </c>
      <c r="T1651" s="253">
        <f>IF(AND(R1651&gt;$T$757,R1651&lt;$T$758),Q1651,"")</f>
        <v>2.5851863381601593E-3</v>
      </c>
      <c r="U1651" s="253" t="str">
        <f>IF(Q1651=MAX($Q$761:$Q$2761),Q1651,"")</f>
        <v/>
      </c>
      <c r="V1651" s="253">
        <f>_xlfn.NORM.DIST(P1651,$T$753,$T$754,0)</f>
        <v>2.0401976389567293E-75</v>
      </c>
      <c r="W1651" s="253" t="str">
        <f>IF(V1651=MAX($V$761:$V$2761),Q1651,"")</f>
        <v/>
      </c>
      <c r="X1651" s="253" t="str">
        <f t="shared" si="344"/>
        <v/>
      </c>
      <c r="AB1651" s="253">
        <v>890</v>
      </c>
      <c r="AC1651" s="253">
        <f t="shared" si="360"/>
        <v>-95.376751115826096</v>
      </c>
      <c r="AD1651" s="253">
        <f t="shared" si="345"/>
        <v>1.670630907402769E-3</v>
      </c>
      <c r="AE1651" s="253">
        <f t="shared" si="346"/>
        <v>0.32996855366059363</v>
      </c>
      <c r="AF1651" s="253" t="str">
        <f>IF(OR(AE1651&lt;$T$757,AE1651&gt;$T$758),AD1651,"")</f>
        <v/>
      </c>
      <c r="AG1651" s="253">
        <f t="shared" si="347"/>
        <v>1.670630907402769E-3</v>
      </c>
      <c r="AH1651" s="253" t="str">
        <f t="shared" si="348"/>
        <v/>
      </c>
      <c r="AI1651" s="253">
        <f t="shared" si="349"/>
        <v>7.3450493114269265E-4</v>
      </c>
      <c r="AJ1651" s="253" t="str">
        <f t="shared" si="350"/>
        <v/>
      </c>
      <c r="AK1651" s="253" t="str">
        <f t="shared" si="351"/>
        <v/>
      </c>
      <c r="AO1651" s="253">
        <v>890</v>
      </c>
      <c r="AP1651" s="253">
        <f t="shared" si="352"/>
        <v>-562.29385675098911</v>
      </c>
      <c r="AQ1651" s="253">
        <f t="shared" si="353"/>
        <v>2.8337380241435546E-4</v>
      </c>
      <c r="AR1651" s="253">
        <f t="shared" si="354"/>
        <v>0.32996855366059352</v>
      </c>
      <c r="AS1651" s="253" t="str">
        <f>IF(OR(AR1651&lt;$T$757,AR1651&gt;$T$758),AQ1651,"")</f>
        <v/>
      </c>
      <c r="AT1651" s="253">
        <f t="shared" si="355"/>
        <v>2.8337380241435546E-4</v>
      </c>
      <c r="AU1651" s="253" t="str">
        <f t="shared" si="356"/>
        <v/>
      </c>
      <c r="AV1651" s="253">
        <f t="shared" si="357"/>
        <v>0</v>
      </c>
      <c r="AW1651" s="253">
        <f t="shared" si="358"/>
        <v>2.8337380241435546E-4</v>
      </c>
      <c r="AX1651" s="253" t="str">
        <f t="shared" si="359"/>
        <v/>
      </c>
      <c r="AZ1651" s="259"/>
      <c r="BA1651" s="259">
        <f>BA1650+$BD$753</f>
        <v>5.7280000000000983</v>
      </c>
      <c r="BB1651" s="274">
        <f t="shared" si="342"/>
        <v>0.57184388695153365</v>
      </c>
      <c r="BC1651" s="259">
        <f t="shared" si="343"/>
        <v>7.6225164526588784E-4</v>
      </c>
      <c r="BD1651" s="259" t="str">
        <f t="shared" si="340"/>
        <v/>
      </c>
      <c r="BE1651" s="254" t="str">
        <f t="shared" si="341"/>
        <v/>
      </c>
    </row>
    <row r="1652" spans="1:57" ht="20.100000000000001" customHeight="1" x14ac:dyDescent="0.25">
      <c r="A1652" s="247">
        <v>891</v>
      </c>
      <c r="B1652" s="247">
        <f>$B$755+(A1652*$B$758)</f>
        <v>-1048.0423013800009</v>
      </c>
      <c r="C1652" s="247">
        <f>_xlfn.NORM.DIST($B1652,$B$752,$B$753,0)</f>
        <v>1.5091726324934995E-4</v>
      </c>
      <c r="D1652" s="247">
        <f>_xlfn.NORM.DIST($B1652,$B$752,$B$753,1)</f>
        <v>0.33141836478532866</v>
      </c>
      <c r="E1652" s="247" t="str">
        <f>IF(OR(D1652&lt;$F$757,D1652&gt;$F$758),C1652,"")</f>
        <v/>
      </c>
      <c r="F1652" s="247">
        <f>IF(AND(D1652&gt;$F$757,D1652&lt;$F$758),C1652,"")</f>
        <v>1.5091726324934995E-4</v>
      </c>
      <c r="G1652" s="247" t="str">
        <f>IF(C1652=MAX($C$761:$C$2761),C1652,"")</f>
        <v/>
      </c>
      <c r="H1652" s="247">
        <f>_xlfn.NORM.DIST(B1652,$F$753,$F$754,0)</f>
        <v>0</v>
      </c>
      <c r="I1652" s="247">
        <f>IF(H1652=MAX($H$761:$H$2761),C1652,"")</f>
        <v>1.5091726324934995E-4</v>
      </c>
      <c r="J1652" s="247" t="str">
        <f>IF(I1652=MIN($I$761:$I$2761),I1652,"")</f>
        <v/>
      </c>
      <c r="K1652" s="247"/>
      <c r="L1652" s="247"/>
      <c r="M1652" s="247"/>
      <c r="N1652" s="247"/>
      <c r="O1652" s="247">
        <v>891</v>
      </c>
      <c r="P1652" s="247">
        <f>$P$755+(O1652*$P$758)</f>
        <v>-61.075213960969961</v>
      </c>
      <c r="Q1652" s="247">
        <f>_xlfn.NORM.DIST(P1652,P$752,P$753,0)</f>
        <v>2.5897195545626249E-3</v>
      </c>
      <c r="R1652" s="247">
        <f>_xlfn.NORM.DIST(P1652,P$752,P$753,1)</f>
        <v>0.33141836478532871</v>
      </c>
      <c r="S1652" s="253" t="str">
        <f>IF(OR(R1652&lt;$T$757,R1652&gt;$T$758),Q1652,"")</f>
        <v/>
      </c>
      <c r="T1652" s="253">
        <f>IF(AND(R1652&gt;$T$757,R1652&lt;$T$758),Q1652,"")</f>
        <v>2.5897195545626249E-3</v>
      </c>
      <c r="U1652" s="253" t="str">
        <f>IF(Q1652=MAX($Q$761:$Q$2761),Q1652,"")</f>
        <v/>
      </c>
      <c r="V1652" s="253">
        <f>_xlfn.NORM.DIST(P1652,$T$753,$T$754,0)</f>
        <v>1.8967254433593289E-75</v>
      </c>
      <c r="W1652" s="253" t="str">
        <f>IF(V1652=MAX($V$761:$V$2761),Q1652,"")</f>
        <v/>
      </c>
      <c r="X1652" s="253" t="str">
        <f t="shared" si="344"/>
        <v/>
      </c>
      <c r="AB1652" s="253">
        <v>891</v>
      </c>
      <c r="AC1652" s="253">
        <f t="shared" si="360"/>
        <v>-94.509689742045907</v>
      </c>
      <c r="AD1652" s="253">
        <f t="shared" si="345"/>
        <v>1.6735604182546993E-3</v>
      </c>
      <c r="AE1652" s="253">
        <f t="shared" si="346"/>
        <v>0.3314183647853286</v>
      </c>
      <c r="AF1652" s="253" t="str">
        <f>IF(OR(AE1652&lt;$T$757,AE1652&gt;$T$758),AD1652,"")</f>
        <v/>
      </c>
      <c r="AG1652" s="253">
        <f t="shared" si="347"/>
        <v>1.6735604182546993E-3</v>
      </c>
      <c r="AH1652" s="253" t="str">
        <f t="shared" si="348"/>
        <v/>
      </c>
      <c r="AI1652" s="253">
        <f t="shared" si="349"/>
        <v>7.3052765890799297E-4</v>
      </c>
      <c r="AJ1652" s="253" t="str">
        <f t="shared" si="350"/>
        <v/>
      </c>
      <c r="AK1652" s="253" t="str">
        <f t="shared" si="351"/>
        <v/>
      </c>
      <c r="AO1652" s="253">
        <v>891</v>
      </c>
      <c r="AP1652" s="253">
        <f t="shared" si="352"/>
        <v>-557.18209441688941</v>
      </c>
      <c r="AQ1652" s="253">
        <f t="shared" si="353"/>
        <v>2.838707084787933E-4</v>
      </c>
      <c r="AR1652" s="253">
        <f t="shared" si="354"/>
        <v>0.33141836478532855</v>
      </c>
      <c r="AS1652" s="253" t="str">
        <f>IF(OR(AR1652&lt;$T$757,AR1652&gt;$T$758),AQ1652,"")</f>
        <v/>
      </c>
      <c r="AT1652" s="253">
        <f t="shared" si="355"/>
        <v>2.838707084787933E-4</v>
      </c>
      <c r="AU1652" s="253" t="str">
        <f t="shared" si="356"/>
        <v/>
      </c>
      <c r="AV1652" s="253">
        <f t="shared" si="357"/>
        <v>0</v>
      </c>
      <c r="AW1652" s="253">
        <f t="shared" si="358"/>
        <v>2.838707084787933E-4</v>
      </c>
      <c r="AX1652" s="253" t="str">
        <f t="shared" si="359"/>
        <v/>
      </c>
      <c r="AZ1652" s="259"/>
      <c r="BA1652" s="259">
        <f>BA1651+$BD$753</f>
        <v>5.7344000000000985</v>
      </c>
      <c r="BB1652" s="274">
        <f t="shared" si="342"/>
        <v>0.57108163530626777</v>
      </c>
      <c r="BC1652" s="259">
        <f t="shared" si="343"/>
        <v>7.6193932273316278E-4</v>
      </c>
      <c r="BD1652" s="259" t="str">
        <f t="shared" ref="BD1652:BD1715" si="361">IF(BB1652&lt;(1-$AZ$760),BC1652,"")</f>
        <v/>
      </c>
      <c r="BE1652" s="254" t="str">
        <f t="shared" ref="BE1652:BE1715" si="362">IF(BB1652&lt;(1-$AZ$766),BC1652,"")</f>
        <v/>
      </c>
    </row>
    <row r="1653" spans="1:57" ht="20.100000000000001" customHeight="1" x14ac:dyDescent="0.25">
      <c r="A1653" s="248">
        <v>892</v>
      </c>
      <c r="B1653" s="247">
        <f>$B$755+(A1653*$B$758)</f>
        <v>-1038.4272343948633</v>
      </c>
      <c r="C1653" s="247">
        <f>_xlfn.NORM.DIST($B1653,$B$752,$B$753,0)</f>
        <v>1.5117948315937848E-4</v>
      </c>
      <c r="D1653" s="247">
        <f>_xlfn.NORM.DIST($B1653,$B$752,$B$753,1)</f>
        <v>0.33287070658339674</v>
      </c>
      <c r="E1653" s="247" t="str">
        <f>IF(OR(D1653&lt;$F$757,D1653&gt;$F$758),C1653,"")</f>
        <v/>
      </c>
      <c r="F1653" s="247">
        <f>IF(AND(D1653&gt;$F$757,D1653&lt;$F$758),C1653,"")</f>
        <v>1.5117948315937848E-4</v>
      </c>
      <c r="G1653" s="247" t="str">
        <f>IF(C1653=MAX($C$761:$C$2761),C1653,"")</f>
        <v/>
      </c>
      <c r="H1653" s="247">
        <f>_xlfn.NORM.DIST(B1653,$F$753,$F$754,0)</f>
        <v>0</v>
      </c>
      <c r="I1653" s="247">
        <f>IF(H1653=MAX($H$761:$H$2761),C1653,"")</f>
        <v>1.5117948315937848E-4</v>
      </c>
      <c r="J1653" s="247" t="str">
        <f>IF(I1653=MIN($I$761:$I$2761),I1653,"")</f>
        <v/>
      </c>
      <c r="K1653" s="247"/>
      <c r="L1653" s="247"/>
      <c r="M1653" s="247"/>
      <c r="N1653" s="247"/>
      <c r="O1653" s="248">
        <v>892</v>
      </c>
      <c r="P1653" s="247">
        <f>$P$755+(O1653*$P$758)</f>
        <v>-60.514890897107875</v>
      </c>
      <c r="Q1653" s="247">
        <f>_xlfn.NORM.DIST(P1653,P$752,P$753,0)</f>
        <v>2.5942192122821958E-3</v>
      </c>
      <c r="R1653" s="247">
        <f>_xlfn.NORM.DIST(P1653,P$752,P$753,1)</f>
        <v>0.33287070658339668</v>
      </c>
      <c r="S1653" s="253" t="str">
        <f>IF(OR(R1653&lt;$T$757,R1653&gt;$T$758),Q1653,"")</f>
        <v/>
      </c>
      <c r="T1653" s="253">
        <f>IF(AND(R1653&gt;$T$757,R1653&lt;$T$758),Q1653,"")</f>
        <v>2.5942192122821958E-3</v>
      </c>
      <c r="U1653" s="253" t="str">
        <f>IF(Q1653=MAX($Q$761:$Q$2761),Q1653,"")</f>
        <v/>
      </c>
      <c r="V1653" s="253">
        <f>_xlfn.NORM.DIST(P1653,$T$753,$T$754,0)</f>
        <v>1.76331438590835E-75</v>
      </c>
      <c r="W1653" s="253" t="str">
        <f>IF(V1653=MAX($V$761:$V$2761),Q1653,"")</f>
        <v/>
      </c>
      <c r="X1653" s="253" t="str">
        <f t="shared" si="344"/>
        <v/>
      </c>
      <c r="AB1653" s="259">
        <v>892</v>
      </c>
      <c r="AC1653" s="253">
        <f t="shared" si="360"/>
        <v>-93.642628368265605</v>
      </c>
      <c r="AD1653" s="253">
        <f t="shared" si="345"/>
        <v>1.6764682424018748E-3</v>
      </c>
      <c r="AE1653" s="253">
        <f t="shared" si="346"/>
        <v>0.33287070658339679</v>
      </c>
      <c r="AF1653" s="253" t="str">
        <f>IF(OR(AE1653&lt;$T$757,AE1653&gt;$T$758),AD1653,"")</f>
        <v/>
      </c>
      <c r="AG1653" s="253">
        <f t="shared" si="347"/>
        <v>1.6764682424018748E-3</v>
      </c>
      <c r="AH1653" s="253" t="str">
        <f t="shared" si="348"/>
        <v/>
      </c>
      <c r="AI1653" s="253">
        <f t="shared" si="349"/>
        <v>7.2656029815497663E-4</v>
      </c>
      <c r="AJ1653" s="253" t="str">
        <f t="shared" si="350"/>
        <v/>
      </c>
      <c r="AK1653" s="253" t="str">
        <f t="shared" si="351"/>
        <v/>
      </c>
      <c r="AO1653" s="259">
        <v>892</v>
      </c>
      <c r="AP1653" s="253">
        <f t="shared" si="352"/>
        <v>-552.07033208278881</v>
      </c>
      <c r="AQ1653" s="253">
        <f t="shared" si="353"/>
        <v>2.8436393602635396E-4</v>
      </c>
      <c r="AR1653" s="253">
        <f t="shared" si="354"/>
        <v>0.33287070658339679</v>
      </c>
      <c r="AS1653" s="253" t="str">
        <f>IF(OR(AR1653&lt;$T$757,AR1653&gt;$T$758),AQ1653,"")</f>
        <v/>
      </c>
      <c r="AT1653" s="253">
        <f t="shared" si="355"/>
        <v>2.8436393602635396E-4</v>
      </c>
      <c r="AU1653" s="253" t="str">
        <f t="shared" si="356"/>
        <v/>
      </c>
      <c r="AV1653" s="253">
        <f t="shared" si="357"/>
        <v>0</v>
      </c>
      <c r="AW1653" s="253">
        <f t="shared" si="358"/>
        <v>2.8436393602635396E-4</v>
      </c>
      <c r="AX1653" s="253" t="str">
        <f t="shared" si="359"/>
        <v/>
      </c>
      <c r="AZ1653" s="259"/>
      <c r="BA1653" s="259">
        <f>BA1652+$BD$753</f>
        <v>5.7408000000000987</v>
      </c>
      <c r="BB1653" s="274">
        <f t="shared" ref="BB1653:BB1716" si="363">_xlfn.CHISQ.DIST.RT(BA1653,7)</f>
        <v>0.5703196959835346</v>
      </c>
      <c r="BC1653" s="259">
        <f t="shared" ref="BC1653:BC1716" si="364">BB1653-BB1654</f>
        <v>7.6162475908059246E-4</v>
      </c>
      <c r="BD1653" s="259" t="str">
        <f t="shared" si="361"/>
        <v/>
      </c>
      <c r="BE1653" s="254" t="str">
        <f t="shared" si="362"/>
        <v/>
      </c>
    </row>
    <row r="1654" spans="1:57" ht="20.100000000000001" customHeight="1" x14ac:dyDescent="0.25">
      <c r="A1654" s="247">
        <v>893</v>
      </c>
      <c r="B1654" s="247">
        <f>$B$755+(A1654*$B$758)</f>
        <v>-1028.8121674097256</v>
      </c>
      <c r="C1654" s="247">
        <f>_xlfn.NORM.DIST($B1654,$B$752,$B$753,0)</f>
        <v>1.5143973562337074E-4</v>
      </c>
      <c r="D1654" s="247">
        <f>_xlfn.NORM.DIST($B1654,$B$752,$B$753,1)</f>
        <v>0.33432556019432408</v>
      </c>
      <c r="E1654" s="247" t="str">
        <f>IF(OR(D1654&lt;$F$757,D1654&gt;$F$758),C1654,"")</f>
        <v/>
      </c>
      <c r="F1654" s="247">
        <f>IF(AND(D1654&gt;$F$757,D1654&lt;$F$758),C1654,"")</f>
        <v>1.5143973562337074E-4</v>
      </c>
      <c r="G1654" s="247" t="str">
        <f>IF(C1654=MAX($C$761:$C$2761),C1654,"")</f>
        <v/>
      </c>
      <c r="H1654" s="247">
        <f>_xlfn.NORM.DIST(B1654,$F$753,$F$754,0)</f>
        <v>0</v>
      </c>
      <c r="I1654" s="247">
        <f>IF(H1654=MAX($H$761:$H$2761),C1654,"")</f>
        <v>1.5143973562337074E-4</v>
      </c>
      <c r="J1654" s="247" t="str">
        <f>IF(I1654=MIN($I$761:$I$2761),I1654,"")</f>
        <v/>
      </c>
      <c r="K1654" s="247"/>
      <c r="L1654" s="247"/>
      <c r="M1654" s="247"/>
      <c r="N1654" s="247"/>
      <c r="O1654" s="247">
        <v>893</v>
      </c>
      <c r="P1654" s="247">
        <f>$P$755+(O1654*$P$758)</f>
        <v>-59.954567833245733</v>
      </c>
      <c r="Q1654" s="247">
        <f>_xlfn.NORM.DIST(P1654,P$752,P$753,0)</f>
        <v>2.5986851088974183E-3</v>
      </c>
      <c r="R1654" s="247">
        <f>_xlfn.NORM.DIST(P1654,P$752,P$753,1)</f>
        <v>0.33432556019432413</v>
      </c>
      <c r="S1654" s="253" t="str">
        <f>IF(OR(R1654&lt;$T$757,R1654&gt;$T$758),Q1654,"")</f>
        <v/>
      </c>
      <c r="T1654" s="253">
        <f>IF(AND(R1654&gt;$T$757,R1654&lt;$T$758),Q1654,"")</f>
        <v>2.5986851088974183E-3</v>
      </c>
      <c r="U1654" s="253" t="str">
        <f>IF(Q1654=MAX($Q$761:$Q$2761),Q1654,"")</f>
        <v/>
      </c>
      <c r="V1654" s="253">
        <f>_xlfn.NORM.DIST(P1654,$T$753,$T$754,0)</f>
        <v>1.6392609095814882E-75</v>
      </c>
      <c r="W1654" s="253" t="str">
        <f>IF(V1654=MAX($V$761:$V$2761),Q1654,"")</f>
        <v/>
      </c>
      <c r="X1654" s="253" t="str">
        <f t="shared" si="344"/>
        <v/>
      </c>
      <c r="AB1654" s="253">
        <v>893</v>
      </c>
      <c r="AC1654" s="253">
        <f t="shared" si="360"/>
        <v>-92.775566994485416</v>
      </c>
      <c r="AD1654" s="253">
        <f t="shared" si="345"/>
        <v>1.6793542490330115E-3</v>
      </c>
      <c r="AE1654" s="253">
        <f t="shared" si="346"/>
        <v>0.33432556019432402</v>
      </c>
      <c r="AF1654" s="253" t="str">
        <f>IF(OR(AE1654&lt;$T$757,AE1654&gt;$T$758),AD1654,"")</f>
        <v/>
      </c>
      <c r="AG1654" s="253">
        <f t="shared" si="347"/>
        <v>1.6793542490330115E-3</v>
      </c>
      <c r="AH1654" s="253" t="str">
        <f t="shared" si="348"/>
        <v/>
      </c>
      <c r="AI1654" s="253">
        <f t="shared" si="349"/>
        <v>7.226029216660134E-4</v>
      </c>
      <c r="AJ1654" s="253" t="str">
        <f t="shared" si="350"/>
        <v/>
      </c>
      <c r="AK1654" s="253" t="str">
        <f t="shared" si="351"/>
        <v/>
      </c>
      <c r="AO1654" s="253">
        <v>893</v>
      </c>
      <c r="AP1654" s="253">
        <f t="shared" si="352"/>
        <v>-546.95856974868911</v>
      </c>
      <c r="AQ1654" s="253">
        <f t="shared" si="353"/>
        <v>2.8485346286871905E-4</v>
      </c>
      <c r="AR1654" s="253">
        <f t="shared" si="354"/>
        <v>0.33432556019432408</v>
      </c>
      <c r="AS1654" s="253" t="str">
        <f>IF(OR(AR1654&lt;$T$757,AR1654&gt;$T$758),AQ1654,"")</f>
        <v/>
      </c>
      <c r="AT1654" s="253">
        <f t="shared" si="355"/>
        <v>2.8485346286871905E-4</v>
      </c>
      <c r="AU1654" s="253" t="str">
        <f t="shared" si="356"/>
        <v/>
      </c>
      <c r="AV1654" s="253">
        <f t="shared" si="357"/>
        <v>0</v>
      </c>
      <c r="AW1654" s="253">
        <f t="shared" si="358"/>
        <v>2.8485346286871905E-4</v>
      </c>
      <c r="AX1654" s="253" t="str">
        <f t="shared" si="359"/>
        <v/>
      </c>
      <c r="AZ1654" s="259"/>
      <c r="BA1654" s="259">
        <f>BA1653+$BD$753</f>
        <v>5.7472000000000989</v>
      </c>
      <c r="BB1654" s="274">
        <f t="shared" si="363"/>
        <v>0.56955807122445401</v>
      </c>
      <c r="BC1654" s="259">
        <f t="shared" si="364"/>
        <v>7.6130796246420829E-4</v>
      </c>
      <c r="BD1654" s="259" t="str">
        <f t="shared" si="361"/>
        <v/>
      </c>
      <c r="BE1654" s="254" t="str">
        <f t="shared" si="362"/>
        <v/>
      </c>
    </row>
    <row r="1655" spans="1:57" ht="20.100000000000001" customHeight="1" x14ac:dyDescent="0.25">
      <c r="A1655" s="247">
        <v>894</v>
      </c>
      <c r="B1655" s="247">
        <f>$B$755+(A1655*$B$758)</f>
        <v>-1019.1971004245879</v>
      </c>
      <c r="C1655" s="247">
        <f>_xlfn.NORM.DIST($B1655,$B$752,$B$753,0)</f>
        <v>1.5169800891922717E-4</v>
      </c>
      <c r="D1655" s="247">
        <f>_xlfn.NORM.DIST($B1655,$B$752,$B$753,1)</f>
        <v>0.33578290664457117</v>
      </c>
      <c r="E1655" s="247" t="str">
        <f>IF(OR(D1655&lt;$F$757,D1655&gt;$F$758),C1655,"")</f>
        <v/>
      </c>
      <c r="F1655" s="247">
        <f>IF(AND(D1655&gt;$F$757,D1655&lt;$F$758),C1655,"")</f>
        <v>1.5169800891922717E-4</v>
      </c>
      <c r="G1655" s="247" t="str">
        <f>IF(C1655=MAX($C$761:$C$2761),C1655,"")</f>
        <v/>
      </c>
      <c r="H1655" s="247">
        <f>_xlfn.NORM.DIST(B1655,$F$753,$F$754,0)</f>
        <v>0</v>
      </c>
      <c r="I1655" s="247">
        <f>IF(H1655=MAX($H$761:$H$2761),C1655,"")</f>
        <v>1.5169800891922717E-4</v>
      </c>
      <c r="J1655" s="247" t="str">
        <f>IF(I1655=MIN($I$761:$I$2761),I1655,"")</f>
        <v/>
      </c>
      <c r="K1655" s="247"/>
      <c r="L1655" s="247"/>
      <c r="M1655" s="247"/>
      <c r="N1655" s="247"/>
      <c r="O1655" s="247">
        <v>894</v>
      </c>
      <c r="P1655" s="247">
        <f>$P$755+(O1655*$P$758)</f>
        <v>-59.394244769383647</v>
      </c>
      <c r="Q1655" s="247">
        <f>_xlfn.NORM.DIST(P1655,P$752,P$753,0)</f>
        <v>2.6031170432586691E-3</v>
      </c>
      <c r="R1655" s="247">
        <f>_xlfn.NORM.DIST(P1655,P$752,P$753,1)</f>
        <v>0.33578290664457111</v>
      </c>
      <c r="S1655" s="253" t="str">
        <f>IF(OR(R1655&lt;$T$757,R1655&gt;$T$758),Q1655,"")</f>
        <v/>
      </c>
      <c r="T1655" s="253">
        <f>IF(AND(R1655&gt;$T$757,R1655&lt;$T$758),Q1655,"")</f>
        <v>2.6031170432586691E-3</v>
      </c>
      <c r="U1655" s="253" t="str">
        <f>IF(Q1655=MAX($Q$761:$Q$2761),Q1655,"")</f>
        <v/>
      </c>
      <c r="V1655" s="253">
        <f>_xlfn.NORM.DIST(P1655,$T$753,$T$754,0)</f>
        <v>1.5239105157190494E-75</v>
      </c>
      <c r="W1655" s="253" t="str">
        <f>IF(V1655=MAX($V$761:$V$2761),Q1655,"")</f>
        <v/>
      </c>
      <c r="X1655" s="253" t="str">
        <f t="shared" si="344"/>
        <v/>
      </c>
      <c r="AB1655" s="253">
        <v>894</v>
      </c>
      <c r="AC1655" s="253">
        <f t="shared" si="360"/>
        <v>-91.908505620705114</v>
      </c>
      <c r="AD1655" s="253">
        <f t="shared" si="345"/>
        <v>1.6822183081587287E-3</v>
      </c>
      <c r="AE1655" s="253">
        <f t="shared" si="346"/>
        <v>0.33578290664457122</v>
      </c>
      <c r="AF1655" s="253" t="str">
        <f>IF(OR(AE1655&lt;$T$757,AE1655&gt;$T$758),AD1655,"")</f>
        <v/>
      </c>
      <c r="AG1655" s="253">
        <f t="shared" si="347"/>
        <v>1.6822183081587287E-3</v>
      </c>
      <c r="AH1655" s="253" t="str">
        <f t="shared" si="348"/>
        <v/>
      </c>
      <c r="AI1655" s="253">
        <f t="shared" si="349"/>
        <v>7.1865560134969086E-4</v>
      </c>
      <c r="AJ1655" s="253" t="str">
        <f t="shared" si="350"/>
        <v/>
      </c>
      <c r="AK1655" s="253" t="str">
        <f t="shared" si="351"/>
        <v/>
      </c>
      <c r="AO1655" s="253">
        <v>894</v>
      </c>
      <c r="AP1655" s="253">
        <f t="shared" si="352"/>
        <v>-541.84680741458942</v>
      </c>
      <c r="AQ1655" s="253">
        <f t="shared" si="353"/>
        <v>2.8533926695698149E-4</v>
      </c>
      <c r="AR1655" s="253">
        <f t="shared" si="354"/>
        <v>0.33578290664457111</v>
      </c>
      <c r="AS1655" s="253" t="str">
        <f>IF(OR(AR1655&lt;$T$757,AR1655&gt;$T$758),AQ1655,"")</f>
        <v/>
      </c>
      <c r="AT1655" s="253">
        <f t="shared" si="355"/>
        <v>2.8533926695698149E-4</v>
      </c>
      <c r="AU1655" s="253" t="str">
        <f t="shared" si="356"/>
        <v/>
      </c>
      <c r="AV1655" s="253">
        <f t="shared" si="357"/>
        <v>0</v>
      </c>
      <c r="AW1655" s="253">
        <f t="shared" si="358"/>
        <v>2.8533926695698149E-4</v>
      </c>
      <c r="AX1655" s="253" t="str">
        <f t="shared" si="359"/>
        <v/>
      </c>
      <c r="AZ1655" s="259"/>
      <c r="BA1655" s="259">
        <f>BA1654+$BD$753</f>
        <v>5.7536000000000991</v>
      </c>
      <c r="BB1655" s="274">
        <f t="shared" si="363"/>
        <v>0.5687967632619898</v>
      </c>
      <c r="BC1655" s="259">
        <f t="shared" si="364"/>
        <v>7.609889410337134E-4</v>
      </c>
      <c r="BD1655" s="259" t="str">
        <f t="shared" si="361"/>
        <v/>
      </c>
      <c r="BE1655" s="254" t="str">
        <f t="shared" si="362"/>
        <v/>
      </c>
    </row>
    <row r="1656" spans="1:57" ht="20.100000000000001" customHeight="1" x14ac:dyDescent="0.25">
      <c r="A1656" s="247">
        <v>895</v>
      </c>
      <c r="B1656" s="247">
        <f>$B$755+(A1656*$B$758)</f>
        <v>-1009.5820334394502</v>
      </c>
      <c r="C1656" s="247">
        <f>_xlfn.NORM.DIST($B1656,$B$752,$B$753,0)</f>
        <v>1.5195429139984337E-4</v>
      </c>
      <c r="D1656" s="247">
        <f>_xlfn.NORM.DIST($B1656,$B$752,$B$753,1)</f>
        <v>0.33724272684824946</v>
      </c>
      <c r="E1656" s="247" t="str">
        <f>IF(OR(D1656&lt;$F$757,D1656&gt;$F$758),C1656,"")</f>
        <v/>
      </c>
      <c r="F1656" s="247">
        <f>IF(AND(D1656&gt;$F$757,D1656&lt;$F$758),C1656,"")</f>
        <v>1.5195429139984337E-4</v>
      </c>
      <c r="G1656" s="247" t="str">
        <f>IF(C1656=MAX($C$761:$C$2761),C1656,"")</f>
        <v/>
      </c>
      <c r="H1656" s="247">
        <f>_xlfn.NORM.DIST(B1656,$F$753,$F$754,0)</f>
        <v>0</v>
      </c>
      <c r="I1656" s="247">
        <f>IF(H1656=MAX($H$761:$H$2761),C1656,"")</f>
        <v>1.5195429139984337E-4</v>
      </c>
      <c r="J1656" s="247" t="str">
        <f>IF(I1656=MIN($I$761:$I$2761),I1656,"")</f>
        <v/>
      </c>
      <c r="K1656" s="247"/>
      <c r="L1656" s="247"/>
      <c r="M1656" s="247"/>
      <c r="N1656" s="247"/>
      <c r="O1656" s="247">
        <v>895</v>
      </c>
      <c r="P1656" s="247">
        <f>$P$755+(O1656*$P$758)</f>
        <v>-58.833921705521504</v>
      </c>
      <c r="Q1656" s="247">
        <f>_xlfn.NORM.DIST(P1656,P$752,P$753,0)</f>
        <v>2.6075148155032335E-3</v>
      </c>
      <c r="R1656" s="247">
        <f>_xlfn.NORM.DIST(P1656,P$752,P$753,1)</f>
        <v>0.33724272684824952</v>
      </c>
      <c r="S1656" s="253" t="str">
        <f>IF(OR(R1656&lt;$T$757,R1656&gt;$T$758),Q1656,"")</f>
        <v/>
      </c>
      <c r="T1656" s="253">
        <f>IF(AND(R1656&gt;$T$757,R1656&lt;$T$758),Q1656,"")</f>
        <v>2.6075148155032335E-3</v>
      </c>
      <c r="U1656" s="253" t="str">
        <f>IF(Q1656=MAX($Q$761:$Q$2761),Q1656,"")</f>
        <v/>
      </c>
      <c r="V1656" s="253">
        <f>_xlfn.NORM.DIST(P1656,$T$753,$T$754,0)</f>
        <v>1.4166543530627521E-75</v>
      </c>
      <c r="W1656" s="253" t="str">
        <f>IF(V1656=MAX($V$761:$V$2761),Q1656,"")</f>
        <v/>
      </c>
      <c r="X1656" s="253" t="str">
        <f t="shared" si="344"/>
        <v/>
      </c>
      <c r="AB1656" s="253">
        <v>895</v>
      </c>
      <c r="AC1656" s="253">
        <f t="shared" si="360"/>
        <v>-91.041444246924925</v>
      </c>
      <c r="AD1656" s="253">
        <f t="shared" si="345"/>
        <v>1.6850602906212833E-3</v>
      </c>
      <c r="AE1656" s="253">
        <f t="shared" si="346"/>
        <v>0.33724272684824941</v>
      </c>
      <c r="AF1656" s="253" t="str">
        <f>IF(OR(AE1656&lt;$T$757,AE1656&gt;$T$758),AD1656,"")</f>
        <v/>
      </c>
      <c r="AG1656" s="253">
        <f t="shared" si="347"/>
        <v>1.6850602906212833E-3</v>
      </c>
      <c r="AH1656" s="253" t="str">
        <f t="shared" si="348"/>
        <v/>
      </c>
      <c r="AI1656" s="253">
        <f t="shared" si="349"/>
        <v>7.1471840824098717E-4</v>
      </c>
      <c r="AJ1656" s="253" t="str">
        <f t="shared" si="350"/>
        <v/>
      </c>
      <c r="AK1656" s="253" t="str">
        <f t="shared" si="351"/>
        <v/>
      </c>
      <c r="AO1656" s="253">
        <v>895</v>
      </c>
      <c r="AP1656" s="253">
        <f t="shared" si="352"/>
        <v>-536.73504508048973</v>
      </c>
      <c r="AQ1656" s="253">
        <f t="shared" si="353"/>
        <v>2.858213263832979E-4</v>
      </c>
      <c r="AR1656" s="253">
        <f t="shared" si="354"/>
        <v>0.3372427268482493</v>
      </c>
      <c r="AS1656" s="253" t="str">
        <f>IF(OR(AR1656&lt;$T$757,AR1656&gt;$T$758),AQ1656,"")</f>
        <v/>
      </c>
      <c r="AT1656" s="253">
        <f t="shared" si="355"/>
        <v>2.858213263832979E-4</v>
      </c>
      <c r="AU1656" s="253" t="str">
        <f t="shared" si="356"/>
        <v/>
      </c>
      <c r="AV1656" s="253">
        <f t="shared" si="357"/>
        <v>0</v>
      </c>
      <c r="AW1656" s="253">
        <f t="shared" si="358"/>
        <v>2.858213263832979E-4</v>
      </c>
      <c r="AX1656" s="253" t="str">
        <f t="shared" si="359"/>
        <v/>
      </c>
      <c r="AZ1656" s="259"/>
      <c r="BA1656" s="259">
        <f>BA1655+$BD$753</f>
        <v>5.7600000000000993</v>
      </c>
      <c r="BB1656" s="274">
        <f t="shared" si="363"/>
        <v>0.56803577432095609</v>
      </c>
      <c r="BC1656" s="259">
        <f t="shared" si="364"/>
        <v>7.6066770293137242E-4</v>
      </c>
      <c r="BD1656" s="259" t="str">
        <f t="shared" si="361"/>
        <v/>
      </c>
      <c r="BE1656" s="254" t="str">
        <f t="shared" si="362"/>
        <v/>
      </c>
    </row>
    <row r="1657" spans="1:57" ht="20.100000000000001" customHeight="1" x14ac:dyDescent="0.25">
      <c r="A1657" s="247">
        <v>896</v>
      </c>
      <c r="B1657" s="247">
        <f>$B$755+(A1657*$B$758)</f>
        <v>-999.96696645431257</v>
      </c>
      <c r="C1657" s="247">
        <f>_xlfn.NORM.DIST($B1657,$B$752,$B$753,0)</f>
        <v>1.5220857149398417E-4</v>
      </c>
      <c r="D1657" s="247">
        <f>_xlfn.NORM.DIST($B1657,$B$752,$B$753,1)</f>
        <v>0.33870500160784683</v>
      </c>
      <c r="E1657" s="247" t="str">
        <f>IF(OR(D1657&lt;$F$757,D1657&gt;$F$758),C1657,"")</f>
        <v/>
      </c>
      <c r="F1657" s="247">
        <f>IF(AND(D1657&gt;$F$757,D1657&lt;$F$758),C1657,"")</f>
        <v>1.5220857149398417E-4</v>
      </c>
      <c r="G1657" s="247" t="str">
        <f>IF(C1657=MAX($C$761:$C$2761),C1657,"")</f>
        <v/>
      </c>
      <c r="H1657" s="247">
        <f>_xlfn.NORM.DIST(B1657,$F$753,$F$754,0)</f>
        <v>0</v>
      </c>
      <c r="I1657" s="247">
        <f>IF(H1657=MAX($H$761:$H$2761),C1657,"")</f>
        <v>1.5220857149398417E-4</v>
      </c>
      <c r="J1657" s="247" t="str">
        <f>IF(I1657=MIN($I$761:$I$2761),I1657,"")</f>
        <v/>
      </c>
      <c r="K1657" s="247"/>
      <c r="L1657" s="247"/>
      <c r="M1657" s="247"/>
      <c r="N1657" s="247"/>
      <c r="O1657" s="247">
        <v>896</v>
      </c>
      <c r="P1657" s="247">
        <f>$P$755+(O1657*$P$758)</f>
        <v>-58.273598641659419</v>
      </c>
      <c r="Q1657" s="247">
        <f>_xlfn.NORM.DIST(P1657,P$752,P$753,0)</f>
        <v>2.6118782270703011E-3</v>
      </c>
      <c r="R1657" s="247">
        <f>_xlfn.NORM.DIST(P1657,P$752,P$753,1)</f>
        <v>0.33870500160784683</v>
      </c>
      <c r="S1657" s="253" t="str">
        <f>IF(OR(R1657&lt;$T$757,R1657&gt;$T$758),Q1657,"")</f>
        <v/>
      </c>
      <c r="T1657" s="253">
        <f>IF(AND(R1657&gt;$T$757,R1657&lt;$T$758),Q1657,"")</f>
        <v>2.6118782270703011E-3</v>
      </c>
      <c r="U1657" s="253" t="str">
        <f>IF(Q1657=MAX($Q$761:$Q$2761),Q1657,"")</f>
        <v/>
      </c>
      <c r="V1657" s="253">
        <f>_xlfn.NORM.DIST(P1657,$T$753,$T$754,0)</f>
        <v>1.3169260432649708E-75</v>
      </c>
      <c r="W1657" s="253" t="str">
        <f>IF(V1657=MAX($V$761:$V$2761),Q1657,"")</f>
        <v/>
      </c>
      <c r="X1657" s="253" t="str">
        <f t="shared" ref="X1657:X1720" si="365">IF(W1657=MIN($W$761:$W$2761),W1657,"")</f>
        <v/>
      </c>
      <c r="AB1657" s="253">
        <v>896</v>
      </c>
      <c r="AC1657" s="253">
        <f t="shared" si="360"/>
        <v>-90.174382873144623</v>
      </c>
      <c r="AD1657" s="253">
        <f t="shared" ref="AD1657:AD1720" si="366">_xlfn.NORM.DIST(AC1657,AC$752,AC$753,0)</f>
        <v>1.6878800681042678E-3</v>
      </c>
      <c r="AE1657" s="253">
        <f t="shared" ref="AE1657:AE1720" si="367">_xlfn.NORM.DIST(AC1657,AC$752,AC$753,1)</f>
        <v>0.33870500160784689</v>
      </c>
      <c r="AF1657" s="253" t="str">
        <f>IF(OR(AE1657&lt;$T$757,AE1657&gt;$T$758),AD1657,"")</f>
        <v/>
      </c>
      <c r="AG1657" s="253">
        <f t="shared" ref="AG1657:AG1720" si="368">IF(AND(AE1657&gt;$AG$757,AE1657&lt;$AG$758),AD1657,"")</f>
        <v>1.6878800681042678E-3</v>
      </c>
      <c r="AH1657" s="253" t="str">
        <f t="shared" ref="AH1657:AH1720" si="369">IF(AD1657=MAX($AD$761:$AD$2761),AD1657,"")</f>
        <v/>
      </c>
      <c r="AI1657" s="253">
        <f t="shared" ref="AI1657:AI1720" si="370">_xlfn.NORM.DIST(AC1657,$AG$753,$AG$754,0)</f>
        <v>7.1079141250150572E-4</v>
      </c>
      <c r="AJ1657" s="253" t="str">
        <f t="shared" ref="AJ1657:AJ1720" si="371">IF(AI1657=MAX($AI$761:$AI$2761),AD1657,"")</f>
        <v/>
      </c>
      <c r="AK1657" s="253" t="str">
        <f t="shared" ref="AK1657:AK1720" si="372">IF(AJ1657=MIN($AJ$761:$AJ$2761),AJ1657,"")</f>
        <v/>
      </c>
      <c r="AO1657" s="253">
        <v>896</v>
      </c>
      <c r="AP1657" s="253">
        <f t="shared" ref="AP1657:AP1720" si="373">AP$755+(AO1657*AP$758)</f>
        <v>-531.62328274638912</v>
      </c>
      <c r="AQ1657" s="253">
        <f t="shared" ref="AQ1657:AQ1720" si="374">_xlfn.NORM.DIST(AP1657,AP$752,AP$753,0)</f>
        <v>2.8629961938253252E-4</v>
      </c>
      <c r="AR1657" s="253">
        <f t="shared" ref="AR1657:AR1720" si="375">_xlfn.NORM.DIST(AP1657,AP$752,AP$753,1)</f>
        <v>0.33870500160784689</v>
      </c>
      <c r="AS1657" s="253" t="str">
        <f>IF(OR(AR1657&lt;$T$757,AR1657&gt;$T$758),AQ1657,"")</f>
        <v/>
      </c>
      <c r="AT1657" s="253">
        <f t="shared" ref="AT1657:AT1720" si="376">IF(AND(AR1657&gt;$AG$757,AR1657&lt;$AG$758),AQ1657,"")</f>
        <v>2.8629961938253252E-4</v>
      </c>
      <c r="AU1657" s="253" t="str">
        <f t="shared" ref="AU1657:AU1720" si="377">IF(AQ1657=MAX($AQ$761:$AQ$2761),AQ1657,"")</f>
        <v/>
      </c>
      <c r="AV1657" s="253">
        <f t="shared" ref="AV1657:AV1720" si="378">_xlfn.NORM.DIST(AP1657,$AT$753,$AT$754,0)</f>
        <v>0</v>
      </c>
      <c r="AW1657" s="253">
        <f t="shared" ref="AW1657:AW1720" si="379">IF(AV1657=MAX($AV$761:$AV$2761),AQ1657,"")</f>
        <v>2.8629961938253252E-4</v>
      </c>
      <c r="AX1657" s="253" t="str">
        <f t="shared" ref="AX1657:AX1720" si="380">IF(AW1657=MIN($AW$761:$AW$2761),AW1657,"")</f>
        <v/>
      </c>
      <c r="AZ1657" s="259"/>
      <c r="BA1657" s="259">
        <f>BA1656+$BD$753</f>
        <v>5.7664000000000994</v>
      </c>
      <c r="BB1657" s="274">
        <f t="shared" si="363"/>
        <v>0.56727510661802472</v>
      </c>
      <c r="BC1657" s="259">
        <f t="shared" si="364"/>
        <v>7.603442562919005E-4</v>
      </c>
      <c r="BD1657" s="259" t="str">
        <f t="shared" si="361"/>
        <v/>
      </c>
      <c r="BE1657" s="254" t="str">
        <f t="shared" si="362"/>
        <v/>
      </c>
    </row>
    <row r="1658" spans="1:57" ht="20.100000000000001" customHeight="1" x14ac:dyDescent="0.25">
      <c r="A1658" s="247">
        <v>897</v>
      </c>
      <c r="B1658" s="247">
        <f>$B$755+(A1658*$B$758)</f>
        <v>-990.3518994691749</v>
      </c>
      <c r="C1658" s="247">
        <f>_xlfn.NORM.DIST($B1658,$B$752,$B$753,0)</f>
        <v>1.5246083770715282E-4</v>
      </c>
      <c r="D1658" s="247">
        <f>_xlfn.NORM.DIST($B1658,$B$752,$B$753,1)</f>
        <v>0.34016971161496123</v>
      </c>
      <c r="E1658" s="247" t="str">
        <f>IF(OR(D1658&lt;$F$757,D1658&gt;$F$758),C1658,"")</f>
        <v/>
      </c>
      <c r="F1658" s="247">
        <f>IF(AND(D1658&gt;$F$757,D1658&lt;$F$758),C1658,"")</f>
        <v>1.5246083770715282E-4</v>
      </c>
      <c r="G1658" s="247" t="str">
        <f>IF(C1658=MAX($C$761:$C$2761),C1658,"")</f>
        <v/>
      </c>
      <c r="H1658" s="247">
        <f>_xlfn.NORM.DIST(B1658,$F$753,$F$754,0)</f>
        <v>0</v>
      </c>
      <c r="I1658" s="247">
        <f>IF(H1658=MAX($H$761:$H$2761),C1658,"")</f>
        <v>1.5246083770715282E-4</v>
      </c>
      <c r="J1658" s="247" t="str">
        <f>IF(I1658=MIN($I$761:$I$2761),I1658,"")</f>
        <v/>
      </c>
      <c r="K1658" s="247"/>
      <c r="L1658" s="247"/>
      <c r="M1658" s="247"/>
      <c r="N1658" s="247"/>
      <c r="O1658" s="247">
        <v>897</v>
      </c>
      <c r="P1658" s="247">
        <f>$P$755+(O1658*$P$758)</f>
        <v>-57.713275577797333</v>
      </c>
      <c r="Q1658" s="247">
        <f>_xlfn.NORM.DIST(P1658,P$752,P$753,0)</f>
        <v>2.6162070807158838E-3</v>
      </c>
      <c r="R1658" s="247">
        <f>_xlfn.NORM.DIST(P1658,P$752,P$753,1)</f>
        <v>0.34016971161496118</v>
      </c>
      <c r="S1658" s="253" t="str">
        <f>IF(OR(R1658&lt;$T$757,R1658&gt;$T$758),Q1658,"")</f>
        <v/>
      </c>
      <c r="T1658" s="253">
        <f>IF(AND(R1658&gt;$T$757,R1658&lt;$T$758),Q1658,"")</f>
        <v>2.6162070807158838E-3</v>
      </c>
      <c r="U1658" s="253" t="str">
        <f>IF(Q1658=MAX($Q$761:$Q$2761),Q1658,"")</f>
        <v/>
      </c>
      <c r="V1658" s="253">
        <f>_xlfn.NORM.DIST(P1658,$T$753,$T$754,0)</f>
        <v>1.2241987265240948E-75</v>
      </c>
      <c r="W1658" s="253" t="str">
        <f>IF(V1658=MAX($V$761:$V$2761),Q1658,"")</f>
        <v/>
      </c>
      <c r="X1658" s="253" t="str">
        <f t="shared" si="365"/>
        <v/>
      </c>
      <c r="AB1658" s="253">
        <v>897</v>
      </c>
      <c r="AC1658" s="253">
        <f t="shared" ref="AC1658:AC1721" si="381">$AC$755+(AB1658*$AC$758)</f>
        <v>-89.307321499364434</v>
      </c>
      <c r="AD1658" s="253">
        <f t="shared" si="366"/>
        <v>1.6906775131422451E-3</v>
      </c>
      <c r="AE1658" s="253">
        <f t="shared" si="367"/>
        <v>0.34016971161496123</v>
      </c>
      <c r="AF1658" s="253" t="str">
        <f>IF(OR(AE1658&lt;$T$757,AE1658&gt;$T$758),AD1658,"")</f>
        <v/>
      </c>
      <c r="AG1658" s="253">
        <f t="shared" si="368"/>
        <v>1.6906775131422451E-3</v>
      </c>
      <c r="AH1658" s="253" t="str">
        <f t="shared" si="369"/>
        <v/>
      </c>
      <c r="AI1658" s="253">
        <f t="shared" si="370"/>
        <v>7.0687468341978563E-4</v>
      </c>
      <c r="AJ1658" s="253" t="str">
        <f t="shared" si="371"/>
        <v/>
      </c>
      <c r="AK1658" s="253" t="str">
        <f t="shared" si="372"/>
        <v/>
      </c>
      <c r="AO1658" s="253">
        <v>897</v>
      </c>
      <c r="AP1658" s="253">
        <f t="shared" si="373"/>
        <v>-526.51152041228943</v>
      </c>
      <c r="AQ1658" s="253">
        <f t="shared" si="374"/>
        <v>2.8677412433389203E-4</v>
      </c>
      <c r="AR1658" s="253">
        <f t="shared" si="375"/>
        <v>0.34016971161496123</v>
      </c>
      <c r="AS1658" s="253" t="str">
        <f>IF(OR(AR1658&lt;$T$757,AR1658&gt;$T$758),AQ1658,"")</f>
        <v/>
      </c>
      <c r="AT1658" s="253">
        <f t="shared" si="376"/>
        <v>2.8677412433389203E-4</v>
      </c>
      <c r="AU1658" s="253" t="str">
        <f t="shared" si="377"/>
        <v/>
      </c>
      <c r="AV1658" s="253">
        <f t="shared" si="378"/>
        <v>0</v>
      </c>
      <c r="AW1658" s="253">
        <f t="shared" si="379"/>
        <v>2.8677412433389203E-4</v>
      </c>
      <c r="AX1658" s="253" t="str">
        <f t="shared" si="380"/>
        <v/>
      </c>
      <c r="AZ1658" s="259"/>
      <c r="BA1658" s="259">
        <f>BA1657+$BD$753</f>
        <v>5.7728000000000996</v>
      </c>
      <c r="BB1658" s="274">
        <f t="shared" si="363"/>
        <v>0.56651476236173282</v>
      </c>
      <c r="BC1658" s="259">
        <f t="shared" si="364"/>
        <v>7.6001860924490572E-4</v>
      </c>
      <c r="BD1658" s="259" t="str">
        <f t="shared" si="361"/>
        <v/>
      </c>
      <c r="BE1658" s="254" t="str">
        <f t="shared" si="362"/>
        <v/>
      </c>
    </row>
    <row r="1659" spans="1:57" ht="20.100000000000001" customHeight="1" x14ac:dyDescent="0.25">
      <c r="A1659" s="248">
        <v>898</v>
      </c>
      <c r="B1659" s="247">
        <f>$B$755+(A1659*$B$758)</f>
        <v>-980.73683248403722</v>
      </c>
      <c r="C1659" s="247">
        <f>_xlfn.NORM.DIST($B1659,$B$752,$B$753,0)</f>
        <v>1.5271107862245578E-4</v>
      </c>
      <c r="D1659" s="247">
        <f>_xlfn.NORM.DIST($B1659,$B$752,$B$753,1)</f>
        <v>0.34163683745104256</v>
      </c>
      <c r="E1659" s="247" t="str">
        <f>IF(OR(D1659&lt;$F$757,D1659&gt;$F$758),C1659,"")</f>
        <v/>
      </c>
      <c r="F1659" s="247">
        <f>IF(AND(D1659&gt;$F$757,D1659&lt;$F$758),C1659,"")</f>
        <v>1.5271107862245578E-4</v>
      </c>
      <c r="G1659" s="247" t="str">
        <f>IF(C1659=MAX($C$761:$C$2761),C1659,"")</f>
        <v/>
      </c>
      <c r="H1659" s="247">
        <f>_xlfn.NORM.DIST(B1659,$F$753,$F$754,0)</f>
        <v>0</v>
      </c>
      <c r="I1659" s="247">
        <f>IF(H1659=MAX($H$761:$H$2761),C1659,"")</f>
        <v>1.5271107862245578E-4</v>
      </c>
      <c r="J1659" s="247" t="str">
        <f>IF(I1659=MIN($I$761:$I$2761),I1659,"")</f>
        <v/>
      </c>
      <c r="K1659" s="247"/>
      <c r="L1659" s="247"/>
      <c r="M1659" s="247"/>
      <c r="N1659" s="247"/>
      <c r="O1659" s="248">
        <v>898</v>
      </c>
      <c r="P1659" s="247">
        <f>$P$755+(O1659*$P$758)</f>
        <v>-57.15295251393519</v>
      </c>
      <c r="Q1659" s="247">
        <f>_xlfn.NORM.DIST(P1659,P$752,P$753,0)</f>
        <v>2.6205011805276531E-3</v>
      </c>
      <c r="R1659" s="247">
        <f>_xlfn.NORM.DIST(P1659,P$752,P$753,1)</f>
        <v>0.34163683745104256</v>
      </c>
      <c r="S1659" s="253" t="str">
        <f>IF(OR(R1659&lt;$T$757,R1659&gt;$T$758),Q1659,"")</f>
        <v/>
      </c>
      <c r="T1659" s="253">
        <f>IF(AND(R1659&gt;$T$757,R1659&lt;$T$758),Q1659,"")</f>
        <v>2.6205011805276531E-3</v>
      </c>
      <c r="U1659" s="253" t="str">
        <f>IF(Q1659=MAX($Q$761:$Q$2761),Q1659,"")</f>
        <v/>
      </c>
      <c r="V1659" s="253">
        <f>_xlfn.NORM.DIST(P1659,$T$753,$T$754,0)</f>
        <v>1.137982312126733E-75</v>
      </c>
      <c r="W1659" s="253" t="str">
        <f>IF(V1659=MAX($V$761:$V$2761),Q1659,"")</f>
        <v/>
      </c>
      <c r="X1659" s="253" t="str">
        <f t="shared" si="365"/>
        <v/>
      </c>
      <c r="AB1659" s="259">
        <v>898</v>
      </c>
      <c r="AC1659" s="253">
        <f t="shared" si="381"/>
        <v>-88.440260125584246</v>
      </c>
      <c r="AD1659" s="253">
        <f t="shared" si="366"/>
        <v>1.6934524991303417E-3</v>
      </c>
      <c r="AE1659" s="253">
        <f t="shared" si="367"/>
        <v>0.3416368374510424</v>
      </c>
      <c r="AF1659" s="253" t="str">
        <f>IF(OR(AE1659&lt;$T$757,AE1659&gt;$T$758),AD1659,"")</f>
        <v/>
      </c>
      <c r="AG1659" s="253">
        <f t="shared" si="368"/>
        <v>1.6934524991303417E-3</v>
      </c>
      <c r="AH1659" s="253" t="str">
        <f t="shared" si="369"/>
        <v/>
      </c>
      <c r="AI1659" s="253">
        <f t="shared" si="370"/>
        <v>7.0296828941167388E-4</v>
      </c>
      <c r="AJ1659" s="253" t="str">
        <f t="shared" si="371"/>
        <v/>
      </c>
      <c r="AK1659" s="253" t="str">
        <f t="shared" si="372"/>
        <v/>
      </c>
      <c r="AO1659" s="259">
        <v>898</v>
      </c>
      <c r="AP1659" s="253">
        <f t="shared" si="373"/>
        <v>-521.39975807818973</v>
      </c>
      <c r="AQ1659" s="253">
        <f t="shared" si="374"/>
        <v>2.8724481976255252E-4</v>
      </c>
      <c r="AR1659" s="253">
        <f t="shared" si="375"/>
        <v>0.34163683745104245</v>
      </c>
      <c r="AS1659" s="253" t="str">
        <f>IF(OR(AR1659&lt;$T$757,AR1659&gt;$T$758),AQ1659,"")</f>
        <v/>
      </c>
      <c r="AT1659" s="253">
        <f t="shared" si="376"/>
        <v>2.8724481976255252E-4</v>
      </c>
      <c r="AU1659" s="253" t="str">
        <f t="shared" si="377"/>
        <v/>
      </c>
      <c r="AV1659" s="253">
        <f t="shared" si="378"/>
        <v>0</v>
      </c>
      <c r="AW1659" s="253">
        <f t="shared" si="379"/>
        <v>2.8724481976255252E-4</v>
      </c>
      <c r="AX1659" s="253" t="str">
        <f t="shared" si="380"/>
        <v/>
      </c>
      <c r="AZ1659" s="259"/>
      <c r="BA1659" s="259">
        <f>BA1658+$BD$753</f>
        <v>5.7792000000000998</v>
      </c>
      <c r="BB1659" s="274">
        <f t="shared" si="363"/>
        <v>0.56575474375248791</v>
      </c>
      <c r="BC1659" s="259">
        <f t="shared" si="364"/>
        <v>7.5969076991089235E-4</v>
      </c>
      <c r="BD1659" s="259" t="str">
        <f t="shared" si="361"/>
        <v/>
      </c>
      <c r="BE1659" s="254" t="str">
        <f t="shared" si="362"/>
        <v/>
      </c>
    </row>
    <row r="1660" spans="1:57" ht="20.100000000000001" customHeight="1" x14ac:dyDescent="0.25">
      <c r="A1660" s="247">
        <v>899</v>
      </c>
      <c r="B1660" s="247">
        <f>$B$755+(A1660*$B$758)</f>
        <v>-971.12176549889955</v>
      </c>
      <c r="C1660" s="247">
        <f>_xlfn.NORM.DIST($B1660,$B$752,$B$753,0)</f>
        <v>1.5295928290146255E-4</v>
      </c>
      <c r="D1660" s="247">
        <f>_xlfn.NORM.DIST($B1660,$B$752,$B$753,1)</f>
        <v>0.34310635958814306</v>
      </c>
      <c r="E1660" s="247" t="str">
        <f>IF(OR(D1660&lt;$F$757,D1660&gt;$F$758),C1660,"")</f>
        <v/>
      </c>
      <c r="F1660" s="247">
        <f>IF(AND(D1660&gt;$F$757,D1660&lt;$F$758),C1660,"")</f>
        <v>1.5295928290146255E-4</v>
      </c>
      <c r="G1660" s="247" t="str">
        <f>IF(C1660=MAX($C$761:$C$2761),C1660,"")</f>
        <v/>
      </c>
      <c r="H1660" s="247">
        <f>_xlfn.NORM.DIST(B1660,$F$753,$F$754,0)</f>
        <v>0</v>
      </c>
      <c r="I1660" s="247">
        <f>IF(H1660=MAX($H$761:$H$2761),C1660,"")</f>
        <v>1.5295928290146255E-4</v>
      </c>
      <c r="J1660" s="247" t="str">
        <f>IF(I1660=MIN($I$761:$I$2761),I1660,"")</f>
        <v/>
      </c>
      <c r="K1660" s="247"/>
      <c r="L1660" s="247"/>
      <c r="M1660" s="247"/>
      <c r="N1660" s="247"/>
      <c r="O1660" s="247">
        <v>899</v>
      </c>
      <c r="P1660" s="247">
        <f>$P$755+(O1660*$P$758)</f>
        <v>-56.592629450073105</v>
      </c>
      <c r="Q1660" s="247">
        <f>_xlfn.NORM.DIST(P1660,P$752,P$753,0)</f>
        <v>2.6247603319396943E-3</v>
      </c>
      <c r="R1660" s="247">
        <f>_xlfn.NORM.DIST(P1660,P$752,P$753,1)</f>
        <v>0.34310635958814301</v>
      </c>
      <c r="S1660" s="253" t="str">
        <f>IF(OR(R1660&lt;$T$757,R1660&gt;$T$758),Q1660,"")</f>
        <v/>
      </c>
      <c r="T1660" s="253">
        <f>IF(AND(R1660&gt;$T$757,R1660&lt;$T$758),Q1660,"")</f>
        <v>2.6247603319396943E-3</v>
      </c>
      <c r="U1660" s="253" t="str">
        <f>IF(Q1660=MAX($Q$761:$Q$2761),Q1660,"")</f>
        <v/>
      </c>
      <c r="V1660" s="253">
        <f>_xlfn.NORM.DIST(P1660,$T$753,$T$754,0)</f>
        <v>1.0578209197261563E-75</v>
      </c>
      <c r="W1660" s="253" t="str">
        <f>IF(V1660=MAX($V$761:$V$2761),Q1660,"")</f>
        <v/>
      </c>
      <c r="X1660" s="253" t="str">
        <f t="shared" si="365"/>
        <v/>
      </c>
      <c r="AB1660" s="253">
        <v>899</v>
      </c>
      <c r="AC1660" s="253">
        <f t="shared" si="381"/>
        <v>-87.573198751803943</v>
      </c>
      <c r="AD1660" s="253">
        <f t="shared" si="366"/>
        <v>1.6962049003337806E-3</v>
      </c>
      <c r="AE1660" s="253">
        <f t="shared" si="367"/>
        <v>0.34310635958814306</v>
      </c>
      <c r="AF1660" s="253" t="str">
        <f>IF(OR(AE1660&lt;$T$757,AE1660&gt;$T$758),AD1660,"")</f>
        <v/>
      </c>
      <c r="AG1660" s="253">
        <f t="shared" si="368"/>
        <v>1.6962049003337806E-3</v>
      </c>
      <c r="AH1660" s="253" t="str">
        <f t="shared" si="369"/>
        <v/>
      </c>
      <c r="AI1660" s="253">
        <f t="shared" si="370"/>
        <v>6.9907229802076824E-4</v>
      </c>
      <c r="AJ1660" s="253" t="str">
        <f t="shared" si="371"/>
        <v/>
      </c>
      <c r="AK1660" s="253" t="str">
        <f t="shared" si="372"/>
        <v/>
      </c>
      <c r="AO1660" s="253">
        <v>899</v>
      </c>
      <c r="AP1660" s="253">
        <f t="shared" si="373"/>
        <v>-516.28799574409004</v>
      </c>
      <c r="AQ1660" s="253">
        <f t="shared" si="374"/>
        <v>2.8771168434127675E-4</v>
      </c>
      <c r="AR1660" s="253">
        <f t="shared" si="375"/>
        <v>0.3431063595881429</v>
      </c>
      <c r="AS1660" s="253" t="str">
        <f>IF(OR(AR1660&lt;$T$757,AR1660&gt;$T$758),AQ1660,"")</f>
        <v/>
      </c>
      <c r="AT1660" s="253">
        <f t="shared" si="376"/>
        <v>2.8771168434127675E-4</v>
      </c>
      <c r="AU1660" s="253" t="str">
        <f t="shared" si="377"/>
        <v/>
      </c>
      <c r="AV1660" s="253">
        <f t="shared" si="378"/>
        <v>0</v>
      </c>
      <c r="AW1660" s="253">
        <f t="shared" si="379"/>
        <v>2.8771168434127675E-4</v>
      </c>
      <c r="AX1660" s="253" t="str">
        <f t="shared" si="380"/>
        <v/>
      </c>
      <c r="AZ1660" s="259"/>
      <c r="BA1660" s="259">
        <f>BA1659+$BD$753</f>
        <v>5.7856000000001</v>
      </c>
      <c r="BB1660" s="274">
        <f t="shared" si="363"/>
        <v>0.56499505298257702</v>
      </c>
      <c r="BC1660" s="259">
        <f t="shared" si="364"/>
        <v>7.593607464045915E-4</v>
      </c>
      <c r="BD1660" s="259" t="str">
        <f t="shared" si="361"/>
        <v/>
      </c>
      <c r="BE1660" s="254" t="str">
        <f t="shared" si="362"/>
        <v/>
      </c>
    </row>
    <row r="1661" spans="1:57" ht="20.100000000000001" customHeight="1" x14ac:dyDescent="0.25">
      <c r="A1661" s="247">
        <v>900</v>
      </c>
      <c r="B1661" s="247">
        <f>$B$755+(A1661*$B$758)</f>
        <v>-961.50669851376188</v>
      </c>
      <c r="C1661" s="247">
        <f>_xlfn.NORM.DIST($B1661,$B$752,$B$753,0)</f>
        <v>1.5320543928506073E-4</v>
      </c>
      <c r="D1661" s="247">
        <f>_xlfn.NORM.DIST($B1661,$B$752,$B$753,1)</f>
        <v>0.34457825838967582</v>
      </c>
      <c r="E1661" s="247" t="str">
        <f>IF(OR(D1661&lt;$F$757,D1661&gt;$F$758),C1661,"")</f>
        <v/>
      </c>
      <c r="F1661" s="247">
        <f>IF(AND(D1661&gt;$F$757,D1661&lt;$F$758),C1661,"")</f>
        <v>1.5320543928506073E-4</v>
      </c>
      <c r="G1661" s="247" t="str">
        <f>IF(C1661=MAX($C$761:$C$2761),C1661,"")</f>
        <v/>
      </c>
      <c r="H1661" s="247">
        <f>_xlfn.NORM.DIST(B1661,$F$753,$F$754,0)</f>
        <v>0</v>
      </c>
      <c r="I1661" s="247">
        <f>IF(H1661=MAX($H$761:$H$2761),C1661,"")</f>
        <v>1.5320543928506073E-4</v>
      </c>
      <c r="J1661" s="247" t="str">
        <f>IF(I1661=MIN($I$761:$I$2761),I1661,"")</f>
        <v/>
      </c>
      <c r="K1661" s="247"/>
      <c r="L1661" s="247"/>
      <c r="M1661" s="247"/>
      <c r="N1661" s="247"/>
      <c r="O1661" s="247">
        <v>900</v>
      </c>
      <c r="P1661" s="247">
        <f>$P$755+(O1661*$P$758)</f>
        <v>-56.032306386210962</v>
      </c>
      <c r="Q1661" s="247">
        <f>_xlfn.NORM.DIST(P1661,P$752,P$753,0)</f>
        <v>2.6289843417471831E-3</v>
      </c>
      <c r="R1661" s="247">
        <f>_xlfn.NORM.DIST(P1661,P$752,P$753,1)</f>
        <v>0.34457825838967582</v>
      </c>
      <c r="S1661" s="253" t="str">
        <f>IF(OR(R1661&lt;$T$757,R1661&gt;$T$758),Q1661,"")</f>
        <v/>
      </c>
      <c r="T1661" s="253">
        <f>IF(AND(R1661&gt;$T$757,R1661&lt;$T$758),Q1661,"")</f>
        <v>2.6289843417471831E-3</v>
      </c>
      <c r="U1661" s="253" t="str">
        <f>IF(Q1661=MAX($Q$761:$Q$2761),Q1661,"")</f>
        <v/>
      </c>
      <c r="V1661" s="253">
        <f>_xlfn.NORM.DIST(P1661,$T$753,$T$754,0)</f>
        <v>9.8329049816305061E-76</v>
      </c>
      <c r="W1661" s="253" t="str">
        <f>IF(V1661=MAX($V$761:$V$2761),Q1661,"")</f>
        <v/>
      </c>
      <c r="X1661" s="253" t="str">
        <f t="shared" si="365"/>
        <v/>
      </c>
      <c r="AB1661" s="253">
        <v>900</v>
      </c>
      <c r="AC1661" s="253">
        <f t="shared" si="381"/>
        <v>-86.706137378023755</v>
      </c>
      <c r="AD1661" s="253">
        <f t="shared" si="366"/>
        <v>1.6989345918973623E-3</v>
      </c>
      <c r="AE1661" s="253">
        <f t="shared" si="367"/>
        <v>0.34457825838967571</v>
      </c>
      <c r="AF1661" s="253" t="str">
        <f>IF(OR(AE1661&lt;$T$757,AE1661&gt;$T$758),AD1661,"")</f>
        <v/>
      </c>
      <c r="AG1661" s="253">
        <f t="shared" si="368"/>
        <v>1.6989345918973623E-3</v>
      </c>
      <c r="AH1661" s="253" t="str">
        <f t="shared" si="369"/>
        <v/>
      </c>
      <c r="AI1661" s="253">
        <f t="shared" si="370"/>
        <v>6.9518677591892859E-4</v>
      </c>
      <c r="AJ1661" s="253" t="str">
        <f t="shared" si="371"/>
        <v/>
      </c>
      <c r="AK1661" s="253" t="str">
        <f t="shared" si="372"/>
        <v/>
      </c>
      <c r="AO1661" s="253">
        <v>900</v>
      </c>
      <c r="AP1661" s="253">
        <f t="shared" si="373"/>
        <v>-511.17623340999035</v>
      </c>
      <c r="AQ1661" s="253">
        <f t="shared" si="374"/>
        <v>2.8817469689202204E-4</v>
      </c>
      <c r="AR1661" s="253">
        <f t="shared" si="375"/>
        <v>0.3445782583896756</v>
      </c>
      <c r="AS1661" s="253" t="str">
        <f>IF(OR(AR1661&lt;$T$757,AR1661&gt;$T$758),AQ1661,"")</f>
        <v/>
      </c>
      <c r="AT1661" s="253">
        <f t="shared" si="376"/>
        <v>2.8817469689202204E-4</v>
      </c>
      <c r="AU1661" s="253" t="str">
        <f t="shared" si="377"/>
        <v/>
      </c>
      <c r="AV1661" s="253">
        <f t="shared" si="378"/>
        <v>0</v>
      </c>
      <c r="AW1661" s="253">
        <f t="shared" si="379"/>
        <v>2.8817469689202204E-4</v>
      </c>
      <c r="AX1661" s="253" t="str">
        <f t="shared" si="380"/>
        <v/>
      </c>
      <c r="AZ1661" s="259"/>
      <c r="BA1661" s="259">
        <f>BA1660+$BD$753</f>
        <v>5.7920000000001002</v>
      </c>
      <c r="BB1661" s="274">
        <f t="shared" si="363"/>
        <v>0.56423569223617243</v>
      </c>
      <c r="BC1661" s="259">
        <f t="shared" si="364"/>
        <v>7.5902854683240761E-4</v>
      </c>
      <c r="BD1661" s="259" t="str">
        <f t="shared" si="361"/>
        <v/>
      </c>
      <c r="BE1661" s="254" t="str">
        <f t="shared" si="362"/>
        <v/>
      </c>
    </row>
    <row r="1662" spans="1:57" ht="20.100000000000001" customHeight="1" x14ac:dyDescent="0.25">
      <c r="A1662" s="247">
        <v>901</v>
      </c>
      <c r="B1662" s="247">
        <f>$B$755+(A1662*$B$758)</f>
        <v>-951.8916315286242</v>
      </c>
      <c r="C1662" s="247">
        <f>_xlfn.NORM.DIST($B1662,$B$752,$B$753,0)</f>
        <v>1.5344953659430602E-4</v>
      </c>
      <c r="D1662" s="247">
        <f>_xlfn.NORM.DIST($B1662,$B$752,$B$753,1)</f>
        <v>0.34605251411118171</v>
      </c>
      <c r="E1662" s="247" t="str">
        <f>IF(OR(D1662&lt;$F$757,D1662&gt;$F$758),C1662,"")</f>
        <v/>
      </c>
      <c r="F1662" s="247">
        <f>IF(AND(D1662&gt;$F$757,D1662&lt;$F$758),C1662,"")</f>
        <v>1.5344953659430602E-4</v>
      </c>
      <c r="G1662" s="247" t="str">
        <f>IF(C1662=MAX($C$761:$C$2761),C1662,"")</f>
        <v/>
      </c>
      <c r="H1662" s="247">
        <f>_xlfn.NORM.DIST(B1662,$F$753,$F$754,0)</f>
        <v>0</v>
      </c>
      <c r="I1662" s="247">
        <f>IF(H1662=MAX($H$761:$H$2761),C1662,"")</f>
        <v>1.5344953659430602E-4</v>
      </c>
      <c r="J1662" s="247" t="str">
        <f>IF(I1662=MIN($I$761:$I$2761),I1662,"")</f>
        <v/>
      </c>
      <c r="K1662" s="247"/>
      <c r="L1662" s="247"/>
      <c r="M1662" s="247"/>
      <c r="N1662" s="247"/>
      <c r="O1662" s="247">
        <v>901</v>
      </c>
      <c r="P1662" s="247">
        <f>$P$755+(O1662*$P$758)</f>
        <v>-55.471983322348876</v>
      </c>
      <c r="Q1662" s="247">
        <f>_xlfn.NORM.DIST(P1662,P$752,P$753,0)</f>
        <v>2.6331730181209673E-3</v>
      </c>
      <c r="R1662" s="247">
        <f>_xlfn.NORM.DIST(P1662,P$752,P$753,1)</f>
        <v>0.34605251411118165</v>
      </c>
      <c r="S1662" s="253" t="str">
        <f>IF(OR(R1662&lt;$T$757,R1662&gt;$T$758),Q1662,"")</f>
        <v/>
      </c>
      <c r="T1662" s="253">
        <f>IF(AND(R1662&gt;$T$757,R1662&lt;$T$758),Q1662,"")</f>
        <v>2.6331730181209673E-3</v>
      </c>
      <c r="U1662" s="253" t="str">
        <f>IF(Q1662=MAX($Q$761:$Q$2761),Q1662,"")</f>
        <v/>
      </c>
      <c r="V1662" s="253">
        <f>_xlfn.NORM.DIST(P1662,$T$753,$T$754,0)</f>
        <v>9.1399660954764286E-76</v>
      </c>
      <c r="W1662" s="253" t="str">
        <f>IF(V1662=MAX($V$761:$V$2761),Q1662,"")</f>
        <v/>
      </c>
      <c r="X1662" s="253" t="str">
        <f t="shared" si="365"/>
        <v/>
      </c>
      <c r="AB1662" s="253">
        <v>901</v>
      </c>
      <c r="AC1662" s="253">
        <f t="shared" si="381"/>
        <v>-85.839076004243452</v>
      </c>
      <c r="AD1662" s="253">
        <f t="shared" si="366"/>
        <v>1.7016414498548941E-3</v>
      </c>
      <c r="AE1662" s="253">
        <f t="shared" si="367"/>
        <v>0.34605251411118171</v>
      </c>
      <c r="AF1662" s="253" t="str">
        <f>IF(OR(AE1662&lt;$T$757,AE1662&gt;$T$758),AD1662,"")</f>
        <v/>
      </c>
      <c r="AG1662" s="253">
        <f t="shared" si="368"/>
        <v>1.7016414498548941E-3</v>
      </c>
      <c r="AH1662" s="253" t="str">
        <f t="shared" si="369"/>
        <v/>
      </c>
      <c r="AI1662" s="253">
        <f t="shared" si="370"/>
        <v>6.9131178890684979E-4</v>
      </c>
      <c r="AJ1662" s="253" t="str">
        <f t="shared" si="371"/>
        <v/>
      </c>
      <c r="AK1662" s="253" t="str">
        <f t="shared" si="372"/>
        <v/>
      </c>
      <c r="AO1662" s="253">
        <v>901</v>
      </c>
      <c r="AP1662" s="253">
        <f t="shared" si="373"/>
        <v>-506.06447107588974</v>
      </c>
      <c r="AQ1662" s="253">
        <f t="shared" si="374"/>
        <v>2.886338363875399E-4</v>
      </c>
      <c r="AR1662" s="253">
        <f t="shared" si="375"/>
        <v>0.34605251411118165</v>
      </c>
      <c r="AS1662" s="253" t="str">
        <f>IF(OR(AR1662&lt;$T$757,AR1662&gt;$T$758),AQ1662,"")</f>
        <v/>
      </c>
      <c r="AT1662" s="253">
        <f t="shared" si="376"/>
        <v>2.886338363875399E-4</v>
      </c>
      <c r="AU1662" s="253" t="str">
        <f t="shared" si="377"/>
        <v/>
      </c>
      <c r="AV1662" s="253">
        <f t="shared" si="378"/>
        <v>0</v>
      </c>
      <c r="AW1662" s="253">
        <f t="shared" si="379"/>
        <v>2.886338363875399E-4</v>
      </c>
      <c r="AX1662" s="253" t="str">
        <f t="shared" si="380"/>
        <v/>
      </c>
      <c r="AZ1662" s="259"/>
      <c r="BA1662" s="259">
        <f>BA1661+$BD$753</f>
        <v>5.7984000000001004</v>
      </c>
      <c r="BB1662" s="274">
        <f t="shared" si="363"/>
        <v>0.56347666368934002</v>
      </c>
      <c r="BC1662" s="259">
        <f t="shared" si="364"/>
        <v>7.5869417929474992E-4</v>
      </c>
      <c r="BD1662" s="259" t="str">
        <f t="shared" si="361"/>
        <v/>
      </c>
      <c r="BE1662" s="254" t="str">
        <f t="shared" si="362"/>
        <v/>
      </c>
    </row>
    <row r="1663" spans="1:57" ht="20.100000000000001" customHeight="1" x14ac:dyDescent="0.25">
      <c r="A1663" s="247">
        <v>902</v>
      </c>
      <c r="B1663" s="247">
        <f>$B$755+(A1663*$B$758)</f>
        <v>-942.27656454348653</v>
      </c>
      <c r="C1663" s="247">
        <f>_xlfn.NORM.DIST($B1663,$B$752,$B$753,0)</f>
        <v>1.5369156373126749E-4</v>
      </c>
      <c r="D1663" s="247">
        <f>_xlfn.NORM.DIST($B1663,$B$752,$B$753,1)</f>
        <v>0.34752910690110383</v>
      </c>
      <c r="E1663" s="247" t="str">
        <f>IF(OR(D1663&lt;$F$757,D1663&gt;$F$758),C1663,"")</f>
        <v/>
      </c>
      <c r="F1663" s="247">
        <f>IF(AND(D1663&gt;$F$757,D1663&lt;$F$758),C1663,"")</f>
        <v>1.5369156373126749E-4</v>
      </c>
      <c r="G1663" s="247" t="str">
        <f>IF(C1663=MAX($C$761:$C$2761),C1663,"")</f>
        <v/>
      </c>
      <c r="H1663" s="247">
        <f>_xlfn.NORM.DIST(B1663,$F$753,$F$754,0)</f>
        <v>0</v>
      </c>
      <c r="I1663" s="247">
        <f>IF(H1663=MAX($H$761:$H$2761),C1663,"")</f>
        <v>1.5369156373126749E-4</v>
      </c>
      <c r="J1663" s="247" t="str">
        <f>IF(I1663=MIN($I$761:$I$2761),I1663,"")</f>
        <v/>
      </c>
      <c r="K1663" s="247"/>
      <c r="L1663" s="247"/>
      <c r="M1663" s="247"/>
      <c r="N1663" s="247"/>
      <c r="O1663" s="247">
        <v>902</v>
      </c>
      <c r="P1663" s="247">
        <f>$P$755+(O1663*$P$758)</f>
        <v>-54.911660258486734</v>
      </c>
      <c r="Q1663" s="247">
        <f>_xlfn.NORM.DIST(P1663,P$752,P$753,0)</f>
        <v>2.6373261706220718E-3</v>
      </c>
      <c r="R1663" s="247">
        <f>_xlfn.NORM.DIST(P1663,P$752,P$753,1)</f>
        <v>0.34752910690110389</v>
      </c>
      <c r="S1663" s="253" t="str">
        <f>IF(OR(R1663&lt;$T$757,R1663&gt;$T$758),Q1663,"")</f>
        <v/>
      </c>
      <c r="T1663" s="253">
        <f>IF(AND(R1663&gt;$T$757,R1663&lt;$T$758),Q1663,"")</f>
        <v>2.6373261706220718E-3</v>
      </c>
      <c r="U1663" s="253" t="str">
        <f>IF(Q1663=MAX($Q$761:$Q$2761),Q1663,"")</f>
        <v/>
      </c>
      <c r="V1663" s="253">
        <f>_xlfn.NORM.DIST(P1663,$T$753,$T$754,0)</f>
        <v>8.4957236716442097E-76</v>
      </c>
      <c r="W1663" s="253" t="str">
        <f>IF(V1663=MAX($V$761:$V$2761),Q1663,"")</f>
        <v/>
      </c>
      <c r="X1663" s="253" t="str">
        <f t="shared" si="365"/>
        <v/>
      </c>
      <c r="AB1663" s="253">
        <v>902</v>
      </c>
      <c r="AC1663" s="253">
        <f t="shared" si="381"/>
        <v>-84.972014630463264</v>
      </c>
      <c r="AD1663" s="253">
        <f t="shared" si="366"/>
        <v>1.7043253511385597E-3</v>
      </c>
      <c r="AE1663" s="253">
        <f t="shared" si="367"/>
        <v>0.34752910690110378</v>
      </c>
      <c r="AF1663" s="253" t="str">
        <f>IF(OR(AE1663&lt;$T$757,AE1663&gt;$T$758),AD1663,"")</f>
        <v/>
      </c>
      <c r="AG1663" s="253">
        <f t="shared" si="368"/>
        <v>1.7043253511385597E-3</v>
      </c>
      <c r="AH1663" s="253" t="str">
        <f t="shared" si="369"/>
        <v/>
      </c>
      <c r="AI1663" s="253">
        <f t="shared" si="370"/>
        <v>6.8744740191470821E-4</v>
      </c>
      <c r="AJ1663" s="253" t="str">
        <f t="shared" si="371"/>
        <v/>
      </c>
      <c r="AK1663" s="253" t="str">
        <f t="shared" si="372"/>
        <v/>
      </c>
      <c r="AO1663" s="253">
        <v>902</v>
      </c>
      <c r="AP1663" s="253">
        <f t="shared" si="373"/>
        <v>-500.95270874179005</v>
      </c>
      <c r="AQ1663" s="253">
        <f t="shared" si="374"/>
        <v>2.8908908195296489E-4</v>
      </c>
      <c r="AR1663" s="253">
        <f t="shared" si="375"/>
        <v>0.34752910690110378</v>
      </c>
      <c r="AS1663" s="253" t="str">
        <f>IF(OR(AR1663&lt;$T$757,AR1663&gt;$T$758),AQ1663,"")</f>
        <v/>
      </c>
      <c r="AT1663" s="253">
        <f t="shared" si="376"/>
        <v>2.8908908195296489E-4</v>
      </c>
      <c r="AU1663" s="253" t="str">
        <f t="shared" si="377"/>
        <v/>
      </c>
      <c r="AV1663" s="253">
        <f t="shared" si="378"/>
        <v>0</v>
      </c>
      <c r="AW1663" s="253">
        <f t="shared" si="379"/>
        <v>2.8908908195296489E-4</v>
      </c>
      <c r="AX1663" s="253" t="str">
        <f t="shared" si="380"/>
        <v/>
      </c>
      <c r="AZ1663" s="259"/>
      <c r="BA1663" s="259">
        <f>BA1662+$BD$753</f>
        <v>5.8048000000001005</v>
      </c>
      <c r="BB1663" s="274">
        <f t="shared" si="363"/>
        <v>0.56271796951004527</v>
      </c>
      <c r="BC1663" s="259">
        <f t="shared" si="364"/>
        <v>7.5835765188392301E-4</v>
      </c>
      <c r="BD1663" s="259" t="str">
        <f t="shared" si="361"/>
        <v/>
      </c>
      <c r="BE1663" s="254" t="str">
        <f t="shared" si="362"/>
        <v/>
      </c>
    </row>
    <row r="1664" spans="1:57" ht="20.100000000000001" customHeight="1" x14ac:dyDescent="0.25">
      <c r="A1664" s="247">
        <v>903</v>
      </c>
      <c r="B1664" s="247">
        <f>$B$755+(A1664*$B$758)</f>
        <v>-932.66149755834886</v>
      </c>
      <c r="C1664" s="247">
        <f>_xlfn.NORM.DIST($B1664,$B$752,$B$753,0)</f>
        <v>1.5393150967986713E-4</v>
      </c>
      <c r="D1664" s="247">
        <f>_xlfn.NORM.DIST($B1664,$B$752,$B$753,1)</f>
        <v>0.34900801680157112</v>
      </c>
      <c r="E1664" s="247" t="str">
        <f>IF(OR(D1664&lt;$F$757,D1664&gt;$F$758),C1664,"")</f>
        <v/>
      </c>
      <c r="F1664" s="247">
        <f>IF(AND(D1664&gt;$F$757,D1664&lt;$F$758),C1664,"")</f>
        <v>1.5393150967986713E-4</v>
      </c>
      <c r="G1664" s="247" t="str">
        <f>IF(C1664=MAX($C$761:$C$2761),C1664,"")</f>
        <v/>
      </c>
      <c r="H1664" s="247">
        <f>_xlfn.NORM.DIST(B1664,$F$753,$F$754,0)</f>
        <v>0</v>
      </c>
      <c r="I1664" s="247">
        <f>IF(H1664=MAX($H$761:$H$2761),C1664,"")</f>
        <v>1.5393150967986713E-4</v>
      </c>
      <c r="J1664" s="247" t="str">
        <f>IF(I1664=MIN($I$761:$I$2761),I1664,"")</f>
        <v/>
      </c>
      <c r="K1664" s="247"/>
      <c r="L1664" s="247"/>
      <c r="M1664" s="247"/>
      <c r="N1664" s="247"/>
      <c r="O1664" s="247">
        <v>903</v>
      </c>
      <c r="P1664" s="247">
        <f>$P$755+(O1664*$P$758)</f>
        <v>-54.351337194624648</v>
      </c>
      <c r="Q1664" s="247">
        <f>_xlfn.NORM.DIST(P1664,P$752,P$753,0)</f>
        <v>2.6414436102161088E-3</v>
      </c>
      <c r="R1664" s="247">
        <f>_xlfn.NORM.DIST(P1664,P$752,P$753,1)</f>
        <v>0.34900801680157101</v>
      </c>
      <c r="S1664" s="253" t="str">
        <f>IF(OR(R1664&lt;$T$757,R1664&gt;$T$758),Q1664,"")</f>
        <v/>
      </c>
      <c r="T1664" s="253">
        <f>IF(AND(R1664&gt;$T$757,R1664&lt;$T$758),Q1664,"")</f>
        <v>2.6414436102161088E-3</v>
      </c>
      <c r="U1664" s="253" t="str">
        <f>IF(Q1664=MAX($Q$761:$Q$2761),Q1664,"")</f>
        <v/>
      </c>
      <c r="V1664" s="253">
        <f>_xlfn.NORM.DIST(P1664,$T$753,$T$754,0)</f>
        <v>7.8967651655477853E-76</v>
      </c>
      <c r="W1664" s="253" t="str">
        <f>IF(V1664=MAX($V$761:$V$2761),Q1664,"")</f>
        <v/>
      </c>
      <c r="X1664" s="253" t="str">
        <f t="shared" si="365"/>
        <v/>
      </c>
      <c r="AB1664" s="253">
        <v>903</v>
      </c>
      <c r="AC1664" s="253">
        <f t="shared" si="381"/>
        <v>-84.104953256683075</v>
      </c>
      <c r="AD1664" s="253">
        <f t="shared" si="366"/>
        <v>1.7069861735882314E-3</v>
      </c>
      <c r="AE1664" s="253">
        <f t="shared" si="367"/>
        <v>0.3490080168015709</v>
      </c>
      <c r="AF1664" s="253" t="str">
        <f>IF(OR(AE1664&lt;$T$757,AE1664&gt;$T$758),AD1664,"")</f>
        <v/>
      </c>
      <c r="AG1664" s="253">
        <f t="shared" si="368"/>
        <v>1.7069861735882314E-3</v>
      </c>
      <c r="AH1664" s="253" t="str">
        <f t="shared" si="369"/>
        <v/>
      </c>
      <c r="AI1664" s="253">
        <f t="shared" si="370"/>
        <v>6.8359367900286644E-4</v>
      </c>
      <c r="AJ1664" s="253" t="str">
        <f t="shared" si="371"/>
        <v/>
      </c>
      <c r="AK1664" s="253" t="str">
        <f t="shared" si="372"/>
        <v/>
      </c>
      <c r="AO1664" s="253">
        <v>903</v>
      </c>
      <c r="AP1664" s="253">
        <f t="shared" si="373"/>
        <v>-495.84094640769035</v>
      </c>
      <c r="AQ1664" s="253">
        <f t="shared" si="374"/>
        <v>2.8954041286739486E-4</v>
      </c>
      <c r="AR1664" s="253">
        <f t="shared" si="375"/>
        <v>0.3490080168015709</v>
      </c>
      <c r="AS1664" s="253" t="str">
        <f>IF(OR(AR1664&lt;$T$757,AR1664&gt;$T$758),AQ1664,"")</f>
        <v/>
      </c>
      <c r="AT1664" s="253">
        <f t="shared" si="376"/>
        <v>2.8954041286739486E-4</v>
      </c>
      <c r="AU1664" s="253" t="str">
        <f t="shared" si="377"/>
        <v/>
      </c>
      <c r="AV1664" s="253">
        <f t="shared" si="378"/>
        <v>0</v>
      </c>
      <c r="AW1664" s="253">
        <f t="shared" si="379"/>
        <v>2.8954041286739486E-4</v>
      </c>
      <c r="AX1664" s="253" t="str">
        <f t="shared" si="380"/>
        <v/>
      </c>
      <c r="AZ1664" s="259"/>
      <c r="BA1664" s="259">
        <f>BA1663+$BD$753</f>
        <v>5.8112000000001007</v>
      </c>
      <c r="BB1664" s="274">
        <f t="shared" si="363"/>
        <v>0.56195961185816135</v>
      </c>
      <c r="BC1664" s="259">
        <f t="shared" si="364"/>
        <v>7.5801897268368279E-4</v>
      </c>
      <c r="BD1664" s="259" t="str">
        <f t="shared" si="361"/>
        <v/>
      </c>
      <c r="BE1664" s="254" t="str">
        <f t="shared" si="362"/>
        <v/>
      </c>
    </row>
    <row r="1665" spans="1:57" ht="20.100000000000001" customHeight="1" x14ac:dyDescent="0.25">
      <c r="A1665" s="247">
        <v>904</v>
      </c>
      <c r="B1665" s="247">
        <f>$B$755+(A1665*$B$758)</f>
        <v>-923.04643057321118</v>
      </c>
      <c r="C1665" s="247">
        <f>_xlfn.NORM.DIST($B1665,$B$752,$B$753,0)</f>
        <v>1.5416936350671481E-4</v>
      </c>
      <c r="D1665" s="247">
        <f>_xlfn.NORM.DIST($B1665,$B$752,$B$753,1)</f>
        <v>0.35048922374918862</v>
      </c>
      <c r="E1665" s="247" t="str">
        <f>IF(OR(D1665&lt;$F$757,D1665&gt;$F$758),C1665,"")</f>
        <v/>
      </c>
      <c r="F1665" s="247">
        <f>IF(AND(D1665&gt;$F$757,D1665&lt;$F$758),C1665,"")</f>
        <v>1.5416936350671481E-4</v>
      </c>
      <c r="G1665" s="247" t="str">
        <f>IF(C1665=MAX($C$761:$C$2761),C1665,"")</f>
        <v/>
      </c>
      <c r="H1665" s="247">
        <f>_xlfn.NORM.DIST(B1665,$F$753,$F$754,0)</f>
        <v>0</v>
      </c>
      <c r="I1665" s="247">
        <f>IF(H1665=MAX($H$761:$H$2761),C1665,"")</f>
        <v>1.5416936350671481E-4</v>
      </c>
      <c r="J1665" s="247" t="str">
        <f>IF(I1665=MIN($I$761:$I$2761),I1665,"")</f>
        <v/>
      </c>
      <c r="K1665" s="247"/>
      <c r="L1665" s="247"/>
      <c r="M1665" s="247"/>
      <c r="N1665" s="247"/>
      <c r="O1665" s="247">
        <v>904</v>
      </c>
      <c r="P1665" s="247">
        <f>$P$755+(O1665*$P$758)</f>
        <v>-53.791014130762562</v>
      </c>
      <c r="Q1665" s="247">
        <f>_xlfn.NORM.DIST(P1665,P$752,P$753,0)</f>
        <v>2.6455251492876015E-3</v>
      </c>
      <c r="R1665" s="247">
        <f>_xlfn.NORM.DIST(P1665,P$752,P$753,1)</f>
        <v>0.35048922374918851</v>
      </c>
      <c r="S1665" s="253" t="str">
        <f>IF(OR(R1665&lt;$T$757,R1665&gt;$T$758),Q1665,"")</f>
        <v/>
      </c>
      <c r="T1665" s="253">
        <f>IF(AND(R1665&gt;$T$757,R1665&lt;$T$758),Q1665,"")</f>
        <v>2.6455251492876015E-3</v>
      </c>
      <c r="U1665" s="253" t="str">
        <f>IF(Q1665=MAX($Q$761:$Q$2761),Q1665,"")</f>
        <v/>
      </c>
      <c r="V1665" s="253">
        <f>_xlfn.NORM.DIST(P1665,$T$753,$T$754,0)</f>
        <v>7.3399164986398846E-76</v>
      </c>
      <c r="W1665" s="253" t="str">
        <f>IF(V1665=MAX($V$761:$V$2761),Q1665,"")</f>
        <v/>
      </c>
      <c r="X1665" s="253" t="str">
        <f t="shared" si="365"/>
        <v/>
      </c>
      <c r="AB1665" s="253">
        <v>904</v>
      </c>
      <c r="AC1665" s="253">
        <f t="shared" si="381"/>
        <v>-83.237891882902773</v>
      </c>
      <c r="AD1665" s="253">
        <f t="shared" si="366"/>
        <v>1.7096237959607298E-3</v>
      </c>
      <c r="AE1665" s="253">
        <f t="shared" si="367"/>
        <v>0.35048922374918856</v>
      </c>
      <c r="AF1665" s="253" t="str">
        <f>IF(OR(AE1665&lt;$T$757,AE1665&gt;$T$758),AD1665,"")</f>
        <v/>
      </c>
      <c r="AG1665" s="253">
        <f t="shared" si="368"/>
        <v>1.7096237959607298E-3</v>
      </c>
      <c r="AH1665" s="253" t="str">
        <f t="shared" si="369"/>
        <v/>
      </c>
      <c r="AI1665" s="253">
        <f t="shared" si="370"/>
        <v>6.7975068336264871E-4</v>
      </c>
      <c r="AJ1665" s="253" t="str">
        <f t="shared" si="371"/>
        <v/>
      </c>
      <c r="AK1665" s="253" t="str">
        <f t="shared" si="372"/>
        <v/>
      </c>
      <c r="AO1665" s="253">
        <v>904</v>
      </c>
      <c r="AP1665" s="253">
        <f t="shared" si="373"/>
        <v>-490.72918407359066</v>
      </c>
      <c r="AQ1665" s="253">
        <f t="shared" si="374"/>
        <v>2.899878085654608E-4</v>
      </c>
      <c r="AR1665" s="253">
        <f t="shared" si="375"/>
        <v>0.35048922374918845</v>
      </c>
      <c r="AS1665" s="253" t="str">
        <f>IF(OR(AR1665&lt;$T$757,AR1665&gt;$T$758),AQ1665,"")</f>
        <v/>
      </c>
      <c r="AT1665" s="253">
        <f t="shared" si="376"/>
        <v>2.899878085654608E-4</v>
      </c>
      <c r="AU1665" s="253" t="str">
        <f t="shared" si="377"/>
        <v/>
      </c>
      <c r="AV1665" s="253">
        <f t="shared" si="378"/>
        <v>0</v>
      </c>
      <c r="AW1665" s="253">
        <f t="shared" si="379"/>
        <v>2.899878085654608E-4</v>
      </c>
      <c r="AX1665" s="253" t="str">
        <f t="shared" si="380"/>
        <v/>
      </c>
      <c r="AZ1665" s="259"/>
      <c r="BA1665" s="259">
        <f>BA1664+$BD$753</f>
        <v>5.8176000000001009</v>
      </c>
      <c r="BB1665" s="274">
        <f t="shared" si="363"/>
        <v>0.56120159288547766</v>
      </c>
      <c r="BC1665" s="259">
        <f t="shared" si="364"/>
        <v>7.5767814977267811E-4</v>
      </c>
      <c r="BD1665" s="259" t="str">
        <f t="shared" si="361"/>
        <v/>
      </c>
      <c r="BE1665" s="254" t="str">
        <f t="shared" si="362"/>
        <v/>
      </c>
    </row>
    <row r="1666" spans="1:57" ht="20.100000000000001" customHeight="1" x14ac:dyDescent="0.25">
      <c r="A1666" s="248">
        <v>905</v>
      </c>
      <c r="B1666" s="247">
        <f>$B$755+(A1666*$B$758)</f>
        <v>-913.43136358807533</v>
      </c>
      <c r="C1666" s="247">
        <f>_xlfn.NORM.DIST($B1666,$B$752,$B$753,0)</f>
        <v>1.5440511436193746E-4</v>
      </c>
      <c r="D1666" s="247">
        <f>_xlfn.NORM.DIST($B1666,$B$752,$B$753,1)</f>
        <v>0.35197270757583698</v>
      </c>
      <c r="E1666" s="247" t="str">
        <f>IF(OR(D1666&lt;$F$757,D1666&gt;$F$758),C1666,"")</f>
        <v/>
      </c>
      <c r="F1666" s="247">
        <f>IF(AND(D1666&gt;$F$757,D1666&lt;$F$758),C1666,"")</f>
        <v>1.5440511436193746E-4</v>
      </c>
      <c r="G1666" s="247" t="str">
        <f>IF(C1666=MAX($C$761:$C$2761),C1666,"")</f>
        <v/>
      </c>
      <c r="H1666" s="247">
        <f>_xlfn.NORM.DIST(B1666,$F$753,$F$754,0)</f>
        <v>0</v>
      </c>
      <c r="I1666" s="247">
        <f>IF(H1666=MAX($H$761:$H$2761),C1666,"")</f>
        <v>1.5440511436193746E-4</v>
      </c>
      <c r="J1666" s="247" t="str">
        <f>IF(I1666=MIN($I$761:$I$2761),I1666,"")</f>
        <v/>
      </c>
      <c r="K1666" s="247"/>
      <c r="L1666" s="247"/>
      <c r="M1666" s="247"/>
      <c r="N1666" s="247"/>
      <c r="O1666" s="248">
        <v>905</v>
      </c>
      <c r="P1666" s="247">
        <f>$P$755+(O1666*$P$758)</f>
        <v>-53.23069106690042</v>
      </c>
      <c r="Q1666" s="247">
        <f>_xlfn.NORM.DIST(P1666,P$752,P$753,0)</f>
        <v>2.6495706016542164E-3</v>
      </c>
      <c r="R1666" s="247">
        <f>_xlfn.NORM.DIST(P1666,P$752,P$753,1)</f>
        <v>0.35197270757583721</v>
      </c>
      <c r="S1666" s="253" t="str">
        <f>IF(OR(R1666&lt;$T$757,R1666&gt;$T$758),Q1666,"")</f>
        <v/>
      </c>
      <c r="T1666" s="253">
        <f>IF(AND(R1666&gt;$T$757,R1666&lt;$T$758),Q1666,"")</f>
        <v>2.6495706016542164E-3</v>
      </c>
      <c r="U1666" s="253" t="str">
        <f>IF(Q1666=MAX($Q$761:$Q$2761),Q1666,"")</f>
        <v/>
      </c>
      <c r="V1666" s="253">
        <f>_xlfn.NORM.DIST(P1666,$T$753,$T$754,0)</f>
        <v>6.8222254422552638E-76</v>
      </c>
      <c r="W1666" s="253" t="str">
        <f>IF(V1666=MAX($V$761:$V$2761),Q1666,"")</f>
        <v/>
      </c>
      <c r="X1666" s="253" t="str">
        <f t="shared" si="365"/>
        <v/>
      </c>
      <c r="AB1666" s="259">
        <v>905</v>
      </c>
      <c r="AC1666" s="253">
        <f t="shared" si="381"/>
        <v>-82.370830509122584</v>
      </c>
      <c r="AD1666" s="253">
        <f t="shared" si="366"/>
        <v>1.7122380979390165E-3</v>
      </c>
      <c r="AE1666" s="253">
        <f t="shared" si="367"/>
        <v>0.3519727075758371</v>
      </c>
      <c r="AF1666" s="253" t="str">
        <f>IF(OR(AE1666&lt;$T$757,AE1666&gt;$T$758),AD1666,"")</f>
        <v/>
      </c>
      <c r="AG1666" s="253">
        <f t="shared" si="368"/>
        <v>1.7122380979390165E-3</v>
      </c>
      <c r="AH1666" s="253" t="str">
        <f t="shared" si="369"/>
        <v/>
      </c>
      <c r="AI1666" s="253">
        <f t="shared" si="370"/>
        <v>6.7591847731718075E-4</v>
      </c>
      <c r="AJ1666" s="253" t="str">
        <f t="shared" si="371"/>
        <v/>
      </c>
      <c r="AK1666" s="253" t="str">
        <f t="shared" si="372"/>
        <v/>
      </c>
      <c r="AO1666" s="259">
        <v>905</v>
      </c>
      <c r="AP1666" s="253">
        <f t="shared" si="373"/>
        <v>-485.61742173949006</v>
      </c>
      <c r="AQ1666" s="253">
        <f t="shared" si="374"/>
        <v>2.9043124863888694E-4</v>
      </c>
      <c r="AR1666" s="253">
        <f t="shared" si="375"/>
        <v>0.35197270757583721</v>
      </c>
      <c r="AS1666" s="253" t="str">
        <f>IF(OR(AR1666&lt;$T$757,AR1666&gt;$T$758),AQ1666,"")</f>
        <v/>
      </c>
      <c r="AT1666" s="253">
        <f t="shared" si="376"/>
        <v>2.9043124863888694E-4</v>
      </c>
      <c r="AU1666" s="253" t="str">
        <f t="shared" si="377"/>
        <v/>
      </c>
      <c r="AV1666" s="253">
        <f t="shared" si="378"/>
        <v>0</v>
      </c>
      <c r="AW1666" s="253">
        <f t="shared" si="379"/>
        <v>2.9043124863888694E-4</v>
      </c>
      <c r="AX1666" s="253" t="str">
        <f t="shared" si="380"/>
        <v/>
      </c>
      <c r="AZ1666" s="259"/>
      <c r="BA1666" s="259">
        <f>BA1665+$BD$753</f>
        <v>5.8240000000001011</v>
      </c>
      <c r="BB1666" s="274">
        <f t="shared" si="363"/>
        <v>0.56044391473570498</v>
      </c>
      <c r="BC1666" s="259">
        <f t="shared" si="364"/>
        <v>7.5733519121978787E-4</v>
      </c>
      <c r="BD1666" s="259" t="str">
        <f t="shared" si="361"/>
        <v/>
      </c>
      <c r="BE1666" s="254" t="str">
        <f t="shared" si="362"/>
        <v/>
      </c>
    </row>
    <row r="1667" spans="1:57" ht="20.100000000000001" customHeight="1" x14ac:dyDescent="0.25">
      <c r="A1667" s="247">
        <v>906</v>
      </c>
      <c r="B1667" s="247">
        <f>$B$755+(A1667*$B$758)</f>
        <v>-903.81629660293765</v>
      </c>
      <c r="C1667" s="247">
        <f>_xlfn.NORM.DIST($B1667,$B$752,$B$753,0)</f>
        <v>1.5463875148000333E-4</v>
      </c>
      <c r="D1667" s="247">
        <f>_xlfn.NORM.DIST($B1667,$B$752,$B$753,1)</f>
        <v>0.35345844800948023</v>
      </c>
      <c r="E1667" s="247" t="str">
        <f>IF(OR(D1667&lt;$F$757,D1667&gt;$F$758),C1667,"")</f>
        <v/>
      </c>
      <c r="F1667" s="247">
        <f>IF(AND(D1667&gt;$F$757,D1667&lt;$F$758),C1667,"")</f>
        <v>1.5463875148000333E-4</v>
      </c>
      <c r="G1667" s="247" t="str">
        <f>IF(C1667=MAX($C$761:$C$2761),C1667,"")</f>
        <v/>
      </c>
      <c r="H1667" s="247">
        <f>_xlfn.NORM.DIST(B1667,$F$753,$F$754,0)</f>
        <v>0</v>
      </c>
      <c r="I1667" s="247">
        <f>IF(H1667=MAX($H$761:$H$2761),C1667,"")</f>
        <v>1.5463875148000333E-4</v>
      </c>
      <c r="J1667" s="247" t="str">
        <f>IF(I1667=MIN($I$761:$I$2761),I1667,"")</f>
        <v/>
      </c>
      <c r="K1667" s="247"/>
      <c r="L1667" s="247"/>
      <c r="M1667" s="247"/>
      <c r="N1667" s="247"/>
      <c r="O1667" s="247">
        <v>906</v>
      </c>
      <c r="P1667" s="247">
        <f>$P$755+(O1667*$P$758)</f>
        <v>-52.670368003038334</v>
      </c>
      <c r="Q1667" s="247">
        <f>_xlfn.NORM.DIST(P1667,P$752,P$753,0)</f>
        <v>2.6535797825809012E-3</v>
      </c>
      <c r="R1667" s="247">
        <f>_xlfn.NORM.DIST(P1667,P$752,P$753,1)</f>
        <v>0.35345844800948034</v>
      </c>
      <c r="S1667" s="253" t="str">
        <f>IF(OR(R1667&lt;$T$757,R1667&gt;$T$758),Q1667,"")</f>
        <v/>
      </c>
      <c r="T1667" s="253">
        <f>IF(AND(R1667&gt;$T$757,R1667&lt;$T$758),Q1667,"")</f>
        <v>2.6535797825809012E-3</v>
      </c>
      <c r="U1667" s="253" t="str">
        <f>IF(Q1667=MAX($Q$761:$Q$2761),Q1667,"")</f>
        <v/>
      </c>
      <c r="V1667" s="253">
        <f>_xlfn.NORM.DIST(P1667,$T$753,$T$754,0)</f>
        <v>6.3409461559104942E-76</v>
      </c>
      <c r="W1667" s="253" t="str">
        <f>IF(V1667=MAX($V$761:$V$2761),Q1667,"")</f>
        <v/>
      </c>
      <c r="X1667" s="253" t="str">
        <f t="shared" si="365"/>
        <v/>
      </c>
      <c r="AB1667" s="253">
        <v>906</v>
      </c>
      <c r="AC1667" s="253">
        <f t="shared" si="381"/>
        <v>-81.503769135342282</v>
      </c>
      <c r="AD1667" s="253">
        <f t="shared" si="366"/>
        <v>1.7148289601413352E-3</v>
      </c>
      <c r="AE1667" s="253">
        <f t="shared" si="367"/>
        <v>0.3534584480094804</v>
      </c>
      <c r="AF1667" s="253" t="str">
        <f>IF(OR(AE1667&lt;$T$757,AE1667&gt;$T$758),AD1667,"")</f>
        <v/>
      </c>
      <c r="AG1667" s="253">
        <f t="shared" si="368"/>
        <v>1.7148289601413352E-3</v>
      </c>
      <c r="AH1667" s="253" t="str">
        <f t="shared" si="369"/>
        <v/>
      </c>
      <c r="AI1667" s="253">
        <f t="shared" si="370"/>
        <v>6.7209712232229072E-4</v>
      </c>
      <c r="AJ1667" s="253" t="str">
        <f t="shared" si="371"/>
        <v/>
      </c>
      <c r="AK1667" s="253" t="str">
        <f t="shared" si="372"/>
        <v/>
      </c>
      <c r="AO1667" s="253">
        <v>906</v>
      </c>
      <c r="AP1667" s="253">
        <f t="shared" si="373"/>
        <v>-480.50565940539036</v>
      </c>
      <c r="AQ1667" s="253">
        <f t="shared" si="374"/>
        <v>2.9087071283804026E-4</v>
      </c>
      <c r="AR1667" s="253">
        <f t="shared" si="375"/>
        <v>0.3534584480094804</v>
      </c>
      <c r="AS1667" s="253" t="str">
        <f>IF(OR(AR1667&lt;$T$757,AR1667&gt;$T$758),AQ1667,"")</f>
        <v/>
      </c>
      <c r="AT1667" s="253">
        <f t="shared" si="376"/>
        <v>2.9087071283804026E-4</v>
      </c>
      <c r="AU1667" s="253" t="str">
        <f t="shared" si="377"/>
        <v/>
      </c>
      <c r="AV1667" s="253">
        <f t="shared" si="378"/>
        <v>0</v>
      </c>
      <c r="AW1667" s="253">
        <f t="shared" si="379"/>
        <v>2.9087071283804026E-4</v>
      </c>
      <c r="AX1667" s="253" t="str">
        <f t="shared" si="380"/>
        <v/>
      </c>
      <c r="AZ1667" s="259"/>
      <c r="BA1667" s="259">
        <f>BA1666+$BD$753</f>
        <v>5.8304000000001013</v>
      </c>
      <c r="BB1667" s="274">
        <f t="shared" si="363"/>
        <v>0.5596865795444852</v>
      </c>
      <c r="BC1667" s="259">
        <f t="shared" si="364"/>
        <v>7.5699010508645248E-4</v>
      </c>
      <c r="BD1667" s="259" t="str">
        <f t="shared" si="361"/>
        <v/>
      </c>
      <c r="BE1667" s="254" t="str">
        <f t="shared" si="362"/>
        <v/>
      </c>
    </row>
    <row r="1668" spans="1:57" ht="20.100000000000001" customHeight="1" x14ac:dyDescent="0.25">
      <c r="A1668" s="247">
        <v>907</v>
      </c>
      <c r="B1668" s="247">
        <f>$B$755+(A1668*$B$758)</f>
        <v>-894.20122961779998</v>
      </c>
      <c r="C1668" s="247">
        <f>_xlfn.NORM.DIST($B1668,$B$752,$B$753,0)</f>
        <v>1.5487026418053998E-4</v>
      </c>
      <c r="D1668" s="247">
        <f>_xlfn.NORM.DIST($B1668,$B$752,$B$753,1)</f>
        <v>0.35494642467497872</v>
      </c>
      <c r="E1668" s="247" t="str">
        <f>IF(OR(D1668&lt;$F$757,D1668&gt;$F$758),C1668,"")</f>
        <v/>
      </c>
      <c r="F1668" s="247">
        <f>IF(AND(D1668&gt;$F$757,D1668&lt;$F$758),C1668,"")</f>
        <v>1.5487026418053998E-4</v>
      </c>
      <c r="G1668" s="247" t="str">
        <f>IF(C1668=MAX($C$761:$C$2761),C1668,"")</f>
        <v/>
      </c>
      <c r="H1668" s="247">
        <f>_xlfn.NORM.DIST(B1668,$F$753,$F$754,0)</f>
        <v>0</v>
      </c>
      <c r="I1668" s="247">
        <f>IF(H1668=MAX($H$761:$H$2761),C1668,"")</f>
        <v>1.5487026418053998E-4</v>
      </c>
      <c r="J1668" s="247" t="str">
        <f>IF(I1668=MIN($I$761:$I$2761),I1668,"")</f>
        <v/>
      </c>
      <c r="K1668" s="247"/>
      <c r="L1668" s="247"/>
      <c r="M1668" s="247"/>
      <c r="N1668" s="247"/>
      <c r="O1668" s="247">
        <v>907</v>
      </c>
      <c r="P1668" s="247">
        <f>$P$755+(O1668*$P$758)</f>
        <v>-52.110044939176191</v>
      </c>
      <c r="Q1668" s="247">
        <f>_xlfn.NORM.DIST(P1668,P$752,P$753,0)</f>
        <v>2.6575525087939307E-3</v>
      </c>
      <c r="R1668" s="247">
        <f>_xlfn.NORM.DIST(P1668,P$752,P$753,1)</f>
        <v>0.35494642467497894</v>
      </c>
      <c r="S1668" s="253" t="str">
        <f>IF(OR(R1668&lt;$T$757,R1668&gt;$T$758),Q1668,"")</f>
        <v/>
      </c>
      <c r="T1668" s="253">
        <f>IF(AND(R1668&gt;$T$757,R1668&lt;$T$758),Q1668,"")</f>
        <v>2.6575525087939307E-3</v>
      </c>
      <c r="U1668" s="253" t="str">
        <f>IF(Q1668=MAX($Q$761:$Q$2761),Q1668,"")</f>
        <v/>
      </c>
      <c r="V1668" s="253">
        <f>_xlfn.NORM.DIST(P1668,$T$753,$T$754,0)</f>
        <v>5.8935248000891237E-76</v>
      </c>
      <c r="W1668" s="253" t="str">
        <f>IF(V1668=MAX($V$761:$V$2761),Q1668,"")</f>
        <v/>
      </c>
      <c r="X1668" s="253" t="str">
        <f t="shared" si="365"/>
        <v/>
      </c>
      <c r="AB1668" s="253">
        <v>907</v>
      </c>
      <c r="AC1668" s="253">
        <f t="shared" si="381"/>
        <v>-80.636707761562093</v>
      </c>
      <c r="AD1668" s="253">
        <f t="shared" si="366"/>
        <v>1.7173962641302849E-3</v>
      </c>
      <c r="AE1668" s="253">
        <f t="shared" si="367"/>
        <v>0.35494642467497883</v>
      </c>
      <c r="AF1668" s="253" t="str">
        <f>IF(OR(AE1668&lt;$T$757,AE1668&gt;$T$758),AD1668,"")</f>
        <v/>
      </c>
      <c r="AG1668" s="253">
        <f t="shared" si="368"/>
        <v>1.7173962641302849E-3</v>
      </c>
      <c r="AH1668" s="253" t="str">
        <f t="shared" si="369"/>
        <v/>
      </c>
      <c r="AI1668" s="253">
        <f t="shared" si="370"/>
        <v>6.6828667896747928E-4</v>
      </c>
      <c r="AJ1668" s="253" t="str">
        <f t="shared" si="371"/>
        <v/>
      </c>
      <c r="AK1668" s="253" t="str">
        <f t="shared" si="372"/>
        <v/>
      </c>
      <c r="AO1668" s="253">
        <v>907</v>
      </c>
      <c r="AP1668" s="253">
        <f t="shared" si="373"/>
        <v>-475.39389707129067</v>
      </c>
      <c r="AQ1668" s="253">
        <f t="shared" si="374"/>
        <v>2.9130618107347064E-4</v>
      </c>
      <c r="AR1668" s="253">
        <f t="shared" si="375"/>
        <v>0.35494642467497889</v>
      </c>
      <c r="AS1668" s="253" t="str">
        <f>IF(OR(AR1668&lt;$T$757,AR1668&gt;$T$758),AQ1668,"")</f>
        <v/>
      </c>
      <c r="AT1668" s="253">
        <f t="shared" si="376"/>
        <v>2.9130618107347064E-4</v>
      </c>
      <c r="AU1668" s="253" t="str">
        <f t="shared" si="377"/>
        <v/>
      </c>
      <c r="AV1668" s="253">
        <f t="shared" si="378"/>
        <v>0</v>
      </c>
      <c r="AW1668" s="253">
        <f t="shared" si="379"/>
        <v>2.9130618107347064E-4</v>
      </c>
      <c r="AX1668" s="253" t="str">
        <f t="shared" si="380"/>
        <v/>
      </c>
      <c r="AZ1668" s="259"/>
      <c r="BA1668" s="259">
        <f>BA1667+$BD$753</f>
        <v>5.8368000000001015</v>
      </c>
      <c r="BB1668" s="274">
        <f t="shared" si="363"/>
        <v>0.55892958943939874</v>
      </c>
      <c r="BC1668" s="259">
        <f t="shared" si="364"/>
        <v>7.566428994284502E-4</v>
      </c>
      <c r="BD1668" s="259" t="str">
        <f t="shared" si="361"/>
        <v/>
      </c>
      <c r="BE1668" s="254" t="str">
        <f t="shared" si="362"/>
        <v/>
      </c>
    </row>
    <row r="1669" spans="1:57" ht="20.100000000000001" customHeight="1" x14ac:dyDescent="0.25">
      <c r="A1669" s="247">
        <v>908</v>
      </c>
      <c r="B1669" s="247">
        <f>$B$755+(A1669*$B$758)</f>
        <v>-884.58616263266231</v>
      </c>
      <c r="C1669" s="247">
        <f>_xlfn.NORM.DIST($B1669,$B$752,$B$753,0)</f>
        <v>1.5509964186914769E-4</v>
      </c>
      <c r="D1669" s="247">
        <f>_xlfn.NORM.DIST($B1669,$B$752,$B$753,1)</f>
        <v>0.35643661709491375</v>
      </c>
      <c r="E1669" s="247" t="str">
        <f>IF(OR(D1669&lt;$F$757,D1669&gt;$F$758),C1669,"")</f>
        <v/>
      </c>
      <c r="F1669" s="247">
        <f>IF(AND(D1669&gt;$F$757,D1669&lt;$F$758),C1669,"")</f>
        <v>1.5509964186914769E-4</v>
      </c>
      <c r="G1669" s="247" t="str">
        <f>IF(C1669=MAX($C$761:$C$2761),C1669,"")</f>
        <v/>
      </c>
      <c r="H1669" s="247">
        <f>_xlfn.NORM.DIST(B1669,$F$753,$F$754,0)</f>
        <v>0</v>
      </c>
      <c r="I1669" s="247">
        <f>IF(H1669=MAX($H$761:$H$2761),C1669,"")</f>
        <v>1.5509964186914769E-4</v>
      </c>
      <c r="J1669" s="247" t="str">
        <f>IF(I1669=MIN($I$761:$I$2761),I1669,"")</f>
        <v/>
      </c>
      <c r="K1669" s="247"/>
      <c r="L1669" s="247"/>
      <c r="M1669" s="247"/>
      <c r="N1669" s="247"/>
      <c r="O1669" s="247">
        <v>908</v>
      </c>
      <c r="P1669" s="247">
        <f>$P$755+(O1669*$P$758)</f>
        <v>-51.549721875314106</v>
      </c>
      <c r="Q1669" s="247">
        <f>_xlfn.NORM.DIST(P1669,P$752,P$753,0)</f>
        <v>2.661488598494857E-3</v>
      </c>
      <c r="R1669" s="247">
        <f>_xlfn.NORM.DIST(P1669,P$752,P$753,1)</f>
        <v>0.35643661709491387</v>
      </c>
      <c r="S1669" s="253" t="str">
        <f>IF(OR(R1669&lt;$T$757,R1669&gt;$T$758),Q1669,"")</f>
        <v/>
      </c>
      <c r="T1669" s="253">
        <f>IF(AND(R1669&gt;$T$757,R1669&lt;$T$758),Q1669,"")</f>
        <v>2.661488598494857E-3</v>
      </c>
      <c r="U1669" s="253" t="str">
        <f>IF(Q1669=MAX($Q$761:$Q$2761),Q1669,"")</f>
        <v/>
      </c>
      <c r="V1669" s="253">
        <f>_xlfn.NORM.DIST(P1669,$T$753,$T$754,0)</f>
        <v>5.4775861490611304E-76</v>
      </c>
      <c r="W1669" s="253" t="str">
        <f>IF(V1669=MAX($V$761:$V$2761),Q1669,"")</f>
        <v/>
      </c>
      <c r="X1669" s="253" t="str">
        <f t="shared" si="365"/>
        <v/>
      </c>
      <c r="AB1669" s="253">
        <v>908</v>
      </c>
      <c r="AC1669" s="253">
        <f t="shared" si="381"/>
        <v>-79.769646387781791</v>
      </c>
      <c r="AD1669" s="253">
        <f t="shared" si="366"/>
        <v>1.7199398924218363E-3</v>
      </c>
      <c r="AE1669" s="253">
        <f t="shared" si="367"/>
        <v>0.35643661709491398</v>
      </c>
      <c r="AF1669" s="253" t="str">
        <f>IF(OR(AE1669&lt;$T$757,AE1669&gt;$T$758),AD1669,"")</f>
        <v/>
      </c>
      <c r="AG1669" s="253">
        <f t="shared" si="368"/>
        <v>1.7199398924218363E-3</v>
      </c>
      <c r="AH1669" s="253" t="str">
        <f t="shared" si="369"/>
        <v/>
      </c>
      <c r="AI1669" s="253">
        <f t="shared" si="370"/>
        <v>6.6448720697694812E-4</v>
      </c>
      <c r="AJ1669" s="253" t="str">
        <f t="shared" si="371"/>
        <v/>
      </c>
      <c r="AK1669" s="253" t="str">
        <f t="shared" si="372"/>
        <v/>
      </c>
      <c r="AO1669" s="253">
        <v>908</v>
      </c>
      <c r="AP1669" s="253">
        <f t="shared" si="373"/>
        <v>-470.28213473719097</v>
      </c>
      <c r="AQ1669" s="253">
        <f t="shared" si="374"/>
        <v>2.9173763341743946E-4</v>
      </c>
      <c r="AR1669" s="253">
        <f t="shared" si="375"/>
        <v>0.35643661709491381</v>
      </c>
      <c r="AS1669" s="253" t="str">
        <f>IF(OR(AR1669&lt;$T$757,AR1669&gt;$T$758),AQ1669,"")</f>
        <v/>
      </c>
      <c r="AT1669" s="253">
        <f t="shared" si="376"/>
        <v>2.9173763341743946E-4</v>
      </c>
      <c r="AU1669" s="253" t="str">
        <f t="shared" si="377"/>
        <v/>
      </c>
      <c r="AV1669" s="253">
        <f t="shared" si="378"/>
        <v>0</v>
      </c>
      <c r="AW1669" s="253">
        <f t="shared" si="379"/>
        <v>2.9173763341743946E-4</v>
      </c>
      <c r="AX1669" s="253" t="str">
        <f t="shared" si="380"/>
        <v/>
      </c>
      <c r="AZ1669" s="259"/>
      <c r="BA1669" s="259">
        <f>BA1668+$BD$753</f>
        <v>5.8432000000001016</v>
      </c>
      <c r="BB1669" s="274">
        <f t="shared" si="363"/>
        <v>0.55817294653997029</v>
      </c>
      <c r="BC1669" s="259">
        <f t="shared" si="364"/>
        <v>7.5629358229023502E-4</v>
      </c>
      <c r="BD1669" s="259" t="str">
        <f t="shared" si="361"/>
        <v/>
      </c>
      <c r="BE1669" s="254" t="str">
        <f t="shared" si="362"/>
        <v/>
      </c>
    </row>
    <row r="1670" spans="1:57" ht="20.100000000000001" customHeight="1" x14ac:dyDescent="0.25">
      <c r="A1670" s="247">
        <v>909</v>
      </c>
      <c r="B1670" s="247">
        <f>$B$755+(A1670*$B$758)</f>
        <v>-874.97109564752463</v>
      </c>
      <c r="C1670" s="247">
        <f>_xlfn.NORM.DIST($B1670,$B$752,$B$753,0)</f>
        <v>1.5532687403820638E-4</v>
      </c>
      <c r="D1670" s="247">
        <f>_xlfn.NORM.DIST($B1670,$B$752,$B$753,1)</f>
        <v>0.35792900469041677</v>
      </c>
      <c r="E1670" s="247" t="str">
        <f>IF(OR(D1670&lt;$F$757,D1670&gt;$F$758),C1670,"")</f>
        <v/>
      </c>
      <c r="F1670" s="247">
        <f>IF(AND(D1670&gt;$F$757,D1670&lt;$F$758),C1670,"")</f>
        <v>1.5532687403820638E-4</v>
      </c>
      <c r="G1670" s="247" t="str">
        <f>IF(C1670=MAX($C$761:$C$2761),C1670,"")</f>
        <v/>
      </c>
      <c r="H1670" s="247">
        <f>_xlfn.NORM.DIST(B1670,$F$753,$F$754,0)</f>
        <v>0</v>
      </c>
      <c r="I1670" s="247">
        <f>IF(H1670=MAX($H$761:$H$2761),C1670,"")</f>
        <v>1.5532687403820638E-4</v>
      </c>
      <c r="J1670" s="247" t="str">
        <f>IF(I1670=MIN($I$761:$I$2761),I1670,"")</f>
        <v/>
      </c>
      <c r="K1670" s="247"/>
      <c r="L1670" s="247"/>
      <c r="M1670" s="247"/>
      <c r="N1670" s="247"/>
      <c r="O1670" s="247">
        <v>909</v>
      </c>
      <c r="P1670" s="247">
        <f>$P$755+(O1670*$P$758)</f>
        <v>-50.98939881145202</v>
      </c>
      <c r="Q1670" s="247">
        <f>_xlfn.NORM.DIST(P1670,P$752,P$753,0)</f>
        <v>2.6653878713743598E-3</v>
      </c>
      <c r="R1670" s="247">
        <f>_xlfn.NORM.DIST(P1670,P$752,P$753,1)</f>
        <v>0.35792900469041689</v>
      </c>
      <c r="S1670" s="253" t="str">
        <f>IF(OR(R1670&lt;$T$757,R1670&gt;$T$758),Q1670,"")</f>
        <v/>
      </c>
      <c r="T1670" s="253">
        <f>IF(AND(R1670&gt;$T$757,R1670&lt;$T$758),Q1670,"")</f>
        <v>2.6653878713743598E-3</v>
      </c>
      <c r="U1670" s="253" t="str">
        <f>IF(Q1670=MAX($Q$761:$Q$2761),Q1670,"")</f>
        <v/>
      </c>
      <c r="V1670" s="253">
        <f>_xlfn.NORM.DIST(P1670,$T$753,$T$754,0)</f>
        <v>5.0909211344246321E-76</v>
      </c>
      <c r="W1670" s="253" t="str">
        <f>IF(V1670=MAX($V$761:$V$2761),Q1670,"")</f>
        <v/>
      </c>
      <c r="X1670" s="253" t="str">
        <f t="shared" si="365"/>
        <v/>
      </c>
      <c r="AB1670" s="253">
        <v>909</v>
      </c>
      <c r="AC1670" s="253">
        <f t="shared" si="381"/>
        <v>-78.902585014001602</v>
      </c>
      <c r="AD1670" s="253">
        <f t="shared" si="366"/>
        <v>1.7224597284942842E-3</v>
      </c>
      <c r="AE1670" s="253">
        <f t="shared" si="367"/>
        <v>0.35792900469041689</v>
      </c>
      <c r="AF1670" s="253" t="str">
        <f>IF(OR(AE1670&lt;$T$757,AE1670&gt;$T$758),AD1670,"")</f>
        <v/>
      </c>
      <c r="AG1670" s="253">
        <f t="shared" si="368"/>
        <v>1.7224597284942842E-3</v>
      </c>
      <c r="AH1670" s="253" t="str">
        <f t="shared" si="369"/>
        <v/>
      </c>
      <c r="AI1670" s="253">
        <f t="shared" si="370"/>
        <v>6.6069876521069758E-4</v>
      </c>
      <c r="AJ1670" s="253" t="str">
        <f t="shared" si="371"/>
        <v/>
      </c>
      <c r="AK1670" s="253" t="str">
        <f t="shared" si="372"/>
        <v/>
      </c>
      <c r="AO1670" s="253">
        <v>909</v>
      </c>
      <c r="AP1670" s="253">
        <f t="shared" si="373"/>
        <v>-465.17037240309128</v>
      </c>
      <c r="AQ1670" s="253">
        <f t="shared" si="374"/>
        <v>2.9216505010543813E-4</v>
      </c>
      <c r="AR1670" s="253">
        <f t="shared" si="375"/>
        <v>0.35792900469041677</v>
      </c>
      <c r="AS1670" s="253" t="str">
        <f>IF(OR(AR1670&lt;$T$757,AR1670&gt;$T$758),AQ1670,"")</f>
        <v/>
      </c>
      <c r="AT1670" s="253">
        <f t="shared" si="376"/>
        <v>2.9216505010543813E-4</v>
      </c>
      <c r="AU1670" s="253" t="str">
        <f t="shared" si="377"/>
        <v/>
      </c>
      <c r="AV1670" s="253">
        <f t="shared" si="378"/>
        <v>0</v>
      </c>
      <c r="AW1670" s="253">
        <f t="shared" si="379"/>
        <v>2.9216505010543813E-4</v>
      </c>
      <c r="AX1670" s="253" t="str">
        <f t="shared" si="380"/>
        <v/>
      </c>
      <c r="AZ1670" s="259"/>
      <c r="BA1670" s="259">
        <f>BA1669+$BD$753</f>
        <v>5.8496000000001018</v>
      </c>
      <c r="BB1670" s="274">
        <f t="shared" si="363"/>
        <v>0.55741665295768006</v>
      </c>
      <c r="BC1670" s="259">
        <f t="shared" si="364"/>
        <v>7.5594216171182005E-4</v>
      </c>
      <c r="BD1670" s="259" t="str">
        <f t="shared" si="361"/>
        <v/>
      </c>
      <c r="BE1670" s="254" t="str">
        <f t="shared" si="362"/>
        <v/>
      </c>
    </row>
    <row r="1671" spans="1:57" ht="20.100000000000001" customHeight="1" x14ac:dyDescent="0.25">
      <c r="A1671" s="247">
        <v>910</v>
      </c>
      <c r="B1671" s="247">
        <f>$B$755+(A1671*$B$758)</f>
        <v>-865.35602866238696</v>
      </c>
      <c r="C1671" s="247">
        <f>_xlfn.NORM.DIST($B1671,$B$752,$B$753,0)</f>
        <v>1.5555195026767732E-4</v>
      </c>
      <c r="D1671" s="247">
        <f>_xlfn.NORM.DIST($B1671,$B$752,$B$753,1)</f>
        <v>0.35942356678200854</v>
      </c>
      <c r="E1671" s="247" t="str">
        <f>IF(OR(D1671&lt;$F$757,D1671&gt;$F$758),C1671,"")</f>
        <v/>
      </c>
      <c r="F1671" s="247">
        <f>IF(AND(D1671&gt;$F$757,D1671&lt;$F$758),C1671,"")</f>
        <v>1.5555195026767732E-4</v>
      </c>
      <c r="G1671" s="247" t="str">
        <f>IF(C1671=MAX($C$761:$C$2761),C1671,"")</f>
        <v/>
      </c>
      <c r="H1671" s="247">
        <f>_xlfn.NORM.DIST(B1671,$F$753,$F$754,0)</f>
        <v>0</v>
      </c>
      <c r="I1671" s="247">
        <f>IF(H1671=MAX($H$761:$H$2761),C1671,"")</f>
        <v>1.5555195026767732E-4</v>
      </c>
      <c r="J1671" s="247" t="str">
        <f>IF(I1671=MIN($I$761:$I$2761),I1671,"")</f>
        <v/>
      </c>
      <c r="K1671" s="247"/>
      <c r="L1671" s="247"/>
      <c r="M1671" s="247"/>
      <c r="N1671" s="247"/>
      <c r="O1671" s="247">
        <v>910</v>
      </c>
      <c r="P1671" s="247">
        <f>$P$755+(O1671*$P$758)</f>
        <v>-50.429075747589877</v>
      </c>
      <c r="Q1671" s="247">
        <f>_xlfn.NORM.DIST(P1671,P$752,P$753,0)</f>
        <v>2.6692501486260027E-3</v>
      </c>
      <c r="R1671" s="247">
        <f>_xlfn.NORM.DIST(P1671,P$752,P$753,1)</f>
        <v>0.35942356678200876</v>
      </c>
      <c r="S1671" s="253" t="str">
        <f>IF(OR(R1671&lt;$T$757,R1671&gt;$T$758),Q1671,"")</f>
        <v/>
      </c>
      <c r="T1671" s="253">
        <f>IF(AND(R1671&gt;$T$757,R1671&lt;$T$758),Q1671,"")</f>
        <v>2.6692501486260027E-3</v>
      </c>
      <c r="U1671" s="253" t="str">
        <f>IF(Q1671=MAX($Q$761:$Q$2761),Q1671,"")</f>
        <v/>
      </c>
      <c r="V1671" s="253">
        <f>_xlfn.NORM.DIST(P1671,$T$753,$T$754,0)</f>
        <v>4.7314752548514329E-76</v>
      </c>
      <c r="W1671" s="253" t="str">
        <f>IF(V1671=MAX($V$761:$V$2761),Q1671,"")</f>
        <v/>
      </c>
      <c r="X1671" s="253" t="str">
        <f t="shared" si="365"/>
        <v/>
      </c>
      <c r="AB1671" s="253">
        <v>910</v>
      </c>
      <c r="AC1671" s="253">
        <f t="shared" si="381"/>
        <v>-78.035523640221413</v>
      </c>
      <c r="AD1671" s="253">
        <f t="shared" si="366"/>
        <v>1.7249556567971332E-3</v>
      </c>
      <c r="AE1671" s="253">
        <f t="shared" si="367"/>
        <v>0.3594235667820086</v>
      </c>
      <c r="AF1671" s="253" t="str">
        <f>IF(OR(AE1671&lt;$T$757,AE1671&gt;$T$758),AD1671,"")</f>
        <v/>
      </c>
      <c r="AG1671" s="253">
        <f t="shared" si="368"/>
        <v>1.7249556567971332E-3</v>
      </c>
      <c r="AH1671" s="253" t="str">
        <f t="shared" si="369"/>
        <v/>
      </c>
      <c r="AI1671" s="253">
        <f t="shared" si="370"/>
        <v>6.5692141166567961E-4</v>
      </c>
      <c r="AJ1671" s="253" t="str">
        <f t="shared" si="371"/>
        <v/>
      </c>
      <c r="AK1671" s="253" t="str">
        <f t="shared" si="372"/>
        <v/>
      </c>
      <c r="AO1671" s="253">
        <v>910</v>
      </c>
      <c r="AP1671" s="253">
        <f t="shared" si="373"/>
        <v>-460.05861006899067</v>
      </c>
      <c r="AQ1671" s="253">
        <f t="shared" si="374"/>
        <v>2.9258841153769589E-4</v>
      </c>
      <c r="AR1671" s="253">
        <f t="shared" si="375"/>
        <v>0.35942356678200876</v>
      </c>
      <c r="AS1671" s="253" t="str">
        <f>IF(OR(AR1671&lt;$T$757,AR1671&gt;$T$758),AQ1671,"")</f>
        <v/>
      </c>
      <c r="AT1671" s="253">
        <f t="shared" si="376"/>
        <v>2.9258841153769589E-4</v>
      </c>
      <c r="AU1671" s="253" t="str">
        <f t="shared" si="377"/>
        <v/>
      </c>
      <c r="AV1671" s="253">
        <f t="shared" si="378"/>
        <v>0</v>
      </c>
      <c r="AW1671" s="253">
        <f t="shared" si="379"/>
        <v>2.9258841153769589E-4</v>
      </c>
      <c r="AX1671" s="253" t="str">
        <f t="shared" si="380"/>
        <v/>
      </c>
      <c r="AZ1671" s="259"/>
      <c r="BA1671" s="259">
        <f>BA1670+$BD$753</f>
        <v>5.856000000000102</v>
      </c>
      <c r="BB1671" s="274">
        <f t="shared" si="363"/>
        <v>0.55666071079596824</v>
      </c>
      <c r="BC1671" s="259">
        <f t="shared" si="364"/>
        <v>7.5558864572178308E-4</v>
      </c>
      <c r="BD1671" s="259" t="str">
        <f t="shared" si="361"/>
        <v/>
      </c>
      <c r="BE1671" s="254" t="str">
        <f t="shared" si="362"/>
        <v/>
      </c>
    </row>
    <row r="1672" spans="1:57" ht="20.100000000000001" customHeight="1" x14ac:dyDescent="0.25">
      <c r="A1672" s="248">
        <v>911</v>
      </c>
      <c r="B1672" s="247">
        <f>$B$755+(A1672*$B$758)</f>
        <v>-855.74096167724929</v>
      </c>
      <c r="C1672" s="247">
        <f>_xlfn.NORM.DIST($B1672,$B$752,$B$753,0)</f>
        <v>1.5577486022589867E-4</v>
      </c>
      <c r="D1672" s="247">
        <f>_xlfn.NORM.DIST($B1672,$B$752,$B$753,1)</f>
        <v>0.36092028259044462</v>
      </c>
      <c r="E1672" s="247" t="str">
        <f>IF(OR(D1672&lt;$F$757,D1672&gt;$F$758),C1672,"")</f>
        <v/>
      </c>
      <c r="F1672" s="247">
        <f>IF(AND(D1672&gt;$F$757,D1672&lt;$F$758),C1672,"")</f>
        <v>1.5577486022589867E-4</v>
      </c>
      <c r="G1672" s="247" t="str">
        <f>IF(C1672=MAX($C$761:$C$2761),C1672,"")</f>
        <v/>
      </c>
      <c r="H1672" s="247">
        <f>_xlfn.NORM.DIST(B1672,$F$753,$F$754,0)</f>
        <v>0</v>
      </c>
      <c r="I1672" s="247">
        <f>IF(H1672=MAX($H$761:$H$2761),C1672,"")</f>
        <v>1.5577486022589867E-4</v>
      </c>
      <c r="J1672" s="247" t="str">
        <f>IF(I1672=MIN($I$761:$I$2761),I1672,"")</f>
        <v/>
      </c>
      <c r="K1672" s="247"/>
      <c r="L1672" s="247"/>
      <c r="M1672" s="247"/>
      <c r="N1672" s="247"/>
      <c r="O1672" s="248">
        <v>911</v>
      </c>
      <c r="P1672" s="247">
        <f>$P$755+(O1672*$P$758)</f>
        <v>-49.868752683727791</v>
      </c>
      <c r="Q1672" s="247">
        <f>_xlfn.NORM.DIST(P1672,P$752,P$753,0)</f>
        <v>2.6730752529598835E-3</v>
      </c>
      <c r="R1672" s="247">
        <f>_xlfn.NORM.DIST(P1672,P$752,P$753,1)</f>
        <v>0.36092028259044462</v>
      </c>
      <c r="S1672" s="253" t="str">
        <f>IF(OR(R1672&lt;$T$757,R1672&gt;$T$758),Q1672,"")</f>
        <v/>
      </c>
      <c r="T1672" s="253">
        <f>IF(AND(R1672&gt;$T$757,R1672&lt;$T$758),Q1672,"")</f>
        <v>2.6730752529598835E-3</v>
      </c>
      <c r="U1672" s="253" t="str">
        <f>IF(Q1672=MAX($Q$761:$Q$2761),Q1672,"")</f>
        <v/>
      </c>
      <c r="V1672" s="253">
        <f>_xlfn.NORM.DIST(P1672,$T$753,$T$754,0)</f>
        <v>4.3973377919822385E-76</v>
      </c>
      <c r="W1672" s="253" t="str">
        <f>IF(V1672=MAX($V$761:$V$2761),Q1672,"")</f>
        <v/>
      </c>
      <c r="X1672" s="253" t="str">
        <f t="shared" si="365"/>
        <v/>
      </c>
      <c r="AB1672" s="259">
        <v>911</v>
      </c>
      <c r="AC1672" s="253">
        <f t="shared" si="381"/>
        <v>-77.168462266441111</v>
      </c>
      <c r="AD1672" s="253">
        <f t="shared" si="366"/>
        <v>1.7274275627599236E-3</v>
      </c>
      <c r="AE1672" s="253">
        <f t="shared" si="367"/>
        <v>0.36092028259044473</v>
      </c>
      <c r="AF1672" s="253" t="str">
        <f>IF(OR(AE1672&lt;$T$757,AE1672&gt;$T$758),AD1672,"")</f>
        <v/>
      </c>
      <c r="AG1672" s="253">
        <f t="shared" si="368"/>
        <v>1.7274275627599236E-3</v>
      </c>
      <c r="AH1672" s="253" t="str">
        <f t="shared" si="369"/>
        <v/>
      </c>
      <c r="AI1672" s="253">
        <f t="shared" si="370"/>
        <v>6.5315520347701995E-4</v>
      </c>
      <c r="AJ1672" s="253" t="str">
        <f t="shared" si="371"/>
        <v/>
      </c>
      <c r="AK1672" s="253" t="str">
        <f t="shared" si="372"/>
        <v/>
      </c>
      <c r="AO1672" s="259">
        <v>911</v>
      </c>
      <c r="AP1672" s="253">
        <f t="shared" si="373"/>
        <v>-454.94684773489098</v>
      </c>
      <c r="AQ1672" s="253">
        <f t="shared" si="374"/>
        <v>2.9300769828067587E-4</v>
      </c>
      <c r="AR1672" s="253">
        <f t="shared" si="375"/>
        <v>0.36092028259044467</v>
      </c>
      <c r="AS1672" s="253" t="str">
        <f>IF(OR(AR1672&lt;$T$757,AR1672&gt;$T$758),AQ1672,"")</f>
        <v/>
      </c>
      <c r="AT1672" s="253">
        <f t="shared" si="376"/>
        <v>2.9300769828067587E-4</v>
      </c>
      <c r="AU1672" s="253" t="str">
        <f t="shared" si="377"/>
        <v/>
      </c>
      <c r="AV1672" s="253">
        <f t="shared" si="378"/>
        <v>0</v>
      </c>
      <c r="AW1672" s="253">
        <f t="shared" si="379"/>
        <v>2.9300769828067587E-4</v>
      </c>
      <c r="AX1672" s="253" t="str">
        <f t="shared" si="380"/>
        <v/>
      </c>
      <c r="AZ1672" s="259"/>
      <c r="BA1672" s="259">
        <f>BA1671+$BD$753</f>
        <v>5.8624000000001022</v>
      </c>
      <c r="BB1672" s="274">
        <f t="shared" si="363"/>
        <v>0.55590512215024646</v>
      </c>
      <c r="BC1672" s="259">
        <f t="shared" si="364"/>
        <v>7.5523304234481614E-4</v>
      </c>
      <c r="BD1672" s="259" t="str">
        <f t="shared" si="361"/>
        <v/>
      </c>
      <c r="BE1672" s="254" t="str">
        <f t="shared" si="362"/>
        <v/>
      </c>
    </row>
    <row r="1673" spans="1:57" ht="20.100000000000001" customHeight="1" x14ac:dyDescent="0.25">
      <c r="A1673" s="247">
        <v>912</v>
      </c>
      <c r="B1673" s="247">
        <f>$B$755+(A1673*$B$758)</f>
        <v>-846.12589469211161</v>
      </c>
      <c r="C1673" s="247">
        <f>_xlfn.NORM.DIST($B1673,$B$752,$B$753,0)</f>
        <v>1.5599559367037534E-4</v>
      </c>
      <c r="D1673" s="247">
        <f>_xlfn.NORM.DIST($B1673,$B$752,$B$753,1)</f>
        <v>0.36241913123756875</v>
      </c>
      <c r="E1673" s="247" t="str">
        <f>IF(OR(D1673&lt;$F$757,D1673&gt;$F$758),C1673,"")</f>
        <v/>
      </c>
      <c r="F1673" s="247">
        <f>IF(AND(D1673&gt;$F$757,D1673&lt;$F$758),C1673,"")</f>
        <v>1.5599559367037534E-4</v>
      </c>
      <c r="G1673" s="247" t="str">
        <f>IF(C1673=MAX($C$761:$C$2761),C1673,"")</f>
        <v/>
      </c>
      <c r="H1673" s="247">
        <f>_xlfn.NORM.DIST(B1673,$F$753,$F$754,0)</f>
        <v>0</v>
      </c>
      <c r="I1673" s="247">
        <f>IF(H1673=MAX($H$761:$H$2761),C1673,"")</f>
        <v>1.5599559367037534E-4</v>
      </c>
      <c r="J1673" s="247" t="str">
        <f>IF(I1673=MIN($I$761:$I$2761),I1673,"")</f>
        <v/>
      </c>
      <c r="K1673" s="247"/>
      <c r="L1673" s="247"/>
      <c r="M1673" s="247"/>
      <c r="N1673" s="247"/>
      <c r="O1673" s="247">
        <v>912</v>
      </c>
      <c r="P1673" s="247">
        <f>$P$755+(O1673*$P$758)</f>
        <v>-49.308429619865649</v>
      </c>
      <c r="Q1673" s="247">
        <f>_xlfn.NORM.DIST(P1673,P$752,P$753,0)</f>
        <v>2.6768630086161913E-3</v>
      </c>
      <c r="R1673" s="247">
        <f>_xlfn.NORM.DIST(P1673,P$752,P$753,1)</f>
        <v>0.36241913123756897</v>
      </c>
      <c r="S1673" s="253" t="str">
        <f>IF(OR(R1673&lt;$T$757,R1673&gt;$T$758),Q1673,"")</f>
        <v/>
      </c>
      <c r="T1673" s="253">
        <f>IF(AND(R1673&gt;$T$757,R1673&lt;$T$758),Q1673,"")</f>
        <v>2.6768630086161913E-3</v>
      </c>
      <c r="U1673" s="253" t="str">
        <f>IF(Q1673=MAX($Q$761:$Q$2761),Q1673,"")</f>
        <v/>
      </c>
      <c r="V1673" s="253">
        <f>_xlfn.NORM.DIST(P1673,$T$753,$T$754,0)</f>
        <v>4.0867317765573278E-76</v>
      </c>
      <c r="W1673" s="253" t="str">
        <f>IF(V1673=MAX($V$761:$V$2761),Q1673,"")</f>
        <v/>
      </c>
      <c r="X1673" s="253" t="str">
        <f t="shared" si="365"/>
        <v/>
      </c>
      <c r="AB1673" s="253">
        <v>912</v>
      </c>
      <c r="AC1673" s="253">
        <f t="shared" si="381"/>
        <v>-76.301400892660922</v>
      </c>
      <c r="AD1673" s="253">
        <f t="shared" si="366"/>
        <v>1.7298753328009878E-3</v>
      </c>
      <c r="AE1673" s="253">
        <f t="shared" si="367"/>
        <v>0.3624191312375688</v>
      </c>
      <c r="AF1673" s="253" t="str">
        <f>IF(OR(AE1673&lt;$T$757,AE1673&gt;$T$758),AD1673,"")</f>
        <v/>
      </c>
      <c r="AG1673" s="253">
        <f t="shared" si="368"/>
        <v>1.7298753328009878E-3</v>
      </c>
      <c r="AH1673" s="253" t="str">
        <f t="shared" si="369"/>
        <v/>
      </c>
      <c r="AI1673" s="253">
        <f t="shared" si="370"/>
        <v>6.4940019691929907E-4</v>
      </c>
      <c r="AJ1673" s="253" t="str">
        <f t="shared" si="371"/>
        <v/>
      </c>
      <c r="AK1673" s="253" t="str">
        <f t="shared" si="372"/>
        <v/>
      </c>
      <c r="AO1673" s="253">
        <v>912</v>
      </c>
      <c r="AP1673" s="253">
        <f t="shared" si="373"/>
        <v>-449.83508540079129</v>
      </c>
      <c r="AQ1673" s="253">
        <f t="shared" si="374"/>
        <v>2.9342289106856138E-4</v>
      </c>
      <c r="AR1673" s="253">
        <f t="shared" si="375"/>
        <v>0.3624191312375688</v>
      </c>
      <c r="AS1673" s="253" t="str">
        <f>IF(OR(AR1673&lt;$T$757,AR1673&gt;$T$758),AQ1673,"")</f>
        <v/>
      </c>
      <c r="AT1673" s="253">
        <f t="shared" si="376"/>
        <v>2.9342289106856138E-4</v>
      </c>
      <c r="AU1673" s="253" t="str">
        <f t="shared" si="377"/>
        <v/>
      </c>
      <c r="AV1673" s="253">
        <f t="shared" si="378"/>
        <v>0</v>
      </c>
      <c r="AW1673" s="253">
        <f t="shared" si="379"/>
        <v>2.9342289106856138E-4</v>
      </c>
      <c r="AX1673" s="253" t="str">
        <f t="shared" si="380"/>
        <v/>
      </c>
      <c r="AZ1673" s="259"/>
      <c r="BA1673" s="259">
        <f>BA1672+$BD$753</f>
        <v>5.8688000000001024</v>
      </c>
      <c r="BB1673" s="274">
        <f t="shared" si="363"/>
        <v>0.55514988910790164</v>
      </c>
      <c r="BC1673" s="259">
        <f t="shared" si="364"/>
        <v>7.5487535959273266E-4</v>
      </c>
      <c r="BD1673" s="259" t="str">
        <f t="shared" si="361"/>
        <v/>
      </c>
      <c r="BE1673" s="254" t="str">
        <f t="shared" si="362"/>
        <v/>
      </c>
    </row>
    <row r="1674" spans="1:57" ht="20.100000000000001" customHeight="1" x14ac:dyDescent="0.25">
      <c r="A1674" s="247">
        <v>913</v>
      </c>
      <c r="B1674" s="247">
        <f>$B$755+(A1674*$B$758)</f>
        <v>-836.51082770697394</v>
      </c>
      <c r="C1674" s="247">
        <f>_xlfn.NORM.DIST($B1674,$B$752,$B$753,0)</f>
        <v>1.5621414044856262E-4</v>
      </c>
      <c r="D1674" s="247">
        <f>_xlfn.NORM.DIST($B1674,$B$752,$B$753,1)</f>
        <v>0.36392009174717455</v>
      </c>
      <c r="E1674" s="247" t="str">
        <f>IF(OR(D1674&lt;$F$757,D1674&gt;$F$758),C1674,"")</f>
        <v/>
      </c>
      <c r="F1674" s="247">
        <f>IF(AND(D1674&gt;$F$757,D1674&lt;$F$758),C1674,"")</f>
        <v>1.5621414044856262E-4</v>
      </c>
      <c r="G1674" s="247" t="str">
        <f>IF(C1674=MAX($C$761:$C$2761),C1674,"")</f>
        <v/>
      </c>
      <c r="H1674" s="247">
        <f>_xlfn.NORM.DIST(B1674,$F$753,$F$754,0)</f>
        <v>0</v>
      </c>
      <c r="I1674" s="247">
        <f>IF(H1674=MAX($H$761:$H$2761),C1674,"")</f>
        <v>1.5621414044856262E-4</v>
      </c>
      <c r="J1674" s="247" t="str">
        <f>IF(I1674=MIN($I$761:$I$2761),I1674,"")</f>
        <v/>
      </c>
      <c r="K1674" s="247"/>
      <c r="L1674" s="247"/>
      <c r="M1674" s="247"/>
      <c r="N1674" s="247"/>
      <c r="O1674" s="247">
        <v>913</v>
      </c>
      <c r="P1674" s="247">
        <f>$P$755+(O1674*$P$758)</f>
        <v>-48.748106556003563</v>
      </c>
      <c r="Q1674" s="247">
        <f>_xlfn.NORM.DIST(P1674,P$752,P$753,0)</f>
        <v>2.6806132413786498E-3</v>
      </c>
      <c r="R1674" s="247">
        <f>_xlfn.NORM.DIST(P1674,P$752,P$753,1)</f>
        <v>0.36392009174717466</v>
      </c>
      <c r="S1674" s="253" t="str">
        <f>IF(OR(R1674&lt;$T$757,R1674&gt;$T$758),Q1674,"")</f>
        <v/>
      </c>
      <c r="T1674" s="253">
        <f>IF(AND(R1674&gt;$T$757,R1674&lt;$T$758),Q1674,"")</f>
        <v>2.6806132413786498E-3</v>
      </c>
      <c r="U1674" s="253" t="str">
        <f>IF(Q1674=MAX($Q$761:$Q$2761),Q1674,"")</f>
        <v/>
      </c>
      <c r="V1674" s="253">
        <f>_xlfn.NORM.DIST(P1674,$T$753,$T$754,0)</f>
        <v>3.7980046527441044E-76</v>
      </c>
      <c r="W1674" s="253" t="str">
        <f>IF(V1674=MAX($V$761:$V$2761),Q1674,"")</f>
        <v/>
      </c>
      <c r="X1674" s="253" t="str">
        <f t="shared" si="365"/>
        <v/>
      </c>
      <c r="AB1674" s="253">
        <v>913</v>
      </c>
      <c r="AC1674" s="253">
        <f t="shared" si="381"/>
        <v>-75.43433951888062</v>
      </c>
      <c r="AD1674" s="253">
        <f t="shared" si="366"/>
        <v>1.7322988543361419E-3</v>
      </c>
      <c r="AE1674" s="253">
        <f t="shared" si="367"/>
        <v>0.36392009174717471</v>
      </c>
      <c r="AF1674" s="253" t="str">
        <f>IF(OR(AE1674&lt;$T$757,AE1674&gt;$T$758),AD1674,"")</f>
        <v/>
      </c>
      <c r="AG1674" s="253">
        <f t="shared" si="368"/>
        <v>1.7322988543361419E-3</v>
      </c>
      <c r="AH1674" s="253" t="str">
        <f t="shared" si="369"/>
        <v/>
      </c>
      <c r="AI1674" s="253">
        <f t="shared" si="370"/>
        <v>6.4565644740789262E-4</v>
      </c>
      <c r="AJ1674" s="253" t="str">
        <f t="shared" si="371"/>
        <v/>
      </c>
      <c r="AK1674" s="253" t="str">
        <f t="shared" si="372"/>
        <v/>
      </c>
      <c r="AO1674" s="253">
        <v>913</v>
      </c>
      <c r="AP1674" s="253">
        <f t="shared" si="373"/>
        <v>-444.72332306669159</v>
      </c>
      <c r="AQ1674" s="253">
        <f t="shared" si="374"/>
        <v>2.9383397080472965E-4</v>
      </c>
      <c r="AR1674" s="253">
        <f t="shared" si="375"/>
        <v>0.36392009174717455</v>
      </c>
      <c r="AS1674" s="253" t="str">
        <f>IF(OR(AR1674&lt;$T$757,AR1674&gt;$T$758),AQ1674,"")</f>
        <v/>
      </c>
      <c r="AT1674" s="253">
        <f t="shared" si="376"/>
        <v>2.9383397080472965E-4</v>
      </c>
      <c r="AU1674" s="253" t="str">
        <f t="shared" si="377"/>
        <v/>
      </c>
      <c r="AV1674" s="253">
        <f t="shared" si="378"/>
        <v>0</v>
      </c>
      <c r="AW1674" s="253">
        <f t="shared" si="379"/>
        <v>2.9383397080472965E-4</v>
      </c>
      <c r="AX1674" s="253" t="str">
        <f t="shared" si="380"/>
        <v/>
      </c>
      <c r="AZ1674" s="259"/>
      <c r="BA1674" s="259">
        <f>BA1673+$BD$753</f>
        <v>5.8752000000001026</v>
      </c>
      <c r="BB1674" s="274">
        <f t="shared" si="363"/>
        <v>0.55439501374830891</v>
      </c>
      <c r="BC1674" s="259">
        <f t="shared" si="364"/>
        <v>7.5451560547290519E-4</v>
      </c>
      <c r="BD1674" s="259" t="str">
        <f t="shared" si="361"/>
        <v/>
      </c>
      <c r="BE1674" s="254" t="str">
        <f t="shared" si="362"/>
        <v/>
      </c>
    </row>
    <row r="1675" spans="1:57" ht="20.100000000000001" customHeight="1" x14ac:dyDescent="0.25">
      <c r="A1675" s="247">
        <v>914</v>
      </c>
      <c r="B1675" s="247">
        <f>$B$755+(A1675*$B$758)</f>
        <v>-826.89576072183627</v>
      </c>
      <c r="C1675" s="247">
        <f>_xlfn.NORM.DIST($B1675,$B$752,$B$753,0)</f>
        <v>1.56430490498644E-4</v>
      </c>
      <c r="D1675" s="247">
        <f>_xlfn.NORM.DIST($B1675,$B$752,$B$753,1)</f>
        <v>0.36542314304587359</v>
      </c>
      <c r="E1675" s="247" t="str">
        <f>IF(OR(D1675&lt;$F$757,D1675&gt;$F$758),C1675,"")</f>
        <v/>
      </c>
      <c r="F1675" s="247">
        <f>IF(AND(D1675&gt;$F$757,D1675&lt;$F$758),C1675,"")</f>
        <v>1.56430490498644E-4</v>
      </c>
      <c r="G1675" s="247" t="str">
        <f>IF(C1675=MAX($C$761:$C$2761),C1675,"")</f>
        <v/>
      </c>
      <c r="H1675" s="247">
        <f>_xlfn.NORM.DIST(B1675,$F$753,$F$754,0)</f>
        <v>0</v>
      </c>
      <c r="I1675" s="247">
        <f>IF(H1675=MAX($H$761:$H$2761),C1675,"")</f>
        <v>1.56430490498644E-4</v>
      </c>
      <c r="J1675" s="247" t="str">
        <f>IF(I1675=MIN($I$761:$I$2761),I1675,"")</f>
        <v/>
      </c>
      <c r="K1675" s="247"/>
      <c r="L1675" s="247"/>
      <c r="M1675" s="247"/>
      <c r="N1675" s="247"/>
      <c r="O1675" s="247">
        <v>914</v>
      </c>
      <c r="P1675" s="247">
        <f>$P$755+(O1675*$P$758)</f>
        <v>-48.187783492141421</v>
      </c>
      <c r="Q1675" s="247">
        <f>_xlfn.NORM.DIST(P1675,P$752,P$753,0)</f>
        <v>2.6843257785878665E-3</v>
      </c>
      <c r="R1675" s="247">
        <f>_xlfn.NORM.DIST(P1675,P$752,P$753,1)</f>
        <v>0.36542314304587381</v>
      </c>
      <c r="S1675" s="253" t="str">
        <f>IF(OR(R1675&lt;$T$757,R1675&gt;$T$758),Q1675,"")</f>
        <v/>
      </c>
      <c r="T1675" s="253">
        <f>IF(AND(R1675&gt;$T$757,R1675&lt;$T$758),Q1675,"")</f>
        <v>2.6843257785878665E-3</v>
      </c>
      <c r="U1675" s="253" t="str">
        <f>IF(Q1675=MAX($Q$761:$Q$2761),Q1675,"")</f>
        <v/>
      </c>
      <c r="V1675" s="253">
        <f>_xlfn.NORM.DIST(P1675,$T$753,$T$754,0)</f>
        <v>3.5296195922193442E-76</v>
      </c>
      <c r="W1675" s="253" t="str">
        <f>IF(V1675=MAX($V$761:$V$2761),Q1675,"")</f>
        <v/>
      </c>
      <c r="X1675" s="253" t="str">
        <f t="shared" si="365"/>
        <v/>
      </c>
      <c r="AB1675" s="253">
        <v>914</v>
      </c>
      <c r="AC1675" s="253">
        <f t="shared" si="381"/>
        <v>-74.567278145100431</v>
      </c>
      <c r="AD1675" s="253">
        <f t="shared" si="366"/>
        <v>1.7346980157873098E-3</v>
      </c>
      <c r="AE1675" s="253">
        <f t="shared" si="367"/>
        <v>0.36542314304587364</v>
      </c>
      <c r="AF1675" s="253" t="str">
        <f>IF(OR(AE1675&lt;$T$757,AE1675&gt;$T$758),AD1675,"")</f>
        <v/>
      </c>
      <c r="AG1675" s="253">
        <f t="shared" si="368"/>
        <v>1.7346980157873098E-3</v>
      </c>
      <c r="AH1675" s="253" t="str">
        <f t="shared" si="369"/>
        <v/>
      </c>
      <c r="AI1675" s="253">
        <f t="shared" si="370"/>
        <v>6.4192400950037747E-4</v>
      </c>
      <c r="AJ1675" s="253" t="str">
        <f t="shared" si="371"/>
        <v/>
      </c>
      <c r="AK1675" s="253" t="str">
        <f t="shared" si="372"/>
        <v/>
      </c>
      <c r="AO1675" s="253">
        <v>914</v>
      </c>
      <c r="AP1675" s="253">
        <f t="shared" si="373"/>
        <v>-439.61156073259099</v>
      </c>
      <c r="AQ1675" s="253">
        <f t="shared" si="374"/>
        <v>2.9424091856321478E-4</v>
      </c>
      <c r="AR1675" s="253">
        <f t="shared" si="375"/>
        <v>0.36542314304587381</v>
      </c>
      <c r="AS1675" s="253" t="str">
        <f>IF(OR(AR1675&lt;$T$757,AR1675&gt;$T$758),AQ1675,"")</f>
        <v/>
      </c>
      <c r="AT1675" s="253">
        <f t="shared" si="376"/>
        <v>2.9424091856321478E-4</v>
      </c>
      <c r="AU1675" s="253" t="str">
        <f t="shared" si="377"/>
        <v/>
      </c>
      <c r="AV1675" s="253">
        <f t="shared" si="378"/>
        <v>0</v>
      </c>
      <c r="AW1675" s="253">
        <f t="shared" si="379"/>
        <v>2.9424091856321478E-4</v>
      </c>
      <c r="AX1675" s="253" t="str">
        <f t="shared" si="380"/>
        <v/>
      </c>
      <c r="AZ1675" s="259"/>
      <c r="BA1675" s="259">
        <f>BA1674+$BD$753</f>
        <v>5.8816000000001027</v>
      </c>
      <c r="BB1675" s="274">
        <f t="shared" si="363"/>
        <v>0.553640498142836</v>
      </c>
      <c r="BC1675" s="259">
        <f t="shared" si="364"/>
        <v>7.5415378798260324E-4</v>
      </c>
      <c r="BD1675" s="259" t="str">
        <f t="shared" si="361"/>
        <v/>
      </c>
      <c r="BE1675" s="254" t="str">
        <f t="shared" si="362"/>
        <v/>
      </c>
    </row>
    <row r="1676" spans="1:57" ht="20.100000000000001" customHeight="1" x14ac:dyDescent="0.25">
      <c r="A1676" s="247">
        <v>915</v>
      </c>
      <c r="B1676" s="247">
        <f>$B$755+(A1676*$B$758)</f>
        <v>-817.28069373669859</v>
      </c>
      <c r="C1676" s="247">
        <f>_xlfn.NORM.DIST($B1676,$B$752,$B$753,0)</f>
        <v>1.5664463385030262E-4</v>
      </c>
      <c r="D1676" s="247">
        <f>_xlfn.NORM.DIST($B1676,$B$752,$B$753,1)</f>
        <v>0.36692826396397182</v>
      </c>
      <c r="E1676" s="247" t="str">
        <f>IF(OR(D1676&lt;$F$757,D1676&gt;$F$758),C1676,"")</f>
        <v/>
      </c>
      <c r="F1676" s="247">
        <f>IF(AND(D1676&gt;$F$757,D1676&lt;$F$758),C1676,"")</f>
        <v>1.5664463385030262E-4</v>
      </c>
      <c r="G1676" s="247" t="str">
        <f>IF(C1676=MAX($C$761:$C$2761),C1676,"")</f>
        <v/>
      </c>
      <c r="H1676" s="247">
        <f>_xlfn.NORM.DIST(B1676,$F$753,$F$754,0)</f>
        <v>0</v>
      </c>
      <c r="I1676" s="247">
        <f>IF(H1676=MAX($H$761:$H$2761),C1676,"")</f>
        <v>1.5664463385030262E-4</v>
      </c>
      <c r="J1676" s="247" t="str">
        <f>IF(I1676=MIN($I$761:$I$2761),I1676,"")</f>
        <v/>
      </c>
      <c r="K1676" s="247"/>
      <c r="L1676" s="247"/>
      <c r="M1676" s="247"/>
      <c r="N1676" s="247"/>
      <c r="O1676" s="247">
        <v>915</v>
      </c>
      <c r="P1676" s="247">
        <f>$P$755+(O1676*$P$758)</f>
        <v>-47.627460428279278</v>
      </c>
      <c r="Q1676" s="247">
        <f>_xlfn.NORM.DIST(P1676,P$752,P$753,0)</f>
        <v>2.6880004491545702E-3</v>
      </c>
      <c r="R1676" s="247">
        <f>_xlfn.NORM.DIST(P1676,P$752,P$753,1)</f>
        <v>0.36692826396397205</v>
      </c>
      <c r="S1676" s="253" t="str">
        <f>IF(OR(R1676&lt;$T$757,R1676&gt;$T$758),Q1676,"")</f>
        <v/>
      </c>
      <c r="T1676" s="253">
        <f>IF(AND(R1676&gt;$T$757,R1676&lt;$T$758),Q1676,"")</f>
        <v>2.6880004491545702E-3</v>
      </c>
      <c r="U1676" s="253" t="str">
        <f>IF(Q1676=MAX($Q$761:$Q$2761),Q1676,"")</f>
        <v/>
      </c>
      <c r="V1676" s="253">
        <f>_xlfn.NORM.DIST(P1676,$T$753,$T$754,0)</f>
        <v>3.2801474129161281E-76</v>
      </c>
      <c r="W1676" s="253" t="str">
        <f>IF(V1676=MAX($V$761:$V$2761),Q1676,"")</f>
        <v/>
      </c>
      <c r="X1676" s="253" t="str">
        <f t="shared" si="365"/>
        <v/>
      </c>
      <c r="AB1676" s="253">
        <v>915</v>
      </c>
      <c r="AC1676" s="253">
        <f t="shared" si="381"/>
        <v>-73.700216771320129</v>
      </c>
      <c r="AD1676" s="253">
        <f t="shared" si="366"/>
        <v>1.7370727065910791E-3</v>
      </c>
      <c r="AE1676" s="253">
        <f t="shared" si="367"/>
        <v>0.36692826396397193</v>
      </c>
      <c r="AF1676" s="253" t="str">
        <f>IF(OR(AE1676&lt;$T$757,AE1676&gt;$T$758),AD1676,"")</f>
        <v/>
      </c>
      <c r="AG1676" s="253">
        <f t="shared" si="368"/>
        <v>1.7370727065910791E-3</v>
      </c>
      <c r="AH1676" s="253" t="str">
        <f t="shared" si="369"/>
        <v/>
      </c>
      <c r="AI1676" s="253">
        <f t="shared" si="370"/>
        <v>6.3820293689799217E-4</v>
      </c>
      <c r="AJ1676" s="253" t="str">
        <f t="shared" si="371"/>
        <v/>
      </c>
      <c r="AK1676" s="253" t="str">
        <f t="shared" si="372"/>
        <v/>
      </c>
      <c r="AO1676" s="253">
        <v>915</v>
      </c>
      <c r="AP1676" s="253">
        <f t="shared" si="373"/>
        <v>-434.49979839849129</v>
      </c>
      <c r="AQ1676" s="253">
        <f t="shared" si="374"/>
        <v>2.9464371559015867E-4</v>
      </c>
      <c r="AR1676" s="253">
        <f t="shared" si="375"/>
        <v>0.36692826396397193</v>
      </c>
      <c r="AS1676" s="253" t="str">
        <f>IF(OR(AR1676&lt;$T$757,AR1676&gt;$T$758),AQ1676,"")</f>
        <v/>
      </c>
      <c r="AT1676" s="253">
        <f t="shared" si="376"/>
        <v>2.9464371559015867E-4</v>
      </c>
      <c r="AU1676" s="253" t="str">
        <f t="shared" si="377"/>
        <v/>
      </c>
      <c r="AV1676" s="253">
        <f t="shared" si="378"/>
        <v>0</v>
      </c>
      <c r="AW1676" s="253">
        <f t="shared" si="379"/>
        <v>2.9464371559015867E-4</v>
      </c>
      <c r="AX1676" s="253" t="str">
        <f t="shared" si="380"/>
        <v/>
      </c>
      <c r="AZ1676" s="259"/>
      <c r="BA1676" s="259">
        <f>BA1675+$BD$753</f>
        <v>5.8880000000001029</v>
      </c>
      <c r="BB1676" s="274">
        <f t="shared" si="363"/>
        <v>0.5528863443548534</v>
      </c>
      <c r="BC1676" s="259">
        <f t="shared" si="364"/>
        <v>7.5378991511065863E-4</v>
      </c>
      <c r="BD1676" s="259" t="str">
        <f t="shared" si="361"/>
        <v/>
      </c>
      <c r="BE1676" s="254" t="str">
        <f t="shared" si="362"/>
        <v/>
      </c>
    </row>
    <row r="1677" spans="1:57" ht="20.100000000000001" customHeight="1" x14ac:dyDescent="0.25">
      <c r="A1677" s="247">
        <v>916</v>
      </c>
      <c r="B1677" s="247">
        <f>$B$755+(A1677*$B$758)</f>
        <v>-807.66562675156092</v>
      </c>
      <c r="C1677" s="247">
        <f>_xlfn.NORM.DIST($B1677,$B$752,$B$753,0)</f>
        <v>1.5685656062548641E-4</v>
      </c>
      <c r="D1677" s="247">
        <f>_xlfn.NORM.DIST($B1677,$B$752,$B$753,1)</f>
        <v>0.36843543323635264</v>
      </c>
      <c r="E1677" s="247" t="str">
        <f>IF(OR(D1677&lt;$F$757,D1677&gt;$F$758),C1677,"")</f>
        <v/>
      </c>
      <c r="F1677" s="247">
        <f>IF(AND(D1677&gt;$F$757,D1677&lt;$F$758),C1677,"")</f>
        <v>1.5685656062548641E-4</v>
      </c>
      <c r="G1677" s="247" t="str">
        <f>IF(C1677=MAX($C$761:$C$2761),C1677,"")</f>
        <v/>
      </c>
      <c r="H1677" s="247">
        <f>_xlfn.NORM.DIST(B1677,$F$753,$F$754,0)</f>
        <v>0</v>
      </c>
      <c r="I1677" s="247">
        <f>IF(H1677=MAX($H$761:$H$2761),C1677,"")</f>
        <v>1.5685656062548641E-4</v>
      </c>
      <c r="J1677" s="247" t="str">
        <f>IF(I1677=MIN($I$761:$I$2761),I1677,"")</f>
        <v/>
      </c>
      <c r="K1677" s="247"/>
      <c r="L1677" s="247"/>
      <c r="M1677" s="247"/>
      <c r="N1677" s="247"/>
      <c r="O1677" s="247">
        <v>916</v>
      </c>
      <c r="P1677" s="247">
        <f>$P$755+(O1677*$P$758)</f>
        <v>-47.067137364417249</v>
      </c>
      <c r="Q1677" s="247">
        <f>_xlfn.NORM.DIST(P1677,P$752,P$753,0)</f>
        <v>2.6916370835727422E-3</v>
      </c>
      <c r="R1677" s="247">
        <f>_xlfn.NORM.DIST(P1677,P$752,P$753,1)</f>
        <v>0.36843543323635269</v>
      </c>
      <c r="S1677" s="253" t="str">
        <f>IF(OR(R1677&lt;$T$757,R1677&gt;$T$758),Q1677,"")</f>
        <v/>
      </c>
      <c r="T1677" s="253">
        <f>IF(AND(R1677&gt;$T$757,R1677&lt;$T$758),Q1677,"")</f>
        <v>2.6916370835727422E-3</v>
      </c>
      <c r="U1677" s="253" t="str">
        <f>IF(Q1677=MAX($Q$761:$Q$2761),Q1677,"")</f>
        <v/>
      </c>
      <c r="V1677" s="253">
        <f>_xlfn.NORM.DIST(P1677,$T$753,$T$754,0)</f>
        <v>3.0482590604615405E-76</v>
      </c>
      <c r="W1677" s="253" t="str">
        <f>IF(V1677=MAX($V$761:$V$2761),Q1677,"")</f>
        <v/>
      </c>
      <c r="X1677" s="253" t="str">
        <f t="shared" si="365"/>
        <v/>
      </c>
      <c r="AB1677" s="253">
        <v>916</v>
      </c>
      <c r="AC1677" s="253">
        <f t="shared" si="381"/>
        <v>-72.83315539753994</v>
      </c>
      <c r="AD1677" s="253">
        <f t="shared" si="366"/>
        <v>1.7394228172071852E-3</v>
      </c>
      <c r="AE1677" s="253">
        <f t="shared" si="367"/>
        <v>0.36843543323635275</v>
      </c>
      <c r="AF1677" s="253" t="str">
        <f>IF(OR(AE1677&lt;$T$757,AE1677&gt;$T$758),AD1677,"")</f>
        <v/>
      </c>
      <c r="AG1677" s="253">
        <f t="shared" si="368"/>
        <v>1.7394228172071852E-3</v>
      </c>
      <c r="AH1677" s="253" t="str">
        <f t="shared" si="369"/>
        <v/>
      </c>
      <c r="AI1677" s="253">
        <f t="shared" si="370"/>
        <v>6.3449328244716361E-4</v>
      </c>
      <c r="AJ1677" s="253" t="str">
        <f t="shared" si="371"/>
        <v/>
      </c>
      <c r="AK1677" s="253" t="str">
        <f t="shared" si="372"/>
        <v/>
      </c>
      <c r="AO1677" s="253">
        <v>916</v>
      </c>
      <c r="AP1677" s="253">
        <f t="shared" si="373"/>
        <v>-429.3880360643916</v>
      </c>
      <c r="AQ1677" s="253">
        <f t="shared" si="374"/>
        <v>2.9504234330525084E-4</v>
      </c>
      <c r="AR1677" s="253">
        <f t="shared" si="375"/>
        <v>0.36843543323635269</v>
      </c>
      <c r="AS1677" s="253" t="str">
        <f>IF(OR(AR1677&lt;$T$757,AR1677&gt;$T$758),AQ1677,"")</f>
        <v/>
      </c>
      <c r="AT1677" s="253">
        <f t="shared" si="376"/>
        <v>2.9504234330525084E-4</v>
      </c>
      <c r="AU1677" s="253" t="str">
        <f t="shared" si="377"/>
        <v/>
      </c>
      <c r="AV1677" s="253">
        <f t="shared" si="378"/>
        <v>0</v>
      </c>
      <c r="AW1677" s="253">
        <f t="shared" si="379"/>
        <v>2.9504234330525084E-4</v>
      </c>
      <c r="AX1677" s="253" t="str">
        <f t="shared" si="380"/>
        <v/>
      </c>
      <c r="AZ1677" s="259"/>
      <c r="BA1677" s="259">
        <f>BA1676+$BD$753</f>
        <v>5.8944000000001031</v>
      </c>
      <c r="BB1677" s="274">
        <f t="shared" si="363"/>
        <v>0.55213255443974274</v>
      </c>
      <c r="BC1677" s="259">
        <f t="shared" si="364"/>
        <v>7.5342399483824263E-4</v>
      </c>
      <c r="BD1677" s="259" t="str">
        <f t="shared" si="361"/>
        <v/>
      </c>
      <c r="BE1677" s="254" t="str">
        <f t="shared" si="362"/>
        <v/>
      </c>
    </row>
    <row r="1678" spans="1:57" ht="20.100000000000001" customHeight="1" x14ac:dyDescent="0.25">
      <c r="A1678" s="247">
        <v>917</v>
      </c>
      <c r="B1678" s="247">
        <f>$B$755+(A1678*$B$758)</f>
        <v>-798.05055976642325</v>
      </c>
      <c r="C1678" s="247">
        <f>_xlfn.NORM.DIST($B1678,$B$752,$B$753,0)</f>
        <v>1.5706626103916731E-4</v>
      </c>
      <c r="D1678" s="247">
        <f>_xlfn.NORM.DIST($B1678,$B$752,$B$753,1)</f>
        <v>0.36994462950336815</v>
      </c>
      <c r="E1678" s="247" t="str">
        <f>IF(OR(D1678&lt;$F$757,D1678&gt;$F$758),C1678,"")</f>
        <v/>
      </c>
      <c r="F1678" s="247">
        <f>IF(AND(D1678&gt;$F$757,D1678&lt;$F$758),C1678,"")</f>
        <v>1.5706626103916731E-4</v>
      </c>
      <c r="G1678" s="247" t="str">
        <f>IF(C1678=MAX($C$761:$C$2761),C1678,"")</f>
        <v/>
      </c>
      <c r="H1678" s="247">
        <f>_xlfn.NORM.DIST(B1678,$F$753,$F$754,0)</f>
        <v>0</v>
      </c>
      <c r="I1678" s="247">
        <f>IF(H1678=MAX($H$761:$H$2761),C1678,"")</f>
        <v>1.5706626103916731E-4</v>
      </c>
      <c r="J1678" s="247" t="str">
        <f>IF(I1678=MIN($I$761:$I$2761),I1678,"")</f>
        <v/>
      </c>
      <c r="K1678" s="247"/>
      <c r="L1678" s="247"/>
      <c r="M1678" s="247"/>
      <c r="N1678" s="247"/>
      <c r="O1678" s="247">
        <v>917</v>
      </c>
      <c r="P1678" s="247">
        <f>$P$755+(O1678*$P$758)</f>
        <v>-46.506814300555106</v>
      </c>
      <c r="Q1678" s="247">
        <f>_xlfn.NORM.DIST(P1678,P$752,P$753,0)</f>
        <v>2.6952355139326402E-3</v>
      </c>
      <c r="R1678" s="247">
        <f>_xlfn.NORM.DIST(P1678,P$752,P$753,1)</f>
        <v>0.36994462950336826</v>
      </c>
      <c r="S1678" s="253" t="str">
        <f>IF(OR(R1678&lt;$T$757,R1678&gt;$T$758),Q1678,"")</f>
        <v/>
      </c>
      <c r="T1678" s="253">
        <f>IF(AND(R1678&gt;$T$757,R1678&lt;$T$758),Q1678,"")</f>
        <v>2.6952355139326402E-3</v>
      </c>
      <c r="U1678" s="253" t="str">
        <f>IF(Q1678=MAX($Q$761:$Q$2761),Q1678,"")</f>
        <v/>
      </c>
      <c r="V1678" s="253">
        <f>_xlfn.NORM.DIST(P1678,$T$753,$T$754,0)</f>
        <v>2.8327186132409782E-76</v>
      </c>
      <c r="W1678" s="253" t="str">
        <f>IF(V1678=MAX($V$761:$V$2761),Q1678,"")</f>
        <v/>
      </c>
      <c r="X1678" s="253" t="str">
        <f t="shared" si="365"/>
        <v/>
      </c>
      <c r="AB1678" s="253">
        <v>917</v>
      </c>
      <c r="AC1678" s="253">
        <f t="shared" si="381"/>
        <v>-71.966094023759752</v>
      </c>
      <c r="AD1678" s="253">
        <f t="shared" si="366"/>
        <v>1.7417482391269301E-3</v>
      </c>
      <c r="AE1678" s="253">
        <f t="shared" si="367"/>
        <v>0.36994462950336815</v>
      </c>
      <c r="AF1678" s="253" t="str">
        <f>IF(OR(AE1678&lt;$T$757,AE1678&gt;$T$758),AD1678,"")</f>
        <v/>
      </c>
      <c r="AG1678" s="253">
        <f t="shared" si="368"/>
        <v>1.7417482391269301E-3</v>
      </c>
      <c r="AH1678" s="253" t="str">
        <f t="shared" si="369"/>
        <v/>
      </c>
      <c r="AI1678" s="253">
        <f t="shared" si="370"/>
        <v>6.307950981410868E-4</v>
      </c>
      <c r="AJ1678" s="253" t="str">
        <f t="shared" si="371"/>
        <v/>
      </c>
      <c r="AK1678" s="253" t="str">
        <f t="shared" si="372"/>
        <v/>
      </c>
      <c r="AO1678" s="253">
        <v>917</v>
      </c>
      <c r="AP1678" s="253">
        <f t="shared" si="373"/>
        <v>-424.2762737302919</v>
      </c>
      <c r="AQ1678" s="253">
        <f t="shared" si="374"/>
        <v>2.9543678330315573E-4</v>
      </c>
      <c r="AR1678" s="253">
        <f t="shared" si="375"/>
        <v>0.36994462950336815</v>
      </c>
      <c r="AS1678" s="253" t="str">
        <f>IF(OR(AR1678&lt;$T$757,AR1678&gt;$T$758),AQ1678,"")</f>
        <v/>
      </c>
      <c r="AT1678" s="253">
        <f t="shared" si="376"/>
        <v>2.9543678330315573E-4</v>
      </c>
      <c r="AU1678" s="253" t="str">
        <f t="shared" si="377"/>
        <v/>
      </c>
      <c r="AV1678" s="253">
        <f t="shared" si="378"/>
        <v>0</v>
      </c>
      <c r="AW1678" s="253">
        <f t="shared" si="379"/>
        <v>2.9543678330315573E-4</v>
      </c>
      <c r="AX1678" s="253" t="str">
        <f t="shared" si="380"/>
        <v/>
      </c>
      <c r="AZ1678" s="259"/>
      <c r="BA1678" s="259">
        <f>BA1677+$BD$753</f>
        <v>5.9008000000001033</v>
      </c>
      <c r="BB1678" s="274">
        <f t="shared" si="363"/>
        <v>0.5513791304449045</v>
      </c>
      <c r="BC1678" s="259">
        <f t="shared" si="364"/>
        <v>7.5305603513808883E-4</v>
      </c>
      <c r="BD1678" s="259" t="str">
        <f t="shared" si="361"/>
        <v/>
      </c>
      <c r="BE1678" s="254" t="str">
        <f t="shared" si="362"/>
        <v/>
      </c>
    </row>
    <row r="1679" spans="1:57" ht="20.100000000000001" customHeight="1" x14ac:dyDescent="0.25">
      <c r="A1679" s="248">
        <v>918</v>
      </c>
      <c r="B1679" s="247">
        <f>$B$755+(A1679*$B$758)</f>
        <v>-788.43549278128557</v>
      </c>
      <c r="C1679" s="247">
        <f>_xlfn.NORM.DIST($B1679,$B$752,$B$753,0)</f>
        <v>1.5727372540009338E-4</v>
      </c>
      <c r="D1679" s="247">
        <f>_xlfn.NORM.DIST($B1679,$B$752,$B$753,1)</f>
        <v>0.37145583131173693</v>
      </c>
      <c r="E1679" s="247" t="str">
        <f>IF(OR(D1679&lt;$F$757,D1679&gt;$F$758),C1679,"")</f>
        <v/>
      </c>
      <c r="F1679" s="247">
        <f>IF(AND(D1679&gt;$F$757,D1679&lt;$F$758),C1679,"")</f>
        <v>1.5727372540009338E-4</v>
      </c>
      <c r="G1679" s="247" t="str">
        <f>IF(C1679=MAX($C$761:$C$2761),C1679,"")</f>
        <v/>
      </c>
      <c r="H1679" s="247">
        <f>_xlfn.NORM.DIST(B1679,$F$753,$F$754,0)</f>
        <v>0</v>
      </c>
      <c r="I1679" s="247">
        <f>IF(H1679=MAX($H$761:$H$2761),C1679,"")</f>
        <v>1.5727372540009338E-4</v>
      </c>
      <c r="J1679" s="247" t="str">
        <f>IF(I1679=MIN($I$761:$I$2761),I1679,"")</f>
        <v/>
      </c>
      <c r="K1679" s="247"/>
      <c r="L1679" s="247"/>
      <c r="M1679" s="247"/>
      <c r="N1679" s="247"/>
      <c r="O1679" s="248">
        <v>918</v>
      </c>
      <c r="P1679" s="247">
        <f>$P$755+(O1679*$P$758)</f>
        <v>-45.946491236692964</v>
      </c>
      <c r="Q1679" s="247">
        <f>_xlfn.NORM.DIST(P1679,P$752,P$753,0)</f>
        <v>2.6987955739337121E-3</v>
      </c>
      <c r="R1679" s="247">
        <f>_xlfn.NORM.DIST(P1679,P$752,P$753,1)</f>
        <v>0.37145583131173715</v>
      </c>
      <c r="S1679" s="253" t="str">
        <f>IF(OR(R1679&lt;$T$757,R1679&gt;$T$758),Q1679,"")</f>
        <v/>
      </c>
      <c r="T1679" s="253">
        <f>IF(AND(R1679&gt;$T$757,R1679&lt;$T$758),Q1679,"")</f>
        <v>2.6987955739337121E-3</v>
      </c>
      <c r="U1679" s="253" t="str">
        <f>IF(Q1679=MAX($Q$761:$Q$2761),Q1679,"")</f>
        <v/>
      </c>
      <c r="V1679" s="253">
        <f>_xlfn.NORM.DIST(P1679,$T$753,$T$754,0)</f>
        <v>2.6323767747280217E-76</v>
      </c>
      <c r="W1679" s="253" t="str">
        <f>IF(V1679=MAX($V$761:$V$2761),Q1679,"")</f>
        <v/>
      </c>
      <c r="X1679" s="253" t="str">
        <f t="shared" si="365"/>
        <v/>
      </c>
      <c r="AB1679" s="259">
        <v>918</v>
      </c>
      <c r="AC1679" s="253">
        <f t="shared" si="381"/>
        <v>-71.099032649979449</v>
      </c>
      <c r="AD1679" s="253">
        <f t="shared" si="366"/>
        <v>1.7440488648815249E-3</v>
      </c>
      <c r="AE1679" s="253">
        <f t="shared" si="367"/>
        <v>0.37145583131173704</v>
      </c>
      <c r="AF1679" s="253" t="str">
        <f>IF(OR(AE1679&lt;$T$757,AE1679&gt;$T$758),AD1679,"")</f>
        <v/>
      </c>
      <c r="AG1679" s="253">
        <f t="shared" si="368"/>
        <v>1.7440488648815249E-3</v>
      </c>
      <c r="AH1679" s="253" t="str">
        <f t="shared" si="369"/>
        <v/>
      </c>
      <c r="AI1679" s="253">
        <f t="shared" si="370"/>
        <v>6.27108435121368E-4</v>
      </c>
      <c r="AJ1679" s="253" t="str">
        <f t="shared" si="371"/>
        <v/>
      </c>
      <c r="AK1679" s="253" t="str">
        <f t="shared" si="372"/>
        <v/>
      </c>
      <c r="AO1679" s="259">
        <v>918</v>
      </c>
      <c r="AP1679" s="253">
        <f t="shared" si="373"/>
        <v>-419.16451139619221</v>
      </c>
      <c r="AQ1679" s="253">
        <f t="shared" si="374"/>
        <v>2.9582701735492807E-4</v>
      </c>
      <c r="AR1679" s="253">
        <f t="shared" si="375"/>
        <v>0.37145583131173687</v>
      </c>
      <c r="AS1679" s="253" t="str">
        <f>IF(OR(AR1679&lt;$T$757,AR1679&gt;$T$758),AQ1679,"")</f>
        <v/>
      </c>
      <c r="AT1679" s="253">
        <f t="shared" si="376"/>
        <v>2.9582701735492807E-4</v>
      </c>
      <c r="AU1679" s="253" t="str">
        <f t="shared" si="377"/>
        <v/>
      </c>
      <c r="AV1679" s="253">
        <f t="shared" si="378"/>
        <v>0</v>
      </c>
      <c r="AW1679" s="253">
        <f t="shared" si="379"/>
        <v>2.9582701735492807E-4</v>
      </c>
      <c r="AX1679" s="253" t="str">
        <f t="shared" si="380"/>
        <v/>
      </c>
      <c r="AZ1679" s="259"/>
      <c r="BA1679" s="259">
        <f>BA1678+$BD$753</f>
        <v>5.9072000000001035</v>
      </c>
      <c r="BB1679" s="274">
        <f t="shared" si="363"/>
        <v>0.55062607440976641</v>
      </c>
      <c r="BC1679" s="259">
        <f t="shared" si="364"/>
        <v>7.5268604397360495E-4</v>
      </c>
      <c r="BD1679" s="259" t="str">
        <f t="shared" si="361"/>
        <v/>
      </c>
      <c r="BE1679" s="254" t="str">
        <f t="shared" si="362"/>
        <v/>
      </c>
    </row>
    <row r="1680" spans="1:57" ht="20.100000000000001" customHeight="1" x14ac:dyDescent="0.25">
      <c r="A1680" s="247">
        <v>919</v>
      </c>
      <c r="B1680" s="247">
        <f>$B$755+(A1680*$B$758)</f>
        <v>-778.8204257961479</v>
      </c>
      <c r="C1680" s="247">
        <f>_xlfn.NORM.DIST($B1680,$B$752,$B$753,0)</f>
        <v>1.5747894411153519E-4</v>
      </c>
      <c r="D1680" s="247">
        <f>_xlfn.NORM.DIST($B1680,$B$752,$B$753,1)</f>
        <v>0.37296901711544928</v>
      </c>
      <c r="E1680" s="247" t="str">
        <f>IF(OR(D1680&lt;$F$757,D1680&gt;$F$758),C1680,"")</f>
        <v/>
      </c>
      <c r="F1680" s="247">
        <f>IF(AND(D1680&gt;$F$757,D1680&lt;$F$758),C1680,"")</f>
        <v>1.5747894411153519E-4</v>
      </c>
      <c r="G1680" s="247" t="str">
        <f>IF(C1680=MAX($C$761:$C$2761),C1680,"")</f>
        <v/>
      </c>
      <c r="H1680" s="247">
        <f>_xlfn.NORM.DIST(B1680,$F$753,$F$754,0)</f>
        <v>0</v>
      </c>
      <c r="I1680" s="247">
        <f>IF(H1680=MAX($H$761:$H$2761),C1680,"")</f>
        <v>1.5747894411153519E-4</v>
      </c>
      <c r="J1680" s="247" t="str">
        <f>IF(I1680=MIN($I$761:$I$2761),I1680,"")</f>
        <v/>
      </c>
      <c r="K1680" s="247"/>
      <c r="L1680" s="247"/>
      <c r="M1680" s="247"/>
      <c r="N1680" s="247"/>
      <c r="O1680" s="247">
        <v>919</v>
      </c>
      <c r="P1680" s="247">
        <f>$P$755+(O1680*$P$758)</f>
        <v>-45.386168172830935</v>
      </c>
      <c r="Q1680" s="247">
        <f>_xlfn.NORM.DIST(P1680,P$752,P$753,0)</f>
        <v>2.7023170988973921E-3</v>
      </c>
      <c r="R1680" s="247">
        <f>_xlfn.NORM.DIST(P1680,P$752,P$753,1)</f>
        <v>0.37296901711544928</v>
      </c>
      <c r="S1680" s="253" t="str">
        <f>IF(OR(R1680&lt;$T$757,R1680&gt;$T$758),Q1680,"")</f>
        <v/>
      </c>
      <c r="T1680" s="253">
        <f>IF(AND(R1680&gt;$T$757,R1680&lt;$T$758),Q1680,"")</f>
        <v>2.7023170988973921E-3</v>
      </c>
      <c r="U1680" s="253" t="str">
        <f>IF(Q1680=MAX($Q$761:$Q$2761),Q1680,"")</f>
        <v/>
      </c>
      <c r="V1680" s="253">
        <f>_xlfn.NORM.DIST(P1680,$T$753,$T$754,0)</f>
        <v>2.446164819232513E-76</v>
      </c>
      <c r="W1680" s="253" t="str">
        <f>IF(V1680=MAX($V$761:$V$2761),Q1680,"")</f>
        <v/>
      </c>
      <c r="X1680" s="253" t="str">
        <f t="shared" si="365"/>
        <v/>
      </c>
      <c r="AB1680" s="253">
        <v>919</v>
      </c>
      <c r="AC1680" s="253">
        <f t="shared" si="381"/>
        <v>-70.231971276199261</v>
      </c>
      <c r="AD1680" s="253">
        <f t="shared" si="366"/>
        <v>1.7463245880503634E-3</v>
      </c>
      <c r="AE1680" s="253">
        <f t="shared" si="367"/>
        <v>0.37296901711544933</v>
      </c>
      <c r="AF1680" s="253" t="str">
        <f>IF(OR(AE1680&lt;$T$757,AE1680&gt;$T$758),AD1680,"")</f>
        <v/>
      </c>
      <c r="AG1680" s="253">
        <f t="shared" si="368"/>
        <v>1.7463245880503634E-3</v>
      </c>
      <c r="AH1680" s="253" t="str">
        <f t="shared" si="369"/>
        <v/>
      </c>
      <c r="AI1680" s="253">
        <f t="shared" si="370"/>
        <v>6.234333436797258E-4</v>
      </c>
      <c r="AJ1680" s="253" t="str">
        <f t="shared" si="371"/>
        <v/>
      </c>
      <c r="AK1680" s="253" t="str">
        <f t="shared" si="372"/>
        <v/>
      </c>
      <c r="AO1680" s="253">
        <v>919</v>
      </c>
      <c r="AP1680" s="253">
        <f t="shared" si="373"/>
        <v>-414.05274906209161</v>
      </c>
      <c r="AQ1680" s="253">
        <f t="shared" si="374"/>
        <v>2.9621302740941635E-4</v>
      </c>
      <c r="AR1680" s="253">
        <f t="shared" si="375"/>
        <v>0.37296901711544944</v>
      </c>
      <c r="AS1680" s="253" t="str">
        <f>IF(OR(AR1680&lt;$T$757,AR1680&gt;$T$758),AQ1680,"")</f>
        <v/>
      </c>
      <c r="AT1680" s="253">
        <f t="shared" si="376"/>
        <v>2.9621302740941635E-4</v>
      </c>
      <c r="AU1680" s="253" t="str">
        <f t="shared" si="377"/>
        <v/>
      </c>
      <c r="AV1680" s="253">
        <f t="shared" si="378"/>
        <v>0</v>
      </c>
      <c r="AW1680" s="253">
        <f t="shared" si="379"/>
        <v>2.9621302740941635E-4</v>
      </c>
      <c r="AX1680" s="253" t="str">
        <f t="shared" si="380"/>
        <v/>
      </c>
      <c r="AZ1680" s="259"/>
      <c r="BA1680" s="259">
        <f>BA1679+$BD$753</f>
        <v>5.9136000000001037</v>
      </c>
      <c r="BB1680" s="274">
        <f t="shared" si="363"/>
        <v>0.5498733883657928</v>
      </c>
      <c r="BC1680" s="259">
        <f t="shared" si="364"/>
        <v>7.5231402929964997E-4</v>
      </c>
      <c r="BD1680" s="259" t="str">
        <f t="shared" si="361"/>
        <v/>
      </c>
      <c r="BE1680" s="254" t="str">
        <f t="shared" si="362"/>
        <v/>
      </c>
    </row>
    <row r="1681" spans="1:57" ht="20.100000000000001" customHeight="1" x14ac:dyDescent="0.25">
      <c r="A1681" s="247">
        <v>920</v>
      </c>
      <c r="B1681" s="247">
        <f>$B$755+(A1681*$B$758)</f>
        <v>-769.20535881101023</v>
      </c>
      <c r="C1681" s="247">
        <f>_xlfn.NORM.DIST($B1681,$B$752,$B$753,0)</f>
        <v>1.5768190767202506E-4</v>
      </c>
      <c r="D1681" s="247">
        <f>_xlfn.NORM.DIST($B1681,$B$752,$B$753,1)</f>
        <v>0.37448416527667988</v>
      </c>
      <c r="E1681" s="247" t="str">
        <f>IF(OR(D1681&lt;$F$757,D1681&gt;$F$758),C1681,"")</f>
        <v/>
      </c>
      <c r="F1681" s="247">
        <f>IF(AND(D1681&gt;$F$757,D1681&lt;$F$758),C1681,"")</f>
        <v>1.5768190767202506E-4</v>
      </c>
      <c r="G1681" s="247" t="str">
        <f>IF(C1681=MAX($C$761:$C$2761),C1681,"")</f>
        <v/>
      </c>
      <c r="H1681" s="247">
        <f>_xlfn.NORM.DIST(B1681,$F$753,$F$754,0)</f>
        <v>0</v>
      </c>
      <c r="I1681" s="247">
        <f>IF(H1681=MAX($H$761:$H$2761),C1681,"")</f>
        <v>1.5768190767202506E-4</v>
      </c>
      <c r="J1681" s="247" t="str">
        <f>IF(I1681=MIN($I$761:$I$2761),I1681,"")</f>
        <v/>
      </c>
      <c r="K1681" s="247"/>
      <c r="L1681" s="247"/>
      <c r="M1681" s="247"/>
      <c r="N1681" s="247"/>
      <c r="O1681" s="247">
        <v>920</v>
      </c>
      <c r="P1681" s="247">
        <f>$P$755+(O1681*$P$758)</f>
        <v>-44.825845108968792</v>
      </c>
      <c r="Q1681" s="247">
        <f>_xlfn.NORM.DIST(P1681,P$752,P$753,0)</f>
        <v>2.7057999257798001E-3</v>
      </c>
      <c r="R1681" s="247">
        <f>_xlfn.NORM.DIST(P1681,P$752,P$753,1)</f>
        <v>0.37448416527667994</v>
      </c>
      <c r="S1681" s="253" t="str">
        <f>IF(OR(R1681&lt;$T$757,R1681&gt;$T$758),Q1681,"")</f>
        <v/>
      </c>
      <c r="T1681" s="253">
        <f>IF(AND(R1681&gt;$T$757,R1681&lt;$T$758),Q1681,"")</f>
        <v>2.7057999257798001E-3</v>
      </c>
      <c r="U1681" s="253" t="str">
        <f>IF(Q1681=MAX($Q$761:$Q$2761),Q1681,"")</f>
        <v/>
      </c>
      <c r="V1681" s="253">
        <f>_xlfn.NORM.DIST(P1681,$T$753,$T$754,0)</f>
        <v>2.2730889595686936E-76</v>
      </c>
      <c r="W1681" s="253" t="str">
        <f>IF(V1681=MAX($V$761:$V$2761),Q1681,"")</f>
        <v/>
      </c>
      <c r="X1681" s="253" t="str">
        <f t="shared" si="365"/>
        <v/>
      </c>
      <c r="AB1681" s="253">
        <v>920</v>
      </c>
      <c r="AC1681" s="253">
        <f t="shared" si="381"/>
        <v>-69.364909902418958</v>
      </c>
      <c r="AD1681" s="253">
        <f t="shared" si="366"/>
        <v>1.7485753032692225E-3</v>
      </c>
      <c r="AE1681" s="253">
        <f t="shared" si="367"/>
        <v>0.37448416527667999</v>
      </c>
      <c r="AF1681" s="253" t="str">
        <f>IF(OR(AE1681&lt;$T$757,AE1681&gt;$T$758),AD1681,"")</f>
        <v/>
      </c>
      <c r="AG1681" s="253">
        <f t="shared" si="368"/>
        <v>1.7485753032692225E-3</v>
      </c>
      <c r="AH1681" s="253" t="str">
        <f t="shared" si="369"/>
        <v/>
      </c>
      <c r="AI1681" s="253">
        <f t="shared" si="370"/>
        <v>6.1976987325974614E-4</v>
      </c>
      <c r="AJ1681" s="253" t="str">
        <f t="shared" si="371"/>
        <v/>
      </c>
      <c r="AK1681" s="253" t="str">
        <f t="shared" si="372"/>
        <v/>
      </c>
      <c r="AO1681" s="253">
        <v>920</v>
      </c>
      <c r="AP1681" s="253">
        <f t="shared" si="373"/>
        <v>-408.94098672799191</v>
      </c>
      <c r="AQ1681" s="253">
        <f t="shared" si="374"/>
        <v>2.9659479559465327E-4</v>
      </c>
      <c r="AR1681" s="253">
        <f t="shared" si="375"/>
        <v>0.37448416527667994</v>
      </c>
      <c r="AS1681" s="253" t="str">
        <f>IF(OR(AR1681&lt;$T$757,AR1681&gt;$T$758),AQ1681,"")</f>
        <v/>
      </c>
      <c r="AT1681" s="253">
        <f t="shared" si="376"/>
        <v>2.9659479559465327E-4</v>
      </c>
      <c r="AU1681" s="253" t="str">
        <f t="shared" si="377"/>
        <v/>
      </c>
      <c r="AV1681" s="253">
        <f t="shared" si="378"/>
        <v>0</v>
      </c>
      <c r="AW1681" s="253">
        <f t="shared" si="379"/>
        <v>2.9659479559465327E-4</v>
      </c>
      <c r="AX1681" s="253" t="str">
        <f t="shared" si="380"/>
        <v/>
      </c>
      <c r="AZ1681" s="259"/>
      <c r="BA1681" s="259">
        <f>BA1680+$BD$753</f>
        <v>5.9200000000001038</v>
      </c>
      <c r="BB1681" s="274">
        <f t="shared" si="363"/>
        <v>0.54912107433649315</v>
      </c>
      <c r="BC1681" s="259">
        <f t="shared" si="364"/>
        <v>7.5193999906297826E-4</v>
      </c>
      <c r="BD1681" s="259" t="str">
        <f t="shared" si="361"/>
        <v/>
      </c>
      <c r="BE1681" s="254" t="str">
        <f t="shared" si="362"/>
        <v/>
      </c>
    </row>
    <row r="1682" spans="1:57" ht="20.100000000000001" customHeight="1" x14ac:dyDescent="0.25">
      <c r="A1682" s="247">
        <v>921</v>
      </c>
      <c r="B1682" s="247">
        <f>$B$755+(A1682*$B$758)</f>
        <v>-759.59029182587255</v>
      </c>
      <c r="C1682" s="247">
        <f>_xlfn.NORM.DIST($B1682,$B$752,$B$753,0)</f>
        <v>1.5788260667608982E-4</v>
      </c>
      <c r="D1682" s="247">
        <f>_xlfn.NORM.DIST($B1682,$B$752,$B$753,1)</f>
        <v>0.37600125406670676</v>
      </c>
      <c r="E1682" s="247" t="str">
        <f>IF(OR(D1682&lt;$F$757,D1682&gt;$F$758),C1682,"")</f>
        <v/>
      </c>
      <c r="F1682" s="247">
        <f>IF(AND(D1682&gt;$F$757,D1682&lt;$F$758),C1682,"")</f>
        <v>1.5788260667608982E-4</v>
      </c>
      <c r="G1682" s="247" t="str">
        <f>IF(C1682=MAX($C$761:$C$2761),C1682,"")</f>
        <v/>
      </c>
      <c r="H1682" s="247">
        <f>_xlfn.NORM.DIST(B1682,$F$753,$F$754,0)</f>
        <v>0</v>
      </c>
      <c r="I1682" s="247">
        <f>IF(H1682=MAX($H$761:$H$2761),C1682,"")</f>
        <v>1.5788260667608982E-4</v>
      </c>
      <c r="J1682" s="247" t="str">
        <f>IF(I1682=MIN($I$761:$I$2761),I1682,"")</f>
        <v/>
      </c>
      <c r="K1682" s="247"/>
      <c r="L1682" s="247"/>
      <c r="M1682" s="247"/>
      <c r="N1682" s="247"/>
      <c r="O1682" s="247">
        <v>921</v>
      </c>
      <c r="P1682" s="247">
        <f>$P$755+(O1682*$P$758)</f>
        <v>-44.26552204510665</v>
      </c>
      <c r="Q1682" s="247">
        <f>_xlfn.NORM.DIST(P1682,P$752,P$753,0)</f>
        <v>2.7092438931843044E-3</v>
      </c>
      <c r="R1682" s="247">
        <f>_xlfn.NORM.DIST(P1682,P$752,P$753,1)</f>
        <v>0.37600125406670687</v>
      </c>
      <c r="S1682" s="253" t="str">
        <f>IF(OR(R1682&lt;$T$757,R1682&gt;$T$758),Q1682,"")</f>
        <v/>
      </c>
      <c r="T1682" s="253">
        <f>IF(AND(R1682&gt;$T$757,R1682&lt;$T$758),Q1682,"")</f>
        <v>2.7092438931843044E-3</v>
      </c>
      <c r="U1682" s="253" t="str">
        <f>IF(Q1682=MAX($Q$761:$Q$2761),Q1682,"")</f>
        <v/>
      </c>
      <c r="V1682" s="253">
        <f>_xlfn.NORM.DIST(P1682,$T$753,$T$754,0)</f>
        <v>2.1122251073256104E-76</v>
      </c>
      <c r="W1682" s="253" t="str">
        <f>IF(V1682=MAX($V$761:$V$2761),Q1682,"")</f>
        <v/>
      </c>
      <c r="X1682" s="253" t="str">
        <f t="shared" si="365"/>
        <v/>
      </c>
      <c r="AB1682" s="253">
        <v>921</v>
      </c>
      <c r="AC1682" s="253">
        <f t="shared" si="381"/>
        <v>-68.497848528638769</v>
      </c>
      <c r="AD1682" s="253">
        <f t="shared" si="366"/>
        <v>1.7508009062383867E-3</v>
      </c>
      <c r="AE1682" s="253">
        <f t="shared" si="367"/>
        <v>0.37600125406670676</v>
      </c>
      <c r="AF1682" s="253" t="str">
        <f>IF(OR(AE1682&lt;$T$757,AE1682&gt;$T$758),AD1682,"")</f>
        <v/>
      </c>
      <c r="AG1682" s="253">
        <f t="shared" si="368"/>
        <v>1.7508009062383867E-3</v>
      </c>
      <c r="AH1682" s="253" t="str">
        <f t="shared" si="369"/>
        <v/>
      </c>
      <c r="AI1682" s="253">
        <f t="shared" si="370"/>
        <v>6.1611807245870128E-4</v>
      </c>
      <c r="AJ1682" s="253" t="str">
        <f t="shared" si="371"/>
        <v/>
      </c>
      <c r="AK1682" s="253" t="str">
        <f t="shared" si="372"/>
        <v/>
      </c>
      <c r="AO1682" s="253">
        <v>921</v>
      </c>
      <c r="AP1682" s="253">
        <f t="shared" si="373"/>
        <v>-403.82922439389222</v>
      </c>
      <c r="AQ1682" s="253">
        <f t="shared" si="374"/>
        <v>2.9697230421923466E-4</v>
      </c>
      <c r="AR1682" s="253">
        <f t="shared" si="375"/>
        <v>0.3760012540667067</v>
      </c>
      <c r="AS1682" s="253" t="str">
        <f>IF(OR(AR1682&lt;$T$757,AR1682&gt;$T$758),AQ1682,"")</f>
        <v/>
      </c>
      <c r="AT1682" s="253">
        <f t="shared" si="376"/>
        <v>2.9697230421923466E-4</v>
      </c>
      <c r="AU1682" s="253" t="str">
        <f t="shared" si="377"/>
        <v/>
      </c>
      <c r="AV1682" s="253">
        <f t="shared" si="378"/>
        <v>0</v>
      </c>
      <c r="AW1682" s="253">
        <f t="shared" si="379"/>
        <v>2.9697230421923466E-4</v>
      </c>
      <c r="AX1682" s="253" t="str">
        <f t="shared" si="380"/>
        <v/>
      </c>
      <c r="AZ1682" s="259"/>
      <c r="BA1682" s="259">
        <f>BA1681+$BD$753</f>
        <v>5.926400000000104</v>
      </c>
      <c r="BB1682" s="274">
        <f t="shared" si="363"/>
        <v>0.54836913433743018</v>
      </c>
      <c r="BC1682" s="259">
        <f t="shared" si="364"/>
        <v>7.5156396120124036E-4</v>
      </c>
      <c r="BD1682" s="259" t="str">
        <f t="shared" si="361"/>
        <v/>
      </c>
      <c r="BE1682" s="254" t="str">
        <f t="shared" si="362"/>
        <v/>
      </c>
    </row>
    <row r="1683" spans="1:57" ht="20.100000000000001" customHeight="1" x14ac:dyDescent="0.25">
      <c r="A1683" s="247">
        <v>922</v>
      </c>
      <c r="B1683" s="247">
        <f>$B$755+(A1683*$B$758)</f>
        <v>-749.97522484073488</v>
      </c>
      <c r="C1683" s="247">
        <f>_xlfn.NORM.DIST($B1683,$B$752,$B$753,0)</f>
        <v>1.58081031814977E-4</v>
      </c>
      <c r="D1683" s="247">
        <f>_xlfn.NORM.DIST($B1683,$B$752,$B$753,1)</f>
        <v>0.37752026166683827</v>
      </c>
      <c r="E1683" s="247" t="str">
        <f>IF(OR(D1683&lt;$F$757,D1683&gt;$F$758),C1683,"")</f>
        <v/>
      </c>
      <c r="F1683" s="247">
        <f>IF(AND(D1683&gt;$F$757,D1683&lt;$F$758),C1683,"")</f>
        <v>1.58081031814977E-4</v>
      </c>
      <c r="G1683" s="247" t="str">
        <f>IF(C1683=MAX($C$761:$C$2761),C1683,"")</f>
        <v/>
      </c>
      <c r="H1683" s="247">
        <f>_xlfn.NORM.DIST(B1683,$F$753,$F$754,0)</f>
        <v>0</v>
      </c>
      <c r="I1683" s="247">
        <f>IF(H1683=MAX($H$761:$H$2761),C1683,"")</f>
        <v>1.58081031814977E-4</v>
      </c>
      <c r="J1683" s="247" t="str">
        <f>IF(I1683=MIN($I$761:$I$2761),I1683,"")</f>
        <v/>
      </c>
      <c r="K1683" s="247"/>
      <c r="L1683" s="247"/>
      <c r="M1683" s="247"/>
      <c r="N1683" s="247"/>
      <c r="O1683" s="247">
        <v>922</v>
      </c>
      <c r="P1683" s="247">
        <f>$P$755+(O1683*$P$758)</f>
        <v>-43.705198981244621</v>
      </c>
      <c r="Q1683" s="247">
        <f>_xlfn.NORM.DIST(P1683,P$752,P$753,0)</f>
        <v>2.7126488413739876E-3</v>
      </c>
      <c r="R1683" s="247">
        <f>_xlfn.NORM.DIST(P1683,P$752,P$753,1)</f>
        <v>0.37752026166683816</v>
      </c>
      <c r="S1683" s="253" t="str">
        <f>IF(OR(R1683&lt;$T$757,R1683&gt;$T$758),Q1683,"")</f>
        <v/>
      </c>
      <c r="T1683" s="253">
        <f>IF(AND(R1683&gt;$T$757,R1683&lt;$T$758),Q1683,"")</f>
        <v>2.7126488413739876E-3</v>
      </c>
      <c r="U1683" s="253" t="str">
        <f>IF(Q1683=MAX($Q$761:$Q$2761),Q1683,"")</f>
        <v/>
      </c>
      <c r="V1683" s="253">
        <f>_xlfn.NORM.DIST(P1683,$T$753,$T$754,0)</f>
        <v>1.9627139984509254E-76</v>
      </c>
      <c r="W1683" s="253" t="str">
        <f>IF(V1683=MAX($V$761:$V$2761),Q1683,"")</f>
        <v/>
      </c>
      <c r="X1683" s="253" t="str">
        <f t="shared" si="365"/>
        <v/>
      </c>
      <c r="AB1683" s="253">
        <v>922</v>
      </c>
      <c r="AC1683" s="253">
        <f t="shared" si="381"/>
        <v>-67.630787154858467</v>
      </c>
      <c r="AD1683" s="253">
        <f t="shared" si="366"/>
        <v>1.7530012937307016E-3</v>
      </c>
      <c r="AE1683" s="253">
        <f t="shared" si="367"/>
        <v>0.37752026166683839</v>
      </c>
      <c r="AF1683" s="253" t="str">
        <f>IF(OR(AE1683&lt;$T$757,AE1683&gt;$T$758),AD1683,"")</f>
        <v/>
      </c>
      <c r="AG1683" s="253">
        <f t="shared" si="368"/>
        <v>1.7530012937307016E-3</v>
      </c>
      <c r="AH1683" s="253" t="str">
        <f t="shared" si="369"/>
        <v/>
      </c>
      <c r="AI1683" s="253">
        <f t="shared" si="370"/>
        <v>6.1247798902941799E-4</v>
      </c>
      <c r="AJ1683" s="253" t="str">
        <f t="shared" si="371"/>
        <v/>
      </c>
      <c r="AK1683" s="253" t="str">
        <f t="shared" si="372"/>
        <v/>
      </c>
      <c r="AO1683" s="253">
        <v>922</v>
      </c>
      <c r="AP1683" s="253">
        <f t="shared" si="373"/>
        <v>-398.71746205979252</v>
      </c>
      <c r="AQ1683" s="253">
        <f t="shared" si="374"/>
        <v>2.9734553577368466E-4</v>
      </c>
      <c r="AR1683" s="253">
        <f t="shared" si="375"/>
        <v>0.37752026166683816</v>
      </c>
      <c r="AS1683" s="253" t="str">
        <f>IF(OR(AR1683&lt;$T$757,AR1683&gt;$T$758),AQ1683,"")</f>
        <v/>
      </c>
      <c r="AT1683" s="253">
        <f t="shared" si="376"/>
        <v>2.9734553577368466E-4</v>
      </c>
      <c r="AU1683" s="253" t="str">
        <f t="shared" si="377"/>
        <v/>
      </c>
      <c r="AV1683" s="253">
        <f t="shared" si="378"/>
        <v>0</v>
      </c>
      <c r="AW1683" s="253">
        <f t="shared" si="379"/>
        <v>2.9734553577368466E-4</v>
      </c>
      <c r="AX1683" s="253" t="str">
        <f t="shared" si="380"/>
        <v/>
      </c>
      <c r="AZ1683" s="259"/>
      <c r="BA1683" s="259">
        <f>BA1682+$BD$753</f>
        <v>5.9328000000001042</v>
      </c>
      <c r="BB1683" s="274">
        <f t="shared" si="363"/>
        <v>0.54761757037622893</v>
      </c>
      <c r="BC1683" s="259">
        <f t="shared" si="364"/>
        <v>7.5118592364320502E-4</v>
      </c>
      <c r="BD1683" s="259" t="str">
        <f t="shared" si="361"/>
        <v/>
      </c>
      <c r="BE1683" s="254" t="str">
        <f t="shared" si="362"/>
        <v/>
      </c>
    </row>
    <row r="1684" spans="1:57" ht="20.100000000000001" customHeight="1" x14ac:dyDescent="0.25">
      <c r="A1684" s="247">
        <v>923</v>
      </c>
      <c r="B1684" s="247">
        <f>$B$755+(A1684*$B$758)</f>
        <v>-740.36015785559721</v>
      </c>
      <c r="C1684" s="247">
        <f>_xlfn.NORM.DIST($B1684,$B$752,$B$753,0)</f>
        <v>1.5827717387737391E-4</v>
      </c>
      <c r="D1684" s="247">
        <f>_xlfn.NORM.DIST($B1684,$B$752,$B$753,1)</f>
        <v>0.37904116616934647</v>
      </c>
      <c r="E1684" s="247" t="str">
        <f>IF(OR(D1684&lt;$F$757,D1684&gt;$F$758),C1684,"")</f>
        <v/>
      </c>
      <c r="F1684" s="247">
        <f>IF(AND(D1684&gt;$F$757,D1684&lt;$F$758),C1684,"")</f>
        <v>1.5827717387737391E-4</v>
      </c>
      <c r="G1684" s="247" t="str">
        <f>IF(C1684=MAX($C$761:$C$2761),C1684,"")</f>
        <v/>
      </c>
      <c r="H1684" s="247">
        <f>_xlfn.NORM.DIST(B1684,$F$753,$F$754,0)</f>
        <v>0</v>
      </c>
      <c r="I1684" s="247">
        <f>IF(H1684=MAX($H$761:$H$2761),C1684,"")</f>
        <v>1.5827717387737391E-4</v>
      </c>
      <c r="J1684" s="247" t="str">
        <f>IF(I1684=MIN($I$761:$I$2761),I1684,"")</f>
        <v/>
      </c>
      <c r="K1684" s="247"/>
      <c r="L1684" s="247"/>
      <c r="M1684" s="247"/>
      <c r="N1684" s="247"/>
      <c r="O1684" s="247">
        <v>923</v>
      </c>
      <c r="P1684" s="247">
        <f>$P$755+(O1684*$P$758)</f>
        <v>-43.144875917382478</v>
      </c>
      <c r="Q1684" s="247">
        <f>_xlfn.NORM.DIST(P1684,P$752,P$753,0)</f>
        <v>2.7160146122839884E-3</v>
      </c>
      <c r="R1684" s="247">
        <f>_xlfn.NORM.DIST(P1684,P$752,P$753,1)</f>
        <v>0.37904116616934647</v>
      </c>
      <c r="S1684" s="253" t="str">
        <f>IF(OR(R1684&lt;$T$757,R1684&gt;$T$758),Q1684,"")</f>
        <v/>
      </c>
      <c r="T1684" s="253">
        <f>IF(AND(R1684&gt;$T$757,R1684&lt;$T$758),Q1684,"")</f>
        <v>2.7160146122839884E-3</v>
      </c>
      <c r="U1684" s="253" t="str">
        <f>IF(Q1684=MAX($Q$761:$Q$2761),Q1684,"")</f>
        <v/>
      </c>
      <c r="V1684" s="253">
        <f>_xlfn.NORM.DIST(P1684,$T$753,$T$754,0)</f>
        <v>1.8237566587520786E-76</v>
      </c>
      <c r="W1684" s="253" t="str">
        <f>IF(V1684=MAX($V$761:$V$2761),Q1684,"")</f>
        <v/>
      </c>
      <c r="X1684" s="253" t="str">
        <f t="shared" si="365"/>
        <v/>
      </c>
      <c r="AB1684" s="253">
        <v>923</v>
      </c>
      <c r="AC1684" s="253">
        <f t="shared" si="381"/>
        <v>-66.763725781078278</v>
      </c>
      <c r="AD1684" s="253">
        <f t="shared" si="366"/>
        <v>1.7551763635995474E-3</v>
      </c>
      <c r="AE1684" s="253">
        <f t="shared" si="367"/>
        <v>0.37904116616934652</v>
      </c>
      <c r="AF1684" s="253" t="str">
        <f>IF(OR(AE1684&lt;$T$757,AE1684&gt;$T$758),AD1684,"")</f>
        <v/>
      </c>
      <c r="AG1684" s="253">
        <f t="shared" si="368"/>
        <v>1.7551763635995474E-3</v>
      </c>
      <c r="AH1684" s="253" t="str">
        <f t="shared" si="369"/>
        <v/>
      </c>
      <c r="AI1684" s="253">
        <f t="shared" si="370"/>
        <v>6.0884966988220988E-4</v>
      </c>
      <c r="AJ1684" s="253" t="str">
        <f t="shared" si="371"/>
        <v/>
      </c>
      <c r="AK1684" s="253" t="str">
        <f t="shared" si="372"/>
        <v/>
      </c>
      <c r="AO1684" s="253">
        <v>923</v>
      </c>
      <c r="AP1684" s="253">
        <f t="shared" si="373"/>
        <v>-393.60569972569192</v>
      </c>
      <c r="AQ1684" s="253">
        <f t="shared" si="374"/>
        <v>2.9771447293180898E-4</v>
      </c>
      <c r="AR1684" s="253">
        <f t="shared" si="375"/>
        <v>0.37904116616934658</v>
      </c>
      <c r="AS1684" s="253" t="str">
        <f>IF(OR(AR1684&lt;$T$757,AR1684&gt;$T$758),AQ1684,"")</f>
        <v/>
      </c>
      <c r="AT1684" s="253">
        <f t="shared" si="376"/>
        <v>2.9771447293180898E-4</v>
      </c>
      <c r="AU1684" s="253" t="str">
        <f t="shared" si="377"/>
        <v/>
      </c>
      <c r="AV1684" s="253">
        <f t="shared" si="378"/>
        <v>0</v>
      </c>
      <c r="AW1684" s="253">
        <f t="shared" si="379"/>
        <v>2.9771447293180898E-4</v>
      </c>
      <c r="AX1684" s="253" t="str">
        <f t="shared" si="380"/>
        <v/>
      </c>
      <c r="AZ1684" s="259"/>
      <c r="BA1684" s="259">
        <f>BA1683+$BD$753</f>
        <v>5.9392000000001044</v>
      </c>
      <c r="BB1684" s="274">
        <f t="shared" si="363"/>
        <v>0.54686638445258573</v>
      </c>
      <c r="BC1684" s="259">
        <f t="shared" si="364"/>
        <v>7.508058943082041E-4</v>
      </c>
      <c r="BD1684" s="259" t="str">
        <f t="shared" si="361"/>
        <v/>
      </c>
      <c r="BE1684" s="254" t="str">
        <f t="shared" si="362"/>
        <v/>
      </c>
    </row>
    <row r="1685" spans="1:57" ht="20.100000000000001" customHeight="1" x14ac:dyDescent="0.25">
      <c r="A1685" s="248">
        <v>924</v>
      </c>
      <c r="B1685" s="247">
        <f>$B$755+(A1685*$B$758)</f>
        <v>-730.74509087045953</v>
      </c>
      <c r="C1685" s="247">
        <f>_xlfn.NORM.DIST($B1685,$B$752,$B$753,0)</f>
        <v>1.5847102375012015E-4</v>
      </c>
      <c r="D1685" s="247">
        <f>_xlfn.NORM.DIST($B1685,$B$752,$B$753,1)</f>
        <v>0.38056394557840717</v>
      </c>
      <c r="E1685" s="247" t="str">
        <f>IF(OR(D1685&lt;$F$757,D1685&gt;$F$758),C1685,"")</f>
        <v/>
      </c>
      <c r="F1685" s="247">
        <f>IF(AND(D1685&gt;$F$757,D1685&lt;$F$758),C1685,"")</f>
        <v>1.5847102375012015E-4</v>
      </c>
      <c r="G1685" s="247" t="str">
        <f>IF(C1685=MAX($C$761:$C$2761),C1685,"")</f>
        <v/>
      </c>
      <c r="H1685" s="247">
        <f>_xlfn.NORM.DIST(B1685,$F$753,$F$754,0)</f>
        <v>0</v>
      </c>
      <c r="I1685" s="247">
        <f>IF(H1685=MAX($H$761:$H$2761),C1685,"")</f>
        <v>1.5847102375012015E-4</v>
      </c>
      <c r="J1685" s="247" t="str">
        <f>IF(I1685=MIN($I$761:$I$2761),I1685,"")</f>
        <v/>
      </c>
      <c r="K1685" s="247"/>
      <c r="L1685" s="247"/>
      <c r="M1685" s="247"/>
      <c r="N1685" s="247"/>
      <c r="O1685" s="248">
        <v>924</v>
      </c>
      <c r="P1685" s="247">
        <f>$P$755+(O1685*$P$758)</f>
        <v>-42.584552853520336</v>
      </c>
      <c r="Q1685" s="247">
        <f>_xlfn.NORM.DIST(P1685,P$752,P$753,0)</f>
        <v>2.7193410495337219E-3</v>
      </c>
      <c r="R1685" s="247">
        <f>_xlfn.NORM.DIST(P1685,P$752,P$753,1)</f>
        <v>0.38056394557840723</v>
      </c>
      <c r="S1685" s="253" t="str">
        <f>IF(OR(R1685&lt;$T$757,R1685&gt;$T$758),Q1685,"")</f>
        <v/>
      </c>
      <c r="T1685" s="253">
        <f>IF(AND(R1685&gt;$T$757,R1685&lt;$T$758),Q1685,"")</f>
        <v>2.7193410495337219E-3</v>
      </c>
      <c r="U1685" s="253" t="str">
        <f>IF(Q1685=MAX($Q$761:$Q$2761),Q1685,"")</f>
        <v/>
      </c>
      <c r="V1685" s="253">
        <f>_xlfn.NORM.DIST(P1685,$T$753,$T$754,0)</f>
        <v>1.6946101856813657E-76</v>
      </c>
      <c r="W1685" s="253" t="str">
        <f>IF(V1685=MAX($V$761:$V$2761),Q1685,"")</f>
        <v/>
      </c>
      <c r="X1685" s="253" t="str">
        <f t="shared" si="365"/>
        <v/>
      </c>
      <c r="AB1685" s="259">
        <v>924</v>
      </c>
      <c r="AC1685" s="253">
        <f t="shared" si="381"/>
        <v>-65.89666440729809</v>
      </c>
      <c r="AD1685" s="253">
        <f t="shared" si="366"/>
        <v>1.7573260147867398E-3</v>
      </c>
      <c r="AE1685" s="253">
        <f t="shared" si="367"/>
        <v>0.38056394557840711</v>
      </c>
      <c r="AF1685" s="253" t="str">
        <f>IF(OR(AE1685&lt;$T$757,AE1685&gt;$T$758),AD1685,"")</f>
        <v/>
      </c>
      <c r="AG1685" s="253">
        <f t="shared" si="368"/>
        <v>1.7573260147867398E-3</v>
      </c>
      <c r="AH1685" s="253" t="str">
        <f t="shared" si="369"/>
        <v/>
      </c>
      <c r="AI1685" s="253">
        <f t="shared" si="370"/>
        <v>6.052331610868581E-4</v>
      </c>
      <c r="AJ1685" s="253" t="str">
        <f t="shared" si="371"/>
        <v/>
      </c>
      <c r="AK1685" s="253" t="str">
        <f t="shared" si="372"/>
        <v/>
      </c>
      <c r="AO1685" s="259">
        <v>924</v>
      </c>
      <c r="AP1685" s="253">
        <f t="shared" si="373"/>
        <v>-388.49393739159223</v>
      </c>
      <c r="AQ1685" s="253">
        <f t="shared" si="374"/>
        <v>2.9807909855203435E-4</v>
      </c>
      <c r="AR1685" s="253">
        <f t="shared" si="375"/>
        <v>0.38056394557840723</v>
      </c>
      <c r="AS1685" s="253" t="str">
        <f>IF(OR(AR1685&lt;$T$757,AR1685&gt;$T$758),AQ1685,"")</f>
        <v/>
      </c>
      <c r="AT1685" s="253">
        <f t="shared" si="376"/>
        <v>2.9807909855203435E-4</v>
      </c>
      <c r="AU1685" s="253" t="str">
        <f t="shared" si="377"/>
        <v/>
      </c>
      <c r="AV1685" s="253">
        <f t="shared" si="378"/>
        <v>0</v>
      </c>
      <c r="AW1685" s="253">
        <f t="shared" si="379"/>
        <v>2.9807909855203435E-4</v>
      </c>
      <c r="AX1685" s="253" t="str">
        <f t="shared" si="380"/>
        <v/>
      </c>
      <c r="AZ1685" s="259"/>
      <c r="BA1685" s="259">
        <f>BA1684+$BD$753</f>
        <v>5.9456000000001046</v>
      </c>
      <c r="BB1685" s="274">
        <f t="shared" si="363"/>
        <v>0.54611557855827753</v>
      </c>
      <c r="BC1685" s="259">
        <f t="shared" si="364"/>
        <v>7.5042388110768687E-4</v>
      </c>
      <c r="BD1685" s="259" t="str">
        <f t="shared" si="361"/>
        <v/>
      </c>
      <c r="BE1685" s="254" t="str">
        <f t="shared" si="362"/>
        <v/>
      </c>
    </row>
    <row r="1686" spans="1:57" ht="20.100000000000001" customHeight="1" x14ac:dyDescent="0.25">
      <c r="A1686" s="247">
        <v>925</v>
      </c>
      <c r="B1686" s="247">
        <f>$B$755+(A1686*$B$758)</f>
        <v>-721.13002388532186</v>
      </c>
      <c r="C1686" s="247">
        <f>_xlfn.NORM.DIST($B1686,$B$752,$B$753,0)</f>
        <v>1.5866257241891289E-4</v>
      </c>
      <c r="D1686" s="247">
        <f>_xlfn.NORM.DIST($B1686,$B$752,$B$753,1)</f>
        <v>0.38208857781104727</v>
      </c>
      <c r="E1686" s="247" t="str">
        <f>IF(OR(D1686&lt;$F$757,D1686&gt;$F$758),C1686,"")</f>
        <v/>
      </c>
      <c r="F1686" s="247">
        <f>IF(AND(D1686&gt;$F$757,D1686&lt;$F$758),C1686,"")</f>
        <v>1.5866257241891289E-4</v>
      </c>
      <c r="G1686" s="247" t="str">
        <f>IF(C1686=MAX($C$761:$C$2761),C1686,"")</f>
        <v/>
      </c>
      <c r="H1686" s="247">
        <f>_xlfn.NORM.DIST(B1686,$F$753,$F$754,0)</f>
        <v>0</v>
      </c>
      <c r="I1686" s="247">
        <f>IF(H1686=MAX($H$761:$H$2761),C1686,"")</f>
        <v>1.5866257241891289E-4</v>
      </c>
      <c r="J1686" s="247" t="str">
        <f>IF(I1686=MIN($I$761:$I$2761),I1686,"")</f>
        <v/>
      </c>
      <c r="K1686" s="247"/>
      <c r="L1686" s="247"/>
      <c r="M1686" s="247"/>
      <c r="N1686" s="247"/>
      <c r="O1686" s="247">
        <v>925</v>
      </c>
      <c r="P1686" s="247">
        <f>$P$755+(O1686*$P$758)</f>
        <v>-42.024229789658193</v>
      </c>
      <c r="Q1686" s="247">
        <f>_xlfn.NORM.DIST(P1686,P$752,P$753,0)</f>
        <v>2.7226279984389869E-3</v>
      </c>
      <c r="R1686" s="247">
        <f>_xlfn.NORM.DIST(P1686,P$752,P$753,1)</f>
        <v>0.38208857781104744</v>
      </c>
      <c r="S1686" s="253" t="str">
        <f>IF(OR(R1686&lt;$T$757,R1686&gt;$T$758),Q1686,"")</f>
        <v/>
      </c>
      <c r="T1686" s="253">
        <f>IF(AND(R1686&gt;$T$757,R1686&lt;$T$758),Q1686,"")</f>
        <v>2.7226279984389869E-3</v>
      </c>
      <c r="U1686" s="253" t="str">
        <f>IF(Q1686=MAX($Q$761:$Q$2761),Q1686,"")</f>
        <v/>
      </c>
      <c r="V1686" s="253">
        <f>_xlfn.NORM.DIST(P1686,$T$753,$T$754,0)</f>
        <v>1.574583824406126E-76</v>
      </c>
      <c r="W1686" s="253" t="str">
        <f>IF(V1686=MAX($V$761:$V$2761),Q1686,"")</f>
        <v/>
      </c>
      <c r="X1686" s="253" t="str">
        <f t="shared" si="365"/>
        <v/>
      </c>
      <c r="AB1686" s="253">
        <v>925</v>
      </c>
      <c r="AC1686" s="253">
        <f t="shared" si="381"/>
        <v>-65.029603033517787</v>
      </c>
      <c r="AD1686" s="253">
        <f t="shared" si="366"/>
        <v>1.7594501473303529E-3</v>
      </c>
      <c r="AE1686" s="253">
        <f t="shared" si="367"/>
        <v>0.38208857781104733</v>
      </c>
      <c r="AF1686" s="253" t="str">
        <f>IF(OR(AE1686&lt;$T$757,AE1686&gt;$T$758),AD1686,"")</f>
        <v/>
      </c>
      <c r="AG1686" s="253">
        <f t="shared" si="368"/>
        <v>1.7594501473303529E-3</v>
      </c>
      <c r="AH1686" s="253" t="str">
        <f t="shared" si="369"/>
        <v/>
      </c>
      <c r="AI1686" s="253">
        <f t="shared" si="370"/>
        <v>6.0162850787465303E-4</v>
      </c>
      <c r="AJ1686" s="253" t="str">
        <f t="shared" si="371"/>
        <v/>
      </c>
      <c r="AK1686" s="253" t="str">
        <f t="shared" si="372"/>
        <v/>
      </c>
      <c r="AO1686" s="253">
        <v>925</v>
      </c>
      <c r="AP1686" s="253">
        <f t="shared" si="373"/>
        <v>-383.38217505749253</v>
      </c>
      <c r="AQ1686" s="253">
        <f t="shared" si="374"/>
        <v>2.9843939567873561E-4</v>
      </c>
      <c r="AR1686" s="253">
        <f t="shared" si="375"/>
        <v>0.38208857781104727</v>
      </c>
      <c r="AS1686" s="253" t="str">
        <f>IF(OR(AR1686&lt;$T$757,AR1686&gt;$T$758),AQ1686,"")</f>
        <v/>
      </c>
      <c r="AT1686" s="253">
        <f t="shared" si="376"/>
        <v>2.9843939567873561E-4</v>
      </c>
      <c r="AU1686" s="253" t="str">
        <f t="shared" si="377"/>
        <v/>
      </c>
      <c r="AV1686" s="253">
        <f t="shared" si="378"/>
        <v>0</v>
      </c>
      <c r="AW1686" s="253">
        <f t="shared" si="379"/>
        <v>2.9843939567873561E-4</v>
      </c>
      <c r="AX1686" s="253" t="str">
        <f t="shared" si="380"/>
        <v/>
      </c>
      <c r="AZ1686" s="259"/>
      <c r="BA1686" s="259">
        <f>BA1685+$BD$753</f>
        <v>5.9520000000001048</v>
      </c>
      <c r="BB1686" s="274">
        <f t="shared" si="363"/>
        <v>0.54536515467716984</v>
      </c>
      <c r="BC1686" s="259">
        <f t="shared" si="364"/>
        <v>7.5003989194388776E-4</v>
      </c>
      <c r="BD1686" s="259" t="str">
        <f t="shared" si="361"/>
        <v/>
      </c>
      <c r="BE1686" s="254" t="str">
        <f t="shared" si="362"/>
        <v/>
      </c>
    </row>
    <row r="1687" spans="1:57" ht="20.100000000000001" customHeight="1" x14ac:dyDescent="0.25">
      <c r="A1687" s="247">
        <v>926</v>
      </c>
      <c r="B1687" s="247">
        <f>$B$755+(A1687*$B$758)</f>
        <v>-711.51495690018419</v>
      </c>
      <c r="C1687" s="247">
        <f>_xlfn.NORM.DIST($B1687,$B$752,$B$753,0)</f>
        <v>1.5885181096900527E-4</v>
      </c>
      <c r="D1687" s="247">
        <f>_xlfn.NORM.DIST($B1687,$B$752,$B$753,1)</f>
        <v>0.38361504069809871</v>
      </c>
      <c r="E1687" s="247" t="str">
        <f>IF(OR(D1687&lt;$F$757,D1687&gt;$F$758),C1687,"")</f>
        <v/>
      </c>
      <c r="F1687" s="247">
        <f>IF(AND(D1687&gt;$F$757,D1687&lt;$F$758),C1687,"")</f>
        <v>1.5885181096900527E-4</v>
      </c>
      <c r="G1687" s="247" t="str">
        <f>IF(C1687=MAX($C$761:$C$2761),C1687,"")</f>
        <v/>
      </c>
      <c r="H1687" s="247">
        <f>_xlfn.NORM.DIST(B1687,$F$753,$F$754,0)</f>
        <v>0</v>
      </c>
      <c r="I1687" s="247">
        <f>IF(H1687=MAX($H$761:$H$2761),C1687,"")</f>
        <v>1.5885181096900527E-4</v>
      </c>
      <c r="J1687" s="247" t="str">
        <f>IF(I1687=MIN($I$761:$I$2761),I1687,"")</f>
        <v/>
      </c>
      <c r="K1687" s="247"/>
      <c r="L1687" s="247"/>
      <c r="M1687" s="247"/>
      <c r="N1687" s="247"/>
      <c r="O1687" s="247">
        <v>926</v>
      </c>
      <c r="P1687" s="247">
        <f>$P$755+(O1687*$P$758)</f>
        <v>-41.463906725796164</v>
      </c>
      <c r="Q1687" s="247">
        <f>_xlfn.NORM.DIST(P1687,P$752,P$753,0)</f>
        <v>2.7258753060239479E-3</v>
      </c>
      <c r="R1687" s="247">
        <f>_xlfn.NORM.DIST(P1687,P$752,P$753,1)</f>
        <v>0.3836150406980986</v>
      </c>
      <c r="S1687" s="253" t="str">
        <f>IF(OR(R1687&lt;$T$757,R1687&gt;$T$758),Q1687,"")</f>
        <v/>
      </c>
      <c r="T1687" s="253">
        <f>IF(AND(R1687&gt;$T$757,R1687&lt;$T$758),Q1687,"")</f>
        <v>2.7258753060239479E-3</v>
      </c>
      <c r="U1687" s="253" t="str">
        <f>IF(Q1687=MAX($Q$761:$Q$2761),Q1687,"")</f>
        <v/>
      </c>
      <c r="V1687" s="253">
        <f>_xlfn.NORM.DIST(P1687,$T$753,$T$754,0)</f>
        <v>1.4630353176913179E-76</v>
      </c>
      <c r="W1687" s="253" t="str">
        <f>IF(V1687=MAX($V$761:$V$2761),Q1687,"")</f>
        <v/>
      </c>
      <c r="X1687" s="253" t="str">
        <f t="shared" si="365"/>
        <v/>
      </c>
      <c r="AB1687" s="253">
        <v>926</v>
      </c>
      <c r="AC1687" s="253">
        <f t="shared" si="381"/>
        <v>-64.162541659737599</v>
      </c>
      <c r="AD1687" s="253">
        <f t="shared" si="366"/>
        <v>1.7615486623724604E-3</v>
      </c>
      <c r="AE1687" s="253">
        <f t="shared" si="367"/>
        <v>0.3836150406980986</v>
      </c>
      <c r="AF1687" s="253" t="str">
        <f>IF(OR(AE1687&lt;$T$757,AE1687&gt;$T$758),AD1687,"")</f>
        <v/>
      </c>
      <c r="AG1687" s="253">
        <f t="shared" si="368"/>
        <v>1.7615486623724604E-3</v>
      </c>
      <c r="AH1687" s="253" t="str">
        <f t="shared" si="369"/>
        <v/>
      </c>
      <c r="AI1687" s="253">
        <f t="shared" si="370"/>
        <v>5.9803575464048965E-4</v>
      </c>
      <c r="AJ1687" s="253" t="str">
        <f t="shared" si="371"/>
        <v/>
      </c>
      <c r="AK1687" s="253" t="str">
        <f t="shared" si="372"/>
        <v/>
      </c>
      <c r="AO1687" s="253">
        <v>926</v>
      </c>
      <c r="AP1687" s="253">
        <f t="shared" si="373"/>
        <v>-378.27041272339284</v>
      </c>
      <c r="AQ1687" s="253">
        <f t="shared" si="374"/>
        <v>2.9879534754354947E-4</v>
      </c>
      <c r="AR1687" s="253">
        <f t="shared" si="375"/>
        <v>0.3836150406980986</v>
      </c>
      <c r="AS1687" s="253" t="str">
        <f>IF(OR(AR1687&lt;$T$757,AR1687&gt;$T$758),AQ1687,"")</f>
        <v/>
      </c>
      <c r="AT1687" s="253">
        <f t="shared" si="376"/>
        <v>2.9879534754354947E-4</v>
      </c>
      <c r="AU1687" s="253" t="str">
        <f t="shared" si="377"/>
        <v/>
      </c>
      <c r="AV1687" s="253">
        <f t="shared" si="378"/>
        <v>0</v>
      </c>
      <c r="AW1687" s="253">
        <f t="shared" si="379"/>
        <v>2.9879534754354947E-4</v>
      </c>
      <c r="AX1687" s="253" t="str">
        <f t="shared" si="380"/>
        <v/>
      </c>
      <c r="AZ1687" s="259"/>
      <c r="BA1687" s="259">
        <f>BA1686+$BD$753</f>
        <v>5.9584000000001049</v>
      </c>
      <c r="BB1687" s="274">
        <f t="shared" si="363"/>
        <v>0.54461511478522595</v>
      </c>
      <c r="BC1687" s="259">
        <f t="shared" si="364"/>
        <v>7.4965393470793895E-4</v>
      </c>
      <c r="BD1687" s="259" t="str">
        <f t="shared" si="361"/>
        <v/>
      </c>
      <c r="BE1687" s="254" t="str">
        <f t="shared" si="362"/>
        <v/>
      </c>
    </row>
    <row r="1688" spans="1:57" ht="20.100000000000001" customHeight="1" x14ac:dyDescent="0.25">
      <c r="A1688" s="247">
        <v>927</v>
      </c>
      <c r="B1688" s="247">
        <f>$B$755+(A1688*$B$758)</f>
        <v>-701.89988991504651</v>
      </c>
      <c r="C1688" s="247">
        <f>_xlfn.NORM.DIST($B1688,$B$752,$B$753,0)</f>
        <v>1.5903873058589743E-4</v>
      </c>
      <c r="D1688" s="247">
        <f>_xlfn.NORM.DIST($B1688,$B$752,$B$753,1)</f>
        <v>0.38514331198515867</v>
      </c>
      <c r="E1688" s="247" t="str">
        <f>IF(OR(D1688&lt;$F$757,D1688&gt;$F$758),C1688,"")</f>
        <v/>
      </c>
      <c r="F1688" s="247">
        <f>IF(AND(D1688&gt;$F$757,D1688&lt;$F$758),C1688,"")</f>
        <v>1.5903873058589743E-4</v>
      </c>
      <c r="G1688" s="247" t="str">
        <f>IF(C1688=MAX($C$761:$C$2761),C1688,"")</f>
        <v/>
      </c>
      <c r="H1688" s="247">
        <f>_xlfn.NORM.DIST(B1688,$F$753,$F$754,0)</f>
        <v>0</v>
      </c>
      <c r="I1688" s="247">
        <f>IF(H1688=MAX($H$761:$H$2761),C1688,"")</f>
        <v>1.5903873058589743E-4</v>
      </c>
      <c r="J1688" s="247" t="str">
        <f>IF(I1688=MIN($I$761:$I$2761),I1688,"")</f>
        <v/>
      </c>
      <c r="K1688" s="247"/>
      <c r="L1688" s="247"/>
      <c r="M1688" s="247"/>
      <c r="N1688" s="247"/>
      <c r="O1688" s="247">
        <v>927</v>
      </c>
      <c r="P1688" s="247">
        <f>$P$755+(O1688*$P$758)</f>
        <v>-40.903583661934022</v>
      </c>
      <c r="Q1688" s="247">
        <f>_xlfn.NORM.DIST(P1688,P$752,P$753,0)</f>
        <v>2.729082821032998E-3</v>
      </c>
      <c r="R1688" s="247">
        <f>_xlfn.NORM.DIST(P1688,P$752,P$753,1)</f>
        <v>0.38514331198515867</v>
      </c>
      <c r="S1688" s="253" t="str">
        <f>IF(OR(R1688&lt;$T$757,R1688&gt;$T$758),Q1688,"")</f>
        <v/>
      </c>
      <c r="T1688" s="253">
        <f>IF(AND(R1688&gt;$T$757,R1688&lt;$T$758),Q1688,"")</f>
        <v>2.729082821032998E-3</v>
      </c>
      <c r="U1688" s="253" t="str">
        <f>IF(Q1688=MAX($Q$761:$Q$2761),Q1688,"")</f>
        <v/>
      </c>
      <c r="V1688" s="253">
        <f>_xlfn.NORM.DIST(P1688,$T$753,$T$754,0)</f>
        <v>1.3593675105457523E-76</v>
      </c>
      <c r="W1688" s="253" t="str">
        <f>IF(V1688=MAX($V$761:$V$2761),Q1688,"")</f>
        <v/>
      </c>
      <c r="X1688" s="253" t="str">
        <f t="shared" si="365"/>
        <v/>
      </c>
      <c r="AB1688" s="253">
        <v>927</v>
      </c>
      <c r="AC1688" s="253">
        <f t="shared" si="381"/>
        <v>-63.295480285957296</v>
      </c>
      <c r="AD1688" s="253">
        <f t="shared" si="366"/>
        <v>1.7636214621668035E-3</v>
      </c>
      <c r="AE1688" s="253">
        <f t="shared" si="367"/>
        <v>0.38514331198515872</v>
      </c>
      <c r="AF1688" s="253" t="str">
        <f>IF(OR(AE1688&lt;$T$757,AE1688&gt;$T$758),AD1688,"")</f>
        <v/>
      </c>
      <c r="AG1688" s="253">
        <f t="shared" si="368"/>
        <v>1.7636214621668035E-3</v>
      </c>
      <c r="AH1688" s="253" t="str">
        <f t="shared" si="369"/>
        <v/>
      </c>
      <c r="AI1688" s="253">
        <f t="shared" si="370"/>
        <v>5.9445494494501276E-4</v>
      </c>
      <c r="AJ1688" s="253" t="str">
        <f t="shared" si="371"/>
        <v/>
      </c>
      <c r="AK1688" s="253" t="str">
        <f t="shared" si="372"/>
        <v/>
      </c>
      <c r="AO1688" s="253">
        <v>927</v>
      </c>
      <c r="AP1688" s="253">
        <f t="shared" si="373"/>
        <v>-373.15865038929314</v>
      </c>
      <c r="AQ1688" s="253">
        <f t="shared" si="374"/>
        <v>2.9914693756667423E-4</v>
      </c>
      <c r="AR1688" s="253">
        <f t="shared" si="375"/>
        <v>0.3851433119851585</v>
      </c>
      <c r="AS1688" s="253" t="str">
        <f>IF(OR(AR1688&lt;$T$757,AR1688&gt;$T$758),AQ1688,"")</f>
        <v/>
      </c>
      <c r="AT1688" s="253">
        <f t="shared" si="376"/>
        <v>2.9914693756667423E-4</v>
      </c>
      <c r="AU1688" s="253" t="str">
        <f t="shared" si="377"/>
        <v/>
      </c>
      <c r="AV1688" s="253">
        <f t="shared" si="378"/>
        <v>0</v>
      </c>
      <c r="AW1688" s="253">
        <f t="shared" si="379"/>
        <v>2.9914693756667423E-4</v>
      </c>
      <c r="AX1688" s="253" t="str">
        <f t="shared" si="380"/>
        <v/>
      </c>
      <c r="AZ1688" s="259"/>
      <c r="BA1688" s="259">
        <f>BA1687+$BD$753</f>
        <v>5.9648000000001051</v>
      </c>
      <c r="BB1688" s="274">
        <f t="shared" si="363"/>
        <v>0.54386546085051801</v>
      </c>
      <c r="BC1688" s="259">
        <f t="shared" si="364"/>
        <v>7.4926601728542153E-4</v>
      </c>
      <c r="BD1688" s="259" t="str">
        <f t="shared" si="361"/>
        <v/>
      </c>
      <c r="BE1688" s="254" t="str">
        <f t="shared" si="362"/>
        <v/>
      </c>
    </row>
    <row r="1689" spans="1:57" ht="20.100000000000001" customHeight="1" x14ac:dyDescent="0.25">
      <c r="A1689" s="247">
        <v>928</v>
      </c>
      <c r="B1689" s="247">
        <f>$B$755+(A1689*$B$758)</f>
        <v>-692.28482292990884</v>
      </c>
      <c r="C1689" s="247">
        <f>_xlfn.NORM.DIST($B1689,$B$752,$B$753,0)</f>
        <v>1.5922332255602085E-4</v>
      </c>
      <c r="D1689" s="247">
        <f>_xlfn.NORM.DIST($B1689,$B$752,$B$753,1)</f>
        <v>0.38667336933355728</v>
      </c>
      <c r="E1689" s="247" t="str">
        <f>IF(OR(D1689&lt;$F$757,D1689&gt;$F$758),C1689,"")</f>
        <v/>
      </c>
      <c r="F1689" s="247">
        <f>IF(AND(D1689&gt;$F$757,D1689&lt;$F$758),C1689,"")</f>
        <v>1.5922332255602085E-4</v>
      </c>
      <c r="G1689" s="247" t="str">
        <f>IF(C1689=MAX($C$761:$C$2761),C1689,"")</f>
        <v/>
      </c>
      <c r="H1689" s="247">
        <f>_xlfn.NORM.DIST(B1689,$F$753,$F$754,0)</f>
        <v>0</v>
      </c>
      <c r="I1689" s="247">
        <f>IF(H1689=MAX($H$761:$H$2761),C1689,"")</f>
        <v>1.5922332255602085E-4</v>
      </c>
      <c r="J1689" s="247" t="str">
        <f>IF(I1689=MIN($I$761:$I$2761),I1689,"")</f>
        <v/>
      </c>
      <c r="K1689" s="247"/>
      <c r="L1689" s="247"/>
      <c r="M1689" s="247"/>
      <c r="N1689" s="247"/>
      <c r="O1689" s="247">
        <v>928</v>
      </c>
      <c r="P1689" s="247">
        <f>$P$755+(O1689*$P$758)</f>
        <v>-40.343260598071879</v>
      </c>
      <c r="Q1689" s="247">
        <f>_xlfn.NORM.DIST(P1689,P$752,P$753,0)</f>
        <v>2.7322503939424935E-3</v>
      </c>
      <c r="R1689" s="247">
        <f>_xlfn.NORM.DIST(P1689,P$752,P$753,1)</f>
        <v>0.38667336933355734</v>
      </c>
      <c r="S1689" s="253" t="str">
        <f>IF(OR(R1689&lt;$T$757,R1689&gt;$T$758),Q1689,"")</f>
        <v/>
      </c>
      <c r="T1689" s="253">
        <f>IF(AND(R1689&gt;$T$757,R1689&lt;$T$758),Q1689,"")</f>
        <v>2.7322503939424935E-3</v>
      </c>
      <c r="U1689" s="253" t="str">
        <f>IF(Q1689=MAX($Q$761:$Q$2761),Q1689,"")</f>
        <v/>
      </c>
      <c r="V1689" s="253">
        <f>_xlfn.NORM.DIST(P1689,$T$753,$T$754,0)</f>
        <v>1.2630251918998544E-76</v>
      </c>
      <c r="W1689" s="253" t="str">
        <f>IF(V1689=MAX($V$761:$V$2761),Q1689,"")</f>
        <v/>
      </c>
      <c r="X1689" s="253" t="str">
        <f t="shared" si="365"/>
        <v/>
      </c>
      <c r="AB1689" s="253">
        <v>928</v>
      </c>
      <c r="AC1689" s="253">
        <f t="shared" si="381"/>
        <v>-62.428418912177108</v>
      </c>
      <c r="AD1689" s="253">
        <f t="shared" si="366"/>
        <v>1.7656684500863748E-3</v>
      </c>
      <c r="AE1689" s="253">
        <f t="shared" si="367"/>
        <v>0.38667336933355728</v>
      </c>
      <c r="AF1689" s="253" t="str">
        <f>IF(OR(AE1689&lt;$T$757,AE1689&gt;$T$758),AD1689,"")</f>
        <v/>
      </c>
      <c r="AG1689" s="253">
        <f t="shared" si="368"/>
        <v>1.7656684500863748E-3</v>
      </c>
      <c r="AH1689" s="253" t="str">
        <f t="shared" si="369"/>
        <v/>
      </c>
      <c r="AI1689" s="253">
        <f t="shared" si="370"/>
        <v>5.9088612151682307E-4</v>
      </c>
      <c r="AJ1689" s="253" t="str">
        <f t="shared" si="371"/>
        <v/>
      </c>
      <c r="AK1689" s="253" t="str">
        <f t="shared" si="372"/>
        <v/>
      </c>
      <c r="AO1689" s="253">
        <v>928</v>
      </c>
      <c r="AP1689" s="253">
        <f t="shared" si="373"/>
        <v>-368.04688805519254</v>
      </c>
      <c r="AQ1689" s="253">
        <f t="shared" si="374"/>
        <v>2.9949414935815668E-4</v>
      </c>
      <c r="AR1689" s="253">
        <f t="shared" si="375"/>
        <v>0.38667336933355734</v>
      </c>
      <c r="AS1689" s="253" t="str">
        <f>IF(OR(AR1689&lt;$T$757,AR1689&gt;$T$758),AQ1689,"")</f>
        <v/>
      </c>
      <c r="AT1689" s="253">
        <f t="shared" si="376"/>
        <v>2.9949414935815668E-4</v>
      </c>
      <c r="AU1689" s="253" t="str">
        <f t="shared" si="377"/>
        <v/>
      </c>
      <c r="AV1689" s="253">
        <f t="shared" si="378"/>
        <v>0</v>
      </c>
      <c r="AW1689" s="253">
        <f t="shared" si="379"/>
        <v>2.9949414935815668E-4</v>
      </c>
      <c r="AX1689" s="253" t="str">
        <f t="shared" si="380"/>
        <v/>
      </c>
      <c r="AZ1689" s="259"/>
      <c r="BA1689" s="259">
        <f>BA1688+$BD$753</f>
        <v>5.9712000000001053</v>
      </c>
      <c r="BB1689" s="274">
        <f t="shared" si="363"/>
        <v>0.54311619483323259</v>
      </c>
      <c r="BC1689" s="259">
        <f t="shared" si="364"/>
        <v>7.4887614754937104E-4</v>
      </c>
      <c r="BD1689" s="259" t="str">
        <f t="shared" si="361"/>
        <v/>
      </c>
      <c r="BE1689" s="254" t="str">
        <f t="shared" si="362"/>
        <v/>
      </c>
    </row>
    <row r="1690" spans="1:57" ht="20.100000000000001" customHeight="1" x14ac:dyDescent="0.25">
      <c r="A1690" s="247">
        <v>929</v>
      </c>
      <c r="B1690" s="247">
        <f>$B$755+(A1690*$B$758)</f>
        <v>-682.66975594477117</v>
      </c>
      <c r="C1690" s="247">
        <f>_xlfn.NORM.DIST($B1690,$B$752,$B$753,0)</f>
        <v>1.594055782674148E-4</v>
      </c>
      <c r="D1690" s="247">
        <f>_xlfn.NORM.DIST($B1690,$B$752,$B$753,1)</f>
        <v>0.388205190321331</v>
      </c>
      <c r="E1690" s="247" t="str">
        <f>IF(OR(D1690&lt;$F$757,D1690&gt;$F$758),C1690,"")</f>
        <v/>
      </c>
      <c r="F1690" s="247">
        <f>IF(AND(D1690&gt;$F$757,D1690&lt;$F$758),C1690,"")</f>
        <v>1.594055782674148E-4</v>
      </c>
      <c r="G1690" s="247" t="str">
        <f>IF(C1690=MAX($C$761:$C$2761),C1690,"")</f>
        <v/>
      </c>
      <c r="H1690" s="247">
        <f>_xlfn.NORM.DIST(B1690,$F$753,$F$754,0)</f>
        <v>0</v>
      </c>
      <c r="I1690" s="247">
        <f>IF(H1690=MAX($H$761:$H$2761),C1690,"")</f>
        <v>1.594055782674148E-4</v>
      </c>
      <c r="J1690" s="247" t="str">
        <f>IF(I1690=MIN($I$761:$I$2761),I1690,"")</f>
        <v/>
      </c>
      <c r="K1690" s="247"/>
      <c r="L1690" s="247"/>
      <c r="M1690" s="247"/>
      <c r="N1690" s="247"/>
      <c r="O1690" s="247">
        <v>929</v>
      </c>
      <c r="P1690" s="247">
        <f>$P$755+(O1690*$P$758)</f>
        <v>-39.78293753420985</v>
      </c>
      <c r="Q1690" s="247">
        <f>_xlfn.NORM.DIST(P1690,P$752,P$753,0)</f>
        <v>2.7353778769723691E-3</v>
      </c>
      <c r="R1690" s="247">
        <f>_xlfn.NORM.DIST(P1690,P$752,P$753,1)</f>
        <v>0.38820519032133083</v>
      </c>
      <c r="S1690" s="253" t="str">
        <f>IF(OR(R1690&lt;$T$757,R1690&gt;$T$758),Q1690,"")</f>
        <v/>
      </c>
      <c r="T1690" s="253">
        <f>IF(AND(R1690&gt;$T$757,R1690&lt;$T$758),Q1690,"")</f>
        <v>2.7353778769723691E-3</v>
      </c>
      <c r="U1690" s="253" t="str">
        <f>IF(Q1690=MAX($Q$761:$Q$2761),Q1690,"")</f>
        <v/>
      </c>
      <c r="V1690" s="253">
        <f>_xlfn.NORM.DIST(P1690,$T$753,$T$754,0)</f>
        <v>1.1734921568159341E-76</v>
      </c>
      <c r="W1690" s="253" t="str">
        <f>IF(V1690=MAX($V$761:$V$2761),Q1690,"")</f>
        <v/>
      </c>
      <c r="X1690" s="253" t="str">
        <f t="shared" si="365"/>
        <v/>
      </c>
      <c r="AB1690" s="253">
        <v>929</v>
      </c>
      <c r="AC1690" s="253">
        <f t="shared" si="381"/>
        <v>-61.561357538396805</v>
      </c>
      <c r="AD1690" s="253">
        <f t="shared" si="366"/>
        <v>1.7676895306309233E-3</v>
      </c>
      <c r="AE1690" s="253">
        <f t="shared" si="367"/>
        <v>0.38820519032133105</v>
      </c>
      <c r="AF1690" s="253" t="str">
        <f>IF(OR(AE1690&lt;$T$757,AE1690&gt;$T$758),AD1690,"")</f>
        <v/>
      </c>
      <c r="AG1690" s="253">
        <f t="shared" si="368"/>
        <v>1.7676895306309233E-3</v>
      </c>
      <c r="AH1690" s="253" t="str">
        <f t="shared" si="369"/>
        <v/>
      </c>
      <c r="AI1690" s="253">
        <f t="shared" si="370"/>
        <v>5.8732932625472889E-4</v>
      </c>
      <c r="AJ1690" s="253" t="str">
        <f t="shared" si="371"/>
        <v/>
      </c>
      <c r="AK1690" s="253" t="str">
        <f t="shared" si="372"/>
        <v/>
      </c>
      <c r="AO1690" s="253">
        <v>929</v>
      </c>
      <c r="AP1690" s="253">
        <f t="shared" si="373"/>
        <v>-362.93512572109285</v>
      </c>
      <c r="AQ1690" s="253">
        <f t="shared" si="374"/>
        <v>2.9983696671916478E-4</v>
      </c>
      <c r="AR1690" s="253">
        <f t="shared" si="375"/>
        <v>0.38820519032133094</v>
      </c>
      <c r="AS1690" s="253" t="str">
        <f>IF(OR(AR1690&lt;$T$757,AR1690&gt;$T$758),AQ1690,"")</f>
        <v/>
      </c>
      <c r="AT1690" s="253">
        <f t="shared" si="376"/>
        <v>2.9983696671916478E-4</v>
      </c>
      <c r="AU1690" s="253" t="str">
        <f t="shared" si="377"/>
        <v/>
      </c>
      <c r="AV1690" s="253">
        <f t="shared" si="378"/>
        <v>0</v>
      </c>
      <c r="AW1690" s="253">
        <f t="shared" si="379"/>
        <v>2.9983696671916478E-4</v>
      </c>
      <c r="AX1690" s="253" t="str">
        <f t="shared" si="380"/>
        <v/>
      </c>
      <c r="AZ1690" s="259"/>
      <c r="BA1690" s="259">
        <f>BA1689+$BD$753</f>
        <v>5.9776000000001055</v>
      </c>
      <c r="BB1690" s="274">
        <f t="shared" si="363"/>
        <v>0.54236731868568322</v>
      </c>
      <c r="BC1690" s="259">
        <f t="shared" si="364"/>
        <v>7.4848433336494047E-4</v>
      </c>
      <c r="BD1690" s="259" t="str">
        <f t="shared" si="361"/>
        <v/>
      </c>
      <c r="BE1690" s="254" t="str">
        <f t="shared" si="362"/>
        <v/>
      </c>
    </row>
    <row r="1691" spans="1:57" ht="20.100000000000001" customHeight="1" x14ac:dyDescent="0.25">
      <c r="A1691" s="247">
        <v>930</v>
      </c>
      <c r="B1691" s="247">
        <f>$B$755+(A1691*$B$758)</f>
        <v>-673.05468895963349</v>
      </c>
      <c r="C1691" s="247">
        <f>_xlfn.NORM.DIST($B1691,$B$752,$B$753,0)</f>
        <v>1.5958548921039597E-4</v>
      </c>
      <c r="D1691" s="247">
        <f>_xlfn.NORM.DIST($B1691,$B$752,$B$753,1)</f>
        <v>0.38973875244420275</v>
      </c>
      <c r="E1691" s="247" t="str">
        <f>IF(OR(D1691&lt;$F$757,D1691&gt;$F$758),C1691,"")</f>
        <v/>
      </c>
      <c r="F1691" s="247">
        <f>IF(AND(D1691&gt;$F$757,D1691&lt;$F$758),C1691,"")</f>
        <v>1.5958548921039597E-4</v>
      </c>
      <c r="G1691" s="247" t="str">
        <f>IF(C1691=MAX($C$761:$C$2761),C1691,"")</f>
        <v/>
      </c>
      <c r="H1691" s="247">
        <f>_xlfn.NORM.DIST(B1691,$F$753,$F$754,0)</f>
        <v>0</v>
      </c>
      <c r="I1691" s="247">
        <f>IF(H1691=MAX($H$761:$H$2761),C1691,"")</f>
        <v>1.5958548921039597E-4</v>
      </c>
      <c r="J1691" s="247" t="str">
        <f>IF(I1691=MIN($I$761:$I$2761),I1691,"")</f>
        <v/>
      </c>
      <c r="K1691" s="247"/>
      <c r="L1691" s="247"/>
      <c r="M1691" s="247"/>
      <c r="N1691" s="247"/>
      <c r="O1691" s="247">
        <v>930</v>
      </c>
      <c r="P1691" s="247">
        <f>$P$755+(O1691*$P$758)</f>
        <v>-39.222614470347708</v>
      </c>
      <c r="Q1691" s="247">
        <f>_xlfn.NORM.DIST(P1691,P$752,P$753,0)</f>
        <v>2.7384651240976252E-3</v>
      </c>
      <c r="R1691" s="247">
        <f>_xlfn.NORM.DIST(P1691,P$752,P$753,1)</f>
        <v>0.3897387524442027</v>
      </c>
      <c r="S1691" s="253" t="str">
        <f>IF(OR(R1691&lt;$T$757,R1691&gt;$T$758),Q1691,"")</f>
        <v/>
      </c>
      <c r="T1691" s="253">
        <f>IF(AND(R1691&gt;$T$757,R1691&lt;$T$758),Q1691,"")</f>
        <v>2.7384651240976252E-3</v>
      </c>
      <c r="U1691" s="253" t="str">
        <f>IF(Q1691=MAX($Q$761:$Q$2761),Q1691,"")</f>
        <v/>
      </c>
      <c r="V1691" s="253">
        <f>_xlfn.NORM.DIST(P1691,$T$753,$T$754,0)</f>
        <v>1.0902884738758174E-76</v>
      </c>
      <c r="W1691" s="253" t="str">
        <f>IF(V1691=MAX($V$761:$V$2761),Q1691,"")</f>
        <v/>
      </c>
      <c r="X1691" s="253" t="str">
        <f t="shared" si="365"/>
        <v/>
      </c>
      <c r="AB1691" s="253">
        <v>930</v>
      </c>
      <c r="AC1691" s="253">
        <f t="shared" si="381"/>
        <v>-60.694296164616617</v>
      </c>
      <c r="AD1691" s="253">
        <f t="shared" si="366"/>
        <v>1.7696846094343783E-3</v>
      </c>
      <c r="AE1691" s="253">
        <f t="shared" si="367"/>
        <v>0.38973875244420275</v>
      </c>
      <c r="AF1691" s="253" t="str">
        <f>IF(OR(AE1691&lt;$T$757,AE1691&gt;$T$758),AD1691,"")</f>
        <v/>
      </c>
      <c r="AG1691" s="253">
        <f t="shared" si="368"/>
        <v>1.7696846094343783E-3</v>
      </c>
      <c r="AH1691" s="253" t="str">
        <f t="shared" si="369"/>
        <v/>
      </c>
      <c r="AI1691" s="253">
        <f t="shared" si="370"/>
        <v>5.8378460023005864E-4</v>
      </c>
      <c r="AJ1691" s="253" t="str">
        <f t="shared" si="371"/>
        <v/>
      </c>
      <c r="AK1691" s="253" t="str">
        <f t="shared" si="372"/>
        <v/>
      </c>
      <c r="AO1691" s="253">
        <v>930</v>
      </c>
      <c r="AP1691" s="253">
        <f t="shared" si="373"/>
        <v>-357.82336338699315</v>
      </c>
      <c r="AQ1691" s="253">
        <f t="shared" si="374"/>
        <v>3.0017537364324717E-4</v>
      </c>
      <c r="AR1691" s="253">
        <f t="shared" si="375"/>
        <v>0.38973875244420264</v>
      </c>
      <c r="AS1691" s="253" t="str">
        <f>IF(OR(AR1691&lt;$T$757,AR1691&gt;$T$758),AQ1691,"")</f>
        <v/>
      </c>
      <c r="AT1691" s="253">
        <f t="shared" si="376"/>
        <v>3.0017537364324717E-4</v>
      </c>
      <c r="AU1691" s="253" t="str">
        <f t="shared" si="377"/>
        <v/>
      </c>
      <c r="AV1691" s="253">
        <f t="shared" si="378"/>
        <v>0</v>
      </c>
      <c r="AW1691" s="253">
        <f t="shared" si="379"/>
        <v>3.0017537364324717E-4</v>
      </c>
      <c r="AX1691" s="253" t="str">
        <f t="shared" si="380"/>
        <v/>
      </c>
      <c r="AZ1691" s="259"/>
      <c r="BA1691" s="259">
        <f>BA1690+$BD$753</f>
        <v>5.9840000000001057</v>
      </c>
      <c r="BB1691" s="274">
        <f t="shared" si="363"/>
        <v>0.54161883435231828</v>
      </c>
      <c r="BC1691" s="259">
        <f t="shared" si="364"/>
        <v>7.4809058258784589E-4</v>
      </c>
      <c r="BD1691" s="259" t="str">
        <f t="shared" si="361"/>
        <v/>
      </c>
      <c r="BE1691" s="254" t="str">
        <f t="shared" si="362"/>
        <v/>
      </c>
    </row>
    <row r="1692" spans="1:57" ht="20.100000000000001" customHeight="1" x14ac:dyDescent="0.25">
      <c r="A1692" s="248">
        <v>931</v>
      </c>
      <c r="B1692" s="247">
        <f>$B$755+(A1692*$B$758)</f>
        <v>-663.43962197449582</v>
      </c>
      <c r="C1692" s="247">
        <f>_xlfn.NORM.DIST($B1692,$B$752,$B$753,0)</f>
        <v>1.5976304697822033E-4</v>
      </c>
      <c r="D1692" s="247">
        <f>_xlfn.NORM.DIST($B1692,$B$752,$B$753,1)</f>
        <v>0.39127403311656883</v>
      </c>
      <c r="E1692" s="247" t="str">
        <f>IF(OR(D1692&lt;$F$757,D1692&gt;$F$758),C1692,"")</f>
        <v/>
      </c>
      <c r="F1692" s="247">
        <f>IF(AND(D1692&gt;$F$757,D1692&lt;$F$758),C1692,"")</f>
        <v>1.5976304697822033E-4</v>
      </c>
      <c r="G1692" s="247" t="str">
        <f>IF(C1692=MAX($C$761:$C$2761),C1692,"")</f>
        <v/>
      </c>
      <c r="H1692" s="247">
        <f>_xlfn.NORM.DIST(B1692,$F$753,$F$754,0)</f>
        <v>0</v>
      </c>
      <c r="I1692" s="247">
        <f>IF(H1692=MAX($H$761:$H$2761),C1692,"")</f>
        <v>1.5976304697822033E-4</v>
      </c>
      <c r="J1692" s="247" t="str">
        <f>IF(I1692=MIN($I$761:$I$2761),I1692,"")</f>
        <v/>
      </c>
      <c r="K1692" s="247"/>
      <c r="L1692" s="247"/>
      <c r="M1692" s="247"/>
      <c r="N1692" s="247"/>
      <c r="O1692" s="248">
        <v>931</v>
      </c>
      <c r="P1692" s="247">
        <f>$P$755+(O1692*$P$758)</f>
        <v>-38.662291406485565</v>
      </c>
      <c r="Q1692" s="247">
        <f>_xlfn.NORM.DIST(P1692,P$752,P$753,0)</f>
        <v>2.7415119910596877E-3</v>
      </c>
      <c r="R1692" s="247">
        <f>_xlfn.NORM.DIST(P1692,P$752,P$753,1)</f>
        <v>0.39127403311656883</v>
      </c>
      <c r="S1692" s="253" t="str">
        <f>IF(OR(R1692&lt;$T$757,R1692&gt;$T$758),Q1692,"")</f>
        <v/>
      </c>
      <c r="T1692" s="253">
        <f>IF(AND(R1692&gt;$T$757,R1692&lt;$T$758),Q1692,"")</f>
        <v>2.7415119910596877E-3</v>
      </c>
      <c r="U1692" s="253" t="str">
        <f>IF(Q1692=MAX($Q$761:$Q$2761),Q1692,"")</f>
        <v/>
      </c>
      <c r="V1692" s="253">
        <f>_xlfn.NORM.DIST(P1692,$T$753,$T$754,0)</f>
        <v>1.012967943459193E-76</v>
      </c>
      <c r="W1692" s="253" t="str">
        <f>IF(V1692=MAX($V$761:$V$2761),Q1692,"")</f>
        <v/>
      </c>
      <c r="X1692" s="253" t="str">
        <f t="shared" si="365"/>
        <v/>
      </c>
      <c r="AB1692" s="259">
        <v>931</v>
      </c>
      <c r="AC1692" s="253">
        <f t="shared" si="381"/>
        <v>-59.827234790836428</v>
      </c>
      <c r="AD1692" s="253">
        <f t="shared" si="366"/>
        <v>1.7716535932721881E-3</v>
      </c>
      <c r="AE1692" s="253">
        <f t="shared" si="367"/>
        <v>0.39127403311656872</v>
      </c>
      <c r="AF1692" s="253" t="str">
        <f>IF(OR(AE1692&lt;$T$757,AE1692&gt;$T$758),AD1692,"")</f>
        <v/>
      </c>
      <c r="AG1692" s="253">
        <f t="shared" si="368"/>
        <v>1.7716535932721881E-3</v>
      </c>
      <c r="AH1692" s="253" t="str">
        <f t="shared" si="369"/>
        <v/>
      </c>
      <c r="AI1692" s="253">
        <f t="shared" si="370"/>
        <v>5.8025198368901788E-4</v>
      </c>
      <c r="AJ1692" s="253" t="str">
        <f t="shared" si="371"/>
        <v/>
      </c>
      <c r="AK1692" s="253" t="str">
        <f t="shared" si="372"/>
        <v/>
      </c>
      <c r="AO1692" s="259">
        <v>931</v>
      </c>
      <c r="AP1692" s="253">
        <f t="shared" si="373"/>
        <v>-352.71160105289346</v>
      </c>
      <c r="AQ1692" s="253">
        <f t="shared" si="374"/>
        <v>3.0050935431757823E-4</v>
      </c>
      <c r="AR1692" s="253">
        <f t="shared" si="375"/>
        <v>0.39127403311656866</v>
      </c>
      <c r="AS1692" s="253" t="str">
        <f>IF(OR(AR1692&lt;$T$757,AR1692&gt;$T$758),AQ1692,"")</f>
        <v/>
      </c>
      <c r="AT1692" s="253">
        <f t="shared" si="376"/>
        <v>3.0050935431757823E-4</v>
      </c>
      <c r="AU1692" s="253" t="str">
        <f t="shared" si="377"/>
        <v/>
      </c>
      <c r="AV1692" s="253">
        <f t="shared" si="378"/>
        <v>0</v>
      </c>
      <c r="AW1692" s="253">
        <f t="shared" si="379"/>
        <v>3.0050935431757823E-4</v>
      </c>
      <c r="AX1692" s="253" t="str">
        <f t="shared" si="380"/>
        <v/>
      </c>
      <c r="AZ1692" s="259"/>
      <c r="BA1692" s="259">
        <f>BA1691+$BD$753</f>
        <v>5.9904000000001059</v>
      </c>
      <c r="BB1692" s="274">
        <f t="shared" si="363"/>
        <v>0.54087074376973043</v>
      </c>
      <c r="BC1692" s="259">
        <f t="shared" si="364"/>
        <v>7.476949030644775E-4</v>
      </c>
      <c r="BD1692" s="259" t="str">
        <f t="shared" si="361"/>
        <v/>
      </c>
      <c r="BE1692" s="254" t="str">
        <f t="shared" si="362"/>
        <v/>
      </c>
    </row>
    <row r="1693" spans="1:57" ht="20.100000000000001" customHeight="1" x14ac:dyDescent="0.25">
      <c r="A1693" s="247">
        <v>932</v>
      </c>
      <c r="B1693" s="247">
        <f>$B$755+(A1693*$B$758)</f>
        <v>-653.82455498935815</v>
      </c>
      <c r="C1693" s="247">
        <f>_xlfn.NORM.DIST($B1693,$B$752,$B$753,0)</f>
        <v>1.5993824326773775E-4</v>
      </c>
      <c r="D1693" s="247">
        <f>_xlfn.NORM.DIST($B1693,$B$752,$B$753,1)</f>
        <v>0.3928110096724915</v>
      </c>
      <c r="E1693" s="247" t="str">
        <f>IF(OR(D1693&lt;$F$757,D1693&gt;$F$758),C1693,"")</f>
        <v/>
      </c>
      <c r="F1693" s="247">
        <f>IF(AND(D1693&gt;$F$757,D1693&lt;$F$758),C1693,"")</f>
        <v>1.5993824326773775E-4</v>
      </c>
      <c r="G1693" s="247" t="str">
        <f>IF(C1693=MAX($C$761:$C$2761),C1693,"")</f>
        <v/>
      </c>
      <c r="H1693" s="247">
        <f>_xlfn.NORM.DIST(B1693,$F$753,$F$754,0)</f>
        <v>0</v>
      </c>
      <c r="I1693" s="247">
        <f>IF(H1693=MAX($H$761:$H$2761),C1693,"")</f>
        <v>1.5993824326773775E-4</v>
      </c>
      <c r="J1693" s="247" t="str">
        <f>IF(I1693=MIN($I$761:$I$2761),I1693,"")</f>
        <v/>
      </c>
      <c r="K1693" s="247"/>
      <c r="L1693" s="247"/>
      <c r="M1693" s="247"/>
      <c r="N1693" s="247"/>
      <c r="O1693" s="247">
        <v>932</v>
      </c>
      <c r="P1693" s="247">
        <f>$P$755+(O1693*$P$758)</f>
        <v>-38.101968342623422</v>
      </c>
      <c r="Q1693" s="247">
        <f>_xlfn.NORM.DIST(P1693,P$752,P$753,0)</f>
        <v>2.7445183353776367E-3</v>
      </c>
      <c r="R1693" s="247">
        <f>_xlfn.NORM.DIST(P1693,P$752,P$753,1)</f>
        <v>0.39281100967249161</v>
      </c>
      <c r="S1693" s="253" t="str">
        <f>IF(OR(R1693&lt;$T$757,R1693&gt;$T$758),Q1693,"")</f>
        <v/>
      </c>
      <c r="T1693" s="253">
        <f>IF(AND(R1693&gt;$T$757,R1693&lt;$T$758),Q1693,"")</f>
        <v>2.7445183353776367E-3</v>
      </c>
      <c r="U1693" s="253" t="str">
        <f>IF(Q1693=MAX($Q$761:$Q$2761),Q1693,"")</f>
        <v/>
      </c>
      <c r="V1693" s="253">
        <f>_xlfn.NORM.DIST(P1693,$T$753,$T$754,0)</f>
        <v>9.4111573361393481E-77</v>
      </c>
      <c r="W1693" s="253" t="str">
        <f>IF(V1693=MAX($V$761:$V$2761),Q1693,"")</f>
        <v/>
      </c>
      <c r="X1693" s="253" t="str">
        <f t="shared" si="365"/>
        <v/>
      </c>
      <c r="AB1693" s="253">
        <v>932</v>
      </c>
      <c r="AC1693" s="253">
        <f t="shared" si="381"/>
        <v>-58.960173417056126</v>
      </c>
      <c r="AD1693" s="253">
        <f t="shared" si="366"/>
        <v>1.7735963900685826E-3</v>
      </c>
      <c r="AE1693" s="253">
        <f t="shared" si="367"/>
        <v>0.3928110096724915</v>
      </c>
      <c r="AF1693" s="253" t="str">
        <f>IF(OR(AE1693&lt;$T$757,AE1693&gt;$T$758),AD1693,"")</f>
        <v/>
      </c>
      <c r="AG1693" s="253">
        <f t="shared" si="368"/>
        <v>1.7735963900685826E-3</v>
      </c>
      <c r="AH1693" s="253" t="str">
        <f t="shared" si="369"/>
        <v/>
      </c>
      <c r="AI1693" s="253">
        <f t="shared" si="370"/>
        <v>5.7673151605510146E-4</v>
      </c>
      <c r="AJ1693" s="253" t="str">
        <f t="shared" si="371"/>
        <v/>
      </c>
      <c r="AK1693" s="253" t="str">
        <f t="shared" si="372"/>
        <v/>
      </c>
      <c r="AO1693" s="253">
        <v>932</v>
      </c>
      <c r="AP1693" s="253">
        <f t="shared" si="373"/>
        <v>-347.59983871879285</v>
      </c>
      <c r="AQ1693" s="253">
        <f t="shared" si="374"/>
        <v>3.0083889312418913E-4</v>
      </c>
      <c r="AR1693" s="253">
        <f t="shared" si="375"/>
        <v>0.39281100967249155</v>
      </c>
      <c r="AS1693" s="253" t="str">
        <f>IF(OR(AR1693&lt;$T$757,AR1693&gt;$T$758),AQ1693,"")</f>
        <v/>
      </c>
      <c r="AT1693" s="253">
        <f t="shared" si="376"/>
        <v>3.0083889312418913E-4</v>
      </c>
      <c r="AU1693" s="253" t="str">
        <f t="shared" si="377"/>
        <v/>
      </c>
      <c r="AV1693" s="253">
        <f t="shared" si="378"/>
        <v>0</v>
      </c>
      <c r="AW1693" s="253">
        <f t="shared" si="379"/>
        <v>3.0083889312418913E-4</v>
      </c>
      <c r="AX1693" s="253" t="str">
        <f t="shared" si="380"/>
        <v/>
      </c>
      <c r="AZ1693" s="259"/>
      <c r="BA1693" s="259">
        <f>BA1692+$BD$753</f>
        <v>5.996800000000106</v>
      </c>
      <c r="BB1693" s="274">
        <f t="shared" si="363"/>
        <v>0.54012304886666596</v>
      </c>
      <c r="BC1693" s="259">
        <f t="shared" si="364"/>
        <v>7.4729730263189964E-4</v>
      </c>
      <c r="BD1693" s="259" t="str">
        <f t="shared" si="361"/>
        <v/>
      </c>
      <c r="BE1693" s="254" t="str">
        <f t="shared" si="362"/>
        <v/>
      </c>
    </row>
    <row r="1694" spans="1:57" ht="20.100000000000001" customHeight="1" x14ac:dyDescent="0.25">
      <c r="A1694" s="247">
        <v>933</v>
      </c>
      <c r="B1694" s="247">
        <f>$B$755+(A1694*$B$758)</f>
        <v>-644.20948800422047</v>
      </c>
      <c r="C1694" s="247">
        <f>_xlfn.NORM.DIST($B1694,$B$752,$B$753,0)</f>
        <v>1.6011106988003879E-4</v>
      </c>
      <c r="D1694" s="247">
        <f>_xlfn.NORM.DIST($B1694,$B$752,$B$753,1)</f>
        <v>0.3943496593666983</v>
      </c>
      <c r="E1694" s="247" t="str">
        <f>IF(OR(D1694&lt;$F$757,D1694&gt;$F$758),C1694,"")</f>
        <v/>
      </c>
      <c r="F1694" s="247">
        <f>IF(AND(D1694&gt;$F$757,D1694&lt;$F$758),C1694,"")</f>
        <v>1.6011106988003879E-4</v>
      </c>
      <c r="G1694" s="247" t="str">
        <f>IF(C1694=MAX($C$761:$C$2761),C1694,"")</f>
        <v/>
      </c>
      <c r="H1694" s="247">
        <f>_xlfn.NORM.DIST(B1694,$F$753,$F$754,0)</f>
        <v>0</v>
      </c>
      <c r="I1694" s="247">
        <f>IF(H1694=MAX($H$761:$H$2761),C1694,"")</f>
        <v>1.6011106988003879E-4</v>
      </c>
      <c r="J1694" s="247" t="str">
        <f>IF(I1694=MIN($I$761:$I$2761),I1694,"")</f>
        <v/>
      </c>
      <c r="K1694" s="247"/>
      <c r="L1694" s="247"/>
      <c r="M1694" s="247"/>
      <c r="N1694" s="247"/>
      <c r="O1694" s="247">
        <v>933</v>
      </c>
      <c r="P1694" s="247">
        <f>$P$755+(O1694*$P$758)</f>
        <v>-37.541645278761393</v>
      </c>
      <c r="Q1694" s="247">
        <f>_xlfn.NORM.DIST(P1694,P$752,P$753,0)</f>
        <v>2.7474840163593099E-3</v>
      </c>
      <c r="R1694" s="247">
        <f>_xlfn.NORM.DIST(P1694,P$752,P$753,1)</f>
        <v>0.39434965936669819</v>
      </c>
      <c r="S1694" s="253" t="str">
        <f>IF(OR(R1694&lt;$T$757,R1694&gt;$T$758),Q1694,"")</f>
        <v/>
      </c>
      <c r="T1694" s="253">
        <f>IF(AND(R1694&gt;$T$757,R1694&lt;$T$758),Q1694,"")</f>
        <v>2.7474840163593099E-3</v>
      </c>
      <c r="U1694" s="253" t="str">
        <f>IF(Q1694=MAX($Q$761:$Q$2761),Q1694,"")</f>
        <v/>
      </c>
      <c r="V1694" s="253">
        <f>_xlfn.NORM.DIST(P1694,$T$753,$T$754,0)</f>
        <v>8.7434618114696373E-77</v>
      </c>
      <c r="W1694" s="253" t="str">
        <f>IF(V1694=MAX($V$761:$V$2761),Q1694,"")</f>
        <v/>
      </c>
      <c r="X1694" s="253" t="str">
        <f t="shared" si="365"/>
        <v/>
      </c>
      <c r="AB1694" s="253">
        <v>933</v>
      </c>
      <c r="AC1694" s="253">
        <f t="shared" si="381"/>
        <v>-58.093112043275937</v>
      </c>
      <c r="AD1694" s="253">
        <f t="shared" si="366"/>
        <v>1.7755129089037419E-3</v>
      </c>
      <c r="AE1694" s="253">
        <f t="shared" si="367"/>
        <v>0.39434965936669819</v>
      </c>
      <c r="AF1694" s="253" t="str">
        <f>IF(OR(AE1694&lt;$T$757,AE1694&gt;$T$758),AD1694,"")</f>
        <v/>
      </c>
      <c r="AG1694" s="253">
        <f t="shared" si="368"/>
        <v>1.7755129089037419E-3</v>
      </c>
      <c r="AH1694" s="253" t="str">
        <f t="shared" si="369"/>
        <v/>
      </c>
      <c r="AI1694" s="253">
        <f t="shared" si="370"/>
        <v>5.7322323593155943E-4</v>
      </c>
      <c r="AJ1694" s="253" t="str">
        <f t="shared" si="371"/>
        <v/>
      </c>
      <c r="AK1694" s="253" t="str">
        <f t="shared" si="372"/>
        <v/>
      </c>
      <c r="AO1694" s="253">
        <v>933</v>
      </c>
      <c r="AP1694" s="253">
        <f t="shared" si="373"/>
        <v>-342.48807638469316</v>
      </c>
      <c r="AQ1694" s="253">
        <f t="shared" si="374"/>
        <v>3.0116397464118445E-4</v>
      </c>
      <c r="AR1694" s="253">
        <f t="shared" si="375"/>
        <v>0.3943496593666983</v>
      </c>
      <c r="AS1694" s="253" t="str">
        <f>IF(OR(AR1694&lt;$T$757,AR1694&gt;$T$758),AQ1694,"")</f>
        <v/>
      </c>
      <c r="AT1694" s="253">
        <f t="shared" si="376"/>
        <v>3.0116397464118445E-4</v>
      </c>
      <c r="AU1694" s="253" t="str">
        <f t="shared" si="377"/>
        <v/>
      </c>
      <c r="AV1694" s="253">
        <f t="shared" si="378"/>
        <v>0</v>
      </c>
      <c r="AW1694" s="253">
        <f t="shared" si="379"/>
        <v>3.0116397464118445E-4</v>
      </c>
      <c r="AX1694" s="253" t="str">
        <f t="shared" si="380"/>
        <v/>
      </c>
      <c r="AZ1694" s="259"/>
      <c r="BA1694" s="259">
        <f>BA1693+$BD$753</f>
        <v>6.0032000000001062</v>
      </c>
      <c r="BB1694" s="274">
        <f t="shared" si="363"/>
        <v>0.53937575156403406</v>
      </c>
      <c r="BC1694" s="259">
        <f t="shared" si="364"/>
        <v>7.4689778911563032E-4</v>
      </c>
      <c r="BD1694" s="259" t="str">
        <f t="shared" si="361"/>
        <v/>
      </c>
      <c r="BE1694" s="254" t="str">
        <f t="shared" si="362"/>
        <v/>
      </c>
    </row>
    <row r="1695" spans="1:57" ht="20.100000000000001" customHeight="1" x14ac:dyDescent="0.25">
      <c r="A1695" s="247">
        <v>934</v>
      </c>
      <c r="B1695" s="247">
        <f>$B$755+(A1695*$B$758)</f>
        <v>-634.5944210190828</v>
      </c>
      <c r="C1695" s="247">
        <f>_xlfn.NORM.DIST($B1695,$B$752,$B$753,0)</f>
        <v>1.6028151872109423E-4</v>
      </c>
      <c r="D1695" s="247">
        <f>_xlfn.NORM.DIST($B1695,$B$752,$B$753,1)</f>
        <v>0.39588995937558757</v>
      </c>
      <c r="E1695" s="247" t="str">
        <f>IF(OR(D1695&lt;$F$757,D1695&gt;$F$758),C1695,"")</f>
        <v/>
      </c>
      <c r="F1695" s="247">
        <f>IF(AND(D1695&gt;$F$757,D1695&lt;$F$758),C1695,"")</f>
        <v>1.6028151872109423E-4</v>
      </c>
      <c r="G1695" s="247" t="str">
        <f>IF(C1695=MAX($C$761:$C$2761),C1695,"")</f>
        <v/>
      </c>
      <c r="H1695" s="247">
        <f>_xlfn.NORM.DIST(B1695,$F$753,$F$754,0)</f>
        <v>0</v>
      </c>
      <c r="I1695" s="247">
        <f>IF(H1695=MAX($H$761:$H$2761),C1695,"")</f>
        <v>1.6028151872109423E-4</v>
      </c>
      <c r="J1695" s="247" t="str">
        <f>IF(I1695=MIN($I$761:$I$2761),I1695,"")</f>
        <v/>
      </c>
      <c r="K1695" s="247"/>
      <c r="L1695" s="247"/>
      <c r="M1695" s="247"/>
      <c r="N1695" s="247"/>
      <c r="O1695" s="247">
        <v>934</v>
      </c>
      <c r="P1695" s="247">
        <f>$P$755+(O1695*$P$758)</f>
        <v>-36.981322214899251</v>
      </c>
      <c r="Q1695" s="247">
        <f>_xlfn.NORM.DIST(P1695,P$752,P$753,0)</f>
        <v>2.7504088951122762E-3</v>
      </c>
      <c r="R1695" s="247">
        <f>_xlfn.NORM.DIST(P1695,P$752,P$753,1)</f>
        <v>0.39588995937558752</v>
      </c>
      <c r="S1695" s="253" t="str">
        <f>IF(OR(R1695&lt;$T$757,R1695&gt;$T$758),Q1695,"")</f>
        <v/>
      </c>
      <c r="T1695" s="253">
        <f>IF(AND(R1695&gt;$T$757,R1695&lt;$T$758),Q1695,"")</f>
        <v>2.7504088951122762E-3</v>
      </c>
      <c r="U1695" s="253" t="str">
        <f>IF(Q1695=MAX($Q$761:$Q$2761),Q1695,"")</f>
        <v/>
      </c>
      <c r="V1695" s="253">
        <f>_xlfn.NORM.DIST(P1695,$T$753,$T$754,0)</f>
        <v>8.1230074642212797E-77</v>
      </c>
      <c r="W1695" s="253" t="str">
        <f>IF(V1695=MAX($V$761:$V$2761),Q1695,"")</f>
        <v/>
      </c>
      <c r="X1695" s="253" t="str">
        <f t="shared" si="365"/>
        <v/>
      </c>
      <c r="AB1695" s="253">
        <v>934</v>
      </c>
      <c r="AC1695" s="253">
        <f t="shared" si="381"/>
        <v>-57.226050669495635</v>
      </c>
      <c r="AD1695" s="253">
        <f t="shared" si="366"/>
        <v>1.7774030600208905E-3</v>
      </c>
      <c r="AE1695" s="253">
        <f t="shared" si="367"/>
        <v>0.39588995937558757</v>
      </c>
      <c r="AF1695" s="253" t="str">
        <f>IF(OR(AE1695&lt;$T$757,AE1695&gt;$T$758),AD1695,"")</f>
        <v/>
      </c>
      <c r="AG1695" s="253">
        <f t="shared" si="368"/>
        <v>1.7774030600208905E-3</v>
      </c>
      <c r="AH1695" s="253" t="str">
        <f t="shared" si="369"/>
        <v/>
      </c>
      <c r="AI1695" s="253">
        <f t="shared" si="370"/>
        <v>5.6972718110390663E-4</v>
      </c>
      <c r="AJ1695" s="253" t="str">
        <f t="shared" si="371"/>
        <v/>
      </c>
      <c r="AK1695" s="253" t="str">
        <f t="shared" si="372"/>
        <v/>
      </c>
      <c r="AO1695" s="253">
        <v>934</v>
      </c>
      <c r="AP1695" s="253">
        <f t="shared" si="373"/>
        <v>-337.37631405059346</v>
      </c>
      <c r="AQ1695" s="253">
        <f t="shared" si="374"/>
        <v>3.0148458364394554E-4</v>
      </c>
      <c r="AR1695" s="253">
        <f t="shared" si="375"/>
        <v>0.39588995937558746</v>
      </c>
      <c r="AS1695" s="253" t="str">
        <f>IF(OR(AR1695&lt;$T$757,AR1695&gt;$T$758),AQ1695,"")</f>
        <v/>
      </c>
      <c r="AT1695" s="253">
        <f t="shared" si="376"/>
        <v>3.0148458364394554E-4</v>
      </c>
      <c r="AU1695" s="253" t="str">
        <f t="shared" si="377"/>
        <v/>
      </c>
      <c r="AV1695" s="253">
        <f t="shared" si="378"/>
        <v>0</v>
      </c>
      <c r="AW1695" s="253">
        <f t="shared" si="379"/>
        <v>3.0148458364394554E-4</v>
      </c>
      <c r="AX1695" s="253" t="str">
        <f t="shared" si="380"/>
        <v/>
      </c>
      <c r="AZ1695" s="259"/>
      <c r="BA1695" s="259">
        <f>BA1694+$BD$753</f>
        <v>6.0096000000001064</v>
      </c>
      <c r="BB1695" s="274">
        <f t="shared" si="363"/>
        <v>0.53862885377491843</v>
      </c>
      <c r="BC1695" s="259">
        <f t="shared" si="364"/>
        <v>7.4649637033585847E-4</v>
      </c>
      <c r="BD1695" s="259" t="str">
        <f t="shared" si="361"/>
        <v/>
      </c>
      <c r="BE1695" s="254" t="str">
        <f t="shared" si="362"/>
        <v/>
      </c>
    </row>
    <row r="1696" spans="1:57" ht="20.100000000000001" customHeight="1" x14ac:dyDescent="0.25">
      <c r="A1696" s="247">
        <v>935</v>
      </c>
      <c r="B1696" s="247">
        <f>$B$755+(A1696*$B$758)</f>
        <v>-624.97935403394513</v>
      </c>
      <c r="C1696" s="247">
        <f>_xlfn.NORM.DIST($B1696,$B$752,$B$753,0)</f>
        <v>1.604495818023865E-4</v>
      </c>
      <c r="D1696" s="247">
        <f>_xlfn.NORM.DIST($B1696,$B$752,$B$753,1)</f>
        <v>0.39743188679823954</v>
      </c>
      <c r="E1696" s="247" t="str">
        <f>IF(OR(D1696&lt;$F$757,D1696&gt;$F$758),C1696,"")</f>
        <v/>
      </c>
      <c r="F1696" s="247">
        <f>IF(AND(D1696&gt;$F$757,D1696&lt;$F$758),C1696,"")</f>
        <v>1.604495818023865E-4</v>
      </c>
      <c r="G1696" s="247" t="str">
        <f>IF(C1696=MAX($C$761:$C$2761),C1696,"")</f>
        <v/>
      </c>
      <c r="H1696" s="247">
        <f>_xlfn.NORM.DIST(B1696,$F$753,$F$754,0)</f>
        <v>0</v>
      </c>
      <c r="I1696" s="247">
        <f>IF(H1696=MAX($H$761:$H$2761),C1696,"")</f>
        <v>1.604495818023865E-4</v>
      </c>
      <c r="J1696" s="247" t="str">
        <f>IF(I1696=MIN($I$761:$I$2761),I1696,"")</f>
        <v/>
      </c>
      <c r="K1696" s="247"/>
      <c r="L1696" s="247"/>
      <c r="M1696" s="247"/>
      <c r="N1696" s="247"/>
      <c r="O1696" s="247">
        <v>935</v>
      </c>
      <c r="P1696" s="247">
        <f>$P$755+(O1696*$P$758)</f>
        <v>-36.420999151037108</v>
      </c>
      <c r="Q1696" s="247">
        <f>_xlfn.NORM.DIST(P1696,P$752,P$753,0)</f>
        <v>2.7532928345546681E-3</v>
      </c>
      <c r="R1696" s="247">
        <f>_xlfn.NORM.DIST(P1696,P$752,P$753,1)</f>
        <v>0.39743188679823954</v>
      </c>
      <c r="S1696" s="253" t="str">
        <f>IF(OR(R1696&lt;$T$757,R1696&gt;$T$758),Q1696,"")</f>
        <v/>
      </c>
      <c r="T1696" s="253">
        <f>IF(AND(R1696&gt;$T$757,R1696&lt;$T$758),Q1696,"")</f>
        <v>2.7532928345546681E-3</v>
      </c>
      <c r="U1696" s="253" t="str">
        <f>IF(Q1696=MAX($Q$761:$Q$2761),Q1696,"")</f>
        <v/>
      </c>
      <c r="V1696" s="253">
        <f>_xlfn.NORM.DIST(P1696,$T$753,$T$754,0)</f>
        <v>7.546461111510986E-77</v>
      </c>
      <c r="W1696" s="253" t="str">
        <f>IF(V1696=MAX($V$761:$V$2761),Q1696,"")</f>
        <v/>
      </c>
      <c r="X1696" s="253" t="str">
        <f t="shared" si="365"/>
        <v/>
      </c>
      <c r="AB1696" s="253">
        <v>935</v>
      </c>
      <c r="AC1696" s="253">
        <f t="shared" si="381"/>
        <v>-56.358989295715446</v>
      </c>
      <c r="AD1696" s="253">
        <f t="shared" si="366"/>
        <v>1.7792667548332988E-3</v>
      </c>
      <c r="AE1696" s="253">
        <f t="shared" si="367"/>
        <v>0.39743188679823943</v>
      </c>
      <c r="AF1696" s="253" t="str">
        <f>IF(OR(AE1696&lt;$T$757,AE1696&gt;$T$758),AD1696,"")</f>
        <v/>
      </c>
      <c r="AG1696" s="253">
        <f t="shared" si="368"/>
        <v>1.7792667548332988E-3</v>
      </c>
      <c r="AH1696" s="253" t="str">
        <f t="shared" si="369"/>
        <v/>
      </c>
      <c r="AI1696" s="253">
        <f t="shared" si="370"/>
        <v>5.6624338854248878E-4</v>
      </c>
      <c r="AJ1696" s="253" t="str">
        <f t="shared" si="371"/>
        <v/>
      </c>
      <c r="AK1696" s="253" t="str">
        <f t="shared" si="372"/>
        <v/>
      </c>
      <c r="AO1696" s="253">
        <v>935</v>
      </c>
      <c r="AP1696" s="253">
        <f t="shared" si="373"/>
        <v>-332.26455171649377</v>
      </c>
      <c r="AQ1696" s="253">
        <f t="shared" si="374"/>
        <v>3.0180070510631748E-4</v>
      </c>
      <c r="AR1696" s="253">
        <f t="shared" si="375"/>
        <v>0.39743188679823932</v>
      </c>
      <c r="AS1696" s="253" t="str">
        <f>IF(OR(AR1696&lt;$T$757,AR1696&gt;$T$758),AQ1696,"")</f>
        <v/>
      </c>
      <c r="AT1696" s="253">
        <f t="shared" si="376"/>
        <v>3.0180070510631748E-4</v>
      </c>
      <c r="AU1696" s="253" t="str">
        <f t="shared" si="377"/>
        <v/>
      </c>
      <c r="AV1696" s="253">
        <f t="shared" si="378"/>
        <v>0</v>
      </c>
      <c r="AW1696" s="253">
        <f t="shared" si="379"/>
        <v>3.0180070510631748E-4</v>
      </c>
      <c r="AX1696" s="253" t="str">
        <f t="shared" si="380"/>
        <v/>
      </c>
      <c r="AZ1696" s="259"/>
      <c r="BA1696" s="259">
        <f>BA1695+$BD$753</f>
        <v>6.0160000000001066</v>
      </c>
      <c r="BB1696" s="274">
        <f t="shared" si="363"/>
        <v>0.53788235740458257</v>
      </c>
      <c r="BC1696" s="259">
        <f t="shared" si="364"/>
        <v>7.460930540981181E-4</v>
      </c>
      <c r="BD1696" s="259" t="str">
        <f t="shared" si="361"/>
        <v/>
      </c>
      <c r="BE1696" s="254" t="str">
        <f t="shared" si="362"/>
        <v/>
      </c>
    </row>
    <row r="1697" spans="1:57" ht="20.100000000000001" customHeight="1" x14ac:dyDescent="0.25">
      <c r="A1697" s="247">
        <v>936</v>
      </c>
      <c r="B1697" s="247">
        <f>$B$755+(A1697*$B$758)</f>
        <v>-615.36428704880745</v>
      </c>
      <c r="C1697" s="247">
        <f>_xlfn.NORM.DIST($B1697,$B$752,$B$753,0)</f>
        <v>1.6061525124153367E-4</v>
      </c>
      <c r="D1697" s="247">
        <f>_xlfn.NORM.DIST($B1697,$B$752,$B$753,1)</f>
        <v>0.39897541865743419</v>
      </c>
      <c r="E1697" s="247" t="str">
        <f>IF(OR(D1697&lt;$F$757,D1697&gt;$F$758),C1697,"")</f>
        <v/>
      </c>
      <c r="F1697" s="247">
        <f>IF(AND(D1697&gt;$F$757,D1697&lt;$F$758),C1697,"")</f>
        <v>1.6061525124153367E-4</v>
      </c>
      <c r="G1697" s="247" t="str">
        <f>IF(C1697=MAX($C$761:$C$2761),C1697,"")</f>
        <v/>
      </c>
      <c r="H1697" s="247">
        <f>_xlfn.NORM.DIST(B1697,$F$753,$F$754,0)</f>
        <v>0</v>
      </c>
      <c r="I1697" s="247">
        <f>IF(H1697=MAX($H$761:$H$2761),C1697,"")</f>
        <v>1.6061525124153367E-4</v>
      </c>
      <c r="J1697" s="247" t="str">
        <f>IF(I1697=MIN($I$761:$I$2761),I1697,"")</f>
        <v/>
      </c>
      <c r="K1697" s="247"/>
      <c r="L1697" s="247"/>
      <c r="M1697" s="247"/>
      <c r="N1697" s="247"/>
      <c r="O1697" s="247">
        <v>936</v>
      </c>
      <c r="P1697" s="247">
        <f>$P$755+(O1697*$P$758)</f>
        <v>-35.860676087175079</v>
      </c>
      <c r="Q1697" s="247">
        <f>_xlfn.NORM.DIST(P1697,P$752,P$753,0)</f>
        <v>2.7561356994258916E-3</v>
      </c>
      <c r="R1697" s="247">
        <f>_xlfn.NORM.DIST(P1697,P$752,P$753,1)</f>
        <v>0.39897541865743397</v>
      </c>
      <c r="S1697" s="253" t="str">
        <f>IF(OR(R1697&lt;$T$757,R1697&gt;$T$758),Q1697,"")</f>
        <v/>
      </c>
      <c r="T1697" s="253">
        <f>IF(AND(R1697&gt;$T$757,R1697&lt;$T$758),Q1697,"")</f>
        <v>2.7561356994258916E-3</v>
      </c>
      <c r="U1697" s="253" t="str">
        <f>IF(Q1697=MAX($Q$761:$Q$2761),Q1697,"")</f>
        <v/>
      </c>
      <c r="V1697" s="253">
        <f>_xlfn.NORM.DIST(P1697,$T$753,$T$754,0)</f>
        <v>7.0107240920895411E-77</v>
      </c>
      <c r="W1697" s="253" t="str">
        <f>IF(V1697=MAX($V$761:$V$2761),Q1697,"")</f>
        <v/>
      </c>
      <c r="X1697" s="253" t="str">
        <f t="shared" si="365"/>
        <v/>
      </c>
      <c r="AB1697" s="253">
        <v>936</v>
      </c>
      <c r="AC1697" s="253">
        <f t="shared" si="381"/>
        <v>-55.491927921935144</v>
      </c>
      <c r="AD1697" s="253">
        <f t="shared" si="366"/>
        <v>1.7811039059312023E-3</v>
      </c>
      <c r="AE1697" s="253">
        <f t="shared" si="367"/>
        <v>0.39897541865743424</v>
      </c>
      <c r="AF1697" s="253" t="str">
        <f>IF(OR(AE1697&lt;$T$757,AE1697&gt;$T$758),AD1697,"")</f>
        <v/>
      </c>
      <c r="AG1697" s="253">
        <f t="shared" si="368"/>
        <v>1.7811039059312023E-3</v>
      </c>
      <c r="AH1697" s="253" t="str">
        <f t="shared" si="369"/>
        <v/>
      </c>
      <c r="AI1697" s="253">
        <f t="shared" si="370"/>
        <v>5.6277189440509317E-4</v>
      </c>
      <c r="AJ1697" s="253" t="str">
        <f t="shared" si="371"/>
        <v/>
      </c>
      <c r="AK1697" s="253" t="str">
        <f t="shared" si="372"/>
        <v/>
      </c>
      <c r="AO1697" s="253">
        <v>936</v>
      </c>
      <c r="AP1697" s="253">
        <f t="shared" si="373"/>
        <v>-327.15278938239408</v>
      </c>
      <c r="AQ1697" s="253">
        <f t="shared" si="374"/>
        <v>3.0211232420178363E-4</v>
      </c>
      <c r="AR1697" s="253">
        <f t="shared" si="375"/>
        <v>0.39897541865743397</v>
      </c>
      <c r="AS1697" s="253" t="str">
        <f>IF(OR(AR1697&lt;$T$757,AR1697&gt;$T$758),AQ1697,"")</f>
        <v/>
      </c>
      <c r="AT1697" s="253">
        <f t="shared" si="376"/>
        <v>3.0211232420178363E-4</v>
      </c>
      <c r="AU1697" s="253" t="str">
        <f t="shared" si="377"/>
        <v/>
      </c>
      <c r="AV1697" s="253">
        <f t="shared" si="378"/>
        <v>0</v>
      </c>
      <c r="AW1697" s="253">
        <f t="shared" si="379"/>
        <v>3.0211232420178363E-4</v>
      </c>
      <c r="AX1697" s="253" t="str">
        <f t="shared" si="380"/>
        <v/>
      </c>
      <c r="AZ1697" s="259"/>
      <c r="BA1697" s="259">
        <f>BA1696+$BD$753</f>
        <v>6.0224000000001068</v>
      </c>
      <c r="BB1697" s="274">
        <f t="shared" si="363"/>
        <v>0.53713626435048445</v>
      </c>
      <c r="BC1697" s="259">
        <f t="shared" si="364"/>
        <v>7.4568784820183698E-4</v>
      </c>
      <c r="BD1697" s="259" t="str">
        <f t="shared" si="361"/>
        <v/>
      </c>
      <c r="BE1697" s="254" t="str">
        <f t="shared" si="362"/>
        <v/>
      </c>
    </row>
    <row r="1698" spans="1:57" ht="20.100000000000001" customHeight="1" x14ac:dyDescent="0.25">
      <c r="A1698" s="248">
        <v>937</v>
      </c>
      <c r="B1698" s="247">
        <f>$B$755+(A1698*$B$758)</f>
        <v>-605.74922006366978</v>
      </c>
      <c r="C1698" s="247">
        <f>_xlfn.NORM.DIST($B1698,$B$752,$B$753,0)</f>
        <v>1.6077851926290539E-4</v>
      </c>
      <c r="D1698" s="247">
        <f>_xlfn.NORM.DIST($B1698,$B$752,$B$753,1)</f>
        <v>0.4005205319006746</v>
      </c>
      <c r="E1698" s="247" t="str">
        <f>IF(OR(D1698&lt;$F$757,D1698&gt;$F$758),C1698,"")</f>
        <v/>
      </c>
      <c r="F1698" s="247">
        <f>IF(AND(D1698&gt;$F$757,D1698&lt;$F$758),C1698,"")</f>
        <v>1.6077851926290539E-4</v>
      </c>
      <c r="G1698" s="247" t="str">
        <f>IF(C1698=MAX($C$761:$C$2761),C1698,"")</f>
        <v/>
      </c>
      <c r="H1698" s="247">
        <f>_xlfn.NORM.DIST(B1698,$F$753,$F$754,0)</f>
        <v>0</v>
      </c>
      <c r="I1698" s="247">
        <f>IF(H1698=MAX($H$761:$H$2761),C1698,"")</f>
        <v>1.6077851926290539E-4</v>
      </c>
      <c r="J1698" s="247" t="str">
        <f>IF(I1698=MIN($I$761:$I$2761),I1698,"")</f>
        <v/>
      </c>
      <c r="K1698" s="247"/>
      <c r="L1698" s="247"/>
      <c r="M1698" s="247"/>
      <c r="N1698" s="247"/>
      <c r="O1698" s="248">
        <v>937</v>
      </c>
      <c r="P1698" s="247">
        <f>$P$755+(O1698*$P$758)</f>
        <v>-35.300353023312937</v>
      </c>
      <c r="Q1698" s="247">
        <f>_xlfn.NORM.DIST(P1698,P$752,P$753,0)</f>
        <v>2.758937356297197E-3</v>
      </c>
      <c r="R1698" s="247">
        <f>_xlfn.NORM.DIST(P1698,P$752,P$753,1)</f>
        <v>0.40052053190067449</v>
      </c>
      <c r="S1698" s="253" t="str">
        <f>IF(OR(R1698&lt;$T$757,R1698&gt;$T$758),Q1698,"")</f>
        <v/>
      </c>
      <c r="T1698" s="253">
        <f>IF(AND(R1698&gt;$T$757,R1698&lt;$T$758),Q1698,"")</f>
        <v>2.758937356297197E-3</v>
      </c>
      <c r="U1698" s="253" t="str">
        <f>IF(Q1698=MAX($Q$761:$Q$2761),Q1698,"")</f>
        <v/>
      </c>
      <c r="V1698" s="253">
        <f>_xlfn.NORM.DIST(P1698,$T$753,$T$754,0)</f>
        <v>6.5129158119797257E-77</v>
      </c>
      <c r="W1698" s="253" t="str">
        <f>IF(V1698=MAX($V$761:$V$2761),Q1698,"")</f>
        <v/>
      </c>
      <c r="X1698" s="253" t="str">
        <f t="shared" si="365"/>
        <v/>
      </c>
      <c r="AB1698" s="259">
        <v>937</v>
      </c>
      <c r="AC1698" s="253">
        <f t="shared" si="381"/>
        <v>-54.624866548154955</v>
      </c>
      <c r="AD1698" s="253">
        <f t="shared" si="366"/>
        <v>1.7829144270886329E-3</v>
      </c>
      <c r="AE1698" s="253">
        <f t="shared" si="367"/>
        <v>0.40052053190067449</v>
      </c>
      <c r="AF1698" s="253" t="str">
        <f>IF(OR(AE1698&lt;$T$757,AE1698&gt;$T$758),AD1698,"")</f>
        <v/>
      </c>
      <c r="AG1698" s="253">
        <f t="shared" si="368"/>
        <v>1.7829144270886329E-3</v>
      </c>
      <c r="AH1698" s="253" t="str">
        <f t="shared" si="369"/>
        <v/>
      </c>
      <c r="AI1698" s="253">
        <f t="shared" si="370"/>
        <v>5.5931273403961345E-4</v>
      </c>
      <c r="AJ1698" s="253" t="str">
        <f t="shared" si="371"/>
        <v/>
      </c>
      <c r="AK1698" s="253" t="str">
        <f t="shared" si="372"/>
        <v/>
      </c>
      <c r="AO1698" s="259">
        <v>937</v>
      </c>
      <c r="AP1698" s="253">
        <f t="shared" si="373"/>
        <v>-322.04102704829347</v>
      </c>
      <c r="AQ1698" s="253">
        <f t="shared" si="374"/>
        <v>3.0241942630462361E-4</v>
      </c>
      <c r="AR1698" s="253">
        <f t="shared" si="375"/>
        <v>0.40052053190067455</v>
      </c>
      <c r="AS1698" s="253" t="str">
        <f>IF(OR(AR1698&lt;$T$757,AR1698&gt;$T$758),AQ1698,"")</f>
        <v/>
      </c>
      <c r="AT1698" s="253">
        <f t="shared" si="376"/>
        <v>3.0241942630462361E-4</v>
      </c>
      <c r="AU1698" s="253" t="str">
        <f t="shared" si="377"/>
        <v/>
      </c>
      <c r="AV1698" s="253">
        <f t="shared" si="378"/>
        <v>0</v>
      </c>
      <c r="AW1698" s="253">
        <f t="shared" si="379"/>
        <v>3.0241942630462361E-4</v>
      </c>
      <c r="AX1698" s="253" t="str">
        <f t="shared" si="380"/>
        <v/>
      </c>
      <c r="AZ1698" s="259"/>
      <c r="BA1698" s="259">
        <f>BA1697+$BD$753</f>
        <v>6.028800000000107</v>
      </c>
      <c r="BB1698" s="274">
        <f t="shared" si="363"/>
        <v>0.53639057650228261</v>
      </c>
      <c r="BC1698" s="259">
        <f t="shared" si="364"/>
        <v>7.4528076043445246E-4</v>
      </c>
      <c r="BD1698" s="259" t="str">
        <f t="shared" si="361"/>
        <v/>
      </c>
      <c r="BE1698" s="254" t="str">
        <f t="shared" si="362"/>
        <v/>
      </c>
    </row>
    <row r="1699" spans="1:57" ht="20.100000000000001" customHeight="1" x14ac:dyDescent="0.25">
      <c r="A1699" s="247">
        <v>938</v>
      </c>
      <c r="B1699" s="247">
        <f>$B$755+(A1699*$B$758)</f>
        <v>-596.13415307853211</v>
      </c>
      <c r="C1699" s="247">
        <f>_xlfn.NORM.DIST($B1699,$B$752,$B$753,0)</f>
        <v>1.6093937819823106E-4</v>
      </c>
      <c r="D1699" s="247">
        <f>_xlfn.NORM.DIST($B1699,$B$752,$B$753,1)</f>
        <v>0.40206720340121621</v>
      </c>
      <c r="E1699" s="247" t="str">
        <f>IF(OR(D1699&lt;$F$757,D1699&gt;$F$758),C1699,"")</f>
        <v/>
      </c>
      <c r="F1699" s="247">
        <f>IF(AND(D1699&gt;$F$757,D1699&lt;$F$758),C1699,"")</f>
        <v>1.6093937819823106E-4</v>
      </c>
      <c r="G1699" s="247" t="str">
        <f>IF(C1699=MAX($C$761:$C$2761),C1699,"")</f>
        <v/>
      </c>
      <c r="H1699" s="247">
        <f>_xlfn.NORM.DIST(B1699,$F$753,$F$754,0)</f>
        <v>0</v>
      </c>
      <c r="I1699" s="247">
        <f>IF(H1699=MAX($H$761:$H$2761),C1699,"")</f>
        <v>1.6093937819823106E-4</v>
      </c>
      <c r="J1699" s="247" t="str">
        <f>IF(I1699=MIN($I$761:$I$2761),I1699,"")</f>
        <v/>
      </c>
      <c r="K1699" s="247"/>
      <c r="L1699" s="247"/>
      <c r="M1699" s="247"/>
      <c r="N1699" s="247"/>
      <c r="O1699" s="247">
        <v>938</v>
      </c>
      <c r="P1699" s="247">
        <f>$P$755+(O1699*$P$758)</f>
        <v>-34.740029959450794</v>
      </c>
      <c r="Q1699" s="247">
        <f>_xlfn.NORM.DIST(P1699,P$752,P$753,0)</f>
        <v>2.7616976735821103E-3</v>
      </c>
      <c r="R1699" s="247">
        <f>_xlfn.NORM.DIST(P1699,P$752,P$753,1)</f>
        <v>0.40206720340121621</v>
      </c>
      <c r="S1699" s="253" t="str">
        <f>IF(OR(R1699&lt;$T$757,R1699&gt;$T$758),Q1699,"")</f>
        <v/>
      </c>
      <c r="T1699" s="253">
        <f>IF(AND(R1699&gt;$T$757,R1699&lt;$T$758),Q1699,"")</f>
        <v>2.7616976735821103E-3</v>
      </c>
      <c r="U1699" s="253" t="str">
        <f>IF(Q1699=MAX($Q$761:$Q$2761),Q1699,"")</f>
        <v/>
      </c>
      <c r="V1699" s="253">
        <f>_xlfn.NORM.DIST(P1699,$T$753,$T$754,0)</f>
        <v>6.0503584413018733E-77</v>
      </c>
      <c r="W1699" s="253" t="str">
        <f>IF(V1699=MAX($V$761:$V$2761),Q1699,"")</f>
        <v/>
      </c>
      <c r="X1699" s="253" t="str">
        <f t="shared" si="365"/>
        <v/>
      </c>
      <c r="AB1699" s="253">
        <v>938</v>
      </c>
      <c r="AC1699" s="253">
        <f t="shared" si="381"/>
        <v>-53.757805174374766</v>
      </c>
      <c r="AD1699" s="253">
        <f t="shared" si="366"/>
        <v>1.7846982332701618E-3</v>
      </c>
      <c r="AE1699" s="253">
        <f t="shared" si="367"/>
        <v>0.40206720340121604</v>
      </c>
      <c r="AF1699" s="253" t="str">
        <f>IF(OR(AE1699&lt;$T$757,AE1699&gt;$T$758),AD1699,"")</f>
        <v/>
      </c>
      <c r="AG1699" s="253">
        <f t="shared" si="368"/>
        <v>1.7846982332701618E-3</v>
      </c>
      <c r="AH1699" s="253" t="str">
        <f t="shared" si="369"/>
        <v/>
      </c>
      <c r="AI1699" s="253">
        <f t="shared" si="370"/>
        <v>5.5586594198675575E-4</v>
      </c>
      <c r="AJ1699" s="253" t="str">
        <f t="shared" si="371"/>
        <v/>
      </c>
      <c r="AK1699" s="253" t="str">
        <f t="shared" si="372"/>
        <v/>
      </c>
      <c r="AO1699" s="253">
        <v>938</v>
      </c>
      <c r="AP1699" s="253">
        <f t="shared" si="373"/>
        <v>-316.92926471419378</v>
      </c>
      <c r="AQ1699" s="253">
        <f t="shared" si="374"/>
        <v>3.0272199699105719E-4</v>
      </c>
      <c r="AR1699" s="253">
        <f t="shared" si="375"/>
        <v>0.4020672034012161</v>
      </c>
      <c r="AS1699" s="253" t="str">
        <f>IF(OR(AR1699&lt;$T$757,AR1699&gt;$T$758),AQ1699,"")</f>
        <v/>
      </c>
      <c r="AT1699" s="253">
        <f t="shared" si="376"/>
        <v>3.0272199699105719E-4</v>
      </c>
      <c r="AU1699" s="253" t="str">
        <f t="shared" si="377"/>
        <v/>
      </c>
      <c r="AV1699" s="253">
        <f t="shared" si="378"/>
        <v>0</v>
      </c>
      <c r="AW1699" s="253">
        <f t="shared" si="379"/>
        <v>3.0272199699105719E-4</v>
      </c>
      <c r="AX1699" s="253" t="str">
        <f t="shared" si="380"/>
        <v/>
      </c>
      <c r="AZ1699" s="259"/>
      <c r="BA1699" s="259">
        <f>BA1698+$BD$753</f>
        <v>6.0352000000001071</v>
      </c>
      <c r="BB1699" s="274">
        <f t="shared" si="363"/>
        <v>0.53564529574184816</v>
      </c>
      <c r="BC1699" s="259">
        <f t="shared" si="364"/>
        <v>7.4487179857529728E-4</v>
      </c>
      <c r="BD1699" s="259" t="str">
        <f t="shared" si="361"/>
        <v/>
      </c>
      <c r="BE1699" s="254" t="str">
        <f t="shared" si="362"/>
        <v/>
      </c>
    </row>
    <row r="1700" spans="1:57" ht="20.100000000000001" customHeight="1" x14ac:dyDescent="0.25">
      <c r="A1700" s="247">
        <v>939</v>
      </c>
      <c r="B1700" s="247">
        <f>$B$755+(A1700*$B$758)</f>
        <v>-586.51908609339625</v>
      </c>
      <c r="C1700" s="247">
        <f>_xlfn.NORM.DIST($B1700,$B$752,$B$753,0)</f>
        <v>1.6109782048719985E-4</v>
      </c>
      <c r="D1700" s="247">
        <f>_xlfn.NORM.DIST($B1700,$B$752,$B$753,1)</f>
        <v>0.40361540995910195</v>
      </c>
      <c r="E1700" s="247" t="str">
        <f>IF(OR(D1700&lt;$F$757,D1700&gt;$F$758),C1700,"")</f>
        <v/>
      </c>
      <c r="F1700" s="247">
        <f>IF(AND(D1700&gt;$F$757,D1700&lt;$F$758),C1700,"")</f>
        <v>1.6109782048719985E-4</v>
      </c>
      <c r="G1700" s="247" t="str">
        <f>IF(C1700=MAX($C$761:$C$2761),C1700,"")</f>
        <v/>
      </c>
      <c r="H1700" s="247">
        <f>_xlfn.NORM.DIST(B1700,$F$753,$F$754,0)</f>
        <v>0</v>
      </c>
      <c r="I1700" s="247">
        <f>IF(H1700=MAX($H$761:$H$2761),C1700,"")</f>
        <v>1.6109782048719985E-4</v>
      </c>
      <c r="J1700" s="247" t="str">
        <f>IF(I1700=MIN($I$761:$I$2761),I1700,"")</f>
        <v/>
      </c>
      <c r="K1700" s="247"/>
      <c r="L1700" s="247"/>
      <c r="M1700" s="247"/>
      <c r="N1700" s="247"/>
      <c r="O1700" s="247">
        <v>939</v>
      </c>
      <c r="P1700" s="247">
        <f>$P$755+(O1700*$P$758)</f>
        <v>-34.179706895588652</v>
      </c>
      <c r="Q1700" s="247">
        <f>_xlfn.NORM.DIST(P1700,P$752,P$753,0)</f>
        <v>2.7644165215467355E-3</v>
      </c>
      <c r="R1700" s="247">
        <f>_xlfn.NORM.DIST(P1700,P$752,P$753,1)</f>
        <v>0.40361540995910228</v>
      </c>
      <c r="S1700" s="253" t="str">
        <f>IF(OR(R1700&lt;$T$757,R1700&gt;$T$758),Q1700,"")</f>
        <v/>
      </c>
      <c r="T1700" s="253">
        <f>IF(AND(R1700&gt;$T$757,R1700&lt;$T$758),Q1700,"")</f>
        <v>2.7644165215467355E-3</v>
      </c>
      <c r="U1700" s="253" t="str">
        <f>IF(Q1700=MAX($Q$761:$Q$2761),Q1700,"")</f>
        <v/>
      </c>
      <c r="V1700" s="253">
        <f>_xlfn.NORM.DIST(P1700,$T$753,$T$754,0)</f>
        <v>5.6205626819538726E-77</v>
      </c>
      <c r="W1700" s="253" t="str">
        <f>IF(V1700=MAX($V$761:$V$2761),Q1700,"")</f>
        <v/>
      </c>
      <c r="X1700" s="253" t="str">
        <f t="shared" si="365"/>
        <v/>
      </c>
      <c r="AB1700" s="253">
        <v>939</v>
      </c>
      <c r="AC1700" s="253">
        <f t="shared" si="381"/>
        <v>-52.890743800594464</v>
      </c>
      <c r="AD1700" s="253">
        <f t="shared" si="366"/>
        <v>1.7864552406375552E-3</v>
      </c>
      <c r="AE1700" s="253">
        <f t="shared" si="367"/>
        <v>0.40361540995910217</v>
      </c>
      <c r="AF1700" s="253" t="str">
        <f>IF(OR(AE1700&lt;$T$757,AE1700&gt;$T$758),AD1700,"")</f>
        <v/>
      </c>
      <c r="AG1700" s="253">
        <f t="shared" si="368"/>
        <v>1.7864552406375552E-3</v>
      </c>
      <c r="AH1700" s="253" t="str">
        <f t="shared" si="369"/>
        <v/>
      </c>
      <c r="AI1700" s="253">
        <f t="shared" si="370"/>
        <v>5.5243155198279816E-4</v>
      </c>
      <c r="AJ1700" s="253" t="str">
        <f t="shared" si="371"/>
        <v/>
      </c>
      <c r="AK1700" s="253" t="str">
        <f t="shared" si="372"/>
        <v/>
      </c>
      <c r="AO1700" s="253">
        <v>939</v>
      </c>
      <c r="AP1700" s="253">
        <f t="shared" si="373"/>
        <v>-311.81750238009408</v>
      </c>
      <c r="AQ1700" s="253">
        <f t="shared" si="374"/>
        <v>3.0302002204037363E-4</v>
      </c>
      <c r="AR1700" s="253">
        <f t="shared" si="375"/>
        <v>0.40361540995910206</v>
      </c>
      <c r="AS1700" s="253" t="str">
        <f>IF(OR(AR1700&lt;$T$757,AR1700&gt;$T$758),AQ1700,"")</f>
        <v/>
      </c>
      <c r="AT1700" s="253">
        <f t="shared" si="376"/>
        <v>3.0302002204037363E-4</v>
      </c>
      <c r="AU1700" s="253" t="str">
        <f t="shared" si="377"/>
        <v/>
      </c>
      <c r="AV1700" s="253">
        <f t="shared" si="378"/>
        <v>0</v>
      </c>
      <c r="AW1700" s="253">
        <f t="shared" si="379"/>
        <v>3.0302002204037363E-4</v>
      </c>
      <c r="AX1700" s="253" t="str">
        <f t="shared" si="380"/>
        <v/>
      </c>
      <c r="AZ1700" s="259"/>
      <c r="BA1700" s="259">
        <f>BA1699+$BD$753</f>
        <v>6.0416000000001073</v>
      </c>
      <c r="BB1700" s="274">
        <f t="shared" si="363"/>
        <v>0.53490042394327286</v>
      </c>
      <c r="BC1700" s="259">
        <f t="shared" si="364"/>
        <v>7.4446097039293502E-4</v>
      </c>
      <c r="BD1700" s="259" t="str">
        <f t="shared" si="361"/>
        <v/>
      </c>
      <c r="BE1700" s="254" t="str">
        <f t="shared" si="362"/>
        <v/>
      </c>
    </row>
    <row r="1701" spans="1:57" ht="20.100000000000001" customHeight="1" x14ac:dyDescent="0.25">
      <c r="A1701" s="247">
        <v>940</v>
      </c>
      <c r="B1701" s="247">
        <f>$B$755+(A1701*$B$758)</f>
        <v>-576.90401910825858</v>
      </c>
      <c r="C1701" s="247">
        <f>_xlfn.NORM.DIST($B1701,$B$752,$B$753,0)</f>
        <v>1.6125383867805312E-4</v>
      </c>
      <c r="D1701" s="247">
        <f>_xlfn.NORM.DIST($B1701,$B$752,$B$753,1)</f>
        <v>0.40516512830220391</v>
      </c>
      <c r="E1701" s="247" t="str">
        <f>IF(OR(D1701&lt;$F$757,D1701&gt;$F$758),C1701,"")</f>
        <v/>
      </c>
      <c r="F1701" s="247">
        <f>IF(AND(D1701&gt;$F$757,D1701&lt;$F$758),C1701,"")</f>
        <v>1.6125383867805312E-4</v>
      </c>
      <c r="G1701" s="247" t="str">
        <f>IF(C1701=MAX($C$761:$C$2761),C1701,"")</f>
        <v/>
      </c>
      <c r="H1701" s="247">
        <f>_xlfn.NORM.DIST(B1701,$F$753,$F$754,0)</f>
        <v>0</v>
      </c>
      <c r="I1701" s="247">
        <f>IF(H1701=MAX($H$761:$H$2761),C1701,"")</f>
        <v>1.6125383867805312E-4</v>
      </c>
      <c r="J1701" s="247" t="str">
        <f>IF(I1701=MIN($I$761:$I$2761),I1701,"")</f>
        <v/>
      </c>
      <c r="K1701" s="247"/>
      <c r="L1701" s="247"/>
      <c r="M1701" s="247"/>
      <c r="N1701" s="247"/>
      <c r="O1701" s="247">
        <v>940</v>
      </c>
      <c r="P1701" s="247">
        <f>$P$755+(O1701*$P$758)</f>
        <v>-33.619383831726623</v>
      </c>
      <c r="Q1701" s="247">
        <f>_xlfn.NORM.DIST(P1701,P$752,P$753,0)</f>
        <v>2.7670937723199129E-3</v>
      </c>
      <c r="R1701" s="247">
        <f>_xlfn.NORM.DIST(P1701,P$752,P$753,1)</f>
        <v>0.40516512830220403</v>
      </c>
      <c r="S1701" s="253" t="str">
        <f>IF(OR(R1701&lt;$T$757,R1701&gt;$T$758),Q1701,"")</f>
        <v/>
      </c>
      <c r="T1701" s="253">
        <f>IF(AND(R1701&gt;$T$757,R1701&lt;$T$758),Q1701,"")</f>
        <v>2.7670937723199129E-3</v>
      </c>
      <c r="U1701" s="253" t="str">
        <f>IF(Q1701=MAX($Q$761:$Q$2761),Q1701,"")</f>
        <v/>
      </c>
      <c r="V1701" s="253">
        <f>_xlfn.NORM.DIST(P1701,$T$753,$T$754,0)</f>
        <v>5.2212145314521611E-77</v>
      </c>
      <c r="W1701" s="253" t="str">
        <f>IF(V1701=MAX($V$761:$V$2761),Q1701,"")</f>
        <v/>
      </c>
      <c r="X1701" s="253" t="str">
        <f t="shared" si="365"/>
        <v/>
      </c>
      <c r="AB1701" s="253">
        <v>940</v>
      </c>
      <c r="AC1701" s="253">
        <f t="shared" si="381"/>
        <v>-52.023682426814275</v>
      </c>
      <c r="AD1701" s="253">
        <f t="shared" si="366"/>
        <v>1.7881853665563394E-3</v>
      </c>
      <c r="AE1701" s="253">
        <f t="shared" si="367"/>
        <v>0.40516512830220403</v>
      </c>
      <c r="AF1701" s="253" t="str">
        <f>IF(OR(AE1701&lt;$T$757,AE1701&gt;$T$758),AD1701,"")</f>
        <v/>
      </c>
      <c r="AG1701" s="253">
        <f t="shared" si="368"/>
        <v>1.7881853665563394E-3</v>
      </c>
      <c r="AH1701" s="253" t="str">
        <f t="shared" si="369"/>
        <v/>
      </c>
      <c r="AI1701" s="253">
        <f t="shared" si="370"/>
        <v>5.4900959696239753E-4</v>
      </c>
      <c r="AJ1701" s="253" t="str">
        <f t="shared" si="371"/>
        <v/>
      </c>
      <c r="AK1701" s="253" t="str">
        <f t="shared" si="372"/>
        <v/>
      </c>
      <c r="AO1701" s="253">
        <v>940</v>
      </c>
      <c r="AP1701" s="253">
        <f t="shared" si="373"/>
        <v>-306.70574004599439</v>
      </c>
      <c r="AQ1701" s="253">
        <f t="shared" si="374"/>
        <v>3.0331348743604486E-4</v>
      </c>
      <c r="AR1701" s="253">
        <f t="shared" si="375"/>
        <v>0.40516512830220397</v>
      </c>
      <c r="AS1701" s="253" t="str">
        <f>IF(OR(AR1701&lt;$T$757,AR1701&gt;$T$758),AQ1701,"")</f>
        <v/>
      </c>
      <c r="AT1701" s="253">
        <f t="shared" si="376"/>
        <v>3.0331348743604486E-4</v>
      </c>
      <c r="AU1701" s="253" t="str">
        <f t="shared" si="377"/>
        <v/>
      </c>
      <c r="AV1701" s="253">
        <f t="shared" si="378"/>
        <v>0</v>
      </c>
      <c r="AW1701" s="253">
        <f t="shared" si="379"/>
        <v>3.0331348743604486E-4</v>
      </c>
      <c r="AX1701" s="253" t="str">
        <f t="shared" si="380"/>
        <v/>
      </c>
      <c r="AZ1701" s="259"/>
      <c r="BA1701" s="259">
        <f>BA1700+$BD$753</f>
        <v>6.0480000000001075</v>
      </c>
      <c r="BB1701" s="274">
        <f t="shared" si="363"/>
        <v>0.53415596297287993</v>
      </c>
      <c r="BC1701" s="259">
        <f t="shared" si="364"/>
        <v>7.4404828364549314E-4</v>
      </c>
      <c r="BD1701" s="259" t="str">
        <f t="shared" si="361"/>
        <v/>
      </c>
      <c r="BE1701" s="254" t="str">
        <f t="shared" si="362"/>
        <v/>
      </c>
    </row>
    <row r="1702" spans="1:57" ht="20.100000000000001" customHeight="1" x14ac:dyDescent="0.25">
      <c r="A1702" s="247">
        <v>941</v>
      </c>
      <c r="B1702" s="247">
        <f>$B$755+(A1702*$B$758)</f>
        <v>-567.28895212312091</v>
      </c>
      <c r="C1702" s="247">
        <f>_xlfn.NORM.DIST($B1702,$B$752,$B$753,0)</f>
        <v>1.6140742542816798E-4</v>
      </c>
      <c r="D1702" s="247">
        <f>_xlfn.NORM.DIST($B1702,$B$752,$B$753,1)</f>
        <v>0.40671633508726851</v>
      </c>
      <c r="E1702" s="247" t="str">
        <f>IF(OR(D1702&lt;$F$757,D1702&gt;$F$758),C1702,"")</f>
        <v/>
      </c>
      <c r="F1702" s="247">
        <f>IF(AND(D1702&gt;$F$757,D1702&lt;$F$758),C1702,"")</f>
        <v>1.6140742542816798E-4</v>
      </c>
      <c r="G1702" s="247" t="str">
        <f>IF(C1702=MAX($C$761:$C$2761),C1702,"")</f>
        <v/>
      </c>
      <c r="H1702" s="247">
        <f>_xlfn.NORM.DIST(B1702,$F$753,$F$754,0)</f>
        <v>0</v>
      </c>
      <c r="I1702" s="247">
        <f>IF(H1702=MAX($H$761:$H$2761),C1702,"")</f>
        <v>1.6140742542816798E-4</v>
      </c>
      <c r="J1702" s="247" t="str">
        <f>IF(I1702=MIN($I$761:$I$2761),I1702,"")</f>
        <v/>
      </c>
      <c r="K1702" s="247"/>
      <c r="L1702" s="247"/>
      <c r="M1702" s="247"/>
      <c r="N1702" s="247"/>
      <c r="O1702" s="247">
        <v>941</v>
      </c>
      <c r="P1702" s="247">
        <f>$P$755+(O1702*$P$758)</f>
        <v>-33.05906076786448</v>
      </c>
      <c r="Q1702" s="247">
        <f>_xlfn.NORM.DIST(P1702,P$752,P$753,0)</f>
        <v>2.7697292999032419E-3</v>
      </c>
      <c r="R1702" s="247">
        <f>_xlfn.NORM.DIST(P1702,P$752,P$753,1)</f>
        <v>0.40671633508726868</v>
      </c>
      <c r="S1702" s="253" t="str">
        <f>IF(OR(R1702&lt;$T$757,R1702&gt;$T$758),Q1702,"")</f>
        <v/>
      </c>
      <c r="T1702" s="253">
        <f>IF(AND(R1702&gt;$T$757,R1702&lt;$T$758),Q1702,"")</f>
        <v>2.7697292999032419E-3</v>
      </c>
      <c r="U1702" s="253" t="str">
        <f>IF(Q1702=MAX($Q$761:$Q$2761),Q1702,"")</f>
        <v/>
      </c>
      <c r="V1702" s="253">
        <f>_xlfn.NORM.DIST(P1702,$T$753,$T$754,0)</f>
        <v>4.8501629733909622E-77</v>
      </c>
      <c r="W1702" s="253" t="str">
        <f>IF(V1702=MAX($V$761:$V$2761),Q1702,"")</f>
        <v/>
      </c>
      <c r="X1702" s="253" t="str">
        <f t="shared" si="365"/>
        <v/>
      </c>
      <c r="AB1702" s="253">
        <v>941</v>
      </c>
      <c r="AC1702" s="253">
        <f t="shared" si="381"/>
        <v>-51.156621053033973</v>
      </c>
      <c r="AD1702" s="253">
        <f t="shared" si="366"/>
        <v>1.7898885296022788E-3</v>
      </c>
      <c r="AE1702" s="253">
        <f t="shared" si="367"/>
        <v>0.40671633508726873</v>
      </c>
      <c r="AF1702" s="253" t="str">
        <f>IF(OR(AE1702&lt;$T$757,AE1702&gt;$T$758),AD1702,"")</f>
        <v/>
      </c>
      <c r="AG1702" s="253">
        <f t="shared" si="368"/>
        <v>1.7898885296022788E-3</v>
      </c>
      <c r="AH1702" s="253" t="str">
        <f t="shared" si="369"/>
        <v/>
      </c>
      <c r="AI1702" s="253">
        <f t="shared" si="370"/>
        <v>5.4560010906143689E-4</v>
      </c>
      <c r="AJ1702" s="253" t="str">
        <f t="shared" si="371"/>
        <v/>
      </c>
      <c r="AK1702" s="253" t="str">
        <f t="shared" si="372"/>
        <v/>
      </c>
      <c r="AO1702" s="253">
        <v>941</v>
      </c>
      <c r="AP1702" s="253">
        <f t="shared" si="373"/>
        <v>-301.59397771189379</v>
      </c>
      <c r="AQ1702" s="253">
        <f t="shared" si="374"/>
        <v>3.0360237936682445E-4</v>
      </c>
      <c r="AR1702" s="253">
        <f t="shared" si="375"/>
        <v>0.40671633508726879</v>
      </c>
      <c r="AS1702" s="253" t="str">
        <f>IF(OR(AR1702&lt;$T$757,AR1702&gt;$T$758),AQ1702,"")</f>
        <v/>
      </c>
      <c r="AT1702" s="253">
        <f t="shared" si="376"/>
        <v>3.0360237936682445E-4</v>
      </c>
      <c r="AU1702" s="253" t="str">
        <f t="shared" si="377"/>
        <v/>
      </c>
      <c r="AV1702" s="253">
        <f t="shared" si="378"/>
        <v>0</v>
      </c>
      <c r="AW1702" s="253">
        <f t="shared" si="379"/>
        <v>3.0360237936682445E-4</v>
      </c>
      <c r="AX1702" s="253" t="str">
        <f t="shared" si="380"/>
        <v/>
      </c>
      <c r="AZ1702" s="259"/>
      <c r="BA1702" s="259">
        <f>BA1701+$BD$753</f>
        <v>6.0544000000001077</v>
      </c>
      <c r="BB1702" s="274">
        <f t="shared" si="363"/>
        <v>0.53341191468923443</v>
      </c>
      <c r="BC1702" s="259">
        <f t="shared" si="364"/>
        <v>7.4363374608221733E-4</v>
      </c>
      <c r="BD1702" s="259" t="str">
        <f t="shared" si="361"/>
        <v/>
      </c>
      <c r="BE1702" s="254" t="str">
        <f t="shared" si="362"/>
        <v/>
      </c>
    </row>
    <row r="1703" spans="1:57" ht="20.100000000000001" customHeight="1" x14ac:dyDescent="0.25">
      <c r="A1703" s="247">
        <v>942</v>
      </c>
      <c r="B1703" s="247">
        <f>$B$755+(A1703*$B$758)</f>
        <v>-557.67388513798323</v>
      </c>
      <c r="C1703" s="247">
        <f>_xlfn.NORM.DIST($B1703,$B$752,$B$753,0)</f>
        <v>1.6155857350463353E-4</v>
      </c>
      <c r="D1703" s="247">
        <f>_xlfn.NORM.DIST($B1703,$B$752,$B$753,1)</f>
        <v>0.40826900690096957</v>
      </c>
      <c r="E1703" s="247" t="str">
        <f>IF(OR(D1703&lt;$F$757,D1703&gt;$F$758),C1703,"")</f>
        <v/>
      </c>
      <c r="F1703" s="247">
        <f>IF(AND(D1703&gt;$F$757,D1703&lt;$F$758),C1703,"")</f>
        <v>1.6155857350463353E-4</v>
      </c>
      <c r="G1703" s="247" t="str">
        <f>IF(C1703=MAX($C$761:$C$2761),C1703,"")</f>
        <v/>
      </c>
      <c r="H1703" s="247">
        <f>_xlfn.NORM.DIST(B1703,$F$753,$F$754,0)</f>
        <v>0</v>
      </c>
      <c r="I1703" s="247">
        <f>IF(H1703=MAX($H$761:$H$2761),C1703,"")</f>
        <v>1.6155857350463353E-4</v>
      </c>
      <c r="J1703" s="247" t="str">
        <f>IF(I1703=MIN($I$761:$I$2761),I1703,"")</f>
        <v/>
      </c>
      <c r="K1703" s="247"/>
      <c r="L1703" s="247"/>
      <c r="M1703" s="247"/>
      <c r="N1703" s="247"/>
      <c r="O1703" s="247">
        <v>942</v>
      </c>
      <c r="P1703" s="247">
        <f>$P$755+(O1703*$P$758)</f>
        <v>-32.498737704002338</v>
      </c>
      <c r="Q1703" s="247">
        <f>_xlfn.NORM.DIST(P1703,P$752,P$753,0)</f>
        <v>2.7723229801809622E-3</v>
      </c>
      <c r="R1703" s="247">
        <f>_xlfn.NORM.DIST(P1703,P$752,P$753,1)</f>
        <v>0.40826900690096979</v>
      </c>
      <c r="S1703" s="253" t="str">
        <f>IF(OR(R1703&lt;$T$757,R1703&gt;$T$758),Q1703,"")</f>
        <v/>
      </c>
      <c r="T1703" s="253">
        <f>IF(AND(R1703&gt;$T$757,R1703&lt;$T$758),Q1703,"")</f>
        <v>2.7723229801809622E-3</v>
      </c>
      <c r="U1703" s="253" t="str">
        <f>IF(Q1703=MAX($Q$761:$Q$2761),Q1703,"")</f>
        <v/>
      </c>
      <c r="V1703" s="253">
        <f>_xlfn.NORM.DIST(P1703,$T$753,$T$754,0)</f>
        <v>4.5054085298481066E-77</v>
      </c>
      <c r="W1703" s="253" t="str">
        <f>IF(V1703=MAX($V$761:$V$2761),Q1703,"")</f>
        <v/>
      </c>
      <c r="X1703" s="253" t="str">
        <f t="shared" si="365"/>
        <v/>
      </c>
      <c r="AB1703" s="253">
        <v>942</v>
      </c>
      <c r="AC1703" s="253">
        <f t="shared" si="381"/>
        <v>-50.289559679253784</v>
      </c>
      <c r="AD1703" s="253">
        <f t="shared" si="366"/>
        <v>1.7915646495677603E-3</v>
      </c>
      <c r="AE1703" s="253">
        <f t="shared" si="367"/>
        <v>0.40826900690096968</v>
      </c>
      <c r="AF1703" s="253" t="str">
        <f>IF(OR(AE1703&lt;$T$757,AE1703&gt;$T$758),AD1703,"")</f>
        <v/>
      </c>
      <c r="AG1703" s="253">
        <f t="shared" si="368"/>
        <v>1.7915646495677603E-3</v>
      </c>
      <c r="AH1703" s="253" t="str">
        <f t="shared" si="369"/>
        <v/>
      </c>
      <c r="AI1703" s="253">
        <f t="shared" si="370"/>
        <v>5.4220311961992703E-4</v>
      </c>
      <c r="AJ1703" s="253" t="str">
        <f t="shared" si="371"/>
        <v/>
      </c>
      <c r="AK1703" s="253" t="str">
        <f t="shared" si="372"/>
        <v/>
      </c>
      <c r="AO1703" s="253">
        <v>942</v>
      </c>
      <c r="AP1703" s="253">
        <f t="shared" si="373"/>
        <v>-296.48221537779409</v>
      </c>
      <c r="AQ1703" s="253">
        <f t="shared" si="374"/>
        <v>3.0388668422783017E-4</v>
      </c>
      <c r="AR1703" s="253">
        <f t="shared" si="375"/>
        <v>0.40826900690096973</v>
      </c>
      <c r="AS1703" s="253" t="str">
        <f>IF(OR(AR1703&lt;$T$757,AR1703&gt;$T$758),AQ1703,"")</f>
        <v/>
      </c>
      <c r="AT1703" s="253">
        <f t="shared" si="376"/>
        <v>3.0388668422783017E-4</v>
      </c>
      <c r="AU1703" s="253" t="str">
        <f t="shared" si="377"/>
        <v/>
      </c>
      <c r="AV1703" s="253">
        <f t="shared" si="378"/>
        <v>0</v>
      </c>
      <c r="AW1703" s="253">
        <f t="shared" si="379"/>
        <v>3.0388668422783017E-4</v>
      </c>
      <c r="AX1703" s="253" t="str">
        <f t="shared" si="380"/>
        <v/>
      </c>
      <c r="AZ1703" s="259"/>
      <c r="BA1703" s="259">
        <f>BA1702+$BD$753</f>
        <v>6.0608000000001079</v>
      </c>
      <c r="BB1703" s="274">
        <f t="shared" si="363"/>
        <v>0.53266828094315222</v>
      </c>
      <c r="BC1703" s="259">
        <f t="shared" si="364"/>
        <v>7.4321736544002981E-4</v>
      </c>
      <c r="BD1703" s="259" t="str">
        <f t="shared" si="361"/>
        <v/>
      </c>
      <c r="BE1703" s="254" t="str">
        <f t="shared" si="362"/>
        <v/>
      </c>
    </row>
    <row r="1704" spans="1:57" ht="20.100000000000001" customHeight="1" x14ac:dyDescent="0.25">
      <c r="A1704" s="247">
        <v>943</v>
      </c>
      <c r="B1704" s="247">
        <f>$B$755+(A1704*$B$758)</f>
        <v>-548.05881815284556</v>
      </c>
      <c r="C1704" s="247">
        <f>_xlfn.NORM.DIST($B1704,$B$752,$B$753,0)</f>
        <v>1.6170727578481819E-4</v>
      </c>
      <c r="D1704" s="247">
        <f>_xlfn.NORM.DIST($B1704,$B$752,$B$753,1)</f>
        <v>0.40982312026096568</v>
      </c>
      <c r="E1704" s="247" t="str">
        <f>IF(OR(D1704&lt;$F$757,D1704&gt;$F$758),C1704,"")</f>
        <v/>
      </c>
      <c r="F1704" s="247">
        <f>IF(AND(D1704&gt;$F$757,D1704&lt;$F$758),C1704,"")</f>
        <v>1.6170727578481819E-4</v>
      </c>
      <c r="G1704" s="247" t="str">
        <f>IF(C1704=MAX($C$761:$C$2761),C1704,"")</f>
        <v/>
      </c>
      <c r="H1704" s="247">
        <f>_xlfn.NORM.DIST(B1704,$F$753,$F$754,0)</f>
        <v>0</v>
      </c>
      <c r="I1704" s="247">
        <f>IF(H1704=MAX($H$761:$H$2761),C1704,"")</f>
        <v>1.6170727578481819E-4</v>
      </c>
      <c r="J1704" s="247" t="str">
        <f>IF(I1704=MIN($I$761:$I$2761),I1704,"")</f>
        <v/>
      </c>
      <c r="K1704" s="247"/>
      <c r="L1704" s="247"/>
      <c r="M1704" s="247"/>
      <c r="N1704" s="247"/>
      <c r="O1704" s="247">
        <v>943</v>
      </c>
      <c r="P1704" s="247">
        <f>$P$755+(O1704*$P$758)</f>
        <v>-31.938414640140309</v>
      </c>
      <c r="Q1704" s="247">
        <f>_xlfn.NORM.DIST(P1704,P$752,P$753,0)</f>
        <v>2.774874690929692E-3</v>
      </c>
      <c r="R1704" s="247">
        <f>_xlfn.NORM.DIST(P1704,P$752,P$753,1)</f>
        <v>0.40982312026096568</v>
      </c>
      <c r="S1704" s="253" t="str">
        <f>IF(OR(R1704&lt;$T$757,R1704&gt;$T$758),Q1704,"")</f>
        <v/>
      </c>
      <c r="T1704" s="253">
        <f>IF(AND(R1704&gt;$T$757,R1704&lt;$T$758),Q1704,"")</f>
        <v>2.774874690929692E-3</v>
      </c>
      <c r="U1704" s="253" t="str">
        <f>IF(Q1704=MAX($Q$761:$Q$2761),Q1704,"")</f>
        <v/>
      </c>
      <c r="V1704" s="253">
        <f>_xlfn.NORM.DIST(P1704,$T$753,$T$754,0)</f>
        <v>4.1850926155451561E-77</v>
      </c>
      <c r="W1704" s="253" t="str">
        <f>IF(V1704=MAX($V$761:$V$2761),Q1704,"")</f>
        <v/>
      </c>
      <c r="X1704" s="253" t="str">
        <f t="shared" si="365"/>
        <v/>
      </c>
      <c r="AB1704" s="253">
        <v>943</v>
      </c>
      <c r="AC1704" s="253">
        <f t="shared" si="381"/>
        <v>-49.422498305473482</v>
      </c>
      <c r="AD1704" s="253">
        <f t="shared" si="366"/>
        <v>1.7932136474680877E-3</v>
      </c>
      <c r="AE1704" s="253">
        <f t="shared" si="367"/>
        <v>0.4098231202609659</v>
      </c>
      <c r="AF1704" s="253" t="str">
        <f>IF(OR(AE1704&lt;$T$757,AE1704&gt;$T$758),AD1704,"")</f>
        <v/>
      </c>
      <c r="AG1704" s="253">
        <f t="shared" si="368"/>
        <v>1.7932136474680877E-3</v>
      </c>
      <c r="AH1704" s="253" t="str">
        <f t="shared" si="369"/>
        <v/>
      </c>
      <c r="AI1704" s="253">
        <f t="shared" si="370"/>
        <v>5.3881865918494582E-4</v>
      </c>
      <c r="AJ1704" s="253" t="str">
        <f t="shared" si="371"/>
        <v/>
      </c>
      <c r="AK1704" s="253" t="str">
        <f t="shared" si="372"/>
        <v/>
      </c>
      <c r="AO1704" s="253">
        <v>943</v>
      </c>
      <c r="AP1704" s="253">
        <f t="shared" si="373"/>
        <v>-291.3704530436944</v>
      </c>
      <c r="AQ1704" s="253">
        <f t="shared" si="374"/>
        <v>3.041663886216124E-4</v>
      </c>
      <c r="AR1704" s="253">
        <f t="shared" si="375"/>
        <v>0.40982312026096579</v>
      </c>
      <c r="AS1704" s="253" t="str">
        <f>IF(OR(AR1704&lt;$T$757,AR1704&gt;$T$758),AQ1704,"")</f>
        <v/>
      </c>
      <c r="AT1704" s="253">
        <f t="shared" si="376"/>
        <v>3.041663886216124E-4</v>
      </c>
      <c r="AU1704" s="253" t="str">
        <f t="shared" si="377"/>
        <v/>
      </c>
      <c r="AV1704" s="253">
        <f t="shared" si="378"/>
        <v>0</v>
      </c>
      <c r="AW1704" s="253">
        <f t="shared" si="379"/>
        <v>3.041663886216124E-4</v>
      </c>
      <c r="AX1704" s="253" t="str">
        <f t="shared" si="380"/>
        <v/>
      </c>
      <c r="AZ1704" s="259"/>
      <c r="BA1704" s="259">
        <f>BA1703+$BD$753</f>
        <v>6.0672000000001081</v>
      </c>
      <c r="BB1704" s="274">
        <f t="shared" si="363"/>
        <v>0.53192506357771219</v>
      </c>
      <c r="BC1704" s="259">
        <f t="shared" si="364"/>
        <v>7.4279914944974657E-4</v>
      </c>
      <c r="BD1704" s="259" t="str">
        <f t="shared" si="361"/>
        <v/>
      </c>
      <c r="BE1704" s="254" t="str">
        <f t="shared" si="362"/>
        <v/>
      </c>
    </row>
    <row r="1705" spans="1:57" ht="20.100000000000001" customHeight="1" x14ac:dyDescent="0.25">
      <c r="A1705" s="248">
        <v>944</v>
      </c>
      <c r="B1705" s="247">
        <f>$B$755+(A1705*$B$758)</f>
        <v>-538.44375116770789</v>
      </c>
      <c r="C1705" s="247">
        <f>_xlfn.NORM.DIST($B1705,$B$752,$B$753,0)</f>
        <v>1.6185352525692931E-4</v>
      </c>
      <c r="D1705" s="247">
        <f>_xlfn.NORM.DIST($B1705,$B$752,$B$753,1)</f>
        <v>0.4113786516169633</v>
      </c>
      <c r="E1705" s="247" t="str">
        <f>IF(OR(D1705&lt;$F$757,D1705&gt;$F$758),C1705,"")</f>
        <v/>
      </c>
      <c r="F1705" s="247">
        <f>IF(AND(D1705&gt;$F$757,D1705&lt;$F$758),C1705,"")</f>
        <v>1.6185352525692931E-4</v>
      </c>
      <c r="G1705" s="247" t="str">
        <f>IF(C1705=MAX($C$761:$C$2761),C1705,"")</f>
        <v/>
      </c>
      <c r="H1705" s="247">
        <f>_xlfn.NORM.DIST(B1705,$F$753,$F$754,0)</f>
        <v>0</v>
      </c>
      <c r="I1705" s="247">
        <f>IF(H1705=MAX($H$761:$H$2761),C1705,"")</f>
        <v>1.6185352525692931E-4</v>
      </c>
      <c r="J1705" s="247" t="str">
        <f>IF(I1705=MIN($I$761:$I$2761),I1705,"")</f>
        <v/>
      </c>
      <c r="K1705" s="247"/>
      <c r="L1705" s="247"/>
      <c r="M1705" s="247"/>
      <c r="N1705" s="247"/>
      <c r="O1705" s="248">
        <v>944</v>
      </c>
      <c r="P1705" s="247">
        <f>$P$755+(O1705*$P$758)</f>
        <v>-31.378091576278166</v>
      </c>
      <c r="Q1705" s="247">
        <f>_xlfn.NORM.DIST(P1705,P$752,P$753,0)</f>
        <v>2.7773843118280299E-3</v>
      </c>
      <c r="R1705" s="247">
        <f>_xlfn.NORM.DIST(P1705,P$752,P$753,1)</f>
        <v>0.41137865161696346</v>
      </c>
      <c r="S1705" s="253" t="str">
        <f>IF(OR(R1705&lt;$T$757,R1705&gt;$T$758),Q1705,"")</f>
        <v/>
      </c>
      <c r="T1705" s="253">
        <f>IF(AND(R1705&gt;$T$757,R1705&lt;$T$758),Q1705,"")</f>
        <v>2.7773843118280299E-3</v>
      </c>
      <c r="U1705" s="253" t="str">
        <f>IF(Q1705=MAX($Q$761:$Q$2761),Q1705,"")</f>
        <v/>
      </c>
      <c r="V1705" s="253">
        <f>_xlfn.NORM.DIST(P1705,$T$753,$T$754,0)</f>
        <v>3.8874876377790953E-77</v>
      </c>
      <c r="W1705" s="253" t="str">
        <f>IF(V1705=MAX($V$761:$V$2761),Q1705,"")</f>
        <v/>
      </c>
      <c r="X1705" s="253" t="str">
        <f t="shared" si="365"/>
        <v/>
      </c>
      <c r="AB1705" s="259">
        <v>944</v>
      </c>
      <c r="AC1705" s="253">
        <f t="shared" si="381"/>
        <v>-48.555436931693293</v>
      </c>
      <c r="AD1705" s="253">
        <f t="shared" si="366"/>
        <v>1.7948354455476841E-3</v>
      </c>
      <c r="AE1705" s="253">
        <f t="shared" si="367"/>
        <v>0.41137865161696346</v>
      </c>
      <c r="AF1705" s="253" t="str">
        <f>IF(OR(AE1705&lt;$T$757,AE1705&gt;$T$758),AD1705,"")</f>
        <v/>
      </c>
      <c r="AG1705" s="253">
        <f t="shared" si="368"/>
        <v>1.7948354455476841E-3</v>
      </c>
      <c r="AH1705" s="253" t="str">
        <f t="shared" si="369"/>
        <v/>
      </c>
      <c r="AI1705" s="253">
        <f t="shared" si="370"/>
        <v>5.354467575136297E-4</v>
      </c>
      <c r="AJ1705" s="253" t="str">
        <f t="shared" si="371"/>
        <v/>
      </c>
      <c r="AK1705" s="253" t="str">
        <f t="shared" si="372"/>
        <v/>
      </c>
      <c r="AO1705" s="259">
        <v>944</v>
      </c>
      <c r="AP1705" s="253">
        <f t="shared" si="373"/>
        <v>-286.2586907095947</v>
      </c>
      <c r="AQ1705" s="253">
        <f t="shared" si="374"/>
        <v>3.0444147935920567E-4</v>
      </c>
      <c r="AR1705" s="253">
        <f t="shared" si="375"/>
        <v>0.41137865161696335</v>
      </c>
      <c r="AS1705" s="253" t="str">
        <f>IF(OR(AR1705&lt;$T$757,AR1705&gt;$T$758),AQ1705,"")</f>
        <v/>
      </c>
      <c r="AT1705" s="253">
        <f t="shared" si="376"/>
        <v>3.0444147935920567E-4</v>
      </c>
      <c r="AU1705" s="253" t="str">
        <f t="shared" si="377"/>
        <v/>
      </c>
      <c r="AV1705" s="253">
        <f t="shared" si="378"/>
        <v>0</v>
      </c>
      <c r="AW1705" s="253">
        <f t="shared" si="379"/>
        <v>3.0444147935920567E-4</v>
      </c>
      <c r="AX1705" s="253" t="str">
        <f t="shared" si="380"/>
        <v/>
      </c>
      <c r="AZ1705" s="259"/>
      <c r="BA1705" s="259">
        <f>BA1704+$BD$753</f>
        <v>6.0736000000001082</v>
      </c>
      <c r="BB1705" s="274">
        <f t="shared" si="363"/>
        <v>0.53118226442826244</v>
      </c>
      <c r="BC1705" s="259">
        <f t="shared" si="364"/>
        <v>7.423791058273066E-4</v>
      </c>
      <c r="BD1705" s="259" t="str">
        <f t="shared" si="361"/>
        <v/>
      </c>
      <c r="BE1705" s="254" t="str">
        <f t="shared" si="362"/>
        <v/>
      </c>
    </row>
    <row r="1706" spans="1:57" ht="20.100000000000001" customHeight="1" x14ac:dyDescent="0.25">
      <c r="A1706" s="247">
        <v>945</v>
      </c>
      <c r="B1706" s="247">
        <f>$B$755+(A1706*$B$758)</f>
        <v>-528.82868418257021</v>
      </c>
      <c r="C1706" s="247">
        <f>_xlfn.NORM.DIST($B1706,$B$752,$B$753,0)</f>
        <v>1.6199731502056377E-4</v>
      </c>
      <c r="D1706" s="247">
        <f>_xlfn.NORM.DIST($B1706,$B$752,$B$753,1)</f>
        <v>0.41293557735178521</v>
      </c>
      <c r="E1706" s="247" t="str">
        <f>IF(OR(D1706&lt;$F$757,D1706&gt;$F$758),C1706,"")</f>
        <v/>
      </c>
      <c r="F1706" s="247">
        <f>IF(AND(D1706&gt;$F$757,D1706&lt;$F$758),C1706,"")</f>
        <v>1.6199731502056377E-4</v>
      </c>
      <c r="G1706" s="247" t="str">
        <f>IF(C1706=MAX($C$761:$C$2761),C1706,"")</f>
        <v/>
      </c>
      <c r="H1706" s="247">
        <f>_xlfn.NORM.DIST(B1706,$F$753,$F$754,0)</f>
        <v>0</v>
      </c>
      <c r="I1706" s="247">
        <f>IF(H1706=MAX($H$761:$H$2761),C1706,"")</f>
        <v>1.6199731502056377E-4</v>
      </c>
      <c r="J1706" s="247" t="str">
        <f>IF(I1706=MIN($I$761:$I$2761),I1706,"")</f>
        <v/>
      </c>
      <c r="K1706" s="247"/>
      <c r="L1706" s="247"/>
      <c r="M1706" s="247"/>
      <c r="N1706" s="247"/>
      <c r="O1706" s="247">
        <v>945</v>
      </c>
      <c r="P1706" s="247">
        <f>$P$755+(O1706*$P$758)</f>
        <v>-30.817768512416023</v>
      </c>
      <c r="Q1706" s="247">
        <f>_xlfn.NORM.DIST(P1706,P$752,P$753,0)</f>
        <v>2.7798517244660061E-3</v>
      </c>
      <c r="R1706" s="247">
        <f>_xlfn.NORM.DIST(P1706,P$752,P$753,1)</f>
        <v>0.41293557735178543</v>
      </c>
      <c r="S1706" s="253" t="str">
        <f>IF(OR(R1706&lt;$T$757,R1706&gt;$T$758),Q1706,"")</f>
        <v/>
      </c>
      <c r="T1706" s="253">
        <f>IF(AND(R1706&gt;$T$757,R1706&lt;$T$758),Q1706,"")</f>
        <v>2.7798517244660061E-3</v>
      </c>
      <c r="U1706" s="253" t="str">
        <f>IF(Q1706=MAX($Q$761:$Q$2761),Q1706,"")</f>
        <v/>
      </c>
      <c r="V1706" s="253">
        <f>_xlfn.NORM.DIST(P1706,$T$753,$T$754,0)</f>
        <v>3.6109877900252954E-77</v>
      </c>
      <c r="W1706" s="253" t="str">
        <f>IF(V1706=MAX($V$761:$V$2761),Q1706,"")</f>
        <v/>
      </c>
      <c r="X1706" s="253" t="str">
        <f t="shared" si="365"/>
        <v/>
      </c>
      <c r="AB1706" s="253">
        <v>945</v>
      </c>
      <c r="AC1706" s="253">
        <f t="shared" si="381"/>
        <v>-47.688375557913105</v>
      </c>
      <c r="AD1706" s="253">
        <f t="shared" si="366"/>
        <v>1.7964299672862032E-3</v>
      </c>
      <c r="AE1706" s="253">
        <f t="shared" si="367"/>
        <v>0.41293557735178527</v>
      </c>
      <c r="AF1706" s="253" t="str">
        <f>IF(OR(AE1706&lt;$T$757,AE1706&gt;$T$758),AD1706,"")</f>
        <v/>
      </c>
      <c r="AG1706" s="253">
        <f t="shared" si="368"/>
        <v>1.7964299672862032E-3</v>
      </c>
      <c r="AH1706" s="253" t="str">
        <f t="shared" si="369"/>
        <v/>
      </c>
      <c r="AI1706" s="253">
        <f t="shared" si="370"/>
        <v>5.3208744357620354E-4</v>
      </c>
      <c r="AJ1706" s="253" t="str">
        <f t="shared" si="371"/>
        <v/>
      </c>
      <c r="AK1706" s="253" t="str">
        <f t="shared" si="372"/>
        <v/>
      </c>
      <c r="AO1706" s="253">
        <v>945</v>
      </c>
      <c r="AP1706" s="253">
        <f t="shared" si="373"/>
        <v>-281.14692837549501</v>
      </c>
      <c r="AQ1706" s="253">
        <f t="shared" si="374"/>
        <v>3.0471194346116514E-4</v>
      </c>
      <c r="AR1706" s="253">
        <f t="shared" si="375"/>
        <v>0.41293557735178515</v>
      </c>
      <c r="AS1706" s="253" t="str">
        <f>IF(OR(AR1706&lt;$T$757,AR1706&gt;$T$758),AQ1706,"")</f>
        <v/>
      </c>
      <c r="AT1706" s="253">
        <f t="shared" si="376"/>
        <v>3.0471194346116514E-4</v>
      </c>
      <c r="AU1706" s="253" t="str">
        <f t="shared" si="377"/>
        <v/>
      </c>
      <c r="AV1706" s="253">
        <f t="shared" si="378"/>
        <v>0</v>
      </c>
      <c r="AW1706" s="253">
        <f t="shared" si="379"/>
        <v>3.0471194346116514E-4</v>
      </c>
      <c r="AX1706" s="253" t="str">
        <f t="shared" si="380"/>
        <v/>
      </c>
      <c r="AZ1706" s="259"/>
      <c r="BA1706" s="259">
        <f>BA1705+$BD$753</f>
        <v>6.0800000000001084</v>
      </c>
      <c r="BB1706" s="274">
        <f t="shared" si="363"/>
        <v>0.53043988532243513</v>
      </c>
      <c r="BC1706" s="259">
        <f t="shared" si="364"/>
        <v>7.4195724228209858E-4</v>
      </c>
      <c r="BD1706" s="259" t="str">
        <f t="shared" si="361"/>
        <v/>
      </c>
      <c r="BE1706" s="254" t="str">
        <f t="shared" si="362"/>
        <v/>
      </c>
    </row>
    <row r="1707" spans="1:57" ht="20.100000000000001" customHeight="1" x14ac:dyDescent="0.25">
      <c r="A1707" s="247">
        <v>946</v>
      </c>
      <c r="B1707" s="247">
        <f>$B$755+(A1707*$B$758)</f>
        <v>-519.21361719743254</v>
      </c>
      <c r="C1707" s="247">
        <f>_xlfn.NORM.DIST($B1707,$B$752,$B$753,0)</f>
        <v>1.62138638287251E-4</v>
      </c>
      <c r="D1707" s="247">
        <f>_xlfn.NORM.DIST($B1707,$B$752,$B$753,1)</f>
        <v>0.41449387378244384</v>
      </c>
      <c r="E1707" s="247" t="str">
        <f>IF(OR(D1707&lt;$F$757,D1707&gt;$F$758),C1707,"")</f>
        <v/>
      </c>
      <c r="F1707" s="247">
        <f>IF(AND(D1707&gt;$F$757,D1707&lt;$F$758),C1707,"")</f>
        <v>1.62138638287251E-4</v>
      </c>
      <c r="G1707" s="247" t="str">
        <f>IF(C1707=MAX($C$761:$C$2761),C1707,"")</f>
        <v/>
      </c>
      <c r="H1707" s="247">
        <f>_xlfn.NORM.DIST(B1707,$F$753,$F$754,0)</f>
        <v>0</v>
      </c>
      <c r="I1707" s="247">
        <f>IF(H1707=MAX($H$761:$H$2761),C1707,"")</f>
        <v>1.62138638287251E-4</v>
      </c>
      <c r="J1707" s="247" t="str">
        <f>IF(I1707=MIN($I$761:$I$2761),I1707,"")</f>
        <v/>
      </c>
      <c r="K1707" s="247"/>
      <c r="L1707" s="247"/>
      <c r="M1707" s="247"/>
      <c r="N1707" s="247"/>
      <c r="O1707" s="247">
        <v>946</v>
      </c>
      <c r="P1707" s="247">
        <f>$P$755+(O1707*$P$758)</f>
        <v>-30.257445448553881</v>
      </c>
      <c r="Q1707" s="247">
        <f>_xlfn.NORM.DIST(P1707,P$752,P$753,0)</f>
        <v>2.7822768123543931E-3</v>
      </c>
      <c r="R1707" s="247">
        <f>_xlfn.NORM.DIST(P1707,P$752,P$753,1)</f>
        <v>0.41449387378244412</v>
      </c>
      <c r="S1707" s="253" t="str">
        <f>IF(OR(R1707&lt;$T$757,R1707&gt;$T$758),Q1707,"")</f>
        <v/>
      </c>
      <c r="T1707" s="253">
        <f>IF(AND(R1707&gt;$T$757,R1707&lt;$T$758),Q1707,"")</f>
        <v>2.7822768123543931E-3</v>
      </c>
      <c r="U1707" s="253" t="str">
        <f>IF(Q1707=MAX($Q$761:$Q$2761),Q1707,"")</f>
        <v/>
      </c>
      <c r="V1707" s="253">
        <f>_xlfn.NORM.DIST(P1707,$T$753,$T$754,0)</f>
        <v>3.3541004907487878E-77</v>
      </c>
      <c r="W1707" s="253" t="str">
        <f>IF(V1707=MAX($V$761:$V$2761),Q1707,"")</f>
        <v/>
      </c>
      <c r="X1707" s="253" t="str">
        <f t="shared" si="365"/>
        <v/>
      </c>
      <c r="AB1707" s="253">
        <v>946</v>
      </c>
      <c r="AC1707" s="253">
        <f t="shared" si="381"/>
        <v>-46.821314184132802</v>
      </c>
      <c r="AD1707" s="253">
        <f t="shared" si="366"/>
        <v>1.7979971374045439E-3</v>
      </c>
      <c r="AE1707" s="253">
        <f t="shared" si="367"/>
        <v>0.41449387378244401</v>
      </c>
      <c r="AF1707" s="253" t="str">
        <f>IF(OR(AE1707&lt;$T$757,AE1707&gt;$T$758),AD1707,"")</f>
        <v/>
      </c>
      <c r="AG1707" s="253">
        <f t="shared" si="368"/>
        <v>1.7979971374045439E-3</v>
      </c>
      <c r="AH1707" s="253" t="str">
        <f t="shared" si="369"/>
        <v/>
      </c>
      <c r="AI1707" s="253">
        <f t="shared" si="370"/>
        <v>5.2874074555905729E-4</v>
      </c>
      <c r="AJ1707" s="253" t="str">
        <f t="shared" si="371"/>
        <v/>
      </c>
      <c r="AK1707" s="253" t="str">
        <f t="shared" si="372"/>
        <v/>
      </c>
      <c r="AO1707" s="253">
        <v>946</v>
      </c>
      <c r="AP1707" s="253">
        <f t="shared" si="373"/>
        <v>-276.0351660413944</v>
      </c>
      <c r="AQ1707" s="253">
        <f t="shared" si="374"/>
        <v>3.0497776815858736E-4</v>
      </c>
      <c r="AR1707" s="253">
        <f t="shared" si="375"/>
        <v>0.41449387378244407</v>
      </c>
      <c r="AS1707" s="253" t="str">
        <f>IF(OR(AR1707&lt;$T$757,AR1707&gt;$T$758),AQ1707,"")</f>
        <v/>
      </c>
      <c r="AT1707" s="253">
        <f t="shared" si="376"/>
        <v>3.0497776815858736E-4</v>
      </c>
      <c r="AU1707" s="253" t="str">
        <f t="shared" si="377"/>
        <v/>
      </c>
      <c r="AV1707" s="253">
        <f t="shared" si="378"/>
        <v>0</v>
      </c>
      <c r="AW1707" s="253">
        <f t="shared" si="379"/>
        <v>3.0497776815858736E-4</v>
      </c>
      <c r="AX1707" s="253" t="str">
        <f t="shared" si="380"/>
        <v/>
      </c>
      <c r="AZ1707" s="259"/>
      <c r="BA1707" s="259">
        <f>BA1706+$BD$753</f>
        <v>6.0864000000001086</v>
      </c>
      <c r="BB1707" s="274">
        <f t="shared" si="363"/>
        <v>0.52969792808015304</v>
      </c>
      <c r="BC1707" s="259">
        <f t="shared" si="364"/>
        <v>7.415335665115208E-4</v>
      </c>
      <c r="BD1707" s="259" t="str">
        <f t="shared" si="361"/>
        <v/>
      </c>
      <c r="BE1707" s="254" t="str">
        <f t="shared" si="362"/>
        <v/>
      </c>
    </row>
    <row r="1708" spans="1:57" ht="20.100000000000001" customHeight="1" x14ac:dyDescent="0.25">
      <c r="A1708" s="247">
        <v>947</v>
      </c>
      <c r="B1708" s="247">
        <f>$B$755+(A1708*$B$758)</f>
        <v>-509.59855021229487</v>
      </c>
      <c r="C1708" s="247">
        <f>_xlfn.NORM.DIST($B1708,$B$752,$B$753,0)</f>
        <v>1.6227748838098664E-4</v>
      </c>
      <c r="D1708" s="247">
        <f>_xlfn.NORM.DIST($B1708,$B$752,$B$753,1)</f>
        <v>0.41605351716122041</v>
      </c>
      <c r="E1708" s="247" t="str">
        <f>IF(OR(D1708&lt;$F$757,D1708&gt;$F$758),C1708,"")</f>
        <v/>
      </c>
      <c r="F1708" s="247">
        <f>IF(AND(D1708&gt;$F$757,D1708&lt;$F$758),C1708,"")</f>
        <v>1.6227748838098664E-4</v>
      </c>
      <c r="G1708" s="247" t="str">
        <f>IF(C1708=MAX($C$761:$C$2761),C1708,"")</f>
        <v/>
      </c>
      <c r="H1708" s="247">
        <f>_xlfn.NORM.DIST(B1708,$F$753,$F$754,0)</f>
        <v>0</v>
      </c>
      <c r="I1708" s="247">
        <f>IF(H1708=MAX($H$761:$H$2761),C1708,"")</f>
        <v>1.6227748838098664E-4</v>
      </c>
      <c r="J1708" s="247" t="str">
        <f>IF(I1708=MIN($I$761:$I$2761),I1708,"")</f>
        <v/>
      </c>
      <c r="K1708" s="247"/>
      <c r="L1708" s="247"/>
      <c r="M1708" s="247"/>
      <c r="N1708" s="247"/>
      <c r="O1708" s="247">
        <v>947</v>
      </c>
      <c r="P1708" s="247">
        <f>$P$755+(O1708*$P$758)</f>
        <v>-29.697122384691852</v>
      </c>
      <c r="Q1708" s="247">
        <f>_xlfn.NORM.DIST(P1708,P$752,P$753,0)</f>
        <v>2.7846594609338728E-3</v>
      </c>
      <c r="R1708" s="247">
        <f>_xlfn.NORM.DIST(P1708,P$752,P$753,1)</f>
        <v>0.41605351716122052</v>
      </c>
      <c r="S1708" s="253" t="str">
        <f>IF(OR(R1708&lt;$T$757,R1708&gt;$T$758),Q1708,"")</f>
        <v/>
      </c>
      <c r="T1708" s="253">
        <f>IF(AND(R1708&gt;$T$757,R1708&lt;$T$758),Q1708,"")</f>
        <v>2.7846594609338728E-3</v>
      </c>
      <c r="U1708" s="253" t="str">
        <f>IF(Q1708=MAX($Q$761:$Q$2761),Q1708,"")</f>
        <v/>
      </c>
      <c r="V1708" s="253">
        <f>_xlfn.NORM.DIST(P1708,$T$753,$T$754,0)</f>
        <v>3.1154384223384333E-77</v>
      </c>
      <c r="W1708" s="253" t="str">
        <f>IF(V1708=MAX($V$761:$V$2761),Q1708,"")</f>
        <v/>
      </c>
      <c r="X1708" s="253" t="str">
        <f t="shared" si="365"/>
        <v/>
      </c>
      <c r="AB1708" s="253">
        <v>947</v>
      </c>
      <c r="AC1708" s="253">
        <f t="shared" si="381"/>
        <v>-45.954252810352614</v>
      </c>
      <c r="AD1708" s="253">
        <f t="shared" si="366"/>
        <v>1.7995368818707752E-3</v>
      </c>
      <c r="AE1708" s="253">
        <f t="shared" si="367"/>
        <v>0.41605351716122052</v>
      </c>
      <c r="AF1708" s="253" t="str">
        <f>IF(OR(AE1708&lt;$T$757,AE1708&gt;$T$758),AD1708,"")</f>
        <v/>
      </c>
      <c r="AG1708" s="253">
        <f t="shared" si="368"/>
        <v>1.7995368818707752E-3</v>
      </c>
      <c r="AH1708" s="253" t="str">
        <f t="shared" si="369"/>
        <v/>
      </c>
      <c r="AI1708" s="253">
        <f t="shared" si="370"/>
        <v>5.2540669086786733E-4</v>
      </c>
      <c r="AJ1708" s="253" t="str">
        <f t="shared" si="371"/>
        <v/>
      </c>
      <c r="AK1708" s="253" t="str">
        <f t="shared" si="372"/>
        <v/>
      </c>
      <c r="AO1708" s="253">
        <v>947</v>
      </c>
      <c r="AP1708" s="253">
        <f t="shared" si="373"/>
        <v>-270.92340370729471</v>
      </c>
      <c r="AQ1708" s="253">
        <f t="shared" si="374"/>
        <v>3.0523894089411435E-4</v>
      </c>
      <c r="AR1708" s="253">
        <f t="shared" si="375"/>
        <v>0.41605351716122052</v>
      </c>
      <c r="AS1708" s="253" t="str">
        <f>IF(OR(AR1708&lt;$T$757,AR1708&gt;$T$758),AQ1708,"")</f>
        <v/>
      </c>
      <c r="AT1708" s="253">
        <f t="shared" si="376"/>
        <v>3.0523894089411435E-4</v>
      </c>
      <c r="AU1708" s="253" t="str">
        <f t="shared" si="377"/>
        <v/>
      </c>
      <c r="AV1708" s="253">
        <f t="shared" si="378"/>
        <v>0</v>
      </c>
      <c r="AW1708" s="253">
        <f t="shared" si="379"/>
        <v>3.0523894089411435E-4</v>
      </c>
      <c r="AX1708" s="253" t="str">
        <f t="shared" si="380"/>
        <v/>
      </c>
      <c r="AZ1708" s="259"/>
      <c r="BA1708" s="259">
        <f>BA1707+$BD$753</f>
        <v>6.0928000000001088</v>
      </c>
      <c r="BB1708" s="274">
        <f t="shared" si="363"/>
        <v>0.52895639451364151</v>
      </c>
      <c r="BC1708" s="259">
        <f t="shared" si="364"/>
        <v>7.4110808620175828E-4</v>
      </c>
      <c r="BD1708" s="259" t="str">
        <f t="shared" si="361"/>
        <v/>
      </c>
      <c r="BE1708" s="254" t="str">
        <f t="shared" si="362"/>
        <v/>
      </c>
    </row>
    <row r="1709" spans="1:57" ht="20.100000000000001" customHeight="1" x14ac:dyDescent="0.25">
      <c r="A1709" s="247">
        <v>948</v>
      </c>
      <c r="B1709" s="247">
        <f>$B$755+(A1709*$B$758)</f>
        <v>-499.98348322715719</v>
      </c>
      <c r="C1709" s="247">
        <f>_xlfn.NORM.DIST($B1709,$B$752,$B$753,0)</f>
        <v>1.6241385873875833E-4</v>
      </c>
      <c r="D1709" s="247">
        <f>_xlfn.NORM.DIST($B1709,$B$752,$B$753,1)</f>
        <v>0.41761448367674875</v>
      </c>
      <c r="E1709" s="247" t="str">
        <f>IF(OR(D1709&lt;$F$757,D1709&gt;$F$758),C1709,"")</f>
        <v/>
      </c>
      <c r="F1709" s="247">
        <f>IF(AND(D1709&gt;$F$757,D1709&lt;$F$758),C1709,"")</f>
        <v>1.6241385873875833E-4</v>
      </c>
      <c r="G1709" s="247" t="str">
        <f>IF(C1709=MAX($C$761:$C$2761),C1709,"")</f>
        <v/>
      </c>
      <c r="H1709" s="247">
        <f>_xlfn.NORM.DIST(B1709,$F$753,$F$754,0)</f>
        <v>0</v>
      </c>
      <c r="I1709" s="247">
        <f>IF(H1709=MAX($H$761:$H$2761),C1709,"")</f>
        <v>1.6241385873875833E-4</v>
      </c>
      <c r="J1709" s="247" t="str">
        <f>IF(I1709=MIN($I$761:$I$2761),I1709,"")</f>
        <v/>
      </c>
      <c r="K1709" s="247"/>
      <c r="L1709" s="247"/>
      <c r="M1709" s="247"/>
      <c r="N1709" s="247"/>
      <c r="O1709" s="247">
        <v>948</v>
      </c>
      <c r="P1709" s="247">
        <f>$P$755+(O1709*$P$758)</f>
        <v>-29.136799320829709</v>
      </c>
      <c r="Q1709" s="247">
        <f>_xlfn.NORM.DIST(P1709,P$752,P$753,0)</f>
        <v>2.7869995575840524E-3</v>
      </c>
      <c r="R1709" s="247">
        <f>_xlfn.NORM.DIST(P1709,P$752,P$753,1)</f>
        <v>0.41761448367674892</v>
      </c>
      <c r="S1709" s="253" t="str">
        <f>IF(OR(R1709&lt;$T$757,R1709&gt;$T$758),Q1709,"")</f>
        <v/>
      </c>
      <c r="T1709" s="253">
        <f>IF(AND(R1709&gt;$T$757,R1709&lt;$T$758),Q1709,"")</f>
        <v>2.7869995575840524E-3</v>
      </c>
      <c r="U1709" s="253" t="str">
        <f>IF(Q1709=MAX($Q$761:$Q$2761),Q1709,"")</f>
        <v/>
      </c>
      <c r="V1709" s="253">
        <f>_xlfn.NORM.DIST(P1709,$T$753,$T$754,0)</f>
        <v>2.8937121282115394E-77</v>
      </c>
      <c r="W1709" s="253" t="str">
        <f>IF(V1709=MAX($V$761:$V$2761),Q1709,"")</f>
        <v/>
      </c>
      <c r="X1709" s="253" t="str">
        <f t="shared" si="365"/>
        <v/>
      </c>
      <c r="AB1709" s="253">
        <v>948</v>
      </c>
      <c r="AC1709" s="253">
        <f t="shared" si="381"/>
        <v>-45.087191436572311</v>
      </c>
      <c r="AD1709" s="253">
        <f t="shared" si="366"/>
        <v>1.8010491279059613E-3</v>
      </c>
      <c r="AE1709" s="253">
        <f t="shared" si="367"/>
        <v>0.41761448367674897</v>
      </c>
      <c r="AF1709" s="253" t="str">
        <f>IF(OR(AE1709&lt;$T$757,AE1709&gt;$T$758),AD1709,"")</f>
        <v/>
      </c>
      <c r="AG1709" s="253">
        <f t="shared" si="368"/>
        <v>1.8010491279059613E-3</v>
      </c>
      <c r="AH1709" s="253" t="str">
        <f t="shared" si="369"/>
        <v/>
      </c>
      <c r="AI1709" s="253">
        <f t="shared" si="370"/>
        <v>5.2208530613075512E-4</v>
      </c>
      <c r="AJ1709" s="253" t="str">
        <f t="shared" si="371"/>
        <v/>
      </c>
      <c r="AK1709" s="253" t="str">
        <f t="shared" si="372"/>
        <v/>
      </c>
      <c r="AO1709" s="253">
        <v>948</v>
      </c>
      <c r="AP1709" s="253">
        <f t="shared" si="373"/>
        <v>-265.81164137319502</v>
      </c>
      <c r="AQ1709" s="253">
        <f t="shared" si="374"/>
        <v>3.0549544932292281E-4</v>
      </c>
      <c r="AR1709" s="253">
        <f t="shared" si="375"/>
        <v>0.4176144836767488</v>
      </c>
      <c r="AS1709" s="253" t="str">
        <f>IF(OR(AR1709&lt;$T$757,AR1709&gt;$T$758),AQ1709,"")</f>
        <v/>
      </c>
      <c r="AT1709" s="253">
        <f t="shared" si="376"/>
        <v>3.0549544932292281E-4</v>
      </c>
      <c r="AU1709" s="253" t="str">
        <f t="shared" si="377"/>
        <v/>
      </c>
      <c r="AV1709" s="253">
        <f t="shared" si="378"/>
        <v>0</v>
      </c>
      <c r="AW1709" s="253">
        <f t="shared" si="379"/>
        <v>3.0549544932292281E-4</v>
      </c>
      <c r="AX1709" s="253" t="str">
        <f t="shared" si="380"/>
        <v/>
      </c>
      <c r="AZ1709" s="259"/>
      <c r="BA1709" s="259">
        <f>BA1708+$BD$753</f>
        <v>6.099200000000109</v>
      </c>
      <c r="BB1709" s="274">
        <f t="shared" si="363"/>
        <v>0.52821528642743976</v>
      </c>
      <c r="BC1709" s="259">
        <f t="shared" si="364"/>
        <v>7.4068080903078037E-4</v>
      </c>
      <c r="BD1709" s="259" t="str">
        <f t="shared" si="361"/>
        <v/>
      </c>
      <c r="BE1709" s="254" t="str">
        <f t="shared" si="362"/>
        <v/>
      </c>
    </row>
    <row r="1710" spans="1:57" ht="20.100000000000001" customHeight="1" x14ac:dyDescent="0.25">
      <c r="A1710" s="247">
        <v>949</v>
      </c>
      <c r="B1710" s="247">
        <f>$B$755+(A1710*$B$758)</f>
        <v>-490.36841624201952</v>
      </c>
      <c r="C1710" s="247">
        <f>_xlfn.NORM.DIST($B1710,$B$752,$B$753,0)</f>
        <v>1.6254774291106275E-4</v>
      </c>
      <c r="D1710" s="247">
        <f>_xlfn.NORM.DIST($B1710,$B$752,$B$753,1)</f>
        <v>0.41917674945510403</v>
      </c>
      <c r="E1710" s="247" t="str">
        <f>IF(OR(D1710&lt;$F$757,D1710&gt;$F$758),C1710,"")</f>
        <v/>
      </c>
      <c r="F1710" s="247">
        <f>IF(AND(D1710&gt;$F$757,D1710&lt;$F$758),C1710,"")</f>
        <v>1.6254774291106275E-4</v>
      </c>
      <c r="G1710" s="247" t="str">
        <f>IF(C1710=MAX($C$761:$C$2761),C1710,"")</f>
        <v/>
      </c>
      <c r="H1710" s="247">
        <f>_xlfn.NORM.DIST(B1710,$F$753,$F$754,0)</f>
        <v>0</v>
      </c>
      <c r="I1710" s="247">
        <f>IF(H1710=MAX($H$761:$H$2761),C1710,"")</f>
        <v>1.6254774291106275E-4</v>
      </c>
      <c r="J1710" s="247" t="str">
        <f>IF(I1710=MIN($I$761:$I$2761),I1710,"")</f>
        <v/>
      </c>
      <c r="K1710" s="247"/>
      <c r="L1710" s="247"/>
      <c r="M1710" s="247"/>
      <c r="N1710" s="247"/>
      <c r="O1710" s="247">
        <v>949</v>
      </c>
      <c r="P1710" s="247">
        <f>$P$755+(O1710*$P$758)</f>
        <v>-28.576476256967567</v>
      </c>
      <c r="Q1710" s="247">
        <f>_xlfn.NORM.DIST(P1710,P$752,P$753,0)</f>
        <v>2.789296991632338E-3</v>
      </c>
      <c r="R1710" s="247">
        <f>_xlfn.NORM.DIST(P1710,P$752,P$753,1)</f>
        <v>0.41917674945510425</v>
      </c>
      <c r="S1710" s="253" t="str">
        <f>IF(OR(R1710&lt;$T$757,R1710&gt;$T$758),Q1710,"")</f>
        <v/>
      </c>
      <c r="T1710" s="253">
        <f>IF(AND(R1710&gt;$T$757,R1710&lt;$T$758),Q1710,"")</f>
        <v>2.789296991632338E-3</v>
      </c>
      <c r="U1710" s="253" t="str">
        <f>IF(Q1710=MAX($Q$761:$Q$2761),Q1710,"")</f>
        <v/>
      </c>
      <c r="V1710" s="253">
        <f>_xlfn.NORM.DIST(P1710,$T$753,$T$754,0)</f>
        <v>2.6877231290700813E-77</v>
      </c>
      <c r="W1710" s="253" t="str">
        <f>IF(V1710=MAX($V$761:$V$2761),Q1710,"")</f>
        <v/>
      </c>
      <c r="X1710" s="253" t="str">
        <f t="shared" si="365"/>
        <v/>
      </c>
      <c r="AB1710" s="253">
        <v>949</v>
      </c>
      <c r="AC1710" s="253">
        <f t="shared" si="381"/>
        <v>-44.220130062792123</v>
      </c>
      <c r="AD1710" s="253">
        <f t="shared" si="366"/>
        <v>1.8025338039898973E-3</v>
      </c>
      <c r="AE1710" s="253">
        <f t="shared" si="367"/>
        <v>0.41917674945510408</v>
      </c>
      <c r="AF1710" s="253" t="str">
        <f>IF(OR(AE1710&lt;$T$757,AE1710&gt;$T$758),AD1710,"")</f>
        <v/>
      </c>
      <c r="AG1710" s="253">
        <f t="shared" si="368"/>
        <v>1.8025338039898973E-3</v>
      </c>
      <c r="AH1710" s="253" t="str">
        <f t="shared" si="369"/>
        <v/>
      </c>
      <c r="AI1710" s="253">
        <f t="shared" si="370"/>
        <v>5.1877661720149443E-4</v>
      </c>
      <c r="AJ1710" s="253" t="str">
        <f t="shared" si="371"/>
        <v/>
      </c>
      <c r="AK1710" s="253" t="str">
        <f t="shared" si="372"/>
        <v/>
      </c>
      <c r="AO1710" s="253">
        <v>949</v>
      </c>
      <c r="AP1710" s="253">
        <f t="shared" si="373"/>
        <v>-260.69987903909532</v>
      </c>
      <c r="AQ1710" s="253">
        <f t="shared" si="374"/>
        <v>3.0574728131369606E-4</v>
      </c>
      <c r="AR1710" s="253">
        <f t="shared" si="375"/>
        <v>0.41917674945510397</v>
      </c>
      <c r="AS1710" s="253" t="str">
        <f>IF(OR(AR1710&lt;$T$757,AR1710&gt;$T$758),AQ1710,"")</f>
        <v/>
      </c>
      <c r="AT1710" s="253">
        <f t="shared" si="376"/>
        <v>3.0574728131369606E-4</v>
      </c>
      <c r="AU1710" s="253" t="str">
        <f t="shared" si="377"/>
        <v/>
      </c>
      <c r="AV1710" s="253">
        <f t="shared" si="378"/>
        <v>0</v>
      </c>
      <c r="AW1710" s="253">
        <f t="shared" si="379"/>
        <v>3.0574728131369606E-4</v>
      </c>
      <c r="AX1710" s="253" t="str">
        <f t="shared" si="380"/>
        <v/>
      </c>
      <c r="AZ1710" s="259"/>
      <c r="BA1710" s="259">
        <f>BA1709+$BD$753</f>
        <v>6.1056000000001092</v>
      </c>
      <c r="BB1710" s="274">
        <f t="shared" si="363"/>
        <v>0.52747460561840898</v>
      </c>
      <c r="BC1710" s="259">
        <f t="shared" si="364"/>
        <v>7.4025174266523219E-4</v>
      </c>
      <c r="BD1710" s="259" t="str">
        <f t="shared" si="361"/>
        <v/>
      </c>
      <c r="BE1710" s="254" t="str">
        <f t="shared" si="362"/>
        <v/>
      </c>
    </row>
    <row r="1711" spans="1:57" ht="20.100000000000001" customHeight="1" x14ac:dyDescent="0.25">
      <c r="A1711" s="248">
        <v>950</v>
      </c>
      <c r="B1711" s="247">
        <f>$B$755+(A1711*$B$758)</f>
        <v>-480.75334925688185</v>
      </c>
      <c r="C1711" s="247">
        <f>_xlfn.NORM.DIST($B1711,$B$752,$B$753,0)</f>
        <v>1.6267913456241361E-4</v>
      </c>
      <c r="D1711" s="247">
        <f>_xlfn.NORM.DIST($B1711,$B$752,$B$753,1)</f>
        <v>0.42074029056089685</v>
      </c>
      <c r="E1711" s="247" t="str">
        <f>IF(OR(D1711&lt;$F$757,D1711&gt;$F$758),C1711,"")</f>
        <v/>
      </c>
      <c r="F1711" s="247">
        <f>IF(AND(D1711&gt;$F$757,D1711&lt;$F$758),C1711,"")</f>
        <v>1.6267913456241361E-4</v>
      </c>
      <c r="G1711" s="247" t="str">
        <f>IF(C1711=MAX($C$761:$C$2761),C1711,"")</f>
        <v/>
      </c>
      <c r="H1711" s="247">
        <f>_xlfn.NORM.DIST(B1711,$F$753,$F$754,0)</f>
        <v>0</v>
      </c>
      <c r="I1711" s="247">
        <f>IF(H1711=MAX($H$761:$H$2761),C1711,"")</f>
        <v>1.6267913456241361E-4</v>
      </c>
      <c r="J1711" s="247" t="str">
        <f>IF(I1711=MIN($I$761:$I$2761),I1711,"")</f>
        <v/>
      </c>
      <c r="K1711" s="247"/>
      <c r="L1711" s="247"/>
      <c r="M1711" s="247"/>
      <c r="N1711" s="247"/>
      <c r="O1711" s="248">
        <v>950</v>
      </c>
      <c r="P1711" s="247">
        <f>$P$755+(O1711*$P$758)</f>
        <v>-28.016153193105538</v>
      </c>
      <c r="Q1711" s="247">
        <f>_xlfn.NORM.DIST(P1711,P$752,P$753,0)</f>
        <v>2.7915516543626541E-3</v>
      </c>
      <c r="R1711" s="247">
        <f>_xlfn.NORM.DIST(P1711,P$752,P$753,1)</f>
        <v>0.42074029056089679</v>
      </c>
      <c r="S1711" s="253" t="str">
        <f>IF(OR(R1711&lt;$T$757,R1711&gt;$T$758),Q1711,"")</f>
        <v/>
      </c>
      <c r="T1711" s="253">
        <f>IF(AND(R1711&gt;$T$757,R1711&lt;$T$758),Q1711,"")</f>
        <v>2.7915516543626541E-3</v>
      </c>
      <c r="U1711" s="253" t="str">
        <f>IF(Q1711=MAX($Q$761:$Q$2761),Q1711,"")</f>
        <v/>
      </c>
      <c r="V1711" s="253">
        <f>_xlfn.NORM.DIST(P1711,$T$753,$T$754,0)</f>
        <v>2.4963575220031761E-77</v>
      </c>
      <c r="W1711" s="253" t="str">
        <f>IF(V1711=MAX($V$761:$V$2761),Q1711,"")</f>
        <v/>
      </c>
      <c r="X1711" s="253" t="str">
        <f t="shared" si="365"/>
        <v/>
      </c>
      <c r="AB1711" s="259">
        <v>950</v>
      </c>
      <c r="AC1711" s="253">
        <f t="shared" si="381"/>
        <v>-43.353068689011934</v>
      </c>
      <c r="AD1711" s="253">
        <f t="shared" si="366"/>
        <v>1.8039908398667448E-3</v>
      </c>
      <c r="AE1711" s="253">
        <f t="shared" si="367"/>
        <v>0.42074029056089679</v>
      </c>
      <c r="AF1711" s="253" t="str">
        <f>IF(OR(AE1711&lt;$T$757,AE1711&gt;$T$758),AD1711,"")</f>
        <v/>
      </c>
      <c r="AG1711" s="253">
        <f t="shared" si="368"/>
        <v>1.8039908398667448E-3</v>
      </c>
      <c r="AH1711" s="253" t="str">
        <f t="shared" si="369"/>
        <v/>
      </c>
      <c r="AI1711" s="253">
        <f t="shared" si="370"/>
        <v>5.1548064916275504E-4</v>
      </c>
      <c r="AJ1711" s="253" t="str">
        <f t="shared" si="371"/>
        <v/>
      </c>
      <c r="AK1711" s="253" t="str">
        <f t="shared" si="372"/>
        <v/>
      </c>
      <c r="AO1711" s="259">
        <v>950</v>
      </c>
      <c r="AP1711" s="253">
        <f t="shared" si="373"/>
        <v>-255.58811670499472</v>
      </c>
      <c r="AQ1711" s="253">
        <f t="shared" si="374"/>
        <v>3.0599442494958054E-4</v>
      </c>
      <c r="AR1711" s="253">
        <f t="shared" si="375"/>
        <v>0.42074029056089701</v>
      </c>
      <c r="AS1711" s="253" t="str">
        <f>IF(OR(AR1711&lt;$T$757,AR1711&gt;$T$758),AQ1711,"")</f>
        <v/>
      </c>
      <c r="AT1711" s="253">
        <f t="shared" si="376"/>
        <v>3.0599442494958054E-4</v>
      </c>
      <c r="AU1711" s="253" t="str">
        <f t="shared" si="377"/>
        <v/>
      </c>
      <c r="AV1711" s="253">
        <f t="shared" si="378"/>
        <v>0</v>
      </c>
      <c r="AW1711" s="253">
        <f t="shared" si="379"/>
        <v>3.0599442494958054E-4</v>
      </c>
      <c r="AX1711" s="253" t="str">
        <f t="shared" si="380"/>
        <v/>
      </c>
      <c r="AZ1711" s="259"/>
      <c r="BA1711" s="259">
        <f>BA1710+$BD$753</f>
        <v>6.1120000000001093</v>
      </c>
      <c r="BB1711" s="274">
        <f t="shared" si="363"/>
        <v>0.52673435387574374</v>
      </c>
      <c r="BC1711" s="259">
        <f t="shared" si="364"/>
        <v>7.3982089476010149E-4</v>
      </c>
      <c r="BD1711" s="259" t="str">
        <f t="shared" si="361"/>
        <v/>
      </c>
      <c r="BE1711" s="254" t="str">
        <f t="shared" si="362"/>
        <v/>
      </c>
    </row>
    <row r="1712" spans="1:57" ht="20.100000000000001" customHeight="1" x14ac:dyDescent="0.25">
      <c r="A1712" s="247">
        <v>951</v>
      </c>
      <c r="B1712" s="247">
        <f>$B$755+(A1712*$B$758)</f>
        <v>-471.13828227174417</v>
      </c>
      <c r="C1712" s="247">
        <f>_xlfn.NORM.DIST($B1712,$B$752,$B$753,0)</f>
        <v>1.6280802747184166E-4</v>
      </c>
      <c r="D1712" s="247">
        <f>_xlfn.NORM.DIST($B1712,$B$752,$B$753,1)</f>
        <v>0.42230508299837177</v>
      </c>
      <c r="E1712" s="247" t="str">
        <f>IF(OR(D1712&lt;$F$757,D1712&gt;$F$758),C1712,"")</f>
        <v/>
      </c>
      <c r="F1712" s="247">
        <f>IF(AND(D1712&gt;$F$757,D1712&lt;$F$758),C1712,"")</f>
        <v>1.6280802747184166E-4</v>
      </c>
      <c r="G1712" s="247" t="str">
        <f>IF(C1712=MAX($C$761:$C$2761),C1712,"")</f>
        <v/>
      </c>
      <c r="H1712" s="247">
        <f>_xlfn.NORM.DIST(B1712,$F$753,$F$754,0)</f>
        <v>0</v>
      </c>
      <c r="I1712" s="247">
        <f>IF(H1712=MAX($H$761:$H$2761),C1712,"")</f>
        <v>1.6280802747184166E-4</v>
      </c>
      <c r="J1712" s="247" t="str">
        <f>IF(I1712=MIN($I$761:$I$2761),I1712,"")</f>
        <v/>
      </c>
      <c r="K1712" s="247"/>
      <c r="L1712" s="247"/>
      <c r="M1712" s="247"/>
      <c r="N1712" s="247"/>
      <c r="O1712" s="247">
        <v>951</v>
      </c>
      <c r="P1712" s="247">
        <f>$P$755+(O1712*$P$758)</f>
        <v>-27.455830129243395</v>
      </c>
      <c r="Q1712" s="247">
        <f>_xlfn.NORM.DIST(P1712,P$752,P$753,0)</f>
        <v>2.793763439024021E-3</v>
      </c>
      <c r="R1712" s="247">
        <f>_xlfn.NORM.DIST(P1712,P$752,P$753,1)</f>
        <v>0.42230508299837183</v>
      </c>
      <c r="S1712" s="253" t="str">
        <f>IF(OR(R1712&lt;$T$757,R1712&gt;$T$758),Q1712,"")</f>
        <v/>
      </c>
      <c r="T1712" s="253">
        <f>IF(AND(R1712&gt;$T$757,R1712&lt;$T$758),Q1712,"")</f>
        <v>2.793763439024021E-3</v>
      </c>
      <c r="U1712" s="253" t="str">
        <f>IF(Q1712=MAX($Q$761:$Q$2761),Q1712,"")</f>
        <v/>
      </c>
      <c r="V1712" s="253">
        <f>_xlfn.NORM.DIST(P1712,$T$753,$T$754,0)</f>
        <v>2.3185800286660498E-77</v>
      </c>
      <c r="W1712" s="253" t="str">
        <f>IF(V1712=MAX($V$761:$V$2761),Q1712,"")</f>
        <v/>
      </c>
      <c r="X1712" s="253" t="str">
        <f t="shared" si="365"/>
        <v/>
      </c>
      <c r="AB1712" s="253">
        <v>951</v>
      </c>
      <c r="AC1712" s="253">
        <f t="shared" si="381"/>
        <v>-42.486007315231632</v>
      </c>
      <c r="AD1712" s="253">
        <f t="shared" si="366"/>
        <v>1.8054201665505725E-3</v>
      </c>
      <c r="AE1712" s="253">
        <f t="shared" si="367"/>
        <v>0.42230508299837188</v>
      </c>
      <c r="AF1712" s="253" t="str">
        <f>IF(OR(AE1712&lt;$T$757,AE1712&gt;$T$758),AD1712,"")</f>
        <v/>
      </c>
      <c r="AG1712" s="253">
        <f t="shared" si="368"/>
        <v>1.8054201665505725E-3</v>
      </c>
      <c r="AH1712" s="253" t="str">
        <f t="shared" si="369"/>
        <v/>
      </c>
      <c r="AI1712" s="253">
        <f t="shared" si="370"/>
        <v>5.1219742632939002E-4</v>
      </c>
      <c r="AJ1712" s="253" t="str">
        <f t="shared" si="371"/>
        <v/>
      </c>
      <c r="AK1712" s="253" t="str">
        <f t="shared" si="372"/>
        <v/>
      </c>
      <c r="AO1712" s="253">
        <v>951</v>
      </c>
      <c r="AP1712" s="253">
        <f t="shared" si="373"/>
        <v>-250.47635437089502</v>
      </c>
      <c r="AQ1712" s="253">
        <f t="shared" si="374"/>
        <v>3.0623686852912513E-4</v>
      </c>
      <c r="AR1712" s="253">
        <f t="shared" si="375"/>
        <v>0.42230508299837188</v>
      </c>
      <c r="AS1712" s="253" t="str">
        <f>IF(OR(AR1712&lt;$T$757,AR1712&gt;$T$758),AQ1712,"")</f>
        <v/>
      </c>
      <c r="AT1712" s="253">
        <f t="shared" si="376"/>
        <v>3.0623686852912513E-4</v>
      </c>
      <c r="AU1712" s="253" t="str">
        <f t="shared" si="377"/>
        <v/>
      </c>
      <c r="AV1712" s="253">
        <f t="shared" si="378"/>
        <v>0</v>
      </c>
      <c r="AW1712" s="253">
        <f t="shared" si="379"/>
        <v>3.0623686852912513E-4</v>
      </c>
      <c r="AX1712" s="253" t="str">
        <f t="shared" si="380"/>
        <v/>
      </c>
      <c r="AZ1712" s="259"/>
      <c r="BA1712" s="259">
        <f>BA1711+$BD$753</f>
        <v>6.1184000000001095</v>
      </c>
      <c r="BB1712" s="274">
        <f t="shared" si="363"/>
        <v>0.52599453298098364</v>
      </c>
      <c r="BC1712" s="259">
        <f t="shared" si="364"/>
        <v>7.3938827296027299E-4</v>
      </c>
      <c r="BD1712" s="259" t="str">
        <f t="shared" si="361"/>
        <v/>
      </c>
      <c r="BE1712" s="254" t="str">
        <f t="shared" si="362"/>
        <v/>
      </c>
    </row>
    <row r="1713" spans="1:57" ht="20.100000000000001" customHeight="1" x14ac:dyDescent="0.25">
      <c r="A1713" s="247">
        <v>952</v>
      </c>
      <c r="B1713" s="247">
        <f>$B$755+(A1713*$B$758)</f>
        <v>-461.5232152866065</v>
      </c>
      <c r="C1713" s="247">
        <f>_xlfn.NORM.DIST($B1713,$B$752,$B$753,0)</f>
        <v>1.6293441553338539E-4</v>
      </c>
      <c r="D1713" s="247">
        <f>_xlfn.NORM.DIST($B1713,$B$752,$B$753,1)</f>
        <v>0.42387110271251088</v>
      </c>
      <c r="E1713" s="247" t="str">
        <f>IF(OR(D1713&lt;$F$757,D1713&gt;$F$758),C1713,"")</f>
        <v/>
      </c>
      <c r="F1713" s="247">
        <f>IF(AND(D1713&gt;$F$757,D1713&lt;$F$758),C1713,"")</f>
        <v>1.6293441553338539E-4</v>
      </c>
      <c r="G1713" s="247" t="str">
        <f>IF(C1713=MAX($C$761:$C$2761),C1713,"")</f>
        <v/>
      </c>
      <c r="H1713" s="247">
        <f>_xlfn.NORM.DIST(B1713,$F$753,$F$754,0)</f>
        <v>0</v>
      </c>
      <c r="I1713" s="247">
        <f>IF(H1713=MAX($H$761:$H$2761),C1713,"")</f>
        <v>1.6293441553338539E-4</v>
      </c>
      <c r="J1713" s="247" t="str">
        <f>IF(I1713=MIN($I$761:$I$2761),I1713,"")</f>
        <v/>
      </c>
      <c r="K1713" s="247"/>
      <c r="L1713" s="247"/>
      <c r="M1713" s="247"/>
      <c r="N1713" s="247"/>
      <c r="O1713" s="247">
        <v>952</v>
      </c>
      <c r="P1713" s="247">
        <f>$P$755+(O1713*$P$758)</f>
        <v>-26.895507065381253</v>
      </c>
      <c r="Q1713" s="247">
        <f>_xlfn.NORM.DIST(P1713,P$752,P$753,0)</f>
        <v>2.7959322408389743E-3</v>
      </c>
      <c r="R1713" s="247">
        <f>_xlfn.NORM.DIST(P1713,P$752,P$753,1)</f>
        <v>0.42387110271251105</v>
      </c>
      <c r="S1713" s="253" t="str">
        <f>IF(OR(R1713&lt;$T$757,R1713&gt;$T$758),Q1713,"")</f>
        <v/>
      </c>
      <c r="T1713" s="253">
        <f>IF(AND(R1713&gt;$T$757,R1713&lt;$T$758),Q1713,"")</f>
        <v>2.7959322408389743E-3</v>
      </c>
      <c r="U1713" s="253" t="str">
        <f>IF(Q1713=MAX($Q$761:$Q$2761),Q1713,"")</f>
        <v/>
      </c>
      <c r="V1713" s="253">
        <f>_xlfn.NORM.DIST(P1713,$T$753,$T$754,0)</f>
        <v>2.1534284611162726E-77</v>
      </c>
      <c r="W1713" s="253" t="str">
        <f>IF(V1713=MAX($V$761:$V$2761),Q1713,"")</f>
        <v/>
      </c>
      <c r="X1713" s="253" t="str">
        <f t="shared" si="365"/>
        <v/>
      </c>
      <c r="AB1713" s="253">
        <v>952</v>
      </c>
      <c r="AC1713" s="253">
        <f t="shared" si="381"/>
        <v>-41.618945941451443</v>
      </c>
      <c r="AD1713" s="253">
        <f t="shared" si="366"/>
        <v>1.8068217163307986E-3</v>
      </c>
      <c r="AE1713" s="253">
        <f t="shared" si="367"/>
        <v>0.42387110271251088</v>
      </c>
      <c r="AF1713" s="253" t="str">
        <f>IF(OR(AE1713&lt;$T$757,AE1713&gt;$T$758),AD1713,"")</f>
        <v/>
      </c>
      <c r="AG1713" s="253">
        <f t="shared" si="368"/>
        <v>1.8068217163307986E-3</v>
      </c>
      <c r="AH1713" s="253" t="str">
        <f t="shared" si="369"/>
        <v/>
      </c>
      <c r="AI1713" s="253">
        <f t="shared" si="370"/>
        <v>5.0892697225176384E-4</v>
      </c>
      <c r="AJ1713" s="253" t="str">
        <f t="shared" si="371"/>
        <v/>
      </c>
      <c r="AK1713" s="253" t="str">
        <f t="shared" si="372"/>
        <v/>
      </c>
      <c r="AO1713" s="253">
        <v>952</v>
      </c>
      <c r="AP1713" s="253">
        <f t="shared" si="373"/>
        <v>-245.36459203679533</v>
      </c>
      <c r="AQ1713" s="253">
        <f t="shared" si="374"/>
        <v>3.0647460056720479E-4</v>
      </c>
      <c r="AR1713" s="253">
        <f t="shared" si="375"/>
        <v>0.42387110271251094</v>
      </c>
      <c r="AS1713" s="253" t="str">
        <f>IF(OR(AR1713&lt;$T$757,AR1713&gt;$T$758),AQ1713,"")</f>
        <v/>
      </c>
      <c r="AT1713" s="253">
        <f t="shared" si="376"/>
        <v>3.0647460056720479E-4</v>
      </c>
      <c r="AU1713" s="253" t="str">
        <f t="shared" si="377"/>
        <v/>
      </c>
      <c r="AV1713" s="253">
        <f t="shared" si="378"/>
        <v>0</v>
      </c>
      <c r="AW1713" s="253">
        <f t="shared" si="379"/>
        <v>3.0647460056720479E-4</v>
      </c>
      <c r="AX1713" s="253" t="str">
        <f t="shared" si="380"/>
        <v/>
      </c>
      <c r="AZ1713" s="259"/>
      <c r="BA1713" s="259">
        <f>BA1712+$BD$753</f>
        <v>6.1248000000001097</v>
      </c>
      <c r="BB1713" s="274">
        <f t="shared" si="363"/>
        <v>0.52525514470802337</v>
      </c>
      <c r="BC1713" s="259">
        <f t="shared" si="364"/>
        <v>7.3895388490241576E-4</v>
      </c>
      <c r="BD1713" s="259" t="str">
        <f t="shared" si="361"/>
        <v/>
      </c>
      <c r="BE1713" s="254" t="str">
        <f t="shared" si="362"/>
        <v/>
      </c>
    </row>
    <row r="1714" spans="1:57" ht="20.100000000000001" customHeight="1" x14ac:dyDescent="0.25">
      <c r="A1714" s="247">
        <v>953</v>
      </c>
      <c r="B1714" s="247">
        <f>$B$755+(A1714*$B$758)</f>
        <v>-451.90814830146883</v>
      </c>
      <c r="C1714" s="247">
        <f>_xlfn.NORM.DIST($B1714,$B$752,$B$753,0)</f>
        <v>1.6305829275657297E-4</v>
      </c>
      <c r="D1714" s="247">
        <f>_xlfn.NORM.DIST($B1714,$B$752,$B$753,1)</f>
        <v>0.42543832559014189</v>
      </c>
      <c r="E1714" s="247" t="str">
        <f>IF(OR(D1714&lt;$F$757,D1714&gt;$F$758),C1714,"")</f>
        <v/>
      </c>
      <c r="F1714" s="247">
        <f>IF(AND(D1714&gt;$F$757,D1714&lt;$F$758),C1714,"")</f>
        <v>1.6305829275657297E-4</v>
      </c>
      <c r="G1714" s="247" t="str">
        <f>IF(C1714=MAX($C$761:$C$2761),C1714,"")</f>
        <v/>
      </c>
      <c r="H1714" s="247">
        <f>_xlfn.NORM.DIST(B1714,$F$753,$F$754,0)</f>
        <v>0</v>
      </c>
      <c r="I1714" s="247">
        <f>IF(H1714=MAX($H$761:$H$2761),C1714,"")</f>
        <v>1.6305829275657297E-4</v>
      </c>
      <c r="J1714" s="247" t="str">
        <f>IF(I1714=MIN($I$761:$I$2761),I1714,"")</f>
        <v/>
      </c>
      <c r="K1714" s="247"/>
      <c r="L1714" s="247"/>
      <c r="M1714" s="247"/>
      <c r="N1714" s="247"/>
      <c r="O1714" s="247">
        <v>953</v>
      </c>
      <c r="P1714" s="247">
        <f>$P$755+(O1714*$P$758)</f>
        <v>-26.33518400151911</v>
      </c>
      <c r="Q1714" s="247">
        <f>_xlfn.NORM.DIST(P1714,P$752,P$753,0)</f>
        <v>2.7980579570118401E-3</v>
      </c>
      <c r="R1714" s="247">
        <f>_xlfn.NORM.DIST(P1714,P$752,P$753,1)</f>
        <v>0.42543832559014211</v>
      </c>
      <c r="S1714" s="253" t="str">
        <f>IF(OR(R1714&lt;$T$757,R1714&gt;$T$758),Q1714,"")</f>
        <v/>
      </c>
      <c r="T1714" s="253">
        <f>IF(AND(R1714&gt;$T$757,R1714&lt;$T$758),Q1714,"")</f>
        <v>2.7980579570118401E-3</v>
      </c>
      <c r="U1714" s="253" t="str">
        <f>IF(Q1714=MAX($Q$761:$Q$2761),Q1714,"")</f>
        <v/>
      </c>
      <c r="V1714" s="253">
        <f>_xlfn.NORM.DIST(P1714,$T$753,$T$754,0)</f>
        <v>2.0000085760857685E-77</v>
      </c>
      <c r="W1714" s="253" t="str">
        <f>IF(V1714=MAX($V$761:$V$2761),Q1714,"")</f>
        <v/>
      </c>
      <c r="X1714" s="253" t="str">
        <f t="shared" si="365"/>
        <v/>
      </c>
      <c r="AB1714" s="253">
        <v>953</v>
      </c>
      <c r="AC1714" s="253">
        <f t="shared" si="381"/>
        <v>-40.751884567671141</v>
      </c>
      <c r="AD1714" s="253">
        <f t="shared" si="366"/>
        <v>1.8081954227775387E-3</v>
      </c>
      <c r="AE1714" s="253">
        <f t="shared" si="367"/>
        <v>0.425438325590142</v>
      </c>
      <c r="AF1714" s="253" t="str">
        <f>IF(OR(AE1714&lt;$T$757,AE1714&gt;$T$758),AD1714,"")</f>
        <v/>
      </c>
      <c r="AG1714" s="253">
        <f t="shared" si="368"/>
        <v>1.8081954227775387E-3</v>
      </c>
      <c r="AH1714" s="253" t="str">
        <f t="shared" si="369"/>
        <v/>
      </c>
      <c r="AI1714" s="253">
        <f t="shared" si="370"/>
        <v>5.0566930971911639E-4</v>
      </c>
      <c r="AJ1714" s="253" t="str">
        <f t="shared" si="371"/>
        <v/>
      </c>
      <c r="AK1714" s="253" t="str">
        <f t="shared" si="372"/>
        <v/>
      </c>
      <c r="AO1714" s="253">
        <v>953</v>
      </c>
      <c r="AP1714" s="253">
        <f t="shared" si="373"/>
        <v>-240.25282970269564</v>
      </c>
      <c r="AQ1714" s="253">
        <f t="shared" si="374"/>
        <v>3.0670760979592722E-4</v>
      </c>
      <c r="AR1714" s="253">
        <f t="shared" si="375"/>
        <v>0.42543832559014183</v>
      </c>
      <c r="AS1714" s="253" t="str">
        <f>IF(OR(AR1714&lt;$T$757,AR1714&gt;$T$758),AQ1714,"")</f>
        <v/>
      </c>
      <c r="AT1714" s="253">
        <f t="shared" si="376"/>
        <v>3.0670760979592722E-4</v>
      </c>
      <c r="AU1714" s="253" t="str">
        <f t="shared" si="377"/>
        <v/>
      </c>
      <c r="AV1714" s="253">
        <f t="shared" si="378"/>
        <v>0</v>
      </c>
      <c r="AW1714" s="253">
        <f t="shared" si="379"/>
        <v>3.0670760979592722E-4</v>
      </c>
      <c r="AX1714" s="253" t="str">
        <f t="shared" si="380"/>
        <v/>
      </c>
      <c r="AZ1714" s="259"/>
      <c r="BA1714" s="259">
        <f>BA1713+$BD$753</f>
        <v>6.1312000000001099</v>
      </c>
      <c r="BB1714" s="274">
        <f t="shared" si="363"/>
        <v>0.52451619082312095</v>
      </c>
      <c r="BC1714" s="259">
        <f t="shared" si="364"/>
        <v>7.3851773820809985E-4</v>
      </c>
      <c r="BD1714" s="259" t="str">
        <f t="shared" si="361"/>
        <v/>
      </c>
      <c r="BE1714" s="254" t="str">
        <f t="shared" si="362"/>
        <v/>
      </c>
    </row>
    <row r="1715" spans="1:57" ht="20.100000000000001" customHeight="1" x14ac:dyDescent="0.25">
      <c r="A1715" s="247">
        <v>954</v>
      </c>
      <c r="B1715" s="247">
        <f>$B$755+(A1715*$B$758)</f>
        <v>-442.29308131633115</v>
      </c>
      <c r="C1715" s="247">
        <f>_xlfn.NORM.DIST($B1715,$B$752,$B$753,0)</f>
        <v>1.6317965326689558E-4</v>
      </c>
      <c r="D1715" s="247">
        <f>_xlfn.NORM.DIST($B1715,$B$752,$B$753,1)</f>
        <v>0.42700672746105078</v>
      </c>
      <c r="E1715" s="247" t="str">
        <f>IF(OR(D1715&lt;$F$757,D1715&gt;$F$758),C1715,"")</f>
        <v/>
      </c>
      <c r="F1715" s="247">
        <f>IF(AND(D1715&gt;$F$757,D1715&lt;$F$758),C1715,"")</f>
        <v>1.6317965326689558E-4</v>
      </c>
      <c r="G1715" s="247" t="str">
        <f>IF(C1715=MAX($C$761:$C$2761),C1715,"")</f>
        <v/>
      </c>
      <c r="H1715" s="247">
        <f>_xlfn.NORM.DIST(B1715,$F$753,$F$754,0)</f>
        <v>0</v>
      </c>
      <c r="I1715" s="247">
        <f>IF(H1715=MAX($H$761:$H$2761),C1715,"")</f>
        <v>1.6317965326689558E-4</v>
      </c>
      <c r="J1715" s="247" t="str">
        <f>IF(I1715=MIN($I$761:$I$2761),I1715,"")</f>
        <v/>
      </c>
      <c r="K1715" s="247"/>
      <c r="L1715" s="247"/>
      <c r="M1715" s="247"/>
      <c r="N1715" s="247"/>
      <c r="O1715" s="247">
        <v>954</v>
      </c>
      <c r="P1715" s="247">
        <f>$P$755+(O1715*$P$758)</f>
        <v>-25.774860937657081</v>
      </c>
      <c r="Q1715" s="247">
        <f>_xlfn.NORM.DIST(P1715,P$752,P$753,0)</f>
        <v>2.8001404867368514E-3</v>
      </c>
      <c r="R1715" s="247">
        <f>_xlfn.NORM.DIST(P1715,P$752,P$753,1)</f>
        <v>0.42700672746105078</v>
      </c>
      <c r="S1715" s="253" t="str">
        <f>IF(OR(R1715&lt;$T$757,R1715&gt;$T$758),Q1715,"")</f>
        <v/>
      </c>
      <c r="T1715" s="253">
        <f>IF(AND(R1715&gt;$T$757,R1715&lt;$T$758),Q1715,"")</f>
        <v>2.8001404867368514E-3</v>
      </c>
      <c r="U1715" s="253" t="str">
        <f>IF(Q1715=MAX($Q$761:$Q$2761),Q1715,"")</f>
        <v/>
      </c>
      <c r="V1715" s="253">
        <f>_xlfn.NORM.DIST(P1715,$T$753,$T$754,0)</f>
        <v>1.8574892904990605E-77</v>
      </c>
      <c r="W1715" s="253" t="str">
        <f>IF(V1715=MAX($V$761:$V$2761),Q1715,"")</f>
        <v/>
      </c>
      <c r="X1715" s="253" t="str">
        <f t="shared" si="365"/>
        <v/>
      </c>
      <c r="AB1715" s="253">
        <v>954</v>
      </c>
      <c r="AC1715" s="253">
        <f t="shared" si="381"/>
        <v>-39.884823193890952</v>
      </c>
      <c r="AD1715" s="253">
        <f t="shared" si="366"/>
        <v>1.8095412207468512E-3</v>
      </c>
      <c r="AE1715" s="253">
        <f t="shared" si="367"/>
        <v>0.42700672746105078</v>
      </c>
      <c r="AF1715" s="253" t="str">
        <f>IF(OR(AE1715&lt;$T$757,AE1715&gt;$T$758),AD1715,"")</f>
        <v/>
      </c>
      <c r="AG1715" s="253">
        <f t="shared" si="368"/>
        <v>1.8095412207468512E-3</v>
      </c>
      <c r="AH1715" s="253" t="str">
        <f t="shared" si="369"/>
        <v/>
      </c>
      <c r="AI1715" s="253">
        <f t="shared" si="370"/>
        <v>5.0242446076297304E-4</v>
      </c>
      <c r="AJ1715" s="253" t="str">
        <f t="shared" si="371"/>
        <v/>
      </c>
      <c r="AK1715" s="253" t="str">
        <f t="shared" si="372"/>
        <v/>
      </c>
      <c r="AO1715" s="253">
        <v>954</v>
      </c>
      <c r="AP1715" s="253">
        <f t="shared" si="373"/>
        <v>-235.14106736859594</v>
      </c>
      <c r="AQ1715" s="253">
        <f t="shared" si="374"/>
        <v>3.0693588516552301E-4</v>
      </c>
      <c r="AR1715" s="253">
        <f t="shared" si="375"/>
        <v>0.42700672746105067</v>
      </c>
      <c r="AS1715" s="253" t="str">
        <f>IF(OR(AR1715&lt;$T$757,AR1715&gt;$T$758),AQ1715,"")</f>
        <v/>
      </c>
      <c r="AT1715" s="253">
        <f t="shared" si="376"/>
        <v>3.0693588516552301E-4</v>
      </c>
      <c r="AU1715" s="253" t="str">
        <f t="shared" si="377"/>
        <v/>
      </c>
      <c r="AV1715" s="253">
        <f t="shared" si="378"/>
        <v>0</v>
      </c>
      <c r="AW1715" s="253">
        <f t="shared" si="379"/>
        <v>3.0693588516552301E-4</v>
      </c>
      <c r="AX1715" s="253" t="str">
        <f t="shared" si="380"/>
        <v/>
      </c>
      <c r="AZ1715" s="259"/>
      <c r="BA1715" s="259">
        <f>BA1714+$BD$753</f>
        <v>6.1376000000001101</v>
      </c>
      <c r="BB1715" s="274">
        <f t="shared" si="363"/>
        <v>0.52377767308491285</v>
      </c>
      <c r="BC1715" s="259">
        <f t="shared" si="364"/>
        <v>7.3807984049256703E-4</v>
      </c>
      <c r="BD1715" s="259" t="str">
        <f t="shared" si="361"/>
        <v/>
      </c>
      <c r="BE1715" s="254" t="str">
        <f t="shared" si="362"/>
        <v/>
      </c>
    </row>
    <row r="1716" spans="1:57" ht="20.100000000000001" customHeight="1" x14ac:dyDescent="0.25">
      <c r="A1716" s="247">
        <v>955</v>
      </c>
      <c r="B1716" s="247">
        <f>$B$755+(A1716*$B$758)</f>
        <v>-432.67801433119348</v>
      </c>
      <c r="C1716" s="247">
        <f>_xlfn.NORM.DIST($B1716,$B$752,$B$753,0)</f>
        <v>1.6329849130627169E-4</v>
      </c>
      <c r="D1716" s="247">
        <f>_xlfn.NORM.DIST($B1716,$B$752,$B$753,1)</f>
        <v>0.42857628409909915</v>
      </c>
      <c r="E1716" s="247" t="str">
        <f>IF(OR(D1716&lt;$F$757,D1716&gt;$F$758),C1716,"")</f>
        <v/>
      </c>
      <c r="F1716" s="247">
        <f>IF(AND(D1716&gt;$F$757,D1716&lt;$F$758),C1716,"")</f>
        <v>1.6329849130627169E-4</v>
      </c>
      <c r="G1716" s="247" t="str">
        <f>IF(C1716=MAX($C$761:$C$2761),C1716,"")</f>
        <v/>
      </c>
      <c r="H1716" s="247">
        <f>_xlfn.NORM.DIST(B1716,$F$753,$F$754,0)</f>
        <v>0</v>
      </c>
      <c r="I1716" s="247">
        <f>IF(H1716=MAX($H$761:$H$2761),C1716,"")</f>
        <v>1.6329849130627169E-4</v>
      </c>
      <c r="J1716" s="247" t="str">
        <f>IF(I1716=MIN($I$761:$I$2761),I1716,"")</f>
        <v/>
      </c>
      <c r="K1716" s="247"/>
      <c r="L1716" s="247"/>
      <c r="M1716" s="247"/>
      <c r="N1716" s="247"/>
      <c r="O1716" s="247">
        <v>955</v>
      </c>
      <c r="P1716" s="247">
        <f>$P$755+(O1716*$P$758)</f>
        <v>-25.214537873794939</v>
      </c>
      <c r="Q1716" s="247">
        <f>_xlfn.NORM.DIST(P1716,P$752,P$753,0)</f>
        <v>2.8021797312061188E-3</v>
      </c>
      <c r="R1716" s="247">
        <f>_xlfn.NORM.DIST(P1716,P$752,P$753,1)</f>
        <v>0.42857628409909926</v>
      </c>
      <c r="S1716" s="253" t="str">
        <f>IF(OR(R1716&lt;$T$757,R1716&gt;$T$758),Q1716,"")</f>
        <v/>
      </c>
      <c r="T1716" s="253">
        <f>IF(AND(R1716&gt;$T$757,R1716&lt;$T$758),Q1716,"")</f>
        <v>2.8021797312061188E-3</v>
      </c>
      <c r="U1716" s="253" t="str">
        <f>IF(Q1716=MAX($Q$761:$Q$2761),Q1716,"")</f>
        <v/>
      </c>
      <c r="V1716" s="253">
        <f>_xlfn.NORM.DIST(P1716,$T$753,$T$754,0)</f>
        <v>1.7250982329534178E-77</v>
      </c>
      <c r="W1716" s="253" t="str">
        <f>IF(V1716=MAX($V$761:$V$2761),Q1716,"")</f>
        <v/>
      </c>
      <c r="X1716" s="253" t="str">
        <f t="shared" si="365"/>
        <v/>
      </c>
      <c r="AB1716" s="253">
        <v>955</v>
      </c>
      <c r="AC1716" s="253">
        <f t="shared" si="381"/>
        <v>-39.01776182011065</v>
      </c>
      <c r="AD1716" s="253">
        <f t="shared" si="366"/>
        <v>1.8108590463858851E-3</v>
      </c>
      <c r="AE1716" s="253">
        <f t="shared" si="367"/>
        <v>0.42857628409909931</v>
      </c>
      <c r="AF1716" s="253" t="str">
        <f>IF(OR(AE1716&lt;$T$757,AE1716&gt;$T$758),AD1716,"")</f>
        <v/>
      </c>
      <c r="AG1716" s="253">
        <f t="shared" si="368"/>
        <v>1.8108590463858851E-3</v>
      </c>
      <c r="AH1716" s="253" t="str">
        <f t="shared" si="369"/>
        <v/>
      </c>
      <c r="AI1716" s="253">
        <f t="shared" si="370"/>
        <v>4.9919244666058414E-4</v>
      </c>
      <c r="AJ1716" s="253" t="str">
        <f t="shared" si="371"/>
        <v/>
      </c>
      <c r="AK1716" s="253" t="str">
        <f t="shared" si="372"/>
        <v/>
      </c>
      <c r="AO1716" s="253">
        <v>955</v>
      </c>
      <c r="AP1716" s="253">
        <f t="shared" si="373"/>
        <v>-230.02930503449534</v>
      </c>
      <c r="AQ1716" s="253">
        <f t="shared" si="374"/>
        <v>3.071594158452186E-4</v>
      </c>
      <c r="AR1716" s="253">
        <f t="shared" si="375"/>
        <v>0.42857628409909926</v>
      </c>
      <c r="AS1716" s="253" t="str">
        <f>IF(OR(AR1716&lt;$T$757,AR1716&gt;$T$758),AQ1716,"")</f>
        <v/>
      </c>
      <c r="AT1716" s="253">
        <f t="shared" si="376"/>
        <v>3.071594158452186E-4</v>
      </c>
      <c r="AU1716" s="253" t="str">
        <f t="shared" si="377"/>
        <v/>
      </c>
      <c r="AV1716" s="253">
        <f t="shared" si="378"/>
        <v>0</v>
      </c>
      <c r="AW1716" s="253">
        <f t="shared" si="379"/>
        <v>3.071594158452186E-4</v>
      </c>
      <c r="AX1716" s="253" t="str">
        <f t="shared" si="380"/>
        <v/>
      </c>
      <c r="AZ1716" s="259"/>
      <c r="BA1716" s="259">
        <f>BA1715+$BD$753</f>
        <v>6.1440000000001103</v>
      </c>
      <c r="BB1716" s="274">
        <f t="shared" si="363"/>
        <v>0.52303959324442029</v>
      </c>
      <c r="BC1716" s="259">
        <f t="shared" si="364"/>
        <v>7.376401993572923E-4</v>
      </c>
      <c r="BD1716" s="259" t="str">
        <f t="shared" ref="BD1716:BD1779" si="382">IF(BB1716&lt;(1-$AZ$760),BC1716,"")</f>
        <v/>
      </c>
      <c r="BE1716" s="254" t="str">
        <f t="shared" ref="BE1716:BE1779" si="383">IF(BB1716&lt;(1-$AZ$766),BC1716,"")</f>
        <v/>
      </c>
    </row>
    <row r="1717" spans="1:57" ht="20.100000000000001" customHeight="1" x14ac:dyDescent="0.25">
      <c r="A1717" s="247">
        <v>956</v>
      </c>
      <c r="B1717" s="247">
        <f>$B$755+(A1717*$B$758)</f>
        <v>-423.06294734605581</v>
      </c>
      <c r="C1717" s="247">
        <f>_xlfn.NORM.DIST($B1717,$B$752,$B$753,0)</f>
        <v>1.6341480123350228E-4</v>
      </c>
      <c r="D1717" s="247">
        <f>_xlfn.NORM.DIST($B1717,$B$752,$B$753,1)</f>
        <v>0.43014697122334583</v>
      </c>
      <c r="E1717" s="247" t="str">
        <f>IF(OR(D1717&lt;$F$757,D1717&gt;$F$758),C1717,"")</f>
        <v/>
      </c>
      <c r="F1717" s="247">
        <f>IF(AND(D1717&gt;$F$757,D1717&lt;$F$758),C1717,"")</f>
        <v>1.6341480123350228E-4</v>
      </c>
      <c r="G1717" s="247" t="str">
        <f>IF(C1717=MAX($C$761:$C$2761),C1717,"")</f>
        <v/>
      </c>
      <c r="H1717" s="247">
        <f>_xlfn.NORM.DIST(B1717,$F$753,$F$754,0)</f>
        <v>0</v>
      </c>
      <c r="I1717" s="247">
        <f>IF(H1717=MAX($H$761:$H$2761),C1717,"")</f>
        <v>1.6341480123350228E-4</v>
      </c>
      <c r="J1717" s="247" t="str">
        <f>IF(I1717=MIN($I$761:$I$2761),I1717,"")</f>
        <v/>
      </c>
      <c r="K1717" s="247"/>
      <c r="L1717" s="247"/>
      <c r="M1717" s="247"/>
      <c r="N1717" s="247"/>
      <c r="O1717" s="247">
        <v>956</v>
      </c>
      <c r="P1717" s="247">
        <f>$P$755+(O1717*$P$758)</f>
        <v>-24.654214809932796</v>
      </c>
      <c r="Q1717" s="247">
        <f>_xlfn.NORM.DIST(P1717,P$752,P$753,0)</f>
        <v>2.8041755936174403E-3</v>
      </c>
      <c r="R1717" s="247">
        <f>_xlfn.NORM.DIST(P1717,P$752,P$753,1)</f>
        <v>0.430146971223346</v>
      </c>
      <c r="S1717" s="253" t="str">
        <f>IF(OR(R1717&lt;$T$757,R1717&gt;$T$758),Q1717,"")</f>
        <v/>
      </c>
      <c r="T1717" s="253">
        <f>IF(AND(R1717&gt;$T$757,R1717&lt;$T$758),Q1717,"")</f>
        <v>2.8041755936174403E-3</v>
      </c>
      <c r="U1717" s="253" t="str">
        <f>IF(Q1717=MAX($Q$761:$Q$2761),Q1717,"")</f>
        <v/>
      </c>
      <c r="V1717" s="253">
        <f>_xlfn.NORM.DIST(P1717,$T$753,$T$754,0)</f>
        <v>1.6021176076323653E-77</v>
      </c>
      <c r="W1717" s="253" t="str">
        <f>IF(V1717=MAX($V$761:$V$2761),Q1717,"")</f>
        <v/>
      </c>
      <c r="X1717" s="253" t="str">
        <f t="shared" si="365"/>
        <v/>
      </c>
      <c r="AB1717" s="253">
        <v>956</v>
      </c>
      <c r="AC1717" s="253">
        <f t="shared" si="381"/>
        <v>-38.150700446330461</v>
      </c>
      <c r="AD1717" s="253">
        <f t="shared" si="366"/>
        <v>1.8121488371379321E-3</v>
      </c>
      <c r="AE1717" s="253">
        <f t="shared" si="367"/>
        <v>0.43014697122334589</v>
      </c>
      <c r="AF1717" s="253" t="str">
        <f>IF(OR(AE1717&lt;$T$757,AE1717&gt;$T$758),AD1717,"")</f>
        <v/>
      </c>
      <c r="AG1717" s="253">
        <f t="shared" si="368"/>
        <v>1.8121488371379321E-3</v>
      </c>
      <c r="AH1717" s="253" t="str">
        <f t="shared" si="369"/>
        <v/>
      </c>
      <c r="AI1717" s="253">
        <f t="shared" si="370"/>
        <v>4.9597328793841327E-4</v>
      </c>
      <c r="AJ1717" s="253" t="str">
        <f t="shared" si="371"/>
        <v/>
      </c>
      <c r="AK1717" s="253" t="str">
        <f t="shared" si="372"/>
        <v/>
      </c>
      <c r="AO1717" s="253">
        <v>956</v>
      </c>
      <c r="AP1717" s="253">
        <f t="shared" si="373"/>
        <v>-224.91754270039564</v>
      </c>
      <c r="AQ1717" s="253">
        <f t="shared" si="374"/>
        <v>3.0737819122409306E-4</v>
      </c>
      <c r="AR1717" s="253">
        <f t="shared" si="375"/>
        <v>0.43014697122334589</v>
      </c>
      <c r="AS1717" s="253" t="str">
        <f>IF(OR(AR1717&lt;$T$757,AR1717&gt;$T$758),AQ1717,"")</f>
        <v/>
      </c>
      <c r="AT1717" s="253">
        <f t="shared" si="376"/>
        <v>3.0737819122409306E-4</v>
      </c>
      <c r="AU1717" s="253" t="str">
        <f t="shared" si="377"/>
        <v/>
      </c>
      <c r="AV1717" s="253">
        <f t="shared" si="378"/>
        <v>0</v>
      </c>
      <c r="AW1717" s="253">
        <f t="shared" si="379"/>
        <v>3.0737819122409306E-4</v>
      </c>
      <c r="AX1717" s="253" t="str">
        <f t="shared" si="380"/>
        <v/>
      </c>
      <c r="AZ1717" s="259"/>
      <c r="BA1717" s="259">
        <f>BA1716+$BD$753</f>
        <v>6.1504000000001104</v>
      </c>
      <c r="BB1717" s="274">
        <f t="shared" ref="BB1717:BB1780" si="384">_xlfn.CHISQ.DIST.RT(BA1717,7)</f>
        <v>0.52230195304506299</v>
      </c>
      <c r="BC1717" s="259">
        <f t="shared" ref="BC1717:BC1780" si="385">BB1717-BB1718</f>
        <v>7.3719882239420276E-4</v>
      </c>
      <c r="BD1717" s="259" t="str">
        <f t="shared" si="382"/>
        <v/>
      </c>
      <c r="BE1717" s="254" t="str">
        <f t="shared" si="383"/>
        <v/>
      </c>
    </row>
    <row r="1718" spans="1:57" ht="20.100000000000001" customHeight="1" x14ac:dyDescent="0.25">
      <c r="A1718" s="248">
        <v>957</v>
      </c>
      <c r="B1718" s="247">
        <f>$B$755+(A1718*$B$758)</f>
        <v>-413.44788036091813</v>
      </c>
      <c r="C1718" s="247">
        <f>_xlfn.NORM.DIST($B1718,$B$752,$B$753,0)</f>
        <v>1.6352857752471723E-4</v>
      </c>
      <c r="D1718" s="247">
        <f>_xlfn.NORM.DIST($B1718,$B$752,$B$753,1)</f>
        <v>0.43171876449917279</v>
      </c>
      <c r="E1718" s="247" t="str">
        <f>IF(OR(D1718&lt;$F$757,D1718&gt;$F$758),C1718,"")</f>
        <v/>
      </c>
      <c r="F1718" s="247">
        <f>IF(AND(D1718&gt;$F$757,D1718&lt;$F$758),C1718,"")</f>
        <v>1.6352857752471723E-4</v>
      </c>
      <c r="G1718" s="247" t="str">
        <f>IF(C1718=MAX($C$761:$C$2761),C1718,"")</f>
        <v/>
      </c>
      <c r="H1718" s="247">
        <f>_xlfn.NORM.DIST(B1718,$F$753,$F$754,0)</f>
        <v>0</v>
      </c>
      <c r="I1718" s="247">
        <f>IF(H1718=MAX($H$761:$H$2761),C1718,"")</f>
        <v>1.6352857752471723E-4</v>
      </c>
      <c r="J1718" s="247" t="str">
        <f>IF(I1718=MIN($I$761:$I$2761),I1718,"")</f>
        <v/>
      </c>
      <c r="K1718" s="247"/>
      <c r="L1718" s="247"/>
      <c r="M1718" s="247"/>
      <c r="N1718" s="247"/>
      <c r="O1718" s="248">
        <v>957</v>
      </c>
      <c r="P1718" s="247">
        <f>$P$755+(O1718*$P$758)</f>
        <v>-24.093891746070767</v>
      </c>
      <c r="Q1718" s="247">
        <f>_xlfn.NORM.DIST(P1718,P$752,P$753,0)</f>
        <v>2.8061279791819602E-3</v>
      </c>
      <c r="R1718" s="247">
        <f>_xlfn.NORM.DIST(P1718,P$752,P$753,1)</f>
        <v>0.43171876449917268</v>
      </c>
      <c r="S1718" s="253" t="str">
        <f>IF(OR(R1718&lt;$T$757,R1718&gt;$T$758),Q1718,"")</f>
        <v/>
      </c>
      <c r="T1718" s="253">
        <f>IF(AND(R1718&gt;$T$757,R1718&lt;$T$758),Q1718,"")</f>
        <v>2.8061279791819602E-3</v>
      </c>
      <c r="U1718" s="253" t="str">
        <f>IF(Q1718=MAX($Q$761:$Q$2761),Q1718,"")</f>
        <v/>
      </c>
      <c r="V1718" s="253">
        <f>_xlfn.NORM.DIST(P1718,$T$753,$T$754,0)</f>
        <v>1.4878803487767993E-77</v>
      </c>
      <c r="W1718" s="253" t="str">
        <f>IF(V1718=MAX($V$761:$V$2761),Q1718,"")</f>
        <v/>
      </c>
      <c r="X1718" s="253" t="str">
        <f t="shared" si="365"/>
        <v/>
      </c>
      <c r="AB1718" s="259">
        <v>957</v>
      </c>
      <c r="AC1718" s="253">
        <f t="shared" si="381"/>
        <v>-37.283639072550272</v>
      </c>
      <c r="AD1718" s="253">
        <f t="shared" si="366"/>
        <v>1.8134105317473719E-3</v>
      </c>
      <c r="AE1718" s="253">
        <f t="shared" si="367"/>
        <v>0.43171876449917268</v>
      </c>
      <c r="AF1718" s="253" t="str">
        <f>IF(OR(AE1718&lt;$T$757,AE1718&gt;$T$758),AD1718,"")</f>
        <v/>
      </c>
      <c r="AG1718" s="253">
        <f t="shared" si="368"/>
        <v>1.8134105317473719E-3</v>
      </c>
      <c r="AH1718" s="253" t="str">
        <f t="shared" si="369"/>
        <v/>
      </c>
      <c r="AI1718" s="253">
        <f t="shared" si="370"/>
        <v>4.9276700437565334E-4</v>
      </c>
      <c r="AJ1718" s="253" t="str">
        <f t="shared" si="371"/>
        <v/>
      </c>
      <c r="AK1718" s="253" t="str">
        <f t="shared" si="372"/>
        <v/>
      </c>
      <c r="AO1718" s="259">
        <v>957</v>
      </c>
      <c r="AP1718" s="253">
        <f t="shared" si="373"/>
        <v>-219.80578036629595</v>
      </c>
      <c r="AQ1718" s="253">
        <f t="shared" si="374"/>
        <v>3.0759220091191724E-4</v>
      </c>
      <c r="AR1718" s="253">
        <f t="shared" si="375"/>
        <v>0.43171876449917268</v>
      </c>
      <c r="AS1718" s="253" t="str">
        <f>IF(OR(AR1718&lt;$T$757,AR1718&gt;$T$758),AQ1718,"")</f>
        <v/>
      </c>
      <c r="AT1718" s="253">
        <f t="shared" si="376"/>
        <v>3.0759220091191724E-4</v>
      </c>
      <c r="AU1718" s="253" t="str">
        <f t="shared" si="377"/>
        <v/>
      </c>
      <c r="AV1718" s="253">
        <f t="shared" si="378"/>
        <v>0</v>
      </c>
      <c r="AW1718" s="253">
        <f t="shared" si="379"/>
        <v>3.0759220091191724E-4</v>
      </c>
      <c r="AX1718" s="253" t="str">
        <f t="shared" si="380"/>
        <v/>
      </c>
      <c r="AZ1718" s="259"/>
      <c r="BA1718" s="259">
        <f>BA1717+$BD$753</f>
        <v>6.1568000000001106</v>
      </c>
      <c r="BB1718" s="274">
        <f t="shared" si="384"/>
        <v>0.52156475422266879</v>
      </c>
      <c r="BC1718" s="259">
        <f t="shared" si="385"/>
        <v>7.367557171839012E-4</v>
      </c>
      <c r="BD1718" s="259" t="str">
        <f t="shared" si="382"/>
        <v/>
      </c>
      <c r="BE1718" s="254" t="str">
        <f t="shared" si="383"/>
        <v/>
      </c>
    </row>
    <row r="1719" spans="1:57" ht="20.100000000000001" customHeight="1" x14ac:dyDescent="0.25">
      <c r="A1719" s="247">
        <v>958</v>
      </c>
      <c r="B1719" s="247">
        <f>$B$755+(A1719*$B$758)</f>
        <v>-403.83281337578046</v>
      </c>
      <c r="C1719" s="247">
        <f>_xlfn.NORM.DIST($B1719,$B$752,$B$753,0)</f>
        <v>1.6363981477381239E-4</v>
      </c>
      <c r="D1719" s="247">
        <f>_xlfn.NORM.DIST($B1719,$B$752,$B$753,1)</f>
        <v>0.43329163953941541</v>
      </c>
      <c r="E1719" s="247" t="str">
        <f>IF(OR(D1719&lt;$F$757,D1719&gt;$F$758),C1719,"")</f>
        <v/>
      </c>
      <c r="F1719" s="247">
        <f>IF(AND(D1719&gt;$F$757,D1719&lt;$F$758),C1719,"")</f>
        <v>1.6363981477381239E-4</v>
      </c>
      <c r="G1719" s="247" t="str">
        <f>IF(C1719=MAX($C$761:$C$2761),C1719,"")</f>
        <v/>
      </c>
      <c r="H1719" s="247">
        <f>_xlfn.NORM.DIST(B1719,$F$753,$F$754,0)</f>
        <v>0</v>
      </c>
      <c r="I1719" s="247">
        <f>IF(H1719=MAX($H$761:$H$2761),C1719,"")</f>
        <v>1.6363981477381239E-4</v>
      </c>
      <c r="J1719" s="247" t="str">
        <f>IF(I1719=MIN($I$761:$I$2761),I1719,"")</f>
        <v/>
      </c>
      <c r="K1719" s="247"/>
      <c r="L1719" s="247"/>
      <c r="M1719" s="247"/>
      <c r="N1719" s="247"/>
      <c r="O1719" s="247">
        <v>958</v>
      </c>
      <c r="P1719" s="247">
        <f>$P$755+(O1719*$P$758)</f>
        <v>-23.533568682208625</v>
      </c>
      <c r="Q1719" s="247">
        <f>_xlfn.NORM.DIST(P1719,P$752,P$753,0)</f>
        <v>2.8080367951316739E-3</v>
      </c>
      <c r="R1719" s="247">
        <f>_xlfn.NORM.DIST(P1719,P$752,P$753,1)</f>
        <v>0.43329163953941541</v>
      </c>
      <c r="S1719" s="253" t="str">
        <f>IF(OR(R1719&lt;$T$757,R1719&gt;$T$758),Q1719,"")</f>
        <v/>
      </c>
      <c r="T1719" s="253">
        <f>IF(AND(R1719&gt;$T$757,R1719&lt;$T$758),Q1719,"")</f>
        <v>2.8080367951316739E-3</v>
      </c>
      <c r="U1719" s="253" t="str">
        <f>IF(Q1719=MAX($Q$761:$Q$2761),Q1719,"")</f>
        <v/>
      </c>
      <c r="V1719" s="253">
        <f>_xlfn.NORM.DIST(P1719,$T$753,$T$754,0)</f>
        <v>1.3817665453562422E-77</v>
      </c>
      <c r="W1719" s="253" t="str">
        <f>IF(V1719=MAX($V$761:$V$2761),Q1719,"")</f>
        <v/>
      </c>
      <c r="X1719" s="253" t="str">
        <f t="shared" si="365"/>
        <v/>
      </c>
      <c r="AB1719" s="253">
        <v>958</v>
      </c>
      <c r="AC1719" s="253">
        <f t="shared" si="381"/>
        <v>-36.41657769876997</v>
      </c>
      <c r="AD1719" s="253">
        <f t="shared" si="366"/>
        <v>1.8146440702645236E-3</v>
      </c>
      <c r="AE1719" s="253">
        <f t="shared" si="367"/>
        <v>0.43329163953941541</v>
      </c>
      <c r="AF1719" s="253" t="str">
        <f>IF(OR(AE1719&lt;$T$757,AE1719&gt;$T$758),AD1719,"")</f>
        <v/>
      </c>
      <c r="AG1719" s="253">
        <f t="shared" si="368"/>
        <v>1.8146440702645236E-3</v>
      </c>
      <c r="AH1719" s="253" t="str">
        <f t="shared" si="369"/>
        <v/>
      </c>
      <c r="AI1719" s="253">
        <f t="shared" si="370"/>
        <v>4.8957361500778513E-4</v>
      </c>
      <c r="AJ1719" s="253" t="str">
        <f t="shared" si="371"/>
        <v/>
      </c>
      <c r="AK1719" s="253" t="str">
        <f t="shared" si="372"/>
        <v/>
      </c>
      <c r="AO1719" s="253">
        <v>958</v>
      </c>
      <c r="AP1719" s="253">
        <f t="shared" si="373"/>
        <v>-214.69401803219625</v>
      </c>
      <c r="AQ1719" s="253">
        <f t="shared" si="374"/>
        <v>3.078014347399764E-4</v>
      </c>
      <c r="AR1719" s="253">
        <f t="shared" si="375"/>
        <v>0.4332916395394153</v>
      </c>
      <c r="AS1719" s="253" t="str">
        <f>IF(OR(AR1719&lt;$T$757,AR1719&gt;$T$758),AQ1719,"")</f>
        <v/>
      </c>
      <c r="AT1719" s="253">
        <f t="shared" si="376"/>
        <v>3.078014347399764E-4</v>
      </c>
      <c r="AU1719" s="253" t="str">
        <f t="shared" si="377"/>
        <v/>
      </c>
      <c r="AV1719" s="253">
        <f t="shared" si="378"/>
        <v>0</v>
      </c>
      <c r="AW1719" s="253">
        <f t="shared" si="379"/>
        <v>3.078014347399764E-4</v>
      </c>
      <c r="AX1719" s="253" t="str">
        <f t="shared" si="380"/>
        <v/>
      </c>
      <c r="AZ1719" s="259"/>
      <c r="BA1719" s="259">
        <f>BA1718+$BD$753</f>
        <v>6.1632000000001108</v>
      </c>
      <c r="BB1719" s="274">
        <f t="shared" si="384"/>
        <v>0.52082799850548489</v>
      </c>
      <c r="BC1719" s="259">
        <f t="shared" si="385"/>
        <v>7.3631089129633231E-4</v>
      </c>
      <c r="BD1719" s="259" t="str">
        <f t="shared" si="382"/>
        <v/>
      </c>
      <c r="BE1719" s="254" t="str">
        <f t="shared" si="383"/>
        <v/>
      </c>
    </row>
    <row r="1720" spans="1:57" ht="20.100000000000001" customHeight="1" x14ac:dyDescent="0.25">
      <c r="A1720" s="247">
        <v>959</v>
      </c>
      <c r="B1720" s="247">
        <f>$B$755+(A1720*$B$758)</f>
        <v>-394.21774639064279</v>
      </c>
      <c r="C1720" s="247">
        <f>_xlfn.NORM.DIST($B1720,$B$752,$B$753,0)</f>
        <v>1.637485076928778E-4</v>
      </c>
      <c r="D1720" s="247">
        <f>_xlfn.NORM.DIST($B1720,$B$752,$B$753,1)</f>
        <v>0.43486557190549696</v>
      </c>
      <c r="E1720" s="247" t="str">
        <f>IF(OR(D1720&lt;$F$757,D1720&gt;$F$758),C1720,"")</f>
        <v/>
      </c>
      <c r="F1720" s="247">
        <f>IF(AND(D1720&gt;$F$757,D1720&lt;$F$758),C1720,"")</f>
        <v>1.637485076928778E-4</v>
      </c>
      <c r="G1720" s="247" t="str">
        <f>IF(C1720=MAX($C$761:$C$2761),C1720,"")</f>
        <v/>
      </c>
      <c r="H1720" s="247">
        <f>_xlfn.NORM.DIST(B1720,$F$753,$F$754,0)</f>
        <v>0</v>
      </c>
      <c r="I1720" s="247">
        <f>IF(H1720=MAX($H$761:$H$2761),C1720,"")</f>
        <v>1.637485076928778E-4</v>
      </c>
      <c r="J1720" s="247" t="str">
        <f>IF(I1720=MIN($I$761:$I$2761),I1720,"")</f>
        <v/>
      </c>
      <c r="K1720" s="247"/>
      <c r="L1720" s="247"/>
      <c r="M1720" s="247"/>
      <c r="N1720" s="247"/>
      <c r="O1720" s="247">
        <v>959</v>
      </c>
      <c r="P1720" s="247">
        <f>$P$755+(O1720*$P$758)</f>
        <v>-22.973245618346482</v>
      </c>
      <c r="Q1720" s="247">
        <f>_xlfn.NORM.DIST(P1720,P$752,P$753,0)</f>
        <v>2.8099019507267708E-3</v>
      </c>
      <c r="R1720" s="247">
        <f>_xlfn.NORM.DIST(P1720,P$752,P$753,1)</f>
        <v>0.43486557190549707</v>
      </c>
      <c r="S1720" s="253" t="str">
        <f>IF(OR(R1720&lt;$T$757,R1720&gt;$T$758),Q1720,"")</f>
        <v/>
      </c>
      <c r="T1720" s="253">
        <f>IF(AND(R1720&gt;$T$757,R1720&lt;$T$758),Q1720,"")</f>
        <v>2.8099019507267708E-3</v>
      </c>
      <c r="U1720" s="253" t="str">
        <f>IF(Q1720=MAX($Q$761:$Q$2761),Q1720,"")</f>
        <v/>
      </c>
      <c r="V1720" s="253">
        <f>_xlfn.NORM.DIST(P1720,$T$753,$T$754,0)</f>
        <v>1.2832001170116125E-77</v>
      </c>
      <c r="W1720" s="253" t="str">
        <f>IF(V1720=MAX($V$761:$V$2761),Q1720,"")</f>
        <v/>
      </c>
      <c r="X1720" s="253" t="str">
        <f t="shared" si="365"/>
        <v/>
      </c>
      <c r="AB1720" s="253">
        <v>959</v>
      </c>
      <c r="AC1720" s="253">
        <f t="shared" si="381"/>
        <v>-35.549516324989781</v>
      </c>
      <c r="AD1720" s="253">
        <f t="shared" si="366"/>
        <v>1.8158493940503906E-3</v>
      </c>
      <c r="AE1720" s="253">
        <f t="shared" si="367"/>
        <v>0.43486557190549691</v>
      </c>
      <c r="AF1720" s="253" t="str">
        <f>IF(OR(AE1720&lt;$T$757,AE1720&gt;$T$758),AD1720,"")</f>
        <v/>
      </c>
      <c r="AG1720" s="253">
        <f t="shared" si="368"/>
        <v>1.8158493940503906E-3</v>
      </c>
      <c r="AH1720" s="253" t="str">
        <f t="shared" si="369"/>
        <v/>
      </c>
      <c r="AI1720" s="253">
        <f t="shared" si="370"/>
        <v>4.8639313813017185E-4</v>
      </c>
      <c r="AJ1720" s="253" t="str">
        <f t="shared" si="371"/>
        <v/>
      </c>
      <c r="AK1720" s="253" t="str">
        <f t="shared" si="372"/>
        <v/>
      </c>
      <c r="AO1720" s="253">
        <v>959</v>
      </c>
      <c r="AP1720" s="253">
        <f t="shared" si="373"/>
        <v>-209.58225569809565</v>
      </c>
      <c r="AQ1720" s="253">
        <f t="shared" si="374"/>
        <v>3.0800588276187535E-4</v>
      </c>
      <c r="AR1720" s="253">
        <f t="shared" si="375"/>
        <v>0.43486557190549707</v>
      </c>
      <c r="AS1720" s="253" t="str">
        <f>IF(OR(AR1720&lt;$T$757,AR1720&gt;$T$758),AQ1720,"")</f>
        <v/>
      </c>
      <c r="AT1720" s="253">
        <f t="shared" si="376"/>
        <v>3.0800588276187535E-4</v>
      </c>
      <c r="AU1720" s="253" t="str">
        <f t="shared" si="377"/>
        <v/>
      </c>
      <c r="AV1720" s="253">
        <f t="shared" si="378"/>
        <v>0</v>
      </c>
      <c r="AW1720" s="253">
        <f t="shared" si="379"/>
        <v>3.0800588276187535E-4</v>
      </c>
      <c r="AX1720" s="253" t="str">
        <f t="shared" si="380"/>
        <v/>
      </c>
      <c r="AZ1720" s="259"/>
      <c r="BA1720" s="259">
        <f>BA1719+$BD$753</f>
        <v>6.169600000000111</v>
      </c>
      <c r="BB1720" s="274">
        <f t="shared" si="384"/>
        <v>0.52009168761418856</v>
      </c>
      <c r="BC1720" s="259">
        <f t="shared" si="385"/>
        <v>7.3586435229078262E-4</v>
      </c>
      <c r="BD1720" s="259" t="str">
        <f t="shared" si="382"/>
        <v/>
      </c>
      <c r="BE1720" s="254" t="str">
        <f t="shared" si="383"/>
        <v/>
      </c>
    </row>
    <row r="1721" spans="1:57" ht="20.100000000000001" customHeight="1" x14ac:dyDescent="0.25">
      <c r="A1721" s="247">
        <v>960</v>
      </c>
      <c r="B1721" s="247">
        <f>$B$755+(A1721*$B$758)</f>
        <v>-384.60267940550511</v>
      </c>
      <c r="C1721" s="247">
        <f>_xlfn.NORM.DIST($B1721,$B$752,$B$753,0)</f>
        <v>1.6385465111261663E-4</v>
      </c>
      <c r="D1721" s="247">
        <f>_xlfn.NORM.DIST($B1721,$B$752,$B$753,1)</f>
        <v>0.43644053710856712</v>
      </c>
      <c r="E1721" s="247" t="str">
        <f>IF(OR(D1721&lt;$F$757,D1721&gt;$F$758),C1721,"")</f>
        <v/>
      </c>
      <c r="F1721" s="247">
        <f>IF(AND(D1721&gt;$F$757,D1721&lt;$F$758),C1721,"")</f>
        <v>1.6385465111261663E-4</v>
      </c>
      <c r="G1721" s="247" t="str">
        <f>IF(C1721=MAX($C$761:$C$2761),C1721,"")</f>
        <v/>
      </c>
      <c r="H1721" s="247">
        <f>_xlfn.NORM.DIST(B1721,$F$753,$F$754,0)</f>
        <v>0</v>
      </c>
      <c r="I1721" s="247">
        <f>IF(H1721=MAX($H$761:$H$2761),C1721,"")</f>
        <v>1.6385465111261663E-4</v>
      </c>
      <c r="J1721" s="247" t="str">
        <f>IF(I1721=MIN($I$761:$I$2761),I1721,"")</f>
        <v/>
      </c>
      <c r="K1721" s="247"/>
      <c r="L1721" s="247"/>
      <c r="M1721" s="247"/>
      <c r="N1721" s="247"/>
      <c r="O1721" s="247">
        <v>960</v>
      </c>
      <c r="P1721" s="247">
        <f>$P$755+(O1721*$P$758)</f>
        <v>-22.412922554484453</v>
      </c>
      <c r="Q1721" s="247">
        <f>_xlfn.NORM.DIST(P1721,P$752,P$753,0)</f>
        <v>2.8117233572628247E-3</v>
      </c>
      <c r="R1721" s="247">
        <f>_xlfn.NORM.DIST(P1721,P$752,P$753,1)</f>
        <v>0.43644053710856695</v>
      </c>
      <c r="S1721" s="253" t="str">
        <f>IF(OR(R1721&lt;$T$757,R1721&gt;$T$758),Q1721,"")</f>
        <v/>
      </c>
      <c r="T1721" s="253">
        <f>IF(AND(R1721&gt;$T$757,R1721&lt;$T$758),Q1721,"")</f>
        <v>2.8117233572628247E-3</v>
      </c>
      <c r="U1721" s="253" t="str">
        <f>IF(Q1721=MAX($Q$761:$Q$2761),Q1721,"")</f>
        <v/>
      </c>
      <c r="V1721" s="253">
        <f>_xlfn.NORM.DIST(P1721,$T$753,$T$754,0)</f>
        <v>1.191645723658874E-77</v>
      </c>
      <c r="W1721" s="253" t="str">
        <f>IF(V1721=MAX($V$761:$V$2761),Q1721,"")</f>
        <v/>
      </c>
      <c r="X1721" s="253" t="str">
        <f t="shared" ref="X1721:X1784" si="386">IF(W1721=MIN($W$761:$W$2761),W1721,"")</f>
        <v/>
      </c>
      <c r="AB1721" s="253">
        <v>960</v>
      </c>
      <c r="AC1721" s="253">
        <f t="shared" si="381"/>
        <v>-34.682454951209479</v>
      </c>
      <c r="AD1721" s="253">
        <f t="shared" ref="AD1721:AD1784" si="387">_xlfn.NORM.DIST(AC1721,AC$752,AC$753,0)</f>
        <v>1.817026445781309E-3</v>
      </c>
      <c r="AE1721" s="253">
        <f t="shared" ref="AE1721:AE1784" si="388">_xlfn.NORM.DIST(AC1721,AC$752,AC$753,1)</f>
        <v>0.43644053710856717</v>
      </c>
      <c r="AF1721" s="253" t="str">
        <f>IF(OR(AE1721&lt;$T$757,AE1721&gt;$T$758),AD1721,"")</f>
        <v/>
      </c>
      <c r="AG1721" s="253">
        <f t="shared" ref="AG1721:AG1784" si="389">IF(AND(AE1721&gt;$AG$757,AE1721&lt;$AG$758),AD1721,"")</f>
        <v>1.817026445781309E-3</v>
      </c>
      <c r="AH1721" s="253" t="str">
        <f t="shared" ref="AH1721:AH1784" si="390">IF(AD1721=MAX($AD$761:$AD$2761),AD1721,"")</f>
        <v/>
      </c>
      <c r="AI1721" s="253">
        <f t="shared" ref="AI1721:AI1784" si="391">_xlfn.NORM.DIST(AC1721,$AG$753,$AG$754,0)</f>
        <v>4.832255913016861E-4</v>
      </c>
      <c r="AJ1721" s="253" t="str">
        <f t="shared" ref="AJ1721:AJ1784" si="392">IF(AI1721=MAX($AI$761:$AI$2761),AD1721,"")</f>
        <v/>
      </c>
      <c r="AK1721" s="253" t="str">
        <f t="shared" ref="AK1721:AK1784" si="393">IF(AJ1721=MIN($AJ$761:$AJ$2761),AJ1721,"")</f>
        <v/>
      </c>
      <c r="AO1721" s="253">
        <v>960</v>
      </c>
      <c r="AP1721" s="253">
        <f t="shared" ref="AP1721:AP1784" si="394">AP$755+(AO1721*AP$758)</f>
        <v>-204.47049336399596</v>
      </c>
      <c r="AQ1721" s="253">
        <f t="shared" ref="AQ1721:AQ1784" si="395">_xlfn.NORM.DIST(AP1721,AP$752,AP$753,0)</f>
        <v>3.082055352543263E-4</v>
      </c>
      <c r="AR1721" s="253">
        <f t="shared" ref="AR1721:AR1784" si="396">_xlfn.NORM.DIST(AP1721,AP$752,AP$753,1)</f>
        <v>0.43644053710856712</v>
      </c>
      <c r="AS1721" s="253" t="str">
        <f>IF(OR(AR1721&lt;$T$757,AR1721&gt;$T$758),AQ1721,"")</f>
        <v/>
      </c>
      <c r="AT1721" s="253">
        <f t="shared" ref="AT1721:AT1784" si="397">IF(AND(AR1721&gt;$AG$757,AR1721&lt;$AG$758),AQ1721,"")</f>
        <v>3.082055352543263E-4</v>
      </c>
      <c r="AU1721" s="253" t="str">
        <f t="shared" ref="AU1721:AU1784" si="398">IF(AQ1721=MAX($AQ$761:$AQ$2761),AQ1721,"")</f>
        <v/>
      </c>
      <c r="AV1721" s="253">
        <f t="shared" ref="AV1721:AV1784" si="399">_xlfn.NORM.DIST(AP1721,$AT$753,$AT$754,0)</f>
        <v>0</v>
      </c>
      <c r="AW1721" s="253">
        <f t="shared" ref="AW1721:AW1784" si="400">IF(AV1721=MAX($AV$761:$AV$2761),AQ1721,"")</f>
        <v>3.082055352543263E-4</v>
      </c>
      <c r="AX1721" s="253" t="str">
        <f t="shared" ref="AX1721:AX1784" si="401">IF(AW1721=MIN($AW$761:$AW$2761),AW1721,"")</f>
        <v/>
      </c>
      <c r="AZ1721" s="259"/>
      <c r="BA1721" s="259">
        <f>BA1720+$BD$753</f>
        <v>6.1760000000001112</v>
      </c>
      <c r="BB1721" s="274">
        <f t="shared" si="384"/>
        <v>0.51935582326189778</v>
      </c>
      <c r="BC1721" s="259">
        <f t="shared" si="385"/>
        <v>7.3541610771454824E-4</v>
      </c>
      <c r="BD1721" s="259" t="str">
        <f t="shared" si="382"/>
        <v/>
      </c>
      <c r="BE1721" s="254" t="str">
        <f t="shared" si="383"/>
        <v/>
      </c>
    </row>
    <row r="1722" spans="1:57" ht="20.100000000000001" customHeight="1" x14ac:dyDescent="0.25">
      <c r="A1722" s="247">
        <v>961</v>
      </c>
      <c r="B1722" s="247">
        <f>$B$755+(A1722*$B$758)</f>
        <v>-374.98761242036744</v>
      </c>
      <c r="C1722" s="247">
        <f>_xlfn.NORM.DIST($B1722,$B$752,$B$753,0)</f>
        <v>1.6395823998275477E-4</v>
      </c>
      <c r="D1722" s="247">
        <f>_xlfn.NORM.DIST($B1722,$B$752,$B$753,1)</f>
        <v>0.43801651061064406</v>
      </c>
      <c r="E1722" s="247" t="str">
        <f>IF(OR(D1722&lt;$F$757,D1722&gt;$F$758),C1722,"")</f>
        <v/>
      </c>
      <c r="F1722" s="247">
        <f>IF(AND(D1722&gt;$F$757,D1722&lt;$F$758),C1722,"")</f>
        <v>1.6395823998275477E-4</v>
      </c>
      <c r="G1722" s="247" t="str">
        <f>IF(C1722=MAX($C$761:$C$2761),C1722,"")</f>
        <v/>
      </c>
      <c r="H1722" s="247">
        <f>_xlfn.NORM.DIST(B1722,$F$753,$F$754,0)</f>
        <v>0</v>
      </c>
      <c r="I1722" s="247">
        <f>IF(H1722=MAX($H$761:$H$2761),C1722,"")</f>
        <v>1.6395823998275477E-4</v>
      </c>
      <c r="J1722" s="247" t="str">
        <f>IF(I1722=MIN($I$761:$I$2761),I1722,"")</f>
        <v/>
      </c>
      <c r="K1722" s="247"/>
      <c r="L1722" s="247"/>
      <c r="M1722" s="247"/>
      <c r="N1722" s="247"/>
      <c r="O1722" s="247">
        <v>961</v>
      </c>
      <c r="P1722" s="247">
        <f>$P$755+(O1722*$P$758)</f>
        <v>-21.85259949062231</v>
      </c>
      <c r="Q1722" s="247">
        <f>_xlfn.NORM.DIST(P1722,P$752,P$753,0)</f>
        <v>2.8135009280778251E-3</v>
      </c>
      <c r="R1722" s="247">
        <f>_xlfn.NORM.DIST(P1722,P$752,P$753,1)</f>
        <v>0.43801651061064401</v>
      </c>
      <c r="S1722" s="253" t="str">
        <f>IF(OR(R1722&lt;$T$757,R1722&gt;$T$758),Q1722,"")</f>
        <v/>
      </c>
      <c r="T1722" s="253">
        <f>IF(AND(R1722&gt;$T$757,R1722&lt;$T$758),Q1722,"")</f>
        <v>2.8135009280778251E-3</v>
      </c>
      <c r="U1722" s="253" t="str">
        <f>IF(Q1722=MAX($Q$761:$Q$2761),Q1722,"")</f>
        <v/>
      </c>
      <c r="V1722" s="253">
        <f>_xlfn.NORM.DIST(P1722,$T$753,$T$754,0)</f>
        <v>1.1066058923768609E-77</v>
      </c>
      <c r="W1722" s="253" t="str">
        <f>IF(V1722=MAX($V$761:$V$2761),Q1722,"")</f>
        <v/>
      </c>
      <c r="X1722" s="253" t="str">
        <f t="shared" si="386"/>
        <v/>
      </c>
      <c r="AB1722" s="253">
        <v>961</v>
      </c>
      <c r="AC1722" s="253">
        <f t="shared" ref="AC1722:AC1785" si="402">$AC$755+(AB1722*$AC$758)</f>
        <v>-33.81539357742929</v>
      </c>
      <c r="AD1722" s="253">
        <f t="shared" si="387"/>
        <v>1.8181751694534877E-3</v>
      </c>
      <c r="AE1722" s="253">
        <f t="shared" si="388"/>
        <v>0.43801651061064401</v>
      </c>
      <c r="AF1722" s="253" t="str">
        <f>IF(OR(AE1722&lt;$T$757,AE1722&gt;$T$758),AD1722,"")</f>
        <v/>
      </c>
      <c r="AG1722" s="253">
        <f t="shared" si="389"/>
        <v>1.8181751694534877E-3</v>
      </c>
      <c r="AH1722" s="253" t="str">
        <f t="shared" si="390"/>
        <v/>
      </c>
      <c r="AI1722" s="253">
        <f t="shared" si="391"/>
        <v>4.8007099134837685E-4</v>
      </c>
      <c r="AJ1722" s="253" t="str">
        <f t="shared" si="392"/>
        <v/>
      </c>
      <c r="AK1722" s="253" t="str">
        <f t="shared" si="393"/>
        <v/>
      </c>
      <c r="AO1722" s="253">
        <v>961</v>
      </c>
      <c r="AP1722" s="253">
        <f t="shared" si="394"/>
        <v>-199.35873102989626</v>
      </c>
      <c r="AQ1722" s="253">
        <f t="shared" si="395"/>
        <v>3.0840038271792003E-4</v>
      </c>
      <c r="AR1722" s="253">
        <f t="shared" si="396"/>
        <v>0.43801651061064401</v>
      </c>
      <c r="AS1722" s="253" t="str">
        <f>IF(OR(AR1722&lt;$T$757,AR1722&gt;$T$758),AQ1722,"")</f>
        <v/>
      </c>
      <c r="AT1722" s="253">
        <f t="shared" si="397"/>
        <v>3.0840038271792003E-4</v>
      </c>
      <c r="AU1722" s="253" t="str">
        <f t="shared" si="398"/>
        <v/>
      </c>
      <c r="AV1722" s="253">
        <f t="shared" si="399"/>
        <v>0</v>
      </c>
      <c r="AW1722" s="253">
        <f t="shared" si="400"/>
        <v>3.0840038271792003E-4</v>
      </c>
      <c r="AX1722" s="253" t="str">
        <f t="shared" si="401"/>
        <v/>
      </c>
      <c r="AZ1722" s="259"/>
      <c r="BA1722" s="259">
        <f>BA1721+$BD$753</f>
        <v>6.1824000000001114</v>
      </c>
      <c r="BB1722" s="274">
        <f t="shared" si="384"/>
        <v>0.51862040715418323</v>
      </c>
      <c r="BC1722" s="259">
        <f t="shared" si="385"/>
        <v>7.3496616510515533E-4</v>
      </c>
      <c r="BD1722" s="259" t="str">
        <f t="shared" si="382"/>
        <v/>
      </c>
      <c r="BE1722" s="254" t="str">
        <f t="shared" si="383"/>
        <v/>
      </c>
    </row>
    <row r="1723" spans="1:57" ht="20.100000000000001" customHeight="1" x14ac:dyDescent="0.25">
      <c r="A1723" s="247">
        <v>962</v>
      </c>
      <c r="B1723" s="247">
        <f>$B$755+(A1723*$B$758)</f>
        <v>-365.37254543522977</v>
      </c>
      <c r="C1723" s="247">
        <f>_xlfn.NORM.DIST($B1723,$B$752,$B$753,0)</f>
        <v>1.6405926937244146E-4</v>
      </c>
      <c r="D1723" s="247">
        <f>_xlfn.NORM.DIST($B1723,$B$752,$B$753,1)</f>
        <v>0.43959346782576125</v>
      </c>
      <c r="E1723" s="247" t="str">
        <f>IF(OR(D1723&lt;$F$757,D1723&gt;$F$758),C1723,"")</f>
        <v/>
      </c>
      <c r="F1723" s="247">
        <f>IF(AND(D1723&gt;$F$757,D1723&lt;$F$758),C1723,"")</f>
        <v>1.6405926937244146E-4</v>
      </c>
      <c r="G1723" s="247" t="str">
        <f>IF(C1723=MAX($C$761:$C$2761),C1723,"")</f>
        <v/>
      </c>
      <c r="H1723" s="247">
        <f>_xlfn.NORM.DIST(B1723,$F$753,$F$754,0)</f>
        <v>0</v>
      </c>
      <c r="I1723" s="247">
        <f>IF(H1723=MAX($H$761:$H$2761),C1723,"")</f>
        <v>1.6405926937244146E-4</v>
      </c>
      <c r="J1723" s="247" t="str">
        <f>IF(I1723=MIN($I$761:$I$2761),I1723,"")</f>
        <v/>
      </c>
      <c r="K1723" s="247"/>
      <c r="L1723" s="247"/>
      <c r="M1723" s="247"/>
      <c r="N1723" s="247"/>
      <c r="O1723" s="247">
        <v>962</v>
      </c>
      <c r="P1723" s="247">
        <f>$P$755+(O1723*$P$758)</f>
        <v>-21.292276426760168</v>
      </c>
      <c r="Q1723" s="247">
        <f>_xlfn.NORM.DIST(P1723,P$752,P$753,0)</f>
        <v>2.8152345785590494E-3</v>
      </c>
      <c r="R1723" s="247">
        <f>_xlfn.NORM.DIST(P1723,P$752,P$753,1)</f>
        <v>0.43959346782576125</v>
      </c>
      <c r="S1723" s="253" t="str">
        <f>IF(OR(R1723&lt;$T$757,R1723&gt;$T$758),Q1723,"")</f>
        <v/>
      </c>
      <c r="T1723" s="253">
        <f>IF(AND(R1723&gt;$T$757,R1723&lt;$T$758),Q1723,"")</f>
        <v>2.8152345785590494E-3</v>
      </c>
      <c r="U1723" s="253" t="str">
        <f>IF(Q1723=MAX($Q$761:$Q$2761),Q1723,"")</f>
        <v/>
      </c>
      <c r="V1723" s="253">
        <f>_xlfn.NORM.DIST(P1723,$T$753,$T$754,0)</f>
        <v>1.027618346344143E-77</v>
      </c>
      <c r="W1723" s="253" t="str">
        <f>IF(V1723=MAX($V$761:$V$2761),Q1723,"")</f>
        <v/>
      </c>
      <c r="X1723" s="253" t="str">
        <f t="shared" si="386"/>
        <v/>
      </c>
      <c r="AB1723" s="253">
        <v>962</v>
      </c>
      <c r="AC1723" s="253">
        <f t="shared" si="402"/>
        <v>-32.948332203648988</v>
      </c>
      <c r="AD1723" s="253">
        <f t="shared" si="387"/>
        <v>1.8192955103874522E-3</v>
      </c>
      <c r="AE1723" s="253">
        <f t="shared" si="388"/>
        <v>0.43959346782576131</v>
      </c>
      <c r="AF1723" s="253" t="str">
        <f>IF(OR(AE1723&lt;$T$757,AE1723&gt;$T$758),AD1723,"")</f>
        <v/>
      </c>
      <c r="AG1723" s="253">
        <f t="shared" si="389"/>
        <v>1.8192955103874522E-3</v>
      </c>
      <c r="AH1723" s="253" t="str">
        <f t="shared" si="390"/>
        <v/>
      </c>
      <c r="AI1723" s="253">
        <f t="shared" si="391"/>
        <v>4.7692935436716594E-4</v>
      </c>
      <c r="AJ1723" s="253" t="str">
        <f t="shared" si="392"/>
        <v/>
      </c>
      <c r="AK1723" s="253" t="str">
        <f t="shared" si="393"/>
        <v/>
      </c>
      <c r="AO1723" s="253">
        <v>962</v>
      </c>
      <c r="AP1723" s="253">
        <f t="shared" si="394"/>
        <v>-194.24696869579657</v>
      </c>
      <c r="AQ1723" s="253">
        <f t="shared" si="395"/>
        <v>3.0859041587787838E-4</v>
      </c>
      <c r="AR1723" s="253">
        <f t="shared" si="396"/>
        <v>0.43959346782576114</v>
      </c>
      <c r="AS1723" s="253" t="str">
        <f>IF(OR(AR1723&lt;$T$757,AR1723&gt;$T$758),AQ1723,"")</f>
        <v/>
      </c>
      <c r="AT1723" s="253">
        <f t="shared" si="397"/>
        <v>3.0859041587787838E-4</v>
      </c>
      <c r="AU1723" s="253" t="str">
        <f t="shared" si="398"/>
        <v/>
      </c>
      <c r="AV1723" s="253">
        <f t="shared" si="399"/>
        <v>0</v>
      </c>
      <c r="AW1723" s="253">
        <f t="shared" si="400"/>
        <v>3.0859041587787838E-4</v>
      </c>
      <c r="AX1723" s="253" t="str">
        <f t="shared" si="401"/>
        <v/>
      </c>
      <c r="AZ1723" s="259"/>
      <c r="BA1723" s="259">
        <f>BA1722+$BD$753</f>
        <v>6.1888000000001115</v>
      </c>
      <c r="BB1723" s="274">
        <f t="shared" si="384"/>
        <v>0.51788544098907807</v>
      </c>
      <c r="BC1723" s="259">
        <f t="shared" si="385"/>
        <v>7.345145319873625E-4</v>
      </c>
      <c r="BD1723" s="259" t="str">
        <f t="shared" si="382"/>
        <v/>
      </c>
      <c r="BE1723" s="254" t="str">
        <f t="shared" si="383"/>
        <v/>
      </c>
    </row>
    <row r="1724" spans="1:57" ht="20.100000000000001" customHeight="1" x14ac:dyDescent="0.25">
      <c r="A1724" s="248">
        <v>963</v>
      </c>
      <c r="B1724" s="247">
        <f>$B$755+(A1724*$B$758)</f>
        <v>-355.75747845009209</v>
      </c>
      <c r="C1724" s="247">
        <f>_xlfn.NORM.DIST($B1724,$B$752,$B$753,0)</f>
        <v>1.6415773447064046E-4</v>
      </c>
      <c r="D1724" s="247">
        <f>_xlfn.NORM.DIST($B1724,$B$752,$B$753,1)</f>
        <v>0.44117138412111728</v>
      </c>
      <c r="E1724" s="247" t="str">
        <f>IF(OR(D1724&lt;$F$757,D1724&gt;$F$758),C1724,"")</f>
        <v/>
      </c>
      <c r="F1724" s="247">
        <f>IF(AND(D1724&gt;$F$757,D1724&lt;$F$758),C1724,"")</f>
        <v>1.6415773447064046E-4</v>
      </c>
      <c r="G1724" s="247" t="str">
        <f>IF(C1724=MAX($C$761:$C$2761),C1724,"")</f>
        <v/>
      </c>
      <c r="H1724" s="247">
        <f>_xlfn.NORM.DIST(B1724,$F$753,$F$754,0)</f>
        <v>0</v>
      </c>
      <c r="I1724" s="247">
        <f>IF(H1724=MAX($H$761:$H$2761),C1724,"")</f>
        <v>1.6415773447064046E-4</v>
      </c>
      <c r="J1724" s="247" t="str">
        <f>IF(I1724=MIN($I$761:$I$2761),I1724,"")</f>
        <v/>
      </c>
      <c r="K1724" s="247"/>
      <c r="L1724" s="247"/>
      <c r="M1724" s="247"/>
      <c r="N1724" s="247"/>
      <c r="O1724" s="248">
        <v>963</v>
      </c>
      <c r="P1724" s="247">
        <f>$P$755+(O1724*$P$758)</f>
        <v>-20.731953362898025</v>
      </c>
      <c r="Q1724" s="247">
        <f>_xlfn.NORM.DIST(P1724,P$752,P$753,0)</f>
        <v>2.8169242261497723E-3</v>
      </c>
      <c r="R1724" s="247">
        <f>_xlfn.NORM.DIST(P1724,P$752,P$753,1)</f>
        <v>0.44117138412111739</v>
      </c>
      <c r="S1724" s="253" t="str">
        <f>IF(OR(R1724&lt;$T$757,R1724&gt;$T$758),Q1724,"")</f>
        <v/>
      </c>
      <c r="T1724" s="253">
        <f>IF(AND(R1724&gt;$T$757,R1724&lt;$T$758),Q1724,"")</f>
        <v>2.8169242261497723E-3</v>
      </c>
      <c r="U1724" s="253" t="str">
        <f>IF(Q1724=MAX($Q$761:$Q$2761),Q1724,"")</f>
        <v/>
      </c>
      <c r="V1724" s="253">
        <f>_xlfn.NORM.DIST(P1724,$T$753,$T$754,0)</f>
        <v>9.5425352165673077E-78</v>
      </c>
      <c r="W1724" s="253" t="str">
        <f>IF(V1724=MAX($V$761:$V$2761),Q1724,"")</f>
        <v/>
      </c>
      <c r="X1724" s="253" t="str">
        <f t="shared" si="386"/>
        <v/>
      </c>
      <c r="AB1724" s="259">
        <v>963</v>
      </c>
      <c r="AC1724" s="253">
        <f t="shared" si="402"/>
        <v>-32.081270829868799</v>
      </c>
      <c r="AD1724" s="253">
        <f t="shared" si="387"/>
        <v>1.8203874152323809E-3</v>
      </c>
      <c r="AE1724" s="253">
        <f t="shared" si="388"/>
        <v>0.44117138412111723</v>
      </c>
      <c r="AF1724" s="253" t="str">
        <f>IF(OR(AE1724&lt;$T$757,AE1724&gt;$T$758),AD1724,"")</f>
        <v/>
      </c>
      <c r="AG1724" s="253">
        <f t="shared" si="389"/>
        <v>1.8203874152323809E-3</v>
      </c>
      <c r="AH1724" s="253" t="str">
        <f t="shared" si="390"/>
        <v/>
      </c>
      <c r="AI1724" s="253">
        <f t="shared" si="391"/>
        <v>4.7380069572958394E-4</v>
      </c>
      <c r="AJ1724" s="253" t="str">
        <f t="shared" si="392"/>
        <v/>
      </c>
      <c r="AK1724" s="253" t="str">
        <f t="shared" si="393"/>
        <v/>
      </c>
      <c r="AO1724" s="259">
        <v>963</v>
      </c>
      <c r="AP1724" s="253">
        <f t="shared" si="394"/>
        <v>-189.13520636169687</v>
      </c>
      <c r="AQ1724" s="253">
        <f t="shared" si="395"/>
        <v>3.0877562568479088E-4</v>
      </c>
      <c r="AR1724" s="253">
        <f t="shared" si="396"/>
        <v>0.44117138412111712</v>
      </c>
      <c r="AS1724" s="253" t="str">
        <f>IF(OR(AR1724&lt;$T$757,AR1724&gt;$T$758),AQ1724,"")</f>
        <v/>
      </c>
      <c r="AT1724" s="253">
        <f t="shared" si="397"/>
        <v>3.0877562568479088E-4</v>
      </c>
      <c r="AU1724" s="253" t="str">
        <f t="shared" si="398"/>
        <v/>
      </c>
      <c r="AV1724" s="253">
        <f t="shared" si="399"/>
        <v>0</v>
      </c>
      <c r="AW1724" s="253">
        <f t="shared" si="400"/>
        <v>3.0877562568479088E-4</v>
      </c>
      <c r="AX1724" s="253" t="str">
        <f t="shared" si="401"/>
        <v/>
      </c>
      <c r="AZ1724" s="259"/>
      <c r="BA1724" s="259">
        <f>BA1723+$BD$753</f>
        <v>6.1952000000001117</v>
      </c>
      <c r="BB1724" s="274">
        <f t="shared" si="384"/>
        <v>0.51715092645709071</v>
      </c>
      <c r="BC1724" s="259">
        <f t="shared" si="385"/>
        <v>7.3406121587671347E-4</v>
      </c>
      <c r="BD1724" s="259" t="str">
        <f t="shared" si="382"/>
        <v/>
      </c>
      <c r="BE1724" s="254" t="str">
        <f t="shared" si="383"/>
        <v/>
      </c>
    </row>
    <row r="1725" spans="1:57" ht="20.100000000000001" customHeight="1" x14ac:dyDescent="0.25">
      <c r="A1725" s="247">
        <v>964</v>
      </c>
      <c r="B1725" s="247">
        <f>$B$755+(A1725*$B$758)</f>
        <v>-346.14241146495442</v>
      </c>
      <c r="C1725" s="247">
        <f>_xlfn.NORM.DIST($B1725,$B$752,$B$753,0)</f>
        <v>1.6425363058651167E-4</v>
      </c>
      <c r="D1725" s="247">
        <f>_xlfn.NORM.DIST($B1725,$B$752,$B$753,1)</f>
        <v>0.44275023481822995</v>
      </c>
      <c r="E1725" s="247" t="str">
        <f>IF(OR(D1725&lt;$F$757,D1725&gt;$F$758),C1725,"")</f>
        <v/>
      </c>
      <c r="F1725" s="247">
        <f>IF(AND(D1725&gt;$F$757,D1725&lt;$F$758),C1725,"")</f>
        <v>1.6425363058651167E-4</v>
      </c>
      <c r="G1725" s="247" t="str">
        <f>IF(C1725=MAX($C$761:$C$2761),C1725,"")</f>
        <v/>
      </c>
      <c r="H1725" s="247">
        <f>_xlfn.NORM.DIST(B1725,$F$753,$F$754,0)</f>
        <v>0</v>
      </c>
      <c r="I1725" s="247">
        <f>IF(H1725=MAX($H$761:$H$2761),C1725,"")</f>
        <v>1.6425363058651167E-4</v>
      </c>
      <c r="J1725" s="247" t="str">
        <f>IF(I1725=MIN($I$761:$I$2761),I1725,"")</f>
        <v/>
      </c>
      <c r="K1725" s="247"/>
      <c r="L1725" s="247"/>
      <c r="M1725" s="247"/>
      <c r="N1725" s="247"/>
      <c r="O1725" s="247">
        <v>964</v>
      </c>
      <c r="P1725" s="247">
        <f>$P$755+(O1725*$P$758)</f>
        <v>-20.171630299035996</v>
      </c>
      <c r="Q1725" s="247">
        <f>_xlfn.NORM.DIST(P1725,P$752,P$753,0)</f>
        <v>2.8185697903558228E-3</v>
      </c>
      <c r="R1725" s="247">
        <f>_xlfn.NORM.DIST(P1725,P$752,P$753,1)</f>
        <v>0.44275023481822984</v>
      </c>
      <c r="S1725" s="253" t="str">
        <f>IF(OR(R1725&lt;$T$757,R1725&gt;$T$758),Q1725,"")</f>
        <v/>
      </c>
      <c r="T1725" s="253">
        <f>IF(AND(R1725&gt;$T$757,R1725&lt;$T$758),Q1725,"")</f>
        <v>2.8185697903558228E-3</v>
      </c>
      <c r="U1725" s="253" t="str">
        <f>IF(Q1725=MAX($Q$761:$Q$2761),Q1725,"")</f>
        <v/>
      </c>
      <c r="V1725" s="253">
        <f>_xlfn.NORM.DIST(P1725,$T$753,$T$754,0)</f>
        <v>8.8611225884965358E-78</v>
      </c>
      <c r="W1725" s="253" t="str">
        <f>IF(V1725=MAX($V$761:$V$2761),Q1725,"")</f>
        <v/>
      </c>
      <c r="X1725" s="253" t="str">
        <f t="shared" si="386"/>
        <v/>
      </c>
      <c r="AB1725" s="253">
        <v>964</v>
      </c>
      <c r="AC1725" s="253">
        <f t="shared" si="402"/>
        <v>-31.214209456088611</v>
      </c>
      <c r="AD1725" s="253">
        <f t="shared" si="387"/>
        <v>1.8214508319703401E-3</v>
      </c>
      <c r="AE1725" s="253">
        <f t="shared" si="388"/>
        <v>0.44275023481822984</v>
      </c>
      <c r="AF1725" s="253" t="str">
        <f>IF(OR(AE1725&lt;$T$757,AE1725&gt;$T$758),AD1725,"")</f>
        <v/>
      </c>
      <c r="AG1725" s="253">
        <f t="shared" si="389"/>
        <v>1.8214508319703401E-3</v>
      </c>
      <c r="AH1725" s="253" t="str">
        <f t="shared" si="390"/>
        <v/>
      </c>
      <c r="AI1725" s="253">
        <f t="shared" si="391"/>
        <v>4.7068503008553344E-4</v>
      </c>
      <c r="AJ1725" s="253" t="str">
        <f t="shared" si="392"/>
        <v/>
      </c>
      <c r="AK1725" s="253" t="str">
        <f t="shared" si="393"/>
        <v/>
      </c>
      <c r="AO1725" s="253">
        <v>964</v>
      </c>
      <c r="AP1725" s="253">
        <f t="shared" si="394"/>
        <v>-184.02344402759627</v>
      </c>
      <c r="AQ1725" s="253">
        <f t="shared" si="395"/>
        <v>3.0895600331533237E-4</v>
      </c>
      <c r="AR1725" s="253">
        <f t="shared" si="396"/>
        <v>0.44275023481822995</v>
      </c>
      <c r="AS1725" s="253" t="str">
        <f>IF(OR(AR1725&lt;$T$757,AR1725&gt;$T$758),AQ1725,"")</f>
        <v/>
      </c>
      <c r="AT1725" s="253">
        <f t="shared" si="397"/>
        <v>3.0895600331533237E-4</v>
      </c>
      <c r="AU1725" s="253" t="str">
        <f t="shared" si="398"/>
        <v/>
      </c>
      <c r="AV1725" s="253">
        <f t="shared" si="399"/>
        <v>0</v>
      </c>
      <c r="AW1725" s="253">
        <f t="shared" si="400"/>
        <v>3.0895600331533237E-4</v>
      </c>
      <c r="AX1725" s="253" t="str">
        <f t="shared" si="401"/>
        <v/>
      </c>
      <c r="AZ1725" s="259"/>
      <c r="BA1725" s="259">
        <f>BA1724+$BD$753</f>
        <v>6.2016000000001119</v>
      </c>
      <c r="BB1725" s="274">
        <f t="shared" si="384"/>
        <v>0.516416865241214</v>
      </c>
      <c r="BC1725" s="259">
        <f t="shared" si="385"/>
        <v>7.3360622427509625E-4</v>
      </c>
      <c r="BD1725" s="259" t="str">
        <f t="shared" si="382"/>
        <v/>
      </c>
      <c r="BE1725" s="254" t="str">
        <f t="shared" si="383"/>
        <v/>
      </c>
    </row>
    <row r="1726" spans="1:57" ht="20.100000000000001" customHeight="1" x14ac:dyDescent="0.25">
      <c r="A1726" s="247">
        <v>965</v>
      </c>
      <c r="B1726" s="247">
        <f>$B$755+(A1726*$B$758)</f>
        <v>-336.52734447981675</v>
      </c>
      <c r="C1726" s="247">
        <f>_xlfn.NORM.DIST($B1726,$B$752,$B$753,0)</f>
        <v>1.6434695314978377E-4</v>
      </c>
      <c r="D1726" s="247">
        <f>_xlfn.NORM.DIST($B1726,$B$752,$B$753,1)</f>
        <v>0.44432999519409355</v>
      </c>
      <c r="E1726" s="247" t="str">
        <f>IF(OR(D1726&lt;$F$757,D1726&gt;$F$758),C1726,"")</f>
        <v/>
      </c>
      <c r="F1726" s="247">
        <f>IF(AND(D1726&gt;$F$757,D1726&lt;$F$758),C1726,"")</f>
        <v>1.6434695314978377E-4</v>
      </c>
      <c r="G1726" s="247" t="str">
        <f>IF(C1726=MAX($C$761:$C$2761),C1726,"")</f>
        <v/>
      </c>
      <c r="H1726" s="247">
        <f>_xlfn.NORM.DIST(B1726,$F$753,$F$754,0)</f>
        <v>0</v>
      </c>
      <c r="I1726" s="247">
        <f>IF(H1726=MAX($H$761:$H$2761),C1726,"")</f>
        <v>1.6434695314978377E-4</v>
      </c>
      <c r="J1726" s="247" t="str">
        <f>IF(I1726=MIN($I$761:$I$2761),I1726,"")</f>
        <v/>
      </c>
      <c r="K1726" s="247"/>
      <c r="L1726" s="247"/>
      <c r="M1726" s="247"/>
      <c r="N1726" s="247"/>
      <c r="O1726" s="247">
        <v>965</v>
      </c>
      <c r="P1726" s="247">
        <f>$P$755+(O1726*$P$758)</f>
        <v>-19.611307235173854</v>
      </c>
      <c r="Q1726" s="247">
        <f>_xlfn.NORM.DIST(P1726,P$752,P$753,0)</f>
        <v>2.8201711927519713E-3</v>
      </c>
      <c r="R1726" s="247">
        <f>_xlfn.NORM.DIST(P1726,P$752,P$753,1)</f>
        <v>0.4443299951940935</v>
      </c>
      <c r="S1726" s="253" t="str">
        <f>IF(OR(R1726&lt;$T$757,R1726&gt;$T$758),Q1726,"")</f>
        <v/>
      </c>
      <c r="T1726" s="253">
        <f>IF(AND(R1726&gt;$T$757,R1726&lt;$T$758),Q1726,"")</f>
        <v>2.8201711927519713E-3</v>
      </c>
      <c r="U1726" s="253" t="str">
        <f>IF(Q1726=MAX($Q$761:$Q$2761),Q1726,"")</f>
        <v/>
      </c>
      <c r="V1726" s="253">
        <f>_xlfn.NORM.DIST(P1726,$T$753,$T$754,0)</f>
        <v>8.2282365686418462E-78</v>
      </c>
      <c r="W1726" s="253" t="str">
        <f>IF(V1726=MAX($V$761:$V$2761),Q1726,"")</f>
        <v/>
      </c>
      <c r="X1726" s="253" t="str">
        <f t="shared" si="386"/>
        <v/>
      </c>
      <c r="AB1726" s="253">
        <v>965</v>
      </c>
      <c r="AC1726" s="253">
        <f t="shared" si="402"/>
        <v>-30.347148082308308</v>
      </c>
      <c r="AD1726" s="253">
        <f t="shared" si="387"/>
        <v>1.8224857099204143E-3</v>
      </c>
      <c r="AE1726" s="253">
        <f t="shared" si="388"/>
        <v>0.44432999519409355</v>
      </c>
      <c r="AF1726" s="253" t="str">
        <f>IF(OR(AE1726&lt;$T$757,AE1726&gt;$T$758),AD1726,"")</f>
        <v/>
      </c>
      <c r="AG1726" s="253">
        <f t="shared" si="389"/>
        <v>1.8224857099204143E-3</v>
      </c>
      <c r="AH1726" s="253" t="str">
        <f t="shared" si="390"/>
        <v/>
      </c>
      <c r="AI1726" s="253">
        <f t="shared" si="391"/>
        <v>4.6758237136709053E-4</v>
      </c>
      <c r="AJ1726" s="253" t="str">
        <f t="shared" si="392"/>
        <v/>
      </c>
      <c r="AK1726" s="253" t="str">
        <f t="shared" si="393"/>
        <v/>
      </c>
      <c r="AO1726" s="253">
        <v>965</v>
      </c>
      <c r="AP1726" s="253">
        <f t="shared" si="394"/>
        <v>-178.91168169349658</v>
      </c>
      <c r="AQ1726" s="253">
        <f t="shared" si="395"/>
        <v>3.0913154017296368E-4</v>
      </c>
      <c r="AR1726" s="253">
        <f t="shared" si="396"/>
        <v>0.4443299951940935</v>
      </c>
      <c r="AS1726" s="253" t="str">
        <f>IF(OR(AR1726&lt;$T$757,AR1726&gt;$T$758),AQ1726,"")</f>
        <v/>
      </c>
      <c r="AT1726" s="253">
        <f t="shared" si="397"/>
        <v>3.0913154017296368E-4</v>
      </c>
      <c r="AU1726" s="253" t="str">
        <f t="shared" si="398"/>
        <v/>
      </c>
      <c r="AV1726" s="253">
        <f t="shared" si="399"/>
        <v>0</v>
      </c>
      <c r="AW1726" s="253">
        <f t="shared" si="400"/>
        <v>3.0913154017296368E-4</v>
      </c>
      <c r="AX1726" s="253" t="str">
        <f t="shared" si="401"/>
        <v/>
      </c>
      <c r="AZ1726" s="259"/>
      <c r="BA1726" s="259">
        <f>BA1725+$BD$753</f>
        <v>6.2080000000001121</v>
      </c>
      <c r="BB1726" s="274">
        <f t="shared" si="384"/>
        <v>0.5156832590169389</v>
      </c>
      <c r="BC1726" s="259">
        <f t="shared" si="385"/>
        <v>7.3314956467607217E-4</v>
      </c>
      <c r="BD1726" s="259" t="str">
        <f t="shared" si="382"/>
        <v/>
      </c>
      <c r="BE1726" s="254" t="str">
        <f t="shared" si="383"/>
        <v/>
      </c>
    </row>
    <row r="1727" spans="1:57" ht="20.100000000000001" customHeight="1" x14ac:dyDescent="0.25">
      <c r="A1727" s="247">
        <v>966</v>
      </c>
      <c r="B1727" s="247">
        <f>$B$755+(A1727*$B$758)</f>
        <v>-326.91227749467907</v>
      </c>
      <c r="C1727" s="247">
        <f>_xlfn.NORM.DIST($B1727,$B$752,$B$753,0)</f>
        <v>1.6443769771111715E-4</v>
      </c>
      <c r="D1727" s="247">
        <f>_xlfn.NORM.DIST($B1727,$B$752,$B$753,1)</f>
        <v>0.44591064048234014</v>
      </c>
      <c r="E1727" s="247" t="str">
        <f>IF(OR(D1727&lt;$F$757,D1727&gt;$F$758),C1727,"")</f>
        <v/>
      </c>
      <c r="F1727" s="247">
        <f>IF(AND(D1727&gt;$F$757,D1727&lt;$F$758),C1727,"")</f>
        <v>1.6443769771111715E-4</v>
      </c>
      <c r="G1727" s="247" t="str">
        <f>IF(C1727=MAX($C$761:$C$2761),C1727,"")</f>
        <v/>
      </c>
      <c r="H1727" s="247">
        <f>_xlfn.NORM.DIST(B1727,$F$753,$F$754,0)</f>
        <v>0</v>
      </c>
      <c r="I1727" s="247">
        <f>IF(H1727=MAX($H$761:$H$2761),C1727,"")</f>
        <v>1.6443769771111715E-4</v>
      </c>
      <c r="J1727" s="247" t="str">
        <f>IF(I1727=MIN($I$761:$I$2761),I1727,"")</f>
        <v/>
      </c>
      <c r="K1727" s="247"/>
      <c r="L1727" s="247"/>
      <c r="M1727" s="247"/>
      <c r="N1727" s="247"/>
      <c r="O1727" s="247">
        <v>966</v>
      </c>
      <c r="P1727" s="247">
        <f>$P$755+(O1727*$P$758)</f>
        <v>-19.050984171311711</v>
      </c>
      <c r="Q1727" s="247">
        <f>_xlfn.NORM.DIST(P1727,P$752,P$753,0)</f>
        <v>2.8217283569881599E-3</v>
      </c>
      <c r="R1727" s="247">
        <f>_xlfn.NORM.DIST(P1727,P$752,P$753,1)</f>
        <v>0.44591064048234019</v>
      </c>
      <c r="S1727" s="253" t="str">
        <f>IF(OR(R1727&lt;$T$757,R1727&gt;$T$758),Q1727,"")</f>
        <v/>
      </c>
      <c r="T1727" s="253">
        <f>IF(AND(R1727&gt;$T$757,R1727&lt;$T$758),Q1727,"")</f>
        <v>2.8217283569881599E-3</v>
      </c>
      <c r="U1727" s="253" t="str">
        <f>IF(Q1727=MAX($Q$761:$Q$2761),Q1727,"")</f>
        <v/>
      </c>
      <c r="V1727" s="253">
        <f>_xlfn.NORM.DIST(P1727,$T$753,$T$754,0)</f>
        <v>7.6404307806399858E-78</v>
      </c>
      <c r="W1727" s="253" t="str">
        <f>IF(V1727=MAX($V$761:$V$2761),Q1727,"")</f>
        <v/>
      </c>
      <c r="X1727" s="253" t="str">
        <f t="shared" si="386"/>
        <v/>
      </c>
      <c r="AB1727" s="253">
        <v>966</v>
      </c>
      <c r="AC1727" s="253">
        <f t="shared" si="402"/>
        <v>-29.48008670852812</v>
      </c>
      <c r="AD1727" s="253">
        <f t="shared" si="387"/>
        <v>1.8234919997427296E-3</v>
      </c>
      <c r="AE1727" s="253">
        <f t="shared" si="388"/>
        <v>0.44591064048234003</v>
      </c>
      <c r="AF1727" s="253" t="str">
        <f>IF(OR(AE1727&lt;$T$757,AE1727&gt;$T$758),AD1727,"")</f>
        <v/>
      </c>
      <c r="AG1727" s="253">
        <f t="shared" si="389"/>
        <v>1.8234919997427296E-3</v>
      </c>
      <c r="AH1727" s="253" t="str">
        <f t="shared" si="390"/>
        <v/>
      </c>
      <c r="AI1727" s="253">
        <f t="shared" si="391"/>
        <v>4.6449273279233657E-4</v>
      </c>
      <c r="AJ1727" s="253" t="str">
        <f t="shared" si="392"/>
        <v/>
      </c>
      <c r="AK1727" s="253" t="str">
        <f t="shared" si="393"/>
        <v/>
      </c>
      <c r="AO1727" s="253">
        <v>966</v>
      </c>
      <c r="AP1727" s="253">
        <f t="shared" si="394"/>
        <v>-173.79991935939688</v>
      </c>
      <c r="AQ1727" s="253">
        <f t="shared" si="395"/>
        <v>3.0930222788861457E-4</v>
      </c>
      <c r="AR1727" s="253">
        <f t="shared" si="396"/>
        <v>0.44591064048233997</v>
      </c>
      <c r="AS1727" s="253" t="str">
        <f>IF(OR(AR1727&lt;$T$757,AR1727&gt;$T$758),AQ1727,"")</f>
        <v/>
      </c>
      <c r="AT1727" s="253">
        <f t="shared" si="397"/>
        <v>3.0930222788861457E-4</v>
      </c>
      <c r="AU1727" s="253" t="str">
        <f t="shared" si="398"/>
        <v/>
      </c>
      <c r="AV1727" s="253">
        <f t="shared" si="399"/>
        <v>0</v>
      </c>
      <c r="AW1727" s="253">
        <f t="shared" si="400"/>
        <v>3.0930222788861457E-4</v>
      </c>
      <c r="AX1727" s="253" t="str">
        <f t="shared" si="401"/>
        <v/>
      </c>
      <c r="AZ1727" s="259"/>
      <c r="BA1727" s="259">
        <f>BA1726+$BD$753</f>
        <v>6.2144000000001123</v>
      </c>
      <c r="BB1727" s="274">
        <f t="shared" si="384"/>
        <v>0.51495010945226283</v>
      </c>
      <c r="BC1727" s="259">
        <f t="shared" si="385"/>
        <v>7.3269124456010193E-4</v>
      </c>
      <c r="BD1727" s="259" t="str">
        <f t="shared" si="382"/>
        <v/>
      </c>
      <c r="BE1727" s="254" t="str">
        <f t="shared" si="383"/>
        <v/>
      </c>
    </row>
    <row r="1728" spans="1:57" ht="20.100000000000001" customHeight="1" x14ac:dyDescent="0.25">
      <c r="A1728" s="247">
        <v>967</v>
      </c>
      <c r="B1728" s="247">
        <f>$B$755+(A1728*$B$758)</f>
        <v>-317.2972105095414</v>
      </c>
      <c r="C1728" s="247">
        <f>_xlfn.NORM.DIST($B1728,$B$752,$B$753,0)</f>
        <v>1.645258599424576E-4</v>
      </c>
      <c r="D1728" s="247">
        <f>_xlfn.NORM.DIST($B1728,$B$752,$B$753,1)</f>
        <v>0.44749214587440367</v>
      </c>
      <c r="E1728" s="247" t="str">
        <f>IF(OR(D1728&lt;$F$757,D1728&gt;$F$758),C1728,"")</f>
        <v/>
      </c>
      <c r="F1728" s="247">
        <f>IF(AND(D1728&gt;$F$757,D1728&lt;$F$758),C1728,"")</f>
        <v>1.645258599424576E-4</v>
      </c>
      <c r="G1728" s="247" t="str">
        <f>IF(C1728=MAX($C$761:$C$2761),C1728,"")</f>
        <v/>
      </c>
      <c r="H1728" s="247">
        <f>_xlfn.NORM.DIST(B1728,$F$753,$F$754,0)</f>
        <v>0</v>
      </c>
      <c r="I1728" s="247">
        <f>IF(H1728=MAX($H$761:$H$2761),C1728,"")</f>
        <v>1.645258599424576E-4</v>
      </c>
      <c r="J1728" s="247" t="str">
        <f>IF(I1728=MIN($I$761:$I$2761),I1728,"")</f>
        <v/>
      </c>
      <c r="K1728" s="247"/>
      <c r="L1728" s="247"/>
      <c r="M1728" s="247"/>
      <c r="N1728" s="247"/>
      <c r="O1728" s="247">
        <v>967</v>
      </c>
      <c r="P1728" s="247">
        <f>$P$755+(O1728*$P$758)</f>
        <v>-18.490661107449682</v>
      </c>
      <c r="Q1728" s="247">
        <f>_xlfn.NORM.DIST(P1728,P$752,P$753,0)</f>
        <v>2.82324120879557E-3</v>
      </c>
      <c r="R1728" s="247">
        <f>_xlfn.NORM.DIST(P1728,P$752,P$753,1)</f>
        <v>0.4474921458744035</v>
      </c>
      <c r="S1728" s="253" t="str">
        <f>IF(OR(R1728&lt;$T$757,R1728&gt;$T$758),Q1728,"")</f>
        <v/>
      </c>
      <c r="T1728" s="253">
        <f>IF(AND(R1728&gt;$T$757,R1728&lt;$T$758),Q1728,"")</f>
        <v>2.82324120879557E-3</v>
      </c>
      <c r="U1728" s="253" t="str">
        <f>IF(Q1728=MAX($Q$761:$Q$2761),Q1728,"")</f>
        <v/>
      </c>
      <c r="V1728" s="253">
        <f>_xlfn.NORM.DIST(P1728,$T$753,$T$754,0)</f>
        <v>7.0945029369683804E-78</v>
      </c>
      <c r="W1728" s="253" t="str">
        <f>IF(V1728=MAX($V$761:$V$2761),Q1728,"")</f>
        <v/>
      </c>
      <c r="X1728" s="253" t="str">
        <f t="shared" si="386"/>
        <v/>
      </c>
      <c r="AB1728" s="253">
        <v>967</v>
      </c>
      <c r="AC1728" s="253">
        <f t="shared" si="402"/>
        <v>-28.613025334747817</v>
      </c>
      <c r="AD1728" s="253">
        <f t="shared" si="387"/>
        <v>1.8244696534423768E-3</v>
      </c>
      <c r="AE1728" s="253">
        <f t="shared" si="388"/>
        <v>0.44749214587440367</v>
      </c>
      <c r="AF1728" s="253" t="str">
        <f>IF(OR(AE1728&lt;$T$757,AE1728&gt;$T$758),AD1728,"")</f>
        <v/>
      </c>
      <c r="AG1728" s="253">
        <f t="shared" si="389"/>
        <v>1.8244696534423768E-3</v>
      </c>
      <c r="AH1728" s="253" t="str">
        <f t="shared" si="390"/>
        <v/>
      </c>
      <c r="AI1728" s="253">
        <f t="shared" si="391"/>
        <v>4.614161268692198E-4</v>
      </c>
      <c r="AJ1728" s="253" t="str">
        <f t="shared" si="392"/>
        <v/>
      </c>
      <c r="AK1728" s="253" t="str">
        <f t="shared" si="393"/>
        <v/>
      </c>
      <c r="AO1728" s="253">
        <v>967</v>
      </c>
      <c r="AP1728" s="253">
        <f t="shared" si="394"/>
        <v>-168.68815702529719</v>
      </c>
      <c r="AQ1728" s="253">
        <f t="shared" si="395"/>
        <v>3.0946805832134864E-4</v>
      </c>
      <c r="AR1728" s="253">
        <f t="shared" si="396"/>
        <v>0.4474921458744035</v>
      </c>
      <c r="AS1728" s="253" t="str">
        <f>IF(OR(AR1728&lt;$T$757,AR1728&gt;$T$758),AQ1728,"")</f>
        <v/>
      </c>
      <c r="AT1728" s="253">
        <f t="shared" si="397"/>
        <v>3.0946805832134864E-4</v>
      </c>
      <c r="AU1728" s="253" t="str">
        <f t="shared" si="398"/>
        <v/>
      </c>
      <c r="AV1728" s="253">
        <f t="shared" si="399"/>
        <v>0</v>
      </c>
      <c r="AW1728" s="253">
        <f t="shared" si="400"/>
        <v>3.0946805832134864E-4</v>
      </c>
      <c r="AX1728" s="253" t="str">
        <f t="shared" si="401"/>
        <v/>
      </c>
      <c r="AZ1728" s="259"/>
      <c r="BA1728" s="259">
        <f>BA1727+$BD$753</f>
        <v>6.2208000000001125</v>
      </c>
      <c r="BB1728" s="274">
        <f t="shared" si="384"/>
        <v>0.51421741820770273</v>
      </c>
      <c r="BC1728" s="259">
        <f t="shared" si="385"/>
        <v>7.3223127139554478E-4</v>
      </c>
      <c r="BD1728" s="259" t="str">
        <f t="shared" si="382"/>
        <v/>
      </c>
      <c r="BE1728" s="254" t="str">
        <f t="shared" si="383"/>
        <v/>
      </c>
    </row>
    <row r="1729" spans="1:57" ht="20.100000000000001" customHeight="1" x14ac:dyDescent="0.25">
      <c r="A1729" s="247">
        <v>968</v>
      </c>
      <c r="B1729" s="247">
        <f>$B$755+(A1729*$B$758)</f>
        <v>-307.68214352440373</v>
      </c>
      <c r="C1729" s="247">
        <f>_xlfn.NORM.DIST($B1729,$B$752,$B$753,0)</f>
        <v>1.6461143563738006E-4</v>
      </c>
      <c r="D1729" s="247">
        <f>_xlfn.NORM.DIST($B1729,$B$752,$B$753,1)</f>
        <v>0.44907448652068832</v>
      </c>
      <c r="E1729" s="247" t="str">
        <f>IF(OR(D1729&lt;$F$757,D1729&gt;$F$758),C1729,"")</f>
        <v/>
      </c>
      <c r="F1729" s="247">
        <f>IF(AND(D1729&gt;$F$757,D1729&lt;$F$758),C1729,"")</f>
        <v>1.6461143563738006E-4</v>
      </c>
      <c r="G1729" s="247" t="str">
        <f>IF(C1729=MAX($C$761:$C$2761),C1729,"")</f>
        <v/>
      </c>
      <c r="H1729" s="247">
        <f>_xlfn.NORM.DIST(B1729,$F$753,$F$754,0)</f>
        <v>0</v>
      </c>
      <c r="I1729" s="247">
        <f>IF(H1729=MAX($H$761:$H$2761),C1729,"")</f>
        <v>1.6461143563738006E-4</v>
      </c>
      <c r="J1729" s="247" t="str">
        <f>IF(I1729=MIN($I$761:$I$2761),I1729,"")</f>
        <v/>
      </c>
      <c r="K1729" s="247"/>
      <c r="L1729" s="247"/>
      <c r="M1729" s="247"/>
      <c r="N1729" s="247"/>
      <c r="O1729" s="247">
        <v>968</v>
      </c>
      <c r="P1729" s="247">
        <f>$P$755+(O1729*$P$758)</f>
        <v>-17.93033804358754</v>
      </c>
      <c r="Q1729" s="247">
        <f>_xlfn.NORM.DIST(P1729,P$752,P$753,0)</f>
        <v>2.8247096759925257E-3</v>
      </c>
      <c r="R1729" s="247">
        <f>_xlfn.NORM.DIST(P1729,P$752,P$753,1)</f>
        <v>0.44907448652068821</v>
      </c>
      <c r="S1729" s="253" t="str">
        <f>IF(OR(R1729&lt;$T$757,R1729&gt;$T$758),Q1729,"")</f>
        <v/>
      </c>
      <c r="T1729" s="253">
        <f>IF(AND(R1729&gt;$T$757,R1729&lt;$T$758),Q1729,"")</f>
        <v>2.8247096759925257E-3</v>
      </c>
      <c r="U1729" s="253" t="str">
        <f>IF(Q1729=MAX($Q$761:$Q$2761),Q1729,"")</f>
        <v/>
      </c>
      <c r="V1729" s="253">
        <f>_xlfn.NORM.DIST(P1729,$T$753,$T$754,0)</f>
        <v>6.5874775994407945E-78</v>
      </c>
      <c r="W1729" s="253" t="str">
        <f>IF(V1729=MAX($V$761:$V$2761),Q1729,"")</f>
        <v/>
      </c>
      <c r="X1729" s="253" t="str">
        <f t="shared" si="386"/>
        <v/>
      </c>
      <c r="AB1729" s="253">
        <v>968</v>
      </c>
      <c r="AC1729" s="253">
        <f t="shared" si="402"/>
        <v>-27.745963960967629</v>
      </c>
      <c r="AD1729" s="253">
        <f t="shared" si="387"/>
        <v>1.8254186243732253E-3</v>
      </c>
      <c r="AE1729" s="253">
        <f t="shared" si="388"/>
        <v>0.44907448652068821</v>
      </c>
      <c r="AF1729" s="253" t="str">
        <f>IF(OR(AE1729&lt;$T$757,AE1729&gt;$T$758),AD1729,"")</f>
        <v/>
      </c>
      <c r="AG1729" s="253">
        <f t="shared" si="389"/>
        <v>1.8254186243732253E-3</v>
      </c>
      <c r="AH1729" s="253" t="str">
        <f t="shared" si="390"/>
        <v/>
      </c>
      <c r="AI1729" s="253">
        <f t="shared" si="391"/>
        <v>4.583525653994519E-4</v>
      </c>
      <c r="AJ1729" s="253" t="str">
        <f t="shared" si="392"/>
        <v/>
      </c>
      <c r="AK1729" s="253" t="str">
        <f t="shared" si="393"/>
        <v/>
      </c>
      <c r="AO1729" s="253">
        <v>968</v>
      </c>
      <c r="AP1729" s="253">
        <f t="shared" si="394"/>
        <v>-163.57639469119658</v>
      </c>
      <c r="AQ1729" s="253">
        <f t="shared" si="395"/>
        <v>3.096290235590105E-4</v>
      </c>
      <c r="AR1729" s="253">
        <f t="shared" si="396"/>
        <v>0.44907448652068838</v>
      </c>
      <c r="AS1729" s="253" t="str">
        <f>IF(OR(AR1729&lt;$T$757,AR1729&gt;$T$758),AQ1729,"")</f>
        <v/>
      </c>
      <c r="AT1729" s="253">
        <f t="shared" si="397"/>
        <v>3.096290235590105E-4</v>
      </c>
      <c r="AU1729" s="253" t="str">
        <f t="shared" si="398"/>
        <v/>
      </c>
      <c r="AV1729" s="253">
        <f t="shared" si="399"/>
        <v>0</v>
      </c>
      <c r="AW1729" s="253">
        <f t="shared" si="400"/>
        <v>3.096290235590105E-4</v>
      </c>
      <c r="AX1729" s="253" t="str">
        <f t="shared" si="401"/>
        <v/>
      </c>
      <c r="AZ1729" s="259"/>
      <c r="BA1729" s="259">
        <f>BA1728+$BD$753</f>
        <v>6.2272000000001126</v>
      </c>
      <c r="BB1729" s="274">
        <f t="shared" si="384"/>
        <v>0.51348518693630718</v>
      </c>
      <c r="BC1729" s="259">
        <f t="shared" si="385"/>
        <v>7.3176965264176719E-4</v>
      </c>
      <c r="BD1729" s="259" t="str">
        <f t="shared" si="382"/>
        <v/>
      </c>
      <c r="BE1729" s="254" t="str">
        <f t="shared" si="383"/>
        <v/>
      </c>
    </row>
    <row r="1730" spans="1:57" ht="20.100000000000001" customHeight="1" x14ac:dyDescent="0.25">
      <c r="A1730" s="247">
        <v>969</v>
      </c>
      <c r="B1730" s="247">
        <f>$B$755+(A1730*$B$758)</f>
        <v>-298.06707653926605</v>
      </c>
      <c r="C1730" s="247">
        <f>_xlfn.NORM.DIST($B1730,$B$752,$B$753,0)</f>
        <v>1.6469442071142333E-4</v>
      </c>
      <c r="D1730" s="247">
        <f>_xlfn.NORM.DIST($B1730,$B$752,$B$753,1)</f>
        <v>0.45065763753173904</v>
      </c>
      <c r="E1730" s="247" t="str">
        <f>IF(OR(D1730&lt;$F$757,D1730&gt;$F$758),C1730,"")</f>
        <v/>
      </c>
      <c r="F1730" s="247">
        <f>IF(AND(D1730&gt;$F$757,D1730&lt;$F$758),C1730,"")</f>
        <v>1.6469442071142333E-4</v>
      </c>
      <c r="G1730" s="247" t="str">
        <f>IF(C1730=MAX($C$761:$C$2761),C1730,"")</f>
        <v/>
      </c>
      <c r="H1730" s="247">
        <f>_xlfn.NORM.DIST(B1730,$F$753,$F$754,0)</f>
        <v>0</v>
      </c>
      <c r="I1730" s="247">
        <f>IF(H1730=MAX($H$761:$H$2761),C1730,"")</f>
        <v>1.6469442071142333E-4</v>
      </c>
      <c r="J1730" s="247" t="str">
        <f>IF(I1730=MIN($I$761:$I$2761),I1730,"")</f>
        <v/>
      </c>
      <c r="K1730" s="247"/>
      <c r="L1730" s="247"/>
      <c r="M1730" s="247"/>
      <c r="N1730" s="247"/>
      <c r="O1730" s="247">
        <v>969</v>
      </c>
      <c r="P1730" s="247">
        <f>$P$755+(O1730*$P$758)</f>
        <v>-17.370014979725397</v>
      </c>
      <c r="Q1730" s="247">
        <f>_xlfn.NORM.DIST(P1730,P$752,P$753,0)</f>
        <v>2.826133688490232E-3</v>
      </c>
      <c r="R1730" s="247">
        <f>_xlfn.NORM.DIST(P1730,P$752,P$753,1)</f>
        <v>0.45065763753173904</v>
      </c>
      <c r="S1730" s="253" t="str">
        <f>IF(OR(R1730&lt;$T$757,R1730&gt;$T$758),Q1730,"")</f>
        <v/>
      </c>
      <c r="T1730" s="253">
        <f>IF(AND(R1730&gt;$T$757,R1730&lt;$T$758),Q1730,"")</f>
        <v>2.826133688490232E-3</v>
      </c>
      <c r="U1730" s="253" t="str">
        <f>IF(Q1730=MAX($Q$761:$Q$2761),Q1730,"")</f>
        <v/>
      </c>
      <c r="V1730" s="253">
        <f>_xlfn.NORM.DIST(P1730,$T$753,$T$754,0)</f>
        <v>6.1165901538772134E-78</v>
      </c>
      <c r="W1730" s="253" t="str">
        <f>IF(V1730=MAX($V$761:$V$2761),Q1730,"")</f>
        <v/>
      </c>
      <c r="X1730" s="253" t="str">
        <f t="shared" si="386"/>
        <v/>
      </c>
      <c r="AB1730" s="253">
        <v>969</v>
      </c>
      <c r="AC1730" s="253">
        <f t="shared" si="402"/>
        <v>-26.878902587187326</v>
      </c>
      <c r="AD1730" s="253">
        <f t="shared" si="387"/>
        <v>1.8263388672416327E-3</v>
      </c>
      <c r="AE1730" s="253">
        <f t="shared" si="388"/>
        <v>0.45065763753173904</v>
      </c>
      <c r="AF1730" s="253" t="str">
        <f>IF(OR(AE1730&lt;$T$757,AE1730&gt;$T$758),AD1730,"")</f>
        <v/>
      </c>
      <c r="AG1730" s="253">
        <f t="shared" si="389"/>
        <v>1.8263388672416327E-3</v>
      </c>
      <c r="AH1730" s="253" t="str">
        <f t="shared" si="390"/>
        <v/>
      </c>
      <c r="AI1730" s="253">
        <f t="shared" si="391"/>
        <v>4.5530205948243074E-4</v>
      </c>
      <c r="AJ1730" s="253" t="str">
        <f t="shared" si="392"/>
        <v/>
      </c>
      <c r="AK1730" s="253" t="str">
        <f t="shared" si="393"/>
        <v/>
      </c>
      <c r="AO1730" s="253">
        <v>969</v>
      </c>
      <c r="AP1730" s="253">
        <f t="shared" si="394"/>
        <v>-158.46463235709689</v>
      </c>
      <c r="AQ1730" s="253">
        <f t="shared" si="395"/>
        <v>3.0978511591885473E-4</v>
      </c>
      <c r="AR1730" s="253">
        <f t="shared" si="396"/>
        <v>0.45065763753173899</v>
      </c>
      <c r="AS1730" s="253" t="str">
        <f>IF(OR(AR1730&lt;$T$757,AR1730&gt;$T$758),AQ1730,"")</f>
        <v/>
      </c>
      <c r="AT1730" s="253">
        <f t="shared" si="397"/>
        <v>3.0978511591885473E-4</v>
      </c>
      <c r="AU1730" s="253" t="str">
        <f t="shared" si="398"/>
        <v/>
      </c>
      <c r="AV1730" s="253">
        <f t="shared" si="399"/>
        <v>0</v>
      </c>
      <c r="AW1730" s="253">
        <f t="shared" si="400"/>
        <v>3.0978511591885473E-4</v>
      </c>
      <c r="AX1730" s="253" t="str">
        <f t="shared" si="401"/>
        <v/>
      </c>
      <c r="AZ1730" s="259"/>
      <c r="BA1730" s="259">
        <f>BA1729+$BD$753</f>
        <v>6.2336000000001128</v>
      </c>
      <c r="BB1730" s="274">
        <f t="shared" si="384"/>
        <v>0.51275341728366541</v>
      </c>
      <c r="BC1730" s="259">
        <f t="shared" si="385"/>
        <v>7.3130639574459089E-4</v>
      </c>
      <c r="BD1730" s="259" t="str">
        <f t="shared" si="382"/>
        <v/>
      </c>
      <c r="BE1730" s="254" t="str">
        <f t="shared" si="383"/>
        <v/>
      </c>
    </row>
    <row r="1731" spans="1:57" ht="20.100000000000001" customHeight="1" x14ac:dyDescent="0.25">
      <c r="A1731" s="248">
        <v>970</v>
      </c>
      <c r="B1731" s="247">
        <f>$B$755+(A1731*$B$758)</f>
        <v>-288.45200955412838</v>
      </c>
      <c r="C1731" s="247">
        <f>_xlfn.NORM.DIST($B1731,$B$752,$B$753,0)</f>
        <v>1.6477481120241494E-4</v>
      </c>
      <c r="D1731" s="247">
        <f>_xlfn.NORM.DIST($B1731,$B$752,$B$753,1)</f>
        <v>0.45224157397941617</v>
      </c>
      <c r="E1731" s="247" t="str">
        <f>IF(OR(D1731&lt;$F$757,D1731&gt;$F$758),C1731,"")</f>
        <v/>
      </c>
      <c r="F1731" s="247">
        <f>IF(AND(D1731&gt;$F$757,D1731&lt;$F$758),C1731,"")</f>
        <v>1.6477481120241494E-4</v>
      </c>
      <c r="G1731" s="247" t="str">
        <f>IF(C1731=MAX($C$761:$C$2761),C1731,"")</f>
        <v/>
      </c>
      <c r="H1731" s="247">
        <f>_xlfn.NORM.DIST(B1731,$F$753,$F$754,0)</f>
        <v>0</v>
      </c>
      <c r="I1731" s="247">
        <f>IF(H1731=MAX($H$761:$H$2761),C1731,"")</f>
        <v>1.6477481120241494E-4</v>
      </c>
      <c r="J1731" s="247" t="str">
        <f>IF(I1731=MIN($I$761:$I$2761),I1731,"")</f>
        <v/>
      </c>
      <c r="K1731" s="247"/>
      <c r="L1731" s="247"/>
      <c r="M1731" s="247"/>
      <c r="N1731" s="247"/>
      <c r="O1731" s="248">
        <v>970</v>
      </c>
      <c r="P1731" s="247">
        <f>$P$755+(O1731*$P$758)</f>
        <v>-16.809691915863255</v>
      </c>
      <c r="Q1731" s="247">
        <f>_xlfn.NORM.DIST(P1731,P$752,P$753,0)</f>
        <v>2.827513178298352E-3</v>
      </c>
      <c r="R1731" s="247">
        <f>_xlfn.NORM.DIST(P1731,P$752,P$753,1)</f>
        <v>0.45224157397941622</v>
      </c>
      <c r="S1731" s="253" t="str">
        <f>IF(OR(R1731&lt;$T$757,R1731&gt;$T$758),Q1731,"")</f>
        <v/>
      </c>
      <c r="T1731" s="253">
        <f>IF(AND(R1731&gt;$T$757,R1731&lt;$T$758),Q1731,"")</f>
        <v>2.827513178298352E-3</v>
      </c>
      <c r="U1731" s="253" t="str">
        <f>IF(Q1731=MAX($Q$761:$Q$2761),Q1731,"")</f>
        <v/>
      </c>
      <c r="V1731" s="253">
        <f>_xlfn.NORM.DIST(P1731,$T$753,$T$754,0)</f>
        <v>5.6792719136787421E-78</v>
      </c>
      <c r="W1731" s="253" t="str">
        <f>IF(V1731=MAX($V$761:$V$2761),Q1731,"")</f>
        <v/>
      </c>
      <c r="X1731" s="253" t="str">
        <f t="shared" si="386"/>
        <v/>
      </c>
      <c r="AB1731" s="259">
        <v>970</v>
      </c>
      <c r="AC1731" s="253">
        <f t="shared" si="402"/>
        <v>-26.011841213407138</v>
      </c>
      <c r="AD1731" s="253">
        <f t="shared" si="387"/>
        <v>1.8272303381100467E-3</v>
      </c>
      <c r="AE1731" s="253">
        <f t="shared" si="388"/>
        <v>0.45224157397941611</v>
      </c>
      <c r="AF1731" s="253" t="str">
        <f>IF(OR(AE1731&lt;$T$757,AE1731&gt;$T$758),AD1731,"")</f>
        <v/>
      </c>
      <c r="AG1731" s="253">
        <f t="shared" si="389"/>
        <v>1.8272303381100467E-3</v>
      </c>
      <c r="AH1731" s="253" t="str">
        <f t="shared" si="390"/>
        <v/>
      </c>
      <c r="AI1731" s="253">
        <f t="shared" si="391"/>
        <v>4.52264619519198E-4</v>
      </c>
      <c r="AJ1731" s="253" t="str">
        <f t="shared" si="392"/>
        <v/>
      </c>
      <c r="AK1731" s="253" t="str">
        <f t="shared" si="393"/>
        <v/>
      </c>
      <c r="AO1731" s="259">
        <v>970</v>
      </c>
      <c r="AP1731" s="253">
        <f t="shared" si="394"/>
        <v>-153.35287002299719</v>
      </c>
      <c r="AQ1731" s="253">
        <f t="shared" si="395"/>
        <v>3.0993632794815737E-4</v>
      </c>
      <c r="AR1731" s="253">
        <f t="shared" si="396"/>
        <v>0.45224157397941606</v>
      </c>
      <c r="AS1731" s="253" t="str">
        <f>IF(OR(AR1731&lt;$T$757,AR1731&gt;$T$758),AQ1731,"")</f>
        <v/>
      </c>
      <c r="AT1731" s="253">
        <f t="shared" si="397"/>
        <v>3.0993632794815737E-4</v>
      </c>
      <c r="AU1731" s="253" t="str">
        <f t="shared" si="398"/>
        <v/>
      </c>
      <c r="AV1731" s="253">
        <f t="shared" si="399"/>
        <v>0</v>
      </c>
      <c r="AW1731" s="253">
        <f t="shared" si="400"/>
        <v>3.0993632794815737E-4</v>
      </c>
      <c r="AX1731" s="253" t="str">
        <f t="shared" si="401"/>
        <v/>
      </c>
      <c r="AZ1731" s="259"/>
      <c r="BA1731" s="259">
        <f>BA1730+$BD$753</f>
        <v>6.240000000000113</v>
      </c>
      <c r="BB1731" s="274">
        <f t="shared" si="384"/>
        <v>0.51202211088792082</v>
      </c>
      <c r="BC1731" s="259">
        <f t="shared" si="385"/>
        <v>7.3084150813906845E-4</v>
      </c>
      <c r="BD1731" s="259" t="str">
        <f t="shared" si="382"/>
        <v/>
      </c>
      <c r="BE1731" s="254" t="str">
        <f t="shared" si="383"/>
        <v/>
      </c>
    </row>
    <row r="1732" spans="1:57" ht="20.100000000000001" customHeight="1" x14ac:dyDescent="0.25">
      <c r="A1732" s="247">
        <v>971</v>
      </c>
      <c r="B1732" s="247">
        <f>$B$755+(A1732*$B$758)</f>
        <v>-278.83694256899071</v>
      </c>
      <c r="C1732" s="247">
        <f>_xlfn.NORM.DIST($B1732,$B$752,$B$753,0)</f>
        <v>1.6485260327078638E-4</v>
      </c>
      <c r="D1732" s="247">
        <f>_xlfn.NORM.DIST($B1732,$B$752,$B$753,1)</f>
        <v>0.4538262708980727</v>
      </c>
      <c r="E1732" s="247" t="str">
        <f>IF(OR(D1732&lt;$F$757,D1732&gt;$F$758),C1732,"")</f>
        <v/>
      </c>
      <c r="F1732" s="247">
        <f>IF(AND(D1732&gt;$F$757,D1732&lt;$F$758),C1732,"")</f>
        <v>1.6485260327078638E-4</v>
      </c>
      <c r="G1732" s="247" t="str">
        <f>IF(C1732=MAX($C$761:$C$2761),C1732,"")</f>
        <v/>
      </c>
      <c r="H1732" s="247">
        <f>_xlfn.NORM.DIST(B1732,$F$753,$F$754,0)</f>
        <v>0</v>
      </c>
      <c r="I1732" s="247">
        <f>IF(H1732=MAX($H$761:$H$2761),C1732,"")</f>
        <v>1.6485260327078638E-4</v>
      </c>
      <c r="J1732" s="247" t="str">
        <f>IF(I1732=MIN($I$761:$I$2761),I1732,"")</f>
        <v/>
      </c>
      <c r="K1732" s="247"/>
      <c r="L1732" s="247"/>
      <c r="M1732" s="247"/>
      <c r="N1732" s="247"/>
      <c r="O1732" s="247">
        <v>971</v>
      </c>
      <c r="P1732" s="247">
        <f>$P$755+(O1732*$P$758)</f>
        <v>-16.249368852001226</v>
      </c>
      <c r="Q1732" s="247">
        <f>_xlfn.NORM.DIST(P1732,P$752,P$753,0)</f>
        <v>2.8288480795304167E-3</v>
      </c>
      <c r="R1732" s="247">
        <f>_xlfn.NORM.DIST(P1732,P$752,P$753,1)</f>
        <v>0.45382627089807248</v>
      </c>
      <c r="S1732" s="253" t="str">
        <f>IF(OR(R1732&lt;$T$757,R1732&gt;$T$758),Q1732,"")</f>
        <v/>
      </c>
      <c r="T1732" s="253">
        <f>IF(AND(R1732&gt;$T$757,R1732&lt;$T$758),Q1732,"")</f>
        <v>2.8288480795304167E-3</v>
      </c>
      <c r="U1732" s="253" t="str">
        <f>IF(Q1732=MAX($Q$761:$Q$2761),Q1732,"")</f>
        <v/>
      </c>
      <c r="V1732" s="253">
        <f>_xlfn.NORM.DIST(P1732,$T$753,$T$754,0)</f>
        <v>5.273136273011934E-78</v>
      </c>
      <c r="W1732" s="253" t="str">
        <f>IF(V1732=MAX($V$761:$V$2761),Q1732,"")</f>
        <v/>
      </c>
      <c r="X1732" s="253" t="str">
        <f t="shared" si="386"/>
        <v/>
      </c>
      <c r="AB1732" s="253">
        <v>971</v>
      </c>
      <c r="AC1732" s="253">
        <f t="shared" si="402"/>
        <v>-25.144779839626949</v>
      </c>
      <c r="AD1732" s="253">
        <f t="shared" si="387"/>
        <v>1.8280929944005039E-3</v>
      </c>
      <c r="AE1732" s="253">
        <f t="shared" si="388"/>
        <v>0.45382627089807248</v>
      </c>
      <c r="AF1732" s="253" t="str">
        <f>IF(OR(AE1732&lt;$T$757,AE1732&gt;$T$758),AD1732,"")</f>
        <v/>
      </c>
      <c r="AG1732" s="253">
        <f t="shared" si="389"/>
        <v>1.8280929944005039E-3</v>
      </c>
      <c r="AH1732" s="253" t="str">
        <f t="shared" si="390"/>
        <v/>
      </c>
      <c r="AI1732" s="253">
        <f t="shared" si="391"/>
        <v>4.4924025521642086E-4</v>
      </c>
      <c r="AJ1732" s="253" t="str">
        <f t="shared" si="392"/>
        <v/>
      </c>
      <c r="AK1732" s="253" t="str">
        <f t="shared" si="393"/>
        <v/>
      </c>
      <c r="AO1732" s="253">
        <v>971</v>
      </c>
      <c r="AP1732" s="253">
        <f t="shared" si="394"/>
        <v>-148.2411076888975</v>
      </c>
      <c r="AQ1732" s="253">
        <f t="shared" si="395"/>
        <v>3.1008265242480888E-4</v>
      </c>
      <c r="AR1732" s="253">
        <f t="shared" si="396"/>
        <v>0.45382627089807248</v>
      </c>
      <c r="AS1732" s="253" t="str">
        <f>IF(OR(AR1732&lt;$T$757,AR1732&gt;$T$758),AQ1732,"")</f>
        <v/>
      </c>
      <c r="AT1732" s="253">
        <f t="shared" si="397"/>
        <v>3.1008265242480888E-4</v>
      </c>
      <c r="AU1732" s="253" t="str">
        <f t="shared" si="398"/>
        <v/>
      </c>
      <c r="AV1732" s="253">
        <f t="shared" si="399"/>
        <v>0</v>
      </c>
      <c r="AW1732" s="253">
        <f t="shared" si="400"/>
        <v>3.1008265242480888E-4</v>
      </c>
      <c r="AX1732" s="253" t="str">
        <f t="shared" si="401"/>
        <v/>
      </c>
      <c r="AZ1732" s="259"/>
      <c r="BA1732" s="259">
        <f>BA1731+$BD$753</f>
        <v>6.2464000000001132</v>
      </c>
      <c r="BB1732" s="274">
        <f t="shared" si="384"/>
        <v>0.51129126937978175</v>
      </c>
      <c r="BC1732" s="259">
        <f t="shared" si="385"/>
        <v>7.303749972500384E-4</v>
      </c>
      <c r="BD1732" s="259" t="str">
        <f t="shared" si="382"/>
        <v/>
      </c>
      <c r="BE1732" s="254" t="str">
        <f t="shared" si="383"/>
        <v/>
      </c>
    </row>
    <row r="1733" spans="1:57" ht="20.100000000000001" customHeight="1" x14ac:dyDescent="0.25">
      <c r="A1733" s="247">
        <v>972</v>
      </c>
      <c r="B1733" s="247">
        <f>$B$755+(A1733*$B$758)</f>
        <v>-269.22187558385303</v>
      </c>
      <c r="C1733" s="247">
        <f>_xlfn.NORM.DIST($B1733,$B$752,$B$753,0)</f>
        <v>1.6492779319987881E-4</v>
      </c>
      <c r="D1733" s="247">
        <f>_xlfn.NORM.DIST($B1733,$B$752,$B$753,1)</f>
        <v>0.45541170328573438</v>
      </c>
      <c r="E1733" s="247" t="str">
        <f>IF(OR(D1733&lt;$F$757,D1733&gt;$F$758),C1733,"")</f>
        <v/>
      </c>
      <c r="F1733" s="247">
        <f>IF(AND(D1733&gt;$F$757,D1733&lt;$F$758),C1733,"")</f>
        <v>1.6492779319987881E-4</v>
      </c>
      <c r="G1733" s="247" t="str">
        <f>IF(C1733=MAX($C$761:$C$2761),C1733,"")</f>
        <v/>
      </c>
      <c r="H1733" s="247">
        <f>_xlfn.NORM.DIST(B1733,$F$753,$F$754,0)</f>
        <v>0</v>
      </c>
      <c r="I1733" s="247">
        <f>IF(H1733=MAX($H$761:$H$2761),C1733,"")</f>
        <v>1.6492779319987881E-4</v>
      </c>
      <c r="J1733" s="247" t="str">
        <f>IF(I1733=MIN($I$761:$I$2761),I1733,"")</f>
        <v/>
      </c>
      <c r="K1733" s="247"/>
      <c r="L1733" s="247"/>
      <c r="M1733" s="247"/>
      <c r="N1733" s="247"/>
      <c r="O1733" s="247">
        <v>972</v>
      </c>
      <c r="P1733" s="247">
        <f>$P$755+(O1733*$P$758)</f>
        <v>-15.689045788139083</v>
      </c>
      <c r="Q1733" s="247">
        <f>_xlfn.NORM.DIST(P1733,P$752,P$753,0)</f>
        <v>2.8301383284090693E-3</v>
      </c>
      <c r="R1733" s="247">
        <f>_xlfn.NORM.DIST(P1733,P$752,P$753,1)</f>
        <v>0.45541170328573433</v>
      </c>
      <c r="S1733" s="253" t="str">
        <f>IF(OR(R1733&lt;$T$757,R1733&gt;$T$758),Q1733,"")</f>
        <v/>
      </c>
      <c r="T1733" s="253">
        <f>IF(AND(R1733&gt;$T$757,R1733&lt;$T$758),Q1733,"")</f>
        <v>2.8301383284090693E-3</v>
      </c>
      <c r="U1733" s="253" t="str">
        <f>IF(Q1733=MAX($Q$761:$Q$2761),Q1733,"")</f>
        <v/>
      </c>
      <c r="V1733" s="253">
        <f>_xlfn.NORM.DIST(P1733,$T$753,$T$754,0)</f>
        <v>4.8959658358469055E-78</v>
      </c>
      <c r="W1733" s="253" t="str">
        <f>IF(V1733=MAX($V$761:$V$2761),Q1733,"")</f>
        <v/>
      </c>
      <c r="X1733" s="253" t="str">
        <f t="shared" si="386"/>
        <v/>
      </c>
      <c r="AB1733" s="253">
        <v>972</v>
      </c>
      <c r="AC1733" s="253">
        <f t="shared" si="402"/>
        <v>-24.277718465846647</v>
      </c>
      <c r="AD1733" s="253">
        <f t="shared" si="387"/>
        <v>1.8289267948980157E-3</v>
      </c>
      <c r="AE1733" s="253">
        <f t="shared" si="388"/>
        <v>0.45541170328573433</v>
      </c>
      <c r="AF1733" s="253" t="str">
        <f>IF(OR(AE1733&lt;$T$757,AE1733&gt;$T$758),AD1733,"")</f>
        <v/>
      </c>
      <c r="AG1733" s="253">
        <f t="shared" si="389"/>
        <v>1.8289267948980157E-3</v>
      </c>
      <c r="AH1733" s="253" t="str">
        <f t="shared" si="390"/>
        <v/>
      </c>
      <c r="AI1733" s="253">
        <f t="shared" si="391"/>
        <v>4.4622897559040665E-4</v>
      </c>
      <c r="AJ1733" s="253" t="str">
        <f t="shared" si="392"/>
        <v/>
      </c>
      <c r="AK1733" s="253" t="str">
        <f t="shared" si="393"/>
        <v/>
      </c>
      <c r="AO1733" s="253">
        <v>972</v>
      </c>
      <c r="AP1733" s="253">
        <f t="shared" si="394"/>
        <v>-143.12934535479781</v>
      </c>
      <c r="AQ1733" s="253">
        <f t="shared" si="395"/>
        <v>3.1022408235788863E-4</v>
      </c>
      <c r="AR1733" s="253">
        <f t="shared" si="396"/>
        <v>0.4554117032857341</v>
      </c>
      <c r="AS1733" s="253" t="str">
        <f>IF(OR(AR1733&lt;$T$757,AR1733&gt;$T$758),AQ1733,"")</f>
        <v/>
      </c>
      <c r="AT1733" s="253">
        <f t="shared" si="397"/>
        <v>3.1022408235788863E-4</v>
      </c>
      <c r="AU1733" s="253" t="str">
        <f t="shared" si="398"/>
        <v/>
      </c>
      <c r="AV1733" s="253">
        <f t="shared" si="399"/>
        <v>0</v>
      </c>
      <c r="AW1733" s="253">
        <f t="shared" si="400"/>
        <v>3.1022408235788863E-4</v>
      </c>
      <c r="AX1733" s="253" t="str">
        <f t="shared" si="401"/>
        <v/>
      </c>
      <c r="AZ1733" s="259"/>
      <c r="BA1733" s="259">
        <f>BA1732+$BD$753</f>
        <v>6.2528000000001134</v>
      </c>
      <c r="BB1733" s="274">
        <f t="shared" si="384"/>
        <v>0.51056089438253172</v>
      </c>
      <c r="BC1733" s="259">
        <f t="shared" si="385"/>
        <v>7.2990687048712921E-4</v>
      </c>
      <c r="BD1733" s="259" t="str">
        <f t="shared" si="382"/>
        <v/>
      </c>
      <c r="BE1733" s="254" t="str">
        <f t="shared" si="383"/>
        <v/>
      </c>
    </row>
    <row r="1734" spans="1:57" ht="20.100000000000001" customHeight="1" x14ac:dyDescent="0.25">
      <c r="A1734" s="247">
        <v>973</v>
      </c>
      <c r="B1734" s="247">
        <f>$B$755+(A1734*$B$758)</f>
        <v>-259.60680859871718</v>
      </c>
      <c r="C1734" s="247">
        <f>_xlfn.NORM.DIST($B1734,$B$752,$B$753,0)</f>
        <v>1.6500037739623888E-4</v>
      </c>
      <c r="D1734" s="247">
        <f>_xlfn.NORM.DIST($B1734,$B$752,$B$753,1)</f>
        <v>0.4569978461052831</v>
      </c>
      <c r="E1734" s="247" t="str">
        <f>IF(OR(D1734&lt;$F$757,D1734&gt;$F$758),C1734,"")</f>
        <v/>
      </c>
      <c r="F1734" s="247">
        <f>IF(AND(D1734&gt;$F$757,D1734&lt;$F$758),C1734,"")</f>
        <v>1.6500037739623888E-4</v>
      </c>
      <c r="G1734" s="247" t="str">
        <f>IF(C1734=MAX($C$761:$C$2761),C1734,"")</f>
        <v/>
      </c>
      <c r="H1734" s="247">
        <f>_xlfn.NORM.DIST(B1734,$F$753,$F$754,0)</f>
        <v>0</v>
      </c>
      <c r="I1734" s="247">
        <f>IF(H1734=MAX($H$761:$H$2761),C1734,"")</f>
        <v>1.6500037739623888E-4</v>
      </c>
      <c r="J1734" s="247" t="str">
        <f>IF(I1734=MIN($I$761:$I$2761),I1734,"")</f>
        <v/>
      </c>
      <c r="K1734" s="247"/>
      <c r="L1734" s="247"/>
      <c r="M1734" s="247"/>
      <c r="N1734" s="247"/>
      <c r="O1734" s="247">
        <v>973</v>
      </c>
      <c r="P1734" s="247">
        <f>$P$755+(O1734*$P$758)</f>
        <v>-15.12872272427694</v>
      </c>
      <c r="Q1734" s="247">
        <f>_xlfn.NORM.DIST(P1734,P$752,P$753,0)</f>
        <v>2.8313838632711445E-3</v>
      </c>
      <c r="R1734" s="247">
        <f>_xlfn.NORM.DIST(P1734,P$752,P$753,1)</f>
        <v>0.45699784610528343</v>
      </c>
      <c r="S1734" s="253" t="str">
        <f>IF(OR(R1734&lt;$T$757,R1734&gt;$T$758),Q1734,"")</f>
        <v/>
      </c>
      <c r="T1734" s="253">
        <f>IF(AND(R1734&gt;$T$757,R1734&lt;$T$758),Q1734,"")</f>
        <v>2.8313838632711445E-3</v>
      </c>
      <c r="U1734" s="253" t="str">
        <f>IF(Q1734=MAX($Q$761:$Q$2761),Q1734,"")</f>
        <v/>
      </c>
      <c r="V1734" s="253">
        <f>_xlfn.NORM.DIST(P1734,$T$753,$T$754,0)</f>
        <v>4.5457004522760842E-78</v>
      </c>
      <c r="W1734" s="253" t="str">
        <f>IF(V1734=MAX($V$761:$V$2761),Q1734,"")</f>
        <v/>
      </c>
      <c r="X1734" s="253" t="str">
        <f t="shared" si="386"/>
        <v/>
      </c>
      <c r="AB1734" s="253">
        <v>973</v>
      </c>
      <c r="AC1734" s="253">
        <f t="shared" si="402"/>
        <v>-23.410657092066458</v>
      </c>
      <c r="AD1734" s="253">
        <f t="shared" si="387"/>
        <v>1.8297316997538534E-3</v>
      </c>
      <c r="AE1734" s="253">
        <f t="shared" si="388"/>
        <v>0.45699784610528327</v>
      </c>
      <c r="AF1734" s="253" t="str">
        <f>IF(OR(AE1734&lt;$T$757,AE1734&gt;$T$758),AD1734,"")</f>
        <v/>
      </c>
      <c r="AG1734" s="253">
        <f t="shared" si="389"/>
        <v>1.8297316997538534E-3</v>
      </c>
      <c r="AH1734" s="253" t="str">
        <f t="shared" si="390"/>
        <v/>
      </c>
      <c r="AI1734" s="253">
        <f t="shared" si="391"/>
        <v>4.4323078897114468E-4</v>
      </c>
      <c r="AJ1734" s="253" t="str">
        <f t="shared" si="392"/>
        <v/>
      </c>
      <c r="AK1734" s="253" t="str">
        <f t="shared" si="393"/>
        <v/>
      </c>
      <c r="AO1734" s="253">
        <v>973</v>
      </c>
      <c r="AP1734" s="253">
        <f t="shared" si="394"/>
        <v>-138.0175830206972</v>
      </c>
      <c r="AQ1734" s="253">
        <f t="shared" si="395"/>
        <v>3.1036061098822212E-4</v>
      </c>
      <c r="AR1734" s="253">
        <f t="shared" si="396"/>
        <v>0.45699784610528338</v>
      </c>
      <c r="AS1734" s="253" t="str">
        <f>IF(OR(AR1734&lt;$T$757,AR1734&gt;$T$758),AQ1734,"")</f>
        <v/>
      </c>
      <c r="AT1734" s="253">
        <f t="shared" si="397"/>
        <v>3.1036061098822212E-4</v>
      </c>
      <c r="AU1734" s="253" t="str">
        <f t="shared" si="398"/>
        <v/>
      </c>
      <c r="AV1734" s="253">
        <f t="shared" si="399"/>
        <v>0</v>
      </c>
      <c r="AW1734" s="253">
        <f t="shared" si="400"/>
        <v>3.1036061098822212E-4</v>
      </c>
      <c r="AX1734" s="253" t="str">
        <f t="shared" si="401"/>
        <v/>
      </c>
      <c r="AZ1734" s="259"/>
      <c r="BA1734" s="259">
        <f>BA1733+$BD$753</f>
        <v>6.2592000000001136</v>
      </c>
      <c r="BB1734" s="274">
        <f t="shared" si="384"/>
        <v>0.50983098751204459</v>
      </c>
      <c r="BC1734" s="259">
        <f t="shared" si="385"/>
        <v>7.2943713525253084E-4</v>
      </c>
      <c r="BD1734" s="259" t="str">
        <f t="shared" si="382"/>
        <v/>
      </c>
      <c r="BE1734" s="254" t="str">
        <f t="shared" si="383"/>
        <v/>
      </c>
    </row>
    <row r="1735" spans="1:57" ht="20.100000000000001" customHeight="1" x14ac:dyDescent="0.25">
      <c r="A1735" s="247">
        <v>974</v>
      </c>
      <c r="B1735" s="247">
        <f>$B$755+(A1735*$B$758)</f>
        <v>-249.99174161357951</v>
      </c>
      <c r="C1735" s="247">
        <f>_xlfn.NORM.DIST($B1735,$B$752,$B$753,0)</f>
        <v>1.6507035238990525E-4</v>
      </c>
      <c r="D1735" s="247">
        <f>_xlfn.NORM.DIST($B1735,$B$752,$B$753,1)</f>
        <v>0.45858467428564365</v>
      </c>
      <c r="E1735" s="247" t="str">
        <f>IF(OR(D1735&lt;$F$757,D1735&gt;$F$758),C1735,"")</f>
        <v/>
      </c>
      <c r="F1735" s="247">
        <f>IF(AND(D1735&gt;$F$757,D1735&lt;$F$758),C1735,"")</f>
        <v>1.6507035238990525E-4</v>
      </c>
      <c r="G1735" s="247" t="str">
        <f>IF(C1735=MAX($C$761:$C$2761),C1735,"")</f>
        <v/>
      </c>
      <c r="H1735" s="247">
        <f>_xlfn.NORM.DIST(B1735,$F$753,$F$754,0)</f>
        <v>0</v>
      </c>
      <c r="I1735" s="247">
        <f>IF(H1735=MAX($H$761:$H$2761),C1735,"")</f>
        <v>1.6507035238990525E-4</v>
      </c>
      <c r="J1735" s="247" t="str">
        <f>IF(I1735=MIN($I$761:$I$2761),I1735,"")</f>
        <v/>
      </c>
      <c r="K1735" s="247"/>
      <c r="L1735" s="247"/>
      <c r="M1735" s="247"/>
      <c r="N1735" s="247"/>
      <c r="O1735" s="247">
        <v>974</v>
      </c>
      <c r="P1735" s="247">
        <f>$P$755+(O1735*$P$758)</f>
        <v>-14.568399660414912</v>
      </c>
      <c r="Q1735" s="247">
        <f>_xlfn.NORM.DIST(P1735,P$752,P$753,0)</f>
        <v>2.8325846245725785E-3</v>
      </c>
      <c r="R1735" s="247">
        <f>_xlfn.NORM.DIST(P1735,P$752,P$753,1)</f>
        <v>0.4585846742856437</v>
      </c>
      <c r="S1735" s="253" t="str">
        <f>IF(OR(R1735&lt;$T$757,R1735&gt;$T$758),Q1735,"")</f>
        <v/>
      </c>
      <c r="T1735" s="253">
        <f>IF(AND(R1735&gt;$T$757,R1735&lt;$T$758),Q1735,"")</f>
        <v>2.8325846245725785E-3</v>
      </c>
      <c r="U1735" s="253" t="str">
        <f>IF(Q1735=MAX($Q$761:$Q$2761),Q1735,"")</f>
        <v/>
      </c>
      <c r="V1735" s="253">
        <f>_xlfn.NORM.DIST(P1735,$T$753,$T$754,0)</f>
        <v>4.2204260983394313E-78</v>
      </c>
      <c r="W1735" s="253" t="str">
        <f>IF(V1735=MAX($V$761:$V$2761),Q1735,"")</f>
        <v/>
      </c>
      <c r="X1735" s="253" t="str">
        <f t="shared" si="386"/>
        <v/>
      </c>
      <c r="AB1735" s="253">
        <v>974</v>
      </c>
      <c r="AC1735" s="253">
        <f t="shared" si="402"/>
        <v>-22.543595718286156</v>
      </c>
      <c r="AD1735" s="253">
        <f t="shared" si="387"/>
        <v>1.83050767048872E-3</v>
      </c>
      <c r="AE1735" s="253">
        <f t="shared" si="388"/>
        <v>0.45858467428564387</v>
      </c>
      <c r="AF1735" s="253" t="str">
        <f>IF(OR(AE1735&lt;$T$757,AE1735&gt;$T$758),AD1735,"")</f>
        <v/>
      </c>
      <c r="AG1735" s="253">
        <f t="shared" si="389"/>
        <v>1.83050767048872E-3</v>
      </c>
      <c r="AH1735" s="253" t="str">
        <f t="shared" si="390"/>
        <v/>
      </c>
      <c r="AI1735" s="253">
        <f t="shared" si="391"/>
        <v>4.4024570300637363E-4</v>
      </c>
      <c r="AJ1735" s="253" t="str">
        <f t="shared" si="392"/>
        <v/>
      </c>
      <c r="AK1735" s="253" t="str">
        <f t="shared" si="393"/>
        <v/>
      </c>
      <c r="AO1735" s="253">
        <v>974</v>
      </c>
      <c r="AP1735" s="253">
        <f t="shared" si="394"/>
        <v>-132.90582068659751</v>
      </c>
      <c r="AQ1735" s="253">
        <f t="shared" si="395"/>
        <v>3.10492231788919E-4</v>
      </c>
      <c r="AR1735" s="253">
        <f t="shared" si="396"/>
        <v>0.45858467428564381</v>
      </c>
      <c r="AS1735" s="253" t="str">
        <f>IF(OR(AR1735&lt;$T$757,AR1735&gt;$T$758),AQ1735,"")</f>
        <v/>
      </c>
      <c r="AT1735" s="253">
        <f t="shared" si="397"/>
        <v>3.10492231788919E-4</v>
      </c>
      <c r="AU1735" s="253" t="str">
        <f t="shared" si="398"/>
        <v/>
      </c>
      <c r="AV1735" s="253">
        <f t="shared" si="399"/>
        <v>0</v>
      </c>
      <c r="AW1735" s="253">
        <f t="shared" si="400"/>
        <v>3.10492231788919E-4</v>
      </c>
      <c r="AX1735" s="253" t="str">
        <f t="shared" si="401"/>
        <v/>
      </c>
      <c r="AZ1735" s="259"/>
      <c r="BA1735" s="259">
        <f>BA1734+$BD$753</f>
        <v>6.2656000000001137</v>
      </c>
      <c r="BB1735" s="274">
        <f t="shared" si="384"/>
        <v>0.50910155037679206</v>
      </c>
      <c r="BC1735" s="259">
        <f t="shared" si="385"/>
        <v>7.2896579893522162E-4</v>
      </c>
      <c r="BD1735" s="259" t="str">
        <f t="shared" si="382"/>
        <v/>
      </c>
      <c r="BE1735" s="254" t="str">
        <f t="shared" si="383"/>
        <v/>
      </c>
    </row>
    <row r="1736" spans="1:57" ht="20.100000000000001" customHeight="1" x14ac:dyDescent="0.25">
      <c r="A1736" s="247">
        <v>975</v>
      </c>
      <c r="B1736" s="247">
        <f>$B$755+(A1736*$B$758)</f>
        <v>-240.37667462844183</v>
      </c>
      <c r="C1736" s="247">
        <f>_xlfn.NORM.DIST($B1736,$B$752,$B$753,0)</f>
        <v>1.651377148346846E-4</v>
      </c>
      <c r="D1736" s="247">
        <f>_xlfn.NORM.DIST($B1736,$B$752,$B$753,1)</f>
        <v>0.46017216272297079</v>
      </c>
      <c r="E1736" s="247" t="str">
        <f>IF(OR(D1736&lt;$F$757,D1736&gt;$F$758),C1736,"")</f>
        <v/>
      </c>
      <c r="F1736" s="247">
        <f>IF(AND(D1736&gt;$F$757,D1736&lt;$F$758),C1736,"")</f>
        <v>1.651377148346846E-4</v>
      </c>
      <c r="G1736" s="247" t="str">
        <f>IF(C1736=MAX($C$761:$C$2761),C1736,"")</f>
        <v/>
      </c>
      <c r="H1736" s="247">
        <f>_xlfn.NORM.DIST(B1736,$F$753,$F$754,0)</f>
        <v>0</v>
      </c>
      <c r="I1736" s="247">
        <f>IF(H1736=MAX($H$761:$H$2761),C1736,"")</f>
        <v>1.651377148346846E-4</v>
      </c>
      <c r="J1736" s="247" t="str">
        <f>IF(I1736=MIN($I$761:$I$2761),I1736,"")</f>
        <v/>
      </c>
      <c r="K1736" s="247"/>
      <c r="L1736" s="247"/>
      <c r="M1736" s="247"/>
      <c r="N1736" s="247"/>
      <c r="O1736" s="247">
        <v>975</v>
      </c>
      <c r="P1736" s="247">
        <f>$P$755+(O1736*$P$758)</f>
        <v>-14.008076596552769</v>
      </c>
      <c r="Q1736" s="247">
        <f>_xlfn.NORM.DIST(P1736,P$752,P$753,0)</f>
        <v>2.8337405548931544E-3</v>
      </c>
      <c r="R1736" s="247">
        <f>_xlfn.NORM.DIST(P1736,P$752,P$753,1)</f>
        <v>0.46017216272297096</v>
      </c>
      <c r="S1736" s="253" t="str">
        <f>IF(OR(R1736&lt;$T$757,R1736&gt;$T$758),Q1736,"")</f>
        <v/>
      </c>
      <c r="T1736" s="253">
        <f>IF(AND(R1736&gt;$T$757,R1736&lt;$T$758),Q1736,"")</f>
        <v>2.8337405548931544E-3</v>
      </c>
      <c r="U1736" s="253" t="str">
        <f>IF(Q1736=MAX($Q$761:$Q$2761),Q1736,"")</f>
        <v/>
      </c>
      <c r="V1736" s="253">
        <f>_xlfn.NORM.DIST(P1736,$T$753,$T$754,0)</f>
        <v>3.9183645400487149E-78</v>
      </c>
      <c r="W1736" s="253" t="str">
        <f>IF(V1736=MAX($V$761:$V$2761),Q1736,"")</f>
        <v/>
      </c>
      <c r="X1736" s="253" t="str">
        <f t="shared" si="386"/>
        <v/>
      </c>
      <c r="AB1736" s="253">
        <v>975</v>
      </c>
      <c r="AC1736" s="253">
        <f t="shared" si="402"/>
        <v>-21.676534344505967</v>
      </c>
      <c r="AD1736" s="253">
        <f t="shared" si="387"/>
        <v>1.8312546699958162E-3</v>
      </c>
      <c r="AE1736" s="253">
        <f t="shared" si="388"/>
        <v>0.46017216272297096</v>
      </c>
      <c r="AF1736" s="253" t="str">
        <f>IF(OR(AE1736&lt;$T$757,AE1736&gt;$T$758),AD1736,"")</f>
        <v/>
      </c>
      <c r="AG1736" s="253">
        <f t="shared" si="389"/>
        <v>1.8312546699958162E-3</v>
      </c>
      <c r="AH1736" s="253" t="str">
        <f t="shared" si="390"/>
        <v/>
      </c>
      <c r="AI1736" s="253">
        <f t="shared" si="391"/>
        <v>4.3727372466567974E-4</v>
      </c>
      <c r="AJ1736" s="253" t="str">
        <f t="shared" si="392"/>
        <v/>
      </c>
      <c r="AK1736" s="253" t="str">
        <f t="shared" si="393"/>
        <v/>
      </c>
      <c r="AO1736" s="253">
        <v>975</v>
      </c>
      <c r="AP1736" s="253">
        <f t="shared" si="394"/>
        <v>-127.79405835249781</v>
      </c>
      <c r="AQ1736" s="253">
        <f t="shared" si="395"/>
        <v>3.1061893846589329E-4</v>
      </c>
      <c r="AR1736" s="253">
        <f t="shared" si="396"/>
        <v>0.4601721627229709</v>
      </c>
      <c r="AS1736" s="253" t="str">
        <f>IF(OR(AR1736&lt;$T$757,AR1736&gt;$T$758),AQ1736,"")</f>
        <v/>
      </c>
      <c r="AT1736" s="253">
        <f t="shared" si="397"/>
        <v>3.1061893846589329E-4</v>
      </c>
      <c r="AU1736" s="253" t="str">
        <f t="shared" si="398"/>
        <v/>
      </c>
      <c r="AV1736" s="253">
        <f t="shared" si="399"/>
        <v>0</v>
      </c>
      <c r="AW1736" s="253">
        <f t="shared" si="400"/>
        <v>3.1061893846589329E-4</v>
      </c>
      <c r="AX1736" s="253" t="str">
        <f t="shared" si="401"/>
        <v/>
      </c>
      <c r="AZ1736" s="259"/>
      <c r="BA1736" s="259">
        <f>BA1735+$BD$753</f>
        <v>6.2720000000001139</v>
      </c>
      <c r="BB1736" s="274">
        <f t="shared" si="384"/>
        <v>0.50837258457785683</v>
      </c>
      <c r="BC1736" s="259">
        <f t="shared" si="385"/>
        <v>7.2849286891119025E-4</v>
      </c>
      <c r="BD1736" s="259" t="str">
        <f t="shared" si="382"/>
        <v/>
      </c>
      <c r="BE1736" s="254" t="str">
        <f t="shared" si="383"/>
        <v/>
      </c>
    </row>
    <row r="1737" spans="1:57" ht="20.100000000000001" customHeight="1" x14ac:dyDescent="0.25">
      <c r="A1737" s="248">
        <v>976</v>
      </c>
      <c r="B1737" s="247">
        <f>$B$755+(A1737*$B$758)</f>
        <v>-230.76160764330416</v>
      </c>
      <c r="C1737" s="247">
        <f>_xlfn.NORM.DIST($B1737,$B$752,$B$753,0)</f>
        <v>1.6520246150841876E-4</v>
      </c>
      <c r="D1737" s="247">
        <f>_xlfn.NORM.DIST($B1737,$B$752,$B$753,1)</f>
        <v>0.46176028628184185</v>
      </c>
      <c r="E1737" s="247" t="str">
        <f>IF(OR(D1737&lt;$F$757,D1737&gt;$F$758),C1737,"")</f>
        <v/>
      </c>
      <c r="F1737" s="247">
        <f>IF(AND(D1737&gt;$F$757,D1737&lt;$F$758),C1737,"")</f>
        <v>1.6520246150841876E-4</v>
      </c>
      <c r="G1737" s="247" t="str">
        <f>IF(C1737=MAX($C$761:$C$2761),C1737,"")</f>
        <v/>
      </c>
      <c r="H1737" s="247">
        <f>_xlfn.NORM.DIST(B1737,$F$753,$F$754,0)</f>
        <v>0</v>
      </c>
      <c r="I1737" s="247">
        <f>IF(H1737=MAX($H$761:$H$2761),C1737,"")</f>
        <v>1.6520246150841876E-4</v>
      </c>
      <c r="J1737" s="247" t="str">
        <f>IF(I1737=MIN($I$761:$I$2761),I1737,"")</f>
        <v/>
      </c>
      <c r="K1737" s="247"/>
      <c r="L1737" s="247"/>
      <c r="M1737" s="247"/>
      <c r="N1737" s="247"/>
      <c r="O1737" s="248">
        <v>976</v>
      </c>
      <c r="P1737" s="247">
        <f>$P$755+(O1737*$P$758)</f>
        <v>-13.447753532690626</v>
      </c>
      <c r="Q1737" s="247">
        <f>_xlfn.NORM.DIST(P1737,P$752,P$753,0)</f>
        <v>2.8348515989410784E-3</v>
      </c>
      <c r="R1737" s="247">
        <f>_xlfn.NORM.DIST(P1737,P$752,P$753,1)</f>
        <v>0.46176028628184212</v>
      </c>
      <c r="S1737" s="253" t="str">
        <f>IF(OR(R1737&lt;$T$757,R1737&gt;$T$758),Q1737,"")</f>
        <v/>
      </c>
      <c r="T1737" s="253">
        <f>IF(AND(R1737&gt;$T$757,R1737&lt;$T$758),Q1737,"")</f>
        <v>2.8348515989410784E-3</v>
      </c>
      <c r="U1737" s="253" t="str">
        <f>IF(Q1737=MAX($Q$761:$Q$2761),Q1737,"")</f>
        <v/>
      </c>
      <c r="V1737" s="253">
        <f>_xlfn.NORM.DIST(P1737,$T$753,$T$754,0)</f>
        <v>3.6378637264673252E-78</v>
      </c>
      <c r="W1737" s="253" t="str">
        <f>IF(V1737=MAX($V$761:$V$2761),Q1737,"")</f>
        <v/>
      </c>
      <c r="X1737" s="253" t="str">
        <f t="shared" si="386"/>
        <v/>
      </c>
      <c r="AB1737" s="259">
        <v>976</v>
      </c>
      <c r="AC1737" s="253">
        <f t="shared" si="402"/>
        <v>-20.809472970725665</v>
      </c>
      <c r="AD1737" s="253">
        <f t="shared" si="387"/>
        <v>1.8319726625437998E-3</v>
      </c>
      <c r="AE1737" s="253">
        <f t="shared" si="388"/>
        <v>0.46176028628184212</v>
      </c>
      <c r="AF1737" s="253" t="str">
        <f>IF(OR(AE1737&lt;$T$757,AE1737&gt;$T$758),AD1737,"")</f>
        <v/>
      </c>
      <c r="AG1737" s="253">
        <f t="shared" si="389"/>
        <v>1.8319726625437998E-3</v>
      </c>
      <c r="AH1737" s="253" t="str">
        <f t="shared" si="390"/>
        <v/>
      </c>
      <c r="AI1737" s="253">
        <f t="shared" si="391"/>
        <v>4.3431486024461745E-4</v>
      </c>
      <c r="AJ1737" s="253" t="str">
        <f t="shared" si="392"/>
        <v/>
      </c>
      <c r="AK1737" s="253" t="str">
        <f t="shared" si="393"/>
        <v/>
      </c>
      <c r="AO1737" s="259">
        <v>976</v>
      </c>
      <c r="AP1737" s="253">
        <f t="shared" si="394"/>
        <v>-122.68229601839812</v>
      </c>
      <c r="AQ1737" s="253">
        <f t="shared" si="395"/>
        <v>3.1074072495836493E-4</v>
      </c>
      <c r="AR1737" s="253">
        <f t="shared" si="396"/>
        <v>0.4617602862818419</v>
      </c>
      <c r="AS1737" s="253" t="str">
        <f>IF(OR(AR1737&lt;$T$757,AR1737&gt;$T$758),AQ1737,"")</f>
        <v/>
      </c>
      <c r="AT1737" s="253">
        <f t="shared" si="397"/>
        <v>3.1074072495836493E-4</v>
      </c>
      <c r="AU1737" s="253" t="str">
        <f t="shared" si="398"/>
        <v/>
      </c>
      <c r="AV1737" s="253">
        <f t="shared" si="399"/>
        <v>0</v>
      </c>
      <c r="AW1737" s="253">
        <f t="shared" si="400"/>
        <v>3.1074072495836493E-4</v>
      </c>
      <c r="AX1737" s="253" t="str">
        <f t="shared" si="401"/>
        <v/>
      </c>
      <c r="AZ1737" s="259"/>
      <c r="BA1737" s="259">
        <f>BA1736+$BD$753</f>
        <v>6.2784000000001141</v>
      </c>
      <c r="BB1737" s="274">
        <f t="shared" si="384"/>
        <v>0.50764409170894564</v>
      </c>
      <c r="BC1737" s="259">
        <f t="shared" si="385"/>
        <v>7.280183525467665E-4</v>
      </c>
      <c r="BD1737" s="259" t="str">
        <f t="shared" si="382"/>
        <v/>
      </c>
      <c r="BE1737" s="254" t="str">
        <f t="shared" si="383"/>
        <v/>
      </c>
    </row>
    <row r="1738" spans="1:57" ht="20.100000000000001" customHeight="1" x14ac:dyDescent="0.25">
      <c r="A1738" s="247">
        <v>977</v>
      </c>
      <c r="B1738" s="247">
        <f>$B$755+(A1738*$B$758)</f>
        <v>-221.14654065816649</v>
      </c>
      <c r="C1738" s="247">
        <f>_xlfn.NORM.DIST($B1738,$B$752,$B$753,0)</f>
        <v>1.6526458931324128E-4</v>
      </c>
      <c r="D1738" s="247">
        <f>_xlfn.NORM.DIST($B1738,$B$752,$B$753,1)</f>
        <v>0.46334901979645032</v>
      </c>
      <c r="E1738" s="247" t="str">
        <f>IF(OR(D1738&lt;$F$757,D1738&gt;$F$758),C1738,"")</f>
        <v/>
      </c>
      <c r="F1738" s="247">
        <f>IF(AND(D1738&gt;$F$757,D1738&lt;$F$758),C1738,"")</f>
        <v>1.6526458931324128E-4</v>
      </c>
      <c r="G1738" s="247" t="str">
        <f>IF(C1738=MAX($C$761:$C$2761),C1738,"")</f>
        <v/>
      </c>
      <c r="H1738" s="247">
        <f>_xlfn.NORM.DIST(B1738,$F$753,$F$754,0)</f>
        <v>0</v>
      </c>
      <c r="I1738" s="247">
        <f>IF(H1738=MAX($H$761:$H$2761),C1738,"")</f>
        <v>1.6526458931324128E-4</v>
      </c>
      <c r="J1738" s="247" t="str">
        <f>IF(I1738=MIN($I$761:$I$2761),I1738,"")</f>
        <v/>
      </c>
      <c r="K1738" s="247"/>
      <c r="L1738" s="247"/>
      <c r="M1738" s="247"/>
      <c r="N1738" s="247"/>
      <c r="O1738" s="247">
        <v>977</v>
      </c>
      <c r="P1738" s="247">
        <f>$P$755+(O1738*$P$758)</f>
        <v>-12.887430468828484</v>
      </c>
      <c r="Q1738" s="247">
        <f>_xlfn.NORM.DIST(P1738,P$752,P$753,0)</f>
        <v>2.8359177035573884E-3</v>
      </c>
      <c r="R1738" s="247">
        <f>_xlfn.NORM.DIST(P1738,P$752,P$753,1)</f>
        <v>0.4633490197964506</v>
      </c>
      <c r="S1738" s="253" t="str">
        <f>IF(OR(R1738&lt;$T$757,R1738&gt;$T$758),Q1738,"")</f>
        <v/>
      </c>
      <c r="T1738" s="253">
        <f>IF(AND(R1738&gt;$T$757,R1738&lt;$T$758),Q1738,"")</f>
        <v>2.8359177035573884E-3</v>
      </c>
      <c r="U1738" s="253" t="str">
        <f>IF(Q1738=MAX($Q$761:$Q$2761),Q1738,"")</f>
        <v/>
      </c>
      <c r="V1738" s="253">
        <f>_xlfn.NORM.DIST(P1738,$T$753,$T$754,0)</f>
        <v>3.3773888605668265E-78</v>
      </c>
      <c r="W1738" s="253" t="str">
        <f>IF(V1738=MAX($V$761:$V$2761),Q1738,"")</f>
        <v/>
      </c>
      <c r="X1738" s="253" t="str">
        <f t="shared" si="386"/>
        <v/>
      </c>
      <c r="AB1738" s="253">
        <v>977</v>
      </c>
      <c r="AC1738" s="253">
        <f t="shared" si="402"/>
        <v>-19.942411596945476</v>
      </c>
      <c r="AD1738" s="253">
        <f t="shared" si="387"/>
        <v>1.8326616137796319E-3</v>
      </c>
      <c r="AE1738" s="253">
        <f t="shared" si="388"/>
        <v>0.46334901979645043</v>
      </c>
      <c r="AF1738" s="253" t="str">
        <f>IF(OR(AE1738&lt;$T$757,AE1738&gt;$T$758),AD1738,"")</f>
        <v/>
      </c>
      <c r="AG1738" s="253">
        <f t="shared" si="389"/>
        <v>1.8326616137796319E-3</v>
      </c>
      <c r="AH1738" s="253" t="str">
        <f t="shared" si="390"/>
        <v/>
      </c>
      <c r="AI1738" s="253">
        <f t="shared" si="391"/>
        <v>4.3136911536886065E-4</v>
      </c>
      <c r="AJ1738" s="253" t="str">
        <f t="shared" si="392"/>
        <v/>
      </c>
      <c r="AK1738" s="253" t="str">
        <f t="shared" si="393"/>
        <v/>
      </c>
      <c r="AO1738" s="253">
        <v>977</v>
      </c>
      <c r="AP1738" s="253">
        <f t="shared" si="394"/>
        <v>-117.57053368429752</v>
      </c>
      <c r="AQ1738" s="253">
        <f t="shared" si="395"/>
        <v>3.1085758543934294E-4</v>
      </c>
      <c r="AR1738" s="253">
        <f t="shared" si="396"/>
        <v>0.46334901979645055</v>
      </c>
      <c r="AS1738" s="253" t="str">
        <f>IF(OR(AR1738&lt;$T$757,AR1738&gt;$T$758),AQ1738,"")</f>
        <v/>
      </c>
      <c r="AT1738" s="253">
        <f t="shared" si="397"/>
        <v>3.1085758543934294E-4</v>
      </c>
      <c r="AU1738" s="253" t="str">
        <f t="shared" si="398"/>
        <v/>
      </c>
      <c r="AV1738" s="253">
        <f t="shared" si="399"/>
        <v>0</v>
      </c>
      <c r="AW1738" s="253">
        <f t="shared" si="400"/>
        <v>3.1085758543934294E-4</v>
      </c>
      <c r="AX1738" s="253" t="str">
        <f t="shared" si="401"/>
        <v/>
      </c>
      <c r="AZ1738" s="259"/>
      <c r="BA1738" s="259">
        <f>BA1737+$BD$753</f>
        <v>6.2848000000001143</v>
      </c>
      <c r="BB1738" s="274">
        <f t="shared" si="384"/>
        <v>0.50691607335639888</v>
      </c>
      <c r="BC1738" s="259">
        <f t="shared" si="385"/>
        <v>7.2754225719429133E-4</v>
      </c>
      <c r="BD1738" s="259" t="str">
        <f t="shared" si="382"/>
        <v/>
      </c>
      <c r="BE1738" s="254" t="str">
        <f t="shared" si="383"/>
        <v/>
      </c>
    </row>
    <row r="1739" spans="1:57" ht="20.100000000000001" customHeight="1" x14ac:dyDescent="0.25">
      <c r="A1739" s="247">
        <v>978</v>
      </c>
      <c r="B1739" s="247">
        <f>$B$755+(A1739*$B$758)</f>
        <v>-211.53147367302881</v>
      </c>
      <c r="C1739" s="247">
        <f>_xlfn.NORM.DIST($B1739,$B$752,$B$753,0)</f>
        <v>1.6532409527582464E-4</v>
      </c>
      <c r="D1739" s="247">
        <f>_xlfn.NORM.DIST($B1739,$B$752,$B$753,1)</f>
        <v>0.46493833807180179</v>
      </c>
      <c r="E1739" s="247" t="str">
        <f>IF(OR(D1739&lt;$F$757,D1739&gt;$F$758),C1739,"")</f>
        <v/>
      </c>
      <c r="F1739" s="247">
        <f>IF(AND(D1739&gt;$F$757,D1739&lt;$F$758),C1739,"")</f>
        <v>1.6532409527582464E-4</v>
      </c>
      <c r="G1739" s="247" t="str">
        <f>IF(C1739=MAX($C$761:$C$2761),C1739,"")</f>
        <v/>
      </c>
      <c r="H1739" s="247">
        <f>_xlfn.NORM.DIST(B1739,$F$753,$F$754,0)</f>
        <v>0</v>
      </c>
      <c r="I1739" s="247">
        <f>IF(H1739=MAX($H$761:$H$2761),C1739,"")</f>
        <v>1.6532409527582464E-4</v>
      </c>
      <c r="J1739" s="247" t="str">
        <f>IF(I1739=MIN($I$761:$I$2761),I1739,"")</f>
        <v/>
      </c>
      <c r="K1739" s="247"/>
      <c r="L1739" s="247"/>
      <c r="M1739" s="247"/>
      <c r="N1739" s="247"/>
      <c r="O1739" s="247">
        <v>978</v>
      </c>
      <c r="P1739" s="247">
        <f>$P$755+(O1739*$P$758)</f>
        <v>-12.327107404966455</v>
      </c>
      <c r="Q1739" s="247">
        <f>_xlfn.NORM.DIST(P1739,P$752,P$753,0)</f>
        <v>2.83693881772019E-3</v>
      </c>
      <c r="R1739" s="247">
        <f>_xlfn.NORM.DIST(P1739,P$752,P$753,1)</f>
        <v>0.46493833807180185</v>
      </c>
      <c r="S1739" s="253" t="str">
        <f>IF(OR(R1739&lt;$T$757,R1739&gt;$T$758),Q1739,"")</f>
        <v/>
      </c>
      <c r="T1739" s="253">
        <f>IF(AND(R1739&gt;$T$757,R1739&lt;$T$758),Q1739,"")</f>
        <v>2.83693881772019E-3</v>
      </c>
      <c r="U1739" s="253" t="str">
        <f>IF(Q1739=MAX($Q$761:$Q$2761),Q1739,"")</f>
        <v/>
      </c>
      <c r="V1739" s="253">
        <f>_xlfn.NORM.DIST(P1739,$T$753,$T$754,0)</f>
        <v>3.1355141001750041E-78</v>
      </c>
      <c r="W1739" s="253" t="str">
        <f>IF(V1739=MAX($V$761:$V$2761),Q1739,"")</f>
        <v/>
      </c>
      <c r="X1739" s="253" t="str">
        <f t="shared" si="386"/>
        <v/>
      </c>
      <c r="AB1739" s="253">
        <v>978</v>
      </c>
      <c r="AC1739" s="253">
        <f t="shared" si="402"/>
        <v>-19.075350223165287</v>
      </c>
      <c r="AD1739" s="253">
        <f t="shared" si="387"/>
        <v>1.8333214907313171E-3</v>
      </c>
      <c r="AE1739" s="253">
        <f t="shared" si="388"/>
        <v>0.46493833807180185</v>
      </c>
      <c r="AF1739" s="253" t="str">
        <f>IF(OR(AE1739&lt;$T$757,AE1739&gt;$T$758),AD1739,"")</f>
        <v/>
      </c>
      <c r="AG1739" s="253">
        <f t="shared" si="389"/>
        <v>1.8333214907313171E-3</v>
      </c>
      <c r="AH1739" s="253" t="str">
        <f t="shared" si="390"/>
        <v/>
      </c>
      <c r="AI1739" s="253">
        <f t="shared" si="391"/>
        <v>4.2843649499837332E-4</v>
      </c>
      <c r="AJ1739" s="253" t="str">
        <f t="shared" si="392"/>
        <v/>
      </c>
      <c r="AK1739" s="253" t="str">
        <f t="shared" si="393"/>
        <v/>
      </c>
      <c r="AO1739" s="253">
        <v>978</v>
      </c>
      <c r="AP1739" s="253">
        <f t="shared" si="394"/>
        <v>-112.45877135019782</v>
      </c>
      <c r="AQ1739" s="253">
        <f t="shared" si="395"/>
        <v>3.1096951431609012E-4</v>
      </c>
      <c r="AR1739" s="253">
        <f t="shared" si="396"/>
        <v>0.46493833807180196</v>
      </c>
      <c r="AS1739" s="253" t="str">
        <f>IF(OR(AR1739&lt;$T$757,AR1739&gt;$T$758),AQ1739,"")</f>
        <v/>
      </c>
      <c r="AT1739" s="253">
        <f t="shared" si="397"/>
        <v>3.1096951431609012E-4</v>
      </c>
      <c r="AU1739" s="253" t="str">
        <f t="shared" si="398"/>
        <v/>
      </c>
      <c r="AV1739" s="253">
        <f t="shared" si="399"/>
        <v>0</v>
      </c>
      <c r="AW1739" s="253">
        <f t="shared" si="400"/>
        <v>3.1096951431609012E-4</v>
      </c>
      <c r="AX1739" s="253" t="str">
        <f t="shared" si="401"/>
        <v/>
      </c>
      <c r="AZ1739" s="259"/>
      <c r="BA1739" s="259">
        <f>BA1738+$BD$753</f>
        <v>6.2912000000001145</v>
      </c>
      <c r="BB1739" s="274">
        <f t="shared" si="384"/>
        <v>0.50618853109920459</v>
      </c>
      <c r="BC1739" s="259">
        <f t="shared" si="385"/>
        <v>7.2706459019677983E-4</v>
      </c>
      <c r="BD1739" s="259" t="str">
        <f t="shared" si="382"/>
        <v/>
      </c>
      <c r="BE1739" s="254" t="str">
        <f t="shared" si="383"/>
        <v/>
      </c>
    </row>
    <row r="1740" spans="1:57" ht="20.100000000000001" customHeight="1" x14ac:dyDescent="0.25">
      <c r="A1740" s="247">
        <v>979</v>
      </c>
      <c r="B1740" s="247">
        <f>$B$755+(A1740*$B$758)</f>
        <v>-201.91640668789114</v>
      </c>
      <c r="C1740" s="247">
        <f>_xlfn.NORM.DIST($B1740,$B$752,$B$753,0)</f>
        <v>1.6538097654761737E-4</v>
      </c>
      <c r="D1740" s="247">
        <f>_xlfn.NORM.DIST($B1740,$B$752,$B$753,1)</f>
        <v>0.46652821588491306</v>
      </c>
      <c r="E1740" s="247" t="str">
        <f>IF(OR(D1740&lt;$F$757,D1740&gt;$F$758),C1740,"")</f>
        <v/>
      </c>
      <c r="F1740" s="247">
        <f>IF(AND(D1740&gt;$F$757,D1740&lt;$F$758),C1740,"")</f>
        <v>1.6538097654761737E-4</v>
      </c>
      <c r="G1740" s="247" t="str">
        <f>IF(C1740=MAX($C$761:$C$2761),C1740,"")</f>
        <v/>
      </c>
      <c r="H1740" s="247">
        <f>_xlfn.NORM.DIST(B1740,$F$753,$F$754,0)</f>
        <v>0</v>
      </c>
      <c r="I1740" s="247">
        <f>IF(H1740=MAX($H$761:$H$2761),C1740,"")</f>
        <v>1.6538097654761737E-4</v>
      </c>
      <c r="J1740" s="247" t="str">
        <f>IF(I1740=MIN($I$761:$I$2761),I1740,"")</f>
        <v/>
      </c>
      <c r="K1740" s="247"/>
      <c r="L1740" s="247"/>
      <c r="M1740" s="247"/>
      <c r="N1740" s="247"/>
      <c r="O1740" s="247">
        <v>979</v>
      </c>
      <c r="P1740" s="247">
        <f>$P$755+(O1740*$P$758)</f>
        <v>-11.766784341104312</v>
      </c>
      <c r="Q1740" s="247">
        <f>_xlfn.NORM.DIST(P1740,P$752,P$753,0)</f>
        <v>2.8379148925487306E-3</v>
      </c>
      <c r="R1740" s="247">
        <f>_xlfn.NORM.DIST(P1740,P$752,P$753,1)</f>
        <v>0.46652821588491322</v>
      </c>
      <c r="S1740" s="253" t="str">
        <f>IF(OR(R1740&lt;$T$757,R1740&gt;$T$758),Q1740,"")</f>
        <v/>
      </c>
      <c r="T1740" s="253">
        <f>IF(AND(R1740&gt;$T$757,R1740&lt;$T$758),Q1740,"")</f>
        <v>2.8379148925487306E-3</v>
      </c>
      <c r="U1740" s="253" t="str">
        <f>IF(Q1740=MAX($Q$761:$Q$2761),Q1740,"")</f>
        <v/>
      </c>
      <c r="V1740" s="253">
        <f>_xlfn.NORM.DIST(P1740,$T$753,$T$754,0)</f>
        <v>2.9109148446785775E-78</v>
      </c>
      <c r="W1740" s="253" t="str">
        <f>IF(V1740=MAX($V$761:$V$2761),Q1740,"")</f>
        <v/>
      </c>
      <c r="X1740" s="253" t="str">
        <f t="shared" si="386"/>
        <v/>
      </c>
      <c r="AB1740" s="253">
        <v>979</v>
      </c>
      <c r="AC1740" s="253">
        <f t="shared" si="402"/>
        <v>-18.208288849384985</v>
      </c>
      <c r="AD1740" s="253">
        <f t="shared" si="387"/>
        <v>1.8339522618105342E-3</v>
      </c>
      <c r="AE1740" s="253">
        <f t="shared" si="388"/>
        <v>0.46652821588491322</v>
      </c>
      <c r="AF1740" s="253" t="str">
        <f>IF(OR(AE1740&lt;$T$757,AE1740&gt;$T$758),AD1740,"")</f>
        <v/>
      </c>
      <c r="AG1740" s="253">
        <f t="shared" si="389"/>
        <v>1.8339522618105342E-3</v>
      </c>
      <c r="AH1740" s="253" t="str">
        <f t="shared" si="390"/>
        <v/>
      </c>
      <c r="AI1740" s="253">
        <f t="shared" si="391"/>
        <v>4.2551700343161083E-4</v>
      </c>
      <c r="AJ1740" s="253" t="str">
        <f t="shared" si="392"/>
        <v/>
      </c>
      <c r="AK1740" s="253" t="str">
        <f t="shared" si="393"/>
        <v/>
      </c>
      <c r="AO1740" s="253">
        <v>979</v>
      </c>
      <c r="AP1740" s="253">
        <f t="shared" si="394"/>
        <v>-107.34700901609813</v>
      </c>
      <c r="AQ1740" s="253">
        <f t="shared" si="395"/>
        <v>3.1107650623056899E-4</v>
      </c>
      <c r="AR1740" s="253">
        <f t="shared" si="396"/>
        <v>0.46652821588491311</v>
      </c>
      <c r="AS1740" s="253" t="str">
        <f>IF(OR(AR1740&lt;$T$757,AR1740&gt;$T$758),AQ1740,"")</f>
        <v/>
      </c>
      <c r="AT1740" s="253">
        <f t="shared" si="397"/>
        <v>3.1107650623056899E-4</v>
      </c>
      <c r="AU1740" s="253" t="str">
        <f t="shared" si="398"/>
        <v/>
      </c>
      <c r="AV1740" s="253">
        <f t="shared" si="399"/>
        <v>0</v>
      </c>
      <c r="AW1740" s="253">
        <f t="shared" si="400"/>
        <v>3.1107650623056899E-4</v>
      </c>
      <c r="AX1740" s="253" t="str">
        <f t="shared" si="401"/>
        <v/>
      </c>
      <c r="AZ1740" s="259"/>
      <c r="BA1740" s="259">
        <f>BA1739+$BD$753</f>
        <v>6.2976000000001147</v>
      </c>
      <c r="BB1740" s="274">
        <f t="shared" si="384"/>
        <v>0.50546146650900781</v>
      </c>
      <c r="BC1740" s="259">
        <f t="shared" si="385"/>
        <v>7.2658535888381337E-4</v>
      </c>
      <c r="BD1740" s="259" t="str">
        <f t="shared" si="382"/>
        <v/>
      </c>
      <c r="BE1740" s="254" t="str">
        <f t="shared" si="383"/>
        <v/>
      </c>
    </row>
    <row r="1741" spans="1:57" ht="20.100000000000001" customHeight="1" x14ac:dyDescent="0.25">
      <c r="A1741" s="247">
        <v>980</v>
      </c>
      <c r="B1741" s="247">
        <f>$B$755+(A1741*$B$758)</f>
        <v>-192.30133970275347</v>
      </c>
      <c r="C1741" s="247">
        <f>_xlfn.NORM.DIST($B1741,$B$752,$B$753,0)</f>
        <v>1.6543523040507121E-4</v>
      </c>
      <c r="D1741" s="247">
        <f>_xlfn.NORM.DIST($B1741,$B$752,$B$753,1)</f>
        <v>0.46811862798601245</v>
      </c>
      <c r="E1741" s="247" t="str">
        <f>IF(OR(D1741&lt;$F$757,D1741&gt;$F$758),C1741,"")</f>
        <v/>
      </c>
      <c r="F1741" s="247">
        <f>IF(AND(D1741&gt;$F$757,D1741&lt;$F$758),C1741,"")</f>
        <v>1.6543523040507121E-4</v>
      </c>
      <c r="G1741" s="247" t="str">
        <f>IF(C1741=MAX($C$761:$C$2761),C1741,"")</f>
        <v/>
      </c>
      <c r="H1741" s="247">
        <f>_xlfn.NORM.DIST(B1741,$F$753,$F$754,0)</f>
        <v>0</v>
      </c>
      <c r="I1741" s="247">
        <f>IF(H1741=MAX($H$761:$H$2761),C1741,"")</f>
        <v>1.6543523040507121E-4</v>
      </c>
      <c r="J1741" s="247" t="str">
        <f>IF(I1741=MIN($I$761:$I$2761),I1741,"")</f>
        <v/>
      </c>
      <c r="K1741" s="247"/>
      <c r="L1741" s="247"/>
      <c r="M1741" s="247"/>
      <c r="N1741" s="247"/>
      <c r="O1741" s="247">
        <v>980</v>
      </c>
      <c r="P1741" s="247">
        <f>$P$755+(O1741*$P$758)</f>
        <v>-11.20646127724217</v>
      </c>
      <c r="Q1741" s="247">
        <f>_xlfn.NORM.DIST(P1741,P$752,P$753,0)</f>
        <v>2.8388458813072967E-3</v>
      </c>
      <c r="R1741" s="247">
        <f>_xlfn.NORM.DIST(P1741,P$752,P$753,1)</f>
        <v>0.46811862798601267</v>
      </c>
      <c r="S1741" s="253" t="str">
        <f>IF(OR(R1741&lt;$T$757,R1741&gt;$T$758),Q1741,"")</f>
        <v/>
      </c>
      <c r="T1741" s="253">
        <f>IF(AND(R1741&gt;$T$757,R1741&lt;$T$758),Q1741,"")</f>
        <v>2.8388458813072967E-3</v>
      </c>
      <c r="U1741" s="253" t="str">
        <f>IF(Q1741=MAX($Q$761:$Q$2761),Q1741,"")</f>
        <v/>
      </c>
      <c r="V1741" s="253">
        <f>_xlfn.NORM.DIST(P1741,$T$753,$T$754,0)</f>
        <v>2.7023605662550545E-78</v>
      </c>
      <c r="W1741" s="253" t="str">
        <f>IF(V1741=MAX($V$761:$V$2761),Q1741,"")</f>
        <v/>
      </c>
      <c r="X1741" s="253" t="str">
        <f t="shared" si="386"/>
        <v/>
      </c>
      <c r="AB1741" s="253">
        <v>980</v>
      </c>
      <c r="AC1741" s="253">
        <f t="shared" si="402"/>
        <v>-17.341227475604796</v>
      </c>
      <c r="AD1741" s="253">
        <f t="shared" si="387"/>
        <v>1.8345538968151547E-3</v>
      </c>
      <c r="AE1741" s="253">
        <f t="shared" si="388"/>
        <v>0.4681186279860125</v>
      </c>
      <c r="AF1741" s="253" t="str">
        <f>IF(OR(AE1741&lt;$T$757,AE1741&gt;$T$758),AD1741,"")</f>
        <v/>
      </c>
      <c r="AG1741" s="253">
        <f t="shared" si="389"/>
        <v>1.8345538968151547E-3</v>
      </c>
      <c r="AH1741" s="253" t="str">
        <f t="shared" si="390"/>
        <v/>
      </c>
      <c r="AI1741" s="253">
        <f t="shared" si="391"/>
        <v>4.2261064430974279E-4</v>
      </c>
      <c r="AJ1741" s="253" t="str">
        <f t="shared" si="392"/>
        <v/>
      </c>
      <c r="AK1741" s="253" t="str">
        <f t="shared" si="393"/>
        <v/>
      </c>
      <c r="AO1741" s="253">
        <v>980</v>
      </c>
      <c r="AP1741" s="253">
        <f t="shared" si="394"/>
        <v>-102.23524668199843</v>
      </c>
      <c r="AQ1741" s="253">
        <f t="shared" si="395"/>
        <v>3.1117855605986976E-4</v>
      </c>
      <c r="AR1741" s="253">
        <f t="shared" si="396"/>
        <v>0.46811862798601245</v>
      </c>
      <c r="AS1741" s="253" t="str">
        <f>IF(OR(AR1741&lt;$T$757,AR1741&gt;$T$758),AQ1741,"")</f>
        <v/>
      </c>
      <c r="AT1741" s="253">
        <f t="shared" si="397"/>
        <v>3.1117855605986976E-4</v>
      </c>
      <c r="AU1741" s="253" t="str">
        <f t="shared" si="398"/>
        <v/>
      </c>
      <c r="AV1741" s="253">
        <f t="shared" si="399"/>
        <v>0</v>
      </c>
      <c r="AW1741" s="253">
        <f t="shared" si="400"/>
        <v>3.1117855605986976E-4</v>
      </c>
      <c r="AX1741" s="253" t="str">
        <f t="shared" si="401"/>
        <v/>
      </c>
      <c r="AZ1741" s="259"/>
      <c r="BA1741" s="259">
        <f>BA1740+$BD$753</f>
        <v>6.3040000000001148</v>
      </c>
      <c r="BB1741" s="274">
        <f t="shared" si="384"/>
        <v>0.50473488115012399</v>
      </c>
      <c r="BC1741" s="259">
        <f t="shared" si="385"/>
        <v>7.2610457057309397E-4</v>
      </c>
      <c r="BD1741" s="259" t="str">
        <f t="shared" si="382"/>
        <v/>
      </c>
      <c r="BE1741" s="254" t="str">
        <f t="shared" si="383"/>
        <v/>
      </c>
    </row>
    <row r="1742" spans="1:57" ht="20.100000000000001" customHeight="1" x14ac:dyDescent="0.25">
      <c r="A1742" s="247">
        <v>981</v>
      </c>
      <c r="B1742" s="247">
        <f>$B$755+(A1742*$B$758)</f>
        <v>-182.68627271761579</v>
      </c>
      <c r="C1742" s="247">
        <f>_xlfn.NORM.DIST($B1742,$B$752,$B$753,0)</f>
        <v>1.654868542498586E-4</v>
      </c>
      <c r="D1742" s="247">
        <f>_xlfn.NORM.DIST($B1742,$B$752,$B$753,1)</f>
        <v>0.46970954909974322</v>
      </c>
      <c r="E1742" s="247" t="str">
        <f>IF(OR(D1742&lt;$F$757,D1742&gt;$F$758),C1742,"")</f>
        <v/>
      </c>
      <c r="F1742" s="247">
        <f>IF(AND(D1742&gt;$F$757,D1742&lt;$F$758),C1742,"")</f>
        <v>1.654868542498586E-4</v>
      </c>
      <c r="G1742" s="247" t="str">
        <f>IF(C1742=MAX($C$761:$C$2761),C1742,"")</f>
        <v/>
      </c>
      <c r="H1742" s="247">
        <f>_xlfn.NORM.DIST(B1742,$F$753,$F$754,0)</f>
        <v>0</v>
      </c>
      <c r="I1742" s="247">
        <f>IF(H1742=MAX($H$761:$H$2761),C1742,"")</f>
        <v>1.654868542498586E-4</v>
      </c>
      <c r="J1742" s="247" t="str">
        <f>IF(I1742=MIN($I$761:$I$2761),I1742,"")</f>
        <v/>
      </c>
      <c r="K1742" s="247"/>
      <c r="L1742" s="247"/>
      <c r="M1742" s="247"/>
      <c r="N1742" s="247"/>
      <c r="O1742" s="247">
        <v>981</v>
      </c>
      <c r="P1742" s="247">
        <f>$P$755+(O1742*$P$758)</f>
        <v>-10.646138213380141</v>
      </c>
      <c r="Q1742" s="247">
        <f>_xlfn.NORM.DIST(P1742,P$752,P$753,0)</f>
        <v>2.8397317394089419E-3</v>
      </c>
      <c r="R1742" s="247">
        <f>_xlfn.NORM.DIST(P1742,P$752,P$753,1)</f>
        <v>0.46970954909974322</v>
      </c>
      <c r="S1742" s="253" t="str">
        <f>IF(OR(R1742&lt;$T$757,R1742&gt;$T$758),Q1742,"")</f>
        <v/>
      </c>
      <c r="T1742" s="253">
        <f>IF(AND(R1742&gt;$T$757,R1742&lt;$T$758),Q1742,"")</f>
        <v>2.8397317394089419E-3</v>
      </c>
      <c r="U1742" s="253" t="str">
        <f>IF(Q1742=MAX($Q$761:$Q$2761),Q1742,"")</f>
        <v/>
      </c>
      <c r="V1742" s="253">
        <f>_xlfn.NORM.DIST(P1742,$T$753,$T$754,0)</f>
        <v>2.5087081473008475E-78</v>
      </c>
      <c r="W1742" s="253" t="str">
        <f>IF(V1742=MAX($V$761:$V$2761),Q1742,"")</f>
        <v/>
      </c>
      <c r="X1742" s="253" t="str">
        <f t="shared" si="386"/>
        <v/>
      </c>
      <c r="AB1742" s="253">
        <v>981</v>
      </c>
      <c r="AC1742" s="253">
        <f t="shared" si="402"/>
        <v>-16.474166101824494</v>
      </c>
      <c r="AD1742" s="253">
        <f t="shared" si="387"/>
        <v>1.8351263669316553E-3</v>
      </c>
      <c r="AE1742" s="253">
        <f t="shared" si="388"/>
        <v>0.46970954909974338</v>
      </c>
      <c r="AF1742" s="253" t="str">
        <f>IF(OR(AE1742&lt;$T$757,AE1742&gt;$T$758),AD1742,"")</f>
        <v/>
      </c>
      <c r="AG1742" s="253">
        <f t="shared" si="389"/>
        <v>1.8351263669316553E-3</v>
      </c>
      <c r="AH1742" s="253" t="str">
        <f t="shared" si="390"/>
        <v/>
      </c>
      <c r="AI1742" s="253">
        <f t="shared" si="391"/>
        <v>4.1971742062089798E-4</v>
      </c>
      <c r="AJ1742" s="253" t="str">
        <f t="shared" si="392"/>
        <v/>
      </c>
      <c r="AK1742" s="253" t="str">
        <f t="shared" si="393"/>
        <v/>
      </c>
      <c r="AO1742" s="253">
        <v>981</v>
      </c>
      <c r="AP1742" s="253">
        <f t="shared" si="394"/>
        <v>-97.123484347898739</v>
      </c>
      <c r="AQ1742" s="253">
        <f t="shared" si="395"/>
        <v>3.1127565891661839E-4</v>
      </c>
      <c r="AR1742" s="253">
        <f t="shared" si="396"/>
        <v>0.46970954909974316</v>
      </c>
      <c r="AS1742" s="253" t="str">
        <f>IF(OR(AR1742&lt;$T$757,AR1742&gt;$T$758),AQ1742,"")</f>
        <v/>
      </c>
      <c r="AT1742" s="253">
        <f t="shared" si="397"/>
        <v>3.1127565891661839E-4</v>
      </c>
      <c r="AU1742" s="253" t="str">
        <f t="shared" si="398"/>
        <v/>
      </c>
      <c r="AV1742" s="253">
        <f t="shared" si="399"/>
        <v>0</v>
      </c>
      <c r="AW1742" s="253">
        <f t="shared" si="400"/>
        <v>3.1127565891661839E-4</v>
      </c>
      <c r="AX1742" s="253" t="str">
        <f t="shared" si="401"/>
        <v/>
      </c>
      <c r="AZ1742" s="259"/>
      <c r="BA1742" s="259">
        <f>BA1741+$BD$753</f>
        <v>6.310400000000115</v>
      </c>
      <c r="BB1742" s="274">
        <f t="shared" si="384"/>
        <v>0.5040087765795509</v>
      </c>
      <c r="BC1742" s="259">
        <f t="shared" si="385"/>
        <v>7.2562223257066627E-4</v>
      </c>
      <c r="BD1742" s="259" t="str">
        <f t="shared" si="382"/>
        <v/>
      </c>
      <c r="BE1742" s="254" t="str">
        <f t="shared" si="383"/>
        <v/>
      </c>
    </row>
    <row r="1743" spans="1:57" ht="20.100000000000001" customHeight="1" x14ac:dyDescent="0.25">
      <c r="A1743" s="247">
        <v>982</v>
      </c>
      <c r="B1743" s="247">
        <f>$B$755+(A1743*$B$758)</f>
        <v>-173.07120573247812</v>
      </c>
      <c r="C1743" s="247">
        <f>_xlfn.NORM.DIST($B1743,$B$752,$B$753,0)</f>
        <v>1.6553584560908001E-4</v>
      </c>
      <c r="D1743" s="247">
        <f>_xlfn.NORM.DIST($B1743,$B$752,$B$753,1)</f>
        <v>0.47130095392636823</v>
      </c>
      <c r="E1743" s="247" t="str">
        <f>IF(OR(D1743&lt;$F$757,D1743&gt;$F$758),C1743,"")</f>
        <v/>
      </c>
      <c r="F1743" s="247">
        <f>IF(AND(D1743&gt;$F$757,D1743&lt;$F$758),C1743,"")</f>
        <v>1.6553584560908001E-4</v>
      </c>
      <c r="G1743" s="247" t="str">
        <f>IF(C1743=MAX($C$761:$C$2761),C1743,"")</f>
        <v/>
      </c>
      <c r="H1743" s="247">
        <f>_xlfn.NORM.DIST(B1743,$F$753,$F$754,0)</f>
        <v>0</v>
      </c>
      <c r="I1743" s="247">
        <f>IF(H1743=MAX($H$761:$H$2761),C1743,"")</f>
        <v>1.6553584560908001E-4</v>
      </c>
      <c r="J1743" s="247" t="str">
        <f>IF(I1743=MIN($I$761:$I$2761),I1743,"")</f>
        <v/>
      </c>
      <c r="K1743" s="247"/>
      <c r="L1743" s="247"/>
      <c r="M1743" s="247"/>
      <c r="N1743" s="247"/>
      <c r="O1743" s="247">
        <v>982</v>
      </c>
      <c r="P1743" s="247">
        <f>$P$755+(O1743*$P$758)</f>
        <v>-10.085815149517998</v>
      </c>
      <c r="Q1743" s="247">
        <f>_xlfn.NORM.DIST(P1743,P$752,P$753,0)</f>
        <v>2.8405724244190507E-3</v>
      </c>
      <c r="R1743" s="247">
        <f>_xlfn.NORM.DIST(P1743,P$752,P$753,1)</f>
        <v>0.47130095392636828</v>
      </c>
      <c r="S1743" s="253" t="str">
        <f>IF(OR(R1743&lt;$T$757,R1743&gt;$T$758),Q1743,"")</f>
        <v/>
      </c>
      <c r="T1743" s="253">
        <f>IF(AND(R1743&gt;$T$757,R1743&lt;$T$758),Q1743,"")</f>
        <v>2.8405724244190507E-3</v>
      </c>
      <c r="U1743" s="253" t="str">
        <f>IF(Q1743=MAX($Q$761:$Q$2761),Q1743,"")</f>
        <v/>
      </c>
      <c r="V1743" s="253">
        <f>_xlfn.NORM.DIST(P1743,$T$753,$T$754,0)</f>
        <v>2.3288956884076351E-78</v>
      </c>
      <c r="W1743" s="253" t="str">
        <f>IF(V1743=MAX($V$761:$V$2761),Q1743,"")</f>
        <v/>
      </c>
      <c r="X1743" s="253" t="str">
        <f t="shared" si="386"/>
        <v/>
      </c>
      <c r="AB1743" s="253">
        <v>982</v>
      </c>
      <c r="AC1743" s="253">
        <f t="shared" si="402"/>
        <v>-15.607104728044305</v>
      </c>
      <c r="AD1743" s="253">
        <f t="shared" si="387"/>
        <v>1.8356696447374161E-3</v>
      </c>
      <c r="AE1743" s="253">
        <f t="shared" si="388"/>
        <v>0.47130095392636828</v>
      </c>
      <c r="AF1743" s="253" t="str">
        <f>IF(OR(AE1743&lt;$T$757,AE1743&gt;$T$758),AD1743,"")</f>
        <v/>
      </c>
      <c r="AG1743" s="253">
        <f t="shared" si="389"/>
        <v>1.8356696447374161E-3</v>
      </c>
      <c r="AH1743" s="253" t="str">
        <f t="shared" si="390"/>
        <v/>
      </c>
      <c r="AI1743" s="253">
        <f t="shared" si="391"/>
        <v>4.1683733470443662E-4</v>
      </c>
      <c r="AJ1743" s="253" t="str">
        <f t="shared" si="392"/>
        <v/>
      </c>
      <c r="AK1743" s="253" t="str">
        <f t="shared" si="393"/>
        <v/>
      </c>
      <c r="AO1743" s="253">
        <v>982</v>
      </c>
      <c r="AP1743" s="253">
        <f t="shared" si="394"/>
        <v>-92.011722013798135</v>
      </c>
      <c r="AQ1743" s="253">
        <f t="shared" si="395"/>
        <v>3.1136781014936735E-4</v>
      </c>
      <c r="AR1743" s="253">
        <f t="shared" si="396"/>
        <v>0.47130095392636839</v>
      </c>
      <c r="AS1743" s="253" t="str">
        <f>IF(OR(AR1743&lt;$T$757,AR1743&gt;$T$758),AQ1743,"")</f>
        <v/>
      </c>
      <c r="AT1743" s="253">
        <f t="shared" si="397"/>
        <v>3.1136781014936735E-4</v>
      </c>
      <c r="AU1743" s="253" t="str">
        <f t="shared" si="398"/>
        <v/>
      </c>
      <c r="AV1743" s="253">
        <f t="shared" si="399"/>
        <v>0</v>
      </c>
      <c r="AW1743" s="253">
        <f t="shared" si="400"/>
        <v>3.1136781014936735E-4</v>
      </c>
      <c r="AX1743" s="253" t="str">
        <f t="shared" si="401"/>
        <v/>
      </c>
      <c r="AZ1743" s="259"/>
      <c r="BA1743" s="259">
        <f>BA1742+$BD$753</f>
        <v>6.3168000000001152</v>
      </c>
      <c r="BB1743" s="274">
        <f t="shared" si="384"/>
        <v>0.50328315434698023</v>
      </c>
      <c r="BC1743" s="259">
        <f t="shared" si="385"/>
        <v>7.2513835217102862E-4</v>
      </c>
      <c r="BD1743" s="259" t="str">
        <f t="shared" si="382"/>
        <v/>
      </c>
      <c r="BE1743" s="254" t="str">
        <f t="shared" si="383"/>
        <v/>
      </c>
    </row>
    <row r="1744" spans="1:57" ht="20.100000000000001" customHeight="1" x14ac:dyDescent="0.25">
      <c r="A1744" s="248">
        <v>983</v>
      </c>
      <c r="B1744" s="247">
        <f>$B$755+(A1744*$B$758)</f>
        <v>-163.45613874734045</v>
      </c>
      <c r="C1744" s="247">
        <f>_xlfn.NORM.DIST($B1744,$B$752,$B$753,0)</f>
        <v>1.6558220213546137E-4</v>
      </c>
      <c r="D1744" s="247">
        <f>_xlfn.NORM.DIST($B1744,$B$752,$B$753,1)</f>
        <v>0.4728928171429771</v>
      </c>
      <c r="E1744" s="247" t="str">
        <f>IF(OR(D1744&lt;$F$757,D1744&gt;$F$758),C1744,"")</f>
        <v/>
      </c>
      <c r="F1744" s="247">
        <f>IF(AND(D1744&gt;$F$757,D1744&lt;$F$758),C1744,"")</f>
        <v>1.6558220213546137E-4</v>
      </c>
      <c r="G1744" s="247" t="str">
        <f>IF(C1744=MAX($C$761:$C$2761),C1744,"")</f>
        <v/>
      </c>
      <c r="H1744" s="247">
        <f>_xlfn.NORM.DIST(B1744,$F$753,$F$754,0)</f>
        <v>0</v>
      </c>
      <c r="I1744" s="247">
        <f>IF(H1744=MAX($H$761:$H$2761),C1744,"")</f>
        <v>1.6558220213546137E-4</v>
      </c>
      <c r="J1744" s="247" t="str">
        <f>IF(I1744=MIN($I$761:$I$2761),I1744,"")</f>
        <v/>
      </c>
      <c r="K1744" s="247"/>
      <c r="L1744" s="247"/>
      <c r="M1744" s="247"/>
      <c r="N1744" s="247"/>
      <c r="O1744" s="248">
        <v>983</v>
      </c>
      <c r="P1744" s="247">
        <f>$P$755+(O1744*$P$758)</f>
        <v>-9.5254920856558556</v>
      </c>
      <c r="Q1744" s="247">
        <f>_xlfn.NORM.DIST(P1744,P$752,P$753,0)</f>
        <v>2.8413678960587203E-3</v>
      </c>
      <c r="R1744" s="247">
        <f>_xlfn.NORM.DIST(P1744,P$752,P$753,1)</f>
        <v>0.47289281714297726</v>
      </c>
      <c r="S1744" s="253" t="str">
        <f>IF(OR(R1744&lt;$T$757,R1744&gt;$T$758),Q1744,"")</f>
        <v/>
      </c>
      <c r="T1744" s="253">
        <f>IF(AND(R1744&gt;$T$757,R1744&lt;$T$758),Q1744,"")</f>
        <v>2.8413678960587203E-3</v>
      </c>
      <c r="U1744" s="253" t="str">
        <f>IF(Q1744=MAX($Q$761:$Q$2761),Q1744,"")</f>
        <v/>
      </c>
      <c r="V1744" s="253">
        <f>_xlfn.NORM.DIST(P1744,$T$753,$T$754,0)</f>
        <v>2.1619367537554007E-78</v>
      </c>
      <c r="W1744" s="253" t="str">
        <f>IF(V1744=MAX($V$761:$V$2761),Q1744,"")</f>
        <v/>
      </c>
      <c r="X1744" s="253" t="str">
        <f t="shared" si="386"/>
        <v/>
      </c>
      <c r="AB1744" s="259">
        <v>983</v>
      </c>
      <c r="AC1744" s="253">
        <f t="shared" si="402"/>
        <v>-14.740043354264003</v>
      </c>
      <c r="AD1744" s="253">
        <f t="shared" si="387"/>
        <v>1.8361837042029088E-3</v>
      </c>
      <c r="AE1744" s="253">
        <f t="shared" si="388"/>
        <v>0.47289281714297732</v>
      </c>
      <c r="AF1744" s="253" t="str">
        <f>IF(OR(AE1744&lt;$T$757,AE1744&gt;$T$758),AD1744,"")</f>
        <v/>
      </c>
      <c r="AG1744" s="253">
        <f t="shared" si="389"/>
        <v>1.8361837042029088E-3</v>
      </c>
      <c r="AH1744" s="253" t="str">
        <f t="shared" si="390"/>
        <v/>
      </c>
      <c r="AI1744" s="253">
        <f t="shared" si="391"/>
        <v>4.1397038825523991E-4</v>
      </c>
      <c r="AJ1744" s="253" t="str">
        <f t="shared" si="392"/>
        <v/>
      </c>
      <c r="AK1744" s="253" t="str">
        <f t="shared" si="393"/>
        <v/>
      </c>
      <c r="AO1744" s="259">
        <v>983</v>
      </c>
      <c r="AP1744" s="253">
        <f t="shared" si="394"/>
        <v>-86.899959679698441</v>
      </c>
      <c r="AQ1744" s="253">
        <f t="shared" si="395"/>
        <v>3.1145500534296655E-4</v>
      </c>
      <c r="AR1744" s="253">
        <f t="shared" si="396"/>
        <v>0.47289281714297721</v>
      </c>
      <c r="AS1744" s="253" t="str">
        <f>IF(OR(AR1744&lt;$T$757,AR1744&gt;$T$758),AQ1744,"")</f>
        <v/>
      </c>
      <c r="AT1744" s="253">
        <f t="shared" si="397"/>
        <v>3.1145500534296655E-4</v>
      </c>
      <c r="AU1744" s="253" t="str">
        <f t="shared" si="398"/>
        <v/>
      </c>
      <c r="AV1744" s="253">
        <f t="shared" si="399"/>
        <v>0</v>
      </c>
      <c r="AW1744" s="253">
        <f t="shared" si="400"/>
        <v>3.1145500534296655E-4</v>
      </c>
      <c r="AX1744" s="253" t="str">
        <f t="shared" si="401"/>
        <v/>
      </c>
      <c r="AZ1744" s="259"/>
      <c r="BA1744" s="259">
        <f>BA1743+$BD$753</f>
        <v>6.3232000000001154</v>
      </c>
      <c r="BB1744" s="274">
        <f t="shared" si="384"/>
        <v>0.5025580159948092</v>
      </c>
      <c r="BC1744" s="259">
        <f t="shared" si="385"/>
        <v>7.2465293665646691E-4</v>
      </c>
      <c r="BD1744" s="259" t="str">
        <f t="shared" si="382"/>
        <v/>
      </c>
      <c r="BE1744" s="254" t="str">
        <f t="shared" si="383"/>
        <v/>
      </c>
    </row>
    <row r="1745" spans="1:57" ht="20.100000000000001" customHeight="1" x14ac:dyDescent="0.25">
      <c r="A1745" s="247">
        <v>984</v>
      </c>
      <c r="B1745" s="247">
        <f>$B$755+(A1745*$B$758)</f>
        <v>-153.84107176220277</v>
      </c>
      <c r="C1745" s="247">
        <f>_xlfn.NORM.DIST($B1745,$B$752,$B$753,0)</f>
        <v>1.6562592160754153E-4</v>
      </c>
      <c r="D1745" s="247">
        <f>_xlfn.NORM.DIST($B1745,$B$752,$B$753,1)</f>
        <v>0.47448511340469496</v>
      </c>
      <c r="E1745" s="247" t="str">
        <f>IF(OR(D1745&lt;$F$757,D1745&gt;$F$758),C1745,"")</f>
        <v/>
      </c>
      <c r="F1745" s="247">
        <f>IF(AND(D1745&gt;$F$757,D1745&lt;$F$758),C1745,"")</f>
        <v>1.6562592160754153E-4</v>
      </c>
      <c r="G1745" s="247" t="str">
        <f>IF(C1745=MAX($C$761:$C$2761),C1745,"")</f>
        <v/>
      </c>
      <c r="H1745" s="247">
        <f>_xlfn.NORM.DIST(B1745,$F$753,$F$754,0)</f>
        <v>0</v>
      </c>
      <c r="I1745" s="247">
        <f>IF(H1745=MAX($H$761:$H$2761),C1745,"")</f>
        <v>1.6562592160754153E-4</v>
      </c>
      <c r="J1745" s="247" t="str">
        <f>IF(I1745=MIN($I$761:$I$2761),I1745,"")</f>
        <v/>
      </c>
      <c r="K1745" s="247"/>
      <c r="L1745" s="247"/>
      <c r="M1745" s="247"/>
      <c r="N1745" s="247"/>
      <c r="O1745" s="247">
        <v>984</v>
      </c>
      <c r="P1745" s="247">
        <f>$P$755+(O1745*$P$758)</f>
        <v>-8.965169021793713</v>
      </c>
      <c r="Q1745" s="247">
        <f>_xlfn.NORM.DIST(P1745,P$752,P$753,0)</f>
        <v>2.8421181162079827E-3</v>
      </c>
      <c r="R1745" s="247">
        <f>_xlfn.NORM.DIST(P1745,P$752,P$753,1)</f>
        <v>0.47448511340469524</v>
      </c>
      <c r="S1745" s="253" t="str">
        <f>IF(OR(R1745&lt;$T$757,R1745&gt;$T$758),Q1745,"")</f>
        <v/>
      </c>
      <c r="T1745" s="253">
        <f>IF(AND(R1745&gt;$T$757,R1745&lt;$T$758),Q1745,"")</f>
        <v>2.8421181162079827E-3</v>
      </c>
      <c r="U1745" s="253" t="str">
        <f>IF(Q1745=MAX($Q$761:$Q$2761),Q1745,"")</f>
        <v/>
      </c>
      <c r="V1745" s="253">
        <f>_xlfn.NORM.DIST(P1745,$T$753,$T$754,0)</f>
        <v>2.0069150231044471E-78</v>
      </c>
      <c r="W1745" s="253" t="str">
        <f>IF(V1745=MAX($V$761:$V$2761),Q1745,"")</f>
        <v/>
      </c>
      <c r="X1745" s="253" t="str">
        <f t="shared" si="386"/>
        <v/>
      </c>
      <c r="AB1745" s="253">
        <v>984</v>
      </c>
      <c r="AC1745" s="253">
        <f t="shared" si="402"/>
        <v>-13.872981980483814</v>
      </c>
      <c r="AD1745" s="253">
        <f t="shared" si="387"/>
        <v>1.8366685206937794E-3</v>
      </c>
      <c r="AE1745" s="253">
        <f t="shared" si="388"/>
        <v>0.47448511340469507</v>
      </c>
      <c r="AF1745" s="253" t="str">
        <f>IF(OR(AE1745&lt;$T$757,AE1745&gt;$T$758),AD1745,"")</f>
        <v/>
      </c>
      <c r="AG1745" s="253">
        <f t="shared" si="389"/>
        <v>1.8366685206937794E-3</v>
      </c>
      <c r="AH1745" s="253" t="str">
        <f t="shared" si="390"/>
        <v/>
      </c>
      <c r="AI1745" s="253">
        <f t="shared" si="391"/>
        <v>4.1111658232802765E-4</v>
      </c>
      <c r="AJ1745" s="253" t="str">
        <f t="shared" si="392"/>
        <v/>
      </c>
      <c r="AK1745" s="253" t="str">
        <f t="shared" si="393"/>
        <v/>
      </c>
      <c r="AO1745" s="253">
        <v>984</v>
      </c>
      <c r="AP1745" s="253">
        <f t="shared" si="394"/>
        <v>-81.788197345598746</v>
      </c>
      <c r="AQ1745" s="253">
        <f t="shared" si="395"/>
        <v>3.1153724031891637E-4</v>
      </c>
      <c r="AR1745" s="253">
        <f t="shared" si="396"/>
        <v>0.47448511340469501</v>
      </c>
      <c r="AS1745" s="253" t="str">
        <f>IF(OR(AR1745&lt;$T$757,AR1745&gt;$T$758),AQ1745,"")</f>
        <v/>
      </c>
      <c r="AT1745" s="253">
        <f t="shared" si="397"/>
        <v>3.1153724031891637E-4</v>
      </c>
      <c r="AU1745" s="253" t="str">
        <f t="shared" si="398"/>
        <v/>
      </c>
      <c r="AV1745" s="253">
        <f t="shared" si="399"/>
        <v>0</v>
      </c>
      <c r="AW1745" s="253">
        <f t="shared" si="400"/>
        <v>3.1153724031891637E-4</v>
      </c>
      <c r="AX1745" s="253" t="str">
        <f t="shared" si="401"/>
        <v/>
      </c>
      <c r="AZ1745" s="259"/>
      <c r="BA1745" s="259">
        <f>BA1744+$BD$753</f>
        <v>6.3296000000001156</v>
      </c>
      <c r="BB1745" s="274">
        <f t="shared" si="384"/>
        <v>0.50183336305815274</v>
      </c>
      <c r="BC1745" s="259">
        <f t="shared" si="385"/>
        <v>7.2416599329605535E-4</v>
      </c>
      <c r="BD1745" s="259" t="str">
        <f t="shared" si="382"/>
        <v/>
      </c>
      <c r="BE1745" s="254" t="str">
        <f t="shared" si="383"/>
        <v/>
      </c>
    </row>
    <row r="1746" spans="1:57" ht="20.100000000000001" customHeight="1" x14ac:dyDescent="0.25">
      <c r="A1746" s="247">
        <v>985</v>
      </c>
      <c r="B1746" s="247">
        <f>$B$755+(A1746*$B$758)</f>
        <v>-144.2260047770651</v>
      </c>
      <c r="C1746" s="247">
        <f>_xlfn.NORM.DIST($B1746,$B$752,$B$753,0)</f>
        <v>1.6566700192984963E-4</v>
      </c>
      <c r="D1746" s="247">
        <f>_xlfn.NORM.DIST($B1746,$B$752,$B$753,1)</f>
        <v>0.476077817345893</v>
      </c>
      <c r="E1746" s="247" t="str">
        <f>IF(OR(D1746&lt;$F$757,D1746&gt;$F$758),C1746,"")</f>
        <v/>
      </c>
      <c r="F1746" s="247">
        <f>IF(AND(D1746&gt;$F$757,D1746&lt;$F$758),C1746,"")</f>
        <v>1.6566700192984963E-4</v>
      </c>
      <c r="G1746" s="247" t="str">
        <f>IF(C1746=MAX($C$761:$C$2761),C1746,"")</f>
        <v/>
      </c>
      <c r="H1746" s="247">
        <f>_xlfn.NORM.DIST(B1746,$F$753,$F$754,0)</f>
        <v>0</v>
      </c>
      <c r="I1746" s="247">
        <f>IF(H1746=MAX($H$761:$H$2761),C1746,"")</f>
        <v>1.6566700192984963E-4</v>
      </c>
      <c r="J1746" s="247" t="str">
        <f>IF(I1746=MIN($I$761:$I$2761),I1746,"")</f>
        <v/>
      </c>
      <c r="K1746" s="247"/>
      <c r="L1746" s="247"/>
      <c r="M1746" s="247"/>
      <c r="N1746" s="247"/>
      <c r="O1746" s="247">
        <v>985</v>
      </c>
      <c r="P1746" s="247">
        <f>$P$755+(O1746*$P$758)</f>
        <v>-8.4048459579316841</v>
      </c>
      <c r="Q1746" s="247">
        <f>_xlfn.NORM.DIST(P1746,P$752,P$753,0)</f>
        <v>2.842823048908844E-3</v>
      </c>
      <c r="R1746" s="247">
        <f>_xlfn.NORM.DIST(P1746,P$752,P$753,1)</f>
        <v>0.47607781734589305</v>
      </c>
      <c r="S1746" s="253" t="str">
        <f>IF(OR(R1746&lt;$T$757,R1746&gt;$T$758),Q1746,"")</f>
        <v/>
      </c>
      <c r="T1746" s="253">
        <f>IF(AND(R1746&gt;$T$757,R1746&lt;$T$758),Q1746,"")</f>
        <v>2.842823048908844E-3</v>
      </c>
      <c r="U1746" s="253" t="str">
        <f>IF(Q1746=MAX($Q$761:$Q$2761),Q1746,"")</f>
        <v/>
      </c>
      <c r="V1746" s="253">
        <f>_xlfn.NORM.DIST(P1746,$T$753,$T$754,0)</f>
        <v>1.8629793217378988E-78</v>
      </c>
      <c r="W1746" s="253" t="str">
        <f>IF(V1746=MAX($V$761:$V$2761),Q1746,"")</f>
        <v/>
      </c>
      <c r="X1746" s="253" t="str">
        <f t="shared" si="386"/>
        <v/>
      </c>
      <c r="AB1746" s="253">
        <v>985</v>
      </c>
      <c r="AC1746" s="253">
        <f t="shared" si="402"/>
        <v>-13.005920606703626</v>
      </c>
      <c r="AD1746" s="253">
        <f t="shared" si="387"/>
        <v>1.8371240709728113E-3</v>
      </c>
      <c r="AE1746" s="253">
        <f t="shared" si="388"/>
        <v>0.47607781734589305</v>
      </c>
      <c r="AF1746" s="253" t="str">
        <f>IF(OR(AE1746&lt;$T$757,AE1746&gt;$T$758),AD1746,"")</f>
        <v/>
      </c>
      <c r="AG1746" s="253">
        <f t="shared" si="389"/>
        <v>1.8371240709728113E-3</v>
      </c>
      <c r="AH1746" s="253" t="str">
        <f t="shared" si="390"/>
        <v/>
      </c>
      <c r="AI1746" s="253">
        <f t="shared" si="391"/>
        <v>4.0827591734169012E-4</v>
      </c>
      <c r="AJ1746" s="253" t="str">
        <f t="shared" si="392"/>
        <v/>
      </c>
      <c r="AK1746" s="253" t="str">
        <f t="shared" si="393"/>
        <v/>
      </c>
      <c r="AO1746" s="253">
        <v>985</v>
      </c>
      <c r="AP1746" s="253">
        <f t="shared" si="394"/>
        <v>-76.676435011499052</v>
      </c>
      <c r="AQ1746" s="253">
        <f t="shared" si="395"/>
        <v>3.1161451113570065E-4</v>
      </c>
      <c r="AR1746" s="253">
        <f t="shared" si="396"/>
        <v>0.47607781734589294</v>
      </c>
      <c r="AS1746" s="253" t="str">
        <f>IF(OR(AR1746&lt;$T$757,AR1746&gt;$T$758),AQ1746,"")</f>
        <v/>
      </c>
      <c r="AT1746" s="253">
        <f t="shared" si="397"/>
        <v>3.1161451113570065E-4</v>
      </c>
      <c r="AU1746" s="253" t="str">
        <f t="shared" si="398"/>
        <v/>
      </c>
      <c r="AV1746" s="253">
        <f t="shared" si="399"/>
        <v>0</v>
      </c>
      <c r="AW1746" s="253">
        <f t="shared" si="400"/>
        <v>3.1161451113570065E-4</v>
      </c>
      <c r="AX1746" s="253" t="str">
        <f t="shared" si="401"/>
        <v/>
      </c>
      <c r="AZ1746" s="259"/>
      <c r="BA1746" s="259">
        <f>BA1745+$BD$753</f>
        <v>6.3360000000001158</v>
      </c>
      <c r="BB1746" s="274">
        <f t="shared" si="384"/>
        <v>0.50110919706485668</v>
      </c>
      <c r="BC1746" s="259">
        <f t="shared" si="385"/>
        <v>7.2367752934932028E-4</v>
      </c>
      <c r="BD1746" s="259" t="str">
        <f t="shared" si="382"/>
        <v/>
      </c>
      <c r="BE1746" s="254" t="str">
        <f t="shared" si="383"/>
        <v/>
      </c>
    </row>
    <row r="1747" spans="1:57" ht="20.100000000000001" customHeight="1" x14ac:dyDescent="0.25">
      <c r="A1747" s="247">
        <v>986</v>
      </c>
      <c r="B1747" s="247">
        <f>$B$755+(A1747*$B$758)</f>
        <v>-134.61093779192743</v>
      </c>
      <c r="C1747" s="247">
        <f>_xlfn.NORM.DIST($B1747,$B$752,$B$753,0)</f>
        <v>1.6570544113307252E-4</v>
      </c>
      <c r="D1747" s="247">
        <f>_xlfn.NORM.DIST($B1747,$B$752,$B$753,1)</f>
        <v>0.47767090358140074</v>
      </c>
      <c r="E1747" s="247" t="str">
        <f>IF(OR(D1747&lt;$F$757,D1747&gt;$F$758),C1747,"")</f>
        <v/>
      </c>
      <c r="F1747" s="247">
        <f>IF(AND(D1747&gt;$F$757,D1747&lt;$F$758),C1747,"")</f>
        <v>1.6570544113307252E-4</v>
      </c>
      <c r="G1747" s="247" t="str">
        <f>IF(C1747=MAX($C$761:$C$2761),C1747,"")</f>
        <v/>
      </c>
      <c r="H1747" s="247">
        <f>_xlfn.NORM.DIST(B1747,$F$753,$F$754,0)</f>
        <v>0</v>
      </c>
      <c r="I1747" s="247">
        <f>IF(H1747=MAX($H$761:$H$2761),C1747,"")</f>
        <v>1.6570544113307252E-4</v>
      </c>
      <c r="J1747" s="247" t="str">
        <f>IF(I1747=MIN($I$761:$I$2761),I1747,"")</f>
        <v/>
      </c>
      <c r="K1747" s="247"/>
      <c r="L1747" s="247"/>
      <c r="M1747" s="247"/>
      <c r="N1747" s="247"/>
      <c r="O1747" s="247">
        <v>986</v>
      </c>
      <c r="P1747" s="247">
        <f>$P$755+(O1747*$P$758)</f>
        <v>-7.8445228940695415</v>
      </c>
      <c r="Q1747" s="247">
        <f>_xlfn.NORM.DIST(P1747,P$752,P$753,0)</f>
        <v>2.8434826603681612E-3</v>
      </c>
      <c r="R1747" s="247">
        <f>_xlfn.NORM.DIST(P1747,P$752,P$753,1)</f>
        <v>0.4776709035814008</v>
      </c>
      <c r="S1747" s="253" t="str">
        <f>IF(OR(R1747&lt;$T$757,R1747&gt;$T$758),Q1747,"")</f>
        <v/>
      </c>
      <c r="T1747" s="253">
        <f>IF(AND(R1747&gt;$T$757,R1747&lt;$T$758),Q1747,"")</f>
        <v>2.8434826603681612E-3</v>
      </c>
      <c r="U1747" s="253" t="str">
        <f>IF(Q1747=MAX($Q$761:$Q$2761),Q1747,"")</f>
        <v/>
      </c>
      <c r="V1747" s="253">
        <f>_xlfn.NORM.DIST(P1747,$T$753,$T$754,0)</f>
        <v>1.7293390017217075E-78</v>
      </c>
      <c r="W1747" s="253" t="str">
        <f>IF(V1747=MAX($V$761:$V$2761),Q1747,"")</f>
        <v/>
      </c>
      <c r="X1747" s="253" t="str">
        <f t="shared" si="386"/>
        <v/>
      </c>
      <c r="AB1747" s="253">
        <v>986</v>
      </c>
      <c r="AC1747" s="253">
        <f t="shared" si="402"/>
        <v>-12.138859232923323</v>
      </c>
      <c r="AD1747" s="253">
        <f t="shared" si="387"/>
        <v>1.8375503332017837E-3</v>
      </c>
      <c r="AE1747" s="253">
        <f t="shared" si="388"/>
        <v>0.47767090358140085</v>
      </c>
      <c r="AF1747" s="253" t="str">
        <f>IF(OR(AE1747&lt;$T$757,AE1747&gt;$T$758),AD1747,"")</f>
        <v/>
      </c>
      <c r="AG1747" s="253">
        <f t="shared" si="389"/>
        <v>1.8375503332017837E-3</v>
      </c>
      <c r="AH1747" s="253" t="str">
        <f t="shared" si="390"/>
        <v/>
      </c>
      <c r="AI1747" s="253">
        <f t="shared" si="391"/>
        <v>4.05448393083647E-4</v>
      </c>
      <c r="AJ1747" s="253" t="str">
        <f t="shared" si="392"/>
        <v/>
      </c>
      <c r="AK1747" s="253" t="str">
        <f t="shared" si="393"/>
        <v/>
      </c>
      <c r="AO1747" s="253">
        <v>986</v>
      </c>
      <c r="AP1747" s="253">
        <f t="shared" si="394"/>
        <v>-71.564672677398448</v>
      </c>
      <c r="AQ1747" s="253">
        <f t="shared" si="395"/>
        <v>3.1168681408910243E-4</v>
      </c>
      <c r="AR1747" s="253">
        <f t="shared" si="396"/>
        <v>0.47767090358140085</v>
      </c>
      <c r="AS1747" s="253" t="str">
        <f>IF(OR(AR1747&lt;$T$757,AR1747&gt;$T$758),AQ1747,"")</f>
        <v/>
      </c>
      <c r="AT1747" s="253">
        <f t="shared" si="397"/>
        <v>3.1168681408910243E-4</v>
      </c>
      <c r="AU1747" s="253" t="str">
        <f t="shared" si="398"/>
        <v/>
      </c>
      <c r="AV1747" s="253">
        <f t="shared" si="399"/>
        <v>0</v>
      </c>
      <c r="AW1747" s="253">
        <f t="shared" si="400"/>
        <v>3.1168681408910243E-4</v>
      </c>
      <c r="AX1747" s="253" t="str">
        <f t="shared" si="401"/>
        <v/>
      </c>
      <c r="AZ1747" s="259"/>
      <c r="BA1747" s="259">
        <f>BA1746+$BD$753</f>
        <v>6.3424000000001159</v>
      </c>
      <c r="BB1747" s="274">
        <f t="shared" si="384"/>
        <v>0.50038551953550736</v>
      </c>
      <c r="BC1747" s="259">
        <f t="shared" si="385"/>
        <v>7.2318755206102203E-4</v>
      </c>
      <c r="BD1747" s="259" t="str">
        <f t="shared" si="382"/>
        <v/>
      </c>
      <c r="BE1747" s="254" t="str">
        <f t="shared" si="383"/>
        <v/>
      </c>
    </row>
    <row r="1748" spans="1:57" ht="20.100000000000001" customHeight="1" x14ac:dyDescent="0.25">
      <c r="A1748" s="247">
        <v>987</v>
      </c>
      <c r="B1748" s="247">
        <f>$B$755+(A1748*$B$758)</f>
        <v>-124.99587080678975</v>
      </c>
      <c r="C1748" s="247">
        <f>_xlfn.NORM.DIST($B1748,$B$752,$B$753,0)</f>
        <v>1.6574123737421212E-4</v>
      </c>
      <c r="D1748" s="247">
        <f>_xlfn.NORM.DIST($B1748,$B$752,$B$753,1)</f>
        <v>0.47926434670771956</v>
      </c>
      <c r="E1748" s="247" t="str">
        <f>IF(OR(D1748&lt;$F$757,D1748&gt;$F$758),C1748,"")</f>
        <v/>
      </c>
      <c r="F1748" s="247">
        <f>IF(AND(D1748&gt;$F$757,D1748&lt;$F$758),C1748,"")</f>
        <v>1.6574123737421212E-4</v>
      </c>
      <c r="G1748" s="247" t="str">
        <f>IF(C1748=MAX($C$761:$C$2761),C1748,"")</f>
        <v/>
      </c>
      <c r="H1748" s="247">
        <f>_xlfn.NORM.DIST(B1748,$F$753,$F$754,0)</f>
        <v>0</v>
      </c>
      <c r="I1748" s="247">
        <f>IF(H1748=MAX($H$761:$H$2761),C1748,"")</f>
        <v>1.6574123737421212E-4</v>
      </c>
      <c r="J1748" s="247" t="str">
        <f>IF(I1748=MIN($I$761:$I$2761),I1748,"")</f>
        <v/>
      </c>
      <c r="K1748" s="247"/>
      <c r="L1748" s="247"/>
      <c r="M1748" s="247"/>
      <c r="N1748" s="247"/>
      <c r="O1748" s="247">
        <v>987</v>
      </c>
      <c r="P1748" s="247">
        <f>$P$755+(O1748*$P$758)</f>
        <v>-7.2841998302073989</v>
      </c>
      <c r="Q1748" s="247">
        <f>_xlfn.NORM.DIST(P1748,P$752,P$753,0)</f>
        <v>2.8440969189603409E-3</v>
      </c>
      <c r="R1748" s="247">
        <f>_xlfn.NORM.DIST(P1748,P$752,P$753,1)</f>
        <v>0.47926434670771978</v>
      </c>
      <c r="S1748" s="253" t="str">
        <f>IF(OR(R1748&lt;$T$757,R1748&gt;$T$758),Q1748,"")</f>
        <v/>
      </c>
      <c r="T1748" s="253">
        <f>IF(AND(R1748&gt;$T$757,R1748&lt;$T$758),Q1748,"")</f>
        <v>2.8440969189603409E-3</v>
      </c>
      <c r="U1748" s="253" t="str">
        <f>IF(Q1748=MAX($Q$761:$Q$2761),Q1748,"")</f>
        <v/>
      </c>
      <c r="V1748" s="253">
        <f>_xlfn.NORM.DIST(P1748,$T$753,$T$754,0)</f>
        <v>1.6052596497178288E-78</v>
      </c>
      <c r="W1748" s="253" t="str">
        <f>IF(V1748=MAX($V$761:$V$2761),Q1748,"")</f>
        <v/>
      </c>
      <c r="X1748" s="253" t="str">
        <f t="shared" si="386"/>
        <v/>
      </c>
      <c r="AB1748" s="253">
        <v>987</v>
      </c>
      <c r="AC1748" s="253">
        <f t="shared" si="402"/>
        <v>-11.271797859143135</v>
      </c>
      <c r="AD1748" s="253">
        <f t="shared" si="387"/>
        <v>1.8379472869432159E-3</v>
      </c>
      <c r="AE1748" s="253">
        <f t="shared" si="388"/>
        <v>0.47926434670771961</v>
      </c>
      <c r="AF1748" s="253" t="str">
        <f>IF(OR(AE1748&lt;$T$757,AE1748&gt;$T$758),AD1748,"")</f>
        <v/>
      </c>
      <c r="AG1748" s="253">
        <f t="shared" si="389"/>
        <v>1.8379472869432159E-3</v>
      </c>
      <c r="AH1748" s="253" t="str">
        <f t="shared" si="390"/>
        <v/>
      </c>
      <c r="AI1748" s="253">
        <f t="shared" si="391"/>
        <v>4.0263400871422419E-4</v>
      </c>
      <c r="AJ1748" s="253" t="str">
        <f t="shared" si="392"/>
        <v/>
      </c>
      <c r="AK1748" s="253" t="str">
        <f t="shared" si="393"/>
        <v/>
      </c>
      <c r="AO1748" s="253">
        <v>987</v>
      </c>
      <c r="AP1748" s="253">
        <f t="shared" si="394"/>
        <v>-66.452910343298754</v>
      </c>
      <c r="AQ1748" s="253">
        <f t="shared" si="395"/>
        <v>3.1175414571249922E-4</v>
      </c>
      <c r="AR1748" s="253">
        <f t="shared" si="396"/>
        <v>0.47926434670771967</v>
      </c>
      <c r="AS1748" s="253" t="str">
        <f>IF(OR(AR1748&lt;$T$757,AR1748&gt;$T$758),AQ1748,"")</f>
        <v/>
      </c>
      <c r="AT1748" s="253">
        <f t="shared" si="397"/>
        <v>3.1175414571249922E-4</v>
      </c>
      <c r="AU1748" s="253" t="str">
        <f t="shared" si="398"/>
        <v/>
      </c>
      <c r="AV1748" s="253">
        <f t="shared" si="399"/>
        <v>0</v>
      </c>
      <c r="AW1748" s="253">
        <f t="shared" si="400"/>
        <v>3.1175414571249922E-4</v>
      </c>
      <c r="AX1748" s="253" t="str">
        <f t="shared" si="401"/>
        <v/>
      </c>
      <c r="AZ1748" s="259"/>
      <c r="BA1748" s="259">
        <f>BA1747+$BD$753</f>
        <v>6.3488000000001161</v>
      </c>
      <c r="BB1748" s="274">
        <f t="shared" si="384"/>
        <v>0.49966233198344634</v>
      </c>
      <c r="BC1748" s="259">
        <f t="shared" si="385"/>
        <v>7.2269606866459668E-4</v>
      </c>
      <c r="BD1748" s="259" t="str">
        <f t="shared" si="382"/>
        <v/>
      </c>
      <c r="BE1748" s="254" t="str">
        <f t="shared" si="383"/>
        <v/>
      </c>
    </row>
    <row r="1749" spans="1:57" ht="20.100000000000001" customHeight="1" x14ac:dyDescent="0.25">
      <c r="A1749" s="247">
        <v>988</v>
      </c>
      <c r="B1749" s="247">
        <f>$B$755+(A1749*$B$758)</f>
        <v>-115.38080382165208</v>
      </c>
      <c r="C1749" s="247">
        <f>_xlfn.NORM.DIST($B1749,$B$752,$B$753,0)</f>
        <v>1.6577438893673272E-4</v>
      </c>
      <c r="D1749" s="247">
        <f>_xlfn.NORM.DIST($B1749,$B$752,$B$753,1)</f>
        <v>0.48085812130423844</v>
      </c>
      <c r="E1749" s="247" t="str">
        <f>IF(OR(D1749&lt;$F$757,D1749&gt;$F$758),C1749,"")</f>
        <v/>
      </c>
      <c r="F1749" s="247">
        <f>IF(AND(D1749&gt;$F$757,D1749&lt;$F$758),C1749,"")</f>
        <v>1.6577438893673272E-4</v>
      </c>
      <c r="G1749" s="247" t="str">
        <f>IF(C1749=MAX($C$761:$C$2761),C1749,"")</f>
        <v/>
      </c>
      <c r="H1749" s="247">
        <f>_xlfn.NORM.DIST(B1749,$F$753,$F$754,0)</f>
        <v>0</v>
      </c>
      <c r="I1749" s="247">
        <f>IF(H1749=MAX($H$761:$H$2761),C1749,"")</f>
        <v>1.6577438893673272E-4</v>
      </c>
      <c r="J1749" s="247" t="str">
        <f>IF(I1749=MIN($I$761:$I$2761),I1749,"")</f>
        <v/>
      </c>
      <c r="K1749" s="247"/>
      <c r="L1749" s="247"/>
      <c r="M1749" s="247"/>
      <c r="N1749" s="247"/>
      <c r="O1749" s="247">
        <v>988</v>
      </c>
      <c r="P1749" s="247">
        <f>$P$755+(O1749*$P$758)</f>
        <v>-6.72387676634537</v>
      </c>
      <c r="Q1749" s="247">
        <f>_xlfn.NORM.DIST(P1749,P$752,P$753,0)</f>
        <v>2.8446657952298634E-3</v>
      </c>
      <c r="R1749" s="247">
        <f>_xlfn.NORM.DIST(P1749,P$752,P$753,1)</f>
        <v>0.48085812130423844</v>
      </c>
      <c r="S1749" s="253" t="str">
        <f>IF(OR(R1749&lt;$T$757,R1749&gt;$T$758),Q1749,"")</f>
        <v/>
      </c>
      <c r="T1749" s="253">
        <f>IF(AND(R1749&gt;$T$757,R1749&lt;$T$758),Q1749,"")</f>
        <v>2.8446657952298634E-3</v>
      </c>
      <c r="U1749" s="253" t="str">
        <f>IF(Q1749=MAX($Q$761:$Q$2761),Q1749,"")</f>
        <v/>
      </c>
      <c r="V1749" s="253">
        <f>_xlfn.NORM.DIST(P1749,$T$753,$T$754,0)</f>
        <v>1.4900590983260573E-78</v>
      </c>
      <c r="W1749" s="253" t="str">
        <f>IF(V1749=MAX($V$761:$V$2761),Q1749,"")</f>
        <v/>
      </c>
      <c r="X1749" s="253" t="str">
        <f t="shared" si="386"/>
        <v/>
      </c>
      <c r="AB1749" s="253">
        <v>988</v>
      </c>
      <c r="AC1749" s="253">
        <f t="shared" si="402"/>
        <v>-10.404736485362832</v>
      </c>
      <c r="AD1749" s="253">
        <f t="shared" si="387"/>
        <v>1.8383149131620011E-3</v>
      </c>
      <c r="AE1749" s="253">
        <f t="shared" si="388"/>
        <v>0.48085812130423861</v>
      </c>
      <c r="AF1749" s="253" t="str">
        <f>IF(OR(AE1749&lt;$T$757,AE1749&gt;$T$758),AD1749,"")</f>
        <v/>
      </c>
      <c r="AG1749" s="253">
        <f t="shared" si="389"/>
        <v>1.8383149131620011E-3</v>
      </c>
      <c r="AH1749" s="253" t="str">
        <f t="shared" si="390"/>
        <v/>
      </c>
      <c r="AI1749" s="253">
        <f t="shared" si="391"/>
        <v>3.9983276277104894E-4</v>
      </c>
      <c r="AJ1749" s="253" t="str">
        <f t="shared" si="392"/>
        <v/>
      </c>
      <c r="AK1749" s="253" t="str">
        <f t="shared" si="393"/>
        <v/>
      </c>
      <c r="AO1749" s="253">
        <v>988</v>
      </c>
      <c r="AP1749" s="253">
        <f t="shared" si="394"/>
        <v>-61.34114800919906</v>
      </c>
      <c r="AQ1749" s="253">
        <f t="shared" si="395"/>
        <v>3.1181650277714037E-4</v>
      </c>
      <c r="AR1749" s="253">
        <f t="shared" si="396"/>
        <v>0.48085812130423849</v>
      </c>
      <c r="AS1749" s="253" t="str">
        <f>IF(OR(AR1749&lt;$T$757,AR1749&gt;$T$758),AQ1749,"")</f>
        <v/>
      </c>
      <c r="AT1749" s="253">
        <f t="shared" si="397"/>
        <v>3.1181650277714037E-4</v>
      </c>
      <c r="AU1749" s="253" t="str">
        <f t="shared" si="398"/>
        <v/>
      </c>
      <c r="AV1749" s="253">
        <f t="shared" si="399"/>
        <v>0</v>
      </c>
      <c r="AW1749" s="253">
        <f t="shared" si="400"/>
        <v>3.1181650277714037E-4</v>
      </c>
      <c r="AX1749" s="253" t="str">
        <f t="shared" si="401"/>
        <v/>
      </c>
      <c r="AZ1749" s="259"/>
      <c r="BA1749" s="259">
        <f>BA1748+$BD$753</f>
        <v>6.3552000000001163</v>
      </c>
      <c r="BB1749" s="274">
        <f t="shared" si="384"/>
        <v>0.49893963591478174</v>
      </c>
      <c r="BC1749" s="259">
        <f t="shared" si="385"/>
        <v>7.2220308638293318E-4</v>
      </c>
      <c r="BD1749" s="259" t="str">
        <f t="shared" si="382"/>
        <v/>
      </c>
      <c r="BE1749" s="254" t="str">
        <f t="shared" si="383"/>
        <v/>
      </c>
    </row>
    <row r="1750" spans="1:57" ht="20.100000000000001" customHeight="1" x14ac:dyDescent="0.25">
      <c r="A1750" s="248">
        <v>989</v>
      </c>
      <c r="B1750" s="247">
        <f>$B$755+(A1750*$B$758)</f>
        <v>-105.76573683651441</v>
      </c>
      <c r="C1750" s="247">
        <f>_xlfn.NORM.DIST($B1750,$B$752,$B$753,0)</f>
        <v>1.6580489423069803E-4</v>
      </c>
      <c r="D1750" s="247">
        <f>_xlfn.NORM.DIST($B1750,$B$752,$B$753,1)</f>
        <v>0.48245220193445015</v>
      </c>
      <c r="E1750" s="247" t="str">
        <f>IF(OR(D1750&lt;$F$757,D1750&gt;$F$758),C1750,"")</f>
        <v/>
      </c>
      <c r="F1750" s="247">
        <f>IF(AND(D1750&gt;$F$757,D1750&lt;$F$758),C1750,"")</f>
        <v>1.6580489423069803E-4</v>
      </c>
      <c r="G1750" s="247" t="str">
        <f>IF(C1750=MAX($C$761:$C$2761),C1750,"")</f>
        <v/>
      </c>
      <c r="H1750" s="247">
        <f>_xlfn.NORM.DIST(B1750,$F$753,$F$754,0)</f>
        <v>0</v>
      </c>
      <c r="I1750" s="247">
        <f>IF(H1750=MAX($H$761:$H$2761),C1750,"")</f>
        <v>1.6580489423069803E-4</v>
      </c>
      <c r="J1750" s="247" t="str">
        <f>IF(I1750=MIN($I$761:$I$2761),I1750,"")</f>
        <v/>
      </c>
      <c r="K1750" s="247"/>
      <c r="L1750" s="247"/>
      <c r="M1750" s="247"/>
      <c r="N1750" s="247"/>
      <c r="O1750" s="248">
        <v>989</v>
      </c>
      <c r="P1750" s="247">
        <f>$P$755+(O1750*$P$758)</f>
        <v>-6.1635537024832274</v>
      </c>
      <c r="Q1750" s="247">
        <f>_xlfn.NORM.DIST(P1750,P$752,P$753,0)</f>
        <v>2.8451892618936419E-3</v>
      </c>
      <c r="R1750" s="247">
        <f>_xlfn.NORM.DIST(P1750,P$752,P$753,1)</f>
        <v>0.48245220193445015</v>
      </c>
      <c r="S1750" s="253" t="str">
        <f>IF(OR(R1750&lt;$T$757,R1750&gt;$T$758),Q1750,"")</f>
        <v/>
      </c>
      <c r="T1750" s="253">
        <f>IF(AND(R1750&gt;$T$757,R1750&lt;$T$758),Q1750,"")</f>
        <v>2.8451892618936419E-3</v>
      </c>
      <c r="U1750" s="253" t="str">
        <f>IF(Q1750=MAX($Q$761:$Q$2761),Q1750,"")</f>
        <v/>
      </c>
      <c r="V1750" s="253">
        <f>_xlfn.NORM.DIST(P1750,$T$753,$T$754,0)</f>
        <v>1.3831037195513527E-78</v>
      </c>
      <c r="W1750" s="253" t="str">
        <f>IF(V1750=MAX($V$761:$V$2761),Q1750,"")</f>
        <v/>
      </c>
      <c r="X1750" s="253" t="str">
        <f t="shared" si="386"/>
        <v/>
      </c>
      <c r="AB1750" s="259">
        <v>989</v>
      </c>
      <c r="AC1750" s="253">
        <f t="shared" si="402"/>
        <v>-9.5376751115826437</v>
      </c>
      <c r="AD1750" s="253">
        <f t="shared" si="387"/>
        <v>1.8386531942269264E-3</v>
      </c>
      <c r="AE1750" s="253">
        <f t="shared" si="388"/>
        <v>0.48245220193445015</v>
      </c>
      <c r="AF1750" s="253" t="str">
        <f>IF(OR(AE1750&lt;$T$757,AE1750&gt;$T$758),AD1750,"")</f>
        <v/>
      </c>
      <c r="AG1750" s="253">
        <f t="shared" si="389"/>
        <v>1.8386531942269264E-3</v>
      </c>
      <c r="AH1750" s="253" t="str">
        <f t="shared" si="390"/>
        <v/>
      </c>
      <c r="AI1750" s="253">
        <f t="shared" si="391"/>
        <v>3.9704465317346696E-4</v>
      </c>
      <c r="AJ1750" s="253" t="str">
        <f t="shared" si="392"/>
        <v/>
      </c>
      <c r="AK1750" s="253" t="str">
        <f t="shared" si="393"/>
        <v/>
      </c>
      <c r="AO1750" s="259">
        <v>989</v>
      </c>
      <c r="AP1750" s="253">
        <f t="shared" si="394"/>
        <v>-56.229385675099365</v>
      </c>
      <c r="AQ1750" s="253">
        <f t="shared" si="395"/>
        <v>3.1187388229240483E-4</v>
      </c>
      <c r="AR1750" s="253">
        <f t="shared" si="396"/>
        <v>0.4824522019344501</v>
      </c>
      <c r="AS1750" s="253" t="str">
        <f>IF(OR(AR1750&lt;$T$757,AR1750&gt;$T$758),AQ1750,"")</f>
        <v/>
      </c>
      <c r="AT1750" s="253">
        <f t="shared" si="397"/>
        <v>3.1187388229240483E-4</v>
      </c>
      <c r="AU1750" s="253" t="str">
        <f t="shared" si="398"/>
        <v/>
      </c>
      <c r="AV1750" s="253">
        <f t="shared" si="399"/>
        <v>0</v>
      </c>
      <c r="AW1750" s="253">
        <f t="shared" si="400"/>
        <v>3.1187388229240483E-4</v>
      </c>
      <c r="AX1750" s="253" t="str">
        <f t="shared" si="401"/>
        <v/>
      </c>
      <c r="AZ1750" s="259"/>
      <c r="BA1750" s="259">
        <f>BA1749+$BD$753</f>
        <v>6.3616000000001165</v>
      </c>
      <c r="BB1750" s="274">
        <f t="shared" si="384"/>
        <v>0.49821743282839881</v>
      </c>
      <c r="BC1750" s="259">
        <f t="shared" si="385"/>
        <v>7.2170861242393247E-4</v>
      </c>
      <c r="BD1750" s="259" t="str">
        <f t="shared" si="382"/>
        <v/>
      </c>
      <c r="BE1750" s="254" t="str">
        <f t="shared" si="383"/>
        <v/>
      </c>
    </row>
    <row r="1751" spans="1:57" ht="20.100000000000001" customHeight="1" x14ac:dyDescent="0.25">
      <c r="A1751" s="247">
        <v>990</v>
      </c>
      <c r="B1751" s="247">
        <f>$B$755+(A1751*$B$758)</f>
        <v>-96.150669851376733</v>
      </c>
      <c r="C1751" s="247">
        <f>_xlfn.NORM.DIST($B1751,$B$752,$B$753,0)</f>
        <v>1.658327517928985E-4</v>
      </c>
      <c r="D1751" s="247">
        <f>_xlfn.NORM.DIST($B1751,$B$752,$B$753,1)</f>
        <v>0.48404656314716915</v>
      </c>
      <c r="E1751" s="247" t="str">
        <f>IF(OR(D1751&lt;$F$757,D1751&gt;$F$758),C1751,"")</f>
        <v/>
      </c>
      <c r="F1751" s="247">
        <f>IF(AND(D1751&gt;$F$757,D1751&lt;$F$758),C1751,"")</f>
        <v>1.658327517928985E-4</v>
      </c>
      <c r="G1751" s="247" t="str">
        <f>IF(C1751=MAX($C$761:$C$2761),C1751,"")</f>
        <v/>
      </c>
      <c r="H1751" s="247">
        <f>_xlfn.NORM.DIST(B1751,$F$753,$F$754,0)</f>
        <v>0</v>
      </c>
      <c r="I1751" s="247">
        <f>IF(H1751=MAX($H$761:$H$2761),C1751,"")</f>
        <v>1.658327517928985E-4</v>
      </c>
      <c r="J1751" s="247" t="str">
        <f>IF(I1751=MIN($I$761:$I$2761),I1751,"")</f>
        <v/>
      </c>
      <c r="K1751" s="247"/>
      <c r="L1751" s="247"/>
      <c r="M1751" s="247"/>
      <c r="N1751" s="247"/>
      <c r="O1751" s="247">
        <v>990</v>
      </c>
      <c r="P1751" s="247">
        <f>$P$755+(O1751*$P$758)</f>
        <v>-5.6032306386210848</v>
      </c>
      <c r="Q1751" s="247">
        <f>_xlfn.NORM.DIST(P1751,P$752,P$753,0)</f>
        <v>2.8456672938431998E-3</v>
      </c>
      <c r="R1751" s="247">
        <f>_xlfn.NORM.DIST(P1751,P$752,P$753,1)</f>
        <v>0.48404656314716926</v>
      </c>
      <c r="S1751" s="253" t="str">
        <f>IF(OR(R1751&lt;$T$757,R1751&gt;$T$758),Q1751,"")</f>
        <v/>
      </c>
      <c r="T1751" s="253">
        <f>IF(AND(R1751&gt;$T$757,R1751&lt;$T$758),Q1751,"")</f>
        <v>2.8456672938431998E-3</v>
      </c>
      <c r="U1751" s="253" t="str">
        <f>IF(Q1751=MAX($Q$761:$Q$2761),Q1751,"")</f>
        <v/>
      </c>
      <c r="V1751" s="253">
        <f>_xlfn.NORM.DIST(P1751,$T$753,$T$754,0)</f>
        <v>1.283804980497955E-78</v>
      </c>
      <c r="W1751" s="253" t="str">
        <f>IF(V1751=MAX($V$761:$V$2761),Q1751,"")</f>
        <v/>
      </c>
      <c r="X1751" s="253" t="str">
        <f t="shared" si="386"/>
        <v/>
      </c>
      <c r="AB1751" s="253">
        <v>990</v>
      </c>
      <c r="AC1751" s="253">
        <f t="shared" si="402"/>
        <v>-8.6706137378023413</v>
      </c>
      <c r="AD1751" s="253">
        <f t="shared" si="387"/>
        <v>1.8389621139120835E-3</v>
      </c>
      <c r="AE1751" s="253">
        <f t="shared" si="388"/>
        <v>0.48404656314716932</v>
      </c>
      <c r="AF1751" s="253" t="str">
        <f>IF(OR(AE1751&lt;$T$757,AE1751&gt;$T$758),AD1751,"")</f>
        <v/>
      </c>
      <c r="AG1751" s="253">
        <f t="shared" si="389"/>
        <v>1.8389621139120835E-3</v>
      </c>
      <c r="AH1751" s="253" t="str">
        <f t="shared" si="390"/>
        <v/>
      </c>
      <c r="AI1751" s="253">
        <f t="shared" si="391"/>
        <v>3.9426967722697479E-4</v>
      </c>
      <c r="AJ1751" s="253" t="str">
        <f t="shared" si="392"/>
        <v/>
      </c>
      <c r="AK1751" s="253" t="str">
        <f t="shared" si="393"/>
        <v/>
      </c>
      <c r="AO1751" s="253">
        <v>990</v>
      </c>
      <c r="AP1751" s="253">
        <f t="shared" si="394"/>
        <v>-51.117623340999671</v>
      </c>
      <c r="AQ1751" s="253">
        <f t="shared" si="395"/>
        <v>3.1192628150604067E-4</v>
      </c>
      <c r="AR1751" s="253">
        <f t="shared" si="396"/>
        <v>0.48404656314716904</v>
      </c>
      <c r="AS1751" s="253" t="str">
        <f>IF(OR(AR1751&lt;$T$757,AR1751&gt;$T$758),AQ1751,"")</f>
        <v/>
      </c>
      <c r="AT1751" s="253">
        <f t="shared" si="397"/>
        <v>3.1192628150604067E-4</v>
      </c>
      <c r="AU1751" s="253" t="str">
        <f t="shared" si="398"/>
        <v/>
      </c>
      <c r="AV1751" s="253">
        <f t="shared" si="399"/>
        <v>0</v>
      </c>
      <c r="AW1751" s="253">
        <f t="shared" si="400"/>
        <v>3.1192628150604067E-4</v>
      </c>
      <c r="AX1751" s="253" t="str">
        <f t="shared" si="401"/>
        <v/>
      </c>
      <c r="AZ1751" s="259"/>
      <c r="BA1751" s="259">
        <f>BA1750+$BD$753</f>
        <v>6.3680000000001167</v>
      </c>
      <c r="BB1751" s="274">
        <f t="shared" si="384"/>
        <v>0.49749572421597488</v>
      </c>
      <c r="BC1751" s="259">
        <f t="shared" si="385"/>
        <v>7.2121265398583656E-4</v>
      </c>
      <c r="BD1751" s="259" t="str">
        <f t="shared" si="382"/>
        <v/>
      </c>
      <c r="BE1751" s="254" t="str">
        <f t="shared" si="383"/>
        <v/>
      </c>
    </row>
    <row r="1752" spans="1:57" ht="20.100000000000001" customHeight="1" x14ac:dyDescent="0.25">
      <c r="A1752" s="247">
        <v>991</v>
      </c>
      <c r="B1752" s="247">
        <f>$B$755+(A1752*$B$758)</f>
        <v>-86.53560286623906</v>
      </c>
      <c r="C1752" s="247">
        <f>_xlfn.NORM.DIST($B1752,$B$752,$B$753,0)</f>
        <v>1.6585796028696805E-4</v>
      </c>
      <c r="D1752" s="247">
        <f>_xlfn.NORM.DIST($B1752,$B$752,$B$753,1)</f>
        <v>0.48564117947775093</v>
      </c>
      <c r="E1752" s="247" t="str">
        <f>IF(OR(D1752&lt;$F$757,D1752&gt;$F$758),C1752,"")</f>
        <v/>
      </c>
      <c r="F1752" s="247">
        <f>IF(AND(D1752&gt;$F$757,D1752&lt;$F$758),C1752,"")</f>
        <v>1.6585796028696805E-4</v>
      </c>
      <c r="G1752" s="247" t="str">
        <f>IF(C1752=MAX($C$761:$C$2761),C1752,"")</f>
        <v/>
      </c>
      <c r="H1752" s="247">
        <f>_xlfn.NORM.DIST(B1752,$F$753,$F$754,0)</f>
        <v>0</v>
      </c>
      <c r="I1752" s="247">
        <f>IF(H1752=MAX($H$761:$H$2761),C1752,"")</f>
        <v>1.6585796028696805E-4</v>
      </c>
      <c r="J1752" s="247" t="str">
        <f>IF(I1752=MIN($I$761:$I$2761),I1752,"")</f>
        <v/>
      </c>
      <c r="K1752" s="247"/>
      <c r="L1752" s="247"/>
      <c r="M1752" s="247"/>
      <c r="N1752" s="247"/>
      <c r="O1752" s="247">
        <v>991</v>
      </c>
      <c r="P1752" s="247">
        <f>$P$755+(O1752*$P$758)</f>
        <v>-5.0429075747589422</v>
      </c>
      <c r="Q1752" s="247">
        <f>_xlfn.NORM.DIST(P1752,P$752,P$753,0)</f>
        <v>2.8460998681466777E-3</v>
      </c>
      <c r="R1752" s="247">
        <f>_xlfn.NORM.DIST(P1752,P$752,P$753,1)</f>
        <v>0.48564117947775115</v>
      </c>
      <c r="S1752" s="253" t="str">
        <f>IF(OR(R1752&lt;$T$757,R1752&gt;$T$758),Q1752,"")</f>
        <v/>
      </c>
      <c r="T1752" s="253">
        <f>IF(AND(R1752&gt;$T$757,R1752&lt;$T$758),Q1752,"")</f>
        <v>2.8460998681466777E-3</v>
      </c>
      <c r="U1752" s="253" t="str">
        <f>IF(Q1752=MAX($Q$761:$Q$2761),Q1752,"")</f>
        <v/>
      </c>
      <c r="V1752" s="253">
        <f>_xlfn.NORM.DIST(P1752,$T$753,$T$754,0)</f>
        <v>1.1916162427886457E-78</v>
      </c>
      <c r="W1752" s="253" t="str">
        <f>IF(V1752=MAX($V$761:$V$2761),Q1752,"")</f>
        <v/>
      </c>
      <c r="X1752" s="253" t="str">
        <f t="shared" si="386"/>
        <v/>
      </c>
      <c r="AB1752" s="253">
        <v>991</v>
      </c>
      <c r="AC1752" s="253">
        <f t="shared" si="402"/>
        <v>-7.8035523640221527</v>
      </c>
      <c r="AD1752" s="253">
        <f t="shared" si="387"/>
        <v>1.8392416573981649E-3</v>
      </c>
      <c r="AE1752" s="253">
        <f t="shared" si="388"/>
        <v>0.48564117947775098</v>
      </c>
      <c r="AF1752" s="253" t="str">
        <f>IF(OR(AE1752&lt;$T$757,AE1752&gt;$T$758),AD1752,"")</f>
        <v/>
      </c>
      <c r="AG1752" s="253">
        <f t="shared" si="389"/>
        <v>1.8392416573981649E-3</v>
      </c>
      <c r="AH1752" s="253" t="str">
        <f t="shared" si="390"/>
        <v/>
      </c>
      <c r="AI1752" s="253">
        <f t="shared" si="391"/>
        <v>3.915078316276749E-4</v>
      </c>
      <c r="AJ1752" s="253" t="str">
        <f t="shared" si="392"/>
        <v/>
      </c>
      <c r="AK1752" s="253" t="str">
        <f t="shared" si="393"/>
        <v/>
      </c>
      <c r="AO1752" s="253">
        <v>991</v>
      </c>
      <c r="AP1752" s="253">
        <f t="shared" si="394"/>
        <v>-46.005861006899067</v>
      </c>
      <c r="AQ1752" s="253">
        <f t="shared" si="395"/>
        <v>3.1197369790438462E-4</v>
      </c>
      <c r="AR1752" s="253">
        <f t="shared" si="396"/>
        <v>0.48564117947775098</v>
      </c>
      <c r="AS1752" s="253" t="str">
        <f>IF(OR(AR1752&lt;$T$757,AR1752&gt;$T$758),AQ1752,"")</f>
        <v/>
      </c>
      <c r="AT1752" s="253">
        <f t="shared" si="397"/>
        <v>3.1197369790438462E-4</v>
      </c>
      <c r="AU1752" s="253" t="str">
        <f t="shared" si="398"/>
        <v/>
      </c>
      <c r="AV1752" s="253">
        <f t="shared" si="399"/>
        <v>0</v>
      </c>
      <c r="AW1752" s="253">
        <f t="shared" si="400"/>
        <v>3.1197369790438462E-4</v>
      </c>
      <c r="AX1752" s="253" t="str">
        <f t="shared" si="401"/>
        <v/>
      </c>
      <c r="AZ1752" s="259"/>
      <c r="BA1752" s="259">
        <f>BA1751+$BD$753</f>
        <v>6.3744000000001169</v>
      </c>
      <c r="BB1752" s="274">
        <f t="shared" si="384"/>
        <v>0.49677451156198904</v>
      </c>
      <c r="BC1752" s="259">
        <f t="shared" si="385"/>
        <v>7.207152182522325E-4</v>
      </c>
      <c r="BD1752" s="259" t="str">
        <f t="shared" si="382"/>
        <v/>
      </c>
      <c r="BE1752" s="254" t="str">
        <f t="shared" si="383"/>
        <v/>
      </c>
    </row>
    <row r="1753" spans="1:57" ht="20.100000000000001" customHeight="1" x14ac:dyDescent="0.25">
      <c r="A1753" s="247">
        <v>992</v>
      </c>
      <c r="B1753" s="247">
        <f>$B$755+(A1753*$B$758)</f>
        <v>-76.920535881101387</v>
      </c>
      <c r="C1753" s="247">
        <f>_xlfn.NORM.DIST($B1753,$B$752,$B$753,0)</f>
        <v>1.6588051850349104E-4</v>
      </c>
      <c r="D1753" s="247">
        <f>_xlfn.NORM.DIST($B1753,$B$752,$B$753,1)</f>
        <v>0.48723602544931188</v>
      </c>
      <c r="E1753" s="247" t="str">
        <f>IF(OR(D1753&lt;$F$757,D1753&gt;$F$758),C1753,"")</f>
        <v/>
      </c>
      <c r="F1753" s="247">
        <f>IF(AND(D1753&gt;$F$757,D1753&lt;$F$758),C1753,"")</f>
        <v>1.6588051850349104E-4</v>
      </c>
      <c r="G1753" s="247" t="str">
        <f>IF(C1753=MAX($C$761:$C$2761),C1753,"")</f>
        <v/>
      </c>
      <c r="H1753" s="247">
        <f>_xlfn.NORM.DIST(B1753,$F$753,$F$754,0)</f>
        <v>0</v>
      </c>
      <c r="I1753" s="247">
        <f>IF(H1753=MAX($H$761:$H$2761),C1753,"")</f>
        <v>1.6588051850349104E-4</v>
      </c>
      <c r="J1753" s="247" t="str">
        <f>IF(I1753=MIN($I$761:$I$2761),I1753,"")</f>
        <v/>
      </c>
      <c r="K1753" s="247"/>
      <c r="L1753" s="247"/>
      <c r="M1753" s="247"/>
      <c r="N1753" s="247"/>
      <c r="O1753" s="247">
        <v>992</v>
      </c>
      <c r="P1753" s="247">
        <f>$P$755+(O1753*$P$758)</f>
        <v>-4.4825845108969133</v>
      </c>
      <c r="Q1753" s="247">
        <f>_xlfn.NORM.DIST(P1753,P$752,P$753,0)</f>
        <v>2.8464869640506705E-3</v>
      </c>
      <c r="R1753" s="247">
        <f>_xlfn.NORM.DIST(P1753,P$752,P$753,1)</f>
        <v>0.48723602544931183</v>
      </c>
      <c r="S1753" s="253" t="str">
        <f>IF(OR(R1753&lt;$T$757,R1753&gt;$T$758),Q1753,"")</f>
        <v/>
      </c>
      <c r="T1753" s="253">
        <f>IF(AND(R1753&gt;$T$757,R1753&lt;$T$758),Q1753,"")</f>
        <v>2.8464869640506705E-3</v>
      </c>
      <c r="U1753" s="253" t="str">
        <f>IF(Q1753=MAX($Q$761:$Q$2761),Q1753,"")</f>
        <v/>
      </c>
      <c r="V1753" s="253">
        <f>_xlfn.NORM.DIST(P1753,$T$753,$T$754,0)</f>
        <v>1.1060297885122578E-78</v>
      </c>
      <c r="W1753" s="253" t="str">
        <f>IF(V1753=MAX($V$761:$V$2761),Q1753,"")</f>
        <v/>
      </c>
      <c r="X1753" s="253" t="str">
        <f t="shared" si="386"/>
        <v/>
      </c>
      <c r="AB1753" s="253">
        <v>992</v>
      </c>
      <c r="AC1753" s="253">
        <f t="shared" si="402"/>
        <v>-6.936490990241964</v>
      </c>
      <c r="AD1753" s="253">
        <f t="shared" si="387"/>
        <v>1.8394918112736489E-3</v>
      </c>
      <c r="AE1753" s="253">
        <f t="shared" si="388"/>
        <v>0.48723602544931183</v>
      </c>
      <c r="AF1753" s="253" t="str">
        <f>IF(OR(AE1753&lt;$T$757,AE1753&gt;$T$758),AD1753,"")</f>
        <v/>
      </c>
      <c r="AG1753" s="253">
        <f t="shared" si="389"/>
        <v>1.8394918112736489E-3</v>
      </c>
      <c r="AH1753" s="253" t="str">
        <f t="shared" si="390"/>
        <v/>
      </c>
      <c r="AI1753" s="253">
        <f t="shared" si="391"/>
        <v>3.8875911246674248E-4</v>
      </c>
      <c r="AJ1753" s="253" t="str">
        <f t="shared" si="392"/>
        <v/>
      </c>
      <c r="AK1753" s="253" t="str">
        <f t="shared" si="393"/>
        <v/>
      </c>
      <c r="AO1753" s="253">
        <v>992</v>
      </c>
      <c r="AP1753" s="253">
        <f t="shared" si="394"/>
        <v>-40.894098672799373</v>
      </c>
      <c r="AQ1753" s="253">
        <f t="shared" si="395"/>
        <v>3.120161292125631E-4</v>
      </c>
      <c r="AR1753" s="253">
        <f t="shared" si="396"/>
        <v>0.48723602544931188</v>
      </c>
      <c r="AS1753" s="253" t="str">
        <f>IF(OR(AR1753&lt;$T$757,AR1753&gt;$T$758),AQ1753,"")</f>
        <v/>
      </c>
      <c r="AT1753" s="253">
        <f t="shared" si="397"/>
        <v>3.120161292125631E-4</v>
      </c>
      <c r="AU1753" s="253" t="str">
        <f t="shared" si="398"/>
        <v/>
      </c>
      <c r="AV1753" s="253">
        <f t="shared" si="399"/>
        <v>0</v>
      </c>
      <c r="AW1753" s="253">
        <f t="shared" si="400"/>
        <v>3.120161292125631E-4</v>
      </c>
      <c r="AX1753" s="253" t="str">
        <f t="shared" si="401"/>
        <v/>
      </c>
      <c r="AZ1753" s="259"/>
      <c r="BA1753" s="259">
        <f>BA1752+$BD$753</f>
        <v>6.380800000000117</v>
      </c>
      <c r="BB1753" s="274">
        <f t="shared" si="384"/>
        <v>0.49605379634373681</v>
      </c>
      <c r="BC1753" s="259">
        <f t="shared" si="385"/>
        <v>7.2021631239671535E-4</v>
      </c>
      <c r="BD1753" s="259" t="str">
        <f t="shared" si="382"/>
        <v/>
      </c>
      <c r="BE1753" s="254" t="str">
        <f t="shared" si="383"/>
        <v/>
      </c>
    </row>
    <row r="1754" spans="1:57" ht="20.100000000000001" customHeight="1" x14ac:dyDescent="0.25">
      <c r="A1754" s="247">
        <v>993</v>
      </c>
      <c r="B1754" s="247">
        <f>$B$755+(A1754*$B$758)</f>
        <v>-67.305468895963713</v>
      </c>
      <c r="C1754" s="247">
        <f>_xlfn.NORM.DIST($B1754,$B$752,$B$753,0)</f>
        <v>1.6590042536009894E-4</v>
      </c>
      <c r="D1754" s="247">
        <f>_xlfn.NORM.DIST($B1754,$B$752,$B$753,1)</f>
        <v>0.4888310755739505</v>
      </c>
      <c r="E1754" s="247" t="str">
        <f>IF(OR(D1754&lt;$F$757,D1754&gt;$F$758),C1754,"")</f>
        <v/>
      </c>
      <c r="F1754" s="247">
        <f>IF(AND(D1754&gt;$F$757,D1754&lt;$F$758),C1754,"")</f>
        <v>1.6590042536009894E-4</v>
      </c>
      <c r="G1754" s="247" t="str">
        <f>IF(C1754=MAX($C$761:$C$2761),C1754,"")</f>
        <v/>
      </c>
      <c r="H1754" s="247">
        <f>_xlfn.NORM.DIST(B1754,$F$753,$F$754,0)</f>
        <v>0</v>
      </c>
      <c r="I1754" s="247">
        <f>IF(H1754=MAX($H$761:$H$2761),C1754,"")</f>
        <v>1.6590042536009894E-4</v>
      </c>
      <c r="J1754" s="247" t="str">
        <f>IF(I1754=MIN($I$761:$I$2761),I1754,"")</f>
        <v/>
      </c>
      <c r="K1754" s="247"/>
      <c r="L1754" s="247"/>
      <c r="M1754" s="247"/>
      <c r="N1754" s="247"/>
      <c r="O1754" s="247">
        <v>993</v>
      </c>
      <c r="P1754" s="247">
        <f>$P$755+(O1754*$P$758)</f>
        <v>-3.9222614470347708</v>
      </c>
      <c r="Q1754" s="247">
        <f>_xlfn.NORM.DIST(P1754,P$752,P$753,0)</f>
        <v>2.8468285629818825E-3</v>
      </c>
      <c r="R1754" s="247">
        <f>_xlfn.NORM.DIST(P1754,P$752,P$753,1)</f>
        <v>0.48883107557395056</v>
      </c>
      <c r="S1754" s="253" t="str">
        <f>IF(OR(R1754&lt;$T$757,R1754&gt;$T$758),Q1754,"")</f>
        <v/>
      </c>
      <c r="T1754" s="253">
        <f>IF(AND(R1754&gt;$T$757,R1754&lt;$T$758),Q1754,"")</f>
        <v>2.8468285629818825E-3</v>
      </c>
      <c r="U1754" s="253" t="str">
        <f>IF(Q1754=MAX($Q$761:$Q$2761),Q1754,"")</f>
        <v/>
      </c>
      <c r="V1754" s="253">
        <f>_xlfn.NORM.DIST(P1754,$T$753,$T$754,0)</f>
        <v>1.0265740567112882E-78</v>
      </c>
      <c r="W1754" s="253" t="str">
        <f>IF(V1754=MAX($V$761:$V$2761),Q1754,"")</f>
        <v/>
      </c>
      <c r="X1754" s="253" t="str">
        <f t="shared" si="386"/>
        <v/>
      </c>
      <c r="AB1754" s="253">
        <v>993</v>
      </c>
      <c r="AC1754" s="253">
        <f t="shared" si="402"/>
        <v>-6.0694296164616617</v>
      </c>
      <c r="AD1754" s="253">
        <f t="shared" si="387"/>
        <v>1.8397125635358728E-3</v>
      </c>
      <c r="AE1754" s="253">
        <f t="shared" si="388"/>
        <v>0.48883107557395056</v>
      </c>
      <c r="AF1754" s="253" t="str">
        <f>IF(OR(AE1754&lt;$T$757,AE1754&gt;$T$758),AD1754,"")</f>
        <v/>
      </c>
      <c r="AG1754" s="253">
        <f t="shared" si="389"/>
        <v>1.8397125635358728E-3</v>
      </c>
      <c r="AH1754" s="253" t="str">
        <f t="shared" si="390"/>
        <v/>
      </c>
      <c r="AI1754" s="253">
        <f t="shared" si="391"/>
        <v>3.8602351523491359E-4</v>
      </c>
      <c r="AJ1754" s="253" t="str">
        <f t="shared" si="392"/>
        <v/>
      </c>
      <c r="AK1754" s="253" t="str">
        <f t="shared" si="393"/>
        <v/>
      </c>
      <c r="AO1754" s="253">
        <v>993</v>
      </c>
      <c r="AP1754" s="253">
        <f t="shared" si="394"/>
        <v>-35.782336338699679</v>
      </c>
      <c r="AQ1754" s="253">
        <f t="shared" si="395"/>
        <v>3.1205357339467464E-4</v>
      </c>
      <c r="AR1754" s="253">
        <f t="shared" si="396"/>
        <v>0.48883107557395045</v>
      </c>
      <c r="AS1754" s="253" t="str">
        <f>IF(OR(AR1754&lt;$T$757,AR1754&gt;$T$758),AQ1754,"")</f>
        <v/>
      </c>
      <c r="AT1754" s="253">
        <f t="shared" si="397"/>
        <v>3.1205357339467464E-4</v>
      </c>
      <c r="AU1754" s="253" t="str">
        <f t="shared" si="398"/>
        <v/>
      </c>
      <c r="AV1754" s="253">
        <f t="shared" si="399"/>
        <v>0</v>
      </c>
      <c r="AW1754" s="253">
        <f t="shared" si="400"/>
        <v>3.1205357339467464E-4</v>
      </c>
      <c r="AX1754" s="253" t="str">
        <f t="shared" si="401"/>
        <v/>
      </c>
      <c r="AZ1754" s="259"/>
      <c r="BA1754" s="259">
        <f>BA1753+$BD$753</f>
        <v>6.3872000000001172</v>
      </c>
      <c r="BB1754" s="274">
        <f t="shared" si="384"/>
        <v>0.49533358003134009</v>
      </c>
      <c r="BC1754" s="259">
        <f t="shared" si="385"/>
        <v>7.1971594357811419E-4</v>
      </c>
      <c r="BD1754" s="259" t="str">
        <f t="shared" si="382"/>
        <v/>
      </c>
      <c r="BE1754" s="254" t="str">
        <f t="shared" si="383"/>
        <v/>
      </c>
    </row>
    <row r="1755" spans="1:57" ht="20.100000000000001" customHeight="1" x14ac:dyDescent="0.25">
      <c r="A1755" s="247">
        <v>994</v>
      </c>
      <c r="B1755" s="247">
        <f>$B$755+(A1755*$B$758)</f>
        <v>-57.69040191082604</v>
      </c>
      <c r="C1755" s="247">
        <f>_xlfn.NORM.DIST($B1755,$B$752,$B$753,0)</f>
        <v>1.6591767990155703E-4</v>
      </c>
      <c r="D1755" s="247">
        <f>_xlfn.NORM.DIST($B1755,$B$752,$B$753,1)</f>
        <v>0.49042630435396939</v>
      </c>
      <c r="E1755" s="247" t="str">
        <f>IF(OR(D1755&lt;$F$757,D1755&gt;$F$758),C1755,"")</f>
        <v/>
      </c>
      <c r="F1755" s="247">
        <f>IF(AND(D1755&gt;$F$757,D1755&lt;$F$758),C1755,"")</f>
        <v>1.6591767990155703E-4</v>
      </c>
      <c r="G1755" s="247" t="str">
        <f>IF(C1755=MAX($C$761:$C$2761),C1755,"")</f>
        <v/>
      </c>
      <c r="H1755" s="247">
        <f>_xlfn.NORM.DIST(B1755,$F$753,$F$754,0)</f>
        <v>0</v>
      </c>
      <c r="I1755" s="247">
        <f>IF(H1755=MAX($H$761:$H$2761),C1755,"")</f>
        <v>1.6591767990155703E-4</v>
      </c>
      <c r="J1755" s="247" t="str">
        <f>IF(I1755=MIN($I$761:$I$2761),I1755,"")</f>
        <v/>
      </c>
      <c r="K1755" s="247"/>
      <c r="L1755" s="247"/>
      <c r="M1755" s="247"/>
      <c r="N1755" s="247"/>
      <c r="O1755" s="247">
        <v>994</v>
      </c>
      <c r="P1755" s="247">
        <f>$P$755+(O1755*$P$758)</f>
        <v>-3.3619383831726282</v>
      </c>
      <c r="Q1755" s="247">
        <f>_xlfn.NORM.DIST(P1755,P$752,P$753,0)</f>
        <v>2.8471246485486153E-3</v>
      </c>
      <c r="R1755" s="247">
        <f>_xlfn.NORM.DIST(P1755,P$752,P$753,1)</f>
        <v>0.4904263043539695</v>
      </c>
      <c r="S1755" s="253" t="str">
        <f>IF(OR(R1755&lt;$T$757,R1755&gt;$T$758),Q1755,"")</f>
        <v/>
      </c>
      <c r="T1755" s="253">
        <f>IF(AND(R1755&gt;$T$757,R1755&lt;$T$758),Q1755,"")</f>
        <v>2.8471246485486153E-3</v>
      </c>
      <c r="U1755" s="253" t="str">
        <f>IF(Q1755=MAX($Q$761:$Q$2761),Q1755,"")</f>
        <v/>
      </c>
      <c r="V1755" s="253">
        <f>_xlfn.NORM.DIST(P1755,$T$753,$T$754,0)</f>
        <v>9.5281107554667276E-79</v>
      </c>
      <c r="W1755" s="253" t="str">
        <f>IF(V1755=MAX($V$761:$V$2761),Q1755,"")</f>
        <v/>
      </c>
      <c r="X1755" s="253" t="str">
        <f t="shared" si="386"/>
        <v/>
      </c>
      <c r="AB1755" s="253">
        <v>994</v>
      </c>
      <c r="AC1755" s="253">
        <f t="shared" si="402"/>
        <v>-5.202368242681473</v>
      </c>
      <c r="AD1755" s="253">
        <f t="shared" si="387"/>
        <v>1.8399039035919911E-3</v>
      </c>
      <c r="AE1755" s="253">
        <f t="shared" si="388"/>
        <v>0.49042630435396933</v>
      </c>
      <c r="AF1755" s="253" t="str">
        <f>IF(OR(AE1755&lt;$T$757,AE1755&gt;$T$758),AD1755,"")</f>
        <v/>
      </c>
      <c r="AG1755" s="253">
        <f t="shared" si="389"/>
        <v>1.8399039035919911E-3</v>
      </c>
      <c r="AH1755" s="253" t="str">
        <f t="shared" si="390"/>
        <v/>
      </c>
      <c r="AI1755" s="253">
        <f t="shared" si="391"/>
        <v>3.8330103482698955E-4</v>
      </c>
      <c r="AJ1755" s="253" t="str">
        <f t="shared" si="392"/>
        <v/>
      </c>
      <c r="AK1755" s="253" t="str">
        <f t="shared" si="393"/>
        <v/>
      </c>
      <c r="AO1755" s="253">
        <v>994</v>
      </c>
      <c r="AP1755" s="253">
        <f t="shared" si="394"/>
        <v>-30.670574004599985</v>
      </c>
      <c r="AQ1755" s="253">
        <f t="shared" si="395"/>
        <v>3.1208602865395193E-4</v>
      </c>
      <c r="AR1755" s="253">
        <f t="shared" si="396"/>
        <v>0.49042630435396922</v>
      </c>
      <c r="AS1755" s="253" t="str">
        <f>IF(OR(AR1755&lt;$T$757,AR1755&gt;$T$758),AQ1755,"")</f>
        <v/>
      </c>
      <c r="AT1755" s="253">
        <f t="shared" si="397"/>
        <v>3.1208602865395193E-4</v>
      </c>
      <c r="AU1755" s="253" t="str">
        <f t="shared" si="398"/>
        <v/>
      </c>
      <c r="AV1755" s="253">
        <f t="shared" si="399"/>
        <v>0</v>
      </c>
      <c r="AW1755" s="253">
        <f t="shared" si="400"/>
        <v>3.1208602865395193E-4</v>
      </c>
      <c r="AX1755" s="253" t="str">
        <f t="shared" si="401"/>
        <v/>
      </c>
      <c r="AZ1755" s="259"/>
      <c r="BA1755" s="259">
        <f>BA1754+$BD$753</f>
        <v>6.3936000000001174</v>
      </c>
      <c r="BB1755" s="274">
        <f t="shared" si="384"/>
        <v>0.49461386408776198</v>
      </c>
      <c r="BC1755" s="259">
        <f t="shared" si="385"/>
        <v>7.1921411894515508E-4</v>
      </c>
      <c r="BD1755" s="259" t="str">
        <f t="shared" si="382"/>
        <v/>
      </c>
      <c r="BE1755" s="254" t="str">
        <f t="shared" si="383"/>
        <v/>
      </c>
    </row>
    <row r="1756" spans="1:57" ht="20.100000000000001" customHeight="1" x14ac:dyDescent="0.25">
      <c r="A1756" s="247">
        <v>995</v>
      </c>
      <c r="B1756" s="247">
        <f>$B$755+(A1756*$B$758)</f>
        <v>-48.075334925688367</v>
      </c>
      <c r="C1756" s="247">
        <f>_xlfn.NORM.DIST($B1756,$B$752,$B$753,0)</f>
        <v>1.6593228129984047E-4</v>
      </c>
      <c r="D1756" s="247">
        <f>_xlfn.NORM.DIST($B1756,$B$752,$B$753,1)</f>
        <v>0.49202168628309795</v>
      </c>
      <c r="E1756" s="247" t="str">
        <f>IF(OR(D1756&lt;$F$757,D1756&gt;$F$758),C1756,"")</f>
        <v/>
      </c>
      <c r="F1756" s="247">
        <f>IF(AND(D1756&gt;$F$757,D1756&lt;$F$758),C1756,"")</f>
        <v>1.6593228129984047E-4</v>
      </c>
      <c r="G1756" s="247" t="str">
        <f>IF(C1756=MAX($C$761:$C$2761),C1756,"")</f>
        <v/>
      </c>
      <c r="H1756" s="247">
        <f>_xlfn.NORM.DIST(B1756,$F$753,$F$754,0)</f>
        <v>0</v>
      </c>
      <c r="I1756" s="247">
        <f>IF(H1756=MAX($H$761:$H$2761),C1756,"")</f>
        <v>1.6593228129984047E-4</v>
      </c>
      <c r="J1756" s="247" t="str">
        <f>IF(I1756=MIN($I$761:$I$2761),I1756,"")</f>
        <v/>
      </c>
      <c r="K1756" s="247"/>
      <c r="L1756" s="247"/>
      <c r="M1756" s="247"/>
      <c r="N1756" s="247"/>
      <c r="O1756" s="247">
        <v>995</v>
      </c>
      <c r="P1756" s="247">
        <f>$P$755+(O1756*$P$758)</f>
        <v>-2.8016153193105993</v>
      </c>
      <c r="Q1756" s="247">
        <f>_xlfn.NORM.DIST(P1756,P$752,P$753,0)</f>
        <v>2.8473752065420778E-3</v>
      </c>
      <c r="R1756" s="247">
        <f>_xlfn.NORM.DIST(P1756,P$752,P$753,1)</f>
        <v>0.49202168628309789</v>
      </c>
      <c r="S1756" s="253" t="str">
        <f>IF(OR(R1756&lt;$T$757,R1756&gt;$T$758),Q1756,"")</f>
        <v/>
      </c>
      <c r="T1756" s="253">
        <f>IF(AND(R1756&gt;$T$757,R1756&lt;$T$758),Q1756,"")</f>
        <v>2.8473752065420778E-3</v>
      </c>
      <c r="U1756" s="253" t="str">
        <f>IF(Q1756=MAX($Q$761:$Q$2761),Q1756,"")</f>
        <v/>
      </c>
      <c r="V1756" s="253">
        <f>_xlfn.NORM.DIST(P1756,$T$753,$T$754,0)</f>
        <v>8.8433407632157151E-79</v>
      </c>
      <c r="W1756" s="253" t="str">
        <f>IF(V1756=MAX($V$761:$V$2761),Q1756,"")</f>
        <v/>
      </c>
      <c r="X1756" s="253" t="str">
        <f t="shared" si="386"/>
        <v/>
      </c>
      <c r="AB1756" s="253">
        <v>995</v>
      </c>
      <c r="AC1756" s="253">
        <f t="shared" si="402"/>
        <v>-4.3353068689011707</v>
      </c>
      <c r="AD1756" s="253">
        <f t="shared" si="387"/>
        <v>1.8400658222598239E-3</v>
      </c>
      <c r="AE1756" s="253">
        <f t="shared" si="388"/>
        <v>0.49202168628309806</v>
      </c>
      <c r="AF1756" s="253" t="str">
        <f>IF(OR(AE1756&lt;$T$757,AE1756&gt;$T$758),AD1756,"")</f>
        <v/>
      </c>
      <c r="AG1756" s="253">
        <f t="shared" si="389"/>
        <v>1.8400658222598239E-3</v>
      </c>
      <c r="AH1756" s="253" t="str">
        <f t="shared" si="390"/>
        <v/>
      </c>
      <c r="AI1756" s="253">
        <f t="shared" si="391"/>
        <v>3.8059166554635311E-4</v>
      </c>
      <c r="AJ1756" s="253" t="str">
        <f t="shared" si="392"/>
        <v/>
      </c>
      <c r="AK1756" s="253" t="str">
        <f t="shared" si="393"/>
        <v/>
      </c>
      <c r="AO1756" s="253">
        <v>995</v>
      </c>
      <c r="AP1756" s="253">
        <f t="shared" si="394"/>
        <v>-25.558811670499381</v>
      </c>
      <c r="AQ1756" s="253">
        <f t="shared" si="395"/>
        <v>3.1211349343290601E-4</v>
      </c>
      <c r="AR1756" s="253">
        <f t="shared" si="396"/>
        <v>0.49202168628309806</v>
      </c>
      <c r="AS1756" s="253" t="str">
        <f>IF(OR(AR1756&lt;$T$757,AR1756&gt;$T$758),AQ1756,"")</f>
        <v/>
      </c>
      <c r="AT1756" s="253">
        <f t="shared" si="397"/>
        <v>3.1211349343290601E-4</v>
      </c>
      <c r="AU1756" s="253" t="str">
        <f t="shared" si="398"/>
        <v/>
      </c>
      <c r="AV1756" s="253">
        <f t="shared" si="399"/>
        <v>0</v>
      </c>
      <c r="AW1756" s="253">
        <f t="shared" si="400"/>
        <v>3.1211349343290601E-4</v>
      </c>
      <c r="AX1756" s="253" t="str">
        <f t="shared" si="401"/>
        <v/>
      </c>
      <c r="AZ1756" s="259"/>
      <c r="BA1756" s="259">
        <f>BA1755+$BD$753</f>
        <v>6.4000000000001176</v>
      </c>
      <c r="BB1756" s="274">
        <f t="shared" si="384"/>
        <v>0.49389464996881682</v>
      </c>
      <c r="BC1756" s="259">
        <f t="shared" si="385"/>
        <v>7.187108456327973E-4</v>
      </c>
      <c r="BD1756" s="259" t="str">
        <f t="shared" si="382"/>
        <v/>
      </c>
      <c r="BE1756" s="254" t="str">
        <f t="shared" si="383"/>
        <v/>
      </c>
    </row>
    <row r="1757" spans="1:57" ht="20.100000000000001" customHeight="1" x14ac:dyDescent="0.25">
      <c r="A1757" s="248">
        <v>996</v>
      </c>
      <c r="B1757" s="247">
        <f>$B$755+(A1757*$B$758)</f>
        <v>-38.460267940550693</v>
      </c>
      <c r="C1757" s="247">
        <f>_xlfn.NORM.DIST($B1757,$B$752,$B$753,0)</f>
        <v>1.6594422885420084E-4</v>
      </c>
      <c r="D1757" s="247">
        <f>_xlfn.NORM.DIST($B1757,$B$752,$B$753,1)</f>
        <v>0.49361719584771607</v>
      </c>
      <c r="E1757" s="247" t="str">
        <f>IF(OR(D1757&lt;$F$757,D1757&gt;$F$758),C1757,"")</f>
        <v/>
      </c>
      <c r="F1757" s="247">
        <f>IF(AND(D1757&gt;$F$757,D1757&lt;$F$758),C1757,"")</f>
        <v>1.6594422885420084E-4</v>
      </c>
      <c r="G1757" s="247" t="str">
        <f>IF(C1757=MAX($C$761:$C$2761),C1757,"")</f>
        <v/>
      </c>
      <c r="H1757" s="247">
        <f>_xlfn.NORM.DIST(B1757,$F$753,$F$754,0)</f>
        <v>0</v>
      </c>
      <c r="I1757" s="247">
        <f>IF(H1757=MAX($H$761:$H$2761),C1757,"")</f>
        <v>1.6594422885420084E-4</v>
      </c>
      <c r="J1757" s="247" t="str">
        <f>IF(I1757=MIN($I$761:$I$2761),I1757,"")</f>
        <v/>
      </c>
      <c r="K1757" s="247"/>
      <c r="L1757" s="247"/>
      <c r="M1757" s="247"/>
      <c r="N1757" s="247"/>
      <c r="O1757" s="248">
        <v>996</v>
      </c>
      <c r="P1757" s="247">
        <f>$P$755+(O1757*$P$758)</f>
        <v>-2.2412922554484567</v>
      </c>
      <c r="Q1757" s="247">
        <f>_xlfn.NORM.DIST(P1757,P$752,P$753,0)</f>
        <v>2.8475802249375223E-3</v>
      </c>
      <c r="R1757" s="247">
        <f>_xlfn.NORM.DIST(P1757,P$752,P$753,1)</f>
        <v>0.49361719584771607</v>
      </c>
      <c r="S1757" s="253" t="str">
        <f>IF(OR(R1757&lt;$T$757,R1757&gt;$T$758),Q1757,"")</f>
        <v/>
      </c>
      <c r="T1757" s="253">
        <f>IF(AND(R1757&gt;$T$757,R1757&lt;$T$758),Q1757,"")</f>
        <v>2.8475802249375223E-3</v>
      </c>
      <c r="U1757" s="253" t="str">
        <f>IF(Q1757=MAX($Q$761:$Q$2761),Q1757,"")</f>
        <v/>
      </c>
      <c r="V1757" s="253">
        <f>_xlfn.NORM.DIST(P1757,$T$753,$T$754,0)</f>
        <v>8.2076527652320201E-79</v>
      </c>
      <c r="W1757" s="253" t="str">
        <f>IF(V1757=MAX($V$761:$V$2761),Q1757,"")</f>
        <v/>
      </c>
      <c r="X1757" s="253" t="str">
        <f t="shared" si="386"/>
        <v/>
      </c>
      <c r="AB1757" s="259">
        <v>996</v>
      </c>
      <c r="AC1757" s="253">
        <f t="shared" si="402"/>
        <v>-3.468245495120982</v>
      </c>
      <c r="AD1757" s="253">
        <f t="shared" si="387"/>
        <v>1.8401983117685918E-3</v>
      </c>
      <c r="AE1757" s="253">
        <f t="shared" si="388"/>
        <v>0.49361719584771607</v>
      </c>
      <c r="AF1757" s="253" t="str">
        <f>IF(OR(AE1757&lt;$T$757,AE1757&gt;$T$758),AD1757,"")</f>
        <v/>
      </c>
      <c r="AG1757" s="253">
        <f t="shared" si="389"/>
        <v>1.8401983117685918E-3</v>
      </c>
      <c r="AH1757" s="253" t="str">
        <f t="shared" si="390"/>
        <v/>
      </c>
      <c r="AI1757" s="253">
        <f t="shared" si="391"/>
        <v>3.7789540110950553E-4</v>
      </c>
      <c r="AJ1757" s="253" t="str">
        <f t="shared" si="392"/>
        <v/>
      </c>
      <c r="AK1757" s="253" t="str">
        <f t="shared" si="393"/>
        <v/>
      </c>
      <c r="AO1757" s="259">
        <v>996</v>
      </c>
      <c r="AP1757" s="253">
        <f t="shared" si="394"/>
        <v>-20.447049336399687</v>
      </c>
      <c r="AQ1757" s="253">
        <f t="shared" si="395"/>
        <v>3.1213596641345079E-4</v>
      </c>
      <c r="AR1757" s="253">
        <f t="shared" si="396"/>
        <v>0.49361719584771607</v>
      </c>
      <c r="AS1757" s="253" t="str">
        <f>IF(OR(AR1757&lt;$T$757,AR1757&gt;$T$758),AQ1757,"")</f>
        <v/>
      </c>
      <c r="AT1757" s="253">
        <f t="shared" si="397"/>
        <v>3.1213596641345079E-4</v>
      </c>
      <c r="AU1757" s="253" t="str">
        <f t="shared" si="398"/>
        <v/>
      </c>
      <c r="AV1757" s="253">
        <f t="shared" si="399"/>
        <v>0</v>
      </c>
      <c r="AW1757" s="253">
        <f t="shared" si="400"/>
        <v>3.1213596641345079E-4</v>
      </c>
      <c r="AX1757" s="253" t="str">
        <f t="shared" si="401"/>
        <v/>
      </c>
      <c r="AZ1757" s="259"/>
      <c r="BA1757" s="259">
        <f>BA1756+$BD$753</f>
        <v>6.4064000000001178</v>
      </c>
      <c r="BB1757" s="274">
        <f t="shared" si="384"/>
        <v>0.49317593912318403</v>
      </c>
      <c r="BC1757" s="259">
        <f t="shared" si="385"/>
        <v>7.1820613076312156E-4</v>
      </c>
      <c r="BD1757" s="259" t="str">
        <f t="shared" si="382"/>
        <v/>
      </c>
      <c r="BE1757" s="254" t="str">
        <f t="shared" si="383"/>
        <v/>
      </c>
    </row>
    <row r="1758" spans="1:57" ht="20.100000000000001" customHeight="1" x14ac:dyDescent="0.25">
      <c r="A1758" s="247">
        <v>997</v>
      </c>
      <c r="B1758" s="247">
        <f>$B$755+(A1758*$B$758)</f>
        <v>-28.84520095541302</v>
      </c>
      <c r="C1758" s="247">
        <f>_xlfn.NORM.DIST($B1758,$B$752,$B$753,0)</f>
        <v>1.659535219912221E-4</v>
      </c>
      <c r="D1758" s="247">
        <f>_xlfn.NORM.DIST($B1758,$B$752,$B$753,1)</f>
        <v>0.49521280752807784</v>
      </c>
      <c r="E1758" s="247" t="str">
        <f>IF(OR(D1758&lt;$F$757,D1758&gt;$F$758),C1758,"")</f>
        <v/>
      </c>
      <c r="F1758" s="247">
        <f>IF(AND(D1758&gt;$F$757,D1758&lt;$F$758),C1758,"")</f>
        <v>1.659535219912221E-4</v>
      </c>
      <c r="G1758" s="247" t="str">
        <f>IF(C1758=MAX($C$761:$C$2761),C1758,"")</f>
        <v/>
      </c>
      <c r="H1758" s="247">
        <f>_xlfn.NORM.DIST(B1758,$F$753,$F$754,0)</f>
        <v>0</v>
      </c>
      <c r="I1758" s="247">
        <f>IF(H1758=MAX($H$761:$H$2761),C1758,"")</f>
        <v>1.659535219912221E-4</v>
      </c>
      <c r="J1758" s="247" t="str">
        <f>IF(I1758=MIN($I$761:$I$2761),I1758,"")</f>
        <v/>
      </c>
      <c r="K1758" s="247"/>
      <c r="L1758" s="247"/>
      <c r="M1758" s="247"/>
      <c r="N1758" s="247"/>
      <c r="O1758" s="247">
        <v>997</v>
      </c>
      <c r="P1758" s="247">
        <f>$P$755+(O1758*$P$758)</f>
        <v>-1.6809691915863141</v>
      </c>
      <c r="Q1758" s="247">
        <f>_xlfn.NORM.DIST(P1758,P$752,P$753,0)</f>
        <v>2.847739693895208E-3</v>
      </c>
      <c r="R1758" s="247">
        <f>_xlfn.NORM.DIST(P1758,P$752,P$753,1)</f>
        <v>0.49521280752807789</v>
      </c>
      <c r="S1758" s="253" t="str">
        <f>IF(OR(R1758&lt;$T$757,R1758&gt;$T$758),Q1758,"")</f>
        <v/>
      </c>
      <c r="T1758" s="253">
        <f>IF(AND(R1758&gt;$T$757,R1758&lt;$T$758),Q1758,"")</f>
        <v>2.847739693895208E-3</v>
      </c>
      <c r="U1758" s="253" t="str">
        <f>IF(Q1758=MAX($Q$761:$Q$2761),Q1758,"")</f>
        <v/>
      </c>
      <c r="V1758" s="253">
        <f>_xlfn.NORM.DIST(P1758,$T$753,$T$754,0)</f>
        <v>7.6175381994129929E-79</v>
      </c>
      <c r="W1758" s="253" t="str">
        <f>IF(V1758=MAX($V$761:$V$2761),Q1758,"")</f>
        <v/>
      </c>
      <c r="X1758" s="253" t="str">
        <f t="shared" si="386"/>
        <v/>
      </c>
      <c r="AB1758" s="253">
        <v>997</v>
      </c>
      <c r="AC1758" s="253">
        <f t="shared" si="402"/>
        <v>-2.6011841213406797</v>
      </c>
      <c r="AD1758" s="253">
        <f t="shared" si="387"/>
        <v>1.8403013657595359E-3</v>
      </c>
      <c r="AE1758" s="253">
        <f t="shared" si="388"/>
        <v>0.49521280752807795</v>
      </c>
      <c r="AF1758" s="253" t="str">
        <f>IF(OR(AE1758&lt;$T$757,AE1758&gt;$T$758),AD1758,"")</f>
        <v/>
      </c>
      <c r="AG1758" s="253">
        <f t="shared" si="389"/>
        <v>1.8403013657595359E-3</v>
      </c>
      <c r="AH1758" s="253" t="str">
        <f t="shared" si="390"/>
        <v/>
      </c>
      <c r="AI1758" s="253">
        <f t="shared" si="391"/>
        <v>3.7521223465061349E-4</v>
      </c>
      <c r="AJ1758" s="253" t="str">
        <f t="shared" si="392"/>
        <v/>
      </c>
      <c r="AK1758" s="253" t="str">
        <f t="shared" si="393"/>
        <v/>
      </c>
      <c r="AO1758" s="253">
        <v>997</v>
      </c>
      <c r="AP1758" s="253">
        <f t="shared" si="394"/>
        <v>-15.335287002299992</v>
      </c>
      <c r="AQ1758" s="253">
        <f t="shared" si="395"/>
        <v>3.1215344651700823E-4</v>
      </c>
      <c r="AR1758" s="253">
        <f t="shared" si="396"/>
        <v>0.49521280752807778</v>
      </c>
      <c r="AS1758" s="253" t="str">
        <f>IF(OR(AR1758&lt;$T$757,AR1758&gt;$T$758),AQ1758,"")</f>
        <v/>
      </c>
      <c r="AT1758" s="253">
        <f t="shared" si="397"/>
        <v>3.1215344651700823E-4</v>
      </c>
      <c r="AU1758" s="253" t="str">
        <f t="shared" si="398"/>
        <v/>
      </c>
      <c r="AV1758" s="253">
        <f t="shared" si="399"/>
        <v>0</v>
      </c>
      <c r="AW1758" s="253">
        <f t="shared" si="400"/>
        <v>3.1215344651700823E-4</v>
      </c>
      <c r="AX1758" s="253" t="str">
        <f t="shared" si="401"/>
        <v/>
      </c>
      <c r="AZ1758" s="259"/>
      <c r="BA1758" s="259">
        <f>BA1757+$BD$753</f>
        <v>6.412800000000118</v>
      </c>
      <c r="BB1758" s="274">
        <f t="shared" si="384"/>
        <v>0.4924577329924209</v>
      </c>
      <c r="BC1758" s="259">
        <f t="shared" si="385"/>
        <v>7.1769998144721736E-4</v>
      </c>
      <c r="BD1758" s="259" t="str">
        <f t="shared" si="382"/>
        <v/>
      </c>
      <c r="BE1758" s="254" t="str">
        <f t="shared" si="383"/>
        <v/>
      </c>
    </row>
    <row r="1759" spans="1:57" ht="20.100000000000001" customHeight="1" x14ac:dyDescent="0.25">
      <c r="A1759" s="247">
        <v>998</v>
      </c>
      <c r="B1759" s="247">
        <f>$B$755+(A1759*$B$758)</f>
        <v>-19.230133970275347</v>
      </c>
      <c r="C1759" s="247">
        <f>_xlfn.NORM.DIST($B1759,$B$752,$B$753,0)</f>
        <v>1.6596016026486631E-4</v>
      </c>
      <c r="D1759" s="247">
        <f>_xlfn.NORM.DIST($B1759,$B$752,$B$753,1)</f>
        <v>0.49680849579953629</v>
      </c>
      <c r="E1759" s="247" t="str">
        <f>IF(OR(D1759&lt;$F$757,D1759&gt;$F$758),C1759,"")</f>
        <v/>
      </c>
      <c r="F1759" s="247">
        <f>IF(AND(D1759&gt;$F$757,D1759&lt;$F$758),C1759,"")</f>
        <v>1.6596016026486631E-4</v>
      </c>
      <c r="G1759" s="247" t="str">
        <f>IF(C1759=MAX($C$761:$C$2761),C1759,"")</f>
        <v/>
      </c>
      <c r="H1759" s="247">
        <f>_xlfn.NORM.DIST(B1759,$F$753,$F$754,0)</f>
        <v>0</v>
      </c>
      <c r="I1759" s="247">
        <f>IF(H1759=MAX($H$761:$H$2761),C1759,"")</f>
        <v>1.6596016026486631E-4</v>
      </c>
      <c r="J1759" s="247" t="str">
        <f>IF(I1759=MIN($I$761:$I$2761),I1759,"")</f>
        <v/>
      </c>
      <c r="K1759" s="247"/>
      <c r="L1759" s="247"/>
      <c r="M1759" s="247"/>
      <c r="N1759" s="247"/>
      <c r="O1759" s="247">
        <v>998</v>
      </c>
      <c r="P1759" s="247">
        <f>$P$755+(O1759*$P$758)</f>
        <v>-1.1206461277241715</v>
      </c>
      <c r="Q1759" s="247">
        <f>_xlfn.NORM.DIST(P1759,P$752,P$753,0)</f>
        <v>2.847853605761186E-3</v>
      </c>
      <c r="R1759" s="247">
        <f>_xlfn.NORM.DIST(P1759,P$752,P$753,1)</f>
        <v>0.49680849579953645</v>
      </c>
      <c r="S1759" s="253" t="str">
        <f>IF(OR(R1759&lt;$T$757,R1759&gt;$T$758),Q1759,"")</f>
        <v/>
      </c>
      <c r="T1759" s="253">
        <f>IF(AND(R1759&gt;$T$757,R1759&lt;$T$758),Q1759,"")</f>
        <v>2.847853605761186E-3</v>
      </c>
      <c r="U1759" s="253" t="str">
        <f>IF(Q1759=MAX($Q$761:$Q$2761),Q1759,"")</f>
        <v/>
      </c>
      <c r="V1759" s="253">
        <f>_xlfn.NORM.DIST(P1759,$T$753,$T$754,0)</f>
        <v>7.0697386276542911E-79</v>
      </c>
      <c r="W1759" s="253" t="str">
        <f>IF(V1759=MAX($V$761:$V$2761),Q1759,"")</f>
        <v/>
      </c>
      <c r="X1759" s="253" t="str">
        <f t="shared" si="386"/>
        <v/>
      </c>
      <c r="AB1759" s="253">
        <v>998</v>
      </c>
      <c r="AC1759" s="253">
        <f t="shared" si="402"/>
        <v>-1.734122747560491</v>
      </c>
      <c r="AD1759" s="253">
        <f t="shared" si="387"/>
        <v>1.8403749792864268E-3</v>
      </c>
      <c r="AE1759" s="253">
        <f t="shared" si="388"/>
        <v>0.49680849579953629</v>
      </c>
      <c r="AF1759" s="253" t="str">
        <f>IF(OR(AE1759&lt;$T$757,AE1759&gt;$T$758),AD1759,"")</f>
        <v/>
      </c>
      <c r="AG1759" s="253">
        <f t="shared" si="389"/>
        <v>1.8403749792864268E-3</v>
      </c>
      <c r="AH1759" s="253" t="str">
        <f t="shared" si="390"/>
        <v/>
      </c>
      <c r="AI1759" s="253">
        <f t="shared" si="391"/>
        <v>3.7254215872607429E-4</v>
      </c>
      <c r="AJ1759" s="253" t="str">
        <f t="shared" si="392"/>
        <v/>
      </c>
      <c r="AK1759" s="253" t="str">
        <f t="shared" si="393"/>
        <v/>
      </c>
      <c r="AO1759" s="253">
        <v>998</v>
      </c>
      <c r="AP1759" s="253">
        <f t="shared" si="394"/>
        <v>-10.223524668200298</v>
      </c>
      <c r="AQ1759" s="253">
        <f t="shared" si="395"/>
        <v>3.1216593290459504E-4</v>
      </c>
      <c r="AR1759" s="253">
        <f t="shared" si="396"/>
        <v>0.49680849579953618</v>
      </c>
      <c r="AS1759" s="253" t="str">
        <f>IF(OR(AR1759&lt;$T$757,AR1759&gt;$T$758),AQ1759,"")</f>
        <v/>
      </c>
      <c r="AT1759" s="253">
        <f t="shared" si="397"/>
        <v>3.1216593290459504E-4</v>
      </c>
      <c r="AU1759" s="253" t="str">
        <f t="shared" si="398"/>
        <v/>
      </c>
      <c r="AV1759" s="253">
        <f t="shared" si="399"/>
        <v>0</v>
      </c>
      <c r="AW1759" s="253">
        <f t="shared" si="400"/>
        <v>3.1216593290459504E-4</v>
      </c>
      <c r="AX1759" s="253" t="str">
        <f t="shared" si="401"/>
        <v/>
      </c>
      <c r="AZ1759" s="259"/>
      <c r="BA1759" s="259">
        <f>BA1758+$BD$753</f>
        <v>6.4192000000001181</v>
      </c>
      <c r="BB1759" s="274">
        <f t="shared" si="384"/>
        <v>0.49174003301097369</v>
      </c>
      <c r="BC1759" s="259">
        <f t="shared" si="385"/>
        <v>7.1719240478218538E-4</v>
      </c>
      <c r="BD1759" s="259" t="str">
        <f t="shared" si="382"/>
        <v/>
      </c>
      <c r="BE1759" s="254" t="str">
        <f t="shared" si="383"/>
        <v/>
      </c>
    </row>
    <row r="1760" spans="1:57" ht="20.100000000000001" customHeight="1" x14ac:dyDescent="0.25">
      <c r="A1760" s="247">
        <v>999</v>
      </c>
      <c r="B1760" s="247">
        <f>$B$755+(A1760*$B$758)</f>
        <v>-9.6150669851376733</v>
      </c>
      <c r="C1760" s="247">
        <f>_xlfn.NORM.DIST($B1760,$B$752,$B$753,0)</f>
        <v>1.6596414335650958E-4</v>
      </c>
      <c r="D1760" s="247">
        <f>_xlfn.NORM.DIST($B1760,$B$752,$B$753,1)</f>
        <v>0.49840423513376836</v>
      </c>
      <c r="E1760" s="247" t="str">
        <f>IF(OR(D1760&lt;$F$757,D1760&gt;$F$758),C1760,"")</f>
        <v/>
      </c>
      <c r="F1760" s="247">
        <f>IF(AND(D1760&gt;$F$757,D1760&lt;$F$758),C1760,"")</f>
        <v>1.6596414335650958E-4</v>
      </c>
      <c r="G1760" s="247" t="str">
        <f>IF(C1760=MAX($C$761:$C$2761),C1760,"")</f>
        <v/>
      </c>
      <c r="H1760" s="247">
        <f>_xlfn.NORM.DIST(B1760,$F$753,$F$754,0)</f>
        <v>0</v>
      </c>
      <c r="I1760" s="247">
        <f>IF(H1760=MAX($H$761:$H$2761),C1760,"")</f>
        <v>1.6596414335650958E-4</v>
      </c>
      <c r="J1760" s="247" t="str">
        <f>IF(I1760=MIN($I$761:$I$2761),I1760,"")</f>
        <v/>
      </c>
      <c r="K1760" s="247"/>
      <c r="L1760" s="247"/>
      <c r="M1760" s="247"/>
      <c r="N1760" s="247"/>
      <c r="O1760" s="247">
        <v>999</v>
      </c>
      <c r="P1760" s="247">
        <f>$P$755+(O1760*$P$758)</f>
        <v>-0.56032306386214259</v>
      </c>
      <c r="Q1760" s="247">
        <f>_xlfn.NORM.DIST(P1760,P$752,P$753,0)</f>
        <v>2.8479219550679126E-3</v>
      </c>
      <c r="R1760" s="247">
        <f>_xlfn.NORM.DIST(P1760,P$752,P$753,1)</f>
        <v>0.4984042351337683</v>
      </c>
      <c r="S1760" s="253" t="str">
        <f>IF(OR(R1760&lt;$T$757,R1760&gt;$T$758),Q1760,"")</f>
        <v/>
      </c>
      <c r="T1760" s="253">
        <f>IF(AND(R1760&gt;$T$757,R1760&lt;$T$758),Q1760,"")</f>
        <v>2.8479219550679126E-3</v>
      </c>
      <c r="U1760" s="253" t="str">
        <f>IF(Q1760=MAX($Q$761:$Q$2761),Q1760,"")</f>
        <v/>
      </c>
      <c r="V1760" s="253">
        <f>_xlfn.NORM.DIST(P1760,$T$753,$T$754,0)</f>
        <v>6.5612279534516517E-79</v>
      </c>
      <c r="W1760" s="253" t="str">
        <f>IF(V1760=MAX($V$761:$V$2761),Q1760,"")</f>
        <v/>
      </c>
      <c r="X1760" s="253" t="str">
        <f t="shared" si="386"/>
        <v/>
      </c>
      <c r="AB1760" s="253">
        <v>999</v>
      </c>
      <c r="AC1760" s="253">
        <f t="shared" si="402"/>
        <v>-0.86706137378030235</v>
      </c>
      <c r="AD1760" s="253">
        <f t="shared" si="387"/>
        <v>1.840419148815962E-3</v>
      </c>
      <c r="AE1760" s="253">
        <f t="shared" si="388"/>
        <v>0.49840423513376825</v>
      </c>
      <c r="AF1760" s="253" t="str">
        <f>IF(OR(AE1760&lt;$T$757,AE1760&gt;$T$758),AD1760,"")</f>
        <v/>
      </c>
      <c r="AG1760" s="253">
        <f t="shared" si="389"/>
        <v>1.840419148815962E-3</v>
      </c>
      <c r="AH1760" s="253" t="str">
        <f t="shared" si="390"/>
        <v/>
      </c>
      <c r="AI1760" s="253">
        <f t="shared" si="391"/>
        <v>3.6988516531909118E-4</v>
      </c>
      <c r="AJ1760" s="253" t="str">
        <f t="shared" si="392"/>
        <v/>
      </c>
      <c r="AK1760" s="253" t="str">
        <f t="shared" si="393"/>
        <v/>
      </c>
      <c r="AO1760" s="253">
        <v>999</v>
      </c>
      <c r="AP1760" s="253">
        <f t="shared" si="394"/>
        <v>-5.1117623341006038</v>
      </c>
      <c r="AQ1760" s="253">
        <f t="shared" si="395"/>
        <v>3.1217342497688924E-4</v>
      </c>
      <c r="AR1760" s="253">
        <f t="shared" si="396"/>
        <v>0.49840423513376814</v>
      </c>
      <c r="AS1760" s="253" t="str">
        <f>IF(OR(AR1760&lt;$T$757,AR1760&gt;$T$758),AQ1760,"")</f>
        <v/>
      </c>
      <c r="AT1760" s="253">
        <f t="shared" si="397"/>
        <v>3.1217342497688924E-4</v>
      </c>
      <c r="AU1760" s="253" t="str">
        <f t="shared" si="398"/>
        <v/>
      </c>
      <c r="AV1760" s="253">
        <f t="shared" si="399"/>
        <v>0</v>
      </c>
      <c r="AW1760" s="253">
        <f t="shared" si="400"/>
        <v>3.1217342497688924E-4</v>
      </c>
      <c r="AX1760" s="253" t="str">
        <f t="shared" si="401"/>
        <v/>
      </c>
      <c r="AZ1760" s="259"/>
      <c r="BA1760" s="259">
        <f>BA1759+$BD$753</f>
        <v>6.4256000000001183</v>
      </c>
      <c r="BB1760" s="274">
        <f t="shared" si="384"/>
        <v>0.4910228406061915</v>
      </c>
      <c r="BC1760" s="259">
        <f t="shared" si="385"/>
        <v>7.1668340785402407E-4</v>
      </c>
      <c r="BD1760" s="259" t="str">
        <f t="shared" si="382"/>
        <v/>
      </c>
      <c r="BE1760" s="254" t="str">
        <f t="shared" si="383"/>
        <v/>
      </c>
    </row>
    <row r="1761" spans="1:57" ht="20.100000000000001" customHeight="1" x14ac:dyDescent="0.25">
      <c r="A1761" s="247">
        <v>1000</v>
      </c>
      <c r="B1761" s="247">
        <f>$B$755+(A1761*$B$758)</f>
        <v>0</v>
      </c>
      <c r="C1761" s="247">
        <f>_xlfn.NORM.DIST($B1761,$B$752,$B$753,0)</f>
        <v>1.659654710749673E-4</v>
      </c>
      <c r="D1761" s="247">
        <f>_xlfn.NORM.DIST($B1761,$B$752,$B$753,1)</f>
        <v>0.5</v>
      </c>
      <c r="E1761" s="247" t="str">
        <f>IF(OR(D1761&lt;$F$757,D1761&gt;$F$758),C1761,"")</f>
        <v/>
      </c>
      <c r="F1761" s="247">
        <f>IF(AND(D1761&gt;$F$757,D1761&lt;$F$758),C1761,"")</f>
        <v>1.659654710749673E-4</v>
      </c>
      <c r="G1761" s="247">
        <f>IF(C1761=MAX($C$761:$C$2761),C1761,"")</f>
        <v>1.659654710749673E-4</v>
      </c>
      <c r="H1761" s="247">
        <f>_xlfn.NORM.DIST(B1761,$F$753,$F$754,0)</f>
        <v>0</v>
      </c>
      <c r="I1761" s="247">
        <f>IF(H1761=MAX($H$761:$H$2761),C1761,"")</f>
        <v>1.659654710749673E-4</v>
      </c>
      <c r="J1761" s="247" t="str">
        <f>IF(I1761=MIN($I$761:$I$2761),I1761,"")</f>
        <v/>
      </c>
      <c r="K1761" s="247"/>
      <c r="L1761" s="247"/>
      <c r="M1761" s="247"/>
      <c r="N1761" s="247"/>
      <c r="O1761" s="247">
        <v>1000</v>
      </c>
      <c r="P1761" s="247">
        <f>$P$755+(O1761*$P$758)</f>
        <v>0</v>
      </c>
      <c r="Q1761" s="247">
        <f>_xlfn.NORM.DIST(P1761,P$752,P$753,0)</f>
        <v>2.8479447385346868E-3</v>
      </c>
      <c r="R1761" s="247">
        <f>_xlfn.NORM.DIST(P1761,P$752,P$753,1)</f>
        <v>0.5</v>
      </c>
      <c r="S1761" s="253" t="str">
        <f>IF(OR(R1761&lt;$T$757,R1761&gt;$T$758),Q1761,"")</f>
        <v/>
      </c>
      <c r="T1761" s="253">
        <f>IF(AND(R1761&gt;$T$757,R1761&lt;$T$758),Q1761,"")</f>
        <v>2.8479447385346868E-3</v>
      </c>
      <c r="U1761" s="253">
        <f>IF(Q1761=MAX($Q$761:$Q$2761),Q1761,"")</f>
        <v>2.8479447385346868E-3</v>
      </c>
      <c r="V1761" s="253">
        <f>_xlfn.NORM.DIST(P1761,$T$753,$T$754,0)</f>
        <v>6.0891959002384722E-79</v>
      </c>
      <c r="W1761" s="253" t="str">
        <f>IF(V1761=MAX($V$761:$V$2761),Q1761,"")</f>
        <v/>
      </c>
      <c r="X1761" s="253" t="str">
        <f t="shared" si="386"/>
        <v/>
      </c>
      <c r="AB1761" s="253">
        <v>1000</v>
      </c>
      <c r="AC1761" s="253">
        <f t="shared" si="402"/>
        <v>0</v>
      </c>
      <c r="AD1761" s="253">
        <f t="shared" si="387"/>
        <v>1.8404338722280457E-3</v>
      </c>
      <c r="AE1761" s="253">
        <f t="shared" si="388"/>
        <v>0.5</v>
      </c>
      <c r="AF1761" s="253" t="str">
        <f>IF(OR(AE1761&lt;$T$757,AE1761&gt;$T$758),AD1761,"")</f>
        <v/>
      </c>
      <c r="AG1761" s="253">
        <f t="shared" si="389"/>
        <v>1.8404338722280457E-3</v>
      </c>
      <c r="AH1761" s="253">
        <f t="shared" si="390"/>
        <v>1.8404338722280457E-3</v>
      </c>
      <c r="AI1761" s="253">
        <f t="shared" si="391"/>
        <v>3.6724124584426414E-4</v>
      </c>
      <c r="AJ1761" s="253" t="str">
        <f t="shared" si="392"/>
        <v/>
      </c>
      <c r="AK1761" s="253" t="str">
        <f t="shared" si="393"/>
        <v/>
      </c>
      <c r="AO1761" s="253">
        <v>1000</v>
      </c>
      <c r="AP1761" s="253">
        <f t="shared" si="394"/>
        <v>0</v>
      </c>
      <c r="AQ1761" s="253">
        <f t="shared" si="395"/>
        <v>3.1217592237427861E-4</v>
      </c>
      <c r="AR1761" s="253">
        <f t="shared" si="396"/>
        <v>0.5</v>
      </c>
      <c r="AS1761" s="253" t="str">
        <f>IF(OR(AR1761&lt;$T$757,AR1761&gt;$T$758),AQ1761,"")</f>
        <v/>
      </c>
      <c r="AT1761" s="253">
        <f t="shared" si="397"/>
        <v>3.1217592237427861E-4</v>
      </c>
      <c r="AU1761" s="253">
        <f t="shared" si="398"/>
        <v>3.1217592237427861E-4</v>
      </c>
      <c r="AV1761" s="253">
        <f t="shared" si="399"/>
        <v>0</v>
      </c>
      <c r="AW1761" s="253">
        <f t="shared" si="400"/>
        <v>3.1217592237427861E-4</v>
      </c>
      <c r="AX1761" s="253" t="str">
        <f t="shared" si="401"/>
        <v/>
      </c>
      <c r="AZ1761" s="259"/>
      <c r="BA1761" s="259">
        <f>BA1760+$BD$753</f>
        <v>6.4320000000001185</v>
      </c>
      <c r="BB1761" s="274">
        <f t="shared" si="384"/>
        <v>0.49030615719833748</v>
      </c>
      <c r="BC1761" s="259">
        <f t="shared" si="385"/>
        <v>7.1617299773429899E-4</v>
      </c>
      <c r="BD1761" s="259" t="str">
        <f t="shared" si="382"/>
        <v/>
      </c>
      <c r="BE1761" s="254" t="str">
        <f t="shared" si="383"/>
        <v/>
      </c>
    </row>
    <row r="1762" spans="1:57" ht="20.100000000000001" customHeight="1" x14ac:dyDescent="0.25">
      <c r="A1762" s="247">
        <v>1001</v>
      </c>
      <c r="B1762" s="247">
        <f>$B$755+(A1762*$B$758)</f>
        <v>9.6150669851376733</v>
      </c>
      <c r="C1762" s="247">
        <f>_xlfn.NORM.DIST($B1762,$B$752,$B$753,0)</f>
        <v>1.6596414335650958E-4</v>
      </c>
      <c r="D1762" s="247">
        <f>_xlfn.NORM.DIST($B1762,$B$752,$B$753,1)</f>
        <v>0.5015957648662317</v>
      </c>
      <c r="E1762" s="247" t="str">
        <f>IF(OR(D1762&lt;$F$757,D1762&gt;$F$758),C1762,"")</f>
        <v/>
      </c>
      <c r="F1762" s="247">
        <f>IF(AND(D1762&gt;$F$757,D1762&lt;$F$758),C1762,"")</f>
        <v>1.6596414335650958E-4</v>
      </c>
      <c r="G1762" s="247" t="str">
        <f>IF(C1762=MAX($C$761:$C$2761),C1762,"")</f>
        <v/>
      </c>
      <c r="H1762" s="247">
        <f>_xlfn.NORM.DIST(B1762,$F$753,$F$754,0)</f>
        <v>0</v>
      </c>
      <c r="I1762" s="247">
        <f>IF(H1762=MAX($H$761:$H$2761),C1762,"")</f>
        <v>1.6596414335650958E-4</v>
      </c>
      <c r="J1762" s="247" t="str">
        <f>IF(I1762=MIN($I$761:$I$2761),I1762,"")</f>
        <v/>
      </c>
      <c r="K1762" s="247"/>
      <c r="L1762" s="247"/>
      <c r="M1762" s="247"/>
      <c r="N1762" s="247"/>
      <c r="O1762" s="247">
        <v>1001</v>
      </c>
      <c r="P1762" s="247">
        <f>$P$755+(O1762*$P$758)</f>
        <v>0.56032306386214259</v>
      </c>
      <c r="Q1762" s="247">
        <f>_xlfn.NORM.DIST(P1762,P$752,P$753,0)</f>
        <v>2.8479219550679126E-3</v>
      </c>
      <c r="R1762" s="247">
        <f>_xlfn.NORM.DIST(P1762,P$752,P$753,1)</f>
        <v>0.5015957648662317</v>
      </c>
      <c r="S1762" s="253" t="str">
        <f>IF(OR(R1762&lt;$T$757,R1762&gt;$T$758),Q1762,"")</f>
        <v/>
      </c>
      <c r="T1762" s="253">
        <f>IF(AND(R1762&gt;$T$757,R1762&lt;$T$758),Q1762,"")</f>
        <v>2.8479219550679126E-3</v>
      </c>
      <c r="U1762" s="253" t="str">
        <f>IF(Q1762=MAX($Q$761:$Q$2761),Q1762,"")</f>
        <v/>
      </c>
      <c r="V1762" s="253">
        <f>_xlfn.NORM.DIST(P1762,$T$753,$T$754,0)</f>
        <v>5.6510326613200111E-79</v>
      </c>
      <c r="W1762" s="253" t="str">
        <f>IF(V1762=MAX($V$761:$V$2761),Q1762,"")</f>
        <v/>
      </c>
      <c r="X1762" s="253" t="str">
        <f t="shared" si="386"/>
        <v/>
      </c>
      <c r="AB1762" s="253">
        <v>1001</v>
      </c>
      <c r="AC1762" s="253">
        <f t="shared" si="402"/>
        <v>0.86706137378018866</v>
      </c>
      <c r="AD1762" s="253">
        <f t="shared" si="387"/>
        <v>1.840419148815962E-3</v>
      </c>
      <c r="AE1762" s="253">
        <f t="shared" si="388"/>
        <v>0.50159576486623147</v>
      </c>
      <c r="AF1762" s="253" t="str">
        <f>IF(OR(AE1762&lt;$T$757,AE1762&gt;$T$758),AD1762,"")</f>
        <v/>
      </c>
      <c r="AG1762" s="253">
        <f t="shared" si="389"/>
        <v>1.840419148815962E-3</v>
      </c>
      <c r="AH1762" s="253" t="str">
        <f t="shared" si="390"/>
        <v/>
      </c>
      <c r="AI1762" s="253">
        <f t="shared" si="391"/>
        <v>3.6461039115219404E-4</v>
      </c>
      <c r="AJ1762" s="253" t="str">
        <f t="shared" si="392"/>
        <v/>
      </c>
      <c r="AK1762" s="253" t="str">
        <f t="shared" si="393"/>
        <v/>
      </c>
      <c r="AO1762" s="253">
        <v>1001</v>
      </c>
      <c r="AP1762" s="253">
        <f t="shared" si="394"/>
        <v>5.1117623340996943</v>
      </c>
      <c r="AQ1762" s="253">
        <f t="shared" si="395"/>
        <v>3.1217342497688924E-4</v>
      </c>
      <c r="AR1762" s="253">
        <f t="shared" si="396"/>
        <v>0.50159576486623147</v>
      </c>
      <c r="AS1762" s="253" t="str">
        <f>IF(OR(AR1762&lt;$T$757,AR1762&gt;$T$758),AQ1762,"")</f>
        <v/>
      </c>
      <c r="AT1762" s="253">
        <f t="shared" si="397"/>
        <v>3.1217342497688924E-4</v>
      </c>
      <c r="AU1762" s="253" t="str">
        <f t="shared" si="398"/>
        <v/>
      </c>
      <c r="AV1762" s="253">
        <f t="shared" si="399"/>
        <v>0</v>
      </c>
      <c r="AW1762" s="253">
        <f t="shared" si="400"/>
        <v>3.1217342497688924E-4</v>
      </c>
      <c r="AX1762" s="253" t="str">
        <f t="shared" si="401"/>
        <v/>
      </c>
      <c r="AZ1762" s="259"/>
      <c r="BA1762" s="259">
        <f>BA1761+$BD$753</f>
        <v>6.4384000000001187</v>
      </c>
      <c r="BB1762" s="274">
        <f t="shared" si="384"/>
        <v>0.48958998420060318</v>
      </c>
      <c r="BC1762" s="259">
        <f t="shared" si="385"/>
        <v>7.1566118148358449E-4</v>
      </c>
      <c r="BD1762" s="259" t="str">
        <f t="shared" si="382"/>
        <v/>
      </c>
      <c r="BE1762" s="254" t="str">
        <f t="shared" si="383"/>
        <v/>
      </c>
    </row>
    <row r="1763" spans="1:57" ht="20.100000000000001" customHeight="1" x14ac:dyDescent="0.25">
      <c r="A1763" s="248">
        <v>1002</v>
      </c>
      <c r="B1763" s="247">
        <f>$B$755+(A1763*$B$758)</f>
        <v>19.230133970275347</v>
      </c>
      <c r="C1763" s="247">
        <f>_xlfn.NORM.DIST($B1763,$B$752,$B$753,0)</f>
        <v>1.6596016026486631E-4</v>
      </c>
      <c r="D1763" s="247">
        <f>_xlfn.NORM.DIST($B1763,$B$752,$B$753,1)</f>
        <v>0.50319150420046377</v>
      </c>
      <c r="E1763" s="247" t="str">
        <f>IF(OR(D1763&lt;$F$757,D1763&gt;$F$758),C1763,"")</f>
        <v/>
      </c>
      <c r="F1763" s="247">
        <f>IF(AND(D1763&gt;$F$757,D1763&lt;$F$758),C1763,"")</f>
        <v>1.6596016026486631E-4</v>
      </c>
      <c r="G1763" s="247" t="str">
        <f>IF(C1763=MAX($C$761:$C$2761),C1763,"")</f>
        <v/>
      </c>
      <c r="H1763" s="247">
        <f>_xlfn.NORM.DIST(B1763,$F$753,$F$754,0)</f>
        <v>0</v>
      </c>
      <c r="I1763" s="247">
        <f>IF(H1763=MAX($H$761:$H$2761),C1763,"")</f>
        <v>1.6596016026486631E-4</v>
      </c>
      <c r="J1763" s="247" t="str">
        <f>IF(I1763=MIN($I$761:$I$2761),I1763,"")</f>
        <v/>
      </c>
      <c r="K1763" s="247"/>
      <c r="L1763" s="247"/>
      <c r="M1763" s="247"/>
      <c r="N1763" s="247"/>
      <c r="O1763" s="248">
        <v>1002</v>
      </c>
      <c r="P1763" s="247">
        <f>$P$755+(O1763*$P$758)</f>
        <v>1.1206461277241715</v>
      </c>
      <c r="Q1763" s="247">
        <f>_xlfn.NORM.DIST(P1763,P$752,P$753,0)</f>
        <v>2.847853605761186E-3</v>
      </c>
      <c r="R1763" s="247">
        <f>_xlfn.NORM.DIST(P1763,P$752,P$753,1)</f>
        <v>0.50319150420046355</v>
      </c>
      <c r="S1763" s="253" t="str">
        <f>IF(OR(R1763&lt;$T$757,R1763&gt;$T$758),Q1763,"")</f>
        <v/>
      </c>
      <c r="T1763" s="253">
        <f>IF(AND(R1763&gt;$T$757,R1763&lt;$T$758),Q1763,"")</f>
        <v>2.847853605761186E-3</v>
      </c>
      <c r="U1763" s="253" t="str">
        <f>IF(Q1763=MAX($Q$761:$Q$2761),Q1763,"")</f>
        <v/>
      </c>
      <c r="V1763" s="253">
        <f>_xlfn.NORM.DIST(P1763,$T$753,$T$754,0)</f>
        <v>5.2443146385582356E-79</v>
      </c>
      <c r="W1763" s="253" t="str">
        <f>IF(V1763=MAX($V$761:$V$2761),Q1763,"")</f>
        <v/>
      </c>
      <c r="X1763" s="253" t="str">
        <f t="shared" si="386"/>
        <v/>
      </c>
      <c r="AB1763" s="259">
        <v>1002</v>
      </c>
      <c r="AC1763" s="253">
        <f t="shared" si="402"/>
        <v>1.734122747560491</v>
      </c>
      <c r="AD1763" s="253">
        <f t="shared" si="387"/>
        <v>1.8403749792864268E-3</v>
      </c>
      <c r="AE1763" s="253">
        <f t="shared" si="388"/>
        <v>0.50319150420046377</v>
      </c>
      <c r="AF1763" s="253" t="str">
        <f>IF(OR(AE1763&lt;$T$757,AE1763&gt;$T$758),AD1763,"")</f>
        <v/>
      </c>
      <c r="AG1763" s="253">
        <f t="shared" si="389"/>
        <v>1.8403749792864268E-3</v>
      </c>
      <c r="AH1763" s="253" t="str">
        <f t="shared" si="390"/>
        <v/>
      </c>
      <c r="AI1763" s="253">
        <f t="shared" si="391"/>
        <v>3.6199259153409471E-4</v>
      </c>
      <c r="AJ1763" s="253" t="str">
        <f t="shared" si="392"/>
        <v/>
      </c>
      <c r="AK1763" s="253" t="str">
        <f t="shared" si="393"/>
        <v/>
      </c>
      <c r="AO1763" s="259">
        <v>1002</v>
      </c>
      <c r="AP1763" s="253">
        <f t="shared" si="394"/>
        <v>10.223524668199389</v>
      </c>
      <c r="AQ1763" s="253">
        <f t="shared" si="395"/>
        <v>3.1216593290459504E-4</v>
      </c>
      <c r="AR1763" s="253">
        <f t="shared" si="396"/>
        <v>0.50319150420046355</v>
      </c>
      <c r="AS1763" s="253" t="str">
        <f>IF(OR(AR1763&lt;$T$757,AR1763&gt;$T$758),AQ1763,"")</f>
        <v/>
      </c>
      <c r="AT1763" s="253">
        <f t="shared" si="397"/>
        <v>3.1216593290459504E-4</v>
      </c>
      <c r="AU1763" s="253" t="str">
        <f t="shared" si="398"/>
        <v/>
      </c>
      <c r="AV1763" s="253">
        <f t="shared" si="399"/>
        <v>0</v>
      </c>
      <c r="AW1763" s="253">
        <f t="shared" si="400"/>
        <v>3.1216593290459504E-4</v>
      </c>
      <c r="AX1763" s="253" t="str">
        <f t="shared" si="401"/>
        <v/>
      </c>
      <c r="AZ1763" s="259"/>
      <c r="BA1763" s="259">
        <f>BA1762+$BD$753</f>
        <v>6.4448000000001189</v>
      </c>
      <c r="BB1763" s="274">
        <f t="shared" si="384"/>
        <v>0.48887432301911959</v>
      </c>
      <c r="BC1763" s="259">
        <f t="shared" si="385"/>
        <v>7.1514796614902121E-4</v>
      </c>
      <c r="BD1763" s="259" t="str">
        <f t="shared" si="382"/>
        <v/>
      </c>
      <c r="BE1763" s="254" t="str">
        <f t="shared" si="383"/>
        <v/>
      </c>
    </row>
    <row r="1764" spans="1:57" ht="20.100000000000001" customHeight="1" x14ac:dyDescent="0.25">
      <c r="A1764" s="247">
        <v>1003</v>
      </c>
      <c r="B1764" s="247">
        <f>$B$755+(A1764*$B$758)</f>
        <v>28.84520095541302</v>
      </c>
      <c r="C1764" s="247">
        <f>_xlfn.NORM.DIST($B1764,$B$752,$B$753,0)</f>
        <v>1.659535219912221E-4</v>
      </c>
      <c r="D1764" s="247">
        <f>_xlfn.NORM.DIST($B1764,$B$752,$B$753,1)</f>
        <v>0.50478719247192216</v>
      </c>
      <c r="E1764" s="247" t="str">
        <f>IF(OR(D1764&lt;$F$757,D1764&gt;$F$758),C1764,"")</f>
        <v/>
      </c>
      <c r="F1764" s="247">
        <f>IF(AND(D1764&gt;$F$757,D1764&lt;$F$758),C1764,"")</f>
        <v>1.659535219912221E-4</v>
      </c>
      <c r="G1764" s="247" t="str">
        <f>IF(C1764=MAX($C$761:$C$2761),C1764,"")</f>
        <v/>
      </c>
      <c r="H1764" s="247">
        <f>_xlfn.NORM.DIST(B1764,$F$753,$F$754,0)</f>
        <v>0</v>
      </c>
      <c r="I1764" s="247">
        <f>IF(H1764=MAX($H$761:$H$2761),C1764,"")</f>
        <v>1.659535219912221E-4</v>
      </c>
      <c r="J1764" s="247" t="str">
        <f>IF(I1764=MIN($I$761:$I$2761),I1764,"")</f>
        <v/>
      </c>
      <c r="K1764" s="247"/>
      <c r="L1764" s="247"/>
      <c r="M1764" s="247"/>
      <c r="N1764" s="247"/>
      <c r="O1764" s="247">
        <v>1003</v>
      </c>
      <c r="P1764" s="247">
        <f>$P$755+(O1764*$P$758)</f>
        <v>1.6809691915863141</v>
      </c>
      <c r="Q1764" s="247">
        <f>_xlfn.NORM.DIST(P1764,P$752,P$753,0)</f>
        <v>2.847739693895208E-3</v>
      </c>
      <c r="R1764" s="247">
        <f>_xlfn.NORM.DIST(P1764,P$752,P$753,1)</f>
        <v>0.50478719247192205</v>
      </c>
      <c r="S1764" s="253" t="str">
        <f>IF(OR(R1764&lt;$T$757,R1764&gt;$T$758),Q1764,"")</f>
        <v/>
      </c>
      <c r="T1764" s="253">
        <f>IF(AND(R1764&gt;$T$757,R1764&lt;$T$758),Q1764,"")</f>
        <v>2.847739693895208E-3</v>
      </c>
      <c r="U1764" s="253" t="str">
        <f>IF(Q1764=MAX($Q$761:$Q$2761),Q1764,"")</f>
        <v/>
      </c>
      <c r="V1764" s="253">
        <f>_xlfn.NORM.DIST(P1764,$T$753,$T$754,0)</f>
        <v>4.8667911928004007E-79</v>
      </c>
      <c r="W1764" s="253" t="str">
        <f>IF(V1764=MAX($V$761:$V$2761),Q1764,"")</f>
        <v/>
      </c>
      <c r="X1764" s="253" t="str">
        <f t="shared" si="386"/>
        <v/>
      </c>
      <c r="AB1764" s="253">
        <v>1003</v>
      </c>
      <c r="AC1764" s="253">
        <f t="shared" si="402"/>
        <v>2.6011841213406797</v>
      </c>
      <c r="AD1764" s="253">
        <f t="shared" si="387"/>
        <v>1.8403013657595359E-3</v>
      </c>
      <c r="AE1764" s="253">
        <f t="shared" si="388"/>
        <v>0.50478719247192205</v>
      </c>
      <c r="AF1764" s="253" t="str">
        <f>IF(OR(AE1764&lt;$T$757,AE1764&gt;$T$758),AD1764,"")</f>
        <v/>
      </c>
      <c r="AG1764" s="253">
        <f t="shared" si="389"/>
        <v>1.8403013657595359E-3</v>
      </c>
      <c r="AH1764" s="253" t="str">
        <f t="shared" si="390"/>
        <v/>
      </c>
      <c r="AI1764" s="253">
        <f t="shared" si="391"/>
        <v>3.5938783672642233E-4</v>
      </c>
      <c r="AJ1764" s="253" t="str">
        <f t="shared" si="392"/>
        <v/>
      </c>
      <c r="AK1764" s="253" t="str">
        <f t="shared" si="393"/>
        <v/>
      </c>
      <c r="AO1764" s="253">
        <v>1003</v>
      </c>
      <c r="AP1764" s="253">
        <f t="shared" si="394"/>
        <v>15.335287002299083</v>
      </c>
      <c r="AQ1764" s="253">
        <f t="shared" si="395"/>
        <v>3.1215344651700823E-4</v>
      </c>
      <c r="AR1764" s="253">
        <f t="shared" si="396"/>
        <v>0.50478719247192194</v>
      </c>
      <c r="AS1764" s="253" t="str">
        <f>IF(OR(AR1764&lt;$T$757,AR1764&gt;$T$758),AQ1764,"")</f>
        <v/>
      </c>
      <c r="AT1764" s="253">
        <f t="shared" si="397"/>
        <v>3.1215344651700823E-4</v>
      </c>
      <c r="AU1764" s="253" t="str">
        <f t="shared" si="398"/>
        <v/>
      </c>
      <c r="AV1764" s="253">
        <f t="shared" si="399"/>
        <v>0</v>
      </c>
      <c r="AW1764" s="253">
        <f t="shared" si="400"/>
        <v>3.1215344651700823E-4</v>
      </c>
      <c r="AX1764" s="253" t="str">
        <f t="shared" si="401"/>
        <v/>
      </c>
      <c r="AZ1764" s="259"/>
      <c r="BA1764" s="259">
        <f>BA1763+$BD$753</f>
        <v>6.4512000000001191</v>
      </c>
      <c r="BB1764" s="274">
        <f t="shared" si="384"/>
        <v>0.48815917505297057</v>
      </c>
      <c r="BC1764" s="259">
        <f t="shared" si="385"/>
        <v>7.1463335876531531E-4</v>
      </c>
      <c r="BD1764" s="259" t="str">
        <f t="shared" si="382"/>
        <v/>
      </c>
      <c r="BE1764" s="254" t="str">
        <f t="shared" si="383"/>
        <v/>
      </c>
    </row>
    <row r="1765" spans="1:57" ht="20.100000000000001" customHeight="1" x14ac:dyDescent="0.25">
      <c r="A1765" s="247">
        <v>1004</v>
      </c>
      <c r="B1765" s="247">
        <f>$B$755+(A1765*$B$758)</f>
        <v>38.460267940550693</v>
      </c>
      <c r="C1765" s="247">
        <f>_xlfn.NORM.DIST($B1765,$B$752,$B$753,0)</f>
        <v>1.6594422885420084E-4</v>
      </c>
      <c r="D1765" s="247">
        <f>_xlfn.NORM.DIST($B1765,$B$752,$B$753,1)</f>
        <v>0.50638280415228398</v>
      </c>
      <c r="E1765" s="247" t="str">
        <f>IF(OR(D1765&lt;$F$757,D1765&gt;$F$758),C1765,"")</f>
        <v/>
      </c>
      <c r="F1765" s="247">
        <f>IF(AND(D1765&gt;$F$757,D1765&lt;$F$758),C1765,"")</f>
        <v>1.6594422885420084E-4</v>
      </c>
      <c r="G1765" s="247" t="str">
        <f>IF(C1765=MAX($C$761:$C$2761),C1765,"")</f>
        <v/>
      </c>
      <c r="H1765" s="247">
        <f>_xlfn.NORM.DIST(B1765,$F$753,$F$754,0)</f>
        <v>0</v>
      </c>
      <c r="I1765" s="247">
        <f>IF(H1765=MAX($H$761:$H$2761),C1765,"")</f>
        <v>1.6594422885420084E-4</v>
      </c>
      <c r="J1765" s="247" t="str">
        <f>IF(I1765=MIN($I$761:$I$2761),I1765,"")</f>
        <v/>
      </c>
      <c r="K1765" s="247"/>
      <c r="L1765" s="247"/>
      <c r="M1765" s="247"/>
      <c r="N1765" s="247"/>
      <c r="O1765" s="247">
        <v>1004</v>
      </c>
      <c r="P1765" s="247">
        <f>$P$755+(O1765*$P$758)</f>
        <v>2.2412922554484567</v>
      </c>
      <c r="Q1765" s="247">
        <f>_xlfn.NORM.DIST(P1765,P$752,P$753,0)</f>
        <v>2.8475802249375223E-3</v>
      </c>
      <c r="R1765" s="247">
        <f>_xlfn.NORM.DIST(P1765,P$752,P$753,1)</f>
        <v>0.50638280415228398</v>
      </c>
      <c r="S1765" s="253" t="str">
        <f>IF(OR(R1765&lt;$T$757,R1765&gt;$T$758),Q1765,"")</f>
        <v/>
      </c>
      <c r="T1765" s="253">
        <f>IF(AND(R1765&gt;$T$757,R1765&lt;$T$758),Q1765,"")</f>
        <v>2.8475802249375223E-3</v>
      </c>
      <c r="U1765" s="253" t="str">
        <f>IF(Q1765=MAX($Q$761:$Q$2761),Q1765,"")</f>
        <v/>
      </c>
      <c r="V1765" s="253">
        <f>_xlfn.NORM.DIST(P1765,$T$753,$T$754,0)</f>
        <v>4.5163723344713158E-79</v>
      </c>
      <c r="W1765" s="253" t="str">
        <f>IF(V1765=MAX($V$761:$V$2761),Q1765,"")</f>
        <v/>
      </c>
      <c r="X1765" s="253" t="str">
        <f t="shared" si="386"/>
        <v/>
      </c>
      <c r="AB1765" s="253">
        <v>1004</v>
      </c>
      <c r="AC1765" s="253">
        <f t="shared" si="402"/>
        <v>3.4682454951208683</v>
      </c>
      <c r="AD1765" s="253">
        <f t="shared" si="387"/>
        <v>1.8401983117685918E-3</v>
      </c>
      <c r="AE1765" s="253">
        <f t="shared" si="388"/>
        <v>0.50638280415228376</v>
      </c>
      <c r="AF1765" s="253" t="str">
        <f>IF(OR(AE1765&lt;$T$757,AE1765&gt;$T$758),AD1765,"")</f>
        <v/>
      </c>
      <c r="AG1765" s="253">
        <f t="shared" si="389"/>
        <v>1.8401983117685918E-3</v>
      </c>
      <c r="AH1765" s="253" t="str">
        <f t="shared" si="390"/>
        <v/>
      </c>
      <c r="AI1765" s="253">
        <f t="shared" si="391"/>
        <v>3.5679611591551063E-4</v>
      </c>
      <c r="AJ1765" s="253" t="str">
        <f t="shared" si="392"/>
        <v/>
      </c>
      <c r="AK1765" s="253" t="str">
        <f t="shared" si="393"/>
        <v/>
      </c>
      <c r="AO1765" s="253">
        <v>1004</v>
      </c>
      <c r="AP1765" s="253">
        <f t="shared" si="394"/>
        <v>20.447049336399687</v>
      </c>
      <c r="AQ1765" s="253">
        <f t="shared" si="395"/>
        <v>3.1213596641345079E-4</v>
      </c>
      <c r="AR1765" s="253">
        <f t="shared" si="396"/>
        <v>0.50638280415228398</v>
      </c>
      <c r="AS1765" s="253" t="str">
        <f>IF(OR(AR1765&lt;$T$757,AR1765&gt;$T$758),AQ1765,"")</f>
        <v/>
      </c>
      <c r="AT1765" s="253">
        <f t="shared" si="397"/>
        <v>3.1213596641345079E-4</v>
      </c>
      <c r="AU1765" s="253" t="str">
        <f t="shared" si="398"/>
        <v/>
      </c>
      <c r="AV1765" s="253">
        <f t="shared" si="399"/>
        <v>0</v>
      </c>
      <c r="AW1765" s="253">
        <f t="shared" si="400"/>
        <v>3.1213596641345079E-4</v>
      </c>
      <c r="AX1765" s="253" t="str">
        <f t="shared" si="401"/>
        <v/>
      </c>
      <c r="AZ1765" s="259"/>
      <c r="BA1765" s="259">
        <f>BA1764+$BD$753</f>
        <v>6.4576000000001192</v>
      </c>
      <c r="BB1765" s="274">
        <f t="shared" si="384"/>
        <v>0.48744454169420526</v>
      </c>
      <c r="BC1765" s="259">
        <f t="shared" si="385"/>
        <v>7.1411736635484946E-4</v>
      </c>
      <c r="BD1765" s="259" t="str">
        <f t="shared" si="382"/>
        <v/>
      </c>
      <c r="BE1765" s="254" t="str">
        <f t="shared" si="383"/>
        <v/>
      </c>
    </row>
    <row r="1766" spans="1:57" ht="20.100000000000001" customHeight="1" x14ac:dyDescent="0.25">
      <c r="A1766" s="247">
        <v>1005</v>
      </c>
      <c r="B1766" s="247">
        <f>$B$755+(A1766*$B$758)</f>
        <v>48.075334925688367</v>
      </c>
      <c r="C1766" s="247">
        <f>_xlfn.NORM.DIST($B1766,$B$752,$B$753,0)</f>
        <v>1.6593228129984047E-4</v>
      </c>
      <c r="D1766" s="247">
        <f>_xlfn.NORM.DIST($B1766,$B$752,$B$753,1)</f>
        <v>0.50797831371690205</v>
      </c>
      <c r="E1766" s="247" t="str">
        <f>IF(OR(D1766&lt;$F$757,D1766&gt;$F$758),C1766,"")</f>
        <v/>
      </c>
      <c r="F1766" s="247">
        <f>IF(AND(D1766&gt;$F$757,D1766&lt;$F$758),C1766,"")</f>
        <v>1.6593228129984047E-4</v>
      </c>
      <c r="G1766" s="247" t="str">
        <f>IF(C1766=MAX($C$761:$C$2761),C1766,"")</f>
        <v/>
      </c>
      <c r="H1766" s="247">
        <f>_xlfn.NORM.DIST(B1766,$F$753,$F$754,0)</f>
        <v>0</v>
      </c>
      <c r="I1766" s="247">
        <f>IF(H1766=MAX($H$761:$H$2761),C1766,"")</f>
        <v>1.6593228129984047E-4</v>
      </c>
      <c r="J1766" s="247" t="str">
        <f>IF(I1766=MIN($I$761:$I$2761),I1766,"")</f>
        <v/>
      </c>
      <c r="K1766" s="247"/>
      <c r="L1766" s="247"/>
      <c r="M1766" s="247"/>
      <c r="N1766" s="247"/>
      <c r="O1766" s="247">
        <v>1005</v>
      </c>
      <c r="P1766" s="247">
        <f>$P$755+(O1766*$P$758)</f>
        <v>2.8016153193104856</v>
      </c>
      <c r="Q1766" s="247">
        <f>_xlfn.NORM.DIST(P1766,P$752,P$753,0)</f>
        <v>2.8473752065420778E-3</v>
      </c>
      <c r="R1766" s="247">
        <f>_xlfn.NORM.DIST(P1766,P$752,P$753,1)</f>
        <v>0.50797831371690183</v>
      </c>
      <c r="S1766" s="253" t="str">
        <f>IF(OR(R1766&lt;$T$757,R1766&gt;$T$758),Q1766,"")</f>
        <v/>
      </c>
      <c r="T1766" s="253">
        <f>IF(AND(R1766&gt;$T$757,R1766&lt;$T$758),Q1766,"")</f>
        <v>2.8473752065420778E-3</v>
      </c>
      <c r="U1766" s="253" t="str">
        <f>IF(Q1766=MAX($Q$761:$Q$2761),Q1766,"")</f>
        <v/>
      </c>
      <c r="V1766" s="253">
        <f>_xlfn.NORM.DIST(P1766,$T$753,$T$754,0)</f>
        <v>4.1911172878057046E-79</v>
      </c>
      <c r="W1766" s="253" t="str">
        <f>IF(V1766=MAX($V$761:$V$2761),Q1766,"")</f>
        <v/>
      </c>
      <c r="X1766" s="253" t="str">
        <f t="shared" si="386"/>
        <v/>
      </c>
      <c r="AB1766" s="253">
        <v>1005</v>
      </c>
      <c r="AC1766" s="253">
        <f t="shared" si="402"/>
        <v>4.3353068689011707</v>
      </c>
      <c r="AD1766" s="253">
        <f t="shared" si="387"/>
        <v>1.8400658222598239E-3</v>
      </c>
      <c r="AE1766" s="253">
        <f t="shared" si="388"/>
        <v>0.50797831371690194</v>
      </c>
      <c r="AF1766" s="253" t="str">
        <f>IF(OR(AE1766&lt;$T$757,AE1766&gt;$T$758),AD1766,"")</f>
        <v/>
      </c>
      <c r="AG1766" s="253">
        <f t="shared" si="389"/>
        <v>1.8400658222598239E-3</v>
      </c>
      <c r="AH1766" s="253" t="str">
        <f t="shared" si="390"/>
        <v/>
      </c>
      <c r="AI1766" s="253">
        <f t="shared" si="391"/>
        <v>3.5421741774221982E-4</v>
      </c>
      <c r="AJ1766" s="253" t="str">
        <f t="shared" si="392"/>
        <v/>
      </c>
      <c r="AK1766" s="253" t="str">
        <f t="shared" si="393"/>
        <v/>
      </c>
      <c r="AO1766" s="253">
        <v>1005</v>
      </c>
      <c r="AP1766" s="253">
        <f t="shared" si="394"/>
        <v>25.558811670499381</v>
      </c>
      <c r="AQ1766" s="253">
        <f t="shared" si="395"/>
        <v>3.1211349343290601E-4</v>
      </c>
      <c r="AR1766" s="253">
        <f t="shared" si="396"/>
        <v>0.50797831371690194</v>
      </c>
      <c r="AS1766" s="253" t="str">
        <f>IF(OR(AR1766&lt;$T$757,AR1766&gt;$T$758),AQ1766,"")</f>
        <v/>
      </c>
      <c r="AT1766" s="253">
        <f t="shared" si="397"/>
        <v>3.1211349343290601E-4</v>
      </c>
      <c r="AU1766" s="253" t="str">
        <f t="shared" si="398"/>
        <v/>
      </c>
      <c r="AV1766" s="253">
        <f t="shared" si="399"/>
        <v>0</v>
      </c>
      <c r="AW1766" s="253">
        <f t="shared" si="400"/>
        <v>3.1211349343290601E-4</v>
      </c>
      <c r="AX1766" s="253" t="str">
        <f t="shared" si="401"/>
        <v/>
      </c>
      <c r="AZ1766" s="259"/>
      <c r="BA1766" s="259">
        <f>BA1765+$BD$753</f>
        <v>6.4640000000001194</v>
      </c>
      <c r="BB1766" s="274">
        <f t="shared" si="384"/>
        <v>0.48673042432785041</v>
      </c>
      <c r="BC1766" s="259">
        <f t="shared" si="385"/>
        <v>7.1359999592512935E-4</v>
      </c>
      <c r="BD1766" s="259" t="str">
        <f t="shared" si="382"/>
        <v/>
      </c>
      <c r="BE1766" s="254" t="str">
        <f t="shared" si="383"/>
        <v/>
      </c>
    </row>
    <row r="1767" spans="1:57" ht="20.100000000000001" customHeight="1" x14ac:dyDescent="0.25">
      <c r="A1767" s="247">
        <v>1006</v>
      </c>
      <c r="B1767" s="247">
        <f>$B$755+(A1767*$B$758)</f>
        <v>57.69040191082604</v>
      </c>
      <c r="C1767" s="247">
        <f>_xlfn.NORM.DIST($B1767,$B$752,$B$753,0)</f>
        <v>1.6591767990155703E-4</v>
      </c>
      <c r="D1767" s="247">
        <f>_xlfn.NORM.DIST($B1767,$B$752,$B$753,1)</f>
        <v>0.50957369564603061</v>
      </c>
      <c r="E1767" s="247" t="str">
        <f>IF(OR(D1767&lt;$F$757,D1767&gt;$F$758),C1767,"")</f>
        <v/>
      </c>
      <c r="F1767" s="247">
        <f>IF(AND(D1767&gt;$F$757,D1767&lt;$F$758),C1767,"")</f>
        <v>1.6591767990155703E-4</v>
      </c>
      <c r="G1767" s="247" t="str">
        <f>IF(C1767=MAX($C$761:$C$2761),C1767,"")</f>
        <v/>
      </c>
      <c r="H1767" s="247">
        <f>_xlfn.NORM.DIST(B1767,$F$753,$F$754,0)</f>
        <v>0</v>
      </c>
      <c r="I1767" s="247">
        <f>IF(H1767=MAX($H$761:$H$2761),C1767,"")</f>
        <v>1.6591767990155703E-4</v>
      </c>
      <c r="J1767" s="247" t="str">
        <f>IF(I1767=MIN($I$761:$I$2761),I1767,"")</f>
        <v/>
      </c>
      <c r="K1767" s="247"/>
      <c r="L1767" s="247"/>
      <c r="M1767" s="247"/>
      <c r="N1767" s="247"/>
      <c r="O1767" s="247">
        <v>1006</v>
      </c>
      <c r="P1767" s="247">
        <f>$P$755+(O1767*$P$758)</f>
        <v>3.3619383831726282</v>
      </c>
      <c r="Q1767" s="247">
        <f>_xlfn.NORM.DIST(P1767,P$752,P$753,0)</f>
        <v>2.8471246485486153E-3</v>
      </c>
      <c r="R1767" s="247">
        <f>_xlfn.NORM.DIST(P1767,P$752,P$753,1)</f>
        <v>0.5095736956460305</v>
      </c>
      <c r="S1767" s="253" t="str">
        <f>IF(OR(R1767&lt;$T$757,R1767&gt;$T$758),Q1767,"")</f>
        <v/>
      </c>
      <c r="T1767" s="253">
        <f>IF(AND(R1767&gt;$T$757,R1767&lt;$T$758),Q1767,"")</f>
        <v>2.8471246485486153E-3</v>
      </c>
      <c r="U1767" s="253" t="str">
        <f>IF(Q1767=MAX($Q$761:$Q$2761),Q1767,"")</f>
        <v/>
      </c>
      <c r="V1767" s="253">
        <f>_xlfn.NORM.DIST(P1767,$T$753,$T$754,0)</f>
        <v>3.8892238668845663E-79</v>
      </c>
      <c r="W1767" s="253" t="str">
        <f>IF(V1767=MAX($V$761:$V$2761),Q1767,"")</f>
        <v/>
      </c>
      <c r="X1767" s="253" t="str">
        <f t="shared" si="386"/>
        <v/>
      </c>
      <c r="AB1767" s="253">
        <v>1006</v>
      </c>
      <c r="AC1767" s="253">
        <f t="shared" si="402"/>
        <v>5.2023682426813593</v>
      </c>
      <c r="AD1767" s="253">
        <f t="shared" si="387"/>
        <v>1.8399039035919911E-3</v>
      </c>
      <c r="AE1767" s="253">
        <f t="shared" si="388"/>
        <v>0.50957369564603039</v>
      </c>
      <c r="AF1767" s="253" t="str">
        <f>IF(OR(AE1767&lt;$T$757,AE1767&gt;$T$758),AD1767,"")</f>
        <v/>
      </c>
      <c r="AG1767" s="253">
        <f t="shared" si="389"/>
        <v>1.8399039035919911E-3</v>
      </c>
      <c r="AH1767" s="253" t="str">
        <f t="shared" si="390"/>
        <v/>
      </c>
      <c r="AI1767" s="253">
        <f t="shared" si="391"/>
        <v>3.5165173030659544E-4</v>
      </c>
      <c r="AJ1767" s="253" t="str">
        <f t="shared" si="392"/>
        <v/>
      </c>
      <c r="AK1767" s="253" t="str">
        <f t="shared" si="393"/>
        <v/>
      </c>
      <c r="AO1767" s="253">
        <v>1006</v>
      </c>
      <c r="AP1767" s="253">
        <f t="shared" si="394"/>
        <v>30.670574004599075</v>
      </c>
      <c r="AQ1767" s="253">
        <f t="shared" si="395"/>
        <v>3.1208602865395193E-4</v>
      </c>
      <c r="AR1767" s="253">
        <f t="shared" si="396"/>
        <v>0.5095736956460305</v>
      </c>
      <c r="AS1767" s="253" t="str">
        <f>IF(OR(AR1767&lt;$T$757,AR1767&gt;$T$758),AQ1767,"")</f>
        <v/>
      </c>
      <c r="AT1767" s="253">
        <f t="shared" si="397"/>
        <v>3.1208602865395193E-4</v>
      </c>
      <c r="AU1767" s="253" t="str">
        <f t="shared" si="398"/>
        <v/>
      </c>
      <c r="AV1767" s="253">
        <f t="shared" si="399"/>
        <v>0</v>
      </c>
      <c r="AW1767" s="253">
        <f t="shared" si="400"/>
        <v>3.1208602865395193E-4</v>
      </c>
      <c r="AX1767" s="253" t="str">
        <f t="shared" si="401"/>
        <v/>
      </c>
      <c r="AZ1767" s="259"/>
      <c r="BA1767" s="259">
        <f>BA1766+$BD$753</f>
        <v>6.4704000000001196</v>
      </c>
      <c r="BB1767" s="274">
        <f t="shared" si="384"/>
        <v>0.48601682433192528</v>
      </c>
      <c r="BC1767" s="259">
        <f t="shared" si="385"/>
        <v>7.1308125447433479E-4</v>
      </c>
      <c r="BD1767" s="259" t="str">
        <f t="shared" si="382"/>
        <v/>
      </c>
      <c r="BE1767" s="254" t="str">
        <f t="shared" si="383"/>
        <v/>
      </c>
    </row>
    <row r="1768" spans="1:57" ht="20.100000000000001" customHeight="1" x14ac:dyDescent="0.25">
      <c r="A1768" s="247">
        <v>1007</v>
      </c>
      <c r="B1768" s="247">
        <f>$B$755+(A1768*$B$758)</f>
        <v>67.305468895961894</v>
      </c>
      <c r="C1768" s="247">
        <f>_xlfn.NORM.DIST($B1768,$B$752,$B$753,0)</f>
        <v>1.6590042536009894E-4</v>
      </c>
      <c r="D1768" s="247">
        <f>_xlfn.NORM.DIST($B1768,$B$752,$B$753,1)</f>
        <v>0.51116892442604922</v>
      </c>
      <c r="E1768" s="247" t="str">
        <f>IF(OR(D1768&lt;$F$757,D1768&gt;$F$758),C1768,"")</f>
        <v/>
      </c>
      <c r="F1768" s="247">
        <f>IF(AND(D1768&gt;$F$757,D1768&lt;$F$758),C1768,"")</f>
        <v>1.6590042536009894E-4</v>
      </c>
      <c r="G1768" s="247" t="str">
        <f>IF(C1768=MAX($C$761:$C$2761),C1768,"")</f>
        <v/>
      </c>
      <c r="H1768" s="247">
        <f>_xlfn.NORM.DIST(B1768,$F$753,$F$754,0)</f>
        <v>0</v>
      </c>
      <c r="I1768" s="247">
        <f>IF(H1768=MAX($H$761:$H$2761),C1768,"")</f>
        <v>1.6590042536009894E-4</v>
      </c>
      <c r="J1768" s="247" t="str">
        <f>IF(I1768=MIN($I$761:$I$2761),I1768,"")</f>
        <v/>
      </c>
      <c r="K1768" s="247"/>
      <c r="L1768" s="247"/>
      <c r="M1768" s="247"/>
      <c r="N1768" s="247"/>
      <c r="O1768" s="247">
        <v>1007</v>
      </c>
      <c r="P1768" s="247">
        <f>$P$755+(O1768*$P$758)</f>
        <v>3.9222614470347708</v>
      </c>
      <c r="Q1768" s="247">
        <f>_xlfn.NORM.DIST(P1768,P$752,P$753,0)</f>
        <v>2.8468285629818825E-3</v>
      </c>
      <c r="R1768" s="247">
        <f>_xlfn.NORM.DIST(P1768,P$752,P$753,1)</f>
        <v>0.51116892442604944</v>
      </c>
      <c r="S1768" s="253" t="str">
        <f>IF(OR(R1768&lt;$T$757,R1768&gt;$T$758),Q1768,"")</f>
        <v/>
      </c>
      <c r="T1768" s="253">
        <f>IF(AND(R1768&gt;$T$757,R1768&lt;$T$758),Q1768,"")</f>
        <v>2.8468285629818825E-3</v>
      </c>
      <c r="U1768" s="253" t="str">
        <f>IF(Q1768=MAX($Q$761:$Q$2761),Q1768,"")</f>
        <v/>
      </c>
      <c r="V1768" s="253">
        <f>_xlfn.NORM.DIST(P1768,$T$753,$T$754,0)</f>
        <v>3.6090186060159705E-79</v>
      </c>
      <c r="W1768" s="253" t="str">
        <f>IF(V1768=MAX($V$761:$V$2761),Q1768,"")</f>
        <v/>
      </c>
      <c r="X1768" s="253" t="str">
        <f t="shared" si="386"/>
        <v/>
      </c>
      <c r="AB1768" s="253">
        <v>1007</v>
      </c>
      <c r="AC1768" s="253">
        <f t="shared" si="402"/>
        <v>6.0694296164616617</v>
      </c>
      <c r="AD1768" s="253">
        <f t="shared" si="387"/>
        <v>1.8397125635358728E-3</v>
      </c>
      <c r="AE1768" s="253">
        <f t="shared" si="388"/>
        <v>0.51116892442604944</v>
      </c>
      <c r="AF1768" s="253" t="str">
        <f>IF(OR(AE1768&lt;$T$757,AE1768&gt;$T$758),AD1768,"")</f>
        <v/>
      </c>
      <c r="AG1768" s="253">
        <f t="shared" si="389"/>
        <v>1.8397125635358728E-3</v>
      </c>
      <c r="AH1768" s="253" t="str">
        <f t="shared" si="390"/>
        <v/>
      </c>
      <c r="AI1768" s="253">
        <f t="shared" si="391"/>
        <v>3.4909904117253393E-4</v>
      </c>
      <c r="AJ1768" s="253" t="str">
        <f t="shared" si="392"/>
        <v/>
      </c>
      <c r="AK1768" s="253" t="str">
        <f t="shared" si="393"/>
        <v/>
      </c>
      <c r="AO1768" s="253">
        <v>1007</v>
      </c>
      <c r="AP1768" s="253">
        <f t="shared" si="394"/>
        <v>35.782336338698769</v>
      </c>
      <c r="AQ1768" s="253">
        <f t="shared" si="395"/>
        <v>3.1205357339467464E-4</v>
      </c>
      <c r="AR1768" s="253">
        <f t="shared" si="396"/>
        <v>0.51116892442604933</v>
      </c>
      <c r="AS1768" s="253" t="str">
        <f>IF(OR(AR1768&lt;$T$757,AR1768&gt;$T$758),AQ1768,"")</f>
        <v/>
      </c>
      <c r="AT1768" s="253">
        <f t="shared" si="397"/>
        <v>3.1205357339467464E-4</v>
      </c>
      <c r="AU1768" s="253" t="str">
        <f t="shared" si="398"/>
        <v/>
      </c>
      <c r="AV1768" s="253">
        <f t="shared" si="399"/>
        <v>0</v>
      </c>
      <c r="AW1768" s="253">
        <f t="shared" si="400"/>
        <v>3.1205357339467464E-4</v>
      </c>
      <c r="AX1768" s="253" t="str">
        <f t="shared" si="401"/>
        <v/>
      </c>
      <c r="AZ1768" s="259"/>
      <c r="BA1768" s="259">
        <f>BA1767+$BD$753</f>
        <v>6.4768000000001198</v>
      </c>
      <c r="BB1768" s="274">
        <f t="shared" si="384"/>
        <v>0.48530374307745094</v>
      </c>
      <c r="BC1768" s="259">
        <f t="shared" si="385"/>
        <v>7.1256114898543554E-4</v>
      </c>
      <c r="BD1768" s="259" t="str">
        <f t="shared" si="382"/>
        <v/>
      </c>
      <c r="BE1768" s="254" t="str">
        <f t="shared" si="383"/>
        <v/>
      </c>
    </row>
    <row r="1769" spans="1:57" ht="20.100000000000001" customHeight="1" x14ac:dyDescent="0.25">
      <c r="A1769" s="247">
        <v>1008</v>
      </c>
      <c r="B1769" s="247">
        <f>$B$755+(A1769*$B$758)</f>
        <v>76.920535881099568</v>
      </c>
      <c r="C1769" s="247">
        <f>_xlfn.NORM.DIST($B1769,$B$752,$B$753,0)</f>
        <v>1.6588051850349104E-4</v>
      </c>
      <c r="D1769" s="247">
        <f>_xlfn.NORM.DIST($B1769,$B$752,$B$753,1)</f>
        <v>0.51276397455068778</v>
      </c>
      <c r="E1769" s="247" t="str">
        <f>IF(OR(D1769&lt;$F$757,D1769&gt;$F$758),C1769,"")</f>
        <v/>
      </c>
      <c r="F1769" s="247">
        <f>IF(AND(D1769&gt;$F$757,D1769&lt;$F$758),C1769,"")</f>
        <v>1.6588051850349104E-4</v>
      </c>
      <c r="G1769" s="247" t="str">
        <f>IF(C1769=MAX($C$761:$C$2761),C1769,"")</f>
        <v/>
      </c>
      <c r="H1769" s="247">
        <f>_xlfn.NORM.DIST(B1769,$F$753,$F$754,0)</f>
        <v>0</v>
      </c>
      <c r="I1769" s="247">
        <f>IF(H1769=MAX($H$761:$H$2761),C1769,"")</f>
        <v>1.6588051850349104E-4</v>
      </c>
      <c r="J1769" s="247" t="str">
        <f>IF(I1769=MIN($I$761:$I$2761),I1769,"")</f>
        <v/>
      </c>
      <c r="K1769" s="247"/>
      <c r="L1769" s="247"/>
      <c r="M1769" s="247"/>
      <c r="N1769" s="247"/>
      <c r="O1769" s="247">
        <v>1008</v>
      </c>
      <c r="P1769" s="247">
        <f>$P$755+(O1769*$P$758)</f>
        <v>4.4825845108969133</v>
      </c>
      <c r="Q1769" s="247">
        <f>_xlfn.NORM.DIST(P1769,P$752,P$753,0)</f>
        <v>2.8464869640506705E-3</v>
      </c>
      <c r="R1769" s="247">
        <f>_xlfn.NORM.DIST(P1769,P$752,P$753,1)</f>
        <v>0.51276397455068823</v>
      </c>
      <c r="S1769" s="253" t="str">
        <f>IF(OR(R1769&lt;$T$757,R1769&gt;$T$758),Q1769,"")</f>
        <v/>
      </c>
      <c r="T1769" s="253">
        <f>IF(AND(R1769&gt;$T$757,R1769&lt;$T$758),Q1769,"")</f>
        <v>2.8464869640506705E-3</v>
      </c>
      <c r="U1769" s="253" t="str">
        <f>IF(Q1769=MAX($Q$761:$Q$2761),Q1769,"")</f>
        <v/>
      </c>
      <c r="V1769" s="253">
        <f>_xlfn.NORM.DIST(P1769,$T$753,$T$754,0)</f>
        <v>3.3489475910329489E-79</v>
      </c>
      <c r="W1769" s="253" t="str">
        <f>IF(V1769=MAX($V$761:$V$2761),Q1769,"")</f>
        <v/>
      </c>
      <c r="X1769" s="253" t="str">
        <f t="shared" si="386"/>
        <v/>
      </c>
      <c r="AB1769" s="253">
        <v>1008</v>
      </c>
      <c r="AC1769" s="253">
        <f t="shared" si="402"/>
        <v>6.9364909902418503</v>
      </c>
      <c r="AD1769" s="253">
        <f t="shared" si="387"/>
        <v>1.8394918112736493E-3</v>
      </c>
      <c r="AE1769" s="253">
        <f t="shared" si="388"/>
        <v>0.51276397455068801</v>
      </c>
      <c r="AF1769" s="253" t="str">
        <f>IF(OR(AE1769&lt;$T$757,AE1769&gt;$T$758),AD1769,"")</f>
        <v/>
      </c>
      <c r="AG1769" s="253">
        <f t="shared" si="389"/>
        <v>1.8394918112736493E-3</v>
      </c>
      <c r="AH1769" s="253" t="str">
        <f t="shared" si="390"/>
        <v/>
      </c>
      <c r="AI1769" s="253">
        <f t="shared" si="391"/>
        <v>3.4655933737246137E-4</v>
      </c>
      <c r="AJ1769" s="253" t="str">
        <f t="shared" si="392"/>
        <v/>
      </c>
      <c r="AK1769" s="253" t="str">
        <f t="shared" si="393"/>
        <v/>
      </c>
      <c r="AO1769" s="253">
        <v>1008</v>
      </c>
      <c r="AP1769" s="253">
        <f t="shared" si="394"/>
        <v>40.894098672798464</v>
      </c>
      <c r="AQ1769" s="253">
        <f t="shared" si="395"/>
        <v>3.1201612921256315E-4</v>
      </c>
      <c r="AR1769" s="253">
        <f t="shared" si="396"/>
        <v>0.51276397455068778</v>
      </c>
      <c r="AS1769" s="253" t="str">
        <f>IF(OR(AR1769&lt;$T$757,AR1769&gt;$T$758),AQ1769,"")</f>
        <v/>
      </c>
      <c r="AT1769" s="253">
        <f t="shared" si="397"/>
        <v>3.1201612921256315E-4</v>
      </c>
      <c r="AU1769" s="253" t="str">
        <f t="shared" si="398"/>
        <v/>
      </c>
      <c r="AV1769" s="253">
        <f t="shared" si="399"/>
        <v>0</v>
      </c>
      <c r="AW1769" s="253">
        <f t="shared" si="400"/>
        <v>3.1201612921256315E-4</v>
      </c>
      <c r="AX1769" s="253" t="str">
        <f t="shared" si="401"/>
        <v/>
      </c>
      <c r="AZ1769" s="259"/>
      <c r="BA1769" s="259">
        <f>BA1768+$BD$753</f>
        <v>6.48320000000012</v>
      </c>
      <c r="BB1769" s="274">
        <f t="shared" si="384"/>
        <v>0.48459118192846551</v>
      </c>
      <c r="BC1769" s="259">
        <f t="shared" si="385"/>
        <v>7.1203968642896687E-4</v>
      </c>
      <c r="BD1769" s="259" t="str">
        <f t="shared" si="382"/>
        <v/>
      </c>
      <c r="BE1769" s="254" t="str">
        <f t="shared" si="383"/>
        <v/>
      </c>
    </row>
    <row r="1770" spans="1:57" ht="20.100000000000001" customHeight="1" x14ac:dyDescent="0.25">
      <c r="A1770" s="248">
        <v>1009</v>
      </c>
      <c r="B1770" s="247">
        <f>$B$755+(A1770*$B$758)</f>
        <v>86.535602866237241</v>
      </c>
      <c r="C1770" s="247">
        <f>_xlfn.NORM.DIST($B1770,$B$752,$B$753,0)</f>
        <v>1.6585796028696805E-4</v>
      </c>
      <c r="D1770" s="247">
        <f>_xlfn.NORM.DIST($B1770,$B$752,$B$753,1)</f>
        <v>0.51435882052224879</v>
      </c>
      <c r="E1770" s="247" t="str">
        <f>IF(OR(D1770&lt;$F$757,D1770&gt;$F$758),C1770,"")</f>
        <v/>
      </c>
      <c r="F1770" s="247">
        <f>IF(AND(D1770&gt;$F$757,D1770&lt;$F$758),C1770,"")</f>
        <v>1.6585796028696805E-4</v>
      </c>
      <c r="G1770" s="247" t="str">
        <f>IF(C1770=MAX($C$761:$C$2761),C1770,"")</f>
        <v/>
      </c>
      <c r="H1770" s="247">
        <f>_xlfn.NORM.DIST(B1770,$F$753,$F$754,0)</f>
        <v>0</v>
      </c>
      <c r="I1770" s="247">
        <f>IF(H1770=MAX($H$761:$H$2761),C1770,"")</f>
        <v>1.6585796028696805E-4</v>
      </c>
      <c r="J1770" s="247" t="str">
        <f>IF(I1770=MIN($I$761:$I$2761),I1770,"")</f>
        <v/>
      </c>
      <c r="K1770" s="247"/>
      <c r="L1770" s="247"/>
      <c r="M1770" s="247"/>
      <c r="N1770" s="247"/>
      <c r="O1770" s="248">
        <v>1009</v>
      </c>
      <c r="P1770" s="247">
        <f>$P$755+(O1770*$P$758)</f>
        <v>5.0429075747589422</v>
      </c>
      <c r="Q1770" s="247">
        <f>_xlfn.NORM.DIST(P1770,P$752,P$753,0)</f>
        <v>2.8460998681466777E-3</v>
      </c>
      <c r="R1770" s="247">
        <f>_xlfn.NORM.DIST(P1770,P$752,P$753,1)</f>
        <v>0.51435882052224891</v>
      </c>
      <c r="S1770" s="253" t="str">
        <f>IF(OR(R1770&lt;$T$757,R1770&gt;$T$758),Q1770,"")</f>
        <v/>
      </c>
      <c r="T1770" s="253">
        <f>IF(AND(R1770&gt;$T$757,R1770&lt;$T$758),Q1770,"")</f>
        <v>2.8460998681466777E-3</v>
      </c>
      <c r="U1770" s="253" t="str">
        <f>IF(Q1770=MAX($Q$761:$Q$2761),Q1770,"")</f>
        <v/>
      </c>
      <c r="V1770" s="253">
        <f>_xlfn.NORM.DIST(P1770,$T$753,$T$754,0)</f>
        <v>3.1075679418851475E-79</v>
      </c>
      <c r="W1770" s="253" t="str">
        <f>IF(V1770=MAX($V$761:$V$2761),Q1770,"")</f>
        <v/>
      </c>
      <c r="X1770" s="253" t="str">
        <f t="shared" si="386"/>
        <v/>
      </c>
      <c r="AB1770" s="259">
        <v>1009</v>
      </c>
      <c r="AC1770" s="253">
        <f t="shared" si="402"/>
        <v>7.8035523640221527</v>
      </c>
      <c r="AD1770" s="253">
        <f t="shared" si="387"/>
        <v>1.8392416573981649E-3</v>
      </c>
      <c r="AE1770" s="253">
        <f t="shared" si="388"/>
        <v>0.51435882052224902</v>
      </c>
      <c r="AF1770" s="253" t="str">
        <f>IF(OR(AE1770&lt;$T$757,AE1770&gt;$T$758),AD1770,"")</f>
        <v/>
      </c>
      <c r="AG1770" s="253">
        <f t="shared" si="389"/>
        <v>1.8392416573981649E-3</v>
      </c>
      <c r="AH1770" s="253" t="str">
        <f t="shared" si="390"/>
        <v/>
      </c>
      <c r="AI1770" s="253">
        <f t="shared" si="391"/>
        <v>3.440326054120158E-4</v>
      </c>
      <c r="AJ1770" s="253" t="str">
        <f t="shared" si="392"/>
        <v/>
      </c>
      <c r="AK1770" s="253" t="str">
        <f t="shared" si="393"/>
        <v/>
      </c>
      <c r="AO1770" s="259">
        <v>1009</v>
      </c>
      <c r="AP1770" s="253">
        <f t="shared" si="394"/>
        <v>46.005861006899067</v>
      </c>
      <c r="AQ1770" s="253">
        <f t="shared" si="395"/>
        <v>3.1197369790438462E-4</v>
      </c>
      <c r="AR1770" s="253">
        <f t="shared" si="396"/>
        <v>0.51435882052224902</v>
      </c>
      <c r="AS1770" s="253" t="str">
        <f>IF(OR(AR1770&lt;$T$757,AR1770&gt;$T$758),AQ1770,"")</f>
        <v/>
      </c>
      <c r="AT1770" s="253">
        <f t="shared" si="397"/>
        <v>3.1197369790438462E-4</v>
      </c>
      <c r="AU1770" s="253" t="str">
        <f t="shared" si="398"/>
        <v/>
      </c>
      <c r="AV1770" s="253">
        <f t="shared" si="399"/>
        <v>0</v>
      </c>
      <c r="AW1770" s="253">
        <f t="shared" si="400"/>
        <v>3.1197369790438462E-4</v>
      </c>
      <c r="AX1770" s="253" t="str">
        <f t="shared" si="401"/>
        <v/>
      </c>
      <c r="AZ1770" s="259"/>
      <c r="BA1770" s="259">
        <f>BA1769+$BD$753</f>
        <v>6.4896000000001202</v>
      </c>
      <c r="BB1770" s="274">
        <f t="shared" si="384"/>
        <v>0.48387914224203654</v>
      </c>
      <c r="BC1770" s="259">
        <f t="shared" si="385"/>
        <v>7.1151687376302952E-4</v>
      </c>
      <c r="BD1770" s="259" t="str">
        <f t="shared" si="382"/>
        <v/>
      </c>
      <c r="BE1770" s="254" t="str">
        <f t="shared" si="383"/>
        <v/>
      </c>
    </row>
    <row r="1771" spans="1:57" ht="20.100000000000001" customHeight="1" x14ac:dyDescent="0.25">
      <c r="A1771" s="247">
        <v>1010</v>
      </c>
      <c r="B1771" s="247">
        <f>$B$755+(A1771*$B$758)</f>
        <v>96.150669851374914</v>
      </c>
      <c r="C1771" s="247">
        <f>_xlfn.NORM.DIST($B1771,$B$752,$B$753,0)</f>
        <v>1.658327517928985E-4</v>
      </c>
      <c r="D1771" s="247">
        <f>_xlfn.NORM.DIST($B1771,$B$752,$B$753,1)</f>
        <v>0.51595343685283057</v>
      </c>
      <c r="E1771" s="247" t="str">
        <f>IF(OR(D1771&lt;$F$757,D1771&gt;$F$758),C1771,"")</f>
        <v/>
      </c>
      <c r="F1771" s="247">
        <f>IF(AND(D1771&gt;$F$757,D1771&lt;$F$758),C1771,"")</f>
        <v>1.658327517928985E-4</v>
      </c>
      <c r="G1771" s="247" t="str">
        <f>IF(C1771=MAX($C$761:$C$2761),C1771,"")</f>
        <v/>
      </c>
      <c r="H1771" s="247">
        <f>_xlfn.NORM.DIST(B1771,$F$753,$F$754,0)</f>
        <v>0</v>
      </c>
      <c r="I1771" s="247">
        <f>IF(H1771=MAX($H$761:$H$2761),C1771,"")</f>
        <v>1.658327517928985E-4</v>
      </c>
      <c r="J1771" s="247" t="str">
        <f>IF(I1771=MIN($I$761:$I$2761),I1771,"")</f>
        <v/>
      </c>
      <c r="K1771" s="247"/>
      <c r="L1771" s="247"/>
      <c r="M1771" s="247"/>
      <c r="N1771" s="247"/>
      <c r="O1771" s="247">
        <v>1010</v>
      </c>
      <c r="P1771" s="247">
        <f>$P$755+(O1771*$P$758)</f>
        <v>5.6032306386210848</v>
      </c>
      <c r="Q1771" s="247">
        <f>_xlfn.NORM.DIST(P1771,P$752,P$753,0)</f>
        <v>2.8456672938431998E-3</v>
      </c>
      <c r="R1771" s="247">
        <f>_xlfn.NORM.DIST(P1771,P$752,P$753,1)</f>
        <v>0.51595343685283068</v>
      </c>
      <c r="S1771" s="253" t="str">
        <f>IF(OR(R1771&lt;$T$757,R1771&gt;$T$758),Q1771,"")</f>
        <v/>
      </c>
      <c r="T1771" s="253">
        <f>IF(AND(R1771&gt;$T$757,R1771&lt;$T$758),Q1771,"")</f>
        <v>2.8456672938431998E-3</v>
      </c>
      <c r="U1771" s="253" t="str">
        <f>IF(Q1771=MAX($Q$761:$Q$2761),Q1771,"")</f>
        <v/>
      </c>
      <c r="V1771" s="253">
        <f>_xlfn.NORM.DIST(P1771,$T$753,$T$754,0)</f>
        <v>2.8835399003759584E-79</v>
      </c>
      <c r="W1771" s="253" t="str">
        <f>IF(V1771=MAX($V$761:$V$2761),Q1771,"")</f>
        <v/>
      </c>
      <c r="X1771" s="253" t="str">
        <f t="shared" si="386"/>
        <v/>
      </c>
      <c r="AB1771" s="253">
        <v>1010</v>
      </c>
      <c r="AC1771" s="253">
        <f t="shared" si="402"/>
        <v>8.6706137378023413</v>
      </c>
      <c r="AD1771" s="253">
        <f t="shared" si="387"/>
        <v>1.8389621139120835E-3</v>
      </c>
      <c r="AE1771" s="253">
        <f t="shared" si="388"/>
        <v>0.51595343685283068</v>
      </c>
      <c r="AF1771" s="253" t="str">
        <f>IF(OR(AE1771&lt;$T$757,AE1771&gt;$T$758),AD1771,"")</f>
        <v/>
      </c>
      <c r="AG1771" s="253">
        <f t="shared" si="389"/>
        <v>1.8389621139120835E-3</v>
      </c>
      <c r="AH1771" s="253" t="str">
        <f t="shared" si="390"/>
        <v/>
      </c>
      <c r="AI1771" s="253">
        <f t="shared" si="391"/>
        <v>3.4151883127474274E-4</v>
      </c>
      <c r="AJ1771" s="253" t="str">
        <f t="shared" si="392"/>
        <v/>
      </c>
      <c r="AK1771" s="253" t="str">
        <f t="shared" si="393"/>
        <v/>
      </c>
      <c r="AO1771" s="253">
        <v>1010</v>
      </c>
      <c r="AP1771" s="253">
        <f t="shared" si="394"/>
        <v>51.117623340998762</v>
      </c>
      <c r="AQ1771" s="253">
        <f t="shared" si="395"/>
        <v>3.1192628150604067E-4</v>
      </c>
      <c r="AR1771" s="253">
        <f t="shared" si="396"/>
        <v>0.51595343685283068</v>
      </c>
      <c r="AS1771" s="253" t="str">
        <f>IF(OR(AR1771&lt;$T$757,AR1771&gt;$T$758),AQ1771,"")</f>
        <v/>
      </c>
      <c r="AT1771" s="253">
        <f t="shared" si="397"/>
        <v>3.1192628150604067E-4</v>
      </c>
      <c r="AU1771" s="253" t="str">
        <f t="shared" si="398"/>
        <v/>
      </c>
      <c r="AV1771" s="253">
        <f t="shared" si="399"/>
        <v>0</v>
      </c>
      <c r="AW1771" s="253">
        <f t="shared" si="400"/>
        <v>3.1192628150604067E-4</v>
      </c>
      <c r="AX1771" s="253" t="str">
        <f t="shared" si="401"/>
        <v/>
      </c>
      <c r="AZ1771" s="259"/>
      <c r="BA1771" s="259">
        <f>BA1770+$BD$753</f>
        <v>6.4960000000001203</v>
      </c>
      <c r="BB1771" s="274">
        <f t="shared" si="384"/>
        <v>0.48316762536827351</v>
      </c>
      <c r="BC1771" s="259">
        <f t="shared" si="385"/>
        <v>7.1099271793206853E-4</v>
      </c>
      <c r="BD1771" s="259" t="str">
        <f t="shared" si="382"/>
        <v/>
      </c>
      <c r="BE1771" s="254" t="str">
        <f t="shared" si="383"/>
        <v/>
      </c>
    </row>
    <row r="1772" spans="1:57" ht="20.100000000000001" customHeight="1" x14ac:dyDescent="0.25">
      <c r="A1772" s="247">
        <v>1011</v>
      </c>
      <c r="B1772" s="247">
        <f>$B$755+(A1772*$B$758)</f>
        <v>105.76573683651259</v>
      </c>
      <c r="C1772" s="247">
        <f>_xlfn.NORM.DIST($B1772,$B$752,$B$753,0)</f>
        <v>1.6580489423069803E-4</v>
      </c>
      <c r="D1772" s="247">
        <f>_xlfn.NORM.DIST($B1772,$B$752,$B$753,1)</f>
        <v>0.51754779806554962</v>
      </c>
      <c r="E1772" s="247" t="str">
        <f>IF(OR(D1772&lt;$F$757,D1772&gt;$F$758),C1772,"")</f>
        <v/>
      </c>
      <c r="F1772" s="247">
        <f>IF(AND(D1772&gt;$F$757,D1772&lt;$F$758),C1772,"")</f>
        <v>1.6580489423069803E-4</v>
      </c>
      <c r="G1772" s="247" t="str">
        <f>IF(C1772=MAX($C$761:$C$2761),C1772,"")</f>
        <v/>
      </c>
      <c r="H1772" s="247">
        <f>_xlfn.NORM.DIST(B1772,$F$753,$F$754,0)</f>
        <v>0</v>
      </c>
      <c r="I1772" s="247">
        <f>IF(H1772=MAX($H$761:$H$2761),C1772,"")</f>
        <v>1.6580489423069803E-4</v>
      </c>
      <c r="J1772" s="247" t="str">
        <f>IF(I1772=MIN($I$761:$I$2761),I1772,"")</f>
        <v/>
      </c>
      <c r="K1772" s="247"/>
      <c r="L1772" s="247"/>
      <c r="M1772" s="247"/>
      <c r="N1772" s="247"/>
      <c r="O1772" s="247">
        <v>1011</v>
      </c>
      <c r="P1772" s="247">
        <f>$P$755+(O1772*$P$758)</f>
        <v>6.1635537024832274</v>
      </c>
      <c r="Q1772" s="247">
        <f>_xlfn.NORM.DIST(P1772,P$752,P$753,0)</f>
        <v>2.8451892618936419E-3</v>
      </c>
      <c r="R1772" s="247">
        <f>_xlfn.NORM.DIST(P1772,P$752,P$753,1)</f>
        <v>0.51754779806554985</v>
      </c>
      <c r="S1772" s="253" t="str">
        <f>IF(OR(R1772&lt;$T$757,R1772&gt;$T$758),Q1772,"")</f>
        <v/>
      </c>
      <c r="T1772" s="253">
        <f>IF(AND(R1772&gt;$T$757,R1772&lt;$T$758),Q1772,"")</f>
        <v>2.8451892618936419E-3</v>
      </c>
      <c r="U1772" s="253" t="str">
        <f>IF(Q1772=MAX($Q$761:$Q$2761),Q1772,"")</f>
        <v/>
      </c>
      <c r="V1772" s="253">
        <f>_xlfn.NORM.DIST(P1772,$T$753,$T$754,0)</f>
        <v>2.6756194801789729E-79</v>
      </c>
      <c r="W1772" s="253" t="str">
        <f>IF(V1772=MAX($V$761:$V$2761),Q1772,"")</f>
        <v/>
      </c>
      <c r="X1772" s="253" t="str">
        <f t="shared" si="386"/>
        <v/>
      </c>
      <c r="AB1772" s="253">
        <v>1011</v>
      </c>
      <c r="AC1772" s="253">
        <f t="shared" si="402"/>
        <v>9.53767511158253</v>
      </c>
      <c r="AD1772" s="253">
        <f t="shared" si="387"/>
        <v>1.8386531942269264E-3</v>
      </c>
      <c r="AE1772" s="253">
        <f t="shared" si="388"/>
        <v>0.51754779806554962</v>
      </c>
      <c r="AF1772" s="253" t="str">
        <f>IF(OR(AE1772&lt;$T$757,AE1772&gt;$T$758),AD1772,"")</f>
        <v/>
      </c>
      <c r="AG1772" s="253">
        <f t="shared" si="389"/>
        <v>1.8386531942269264E-3</v>
      </c>
      <c r="AH1772" s="253" t="str">
        <f t="shared" si="390"/>
        <v/>
      </c>
      <c r="AI1772" s="253">
        <f t="shared" si="391"/>
        <v>3.3901800042679322E-4</v>
      </c>
      <c r="AJ1772" s="253" t="str">
        <f t="shared" si="392"/>
        <v/>
      </c>
      <c r="AK1772" s="253" t="str">
        <f t="shared" si="393"/>
        <v/>
      </c>
      <c r="AO1772" s="253">
        <v>1011</v>
      </c>
      <c r="AP1772" s="253">
        <f t="shared" si="394"/>
        <v>56.229385675098456</v>
      </c>
      <c r="AQ1772" s="253">
        <f t="shared" si="395"/>
        <v>3.1187388229240483E-4</v>
      </c>
      <c r="AR1772" s="253">
        <f t="shared" si="396"/>
        <v>0.51754779806554962</v>
      </c>
      <c r="AS1772" s="253" t="str">
        <f>IF(OR(AR1772&lt;$T$757,AR1772&gt;$T$758),AQ1772,"")</f>
        <v/>
      </c>
      <c r="AT1772" s="253">
        <f t="shared" si="397"/>
        <v>3.1187388229240483E-4</v>
      </c>
      <c r="AU1772" s="253" t="str">
        <f t="shared" si="398"/>
        <v/>
      </c>
      <c r="AV1772" s="253">
        <f t="shared" si="399"/>
        <v>0</v>
      </c>
      <c r="AW1772" s="253">
        <f t="shared" si="400"/>
        <v>3.1187388229240483E-4</v>
      </c>
      <c r="AX1772" s="253" t="str">
        <f t="shared" si="401"/>
        <v/>
      </c>
      <c r="AZ1772" s="259"/>
      <c r="BA1772" s="259">
        <f>BA1771+$BD$753</f>
        <v>6.5024000000001205</v>
      </c>
      <c r="BB1772" s="274">
        <f t="shared" si="384"/>
        <v>0.48245663265034144</v>
      </c>
      <c r="BC1772" s="259">
        <f t="shared" si="385"/>
        <v>7.104672258695377E-4</v>
      </c>
      <c r="BD1772" s="259" t="str">
        <f t="shared" si="382"/>
        <v/>
      </c>
      <c r="BE1772" s="254" t="str">
        <f t="shared" si="383"/>
        <v/>
      </c>
    </row>
    <row r="1773" spans="1:57" ht="20.100000000000001" customHeight="1" x14ac:dyDescent="0.25">
      <c r="A1773" s="247">
        <v>1012</v>
      </c>
      <c r="B1773" s="247">
        <f>$B$755+(A1773*$B$758)</f>
        <v>115.38080382165026</v>
      </c>
      <c r="C1773" s="247">
        <f>_xlfn.NORM.DIST($B1773,$B$752,$B$753,0)</f>
        <v>1.6577438893673272E-4</v>
      </c>
      <c r="D1773" s="247">
        <f>_xlfn.NORM.DIST($B1773,$B$752,$B$753,1)</f>
        <v>0.51914187869576123</v>
      </c>
      <c r="E1773" s="247" t="str">
        <f>IF(OR(D1773&lt;$F$757,D1773&gt;$F$758),C1773,"")</f>
        <v/>
      </c>
      <c r="F1773" s="247">
        <f>IF(AND(D1773&gt;$F$757,D1773&lt;$F$758),C1773,"")</f>
        <v>1.6577438893673272E-4</v>
      </c>
      <c r="G1773" s="247" t="str">
        <f>IF(C1773=MAX($C$761:$C$2761),C1773,"")</f>
        <v/>
      </c>
      <c r="H1773" s="247">
        <f>_xlfn.NORM.DIST(B1773,$F$753,$F$754,0)</f>
        <v>0</v>
      </c>
      <c r="I1773" s="247">
        <f>IF(H1773=MAX($H$761:$H$2761),C1773,"")</f>
        <v>1.6577438893673272E-4</v>
      </c>
      <c r="J1773" s="247" t="str">
        <f>IF(I1773=MIN($I$761:$I$2761),I1773,"")</f>
        <v/>
      </c>
      <c r="K1773" s="247"/>
      <c r="L1773" s="247"/>
      <c r="M1773" s="247"/>
      <c r="N1773" s="247"/>
      <c r="O1773" s="247">
        <v>1012</v>
      </c>
      <c r="P1773" s="247">
        <f>$P$755+(O1773*$P$758)</f>
        <v>6.7238767663452563</v>
      </c>
      <c r="Q1773" s="247">
        <f>_xlfn.NORM.DIST(P1773,P$752,P$753,0)</f>
        <v>2.8446657952298634E-3</v>
      </c>
      <c r="R1773" s="247">
        <f>_xlfn.NORM.DIST(P1773,P$752,P$753,1)</f>
        <v>0.51914187869576123</v>
      </c>
      <c r="S1773" s="253" t="str">
        <f>IF(OR(R1773&lt;$T$757,R1773&gt;$T$758),Q1773,"")</f>
        <v/>
      </c>
      <c r="T1773" s="253">
        <f>IF(AND(R1773&gt;$T$757,R1773&lt;$T$758),Q1773,"")</f>
        <v>2.8446657952298634E-3</v>
      </c>
      <c r="U1773" s="253" t="str">
        <f>IF(Q1773=MAX($Q$761:$Q$2761),Q1773,"")</f>
        <v/>
      </c>
      <c r="V1773" s="253">
        <f>_xlfn.NORM.DIST(P1773,$T$753,$T$754,0)</f>
        <v>2.4826516392791333E-79</v>
      </c>
      <c r="W1773" s="253" t="str">
        <f>IF(V1773=MAX($V$761:$V$2761),Q1773,"")</f>
        <v/>
      </c>
      <c r="X1773" s="253" t="str">
        <f t="shared" si="386"/>
        <v/>
      </c>
      <c r="AB1773" s="253">
        <v>1012</v>
      </c>
      <c r="AC1773" s="253">
        <f t="shared" si="402"/>
        <v>10.404736485362832</v>
      </c>
      <c r="AD1773" s="253">
        <f t="shared" si="387"/>
        <v>1.8383149131620011E-3</v>
      </c>
      <c r="AE1773" s="253">
        <f t="shared" si="388"/>
        <v>0.51914187869576134</v>
      </c>
      <c r="AF1773" s="253" t="str">
        <f>IF(OR(AE1773&lt;$T$757,AE1773&gt;$T$758),AD1773,"")</f>
        <v/>
      </c>
      <c r="AG1773" s="253">
        <f t="shared" si="389"/>
        <v>1.8383149131620011E-3</v>
      </c>
      <c r="AH1773" s="253" t="str">
        <f t="shared" si="390"/>
        <v/>
      </c>
      <c r="AI1773" s="253">
        <f t="shared" si="391"/>
        <v>3.3653009782163207E-4</v>
      </c>
      <c r="AJ1773" s="253" t="str">
        <f t="shared" si="392"/>
        <v/>
      </c>
      <c r="AK1773" s="253" t="str">
        <f t="shared" si="393"/>
        <v/>
      </c>
      <c r="AO1773" s="253">
        <v>1012</v>
      </c>
      <c r="AP1773" s="253">
        <f t="shared" si="394"/>
        <v>61.34114800919815</v>
      </c>
      <c r="AQ1773" s="253">
        <f t="shared" si="395"/>
        <v>3.1181650277714037E-4</v>
      </c>
      <c r="AR1773" s="253">
        <f t="shared" si="396"/>
        <v>0.51914187869576123</v>
      </c>
      <c r="AS1773" s="253" t="str">
        <f>IF(OR(AR1773&lt;$T$757,AR1773&gt;$T$758),AQ1773,"")</f>
        <v/>
      </c>
      <c r="AT1773" s="253">
        <f t="shared" si="397"/>
        <v>3.1181650277714037E-4</v>
      </c>
      <c r="AU1773" s="253" t="str">
        <f t="shared" si="398"/>
        <v/>
      </c>
      <c r="AV1773" s="253">
        <f t="shared" si="399"/>
        <v>0</v>
      </c>
      <c r="AW1773" s="253">
        <f t="shared" si="400"/>
        <v>3.1181650277714037E-4</v>
      </c>
      <c r="AX1773" s="253" t="str">
        <f t="shared" si="401"/>
        <v/>
      </c>
      <c r="AZ1773" s="259"/>
      <c r="BA1773" s="259">
        <f>BA1772+$BD$753</f>
        <v>6.5088000000001207</v>
      </c>
      <c r="BB1773" s="274">
        <f t="shared" si="384"/>
        <v>0.48174616542447191</v>
      </c>
      <c r="BC1773" s="259">
        <f t="shared" si="385"/>
        <v>7.0994040449368079E-4</v>
      </c>
      <c r="BD1773" s="259" t="str">
        <f t="shared" si="382"/>
        <v/>
      </c>
      <c r="BE1773" s="254" t="str">
        <f t="shared" si="383"/>
        <v/>
      </c>
    </row>
    <row r="1774" spans="1:57" ht="20.100000000000001" customHeight="1" x14ac:dyDescent="0.25">
      <c r="A1774" s="247">
        <v>1013</v>
      </c>
      <c r="B1774" s="247">
        <f>$B$755+(A1774*$B$758)</f>
        <v>124.99587080678793</v>
      </c>
      <c r="C1774" s="247">
        <f>_xlfn.NORM.DIST($B1774,$B$752,$B$753,0)</f>
        <v>1.6574123737421215E-4</v>
      </c>
      <c r="D1774" s="247">
        <f>_xlfn.NORM.DIST($B1774,$B$752,$B$753,1)</f>
        <v>0.52073565329228011</v>
      </c>
      <c r="E1774" s="247" t="str">
        <f>IF(OR(D1774&lt;$F$757,D1774&gt;$F$758),C1774,"")</f>
        <v/>
      </c>
      <c r="F1774" s="247">
        <f>IF(AND(D1774&gt;$F$757,D1774&lt;$F$758),C1774,"")</f>
        <v>1.6574123737421215E-4</v>
      </c>
      <c r="G1774" s="247" t="str">
        <f>IF(C1774=MAX($C$761:$C$2761),C1774,"")</f>
        <v/>
      </c>
      <c r="H1774" s="247">
        <f>_xlfn.NORM.DIST(B1774,$F$753,$F$754,0)</f>
        <v>0</v>
      </c>
      <c r="I1774" s="247">
        <f>IF(H1774=MAX($H$761:$H$2761),C1774,"")</f>
        <v>1.6574123737421215E-4</v>
      </c>
      <c r="J1774" s="247" t="str">
        <f>IF(I1774=MIN($I$761:$I$2761),I1774,"")</f>
        <v/>
      </c>
      <c r="K1774" s="247"/>
      <c r="L1774" s="247"/>
      <c r="M1774" s="247"/>
      <c r="N1774" s="247"/>
      <c r="O1774" s="247">
        <v>1013</v>
      </c>
      <c r="P1774" s="247">
        <f>$P$755+(O1774*$P$758)</f>
        <v>7.2841998302073989</v>
      </c>
      <c r="Q1774" s="247">
        <f>_xlfn.NORM.DIST(P1774,P$752,P$753,0)</f>
        <v>2.8440969189603409E-3</v>
      </c>
      <c r="R1774" s="247">
        <f>_xlfn.NORM.DIST(P1774,P$752,P$753,1)</f>
        <v>0.52073565329228022</v>
      </c>
      <c r="S1774" s="253" t="str">
        <f>IF(OR(R1774&lt;$T$757,R1774&gt;$T$758),Q1774,"")</f>
        <v/>
      </c>
      <c r="T1774" s="253">
        <f>IF(AND(R1774&gt;$T$757,R1774&lt;$T$758),Q1774,"")</f>
        <v>2.8440969189603409E-3</v>
      </c>
      <c r="U1774" s="253" t="str">
        <f>IF(Q1774=MAX($Q$761:$Q$2761),Q1774,"")</f>
        <v/>
      </c>
      <c r="V1774" s="253">
        <f>_xlfn.NORM.DIST(P1774,$T$753,$T$754,0)</f>
        <v>2.3035639378158161E-79</v>
      </c>
      <c r="W1774" s="253" t="str">
        <f>IF(V1774=MAX($V$761:$V$2761),Q1774,"")</f>
        <v/>
      </c>
      <c r="X1774" s="253" t="str">
        <f t="shared" si="386"/>
        <v/>
      </c>
      <c r="AB1774" s="253">
        <v>1013</v>
      </c>
      <c r="AC1774" s="253">
        <f t="shared" si="402"/>
        <v>11.271797859143021</v>
      </c>
      <c r="AD1774" s="253">
        <f t="shared" si="387"/>
        <v>1.8379472869432163E-3</v>
      </c>
      <c r="AE1774" s="253">
        <f t="shared" si="388"/>
        <v>0.52073565329228022</v>
      </c>
      <c r="AF1774" s="253" t="str">
        <f>IF(OR(AE1774&lt;$T$757,AE1774&gt;$T$758),AD1774,"")</f>
        <v/>
      </c>
      <c r="AG1774" s="253">
        <f t="shared" si="389"/>
        <v>1.8379472869432163E-3</v>
      </c>
      <c r="AH1774" s="253" t="str">
        <f t="shared" si="390"/>
        <v/>
      </c>
      <c r="AI1774" s="253">
        <f t="shared" si="391"/>
        <v>3.3405510790475228E-4</v>
      </c>
      <c r="AJ1774" s="253" t="str">
        <f t="shared" si="392"/>
        <v/>
      </c>
      <c r="AK1774" s="253" t="str">
        <f t="shared" si="393"/>
        <v/>
      </c>
      <c r="AO1774" s="253">
        <v>1013</v>
      </c>
      <c r="AP1774" s="253">
        <f t="shared" si="394"/>
        <v>66.452910343298754</v>
      </c>
      <c r="AQ1774" s="253">
        <f t="shared" si="395"/>
        <v>3.1175414571249922E-4</v>
      </c>
      <c r="AR1774" s="253">
        <f t="shared" si="396"/>
        <v>0.52073565329228033</v>
      </c>
      <c r="AS1774" s="253" t="str">
        <f>IF(OR(AR1774&lt;$T$757,AR1774&gt;$T$758),AQ1774,"")</f>
        <v/>
      </c>
      <c r="AT1774" s="253">
        <f t="shared" si="397"/>
        <v>3.1175414571249922E-4</v>
      </c>
      <c r="AU1774" s="253" t="str">
        <f t="shared" si="398"/>
        <v/>
      </c>
      <c r="AV1774" s="253">
        <f t="shared" si="399"/>
        <v>0</v>
      </c>
      <c r="AW1774" s="253">
        <f t="shared" si="400"/>
        <v>3.1175414571249922E-4</v>
      </c>
      <c r="AX1774" s="253" t="str">
        <f t="shared" si="401"/>
        <v/>
      </c>
      <c r="AZ1774" s="259"/>
      <c r="BA1774" s="259">
        <f>BA1773+$BD$753</f>
        <v>6.5152000000001209</v>
      </c>
      <c r="BB1774" s="274">
        <f t="shared" si="384"/>
        <v>0.48103622501997823</v>
      </c>
      <c r="BC1774" s="259">
        <f t="shared" si="385"/>
        <v>7.0941226070975194E-4</v>
      </c>
      <c r="BD1774" s="259" t="str">
        <f t="shared" si="382"/>
        <v/>
      </c>
      <c r="BE1774" s="254" t="str">
        <f t="shared" si="383"/>
        <v/>
      </c>
    </row>
    <row r="1775" spans="1:57" ht="20.100000000000001" customHeight="1" x14ac:dyDescent="0.25">
      <c r="A1775" s="247">
        <v>1014</v>
      </c>
      <c r="B1775" s="247">
        <f>$B$755+(A1775*$B$758)</f>
        <v>134.61093779192561</v>
      </c>
      <c r="C1775" s="247">
        <f>_xlfn.NORM.DIST($B1775,$B$752,$B$753,0)</f>
        <v>1.6570544113307252E-4</v>
      </c>
      <c r="D1775" s="247">
        <f>_xlfn.NORM.DIST($B1775,$B$752,$B$753,1)</f>
        <v>0.52232909641859893</v>
      </c>
      <c r="E1775" s="247" t="str">
        <f>IF(OR(D1775&lt;$F$757,D1775&gt;$F$758),C1775,"")</f>
        <v/>
      </c>
      <c r="F1775" s="247">
        <f>IF(AND(D1775&gt;$F$757,D1775&lt;$F$758),C1775,"")</f>
        <v>1.6570544113307252E-4</v>
      </c>
      <c r="G1775" s="247" t="str">
        <f>IF(C1775=MAX($C$761:$C$2761),C1775,"")</f>
        <v/>
      </c>
      <c r="H1775" s="247">
        <f>_xlfn.NORM.DIST(B1775,$F$753,$F$754,0)</f>
        <v>0</v>
      </c>
      <c r="I1775" s="247">
        <f>IF(H1775=MAX($H$761:$H$2761),C1775,"")</f>
        <v>1.6570544113307252E-4</v>
      </c>
      <c r="J1775" s="247" t="str">
        <f>IF(I1775=MIN($I$761:$I$2761),I1775,"")</f>
        <v/>
      </c>
      <c r="K1775" s="247"/>
      <c r="L1775" s="247"/>
      <c r="M1775" s="247"/>
      <c r="N1775" s="247"/>
      <c r="O1775" s="247">
        <v>1014</v>
      </c>
      <c r="P1775" s="247">
        <f>$P$755+(O1775*$P$758)</f>
        <v>7.8445228940695415</v>
      </c>
      <c r="Q1775" s="247">
        <f>_xlfn.NORM.DIST(P1775,P$752,P$753,0)</f>
        <v>2.8434826603681612E-3</v>
      </c>
      <c r="R1775" s="247">
        <f>_xlfn.NORM.DIST(P1775,P$752,P$753,1)</f>
        <v>0.52232909641859915</v>
      </c>
      <c r="S1775" s="253" t="str">
        <f>IF(OR(R1775&lt;$T$757,R1775&gt;$T$758),Q1775,"")</f>
        <v/>
      </c>
      <c r="T1775" s="253">
        <f>IF(AND(R1775&gt;$T$757,R1775&lt;$T$758),Q1775,"")</f>
        <v>2.8434826603681612E-3</v>
      </c>
      <c r="U1775" s="253" t="str">
        <f>IF(Q1775=MAX($Q$761:$Q$2761),Q1775,"")</f>
        <v/>
      </c>
      <c r="V1775" s="253">
        <f>_xlfn.NORM.DIST(P1775,$T$753,$T$754,0)</f>
        <v>2.1373606469075511E-79</v>
      </c>
      <c r="W1775" s="253" t="str">
        <f>IF(V1775=MAX($V$761:$V$2761),Q1775,"")</f>
        <v/>
      </c>
      <c r="X1775" s="253" t="str">
        <f t="shared" si="386"/>
        <v/>
      </c>
      <c r="AB1775" s="253">
        <v>1014</v>
      </c>
      <c r="AC1775" s="253">
        <f t="shared" si="402"/>
        <v>12.138859232923323</v>
      </c>
      <c r="AD1775" s="253">
        <f t="shared" si="387"/>
        <v>1.8375503332017837E-3</v>
      </c>
      <c r="AE1775" s="253">
        <f t="shared" si="388"/>
        <v>0.52232909641859915</v>
      </c>
      <c r="AF1775" s="253" t="str">
        <f>IF(OR(AE1775&lt;$T$757,AE1775&gt;$T$758),AD1775,"")</f>
        <v/>
      </c>
      <c r="AG1775" s="253">
        <f t="shared" si="389"/>
        <v>1.8375503332017837E-3</v>
      </c>
      <c r="AH1775" s="253" t="str">
        <f t="shared" si="390"/>
        <v/>
      </c>
      <c r="AI1775" s="253">
        <f t="shared" si="391"/>
        <v>3.3159301461839236E-4</v>
      </c>
      <c r="AJ1775" s="253" t="str">
        <f t="shared" si="392"/>
        <v/>
      </c>
      <c r="AK1775" s="253" t="str">
        <f t="shared" si="393"/>
        <v/>
      </c>
      <c r="AO1775" s="253">
        <v>1014</v>
      </c>
      <c r="AP1775" s="253">
        <f t="shared" si="394"/>
        <v>71.564672677398448</v>
      </c>
      <c r="AQ1775" s="253">
        <f t="shared" si="395"/>
        <v>3.1168681408910243E-4</v>
      </c>
      <c r="AR1775" s="253">
        <f t="shared" si="396"/>
        <v>0.52232909641859915</v>
      </c>
      <c r="AS1775" s="253" t="str">
        <f>IF(OR(AR1775&lt;$T$757,AR1775&gt;$T$758),AQ1775,"")</f>
        <v/>
      </c>
      <c r="AT1775" s="253">
        <f t="shared" si="397"/>
        <v>3.1168681408910243E-4</v>
      </c>
      <c r="AU1775" s="253" t="str">
        <f t="shared" si="398"/>
        <v/>
      </c>
      <c r="AV1775" s="253">
        <f t="shared" si="399"/>
        <v>0</v>
      </c>
      <c r="AW1775" s="253">
        <f t="shared" si="400"/>
        <v>3.1168681408910243E-4</v>
      </c>
      <c r="AX1775" s="253" t="str">
        <f t="shared" si="401"/>
        <v/>
      </c>
      <c r="AZ1775" s="259"/>
      <c r="BA1775" s="259">
        <f>BA1774+$BD$753</f>
        <v>6.5216000000001211</v>
      </c>
      <c r="BB1775" s="274">
        <f t="shared" si="384"/>
        <v>0.48032681275926847</v>
      </c>
      <c r="BC1775" s="259">
        <f t="shared" si="385"/>
        <v>7.0888280141290227E-4</v>
      </c>
      <c r="BD1775" s="259" t="str">
        <f t="shared" si="382"/>
        <v/>
      </c>
      <c r="BE1775" s="254" t="str">
        <f t="shared" si="383"/>
        <v/>
      </c>
    </row>
    <row r="1776" spans="1:57" ht="20.100000000000001" customHeight="1" x14ac:dyDescent="0.25">
      <c r="A1776" s="248">
        <v>1015</v>
      </c>
      <c r="B1776" s="247">
        <f>$B$755+(A1776*$B$758)</f>
        <v>144.22600477706328</v>
      </c>
      <c r="C1776" s="247">
        <f>_xlfn.NORM.DIST($B1776,$B$752,$B$753,0)</f>
        <v>1.6566700192984966E-4</v>
      </c>
      <c r="D1776" s="247">
        <f>_xlfn.NORM.DIST($B1776,$B$752,$B$753,1)</f>
        <v>0.52392218265410673</v>
      </c>
      <c r="E1776" s="247" t="str">
        <f>IF(OR(D1776&lt;$F$757,D1776&gt;$F$758),C1776,"")</f>
        <v/>
      </c>
      <c r="F1776" s="247">
        <f>IF(AND(D1776&gt;$F$757,D1776&lt;$F$758),C1776,"")</f>
        <v>1.6566700192984966E-4</v>
      </c>
      <c r="G1776" s="247" t="str">
        <f>IF(C1776=MAX($C$761:$C$2761),C1776,"")</f>
        <v/>
      </c>
      <c r="H1776" s="247">
        <f>_xlfn.NORM.DIST(B1776,$F$753,$F$754,0)</f>
        <v>0</v>
      </c>
      <c r="I1776" s="247">
        <f>IF(H1776=MAX($H$761:$H$2761),C1776,"")</f>
        <v>1.6566700192984966E-4</v>
      </c>
      <c r="J1776" s="247" t="str">
        <f>IF(I1776=MIN($I$761:$I$2761),I1776,"")</f>
        <v/>
      </c>
      <c r="K1776" s="247"/>
      <c r="L1776" s="247"/>
      <c r="M1776" s="247"/>
      <c r="N1776" s="247"/>
      <c r="O1776" s="248">
        <v>1015</v>
      </c>
      <c r="P1776" s="247">
        <f>$P$755+(O1776*$P$758)</f>
        <v>8.4048459579316841</v>
      </c>
      <c r="Q1776" s="247">
        <f>_xlfn.NORM.DIST(P1776,P$752,P$753,0)</f>
        <v>2.842823048908844E-3</v>
      </c>
      <c r="R1776" s="247">
        <f>_xlfn.NORM.DIST(P1776,P$752,P$753,1)</f>
        <v>0.52392218265410695</v>
      </c>
      <c r="S1776" s="253" t="str">
        <f>IF(OR(R1776&lt;$T$757,R1776&gt;$T$758),Q1776,"")</f>
        <v/>
      </c>
      <c r="T1776" s="253">
        <f>IF(AND(R1776&gt;$T$757,R1776&lt;$T$758),Q1776,"")</f>
        <v>2.842823048908844E-3</v>
      </c>
      <c r="U1776" s="253" t="str">
        <f>IF(Q1776=MAX($Q$761:$Q$2761),Q1776,"")</f>
        <v/>
      </c>
      <c r="V1776" s="253">
        <f>_xlfn.NORM.DIST(P1776,$T$753,$T$754,0)</f>
        <v>1.9831172764828589E-79</v>
      </c>
      <c r="W1776" s="253" t="str">
        <f>IF(V1776=MAX($V$761:$V$2761),Q1776,"")</f>
        <v/>
      </c>
      <c r="X1776" s="253" t="str">
        <f t="shared" si="386"/>
        <v/>
      </c>
      <c r="AB1776" s="259">
        <v>1015</v>
      </c>
      <c r="AC1776" s="253">
        <f t="shared" si="402"/>
        <v>13.005920606703512</v>
      </c>
      <c r="AD1776" s="253">
        <f t="shared" si="387"/>
        <v>1.8371240709728117E-3</v>
      </c>
      <c r="AE1776" s="253">
        <f t="shared" si="388"/>
        <v>0.52392218265410673</v>
      </c>
      <c r="AF1776" s="253" t="str">
        <f>IF(OR(AE1776&lt;$T$757,AE1776&gt;$T$758),AD1776,"")</f>
        <v/>
      </c>
      <c r="AG1776" s="253">
        <f t="shared" si="389"/>
        <v>1.8371240709728117E-3</v>
      </c>
      <c r="AH1776" s="253" t="str">
        <f t="shared" si="390"/>
        <v/>
      </c>
      <c r="AI1776" s="253">
        <f t="shared" si="391"/>
        <v>3.291438014062646E-4</v>
      </c>
      <c r="AJ1776" s="253" t="str">
        <f t="shared" si="392"/>
        <v/>
      </c>
      <c r="AK1776" s="253" t="str">
        <f t="shared" si="393"/>
        <v/>
      </c>
      <c r="AO1776" s="259">
        <v>1015</v>
      </c>
      <c r="AP1776" s="253">
        <f t="shared" si="394"/>
        <v>76.676435011498143</v>
      </c>
      <c r="AQ1776" s="253">
        <f t="shared" si="395"/>
        <v>3.116145111357007E-4</v>
      </c>
      <c r="AR1776" s="253">
        <f t="shared" si="396"/>
        <v>0.52392218265410673</v>
      </c>
      <c r="AS1776" s="253" t="str">
        <f>IF(OR(AR1776&lt;$T$757,AR1776&gt;$T$758),AQ1776,"")</f>
        <v/>
      </c>
      <c r="AT1776" s="253">
        <f t="shared" si="397"/>
        <v>3.116145111357007E-4</v>
      </c>
      <c r="AU1776" s="253" t="str">
        <f t="shared" si="398"/>
        <v/>
      </c>
      <c r="AV1776" s="253">
        <f t="shared" si="399"/>
        <v>0</v>
      </c>
      <c r="AW1776" s="253">
        <f t="shared" si="400"/>
        <v>3.116145111357007E-4</v>
      </c>
      <c r="AX1776" s="253" t="str">
        <f t="shared" si="401"/>
        <v/>
      </c>
      <c r="AZ1776" s="259"/>
      <c r="BA1776" s="259">
        <f>BA1775+$BD$753</f>
        <v>6.5280000000001213</v>
      </c>
      <c r="BB1776" s="274">
        <f t="shared" si="384"/>
        <v>0.47961792995785557</v>
      </c>
      <c r="BC1776" s="259">
        <f t="shared" si="385"/>
        <v>7.0835203348207365E-4</v>
      </c>
      <c r="BD1776" s="259" t="str">
        <f t="shared" si="382"/>
        <v/>
      </c>
      <c r="BE1776" s="254" t="str">
        <f t="shared" si="383"/>
        <v/>
      </c>
    </row>
    <row r="1777" spans="1:57" ht="20.100000000000001" customHeight="1" x14ac:dyDescent="0.25">
      <c r="A1777" s="247">
        <v>1016</v>
      </c>
      <c r="B1777" s="247">
        <f>$B$755+(A1777*$B$758)</f>
        <v>153.84107176220095</v>
      </c>
      <c r="C1777" s="247">
        <f>_xlfn.NORM.DIST($B1777,$B$752,$B$753,0)</f>
        <v>1.6562592160754153E-4</v>
      </c>
      <c r="D1777" s="247">
        <f>_xlfn.NORM.DIST($B1777,$B$752,$B$753,1)</f>
        <v>0.52551488659530476</v>
      </c>
      <c r="E1777" s="247" t="str">
        <f>IF(OR(D1777&lt;$F$757,D1777&gt;$F$758),C1777,"")</f>
        <v/>
      </c>
      <c r="F1777" s="247">
        <f>IF(AND(D1777&gt;$F$757,D1777&lt;$F$758),C1777,"")</f>
        <v>1.6562592160754153E-4</v>
      </c>
      <c r="G1777" s="247" t="str">
        <f>IF(C1777=MAX($C$761:$C$2761),C1777,"")</f>
        <v/>
      </c>
      <c r="H1777" s="247">
        <f>_xlfn.NORM.DIST(B1777,$F$753,$F$754,0)</f>
        <v>0</v>
      </c>
      <c r="I1777" s="247">
        <f>IF(H1777=MAX($H$761:$H$2761),C1777,"")</f>
        <v>1.6562592160754153E-4</v>
      </c>
      <c r="J1777" s="247" t="str">
        <f>IF(I1777=MIN($I$761:$I$2761),I1777,"")</f>
        <v/>
      </c>
      <c r="K1777" s="247"/>
      <c r="L1777" s="247"/>
      <c r="M1777" s="247"/>
      <c r="N1777" s="247"/>
      <c r="O1777" s="247">
        <v>1016</v>
      </c>
      <c r="P1777" s="247">
        <f>$P$755+(O1777*$P$758)</f>
        <v>8.965169021793713</v>
      </c>
      <c r="Q1777" s="247">
        <f>_xlfn.NORM.DIST(P1777,P$752,P$753,0)</f>
        <v>2.8421181162079827E-3</v>
      </c>
      <c r="R1777" s="247">
        <f>_xlfn.NORM.DIST(P1777,P$752,P$753,1)</f>
        <v>0.52551488659530476</v>
      </c>
      <c r="S1777" s="253" t="str">
        <f>IF(OR(R1777&lt;$T$757,R1777&gt;$T$758),Q1777,"")</f>
        <v/>
      </c>
      <c r="T1777" s="253">
        <f>IF(AND(R1777&gt;$T$757,R1777&lt;$T$758),Q1777,"")</f>
        <v>2.8421181162079827E-3</v>
      </c>
      <c r="U1777" s="253" t="str">
        <f>IF(Q1777=MAX($Q$761:$Q$2761),Q1777,"")</f>
        <v/>
      </c>
      <c r="V1777" s="253">
        <f>_xlfn.NORM.DIST(P1777,$T$753,$T$754,0)</f>
        <v>1.8399754923961559E-79</v>
      </c>
      <c r="W1777" s="253" t="str">
        <f>IF(V1777=MAX($V$761:$V$2761),Q1777,"")</f>
        <v/>
      </c>
      <c r="X1777" s="253" t="str">
        <f t="shared" si="386"/>
        <v/>
      </c>
      <c r="AB1777" s="253">
        <v>1016</v>
      </c>
      <c r="AC1777" s="253">
        <f t="shared" si="402"/>
        <v>13.872981980483814</v>
      </c>
      <c r="AD1777" s="253">
        <f t="shared" si="387"/>
        <v>1.8366685206937794E-3</v>
      </c>
      <c r="AE1777" s="253">
        <f t="shared" si="388"/>
        <v>0.52551488659530499</v>
      </c>
      <c r="AF1777" s="253" t="str">
        <f>IF(OR(AE1777&lt;$T$757,AE1777&gt;$T$758),AD1777,"")</f>
        <v/>
      </c>
      <c r="AG1777" s="253">
        <f t="shared" si="389"/>
        <v>1.8366685206937794E-3</v>
      </c>
      <c r="AH1777" s="253" t="str">
        <f t="shared" si="390"/>
        <v/>
      </c>
      <c r="AI1777" s="253">
        <f t="shared" si="391"/>
        <v>3.2670745121828125E-4</v>
      </c>
      <c r="AJ1777" s="253" t="str">
        <f t="shared" si="392"/>
        <v/>
      </c>
      <c r="AK1777" s="253" t="str">
        <f t="shared" si="393"/>
        <v/>
      </c>
      <c r="AO1777" s="253">
        <v>1016</v>
      </c>
      <c r="AP1777" s="253">
        <f t="shared" si="394"/>
        <v>81.788197345597837</v>
      </c>
      <c r="AQ1777" s="253">
        <f t="shared" si="395"/>
        <v>3.1153724031891637E-4</v>
      </c>
      <c r="AR1777" s="253">
        <f t="shared" si="396"/>
        <v>0.52551488659530476</v>
      </c>
      <c r="AS1777" s="253" t="str">
        <f>IF(OR(AR1777&lt;$T$757,AR1777&gt;$T$758),AQ1777,"")</f>
        <v/>
      </c>
      <c r="AT1777" s="253">
        <f t="shared" si="397"/>
        <v>3.1153724031891637E-4</v>
      </c>
      <c r="AU1777" s="253" t="str">
        <f t="shared" si="398"/>
        <v/>
      </c>
      <c r="AV1777" s="253">
        <f t="shared" si="399"/>
        <v>0</v>
      </c>
      <c r="AW1777" s="253">
        <f t="shared" si="400"/>
        <v>3.1153724031891637E-4</v>
      </c>
      <c r="AX1777" s="253" t="str">
        <f t="shared" si="401"/>
        <v/>
      </c>
      <c r="AZ1777" s="259"/>
      <c r="BA1777" s="259">
        <f>BA1776+$BD$753</f>
        <v>6.5344000000001214</v>
      </c>
      <c r="BB1777" s="274">
        <f t="shared" si="384"/>
        <v>0.4789095779243735</v>
      </c>
      <c r="BC1777" s="259">
        <f t="shared" si="385"/>
        <v>7.0781996378477263E-4</v>
      </c>
      <c r="BD1777" s="259" t="str">
        <f t="shared" si="382"/>
        <v/>
      </c>
      <c r="BE1777" s="254" t="str">
        <f t="shared" si="383"/>
        <v/>
      </c>
    </row>
    <row r="1778" spans="1:57" ht="20.100000000000001" customHeight="1" x14ac:dyDescent="0.25">
      <c r="A1778" s="247">
        <v>1017</v>
      </c>
      <c r="B1778" s="247">
        <f>$B$755+(A1778*$B$758)</f>
        <v>163.45613874733863</v>
      </c>
      <c r="C1778" s="247">
        <f>_xlfn.NORM.DIST($B1778,$B$752,$B$753,0)</f>
        <v>1.6558220213546137E-4</v>
      </c>
      <c r="D1778" s="247">
        <f>_xlfn.NORM.DIST($B1778,$B$752,$B$753,1)</f>
        <v>0.52710718285702263</v>
      </c>
      <c r="E1778" s="247" t="str">
        <f>IF(OR(D1778&lt;$F$757,D1778&gt;$F$758),C1778,"")</f>
        <v/>
      </c>
      <c r="F1778" s="247">
        <f>IF(AND(D1778&gt;$F$757,D1778&lt;$F$758),C1778,"")</f>
        <v>1.6558220213546137E-4</v>
      </c>
      <c r="G1778" s="247" t="str">
        <f>IF(C1778=MAX($C$761:$C$2761),C1778,"")</f>
        <v/>
      </c>
      <c r="H1778" s="247">
        <f>_xlfn.NORM.DIST(B1778,$F$753,$F$754,0)</f>
        <v>0</v>
      </c>
      <c r="I1778" s="247">
        <f>IF(H1778=MAX($H$761:$H$2761),C1778,"")</f>
        <v>1.6558220213546137E-4</v>
      </c>
      <c r="J1778" s="247" t="str">
        <f>IF(I1778=MIN($I$761:$I$2761),I1778,"")</f>
        <v/>
      </c>
      <c r="K1778" s="247"/>
      <c r="L1778" s="247"/>
      <c r="M1778" s="247"/>
      <c r="N1778" s="247"/>
      <c r="O1778" s="247">
        <v>1017</v>
      </c>
      <c r="P1778" s="247">
        <f>$P$755+(O1778*$P$758)</f>
        <v>9.5254920856558556</v>
      </c>
      <c r="Q1778" s="247">
        <f>_xlfn.NORM.DIST(P1778,P$752,P$753,0)</f>
        <v>2.8413678960587203E-3</v>
      </c>
      <c r="R1778" s="247">
        <f>_xlfn.NORM.DIST(P1778,P$752,P$753,1)</f>
        <v>0.52710718285702274</v>
      </c>
      <c r="S1778" s="253" t="str">
        <f>IF(OR(R1778&lt;$T$757,R1778&gt;$T$758),Q1778,"")</f>
        <v/>
      </c>
      <c r="T1778" s="253">
        <f>IF(AND(R1778&gt;$T$757,R1778&lt;$T$758),Q1778,"")</f>
        <v>2.8413678960587203E-3</v>
      </c>
      <c r="U1778" s="253" t="str">
        <f>IF(Q1778=MAX($Q$761:$Q$2761),Q1778,"")</f>
        <v/>
      </c>
      <c r="V1778" s="253">
        <f>_xlfn.NORM.DIST(P1778,$T$753,$T$754,0)</f>
        <v>1.7071383952133225E-79</v>
      </c>
      <c r="W1778" s="253" t="str">
        <f>IF(V1778=MAX($V$761:$V$2761),Q1778,"")</f>
        <v/>
      </c>
      <c r="X1778" s="253" t="str">
        <f t="shared" si="386"/>
        <v/>
      </c>
      <c r="AB1778" s="253">
        <v>1017</v>
      </c>
      <c r="AC1778" s="253">
        <f t="shared" si="402"/>
        <v>14.740043354264003</v>
      </c>
      <c r="AD1778" s="253">
        <f t="shared" si="387"/>
        <v>1.8361837042029088E-3</v>
      </c>
      <c r="AE1778" s="253">
        <f t="shared" si="388"/>
        <v>0.52710718285702263</v>
      </c>
      <c r="AF1778" s="253" t="str">
        <f>IF(OR(AE1778&lt;$T$757,AE1778&gt;$T$758),AD1778,"")</f>
        <v/>
      </c>
      <c r="AG1778" s="253">
        <f t="shared" si="389"/>
        <v>1.8361837042029088E-3</v>
      </c>
      <c r="AH1778" s="253" t="str">
        <f t="shared" si="390"/>
        <v/>
      </c>
      <c r="AI1778" s="253">
        <f t="shared" si="391"/>
        <v>3.242839465152926E-4</v>
      </c>
      <c r="AJ1778" s="253" t="str">
        <f t="shared" si="392"/>
        <v/>
      </c>
      <c r="AK1778" s="253" t="str">
        <f t="shared" si="393"/>
        <v/>
      </c>
      <c r="AO1778" s="253">
        <v>1017</v>
      </c>
      <c r="AP1778" s="253">
        <f t="shared" si="394"/>
        <v>86.899959679697531</v>
      </c>
      <c r="AQ1778" s="253">
        <f t="shared" si="395"/>
        <v>3.1145500534296661E-4</v>
      </c>
      <c r="AR1778" s="253">
        <f t="shared" si="396"/>
        <v>0.52710718285702252</v>
      </c>
      <c r="AS1778" s="253" t="str">
        <f>IF(OR(AR1778&lt;$T$757,AR1778&gt;$T$758),AQ1778,"")</f>
        <v/>
      </c>
      <c r="AT1778" s="253">
        <f t="shared" si="397"/>
        <v>3.1145500534296661E-4</v>
      </c>
      <c r="AU1778" s="253" t="str">
        <f t="shared" si="398"/>
        <v/>
      </c>
      <c r="AV1778" s="253">
        <f t="shared" si="399"/>
        <v>0</v>
      </c>
      <c r="AW1778" s="253">
        <f t="shared" si="400"/>
        <v>3.1145500534296661E-4</v>
      </c>
      <c r="AX1778" s="253" t="str">
        <f t="shared" si="401"/>
        <v/>
      </c>
      <c r="AZ1778" s="259"/>
      <c r="BA1778" s="259">
        <f>BA1777+$BD$753</f>
        <v>6.5408000000001216</v>
      </c>
      <c r="BB1778" s="274">
        <f t="shared" si="384"/>
        <v>0.47820175796058872</v>
      </c>
      <c r="BC1778" s="259">
        <f t="shared" si="385"/>
        <v>7.0728659917485004E-4</v>
      </c>
      <c r="BD1778" s="259" t="str">
        <f t="shared" si="382"/>
        <v/>
      </c>
      <c r="BE1778" s="254" t="str">
        <f t="shared" si="383"/>
        <v/>
      </c>
    </row>
    <row r="1779" spans="1:57" ht="20.100000000000001" customHeight="1" x14ac:dyDescent="0.25">
      <c r="A1779" s="247">
        <v>1018</v>
      </c>
      <c r="B1779" s="247">
        <f>$B$755+(A1779*$B$758)</f>
        <v>173.0712057324763</v>
      </c>
      <c r="C1779" s="247">
        <f>_xlfn.NORM.DIST($B1779,$B$752,$B$753,0)</f>
        <v>1.6553584560908001E-4</v>
      </c>
      <c r="D1779" s="247">
        <f>_xlfn.NORM.DIST($B1779,$B$752,$B$753,1)</f>
        <v>0.5286990460736315</v>
      </c>
      <c r="E1779" s="247" t="str">
        <f>IF(OR(D1779&lt;$F$757,D1779&gt;$F$758),C1779,"")</f>
        <v/>
      </c>
      <c r="F1779" s="247">
        <f>IF(AND(D1779&gt;$F$757,D1779&lt;$F$758),C1779,"")</f>
        <v>1.6553584560908001E-4</v>
      </c>
      <c r="G1779" s="247" t="str">
        <f>IF(C1779=MAX($C$761:$C$2761),C1779,"")</f>
        <v/>
      </c>
      <c r="H1779" s="247">
        <f>_xlfn.NORM.DIST(B1779,$F$753,$F$754,0)</f>
        <v>0</v>
      </c>
      <c r="I1779" s="247">
        <f>IF(H1779=MAX($H$761:$H$2761),C1779,"")</f>
        <v>1.6553584560908001E-4</v>
      </c>
      <c r="J1779" s="247" t="str">
        <f>IF(I1779=MIN($I$761:$I$2761),I1779,"")</f>
        <v/>
      </c>
      <c r="K1779" s="247"/>
      <c r="L1779" s="247"/>
      <c r="M1779" s="247"/>
      <c r="N1779" s="247"/>
      <c r="O1779" s="247">
        <v>1018</v>
      </c>
      <c r="P1779" s="247">
        <f>$P$755+(O1779*$P$758)</f>
        <v>10.085815149517998</v>
      </c>
      <c r="Q1779" s="247">
        <f>_xlfn.NORM.DIST(P1779,P$752,P$753,0)</f>
        <v>2.8405724244190507E-3</v>
      </c>
      <c r="R1779" s="247">
        <f>_xlfn.NORM.DIST(P1779,P$752,P$753,1)</f>
        <v>0.52869904607363172</v>
      </c>
      <c r="S1779" s="253" t="str">
        <f>IF(OR(R1779&lt;$T$757,R1779&gt;$T$758),Q1779,"")</f>
        <v/>
      </c>
      <c r="T1779" s="253">
        <f>IF(AND(R1779&gt;$T$757,R1779&lt;$T$758),Q1779,"")</f>
        <v>2.8405724244190507E-3</v>
      </c>
      <c r="U1779" s="253" t="str">
        <f>IF(Q1779=MAX($Q$761:$Q$2761),Q1779,"")</f>
        <v/>
      </c>
      <c r="V1779" s="253">
        <f>_xlfn.NORM.DIST(P1779,$T$753,$T$754,0)</f>
        <v>1.5838661350025025E-79</v>
      </c>
      <c r="W1779" s="253" t="str">
        <f>IF(V1779=MAX($V$761:$V$2761),Q1779,"")</f>
        <v/>
      </c>
      <c r="X1779" s="253" t="str">
        <f t="shared" si="386"/>
        <v/>
      </c>
      <c r="AB1779" s="253">
        <v>1018</v>
      </c>
      <c r="AC1779" s="253">
        <f t="shared" si="402"/>
        <v>15.607104728044192</v>
      </c>
      <c r="AD1779" s="253">
        <f t="shared" si="387"/>
        <v>1.8356696447374161E-3</v>
      </c>
      <c r="AE1779" s="253">
        <f t="shared" si="388"/>
        <v>0.5286990460736315</v>
      </c>
      <c r="AF1779" s="253" t="str">
        <f>IF(OR(AE1779&lt;$T$757,AE1779&gt;$T$758),AD1779,"")</f>
        <v/>
      </c>
      <c r="AG1779" s="253">
        <f t="shared" si="389"/>
        <v>1.8356696447374161E-3</v>
      </c>
      <c r="AH1779" s="253" t="str">
        <f t="shared" si="390"/>
        <v/>
      </c>
      <c r="AI1779" s="253">
        <f t="shared" si="391"/>
        <v>3.2187326927382245E-4</v>
      </c>
      <c r="AJ1779" s="253" t="str">
        <f t="shared" si="392"/>
        <v/>
      </c>
      <c r="AK1779" s="253" t="str">
        <f t="shared" si="393"/>
        <v/>
      </c>
      <c r="AO1779" s="253">
        <v>1018</v>
      </c>
      <c r="AP1779" s="253">
        <f t="shared" si="394"/>
        <v>92.011722013798135</v>
      </c>
      <c r="AQ1779" s="253">
        <f t="shared" si="395"/>
        <v>3.1136781014936735E-4</v>
      </c>
      <c r="AR1779" s="253">
        <f t="shared" si="396"/>
        <v>0.52869904607363161</v>
      </c>
      <c r="AS1779" s="253" t="str">
        <f>IF(OR(AR1779&lt;$T$757,AR1779&gt;$T$758),AQ1779,"")</f>
        <v/>
      </c>
      <c r="AT1779" s="253">
        <f t="shared" si="397"/>
        <v>3.1136781014936735E-4</v>
      </c>
      <c r="AU1779" s="253" t="str">
        <f t="shared" si="398"/>
        <v/>
      </c>
      <c r="AV1779" s="253">
        <f t="shared" si="399"/>
        <v>0</v>
      </c>
      <c r="AW1779" s="253">
        <f t="shared" si="400"/>
        <v>3.1136781014936735E-4</v>
      </c>
      <c r="AX1779" s="253" t="str">
        <f t="shared" si="401"/>
        <v/>
      </c>
      <c r="AZ1779" s="259"/>
      <c r="BA1779" s="259">
        <f>BA1778+$BD$753</f>
        <v>6.5472000000001218</v>
      </c>
      <c r="BB1779" s="274">
        <f t="shared" si="384"/>
        <v>0.47749447136141387</v>
      </c>
      <c r="BC1779" s="259">
        <f t="shared" si="385"/>
        <v>7.0675194649361117E-4</v>
      </c>
      <c r="BD1779" s="259" t="str">
        <f t="shared" si="382"/>
        <v/>
      </c>
      <c r="BE1779" s="254" t="str">
        <f t="shared" si="383"/>
        <v/>
      </c>
    </row>
    <row r="1780" spans="1:57" ht="20.100000000000001" customHeight="1" x14ac:dyDescent="0.25">
      <c r="A1780" s="247">
        <v>1019</v>
      </c>
      <c r="B1780" s="247">
        <f>$B$755+(A1780*$B$758)</f>
        <v>182.68627271761397</v>
      </c>
      <c r="C1780" s="247">
        <f>_xlfn.NORM.DIST($B1780,$B$752,$B$753,0)</f>
        <v>1.654868542498586E-4</v>
      </c>
      <c r="D1780" s="247">
        <f>_xlfn.NORM.DIST($B1780,$B$752,$B$753,1)</f>
        <v>0.5302904509002565</v>
      </c>
      <c r="E1780" s="247" t="str">
        <f>IF(OR(D1780&lt;$F$757,D1780&gt;$F$758),C1780,"")</f>
        <v/>
      </c>
      <c r="F1780" s="247">
        <f>IF(AND(D1780&gt;$F$757,D1780&lt;$F$758),C1780,"")</f>
        <v>1.654868542498586E-4</v>
      </c>
      <c r="G1780" s="247" t="str">
        <f>IF(C1780=MAX($C$761:$C$2761),C1780,"")</f>
        <v/>
      </c>
      <c r="H1780" s="247">
        <f>_xlfn.NORM.DIST(B1780,$F$753,$F$754,0)</f>
        <v>0</v>
      </c>
      <c r="I1780" s="247">
        <f>IF(H1780=MAX($H$761:$H$2761),C1780,"")</f>
        <v>1.654868542498586E-4</v>
      </c>
      <c r="J1780" s="247" t="str">
        <f>IF(I1780=MIN($I$761:$I$2761),I1780,"")</f>
        <v/>
      </c>
      <c r="K1780" s="247"/>
      <c r="L1780" s="247"/>
      <c r="M1780" s="247"/>
      <c r="N1780" s="247"/>
      <c r="O1780" s="247">
        <v>1019</v>
      </c>
      <c r="P1780" s="247">
        <f>$P$755+(O1780*$P$758)</f>
        <v>10.646138213380027</v>
      </c>
      <c r="Q1780" s="247">
        <f>_xlfn.NORM.DIST(P1780,P$752,P$753,0)</f>
        <v>2.8397317394089423E-3</v>
      </c>
      <c r="R1780" s="247">
        <f>_xlfn.NORM.DIST(P1780,P$752,P$753,1)</f>
        <v>0.53029045090025639</v>
      </c>
      <c r="S1780" s="253" t="str">
        <f>IF(OR(R1780&lt;$T$757,R1780&gt;$T$758),Q1780,"")</f>
        <v/>
      </c>
      <c r="T1780" s="253">
        <f>IF(AND(R1780&gt;$T$757,R1780&lt;$T$758),Q1780,"")</f>
        <v>2.8397317394089423E-3</v>
      </c>
      <c r="U1780" s="253" t="str">
        <f>IF(Q1780=MAX($Q$761:$Q$2761),Q1780,"")</f>
        <v/>
      </c>
      <c r="V1780" s="253">
        <f>_xlfn.NORM.DIST(P1780,$T$753,$T$754,0)</f>
        <v>1.4694718382830375E-79</v>
      </c>
      <c r="W1780" s="253" t="str">
        <f>IF(V1780=MAX($V$761:$V$2761),Q1780,"")</f>
        <v/>
      </c>
      <c r="X1780" s="253" t="str">
        <f t="shared" si="386"/>
        <v/>
      </c>
      <c r="AB1780" s="253">
        <v>1019</v>
      </c>
      <c r="AC1780" s="253">
        <f t="shared" si="402"/>
        <v>16.474166101824494</v>
      </c>
      <c r="AD1780" s="253">
        <f t="shared" si="387"/>
        <v>1.8351263669316553E-3</v>
      </c>
      <c r="AE1780" s="253">
        <f t="shared" si="388"/>
        <v>0.53029045090025662</v>
      </c>
      <c r="AF1780" s="253" t="str">
        <f>IF(OR(AE1780&lt;$T$757,AE1780&gt;$T$758),AD1780,"")</f>
        <v/>
      </c>
      <c r="AG1780" s="253">
        <f t="shared" si="389"/>
        <v>1.8351263669316553E-3</v>
      </c>
      <c r="AH1780" s="253" t="str">
        <f t="shared" si="390"/>
        <v/>
      </c>
      <c r="AI1780" s="253">
        <f t="shared" si="391"/>
        <v>3.1947540099081163E-4</v>
      </c>
      <c r="AJ1780" s="253" t="str">
        <f t="shared" si="392"/>
        <v/>
      </c>
      <c r="AK1780" s="253" t="str">
        <f t="shared" si="393"/>
        <v/>
      </c>
      <c r="AO1780" s="253">
        <v>1019</v>
      </c>
      <c r="AP1780" s="253">
        <f t="shared" si="394"/>
        <v>97.123484347897829</v>
      </c>
      <c r="AQ1780" s="253">
        <f t="shared" si="395"/>
        <v>3.1127565891661844E-4</v>
      </c>
      <c r="AR1780" s="253">
        <f t="shared" si="396"/>
        <v>0.53029045090025662</v>
      </c>
      <c r="AS1780" s="253" t="str">
        <f>IF(OR(AR1780&lt;$T$757,AR1780&gt;$T$758),AQ1780,"")</f>
        <v/>
      </c>
      <c r="AT1780" s="253">
        <f t="shared" si="397"/>
        <v>3.1127565891661844E-4</v>
      </c>
      <c r="AU1780" s="253" t="str">
        <f t="shared" si="398"/>
        <v/>
      </c>
      <c r="AV1780" s="253">
        <f t="shared" si="399"/>
        <v>0</v>
      </c>
      <c r="AW1780" s="253">
        <f t="shared" si="400"/>
        <v>3.1127565891661844E-4</v>
      </c>
      <c r="AX1780" s="253" t="str">
        <f t="shared" si="401"/>
        <v/>
      </c>
      <c r="AZ1780" s="259"/>
      <c r="BA1780" s="259">
        <f>BA1779+$BD$753</f>
        <v>6.553600000000122</v>
      </c>
      <c r="BB1780" s="274">
        <f t="shared" si="384"/>
        <v>0.47678771941492026</v>
      </c>
      <c r="BC1780" s="259">
        <f t="shared" si="385"/>
        <v>7.0621601256837252E-4</v>
      </c>
      <c r="BD1780" s="259" t="str">
        <f t="shared" ref="BD1780:BD1843" si="403">IF(BB1780&lt;(1-$AZ$760),BC1780,"")</f>
        <v/>
      </c>
      <c r="BE1780" s="254" t="str">
        <f t="shared" ref="BE1780:BE1843" si="404">IF(BB1780&lt;(1-$AZ$766),BC1780,"")</f>
        <v/>
      </c>
    </row>
    <row r="1781" spans="1:57" ht="20.100000000000001" customHeight="1" x14ac:dyDescent="0.25">
      <c r="A1781" s="247">
        <v>1020</v>
      </c>
      <c r="B1781" s="247">
        <f>$B$755+(A1781*$B$758)</f>
        <v>192.30133970275165</v>
      </c>
      <c r="C1781" s="247">
        <f>_xlfn.NORM.DIST($B1781,$B$752,$B$753,0)</f>
        <v>1.6543523040507121E-4</v>
      </c>
      <c r="D1781" s="247">
        <f>_xlfn.NORM.DIST($B1781,$B$752,$B$753,1)</f>
        <v>0.53188137201398722</v>
      </c>
      <c r="E1781" s="247" t="str">
        <f>IF(OR(D1781&lt;$F$757,D1781&gt;$F$758),C1781,"")</f>
        <v/>
      </c>
      <c r="F1781" s="247">
        <f>IF(AND(D1781&gt;$F$757,D1781&lt;$F$758),C1781,"")</f>
        <v>1.6543523040507121E-4</v>
      </c>
      <c r="G1781" s="247" t="str">
        <f>IF(C1781=MAX($C$761:$C$2761),C1781,"")</f>
        <v/>
      </c>
      <c r="H1781" s="247">
        <f>_xlfn.NORM.DIST(B1781,$F$753,$F$754,0)</f>
        <v>0</v>
      </c>
      <c r="I1781" s="247">
        <f>IF(H1781=MAX($H$761:$H$2761),C1781,"")</f>
        <v>1.6543523040507121E-4</v>
      </c>
      <c r="J1781" s="247" t="str">
        <f>IF(I1781=MIN($I$761:$I$2761),I1781,"")</f>
        <v/>
      </c>
      <c r="K1781" s="247"/>
      <c r="L1781" s="247"/>
      <c r="M1781" s="247"/>
      <c r="N1781" s="247"/>
      <c r="O1781" s="247">
        <v>1020</v>
      </c>
      <c r="P1781" s="247">
        <f>$P$755+(O1781*$P$758)</f>
        <v>11.20646127724217</v>
      </c>
      <c r="Q1781" s="247">
        <f>_xlfn.NORM.DIST(P1781,P$752,P$753,0)</f>
        <v>2.8388458813072967E-3</v>
      </c>
      <c r="R1781" s="247">
        <f>_xlfn.NORM.DIST(P1781,P$752,P$753,1)</f>
        <v>0.53188137201398733</v>
      </c>
      <c r="S1781" s="253" t="str">
        <f>IF(OR(R1781&lt;$T$757,R1781&gt;$T$758),Q1781,"")</f>
        <v/>
      </c>
      <c r="T1781" s="253">
        <f>IF(AND(R1781&gt;$T$757,R1781&lt;$T$758),Q1781,"")</f>
        <v>2.8388458813072967E-3</v>
      </c>
      <c r="U1781" s="253" t="str">
        <f>IF(Q1781=MAX($Q$761:$Q$2761),Q1781,"")</f>
        <v/>
      </c>
      <c r="V1781" s="253">
        <f>_xlfn.NORM.DIST(P1781,$T$753,$T$754,0)</f>
        <v>1.363317824975396E-79</v>
      </c>
      <c r="W1781" s="253" t="str">
        <f>IF(V1781=MAX($V$761:$V$2761),Q1781,"")</f>
        <v/>
      </c>
      <c r="X1781" s="253" t="str">
        <f t="shared" si="386"/>
        <v/>
      </c>
      <c r="AB1781" s="253">
        <v>1020</v>
      </c>
      <c r="AC1781" s="253">
        <f t="shared" si="402"/>
        <v>17.341227475604683</v>
      </c>
      <c r="AD1781" s="253">
        <f t="shared" si="387"/>
        <v>1.8345538968151552E-3</v>
      </c>
      <c r="AE1781" s="253">
        <f t="shared" si="388"/>
        <v>0.53188137201398722</v>
      </c>
      <c r="AF1781" s="253" t="str">
        <f>IF(OR(AE1781&lt;$T$757,AE1781&gt;$T$758),AD1781,"")</f>
        <v/>
      </c>
      <c r="AG1781" s="253">
        <f t="shared" si="389"/>
        <v>1.8345538968151552E-3</v>
      </c>
      <c r="AH1781" s="253" t="str">
        <f t="shared" si="390"/>
        <v/>
      </c>
      <c r="AI1781" s="253">
        <f t="shared" si="391"/>
        <v>3.1709032268836319E-4</v>
      </c>
      <c r="AJ1781" s="253" t="str">
        <f t="shared" si="392"/>
        <v/>
      </c>
      <c r="AK1781" s="253" t="str">
        <f t="shared" si="393"/>
        <v/>
      </c>
      <c r="AO1781" s="253">
        <v>1020</v>
      </c>
      <c r="AP1781" s="253">
        <f t="shared" si="394"/>
        <v>102.23524668199752</v>
      </c>
      <c r="AQ1781" s="253">
        <f t="shared" si="395"/>
        <v>3.1117855605986976E-4</v>
      </c>
      <c r="AR1781" s="253">
        <f t="shared" si="396"/>
        <v>0.53188137201398722</v>
      </c>
      <c r="AS1781" s="253" t="str">
        <f>IF(OR(AR1781&lt;$T$757,AR1781&gt;$T$758),AQ1781,"")</f>
        <v/>
      </c>
      <c r="AT1781" s="253">
        <f t="shared" si="397"/>
        <v>3.1117855605986976E-4</v>
      </c>
      <c r="AU1781" s="253" t="str">
        <f t="shared" si="398"/>
        <v/>
      </c>
      <c r="AV1781" s="253">
        <f t="shared" si="399"/>
        <v>0</v>
      </c>
      <c r="AW1781" s="253">
        <f t="shared" si="400"/>
        <v>3.1117855605986976E-4</v>
      </c>
      <c r="AX1781" s="253" t="str">
        <f t="shared" si="401"/>
        <v/>
      </c>
      <c r="AZ1781" s="259"/>
      <c r="BA1781" s="259">
        <f>BA1780+$BD$753</f>
        <v>6.5600000000001222</v>
      </c>
      <c r="BB1781" s="274">
        <f t="shared" ref="BB1781:BB1844" si="405">_xlfn.CHISQ.DIST.RT(BA1781,7)</f>
        <v>0.47608150340235189</v>
      </c>
      <c r="BC1781" s="259">
        <f t="shared" ref="BC1781:BC1844" si="406">BB1781-BB1782</f>
        <v>7.0567880421468221E-4</v>
      </c>
      <c r="BD1781" s="259" t="str">
        <f t="shared" si="403"/>
        <v/>
      </c>
      <c r="BE1781" s="254" t="str">
        <f t="shared" si="404"/>
        <v/>
      </c>
    </row>
    <row r="1782" spans="1:57" ht="20.100000000000001" customHeight="1" x14ac:dyDescent="0.25">
      <c r="A1782" s="247">
        <v>1021</v>
      </c>
      <c r="B1782" s="247">
        <f>$B$755+(A1782*$B$758)</f>
        <v>201.91640668788932</v>
      </c>
      <c r="C1782" s="247">
        <f>_xlfn.NORM.DIST($B1782,$B$752,$B$753,0)</f>
        <v>1.6538097654761737E-4</v>
      </c>
      <c r="D1782" s="247">
        <f>_xlfn.NORM.DIST($B1782,$B$752,$B$753,1)</f>
        <v>0.53347178411508667</v>
      </c>
      <c r="E1782" s="247" t="str">
        <f>IF(OR(D1782&lt;$F$757,D1782&gt;$F$758),C1782,"")</f>
        <v/>
      </c>
      <c r="F1782" s="247">
        <f>IF(AND(D1782&gt;$F$757,D1782&lt;$F$758),C1782,"")</f>
        <v>1.6538097654761737E-4</v>
      </c>
      <c r="G1782" s="247" t="str">
        <f>IF(C1782=MAX($C$761:$C$2761),C1782,"")</f>
        <v/>
      </c>
      <c r="H1782" s="247">
        <f>_xlfn.NORM.DIST(B1782,$F$753,$F$754,0)</f>
        <v>0</v>
      </c>
      <c r="I1782" s="247">
        <f>IF(H1782=MAX($H$761:$H$2761),C1782,"")</f>
        <v>1.6538097654761737E-4</v>
      </c>
      <c r="J1782" s="247" t="str">
        <f>IF(I1782=MIN($I$761:$I$2761),I1782,"")</f>
        <v/>
      </c>
      <c r="K1782" s="247"/>
      <c r="L1782" s="247"/>
      <c r="M1782" s="247"/>
      <c r="N1782" s="247"/>
      <c r="O1782" s="247">
        <v>1021</v>
      </c>
      <c r="P1782" s="247">
        <f>$P$755+(O1782*$P$758)</f>
        <v>11.766784341104312</v>
      </c>
      <c r="Q1782" s="247">
        <f>_xlfn.NORM.DIST(P1782,P$752,P$753,0)</f>
        <v>2.8379148925487306E-3</v>
      </c>
      <c r="R1782" s="247">
        <f>_xlfn.NORM.DIST(P1782,P$752,P$753,1)</f>
        <v>0.53347178411508678</v>
      </c>
      <c r="S1782" s="253" t="str">
        <f>IF(OR(R1782&lt;$T$757,R1782&gt;$T$758),Q1782,"")</f>
        <v/>
      </c>
      <c r="T1782" s="253">
        <f>IF(AND(R1782&gt;$T$757,R1782&lt;$T$758),Q1782,"")</f>
        <v>2.8379148925487306E-3</v>
      </c>
      <c r="U1782" s="253" t="str">
        <f>IF(Q1782=MAX($Q$761:$Q$2761),Q1782,"")</f>
        <v/>
      </c>
      <c r="V1782" s="253">
        <f>_xlfn.NORM.DIST(P1782,$T$753,$T$754,0)</f>
        <v>1.2648120947572048E-79</v>
      </c>
      <c r="W1782" s="253" t="str">
        <f>IF(V1782=MAX($V$761:$V$2761),Q1782,"")</f>
        <v/>
      </c>
      <c r="X1782" s="253" t="str">
        <f t="shared" si="386"/>
        <v/>
      </c>
      <c r="AB1782" s="253">
        <v>1021</v>
      </c>
      <c r="AC1782" s="253">
        <f t="shared" si="402"/>
        <v>18.208288849384985</v>
      </c>
      <c r="AD1782" s="253">
        <f t="shared" si="387"/>
        <v>1.8339522618105342E-3</v>
      </c>
      <c r="AE1782" s="253">
        <f t="shared" si="388"/>
        <v>0.53347178411508678</v>
      </c>
      <c r="AF1782" s="253" t="str">
        <f>IF(OR(AE1782&lt;$T$757,AE1782&gt;$T$758),AD1782,"")</f>
        <v/>
      </c>
      <c r="AG1782" s="253">
        <f t="shared" si="389"/>
        <v>1.8339522618105342E-3</v>
      </c>
      <c r="AH1782" s="253" t="str">
        <f t="shared" si="390"/>
        <v/>
      </c>
      <c r="AI1782" s="253">
        <f t="shared" si="391"/>
        <v>3.1471801491848763E-4</v>
      </c>
      <c r="AJ1782" s="253" t="str">
        <f t="shared" si="392"/>
        <v/>
      </c>
      <c r="AK1782" s="253" t="str">
        <f t="shared" si="393"/>
        <v/>
      </c>
      <c r="AO1782" s="253">
        <v>1021</v>
      </c>
      <c r="AP1782" s="253">
        <f t="shared" si="394"/>
        <v>107.34700901609722</v>
      </c>
      <c r="AQ1782" s="253">
        <f t="shared" si="395"/>
        <v>3.1107650623056905E-4</v>
      </c>
      <c r="AR1782" s="253">
        <f t="shared" si="396"/>
        <v>0.53347178411508667</v>
      </c>
      <c r="AS1782" s="253" t="str">
        <f>IF(OR(AR1782&lt;$T$757,AR1782&gt;$T$758),AQ1782,"")</f>
        <v/>
      </c>
      <c r="AT1782" s="253">
        <f t="shared" si="397"/>
        <v>3.1107650623056905E-4</v>
      </c>
      <c r="AU1782" s="253" t="str">
        <f t="shared" si="398"/>
        <v/>
      </c>
      <c r="AV1782" s="253">
        <f t="shared" si="399"/>
        <v>0</v>
      </c>
      <c r="AW1782" s="253">
        <f t="shared" si="400"/>
        <v>3.1107650623056905E-4</v>
      </c>
      <c r="AX1782" s="253" t="str">
        <f t="shared" si="401"/>
        <v/>
      </c>
      <c r="AZ1782" s="259"/>
      <c r="BA1782" s="259">
        <f>BA1781+$BD$753</f>
        <v>6.5664000000001224</v>
      </c>
      <c r="BB1782" s="274">
        <f t="shared" si="405"/>
        <v>0.47537582459813721</v>
      </c>
      <c r="BC1782" s="259">
        <f t="shared" si="406"/>
        <v>7.051403282333224E-4</v>
      </c>
      <c r="BD1782" s="259" t="str">
        <f t="shared" si="403"/>
        <v/>
      </c>
      <c r="BE1782" s="254" t="str">
        <f t="shared" si="404"/>
        <v/>
      </c>
    </row>
    <row r="1783" spans="1:57" ht="20.100000000000001" customHeight="1" x14ac:dyDescent="0.25">
      <c r="A1783" s="248">
        <v>1022</v>
      </c>
      <c r="B1783" s="247">
        <f>$B$755+(A1783*$B$758)</f>
        <v>211.53147367302699</v>
      </c>
      <c r="C1783" s="247">
        <f>_xlfn.NORM.DIST($B1783,$B$752,$B$753,0)</f>
        <v>1.6532409527582467E-4</v>
      </c>
      <c r="D1783" s="247">
        <f>_xlfn.NORM.DIST($B1783,$B$752,$B$753,1)</f>
        <v>0.53506166192819793</v>
      </c>
      <c r="E1783" s="247" t="str">
        <f>IF(OR(D1783&lt;$F$757,D1783&gt;$F$758),C1783,"")</f>
        <v/>
      </c>
      <c r="F1783" s="247">
        <f>IF(AND(D1783&gt;$F$757,D1783&lt;$F$758),C1783,"")</f>
        <v>1.6532409527582467E-4</v>
      </c>
      <c r="G1783" s="247" t="str">
        <f>IF(C1783=MAX($C$761:$C$2761),C1783,"")</f>
        <v/>
      </c>
      <c r="H1783" s="247">
        <f>_xlfn.NORM.DIST(B1783,$F$753,$F$754,0)</f>
        <v>0</v>
      </c>
      <c r="I1783" s="247">
        <f>IF(H1783=MAX($H$761:$H$2761),C1783,"")</f>
        <v>1.6532409527582467E-4</v>
      </c>
      <c r="J1783" s="247" t="str">
        <f>IF(I1783=MIN($I$761:$I$2761),I1783,"")</f>
        <v/>
      </c>
      <c r="K1783" s="247"/>
      <c r="L1783" s="247"/>
      <c r="M1783" s="247"/>
      <c r="N1783" s="247"/>
      <c r="O1783" s="248">
        <v>1022</v>
      </c>
      <c r="P1783" s="247">
        <f>$P$755+(O1783*$P$758)</f>
        <v>12.327107404966455</v>
      </c>
      <c r="Q1783" s="247">
        <f>_xlfn.NORM.DIST(P1783,P$752,P$753,0)</f>
        <v>2.83693881772019E-3</v>
      </c>
      <c r="R1783" s="247">
        <f>_xlfn.NORM.DIST(P1783,P$752,P$753,1)</f>
        <v>0.53506166192819815</v>
      </c>
      <c r="S1783" s="253" t="str">
        <f>IF(OR(R1783&lt;$T$757,R1783&gt;$T$758),Q1783,"")</f>
        <v/>
      </c>
      <c r="T1783" s="253">
        <f>IF(AND(R1783&gt;$T$757,R1783&lt;$T$758),Q1783,"")</f>
        <v>2.83693881772019E-3</v>
      </c>
      <c r="U1783" s="253" t="str">
        <f>IF(Q1783=MAX($Q$761:$Q$2761),Q1783,"")</f>
        <v/>
      </c>
      <c r="V1783" s="253">
        <f>_xlfn.NORM.DIST(P1783,$T$753,$T$754,0)</f>
        <v>1.173405063697264E-79</v>
      </c>
      <c r="W1783" s="253" t="str">
        <f>IF(V1783=MAX($V$761:$V$2761),Q1783,"")</f>
        <v/>
      </c>
      <c r="X1783" s="253" t="str">
        <f t="shared" si="386"/>
        <v/>
      </c>
      <c r="AB1783" s="259">
        <v>1022</v>
      </c>
      <c r="AC1783" s="253">
        <f t="shared" si="402"/>
        <v>19.075350223165174</v>
      </c>
      <c r="AD1783" s="253">
        <f t="shared" si="387"/>
        <v>1.8333214907313175E-3</v>
      </c>
      <c r="AE1783" s="253">
        <f t="shared" si="388"/>
        <v>0.53506166192819793</v>
      </c>
      <c r="AF1783" s="253" t="str">
        <f>IF(OR(AE1783&lt;$T$757,AE1783&gt;$T$758),AD1783,"")</f>
        <v/>
      </c>
      <c r="AG1783" s="253">
        <f t="shared" si="389"/>
        <v>1.8333214907313175E-3</v>
      </c>
      <c r="AH1783" s="253" t="str">
        <f t="shared" si="390"/>
        <v/>
      </c>
      <c r="AI1783" s="253">
        <f t="shared" si="391"/>
        <v>3.1235845776785628E-4</v>
      </c>
      <c r="AJ1783" s="253" t="str">
        <f t="shared" si="392"/>
        <v/>
      </c>
      <c r="AK1783" s="253" t="str">
        <f t="shared" si="393"/>
        <v/>
      </c>
      <c r="AO1783" s="259">
        <v>1022</v>
      </c>
      <c r="AP1783" s="253">
        <f t="shared" si="394"/>
        <v>112.45877135019782</v>
      </c>
      <c r="AQ1783" s="253">
        <f t="shared" si="395"/>
        <v>3.1096951431609012E-4</v>
      </c>
      <c r="AR1783" s="253">
        <f t="shared" si="396"/>
        <v>0.53506166192819804</v>
      </c>
      <c r="AS1783" s="253" t="str">
        <f>IF(OR(AR1783&lt;$T$757,AR1783&gt;$T$758),AQ1783,"")</f>
        <v/>
      </c>
      <c r="AT1783" s="253">
        <f t="shared" si="397"/>
        <v>3.1096951431609012E-4</v>
      </c>
      <c r="AU1783" s="253" t="str">
        <f t="shared" si="398"/>
        <v/>
      </c>
      <c r="AV1783" s="253">
        <f t="shared" si="399"/>
        <v>0</v>
      </c>
      <c r="AW1783" s="253">
        <f t="shared" si="400"/>
        <v>3.1096951431609012E-4</v>
      </c>
      <c r="AX1783" s="253" t="str">
        <f t="shared" si="401"/>
        <v/>
      </c>
      <c r="AZ1783" s="259"/>
      <c r="BA1783" s="259">
        <f>BA1782+$BD$753</f>
        <v>6.5728000000001225</v>
      </c>
      <c r="BB1783" s="274">
        <f t="shared" si="405"/>
        <v>0.47467068426990389</v>
      </c>
      <c r="BC1783" s="259">
        <f t="shared" si="406"/>
        <v>7.0460059141297382E-4</v>
      </c>
      <c r="BD1783" s="259" t="str">
        <f t="shared" si="403"/>
        <v/>
      </c>
      <c r="BE1783" s="254" t="str">
        <f t="shared" si="404"/>
        <v/>
      </c>
    </row>
    <row r="1784" spans="1:57" ht="20.100000000000001" customHeight="1" x14ac:dyDescent="0.25">
      <c r="A1784" s="247">
        <v>1023</v>
      </c>
      <c r="B1784" s="247">
        <f>$B$755+(A1784*$B$758)</f>
        <v>221.14654065816467</v>
      </c>
      <c r="C1784" s="247">
        <f>_xlfn.NORM.DIST($B1784,$B$752,$B$753,0)</f>
        <v>1.6526458931324128E-4</v>
      </c>
      <c r="D1784" s="247">
        <f>_xlfn.NORM.DIST($B1784,$B$752,$B$753,1)</f>
        <v>0.5366509802035494</v>
      </c>
      <c r="E1784" s="247" t="str">
        <f>IF(OR(D1784&lt;$F$757,D1784&gt;$F$758),C1784,"")</f>
        <v/>
      </c>
      <c r="F1784" s="247">
        <f>IF(AND(D1784&gt;$F$757,D1784&lt;$F$758),C1784,"")</f>
        <v>1.6526458931324128E-4</v>
      </c>
      <c r="G1784" s="247" t="str">
        <f>IF(C1784=MAX($C$761:$C$2761),C1784,"")</f>
        <v/>
      </c>
      <c r="H1784" s="247">
        <f>_xlfn.NORM.DIST(B1784,$F$753,$F$754,0)</f>
        <v>0</v>
      </c>
      <c r="I1784" s="247">
        <f>IF(H1784=MAX($H$761:$H$2761),C1784,"")</f>
        <v>1.6526458931324128E-4</v>
      </c>
      <c r="J1784" s="247" t="str">
        <f>IF(I1784=MIN($I$761:$I$2761),I1784,"")</f>
        <v/>
      </c>
      <c r="K1784" s="247"/>
      <c r="L1784" s="247"/>
      <c r="M1784" s="247"/>
      <c r="N1784" s="247"/>
      <c r="O1784" s="247">
        <v>1023</v>
      </c>
      <c r="P1784" s="247">
        <f>$P$755+(O1784*$P$758)</f>
        <v>12.887430468828484</v>
      </c>
      <c r="Q1784" s="247">
        <f>_xlfn.NORM.DIST(P1784,P$752,P$753,0)</f>
        <v>2.8359177035573884E-3</v>
      </c>
      <c r="R1784" s="247">
        <f>_xlfn.NORM.DIST(P1784,P$752,P$753,1)</f>
        <v>0.5366509802035494</v>
      </c>
      <c r="S1784" s="253" t="str">
        <f>IF(OR(R1784&lt;$T$757,R1784&gt;$T$758),Q1784,"")</f>
        <v/>
      </c>
      <c r="T1784" s="253">
        <f>IF(AND(R1784&gt;$T$757,R1784&lt;$T$758),Q1784,"")</f>
        <v>2.8359177035573884E-3</v>
      </c>
      <c r="U1784" s="253" t="str">
        <f>IF(Q1784=MAX($Q$761:$Q$2761),Q1784,"")</f>
        <v/>
      </c>
      <c r="V1784" s="253">
        <f>_xlfn.NORM.DIST(P1784,$T$753,$T$754,0)</f>
        <v>1.0885865333852031E-79</v>
      </c>
      <c r="W1784" s="253" t="str">
        <f>IF(V1784=MAX($V$761:$V$2761),Q1784,"")</f>
        <v/>
      </c>
      <c r="X1784" s="253" t="str">
        <f t="shared" si="386"/>
        <v/>
      </c>
      <c r="AB1784" s="253">
        <v>1023</v>
      </c>
      <c r="AC1784" s="253">
        <f t="shared" si="402"/>
        <v>19.942411596945476</v>
      </c>
      <c r="AD1784" s="253">
        <f t="shared" si="387"/>
        <v>1.8326616137796319E-3</v>
      </c>
      <c r="AE1784" s="253">
        <f t="shared" si="388"/>
        <v>0.53665098020354951</v>
      </c>
      <c r="AF1784" s="253" t="str">
        <f>IF(OR(AE1784&lt;$T$757,AE1784&gt;$T$758),AD1784,"")</f>
        <v/>
      </c>
      <c r="AG1784" s="253">
        <f t="shared" si="389"/>
        <v>1.8326616137796319E-3</v>
      </c>
      <c r="AH1784" s="253" t="str">
        <f t="shared" si="390"/>
        <v/>
      </c>
      <c r="AI1784" s="253">
        <f t="shared" si="391"/>
        <v>3.1001163086254722E-4</v>
      </c>
      <c r="AJ1784" s="253" t="str">
        <f t="shared" si="392"/>
        <v/>
      </c>
      <c r="AK1784" s="253" t="str">
        <f t="shared" si="393"/>
        <v/>
      </c>
      <c r="AO1784" s="253">
        <v>1023</v>
      </c>
      <c r="AP1784" s="253">
        <f t="shared" si="394"/>
        <v>117.57053368429752</v>
      </c>
      <c r="AQ1784" s="253">
        <f t="shared" si="395"/>
        <v>3.1085758543934294E-4</v>
      </c>
      <c r="AR1784" s="253">
        <f t="shared" si="396"/>
        <v>0.53665098020354951</v>
      </c>
      <c r="AS1784" s="253" t="str">
        <f>IF(OR(AR1784&lt;$T$757,AR1784&gt;$T$758),AQ1784,"")</f>
        <v/>
      </c>
      <c r="AT1784" s="253">
        <f t="shared" si="397"/>
        <v>3.1085758543934294E-4</v>
      </c>
      <c r="AU1784" s="253" t="str">
        <f t="shared" si="398"/>
        <v/>
      </c>
      <c r="AV1784" s="253">
        <f t="shared" si="399"/>
        <v>0</v>
      </c>
      <c r="AW1784" s="253">
        <f t="shared" si="400"/>
        <v>3.1085758543934294E-4</v>
      </c>
      <c r="AX1784" s="253" t="str">
        <f t="shared" si="401"/>
        <v/>
      </c>
      <c r="AZ1784" s="259"/>
      <c r="BA1784" s="259">
        <f>BA1783+$BD$753</f>
        <v>6.5792000000001227</v>
      </c>
      <c r="BB1784" s="274">
        <f t="shared" si="405"/>
        <v>0.47396608367849091</v>
      </c>
      <c r="BC1784" s="259">
        <f t="shared" si="406"/>
        <v>7.0405960052810634E-4</v>
      </c>
      <c r="BD1784" s="259" t="str">
        <f t="shared" si="403"/>
        <v/>
      </c>
      <c r="BE1784" s="254" t="str">
        <f t="shared" si="404"/>
        <v/>
      </c>
    </row>
    <row r="1785" spans="1:57" ht="20.100000000000001" customHeight="1" x14ac:dyDescent="0.25">
      <c r="A1785" s="247">
        <v>1024</v>
      </c>
      <c r="B1785" s="247">
        <f>$B$755+(A1785*$B$758)</f>
        <v>230.76160764330234</v>
      </c>
      <c r="C1785" s="247">
        <f>_xlfn.NORM.DIST($B1785,$B$752,$B$753,0)</f>
        <v>1.6520246150841876E-4</v>
      </c>
      <c r="D1785" s="247">
        <f>_xlfn.NORM.DIST($B1785,$B$752,$B$753,1)</f>
        <v>0.53823971371815782</v>
      </c>
      <c r="E1785" s="247" t="str">
        <f>IF(OR(D1785&lt;$F$757,D1785&gt;$F$758),C1785,"")</f>
        <v/>
      </c>
      <c r="F1785" s="247">
        <f>IF(AND(D1785&gt;$F$757,D1785&lt;$F$758),C1785,"")</f>
        <v>1.6520246150841876E-4</v>
      </c>
      <c r="G1785" s="247" t="str">
        <f>IF(C1785=MAX($C$761:$C$2761),C1785,"")</f>
        <v/>
      </c>
      <c r="H1785" s="247">
        <f>_xlfn.NORM.DIST(B1785,$F$753,$F$754,0)</f>
        <v>0</v>
      </c>
      <c r="I1785" s="247">
        <f>IF(H1785=MAX($H$761:$H$2761),C1785,"")</f>
        <v>1.6520246150841876E-4</v>
      </c>
      <c r="J1785" s="247" t="str">
        <f>IF(I1785=MIN($I$761:$I$2761),I1785,"")</f>
        <v/>
      </c>
      <c r="K1785" s="247"/>
      <c r="L1785" s="247"/>
      <c r="M1785" s="247"/>
      <c r="N1785" s="247"/>
      <c r="O1785" s="247">
        <v>1024</v>
      </c>
      <c r="P1785" s="247">
        <f>$P$755+(O1785*$P$758)</f>
        <v>13.447753532690626</v>
      </c>
      <c r="Q1785" s="247">
        <f>_xlfn.NORM.DIST(P1785,P$752,P$753,0)</f>
        <v>2.8348515989410784E-3</v>
      </c>
      <c r="R1785" s="247">
        <f>_xlfn.NORM.DIST(P1785,P$752,P$753,1)</f>
        <v>0.53823971371815782</v>
      </c>
      <c r="S1785" s="253" t="str">
        <f>IF(OR(R1785&lt;$T$757,R1785&gt;$T$758),Q1785,"")</f>
        <v/>
      </c>
      <c r="T1785" s="253">
        <f>IF(AND(R1785&gt;$T$757,R1785&lt;$T$758),Q1785,"")</f>
        <v>2.8348515989410784E-3</v>
      </c>
      <c r="U1785" s="253" t="str">
        <f>IF(Q1785=MAX($Q$761:$Q$2761),Q1785,"")</f>
        <v/>
      </c>
      <c r="V1785" s="253">
        <f>_xlfn.NORM.DIST(P1785,$T$753,$T$754,0)</f>
        <v>1.0098828760421591E-79</v>
      </c>
      <c r="W1785" s="253" t="str">
        <f>IF(V1785=MAX($V$761:$V$2761),Q1785,"")</f>
        <v/>
      </c>
      <c r="X1785" s="253" t="str">
        <f t="shared" ref="X1785:X1848" si="407">IF(W1785=MIN($W$761:$W$2761),W1785,"")</f>
        <v/>
      </c>
      <c r="AB1785" s="253">
        <v>1024</v>
      </c>
      <c r="AC1785" s="253">
        <f t="shared" si="402"/>
        <v>20.809472970725665</v>
      </c>
      <c r="AD1785" s="253">
        <f t="shared" ref="AD1785:AD1848" si="408">_xlfn.NORM.DIST(AC1785,AC$752,AC$753,0)</f>
        <v>1.8319726625437998E-3</v>
      </c>
      <c r="AE1785" s="253">
        <f t="shared" ref="AE1785:AE1848" si="409">_xlfn.NORM.DIST(AC1785,AC$752,AC$753,1)</f>
        <v>0.53823971371815782</v>
      </c>
      <c r="AF1785" s="253" t="str">
        <f>IF(OR(AE1785&lt;$T$757,AE1785&gt;$T$758),AD1785,"")</f>
        <v/>
      </c>
      <c r="AG1785" s="253">
        <f t="shared" ref="AG1785:AG1848" si="410">IF(AND(AE1785&gt;$AG$757,AE1785&lt;$AG$758),AD1785,"")</f>
        <v>1.8319726625437998E-3</v>
      </c>
      <c r="AH1785" s="253" t="str">
        <f t="shared" ref="AH1785:AH1848" si="411">IF(AD1785=MAX($AD$761:$AD$2761),AD1785,"")</f>
        <v/>
      </c>
      <c r="AI1785" s="253">
        <f t="shared" ref="AI1785:AI1848" si="412">_xlfn.NORM.DIST(AC1785,$AG$753,$AG$754,0)</f>
        <v>3.0767751337280311E-4</v>
      </c>
      <c r="AJ1785" s="253" t="str">
        <f t="shared" ref="AJ1785:AJ1848" si="413">IF(AI1785=MAX($AI$761:$AI$2761),AD1785,"")</f>
        <v/>
      </c>
      <c r="AK1785" s="253" t="str">
        <f t="shared" ref="AK1785:AK1848" si="414">IF(AJ1785=MIN($AJ$761:$AJ$2761),AJ1785,"")</f>
        <v/>
      </c>
      <c r="AO1785" s="253">
        <v>1024</v>
      </c>
      <c r="AP1785" s="253">
        <f t="shared" ref="AP1785:AP1848" si="415">AP$755+(AO1785*AP$758)</f>
        <v>122.68229601839721</v>
      </c>
      <c r="AQ1785" s="253">
        <f t="shared" ref="AQ1785:AQ1848" si="416">_xlfn.NORM.DIST(AP1785,AP$752,AP$753,0)</f>
        <v>3.1074072495836493E-4</v>
      </c>
      <c r="AR1785" s="253">
        <f t="shared" ref="AR1785:AR1848" si="417">_xlfn.NORM.DIST(AP1785,AP$752,AP$753,1)</f>
        <v>0.53823971371815782</v>
      </c>
      <c r="AS1785" s="253" t="str">
        <f>IF(OR(AR1785&lt;$T$757,AR1785&gt;$T$758),AQ1785,"")</f>
        <v/>
      </c>
      <c r="AT1785" s="253">
        <f t="shared" ref="AT1785:AT1848" si="418">IF(AND(AR1785&gt;$AG$757,AR1785&lt;$AG$758),AQ1785,"")</f>
        <v>3.1074072495836493E-4</v>
      </c>
      <c r="AU1785" s="253" t="str">
        <f t="shared" ref="AU1785:AU1848" si="419">IF(AQ1785=MAX($AQ$761:$AQ$2761),AQ1785,"")</f>
        <v/>
      </c>
      <c r="AV1785" s="253">
        <f t="shared" ref="AV1785:AV1848" si="420">_xlfn.NORM.DIST(AP1785,$AT$753,$AT$754,0)</f>
        <v>0</v>
      </c>
      <c r="AW1785" s="253">
        <f t="shared" ref="AW1785:AW1848" si="421">IF(AV1785=MAX($AV$761:$AV$2761),AQ1785,"")</f>
        <v>3.1074072495836493E-4</v>
      </c>
      <c r="AX1785" s="253" t="str">
        <f t="shared" ref="AX1785:AX1848" si="422">IF(AW1785=MIN($AW$761:$AW$2761),AW1785,"")</f>
        <v/>
      </c>
      <c r="AZ1785" s="259"/>
      <c r="BA1785" s="259">
        <f>BA1784+$BD$753</f>
        <v>6.5856000000001229</v>
      </c>
      <c r="BB1785" s="274">
        <f t="shared" si="405"/>
        <v>0.47326202407796281</v>
      </c>
      <c r="BC1785" s="259">
        <f t="shared" si="406"/>
        <v>7.0351736234208762E-4</v>
      </c>
      <c r="BD1785" s="259" t="str">
        <f t="shared" si="403"/>
        <v/>
      </c>
      <c r="BE1785" s="254" t="str">
        <f t="shared" si="404"/>
        <v/>
      </c>
    </row>
    <row r="1786" spans="1:57" ht="20.100000000000001" customHeight="1" x14ac:dyDescent="0.25">
      <c r="A1786" s="247">
        <v>1025</v>
      </c>
      <c r="B1786" s="247">
        <f>$B$755+(A1786*$B$758)</f>
        <v>240.37667462844001</v>
      </c>
      <c r="C1786" s="247">
        <f>_xlfn.NORM.DIST($B1786,$B$752,$B$753,0)</f>
        <v>1.6513771483468462E-4</v>
      </c>
      <c r="D1786" s="247">
        <f>_xlfn.NORM.DIST($B1786,$B$752,$B$753,1)</f>
        <v>0.53982783727702888</v>
      </c>
      <c r="E1786" s="247" t="str">
        <f>IF(OR(D1786&lt;$F$757,D1786&gt;$F$758),C1786,"")</f>
        <v/>
      </c>
      <c r="F1786" s="247">
        <f>IF(AND(D1786&gt;$F$757,D1786&lt;$F$758),C1786,"")</f>
        <v>1.6513771483468462E-4</v>
      </c>
      <c r="G1786" s="247" t="str">
        <f>IF(C1786=MAX($C$761:$C$2761),C1786,"")</f>
        <v/>
      </c>
      <c r="H1786" s="247">
        <f>_xlfn.NORM.DIST(B1786,$F$753,$F$754,0)</f>
        <v>0</v>
      </c>
      <c r="I1786" s="247">
        <f>IF(H1786=MAX($H$761:$H$2761),C1786,"")</f>
        <v>1.6513771483468462E-4</v>
      </c>
      <c r="J1786" s="247" t="str">
        <f>IF(I1786=MIN($I$761:$I$2761),I1786,"")</f>
        <v/>
      </c>
      <c r="K1786" s="247"/>
      <c r="L1786" s="247"/>
      <c r="M1786" s="247"/>
      <c r="N1786" s="247"/>
      <c r="O1786" s="247">
        <v>1025</v>
      </c>
      <c r="P1786" s="247">
        <f>$P$755+(O1786*$P$758)</f>
        <v>14.008076596552769</v>
      </c>
      <c r="Q1786" s="247">
        <f>_xlfn.NORM.DIST(P1786,P$752,P$753,0)</f>
        <v>2.8337405548931544E-3</v>
      </c>
      <c r="R1786" s="247">
        <f>_xlfn.NORM.DIST(P1786,P$752,P$753,1)</f>
        <v>0.5398278372770291</v>
      </c>
      <c r="S1786" s="253" t="str">
        <f>IF(OR(R1786&lt;$T$757,R1786&gt;$T$758),Q1786,"")</f>
        <v/>
      </c>
      <c r="T1786" s="253">
        <f>IF(AND(R1786&gt;$T$757,R1786&lt;$T$758),Q1786,"")</f>
        <v>2.8337405548931544E-3</v>
      </c>
      <c r="U1786" s="253" t="str">
        <f>IF(Q1786=MAX($Q$761:$Q$2761),Q1786,"")</f>
        <v/>
      </c>
      <c r="V1786" s="253">
        <f>_xlfn.NORM.DIST(P1786,$T$753,$T$754,0)</f>
        <v>9.368544202614818E-80</v>
      </c>
      <c r="W1786" s="253" t="str">
        <f>IF(V1786=MAX($V$761:$V$2761),Q1786,"")</f>
        <v/>
      </c>
      <c r="X1786" s="253" t="str">
        <f t="shared" si="407"/>
        <v/>
      </c>
      <c r="AB1786" s="253">
        <v>1025</v>
      </c>
      <c r="AC1786" s="253">
        <f t="shared" ref="AC1786:AC1849" si="423">$AC$755+(AB1786*$AC$758)</f>
        <v>21.676534344505853</v>
      </c>
      <c r="AD1786" s="253">
        <f t="shared" si="408"/>
        <v>1.8312546699958162E-3</v>
      </c>
      <c r="AE1786" s="253">
        <f t="shared" si="409"/>
        <v>0.53982783727702888</v>
      </c>
      <c r="AF1786" s="253" t="str">
        <f>IF(OR(AE1786&lt;$T$757,AE1786&gt;$T$758),AD1786,"")</f>
        <v/>
      </c>
      <c r="AG1786" s="253">
        <f t="shared" si="410"/>
        <v>1.8312546699958162E-3</v>
      </c>
      <c r="AH1786" s="253" t="str">
        <f t="shared" si="411"/>
        <v/>
      </c>
      <c r="AI1786" s="253">
        <f t="shared" si="412"/>
        <v>3.0535608401777934E-4</v>
      </c>
      <c r="AJ1786" s="253" t="str">
        <f t="shared" si="413"/>
        <v/>
      </c>
      <c r="AK1786" s="253" t="str">
        <f t="shared" si="414"/>
        <v/>
      </c>
      <c r="AO1786" s="253">
        <v>1025</v>
      </c>
      <c r="AP1786" s="253">
        <f t="shared" si="415"/>
        <v>127.7940583524969</v>
      </c>
      <c r="AQ1786" s="253">
        <f t="shared" si="416"/>
        <v>3.1061893846589329E-4</v>
      </c>
      <c r="AR1786" s="253">
        <f t="shared" si="417"/>
        <v>0.53982783727702888</v>
      </c>
      <c r="AS1786" s="253" t="str">
        <f>IF(OR(AR1786&lt;$T$757,AR1786&gt;$T$758),AQ1786,"")</f>
        <v/>
      </c>
      <c r="AT1786" s="253">
        <f t="shared" si="418"/>
        <v>3.1061893846589329E-4</v>
      </c>
      <c r="AU1786" s="253" t="str">
        <f t="shared" si="419"/>
        <v/>
      </c>
      <c r="AV1786" s="253">
        <f t="shared" si="420"/>
        <v>0</v>
      </c>
      <c r="AW1786" s="253">
        <f t="shared" si="421"/>
        <v>3.1061893846589329E-4</v>
      </c>
      <c r="AX1786" s="253" t="str">
        <f t="shared" si="422"/>
        <v/>
      </c>
      <c r="AZ1786" s="259"/>
      <c r="BA1786" s="259">
        <f>BA1785+$BD$753</f>
        <v>6.5920000000001231</v>
      </c>
      <c r="BB1786" s="274">
        <f t="shared" si="405"/>
        <v>0.47255850671562072</v>
      </c>
      <c r="BC1786" s="259">
        <f t="shared" si="406"/>
        <v>7.0297388360263113E-4</v>
      </c>
      <c r="BD1786" s="259" t="str">
        <f t="shared" si="403"/>
        <v/>
      </c>
      <c r="BE1786" s="254" t="str">
        <f t="shared" si="404"/>
        <v/>
      </c>
    </row>
    <row r="1787" spans="1:57" ht="20.100000000000001" customHeight="1" x14ac:dyDescent="0.25">
      <c r="A1787" s="247">
        <v>1026</v>
      </c>
      <c r="B1787" s="247">
        <f>$B$755+(A1787*$B$758)</f>
        <v>249.99174161357769</v>
      </c>
      <c r="C1787" s="247">
        <f>_xlfn.NORM.DIST($B1787,$B$752,$B$753,0)</f>
        <v>1.6507035238990528E-4</v>
      </c>
      <c r="D1787" s="247">
        <f>_xlfn.NORM.DIST($B1787,$B$752,$B$753,1)</f>
        <v>0.54141532571435602</v>
      </c>
      <c r="E1787" s="247" t="str">
        <f>IF(OR(D1787&lt;$F$757,D1787&gt;$F$758),C1787,"")</f>
        <v/>
      </c>
      <c r="F1787" s="247">
        <f>IF(AND(D1787&gt;$F$757,D1787&lt;$F$758),C1787,"")</f>
        <v>1.6507035238990528E-4</v>
      </c>
      <c r="G1787" s="247" t="str">
        <f>IF(C1787=MAX($C$761:$C$2761),C1787,"")</f>
        <v/>
      </c>
      <c r="H1787" s="247">
        <f>_xlfn.NORM.DIST(B1787,$F$753,$F$754,0)</f>
        <v>0</v>
      </c>
      <c r="I1787" s="247">
        <f>IF(H1787=MAX($H$761:$H$2761),C1787,"")</f>
        <v>1.6507035238990528E-4</v>
      </c>
      <c r="J1787" s="247" t="str">
        <f>IF(I1787=MIN($I$761:$I$2761),I1787,"")</f>
        <v/>
      </c>
      <c r="K1787" s="247"/>
      <c r="L1787" s="247"/>
      <c r="M1787" s="247"/>
      <c r="N1787" s="247"/>
      <c r="O1787" s="247">
        <v>1026</v>
      </c>
      <c r="P1787" s="247">
        <f>$P$755+(O1787*$P$758)</f>
        <v>14.568399660414798</v>
      </c>
      <c r="Q1787" s="247">
        <f>_xlfn.NORM.DIST(P1787,P$752,P$753,0)</f>
        <v>2.8325846245725785E-3</v>
      </c>
      <c r="R1787" s="247">
        <f>_xlfn.NORM.DIST(P1787,P$752,P$753,1)</f>
        <v>0.54141532571435591</v>
      </c>
      <c r="S1787" s="253" t="str">
        <f>IF(OR(R1787&lt;$T$757,R1787&gt;$T$758),Q1787,"")</f>
        <v/>
      </c>
      <c r="T1787" s="253">
        <f>IF(AND(R1787&gt;$T$757,R1787&lt;$T$758),Q1787,"")</f>
        <v>2.8325846245725785E-3</v>
      </c>
      <c r="U1787" s="253" t="str">
        <f>IF(Q1787=MAX($Q$761:$Q$2761),Q1787,"")</f>
        <v/>
      </c>
      <c r="V1787" s="253">
        <f>_xlfn.NORM.DIST(P1787,$T$753,$T$754,0)</f>
        <v>8.6909302311985733E-80</v>
      </c>
      <c r="W1787" s="253" t="str">
        <f>IF(V1787=MAX($V$761:$V$2761),Q1787,"")</f>
        <v/>
      </c>
      <c r="X1787" s="253" t="str">
        <f t="shared" si="407"/>
        <v/>
      </c>
      <c r="AB1787" s="253">
        <v>1026</v>
      </c>
      <c r="AC1787" s="253">
        <f t="shared" si="423"/>
        <v>22.543595718286156</v>
      </c>
      <c r="AD1787" s="253">
        <f t="shared" si="408"/>
        <v>1.83050767048872E-3</v>
      </c>
      <c r="AE1787" s="253">
        <f t="shared" si="409"/>
        <v>0.54141532571435613</v>
      </c>
      <c r="AF1787" s="253" t="str">
        <f>IF(OR(AE1787&lt;$T$757,AE1787&gt;$T$758),AD1787,"")</f>
        <v/>
      </c>
      <c r="AG1787" s="253">
        <f t="shared" si="410"/>
        <v>1.83050767048872E-3</v>
      </c>
      <c r="AH1787" s="253" t="str">
        <f t="shared" si="411"/>
        <v/>
      </c>
      <c r="AI1787" s="253">
        <f t="shared" si="412"/>
        <v>3.030473210702995E-4</v>
      </c>
      <c r="AJ1787" s="253" t="str">
        <f t="shared" si="413"/>
        <v/>
      </c>
      <c r="AK1787" s="253" t="str">
        <f t="shared" si="414"/>
        <v/>
      </c>
      <c r="AO1787" s="253">
        <v>1026</v>
      </c>
      <c r="AP1787" s="253">
        <f t="shared" si="415"/>
        <v>132.9058206865966</v>
      </c>
      <c r="AQ1787" s="253">
        <f t="shared" si="416"/>
        <v>3.10492231788919E-4</v>
      </c>
      <c r="AR1787" s="253">
        <f t="shared" si="417"/>
        <v>0.54141532571435591</v>
      </c>
      <c r="AS1787" s="253" t="str">
        <f>IF(OR(AR1787&lt;$T$757,AR1787&gt;$T$758),AQ1787,"")</f>
        <v/>
      </c>
      <c r="AT1787" s="253">
        <f t="shared" si="418"/>
        <v>3.10492231788919E-4</v>
      </c>
      <c r="AU1787" s="253" t="str">
        <f t="shared" si="419"/>
        <v/>
      </c>
      <c r="AV1787" s="253">
        <f t="shared" si="420"/>
        <v>0</v>
      </c>
      <c r="AW1787" s="253">
        <f t="shared" si="421"/>
        <v>3.10492231788919E-4</v>
      </c>
      <c r="AX1787" s="253" t="str">
        <f t="shared" si="422"/>
        <v/>
      </c>
      <c r="AZ1787" s="259"/>
      <c r="BA1787" s="259">
        <f>BA1786+$BD$753</f>
        <v>6.5984000000001233</v>
      </c>
      <c r="BB1787" s="274">
        <f t="shared" si="405"/>
        <v>0.47185553283201809</v>
      </c>
      <c r="BC1787" s="259">
        <f t="shared" si="406"/>
        <v>7.0242917104479385E-4</v>
      </c>
      <c r="BD1787" s="259" t="str">
        <f t="shared" si="403"/>
        <v/>
      </c>
      <c r="BE1787" s="254" t="str">
        <f t="shared" si="404"/>
        <v/>
      </c>
    </row>
    <row r="1788" spans="1:57" ht="20.100000000000001" customHeight="1" x14ac:dyDescent="0.25">
      <c r="A1788" s="247">
        <v>1027</v>
      </c>
      <c r="B1788" s="247">
        <f>$B$755+(A1788*$B$758)</f>
        <v>259.60680859871536</v>
      </c>
      <c r="C1788" s="247">
        <f>_xlfn.NORM.DIST($B1788,$B$752,$B$753,0)</f>
        <v>1.6500037739623891E-4</v>
      </c>
      <c r="D1788" s="247">
        <f>_xlfn.NORM.DIST($B1788,$B$752,$B$753,1)</f>
        <v>0.54300215389471651</v>
      </c>
      <c r="E1788" s="247" t="str">
        <f>IF(OR(D1788&lt;$F$757,D1788&gt;$F$758),C1788,"")</f>
        <v/>
      </c>
      <c r="F1788" s="247">
        <f>IF(AND(D1788&gt;$F$757,D1788&lt;$F$758),C1788,"")</f>
        <v>1.6500037739623891E-4</v>
      </c>
      <c r="G1788" s="247" t="str">
        <f>IF(C1788=MAX($C$761:$C$2761),C1788,"")</f>
        <v/>
      </c>
      <c r="H1788" s="247">
        <f>_xlfn.NORM.DIST(B1788,$F$753,$F$754,0)</f>
        <v>0</v>
      </c>
      <c r="I1788" s="247">
        <f>IF(H1788=MAX($H$761:$H$2761),C1788,"")</f>
        <v>1.6500037739623891E-4</v>
      </c>
      <c r="J1788" s="247" t="str">
        <f>IF(I1788=MIN($I$761:$I$2761),I1788,"")</f>
        <v/>
      </c>
      <c r="K1788" s="247"/>
      <c r="L1788" s="247"/>
      <c r="M1788" s="247"/>
      <c r="N1788" s="247"/>
      <c r="O1788" s="247">
        <v>1027</v>
      </c>
      <c r="P1788" s="247">
        <f>$P$755+(O1788*$P$758)</f>
        <v>15.12872272427694</v>
      </c>
      <c r="Q1788" s="247">
        <f>_xlfn.NORM.DIST(P1788,P$752,P$753,0)</f>
        <v>2.8313838632711445E-3</v>
      </c>
      <c r="R1788" s="247">
        <f>_xlfn.NORM.DIST(P1788,P$752,P$753,1)</f>
        <v>0.54300215389471651</v>
      </c>
      <c r="S1788" s="253" t="str">
        <f>IF(OR(R1788&lt;$T$757,R1788&gt;$T$758),Q1788,"")</f>
        <v/>
      </c>
      <c r="T1788" s="253">
        <f>IF(AND(R1788&gt;$T$757,R1788&lt;$T$758),Q1788,"")</f>
        <v>2.8313838632711445E-3</v>
      </c>
      <c r="U1788" s="253" t="str">
        <f>IF(Q1788=MAX($Q$761:$Q$2761),Q1788,"")</f>
        <v/>
      </c>
      <c r="V1788" s="253">
        <f>_xlfn.NORM.DIST(P1788,$T$753,$T$754,0)</f>
        <v>8.0621981541013122E-80</v>
      </c>
      <c r="W1788" s="253" t="str">
        <f>IF(V1788=MAX($V$761:$V$2761),Q1788,"")</f>
        <v/>
      </c>
      <c r="X1788" s="253" t="str">
        <f t="shared" si="407"/>
        <v/>
      </c>
      <c r="AB1788" s="253">
        <v>1027</v>
      </c>
      <c r="AC1788" s="253">
        <f t="shared" si="423"/>
        <v>23.410657092066344</v>
      </c>
      <c r="AD1788" s="253">
        <f t="shared" si="408"/>
        <v>1.8297316997538534E-3</v>
      </c>
      <c r="AE1788" s="253">
        <f t="shared" si="409"/>
        <v>0.54300215389471651</v>
      </c>
      <c r="AF1788" s="253" t="str">
        <f>IF(OR(AE1788&lt;$T$757,AE1788&gt;$T$758),AD1788,"")</f>
        <v/>
      </c>
      <c r="AG1788" s="253">
        <f t="shared" si="410"/>
        <v>1.8297316997538534E-3</v>
      </c>
      <c r="AH1788" s="253" t="str">
        <f t="shared" si="411"/>
        <v/>
      </c>
      <c r="AI1788" s="253">
        <f t="shared" si="412"/>
        <v>3.0075120236160862E-4</v>
      </c>
      <c r="AJ1788" s="253" t="str">
        <f t="shared" si="413"/>
        <v/>
      </c>
      <c r="AK1788" s="253" t="str">
        <f t="shared" si="414"/>
        <v/>
      </c>
      <c r="AO1788" s="253">
        <v>1027</v>
      </c>
      <c r="AP1788" s="253">
        <f t="shared" si="415"/>
        <v>138.0175830206972</v>
      </c>
      <c r="AQ1788" s="253">
        <f t="shared" si="416"/>
        <v>3.1036061098822212E-4</v>
      </c>
      <c r="AR1788" s="253">
        <f t="shared" si="417"/>
        <v>0.54300215389471662</v>
      </c>
      <c r="AS1788" s="253" t="str">
        <f>IF(OR(AR1788&lt;$T$757,AR1788&gt;$T$758),AQ1788,"")</f>
        <v/>
      </c>
      <c r="AT1788" s="253">
        <f t="shared" si="418"/>
        <v>3.1036061098822212E-4</v>
      </c>
      <c r="AU1788" s="253" t="str">
        <f t="shared" si="419"/>
        <v/>
      </c>
      <c r="AV1788" s="253">
        <f t="shared" si="420"/>
        <v>0</v>
      </c>
      <c r="AW1788" s="253">
        <f t="shared" si="421"/>
        <v>3.1036061098822212E-4</v>
      </c>
      <c r="AX1788" s="253" t="str">
        <f t="shared" si="422"/>
        <v/>
      </c>
      <c r="AZ1788" s="259"/>
      <c r="BA1788" s="259">
        <f>BA1787+$BD$753</f>
        <v>6.6048000000001235</v>
      </c>
      <c r="BB1788" s="274">
        <f t="shared" si="405"/>
        <v>0.47115310366097329</v>
      </c>
      <c r="BC1788" s="259">
        <f t="shared" si="406"/>
        <v>7.0188323139086517E-4</v>
      </c>
      <c r="BD1788" s="259" t="str">
        <f t="shared" si="403"/>
        <v/>
      </c>
      <c r="BE1788" s="254" t="str">
        <f t="shared" si="404"/>
        <v/>
      </c>
    </row>
    <row r="1789" spans="1:57" ht="20.100000000000001" customHeight="1" x14ac:dyDescent="0.25">
      <c r="A1789" s="248">
        <v>1028</v>
      </c>
      <c r="B1789" s="247">
        <f>$B$755+(A1789*$B$758)</f>
        <v>269.22187558385303</v>
      </c>
      <c r="C1789" s="247">
        <f>_xlfn.NORM.DIST($B1789,$B$752,$B$753,0)</f>
        <v>1.6492779319987881E-4</v>
      </c>
      <c r="D1789" s="247">
        <f>_xlfn.NORM.DIST($B1789,$B$752,$B$753,1)</f>
        <v>0.54458829671426567</v>
      </c>
      <c r="E1789" s="247" t="str">
        <f>IF(OR(D1789&lt;$F$757,D1789&gt;$F$758),C1789,"")</f>
        <v/>
      </c>
      <c r="F1789" s="247">
        <f>IF(AND(D1789&gt;$F$757,D1789&lt;$F$758),C1789,"")</f>
        <v>1.6492779319987881E-4</v>
      </c>
      <c r="G1789" s="247" t="str">
        <f>IF(C1789=MAX($C$761:$C$2761),C1789,"")</f>
        <v/>
      </c>
      <c r="H1789" s="247">
        <f>_xlfn.NORM.DIST(B1789,$F$753,$F$754,0)</f>
        <v>0</v>
      </c>
      <c r="I1789" s="247">
        <f>IF(H1789=MAX($H$761:$H$2761),C1789,"")</f>
        <v>1.6492779319987881E-4</v>
      </c>
      <c r="J1789" s="247" t="str">
        <f>IF(I1789=MIN($I$761:$I$2761),I1789,"")</f>
        <v/>
      </c>
      <c r="K1789" s="247"/>
      <c r="L1789" s="247"/>
      <c r="M1789" s="247"/>
      <c r="N1789" s="247"/>
      <c r="O1789" s="248">
        <v>1028</v>
      </c>
      <c r="P1789" s="247">
        <f>$P$755+(O1789*$P$758)</f>
        <v>15.689045788139083</v>
      </c>
      <c r="Q1789" s="247">
        <f>_xlfn.NORM.DIST(P1789,P$752,P$753,0)</f>
        <v>2.8301383284090693E-3</v>
      </c>
      <c r="R1789" s="247">
        <f>_xlfn.NORM.DIST(P1789,P$752,P$753,1)</f>
        <v>0.54458829671426567</v>
      </c>
      <c r="S1789" s="253" t="str">
        <f>IF(OR(R1789&lt;$T$757,R1789&gt;$T$758),Q1789,"")</f>
        <v/>
      </c>
      <c r="T1789" s="253">
        <f>IF(AND(R1789&gt;$T$757,R1789&lt;$T$758),Q1789,"")</f>
        <v>2.8301383284090693E-3</v>
      </c>
      <c r="U1789" s="253" t="str">
        <f>IF(Q1789=MAX($Q$761:$Q$2761),Q1789,"")</f>
        <v/>
      </c>
      <c r="V1789" s="253">
        <f>_xlfn.NORM.DIST(P1789,$T$753,$T$754,0)</f>
        <v>7.4788310768351143E-80</v>
      </c>
      <c r="W1789" s="253" t="str">
        <f>IF(V1789=MAX($V$761:$V$2761),Q1789,"")</f>
        <v/>
      </c>
      <c r="X1789" s="253" t="str">
        <f t="shared" si="407"/>
        <v/>
      </c>
      <c r="AB1789" s="259">
        <v>1028</v>
      </c>
      <c r="AC1789" s="253">
        <f t="shared" si="423"/>
        <v>24.277718465846647</v>
      </c>
      <c r="AD1789" s="253">
        <f t="shared" si="408"/>
        <v>1.8289267948980157E-3</v>
      </c>
      <c r="AE1789" s="253">
        <f t="shared" si="409"/>
        <v>0.54458829671426567</v>
      </c>
      <c r="AF1789" s="253" t="str">
        <f>IF(OR(AE1789&lt;$T$757,AE1789&gt;$T$758),AD1789,"")</f>
        <v/>
      </c>
      <c r="AG1789" s="253">
        <f t="shared" si="410"/>
        <v>1.8289267948980157E-3</v>
      </c>
      <c r="AH1789" s="253" t="str">
        <f t="shared" si="411"/>
        <v/>
      </c>
      <c r="AI1789" s="253">
        <f t="shared" si="412"/>
        <v>2.984677052861233E-4</v>
      </c>
      <c r="AJ1789" s="253" t="str">
        <f t="shared" si="413"/>
        <v/>
      </c>
      <c r="AK1789" s="253" t="str">
        <f t="shared" si="414"/>
        <v/>
      </c>
      <c r="AO1789" s="259">
        <v>1028</v>
      </c>
      <c r="AP1789" s="253">
        <f t="shared" si="415"/>
        <v>143.1293453547969</v>
      </c>
      <c r="AQ1789" s="253">
        <f t="shared" si="416"/>
        <v>3.1022408235788863E-4</v>
      </c>
      <c r="AR1789" s="253">
        <f t="shared" si="417"/>
        <v>0.54458829671426556</v>
      </c>
      <c r="AS1789" s="253" t="str">
        <f>IF(OR(AR1789&lt;$T$757,AR1789&gt;$T$758),AQ1789,"")</f>
        <v/>
      </c>
      <c r="AT1789" s="253">
        <f t="shared" si="418"/>
        <v>3.1022408235788863E-4</v>
      </c>
      <c r="AU1789" s="253" t="str">
        <f t="shared" si="419"/>
        <v/>
      </c>
      <c r="AV1789" s="253">
        <f t="shared" si="420"/>
        <v>0</v>
      </c>
      <c r="AW1789" s="253">
        <f t="shared" si="421"/>
        <v>3.1022408235788863E-4</v>
      </c>
      <c r="AX1789" s="253" t="str">
        <f t="shared" si="422"/>
        <v/>
      </c>
      <c r="AZ1789" s="259"/>
      <c r="BA1789" s="259">
        <f>BA1788+$BD$753</f>
        <v>6.6112000000001236</v>
      </c>
      <c r="BB1789" s="274">
        <f t="shared" si="405"/>
        <v>0.47045122042958243</v>
      </c>
      <c r="BC1789" s="259">
        <f t="shared" si="406"/>
        <v>7.0133607135025589E-4</v>
      </c>
      <c r="BD1789" s="259" t="str">
        <f t="shared" si="403"/>
        <v/>
      </c>
      <c r="BE1789" s="254" t="str">
        <f t="shared" si="404"/>
        <v/>
      </c>
    </row>
    <row r="1790" spans="1:57" ht="20.100000000000001" customHeight="1" x14ac:dyDescent="0.25">
      <c r="A1790" s="247">
        <v>1029</v>
      </c>
      <c r="B1790" s="247">
        <f>$B$755+(A1790*$B$758)</f>
        <v>278.83694256899071</v>
      </c>
      <c r="C1790" s="247">
        <f>_xlfn.NORM.DIST($B1790,$B$752,$B$753,0)</f>
        <v>1.6485260327078638E-4</v>
      </c>
      <c r="D1790" s="247">
        <f>_xlfn.NORM.DIST($B1790,$B$752,$B$753,1)</f>
        <v>0.5461737291019273</v>
      </c>
      <c r="E1790" s="247" t="str">
        <f>IF(OR(D1790&lt;$F$757,D1790&gt;$F$758),C1790,"")</f>
        <v/>
      </c>
      <c r="F1790" s="247">
        <f>IF(AND(D1790&gt;$F$757,D1790&lt;$F$758),C1790,"")</f>
        <v>1.6485260327078638E-4</v>
      </c>
      <c r="G1790" s="247" t="str">
        <f>IF(C1790=MAX($C$761:$C$2761),C1790,"")</f>
        <v/>
      </c>
      <c r="H1790" s="247">
        <f>_xlfn.NORM.DIST(B1790,$F$753,$F$754,0)</f>
        <v>0</v>
      </c>
      <c r="I1790" s="247">
        <f>IF(H1790=MAX($H$761:$H$2761),C1790,"")</f>
        <v>1.6485260327078638E-4</v>
      </c>
      <c r="J1790" s="247" t="str">
        <f>IF(I1790=MIN($I$761:$I$2761),I1790,"")</f>
        <v/>
      </c>
      <c r="K1790" s="247"/>
      <c r="L1790" s="247"/>
      <c r="M1790" s="247"/>
      <c r="N1790" s="247"/>
      <c r="O1790" s="247">
        <v>1029</v>
      </c>
      <c r="P1790" s="247">
        <f>$P$755+(O1790*$P$758)</f>
        <v>16.249368852001226</v>
      </c>
      <c r="Q1790" s="247">
        <f>_xlfn.NORM.DIST(P1790,P$752,P$753,0)</f>
        <v>2.8288480795304167E-3</v>
      </c>
      <c r="R1790" s="247">
        <f>_xlfn.NORM.DIST(P1790,P$752,P$753,1)</f>
        <v>0.54617372910192752</v>
      </c>
      <c r="S1790" s="253" t="str">
        <f>IF(OR(R1790&lt;$T$757,R1790&gt;$T$758),Q1790,"")</f>
        <v/>
      </c>
      <c r="T1790" s="253">
        <f>IF(AND(R1790&gt;$T$757,R1790&lt;$T$758),Q1790,"")</f>
        <v>2.8288480795304167E-3</v>
      </c>
      <c r="U1790" s="253" t="str">
        <f>IF(Q1790=MAX($Q$761:$Q$2761),Q1790,"")</f>
        <v/>
      </c>
      <c r="V1790" s="253">
        <f>_xlfn.NORM.DIST(P1790,$T$753,$T$754,0)</f>
        <v>6.9375644566500795E-80</v>
      </c>
      <c r="W1790" s="253" t="str">
        <f>IF(V1790=MAX($V$761:$V$2761),Q1790,"")</f>
        <v/>
      </c>
      <c r="X1790" s="253" t="str">
        <f t="shared" si="407"/>
        <v/>
      </c>
      <c r="AB1790" s="253">
        <v>1029</v>
      </c>
      <c r="AC1790" s="253">
        <f t="shared" si="423"/>
        <v>25.144779839626835</v>
      </c>
      <c r="AD1790" s="253">
        <f t="shared" si="408"/>
        <v>1.8280929944005039E-3</v>
      </c>
      <c r="AE1790" s="253">
        <f t="shared" si="409"/>
        <v>0.5461737291019273</v>
      </c>
      <c r="AF1790" s="253" t="str">
        <f>IF(OR(AE1790&lt;$T$757,AE1790&gt;$T$758),AD1790,"")</f>
        <v/>
      </c>
      <c r="AG1790" s="253">
        <f t="shared" si="410"/>
        <v>1.8280929944005039E-3</v>
      </c>
      <c r="AH1790" s="253" t="str">
        <f t="shared" si="411"/>
        <v/>
      </c>
      <c r="AI1790" s="253">
        <f t="shared" si="412"/>
        <v>2.9619680680618488E-4</v>
      </c>
      <c r="AJ1790" s="253" t="str">
        <f t="shared" si="413"/>
        <v/>
      </c>
      <c r="AK1790" s="253" t="str">
        <f t="shared" si="414"/>
        <v/>
      </c>
      <c r="AO1790" s="253">
        <v>1029</v>
      </c>
      <c r="AP1790" s="253">
        <f t="shared" si="415"/>
        <v>148.24110768889659</v>
      </c>
      <c r="AQ1790" s="253">
        <f t="shared" si="416"/>
        <v>3.1008265242480888E-4</v>
      </c>
      <c r="AR1790" s="253">
        <f t="shared" si="417"/>
        <v>0.5461737291019273</v>
      </c>
      <c r="AS1790" s="253" t="str">
        <f>IF(OR(AR1790&lt;$T$757,AR1790&gt;$T$758),AQ1790,"")</f>
        <v/>
      </c>
      <c r="AT1790" s="253">
        <f t="shared" si="418"/>
        <v>3.1008265242480888E-4</v>
      </c>
      <c r="AU1790" s="253" t="str">
        <f t="shared" si="419"/>
        <v/>
      </c>
      <c r="AV1790" s="253">
        <f t="shared" si="420"/>
        <v>0</v>
      </c>
      <c r="AW1790" s="253">
        <f t="shared" si="421"/>
        <v>3.1008265242480888E-4</v>
      </c>
      <c r="AX1790" s="253" t="str">
        <f t="shared" si="422"/>
        <v/>
      </c>
      <c r="AZ1790" s="259"/>
      <c r="BA1790" s="259">
        <f>BA1789+$BD$753</f>
        <v>6.6176000000001238</v>
      </c>
      <c r="BB1790" s="274">
        <f t="shared" si="405"/>
        <v>0.46974988435823217</v>
      </c>
      <c r="BC1790" s="259">
        <f t="shared" si="406"/>
        <v>7.0078769761749982E-4</v>
      </c>
      <c r="BD1790" s="259" t="str">
        <f t="shared" si="403"/>
        <v/>
      </c>
      <c r="BE1790" s="254" t="str">
        <f t="shared" si="404"/>
        <v/>
      </c>
    </row>
    <row r="1791" spans="1:57" ht="20.100000000000001" customHeight="1" x14ac:dyDescent="0.25">
      <c r="A1791" s="247">
        <v>1030</v>
      </c>
      <c r="B1791" s="247">
        <f>$B$755+(A1791*$B$758)</f>
        <v>288.45200955412838</v>
      </c>
      <c r="C1791" s="247">
        <f>_xlfn.NORM.DIST($B1791,$B$752,$B$753,0)</f>
        <v>1.6477481120241494E-4</v>
      </c>
      <c r="D1791" s="247">
        <f>_xlfn.NORM.DIST($B1791,$B$752,$B$753,1)</f>
        <v>0.54775842602058389</v>
      </c>
      <c r="E1791" s="247" t="str">
        <f>IF(OR(D1791&lt;$F$757,D1791&gt;$F$758),C1791,"")</f>
        <v/>
      </c>
      <c r="F1791" s="247">
        <f>IF(AND(D1791&gt;$F$757,D1791&lt;$F$758),C1791,"")</f>
        <v>1.6477481120241494E-4</v>
      </c>
      <c r="G1791" s="247" t="str">
        <f>IF(C1791=MAX($C$761:$C$2761),C1791,"")</f>
        <v/>
      </c>
      <c r="H1791" s="247">
        <f>_xlfn.NORM.DIST(B1791,$F$753,$F$754,0)</f>
        <v>0</v>
      </c>
      <c r="I1791" s="247">
        <f>IF(H1791=MAX($H$761:$H$2761),C1791,"")</f>
        <v>1.6477481120241494E-4</v>
      </c>
      <c r="J1791" s="247" t="str">
        <f>IF(I1791=MIN($I$761:$I$2761),I1791,"")</f>
        <v/>
      </c>
      <c r="K1791" s="247"/>
      <c r="L1791" s="247"/>
      <c r="M1791" s="247"/>
      <c r="N1791" s="247"/>
      <c r="O1791" s="247">
        <v>1030</v>
      </c>
      <c r="P1791" s="247">
        <f>$P$755+(O1791*$P$758)</f>
        <v>16.809691915863255</v>
      </c>
      <c r="Q1791" s="247">
        <f>_xlfn.NORM.DIST(P1791,P$752,P$753,0)</f>
        <v>2.827513178298352E-3</v>
      </c>
      <c r="R1791" s="247">
        <f>_xlfn.NORM.DIST(P1791,P$752,P$753,1)</f>
        <v>0.54775842602058378</v>
      </c>
      <c r="S1791" s="253" t="str">
        <f>IF(OR(R1791&lt;$T$757,R1791&gt;$T$758),Q1791,"")</f>
        <v/>
      </c>
      <c r="T1791" s="253">
        <f>IF(AND(R1791&gt;$T$757,R1791&lt;$T$758),Q1791,"")</f>
        <v>2.827513178298352E-3</v>
      </c>
      <c r="U1791" s="253" t="str">
        <f>IF(Q1791=MAX($Q$761:$Q$2761),Q1791,"")</f>
        <v/>
      </c>
      <c r="V1791" s="253">
        <f>_xlfn.NORM.DIST(P1791,$T$753,$T$754,0)</f>
        <v>6.4353680441585893E-80</v>
      </c>
      <c r="W1791" s="253" t="str">
        <f>IF(V1791=MAX($V$761:$V$2761),Q1791,"")</f>
        <v/>
      </c>
      <c r="X1791" s="253" t="str">
        <f t="shared" si="407"/>
        <v/>
      </c>
      <c r="AB1791" s="253">
        <v>1030</v>
      </c>
      <c r="AC1791" s="253">
        <f t="shared" si="423"/>
        <v>26.011841213407138</v>
      </c>
      <c r="AD1791" s="253">
        <f t="shared" si="408"/>
        <v>1.8272303381100467E-3</v>
      </c>
      <c r="AE1791" s="253">
        <f t="shared" si="409"/>
        <v>0.54775842602058389</v>
      </c>
      <c r="AF1791" s="253" t="str">
        <f>IF(OR(AE1791&lt;$T$757,AE1791&gt;$T$758),AD1791,"")</f>
        <v/>
      </c>
      <c r="AG1791" s="253">
        <f t="shared" si="410"/>
        <v>1.8272303381100467E-3</v>
      </c>
      <c r="AH1791" s="253" t="str">
        <f t="shared" si="411"/>
        <v/>
      </c>
      <c r="AI1791" s="253">
        <f t="shared" si="412"/>
        <v>2.939384834568067E-4</v>
      </c>
      <c r="AJ1791" s="253" t="str">
        <f t="shared" si="413"/>
        <v/>
      </c>
      <c r="AK1791" s="253" t="str">
        <f t="shared" si="414"/>
        <v/>
      </c>
      <c r="AO1791" s="253">
        <v>1030</v>
      </c>
      <c r="AP1791" s="253">
        <f t="shared" si="415"/>
        <v>153.35287002299629</v>
      </c>
      <c r="AQ1791" s="253">
        <f t="shared" si="416"/>
        <v>3.0993632794815742E-4</v>
      </c>
      <c r="AR1791" s="253">
        <f t="shared" si="417"/>
        <v>0.54775842602058367</v>
      </c>
      <c r="AS1791" s="253" t="str">
        <f>IF(OR(AR1791&lt;$T$757,AR1791&gt;$T$758),AQ1791,"")</f>
        <v/>
      </c>
      <c r="AT1791" s="253">
        <f t="shared" si="418"/>
        <v>3.0993632794815742E-4</v>
      </c>
      <c r="AU1791" s="253" t="str">
        <f t="shared" si="419"/>
        <v/>
      </c>
      <c r="AV1791" s="253">
        <f t="shared" si="420"/>
        <v>0</v>
      </c>
      <c r="AW1791" s="253">
        <f t="shared" si="421"/>
        <v>3.0993632794815742E-4</v>
      </c>
      <c r="AX1791" s="253" t="str">
        <f t="shared" si="422"/>
        <v/>
      </c>
      <c r="AZ1791" s="259"/>
      <c r="BA1791" s="259">
        <f>BA1790+$BD$753</f>
        <v>6.624000000000124</v>
      </c>
      <c r="BB1791" s="274">
        <f t="shared" si="405"/>
        <v>0.46904909666061467</v>
      </c>
      <c r="BC1791" s="259">
        <f t="shared" si="406"/>
        <v>7.0023811687525139E-4</v>
      </c>
      <c r="BD1791" s="259" t="str">
        <f t="shared" si="403"/>
        <v/>
      </c>
      <c r="BE1791" s="254" t="str">
        <f t="shared" si="404"/>
        <v/>
      </c>
    </row>
    <row r="1792" spans="1:57" ht="20.100000000000001" customHeight="1" x14ac:dyDescent="0.25">
      <c r="A1792" s="247">
        <v>1031</v>
      </c>
      <c r="B1792" s="247">
        <f>$B$755+(A1792*$B$758)</f>
        <v>298.06707653926605</v>
      </c>
      <c r="C1792" s="247">
        <f>_xlfn.NORM.DIST($B1792,$B$752,$B$753,0)</f>
        <v>1.6469442071142333E-4</v>
      </c>
      <c r="D1792" s="247">
        <f>_xlfn.NORM.DIST($B1792,$B$752,$B$753,1)</f>
        <v>0.54934236246826096</v>
      </c>
      <c r="E1792" s="247" t="str">
        <f>IF(OR(D1792&lt;$F$757,D1792&gt;$F$758),C1792,"")</f>
        <v/>
      </c>
      <c r="F1792" s="247">
        <f>IF(AND(D1792&gt;$F$757,D1792&lt;$F$758),C1792,"")</f>
        <v>1.6469442071142333E-4</v>
      </c>
      <c r="G1792" s="247" t="str">
        <f>IF(C1792=MAX($C$761:$C$2761),C1792,"")</f>
        <v/>
      </c>
      <c r="H1792" s="247">
        <f>_xlfn.NORM.DIST(B1792,$F$753,$F$754,0)</f>
        <v>0</v>
      </c>
      <c r="I1792" s="247">
        <f>IF(H1792=MAX($H$761:$H$2761),C1792,"")</f>
        <v>1.6469442071142333E-4</v>
      </c>
      <c r="J1792" s="247" t="str">
        <f>IF(I1792=MIN($I$761:$I$2761),I1792,"")</f>
        <v/>
      </c>
      <c r="K1792" s="247"/>
      <c r="L1792" s="247"/>
      <c r="M1792" s="247"/>
      <c r="N1792" s="247"/>
      <c r="O1792" s="247">
        <v>1031</v>
      </c>
      <c r="P1792" s="247">
        <f>$P$755+(O1792*$P$758)</f>
        <v>17.370014979725397</v>
      </c>
      <c r="Q1792" s="247">
        <f>_xlfn.NORM.DIST(P1792,P$752,P$753,0)</f>
        <v>2.826133688490232E-3</v>
      </c>
      <c r="R1792" s="247">
        <f>_xlfn.NORM.DIST(P1792,P$752,P$753,1)</f>
        <v>0.54934236246826096</v>
      </c>
      <c r="S1792" s="253" t="str">
        <f>IF(OR(R1792&lt;$T$757,R1792&gt;$T$758),Q1792,"")</f>
        <v/>
      </c>
      <c r="T1792" s="253">
        <f>IF(AND(R1792&gt;$T$757,R1792&lt;$T$758),Q1792,"")</f>
        <v>2.826133688490232E-3</v>
      </c>
      <c r="U1792" s="253" t="str">
        <f>IF(Q1792=MAX($Q$761:$Q$2761),Q1792,"")</f>
        <v/>
      </c>
      <c r="V1792" s="253">
        <f>_xlfn.NORM.DIST(P1792,$T$753,$T$754,0)</f>
        <v>5.9694291136989968E-80</v>
      </c>
      <c r="W1792" s="253" t="str">
        <f>IF(V1792=MAX($V$761:$V$2761),Q1792,"")</f>
        <v/>
      </c>
      <c r="X1792" s="253" t="str">
        <f t="shared" si="407"/>
        <v/>
      </c>
      <c r="AB1792" s="253">
        <v>1031</v>
      </c>
      <c r="AC1792" s="253">
        <f t="shared" si="423"/>
        <v>26.878902587187326</v>
      </c>
      <c r="AD1792" s="253">
        <f t="shared" si="408"/>
        <v>1.8263388672416327E-3</v>
      </c>
      <c r="AE1792" s="253">
        <f t="shared" si="409"/>
        <v>0.54934236246826096</v>
      </c>
      <c r="AF1792" s="253" t="str">
        <f>IF(OR(AE1792&lt;$T$757,AE1792&gt;$T$758),AD1792,"")</f>
        <v/>
      </c>
      <c r="AG1792" s="253">
        <f t="shared" si="410"/>
        <v>1.8263388672416327E-3</v>
      </c>
      <c r="AH1792" s="253" t="str">
        <f t="shared" si="411"/>
        <v/>
      </c>
      <c r="AI1792" s="253">
        <f t="shared" si="412"/>
        <v>2.9169271135042385E-4</v>
      </c>
      <c r="AJ1792" s="253" t="str">
        <f t="shared" si="413"/>
        <v/>
      </c>
      <c r="AK1792" s="253" t="str">
        <f t="shared" si="414"/>
        <v/>
      </c>
      <c r="AO1792" s="253">
        <v>1031</v>
      </c>
      <c r="AP1792" s="253">
        <f t="shared" si="415"/>
        <v>158.46463235709689</v>
      </c>
      <c r="AQ1792" s="253">
        <f t="shared" si="416"/>
        <v>3.0978511591885473E-4</v>
      </c>
      <c r="AR1792" s="253">
        <f t="shared" si="417"/>
        <v>0.54934236246826096</v>
      </c>
      <c r="AS1792" s="253" t="str">
        <f>IF(OR(AR1792&lt;$T$757,AR1792&gt;$T$758),AQ1792,"")</f>
        <v/>
      </c>
      <c r="AT1792" s="253">
        <f t="shared" si="418"/>
        <v>3.0978511591885473E-4</v>
      </c>
      <c r="AU1792" s="253" t="str">
        <f t="shared" si="419"/>
        <v/>
      </c>
      <c r="AV1792" s="253">
        <f t="shared" si="420"/>
        <v>0</v>
      </c>
      <c r="AW1792" s="253">
        <f t="shared" si="421"/>
        <v>3.0978511591885473E-4</v>
      </c>
      <c r="AX1792" s="253" t="str">
        <f t="shared" si="422"/>
        <v/>
      </c>
      <c r="AZ1792" s="259"/>
      <c r="BA1792" s="259">
        <f>BA1791+$BD$753</f>
        <v>6.6304000000001242</v>
      </c>
      <c r="BB1792" s="274">
        <f t="shared" si="405"/>
        <v>0.46834885854373942</v>
      </c>
      <c r="BC1792" s="259">
        <f t="shared" si="406"/>
        <v>6.9968733579173215E-4</v>
      </c>
      <c r="BD1792" s="259" t="str">
        <f t="shared" si="403"/>
        <v/>
      </c>
      <c r="BE1792" s="254" t="str">
        <f t="shared" si="404"/>
        <v/>
      </c>
    </row>
    <row r="1793" spans="1:57" ht="20.100000000000001" customHeight="1" x14ac:dyDescent="0.25">
      <c r="A1793" s="247">
        <v>1032</v>
      </c>
      <c r="B1793" s="247">
        <f>$B$755+(A1793*$B$758)</f>
        <v>307.68214352440373</v>
      </c>
      <c r="C1793" s="247">
        <f>_xlfn.NORM.DIST($B1793,$B$752,$B$753,0)</f>
        <v>1.6461143563738006E-4</v>
      </c>
      <c r="D1793" s="247">
        <f>_xlfn.NORM.DIST($B1793,$B$752,$B$753,1)</f>
        <v>0.55092551347931162</v>
      </c>
      <c r="E1793" s="247" t="str">
        <f>IF(OR(D1793&lt;$F$757,D1793&gt;$F$758),C1793,"")</f>
        <v/>
      </c>
      <c r="F1793" s="247">
        <f>IF(AND(D1793&gt;$F$757,D1793&lt;$F$758),C1793,"")</f>
        <v>1.6461143563738006E-4</v>
      </c>
      <c r="G1793" s="247" t="str">
        <f>IF(C1793=MAX($C$761:$C$2761),C1793,"")</f>
        <v/>
      </c>
      <c r="H1793" s="247">
        <f>_xlfn.NORM.DIST(B1793,$F$753,$F$754,0)</f>
        <v>0</v>
      </c>
      <c r="I1793" s="247">
        <f>IF(H1793=MAX($H$761:$H$2761),C1793,"")</f>
        <v>1.6461143563738006E-4</v>
      </c>
      <c r="J1793" s="247" t="str">
        <f>IF(I1793=MIN($I$761:$I$2761),I1793,"")</f>
        <v/>
      </c>
      <c r="K1793" s="247"/>
      <c r="L1793" s="247"/>
      <c r="M1793" s="247"/>
      <c r="N1793" s="247"/>
      <c r="O1793" s="247">
        <v>1032</v>
      </c>
      <c r="P1793" s="247">
        <f>$P$755+(O1793*$P$758)</f>
        <v>17.93033804358754</v>
      </c>
      <c r="Q1793" s="247">
        <f>_xlfn.NORM.DIST(P1793,P$752,P$753,0)</f>
        <v>2.8247096759925257E-3</v>
      </c>
      <c r="R1793" s="247">
        <f>_xlfn.NORM.DIST(P1793,P$752,P$753,1)</f>
        <v>0.55092551347931185</v>
      </c>
      <c r="S1793" s="253" t="str">
        <f>IF(OR(R1793&lt;$T$757,R1793&gt;$T$758),Q1793,"")</f>
        <v/>
      </c>
      <c r="T1793" s="253">
        <f>IF(AND(R1793&gt;$T$757,R1793&lt;$T$758),Q1793,"")</f>
        <v>2.8247096759925257E-3</v>
      </c>
      <c r="U1793" s="253" t="str">
        <f>IF(Q1793=MAX($Q$761:$Q$2761),Q1793,"")</f>
        <v/>
      </c>
      <c r="V1793" s="253">
        <f>_xlfn.NORM.DIST(P1793,$T$753,$T$754,0)</f>
        <v>5.5371368907234969E-80</v>
      </c>
      <c r="W1793" s="253" t="str">
        <f>IF(V1793=MAX($V$761:$V$2761),Q1793,"")</f>
        <v/>
      </c>
      <c r="X1793" s="253" t="str">
        <f t="shared" si="407"/>
        <v/>
      </c>
      <c r="AB1793" s="253">
        <v>1032</v>
      </c>
      <c r="AC1793" s="253">
        <f t="shared" si="423"/>
        <v>27.745963960967515</v>
      </c>
      <c r="AD1793" s="253">
        <f t="shared" si="408"/>
        <v>1.8254186243732255E-3</v>
      </c>
      <c r="AE1793" s="253">
        <f t="shared" si="409"/>
        <v>0.55092551347931162</v>
      </c>
      <c r="AF1793" s="253" t="str">
        <f>IF(OR(AE1793&lt;$T$757,AE1793&gt;$T$758),AD1793,"")</f>
        <v/>
      </c>
      <c r="AG1793" s="253">
        <f t="shared" si="410"/>
        <v>1.8254186243732255E-3</v>
      </c>
      <c r="AH1793" s="253" t="str">
        <f t="shared" si="411"/>
        <v/>
      </c>
      <c r="AI1793" s="253">
        <f t="shared" si="412"/>
        <v>2.8945946618163555E-4</v>
      </c>
      <c r="AJ1793" s="253" t="str">
        <f t="shared" si="413"/>
        <v/>
      </c>
      <c r="AK1793" s="253" t="str">
        <f t="shared" si="414"/>
        <v/>
      </c>
      <c r="AO1793" s="253">
        <v>1032</v>
      </c>
      <c r="AP1793" s="253">
        <f t="shared" si="415"/>
        <v>163.57639469119658</v>
      </c>
      <c r="AQ1793" s="253">
        <f t="shared" si="416"/>
        <v>3.096290235590105E-4</v>
      </c>
      <c r="AR1793" s="253">
        <f t="shared" si="417"/>
        <v>0.55092551347931162</v>
      </c>
      <c r="AS1793" s="253" t="str">
        <f>IF(OR(AR1793&lt;$T$757,AR1793&gt;$T$758),AQ1793,"")</f>
        <v/>
      </c>
      <c r="AT1793" s="253">
        <f t="shared" si="418"/>
        <v>3.096290235590105E-4</v>
      </c>
      <c r="AU1793" s="253" t="str">
        <f t="shared" si="419"/>
        <v/>
      </c>
      <c r="AV1793" s="253">
        <f t="shared" si="420"/>
        <v>0</v>
      </c>
      <c r="AW1793" s="253">
        <f t="shared" si="421"/>
        <v>3.096290235590105E-4</v>
      </c>
      <c r="AX1793" s="253" t="str">
        <f t="shared" si="422"/>
        <v/>
      </c>
      <c r="AZ1793" s="259"/>
      <c r="BA1793" s="259">
        <f>BA1792+$BD$753</f>
        <v>6.6368000000001244</v>
      </c>
      <c r="BB1793" s="274">
        <f t="shared" si="405"/>
        <v>0.46764917120794769</v>
      </c>
      <c r="BC1793" s="259">
        <f t="shared" si="406"/>
        <v>6.9913536102184093E-4</v>
      </c>
      <c r="BD1793" s="259" t="str">
        <f t="shared" si="403"/>
        <v/>
      </c>
      <c r="BE1793" s="254" t="str">
        <f t="shared" si="404"/>
        <v/>
      </c>
    </row>
    <row r="1794" spans="1:57" ht="20.100000000000001" customHeight="1" x14ac:dyDescent="0.25">
      <c r="A1794" s="247">
        <v>1033</v>
      </c>
      <c r="B1794" s="247">
        <f>$B$755+(A1794*$B$758)</f>
        <v>317.2972105095414</v>
      </c>
      <c r="C1794" s="247">
        <f>_xlfn.NORM.DIST($B1794,$B$752,$B$753,0)</f>
        <v>1.645258599424576E-4</v>
      </c>
      <c r="D1794" s="247">
        <f>_xlfn.NORM.DIST($B1794,$B$752,$B$753,1)</f>
        <v>0.55250785412559633</v>
      </c>
      <c r="E1794" s="247" t="str">
        <f>IF(OR(D1794&lt;$F$757,D1794&gt;$F$758),C1794,"")</f>
        <v/>
      </c>
      <c r="F1794" s="247">
        <f>IF(AND(D1794&gt;$F$757,D1794&lt;$F$758),C1794,"")</f>
        <v>1.645258599424576E-4</v>
      </c>
      <c r="G1794" s="247" t="str">
        <f>IF(C1794=MAX($C$761:$C$2761),C1794,"")</f>
        <v/>
      </c>
      <c r="H1794" s="247">
        <f>_xlfn.NORM.DIST(B1794,$F$753,$F$754,0)</f>
        <v>0</v>
      </c>
      <c r="I1794" s="247">
        <f>IF(H1794=MAX($H$761:$H$2761),C1794,"")</f>
        <v>1.645258599424576E-4</v>
      </c>
      <c r="J1794" s="247" t="str">
        <f>IF(I1794=MIN($I$761:$I$2761),I1794,"")</f>
        <v/>
      </c>
      <c r="K1794" s="247"/>
      <c r="L1794" s="247"/>
      <c r="M1794" s="247"/>
      <c r="N1794" s="247"/>
      <c r="O1794" s="247">
        <v>1033</v>
      </c>
      <c r="P1794" s="247">
        <f>$P$755+(O1794*$P$758)</f>
        <v>18.490661107449569</v>
      </c>
      <c r="Q1794" s="247">
        <f>_xlfn.NORM.DIST(P1794,P$752,P$753,0)</f>
        <v>2.8232412087955704E-3</v>
      </c>
      <c r="R1794" s="247">
        <f>_xlfn.NORM.DIST(P1794,P$752,P$753,1)</f>
        <v>0.55250785412559611</v>
      </c>
      <c r="S1794" s="253" t="str">
        <f>IF(OR(R1794&lt;$T$757,R1794&gt;$T$758),Q1794,"")</f>
        <v/>
      </c>
      <c r="T1794" s="253">
        <f>IF(AND(R1794&gt;$T$757,R1794&lt;$T$758),Q1794,"")</f>
        <v>2.8232412087955704E-3</v>
      </c>
      <c r="U1794" s="253" t="str">
        <f>IF(Q1794=MAX($Q$761:$Q$2761),Q1794,"")</f>
        <v/>
      </c>
      <c r="V1794" s="253">
        <f>_xlfn.NORM.DIST(P1794,$T$753,$T$754,0)</f>
        <v>5.1360680910037943E-80</v>
      </c>
      <c r="W1794" s="253" t="str">
        <f>IF(V1794=MAX($V$761:$V$2761),Q1794,"")</f>
        <v/>
      </c>
      <c r="X1794" s="253" t="str">
        <f t="shared" si="407"/>
        <v/>
      </c>
      <c r="AB1794" s="253">
        <v>1033</v>
      </c>
      <c r="AC1794" s="253">
        <f t="shared" si="423"/>
        <v>28.613025334747817</v>
      </c>
      <c r="AD1794" s="253">
        <f t="shared" si="408"/>
        <v>1.8244696534423768E-3</v>
      </c>
      <c r="AE1794" s="253">
        <f t="shared" si="409"/>
        <v>0.55250785412559633</v>
      </c>
      <c r="AF1794" s="253" t="str">
        <f>IF(OR(AE1794&lt;$T$757,AE1794&gt;$T$758),AD1794,"")</f>
        <v/>
      </c>
      <c r="AG1794" s="253">
        <f t="shared" si="410"/>
        <v>1.8244696534423768E-3</v>
      </c>
      <c r="AH1794" s="253" t="str">
        <f t="shared" si="411"/>
        <v/>
      </c>
      <c r="AI1794" s="253">
        <f t="shared" si="412"/>
        <v>2.8723872323194839E-4</v>
      </c>
      <c r="AJ1794" s="253" t="str">
        <f t="shared" si="413"/>
        <v/>
      </c>
      <c r="AK1794" s="253" t="str">
        <f t="shared" si="414"/>
        <v/>
      </c>
      <c r="AO1794" s="253">
        <v>1033</v>
      </c>
      <c r="AP1794" s="253">
        <f t="shared" si="415"/>
        <v>168.68815702529628</v>
      </c>
      <c r="AQ1794" s="253">
        <f t="shared" si="416"/>
        <v>3.094680583213487E-4</v>
      </c>
      <c r="AR1794" s="253">
        <f t="shared" si="417"/>
        <v>0.55250785412559622</v>
      </c>
      <c r="AS1794" s="253" t="str">
        <f>IF(OR(AR1794&lt;$T$757,AR1794&gt;$T$758),AQ1794,"")</f>
        <v/>
      </c>
      <c r="AT1794" s="253">
        <f t="shared" si="418"/>
        <v>3.094680583213487E-4</v>
      </c>
      <c r="AU1794" s="253" t="str">
        <f t="shared" si="419"/>
        <v/>
      </c>
      <c r="AV1794" s="253">
        <f t="shared" si="420"/>
        <v>0</v>
      </c>
      <c r="AW1794" s="253">
        <f t="shared" si="421"/>
        <v>3.094680583213487E-4</v>
      </c>
      <c r="AX1794" s="253" t="str">
        <f t="shared" si="422"/>
        <v/>
      </c>
      <c r="AZ1794" s="259"/>
      <c r="BA1794" s="259">
        <f>BA1793+$BD$753</f>
        <v>6.6432000000001246</v>
      </c>
      <c r="BB1794" s="274">
        <f t="shared" si="405"/>
        <v>0.46695003584692585</v>
      </c>
      <c r="BC1794" s="259">
        <f t="shared" si="406"/>
        <v>6.9858219920859721E-4</v>
      </c>
      <c r="BD1794" s="259" t="str">
        <f t="shared" si="403"/>
        <v/>
      </c>
      <c r="BE1794" s="254" t="str">
        <f t="shared" si="404"/>
        <v/>
      </c>
    </row>
    <row r="1795" spans="1:57" ht="20.100000000000001" customHeight="1" x14ac:dyDescent="0.25">
      <c r="A1795" s="247">
        <v>1034</v>
      </c>
      <c r="B1795" s="247">
        <f>$B$755+(A1795*$B$758)</f>
        <v>326.91227749467907</v>
      </c>
      <c r="C1795" s="247">
        <f>_xlfn.NORM.DIST($B1795,$B$752,$B$753,0)</f>
        <v>1.6443769771111715E-4</v>
      </c>
      <c r="D1795" s="247">
        <f>_xlfn.NORM.DIST($B1795,$B$752,$B$753,1)</f>
        <v>0.55408935951765992</v>
      </c>
      <c r="E1795" s="247" t="str">
        <f>IF(OR(D1795&lt;$F$757,D1795&gt;$F$758),C1795,"")</f>
        <v/>
      </c>
      <c r="F1795" s="247">
        <f>IF(AND(D1795&gt;$F$757,D1795&lt;$F$758),C1795,"")</f>
        <v>1.6443769771111715E-4</v>
      </c>
      <c r="G1795" s="247" t="str">
        <f>IF(C1795=MAX($C$761:$C$2761),C1795,"")</f>
        <v/>
      </c>
      <c r="H1795" s="247">
        <f>_xlfn.NORM.DIST(B1795,$F$753,$F$754,0)</f>
        <v>0</v>
      </c>
      <c r="I1795" s="247">
        <f>IF(H1795=MAX($H$761:$H$2761),C1795,"")</f>
        <v>1.6443769771111715E-4</v>
      </c>
      <c r="J1795" s="247" t="str">
        <f>IF(I1795=MIN($I$761:$I$2761),I1795,"")</f>
        <v/>
      </c>
      <c r="K1795" s="247"/>
      <c r="L1795" s="247"/>
      <c r="M1795" s="247"/>
      <c r="N1795" s="247"/>
      <c r="O1795" s="247">
        <v>1034</v>
      </c>
      <c r="P1795" s="247">
        <f>$P$755+(O1795*$P$758)</f>
        <v>19.050984171311711</v>
      </c>
      <c r="Q1795" s="247">
        <f>_xlfn.NORM.DIST(P1795,P$752,P$753,0)</f>
        <v>2.8217283569881599E-3</v>
      </c>
      <c r="R1795" s="247">
        <f>_xlfn.NORM.DIST(P1795,P$752,P$753,1)</f>
        <v>0.55408935951765981</v>
      </c>
      <c r="S1795" s="253" t="str">
        <f>IF(OR(R1795&lt;$T$757,R1795&gt;$T$758),Q1795,"")</f>
        <v/>
      </c>
      <c r="T1795" s="253">
        <f>IF(AND(R1795&gt;$T$757,R1795&lt;$T$758),Q1795,"")</f>
        <v>2.8217283569881599E-3</v>
      </c>
      <c r="U1795" s="253" t="str">
        <f>IF(Q1795=MAX($Q$761:$Q$2761),Q1795,"")</f>
        <v/>
      </c>
      <c r="V1795" s="253">
        <f>_xlfn.NORM.DIST(P1795,$T$753,$T$754,0)</f>
        <v>4.763973492486477E-80</v>
      </c>
      <c r="W1795" s="253" t="str">
        <f>IF(V1795=MAX($V$761:$V$2761),Q1795,"")</f>
        <v/>
      </c>
      <c r="X1795" s="253" t="str">
        <f t="shared" si="407"/>
        <v/>
      </c>
      <c r="AB1795" s="253">
        <v>1034</v>
      </c>
      <c r="AC1795" s="253">
        <f t="shared" si="423"/>
        <v>29.480086708528006</v>
      </c>
      <c r="AD1795" s="253">
        <f t="shared" si="408"/>
        <v>1.8234919997427296E-3</v>
      </c>
      <c r="AE1795" s="253">
        <f t="shared" si="409"/>
        <v>0.55408935951765981</v>
      </c>
      <c r="AF1795" s="253" t="str">
        <f>IF(OR(AE1795&lt;$T$757,AE1795&gt;$T$758),AD1795,"")</f>
        <v/>
      </c>
      <c r="AG1795" s="253">
        <f t="shared" si="410"/>
        <v>1.8234919997427296E-3</v>
      </c>
      <c r="AH1795" s="253" t="str">
        <f t="shared" si="411"/>
        <v/>
      </c>
      <c r="AI1795" s="253">
        <f t="shared" si="412"/>
        <v>2.850304573745154E-4</v>
      </c>
      <c r="AJ1795" s="253" t="str">
        <f t="shared" si="413"/>
        <v/>
      </c>
      <c r="AK1795" s="253" t="str">
        <f t="shared" si="414"/>
        <v/>
      </c>
      <c r="AO1795" s="253">
        <v>1034</v>
      </c>
      <c r="AP1795" s="253">
        <f t="shared" si="415"/>
        <v>173.79991935939597</v>
      </c>
      <c r="AQ1795" s="253">
        <f t="shared" si="416"/>
        <v>3.0930222788861462E-4</v>
      </c>
      <c r="AR1795" s="253">
        <f t="shared" si="417"/>
        <v>0.5540893595176597</v>
      </c>
      <c r="AS1795" s="253" t="str">
        <f>IF(OR(AR1795&lt;$T$757,AR1795&gt;$T$758),AQ1795,"")</f>
        <v/>
      </c>
      <c r="AT1795" s="253">
        <f t="shared" si="418"/>
        <v>3.0930222788861462E-4</v>
      </c>
      <c r="AU1795" s="253" t="str">
        <f t="shared" si="419"/>
        <v/>
      </c>
      <c r="AV1795" s="253">
        <f t="shared" si="420"/>
        <v>0</v>
      </c>
      <c r="AW1795" s="253">
        <f t="shared" si="421"/>
        <v>3.0930222788861462E-4</v>
      </c>
      <c r="AX1795" s="253" t="str">
        <f t="shared" si="422"/>
        <v/>
      </c>
      <c r="AZ1795" s="259"/>
      <c r="BA1795" s="259">
        <f>BA1794+$BD$753</f>
        <v>6.6496000000001247</v>
      </c>
      <c r="BB1795" s="274">
        <f t="shared" si="405"/>
        <v>0.46625145364771725</v>
      </c>
      <c r="BC1795" s="259">
        <f t="shared" si="406"/>
        <v>6.9802785697903325E-4</v>
      </c>
      <c r="BD1795" s="259" t="str">
        <f t="shared" si="403"/>
        <v/>
      </c>
      <c r="BE1795" s="254" t="str">
        <f t="shared" si="404"/>
        <v/>
      </c>
    </row>
    <row r="1796" spans="1:57" ht="20.100000000000001" customHeight="1" x14ac:dyDescent="0.25">
      <c r="A1796" s="248">
        <v>1035</v>
      </c>
      <c r="B1796" s="247">
        <f>$B$755+(A1796*$B$758)</f>
        <v>336.52734447981675</v>
      </c>
      <c r="C1796" s="247">
        <f>_xlfn.NORM.DIST($B1796,$B$752,$B$753,0)</f>
        <v>1.6434695314978377E-4</v>
      </c>
      <c r="D1796" s="247">
        <f>_xlfn.NORM.DIST($B1796,$B$752,$B$753,1)</f>
        <v>0.55567000480590645</v>
      </c>
      <c r="E1796" s="247" t="str">
        <f>IF(OR(D1796&lt;$F$757,D1796&gt;$F$758),C1796,"")</f>
        <v/>
      </c>
      <c r="F1796" s="247">
        <f>IF(AND(D1796&gt;$F$757,D1796&lt;$F$758),C1796,"")</f>
        <v>1.6434695314978377E-4</v>
      </c>
      <c r="G1796" s="247" t="str">
        <f>IF(C1796=MAX($C$761:$C$2761),C1796,"")</f>
        <v/>
      </c>
      <c r="H1796" s="247">
        <f>_xlfn.NORM.DIST(B1796,$F$753,$F$754,0)</f>
        <v>0</v>
      </c>
      <c r="I1796" s="247">
        <f>IF(H1796=MAX($H$761:$H$2761),C1796,"")</f>
        <v>1.6434695314978377E-4</v>
      </c>
      <c r="J1796" s="247" t="str">
        <f>IF(I1796=MIN($I$761:$I$2761),I1796,"")</f>
        <v/>
      </c>
      <c r="K1796" s="247"/>
      <c r="L1796" s="247"/>
      <c r="M1796" s="247"/>
      <c r="N1796" s="247"/>
      <c r="O1796" s="248">
        <v>1035</v>
      </c>
      <c r="P1796" s="247">
        <f>$P$755+(O1796*$P$758)</f>
        <v>19.611307235173854</v>
      </c>
      <c r="Q1796" s="247">
        <f>_xlfn.NORM.DIST(P1796,P$752,P$753,0)</f>
        <v>2.8201711927519713E-3</v>
      </c>
      <c r="R1796" s="247">
        <f>_xlfn.NORM.DIST(P1796,P$752,P$753,1)</f>
        <v>0.55567000480590645</v>
      </c>
      <c r="S1796" s="253" t="str">
        <f>IF(OR(R1796&lt;$T$757,R1796&gt;$T$758),Q1796,"")</f>
        <v/>
      </c>
      <c r="T1796" s="253">
        <f>IF(AND(R1796&gt;$T$757,R1796&lt;$T$758),Q1796,"")</f>
        <v>2.8201711927519713E-3</v>
      </c>
      <c r="U1796" s="253" t="str">
        <f>IF(Q1796=MAX($Q$761:$Q$2761),Q1796,"")</f>
        <v/>
      </c>
      <c r="V1796" s="253">
        <f>_xlfn.NORM.DIST(P1796,$T$753,$T$754,0)</f>
        <v>4.4187654662672504E-80</v>
      </c>
      <c r="W1796" s="253" t="str">
        <f>IF(V1796=MAX($V$761:$V$2761),Q1796,"")</f>
        <v/>
      </c>
      <c r="X1796" s="253" t="str">
        <f t="shared" si="407"/>
        <v/>
      </c>
      <c r="AB1796" s="259">
        <v>1035</v>
      </c>
      <c r="AC1796" s="253">
        <f t="shared" si="423"/>
        <v>30.347148082308308</v>
      </c>
      <c r="AD1796" s="253">
        <f t="shared" si="408"/>
        <v>1.8224857099204143E-3</v>
      </c>
      <c r="AE1796" s="253">
        <f t="shared" si="409"/>
        <v>0.55567000480590645</v>
      </c>
      <c r="AF1796" s="253" t="str">
        <f>IF(OR(AE1796&lt;$T$757,AE1796&gt;$T$758),AD1796,"")</f>
        <v/>
      </c>
      <c r="AG1796" s="253">
        <f t="shared" si="410"/>
        <v>1.8224857099204143E-3</v>
      </c>
      <c r="AH1796" s="253" t="str">
        <f t="shared" si="411"/>
        <v/>
      </c>
      <c r="AI1796" s="253">
        <f t="shared" si="412"/>
        <v>2.8283464307886933E-4</v>
      </c>
      <c r="AJ1796" s="253" t="str">
        <f t="shared" si="413"/>
        <v/>
      </c>
      <c r="AK1796" s="253" t="str">
        <f t="shared" si="414"/>
        <v/>
      </c>
      <c r="AO1796" s="259">
        <v>1035</v>
      </c>
      <c r="AP1796" s="253">
        <f t="shared" si="415"/>
        <v>178.91168169349567</v>
      </c>
      <c r="AQ1796" s="253">
        <f t="shared" si="416"/>
        <v>3.0913154017296374E-4</v>
      </c>
      <c r="AR1796" s="253">
        <f t="shared" si="417"/>
        <v>0.55567000480590623</v>
      </c>
      <c r="AS1796" s="253" t="str">
        <f>IF(OR(AR1796&lt;$T$757,AR1796&gt;$T$758),AQ1796,"")</f>
        <v/>
      </c>
      <c r="AT1796" s="253">
        <f t="shared" si="418"/>
        <v>3.0913154017296374E-4</v>
      </c>
      <c r="AU1796" s="253" t="str">
        <f t="shared" si="419"/>
        <v/>
      </c>
      <c r="AV1796" s="253">
        <f t="shared" si="420"/>
        <v>0</v>
      </c>
      <c r="AW1796" s="253">
        <f t="shared" si="421"/>
        <v>3.0913154017296374E-4</v>
      </c>
      <c r="AX1796" s="253" t="str">
        <f t="shared" si="422"/>
        <v/>
      </c>
      <c r="AZ1796" s="259"/>
      <c r="BA1796" s="259">
        <f>BA1795+$BD$753</f>
        <v>6.6560000000001249</v>
      </c>
      <c r="BB1796" s="274">
        <f t="shared" si="405"/>
        <v>0.46555342579073822</v>
      </c>
      <c r="BC1796" s="259">
        <f t="shared" si="406"/>
        <v>6.9747234094930111E-4</v>
      </c>
      <c r="BD1796" s="259" t="str">
        <f t="shared" si="403"/>
        <v/>
      </c>
      <c r="BE1796" s="254" t="str">
        <f t="shared" si="404"/>
        <v/>
      </c>
    </row>
    <row r="1797" spans="1:57" ht="20.100000000000001" customHeight="1" x14ac:dyDescent="0.25">
      <c r="A1797" s="247">
        <v>1036</v>
      </c>
      <c r="B1797" s="247">
        <f>$B$755+(A1797*$B$758)</f>
        <v>346.14241146495442</v>
      </c>
      <c r="C1797" s="247">
        <f>_xlfn.NORM.DIST($B1797,$B$752,$B$753,0)</f>
        <v>1.6425363058651167E-4</v>
      </c>
      <c r="D1797" s="247">
        <f>_xlfn.NORM.DIST($B1797,$B$752,$B$753,1)</f>
        <v>0.55724976518177005</v>
      </c>
      <c r="E1797" s="247" t="str">
        <f>IF(OR(D1797&lt;$F$757,D1797&gt;$F$758),C1797,"")</f>
        <v/>
      </c>
      <c r="F1797" s="247">
        <f>IF(AND(D1797&gt;$F$757,D1797&lt;$F$758),C1797,"")</f>
        <v>1.6425363058651167E-4</v>
      </c>
      <c r="G1797" s="247" t="str">
        <f>IF(C1797=MAX($C$761:$C$2761),C1797,"")</f>
        <v/>
      </c>
      <c r="H1797" s="247">
        <f>_xlfn.NORM.DIST(B1797,$F$753,$F$754,0)</f>
        <v>0</v>
      </c>
      <c r="I1797" s="247">
        <f>IF(H1797=MAX($H$761:$H$2761),C1797,"")</f>
        <v>1.6425363058651167E-4</v>
      </c>
      <c r="J1797" s="247" t="str">
        <f>IF(I1797=MIN($I$761:$I$2761),I1797,"")</f>
        <v/>
      </c>
      <c r="K1797" s="247"/>
      <c r="L1797" s="247"/>
      <c r="M1797" s="247"/>
      <c r="N1797" s="247"/>
      <c r="O1797" s="247">
        <v>1036</v>
      </c>
      <c r="P1797" s="247">
        <f>$P$755+(O1797*$P$758)</f>
        <v>20.171630299035996</v>
      </c>
      <c r="Q1797" s="247">
        <f>_xlfn.NORM.DIST(P1797,P$752,P$753,0)</f>
        <v>2.8185697903558228E-3</v>
      </c>
      <c r="R1797" s="247">
        <f>_xlfn.NORM.DIST(P1797,P$752,P$753,1)</f>
        <v>0.55724976518177016</v>
      </c>
      <c r="S1797" s="253" t="str">
        <f>IF(OR(R1797&lt;$T$757,R1797&gt;$T$758),Q1797,"")</f>
        <v/>
      </c>
      <c r="T1797" s="253">
        <f>IF(AND(R1797&gt;$T$757,R1797&lt;$T$758),Q1797,"")</f>
        <v>2.8185697903558228E-3</v>
      </c>
      <c r="U1797" s="253" t="str">
        <f>IF(Q1797=MAX($Q$761:$Q$2761),Q1797,"")</f>
        <v/>
      </c>
      <c r="V1797" s="253">
        <f>_xlfn.NORM.DIST(P1797,$T$753,$T$754,0)</f>
        <v>4.0985063983573841E-80</v>
      </c>
      <c r="W1797" s="253" t="str">
        <f>IF(V1797=MAX($V$761:$V$2761),Q1797,"")</f>
        <v/>
      </c>
      <c r="X1797" s="253" t="str">
        <f t="shared" si="407"/>
        <v/>
      </c>
      <c r="AB1797" s="253">
        <v>1036</v>
      </c>
      <c r="AC1797" s="253">
        <f t="shared" si="423"/>
        <v>31.214209456088497</v>
      </c>
      <c r="AD1797" s="253">
        <f t="shared" si="408"/>
        <v>1.8214508319703401E-3</v>
      </c>
      <c r="AE1797" s="253">
        <f t="shared" si="409"/>
        <v>0.55724976518176994</v>
      </c>
      <c r="AF1797" s="253" t="str">
        <f>IF(OR(AE1797&lt;$T$757,AE1797&gt;$T$758),AD1797,"")</f>
        <v/>
      </c>
      <c r="AG1797" s="253">
        <f t="shared" si="410"/>
        <v>1.8214508319703401E-3</v>
      </c>
      <c r="AH1797" s="253" t="str">
        <f t="shared" si="411"/>
        <v/>
      </c>
      <c r="AI1797" s="253">
        <f t="shared" si="412"/>
        <v>2.8065125441565486E-4</v>
      </c>
      <c r="AJ1797" s="253" t="str">
        <f t="shared" si="413"/>
        <v/>
      </c>
      <c r="AK1797" s="253" t="str">
        <f t="shared" si="414"/>
        <v/>
      </c>
      <c r="AO1797" s="253">
        <v>1036</v>
      </c>
      <c r="AP1797" s="253">
        <f t="shared" si="415"/>
        <v>184.02344402759627</v>
      </c>
      <c r="AQ1797" s="253">
        <f t="shared" si="416"/>
        <v>3.0895600331533237E-4</v>
      </c>
      <c r="AR1797" s="253">
        <f t="shared" si="417"/>
        <v>0.55724976518177005</v>
      </c>
      <c r="AS1797" s="253" t="str">
        <f>IF(OR(AR1797&lt;$T$757,AR1797&gt;$T$758),AQ1797,"")</f>
        <v/>
      </c>
      <c r="AT1797" s="253">
        <f t="shared" si="418"/>
        <v>3.0895600331533237E-4</v>
      </c>
      <c r="AU1797" s="253" t="str">
        <f t="shared" si="419"/>
        <v/>
      </c>
      <c r="AV1797" s="253">
        <f t="shared" si="420"/>
        <v>0</v>
      </c>
      <c r="AW1797" s="253">
        <f t="shared" si="421"/>
        <v>3.0895600331533237E-4</v>
      </c>
      <c r="AX1797" s="253" t="str">
        <f t="shared" si="422"/>
        <v/>
      </c>
      <c r="AZ1797" s="259"/>
      <c r="BA1797" s="259">
        <f>BA1796+$BD$753</f>
        <v>6.6624000000001251</v>
      </c>
      <c r="BB1797" s="274">
        <f t="shared" si="405"/>
        <v>0.46485595344978892</v>
      </c>
      <c r="BC1797" s="259">
        <f t="shared" si="406"/>
        <v>6.9691565771967667E-4</v>
      </c>
      <c r="BD1797" s="259" t="str">
        <f t="shared" si="403"/>
        <v/>
      </c>
      <c r="BE1797" s="254" t="str">
        <f t="shared" si="404"/>
        <v/>
      </c>
    </row>
    <row r="1798" spans="1:57" ht="20.100000000000001" customHeight="1" x14ac:dyDescent="0.25">
      <c r="A1798" s="247">
        <v>1037</v>
      </c>
      <c r="B1798" s="247">
        <f>$B$755+(A1798*$B$758)</f>
        <v>355.75747845009209</v>
      </c>
      <c r="C1798" s="247">
        <f>_xlfn.NORM.DIST($B1798,$B$752,$B$753,0)</f>
        <v>1.6415773447064046E-4</v>
      </c>
      <c r="D1798" s="247">
        <f>_xlfn.NORM.DIST($B1798,$B$752,$B$753,1)</f>
        <v>0.55882861587888266</v>
      </c>
      <c r="E1798" s="247" t="str">
        <f>IF(OR(D1798&lt;$F$757,D1798&gt;$F$758),C1798,"")</f>
        <v/>
      </c>
      <c r="F1798" s="247">
        <f>IF(AND(D1798&gt;$F$757,D1798&lt;$F$758),C1798,"")</f>
        <v>1.6415773447064046E-4</v>
      </c>
      <c r="G1798" s="247" t="str">
        <f>IF(C1798=MAX($C$761:$C$2761),C1798,"")</f>
        <v/>
      </c>
      <c r="H1798" s="247">
        <f>_xlfn.NORM.DIST(B1798,$F$753,$F$754,0)</f>
        <v>0</v>
      </c>
      <c r="I1798" s="247">
        <f>IF(H1798=MAX($H$761:$H$2761),C1798,"")</f>
        <v>1.6415773447064046E-4</v>
      </c>
      <c r="J1798" s="247" t="str">
        <f>IF(I1798=MIN($I$761:$I$2761),I1798,"")</f>
        <v/>
      </c>
      <c r="K1798" s="247"/>
      <c r="L1798" s="247"/>
      <c r="M1798" s="247"/>
      <c r="N1798" s="247"/>
      <c r="O1798" s="247">
        <v>1037</v>
      </c>
      <c r="P1798" s="247">
        <f>$P$755+(O1798*$P$758)</f>
        <v>20.731953362898025</v>
      </c>
      <c r="Q1798" s="247">
        <f>_xlfn.NORM.DIST(P1798,P$752,P$753,0)</f>
        <v>2.8169242261497723E-3</v>
      </c>
      <c r="R1798" s="247">
        <f>_xlfn.NORM.DIST(P1798,P$752,P$753,1)</f>
        <v>0.55882861587888266</v>
      </c>
      <c r="S1798" s="253" t="str">
        <f>IF(OR(R1798&lt;$T$757,R1798&gt;$T$758),Q1798,"")</f>
        <v/>
      </c>
      <c r="T1798" s="253">
        <f>IF(AND(R1798&gt;$T$757,R1798&lt;$T$758),Q1798,"")</f>
        <v>2.8169242261497723E-3</v>
      </c>
      <c r="U1798" s="253" t="str">
        <f>IF(Q1798=MAX($Q$761:$Q$2761),Q1798,"")</f>
        <v/>
      </c>
      <c r="V1798" s="253">
        <f>_xlfn.NORM.DIST(P1798,$T$753,$T$754,0)</f>
        <v>3.8013979387874462E-80</v>
      </c>
      <c r="W1798" s="253" t="str">
        <f>IF(V1798=MAX($V$761:$V$2761),Q1798,"")</f>
        <v/>
      </c>
      <c r="X1798" s="253" t="str">
        <f t="shared" si="407"/>
        <v/>
      </c>
      <c r="AB1798" s="253">
        <v>1037</v>
      </c>
      <c r="AC1798" s="253">
        <f t="shared" si="423"/>
        <v>32.081270829868799</v>
      </c>
      <c r="AD1798" s="253">
        <f t="shared" si="408"/>
        <v>1.8203874152323809E-3</v>
      </c>
      <c r="AE1798" s="253">
        <f t="shared" si="409"/>
        <v>0.55882861587888277</v>
      </c>
      <c r="AF1798" s="253" t="str">
        <f>IF(OR(AE1798&lt;$T$757,AE1798&gt;$T$758),AD1798,"")</f>
        <v/>
      </c>
      <c r="AG1798" s="253">
        <f t="shared" si="410"/>
        <v>1.8203874152323809E-3</v>
      </c>
      <c r="AH1798" s="253" t="str">
        <f t="shared" si="411"/>
        <v/>
      </c>
      <c r="AI1798" s="253">
        <f t="shared" si="412"/>
        <v>2.7848026506135324E-4</v>
      </c>
      <c r="AJ1798" s="253" t="str">
        <f t="shared" si="413"/>
        <v/>
      </c>
      <c r="AK1798" s="253" t="str">
        <f t="shared" si="414"/>
        <v/>
      </c>
      <c r="AO1798" s="253">
        <v>1037</v>
      </c>
      <c r="AP1798" s="253">
        <f t="shared" si="415"/>
        <v>189.13520636169596</v>
      </c>
      <c r="AQ1798" s="253">
        <f t="shared" si="416"/>
        <v>3.0877562568479088E-4</v>
      </c>
      <c r="AR1798" s="253">
        <f t="shared" si="417"/>
        <v>0.55882861587888266</v>
      </c>
      <c r="AS1798" s="253" t="str">
        <f>IF(OR(AR1798&lt;$T$757,AR1798&gt;$T$758),AQ1798,"")</f>
        <v/>
      </c>
      <c r="AT1798" s="253">
        <f t="shared" si="418"/>
        <v>3.0877562568479088E-4</v>
      </c>
      <c r="AU1798" s="253" t="str">
        <f t="shared" si="419"/>
        <v/>
      </c>
      <c r="AV1798" s="253">
        <f t="shared" si="420"/>
        <v>0</v>
      </c>
      <c r="AW1798" s="253">
        <f t="shared" si="421"/>
        <v>3.0877562568479088E-4</v>
      </c>
      <c r="AX1798" s="253" t="str">
        <f t="shared" si="422"/>
        <v/>
      </c>
      <c r="AZ1798" s="259"/>
      <c r="BA1798" s="259">
        <f>BA1797+$BD$753</f>
        <v>6.6688000000001253</v>
      </c>
      <c r="BB1798" s="274">
        <f t="shared" si="405"/>
        <v>0.46415903779206924</v>
      </c>
      <c r="BC1798" s="259">
        <f t="shared" si="406"/>
        <v>6.9635781387855644E-4</v>
      </c>
      <c r="BD1798" s="259" t="str">
        <f t="shared" si="403"/>
        <v/>
      </c>
      <c r="BE1798" s="254" t="str">
        <f t="shared" si="404"/>
        <v/>
      </c>
    </row>
    <row r="1799" spans="1:57" ht="20.100000000000001" customHeight="1" x14ac:dyDescent="0.25">
      <c r="A1799" s="247">
        <v>1038</v>
      </c>
      <c r="B1799" s="247">
        <f>$B$755+(A1799*$B$758)</f>
        <v>365.37254543522977</v>
      </c>
      <c r="C1799" s="247">
        <f>_xlfn.NORM.DIST($B1799,$B$752,$B$753,0)</f>
        <v>1.6405926937244146E-4</v>
      </c>
      <c r="D1799" s="247">
        <f>_xlfn.NORM.DIST($B1799,$B$752,$B$753,1)</f>
        <v>0.56040653217423875</v>
      </c>
      <c r="E1799" s="247" t="str">
        <f>IF(OR(D1799&lt;$F$757,D1799&gt;$F$758),C1799,"")</f>
        <v/>
      </c>
      <c r="F1799" s="247">
        <f>IF(AND(D1799&gt;$F$757,D1799&lt;$F$758),C1799,"")</f>
        <v>1.6405926937244146E-4</v>
      </c>
      <c r="G1799" s="247" t="str">
        <f>IF(C1799=MAX($C$761:$C$2761),C1799,"")</f>
        <v/>
      </c>
      <c r="H1799" s="247">
        <f>_xlfn.NORM.DIST(B1799,$F$753,$F$754,0)</f>
        <v>0</v>
      </c>
      <c r="I1799" s="247">
        <f>IF(H1799=MAX($H$761:$H$2761),C1799,"")</f>
        <v>1.6405926937244146E-4</v>
      </c>
      <c r="J1799" s="247" t="str">
        <f>IF(I1799=MIN($I$761:$I$2761),I1799,"")</f>
        <v/>
      </c>
      <c r="K1799" s="247"/>
      <c r="L1799" s="247"/>
      <c r="M1799" s="247"/>
      <c r="N1799" s="247"/>
      <c r="O1799" s="247">
        <v>1038</v>
      </c>
      <c r="P1799" s="247">
        <f>$P$755+(O1799*$P$758)</f>
        <v>21.292276426760168</v>
      </c>
      <c r="Q1799" s="247">
        <f>_xlfn.NORM.DIST(P1799,P$752,P$753,0)</f>
        <v>2.8152345785590494E-3</v>
      </c>
      <c r="R1799" s="247">
        <f>_xlfn.NORM.DIST(P1799,P$752,P$753,1)</f>
        <v>0.56040653217423875</v>
      </c>
      <c r="S1799" s="253" t="str">
        <f>IF(OR(R1799&lt;$T$757,R1799&gt;$T$758),Q1799,"")</f>
        <v/>
      </c>
      <c r="T1799" s="253">
        <f>IF(AND(R1799&gt;$T$757,R1799&lt;$T$758),Q1799,"")</f>
        <v>2.8152345785590494E-3</v>
      </c>
      <c r="U1799" s="253" t="str">
        <f>IF(Q1799=MAX($Q$761:$Q$2761),Q1799,"")</f>
        <v/>
      </c>
      <c r="V1799" s="253">
        <f>_xlfn.NORM.DIST(P1799,$T$753,$T$754,0)</f>
        <v>3.5257710190810368E-80</v>
      </c>
      <c r="W1799" s="253" t="str">
        <f>IF(V1799=MAX($V$761:$V$2761),Q1799,"")</f>
        <v/>
      </c>
      <c r="X1799" s="253" t="str">
        <f t="shared" si="407"/>
        <v/>
      </c>
      <c r="AB1799" s="253">
        <v>1038</v>
      </c>
      <c r="AC1799" s="253">
        <f t="shared" si="423"/>
        <v>32.948332203648988</v>
      </c>
      <c r="AD1799" s="253">
        <f t="shared" si="408"/>
        <v>1.8192955103874522E-3</v>
      </c>
      <c r="AE1799" s="253">
        <f t="shared" si="409"/>
        <v>0.56040653217423864</v>
      </c>
      <c r="AF1799" s="253" t="str">
        <f>IF(OR(AE1799&lt;$T$757,AE1799&gt;$T$758),AD1799,"")</f>
        <v/>
      </c>
      <c r="AG1799" s="253">
        <f t="shared" si="410"/>
        <v>1.8192955103874522E-3</v>
      </c>
      <c r="AH1799" s="253" t="str">
        <f t="shared" si="411"/>
        <v/>
      </c>
      <c r="AI1799" s="253">
        <f t="shared" si="412"/>
        <v>2.763216483030047E-4</v>
      </c>
      <c r="AJ1799" s="253" t="str">
        <f t="shared" si="413"/>
        <v/>
      </c>
      <c r="AK1799" s="253" t="str">
        <f t="shared" si="414"/>
        <v/>
      </c>
      <c r="AO1799" s="253">
        <v>1038</v>
      </c>
      <c r="AP1799" s="253">
        <f t="shared" si="415"/>
        <v>194.24696869579566</v>
      </c>
      <c r="AQ1799" s="253">
        <f t="shared" si="416"/>
        <v>3.0859041587787838E-4</v>
      </c>
      <c r="AR1799" s="253">
        <f t="shared" si="417"/>
        <v>0.56040653217423864</v>
      </c>
      <c r="AS1799" s="253" t="str">
        <f>IF(OR(AR1799&lt;$T$757,AR1799&gt;$T$758),AQ1799,"")</f>
        <v/>
      </c>
      <c r="AT1799" s="253">
        <f t="shared" si="418"/>
        <v>3.0859041587787838E-4</v>
      </c>
      <c r="AU1799" s="253" t="str">
        <f t="shared" si="419"/>
        <v/>
      </c>
      <c r="AV1799" s="253">
        <f t="shared" si="420"/>
        <v>0</v>
      </c>
      <c r="AW1799" s="253">
        <f t="shared" si="421"/>
        <v>3.0859041587787838E-4</v>
      </c>
      <c r="AX1799" s="253" t="str">
        <f t="shared" si="422"/>
        <v/>
      </c>
      <c r="AZ1799" s="259"/>
      <c r="BA1799" s="259">
        <f>BA1798+$BD$753</f>
        <v>6.6752000000001255</v>
      </c>
      <c r="BB1799" s="274">
        <f t="shared" si="405"/>
        <v>0.46346267997819068</v>
      </c>
      <c r="BC1799" s="259">
        <f t="shared" si="406"/>
        <v>6.9579881599990401E-4</v>
      </c>
      <c r="BD1799" s="259" t="str">
        <f t="shared" si="403"/>
        <v/>
      </c>
      <c r="BE1799" s="254" t="str">
        <f t="shared" si="404"/>
        <v/>
      </c>
    </row>
    <row r="1800" spans="1:57" ht="20.100000000000001" customHeight="1" x14ac:dyDescent="0.25">
      <c r="A1800" s="247">
        <v>1039</v>
      </c>
      <c r="B1800" s="247">
        <f>$B$755+(A1800*$B$758)</f>
        <v>374.98761242036744</v>
      </c>
      <c r="C1800" s="247">
        <f>_xlfn.NORM.DIST($B1800,$B$752,$B$753,0)</f>
        <v>1.6395823998275477E-4</v>
      </c>
      <c r="D1800" s="247">
        <f>_xlfn.NORM.DIST($B1800,$B$752,$B$753,1)</f>
        <v>0.56198348938935594</v>
      </c>
      <c r="E1800" s="247" t="str">
        <f>IF(OR(D1800&lt;$F$757,D1800&gt;$F$758),C1800,"")</f>
        <v/>
      </c>
      <c r="F1800" s="247">
        <f>IF(AND(D1800&gt;$F$757,D1800&lt;$F$758),C1800,"")</f>
        <v>1.6395823998275477E-4</v>
      </c>
      <c r="G1800" s="247" t="str">
        <f>IF(C1800=MAX($C$761:$C$2761),C1800,"")</f>
        <v/>
      </c>
      <c r="H1800" s="247">
        <f>_xlfn.NORM.DIST(B1800,$F$753,$F$754,0)</f>
        <v>0</v>
      </c>
      <c r="I1800" s="247">
        <f>IF(H1800=MAX($H$761:$H$2761),C1800,"")</f>
        <v>1.6395823998275477E-4</v>
      </c>
      <c r="J1800" s="247" t="str">
        <f>IF(I1800=MIN($I$761:$I$2761),I1800,"")</f>
        <v/>
      </c>
      <c r="K1800" s="247"/>
      <c r="L1800" s="247"/>
      <c r="M1800" s="247"/>
      <c r="N1800" s="247"/>
      <c r="O1800" s="247">
        <v>1039</v>
      </c>
      <c r="P1800" s="247">
        <f>$P$755+(O1800*$P$758)</f>
        <v>21.85259949062231</v>
      </c>
      <c r="Q1800" s="247">
        <f>_xlfn.NORM.DIST(P1800,P$752,P$753,0)</f>
        <v>2.8135009280778251E-3</v>
      </c>
      <c r="R1800" s="247">
        <f>_xlfn.NORM.DIST(P1800,P$752,P$753,1)</f>
        <v>0.56198348938935605</v>
      </c>
      <c r="S1800" s="253" t="str">
        <f>IF(OR(R1800&lt;$T$757,R1800&gt;$T$758),Q1800,"")</f>
        <v/>
      </c>
      <c r="T1800" s="253">
        <f>IF(AND(R1800&gt;$T$757,R1800&lt;$T$758),Q1800,"")</f>
        <v>2.8135009280778251E-3</v>
      </c>
      <c r="U1800" s="253" t="str">
        <f>IF(Q1800=MAX($Q$761:$Q$2761),Q1800,"")</f>
        <v/>
      </c>
      <c r="V1800" s="253">
        <f>_xlfn.NORM.DIST(P1800,$T$753,$T$754,0)</f>
        <v>3.2700765833441445E-80</v>
      </c>
      <c r="W1800" s="253" t="str">
        <f>IF(V1800=MAX($V$761:$V$2761),Q1800,"")</f>
        <v/>
      </c>
      <c r="X1800" s="253" t="str">
        <f t="shared" si="407"/>
        <v/>
      </c>
      <c r="AB1800" s="253">
        <v>1039</v>
      </c>
      <c r="AC1800" s="253">
        <f t="shared" si="423"/>
        <v>33.815393577429177</v>
      </c>
      <c r="AD1800" s="253">
        <f t="shared" si="408"/>
        <v>1.8181751694534879E-3</v>
      </c>
      <c r="AE1800" s="253">
        <f t="shared" si="409"/>
        <v>0.56198348938935583</v>
      </c>
      <c r="AF1800" s="253" t="str">
        <f>IF(OR(AE1800&lt;$T$757,AE1800&gt;$T$758),AD1800,"")</f>
        <v/>
      </c>
      <c r="AG1800" s="253">
        <f t="shared" si="410"/>
        <v>1.8181751694534879E-3</v>
      </c>
      <c r="AH1800" s="253" t="str">
        <f t="shared" si="411"/>
        <v/>
      </c>
      <c r="AI1800" s="253">
        <f t="shared" si="412"/>
        <v>2.7417537704292247E-4</v>
      </c>
      <c r="AJ1800" s="253" t="str">
        <f t="shared" si="413"/>
        <v/>
      </c>
      <c r="AK1800" s="253" t="str">
        <f t="shared" si="414"/>
        <v/>
      </c>
      <c r="AO1800" s="253">
        <v>1039</v>
      </c>
      <c r="AP1800" s="253">
        <f t="shared" si="415"/>
        <v>199.35873102989535</v>
      </c>
      <c r="AQ1800" s="253">
        <f t="shared" si="416"/>
        <v>3.0840038271792003E-4</v>
      </c>
      <c r="AR1800" s="253">
        <f t="shared" si="417"/>
        <v>0.56198348938935572</v>
      </c>
      <c r="AS1800" s="253" t="str">
        <f>IF(OR(AR1800&lt;$T$757,AR1800&gt;$T$758),AQ1800,"")</f>
        <v/>
      </c>
      <c r="AT1800" s="253">
        <f t="shared" si="418"/>
        <v>3.0840038271792003E-4</v>
      </c>
      <c r="AU1800" s="253" t="str">
        <f t="shared" si="419"/>
        <v/>
      </c>
      <c r="AV1800" s="253">
        <f t="shared" si="420"/>
        <v>0</v>
      </c>
      <c r="AW1800" s="253">
        <f t="shared" si="421"/>
        <v>3.0840038271792003E-4</v>
      </c>
      <c r="AX1800" s="253" t="str">
        <f t="shared" si="422"/>
        <v/>
      </c>
      <c r="AZ1800" s="259"/>
      <c r="BA1800" s="259">
        <f>BA1799+$BD$753</f>
        <v>6.6816000000001257</v>
      </c>
      <c r="BB1800" s="274">
        <f t="shared" si="405"/>
        <v>0.46276688116219078</v>
      </c>
      <c r="BC1800" s="259">
        <f t="shared" si="406"/>
        <v>6.9523867064580358E-4</v>
      </c>
      <c r="BD1800" s="259" t="str">
        <f t="shared" si="403"/>
        <v/>
      </c>
      <c r="BE1800" s="254" t="str">
        <f t="shared" si="404"/>
        <v/>
      </c>
    </row>
    <row r="1801" spans="1:57" ht="20.100000000000001" customHeight="1" x14ac:dyDescent="0.25">
      <c r="A1801" s="247">
        <v>1040</v>
      </c>
      <c r="B1801" s="247">
        <f>$B$755+(A1801*$B$758)</f>
        <v>384.60267940550511</v>
      </c>
      <c r="C1801" s="247">
        <f>_xlfn.NORM.DIST($B1801,$B$752,$B$753,0)</f>
        <v>1.6385465111261663E-4</v>
      </c>
      <c r="D1801" s="247">
        <f>_xlfn.NORM.DIST($B1801,$B$752,$B$753,1)</f>
        <v>0.56355946289143288</v>
      </c>
      <c r="E1801" s="247" t="str">
        <f>IF(OR(D1801&lt;$F$757,D1801&gt;$F$758),C1801,"")</f>
        <v/>
      </c>
      <c r="F1801" s="247">
        <f>IF(AND(D1801&gt;$F$757,D1801&lt;$F$758),C1801,"")</f>
        <v>1.6385465111261663E-4</v>
      </c>
      <c r="G1801" s="247" t="str">
        <f>IF(C1801=MAX($C$761:$C$2761),C1801,"")</f>
        <v/>
      </c>
      <c r="H1801" s="247">
        <f>_xlfn.NORM.DIST(B1801,$F$753,$F$754,0)</f>
        <v>0</v>
      </c>
      <c r="I1801" s="247">
        <f>IF(H1801=MAX($H$761:$H$2761),C1801,"")</f>
        <v>1.6385465111261663E-4</v>
      </c>
      <c r="J1801" s="247" t="str">
        <f>IF(I1801=MIN($I$761:$I$2761),I1801,"")</f>
        <v/>
      </c>
      <c r="K1801" s="247"/>
      <c r="L1801" s="247"/>
      <c r="M1801" s="247"/>
      <c r="N1801" s="247"/>
      <c r="O1801" s="247">
        <v>1040</v>
      </c>
      <c r="P1801" s="247">
        <f>$P$755+(O1801*$P$758)</f>
        <v>22.412922554484339</v>
      </c>
      <c r="Q1801" s="247">
        <f>_xlfn.NORM.DIST(P1801,P$752,P$753,0)</f>
        <v>2.8117233572628247E-3</v>
      </c>
      <c r="R1801" s="247">
        <f>_xlfn.NORM.DIST(P1801,P$752,P$753,1)</f>
        <v>0.56355946289143266</v>
      </c>
      <c r="S1801" s="253" t="str">
        <f>IF(OR(R1801&lt;$T$757,R1801&gt;$T$758),Q1801,"")</f>
        <v/>
      </c>
      <c r="T1801" s="253">
        <f>IF(AND(R1801&gt;$T$757,R1801&lt;$T$758),Q1801,"")</f>
        <v>2.8117233572628247E-3</v>
      </c>
      <c r="U1801" s="253" t="str">
        <f>IF(Q1801=MAX($Q$761:$Q$2761),Q1801,"")</f>
        <v/>
      </c>
      <c r="V1801" s="253">
        <f>_xlfn.NORM.DIST(P1801,$T$753,$T$754,0)</f>
        <v>3.0328769820899814E-80</v>
      </c>
      <c r="W1801" s="253" t="str">
        <f>IF(V1801=MAX($V$761:$V$2761),Q1801,"")</f>
        <v/>
      </c>
      <c r="X1801" s="253" t="str">
        <f t="shared" si="407"/>
        <v/>
      </c>
      <c r="AB1801" s="253">
        <v>1040</v>
      </c>
      <c r="AC1801" s="253">
        <f t="shared" si="423"/>
        <v>34.682454951209479</v>
      </c>
      <c r="AD1801" s="253">
        <f t="shared" si="408"/>
        <v>1.817026445781309E-3</v>
      </c>
      <c r="AE1801" s="253">
        <f t="shared" si="409"/>
        <v>0.56355946289143288</v>
      </c>
      <c r="AF1801" s="253" t="str">
        <f>IF(OR(AE1801&lt;$T$757,AE1801&gt;$T$758),AD1801,"")</f>
        <v/>
      </c>
      <c r="AG1801" s="253">
        <f t="shared" si="410"/>
        <v>1.817026445781309E-3</v>
      </c>
      <c r="AH1801" s="253" t="str">
        <f t="shared" si="411"/>
        <v/>
      </c>
      <c r="AI1801" s="253">
        <f t="shared" si="412"/>
        <v>2.7204142380340312E-4</v>
      </c>
      <c r="AJ1801" s="253" t="str">
        <f t="shared" si="413"/>
        <v/>
      </c>
      <c r="AK1801" s="253" t="str">
        <f t="shared" si="414"/>
        <v/>
      </c>
      <c r="AO1801" s="253">
        <v>1040</v>
      </c>
      <c r="AP1801" s="253">
        <f t="shared" si="415"/>
        <v>204.47049336399596</v>
      </c>
      <c r="AQ1801" s="253">
        <f t="shared" si="416"/>
        <v>3.082055352543263E-4</v>
      </c>
      <c r="AR1801" s="253">
        <f t="shared" si="417"/>
        <v>0.56355946289143288</v>
      </c>
      <c r="AS1801" s="253" t="str">
        <f>IF(OR(AR1801&lt;$T$757,AR1801&gt;$T$758),AQ1801,"")</f>
        <v/>
      </c>
      <c r="AT1801" s="253">
        <f t="shared" si="418"/>
        <v>3.082055352543263E-4</v>
      </c>
      <c r="AU1801" s="253" t="str">
        <f t="shared" si="419"/>
        <v/>
      </c>
      <c r="AV1801" s="253">
        <f t="shared" si="420"/>
        <v>0</v>
      </c>
      <c r="AW1801" s="253">
        <f t="shared" si="421"/>
        <v>3.082055352543263E-4</v>
      </c>
      <c r="AX1801" s="253" t="str">
        <f t="shared" si="422"/>
        <v/>
      </c>
      <c r="AZ1801" s="259"/>
      <c r="BA1801" s="259">
        <f>BA1800+$BD$753</f>
        <v>6.6880000000001258</v>
      </c>
      <c r="BB1801" s="274">
        <f t="shared" si="405"/>
        <v>0.46207164249154498</v>
      </c>
      <c r="BC1801" s="259">
        <f t="shared" si="406"/>
        <v>6.9467738436224113E-4</v>
      </c>
      <c r="BD1801" s="259" t="str">
        <f t="shared" si="403"/>
        <v/>
      </c>
      <c r="BE1801" s="254" t="str">
        <f t="shared" si="404"/>
        <v/>
      </c>
    </row>
    <row r="1802" spans="1:57" ht="20.100000000000001" customHeight="1" x14ac:dyDescent="0.25">
      <c r="A1802" s="248">
        <v>1041</v>
      </c>
      <c r="B1802" s="247">
        <f>$B$755+(A1802*$B$758)</f>
        <v>394.21774639064279</v>
      </c>
      <c r="C1802" s="247">
        <f>_xlfn.NORM.DIST($B1802,$B$752,$B$753,0)</f>
        <v>1.637485076928778E-4</v>
      </c>
      <c r="D1802" s="247">
        <f>_xlfn.NORM.DIST($B1802,$B$752,$B$753,1)</f>
        <v>0.56513442809450298</v>
      </c>
      <c r="E1802" s="247" t="str">
        <f>IF(OR(D1802&lt;$F$757,D1802&gt;$F$758),C1802,"")</f>
        <v/>
      </c>
      <c r="F1802" s="247">
        <f>IF(AND(D1802&gt;$F$757,D1802&lt;$F$758),C1802,"")</f>
        <v>1.637485076928778E-4</v>
      </c>
      <c r="G1802" s="247" t="str">
        <f>IF(C1802=MAX($C$761:$C$2761),C1802,"")</f>
        <v/>
      </c>
      <c r="H1802" s="247">
        <f>_xlfn.NORM.DIST(B1802,$F$753,$F$754,0)</f>
        <v>0</v>
      </c>
      <c r="I1802" s="247">
        <f>IF(H1802=MAX($H$761:$H$2761),C1802,"")</f>
        <v>1.637485076928778E-4</v>
      </c>
      <c r="J1802" s="247" t="str">
        <f>IF(I1802=MIN($I$761:$I$2761),I1802,"")</f>
        <v/>
      </c>
      <c r="K1802" s="247"/>
      <c r="L1802" s="247"/>
      <c r="M1802" s="247"/>
      <c r="N1802" s="247"/>
      <c r="O1802" s="248">
        <v>1041</v>
      </c>
      <c r="P1802" s="247">
        <f>$P$755+(O1802*$P$758)</f>
        <v>22.973245618346482</v>
      </c>
      <c r="Q1802" s="247">
        <f>_xlfn.NORM.DIST(P1802,P$752,P$753,0)</f>
        <v>2.8099019507267708E-3</v>
      </c>
      <c r="R1802" s="247">
        <f>_xlfn.NORM.DIST(P1802,P$752,P$753,1)</f>
        <v>0.56513442809450298</v>
      </c>
      <c r="S1802" s="253" t="str">
        <f>IF(OR(R1802&lt;$T$757,R1802&gt;$T$758),Q1802,"")</f>
        <v/>
      </c>
      <c r="T1802" s="253">
        <f>IF(AND(R1802&gt;$T$757,R1802&lt;$T$758),Q1802,"")</f>
        <v>2.8099019507267708E-3</v>
      </c>
      <c r="U1802" s="253" t="str">
        <f>IF(Q1802=MAX($Q$761:$Q$2761),Q1802,"")</f>
        <v/>
      </c>
      <c r="V1802" s="253">
        <f>_xlfn.NORM.DIST(P1802,$T$753,$T$754,0)</f>
        <v>2.8128379815428771E-80</v>
      </c>
      <c r="W1802" s="253" t="str">
        <f>IF(V1802=MAX($V$761:$V$2761),Q1802,"")</f>
        <v/>
      </c>
      <c r="X1802" s="253" t="str">
        <f t="shared" si="407"/>
        <v/>
      </c>
      <c r="AB1802" s="259">
        <v>1041</v>
      </c>
      <c r="AC1802" s="253">
        <f t="shared" si="423"/>
        <v>35.549516324989668</v>
      </c>
      <c r="AD1802" s="253">
        <f t="shared" si="408"/>
        <v>1.8158493940503911E-3</v>
      </c>
      <c r="AE1802" s="253">
        <f t="shared" si="409"/>
        <v>0.56513442809450287</v>
      </c>
      <c r="AF1802" s="253" t="str">
        <f>IF(OR(AE1802&lt;$T$757,AE1802&gt;$T$758),AD1802,"")</f>
        <v/>
      </c>
      <c r="AG1802" s="253">
        <f t="shared" si="410"/>
        <v>1.8158493940503911E-3</v>
      </c>
      <c r="AH1802" s="253" t="str">
        <f t="shared" si="411"/>
        <v/>
      </c>
      <c r="AI1802" s="253">
        <f t="shared" si="412"/>
        <v>2.6991976073143057E-4</v>
      </c>
      <c r="AJ1802" s="253" t="str">
        <f t="shared" si="413"/>
        <v/>
      </c>
      <c r="AK1802" s="253" t="str">
        <f t="shared" si="414"/>
        <v/>
      </c>
      <c r="AO1802" s="259">
        <v>1041</v>
      </c>
      <c r="AP1802" s="253">
        <f t="shared" si="415"/>
        <v>209.58225569809565</v>
      </c>
      <c r="AQ1802" s="253">
        <f t="shared" si="416"/>
        <v>3.0800588276187535E-4</v>
      </c>
      <c r="AR1802" s="253">
        <f t="shared" si="417"/>
        <v>0.56513442809450298</v>
      </c>
      <c r="AS1802" s="253" t="str">
        <f>IF(OR(AR1802&lt;$T$757,AR1802&gt;$T$758),AQ1802,"")</f>
        <v/>
      </c>
      <c r="AT1802" s="253">
        <f t="shared" si="418"/>
        <v>3.0800588276187535E-4</v>
      </c>
      <c r="AU1802" s="253" t="str">
        <f t="shared" si="419"/>
        <v/>
      </c>
      <c r="AV1802" s="253">
        <f t="shared" si="420"/>
        <v>0</v>
      </c>
      <c r="AW1802" s="253">
        <f t="shared" si="421"/>
        <v>3.0800588276187535E-4</v>
      </c>
      <c r="AX1802" s="253" t="str">
        <f t="shared" si="422"/>
        <v/>
      </c>
      <c r="AZ1802" s="259"/>
      <c r="BA1802" s="259">
        <f>BA1801+$BD$753</f>
        <v>6.694400000000126</v>
      </c>
      <c r="BB1802" s="274">
        <f t="shared" si="405"/>
        <v>0.46137696510718273</v>
      </c>
      <c r="BC1802" s="259">
        <f t="shared" si="406"/>
        <v>6.9411496368310122E-4</v>
      </c>
      <c r="BD1802" s="259" t="str">
        <f t="shared" si="403"/>
        <v/>
      </c>
      <c r="BE1802" s="254" t="str">
        <f t="shared" si="404"/>
        <v/>
      </c>
    </row>
    <row r="1803" spans="1:57" ht="20.100000000000001" customHeight="1" x14ac:dyDescent="0.25">
      <c r="A1803" s="247">
        <v>1042</v>
      </c>
      <c r="B1803" s="247">
        <f>$B$755+(A1803*$B$758)</f>
        <v>403.83281337577864</v>
      </c>
      <c r="C1803" s="247">
        <f>_xlfn.NORM.DIST($B1803,$B$752,$B$753,0)</f>
        <v>1.6363981477381239E-4</v>
      </c>
      <c r="D1803" s="247">
        <f>_xlfn.NORM.DIST($B1803,$B$752,$B$753,1)</f>
        <v>0.56670836046058426</v>
      </c>
      <c r="E1803" s="247" t="str">
        <f>IF(OR(D1803&lt;$F$757,D1803&gt;$F$758),C1803,"")</f>
        <v/>
      </c>
      <c r="F1803" s="247">
        <f>IF(AND(D1803&gt;$F$757,D1803&lt;$F$758),C1803,"")</f>
        <v>1.6363981477381239E-4</v>
      </c>
      <c r="G1803" s="247" t="str">
        <f>IF(C1803=MAX($C$761:$C$2761),C1803,"")</f>
        <v/>
      </c>
      <c r="H1803" s="247">
        <f>_xlfn.NORM.DIST(B1803,$F$753,$F$754,0)</f>
        <v>0</v>
      </c>
      <c r="I1803" s="247">
        <f>IF(H1803=MAX($H$761:$H$2761),C1803,"")</f>
        <v>1.6363981477381239E-4</v>
      </c>
      <c r="J1803" s="247" t="str">
        <f>IF(I1803=MIN($I$761:$I$2761),I1803,"")</f>
        <v/>
      </c>
      <c r="K1803" s="247"/>
      <c r="L1803" s="247"/>
      <c r="M1803" s="247"/>
      <c r="N1803" s="247"/>
      <c r="O1803" s="247">
        <v>1042</v>
      </c>
      <c r="P1803" s="247">
        <f>$P$755+(O1803*$P$758)</f>
        <v>23.533568682208625</v>
      </c>
      <c r="Q1803" s="247">
        <f>_xlfn.NORM.DIST(P1803,P$752,P$753,0)</f>
        <v>2.8080367951316739E-3</v>
      </c>
      <c r="R1803" s="247">
        <f>_xlfn.NORM.DIST(P1803,P$752,P$753,1)</f>
        <v>0.56670836046058459</v>
      </c>
      <c r="S1803" s="253" t="str">
        <f>IF(OR(R1803&lt;$T$757,R1803&gt;$T$758),Q1803,"")</f>
        <v/>
      </c>
      <c r="T1803" s="253">
        <f>IF(AND(R1803&gt;$T$757,R1803&lt;$T$758),Q1803,"")</f>
        <v>2.8080367951316739E-3</v>
      </c>
      <c r="U1803" s="253" t="str">
        <f>IF(Q1803=MAX($Q$761:$Q$2761),Q1803,"")</f>
        <v/>
      </c>
      <c r="V1803" s="253">
        <f>_xlfn.NORM.DIST(P1803,$T$753,$T$754,0)</f>
        <v>2.6087213445268867E-80</v>
      </c>
      <c r="W1803" s="253" t="str">
        <f>IF(V1803=MAX($V$761:$V$2761),Q1803,"")</f>
        <v/>
      </c>
      <c r="X1803" s="253" t="str">
        <f t="shared" si="407"/>
        <v/>
      </c>
      <c r="AB1803" s="253">
        <v>1042</v>
      </c>
      <c r="AC1803" s="253">
        <f t="shared" si="423"/>
        <v>36.41657769876997</v>
      </c>
      <c r="AD1803" s="253">
        <f t="shared" si="408"/>
        <v>1.8146440702645236E-3</v>
      </c>
      <c r="AE1803" s="253">
        <f t="shared" si="409"/>
        <v>0.56670836046058459</v>
      </c>
      <c r="AF1803" s="253" t="str">
        <f>IF(OR(AE1803&lt;$T$757,AE1803&gt;$T$758),AD1803,"")</f>
        <v/>
      </c>
      <c r="AG1803" s="253">
        <f t="shared" si="410"/>
        <v>1.8146440702645236E-3</v>
      </c>
      <c r="AH1803" s="253" t="str">
        <f t="shared" si="411"/>
        <v/>
      </c>
      <c r="AI1803" s="253">
        <f t="shared" si="412"/>
        <v>2.6781035960337133E-4</v>
      </c>
      <c r="AJ1803" s="253" t="str">
        <f t="shared" si="413"/>
        <v/>
      </c>
      <c r="AK1803" s="253" t="str">
        <f t="shared" si="414"/>
        <v/>
      </c>
      <c r="AO1803" s="253">
        <v>1042</v>
      </c>
      <c r="AP1803" s="253">
        <f t="shared" si="415"/>
        <v>214.69401803219534</v>
      </c>
      <c r="AQ1803" s="253">
        <f t="shared" si="416"/>
        <v>3.078014347399764E-4</v>
      </c>
      <c r="AR1803" s="253">
        <f t="shared" si="417"/>
        <v>0.56670836046058448</v>
      </c>
      <c r="AS1803" s="253" t="str">
        <f>IF(OR(AR1803&lt;$T$757,AR1803&gt;$T$758),AQ1803,"")</f>
        <v/>
      </c>
      <c r="AT1803" s="253">
        <f t="shared" si="418"/>
        <v>3.078014347399764E-4</v>
      </c>
      <c r="AU1803" s="253" t="str">
        <f t="shared" si="419"/>
        <v/>
      </c>
      <c r="AV1803" s="253">
        <f t="shared" si="420"/>
        <v>0</v>
      </c>
      <c r="AW1803" s="253">
        <f t="shared" si="421"/>
        <v>3.078014347399764E-4</v>
      </c>
      <c r="AX1803" s="253" t="str">
        <f t="shared" si="422"/>
        <v/>
      </c>
      <c r="AZ1803" s="259"/>
      <c r="BA1803" s="259">
        <f>BA1802+$BD$753</f>
        <v>6.7008000000001262</v>
      </c>
      <c r="BB1803" s="274">
        <f t="shared" si="405"/>
        <v>0.46068285014349963</v>
      </c>
      <c r="BC1803" s="259">
        <f t="shared" si="406"/>
        <v>6.9355141512961183E-4</v>
      </c>
      <c r="BD1803" s="259" t="str">
        <f t="shared" si="403"/>
        <v/>
      </c>
      <c r="BE1803" s="254" t="str">
        <f t="shared" si="404"/>
        <v/>
      </c>
    </row>
    <row r="1804" spans="1:57" ht="20.100000000000001" customHeight="1" x14ac:dyDescent="0.25">
      <c r="A1804" s="247">
        <v>1043</v>
      </c>
      <c r="B1804" s="247">
        <f>$B$755+(A1804*$B$758)</f>
        <v>413.44788036091632</v>
      </c>
      <c r="C1804" s="247">
        <f>_xlfn.NORM.DIST($B1804,$B$752,$B$753,0)</f>
        <v>1.6352857752471723E-4</v>
      </c>
      <c r="D1804" s="247">
        <f>_xlfn.NORM.DIST($B1804,$B$752,$B$753,1)</f>
        <v>0.56828123550082688</v>
      </c>
      <c r="E1804" s="247" t="str">
        <f>IF(OR(D1804&lt;$F$757,D1804&gt;$F$758),C1804,"")</f>
        <v/>
      </c>
      <c r="F1804" s="247">
        <f>IF(AND(D1804&gt;$F$757,D1804&lt;$F$758),C1804,"")</f>
        <v>1.6352857752471723E-4</v>
      </c>
      <c r="G1804" s="247" t="str">
        <f>IF(C1804=MAX($C$761:$C$2761),C1804,"")</f>
        <v/>
      </c>
      <c r="H1804" s="247">
        <f>_xlfn.NORM.DIST(B1804,$F$753,$F$754,0)</f>
        <v>0</v>
      </c>
      <c r="I1804" s="247">
        <f>IF(H1804=MAX($H$761:$H$2761),C1804,"")</f>
        <v>1.6352857752471723E-4</v>
      </c>
      <c r="J1804" s="247" t="str">
        <f>IF(I1804=MIN($I$761:$I$2761),I1804,"")</f>
        <v/>
      </c>
      <c r="K1804" s="247"/>
      <c r="L1804" s="247"/>
      <c r="M1804" s="247"/>
      <c r="N1804" s="247"/>
      <c r="O1804" s="247">
        <v>1043</v>
      </c>
      <c r="P1804" s="247">
        <f>$P$755+(O1804*$P$758)</f>
        <v>24.093891746070767</v>
      </c>
      <c r="Q1804" s="247">
        <f>_xlfn.NORM.DIST(P1804,P$752,P$753,0)</f>
        <v>2.8061279791819602E-3</v>
      </c>
      <c r="R1804" s="247">
        <f>_xlfn.NORM.DIST(P1804,P$752,P$753,1)</f>
        <v>0.56828123550082732</v>
      </c>
      <c r="S1804" s="253" t="str">
        <f>IF(OR(R1804&lt;$T$757,R1804&gt;$T$758),Q1804,"")</f>
        <v/>
      </c>
      <c r="T1804" s="253">
        <f>IF(AND(R1804&gt;$T$757,R1804&lt;$T$758),Q1804,"")</f>
        <v>2.8061279791819602E-3</v>
      </c>
      <c r="U1804" s="253" t="str">
        <f>IF(Q1804=MAX($Q$761:$Q$2761),Q1804,"")</f>
        <v/>
      </c>
      <c r="V1804" s="253">
        <f>_xlfn.NORM.DIST(P1804,$T$753,$T$754,0)</f>
        <v>2.4193779421649031E-80</v>
      </c>
      <c r="W1804" s="253" t="str">
        <f>IF(V1804=MAX($V$761:$V$2761),Q1804,"")</f>
        <v/>
      </c>
      <c r="X1804" s="253" t="str">
        <f t="shared" si="407"/>
        <v/>
      </c>
      <c r="AB1804" s="253">
        <v>1043</v>
      </c>
      <c r="AC1804" s="253">
        <f t="shared" si="423"/>
        <v>37.283639072550159</v>
      </c>
      <c r="AD1804" s="253">
        <f t="shared" si="408"/>
        <v>1.8134105317473722E-3</v>
      </c>
      <c r="AE1804" s="253">
        <f t="shared" si="409"/>
        <v>0.5682812355008271</v>
      </c>
      <c r="AF1804" s="253" t="str">
        <f>IF(OR(AE1804&lt;$T$757,AE1804&gt;$T$758),AD1804,"")</f>
        <v/>
      </c>
      <c r="AG1804" s="253">
        <f t="shared" si="410"/>
        <v>1.8134105317473722E-3</v>
      </c>
      <c r="AH1804" s="253" t="str">
        <f t="shared" si="411"/>
        <v/>
      </c>
      <c r="AI1804" s="253">
        <f t="shared" si="412"/>
        <v>2.6571319182966597E-4</v>
      </c>
      <c r="AJ1804" s="253" t="str">
        <f t="shared" si="413"/>
        <v/>
      </c>
      <c r="AK1804" s="253" t="str">
        <f t="shared" si="414"/>
        <v/>
      </c>
      <c r="AO1804" s="253">
        <v>1043</v>
      </c>
      <c r="AP1804" s="253">
        <f t="shared" si="415"/>
        <v>219.80578036629504</v>
      </c>
      <c r="AQ1804" s="253">
        <f t="shared" si="416"/>
        <v>3.0759220091191724E-4</v>
      </c>
      <c r="AR1804" s="253">
        <f t="shared" si="417"/>
        <v>0.56828123550082699</v>
      </c>
      <c r="AS1804" s="253" t="str">
        <f>IF(OR(AR1804&lt;$T$757,AR1804&gt;$T$758),AQ1804,"")</f>
        <v/>
      </c>
      <c r="AT1804" s="253">
        <f t="shared" si="418"/>
        <v>3.0759220091191724E-4</v>
      </c>
      <c r="AU1804" s="253" t="str">
        <f t="shared" si="419"/>
        <v/>
      </c>
      <c r="AV1804" s="253">
        <f t="shared" si="420"/>
        <v>0</v>
      </c>
      <c r="AW1804" s="253">
        <f t="shared" si="421"/>
        <v>3.0759220091191724E-4</v>
      </c>
      <c r="AX1804" s="253" t="str">
        <f t="shared" si="422"/>
        <v/>
      </c>
      <c r="AZ1804" s="259"/>
      <c r="BA1804" s="259">
        <f>BA1803+$BD$753</f>
        <v>6.7072000000001264</v>
      </c>
      <c r="BB1804" s="274">
        <f t="shared" si="405"/>
        <v>0.45998929872837002</v>
      </c>
      <c r="BC1804" s="259">
        <f t="shared" si="406"/>
        <v>6.9298674520690273E-4</v>
      </c>
      <c r="BD1804" s="259" t="str">
        <f t="shared" si="403"/>
        <v/>
      </c>
      <c r="BE1804" s="254" t="str">
        <f t="shared" si="404"/>
        <v/>
      </c>
    </row>
    <row r="1805" spans="1:57" ht="20.100000000000001" customHeight="1" x14ac:dyDescent="0.25">
      <c r="A1805" s="247">
        <v>1044</v>
      </c>
      <c r="B1805" s="247">
        <f>$B$755+(A1805*$B$758)</f>
        <v>423.06294734605399</v>
      </c>
      <c r="C1805" s="247">
        <f>_xlfn.NORM.DIST($B1805,$B$752,$B$753,0)</f>
        <v>1.6341480123350231E-4</v>
      </c>
      <c r="D1805" s="247">
        <f>_xlfn.NORM.DIST($B1805,$B$752,$B$753,1)</f>
        <v>0.56985302877665389</v>
      </c>
      <c r="E1805" s="247" t="str">
        <f>IF(OR(D1805&lt;$F$757,D1805&gt;$F$758),C1805,"")</f>
        <v/>
      </c>
      <c r="F1805" s="247">
        <f>IF(AND(D1805&gt;$F$757,D1805&lt;$F$758),C1805,"")</f>
        <v>1.6341480123350231E-4</v>
      </c>
      <c r="G1805" s="247" t="str">
        <f>IF(C1805=MAX($C$761:$C$2761),C1805,"")</f>
        <v/>
      </c>
      <c r="H1805" s="247">
        <f>_xlfn.NORM.DIST(B1805,$F$753,$F$754,0)</f>
        <v>0</v>
      </c>
      <c r="I1805" s="247">
        <f>IF(H1805=MAX($H$761:$H$2761),C1805,"")</f>
        <v>1.6341480123350231E-4</v>
      </c>
      <c r="J1805" s="247" t="str">
        <f>IF(I1805=MIN($I$761:$I$2761),I1805,"")</f>
        <v/>
      </c>
      <c r="K1805" s="247"/>
      <c r="L1805" s="247"/>
      <c r="M1805" s="247"/>
      <c r="N1805" s="247"/>
      <c r="O1805" s="247">
        <v>1044</v>
      </c>
      <c r="P1805" s="247">
        <f>$P$755+(O1805*$P$758)</f>
        <v>24.654214809932796</v>
      </c>
      <c r="Q1805" s="247">
        <f>_xlfn.NORM.DIST(P1805,P$752,P$753,0)</f>
        <v>2.8041755936174403E-3</v>
      </c>
      <c r="R1805" s="247">
        <f>_xlfn.NORM.DIST(P1805,P$752,P$753,1)</f>
        <v>0.569853028776654</v>
      </c>
      <c r="S1805" s="253" t="str">
        <f>IF(OR(R1805&lt;$T$757,R1805&gt;$T$758),Q1805,"")</f>
        <v/>
      </c>
      <c r="T1805" s="253">
        <f>IF(AND(R1805&gt;$T$757,R1805&lt;$T$758),Q1805,"")</f>
        <v>2.8041755936174403E-3</v>
      </c>
      <c r="U1805" s="253" t="str">
        <f>IF(Q1805=MAX($Q$761:$Q$2761),Q1805,"")</f>
        <v/>
      </c>
      <c r="V1805" s="253">
        <f>_xlfn.NORM.DIST(P1805,$T$753,$T$754,0)</f>
        <v>2.2437413585125777E-80</v>
      </c>
      <c r="W1805" s="253" t="str">
        <f>IF(V1805=MAX($V$761:$V$2761),Q1805,"")</f>
        <v/>
      </c>
      <c r="X1805" s="253" t="str">
        <f t="shared" si="407"/>
        <v/>
      </c>
      <c r="AB1805" s="253">
        <v>1044</v>
      </c>
      <c r="AC1805" s="253">
        <f t="shared" si="423"/>
        <v>38.150700446330461</v>
      </c>
      <c r="AD1805" s="253">
        <f t="shared" si="408"/>
        <v>1.8121488371379321E-3</v>
      </c>
      <c r="AE1805" s="253">
        <f t="shared" si="409"/>
        <v>0.56985302877665411</v>
      </c>
      <c r="AF1805" s="253" t="str">
        <f>IF(OR(AE1805&lt;$T$757,AE1805&gt;$T$758),AD1805,"")</f>
        <v/>
      </c>
      <c r="AG1805" s="253">
        <f t="shared" si="410"/>
        <v>1.8121488371379321E-3</v>
      </c>
      <c r="AH1805" s="253" t="str">
        <f t="shared" si="411"/>
        <v/>
      </c>
      <c r="AI1805" s="253">
        <f t="shared" si="412"/>
        <v>2.6362822845950957E-4</v>
      </c>
      <c r="AJ1805" s="253" t="str">
        <f t="shared" si="413"/>
        <v/>
      </c>
      <c r="AK1805" s="253" t="str">
        <f t="shared" si="414"/>
        <v/>
      </c>
      <c r="AO1805" s="253">
        <v>1044</v>
      </c>
      <c r="AP1805" s="253">
        <f t="shared" si="415"/>
        <v>224.91754270039473</v>
      </c>
      <c r="AQ1805" s="253">
        <f t="shared" si="416"/>
        <v>3.0737819122409312E-4</v>
      </c>
      <c r="AR1805" s="253">
        <f t="shared" si="417"/>
        <v>0.56985302877665389</v>
      </c>
      <c r="AS1805" s="253" t="str">
        <f>IF(OR(AR1805&lt;$T$757,AR1805&gt;$T$758),AQ1805,"")</f>
        <v/>
      </c>
      <c r="AT1805" s="253">
        <f t="shared" si="418"/>
        <v>3.0737819122409312E-4</v>
      </c>
      <c r="AU1805" s="253" t="str">
        <f t="shared" si="419"/>
        <v/>
      </c>
      <c r="AV1805" s="253">
        <f t="shared" si="420"/>
        <v>0</v>
      </c>
      <c r="AW1805" s="253">
        <f t="shared" si="421"/>
        <v>3.0737819122409312E-4</v>
      </c>
      <c r="AX1805" s="253" t="str">
        <f t="shared" si="422"/>
        <v/>
      </c>
      <c r="AZ1805" s="259"/>
      <c r="BA1805" s="259">
        <f>BA1804+$BD$753</f>
        <v>6.7136000000001266</v>
      </c>
      <c r="BB1805" s="274">
        <f t="shared" si="405"/>
        <v>0.45929631198316312</v>
      </c>
      <c r="BC1805" s="259">
        <f t="shared" si="406"/>
        <v>6.9242096040866841E-4</v>
      </c>
      <c r="BD1805" s="259" t="str">
        <f t="shared" si="403"/>
        <v/>
      </c>
      <c r="BE1805" s="254" t="str">
        <f t="shared" si="404"/>
        <v/>
      </c>
    </row>
    <row r="1806" spans="1:57" ht="20.100000000000001" customHeight="1" x14ac:dyDescent="0.25">
      <c r="A1806" s="247">
        <v>1045</v>
      </c>
      <c r="B1806" s="247">
        <f>$B$755+(A1806*$B$758)</f>
        <v>432.67801433119166</v>
      </c>
      <c r="C1806" s="247">
        <f>_xlfn.NORM.DIST($B1806,$B$752,$B$753,0)</f>
        <v>1.6329849130627169E-4</v>
      </c>
      <c r="D1806" s="247">
        <f>_xlfn.NORM.DIST($B1806,$B$752,$B$753,1)</f>
        <v>0.57142371590090058</v>
      </c>
      <c r="E1806" s="247" t="str">
        <f>IF(OR(D1806&lt;$F$757,D1806&gt;$F$758),C1806,"")</f>
        <v/>
      </c>
      <c r="F1806" s="247">
        <f>IF(AND(D1806&gt;$F$757,D1806&lt;$F$758),C1806,"")</f>
        <v>1.6329849130627169E-4</v>
      </c>
      <c r="G1806" s="247" t="str">
        <f>IF(C1806=MAX($C$761:$C$2761),C1806,"")</f>
        <v/>
      </c>
      <c r="H1806" s="247">
        <f>_xlfn.NORM.DIST(B1806,$F$753,$F$754,0)</f>
        <v>0</v>
      </c>
      <c r="I1806" s="247">
        <f>IF(H1806=MAX($H$761:$H$2761),C1806,"")</f>
        <v>1.6329849130627169E-4</v>
      </c>
      <c r="J1806" s="247" t="str">
        <f>IF(I1806=MIN($I$761:$I$2761),I1806,"")</f>
        <v/>
      </c>
      <c r="K1806" s="247"/>
      <c r="L1806" s="247"/>
      <c r="M1806" s="247"/>
      <c r="N1806" s="247"/>
      <c r="O1806" s="247">
        <v>1045</v>
      </c>
      <c r="P1806" s="247">
        <f>$P$755+(O1806*$P$758)</f>
        <v>25.214537873794939</v>
      </c>
      <c r="Q1806" s="247">
        <f>_xlfn.NORM.DIST(P1806,P$752,P$753,0)</f>
        <v>2.8021797312061188E-3</v>
      </c>
      <c r="R1806" s="247">
        <f>_xlfn.NORM.DIST(P1806,P$752,P$753,1)</f>
        <v>0.5714237159009008</v>
      </c>
      <c r="S1806" s="253" t="str">
        <f>IF(OR(R1806&lt;$T$757,R1806&gt;$T$758),Q1806,"")</f>
        <v/>
      </c>
      <c r="T1806" s="253">
        <f>IF(AND(R1806&gt;$T$757,R1806&lt;$T$758),Q1806,"")</f>
        <v>2.8021797312061188E-3</v>
      </c>
      <c r="U1806" s="253" t="str">
        <f>IF(Q1806=MAX($Q$761:$Q$2761),Q1806,"")</f>
        <v/>
      </c>
      <c r="V1806" s="253">
        <f>_xlfn.NORM.DIST(P1806,$T$753,$T$754,0)</f>
        <v>2.0808219529498455E-80</v>
      </c>
      <c r="W1806" s="253" t="str">
        <f>IF(V1806=MAX($V$761:$V$2761),Q1806,"")</f>
        <v/>
      </c>
      <c r="X1806" s="253" t="str">
        <f t="shared" si="407"/>
        <v/>
      </c>
      <c r="AB1806" s="253">
        <v>1045</v>
      </c>
      <c r="AC1806" s="253">
        <f t="shared" si="423"/>
        <v>39.01776182011065</v>
      </c>
      <c r="AD1806" s="253">
        <f t="shared" si="408"/>
        <v>1.8108590463858851E-3</v>
      </c>
      <c r="AE1806" s="253">
        <f t="shared" si="409"/>
        <v>0.57142371590090069</v>
      </c>
      <c r="AF1806" s="253" t="str">
        <f>IF(OR(AE1806&lt;$T$757,AE1806&gt;$T$758),AD1806,"")</f>
        <v/>
      </c>
      <c r="AG1806" s="253">
        <f t="shared" si="410"/>
        <v>1.8108590463858851E-3</v>
      </c>
      <c r="AH1806" s="253" t="str">
        <f t="shared" si="411"/>
        <v/>
      </c>
      <c r="AI1806" s="253">
        <f t="shared" si="412"/>
        <v>2.6155544018552812E-4</v>
      </c>
      <c r="AJ1806" s="253" t="str">
        <f t="shared" si="413"/>
        <v/>
      </c>
      <c r="AK1806" s="253" t="str">
        <f t="shared" si="414"/>
        <v/>
      </c>
      <c r="AO1806" s="253">
        <v>1045</v>
      </c>
      <c r="AP1806" s="253">
        <f t="shared" si="415"/>
        <v>230.02930503449534</v>
      </c>
      <c r="AQ1806" s="253">
        <f t="shared" si="416"/>
        <v>3.071594158452186E-4</v>
      </c>
      <c r="AR1806" s="253">
        <f t="shared" si="417"/>
        <v>0.5714237159009008</v>
      </c>
      <c r="AS1806" s="253" t="str">
        <f>IF(OR(AR1806&lt;$T$757,AR1806&gt;$T$758),AQ1806,"")</f>
        <v/>
      </c>
      <c r="AT1806" s="253">
        <f t="shared" si="418"/>
        <v>3.071594158452186E-4</v>
      </c>
      <c r="AU1806" s="253" t="str">
        <f t="shared" si="419"/>
        <v/>
      </c>
      <c r="AV1806" s="253">
        <f t="shared" si="420"/>
        <v>0</v>
      </c>
      <c r="AW1806" s="253">
        <f t="shared" si="421"/>
        <v>3.071594158452186E-4</v>
      </c>
      <c r="AX1806" s="253" t="str">
        <f t="shared" si="422"/>
        <v/>
      </c>
      <c r="AZ1806" s="259"/>
      <c r="BA1806" s="259">
        <f>BA1805+$BD$753</f>
        <v>6.7200000000001268</v>
      </c>
      <c r="BB1806" s="274">
        <f t="shared" si="405"/>
        <v>0.45860389102275445</v>
      </c>
      <c r="BC1806" s="259">
        <f t="shared" si="406"/>
        <v>6.9185406721361531E-4</v>
      </c>
      <c r="BD1806" s="259" t="str">
        <f t="shared" si="403"/>
        <v/>
      </c>
      <c r="BE1806" s="254" t="str">
        <f t="shared" si="404"/>
        <v/>
      </c>
    </row>
    <row r="1807" spans="1:57" ht="20.100000000000001" customHeight="1" x14ac:dyDescent="0.25">
      <c r="A1807" s="247">
        <v>1046</v>
      </c>
      <c r="B1807" s="247">
        <f>$B$755+(A1807*$B$758)</f>
        <v>442.29308131632934</v>
      </c>
      <c r="C1807" s="247">
        <f>_xlfn.NORM.DIST($B1807,$B$752,$B$753,0)</f>
        <v>1.6317965326689558E-4</v>
      </c>
      <c r="D1807" s="247">
        <f>_xlfn.NORM.DIST($B1807,$B$752,$B$753,1)</f>
        <v>0.57299327253894894</v>
      </c>
      <c r="E1807" s="247" t="str">
        <f>IF(OR(D1807&lt;$F$757,D1807&gt;$F$758),C1807,"")</f>
        <v/>
      </c>
      <c r="F1807" s="247">
        <f>IF(AND(D1807&gt;$F$757,D1807&lt;$F$758),C1807,"")</f>
        <v>1.6317965326689558E-4</v>
      </c>
      <c r="G1807" s="247" t="str">
        <f>IF(C1807=MAX($C$761:$C$2761),C1807,"")</f>
        <v/>
      </c>
      <c r="H1807" s="247">
        <f>_xlfn.NORM.DIST(B1807,$F$753,$F$754,0)</f>
        <v>0</v>
      </c>
      <c r="I1807" s="247">
        <f>IF(H1807=MAX($H$761:$H$2761),C1807,"")</f>
        <v>1.6317965326689558E-4</v>
      </c>
      <c r="J1807" s="247" t="str">
        <f>IF(I1807=MIN($I$761:$I$2761),I1807,"")</f>
        <v/>
      </c>
      <c r="K1807" s="247"/>
      <c r="L1807" s="247"/>
      <c r="M1807" s="247"/>
      <c r="N1807" s="247"/>
      <c r="O1807" s="247">
        <v>1046</v>
      </c>
      <c r="P1807" s="247">
        <f>$P$755+(O1807*$P$758)</f>
        <v>25.774860937657081</v>
      </c>
      <c r="Q1807" s="247">
        <f>_xlfn.NORM.DIST(P1807,P$752,P$753,0)</f>
        <v>2.8001404867368514E-3</v>
      </c>
      <c r="R1807" s="247">
        <f>_xlfn.NORM.DIST(P1807,P$752,P$753,1)</f>
        <v>0.57299327253894927</v>
      </c>
      <c r="S1807" s="253" t="str">
        <f>IF(OR(R1807&lt;$T$757,R1807&gt;$T$758),Q1807,"")</f>
        <v/>
      </c>
      <c r="T1807" s="253">
        <f>IF(AND(R1807&gt;$T$757,R1807&lt;$T$758),Q1807,"")</f>
        <v>2.8001404867368514E-3</v>
      </c>
      <c r="U1807" s="253" t="str">
        <f>IF(Q1807=MAX($Q$761:$Q$2761),Q1807,"")</f>
        <v/>
      </c>
      <c r="V1807" s="253">
        <f>_xlfn.NORM.DIST(P1807,$T$753,$T$754,0)</f>
        <v>1.9297013476556325E-80</v>
      </c>
      <c r="W1807" s="253" t="str">
        <f>IF(V1807=MAX($V$761:$V$2761),Q1807,"")</f>
        <v/>
      </c>
      <c r="X1807" s="253" t="str">
        <f t="shared" si="407"/>
        <v/>
      </c>
      <c r="AB1807" s="253">
        <v>1046</v>
      </c>
      <c r="AC1807" s="253">
        <f t="shared" si="423"/>
        <v>39.884823193890838</v>
      </c>
      <c r="AD1807" s="253">
        <f t="shared" si="408"/>
        <v>1.8095412207468512E-3</v>
      </c>
      <c r="AE1807" s="253">
        <f t="shared" si="409"/>
        <v>0.57299327253894905</v>
      </c>
      <c r="AF1807" s="253" t="str">
        <f>IF(OR(AE1807&lt;$T$757,AE1807&gt;$T$758),AD1807,"")</f>
        <v/>
      </c>
      <c r="AG1807" s="253">
        <f t="shared" si="410"/>
        <v>1.8095412207468512E-3</v>
      </c>
      <c r="AH1807" s="253" t="str">
        <f t="shared" si="411"/>
        <v/>
      </c>
      <c r="AI1807" s="253">
        <f t="shared" si="412"/>
        <v>2.5949479734844235E-4</v>
      </c>
      <c r="AJ1807" s="253" t="str">
        <f t="shared" si="413"/>
        <v/>
      </c>
      <c r="AK1807" s="253" t="str">
        <f t="shared" si="414"/>
        <v/>
      </c>
      <c r="AO1807" s="253">
        <v>1046</v>
      </c>
      <c r="AP1807" s="253">
        <f t="shared" si="415"/>
        <v>235.14106736859503</v>
      </c>
      <c r="AQ1807" s="253">
        <f t="shared" si="416"/>
        <v>3.0693588516552301E-4</v>
      </c>
      <c r="AR1807" s="253">
        <f t="shared" si="417"/>
        <v>0.57299327253894905</v>
      </c>
      <c r="AS1807" s="253" t="str">
        <f>IF(OR(AR1807&lt;$T$757,AR1807&gt;$T$758),AQ1807,"")</f>
        <v/>
      </c>
      <c r="AT1807" s="253">
        <f t="shared" si="418"/>
        <v>3.0693588516552301E-4</v>
      </c>
      <c r="AU1807" s="253" t="str">
        <f t="shared" si="419"/>
        <v/>
      </c>
      <c r="AV1807" s="253">
        <f t="shared" si="420"/>
        <v>0</v>
      </c>
      <c r="AW1807" s="253">
        <f t="shared" si="421"/>
        <v>3.0693588516552301E-4</v>
      </c>
      <c r="AX1807" s="253" t="str">
        <f t="shared" si="422"/>
        <v/>
      </c>
      <c r="AZ1807" s="259"/>
      <c r="BA1807" s="259">
        <f>BA1806+$BD$753</f>
        <v>6.7264000000001269</v>
      </c>
      <c r="BB1807" s="274">
        <f t="shared" si="405"/>
        <v>0.45791203695554084</v>
      </c>
      <c r="BC1807" s="259">
        <f t="shared" si="406"/>
        <v>6.9128607208834847E-4</v>
      </c>
      <c r="BD1807" s="259" t="str">
        <f t="shared" si="403"/>
        <v/>
      </c>
      <c r="BE1807" s="254" t="str">
        <f t="shared" si="404"/>
        <v/>
      </c>
    </row>
    <row r="1808" spans="1:57" ht="20.100000000000001" customHeight="1" x14ac:dyDescent="0.25">
      <c r="A1808" s="247">
        <v>1047</v>
      </c>
      <c r="B1808" s="247">
        <f>$B$755+(A1808*$B$758)</f>
        <v>451.90814830146701</v>
      </c>
      <c r="C1808" s="247">
        <f>_xlfn.NORM.DIST($B1808,$B$752,$B$753,0)</f>
        <v>1.6305829275657297E-4</v>
      </c>
      <c r="D1808" s="247">
        <f>_xlfn.NORM.DIST($B1808,$B$752,$B$753,1)</f>
        <v>0.57456167440985784</v>
      </c>
      <c r="E1808" s="247" t="str">
        <f>IF(OR(D1808&lt;$F$757,D1808&gt;$F$758),C1808,"")</f>
        <v/>
      </c>
      <c r="F1808" s="247">
        <f>IF(AND(D1808&gt;$F$757,D1808&lt;$F$758),C1808,"")</f>
        <v>1.6305829275657297E-4</v>
      </c>
      <c r="G1808" s="247" t="str">
        <f>IF(C1808=MAX($C$761:$C$2761),C1808,"")</f>
        <v/>
      </c>
      <c r="H1808" s="247">
        <f>_xlfn.NORM.DIST(B1808,$F$753,$F$754,0)</f>
        <v>0</v>
      </c>
      <c r="I1808" s="247">
        <f>IF(H1808=MAX($H$761:$H$2761),C1808,"")</f>
        <v>1.6305829275657297E-4</v>
      </c>
      <c r="J1808" s="247" t="str">
        <f>IF(I1808=MIN($I$761:$I$2761),I1808,"")</f>
        <v/>
      </c>
      <c r="K1808" s="247"/>
      <c r="L1808" s="247"/>
      <c r="M1808" s="247"/>
      <c r="N1808" s="247"/>
      <c r="O1808" s="247">
        <v>1047</v>
      </c>
      <c r="P1808" s="247">
        <f>$P$755+(O1808*$P$758)</f>
        <v>26.33518400151911</v>
      </c>
      <c r="Q1808" s="247">
        <f>_xlfn.NORM.DIST(P1808,P$752,P$753,0)</f>
        <v>2.7980579570118401E-3</v>
      </c>
      <c r="R1808" s="247">
        <f>_xlfn.NORM.DIST(P1808,P$752,P$753,1)</f>
        <v>0.57456167440985784</v>
      </c>
      <c r="S1808" s="253" t="str">
        <f>IF(OR(R1808&lt;$T$757,R1808&gt;$T$758),Q1808,"")</f>
        <v/>
      </c>
      <c r="T1808" s="253">
        <f>IF(AND(R1808&gt;$T$757,R1808&lt;$T$758),Q1808,"")</f>
        <v>2.7980579570118401E-3</v>
      </c>
      <c r="U1808" s="253" t="str">
        <f>IF(Q1808=MAX($Q$761:$Q$2761),Q1808,"")</f>
        <v/>
      </c>
      <c r="V1808" s="253">
        <f>_xlfn.NORM.DIST(P1808,$T$753,$T$754,0)</f>
        <v>1.7895273098139242E-80</v>
      </c>
      <c r="W1808" s="253" t="str">
        <f>IF(V1808=MAX($V$761:$V$2761),Q1808,"")</f>
        <v/>
      </c>
      <c r="X1808" s="253" t="str">
        <f t="shared" si="407"/>
        <v/>
      </c>
      <c r="AB1808" s="253">
        <v>1047</v>
      </c>
      <c r="AC1808" s="253">
        <f t="shared" si="423"/>
        <v>40.751884567671141</v>
      </c>
      <c r="AD1808" s="253">
        <f t="shared" si="408"/>
        <v>1.8081954227775387E-3</v>
      </c>
      <c r="AE1808" s="253">
        <f t="shared" si="409"/>
        <v>0.57456167440985806</v>
      </c>
      <c r="AF1808" s="253" t="str">
        <f>IF(OR(AE1808&lt;$T$757,AE1808&gt;$T$758),AD1808,"")</f>
        <v/>
      </c>
      <c r="AG1808" s="253">
        <f t="shared" si="410"/>
        <v>1.8081954227775387E-3</v>
      </c>
      <c r="AH1808" s="253" t="str">
        <f t="shared" si="411"/>
        <v/>
      </c>
      <c r="AI1808" s="253">
        <f t="shared" si="412"/>
        <v>2.5744626994172684E-4</v>
      </c>
      <c r="AJ1808" s="253" t="str">
        <f t="shared" si="413"/>
        <v/>
      </c>
      <c r="AK1808" s="253" t="str">
        <f t="shared" si="414"/>
        <v/>
      </c>
      <c r="AO1808" s="253">
        <v>1047</v>
      </c>
      <c r="AP1808" s="253">
        <f t="shared" si="415"/>
        <v>240.25282970269473</v>
      </c>
      <c r="AQ1808" s="253">
        <f t="shared" si="416"/>
        <v>3.0670760979592727E-4</v>
      </c>
      <c r="AR1808" s="253">
        <f t="shared" si="417"/>
        <v>0.57456167440985784</v>
      </c>
      <c r="AS1808" s="253" t="str">
        <f>IF(OR(AR1808&lt;$T$757,AR1808&gt;$T$758),AQ1808,"")</f>
        <v/>
      </c>
      <c r="AT1808" s="253">
        <f t="shared" si="418"/>
        <v>3.0670760979592727E-4</v>
      </c>
      <c r="AU1808" s="253" t="str">
        <f t="shared" si="419"/>
        <v/>
      </c>
      <c r="AV1808" s="253">
        <f t="shared" si="420"/>
        <v>0</v>
      </c>
      <c r="AW1808" s="253">
        <f t="shared" si="421"/>
        <v>3.0670760979592727E-4</v>
      </c>
      <c r="AX1808" s="253" t="str">
        <f t="shared" si="422"/>
        <v/>
      </c>
      <c r="AZ1808" s="259"/>
      <c r="BA1808" s="259">
        <f>BA1807+$BD$753</f>
        <v>6.7328000000001271</v>
      </c>
      <c r="BB1808" s="274">
        <f t="shared" si="405"/>
        <v>0.45722075088345249</v>
      </c>
      <c r="BC1808" s="259">
        <f t="shared" si="406"/>
        <v>6.9071698148315264E-4</v>
      </c>
      <c r="BD1808" s="259" t="str">
        <f t="shared" si="403"/>
        <v/>
      </c>
      <c r="BE1808" s="254" t="str">
        <f t="shared" si="404"/>
        <v/>
      </c>
    </row>
    <row r="1809" spans="1:57" ht="20.100000000000001" customHeight="1" x14ac:dyDescent="0.25">
      <c r="A1809" s="248">
        <v>1048</v>
      </c>
      <c r="B1809" s="247">
        <f>$B$755+(A1809*$B$758)</f>
        <v>461.52321528660468</v>
      </c>
      <c r="C1809" s="247">
        <f>_xlfn.NORM.DIST($B1809,$B$752,$B$753,0)</f>
        <v>1.6293441553338542E-4</v>
      </c>
      <c r="D1809" s="247">
        <f>_xlfn.NORM.DIST($B1809,$B$752,$B$753,1)</f>
        <v>0.57612889728748884</v>
      </c>
      <c r="E1809" s="247" t="str">
        <f>IF(OR(D1809&lt;$F$757,D1809&gt;$F$758),C1809,"")</f>
        <v/>
      </c>
      <c r="F1809" s="247">
        <f>IF(AND(D1809&gt;$F$757,D1809&lt;$F$758),C1809,"")</f>
        <v>1.6293441553338542E-4</v>
      </c>
      <c r="G1809" s="247" t="str">
        <f>IF(C1809=MAX($C$761:$C$2761),C1809,"")</f>
        <v/>
      </c>
      <c r="H1809" s="247">
        <f>_xlfn.NORM.DIST(B1809,$F$753,$F$754,0)</f>
        <v>0</v>
      </c>
      <c r="I1809" s="247">
        <f>IF(H1809=MAX($H$761:$H$2761),C1809,"")</f>
        <v>1.6293441553338542E-4</v>
      </c>
      <c r="J1809" s="247" t="str">
        <f>IF(I1809=MIN($I$761:$I$2761),I1809,"")</f>
        <v/>
      </c>
      <c r="K1809" s="247"/>
      <c r="L1809" s="247"/>
      <c r="M1809" s="247"/>
      <c r="N1809" s="247"/>
      <c r="O1809" s="248">
        <v>1048</v>
      </c>
      <c r="P1809" s="247">
        <f>$P$755+(O1809*$P$758)</f>
        <v>26.895507065381253</v>
      </c>
      <c r="Q1809" s="247">
        <f>_xlfn.NORM.DIST(P1809,P$752,P$753,0)</f>
        <v>2.7959322408389743E-3</v>
      </c>
      <c r="R1809" s="247">
        <f>_xlfn.NORM.DIST(P1809,P$752,P$753,1)</f>
        <v>0.57612889728748895</v>
      </c>
      <c r="S1809" s="253" t="str">
        <f>IF(OR(R1809&lt;$T$757,R1809&gt;$T$758),Q1809,"")</f>
        <v/>
      </c>
      <c r="T1809" s="253">
        <f>IF(AND(R1809&gt;$T$757,R1809&lt;$T$758),Q1809,"")</f>
        <v>2.7959322408389743E-3</v>
      </c>
      <c r="U1809" s="253" t="str">
        <f>IF(Q1809=MAX($Q$761:$Q$2761),Q1809,"")</f>
        <v/>
      </c>
      <c r="V1809" s="253">
        <f>_xlfn.NORM.DIST(P1809,$T$753,$T$754,0)</f>
        <v>1.6595090003654358E-80</v>
      </c>
      <c r="W1809" s="253" t="str">
        <f>IF(V1809=MAX($V$761:$V$2761),Q1809,"")</f>
        <v/>
      </c>
      <c r="X1809" s="253" t="str">
        <f t="shared" si="407"/>
        <v/>
      </c>
      <c r="AB1809" s="259">
        <v>1048</v>
      </c>
      <c r="AC1809" s="253">
        <f t="shared" si="423"/>
        <v>41.618945941451329</v>
      </c>
      <c r="AD1809" s="253">
        <f t="shared" si="408"/>
        <v>1.8068217163307991E-3</v>
      </c>
      <c r="AE1809" s="253">
        <f t="shared" si="409"/>
        <v>0.57612889728748895</v>
      </c>
      <c r="AF1809" s="253" t="str">
        <f>IF(OR(AE1809&lt;$T$757,AE1809&gt;$T$758),AD1809,"")</f>
        <v/>
      </c>
      <c r="AG1809" s="253">
        <f t="shared" si="410"/>
        <v>1.8068217163307991E-3</v>
      </c>
      <c r="AH1809" s="253" t="str">
        <f t="shared" si="411"/>
        <v/>
      </c>
      <c r="AI1809" s="253">
        <f t="shared" si="412"/>
        <v>2.5540982761625868E-4</v>
      </c>
      <c r="AJ1809" s="253" t="str">
        <f t="shared" si="413"/>
        <v/>
      </c>
      <c r="AK1809" s="253" t="str">
        <f t="shared" si="414"/>
        <v/>
      </c>
      <c r="AO1809" s="259">
        <v>1048</v>
      </c>
      <c r="AP1809" s="253">
        <f t="shared" si="415"/>
        <v>245.36459203679442</v>
      </c>
      <c r="AQ1809" s="253">
        <f t="shared" si="416"/>
        <v>3.0647460056720479E-4</v>
      </c>
      <c r="AR1809" s="253">
        <f t="shared" si="417"/>
        <v>0.57612889728748884</v>
      </c>
      <c r="AS1809" s="253" t="str">
        <f>IF(OR(AR1809&lt;$T$757,AR1809&gt;$T$758),AQ1809,"")</f>
        <v/>
      </c>
      <c r="AT1809" s="253">
        <f t="shared" si="418"/>
        <v>3.0647460056720479E-4</v>
      </c>
      <c r="AU1809" s="253" t="str">
        <f t="shared" si="419"/>
        <v/>
      </c>
      <c r="AV1809" s="253">
        <f t="shared" si="420"/>
        <v>0</v>
      </c>
      <c r="AW1809" s="253">
        <f t="shared" si="421"/>
        <v>3.0647460056720479E-4</v>
      </c>
      <c r="AX1809" s="253" t="str">
        <f t="shared" si="422"/>
        <v/>
      </c>
      <c r="AZ1809" s="259"/>
      <c r="BA1809" s="259">
        <f>BA1808+$BD$753</f>
        <v>6.7392000000001273</v>
      </c>
      <c r="BB1809" s="274">
        <f t="shared" si="405"/>
        <v>0.45653003390196933</v>
      </c>
      <c r="BC1809" s="259">
        <f t="shared" si="406"/>
        <v>6.9014680183787647E-4</v>
      </c>
      <c r="BD1809" s="259" t="str">
        <f t="shared" si="403"/>
        <v/>
      </c>
      <c r="BE1809" s="254" t="str">
        <f t="shared" si="404"/>
        <v/>
      </c>
    </row>
    <row r="1810" spans="1:57" ht="20.100000000000001" customHeight="1" x14ac:dyDescent="0.25">
      <c r="A1810" s="247">
        <v>1049</v>
      </c>
      <c r="B1810" s="247">
        <f>$B$755+(A1810*$B$758)</f>
        <v>471.13828227174236</v>
      </c>
      <c r="C1810" s="247">
        <f>_xlfn.NORM.DIST($B1810,$B$752,$B$753,0)</f>
        <v>1.6280802747184171E-4</v>
      </c>
      <c r="D1810" s="247">
        <f>_xlfn.NORM.DIST($B1810,$B$752,$B$753,1)</f>
        <v>0.57769491700162789</v>
      </c>
      <c r="E1810" s="247" t="str">
        <f>IF(OR(D1810&lt;$F$757,D1810&gt;$F$758),C1810,"")</f>
        <v/>
      </c>
      <c r="F1810" s="247">
        <f>IF(AND(D1810&gt;$F$757,D1810&lt;$F$758),C1810,"")</f>
        <v>1.6280802747184171E-4</v>
      </c>
      <c r="G1810" s="247" t="str">
        <f>IF(C1810=MAX($C$761:$C$2761),C1810,"")</f>
        <v/>
      </c>
      <c r="H1810" s="247">
        <f>_xlfn.NORM.DIST(B1810,$F$753,$F$754,0)</f>
        <v>0</v>
      </c>
      <c r="I1810" s="247">
        <f>IF(H1810=MAX($H$761:$H$2761),C1810,"")</f>
        <v>1.6280802747184171E-4</v>
      </c>
      <c r="J1810" s="247" t="str">
        <f>IF(I1810=MIN($I$761:$I$2761),I1810,"")</f>
        <v/>
      </c>
      <c r="K1810" s="247"/>
      <c r="L1810" s="247"/>
      <c r="M1810" s="247"/>
      <c r="N1810" s="247"/>
      <c r="O1810" s="247">
        <v>1049</v>
      </c>
      <c r="P1810" s="247">
        <f>$P$755+(O1810*$P$758)</f>
        <v>27.455830129243395</v>
      </c>
      <c r="Q1810" s="247">
        <f>_xlfn.NORM.DIST(P1810,P$752,P$753,0)</f>
        <v>2.793763439024021E-3</v>
      </c>
      <c r="R1810" s="247">
        <f>_xlfn.NORM.DIST(P1810,P$752,P$753,1)</f>
        <v>0.57769491700162812</v>
      </c>
      <c r="S1810" s="253" t="str">
        <f>IF(OR(R1810&lt;$T$757,R1810&gt;$T$758),Q1810,"")</f>
        <v/>
      </c>
      <c r="T1810" s="253">
        <f>IF(AND(R1810&gt;$T$757,R1810&lt;$T$758),Q1810,"")</f>
        <v>2.793763439024021E-3</v>
      </c>
      <c r="U1810" s="253" t="str">
        <f>IF(Q1810=MAX($Q$761:$Q$2761),Q1810,"")</f>
        <v/>
      </c>
      <c r="V1810" s="253">
        <f>_xlfn.NORM.DIST(P1810,$T$753,$T$754,0)</f>
        <v>1.5389125631228906E-80</v>
      </c>
      <c r="W1810" s="253" t="str">
        <f>IF(V1810=MAX($V$761:$V$2761),Q1810,"")</f>
        <v/>
      </c>
      <c r="X1810" s="253" t="str">
        <f t="shared" si="407"/>
        <v/>
      </c>
      <c r="AB1810" s="253">
        <v>1049</v>
      </c>
      <c r="AC1810" s="253">
        <f t="shared" si="423"/>
        <v>42.486007315231632</v>
      </c>
      <c r="AD1810" s="253">
        <f t="shared" si="408"/>
        <v>1.8054201665505725E-3</v>
      </c>
      <c r="AE1810" s="253">
        <f t="shared" si="409"/>
        <v>0.57769491700162812</v>
      </c>
      <c r="AF1810" s="253" t="str">
        <f>IF(OR(AE1810&lt;$T$757,AE1810&gt;$T$758),AD1810,"")</f>
        <v/>
      </c>
      <c r="AG1810" s="253">
        <f t="shared" si="410"/>
        <v>1.8054201665505725E-3</v>
      </c>
      <c r="AH1810" s="253" t="str">
        <f t="shared" si="411"/>
        <v/>
      </c>
      <c r="AI1810" s="253">
        <f t="shared" si="412"/>
        <v>2.5338543968495534E-4</v>
      </c>
      <c r="AJ1810" s="253" t="str">
        <f t="shared" si="413"/>
        <v/>
      </c>
      <c r="AK1810" s="253" t="str">
        <f t="shared" si="414"/>
        <v/>
      </c>
      <c r="AO1810" s="253">
        <v>1049</v>
      </c>
      <c r="AP1810" s="253">
        <f t="shared" si="415"/>
        <v>250.47635437089502</v>
      </c>
      <c r="AQ1810" s="253">
        <f t="shared" si="416"/>
        <v>3.0623686852912513E-4</v>
      </c>
      <c r="AR1810" s="253">
        <f t="shared" si="417"/>
        <v>0.57769491700162812</v>
      </c>
      <c r="AS1810" s="253" t="str">
        <f>IF(OR(AR1810&lt;$T$757,AR1810&gt;$T$758),AQ1810,"")</f>
        <v/>
      </c>
      <c r="AT1810" s="253">
        <f t="shared" si="418"/>
        <v>3.0623686852912513E-4</v>
      </c>
      <c r="AU1810" s="253" t="str">
        <f t="shared" si="419"/>
        <v/>
      </c>
      <c r="AV1810" s="253">
        <f t="shared" si="420"/>
        <v>0</v>
      </c>
      <c r="AW1810" s="253">
        <f t="shared" si="421"/>
        <v>3.0623686852912513E-4</v>
      </c>
      <c r="AX1810" s="253" t="str">
        <f t="shared" si="422"/>
        <v/>
      </c>
      <c r="AZ1810" s="259"/>
      <c r="BA1810" s="259">
        <f>BA1809+$BD$753</f>
        <v>6.7456000000001275</v>
      </c>
      <c r="BB1810" s="274">
        <f t="shared" si="405"/>
        <v>0.45583988710013146</v>
      </c>
      <c r="BC1810" s="259">
        <f t="shared" si="406"/>
        <v>6.8957553957682549E-4</v>
      </c>
      <c r="BD1810" s="259" t="str">
        <f t="shared" si="403"/>
        <v/>
      </c>
      <c r="BE1810" s="254" t="str">
        <f t="shared" si="404"/>
        <v/>
      </c>
    </row>
    <row r="1811" spans="1:57" ht="20.100000000000001" customHeight="1" x14ac:dyDescent="0.25">
      <c r="A1811" s="247">
        <v>1050</v>
      </c>
      <c r="B1811" s="247">
        <f>$B$755+(A1811*$B$758)</f>
        <v>480.75334925688003</v>
      </c>
      <c r="C1811" s="247">
        <f>_xlfn.NORM.DIST($B1811,$B$752,$B$753,0)</f>
        <v>1.6267913456241364E-4</v>
      </c>
      <c r="D1811" s="247">
        <f>_xlfn.NORM.DIST($B1811,$B$752,$B$753,1)</f>
        <v>0.57925970943910288</v>
      </c>
      <c r="E1811" s="247" t="str">
        <f>IF(OR(D1811&lt;$F$757,D1811&gt;$F$758),C1811,"")</f>
        <v/>
      </c>
      <c r="F1811" s="247">
        <f>IF(AND(D1811&gt;$F$757,D1811&lt;$F$758),C1811,"")</f>
        <v>1.6267913456241364E-4</v>
      </c>
      <c r="G1811" s="247" t="str">
        <f>IF(C1811=MAX($C$761:$C$2761),C1811,"")</f>
        <v/>
      </c>
      <c r="H1811" s="247">
        <f>_xlfn.NORM.DIST(B1811,$F$753,$F$754,0)</f>
        <v>0</v>
      </c>
      <c r="I1811" s="247">
        <f>IF(H1811=MAX($H$761:$H$2761),C1811,"")</f>
        <v>1.6267913456241364E-4</v>
      </c>
      <c r="J1811" s="247" t="str">
        <f>IF(I1811=MIN($I$761:$I$2761),I1811,"")</f>
        <v/>
      </c>
      <c r="K1811" s="247"/>
      <c r="L1811" s="247"/>
      <c r="M1811" s="247"/>
      <c r="N1811" s="247"/>
      <c r="O1811" s="247">
        <v>1050</v>
      </c>
      <c r="P1811" s="247">
        <f>$P$755+(O1811*$P$758)</f>
        <v>28.016153193105424</v>
      </c>
      <c r="Q1811" s="247">
        <f>_xlfn.NORM.DIST(P1811,P$752,P$753,0)</f>
        <v>2.7915516543626545E-3</v>
      </c>
      <c r="R1811" s="247">
        <f>_xlfn.NORM.DIST(P1811,P$752,P$753,1)</f>
        <v>0.57925970943910288</v>
      </c>
      <c r="S1811" s="253" t="str">
        <f>IF(OR(R1811&lt;$T$757,R1811&gt;$T$758),Q1811,"")</f>
        <v/>
      </c>
      <c r="T1811" s="253">
        <f>IF(AND(R1811&gt;$T$757,R1811&lt;$T$758),Q1811,"")</f>
        <v>2.7915516543626545E-3</v>
      </c>
      <c r="U1811" s="253" t="str">
        <f>IF(Q1811=MAX($Q$761:$Q$2761),Q1811,"")</f>
        <v/>
      </c>
      <c r="V1811" s="253">
        <f>_xlfn.NORM.DIST(P1811,$T$753,$T$754,0)</f>
        <v>1.4270570299343773E-80</v>
      </c>
      <c r="W1811" s="253" t="str">
        <f>IF(V1811=MAX($V$761:$V$2761),Q1811,"")</f>
        <v/>
      </c>
      <c r="X1811" s="253" t="str">
        <f t="shared" si="407"/>
        <v/>
      </c>
      <c r="AB1811" s="253">
        <v>1050</v>
      </c>
      <c r="AC1811" s="253">
        <f t="shared" si="423"/>
        <v>43.35306868901182</v>
      </c>
      <c r="AD1811" s="253">
        <f t="shared" si="408"/>
        <v>1.8039908398667448E-3</v>
      </c>
      <c r="AE1811" s="253">
        <f t="shared" si="409"/>
        <v>0.57925970943910299</v>
      </c>
      <c r="AF1811" s="253" t="str">
        <f>IF(OR(AE1811&lt;$T$757,AE1811&gt;$T$758),AD1811,"")</f>
        <v/>
      </c>
      <c r="AG1811" s="253">
        <f t="shared" si="410"/>
        <v>1.8039908398667448E-3</v>
      </c>
      <c r="AH1811" s="253" t="str">
        <f t="shared" si="411"/>
        <v/>
      </c>
      <c r="AI1811" s="253">
        <f t="shared" si="412"/>
        <v>2.5137307512740603E-4</v>
      </c>
      <c r="AJ1811" s="253" t="str">
        <f t="shared" si="413"/>
        <v/>
      </c>
      <c r="AK1811" s="253" t="str">
        <f t="shared" si="414"/>
        <v/>
      </c>
      <c r="AO1811" s="253">
        <v>1050</v>
      </c>
      <c r="AP1811" s="253">
        <f t="shared" si="415"/>
        <v>255.58811670499472</v>
      </c>
      <c r="AQ1811" s="253">
        <f t="shared" si="416"/>
        <v>3.0599442494958054E-4</v>
      </c>
      <c r="AR1811" s="253">
        <f t="shared" si="417"/>
        <v>0.57925970943910299</v>
      </c>
      <c r="AS1811" s="253" t="str">
        <f>IF(OR(AR1811&lt;$T$757,AR1811&gt;$T$758),AQ1811,"")</f>
        <v/>
      </c>
      <c r="AT1811" s="253">
        <f t="shared" si="418"/>
        <v>3.0599442494958054E-4</v>
      </c>
      <c r="AU1811" s="253" t="str">
        <f t="shared" si="419"/>
        <v/>
      </c>
      <c r="AV1811" s="253">
        <f t="shared" si="420"/>
        <v>0</v>
      </c>
      <c r="AW1811" s="253">
        <f t="shared" si="421"/>
        <v>3.0599442494958054E-4</v>
      </c>
      <c r="AX1811" s="253" t="str">
        <f t="shared" si="422"/>
        <v/>
      </c>
      <c r="AZ1811" s="259"/>
      <c r="BA1811" s="259">
        <f>BA1810+$BD$753</f>
        <v>6.7520000000001277</v>
      </c>
      <c r="BB1811" s="274">
        <f t="shared" si="405"/>
        <v>0.45515031156055463</v>
      </c>
      <c r="BC1811" s="259">
        <f t="shared" si="406"/>
        <v>6.8900320110876212E-4</v>
      </c>
      <c r="BD1811" s="259" t="str">
        <f t="shared" si="403"/>
        <v/>
      </c>
      <c r="BE1811" s="254" t="str">
        <f t="shared" si="404"/>
        <v/>
      </c>
    </row>
    <row r="1812" spans="1:57" ht="20.100000000000001" customHeight="1" x14ac:dyDescent="0.25">
      <c r="A1812" s="247">
        <v>1051</v>
      </c>
      <c r="B1812" s="247">
        <f>$B$755+(A1812*$B$758)</f>
        <v>490.3684162420177</v>
      </c>
      <c r="C1812" s="247">
        <f>_xlfn.NORM.DIST($B1812,$B$752,$B$753,0)</f>
        <v>1.6254774291106275E-4</v>
      </c>
      <c r="D1812" s="247">
        <f>_xlfn.NORM.DIST($B1812,$B$752,$B$753,1)</f>
        <v>0.5808232505448957</v>
      </c>
      <c r="E1812" s="247" t="str">
        <f>IF(OR(D1812&lt;$F$757,D1812&gt;$F$758),C1812,"")</f>
        <v/>
      </c>
      <c r="F1812" s="247">
        <f>IF(AND(D1812&gt;$F$757,D1812&lt;$F$758),C1812,"")</f>
        <v>1.6254774291106275E-4</v>
      </c>
      <c r="G1812" s="247" t="str">
        <f>IF(C1812=MAX($C$761:$C$2761),C1812,"")</f>
        <v/>
      </c>
      <c r="H1812" s="247">
        <f>_xlfn.NORM.DIST(B1812,$F$753,$F$754,0)</f>
        <v>0</v>
      </c>
      <c r="I1812" s="247">
        <f>IF(H1812=MAX($H$761:$H$2761),C1812,"")</f>
        <v>1.6254774291106275E-4</v>
      </c>
      <c r="J1812" s="247" t="str">
        <f>IF(I1812=MIN($I$761:$I$2761),I1812,"")</f>
        <v/>
      </c>
      <c r="K1812" s="247"/>
      <c r="L1812" s="247"/>
      <c r="M1812" s="247"/>
      <c r="N1812" s="247"/>
      <c r="O1812" s="247">
        <v>1051</v>
      </c>
      <c r="P1812" s="247">
        <f>$P$755+(O1812*$P$758)</f>
        <v>28.576476256967567</v>
      </c>
      <c r="Q1812" s="247">
        <f>_xlfn.NORM.DIST(P1812,P$752,P$753,0)</f>
        <v>2.789296991632338E-3</v>
      </c>
      <c r="R1812" s="247">
        <f>_xlfn.NORM.DIST(P1812,P$752,P$753,1)</f>
        <v>0.58082325054489581</v>
      </c>
      <c r="S1812" s="253" t="str">
        <f>IF(OR(R1812&lt;$T$757,R1812&gt;$T$758),Q1812,"")</f>
        <v/>
      </c>
      <c r="T1812" s="253">
        <f>IF(AND(R1812&gt;$T$757,R1812&lt;$T$758),Q1812,"")</f>
        <v>2.789296991632338E-3</v>
      </c>
      <c r="U1812" s="253" t="str">
        <f>IF(Q1812=MAX($Q$761:$Q$2761),Q1812,"")</f>
        <v/>
      </c>
      <c r="V1812" s="253">
        <f>_xlfn.NORM.DIST(P1812,$T$753,$T$754,0)</f>
        <v>1.3233105193091292E-80</v>
      </c>
      <c r="W1812" s="253" t="str">
        <f>IF(V1812=MAX($V$761:$V$2761),Q1812,"")</f>
        <v/>
      </c>
      <c r="X1812" s="253" t="str">
        <f t="shared" si="407"/>
        <v/>
      </c>
      <c r="AB1812" s="253">
        <v>1051</v>
      </c>
      <c r="AC1812" s="253">
        <f t="shared" si="423"/>
        <v>44.220130062792009</v>
      </c>
      <c r="AD1812" s="253">
        <f t="shared" si="408"/>
        <v>1.8025338039898977E-3</v>
      </c>
      <c r="AE1812" s="253">
        <f t="shared" si="409"/>
        <v>0.5808232505448957</v>
      </c>
      <c r="AF1812" s="253" t="str">
        <f>IF(OR(AE1812&lt;$T$757,AE1812&gt;$T$758),AD1812,"")</f>
        <v/>
      </c>
      <c r="AG1812" s="253">
        <f t="shared" si="410"/>
        <v>1.8025338039898977E-3</v>
      </c>
      <c r="AH1812" s="253" t="str">
        <f t="shared" si="411"/>
        <v/>
      </c>
      <c r="AI1812" s="253">
        <f t="shared" si="412"/>
        <v>2.4937270259448887E-4</v>
      </c>
      <c r="AJ1812" s="253" t="str">
        <f t="shared" si="413"/>
        <v/>
      </c>
      <c r="AK1812" s="253" t="str">
        <f t="shared" si="414"/>
        <v/>
      </c>
      <c r="AO1812" s="253">
        <v>1051</v>
      </c>
      <c r="AP1812" s="253">
        <f t="shared" si="415"/>
        <v>260.69987903909441</v>
      </c>
      <c r="AQ1812" s="253">
        <f t="shared" si="416"/>
        <v>3.0574728131369612E-4</v>
      </c>
      <c r="AR1812" s="253">
        <f t="shared" si="417"/>
        <v>0.5808232505448957</v>
      </c>
      <c r="AS1812" s="253" t="str">
        <f>IF(OR(AR1812&lt;$T$757,AR1812&gt;$T$758),AQ1812,"")</f>
        <v/>
      </c>
      <c r="AT1812" s="253">
        <f t="shared" si="418"/>
        <v>3.0574728131369612E-4</v>
      </c>
      <c r="AU1812" s="253" t="str">
        <f t="shared" si="419"/>
        <v/>
      </c>
      <c r="AV1812" s="253">
        <f t="shared" si="420"/>
        <v>0</v>
      </c>
      <c r="AW1812" s="253">
        <f t="shared" si="421"/>
        <v>3.0574728131369612E-4</v>
      </c>
      <c r="AX1812" s="253" t="str">
        <f t="shared" si="422"/>
        <v/>
      </c>
      <c r="AZ1812" s="259"/>
      <c r="BA1812" s="259">
        <f>BA1811+$BD$753</f>
        <v>6.7584000000001279</v>
      </c>
      <c r="BB1812" s="274">
        <f t="shared" si="405"/>
        <v>0.45446130835944587</v>
      </c>
      <c r="BC1812" s="259">
        <f t="shared" si="406"/>
        <v>6.8842979283478822E-4</v>
      </c>
      <c r="BD1812" s="259" t="str">
        <f t="shared" si="403"/>
        <v/>
      </c>
      <c r="BE1812" s="254" t="str">
        <f t="shared" si="404"/>
        <v/>
      </c>
    </row>
    <row r="1813" spans="1:57" ht="20.100000000000001" customHeight="1" x14ac:dyDescent="0.25">
      <c r="A1813" s="247">
        <v>1052</v>
      </c>
      <c r="B1813" s="247">
        <f>$B$755+(A1813*$B$758)</f>
        <v>499.98348322715538</v>
      </c>
      <c r="C1813" s="247">
        <f>_xlfn.NORM.DIST($B1813,$B$752,$B$753,0)</f>
        <v>1.6241385873875838E-4</v>
      </c>
      <c r="D1813" s="247">
        <f>_xlfn.NORM.DIST($B1813,$B$752,$B$753,1)</f>
        <v>0.58238551632325097</v>
      </c>
      <c r="E1813" s="247" t="str">
        <f>IF(OR(D1813&lt;$F$757,D1813&gt;$F$758),C1813,"")</f>
        <v/>
      </c>
      <c r="F1813" s="247">
        <f>IF(AND(D1813&gt;$F$757,D1813&lt;$F$758),C1813,"")</f>
        <v>1.6241385873875838E-4</v>
      </c>
      <c r="G1813" s="247" t="str">
        <f>IF(C1813=MAX($C$761:$C$2761),C1813,"")</f>
        <v/>
      </c>
      <c r="H1813" s="247">
        <f>_xlfn.NORM.DIST(B1813,$F$753,$F$754,0)</f>
        <v>0</v>
      </c>
      <c r="I1813" s="247">
        <f>IF(H1813=MAX($H$761:$H$2761),C1813,"")</f>
        <v>1.6241385873875838E-4</v>
      </c>
      <c r="J1813" s="247" t="str">
        <f>IF(I1813=MIN($I$761:$I$2761),I1813,"")</f>
        <v/>
      </c>
      <c r="K1813" s="247"/>
      <c r="L1813" s="247"/>
      <c r="M1813" s="247"/>
      <c r="N1813" s="247"/>
      <c r="O1813" s="247">
        <v>1052</v>
      </c>
      <c r="P1813" s="247">
        <f>$P$755+(O1813*$P$758)</f>
        <v>29.136799320829709</v>
      </c>
      <c r="Q1813" s="247">
        <f>_xlfn.NORM.DIST(P1813,P$752,P$753,0)</f>
        <v>2.7869995575840524E-3</v>
      </c>
      <c r="R1813" s="247">
        <f>_xlfn.NORM.DIST(P1813,P$752,P$753,1)</f>
        <v>0.58238551632325108</v>
      </c>
      <c r="S1813" s="253" t="str">
        <f>IF(OR(R1813&lt;$T$757,R1813&gt;$T$758),Q1813,"")</f>
        <v/>
      </c>
      <c r="T1813" s="253">
        <f>IF(AND(R1813&gt;$T$757,R1813&lt;$T$758),Q1813,"")</f>
        <v>2.7869995575840524E-3</v>
      </c>
      <c r="U1813" s="253" t="str">
        <f>IF(Q1813=MAX($Q$761:$Q$2761),Q1813,"")</f>
        <v/>
      </c>
      <c r="V1813" s="253">
        <f>_xlfn.NORM.DIST(P1813,$T$753,$T$754,0)</f>
        <v>1.2270867075348078E-80</v>
      </c>
      <c r="W1813" s="253" t="str">
        <f>IF(V1813=MAX($V$761:$V$2761),Q1813,"")</f>
        <v/>
      </c>
      <c r="X1813" s="253" t="str">
        <f t="shared" si="407"/>
        <v/>
      </c>
      <c r="AB1813" s="253">
        <v>1052</v>
      </c>
      <c r="AC1813" s="253">
        <f t="shared" si="423"/>
        <v>45.087191436572311</v>
      </c>
      <c r="AD1813" s="253">
        <f t="shared" si="408"/>
        <v>1.8010491279059613E-3</v>
      </c>
      <c r="AE1813" s="253">
        <f t="shared" si="409"/>
        <v>0.58238551632325097</v>
      </c>
      <c r="AF1813" s="253" t="str">
        <f>IF(OR(AE1813&lt;$T$757,AE1813&gt;$T$758),AD1813,"")</f>
        <v/>
      </c>
      <c r="AG1813" s="253">
        <f t="shared" si="410"/>
        <v>1.8010491279059613E-3</v>
      </c>
      <c r="AH1813" s="253" t="str">
        <f t="shared" si="411"/>
        <v/>
      </c>
      <c r="AI1813" s="253">
        <f t="shared" si="412"/>
        <v>2.4738429041298138E-4</v>
      </c>
      <c r="AJ1813" s="253" t="str">
        <f t="shared" si="413"/>
        <v/>
      </c>
      <c r="AK1813" s="253" t="str">
        <f t="shared" si="414"/>
        <v/>
      </c>
      <c r="AO1813" s="253">
        <v>1052</v>
      </c>
      <c r="AP1813" s="253">
        <f t="shared" si="415"/>
        <v>265.81164137319411</v>
      </c>
      <c r="AQ1813" s="253">
        <f t="shared" si="416"/>
        <v>3.0549544932292286E-4</v>
      </c>
      <c r="AR1813" s="253">
        <f t="shared" si="417"/>
        <v>0.58238551632325097</v>
      </c>
      <c r="AS1813" s="253" t="str">
        <f>IF(OR(AR1813&lt;$T$757,AR1813&gt;$T$758),AQ1813,"")</f>
        <v/>
      </c>
      <c r="AT1813" s="253">
        <f t="shared" si="418"/>
        <v>3.0549544932292286E-4</v>
      </c>
      <c r="AU1813" s="253" t="str">
        <f t="shared" si="419"/>
        <v/>
      </c>
      <c r="AV1813" s="253">
        <f t="shared" si="420"/>
        <v>0</v>
      </c>
      <c r="AW1813" s="253">
        <f t="shared" si="421"/>
        <v>3.0549544932292286E-4</v>
      </c>
      <c r="AX1813" s="253" t="str">
        <f t="shared" si="422"/>
        <v/>
      </c>
      <c r="AZ1813" s="259"/>
      <c r="BA1813" s="259">
        <f>BA1812+$BD$753</f>
        <v>6.764800000000128</v>
      </c>
      <c r="BB1813" s="274">
        <f t="shared" si="405"/>
        <v>0.45377287856661108</v>
      </c>
      <c r="BC1813" s="259">
        <f t="shared" si="406"/>
        <v>6.8785532113346814E-4</v>
      </c>
      <c r="BD1813" s="259" t="str">
        <f t="shared" si="403"/>
        <v/>
      </c>
      <c r="BE1813" s="254" t="str">
        <f t="shared" si="404"/>
        <v/>
      </c>
    </row>
    <row r="1814" spans="1:57" ht="20.100000000000001" customHeight="1" x14ac:dyDescent="0.25">
      <c r="A1814" s="247">
        <v>1053</v>
      </c>
      <c r="B1814" s="247">
        <f>$B$755+(A1814*$B$758)</f>
        <v>509.59855021229305</v>
      </c>
      <c r="C1814" s="247">
        <f>_xlfn.NORM.DIST($B1814,$B$752,$B$753,0)</f>
        <v>1.6227748838098664E-4</v>
      </c>
      <c r="D1814" s="247">
        <f>_xlfn.NORM.DIST($B1814,$B$752,$B$753,1)</f>
        <v>0.58394648283877926</v>
      </c>
      <c r="E1814" s="247" t="str">
        <f>IF(OR(D1814&lt;$F$757,D1814&gt;$F$758),C1814,"")</f>
        <v/>
      </c>
      <c r="F1814" s="247">
        <f>IF(AND(D1814&gt;$F$757,D1814&lt;$F$758),C1814,"")</f>
        <v>1.6227748838098664E-4</v>
      </c>
      <c r="G1814" s="247" t="str">
        <f>IF(C1814=MAX($C$761:$C$2761),C1814,"")</f>
        <v/>
      </c>
      <c r="H1814" s="247">
        <f>_xlfn.NORM.DIST(B1814,$F$753,$F$754,0)</f>
        <v>0</v>
      </c>
      <c r="I1814" s="247">
        <f>IF(H1814=MAX($H$761:$H$2761),C1814,"")</f>
        <v>1.6227748838098664E-4</v>
      </c>
      <c r="J1814" s="247" t="str">
        <f>IF(I1814=MIN($I$761:$I$2761),I1814,"")</f>
        <v/>
      </c>
      <c r="K1814" s="247"/>
      <c r="L1814" s="247"/>
      <c r="M1814" s="247"/>
      <c r="N1814" s="247"/>
      <c r="O1814" s="247">
        <v>1053</v>
      </c>
      <c r="P1814" s="247">
        <f>$P$755+(O1814*$P$758)</f>
        <v>29.697122384691852</v>
      </c>
      <c r="Q1814" s="247">
        <f>_xlfn.NORM.DIST(P1814,P$752,P$753,0)</f>
        <v>2.7846594609338728E-3</v>
      </c>
      <c r="R1814" s="247">
        <f>_xlfn.NORM.DIST(P1814,P$752,P$753,1)</f>
        <v>0.58394648283877948</v>
      </c>
      <c r="S1814" s="253" t="str">
        <f>IF(OR(R1814&lt;$T$757,R1814&gt;$T$758),Q1814,"")</f>
        <v/>
      </c>
      <c r="T1814" s="253">
        <f>IF(AND(R1814&gt;$T$757,R1814&lt;$T$758),Q1814,"")</f>
        <v>2.7846594609338728E-3</v>
      </c>
      <c r="U1814" s="253" t="str">
        <f>IF(Q1814=MAX($Q$761:$Q$2761),Q1814,"")</f>
        <v/>
      </c>
      <c r="V1814" s="253">
        <f>_xlfn.NORM.DIST(P1814,$T$753,$T$754,0)</f>
        <v>1.1378415528041144E-80</v>
      </c>
      <c r="W1814" s="253" t="str">
        <f>IF(V1814=MAX($V$761:$V$2761),Q1814,"")</f>
        <v/>
      </c>
      <c r="X1814" s="253" t="str">
        <f t="shared" si="407"/>
        <v/>
      </c>
      <c r="AB1814" s="253">
        <v>1053</v>
      </c>
      <c r="AC1814" s="253">
        <f t="shared" si="423"/>
        <v>45.9542528103525</v>
      </c>
      <c r="AD1814" s="253">
        <f t="shared" si="408"/>
        <v>1.7995368818707752E-3</v>
      </c>
      <c r="AE1814" s="253">
        <f t="shared" si="409"/>
        <v>0.58394648283877926</v>
      </c>
      <c r="AF1814" s="253" t="str">
        <f>IF(OR(AE1814&lt;$T$757,AE1814&gt;$T$758),AD1814,"")</f>
        <v/>
      </c>
      <c r="AG1814" s="253">
        <f t="shared" si="410"/>
        <v>1.7995368818707752E-3</v>
      </c>
      <c r="AH1814" s="253" t="str">
        <f t="shared" si="411"/>
        <v/>
      </c>
      <c r="AI1814" s="253">
        <f t="shared" si="412"/>
        <v>2.4540780659015882E-4</v>
      </c>
      <c r="AJ1814" s="253" t="str">
        <f t="shared" si="413"/>
        <v/>
      </c>
      <c r="AK1814" s="253" t="str">
        <f t="shared" si="414"/>
        <v/>
      </c>
      <c r="AO1814" s="253">
        <v>1053</v>
      </c>
      <c r="AP1814" s="253">
        <f t="shared" si="415"/>
        <v>270.9234037072938</v>
      </c>
      <c r="AQ1814" s="253">
        <f t="shared" si="416"/>
        <v>3.052389408941144E-4</v>
      </c>
      <c r="AR1814" s="253">
        <f t="shared" si="417"/>
        <v>0.58394648283877915</v>
      </c>
      <c r="AS1814" s="253" t="str">
        <f>IF(OR(AR1814&lt;$T$757,AR1814&gt;$T$758),AQ1814,"")</f>
        <v/>
      </c>
      <c r="AT1814" s="253">
        <f t="shared" si="418"/>
        <v>3.052389408941144E-4</v>
      </c>
      <c r="AU1814" s="253" t="str">
        <f t="shared" si="419"/>
        <v/>
      </c>
      <c r="AV1814" s="253">
        <f t="shared" si="420"/>
        <v>0</v>
      </c>
      <c r="AW1814" s="253">
        <f t="shared" si="421"/>
        <v>3.052389408941144E-4</v>
      </c>
      <c r="AX1814" s="253" t="str">
        <f t="shared" si="422"/>
        <v/>
      </c>
      <c r="AZ1814" s="259"/>
      <c r="BA1814" s="259">
        <f>BA1813+$BD$753</f>
        <v>6.7712000000001282</v>
      </c>
      <c r="BB1814" s="274">
        <f t="shared" si="405"/>
        <v>0.45308502324547761</v>
      </c>
      <c r="BC1814" s="259">
        <f t="shared" si="406"/>
        <v>6.872797923782592E-4</v>
      </c>
      <c r="BD1814" s="259" t="str">
        <f t="shared" si="403"/>
        <v/>
      </c>
      <c r="BE1814" s="254" t="str">
        <f t="shared" si="404"/>
        <v/>
      </c>
    </row>
    <row r="1815" spans="1:57" ht="20.100000000000001" customHeight="1" x14ac:dyDescent="0.25">
      <c r="A1815" s="248">
        <v>1054</v>
      </c>
      <c r="B1815" s="247">
        <f>$B$755+(A1815*$B$758)</f>
        <v>519.21361719743072</v>
      </c>
      <c r="C1815" s="247">
        <f>_xlfn.NORM.DIST($B1815,$B$752,$B$753,0)</f>
        <v>1.6213863828725103E-4</v>
      </c>
      <c r="D1815" s="247">
        <f>_xlfn.NORM.DIST($B1815,$B$752,$B$753,1)</f>
        <v>0.58550612621755582</v>
      </c>
      <c r="E1815" s="247" t="str">
        <f>IF(OR(D1815&lt;$F$757,D1815&gt;$F$758),C1815,"")</f>
        <v/>
      </c>
      <c r="F1815" s="247">
        <f>IF(AND(D1815&gt;$F$757,D1815&lt;$F$758),C1815,"")</f>
        <v>1.6213863828725103E-4</v>
      </c>
      <c r="G1815" s="247" t="str">
        <f>IF(C1815=MAX($C$761:$C$2761),C1815,"")</f>
        <v/>
      </c>
      <c r="H1815" s="247">
        <f>_xlfn.NORM.DIST(B1815,$F$753,$F$754,0)</f>
        <v>0</v>
      </c>
      <c r="I1815" s="247">
        <f>IF(H1815=MAX($H$761:$H$2761),C1815,"")</f>
        <v>1.6213863828725103E-4</v>
      </c>
      <c r="J1815" s="247" t="str">
        <f>IF(I1815=MIN($I$761:$I$2761),I1815,"")</f>
        <v/>
      </c>
      <c r="K1815" s="247"/>
      <c r="L1815" s="247"/>
      <c r="M1815" s="247"/>
      <c r="N1815" s="247"/>
      <c r="O1815" s="248">
        <v>1054</v>
      </c>
      <c r="P1815" s="247">
        <f>$P$755+(O1815*$P$758)</f>
        <v>30.257445448553881</v>
      </c>
      <c r="Q1815" s="247">
        <f>_xlfn.NORM.DIST(P1815,P$752,P$753,0)</f>
        <v>2.7822768123543931E-3</v>
      </c>
      <c r="R1815" s="247">
        <f>_xlfn.NORM.DIST(P1815,P$752,P$753,1)</f>
        <v>0.58550612621755582</v>
      </c>
      <c r="S1815" s="253" t="str">
        <f>IF(OR(R1815&lt;$T$757,R1815&gt;$T$758),Q1815,"")</f>
        <v/>
      </c>
      <c r="T1815" s="253">
        <f>IF(AND(R1815&gt;$T$757,R1815&lt;$T$758),Q1815,"")</f>
        <v>2.7822768123543931E-3</v>
      </c>
      <c r="U1815" s="253" t="str">
        <f>IF(Q1815=MAX($Q$761:$Q$2761),Q1815,"")</f>
        <v/>
      </c>
      <c r="V1815" s="253">
        <f>_xlfn.NORM.DIST(P1815,$T$753,$T$754,0)</f>
        <v>1.0550702542610444E-80</v>
      </c>
      <c r="W1815" s="253" t="str">
        <f>IF(V1815=MAX($V$761:$V$2761),Q1815,"")</f>
        <v/>
      </c>
      <c r="X1815" s="253" t="str">
        <f t="shared" si="407"/>
        <v/>
      </c>
      <c r="AB1815" s="259">
        <v>1054</v>
      </c>
      <c r="AC1815" s="253">
        <f t="shared" si="423"/>
        <v>46.821314184132802</v>
      </c>
      <c r="AD1815" s="253">
        <f t="shared" si="408"/>
        <v>1.7979971374045439E-3</v>
      </c>
      <c r="AE1815" s="253">
        <f t="shared" si="409"/>
        <v>0.58550612621755604</v>
      </c>
      <c r="AF1815" s="253" t="str">
        <f>IF(OR(AE1815&lt;$T$757,AE1815&gt;$T$758),AD1815,"")</f>
        <v/>
      </c>
      <c r="AG1815" s="253">
        <f t="shared" si="410"/>
        <v>1.7979971374045439E-3</v>
      </c>
      <c r="AH1815" s="253" t="str">
        <f t="shared" si="411"/>
        <v/>
      </c>
      <c r="AI1815" s="253">
        <f t="shared" si="412"/>
        <v>2.4344321881837955E-4</v>
      </c>
      <c r="AJ1815" s="253" t="str">
        <f t="shared" si="413"/>
        <v/>
      </c>
      <c r="AK1815" s="253" t="str">
        <f t="shared" si="414"/>
        <v/>
      </c>
      <c r="AO1815" s="259">
        <v>1054</v>
      </c>
      <c r="AP1815" s="253">
        <f t="shared" si="415"/>
        <v>276.0351660413944</v>
      </c>
      <c r="AQ1815" s="253">
        <f t="shared" si="416"/>
        <v>3.0497776815858736E-4</v>
      </c>
      <c r="AR1815" s="253">
        <f t="shared" si="417"/>
        <v>0.58550612621755593</v>
      </c>
      <c r="AS1815" s="253" t="str">
        <f>IF(OR(AR1815&lt;$T$757,AR1815&gt;$T$758),AQ1815,"")</f>
        <v/>
      </c>
      <c r="AT1815" s="253">
        <f t="shared" si="418"/>
        <v>3.0497776815858736E-4</v>
      </c>
      <c r="AU1815" s="253" t="str">
        <f t="shared" si="419"/>
        <v/>
      </c>
      <c r="AV1815" s="253">
        <f t="shared" si="420"/>
        <v>0</v>
      </c>
      <c r="AW1815" s="253">
        <f t="shared" si="421"/>
        <v>3.0497776815858736E-4</v>
      </c>
      <c r="AX1815" s="253" t="str">
        <f t="shared" si="422"/>
        <v/>
      </c>
      <c r="AZ1815" s="259"/>
      <c r="BA1815" s="259">
        <f>BA1814+$BD$753</f>
        <v>6.7776000000001284</v>
      </c>
      <c r="BB1815" s="274">
        <f t="shared" si="405"/>
        <v>0.45239774345309935</v>
      </c>
      <c r="BC1815" s="259">
        <f t="shared" si="406"/>
        <v>6.8670321292318981E-4</v>
      </c>
      <c r="BD1815" s="259" t="str">
        <f t="shared" si="403"/>
        <v/>
      </c>
      <c r="BE1815" s="254" t="str">
        <f t="shared" si="404"/>
        <v/>
      </c>
    </row>
    <row r="1816" spans="1:57" ht="20.100000000000001" customHeight="1" x14ac:dyDescent="0.25">
      <c r="A1816" s="247">
        <v>1055</v>
      </c>
      <c r="B1816" s="247">
        <f>$B$755+(A1816*$B$758)</f>
        <v>528.8286841825684</v>
      </c>
      <c r="C1816" s="247">
        <f>_xlfn.NORM.DIST($B1816,$B$752,$B$753,0)</f>
        <v>1.6199731502056382E-4</v>
      </c>
      <c r="D1816" s="247">
        <f>_xlfn.NORM.DIST($B1816,$B$752,$B$753,1)</f>
        <v>0.58706442264821446</v>
      </c>
      <c r="E1816" s="247" t="str">
        <f>IF(OR(D1816&lt;$F$757,D1816&gt;$F$758),C1816,"")</f>
        <v/>
      </c>
      <c r="F1816" s="247">
        <f>IF(AND(D1816&gt;$F$757,D1816&lt;$F$758),C1816,"")</f>
        <v>1.6199731502056382E-4</v>
      </c>
      <c r="G1816" s="247" t="str">
        <f>IF(C1816=MAX($C$761:$C$2761),C1816,"")</f>
        <v/>
      </c>
      <c r="H1816" s="247">
        <f>_xlfn.NORM.DIST(B1816,$F$753,$F$754,0)</f>
        <v>0</v>
      </c>
      <c r="I1816" s="247">
        <f>IF(H1816=MAX($H$761:$H$2761),C1816,"")</f>
        <v>1.6199731502056382E-4</v>
      </c>
      <c r="J1816" s="247" t="str">
        <f>IF(I1816=MIN($I$761:$I$2761),I1816,"")</f>
        <v/>
      </c>
      <c r="K1816" s="247"/>
      <c r="L1816" s="247"/>
      <c r="M1816" s="247"/>
      <c r="N1816" s="247"/>
      <c r="O1816" s="247">
        <v>1055</v>
      </c>
      <c r="P1816" s="247">
        <f>$P$755+(O1816*$P$758)</f>
        <v>30.817768512416023</v>
      </c>
      <c r="Q1816" s="247">
        <f>_xlfn.NORM.DIST(P1816,P$752,P$753,0)</f>
        <v>2.7798517244660061E-3</v>
      </c>
      <c r="R1816" s="247">
        <f>_xlfn.NORM.DIST(P1816,P$752,P$753,1)</f>
        <v>0.58706442264821457</v>
      </c>
      <c r="S1816" s="253" t="str">
        <f>IF(OR(R1816&lt;$T$757,R1816&gt;$T$758),Q1816,"")</f>
        <v/>
      </c>
      <c r="T1816" s="253">
        <f>IF(AND(R1816&gt;$T$757,R1816&lt;$T$758),Q1816,"")</f>
        <v>2.7798517244660061E-3</v>
      </c>
      <c r="U1816" s="253" t="str">
        <f>IF(Q1816=MAX($Q$761:$Q$2761),Q1816,"")</f>
        <v/>
      </c>
      <c r="V1816" s="253">
        <f>_xlfn.NORM.DIST(P1816,$T$753,$T$754,0)</f>
        <v>9.7830442916566785E-81</v>
      </c>
      <c r="W1816" s="253" t="str">
        <f>IF(V1816=MAX($V$761:$V$2761),Q1816,"")</f>
        <v/>
      </c>
      <c r="X1816" s="253" t="str">
        <f t="shared" si="407"/>
        <v/>
      </c>
      <c r="AB1816" s="253">
        <v>1055</v>
      </c>
      <c r="AC1816" s="253">
        <f t="shared" si="423"/>
        <v>47.688375557912991</v>
      </c>
      <c r="AD1816" s="253">
        <f t="shared" si="408"/>
        <v>1.7964299672862034E-3</v>
      </c>
      <c r="AE1816" s="253">
        <f t="shared" si="409"/>
        <v>0.58706442264821457</v>
      </c>
      <c r="AF1816" s="253" t="str">
        <f>IF(OR(AE1816&lt;$T$757,AE1816&gt;$T$758),AD1816,"")</f>
        <v/>
      </c>
      <c r="AG1816" s="253">
        <f t="shared" si="410"/>
        <v>1.7964299672862034E-3</v>
      </c>
      <c r="AH1816" s="253" t="str">
        <f t="shared" si="411"/>
        <v/>
      </c>
      <c r="AI1816" s="253">
        <f t="shared" si="412"/>
        <v>2.4149049447966164E-4</v>
      </c>
      <c r="AJ1816" s="253" t="str">
        <f t="shared" si="413"/>
        <v/>
      </c>
      <c r="AK1816" s="253" t="str">
        <f t="shared" si="414"/>
        <v/>
      </c>
      <c r="AO1816" s="253">
        <v>1055</v>
      </c>
      <c r="AP1816" s="253">
        <f t="shared" si="415"/>
        <v>281.1469283754941</v>
      </c>
      <c r="AQ1816" s="253">
        <f t="shared" si="416"/>
        <v>3.0471194346116525E-4</v>
      </c>
      <c r="AR1816" s="253">
        <f t="shared" si="417"/>
        <v>0.58706442264821457</v>
      </c>
      <c r="AS1816" s="253" t="str">
        <f>IF(OR(AR1816&lt;$T$757,AR1816&gt;$T$758),AQ1816,"")</f>
        <v/>
      </c>
      <c r="AT1816" s="253">
        <f t="shared" si="418"/>
        <v>3.0471194346116525E-4</v>
      </c>
      <c r="AU1816" s="253" t="str">
        <f t="shared" si="419"/>
        <v/>
      </c>
      <c r="AV1816" s="253">
        <f t="shared" si="420"/>
        <v>0</v>
      </c>
      <c r="AW1816" s="253">
        <f t="shared" si="421"/>
        <v>3.0471194346116525E-4</v>
      </c>
      <c r="AX1816" s="253" t="str">
        <f t="shared" si="422"/>
        <v/>
      </c>
      <c r="AZ1816" s="259"/>
      <c r="BA1816" s="259">
        <f>BA1815+$BD$753</f>
        <v>6.7840000000001286</v>
      </c>
      <c r="BB1816" s="274">
        <f t="shared" si="405"/>
        <v>0.45171104024017616</v>
      </c>
      <c r="BC1816" s="259">
        <f t="shared" si="406"/>
        <v>6.86125589110409E-4</v>
      </c>
      <c r="BD1816" s="259" t="str">
        <f t="shared" si="403"/>
        <v/>
      </c>
      <c r="BE1816" s="254" t="str">
        <f t="shared" si="404"/>
        <v/>
      </c>
    </row>
    <row r="1817" spans="1:57" ht="20.100000000000001" customHeight="1" x14ac:dyDescent="0.25">
      <c r="A1817" s="247">
        <v>1056</v>
      </c>
      <c r="B1817" s="247">
        <f>$B$755+(A1817*$B$758)</f>
        <v>538.44375116770607</v>
      </c>
      <c r="C1817" s="247">
        <f>_xlfn.NORM.DIST($B1817,$B$752,$B$753,0)</f>
        <v>1.6185352525692931E-4</v>
      </c>
      <c r="D1817" s="247">
        <f>_xlfn.NORM.DIST($B1817,$B$752,$B$753,1)</f>
        <v>0.58862134838303637</v>
      </c>
      <c r="E1817" s="247" t="str">
        <f>IF(OR(D1817&lt;$F$757,D1817&gt;$F$758),C1817,"")</f>
        <v/>
      </c>
      <c r="F1817" s="247">
        <f>IF(AND(D1817&gt;$F$757,D1817&lt;$F$758),C1817,"")</f>
        <v>1.6185352525692931E-4</v>
      </c>
      <c r="G1817" s="247" t="str">
        <f>IF(C1817=MAX($C$761:$C$2761),C1817,"")</f>
        <v/>
      </c>
      <c r="H1817" s="247">
        <f>_xlfn.NORM.DIST(B1817,$F$753,$F$754,0)</f>
        <v>0</v>
      </c>
      <c r="I1817" s="247">
        <f>IF(H1817=MAX($H$761:$H$2761),C1817,"")</f>
        <v>1.6185352525692931E-4</v>
      </c>
      <c r="J1817" s="247" t="str">
        <f>IF(I1817=MIN($I$761:$I$2761),I1817,"")</f>
        <v/>
      </c>
      <c r="K1817" s="247"/>
      <c r="L1817" s="247"/>
      <c r="M1817" s="247"/>
      <c r="N1817" s="247"/>
      <c r="O1817" s="247">
        <v>1056</v>
      </c>
      <c r="P1817" s="247">
        <f>$P$755+(O1817*$P$758)</f>
        <v>31.378091576278166</v>
      </c>
      <c r="Q1817" s="247">
        <f>_xlfn.NORM.DIST(P1817,P$752,P$753,0)</f>
        <v>2.7773843118280299E-3</v>
      </c>
      <c r="R1817" s="247">
        <f>_xlfn.NORM.DIST(P1817,P$752,P$753,1)</f>
        <v>0.58862134838303648</v>
      </c>
      <c r="S1817" s="253" t="str">
        <f>IF(OR(R1817&lt;$T$757,R1817&gt;$T$758),Q1817,"")</f>
        <v/>
      </c>
      <c r="T1817" s="253">
        <f>IF(AND(R1817&gt;$T$757,R1817&lt;$T$758),Q1817,"")</f>
        <v>2.7773843118280299E-3</v>
      </c>
      <c r="U1817" s="253" t="str">
        <f>IF(Q1817=MAX($Q$761:$Q$2761),Q1817,"")</f>
        <v/>
      </c>
      <c r="V1817" s="253">
        <f>_xlfn.NORM.DIST(P1817,$T$753,$T$754,0)</f>
        <v>9.0710949257601375E-81</v>
      </c>
      <c r="W1817" s="253" t="str">
        <f>IF(V1817=MAX($V$761:$V$2761),Q1817,"")</f>
        <v/>
      </c>
      <c r="X1817" s="253" t="str">
        <f t="shared" si="407"/>
        <v/>
      </c>
      <c r="AB1817" s="253">
        <v>1056</v>
      </c>
      <c r="AC1817" s="253">
        <f t="shared" si="423"/>
        <v>48.555436931693293</v>
      </c>
      <c r="AD1817" s="253">
        <f t="shared" si="408"/>
        <v>1.7948354455476841E-3</v>
      </c>
      <c r="AE1817" s="253">
        <f t="shared" si="409"/>
        <v>0.58862134838303648</v>
      </c>
      <c r="AF1817" s="253" t="str">
        <f>IF(OR(AE1817&lt;$T$757,AE1817&gt;$T$758),AD1817,"")</f>
        <v/>
      </c>
      <c r="AG1817" s="253">
        <f t="shared" si="410"/>
        <v>1.7948354455476841E-3</v>
      </c>
      <c r="AH1817" s="253" t="str">
        <f t="shared" si="411"/>
        <v/>
      </c>
      <c r="AI1817" s="253">
        <f t="shared" si="412"/>
        <v>2.3954960065024602E-4</v>
      </c>
      <c r="AJ1817" s="253" t="str">
        <f t="shared" si="413"/>
        <v/>
      </c>
      <c r="AK1817" s="253" t="str">
        <f t="shared" si="414"/>
        <v/>
      </c>
      <c r="AO1817" s="253">
        <v>1056</v>
      </c>
      <c r="AP1817" s="253">
        <f t="shared" si="415"/>
        <v>286.25869070959379</v>
      </c>
      <c r="AQ1817" s="253">
        <f t="shared" si="416"/>
        <v>3.0444147935920573E-4</v>
      </c>
      <c r="AR1817" s="253">
        <f t="shared" si="417"/>
        <v>0.58862134838303637</v>
      </c>
      <c r="AS1817" s="253" t="str">
        <f>IF(OR(AR1817&lt;$T$757,AR1817&gt;$T$758),AQ1817,"")</f>
        <v/>
      </c>
      <c r="AT1817" s="253">
        <f t="shared" si="418"/>
        <v>3.0444147935920573E-4</v>
      </c>
      <c r="AU1817" s="253" t="str">
        <f t="shared" si="419"/>
        <v/>
      </c>
      <c r="AV1817" s="253">
        <f t="shared" si="420"/>
        <v>0</v>
      </c>
      <c r="AW1817" s="253">
        <f t="shared" si="421"/>
        <v>3.0444147935920573E-4</v>
      </c>
      <c r="AX1817" s="253" t="str">
        <f t="shared" si="422"/>
        <v/>
      </c>
      <c r="AZ1817" s="259"/>
      <c r="BA1817" s="259">
        <f>BA1816+$BD$753</f>
        <v>6.7904000000001288</v>
      </c>
      <c r="BB1817" s="274">
        <f t="shared" si="405"/>
        <v>0.45102491465106576</v>
      </c>
      <c r="BC1817" s="259">
        <f t="shared" si="406"/>
        <v>6.8554692726829902E-4</v>
      </c>
      <c r="BD1817" s="259" t="str">
        <f t="shared" si="403"/>
        <v/>
      </c>
      <c r="BE1817" s="254" t="str">
        <f t="shared" si="404"/>
        <v/>
      </c>
    </row>
    <row r="1818" spans="1:57" ht="20.100000000000001" customHeight="1" x14ac:dyDescent="0.25">
      <c r="A1818" s="247">
        <v>1057</v>
      </c>
      <c r="B1818" s="247">
        <f>$B$755+(A1818*$B$758)</f>
        <v>548.05881815284374</v>
      </c>
      <c r="C1818" s="247">
        <f>_xlfn.NORM.DIST($B1818,$B$752,$B$753,0)</f>
        <v>1.6170727578481822E-4</v>
      </c>
      <c r="D1818" s="247">
        <f>_xlfn.NORM.DIST($B1818,$B$752,$B$753,1)</f>
        <v>0.5901768797390341</v>
      </c>
      <c r="E1818" s="247" t="str">
        <f>IF(OR(D1818&lt;$F$757,D1818&gt;$F$758),C1818,"")</f>
        <v/>
      </c>
      <c r="F1818" s="247">
        <f>IF(AND(D1818&gt;$F$757,D1818&lt;$F$758),C1818,"")</f>
        <v>1.6170727578481822E-4</v>
      </c>
      <c r="G1818" s="247" t="str">
        <f>IF(C1818=MAX($C$761:$C$2761),C1818,"")</f>
        <v/>
      </c>
      <c r="H1818" s="247">
        <f>_xlfn.NORM.DIST(B1818,$F$753,$F$754,0)</f>
        <v>0</v>
      </c>
      <c r="I1818" s="247">
        <f>IF(H1818=MAX($H$761:$H$2761),C1818,"")</f>
        <v>1.6170727578481822E-4</v>
      </c>
      <c r="J1818" s="247" t="str">
        <f>IF(I1818=MIN($I$761:$I$2761),I1818,"")</f>
        <v/>
      </c>
      <c r="K1818" s="247"/>
      <c r="L1818" s="247"/>
      <c r="M1818" s="247"/>
      <c r="N1818" s="247"/>
      <c r="O1818" s="247">
        <v>1057</v>
      </c>
      <c r="P1818" s="247">
        <f>$P$755+(O1818*$P$758)</f>
        <v>31.938414640140195</v>
      </c>
      <c r="Q1818" s="247">
        <f>_xlfn.NORM.DIST(P1818,P$752,P$753,0)</f>
        <v>2.774874690929692E-3</v>
      </c>
      <c r="R1818" s="247">
        <f>_xlfn.NORM.DIST(P1818,P$752,P$753,1)</f>
        <v>0.59017687973903399</v>
      </c>
      <c r="S1818" s="253" t="str">
        <f>IF(OR(R1818&lt;$T$757,R1818&gt;$T$758),Q1818,"")</f>
        <v/>
      </c>
      <c r="T1818" s="253">
        <f>IF(AND(R1818&gt;$T$757,R1818&lt;$T$758),Q1818,"")</f>
        <v>2.774874690929692E-3</v>
      </c>
      <c r="U1818" s="253" t="str">
        <f>IF(Q1818=MAX($Q$761:$Q$2761),Q1818,"")</f>
        <v/>
      </c>
      <c r="V1818" s="253">
        <f>_xlfn.NORM.DIST(P1818,$T$753,$T$754,0)</f>
        <v>8.4108222505598958E-81</v>
      </c>
      <c r="W1818" s="253" t="str">
        <f>IF(V1818=MAX($V$761:$V$2761),Q1818,"")</f>
        <v/>
      </c>
      <c r="X1818" s="253" t="str">
        <f t="shared" si="407"/>
        <v/>
      </c>
      <c r="AB1818" s="253">
        <v>1057</v>
      </c>
      <c r="AC1818" s="253">
        <f t="shared" si="423"/>
        <v>49.422498305473482</v>
      </c>
      <c r="AD1818" s="253">
        <f t="shared" si="408"/>
        <v>1.7932136474680877E-3</v>
      </c>
      <c r="AE1818" s="253">
        <f t="shared" si="409"/>
        <v>0.5901768797390341</v>
      </c>
      <c r="AF1818" s="253" t="str">
        <f>IF(OR(AE1818&lt;$T$757,AE1818&gt;$T$758),AD1818,"")</f>
        <v/>
      </c>
      <c r="AG1818" s="253">
        <f t="shared" si="410"/>
        <v>1.7932136474680877E-3</v>
      </c>
      <c r="AH1818" s="253" t="str">
        <f t="shared" si="411"/>
        <v/>
      </c>
      <c r="AI1818" s="253">
        <f t="shared" si="412"/>
        <v>2.3762050410514873E-4</v>
      </c>
      <c r="AJ1818" s="253" t="str">
        <f t="shared" si="413"/>
        <v/>
      </c>
      <c r="AK1818" s="253" t="str">
        <f t="shared" si="414"/>
        <v/>
      </c>
      <c r="AO1818" s="253">
        <v>1057</v>
      </c>
      <c r="AP1818" s="253">
        <f t="shared" si="415"/>
        <v>291.37045304369349</v>
      </c>
      <c r="AQ1818" s="253">
        <f t="shared" si="416"/>
        <v>3.0416638862161246E-4</v>
      </c>
      <c r="AR1818" s="253">
        <f t="shared" si="417"/>
        <v>0.59017687973903399</v>
      </c>
      <c r="AS1818" s="253" t="str">
        <f>IF(OR(AR1818&lt;$T$757,AR1818&gt;$T$758),AQ1818,"")</f>
        <v/>
      </c>
      <c r="AT1818" s="253">
        <f t="shared" si="418"/>
        <v>3.0416638862161246E-4</v>
      </c>
      <c r="AU1818" s="253" t="str">
        <f t="shared" si="419"/>
        <v/>
      </c>
      <c r="AV1818" s="253">
        <f t="shared" si="420"/>
        <v>0</v>
      </c>
      <c r="AW1818" s="253">
        <f t="shared" si="421"/>
        <v>3.0416638862161246E-4</v>
      </c>
      <c r="AX1818" s="253" t="str">
        <f t="shared" si="422"/>
        <v/>
      </c>
      <c r="AZ1818" s="259"/>
      <c r="BA1818" s="259">
        <f>BA1817+$BD$753</f>
        <v>6.796800000000129</v>
      </c>
      <c r="BB1818" s="274">
        <f t="shared" si="405"/>
        <v>0.45033936772379746</v>
      </c>
      <c r="BC1818" s="259">
        <f t="shared" si="406"/>
        <v>6.8496723371114232E-4</v>
      </c>
      <c r="BD1818" s="259" t="str">
        <f t="shared" si="403"/>
        <v/>
      </c>
      <c r="BE1818" s="254" t="str">
        <f t="shared" si="404"/>
        <v/>
      </c>
    </row>
    <row r="1819" spans="1:57" ht="20.100000000000001" customHeight="1" x14ac:dyDescent="0.25">
      <c r="A1819" s="247">
        <v>1058</v>
      </c>
      <c r="B1819" s="247">
        <f>$B$755+(A1819*$B$758)</f>
        <v>557.67388513798142</v>
      </c>
      <c r="C1819" s="247">
        <f>_xlfn.NORM.DIST($B1819,$B$752,$B$753,0)</f>
        <v>1.6155857350463353E-4</v>
      </c>
      <c r="D1819" s="247">
        <f>_xlfn.NORM.DIST($B1819,$B$752,$B$753,1)</f>
        <v>0.59173099309903021</v>
      </c>
      <c r="E1819" s="247" t="str">
        <f>IF(OR(D1819&lt;$F$757,D1819&gt;$F$758),C1819,"")</f>
        <v/>
      </c>
      <c r="F1819" s="247">
        <f>IF(AND(D1819&gt;$F$757,D1819&lt;$F$758),C1819,"")</f>
        <v>1.6155857350463353E-4</v>
      </c>
      <c r="G1819" s="247" t="str">
        <f>IF(C1819=MAX($C$761:$C$2761),C1819,"")</f>
        <v/>
      </c>
      <c r="H1819" s="247">
        <f>_xlfn.NORM.DIST(B1819,$F$753,$F$754,0)</f>
        <v>0</v>
      </c>
      <c r="I1819" s="247">
        <f>IF(H1819=MAX($H$761:$H$2761),C1819,"")</f>
        <v>1.6155857350463353E-4</v>
      </c>
      <c r="J1819" s="247" t="str">
        <f>IF(I1819=MIN($I$761:$I$2761),I1819,"")</f>
        <v/>
      </c>
      <c r="K1819" s="247"/>
      <c r="L1819" s="247"/>
      <c r="M1819" s="247"/>
      <c r="N1819" s="247"/>
      <c r="O1819" s="247">
        <v>1058</v>
      </c>
      <c r="P1819" s="247">
        <f>$P$755+(O1819*$P$758)</f>
        <v>32.498737704002338</v>
      </c>
      <c r="Q1819" s="247">
        <f>_xlfn.NORM.DIST(P1819,P$752,P$753,0)</f>
        <v>2.7723229801809622E-3</v>
      </c>
      <c r="R1819" s="247">
        <f>_xlfn.NORM.DIST(P1819,P$752,P$753,1)</f>
        <v>0.59173099309903021</v>
      </c>
      <c r="S1819" s="253" t="str">
        <f>IF(OR(R1819&lt;$T$757,R1819&gt;$T$758),Q1819,"")</f>
        <v/>
      </c>
      <c r="T1819" s="253">
        <f>IF(AND(R1819&gt;$T$757,R1819&lt;$T$758),Q1819,"")</f>
        <v>2.7723229801809622E-3</v>
      </c>
      <c r="U1819" s="253" t="str">
        <f>IF(Q1819=MAX($Q$761:$Q$2761),Q1819,"")</f>
        <v/>
      </c>
      <c r="V1819" s="253">
        <f>_xlfn.NORM.DIST(P1819,$T$753,$T$754,0)</f>
        <v>7.798485149546634E-81</v>
      </c>
      <c r="W1819" s="253" t="str">
        <f>IF(V1819=MAX($V$761:$V$2761),Q1819,"")</f>
        <v/>
      </c>
      <c r="X1819" s="253" t="str">
        <f t="shared" si="407"/>
        <v/>
      </c>
      <c r="AB1819" s="253">
        <v>1058</v>
      </c>
      <c r="AC1819" s="253">
        <f t="shared" si="423"/>
        <v>50.289559679253671</v>
      </c>
      <c r="AD1819" s="253">
        <f t="shared" si="408"/>
        <v>1.7915646495677605E-3</v>
      </c>
      <c r="AE1819" s="253">
        <f t="shared" si="409"/>
        <v>0.5917309930990301</v>
      </c>
      <c r="AF1819" s="253" t="str">
        <f>IF(OR(AE1819&lt;$T$757,AE1819&gt;$T$758),AD1819,"")</f>
        <v/>
      </c>
      <c r="AG1819" s="253">
        <f t="shared" si="410"/>
        <v>1.7915646495677605E-3</v>
      </c>
      <c r="AH1819" s="253" t="str">
        <f t="shared" si="411"/>
        <v/>
      </c>
      <c r="AI1819" s="253">
        <f t="shared" si="412"/>
        <v>2.3570317132269743E-4</v>
      </c>
      <c r="AJ1819" s="253" t="str">
        <f t="shared" si="413"/>
        <v/>
      </c>
      <c r="AK1819" s="253" t="str">
        <f t="shared" si="414"/>
        <v/>
      </c>
      <c r="AO1819" s="253">
        <v>1058</v>
      </c>
      <c r="AP1819" s="253">
        <f t="shared" si="415"/>
        <v>296.48221537779409</v>
      </c>
      <c r="AQ1819" s="253">
        <f t="shared" si="416"/>
        <v>3.0388668422783017E-4</v>
      </c>
      <c r="AR1819" s="253">
        <f t="shared" si="417"/>
        <v>0.59173099309903021</v>
      </c>
      <c r="AS1819" s="253" t="str">
        <f>IF(OR(AR1819&lt;$T$757,AR1819&gt;$T$758),AQ1819,"")</f>
        <v/>
      </c>
      <c r="AT1819" s="253">
        <f t="shared" si="418"/>
        <v>3.0388668422783017E-4</v>
      </c>
      <c r="AU1819" s="253" t="str">
        <f t="shared" si="419"/>
        <v/>
      </c>
      <c r="AV1819" s="253">
        <f t="shared" si="420"/>
        <v>0</v>
      </c>
      <c r="AW1819" s="253">
        <f t="shared" si="421"/>
        <v>3.0388668422783017E-4</v>
      </c>
      <c r="AX1819" s="253" t="str">
        <f t="shared" si="422"/>
        <v/>
      </c>
      <c r="AZ1819" s="259"/>
      <c r="BA1819" s="259">
        <f>BA1818+$BD$753</f>
        <v>6.8032000000001291</v>
      </c>
      <c r="BB1819" s="274">
        <f t="shared" si="405"/>
        <v>0.44965440049008631</v>
      </c>
      <c r="BC1819" s="259">
        <f t="shared" si="406"/>
        <v>6.8438651474023171E-4</v>
      </c>
      <c r="BD1819" s="259" t="str">
        <f t="shared" si="403"/>
        <v/>
      </c>
      <c r="BE1819" s="254" t="str">
        <f t="shared" si="404"/>
        <v/>
      </c>
    </row>
    <row r="1820" spans="1:57" ht="20.100000000000001" customHeight="1" x14ac:dyDescent="0.25">
      <c r="A1820" s="247">
        <v>1059</v>
      </c>
      <c r="B1820" s="247">
        <f>$B$755+(A1820*$B$758)</f>
        <v>567.28895212311909</v>
      </c>
      <c r="C1820" s="247">
        <f>_xlfn.NORM.DIST($B1820,$B$752,$B$753,0)</f>
        <v>1.6140742542816803E-4</v>
      </c>
      <c r="D1820" s="247">
        <f>_xlfn.NORM.DIST($B1820,$B$752,$B$753,1)</f>
        <v>0.59328366491273121</v>
      </c>
      <c r="E1820" s="247" t="str">
        <f>IF(OR(D1820&lt;$F$757,D1820&gt;$F$758),C1820,"")</f>
        <v/>
      </c>
      <c r="F1820" s="247">
        <f>IF(AND(D1820&gt;$F$757,D1820&lt;$F$758),C1820,"")</f>
        <v>1.6140742542816803E-4</v>
      </c>
      <c r="G1820" s="247" t="str">
        <f>IF(C1820=MAX($C$761:$C$2761),C1820,"")</f>
        <v/>
      </c>
      <c r="H1820" s="247">
        <f>_xlfn.NORM.DIST(B1820,$F$753,$F$754,0)</f>
        <v>0</v>
      </c>
      <c r="I1820" s="247">
        <f>IF(H1820=MAX($H$761:$H$2761),C1820,"")</f>
        <v>1.6140742542816803E-4</v>
      </c>
      <c r="J1820" s="247" t="str">
        <f>IF(I1820=MIN($I$761:$I$2761),I1820,"")</f>
        <v/>
      </c>
      <c r="K1820" s="247"/>
      <c r="L1820" s="247"/>
      <c r="M1820" s="247"/>
      <c r="N1820" s="247"/>
      <c r="O1820" s="247">
        <v>1059</v>
      </c>
      <c r="P1820" s="247">
        <f>$P$755+(O1820*$P$758)</f>
        <v>33.05906076786448</v>
      </c>
      <c r="Q1820" s="247">
        <f>_xlfn.NORM.DIST(P1820,P$752,P$753,0)</f>
        <v>2.7697292999032419E-3</v>
      </c>
      <c r="R1820" s="247">
        <f>_xlfn.NORM.DIST(P1820,P$752,P$753,1)</f>
        <v>0.59328366491273132</v>
      </c>
      <c r="S1820" s="253" t="str">
        <f>IF(OR(R1820&lt;$T$757,R1820&gt;$T$758),Q1820,"")</f>
        <v/>
      </c>
      <c r="T1820" s="253">
        <f>IF(AND(R1820&gt;$T$757,R1820&lt;$T$758),Q1820,"")</f>
        <v>2.7697292999032419E-3</v>
      </c>
      <c r="U1820" s="253" t="str">
        <f>IF(Q1820=MAX($Q$761:$Q$2761),Q1820,"")</f>
        <v/>
      </c>
      <c r="V1820" s="253">
        <f>_xlfn.NORM.DIST(P1820,$T$753,$T$754,0)</f>
        <v>7.2306126276186774E-81</v>
      </c>
      <c r="W1820" s="253" t="str">
        <f>IF(V1820=MAX($V$761:$V$2761),Q1820,"")</f>
        <v/>
      </c>
      <c r="X1820" s="253" t="str">
        <f t="shared" si="407"/>
        <v/>
      </c>
      <c r="AB1820" s="253">
        <v>1059</v>
      </c>
      <c r="AC1820" s="253">
        <f t="shared" si="423"/>
        <v>51.156621053033973</v>
      </c>
      <c r="AD1820" s="253">
        <f t="shared" si="408"/>
        <v>1.7898885296022788E-3</v>
      </c>
      <c r="AE1820" s="253">
        <f t="shared" si="409"/>
        <v>0.59328366491273132</v>
      </c>
      <c r="AF1820" s="253" t="str">
        <f>IF(OR(AE1820&lt;$T$757,AE1820&gt;$T$758),AD1820,"")</f>
        <v/>
      </c>
      <c r="AG1820" s="253">
        <f t="shared" si="410"/>
        <v>1.7898885296022788E-3</v>
      </c>
      <c r="AH1820" s="253" t="str">
        <f t="shared" si="411"/>
        <v/>
      </c>
      <c r="AI1820" s="253">
        <f t="shared" si="412"/>
        <v>2.3379756848905983E-4</v>
      </c>
      <c r="AJ1820" s="253" t="str">
        <f t="shared" si="413"/>
        <v/>
      </c>
      <c r="AK1820" s="253" t="str">
        <f t="shared" si="414"/>
        <v/>
      </c>
      <c r="AO1820" s="253">
        <v>1059</v>
      </c>
      <c r="AP1820" s="253">
        <f t="shared" si="415"/>
        <v>301.59397771189379</v>
      </c>
      <c r="AQ1820" s="253">
        <f t="shared" si="416"/>
        <v>3.0360237936682445E-4</v>
      </c>
      <c r="AR1820" s="253">
        <f t="shared" si="417"/>
        <v>0.59328366491273121</v>
      </c>
      <c r="AS1820" s="253" t="str">
        <f>IF(OR(AR1820&lt;$T$757,AR1820&gt;$T$758),AQ1820,"")</f>
        <v/>
      </c>
      <c r="AT1820" s="253">
        <f t="shared" si="418"/>
        <v>3.0360237936682445E-4</v>
      </c>
      <c r="AU1820" s="253" t="str">
        <f t="shared" si="419"/>
        <v/>
      </c>
      <c r="AV1820" s="253">
        <f t="shared" si="420"/>
        <v>0</v>
      </c>
      <c r="AW1820" s="253">
        <f t="shared" si="421"/>
        <v>3.0360237936682445E-4</v>
      </c>
      <c r="AX1820" s="253" t="str">
        <f t="shared" si="422"/>
        <v/>
      </c>
      <c r="AZ1820" s="259"/>
      <c r="BA1820" s="259">
        <f>BA1819+$BD$753</f>
        <v>6.8096000000001293</v>
      </c>
      <c r="BB1820" s="274">
        <f t="shared" si="405"/>
        <v>0.44897001397534608</v>
      </c>
      <c r="BC1820" s="259">
        <f t="shared" si="406"/>
        <v>6.8380477664098382E-4</v>
      </c>
      <c r="BD1820" s="259" t="str">
        <f t="shared" si="403"/>
        <v/>
      </c>
      <c r="BE1820" s="254" t="str">
        <f t="shared" si="404"/>
        <v/>
      </c>
    </row>
    <row r="1821" spans="1:57" ht="20.100000000000001" customHeight="1" x14ac:dyDescent="0.25">
      <c r="A1821" s="247">
        <v>1060</v>
      </c>
      <c r="B1821" s="247">
        <f>$B$755+(A1821*$B$758)</f>
        <v>576.90401910825676</v>
      </c>
      <c r="C1821" s="247">
        <f>_xlfn.NORM.DIST($B1821,$B$752,$B$753,0)</f>
        <v>1.6125383867805312E-4</v>
      </c>
      <c r="D1821" s="247">
        <f>_xlfn.NORM.DIST($B1821,$B$752,$B$753,1)</f>
        <v>0.59483487169779581</v>
      </c>
      <c r="E1821" s="247" t="str">
        <f>IF(OR(D1821&lt;$F$757,D1821&gt;$F$758),C1821,"")</f>
        <v/>
      </c>
      <c r="F1821" s="247">
        <f>IF(AND(D1821&gt;$F$757,D1821&lt;$F$758),C1821,"")</f>
        <v>1.6125383867805312E-4</v>
      </c>
      <c r="G1821" s="247" t="str">
        <f>IF(C1821=MAX($C$761:$C$2761),C1821,"")</f>
        <v/>
      </c>
      <c r="H1821" s="247">
        <f>_xlfn.NORM.DIST(B1821,$F$753,$F$754,0)</f>
        <v>0</v>
      </c>
      <c r="I1821" s="247">
        <f>IF(H1821=MAX($H$761:$H$2761),C1821,"")</f>
        <v>1.6125383867805312E-4</v>
      </c>
      <c r="J1821" s="247" t="str">
        <f>IF(I1821=MIN($I$761:$I$2761),I1821,"")</f>
        <v/>
      </c>
      <c r="K1821" s="247"/>
      <c r="L1821" s="247"/>
      <c r="M1821" s="247"/>
      <c r="N1821" s="247"/>
      <c r="O1821" s="247">
        <v>1060</v>
      </c>
      <c r="P1821" s="247">
        <f>$P$755+(O1821*$P$758)</f>
        <v>33.619383831726623</v>
      </c>
      <c r="Q1821" s="247">
        <f>_xlfn.NORM.DIST(P1821,P$752,P$753,0)</f>
        <v>2.7670937723199129E-3</v>
      </c>
      <c r="R1821" s="247">
        <f>_xlfn.NORM.DIST(P1821,P$752,P$753,1)</f>
        <v>0.59483487169779603</v>
      </c>
      <c r="S1821" s="253" t="str">
        <f>IF(OR(R1821&lt;$T$757,R1821&gt;$T$758),Q1821,"")</f>
        <v/>
      </c>
      <c r="T1821" s="253">
        <f>IF(AND(R1821&gt;$T$757,R1821&lt;$T$758),Q1821,"")</f>
        <v>2.7670937723199129E-3</v>
      </c>
      <c r="U1821" s="253" t="str">
        <f>IF(Q1821=MAX($Q$761:$Q$2761),Q1821,"")</f>
        <v/>
      </c>
      <c r="V1821" s="253">
        <f>_xlfn.NORM.DIST(P1821,$T$753,$T$754,0)</f>
        <v>6.703984359355443E-81</v>
      </c>
      <c r="W1821" s="253" t="str">
        <f>IF(V1821=MAX($V$761:$V$2761),Q1821,"")</f>
        <v/>
      </c>
      <c r="X1821" s="253" t="str">
        <f t="shared" si="407"/>
        <v/>
      </c>
      <c r="AB1821" s="253">
        <v>1060</v>
      </c>
      <c r="AC1821" s="253">
        <f t="shared" si="423"/>
        <v>52.023682426814162</v>
      </c>
      <c r="AD1821" s="253">
        <f t="shared" si="408"/>
        <v>1.7881853665563396E-3</v>
      </c>
      <c r="AE1821" s="253">
        <f t="shared" si="409"/>
        <v>0.59483487169779581</v>
      </c>
      <c r="AF1821" s="253" t="str">
        <f>IF(OR(AE1821&lt;$T$757,AE1821&gt;$T$758),AD1821,"")</f>
        <v/>
      </c>
      <c r="AG1821" s="253">
        <f t="shared" si="410"/>
        <v>1.7881853665563396E-3</v>
      </c>
      <c r="AH1821" s="253" t="str">
        <f t="shared" si="411"/>
        <v/>
      </c>
      <c r="AI1821" s="253">
        <f t="shared" si="412"/>
        <v>2.3190366150275518E-4</v>
      </c>
      <c r="AJ1821" s="253" t="str">
        <f t="shared" si="413"/>
        <v/>
      </c>
      <c r="AK1821" s="253" t="str">
        <f t="shared" si="414"/>
        <v/>
      </c>
      <c r="AO1821" s="253">
        <v>1060</v>
      </c>
      <c r="AP1821" s="253">
        <f t="shared" si="415"/>
        <v>306.70574004599348</v>
      </c>
      <c r="AQ1821" s="253">
        <f t="shared" si="416"/>
        <v>3.0331348743604491E-4</v>
      </c>
      <c r="AR1821" s="253">
        <f t="shared" si="417"/>
        <v>0.59483487169779581</v>
      </c>
      <c r="AS1821" s="253" t="str">
        <f>IF(OR(AR1821&lt;$T$757,AR1821&gt;$T$758),AQ1821,"")</f>
        <v/>
      </c>
      <c r="AT1821" s="253">
        <f t="shared" si="418"/>
        <v>3.0331348743604491E-4</v>
      </c>
      <c r="AU1821" s="253" t="str">
        <f t="shared" si="419"/>
        <v/>
      </c>
      <c r="AV1821" s="253">
        <f t="shared" si="420"/>
        <v>0</v>
      </c>
      <c r="AW1821" s="253">
        <f t="shared" si="421"/>
        <v>3.0331348743604491E-4</v>
      </c>
      <c r="AX1821" s="253" t="str">
        <f t="shared" si="422"/>
        <v/>
      </c>
      <c r="AZ1821" s="259"/>
      <c r="BA1821" s="259">
        <f>BA1820+$BD$753</f>
        <v>6.8160000000001295</v>
      </c>
      <c r="BB1821" s="274">
        <f t="shared" si="405"/>
        <v>0.4482862091987051</v>
      </c>
      <c r="BC1821" s="259">
        <f t="shared" si="406"/>
        <v>6.8322202568738E-4</v>
      </c>
      <c r="BD1821" s="259" t="str">
        <f t="shared" si="403"/>
        <v/>
      </c>
      <c r="BE1821" s="254" t="str">
        <f t="shared" si="404"/>
        <v/>
      </c>
    </row>
    <row r="1822" spans="1:57" ht="20.100000000000001" customHeight="1" x14ac:dyDescent="0.25">
      <c r="A1822" s="248">
        <v>1061</v>
      </c>
      <c r="B1822" s="247">
        <f>$B$755+(A1822*$B$758)</f>
        <v>586.51908609339444</v>
      </c>
      <c r="C1822" s="247">
        <f>_xlfn.NORM.DIST($B1822,$B$752,$B$753,0)</f>
        <v>1.610978204871999E-4</v>
      </c>
      <c r="D1822" s="247">
        <f>_xlfn.NORM.DIST($B1822,$B$752,$B$753,1)</f>
        <v>0.59638459004089772</v>
      </c>
      <c r="E1822" s="247" t="str">
        <f>IF(OR(D1822&lt;$F$757,D1822&gt;$F$758),C1822,"")</f>
        <v/>
      </c>
      <c r="F1822" s="247">
        <f>IF(AND(D1822&gt;$F$757,D1822&lt;$F$758),C1822,"")</f>
        <v>1.610978204871999E-4</v>
      </c>
      <c r="G1822" s="247" t="str">
        <f>IF(C1822=MAX($C$761:$C$2761),C1822,"")</f>
        <v/>
      </c>
      <c r="H1822" s="247">
        <f>_xlfn.NORM.DIST(B1822,$F$753,$F$754,0)</f>
        <v>0</v>
      </c>
      <c r="I1822" s="247">
        <f>IF(H1822=MAX($H$761:$H$2761),C1822,"")</f>
        <v>1.610978204871999E-4</v>
      </c>
      <c r="J1822" s="247" t="str">
        <f>IF(I1822=MIN($I$761:$I$2761),I1822,"")</f>
        <v/>
      </c>
      <c r="K1822" s="247"/>
      <c r="L1822" s="247"/>
      <c r="M1822" s="247"/>
      <c r="N1822" s="247"/>
      <c r="O1822" s="248">
        <v>1061</v>
      </c>
      <c r="P1822" s="247">
        <f>$P$755+(O1822*$P$758)</f>
        <v>34.179706895588652</v>
      </c>
      <c r="Q1822" s="247">
        <f>_xlfn.NORM.DIST(P1822,P$752,P$753,0)</f>
        <v>2.7644165215467355E-3</v>
      </c>
      <c r="R1822" s="247">
        <f>_xlfn.NORM.DIST(P1822,P$752,P$753,1)</f>
        <v>0.59638459004089772</v>
      </c>
      <c r="S1822" s="253" t="str">
        <f>IF(OR(R1822&lt;$T$757,R1822&gt;$T$758),Q1822,"")</f>
        <v/>
      </c>
      <c r="T1822" s="253">
        <f>IF(AND(R1822&gt;$T$757,R1822&lt;$T$758),Q1822,"")</f>
        <v>2.7644165215467355E-3</v>
      </c>
      <c r="U1822" s="253" t="str">
        <f>IF(Q1822=MAX($Q$761:$Q$2761),Q1822,"")</f>
        <v/>
      </c>
      <c r="V1822" s="253">
        <f>_xlfn.NORM.DIST(P1822,$T$753,$T$754,0)</f>
        <v>6.2156126342703506E-81</v>
      </c>
      <c r="W1822" s="253" t="str">
        <f>IF(V1822=MAX($V$761:$V$2761),Q1822,"")</f>
        <v/>
      </c>
      <c r="X1822" s="253" t="str">
        <f t="shared" si="407"/>
        <v/>
      </c>
      <c r="AB1822" s="259">
        <v>1061</v>
      </c>
      <c r="AC1822" s="253">
        <f t="shared" si="423"/>
        <v>52.890743800594464</v>
      </c>
      <c r="AD1822" s="253">
        <f t="shared" si="408"/>
        <v>1.7864552406375552E-3</v>
      </c>
      <c r="AE1822" s="253">
        <f t="shared" si="409"/>
        <v>0.59638459004089783</v>
      </c>
      <c r="AF1822" s="253" t="str">
        <f>IF(OR(AE1822&lt;$T$757,AE1822&gt;$T$758),AD1822,"")</f>
        <v/>
      </c>
      <c r="AG1822" s="253">
        <f t="shared" si="410"/>
        <v>1.7864552406375552E-3</v>
      </c>
      <c r="AH1822" s="253" t="str">
        <f t="shared" si="411"/>
        <v/>
      </c>
      <c r="AI1822" s="253">
        <f t="shared" si="412"/>
        <v>2.3002141597915353E-4</v>
      </c>
      <c r="AJ1822" s="253" t="str">
        <f t="shared" si="413"/>
        <v/>
      </c>
      <c r="AK1822" s="253" t="str">
        <f t="shared" si="414"/>
        <v/>
      </c>
      <c r="AO1822" s="259">
        <v>1061</v>
      </c>
      <c r="AP1822" s="253">
        <f t="shared" si="415"/>
        <v>311.81750238009317</v>
      </c>
      <c r="AQ1822" s="253">
        <f t="shared" si="416"/>
        <v>3.0302002204037369E-4</v>
      </c>
      <c r="AR1822" s="253">
        <f t="shared" si="417"/>
        <v>0.59638459004089772</v>
      </c>
      <c r="AS1822" s="253" t="str">
        <f>IF(OR(AR1822&lt;$T$757,AR1822&gt;$T$758),AQ1822,"")</f>
        <v/>
      </c>
      <c r="AT1822" s="253">
        <f t="shared" si="418"/>
        <v>3.0302002204037369E-4</v>
      </c>
      <c r="AU1822" s="253" t="str">
        <f t="shared" si="419"/>
        <v/>
      </c>
      <c r="AV1822" s="253">
        <f t="shared" si="420"/>
        <v>0</v>
      </c>
      <c r="AW1822" s="253">
        <f t="shared" si="421"/>
        <v>3.0302002204037369E-4</v>
      </c>
      <c r="AX1822" s="253" t="str">
        <f t="shared" si="422"/>
        <v/>
      </c>
      <c r="AZ1822" s="259"/>
      <c r="BA1822" s="259">
        <f>BA1821+$BD$753</f>
        <v>6.8224000000001297</v>
      </c>
      <c r="BB1822" s="274">
        <f t="shared" si="405"/>
        <v>0.44760298717301772</v>
      </c>
      <c r="BC1822" s="259">
        <f t="shared" si="406"/>
        <v>6.8263826813841355E-4</v>
      </c>
      <c r="BD1822" s="259" t="str">
        <f t="shared" si="403"/>
        <v/>
      </c>
      <c r="BE1822" s="254" t="str">
        <f t="shared" si="404"/>
        <v/>
      </c>
    </row>
    <row r="1823" spans="1:57" ht="20.100000000000001" customHeight="1" x14ac:dyDescent="0.25">
      <c r="A1823" s="247">
        <v>1062</v>
      </c>
      <c r="B1823" s="247">
        <f>$B$755+(A1823*$B$758)</f>
        <v>596.13415307853211</v>
      </c>
      <c r="C1823" s="247">
        <f>_xlfn.NORM.DIST($B1823,$B$752,$B$753,0)</f>
        <v>1.6093937819823106E-4</v>
      </c>
      <c r="D1823" s="247">
        <f>_xlfn.NORM.DIST($B1823,$B$752,$B$753,1)</f>
        <v>0.59793279659878373</v>
      </c>
      <c r="E1823" s="247" t="str">
        <f>IF(OR(D1823&lt;$F$757,D1823&gt;$F$758),C1823,"")</f>
        <v/>
      </c>
      <c r="F1823" s="247">
        <f>IF(AND(D1823&gt;$F$757,D1823&lt;$F$758),C1823,"")</f>
        <v>1.6093937819823106E-4</v>
      </c>
      <c r="G1823" s="247" t="str">
        <f>IF(C1823=MAX($C$761:$C$2761),C1823,"")</f>
        <v/>
      </c>
      <c r="H1823" s="247">
        <f>_xlfn.NORM.DIST(B1823,$F$753,$F$754,0)</f>
        <v>0</v>
      </c>
      <c r="I1823" s="247">
        <f>IF(H1823=MAX($H$761:$H$2761),C1823,"")</f>
        <v>1.6093937819823106E-4</v>
      </c>
      <c r="J1823" s="247" t="str">
        <f>IF(I1823=MIN($I$761:$I$2761),I1823,"")</f>
        <v/>
      </c>
      <c r="K1823" s="247"/>
      <c r="L1823" s="247"/>
      <c r="M1823" s="247"/>
      <c r="N1823" s="247"/>
      <c r="O1823" s="247">
        <v>1062</v>
      </c>
      <c r="P1823" s="247">
        <f>$P$755+(O1823*$P$758)</f>
        <v>34.740029959450794</v>
      </c>
      <c r="Q1823" s="247">
        <f>_xlfn.NORM.DIST(P1823,P$752,P$753,0)</f>
        <v>2.7616976735821103E-3</v>
      </c>
      <c r="R1823" s="247">
        <f>_xlfn.NORM.DIST(P1823,P$752,P$753,1)</f>
        <v>0.59793279659878373</v>
      </c>
      <c r="S1823" s="253" t="str">
        <f>IF(OR(R1823&lt;$T$757,R1823&gt;$T$758),Q1823,"")</f>
        <v/>
      </c>
      <c r="T1823" s="253">
        <f>IF(AND(R1823&gt;$T$757,R1823&lt;$T$758),Q1823,"")</f>
        <v>2.7616976735821103E-3</v>
      </c>
      <c r="U1823" s="253" t="str">
        <f>IF(Q1823=MAX($Q$761:$Q$2761),Q1823,"")</f>
        <v/>
      </c>
      <c r="V1823" s="253">
        <f>_xlfn.NORM.DIST(P1823,$T$753,$T$754,0)</f>
        <v>5.7627255989758458E-81</v>
      </c>
      <c r="W1823" s="253" t="str">
        <f>IF(V1823=MAX($V$761:$V$2761),Q1823,"")</f>
        <v/>
      </c>
      <c r="X1823" s="253" t="str">
        <f t="shared" si="407"/>
        <v/>
      </c>
      <c r="AB1823" s="253">
        <v>1062</v>
      </c>
      <c r="AC1823" s="253">
        <f t="shared" si="423"/>
        <v>53.757805174374653</v>
      </c>
      <c r="AD1823" s="253">
        <f t="shared" si="408"/>
        <v>1.7846982332701618E-3</v>
      </c>
      <c r="AE1823" s="253">
        <f t="shared" si="409"/>
        <v>0.59793279659878373</v>
      </c>
      <c r="AF1823" s="253" t="str">
        <f>IF(OR(AE1823&lt;$T$757,AE1823&gt;$T$758),AD1823,"")</f>
        <v/>
      </c>
      <c r="AG1823" s="253">
        <f t="shared" si="410"/>
        <v>1.7846982332701618E-3</v>
      </c>
      <c r="AH1823" s="253" t="str">
        <f t="shared" si="411"/>
        <v/>
      </c>
      <c r="AI1823" s="253">
        <f t="shared" si="412"/>
        <v>2.2815079725496142E-4</v>
      </c>
      <c r="AJ1823" s="253" t="str">
        <f t="shared" si="413"/>
        <v/>
      </c>
      <c r="AK1823" s="253" t="str">
        <f t="shared" si="414"/>
        <v/>
      </c>
      <c r="AO1823" s="253">
        <v>1062</v>
      </c>
      <c r="AP1823" s="253">
        <f t="shared" si="415"/>
        <v>316.92926471419287</v>
      </c>
      <c r="AQ1823" s="253">
        <f t="shared" si="416"/>
        <v>3.0272199699105725E-4</v>
      </c>
      <c r="AR1823" s="253">
        <f t="shared" si="417"/>
        <v>0.59793279659878351</v>
      </c>
      <c r="AS1823" s="253" t="str">
        <f>IF(OR(AR1823&lt;$T$757,AR1823&gt;$T$758),AQ1823,"")</f>
        <v/>
      </c>
      <c r="AT1823" s="253">
        <f t="shared" si="418"/>
        <v>3.0272199699105725E-4</v>
      </c>
      <c r="AU1823" s="253" t="str">
        <f t="shared" si="419"/>
        <v/>
      </c>
      <c r="AV1823" s="253">
        <f t="shared" si="420"/>
        <v>0</v>
      </c>
      <c r="AW1823" s="253">
        <f t="shared" si="421"/>
        <v>3.0272199699105725E-4</v>
      </c>
      <c r="AX1823" s="253" t="str">
        <f t="shared" si="422"/>
        <v/>
      </c>
      <c r="AZ1823" s="259"/>
      <c r="BA1823" s="259">
        <f>BA1822+$BD$753</f>
        <v>6.8288000000001299</v>
      </c>
      <c r="BB1823" s="274">
        <f t="shared" si="405"/>
        <v>0.44692034890487931</v>
      </c>
      <c r="BC1823" s="259">
        <f t="shared" si="406"/>
        <v>6.8205351023864491E-4</v>
      </c>
      <c r="BD1823" s="259" t="str">
        <f t="shared" si="403"/>
        <v/>
      </c>
      <c r="BE1823" s="254" t="str">
        <f t="shared" si="404"/>
        <v/>
      </c>
    </row>
    <row r="1824" spans="1:57" ht="20.100000000000001" customHeight="1" x14ac:dyDescent="0.25">
      <c r="A1824" s="247">
        <v>1063</v>
      </c>
      <c r="B1824" s="247">
        <f>$B$755+(A1824*$B$758)</f>
        <v>605.74922006366978</v>
      </c>
      <c r="C1824" s="247">
        <f>_xlfn.NORM.DIST($B1824,$B$752,$B$753,0)</f>
        <v>1.6077851926290539E-4</v>
      </c>
      <c r="D1824" s="247">
        <f>_xlfn.NORM.DIST($B1824,$B$752,$B$753,1)</f>
        <v>0.5994794680993254</v>
      </c>
      <c r="E1824" s="247" t="str">
        <f>IF(OR(D1824&lt;$F$757,D1824&gt;$F$758),C1824,"")</f>
        <v/>
      </c>
      <c r="F1824" s="247">
        <f>IF(AND(D1824&gt;$F$757,D1824&lt;$F$758),C1824,"")</f>
        <v>1.6077851926290539E-4</v>
      </c>
      <c r="G1824" s="247" t="str">
        <f>IF(C1824=MAX($C$761:$C$2761),C1824,"")</f>
        <v/>
      </c>
      <c r="H1824" s="247">
        <f>_xlfn.NORM.DIST(B1824,$F$753,$F$754,0)</f>
        <v>0</v>
      </c>
      <c r="I1824" s="247">
        <f>IF(H1824=MAX($H$761:$H$2761),C1824,"")</f>
        <v>1.6077851926290539E-4</v>
      </c>
      <c r="J1824" s="247" t="str">
        <f>IF(I1824=MIN($I$761:$I$2761),I1824,"")</f>
        <v/>
      </c>
      <c r="K1824" s="247"/>
      <c r="L1824" s="247"/>
      <c r="M1824" s="247"/>
      <c r="N1824" s="247"/>
      <c r="O1824" s="247">
        <v>1063</v>
      </c>
      <c r="P1824" s="247">
        <f>$P$755+(O1824*$P$758)</f>
        <v>35.300353023312937</v>
      </c>
      <c r="Q1824" s="247">
        <f>_xlfn.NORM.DIST(P1824,P$752,P$753,0)</f>
        <v>2.758937356297197E-3</v>
      </c>
      <c r="R1824" s="247">
        <f>_xlfn.NORM.DIST(P1824,P$752,P$753,1)</f>
        <v>0.59947946809932551</v>
      </c>
      <c r="S1824" s="253" t="str">
        <f>IF(OR(R1824&lt;$T$757,R1824&gt;$T$758),Q1824,"")</f>
        <v/>
      </c>
      <c r="T1824" s="253">
        <f>IF(AND(R1824&gt;$T$757,R1824&lt;$T$758),Q1824,"")</f>
        <v>2.758937356297197E-3</v>
      </c>
      <c r="U1824" s="253" t="str">
        <f>IF(Q1824=MAX($Q$761:$Q$2761),Q1824,"")</f>
        <v/>
      </c>
      <c r="V1824" s="253">
        <f>_xlfn.NORM.DIST(P1824,$T$753,$T$754,0)</f>
        <v>5.3427517033714721E-81</v>
      </c>
      <c r="W1824" s="253" t="str">
        <f>IF(V1824=MAX($V$761:$V$2761),Q1824,"")</f>
        <v/>
      </c>
      <c r="X1824" s="253" t="str">
        <f t="shared" si="407"/>
        <v/>
      </c>
      <c r="AB1824" s="253">
        <v>1063</v>
      </c>
      <c r="AC1824" s="253">
        <f t="shared" si="423"/>
        <v>54.624866548154955</v>
      </c>
      <c r="AD1824" s="253">
        <f t="shared" si="408"/>
        <v>1.7829144270886329E-3</v>
      </c>
      <c r="AE1824" s="253">
        <f t="shared" si="409"/>
        <v>0.59947946809932551</v>
      </c>
      <c r="AF1824" s="253" t="str">
        <f>IF(OR(AE1824&lt;$T$757,AE1824&gt;$T$758),AD1824,"")</f>
        <v/>
      </c>
      <c r="AG1824" s="253">
        <f t="shared" si="410"/>
        <v>1.7829144270886329E-3</v>
      </c>
      <c r="AH1824" s="253" t="str">
        <f t="shared" si="411"/>
        <v/>
      </c>
      <c r="AI1824" s="253">
        <f t="shared" si="412"/>
        <v>2.2629177039269215E-4</v>
      </c>
      <c r="AJ1824" s="253" t="str">
        <f t="shared" si="413"/>
        <v/>
      </c>
      <c r="AK1824" s="253" t="str">
        <f t="shared" si="414"/>
        <v/>
      </c>
      <c r="AO1824" s="253">
        <v>1063</v>
      </c>
      <c r="AP1824" s="253">
        <f t="shared" si="415"/>
        <v>322.04102704829347</v>
      </c>
      <c r="AQ1824" s="253">
        <f t="shared" si="416"/>
        <v>3.0241942630462361E-4</v>
      </c>
      <c r="AR1824" s="253">
        <f t="shared" si="417"/>
        <v>0.5994794680993254</v>
      </c>
      <c r="AS1824" s="253" t="str">
        <f>IF(OR(AR1824&lt;$T$757,AR1824&gt;$T$758),AQ1824,"")</f>
        <v/>
      </c>
      <c r="AT1824" s="253">
        <f t="shared" si="418"/>
        <v>3.0241942630462361E-4</v>
      </c>
      <c r="AU1824" s="253" t="str">
        <f t="shared" si="419"/>
        <v/>
      </c>
      <c r="AV1824" s="253">
        <f t="shared" si="420"/>
        <v>0</v>
      </c>
      <c r="AW1824" s="253">
        <f t="shared" si="421"/>
        <v>3.0241942630462361E-4</v>
      </c>
      <c r="AX1824" s="253" t="str">
        <f t="shared" si="422"/>
        <v/>
      </c>
      <c r="AZ1824" s="259"/>
      <c r="BA1824" s="259">
        <f>BA1823+$BD$753</f>
        <v>6.8352000000001301</v>
      </c>
      <c r="BB1824" s="274">
        <f t="shared" si="405"/>
        <v>0.44623829539464066</v>
      </c>
      <c r="BC1824" s="259">
        <f t="shared" si="406"/>
        <v>6.8146775821953387E-4</v>
      </c>
      <c r="BD1824" s="259" t="str">
        <f t="shared" si="403"/>
        <v/>
      </c>
      <c r="BE1824" s="254" t="str">
        <f t="shared" si="404"/>
        <v/>
      </c>
    </row>
    <row r="1825" spans="1:57" ht="20.100000000000001" customHeight="1" x14ac:dyDescent="0.25">
      <c r="A1825" s="247">
        <v>1064</v>
      </c>
      <c r="B1825" s="247">
        <f>$B$755+(A1825*$B$758)</f>
        <v>615.36428704880745</v>
      </c>
      <c r="C1825" s="247">
        <f>_xlfn.NORM.DIST($B1825,$B$752,$B$753,0)</f>
        <v>1.6061525124153367E-4</v>
      </c>
      <c r="D1825" s="247">
        <f>_xlfn.NORM.DIST($B1825,$B$752,$B$753,1)</f>
        <v>0.60102458134256587</v>
      </c>
      <c r="E1825" s="247" t="str">
        <f>IF(OR(D1825&lt;$F$757,D1825&gt;$F$758),C1825,"")</f>
        <v/>
      </c>
      <c r="F1825" s="247">
        <f>IF(AND(D1825&gt;$F$757,D1825&lt;$F$758),C1825,"")</f>
        <v>1.6061525124153367E-4</v>
      </c>
      <c r="G1825" s="247" t="str">
        <f>IF(C1825=MAX($C$761:$C$2761),C1825,"")</f>
        <v/>
      </c>
      <c r="H1825" s="247">
        <f>_xlfn.NORM.DIST(B1825,$F$753,$F$754,0)</f>
        <v>0</v>
      </c>
      <c r="I1825" s="247">
        <f>IF(H1825=MAX($H$761:$H$2761),C1825,"")</f>
        <v>1.6061525124153367E-4</v>
      </c>
      <c r="J1825" s="247" t="str">
        <f>IF(I1825=MIN($I$761:$I$2761),I1825,"")</f>
        <v/>
      </c>
      <c r="K1825" s="247"/>
      <c r="L1825" s="247"/>
      <c r="M1825" s="247"/>
      <c r="N1825" s="247"/>
      <c r="O1825" s="247">
        <v>1064</v>
      </c>
      <c r="P1825" s="247">
        <f>$P$755+(O1825*$P$758)</f>
        <v>35.860676087174966</v>
      </c>
      <c r="Q1825" s="247">
        <f>_xlfn.NORM.DIST(P1825,P$752,P$753,0)</f>
        <v>2.756135699425892E-3</v>
      </c>
      <c r="R1825" s="247">
        <f>_xlfn.NORM.DIST(P1825,P$752,P$753,1)</f>
        <v>0.60102458134256564</v>
      </c>
      <c r="S1825" s="253" t="str">
        <f>IF(OR(R1825&lt;$T$757,R1825&gt;$T$758),Q1825,"")</f>
        <v/>
      </c>
      <c r="T1825" s="253">
        <f>IF(AND(R1825&gt;$T$757,R1825&lt;$T$758),Q1825,"")</f>
        <v>2.756135699425892E-3</v>
      </c>
      <c r="U1825" s="253" t="str">
        <f>IF(Q1825=MAX($Q$761:$Q$2761),Q1825,"")</f>
        <v/>
      </c>
      <c r="V1825" s="253">
        <f>_xlfn.NORM.DIST(P1825,$T$753,$T$754,0)</f>
        <v>4.9533052645563362E-81</v>
      </c>
      <c r="W1825" s="253" t="str">
        <f>IF(V1825=MAX($V$761:$V$2761),Q1825,"")</f>
        <v/>
      </c>
      <c r="X1825" s="253" t="str">
        <f t="shared" si="407"/>
        <v/>
      </c>
      <c r="AB1825" s="253">
        <v>1064</v>
      </c>
      <c r="AC1825" s="253">
        <f t="shared" si="423"/>
        <v>55.491927921935144</v>
      </c>
      <c r="AD1825" s="253">
        <f t="shared" si="408"/>
        <v>1.7811039059312023E-3</v>
      </c>
      <c r="AE1825" s="253">
        <f t="shared" si="409"/>
        <v>0.60102458134256576</v>
      </c>
      <c r="AF1825" s="253" t="str">
        <f>IF(OR(AE1825&lt;$T$757,AE1825&gt;$T$758),AD1825,"")</f>
        <v/>
      </c>
      <c r="AG1825" s="253">
        <f t="shared" si="410"/>
        <v>1.7811039059312023E-3</v>
      </c>
      <c r="AH1825" s="253" t="str">
        <f t="shared" si="411"/>
        <v/>
      </c>
      <c r="AI1825" s="253">
        <f t="shared" si="412"/>
        <v>2.2444430018512447E-4</v>
      </c>
      <c r="AJ1825" s="253" t="str">
        <f t="shared" si="413"/>
        <v/>
      </c>
      <c r="AK1825" s="253" t="str">
        <f t="shared" si="414"/>
        <v/>
      </c>
      <c r="AO1825" s="253">
        <v>1064</v>
      </c>
      <c r="AP1825" s="253">
        <f t="shared" si="415"/>
        <v>327.15278938239317</v>
      </c>
      <c r="AQ1825" s="253">
        <f t="shared" si="416"/>
        <v>3.0211232420178374E-4</v>
      </c>
      <c r="AR1825" s="253">
        <f t="shared" si="417"/>
        <v>0.60102458134256576</v>
      </c>
      <c r="AS1825" s="253" t="str">
        <f>IF(OR(AR1825&lt;$T$757,AR1825&gt;$T$758),AQ1825,"")</f>
        <v/>
      </c>
      <c r="AT1825" s="253">
        <f t="shared" si="418"/>
        <v>3.0211232420178374E-4</v>
      </c>
      <c r="AU1825" s="253" t="str">
        <f t="shared" si="419"/>
        <v/>
      </c>
      <c r="AV1825" s="253">
        <f t="shared" si="420"/>
        <v>0</v>
      </c>
      <c r="AW1825" s="253">
        <f t="shared" si="421"/>
        <v>3.0211232420178374E-4</v>
      </c>
      <c r="AX1825" s="253" t="str">
        <f t="shared" si="422"/>
        <v/>
      </c>
      <c r="AZ1825" s="259"/>
      <c r="BA1825" s="259">
        <f>BA1824+$BD$753</f>
        <v>6.8416000000001302</v>
      </c>
      <c r="BB1825" s="274">
        <f t="shared" si="405"/>
        <v>0.44555682763642113</v>
      </c>
      <c r="BC1825" s="259">
        <f t="shared" si="406"/>
        <v>6.8088101829844039E-4</v>
      </c>
      <c r="BD1825" s="259" t="str">
        <f t="shared" si="403"/>
        <v/>
      </c>
      <c r="BE1825" s="254" t="str">
        <f t="shared" si="404"/>
        <v/>
      </c>
    </row>
    <row r="1826" spans="1:57" ht="20.100000000000001" customHeight="1" x14ac:dyDescent="0.25">
      <c r="A1826" s="247">
        <v>1065</v>
      </c>
      <c r="B1826" s="247">
        <f>$B$755+(A1826*$B$758)</f>
        <v>624.97935403394513</v>
      </c>
      <c r="C1826" s="247">
        <f>_xlfn.NORM.DIST($B1826,$B$752,$B$753,0)</f>
        <v>1.604495818023865E-4</v>
      </c>
      <c r="D1826" s="247">
        <f>_xlfn.NORM.DIST($B1826,$B$752,$B$753,1)</f>
        <v>0.6025681132017604</v>
      </c>
      <c r="E1826" s="247" t="str">
        <f>IF(OR(D1826&lt;$F$757,D1826&gt;$F$758),C1826,"")</f>
        <v/>
      </c>
      <c r="F1826" s="247">
        <f>IF(AND(D1826&gt;$F$757,D1826&lt;$F$758),C1826,"")</f>
        <v>1.604495818023865E-4</v>
      </c>
      <c r="G1826" s="247" t="str">
        <f>IF(C1826=MAX($C$761:$C$2761),C1826,"")</f>
        <v/>
      </c>
      <c r="H1826" s="247">
        <f>_xlfn.NORM.DIST(B1826,$F$753,$F$754,0)</f>
        <v>0</v>
      </c>
      <c r="I1826" s="247">
        <f>IF(H1826=MAX($H$761:$H$2761),C1826,"")</f>
        <v>1.604495818023865E-4</v>
      </c>
      <c r="J1826" s="247" t="str">
        <f>IF(I1826=MIN($I$761:$I$2761),I1826,"")</f>
        <v/>
      </c>
      <c r="K1826" s="247"/>
      <c r="L1826" s="247"/>
      <c r="M1826" s="247"/>
      <c r="N1826" s="247"/>
      <c r="O1826" s="247">
        <v>1065</v>
      </c>
      <c r="P1826" s="247">
        <f>$P$755+(O1826*$P$758)</f>
        <v>36.420999151037108</v>
      </c>
      <c r="Q1826" s="247">
        <f>_xlfn.NORM.DIST(P1826,P$752,P$753,0)</f>
        <v>2.7532928345546681E-3</v>
      </c>
      <c r="R1826" s="247">
        <f>_xlfn.NORM.DIST(P1826,P$752,P$753,1)</f>
        <v>0.6025681132017604</v>
      </c>
      <c r="S1826" s="253" t="str">
        <f>IF(OR(R1826&lt;$T$757,R1826&gt;$T$758),Q1826,"")</f>
        <v/>
      </c>
      <c r="T1826" s="253">
        <f>IF(AND(R1826&gt;$T$757,R1826&lt;$T$758),Q1826,"")</f>
        <v>2.7532928345546681E-3</v>
      </c>
      <c r="U1826" s="253" t="str">
        <f>IF(Q1826=MAX($Q$761:$Q$2761),Q1826,"")</f>
        <v/>
      </c>
      <c r="V1826" s="253">
        <f>_xlfn.NORM.DIST(P1826,$T$753,$T$754,0)</f>
        <v>4.5921730683851775E-81</v>
      </c>
      <c r="W1826" s="253" t="str">
        <f>IF(V1826=MAX($V$761:$V$2761),Q1826,"")</f>
        <v/>
      </c>
      <c r="X1826" s="253" t="str">
        <f t="shared" si="407"/>
        <v/>
      </c>
      <c r="AB1826" s="253">
        <v>1065</v>
      </c>
      <c r="AC1826" s="253">
        <f t="shared" si="423"/>
        <v>56.358989295715332</v>
      </c>
      <c r="AD1826" s="253">
        <f t="shared" si="408"/>
        <v>1.7792667548332988E-3</v>
      </c>
      <c r="AE1826" s="253">
        <f t="shared" si="409"/>
        <v>0.6025681132017604</v>
      </c>
      <c r="AF1826" s="253" t="str">
        <f>IF(OR(AE1826&lt;$T$757,AE1826&gt;$T$758),AD1826,"")</f>
        <v/>
      </c>
      <c r="AG1826" s="253">
        <f t="shared" si="410"/>
        <v>1.7792667548332988E-3</v>
      </c>
      <c r="AH1826" s="253" t="str">
        <f t="shared" si="411"/>
        <v/>
      </c>
      <c r="AI1826" s="253">
        <f t="shared" si="412"/>
        <v>2.2260835115974165E-4</v>
      </c>
      <c r="AJ1826" s="253" t="str">
        <f t="shared" si="413"/>
        <v/>
      </c>
      <c r="AK1826" s="253" t="str">
        <f t="shared" si="414"/>
        <v/>
      </c>
      <c r="AO1826" s="253">
        <v>1065</v>
      </c>
      <c r="AP1826" s="253">
        <f t="shared" si="415"/>
        <v>332.26455171649286</v>
      </c>
      <c r="AQ1826" s="253">
        <f t="shared" si="416"/>
        <v>3.0180070510631753E-4</v>
      </c>
      <c r="AR1826" s="253">
        <f t="shared" si="417"/>
        <v>0.6025681132017604</v>
      </c>
      <c r="AS1826" s="253" t="str">
        <f>IF(OR(AR1826&lt;$T$757,AR1826&gt;$T$758),AQ1826,"")</f>
        <v/>
      </c>
      <c r="AT1826" s="253">
        <f t="shared" si="418"/>
        <v>3.0180070510631753E-4</v>
      </c>
      <c r="AU1826" s="253" t="str">
        <f t="shared" si="419"/>
        <v/>
      </c>
      <c r="AV1826" s="253">
        <f t="shared" si="420"/>
        <v>0</v>
      </c>
      <c r="AW1826" s="253">
        <f t="shared" si="421"/>
        <v>3.0180070510631753E-4</v>
      </c>
      <c r="AX1826" s="253" t="str">
        <f t="shared" si="422"/>
        <v/>
      </c>
      <c r="AZ1826" s="259"/>
      <c r="BA1826" s="259">
        <f>BA1825+$BD$753</f>
        <v>6.8480000000001304</v>
      </c>
      <c r="BB1826" s="274">
        <f t="shared" si="405"/>
        <v>0.44487594661812269</v>
      </c>
      <c r="BC1826" s="259">
        <f t="shared" si="406"/>
        <v>6.802932966801789E-4</v>
      </c>
      <c r="BD1826" s="259" t="str">
        <f t="shared" si="403"/>
        <v/>
      </c>
      <c r="BE1826" s="254" t="str">
        <f t="shared" si="404"/>
        <v/>
      </c>
    </row>
    <row r="1827" spans="1:57" ht="20.100000000000001" customHeight="1" x14ac:dyDescent="0.25">
      <c r="A1827" s="247">
        <v>1066</v>
      </c>
      <c r="B1827" s="247">
        <f>$B$755+(A1827*$B$758)</f>
        <v>634.5944210190828</v>
      </c>
      <c r="C1827" s="247">
        <f>_xlfn.NORM.DIST($B1827,$B$752,$B$753,0)</f>
        <v>1.6028151872109423E-4</v>
      </c>
      <c r="D1827" s="247">
        <f>_xlfn.NORM.DIST($B1827,$B$752,$B$753,1)</f>
        <v>0.60411004062441243</v>
      </c>
      <c r="E1827" s="247" t="str">
        <f>IF(OR(D1827&lt;$F$757,D1827&gt;$F$758),C1827,"")</f>
        <v/>
      </c>
      <c r="F1827" s="247">
        <f>IF(AND(D1827&gt;$F$757,D1827&lt;$F$758),C1827,"")</f>
        <v>1.6028151872109423E-4</v>
      </c>
      <c r="G1827" s="247" t="str">
        <f>IF(C1827=MAX($C$761:$C$2761),C1827,"")</f>
        <v/>
      </c>
      <c r="H1827" s="247">
        <f>_xlfn.NORM.DIST(B1827,$F$753,$F$754,0)</f>
        <v>0</v>
      </c>
      <c r="I1827" s="247">
        <f>IF(H1827=MAX($H$761:$H$2761),C1827,"")</f>
        <v>1.6028151872109423E-4</v>
      </c>
      <c r="J1827" s="247" t="str">
        <f>IF(I1827=MIN($I$761:$I$2761),I1827,"")</f>
        <v/>
      </c>
      <c r="K1827" s="247"/>
      <c r="L1827" s="247"/>
      <c r="M1827" s="247"/>
      <c r="N1827" s="247"/>
      <c r="O1827" s="247">
        <v>1066</v>
      </c>
      <c r="P1827" s="247">
        <f>$P$755+(O1827*$P$758)</f>
        <v>36.981322214899251</v>
      </c>
      <c r="Q1827" s="247">
        <f>_xlfn.NORM.DIST(P1827,P$752,P$753,0)</f>
        <v>2.7504088951122762E-3</v>
      </c>
      <c r="R1827" s="247">
        <f>_xlfn.NORM.DIST(P1827,P$752,P$753,1)</f>
        <v>0.60411004062441243</v>
      </c>
      <c r="S1827" s="253" t="str">
        <f>IF(OR(R1827&lt;$T$757,R1827&gt;$T$758),Q1827,"")</f>
        <v/>
      </c>
      <c r="T1827" s="253">
        <f>IF(AND(R1827&gt;$T$757,R1827&lt;$T$758),Q1827,"")</f>
        <v>2.7504088951122762E-3</v>
      </c>
      <c r="U1827" s="253" t="str">
        <f>IF(Q1827=MAX($Q$761:$Q$2761),Q1827,"")</f>
        <v/>
      </c>
      <c r="V1827" s="253">
        <f>_xlfn.NORM.DIST(P1827,$T$753,$T$754,0)</f>
        <v>4.2573019342741075E-81</v>
      </c>
      <c r="W1827" s="253" t="str">
        <f>IF(V1827=MAX($V$761:$V$2761),Q1827,"")</f>
        <v/>
      </c>
      <c r="X1827" s="253" t="str">
        <f t="shared" si="407"/>
        <v/>
      </c>
      <c r="AB1827" s="253">
        <v>1066</v>
      </c>
      <c r="AC1827" s="253">
        <f t="shared" si="423"/>
        <v>57.226050669495635</v>
      </c>
      <c r="AD1827" s="253">
        <f t="shared" si="408"/>
        <v>1.7774030600208905E-3</v>
      </c>
      <c r="AE1827" s="253">
        <f t="shared" si="409"/>
        <v>0.60411004062441243</v>
      </c>
      <c r="AF1827" s="253" t="str">
        <f>IF(OR(AE1827&lt;$T$757,AE1827&gt;$T$758),AD1827,"")</f>
        <v/>
      </c>
      <c r="AG1827" s="253">
        <f t="shared" si="410"/>
        <v>1.7774030600208905E-3</v>
      </c>
      <c r="AH1827" s="253" t="str">
        <f t="shared" si="411"/>
        <v/>
      </c>
      <c r="AI1827" s="253">
        <f t="shared" si="412"/>
        <v>2.2078388758316075E-4</v>
      </c>
      <c r="AJ1827" s="253" t="str">
        <f t="shared" si="413"/>
        <v/>
      </c>
      <c r="AK1827" s="253" t="str">
        <f t="shared" si="414"/>
        <v/>
      </c>
      <c r="AO1827" s="253">
        <v>1066</v>
      </c>
      <c r="AP1827" s="253">
        <f t="shared" si="415"/>
        <v>337.37631405059255</v>
      </c>
      <c r="AQ1827" s="253">
        <f t="shared" si="416"/>
        <v>3.0148458364394554E-4</v>
      </c>
      <c r="AR1827" s="253">
        <f t="shared" si="417"/>
        <v>0.60411004062441231</v>
      </c>
      <c r="AS1827" s="253" t="str">
        <f>IF(OR(AR1827&lt;$T$757,AR1827&gt;$T$758),AQ1827,"")</f>
        <v/>
      </c>
      <c r="AT1827" s="253">
        <f t="shared" si="418"/>
        <v>3.0148458364394554E-4</v>
      </c>
      <c r="AU1827" s="253" t="str">
        <f t="shared" si="419"/>
        <v/>
      </c>
      <c r="AV1827" s="253">
        <f t="shared" si="420"/>
        <v>0</v>
      </c>
      <c r="AW1827" s="253">
        <f t="shared" si="421"/>
        <v>3.0148458364394554E-4</v>
      </c>
      <c r="AX1827" s="253" t="str">
        <f t="shared" si="422"/>
        <v/>
      </c>
      <c r="AZ1827" s="259"/>
      <c r="BA1827" s="259">
        <f>BA1826+$BD$753</f>
        <v>6.8544000000001306</v>
      </c>
      <c r="BB1827" s="274">
        <f t="shared" si="405"/>
        <v>0.44419565332144251</v>
      </c>
      <c r="BC1827" s="259">
        <f t="shared" si="406"/>
        <v>6.7970459955224438E-4</v>
      </c>
      <c r="BD1827" s="259" t="str">
        <f t="shared" si="403"/>
        <v/>
      </c>
      <c r="BE1827" s="254" t="str">
        <f t="shared" si="404"/>
        <v/>
      </c>
    </row>
    <row r="1828" spans="1:57" ht="20.100000000000001" customHeight="1" x14ac:dyDescent="0.25">
      <c r="A1828" s="248">
        <v>1067</v>
      </c>
      <c r="B1828" s="247">
        <f>$B$755+(A1828*$B$758)</f>
        <v>644.20948800422047</v>
      </c>
      <c r="C1828" s="247">
        <f>_xlfn.NORM.DIST($B1828,$B$752,$B$753,0)</f>
        <v>1.6011106988003879E-4</v>
      </c>
      <c r="D1828" s="247">
        <f>_xlfn.NORM.DIST($B1828,$B$752,$B$753,1)</f>
        <v>0.6056503406333017</v>
      </c>
      <c r="E1828" s="247" t="str">
        <f>IF(OR(D1828&lt;$F$757,D1828&gt;$F$758),C1828,"")</f>
        <v/>
      </c>
      <c r="F1828" s="247">
        <f>IF(AND(D1828&gt;$F$757,D1828&lt;$F$758),C1828,"")</f>
        <v>1.6011106988003879E-4</v>
      </c>
      <c r="G1828" s="247" t="str">
        <f>IF(C1828=MAX($C$761:$C$2761),C1828,"")</f>
        <v/>
      </c>
      <c r="H1828" s="247">
        <f>_xlfn.NORM.DIST(B1828,$F$753,$F$754,0)</f>
        <v>0</v>
      </c>
      <c r="I1828" s="247">
        <f>IF(H1828=MAX($H$761:$H$2761),C1828,"")</f>
        <v>1.6011106988003879E-4</v>
      </c>
      <c r="J1828" s="247" t="str">
        <f>IF(I1828=MIN($I$761:$I$2761),I1828,"")</f>
        <v/>
      </c>
      <c r="K1828" s="247"/>
      <c r="L1828" s="247"/>
      <c r="M1828" s="247"/>
      <c r="N1828" s="247"/>
      <c r="O1828" s="248">
        <v>1067</v>
      </c>
      <c r="P1828" s="247">
        <f>$P$755+(O1828*$P$758)</f>
        <v>37.541645278761393</v>
      </c>
      <c r="Q1828" s="247">
        <f>_xlfn.NORM.DIST(P1828,P$752,P$753,0)</f>
        <v>2.7474840163593099E-3</v>
      </c>
      <c r="R1828" s="247">
        <f>_xlfn.NORM.DIST(P1828,P$752,P$753,1)</f>
        <v>0.60565034063330181</v>
      </c>
      <c r="S1828" s="253" t="str">
        <f>IF(OR(R1828&lt;$T$757,R1828&gt;$T$758),Q1828,"")</f>
        <v/>
      </c>
      <c r="T1828" s="253">
        <f>IF(AND(R1828&gt;$T$757,R1828&lt;$T$758),Q1828,"")</f>
        <v>2.7474840163593099E-3</v>
      </c>
      <c r="U1828" s="253" t="str">
        <f>IF(Q1828=MAX($Q$761:$Q$2761),Q1828,"")</f>
        <v/>
      </c>
      <c r="V1828" s="253">
        <f>_xlfn.NORM.DIST(P1828,$T$753,$T$754,0)</f>
        <v>3.9467871741934252E-81</v>
      </c>
      <c r="W1828" s="253" t="str">
        <f>IF(V1828=MAX($V$761:$V$2761),Q1828,"")</f>
        <v/>
      </c>
      <c r="X1828" s="253" t="str">
        <f t="shared" si="407"/>
        <v/>
      </c>
      <c r="AB1828" s="259">
        <v>1067</v>
      </c>
      <c r="AC1828" s="253">
        <f t="shared" si="423"/>
        <v>58.093112043275823</v>
      </c>
      <c r="AD1828" s="253">
        <f t="shared" si="408"/>
        <v>1.7755129089037421E-3</v>
      </c>
      <c r="AE1828" s="253">
        <f t="shared" si="409"/>
        <v>0.60565034063330159</v>
      </c>
      <c r="AF1828" s="253" t="str">
        <f>IF(OR(AE1828&lt;$T$757,AE1828&gt;$T$758),AD1828,"")</f>
        <v/>
      </c>
      <c r="AG1828" s="253">
        <f t="shared" si="410"/>
        <v>1.7755129089037421E-3</v>
      </c>
      <c r="AH1828" s="253" t="str">
        <f t="shared" si="411"/>
        <v/>
      </c>
      <c r="AI1828" s="253">
        <f t="shared" si="412"/>
        <v>2.1897087346554268E-4</v>
      </c>
      <c r="AJ1828" s="253" t="str">
        <f t="shared" si="413"/>
        <v/>
      </c>
      <c r="AK1828" s="253" t="str">
        <f t="shared" si="414"/>
        <v/>
      </c>
      <c r="AO1828" s="259">
        <v>1067</v>
      </c>
      <c r="AP1828" s="253">
        <f t="shared" si="415"/>
        <v>342.48807638469316</v>
      </c>
      <c r="AQ1828" s="253">
        <f t="shared" si="416"/>
        <v>3.0116397464118445E-4</v>
      </c>
      <c r="AR1828" s="253">
        <f t="shared" si="417"/>
        <v>0.6056503406333017</v>
      </c>
      <c r="AS1828" s="253" t="str">
        <f>IF(OR(AR1828&lt;$T$757,AR1828&gt;$T$758),AQ1828,"")</f>
        <v/>
      </c>
      <c r="AT1828" s="253">
        <f t="shared" si="418"/>
        <v>3.0116397464118445E-4</v>
      </c>
      <c r="AU1828" s="253" t="str">
        <f t="shared" si="419"/>
        <v/>
      </c>
      <c r="AV1828" s="253">
        <f t="shared" si="420"/>
        <v>0</v>
      </c>
      <c r="AW1828" s="253">
        <f t="shared" si="421"/>
        <v>3.0116397464118445E-4</v>
      </c>
      <c r="AX1828" s="253" t="str">
        <f t="shared" si="422"/>
        <v/>
      </c>
      <c r="AZ1828" s="259"/>
      <c r="BA1828" s="259">
        <f>BA1827+$BD$753</f>
        <v>6.8608000000001308</v>
      </c>
      <c r="BB1828" s="274">
        <f t="shared" si="405"/>
        <v>0.44351594872189026</v>
      </c>
      <c r="BC1828" s="259">
        <f t="shared" si="406"/>
        <v>6.7911493309147364E-4</v>
      </c>
      <c r="BD1828" s="259" t="str">
        <f t="shared" si="403"/>
        <v/>
      </c>
      <c r="BE1828" s="254" t="str">
        <f t="shared" si="404"/>
        <v/>
      </c>
    </row>
    <row r="1829" spans="1:57" ht="20.100000000000001" customHeight="1" x14ac:dyDescent="0.25">
      <c r="A1829" s="247">
        <v>1068</v>
      </c>
      <c r="B1829" s="247">
        <f>$B$755+(A1829*$B$758)</f>
        <v>653.82455498935815</v>
      </c>
      <c r="C1829" s="247">
        <f>_xlfn.NORM.DIST($B1829,$B$752,$B$753,0)</f>
        <v>1.5993824326773775E-4</v>
      </c>
      <c r="D1829" s="247">
        <f>_xlfn.NORM.DIST($B1829,$B$752,$B$753,1)</f>
        <v>0.6071889903275085</v>
      </c>
      <c r="E1829" s="247" t="str">
        <f>IF(OR(D1829&lt;$F$757,D1829&gt;$F$758),C1829,"")</f>
        <v/>
      </c>
      <c r="F1829" s="247">
        <f>IF(AND(D1829&gt;$F$757,D1829&lt;$F$758),C1829,"")</f>
        <v>1.5993824326773775E-4</v>
      </c>
      <c r="G1829" s="247" t="str">
        <f>IF(C1829=MAX($C$761:$C$2761),C1829,"")</f>
        <v/>
      </c>
      <c r="H1829" s="247">
        <f>_xlfn.NORM.DIST(B1829,$F$753,$F$754,0)</f>
        <v>0</v>
      </c>
      <c r="I1829" s="247">
        <f>IF(H1829=MAX($H$761:$H$2761),C1829,"")</f>
        <v>1.5993824326773775E-4</v>
      </c>
      <c r="J1829" s="247" t="str">
        <f>IF(I1829=MIN($I$761:$I$2761),I1829,"")</f>
        <v/>
      </c>
      <c r="K1829" s="247"/>
      <c r="L1829" s="247"/>
      <c r="M1829" s="247"/>
      <c r="N1829" s="247"/>
      <c r="O1829" s="247">
        <v>1068</v>
      </c>
      <c r="P1829" s="247">
        <f>$P$755+(O1829*$P$758)</f>
        <v>38.101968342623422</v>
      </c>
      <c r="Q1829" s="247">
        <f>_xlfn.NORM.DIST(P1829,P$752,P$753,0)</f>
        <v>2.7445183353776367E-3</v>
      </c>
      <c r="R1829" s="247">
        <f>_xlfn.NORM.DIST(P1829,P$752,P$753,1)</f>
        <v>0.60718899032750839</v>
      </c>
      <c r="S1829" s="253" t="str">
        <f>IF(OR(R1829&lt;$T$757,R1829&gt;$T$758),Q1829,"")</f>
        <v/>
      </c>
      <c r="T1829" s="253">
        <f>IF(AND(R1829&gt;$T$757,R1829&lt;$T$758),Q1829,"")</f>
        <v>2.7445183353776367E-3</v>
      </c>
      <c r="U1829" s="253" t="str">
        <f>IF(Q1829=MAX($Q$761:$Q$2761),Q1829,"")</f>
        <v/>
      </c>
      <c r="V1829" s="253">
        <f>_xlfn.NORM.DIST(P1829,$T$753,$T$754,0)</f>
        <v>3.6588618817241506E-81</v>
      </c>
      <c r="W1829" s="253" t="str">
        <f>IF(V1829=MAX($V$761:$V$2761),Q1829,"")</f>
        <v/>
      </c>
      <c r="X1829" s="253" t="str">
        <f t="shared" si="407"/>
        <v/>
      </c>
      <c r="AB1829" s="253">
        <v>1068</v>
      </c>
      <c r="AC1829" s="253">
        <f t="shared" si="423"/>
        <v>58.960173417056126</v>
      </c>
      <c r="AD1829" s="253">
        <f t="shared" si="408"/>
        <v>1.7735963900685826E-3</v>
      </c>
      <c r="AE1829" s="253">
        <f t="shared" si="409"/>
        <v>0.6071889903275085</v>
      </c>
      <c r="AF1829" s="253" t="str">
        <f>IF(OR(AE1829&lt;$T$757,AE1829&gt;$T$758),AD1829,"")</f>
        <v/>
      </c>
      <c r="AG1829" s="253">
        <f t="shared" si="410"/>
        <v>1.7735963900685826E-3</v>
      </c>
      <c r="AH1829" s="253" t="str">
        <f t="shared" si="411"/>
        <v/>
      </c>
      <c r="AI1829" s="253">
        <f t="shared" si="412"/>
        <v>2.1716927256498864E-4</v>
      </c>
      <c r="AJ1829" s="253" t="str">
        <f t="shared" si="413"/>
        <v/>
      </c>
      <c r="AK1829" s="253" t="str">
        <f t="shared" si="414"/>
        <v/>
      </c>
      <c r="AO1829" s="253">
        <v>1068</v>
      </c>
      <c r="AP1829" s="253">
        <f t="shared" si="415"/>
        <v>347.59983871879285</v>
      </c>
      <c r="AQ1829" s="253">
        <f t="shared" si="416"/>
        <v>3.0083889312418913E-4</v>
      </c>
      <c r="AR1829" s="253">
        <f t="shared" si="417"/>
        <v>0.6071889903275085</v>
      </c>
      <c r="AS1829" s="253" t="str">
        <f>IF(OR(AR1829&lt;$T$757,AR1829&gt;$T$758),AQ1829,"")</f>
        <v/>
      </c>
      <c r="AT1829" s="253">
        <f t="shared" si="418"/>
        <v>3.0083889312418913E-4</v>
      </c>
      <c r="AU1829" s="253" t="str">
        <f t="shared" si="419"/>
        <v/>
      </c>
      <c r="AV1829" s="253">
        <f t="shared" si="420"/>
        <v>0</v>
      </c>
      <c r="AW1829" s="253">
        <f t="shared" si="421"/>
        <v>3.0083889312418913E-4</v>
      </c>
      <c r="AX1829" s="253" t="str">
        <f t="shared" si="422"/>
        <v/>
      </c>
      <c r="AZ1829" s="259"/>
      <c r="BA1829" s="259">
        <f>BA1828+$BD$753</f>
        <v>6.867200000000131</v>
      </c>
      <c r="BB1829" s="274">
        <f t="shared" si="405"/>
        <v>0.44283683378879879</v>
      </c>
      <c r="BC1829" s="259">
        <f t="shared" si="406"/>
        <v>6.7852430345949344E-4</v>
      </c>
      <c r="BD1829" s="259" t="str">
        <f t="shared" si="403"/>
        <v/>
      </c>
      <c r="BE1829" s="254" t="str">
        <f t="shared" si="404"/>
        <v/>
      </c>
    </row>
    <row r="1830" spans="1:57" ht="20.100000000000001" customHeight="1" x14ac:dyDescent="0.25">
      <c r="A1830" s="247">
        <v>1069</v>
      </c>
      <c r="B1830" s="247">
        <f>$B$755+(A1830*$B$758)</f>
        <v>663.43962197449582</v>
      </c>
      <c r="C1830" s="247">
        <f>_xlfn.NORM.DIST($B1830,$B$752,$B$753,0)</f>
        <v>1.5976304697822033E-4</v>
      </c>
      <c r="D1830" s="247">
        <f>_xlfn.NORM.DIST($B1830,$B$752,$B$753,1)</f>
        <v>0.60872596688343117</v>
      </c>
      <c r="E1830" s="247" t="str">
        <f>IF(OR(D1830&lt;$F$757,D1830&gt;$F$758),C1830,"")</f>
        <v/>
      </c>
      <c r="F1830" s="247">
        <f>IF(AND(D1830&gt;$F$757,D1830&lt;$F$758),C1830,"")</f>
        <v>1.5976304697822033E-4</v>
      </c>
      <c r="G1830" s="247" t="str">
        <f>IF(C1830=MAX($C$761:$C$2761),C1830,"")</f>
        <v/>
      </c>
      <c r="H1830" s="247">
        <f>_xlfn.NORM.DIST(B1830,$F$753,$F$754,0)</f>
        <v>0</v>
      </c>
      <c r="I1830" s="247">
        <f>IF(H1830=MAX($H$761:$H$2761),C1830,"")</f>
        <v>1.5976304697822033E-4</v>
      </c>
      <c r="J1830" s="247" t="str">
        <f>IF(I1830=MIN($I$761:$I$2761),I1830,"")</f>
        <v/>
      </c>
      <c r="K1830" s="247"/>
      <c r="L1830" s="247"/>
      <c r="M1830" s="247"/>
      <c r="N1830" s="247"/>
      <c r="O1830" s="247">
        <v>1069</v>
      </c>
      <c r="P1830" s="247">
        <f>$P$755+(O1830*$P$758)</f>
        <v>38.662291406485565</v>
      </c>
      <c r="Q1830" s="247">
        <f>_xlfn.NORM.DIST(P1830,P$752,P$753,0)</f>
        <v>2.7415119910596877E-3</v>
      </c>
      <c r="R1830" s="247">
        <f>_xlfn.NORM.DIST(P1830,P$752,P$753,1)</f>
        <v>0.60872596688343117</v>
      </c>
      <c r="S1830" s="253" t="str">
        <f>IF(OR(R1830&lt;$T$757,R1830&gt;$T$758),Q1830,"")</f>
        <v/>
      </c>
      <c r="T1830" s="253">
        <f>IF(AND(R1830&gt;$T$757,R1830&lt;$T$758),Q1830,"")</f>
        <v>2.7415119910596877E-3</v>
      </c>
      <c r="U1830" s="253" t="str">
        <f>IF(Q1830=MAX($Q$761:$Q$2761),Q1830,"")</f>
        <v/>
      </c>
      <c r="V1830" s="253">
        <f>_xlfn.NORM.DIST(P1830,$T$753,$T$754,0)</f>
        <v>3.3918869916413969E-81</v>
      </c>
      <c r="W1830" s="253" t="str">
        <f>IF(V1830=MAX($V$761:$V$2761),Q1830,"")</f>
        <v/>
      </c>
      <c r="X1830" s="253" t="str">
        <f t="shared" si="407"/>
        <v/>
      </c>
      <c r="AB1830" s="253">
        <v>1069</v>
      </c>
      <c r="AC1830" s="253">
        <f t="shared" si="423"/>
        <v>59.827234790836314</v>
      </c>
      <c r="AD1830" s="253">
        <f t="shared" si="408"/>
        <v>1.7716535932721885E-3</v>
      </c>
      <c r="AE1830" s="253">
        <f t="shared" si="409"/>
        <v>0.60872596688343106</v>
      </c>
      <c r="AF1830" s="253" t="str">
        <f>IF(OR(AE1830&lt;$T$757,AE1830&gt;$T$758),AD1830,"")</f>
        <v/>
      </c>
      <c r="AG1830" s="253">
        <f t="shared" si="410"/>
        <v>1.7716535932721885E-3</v>
      </c>
      <c r="AH1830" s="253" t="str">
        <f t="shared" si="411"/>
        <v/>
      </c>
      <c r="AI1830" s="253">
        <f t="shared" si="412"/>
        <v>2.1537904839191921E-4</v>
      </c>
      <c r="AJ1830" s="253" t="str">
        <f t="shared" si="413"/>
        <v/>
      </c>
      <c r="AK1830" s="253" t="str">
        <f t="shared" si="414"/>
        <v/>
      </c>
      <c r="AO1830" s="253">
        <v>1069</v>
      </c>
      <c r="AP1830" s="253">
        <f t="shared" si="415"/>
        <v>352.71160105289255</v>
      </c>
      <c r="AQ1830" s="253">
        <f t="shared" si="416"/>
        <v>3.0050935431757833E-4</v>
      </c>
      <c r="AR1830" s="253">
        <f t="shared" si="417"/>
        <v>0.60872596688343106</v>
      </c>
      <c r="AS1830" s="253" t="str">
        <f>IF(OR(AR1830&lt;$T$757,AR1830&gt;$T$758),AQ1830,"")</f>
        <v/>
      </c>
      <c r="AT1830" s="253">
        <f t="shared" si="418"/>
        <v>3.0050935431757833E-4</v>
      </c>
      <c r="AU1830" s="253" t="str">
        <f t="shared" si="419"/>
        <v/>
      </c>
      <c r="AV1830" s="253">
        <f t="shared" si="420"/>
        <v>0</v>
      </c>
      <c r="AW1830" s="253">
        <f t="shared" si="421"/>
        <v>3.0050935431757833E-4</v>
      </c>
      <c r="AX1830" s="253" t="str">
        <f t="shared" si="422"/>
        <v/>
      </c>
      <c r="AZ1830" s="259"/>
      <c r="BA1830" s="259">
        <f>BA1829+$BD$753</f>
        <v>6.8736000000001312</v>
      </c>
      <c r="BB1830" s="274">
        <f t="shared" si="405"/>
        <v>0.4421583094853393</v>
      </c>
      <c r="BC1830" s="259">
        <f t="shared" si="406"/>
        <v>6.7793271680349765E-4</v>
      </c>
      <c r="BD1830" s="259" t="str">
        <f t="shared" si="403"/>
        <v/>
      </c>
      <c r="BE1830" s="254" t="str">
        <f t="shared" si="404"/>
        <v/>
      </c>
    </row>
    <row r="1831" spans="1:57" ht="20.100000000000001" customHeight="1" x14ac:dyDescent="0.25">
      <c r="A1831" s="247">
        <v>1070</v>
      </c>
      <c r="B1831" s="247">
        <f>$B$755+(A1831*$B$758)</f>
        <v>673.05468895963349</v>
      </c>
      <c r="C1831" s="247">
        <f>_xlfn.NORM.DIST($B1831,$B$752,$B$753,0)</f>
        <v>1.5958548921039597E-4</v>
      </c>
      <c r="D1831" s="247">
        <f>_xlfn.NORM.DIST($B1831,$B$752,$B$753,1)</f>
        <v>0.61026124755579725</v>
      </c>
      <c r="E1831" s="247" t="str">
        <f>IF(OR(D1831&lt;$F$757,D1831&gt;$F$758),C1831,"")</f>
        <v/>
      </c>
      <c r="F1831" s="247">
        <f>IF(AND(D1831&gt;$F$757,D1831&lt;$F$758),C1831,"")</f>
        <v>1.5958548921039597E-4</v>
      </c>
      <c r="G1831" s="247" t="str">
        <f>IF(C1831=MAX($C$761:$C$2761),C1831,"")</f>
        <v/>
      </c>
      <c r="H1831" s="247">
        <f>_xlfn.NORM.DIST(B1831,$F$753,$F$754,0)</f>
        <v>0</v>
      </c>
      <c r="I1831" s="247">
        <f>IF(H1831=MAX($H$761:$H$2761),C1831,"")</f>
        <v>1.5958548921039597E-4</v>
      </c>
      <c r="J1831" s="247" t="str">
        <f>IF(I1831=MIN($I$761:$I$2761),I1831,"")</f>
        <v/>
      </c>
      <c r="K1831" s="247"/>
      <c r="L1831" s="247"/>
      <c r="M1831" s="247"/>
      <c r="N1831" s="247"/>
      <c r="O1831" s="247">
        <v>1070</v>
      </c>
      <c r="P1831" s="247">
        <f>$P$755+(O1831*$P$758)</f>
        <v>39.222614470347708</v>
      </c>
      <c r="Q1831" s="247">
        <f>_xlfn.NORM.DIST(P1831,P$752,P$753,0)</f>
        <v>2.7384651240976252E-3</v>
      </c>
      <c r="R1831" s="247">
        <f>_xlfn.NORM.DIST(P1831,P$752,P$753,1)</f>
        <v>0.61026124755579736</v>
      </c>
      <c r="S1831" s="253" t="str">
        <f>IF(OR(R1831&lt;$T$757,R1831&gt;$T$758),Q1831,"")</f>
        <v/>
      </c>
      <c r="T1831" s="253">
        <f>IF(AND(R1831&gt;$T$757,R1831&lt;$T$758),Q1831,"")</f>
        <v>2.7384651240976252E-3</v>
      </c>
      <c r="U1831" s="253" t="str">
        <f>IF(Q1831=MAX($Q$761:$Q$2761),Q1831,"")</f>
        <v/>
      </c>
      <c r="V1831" s="253">
        <f>_xlfn.NORM.DIST(P1831,$T$753,$T$754,0)</f>
        <v>3.1443420547373621E-81</v>
      </c>
      <c r="W1831" s="253" t="str">
        <f>IF(V1831=MAX($V$761:$V$2761),Q1831,"")</f>
        <v/>
      </c>
      <c r="X1831" s="253" t="str">
        <f t="shared" si="407"/>
        <v/>
      </c>
      <c r="AB1831" s="253">
        <v>1070</v>
      </c>
      <c r="AC1831" s="253">
        <f t="shared" si="423"/>
        <v>60.694296164616617</v>
      </c>
      <c r="AD1831" s="253">
        <f t="shared" si="408"/>
        <v>1.7696846094343783E-3</v>
      </c>
      <c r="AE1831" s="253">
        <f t="shared" si="409"/>
        <v>0.61026124755579725</v>
      </c>
      <c r="AF1831" s="253" t="str">
        <f>IF(OR(AE1831&lt;$T$757,AE1831&gt;$T$758),AD1831,"")</f>
        <v/>
      </c>
      <c r="AG1831" s="253">
        <f t="shared" si="410"/>
        <v>1.7696846094343783E-3</v>
      </c>
      <c r="AH1831" s="253" t="str">
        <f t="shared" si="411"/>
        <v/>
      </c>
      <c r="AI1831" s="253">
        <f t="shared" si="412"/>
        <v>2.1360016421343819E-4</v>
      </c>
      <c r="AJ1831" s="253" t="str">
        <f t="shared" si="413"/>
        <v/>
      </c>
      <c r="AK1831" s="253" t="str">
        <f t="shared" si="414"/>
        <v/>
      </c>
      <c r="AO1831" s="253">
        <v>1070</v>
      </c>
      <c r="AP1831" s="253">
        <f t="shared" si="415"/>
        <v>357.82336338699224</v>
      </c>
      <c r="AQ1831" s="253">
        <f t="shared" si="416"/>
        <v>3.0017537364324727E-4</v>
      </c>
      <c r="AR1831" s="253">
        <f t="shared" si="417"/>
        <v>0.61026124755579703</v>
      </c>
      <c r="AS1831" s="253" t="str">
        <f>IF(OR(AR1831&lt;$T$757,AR1831&gt;$T$758),AQ1831,"")</f>
        <v/>
      </c>
      <c r="AT1831" s="253">
        <f t="shared" si="418"/>
        <v>3.0017537364324727E-4</v>
      </c>
      <c r="AU1831" s="253" t="str">
        <f t="shared" si="419"/>
        <v/>
      </c>
      <c r="AV1831" s="253">
        <f t="shared" si="420"/>
        <v>0</v>
      </c>
      <c r="AW1831" s="253">
        <f t="shared" si="421"/>
        <v>3.0017537364324727E-4</v>
      </c>
      <c r="AX1831" s="253" t="str">
        <f t="shared" si="422"/>
        <v/>
      </c>
      <c r="AZ1831" s="259"/>
      <c r="BA1831" s="259">
        <f>BA1830+$BD$753</f>
        <v>6.8800000000001313</v>
      </c>
      <c r="BB1831" s="274">
        <f t="shared" si="405"/>
        <v>0.4414803767685358</v>
      </c>
      <c r="BC1831" s="259">
        <f t="shared" si="406"/>
        <v>6.7734017925802359E-4</v>
      </c>
      <c r="BD1831" s="259" t="str">
        <f t="shared" si="403"/>
        <v/>
      </c>
      <c r="BE1831" s="254" t="str">
        <f t="shared" si="404"/>
        <v/>
      </c>
    </row>
    <row r="1832" spans="1:57" ht="20.100000000000001" customHeight="1" x14ac:dyDescent="0.25">
      <c r="A1832" s="247">
        <v>1071</v>
      </c>
      <c r="B1832" s="247">
        <f>$B$755+(A1832*$B$758)</f>
        <v>682.66975594477117</v>
      </c>
      <c r="C1832" s="247">
        <f>_xlfn.NORM.DIST($B1832,$B$752,$B$753,0)</f>
        <v>1.594055782674148E-4</v>
      </c>
      <c r="D1832" s="247">
        <f>_xlfn.NORM.DIST($B1832,$B$752,$B$753,1)</f>
        <v>0.61179480967866895</v>
      </c>
      <c r="E1832" s="247" t="str">
        <f>IF(OR(D1832&lt;$F$757,D1832&gt;$F$758),C1832,"")</f>
        <v/>
      </c>
      <c r="F1832" s="247">
        <f>IF(AND(D1832&gt;$F$757,D1832&lt;$F$758),C1832,"")</f>
        <v>1.594055782674148E-4</v>
      </c>
      <c r="G1832" s="247" t="str">
        <f>IF(C1832=MAX($C$761:$C$2761),C1832,"")</f>
        <v/>
      </c>
      <c r="H1832" s="247">
        <f>_xlfn.NORM.DIST(B1832,$F$753,$F$754,0)</f>
        <v>0</v>
      </c>
      <c r="I1832" s="247">
        <f>IF(H1832=MAX($H$761:$H$2761),C1832,"")</f>
        <v>1.594055782674148E-4</v>
      </c>
      <c r="J1832" s="247" t="str">
        <f>IF(I1832=MIN($I$761:$I$2761),I1832,"")</f>
        <v/>
      </c>
      <c r="K1832" s="247"/>
      <c r="L1832" s="247"/>
      <c r="M1832" s="247"/>
      <c r="N1832" s="247"/>
      <c r="O1832" s="247">
        <v>1071</v>
      </c>
      <c r="P1832" s="247">
        <f>$P$755+(O1832*$P$758)</f>
        <v>39.782937534209736</v>
      </c>
      <c r="Q1832" s="247">
        <f>_xlfn.NORM.DIST(P1832,P$752,P$753,0)</f>
        <v>2.7353778769723695E-3</v>
      </c>
      <c r="R1832" s="247">
        <f>_xlfn.NORM.DIST(P1832,P$752,P$753,1)</f>
        <v>0.61179480967866884</v>
      </c>
      <c r="S1832" s="253" t="str">
        <f>IF(OR(R1832&lt;$T$757,R1832&gt;$T$758),Q1832,"")</f>
        <v/>
      </c>
      <c r="T1832" s="253">
        <f>IF(AND(R1832&gt;$T$757,R1832&lt;$T$758),Q1832,"")</f>
        <v>2.7353778769723695E-3</v>
      </c>
      <c r="U1832" s="253" t="str">
        <f>IF(Q1832=MAX($Q$761:$Q$2761),Q1832,"")</f>
        <v/>
      </c>
      <c r="V1832" s="253">
        <f>_xlfn.NORM.DIST(P1832,$T$753,$T$754,0)</f>
        <v>2.9148166765663631E-81</v>
      </c>
      <c r="W1832" s="253" t="str">
        <f>IF(V1832=MAX($V$761:$V$2761),Q1832,"")</f>
        <v/>
      </c>
      <c r="X1832" s="253" t="str">
        <f t="shared" si="407"/>
        <v/>
      </c>
      <c r="AB1832" s="253">
        <v>1071</v>
      </c>
      <c r="AC1832" s="253">
        <f t="shared" si="423"/>
        <v>61.561357538396805</v>
      </c>
      <c r="AD1832" s="253">
        <f t="shared" si="408"/>
        <v>1.7676895306309233E-3</v>
      </c>
      <c r="AE1832" s="253">
        <f t="shared" si="409"/>
        <v>0.61179480967866895</v>
      </c>
      <c r="AF1832" s="253" t="str">
        <f>IF(OR(AE1832&lt;$T$757,AE1832&gt;$T$758),AD1832,"")</f>
        <v/>
      </c>
      <c r="AG1832" s="253">
        <f t="shared" si="410"/>
        <v>1.7676895306309233E-3</v>
      </c>
      <c r="AH1832" s="253" t="str">
        <f t="shared" si="411"/>
        <v/>
      </c>
      <c r="AI1832" s="253">
        <f t="shared" si="412"/>
        <v>2.1183258305768049E-4</v>
      </c>
      <c r="AJ1832" s="253" t="str">
        <f t="shared" si="413"/>
        <v/>
      </c>
      <c r="AK1832" s="253" t="str">
        <f t="shared" si="414"/>
        <v/>
      </c>
      <c r="AO1832" s="253">
        <v>1071</v>
      </c>
      <c r="AP1832" s="253">
        <f t="shared" si="415"/>
        <v>362.93512572109194</v>
      </c>
      <c r="AQ1832" s="253">
        <f t="shared" si="416"/>
        <v>2.9983696671916478E-4</v>
      </c>
      <c r="AR1832" s="253">
        <f t="shared" si="417"/>
        <v>0.61179480967866873</v>
      </c>
      <c r="AS1832" s="253" t="str">
        <f>IF(OR(AR1832&lt;$T$757,AR1832&gt;$T$758),AQ1832,"")</f>
        <v/>
      </c>
      <c r="AT1832" s="253">
        <f t="shared" si="418"/>
        <v>2.9983696671916478E-4</v>
      </c>
      <c r="AU1832" s="253" t="str">
        <f t="shared" si="419"/>
        <v/>
      </c>
      <c r="AV1832" s="253">
        <f t="shared" si="420"/>
        <v>0</v>
      </c>
      <c r="AW1832" s="253">
        <f t="shared" si="421"/>
        <v>2.9983696671916478E-4</v>
      </c>
      <c r="AX1832" s="253" t="str">
        <f t="shared" si="422"/>
        <v/>
      </c>
      <c r="AZ1832" s="259"/>
      <c r="BA1832" s="259">
        <f>BA1831+$BD$753</f>
        <v>6.8864000000001315</v>
      </c>
      <c r="BB1832" s="274">
        <f t="shared" si="405"/>
        <v>0.44080303658927777</v>
      </c>
      <c r="BC1832" s="259">
        <f t="shared" si="406"/>
        <v>6.7674669694262057E-4</v>
      </c>
      <c r="BD1832" s="259" t="str">
        <f t="shared" si="403"/>
        <v/>
      </c>
      <c r="BE1832" s="254" t="str">
        <f t="shared" si="404"/>
        <v/>
      </c>
    </row>
    <row r="1833" spans="1:57" ht="20.100000000000001" customHeight="1" x14ac:dyDescent="0.25">
      <c r="A1833" s="247">
        <v>1072</v>
      </c>
      <c r="B1833" s="247">
        <f>$B$755+(A1833*$B$758)</f>
        <v>692.28482292990884</v>
      </c>
      <c r="C1833" s="247">
        <f>_xlfn.NORM.DIST($B1833,$B$752,$B$753,0)</f>
        <v>1.5922332255602085E-4</v>
      </c>
      <c r="D1833" s="247">
        <f>_xlfn.NORM.DIST($B1833,$B$752,$B$753,1)</f>
        <v>0.61332663066644266</v>
      </c>
      <c r="E1833" s="247" t="str">
        <f>IF(OR(D1833&lt;$F$757,D1833&gt;$F$758),C1833,"")</f>
        <v/>
      </c>
      <c r="F1833" s="247">
        <f>IF(AND(D1833&gt;$F$757,D1833&lt;$F$758),C1833,"")</f>
        <v>1.5922332255602085E-4</v>
      </c>
      <c r="G1833" s="247" t="str">
        <f>IF(C1833=MAX($C$761:$C$2761),C1833,"")</f>
        <v/>
      </c>
      <c r="H1833" s="247">
        <f>_xlfn.NORM.DIST(B1833,$F$753,$F$754,0)</f>
        <v>0</v>
      </c>
      <c r="I1833" s="247">
        <f>IF(H1833=MAX($H$761:$H$2761),C1833,"")</f>
        <v>1.5922332255602085E-4</v>
      </c>
      <c r="J1833" s="247" t="str">
        <f>IF(I1833=MIN($I$761:$I$2761),I1833,"")</f>
        <v/>
      </c>
      <c r="K1833" s="247"/>
      <c r="L1833" s="247"/>
      <c r="M1833" s="247"/>
      <c r="N1833" s="247"/>
      <c r="O1833" s="247">
        <v>1072</v>
      </c>
      <c r="P1833" s="247">
        <f>$P$755+(O1833*$P$758)</f>
        <v>40.343260598071879</v>
      </c>
      <c r="Q1833" s="247">
        <f>_xlfn.NORM.DIST(P1833,P$752,P$753,0)</f>
        <v>2.7322503939424935E-3</v>
      </c>
      <c r="R1833" s="247">
        <f>_xlfn.NORM.DIST(P1833,P$752,P$753,1)</f>
        <v>0.61332663066644266</v>
      </c>
      <c r="S1833" s="253" t="str">
        <f>IF(OR(R1833&lt;$T$757,R1833&gt;$T$758),Q1833,"")</f>
        <v/>
      </c>
      <c r="T1833" s="253">
        <f>IF(AND(R1833&gt;$T$757,R1833&lt;$T$758),Q1833,"")</f>
        <v>2.7322503939424935E-3</v>
      </c>
      <c r="U1833" s="253" t="str">
        <f>IF(Q1833=MAX($Q$761:$Q$2761),Q1833,"")</f>
        <v/>
      </c>
      <c r="V1833" s="253">
        <f>_xlfn.NORM.DIST(P1833,$T$753,$T$754,0)</f>
        <v>2.7020025724541533E-81</v>
      </c>
      <c r="W1833" s="253" t="str">
        <f>IF(V1833=MAX($V$761:$V$2761),Q1833,"")</f>
        <v/>
      </c>
      <c r="X1833" s="253" t="str">
        <f t="shared" si="407"/>
        <v/>
      </c>
      <c r="AB1833" s="253">
        <v>1072</v>
      </c>
      <c r="AC1833" s="253">
        <f t="shared" si="423"/>
        <v>62.428418912176994</v>
      </c>
      <c r="AD1833" s="253">
        <f t="shared" si="408"/>
        <v>1.765668450086375E-3</v>
      </c>
      <c r="AE1833" s="253">
        <f t="shared" si="409"/>
        <v>0.61332663066644255</v>
      </c>
      <c r="AF1833" s="253" t="str">
        <f>IF(OR(AE1833&lt;$T$757,AE1833&gt;$T$758),AD1833,"")</f>
        <v/>
      </c>
      <c r="AG1833" s="253">
        <f t="shared" si="410"/>
        <v>1.765668450086375E-3</v>
      </c>
      <c r="AH1833" s="253" t="str">
        <f t="shared" si="411"/>
        <v/>
      </c>
      <c r="AI1833" s="253">
        <f t="shared" si="412"/>
        <v>2.1007626771813999E-4</v>
      </c>
      <c r="AJ1833" s="253" t="str">
        <f t="shared" si="413"/>
        <v/>
      </c>
      <c r="AK1833" s="253" t="str">
        <f t="shared" si="414"/>
        <v/>
      </c>
      <c r="AO1833" s="253">
        <v>1072</v>
      </c>
      <c r="AP1833" s="253">
        <f t="shared" si="415"/>
        <v>368.04688805519254</v>
      </c>
      <c r="AQ1833" s="253">
        <f t="shared" si="416"/>
        <v>2.9949414935815668E-4</v>
      </c>
      <c r="AR1833" s="253">
        <f t="shared" si="417"/>
        <v>0.61332663066644266</v>
      </c>
      <c r="AS1833" s="253" t="str">
        <f>IF(OR(AR1833&lt;$T$757,AR1833&gt;$T$758),AQ1833,"")</f>
        <v/>
      </c>
      <c r="AT1833" s="253">
        <f t="shared" si="418"/>
        <v>2.9949414935815668E-4</v>
      </c>
      <c r="AU1833" s="253" t="str">
        <f t="shared" si="419"/>
        <v/>
      </c>
      <c r="AV1833" s="253">
        <f t="shared" si="420"/>
        <v>0</v>
      </c>
      <c r="AW1833" s="253">
        <f t="shared" si="421"/>
        <v>2.9949414935815668E-4</v>
      </c>
      <c r="AX1833" s="253" t="str">
        <f t="shared" si="422"/>
        <v/>
      </c>
      <c r="AZ1833" s="259"/>
      <c r="BA1833" s="259">
        <f>BA1832+$BD$753</f>
        <v>6.8928000000001317</v>
      </c>
      <c r="BB1833" s="274">
        <f t="shared" si="405"/>
        <v>0.44012628989233515</v>
      </c>
      <c r="BC1833" s="259">
        <f t="shared" si="406"/>
        <v>6.7615227596340421E-4</v>
      </c>
      <c r="BD1833" s="259" t="str">
        <f t="shared" si="403"/>
        <v/>
      </c>
      <c r="BE1833" s="254" t="str">
        <f t="shared" si="404"/>
        <v/>
      </c>
    </row>
    <row r="1834" spans="1:57" ht="20.100000000000001" customHeight="1" x14ac:dyDescent="0.25">
      <c r="A1834" s="247">
        <v>1073</v>
      </c>
      <c r="B1834" s="247">
        <f>$B$755+(A1834*$B$758)</f>
        <v>701.89988991504651</v>
      </c>
      <c r="C1834" s="247">
        <f>_xlfn.NORM.DIST($B1834,$B$752,$B$753,0)</f>
        <v>1.5903873058589743E-4</v>
      </c>
      <c r="D1834" s="247">
        <f>_xlfn.NORM.DIST($B1834,$B$752,$B$753,1)</f>
        <v>0.61485668801484139</v>
      </c>
      <c r="E1834" s="247" t="str">
        <f>IF(OR(D1834&lt;$F$757,D1834&gt;$F$758),C1834,"")</f>
        <v/>
      </c>
      <c r="F1834" s="247">
        <f>IF(AND(D1834&gt;$F$757,D1834&lt;$F$758),C1834,"")</f>
        <v>1.5903873058589743E-4</v>
      </c>
      <c r="G1834" s="247" t="str">
        <f>IF(C1834=MAX($C$761:$C$2761),C1834,"")</f>
        <v/>
      </c>
      <c r="H1834" s="247">
        <f>_xlfn.NORM.DIST(B1834,$F$753,$F$754,0)</f>
        <v>0</v>
      </c>
      <c r="I1834" s="247">
        <f>IF(H1834=MAX($H$761:$H$2761),C1834,"")</f>
        <v>1.5903873058589743E-4</v>
      </c>
      <c r="J1834" s="247" t="str">
        <f>IF(I1834=MIN($I$761:$I$2761),I1834,"")</f>
        <v/>
      </c>
      <c r="K1834" s="247"/>
      <c r="L1834" s="247"/>
      <c r="M1834" s="247"/>
      <c r="N1834" s="247"/>
      <c r="O1834" s="247">
        <v>1073</v>
      </c>
      <c r="P1834" s="247">
        <f>$P$755+(O1834*$P$758)</f>
        <v>40.903583661934022</v>
      </c>
      <c r="Q1834" s="247">
        <f>_xlfn.NORM.DIST(P1834,P$752,P$753,0)</f>
        <v>2.729082821032998E-3</v>
      </c>
      <c r="R1834" s="247">
        <f>_xlfn.NORM.DIST(P1834,P$752,P$753,1)</f>
        <v>0.61485668801484139</v>
      </c>
      <c r="S1834" s="253" t="str">
        <f>IF(OR(R1834&lt;$T$757,R1834&gt;$T$758),Q1834,"")</f>
        <v/>
      </c>
      <c r="T1834" s="253">
        <f>IF(AND(R1834&gt;$T$757,R1834&lt;$T$758),Q1834,"")</f>
        <v>2.729082821032998E-3</v>
      </c>
      <c r="U1834" s="253" t="str">
        <f>IF(Q1834=MAX($Q$761:$Q$2761),Q1834,"")</f>
        <v/>
      </c>
      <c r="V1834" s="253">
        <f>_xlfn.NORM.DIST(P1834,$T$753,$T$754,0)</f>
        <v>2.5046861945352961E-81</v>
      </c>
      <c r="W1834" s="253" t="str">
        <f>IF(V1834=MAX($V$761:$V$2761),Q1834,"")</f>
        <v/>
      </c>
      <c r="X1834" s="253" t="str">
        <f t="shared" si="407"/>
        <v/>
      </c>
      <c r="AB1834" s="253">
        <v>1073</v>
      </c>
      <c r="AC1834" s="253">
        <f t="shared" si="423"/>
        <v>63.295480285957296</v>
      </c>
      <c r="AD1834" s="253">
        <f t="shared" si="408"/>
        <v>1.7636214621668035E-3</v>
      </c>
      <c r="AE1834" s="253">
        <f t="shared" si="409"/>
        <v>0.61485668801484128</v>
      </c>
      <c r="AF1834" s="253" t="str">
        <f>IF(OR(AE1834&lt;$T$757,AE1834&gt;$T$758),AD1834,"")</f>
        <v/>
      </c>
      <c r="AG1834" s="253">
        <f t="shared" si="410"/>
        <v>1.7636214621668035E-3</v>
      </c>
      <c r="AH1834" s="253" t="str">
        <f t="shared" si="411"/>
        <v/>
      </c>
      <c r="AI1834" s="253">
        <f t="shared" si="412"/>
        <v>2.0833118075798383E-4</v>
      </c>
      <c r="AJ1834" s="253" t="str">
        <f t="shared" si="413"/>
        <v/>
      </c>
      <c r="AK1834" s="253" t="str">
        <f t="shared" si="414"/>
        <v/>
      </c>
      <c r="AO1834" s="253">
        <v>1073</v>
      </c>
      <c r="AP1834" s="253">
        <f t="shared" si="415"/>
        <v>373.15865038929223</v>
      </c>
      <c r="AQ1834" s="253">
        <f t="shared" si="416"/>
        <v>2.9914693756667428E-4</v>
      </c>
      <c r="AR1834" s="253">
        <f t="shared" si="417"/>
        <v>0.61485668801484117</v>
      </c>
      <c r="AS1834" s="253" t="str">
        <f>IF(OR(AR1834&lt;$T$757,AR1834&gt;$T$758),AQ1834,"")</f>
        <v/>
      </c>
      <c r="AT1834" s="253">
        <f t="shared" si="418"/>
        <v>2.9914693756667428E-4</v>
      </c>
      <c r="AU1834" s="253" t="str">
        <f t="shared" si="419"/>
        <v/>
      </c>
      <c r="AV1834" s="253">
        <f t="shared" si="420"/>
        <v>0</v>
      </c>
      <c r="AW1834" s="253">
        <f t="shared" si="421"/>
        <v>2.9914693756667428E-4</v>
      </c>
      <c r="AX1834" s="253" t="str">
        <f t="shared" si="422"/>
        <v/>
      </c>
      <c r="AZ1834" s="259"/>
      <c r="BA1834" s="259">
        <f>BA1833+$BD$753</f>
        <v>6.8992000000001319</v>
      </c>
      <c r="BB1834" s="274">
        <f t="shared" si="405"/>
        <v>0.43945013761637175</v>
      </c>
      <c r="BC1834" s="259">
        <f t="shared" si="406"/>
        <v>6.7555692241172416E-4</v>
      </c>
      <c r="BD1834" s="259" t="str">
        <f t="shared" si="403"/>
        <v/>
      </c>
      <c r="BE1834" s="254" t="str">
        <f t="shared" si="404"/>
        <v/>
      </c>
    </row>
    <row r="1835" spans="1:57" ht="20.100000000000001" customHeight="1" x14ac:dyDescent="0.25">
      <c r="A1835" s="248">
        <v>1074</v>
      </c>
      <c r="B1835" s="247">
        <f>$B$755+(A1835*$B$758)</f>
        <v>711.51495690018419</v>
      </c>
      <c r="C1835" s="247">
        <f>_xlfn.NORM.DIST($B1835,$B$752,$B$753,0)</f>
        <v>1.5885181096900527E-4</v>
      </c>
      <c r="D1835" s="247">
        <f>_xlfn.NORM.DIST($B1835,$B$752,$B$753,1)</f>
        <v>0.61638495930190129</v>
      </c>
      <c r="E1835" s="247" t="str">
        <f>IF(OR(D1835&lt;$F$757,D1835&gt;$F$758),C1835,"")</f>
        <v/>
      </c>
      <c r="F1835" s="247">
        <f>IF(AND(D1835&gt;$F$757,D1835&lt;$F$758),C1835,"")</f>
        <v>1.5885181096900527E-4</v>
      </c>
      <c r="G1835" s="247" t="str">
        <f>IF(C1835=MAX($C$761:$C$2761),C1835,"")</f>
        <v/>
      </c>
      <c r="H1835" s="247">
        <f>_xlfn.NORM.DIST(B1835,$F$753,$F$754,0)</f>
        <v>0</v>
      </c>
      <c r="I1835" s="247">
        <f>IF(H1835=MAX($H$761:$H$2761),C1835,"")</f>
        <v>1.5885181096900527E-4</v>
      </c>
      <c r="J1835" s="247" t="str">
        <f>IF(I1835=MIN($I$761:$I$2761),I1835,"")</f>
        <v/>
      </c>
      <c r="K1835" s="247"/>
      <c r="L1835" s="247"/>
      <c r="M1835" s="247"/>
      <c r="N1835" s="247"/>
      <c r="O1835" s="248">
        <v>1074</v>
      </c>
      <c r="P1835" s="247">
        <f>$P$755+(O1835*$P$758)</f>
        <v>41.463906725796164</v>
      </c>
      <c r="Q1835" s="247">
        <f>_xlfn.NORM.DIST(P1835,P$752,P$753,0)</f>
        <v>2.7258753060239479E-3</v>
      </c>
      <c r="R1835" s="247">
        <f>_xlfn.NORM.DIST(P1835,P$752,P$753,1)</f>
        <v>0.6163849593019014</v>
      </c>
      <c r="S1835" s="253" t="str">
        <f>IF(OR(R1835&lt;$T$757,R1835&gt;$T$758),Q1835,"")</f>
        <v/>
      </c>
      <c r="T1835" s="253">
        <f>IF(AND(R1835&gt;$T$757,R1835&lt;$T$758),Q1835,"")</f>
        <v>2.7258753060239479E-3</v>
      </c>
      <c r="U1835" s="253" t="str">
        <f>IF(Q1835=MAX($Q$761:$Q$2761),Q1835,"")</f>
        <v/>
      </c>
      <c r="V1835" s="253">
        <f>_xlfn.NORM.DIST(P1835,$T$753,$T$754,0)</f>
        <v>2.3217418897399925E-81</v>
      </c>
      <c r="W1835" s="253" t="str">
        <f>IF(V1835=MAX($V$761:$V$2761),Q1835,"")</f>
        <v/>
      </c>
      <c r="X1835" s="253" t="str">
        <f t="shared" si="407"/>
        <v/>
      </c>
      <c r="AB1835" s="259">
        <v>1074</v>
      </c>
      <c r="AC1835" s="253">
        <f t="shared" si="423"/>
        <v>64.162541659737485</v>
      </c>
      <c r="AD1835" s="253">
        <f t="shared" si="408"/>
        <v>1.7615486623724606E-3</v>
      </c>
      <c r="AE1835" s="253">
        <f t="shared" si="409"/>
        <v>0.61638495930190118</v>
      </c>
      <c r="AF1835" s="253" t="str">
        <f>IF(OR(AE1835&lt;$T$757,AE1835&gt;$T$758),AD1835,"")</f>
        <v/>
      </c>
      <c r="AG1835" s="253">
        <f t="shared" si="410"/>
        <v>1.7615486623724606E-3</v>
      </c>
      <c r="AH1835" s="253" t="str">
        <f t="shared" si="411"/>
        <v/>
      </c>
      <c r="AI1835" s="253">
        <f t="shared" si="412"/>
        <v>2.0659728451434935E-4</v>
      </c>
      <c r="AJ1835" s="253" t="str">
        <f t="shared" si="413"/>
        <v/>
      </c>
      <c r="AK1835" s="253" t="str">
        <f t="shared" si="414"/>
        <v/>
      </c>
      <c r="AO1835" s="259">
        <v>1074</v>
      </c>
      <c r="AP1835" s="253">
        <f t="shared" si="415"/>
        <v>378.27041272339193</v>
      </c>
      <c r="AQ1835" s="253">
        <f t="shared" si="416"/>
        <v>2.9879534754354952E-4</v>
      </c>
      <c r="AR1835" s="253">
        <f t="shared" si="417"/>
        <v>0.61638495930190118</v>
      </c>
      <c r="AS1835" s="253" t="str">
        <f>IF(OR(AR1835&lt;$T$757,AR1835&gt;$T$758),AQ1835,"")</f>
        <v/>
      </c>
      <c r="AT1835" s="253">
        <f t="shared" si="418"/>
        <v>2.9879534754354952E-4</v>
      </c>
      <c r="AU1835" s="253" t="str">
        <f t="shared" si="419"/>
        <v/>
      </c>
      <c r="AV1835" s="253">
        <f t="shared" si="420"/>
        <v>0</v>
      </c>
      <c r="AW1835" s="253">
        <f t="shared" si="421"/>
        <v>2.9879534754354952E-4</v>
      </c>
      <c r="AX1835" s="253" t="str">
        <f t="shared" si="422"/>
        <v/>
      </c>
      <c r="AZ1835" s="259"/>
      <c r="BA1835" s="259">
        <f>BA1834+$BD$753</f>
        <v>6.9056000000001321</v>
      </c>
      <c r="BB1835" s="274">
        <f t="shared" si="405"/>
        <v>0.43877458069396003</v>
      </c>
      <c r="BC1835" s="259">
        <f t="shared" si="406"/>
        <v>6.7496064236627351E-4</v>
      </c>
      <c r="BD1835" s="259" t="str">
        <f t="shared" si="403"/>
        <v/>
      </c>
      <c r="BE1835" s="254" t="str">
        <f t="shared" si="404"/>
        <v/>
      </c>
    </row>
    <row r="1836" spans="1:57" ht="20.100000000000001" customHeight="1" x14ac:dyDescent="0.25">
      <c r="A1836" s="247">
        <v>1075</v>
      </c>
      <c r="B1836" s="247">
        <f>$B$755+(A1836*$B$758)</f>
        <v>721.13002388532186</v>
      </c>
      <c r="C1836" s="247">
        <f>_xlfn.NORM.DIST($B1836,$B$752,$B$753,0)</f>
        <v>1.5866257241891289E-4</v>
      </c>
      <c r="D1836" s="247">
        <f>_xlfn.NORM.DIST($B1836,$B$752,$B$753,1)</f>
        <v>0.61791142218895279</v>
      </c>
      <c r="E1836" s="247" t="str">
        <f>IF(OR(D1836&lt;$F$757,D1836&gt;$F$758),C1836,"")</f>
        <v/>
      </c>
      <c r="F1836" s="247">
        <f>IF(AND(D1836&gt;$F$757,D1836&lt;$F$758),C1836,"")</f>
        <v>1.5866257241891289E-4</v>
      </c>
      <c r="G1836" s="247" t="str">
        <f>IF(C1836=MAX($C$761:$C$2761),C1836,"")</f>
        <v/>
      </c>
      <c r="H1836" s="247">
        <f>_xlfn.NORM.DIST(B1836,$F$753,$F$754,0)</f>
        <v>0</v>
      </c>
      <c r="I1836" s="247">
        <f>IF(H1836=MAX($H$761:$H$2761),C1836,"")</f>
        <v>1.5866257241891289E-4</v>
      </c>
      <c r="J1836" s="247" t="str">
        <f>IF(I1836=MIN($I$761:$I$2761),I1836,"")</f>
        <v/>
      </c>
      <c r="K1836" s="247"/>
      <c r="L1836" s="247"/>
      <c r="M1836" s="247"/>
      <c r="N1836" s="247"/>
      <c r="O1836" s="247">
        <v>1075</v>
      </c>
      <c r="P1836" s="247">
        <f>$P$755+(O1836*$P$758)</f>
        <v>42.024229789658193</v>
      </c>
      <c r="Q1836" s="247">
        <f>_xlfn.NORM.DIST(P1836,P$752,P$753,0)</f>
        <v>2.7226279984389869E-3</v>
      </c>
      <c r="R1836" s="247">
        <f>_xlfn.NORM.DIST(P1836,P$752,P$753,1)</f>
        <v>0.61791142218895256</v>
      </c>
      <c r="S1836" s="253" t="str">
        <f>IF(OR(R1836&lt;$T$757,R1836&gt;$T$758),Q1836,"")</f>
        <v/>
      </c>
      <c r="T1836" s="253">
        <f>IF(AND(R1836&gt;$T$757,R1836&lt;$T$758),Q1836,"")</f>
        <v>2.7226279984389869E-3</v>
      </c>
      <c r="U1836" s="253" t="str">
        <f>IF(Q1836=MAX($Q$761:$Q$2761),Q1836,"")</f>
        <v/>
      </c>
      <c r="V1836" s="253">
        <f>_xlfn.NORM.DIST(P1836,$T$753,$T$754,0)</f>
        <v>2.1521255506008911E-81</v>
      </c>
      <c r="W1836" s="253" t="str">
        <f>IF(V1836=MAX($V$761:$V$2761),Q1836,"")</f>
        <v/>
      </c>
      <c r="X1836" s="253" t="str">
        <f t="shared" si="407"/>
        <v/>
      </c>
      <c r="AB1836" s="253">
        <v>1075</v>
      </c>
      <c r="AC1836" s="253">
        <f t="shared" si="423"/>
        <v>65.029603033517787</v>
      </c>
      <c r="AD1836" s="253">
        <f t="shared" si="408"/>
        <v>1.7594501473303529E-3</v>
      </c>
      <c r="AE1836" s="253">
        <f t="shared" si="409"/>
        <v>0.61791142218895267</v>
      </c>
      <c r="AF1836" s="253" t="str">
        <f>IF(OR(AE1836&lt;$T$757,AE1836&gt;$T$758),AD1836,"")</f>
        <v/>
      </c>
      <c r="AG1836" s="253">
        <f t="shared" si="410"/>
        <v>1.7594501473303529E-3</v>
      </c>
      <c r="AH1836" s="253" t="str">
        <f t="shared" si="411"/>
        <v/>
      </c>
      <c r="AI1836" s="253">
        <f t="shared" si="412"/>
        <v>2.0487454110261949E-4</v>
      </c>
      <c r="AJ1836" s="253" t="str">
        <f t="shared" si="413"/>
        <v/>
      </c>
      <c r="AK1836" s="253" t="str">
        <f t="shared" si="414"/>
        <v/>
      </c>
      <c r="AO1836" s="253">
        <v>1075</v>
      </c>
      <c r="AP1836" s="253">
        <f t="shared" si="415"/>
        <v>383.38217505749162</v>
      </c>
      <c r="AQ1836" s="253">
        <f t="shared" si="416"/>
        <v>2.9843939567873571E-4</v>
      </c>
      <c r="AR1836" s="253">
        <f t="shared" si="417"/>
        <v>0.61791142218895256</v>
      </c>
      <c r="AS1836" s="253" t="str">
        <f>IF(OR(AR1836&lt;$T$757,AR1836&gt;$T$758),AQ1836,"")</f>
        <v/>
      </c>
      <c r="AT1836" s="253">
        <f t="shared" si="418"/>
        <v>2.9843939567873571E-4</v>
      </c>
      <c r="AU1836" s="253" t="str">
        <f t="shared" si="419"/>
        <v/>
      </c>
      <c r="AV1836" s="253">
        <f t="shared" si="420"/>
        <v>0</v>
      </c>
      <c r="AW1836" s="253">
        <f t="shared" si="421"/>
        <v>2.9843939567873571E-4</v>
      </c>
      <c r="AX1836" s="253" t="str">
        <f t="shared" si="422"/>
        <v/>
      </c>
      <c r="AZ1836" s="259"/>
      <c r="BA1836" s="259">
        <f>BA1835+$BD$753</f>
        <v>6.9120000000001323</v>
      </c>
      <c r="BB1836" s="274">
        <f t="shared" si="405"/>
        <v>0.43809962005159375</v>
      </c>
      <c r="BC1836" s="259">
        <f t="shared" si="406"/>
        <v>6.7436344189020225E-4</v>
      </c>
      <c r="BD1836" s="259" t="str">
        <f t="shared" si="403"/>
        <v/>
      </c>
      <c r="BE1836" s="254" t="str">
        <f t="shared" si="404"/>
        <v/>
      </c>
    </row>
    <row r="1837" spans="1:57" ht="20.100000000000001" customHeight="1" x14ac:dyDescent="0.25">
      <c r="A1837" s="247">
        <v>1076</v>
      </c>
      <c r="B1837" s="247">
        <f>$B$755+(A1837*$B$758)</f>
        <v>730.74509087045772</v>
      </c>
      <c r="C1837" s="247">
        <f>_xlfn.NORM.DIST($B1837,$B$752,$B$753,0)</f>
        <v>1.5847102375012018E-4</v>
      </c>
      <c r="D1837" s="247">
        <f>_xlfn.NORM.DIST($B1837,$B$752,$B$753,1)</f>
        <v>0.61943605442159255</v>
      </c>
      <c r="E1837" s="247" t="str">
        <f>IF(OR(D1837&lt;$F$757,D1837&gt;$F$758),C1837,"")</f>
        <v/>
      </c>
      <c r="F1837" s="247">
        <f>IF(AND(D1837&gt;$F$757,D1837&lt;$F$758),C1837,"")</f>
        <v>1.5847102375012018E-4</v>
      </c>
      <c r="G1837" s="247" t="str">
        <f>IF(C1837=MAX($C$761:$C$2761),C1837,"")</f>
        <v/>
      </c>
      <c r="H1837" s="247">
        <f>_xlfn.NORM.DIST(B1837,$F$753,$F$754,0)</f>
        <v>0</v>
      </c>
      <c r="I1837" s="247">
        <f>IF(H1837=MAX($H$761:$H$2761),C1837,"")</f>
        <v>1.5847102375012018E-4</v>
      </c>
      <c r="J1837" s="247" t="str">
        <f>IF(I1837=MIN($I$761:$I$2761),I1837,"")</f>
        <v/>
      </c>
      <c r="K1837" s="247"/>
      <c r="L1837" s="247"/>
      <c r="M1837" s="247"/>
      <c r="N1837" s="247"/>
      <c r="O1837" s="247">
        <v>1076</v>
      </c>
      <c r="P1837" s="247">
        <f>$P$755+(O1837*$P$758)</f>
        <v>42.584552853520336</v>
      </c>
      <c r="Q1837" s="247">
        <f>_xlfn.NORM.DIST(P1837,P$752,P$753,0)</f>
        <v>2.7193410495337219E-3</v>
      </c>
      <c r="R1837" s="247">
        <f>_xlfn.NORM.DIST(P1837,P$752,P$753,1)</f>
        <v>0.61943605442159277</v>
      </c>
      <c r="S1837" s="253" t="str">
        <f>IF(OR(R1837&lt;$T$757,R1837&gt;$T$758),Q1837,"")</f>
        <v/>
      </c>
      <c r="T1837" s="253">
        <f>IF(AND(R1837&gt;$T$757,R1837&lt;$T$758),Q1837,"")</f>
        <v>2.7193410495337219E-3</v>
      </c>
      <c r="U1837" s="253" t="str">
        <f>IF(Q1837=MAX($Q$761:$Q$2761),Q1837,"")</f>
        <v/>
      </c>
      <c r="V1837" s="253">
        <f>_xlfn.NORM.DIST(P1837,$T$753,$T$754,0)</f>
        <v>1.9948687234785036E-81</v>
      </c>
      <c r="W1837" s="253" t="str">
        <f>IF(V1837=MAX($V$761:$V$2761),Q1837,"")</f>
        <v/>
      </c>
      <c r="X1837" s="253" t="str">
        <f t="shared" si="407"/>
        <v/>
      </c>
      <c r="AB1837" s="253">
        <v>1076</v>
      </c>
      <c r="AC1837" s="253">
        <f t="shared" si="423"/>
        <v>65.896664407297976</v>
      </c>
      <c r="AD1837" s="253">
        <f t="shared" si="408"/>
        <v>1.7573260147867402E-3</v>
      </c>
      <c r="AE1837" s="253">
        <f t="shared" si="409"/>
        <v>0.61943605442159266</v>
      </c>
      <c r="AF1837" s="253" t="str">
        <f>IF(OR(AE1837&lt;$T$757,AE1837&gt;$T$758),AD1837,"")</f>
        <v/>
      </c>
      <c r="AG1837" s="253">
        <f t="shared" si="410"/>
        <v>1.7573260147867402E-3</v>
      </c>
      <c r="AH1837" s="253" t="str">
        <f t="shared" si="411"/>
        <v/>
      </c>
      <c r="AI1837" s="253">
        <f t="shared" si="412"/>
        <v>2.031629124206848E-4</v>
      </c>
      <c r="AJ1837" s="253" t="str">
        <f t="shared" si="413"/>
        <v/>
      </c>
      <c r="AK1837" s="253" t="str">
        <f t="shared" si="414"/>
        <v/>
      </c>
      <c r="AO1837" s="253">
        <v>1076</v>
      </c>
      <c r="AP1837" s="253">
        <f t="shared" si="415"/>
        <v>388.49393739159223</v>
      </c>
      <c r="AQ1837" s="253">
        <f t="shared" si="416"/>
        <v>2.9807909855203435E-4</v>
      </c>
      <c r="AR1837" s="253">
        <f t="shared" si="417"/>
        <v>0.61943605442159277</v>
      </c>
      <c r="AS1837" s="253" t="str">
        <f>IF(OR(AR1837&lt;$T$757,AR1837&gt;$T$758),AQ1837,"")</f>
        <v/>
      </c>
      <c r="AT1837" s="253">
        <f t="shared" si="418"/>
        <v>2.9807909855203435E-4</v>
      </c>
      <c r="AU1837" s="253" t="str">
        <f t="shared" si="419"/>
        <v/>
      </c>
      <c r="AV1837" s="253">
        <f t="shared" si="420"/>
        <v>0</v>
      </c>
      <c r="AW1837" s="253">
        <f t="shared" si="421"/>
        <v>2.9807909855203435E-4</v>
      </c>
      <c r="AX1837" s="253" t="str">
        <f t="shared" si="422"/>
        <v/>
      </c>
      <c r="AZ1837" s="259"/>
      <c r="BA1837" s="259">
        <f>BA1836+$BD$753</f>
        <v>6.9184000000001324</v>
      </c>
      <c r="BB1837" s="274">
        <f t="shared" si="405"/>
        <v>0.43742525660970355</v>
      </c>
      <c r="BC1837" s="259">
        <f t="shared" si="406"/>
        <v>6.7376532703400382E-4</v>
      </c>
      <c r="BD1837" s="259" t="str">
        <f t="shared" si="403"/>
        <v/>
      </c>
      <c r="BE1837" s="254" t="str">
        <f t="shared" si="404"/>
        <v/>
      </c>
    </row>
    <row r="1838" spans="1:57" ht="20.100000000000001" customHeight="1" x14ac:dyDescent="0.25">
      <c r="A1838" s="247">
        <v>1077</v>
      </c>
      <c r="B1838" s="247">
        <f>$B$755+(A1838*$B$758)</f>
        <v>740.36015785559539</v>
      </c>
      <c r="C1838" s="247">
        <f>_xlfn.NORM.DIST($B1838,$B$752,$B$753,0)</f>
        <v>1.5827717387737394E-4</v>
      </c>
      <c r="D1838" s="247">
        <f>_xlfn.NORM.DIST($B1838,$B$752,$B$753,1)</f>
        <v>0.6209588338306532</v>
      </c>
      <c r="E1838" s="247" t="str">
        <f>IF(OR(D1838&lt;$F$757,D1838&gt;$F$758),C1838,"")</f>
        <v/>
      </c>
      <c r="F1838" s="247">
        <f>IF(AND(D1838&gt;$F$757,D1838&lt;$F$758),C1838,"")</f>
        <v>1.5827717387737394E-4</v>
      </c>
      <c r="G1838" s="247" t="str">
        <f>IF(C1838=MAX($C$761:$C$2761),C1838,"")</f>
        <v/>
      </c>
      <c r="H1838" s="247">
        <f>_xlfn.NORM.DIST(B1838,$F$753,$F$754,0)</f>
        <v>0</v>
      </c>
      <c r="I1838" s="247">
        <f>IF(H1838=MAX($H$761:$H$2761),C1838,"")</f>
        <v>1.5827717387737394E-4</v>
      </c>
      <c r="J1838" s="247" t="str">
        <f>IF(I1838=MIN($I$761:$I$2761),I1838,"")</f>
        <v/>
      </c>
      <c r="K1838" s="247"/>
      <c r="L1838" s="247"/>
      <c r="M1838" s="247"/>
      <c r="N1838" s="247"/>
      <c r="O1838" s="247">
        <v>1077</v>
      </c>
      <c r="P1838" s="247">
        <f>$P$755+(O1838*$P$758)</f>
        <v>43.144875917382478</v>
      </c>
      <c r="Q1838" s="247">
        <f>_xlfn.NORM.DIST(P1838,P$752,P$753,0)</f>
        <v>2.7160146122839884E-3</v>
      </c>
      <c r="R1838" s="247">
        <f>_xlfn.NORM.DIST(P1838,P$752,P$753,1)</f>
        <v>0.62095883383065353</v>
      </c>
      <c r="S1838" s="253" t="str">
        <f>IF(OR(R1838&lt;$T$757,R1838&gt;$T$758),Q1838,"")</f>
        <v/>
      </c>
      <c r="T1838" s="253">
        <f>IF(AND(R1838&gt;$T$757,R1838&lt;$T$758),Q1838,"")</f>
        <v>2.7160146122839884E-3</v>
      </c>
      <c r="U1838" s="253" t="str">
        <f>IF(Q1838=MAX($Q$761:$Q$2761),Q1838,"")</f>
        <v/>
      </c>
      <c r="V1838" s="253">
        <f>_xlfn.NORM.DIST(P1838,$T$753,$T$754,0)</f>
        <v>1.8490731413374842E-81</v>
      </c>
      <c r="W1838" s="253" t="str">
        <f>IF(V1838=MAX($V$761:$V$2761),Q1838,"")</f>
        <v/>
      </c>
      <c r="X1838" s="253" t="str">
        <f t="shared" si="407"/>
        <v/>
      </c>
      <c r="AB1838" s="253">
        <v>1077</v>
      </c>
      <c r="AC1838" s="253">
        <f t="shared" si="423"/>
        <v>66.763725781078278</v>
      </c>
      <c r="AD1838" s="253">
        <f t="shared" si="408"/>
        <v>1.7551763635995474E-3</v>
      </c>
      <c r="AE1838" s="253">
        <f t="shared" si="409"/>
        <v>0.62095883383065353</v>
      </c>
      <c r="AF1838" s="253" t="str">
        <f>IF(OR(AE1838&lt;$T$757,AE1838&gt;$T$758),AD1838,"")</f>
        <v/>
      </c>
      <c r="AG1838" s="253">
        <f t="shared" si="410"/>
        <v>1.7551763635995474E-3</v>
      </c>
      <c r="AH1838" s="253" t="str">
        <f t="shared" si="411"/>
        <v/>
      </c>
      <c r="AI1838" s="253">
        <f t="shared" si="412"/>
        <v>2.0146236015318442E-4</v>
      </c>
      <c r="AJ1838" s="253" t="str">
        <f t="shared" si="413"/>
        <v/>
      </c>
      <c r="AK1838" s="253" t="str">
        <f t="shared" si="414"/>
        <v/>
      </c>
      <c r="AO1838" s="253">
        <v>1077</v>
      </c>
      <c r="AP1838" s="253">
        <f t="shared" si="415"/>
        <v>393.60569972569192</v>
      </c>
      <c r="AQ1838" s="253">
        <f t="shared" si="416"/>
        <v>2.9771447293180898E-4</v>
      </c>
      <c r="AR1838" s="253">
        <f t="shared" si="417"/>
        <v>0.62095883383065342</v>
      </c>
      <c r="AS1838" s="253" t="str">
        <f>IF(OR(AR1838&lt;$T$757,AR1838&gt;$T$758),AQ1838,"")</f>
        <v/>
      </c>
      <c r="AT1838" s="253">
        <f t="shared" si="418"/>
        <v>2.9771447293180898E-4</v>
      </c>
      <c r="AU1838" s="253" t="str">
        <f t="shared" si="419"/>
        <v/>
      </c>
      <c r="AV1838" s="253">
        <f t="shared" si="420"/>
        <v>0</v>
      </c>
      <c r="AW1838" s="253">
        <f t="shared" si="421"/>
        <v>2.9771447293180898E-4</v>
      </c>
      <c r="AX1838" s="253" t="str">
        <f t="shared" si="422"/>
        <v/>
      </c>
      <c r="AZ1838" s="259"/>
      <c r="BA1838" s="259">
        <f>BA1837+$BD$753</f>
        <v>6.9248000000001326</v>
      </c>
      <c r="BB1838" s="274">
        <f t="shared" si="405"/>
        <v>0.43675149128266955</v>
      </c>
      <c r="BC1838" s="259">
        <f t="shared" si="406"/>
        <v>6.7316630383373877E-4</v>
      </c>
      <c r="BD1838" s="259" t="str">
        <f t="shared" si="403"/>
        <v/>
      </c>
      <c r="BE1838" s="254" t="str">
        <f t="shared" si="404"/>
        <v/>
      </c>
    </row>
    <row r="1839" spans="1:57" ht="20.100000000000001" customHeight="1" x14ac:dyDescent="0.25">
      <c r="A1839" s="247">
        <v>1078</v>
      </c>
      <c r="B1839" s="247">
        <f>$B$755+(A1839*$B$758)</f>
        <v>749.97522484073306</v>
      </c>
      <c r="C1839" s="247">
        <f>_xlfn.NORM.DIST($B1839,$B$752,$B$753,0)</f>
        <v>1.58081031814977E-4</v>
      </c>
      <c r="D1839" s="247">
        <f>_xlfn.NORM.DIST($B1839,$B$752,$B$753,1)</f>
        <v>0.6224797383331615</v>
      </c>
      <c r="E1839" s="247" t="str">
        <f>IF(OR(D1839&lt;$F$757,D1839&gt;$F$758),C1839,"")</f>
        <v/>
      </c>
      <c r="F1839" s="247">
        <f>IF(AND(D1839&gt;$F$757,D1839&lt;$F$758),C1839,"")</f>
        <v>1.58081031814977E-4</v>
      </c>
      <c r="G1839" s="247" t="str">
        <f>IF(C1839=MAX($C$761:$C$2761),C1839,"")</f>
        <v/>
      </c>
      <c r="H1839" s="247">
        <f>_xlfn.NORM.DIST(B1839,$F$753,$F$754,0)</f>
        <v>0</v>
      </c>
      <c r="I1839" s="247">
        <f>IF(H1839=MAX($H$761:$H$2761),C1839,"")</f>
        <v>1.58081031814977E-4</v>
      </c>
      <c r="J1839" s="247" t="str">
        <f>IF(I1839=MIN($I$761:$I$2761),I1839,"")</f>
        <v/>
      </c>
      <c r="K1839" s="247"/>
      <c r="L1839" s="247"/>
      <c r="M1839" s="247"/>
      <c r="N1839" s="247"/>
      <c r="O1839" s="247">
        <v>1078</v>
      </c>
      <c r="P1839" s="247">
        <f>$P$755+(O1839*$P$758)</f>
        <v>43.705198981244507</v>
      </c>
      <c r="Q1839" s="247">
        <f>_xlfn.NORM.DIST(P1839,P$752,P$753,0)</f>
        <v>2.7126488413739885E-3</v>
      </c>
      <c r="R1839" s="247">
        <f>_xlfn.NORM.DIST(P1839,P$752,P$753,1)</f>
        <v>0.6224797383331615</v>
      </c>
      <c r="S1839" s="253" t="str">
        <f>IF(OR(R1839&lt;$T$757,R1839&gt;$T$758),Q1839,"")</f>
        <v/>
      </c>
      <c r="T1839" s="253">
        <f>IF(AND(R1839&gt;$T$757,R1839&lt;$T$758),Q1839,"")</f>
        <v>2.7126488413739885E-3</v>
      </c>
      <c r="U1839" s="253" t="str">
        <f>IF(Q1839=MAX($Q$761:$Q$2761),Q1839,"")</f>
        <v/>
      </c>
      <c r="V1839" s="253">
        <f>_xlfn.NORM.DIST(P1839,$T$753,$T$754,0)</f>
        <v>1.713905650567325E-81</v>
      </c>
      <c r="W1839" s="253" t="str">
        <f>IF(V1839=MAX($V$761:$V$2761),Q1839,"")</f>
        <v/>
      </c>
      <c r="X1839" s="253" t="str">
        <f t="shared" si="407"/>
        <v/>
      </c>
      <c r="AB1839" s="253">
        <v>1078</v>
      </c>
      <c r="AC1839" s="253">
        <f t="shared" si="423"/>
        <v>67.630787154858467</v>
      </c>
      <c r="AD1839" s="253">
        <f t="shared" si="408"/>
        <v>1.7530012937307016E-3</v>
      </c>
      <c r="AE1839" s="253">
        <f t="shared" si="409"/>
        <v>0.62247973833316161</v>
      </c>
      <c r="AF1839" s="253" t="str">
        <f>IF(OR(AE1839&lt;$T$757,AE1839&gt;$T$758),AD1839,"")</f>
        <v/>
      </c>
      <c r="AG1839" s="253">
        <f t="shared" si="410"/>
        <v>1.7530012937307016E-3</v>
      </c>
      <c r="AH1839" s="253" t="str">
        <f t="shared" si="411"/>
        <v/>
      </c>
      <c r="AI1839" s="253">
        <f t="shared" si="412"/>
        <v>1.9977284577572983E-4</v>
      </c>
      <c r="AJ1839" s="253" t="str">
        <f t="shared" si="413"/>
        <v/>
      </c>
      <c r="AK1839" s="253" t="str">
        <f t="shared" si="414"/>
        <v/>
      </c>
      <c r="AO1839" s="253">
        <v>1078</v>
      </c>
      <c r="AP1839" s="253">
        <f t="shared" si="415"/>
        <v>398.71746205979161</v>
      </c>
      <c r="AQ1839" s="253">
        <f t="shared" si="416"/>
        <v>2.9734553577368477E-4</v>
      </c>
      <c r="AR1839" s="253">
        <f t="shared" si="417"/>
        <v>0.6224797383331615</v>
      </c>
      <c r="AS1839" s="253" t="str">
        <f>IF(OR(AR1839&lt;$T$757,AR1839&gt;$T$758),AQ1839,"")</f>
        <v/>
      </c>
      <c r="AT1839" s="253">
        <f t="shared" si="418"/>
        <v>2.9734553577368477E-4</v>
      </c>
      <c r="AU1839" s="253" t="str">
        <f t="shared" si="419"/>
        <v/>
      </c>
      <c r="AV1839" s="253">
        <f t="shared" si="420"/>
        <v>0</v>
      </c>
      <c r="AW1839" s="253">
        <f t="shared" si="421"/>
        <v>2.9734553577368477E-4</v>
      </c>
      <c r="AX1839" s="253" t="str">
        <f t="shared" si="422"/>
        <v/>
      </c>
      <c r="AZ1839" s="259"/>
      <c r="BA1839" s="259">
        <f>BA1838+$BD$753</f>
        <v>6.9312000000001328</v>
      </c>
      <c r="BB1839" s="274">
        <f t="shared" si="405"/>
        <v>0.43607832497883581</v>
      </c>
      <c r="BC1839" s="259">
        <f t="shared" si="406"/>
        <v>6.7256637831036858E-4</v>
      </c>
      <c r="BD1839" s="259" t="str">
        <f t="shared" si="403"/>
        <v/>
      </c>
      <c r="BE1839" s="254" t="str">
        <f t="shared" si="404"/>
        <v/>
      </c>
    </row>
    <row r="1840" spans="1:57" ht="20.100000000000001" customHeight="1" x14ac:dyDescent="0.25">
      <c r="A1840" s="247">
        <v>1079</v>
      </c>
      <c r="B1840" s="247">
        <f>$B$755+(A1840*$B$758)</f>
        <v>759.59029182587074</v>
      </c>
      <c r="C1840" s="247">
        <f>_xlfn.NORM.DIST($B1840,$B$752,$B$753,0)</f>
        <v>1.5788260667608985E-4</v>
      </c>
      <c r="D1840" s="247">
        <f>_xlfn.NORM.DIST($B1840,$B$752,$B$753,1)</f>
        <v>0.62399874593329296</v>
      </c>
      <c r="E1840" s="247" t="str">
        <f>IF(OR(D1840&lt;$F$757,D1840&gt;$F$758),C1840,"")</f>
        <v/>
      </c>
      <c r="F1840" s="247">
        <f>IF(AND(D1840&gt;$F$757,D1840&lt;$F$758),C1840,"")</f>
        <v>1.5788260667608985E-4</v>
      </c>
      <c r="G1840" s="247" t="str">
        <f>IF(C1840=MAX($C$761:$C$2761),C1840,"")</f>
        <v/>
      </c>
      <c r="H1840" s="247">
        <f>_xlfn.NORM.DIST(B1840,$F$753,$F$754,0)</f>
        <v>0</v>
      </c>
      <c r="I1840" s="247">
        <f>IF(H1840=MAX($H$761:$H$2761),C1840,"")</f>
        <v>1.5788260667608985E-4</v>
      </c>
      <c r="J1840" s="247" t="str">
        <f>IF(I1840=MIN($I$761:$I$2761),I1840,"")</f>
        <v/>
      </c>
      <c r="K1840" s="247"/>
      <c r="L1840" s="247"/>
      <c r="M1840" s="247"/>
      <c r="N1840" s="247"/>
      <c r="O1840" s="247">
        <v>1079</v>
      </c>
      <c r="P1840" s="247">
        <f>$P$755+(O1840*$P$758)</f>
        <v>44.26552204510665</v>
      </c>
      <c r="Q1840" s="247">
        <f>_xlfn.NORM.DIST(P1840,P$752,P$753,0)</f>
        <v>2.7092438931843044E-3</v>
      </c>
      <c r="R1840" s="247">
        <f>_xlfn.NORM.DIST(P1840,P$752,P$753,1)</f>
        <v>0.62399874593329319</v>
      </c>
      <c r="S1840" s="253" t="str">
        <f>IF(OR(R1840&lt;$T$757,R1840&gt;$T$758),Q1840,"")</f>
        <v/>
      </c>
      <c r="T1840" s="253">
        <f>IF(AND(R1840&gt;$T$757,R1840&lt;$T$758),Q1840,"")</f>
        <v>2.7092438931843044E-3</v>
      </c>
      <c r="U1840" s="253" t="str">
        <f>IF(Q1840=MAX($Q$761:$Q$2761),Q1840,"")</f>
        <v/>
      </c>
      <c r="V1840" s="253">
        <f>_xlfn.NORM.DIST(P1840,$T$753,$T$754,0)</f>
        <v>1.5885935035195446E-81</v>
      </c>
      <c r="W1840" s="253" t="str">
        <f>IF(V1840=MAX($V$761:$V$2761),Q1840,"")</f>
        <v/>
      </c>
      <c r="X1840" s="253" t="str">
        <f t="shared" si="407"/>
        <v/>
      </c>
      <c r="AB1840" s="253">
        <v>1079</v>
      </c>
      <c r="AC1840" s="253">
        <f t="shared" si="423"/>
        <v>68.497848528638656</v>
      </c>
      <c r="AD1840" s="253">
        <f t="shared" si="408"/>
        <v>1.7508009062383869E-3</v>
      </c>
      <c r="AE1840" s="253">
        <f t="shared" si="409"/>
        <v>0.62399874593329308</v>
      </c>
      <c r="AF1840" s="253" t="str">
        <f>IF(OR(AE1840&lt;$T$757,AE1840&gt;$T$758),AD1840,"")</f>
        <v/>
      </c>
      <c r="AG1840" s="253">
        <f t="shared" si="410"/>
        <v>1.7508009062383869E-3</v>
      </c>
      <c r="AH1840" s="253" t="str">
        <f t="shared" si="411"/>
        <v/>
      </c>
      <c r="AI1840" s="253">
        <f t="shared" si="412"/>
        <v>1.9809433055910985E-4</v>
      </c>
      <c r="AJ1840" s="253" t="str">
        <f t="shared" si="413"/>
        <v/>
      </c>
      <c r="AK1840" s="253" t="str">
        <f t="shared" si="414"/>
        <v/>
      </c>
      <c r="AO1840" s="253">
        <v>1079</v>
      </c>
      <c r="AP1840" s="253">
        <f t="shared" si="415"/>
        <v>403.82922439389131</v>
      </c>
      <c r="AQ1840" s="253">
        <f t="shared" si="416"/>
        <v>2.9697230421923471E-4</v>
      </c>
      <c r="AR1840" s="253">
        <f t="shared" si="417"/>
        <v>0.62399874593329296</v>
      </c>
      <c r="AS1840" s="253" t="str">
        <f>IF(OR(AR1840&lt;$T$757,AR1840&gt;$T$758),AQ1840,"")</f>
        <v/>
      </c>
      <c r="AT1840" s="253">
        <f t="shared" si="418"/>
        <v>2.9697230421923471E-4</v>
      </c>
      <c r="AU1840" s="253" t="str">
        <f t="shared" si="419"/>
        <v/>
      </c>
      <c r="AV1840" s="253">
        <f t="shared" si="420"/>
        <v>0</v>
      </c>
      <c r="AW1840" s="253">
        <f t="shared" si="421"/>
        <v>2.9697230421923471E-4</v>
      </c>
      <c r="AX1840" s="253" t="str">
        <f t="shared" si="422"/>
        <v/>
      </c>
      <c r="AZ1840" s="259"/>
      <c r="BA1840" s="259">
        <f>BA1839+$BD$753</f>
        <v>6.937600000000133</v>
      </c>
      <c r="BB1840" s="274">
        <f t="shared" si="405"/>
        <v>0.43540575860052544</v>
      </c>
      <c r="BC1840" s="259">
        <f t="shared" si="406"/>
        <v>6.7196555647264233E-4</v>
      </c>
      <c r="BD1840" s="259" t="str">
        <f t="shared" si="403"/>
        <v/>
      </c>
      <c r="BE1840" s="254" t="str">
        <f t="shared" si="404"/>
        <v/>
      </c>
    </row>
    <row r="1841" spans="1:57" ht="20.100000000000001" customHeight="1" x14ac:dyDescent="0.25">
      <c r="A1841" s="248">
        <v>1080</v>
      </c>
      <c r="B1841" s="247">
        <f>$B$755+(A1841*$B$758)</f>
        <v>769.20535881100841</v>
      </c>
      <c r="C1841" s="247">
        <f>_xlfn.NORM.DIST($B1841,$B$752,$B$753,0)</f>
        <v>1.5768190767202509E-4</v>
      </c>
      <c r="D1841" s="247">
        <f>_xlfn.NORM.DIST($B1841,$B$752,$B$753,1)</f>
        <v>0.62551583472331984</v>
      </c>
      <c r="E1841" s="247" t="str">
        <f>IF(OR(D1841&lt;$F$757,D1841&gt;$F$758),C1841,"")</f>
        <v/>
      </c>
      <c r="F1841" s="247">
        <f>IF(AND(D1841&gt;$F$757,D1841&lt;$F$758),C1841,"")</f>
        <v>1.5768190767202509E-4</v>
      </c>
      <c r="G1841" s="247" t="str">
        <f>IF(C1841=MAX($C$761:$C$2761),C1841,"")</f>
        <v/>
      </c>
      <c r="H1841" s="247">
        <f>_xlfn.NORM.DIST(B1841,$F$753,$F$754,0)</f>
        <v>0</v>
      </c>
      <c r="I1841" s="247">
        <f>IF(H1841=MAX($H$761:$H$2761),C1841,"")</f>
        <v>1.5768190767202509E-4</v>
      </c>
      <c r="J1841" s="247" t="str">
        <f>IF(I1841=MIN($I$761:$I$2761),I1841,"")</f>
        <v/>
      </c>
      <c r="K1841" s="247"/>
      <c r="L1841" s="247"/>
      <c r="M1841" s="247"/>
      <c r="N1841" s="247"/>
      <c r="O1841" s="248">
        <v>1080</v>
      </c>
      <c r="P1841" s="247">
        <f>$P$755+(O1841*$P$758)</f>
        <v>44.825845108968792</v>
      </c>
      <c r="Q1841" s="247">
        <f>_xlfn.NORM.DIST(P1841,P$752,P$753,0)</f>
        <v>2.7057999257798001E-3</v>
      </c>
      <c r="R1841" s="247">
        <f>_xlfn.NORM.DIST(P1841,P$752,P$753,1)</f>
        <v>0.62551583472332006</v>
      </c>
      <c r="S1841" s="253" t="str">
        <f>IF(OR(R1841&lt;$T$757,R1841&gt;$T$758),Q1841,"")</f>
        <v/>
      </c>
      <c r="T1841" s="253">
        <f>IF(AND(R1841&gt;$T$757,R1841&lt;$T$758),Q1841,"")</f>
        <v>2.7057999257798001E-3</v>
      </c>
      <c r="U1841" s="253" t="str">
        <f>IF(Q1841=MAX($Q$761:$Q$2761),Q1841,"")</f>
        <v/>
      </c>
      <c r="V1841" s="253">
        <f>_xlfn.NORM.DIST(P1841,$T$753,$T$754,0)</f>
        <v>1.4724199904720305E-81</v>
      </c>
      <c r="W1841" s="253" t="str">
        <f>IF(V1841=MAX($V$761:$V$2761),Q1841,"")</f>
        <v/>
      </c>
      <c r="X1841" s="253" t="str">
        <f t="shared" si="407"/>
        <v/>
      </c>
      <c r="AB1841" s="259">
        <v>1080</v>
      </c>
      <c r="AC1841" s="253">
        <f t="shared" si="423"/>
        <v>69.364909902418958</v>
      </c>
      <c r="AD1841" s="253">
        <f t="shared" si="408"/>
        <v>1.7485753032692225E-3</v>
      </c>
      <c r="AE1841" s="253">
        <f t="shared" si="409"/>
        <v>0.62551583472332006</v>
      </c>
      <c r="AF1841" s="253" t="str">
        <f>IF(OR(AE1841&lt;$T$757,AE1841&gt;$T$758),AD1841,"")</f>
        <v/>
      </c>
      <c r="AG1841" s="253">
        <f t="shared" si="410"/>
        <v>1.7485753032692225E-3</v>
      </c>
      <c r="AH1841" s="253" t="str">
        <f t="shared" si="411"/>
        <v/>
      </c>
      <c r="AI1841" s="253">
        <f t="shared" si="412"/>
        <v>1.9642677557347586E-4</v>
      </c>
      <c r="AJ1841" s="253" t="str">
        <f t="shared" si="413"/>
        <v/>
      </c>
      <c r="AK1841" s="253" t="str">
        <f t="shared" si="414"/>
        <v/>
      </c>
      <c r="AO1841" s="259">
        <v>1080</v>
      </c>
      <c r="AP1841" s="253">
        <f t="shared" si="415"/>
        <v>408.940986727991</v>
      </c>
      <c r="AQ1841" s="253">
        <f t="shared" si="416"/>
        <v>2.9659479559465338E-4</v>
      </c>
      <c r="AR1841" s="253">
        <f t="shared" si="417"/>
        <v>0.62551583472331984</v>
      </c>
      <c r="AS1841" s="253" t="str">
        <f>IF(OR(AR1841&lt;$T$757,AR1841&gt;$T$758),AQ1841,"")</f>
        <v/>
      </c>
      <c r="AT1841" s="253">
        <f t="shared" si="418"/>
        <v>2.9659479559465338E-4</v>
      </c>
      <c r="AU1841" s="253" t="str">
        <f t="shared" si="419"/>
        <v/>
      </c>
      <c r="AV1841" s="253">
        <f t="shared" si="420"/>
        <v>0</v>
      </c>
      <c r="AW1841" s="253">
        <f t="shared" si="421"/>
        <v>2.9659479559465338E-4</v>
      </c>
      <c r="AX1841" s="253" t="str">
        <f t="shared" si="422"/>
        <v/>
      </c>
      <c r="AZ1841" s="259"/>
      <c r="BA1841" s="259">
        <f>BA1840+$BD$753</f>
        <v>6.9440000000001332</v>
      </c>
      <c r="BB1841" s="274">
        <f t="shared" si="405"/>
        <v>0.4347337930440528</v>
      </c>
      <c r="BC1841" s="259">
        <f t="shared" si="406"/>
        <v>6.713638443145431E-4</v>
      </c>
      <c r="BD1841" s="259" t="str">
        <f t="shared" si="403"/>
        <v/>
      </c>
      <c r="BE1841" s="254" t="str">
        <f t="shared" si="404"/>
        <v/>
      </c>
    </row>
    <row r="1842" spans="1:57" ht="20.100000000000001" customHeight="1" x14ac:dyDescent="0.25">
      <c r="A1842" s="247">
        <v>1081</v>
      </c>
      <c r="B1842" s="247">
        <f>$B$755+(A1842*$B$758)</f>
        <v>778.82042579614608</v>
      </c>
      <c r="C1842" s="247">
        <f>_xlfn.NORM.DIST($B1842,$B$752,$B$753,0)</f>
        <v>1.5747894411153525E-4</v>
      </c>
      <c r="D1842" s="247">
        <f>_xlfn.NORM.DIST($B1842,$B$752,$B$753,1)</f>
        <v>0.62703098288455039</v>
      </c>
      <c r="E1842" s="247" t="str">
        <f>IF(OR(D1842&lt;$F$757,D1842&gt;$F$758),C1842,"")</f>
        <v/>
      </c>
      <c r="F1842" s="247">
        <f>IF(AND(D1842&gt;$F$757,D1842&lt;$F$758),C1842,"")</f>
        <v>1.5747894411153525E-4</v>
      </c>
      <c r="G1842" s="247" t="str">
        <f>IF(C1842=MAX($C$761:$C$2761),C1842,"")</f>
        <v/>
      </c>
      <c r="H1842" s="247">
        <f>_xlfn.NORM.DIST(B1842,$F$753,$F$754,0)</f>
        <v>0</v>
      </c>
      <c r="I1842" s="247">
        <f>IF(H1842=MAX($H$761:$H$2761),C1842,"")</f>
        <v>1.5747894411153525E-4</v>
      </c>
      <c r="J1842" s="247" t="str">
        <f>IF(I1842=MIN($I$761:$I$2761),I1842,"")</f>
        <v/>
      </c>
      <c r="K1842" s="247"/>
      <c r="L1842" s="247"/>
      <c r="M1842" s="247"/>
      <c r="N1842" s="247"/>
      <c r="O1842" s="247">
        <v>1081</v>
      </c>
      <c r="P1842" s="247">
        <f>$P$755+(O1842*$P$758)</f>
        <v>45.386168172830935</v>
      </c>
      <c r="Q1842" s="247">
        <f>_xlfn.NORM.DIST(P1842,P$752,P$753,0)</f>
        <v>2.7023170988973921E-3</v>
      </c>
      <c r="R1842" s="247">
        <f>_xlfn.NORM.DIST(P1842,P$752,P$753,1)</f>
        <v>0.62703098288455072</v>
      </c>
      <c r="S1842" s="253" t="str">
        <f>IF(OR(R1842&lt;$T$757,R1842&gt;$T$758),Q1842,"")</f>
        <v/>
      </c>
      <c r="T1842" s="253">
        <f>IF(AND(R1842&gt;$T$757,R1842&lt;$T$758),Q1842,"")</f>
        <v>2.7023170988973921E-3</v>
      </c>
      <c r="U1842" s="253" t="str">
        <f>IF(Q1842=MAX($Q$761:$Q$2761),Q1842,"")</f>
        <v/>
      </c>
      <c r="V1842" s="253">
        <f>_xlfn.NORM.DIST(P1842,$T$753,$T$754,0)</f>
        <v>1.3647203866099935E-81</v>
      </c>
      <c r="W1842" s="253" t="str">
        <f>IF(V1842=MAX($V$761:$V$2761),Q1842,"")</f>
        <v/>
      </c>
      <c r="X1842" s="253" t="str">
        <f t="shared" si="407"/>
        <v/>
      </c>
      <c r="AB1842" s="253">
        <v>1081</v>
      </c>
      <c r="AC1842" s="253">
        <f t="shared" si="423"/>
        <v>70.231971276199147</v>
      </c>
      <c r="AD1842" s="253">
        <f t="shared" si="408"/>
        <v>1.7463245880503639E-3</v>
      </c>
      <c r="AE1842" s="253">
        <f t="shared" si="409"/>
        <v>0.6270309828845505</v>
      </c>
      <c r="AF1842" s="253" t="str">
        <f>IF(OR(AE1842&lt;$T$757,AE1842&gt;$T$758),AD1842,"")</f>
        <v/>
      </c>
      <c r="AG1842" s="253">
        <f t="shared" si="410"/>
        <v>1.7463245880503639E-3</v>
      </c>
      <c r="AH1842" s="253" t="str">
        <f t="shared" si="411"/>
        <v/>
      </c>
      <c r="AI1842" s="253">
        <f t="shared" si="412"/>
        <v>1.9477014169251011E-4</v>
      </c>
      <c r="AJ1842" s="253" t="str">
        <f t="shared" si="413"/>
        <v/>
      </c>
      <c r="AK1842" s="253" t="str">
        <f t="shared" si="414"/>
        <v/>
      </c>
      <c r="AO1842" s="253">
        <v>1081</v>
      </c>
      <c r="AP1842" s="253">
        <f t="shared" si="415"/>
        <v>414.05274906209161</v>
      </c>
      <c r="AQ1842" s="253">
        <f t="shared" si="416"/>
        <v>2.9621302740941635E-4</v>
      </c>
      <c r="AR1842" s="253">
        <f t="shared" si="417"/>
        <v>0.62703098288455061</v>
      </c>
      <c r="AS1842" s="253" t="str">
        <f>IF(OR(AR1842&lt;$T$757,AR1842&gt;$T$758),AQ1842,"")</f>
        <v/>
      </c>
      <c r="AT1842" s="253">
        <f t="shared" si="418"/>
        <v>2.9621302740941635E-4</v>
      </c>
      <c r="AU1842" s="253" t="str">
        <f t="shared" si="419"/>
        <v/>
      </c>
      <c r="AV1842" s="253">
        <f t="shared" si="420"/>
        <v>0</v>
      </c>
      <c r="AW1842" s="253">
        <f t="shared" si="421"/>
        <v>2.9621302740941635E-4</v>
      </c>
      <c r="AX1842" s="253" t="str">
        <f t="shared" si="422"/>
        <v/>
      </c>
      <c r="AZ1842" s="259"/>
      <c r="BA1842" s="259">
        <f>BA1841+$BD$753</f>
        <v>6.9504000000001334</v>
      </c>
      <c r="BB1842" s="274">
        <f t="shared" si="405"/>
        <v>0.43406242919973825</v>
      </c>
      <c r="BC1842" s="259">
        <f t="shared" si="406"/>
        <v>6.7076124781517699E-4</v>
      </c>
      <c r="BD1842" s="259" t="str">
        <f t="shared" si="403"/>
        <v/>
      </c>
      <c r="BE1842" s="254" t="str">
        <f t="shared" si="404"/>
        <v/>
      </c>
    </row>
    <row r="1843" spans="1:57" ht="20.100000000000001" customHeight="1" x14ac:dyDescent="0.25">
      <c r="A1843" s="247">
        <v>1082</v>
      </c>
      <c r="B1843" s="247">
        <f>$B$755+(A1843*$B$758)</f>
        <v>788.43549278128376</v>
      </c>
      <c r="C1843" s="247">
        <f>_xlfn.NORM.DIST($B1843,$B$752,$B$753,0)</f>
        <v>1.5727372540009341E-4</v>
      </c>
      <c r="D1843" s="247">
        <f>_xlfn.NORM.DIST($B1843,$B$752,$B$753,1)</f>
        <v>0.62854416868826279</v>
      </c>
      <c r="E1843" s="247" t="str">
        <f>IF(OR(D1843&lt;$F$757,D1843&gt;$F$758),C1843,"")</f>
        <v/>
      </c>
      <c r="F1843" s="247">
        <f>IF(AND(D1843&gt;$F$757,D1843&lt;$F$758),C1843,"")</f>
        <v>1.5727372540009341E-4</v>
      </c>
      <c r="G1843" s="247" t="str">
        <f>IF(C1843=MAX($C$761:$C$2761),C1843,"")</f>
        <v/>
      </c>
      <c r="H1843" s="247">
        <f>_xlfn.NORM.DIST(B1843,$F$753,$F$754,0)</f>
        <v>0</v>
      </c>
      <c r="I1843" s="247">
        <f>IF(H1843=MAX($H$761:$H$2761),C1843,"")</f>
        <v>1.5727372540009341E-4</v>
      </c>
      <c r="J1843" s="247" t="str">
        <f>IF(I1843=MIN($I$761:$I$2761),I1843,"")</f>
        <v/>
      </c>
      <c r="K1843" s="247"/>
      <c r="L1843" s="247"/>
      <c r="M1843" s="247"/>
      <c r="N1843" s="247"/>
      <c r="O1843" s="247">
        <v>1082</v>
      </c>
      <c r="P1843" s="247">
        <f>$P$755+(O1843*$P$758)</f>
        <v>45.946491236692964</v>
      </c>
      <c r="Q1843" s="247">
        <f>_xlfn.NORM.DIST(P1843,P$752,P$753,0)</f>
        <v>2.6987955739337121E-3</v>
      </c>
      <c r="R1843" s="247">
        <f>_xlfn.NORM.DIST(P1843,P$752,P$753,1)</f>
        <v>0.62854416868826291</v>
      </c>
      <c r="S1843" s="253" t="str">
        <f>IF(OR(R1843&lt;$T$757,R1843&gt;$T$758),Q1843,"")</f>
        <v/>
      </c>
      <c r="T1843" s="253">
        <f>IF(AND(R1843&gt;$T$757,R1843&lt;$T$758),Q1843,"")</f>
        <v>2.6987955739337121E-3</v>
      </c>
      <c r="U1843" s="253" t="str">
        <f>IF(Q1843=MAX($Q$761:$Q$2761),Q1843,"")</f>
        <v/>
      </c>
      <c r="V1843" s="253">
        <f>_xlfn.NORM.DIST(P1843,$T$753,$T$754,0)</f>
        <v>1.2648781913660302E-81</v>
      </c>
      <c r="W1843" s="253" t="str">
        <f>IF(V1843=MAX($V$761:$V$2761),Q1843,"")</f>
        <v/>
      </c>
      <c r="X1843" s="253" t="str">
        <f t="shared" si="407"/>
        <v/>
      </c>
      <c r="AB1843" s="253">
        <v>1082</v>
      </c>
      <c r="AC1843" s="253">
        <f t="shared" si="423"/>
        <v>71.099032649979449</v>
      </c>
      <c r="AD1843" s="253">
        <f t="shared" si="408"/>
        <v>1.7440488648815249E-3</v>
      </c>
      <c r="AE1843" s="253">
        <f t="shared" si="409"/>
        <v>0.62854416868826291</v>
      </c>
      <c r="AF1843" s="253" t="str">
        <f>IF(OR(AE1843&lt;$T$757,AE1843&gt;$T$758),AD1843,"")</f>
        <v/>
      </c>
      <c r="AG1843" s="253">
        <f t="shared" si="410"/>
        <v>1.7440488648815249E-3</v>
      </c>
      <c r="AH1843" s="253" t="str">
        <f t="shared" si="411"/>
        <v/>
      </c>
      <c r="AI1843" s="253">
        <f t="shared" si="412"/>
        <v>1.9312438959757128E-4</v>
      </c>
      <c r="AJ1843" s="253" t="str">
        <f t="shared" si="413"/>
        <v/>
      </c>
      <c r="AK1843" s="253" t="str">
        <f t="shared" si="414"/>
        <v/>
      </c>
      <c r="AO1843" s="253">
        <v>1082</v>
      </c>
      <c r="AP1843" s="253">
        <f t="shared" si="415"/>
        <v>419.1645113961913</v>
      </c>
      <c r="AQ1843" s="253">
        <f t="shared" si="416"/>
        <v>2.9582701735492812E-4</v>
      </c>
      <c r="AR1843" s="253">
        <f t="shared" si="417"/>
        <v>0.62854416868826291</v>
      </c>
      <c r="AS1843" s="253" t="str">
        <f>IF(OR(AR1843&lt;$T$757,AR1843&gt;$T$758),AQ1843,"")</f>
        <v/>
      </c>
      <c r="AT1843" s="253">
        <f t="shared" si="418"/>
        <v>2.9582701735492812E-4</v>
      </c>
      <c r="AU1843" s="253" t="str">
        <f t="shared" si="419"/>
        <v/>
      </c>
      <c r="AV1843" s="253">
        <f t="shared" si="420"/>
        <v>0</v>
      </c>
      <c r="AW1843" s="253">
        <f t="shared" si="421"/>
        <v>2.9582701735492812E-4</v>
      </c>
      <c r="AX1843" s="253" t="str">
        <f t="shared" si="422"/>
        <v/>
      </c>
      <c r="AZ1843" s="259"/>
      <c r="BA1843" s="259">
        <f>BA1842+$BD$753</f>
        <v>6.9568000000001335</v>
      </c>
      <c r="BB1843" s="274">
        <f t="shared" si="405"/>
        <v>0.43339166795192308</v>
      </c>
      <c r="BC1843" s="259">
        <f t="shared" si="406"/>
        <v>6.7015777294054946E-4</v>
      </c>
      <c r="BD1843" s="259" t="str">
        <f t="shared" si="403"/>
        <v/>
      </c>
      <c r="BE1843" s="254" t="str">
        <f t="shared" si="404"/>
        <v/>
      </c>
    </row>
    <row r="1844" spans="1:57" ht="20.100000000000001" customHeight="1" x14ac:dyDescent="0.25">
      <c r="A1844" s="247">
        <v>1083</v>
      </c>
      <c r="B1844" s="247">
        <f>$B$755+(A1844*$B$758)</f>
        <v>798.05055976642143</v>
      </c>
      <c r="C1844" s="247">
        <f>_xlfn.NORM.DIST($B1844,$B$752,$B$753,0)</f>
        <v>1.5706626103916734E-4</v>
      </c>
      <c r="D1844" s="247">
        <f>_xlfn.NORM.DIST($B1844,$B$752,$B$753,1)</f>
        <v>0.63005537049663163</v>
      </c>
      <c r="E1844" s="247" t="str">
        <f>IF(OR(D1844&lt;$F$757,D1844&gt;$F$758),C1844,"")</f>
        <v/>
      </c>
      <c r="F1844" s="247">
        <f>IF(AND(D1844&gt;$F$757,D1844&lt;$F$758),C1844,"")</f>
        <v>1.5706626103916734E-4</v>
      </c>
      <c r="G1844" s="247" t="str">
        <f>IF(C1844=MAX($C$761:$C$2761),C1844,"")</f>
        <v/>
      </c>
      <c r="H1844" s="247">
        <f>_xlfn.NORM.DIST(B1844,$F$753,$F$754,0)</f>
        <v>0</v>
      </c>
      <c r="I1844" s="247">
        <f>IF(H1844=MAX($H$761:$H$2761),C1844,"")</f>
        <v>1.5706626103916734E-4</v>
      </c>
      <c r="J1844" s="247" t="str">
        <f>IF(I1844=MIN($I$761:$I$2761),I1844,"")</f>
        <v/>
      </c>
      <c r="K1844" s="247"/>
      <c r="L1844" s="247"/>
      <c r="M1844" s="247"/>
      <c r="N1844" s="247"/>
      <c r="O1844" s="247">
        <v>1083</v>
      </c>
      <c r="P1844" s="247">
        <f>$P$755+(O1844*$P$758)</f>
        <v>46.506814300555106</v>
      </c>
      <c r="Q1844" s="247">
        <f>_xlfn.NORM.DIST(P1844,P$752,P$753,0)</f>
        <v>2.6952355139326402E-3</v>
      </c>
      <c r="R1844" s="247">
        <f>_xlfn.NORM.DIST(P1844,P$752,P$753,1)</f>
        <v>0.63005537049663174</v>
      </c>
      <c r="S1844" s="253" t="str">
        <f>IF(OR(R1844&lt;$T$757,R1844&gt;$T$758),Q1844,"")</f>
        <v/>
      </c>
      <c r="T1844" s="253">
        <f>IF(AND(R1844&gt;$T$757,R1844&lt;$T$758),Q1844,"")</f>
        <v>2.6952355139326402E-3</v>
      </c>
      <c r="U1844" s="253" t="str">
        <f>IF(Q1844=MAX($Q$761:$Q$2761),Q1844,"")</f>
        <v/>
      </c>
      <c r="V1844" s="253">
        <f>_xlfn.NORM.DIST(P1844,$T$753,$T$754,0)</f>
        <v>1.1723216390889866E-81</v>
      </c>
      <c r="W1844" s="253" t="str">
        <f>IF(V1844=MAX($V$761:$V$2761),Q1844,"")</f>
        <v/>
      </c>
      <c r="X1844" s="253" t="str">
        <f t="shared" si="407"/>
        <v/>
      </c>
      <c r="AB1844" s="253">
        <v>1083</v>
      </c>
      <c r="AC1844" s="253">
        <f t="shared" si="423"/>
        <v>71.966094023759638</v>
      </c>
      <c r="AD1844" s="253">
        <f t="shared" si="408"/>
        <v>1.7417482391269303E-3</v>
      </c>
      <c r="AE1844" s="253">
        <f t="shared" si="409"/>
        <v>0.63005537049663163</v>
      </c>
      <c r="AF1844" s="253" t="str">
        <f>IF(OR(AE1844&lt;$T$757,AE1844&gt;$T$758),AD1844,"")</f>
        <v/>
      </c>
      <c r="AG1844" s="253">
        <f t="shared" si="410"/>
        <v>1.7417482391269303E-3</v>
      </c>
      <c r="AH1844" s="253" t="str">
        <f t="shared" si="411"/>
        <v/>
      </c>
      <c r="AI1844" s="253">
        <f t="shared" si="412"/>
        <v>1.914894797818233E-4</v>
      </c>
      <c r="AJ1844" s="253" t="str">
        <f t="shared" si="413"/>
        <v/>
      </c>
      <c r="AK1844" s="253" t="str">
        <f t="shared" si="414"/>
        <v/>
      </c>
      <c r="AO1844" s="253">
        <v>1083</v>
      </c>
      <c r="AP1844" s="253">
        <f t="shared" si="415"/>
        <v>424.276273730291</v>
      </c>
      <c r="AQ1844" s="253">
        <f t="shared" si="416"/>
        <v>2.9543678330315579E-4</v>
      </c>
      <c r="AR1844" s="253">
        <f t="shared" si="417"/>
        <v>0.63005537049663163</v>
      </c>
      <c r="AS1844" s="253" t="str">
        <f>IF(OR(AR1844&lt;$T$757,AR1844&gt;$T$758),AQ1844,"")</f>
        <v/>
      </c>
      <c r="AT1844" s="253">
        <f t="shared" si="418"/>
        <v>2.9543678330315579E-4</v>
      </c>
      <c r="AU1844" s="253" t="str">
        <f t="shared" si="419"/>
        <v/>
      </c>
      <c r="AV1844" s="253">
        <f t="shared" si="420"/>
        <v>0</v>
      </c>
      <c r="AW1844" s="253">
        <f t="shared" si="421"/>
        <v>2.9543678330315579E-4</v>
      </c>
      <c r="AX1844" s="253" t="str">
        <f t="shared" si="422"/>
        <v/>
      </c>
      <c r="AZ1844" s="259"/>
      <c r="BA1844" s="259">
        <f>BA1843+$BD$753</f>
        <v>6.9632000000001337</v>
      </c>
      <c r="BB1844" s="274">
        <f t="shared" si="405"/>
        <v>0.43272151017898253</v>
      </c>
      <c r="BC1844" s="259">
        <f t="shared" si="406"/>
        <v>6.6955342564301024E-4</v>
      </c>
      <c r="BD1844" s="259" t="str">
        <f t="shared" ref="BD1844:BD1907" si="424">IF(BB1844&lt;(1-$AZ$760),BC1844,"")</f>
        <v/>
      </c>
      <c r="BE1844" s="254" t="str">
        <f t="shared" ref="BE1844:BE1907" si="425">IF(BB1844&lt;(1-$AZ$766),BC1844,"")</f>
        <v/>
      </c>
    </row>
    <row r="1845" spans="1:57" ht="20.100000000000001" customHeight="1" x14ac:dyDescent="0.25">
      <c r="A1845" s="247">
        <v>1084</v>
      </c>
      <c r="B1845" s="247">
        <f>$B$755+(A1845*$B$758)</f>
        <v>807.6656267515591</v>
      </c>
      <c r="C1845" s="247">
        <f>_xlfn.NORM.DIST($B1845,$B$752,$B$753,0)</f>
        <v>1.5685656062548647E-4</v>
      </c>
      <c r="D1845" s="247">
        <f>_xlfn.NORM.DIST($B1845,$B$752,$B$753,1)</f>
        <v>0.63156456676364714</v>
      </c>
      <c r="E1845" s="247" t="str">
        <f>IF(OR(D1845&lt;$F$757,D1845&gt;$F$758),C1845,"")</f>
        <v/>
      </c>
      <c r="F1845" s="247">
        <f>IF(AND(D1845&gt;$F$757,D1845&lt;$F$758),C1845,"")</f>
        <v>1.5685656062548647E-4</v>
      </c>
      <c r="G1845" s="247" t="str">
        <f>IF(C1845=MAX($C$761:$C$2761),C1845,"")</f>
        <v/>
      </c>
      <c r="H1845" s="247">
        <f>_xlfn.NORM.DIST(B1845,$F$753,$F$754,0)</f>
        <v>0</v>
      </c>
      <c r="I1845" s="247">
        <f>IF(H1845=MAX($H$761:$H$2761),C1845,"")</f>
        <v>1.5685656062548647E-4</v>
      </c>
      <c r="J1845" s="247" t="str">
        <f>IF(I1845=MIN($I$761:$I$2761),I1845,"")</f>
        <v/>
      </c>
      <c r="K1845" s="247"/>
      <c r="L1845" s="247"/>
      <c r="M1845" s="247"/>
      <c r="N1845" s="247"/>
      <c r="O1845" s="247">
        <v>1084</v>
      </c>
      <c r="P1845" s="247">
        <f>$P$755+(O1845*$P$758)</f>
        <v>47.067137364417249</v>
      </c>
      <c r="Q1845" s="247">
        <f>_xlfn.NORM.DIST(P1845,P$752,P$753,0)</f>
        <v>2.6916370835727422E-3</v>
      </c>
      <c r="R1845" s="247">
        <f>_xlfn.NORM.DIST(P1845,P$752,P$753,1)</f>
        <v>0.63156456676364736</v>
      </c>
      <c r="S1845" s="253" t="str">
        <f>IF(OR(R1845&lt;$T$757,R1845&gt;$T$758),Q1845,"")</f>
        <v/>
      </c>
      <c r="T1845" s="253">
        <f>IF(AND(R1845&gt;$T$757,R1845&lt;$T$758),Q1845,"")</f>
        <v>2.6916370835727422E-3</v>
      </c>
      <c r="U1845" s="253" t="str">
        <f>IF(Q1845=MAX($Q$761:$Q$2761),Q1845,"")</f>
        <v/>
      </c>
      <c r="V1845" s="253">
        <f>_xlfn.NORM.DIST(P1845,$T$753,$T$754,0)</f>
        <v>1.0865204615154529E-81</v>
      </c>
      <c r="W1845" s="253" t="str">
        <f>IF(V1845=MAX($V$761:$V$2761),Q1845,"")</f>
        <v/>
      </c>
      <c r="X1845" s="253" t="str">
        <f t="shared" si="407"/>
        <v/>
      </c>
      <c r="AB1845" s="253">
        <v>1084</v>
      </c>
      <c r="AC1845" s="253">
        <f t="shared" si="423"/>
        <v>72.83315539753994</v>
      </c>
      <c r="AD1845" s="253">
        <f t="shared" si="408"/>
        <v>1.7394228172071852E-3</v>
      </c>
      <c r="AE1845" s="253">
        <f t="shared" si="409"/>
        <v>0.63156456676364725</v>
      </c>
      <c r="AF1845" s="253" t="str">
        <f>IF(OR(AE1845&lt;$T$757,AE1845&gt;$T$758),AD1845,"")</f>
        <v/>
      </c>
      <c r="AG1845" s="253">
        <f t="shared" si="410"/>
        <v>1.7394228172071852E-3</v>
      </c>
      <c r="AH1845" s="253" t="str">
        <f t="shared" si="411"/>
        <v/>
      </c>
      <c r="AI1845" s="253">
        <f t="shared" si="412"/>
        <v>1.8986537255434295E-4</v>
      </c>
      <c r="AJ1845" s="253" t="str">
        <f t="shared" si="413"/>
        <v/>
      </c>
      <c r="AK1845" s="253" t="str">
        <f t="shared" si="414"/>
        <v/>
      </c>
      <c r="AO1845" s="253">
        <v>1084</v>
      </c>
      <c r="AP1845" s="253">
        <f t="shared" si="415"/>
        <v>429.38803606439069</v>
      </c>
      <c r="AQ1845" s="253">
        <f t="shared" si="416"/>
        <v>2.9504234330525095E-4</v>
      </c>
      <c r="AR1845" s="253">
        <f t="shared" si="417"/>
        <v>0.63156456676364703</v>
      </c>
      <c r="AS1845" s="253" t="str">
        <f>IF(OR(AR1845&lt;$T$757,AR1845&gt;$T$758),AQ1845,"")</f>
        <v/>
      </c>
      <c r="AT1845" s="253">
        <f t="shared" si="418"/>
        <v>2.9504234330525095E-4</v>
      </c>
      <c r="AU1845" s="253" t="str">
        <f t="shared" si="419"/>
        <v/>
      </c>
      <c r="AV1845" s="253">
        <f t="shared" si="420"/>
        <v>0</v>
      </c>
      <c r="AW1845" s="253">
        <f t="shared" si="421"/>
        <v>2.9504234330525095E-4</v>
      </c>
      <c r="AX1845" s="253" t="str">
        <f t="shared" si="422"/>
        <v/>
      </c>
      <c r="AZ1845" s="259"/>
      <c r="BA1845" s="259">
        <f>BA1844+$BD$753</f>
        <v>6.9696000000001339</v>
      </c>
      <c r="BB1845" s="274">
        <f t="shared" ref="BB1845:BB1908" si="426">_xlfn.CHISQ.DIST.RT(BA1845,7)</f>
        <v>0.43205195675333952</v>
      </c>
      <c r="BC1845" s="259">
        <f t="shared" ref="BC1845:BC1908" si="427">BB1845-BB1846</f>
        <v>6.6894821185892184E-4</v>
      </c>
      <c r="BD1845" s="259" t="str">
        <f t="shared" si="424"/>
        <v/>
      </c>
      <c r="BE1845" s="254" t="str">
        <f t="shared" si="425"/>
        <v/>
      </c>
    </row>
    <row r="1846" spans="1:57" ht="20.100000000000001" customHeight="1" x14ac:dyDescent="0.25">
      <c r="A1846" s="247">
        <v>1085</v>
      </c>
      <c r="B1846" s="247">
        <f>$B$755+(A1846*$B$758)</f>
        <v>817.28069373669678</v>
      </c>
      <c r="C1846" s="247">
        <f>_xlfn.NORM.DIST($B1846,$B$752,$B$753,0)</f>
        <v>1.5664463385030265E-4</v>
      </c>
      <c r="D1846" s="247">
        <f>_xlfn.NORM.DIST($B1846,$B$752,$B$753,1)</f>
        <v>0.63307173603602795</v>
      </c>
      <c r="E1846" s="247" t="str">
        <f>IF(OR(D1846&lt;$F$757,D1846&gt;$F$758),C1846,"")</f>
        <v/>
      </c>
      <c r="F1846" s="247">
        <f>IF(AND(D1846&gt;$F$757,D1846&lt;$F$758),C1846,"")</f>
        <v>1.5664463385030265E-4</v>
      </c>
      <c r="G1846" s="247" t="str">
        <f>IF(C1846=MAX($C$761:$C$2761),C1846,"")</f>
        <v/>
      </c>
      <c r="H1846" s="247">
        <f>_xlfn.NORM.DIST(B1846,$F$753,$F$754,0)</f>
        <v>0</v>
      </c>
      <c r="I1846" s="247">
        <f>IF(H1846=MAX($H$761:$H$2761),C1846,"")</f>
        <v>1.5664463385030265E-4</v>
      </c>
      <c r="J1846" s="247" t="str">
        <f>IF(I1846=MIN($I$761:$I$2761),I1846,"")</f>
        <v/>
      </c>
      <c r="K1846" s="247"/>
      <c r="L1846" s="247"/>
      <c r="M1846" s="247"/>
      <c r="N1846" s="247"/>
      <c r="O1846" s="247">
        <v>1085</v>
      </c>
      <c r="P1846" s="247">
        <f>$P$755+(O1846*$P$758)</f>
        <v>47.627460428279278</v>
      </c>
      <c r="Q1846" s="247">
        <f>_xlfn.NORM.DIST(P1846,P$752,P$753,0)</f>
        <v>2.6880004491545702E-3</v>
      </c>
      <c r="R1846" s="247">
        <f>_xlfn.NORM.DIST(P1846,P$752,P$753,1)</f>
        <v>0.63307173603602795</v>
      </c>
      <c r="S1846" s="253" t="str">
        <f>IF(OR(R1846&lt;$T$757,R1846&gt;$T$758),Q1846,"")</f>
        <v/>
      </c>
      <c r="T1846" s="253">
        <f>IF(AND(R1846&gt;$T$757,R1846&lt;$T$758),Q1846,"")</f>
        <v>2.6880004491545702E-3</v>
      </c>
      <c r="U1846" s="253" t="str">
        <f>IF(Q1846=MAX($Q$761:$Q$2761),Q1846,"")</f>
        <v/>
      </c>
      <c r="V1846" s="253">
        <f>_xlfn.NORM.DIST(P1846,$T$753,$T$754,0)</f>
        <v>1.0069828839231942E-81</v>
      </c>
      <c r="W1846" s="253" t="str">
        <f>IF(V1846=MAX($V$761:$V$2761),Q1846,"")</f>
        <v/>
      </c>
      <c r="X1846" s="253" t="str">
        <f t="shared" si="407"/>
        <v/>
      </c>
      <c r="AB1846" s="253">
        <v>1085</v>
      </c>
      <c r="AC1846" s="253">
        <f t="shared" si="423"/>
        <v>73.700216771320129</v>
      </c>
      <c r="AD1846" s="253">
        <f t="shared" si="408"/>
        <v>1.7370727065910791E-3</v>
      </c>
      <c r="AE1846" s="253">
        <f t="shared" si="409"/>
        <v>0.63307173603602807</v>
      </c>
      <c r="AF1846" s="253" t="str">
        <f>IF(OR(AE1846&lt;$T$757,AE1846&gt;$T$758),AD1846,"")</f>
        <v/>
      </c>
      <c r="AG1846" s="253">
        <f t="shared" si="410"/>
        <v>1.7370727065910791E-3</v>
      </c>
      <c r="AH1846" s="253" t="str">
        <f t="shared" si="411"/>
        <v/>
      </c>
      <c r="AI1846" s="253">
        <f t="shared" si="412"/>
        <v>1.8825202804420777E-4</v>
      </c>
      <c r="AJ1846" s="253" t="str">
        <f t="shared" si="413"/>
        <v/>
      </c>
      <c r="AK1846" s="253" t="str">
        <f t="shared" si="414"/>
        <v/>
      </c>
      <c r="AO1846" s="253">
        <v>1085</v>
      </c>
      <c r="AP1846" s="253">
        <f t="shared" si="415"/>
        <v>434.49979839849129</v>
      </c>
      <c r="AQ1846" s="253">
        <f t="shared" si="416"/>
        <v>2.9464371559015867E-4</v>
      </c>
      <c r="AR1846" s="253">
        <f t="shared" si="417"/>
        <v>0.63307173603602807</v>
      </c>
      <c r="AS1846" s="253" t="str">
        <f>IF(OR(AR1846&lt;$T$757,AR1846&gt;$T$758),AQ1846,"")</f>
        <v/>
      </c>
      <c r="AT1846" s="253">
        <f t="shared" si="418"/>
        <v>2.9464371559015867E-4</v>
      </c>
      <c r="AU1846" s="253" t="str">
        <f t="shared" si="419"/>
        <v/>
      </c>
      <c r="AV1846" s="253">
        <f t="shared" si="420"/>
        <v>0</v>
      </c>
      <c r="AW1846" s="253">
        <f t="shared" si="421"/>
        <v>2.9464371559015867E-4</v>
      </c>
      <c r="AX1846" s="253" t="str">
        <f t="shared" si="422"/>
        <v/>
      </c>
      <c r="AZ1846" s="259"/>
      <c r="BA1846" s="259">
        <f>BA1845+$BD$753</f>
        <v>6.9760000000001341</v>
      </c>
      <c r="BB1846" s="274">
        <f t="shared" si="426"/>
        <v>0.43138300854148059</v>
      </c>
      <c r="BC1846" s="259">
        <f t="shared" si="427"/>
        <v>6.6834213751298943E-4</v>
      </c>
      <c r="BD1846" s="259" t="str">
        <f t="shared" si="424"/>
        <v/>
      </c>
      <c r="BE1846" s="254" t="str">
        <f t="shared" si="425"/>
        <v/>
      </c>
    </row>
    <row r="1847" spans="1:57" ht="20.100000000000001" customHeight="1" x14ac:dyDescent="0.25">
      <c r="A1847" s="247">
        <v>1086</v>
      </c>
      <c r="B1847" s="247">
        <f>$B$755+(A1847*$B$758)</f>
        <v>826.89576072183445</v>
      </c>
      <c r="C1847" s="247">
        <f>_xlfn.NORM.DIST($B1847,$B$752,$B$753,0)</f>
        <v>1.5643049049864405E-4</v>
      </c>
      <c r="D1847" s="247">
        <f>_xlfn.NORM.DIST($B1847,$B$752,$B$753,1)</f>
        <v>0.63457685695412613</v>
      </c>
      <c r="E1847" s="247" t="str">
        <f>IF(OR(D1847&lt;$F$757,D1847&gt;$F$758),C1847,"")</f>
        <v/>
      </c>
      <c r="F1847" s="247">
        <f>IF(AND(D1847&gt;$F$757,D1847&lt;$F$758),C1847,"")</f>
        <v>1.5643049049864405E-4</v>
      </c>
      <c r="G1847" s="247" t="str">
        <f>IF(C1847=MAX($C$761:$C$2761),C1847,"")</f>
        <v/>
      </c>
      <c r="H1847" s="247">
        <f>_xlfn.NORM.DIST(B1847,$F$753,$F$754,0)</f>
        <v>0</v>
      </c>
      <c r="I1847" s="247">
        <f>IF(H1847=MAX($H$761:$H$2761),C1847,"")</f>
        <v>1.5643049049864405E-4</v>
      </c>
      <c r="J1847" s="247" t="str">
        <f>IF(I1847=MIN($I$761:$I$2761),I1847,"")</f>
        <v/>
      </c>
      <c r="K1847" s="247"/>
      <c r="L1847" s="247"/>
      <c r="M1847" s="247"/>
      <c r="N1847" s="247"/>
      <c r="O1847" s="247">
        <v>1086</v>
      </c>
      <c r="P1847" s="247">
        <f>$P$755+(O1847*$P$758)</f>
        <v>48.187783492141421</v>
      </c>
      <c r="Q1847" s="247">
        <f>_xlfn.NORM.DIST(P1847,P$752,P$753,0)</f>
        <v>2.6843257785878665E-3</v>
      </c>
      <c r="R1847" s="247">
        <f>_xlfn.NORM.DIST(P1847,P$752,P$753,1)</f>
        <v>0.63457685695412613</v>
      </c>
      <c r="S1847" s="253" t="str">
        <f>IF(OR(R1847&lt;$T$757,R1847&gt;$T$758),Q1847,"")</f>
        <v/>
      </c>
      <c r="T1847" s="253">
        <f>IF(AND(R1847&gt;$T$757,R1847&lt;$T$758),Q1847,"")</f>
        <v>2.6843257785878665E-3</v>
      </c>
      <c r="U1847" s="253" t="str">
        <f>IF(Q1847=MAX($Q$761:$Q$2761),Q1847,"")</f>
        <v/>
      </c>
      <c r="V1847" s="253">
        <f>_xlfn.NORM.DIST(P1847,$T$753,$T$754,0)</f>
        <v>9.3325283814470709E-82</v>
      </c>
      <c r="W1847" s="253" t="str">
        <f>IF(V1847=MAX($V$761:$V$2761),Q1847,"")</f>
        <v/>
      </c>
      <c r="X1847" s="253" t="str">
        <f t="shared" si="407"/>
        <v/>
      </c>
      <c r="AB1847" s="253">
        <v>1086</v>
      </c>
      <c r="AC1847" s="253">
        <f t="shared" si="423"/>
        <v>74.567278145100317</v>
      </c>
      <c r="AD1847" s="253">
        <f t="shared" si="408"/>
        <v>1.7346980157873103E-3</v>
      </c>
      <c r="AE1847" s="253">
        <f t="shared" si="409"/>
        <v>0.63457685695412613</v>
      </c>
      <c r="AF1847" s="253" t="str">
        <f>IF(OR(AE1847&lt;$T$757,AE1847&gt;$T$758),AD1847,"")</f>
        <v/>
      </c>
      <c r="AG1847" s="253">
        <f t="shared" si="410"/>
        <v>1.7346980157873103E-3</v>
      </c>
      <c r="AH1847" s="253" t="str">
        <f t="shared" si="411"/>
        <v/>
      </c>
      <c r="AI1847" s="253">
        <f t="shared" si="412"/>
        <v>1.8664940620456358E-4</v>
      </c>
      <c r="AJ1847" s="253" t="str">
        <f t="shared" si="413"/>
        <v/>
      </c>
      <c r="AK1847" s="253" t="str">
        <f t="shared" si="414"/>
        <v/>
      </c>
      <c r="AO1847" s="253">
        <v>1086</v>
      </c>
      <c r="AP1847" s="253">
        <f t="shared" si="415"/>
        <v>439.61156073259099</v>
      </c>
      <c r="AQ1847" s="253">
        <f t="shared" si="416"/>
        <v>2.9424091856321478E-4</v>
      </c>
      <c r="AR1847" s="253">
        <f t="shared" si="417"/>
        <v>0.63457685695412613</v>
      </c>
      <c r="AS1847" s="253" t="str">
        <f>IF(OR(AR1847&lt;$T$757,AR1847&gt;$T$758),AQ1847,"")</f>
        <v/>
      </c>
      <c r="AT1847" s="253">
        <f t="shared" si="418"/>
        <v>2.9424091856321478E-4</v>
      </c>
      <c r="AU1847" s="253" t="str">
        <f t="shared" si="419"/>
        <v/>
      </c>
      <c r="AV1847" s="253">
        <f t="shared" si="420"/>
        <v>0</v>
      </c>
      <c r="AW1847" s="253">
        <f t="shared" si="421"/>
        <v>2.9424091856321478E-4</v>
      </c>
      <c r="AX1847" s="253" t="str">
        <f t="shared" si="422"/>
        <v/>
      </c>
      <c r="AZ1847" s="259"/>
      <c r="BA1847" s="259">
        <f>BA1846+$BD$753</f>
        <v>6.9824000000001343</v>
      </c>
      <c r="BB1847" s="274">
        <f t="shared" si="426"/>
        <v>0.43071466640396761</v>
      </c>
      <c r="BC1847" s="259">
        <f t="shared" si="427"/>
        <v>6.6773520851426404E-4</v>
      </c>
      <c r="BD1847" s="259" t="str">
        <f t="shared" si="424"/>
        <v/>
      </c>
      <c r="BE1847" s="254" t="str">
        <f t="shared" si="425"/>
        <v/>
      </c>
    </row>
    <row r="1848" spans="1:57" ht="20.100000000000001" customHeight="1" x14ac:dyDescent="0.25">
      <c r="A1848" s="248">
        <v>1087</v>
      </c>
      <c r="B1848" s="247">
        <f>$B$755+(A1848*$B$758)</f>
        <v>836.51082770697212</v>
      </c>
      <c r="C1848" s="247">
        <f>_xlfn.NORM.DIST($B1848,$B$752,$B$753,0)</f>
        <v>1.5621414044856267E-4</v>
      </c>
      <c r="D1848" s="247">
        <f>_xlfn.NORM.DIST($B1848,$B$752,$B$753,1)</f>
        <v>0.63607990825282512</v>
      </c>
      <c r="E1848" s="247" t="str">
        <f>IF(OR(D1848&lt;$F$757,D1848&gt;$F$758),C1848,"")</f>
        <v/>
      </c>
      <c r="F1848" s="247">
        <f>IF(AND(D1848&gt;$F$757,D1848&lt;$F$758),C1848,"")</f>
        <v>1.5621414044856267E-4</v>
      </c>
      <c r="G1848" s="247" t="str">
        <f>IF(C1848=MAX($C$761:$C$2761),C1848,"")</f>
        <v/>
      </c>
      <c r="H1848" s="247">
        <f>_xlfn.NORM.DIST(B1848,$F$753,$F$754,0)</f>
        <v>0</v>
      </c>
      <c r="I1848" s="247">
        <f>IF(H1848=MAX($H$761:$H$2761),C1848,"")</f>
        <v>1.5621414044856267E-4</v>
      </c>
      <c r="J1848" s="247" t="str">
        <f>IF(I1848=MIN($I$761:$I$2761),I1848,"")</f>
        <v/>
      </c>
      <c r="K1848" s="247"/>
      <c r="L1848" s="247"/>
      <c r="M1848" s="247"/>
      <c r="N1848" s="247"/>
      <c r="O1848" s="248">
        <v>1087</v>
      </c>
      <c r="P1848" s="247">
        <f>$P$755+(O1848*$P$758)</f>
        <v>48.748106556003563</v>
      </c>
      <c r="Q1848" s="247">
        <f>_xlfn.NORM.DIST(P1848,P$752,P$753,0)</f>
        <v>2.6806132413786498E-3</v>
      </c>
      <c r="R1848" s="247">
        <f>_xlfn.NORM.DIST(P1848,P$752,P$753,1)</f>
        <v>0.63607990825282534</v>
      </c>
      <c r="S1848" s="253" t="str">
        <f>IF(OR(R1848&lt;$T$757,R1848&gt;$T$758),Q1848,"")</f>
        <v/>
      </c>
      <c r="T1848" s="253">
        <f>IF(AND(R1848&gt;$T$757,R1848&lt;$T$758),Q1848,"")</f>
        <v>2.6806132413786498E-3</v>
      </c>
      <c r="U1848" s="253" t="str">
        <f>IF(Q1848=MAX($Q$761:$Q$2761),Q1848,"")</f>
        <v/>
      </c>
      <c r="V1848" s="253">
        <f>_xlfn.NORM.DIST(P1848,$T$753,$T$754,0)</f>
        <v>8.6490737682624269E-82</v>
      </c>
      <c r="W1848" s="253" t="str">
        <f>IF(V1848=MAX($V$761:$V$2761),Q1848,"")</f>
        <v/>
      </c>
      <c r="X1848" s="253" t="str">
        <f t="shared" si="407"/>
        <v/>
      </c>
      <c r="AB1848" s="259">
        <v>1087</v>
      </c>
      <c r="AC1848" s="253">
        <f t="shared" si="423"/>
        <v>75.43433951888062</v>
      </c>
      <c r="AD1848" s="253">
        <f t="shared" si="408"/>
        <v>1.7322988543361419E-3</v>
      </c>
      <c r="AE1848" s="253">
        <f t="shared" si="409"/>
        <v>0.63607990825282523</v>
      </c>
      <c r="AF1848" s="253" t="str">
        <f>IF(OR(AE1848&lt;$T$757,AE1848&gt;$T$758),AD1848,"")</f>
        <v/>
      </c>
      <c r="AG1848" s="253">
        <f t="shared" si="410"/>
        <v>1.7322988543361419E-3</v>
      </c>
      <c r="AH1848" s="253" t="str">
        <f t="shared" si="411"/>
        <v/>
      </c>
      <c r="AI1848" s="253">
        <f t="shared" si="412"/>
        <v>1.8505746681667085E-4</v>
      </c>
      <c r="AJ1848" s="253" t="str">
        <f t="shared" si="413"/>
        <v/>
      </c>
      <c r="AK1848" s="253" t="str">
        <f t="shared" si="414"/>
        <v/>
      </c>
      <c r="AO1848" s="259">
        <v>1087</v>
      </c>
      <c r="AP1848" s="253">
        <f t="shared" si="415"/>
        <v>444.72332306669068</v>
      </c>
      <c r="AQ1848" s="253">
        <f t="shared" si="416"/>
        <v>2.9383397080472975E-4</v>
      </c>
      <c r="AR1848" s="253">
        <f t="shared" si="417"/>
        <v>0.63607990825282523</v>
      </c>
      <c r="AS1848" s="253" t="str">
        <f>IF(OR(AR1848&lt;$T$757,AR1848&gt;$T$758),AQ1848,"")</f>
        <v/>
      </c>
      <c r="AT1848" s="253">
        <f t="shared" si="418"/>
        <v>2.9383397080472975E-4</v>
      </c>
      <c r="AU1848" s="253" t="str">
        <f t="shared" si="419"/>
        <v/>
      </c>
      <c r="AV1848" s="253">
        <f t="shared" si="420"/>
        <v>0</v>
      </c>
      <c r="AW1848" s="253">
        <f t="shared" si="421"/>
        <v>2.9383397080472975E-4</v>
      </c>
      <c r="AX1848" s="253" t="str">
        <f t="shared" si="422"/>
        <v/>
      </c>
      <c r="AZ1848" s="259"/>
      <c r="BA1848" s="259">
        <f>BA1847+$BD$753</f>
        <v>6.9888000000001345</v>
      </c>
      <c r="BB1848" s="274">
        <f t="shared" si="426"/>
        <v>0.43004693119545334</v>
      </c>
      <c r="BC1848" s="259">
        <f t="shared" si="427"/>
        <v>6.6712743075914016E-4</v>
      </c>
      <c r="BD1848" s="259" t="str">
        <f t="shared" si="424"/>
        <v/>
      </c>
      <c r="BE1848" s="254" t="str">
        <f t="shared" si="425"/>
        <v/>
      </c>
    </row>
    <row r="1849" spans="1:57" ht="20.100000000000001" customHeight="1" x14ac:dyDescent="0.25">
      <c r="A1849" s="247">
        <v>1088</v>
      </c>
      <c r="B1849" s="247">
        <f>$B$755+(A1849*$B$758)</f>
        <v>846.1258946921098</v>
      </c>
      <c r="C1849" s="247">
        <f>_xlfn.NORM.DIST($B1849,$B$752,$B$753,0)</f>
        <v>1.5599559367037539E-4</v>
      </c>
      <c r="D1849" s="247">
        <f>_xlfn.NORM.DIST($B1849,$B$752,$B$753,1)</f>
        <v>0.63758086876243092</v>
      </c>
      <c r="E1849" s="247" t="str">
        <f>IF(OR(D1849&lt;$F$757,D1849&gt;$F$758),C1849,"")</f>
        <v/>
      </c>
      <c r="F1849" s="247">
        <f>IF(AND(D1849&gt;$F$757,D1849&lt;$F$758),C1849,"")</f>
        <v>1.5599559367037539E-4</v>
      </c>
      <c r="G1849" s="247" t="str">
        <f>IF(C1849=MAX($C$761:$C$2761),C1849,"")</f>
        <v/>
      </c>
      <c r="H1849" s="247">
        <f>_xlfn.NORM.DIST(B1849,$F$753,$F$754,0)</f>
        <v>0</v>
      </c>
      <c r="I1849" s="247">
        <f>IF(H1849=MAX($H$761:$H$2761),C1849,"")</f>
        <v>1.5599559367037539E-4</v>
      </c>
      <c r="J1849" s="247" t="str">
        <f>IF(I1849=MIN($I$761:$I$2761),I1849,"")</f>
        <v/>
      </c>
      <c r="K1849" s="247"/>
      <c r="L1849" s="247"/>
      <c r="M1849" s="247"/>
      <c r="N1849" s="247"/>
      <c r="O1849" s="247">
        <v>1088</v>
      </c>
      <c r="P1849" s="247">
        <f>$P$755+(O1849*$P$758)</f>
        <v>49.308429619865706</v>
      </c>
      <c r="Q1849" s="247">
        <f>_xlfn.NORM.DIST(P1849,P$752,P$753,0)</f>
        <v>2.6768630086161909E-3</v>
      </c>
      <c r="R1849" s="247">
        <f>_xlfn.NORM.DIST(P1849,P$752,P$753,1)</f>
        <v>0.63758086876243125</v>
      </c>
      <c r="S1849" s="253" t="str">
        <f>IF(OR(R1849&lt;$T$757,R1849&gt;$T$758),Q1849,"")</f>
        <v/>
      </c>
      <c r="T1849" s="253">
        <f>IF(AND(R1849&gt;$T$757,R1849&lt;$T$758),Q1849,"")</f>
        <v>2.6768630086161909E-3</v>
      </c>
      <c r="U1849" s="253" t="str">
        <f>IF(Q1849=MAX($Q$761:$Q$2761),Q1849,"")</f>
        <v/>
      </c>
      <c r="V1849" s="253">
        <f>_xlfn.NORM.DIST(P1849,$T$753,$T$754,0)</f>
        <v>8.0155427443966922E-82</v>
      </c>
      <c r="W1849" s="253" t="str">
        <f>IF(V1849=MAX($V$761:$V$2761),Q1849,"")</f>
        <v/>
      </c>
      <c r="X1849" s="253" t="str">
        <f t="shared" ref="X1849:X1912" si="428">IF(W1849=MIN($W$761:$W$2761),W1849,"")</f>
        <v/>
      </c>
      <c r="AB1849" s="253">
        <v>1088</v>
      </c>
      <c r="AC1849" s="253">
        <f t="shared" si="423"/>
        <v>76.301400892660808</v>
      </c>
      <c r="AD1849" s="253">
        <f t="shared" ref="AD1849:AD1912" si="429">_xlfn.NORM.DIST(AC1849,AC$752,AC$753,0)</f>
        <v>1.7298753328009878E-3</v>
      </c>
      <c r="AE1849" s="253">
        <f t="shared" ref="AE1849:AE1912" si="430">_xlfn.NORM.DIST(AC1849,AC$752,AC$753,1)</f>
        <v>0.63758086876243103</v>
      </c>
      <c r="AF1849" s="253" t="str">
        <f>IF(OR(AE1849&lt;$T$757,AE1849&gt;$T$758),AD1849,"")</f>
        <v/>
      </c>
      <c r="AG1849" s="253">
        <f t="shared" ref="AG1849:AG1912" si="431">IF(AND(AE1849&gt;$AG$757,AE1849&lt;$AG$758),AD1849,"")</f>
        <v>1.7298753328009878E-3</v>
      </c>
      <c r="AH1849" s="253" t="str">
        <f t="shared" ref="AH1849:AH1912" si="432">IF(AD1849=MAX($AD$761:$AD$2761),AD1849,"")</f>
        <v/>
      </c>
      <c r="AI1849" s="253">
        <f t="shared" ref="AI1849:AI1912" si="433">_xlfn.NORM.DIST(AC1849,$AG$753,$AG$754,0)</f>
        <v>1.8347616949393255E-4</v>
      </c>
      <c r="AJ1849" s="253" t="str">
        <f t="shared" ref="AJ1849:AJ1912" si="434">IF(AI1849=MAX($AI$761:$AI$2761),AD1849,"")</f>
        <v/>
      </c>
      <c r="AK1849" s="253" t="str">
        <f t="shared" ref="AK1849:AK1912" si="435">IF(AJ1849=MIN($AJ$761:$AJ$2761),AJ1849,"")</f>
        <v/>
      </c>
      <c r="AO1849" s="253">
        <v>1088</v>
      </c>
      <c r="AP1849" s="253">
        <f t="shared" ref="AP1849:AP1912" si="436">AP$755+(AO1849*AP$758)</f>
        <v>449.83508540079038</v>
      </c>
      <c r="AQ1849" s="253">
        <f t="shared" ref="AQ1849:AQ1912" si="437">_xlfn.NORM.DIST(AP1849,AP$752,AP$753,0)</f>
        <v>2.9342289106856144E-4</v>
      </c>
      <c r="AR1849" s="253">
        <f t="shared" ref="AR1849:AR1912" si="438">_xlfn.NORM.DIST(AP1849,AP$752,AP$753,1)</f>
        <v>0.63758086876243092</v>
      </c>
      <c r="AS1849" s="253" t="str">
        <f>IF(OR(AR1849&lt;$T$757,AR1849&gt;$T$758),AQ1849,"")</f>
        <v/>
      </c>
      <c r="AT1849" s="253">
        <f t="shared" ref="AT1849:AT1912" si="439">IF(AND(AR1849&gt;$AG$757,AR1849&lt;$AG$758),AQ1849,"")</f>
        <v>2.9342289106856144E-4</v>
      </c>
      <c r="AU1849" s="253" t="str">
        <f t="shared" ref="AU1849:AU1912" si="440">IF(AQ1849=MAX($AQ$761:$AQ$2761),AQ1849,"")</f>
        <v/>
      </c>
      <c r="AV1849" s="253">
        <f t="shared" ref="AV1849:AV1912" si="441">_xlfn.NORM.DIST(AP1849,$AT$753,$AT$754,0)</f>
        <v>0</v>
      </c>
      <c r="AW1849" s="253">
        <f t="shared" ref="AW1849:AW1912" si="442">IF(AV1849=MAX($AV$761:$AV$2761),AQ1849,"")</f>
        <v>2.9342289106856144E-4</v>
      </c>
      <c r="AX1849" s="253" t="str">
        <f t="shared" ref="AX1849:AX1912" si="443">IF(AW1849=MIN($AW$761:$AW$2761),AW1849,"")</f>
        <v/>
      </c>
      <c r="AZ1849" s="259"/>
      <c r="BA1849" s="259">
        <f>BA1848+$BD$753</f>
        <v>6.9952000000001346</v>
      </c>
      <c r="BB1849" s="274">
        <f t="shared" si="426"/>
        <v>0.4293798037646942</v>
      </c>
      <c r="BC1849" s="259">
        <f t="shared" si="427"/>
        <v>6.665188101272479E-4</v>
      </c>
      <c r="BD1849" s="259" t="str">
        <f t="shared" si="424"/>
        <v/>
      </c>
      <c r="BE1849" s="254" t="str">
        <f t="shared" si="425"/>
        <v/>
      </c>
    </row>
    <row r="1850" spans="1:57" ht="20.100000000000001" customHeight="1" x14ac:dyDescent="0.25">
      <c r="A1850" s="247">
        <v>1089</v>
      </c>
      <c r="B1850" s="247">
        <f>$B$755+(A1850*$B$758)</f>
        <v>855.74096167724747</v>
      </c>
      <c r="C1850" s="247">
        <f>_xlfn.NORM.DIST($B1850,$B$752,$B$753,0)</f>
        <v>1.5577486022589872E-4</v>
      </c>
      <c r="D1850" s="247">
        <f>_xlfn.NORM.DIST($B1850,$B$752,$B$753,1)</f>
        <v>0.63907971740955516</v>
      </c>
      <c r="E1850" s="247" t="str">
        <f>IF(OR(D1850&lt;$F$757,D1850&gt;$F$758),C1850,"")</f>
        <v/>
      </c>
      <c r="F1850" s="247">
        <f>IF(AND(D1850&gt;$F$757,D1850&lt;$F$758),C1850,"")</f>
        <v>1.5577486022589872E-4</v>
      </c>
      <c r="G1850" s="247" t="str">
        <f>IF(C1850=MAX($C$761:$C$2761),C1850,"")</f>
        <v/>
      </c>
      <c r="H1850" s="247">
        <f>_xlfn.NORM.DIST(B1850,$F$753,$F$754,0)</f>
        <v>0</v>
      </c>
      <c r="I1850" s="247">
        <f>IF(H1850=MAX($H$761:$H$2761),C1850,"")</f>
        <v>1.5577486022589872E-4</v>
      </c>
      <c r="J1850" s="247" t="str">
        <f>IF(I1850=MIN($I$761:$I$2761),I1850,"")</f>
        <v/>
      </c>
      <c r="K1850" s="247"/>
      <c r="L1850" s="247"/>
      <c r="M1850" s="247"/>
      <c r="N1850" s="247"/>
      <c r="O1850" s="247">
        <v>1089</v>
      </c>
      <c r="P1850" s="247">
        <f>$P$755+(O1850*$P$758)</f>
        <v>49.868752683727735</v>
      </c>
      <c r="Q1850" s="247">
        <f>_xlfn.NORM.DIST(P1850,P$752,P$753,0)</f>
        <v>2.673075252959884E-3</v>
      </c>
      <c r="R1850" s="247">
        <f>_xlfn.NORM.DIST(P1850,P$752,P$753,1)</f>
        <v>0.63907971740955516</v>
      </c>
      <c r="S1850" s="253" t="str">
        <f>IF(OR(R1850&lt;$T$757,R1850&gt;$T$758),Q1850,"")</f>
        <v/>
      </c>
      <c r="T1850" s="253">
        <f>IF(AND(R1850&gt;$T$757,R1850&lt;$T$758),Q1850,"")</f>
        <v>2.673075252959884E-3</v>
      </c>
      <c r="U1850" s="253" t="str">
        <f>IF(Q1850=MAX($Q$761:$Q$2761),Q1850,"")</f>
        <v/>
      </c>
      <c r="V1850" s="253">
        <f>_xlfn.NORM.DIST(P1850,$T$753,$T$754,0)</f>
        <v>7.4282980159592591E-82</v>
      </c>
      <c r="W1850" s="253" t="str">
        <f>IF(V1850=MAX($V$761:$V$2761),Q1850,"")</f>
        <v/>
      </c>
      <c r="X1850" s="253" t="str">
        <f t="shared" si="428"/>
        <v/>
      </c>
      <c r="AB1850" s="253">
        <v>1089</v>
      </c>
      <c r="AC1850" s="253">
        <f t="shared" ref="AC1850:AC1913" si="444">$AC$755+(AB1850*$AC$758)</f>
        <v>77.168462266441111</v>
      </c>
      <c r="AD1850" s="253">
        <f t="shared" si="429"/>
        <v>1.7274275627599236E-3</v>
      </c>
      <c r="AE1850" s="253">
        <f t="shared" si="430"/>
        <v>0.63907971740955527</v>
      </c>
      <c r="AF1850" s="253" t="str">
        <f>IF(OR(AE1850&lt;$T$757,AE1850&gt;$T$758),AD1850,"")</f>
        <v/>
      </c>
      <c r="AG1850" s="253">
        <f t="shared" si="431"/>
        <v>1.7274275627599236E-3</v>
      </c>
      <c r="AH1850" s="253" t="str">
        <f t="shared" si="432"/>
        <v/>
      </c>
      <c r="AI1850" s="253">
        <f t="shared" si="433"/>
        <v>1.8190547368589772E-4</v>
      </c>
      <c r="AJ1850" s="253" t="str">
        <f t="shared" si="434"/>
        <v/>
      </c>
      <c r="AK1850" s="253" t="str">
        <f t="shared" si="435"/>
        <v/>
      </c>
      <c r="AO1850" s="253">
        <v>1089</v>
      </c>
      <c r="AP1850" s="253">
        <f t="shared" si="436"/>
        <v>454.94684773489007</v>
      </c>
      <c r="AQ1850" s="253">
        <f t="shared" si="437"/>
        <v>2.9300769828067593E-4</v>
      </c>
      <c r="AR1850" s="253">
        <f t="shared" si="438"/>
        <v>0.63907971740955505</v>
      </c>
      <c r="AS1850" s="253" t="str">
        <f>IF(OR(AR1850&lt;$T$757,AR1850&gt;$T$758),AQ1850,"")</f>
        <v/>
      </c>
      <c r="AT1850" s="253">
        <f t="shared" si="439"/>
        <v>2.9300769828067593E-4</v>
      </c>
      <c r="AU1850" s="253" t="str">
        <f t="shared" si="440"/>
        <v/>
      </c>
      <c r="AV1850" s="253">
        <f t="shared" si="441"/>
        <v>0</v>
      </c>
      <c r="AW1850" s="253">
        <f t="shared" si="442"/>
        <v>2.9300769828067593E-4</v>
      </c>
      <c r="AX1850" s="253" t="str">
        <f t="shared" si="443"/>
        <v/>
      </c>
      <c r="AZ1850" s="259"/>
      <c r="BA1850" s="259">
        <f>BA1849+$BD$753</f>
        <v>7.0016000000001348</v>
      </c>
      <c r="BB1850" s="274">
        <f t="shared" si="426"/>
        <v>0.42871328495456695</v>
      </c>
      <c r="BC1850" s="259">
        <f t="shared" si="427"/>
        <v>6.6590935248750371E-4</v>
      </c>
      <c r="BD1850" s="259" t="str">
        <f t="shared" si="424"/>
        <v/>
      </c>
      <c r="BE1850" s="254" t="str">
        <f t="shared" si="425"/>
        <v/>
      </c>
    </row>
    <row r="1851" spans="1:57" ht="20.100000000000001" customHeight="1" x14ac:dyDescent="0.25">
      <c r="A1851" s="247">
        <v>1090</v>
      </c>
      <c r="B1851" s="247">
        <f>$B$755+(A1851*$B$758)</f>
        <v>865.35602866238514</v>
      </c>
      <c r="C1851" s="247">
        <f>_xlfn.NORM.DIST($B1851,$B$752,$B$753,0)</f>
        <v>1.5555195026767737E-4</v>
      </c>
      <c r="D1851" s="247">
        <f>_xlfn.NORM.DIST($B1851,$B$752,$B$753,1)</f>
        <v>0.64057643321799118</v>
      </c>
      <c r="E1851" s="247" t="str">
        <f>IF(OR(D1851&lt;$F$757,D1851&gt;$F$758),C1851,"")</f>
        <v/>
      </c>
      <c r="F1851" s="247">
        <f>IF(AND(D1851&gt;$F$757,D1851&lt;$F$758),C1851,"")</f>
        <v>1.5555195026767737E-4</v>
      </c>
      <c r="G1851" s="247" t="str">
        <f>IF(C1851=MAX($C$761:$C$2761),C1851,"")</f>
        <v/>
      </c>
      <c r="H1851" s="247">
        <f>_xlfn.NORM.DIST(B1851,$F$753,$F$754,0)</f>
        <v>0</v>
      </c>
      <c r="I1851" s="247">
        <f>IF(H1851=MAX($H$761:$H$2761),C1851,"")</f>
        <v>1.5555195026767737E-4</v>
      </c>
      <c r="J1851" s="247" t="str">
        <f>IF(I1851=MIN($I$761:$I$2761),I1851,"")</f>
        <v/>
      </c>
      <c r="K1851" s="247"/>
      <c r="L1851" s="247"/>
      <c r="M1851" s="247"/>
      <c r="N1851" s="247"/>
      <c r="O1851" s="247">
        <v>1090</v>
      </c>
      <c r="P1851" s="247">
        <f>$P$755+(O1851*$P$758)</f>
        <v>50.429075747589877</v>
      </c>
      <c r="Q1851" s="247">
        <f>_xlfn.NORM.DIST(P1851,P$752,P$753,0)</f>
        <v>2.6692501486260027E-3</v>
      </c>
      <c r="R1851" s="247">
        <f>_xlfn.NORM.DIST(P1851,P$752,P$753,1)</f>
        <v>0.64057643321799129</v>
      </c>
      <c r="S1851" s="253" t="str">
        <f>IF(OR(R1851&lt;$T$757,R1851&gt;$T$758),Q1851,"")</f>
        <v/>
      </c>
      <c r="T1851" s="253">
        <f>IF(AND(R1851&gt;$T$757,R1851&lt;$T$758),Q1851,"")</f>
        <v>2.6692501486260027E-3</v>
      </c>
      <c r="U1851" s="253" t="str">
        <f>IF(Q1851=MAX($Q$761:$Q$2761),Q1851,"")</f>
        <v/>
      </c>
      <c r="V1851" s="253">
        <f>_xlfn.NORM.DIST(P1851,$T$753,$T$754,0)</f>
        <v>6.8839666017320036E-82</v>
      </c>
      <c r="W1851" s="253" t="str">
        <f>IF(V1851=MAX($V$761:$V$2761),Q1851,"")</f>
        <v/>
      </c>
      <c r="X1851" s="253" t="str">
        <f t="shared" si="428"/>
        <v/>
      </c>
      <c r="AB1851" s="253">
        <v>1090</v>
      </c>
      <c r="AC1851" s="253">
        <f t="shared" si="444"/>
        <v>78.0355236402213</v>
      </c>
      <c r="AD1851" s="253">
        <f t="shared" si="429"/>
        <v>1.7249556567971334E-3</v>
      </c>
      <c r="AE1851" s="253">
        <f t="shared" si="430"/>
        <v>0.64057643321799118</v>
      </c>
      <c r="AF1851" s="253" t="str">
        <f>IF(OR(AE1851&lt;$T$757,AE1851&gt;$T$758),AD1851,"")</f>
        <v/>
      </c>
      <c r="AG1851" s="253">
        <f t="shared" si="431"/>
        <v>1.7249556567971334E-3</v>
      </c>
      <c r="AH1851" s="253" t="str">
        <f t="shared" si="432"/>
        <v/>
      </c>
      <c r="AI1851" s="253">
        <f t="shared" si="433"/>
        <v>1.8034533868224671E-4</v>
      </c>
      <c r="AJ1851" s="253" t="str">
        <f t="shared" si="434"/>
        <v/>
      </c>
      <c r="AK1851" s="253" t="str">
        <f t="shared" si="435"/>
        <v/>
      </c>
      <c r="AO1851" s="253">
        <v>1090</v>
      </c>
      <c r="AP1851" s="253">
        <f t="shared" si="436"/>
        <v>460.05861006899067</v>
      </c>
      <c r="AQ1851" s="253">
        <f t="shared" si="437"/>
        <v>2.9258841153769589E-4</v>
      </c>
      <c r="AR1851" s="253">
        <f t="shared" si="438"/>
        <v>0.64057643321799129</v>
      </c>
      <c r="AS1851" s="253" t="str">
        <f>IF(OR(AR1851&lt;$T$757,AR1851&gt;$T$758),AQ1851,"")</f>
        <v/>
      </c>
      <c r="AT1851" s="253">
        <f t="shared" si="439"/>
        <v>2.9258841153769589E-4</v>
      </c>
      <c r="AU1851" s="253" t="str">
        <f t="shared" si="440"/>
        <v/>
      </c>
      <c r="AV1851" s="253">
        <f t="shared" si="441"/>
        <v>0</v>
      </c>
      <c r="AW1851" s="253">
        <f t="shared" si="442"/>
        <v>2.9258841153769589E-4</v>
      </c>
      <c r="AX1851" s="253" t="str">
        <f t="shared" si="443"/>
        <v/>
      </c>
      <c r="AZ1851" s="259"/>
      <c r="BA1851" s="259">
        <f>BA1850+$BD$753</f>
        <v>7.008000000000135</v>
      </c>
      <c r="BB1851" s="274">
        <f t="shared" si="426"/>
        <v>0.42804737560207945</v>
      </c>
      <c r="BC1851" s="259">
        <f t="shared" si="427"/>
        <v>6.652990636920042E-4</v>
      </c>
      <c r="BD1851" s="259" t="str">
        <f t="shared" si="424"/>
        <v/>
      </c>
      <c r="BE1851" s="254" t="str">
        <f t="shared" si="425"/>
        <v/>
      </c>
    </row>
    <row r="1852" spans="1:57" ht="20.100000000000001" customHeight="1" x14ac:dyDescent="0.25">
      <c r="A1852" s="247">
        <v>1091</v>
      </c>
      <c r="B1852" s="247">
        <f>$B$755+(A1852*$B$758)</f>
        <v>874.97109564752282</v>
      </c>
      <c r="C1852" s="247">
        <f>_xlfn.NORM.DIST($B1852,$B$752,$B$753,0)</f>
        <v>1.5532687403820643E-4</v>
      </c>
      <c r="D1852" s="247">
        <f>_xlfn.NORM.DIST($B1852,$B$752,$B$753,1)</f>
        <v>0.64207099530958289</v>
      </c>
      <c r="E1852" s="247" t="str">
        <f>IF(OR(D1852&lt;$F$757,D1852&gt;$F$758),C1852,"")</f>
        <v/>
      </c>
      <c r="F1852" s="247">
        <f>IF(AND(D1852&gt;$F$757,D1852&lt;$F$758),C1852,"")</f>
        <v>1.5532687403820643E-4</v>
      </c>
      <c r="G1852" s="247" t="str">
        <f>IF(C1852=MAX($C$761:$C$2761),C1852,"")</f>
        <v/>
      </c>
      <c r="H1852" s="247">
        <f>_xlfn.NORM.DIST(B1852,$F$753,$F$754,0)</f>
        <v>0</v>
      </c>
      <c r="I1852" s="247">
        <f>IF(H1852=MAX($H$761:$H$2761),C1852,"")</f>
        <v>1.5532687403820643E-4</v>
      </c>
      <c r="J1852" s="247" t="str">
        <f>IF(I1852=MIN($I$761:$I$2761),I1852,"")</f>
        <v/>
      </c>
      <c r="K1852" s="247"/>
      <c r="L1852" s="247"/>
      <c r="M1852" s="247"/>
      <c r="N1852" s="247"/>
      <c r="O1852" s="247">
        <v>1091</v>
      </c>
      <c r="P1852" s="247">
        <f>$P$755+(O1852*$P$758)</f>
        <v>50.98939881145202</v>
      </c>
      <c r="Q1852" s="247">
        <f>_xlfn.NORM.DIST(P1852,P$752,P$753,0)</f>
        <v>2.6653878713743598E-3</v>
      </c>
      <c r="R1852" s="247">
        <f>_xlfn.NORM.DIST(P1852,P$752,P$753,1)</f>
        <v>0.64207099530958311</v>
      </c>
      <c r="S1852" s="253" t="str">
        <f>IF(OR(R1852&lt;$T$757,R1852&gt;$T$758),Q1852,"")</f>
        <v/>
      </c>
      <c r="T1852" s="253">
        <f>IF(AND(R1852&gt;$T$757,R1852&lt;$T$758),Q1852,"")</f>
        <v>2.6653878713743598E-3</v>
      </c>
      <c r="U1852" s="253" t="str">
        <f>IF(Q1852=MAX($Q$761:$Q$2761),Q1852,"")</f>
        <v/>
      </c>
      <c r="V1852" s="253">
        <f>_xlfn.NORM.DIST(P1852,$T$753,$T$754,0)</f>
        <v>6.3794206767256442E-82</v>
      </c>
      <c r="W1852" s="253" t="str">
        <f>IF(V1852=MAX($V$761:$V$2761),Q1852,"")</f>
        <v/>
      </c>
      <c r="X1852" s="253" t="str">
        <f t="shared" si="428"/>
        <v/>
      </c>
      <c r="AB1852" s="253">
        <v>1091</v>
      </c>
      <c r="AC1852" s="253">
        <f t="shared" si="444"/>
        <v>78.902585014001602</v>
      </c>
      <c r="AD1852" s="253">
        <f t="shared" si="429"/>
        <v>1.7224597284942842E-3</v>
      </c>
      <c r="AE1852" s="253">
        <f t="shared" si="430"/>
        <v>0.64207099530958311</v>
      </c>
      <c r="AF1852" s="253" t="str">
        <f>IF(OR(AE1852&lt;$T$757,AE1852&gt;$T$758),AD1852,"")</f>
        <v/>
      </c>
      <c r="AG1852" s="253">
        <f t="shared" si="431"/>
        <v>1.7224597284942842E-3</v>
      </c>
      <c r="AH1852" s="253" t="str">
        <f t="shared" si="432"/>
        <v/>
      </c>
      <c r="AI1852" s="253">
        <f t="shared" si="433"/>
        <v>1.7879572361675377E-4</v>
      </c>
      <c r="AJ1852" s="253" t="str">
        <f t="shared" si="434"/>
        <v/>
      </c>
      <c r="AK1852" s="253" t="str">
        <f t="shared" si="435"/>
        <v/>
      </c>
      <c r="AO1852" s="253">
        <v>1091</v>
      </c>
      <c r="AP1852" s="253">
        <f t="shared" si="436"/>
        <v>465.17037240309037</v>
      </c>
      <c r="AQ1852" s="253">
        <f t="shared" si="437"/>
        <v>2.9216505010543829E-4</v>
      </c>
      <c r="AR1852" s="253">
        <f t="shared" si="438"/>
        <v>0.64207099530958289</v>
      </c>
      <c r="AS1852" s="253" t="str">
        <f>IF(OR(AR1852&lt;$T$757,AR1852&gt;$T$758),AQ1852,"")</f>
        <v/>
      </c>
      <c r="AT1852" s="253">
        <f t="shared" si="439"/>
        <v>2.9216505010543829E-4</v>
      </c>
      <c r="AU1852" s="253" t="str">
        <f t="shared" si="440"/>
        <v/>
      </c>
      <c r="AV1852" s="253">
        <f t="shared" si="441"/>
        <v>0</v>
      </c>
      <c r="AW1852" s="253">
        <f t="shared" si="442"/>
        <v>2.9216505010543829E-4</v>
      </c>
      <c r="AX1852" s="253" t="str">
        <f t="shared" si="443"/>
        <v/>
      </c>
      <c r="AZ1852" s="259"/>
      <c r="BA1852" s="259">
        <f>BA1851+$BD$753</f>
        <v>7.0144000000001352</v>
      </c>
      <c r="BB1852" s="274">
        <f t="shared" si="426"/>
        <v>0.42738207653838745</v>
      </c>
      <c r="BC1852" s="259">
        <f t="shared" si="427"/>
        <v>6.6468794958124411E-4</v>
      </c>
      <c r="BD1852" s="259" t="str">
        <f t="shared" si="424"/>
        <v/>
      </c>
      <c r="BE1852" s="254" t="str">
        <f t="shared" si="425"/>
        <v/>
      </c>
    </row>
    <row r="1853" spans="1:57" ht="20.100000000000001" customHeight="1" x14ac:dyDescent="0.25">
      <c r="A1853" s="247">
        <v>1092</v>
      </c>
      <c r="B1853" s="247">
        <f>$B$755+(A1853*$B$758)</f>
        <v>884.58616263266049</v>
      </c>
      <c r="C1853" s="247">
        <f>_xlfn.NORM.DIST($B1853,$B$752,$B$753,0)</f>
        <v>1.5509964186914772E-4</v>
      </c>
      <c r="D1853" s="247">
        <f>_xlfn.NORM.DIST($B1853,$B$752,$B$753,1)</f>
        <v>0.64356338290508597</v>
      </c>
      <c r="E1853" s="247" t="str">
        <f>IF(OR(D1853&lt;$F$757,D1853&gt;$F$758),C1853,"")</f>
        <v/>
      </c>
      <c r="F1853" s="247">
        <f>IF(AND(D1853&gt;$F$757,D1853&lt;$F$758),C1853,"")</f>
        <v>1.5509964186914772E-4</v>
      </c>
      <c r="G1853" s="247" t="str">
        <f>IF(C1853=MAX($C$761:$C$2761),C1853,"")</f>
        <v/>
      </c>
      <c r="H1853" s="247">
        <f>_xlfn.NORM.DIST(B1853,$F$753,$F$754,0)</f>
        <v>0</v>
      </c>
      <c r="I1853" s="247">
        <f>IF(H1853=MAX($H$761:$H$2761),C1853,"")</f>
        <v>1.5509964186914772E-4</v>
      </c>
      <c r="J1853" s="247" t="str">
        <f>IF(I1853=MIN($I$761:$I$2761),I1853,"")</f>
        <v/>
      </c>
      <c r="K1853" s="247"/>
      <c r="L1853" s="247"/>
      <c r="M1853" s="247"/>
      <c r="N1853" s="247"/>
      <c r="O1853" s="247">
        <v>1092</v>
      </c>
      <c r="P1853" s="247">
        <f>$P$755+(O1853*$P$758)</f>
        <v>51.549721875314049</v>
      </c>
      <c r="Q1853" s="247">
        <f>_xlfn.NORM.DIST(P1853,P$752,P$753,0)</f>
        <v>2.6614885984948575E-3</v>
      </c>
      <c r="R1853" s="247">
        <f>_xlfn.NORM.DIST(P1853,P$752,P$753,1)</f>
        <v>0.64356338290508597</v>
      </c>
      <c r="S1853" s="253" t="str">
        <f>IF(OR(R1853&lt;$T$757,R1853&gt;$T$758),Q1853,"")</f>
        <v/>
      </c>
      <c r="T1853" s="253">
        <f>IF(AND(R1853&gt;$T$757,R1853&lt;$T$758),Q1853,"")</f>
        <v>2.6614885984948575E-3</v>
      </c>
      <c r="U1853" s="253" t="str">
        <f>IF(Q1853=MAX($Q$761:$Q$2761),Q1853,"")</f>
        <v/>
      </c>
      <c r="V1853" s="253">
        <f>_xlfn.NORM.DIST(P1853,$T$753,$T$754,0)</f>
        <v>5.9117598004429757E-82</v>
      </c>
      <c r="W1853" s="253" t="str">
        <f>IF(V1853=MAX($V$761:$V$2761),Q1853,"")</f>
        <v/>
      </c>
      <c r="X1853" s="253" t="str">
        <f t="shared" si="428"/>
        <v/>
      </c>
      <c r="AB1853" s="253">
        <v>1092</v>
      </c>
      <c r="AC1853" s="253">
        <f t="shared" si="444"/>
        <v>79.769646387781791</v>
      </c>
      <c r="AD1853" s="253">
        <f t="shared" si="429"/>
        <v>1.7199398924218363E-3</v>
      </c>
      <c r="AE1853" s="253">
        <f t="shared" si="430"/>
        <v>0.64356338290508597</v>
      </c>
      <c r="AF1853" s="253" t="str">
        <f>IF(OR(AE1853&lt;$T$757,AE1853&gt;$T$758),AD1853,"")</f>
        <v/>
      </c>
      <c r="AG1853" s="253">
        <f t="shared" si="431"/>
        <v>1.7199398924218363E-3</v>
      </c>
      <c r="AH1853" s="253" t="str">
        <f t="shared" si="432"/>
        <v/>
      </c>
      <c r="AI1853" s="253">
        <f t="shared" si="433"/>
        <v>1.7725658747122806E-4</v>
      </c>
      <c r="AJ1853" s="253" t="str">
        <f t="shared" si="434"/>
        <v/>
      </c>
      <c r="AK1853" s="253" t="str">
        <f t="shared" si="435"/>
        <v/>
      </c>
      <c r="AO1853" s="253">
        <v>1092</v>
      </c>
      <c r="AP1853" s="253">
        <f t="shared" si="436"/>
        <v>470.28213473719006</v>
      </c>
      <c r="AQ1853" s="253">
        <f t="shared" si="437"/>
        <v>2.9173763341743951E-4</v>
      </c>
      <c r="AR1853" s="253">
        <f t="shared" si="438"/>
        <v>0.64356338290508597</v>
      </c>
      <c r="AS1853" s="253" t="str">
        <f>IF(OR(AR1853&lt;$T$757,AR1853&gt;$T$758),AQ1853,"")</f>
        <v/>
      </c>
      <c r="AT1853" s="253">
        <f t="shared" si="439"/>
        <v>2.9173763341743951E-4</v>
      </c>
      <c r="AU1853" s="253" t="str">
        <f t="shared" si="440"/>
        <v/>
      </c>
      <c r="AV1853" s="253">
        <f t="shared" si="441"/>
        <v>0</v>
      </c>
      <c r="AW1853" s="253">
        <f t="shared" si="442"/>
        <v>2.9173763341743951E-4</v>
      </c>
      <c r="AX1853" s="253" t="str">
        <f t="shared" si="443"/>
        <v/>
      </c>
      <c r="AZ1853" s="259"/>
      <c r="BA1853" s="259">
        <f>BA1852+$BD$753</f>
        <v>7.0208000000001354</v>
      </c>
      <c r="BB1853" s="274">
        <f t="shared" si="426"/>
        <v>0.4267173885888062</v>
      </c>
      <c r="BC1853" s="259">
        <f t="shared" si="427"/>
        <v>6.6407601597862076E-4</v>
      </c>
      <c r="BD1853" s="259" t="str">
        <f t="shared" si="424"/>
        <v/>
      </c>
      <c r="BE1853" s="254" t="str">
        <f t="shared" si="425"/>
        <v/>
      </c>
    </row>
    <row r="1854" spans="1:57" ht="20.100000000000001" customHeight="1" x14ac:dyDescent="0.25">
      <c r="A1854" s="248">
        <v>1093</v>
      </c>
      <c r="B1854" s="247">
        <f>$B$755+(A1854*$B$758)</f>
        <v>894.20122961779816</v>
      </c>
      <c r="C1854" s="247">
        <f>_xlfn.NORM.DIST($B1854,$B$752,$B$753,0)</f>
        <v>1.5487026418054003E-4</v>
      </c>
      <c r="D1854" s="247">
        <f>_xlfn.NORM.DIST($B1854,$B$752,$B$753,1)</f>
        <v>0.64505357532502094</v>
      </c>
      <c r="E1854" s="247" t="str">
        <f>IF(OR(D1854&lt;$F$757,D1854&gt;$F$758),C1854,"")</f>
        <v/>
      </c>
      <c r="F1854" s="247">
        <f>IF(AND(D1854&gt;$F$757,D1854&lt;$F$758),C1854,"")</f>
        <v>1.5487026418054003E-4</v>
      </c>
      <c r="G1854" s="247" t="str">
        <f>IF(C1854=MAX($C$761:$C$2761),C1854,"")</f>
        <v/>
      </c>
      <c r="H1854" s="247">
        <f>_xlfn.NORM.DIST(B1854,$F$753,$F$754,0)</f>
        <v>0</v>
      </c>
      <c r="I1854" s="247">
        <f>IF(H1854=MAX($H$761:$H$2761),C1854,"")</f>
        <v>1.5487026418054003E-4</v>
      </c>
      <c r="J1854" s="247" t="str">
        <f>IF(I1854=MIN($I$761:$I$2761),I1854,"")</f>
        <v/>
      </c>
      <c r="K1854" s="247"/>
      <c r="L1854" s="247"/>
      <c r="M1854" s="247"/>
      <c r="N1854" s="247"/>
      <c r="O1854" s="248">
        <v>1093</v>
      </c>
      <c r="P1854" s="247">
        <f>$P$755+(O1854*$P$758)</f>
        <v>52.110044939176191</v>
      </c>
      <c r="Q1854" s="247">
        <f>_xlfn.NORM.DIST(P1854,P$752,P$753,0)</f>
        <v>2.6575525087939307E-3</v>
      </c>
      <c r="R1854" s="247">
        <f>_xlfn.NORM.DIST(P1854,P$752,P$753,1)</f>
        <v>0.64505357532502106</v>
      </c>
      <c r="S1854" s="253" t="str">
        <f>IF(OR(R1854&lt;$T$757,R1854&gt;$T$758),Q1854,"")</f>
        <v/>
      </c>
      <c r="T1854" s="253">
        <f>IF(AND(R1854&gt;$T$757,R1854&lt;$T$758),Q1854,"")</f>
        <v>2.6575525087939307E-3</v>
      </c>
      <c r="U1854" s="253" t="str">
        <f>IF(Q1854=MAX($Q$761:$Q$2761),Q1854,"")</f>
        <v/>
      </c>
      <c r="V1854" s="253">
        <f>_xlfn.NORM.DIST(P1854,$T$753,$T$754,0)</f>
        <v>5.4782944300331514E-82</v>
      </c>
      <c r="W1854" s="253" t="str">
        <f>IF(V1854=MAX($V$761:$V$2761),Q1854,"")</f>
        <v/>
      </c>
      <c r="X1854" s="253" t="str">
        <f t="shared" si="428"/>
        <v/>
      </c>
      <c r="AB1854" s="259">
        <v>1093</v>
      </c>
      <c r="AC1854" s="253">
        <f t="shared" si="444"/>
        <v>80.636707761561979</v>
      </c>
      <c r="AD1854" s="253">
        <f t="shared" si="429"/>
        <v>1.7173962641302851E-3</v>
      </c>
      <c r="AE1854" s="253">
        <f t="shared" si="430"/>
        <v>0.64505357532502094</v>
      </c>
      <c r="AF1854" s="253" t="str">
        <f>IF(OR(AE1854&lt;$T$757,AE1854&gt;$T$758),AD1854,"")</f>
        <v/>
      </c>
      <c r="AG1854" s="253">
        <f t="shared" si="431"/>
        <v>1.7173962641302851E-3</v>
      </c>
      <c r="AH1854" s="253" t="str">
        <f t="shared" si="432"/>
        <v/>
      </c>
      <c r="AI1854" s="253">
        <f t="shared" si="433"/>
        <v>1.7572788907943402E-4</v>
      </c>
      <c r="AJ1854" s="253" t="str">
        <f t="shared" si="434"/>
        <v/>
      </c>
      <c r="AK1854" s="253" t="str">
        <f t="shared" si="435"/>
        <v/>
      </c>
      <c r="AO1854" s="259">
        <v>1093</v>
      </c>
      <c r="AP1854" s="253">
        <f t="shared" si="436"/>
        <v>475.39389707128976</v>
      </c>
      <c r="AQ1854" s="253">
        <f t="shared" si="437"/>
        <v>2.9130618107347074E-4</v>
      </c>
      <c r="AR1854" s="253">
        <f t="shared" si="438"/>
        <v>0.64505357532502083</v>
      </c>
      <c r="AS1854" s="253" t="str">
        <f>IF(OR(AR1854&lt;$T$757,AR1854&gt;$T$758),AQ1854,"")</f>
        <v/>
      </c>
      <c r="AT1854" s="253">
        <f t="shared" si="439"/>
        <v>2.9130618107347074E-4</v>
      </c>
      <c r="AU1854" s="253" t="str">
        <f t="shared" si="440"/>
        <v/>
      </c>
      <c r="AV1854" s="253">
        <f t="shared" si="441"/>
        <v>0</v>
      </c>
      <c r="AW1854" s="253">
        <f t="shared" si="442"/>
        <v>2.9130618107347074E-4</v>
      </c>
      <c r="AX1854" s="253" t="str">
        <f t="shared" si="443"/>
        <v/>
      </c>
      <c r="AZ1854" s="259"/>
      <c r="BA1854" s="259">
        <f>BA1853+$BD$753</f>
        <v>7.0272000000001356</v>
      </c>
      <c r="BB1854" s="274">
        <f t="shared" si="426"/>
        <v>0.42605331257282758</v>
      </c>
      <c r="BC1854" s="259">
        <f t="shared" si="427"/>
        <v>6.6346326869659578E-4</v>
      </c>
      <c r="BD1854" s="259" t="str">
        <f t="shared" si="424"/>
        <v/>
      </c>
      <c r="BE1854" s="254" t="str">
        <f t="shared" si="425"/>
        <v/>
      </c>
    </row>
    <row r="1855" spans="1:57" ht="20.100000000000001" customHeight="1" x14ac:dyDescent="0.25">
      <c r="A1855" s="247">
        <v>1094</v>
      </c>
      <c r="B1855" s="247">
        <f>$B$755+(A1855*$B$758)</f>
        <v>903.81629660293584</v>
      </c>
      <c r="C1855" s="247">
        <f>_xlfn.NORM.DIST($B1855,$B$752,$B$753,0)</f>
        <v>1.5463875148000335E-4</v>
      </c>
      <c r="D1855" s="247">
        <f>_xlfn.NORM.DIST($B1855,$B$752,$B$753,1)</f>
        <v>0.64654155199051955</v>
      </c>
      <c r="E1855" s="247" t="str">
        <f>IF(OR(D1855&lt;$F$757,D1855&gt;$F$758),C1855,"")</f>
        <v/>
      </c>
      <c r="F1855" s="247">
        <f>IF(AND(D1855&gt;$F$757,D1855&lt;$F$758),C1855,"")</f>
        <v>1.5463875148000335E-4</v>
      </c>
      <c r="G1855" s="247" t="str">
        <f>IF(C1855=MAX($C$761:$C$2761),C1855,"")</f>
        <v/>
      </c>
      <c r="H1855" s="247">
        <f>_xlfn.NORM.DIST(B1855,$F$753,$F$754,0)</f>
        <v>0</v>
      </c>
      <c r="I1855" s="247">
        <f>IF(H1855=MAX($H$761:$H$2761),C1855,"")</f>
        <v>1.5463875148000335E-4</v>
      </c>
      <c r="J1855" s="247" t="str">
        <f>IF(I1855=MIN($I$761:$I$2761),I1855,"")</f>
        <v/>
      </c>
      <c r="K1855" s="247"/>
      <c r="L1855" s="247"/>
      <c r="M1855" s="247"/>
      <c r="N1855" s="247"/>
      <c r="O1855" s="247">
        <v>1094</v>
      </c>
      <c r="P1855" s="247">
        <f>$P$755+(O1855*$P$758)</f>
        <v>52.670368003038334</v>
      </c>
      <c r="Q1855" s="247">
        <f>_xlfn.NORM.DIST(P1855,P$752,P$753,0)</f>
        <v>2.6535797825809012E-3</v>
      </c>
      <c r="R1855" s="247">
        <f>_xlfn.NORM.DIST(P1855,P$752,P$753,1)</f>
        <v>0.64654155199051966</v>
      </c>
      <c r="S1855" s="253" t="str">
        <f>IF(OR(R1855&lt;$T$757,R1855&gt;$T$758),Q1855,"")</f>
        <v/>
      </c>
      <c r="T1855" s="253">
        <f>IF(AND(R1855&gt;$T$757,R1855&lt;$T$758),Q1855,"")</f>
        <v>2.6535797825809012E-3</v>
      </c>
      <c r="U1855" s="253" t="str">
        <f>IF(Q1855=MAX($Q$761:$Q$2761),Q1855,"")</f>
        <v/>
      </c>
      <c r="V1855" s="253">
        <f>_xlfn.NORM.DIST(P1855,$T$753,$T$754,0)</f>
        <v>5.0765306256807619E-82</v>
      </c>
      <c r="W1855" s="253" t="str">
        <f>IF(V1855=MAX($V$761:$V$2761),Q1855,"")</f>
        <v/>
      </c>
      <c r="X1855" s="253" t="str">
        <f t="shared" si="428"/>
        <v/>
      </c>
      <c r="AB1855" s="253">
        <v>1094</v>
      </c>
      <c r="AC1855" s="253">
        <f t="shared" si="444"/>
        <v>81.503769135342282</v>
      </c>
      <c r="AD1855" s="253">
        <f t="shared" si="429"/>
        <v>1.7148289601413352E-3</v>
      </c>
      <c r="AE1855" s="253">
        <f t="shared" si="430"/>
        <v>0.64654155199051955</v>
      </c>
      <c r="AF1855" s="253" t="str">
        <f>IF(OR(AE1855&lt;$T$757,AE1855&gt;$T$758),AD1855,"")</f>
        <v/>
      </c>
      <c r="AG1855" s="253">
        <f t="shared" si="431"/>
        <v>1.7148289601413352E-3</v>
      </c>
      <c r="AH1855" s="253" t="str">
        <f t="shared" si="432"/>
        <v/>
      </c>
      <c r="AI1855" s="253">
        <f t="shared" si="433"/>
        <v>1.7420958713098788E-4</v>
      </c>
      <c r="AJ1855" s="253" t="str">
        <f t="shared" si="434"/>
        <v/>
      </c>
      <c r="AK1855" s="253" t="str">
        <f t="shared" si="435"/>
        <v/>
      </c>
      <c r="AO1855" s="253">
        <v>1094</v>
      </c>
      <c r="AP1855" s="253">
        <f t="shared" si="436"/>
        <v>480.50565940539036</v>
      </c>
      <c r="AQ1855" s="253">
        <f t="shared" si="437"/>
        <v>2.9087071283804026E-4</v>
      </c>
      <c r="AR1855" s="253">
        <f t="shared" si="438"/>
        <v>0.64654155199051955</v>
      </c>
      <c r="AS1855" s="253" t="str">
        <f>IF(OR(AR1855&lt;$T$757,AR1855&gt;$T$758),AQ1855,"")</f>
        <v/>
      </c>
      <c r="AT1855" s="253">
        <f t="shared" si="439"/>
        <v>2.9087071283804026E-4</v>
      </c>
      <c r="AU1855" s="253" t="str">
        <f t="shared" si="440"/>
        <v/>
      </c>
      <c r="AV1855" s="253">
        <f t="shared" si="441"/>
        <v>0</v>
      </c>
      <c r="AW1855" s="253">
        <f t="shared" si="442"/>
        <v>2.9087071283804026E-4</v>
      </c>
      <c r="AX1855" s="253" t="str">
        <f t="shared" si="443"/>
        <v/>
      </c>
      <c r="AZ1855" s="259"/>
      <c r="BA1855" s="259">
        <f>BA1854+$BD$753</f>
        <v>7.0336000000001357</v>
      </c>
      <c r="BB1855" s="274">
        <f t="shared" si="426"/>
        <v>0.42538984930413098</v>
      </c>
      <c r="BC1855" s="259">
        <f t="shared" si="427"/>
        <v>6.628497135308109E-4</v>
      </c>
      <c r="BD1855" s="259" t="str">
        <f t="shared" si="424"/>
        <v/>
      </c>
      <c r="BE1855" s="254" t="str">
        <f t="shared" si="425"/>
        <v/>
      </c>
    </row>
    <row r="1856" spans="1:57" ht="20.100000000000001" customHeight="1" x14ac:dyDescent="0.25">
      <c r="A1856" s="247">
        <v>1095</v>
      </c>
      <c r="B1856" s="247">
        <f>$B$755+(A1856*$B$758)</f>
        <v>913.43136358807351</v>
      </c>
      <c r="C1856" s="247">
        <f>_xlfn.NORM.DIST($B1856,$B$752,$B$753,0)</f>
        <v>1.5440511436193752E-4</v>
      </c>
      <c r="D1856" s="247">
        <f>_xlfn.NORM.DIST($B1856,$B$752,$B$753,1)</f>
        <v>0.64802729242416279</v>
      </c>
      <c r="E1856" s="247" t="str">
        <f>IF(OR(D1856&lt;$F$757,D1856&gt;$F$758),C1856,"")</f>
        <v/>
      </c>
      <c r="F1856" s="247">
        <f>IF(AND(D1856&gt;$F$757,D1856&lt;$F$758),C1856,"")</f>
        <v>1.5440511436193752E-4</v>
      </c>
      <c r="G1856" s="247" t="str">
        <f>IF(C1856=MAX($C$761:$C$2761),C1856,"")</f>
        <v/>
      </c>
      <c r="H1856" s="247">
        <f>_xlfn.NORM.DIST(B1856,$F$753,$F$754,0)</f>
        <v>0</v>
      </c>
      <c r="I1856" s="247">
        <f>IF(H1856=MAX($H$761:$H$2761),C1856,"")</f>
        <v>1.5440511436193752E-4</v>
      </c>
      <c r="J1856" s="247" t="str">
        <f>IF(I1856=MIN($I$761:$I$2761),I1856,"")</f>
        <v/>
      </c>
      <c r="K1856" s="247"/>
      <c r="L1856" s="247"/>
      <c r="M1856" s="247"/>
      <c r="N1856" s="247"/>
      <c r="O1856" s="247">
        <v>1095</v>
      </c>
      <c r="P1856" s="247">
        <f>$P$755+(O1856*$P$758)</f>
        <v>53.230691066900363</v>
      </c>
      <c r="Q1856" s="247">
        <f>_xlfn.NORM.DIST(P1856,P$752,P$753,0)</f>
        <v>2.6495706016542169E-3</v>
      </c>
      <c r="R1856" s="247">
        <f>_xlfn.NORM.DIST(P1856,P$752,P$753,1)</f>
        <v>0.64802729242416268</v>
      </c>
      <c r="S1856" s="253" t="str">
        <f>IF(OR(R1856&lt;$T$757,R1856&gt;$T$758),Q1856,"")</f>
        <v/>
      </c>
      <c r="T1856" s="253">
        <f>IF(AND(R1856&gt;$T$757,R1856&lt;$T$758),Q1856,"")</f>
        <v>2.6495706016542169E-3</v>
      </c>
      <c r="U1856" s="253" t="str">
        <f>IF(Q1856=MAX($Q$761:$Q$2761),Q1856,"")</f>
        <v/>
      </c>
      <c r="V1856" s="253">
        <f>_xlfn.NORM.DIST(P1856,$T$753,$T$754,0)</f>
        <v>4.7041558622478889E-82</v>
      </c>
      <c r="W1856" s="253" t="str">
        <f>IF(V1856=MAX($V$761:$V$2761),Q1856,"")</f>
        <v/>
      </c>
      <c r="X1856" s="253" t="str">
        <f t="shared" si="428"/>
        <v/>
      </c>
      <c r="AB1856" s="253">
        <v>1095</v>
      </c>
      <c r="AC1856" s="253">
        <f t="shared" si="444"/>
        <v>82.37083050912247</v>
      </c>
      <c r="AD1856" s="253">
        <f t="shared" si="429"/>
        <v>1.712238097939017E-3</v>
      </c>
      <c r="AE1856" s="253">
        <f t="shared" si="430"/>
        <v>0.64802729242416279</v>
      </c>
      <c r="AF1856" s="253" t="str">
        <f>IF(OR(AE1856&lt;$T$757,AE1856&gt;$T$758),AD1856,"")</f>
        <v/>
      </c>
      <c r="AG1856" s="253">
        <f t="shared" si="431"/>
        <v>1.712238097939017E-3</v>
      </c>
      <c r="AH1856" s="253" t="str">
        <f t="shared" si="432"/>
        <v/>
      </c>
      <c r="AI1856" s="253">
        <f t="shared" si="433"/>
        <v>1.7270164017523453E-4</v>
      </c>
      <c r="AJ1856" s="253" t="str">
        <f t="shared" si="434"/>
        <v/>
      </c>
      <c r="AK1856" s="253" t="str">
        <f t="shared" si="435"/>
        <v/>
      </c>
      <c r="AO1856" s="253">
        <v>1095</v>
      </c>
      <c r="AP1856" s="253">
        <f t="shared" si="436"/>
        <v>485.61742173949006</v>
      </c>
      <c r="AQ1856" s="253">
        <f t="shared" si="437"/>
        <v>2.9043124863888694E-4</v>
      </c>
      <c r="AR1856" s="253">
        <f t="shared" si="438"/>
        <v>0.64802729242416279</v>
      </c>
      <c r="AS1856" s="253" t="str">
        <f>IF(OR(AR1856&lt;$T$757,AR1856&gt;$T$758),AQ1856,"")</f>
        <v/>
      </c>
      <c r="AT1856" s="253">
        <f t="shared" si="439"/>
        <v>2.9043124863888694E-4</v>
      </c>
      <c r="AU1856" s="253" t="str">
        <f t="shared" si="440"/>
        <v/>
      </c>
      <c r="AV1856" s="253">
        <f t="shared" si="441"/>
        <v>0</v>
      </c>
      <c r="AW1856" s="253">
        <f t="shared" si="442"/>
        <v>2.9043124863888694E-4</v>
      </c>
      <c r="AX1856" s="253" t="str">
        <f t="shared" si="443"/>
        <v/>
      </c>
      <c r="AZ1856" s="259"/>
      <c r="BA1856" s="259">
        <f>BA1855+$BD$753</f>
        <v>7.0400000000001359</v>
      </c>
      <c r="BB1856" s="274">
        <f t="shared" si="426"/>
        <v>0.42472699959060017</v>
      </c>
      <c r="BC1856" s="259">
        <f t="shared" si="427"/>
        <v>6.6223535626475094E-4</v>
      </c>
      <c r="BD1856" s="259" t="str">
        <f t="shared" si="424"/>
        <v/>
      </c>
      <c r="BE1856" s="254" t="str">
        <f t="shared" si="425"/>
        <v/>
      </c>
    </row>
    <row r="1857" spans="1:57" ht="20.100000000000001" customHeight="1" x14ac:dyDescent="0.25">
      <c r="A1857" s="247">
        <v>1096</v>
      </c>
      <c r="B1857" s="247">
        <f>$B$755+(A1857*$B$758)</f>
        <v>923.04643057321118</v>
      </c>
      <c r="C1857" s="247">
        <f>_xlfn.NORM.DIST($B1857,$B$752,$B$753,0)</f>
        <v>1.5416936350671481E-4</v>
      </c>
      <c r="D1857" s="247">
        <f>_xlfn.NORM.DIST($B1857,$B$752,$B$753,1)</f>
        <v>0.64951077625081144</v>
      </c>
      <c r="E1857" s="247" t="str">
        <f>IF(OR(D1857&lt;$F$757,D1857&gt;$F$758),C1857,"")</f>
        <v/>
      </c>
      <c r="F1857" s="247">
        <f>IF(AND(D1857&gt;$F$757,D1857&lt;$F$758),C1857,"")</f>
        <v>1.5416936350671481E-4</v>
      </c>
      <c r="G1857" s="247" t="str">
        <f>IF(C1857=MAX($C$761:$C$2761),C1857,"")</f>
        <v/>
      </c>
      <c r="H1857" s="247">
        <f>_xlfn.NORM.DIST(B1857,$F$753,$F$754,0)</f>
        <v>0</v>
      </c>
      <c r="I1857" s="247">
        <f>IF(H1857=MAX($H$761:$H$2761),C1857,"")</f>
        <v>1.5416936350671481E-4</v>
      </c>
      <c r="J1857" s="247" t="str">
        <f>IF(I1857=MIN($I$761:$I$2761),I1857,"")</f>
        <v/>
      </c>
      <c r="K1857" s="247"/>
      <c r="L1857" s="247"/>
      <c r="M1857" s="247"/>
      <c r="N1857" s="247"/>
      <c r="O1857" s="247">
        <v>1096</v>
      </c>
      <c r="P1857" s="247">
        <f>$P$755+(O1857*$P$758)</f>
        <v>53.791014130762505</v>
      </c>
      <c r="Q1857" s="247">
        <f>_xlfn.NORM.DIST(P1857,P$752,P$753,0)</f>
        <v>2.6455251492876019E-3</v>
      </c>
      <c r="R1857" s="247">
        <f>_xlfn.NORM.DIST(P1857,P$752,P$753,1)</f>
        <v>0.64951077625081144</v>
      </c>
      <c r="S1857" s="253" t="str">
        <f>IF(OR(R1857&lt;$T$757,R1857&gt;$T$758),Q1857,"")</f>
        <v/>
      </c>
      <c r="T1857" s="253">
        <f>IF(AND(R1857&gt;$T$757,R1857&lt;$T$758),Q1857,"")</f>
        <v>2.6455251492876019E-3</v>
      </c>
      <c r="U1857" s="253" t="str">
        <f>IF(Q1857=MAX($Q$761:$Q$2761),Q1857,"")</f>
        <v/>
      </c>
      <c r="V1857" s="253">
        <f>_xlfn.NORM.DIST(P1857,$T$753,$T$754,0)</f>
        <v>4.3590258673695041E-82</v>
      </c>
      <c r="W1857" s="253" t="str">
        <f>IF(V1857=MAX($V$761:$V$2761),Q1857,"")</f>
        <v/>
      </c>
      <c r="X1857" s="253" t="str">
        <f t="shared" si="428"/>
        <v/>
      </c>
      <c r="AB1857" s="253">
        <v>1096</v>
      </c>
      <c r="AC1857" s="253">
        <f t="shared" si="444"/>
        <v>83.237891882902773</v>
      </c>
      <c r="AD1857" s="253">
        <f t="shared" si="429"/>
        <v>1.7096237959607298E-3</v>
      </c>
      <c r="AE1857" s="253">
        <f t="shared" si="430"/>
        <v>0.64951077625081144</v>
      </c>
      <c r="AF1857" s="253" t="str">
        <f>IF(OR(AE1857&lt;$T$757,AE1857&gt;$T$758),AD1857,"")</f>
        <v/>
      </c>
      <c r="AG1857" s="253">
        <f t="shared" si="431"/>
        <v>1.7096237959607298E-3</v>
      </c>
      <c r="AH1857" s="253" t="str">
        <f t="shared" si="432"/>
        <v/>
      </c>
      <c r="AI1857" s="253">
        <f t="shared" si="433"/>
        <v>1.7120400662509988E-4</v>
      </c>
      <c r="AJ1857" s="253" t="str">
        <f t="shared" si="434"/>
        <v/>
      </c>
      <c r="AK1857" s="253" t="str">
        <f t="shared" si="435"/>
        <v/>
      </c>
      <c r="AO1857" s="253">
        <v>1096</v>
      </c>
      <c r="AP1857" s="253">
        <f t="shared" si="436"/>
        <v>490.72918407358975</v>
      </c>
      <c r="AQ1857" s="253">
        <f t="shared" si="437"/>
        <v>2.8998780856546086E-4</v>
      </c>
      <c r="AR1857" s="253">
        <f t="shared" si="438"/>
        <v>0.64951077625081133</v>
      </c>
      <c r="AS1857" s="253" t="str">
        <f>IF(OR(AR1857&lt;$T$757,AR1857&gt;$T$758),AQ1857,"")</f>
        <v/>
      </c>
      <c r="AT1857" s="253">
        <f t="shared" si="439"/>
        <v>2.8998780856546086E-4</v>
      </c>
      <c r="AU1857" s="253" t="str">
        <f t="shared" si="440"/>
        <v/>
      </c>
      <c r="AV1857" s="253">
        <f t="shared" si="441"/>
        <v>0</v>
      </c>
      <c r="AW1857" s="253">
        <f t="shared" si="442"/>
        <v>2.8998780856546086E-4</v>
      </c>
      <c r="AX1857" s="253" t="str">
        <f t="shared" si="443"/>
        <v/>
      </c>
      <c r="AZ1857" s="259"/>
      <c r="BA1857" s="259">
        <f>BA1856+$BD$753</f>
        <v>7.0464000000001361</v>
      </c>
      <c r="BB1857" s="274">
        <f t="shared" si="426"/>
        <v>0.42406476423433542</v>
      </c>
      <c r="BC1857" s="259">
        <f t="shared" si="427"/>
        <v>6.6162020266691268E-4</v>
      </c>
      <c r="BD1857" s="259" t="str">
        <f t="shared" si="424"/>
        <v/>
      </c>
      <c r="BE1857" s="254" t="str">
        <f t="shared" si="425"/>
        <v/>
      </c>
    </row>
    <row r="1858" spans="1:57" ht="20.100000000000001" customHeight="1" x14ac:dyDescent="0.25">
      <c r="A1858" s="247">
        <v>1097</v>
      </c>
      <c r="B1858" s="247">
        <f>$B$755+(A1858*$B$758)</f>
        <v>932.66149755834886</v>
      </c>
      <c r="C1858" s="247">
        <f>_xlfn.NORM.DIST($B1858,$B$752,$B$753,0)</f>
        <v>1.5393150967986713E-4</v>
      </c>
      <c r="D1858" s="247">
        <f>_xlfn.NORM.DIST($B1858,$B$752,$B$753,1)</f>
        <v>0.65099198319842888</v>
      </c>
      <c r="E1858" s="247" t="str">
        <f>IF(OR(D1858&lt;$F$757,D1858&gt;$F$758),C1858,"")</f>
        <v/>
      </c>
      <c r="F1858" s="247">
        <f>IF(AND(D1858&gt;$F$757,D1858&lt;$F$758),C1858,"")</f>
        <v>1.5393150967986713E-4</v>
      </c>
      <c r="G1858" s="247" t="str">
        <f>IF(C1858=MAX($C$761:$C$2761),C1858,"")</f>
        <v/>
      </c>
      <c r="H1858" s="247">
        <f>_xlfn.NORM.DIST(B1858,$F$753,$F$754,0)</f>
        <v>0</v>
      </c>
      <c r="I1858" s="247">
        <f>IF(H1858=MAX($H$761:$H$2761),C1858,"")</f>
        <v>1.5393150967986713E-4</v>
      </c>
      <c r="J1858" s="247" t="str">
        <f>IF(I1858=MIN($I$761:$I$2761),I1858,"")</f>
        <v/>
      </c>
      <c r="K1858" s="247"/>
      <c r="L1858" s="247"/>
      <c r="M1858" s="247"/>
      <c r="N1858" s="247"/>
      <c r="O1858" s="247">
        <v>1097</v>
      </c>
      <c r="P1858" s="247">
        <f>$P$755+(O1858*$P$758)</f>
        <v>54.351337194624648</v>
      </c>
      <c r="Q1858" s="247">
        <f>_xlfn.NORM.DIST(P1858,P$752,P$753,0)</f>
        <v>2.6414436102161088E-3</v>
      </c>
      <c r="R1858" s="247">
        <f>_xlfn.NORM.DIST(P1858,P$752,P$753,1)</f>
        <v>0.65099198319842899</v>
      </c>
      <c r="S1858" s="253" t="str">
        <f>IF(OR(R1858&lt;$T$757,R1858&gt;$T$758),Q1858,"")</f>
        <v/>
      </c>
      <c r="T1858" s="253">
        <f>IF(AND(R1858&gt;$T$757,R1858&lt;$T$758),Q1858,"")</f>
        <v>2.6414436102161088E-3</v>
      </c>
      <c r="U1858" s="253" t="str">
        <f>IF(Q1858=MAX($Q$761:$Q$2761),Q1858,"")</f>
        <v/>
      </c>
      <c r="V1858" s="253">
        <f>_xlfn.NORM.DIST(P1858,$T$753,$T$754,0)</f>
        <v>4.0391524119369064E-82</v>
      </c>
      <c r="W1858" s="253" t="str">
        <f>IF(V1858=MAX($V$761:$V$2761),Q1858,"")</f>
        <v/>
      </c>
      <c r="X1858" s="253" t="str">
        <f t="shared" si="428"/>
        <v/>
      </c>
      <c r="AB1858" s="253">
        <v>1097</v>
      </c>
      <c r="AC1858" s="253">
        <f t="shared" si="444"/>
        <v>84.104953256682961</v>
      </c>
      <c r="AD1858" s="253">
        <f t="shared" si="429"/>
        <v>1.7069861735882321E-3</v>
      </c>
      <c r="AE1858" s="253">
        <f t="shared" si="430"/>
        <v>0.65099198319842888</v>
      </c>
      <c r="AF1858" s="253" t="str">
        <f>IF(OR(AE1858&lt;$T$757,AE1858&gt;$T$758),AD1858,"")</f>
        <v/>
      </c>
      <c r="AG1858" s="253">
        <f t="shared" si="431"/>
        <v>1.7069861735882321E-3</v>
      </c>
      <c r="AH1858" s="253" t="str">
        <f t="shared" si="432"/>
        <v/>
      </c>
      <c r="AI1858" s="253">
        <f t="shared" si="433"/>
        <v>1.697166447609221E-4</v>
      </c>
      <c r="AJ1858" s="253" t="str">
        <f t="shared" si="434"/>
        <v/>
      </c>
      <c r="AK1858" s="253" t="str">
        <f t="shared" si="435"/>
        <v/>
      </c>
      <c r="AO1858" s="253">
        <v>1097</v>
      </c>
      <c r="AP1858" s="253">
        <f t="shared" si="436"/>
        <v>495.84094640768944</v>
      </c>
      <c r="AQ1858" s="253">
        <f t="shared" si="437"/>
        <v>2.8954041286739492E-4</v>
      </c>
      <c r="AR1858" s="253">
        <f t="shared" si="438"/>
        <v>0.65099198319842877</v>
      </c>
      <c r="AS1858" s="253" t="str">
        <f>IF(OR(AR1858&lt;$T$757,AR1858&gt;$T$758),AQ1858,"")</f>
        <v/>
      </c>
      <c r="AT1858" s="253">
        <f t="shared" si="439"/>
        <v>2.8954041286739492E-4</v>
      </c>
      <c r="AU1858" s="253" t="str">
        <f t="shared" si="440"/>
        <v/>
      </c>
      <c r="AV1858" s="253">
        <f t="shared" si="441"/>
        <v>0</v>
      </c>
      <c r="AW1858" s="253">
        <f t="shared" si="442"/>
        <v>2.8954041286739492E-4</v>
      </c>
      <c r="AX1858" s="253" t="str">
        <f t="shared" si="443"/>
        <v/>
      </c>
      <c r="AZ1858" s="259"/>
      <c r="BA1858" s="259">
        <f>BA1857+$BD$753</f>
        <v>7.0528000000001363</v>
      </c>
      <c r="BB1858" s="274">
        <f t="shared" si="426"/>
        <v>0.42340314403166851</v>
      </c>
      <c r="BC1858" s="259">
        <f t="shared" si="427"/>
        <v>6.6100425849163758E-4</v>
      </c>
      <c r="BD1858" s="259" t="str">
        <f t="shared" si="424"/>
        <v/>
      </c>
      <c r="BE1858" s="254" t="str">
        <f t="shared" si="425"/>
        <v/>
      </c>
    </row>
    <row r="1859" spans="1:57" ht="20.100000000000001" customHeight="1" x14ac:dyDescent="0.25">
      <c r="A1859" s="247">
        <v>1098</v>
      </c>
      <c r="B1859" s="247">
        <f>$B$755+(A1859*$B$758)</f>
        <v>942.27656454348653</v>
      </c>
      <c r="C1859" s="247">
        <f>_xlfn.NORM.DIST($B1859,$B$752,$B$753,0)</f>
        <v>1.5369156373126749E-4</v>
      </c>
      <c r="D1859" s="247">
        <f>_xlfn.NORM.DIST($B1859,$B$752,$B$753,1)</f>
        <v>0.65247089309889617</v>
      </c>
      <c r="E1859" s="247" t="str">
        <f>IF(OR(D1859&lt;$F$757,D1859&gt;$F$758),C1859,"")</f>
        <v/>
      </c>
      <c r="F1859" s="247">
        <f>IF(AND(D1859&gt;$F$757,D1859&lt;$F$758),C1859,"")</f>
        <v>1.5369156373126749E-4</v>
      </c>
      <c r="G1859" s="247" t="str">
        <f>IF(C1859=MAX($C$761:$C$2761),C1859,"")</f>
        <v/>
      </c>
      <c r="H1859" s="247">
        <f>_xlfn.NORM.DIST(B1859,$F$753,$F$754,0)</f>
        <v>0</v>
      </c>
      <c r="I1859" s="247">
        <f>IF(H1859=MAX($H$761:$H$2761),C1859,"")</f>
        <v>1.5369156373126749E-4</v>
      </c>
      <c r="J1859" s="247" t="str">
        <f>IF(I1859=MIN($I$761:$I$2761),I1859,"")</f>
        <v/>
      </c>
      <c r="K1859" s="247"/>
      <c r="L1859" s="247"/>
      <c r="M1859" s="247"/>
      <c r="N1859" s="247"/>
      <c r="O1859" s="247">
        <v>1098</v>
      </c>
      <c r="P1859" s="247">
        <f>$P$755+(O1859*$P$758)</f>
        <v>54.911660258486791</v>
      </c>
      <c r="Q1859" s="247">
        <f>_xlfn.NORM.DIST(P1859,P$752,P$753,0)</f>
        <v>2.6373261706220718E-3</v>
      </c>
      <c r="R1859" s="247">
        <f>_xlfn.NORM.DIST(P1859,P$752,P$753,1)</f>
        <v>0.65247089309889628</v>
      </c>
      <c r="S1859" s="253" t="str">
        <f>IF(OR(R1859&lt;$T$757,R1859&gt;$T$758),Q1859,"")</f>
        <v/>
      </c>
      <c r="T1859" s="253">
        <f>IF(AND(R1859&gt;$T$757,R1859&lt;$T$758),Q1859,"")</f>
        <v>2.6373261706220718E-3</v>
      </c>
      <c r="U1859" s="253" t="str">
        <f>IF(Q1859=MAX($Q$761:$Q$2761),Q1859,"")</f>
        <v/>
      </c>
      <c r="V1859" s="253">
        <f>_xlfn.NORM.DIST(P1859,$T$753,$T$754,0)</f>
        <v>3.7426919842421344E-82</v>
      </c>
      <c r="W1859" s="253" t="str">
        <f>IF(V1859=MAX($V$761:$V$2761),Q1859,"")</f>
        <v/>
      </c>
      <c r="X1859" s="253" t="str">
        <f t="shared" si="428"/>
        <v/>
      </c>
      <c r="AB1859" s="253">
        <v>1098</v>
      </c>
      <c r="AC1859" s="253">
        <f t="shared" si="444"/>
        <v>84.972014630463264</v>
      </c>
      <c r="AD1859" s="253">
        <f t="shared" si="429"/>
        <v>1.7043253511385597E-3</v>
      </c>
      <c r="AE1859" s="253">
        <f t="shared" si="430"/>
        <v>0.65247089309889628</v>
      </c>
      <c r="AF1859" s="253" t="str">
        <f>IF(OR(AE1859&lt;$T$757,AE1859&gt;$T$758),AD1859,"")</f>
        <v/>
      </c>
      <c r="AG1859" s="253">
        <f t="shared" si="431"/>
        <v>1.7043253511385597E-3</v>
      </c>
      <c r="AH1859" s="253" t="str">
        <f t="shared" si="432"/>
        <v/>
      </c>
      <c r="AI1859" s="253">
        <f t="shared" si="433"/>
        <v>1.6823951273425944E-4</v>
      </c>
      <c r="AJ1859" s="253" t="str">
        <f t="shared" si="434"/>
        <v/>
      </c>
      <c r="AK1859" s="253" t="str">
        <f t="shared" si="435"/>
        <v/>
      </c>
      <c r="AO1859" s="253">
        <v>1098</v>
      </c>
      <c r="AP1859" s="253">
        <f t="shared" si="436"/>
        <v>500.95270874178914</v>
      </c>
      <c r="AQ1859" s="253">
        <f t="shared" si="437"/>
        <v>2.89089081952965E-4</v>
      </c>
      <c r="AR1859" s="253">
        <f t="shared" si="438"/>
        <v>0.65247089309889594</v>
      </c>
      <c r="AS1859" s="253" t="str">
        <f>IF(OR(AR1859&lt;$T$757,AR1859&gt;$T$758),AQ1859,"")</f>
        <v/>
      </c>
      <c r="AT1859" s="253">
        <f t="shared" si="439"/>
        <v>2.89089081952965E-4</v>
      </c>
      <c r="AU1859" s="253" t="str">
        <f t="shared" si="440"/>
        <v/>
      </c>
      <c r="AV1859" s="253">
        <f t="shared" si="441"/>
        <v>0</v>
      </c>
      <c r="AW1859" s="253">
        <f t="shared" si="442"/>
        <v>2.89089081952965E-4</v>
      </c>
      <c r="AX1859" s="253" t="str">
        <f t="shared" si="443"/>
        <v/>
      </c>
      <c r="AZ1859" s="259"/>
      <c r="BA1859" s="259">
        <f>BA1858+$BD$753</f>
        <v>7.0592000000001365</v>
      </c>
      <c r="BB1859" s="274">
        <f t="shared" si="426"/>
        <v>0.42274213977317687</v>
      </c>
      <c r="BC1859" s="259">
        <f t="shared" si="427"/>
        <v>6.6038752947944479E-4</v>
      </c>
      <c r="BD1859" s="259" t="str">
        <f t="shared" si="424"/>
        <v/>
      </c>
      <c r="BE1859" s="254" t="str">
        <f t="shared" si="425"/>
        <v/>
      </c>
    </row>
    <row r="1860" spans="1:57" ht="20.100000000000001" customHeight="1" x14ac:dyDescent="0.25">
      <c r="A1860" s="247">
        <v>1099</v>
      </c>
      <c r="B1860" s="247">
        <f>$B$755+(A1860*$B$758)</f>
        <v>951.8916315286242</v>
      </c>
      <c r="C1860" s="247">
        <f>_xlfn.NORM.DIST($B1860,$B$752,$B$753,0)</f>
        <v>1.5344953659430602E-4</v>
      </c>
      <c r="D1860" s="247">
        <f>_xlfn.NORM.DIST($B1860,$B$752,$B$753,1)</f>
        <v>0.65394748588881835</v>
      </c>
      <c r="E1860" s="247" t="str">
        <f>IF(OR(D1860&lt;$F$757,D1860&gt;$F$758),C1860,"")</f>
        <v/>
      </c>
      <c r="F1860" s="247">
        <f>IF(AND(D1860&gt;$F$757,D1860&lt;$F$758),C1860,"")</f>
        <v>1.5344953659430602E-4</v>
      </c>
      <c r="G1860" s="247" t="str">
        <f>IF(C1860=MAX($C$761:$C$2761),C1860,"")</f>
        <v/>
      </c>
      <c r="H1860" s="247">
        <f>_xlfn.NORM.DIST(B1860,$F$753,$F$754,0)</f>
        <v>0</v>
      </c>
      <c r="I1860" s="247">
        <f>IF(H1860=MAX($H$761:$H$2761),C1860,"")</f>
        <v>1.5344953659430602E-4</v>
      </c>
      <c r="J1860" s="247" t="str">
        <f>IF(I1860=MIN($I$761:$I$2761),I1860,"")</f>
        <v/>
      </c>
      <c r="K1860" s="247"/>
      <c r="L1860" s="247"/>
      <c r="M1860" s="247"/>
      <c r="N1860" s="247"/>
      <c r="O1860" s="247">
        <v>1099</v>
      </c>
      <c r="P1860" s="247">
        <f>$P$755+(O1860*$P$758)</f>
        <v>55.471983322348819</v>
      </c>
      <c r="Q1860" s="247">
        <f>_xlfn.NORM.DIST(P1860,P$752,P$753,0)</f>
        <v>2.6331730181209673E-3</v>
      </c>
      <c r="R1860" s="247">
        <f>_xlfn.NORM.DIST(P1860,P$752,P$753,1)</f>
        <v>0.65394748588881813</v>
      </c>
      <c r="S1860" s="253" t="str">
        <f>IF(OR(R1860&lt;$T$757,R1860&gt;$T$758),Q1860,"")</f>
        <v/>
      </c>
      <c r="T1860" s="253">
        <f>IF(AND(R1860&gt;$T$757,R1860&lt;$T$758),Q1860,"")</f>
        <v>2.6331730181209673E-3</v>
      </c>
      <c r="U1860" s="253" t="str">
        <f>IF(Q1860=MAX($Q$761:$Q$2761),Q1860,"")</f>
        <v/>
      </c>
      <c r="V1860" s="253">
        <f>_xlfn.NORM.DIST(P1860,$T$753,$T$754,0)</f>
        <v>3.4679352840000886E-82</v>
      </c>
      <c r="W1860" s="253" t="str">
        <f>IF(V1860=MAX($V$761:$V$2761),Q1860,"")</f>
        <v/>
      </c>
      <c r="X1860" s="253" t="str">
        <f t="shared" si="428"/>
        <v/>
      </c>
      <c r="AB1860" s="253">
        <v>1099</v>
      </c>
      <c r="AC1860" s="253">
        <f t="shared" si="444"/>
        <v>85.839076004243452</v>
      </c>
      <c r="AD1860" s="253">
        <f t="shared" si="429"/>
        <v>1.7016414498548941E-3</v>
      </c>
      <c r="AE1860" s="253">
        <f t="shared" si="430"/>
        <v>0.65394748588881835</v>
      </c>
      <c r="AF1860" s="253" t="str">
        <f>IF(OR(AE1860&lt;$T$757,AE1860&gt;$T$758),AD1860,"")</f>
        <v/>
      </c>
      <c r="AG1860" s="253">
        <f t="shared" si="431"/>
        <v>1.7016414498548941E-3</v>
      </c>
      <c r="AH1860" s="253" t="str">
        <f t="shared" si="432"/>
        <v/>
      </c>
      <c r="AI1860" s="253">
        <f t="shared" si="433"/>
        <v>1.6677256857167624E-4</v>
      </c>
      <c r="AJ1860" s="253" t="str">
        <f t="shared" si="434"/>
        <v/>
      </c>
      <c r="AK1860" s="253" t="str">
        <f t="shared" si="435"/>
        <v/>
      </c>
      <c r="AO1860" s="253">
        <v>1099</v>
      </c>
      <c r="AP1860" s="253">
        <f t="shared" si="436"/>
        <v>506.06447107588974</v>
      </c>
      <c r="AQ1860" s="253">
        <f t="shared" si="437"/>
        <v>2.886338363875399E-4</v>
      </c>
      <c r="AR1860" s="253">
        <f t="shared" si="438"/>
        <v>0.65394748588881835</v>
      </c>
      <c r="AS1860" s="253" t="str">
        <f>IF(OR(AR1860&lt;$T$757,AR1860&gt;$T$758),AQ1860,"")</f>
        <v/>
      </c>
      <c r="AT1860" s="253">
        <f t="shared" si="439"/>
        <v>2.886338363875399E-4</v>
      </c>
      <c r="AU1860" s="253" t="str">
        <f t="shared" si="440"/>
        <v/>
      </c>
      <c r="AV1860" s="253">
        <f t="shared" si="441"/>
        <v>0</v>
      </c>
      <c r="AW1860" s="253">
        <f t="shared" si="442"/>
        <v>2.886338363875399E-4</v>
      </c>
      <c r="AX1860" s="253" t="str">
        <f t="shared" si="443"/>
        <v/>
      </c>
      <c r="AZ1860" s="259"/>
      <c r="BA1860" s="259">
        <f>BA1859+$BD$753</f>
        <v>7.0656000000001367</v>
      </c>
      <c r="BB1860" s="274">
        <f t="shared" si="426"/>
        <v>0.42208175224369743</v>
      </c>
      <c r="BC1860" s="259">
        <f t="shared" si="427"/>
        <v>6.5977002135730878E-4</v>
      </c>
      <c r="BD1860" s="259" t="str">
        <f t="shared" si="424"/>
        <v/>
      </c>
      <c r="BE1860" s="254" t="str">
        <f t="shared" si="425"/>
        <v/>
      </c>
    </row>
    <row r="1861" spans="1:57" ht="20.100000000000001" customHeight="1" x14ac:dyDescent="0.25">
      <c r="A1861" s="248">
        <v>1100</v>
      </c>
      <c r="B1861" s="247">
        <f>$B$755+(A1861*$B$758)</f>
        <v>961.50669851376188</v>
      </c>
      <c r="C1861" s="247">
        <f>_xlfn.NORM.DIST($B1861,$B$752,$B$753,0)</f>
        <v>1.5320543928506073E-4</v>
      </c>
      <c r="D1861" s="247">
        <f>_xlfn.NORM.DIST($B1861,$B$752,$B$753,1)</f>
        <v>0.65542174161032418</v>
      </c>
      <c r="E1861" s="247" t="str">
        <f>IF(OR(D1861&lt;$F$757,D1861&gt;$F$758),C1861,"")</f>
        <v/>
      </c>
      <c r="F1861" s="247">
        <f>IF(AND(D1861&gt;$F$757,D1861&lt;$F$758),C1861,"")</f>
        <v>1.5320543928506073E-4</v>
      </c>
      <c r="G1861" s="247" t="str">
        <f>IF(C1861=MAX($C$761:$C$2761),C1861,"")</f>
        <v/>
      </c>
      <c r="H1861" s="247">
        <f>_xlfn.NORM.DIST(B1861,$F$753,$F$754,0)</f>
        <v>0</v>
      </c>
      <c r="I1861" s="247">
        <f>IF(H1861=MAX($H$761:$H$2761),C1861,"")</f>
        <v>1.5320543928506073E-4</v>
      </c>
      <c r="J1861" s="247" t="str">
        <f>IF(I1861=MIN($I$761:$I$2761),I1861,"")</f>
        <v/>
      </c>
      <c r="K1861" s="247"/>
      <c r="L1861" s="247"/>
      <c r="M1861" s="247"/>
      <c r="N1861" s="247"/>
      <c r="O1861" s="248">
        <v>1100</v>
      </c>
      <c r="P1861" s="247">
        <f>$P$755+(O1861*$P$758)</f>
        <v>56.032306386210962</v>
      </c>
      <c r="Q1861" s="247">
        <f>_xlfn.NORM.DIST(P1861,P$752,P$753,0)</f>
        <v>2.6289843417471831E-3</v>
      </c>
      <c r="R1861" s="247">
        <f>_xlfn.NORM.DIST(P1861,P$752,P$753,1)</f>
        <v>0.65542174161032418</v>
      </c>
      <c r="S1861" s="253" t="str">
        <f>IF(OR(R1861&lt;$T$757,R1861&gt;$T$758),Q1861,"")</f>
        <v/>
      </c>
      <c r="T1861" s="253">
        <f>IF(AND(R1861&gt;$T$757,R1861&lt;$T$758),Q1861,"")</f>
        <v>2.6289843417471831E-3</v>
      </c>
      <c r="U1861" s="253" t="str">
        <f>IF(Q1861=MAX($Q$761:$Q$2761),Q1861,"")</f>
        <v/>
      </c>
      <c r="V1861" s="253">
        <f>_xlfn.NORM.DIST(P1861,$T$753,$T$754,0)</f>
        <v>3.2132974770528544E-82</v>
      </c>
      <c r="W1861" s="253" t="str">
        <f>IF(V1861=MAX($V$761:$V$2761),Q1861,"")</f>
        <v/>
      </c>
      <c r="X1861" s="253" t="str">
        <f t="shared" si="428"/>
        <v/>
      </c>
      <c r="AB1861" s="259">
        <v>1100</v>
      </c>
      <c r="AC1861" s="253">
        <f t="shared" si="444"/>
        <v>86.706137378023641</v>
      </c>
      <c r="AD1861" s="253">
        <f t="shared" si="429"/>
        <v>1.6989345918973623E-3</v>
      </c>
      <c r="AE1861" s="253">
        <f t="shared" si="430"/>
        <v>0.65542174161032407</v>
      </c>
      <c r="AF1861" s="253" t="str">
        <f>IF(OR(AE1861&lt;$T$757,AE1861&gt;$T$758),AD1861,"")</f>
        <v/>
      </c>
      <c r="AG1861" s="253">
        <f t="shared" si="431"/>
        <v>1.6989345918973623E-3</v>
      </c>
      <c r="AH1861" s="253" t="str">
        <f t="shared" si="432"/>
        <v/>
      </c>
      <c r="AI1861" s="253">
        <f t="shared" si="433"/>
        <v>1.6531577017850493E-4</v>
      </c>
      <c r="AJ1861" s="253" t="str">
        <f t="shared" si="434"/>
        <v/>
      </c>
      <c r="AK1861" s="253" t="str">
        <f t="shared" si="435"/>
        <v/>
      </c>
      <c r="AO1861" s="259">
        <v>1100</v>
      </c>
      <c r="AP1861" s="253">
        <f t="shared" si="436"/>
        <v>511.17623340998944</v>
      </c>
      <c r="AQ1861" s="253">
        <f t="shared" si="437"/>
        <v>2.8817469689202215E-4</v>
      </c>
      <c r="AR1861" s="253">
        <f t="shared" si="438"/>
        <v>0.65542174161032407</v>
      </c>
      <c r="AS1861" s="253" t="str">
        <f>IF(OR(AR1861&lt;$T$757,AR1861&gt;$T$758),AQ1861,"")</f>
        <v/>
      </c>
      <c r="AT1861" s="253">
        <f t="shared" si="439"/>
        <v>2.8817469689202215E-4</v>
      </c>
      <c r="AU1861" s="253" t="str">
        <f t="shared" si="440"/>
        <v/>
      </c>
      <c r="AV1861" s="253">
        <f t="shared" si="441"/>
        <v>0</v>
      </c>
      <c r="AW1861" s="253">
        <f t="shared" si="442"/>
        <v>2.8817469689202215E-4</v>
      </c>
      <c r="AX1861" s="253" t="str">
        <f t="shared" si="443"/>
        <v/>
      </c>
      <c r="AZ1861" s="259"/>
      <c r="BA1861" s="259">
        <f>BA1860+$BD$753</f>
        <v>7.0720000000001368</v>
      </c>
      <c r="BB1861" s="274">
        <f t="shared" si="426"/>
        <v>0.42142198222234012</v>
      </c>
      <c r="BC1861" s="259">
        <f t="shared" si="427"/>
        <v>6.5915173983616127E-4</v>
      </c>
      <c r="BD1861" s="259" t="str">
        <f t="shared" si="424"/>
        <v/>
      </c>
      <c r="BE1861" s="254" t="str">
        <f t="shared" si="425"/>
        <v/>
      </c>
    </row>
    <row r="1862" spans="1:57" ht="20.100000000000001" customHeight="1" x14ac:dyDescent="0.25">
      <c r="A1862" s="247">
        <v>1101</v>
      </c>
      <c r="B1862" s="247">
        <f>$B$755+(A1862*$B$758)</f>
        <v>971.12176549889955</v>
      </c>
      <c r="C1862" s="247">
        <f>_xlfn.NORM.DIST($B1862,$B$752,$B$753,0)</f>
        <v>1.5295928290146255E-4</v>
      </c>
      <c r="D1862" s="247">
        <f>_xlfn.NORM.DIST($B1862,$B$752,$B$753,1)</f>
        <v>0.65689364041185694</v>
      </c>
      <c r="E1862" s="247" t="str">
        <f>IF(OR(D1862&lt;$F$757,D1862&gt;$F$758),C1862,"")</f>
        <v/>
      </c>
      <c r="F1862" s="247">
        <f>IF(AND(D1862&gt;$F$757,D1862&lt;$F$758),C1862,"")</f>
        <v>1.5295928290146255E-4</v>
      </c>
      <c r="G1862" s="247" t="str">
        <f>IF(C1862=MAX($C$761:$C$2761),C1862,"")</f>
        <v/>
      </c>
      <c r="H1862" s="247">
        <f>_xlfn.NORM.DIST(B1862,$F$753,$F$754,0)</f>
        <v>0</v>
      </c>
      <c r="I1862" s="247">
        <f>IF(H1862=MAX($H$761:$H$2761),C1862,"")</f>
        <v>1.5295928290146255E-4</v>
      </c>
      <c r="J1862" s="247" t="str">
        <f>IF(I1862=MIN($I$761:$I$2761),I1862,"")</f>
        <v/>
      </c>
      <c r="K1862" s="247"/>
      <c r="L1862" s="247"/>
      <c r="M1862" s="247"/>
      <c r="N1862" s="247"/>
      <c r="O1862" s="247">
        <v>1101</v>
      </c>
      <c r="P1862" s="247">
        <f>$P$755+(O1862*$P$758)</f>
        <v>56.592629450073105</v>
      </c>
      <c r="Q1862" s="247">
        <f>_xlfn.NORM.DIST(P1862,P$752,P$753,0)</f>
        <v>2.6247603319396943E-3</v>
      </c>
      <c r="R1862" s="247">
        <f>_xlfn.NORM.DIST(P1862,P$752,P$753,1)</f>
        <v>0.65689364041185705</v>
      </c>
      <c r="S1862" s="253" t="str">
        <f>IF(OR(R1862&lt;$T$757,R1862&gt;$T$758),Q1862,"")</f>
        <v/>
      </c>
      <c r="T1862" s="253">
        <f>IF(AND(R1862&gt;$T$757,R1862&lt;$T$758),Q1862,"")</f>
        <v>2.6247603319396943E-3</v>
      </c>
      <c r="U1862" s="253" t="str">
        <f>IF(Q1862=MAX($Q$761:$Q$2761),Q1862,"")</f>
        <v/>
      </c>
      <c r="V1862" s="253">
        <f>_xlfn.NORM.DIST(P1862,$T$753,$T$754,0)</f>
        <v>2.9773091558256519E-82</v>
      </c>
      <c r="W1862" s="253" t="str">
        <f>IF(V1862=MAX($V$761:$V$2761),Q1862,"")</f>
        <v/>
      </c>
      <c r="X1862" s="253" t="str">
        <f t="shared" si="428"/>
        <v/>
      </c>
      <c r="AB1862" s="253">
        <v>1101</v>
      </c>
      <c r="AC1862" s="253">
        <f t="shared" si="444"/>
        <v>87.573198751803943</v>
      </c>
      <c r="AD1862" s="253">
        <f t="shared" si="429"/>
        <v>1.6962049003337806E-3</v>
      </c>
      <c r="AE1862" s="253">
        <f t="shared" si="430"/>
        <v>0.65689364041185694</v>
      </c>
      <c r="AF1862" s="253" t="str">
        <f>IF(OR(AE1862&lt;$T$757,AE1862&gt;$T$758),AD1862,"")</f>
        <v/>
      </c>
      <c r="AG1862" s="253">
        <f t="shared" si="431"/>
        <v>1.6962049003337806E-3</v>
      </c>
      <c r="AH1862" s="253" t="str">
        <f t="shared" si="432"/>
        <v/>
      </c>
      <c r="AI1862" s="253">
        <f t="shared" si="433"/>
        <v>1.6386907534258484E-4</v>
      </c>
      <c r="AJ1862" s="253" t="str">
        <f t="shared" si="434"/>
        <v/>
      </c>
      <c r="AK1862" s="253" t="str">
        <f t="shared" si="435"/>
        <v/>
      </c>
      <c r="AO1862" s="253">
        <v>1101</v>
      </c>
      <c r="AP1862" s="253">
        <f t="shared" si="436"/>
        <v>516.28799574408913</v>
      </c>
      <c r="AQ1862" s="253">
        <f t="shared" si="437"/>
        <v>2.877116843412768E-4</v>
      </c>
      <c r="AR1862" s="253">
        <f t="shared" si="438"/>
        <v>0.65689364041185683</v>
      </c>
      <c r="AS1862" s="253" t="str">
        <f>IF(OR(AR1862&lt;$T$757,AR1862&gt;$T$758),AQ1862,"")</f>
        <v/>
      </c>
      <c r="AT1862" s="253">
        <f t="shared" si="439"/>
        <v>2.877116843412768E-4</v>
      </c>
      <c r="AU1862" s="253" t="str">
        <f t="shared" si="440"/>
        <v/>
      </c>
      <c r="AV1862" s="253">
        <f t="shared" si="441"/>
        <v>0</v>
      </c>
      <c r="AW1862" s="253">
        <f t="shared" si="442"/>
        <v>2.877116843412768E-4</v>
      </c>
      <c r="AX1862" s="253" t="str">
        <f t="shared" si="443"/>
        <v/>
      </c>
      <c r="AZ1862" s="259"/>
      <c r="BA1862" s="259">
        <f>BA1861+$BD$753</f>
        <v>7.078400000000137</v>
      </c>
      <c r="BB1862" s="274">
        <f t="shared" si="426"/>
        <v>0.42076283048250396</v>
      </c>
      <c r="BC1862" s="259">
        <f t="shared" si="427"/>
        <v>6.5853269061466602E-4</v>
      </c>
      <c r="BD1862" s="259" t="str">
        <f t="shared" si="424"/>
        <v/>
      </c>
      <c r="BE1862" s="254" t="str">
        <f t="shared" si="425"/>
        <v/>
      </c>
    </row>
    <row r="1863" spans="1:57" ht="20.100000000000001" customHeight="1" x14ac:dyDescent="0.25">
      <c r="A1863" s="247">
        <v>1102</v>
      </c>
      <c r="B1863" s="247">
        <f>$B$755+(A1863*$B$758)</f>
        <v>980.73683248403722</v>
      </c>
      <c r="C1863" s="247">
        <f>_xlfn.NORM.DIST($B1863,$B$752,$B$753,0)</f>
        <v>1.5271107862245578E-4</v>
      </c>
      <c r="D1863" s="247">
        <f>_xlfn.NORM.DIST($B1863,$B$752,$B$753,1)</f>
        <v>0.65836316254895744</v>
      </c>
      <c r="E1863" s="247" t="str">
        <f>IF(OR(D1863&lt;$F$757,D1863&gt;$F$758),C1863,"")</f>
        <v/>
      </c>
      <c r="F1863" s="247">
        <f>IF(AND(D1863&gt;$F$757,D1863&lt;$F$758),C1863,"")</f>
        <v>1.5271107862245578E-4</v>
      </c>
      <c r="G1863" s="247" t="str">
        <f>IF(C1863=MAX($C$761:$C$2761),C1863,"")</f>
        <v/>
      </c>
      <c r="H1863" s="247">
        <f>_xlfn.NORM.DIST(B1863,$F$753,$F$754,0)</f>
        <v>0</v>
      </c>
      <c r="I1863" s="247">
        <f>IF(H1863=MAX($H$761:$H$2761),C1863,"")</f>
        <v>1.5271107862245578E-4</v>
      </c>
      <c r="J1863" s="247" t="str">
        <f>IF(I1863=MIN($I$761:$I$2761),I1863,"")</f>
        <v/>
      </c>
      <c r="K1863" s="247"/>
      <c r="L1863" s="247"/>
      <c r="M1863" s="247"/>
      <c r="N1863" s="247"/>
      <c r="O1863" s="247">
        <v>1102</v>
      </c>
      <c r="P1863" s="247">
        <f>$P$755+(O1863*$P$758)</f>
        <v>57.152952513935134</v>
      </c>
      <c r="Q1863" s="247">
        <f>_xlfn.NORM.DIST(P1863,P$752,P$753,0)</f>
        <v>2.6205011805276535E-3</v>
      </c>
      <c r="R1863" s="247">
        <f>_xlfn.NORM.DIST(P1863,P$752,P$753,1)</f>
        <v>0.65836316254895733</v>
      </c>
      <c r="S1863" s="253" t="str">
        <f>IF(OR(R1863&lt;$T$757,R1863&gt;$T$758),Q1863,"")</f>
        <v/>
      </c>
      <c r="T1863" s="253">
        <f>IF(AND(R1863&gt;$T$757,R1863&lt;$T$758),Q1863,"")</f>
        <v>2.6205011805276535E-3</v>
      </c>
      <c r="U1863" s="253" t="str">
        <f>IF(Q1863=MAX($Q$761:$Q$2761),Q1863,"")</f>
        <v/>
      </c>
      <c r="V1863" s="253">
        <f>_xlfn.NORM.DIST(P1863,$T$753,$T$754,0)</f>
        <v>2.7586079545649683E-82</v>
      </c>
      <c r="W1863" s="253" t="str">
        <f>IF(V1863=MAX($V$761:$V$2761),Q1863,"")</f>
        <v/>
      </c>
      <c r="X1863" s="253" t="str">
        <f t="shared" si="428"/>
        <v/>
      </c>
      <c r="AB1863" s="253">
        <v>1102</v>
      </c>
      <c r="AC1863" s="253">
        <f t="shared" si="444"/>
        <v>88.440260125584132</v>
      </c>
      <c r="AD1863" s="253">
        <f t="shared" si="429"/>
        <v>1.6934524991303423E-3</v>
      </c>
      <c r="AE1863" s="253">
        <f t="shared" si="430"/>
        <v>0.65836316254895744</v>
      </c>
      <c r="AF1863" s="253" t="str">
        <f>IF(OR(AE1863&lt;$T$757,AE1863&gt;$T$758),AD1863,"")</f>
        <v/>
      </c>
      <c r="AG1863" s="253">
        <f t="shared" si="431"/>
        <v>1.6934524991303423E-3</v>
      </c>
      <c r="AH1863" s="253" t="str">
        <f t="shared" si="432"/>
        <v/>
      </c>
      <c r="AI1863" s="253">
        <f t="shared" si="433"/>
        <v>1.624324417379801E-4</v>
      </c>
      <c r="AJ1863" s="253" t="str">
        <f t="shared" si="434"/>
        <v/>
      </c>
      <c r="AK1863" s="253" t="str">
        <f t="shared" si="435"/>
        <v/>
      </c>
      <c r="AO1863" s="253">
        <v>1102</v>
      </c>
      <c r="AP1863" s="253">
        <f t="shared" si="436"/>
        <v>521.39975807818882</v>
      </c>
      <c r="AQ1863" s="253">
        <f t="shared" si="437"/>
        <v>2.8724481976255268E-4</v>
      </c>
      <c r="AR1863" s="253">
        <f t="shared" si="438"/>
        <v>0.65836316254895721</v>
      </c>
      <c r="AS1863" s="253" t="str">
        <f>IF(OR(AR1863&lt;$T$757,AR1863&gt;$T$758),AQ1863,"")</f>
        <v/>
      </c>
      <c r="AT1863" s="253">
        <f t="shared" si="439"/>
        <v>2.8724481976255268E-4</v>
      </c>
      <c r="AU1863" s="253" t="str">
        <f t="shared" si="440"/>
        <v/>
      </c>
      <c r="AV1863" s="253">
        <f t="shared" si="441"/>
        <v>0</v>
      </c>
      <c r="AW1863" s="253">
        <f t="shared" si="442"/>
        <v>2.8724481976255268E-4</v>
      </c>
      <c r="AX1863" s="253" t="str">
        <f t="shared" si="443"/>
        <v/>
      </c>
      <c r="AZ1863" s="259"/>
      <c r="BA1863" s="259">
        <f>BA1862+$BD$753</f>
        <v>7.0848000000001372</v>
      </c>
      <c r="BB1863" s="274">
        <f t="shared" si="426"/>
        <v>0.42010429779188929</v>
      </c>
      <c r="BC1863" s="259">
        <f t="shared" si="427"/>
        <v>6.5791287937722043E-4</v>
      </c>
      <c r="BD1863" s="259" t="str">
        <f t="shared" si="424"/>
        <v/>
      </c>
      <c r="BE1863" s="254" t="str">
        <f t="shared" si="425"/>
        <v/>
      </c>
    </row>
    <row r="1864" spans="1:57" ht="20.100000000000001" customHeight="1" x14ac:dyDescent="0.25">
      <c r="A1864" s="247">
        <v>1103</v>
      </c>
      <c r="B1864" s="247">
        <f>$B$755+(A1864*$B$758)</f>
        <v>990.3518994691749</v>
      </c>
      <c r="C1864" s="247">
        <f>_xlfn.NORM.DIST($B1864,$B$752,$B$753,0)</f>
        <v>1.5246083770715282E-4</v>
      </c>
      <c r="D1864" s="247">
        <f>_xlfn.NORM.DIST($B1864,$B$752,$B$753,1)</f>
        <v>0.65983028838503877</v>
      </c>
      <c r="E1864" s="247" t="str">
        <f>IF(OR(D1864&lt;$F$757,D1864&gt;$F$758),C1864,"")</f>
        <v/>
      </c>
      <c r="F1864" s="247">
        <f>IF(AND(D1864&gt;$F$757,D1864&lt;$F$758),C1864,"")</f>
        <v>1.5246083770715282E-4</v>
      </c>
      <c r="G1864" s="247" t="str">
        <f>IF(C1864=MAX($C$761:$C$2761),C1864,"")</f>
        <v/>
      </c>
      <c r="H1864" s="247">
        <f>_xlfn.NORM.DIST(B1864,$F$753,$F$754,0)</f>
        <v>0</v>
      </c>
      <c r="I1864" s="247">
        <f>IF(H1864=MAX($H$761:$H$2761),C1864,"")</f>
        <v>1.5246083770715282E-4</v>
      </c>
      <c r="J1864" s="247" t="str">
        <f>IF(I1864=MIN($I$761:$I$2761),I1864,"")</f>
        <v/>
      </c>
      <c r="K1864" s="247"/>
      <c r="L1864" s="247"/>
      <c r="M1864" s="247"/>
      <c r="N1864" s="247"/>
      <c r="O1864" s="247">
        <v>1103</v>
      </c>
      <c r="P1864" s="247">
        <f>$P$755+(O1864*$P$758)</f>
        <v>57.713275577797276</v>
      </c>
      <c r="Q1864" s="247">
        <f>_xlfn.NORM.DIST(P1864,P$752,P$753,0)</f>
        <v>2.6162070807158842E-3</v>
      </c>
      <c r="R1864" s="247">
        <f>_xlfn.NORM.DIST(P1864,P$752,P$753,1)</f>
        <v>0.65983028838503865</v>
      </c>
      <c r="S1864" s="253" t="str">
        <f>IF(OR(R1864&lt;$T$757,R1864&gt;$T$758),Q1864,"")</f>
        <v/>
      </c>
      <c r="T1864" s="253">
        <f>IF(AND(R1864&gt;$T$757,R1864&lt;$T$758),Q1864,"")</f>
        <v>2.6162070807158842E-3</v>
      </c>
      <c r="U1864" s="253" t="str">
        <f>IF(Q1864=MAX($Q$761:$Q$2761),Q1864,"")</f>
        <v/>
      </c>
      <c r="V1864" s="253">
        <f>_xlfn.NORM.DIST(P1864,$T$753,$T$754,0)</f>
        <v>2.5559307720486843E-82</v>
      </c>
      <c r="W1864" s="253" t="str">
        <f>IF(V1864=MAX($V$761:$V$2761),Q1864,"")</f>
        <v/>
      </c>
      <c r="X1864" s="253" t="str">
        <f t="shared" si="428"/>
        <v/>
      </c>
      <c r="AB1864" s="253">
        <v>1103</v>
      </c>
      <c r="AC1864" s="253">
        <f t="shared" si="444"/>
        <v>89.307321499364434</v>
      </c>
      <c r="AD1864" s="253">
        <f t="shared" si="429"/>
        <v>1.6906775131422451E-3</v>
      </c>
      <c r="AE1864" s="253">
        <f t="shared" si="430"/>
        <v>0.65983028838503877</v>
      </c>
      <c r="AF1864" s="253" t="str">
        <f>IF(OR(AE1864&lt;$T$757,AE1864&gt;$T$758),AD1864,"")</f>
        <v/>
      </c>
      <c r="AG1864" s="253">
        <f t="shared" si="431"/>
        <v>1.6906775131422451E-3</v>
      </c>
      <c r="AH1864" s="253" t="str">
        <f t="shared" si="432"/>
        <v/>
      </c>
      <c r="AI1864" s="253">
        <f t="shared" si="433"/>
        <v>1.6100582692866994E-4</v>
      </c>
      <c r="AJ1864" s="253" t="str">
        <f t="shared" si="434"/>
        <v/>
      </c>
      <c r="AK1864" s="253" t="str">
        <f t="shared" si="435"/>
        <v/>
      </c>
      <c r="AO1864" s="253">
        <v>1103</v>
      </c>
      <c r="AP1864" s="253">
        <f t="shared" si="436"/>
        <v>526.51152041228943</v>
      </c>
      <c r="AQ1864" s="253">
        <f t="shared" si="437"/>
        <v>2.8677412433389203E-4</v>
      </c>
      <c r="AR1864" s="253">
        <f t="shared" si="438"/>
        <v>0.65983028838503877</v>
      </c>
      <c r="AS1864" s="253" t="str">
        <f>IF(OR(AR1864&lt;$T$757,AR1864&gt;$T$758),AQ1864,"")</f>
        <v/>
      </c>
      <c r="AT1864" s="253">
        <f t="shared" si="439"/>
        <v>2.8677412433389203E-4</v>
      </c>
      <c r="AU1864" s="253" t="str">
        <f t="shared" si="440"/>
        <v/>
      </c>
      <c r="AV1864" s="253">
        <f t="shared" si="441"/>
        <v>0</v>
      </c>
      <c r="AW1864" s="253">
        <f t="shared" si="442"/>
        <v>2.8677412433389203E-4</v>
      </c>
      <c r="AX1864" s="253" t="str">
        <f t="shared" si="443"/>
        <v/>
      </c>
      <c r="AZ1864" s="259"/>
      <c r="BA1864" s="259">
        <f>BA1863+$BD$753</f>
        <v>7.0912000000001374</v>
      </c>
      <c r="BB1864" s="274">
        <f t="shared" si="426"/>
        <v>0.41944638491251207</v>
      </c>
      <c r="BC1864" s="259">
        <f t="shared" si="427"/>
        <v>6.5729231179367797E-4</v>
      </c>
      <c r="BD1864" s="259" t="str">
        <f t="shared" si="424"/>
        <v/>
      </c>
      <c r="BE1864" s="254" t="str">
        <f t="shared" si="425"/>
        <v/>
      </c>
    </row>
    <row r="1865" spans="1:57" ht="20.100000000000001" customHeight="1" x14ac:dyDescent="0.25">
      <c r="A1865" s="247">
        <v>1104</v>
      </c>
      <c r="B1865" s="247">
        <f>$B$755+(A1865*$B$758)</f>
        <v>999.96696645431257</v>
      </c>
      <c r="C1865" s="247">
        <f>_xlfn.NORM.DIST($B1865,$B$752,$B$753,0)</f>
        <v>1.5220857149398417E-4</v>
      </c>
      <c r="D1865" s="247">
        <f>_xlfn.NORM.DIST($B1865,$B$752,$B$753,1)</f>
        <v>0.66129499839215322</v>
      </c>
      <c r="E1865" s="247" t="str">
        <f>IF(OR(D1865&lt;$F$757,D1865&gt;$F$758),C1865,"")</f>
        <v/>
      </c>
      <c r="F1865" s="247">
        <f>IF(AND(D1865&gt;$F$757,D1865&lt;$F$758),C1865,"")</f>
        <v>1.5220857149398417E-4</v>
      </c>
      <c r="G1865" s="247" t="str">
        <f>IF(C1865=MAX($C$761:$C$2761),C1865,"")</f>
        <v/>
      </c>
      <c r="H1865" s="247">
        <f>_xlfn.NORM.DIST(B1865,$F$753,$F$754,0)</f>
        <v>0</v>
      </c>
      <c r="I1865" s="247">
        <f>IF(H1865=MAX($H$761:$H$2761),C1865,"")</f>
        <v>1.5220857149398417E-4</v>
      </c>
      <c r="J1865" s="247" t="str">
        <f>IF(I1865=MIN($I$761:$I$2761),I1865,"")</f>
        <v/>
      </c>
      <c r="K1865" s="247"/>
      <c r="L1865" s="247"/>
      <c r="M1865" s="247"/>
      <c r="N1865" s="247"/>
      <c r="O1865" s="247">
        <v>1104</v>
      </c>
      <c r="P1865" s="247">
        <f>$P$755+(O1865*$P$758)</f>
        <v>58.273598641659419</v>
      </c>
      <c r="Q1865" s="247">
        <f>_xlfn.NORM.DIST(P1865,P$752,P$753,0)</f>
        <v>2.6118782270703011E-3</v>
      </c>
      <c r="R1865" s="247">
        <f>_xlfn.NORM.DIST(P1865,P$752,P$753,1)</f>
        <v>0.66129499839215322</v>
      </c>
      <c r="S1865" s="253" t="str">
        <f>IF(OR(R1865&lt;$T$757,R1865&gt;$T$758),Q1865,"")</f>
        <v/>
      </c>
      <c r="T1865" s="253">
        <f>IF(AND(R1865&gt;$T$757,R1865&lt;$T$758),Q1865,"")</f>
        <v>2.6118782270703011E-3</v>
      </c>
      <c r="U1865" s="253" t="str">
        <f>IF(Q1865=MAX($Q$761:$Q$2761),Q1865,"")</f>
        <v/>
      </c>
      <c r="V1865" s="253">
        <f>_xlfn.NORM.DIST(P1865,$T$753,$T$754,0)</f>
        <v>2.3681065578810889E-82</v>
      </c>
      <c r="W1865" s="253" t="str">
        <f>IF(V1865=MAX($V$761:$V$2761),Q1865,"")</f>
        <v/>
      </c>
      <c r="X1865" s="253" t="str">
        <f t="shared" si="428"/>
        <v/>
      </c>
      <c r="AB1865" s="253">
        <v>1104</v>
      </c>
      <c r="AC1865" s="253">
        <f t="shared" si="444"/>
        <v>90.174382873144623</v>
      </c>
      <c r="AD1865" s="253">
        <f t="shared" si="429"/>
        <v>1.6878800681042678E-3</v>
      </c>
      <c r="AE1865" s="253">
        <f t="shared" si="430"/>
        <v>0.66129499839215311</v>
      </c>
      <c r="AF1865" s="253" t="str">
        <f>IF(OR(AE1865&lt;$T$757,AE1865&gt;$T$758),AD1865,"")</f>
        <v/>
      </c>
      <c r="AG1865" s="253">
        <f t="shared" si="431"/>
        <v>1.6878800681042678E-3</v>
      </c>
      <c r="AH1865" s="253" t="str">
        <f t="shared" si="432"/>
        <v/>
      </c>
      <c r="AI1865" s="253">
        <f t="shared" si="433"/>
        <v>1.595891883722194E-4</v>
      </c>
      <c r="AJ1865" s="253" t="str">
        <f t="shared" si="434"/>
        <v/>
      </c>
      <c r="AK1865" s="253" t="str">
        <f t="shared" si="435"/>
        <v/>
      </c>
      <c r="AO1865" s="253">
        <v>1104</v>
      </c>
      <c r="AP1865" s="253">
        <f t="shared" si="436"/>
        <v>531.62328274638912</v>
      </c>
      <c r="AQ1865" s="253">
        <f t="shared" si="437"/>
        <v>2.8629961938253252E-4</v>
      </c>
      <c r="AR1865" s="253">
        <f t="shared" si="438"/>
        <v>0.66129499839215311</v>
      </c>
      <c r="AS1865" s="253" t="str">
        <f>IF(OR(AR1865&lt;$T$757,AR1865&gt;$T$758),AQ1865,"")</f>
        <v/>
      </c>
      <c r="AT1865" s="253">
        <f t="shared" si="439"/>
        <v>2.8629961938253252E-4</v>
      </c>
      <c r="AU1865" s="253" t="str">
        <f t="shared" si="440"/>
        <v/>
      </c>
      <c r="AV1865" s="253">
        <f t="shared" si="441"/>
        <v>0</v>
      </c>
      <c r="AW1865" s="253">
        <f t="shared" si="442"/>
        <v>2.8629961938253252E-4</v>
      </c>
      <c r="AX1865" s="253" t="str">
        <f t="shared" si="443"/>
        <v/>
      </c>
      <c r="AZ1865" s="259"/>
      <c r="BA1865" s="259">
        <f>BA1864+$BD$753</f>
        <v>7.0976000000001376</v>
      </c>
      <c r="BB1865" s="274">
        <f t="shared" si="426"/>
        <v>0.41878909260071839</v>
      </c>
      <c r="BC1865" s="259">
        <f t="shared" si="427"/>
        <v>6.5667099351862657E-4</v>
      </c>
      <c r="BD1865" s="259" t="str">
        <f t="shared" si="424"/>
        <v/>
      </c>
      <c r="BE1865" s="254" t="str">
        <f t="shared" si="425"/>
        <v/>
      </c>
    </row>
    <row r="1866" spans="1:57" ht="20.100000000000001" customHeight="1" x14ac:dyDescent="0.25">
      <c r="A1866" s="247">
        <v>1105</v>
      </c>
      <c r="B1866" s="247">
        <f>$B$755+(A1866*$B$758)</f>
        <v>1009.5820334394502</v>
      </c>
      <c r="C1866" s="247">
        <f>_xlfn.NORM.DIST($B1866,$B$752,$B$753,0)</f>
        <v>1.5195429139984337E-4</v>
      </c>
      <c r="D1866" s="247">
        <f>_xlfn.NORM.DIST($B1866,$B$752,$B$753,1)</f>
        <v>0.66275727315175059</v>
      </c>
      <c r="E1866" s="247" t="str">
        <f>IF(OR(D1866&lt;$F$757,D1866&gt;$F$758),C1866,"")</f>
        <v/>
      </c>
      <c r="F1866" s="247">
        <f>IF(AND(D1866&gt;$F$757,D1866&lt;$F$758),C1866,"")</f>
        <v>1.5195429139984337E-4</v>
      </c>
      <c r="G1866" s="247" t="str">
        <f>IF(C1866=MAX($C$761:$C$2761),C1866,"")</f>
        <v/>
      </c>
      <c r="H1866" s="247">
        <f>_xlfn.NORM.DIST(B1866,$F$753,$F$754,0)</f>
        <v>0</v>
      </c>
      <c r="I1866" s="247">
        <f>IF(H1866=MAX($H$761:$H$2761),C1866,"")</f>
        <v>1.5195429139984337E-4</v>
      </c>
      <c r="J1866" s="247" t="str">
        <f>IF(I1866=MIN($I$761:$I$2761),I1866,"")</f>
        <v/>
      </c>
      <c r="K1866" s="247"/>
      <c r="L1866" s="247"/>
      <c r="M1866" s="247"/>
      <c r="N1866" s="247"/>
      <c r="O1866" s="247">
        <v>1105</v>
      </c>
      <c r="P1866" s="247">
        <f>$P$755+(O1866*$P$758)</f>
        <v>58.833921705521561</v>
      </c>
      <c r="Q1866" s="247">
        <f>_xlfn.NORM.DIST(P1866,P$752,P$753,0)</f>
        <v>2.6075148155032335E-3</v>
      </c>
      <c r="R1866" s="247">
        <f>_xlfn.NORM.DIST(P1866,P$752,P$753,1)</f>
        <v>0.66275727315175059</v>
      </c>
      <c r="S1866" s="253" t="str">
        <f>IF(OR(R1866&lt;$T$757,R1866&gt;$T$758),Q1866,"")</f>
        <v/>
      </c>
      <c r="T1866" s="253">
        <f>IF(AND(R1866&gt;$T$757,R1866&lt;$T$758),Q1866,"")</f>
        <v>2.6075148155032335E-3</v>
      </c>
      <c r="U1866" s="253" t="str">
        <f>IF(Q1866=MAX($Q$761:$Q$2761),Q1866,"")</f>
        <v/>
      </c>
      <c r="V1866" s="253">
        <f>_xlfn.NORM.DIST(P1866,$T$753,$T$754,0)</f>
        <v>2.194049621634656E-82</v>
      </c>
      <c r="W1866" s="253" t="str">
        <f>IF(V1866=MAX($V$761:$V$2761),Q1866,"")</f>
        <v/>
      </c>
      <c r="X1866" s="253" t="str">
        <f t="shared" si="428"/>
        <v/>
      </c>
      <c r="AB1866" s="253">
        <v>1105</v>
      </c>
      <c r="AC1866" s="253">
        <f t="shared" si="444"/>
        <v>91.041444246924812</v>
      </c>
      <c r="AD1866" s="253">
        <f t="shared" si="429"/>
        <v>1.6850602906212839E-3</v>
      </c>
      <c r="AE1866" s="253">
        <f t="shared" si="430"/>
        <v>0.66275727315175037</v>
      </c>
      <c r="AF1866" s="253" t="str">
        <f>IF(OR(AE1866&lt;$T$757,AE1866&gt;$T$758),AD1866,"")</f>
        <v/>
      </c>
      <c r="AG1866" s="253">
        <f t="shared" si="431"/>
        <v>1.6850602906212839E-3</v>
      </c>
      <c r="AH1866" s="253" t="str">
        <f t="shared" si="432"/>
        <v/>
      </c>
      <c r="AI1866" s="253">
        <f t="shared" si="433"/>
        <v>1.5818248342342397E-4</v>
      </c>
      <c r="AJ1866" s="253" t="str">
        <f t="shared" si="434"/>
        <v/>
      </c>
      <c r="AK1866" s="253" t="str">
        <f t="shared" si="435"/>
        <v/>
      </c>
      <c r="AO1866" s="253">
        <v>1105</v>
      </c>
      <c r="AP1866" s="253">
        <f t="shared" si="436"/>
        <v>536.73504508048882</v>
      </c>
      <c r="AQ1866" s="253">
        <f t="shared" si="437"/>
        <v>2.8582132638329795E-4</v>
      </c>
      <c r="AR1866" s="253">
        <f t="shared" si="438"/>
        <v>0.66275727315175048</v>
      </c>
      <c r="AS1866" s="253" t="str">
        <f>IF(OR(AR1866&lt;$T$757,AR1866&gt;$T$758),AQ1866,"")</f>
        <v/>
      </c>
      <c r="AT1866" s="253">
        <f t="shared" si="439"/>
        <v>2.8582132638329795E-4</v>
      </c>
      <c r="AU1866" s="253" t="str">
        <f t="shared" si="440"/>
        <v/>
      </c>
      <c r="AV1866" s="253">
        <f t="shared" si="441"/>
        <v>0</v>
      </c>
      <c r="AW1866" s="253">
        <f t="shared" si="442"/>
        <v>2.8582132638329795E-4</v>
      </c>
      <c r="AX1866" s="253" t="str">
        <f t="shared" si="443"/>
        <v/>
      </c>
      <c r="AZ1866" s="259"/>
      <c r="BA1866" s="259">
        <f>BA1865+$BD$753</f>
        <v>7.1040000000001378</v>
      </c>
      <c r="BB1866" s="274">
        <f t="shared" si="426"/>
        <v>0.41813242160719977</v>
      </c>
      <c r="BC1866" s="259">
        <f t="shared" si="427"/>
        <v>6.5604893019483024E-4</v>
      </c>
      <c r="BD1866" s="259" t="str">
        <f t="shared" si="424"/>
        <v/>
      </c>
      <c r="BE1866" s="254" t="str">
        <f t="shared" si="425"/>
        <v/>
      </c>
    </row>
    <row r="1867" spans="1:57" ht="20.100000000000001" customHeight="1" x14ac:dyDescent="0.25">
      <c r="A1867" s="248">
        <v>1106</v>
      </c>
      <c r="B1867" s="247">
        <f>$B$755+(A1867*$B$758)</f>
        <v>1019.1971004245879</v>
      </c>
      <c r="C1867" s="247">
        <f>_xlfn.NORM.DIST($B1867,$B$752,$B$753,0)</f>
        <v>1.5169800891922717E-4</v>
      </c>
      <c r="D1867" s="247">
        <f>_xlfn.NORM.DIST($B1867,$B$752,$B$753,1)</f>
        <v>0.66421709335542878</v>
      </c>
      <c r="E1867" s="247" t="str">
        <f>IF(OR(D1867&lt;$F$757,D1867&gt;$F$758),C1867,"")</f>
        <v/>
      </c>
      <c r="F1867" s="247">
        <f>IF(AND(D1867&gt;$F$757,D1867&lt;$F$758),C1867,"")</f>
        <v>1.5169800891922717E-4</v>
      </c>
      <c r="G1867" s="247" t="str">
        <f>IF(C1867=MAX($C$761:$C$2761),C1867,"")</f>
        <v/>
      </c>
      <c r="H1867" s="247">
        <f>_xlfn.NORM.DIST(B1867,$F$753,$F$754,0)</f>
        <v>0</v>
      </c>
      <c r="I1867" s="247">
        <f>IF(H1867=MAX($H$761:$H$2761),C1867,"")</f>
        <v>1.5169800891922717E-4</v>
      </c>
      <c r="J1867" s="247" t="str">
        <f>IF(I1867=MIN($I$761:$I$2761),I1867,"")</f>
        <v/>
      </c>
      <c r="K1867" s="247"/>
      <c r="L1867" s="247"/>
      <c r="M1867" s="247"/>
      <c r="N1867" s="247"/>
      <c r="O1867" s="248">
        <v>1106</v>
      </c>
      <c r="P1867" s="247">
        <f>$P$755+(O1867*$P$758)</f>
        <v>59.39424476938359</v>
      </c>
      <c r="Q1867" s="247">
        <f>_xlfn.NORM.DIST(P1867,P$752,P$753,0)</f>
        <v>2.6031170432586691E-3</v>
      </c>
      <c r="R1867" s="247">
        <f>_xlfn.NORM.DIST(P1867,P$752,P$753,1)</f>
        <v>0.66421709335542867</v>
      </c>
      <c r="S1867" s="253" t="str">
        <f>IF(OR(R1867&lt;$T$757,R1867&gt;$T$758),Q1867,"")</f>
        <v/>
      </c>
      <c r="T1867" s="253">
        <f>IF(AND(R1867&gt;$T$757,R1867&lt;$T$758),Q1867,"")</f>
        <v>2.6031170432586691E-3</v>
      </c>
      <c r="U1867" s="253" t="str">
        <f>IF(Q1867=MAX($Q$761:$Q$2761),Q1867,"")</f>
        <v/>
      </c>
      <c r="V1867" s="253">
        <f>_xlfn.NORM.DIST(P1867,$T$753,$T$754,0)</f>
        <v>2.0327534270498794E-82</v>
      </c>
      <c r="W1867" s="253" t="str">
        <f>IF(V1867=MAX($V$761:$V$2761),Q1867,"")</f>
        <v/>
      </c>
      <c r="X1867" s="253" t="str">
        <f t="shared" si="428"/>
        <v/>
      </c>
      <c r="AB1867" s="259">
        <v>1106</v>
      </c>
      <c r="AC1867" s="253">
        <f t="shared" si="444"/>
        <v>91.908505620705114</v>
      </c>
      <c r="AD1867" s="253">
        <f t="shared" si="429"/>
        <v>1.6822183081587287E-3</v>
      </c>
      <c r="AE1867" s="253">
        <f t="shared" si="430"/>
        <v>0.66421709335542878</v>
      </c>
      <c r="AF1867" s="253" t="str">
        <f>IF(OR(AE1867&lt;$T$757,AE1867&gt;$T$758),AD1867,"")</f>
        <v/>
      </c>
      <c r="AG1867" s="253">
        <f t="shared" si="431"/>
        <v>1.6822183081587287E-3</v>
      </c>
      <c r="AH1867" s="253" t="str">
        <f t="shared" si="432"/>
        <v/>
      </c>
      <c r="AI1867" s="253">
        <f t="shared" si="433"/>
        <v>1.5678566933793062E-4</v>
      </c>
      <c r="AJ1867" s="253" t="str">
        <f t="shared" si="434"/>
        <v/>
      </c>
      <c r="AK1867" s="253" t="str">
        <f t="shared" si="435"/>
        <v/>
      </c>
      <c r="AO1867" s="259">
        <v>1106</v>
      </c>
      <c r="AP1867" s="253">
        <f t="shared" si="436"/>
        <v>541.84680741458851</v>
      </c>
      <c r="AQ1867" s="253">
        <f t="shared" si="437"/>
        <v>2.8533926695698155E-4</v>
      </c>
      <c r="AR1867" s="253">
        <f t="shared" si="438"/>
        <v>0.66421709335542867</v>
      </c>
      <c r="AS1867" s="253" t="str">
        <f>IF(OR(AR1867&lt;$T$757,AR1867&gt;$T$758),AQ1867,"")</f>
        <v/>
      </c>
      <c r="AT1867" s="253">
        <f t="shared" si="439"/>
        <v>2.8533926695698155E-4</v>
      </c>
      <c r="AU1867" s="253" t="str">
        <f t="shared" si="440"/>
        <v/>
      </c>
      <c r="AV1867" s="253">
        <f t="shared" si="441"/>
        <v>0</v>
      </c>
      <c r="AW1867" s="253">
        <f t="shared" si="442"/>
        <v>2.8533926695698155E-4</v>
      </c>
      <c r="AX1867" s="253" t="str">
        <f t="shared" si="443"/>
        <v/>
      </c>
      <c r="AZ1867" s="259"/>
      <c r="BA1867" s="259">
        <f>BA1866+$BD$753</f>
        <v>7.1104000000001379</v>
      </c>
      <c r="BB1867" s="274">
        <f t="shared" si="426"/>
        <v>0.41747637267700494</v>
      </c>
      <c r="BC1867" s="259">
        <f t="shared" si="427"/>
        <v>6.5542612744928785E-4</v>
      </c>
      <c r="BD1867" s="259" t="str">
        <f t="shared" si="424"/>
        <v/>
      </c>
      <c r="BE1867" s="254" t="str">
        <f t="shared" si="425"/>
        <v/>
      </c>
    </row>
    <row r="1868" spans="1:57" ht="20.100000000000001" customHeight="1" x14ac:dyDescent="0.25">
      <c r="A1868" s="247">
        <v>1107</v>
      </c>
      <c r="B1868" s="247">
        <f>$B$755+(A1868*$B$758)</f>
        <v>1028.8121674097256</v>
      </c>
      <c r="C1868" s="247">
        <f>_xlfn.NORM.DIST($B1868,$B$752,$B$753,0)</f>
        <v>1.5143973562337074E-4</v>
      </c>
      <c r="D1868" s="247">
        <f>_xlfn.NORM.DIST($B1868,$B$752,$B$753,1)</f>
        <v>0.66567443980567598</v>
      </c>
      <c r="E1868" s="247" t="str">
        <f>IF(OR(D1868&lt;$F$757,D1868&gt;$F$758),C1868,"")</f>
        <v/>
      </c>
      <c r="F1868" s="247">
        <f>IF(AND(D1868&gt;$F$757,D1868&lt;$F$758),C1868,"")</f>
        <v>1.5143973562337074E-4</v>
      </c>
      <c r="G1868" s="247" t="str">
        <f>IF(C1868=MAX($C$761:$C$2761),C1868,"")</f>
        <v/>
      </c>
      <c r="H1868" s="247">
        <f>_xlfn.NORM.DIST(B1868,$F$753,$F$754,0)</f>
        <v>0</v>
      </c>
      <c r="I1868" s="247">
        <f>IF(H1868=MAX($H$761:$H$2761),C1868,"")</f>
        <v>1.5143973562337074E-4</v>
      </c>
      <c r="J1868" s="247" t="str">
        <f>IF(I1868=MIN($I$761:$I$2761),I1868,"")</f>
        <v/>
      </c>
      <c r="K1868" s="247"/>
      <c r="L1868" s="247"/>
      <c r="M1868" s="247"/>
      <c r="N1868" s="247"/>
      <c r="O1868" s="247">
        <v>1107</v>
      </c>
      <c r="P1868" s="247">
        <f>$P$755+(O1868*$P$758)</f>
        <v>59.954567833245733</v>
      </c>
      <c r="Q1868" s="247">
        <f>_xlfn.NORM.DIST(P1868,P$752,P$753,0)</f>
        <v>2.5986851088974183E-3</v>
      </c>
      <c r="R1868" s="247">
        <f>_xlfn.NORM.DIST(P1868,P$752,P$753,1)</f>
        <v>0.66567443980567587</v>
      </c>
      <c r="S1868" s="253" t="str">
        <f>IF(OR(R1868&lt;$T$757,R1868&gt;$T$758),Q1868,"")</f>
        <v/>
      </c>
      <c r="T1868" s="253">
        <f>IF(AND(R1868&gt;$T$757,R1868&lt;$T$758),Q1868,"")</f>
        <v>2.5986851088974183E-3</v>
      </c>
      <c r="U1868" s="253" t="str">
        <f>IF(Q1868=MAX($Q$761:$Q$2761),Q1868,"")</f>
        <v/>
      </c>
      <c r="V1868" s="253">
        <f>_xlfn.NORM.DIST(P1868,$T$753,$T$754,0)</f>
        <v>1.8832848362151158E-82</v>
      </c>
      <c r="W1868" s="253" t="str">
        <f>IF(V1868=MAX($V$761:$V$2761),Q1868,"")</f>
        <v/>
      </c>
      <c r="X1868" s="253" t="str">
        <f t="shared" si="428"/>
        <v/>
      </c>
      <c r="AB1868" s="253">
        <v>1107</v>
      </c>
      <c r="AC1868" s="253">
        <f t="shared" si="444"/>
        <v>92.775566994485303</v>
      </c>
      <c r="AD1868" s="253">
        <f t="shared" si="429"/>
        <v>1.679354249033012E-3</v>
      </c>
      <c r="AE1868" s="253">
        <f t="shared" si="430"/>
        <v>0.66567443980567576</v>
      </c>
      <c r="AF1868" s="253" t="str">
        <f>IF(OR(AE1868&lt;$T$757,AE1868&gt;$T$758),AD1868,"")</f>
        <v/>
      </c>
      <c r="AG1868" s="253">
        <f t="shared" si="431"/>
        <v>1.679354249033012E-3</v>
      </c>
      <c r="AH1868" s="253" t="str">
        <f t="shared" si="432"/>
        <v/>
      </c>
      <c r="AI1868" s="253">
        <f t="shared" si="433"/>
        <v>1.5539870327583699E-4</v>
      </c>
      <c r="AJ1868" s="253" t="str">
        <f t="shared" si="434"/>
        <v/>
      </c>
      <c r="AK1868" s="253" t="str">
        <f t="shared" si="435"/>
        <v/>
      </c>
      <c r="AO1868" s="253">
        <v>1107</v>
      </c>
      <c r="AP1868" s="253">
        <f t="shared" si="436"/>
        <v>546.95856974868821</v>
      </c>
      <c r="AQ1868" s="253">
        <f t="shared" si="437"/>
        <v>2.8485346286871911E-4</v>
      </c>
      <c r="AR1868" s="253">
        <f t="shared" si="438"/>
        <v>0.66567443980567564</v>
      </c>
      <c r="AS1868" s="253" t="str">
        <f>IF(OR(AR1868&lt;$T$757,AR1868&gt;$T$758),AQ1868,"")</f>
        <v/>
      </c>
      <c r="AT1868" s="253">
        <f t="shared" si="439"/>
        <v>2.8485346286871911E-4</v>
      </c>
      <c r="AU1868" s="253" t="str">
        <f t="shared" si="440"/>
        <v/>
      </c>
      <c r="AV1868" s="253">
        <f t="shared" si="441"/>
        <v>0</v>
      </c>
      <c r="AW1868" s="253">
        <f t="shared" si="442"/>
        <v>2.8485346286871911E-4</v>
      </c>
      <c r="AX1868" s="253" t="str">
        <f t="shared" si="443"/>
        <v/>
      </c>
      <c r="AZ1868" s="259"/>
      <c r="BA1868" s="259">
        <f>BA1867+$BD$753</f>
        <v>7.1168000000001381</v>
      </c>
      <c r="BB1868" s="274">
        <f t="shared" si="426"/>
        <v>0.41682094654955565</v>
      </c>
      <c r="BC1868" s="259">
        <f t="shared" si="427"/>
        <v>6.548025908956201E-4</v>
      </c>
      <c r="BD1868" s="259" t="str">
        <f t="shared" si="424"/>
        <v/>
      </c>
      <c r="BE1868" s="254" t="str">
        <f t="shared" si="425"/>
        <v/>
      </c>
    </row>
    <row r="1869" spans="1:57" ht="20.100000000000001" customHeight="1" x14ac:dyDescent="0.25">
      <c r="A1869" s="247">
        <v>1108</v>
      </c>
      <c r="B1869" s="247">
        <f>$B$755+(A1869*$B$758)</f>
        <v>1038.4272343948633</v>
      </c>
      <c r="C1869" s="247">
        <f>_xlfn.NORM.DIST($B1869,$B$752,$B$753,0)</f>
        <v>1.5117948315937848E-4</v>
      </c>
      <c r="D1869" s="247">
        <f>_xlfn.NORM.DIST($B1869,$B$752,$B$753,1)</f>
        <v>0.66712929341660332</v>
      </c>
      <c r="E1869" s="247" t="str">
        <f>IF(OR(D1869&lt;$F$757,D1869&gt;$F$758),C1869,"")</f>
        <v/>
      </c>
      <c r="F1869" s="247">
        <f>IF(AND(D1869&gt;$F$757,D1869&lt;$F$758),C1869,"")</f>
        <v>1.5117948315937848E-4</v>
      </c>
      <c r="G1869" s="247" t="str">
        <f>IF(C1869=MAX($C$761:$C$2761),C1869,"")</f>
        <v/>
      </c>
      <c r="H1869" s="247">
        <f>_xlfn.NORM.DIST(B1869,$F$753,$F$754,0)</f>
        <v>0</v>
      </c>
      <c r="I1869" s="247">
        <f>IF(H1869=MAX($H$761:$H$2761),C1869,"")</f>
        <v>1.5117948315937848E-4</v>
      </c>
      <c r="J1869" s="247" t="str">
        <f>IF(I1869=MIN($I$761:$I$2761),I1869,"")</f>
        <v/>
      </c>
      <c r="K1869" s="247"/>
      <c r="L1869" s="247"/>
      <c r="M1869" s="247"/>
      <c r="N1869" s="247"/>
      <c r="O1869" s="247">
        <v>1108</v>
      </c>
      <c r="P1869" s="247">
        <f>$P$755+(O1869*$P$758)</f>
        <v>60.514890897107875</v>
      </c>
      <c r="Q1869" s="247">
        <f>_xlfn.NORM.DIST(P1869,P$752,P$753,0)</f>
        <v>2.5942192122821958E-3</v>
      </c>
      <c r="R1869" s="247">
        <f>_xlfn.NORM.DIST(P1869,P$752,P$753,1)</f>
        <v>0.66712929341660332</v>
      </c>
      <c r="S1869" s="253" t="str">
        <f>IF(OR(R1869&lt;$T$757,R1869&gt;$T$758),Q1869,"")</f>
        <v/>
      </c>
      <c r="T1869" s="253">
        <f>IF(AND(R1869&gt;$T$757,R1869&lt;$T$758),Q1869,"")</f>
        <v>2.5942192122821958E-3</v>
      </c>
      <c r="U1869" s="253" t="str">
        <f>IF(Q1869=MAX($Q$761:$Q$2761),Q1869,"")</f>
        <v/>
      </c>
      <c r="V1869" s="253">
        <f>_xlfn.NORM.DIST(P1869,$T$753,$T$754,0)</f>
        <v>1.7447787711913672E-82</v>
      </c>
      <c r="W1869" s="253" t="str">
        <f>IF(V1869=MAX($V$761:$V$2761),Q1869,"")</f>
        <v/>
      </c>
      <c r="X1869" s="253" t="str">
        <f t="shared" si="428"/>
        <v/>
      </c>
      <c r="AB1869" s="253">
        <v>1108</v>
      </c>
      <c r="AC1869" s="253">
        <f t="shared" si="444"/>
        <v>93.642628368265605</v>
      </c>
      <c r="AD1869" s="253">
        <f t="shared" si="429"/>
        <v>1.6764682424018748E-3</v>
      </c>
      <c r="AE1869" s="253">
        <f t="shared" si="430"/>
        <v>0.66712929341660321</v>
      </c>
      <c r="AF1869" s="253" t="str">
        <f>IF(OR(AE1869&lt;$T$757,AE1869&gt;$T$758),AD1869,"")</f>
        <v/>
      </c>
      <c r="AG1869" s="253">
        <f t="shared" si="431"/>
        <v>1.6764682424018748E-3</v>
      </c>
      <c r="AH1869" s="253" t="str">
        <f t="shared" si="432"/>
        <v/>
      </c>
      <c r="AI1869" s="253">
        <f t="shared" si="433"/>
        <v>1.540215423052622E-4</v>
      </c>
      <c r="AJ1869" s="253" t="str">
        <f t="shared" si="434"/>
        <v/>
      </c>
      <c r="AK1869" s="253" t="str">
        <f t="shared" si="435"/>
        <v/>
      </c>
      <c r="AO1869" s="253">
        <v>1108</v>
      </c>
      <c r="AP1869" s="253">
        <f t="shared" si="436"/>
        <v>552.07033208278881</v>
      </c>
      <c r="AQ1869" s="253">
        <f t="shared" si="437"/>
        <v>2.8436393602635396E-4</v>
      </c>
      <c r="AR1869" s="253">
        <f t="shared" si="438"/>
        <v>0.66712929341660321</v>
      </c>
      <c r="AS1869" s="253" t="str">
        <f>IF(OR(AR1869&lt;$T$757,AR1869&gt;$T$758),AQ1869,"")</f>
        <v/>
      </c>
      <c r="AT1869" s="253">
        <f t="shared" si="439"/>
        <v>2.8436393602635396E-4</v>
      </c>
      <c r="AU1869" s="253" t="str">
        <f t="shared" si="440"/>
        <v/>
      </c>
      <c r="AV1869" s="253">
        <f t="shared" si="441"/>
        <v>0</v>
      </c>
      <c r="AW1869" s="253">
        <f t="shared" si="442"/>
        <v>2.8436393602635396E-4</v>
      </c>
      <c r="AX1869" s="253" t="str">
        <f t="shared" si="443"/>
        <v/>
      </c>
      <c r="AZ1869" s="259"/>
      <c r="BA1869" s="259">
        <f>BA1868+$BD$753</f>
        <v>7.1232000000001383</v>
      </c>
      <c r="BB1869" s="274">
        <f t="shared" si="426"/>
        <v>0.41616614395866003</v>
      </c>
      <c r="BC1869" s="259">
        <f t="shared" si="427"/>
        <v>6.5417832613251514E-4</v>
      </c>
      <c r="BD1869" s="259" t="str">
        <f t="shared" si="424"/>
        <v/>
      </c>
      <c r="BE1869" s="254" t="str">
        <f t="shared" si="425"/>
        <v/>
      </c>
    </row>
    <row r="1870" spans="1:57" ht="20.100000000000001" customHeight="1" x14ac:dyDescent="0.25">
      <c r="A1870" s="247">
        <v>1109</v>
      </c>
      <c r="B1870" s="247">
        <f>$B$755+(A1870*$B$758)</f>
        <v>1048.0423013800009</v>
      </c>
      <c r="C1870" s="247">
        <f>_xlfn.NORM.DIST($B1870,$B$752,$B$753,0)</f>
        <v>1.5091726324934995E-4</v>
      </c>
      <c r="D1870" s="247">
        <f>_xlfn.NORM.DIST($B1870,$B$752,$B$753,1)</f>
        <v>0.6685816352146714</v>
      </c>
      <c r="E1870" s="247" t="str">
        <f>IF(OR(D1870&lt;$F$757,D1870&gt;$F$758),C1870,"")</f>
        <v/>
      </c>
      <c r="F1870" s="247">
        <f>IF(AND(D1870&gt;$F$757,D1870&lt;$F$758),C1870,"")</f>
        <v>1.5091726324934995E-4</v>
      </c>
      <c r="G1870" s="247" t="str">
        <f>IF(C1870=MAX($C$761:$C$2761),C1870,"")</f>
        <v/>
      </c>
      <c r="H1870" s="247">
        <f>_xlfn.NORM.DIST(B1870,$F$753,$F$754,0)</f>
        <v>0</v>
      </c>
      <c r="I1870" s="247">
        <f>IF(H1870=MAX($H$761:$H$2761),C1870,"")</f>
        <v>1.5091726324934995E-4</v>
      </c>
      <c r="J1870" s="247" t="str">
        <f>IF(I1870=MIN($I$761:$I$2761),I1870,"")</f>
        <v/>
      </c>
      <c r="K1870" s="247"/>
      <c r="L1870" s="247"/>
      <c r="M1870" s="247"/>
      <c r="N1870" s="247"/>
      <c r="O1870" s="247">
        <v>1109</v>
      </c>
      <c r="P1870" s="247">
        <f>$P$755+(O1870*$P$758)</f>
        <v>61.075213960969904</v>
      </c>
      <c r="Q1870" s="247">
        <f>_xlfn.NORM.DIST(P1870,P$752,P$753,0)</f>
        <v>2.5897195545626253E-3</v>
      </c>
      <c r="R1870" s="247">
        <f>_xlfn.NORM.DIST(P1870,P$752,P$753,1)</f>
        <v>0.66858163521467118</v>
      </c>
      <c r="S1870" s="253" t="str">
        <f>IF(OR(R1870&lt;$T$757,R1870&gt;$T$758),Q1870,"")</f>
        <v/>
      </c>
      <c r="T1870" s="253">
        <f>IF(AND(R1870&gt;$T$757,R1870&lt;$T$758),Q1870,"")</f>
        <v>2.5897195545626253E-3</v>
      </c>
      <c r="U1870" s="253" t="str">
        <f>IF(Q1870=MAX($Q$761:$Q$2761),Q1870,"")</f>
        <v/>
      </c>
      <c r="V1870" s="253">
        <f>_xlfn.NORM.DIST(P1870,$T$753,$T$754,0)</f>
        <v>1.6164332628835916E-82</v>
      </c>
      <c r="W1870" s="253" t="str">
        <f>IF(V1870=MAX($V$761:$V$2761),Q1870,"")</f>
        <v/>
      </c>
      <c r="X1870" s="253" t="str">
        <f t="shared" si="428"/>
        <v/>
      </c>
      <c r="AB1870" s="253">
        <v>1109</v>
      </c>
      <c r="AC1870" s="253">
        <f t="shared" si="444"/>
        <v>94.509689742045794</v>
      </c>
      <c r="AD1870" s="253">
        <f t="shared" si="429"/>
        <v>1.6735604182546997E-3</v>
      </c>
      <c r="AE1870" s="253">
        <f t="shared" si="430"/>
        <v>0.66858163521467118</v>
      </c>
      <c r="AF1870" s="253" t="str">
        <f>IF(OR(AE1870&lt;$T$757,AE1870&gt;$T$758),AD1870,"")</f>
        <v/>
      </c>
      <c r="AG1870" s="253">
        <f t="shared" si="431"/>
        <v>1.6735604182546997E-3</v>
      </c>
      <c r="AH1870" s="253" t="str">
        <f t="shared" si="432"/>
        <v/>
      </c>
      <c r="AI1870" s="253">
        <f t="shared" si="433"/>
        <v>1.5265414340589852E-4</v>
      </c>
      <c r="AJ1870" s="253" t="str">
        <f t="shared" si="434"/>
        <v/>
      </c>
      <c r="AK1870" s="253" t="str">
        <f t="shared" si="435"/>
        <v/>
      </c>
      <c r="AO1870" s="253">
        <v>1109</v>
      </c>
      <c r="AP1870" s="253">
        <f t="shared" si="436"/>
        <v>557.1820944168885</v>
      </c>
      <c r="AQ1870" s="253">
        <f t="shared" si="437"/>
        <v>2.838707084787933E-4</v>
      </c>
      <c r="AR1870" s="253">
        <f t="shared" si="438"/>
        <v>0.66858163521467118</v>
      </c>
      <c r="AS1870" s="253" t="str">
        <f>IF(OR(AR1870&lt;$T$757,AR1870&gt;$T$758),AQ1870,"")</f>
        <v/>
      </c>
      <c r="AT1870" s="253">
        <f t="shared" si="439"/>
        <v>2.838707084787933E-4</v>
      </c>
      <c r="AU1870" s="253" t="str">
        <f t="shared" si="440"/>
        <v/>
      </c>
      <c r="AV1870" s="253">
        <f t="shared" si="441"/>
        <v>0</v>
      </c>
      <c r="AW1870" s="253">
        <f t="shared" si="442"/>
        <v>2.838707084787933E-4</v>
      </c>
      <c r="AX1870" s="253" t="str">
        <f t="shared" si="443"/>
        <v/>
      </c>
      <c r="AZ1870" s="259"/>
      <c r="BA1870" s="259">
        <f>BA1869+$BD$753</f>
        <v>7.1296000000001385</v>
      </c>
      <c r="BB1870" s="274">
        <f t="shared" si="426"/>
        <v>0.41551196563252751</v>
      </c>
      <c r="BC1870" s="259">
        <f t="shared" si="427"/>
        <v>6.5355333874578259E-4</v>
      </c>
      <c r="BD1870" s="259" t="str">
        <f t="shared" si="424"/>
        <v/>
      </c>
      <c r="BE1870" s="254" t="str">
        <f t="shared" si="425"/>
        <v/>
      </c>
    </row>
    <row r="1871" spans="1:57" ht="20.100000000000001" customHeight="1" x14ac:dyDescent="0.25">
      <c r="A1871" s="247">
        <v>1110</v>
      </c>
      <c r="B1871" s="247">
        <f>$B$755+(A1871*$B$758)</f>
        <v>1057.6573683651368</v>
      </c>
      <c r="C1871" s="247">
        <f>_xlfn.NORM.DIST($B1871,$B$752,$B$753,0)</f>
        <v>1.5065308768950157E-4</v>
      </c>
      <c r="D1871" s="247">
        <f>_xlfn.NORM.DIST($B1871,$B$752,$B$753,1)</f>
        <v>0.67003144633940614</v>
      </c>
      <c r="E1871" s="247" t="str">
        <f>IF(OR(D1871&lt;$F$757,D1871&gt;$F$758),C1871,"")</f>
        <v/>
      </c>
      <c r="F1871" s="247">
        <f>IF(AND(D1871&gt;$F$757,D1871&lt;$F$758),C1871,"")</f>
        <v>1.5065308768950157E-4</v>
      </c>
      <c r="G1871" s="247" t="str">
        <f>IF(C1871=MAX($C$761:$C$2761),C1871,"")</f>
        <v/>
      </c>
      <c r="H1871" s="247">
        <f>_xlfn.NORM.DIST(B1871,$F$753,$F$754,0)</f>
        <v>0</v>
      </c>
      <c r="I1871" s="247">
        <f>IF(H1871=MAX($H$761:$H$2761),C1871,"")</f>
        <v>1.5065308768950157E-4</v>
      </c>
      <c r="J1871" s="247" t="str">
        <f>IF(I1871=MIN($I$761:$I$2761),I1871,"")</f>
        <v/>
      </c>
      <c r="K1871" s="247"/>
      <c r="L1871" s="247"/>
      <c r="M1871" s="247"/>
      <c r="N1871" s="247"/>
      <c r="O1871" s="247">
        <v>1110</v>
      </c>
      <c r="P1871" s="247">
        <f>$P$755+(O1871*$P$758)</f>
        <v>61.635537024832047</v>
      </c>
      <c r="Q1871" s="247">
        <f>_xlfn.NORM.DIST(P1871,P$752,P$753,0)</f>
        <v>2.5851863381601602E-3</v>
      </c>
      <c r="R1871" s="247">
        <f>_xlfn.NORM.DIST(P1871,P$752,P$753,1)</f>
        <v>0.67003144633940626</v>
      </c>
      <c r="S1871" s="253" t="str">
        <f>IF(OR(R1871&lt;$T$757,R1871&gt;$T$758),Q1871,"")</f>
        <v/>
      </c>
      <c r="T1871" s="253">
        <f>IF(AND(R1871&gt;$T$757,R1871&lt;$T$758),Q1871,"")</f>
        <v>2.5851863381601602E-3</v>
      </c>
      <c r="U1871" s="253" t="str">
        <f>IF(Q1871=MAX($Q$761:$Q$2761),Q1871,"")</f>
        <v/>
      </c>
      <c r="V1871" s="253">
        <f>_xlfn.NORM.DIST(P1871,$T$753,$T$754,0)</f>
        <v>1.4975048591421545E-82</v>
      </c>
      <c r="W1871" s="253" t="str">
        <f>IF(V1871=MAX($V$761:$V$2761),Q1871,"")</f>
        <v/>
      </c>
      <c r="X1871" s="253" t="str">
        <f t="shared" si="428"/>
        <v/>
      </c>
      <c r="AB1871" s="253">
        <v>1110</v>
      </c>
      <c r="AC1871" s="253">
        <f t="shared" si="444"/>
        <v>95.376751115826096</v>
      </c>
      <c r="AD1871" s="253">
        <f t="shared" si="429"/>
        <v>1.670630907402769E-3</v>
      </c>
      <c r="AE1871" s="253">
        <f t="shared" si="430"/>
        <v>0.67003144633940637</v>
      </c>
      <c r="AF1871" s="253" t="str">
        <f>IF(OR(AE1871&lt;$T$757,AE1871&gt;$T$758),AD1871,"")</f>
        <v/>
      </c>
      <c r="AG1871" s="253">
        <f t="shared" si="431"/>
        <v>1.670630907402769E-3</v>
      </c>
      <c r="AH1871" s="253" t="str">
        <f t="shared" si="432"/>
        <v/>
      </c>
      <c r="AI1871" s="253">
        <f t="shared" si="433"/>
        <v>1.5129646347253372E-4</v>
      </c>
      <c r="AJ1871" s="253" t="str">
        <f t="shared" si="434"/>
        <v/>
      </c>
      <c r="AK1871" s="253" t="str">
        <f t="shared" si="435"/>
        <v/>
      </c>
      <c r="AO1871" s="253">
        <v>1110</v>
      </c>
      <c r="AP1871" s="253">
        <f t="shared" si="436"/>
        <v>562.2938567509882</v>
      </c>
      <c r="AQ1871" s="253">
        <f t="shared" si="437"/>
        <v>2.8337380241435557E-4</v>
      </c>
      <c r="AR1871" s="253">
        <f t="shared" si="438"/>
        <v>0.67003144633940614</v>
      </c>
      <c r="AS1871" s="253" t="str">
        <f>IF(OR(AR1871&lt;$T$757,AR1871&gt;$T$758),AQ1871,"")</f>
        <v/>
      </c>
      <c r="AT1871" s="253">
        <f t="shared" si="439"/>
        <v>2.8337380241435557E-4</v>
      </c>
      <c r="AU1871" s="253" t="str">
        <f t="shared" si="440"/>
        <v/>
      </c>
      <c r="AV1871" s="253">
        <f t="shared" si="441"/>
        <v>0</v>
      </c>
      <c r="AW1871" s="253">
        <f t="shared" si="442"/>
        <v>2.8337380241435557E-4</v>
      </c>
      <c r="AX1871" s="253" t="str">
        <f t="shared" si="443"/>
        <v/>
      </c>
      <c r="AZ1871" s="259"/>
      <c r="BA1871" s="259">
        <f>BA1870+$BD$753</f>
        <v>7.1360000000001387</v>
      </c>
      <c r="BB1871" s="274">
        <f t="shared" si="426"/>
        <v>0.41485841229378173</v>
      </c>
      <c r="BC1871" s="259">
        <f t="shared" si="427"/>
        <v>6.5292763430585543E-4</v>
      </c>
      <c r="BD1871" s="259" t="str">
        <f t="shared" si="424"/>
        <v/>
      </c>
      <c r="BE1871" s="254" t="str">
        <f t="shared" si="425"/>
        <v/>
      </c>
    </row>
    <row r="1872" spans="1:57" ht="20.100000000000001" customHeight="1" x14ac:dyDescent="0.25">
      <c r="A1872" s="247">
        <v>1111</v>
      </c>
      <c r="B1872" s="247">
        <f>$B$755+(A1872*$B$758)</f>
        <v>1067.2724353502745</v>
      </c>
      <c r="C1872" s="247">
        <f>_xlfn.NORM.DIST($B1872,$B$752,$B$753,0)</f>
        <v>1.5038696834928346E-4</v>
      </c>
      <c r="D1872" s="247">
        <f>_xlfn.NORM.DIST($B1872,$B$752,$B$753,1)</f>
        <v>0.67147870804410859</v>
      </c>
      <c r="E1872" s="247" t="str">
        <f>IF(OR(D1872&lt;$F$757,D1872&gt;$F$758),C1872,"")</f>
        <v/>
      </c>
      <c r="F1872" s="247">
        <f>IF(AND(D1872&gt;$F$757,D1872&lt;$F$758),C1872,"")</f>
        <v>1.5038696834928346E-4</v>
      </c>
      <c r="G1872" s="247" t="str">
        <f>IF(C1872=MAX($C$761:$C$2761),C1872,"")</f>
        <v/>
      </c>
      <c r="H1872" s="247">
        <f>_xlfn.NORM.DIST(B1872,$F$753,$F$754,0)</f>
        <v>0</v>
      </c>
      <c r="I1872" s="247">
        <f>IF(H1872=MAX($H$761:$H$2761),C1872,"")</f>
        <v>1.5038696834928346E-4</v>
      </c>
      <c r="J1872" s="247" t="str">
        <f>IF(I1872=MIN($I$761:$I$2761),I1872,"")</f>
        <v/>
      </c>
      <c r="K1872" s="247"/>
      <c r="L1872" s="247"/>
      <c r="M1872" s="247"/>
      <c r="N1872" s="247"/>
      <c r="O1872" s="247">
        <v>1111</v>
      </c>
      <c r="P1872" s="247">
        <f>$P$755+(O1872*$P$758)</f>
        <v>62.195860088694189</v>
      </c>
      <c r="Q1872" s="247">
        <f>_xlfn.NORM.DIST(P1872,P$752,P$753,0)</f>
        <v>2.5806197667529412E-3</v>
      </c>
      <c r="R1872" s="247">
        <f>_xlfn.NORM.DIST(P1872,P$752,P$753,1)</f>
        <v>0.67147870804410881</v>
      </c>
      <c r="S1872" s="253" t="str">
        <f>IF(OR(R1872&lt;$T$757,R1872&gt;$T$758),Q1872,"")</f>
        <v/>
      </c>
      <c r="T1872" s="253">
        <f>IF(AND(R1872&gt;$T$757,R1872&lt;$T$758),Q1872,"")</f>
        <v>2.5806197667529412E-3</v>
      </c>
      <c r="U1872" s="253" t="str">
        <f>IF(Q1872=MAX($Q$761:$Q$2761),Q1872,"")</f>
        <v/>
      </c>
      <c r="V1872" s="253">
        <f>_xlfn.NORM.DIST(P1872,$T$753,$T$754,0)</f>
        <v>1.387304366100482E-82</v>
      </c>
      <c r="W1872" s="253" t="str">
        <f>IF(V1872=MAX($V$761:$V$2761),Q1872,"")</f>
        <v/>
      </c>
      <c r="X1872" s="253" t="str">
        <f t="shared" si="428"/>
        <v/>
      </c>
      <c r="AB1872" s="253">
        <v>1111</v>
      </c>
      <c r="AC1872" s="253">
        <f t="shared" si="444"/>
        <v>96.243812489606285</v>
      </c>
      <c r="AD1872" s="253">
        <f t="shared" si="429"/>
        <v>1.6676798414694753E-3</v>
      </c>
      <c r="AE1872" s="253">
        <f t="shared" si="430"/>
        <v>0.6714787080441087</v>
      </c>
      <c r="AF1872" s="253" t="str">
        <f>IF(OR(AE1872&lt;$T$757,AE1872&gt;$T$758),AD1872,"")</f>
        <v/>
      </c>
      <c r="AG1872" s="253">
        <f t="shared" si="431"/>
        <v>1.6676798414694753E-3</v>
      </c>
      <c r="AH1872" s="253" t="str">
        <f t="shared" si="432"/>
        <v/>
      </c>
      <c r="AI1872" s="253">
        <f t="shared" si="433"/>
        <v>1.4994845931855333E-4</v>
      </c>
      <c r="AJ1872" s="253" t="str">
        <f t="shared" si="434"/>
        <v/>
      </c>
      <c r="AK1872" s="253" t="str">
        <f t="shared" si="435"/>
        <v/>
      </c>
      <c r="AO1872" s="253">
        <v>1111</v>
      </c>
      <c r="AP1872" s="253">
        <f t="shared" si="436"/>
        <v>567.40561908508789</v>
      </c>
      <c r="AQ1872" s="253">
        <f t="shared" si="437"/>
        <v>2.8287324015910978E-4</v>
      </c>
      <c r="AR1872" s="253">
        <f t="shared" si="438"/>
        <v>0.67147870804410859</v>
      </c>
      <c r="AS1872" s="253" t="str">
        <f>IF(OR(AR1872&lt;$T$757,AR1872&gt;$T$758),AQ1872,"")</f>
        <v/>
      </c>
      <c r="AT1872" s="253">
        <f t="shared" si="439"/>
        <v>2.8287324015910978E-4</v>
      </c>
      <c r="AU1872" s="253" t="str">
        <f t="shared" si="440"/>
        <v/>
      </c>
      <c r="AV1872" s="253">
        <f t="shared" si="441"/>
        <v>0</v>
      </c>
      <c r="AW1872" s="253">
        <f t="shared" si="442"/>
        <v>2.8287324015910978E-4</v>
      </c>
      <c r="AX1872" s="253" t="str">
        <f t="shared" si="443"/>
        <v/>
      </c>
      <c r="AZ1872" s="259"/>
      <c r="BA1872" s="259">
        <f>BA1871+$BD$753</f>
        <v>7.1424000000001389</v>
      </c>
      <c r="BB1872" s="274">
        <f t="shared" si="426"/>
        <v>0.41420548465947588</v>
      </c>
      <c r="BC1872" s="259">
        <f t="shared" si="427"/>
        <v>6.5230121837017707E-4</v>
      </c>
      <c r="BD1872" s="259" t="str">
        <f t="shared" si="424"/>
        <v/>
      </c>
      <c r="BE1872" s="254" t="str">
        <f t="shared" si="425"/>
        <v/>
      </c>
    </row>
    <row r="1873" spans="1:57" ht="20.100000000000001" customHeight="1" x14ac:dyDescent="0.25">
      <c r="A1873" s="247">
        <v>1112</v>
      </c>
      <c r="B1873" s="247">
        <f>$B$755+(A1873*$B$758)</f>
        <v>1076.8875023354121</v>
      </c>
      <c r="C1873" s="247">
        <f>_xlfn.NORM.DIST($B1873,$B$752,$B$753,0)</f>
        <v>1.5011891717049269E-4</v>
      </c>
      <c r="D1873" s="247">
        <f>_xlfn.NORM.DIST($B1873,$B$752,$B$753,1)</f>
        <v>0.67292340169655307</v>
      </c>
      <c r="E1873" s="247" t="str">
        <f>IF(OR(D1873&lt;$F$757,D1873&gt;$F$758),C1873,"")</f>
        <v/>
      </c>
      <c r="F1873" s="247">
        <f>IF(AND(D1873&gt;$F$757,D1873&lt;$F$758),C1873,"")</f>
        <v>1.5011891717049269E-4</v>
      </c>
      <c r="G1873" s="247" t="str">
        <f>IF(C1873=MAX($C$761:$C$2761),C1873,"")</f>
        <v/>
      </c>
      <c r="H1873" s="247">
        <f>_xlfn.NORM.DIST(B1873,$F$753,$F$754,0)</f>
        <v>0</v>
      </c>
      <c r="I1873" s="247">
        <f>IF(H1873=MAX($H$761:$H$2761),C1873,"")</f>
        <v>1.5011891717049269E-4</v>
      </c>
      <c r="J1873" s="247" t="str">
        <f>IF(I1873=MIN($I$761:$I$2761),I1873,"")</f>
        <v/>
      </c>
      <c r="K1873" s="247"/>
      <c r="L1873" s="247"/>
      <c r="M1873" s="247"/>
      <c r="N1873" s="247"/>
      <c r="O1873" s="247">
        <v>1112</v>
      </c>
      <c r="P1873" s="247">
        <f>$P$755+(O1873*$P$758)</f>
        <v>62.756183152556332</v>
      </c>
      <c r="Q1873" s="247">
        <f>_xlfn.NORM.DIST(P1873,P$752,P$753,0)</f>
        <v>2.5760200452605696E-3</v>
      </c>
      <c r="R1873" s="247">
        <f>_xlfn.NORM.DIST(P1873,P$752,P$753,1)</f>
        <v>0.67292340169655329</v>
      </c>
      <c r="S1873" s="253" t="str">
        <f>IF(OR(R1873&lt;$T$757,R1873&gt;$T$758),Q1873,"")</f>
        <v/>
      </c>
      <c r="T1873" s="253">
        <f>IF(AND(R1873&gt;$T$757,R1873&lt;$T$758),Q1873,"")</f>
        <v>2.5760200452605696E-3</v>
      </c>
      <c r="U1873" s="253" t="str">
        <f>IF(Q1873=MAX($Q$761:$Q$2761),Q1873,"")</f>
        <v/>
      </c>
      <c r="V1873" s="253">
        <f>_xlfn.NORM.DIST(P1873,$T$753,$T$754,0)</f>
        <v>1.2851928986299662E-82</v>
      </c>
      <c r="W1873" s="253" t="str">
        <f>IF(V1873=MAX($V$761:$V$2761),Q1873,"")</f>
        <v/>
      </c>
      <c r="X1873" s="253" t="str">
        <f t="shared" si="428"/>
        <v/>
      </c>
      <c r="AB1873" s="253">
        <v>1112</v>
      </c>
      <c r="AC1873" s="253">
        <f t="shared" si="444"/>
        <v>97.110873863386473</v>
      </c>
      <c r="AD1873" s="253">
        <f t="shared" si="429"/>
        <v>1.6647073528804827E-3</v>
      </c>
      <c r="AE1873" s="253">
        <f t="shared" si="430"/>
        <v>0.67292340169655307</v>
      </c>
      <c r="AF1873" s="253" t="str">
        <f>IF(OR(AE1873&lt;$T$757,AE1873&gt;$T$758),AD1873,"")</f>
        <v/>
      </c>
      <c r="AG1873" s="253">
        <f t="shared" si="431"/>
        <v>1.6647073528804827E-3</v>
      </c>
      <c r="AH1873" s="253" t="str">
        <f t="shared" si="432"/>
        <v/>
      </c>
      <c r="AI1873" s="253">
        <f t="shared" si="433"/>
        <v>1.4861008767941503E-4</v>
      </c>
      <c r="AJ1873" s="253" t="str">
        <f t="shared" si="434"/>
        <v/>
      </c>
      <c r="AK1873" s="253" t="str">
        <f t="shared" si="435"/>
        <v/>
      </c>
      <c r="AO1873" s="253">
        <v>1112</v>
      </c>
      <c r="AP1873" s="253">
        <f t="shared" si="436"/>
        <v>572.5173814191885</v>
      </c>
      <c r="AQ1873" s="253">
        <f t="shared" si="437"/>
        <v>2.8236904417520698E-4</v>
      </c>
      <c r="AR1873" s="253">
        <f t="shared" si="438"/>
        <v>0.67292340169655329</v>
      </c>
      <c r="AS1873" s="253" t="str">
        <f>IF(OR(AR1873&lt;$T$757,AR1873&gt;$T$758),AQ1873,"")</f>
        <v/>
      </c>
      <c r="AT1873" s="253">
        <f t="shared" si="439"/>
        <v>2.8236904417520698E-4</v>
      </c>
      <c r="AU1873" s="253" t="str">
        <f t="shared" si="440"/>
        <v/>
      </c>
      <c r="AV1873" s="253">
        <f t="shared" si="441"/>
        <v>0</v>
      </c>
      <c r="AW1873" s="253">
        <f t="shared" si="442"/>
        <v>2.8236904417520698E-4</v>
      </c>
      <c r="AX1873" s="253" t="str">
        <f t="shared" si="443"/>
        <v/>
      </c>
      <c r="AZ1873" s="259"/>
      <c r="BA1873" s="259">
        <f>BA1872+$BD$753</f>
        <v>7.148800000000139</v>
      </c>
      <c r="BB1873" s="274">
        <f t="shared" si="426"/>
        <v>0.4135531834411057</v>
      </c>
      <c r="BC1873" s="259">
        <f t="shared" si="427"/>
        <v>6.5167409648059227E-4</v>
      </c>
      <c r="BD1873" s="259" t="str">
        <f t="shared" si="424"/>
        <v/>
      </c>
      <c r="BE1873" s="254" t="str">
        <f t="shared" si="425"/>
        <v/>
      </c>
    </row>
    <row r="1874" spans="1:57" ht="20.100000000000001" customHeight="1" x14ac:dyDescent="0.25">
      <c r="A1874" s="248">
        <v>1113</v>
      </c>
      <c r="B1874" s="247">
        <f>$B$755+(A1874*$B$758)</f>
        <v>1086.5025693205498</v>
      </c>
      <c r="C1874" s="247">
        <f>_xlfn.NORM.DIST($B1874,$B$752,$B$753,0)</f>
        <v>1.4984894616638169E-4</v>
      </c>
      <c r="D1874" s="247">
        <f>_xlfn.NORM.DIST($B1874,$B$752,$B$753,1)</f>
        <v>0.67436550877967938</v>
      </c>
      <c r="E1874" s="247" t="str">
        <f>IF(OR(D1874&lt;$F$757,D1874&gt;$F$758),C1874,"")</f>
        <v/>
      </c>
      <c r="F1874" s="247">
        <f>IF(AND(D1874&gt;$F$757,D1874&lt;$F$758),C1874,"")</f>
        <v>1.4984894616638169E-4</v>
      </c>
      <c r="G1874" s="247" t="str">
        <f>IF(C1874=MAX($C$761:$C$2761),C1874,"")</f>
        <v/>
      </c>
      <c r="H1874" s="247">
        <f>_xlfn.NORM.DIST(B1874,$F$753,$F$754,0)</f>
        <v>0</v>
      </c>
      <c r="I1874" s="247">
        <f>IF(H1874=MAX($H$761:$H$2761),C1874,"")</f>
        <v>1.4984894616638169E-4</v>
      </c>
      <c r="J1874" s="247" t="str">
        <f>IF(I1874=MIN($I$761:$I$2761),I1874,"")</f>
        <v/>
      </c>
      <c r="K1874" s="247"/>
      <c r="L1874" s="247"/>
      <c r="M1874" s="247"/>
      <c r="N1874" s="247"/>
      <c r="O1874" s="248">
        <v>1113</v>
      </c>
      <c r="P1874" s="247">
        <f>$P$755+(O1874*$P$758)</f>
        <v>63.316506216418361</v>
      </c>
      <c r="Q1874" s="247">
        <f>_xlfn.NORM.DIST(P1874,P$752,P$753,0)</f>
        <v>2.5713873798288091E-3</v>
      </c>
      <c r="R1874" s="247">
        <f>_xlfn.NORM.DIST(P1874,P$752,P$753,1)</f>
        <v>0.67436550877967938</v>
      </c>
      <c r="S1874" s="253" t="str">
        <f>IF(OR(R1874&lt;$T$757,R1874&gt;$T$758),Q1874,"")</f>
        <v/>
      </c>
      <c r="T1874" s="253">
        <f>IF(AND(R1874&gt;$T$757,R1874&lt;$T$758),Q1874,"")</f>
        <v>2.5713873798288091E-3</v>
      </c>
      <c r="U1874" s="253" t="str">
        <f>IF(Q1874=MAX($Q$761:$Q$2761),Q1874,"")</f>
        <v/>
      </c>
      <c r="V1874" s="253">
        <f>_xlfn.NORM.DIST(P1874,$T$753,$T$754,0)</f>
        <v>1.1905782175330958E-82</v>
      </c>
      <c r="W1874" s="253" t="str">
        <f>IF(V1874=MAX($V$761:$V$2761),Q1874,"")</f>
        <v/>
      </c>
      <c r="X1874" s="253" t="str">
        <f t="shared" si="428"/>
        <v/>
      </c>
      <c r="AB1874" s="259">
        <v>1113</v>
      </c>
      <c r="AC1874" s="253">
        <f t="shared" si="444"/>
        <v>97.977935237166776</v>
      </c>
      <c r="AD1874" s="253">
        <f t="shared" si="429"/>
        <v>1.6617135748538414E-3</v>
      </c>
      <c r="AE1874" s="253">
        <f t="shared" si="430"/>
        <v>0.67436550877967938</v>
      </c>
      <c r="AF1874" s="253" t="str">
        <f>IF(OR(AE1874&lt;$T$757,AE1874&gt;$T$758),AD1874,"")</f>
        <v/>
      </c>
      <c r="AG1874" s="253">
        <f t="shared" si="431"/>
        <v>1.6617135748538414E-3</v>
      </c>
      <c r="AH1874" s="253" t="str">
        <f t="shared" si="432"/>
        <v/>
      </c>
      <c r="AI1874" s="253">
        <f t="shared" si="433"/>
        <v>1.4728130521609911E-4</v>
      </c>
      <c r="AJ1874" s="253" t="str">
        <f t="shared" si="434"/>
        <v/>
      </c>
      <c r="AK1874" s="253" t="str">
        <f t="shared" si="435"/>
        <v/>
      </c>
      <c r="AO1874" s="259">
        <v>1113</v>
      </c>
      <c r="AP1874" s="253">
        <f t="shared" si="436"/>
        <v>577.62914375328819</v>
      </c>
      <c r="AQ1874" s="253">
        <f t="shared" si="437"/>
        <v>2.8186123705920392E-4</v>
      </c>
      <c r="AR1874" s="253">
        <f t="shared" si="438"/>
        <v>0.67436550877967938</v>
      </c>
      <c r="AS1874" s="253" t="str">
        <f>IF(OR(AR1874&lt;$T$757,AR1874&gt;$T$758),AQ1874,"")</f>
        <v/>
      </c>
      <c r="AT1874" s="253">
        <f t="shared" si="439"/>
        <v>2.8186123705920392E-4</v>
      </c>
      <c r="AU1874" s="253" t="str">
        <f t="shared" si="440"/>
        <v/>
      </c>
      <c r="AV1874" s="253">
        <f t="shared" si="441"/>
        <v>0</v>
      </c>
      <c r="AW1874" s="253">
        <f t="shared" si="442"/>
        <v>2.8186123705920392E-4</v>
      </c>
      <c r="AX1874" s="253" t="str">
        <f t="shared" si="443"/>
        <v/>
      </c>
      <c r="AZ1874" s="259"/>
      <c r="BA1874" s="259">
        <f>BA1873+$BD$753</f>
        <v>7.1552000000001392</v>
      </c>
      <c r="BB1874" s="274">
        <f t="shared" si="426"/>
        <v>0.41290150934462511</v>
      </c>
      <c r="BC1874" s="259">
        <f t="shared" si="427"/>
        <v>6.5104627416612271E-4</v>
      </c>
      <c r="BD1874" s="259" t="str">
        <f t="shared" si="424"/>
        <v/>
      </c>
      <c r="BE1874" s="254" t="str">
        <f t="shared" si="425"/>
        <v/>
      </c>
    </row>
    <row r="1875" spans="1:57" ht="20.100000000000001" customHeight="1" x14ac:dyDescent="0.25">
      <c r="A1875" s="247">
        <v>1114</v>
      </c>
      <c r="B1875" s="247">
        <f>$B$755+(A1875*$B$758)</f>
        <v>1096.1176363056875</v>
      </c>
      <c r="C1875" s="247">
        <f>_xlfn.NORM.DIST($B1875,$B$752,$B$753,0)</f>
        <v>1.495770674207626E-4</v>
      </c>
      <c r="D1875" s="247">
        <f>_xlfn.NORM.DIST($B1875,$B$752,$B$753,1)</f>
        <v>0.67580501089227552</v>
      </c>
      <c r="E1875" s="247" t="str">
        <f>IF(OR(D1875&lt;$F$757,D1875&gt;$F$758),C1875,"")</f>
        <v/>
      </c>
      <c r="F1875" s="247">
        <f>IF(AND(D1875&gt;$F$757,D1875&lt;$F$758),C1875,"")</f>
        <v>1.495770674207626E-4</v>
      </c>
      <c r="G1875" s="247" t="str">
        <f>IF(C1875=MAX($C$761:$C$2761),C1875,"")</f>
        <v/>
      </c>
      <c r="H1875" s="247">
        <f>_xlfn.NORM.DIST(B1875,$F$753,$F$754,0)</f>
        <v>0</v>
      </c>
      <c r="I1875" s="247">
        <f>IF(H1875=MAX($H$761:$H$2761),C1875,"")</f>
        <v>1.495770674207626E-4</v>
      </c>
      <c r="J1875" s="247" t="str">
        <f>IF(I1875=MIN($I$761:$I$2761),I1875,"")</f>
        <v/>
      </c>
      <c r="K1875" s="247"/>
      <c r="L1875" s="247"/>
      <c r="M1875" s="247"/>
      <c r="N1875" s="247"/>
      <c r="O1875" s="247">
        <v>1114</v>
      </c>
      <c r="P1875" s="247">
        <f>$P$755+(O1875*$P$758)</f>
        <v>63.876829280280504</v>
      </c>
      <c r="Q1875" s="247">
        <f>_xlfn.NORM.DIST(P1875,P$752,P$753,0)</f>
        <v>2.5667219778142212E-3</v>
      </c>
      <c r="R1875" s="247">
        <f>_xlfn.NORM.DIST(P1875,P$752,P$753,1)</f>
        <v>0.67580501089227574</v>
      </c>
      <c r="S1875" s="253" t="str">
        <f>IF(OR(R1875&lt;$T$757,R1875&gt;$T$758),Q1875,"")</f>
        <v/>
      </c>
      <c r="T1875" s="253">
        <f>IF(AND(R1875&gt;$T$757,R1875&lt;$T$758),Q1875,"")</f>
        <v>2.5667219778142212E-3</v>
      </c>
      <c r="U1875" s="253" t="str">
        <f>IF(Q1875=MAX($Q$761:$Q$2761),Q1875,"")</f>
        <v/>
      </c>
      <c r="V1875" s="253">
        <f>_xlfn.NORM.DIST(P1875,$T$753,$T$754,0)</f>
        <v>1.1029113327133762E-82</v>
      </c>
      <c r="W1875" s="253" t="str">
        <f>IF(V1875=MAX($V$761:$V$2761),Q1875,"")</f>
        <v/>
      </c>
      <c r="X1875" s="253" t="str">
        <f t="shared" si="428"/>
        <v/>
      </c>
      <c r="AB1875" s="253">
        <v>1114</v>
      </c>
      <c r="AC1875" s="253">
        <f t="shared" si="444"/>
        <v>98.844996610946964</v>
      </c>
      <c r="AD1875" s="253">
        <f t="shared" si="429"/>
        <v>1.6586986413900601E-3</v>
      </c>
      <c r="AE1875" s="253">
        <f t="shared" si="430"/>
        <v>0.67580501089227563</v>
      </c>
      <c r="AF1875" s="253" t="str">
        <f>IF(OR(AE1875&lt;$T$757,AE1875&gt;$T$758),AD1875,"")</f>
        <v/>
      </c>
      <c r="AG1875" s="253">
        <f t="shared" si="431"/>
        <v>1.6586986413900601E-3</v>
      </c>
      <c r="AH1875" s="253" t="str">
        <f t="shared" si="432"/>
        <v/>
      </c>
      <c r="AI1875" s="253">
        <f t="shared" si="433"/>
        <v>1.4596206851853622E-4</v>
      </c>
      <c r="AJ1875" s="253" t="str">
        <f t="shared" si="434"/>
        <v/>
      </c>
      <c r="AK1875" s="253" t="str">
        <f t="shared" si="435"/>
        <v/>
      </c>
      <c r="AO1875" s="253">
        <v>1114</v>
      </c>
      <c r="AP1875" s="253">
        <f t="shared" si="436"/>
        <v>582.74090608738788</v>
      </c>
      <c r="AQ1875" s="253">
        <f t="shared" si="437"/>
        <v>2.8134984154037793E-4</v>
      </c>
      <c r="AR1875" s="253">
        <f t="shared" si="438"/>
        <v>0.67580501089227563</v>
      </c>
      <c r="AS1875" s="253" t="str">
        <f>IF(OR(AR1875&lt;$T$757,AR1875&gt;$T$758),AQ1875,"")</f>
        <v/>
      </c>
      <c r="AT1875" s="253">
        <f t="shared" si="439"/>
        <v>2.8134984154037793E-4</v>
      </c>
      <c r="AU1875" s="253" t="str">
        <f t="shared" si="440"/>
        <v/>
      </c>
      <c r="AV1875" s="253">
        <f t="shared" si="441"/>
        <v>0</v>
      </c>
      <c r="AW1875" s="253">
        <f t="shared" si="442"/>
        <v>2.8134984154037793E-4</v>
      </c>
      <c r="AX1875" s="253" t="str">
        <f t="shared" si="443"/>
        <v/>
      </c>
      <c r="AZ1875" s="259"/>
      <c r="BA1875" s="259">
        <f>BA1874+$BD$753</f>
        <v>7.1616000000001394</v>
      </c>
      <c r="BB1875" s="274">
        <f t="shared" si="426"/>
        <v>0.41225046307045898</v>
      </c>
      <c r="BC1875" s="259">
        <f t="shared" si="427"/>
        <v>6.5041775694207882E-4</v>
      </c>
      <c r="BD1875" s="259" t="str">
        <f t="shared" si="424"/>
        <v/>
      </c>
      <c r="BE1875" s="254" t="str">
        <f t="shared" si="425"/>
        <v/>
      </c>
    </row>
    <row r="1876" spans="1:57" ht="20.100000000000001" customHeight="1" x14ac:dyDescent="0.25">
      <c r="A1876" s="247">
        <v>1115</v>
      </c>
      <c r="B1876" s="247">
        <f>$B$755+(A1876*$B$758)</f>
        <v>1105.7327032908252</v>
      </c>
      <c r="C1876" s="247">
        <f>_xlfn.NORM.DIST($B1876,$B$752,$B$753,0)</f>
        <v>1.4930329308710807E-4</v>
      </c>
      <c r="D1876" s="247">
        <f>_xlfn.NORM.DIST($B1876,$B$752,$B$753,1)</f>
        <v>0.67724188974965216</v>
      </c>
      <c r="E1876" s="247" t="str">
        <f>IF(OR(D1876&lt;$F$757,D1876&gt;$F$758),C1876,"")</f>
        <v/>
      </c>
      <c r="F1876" s="247">
        <f>IF(AND(D1876&gt;$F$757,D1876&lt;$F$758),C1876,"")</f>
        <v>1.4930329308710807E-4</v>
      </c>
      <c r="G1876" s="247" t="str">
        <f>IF(C1876=MAX($C$761:$C$2761),C1876,"")</f>
        <v/>
      </c>
      <c r="H1876" s="247">
        <f>_xlfn.NORM.DIST(B1876,$F$753,$F$754,0)</f>
        <v>0</v>
      </c>
      <c r="I1876" s="247">
        <f>IF(H1876=MAX($H$761:$H$2761),C1876,"")</f>
        <v>1.4930329308710807E-4</v>
      </c>
      <c r="J1876" s="247" t="str">
        <f>IF(I1876=MIN($I$761:$I$2761),I1876,"")</f>
        <v/>
      </c>
      <c r="K1876" s="247"/>
      <c r="L1876" s="247"/>
      <c r="M1876" s="247"/>
      <c r="N1876" s="247"/>
      <c r="O1876" s="247">
        <v>1115</v>
      </c>
      <c r="P1876" s="247">
        <f>$P$755+(O1876*$P$758)</f>
        <v>64.437152344142646</v>
      </c>
      <c r="Q1876" s="247">
        <f>_xlfn.NORM.DIST(P1876,P$752,P$753,0)</f>
        <v>2.5620240477687286E-3</v>
      </c>
      <c r="R1876" s="247">
        <f>_xlfn.NORM.DIST(P1876,P$752,P$753,1)</f>
        <v>0.67724188974965238</v>
      </c>
      <c r="S1876" s="253" t="str">
        <f>IF(OR(R1876&lt;$T$757,R1876&gt;$T$758),Q1876,"")</f>
        <v/>
      </c>
      <c r="T1876" s="253">
        <f>IF(AND(R1876&gt;$T$757,R1876&lt;$T$758),Q1876,"")</f>
        <v>2.5620240477687286E-3</v>
      </c>
      <c r="U1876" s="253" t="str">
        <f>IF(Q1876=MAX($Q$761:$Q$2761),Q1876,"")</f>
        <v/>
      </c>
      <c r="V1876" s="253">
        <f>_xlfn.NORM.DIST(P1876,$T$753,$T$754,0)</f>
        <v>1.0216833530594735E-82</v>
      </c>
      <c r="W1876" s="253" t="str">
        <f>IF(V1876=MAX($V$761:$V$2761),Q1876,"")</f>
        <v/>
      </c>
      <c r="X1876" s="253" t="str">
        <f t="shared" si="428"/>
        <v/>
      </c>
      <c r="AB1876" s="253">
        <v>1115</v>
      </c>
      <c r="AC1876" s="253">
        <f t="shared" si="444"/>
        <v>99.712057984727267</v>
      </c>
      <c r="AD1876" s="253">
        <f t="shared" si="429"/>
        <v>1.6556626872621266E-3</v>
      </c>
      <c r="AE1876" s="253">
        <f t="shared" si="430"/>
        <v>0.67724188974965227</v>
      </c>
      <c r="AF1876" s="253" t="str">
        <f>IF(OR(AE1876&lt;$T$757,AE1876&gt;$T$758),AD1876,"")</f>
        <v/>
      </c>
      <c r="AG1876" s="253">
        <f t="shared" si="431"/>
        <v>1.6556626872621266E-3</v>
      </c>
      <c r="AH1876" s="253" t="str">
        <f t="shared" si="432"/>
        <v/>
      </c>
      <c r="AI1876" s="253">
        <f t="shared" si="433"/>
        <v>1.4465233410900633E-4</v>
      </c>
      <c r="AJ1876" s="253" t="str">
        <f t="shared" si="434"/>
        <v/>
      </c>
      <c r="AK1876" s="253" t="str">
        <f t="shared" si="435"/>
        <v/>
      </c>
      <c r="AO1876" s="253">
        <v>1115</v>
      </c>
      <c r="AP1876" s="253">
        <f t="shared" si="436"/>
        <v>587.85266842148758</v>
      </c>
      <c r="AQ1876" s="253">
        <f t="shared" si="437"/>
        <v>2.8083488047903521E-4</v>
      </c>
      <c r="AR1876" s="253">
        <f t="shared" si="438"/>
        <v>0.67724188974965216</v>
      </c>
      <c r="AS1876" s="253" t="str">
        <f>IF(OR(AR1876&lt;$T$757,AR1876&gt;$T$758),AQ1876,"")</f>
        <v/>
      </c>
      <c r="AT1876" s="253">
        <f t="shared" si="439"/>
        <v>2.8083488047903521E-4</v>
      </c>
      <c r="AU1876" s="253" t="str">
        <f t="shared" si="440"/>
        <v/>
      </c>
      <c r="AV1876" s="253">
        <f t="shared" si="441"/>
        <v>0</v>
      </c>
      <c r="AW1876" s="253">
        <f t="shared" si="442"/>
        <v>2.8083488047903521E-4</v>
      </c>
      <c r="AX1876" s="253" t="str">
        <f t="shared" si="443"/>
        <v/>
      </c>
      <c r="AZ1876" s="259"/>
      <c r="BA1876" s="259">
        <f>BA1875+$BD$753</f>
        <v>7.1680000000001396</v>
      </c>
      <c r="BB1876" s="274">
        <f t="shared" si="426"/>
        <v>0.4116000453135169</v>
      </c>
      <c r="BC1876" s="259">
        <f t="shared" si="427"/>
        <v>6.4978855030750626E-4</v>
      </c>
      <c r="BD1876" s="259" t="str">
        <f t="shared" si="424"/>
        <v/>
      </c>
      <c r="BE1876" s="254" t="str">
        <f t="shared" si="425"/>
        <v/>
      </c>
    </row>
    <row r="1877" spans="1:57" ht="20.100000000000001" customHeight="1" x14ac:dyDescent="0.25">
      <c r="A1877" s="247">
        <v>1116</v>
      </c>
      <c r="B1877" s="247">
        <f>$B$755+(A1877*$B$758)</f>
        <v>1115.3477702759628</v>
      </c>
      <c r="C1877" s="247">
        <f>_xlfn.NORM.DIST($B1877,$B$752,$B$753,0)</f>
        <v>1.4902763538764737E-4</v>
      </c>
      <c r="D1877" s="247">
        <f>_xlfn.NORM.DIST($B1877,$B$752,$B$753,1)</f>
        <v>0.67867612718430714</v>
      </c>
      <c r="E1877" s="247" t="str">
        <f>IF(OR(D1877&lt;$F$757,D1877&gt;$F$758),C1877,"")</f>
        <v/>
      </c>
      <c r="F1877" s="247">
        <f>IF(AND(D1877&gt;$F$757,D1877&lt;$F$758),C1877,"")</f>
        <v>1.4902763538764737E-4</v>
      </c>
      <c r="G1877" s="247" t="str">
        <f>IF(C1877=MAX($C$761:$C$2761),C1877,"")</f>
        <v/>
      </c>
      <c r="H1877" s="247">
        <f>_xlfn.NORM.DIST(B1877,$F$753,$F$754,0)</f>
        <v>0</v>
      </c>
      <c r="I1877" s="247">
        <f>IF(H1877=MAX($H$761:$H$2761),C1877,"")</f>
        <v>1.4902763538764737E-4</v>
      </c>
      <c r="J1877" s="247" t="str">
        <f>IF(I1877=MIN($I$761:$I$2761),I1877,"")</f>
        <v/>
      </c>
      <c r="K1877" s="247"/>
      <c r="L1877" s="247"/>
      <c r="M1877" s="247"/>
      <c r="N1877" s="247"/>
      <c r="O1877" s="247">
        <v>1116</v>
      </c>
      <c r="P1877" s="247">
        <f>$P$755+(O1877*$P$758)</f>
        <v>64.997475408004675</v>
      </c>
      <c r="Q1877" s="247">
        <f>_xlfn.NORM.DIST(P1877,P$752,P$753,0)</f>
        <v>2.5572937994241141E-3</v>
      </c>
      <c r="R1877" s="247">
        <f>_xlfn.NORM.DIST(P1877,P$752,P$753,1)</f>
        <v>0.67867612718430725</v>
      </c>
      <c r="S1877" s="253" t="str">
        <f>IF(OR(R1877&lt;$T$757,R1877&gt;$T$758),Q1877,"")</f>
        <v/>
      </c>
      <c r="T1877" s="253">
        <f>IF(AND(R1877&gt;$T$757,R1877&lt;$T$758),Q1877,"")</f>
        <v>2.5572937994241141E-3</v>
      </c>
      <c r="U1877" s="253" t="str">
        <f>IF(Q1877=MAX($Q$761:$Q$2761),Q1877,"")</f>
        <v/>
      </c>
      <c r="V1877" s="253">
        <f>_xlfn.NORM.DIST(P1877,$T$753,$T$754,0)</f>
        <v>9.4642256517075485E-83</v>
      </c>
      <c r="W1877" s="253" t="str">
        <f>IF(V1877=MAX($V$761:$V$2761),Q1877,"")</f>
        <v/>
      </c>
      <c r="X1877" s="253" t="str">
        <f t="shared" si="428"/>
        <v/>
      </c>
      <c r="AB1877" s="253">
        <v>1116</v>
      </c>
      <c r="AC1877" s="253">
        <f t="shared" si="444"/>
        <v>100.57911935850746</v>
      </c>
      <c r="AD1877" s="253">
        <f t="shared" si="429"/>
        <v>1.6526058480054913E-3</v>
      </c>
      <c r="AE1877" s="253">
        <f t="shared" si="430"/>
        <v>0.67867612718430737</v>
      </c>
      <c r="AF1877" s="253" t="str">
        <f>IF(OR(AE1877&lt;$T$757,AE1877&gt;$T$758),AD1877,"")</f>
        <v/>
      </c>
      <c r="AG1877" s="253">
        <f t="shared" si="431"/>
        <v>1.6526058480054913E-3</v>
      </c>
      <c r="AH1877" s="253" t="str">
        <f t="shared" si="432"/>
        <v/>
      </c>
      <c r="AI1877" s="253">
        <f t="shared" si="433"/>
        <v>1.433520584455167E-4</v>
      </c>
      <c r="AJ1877" s="253" t="str">
        <f t="shared" si="434"/>
        <v/>
      </c>
      <c r="AK1877" s="253" t="str">
        <f t="shared" si="435"/>
        <v/>
      </c>
      <c r="AO1877" s="253">
        <v>1116</v>
      </c>
      <c r="AP1877" s="253">
        <f t="shared" si="436"/>
        <v>592.96443075558727</v>
      </c>
      <c r="AQ1877" s="253">
        <f t="shared" si="437"/>
        <v>2.8031637686481151E-4</v>
      </c>
      <c r="AR1877" s="253">
        <f t="shared" si="438"/>
        <v>0.67867612718430714</v>
      </c>
      <c r="AS1877" s="253" t="str">
        <f>IF(OR(AR1877&lt;$T$757,AR1877&gt;$T$758),AQ1877,"")</f>
        <v/>
      </c>
      <c r="AT1877" s="253">
        <f t="shared" si="439"/>
        <v>2.8031637686481151E-4</v>
      </c>
      <c r="AU1877" s="253" t="str">
        <f t="shared" si="440"/>
        <v/>
      </c>
      <c r="AV1877" s="253">
        <f t="shared" si="441"/>
        <v>0</v>
      </c>
      <c r="AW1877" s="253">
        <f t="shared" si="442"/>
        <v>2.8031637686481151E-4</v>
      </c>
      <c r="AX1877" s="253" t="str">
        <f t="shared" si="443"/>
        <v/>
      </c>
      <c r="AZ1877" s="259"/>
      <c r="BA1877" s="259">
        <f>BA1876+$BD$753</f>
        <v>7.1744000000001398</v>
      </c>
      <c r="BB1877" s="274">
        <f t="shared" si="426"/>
        <v>0.4109502567632094</v>
      </c>
      <c r="BC1877" s="259">
        <f t="shared" si="427"/>
        <v>6.4915865974951581E-4</v>
      </c>
      <c r="BD1877" s="259" t="str">
        <f t="shared" si="424"/>
        <v/>
      </c>
      <c r="BE1877" s="254" t="str">
        <f t="shared" si="425"/>
        <v/>
      </c>
    </row>
    <row r="1878" spans="1:57" ht="20.100000000000001" customHeight="1" x14ac:dyDescent="0.25">
      <c r="A1878" s="247">
        <v>1117</v>
      </c>
      <c r="B1878" s="247">
        <f>$B$755+(A1878*$B$758)</f>
        <v>1124.9628372611005</v>
      </c>
      <c r="C1878" s="247">
        <f>_xlfn.NORM.DIST($B1878,$B$752,$B$753,0)</f>
        <v>1.4875010661245932E-4</v>
      </c>
      <c r="D1878" s="247">
        <f>_xlfn.NORM.DIST($B1878,$B$752,$B$753,1)</f>
        <v>0.68010770514658336</v>
      </c>
      <c r="E1878" s="247" t="str">
        <f>IF(OR(D1878&lt;$F$757,D1878&gt;$F$758),C1878,"")</f>
        <v/>
      </c>
      <c r="F1878" s="247">
        <f>IF(AND(D1878&gt;$F$757,D1878&lt;$F$758),C1878,"")</f>
        <v>1.4875010661245932E-4</v>
      </c>
      <c r="G1878" s="247" t="str">
        <f>IF(C1878=MAX($C$761:$C$2761),C1878,"")</f>
        <v/>
      </c>
      <c r="H1878" s="247">
        <f>_xlfn.NORM.DIST(B1878,$F$753,$F$754,0)</f>
        <v>0</v>
      </c>
      <c r="I1878" s="247">
        <f>IF(H1878=MAX($H$761:$H$2761),C1878,"")</f>
        <v>1.4875010661245932E-4</v>
      </c>
      <c r="J1878" s="247" t="str">
        <f>IF(I1878=MIN($I$761:$I$2761),I1878,"")</f>
        <v/>
      </c>
      <c r="K1878" s="247"/>
      <c r="L1878" s="247"/>
      <c r="M1878" s="247"/>
      <c r="N1878" s="247"/>
      <c r="O1878" s="247">
        <v>1117</v>
      </c>
      <c r="P1878" s="247">
        <f>$P$755+(O1878*$P$758)</f>
        <v>65.557798471866818</v>
      </c>
      <c r="Q1878" s="247">
        <f>_xlfn.NORM.DIST(P1878,P$752,P$753,0)</f>
        <v>2.5525314436764431E-3</v>
      </c>
      <c r="R1878" s="247">
        <f>_xlfn.NORM.DIST(P1878,P$752,P$753,1)</f>
        <v>0.68010770514658336</v>
      </c>
      <c r="S1878" s="253" t="str">
        <f>IF(OR(R1878&lt;$T$757,R1878&gt;$T$758),Q1878,"")</f>
        <v/>
      </c>
      <c r="T1878" s="253">
        <f>IF(AND(R1878&gt;$T$757,R1878&lt;$T$758),Q1878,"")</f>
        <v>2.5525314436764431E-3</v>
      </c>
      <c r="U1878" s="253" t="str">
        <f>IF(Q1878=MAX($Q$761:$Q$2761),Q1878,"")</f>
        <v/>
      </c>
      <c r="V1878" s="253">
        <f>_xlfn.NORM.DIST(P1878,$T$753,$T$754,0)</f>
        <v>8.7669172434511163E-83</v>
      </c>
      <c r="W1878" s="253" t="str">
        <f>IF(V1878=MAX($V$761:$V$2761),Q1878,"")</f>
        <v/>
      </c>
      <c r="X1878" s="253" t="str">
        <f t="shared" si="428"/>
        <v/>
      </c>
      <c r="AB1878" s="253">
        <v>1117</v>
      </c>
      <c r="AC1878" s="253">
        <f t="shared" si="444"/>
        <v>101.44618073228776</v>
      </c>
      <c r="AD1878" s="253">
        <f t="shared" si="429"/>
        <v>1.6495282599080046E-3</v>
      </c>
      <c r="AE1878" s="253">
        <f t="shared" si="430"/>
        <v>0.68010770514658347</v>
      </c>
      <c r="AF1878" s="253" t="str">
        <f>IF(OR(AE1878&lt;$T$757,AE1878&gt;$T$758),AD1878,"")</f>
        <v/>
      </c>
      <c r="AG1878" s="253">
        <f t="shared" si="431"/>
        <v>1.6495282599080046E-3</v>
      </c>
      <c r="AH1878" s="253" t="str">
        <f t="shared" si="432"/>
        <v/>
      </c>
      <c r="AI1878" s="253">
        <f t="shared" si="433"/>
        <v>1.4206119792515079E-4</v>
      </c>
      <c r="AJ1878" s="253" t="str">
        <f t="shared" si="434"/>
        <v/>
      </c>
      <c r="AK1878" s="253" t="str">
        <f t="shared" si="435"/>
        <v/>
      </c>
      <c r="AO1878" s="253">
        <v>1117</v>
      </c>
      <c r="AP1878" s="253">
        <f t="shared" si="436"/>
        <v>598.07619308968788</v>
      </c>
      <c r="AQ1878" s="253">
        <f t="shared" si="437"/>
        <v>2.797943538149651E-4</v>
      </c>
      <c r="AR1878" s="253">
        <f t="shared" si="438"/>
        <v>0.68010770514658336</v>
      </c>
      <c r="AS1878" s="253" t="str">
        <f>IF(OR(AR1878&lt;$T$757,AR1878&gt;$T$758),AQ1878,"")</f>
        <v/>
      </c>
      <c r="AT1878" s="253">
        <f t="shared" si="439"/>
        <v>2.797943538149651E-4</v>
      </c>
      <c r="AU1878" s="253" t="str">
        <f t="shared" si="440"/>
        <v/>
      </c>
      <c r="AV1878" s="253">
        <f t="shared" si="441"/>
        <v>0</v>
      </c>
      <c r="AW1878" s="253">
        <f t="shared" si="442"/>
        <v>2.797943538149651E-4</v>
      </c>
      <c r="AX1878" s="253" t="str">
        <f t="shared" si="443"/>
        <v/>
      </c>
      <c r="AZ1878" s="259"/>
      <c r="BA1878" s="259">
        <f>BA1877+$BD$753</f>
        <v>7.18080000000014</v>
      </c>
      <c r="BB1878" s="274">
        <f t="shared" si="426"/>
        <v>0.41030109810345988</v>
      </c>
      <c r="BC1878" s="259">
        <f t="shared" si="427"/>
        <v>6.485280907396751E-4</v>
      </c>
      <c r="BD1878" s="259" t="str">
        <f t="shared" si="424"/>
        <v/>
      </c>
      <c r="BE1878" s="254" t="str">
        <f t="shared" si="425"/>
        <v/>
      </c>
    </row>
    <row r="1879" spans="1:57" ht="20.100000000000001" customHeight="1" x14ac:dyDescent="0.25">
      <c r="A1879" s="247">
        <v>1118</v>
      </c>
      <c r="B1879" s="247">
        <f>$B$755+(A1879*$B$758)</f>
        <v>1134.5779042462382</v>
      </c>
      <c r="C1879" s="247">
        <f>_xlfn.NORM.DIST($B1879,$B$752,$B$753,0)</f>
        <v>1.4847071911856108E-4</v>
      </c>
      <c r="D1879" s="247">
        <f>_xlfn.NORM.DIST($B1879,$B$752,$B$753,1)</f>
        <v>0.68153660570531549</v>
      </c>
      <c r="E1879" s="247" t="str">
        <f>IF(OR(D1879&lt;$F$757,D1879&gt;$F$758),C1879,"")</f>
        <v/>
      </c>
      <c r="F1879" s="247">
        <f>IF(AND(D1879&gt;$F$757,D1879&lt;$F$758),C1879,"")</f>
        <v>1.4847071911856108E-4</v>
      </c>
      <c r="G1879" s="247" t="str">
        <f>IF(C1879=MAX($C$761:$C$2761),C1879,"")</f>
        <v/>
      </c>
      <c r="H1879" s="247">
        <f>_xlfn.NORM.DIST(B1879,$F$753,$F$754,0)</f>
        <v>0</v>
      </c>
      <c r="I1879" s="247">
        <f>IF(H1879=MAX($H$761:$H$2761),C1879,"")</f>
        <v>1.4847071911856108E-4</v>
      </c>
      <c r="J1879" s="247" t="str">
        <f>IF(I1879=MIN($I$761:$I$2761),I1879,"")</f>
        <v/>
      </c>
      <c r="K1879" s="247"/>
      <c r="L1879" s="247"/>
      <c r="M1879" s="247"/>
      <c r="N1879" s="247"/>
      <c r="O1879" s="247">
        <v>1118</v>
      </c>
      <c r="P1879" s="247">
        <f>$P$755+(O1879*$P$758)</f>
        <v>66.11812153572896</v>
      </c>
      <c r="Q1879" s="247">
        <f>_xlfn.NORM.DIST(P1879,P$752,P$753,0)</f>
        <v>2.547737192570437E-3</v>
      </c>
      <c r="R1879" s="247">
        <f>_xlfn.NORM.DIST(P1879,P$752,P$753,1)</f>
        <v>0.68153660570531571</v>
      </c>
      <c r="S1879" s="253" t="str">
        <f>IF(OR(R1879&lt;$T$757,R1879&gt;$T$758),Q1879,"")</f>
        <v/>
      </c>
      <c r="T1879" s="253">
        <f>IF(AND(R1879&gt;$T$757,R1879&lt;$T$758),Q1879,"")</f>
        <v>2.547737192570437E-3</v>
      </c>
      <c r="U1879" s="253" t="str">
        <f>IF(Q1879=MAX($Q$761:$Q$2761),Q1879,"")</f>
        <v/>
      </c>
      <c r="V1879" s="253">
        <f>_xlfn.NORM.DIST(P1879,$T$753,$T$754,0)</f>
        <v>8.120855424454913E-83</v>
      </c>
      <c r="W1879" s="253" t="str">
        <f>IF(V1879=MAX($V$761:$V$2761),Q1879,"")</f>
        <v/>
      </c>
      <c r="X1879" s="253" t="str">
        <f t="shared" si="428"/>
        <v/>
      </c>
      <c r="AB1879" s="253">
        <v>1118</v>
      </c>
      <c r="AC1879" s="253">
        <f t="shared" si="444"/>
        <v>102.31324210606795</v>
      </c>
      <c r="AD1879" s="253">
        <f t="shared" si="429"/>
        <v>1.6464300599998147E-3</v>
      </c>
      <c r="AE1879" s="253">
        <f t="shared" si="430"/>
        <v>0.6815366057053156</v>
      </c>
      <c r="AF1879" s="253" t="str">
        <f>IF(OR(AE1879&lt;$T$757,AE1879&gt;$T$758),AD1879,"")</f>
        <v/>
      </c>
      <c r="AG1879" s="253">
        <f t="shared" si="431"/>
        <v>1.6464300599998147E-3</v>
      </c>
      <c r="AH1879" s="253" t="str">
        <f t="shared" si="432"/>
        <v/>
      </c>
      <c r="AI1879" s="253">
        <f t="shared" si="433"/>
        <v>1.4077970888739586E-4</v>
      </c>
      <c r="AJ1879" s="253" t="str">
        <f t="shared" si="434"/>
        <v/>
      </c>
      <c r="AK1879" s="253" t="str">
        <f t="shared" si="435"/>
        <v/>
      </c>
      <c r="AO1879" s="253">
        <v>1118</v>
      </c>
      <c r="AP1879" s="253">
        <f t="shared" si="436"/>
        <v>603.18795542378757</v>
      </c>
      <c r="AQ1879" s="253">
        <f t="shared" si="437"/>
        <v>2.7926883457266369E-4</v>
      </c>
      <c r="AR1879" s="253">
        <f t="shared" si="438"/>
        <v>0.6815366057053156</v>
      </c>
      <c r="AS1879" s="253" t="str">
        <f>IF(OR(AR1879&lt;$T$757,AR1879&gt;$T$758),AQ1879,"")</f>
        <v/>
      </c>
      <c r="AT1879" s="253">
        <f t="shared" si="439"/>
        <v>2.7926883457266369E-4</v>
      </c>
      <c r="AU1879" s="253" t="str">
        <f t="shared" si="440"/>
        <v/>
      </c>
      <c r="AV1879" s="253">
        <f t="shared" si="441"/>
        <v>0</v>
      </c>
      <c r="AW1879" s="253">
        <f t="shared" si="442"/>
        <v>2.7926883457266369E-4</v>
      </c>
      <c r="AX1879" s="253" t="str">
        <f t="shared" si="443"/>
        <v/>
      </c>
      <c r="AZ1879" s="259"/>
      <c r="BA1879" s="259">
        <f>BA1878+$BD$753</f>
        <v>7.1872000000001401</v>
      </c>
      <c r="BB1879" s="274">
        <f t="shared" si="426"/>
        <v>0.40965257001272021</v>
      </c>
      <c r="BC1879" s="259">
        <f t="shared" si="427"/>
        <v>6.4789684873661768E-4</v>
      </c>
      <c r="BD1879" s="259" t="str">
        <f t="shared" si="424"/>
        <v/>
      </c>
      <c r="BE1879" s="254" t="str">
        <f t="shared" si="425"/>
        <v/>
      </c>
    </row>
    <row r="1880" spans="1:57" ht="20.100000000000001" customHeight="1" x14ac:dyDescent="0.25">
      <c r="A1880" s="248">
        <v>1119</v>
      </c>
      <c r="B1880" s="247">
        <f>$B$755+(A1880*$B$758)</f>
        <v>1144.1929712313759</v>
      </c>
      <c r="C1880" s="247">
        <f>_xlfn.NORM.DIST($B1880,$B$752,$B$753,0)</f>
        <v>1.4818948532899345E-4</v>
      </c>
      <c r="D1880" s="247">
        <f>_xlfn.NORM.DIST($B1880,$B$752,$B$753,1)</f>
        <v>0.68296281104847056</v>
      </c>
      <c r="E1880" s="247" t="str">
        <f>IF(OR(D1880&lt;$F$757,D1880&gt;$F$758),C1880,"")</f>
        <v/>
      </c>
      <c r="F1880" s="247">
        <f>IF(AND(D1880&gt;$F$757,D1880&lt;$F$758),C1880,"")</f>
        <v>1.4818948532899345E-4</v>
      </c>
      <c r="G1880" s="247" t="str">
        <f>IF(C1880=MAX($C$761:$C$2761),C1880,"")</f>
        <v/>
      </c>
      <c r="H1880" s="247">
        <f>_xlfn.NORM.DIST(B1880,$F$753,$F$754,0)</f>
        <v>0</v>
      </c>
      <c r="I1880" s="247">
        <f>IF(H1880=MAX($H$761:$H$2761),C1880,"")</f>
        <v>1.4818948532899345E-4</v>
      </c>
      <c r="J1880" s="247" t="str">
        <f>IF(I1880=MIN($I$761:$I$2761),I1880,"")</f>
        <v/>
      </c>
      <c r="K1880" s="247"/>
      <c r="L1880" s="247"/>
      <c r="M1880" s="247"/>
      <c r="N1880" s="247"/>
      <c r="O1880" s="248">
        <v>1119</v>
      </c>
      <c r="P1880" s="247">
        <f>$P$755+(O1880*$P$758)</f>
        <v>66.678444599591103</v>
      </c>
      <c r="Q1880" s="247">
        <f>_xlfn.NORM.DIST(P1880,P$752,P$753,0)</f>
        <v>2.5429112592837743E-3</v>
      </c>
      <c r="R1880" s="247">
        <f>_xlfn.NORM.DIST(P1880,P$752,P$753,1)</f>
        <v>0.6829628110484709</v>
      </c>
      <c r="S1880" s="253" t="str">
        <f>IF(OR(R1880&lt;$T$757,R1880&gt;$T$758),Q1880,"")</f>
        <v/>
      </c>
      <c r="T1880" s="253">
        <f>IF(AND(R1880&gt;$T$757,R1880&lt;$T$758),Q1880,"")</f>
        <v>2.5429112592837743E-3</v>
      </c>
      <c r="U1880" s="253" t="str">
        <f>IF(Q1880=MAX($Q$761:$Q$2761),Q1880,"")</f>
        <v/>
      </c>
      <c r="V1880" s="253">
        <f>_xlfn.NORM.DIST(P1880,$T$753,$T$754,0)</f>
        <v>7.522283583768019E-83</v>
      </c>
      <c r="W1880" s="253" t="str">
        <f>IF(V1880=MAX($V$761:$V$2761),Q1880,"")</f>
        <v/>
      </c>
      <c r="X1880" s="253" t="str">
        <f t="shared" si="428"/>
        <v/>
      </c>
      <c r="AB1880" s="259">
        <v>1119</v>
      </c>
      <c r="AC1880" s="253">
        <f t="shared" si="444"/>
        <v>103.18030347984813</v>
      </c>
      <c r="AD1880" s="253">
        <f t="shared" si="429"/>
        <v>1.6433113860432208E-3</v>
      </c>
      <c r="AE1880" s="253">
        <f t="shared" si="430"/>
        <v>0.68296281104847056</v>
      </c>
      <c r="AF1880" s="253" t="str">
        <f>IF(OR(AE1880&lt;$T$757,AE1880&gt;$T$758),AD1880,"")</f>
        <v/>
      </c>
      <c r="AG1880" s="253">
        <f t="shared" si="431"/>
        <v>1.6433113860432208E-3</v>
      </c>
      <c r="AH1880" s="253" t="str">
        <f t="shared" si="432"/>
        <v/>
      </c>
      <c r="AI1880" s="253">
        <f t="shared" si="433"/>
        <v>1.3950754761744188E-4</v>
      </c>
      <c r="AJ1880" s="253" t="str">
        <f t="shared" si="434"/>
        <v/>
      </c>
      <c r="AK1880" s="253" t="str">
        <f t="shared" si="435"/>
        <v/>
      </c>
      <c r="AO1880" s="259">
        <v>1119</v>
      </c>
      <c r="AP1880" s="253">
        <f t="shared" si="436"/>
        <v>608.29971775788727</v>
      </c>
      <c r="AQ1880" s="253">
        <f t="shared" si="437"/>
        <v>2.7873984250526294E-4</v>
      </c>
      <c r="AR1880" s="253">
        <f t="shared" si="438"/>
        <v>0.68296281104847056</v>
      </c>
      <c r="AS1880" s="253" t="str">
        <f>IF(OR(AR1880&lt;$T$757,AR1880&gt;$T$758),AQ1880,"")</f>
        <v/>
      </c>
      <c r="AT1880" s="253">
        <f t="shared" si="439"/>
        <v>2.7873984250526294E-4</v>
      </c>
      <c r="AU1880" s="253" t="str">
        <f t="shared" si="440"/>
        <v/>
      </c>
      <c r="AV1880" s="253">
        <f t="shared" si="441"/>
        <v>0</v>
      </c>
      <c r="AW1880" s="253">
        <f t="shared" si="442"/>
        <v>2.7873984250526294E-4</v>
      </c>
      <c r="AX1880" s="253" t="str">
        <f t="shared" si="443"/>
        <v/>
      </c>
      <c r="AZ1880" s="259"/>
      <c r="BA1880" s="259">
        <f>BA1879+$BD$753</f>
        <v>7.1936000000001403</v>
      </c>
      <c r="BB1880" s="274">
        <f t="shared" si="426"/>
        <v>0.40900467316398359</v>
      </c>
      <c r="BC1880" s="259">
        <f t="shared" si="427"/>
        <v>6.4726493918382255E-4</v>
      </c>
      <c r="BD1880" s="259" t="str">
        <f t="shared" si="424"/>
        <v/>
      </c>
      <c r="BE1880" s="254" t="str">
        <f t="shared" si="425"/>
        <v/>
      </c>
    </row>
    <row r="1881" spans="1:57" ht="20.100000000000001" customHeight="1" x14ac:dyDescent="0.25">
      <c r="A1881" s="247">
        <v>1120</v>
      </c>
      <c r="B1881" s="247">
        <f>$B$755+(A1881*$B$758)</f>
        <v>1153.8080382165135</v>
      </c>
      <c r="C1881" s="247">
        <f>_xlfn.NORM.DIST($B1881,$B$752,$B$753,0)</f>
        <v>1.4790641773190243E-4</v>
      </c>
      <c r="D1881" s="247">
        <f>_xlfn.NORM.DIST($B1881,$B$752,$B$753,1)</f>
        <v>0.68438630348377727</v>
      </c>
      <c r="E1881" s="247" t="str">
        <f>IF(OR(D1881&lt;$F$757,D1881&gt;$F$758),C1881,"")</f>
        <v/>
      </c>
      <c r="F1881" s="247">
        <f>IF(AND(D1881&gt;$F$757,D1881&lt;$F$758),C1881,"")</f>
        <v>1.4790641773190243E-4</v>
      </c>
      <c r="G1881" s="247" t="str">
        <f>IF(C1881=MAX($C$761:$C$2761),C1881,"")</f>
        <v/>
      </c>
      <c r="H1881" s="247">
        <f>_xlfn.NORM.DIST(B1881,$F$753,$F$754,0)</f>
        <v>0</v>
      </c>
      <c r="I1881" s="247">
        <f>IF(H1881=MAX($H$761:$H$2761),C1881,"")</f>
        <v>1.4790641773190243E-4</v>
      </c>
      <c r="J1881" s="247" t="str">
        <f>IF(I1881=MIN($I$761:$I$2761),I1881,"")</f>
        <v/>
      </c>
      <c r="K1881" s="247"/>
      <c r="L1881" s="247"/>
      <c r="M1881" s="247"/>
      <c r="N1881" s="247"/>
      <c r="O1881" s="247">
        <v>1120</v>
      </c>
      <c r="P1881" s="247">
        <f>$P$755+(O1881*$P$758)</f>
        <v>67.238767663453132</v>
      </c>
      <c r="Q1881" s="247">
        <f>_xlfn.NORM.DIST(P1881,P$752,P$753,0)</f>
        <v>2.5380538581113296E-3</v>
      </c>
      <c r="R1881" s="247">
        <f>_xlfn.NORM.DIST(P1881,P$752,P$753,1)</f>
        <v>0.68438630348377738</v>
      </c>
      <c r="S1881" s="253" t="str">
        <f>IF(OR(R1881&lt;$T$757,R1881&gt;$T$758),Q1881,"")</f>
        <v/>
      </c>
      <c r="T1881" s="253">
        <f>IF(AND(R1881&gt;$T$757,R1881&lt;$T$758),Q1881,"")</f>
        <v>2.5380538581113296E-3</v>
      </c>
      <c r="U1881" s="253" t="str">
        <f>IF(Q1881=MAX($Q$761:$Q$2761),Q1881,"")</f>
        <v/>
      </c>
      <c r="V1881" s="253">
        <f>_xlfn.NORM.DIST(P1881,$T$753,$T$754,0)</f>
        <v>6.9677197793066575E-83</v>
      </c>
      <c r="W1881" s="253" t="str">
        <f>IF(V1881=MAX($V$761:$V$2761),Q1881,"")</f>
        <v/>
      </c>
      <c r="X1881" s="253" t="str">
        <f t="shared" si="428"/>
        <v/>
      </c>
      <c r="AB1881" s="253">
        <v>1120</v>
      </c>
      <c r="AC1881" s="253">
        <f t="shared" si="444"/>
        <v>104.04736485362844</v>
      </c>
      <c r="AD1881" s="253">
        <f t="shared" si="429"/>
        <v>1.6401723765224925E-3</v>
      </c>
      <c r="AE1881" s="253">
        <f t="shared" si="430"/>
        <v>0.68438630348377738</v>
      </c>
      <c r="AF1881" s="253" t="str">
        <f>IF(OR(AE1881&lt;$T$757,AE1881&gt;$T$758),AD1881,"")</f>
        <v/>
      </c>
      <c r="AG1881" s="253">
        <f t="shared" si="431"/>
        <v>1.6401723765224925E-3</v>
      </c>
      <c r="AH1881" s="253" t="str">
        <f t="shared" si="432"/>
        <v/>
      </c>
      <c r="AI1881" s="253">
        <f t="shared" si="433"/>
        <v>1.3824467034945627E-4</v>
      </c>
      <c r="AJ1881" s="253" t="str">
        <f t="shared" si="434"/>
        <v/>
      </c>
      <c r="AK1881" s="253" t="str">
        <f t="shared" si="435"/>
        <v/>
      </c>
      <c r="AO1881" s="253">
        <v>1120</v>
      </c>
      <c r="AP1881" s="253">
        <f t="shared" si="436"/>
        <v>613.41148009198696</v>
      </c>
      <c r="AQ1881" s="253">
        <f t="shared" si="437"/>
        <v>2.7820740110257963E-4</v>
      </c>
      <c r="AR1881" s="253">
        <f t="shared" si="438"/>
        <v>0.68438630348377716</v>
      </c>
      <c r="AS1881" s="253" t="str">
        <f>IF(OR(AR1881&lt;$T$757,AR1881&gt;$T$758),AQ1881,"")</f>
        <v/>
      </c>
      <c r="AT1881" s="253">
        <f t="shared" si="439"/>
        <v>2.7820740110257963E-4</v>
      </c>
      <c r="AU1881" s="253" t="str">
        <f t="shared" si="440"/>
        <v/>
      </c>
      <c r="AV1881" s="253">
        <f t="shared" si="441"/>
        <v>0</v>
      </c>
      <c r="AW1881" s="253">
        <f t="shared" si="442"/>
        <v>2.7820740110257963E-4</v>
      </c>
      <c r="AX1881" s="253" t="str">
        <f t="shared" si="443"/>
        <v/>
      </c>
      <c r="AZ1881" s="259"/>
      <c r="BA1881" s="259">
        <f>BA1880+$BD$753</f>
        <v>7.2000000000001405</v>
      </c>
      <c r="BB1881" s="274">
        <f t="shared" si="426"/>
        <v>0.40835740822479977</v>
      </c>
      <c r="BC1881" s="259">
        <f t="shared" si="427"/>
        <v>6.466323675107799E-4</v>
      </c>
      <c r="BD1881" s="259" t="str">
        <f t="shared" si="424"/>
        <v/>
      </c>
      <c r="BE1881" s="254" t="str">
        <f t="shared" si="425"/>
        <v/>
      </c>
    </row>
    <row r="1882" spans="1:57" ht="20.100000000000001" customHeight="1" x14ac:dyDescent="0.25">
      <c r="A1882" s="247">
        <v>1121</v>
      </c>
      <c r="B1882" s="247">
        <f>$B$755+(A1882*$B$758)</f>
        <v>1163.4231052016512</v>
      </c>
      <c r="C1882" s="247">
        <f>_xlfn.NORM.DIST($B1882,$B$752,$B$753,0)</f>
        <v>1.4762152887961761E-4</v>
      </c>
      <c r="D1882" s="247">
        <f>_xlfn.NORM.DIST($B1882,$B$752,$B$753,1)</f>
        <v>0.68580706543934822</v>
      </c>
      <c r="E1882" s="247" t="str">
        <f>IF(OR(D1882&lt;$F$757,D1882&gt;$F$758),C1882,"")</f>
        <v/>
      </c>
      <c r="F1882" s="247">
        <f>IF(AND(D1882&gt;$F$757,D1882&lt;$F$758),C1882,"")</f>
        <v>1.4762152887961761E-4</v>
      </c>
      <c r="G1882" s="247" t="str">
        <f>IF(C1882=MAX($C$761:$C$2761),C1882,"")</f>
        <v/>
      </c>
      <c r="H1882" s="247">
        <f>_xlfn.NORM.DIST(B1882,$F$753,$F$754,0)</f>
        <v>0</v>
      </c>
      <c r="I1882" s="247">
        <f>IF(H1882=MAX($H$761:$H$2761),C1882,"")</f>
        <v>1.4762152887961761E-4</v>
      </c>
      <c r="J1882" s="247" t="str">
        <f>IF(I1882=MIN($I$761:$I$2761),I1882,"")</f>
        <v/>
      </c>
      <c r="K1882" s="247"/>
      <c r="L1882" s="247"/>
      <c r="M1882" s="247"/>
      <c r="N1882" s="247"/>
      <c r="O1882" s="247">
        <v>1121</v>
      </c>
      <c r="P1882" s="247">
        <f>$P$755+(O1882*$P$758)</f>
        <v>67.799090727315274</v>
      </c>
      <c r="Q1882" s="247">
        <f>_xlfn.NORM.DIST(P1882,P$752,P$753,0)</f>
        <v>2.5331652044493563E-3</v>
      </c>
      <c r="R1882" s="247">
        <f>_xlfn.NORM.DIST(P1882,P$752,P$753,1)</f>
        <v>0.68580706543934833</v>
      </c>
      <c r="S1882" s="253" t="str">
        <f>IF(OR(R1882&lt;$T$757,R1882&gt;$T$758),Q1882,"")</f>
        <v/>
      </c>
      <c r="T1882" s="253">
        <f>IF(AND(R1882&gt;$T$757,R1882&lt;$T$758),Q1882,"")</f>
        <v>2.5331652044493563E-3</v>
      </c>
      <c r="U1882" s="253" t="str">
        <f>IF(Q1882=MAX($Q$761:$Q$2761),Q1882,"")</f>
        <v/>
      </c>
      <c r="V1882" s="253">
        <f>_xlfn.NORM.DIST(P1882,$T$753,$T$754,0)</f>
        <v>6.4539367071999207E-83</v>
      </c>
      <c r="W1882" s="253" t="str">
        <f>IF(V1882=MAX($V$761:$V$2761),Q1882,"")</f>
        <v/>
      </c>
      <c r="X1882" s="253" t="str">
        <f t="shared" si="428"/>
        <v/>
      </c>
      <c r="AB1882" s="253">
        <v>1121</v>
      </c>
      <c r="AC1882" s="253">
        <f t="shared" si="444"/>
        <v>104.91442622740863</v>
      </c>
      <c r="AD1882" s="253">
        <f t="shared" si="429"/>
        <v>1.6370131706336464E-3</v>
      </c>
      <c r="AE1882" s="253">
        <f t="shared" si="430"/>
        <v>0.68580706543934822</v>
      </c>
      <c r="AF1882" s="253" t="str">
        <f>IF(OR(AE1882&lt;$T$757,AE1882&gt;$T$758),AD1882,"")</f>
        <v/>
      </c>
      <c r="AG1882" s="253">
        <f t="shared" si="431"/>
        <v>1.6370131706336464E-3</v>
      </c>
      <c r="AH1882" s="253" t="str">
        <f t="shared" si="432"/>
        <v/>
      </c>
      <c r="AI1882" s="253">
        <f t="shared" si="433"/>
        <v>1.3699103326983496E-4</v>
      </c>
      <c r="AJ1882" s="253" t="str">
        <f t="shared" si="434"/>
        <v/>
      </c>
      <c r="AK1882" s="253" t="str">
        <f t="shared" si="435"/>
        <v/>
      </c>
      <c r="AO1882" s="253">
        <v>1121</v>
      </c>
      <c r="AP1882" s="253">
        <f t="shared" si="436"/>
        <v>618.52324242608756</v>
      </c>
      <c r="AQ1882" s="253">
        <f t="shared" si="437"/>
        <v>2.7767153397515766E-4</v>
      </c>
      <c r="AR1882" s="253">
        <f t="shared" si="438"/>
        <v>0.68580706543934833</v>
      </c>
      <c r="AS1882" s="253" t="str">
        <f>IF(OR(AR1882&lt;$T$757,AR1882&gt;$T$758),AQ1882,"")</f>
        <v/>
      </c>
      <c r="AT1882" s="253">
        <f t="shared" si="439"/>
        <v>2.7767153397515766E-4</v>
      </c>
      <c r="AU1882" s="253" t="str">
        <f t="shared" si="440"/>
        <v/>
      </c>
      <c r="AV1882" s="253">
        <f t="shared" si="441"/>
        <v>0</v>
      </c>
      <c r="AW1882" s="253">
        <f t="shared" si="442"/>
        <v>2.7767153397515766E-4</v>
      </c>
      <c r="AX1882" s="253" t="str">
        <f t="shared" si="443"/>
        <v/>
      </c>
      <c r="AZ1882" s="259"/>
      <c r="BA1882" s="259">
        <f>BA1881+$BD$753</f>
        <v>7.2064000000001407</v>
      </c>
      <c r="BB1882" s="274">
        <f t="shared" si="426"/>
        <v>0.40771077585728899</v>
      </c>
      <c r="BC1882" s="259">
        <f t="shared" si="427"/>
        <v>6.4599913913410134E-4</v>
      </c>
      <c r="BD1882" s="259" t="str">
        <f t="shared" si="424"/>
        <v/>
      </c>
      <c r="BE1882" s="254" t="str">
        <f t="shared" si="425"/>
        <v/>
      </c>
    </row>
    <row r="1883" spans="1:57" ht="20.100000000000001" customHeight="1" x14ac:dyDescent="0.25">
      <c r="A1883" s="247">
        <v>1122</v>
      </c>
      <c r="B1883" s="247">
        <f>$B$755+(A1883*$B$758)</f>
        <v>1173.0381721867889</v>
      </c>
      <c r="C1883" s="247">
        <f>_xlfn.NORM.DIST($B1883,$B$752,$B$753,0)</f>
        <v>1.4733483138772681E-4</v>
      </c>
      <c r="D1883" s="247">
        <f>_xlfn.NORM.DIST($B1883,$B$752,$B$753,1)</f>
        <v>0.68722507946429223</v>
      </c>
      <c r="E1883" s="247" t="str">
        <f>IF(OR(D1883&lt;$F$757,D1883&gt;$F$758),C1883,"")</f>
        <v/>
      </c>
      <c r="F1883" s="247">
        <f>IF(AND(D1883&gt;$F$757,D1883&lt;$F$758),C1883,"")</f>
        <v>1.4733483138772681E-4</v>
      </c>
      <c r="G1883" s="247" t="str">
        <f>IF(C1883=MAX($C$761:$C$2761),C1883,"")</f>
        <v/>
      </c>
      <c r="H1883" s="247">
        <f>_xlfn.NORM.DIST(B1883,$F$753,$F$754,0)</f>
        <v>0</v>
      </c>
      <c r="I1883" s="247">
        <f>IF(H1883=MAX($H$761:$H$2761),C1883,"")</f>
        <v>1.4733483138772681E-4</v>
      </c>
      <c r="J1883" s="247" t="str">
        <f>IF(I1883=MIN($I$761:$I$2761),I1883,"")</f>
        <v/>
      </c>
      <c r="K1883" s="247"/>
      <c r="L1883" s="247"/>
      <c r="M1883" s="247"/>
      <c r="N1883" s="247"/>
      <c r="O1883" s="247">
        <v>1122</v>
      </c>
      <c r="P1883" s="247">
        <f>$P$755+(O1883*$P$758)</f>
        <v>68.359413791177417</v>
      </c>
      <c r="Q1883" s="247">
        <f>_xlfn.NORM.DIST(P1883,P$752,P$753,0)</f>
        <v>2.5282455147796136E-3</v>
      </c>
      <c r="R1883" s="247">
        <f>_xlfn.NORM.DIST(P1883,P$752,P$753,1)</f>
        <v>0.68722507946429245</v>
      </c>
      <c r="S1883" s="253" t="str">
        <f>IF(OR(R1883&lt;$T$757,R1883&gt;$T$758),Q1883,"")</f>
        <v/>
      </c>
      <c r="T1883" s="253">
        <f>IF(AND(R1883&gt;$T$757,R1883&lt;$T$758),Q1883,"")</f>
        <v>2.5282455147796136E-3</v>
      </c>
      <c r="U1883" s="253" t="str">
        <f>IF(Q1883=MAX($Q$761:$Q$2761),Q1883,"")</f>
        <v/>
      </c>
      <c r="V1883" s="253">
        <f>_xlfn.NORM.DIST(P1883,$T$753,$T$754,0)</f>
        <v>5.9779431280795659E-83</v>
      </c>
      <c r="W1883" s="253" t="str">
        <f>IF(V1883=MAX($V$761:$V$2761),Q1883,"")</f>
        <v/>
      </c>
      <c r="X1883" s="253" t="str">
        <f t="shared" si="428"/>
        <v/>
      </c>
      <c r="AB1883" s="253">
        <v>1122</v>
      </c>
      <c r="AC1883" s="253">
        <f t="shared" si="444"/>
        <v>105.78148760118893</v>
      </c>
      <c r="AD1883" s="253">
        <f t="shared" si="429"/>
        <v>1.6338339082741864E-3</v>
      </c>
      <c r="AE1883" s="253">
        <f t="shared" si="430"/>
        <v>0.68722507946429234</v>
      </c>
      <c r="AF1883" s="253" t="str">
        <f>IF(OR(AE1883&lt;$T$757,AE1883&gt;$T$758),AD1883,"")</f>
        <v/>
      </c>
      <c r="AG1883" s="253">
        <f t="shared" si="431"/>
        <v>1.6338339082741864E-3</v>
      </c>
      <c r="AH1883" s="253" t="str">
        <f t="shared" si="432"/>
        <v/>
      </c>
      <c r="AI1883" s="253">
        <f t="shared" si="433"/>
        <v>1.357465925204238E-4</v>
      </c>
      <c r="AJ1883" s="253" t="str">
        <f t="shared" si="434"/>
        <v/>
      </c>
      <c r="AK1883" s="253" t="str">
        <f t="shared" si="435"/>
        <v/>
      </c>
      <c r="AO1883" s="253">
        <v>1122</v>
      </c>
      <c r="AP1883" s="253">
        <f t="shared" si="436"/>
        <v>623.63500476018726</v>
      </c>
      <c r="AQ1883" s="253">
        <f t="shared" si="437"/>
        <v>2.7713226485252812E-4</v>
      </c>
      <c r="AR1883" s="253">
        <f t="shared" si="438"/>
        <v>0.68722507946429234</v>
      </c>
      <c r="AS1883" s="253" t="str">
        <f>IF(OR(AR1883&lt;$T$757,AR1883&gt;$T$758),AQ1883,"")</f>
        <v/>
      </c>
      <c r="AT1883" s="253">
        <f t="shared" si="439"/>
        <v>2.7713226485252812E-4</v>
      </c>
      <c r="AU1883" s="253" t="str">
        <f t="shared" si="440"/>
        <v/>
      </c>
      <c r="AV1883" s="253">
        <f t="shared" si="441"/>
        <v>0</v>
      </c>
      <c r="AW1883" s="253">
        <f t="shared" si="442"/>
        <v>2.7713226485252812E-4</v>
      </c>
      <c r="AX1883" s="253" t="str">
        <f t="shared" si="443"/>
        <v/>
      </c>
      <c r="AZ1883" s="259"/>
      <c r="BA1883" s="259">
        <f>BA1882+$BD$753</f>
        <v>7.2128000000001409</v>
      </c>
      <c r="BB1883" s="274">
        <f t="shared" si="426"/>
        <v>0.40706477671815489</v>
      </c>
      <c r="BC1883" s="259">
        <f t="shared" si="427"/>
        <v>6.453652594541337E-4</v>
      </c>
      <c r="BD1883" s="259" t="str">
        <f t="shared" si="424"/>
        <v/>
      </c>
      <c r="BE1883" s="254" t="str">
        <f t="shared" si="425"/>
        <v/>
      </c>
    </row>
    <row r="1884" spans="1:57" ht="20.100000000000001" customHeight="1" x14ac:dyDescent="0.25">
      <c r="A1884" s="247">
        <v>1123</v>
      </c>
      <c r="B1884" s="247">
        <f>$B$755+(A1884*$B$758)</f>
        <v>1182.6532391719265</v>
      </c>
      <c r="C1884" s="247">
        <f>_xlfn.NORM.DIST($B1884,$B$752,$B$753,0)</f>
        <v>1.4704633793414775E-4</v>
      </c>
      <c r="D1884" s="247">
        <f>_xlfn.NORM.DIST($B1884,$B$752,$B$753,1)</f>
        <v>0.68864032822931831</v>
      </c>
      <c r="E1884" s="247" t="str">
        <f>IF(OR(D1884&lt;$F$757,D1884&gt;$F$758),C1884,"")</f>
        <v/>
      </c>
      <c r="F1884" s="247">
        <f>IF(AND(D1884&gt;$F$757,D1884&lt;$F$758),C1884,"")</f>
        <v>1.4704633793414775E-4</v>
      </c>
      <c r="G1884" s="247" t="str">
        <f>IF(C1884=MAX($C$761:$C$2761),C1884,"")</f>
        <v/>
      </c>
      <c r="H1884" s="247">
        <f>_xlfn.NORM.DIST(B1884,$F$753,$F$754,0)</f>
        <v>0</v>
      </c>
      <c r="I1884" s="247">
        <f>IF(H1884=MAX($H$761:$H$2761),C1884,"")</f>
        <v>1.4704633793414775E-4</v>
      </c>
      <c r="J1884" s="247" t="str">
        <f>IF(I1884=MIN($I$761:$I$2761),I1884,"")</f>
        <v/>
      </c>
      <c r="K1884" s="247"/>
      <c r="L1884" s="247"/>
      <c r="M1884" s="247"/>
      <c r="N1884" s="247"/>
      <c r="O1884" s="247">
        <v>1123</v>
      </c>
      <c r="P1884" s="247">
        <f>$P$755+(O1884*$P$758)</f>
        <v>68.919736855039446</v>
      </c>
      <c r="Q1884" s="247">
        <f>_xlfn.NORM.DIST(P1884,P$752,P$753,0)</f>
        <v>2.5232950066534322E-3</v>
      </c>
      <c r="R1884" s="247">
        <f>_xlfn.NORM.DIST(P1884,P$752,P$753,1)</f>
        <v>0.68864032822931831</v>
      </c>
      <c r="S1884" s="253" t="str">
        <f>IF(OR(R1884&lt;$T$757,R1884&gt;$T$758),Q1884,"")</f>
        <v/>
      </c>
      <c r="T1884" s="253">
        <f>IF(AND(R1884&gt;$T$757,R1884&lt;$T$758),Q1884,"")</f>
        <v>2.5232950066534322E-3</v>
      </c>
      <c r="U1884" s="253" t="str">
        <f>IF(Q1884=MAX($Q$761:$Q$2761),Q1884,"")</f>
        <v/>
      </c>
      <c r="V1884" s="253">
        <f>_xlfn.NORM.DIST(P1884,$T$753,$T$754,0)</f>
        <v>5.5369666446217122E-83</v>
      </c>
      <c r="W1884" s="253" t="str">
        <f>IF(V1884=MAX($V$761:$V$2761),Q1884,"")</f>
        <v/>
      </c>
      <c r="X1884" s="253" t="str">
        <f t="shared" si="428"/>
        <v/>
      </c>
      <c r="AB1884" s="253">
        <v>1123</v>
      </c>
      <c r="AC1884" s="253">
        <f t="shared" si="444"/>
        <v>106.64854897496912</v>
      </c>
      <c r="AD1884" s="253">
        <f t="shared" si="429"/>
        <v>1.6306347300328091E-3</v>
      </c>
      <c r="AE1884" s="253">
        <f t="shared" si="430"/>
        <v>0.68864032822931831</v>
      </c>
      <c r="AF1884" s="253" t="str">
        <f>IF(OR(AE1884&lt;$T$757,AE1884&gt;$T$758),AD1884,"")</f>
        <v/>
      </c>
      <c r="AG1884" s="253">
        <f t="shared" si="431"/>
        <v>1.6306347300328091E-3</v>
      </c>
      <c r="AH1884" s="253" t="str">
        <f t="shared" si="432"/>
        <v/>
      </c>
      <c r="AI1884" s="253">
        <f t="shared" si="433"/>
        <v>1.3451130420171896E-4</v>
      </c>
      <c r="AJ1884" s="253" t="str">
        <f t="shared" si="434"/>
        <v/>
      </c>
      <c r="AK1884" s="253" t="str">
        <f t="shared" si="435"/>
        <v/>
      </c>
      <c r="AO1884" s="253">
        <v>1123</v>
      </c>
      <c r="AP1884" s="253">
        <f t="shared" si="436"/>
        <v>628.74676709428695</v>
      </c>
      <c r="AQ1884" s="253">
        <f t="shared" si="437"/>
        <v>2.7658961758146231E-4</v>
      </c>
      <c r="AR1884" s="253">
        <f t="shared" si="438"/>
        <v>0.68864032822931831</v>
      </c>
      <c r="AS1884" s="253" t="str">
        <f>IF(OR(AR1884&lt;$T$757,AR1884&gt;$T$758),AQ1884,"")</f>
        <v/>
      </c>
      <c r="AT1884" s="253">
        <f t="shared" si="439"/>
        <v>2.7658961758146231E-4</v>
      </c>
      <c r="AU1884" s="253" t="str">
        <f t="shared" si="440"/>
        <v/>
      </c>
      <c r="AV1884" s="253">
        <f t="shared" si="441"/>
        <v>0</v>
      </c>
      <c r="AW1884" s="253">
        <f t="shared" si="442"/>
        <v>2.7658961758146231E-4</v>
      </c>
      <c r="AX1884" s="253" t="str">
        <f t="shared" si="443"/>
        <v/>
      </c>
      <c r="AZ1884" s="259"/>
      <c r="BA1884" s="259">
        <f>BA1883+$BD$753</f>
        <v>7.2192000000001411</v>
      </c>
      <c r="BB1884" s="274">
        <f t="shared" si="426"/>
        <v>0.40641941145870075</v>
      </c>
      <c r="BC1884" s="259">
        <f t="shared" si="427"/>
        <v>6.4473073385945545E-4</v>
      </c>
      <c r="BD1884" s="259" t="str">
        <f t="shared" si="424"/>
        <v/>
      </c>
      <c r="BE1884" s="254" t="str">
        <f t="shared" si="425"/>
        <v/>
      </c>
    </row>
    <row r="1885" spans="1:57" ht="20.100000000000001" customHeight="1" x14ac:dyDescent="0.25">
      <c r="A1885" s="247">
        <v>1124</v>
      </c>
      <c r="B1885" s="247">
        <f>$B$755+(A1885*$B$758)</f>
        <v>1192.2683061570642</v>
      </c>
      <c r="C1885" s="247">
        <f>_xlfn.NORM.DIST($B1885,$B$752,$B$753,0)</f>
        <v>1.467560612581963E-4</v>
      </c>
      <c r="D1885" s="247">
        <f>_xlfn.NORM.DIST($B1885,$B$752,$B$753,1)</f>
        <v>0.69005279452733026</v>
      </c>
      <c r="E1885" s="247" t="str">
        <f>IF(OR(D1885&lt;$F$757,D1885&gt;$F$758),C1885,"")</f>
        <v/>
      </c>
      <c r="F1885" s="247">
        <f>IF(AND(D1885&gt;$F$757,D1885&lt;$F$758),C1885,"")</f>
        <v>1.467560612581963E-4</v>
      </c>
      <c r="G1885" s="247" t="str">
        <f>IF(C1885=MAX($C$761:$C$2761),C1885,"")</f>
        <v/>
      </c>
      <c r="H1885" s="247">
        <f>_xlfn.NORM.DIST(B1885,$F$753,$F$754,0)</f>
        <v>0</v>
      </c>
      <c r="I1885" s="247">
        <f>IF(H1885=MAX($H$761:$H$2761),C1885,"")</f>
        <v>1.467560612581963E-4</v>
      </c>
      <c r="J1885" s="247" t="str">
        <f>IF(I1885=MIN($I$761:$I$2761),I1885,"")</f>
        <v/>
      </c>
      <c r="K1885" s="247"/>
      <c r="L1885" s="247"/>
      <c r="M1885" s="247"/>
      <c r="N1885" s="247"/>
      <c r="O1885" s="247">
        <v>1124</v>
      </c>
      <c r="P1885" s="247">
        <f>$P$755+(O1885*$P$758)</f>
        <v>69.480059918901588</v>
      </c>
      <c r="Q1885" s="247">
        <f>_xlfn.NORM.DIST(P1885,P$752,P$753,0)</f>
        <v>2.5183138986757262E-3</v>
      </c>
      <c r="R1885" s="247">
        <f>_xlfn.NORM.DIST(P1885,P$752,P$753,1)</f>
        <v>0.69005279452733037</v>
      </c>
      <c r="S1885" s="253" t="str">
        <f>IF(OR(R1885&lt;$T$757,R1885&gt;$T$758),Q1885,"")</f>
        <v/>
      </c>
      <c r="T1885" s="253">
        <f>IF(AND(R1885&gt;$T$757,R1885&lt;$T$758),Q1885,"")</f>
        <v>2.5183138986757262E-3</v>
      </c>
      <c r="U1885" s="253" t="str">
        <f>IF(Q1885=MAX($Q$761:$Q$2761),Q1885,"")</f>
        <v/>
      </c>
      <c r="V1885" s="253">
        <f>_xlfn.NORM.DIST(P1885,$T$753,$T$754,0)</f>
        <v>5.1284377322992534E-83</v>
      </c>
      <c r="W1885" s="253" t="str">
        <f>IF(V1885=MAX($V$761:$V$2761),Q1885,"")</f>
        <v/>
      </c>
      <c r="X1885" s="253" t="str">
        <f t="shared" si="428"/>
        <v/>
      </c>
      <c r="AB1885" s="253">
        <v>1124</v>
      </c>
      <c r="AC1885" s="253">
        <f t="shared" si="444"/>
        <v>107.51561034874942</v>
      </c>
      <c r="AD1885" s="253">
        <f t="shared" si="429"/>
        <v>1.6274157771790706E-3</v>
      </c>
      <c r="AE1885" s="253">
        <f t="shared" si="430"/>
        <v>0.69005279452733048</v>
      </c>
      <c r="AF1885" s="253" t="str">
        <f>IF(OR(AE1885&lt;$T$757,AE1885&gt;$T$758),AD1885,"")</f>
        <v/>
      </c>
      <c r="AG1885" s="253">
        <f t="shared" si="431"/>
        <v>1.6274157771790706E-3</v>
      </c>
      <c r="AH1885" s="253" t="str">
        <f t="shared" si="432"/>
        <v/>
      </c>
      <c r="AI1885" s="253">
        <f t="shared" si="433"/>
        <v>1.3328512437603732E-4</v>
      </c>
      <c r="AJ1885" s="253" t="str">
        <f t="shared" si="434"/>
        <v/>
      </c>
      <c r="AK1885" s="253" t="str">
        <f t="shared" si="435"/>
        <v/>
      </c>
      <c r="AO1885" s="253">
        <v>1124</v>
      </c>
      <c r="AP1885" s="253">
        <f t="shared" si="436"/>
        <v>633.85852942838665</v>
      </c>
      <c r="AQ1885" s="253">
        <f t="shared" si="437"/>
        <v>2.7604361612421974E-4</v>
      </c>
      <c r="AR1885" s="253">
        <f t="shared" si="438"/>
        <v>0.69005279452733026</v>
      </c>
      <c r="AS1885" s="253" t="str">
        <f>IF(OR(AR1885&lt;$T$757,AR1885&gt;$T$758),AQ1885,"")</f>
        <v/>
      </c>
      <c r="AT1885" s="253">
        <f t="shared" si="439"/>
        <v>2.7604361612421974E-4</v>
      </c>
      <c r="AU1885" s="253" t="str">
        <f t="shared" si="440"/>
        <v/>
      </c>
      <c r="AV1885" s="253">
        <f t="shared" si="441"/>
        <v>0</v>
      </c>
      <c r="AW1885" s="253">
        <f t="shared" si="442"/>
        <v>2.7604361612421974E-4</v>
      </c>
      <c r="AX1885" s="253" t="str">
        <f t="shared" si="443"/>
        <v/>
      </c>
      <c r="AZ1885" s="259"/>
      <c r="BA1885" s="259">
        <f>BA1884+$BD$753</f>
        <v>7.2256000000001412</v>
      </c>
      <c r="BB1885" s="274">
        <f t="shared" si="426"/>
        <v>0.4057746807248413</v>
      </c>
      <c r="BC1885" s="259">
        <f t="shared" si="427"/>
        <v>6.4409556772310195E-4</v>
      </c>
      <c r="BD1885" s="259" t="str">
        <f t="shared" si="424"/>
        <v/>
      </c>
      <c r="BE1885" s="254" t="str">
        <f t="shared" si="425"/>
        <v/>
      </c>
    </row>
    <row r="1886" spans="1:57" ht="20.100000000000001" customHeight="1" x14ac:dyDescent="0.25">
      <c r="A1886" s="247">
        <v>1125</v>
      </c>
      <c r="B1886" s="247">
        <f>$B$755+(A1886*$B$758)</f>
        <v>1201.8833731422019</v>
      </c>
      <c r="C1886" s="247">
        <f>_xlfn.NORM.DIST($B1886,$B$752,$B$753,0)</f>
        <v>1.4646401415965195E-4</v>
      </c>
      <c r="D1886" s="247">
        <f>_xlfn.NORM.DIST($B1886,$B$752,$B$753,1)</f>
        <v>0.69146246127401301</v>
      </c>
      <c r="E1886" s="247" t="str">
        <f>IF(OR(D1886&lt;$F$757,D1886&gt;$F$758),C1886,"")</f>
        <v/>
      </c>
      <c r="F1886" s="247">
        <f>IF(AND(D1886&gt;$F$757,D1886&lt;$F$758),C1886,"")</f>
        <v>1.4646401415965195E-4</v>
      </c>
      <c r="G1886" s="247" t="str">
        <f>IF(C1886=MAX($C$761:$C$2761),C1886,"")</f>
        <v/>
      </c>
      <c r="H1886" s="247">
        <f>_xlfn.NORM.DIST(B1886,$F$753,$F$754,0)</f>
        <v>0</v>
      </c>
      <c r="I1886" s="247">
        <f>IF(H1886=MAX($H$761:$H$2761),C1886,"")</f>
        <v>1.4646401415965195E-4</v>
      </c>
      <c r="J1886" s="247" t="str">
        <f>IF(I1886=MIN($I$761:$I$2761),I1886,"")</f>
        <v/>
      </c>
      <c r="K1886" s="247"/>
      <c r="L1886" s="247"/>
      <c r="M1886" s="247"/>
      <c r="N1886" s="247"/>
      <c r="O1886" s="247">
        <v>1125</v>
      </c>
      <c r="P1886" s="247">
        <f>$P$755+(O1886*$P$758)</f>
        <v>70.040382982763731</v>
      </c>
      <c r="Q1886" s="247">
        <f>_xlfn.NORM.DIST(P1886,P$752,P$753,0)</f>
        <v>2.5133024104889564E-3</v>
      </c>
      <c r="R1886" s="247">
        <f>_xlfn.NORM.DIST(P1886,P$752,P$753,1)</f>
        <v>0.69146246127401312</v>
      </c>
      <c r="S1886" s="253" t="str">
        <f>IF(OR(R1886&lt;$T$757,R1886&gt;$T$758),Q1886,"")</f>
        <v/>
      </c>
      <c r="T1886" s="253">
        <f>IF(AND(R1886&gt;$T$757,R1886&lt;$T$758),Q1886,"")</f>
        <v>2.5133024104889564E-3</v>
      </c>
      <c r="U1886" s="253" t="str">
        <f>IF(Q1886=MAX($Q$761:$Q$2761),Q1886,"")</f>
        <v/>
      </c>
      <c r="V1886" s="253">
        <f>_xlfn.NORM.DIST(P1886,$T$753,$T$754,0)</f>
        <v>4.7499749323947201E-83</v>
      </c>
      <c r="W1886" s="253" t="str">
        <f>IF(V1886=MAX($V$761:$V$2761),Q1886,"")</f>
        <v/>
      </c>
      <c r="X1886" s="253" t="str">
        <f t="shared" si="428"/>
        <v/>
      </c>
      <c r="AB1886" s="253">
        <v>1125</v>
      </c>
      <c r="AC1886" s="253">
        <f t="shared" si="444"/>
        <v>108.38267172252961</v>
      </c>
      <c r="AD1886" s="253">
        <f t="shared" si="429"/>
        <v>1.6241771916530234E-3</v>
      </c>
      <c r="AE1886" s="253">
        <f t="shared" si="430"/>
        <v>0.69146246127401312</v>
      </c>
      <c r="AF1886" s="253" t="str">
        <f>IF(OR(AE1886&lt;$T$757,AE1886&gt;$T$758),AD1886,"")</f>
        <v/>
      </c>
      <c r="AG1886" s="253">
        <f t="shared" si="431"/>
        <v>1.6241771916530234E-3</v>
      </c>
      <c r="AH1886" s="253" t="str">
        <f t="shared" si="432"/>
        <v/>
      </c>
      <c r="AI1886" s="253">
        <f t="shared" si="433"/>
        <v>1.320680090706649E-4</v>
      </c>
      <c r="AJ1886" s="253" t="str">
        <f t="shared" si="434"/>
        <v/>
      </c>
      <c r="AK1886" s="253" t="str">
        <f t="shared" si="435"/>
        <v/>
      </c>
      <c r="AO1886" s="253">
        <v>1125</v>
      </c>
      <c r="AP1886" s="253">
        <f t="shared" si="436"/>
        <v>638.97029176248634</v>
      </c>
      <c r="AQ1886" s="253">
        <f t="shared" si="437"/>
        <v>2.7549428455679007E-4</v>
      </c>
      <c r="AR1886" s="253">
        <f t="shared" si="438"/>
        <v>0.6914624612740129</v>
      </c>
      <c r="AS1886" s="253" t="str">
        <f>IF(OR(AR1886&lt;$T$757,AR1886&gt;$T$758),AQ1886,"")</f>
        <v/>
      </c>
      <c r="AT1886" s="253">
        <f t="shared" si="439"/>
        <v>2.7549428455679007E-4</v>
      </c>
      <c r="AU1886" s="253" t="str">
        <f t="shared" si="440"/>
        <v/>
      </c>
      <c r="AV1886" s="253">
        <f t="shared" si="441"/>
        <v>0</v>
      </c>
      <c r="AW1886" s="253">
        <f t="shared" si="442"/>
        <v>2.7549428455679007E-4</v>
      </c>
      <c r="AX1886" s="253" t="str">
        <f t="shared" si="443"/>
        <v/>
      </c>
      <c r="AZ1886" s="259"/>
      <c r="BA1886" s="259">
        <f>BA1885+$BD$753</f>
        <v>7.2320000000001414</v>
      </c>
      <c r="BB1886" s="274">
        <f t="shared" si="426"/>
        <v>0.40513058515711819</v>
      </c>
      <c r="BC1886" s="259">
        <f t="shared" si="427"/>
        <v>6.4345976640345359E-4</v>
      </c>
      <c r="BD1886" s="259" t="str">
        <f t="shared" si="424"/>
        <v/>
      </c>
      <c r="BE1886" s="254" t="str">
        <f t="shared" si="425"/>
        <v/>
      </c>
    </row>
    <row r="1887" spans="1:57" ht="20.100000000000001" customHeight="1" x14ac:dyDescent="0.25">
      <c r="A1887" s="248">
        <v>1126</v>
      </c>
      <c r="B1887" s="247">
        <f>$B$755+(A1887*$B$758)</f>
        <v>1211.4984401273396</v>
      </c>
      <c r="C1887" s="247">
        <f>_xlfn.NORM.DIST($B1887,$B$752,$B$753,0)</f>
        <v>1.4617020949781975E-4</v>
      </c>
      <c r="D1887" s="247">
        <f>_xlfn.NORM.DIST($B1887,$B$752,$B$753,1)</f>
        <v>0.6928693115084088</v>
      </c>
      <c r="E1887" s="247" t="str">
        <f>IF(OR(D1887&lt;$F$757,D1887&gt;$F$758),C1887,"")</f>
        <v/>
      </c>
      <c r="F1887" s="247">
        <f>IF(AND(D1887&gt;$F$757,D1887&lt;$F$758),C1887,"")</f>
        <v>1.4617020949781975E-4</v>
      </c>
      <c r="G1887" s="247" t="str">
        <f>IF(C1887=MAX($C$761:$C$2761),C1887,"")</f>
        <v/>
      </c>
      <c r="H1887" s="247">
        <f>_xlfn.NORM.DIST(B1887,$F$753,$F$754,0)</f>
        <v>0</v>
      </c>
      <c r="I1887" s="247">
        <f>IF(H1887=MAX($H$761:$H$2761),C1887,"")</f>
        <v>1.4617020949781975E-4</v>
      </c>
      <c r="J1887" s="247" t="str">
        <f>IF(I1887=MIN($I$761:$I$2761),I1887,"")</f>
        <v/>
      </c>
      <c r="K1887" s="247"/>
      <c r="L1887" s="247"/>
      <c r="M1887" s="247"/>
      <c r="N1887" s="247"/>
      <c r="O1887" s="248">
        <v>1126</v>
      </c>
      <c r="P1887" s="247">
        <f>$P$755+(O1887*$P$758)</f>
        <v>70.600706046625874</v>
      </c>
      <c r="Q1887" s="247">
        <f>_xlfn.NORM.DIST(P1887,P$752,P$753,0)</f>
        <v>2.5082607627570377E-3</v>
      </c>
      <c r="R1887" s="247">
        <f>_xlfn.NORM.DIST(P1887,P$752,P$753,1)</f>
        <v>0.69286931150840914</v>
      </c>
      <c r="S1887" s="253" t="str">
        <f>IF(OR(R1887&lt;$T$757,R1887&gt;$T$758),Q1887,"")</f>
        <v/>
      </c>
      <c r="T1887" s="253">
        <f>IF(AND(R1887&gt;$T$757,R1887&lt;$T$758),Q1887,"")</f>
        <v>2.5082607627570377E-3</v>
      </c>
      <c r="U1887" s="253" t="str">
        <f>IF(Q1887=MAX($Q$761:$Q$2761),Q1887,"")</f>
        <v/>
      </c>
      <c r="V1887" s="253">
        <f>_xlfn.NORM.DIST(P1887,$T$753,$T$754,0)</f>
        <v>4.3993711229018055E-83</v>
      </c>
      <c r="W1887" s="253" t="str">
        <f>IF(V1887=MAX($V$761:$V$2761),Q1887,"")</f>
        <v/>
      </c>
      <c r="X1887" s="253" t="str">
        <f t="shared" si="428"/>
        <v/>
      </c>
      <c r="AB1887" s="259">
        <v>1126</v>
      </c>
      <c r="AC1887" s="253">
        <f t="shared" si="444"/>
        <v>109.2497330963098</v>
      </c>
      <c r="AD1887" s="253">
        <f t="shared" si="429"/>
        <v>1.6209191160548159E-3</v>
      </c>
      <c r="AE1887" s="253">
        <f t="shared" si="430"/>
        <v>0.6928693115084088</v>
      </c>
      <c r="AF1887" s="253" t="str">
        <f>IF(OR(AE1887&lt;$T$757,AE1887&gt;$T$758),AD1887,"")</f>
        <v/>
      </c>
      <c r="AG1887" s="253">
        <f t="shared" si="431"/>
        <v>1.6209191160548159E-3</v>
      </c>
      <c r="AH1887" s="253" t="str">
        <f t="shared" si="432"/>
        <v/>
      </c>
      <c r="AI1887" s="253">
        <f t="shared" si="433"/>
        <v>1.3085991428097606E-4</v>
      </c>
      <c r="AJ1887" s="253" t="str">
        <f t="shared" si="434"/>
        <v/>
      </c>
      <c r="AK1887" s="253" t="str">
        <f t="shared" si="435"/>
        <v/>
      </c>
      <c r="AO1887" s="259">
        <v>1126</v>
      </c>
      <c r="AP1887" s="253">
        <f t="shared" si="436"/>
        <v>644.08205409658694</v>
      </c>
      <c r="AQ1887" s="253">
        <f t="shared" si="437"/>
        <v>2.7494164706712873E-4</v>
      </c>
      <c r="AR1887" s="253">
        <f t="shared" si="438"/>
        <v>0.69286931150840891</v>
      </c>
      <c r="AS1887" s="253" t="str">
        <f>IF(OR(AR1887&lt;$T$757,AR1887&gt;$T$758),AQ1887,"")</f>
        <v/>
      </c>
      <c r="AT1887" s="253">
        <f t="shared" si="439"/>
        <v>2.7494164706712873E-4</v>
      </c>
      <c r="AU1887" s="253" t="str">
        <f t="shared" si="440"/>
        <v/>
      </c>
      <c r="AV1887" s="253">
        <f t="shared" si="441"/>
        <v>0</v>
      </c>
      <c r="AW1887" s="253">
        <f t="shared" si="442"/>
        <v>2.7494164706712873E-4</v>
      </c>
      <c r="AX1887" s="253" t="str">
        <f t="shared" si="443"/>
        <v/>
      </c>
      <c r="AZ1887" s="259"/>
      <c r="BA1887" s="259">
        <f>BA1886+$BD$753</f>
        <v>7.2384000000001416</v>
      </c>
      <c r="BB1887" s="274">
        <f t="shared" si="426"/>
        <v>0.40448712539071474</v>
      </c>
      <c r="BC1887" s="259">
        <f t="shared" si="427"/>
        <v>6.4282333524684487E-4</v>
      </c>
      <c r="BD1887" s="259" t="str">
        <f t="shared" si="424"/>
        <v/>
      </c>
      <c r="BE1887" s="254" t="str">
        <f t="shared" si="425"/>
        <v/>
      </c>
    </row>
    <row r="1888" spans="1:57" ht="20.100000000000001" customHeight="1" x14ac:dyDescent="0.25">
      <c r="A1888" s="247">
        <v>1127</v>
      </c>
      <c r="B1888" s="247">
        <f>$B$755+(A1888*$B$758)</f>
        <v>1221.1135071124772</v>
      </c>
      <c r="C1888" s="247">
        <f>_xlfn.NORM.DIST($B1888,$B$752,$B$753,0)</f>
        <v>1.4587466019059007E-4</v>
      </c>
      <c r="D1888" s="247">
        <f>_xlfn.NORM.DIST($B1888,$B$752,$B$753,1)</f>
        <v>0.69427332839348566</v>
      </c>
      <c r="E1888" s="247" t="str">
        <f>IF(OR(D1888&lt;$F$757,D1888&gt;$F$758),C1888,"")</f>
        <v/>
      </c>
      <c r="F1888" s="247">
        <f>IF(AND(D1888&gt;$F$757,D1888&lt;$F$758),C1888,"")</f>
        <v>1.4587466019059007E-4</v>
      </c>
      <c r="G1888" s="247" t="str">
        <f>IF(C1888=MAX($C$761:$C$2761),C1888,"")</f>
        <v/>
      </c>
      <c r="H1888" s="247">
        <f>_xlfn.NORM.DIST(B1888,$F$753,$F$754,0)</f>
        <v>0</v>
      </c>
      <c r="I1888" s="247">
        <f>IF(H1888=MAX($H$761:$H$2761),C1888,"")</f>
        <v>1.4587466019059007E-4</v>
      </c>
      <c r="J1888" s="247" t="str">
        <f>IF(I1888=MIN($I$761:$I$2761),I1888,"")</f>
        <v/>
      </c>
      <c r="K1888" s="247"/>
      <c r="L1888" s="247"/>
      <c r="M1888" s="247"/>
      <c r="N1888" s="247"/>
      <c r="O1888" s="247">
        <v>1127</v>
      </c>
      <c r="P1888" s="247">
        <f>$P$755+(O1888*$P$758)</f>
        <v>71.161029110487902</v>
      </c>
      <c r="Q1888" s="247">
        <f>_xlfn.NORM.DIST(P1888,P$752,P$753,0)</f>
        <v>2.5031891771491975E-3</v>
      </c>
      <c r="R1888" s="247">
        <f>_xlfn.NORM.DIST(P1888,P$752,P$753,1)</f>
        <v>0.69427332839348566</v>
      </c>
      <c r="S1888" s="253" t="str">
        <f>IF(OR(R1888&lt;$T$757,R1888&gt;$T$758),Q1888,"")</f>
        <v/>
      </c>
      <c r="T1888" s="253">
        <f>IF(AND(R1888&gt;$T$757,R1888&lt;$T$758),Q1888,"")</f>
        <v>2.5031891771491975E-3</v>
      </c>
      <c r="U1888" s="253" t="str">
        <f>IF(Q1888=MAX($Q$761:$Q$2761),Q1888,"")</f>
        <v/>
      </c>
      <c r="V1888" s="253">
        <f>_xlfn.NORM.DIST(P1888,$T$753,$T$754,0)</f>
        <v>4.0745807890574532E-83</v>
      </c>
      <c r="W1888" s="253" t="str">
        <f>IF(V1888=MAX($V$761:$V$2761),Q1888,"")</f>
        <v/>
      </c>
      <c r="X1888" s="253" t="str">
        <f t="shared" si="428"/>
        <v/>
      </c>
      <c r="AB1888" s="253">
        <v>1127</v>
      </c>
      <c r="AC1888" s="253">
        <f t="shared" si="444"/>
        <v>110.1167944700901</v>
      </c>
      <c r="AD1888" s="253">
        <f t="shared" si="429"/>
        <v>1.6176416936342611E-3</v>
      </c>
      <c r="AE1888" s="253">
        <f t="shared" si="430"/>
        <v>0.69427332839348577</v>
      </c>
      <c r="AF1888" s="253" t="str">
        <f>IF(OR(AE1888&lt;$T$757,AE1888&gt;$T$758),AD1888,"")</f>
        <v/>
      </c>
      <c r="AG1888" s="253">
        <f t="shared" si="431"/>
        <v>1.6176416936342611E-3</v>
      </c>
      <c r="AH1888" s="253" t="str">
        <f t="shared" si="432"/>
        <v/>
      </c>
      <c r="AI1888" s="253">
        <f t="shared" si="433"/>
        <v>1.2966079597352868E-4</v>
      </c>
      <c r="AJ1888" s="253" t="str">
        <f t="shared" si="434"/>
        <v/>
      </c>
      <c r="AK1888" s="253" t="str">
        <f t="shared" si="435"/>
        <v/>
      </c>
      <c r="AO1888" s="253">
        <v>1127</v>
      </c>
      <c r="AP1888" s="253">
        <f t="shared" si="436"/>
        <v>649.19381643068664</v>
      </c>
      <c r="AQ1888" s="253">
        <f t="shared" si="437"/>
        <v>2.7438572795338836E-4</v>
      </c>
      <c r="AR1888" s="253">
        <f t="shared" si="438"/>
        <v>0.69427332839348566</v>
      </c>
      <c r="AS1888" s="253" t="str">
        <f>IF(OR(AR1888&lt;$T$757,AR1888&gt;$T$758),AQ1888,"")</f>
        <v/>
      </c>
      <c r="AT1888" s="253">
        <f t="shared" si="439"/>
        <v>2.7438572795338836E-4</v>
      </c>
      <c r="AU1888" s="253" t="str">
        <f t="shared" si="440"/>
        <v/>
      </c>
      <c r="AV1888" s="253">
        <f t="shared" si="441"/>
        <v>0</v>
      </c>
      <c r="AW1888" s="253">
        <f t="shared" si="442"/>
        <v>2.7438572795338836E-4</v>
      </c>
      <c r="AX1888" s="253" t="str">
        <f t="shared" si="443"/>
        <v/>
      </c>
      <c r="AZ1888" s="259"/>
      <c r="BA1888" s="259">
        <f>BA1887+$BD$753</f>
        <v>7.2448000000001418</v>
      </c>
      <c r="BB1888" s="274">
        <f t="shared" si="426"/>
        <v>0.4038443020554679</v>
      </c>
      <c r="BC1888" s="259">
        <f t="shared" si="427"/>
        <v>6.4218627958406715E-4</v>
      </c>
      <c r="BD1888" s="259" t="str">
        <f t="shared" si="424"/>
        <v/>
      </c>
      <c r="BE1888" s="254" t="str">
        <f t="shared" si="425"/>
        <v/>
      </c>
    </row>
    <row r="1889" spans="1:57" ht="20.100000000000001" customHeight="1" x14ac:dyDescent="0.25">
      <c r="A1889" s="247">
        <v>1128</v>
      </c>
      <c r="B1889" s="247">
        <f>$B$755+(A1889*$B$758)</f>
        <v>1230.7285740976149</v>
      </c>
      <c r="C1889" s="247">
        <f>_xlfn.NORM.DIST($B1889,$B$752,$B$753,0)</f>
        <v>1.4557737921349495E-4</v>
      </c>
      <c r="D1889" s="247">
        <f>_xlfn.NORM.DIST($B1889,$B$752,$B$753,1)</f>
        <v>0.69567449521669567</v>
      </c>
      <c r="E1889" s="247" t="str">
        <f>IF(OR(D1889&lt;$F$757,D1889&gt;$F$758),C1889,"")</f>
        <v/>
      </c>
      <c r="F1889" s="247">
        <f>IF(AND(D1889&gt;$F$757,D1889&lt;$F$758),C1889,"")</f>
        <v>1.4557737921349495E-4</v>
      </c>
      <c r="G1889" s="247" t="str">
        <f>IF(C1889=MAX($C$761:$C$2761),C1889,"")</f>
        <v/>
      </c>
      <c r="H1889" s="247">
        <f>_xlfn.NORM.DIST(B1889,$F$753,$F$754,0)</f>
        <v>0</v>
      </c>
      <c r="I1889" s="247">
        <f>IF(H1889=MAX($H$761:$H$2761),C1889,"")</f>
        <v>1.4557737921349495E-4</v>
      </c>
      <c r="J1889" s="247" t="str">
        <f>IF(I1889=MIN($I$761:$I$2761),I1889,"")</f>
        <v/>
      </c>
      <c r="K1889" s="247"/>
      <c r="L1889" s="247"/>
      <c r="M1889" s="247"/>
      <c r="N1889" s="247"/>
      <c r="O1889" s="247">
        <v>1128</v>
      </c>
      <c r="P1889" s="247">
        <f>$P$755+(O1889*$P$758)</f>
        <v>71.721352174350045</v>
      </c>
      <c r="Q1889" s="247">
        <f>_xlfn.NORM.DIST(P1889,P$752,P$753,0)</f>
        <v>2.4980878763237861E-3</v>
      </c>
      <c r="R1889" s="247">
        <f>_xlfn.NORM.DIST(P1889,P$752,P$753,1)</f>
        <v>0.69567449521669578</v>
      </c>
      <c r="S1889" s="253" t="str">
        <f>IF(OR(R1889&lt;$T$757,R1889&gt;$T$758),Q1889,"")</f>
        <v/>
      </c>
      <c r="T1889" s="253">
        <f>IF(AND(R1889&gt;$T$757,R1889&lt;$T$758),Q1889,"")</f>
        <v>2.4980878763237861E-3</v>
      </c>
      <c r="U1889" s="253" t="str">
        <f>IF(Q1889=MAX($Q$761:$Q$2761),Q1889,"")</f>
        <v/>
      </c>
      <c r="V1889" s="253">
        <f>_xlfn.NORM.DIST(P1889,$T$753,$T$754,0)</f>
        <v>3.7737082209131996E-83</v>
      </c>
      <c r="W1889" s="253" t="str">
        <f>IF(V1889=MAX($V$761:$V$2761),Q1889,"")</f>
        <v/>
      </c>
      <c r="X1889" s="253" t="str">
        <f t="shared" si="428"/>
        <v/>
      </c>
      <c r="AB1889" s="253">
        <v>1128</v>
      </c>
      <c r="AC1889" s="253">
        <f t="shared" si="444"/>
        <v>110.98385584387029</v>
      </c>
      <c r="AD1889" s="253">
        <f t="shared" si="429"/>
        <v>1.6143450682803778E-3</v>
      </c>
      <c r="AE1889" s="253">
        <f t="shared" si="430"/>
        <v>0.69567449521669567</v>
      </c>
      <c r="AF1889" s="253" t="str">
        <f>IF(OR(AE1889&lt;$T$757,AE1889&gt;$T$758),AD1889,"")</f>
        <v/>
      </c>
      <c r="AG1889" s="253">
        <f t="shared" si="431"/>
        <v>1.6143450682803778E-3</v>
      </c>
      <c r="AH1889" s="253" t="str">
        <f t="shared" si="432"/>
        <v/>
      </c>
      <c r="AI1889" s="253">
        <f t="shared" si="433"/>
        <v>1.2847061008913407E-4</v>
      </c>
      <c r="AJ1889" s="253" t="str">
        <f t="shared" si="434"/>
        <v/>
      </c>
      <c r="AK1889" s="253" t="str">
        <f t="shared" si="435"/>
        <v/>
      </c>
      <c r="AO1889" s="253">
        <v>1128</v>
      </c>
      <c r="AP1889" s="253">
        <f t="shared" si="436"/>
        <v>654.30557876478633</v>
      </c>
      <c r="AQ1889" s="253">
        <f t="shared" si="437"/>
        <v>2.7382655162214371E-4</v>
      </c>
      <c r="AR1889" s="253">
        <f t="shared" si="438"/>
        <v>0.69567449521669555</v>
      </c>
      <c r="AS1889" s="253" t="str">
        <f>IF(OR(AR1889&lt;$T$757,AR1889&gt;$T$758),AQ1889,"")</f>
        <v/>
      </c>
      <c r="AT1889" s="253">
        <f t="shared" si="439"/>
        <v>2.7382655162214371E-4</v>
      </c>
      <c r="AU1889" s="253" t="str">
        <f t="shared" si="440"/>
        <v/>
      </c>
      <c r="AV1889" s="253">
        <f t="shared" si="441"/>
        <v>0</v>
      </c>
      <c r="AW1889" s="253">
        <f t="shared" si="442"/>
        <v>2.7382655162214371E-4</v>
      </c>
      <c r="AX1889" s="253" t="str">
        <f t="shared" si="443"/>
        <v/>
      </c>
      <c r="AZ1889" s="259"/>
      <c r="BA1889" s="259">
        <f>BA1888+$BD$753</f>
        <v>7.251200000000142</v>
      </c>
      <c r="BB1889" s="274">
        <f t="shared" si="426"/>
        <v>0.40320211577588383</v>
      </c>
      <c r="BC1889" s="259">
        <f t="shared" si="427"/>
        <v>6.4154860473103481E-4</v>
      </c>
      <c r="BD1889" s="259" t="str">
        <f t="shared" si="424"/>
        <v/>
      </c>
      <c r="BE1889" s="254" t="str">
        <f t="shared" si="425"/>
        <v/>
      </c>
    </row>
    <row r="1890" spans="1:57" ht="20.100000000000001" customHeight="1" x14ac:dyDescent="0.25">
      <c r="A1890" s="247">
        <v>1129</v>
      </c>
      <c r="B1890" s="247">
        <f>$B$755+(A1890*$B$758)</f>
        <v>1240.3436410827526</v>
      </c>
      <c r="C1890" s="247">
        <f>_xlfn.NORM.DIST($B1890,$B$752,$B$753,0)</f>
        <v>1.4527837959876194E-4</v>
      </c>
      <c r="D1890" s="247">
        <f>_xlfn.NORM.DIST($B1890,$B$752,$B$753,1)</f>
        <v>0.6970727953905248</v>
      </c>
      <c r="E1890" s="247" t="str">
        <f>IF(OR(D1890&lt;$F$757,D1890&gt;$F$758),C1890,"")</f>
        <v/>
      </c>
      <c r="F1890" s="247">
        <f>IF(AND(D1890&gt;$F$757,D1890&lt;$F$758),C1890,"")</f>
        <v>1.4527837959876194E-4</v>
      </c>
      <c r="G1890" s="247" t="str">
        <f>IF(C1890=MAX($C$761:$C$2761),C1890,"")</f>
        <v/>
      </c>
      <c r="H1890" s="247">
        <f>_xlfn.NORM.DIST(B1890,$F$753,$F$754,0)</f>
        <v>0</v>
      </c>
      <c r="I1890" s="247">
        <f>IF(H1890=MAX($H$761:$H$2761),C1890,"")</f>
        <v>1.4527837959876194E-4</v>
      </c>
      <c r="J1890" s="247" t="str">
        <f>IF(I1890=MIN($I$761:$I$2761),I1890,"")</f>
        <v/>
      </c>
      <c r="K1890" s="247"/>
      <c r="L1890" s="247"/>
      <c r="M1890" s="247"/>
      <c r="N1890" s="247"/>
      <c r="O1890" s="247">
        <v>1129</v>
      </c>
      <c r="P1890" s="247">
        <f>$P$755+(O1890*$P$758)</f>
        <v>72.281675238212188</v>
      </c>
      <c r="Q1890" s="247">
        <f>_xlfn.NORM.DIST(P1890,P$752,P$753,0)</f>
        <v>2.4929570839120428E-3</v>
      </c>
      <c r="R1890" s="247">
        <f>_xlfn.NORM.DIST(P1890,P$752,P$753,1)</f>
        <v>0.69707279539052502</v>
      </c>
      <c r="S1890" s="253" t="str">
        <f>IF(OR(R1890&lt;$T$757,R1890&gt;$T$758),Q1890,"")</f>
        <v/>
      </c>
      <c r="T1890" s="253">
        <f>IF(AND(R1890&gt;$T$757,R1890&lt;$T$758),Q1890,"")</f>
        <v>2.4929570839120428E-3</v>
      </c>
      <c r="U1890" s="253" t="str">
        <f>IF(Q1890=MAX($Q$761:$Q$2761),Q1890,"")</f>
        <v/>
      </c>
      <c r="V1890" s="253">
        <f>_xlfn.NORM.DIST(P1890,$T$753,$T$754,0)</f>
        <v>3.4949965706103645E-83</v>
      </c>
      <c r="W1890" s="253" t="str">
        <f>IF(V1890=MAX($V$761:$V$2761),Q1890,"")</f>
        <v/>
      </c>
      <c r="X1890" s="253" t="str">
        <f t="shared" si="428"/>
        <v/>
      </c>
      <c r="AB1890" s="253">
        <v>1129</v>
      </c>
      <c r="AC1890" s="253">
        <f t="shared" si="444"/>
        <v>111.85091721765059</v>
      </c>
      <c r="AD1890" s="253">
        <f t="shared" si="429"/>
        <v>1.6110293845108953E-3</v>
      </c>
      <c r="AE1890" s="253">
        <f t="shared" si="430"/>
        <v>0.69707279539052491</v>
      </c>
      <c r="AF1890" s="253" t="str">
        <f>IF(OR(AE1890&lt;$T$757,AE1890&gt;$T$758),AD1890,"")</f>
        <v/>
      </c>
      <c r="AG1890" s="253">
        <f t="shared" si="431"/>
        <v>1.6110293845108953E-3</v>
      </c>
      <c r="AH1890" s="253" t="str">
        <f t="shared" si="432"/>
        <v/>
      </c>
      <c r="AI1890" s="253">
        <f t="shared" si="433"/>
        <v>1.2728931254589769E-4</v>
      </c>
      <c r="AJ1890" s="253" t="str">
        <f t="shared" si="434"/>
        <v/>
      </c>
      <c r="AK1890" s="253" t="str">
        <f t="shared" si="435"/>
        <v/>
      </c>
      <c r="AO1890" s="253">
        <v>1129</v>
      </c>
      <c r="AP1890" s="253">
        <f t="shared" si="436"/>
        <v>659.41734109888603</v>
      </c>
      <c r="AQ1890" s="253">
        <f t="shared" si="437"/>
        <v>2.7326414258661206E-4</v>
      </c>
      <c r="AR1890" s="253">
        <f t="shared" si="438"/>
        <v>0.69707279539052469</v>
      </c>
      <c r="AS1890" s="253" t="str">
        <f>IF(OR(AR1890&lt;$T$757,AR1890&gt;$T$758),AQ1890,"")</f>
        <v/>
      </c>
      <c r="AT1890" s="253">
        <f t="shared" si="439"/>
        <v>2.7326414258661206E-4</v>
      </c>
      <c r="AU1890" s="253" t="str">
        <f t="shared" si="440"/>
        <v/>
      </c>
      <c r="AV1890" s="253">
        <f t="shared" si="441"/>
        <v>0</v>
      </c>
      <c r="AW1890" s="253">
        <f t="shared" si="442"/>
        <v>2.7326414258661206E-4</v>
      </c>
      <c r="AX1890" s="253" t="str">
        <f t="shared" si="443"/>
        <v/>
      </c>
      <c r="AZ1890" s="259"/>
      <c r="BA1890" s="259">
        <f>BA1889+$BD$753</f>
        <v>7.2576000000001422</v>
      </c>
      <c r="BB1890" s="274">
        <f t="shared" si="426"/>
        <v>0.40256056717115279</v>
      </c>
      <c r="BC1890" s="259">
        <f t="shared" si="427"/>
        <v>6.4091031599222692E-4</v>
      </c>
      <c r="BD1890" s="259" t="str">
        <f t="shared" si="424"/>
        <v/>
      </c>
      <c r="BE1890" s="254" t="str">
        <f t="shared" si="425"/>
        <v/>
      </c>
    </row>
    <row r="1891" spans="1:57" ht="20.100000000000001" customHeight="1" x14ac:dyDescent="0.25">
      <c r="A1891" s="247">
        <v>1130</v>
      </c>
      <c r="B1891" s="247">
        <f>$B$755+(A1891*$B$758)</f>
        <v>1249.9587080678903</v>
      </c>
      <c r="C1891" s="247">
        <f>_xlfn.NORM.DIST($B1891,$B$752,$B$753,0)</f>
        <v>1.449776744343655E-4</v>
      </c>
      <c r="D1891" s="247">
        <f>_xlfn.NORM.DIST($B1891,$B$752,$B$753,1)</f>
        <v>0.6984682124530337</v>
      </c>
      <c r="E1891" s="247" t="str">
        <f>IF(OR(D1891&lt;$F$757,D1891&gt;$F$758),C1891,"")</f>
        <v/>
      </c>
      <c r="F1891" s="247">
        <f>IF(AND(D1891&gt;$F$757,D1891&lt;$F$758),C1891,"")</f>
        <v>1.449776744343655E-4</v>
      </c>
      <c r="G1891" s="247" t="str">
        <f>IF(C1891=MAX($C$761:$C$2761),C1891,"")</f>
        <v/>
      </c>
      <c r="H1891" s="247">
        <f>_xlfn.NORM.DIST(B1891,$F$753,$F$754,0)</f>
        <v>0</v>
      </c>
      <c r="I1891" s="247">
        <f>IF(H1891=MAX($H$761:$H$2761),C1891,"")</f>
        <v>1.449776744343655E-4</v>
      </c>
      <c r="J1891" s="247" t="str">
        <f>IF(I1891=MIN($I$761:$I$2761),I1891,"")</f>
        <v/>
      </c>
      <c r="K1891" s="247"/>
      <c r="L1891" s="247"/>
      <c r="M1891" s="247"/>
      <c r="N1891" s="247"/>
      <c r="O1891" s="247">
        <v>1130</v>
      </c>
      <c r="P1891" s="247">
        <f>$P$755+(O1891*$P$758)</f>
        <v>72.841998302074217</v>
      </c>
      <c r="Q1891" s="247">
        <f>_xlfn.NORM.DIST(P1891,P$752,P$753,0)</f>
        <v>2.4877970245018176E-3</v>
      </c>
      <c r="R1891" s="247">
        <f>_xlfn.NORM.DIST(P1891,P$752,P$753,1)</f>
        <v>0.6984682124530337</v>
      </c>
      <c r="S1891" s="253" t="str">
        <f>IF(OR(R1891&lt;$T$757,R1891&gt;$T$758),Q1891,"")</f>
        <v/>
      </c>
      <c r="T1891" s="253">
        <f>IF(AND(R1891&gt;$T$757,R1891&lt;$T$758),Q1891,"")</f>
        <v>2.4877970245018176E-3</v>
      </c>
      <c r="U1891" s="253" t="str">
        <f>IF(Q1891=MAX($Q$761:$Q$2761),Q1891,"")</f>
        <v/>
      </c>
      <c r="V1891" s="253">
        <f>_xlfn.NORM.DIST(P1891,$T$753,$T$754,0)</f>
        <v>3.2368177069002269E-83</v>
      </c>
      <c r="W1891" s="253" t="str">
        <f>IF(V1891=MAX($V$761:$V$2761),Q1891,"")</f>
        <v/>
      </c>
      <c r="X1891" s="253" t="str">
        <f t="shared" si="428"/>
        <v/>
      </c>
      <c r="AB1891" s="253">
        <v>1130</v>
      </c>
      <c r="AC1891" s="253">
        <f t="shared" si="444"/>
        <v>112.71797859143078</v>
      </c>
      <c r="AD1891" s="253">
        <f t="shared" si="429"/>
        <v>1.6076947874617349E-3</v>
      </c>
      <c r="AE1891" s="253">
        <f t="shared" si="430"/>
        <v>0.6984682124530337</v>
      </c>
      <c r="AF1891" s="253" t="str">
        <f>IF(OR(AE1891&lt;$T$757,AE1891&gt;$T$758),AD1891,"")</f>
        <v/>
      </c>
      <c r="AG1891" s="253">
        <f t="shared" si="431"/>
        <v>1.6076947874617349E-3</v>
      </c>
      <c r="AH1891" s="253" t="str">
        <f t="shared" si="432"/>
        <v/>
      </c>
      <c r="AI1891" s="253">
        <f t="shared" si="433"/>
        <v>1.2611685924223803E-4</v>
      </c>
      <c r="AJ1891" s="253" t="str">
        <f t="shared" si="434"/>
        <v/>
      </c>
      <c r="AK1891" s="253" t="str">
        <f t="shared" si="435"/>
        <v/>
      </c>
      <c r="AO1891" s="253">
        <v>1130</v>
      </c>
      <c r="AP1891" s="253">
        <f t="shared" si="436"/>
        <v>664.52910343298663</v>
      </c>
      <c r="AQ1891" s="253">
        <f t="shared" si="437"/>
        <v>2.7269852546486881E-4</v>
      </c>
      <c r="AR1891" s="253">
        <f t="shared" si="438"/>
        <v>0.69846821245303381</v>
      </c>
      <c r="AS1891" s="253" t="str">
        <f>IF(OR(AR1891&lt;$T$757,AR1891&gt;$T$758),AQ1891,"")</f>
        <v/>
      </c>
      <c r="AT1891" s="253">
        <f t="shared" si="439"/>
        <v>2.7269852546486881E-4</v>
      </c>
      <c r="AU1891" s="253" t="str">
        <f t="shared" si="440"/>
        <v/>
      </c>
      <c r="AV1891" s="253">
        <f t="shared" si="441"/>
        <v>0</v>
      </c>
      <c r="AW1891" s="253">
        <f t="shared" si="442"/>
        <v>2.7269852546486881E-4</v>
      </c>
      <c r="AX1891" s="253" t="str">
        <f t="shared" si="443"/>
        <v/>
      </c>
      <c r="AZ1891" s="259"/>
      <c r="BA1891" s="259">
        <f>BA1890+$BD$753</f>
        <v>7.2640000000001423</v>
      </c>
      <c r="BB1891" s="274">
        <f t="shared" si="426"/>
        <v>0.40191965685516057</v>
      </c>
      <c r="BC1891" s="259">
        <f t="shared" si="427"/>
        <v>6.402714186559133E-4</v>
      </c>
      <c r="BD1891" s="259" t="str">
        <f t="shared" si="424"/>
        <v/>
      </c>
      <c r="BE1891" s="254" t="str">
        <f t="shared" si="425"/>
        <v/>
      </c>
    </row>
    <row r="1892" spans="1:57" ht="20.100000000000001" customHeight="1" x14ac:dyDescent="0.25">
      <c r="A1892" s="247">
        <v>1131</v>
      </c>
      <c r="B1892" s="247">
        <f>$B$755+(A1892*$B$758)</f>
        <v>1259.5737750530279</v>
      </c>
      <c r="C1892" s="247">
        <f>_xlfn.NORM.DIST($B1892,$B$752,$B$753,0)</f>
        <v>1.4467527686307563E-4</v>
      </c>
      <c r="D1892" s="247">
        <f>_xlfn.NORM.DIST($B1892,$B$752,$B$753,1)</f>
        <v>0.699860730068389</v>
      </c>
      <c r="E1892" s="247" t="str">
        <f>IF(OR(D1892&lt;$F$757,D1892&gt;$F$758),C1892,"")</f>
        <v/>
      </c>
      <c r="F1892" s="247">
        <f>IF(AND(D1892&gt;$F$757,D1892&lt;$F$758),C1892,"")</f>
        <v>1.4467527686307563E-4</v>
      </c>
      <c r="G1892" s="247" t="str">
        <f>IF(C1892=MAX($C$761:$C$2761),C1892,"")</f>
        <v/>
      </c>
      <c r="H1892" s="247">
        <f>_xlfn.NORM.DIST(B1892,$F$753,$F$754,0)</f>
        <v>0</v>
      </c>
      <c r="I1892" s="247">
        <f>IF(H1892=MAX($H$761:$H$2761),C1892,"")</f>
        <v>1.4467527686307563E-4</v>
      </c>
      <c r="J1892" s="247" t="str">
        <f>IF(I1892=MIN($I$761:$I$2761),I1892,"")</f>
        <v/>
      </c>
      <c r="K1892" s="247"/>
      <c r="L1892" s="247"/>
      <c r="M1892" s="247"/>
      <c r="N1892" s="247"/>
      <c r="O1892" s="247">
        <v>1131</v>
      </c>
      <c r="P1892" s="247">
        <f>$P$755+(O1892*$P$758)</f>
        <v>73.402321365936359</v>
      </c>
      <c r="Q1892" s="247">
        <f>_xlfn.NORM.DIST(P1892,P$752,P$753,0)</f>
        <v>2.4826079236212385E-3</v>
      </c>
      <c r="R1892" s="247">
        <f>_xlfn.NORM.DIST(P1892,P$752,P$753,1)</f>
        <v>0.699860730068389</v>
      </c>
      <c r="S1892" s="253" t="str">
        <f>IF(OR(R1892&lt;$T$757,R1892&gt;$T$758),Q1892,"")</f>
        <v/>
      </c>
      <c r="T1892" s="253">
        <f>IF(AND(R1892&gt;$T$757,R1892&lt;$T$758),Q1892,"")</f>
        <v>2.4826079236212385E-3</v>
      </c>
      <c r="U1892" s="253" t="str">
        <f>IF(Q1892=MAX($Q$761:$Q$2761),Q1892,"")</f>
        <v/>
      </c>
      <c r="V1892" s="253">
        <f>_xlfn.NORM.DIST(P1892,$T$753,$T$754,0)</f>
        <v>2.9976628089767705E-83</v>
      </c>
      <c r="W1892" s="253" t="str">
        <f>IF(V1892=MAX($V$761:$V$2761),Q1892,"")</f>
        <v/>
      </c>
      <c r="X1892" s="253" t="str">
        <f t="shared" si="428"/>
        <v/>
      </c>
      <c r="AB1892" s="253">
        <v>1131</v>
      </c>
      <c r="AC1892" s="253">
        <f t="shared" si="444"/>
        <v>113.58503996521108</v>
      </c>
      <c r="AD1892" s="253">
        <f t="shared" si="429"/>
        <v>1.6043414228764589E-3</v>
      </c>
      <c r="AE1892" s="253">
        <f t="shared" si="430"/>
        <v>0.69986073006838911</v>
      </c>
      <c r="AF1892" s="253" t="str">
        <f>IF(OR(AE1892&lt;$T$757,AE1892&gt;$T$758),AD1892,"")</f>
        <v/>
      </c>
      <c r="AG1892" s="253">
        <f t="shared" si="431"/>
        <v>1.6043414228764589E-3</v>
      </c>
      <c r="AH1892" s="253" t="str">
        <f t="shared" si="432"/>
        <v/>
      </c>
      <c r="AI1892" s="253">
        <f t="shared" si="433"/>
        <v>1.2495320605987486E-4</v>
      </c>
      <c r="AJ1892" s="253" t="str">
        <f t="shared" si="434"/>
        <v/>
      </c>
      <c r="AK1892" s="253" t="str">
        <f t="shared" si="435"/>
        <v/>
      </c>
      <c r="AO1892" s="253">
        <v>1131</v>
      </c>
      <c r="AP1892" s="253">
        <f t="shared" si="436"/>
        <v>669.64086576708632</v>
      </c>
      <c r="AQ1892" s="253">
        <f t="shared" si="437"/>
        <v>2.7212972497805846E-4</v>
      </c>
      <c r="AR1892" s="253">
        <f t="shared" si="438"/>
        <v>0.699860730068389</v>
      </c>
      <c r="AS1892" s="253" t="str">
        <f>IF(OR(AR1892&lt;$T$757,AR1892&gt;$T$758),AQ1892,"")</f>
        <v/>
      </c>
      <c r="AT1892" s="253">
        <f t="shared" si="439"/>
        <v>2.7212972497805846E-4</v>
      </c>
      <c r="AU1892" s="253" t="str">
        <f t="shared" si="440"/>
        <v/>
      </c>
      <c r="AV1892" s="253">
        <f t="shared" si="441"/>
        <v>0</v>
      </c>
      <c r="AW1892" s="253">
        <f t="shared" si="442"/>
        <v>2.7212972497805846E-4</v>
      </c>
      <c r="AX1892" s="253" t="str">
        <f t="shared" si="443"/>
        <v/>
      </c>
      <c r="AZ1892" s="259"/>
      <c r="BA1892" s="259">
        <f>BA1891+$BD$753</f>
        <v>7.2704000000001425</v>
      </c>
      <c r="BB1892" s="274">
        <f t="shared" si="426"/>
        <v>0.40127938543650465</v>
      </c>
      <c r="BC1892" s="259">
        <f t="shared" si="427"/>
        <v>6.3963191799576435E-4</v>
      </c>
      <c r="BD1892" s="259" t="str">
        <f t="shared" si="424"/>
        <v/>
      </c>
      <c r="BE1892" s="254" t="str">
        <f t="shared" si="425"/>
        <v/>
      </c>
    </row>
    <row r="1893" spans="1:57" ht="20.100000000000001" customHeight="1" x14ac:dyDescent="0.25">
      <c r="A1893" s="248">
        <v>1132</v>
      </c>
      <c r="B1893" s="247">
        <f>$B$755+(A1893*$B$758)</f>
        <v>1269.1888420381656</v>
      </c>
      <c r="C1893" s="247">
        <f>_xlfn.NORM.DIST($B1893,$B$752,$B$753,0)</f>
        <v>1.4437120008150423E-4</v>
      </c>
      <c r="D1893" s="247">
        <f>_xlfn.NORM.DIST($B1893,$B$752,$B$753,1)</f>
        <v>0.70125033202738529</v>
      </c>
      <c r="E1893" s="247" t="str">
        <f>IF(OR(D1893&lt;$F$757,D1893&gt;$F$758),C1893,"")</f>
        <v/>
      </c>
      <c r="F1893" s="247">
        <f>IF(AND(D1893&gt;$F$757,D1893&lt;$F$758),C1893,"")</f>
        <v>1.4437120008150423E-4</v>
      </c>
      <c r="G1893" s="247" t="str">
        <f>IF(C1893=MAX($C$761:$C$2761),C1893,"")</f>
        <v/>
      </c>
      <c r="H1893" s="247">
        <f>_xlfn.NORM.DIST(B1893,$F$753,$F$754,0)</f>
        <v>0</v>
      </c>
      <c r="I1893" s="247">
        <f>IF(H1893=MAX($H$761:$H$2761),C1893,"")</f>
        <v>1.4437120008150423E-4</v>
      </c>
      <c r="J1893" s="247" t="str">
        <f>IF(I1893=MIN($I$761:$I$2761),I1893,"")</f>
        <v/>
      </c>
      <c r="K1893" s="247"/>
      <c r="L1893" s="247"/>
      <c r="M1893" s="247"/>
      <c r="N1893" s="247"/>
      <c r="O1893" s="248">
        <v>1132</v>
      </c>
      <c r="P1893" s="247">
        <f>$P$755+(O1893*$P$758)</f>
        <v>73.962644429798502</v>
      </c>
      <c r="Q1893" s="247">
        <f>_xlfn.NORM.DIST(P1893,P$752,P$753,0)</f>
        <v>2.4773900077223613E-3</v>
      </c>
      <c r="R1893" s="247">
        <f>_xlfn.NORM.DIST(P1893,P$752,P$753,1)</f>
        <v>0.7012503320273854</v>
      </c>
      <c r="S1893" s="253" t="str">
        <f>IF(OR(R1893&lt;$T$757,R1893&gt;$T$758),Q1893,"")</f>
        <v/>
      </c>
      <c r="T1893" s="253">
        <f>IF(AND(R1893&gt;$T$757,R1893&lt;$T$758),Q1893,"")</f>
        <v>2.4773900077223613E-3</v>
      </c>
      <c r="U1893" s="253" t="str">
        <f>IF(Q1893=MAX($Q$761:$Q$2761),Q1893,"")</f>
        <v/>
      </c>
      <c r="V1893" s="253">
        <f>_xlfn.NORM.DIST(P1893,$T$753,$T$754,0)</f>
        <v>2.7761336458958053E-83</v>
      </c>
      <c r="W1893" s="253" t="str">
        <f>IF(V1893=MAX($V$761:$V$2761),Q1893,"")</f>
        <v/>
      </c>
      <c r="X1893" s="253" t="str">
        <f t="shared" si="428"/>
        <v/>
      </c>
      <c r="AB1893" s="259">
        <v>1132</v>
      </c>
      <c r="AC1893" s="253">
        <f t="shared" si="444"/>
        <v>114.45210133899127</v>
      </c>
      <c r="AD1893" s="253">
        <f t="shared" si="429"/>
        <v>1.6009694370956987E-3</v>
      </c>
      <c r="AE1893" s="253">
        <f t="shared" si="430"/>
        <v>0.70125033202738529</v>
      </c>
      <c r="AF1893" s="253" t="str">
        <f>IF(OR(AE1893&lt;$T$757,AE1893&gt;$T$758),AD1893,"")</f>
        <v/>
      </c>
      <c r="AG1893" s="253">
        <f t="shared" si="431"/>
        <v>1.6009694370956987E-3</v>
      </c>
      <c r="AH1893" s="253" t="str">
        <f t="shared" si="432"/>
        <v/>
      </c>
      <c r="AI1893" s="253">
        <f t="shared" si="433"/>
        <v>1.2379830886679577E-4</v>
      </c>
      <c r="AJ1893" s="253" t="str">
        <f t="shared" si="434"/>
        <v/>
      </c>
      <c r="AK1893" s="253" t="str">
        <f t="shared" si="435"/>
        <v/>
      </c>
      <c r="AO1893" s="259">
        <v>1132</v>
      </c>
      <c r="AP1893" s="253">
        <f t="shared" si="436"/>
        <v>674.75262810118602</v>
      </c>
      <c r="AQ1893" s="253">
        <f t="shared" si="437"/>
        <v>2.7155776594860008E-4</v>
      </c>
      <c r="AR1893" s="253">
        <f t="shared" si="438"/>
        <v>0.70125033202738518</v>
      </c>
      <c r="AS1893" s="253" t="str">
        <f>IF(OR(AR1893&lt;$T$757,AR1893&gt;$T$758),AQ1893,"")</f>
        <v/>
      </c>
      <c r="AT1893" s="253">
        <f t="shared" si="439"/>
        <v>2.7155776594860008E-4</v>
      </c>
      <c r="AU1893" s="253" t="str">
        <f t="shared" si="440"/>
        <v/>
      </c>
      <c r="AV1893" s="253">
        <f t="shared" si="441"/>
        <v>0</v>
      </c>
      <c r="AW1893" s="253">
        <f t="shared" si="442"/>
        <v>2.7155776594860008E-4</v>
      </c>
      <c r="AX1893" s="253" t="str">
        <f t="shared" si="443"/>
        <v/>
      </c>
      <c r="AZ1893" s="259"/>
      <c r="BA1893" s="259">
        <f>BA1892+$BD$753</f>
        <v>7.2768000000001427</v>
      </c>
      <c r="BB1893" s="274">
        <f t="shared" si="426"/>
        <v>0.40063975351850889</v>
      </c>
      <c r="BC1893" s="259">
        <f t="shared" si="427"/>
        <v>6.3899181927346005E-4</v>
      </c>
      <c r="BD1893" s="259" t="str">
        <f t="shared" si="424"/>
        <v/>
      </c>
      <c r="BE1893" s="254" t="str">
        <f t="shared" si="425"/>
        <v/>
      </c>
    </row>
    <row r="1894" spans="1:57" ht="20.100000000000001" customHeight="1" x14ac:dyDescent="0.25">
      <c r="A1894" s="247">
        <v>1133</v>
      </c>
      <c r="B1894" s="247">
        <f>$B$755+(A1894*$B$758)</f>
        <v>1278.8039090233033</v>
      </c>
      <c r="C1894" s="247">
        <f>_xlfn.NORM.DIST($B1894,$B$752,$B$753,0)</f>
        <v>1.4406545733914921E-4</v>
      </c>
      <c r="D1894" s="247">
        <f>_xlfn.NORM.DIST($B1894,$B$752,$B$753,1)</f>
        <v>0.70263700224795878</v>
      </c>
      <c r="E1894" s="247" t="str">
        <f>IF(OR(D1894&lt;$F$757,D1894&gt;$F$758),C1894,"")</f>
        <v/>
      </c>
      <c r="F1894" s="247">
        <f>IF(AND(D1894&gt;$F$757,D1894&lt;$F$758),C1894,"")</f>
        <v>1.4406545733914921E-4</v>
      </c>
      <c r="G1894" s="247" t="str">
        <f>IF(C1894=MAX($C$761:$C$2761),C1894,"")</f>
        <v/>
      </c>
      <c r="H1894" s="247">
        <f>_xlfn.NORM.DIST(B1894,$F$753,$F$754,0)</f>
        <v>0</v>
      </c>
      <c r="I1894" s="247">
        <f>IF(H1894=MAX($H$761:$H$2761),C1894,"")</f>
        <v>1.4406545733914921E-4</v>
      </c>
      <c r="J1894" s="247" t="str">
        <f>IF(I1894=MIN($I$761:$I$2761),I1894,"")</f>
        <v/>
      </c>
      <c r="K1894" s="247"/>
      <c r="L1894" s="247"/>
      <c r="M1894" s="247"/>
      <c r="N1894" s="247"/>
      <c r="O1894" s="247">
        <v>1133</v>
      </c>
      <c r="P1894" s="247">
        <f>$P$755+(O1894*$P$758)</f>
        <v>74.522967493660531</v>
      </c>
      <c r="Q1894" s="247">
        <f>_xlfn.NORM.DIST(P1894,P$752,P$753,0)</f>
        <v>2.472143504164752E-3</v>
      </c>
      <c r="R1894" s="247">
        <f>_xlfn.NORM.DIST(P1894,P$752,P$753,1)</f>
        <v>0.70263700224795855</v>
      </c>
      <c r="S1894" s="253" t="str">
        <f>IF(OR(R1894&lt;$T$757,R1894&gt;$T$758),Q1894,"")</f>
        <v/>
      </c>
      <c r="T1894" s="253">
        <f>IF(AND(R1894&gt;$T$757,R1894&lt;$T$758),Q1894,"")</f>
        <v>2.472143504164752E-3</v>
      </c>
      <c r="U1894" s="253" t="str">
        <f>IF(Q1894=MAX($Q$761:$Q$2761),Q1894,"")</f>
        <v/>
      </c>
      <c r="V1894" s="253">
        <f>_xlfn.NORM.DIST(P1894,$T$753,$T$754,0)</f>
        <v>2.5709344917293842E-83</v>
      </c>
      <c r="W1894" s="253" t="str">
        <f>IF(V1894=MAX($V$761:$V$2761),Q1894,"")</f>
        <v/>
      </c>
      <c r="X1894" s="253" t="str">
        <f t="shared" si="428"/>
        <v/>
      </c>
      <c r="AB1894" s="253">
        <v>1133</v>
      </c>
      <c r="AC1894" s="253">
        <f t="shared" si="444"/>
        <v>115.31916271277146</v>
      </c>
      <c r="AD1894" s="253">
        <f t="shared" si="429"/>
        <v>1.5975789770465479E-3</v>
      </c>
      <c r="AE1894" s="253">
        <f t="shared" si="430"/>
        <v>0.70263700224795866</v>
      </c>
      <c r="AF1894" s="253" t="str">
        <f>IF(OR(AE1894&lt;$T$757,AE1894&gt;$T$758),AD1894,"")</f>
        <v/>
      </c>
      <c r="AG1894" s="253">
        <f t="shared" si="431"/>
        <v>1.5975789770465479E-3</v>
      </c>
      <c r="AH1894" s="253" t="str">
        <f t="shared" si="432"/>
        <v/>
      </c>
      <c r="AI1894" s="253">
        <f t="shared" si="433"/>
        <v>1.2265212352019253E-4</v>
      </c>
      <c r="AJ1894" s="253" t="str">
        <f t="shared" si="434"/>
        <v/>
      </c>
      <c r="AK1894" s="253" t="str">
        <f t="shared" si="435"/>
        <v/>
      </c>
      <c r="AO1894" s="253">
        <v>1133</v>
      </c>
      <c r="AP1894" s="253">
        <f t="shared" si="436"/>
        <v>679.86439043528571</v>
      </c>
      <c r="AQ1894" s="253">
        <f t="shared" si="437"/>
        <v>2.7098267329838966E-4</v>
      </c>
      <c r="AR1894" s="253">
        <f t="shared" si="438"/>
        <v>0.70263700224795855</v>
      </c>
      <c r="AS1894" s="253" t="str">
        <f>IF(OR(AR1894&lt;$T$757,AR1894&gt;$T$758),AQ1894,"")</f>
        <v/>
      </c>
      <c r="AT1894" s="253">
        <f t="shared" si="439"/>
        <v>2.7098267329838966E-4</v>
      </c>
      <c r="AU1894" s="253" t="str">
        <f t="shared" si="440"/>
        <v/>
      </c>
      <c r="AV1894" s="253">
        <f t="shared" si="441"/>
        <v>0</v>
      </c>
      <c r="AW1894" s="253">
        <f t="shared" si="442"/>
        <v>2.7098267329838966E-4</v>
      </c>
      <c r="AX1894" s="253" t="str">
        <f t="shared" si="443"/>
        <v/>
      </c>
      <c r="AZ1894" s="259"/>
      <c r="BA1894" s="259">
        <f>BA1893+$BD$753</f>
        <v>7.2832000000001429</v>
      </c>
      <c r="BB1894" s="274">
        <f t="shared" si="426"/>
        <v>0.40000076169923543</v>
      </c>
      <c r="BC1894" s="259">
        <f t="shared" si="427"/>
        <v>6.3835112773552583E-4</v>
      </c>
      <c r="BD1894" s="259" t="str">
        <f t="shared" si="424"/>
        <v/>
      </c>
      <c r="BE1894" s="254" t="str">
        <f t="shared" si="425"/>
        <v/>
      </c>
    </row>
    <row r="1895" spans="1:57" ht="20.100000000000001" customHeight="1" x14ac:dyDescent="0.25">
      <c r="A1895" s="247">
        <v>1134</v>
      </c>
      <c r="B1895" s="247">
        <f>$B$755+(A1895*$B$758)</f>
        <v>1288.4189760084409</v>
      </c>
      <c r="C1895" s="247">
        <f>_xlfn.NORM.DIST($B1895,$B$752,$B$753,0)</f>
        <v>1.4375806193743599E-4</v>
      </c>
      <c r="D1895" s="247">
        <f>_xlfn.NORM.DIST($B1895,$B$752,$B$753,1)</f>
        <v>0.70402072477569055</v>
      </c>
      <c r="E1895" s="247" t="str">
        <f>IF(OR(D1895&lt;$F$757,D1895&gt;$F$758),C1895,"")</f>
        <v/>
      </c>
      <c r="F1895" s="247">
        <f>IF(AND(D1895&gt;$F$757,D1895&lt;$F$758),C1895,"")</f>
        <v>1.4375806193743599E-4</v>
      </c>
      <c r="G1895" s="247" t="str">
        <f>IF(C1895=MAX($C$761:$C$2761),C1895,"")</f>
        <v/>
      </c>
      <c r="H1895" s="247">
        <f>_xlfn.NORM.DIST(B1895,$F$753,$F$754,0)</f>
        <v>0</v>
      </c>
      <c r="I1895" s="247">
        <f>IF(H1895=MAX($H$761:$H$2761),C1895,"")</f>
        <v>1.4375806193743599E-4</v>
      </c>
      <c r="J1895" s="247" t="str">
        <f>IF(I1895=MIN($I$761:$I$2761),I1895,"")</f>
        <v/>
      </c>
      <c r="K1895" s="247"/>
      <c r="L1895" s="247"/>
      <c r="M1895" s="247"/>
      <c r="N1895" s="247"/>
      <c r="O1895" s="247">
        <v>1134</v>
      </c>
      <c r="P1895" s="247">
        <f>$P$755+(O1895*$P$758)</f>
        <v>75.083290557522673</v>
      </c>
      <c r="Q1895" s="247">
        <f>_xlfn.NORM.DIST(P1895,P$752,P$753,0)</f>
        <v>2.4668686411990479E-3</v>
      </c>
      <c r="R1895" s="247">
        <f>_xlfn.NORM.DIST(P1895,P$752,P$753,1)</f>
        <v>0.70402072477569044</v>
      </c>
      <c r="S1895" s="253" t="str">
        <f>IF(OR(R1895&lt;$T$757,R1895&gt;$T$758),Q1895,"")</f>
        <v/>
      </c>
      <c r="T1895" s="253">
        <f>IF(AND(R1895&gt;$T$757,R1895&lt;$T$758),Q1895,"")</f>
        <v>2.4668686411990479E-3</v>
      </c>
      <c r="U1895" s="253" t="str">
        <f>IF(Q1895=MAX($Q$761:$Q$2761),Q1895,"")</f>
        <v/>
      </c>
      <c r="V1895" s="253">
        <f>_xlfn.NORM.DIST(P1895,$T$753,$T$754,0)</f>
        <v>2.3808646302436988E-83</v>
      </c>
      <c r="W1895" s="253" t="str">
        <f>IF(V1895=MAX($V$761:$V$2761),Q1895,"")</f>
        <v/>
      </c>
      <c r="X1895" s="253" t="str">
        <f t="shared" si="428"/>
        <v/>
      </c>
      <c r="AB1895" s="253">
        <v>1134</v>
      </c>
      <c r="AC1895" s="253">
        <f t="shared" si="444"/>
        <v>116.18622408655176</v>
      </c>
      <c r="AD1895" s="253">
        <f t="shared" si="429"/>
        <v>1.5941701902319426E-3</v>
      </c>
      <c r="AE1895" s="253">
        <f t="shared" si="430"/>
        <v>0.70402072477569055</v>
      </c>
      <c r="AF1895" s="253" t="str">
        <f>IF(OR(AE1895&lt;$T$757,AE1895&gt;$T$758),AD1895,"")</f>
        <v/>
      </c>
      <c r="AG1895" s="253">
        <f t="shared" si="431"/>
        <v>1.5941701902319426E-3</v>
      </c>
      <c r="AH1895" s="253" t="str">
        <f t="shared" si="432"/>
        <v/>
      </c>
      <c r="AI1895" s="253">
        <f t="shared" si="433"/>
        <v>1.2151460586937336E-4</v>
      </c>
      <c r="AJ1895" s="253" t="str">
        <f t="shared" si="434"/>
        <v/>
      </c>
      <c r="AK1895" s="253" t="str">
        <f t="shared" si="435"/>
        <v/>
      </c>
      <c r="AO1895" s="253">
        <v>1134</v>
      </c>
      <c r="AP1895" s="253">
        <f t="shared" si="436"/>
        <v>684.97615276938541</v>
      </c>
      <c r="AQ1895" s="253">
        <f t="shared" si="437"/>
        <v>2.7040447204699754E-4</v>
      </c>
      <c r="AR1895" s="253">
        <f t="shared" si="438"/>
        <v>0.70402072477569044</v>
      </c>
      <c r="AS1895" s="253" t="str">
        <f>IF(OR(AR1895&lt;$T$757,AR1895&gt;$T$758),AQ1895,"")</f>
        <v/>
      </c>
      <c r="AT1895" s="253">
        <f t="shared" si="439"/>
        <v>2.7040447204699754E-4</v>
      </c>
      <c r="AU1895" s="253" t="str">
        <f t="shared" si="440"/>
        <v/>
      </c>
      <c r="AV1895" s="253">
        <f t="shared" si="441"/>
        <v>0</v>
      </c>
      <c r="AW1895" s="253">
        <f t="shared" si="442"/>
        <v>2.7040447204699754E-4</v>
      </c>
      <c r="AX1895" s="253" t="str">
        <f t="shared" si="443"/>
        <v/>
      </c>
      <c r="AZ1895" s="259"/>
      <c r="BA1895" s="259">
        <f>BA1894+$BD$753</f>
        <v>7.2896000000001431</v>
      </c>
      <c r="BB1895" s="274">
        <f t="shared" si="426"/>
        <v>0.3993624105714999</v>
      </c>
      <c r="BC1895" s="259">
        <f t="shared" si="427"/>
        <v>6.3770984861422075E-4</v>
      </c>
      <c r="BD1895" s="259" t="str">
        <f t="shared" si="424"/>
        <v/>
      </c>
      <c r="BE1895" s="254" t="str">
        <f t="shared" si="425"/>
        <v/>
      </c>
    </row>
    <row r="1896" spans="1:57" ht="20.100000000000001" customHeight="1" x14ac:dyDescent="0.25">
      <c r="A1896" s="247">
        <v>1135</v>
      </c>
      <c r="B1896" s="247">
        <f>$B$755+(A1896*$B$758)</f>
        <v>1298.0340429935786</v>
      </c>
      <c r="C1896" s="247">
        <f>_xlfn.NORM.DIST($B1896,$B$752,$B$753,0)</f>
        <v>1.4344902722875747E-4</v>
      </c>
      <c r="D1896" s="247">
        <f>_xlfn.NORM.DIST($B1896,$B$752,$B$753,1)</f>
        <v>0.70540148378430201</v>
      </c>
      <c r="E1896" s="247" t="str">
        <f>IF(OR(D1896&lt;$F$757,D1896&gt;$F$758),C1896,"")</f>
        <v/>
      </c>
      <c r="F1896" s="247">
        <f>IF(AND(D1896&gt;$F$757,D1896&lt;$F$758),C1896,"")</f>
        <v>1.4344902722875747E-4</v>
      </c>
      <c r="G1896" s="247" t="str">
        <f>IF(C1896=MAX($C$761:$C$2761),C1896,"")</f>
        <v/>
      </c>
      <c r="H1896" s="247">
        <f>_xlfn.NORM.DIST(B1896,$F$753,$F$754,0)</f>
        <v>0</v>
      </c>
      <c r="I1896" s="247">
        <f>IF(H1896=MAX($H$761:$H$2761),C1896,"")</f>
        <v>1.4344902722875747E-4</v>
      </c>
      <c r="J1896" s="247" t="str">
        <f>IF(I1896=MIN($I$761:$I$2761),I1896,"")</f>
        <v/>
      </c>
      <c r="K1896" s="247"/>
      <c r="L1896" s="247"/>
      <c r="M1896" s="247"/>
      <c r="N1896" s="247"/>
      <c r="O1896" s="247">
        <v>1135</v>
      </c>
      <c r="P1896" s="247">
        <f>$P$755+(O1896*$P$758)</f>
        <v>75.643613621384816</v>
      </c>
      <c r="Q1896" s="247">
        <f>_xlfn.NORM.DIST(P1896,P$752,P$753,0)</f>
        <v>2.4615656479504821E-3</v>
      </c>
      <c r="R1896" s="247">
        <f>_xlfn.NORM.DIST(P1896,P$752,P$753,1)</f>
        <v>0.70540148378430201</v>
      </c>
      <c r="S1896" s="253" t="str">
        <f>IF(OR(R1896&lt;$T$757,R1896&gt;$T$758),Q1896,"")</f>
        <v/>
      </c>
      <c r="T1896" s="253">
        <f>IF(AND(R1896&gt;$T$757,R1896&lt;$T$758),Q1896,"")</f>
        <v>2.4615656479504821E-3</v>
      </c>
      <c r="U1896" s="253" t="str">
        <f>IF(Q1896=MAX($Q$761:$Q$2761),Q1896,"")</f>
        <v/>
      </c>
      <c r="V1896" s="253">
        <f>_xlfn.NORM.DIST(P1896,$T$753,$T$754,0)</f>
        <v>2.2048114062197563E-83</v>
      </c>
      <c r="W1896" s="253" t="str">
        <f>IF(V1896=MAX($V$761:$V$2761),Q1896,"")</f>
        <v/>
      </c>
      <c r="X1896" s="253" t="str">
        <f t="shared" si="428"/>
        <v/>
      </c>
      <c r="AB1896" s="253">
        <v>1135</v>
      </c>
      <c r="AC1896" s="253">
        <f t="shared" si="444"/>
        <v>117.05328546033195</v>
      </c>
      <c r="AD1896" s="253">
        <f t="shared" si="429"/>
        <v>1.5907432247200071E-3</v>
      </c>
      <c r="AE1896" s="253">
        <f t="shared" si="430"/>
        <v>0.7054014837843019</v>
      </c>
      <c r="AF1896" s="253" t="str">
        <f>IF(OR(AE1896&lt;$T$757,AE1896&gt;$T$758),AD1896,"")</f>
        <v/>
      </c>
      <c r="AG1896" s="253">
        <f t="shared" si="431"/>
        <v>1.5907432247200071E-3</v>
      </c>
      <c r="AH1896" s="253" t="str">
        <f t="shared" si="432"/>
        <v/>
      </c>
      <c r="AI1896" s="253">
        <f t="shared" si="433"/>
        <v>1.2038571175864935E-4</v>
      </c>
      <c r="AJ1896" s="253" t="str">
        <f t="shared" si="434"/>
        <v/>
      </c>
      <c r="AK1896" s="253" t="str">
        <f t="shared" si="435"/>
        <v/>
      </c>
      <c r="AO1896" s="253">
        <v>1135</v>
      </c>
      <c r="AP1896" s="253">
        <f t="shared" si="436"/>
        <v>690.08791510348601</v>
      </c>
      <c r="AQ1896" s="253">
        <f t="shared" si="437"/>
        <v>2.6982318730986194E-4</v>
      </c>
      <c r="AR1896" s="253">
        <f t="shared" si="438"/>
        <v>0.70540148378430201</v>
      </c>
      <c r="AS1896" s="253" t="str">
        <f>IF(OR(AR1896&lt;$T$757,AR1896&gt;$T$758),AQ1896,"")</f>
        <v/>
      </c>
      <c r="AT1896" s="253">
        <f t="shared" si="439"/>
        <v>2.6982318730986194E-4</v>
      </c>
      <c r="AU1896" s="253" t="str">
        <f t="shared" si="440"/>
        <v/>
      </c>
      <c r="AV1896" s="253">
        <f t="shared" si="441"/>
        <v>0</v>
      </c>
      <c r="AW1896" s="253">
        <f t="shared" si="442"/>
        <v>2.6982318730986194E-4</v>
      </c>
      <c r="AX1896" s="253" t="str">
        <f t="shared" si="443"/>
        <v/>
      </c>
      <c r="AZ1896" s="259"/>
      <c r="BA1896" s="259">
        <f>BA1895+$BD$753</f>
        <v>7.2960000000001433</v>
      </c>
      <c r="BB1896" s="274">
        <f t="shared" si="426"/>
        <v>0.39872470072288568</v>
      </c>
      <c r="BC1896" s="259">
        <f t="shared" si="427"/>
        <v>6.3706798712809265E-4</v>
      </c>
      <c r="BD1896" s="259" t="str">
        <f t="shared" si="424"/>
        <v/>
      </c>
      <c r="BE1896" s="254" t="str">
        <f t="shared" si="425"/>
        <v/>
      </c>
    </row>
    <row r="1897" spans="1:57" ht="20.100000000000001" customHeight="1" x14ac:dyDescent="0.25">
      <c r="A1897" s="247">
        <v>1136</v>
      </c>
      <c r="B1897" s="247">
        <f>$B$755+(A1897*$B$758)</f>
        <v>1307.6491099787163</v>
      </c>
      <c r="C1897" s="247">
        <f>_xlfn.NORM.DIST($B1897,$B$752,$B$753,0)</f>
        <v>1.4313836661551148E-4</v>
      </c>
      <c r="D1897" s="247">
        <f>_xlfn.NORM.DIST($B1897,$B$752,$B$753,1)</f>
        <v>0.70677926357613952</v>
      </c>
      <c r="E1897" s="247" t="str">
        <f>IF(OR(D1897&lt;$F$757,D1897&gt;$F$758),C1897,"")</f>
        <v/>
      </c>
      <c r="F1897" s="247">
        <f>IF(AND(D1897&gt;$F$757,D1897&lt;$F$758),C1897,"")</f>
        <v>1.4313836661551148E-4</v>
      </c>
      <c r="G1897" s="247" t="str">
        <f>IF(C1897=MAX($C$761:$C$2761),C1897,"")</f>
        <v/>
      </c>
      <c r="H1897" s="247">
        <f>_xlfn.NORM.DIST(B1897,$F$753,$F$754,0)</f>
        <v>0</v>
      </c>
      <c r="I1897" s="247">
        <f>IF(H1897=MAX($H$761:$H$2761),C1897,"")</f>
        <v>1.4313836661551148E-4</v>
      </c>
      <c r="J1897" s="247" t="str">
        <f>IF(I1897=MIN($I$761:$I$2761),I1897,"")</f>
        <v/>
      </c>
      <c r="K1897" s="247"/>
      <c r="L1897" s="247"/>
      <c r="M1897" s="247"/>
      <c r="N1897" s="247"/>
      <c r="O1897" s="247">
        <v>1136</v>
      </c>
      <c r="P1897" s="247">
        <f>$P$755+(O1897*$P$758)</f>
        <v>76.203936685246958</v>
      </c>
      <c r="Q1897" s="247">
        <f>_xlfn.NORM.DIST(P1897,P$752,P$753,0)</f>
        <v>2.4562347544023638E-3</v>
      </c>
      <c r="R1897" s="247">
        <f>_xlfn.NORM.DIST(P1897,P$752,P$753,1)</f>
        <v>0.70677926357613963</v>
      </c>
      <c r="S1897" s="253" t="str">
        <f>IF(OR(R1897&lt;$T$757,R1897&gt;$T$758),Q1897,"")</f>
        <v/>
      </c>
      <c r="T1897" s="253">
        <f>IF(AND(R1897&gt;$T$757,R1897&lt;$T$758),Q1897,"")</f>
        <v>2.4562347544023638E-3</v>
      </c>
      <c r="U1897" s="253" t="str">
        <f>IF(Q1897=MAX($Q$761:$Q$2761),Q1897,"")</f>
        <v/>
      </c>
      <c r="V1897" s="253">
        <f>_xlfn.NORM.DIST(P1897,$T$753,$T$754,0)</f>
        <v>2.0417437836558051E-83</v>
      </c>
      <c r="W1897" s="253" t="str">
        <f>IF(V1897=MAX($V$761:$V$2761),Q1897,"")</f>
        <v/>
      </c>
      <c r="X1897" s="253" t="str">
        <f t="shared" si="428"/>
        <v/>
      </c>
      <c r="AB1897" s="253">
        <v>1136</v>
      </c>
      <c r="AC1897" s="253">
        <f t="shared" si="444"/>
        <v>117.92034683411225</v>
      </c>
      <c r="AD1897" s="253">
        <f t="shared" si="429"/>
        <v>1.5872982291333839E-3</v>
      </c>
      <c r="AE1897" s="253">
        <f t="shared" si="430"/>
        <v>0.70677926357613963</v>
      </c>
      <c r="AF1897" s="253" t="str">
        <f>IF(OR(AE1897&lt;$T$757,AE1897&gt;$T$758),AD1897,"")</f>
        <v/>
      </c>
      <c r="AG1897" s="253">
        <f t="shared" si="431"/>
        <v>1.5872982291333839E-3</v>
      </c>
      <c r="AH1897" s="253" t="str">
        <f t="shared" si="432"/>
        <v/>
      </c>
      <c r="AI1897" s="253">
        <f t="shared" si="433"/>
        <v>1.1926539703019188E-4</v>
      </c>
      <c r="AJ1897" s="253" t="str">
        <f t="shared" si="434"/>
        <v/>
      </c>
      <c r="AK1897" s="253" t="str">
        <f t="shared" si="435"/>
        <v/>
      </c>
      <c r="AO1897" s="253">
        <v>1136</v>
      </c>
      <c r="AP1897" s="253">
        <f t="shared" si="436"/>
        <v>695.19967743758571</v>
      </c>
      <c r="AQ1897" s="253">
        <f t="shared" si="437"/>
        <v>2.6923884429647929E-4</v>
      </c>
      <c r="AR1897" s="253">
        <f t="shared" si="438"/>
        <v>0.7067792635761394</v>
      </c>
      <c r="AS1897" s="253" t="str">
        <f>IF(OR(AR1897&lt;$T$757,AR1897&gt;$T$758),AQ1897,"")</f>
        <v/>
      </c>
      <c r="AT1897" s="253">
        <f t="shared" si="439"/>
        <v>2.6923884429647929E-4</v>
      </c>
      <c r="AU1897" s="253" t="str">
        <f t="shared" si="440"/>
        <v/>
      </c>
      <c r="AV1897" s="253">
        <f t="shared" si="441"/>
        <v>0</v>
      </c>
      <c r="AW1897" s="253">
        <f t="shared" si="442"/>
        <v>2.6923884429647929E-4</v>
      </c>
      <c r="AX1897" s="253" t="str">
        <f t="shared" si="443"/>
        <v/>
      </c>
      <c r="AZ1897" s="259"/>
      <c r="BA1897" s="259">
        <f>BA1896+$BD$753</f>
        <v>7.3024000000001434</v>
      </c>
      <c r="BB1897" s="274">
        <f t="shared" si="426"/>
        <v>0.39808763273575759</v>
      </c>
      <c r="BC1897" s="259">
        <f t="shared" si="427"/>
        <v>6.3642554848175603E-4</v>
      </c>
      <c r="BD1897" s="259" t="str">
        <f t="shared" si="424"/>
        <v/>
      </c>
      <c r="BE1897" s="254" t="str">
        <f t="shared" si="425"/>
        <v/>
      </c>
    </row>
    <row r="1898" spans="1:57" ht="20.100000000000001" customHeight="1" x14ac:dyDescent="0.25">
      <c r="A1898" s="247">
        <v>1137</v>
      </c>
      <c r="B1898" s="247">
        <f>$B$755+(A1898*$B$758)</f>
        <v>1317.264176963854</v>
      </c>
      <c r="C1898" s="247">
        <f>_xlfn.NORM.DIST($B1898,$B$752,$B$753,0)</f>
        <v>1.4282609354913649E-4</v>
      </c>
      <c r="D1898" s="247">
        <f>_xlfn.NORM.DIST($B1898,$B$752,$B$753,1)</f>
        <v>0.70815404858265119</v>
      </c>
      <c r="E1898" s="247" t="str">
        <f>IF(OR(D1898&lt;$F$757,D1898&gt;$F$758),C1898,"")</f>
        <v/>
      </c>
      <c r="F1898" s="247">
        <f>IF(AND(D1898&gt;$F$757,D1898&lt;$F$758),C1898,"")</f>
        <v>1.4282609354913649E-4</v>
      </c>
      <c r="G1898" s="247" t="str">
        <f>IF(C1898=MAX($C$761:$C$2761),C1898,"")</f>
        <v/>
      </c>
      <c r="H1898" s="247">
        <f>_xlfn.NORM.DIST(B1898,$F$753,$F$754,0)</f>
        <v>0</v>
      </c>
      <c r="I1898" s="247">
        <f>IF(H1898=MAX($H$761:$H$2761),C1898,"")</f>
        <v>1.4282609354913649E-4</v>
      </c>
      <c r="J1898" s="247" t="str">
        <f>IF(I1898=MIN($I$761:$I$2761),I1898,"")</f>
        <v/>
      </c>
      <c r="K1898" s="247"/>
      <c r="L1898" s="247"/>
      <c r="M1898" s="247"/>
      <c r="N1898" s="247"/>
      <c r="O1898" s="247">
        <v>1137</v>
      </c>
      <c r="P1898" s="247">
        <f>$P$755+(O1898*$P$758)</f>
        <v>76.764259749108987</v>
      </c>
      <c r="Q1898" s="247">
        <f>_xlfn.NORM.DIST(P1898,P$752,P$753,0)</f>
        <v>2.4508761913795353E-3</v>
      </c>
      <c r="R1898" s="247">
        <f>_xlfn.NORM.DIST(P1898,P$752,P$753,1)</f>
        <v>0.70815404858265119</v>
      </c>
      <c r="S1898" s="253" t="str">
        <f>IF(OR(R1898&lt;$T$757,R1898&gt;$T$758),Q1898,"")</f>
        <v/>
      </c>
      <c r="T1898" s="253">
        <f>IF(AND(R1898&gt;$T$757,R1898&lt;$T$758),Q1898,"")</f>
        <v>2.4508761913795353E-3</v>
      </c>
      <c r="U1898" s="253" t="str">
        <f>IF(Q1898=MAX($Q$761:$Q$2761),Q1898,"")</f>
        <v/>
      </c>
      <c r="V1898" s="253">
        <f>_xlfn.NORM.DIST(P1898,$T$753,$T$754,0)</f>
        <v>1.8907063739727707E-83</v>
      </c>
      <c r="W1898" s="253" t="str">
        <f>IF(V1898=MAX($V$761:$V$2761),Q1898,"")</f>
        <v/>
      </c>
      <c r="X1898" s="253" t="str">
        <f t="shared" si="428"/>
        <v/>
      </c>
      <c r="AB1898" s="253">
        <v>1137</v>
      </c>
      <c r="AC1898" s="253">
        <f t="shared" si="444"/>
        <v>118.78740820789244</v>
      </c>
      <c r="AD1898" s="253">
        <f t="shared" si="429"/>
        <v>1.5838353526385406E-3</v>
      </c>
      <c r="AE1898" s="253">
        <f t="shared" si="430"/>
        <v>0.70815404858265119</v>
      </c>
      <c r="AF1898" s="253" t="str">
        <f>IF(OR(AE1898&lt;$T$757,AE1898&gt;$T$758),AD1898,"")</f>
        <v/>
      </c>
      <c r="AG1898" s="253">
        <f t="shared" si="431"/>
        <v>1.5838353526385406E-3</v>
      </c>
      <c r="AH1898" s="253" t="str">
        <f t="shared" si="432"/>
        <v/>
      </c>
      <c r="AI1898" s="253">
        <f t="shared" si="433"/>
        <v>1.1815361752686747E-4</v>
      </c>
      <c r="AJ1898" s="253" t="str">
        <f t="shared" si="434"/>
        <v/>
      </c>
      <c r="AK1898" s="253" t="str">
        <f t="shared" si="435"/>
        <v/>
      </c>
      <c r="AO1898" s="253">
        <v>1137</v>
      </c>
      <c r="AP1898" s="253">
        <f t="shared" si="436"/>
        <v>700.3114397716854</v>
      </c>
      <c r="AQ1898" s="253">
        <f t="shared" si="437"/>
        <v>2.6865146830858946E-4</v>
      </c>
      <c r="AR1898" s="253">
        <f t="shared" si="438"/>
        <v>0.70815404858265107</v>
      </c>
      <c r="AS1898" s="253" t="str">
        <f>IF(OR(AR1898&lt;$T$757,AR1898&gt;$T$758),AQ1898,"")</f>
        <v/>
      </c>
      <c r="AT1898" s="253">
        <f t="shared" si="439"/>
        <v>2.6865146830858946E-4</v>
      </c>
      <c r="AU1898" s="253" t="str">
        <f t="shared" si="440"/>
        <v/>
      </c>
      <c r="AV1898" s="253">
        <f t="shared" si="441"/>
        <v>0</v>
      </c>
      <c r="AW1898" s="253">
        <f t="shared" si="442"/>
        <v>2.6865146830858946E-4</v>
      </c>
      <c r="AX1898" s="253" t="str">
        <f t="shared" si="443"/>
        <v/>
      </c>
      <c r="AZ1898" s="259"/>
      <c r="BA1898" s="259">
        <f>BA1897+$BD$753</f>
        <v>7.3088000000001436</v>
      </c>
      <c r="BB1898" s="274">
        <f t="shared" si="426"/>
        <v>0.39745120718727583</v>
      </c>
      <c r="BC1898" s="259">
        <f t="shared" si="427"/>
        <v>6.3578253786428229E-4</v>
      </c>
      <c r="BD1898" s="259" t="str">
        <f t="shared" si="424"/>
        <v/>
      </c>
      <c r="BE1898" s="254" t="str">
        <f t="shared" si="425"/>
        <v/>
      </c>
    </row>
    <row r="1899" spans="1:57" ht="20.100000000000001" customHeight="1" x14ac:dyDescent="0.25">
      <c r="A1899" s="247">
        <v>1138</v>
      </c>
      <c r="B1899" s="247">
        <f>$B$755+(A1899*$B$758)</f>
        <v>1326.8792439489916</v>
      </c>
      <c r="C1899" s="247">
        <f>_xlfn.NORM.DIST($B1899,$B$752,$B$753,0)</f>
        <v>1.4251222152914539E-4</v>
      </c>
      <c r="D1899" s="247">
        <f>_xlfn.NORM.DIST($B1899,$B$752,$B$753,1)</f>
        <v>0.70952582336485348</v>
      </c>
      <c r="E1899" s="247" t="str">
        <f>IF(OR(D1899&lt;$F$757,D1899&gt;$F$758),C1899,"")</f>
        <v/>
      </c>
      <c r="F1899" s="247">
        <f>IF(AND(D1899&gt;$F$757,D1899&lt;$F$758),C1899,"")</f>
        <v>1.4251222152914539E-4</v>
      </c>
      <c r="G1899" s="247" t="str">
        <f>IF(C1899=MAX($C$761:$C$2761),C1899,"")</f>
        <v/>
      </c>
      <c r="H1899" s="247">
        <f>_xlfn.NORM.DIST(B1899,$F$753,$F$754,0)</f>
        <v>0</v>
      </c>
      <c r="I1899" s="247">
        <f>IF(H1899=MAX($H$761:$H$2761),C1899,"")</f>
        <v>1.4251222152914539E-4</v>
      </c>
      <c r="J1899" s="247" t="str">
        <f>IF(I1899=MIN($I$761:$I$2761),I1899,"")</f>
        <v/>
      </c>
      <c r="K1899" s="247"/>
      <c r="L1899" s="247"/>
      <c r="M1899" s="247"/>
      <c r="N1899" s="247"/>
      <c r="O1899" s="247">
        <v>1138</v>
      </c>
      <c r="P1899" s="247">
        <f>$P$755+(O1899*$P$758)</f>
        <v>77.32458281297113</v>
      </c>
      <c r="Q1899" s="247">
        <f>_xlfn.NORM.DIST(P1899,P$752,P$753,0)</f>
        <v>2.4454901905317859E-3</v>
      </c>
      <c r="R1899" s="247">
        <f>_xlfn.NORM.DIST(P1899,P$752,P$753,1)</f>
        <v>0.70952582336485348</v>
      </c>
      <c r="S1899" s="253" t="str">
        <f>IF(OR(R1899&lt;$T$757,R1899&gt;$T$758),Q1899,"")</f>
        <v/>
      </c>
      <c r="T1899" s="253">
        <f>IF(AND(R1899&gt;$T$757,R1899&lt;$T$758),Q1899,"")</f>
        <v>2.4454901905317859E-3</v>
      </c>
      <c r="U1899" s="253" t="str">
        <f>IF(Q1899=MAX($Q$761:$Q$2761),Q1899,"")</f>
        <v/>
      </c>
      <c r="V1899" s="253">
        <f>_xlfn.NORM.DIST(P1899,$T$753,$T$754,0)</f>
        <v>1.7508139000225855E-83</v>
      </c>
      <c r="W1899" s="253" t="str">
        <f>IF(V1899=MAX($V$761:$V$2761),Q1899,"")</f>
        <v/>
      </c>
      <c r="X1899" s="253" t="str">
        <f t="shared" si="428"/>
        <v/>
      </c>
      <c r="AB1899" s="253">
        <v>1138</v>
      </c>
      <c r="AC1899" s="253">
        <f t="shared" si="444"/>
        <v>119.65446958167274</v>
      </c>
      <c r="AD1899" s="253">
        <f t="shared" si="429"/>
        <v>1.5803547449350546E-3</v>
      </c>
      <c r="AE1899" s="253">
        <f t="shared" si="430"/>
        <v>0.70952582336485348</v>
      </c>
      <c r="AF1899" s="253" t="str">
        <f>IF(OR(AE1899&lt;$T$757,AE1899&gt;$T$758),AD1899,"")</f>
        <v/>
      </c>
      <c r="AG1899" s="253">
        <f t="shared" si="431"/>
        <v>1.5803547449350546E-3</v>
      </c>
      <c r="AH1899" s="253" t="str">
        <f t="shared" si="432"/>
        <v/>
      </c>
      <c r="AI1899" s="253">
        <f t="shared" si="433"/>
        <v>1.1705032909504202E-4</v>
      </c>
      <c r="AJ1899" s="253" t="str">
        <f t="shared" si="434"/>
        <v/>
      </c>
      <c r="AK1899" s="253" t="str">
        <f t="shared" si="435"/>
        <v/>
      </c>
      <c r="AO1899" s="253">
        <v>1138</v>
      </c>
      <c r="AP1899" s="253">
        <f t="shared" si="436"/>
        <v>705.42320210578509</v>
      </c>
      <c r="AQ1899" s="253">
        <f t="shared" si="437"/>
        <v>2.6806108473835917E-4</v>
      </c>
      <c r="AR1899" s="253">
        <f t="shared" si="438"/>
        <v>0.70952582336485326</v>
      </c>
      <c r="AS1899" s="253" t="str">
        <f>IF(OR(AR1899&lt;$T$757,AR1899&gt;$T$758),AQ1899,"")</f>
        <v/>
      </c>
      <c r="AT1899" s="253">
        <f t="shared" si="439"/>
        <v>2.6806108473835917E-4</v>
      </c>
      <c r="AU1899" s="253" t="str">
        <f t="shared" si="440"/>
        <v/>
      </c>
      <c r="AV1899" s="253">
        <f t="shared" si="441"/>
        <v>0</v>
      </c>
      <c r="AW1899" s="253">
        <f t="shared" si="442"/>
        <v>2.6806108473835917E-4</v>
      </c>
      <c r="AX1899" s="253" t="str">
        <f t="shared" si="443"/>
        <v/>
      </c>
      <c r="AZ1899" s="259"/>
      <c r="BA1899" s="259">
        <f>BA1898+$BD$753</f>
        <v>7.3152000000001438</v>
      </c>
      <c r="BB1899" s="274">
        <f t="shared" si="426"/>
        <v>0.39681542464941155</v>
      </c>
      <c r="BC1899" s="259">
        <f t="shared" si="427"/>
        <v>6.351389604541402E-4</v>
      </c>
      <c r="BD1899" s="259" t="str">
        <f t="shared" si="424"/>
        <v/>
      </c>
      <c r="BE1899" s="254" t="str">
        <f t="shared" si="425"/>
        <v/>
      </c>
    </row>
    <row r="1900" spans="1:57" ht="20.100000000000001" customHeight="1" x14ac:dyDescent="0.25">
      <c r="A1900" s="248">
        <v>1139</v>
      </c>
      <c r="B1900" s="247">
        <f>$B$755+(A1900*$B$758)</f>
        <v>1336.4943109341293</v>
      </c>
      <c r="C1900" s="247">
        <f>_xlfn.NORM.DIST($B1900,$B$752,$B$753,0)</f>
        <v>1.421967641021578E-4</v>
      </c>
      <c r="D1900" s="247">
        <f>_xlfn.NORM.DIST($B1900,$B$752,$B$753,1)</f>
        <v>0.71089457261378852</v>
      </c>
      <c r="E1900" s="247" t="str">
        <f>IF(OR(D1900&lt;$F$757,D1900&gt;$F$758),C1900,"")</f>
        <v/>
      </c>
      <c r="F1900" s="247">
        <f>IF(AND(D1900&gt;$F$757,D1900&lt;$F$758),C1900,"")</f>
        <v>1.421967641021578E-4</v>
      </c>
      <c r="G1900" s="247" t="str">
        <f>IF(C1900=MAX($C$761:$C$2761),C1900,"")</f>
        <v/>
      </c>
      <c r="H1900" s="247">
        <f>_xlfn.NORM.DIST(B1900,$F$753,$F$754,0)</f>
        <v>0</v>
      </c>
      <c r="I1900" s="247">
        <f>IF(H1900=MAX($H$761:$H$2761),C1900,"")</f>
        <v>1.421967641021578E-4</v>
      </c>
      <c r="J1900" s="247" t="str">
        <f>IF(I1900=MIN($I$761:$I$2761),I1900,"")</f>
        <v/>
      </c>
      <c r="K1900" s="247"/>
      <c r="L1900" s="247"/>
      <c r="M1900" s="247"/>
      <c r="N1900" s="247"/>
      <c r="O1900" s="248">
        <v>1139</v>
      </c>
      <c r="P1900" s="247">
        <f>$P$755+(O1900*$P$758)</f>
        <v>77.884905876833272</v>
      </c>
      <c r="Q1900" s="247">
        <f>_xlfn.NORM.DIST(P1900,P$752,P$753,0)</f>
        <v>2.4400769843172521E-3</v>
      </c>
      <c r="R1900" s="247">
        <f>_xlfn.NORM.DIST(P1900,P$752,P$753,1)</f>
        <v>0.71089457261378852</v>
      </c>
      <c r="S1900" s="253" t="str">
        <f>IF(OR(R1900&lt;$T$757,R1900&gt;$T$758),Q1900,"")</f>
        <v/>
      </c>
      <c r="T1900" s="253">
        <f>IF(AND(R1900&gt;$T$757,R1900&lt;$T$758),Q1900,"")</f>
        <v>2.4400769843172521E-3</v>
      </c>
      <c r="U1900" s="253" t="str">
        <f>IF(Q1900=MAX($Q$761:$Q$2761),Q1900,"")</f>
        <v/>
      </c>
      <c r="V1900" s="253">
        <f>_xlfn.NORM.DIST(P1900,$T$753,$T$754,0)</f>
        <v>1.6212460641759282E-83</v>
      </c>
      <c r="W1900" s="253" t="str">
        <f>IF(V1900=MAX($V$761:$V$2761),Q1900,"")</f>
        <v/>
      </c>
      <c r="X1900" s="253" t="str">
        <f t="shared" si="428"/>
        <v/>
      </c>
      <c r="AB1900" s="259">
        <v>1139</v>
      </c>
      <c r="AC1900" s="253">
        <f t="shared" si="444"/>
        <v>120.52153095545293</v>
      </c>
      <c r="AD1900" s="253">
        <f t="shared" si="429"/>
        <v>1.5768565562448806E-3</v>
      </c>
      <c r="AE1900" s="253">
        <f t="shared" si="430"/>
        <v>0.71089457261378852</v>
      </c>
      <c r="AF1900" s="253" t="str">
        <f>IF(OR(AE1900&lt;$T$757,AE1900&gt;$T$758),AD1900,"")</f>
        <v/>
      </c>
      <c r="AG1900" s="253">
        <f t="shared" si="431"/>
        <v>1.5768565562448806E-3</v>
      </c>
      <c r="AH1900" s="253" t="str">
        <f t="shared" si="432"/>
        <v/>
      </c>
      <c r="AI1900" s="253">
        <f t="shared" si="433"/>
        <v>1.1595548758736284E-4</v>
      </c>
      <c r="AJ1900" s="253" t="str">
        <f t="shared" si="434"/>
        <v/>
      </c>
      <c r="AK1900" s="253" t="str">
        <f t="shared" si="435"/>
        <v/>
      </c>
      <c r="AO1900" s="259">
        <v>1139</v>
      </c>
      <c r="AP1900" s="253">
        <f t="shared" si="436"/>
        <v>710.5349644398857</v>
      </c>
      <c r="AQ1900" s="253">
        <f t="shared" si="437"/>
        <v>2.6746771906656109E-4</v>
      </c>
      <c r="AR1900" s="253">
        <f t="shared" si="438"/>
        <v>0.71089457261378852</v>
      </c>
      <c r="AS1900" s="253" t="str">
        <f>IF(OR(AR1900&lt;$T$757,AR1900&gt;$T$758),AQ1900,"")</f>
        <v/>
      </c>
      <c r="AT1900" s="253">
        <f t="shared" si="439"/>
        <v>2.6746771906656109E-4</v>
      </c>
      <c r="AU1900" s="253" t="str">
        <f t="shared" si="440"/>
        <v/>
      </c>
      <c r="AV1900" s="253">
        <f t="shared" si="441"/>
        <v>0</v>
      </c>
      <c r="AW1900" s="253">
        <f t="shared" si="442"/>
        <v>2.6746771906656109E-4</v>
      </c>
      <c r="AX1900" s="253" t="str">
        <f t="shared" si="443"/>
        <v/>
      </c>
      <c r="AZ1900" s="259"/>
      <c r="BA1900" s="259">
        <f>BA1899+$BD$753</f>
        <v>7.321600000000144</v>
      </c>
      <c r="BB1900" s="274">
        <f t="shared" si="426"/>
        <v>0.39618028568895741</v>
      </c>
      <c r="BC1900" s="259">
        <f t="shared" si="427"/>
        <v>6.3449482141197944E-4</v>
      </c>
      <c r="BD1900" s="259" t="str">
        <f t="shared" si="424"/>
        <v/>
      </c>
      <c r="BE1900" s="254" t="str">
        <f t="shared" si="425"/>
        <v/>
      </c>
    </row>
    <row r="1901" spans="1:57" ht="20.100000000000001" customHeight="1" x14ac:dyDescent="0.25">
      <c r="A1901" s="247">
        <v>1140</v>
      </c>
      <c r="B1901" s="247">
        <f>$B$755+(A1901*$B$758)</f>
        <v>1346.109377919267</v>
      </c>
      <c r="C1901" s="247">
        <f>_xlfn.NORM.DIST($B1901,$B$752,$B$753,0)</f>
        <v>1.418797348609303E-4</v>
      </c>
      <c r="D1901" s="247">
        <f>_xlfn.NORM.DIST($B1901,$B$752,$B$753,1)</f>
        <v>0.71226028115097295</v>
      </c>
      <c r="E1901" s="247" t="str">
        <f>IF(OR(D1901&lt;$F$757,D1901&gt;$F$758),C1901,"")</f>
        <v/>
      </c>
      <c r="F1901" s="247">
        <f>IF(AND(D1901&gt;$F$757,D1901&lt;$F$758),C1901,"")</f>
        <v>1.418797348609303E-4</v>
      </c>
      <c r="G1901" s="247" t="str">
        <f>IF(C1901=MAX($C$761:$C$2761),C1901,"")</f>
        <v/>
      </c>
      <c r="H1901" s="247">
        <f>_xlfn.NORM.DIST(B1901,$F$753,$F$754,0)</f>
        <v>0</v>
      </c>
      <c r="I1901" s="247">
        <f>IF(H1901=MAX($H$761:$H$2761),C1901,"")</f>
        <v>1.418797348609303E-4</v>
      </c>
      <c r="J1901" s="247" t="str">
        <f>IF(I1901=MIN($I$761:$I$2761),I1901,"")</f>
        <v/>
      </c>
      <c r="K1901" s="247"/>
      <c r="L1901" s="247"/>
      <c r="M1901" s="247"/>
      <c r="N1901" s="247"/>
      <c r="O1901" s="247">
        <v>1140</v>
      </c>
      <c r="P1901" s="247">
        <f>$P$755+(O1901*$P$758)</f>
        <v>78.445228940695301</v>
      </c>
      <c r="Q1901" s="247">
        <f>_xlfn.NORM.DIST(P1901,P$752,P$753,0)</f>
        <v>2.4346368059857755E-3</v>
      </c>
      <c r="R1901" s="247">
        <f>_xlfn.NORM.DIST(P1901,P$752,P$753,1)</f>
        <v>0.71226028115097284</v>
      </c>
      <c r="S1901" s="253" t="str">
        <f>IF(OR(R1901&lt;$T$757,R1901&gt;$T$758),Q1901,"")</f>
        <v/>
      </c>
      <c r="T1901" s="253">
        <f>IF(AND(R1901&gt;$T$757,R1901&lt;$T$758),Q1901,"")</f>
        <v>2.4346368059857755E-3</v>
      </c>
      <c r="U1901" s="253" t="str">
        <f>IF(Q1901=MAX($Q$761:$Q$2761),Q1901,"")</f>
        <v/>
      </c>
      <c r="V1901" s="253">
        <f>_xlfn.NORM.DIST(P1901,$T$753,$T$754,0)</f>
        <v>1.5012427910743922E-83</v>
      </c>
      <c r="W1901" s="253" t="str">
        <f>IF(V1901=MAX($V$761:$V$2761),Q1901,"")</f>
        <v/>
      </c>
      <c r="X1901" s="253" t="str">
        <f t="shared" si="428"/>
        <v/>
      </c>
      <c r="AB1901" s="253">
        <v>1140</v>
      </c>
      <c r="AC1901" s="253">
        <f t="shared" si="444"/>
        <v>121.38859232923312</v>
      </c>
      <c r="AD1901" s="253">
        <f t="shared" si="429"/>
        <v>1.5733409373015995E-3</v>
      </c>
      <c r="AE1901" s="253">
        <f t="shared" si="430"/>
        <v>0.71226028115097284</v>
      </c>
      <c r="AF1901" s="253" t="str">
        <f>IF(OR(AE1901&lt;$T$757,AE1901&gt;$T$758),AD1901,"")</f>
        <v/>
      </c>
      <c r="AG1901" s="253">
        <f t="shared" si="431"/>
        <v>1.5733409373015995E-3</v>
      </c>
      <c r="AH1901" s="253" t="str">
        <f t="shared" si="432"/>
        <v/>
      </c>
      <c r="AI1901" s="253">
        <f t="shared" si="433"/>
        <v>1.1486904886551039E-4</v>
      </c>
      <c r="AJ1901" s="253" t="str">
        <f t="shared" si="434"/>
        <v/>
      </c>
      <c r="AK1901" s="253" t="str">
        <f t="shared" si="435"/>
        <v/>
      </c>
      <c r="AO1901" s="253">
        <v>1140</v>
      </c>
      <c r="AP1901" s="253">
        <f t="shared" si="436"/>
        <v>715.64672677398539</v>
      </c>
      <c r="AQ1901" s="253">
        <f t="shared" si="437"/>
        <v>2.668713968607506E-4</v>
      </c>
      <c r="AR1901" s="253">
        <f t="shared" si="438"/>
        <v>0.71226028115097295</v>
      </c>
      <c r="AS1901" s="253" t="str">
        <f>IF(OR(AR1901&lt;$T$757,AR1901&gt;$T$758),AQ1901,"")</f>
        <v/>
      </c>
      <c r="AT1901" s="253">
        <f t="shared" si="439"/>
        <v>2.668713968607506E-4</v>
      </c>
      <c r="AU1901" s="253" t="str">
        <f t="shared" si="440"/>
        <v/>
      </c>
      <c r="AV1901" s="253">
        <f t="shared" si="441"/>
        <v>0</v>
      </c>
      <c r="AW1901" s="253">
        <f t="shared" si="442"/>
        <v>2.668713968607506E-4</v>
      </c>
      <c r="AX1901" s="253" t="str">
        <f t="shared" si="443"/>
        <v/>
      </c>
      <c r="AZ1901" s="259"/>
      <c r="BA1901" s="259">
        <f>BA1900+$BD$753</f>
        <v>7.3280000000001442</v>
      </c>
      <c r="BB1901" s="274">
        <f t="shared" si="426"/>
        <v>0.39554579086754543</v>
      </c>
      <c r="BC1901" s="259">
        <f t="shared" si="427"/>
        <v>6.3385012588612621E-4</v>
      </c>
      <c r="BD1901" s="259" t="str">
        <f t="shared" si="424"/>
        <v/>
      </c>
      <c r="BE1901" s="254" t="str">
        <f t="shared" si="425"/>
        <v/>
      </c>
    </row>
    <row r="1902" spans="1:57" ht="20.100000000000001" customHeight="1" x14ac:dyDescent="0.25">
      <c r="A1902" s="247">
        <v>1141</v>
      </c>
      <c r="B1902" s="247">
        <f>$B$755+(A1902*$B$758)</f>
        <v>1355.7244449044047</v>
      </c>
      <c r="C1902" s="247">
        <f>_xlfn.NORM.DIST($B1902,$B$752,$B$753,0)</f>
        <v>1.4156114744338547E-4</v>
      </c>
      <c r="D1902" s="247">
        <f>_xlfn.NORM.DIST($B1902,$B$752,$B$753,1)</f>
        <v>0.71362293392883669</v>
      </c>
      <c r="E1902" s="247" t="str">
        <f>IF(OR(D1902&lt;$F$757,D1902&gt;$F$758),C1902,"")</f>
        <v/>
      </c>
      <c r="F1902" s="247">
        <f>IF(AND(D1902&gt;$F$757,D1902&lt;$F$758),C1902,"")</f>
        <v>1.4156114744338547E-4</v>
      </c>
      <c r="G1902" s="247" t="str">
        <f>IF(C1902=MAX($C$761:$C$2761),C1902,"")</f>
        <v/>
      </c>
      <c r="H1902" s="247">
        <f>_xlfn.NORM.DIST(B1902,$F$753,$F$754,0)</f>
        <v>0</v>
      </c>
      <c r="I1902" s="247">
        <f>IF(H1902=MAX($H$761:$H$2761),C1902,"")</f>
        <v>1.4156114744338547E-4</v>
      </c>
      <c r="J1902" s="247" t="str">
        <f>IF(I1902=MIN($I$761:$I$2761),I1902,"")</f>
        <v/>
      </c>
      <c r="K1902" s="247"/>
      <c r="L1902" s="247"/>
      <c r="M1902" s="247"/>
      <c r="N1902" s="247"/>
      <c r="O1902" s="247">
        <v>1141</v>
      </c>
      <c r="P1902" s="247">
        <f>$P$755+(O1902*$P$758)</f>
        <v>79.005552004557444</v>
      </c>
      <c r="Q1902" s="247">
        <f>_xlfn.NORM.DIST(P1902,P$752,P$753,0)</f>
        <v>2.4291698895622356E-3</v>
      </c>
      <c r="R1902" s="247">
        <f>_xlfn.NORM.DIST(P1902,P$752,P$753,1)</f>
        <v>0.71362293392883669</v>
      </c>
      <c r="S1902" s="253" t="str">
        <f>IF(OR(R1902&lt;$T$757,R1902&gt;$T$758),Q1902,"")</f>
        <v/>
      </c>
      <c r="T1902" s="253">
        <f>IF(AND(R1902&gt;$T$757,R1902&lt;$T$758),Q1902,"")</f>
        <v>2.4291698895622356E-3</v>
      </c>
      <c r="U1902" s="253" t="str">
        <f>IF(Q1902=MAX($Q$761:$Q$2761),Q1902,"")</f>
        <v/>
      </c>
      <c r="V1902" s="253">
        <f>_xlfn.NORM.DIST(P1902,$T$753,$T$754,0)</f>
        <v>1.3900998177645537E-83</v>
      </c>
      <c r="W1902" s="253" t="str">
        <f>IF(V1902=MAX($V$761:$V$2761),Q1902,"")</f>
        <v/>
      </c>
      <c r="X1902" s="253" t="str">
        <f t="shared" si="428"/>
        <v/>
      </c>
      <c r="AB1902" s="253">
        <v>1141</v>
      </c>
      <c r="AC1902" s="253">
        <f t="shared" si="444"/>
        <v>122.25565370301342</v>
      </c>
      <c r="AD1902" s="253">
        <f t="shared" si="429"/>
        <v>1.569808039339647E-3</v>
      </c>
      <c r="AE1902" s="253">
        <f t="shared" si="430"/>
        <v>0.71362293392883669</v>
      </c>
      <c r="AF1902" s="253" t="str">
        <f>IF(OR(AE1902&lt;$T$757,AE1902&gt;$T$758),AD1902,"")</f>
        <v/>
      </c>
      <c r="AG1902" s="253">
        <f t="shared" si="431"/>
        <v>1.569808039339647E-3</v>
      </c>
      <c r="AH1902" s="253" t="str">
        <f t="shared" si="432"/>
        <v/>
      </c>
      <c r="AI1902" s="253">
        <f t="shared" si="433"/>
        <v>1.1379096880292659E-4</v>
      </c>
      <c r="AJ1902" s="253" t="str">
        <f t="shared" si="434"/>
        <v/>
      </c>
      <c r="AK1902" s="253" t="str">
        <f t="shared" si="435"/>
        <v/>
      </c>
      <c r="AO1902" s="253">
        <v>1141</v>
      </c>
      <c r="AP1902" s="253">
        <f t="shared" si="436"/>
        <v>720.75848910808509</v>
      </c>
      <c r="AQ1902" s="253">
        <f t="shared" si="437"/>
        <v>2.6627214377343843E-4</v>
      </c>
      <c r="AR1902" s="253">
        <f t="shared" si="438"/>
        <v>0.71362293392883658</v>
      </c>
      <c r="AS1902" s="253" t="str">
        <f>IF(OR(AR1902&lt;$T$757,AR1902&gt;$T$758),AQ1902,"")</f>
        <v/>
      </c>
      <c r="AT1902" s="253">
        <f t="shared" si="439"/>
        <v>2.6627214377343843E-4</v>
      </c>
      <c r="AU1902" s="253" t="str">
        <f t="shared" si="440"/>
        <v/>
      </c>
      <c r="AV1902" s="253">
        <f t="shared" si="441"/>
        <v>0</v>
      </c>
      <c r="AW1902" s="253">
        <f t="shared" si="442"/>
        <v>2.6627214377343843E-4</v>
      </c>
      <c r="AX1902" s="253" t="str">
        <f t="shared" si="443"/>
        <v/>
      </c>
      <c r="AZ1902" s="259"/>
      <c r="BA1902" s="259">
        <f>BA1901+$BD$753</f>
        <v>7.3344000000001444</v>
      </c>
      <c r="BB1902" s="274">
        <f t="shared" si="426"/>
        <v>0.39491194074165931</v>
      </c>
      <c r="BC1902" s="259">
        <f t="shared" si="427"/>
        <v>6.3320487901108446E-4</v>
      </c>
      <c r="BD1902" s="259" t="str">
        <f t="shared" si="424"/>
        <v/>
      </c>
      <c r="BE1902" s="254" t="str">
        <f t="shared" si="425"/>
        <v/>
      </c>
    </row>
    <row r="1903" spans="1:57" ht="20.100000000000001" customHeight="1" x14ac:dyDescent="0.25">
      <c r="A1903" s="247">
        <v>1142</v>
      </c>
      <c r="B1903" s="247">
        <f>$B$755+(A1903*$B$758)</f>
        <v>1365.3395118895423</v>
      </c>
      <c r="C1903" s="247">
        <f>_xlfn.NORM.DIST($B1903,$B$752,$B$753,0)</f>
        <v>1.412410155316393E-4</v>
      </c>
      <c r="D1903" s="247">
        <f>_xlfn.NORM.DIST($B1903,$B$752,$B$753,1)</f>
        <v>0.71498251603115226</v>
      </c>
      <c r="E1903" s="247" t="str">
        <f>IF(OR(D1903&lt;$F$757,D1903&gt;$F$758),C1903,"")</f>
        <v/>
      </c>
      <c r="F1903" s="247">
        <f>IF(AND(D1903&gt;$F$757,D1903&lt;$F$758),C1903,"")</f>
        <v>1.412410155316393E-4</v>
      </c>
      <c r="G1903" s="247" t="str">
        <f>IF(C1903=MAX($C$761:$C$2761),C1903,"")</f>
        <v/>
      </c>
      <c r="H1903" s="247">
        <f>_xlfn.NORM.DIST(B1903,$F$753,$F$754,0)</f>
        <v>0</v>
      </c>
      <c r="I1903" s="247">
        <f>IF(H1903=MAX($H$761:$H$2761),C1903,"")</f>
        <v>1.412410155316393E-4</v>
      </c>
      <c r="J1903" s="247" t="str">
        <f>IF(I1903=MIN($I$761:$I$2761),I1903,"")</f>
        <v/>
      </c>
      <c r="K1903" s="247"/>
      <c r="L1903" s="247"/>
      <c r="M1903" s="247"/>
      <c r="N1903" s="247"/>
      <c r="O1903" s="247">
        <v>1142</v>
      </c>
      <c r="P1903" s="247">
        <f>$P$755+(O1903*$P$758)</f>
        <v>79.565875068419587</v>
      </c>
      <c r="Q1903" s="247">
        <f>_xlfn.NORM.DIST(P1903,P$752,P$753,0)</f>
        <v>2.4236764698298699E-3</v>
      </c>
      <c r="R1903" s="247">
        <f>_xlfn.NORM.DIST(P1903,P$752,P$753,1)</f>
        <v>0.71498251603115226</v>
      </c>
      <c r="S1903" s="253" t="str">
        <f>IF(OR(R1903&lt;$T$757,R1903&gt;$T$758),Q1903,"")</f>
        <v/>
      </c>
      <c r="T1903" s="253">
        <f>IF(AND(R1903&gt;$T$757,R1903&lt;$T$758),Q1903,"")</f>
        <v>2.4236764698298699E-3</v>
      </c>
      <c r="U1903" s="253" t="str">
        <f>IF(Q1903=MAX($Q$761:$Q$2761),Q1903,"")</f>
        <v/>
      </c>
      <c r="V1903" s="253">
        <f>_xlfn.NORM.DIST(P1903,$T$753,$T$754,0)</f>
        <v>1.287164605915235E-83</v>
      </c>
      <c r="W1903" s="253" t="str">
        <f>IF(V1903=MAX($V$761:$V$2761),Q1903,"")</f>
        <v/>
      </c>
      <c r="X1903" s="253" t="str">
        <f t="shared" si="428"/>
        <v/>
      </c>
      <c r="AB1903" s="253">
        <v>1142</v>
      </c>
      <c r="AC1903" s="253">
        <f t="shared" si="444"/>
        <v>123.12271507679361</v>
      </c>
      <c r="AD1903" s="253">
        <f t="shared" si="429"/>
        <v>1.5662580140835343E-3</v>
      </c>
      <c r="AE1903" s="253">
        <f t="shared" si="430"/>
        <v>0.71498251603115204</v>
      </c>
      <c r="AF1903" s="253" t="str">
        <f>IF(OR(AE1903&lt;$T$757,AE1903&gt;$T$758),AD1903,"")</f>
        <v/>
      </c>
      <c r="AG1903" s="253">
        <f t="shared" si="431"/>
        <v>1.5662580140835343E-3</v>
      </c>
      <c r="AH1903" s="253" t="str">
        <f t="shared" si="432"/>
        <v/>
      </c>
      <c r="AI1903" s="253">
        <f t="shared" si="433"/>
        <v>1.1272120328751527E-4</v>
      </c>
      <c r="AJ1903" s="253" t="str">
        <f t="shared" si="434"/>
        <v/>
      </c>
      <c r="AK1903" s="253" t="str">
        <f t="shared" si="435"/>
        <v/>
      </c>
      <c r="AO1903" s="253">
        <v>1142</v>
      </c>
      <c r="AP1903" s="253">
        <f t="shared" si="436"/>
        <v>725.87025144218478</v>
      </c>
      <c r="AQ1903" s="253">
        <f t="shared" si="437"/>
        <v>2.6566998554026198E-4</v>
      </c>
      <c r="AR1903" s="253">
        <f t="shared" si="438"/>
        <v>0.71498251603115204</v>
      </c>
      <c r="AS1903" s="253" t="str">
        <f>IF(OR(AR1903&lt;$T$757,AR1903&gt;$T$758),AQ1903,"")</f>
        <v/>
      </c>
      <c r="AT1903" s="253">
        <f t="shared" si="439"/>
        <v>2.6566998554026198E-4</v>
      </c>
      <c r="AU1903" s="253" t="str">
        <f t="shared" si="440"/>
        <v/>
      </c>
      <c r="AV1903" s="253">
        <f t="shared" si="441"/>
        <v>0</v>
      </c>
      <c r="AW1903" s="253">
        <f t="shared" si="442"/>
        <v>2.6566998554026198E-4</v>
      </c>
      <c r="AX1903" s="253" t="str">
        <f t="shared" si="443"/>
        <v/>
      </c>
      <c r="AZ1903" s="259"/>
      <c r="BA1903" s="259">
        <f>BA1902+$BD$753</f>
        <v>7.3408000000001445</v>
      </c>
      <c r="BB1903" s="274">
        <f t="shared" si="426"/>
        <v>0.39427873586264822</v>
      </c>
      <c r="BC1903" s="259">
        <f t="shared" si="427"/>
        <v>6.3255908590725829E-4</v>
      </c>
      <c r="BD1903" s="259" t="str">
        <f t="shared" si="424"/>
        <v/>
      </c>
      <c r="BE1903" s="254" t="str">
        <f t="shared" si="425"/>
        <v/>
      </c>
    </row>
    <row r="1904" spans="1:57" ht="20.100000000000001" customHeight="1" x14ac:dyDescent="0.25">
      <c r="A1904" s="247">
        <v>1143</v>
      </c>
      <c r="B1904" s="247">
        <f>$B$755+(A1904*$B$758)</f>
        <v>1374.95457887468</v>
      </c>
      <c r="C1904" s="247">
        <f>_xlfn.NORM.DIST($B1904,$B$752,$B$753,0)</f>
        <v>1.4091935285102732E-4</v>
      </c>
      <c r="D1904" s="247">
        <f>_xlfn.NORM.DIST($B1904,$B$752,$B$753,1)</f>
        <v>0.71633901267345501</v>
      </c>
      <c r="E1904" s="247" t="str">
        <f>IF(OR(D1904&lt;$F$757,D1904&gt;$F$758),C1904,"")</f>
        <v/>
      </c>
      <c r="F1904" s="247">
        <f>IF(AND(D1904&gt;$F$757,D1904&lt;$F$758),C1904,"")</f>
        <v>1.4091935285102732E-4</v>
      </c>
      <c r="G1904" s="247" t="str">
        <f>IF(C1904=MAX($C$761:$C$2761),C1904,"")</f>
        <v/>
      </c>
      <c r="H1904" s="247">
        <f>_xlfn.NORM.DIST(B1904,$F$753,$F$754,0)</f>
        <v>0</v>
      </c>
      <c r="I1904" s="247">
        <f>IF(H1904=MAX($H$761:$H$2761),C1904,"")</f>
        <v>1.4091935285102732E-4</v>
      </c>
      <c r="J1904" s="247" t="str">
        <f>IF(I1904=MIN($I$761:$I$2761),I1904,"")</f>
        <v/>
      </c>
      <c r="K1904" s="247"/>
      <c r="L1904" s="247"/>
      <c r="M1904" s="247"/>
      <c r="N1904" s="247"/>
      <c r="O1904" s="247">
        <v>1143</v>
      </c>
      <c r="P1904" s="247">
        <f>$P$755+(O1904*$P$758)</f>
        <v>80.126198132281729</v>
      </c>
      <c r="Q1904" s="247">
        <f>_xlfn.NORM.DIST(P1904,P$752,P$753,0)</f>
        <v>2.4181567823135545E-3</v>
      </c>
      <c r="R1904" s="247">
        <f>_xlfn.NORM.DIST(P1904,P$752,P$753,1)</f>
        <v>0.71633901267345501</v>
      </c>
      <c r="S1904" s="253" t="str">
        <f>IF(OR(R1904&lt;$T$757,R1904&gt;$T$758),Q1904,"")</f>
        <v/>
      </c>
      <c r="T1904" s="253">
        <f>IF(AND(R1904&gt;$T$757,R1904&lt;$T$758),Q1904,"")</f>
        <v>2.4181567823135545E-3</v>
      </c>
      <c r="U1904" s="253" t="str">
        <f>IF(Q1904=MAX($Q$761:$Q$2761),Q1904,"")</f>
        <v/>
      </c>
      <c r="V1904" s="253">
        <f>_xlfn.NORM.DIST(P1904,$T$753,$T$754,0)</f>
        <v>1.191832552653501E-83</v>
      </c>
      <c r="W1904" s="253" t="str">
        <f>IF(V1904=MAX($V$761:$V$2761),Q1904,"")</f>
        <v/>
      </c>
      <c r="X1904" s="253" t="str">
        <f t="shared" si="428"/>
        <v/>
      </c>
      <c r="AB1904" s="253">
        <v>1143</v>
      </c>
      <c r="AC1904" s="253">
        <f t="shared" si="444"/>
        <v>123.98977645057391</v>
      </c>
      <c r="AD1904" s="253">
        <f t="shared" si="429"/>
        <v>1.5626910137370429E-3</v>
      </c>
      <c r="AE1904" s="253">
        <f t="shared" si="430"/>
        <v>0.71633901267345501</v>
      </c>
      <c r="AF1904" s="253" t="str">
        <f>IF(OR(AE1904&lt;$T$757,AE1904&gt;$T$758),AD1904,"")</f>
        <v/>
      </c>
      <c r="AG1904" s="253">
        <f t="shared" si="431"/>
        <v>1.5626910137370429E-3</v>
      </c>
      <c r="AH1904" s="253" t="str">
        <f t="shared" si="432"/>
        <v/>
      </c>
      <c r="AI1904" s="253">
        <f t="shared" si="433"/>
        <v>1.1165970822431538E-4</v>
      </c>
      <c r="AJ1904" s="253" t="str">
        <f t="shared" si="434"/>
        <v/>
      </c>
      <c r="AK1904" s="253" t="str">
        <f t="shared" si="435"/>
        <v/>
      </c>
      <c r="AO1904" s="253">
        <v>1143</v>
      </c>
      <c r="AP1904" s="253">
        <f t="shared" si="436"/>
        <v>730.98201377628448</v>
      </c>
      <c r="AQ1904" s="253">
        <f t="shared" si="437"/>
        <v>2.6506494797815325E-4</v>
      </c>
      <c r="AR1904" s="253">
        <f t="shared" si="438"/>
        <v>0.71633901267345479</v>
      </c>
      <c r="AS1904" s="253" t="str">
        <f>IF(OR(AR1904&lt;$T$757,AR1904&gt;$T$758),AQ1904,"")</f>
        <v/>
      </c>
      <c r="AT1904" s="253">
        <f t="shared" si="439"/>
        <v>2.6506494797815325E-4</v>
      </c>
      <c r="AU1904" s="253" t="str">
        <f t="shared" si="440"/>
        <v/>
      </c>
      <c r="AV1904" s="253">
        <f t="shared" si="441"/>
        <v>0</v>
      </c>
      <c r="AW1904" s="253">
        <f t="shared" si="442"/>
        <v>2.6506494797815325E-4</v>
      </c>
      <c r="AX1904" s="253" t="str">
        <f t="shared" si="443"/>
        <v/>
      </c>
      <c r="AZ1904" s="259"/>
      <c r="BA1904" s="259">
        <f>BA1903+$BD$753</f>
        <v>7.3472000000001447</v>
      </c>
      <c r="BB1904" s="274">
        <f t="shared" si="426"/>
        <v>0.39364617677674096</v>
      </c>
      <c r="BC1904" s="259">
        <f t="shared" si="427"/>
        <v>6.3191275168011929E-4</v>
      </c>
      <c r="BD1904" s="259" t="str">
        <f t="shared" si="424"/>
        <v/>
      </c>
      <c r="BE1904" s="254" t="str">
        <f t="shared" si="425"/>
        <v/>
      </c>
    </row>
    <row r="1905" spans="1:57" ht="20.100000000000001" customHeight="1" x14ac:dyDescent="0.25">
      <c r="A1905" s="247">
        <v>1144</v>
      </c>
      <c r="B1905" s="247">
        <f>$B$755+(A1905*$B$758)</f>
        <v>1384.5696458598159</v>
      </c>
      <c r="C1905" s="247">
        <f>_xlfn.NORM.DIST($B1905,$B$752,$B$753,0)</f>
        <v>1.405961731691295E-4</v>
      </c>
      <c r="D1905" s="247">
        <f>_xlfn.NORM.DIST($B1905,$B$752,$B$753,1)</f>
        <v>0.71769240920345423</v>
      </c>
      <c r="E1905" s="247" t="str">
        <f>IF(OR(D1905&lt;$F$757,D1905&gt;$F$758),C1905,"")</f>
        <v/>
      </c>
      <c r="F1905" s="247">
        <f>IF(AND(D1905&gt;$F$757,D1905&lt;$F$758),C1905,"")</f>
        <v>1.405961731691295E-4</v>
      </c>
      <c r="G1905" s="247" t="str">
        <f>IF(C1905=MAX($C$761:$C$2761),C1905,"")</f>
        <v/>
      </c>
      <c r="H1905" s="247">
        <f>_xlfn.NORM.DIST(B1905,$F$753,$F$754,0)</f>
        <v>0</v>
      </c>
      <c r="I1905" s="247">
        <f>IF(H1905=MAX($H$761:$H$2761),C1905,"")</f>
        <v>1.405961731691295E-4</v>
      </c>
      <c r="J1905" s="247" t="str">
        <f>IF(I1905=MIN($I$761:$I$2761),I1905,"")</f>
        <v/>
      </c>
      <c r="K1905" s="247"/>
      <c r="L1905" s="247"/>
      <c r="M1905" s="247"/>
      <c r="N1905" s="247"/>
      <c r="O1905" s="247">
        <v>1144</v>
      </c>
      <c r="P1905" s="247">
        <f>$P$755+(O1905*$P$758)</f>
        <v>80.686521196143758</v>
      </c>
      <c r="Q1905" s="247">
        <f>_xlfn.NORM.DIST(P1905,P$752,P$753,0)</f>
        <v>2.4126110632630752E-3</v>
      </c>
      <c r="R1905" s="247">
        <f>_xlfn.NORM.DIST(P1905,P$752,P$753,1)</f>
        <v>0.71769240920345445</v>
      </c>
      <c r="S1905" s="253" t="str">
        <f>IF(OR(R1905&lt;$T$757,R1905&gt;$T$758),Q1905,"")</f>
        <v/>
      </c>
      <c r="T1905" s="253">
        <f>IF(AND(R1905&gt;$T$757,R1905&lt;$T$758),Q1905,"")</f>
        <v>2.4126110632630752E-3</v>
      </c>
      <c r="U1905" s="253" t="str">
        <f>IF(Q1905=MAX($Q$761:$Q$2761),Q1905,"")</f>
        <v/>
      </c>
      <c r="V1905" s="253">
        <f>_xlfn.NORM.DIST(P1905,$T$753,$T$754,0)</f>
        <v>1.1035434782631985E-83</v>
      </c>
      <c r="W1905" s="253" t="str">
        <f>IF(V1905=MAX($V$761:$V$2761),Q1905,"")</f>
        <v/>
      </c>
      <c r="X1905" s="253" t="str">
        <f t="shared" si="428"/>
        <v/>
      </c>
      <c r="AB1905" s="253">
        <v>1144</v>
      </c>
      <c r="AC1905" s="253">
        <f t="shared" si="444"/>
        <v>124.8568378243541</v>
      </c>
      <c r="AD1905" s="253">
        <f t="shared" si="429"/>
        <v>1.5591071909724149E-3</v>
      </c>
      <c r="AE1905" s="253">
        <f t="shared" si="430"/>
        <v>0.71769240920345445</v>
      </c>
      <c r="AF1905" s="253" t="str">
        <f>IF(OR(AE1905&lt;$T$757,AE1905&gt;$T$758),AD1905,"")</f>
        <v/>
      </c>
      <c r="AG1905" s="253">
        <f t="shared" si="431"/>
        <v>1.5591071909724149E-3</v>
      </c>
      <c r="AH1905" s="253" t="str">
        <f t="shared" si="432"/>
        <v/>
      </c>
      <c r="AI1905" s="253">
        <f t="shared" si="433"/>
        <v>1.1060643953815027E-4</v>
      </c>
      <c r="AJ1905" s="253" t="str">
        <f t="shared" si="434"/>
        <v/>
      </c>
      <c r="AK1905" s="253" t="str">
        <f t="shared" si="435"/>
        <v/>
      </c>
      <c r="AO1905" s="253">
        <v>1144</v>
      </c>
      <c r="AP1905" s="253">
        <f t="shared" si="436"/>
        <v>736.09377611038508</v>
      </c>
      <c r="AQ1905" s="253">
        <f t="shared" si="437"/>
        <v>2.6445705698350446E-4</v>
      </c>
      <c r="AR1905" s="253">
        <f t="shared" si="438"/>
        <v>0.71769240920345445</v>
      </c>
      <c r="AS1905" s="253" t="str">
        <f>IF(OR(AR1905&lt;$T$757,AR1905&gt;$T$758),AQ1905,"")</f>
        <v/>
      </c>
      <c r="AT1905" s="253">
        <f t="shared" si="439"/>
        <v>2.6445705698350446E-4</v>
      </c>
      <c r="AU1905" s="253" t="str">
        <f t="shared" si="440"/>
        <v/>
      </c>
      <c r="AV1905" s="253">
        <f t="shared" si="441"/>
        <v>0</v>
      </c>
      <c r="AW1905" s="253">
        <f t="shared" si="442"/>
        <v>2.6445705698350446E-4</v>
      </c>
      <c r="AX1905" s="253" t="str">
        <f t="shared" si="443"/>
        <v/>
      </c>
      <c r="AZ1905" s="259"/>
      <c r="BA1905" s="259">
        <f>BA1904+$BD$753</f>
        <v>7.3536000000001449</v>
      </c>
      <c r="BB1905" s="274">
        <f t="shared" si="426"/>
        <v>0.39301426402506084</v>
      </c>
      <c r="BC1905" s="259">
        <f t="shared" si="427"/>
        <v>6.3126588142253803E-4</v>
      </c>
      <c r="BD1905" s="259" t="str">
        <f t="shared" si="424"/>
        <v/>
      </c>
      <c r="BE1905" s="254" t="str">
        <f t="shared" si="425"/>
        <v/>
      </c>
    </row>
    <row r="1906" spans="1:57" ht="20.100000000000001" customHeight="1" x14ac:dyDescent="0.25">
      <c r="A1906" s="248">
        <v>1145</v>
      </c>
      <c r="B1906" s="247">
        <f>$B$755+(A1906*$B$758)</f>
        <v>1394.1847128449535</v>
      </c>
      <c r="C1906" s="247">
        <f>_xlfn.NORM.DIST($B1906,$B$752,$B$753,0)</f>
        <v>1.4027149029479367E-4</v>
      </c>
      <c r="D1906" s="247">
        <f>_xlfn.NORM.DIST($B1906,$B$752,$B$753,1)</f>
        <v>0.71904269110143548</v>
      </c>
      <c r="E1906" s="247" t="str">
        <f>IF(OR(D1906&lt;$F$757,D1906&gt;$F$758),C1906,"")</f>
        <v/>
      </c>
      <c r="F1906" s="247">
        <f>IF(AND(D1906&gt;$F$757,D1906&lt;$F$758),C1906,"")</f>
        <v>1.4027149029479367E-4</v>
      </c>
      <c r="G1906" s="247" t="str">
        <f>IF(C1906=MAX($C$761:$C$2761),C1906,"")</f>
        <v/>
      </c>
      <c r="H1906" s="247">
        <f>_xlfn.NORM.DIST(B1906,$F$753,$F$754,0)</f>
        <v>0</v>
      </c>
      <c r="I1906" s="247">
        <f>IF(H1906=MAX($H$761:$H$2761),C1906,"")</f>
        <v>1.4027149029479367E-4</v>
      </c>
      <c r="J1906" s="247" t="str">
        <f>IF(I1906=MIN($I$761:$I$2761),I1906,"")</f>
        <v/>
      </c>
      <c r="K1906" s="247"/>
      <c r="L1906" s="247"/>
      <c r="M1906" s="247"/>
      <c r="N1906" s="247"/>
      <c r="O1906" s="248">
        <v>1145</v>
      </c>
      <c r="P1906" s="247">
        <f>$P$755+(O1906*$P$758)</f>
        <v>81.246844260005901</v>
      </c>
      <c r="Q1906" s="247">
        <f>_xlfn.NORM.DIST(P1906,P$752,P$753,0)</f>
        <v>2.4070395496363678E-3</v>
      </c>
      <c r="R1906" s="247">
        <f>_xlfn.NORM.DIST(P1906,P$752,P$753,1)</f>
        <v>0.7190426911014357</v>
      </c>
      <c r="S1906" s="253" t="str">
        <f>IF(OR(R1906&lt;$T$757,R1906&gt;$T$758),Q1906,"")</f>
        <v/>
      </c>
      <c r="T1906" s="253">
        <f>IF(AND(R1906&gt;$T$757,R1906&lt;$T$758),Q1906,"")</f>
        <v>2.4070395496363678E-3</v>
      </c>
      <c r="U1906" s="253" t="str">
        <f>IF(Q1906=MAX($Q$761:$Q$2761),Q1906,"")</f>
        <v/>
      </c>
      <c r="V1906" s="253">
        <f>_xlfn.NORM.DIST(P1906,$T$753,$T$754,0)</f>
        <v>1.0217783705694028E-83</v>
      </c>
      <c r="W1906" s="253" t="str">
        <f>IF(V1906=MAX($V$761:$V$2761),Q1906,"")</f>
        <v/>
      </c>
      <c r="X1906" s="253" t="str">
        <f t="shared" si="428"/>
        <v/>
      </c>
      <c r="AB1906" s="259">
        <v>1145</v>
      </c>
      <c r="AC1906" s="253">
        <f t="shared" si="444"/>
        <v>125.7238991981344</v>
      </c>
      <c r="AD1906" s="253">
        <f t="shared" si="429"/>
        <v>1.5555066989195218E-3</v>
      </c>
      <c r="AE1906" s="253">
        <f t="shared" si="430"/>
        <v>0.7190426911014357</v>
      </c>
      <c r="AF1906" s="253" t="str">
        <f>IF(OR(AE1906&lt;$T$757,AE1906&gt;$T$758),AD1906,"")</f>
        <v/>
      </c>
      <c r="AG1906" s="253">
        <f t="shared" si="431"/>
        <v>1.5555066989195218E-3</v>
      </c>
      <c r="AH1906" s="253" t="str">
        <f t="shared" si="432"/>
        <v/>
      </c>
      <c r="AI1906" s="253">
        <f t="shared" si="433"/>
        <v>1.0956135317624689E-4</v>
      </c>
      <c r="AJ1906" s="253" t="str">
        <f t="shared" si="434"/>
        <v/>
      </c>
      <c r="AK1906" s="253" t="str">
        <f t="shared" si="435"/>
        <v/>
      </c>
      <c r="AO1906" s="259">
        <v>1145</v>
      </c>
      <c r="AP1906" s="253">
        <f t="shared" si="436"/>
        <v>741.20553844448477</v>
      </c>
      <c r="AQ1906" s="253">
        <f t="shared" si="437"/>
        <v>2.6384633853033222E-4</v>
      </c>
      <c r="AR1906" s="253">
        <f t="shared" si="438"/>
        <v>0.71904269110143559</v>
      </c>
      <c r="AS1906" s="253" t="str">
        <f>IF(OR(AR1906&lt;$T$757,AR1906&gt;$T$758),AQ1906,"")</f>
        <v/>
      </c>
      <c r="AT1906" s="253">
        <f t="shared" si="439"/>
        <v>2.6384633853033222E-4</v>
      </c>
      <c r="AU1906" s="253" t="str">
        <f t="shared" si="440"/>
        <v/>
      </c>
      <c r="AV1906" s="253">
        <f t="shared" si="441"/>
        <v>0</v>
      </c>
      <c r="AW1906" s="253">
        <f t="shared" si="442"/>
        <v>2.6384633853033222E-4</v>
      </c>
      <c r="AX1906" s="253" t="str">
        <f t="shared" si="443"/>
        <v/>
      </c>
      <c r="AZ1906" s="259"/>
      <c r="BA1906" s="259">
        <f>BA1905+$BD$753</f>
        <v>7.3600000000001451</v>
      </c>
      <c r="BB1906" s="274">
        <f t="shared" si="426"/>
        <v>0.39238299814363831</v>
      </c>
      <c r="BC1906" s="259">
        <f t="shared" si="427"/>
        <v>6.3061848021211953E-4</v>
      </c>
      <c r="BD1906" s="259" t="str">
        <f t="shared" si="424"/>
        <v/>
      </c>
      <c r="BE1906" s="254" t="str">
        <f t="shared" si="425"/>
        <v/>
      </c>
    </row>
    <row r="1907" spans="1:57" ht="20.100000000000001" customHeight="1" x14ac:dyDescent="0.25">
      <c r="A1907" s="247">
        <v>1146</v>
      </c>
      <c r="B1907" s="247">
        <f>$B$755+(A1907*$B$758)</f>
        <v>1403.7997798300912</v>
      </c>
      <c r="C1907" s="247">
        <f>_xlfn.NORM.DIST($B1907,$B$752,$B$753,0)</f>
        <v>1.3994531807715849E-4</v>
      </c>
      <c r="D1907" s="247">
        <f>_xlfn.NORM.DIST($B1907,$B$752,$B$753,1)</f>
        <v>0.72038984398065065</v>
      </c>
      <c r="E1907" s="247" t="str">
        <f>IF(OR(D1907&lt;$F$757,D1907&gt;$F$758),C1907,"")</f>
        <v/>
      </c>
      <c r="F1907" s="247">
        <f>IF(AND(D1907&gt;$F$757,D1907&lt;$F$758),C1907,"")</f>
        <v>1.3994531807715849E-4</v>
      </c>
      <c r="G1907" s="247" t="str">
        <f>IF(C1907=MAX($C$761:$C$2761),C1907,"")</f>
        <v/>
      </c>
      <c r="H1907" s="247">
        <f>_xlfn.NORM.DIST(B1907,$F$753,$F$754,0)</f>
        <v>0</v>
      </c>
      <c r="I1907" s="247">
        <f>IF(H1907=MAX($H$761:$H$2761),C1907,"")</f>
        <v>1.3994531807715849E-4</v>
      </c>
      <c r="J1907" s="247" t="str">
        <f>IF(I1907=MIN($I$761:$I$2761),I1907,"")</f>
        <v/>
      </c>
      <c r="K1907" s="247"/>
      <c r="L1907" s="247"/>
      <c r="M1907" s="247"/>
      <c r="N1907" s="247"/>
      <c r="O1907" s="247">
        <v>1146</v>
      </c>
      <c r="P1907" s="247">
        <f>$P$755+(O1907*$P$758)</f>
        <v>81.807167323868043</v>
      </c>
      <c r="Q1907" s="247">
        <f>_xlfn.NORM.DIST(P1907,P$752,P$753,0)</f>
        <v>2.4014424790827541E-3</v>
      </c>
      <c r="R1907" s="247">
        <f>_xlfn.NORM.DIST(P1907,P$752,P$753,1)</f>
        <v>0.72038984398065087</v>
      </c>
      <c r="S1907" s="253" t="str">
        <f>IF(OR(R1907&lt;$T$757,R1907&gt;$T$758),Q1907,"")</f>
        <v/>
      </c>
      <c r="T1907" s="253">
        <f>IF(AND(R1907&gt;$T$757,R1907&lt;$T$758),Q1907,"")</f>
        <v>2.4014424790827541E-3</v>
      </c>
      <c r="U1907" s="253" t="str">
        <f>IF(Q1907=MAX($Q$761:$Q$2761),Q1907,"")</f>
        <v/>
      </c>
      <c r="V1907" s="253">
        <f>_xlfn.NORM.DIST(P1907,$T$753,$T$754,0)</f>
        <v>9.4605636729738798E-84</v>
      </c>
      <c r="W1907" s="253" t="str">
        <f>IF(V1907=MAX($V$761:$V$2761),Q1907,"")</f>
        <v/>
      </c>
      <c r="X1907" s="253" t="str">
        <f t="shared" si="428"/>
        <v/>
      </c>
      <c r="AB1907" s="253">
        <v>1146</v>
      </c>
      <c r="AC1907" s="253">
        <f t="shared" si="444"/>
        <v>126.59096057191459</v>
      </c>
      <c r="AD1907" s="253">
        <f t="shared" si="429"/>
        <v>1.5518896911550315E-3</v>
      </c>
      <c r="AE1907" s="253">
        <f t="shared" si="430"/>
        <v>0.72038984398065076</v>
      </c>
      <c r="AF1907" s="253" t="str">
        <f>IF(OR(AE1907&lt;$T$757,AE1907&gt;$T$758),AD1907,"")</f>
        <v/>
      </c>
      <c r="AG1907" s="253">
        <f t="shared" si="431"/>
        <v>1.5518896911550315E-3</v>
      </c>
      <c r="AH1907" s="253" t="str">
        <f t="shared" si="432"/>
        <v/>
      </c>
      <c r="AI1907" s="253">
        <f t="shared" si="433"/>
        <v>1.0852440511083269E-4</v>
      </c>
      <c r="AJ1907" s="253" t="str">
        <f t="shared" si="434"/>
        <v/>
      </c>
      <c r="AK1907" s="253" t="str">
        <f t="shared" si="435"/>
        <v/>
      </c>
      <c r="AO1907" s="253">
        <v>1146</v>
      </c>
      <c r="AP1907" s="253">
        <f t="shared" si="436"/>
        <v>746.31730077858447</v>
      </c>
      <c r="AQ1907" s="253">
        <f t="shared" si="437"/>
        <v>2.6323281866843802E-4</v>
      </c>
      <c r="AR1907" s="253">
        <f t="shared" si="438"/>
        <v>0.72038984398065065</v>
      </c>
      <c r="AS1907" s="253" t="str">
        <f>IF(OR(AR1907&lt;$T$757,AR1907&gt;$T$758),AQ1907,"")</f>
        <v/>
      </c>
      <c r="AT1907" s="253">
        <f t="shared" si="439"/>
        <v>2.6323281866843802E-4</v>
      </c>
      <c r="AU1907" s="253" t="str">
        <f t="shared" si="440"/>
        <v/>
      </c>
      <c r="AV1907" s="253">
        <f t="shared" si="441"/>
        <v>0</v>
      </c>
      <c r="AW1907" s="253">
        <f t="shared" si="442"/>
        <v>2.6323281866843802E-4</v>
      </c>
      <c r="AX1907" s="253" t="str">
        <f t="shared" si="443"/>
        <v/>
      </c>
      <c r="AZ1907" s="259"/>
      <c r="BA1907" s="259">
        <f>BA1906+$BD$753</f>
        <v>7.3664000000001453</v>
      </c>
      <c r="BB1907" s="274">
        <f t="shared" si="426"/>
        <v>0.39175237966342619</v>
      </c>
      <c r="BC1907" s="259">
        <f t="shared" si="427"/>
        <v>6.2997055311342365E-4</v>
      </c>
      <c r="BD1907" s="259" t="str">
        <f t="shared" si="424"/>
        <v/>
      </c>
      <c r="BE1907" s="254" t="str">
        <f t="shared" si="425"/>
        <v/>
      </c>
    </row>
    <row r="1908" spans="1:57" ht="20.100000000000001" customHeight="1" x14ac:dyDescent="0.25">
      <c r="A1908" s="247">
        <v>1147</v>
      </c>
      <c r="B1908" s="247">
        <f>$B$755+(A1908*$B$758)</f>
        <v>1413.4148468152289</v>
      </c>
      <c r="C1908" s="247">
        <f>_xlfn.NORM.DIST($B1908,$B$752,$B$753,0)</f>
        <v>1.39617670404675E-4</v>
      </c>
      <c r="D1908" s="247">
        <f>_xlfn.NORM.DIST($B1908,$B$752,$B$753,1)</f>
        <v>0.72173385358770226</v>
      </c>
      <c r="E1908" s="247" t="str">
        <f>IF(OR(D1908&lt;$F$757,D1908&gt;$F$758),C1908,"")</f>
        <v/>
      </c>
      <c r="F1908" s="247">
        <f>IF(AND(D1908&gt;$F$757,D1908&lt;$F$758),C1908,"")</f>
        <v>1.39617670404675E-4</v>
      </c>
      <c r="G1908" s="247" t="str">
        <f>IF(C1908=MAX($C$761:$C$2761),C1908,"")</f>
        <v/>
      </c>
      <c r="H1908" s="247">
        <f>_xlfn.NORM.DIST(B1908,$F$753,$F$754,0)</f>
        <v>0</v>
      </c>
      <c r="I1908" s="247">
        <f>IF(H1908=MAX($H$761:$H$2761),C1908,"")</f>
        <v>1.39617670404675E-4</v>
      </c>
      <c r="J1908" s="247" t="str">
        <f>IF(I1908=MIN($I$761:$I$2761),I1908,"")</f>
        <v/>
      </c>
      <c r="K1908" s="247"/>
      <c r="L1908" s="247"/>
      <c r="M1908" s="247"/>
      <c r="N1908" s="247"/>
      <c r="O1908" s="247">
        <v>1147</v>
      </c>
      <c r="P1908" s="247">
        <f>$P$755+(O1908*$P$758)</f>
        <v>82.367490387730072</v>
      </c>
      <c r="Q1908" s="247">
        <f>_xlfn.NORM.DIST(P1908,P$752,P$753,0)</f>
        <v>2.3958200899261511E-3</v>
      </c>
      <c r="R1908" s="247">
        <f>_xlfn.NORM.DIST(P1908,P$752,P$753,1)</f>
        <v>0.72173385358770226</v>
      </c>
      <c r="S1908" s="253" t="str">
        <f>IF(OR(R1908&lt;$T$757,R1908&gt;$T$758),Q1908,"")</f>
        <v/>
      </c>
      <c r="T1908" s="253">
        <f>IF(AND(R1908&gt;$T$757,R1908&lt;$T$758),Q1908,"")</f>
        <v>2.3958200899261511E-3</v>
      </c>
      <c r="U1908" s="253" t="str">
        <f>IF(Q1908=MAX($Q$761:$Q$2761),Q1908,"")</f>
        <v/>
      </c>
      <c r="V1908" s="253">
        <f>_xlfn.NORM.DIST(P1908,$T$753,$T$754,0)</f>
        <v>8.7593195905820006E-84</v>
      </c>
      <c r="W1908" s="253" t="str">
        <f>IF(V1908=MAX($V$761:$V$2761),Q1908,"")</f>
        <v/>
      </c>
      <c r="X1908" s="253" t="str">
        <f t="shared" si="428"/>
        <v/>
      </c>
      <c r="AB1908" s="253">
        <v>1147</v>
      </c>
      <c r="AC1908" s="253">
        <f t="shared" si="444"/>
        <v>127.45802194569478</v>
      </c>
      <c r="AD1908" s="253">
        <f t="shared" si="429"/>
        <v>1.5482563216915547E-3</v>
      </c>
      <c r="AE1908" s="253">
        <f t="shared" si="430"/>
        <v>0.72173385358770226</v>
      </c>
      <c r="AF1908" s="253" t="str">
        <f>IF(OR(AE1908&lt;$T$757,AE1908&gt;$T$758),AD1908,"")</f>
        <v/>
      </c>
      <c r="AG1908" s="253">
        <f t="shared" si="431"/>
        <v>1.5482563216915547E-3</v>
      </c>
      <c r="AH1908" s="253" t="str">
        <f t="shared" si="432"/>
        <v/>
      </c>
      <c r="AI1908" s="253">
        <f t="shared" si="433"/>
        <v>1.0749555134170168E-4</v>
      </c>
      <c r="AJ1908" s="253" t="str">
        <f t="shared" si="434"/>
        <v/>
      </c>
      <c r="AK1908" s="253" t="str">
        <f t="shared" si="435"/>
        <v/>
      </c>
      <c r="AO1908" s="253">
        <v>1147</v>
      </c>
      <c r="AP1908" s="253">
        <f t="shared" si="436"/>
        <v>751.42906311268416</v>
      </c>
      <c r="AQ1908" s="253">
        <f t="shared" si="437"/>
        <v>2.6261652352156905E-4</v>
      </c>
      <c r="AR1908" s="253">
        <f t="shared" si="438"/>
        <v>0.72173385358770226</v>
      </c>
      <c r="AS1908" s="253" t="str">
        <f>IF(OR(AR1908&lt;$T$757,AR1908&gt;$T$758),AQ1908,"")</f>
        <v/>
      </c>
      <c r="AT1908" s="253">
        <f t="shared" si="439"/>
        <v>2.6261652352156905E-4</v>
      </c>
      <c r="AU1908" s="253" t="str">
        <f t="shared" si="440"/>
        <v/>
      </c>
      <c r="AV1908" s="253">
        <f t="shared" si="441"/>
        <v>0</v>
      </c>
      <c r="AW1908" s="253">
        <f t="shared" si="442"/>
        <v>2.6261652352156905E-4</v>
      </c>
      <c r="AX1908" s="253" t="str">
        <f t="shared" si="443"/>
        <v/>
      </c>
      <c r="AZ1908" s="259"/>
      <c r="BA1908" s="259">
        <f>BA1907+$BD$753</f>
        <v>7.3728000000001455</v>
      </c>
      <c r="BB1908" s="274">
        <f t="shared" si="426"/>
        <v>0.39112240911031276</v>
      </c>
      <c r="BC1908" s="259">
        <f t="shared" si="427"/>
        <v>6.2932210517541165E-4</v>
      </c>
      <c r="BD1908" s="259" t="str">
        <f t="shared" ref="BD1908:BD1971" si="445">IF(BB1908&lt;(1-$AZ$760),BC1908,"")</f>
        <v/>
      </c>
      <c r="BE1908" s="254" t="str">
        <f t="shared" ref="BE1908:BE1971" si="446">IF(BB1908&lt;(1-$AZ$766),BC1908,"")</f>
        <v/>
      </c>
    </row>
    <row r="1909" spans="1:57" ht="20.100000000000001" customHeight="1" x14ac:dyDescent="0.25">
      <c r="A1909" s="247">
        <v>1148</v>
      </c>
      <c r="B1909" s="247">
        <f>$B$755+(A1909*$B$758)</f>
        <v>1423.0299138003666</v>
      </c>
      <c r="C1909" s="247">
        <f>_xlfn.NORM.DIST($B1909,$B$752,$B$753,0)</f>
        <v>1.3928856120412714E-4</v>
      </c>
      <c r="D1909" s="247">
        <f>_xlfn.NORM.DIST($B1909,$B$752,$B$753,1)</f>
        <v>0.72307470580291622</v>
      </c>
      <c r="E1909" s="247" t="str">
        <f>IF(OR(D1909&lt;$F$757,D1909&gt;$F$758),C1909,"")</f>
        <v/>
      </c>
      <c r="F1909" s="247">
        <f>IF(AND(D1909&gt;$F$757,D1909&lt;$F$758),C1909,"")</f>
        <v>1.3928856120412714E-4</v>
      </c>
      <c r="G1909" s="247" t="str">
        <f>IF(C1909=MAX($C$761:$C$2761),C1909,"")</f>
        <v/>
      </c>
      <c r="H1909" s="247">
        <f>_xlfn.NORM.DIST(B1909,$F$753,$F$754,0)</f>
        <v>0</v>
      </c>
      <c r="I1909" s="247">
        <f>IF(H1909=MAX($H$761:$H$2761),C1909,"")</f>
        <v>1.3928856120412714E-4</v>
      </c>
      <c r="J1909" s="247" t="str">
        <f>IF(I1909=MIN($I$761:$I$2761),I1909,"")</f>
        <v/>
      </c>
      <c r="K1909" s="247"/>
      <c r="L1909" s="247"/>
      <c r="M1909" s="247"/>
      <c r="N1909" s="247"/>
      <c r="O1909" s="247">
        <v>1148</v>
      </c>
      <c r="P1909" s="247">
        <f>$P$755+(O1909*$P$758)</f>
        <v>82.927813451592215</v>
      </c>
      <c r="Q1909" s="247">
        <f>_xlfn.NORM.DIST(P1909,P$752,P$753,0)</f>
        <v>2.3901726211482612E-3</v>
      </c>
      <c r="R1909" s="247">
        <f>_xlfn.NORM.DIST(P1909,P$752,P$753,1)</f>
        <v>0.72307470580291633</v>
      </c>
      <c r="S1909" s="253" t="str">
        <f>IF(OR(R1909&lt;$T$757,R1909&gt;$T$758),Q1909,"")</f>
        <v/>
      </c>
      <c r="T1909" s="253">
        <f>IF(AND(R1909&gt;$T$757,R1909&lt;$T$758),Q1909,"")</f>
        <v>2.3901726211482612E-3</v>
      </c>
      <c r="U1909" s="253" t="str">
        <f>IF(Q1909=MAX($Q$761:$Q$2761),Q1909,"")</f>
        <v/>
      </c>
      <c r="V1909" s="253">
        <f>_xlfn.NORM.DIST(P1909,$T$753,$T$754,0)</f>
        <v>8.1099239687032161E-84</v>
      </c>
      <c r="W1909" s="253" t="str">
        <f>IF(V1909=MAX($V$761:$V$2761),Q1909,"")</f>
        <v/>
      </c>
      <c r="X1909" s="253" t="str">
        <f t="shared" si="428"/>
        <v/>
      </c>
      <c r="AB1909" s="253">
        <v>1148</v>
      </c>
      <c r="AC1909" s="253">
        <f t="shared" si="444"/>
        <v>128.32508331947508</v>
      </c>
      <c r="AD1909" s="253">
        <f t="shared" si="429"/>
        <v>1.5446067449667875E-3</v>
      </c>
      <c r="AE1909" s="253">
        <f t="shared" si="430"/>
        <v>0.72307470580291633</v>
      </c>
      <c r="AF1909" s="253" t="str">
        <f>IF(OR(AE1909&lt;$T$757,AE1909&gt;$T$758),AD1909,"")</f>
        <v/>
      </c>
      <c r="AG1909" s="253">
        <f t="shared" si="431"/>
        <v>1.5446067449667875E-3</v>
      </c>
      <c r="AH1909" s="253" t="str">
        <f t="shared" si="432"/>
        <v/>
      </c>
      <c r="AI1909" s="253">
        <f t="shared" si="433"/>
        <v>1.0647474789875756E-4</v>
      </c>
      <c r="AJ1909" s="253" t="str">
        <f t="shared" si="434"/>
        <v/>
      </c>
      <c r="AK1909" s="253" t="str">
        <f t="shared" si="435"/>
        <v/>
      </c>
      <c r="AO1909" s="253">
        <v>1148</v>
      </c>
      <c r="AP1909" s="253">
        <f t="shared" si="436"/>
        <v>756.54082544678477</v>
      </c>
      <c r="AQ1909" s="253">
        <f t="shared" si="437"/>
        <v>2.6199747928557556E-4</v>
      </c>
      <c r="AR1909" s="253">
        <f t="shared" si="438"/>
        <v>0.72307470580291633</v>
      </c>
      <c r="AS1909" s="253" t="str">
        <f>IF(OR(AR1909&lt;$T$757,AR1909&gt;$T$758),AQ1909,"")</f>
        <v/>
      </c>
      <c r="AT1909" s="253">
        <f t="shared" si="439"/>
        <v>2.6199747928557556E-4</v>
      </c>
      <c r="AU1909" s="253" t="str">
        <f t="shared" si="440"/>
        <v/>
      </c>
      <c r="AV1909" s="253">
        <f t="shared" si="441"/>
        <v>0</v>
      </c>
      <c r="AW1909" s="253">
        <f t="shared" si="442"/>
        <v>2.6199747928557556E-4</v>
      </c>
      <c r="AX1909" s="253" t="str">
        <f t="shared" si="443"/>
        <v/>
      </c>
      <c r="AZ1909" s="259"/>
      <c r="BA1909" s="259">
        <f>BA1908+$BD$753</f>
        <v>7.3792000000001456</v>
      </c>
      <c r="BB1909" s="274">
        <f t="shared" ref="BB1909:BB1972" si="447">_xlfn.CHISQ.DIST.RT(BA1909,7)</f>
        <v>0.39049308700513735</v>
      </c>
      <c r="BC1909" s="259">
        <f t="shared" ref="BC1909:BC1972" si="448">BB1909-BB1910</f>
        <v>6.2867314143622011E-4</v>
      </c>
      <c r="BD1909" s="259" t="str">
        <f t="shared" si="445"/>
        <v/>
      </c>
      <c r="BE1909" s="254" t="str">
        <f t="shared" si="446"/>
        <v/>
      </c>
    </row>
    <row r="1910" spans="1:57" ht="20.100000000000001" customHeight="1" x14ac:dyDescent="0.25">
      <c r="A1910" s="247">
        <v>1149</v>
      </c>
      <c r="B1910" s="247">
        <f>$B$755+(A1910*$B$758)</f>
        <v>1432.6449807855042</v>
      </c>
      <c r="C1910" s="247">
        <f>_xlfn.NORM.DIST($B1910,$B$752,$B$753,0)</f>
        <v>1.3895800443965208E-4</v>
      </c>
      <c r="D1910" s="247">
        <f>_xlfn.NORM.DIST($B1910,$B$752,$B$753,1)</f>
        <v>0.72441238664070595</v>
      </c>
      <c r="E1910" s="247" t="str">
        <f>IF(OR(D1910&lt;$F$757,D1910&gt;$F$758),C1910,"")</f>
        <v/>
      </c>
      <c r="F1910" s="247">
        <f>IF(AND(D1910&gt;$F$757,D1910&lt;$F$758),C1910,"")</f>
        <v>1.3895800443965208E-4</v>
      </c>
      <c r="G1910" s="247" t="str">
        <f>IF(C1910=MAX($C$761:$C$2761),C1910,"")</f>
        <v/>
      </c>
      <c r="H1910" s="247">
        <f>_xlfn.NORM.DIST(B1910,$F$753,$F$754,0)</f>
        <v>0</v>
      </c>
      <c r="I1910" s="247">
        <f>IF(H1910=MAX($H$761:$H$2761),C1910,"")</f>
        <v>1.3895800443965208E-4</v>
      </c>
      <c r="J1910" s="247" t="str">
        <f>IF(I1910=MIN($I$761:$I$2761),I1910,"")</f>
        <v/>
      </c>
      <c r="K1910" s="247"/>
      <c r="L1910" s="247"/>
      <c r="M1910" s="247"/>
      <c r="N1910" s="247"/>
      <c r="O1910" s="247">
        <v>1149</v>
      </c>
      <c r="P1910" s="247">
        <f>$P$755+(O1910*$P$758)</f>
        <v>83.488136515454357</v>
      </c>
      <c r="Q1910" s="247">
        <f>_xlfn.NORM.DIST(P1910,P$752,P$753,0)</f>
        <v>2.3845003123717651E-3</v>
      </c>
      <c r="R1910" s="247">
        <f>_xlfn.NORM.DIST(P1910,P$752,P$753,1)</f>
        <v>0.72441238664070606</v>
      </c>
      <c r="S1910" s="253" t="str">
        <f>IF(OR(R1910&lt;$T$757,R1910&gt;$T$758),Q1910,"")</f>
        <v/>
      </c>
      <c r="T1910" s="253">
        <f>IF(AND(R1910&gt;$T$757,R1910&lt;$T$758),Q1910,"")</f>
        <v>2.3845003123717651E-3</v>
      </c>
      <c r="U1910" s="253" t="str">
        <f>IF(Q1910=MAX($Q$761:$Q$2761),Q1910,"")</f>
        <v/>
      </c>
      <c r="V1910" s="253">
        <f>_xlfn.NORM.DIST(P1910,$T$753,$T$754,0)</f>
        <v>7.5085528930139074E-84</v>
      </c>
      <c r="W1910" s="253" t="str">
        <f>IF(V1910=MAX($V$761:$V$2761),Q1910,"")</f>
        <v/>
      </c>
      <c r="X1910" s="253" t="str">
        <f t="shared" si="428"/>
        <v/>
      </c>
      <c r="AB1910" s="253">
        <v>1149</v>
      </c>
      <c r="AC1910" s="253">
        <f t="shared" si="444"/>
        <v>129.19214469325527</v>
      </c>
      <c r="AD1910" s="253">
        <f t="shared" si="429"/>
        <v>1.5409411158326459E-3</v>
      </c>
      <c r="AE1910" s="253">
        <f t="shared" si="430"/>
        <v>0.72441238664070595</v>
      </c>
      <c r="AF1910" s="253" t="str">
        <f>IF(OR(AE1910&lt;$T$757,AE1910&gt;$T$758),AD1910,"")</f>
        <v/>
      </c>
      <c r="AG1910" s="253">
        <f t="shared" si="431"/>
        <v>1.5409411158326459E-3</v>
      </c>
      <c r="AH1910" s="253" t="str">
        <f t="shared" si="432"/>
        <v/>
      </c>
      <c r="AI1910" s="253">
        <f t="shared" si="433"/>
        <v>1.054619508445289E-4</v>
      </c>
      <c r="AJ1910" s="253" t="str">
        <f t="shared" si="434"/>
        <v/>
      </c>
      <c r="AK1910" s="253" t="str">
        <f t="shared" si="435"/>
        <v/>
      </c>
      <c r="AO1910" s="253">
        <v>1149</v>
      </c>
      <c r="AP1910" s="253">
        <f t="shared" si="436"/>
        <v>761.65258778088446</v>
      </c>
      <c r="AQ1910" s="253">
        <f t="shared" si="437"/>
        <v>2.6137571222656819E-4</v>
      </c>
      <c r="AR1910" s="253">
        <f t="shared" si="438"/>
        <v>0.72441238664070595</v>
      </c>
      <c r="AS1910" s="253" t="str">
        <f>IF(OR(AR1910&lt;$T$757,AR1910&gt;$T$758),AQ1910,"")</f>
        <v/>
      </c>
      <c r="AT1910" s="253">
        <f t="shared" si="439"/>
        <v>2.6137571222656819E-4</v>
      </c>
      <c r="AU1910" s="253" t="str">
        <f t="shared" si="440"/>
        <v/>
      </c>
      <c r="AV1910" s="253">
        <f t="shared" si="441"/>
        <v>0</v>
      </c>
      <c r="AW1910" s="253">
        <f t="shared" si="442"/>
        <v>2.6137571222656819E-4</v>
      </c>
      <c r="AX1910" s="253" t="str">
        <f t="shared" si="443"/>
        <v/>
      </c>
      <c r="AZ1910" s="259"/>
      <c r="BA1910" s="259">
        <f>BA1909+$BD$753</f>
        <v>7.3856000000001458</v>
      </c>
      <c r="BB1910" s="274">
        <f t="shared" si="447"/>
        <v>0.38986441386370113</v>
      </c>
      <c r="BC1910" s="259">
        <f t="shared" si="448"/>
        <v>6.2802366691594447E-4</v>
      </c>
      <c r="BD1910" s="259" t="str">
        <f t="shared" si="445"/>
        <v/>
      </c>
      <c r="BE1910" s="254" t="str">
        <f t="shared" si="446"/>
        <v/>
      </c>
    </row>
    <row r="1911" spans="1:57" ht="20.100000000000001" customHeight="1" x14ac:dyDescent="0.25">
      <c r="A1911" s="247">
        <v>1150</v>
      </c>
      <c r="B1911" s="247">
        <f>$B$755+(A1911*$B$758)</f>
        <v>1442.2600477706419</v>
      </c>
      <c r="C1911" s="247">
        <f>_xlfn.NORM.DIST($B1911,$B$752,$B$753,0)</f>
        <v>1.3862601411175932E-4</v>
      </c>
      <c r="D1911" s="247">
        <f>_xlfn.NORM.DIST($B1911,$B$752,$B$753,1)</f>
        <v>0.72574688224992634</v>
      </c>
      <c r="E1911" s="247" t="str">
        <f>IF(OR(D1911&lt;$F$757,D1911&gt;$F$758),C1911,"")</f>
        <v/>
      </c>
      <c r="F1911" s="247">
        <f>IF(AND(D1911&gt;$F$757,D1911&lt;$F$758),C1911,"")</f>
        <v>1.3862601411175932E-4</v>
      </c>
      <c r="G1911" s="247" t="str">
        <f>IF(C1911=MAX($C$761:$C$2761),C1911,"")</f>
        <v/>
      </c>
      <c r="H1911" s="247">
        <f>_xlfn.NORM.DIST(B1911,$F$753,$F$754,0)</f>
        <v>0</v>
      </c>
      <c r="I1911" s="247">
        <f>IF(H1911=MAX($H$761:$H$2761),C1911,"")</f>
        <v>1.3862601411175932E-4</v>
      </c>
      <c r="J1911" s="247" t="str">
        <f>IF(I1911=MIN($I$761:$I$2761),I1911,"")</f>
        <v/>
      </c>
      <c r="K1911" s="247"/>
      <c r="L1911" s="247"/>
      <c r="M1911" s="247"/>
      <c r="N1911" s="247"/>
      <c r="O1911" s="247">
        <v>1150</v>
      </c>
      <c r="P1911" s="247">
        <f>$P$755+(O1911*$P$758)</f>
        <v>84.0484595793165</v>
      </c>
      <c r="Q1911" s="247">
        <f>_xlfn.NORM.DIST(P1911,P$752,P$753,0)</f>
        <v>2.3788034038434874E-3</v>
      </c>
      <c r="R1911" s="247">
        <f>_xlfn.NORM.DIST(P1911,P$752,P$753,1)</f>
        <v>0.72574688224992656</v>
      </c>
      <c r="S1911" s="253" t="str">
        <f>IF(OR(R1911&lt;$T$757,R1911&gt;$T$758),Q1911,"")</f>
        <v/>
      </c>
      <c r="T1911" s="253">
        <f>IF(AND(R1911&gt;$T$757,R1911&lt;$T$758),Q1911,"")</f>
        <v>2.3788034038434874E-3</v>
      </c>
      <c r="U1911" s="253" t="str">
        <f>IF(Q1911=MAX($Q$761:$Q$2761),Q1911,"")</f>
        <v/>
      </c>
      <c r="V1911" s="253">
        <f>_xlfn.NORM.DIST(P1911,$T$753,$T$754,0)</f>
        <v>6.9516637539522892E-84</v>
      </c>
      <c r="W1911" s="253" t="str">
        <f>IF(V1911=MAX($V$761:$V$2761),Q1911,"")</f>
        <v/>
      </c>
      <c r="X1911" s="253" t="str">
        <f t="shared" si="428"/>
        <v/>
      </c>
      <c r="AB1911" s="253">
        <v>1150</v>
      </c>
      <c r="AC1911" s="253">
        <f t="shared" si="444"/>
        <v>130.05920606703557</v>
      </c>
      <c r="AD1911" s="253">
        <f t="shared" si="429"/>
        <v>1.5372595895443858E-3</v>
      </c>
      <c r="AE1911" s="253">
        <f t="shared" si="430"/>
        <v>0.72574688224992645</v>
      </c>
      <c r="AF1911" s="253" t="str">
        <f>IF(OR(AE1911&lt;$T$757,AE1911&gt;$T$758),AD1911,"")</f>
        <v/>
      </c>
      <c r="AG1911" s="253">
        <f t="shared" si="431"/>
        <v>1.5372595895443858E-3</v>
      </c>
      <c r="AH1911" s="253" t="str">
        <f t="shared" si="432"/>
        <v/>
      </c>
      <c r="AI1911" s="253">
        <f t="shared" si="433"/>
        <v>1.0445711627665667E-4</v>
      </c>
      <c r="AJ1911" s="253" t="str">
        <f t="shared" si="434"/>
        <v/>
      </c>
      <c r="AK1911" s="253" t="str">
        <f t="shared" si="435"/>
        <v/>
      </c>
      <c r="AO1911" s="253">
        <v>1150</v>
      </c>
      <c r="AP1911" s="253">
        <f t="shared" si="436"/>
        <v>766.76435011498415</v>
      </c>
      <c r="AQ1911" s="253">
        <f t="shared" si="437"/>
        <v>2.607512486790726E-4</v>
      </c>
      <c r="AR1911" s="253">
        <f t="shared" si="438"/>
        <v>0.72574688224992634</v>
      </c>
      <c r="AS1911" s="253" t="str">
        <f>IF(OR(AR1911&lt;$T$757,AR1911&gt;$T$758),AQ1911,"")</f>
        <v/>
      </c>
      <c r="AT1911" s="253">
        <f t="shared" si="439"/>
        <v>2.607512486790726E-4</v>
      </c>
      <c r="AU1911" s="253" t="str">
        <f t="shared" si="440"/>
        <v/>
      </c>
      <c r="AV1911" s="253">
        <f t="shared" si="441"/>
        <v>0</v>
      </c>
      <c r="AW1911" s="253">
        <f t="shared" si="442"/>
        <v>2.607512486790726E-4</v>
      </c>
      <c r="AX1911" s="253" t="str">
        <f t="shared" si="443"/>
        <v/>
      </c>
      <c r="AZ1911" s="259"/>
      <c r="BA1911" s="259">
        <f>BA1910+$BD$753</f>
        <v>7.392000000000146</v>
      </c>
      <c r="BB1911" s="274">
        <f t="shared" si="447"/>
        <v>0.38923639019678519</v>
      </c>
      <c r="BC1911" s="259">
        <f t="shared" si="448"/>
        <v>6.2737368662441062E-4</v>
      </c>
      <c r="BD1911" s="259" t="str">
        <f t="shared" si="445"/>
        <v/>
      </c>
      <c r="BE1911" s="254" t="str">
        <f t="shared" si="446"/>
        <v/>
      </c>
    </row>
    <row r="1912" spans="1:57" ht="20.100000000000001" customHeight="1" x14ac:dyDescent="0.25">
      <c r="A1912" s="247">
        <v>1151</v>
      </c>
      <c r="B1912" s="247">
        <f>$B$755+(A1912*$B$758)</f>
        <v>1451.8751147557796</v>
      </c>
      <c r="C1912" s="247">
        <f>_xlfn.NORM.DIST($B1912,$B$752,$B$753,0)</f>
        <v>1.3829260425634953E-4</v>
      </c>
      <c r="D1912" s="247">
        <f>_xlfn.NORM.DIST($B1912,$B$752,$B$753,1)</f>
        <v>0.72707817891421922</v>
      </c>
      <c r="E1912" s="247" t="str">
        <f>IF(OR(D1912&lt;$F$757,D1912&gt;$F$758),C1912,"")</f>
        <v/>
      </c>
      <c r="F1912" s="247">
        <f>IF(AND(D1912&gt;$F$757,D1912&lt;$F$758),C1912,"")</f>
        <v>1.3829260425634953E-4</v>
      </c>
      <c r="G1912" s="247" t="str">
        <f>IF(C1912=MAX($C$761:$C$2761),C1912,"")</f>
        <v/>
      </c>
      <c r="H1912" s="247">
        <f>_xlfn.NORM.DIST(B1912,$F$753,$F$754,0)</f>
        <v>0</v>
      </c>
      <c r="I1912" s="247">
        <f>IF(H1912=MAX($H$761:$H$2761),C1912,"")</f>
        <v>1.3829260425634953E-4</v>
      </c>
      <c r="J1912" s="247" t="str">
        <f>IF(I1912=MIN($I$761:$I$2761),I1912,"")</f>
        <v/>
      </c>
      <c r="K1912" s="247"/>
      <c r="L1912" s="247"/>
      <c r="M1912" s="247"/>
      <c r="N1912" s="247"/>
      <c r="O1912" s="247">
        <v>1151</v>
      </c>
      <c r="P1912" s="247">
        <f>$P$755+(O1912*$P$758)</f>
        <v>84.608782643178529</v>
      </c>
      <c r="Q1912" s="247">
        <f>_xlfn.NORM.DIST(P1912,P$752,P$753,0)</f>
        <v>2.3730821364175607E-3</v>
      </c>
      <c r="R1912" s="247">
        <f>_xlfn.NORM.DIST(P1912,P$752,P$753,1)</f>
        <v>0.72707817891421933</v>
      </c>
      <c r="S1912" s="253" t="str">
        <f>IF(OR(R1912&lt;$T$757,R1912&gt;$T$758),Q1912,"")</f>
        <v/>
      </c>
      <c r="T1912" s="253">
        <f>IF(AND(R1912&gt;$T$757,R1912&lt;$T$758),Q1912,"")</f>
        <v>2.3730821364175607E-3</v>
      </c>
      <c r="U1912" s="253" t="str">
        <f>IF(Q1912=MAX($Q$761:$Q$2761),Q1912,"")</f>
        <v/>
      </c>
      <c r="V1912" s="253">
        <f>_xlfn.NORM.DIST(P1912,$T$753,$T$754,0)</f>
        <v>6.4359746055853052E-84</v>
      </c>
      <c r="W1912" s="253" t="str">
        <f>IF(V1912=MAX($V$761:$V$2761),Q1912,"")</f>
        <v/>
      </c>
      <c r="X1912" s="253" t="str">
        <f t="shared" si="428"/>
        <v/>
      </c>
      <c r="AB1912" s="253">
        <v>1151</v>
      </c>
      <c r="AC1912" s="253">
        <f t="shared" si="444"/>
        <v>130.92626744081576</v>
      </c>
      <c r="AD1912" s="253">
        <f t="shared" si="429"/>
        <v>1.5335623217497274E-3</v>
      </c>
      <c r="AE1912" s="253">
        <f t="shared" si="430"/>
        <v>0.72707817891421933</v>
      </c>
      <c r="AF1912" s="253" t="str">
        <f>IF(OR(AE1912&lt;$T$757,AE1912&gt;$T$758),AD1912,"")</f>
        <v/>
      </c>
      <c r="AG1912" s="253">
        <f t="shared" si="431"/>
        <v>1.5335623217497274E-3</v>
      </c>
      <c r="AH1912" s="253" t="str">
        <f t="shared" si="432"/>
        <v/>
      </c>
      <c r="AI1912" s="253">
        <f t="shared" si="433"/>
        <v>1.0346020033035852E-4</v>
      </c>
      <c r="AJ1912" s="253" t="str">
        <f t="shared" si="434"/>
        <v/>
      </c>
      <c r="AK1912" s="253" t="str">
        <f t="shared" si="435"/>
        <v/>
      </c>
      <c r="AO1912" s="253">
        <v>1151</v>
      </c>
      <c r="AP1912" s="253">
        <f t="shared" si="436"/>
        <v>771.87611244908385</v>
      </c>
      <c r="AQ1912" s="253">
        <f t="shared" si="437"/>
        <v>2.6012411504418412E-4</v>
      </c>
      <c r="AR1912" s="253">
        <f t="shared" si="438"/>
        <v>0.72707817891421922</v>
      </c>
      <c r="AS1912" s="253" t="str">
        <f>IF(OR(AR1912&lt;$T$757,AR1912&gt;$T$758),AQ1912,"")</f>
        <v/>
      </c>
      <c r="AT1912" s="253">
        <f t="shared" si="439"/>
        <v>2.6012411504418412E-4</v>
      </c>
      <c r="AU1912" s="253" t="str">
        <f t="shared" si="440"/>
        <v/>
      </c>
      <c r="AV1912" s="253">
        <f t="shared" si="441"/>
        <v>0</v>
      </c>
      <c r="AW1912" s="253">
        <f t="shared" si="442"/>
        <v>2.6012411504418412E-4</v>
      </c>
      <c r="AX1912" s="253" t="str">
        <f t="shared" si="443"/>
        <v/>
      </c>
      <c r="AZ1912" s="259"/>
      <c r="BA1912" s="259">
        <f>BA1911+$BD$753</f>
        <v>7.3984000000001462</v>
      </c>
      <c r="BB1912" s="274">
        <f t="shared" si="447"/>
        <v>0.38860901651016078</v>
      </c>
      <c r="BC1912" s="259">
        <f t="shared" si="448"/>
        <v>6.2672320555479111E-4</v>
      </c>
      <c r="BD1912" s="259" t="str">
        <f t="shared" si="445"/>
        <v/>
      </c>
      <c r="BE1912" s="254" t="str">
        <f t="shared" si="446"/>
        <v/>
      </c>
    </row>
    <row r="1913" spans="1:57" ht="20.100000000000001" customHeight="1" x14ac:dyDescent="0.25">
      <c r="A1913" s="248">
        <v>1152</v>
      </c>
      <c r="B1913" s="247">
        <f>$B$755+(A1913*$B$758)</f>
        <v>1461.4901817409173</v>
      </c>
      <c r="C1913" s="247">
        <f>_xlfn.NORM.DIST($B1913,$B$752,$B$753,0)</f>
        <v>1.3795778894373266E-4</v>
      </c>
      <c r="D1913" s="247">
        <f>_xlfn.NORM.DIST($B1913,$B$752,$B$753,1)</f>
        <v>0.72840626305234879</v>
      </c>
      <c r="E1913" s="247" t="str">
        <f>IF(OR(D1913&lt;$F$757,D1913&gt;$F$758),C1913,"")</f>
        <v/>
      </c>
      <c r="F1913" s="247">
        <f>IF(AND(D1913&gt;$F$757,D1913&lt;$F$758),C1913,"")</f>
        <v>1.3795778894373266E-4</v>
      </c>
      <c r="G1913" s="247" t="str">
        <f>IF(C1913=MAX($C$761:$C$2761),C1913,"")</f>
        <v/>
      </c>
      <c r="H1913" s="247">
        <f>_xlfn.NORM.DIST(B1913,$F$753,$F$754,0)</f>
        <v>0</v>
      </c>
      <c r="I1913" s="247">
        <f>IF(H1913=MAX($H$761:$H$2761),C1913,"")</f>
        <v>1.3795778894373266E-4</v>
      </c>
      <c r="J1913" s="247" t="str">
        <f>IF(I1913=MIN($I$761:$I$2761),I1913,"")</f>
        <v/>
      </c>
      <c r="K1913" s="247"/>
      <c r="L1913" s="247"/>
      <c r="M1913" s="247"/>
      <c r="N1913" s="247"/>
      <c r="O1913" s="248">
        <v>1152</v>
      </c>
      <c r="P1913" s="247">
        <f>$P$755+(O1913*$P$758)</f>
        <v>85.169105707040671</v>
      </c>
      <c r="Q1913" s="247">
        <f>_xlfn.NORM.DIST(P1913,P$752,P$753,0)</f>
        <v>2.3673367515385734E-3</v>
      </c>
      <c r="R1913" s="247">
        <f>_xlfn.NORM.DIST(P1913,P$752,P$753,1)</f>
        <v>0.72840626305234901</v>
      </c>
      <c r="S1913" s="253" t="str">
        <f>IF(OR(R1913&lt;$T$757,R1913&gt;$T$758),Q1913,"")</f>
        <v/>
      </c>
      <c r="T1913" s="253">
        <f>IF(AND(R1913&gt;$T$757,R1913&lt;$T$758),Q1913,"")</f>
        <v>2.3673367515385734E-3</v>
      </c>
      <c r="U1913" s="253" t="str">
        <f>IF(Q1913=MAX($Q$761:$Q$2761),Q1913,"")</f>
        <v/>
      </c>
      <c r="V1913" s="253">
        <f>_xlfn.NORM.DIST(P1913,$T$753,$T$754,0)</f>
        <v>5.9584450351453053E-84</v>
      </c>
      <c r="W1913" s="253" t="str">
        <f>IF(V1913=MAX($V$761:$V$2761),Q1913,"")</f>
        <v/>
      </c>
      <c r="X1913" s="253" t="str">
        <f t="shared" ref="X1913:X1976" si="449">IF(W1913=MIN($W$761:$W$2761),W1913,"")</f>
        <v/>
      </c>
      <c r="AB1913" s="259">
        <v>1152</v>
      </c>
      <c r="AC1913" s="253">
        <f t="shared" si="444"/>
        <v>131.79332881459595</v>
      </c>
      <c r="AD1913" s="253">
        <f t="shared" ref="AD1913:AD1976" si="450">_xlfn.NORM.DIST(AC1913,AC$752,AC$753,0)</f>
        <v>1.5298494684779624E-3</v>
      </c>
      <c r="AE1913" s="253">
        <f t="shared" ref="AE1913:AE1976" si="451">_xlfn.NORM.DIST(AC1913,AC$752,AC$753,1)</f>
        <v>0.7284062630523489</v>
      </c>
      <c r="AF1913" s="253" t="str">
        <f>IF(OR(AE1913&lt;$T$757,AE1913&gt;$T$758),AD1913,"")</f>
        <v/>
      </c>
      <c r="AG1913" s="253">
        <f t="shared" ref="AG1913:AG1976" si="452">IF(AND(AE1913&gt;$AG$757,AE1913&lt;$AG$758),AD1913,"")</f>
        <v>1.5298494684779624E-3</v>
      </c>
      <c r="AH1913" s="253" t="str">
        <f t="shared" ref="AH1913:AH1976" si="453">IF(AD1913=MAX($AD$761:$AD$2761),AD1913,"")</f>
        <v/>
      </c>
      <c r="AI1913" s="253">
        <f t="shared" ref="AI1913:AI1976" si="454">_xlfn.NORM.DIST(AC1913,$AG$753,$AG$754,0)</f>
        <v>1.0247115918086269E-4</v>
      </c>
      <c r="AJ1913" s="253" t="str">
        <f t="shared" ref="AJ1913:AJ1976" si="455">IF(AI1913=MAX($AI$761:$AI$2761),AD1913,"")</f>
        <v/>
      </c>
      <c r="AK1913" s="253" t="str">
        <f t="shared" ref="AK1913:AK1976" si="456">IF(AJ1913=MIN($AJ$761:$AJ$2761),AJ1913,"")</f>
        <v/>
      </c>
      <c r="AO1913" s="259">
        <v>1152</v>
      </c>
      <c r="AP1913" s="253">
        <f t="shared" ref="AP1913:AP1976" si="457">AP$755+(AO1913*AP$758)</f>
        <v>776.98787478318354</v>
      </c>
      <c r="AQ1913" s="253">
        <f t="shared" ref="AQ1913:AQ1976" si="458">_xlfn.NORM.DIST(AP1913,AP$752,AP$753,0)</f>
        <v>2.59494337787721E-4</v>
      </c>
      <c r="AR1913" s="253">
        <f t="shared" ref="AR1913:AR1976" si="459">_xlfn.NORM.DIST(AP1913,AP$752,AP$753,1)</f>
        <v>0.72840626305234879</v>
      </c>
      <c r="AS1913" s="253" t="str">
        <f>IF(OR(AR1913&lt;$T$757,AR1913&gt;$T$758),AQ1913,"")</f>
        <v/>
      </c>
      <c r="AT1913" s="253">
        <f t="shared" ref="AT1913:AT1976" si="460">IF(AND(AR1913&gt;$AG$757,AR1913&lt;$AG$758),AQ1913,"")</f>
        <v>2.59494337787721E-4</v>
      </c>
      <c r="AU1913" s="253" t="str">
        <f t="shared" ref="AU1913:AU1976" si="461">IF(AQ1913=MAX($AQ$761:$AQ$2761),AQ1913,"")</f>
        <v/>
      </c>
      <c r="AV1913" s="253">
        <f t="shared" ref="AV1913:AV1976" si="462">_xlfn.NORM.DIST(AP1913,$AT$753,$AT$754,0)</f>
        <v>0</v>
      </c>
      <c r="AW1913" s="253">
        <f t="shared" ref="AW1913:AW1976" si="463">IF(AV1913=MAX($AV$761:$AV$2761),AQ1913,"")</f>
        <v>2.59494337787721E-4</v>
      </c>
      <c r="AX1913" s="253" t="str">
        <f t="shared" ref="AX1913:AX1976" si="464">IF(AW1913=MIN($AW$761:$AW$2761),AW1913,"")</f>
        <v/>
      </c>
      <c r="AZ1913" s="259"/>
      <c r="BA1913" s="259">
        <f>BA1912+$BD$753</f>
        <v>7.4048000000001464</v>
      </c>
      <c r="BB1913" s="274">
        <f t="shared" si="447"/>
        <v>0.38798229330460599</v>
      </c>
      <c r="BC1913" s="259">
        <f t="shared" si="448"/>
        <v>6.2607222868804602E-4</v>
      </c>
      <c r="BD1913" s="259" t="str">
        <f t="shared" si="445"/>
        <v/>
      </c>
      <c r="BE1913" s="254" t="str">
        <f t="shared" si="446"/>
        <v/>
      </c>
    </row>
    <row r="1914" spans="1:57" ht="20.100000000000001" customHeight="1" x14ac:dyDescent="0.25">
      <c r="A1914" s="247">
        <v>1153</v>
      </c>
      <c r="B1914" s="247">
        <f>$B$755+(A1914*$B$758)</f>
        <v>1471.1052487260549</v>
      </c>
      <c r="C1914" s="247">
        <f>_xlfn.NORM.DIST($B1914,$B$752,$B$753,0)</f>
        <v>1.376215822776459E-4</v>
      </c>
      <c r="D1914" s="247">
        <f>_xlfn.NORM.DIST($B1914,$B$752,$B$753,1)</f>
        <v>0.72973112121852779</v>
      </c>
      <c r="E1914" s="247" t="str">
        <f>IF(OR(D1914&lt;$F$757,D1914&gt;$F$758),C1914,"")</f>
        <v/>
      </c>
      <c r="F1914" s="247">
        <f>IF(AND(D1914&gt;$F$757,D1914&lt;$F$758),C1914,"")</f>
        <v>1.376215822776459E-4</v>
      </c>
      <c r="G1914" s="247" t="str">
        <f>IF(C1914=MAX($C$761:$C$2761),C1914,"")</f>
        <v/>
      </c>
      <c r="H1914" s="247">
        <f>_xlfn.NORM.DIST(B1914,$F$753,$F$754,0)</f>
        <v>0</v>
      </c>
      <c r="I1914" s="247">
        <f>IF(H1914=MAX($H$761:$H$2761),C1914,"")</f>
        <v>1.376215822776459E-4</v>
      </c>
      <c r="J1914" s="247" t="str">
        <f>IF(I1914=MIN($I$761:$I$2761),I1914,"")</f>
        <v/>
      </c>
      <c r="K1914" s="247"/>
      <c r="L1914" s="247"/>
      <c r="M1914" s="247"/>
      <c r="N1914" s="247"/>
      <c r="O1914" s="247">
        <v>1153</v>
      </c>
      <c r="P1914" s="247">
        <f>$P$755+(O1914*$P$758)</f>
        <v>85.729428770902814</v>
      </c>
      <c r="Q1914" s="247">
        <f>_xlfn.NORM.DIST(P1914,P$752,P$753,0)</f>
        <v>2.3615674912247238E-3</v>
      </c>
      <c r="R1914" s="247">
        <f>_xlfn.NORM.DIST(P1914,P$752,P$753,1)</f>
        <v>0.72973112121852801</v>
      </c>
      <c r="S1914" s="253" t="str">
        <f>IF(OR(R1914&lt;$T$757,R1914&gt;$T$758),Q1914,"")</f>
        <v/>
      </c>
      <c r="T1914" s="253">
        <f>IF(AND(R1914&gt;$T$757,R1914&lt;$T$758),Q1914,"")</f>
        <v>2.3615674912247238E-3</v>
      </c>
      <c r="U1914" s="253" t="str">
        <f>IF(Q1914=MAX($Q$761:$Q$2761),Q1914,"")</f>
        <v/>
      </c>
      <c r="V1914" s="253">
        <f>_xlfn.NORM.DIST(P1914,$T$753,$T$754,0)</f>
        <v>5.5162584329508938E-84</v>
      </c>
      <c r="W1914" s="253" t="str">
        <f>IF(V1914=MAX($V$761:$V$2761),Q1914,"")</f>
        <v/>
      </c>
      <c r="X1914" s="253" t="str">
        <f t="shared" si="449"/>
        <v/>
      </c>
      <c r="AB1914" s="253">
        <v>1153</v>
      </c>
      <c r="AC1914" s="253">
        <f t="shared" ref="AC1914:AC1977" si="465">$AC$755+(AB1914*$AC$758)</f>
        <v>132.66039018837625</v>
      </c>
      <c r="AD1914" s="253">
        <f t="shared" si="450"/>
        <v>1.5261211861290664E-3</v>
      </c>
      <c r="AE1914" s="253">
        <f t="shared" si="451"/>
        <v>0.7297311212185279</v>
      </c>
      <c r="AF1914" s="253" t="str">
        <f>IF(OR(AE1914&lt;$T$757,AE1914&gt;$T$758),AD1914,"")</f>
        <v/>
      </c>
      <c r="AG1914" s="253">
        <f t="shared" si="452"/>
        <v>1.5261211861290664E-3</v>
      </c>
      <c r="AH1914" s="253" t="str">
        <f t="shared" si="453"/>
        <v/>
      </c>
      <c r="AI1914" s="253">
        <f t="shared" si="454"/>
        <v>1.0148994904581905E-4</v>
      </c>
      <c r="AJ1914" s="253" t="str">
        <f t="shared" si="455"/>
        <v/>
      </c>
      <c r="AK1914" s="253" t="str">
        <f t="shared" si="456"/>
        <v/>
      </c>
      <c r="AO1914" s="253">
        <v>1153</v>
      </c>
      <c r="AP1914" s="253">
        <f t="shared" si="457"/>
        <v>782.09963711728415</v>
      </c>
      <c r="AQ1914" s="253">
        <f t="shared" si="458"/>
        <v>2.58861943438377E-4</v>
      </c>
      <c r="AR1914" s="253">
        <f t="shared" si="459"/>
        <v>0.7297311212185279</v>
      </c>
      <c r="AS1914" s="253" t="str">
        <f>IF(OR(AR1914&lt;$T$757,AR1914&gt;$T$758),AQ1914,"")</f>
        <v/>
      </c>
      <c r="AT1914" s="253">
        <f t="shared" si="460"/>
        <v>2.58861943438377E-4</v>
      </c>
      <c r="AU1914" s="253" t="str">
        <f t="shared" si="461"/>
        <v/>
      </c>
      <c r="AV1914" s="253">
        <f t="shared" si="462"/>
        <v>0</v>
      </c>
      <c r="AW1914" s="253">
        <f t="shared" si="463"/>
        <v>2.58861943438377E-4</v>
      </c>
      <c r="AX1914" s="253" t="str">
        <f t="shared" si="464"/>
        <v/>
      </c>
      <c r="AZ1914" s="259"/>
      <c r="BA1914" s="259">
        <f>BA1913+$BD$753</f>
        <v>7.4112000000001466</v>
      </c>
      <c r="BB1914" s="274">
        <f t="shared" si="447"/>
        <v>0.38735622107591794</v>
      </c>
      <c r="BC1914" s="259">
        <f t="shared" si="448"/>
        <v>6.2542076098942578E-4</v>
      </c>
      <c r="BD1914" s="259" t="str">
        <f t="shared" si="445"/>
        <v/>
      </c>
      <c r="BE1914" s="254" t="str">
        <f t="shared" si="446"/>
        <v/>
      </c>
    </row>
    <row r="1915" spans="1:57" ht="20.100000000000001" customHeight="1" x14ac:dyDescent="0.25">
      <c r="A1915" s="247">
        <v>1154</v>
      </c>
      <c r="B1915" s="247">
        <f>$B$755+(A1915*$B$758)</f>
        <v>1480.7203157111926</v>
      </c>
      <c r="C1915" s="247">
        <f>_xlfn.NORM.DIST($B1915,$B$752,$B$753,0)</f>
        <v>1.3728399839427113E-4</v>
      </c>
      <c r="D1915" s="247">
        <f>_xlfn.NORM.DIST($B1915,$B$752,$B$753,1)</f>
        <v>0.73105274010273369</v>
      </c>
      <c r="E1915" s="247" t="str">
        <f>IF(OR(D1915&lt;$F$757,D1915&gt;$F$758),C1915,"")</f>
        <v/>
      </c>
      <c r="F1915" s="247">
        <f>IF(AND(D1915&gt;$F$757,D1915&lt;$F$758),C1915,"")</f>
        <v>1.3728399839427113E-4</v>
      </c>
      <c r="G1915" s="247" t="str">
        <f>IF(C1915=MAX($C$761:$C$2761),C1915,"")</f>
        <v/>
      </c>
      <c r="H1915" s="247">
        <f>_xlfn.NORM.DIST(B1915,$F$753,$F$754,0)</f>
        <v>0</v>
      </c>
      <c r="I1915" s="247">
        <f>IF(H1915=MAX($H$761:$H$2761),C1915,"")</f>
        <v>1.3728399839427113E-4</v>
      </c>
      <c r="J1915" s="247" t="str">
        <f>IF(I1915=MIN($I$761:$I$2761),I1915,"")</f>
        <v/>
      </c>
      <c r="K1915" s="247"/>
      <c r="L1915" s="247"/>
      <c r="M1915" s="247"/>
      <c r="N1915" s="247"/>
      <c r="O1915" s="247">
        <v>1154</v>
      </c>
      <c r="P1915" s="247">
        <f>$P$755+(O1915*$P$758)</f>
        <v>86.289751834764843</v>
      </c>
      <c r="Q1915" s="247">
        <f>_xlfn.NORM.DIST(P1915,P$752,P$753,0)</f>
        <v>2.3557745980509574E-3</v>
      </c>
      <c r="R1915" s="247">
        <f>_xlfn.NORM.DIST(P1915,P$752,P$753,1)</f>
        <v>0.73105274010273369</v>
      </c>
      <c r="S1915" s="253" t="str">
        <f>IF(OR(R1915&lt;$T$757,R1915&gt;$T$758),Q1915,"")</f>
        <v/>
      </c>
      <c r="T1915" s="253">
        <f>IF(AND(R1915&gt;$T$757,R1915&lt;$T$758),Q1915,"")</f>
        <v>2.3557745980509574E-3</v>
      </c>
      <c r="U1915" s="253" t="str">
        <f>IF(Q1915=MAX($Q$761:$Q$2761),Q1915,"")</f>
        <v/>
      </c>
      <c r="V1915" s="253">
        <f>_xlfn.NORM.DIST(P1915,$T$753,$T$754,0)</f>
        <v>5.1068055604778697E-84</v>
      </c>
      <c r="W1915" s="253" t="str">
        <f>IF(V1915=MAX($V$761:$V$2761),Q1915,"")</f>
        <v/>
      </c>
      <c r="X1915" s="253" t="str">
        <f t="shared" si="449"/>
        <v/>
      </c>
      <c r="AB1915" s="253">
        <v>1154</v>
      </c>
      <c r="AC1915" s="253">
        <f t="shared" si="465"/>
        <v>133.52745156215644</v>
      </c>
      <c r="AD1915" s="253">
        <f t="shared" si="450"/>
        <v>1.5223776314628042E-3</v>
      </c>
      <c r="AE1915" s="253">
        <f t="shared" si="451"/>
        <v>0.7310527401027338</v>
      </c>
      <c r="AF1915" s="253" t="str">
        <f>IF(OR(AE1915&lt;$T$757,AE1915&gt;$T$758),AD1915,"")</f>
        <v/>
      </c>
      <c r="AG1915" s="253">
        <f t="shared" si="452"/>
        <v>1.5223776314628042E-3</v>
      </c>
      <c r="AH1915" s="253" t="str">
        <f t="shared" si="453"/>
        <v/>
      </c>
      <c r="AI1915" s="253">
        <f t="shared" si="454"/>
        <v>1.0051652618768136E-4</v>
      </c>
      <c r="AJ1915" s="253" t="str">
        <f t="shared" si="455"/>
        <v/>
      </c>
      <c r="AK1915" s="253" t="str">
        <f t="shared" si="456"/>
        <v/>
      </c>
      <c r="AO1915" s="253">
        <v>1154</v>
      </c>
      <c r="AP1915" s="253">
        <f t="shared" si="457"/>
        <v>787.21139945138384</v>
      </c>
      <c r="AQ1915" s="253">
        <f t="shared" si="458"/>
        <v>2.5822695858587351E-4</v>
      </c>
      <c r="AR1915" s="253">
        <f t="shared" si="459"/>
        <v>0.7310527401027338</v>
      </c>
      <c r="AS1915" s="253" t="str">
        <f>IF(OR(AR1915&lt;$T$757,AR1915&gt;$T$758),AQ1915,"")</f>
        <v/>
      </c>
      <c r="AT1915" s="253">
        <f t="shared" si="460"/>
        <v>2.5822695858587351E-4</v>
      </c>
      <c r="AU1915" s="253" t="str">
        <f t="shared" si="461"/>
        <v/>
      </c>
      <c r="AV1915" s="253">
        <f t="shared" si="462"/>
        <v>0</v>
      </c>
      <c r="AW1915" s="253">
        <f t="shared" si="463"/>
        <v>2.5822695858587351E-4</v>
      </c>
      <c r="AX1915" s="253" t="str">
        <f t="shared" si="464"/>
        <v/>
      </c>
      <c r="AZ1915" s="259"/>
      <c r="BA1915" s="259">
        <f>BA1914+$BD$753</f>
        <v>7.4176000000001467</v>
      </c>
      <c r="BB1915" s="274">
        <f t="shared" si="447"/>
        <v>0.38673080031492851</v>
      </c>
      <c r="BC1915" s="259">
        <f t="shared" si="448"/>
        <v>6.2476880741291207E-4</v>
      </c>
      <c r="BD1915" s="259" t="str">
        <f t="shared" si="445"/>
        <v/>
      </c>
      <c r="BE1915" s="254" t="str">
        <f t="shared" si="446"/>
        <v/>
      </c>
    </row>
    <row r="1916" spans="1:57" ht="20.100000000000001" customHeight="1" x14ac:dyDescent="0.25">
      <c r="A1916" s="247">
        <v>1155</v>
      </c>
      <c r="B1916" s="247">
        <f>$B$755+(A1916*$B$758)</f>
        <v>1490.3353826963303</v>
      </c>
      <c r="C1916" s="247">
        <f>_xlfn.NORM.DIST($B1916,$B$752,$B$753,0)</f>
        <v>1.369450514612523E-4</v>
      </c>
      <c r="D1916" s="247">
        <f>_xlfn.NORM.DIST($B1916,$B$752,$B$753,1)</f>
        <v>0.73237110653101689</v>
      </c>
      <c r="E1916" s="247" t="str">
        <f>IF(OR(D1916&lt;$F$757,D1916&gt;$F$758),C1916,"")</f>
        <v/>
      </c>
      <c r="F1916" s="247">
        <f>IF(AND(D1916&gt;$F$757,D1916&lt;$F$758),C1916,"")</f>
        <v>1.369450514612523E-4</v>
      </c>
      <c r="G1916" s="247" t="str">
        <f>IF(C1916=MAX($C$761:$C$2761),C1916,"")</f>
        <v/>
      </c>
      <c r="H1916" s="247">
        <f>_xlfn.NORM.DIST(B1916,$F$753,$F$754,0)</f>
        <v>0</v>
      </c>
      <c r="I1916" s="247">
        <f>IF(H1916=MAX($H$761:$H$2761),C1916,"")</f>
        <v>1.369450514612523E-4</v>
      </c>
      <c r="J1916" s="247" t="str">
        <f>IF(I1916=MIN($I$761:$I$2761),I1916,"")</f>
        <v/>
      </c>
      <c r="K1916" s="247"/>
      <c r="L1916" s="247"/>
      <c r="M1916" s="247"/>
      <c r="N1916" s="247"/>
      <c r="O1916" s="247">
        <v>1155</v>
      </c>
      <c r="P1916" s="247">
        <f>$P$755+(O1916*$P$758)</f>
        <v>86.850074898626985</v>
      </c>
      <c r="Q1916" s="247">
        <f>_xlfn.NORM.DIST(P1916,P$752,P$753,0)</f>
        <v>2.3499583151320998E-3</v>
      </c>
      <c r="R1916" s="247">
        <f>_xlfn.NORM.DIST(P1916,P$752,P$753,1)</f>
        <v>0.732371106531017</v>
      </c>
      <c r="S1916" s="253" t="str">
        <f>IF(OR(R1916&lt;$T$757,R1916&gt;$T$758),Q1916,"")</f>
        <v/>
      </c>
      <c r="T1916" s="253">
        <f>IF(AND(R1916&gt;$T$757,R1916&lt;$T$758),Q1916,"")</f>
        <v>2.3499583151320998E-3</v>
      </c>
      <c r="U1916" s="253" t="str">
        <f>IF(Q1916=MAX($Q$761:$Q$2761),Q1916,"")</f>
        <v/>
      </c>
      <c r="V1916" s="253">
        <f>_xlfn.NORM.DIST(P1916,$T$753,$T$754,0)</f>
        <v>4.7276693217772333E-84</v>
      </c>
      <c r="W1916" s="253" t="str">
        <f>IF(V1916=MAX($V$761:$V$2761),Q1916,"")</f>
        <v/>
      </c>
      <c r="X1916" s="253" t="str">
        <f t="shared" si="449"/>
        <v/>
      </c>
      <c r="AB1916" s="253">
        <v>1155</v>
      </c>
      <c r="AC1916" s="253">
        <f t="shared" si="465"/>
        <v>134.39451293593675</v>
      </c>
      <c r="AD1916" s="253">
        <f t="shared" si="450"/>
        <v>1.5186189615878278E-3</v>
      </c>
      <c r="AE1916" s="253">
        <f t="shared" si="451"/>
        <v>0.732371106531017</v>
      </c>
      <c r="AF1916" s="253" t="str">
        <f>IF(OR(AE1916&lt;$T$757,AE1916&gt;$T$758),AD1916,"")</f>
        <v/>
      </c>
      <c r="AG1916" s="253">
        <f t="shared" si="452"/>
        <v>1.5186189615878278E-3</v>
      </c>
      <c r="AH1916" s="253" t="str">
        <f t="shared" si="453"/>
        <v/>
      </c>
      <c r="AI1916" s="253">
        <f t="shared" si="454"/>
        <v>9.9550846916064142E-5</v>
      </c>
      <c r="AJ1916" s="253" t="str">
        <f t="shared" si="455"/>
        <v/>
      </c>
      <c r="AK1916" s="253" t="str">
        <f t="shared" si="456"/>
        <v/>
      </c>
      <c r="AO1916" s="253">
        <v>1155</v>
      </c>
      <c r="AP1916" s="253">
        <f t="shared" si="457"/>
        <v>792.32316178548353</v>
      </c>
      <c r="AQ1916" s="253">
        <f t="shared" si="458"/>
        <v>2.5758940987911103E-4</v>
      </c>
      <c r="AR1916" s="253">
        <f t="shared" si="459"/>
        <v>0.73237110653101678</v>
      </c>
      <c r="AS1916" s="253" t="str">
        <f>IF(OR(AR1916&lt;$T$757,AR1916&gt;$T$758),AQ1916,"")</f>
        <v/>
      </c>
      <c r="AT1916" s="253">
        <f t="shared" si="460"/>
        <v>2.5758940987911103E-4</v>
      </c>
      <c r="AU1916" s="253" t="str">
        <f t="shared" si="461"/>
        <v/>
      </c>
      <c r="AV1916" s="253">
        <f t="shared" si="462"/>
        <v>0</v>
      </c>
      <c r="AW1916" s="253">
        <f t="shared" si="463"/>
        <v>2.5758940987911103E-4</v>
      </c>
      <c r="AX1916" s="253" t="str">
        <f t="shared" si="464"/>
        <v/>
      </c>
      <c r="AZ1916" s="259"/>
      <c r="BA1916" s="259">
        <f>BA1915+$BD$753</f>
        <v>7.4240000000001469</v>
      </c>
      <c r="BB1916" s="274">
        <f t="shared" si="447"/>
        <v>0.3861060315075156</v>
      </c>
      <c r="BC1916" s="259">
        <f t="shared" si="448"/>
        <v>6.2411637289588873E-4</v>
      </c>
      <c r="BD1916" s="259" t="str">
        <f t="shared" si="445"/>
        <v/>
      </c>
      <c r="BE1916" s="254" t="str">
        <f t="shared" si="446"/>
        <v/>
      </c>
    </row>
    <row r="1917" spans="1:57" ht="20.100000000000001" customHeight="1" x14ac:dyDescent="0.25">
      <c r="A1917" s="247">
        <v>1156</v>
      </c>
      <c r="B1917" s="247">
        <f>$B$755+(A1917*$B$758)</f>
        <v>1499.9504496814679</v>
      </c>
      <c r="C1917" s="247">
        <f>_xlfn.NORM.DIST($B1917,$B$752,$B$753,0)</f>
        <v>1.3660475567671263E-4</v>
      </c>
      <c r="D1917" s="247">
        <f>_xlfn.NORM.DIST($B1917,$B$752,$B$753,1)</f>
        <v>0.73368620746579749</v>
      </c>
      <c r="E1917" s="247" t="str">
        <f>IF(OR(D1917&lt;$F$757,D1917&gt;$F$758),C1917,"")</f>
        <v/>
      </c>
      <c r="F1917" s="247">
        <f>IF(AND(D1917&gt;$F$757,D1917&lt;$F$758),C1917,"")</f>
        <v>1.3660475567671263E-4</v>
      </c>
      <c r="G1917" s="247" t="str">
        <f>IF(C1917=MAX($C$761:$C$2761),C1917,"")</f>
        <v/>
      </c>
      <c r="H1917" s="247">
        <f>_xlfn.NORM.DIST(B1917,$F$753,$F$754,0)</f>
        <v>0</v>
      </c>
      <c r="I1917" s="247">
        <f>IF(H1917=MAX($H$761:$H$2761),C1917,"")</f>
        <v>1.3660475567671263E-4</v>
      </c>
      <c r="J1917" s="247" t="str">
        <f>IF(I1917=MIN($I$761:$I$2761),I1917,"")</f>
        <v/>
      </c>
      <c r="K1917" s="247"/>
      <c r="L1917" s="247"/>
      <c r="M1917" s="247"/>
      <c r="N1917" s="247"/>
      <c r="O1917" s="247">
        <v>1156</v>
      </c>
      <c r="P1917" s="247">
        <f>$P$755+(O1917*$P$758)</f>
        <v>87.410397962489128</v>
      </c>
      <c r="Q1917" s="247">
        <f>_xlfn.NORM.DIST(P1917,P$752,P$753,0)</f>
        <v>2.3441188861060007E-3</v>
      </c>
      <c r="R1917" s="247">
        <f>_xlfn.NORM.DIST(P1917,P$752,P$753,1)</f>
        <v>0.7336862074657976</v>
      </c>
      <c r="S1917" s="253" t="str">
        <f>IF(OR(R1917&lt;$T$757,R1917&gt;$T$758),Q1917,"")</f>
        <v/>
      </c>
      <c r="T1917" s="253">
        <f>IF(AND(R1917&gt;$T$757,R1917&lt;$T$758),Q1917,"")</f>
        <v>2.3441188861060007E-3</v>
      </c>
      <c r="U1917" s="253" t="str">
        <f>IF(Q1917=MAX($Q$761:$Q$2761),Q1917,"")</f>
        <v/>
      </c>
      <c r="V1917" s="253">
        <f>_xlfn.NORM.DIST(P1917,$T$753,$T$754,0)</f>
        <v>4.3766106503434472E-84</v>
      </c>
      <c r="W1917" s="253" t="str">
        <f>IF(V1917=MAX($V$761:$V$2761),Q1917,"")</f>
        <v/>
      </c>
      <c r="X1917" s="253" t="str">
        <f t="shared" si="449"/>
        <v/>
      </c>
      <c r="AB1917" s="253">
        <v>1156</v>
      </c>
      <c r="AC1917" s="253">
        <f t="shared" si="465"/>
        <v>135.26157430971693</v>
      </c>
      <c r="AD1917" s="253">
        <f t="shared" si="450"/>
        <v>1.514845333950786E-3</v>
      </c>
      <c r="AE1917" s="253">
        <f t="shared" si="451"/>
        <v>0.73368620746579749</v>
      </c>
      <c r="AF1917" s="253" t="str">
        <f>IF(OR(AE1917&lt;$T$757,AE1917&gt;$T$758),AD1917,"")</f>
        <v/>
      </c>
      <c r="AG1917" s="253">
        <f t="shared" si="452"/>
        <v>1.514845333950786E-3</v>
      </c>
      <c r="AH1917" s="253" t="str">
        <f t="shared" si="453"/>
        <v/>
      </c>
      <c r="AI1917" s="253">
        <f t="shared" si="454"/>
        <v>9.8592867590073575E-5</v>
      </c>
      <c r="AJ1917" s="253" t="str">
        <f t="shared" si="455"/>
        <v/>
      </c>
      <c r="AK1917" s="253" t="str">
        <f t="shared" si="456"/>
        <v/>
      </c>
      <c r="AO1917" s="253">
        <v>1156</v>
      </c>
      <c r="AP1917" s="253">
        <f t="shared" si="457"/>
        <v>797.43492411958323</v>
      </c>
      <c r="AQ1917" s="253">
        <f t="shared" si="458"/>
        <v>2.5694932402432042E-4</v>
      </c>
      <c r="AR1917" s="253">
        <f t="shared" si="459"/>
        <v>0.73368620746579738</v>
      </c>
      <c r="AS1917" s="253" t="str">
        <f>IF(OR(AR1917&lt;$T$757,AR1917&gt;$T$758),AQ1917,"")</f>
        <v/>
      </c>
      <c r="AT1917" s="253">
        <f t="shared" si="460"/>
        <v>2.5694932402432042E-4</v>
      </c>
      <c r="AU1917" s="253" t="str">
        <f t="shared" si="461"/>
        <v/>
      </c>
      <c r="AV1917" s="253">
        <f t="shared" si="462"/>
        <v>0</v>
      </c>
      <c r="AW1917" s="253">
        <f t="shared" si="463"/>
        <v>2.5694932402432042E-4</v>
      </c>
      <c r="AX1917" s="253" t="str">
        <f t="shared" si="464"/>
        <v/>
      </c>
      <c r="AZ1917" s="259"/>
      <c r="BA1917" s="259">
        <f>BA1916+$BD$753</f>
        <v>7.4304000000001471</v>
      </c>
      <c r="BB1917" s="274">
        <f t="shared" si="447"/>
        <v>0.38548191513461971</v>
      </c>
      <c r="BC1917" s="259">
        <f t="shared" si="448"/>
        <v>6.2346346236280548E-4</v>
      </c>
      <c r="BD1917" s="259" t="str">
        <f t="shared" si="445"/>
        <v/>
      </c>
      <c r="BE1917" s="254" t="str">
        <f t="shared" si="446"/>
        <v/>
      </c>
    </row>
    <row r="1918" spans="1:57" ht="20.100000000000001" customHeight="1" x14ac:dyDescent="0.25">
      <c r="A1918" s="247">
        <v>1157</v>
      </c>
      <c r="B1918" s="247">
        <f>$B$755+(A1918*$B$758)</f>
        <v>1509.5655166666056</v>
      </c>
      <c r="C1918" s="247">
        <f>_xlfn.NORM.DIST($B1918,$B$752,$B$753,0)</f>
        <v>1.3626312526827185E-4</v>
      </c>
      <c r="D1918" s="247">
        <f>_xlfn.NORM.DIST($B1918,$B$752,$B$753,1)</f>
        <v>0.73499803000615438</v>
      </c>
      <c r="E1918" s="247" t="str">
        <f>IF(OR(D1918&lt;$F$757,D1918&gt;$F$758),C1918,"")</f>
        <v/>
      </c>
      <c r="F1918" s="247">
        <f>IF(AND(D1918&gt;$F$757,D1918&lt;$F$758),C1918,"")</f>
        <v>1.3626312526827185E-4</v>
      </c>
      <c r="G1918" s="247" t="str">
        <f>IF(C1918=MAX($C$761:$C$2761),C1918,"")</f>
        <v/>
      </c>
      <c r="H1918" s="247">
        <f>_xlfn.NORM.DIST(B1918,$F$753,$F$754,0)</f>
        <v>0</v>
      </c>
      <c r="I1918" s="247">
        <f>IF(H1918=MAX($H$761:$H$2761),C1918,"")</f>
        <v>1.3626312526827185E-4</v>
      </c>
      <c r="J1918" s="247" t="str">
        <f>IF(I1918=MIN($I$761:$I$2761),I1918,"")</f>
        <v/>
      </c>
      <c r="K1918" s="247"/>
      <c r="L1918" s="247"/>
      <c r="M1918" s="247"/>
      <c r="N1918" s="247"/>
      <c r="O1918" s="247">
        <v>1157</v>
      </c>
      <c r="P1918" s="247">
        <f>$P$755+(O1918*$P$758)</f>
        <v>87.970721026351271</v>
      </c>
      <c r="Q1918" s="247">
        <f>_xlfn.NORM.DIST(P1918,P$752,P$753,0)</f>
        <v>2.3382565551166652E-3</v>
      </c>
      <c r="R1918" s="247">
        <f>_xlfn.NORM.DIST(P1918,P$752,P$753,1)</f>
        <v>0.7349980300061546</v>
      </c>
      <c r="S1918" s="253" t="str">
        <f>IF(OR(R1918&lt;$T$757,R1918&gt;$T$758),Q1918,"")</f>
        <v/>
      </c>
      <c r="T1918" s="253">
        <f>IF(AND(R1918&gt;$T$757,R1918&lt;$T$758),Q1918,"")</f>
        <v>2.3382565551166652E-3</v>
      </c>
      <c r="U1918" s="253" t="str">
        <f>IF(Q1918=MAX($Q$761:$Q$2761),Q1918,"")</f>
        <v/>
      </c>
      <c r="V1918" s="253">
        <f>_xlfn.NORM.DIST(P1918,$T$753,$T$754,0)</f>
        <v>4.0515554299422766E-84</v>
      </c>
      <c r="W1918" s="253" t="str">
        <f>IF(V1918=MAX($V$761:$V$2761),Q1918,"")</f>
        <v/>
      </c>
      <c r="X1918" s="253" t="str">
        <f t="shared" si="449"/>
        <v/>
      </c>
      <c r="AB1918" s="253">
        <v>1157</v>
      </c>
      <c r="AC1918" s="253">
        <f t="shared" si="465"/>
        <v>136.12863568349724</v>
      </c>
      <c r="AD1918" s="253">
        <f t="shared" si="450"/>
        <v>1.5110569063254181E-3</v>
      </c>
      <c r="AE1918" s="253">
        <f t="shared" si="451"/>
        <v>0.73499803000615449</v>
      </c>
      <c r="AF1918" s="253" t="str">
        <f>IF(OR(AE1918&lt;$T$757,AE1918&gt;$T$758),AD1918,"")</f>
        <v/>
      </c>
      <c r="AG1918" s="253">
        <f t="shared" si="452"/>
        <v>1.5110569063254181E-3</v>
      </c>
      <c r="AH1918" s="253" t="str">
        <f t="shared" si="453"/>
        <v/>
      </c>
      <c r="AI1918" s="253">
        <f t="shared" si="454"/>
        <v>9.7642544620610421E-5</v>
      </c>
      <c r="AJ1918" s="253" t="str">
        <f t="shared" si="455"/>
        <v/>
      </c>
      <c r="AK1918" s="253" t="str">
        <f t="shared" si="456"/>
        <v/>
      </c>
      <c r="AO1918" s="253">
        <v>1157</v>
      </c>
      <c r="AP1918" s="253">
        <f t="shared" si="457"/>
        <v>802.54668645368383</v>
      </c>
      <c r="AQ1918" s="253">
        <f t="shared" si="458"/>
        <v>2.5630672778321464E-4</v>
      </c>
      <c r="AR1918" s="253">
        <f t="shared" si="459"/>
        <v>0.73499803000615449</v>
      </c>
      <c r="AS1918" s="253" t="str">
        <f>IF(OR(AR1918&lt;$T$757,AR1918&gt;$T$758),AQ1918,"")</f>
        <v/>
      </c>
      <c r="AT1918" s="253">
        <f t="shared" si="460"/>
        <v>2.5630672778321464E-4</v>
      </c>
      <c r="AU1918" s="253" t="str">
        <f t="shared" si="461"/>
        <v/>
      </c>
      <c r="AV1918" s="253">
        <f t="shared" si="462"/>
        <v>0</v>
      </c>
      <c r="AW1918" s="253">
        <f t="shared" si="463"/>
        <v>2.5630672778321464E-4</v>
      </c>
      <c r="AX1918" s="253" t="str">
        <f t="shared" si="464"/>
        <v/>
      </c>
      <c r="AZ1918" s="259"/>
      <c r="BA1918" s="259">
        <f>BA1917+$BD$753</f>
        <v>7.4368000000001473</v>
      </c>
      <c r="BB1918" s="274">
        <f t="shared" si="447"/>
        <v>0.38485845167225691</v>
      </c>
      <c r="BC1918" s="259">
        <f t="shared" si="448"/>
        <v>6.2281008072462285E-4</v>
      </c>
      <c r="BD1918" s="259" t="str">
        <f t="shared" si="445"/>
        <v/>
      </c>
      <c r="BE1918" s="254" t="str">
        <f t="shared" si="446"/>
        <v/>
      </c>
    </row>
    <row r="1919" spans="1:57" ht="20.100000000000001" customHeight="1" x14ac:dyDescent="0.25">
      <c r="A1919" s="248">
        <v>1158</v>
      </c>
      <c r="B1919" s="247">
        <f>$B$755+(A1919*$B$758)</f>
        <v>1519.1805836517433</v>
      </c>
      <c r="C1919" s="247">
        <f>_xlfn.NORM.DIST($B1919,$B$752,$B$753,0)</f>
        <v>1.3592017449206336E-4</v>
      </c>
      <c r="D1919" s="247">
        <f>_xlfn.NORM.DIST($B1919,$B$752,$B$753,1)</f>
        <v>0.73630656138810369</v>
      </c>
      <c r="E1919" s="247" t="str">
        <f>IF(OR(D1919&lt;$F$757,D1919&gt;$F$758),C1919,"")</f>
        <v/>
      </c>
      <c r="F1919" s="247">
        <f>IF(AND(D1919&gt;$F$757,D1919&lt;$F$758),C1919,"")</f>
        <v>1.3592017449206336E-4</v>
      </c>
      <c r="G1919" s="247" t="str">
        <f>IF(C1919=MAX($C$761:$C$2761),C1919,"")</f>
        <v/>
      </c>
      <c r="H1919" s="247">
        <f>_xlfn.NORM.DIST(B1919,$F$753,$F$754,0)</f>
        <v>0</v>
      </c>
      <c r="I1919" s="247">
        <f>IF(H1919=MAX($H$761:$H$2761),C1919,"")</f>
        <v>1.3592017449206336E-4</v>
      </c>
      <c r="J1919" s="247" t="str">
        <f>IF(I1919=MIN($I$761:$I$2761),I1919,"")</f>
        <v/>
      </c>
      <c r="K1919" s="247"/>
      <c r="L1919" s="247"/>
      <c r="M1919" s="247"/>
      <c r="N1919" s="247"/>
      <c r="O1919" s="248">
        <v>1158</v>
      </c>
      <c r="P1919" s="247">
        <f>$P$755+(O1919*$P$758)</f>
        <v>88.5310440902133</v>
      </c>
      <c r="Q1919" s="247">
        <f>_xlfn.NORM.DIST(P1919,P$752,P$753,0)</f>
        <v>2.33237156679739E-3</v>
      </c>
      <c r="R1919" s="247">
        <f>_xlfn.NORM.DIST(P1919,P$752,P$753,1)</f>
        <v>0.73630656138810369</v>
      </c>
      <c r="S1919" s="253" t="str">
        <f>IF(OR(R1919&lt;$T$757,R1919&gt;$T$758),Q1919,"")</f>
        <v/>
      </c>
      <c r="T1919" s="253">
        <f>IF(AND(R1919&gt;$T$757,R1919&lt;$T$758),Q1919,"")</f>
        <v>2.33237156679739E-3</v>
      </c>
      <c r="U1919" s="253" t="str">
        <f>IF(Q1919=MAX($Q$761:$Q$2761),Q1919,"")</f>
        <v/>
      </c>
      <c r="V1919" s="253">
        <f>_xlfn.NORM.DIST(P1919,$T$753,$T$754,0)</f>
        <v>3.7505823738481219E-84</v>
      </c>
      <c r="W1919" s="253" t="str">
        <f>IF(V1919=MAX($V$761:$V$2761),Q1919,"")</f>
        <v/>
      </c>
      <c r="X1919" s="253" t="str">
        <f t="shared" si="449"/>
        <v/>
      </c>
      <c r="AB1919" s="259">
        <v>1158</v>
      </c>
      <c r="AC1919" s="253">
        <f t="shared" si="465"/>
        <v>136.99569705727743</v>
      </c>
      <c r="AD1919" s="253">
        <f t="shared" si="450"/>
        <v>1.5072538368016627E-3</v>
      </c>
      <c r="AE1919" s="253">
        <f t="shared" si="451"/>
        <v>0.73630656138810369</v>
      </c>
      <c r="AF1919" s="253" t="str">
        <f>IF(OR(AE1919&lt;$T$757,AE1919&gt;$T$758),AD1919,"")</f>
        <v/>
      </c>
      <c r="AG1919" s="253">
        <f t="shared" si="452"/>
        <v>1.5072538368016627E-3</v>
      </c>
      <c r="AH1919" s="253" t="str">
        <f t="shared" si="453"/>
        <v/>
      </c>
      <c r="AI1919" s="253">
        <f t="shared" si="454"/>
        <v>9.6699834472649363E-5</v>
      </c>
      <c r="AJ1919" s="253" t="str">
        <f t="shared" si="455"/>
        <v/>
      </c>
      <c r="AK1919" s="253" t="str">
        <f t="shared" si="456"/>
        <v/>
      </c>
      <c r="AO1919" s="259">
        <v>1158</v>
      </c>
      <c r="AP1919" s="253">
        <f t="shared" si="457"/>
        <v>807.65844878778353</v>
      </c>
      <c r="AQ1919" s="253">
        <f t="shared" si="458"/>
        <v>2.5566164797114041E-4</v>
      </c>
      <c r="AR1919" s="253">
        <f t="shared" si="459"/>
        <v>0.73630656138810369</v>
      </c>
      <c r="AS1919" s="253" t="str">
        <f>IF(OR(AR1919&lt;$T$757,AR1919&gt;$T$758),AQ1919,"")</f>
        <v/>
      </c>
      <c r="AT1919" s="253">
        <f t="shared" si="460"/>
        <v>2.5566164797114041E-4</v>
      </c>
      <c r="AU1919" s="253" t="str">
        <f t="shared" si="461"/>
        <v/>
      </c>
      <c r="AV1919" s="253">
        <f t="shared" si="462"/>
        <v>0</v>
      </c>
      <c r="AW1919" s="253">
        <f t="shared" si="463"/>
        <v>2.5566164797114041E-4</v>
      </c>
      <c r="AX1919" s="253" t="str">
        <f t="shared" si="464"/>
        <v/>
      </c>
      <c r="AZ1919" s="259"/>
      <c r="BA1919" s="259">
        <f>BA1918+$BD$753</f>
        <v>7.4432000000001475</v>
      </c>
      <c r="BB1919" s="274">
        <f t="shared" si="447"/>
        <v>0.38423564159153228</v>
      </c>
      <c r="BC1919" s="259">
        <f t="shared" si="448"/>
        <v>6.2215623287842359E-4</v>
      </c>
      <c r="BD1919" s="259" t="str">
        <f t="shared" si="445"/>
        <v/>
      </c>
      <c r="BE1919" s="254" t="str">
        <f t="shared" si="446"/>
        <v/>
      </c>
    </row>
    <row r="1920" spans="1:57" ht="20.100000000000001" customHeight="1" x14ac:dyDescent="0.25">
      <c r="A1920" s="247">
        <v>1159</v>
      </c>
      <c r="B1920" s="247">
        <f>$B$755+(A1920*$B$758)</f>
        <v>1528.795650636881</v>
      </c>
      <c r="C1920" s="247">
        <f>_xlfn.NORM.DIST($B1920,$B$752,$B$753,0)</f>
        <v>1.3557591763175181E-4</v>
      </c>
      <c r="D1920" s="247">
        <f>_xlfn.NORM.DIST($B1920,$B$752,$B$753,1)</f>
        <v>0.73761178898486834</v>
      </c>
      <c r="E1920" s="247" t="str">
        <f>IF(OR(D1920&lt;$F$757,D1920&gt;$F$758),C1920,"")</f>
        <v/>
      </c>
      <c r="F1920" s="247">
        <f>IF(AND(D1920&gt;$F$757,D1920&lt;$F$758),C1920,"")</f>
        <v>1.3557591763175181E-4</v>
      </c>
      <c r="G1920" s="247" t="str">
        <f>IF(C1920=MAX($C$761:$C$2761),C1920,"")</f>
        <v/>
      </c>
      <c r="H1920" s="247">
        <f>_xlfn.NORM.DIST(B1920,$F$753,$F$754,0)</f>
        <v>0</v>
      </c>
      <c r="I1920" s="247">
        <f>IF(H1920=MAX($H$761:$H$2761),C1920,"")</f>
        <v>1.3557591763175181E-4</v>
      </c>
      <c r="J1920" s="247" t="str">
        <f>IF(I1920=MIN($I$761:$I$2761),I1920,"")</f>
        <v/>
      </c>
      <c r="K1920" s="247"/>
      <c r="L1920" s="247"/>
      <c r="M1920" s="247"/>
      <c r="N1920" s="247"/>
      <c r="O1920" s="247">
        <v>1159</v>
      </c>
      <c r="P1920" s="247">
        <f>$P$755+(O1920*$P$758)</f>
        <v>89.091367154075442</v>
      </c>
      <c r="Q1920" s="247">
        <f>_xlfn.NORM.DIST(P1920,P$752,P$753,0)</f>
        <v>2.3264641662539003E-3</v>
      </c>
      <c r="R1920" s="247">
        <f>_xlfn.NORM.DIST(P1920,P$752,P$753,1)</f>
        <v>0.73761178898486846</v>
      </c>
      <c r="S1920" s="253" t="str">
        <f>IF(OR(R1920&lt;$T$757,R1920&gt;$T$758),Q1920,"")</f>
        <v/>
      </c>
      <c r="T1920" s="253">
        <f>IF(AND(R1920&gt;$T$757,R1920&lt;$T$758),Q1920,"")</f>
        <v>2.3264641662539003E-3</v>
      </c>
      <c r="U1920" s="253" t="str">
        <f>IF(Q1920=MAX($Q$761:$Q$2761),Q1920,"")</f>
        <v/>
      </c>
      <c r="V1920" s="253">
        <f>_xlfn.NORM.DIST(P1920,$T$753,$T$754,0)</f>
        <v>3.4719117924372701E-84</v>
      </c>
      <c r="W1920" s="253" t="str">
        <f>IF(V1920=MAX($V$761:$V$2761),Q1920,"")</f>
        <v/>
      </c>
      <c r="X1920" s="253" t="str">
        <f t="shared" si="449"/>
        <v/>
      </c>
      <c r="AB1920" s="253">
        <v>1159</v>
      </c>
      <c r="AC1920" s="253">
        <f t="shared" si="465"/>
        <v>137.86275843105761</v>
      </c>
      <c r="AD1920" s="253">
        <f t="shared" si="450"/>
        <v>1.5034362837747562E-3</v>
      </c>
      <c r="AE1920" s="253">
        <f t="shared" si="451"/>
        <v>0.73761178898486834</v>
      </c>
      <c r="AF1920" s="253" t="str">
        <f>IF(OR(AE1920&lt;$T$757,AE1920&gt;$T$758),AD1920,"")</f>
        <v/>
      </c>
      <c r="AG1920" s="253">
        <f t="shared" si="452"/>
        <v>1.5034362837747562E-3</v>
      </c>
      <c r="AH1920" s="253" t="str">
        <f t="shared" si="453"/>
        <v/>
      </c>
      <c r="AI1920" s="253">
        <f t="shared" si="454"/>
        <v>9.5764693667489063E-5</v>
      </c>
      <c r="AJ1920" s="253" t="str">
        <f t="shared" si="455"/>
        <v/>
      </c>
      <c r="AK1920" s="253" t="str">
        <f t="shared" si="456"/>
        <v/>
      </c>
      <c r="AO1920" s="253">
        <v>1159</v>
      </c>
      <c r="AP1920" s="253">
        <f t="shared" si="457"/>
        <v>812.77021112188322</v>
      </c>
      <c r="AQ1920" s="253">
        <f t="shared" si="458"/>
        <v>2.5501411145522935E-4</v>
      </c>
      <c r="AR1920" s="253">
        <f t="shared" si="459"/>
        <v>0.73761178898486834</v>
      </c>
      <c r="AS1920" s="253" t="str">
        <f>IF(OR(AR1920&lt;$T$757,AR1920&gt;$T$758),AQ1920,"")</f>
        <v/>
      </c>
      <c r="AT1920" s="253">
        <f t="shared" si="460"/>
        <v>2.5501411145522935E-4</v>
      </c>
      <c r="AU1920" s="253" t="str">
        <f t="shared" si="461"/>
        <v/>
      </c>
      <c r="AV1920" s="253">
        <f t="shared" si="462"/>
        <v>0</v>
      </c>
      <c r="AW1920" s="253">
        <f t="shared" si="463"/>
        <v>2.5501411145522935E-4</v>
      </c>
      <c r="AX1920" s="253" t="str">
        <f t="shared" si="464"/>
        <v/>
      </c>
      <c r="AZ1920" s="259"/>
      <c r="BA1920" s="259">
        <f>BA1919+$BD$753</f>
        <v>7.4496000000001477</v>
      </c>
      <c r="BB1920" s="274">
        <f t="shared" si="447"/>
        <v>0.38361348535865386</v>
      </c>
      <c r="BC1920" s="259">
        <f t="shared" si="448"/>
        <v>6.2150192370580282E-4</v>
      </c>
      <c r="BD1920" s="259" t="str">
        <f t="shared" si="445"/>
        <v/>
      </c>
      <c r="BE1920" s="254" t="str">
        <f t="shared" si="446"/>
        <v/>
      </c>
    </row>
    <row r="1921" spans="1:57" ht="20.100000000000001" customHeight="1" x14ac:dyDescent="0.25">
      <c r="A1921" s="247">
        <v>1160</v>
      </c>
      <c r="B1921" s="247">
        <f>$B$755+(A1921*$B$758)</f>
        <v>1538.4107176220186</v>
      </c>
      <c r="C1921" s="247">
        <f>_xlfn.NORM.DIST($B1921,$B$752,$B$753,0)</f>
        <v>1.3523036899755079E-4</v>
      </c>
      <c r="D1921" s="247">
        <f>_xlfn.NORM.DIST($B1921,$B$752,$B$753,1)</f>
        <v>0.73891370030713832</v>
      </c>
      <c r="E1921" s="247" t="str">
        <f>IF(OR(D1921&lt;$F$757,D1921&gt;$F$758),C1921,"")</f>
        <v/>
      </c>
      <c r="F1921" s="247">
        <f>IF(AND(D1921&gt;$F$757,D1921&lt;$F$758),C1921,"")</f>
        <v>1.3523036899755079E-4</v>
      </c>
      <c r="G1921" s="247" t="str">
        <f>IF(C1921=MAX($C$761:$C$2761),C1921,"")</f>
        <v/>
      </c>
      <c r="H1921" s="247">
        <f>_xlfn.NORM.DIST(B1921,$F$753,$F$754,0)</f>
        <v>0</v>
      </c>
      <c r="I1921" s="247">
        <f>IF(H1921=MAX($H$761:$H$2761),C1921,"")</f>
        <v>1.3523036899755079E-4</v>
      </c>
      <c r="J1921" s="247" t="str">
        <f>IF(I1921=MIN($I$761:$I$2761),I1921,"")</f>
        <v/>
      </c>
      <c r="K1921" s="247"/>
      <c r="L1921" s="247"/>
      <c r="M1921" s="247"/>
      <c r="N1921" s="247"/>
      <c r="O1921" s="247">
        <v>1160</v>
      </c>
      <c r="P1921" s="247">
        <f>$P$755+(O1921*$P$758)</f>
        <v>89.651690217937585</v>
      </c>
      <c r="Q1921" s="247">
        <f>_xlfn.NORM.DIST(P1921,P$752,P$753,0)</f>
        <v>2.3205345990475017E-3</v>
      </c>
      <c r="R1921" s="247">
        <f>_xlfn.NORM.DIST(P1921,P$752,P$753,1)</f>
        <v>0.73891370030713843</v>
      </c>
      <c r="S1921" s="253" t="str">
        <f>IF(OR(R1921&lt;$T$757,R1921&gt;$T$758),Q1921,"")</f>
        <v/>
      </c>
      <c r="T1921" s="253">
        <f>IF(AND(R1921&gt;$T$757,R1921&lt;$T$758),Q1921,"")</f>
        <v>2.3205345990475017E-3</v>
      </c>
      <c r="U1921" s="253" t="str">
        <f>IF(Q1921=MAX($Q$761:$Q$2761),Q1921,"")</f>
        <v/>
      </c>
      <c r="V1921" s="253">
        <f>_xlfn.NORM.DIST(P1921,$T$753,$T$754,0)</f>
        <v>3.2138951842022916E-84</v>
      </c>
      <c r="W1921" s="253" t="str">
        <f>IF(V1921=MAX($V$761:$V$2761),Q1921,"")</f>
        <v/>
      </c>
      <c r="X1921" s="253" t="str">
        <f t="shared" si="449"/>
        <v/>
      </c>
      <c r="AB1921" s="253">
        <v>1160</v>
      </c>
      <c r="AC1921" s="253">
        <f t="shared" si="465"/>
        <v>138.72981980483792</v>
      </c>
      <c r="AD1921" s="253">
        <f t="shared" si="450"/>
        <v>1.4996044059343439E-3</v>
      </c>
      <c r="AE1921" s="253">
        <f t="shared" si="451"/>
        <v>0.73891370030713843</v>
      </c>
      <c r="AF1921" s="253" t="str">
        <f>IF(OR(AE1921&lt;$T$757,AE1921&gt;$T$758),AD1921,"")</f>
        <v/>
      </c>
      <c r="AG1921" s="253">
        <f t="shared" si="452"/>
        <v>1.4996044059343439E-3</v>
      </c>
      <c r="AH1921" s="253" t="str">
        <f t="shared" si="453"/>
        <v/>
      </c>
      <c r="AI1921" s="253">
        <f t="shared" si="454"/>
        <v>9.4837078784978582E-5</v>
      </c>
      <c r="AJ1921" s="253" t="str">
        <f t="shared" si="455"/>
        <v/>
      </c>
      <c r="AK1921" s="253" t="str">
        <f t="shared" si="456"/>
        <v/>
      </c>
      <c r="AO1921" s="253">
        <v>1160</v>
      </c>
      <c r="AP1921" s="253">
        <f t="shared" si="457"/>
        <v>817.88197345598292</v>
      </c>
      <c r="AQ1921" s="253">
        <f t="shared" si="458"/>
        <v>2.5436414515255098E-4</v>
      </c>
      <c r="AR1921" s="253">
        <f t="shared" si="459"/>
        <v>0.73891370030713832</v>
      </c>
      <c r="AS1921" s="253" t="str">
        <f>IF(OR(AR1921&lt;$T$757,AR1921&gt;$T$758),AQ1921,"")</f>
        <v/>
      </c>
      <c r="AT1921" s="253">
        <f t="shared" si="460"/>
        <v>2.5436414515255098E-4</v>
      </c>
      <c r="AU1921" s="253" t="str">
        <f t="shared" si="461"/>
        <v/>
      </c>
      <c r="AV1921" s="253">
        <f t="shared" si="462"/>
        <v>0</v>
      </c>
      <c r="AW1921" s="253">
        <f t="shared" si="463"/>
        <v>2.5436414515255098E-4</v>
      </c>
      <c r="AX1921" s="253" t="str">
        <f t="shared" si="464"/>
        <v/>
      </c>
      <c r="AZ1921" s="259"/>
      <c r="BA1921" s="259">
        <f>BA1920+$BD$753</f>
        <v>7.4560000000001478</v>
      </c>
      <c r="BB1921" s="274">
        <f t="shared" si="447"/>
        <v>0.38299198343494806</v>
      </c>
      <c r="BC1921" s="259">
        <f t="shared" si="448"/>
        <v>6.2084715807697588E-4</v>
      </c>
      <c r="BD1921" s="259" t="str">
        <f t="shared" si="445"/>
        <v/>
      </c>
      <c r="BE1921" s="254" t="str">
        <f t="shared" si="446"/>
        <v/>
      </c>
    </row>
    <row r="1922" spans="1:57" ht="20.100000000000001" customHeight="1" x14ac:dyDescent="0.25">
      <c r="A1922" s="247">
        <v>1161</v>
      </c>
      <c r="B1922" s="247">
        <f>$B$755+(A1922*$B$758)</f>
        <v>1548.0257846071563</v>
      </c>
      <c r="C1922" s="247">
        <f>_xlfn.NORM.DIST($B1922,$B$752,$B$753,0)</f>
        <v>1.3488354292524087E-4</v>
      </c>
      <c r="D1922" s="247">
        <f>_xlfn.NORM.DIST($B1922,$B$752,$B$753,1)</f>
        <v>0.74021228300332076</v>
      </c>
      <c r="E1922" s="247" t="str">
        <f>IF(OR(D1922&lt;$F$757,D1922&gt;$F$758),C1922,"")</f>
        <v/>
      </c>
      <c r="F1922" s="247">
        <f>IF(AND(D1922&gt;$F$757,D1922&lt;$F$758),C1922,"")</f>
        <v>1.3488354292524087E-4</v>
      </c>
      <c r="G1922" s="247" t="str">
        <f>IF(C1922=MAX($C$761:$C$2761),C1922,"")</f>
        <v/>
      </c>
      <c r="H1922" s="247">
        <f>_xlfn.NORM.DIST(B1922,$F$753,$F$754,0)</f>
        <v>0</v>
      </c>
      <c r="I1922" s="247">
        <f>IF(H1922=MAX($H$761:$H$2761),C1922,"")</f>
        <v>1.3488354292524087E-4</v>
      </c>
      <c r="J1922" s="247" t="str">
        <f>IF(I1922=MIN($I$761:$I$2761),I1922,"")</f>
        <v/>
      </c>
      <c r="K1922" s="247"/>
      <c r="L1922" s="247"/>
      <c r="M1922" s="247"/>
      <c r="N1922" s="247"/>
      <c r="O1922" s="247">
        <v>1161</v>
      </c>
      <c r="P1922" s="247">
        <f>$P$755+(O1922*$P$758)</f>
        <v>90.212013281799614</v>
      </c>
      <c r="Q1922" s="247">
        <f>_xlfn.NORM.DIST(P1922,P$752,P$753,0)</f>
        <v>2.3145831111782244E-3</v>
      </c>
      <c r="R1922" s="247">
        <f>_xlfn.NORM.DIST(P1922,P$752,P$753,1)</f>
        <v>0.74021228300332065</v>
      </c>
      <c r="S1922" s="253" t="str">
        <f>IF(OR(R1922&lt;$T$757,R1922&gt;$T$758),Q1922,"")</f>
        <v/>
      </c>
      <c r="T1922" s="253">
        <f>IF(AND(R1922&gt;$T$757,R1922&lt;$T$758),Q1922,"")</f>
        <v>2.3145831111782244E-3</v>
      </c>
      <c r="U1922" s="253" t="str">
        <f>IF(Q1922=MAX($Q$761:$Q$2761),Q1922,"")</f>
        <v/>
      </c>
      <c r="V1922" s="253">
        <f>_xlfn.NORM.DIST(P1922,$T$753,$T$754,0)</f>
        <v>2.9750055899759387E-84</v>
      </c>
      <c r="W1922" s="253" t="str">
        <f>IF(V1922=MAX($V$761:$V$2761),Q1922,"")</f>
        <v/>
      </c>
      <c r="X1922" s="253" t="str">
        <f t="shared" si="449"/>
        <v/>
      </c>
      <c r="AB1922" s="253">
        <v>1161</v>
      </c>
      <c r="AC1922" s="253">
        <f t="shared" si="465"/>
        <v>139.5968811786181</v>
      </c>
      <c r="AD1922" s="253">
        <f t="shared" si="450"/>
        <v>1.4957583622535915E-3</v>
      </c>
      <c r="AE1922" s="253">
        <f t="shared" si="451"/>
        <v>0.74021228300332076</v>
      </c>
      <c r="AF1922" s="253" t="str">
        <f>IF(OR(AE1922&lt;$T$757,AE1922&gt;$T$758),AD1922,"")</f>
        <v/>
      </c>
      <c r="AG1922" s="253">
        <f t="shared" si="452"/>
        <v>1.4957583622535915E-3</v>
      </c>
      <c r="AH1922" s="253" t="str">
        <f t="shared" si="453"/>
        <v/>
      </c>
      <c r="AI1922" s="253">
        <f t="shared" si="454"/>
        <v>9.3916946465716063E-5</v>
      </c>
      <c r="AJ1922" s="253" t="str">
        <f t="shared" si="455"/>
        <v/>
      </c>
      <c r="AK1922" s="253" t="str">
        <f t="shared" si="456"/>
        <v/>
      </c>
      <c r="AO1922" s="253">
        <v>1161</v>
      </c>
      <c r="AP1922" s="253">
        <f t="shared" si="457"/>
        <v>822.99373579008352</v>
      </c>
      <c r="AQ1922" s="253">
        <f t="shared" si="458"/>
        <v>2.5371177602826541E-4</v>
      </c>
      <c r="AR1922" s="253">
        <f t="shared" si="459"/>
        <v>0.74021228300332087</v>
      </c>
      <c r="AS1922" s="253" t="str">
        <f>IF(OR(AR1922&lt;$T$757,AR1922&gt;$T$758),AQ1922,"")</f>
        <v/>
      </c>
      <c r="AT1922" s="253">
        <f t="shared" si="460"/>
        <v>2.5371177602826541E-4</v>
      </c>
      <c r="AU1922" s="253" t="str">
        <f t="shared" si="461"/>
        <v/>
      </c>
      <c r="AV1922" s="253">
        <f t="shared" si="462"/>
        <v>0</v>
      </c>
      <c r="AW1922" s="253">
        <f t="shared" si="463"/>
        <v>2.5371177602826541E-4</v>
      </c>
      <c r="AX1922" s="253" t="str">
        <f t="shared" si="464"/>
        <v/>
      </c>
      <c r="AZ1922" s="259"/>
      <c r="BA1922" s="259">
        <f>BA1921+$BD$753</f>
        <v>7.462400000000148</v>
      </c>
      <c r="BB1922" s="274">
        <f t="shared" si="447"/>
        <v>0.38237113627687108</v>
      </c>
      <c r="BC1922" s="259">
        <f t="shared" si="448"/>
        <v>6.2019194084617091E-4</v>
      </c>
      <c r="BD1922" s="259" t="str">
        <f t="shared" si="445"/>
        <v/>
      </c>
      <c r="BE1922" s="254" t="str">
        <f t="shared" si="446"/>
        <v/>
      </c>
    </row>
    <row r="1923" spans="1:57" ht="20.100000000000001" customHeight="1" x14ac:dyDescent="0.25">
      <c r="A1923" s="247">
        <v>1162</v>
      </c>
      <c r="B1923" s="247">
        <f>$B$755+(A1923*$B$758)</f>
        <v>1557.640851592294</v>
      </c>
      <c r="C1923" s="247">
        <f>_xlfn.NORM.DIST($B1923,$B$752,$B$753,0)</f>
        <v>1.3453545377518813E-4</v>
      </c>
      <c r="D1923" s="247">
        <f>_xlfn.NORM.DIST($B1923,$B$752,$B$753,1)</f>
        <v>0.74150752485978122</v>
      </c>
      <c r="E1923" s="247" t="str">
        <f>IF(OR(D1923&lt;$F$757,D1923&gt;$F$758),C1923,"")</f>
        <v/>
      </c>
      <c r="F1923" s="247">
        <f>IF(AND(D1923&gt;$F$757,D1923&lt;$F$758),C1923,"")</f>
        <v>1.3453545377518813E-4</v>
      </c>
      <c r="G1923" s="247" t="str">
        <f>IF(C1923=MAX($C$761:$C$2761),C1923,"")</f>
        <v/>
      </c>
      <c r="H1923" s="247">
        <f>_xlfn.NORM.DIST(B1923,$F$753,$F$754,0)</f>
        <v>0</v>
      </c>
      <c r="I1923" s="247">
        <f>IF(H1923=MAX($H$761:$H$2761),C1923,"")</f>
        <v>1.3453545377518813E-4</v>
      </c>
      <c r="J1923" s="247" t="str">
        <f>IF(I1923=MIN($I$761:$I$2761),I1923,"")</f>
        <v/>
      </c>
      <c r="K1923" s="247"/>
      <c r="L1923" s="247"/>
      <c r="M1923" s="247"/>
      <c r="N1923" s="247"/>
      <c r="O1923" s="247">
        <v>1162</v>
      </c>
      <c r="P1923" s="247">
        <f>$P$755+(O1923*$P$758)</f>
        <v>90.772336345661756</v>
      </c>
      <c r="Q1923" s="247">
        <f>_xlfn.NORM.DIST(P1923,P$752,P$753,0)</f>
        <v>2.3086099490679801E-3</v>
      </c>
      <c r="R1923" s="247">
        <f>_xlfn.NORM.DIST(P1923,P$752,P$753,1)</f>
        <v>0.74150752485978122</v>
      </c>
      <c r="S1923" s="253" t="str">
        <f>IF(OR(R1923&lt;$T$757,R1923&gt;$T$758),Q1923,"")</f>
        <v/>
      </c>
      <c r="T1923" s="253">
        <f>IF(AND(R1923&gt;$T$757,R1923&lt;$T$758),Q1923,"")</f>
        <v>2.3086099490679801E-3</v>
      </c>
      <c r="U1923" s="253" t="str">
        <f>IF(Q1923=MAX($Q$761:$Q$2761),Q1923,"")</f>
        <v/>
      </c>
      <c r="V1923" s="253">
        <f>_xlfn.NORM.DIST(P1923,$T$753,$T$754,0)</f>
        <v>2.7538286545537737E-84</v>
      </c>
      <c r="W1923" s="253" t="str">
        <f>IF(V1923=MAX($V$761:$V$2761),Q1923,"")</f>
        <v/>
      </c>
      <c r="X1923" s="253" t="str">
        <f t="shared" si="449"/>
        <v/>
      </c>
      <c r="AB1923" s="253">
        <v>1162</v>
      </c>
      <c r="AC1923" s="253">
        <f t="shared" si="465"/>
        <v>140.46394255239841</v>
      </c>
      <c r="AD1923" s="253">
        <f t="shared" si="450"/>
        <v>1.491898311978298E-3</v>
      </c>
      <c r="AE1923" s="253">
        <f t="shared" si="451"/>
        <v>0.74150752485978133</v>
      </c>
      <c r="AF1923" s="253" t="str">
        <f>IF(OR(AE1923&lt;$T$757,AE1923&gt;$T$758),AD1923,"")</f>
        <v/>
      </c>
      <c r="AG1923" s="253">
        <f t="shared" si="452"/>
        <v>1.491898311978298E-3</v>
      </c>
      <c r="AH1923" s="253" t="str">
        <f t="shared" si="453"/>
        <v/>
      </c>
      <c r="AI1923" s="253">
        <f t="shared" si="454"/>
        <v>9.300425341322185E-5</v>
      </c>
      <c r="AJ1923" s="253" t="str">
        <f t="shared" si="455"/>
        <v/>
      </c>
      <c r="AK1923" s="253" t="str">
        <f t="shared" si="456"/>
        <v/>
      </c>
      <c r="AO1923" s="253">
        <v>1162</v>
      </c>
      <c r="AP1923" s="253">
        <f t="shared" si="457"/>
        <v>828.10549812418321</v>
      </c>
      <c r="AQ1923" s="253">
        <f t="shared" si="458"/>
        <v>2.5305703109377778E-4</v>
      </c>
      <c r="AR1923" s="253">
        <f t="shared" si="459"/>
        <v>0.74150752485978133</v>
      </c>
      <c r="AS1923" s="253" t="str">
        <f>IF(OR(AR1923&lt;$T$757,AR1923&gt;$T$758),AQ1923,"")</f>
        <v/>
      </c>
      <c r="AT1923" s="253">
        <f t="shared" si="460"/>
        <v>2.5305703109377778E-4</v>
      </c>
      <c r="AU1923" s="253" t="str">
        <f t="shared" si="461"/>
        <v/>
      </c>
      <c r="AV1923" s="253">
        <f t="shared" si="462"/>
        <v>0</v>
      </c>
      <c r="AW1923" s="253">
        <f t="shared" si="463"/>
        <v>2.5305703109377778E-4</v>
      </c>
      <c r="AX1923" s="253" t="str">
        <f t="shared" si="464"/>
        <v/>
      </c>
      <c r="AZ1923" s="259"/>
      <c r="BA1923" s="259">
        <f>BA1922+$BD$753</f>
        <v>7.4688000000001482</v>
      </c>
      <c r="BB1923" s="274">
        <f t="shared" si="447"/>
        <v>0.38175094433602491</v>
      </c>
      <c r="BC1923" s="259">
        <f t="shared" si="448"/>
        <v>6.1953627685473744E-4</v>
      </c>
      <c r="BD1923" s="259" t="str">
        <f t="shared" si="445"/>
        <v/>
      </c>
      <c r="BE1923" s="254" t="str">
        <f t="shared" si="446"/>
        <v/>
      </c>
    </row>
    <row r="1924" spans="1:57" ht="20.100000000000001" customHeight="1" x14ac:dyDescent="0.25">
      <c r="A1924" s="247">
        <v>1163</v>
      </c>
      <c r="B1924" s="247">
        <f>$B$755+(A1924*$B$758)</f>
        <v>1567.2559185774317</v>
      </c>
      <c r="C1924" s="247">
        <f>_xlfn.NORM.DIST($B1924,$B$752,$B$753,0)</f>
        <v>1.3418611593136323E-4</v>
      </c>
      <c r="D1924" s="247">
        <f>_xlfn.NORM.DIST($B1924,$B$752,$B$753,1)</f>
        <v>0.74279941380107561</v>
      </c>
      <c r="E1924" s="247" t="str">
        <f>IF(OR(D1924&lt;$F$757,D1924&gt;$F$758),C1924,"")</f>
        <v/>
      </c>
      <c r="F1924" s="247">
        <f>IF(AND(D1924&gt;$F$757,D1924&lt;$F$758),C1924,"")</f>
        <v>1.3418611593136323E-4</v>
      </c>
      <c r="G1924" s="247" t="str">
        <f>IF(C1924=MAX($C$761:$C$2761),C1924,"")</f>
        <v/>
      </c>
      <c r="H1924" s="247">
        <f>_xlfn.NORM.DIST(B1924,$F$753,$F$754,0)</f>
        <v>0</v>
      </c>
      <c r="I1924" s="247">
        <f>IF(H1924=MAX($H$761:$H$2761),C1924,"")</f>
        <v>1.3418611593136323E-4</v>
      </c>
      <c r="J1924" s="247" t="str">
        <f>IF(I1924=MIN($I$761:$I$2761),I1924,"")</f>
        <v/>
      </c>
      <c r="K1924" s="247"/>
      <c r="L1924" s="247"/>
      <c r="M1924" s="247"/>
      <c r="N1924" s="247"/>
      <c r="O1924" s="247">
        <v>1163</v>
      </c>
      <c r="P1924" s="247">
        <f>$P$755+(O1924*$P$758)</f>
        <v>91.332659409523899</v>
      </c>
      <c r="Q1924" s="247">
        <f>_xlfn.NORM.DIST(P1924,P$752,P$753,0)</f>
        <v>2.3026153595437364E-3</v>
      </c>
      <c r="R1924" s="247">
        <f>_xlfn.NORM.DIST(P1924,P$752,P$753,1)</f>
        <v>0.74279941380107561</v>
      </c>
      <c r="S1924" s="253" t="str">
        <f>IF(OR(R1924&lt;$T$757,R1924&gt;$T$758),Q1924,"")</f>
        <v/>
      </c>
      <c r="T1924" s="253">
        <f>IF(AND(R1924&gt;$T$757,R1924&lt;$T$758),Q1924,"")</f>
        <v>2.3026153595437364E-3</v>
      </c>
      <c r="U1924" s="253" t="str">
        <f>IF(Q1924=MAX($Q$761:$Q$2761),Q1924,"")</f>
        <v/>
      </c>
      <c r="V1924" s="253">
        <f>_xlfn.NORM.DIST(P1924,$T$753,$T$754,0)</f>
        <v>2.5490543439677559E-84</v>
      </c>
      <c r="W1924" s="253" t="str">
        <f>IF(V1924=MAX($V$761:$V$2761),Q1924,"")</f>
        <v/>
      </c>
      <c r="X1924" s="253" t="str">
        <f t="shared" si="449"/>
        <v/>
      </c>
      <c r="AB1924" s="253">
        <v>1163</v>
      </c>
      <c r="AC1924" s="253">
        <f t="shared" si="465"/>
        <v>141.3310039261786</v>
      </c>
      <c r="AD1924" s="253">
        <f t="shared" si="450"/>
        <v>1.4880244146160207E-3</v>
      </c>
      <c r="AE1924" s="253">
        <f t="shared" si="451"/>
        <v>0.74279941380107561</v>
      </c>
      <c r="AF1924" s="253" t="str">
        <f>IF(OR(AE1924&lt;$T$757,AE1924&gt;$T$758),AD1924,"")</f>
        <v/>
      </c>
      <c r="AG1924" s="253">
        <f t="shared" si="452"/>
        <v>1.4880244146160207E-3</v>
      </c>
      <c r="AH1924" s="253" t="str">
        <f t="shared" si="453"/>
        <v/>
      </c>
      <c r="AI1924" s="253">
        <f t="shared" si="454"/>
        <v>9.2098956396086023E-5</v>
      </c>
      <c r="AJ1924" s="253" t="str">
        <f t="shared" si="455"/>
        <v/>
      </c>
      <c r="AK1924" s="253" t="str">
        <f t="shared" si="456"/>
        <v/>
      </c>
      <c r="AO1924" s="253">
        <v>1163</v>
      </c>
      <c r="AP1924" s="253">
        <f t="shared" si="457"/>
        <v>833.21726045828291</v>
      </c>
      <c r="AQ1924" s="253">
        <f t="shared" si="458"/>
        <v>2.5239993740489226E-4</v>
      </c>
      <c r="AR1924" s="253">
        <f t="shared" si="459"/>
        <v>0.74279941380107561</v>
      </c>
      <c r="AS1924" s="253" t="str">
        <f>IF(OR(AR1924&lt;$T$757,AR1924&gt;$T$758),AQ1924,"")</f>
        <v/>
      </c>
      <c r="AT1924" s="253">
        <f t="shared" si="460"/>
        <v>2.5239993740489226E-4</v>
      </c>
      <c r="AU1924" s="253" t="str">
        <f t="shared" si="461"/>
        <v/>
      </c>
      <c r="AV1924" s="253">
        <f t="shared" si="462"/>
        <v>0</v>
      </c>
      <c r="AW1924" s="253">
        <f t="shared" si="463"/>
        <v>2.5239993740489226E-4</v>
      </c>
      <c r="AX1924" s="253" t="str">
        <f t="shared" si="464"/>
        <v/>
      </c>
      <c r="AZ1924" s="259"/>
      <c r="BA1924" s="259">
        <f>BA1923+$BD$753</f>
        <v>7.4752000000001484</v>
      </c>
      <c r="BB1924" s="274">
        <f t="shared" si="447"/>
        <v>0.38113140805917017</v>
      </c>
      <c r="BC1924" s="259">
        <f t="shared" si="448"/>
        <v>6.1888017093020276E-4</v>
      </c>
      <c r="BD1924" s="259" t="str">
        <f t="shared" si="445"/>
        <v/>
      </c>
      <c r="BE1924" s="254" t="str">
        <f t="shared" si="446"/>
        <v/>
      </c>
    </row>
    <row r="1925" spans="1:57" ht="20.100000000000001" customHeight="1" x14ac:dyDescent="0.25">
      <c r="A1925" s="247">
        <v>1164</v>
      </c>
      <c r="B1925" s="247">
        <f>$B$755+(A1925*$B$758)</f>
        <v>1576.8709855625693</v>
      </c>
      <c r="C1925" s="247">
        <f>_xlfn.NORM.DIST($B1925,$B$752,$B$753,0)</f>
        <v>1.338355438003612E-4</v>
      </c>
      <c r="D1925" s="247">
        <f>_xlfn.NORM.DIST($B1925,$B$752,$B$753,1)</f>
        <v>0.74408793789017191</v>
      </c>
      <c r="E1925" s="247" t="str">
        <f>IF(OR(D1925&lt;$F$757,D1925&gt;$F$758),C1925,"")</f>
        <v/>
      </c>
      <c r="F1925" s="247">
        <f>IF(AND(D1925&gt;$F$757,D1925&lt;$F$758),C1925,"")</f>
        <v>1.338355438003612E-4</v>
      </c>
      <c r="G1925" s="247" t="str">
        <f>IF(C1925=MAX($C$761:$C$2761),C1925,"")</f>
        <v/>
      </c>
      <c r="H1925" s="247">
        <f>_xlfn.NORM.DIST(B1925,$F$753,$F$754,0)</f>
        <v>0</v>
      </c>
      <c r="I1925" s="247">
        <f>IF(H1925=MAX($H$761:$H$2761),C1925,"")</f>
        <v>1.338355438003612E-4</v>
      </c>
      <c r="J1925" s="247" t="str">
        <f>IF(I1925=MIN($I$761:$I$2761),I1925,"")</f>
        <v/>
      </c>
      <c r="K1925" s="247"/>
      <c r="L1925" s="247"/>
      <c r="M1925" s="247"/>
      <c r="N1925" s="247"/>
      <c r="O1925" s="247">
        <v>1164</v>
      </c>
      <c r="P1925" s="247">
        <f>$P$755+(O1925*$P$758)</f>
        <v>91.892982473386041</v>
      </c>
      <c r="Q1925" s="247">
        <f>_xlfn.NORM.DIST(P1925,P$752,P$753,0)</f>
        <v>2.2965995898206882E-3</v>
      </c>
      <c r="R1925" s="247">
        <f>_xlfn.NORM.DIST(P1925,P$752,P$753,1)</f>
        <v>0.74408793789017214</v>
      </c>
      <c r="S1925" s="253" t="str">
        <f>IF(OR(R1925&lt;$T$757,R1925&gt;$T$758),Q1925,"")</f>
        <v/>
      </c>
      <c r="T1925" s="253">
        <f>IF(AND(R1925&gt;$T$757,R1925&lt;$T$758),Q1925,"")</f>
        <v>2.2965995898206882E-3</v>
      </c>
      <c r="U1925" s="253" t="str">
        <f>IF(Q1925=MAX($Q$761:$Q$2761),Q1925,"")</f>
        <v/>
      </c>
      <c r="V1925" s="253">
        <f>_xlfn.NORM.DIST(P1925,$T$753,$T$754,0)</f>
        <v>2.3594692704424536E-84</v>
      </c>
      <c r="W1925" s="253" t="str">
        <f>IF(V1925=MAX($V$761:$V$2761),Q1925,"")</f>
        <v/>
      </c>
      <c r="X1925" s="253" t="str">
        <f t="shared" si="449"/>
        <v/>
      </c>
      <c r="AB1925" s="253">
        <v>1164</v>
      </c>
      <c r="AC1925" s="253">
        <f t="shared" si="465"/>
        <v>142.1980652999589</v>
      </c>
      <c r="AD1925" s="253">
        <f t="shared" si="450"/>
        <v>1.484136829925203E-3</v>
      </c>
      <c r="AE1925" s="253">
        <f t="shared" si="451"/>
        <v>0.74408793789017202</v>
      </c>
      <c r="AF1925" s="253" t="str">
        <f>IF(OR(AE1925&lt;$T$757,AE1925&gt;$T$758),AD1925,"")</f>
        <v/>
      </c>
      <c r="AG1925" s="253">
        <f t="shared" si="452"/>
        <v>1.484136829925203E-3</v>
      </c>
      <c r="AH1925" s="253" t="str">
        <f t="shared" si="453"/>
        <v/>
      </c>
      <c r="AI1925" s="253">
        <f t="shared" si="454"/>
        <v>9.1201012250088147E-5</v>
      </c>
      <c r="AJ1925" s="253" t="str">
        <f t="shared" si="455"/>
        <v/>
      </c>
      <c r="AK1925" s="253" t="str">
        <f t="shared" si="456"/>
        <v/>
      </c>
      <c r="AO1925" s="253">
        <v>1164</v>
      </c>
      <c r="AP1925" s="253">
        <f t="shared" si="457"/>
        <v>838.3290227923826</v>
      </c>
      <c r="AQ1925" s="253">
        <f t="shared" si="458"/>
        <v>2.5174052205996885E-4</v>
      </c>
      <c r="AR1925" s="253">
        <f t="shared" si="459"/>
        <v>0.74408793789017191</v>
      </c>
      <c r="AS1925" s="253" t="str">
        <f>IF(OR(AR1925&lt;$T$757,AR1925&gt;$T$758),AQ1925,"")</f>
        <v/>
      </c>
      <c r="AT1925" s="253">
        <f t="shared" si="460"/>
        <v>2.5174052205996885E-4</v>
      </c>
      <c r="AU1925" s="253" t="str">
        <f t="shared" si="461"/>
        <v/>
      </c>
      <c r="AV1925" s="253">
        <f t="shared" si="462"/>
        <v>0</v>
      </c>
      <c r="AW1925" s="253">
        <f t="shared" si="463"/>
        <v>2.5174052205996885E-4</v>
      </c>
      <c r="AX1925" s="253" t="str">
        <f t="shared" si="464"/>
        <v/>
      </c>
      <c r="AZ1925" s="259"/>
      <c r="BA1925" s="259">
        <f>BA1924+$BD$753</f>
        <v>7.4816000000001486</v>
      </c>
      <c r="BB1925" s="274">
        <f t="shared" si="447"/>
        <v>0.38051252788823997</v>
      </c>
      <c r="BC1925" s="259">
        <f t="shared" si="448"/>
        <v>6.182236278856057E-4</v>
      </c>
      <c r="BD1925" s="259" t="str">
        <f t="shared" si="445"/>
        <v/>
      </c>
      <c r="BE1925" s="254" t="str">
        <f t="shared" si="446"/>
        <v/>
      </c>
    </row>
    <row r="1926" spans="1:57" ht="20.100000000000001" customHeight="1" x14ac:dyDescent="0.25">
      <c r="A1926" s="248">
        <v>1165</v>
      </c>
      <c r="B1926" s="247">
        <f>$B$755+(A1926*$B$758)</f>
        <v>1586.486052547707</v>
      </c>
      <c r="C1926" s="247">
        <f>_xlfn.NORM.DIST($B1926,$B$752,$B$753,0)</f>
        <v>1.3348375181042175E-4</v>
      </c>
      <c r="D1926" s="247">
        <f>_xlfn.NORM.DIST($B1926,$B$752,$B$753,1)</f>
        <v>0.74537308532866375</v>
      </c>
      <c r="E1926" s="247" t="str">
        <f>IF(OR(D1926&lt;$F$757,D1926&gt;$F$758),C1926,"")</f>
        <v/>
      </c>
      <c r="F1926" s="247">
        <f>IF(AND(D1926&gt;$F$757,D1926&lt;$F$758),C1926,"")</f>
        <v>1.3348375181042175E-4</v>
      </c>
      <c r="G1926" s="247" t="str">
        <f>IF(C1926=MAX($C$761:$C$2761),C1926,"")</f>
        <v/>
      </c>
      <c r="H1926" s="247">
        <f>_xlfn.NORM.DIST(B1926,$F$753,$F$754,0)</f>
        <v>0</v>
      </c>
      <c r="I1926" s="247">
        <f>IF(H1926=MAX($H$761:$H$2761),C1926,"")</f>
        <v>1.3348375181042175E-4</v>
      </c>
      <c r="J1926" s="247" t="str">
        <f>IF(I1926=MIN($I$761:$I$2761),I1926,"")</f>
        <v/>
      </c>
      <c r="K1926" s="247"/>
      <c r="L1926" s="247"/>
      <c r="M1926" s="247"/>
      <c r="N1926" s="247"/>
      <c r="O1926" s="248">
        <v>1165</v>
      </c>
      <c r="P1926" s="247">
        <f>$P$755+(O1926*$P$758)</f>
        <v>92.45330553724807</v>
      </c>
      <c r="Q1926" s="247">
        <f>_xlfn.NORM.DIST(P1926,P$752,P$753,0)</f>
        <v>2.2905628874854535E-3</v>
      </c>
      <c r="R1926" s="247">
        <f>_xlfn.NORM.DIST(P1926,P$752,P$753,1)</f>
        <v>0.74537308532866375</v>
      </c>
      <c r="S1926" s="253" t="str">
        <f>IF(OR(R1926&lt;$T$757,R1926&gt;$T$758),Q1926,"")</f>
        <v/>
      </c>
      <c r="T1926" s="253">
        <f>IF(AND(R1926&gt;$T$757,R1926&lt;$T$758),Q1926,"")</f>
        <v>2.2905628874854535E-3</v>
      </c>
      <c r="U1926" s="253" t="str">
        <f>IF(Q1926=MAX($Q$761:$Q$2761),Q1926,"")</f>
        <v/>
      </c>
      <c r="V1926" s="253">
        <f>_xlfn.NORM.DIST(P1926,$T$753,$T$754,0)</f>
        <v>2.183949580567023E-84</v>
      </c>
      <c r="W1926" s="253" t="str">
        <f>IF(V1926=MAX($V$761:$V$2761),Q1926,"")</f>
        <v/>
      </c>
      <c r="X1926" s="253" t="str">
        <f t="shared" si="449"/>
        <v/>
      </c>
      <c r="AB1926" s="259">
        <v>1165</v>
      </c>
      <c r="AC1926" s="253">
        <f t="shared" si="465"/>
        <v>143.06512667373909</v>
      </c>
      <c r="AD1926" s="253">
        <f t="shared" si="450"/>
        <v>1.4802357179043142E-3</v>
      </c>
      <c r="AE1926" s="253">
        <f t="shared" si="451"/>
        <v>0.74537308532866375</v>
      </c>
      <c r="AF1926" s="253" t="str">
        <f>IF(OR(AE1926&lt;$T$757,AE1926&gt;$T$758),AD1926,"")</f>
        <v/>
      </c>
      <c r="AG1926" s="253">
        <f t="shared" si="452"/>
        <v>1.4802357179043142E-3</v>
      </c>
      <c r="AH1926" s="253" t="str">
        <f t="shared" si="453"/>
        <v/>
      </c>
      <c r="AI1926" s="253">
        <f t="shared" si="454"/>
        <v>9.0310377880293741E-5</v>
      </c>
      <c r="AJ1926" s="253" t="str">
        <f t="shared" si="455"/>
        <v/>
      </c>
      <c r="AK1926" s="253" t="str">
        <f t="shared" si="456"/>
        <v/>
      </c>
      <c r="AO1926" s="259">
        <v>1165</v>
      </c>
      <c r="AP1926" s="253">
        <f t="shared" si="457"/>
        <v>843.4407851264823</v>
      </c>
      <c r="AQ1926" s="253">
        <f t="shared" si="458"/>
        <v>2.5107881219808061E-4</v>
      </c>
      <c r="AR1926" s="253">
        <f t="shared" si="459"/>
        <v>0.74537308532866375</v>
      </c>
      <c r="AS1926" s="253" t="str">
        <f>IF(OR(AR1926&lt;$T$757,AR1926&gt;$T$758),AQ1926,"")</f>
        <v/>
      </c>
      <c r="AT1926" s="253">
        <f t="shared" si="460"/>
        <v>2.5107881219808061E-4</v>
      </c>
      <c r="AU1926" s="253" t="str">
        <f t="shared" si="461"/>
        <v/>
      </c>
      <c r="AV1926" s="253">
        <f t="shared" si="462"/>
        <v>0</v>
      </c>
      <c r="AW1926" s="253">
        <f t="shared" si="463"/>
        <v>2.5107881219808061E-4</v>
      </c>
      <c r="AX1926" s="253" t="str">
        <f t="shared" si="464"/>
        <v/>
      </c>
      <c r="AZ1926" s="259"/>
      <c r="BA1926" s="259">
        <f>BA1925+$BD$753</f>
        <v>7.4880000000001488</v>
      </c>
      <c r="BB1926" s="274">
        <f t="shared" si="447"/>
        <v>0.37989430426035437</v>
      </c>
      <c r="BC1926" s="259">
        <f t="shared" si="448"/>
        <v>6.1756665252071796E-4</v>
      </c>
      <c r="BD1926" s="259" t="str">
        <f t="shared" si="445"/>
        <v/>
      </c>
      <c r="BE1926" s="254" t="str">
        <f t="shared" si="446"/>
        <v/>
      </c>
    </row>
    <row r="1927" spans="1:57" ht="20.100000000000001" customHeight="1" x14ac:dyDescent="0.25">
      <c r="A1927" s="247">
        <v>1166</v>
      </c>
      <c r="B1927" s="247">
        <f>$B$755+(A1927*$B$758)</f>
        <v>1596.1011195328447</v>
      </c>
      <c r="C1927" s="247">
        <f>_xlfn.NORM.DIST($B1927,$B$752,$B$753,0)</f>
        <v>1.3313075441045063E-4</v>
      </c>
      <c r="D1927" s="247">
        <f>_xlfn.NORM.DIST($B1927,$B$752,$B$753,1)</f>
        <v>0.74665484445697317</v>
      </c>
      <c r="E1927" s="247" t="str">
        <f>IF(OR(D1927&lt;$F$757,D1927&gt;$F$758),C1927,"")</f>
        <v/>
      </c>
      <c r="F1927" s="247">
        <f>IF(AND(D1927&gt;$F$757,D1927&lt;$F$758),C1927,"")</f>
        <v>1.3313075441045063E-4</v>
      </c>
      <c r="G1927" s="247" t="str">
        <f>IF(C1927=MAX($C$761:$C$2761),C1927,"")</f>
        <v/>
      </c>
      <c r="H1927" s="247">
        <f>_xlfn.NORM.DIST(B1927,$F$753,$F$754,0)</f>
        <v>0</v>
      </c>
      <c r="I1927" s="247">
        <f>IF(H1927=MAX($H$761:$H$2761),C1927,"")</f>
        <v>1.3313075441045063E-4</v>
      </c>
      <c r="J1927" s="247" t="str">
        <f>IF(I1927=MIN($I$761:$I$2761),I1927,"")</f>
        <v/>
      </c>
      <c r="K1927" s="247"/>
      <c r="L1927" s="247"/>
      <c r="M1927" s="247"/>
      <c r="N1927" s="247"/>
      <c r="O1927" s="247">
        <v>1166</v>
      </c>
      <c r="P1927" s="247">
        <f>$P$755+(O1927*$P$758)</f>
        <v>93.013628601110213</v>
      </c>
      <c r="Q1927" s="247">
        <f>_xlfn.NORM.DIST(P1927,P$752,P$753,0)</f>
        <v>2.2845055004792722E-3</v>
      </c>
      <c r="R1927" s="247">
        <f>_xlfn.NORM.DIST(P1927,P$752,P$753,1)</f>
        <v>0.74665484445697317</v>
      </c>
      <c r="S1927" s="253" t="str">
        <f>IF(OR(R1927&lt;$T$757,R1927&gt;$T$758),Q1927,"")</f>
        <v/>
      </c>
      <c r="T1927" s="253">
        <f>IF(AND(R1927&gt;$T$757,R1927&lt;$T$758),Q1927,"")</f>
        <v>2.2845055004792722E-3</v>
      </c>
      <c r="U1927" s="253" t="str">
        <f>IF(Q1927=MAX($Q$761:$Q$2761),Q1927,"")</f>
        <v/>
      </c>
      <c r="V1927" s="253">
        <f>_xlfn.NORM.DIST(P1927,$T$753,$T$754,0)</f>
        <v>2.0214543654569343E-84</v>
      </c>
      <c r="W1927" s="253" t="str">
        <f>IF(V1927=MAX($V$761:$V$2761),Q1927,"")</f>
        <v/>
      </c>
      <c r="X1927" s="253" t="str">
        <f t="shared" si="449"/>
        <v/>
      </c>
      <c r="AB1927" s="253">
        <v>1166</v>
      </c>
      <c r="AC1927" s="253">
        <f t="shared" si="465"/>
        <v>143.93218804751928</v>
      </c>
      <c r="AD1927" s="253">
        <f t="shared" si="450"/>
        <v>1.4763212387809922E-3</v>
      </c>
      <c r="AE1927" s="253">
        <f t="shared" si="451"/>
        <v>0.74665484445697317</v>
      </c>
      <c r="AF1927" s="253" t="str">
        <f>IF(OR(AE1927&lt;$T$757,AE1927&gt;$T$758),AD1927,"")</f>
        <v/>
      </c>
      <c r="AG1927" s="253">
        <f t="shared" si="452"/>
        <v>1.4763212387809922E-3</v>
      </c>
      <c r="AH1927" s="253" t="str">
        <f t="shared" si="453"/>
        <v/>
      </c>
      <c r="AI1927" s="253">
        <f t="shared" si="454"/>
        <v>8.9427010263122095E-5</v>
      </c>
      <c r="AJ1927" s="253" t="str">
        <f t="shared" si="455"/>
        <v/>
      </c>
      <c r="AK1927" s="253" t="str">
        <f t="shared" si="456"/>
        <v/>
      </c>
      <c r="AO1927" s="253">
        <v>1166</v>
      </c>
      <c r="AP1927" s="253">
        <f t="shared" si="457"/>
        <v>848.5525474605829</v>
      </c>
      <c r="AQ1927" s="253">
        <f t="shared" si="458"/>
        <v>2.5041483499717271E-4</v>
      </c>
      <c r="AR1927" s="253">
        <f t="shared" si="459"/>
        <v>0.74665484445697328</v>
      </c>
      <c r="AS1927" s="253" t="str">
        <f>IF(OR(AR1927&lt;$T$757,AR1927&gt;$T$758),AQ1927,"")</f>
        <v/>
      </c>
      <c r="AT1927" s="253">
        <f t="shared" si="460"/>
        <v>2.5041483499717271E-4</v>
      </c>
      <c r="AU1927" s="253" t="str">
        <f t="shared" si="461"/>
        <v/>
      </c>
      <c r="AV1927" s="253">
        <f t="shared" si="462"/>
        <v>0</v>
      </c>
      <c r="AW1927" s="253">
        <f t="shared" si="463"/>
        <v>2.5041483499717271E-4</v>
      </c>
      <c r="AX1927" s="253" t="str">
        <f t="shared" si="464"/>
        <v/>
      </c>
      <c r="AZ1927" s="259"/>
      <c r="BA1927" s="259">
        <f>BA1926+$BD$753</f>
        <v>7.4944000000001489</v>
      </c>
      <c r="BB1927" s="274">
        <f t="shared" si="447"/>
        <v>0.37927673760783365</v>
      </c>
      <c r="BC1927" s="259">
        <f t="shared" si="448"/>
        <v>6.169092496211559E-4</v>
      </c>
      <c r="BD1927" s="259" t="str">
        <f t="shared" si="445"/>
        <v/>
      </c>
      <c r="BE1927" s="254" t="str">
        <f t="shared" si="446"/>
        <v/>
      </c>
    </row>
    <row r="1928" spans="1:57" ht="20.100000000000001" customHeight="1" x14ac:dyDescent="0.25">
      <c r="A1928" s="247">
        <v>1167</v>
      </c>
      <c r="B1928" s="247">
        <f>$B$755+(A1928*$B$758)</f>
        <v>1605.7161865179824</v>
      </c>
      <c r="C1928" s="247">
        <f>_xlfn.NORM.DIST($B1928,$B$752,$B$753,0)</f>
        <v>1.3277656606904172E-4</v>
      </c>
      <c r="D1928" s="247">
        <f>_xlfn.NORM.DIST($B1928,$B$752,$B$753,1)</f>
        <v>0.74793320375454475</v>
      </c>
      <c r="E1928" s="247" t="str">
        <f>IF(OR(D1928&lt;$F$757,D1928&gt;$F$758),C1928,"")</f>
        <v/>
      </c>
      <c r="F1928" s="247">
        <f>IF(AND(D1928&gt;$F$757,D1928&lt;$F$758),C1928,"")</f>
        <v>1.3277656606904172E-4</v>
      </c>
      <c r="G1928" s="247" t="str">
        <f>IF(C1928=MAX($C$761:$C$2761),C1928,"")</f>
        <v/>
      </c>
      <c r="H1928" s="247">
        <f>_xlfn.NORM.DIST(B1928,$F$753,$F$754,0)</f>
        <v>0</v>
      </c>
      <c r="I1928" s="247">
        <f>IF(H1928=MAX($H$761:$H$2761),C1928,"")</f>
        <v>1.3277656606904172E-4</v>
      </c>
      <c r="J1928" s="247" t="str">
        <f>IF(I1928=MIN($I$761:$I$2761),I1928,"")</f>
        <v/>
      </c>
      <c r="K1928" s="247"/>
      <c r="L1928" s="247"/>
      <c r="M1928" s="247"/>
      <c r="N1928" s="247"/>
      <c r="O1928" s="247">
        <v>1167</v>
      </c>
      <c r="P1928" s="247">
        <f>$P$755+(O1928*$P$758)</f>
        <v>93.573951664972356</v>
      </c>
      <c r="Q1928" s="247">
        <f>_xlfn.NORM.DIST(P1928,P$752,P$753,0)</f>
        <v>2.2784276770812339E-3</v>
      </c>
      <c r="R1928" s="247">
        <f>_xlfn.NORM.DIST(P1928,P$752,P$753,1)</f>
        <v>0.74793320375454486</v>
      </c>
      <c r="S1928" s="253" t="str">
        <f>IF(OR(R1928&lt;$T$757,R1928&gt;$T$758),Q1928,"")</f>
        <v/>
      </c>
      <c r="T1928" s="253">
        <f>IF(AND(R1928&gt;$T$757,R1928&lt;$T$758),Q1928,"")</f>
        <v>2.2784276770812339E-3</v>
      </c>
      <c r="U1928" s="253" t="str">
        <f>IF(Q1928=MAX($Q$761:$Q$2761),Q1928,"")</f>
        <v/>
      </c>
      <c r="V1928" s="253">
        <f>_xlfn.NORM.DIST(P1928,$T$753,$T$754,0)</f>
        <v>1.8710195546926045E-84</v>
      </c>
      <c r="W1928" s="253" t="str">
        <f>IF(V1928=MAX($V$761:$V$2761),Q1928,"")</f>
        <v/>
      </c>
      <c r="X1928" s="253" t="str">
        <f t="shared" si="449"/>
        <v/>
      </c>
      <c r="AB1928" s="253">
        <v>1167</v>
      </c>
      <c r="AC1928" s="253">
        <f t="shared" si="465"/>
        <v>144.79924942129958</v>
      </c>
      <c r="AD1928" s="253">
        <f t="shared" si="450"/>
        <v>1.4723935530012026E-3</v>
      </c>
      <c r="AE1928" s="253">
        <f t="shared" si="451"/>
        <v>0.74793320375454475</v>
      </c>
      <c r="AF1928" s="253" t="str">
        <f>IF(OR(AE1928&lt;$T$757,AE1928&gt;$T$758),AD1928,"")</f>
        <v/>
      </c>
      <c r="AG1928" s="253">
        <f t="shared" si="452"/>
        <v>1.4723935530012026E-3</v>
      </c>
      <c r="AH1928" s="253" t="str">
        <f t="shared" si="453"/>
        <v/>
      </c>
      <c r="AI1928" s="253">
        <f t="shared" si="454"/>
        <v>8.8550866448390192E-5</v>
      </c>
      <c r="AJ1928" s="253" t="str">
        <f t="shared" si="455"/>
        <v/>
      </c>
      <c r="AK1928" s="253" t="str">
        <f t="shared" si="456"/>
        <v/>
      </c>
      <c r="AO1928" s="253">
        <v>1167</v>
      </c>
      <c r="AP1928" s="253">
        <f t="shared" si="457"/>
        <v>853.66430979468259</v>
      </c>
      <c r="AQ1928" s="253">
        <f t="shared" si="458"/>
        <v>2.4974861767222331E-4</v>
      </c>
      <c r="AR1928" s="253">
        <f t="shared" si="459"/>
        <v>0.74793320375454475</v>
      </c>
      <c r="AS1928" s="253" t="str">
        <f>IF(OR(AR1928&lt;$T$757,AR1928&gt;$T$758),AQ1928,"")</f>
        <v/>
      </c>
      <c r="AT1928" s="253">
        <f t="shared" si="460"/>
        <v>2.4974861767222331E-4</v>
      </c>
      <c r="AU1928" s="253" t="str">
        <f t="shared" si="461"/>
        <v/>
      </c>
      <c r="AV1928" s="253">
        <f t="shared" si="462"/>
        <v>0</v>
      </c>
      <c r="AW1928" s="253">
        <f t="shared" si="463"/>
        <v>2.4974861767222331E-4</v>
      </c>
      <c r="AX1928" s="253" t="str">
        <f t="shared" si="464"/>
        <v/>
      </c>
      <c r="AZ1928" s="259"/>
      <c r="BA1928" s="259">
        <f>BA1927+$BD$753</f>
        <v>7.5008000000001491</v>
      </c>
      <c r="BB1928" s="274">
        <f t="shared" si="447"/>
        <v>0.37865982835821249</v>
      </c>
      <c r="BC1928" s="259">
        <f t="shared" si="448"/>
        <v>6.1625142395888011E-4</v>
      </c>
      <c r="BD1928" s="259" t="str">
        <f t="shared" si="445"/>
        <v/>
      </c>
      <c r="BE1928" s="254" t="str">
        <f t="shared" si="446"/>
        <v/>
      </c>
    </row>
    <row r="1929" spans="1:57" ht="20.100000000000001" customHeight="1" x14ac:dyDescent="0.25">
      <c r="A1929" s="247">
        <v>1168</v>
      </c>
      <c r="B1929" s="247">
        <f>$B$755+(A1929*$B$758)</f>
        <v>1615.33125350312</v>
      </c>
      <c r="C1929" s="247">
        <f>_xlfn.NORM.DIST($B1929,$B$752,$B$753,0)</f>
        <v>1.3242120127350033E-4</v>
      </c>
      <c r="D1929" s="247">
        <f>_xlfn.NORM.DIST($B1929,$B$752,$B$753,1)</f>
        <v>0.74920815184003031</v>
      </c>
      <c r="E1929" s="247" t="str">
        <f>IF(OR(D1929&lt;$F$757,D1929&gt;$F$758),C1929,"")</f>
        <v/>
      </c>
      <c r="F1929" s="247">
        <f>IF(AND(D1929&gt;$F$757,D1929&lt;$F$758),C1929,"")</f>
        <v>1.3242120127350033E-4</v>
      </c>
      <c r="G1929" s="247" t="str">
        <f>IF(C1929=MAX($C$761:$C$2761),C1929,"")</f>
        <v/>
      </c>
      <c r="H1929" s="247">
        <f>_xlfn.NORM.DIST(B1929,$F$753,$F$754,0)</f>
        <v>0</v>
      </c>
      <c r="I1929" s="247">
        <f>IF(H1929=MAX($H$761:$H$2761),C1929,"")</f>
        <v>1.3242120127350033E-4</v>
      </c>
      <c r="J1929" s="247" t="str">
        <f>IF(I1929=MIN($I$761:$I$2761),I1929,"")</f>
        <v/>
      </c>
      <c r="K1929" s="247"/>
      <c r="L1929" s="247"/>
      <c r="M1929" s="247"/>
      <c r="N1929" s="247"/>
      <c r="O1929" s="247">
        <v>1168</v>
      </c>
      <c r="P1929" s="247">
        <f>$P$755+(O1929*$P$758)</f>
        <v>94.134274728834384</v>
      </c>
      <c r="Q1929" s="247">
        <f>_xlfn.NORM.DIST(P1929,P$752,P$753,0)</f>
        <v>2.2723296658915143E-3</v>
      </c>
      <c r="R1929" s="247">
        <f>_xlfn.NORM.DIST(P1929,P$752,P$753,1)</f>
        <v>0.7492081518400302</v>
      </c>
      <c r="S1929" s="253" t="str">
        <f>IF(OR(R1929&lt;$T$757,R1929&gt;$T$758),Q1929,"")</f>
        <v/>
      </c>
      <c r="T1929" s="253">
        <f>IF(AND(R1929&gt;$T$757,R1929&lt;$T$758),Q1929,"")</f>
        <v>2.2723296658915143E-3</v>
      </c>
      <c r="U1929" s="253" t="str">
        <f>IF(Q1929=MAX($Q$761:$Q$2761),Q1929,"")</f>
        <v/>
      </c>
      <c r="V1929" s="253">
        <f>_xlfn.NORM.DIST(P1929,$T$753,$T$754,0)</f>
        <v>1.7317522586131503E-84</v>
      </c>
      <c r="W1929" s="253" t="str">
        <f>IF(V1929=MAX($V$761:$V$2761),Q1929,"")</f>
        <v/>
      </c>
      <c r="X1929" s="253" t="str">
        <f t="shared" si="449"/>
        <v/>
      </c>
      <c r="AB1929" s="253">
        <v>1168</v>
      </c>
      <c r="AC1929" s="253">
        <f t="shared" si="465"/>
        <v>145.66631079507977</v>
      </c>
      <c r="AD1929" s="253">
        <f t="shared" si="450"/>
        <v>1.4684528212184074E-3</v>
      </c>
      <c r="AE1929" s="253">
        <f t="shared" si="451"/>
        <v>0.74920815184003031</v>
      </c>
      <c r="AF1929" s="253" t="str">
        <f>IF(OR(AE1929&lt;$T$757,AE1929&gt;$T$758),AD1929,"")</f>
        <v/>
      </c>
      <c r="AG1929" s="253">
        <f t="shared" si="452"/>
        <v>1.4684528212184074E-3</v>
      </c>
      <c r="AH1929" s="253" t="str">
        <f t="shared" si="453"/>
        <v/>
      </c>
      <c r="AI1929" s="253">
        <f t="shared" si="454"/>
        <v>8.7681903561329913E-5</v>
      </c>
      <c r="AJ1929" s="253" t="str">
        <f t="shared" si="455"/>
        <v/>
      </c>
      <c r="AK1929" s="253" t="str">
        <f t="shared" si="456"/>
        <v/>
      </c>
      <c r="AO1929" s="253">
        <v>1168</v>
      </c>
      <c r="AP1929" s="253">
        <f t="shared" si="457"/>
        <v>858.77607212878229</v>
      </c>
      <c r="AQ1929" s="253">
        <f t="shared" si="458"/>
        <v>2.4908018747340588E-4</v>
      </c>
      <c r="AR1929" s="253">
        <f t="shared" si="459"/>
        <v>0.74920815184003031</v>
      </c>
      <c r="AS1929" s="253" t="str">
        <f>IF(OR(AR1929&lt;$T$757,AR1929&gt;$T$758),AQ1929,"")</f>
        <v/>
      </c>
      <c r="AT1929" s="253">
        <f t="shared" si="460"/>
        <v>2.4908018747340588E-4</v>
      </c>
      <c r="AU1929" s="253" t="str">
        <f t="shared" si="461"/>
        <v/>
      </c>
      <c r="AV1929" s="253">
        <f t="shared" si="462"/>
        <v>0</v>
      </c>
      <c r="AW1929" s="253">
        <f t="shared" si="463"/>
        <v>2.4908018747340588E-4</v>
      </c>
      <c r="AX1929" s="253" t="str">
        <f t="shared" si="464"/>
        <v/>
      </c>
      <c r="AZ1929" s="259"/>
      <c r="BA1929" s="259">
        <f>BA1928+$BD$753</f>
        <v>7.5072000000001493</v>
      </c>
      <c r="BB1929" s="274">
        <f t="shared" si="447"/>
        <v>0.37804357693425361</v>
      </c>
      <c r="BC1929" s="259">
        <f t="shared" si="448"/>
        <v>6.1559318029225096E-4</v>
      </c>
      <c r="BD1929" s="259" t="str">
        <f t="shared" si="445"/>
        <v/>
      </c>
      <c r="BE1929" s="254" t="str">
        <f t="shared" si="446"/>
        <v/>
      </c>
    </row>
    <row r="1930" spans="1:57" ht="20.100000000000001" customHeight="1" x14ac:dyDescent="0.25">
      <c r="A1930" s="247">
        <v>1169</v>
      </c>
      <c r="B1930" s="247">
        <f>$B$755+(A1930*$B$758)</f>
        <v>1624.9463204882577</v>
      </c>
      <c r="C1930" s="247">
        <f>_xlfn.NORM.DIST($B1930,$B$752,$B$753,0)</f>
        <v>1.3206467452886746E-4</v>
      </c>
      <c r="D1930" s="247">
        <f>_xlfn.NORM.DIST($B1930,$B$752,$B$753,1)</f>
        <v>0.75047967747146438</v>
      </c>
      <c r="E1930" s="247" t="str">
        <f>IF(OR(D1930&lt;$F$757,D1930&gt;$F$758),C1930,"")</f>
        <v/>
      </c>
      <c r="F1930" s="247">
        <f>IF(AND(D1930&gt;$F$757,D1930&lt;$F$758),C1930,"")</f>
        <v>1.3206467452886746E-4</v>
      </c>
      <c r="G1930" s="247" t="str">
        <f>IF(C1930=MAX($C$761:$C$2761),C1930,"")</f>
        <v/>
      </c>
      <c r="H1930" s="247">
        <f>_xlfn.NORM.DIST(B1930,$F$753,$F$754,0)</f>
        <v>0</v>
      </c>
      <c r="I1930" s="247">
        <f>IF(H1930=MAX($H$761:$H$2761),C1930,"")</f>
        <v>1.3206467452886746E-4</v>
      </c>
      <c r="J1930" s="247" t="str">
        <f>IF(I1930=MIN($I$761:$I$2761),I1930,"")</f>
        <v/>
      </c>
      <c r="K1930" s="247"/>
      <c r="L1930" s="247"/>
      <c r="M1930" s="247"/>
      <c r="N1930" s="247"/>
      <c r="O1930" s="247">
        <v>1169</v>
      </c>
      <c r="P1930" s="247">
        <f>$P$755+(O1930*$P$758)</f>
        <v>94.694597792696527</v>
      </c>
      <c r="Q1930" s="247">
        <f>_xlfn.NORM.DIST(P1930,P$752,P$753,0)</f>
        <v>2.2662117158146239E-3</v>
      </c>
      <c r="R1930" s="247">
        <f>_xlfn.NORM.DIST(P1930,P$752,P$753,1)</f>
        <v>0.75047967747146438</v>
      </c>
      <c r="S1930" s="253" t="str">
        <f>IF(OR(R1930&lt;$T$757,R1930&gt;$T$758),Q1930,"")</f>
        <v/>
      </c>
      <c r="T1930" s="253">
        <f>IF(AND(R1930&gt;$T$757,R1930&lt;$T$758),Q1930,"")</f>
        <v>2.2662117158146239E-3</v>
      </c>
      <c r="U1930" s="253" t="str">
        <f>IF(Q1930=MAX($Q$761:$Q$2761),Q1930,"")</f>
        <v/>
      </c>
      <c r="V1930" s="253">
        <f>_xlfn.NORM.DIST(P1930,$T$753,$T$754,0)</f>
        <v>1.6028255261256597E-84</v>
      </c>
      <c r="W1930" s="253" t="str">
        <f>IF(V1930=MAX($V$761:$V$2761),Q1930,"")</f>
        <v/>
      </c>
      <c r="X1930" s="253" t="str">
        <f t="shared" si="449"/>
        <v/>
      </c>
      <c r="AB1930" s="253">
        <v>1169</v>
      </c>
      <c r="AC1930" s="253">
        <f t="shared" si="465"/>
        <v>146.53337216886007</v>
      </c>
      <c r="AD1930" s="253">
        <f t="shared" si="450"/>
        <v>1.4644992042827424E-3</v>
      </c>
      <c r="AE1930" s="253">
        <f t="shared" si="451"/>
        <v>0.75047967747146438</v>
      </c>
      <c r="AF1930" s="253" t="str">
        <f>IF(OR(AE1930&lt;$T$757,AE1930&gt;$T$758),AD1930,"")</f>
        <v/>
      </c>
      <c r="AG1930" s="253">
        <f t="shared" si="452"/>
        <v>1.4644992042827424E-3</v>
      </c>
      <c r="AH1930" s="253" t="str">
        <f t="shared" si="453"/>
        <v/>
      </c>
      <c r="AI1930" s="253">
        <f t="shared" si="454"/>
        <v>8.6820078804579479E-5</v>
      </c>
      <c r="AJ1930" s="253" t="str">
        <f t="shared" si="455"/>
        <v/>
      </c>
      <c r="AK1930" s="253" t="str">
        <f t="shared" si="456"/>
        <v/>
      </c>
      <c r="AO1930" s="253">
        <v>1169</v>
      </c>
      <c r="AP1930" s="253">
        <f t="shared" si="457"/>
        <v>863.88783446288198</v>
      </c>
      <c r="AQ1930" s="253">
        <f t="shared" si="458"/>
        <v>2.4840957168425424E-4</v>
      </c>
      <c r="AR1930" s="253">
        <f t="shared" si="459"/>
        <v>0.75047967747146416</v>
      </c>
      <c r="AS1930" s="253" t="str">
        <f>IF(OR(AR1930&lt;$T$757,AR1930&gt;$T$758),AQ1930,"")</f>
        <v/>
      </c>
      <c r="AT1930" s="253">
        <f t="shared" si="460"/>
        <v>2.4840957168425424E-4</v>
      </c>
      <c r="AU1930" s="253" t="str">
        <f t="shared" si="461"/>
        <v/>
      </c>
      <c r="AV1930" s="253">
        <f t="shared" si="462"/>
        <v>0</v>
      </c>
      <c r="AW1930" s="253">
        <f t="shared" si="463"/>
        <v>2.4840957168425424E-4</v>
      </c>
      <c r="AX1930" s="253" t="str">
        <f t="shared" si="464"/>
        <v/>
      </c>
      <c r="AZ1930" s="259"/>
      <c r="BA1930" s="259">
        <f>BA1929+$BD$753</f>
        <v>7.5136000000001495</v>
      </c>
      <c r="BB1930" s="274">
        <f t="shared" si="447"/>
        <v>0.37742798375396136</v>
      </c>
      <c r="BC1930" s="259">
        <f t="shared" si="448"/>
        <v>6.1493452336525145E-4</v>
      </c>
      <c r="BD1930" s="259" t="str">
        <f t="shared" si="445"/>
        <v/>
      </c>
      <c r="BE1930" s="254" t="str">
        <f t="shared" si="446"/>
        <v/>
      </c>
    </row>
    <row r="1931" spans="1:57" ht="20.100000000000001" customHeight="1" x14ac:dyDescent="0.25">
      <c r="A1931" s="247">
        <v>1170</v>
      </c>
      <c r="B1931" s="247">
        <f>$B$755+(A1931*$B$758)</f>
        <v>1634.5613874733954</v>
      </c>
      <c r="C1931" s="247">
        <f>_xlfn.NORM.DIST($B1931,$B$752,$B$753,0)</f>
        <v>1.3170700035694506E-4</v>
      </c>
      <c r="D1931" s="247">
        <f>_xlfn.NORM.DIST($B1931,$B$752,$B$753,1)</f>
        <v>0.75174776954642952</v>
      </c>
      <c r="E1931" s="247" t="str">
        <f>IF(OR(D1931&lt;$F$757,D1931&gt;$F$758),C1931,"")</f>
        <v/>
      </c>
      <c r="F1931" s="247">
        <f>IF(AND(D1931&gt;$F$757,D1931&lt;$F$758),C1931,"")</f>
        <v>1.3170700035694506E-4</v>
      </c>
      <c r="G1931" s="247" t="str">
        <f>IF(C1931=MAX($C$761:$C$2761),C1931,"")</f>
        <v/>
      </c>
      <c r="H1931" s="247">
        <f>_xlfn.NORM.DIST(B1931,$F$753,$F$754,0)</f>
        <v>0</v>
      </c>
      <c r="I1931" s="247">
        <f>IF(H1931=MAX($H$761:$H$2761),C1931,"")</f>
        <v>1.3170700035694506E-4</v>
      </c>
      <c r="J1931" s="247" t="str">
        <f>IF(I1931=MIN($I$761:$I$2761),I1931,"")</f>
        <v/>
      </c>
      <c r="K1931" s="247"/>
      <c r="L1931" s="247"/>
      <c r="M1931" s="247"/>
      <c r="N1931" s="247"/>
      <c r="O1931" s="247">
        <v>1170</v>
      </c>
      <c r="P1931" s="247">
        <f>$P$755+(O1931*$P$758)</f>
        <v>95.25492085655867</v>
      </c>
      <c r="Q1931" s="247">
        <f>_xlfn.NORM.DIST(P1931,P$752,P$753,0)</f>
        <v>2.2600740760426977E-3</v>
      </c>
      <c r="R1931" s="247">
        <f>_xlfn.NORM.DIST(P1931,P$752,P$753,1)</f>
        <v>0.75174776954642963</v>
      </c>
      <c r="S1931" s="253" t="str">
        <f>IF(OR(R1931&lt;$T$757,R1931&gt;$T$758),Q1931,"")</f>
        <v/>
      </c>
      <c r="T1931" s="253">
        <f>IF(AND(R1931&gt;$T$757,R1931&lt;$T$758),Q1931,"")</f>
        <v>2.2600740760426977E-3</v>
      </c>
      <c r="U1931" s="253" t="str">
        <f>IF(Q1931=MAX($Q$761:$Q$2761),Q1931,"")</f>
        <v/>
      </c>
      <c r="V1931" s="253">
        <f>_xlfn.NORM.DIST(P1931,$T$753,$T$754,0)</f>
        <v>1.4834734875942346E-84</v>
      </c>
      <c r="W1931" s="253" t="str">
        <f>IF(V1931=MAX($V$761:$V$2761),Q1931,"")</f>
        <v/>
      </c>
      <c r="X1931" s="253" t="str">
        <f t="shared" si="449"/>
        <v/>
      </c>
      <c r="AB1931" s="253">
        <v>1170</v>
      </c>
      <c r="AC1931" s="253">
        <f t="shared" si="465"/>
        <v>147.40043354264026</v>
      </c>
      <c r="AD1931" s="253">
        <f t="shared" si="450"/>
        <v>1.4605328632302129E-3</v>
      </c>
      <c r="AE1931" s="253">
        <f t="shared" si="451"/>
        <v>0.75174776954642941</v>
      </c>
      <c r="AF1931" s="253" t="str">
        <f>IF(OR(AE1931&lt;$T$757,AE1931&gt;$T$758),AD1931,"")</f>
        <v/>
      </c>
      <c r="AG1931" s="253">
        <f t="shared" si="452"/>
        <v>1.4605328632302129E-3</v>
      </c>
      <c r="AH1931" s="253" t="str">
        <f t="shared" si="453"/>
        <v/>
      </c>
      <c r="AI1931" s="253">
        <f t="shared" si="454"/>
        <v>8.596534946014998E-5</v>
      </c>
      <c r="AJ1931" s="253" t="str">
        <f t="shared" si="455"/>
        <v/>
      </c>
      <c r="AK1931" s="253" t="str">
        <f t="shared" si="456"/>
        <v/>
      </c>
      <c r="AO1931" s="253">
        <v>1170</v>
      </c>
      <c r="AP1931" s="253">
        <f t="shared" si="457"/>
        <v>868.99959679698259</v>
      </c>
      <c r="AQ1931" s="253">
        <f t="shared" si="458"/>
        <v>2.4773679761982905E-4</v>
      </c>
      <c r="AR1931" s="253">
        <f t="shared" si="459"/>
        <v>0.75174776954642952</v>
      </c>
      <c r="AS1931" s="253" t="str">
        <f>IF(OR(AR1931&lt;$T$757,AR1931&gt;$T$758),AQ1931,"")</f>
        <v/>
      </c>
      <c r="AT1931" s="253">
        <f t="shared" si="460"/>
        <v>2.4773679761982905E-4</v>
      </c>
      <c r="AU1931" s="253" t="str">
        <f t="shared" si="461"/>
        <v/>
      </c>
      <c r="AV1931" s="253">
        <f t="shared" si="462"/>
        <v>0</v>
      </c>
      <c r="AW1931" s="253">
        <f t="shared" si="463"/>
        <v>2.4773679761982905E-4</v>
      </c>
      <c r="AX1931" s="253" t="str">
        <f t="shared" si="464"/>
        <v/>
      </c>
      <c r="AZ1931" s="259"/>
      <c r="BA1931" s="259">
        <f>BA1930+$BD$753</f>
        <v>7.5200000000001497</v>
      </c>
      <c r="BB1931" s="274">
        <f t="shared" si="447"/>
        <v>0.37681304923059611</v>
      </c>
      <c r="BC1931" s="259">
        <f t="shared" si="448"/>
        <v>6.1427545790898597E-4</v>
      </c>
      <c r="BD1931" s="259" t="str">
        <f t="shared" si="445"/>
        <v/>
      </c>
      <c r="BE1931" s="254" t="str">
        <f t="shared" si="446"/>
        <v/>
      </c>
    </row>
    <row r="1932" spans="1:57" ht="20.100000000000001" customHeight="1" x14ac:dyDescent="0.25">
      <c r="A1932" s="248">
        <v>1171</v>
      </c>
      <c r="B1932" s="247">
        <f>$B$755+(A1932*$B$758)</f>
        <v>1644.176454458533</v>
      </c>
      <c r="C1932" s="247">
        <f>_xlfn.NORM.DIST($B1932,$B$752,$B$753,0)</f>
        <v>1.3134819329532304E-4</v>
      </c>
      <c r="D1932" s="247">
        <f>_xlfn.NORM.DIST($B1932,$B$752,$B$753,1)</f>
        <v>0.75301241710221312</v>
      </c>
      <c r="E1932" s="247" t="str">
        <f>IF(OR(D1932&lt;$F$757,D1932&gt;$F$758),C1932,"")</f>
        <v/>
      </c>
      <c r="F1932" s="247">
        <f>IF(AND(D1932&gt;$F$757,D1932&lt;$F$758),C1932,"")</f>
        <v>1.3134819329532304E-4</v>
      </c>
      <c r="G1932" s="247" t="str">
        <f>IF(C1932=MAX($C$761:$C$2761),C1932,"")</f>
        <v/>
      </c>
      <c r="H1932" s="247">
        <f>_xlfn.NORM.DIST(B1932,$F$753,$F$754,0)</f>
        <v>0</v>
      </c>
      <c r="I1932" s="247">
        <f>IF(H1932=MAX($H$761:$H$2761),C1932,"")</f>
        <v>1.3134819329532304E-4</v>
      </c>
      <c r="J1932" s="247" t="str">
        <f>IF(I1932=MIN($I$761:$I$2761),I1932,"")</f>
        <v/>
      </c>
      <c r="K1932" s="247"/>
      <c r="L1932" s="247"/>
      <c r="M1932" s="247"/>
      <c r="N1932" s="247"/>
      <c r="O1932" s="248">
        <v>1171</v>
      </c>
      <c r="P1932" s="247">
        <f>$P$755+(O1932*$P$758)</f>
        <v>95.815243920420812</v>
      </c>
      <c r="Q1932" s="247">
        <f>_xlfn.NORM.DIST(P1932,P$752,P$753,0)</f>
        <v>2.2539169960387852E-3</v>
      </c>
      <c r="R1932" s="247">
        <f>_xlfn.NORM.DIST(P1932,P$752,P$753,1)</f>
        <v>0.75301241710221323</v>
      </c>
      <c r="S1932" s="253" t="str">
        <f>IF(OR(R1932&lt;$T$757,R1932&gt;$T$758),Q1932,"")</f>
        <v/>
      </c>
      <c r="T1932" s="253">
        <f>IF(AND(R1932&gt;$T$757,R1932&lt;$T$758),Q1932,"")</f>
        <v>2.2539169960387852E-3</v>
      </c>
      <c r="U1932" s="253" t="str">
        <f>IF(Q1932=MAX($Q$761:$Q$2761),Q1932,"")</f>
        <v/>
      </c>
      <c r="V1932" s="253">
        <f>_xlfn.NORM.DIST(P1932,$T$753,$T$754,0)</f>
        <v>1.3729868545946607E-84</v>
      </c>
      <c r="W1932" s="253" t="str">
        <f>IF(V1932=MAX($V$761:$V$2761),Q1932,"")</f>
        <v/>
      </c>
      <c r="X1932" s="253" t="str">
        <f t="shared" si="449"/>
        <v/>
      </c>
      <c r="AB1932" s="259">
        <v>1171</v>
      </c>
      <c r="AC1932" s="253">
        <f t="shared" si="465"/>
        <v>148.26749491642056</v>
      </c>
      <c r="AD1932" s="253">
        <f t="shared" si="450"/>
        <v>1.4565539592718978E-3</v>
      </c>
      <c r="AE1932" s="253">
        <f t="shared" si="451"/>
        <v>0.75301241710221323</v>
      </c>
      <c r="AF1932" s="253" t="str">
        <f>IF(OR(AE1932&lt;$T$757,AE1932&gt;$T$758),AD1932,"")</f>
        <v/>
      </c>
      <c r="AG1932" s="253">
        <f t="shared" si="452"/>
        <v>1.4565539592718978E-3</v>
      </c>
      <c r="AH1932" s="253" t="str">
        <f t="shared" si="453"/>
        <v/>
      </c>
      <c r="AI1932" s="253">
        <f t="shared" si="454"/>
        <v>8.5117672891364527E-5</v>
      </c>
      <c r="AJ1932" s="253" t="str">
        <f t="shared" si="455"/>
        <v/>
      </c>
      <c r="AK1932" s="253" t="str">
        <f t="shared" si="456"/>
        <v/>
      </c>
      <c r="AO1932" s="259">
        <v>1171</v>
      </c>
      <c r="AP1932" s="253">
        <f t="shared" si="457"/>
        <v>874.11135913108228</v>
      </c>
      <c r="AQ1932" s="253">
        <f t="shared" si="458"/>
        <v>2.4706189262488793E-4</v>
      </c>
      <c r="AR1932" s="253">
        <f t="shared" si="459"/>
        <v>0.75301241710221312</v>
      </c>
      <c r="AS1932" s="253" t="str">
        <f>IF(OR(AR1932&lt;$T$757,AR1932&gt;$T$758),AQ1932,"")</f>
        <v/>
      </c>
      <c r="AT1932" s="253">
        <f t="shared" si="460"/>
        <v>2.4706189262488793E-4</v>
      </c>
      <c r="AU1932" s="253" t="str">
        <f t="shared" si="461"/>
        <v/>
      </c>
      <c r="AV1932" s="253">
        <f t="shared" si="462"/>
        <v>0</v>
      </c>
      <c r="AW1932" s="253">
        <f t="shared" si="463"/>
        <v>2.4706189262488793E-4</v>
      </c>
      <c r="AX1932" s="253" t="str">
        <f t="shared" si="464"/>
        <v/>
      </c>
      <c r="AZ1932" s="259"/>
      <c r="BA1932" s="259">
        <f>BA1931+$BD$753</f>
        <v>7.5264000000001499</v>
      </c>
      <c r="BB1932" s="274">
        <f t="shared" si="447"/>
        <v>0.37619877377268712</v>
      </c>
      <c r="BC1932" s="259">
        <f t="shared" si="448"/>
        <v>6.1361598863873823E-4</v>
      </c>
      <c r="BD1932" s="259" t="str">
        <f t="shared" si="445"/>
        <v/>
      </c>
      <c r="BE1932" s="254" t="str">
        <f t="shared" si="446"/>
        <v/>
      </c>
    </row>
    <row r="1933" spans="1:57" ht="20.100000000000001" customHeight="1" x14ac:dyDescent="0.25">
      <c r="A1933" s="247">
        <v>1172</v>
      </c>
      <c r="B1933" s="247">
        <f>$B$755+(A1933*$B$758)</f>
        <v>1653.7915214436707</v>
      </c>
      <c r="C1933" s="247">
        <f>_xlfn.NORM.DIST($B1933,$B$752,$B$753,0)</f>
        <v>1.3098826789640722E-4</v>
      </c>
      <c r="D1933" s="247">
        <f>_xlfn.NORM.DIST($B1933,$B$752,$B$753,1)</f>
        <v>0.75427360931595466</v>
      </c>
      <c r="E1933" s="247" t="str">
        <f>IF(OR(D1933&lt;$F$757,D1933&gt;$F$758),C1933,"")</f>
        <v/>
      </c>
      <c r="F1933" s="247">
        <f>IF(AND(D1933&gt;$F$757,D1933&lt;$F$758),C1933,"")</f>
        <v>1.3098826789640722E-4</v>
      </c>
      <c r="G1933" s="247" t="str">
        <f>IF(C1933=MAX($C$761:$C$2761),C1933,"")</f>
        <v/>
      </c>
      <c r="H1933" s="247">
        <f>_xlfn.NORM.DIST(B1933,$F$753,$F$754,0)</f>
        <v>0</v>
      </c>
      <c r="I1933" s="247">
        <f>IF(H1933=MAX($H$761:$H$2761),C1933,"")</f>
        <v>1.3098826789640722E-4</v>
      </c>
      <c r="J1933" s="247" t="str">
        <f>IF(I1933=MIN($I$761:$I$2761),I1933,"")</f>
        <v/>
      </c>
      <c r="K1933" s="247"/>
      <c r="L1933" s="247"/>
      <c r="M1933" s="247"/>
      <c r="N1933" s="247"/>
      <c r="O1933" s="247">
        <v>1172</v>
      </c>
      <c r="P1933" s="247">
        <f>$P$755+(O1933*$P$758)</f>
        <v>96.375566984282841</v>
      </c>
      <c r="Q1933" s="247">
        <f>_xlfn.NORM.DIST(P1933,P$752,P$753,0)</f>
        <v>2.247740725520178E-3</v>
      </c>
      <c r="R1933" s="247">
        <f>_xlfn.NORM.DIST(P1933,P$752,P$753,1)</f>
        <v>0.75427360931595466</v>
      </c>
      <c r="S1933" s="253" t="str">
        <f>IF(OR(R1933&lt;$T$757,R1933&gt;$T$758),Q1933,"")</f>
        <v/>
      </c>
      <c r="T1933" s="253">
        <f>IF(AND(R1933&gt;$T$757,R1933&lt;$T$758),Q1933,"")</f>
        <v>2.247740725520178E-3</v>
      </c>
      <c r="U1933" s="253" t="str">
        <f>IF(Q1933=MAX($Q$761:$Q$2761),Q1933,"")</f>
        <v/>
      </c>
      <c r="V1933" s="253">
        <f>_xlfn.NORM.DIST(P1933,$T$753,$T$754,0)</f>
        <v>1.2707087503812288E-84</v>
      </c>
      <c r="W1933" s="253" t="str">
        <f>IF(V1933=MAX($V$761:$V$2761),Q1933,"")</f>
        <v/>
      </c>
      <c r="X1933" s="253" t="str">
        <f t="shared" si="449"/>
        <v/>
      </c>
      <c r="AB1933" s="253">
        <v>1172</v>
      </c>
      <c r="AC1933" s="253">
        <f t="shared" si="465"/>
        <v>149.13455629020075</v>
      </c>
      <c r="AD1933" s="253">
        <f t="shared" si="450"/>
        <v>1.4525626537831759E-3</v>
      </c>
      <c r="AE1933" s="253">
        <f t="shared" si="451"/>
        <v>0.75427360931595466</v>
      </c>
      <c r="AF1933" s="253" t="str">
        <f>IF(OR(AE1933&lt;$T$757,AE1933&gt;$T$758),AD1933,"")</f>
        <v/>
      </c>
      <c r="AG1933" s="253">
        <f t="shared" si="452"/>
        <v>1.4525626537831759E-3</v>
      </c>
      <c r="AH1933" s="253" t="str">
        <f t="shared" si="453"/>
        <v/>
      </c>
      <c r="AI1933" s="253">
        <f t="shared" si="454"/>
        <v>8.4277006544774522E-5</v>
      </c>
      <c r="AJ1933" s="253" t="str">
        <f t="shared" si="455"/>
        <v/>
      </c>
      <c r="AK1933" s="253" t="str">
        <f t="shared" si="456"/>
        <v/>
      </c>
      <c r="AO1933" s="253">
        <v>1172</v>
      </c>
      <c r="AP1933" s="253">
        <f t="shared" si="457"/>
        <v>879.22312146518198</v>
      </c>
      <c r="AQ1933" s="253">
        <f t="shared" si="458"/>
        <v>2.4638488407205638E-4</v>
      </c>
      <c r="AR1933" s="253">
        <f t="shared" si="459"/>
        <v>0.75427360931595466</v>
      </c>
      <c r="AS1933" s="253" t="str">
        <f>IF(OR(AR1933&lt;$T$757,AR1933&gt;$T$758),AQ1933,"")</f>
        <v/>
      </c>
      <c r="AT1933" s="253">
        <f t="shared" si="460"/>
        <v>2.4638488407205638E-4</v>
      </c>
      <c r="AU1933" s="253" t="str">
        <f t="shared" si="461"/>
        <v/>
      </c>
      <c r="AV1933" s="253">
        <f t="shared" si="462"/>
        <v>0</v>
      </c>
      <c r="AW1933" s="253">
        <f t="shared" si="463"/>
        <v>2.4638488407205638E-4</v>
      </c>
      <c r="AX1933" s="253" t="str">
        <f t="shared" si="464"/>
        <v/>
      </c>
      <c r="AZ1933" s="259"/>
      <c r="BA1933" s="259">
        <f>BA1932+$BD$753</f>
        <v>7.53280000000015</v>
      </c>
      <c r="BB1933" s="274">
        <f t="shared" si="447"/>
        <v>0.37558515778404838</v>
      </c>
      <c r="BC1933" s="259">
        <f t="shared" si="448"/>
        <v>6.1295612025885626E-4</v>
      </c>
      <c r="BD1933" s="259" t="str">
        <f t="shared" si="445"/>
        <v/>
      </c>
      <c r="BE1933" s="254" t="str">
        <f t="shared" si="446"/>
        <v/>
      </c>
    </row>
    <row r="1934" spans="1:57" ht="20.100000000000001" customHeight="1" x14ac:dyDescent="0.25">
      <c r="A1934" s="247">
        <v>1173</v>
      </c>
      <c r="B1934" s="247">
        <f>$B$755+(A1934*$B$758)</f>
        <v>1663.4065884288084</v>
      </c>
      <c r="C1934" s="247">
        <f>_xlfn.NORM.DIST($B1934,$B$752,$B$753,0)</f>
        <v>1.3062723872644898E-4</v>
      </c>
      <c r="D1934" s="247">
        <f>_xlfn.NORM.DIST($B1934,$B$752,$B$753,1)</f>
        <v>0.75553133550478324</v>
      </c>
      <c r="E1934" s="247" t="str">
        <f>IF(OR(D1934&lt;$F$757,D1934&gt;$F$758),C1934,"")</f>
        <v/>
      </c>
      <c r="F1934" s="247">
        <f>IF(AND(D1934&gt;$F$757,D1934&lt;$F$758),C1934,"")</f>
        <v>1.3062723872644898E-4</v>
      </c>
      <c r="G1934" s="247" t="str">
        <f>IF(C1934=MAX($C$761:$C$2761),C1934,"")</f>
        <v/>
      </c>
      <c r="H1934" s="247">
        <f>_xlfn.NORM.DIST(B1934,$F$753,$F$754,0)</f>
        <v>0</v>
      </c>
      <c r="I1934" s="247">
        <f>IF(H1934=MAX($H$761:$H$2761),C1934,"")</f>
        <v>1.3062723872644898E-4</v>
      </c>
      <c r="J1934" s="247" t="str">
        <f>IF(I1934=MIN($I$761:$I$2761),I1934,"")</f>
        <v/>
      </c>
      <c r="K1934" s="247"/>
      <c r="L1934" s="247"/>
      <c r="M1934" s="247"/>
      <c r="N1934" s="247"/>
      <c r="O1934" s="247">
        <v>1173</v>
      </c>
      <c r="P1934" s="247">
        <f>$P$755+(O1934*$P$758)</f>
        <v>96.935890048144984</v>
      </c>
      <c r="Q1934" s="247">
        <f>_xlfn.NORM.DIST(P1934,P$752,P$753,0)</f>
        <v>2.2415455144417494E-3</v>
      </c>
      <c r="R1934" s="247">
        <f>_xlfn.NORM.DIST(P1934,P$752,P$753,1)</f>
        <v>0.75553133550478324</v>
      </c>
      <c r="S1934" s="253" t="str">
        <f>IF(OR(R1934&lt;$T$757,R1934&gt;$T$758),Q1934,"")</f>
        <v/>
      </c>
      <c r="T1934" s="253">
        <f>IF(AND(R1934&gt;$T$757,R1934&lt;$T$758),Q1934,"")</f>
        <v>2.2415455144417494E-3</v>
      </c>
      <c r="U1934" s="253" t="str">
        <f>IF(Q1934=MAX($Q$761:$Q$2761),Q1934,"")</f>
        <v/>
      </c>
      <c r="V1934" s="253">
        <f>_xlfn.NORM.DIST(P1934,$T$753,$T$754,0)</f>
        <v>1.1760308468265318E-84</v>
      </c>
      <c r="W1934" s="253" t="str">
        <f>IF(V1934=MAX($V$761:$V$2761),Q1934,"")</f>
        <v/>
      </c>
      <c r="X1934" s="253" t="str">
        <f t="shared" si="449"/>
        <v/>
      </c>
      <c r="AB1934" s="253">
        <v>1173</v>
      </c>
      <c r="AC1934" s="253">
        <f t="shared" si="465"/>
        <v>150.00161766398094</v>
      </c>
      <c r="AD1934" s="253">
        <f t="shared" si="450"/>
        <v>1.4485591082929615E-3</v>
      </c>
      <c r="AE1934" s="253">
        <f t="shared" si="451"/>
        <v>0.75553133550478302</v>
      </c>
      <c r="AF1934" s="253" t="str">
        <f>IF(OR(AE1934&lt;$T$757,AE1934&gt;$T$758),AD1934,"")</f>
        <v/>
      </c>
      <c r="AG1934" s="253">
        <f t="shared" si="452"/>
        <v>1.4485591082929615E-3</v>
      </c>
      <c r="AH1934" s="253" t="str">
        <f t="shared" si="453"/>
        <v/>
      </c>
      <c r="AI1934" s="253">
        <f t="shared" si="454"/>
        <v>8.3443307952047496E-5</v>
      </c>
      <c r="AJ1934" s="253" t="str">
        <f t="shared" si="455"/>
        <v/>
      </c>
      <c r="AK1934" s="253" t="str">
        <f t="shared" si="456"/>
        <v/>
      </c>
      <c r="AO1934" s="253">
        <v>1173</v>
      </c>
      <c r="AP1934" s="253">
        <f t="shared" si="457"/>
        <v>884.33488379928167</v>
      </c>
      <c r="AQ1934" s="253">
        <f t="shared" si="458"/>
        <v>2.4570579936000308E-4</v>
      </c>
      <c r="AR1934" s="253">
        <f t="shared" si="459"/>
        <v>0.75553133550478302</v>
      </c>
      <c r="AS1934" s="253" t="str">
        <f>IF(OR(AR1934&lt;$T$757,AR1934&gt;$T$758),AQ1934,"")</f>
        <v/>
      </c>
      <c r="AT1934" s="253">
        <f t="shared" si="460"/>
        <v>2.4570579936000308E-4</v>
      </c>
      <c r="AU1934" s="253" t="str">
        <f t="shared" si="461"/>
        <v/>
      </c>
      <c r="AV1934" s="253">
        <f t="shared" si="462"/>
        <v>0</v>
      </c>
      <c r="AW1934" s="253">
        <f t="shared" si="463"/>
        <v>2.4570579936000308E-4</v>
      </c>
      <c r="AX1934" s="253" t="str">
        <f t="shared" si="464"/>
        <v/>
      </c>
      <c r="AZ1934" s="259"/>
      <c r="BA1934" s="259">
        <f>BA1933+$BD$753</f>
        <v>7.5392000000001502</v>
      </c>
      <c r="BB1934" s="274">
        <f t="shared" si="447"/>
        <v>0.37497220166378953</v>
      </c>
      <c r="BC1934" s="259">
        <f t="shared" si="448"/>
        <v>6.1229585745797843E-4</v>
      </c>
      <c r="BD1934" s="259" t="str">
        <f t="shared" si="445"/>
        <v/>
      </c>
      <c r="BE1934" s="254" t="str">
        <f t="shared" si="446"/>
        <v/>
      </c>
    </row>
    <row r="1935" spans="1:57" ht="20.100000000000001" customHeight="1" x14ac:dyDescent="0.25">
      <c r="A1935" s="247">
        <v>1174</v>
      </c>
      <c r="B1935" s="247">
        <f>$B$755+(A1935*$B$758)</f>
        <v>1673.0216554139461</v>
      </c>
      <c r="C1935" s="247">
        <f>_xlfn.NORM.DIST($B1935,$B$752,$B$753,0)</f>
        <v>1.3026512036457626E-4</v>
      </c>
      <c r="D1935" s="247">
        <f>_xlfn.NORM.DIST($B1935,$B$752,$B$753,1)</f>
        <v>0.75678558512594574</v>
      </c>
      <c r="E1935" s="247" t="str">
        <f>IF(OR(D1935&lt;$F$757,D1935&gt;$F$758),C1935,"")</f>
        <v/>
      </c>
      <c r="F1935" s="247">
        <f>IF(AND(D1935&gt;$F$757,D1935&lt;$F$758),C1935,"")</f>
        <v>1.3026512036457626E-4</v>
      </c>
      <c r="G1935" s="247" t="str">
        <f>IF(C1935=MAX($C$761:$C$2761),C1935,"")</f>
        <v/>
      </c>
      <c r="H1935" s="247">
        <f>_xlfn.NORM.DIST(B1935,$F$753,$F$754,0)</f>
        <v>0</v>
      </c>
      <c r="I1935" s="247">
        <f>IF(H1935=MAX($H$761:$H$2761),C1935,"")</f>
        <v>1.3026512036457626E-4</v>
      </c>
      <c r="J1935" s="247" t="str">
        <f>IF(I1935=MIN($I$761:$I$2761),I1935,"")</f>
        <v/>
      </c>
      <c r="K1935" s="247"/>
      <c r="L1935" s="247"/>
      <c r="M1935" s="247"/>
      <c r="N1935" s="247"/>
      <c r="O1935" s="247">
        <v>1174</v>
      </c>
      <c r="P1935" s="247">
        <f>$P$755+(O1935*$P$758)</f>
        <v>97.496213112007126</v>
      </c>
      <c r="Q1935" s="247">
        <f>_xlfn.NORM.DIST(P1935,P$752,P$753,0)</f>
        <v>2.2353316129793397E-3</v>
      </c>
      <c r="R1935" s="247">
        <f>_xlfn.NORM.DIST(P1935,P$752,P$753,1)</f>
        <v>0.75678558512594596</v>
      </c>
      <c r="S1935" s="253" t="str">
        <f>IF(OR(R1935&lt;$T$757,R1935&gt;$T$758),Q1935,"")</f>
        <v/>
      </c>
      <c r="T1935" s="253">
        <f>IF(AND(R1935&gt;$T$757,R1935&lt;$T$758),Q1935,"")</f>
        <v>2.2353316129793397E-3</v>
      </c>
      <c r="U1935" s="253" t="str">
        <f>IF(Q1935=MAX($Q$761:$Q$2761),Q1935,"")</f>
        <v/>
      </c>
      <c r="V1935" s="253">
        <f>_xlfn.NORM.DIST(P1935,$T$753,$T$754,0)</f>
        <v>1.0883897853639011E-84</v>
      </c>
      <c r="W1935" s="253" t="str">
        <f>IF(V1935=MAX($V$761:$V$2761),Q1935,"")</f>
        <v/>
      </c>
      <c r="X1935" s="253" t="str">
        <f t="shared" si="449"/>
        <v/>
      </c>
      <c r="AB1935" s="253">
        <v>1174</v>
      </c>
      <c r="AC1935" s="253">
        <f t="shared" si="465"/>
        <v>150.86867903776124</v>
      </c>
      <c r="AD1935" s="253">
        <f t="shared" si="450"/>
        <v>1.4445434844729602E-3</v>
      </c>
      <c r="AE1935" s="253">
        <f t="shared" si="451"/>
        <v>0.75678558512594574</v>
      </c>
      <c r="AF1935" s="253" t="str">
        <f>IF(OR(AE1935&lt;$T$757,AE1935&gt;$T$758),AD1935,"")</f>
        <v/>
      </c>
      <c r="AG1935" s="253">
        <f t="shared" si="452"/>
        <v>1.4445434844729602E-3</v>
      </c>
      <c r="AH1935" s="253" t="str">
        <f t="shared" si="453"/>
        <v/>
      </c>
      <c r="AI1935" s="253">
        <f t="shared" si="454"/>
        <v>8.2616534731832012E-5</v>
      </c>
      <c r="AJ1935" s="253" t="str">
        <f t="shared" si="455"/>
        <v/>
      </c>
      <c r="AK1935" s="253" t="str">
        <f t="shared" si="456"/>
        <v/>
      </c>
      <c r="AO1935" s="253">
        <v>1174</v>
      </c>
      <c r="AP1935" s="253">
        <f t="shared" si="457"/>
        <v>889.44664613338136</v>
      </c>
      <c r="AQ1935" s="253">
        <f t="shared" si="458"/>
        <v>2.4502466591161723E-4</v>
      </c>
      <c r="AR1935" s="253">
        <f t="shared" si="459"/>
        <v>0.75678558512594551</v>
      </c>
      <c r="AS1935" s="253" t="str">
        <f>IF(OR(AR1935&lt;$T$757,AR1935&gt;$T$758),AQ1935,"")</f>
        <v/>
      </c>
      <c r="AT1935" s="253">
        <f t="shared" si="460"/>
        <v>2.4502466591161723E-4</v>
      </c>
      <c r="AU1935" s="253" t="str">
        <f t="shared" si="461"/>
        <v/>
      </c>
      <c r="AV1935" s="253">
        <f t="shared" si="462"/>
        <v>0</v>
      </c>
      <c r="AW1935" s="253">
        <f t="shared" si="463"/>
        <v>2.4502466591161723E-4</v>
      </c>
      <c r="AX1935" s="253" t="str">
        <f t="shared" si="464"/>
        <v/>
      </c>
      <c r="AZ1935" s="259"/>
      <c r="BA1935" s="259">
        <f>BA1934+$BD$753</f>
        <v>7.5456000000001504</v>
      </c>
      <c r="BB1935" s="274">
        <f t="shared" si="447"/>
        <v>0.37435990580633155</v>
      </c>
      <c r="BC1935" s="259">
        <f t="shared" si="448"/>
        <v>6.1163520491153145E-4</v>
      </c>
      <c r="BD1935" s="259" t="str">
        <f t="shared" si="445"/>
        <v/>
      </c>
      <c r="BE1935" s="254" t="str">
        <f t="shared" si="446"/>
        <v/>
      </c>
    </row>
    <row r="1936" spans="1:57" ht="20.100000000000001" customHeight="1" x14ac:dyDescent="0.25">
      <c r="A1936" s="247">
        <v>1175</v>
      </c>
      <c r="B1936" s="247">
        <f>$B$755+(A1936*$B$758)</f>
        <v>1682.6367223990837</v>
      </c>
      <c r="C1936" s="247">
        <f>_xlfn.NORM.DIST($B1936,$B$752,$B$753,0)</f>
        <v>1.299019274018264E-4</v>
      </c>
      <c r="D1936" s="247">
        <f>_xlfn.NORM.DIST($B1936,$B$752,$B$753,1)</f>
        <v>0.75803634777692697</v>
      </c>
      <c r="E1936" s="247" t="str">
        <f>IF(OR(D1936&lt;$F$757,D1936&gt;$F$758),C1936,"")</f>
        <v/>
      </c>
      <c r="F1936" s="247">
        <f>IF(AND(D1936&gt;$F$757,D1936&lt;$F$758),C1936,"")</f>
        <v>1.299019274018264E-4</v>
      </c>
      <c r="G1936" s="247" t="str">
        <f>IF(C1936=MAX($C$761:$C$2761),C1936,"")</f>
        <v/>
      </c>
      <c r="H1936" s="247">
        <f>_xlfn.NORM.DIST(B1936,$F$753,$F$754,0)</f>
        <v>0</v>
      </c>
      <c r="I1936" s="247">
        <f>IF(H1936=MAX($H$761:$H$2761),C1936,"")</f>
        <v>1.299019274018264E-4</v>
      </c>
      <c r="J1936" s="247" t="str">
        <f>IF(I1936=MIN($I$761:$I$2761),I1936,"")</f>
        <v/>
      </c>
      <c r="K1936" s="247"/>
      <c r="L1936" s="247"/>
      <c r="M1936" s="247"/>
      <c r="N1936" s="247"/>
      <c r="O1936" s="247">
        <v>1175</v>
      </c>
      <c r="P1936" s="247">
        <f>$P$755+(O1936*$P$758)</f>
        <v>98.056536175869155</v>
      </c>
      <c r="Q1936" s="247">
        <f>_xlfn.NORM.DIST(P1936,P$752,P$753,0)</f>
        <v>2.2290992715131505E-3</v>
      </c>
      <c r="R1936" s="247">
        <f>_xlfn.NORM.DIST(P1936,P$752,P$753,1)</f>
        <v>0.75803634777692686</v>
      </c>
      <c r="S1936" s="253" t="str">
        <f>IF(OR(R1936&lt;$T$757,R1936&gt;$T$758),Q1936,"")</f>
        <v/>
      </c>
      <c r="T1936" s="253">
        <f>IF(AND(R1936&gt;$T$757,R1936&lt;$T$758),Q1936,"")</f>
        <v>2.2290992715131505E-3</v>
      </c>
      <c r="U1936" s="253" t="str">
        <f>IF(Q1936=MAX($Q$761:$Q$2761),Q1936,"")</f>
        <v/>
      </c>
      <c r="V1936" s="253">
        <f>_xlfn.NORM.DIST(P1936,$T$753,$T$754,0)</f>
        <v>1.0072638611100863E-84</v>
      </c>
      <c r="W1936" s="253" t="str">
        <f>IF(V1936=MAX($V$761:$V$2761),Q1936,"")</f>
        <v/>
      </c>
      <c r="X1936" s="253" t="str">
        <f t="shared" si="449"/>
        <v/>
      </c>
      <c r="AB1936" s="253">
        <v>1175</v>
      </c>
      <c r="AC1936" s="253">
        <f t="shared" si="465"/>
        <v>151.73574041154143</v>
      </c>
      <c r="AD1936" s="253">
        <f t="shared" si="450"/>
        <v>1.4405159441269464E-3</v>
      </c>
      <c r="AE1936" s="253">
        <f t="shared" si="451"/>
        <v>0.75803634777692697</v>
      </c>
      <c r="AF1936" s="253" t="str">
        <f>IF(OR(AE1936&lt;$T$757,AE1936&gt;$T$758),AD1936,"")</f>
        <v/>
      </c>
      <c r="AG1936" s="253">
        <f t="shared" si="452"/>
        <v>1.4405159441269464E-3</v>
      </c>
      <c r="AH1936" s="253" t="str">
        <f t="shared" si="453"/>
        <v/>
      </c>
      <c r="AI1936" s="253">
        <f t="shared" si="454"/>
        <v>8.179664459159546E-5</v>
      </c>
      <c r="AJ1936" s="253" t="str">
        <f t="shared" si="455"/>
        <v/>
      </c>
      <c r="AK1936" s="253" t="str">
        <f t="shared" si="456"/>
        <v/>
      </c>
      <c r="AO1936" s="253">
        <v>1175</v>
      </c>
      <c r="AP1936" s="253">
        <f t="shared" si="457"/>
        <v>894.55840846748197</v>
      </c>
      <c r="AQ1936" s="253">
        <f t="shared" si="458"/>
        <v>2.4434151117218907E-4</v>
      </c>
      <c r="AR1936" s="253">
        <f t="shared" si="459"/>
        <v>0.75803634777692697</v>
      </c>
      <c r="AS1936" s="253" t="str">
        <f>IF(OR(AR1936&lt;$T$757,AR1936&gt;$T$758),AQ1936,"")</f>
        <v/>
      </c>
      <c r="AT1936" s="253">
        <f t="shared" si="460"/>
        <v>2.4434151117218907E-4</v>
      </c>
      <c r="AU1936" s="253" t="str">
        <f t="shared" si="461"/>
        <v/>
      </c>
      <c r="AV1936" s="253">
        <f t="shared" si="462"/>
        <v>0</v>
      </c>
      <c r="AW1936" s="253">
        <f t="shared" si="463"/>
        <v>2.4434151117218907E-4</v>
      </c>
      <c r="AX1936" s="253" t="str">
        <f t="shared" si="464"/>
        <v/>
      </c>
      <c r="AZ1936" s="259"/>
      <c r="BA1936" s="259">
        <f>BA1935+$BD$753</f>
        <v>7.5520000000001506</v>
      </c>
      <c r="BB1936" s="274">
        <f t="shared" si="447"/>
        <v>0.37374827060142002</v>
      </c>
      <c r="BC1936" s="259">
        <f t="shared" si="448"/>
        <v>6.1097416728111975E-4</v>
      </c>
      <c r="BD1936" s="259" t="str">
        <f t="shared" si="445"/>
        <v/>
      </c>
      <c r="BE1936" s="254" t="str">
        <f t="shared" si="446"/>
        <v/>
      </c>
    </row>
    <row r="1937" spans="1:57" ht="20.100000000000001" customHeight="1" x14ac:dyDescent="0.25">
      <c r="A1937" s="247">
        <v>1176</v>
      </c>
      <c r="B1937" s="247">
        <f>$B$755+(A1937*$B$758)</f>
        <v>1692.2517893842214</v>
      </c>
      <c r="C1937" s="247">
        <f>_xlfn.NORM.DIST($B1937,$B$752,$B$753,0)</f>
        <v>1.2953767444018061E-4</v>
      </c>
      <c r="D1937" s="247">
        <f>_xlfn.NORM.DIST($B1937,$B$752,$B$753,1)</f>
        <v>0.7592836131955587</v>
      </c>
      <c r="E1937" s="247" t="str">
        <f>IF(OR(D1937&lt;$F$757,D1937&gt;$F$758),C1937,"")</f>
        <v/>
      </c>
      <c r="F1937" s="247">
        <f>IF(AND(D1937&gt;$F$757,D1937&lt;$F$758),C1937,"")</f>
        <v>1.2953767444018061E-4</v>
      </c>
      <c r="G1937" s="247" t="str">
        <f>IF(C1937=MAX($C$761:$C$2761),C1937,"")</f>
        <v/>
      </c>
      <c r="H1937" s="247">
        <f>_xlfn.NORM.DIST(B1937,$F$753,$F$754,0)</f>
        <v>0</v>
      </c>
      <c r="I1937" s="247">
        <f>IF(H1937=MAX($H$761:$H$2761),C1937,"")</f>
        <v>1.2953767444018061E-4</v>
      </c>
      <c r="J1937" s="247" t="str">
        <f>IF(I1937=MIN($I$761:$I$2761),I1937,"")</f>
        <v/>
      </c>
      <c r="K1937" s="247"/>
      <c r="L1937" s="247"/>
      <c r="M1937" s="247"/>
      <c r="N1937" s="247"/>
      <c r="O1937" s="247">
        <v>1176</v>
      </c>
      <c r="P1937" s="247">
        <f>$P$755+(O1937*$P$758)</f>
        <v>98.616859239731298</v>
      </c>
      <c r="Q1937" s="247">
        <f>_xlfn.NORM.DIST(P1937,P$752,P$753,0)</f>
        <v>2.222848740611176E-3</v>
      </c>
      <c r="R1937" s="247">
        <f>_xlfn.NORM.DIST(P1937,P$752,P$753,1)</f>
        <v>0.75928361319555859</v>
      </c>
      <c r="S1937" s="253" t="str">
        <f>IF(OR(R1937&lt;$T$757,R1937&gt;$T$758),Q1937,"")</f>
        <v/>
      </c>
      <c r="T1937" s="253">
        <f>IF(AND(R1937&gt;$T$757,R1937&lt;$T$758),Q1937,"")</f>
        <v>2.222848740611176E-3</v>
      </c>
      <c r="U1937" s="253" t="str">
        <f>IF(Q1937=MAX($Q$761:$Q$2761),Q1937,"")</f>
        <v/>
      </c>
      <c r="V1937" s="253">
        <f>_xlfn.NORM.DIST(P1937,$T$753,$T$754,0)</f>
        <v>9.3216995086120249E-85</v>
      </c>
      <c r="W1937" s="253" t="str">
        <f>IF(V1937=MAX($V$761:$V$2761),Q1937,"")</f>
        <v/>
      </c>
      <c r="X1937" s="253" t="str">
        <f t="shared" si="449"/>
        <v/>
      </c>
      <c r="AB1937" s="253">
        <v>1176</v>
      </c>
      <c r="AC1937" s="253">
        <f t="shared" si="465"/>
        <v>152.60280178532173</v>
      </c>
      <c r="AD1937" s="253">
        <f t="shared" si="450"/>
        <v>1.4364766491800503E-3</v>
      </c>
      <c r="AE1937" s="253">
        <f t="shared" si="451"/>
        <v>0.7592836131955587</v>
      </c>
      <c r="AF1937" s="253" t="str">
        <f>IF(OR(AE1937&lt;$T$757,AE1937&gt;$T$758),AD1937,"")</f>
        <v/>
      </c>
      <c r="AG1937" s="253">
        <f t="shared" si="452"/>
        <v>1.4364766491800503E-3</v>
      </c>
      <c r="AH1937" s="253" t="str">
        <f t="shared" si="453"/>
        <v/>
      </c>
      <c r="AI1937" s="253">
        <f t="shared" si="454"/>
        <v>8.0983595329437759E-5</v>
      </c>
      <c r="AJ1937" s="253" t="str">
        <f t="shared" si="455"/>
        <v/>
      </c>
      <c r="AK1937" s="253" t="str">
        <f t="shared" si="456"/>
        <v/>
      </c>
      <c r="AO1937" s="253">
        <v>1176</v>
      </c>
      <c r="AP1937" s="253">
        <f t="shared" si="457"/>
        <v>899.67017080158166</v>
      </c>
      <c r="AQ1937" s="253">
        <f t="shared" si="458"/>
        <v>2.4365636260759415E-4</v>
      </c>
      <c r="AR1937" s="253">
        <f t="shared" si="459"/>
        <v>0.75928361319555859</v>
      </c>
      <c r="AS1937" s="253" t="str">
        <f>IF(OR(AR1937&lt;$T$757,AR1937&gt;$T$758),AQ1937,"")</f>
        <v/>
      </c>
      <c r="AT1937" s="253">
        <f t="shared" si="460"/>
        <v>2.4365636260759415E-4</v>
      </c>
      <c r="AU1937" s="253" t="str">
        <f t="shared" si="461"/>
        <v/>
      </c>
      <c r="AV1937" s="253">
        <f t="shared" si="462"/>
        <v>0</v>
      </c>
      <c r="AW1937" s="253">
        <f t="shared" si="463"/>
        <v>2.4365636260759415E-4</v>
      </c>
      <c r="AX1937" s="253" t="str">
        <f t="shared" si="464"/>
        <v/>
      </c>
      <c r="AZ1937" s="259"/>
      <c r="BA1937" s="259">
        <f>BA1936+$BD$753</f>
        <v>7.5584000000001508</v>
      </c>
      <c r="BB1937" s="274">
        <f t="shared" si="447"/>
        <v>0.3731372964341389</v>
      </c>
      <c r="BC1937" s="259">
        <f t="shared" si="448"/>
        <v>6.1031274921496959E-4</v>
      </c>
      <c r="BD1937" s="259" t="str">
        <f t="shared" si="445"/>
        <v/>
      </c>
      <c r="BE1937" s="254" t="str">
        <f t="shared" si="446"/>
        <v/>
      </c>
    </row>
    <row r="1938" spans="1:57" ht="20.100000000000001" customHeight="1" x14ac:dyDescent="0.25">
      <c r="A1938" s="247">
        <v>1177</v>
      </c>
      <c r="B1938" s="247">
        <f>$B$755+(A1938*$B$758)</f>
        <v>1701.8668563693591</v>
      </c>
      <c r="C1938" s="247">
        <f>_xlfn.NORM.DIST($B1938,$B$752,$B$753,0)</f>
        <v>1.2917237609160015E-4</v>
      </c>
      <c r="D1938" s="247">
        <f>_xlfn.NORM.DIST($B1938,$B$752,$B$753,1)</f>
        <v>0.76052737126012016</v>
      </c>
      <c r="E1938" s="247" t="str">
        <f>IF(OR(D1938&lt;$F$757,D1938&gt;$F$758),C1938,"")</f>
        <v/>
      </c>
      <c r="F1938" s="247">
        <f>IF(AND(D1938&gt;$F$757,D1938&lt;$F$758),C1938,"")</f>
        <v>1.2917237609160015E-4</v>
      </c>
      <c r="G1938" s="247" t="str">
        <f>IF(C1938=MAX($C$761:$C$2761),C1938,"")</f>
        <v/>
      </c>
      <c r="H1938" s="247">
        <f>_xlfn.NORM.DIST(B1938,$F$753,$F$754,0)</f>
        <v>0</v>
      </c>
      <c r="I1938" s="247">
        <f>IF(H1938=MAX($H$761:$H$2761),C1938,"")</f>
        <v>1.2917237609160015E-4</v>
      </c>
      <c r="J1938" s="247" t="str">
        <f>IF(I1938=MIN($I$761:$I$2761),I1938,"")</f>
        <v/>
      </c>
      <c r="K1938" s="247"/>
      <c r="L1938" s="247"/>
      <c r="M1938" s="247"/>
      <c r="N1938" s="247"/>
      <c r="O1938" s="247">
        <v>1177</v>
      </c>
      <c r="P1938" s="247">
        <f>$P$755+(O1938*$P$758)</f>
        <v>99.17718230359344</v>
      </c>
      <c r="Q1938" s="247">
        <f>_xlfn.NORM.DIST(P1938,P$752,P$753,0)</f>
        <v>2.2165802710126699E-3</v>
      </c>
      <c r="R1938" s="247">
        <f>_xlfn.NORM.DIST(P1938,P$752,P$753,1)</f>
        <v>0.76052737126012016</v>
      </c>
      <c r="S1938" s="253" t="str">
        <f>IF(OR(R1938&lt;$T$757,R1938&gt;$T$758),Q1938,"")</f>
        <v/>
      </c>
      <c r="T1938" s="253">
        <f>IF(AND(R1938&gt;$T$757,R1938&lt;$T$758),Q1938,"")</f>
        <v>2.2165802710126699E-3</v>
      </c>
      <c r="U1938" s="253" t="str">
        <f>IF(Q1938=MAX($Q$761:$Q$2761),Q1938,"")</f>
        <v/>
      </c>
      <c r="V1938" s="253">
        <f>_xlfn.NORM.DIST(P1938,$T$753,$T$754,0)</f>
        <v>8.6266066707588659E-85</v>
      </c>
      <c r="W1938" s="253" t="str">
        <f>IF(V1938=MAX($V$761:$V$2761),Q1938,"")</f>
        <v/>
      </c>
      <c r="X1938" s="253" t="str">
        <f t="shared" si="449"/>
        <v/>
      </c>
      <c r="AB1938" s="253">
        <v>1177</v>
      </c>
      <c r="AC1938" s="253">
        <f t="shared" si="465"/>
        <v>153.46986315910192</v>
      </c>
      <c r="AD1938" s="253">
        <f t="shared" si="450"/>
        <v>1.4324257616680769E-3</v>
      </c>
      <c r="AE1938" s="253">
        <f t="shared" si="451"/>
        <v>0.76052737126012004</v>
      </c>
      <c r="AF1938" s="253" t="str">
        <f>IF(OR(AE1938&lt;$T$757,AE1938&gt;$T$758),AD1938,"")</f>
        <v/>
      </c>
      <c r="AG1938" s="253">
        <f t="shared" si="452"/>
        <v>1.4324257616680769E-3</v>
      </c>
      <c r="AH1938" s="253" t="str">
        <f t="shared" si="453"/>
        <v/>
      </c>
      <c r="AI1938" s="253">
        <f t="shared" si="454"/>
        <v>8.0177344835879159E-5</v>
      </c>
      <c r="AJ1938" s="253" t="str">
        <f t="shared" si="455"/>
        <v/>
      </c>
      <c r="AK1938" s="253" t="str">
        <f t="shared" si="456"/>
        <v/>
      </c>
      <c r="AO1938" s="253">
        <v>1177</v>
      </c>
      <c r="AP1938" s="253">
        <f t="shared" si="457"/>
        <v>904.78193313568136</v>
      </c>
      <c r="AQ1938" s="253">
        <f t="shared" si="458"/>
        <v>2.4296924770248003E-4</v>
      </c>
      <c r="AR1938" s="253">
        <f t="shared" si="459"/>
        <v>0.76052737126011993</v>
      </c>
      <c r="AS1938" s="253" t="str">
        <f>IF(OR(AR1938&lt;$T$757,AR1938&gt;$T$758),AQ1938,"")</f>
        <v/>
      </c>
      <c r="AT1938" s="253">
        <f t="shared" si="460"/>
        <v>2.4296924770248003E-4</v>
      </c>
      <c r="AU1938" s="253" t="str">
        <f t="shared" si="461"/>
        <v/>
      </c>
      <c r="AV1938" s="253">
        <f t="shared" si="462"/>
        <v>0</v>
      </c>
      <c r="AW1938" s="253">
        <f t="shared" si="463"/>
        <v>2.4296924770248003E-4</v>
      </c>
      <c r="AX1938" s="253" t="str">
        <f t="shared" si="464"/>
        <v/>
      </c>
      <c r="AZ1938" s="259"/>
      <c r="BA1938" s="259">
        <f>BA1937+$BD$753</f>
        <v>7.564800000000151</v>
      </c>
      <c r="BB1938" s="274">
        <f t="shared" si="447"/>
        <v>0.37252698368492393</v>
      </c>
      <c r="BC1938" s="259">
        <f t="shared" si="448"/>
        <v>6.0965095534670777E-4</v>
      </c>
      <c r="BD1938" s="259" t="str">
        <f t="shared" si="445"/>
        <v/>
      </c>
      <c r="BE1938" s="254" t="str">
        <f t="shared" si="446"/>
        <v/>
      </c>
    </row>
    <row r="1939" spans="1:57" ht="20.100000000000001" customHeight="1" x14ac:dyDescent="0.25">
      <c r="A1939" s="248">
        <v>1178</v>
      </c>
      <c r="B1939" s="247">
        <f>$B$755+(A1939*$B$758)</f>
        <v>1711.4819233544949</v>
      </c>
      <c r="C1939" s="247">
        <f>_xlfn.NORM.DIST($B1939,$B$752,$B$753,0)</f>
        <v>1.2880604697706468E-4</v>
      </c>
      <c r="D1939" s="247">
        <f>_xlfn.NORM.DIST($B1939,$B$752,$B$753,1)</f>
        <v>0.76176761198942999</v>
      </c>
      <c r="E1939" s="247" t="str">
        <f>IF(OR(D1939&lt;$F$757,D1939&gt;$F$758),C1939,"")</f>
        <v/>
      </c>
      <c r="F1939" s="247">
        <f>IF(AND(D1939&gt;$F$757,D1939&lt;$F$758),C1939,"")</f>
        <v>1.2880604697706468E-4</v>
      </c>
      <c r="G1939" s="247" t="str">
        <f>IF(C1939=MAX($C$761:$C$2761),C1939,"")</f>
        <v/>
      </c>
      <c r="H1939" s="247">
        <f>_xlfn.NORM.DIST(B1939,$F$753,$F$754,0)</f>
        <v>0</v>
      </c>
      <c r="I1939" s="247">
        <f>IF(H1939=MAX($H$761:$H$2761),C1939,"")</f>
        <v>1.2880604697706468E-4</v>
      </c>
      <c r="J1939" s="247" t="str">
        <f>IF(I1939=MIN($I$761:$I$2761),I1939,"")</f>
        <v/>
      </c>
      <c r="K1939" s="247"/>
      <c r="L1939" s="247"/>
      <c r="M1939" s="247"/>
      <c r="N1939" s="247"/>
      <c r="O1939" s="248">
        <v>1178</v>
      </c>
      <c r="P1939" s="247">
        <f>$P$755+(O1939*$P$758)</f>
        <v>99.737505367455469</v>
      </c>
      <c r="Q1939" s="247">
        <f>_xlfn.NORM.DIST(P1939,P$752,P$753,0)</f>
        <v>2.2102941136116399E-3</v>
      </c>
      <c r="R1939" s="247">
        <f>_xlfn.NORM.DIST(P1939,P$752,P$753,1)</f>
        <v>0.76176761198942999</v>
      </c>
      <c r="S1939" s="253" t="str">
        <f>IF(OR(R1939&lt;$T$757,R1939&gt;$T$758),Q1939,"")</f>
        <v/>
      </c>
      <c r="T1939" s="253">
        <f>IF(AND(R1939&gt;$T$757,R1939&lt;$T$758),Q1939,"")</f>
        <v>2.2102941136116399E-3</v>
      </c>
      <c r="U1939" s="253" t="str">
        <f>IF(Q1939=MAX($Q$761:$Q$2761),Q1939,"")</f>
        <v/>
      </c>
      <c r="V1939" s="253">
        <f>_xlfn.NORM.DIST(P1939,$T$753,$T$754,0)</f>
        <v>7.9832172126200315E-85</v>
      </c>
      <c r="W1939" s="253" t="str">
        <f>IF(V1939=MAX($V$761:$V$2761),Q1939,"")</f>
        <v/>
      </c>
      <c r="X1939" s="253" t="str">
        <f t="shared" si="449"/>
        <v/>
      </c>
      <c r="AB1939" s="259">
        <v>1178</v>
      </c>
      <c r="AC1939" s="253">
        <f t="shared" si="465"/>
        <v>154.33692453288222</v>
      </c>
      <c r="AD1939" s="253">
        <f t="shared" si="450"/>
        <v>1.4283634437268348E-3</v>
      </c>
      <c r="AE1939" s="253">
        <f t="shared" si="451"/>
        <v>0.7617676119894301</v>
      </c>
      <c r="AF1939" s="253" t="str">
        <f>IF(OR(AE1939&lt;$T$757,AE1939&gt;$T$758),AD1939,"")</f>
        <v/>
      </c>
      <c r="AG1939" s="253">
        <f t="shared" si="452"/>
        <v>1.4283634437268348E-3</v>
      </c>
      <c r="AH1939" s="253" t="str">
        <f t="shared" si="453"/>
        <v/>
      </c>
      <c r="AI1939" s="253">
        <f t="shared" si="454"/>
        <v>7.9377851095623037E-5</v>
      </c>
      <c r="AJ1939" s="253" t="str">
        <f t="shared" si="455"/>
        <v/>
      </c>
      <c r="AK1939" s="253" t="str">
        <f t="shared" si="456"/>
        <v/>
      </c>
      <c r="AO1939" s="259">
        <v>1178</v>
      </c>
      <c r="AP1939" s="253">
        <f t="shared" si="457"/>
        <v>909.89369546978105</v>
      </c>
      <c r="AQ1939" s="253">
        <f t="shared" si="458"/>
        <v>2.4228019395845744E-4</v>
      </c>
      <c r="AR1939" s="253">
        <f t="shared" si="459"/>
        <v>0.76176761198942999</v>
      </c>
      <c r="AS1939" s="253" t="str">
        <f>IF(OR(AR1939&lt;$T$757,AR1939&gt;$T$758),AQ1939,"")</f>
        <v/>
      </c>
      <c r="AT1939" s="253">
        <f t="shared" si="460"/>
        <v>2.4228019395845744E-4</v>
      </c>
      <c r="AU1939" s="253" t="str">
        <f t="shared" si="461"/>
        <v/>
      </c>
      <c r="AV1939" s="253">
        <f t="shared" si="462"/>
        <v>0</v>
      </c>
      <c r="AW1939" s="253">
        <f t="shared" si="463"/>
        <v>2.4228019395845744E-4</v>
      </c>
      <c r="AX1939" s="253" t="str">
        <f t="shared" si="464"/>
        <v/>
      </c>
      <c r="AZ1939" s="259"/>
      <c r="BA1939" s="259">
        <f>BA1938+$BD$753</f>
        <v>7.5712000000001511</v>
      </c>
      <c r="BB1939" s="274">
        <f t="shared" si="447"/>
        <v>0.37191733272957722</v>
      </c>
      <c r="BC1939" s="259">
        <f t="shared" si="448"/>
        <v>6.0898879029780417E-4</v>
      </c>
      <c r="BD1939" s="259" t="str">
        <f t="shared" si="445"/>
        <v/>
      </c>
      <c r="BE1939" s="254" t="str">
        <f t="shared" si="446"/>
        <v/>
      </c>
    </row>
    <row r="1940" spans="1:57" ht="20.100000000000001" customHeight="1" x14ac:dyDescent="0.25">
      <c r="A1940" s="247">
        <v>1179</v>
      </c>
      <c r="B1940" s="247">
        <f>$B$755+(A1940*$B$758)</f>
        <v>1721.0969903396326</v>
      </c>
      <c r="C1940" s="247">
        <f>_xlfn.NORM.DIST($B1940,$B$752,$B$753,0)</f>
        <v>1.2843870172561209E-4</v>
      </c>
      <c r="D1940" s="247">
        <f>_xlfn.NORM.DIST($B1940,$B$752,$B$753,1)</f>
        <v>0.76300432554292819</v>
      </c>
      <c r="E1940" s="247" t="str">
        <f>IF(OR(D1940&lt;$F$757,D1940&gt;$F$758),C1940,"")</f>
        <v/>
      </c>
      <c r="F1940" s="247">
        <f>IF(AND(D1940&gt;$F$757,D1940&lt;$F$758),C1940,"")</f>
        <v>1.2843870172561209E-4</v>
      </c>
      <c r="G1940" s="247" t="str">
        <f>IF(C1940=MAX($C$761:$C$2761),C1940,"")</f>
        <v/>
      </c>
      <c r="H1940" s="247">
        <f>_xlfn.NORM.DIST(B1940,$F$753,$F$754,0)</f>
        <v>0</v>
      </c>
      <c r="I1940" s="247">
        <f>IF(H1940=MAX($H$761:$H$2761),C1940,"")</f>
        <v>1.2843870172561209E-4</v>
      </c>
      <c r="J1940" s="247" t="str">
        <f>IF(I1940=MIN($I$761:$I$2761),I1940,"")</f>
        <v/>
      </c>
      <c r="K1940" s="247"/>
      <c r="L1940" s="247"/>
      <c r="M1940" s="247"/>
      <c r="N1940" s="247"/>
      <c r="O1940" s="247">
        <v>1179</v>
      </c>
      <c r="P1940" s="247">
        <f>$P$755+(O1940*$P$758)</f>
        <v>100.29782843131761</v>
      </c>
      <c r="Q1940" s="247">
        <f>_xlfn.NORM.DIST(P1940,P$752,P$753,0)</f>
        <v>2.2039905194403703E-3</v>
      </c>
      <c r="R1940" s="247">
        <f>_xlfn.NORM.DIST(P1940,P$752,P$753,1)</f>
        <v>0.7630043255429283</v>
      </c>
      <c r="S1940" s="253" t="str">
        <f>IF(OR(R1940&lt;$T$757,R1940&gt;$T$758),Q1940,"")</f>
        <v/>
      </c>
      <c r="T1940" s="253">
        <f>IF(AND(R1940&gt;$T$757,R1940&lt;$T$758),Q1940,"")</f>
        <v>2.2039905194403703E-3</v>
      </c>
      <c r="U1940" s="253" t="str">
        <f>IF(Q1940=MAX($Q$761:$Q$2761),Q1940,"")</f>
        <v/>
      </c>
      <c r="V1940" s="253">
        <f>_xlfn.NORM.DIST(P1940,$T$753,$T$754,0)</f>
        <v>7.3876948139930982E-85</v>
      </c>
      <c r="W1940" s="253" t="str">
        <f>IF(V1940=MAX($V$761:$V$2761),Q1940,"")</f>
        <v/>
      </c>
      <c r="X1940" s="253" t="str">
        <f t="shared" si="449"/>
        <v/>
      </c>
      <c r="AB1940" s="253">
        <v>1179</v>
      </c>
      <c r="AC1940" s="253">
        <f t="shared" si="465"/>
        <v>155.20398590666241</v>
      </c>
      <c r="AD1940" s="253">
        <f t="shared" si="450"/>
        <v>1.4242898575814969E-3</v>
      </c>
      <c r="AE1940" s="253">
        <f t="shared" si="451"/>
        <v>0.76300432554292841</v>
      </c>
      <c r="AF1940" s="253" t="str">
        <f>IF(OR(AE1940&lt;$T$757,AE1940&gt;$T$758),AD1940,"")</f>
        <v/>
      </c>
      <c r="AG1940" s="253">
        <f t="shared" si="452"/>
        <v>1.4242898575814969E-3</v>
      </c>
      <c r="AH1940" s="253" t="str">
        <f t="shared" si="453"/>
        <v/>
      </c>
      <c r="AI1940" s="253">
        <f t="shared" si="454"/>
        <v>7.8585072189294331E-5</v>
      </c>
      <c r="AJ1940" s="253" t="str">
        <f t="shared" si="455"/>
        <v/>
      </c>
      <c r="AK1940" s="253" t="str">
        <f t="shared" si="456"/>
        <v/>
      </c>
      <c r="AO1940" s="253">
        <v>1179</v>
      </c>
      <c r="AP1940" s="253">
        <f t="shared" si="457"/>
        <v>915.00545780388165</v>
      </c>
      <c r="AQ1940" s="253">
        <f t="shared" si="458"/>
        <v>2.4158922889229472E-4</v>
      </c>
      <c r="AR1940" s="253">
        <f t="shared" si="459"/>
        <v>0.76300432554292841</v>
      </c>
      <c r="AS1940" s="253" t="str">
        <f>IF(OR(AR1940&lt;$T$757,AR1940&gt;$T$758),AQ1940,"")</f>
        <v/>
      </c>
      <c r="AT1940" s="253">
        <f t="shared" si="460"/>
        <v>2.4158922889229472E-4</v>
      </c>
      <c r="AU1940" s="253" t="str">
        <f t="shared" si="461"/>
        <v/>
      </c>
      <c r="AV1940" s="253">
        <f t="shared" si="462"/>
        <v>0</v>
      </c>
      <c r="AW1940" s="253">
        <f t="shared" si="463"/>
        <v>2.4158922889229472E-4</v>
      </c>
      <c r="AX1940" s="253" t="str">
        <f t="shared" si="464"/>
        <v/>
      </c>
      <c r="AZ1940" s="259"/>
      <c r="BA1940" s="259">
        <f>BA1939+$BD$753</f>
        <v>7.5776000000001513</v>
      </c>
      <c r="BB1940" s="274">
        <f t="shared" si="447"/>
        <v>0.37130834393927942</v>
      </c>
      <c r="BC1940" s="259">
        <f t="shared" si="448"/>
        <v>6.083262586734639E-4</v>
      </c>
      <c r="BD1940" s="259" t="str">
        <f t="shared" si="445"/>
        <v/>
      </c>
      <c r="BE1940" s="254" t="str">
        <f t="shared" si="446"/>
        <v/>
      </c>
    </row>
    <row r="1941" spans="1:57" ht="20.100000000000001" customHeight="1" x14ac:dyDescent="0.25">
      <c r="A1941" s="247">
        <v>1180</v>
      </c>
      <c r="B1941" s="247">
        <f>$B$755+(A1941*$B$758)</f>
        <v>1730.7120573247703</v>
      </c>
      <c r="C1941" s="247">
        <f>_xlfn.NORM.DIST($B1941,$B$752,$B$753,0)</f>
        <v>1.2807035497338111E-4</v>
      </c>
      <c r="D1941" s="247">
        <f>_xlfn.NORM.DIST($B1941,$B$752,$B$753,1)</f>
        <v>0.76423750222074871</v>
      </c>
      <c r="E1941" s="247" t="str">
        <f>IF(OR(D1941&lt;$F$757,D1941&gt;$F$758),C1941,"")</f>
        <v/>
      </c>
      <c r="F1941" s="247">
        <f>IF(AND(D1941&gt;$F$757,D1941&lt;$F$758),C1941,"")</f>
        <v>1.2807035497338111E-4</v>
      </c>
      <c r="G1941" s="247" t="str">
        <f>IF(C1941=MAX($C$761:$C$2761),C1941,"")</f>
        <v/>
      </c>
      <c r="H1941" s="247">
        <f>_xlfn.NORM.DIST(B1941,$F$753,$F$754,0)</f>
        <v>0</v>
      </c>
      <c r="I1941" s="247">
        <f>IF(H1941=MAX($H$761:$H$2761),C1941,"")</f>
        <v>1.2807035497338111E-4</v>
      </c>
      <c r="J1941" s="247" t="str">
        <f>IF(I1941=MIN($I$761:$I$2761),I1941,"")</f>
        <v/>
      </c>
      <c r="K1941" s="247"/>
      <c r="L1941" s="247"/>
      <c r="M1941" s="247"/>
      <c r="N1941" s="247"/>
      <c r="O1941" s="247">
        <v>1180</v>
      </c>
      <c r="P1941" s="247">
        <f>$P$755+(O1941*$P$758)</f>
        <v>100.85815149517975</v>
      </c>
      <c r="Q1941" s="247">
        <f>_xlfn.NORM.DIST(P1941,P$752,P$753,0)</f>
        <v>2.1976697396529962E-3</v>
      </c>
      <c r="R1941" s="247">
        <f>_xlfn.NORM.DIST(P1941,P$752,P$753,1)</f>
        <v>0.76423750222074882</v>
      </c>
      <c r="S1941" s="253" t="str">
        <f>IF(OR(R1941&lt;$T$757,R1941&gt;$T$758),Q1941,"")</f>
        <v/>
      </c>
      <c r="T1941" s="253">
        <f>IF(AND(R1941&gt;$T$757,R1941&lt;$T$758),Q1941,"")</f>
        <v>2.1976697396529962E-3</v>
      </c>
      <c r="U1941" s="253" t="str">
        <f>IF(Q1941=MAX($Q$761:$Q$2761),Q1941,"")</f>
        <v/>
      </c>
      <c r="V1941" s="253">
        <f>_xlfn.NORM.DIST(P1941,$T$753,$T$754,0)</f>
        <v>6.8364870915512103E-85</v>
      </c>
      <c r="W1941" s="253" t="str">
        <f>IF(V1941=MAX($V$761:$V$2761),Q1941,"")</f>
        <v/>
      </c>
      <c r="X1941" s="253" t="str">
        <f t="shared" si="449"/>
        <v/>
      </c>
      <c r="AB1941" s="253">
        <v>1180</v>
      </c>
      <c r="AC1941" s="253">
        <f t="shared" si="465"/>
        <v>156.0710472804426</v>
      </c>
      <c r="AD1941" s="253">
        <f t="shared" si="450"/>
        <v>1.4202051655359755E-3</v>
      </c>
      <c r="AE1941" s="253">
        <f t="shared" si="451"/>
        <v>0.76423750222074871</v>
      </c>
      <c r="AF1941" s="253" t="str">
        <f>IF(OR(AE1941&lt;$T$757,AE1941&gt;$T$758),AD1941,"")</f>
        <v/>
      </c>
      <c r="AG1941" s="253">
        <f t="shared" si="452"/>
        <v>1.4202051655359755E-3</v>
      </c>
      <c r="AH1941" s="253" t="str">
        <f t="shared" si="453"/>
        <v/>
      </c>
      <c r="AI1941" s="253">
        <f t="shared" si="454"/>
        <v>7.7798966295151509E-5</v>
      </c>
      <c r="AJ1941" s="253" t="str">
        <f t="shared" si="455"/>
        <v/>
      </c>
      <c r="AK1941" s="253" t="str">
        <f t="shared" si="456"/>
        <v/>
      </c>
      <c r="AO1941" s="253">
        <v>1180</v>
      </c>
      <c r="AP1941" s="253">
        <f t="shared" si="457"/>
        <v>920.11722013798135</v>
      </c>
      <c r="AQ1941" s="253">
        <f t="shared" si="458"/>
        <v>2.4089638003411661E-4</v>
      </c>
      <c r="AR1941" s="253">
        <f t="shared" si="459"/>
        <v>0.76423750222074882</v>
      </c>
      <c r="AS1941" s="253" t="str">
        <f>IF(OR(AR1941&lt;$T$757,AR1941&gt;$T$758),AQ1941,"")</f>
        <v/>
      </c>
      <c r="AT1941" s="253">
        <f t="shared" si="460"/>
        <v>2.4089638003411661E-4</v>
      </c>
      <c r="AU1941" s="253" t="str">
        <f t="shared" si="461"/>
        <v/>
      </c>
      <c r="AV1941" s="253">
        <f t="shared" si="462"/>
        <v>0</v>
      </c>
      <c r="AW1941" s="253">
        <f t="shared" si="463"/>
        <v>2.4089638003411661E-4</v>
      </c>
      <c r="AX1941" s="253" t="str">
        <f t="shared" si="464"/>
        <v/>
      </c>
      <c r="AZ1941" s="259"/>
      <c r="BA1941" s="259">
        <f>BA1940+$BD$753</f>
        <v>7.5840000000001515</v>
      </c>
      <c r="BB1941" s="274">
        <f t="shared" si="447"/>
        <v>0.37070001768060595</v>
      </c>
      <c r="BC1941" s="259">
        <f t="shared" si="448"/>
        <v>6.0766336506845597E-4</v>
      </c>
      <c r="BD1941" s="259" t="str">
        <f t="shared" si="445"/>
        <v/>
      </c>
      <c r="BE1941" s="254" t="str">
        <f t="shared" si="446"/>
        <v/>
      </c>
    </row>
    <row r="1942" spans="1:57" ht="20.100000000000001" customHeight="1" x14ac:dyDescent="0.25">
      <c r="A1942" s="247">
        <v>1181</v>
      </c>
      <c r="B1942" s="247">
        <f>$B$755+(A1942*$B$758)</f>
        <v>1740.327124309908</v>
      </c>
      <c r="C1942" s="247">
        <f>_xlfn.NORM.DIST($B1942,$B$752,$B$753,0)</f>
        <v>1.2770102136265544E-4</v>
      </c>
      <c r="D1942" s="247">
        <f>_xlfn.NORM.DIST($B1942,$B$752,$B$753,1)</f>
        <v>0.76546713246378295</v>
      </c>
      <c r="E1942" s="247" t="str">
        <f>IF(OR(D1942&lt;$F$757,D1942&gt;$F$758),C1942,"")</f>
        <v/>
      </c>
      <c r="F1942" s="247">
        <f>IF(AND(D1942&gt;$F$757,D1942&lt;$F$758),C1942,"")</f>
        <v>1.2770102136265544E-4</v>
      </c>
      <c r="G1942" s="247" t="str">
        <f>IF(C1942=MAX($C$761:$C$2761),C1942,"")</f>
        <v/>
      </c>
      <c r="H1942" s="247">
        <f>_xlfn.NORM.DIST(B1942,$F$753,$F$754,0)</f>
        <v>0</v>
      </c>
      <c r="I1942" s="247">
        <f>IF(H1942=MAX($H$761:$H$2761),C1942,"")</f>
        <v>1.2770102136265544E-4</v>
      </c>
      <c r="J1942" s="247" t="str">
        <f>IF(I1942=MIN($I$761:$I$2761),I1942,"")</f>
        <v/>
      </c>
      <c r="K1942" s="247"/>
      <c r="L1942" s="247"/>
      <c r="M1942" s="247"/>
      <c r="N1942" s="247"/>
      <c r="O1942" s="247">
        <v>1181</v>
      </c>
      <c r="P1942" s="247">
        <f>$P$755+(O1942*$P$758)</f>
        <v>101.4184745590419</v>
      </c>
      <c r="Q1942" s="247">
        <f>_xlfn.NORM.DIST(P1942,P$752,P$753,0)</f>
        <v>2.1913320255090994E-3</v>
      </c>
      <c r="R1942" s="247">
        <f>_xlfn.NORM.DIST(P1942,P$752,P$753,1)</f>
        <v>0.76546713246378328</v>
      </c>
      <c r="S1942" s="253" t="str">
        <f>IF(OR(R1942&lt;$T$757,R1942&gt;$T$758),Q1942,"")</f>
        <v/>
      </c>
      <c r="T1942" s="253">
        <f>IF(AND(R1942&gt;$T$757,R1942&lt;$T$758),Q1942,"")</f>
        <v>2.1913320255090994E-3</v>
      </c>
      <c r="U1942" s="253" t="str">
        <f>IF(Q1942=MAX($Q$761:$Q$2761),Q1942,"")</f>
        <v/>
      </c>
      <c r="V1942" s="253">
        <f>_xlfn.NORM.DIST(P1942,$T$753,$T$754,0)</f>
        <v>6.326304636936808E-85</v>
      </c>
      <c r="W1942" s="253" t="str">
        <f>IF(V1942=MAX($V$761:$V$2761),Q1942,"")</f>
        <v/>
      </c>
      <c r="X1942" s="253" t="str">
        <f t="shared" si="449"/>
        <v/>
      </c>
      <c r="AB1942" s="253">
        <v>1181</v>
      </c>
      <c r="AC1942" s="253">
        <f t="shared" si="465"/>
        <v>156.9381086542229</v>
      </c>
      <c r="AD1942" s="253">
        <f t="shared" si="450"/>
        <v>1.416109529962328E-3</v>
      </c>
      <c r="AE1942" s="253">
        <f t="shared" si="451"/>
        <v>0.76546713246378317</v>
      </c>
      <c r="AF1942" s="253" t="str">
        <f>IF(OR(AE1942&lt;$T$757,AE1942&gt;$T$758),AD1942,"")</f>
        <v/>
      </c>
      <c r="AG1942" s="253">
        <f t="shared" si="452"/>
        <v>1.416109529962328E-3</v>
      </c>
      <c r="AH1942" s="253" t="str">
        <f t="shared" si="453"/>
        <v/>
      </c>
      <c r="AI1942" s="253">
        <f t="shared" si="454"/>
        <v>7.7019491690775581E-5</v>
      </c>
      <c r="AJ1942" s="253" t="str">
        <f t="shared" si="455"/>
        <v/>
      </c>
      <c r="AK1942" s="253" t="str">
        <f t="shared" si="456"/>
        <v/>
      </c>
      <c r="AO1942" s="253">
        <v>1181</v>
      </c>
      <c r="AP1942" s="253">
        <f t="shared" si="457"/>
        <v>925.22898247208104</v>
      </c>
      <c r="AQ1942" s="253">
        <f t="shared" si="458"/>
        <v>2.4020167492560632E-4</v>
      </c>
      <c r="AR1942" s="253">
        <f t="shared" si="459"/>
        <v>0.76546713246378306</v>
      </c>
      <c r="AS1942" s="253" t="str">
        <f>IF(OR(AR1942&lt;$T$757,AR1942&gt;$T$758),AQ1942,"")</f>
        <v/>
      </c>
      <c r="AT1942" s="253">
        <f t="shared" si="460"/>
        <v>2.4020167492560632E-4</v>
      </c>
      <c r="AU1942" s="253" t="str">
        <f t="shared" si="461"/>
        <v/>
      </c>
      <c r="AV1942" s="253">
        <f t="shared" si="462"/>
        <v>0</v>
      </c>
      <c r="AW1942" s="253">
        <f t="shared" si="463"/>
        <v>2.4020167492560632E-4</v>
      </c>
      <c r="AX1942" s="253" t="str">
        <f t="shared" si="464"/>
        <v/>
      </c>
      <c r="AZ1942" s="259"/>
      <c r="BA1942" s="259">
        <f>BA1941+$BD$753</f>
        <v>7.5904000000001517</v>
      </c>
      <c r="BB1942" s="274">
        <f t="shared" si="447"/>
        <v>0.3700923543155375</v>
      </c>
      <c r="BC1942" s="259">
        <f t="shared" si="448"/>
        <v>6.070001140611736E-4</v>
      </c>
      <c r="BD1942" s="259" t="str">
        <f t="shared" si="445"/>
        <v/>
      </c>
      <c r="BE1942" s="254" t="str">
        <f t="shared" si="446"/>
        <v/>
      </c>
    </row>
    <row r="1943" spans="1:57" ht="20.100000000000001" customHeight="1" x14ac:dyDescent="0.25">
      <c r="A1943" s="247">
        <v>1182</v>
      </c>
      <c r="B1943" s="247">
        <f>$B$755+(A1943*$B$758)</f>
        <v>1749.9421912950456</v>
      </c>
      <c r="C1943" s="247">
        <f>_xlfn.NORM.DIST($B1943,$B$752,$B$753,0)</f>
        <v>1.273307155409105E-4</v>
      </c>
      <c r="D1943" s="247">
        <f>_xlfn.NORM.DIST($B1943,$B$752,$B$753,1)</f>
        <v>0.7666932068537351</v>
      </c>
      <c r="E1943" s="247" t="str">
        <f>IF(OR(D1943&lt;$F$757,D1943&gt;$F$758),C1943,"")</f>
        <v/>
      </c>
      <c r="F1943" s="247">
        <f>IF(AND(D1943&gt;$F$757,D1943&lt;$F$758),C1943,"")</f>
        <v>1.273307155409105E-4</v>
      </c>
      <c r="G1943" s="247" t="str">
        <f>IF(C1943=MAX($C$761:$C$2761),C1943,"")</f>
        <v/>
      </c>
      <c r="H1943" s="247">
        <f>_xlfn.NORM.DIST(B1943,$F$753,$F$754,0)</f>
        <v>0</v>
      </c>
      <c r="I1943" s="247">
        <f>IF(H1943=MAX($H$761:$H$2761),C1943,"")</f>
        <v>1.273307155409105E-4</v>
      </c>
      <c r="J1943" s="247" t="str">
        <f>IF(I1943=MIN($I$761:$I$2761),I1943,"")</f>
        <v/>
      </c>
      <c r="K1943" s="247"/>
      <c r="L1943" s="247"/>
      <c r="M1943" s="247"/>
      <c r="N1943" s="247"/>
      <c r="O1943" s="247">
        <v>1182</v>
      </c>
      <c r="P1943" s="247">
        <f>$P$755+(O1943*$P$758)</f>
        <v>101.97879762290393</v>
      </c>
      <c r="Q1943" s="247">
        <f>_xlfn.NORM.DIST(P1943,P$752,P$753,0)</f>
        <v>2.184977628357353E-3</v>
      </c>
      <c r="R1943" s="247">
        <f>_xlfn.NORM.DIST(P1943,P$752,P$753,1)</f>
        <v>0.7666932068537351</v>
      </c>
      <c r="S1943" s="253" t="str">
        <f>IF(OR(R1943&lt;$T$757,R1943&gt;$T$758),Q1943,"")</f>
        <v/>
      </c>
      <c r="T1943" s="253">
        <f>IF(AND(R1943&gt;$T$757,R1943&lt;$T$758),Q1943,"")</f>
        <v>2.184977628357353E-3</v>
      </c>
      <c r="U1943" s="253" t="str">
        <f>IF(Q1943=MAX($Q$761:$Q$2761),Q1943,"")</f>
        <v/>
      </c>
      <c r="V1943" s="253">
        <f>_xlfn.NORM.DIST(P1943,$T$753,$T$754,0)</f>
        <v>5.8541015984403607E-85</v>
      </c>
      <c r="W1943" s="253" t="str">
        <f>IF(V1943=MAX($V$761:$V$2761),Q1943,"")</f>
        <v/>
      </c>
      <c r="X1943" s="253" t="str">
        <f t="shared" si="449"/>
        <v/>
      </c>
      <c r="AB1943" s="253">
        <v>1182</v>
      </c>
      <c r="AC1943" s="253">
        <f t="shared" si="465"/>
        <v>157.8051700280032</v>
      </c>
      <c r="AD1943" s="253">
        <f t="shared" si="450"/>
        <v>1.4120031132901828E-3</v>
      </c>
      <c r="AE1943" s="253">
        <f t="shared" si="451"/>
        <v>0.76669320685373532</v>
      </c>
      <c r="AF1943" s="253" t="str">
        <f>IF(OR(AE1943&lt;$T$757,AE1943&gt;$T$758),AD1943,"")</f>
        <v/>
      </c>
      <c r="AG1943" s="253">
        <f t="shared" si="452"/>
        <v>1.4120031132901828E-3</v>
      </c>
      <c r="AH1943" s="253" t="str">
        <f t="shared" si="453"/>
        <v/>
      </c>
      <c r="AI1943" s="253">
        <f t="shared" si="454"/>
        <v>7.6246606754732803E-5</v>
      </c>
      <c r="AJ1943" s="253" t="str">
        <f t="shared" si="455"/>
        <v/>
      </c>
      <c r="AK1943" s="253" t="str">
        <f t="shared" si="456"/>
        <v/>
      </c>
      <c r="AO1943" s="253">
        <v>1182</v>
      </c>
      <c r="AP1943" s="253">
        <f t="shared" si="457"/>
        <v>930.34074480618074</v>
      </c>
      <c r="AQ1943" s="253">
        <f t="shared" si="458"/>
        <v>2.3950514111821229E-4</v>
      </c>
      <c r="AR1943" s="253">
        <f t="shared" si="459"/>
        <v>0.7666932068537351</v>
      </c>
      <c r="AS1943" s="253" t="str">
        <f>IF(OR(AR1943&lt;$T$757,AR1943&gt;$T$758),AQ1943,"")</f>
        <v/>
      </c>
      <c r="AT1943" s="253">
        <f t="shared" si="460"/>
        <v>2.3950514111821229E-4</v>
      </c>
      <c r="AU1943" s="253" t="str">
        <f t="shared" si="461"/>
        <v/>
      </c>
      <c r="AV1943" s="253">
        <f t="shared" si="462"/>
        <v>0</v>
      </c>
      <c r="AW1943" s="253">
        <f t="shared" si="463"/>
        <v>2.3950514111821229E-4</v>
      </c>
      <c r="AX1943" s="253" t="str">
        <f t="shared" si="464"/>
        <v/>
      </c>
      <c r="AZ1943" s="259"/>
      <c r="BA1943" s="259">
        <f>BA1942+$BD$753</f>
        <v>7.5968000000001519</v>
      </c>
      <c r="BB1943" s="274">
        <f t="shared" si="447"/>
        <v>0.36948535420147632</v>
      </c>
      <c r="BC1943" s="259">
        <f t="shared" si="448"/>
        <v>6.0633651021796409E-4</v>
      </c>
      <c r="BD1943" s="259" t="str">
        <f t="shared" si="445"/>
        <v/>
      </c>
      <c r="BE1943" s="254" t="str">
        <f t="shared" si="446"/>
        <v/>
      </c>
    </row>
    <row r="1944" spans="1:57" ht="20.100000000000001" customHeight="1" x14ac:dyDescent="0.25">
      <c r="A1944" s="247">
        <v>1183</v>
      </c>
      <c r="B1944" s="247">
        <f>$B$755+(A1944*$B$758)</f>
        <v>1759.5572582801833</v>
      </c>
      <c r="C1944" s="247">
        <f>_xlfn.NORM.DIST($B1944,$B$752,$B$753,0)</f>
        <v>1.2695945215986232E-4</v>
      </c>
      <c r="D1944" s="247">
        <f>_xlfn.NORM.DIST($B1944,$B$752,$B$753,1)</f>
        <v>0.76791571611316645</v>
      </c>
      <c r="E1944" s="247" t="str">
        <f>IF(OR(D1944&lt;$F$757,D1944&gt;$F$758),C1944,"")</f>
        <v/>
      </c>
      <c r="F1944" s="247">
        <f>IF(AND(D1944&gt;$F$757,D1944&lt;$F$758),C1944,"")</f>
        <v>1.2695945215986232E-4</v>
      </c>
      <c r="G1944" s="247" t="str">
        <f>IF(C1944=MAX($C$761:$C$2761),C1944,"")</f>
        <v/>
      </c>
      <c r="H1944" s="247">
        <f>_xlfn.NORM.DIST(B1944,$F$753,$F$754,0)</f>
        <v>0</v>
      </c>
      <c r="I1944" s="247">
        <f>IF(H1944=MAX($H$761:$H$2761),C1944,"")</f>
        <v>1.2695945215986232E-4</v>
      </c>
      <c r="J1944" s="247" t="str">
        <f>IF(I1944=MIN($I$761:$I$2761),I1944,"")</f>
        <v/>
      </c>
      <c r="K1944" s="247"/>
      <c r="L1944" s="247"/>
      <c r="M1944" s="247"/>
      <c r="N1944" s="247"/>
      <c r="O1944" s="247">
        <v>1183</v>
      </c>
      <c r="P1944" s="247">
        <f>$P$755+(O1944*$P$758)</f>
        <v>102.53912068676607</v>
      </c>
      <c r="Q1944" s="247">
        <f>_xlfn.NORM.DIST(P1944,P$752,P$753,0)</f>
        <v>2.1786067996191925E-3</v>
      </c>
      <c r="R1944" s="247">
        <f>_xlfn.NORM.DIST(P1944,P$752,P$753,1)</f>
        <v>0.76791571611316645</v>
      </c>
      <c r="S1944" s="253" t="str">
        <f>IF(OR(R1944&lt;$T$757,R1944&gt;$T$758),Q1944,"")</f>
        <v/>
      </c>
      <c r="T1944" s="253">
        <f>IF(AND(R1944&gt;$T$757,R1944&lt;$T$758),Q1944,"")</f>
        <v>2.1786067996191925E-3</v>
      </c>
      <c r="U1944" s="253" t="str">
        <f>IF(Q1944=MAX($Q$761:$Q$2761),Q1944,"")</f>
        <v/>
      </c>
      <c r="V1944" s="253">
        <f>_xlfn.NORM.DIST(P1944,$T$753,$T$754,0)</f>
        <v>5.4170576929016126E-85</v>
      </c>
      <c r="W1944" s="253" t="str">
        <f>IF(V1944=MAX($V$761:$V$2761),Q1944,"")</f>
        <v/>
      </c>
      <c r="X1944" s="253" t="str">
        <f t="shared" si="449"/>
        <v/>
      </c>
      <c r="AB1944" s="253">
        <v>1183</v>
      </c>
      <c r="AC1944" s="253">
        <f t="shared" si="465"/>
        <v>158.67223140178339</v>
      </c>
      <c r="AD1944" s="253">
        <f t="shared" si="450"/>
        <v>1.4078860779961953E-3</v>
      </c>
      <c r="AE1944" s="253">
        <f t="shared" si="451"/>
        <v>0.76791571611316667</v>
      </c>
      <c r="AF1944" s="253" t="str">
        <f>IF(OR(AE1944&lt;$T$757,AE1944&gt;$T$758),AD1944,"")</f>
        <v/>
      </c>
      <c r="AG1944" s="253">
        <f t="shared" si="452"/>
        <v>1.4078860779961953E-3</v>
      </c>
      <c r="AH1944" s="253" t="str">
        <f t="shared" si="453"/>
        <v/>
      </c>
      <c r="AI1944" s="253">
        <f t="shared" si="454"/>
        <v>7.5480269968213843E-5</v>
      </c>
      <c r="AJ1944" s="253" t="str">
        <f t="shared" si="455"/>
        <v/>
      </c>
      <c r="AK1944" s="253" t="str">
        <f t="shared" si="456"/>
        <v/>
      </c>
      <c r="AO1944" s="253">
        <v>1183</v>
      </c>
      <c r="AP1944" s="253">
        <f t="shared" si="457"/>
        <v>935.45250714028043</v>
      </c>
      <c r="AQ1944" s="253">
        <f t="shared" si="458"/>
        <v>2.3880680617135969E-4</v>
      </c>
      <c r="AR1944" s="253">
        <f t="shared" si="459"/>
        <v>0.76791571611316645</v>
      </c>
      <c r="AS1944" s="253" t="str">
        <f>IF(OR(AR1944&lt;$T$757,AR1944&gt;$T$758),AQ1944,"")</f>
        <v/>
      </c>
      <c r="AT1944" s="253">
        <f t="shared" si="460"/>
        <v>2.3880680617135969E-4</v>
      </c>
      <c r="AU1944" s="253" t="str">
        <f t="shared" si="461"/>
        <v/>
      </c>
      <c r="AV1944" s="253">
        <f t="shared" si="462"/>
        <v>0</v>
      </c>
      <c r="AW1944" s="253">
        <f t="shared" si="463"/>
        <v>2.3880680617135969E-4</v>
      </c>
      <c r="AX1944" s="253" t="str">
        <f t="shared" si="464"/>
        <v/>
      </c>
      <c r="AZ1944" s="259"/>
      <c r="BA1944" s="259">
        <f>BA1943+$BD$753</f>
        <v>7.6032000000001521</v>
      </c>
      <c r="BB1944" s="274">
        <f t="shared" si="447"/>
        <v>0.36887901769125836</v>
      </c>
      <c r="BC1944" s="259">
        <f t="shared" si="448"/>
        <v>6.0567255809046427E-4</v>
      </c>
      <c r="BD1944" s="259" t="str">
        <f t="shared" si="445"/>
        <v/>
      </c>
      <c r="BE1944" s="254" t="str">
        <f t="shared" si="446"/>
        <v/>
      </c>
    </row>
    <row r="1945" spans="1:57" ht="20.100000000000001" customHeight="1" x14ac:dyDescent="0.25">
      <c r="A1945" s="248">
        <v>1184</v>
      </c>
      <c r="B1945" s="247">
        <f>$B$755+(A1945*$B$758)</f>
        <v>1769.172325265321</v>
      </c>
      <c r="C1945" s="247">
        <f>_xlfn.NORM.DIST($B1945,$B$752,$B$753,0)</f>
        <v>1.2658724587451899E-4</v>
      </c>
      <c r="D1945" s="247">
        <f>_xlfn.NORM.DIST($B1945,$B$752,$B$753,1)</f>
        <v>0.76913465110553236</v>
      </c>
      <c r="E1945" s="247" t="str">
        <f>IF(OR(D1945&lt;$F$757,D1945&gt;$F$758),C1945,"")</f>
        <v/>
      </c>
      <c r="F1945" s="247">
        <f>IF(AND(D1945&gt;$F$757,D1945&lt;$F$758),C1945,"")</f>
        <v>1.2658724587451899E-4</v>
      </c>
      <c r="G1945" s="247" t="str">
        <f>IF(C1945=MAX($C$761:$C$2761),C1945,"")</f>
        <v/>
      </c>
      <c r="H1945" s="247">
        <f>_xlfn.NORM.DIST(B1945,$F$753,$F$754,0)</f>
        <v>0</v>
      </c>
      <c r="I1945" s="247">
        <f>IF(H1945=MAX($H$761:$H$2761),C1945,"")</f>
        <v>1.2658724587451899E-4</v>
      </c>
      <c r="J1945" s="247" t="str">
        <f>IF(I1945=MIN($I$761:$I$2761),I1945,"")</f>
        <v/>
      </c>
      <c r="K1945" s="247"/>
      <c r="L1945" s="247"/>
      <c r="M1945" s="247"/>
      <c r="N1945" s="247"/>
      <c r="O1945" s="248">
        <v>1184</v>
      </c>
      <c r="P1945" s="247">
        <f>$P$755+(O1945*$P$758)</f>
        <v>103.09944375062821</v>
      </c>
      <c r="Q1945" s="247">
        <f>_xlfn.NORM.DIST(P1945,P$752,P$753,0)</f>
        <v>2.1722197907725485E-3</v>
      </c>
      <c r="R1945" s="247">
        <f>_xlfn.NORM.DIST(P1945,P$752,P$753,1)</f>
        <v>0.76913465110553259</v>
      </c>
      <c r="S1945" s="253" t="str">
        <f>IF(OR(R1945&lt;$T$757,R1945&gt;$T$758),Q1945,"")</f>
        <v/>
      </c>
      <c r="T1945" s="253">
        <f>IF(AND(R1945&gt;$T$757,R1945&lt;$T$758),Q1945,"")</f>
        <v>2.1722197907725485E-3</v>
      </c>
      <c r="U1945" s="253" t="str">
        <f>IF(Q1945=MAX($Q$761:$Q$2761),Q1945,"")</f>
        <v/>
      </c>
      <c r="V1945" s="253">
        <f>_xlfn.NORM.DIST(P1945,$T$753,$T$754,0)</f>
        <v>5.0125615427607178E-85</v>
      </c>
      <c r="W1945" s="253" t="str">
        <f>IF(V1945=MAX($V$761:$V$2761),Q1945,"")</f>
        <v/>
      </c>
      <c r="X1945" s="253" t="str">
        <f t="shared" si="449"/>
        <v/>
      </c>
      <c r="AB1945" s="259">
        <v>1184</v>
      </c>
      <c r="AC1945" s="253">
        <f t="shared" si="465"/>
        <v>159.53929277556358</v>
      </c>
      <c r="AD1945" s="253">
        <f t="shared" si="450"/>
        <v>1.4037585865935252E-3</v>
      </c>
      <c r="AE1945" s="253">
        <f t="shared" si="451"/>
        <v>0.76913465110553236</v>
      </c>
      <c r="AF1945" s="253" t="str">
        <f>IF(OR(AE1945&lt;$T$757,AE1945&gt;$T$758),AD1945,"")</f>
        <v/>
      </c>
      <c r="AG1945" s="253">
        <f t="shared" si="452"/>
        <v>1.4037585865935252E-3</v>
      </c>
      <c r="AH1945" s="253" t="str">
        <f t="shared" si="453"/>
        <v/>
      </c>
      <c r="AI1945" s="253">
        <f t="shared" si="454"/>
        <v>7.4720439916646882E-5</v>
      </c>
      <c r="AJ1945" s="253" t="str">
        <f t="shared" si="455"/>
        <v/>
      </c>
      <c r="AK1945" s="253" t="str">
        <f t="shared" si="456"/>
        <v/>
      </c>
      <c r="AO1945" s="259">
        <v>1184</v>
      </c>
      <c r="AP1945" s="253">
        <f t="shared" si="457"/>
        <v>940.56426947438104</v>
      </c>
      <c r="AQ1945" s="253">
        <f t="shared" si="458"/>
        <v>2.3810669765066573E-4</v>
      </c>
      <c r="AR1945" s="253">
        <f t="shared" si="459"/>
        <v>0.76913465110553259</v>
      </c>
      <c r="AS1945" s="253" t="str">
        <f>IF(OR(AR1945&lt;$T$757,AR1945&gt;$T$758),AQ1945,"")</f>
        <v/>
      </c>
      <c r="AT1945" s="253">
        <f t="shared" si="460"/>
        <v>2.3810669765066573E-4</v>
      </c>
      <c r="AU1945" s="253" t="str">
        <f t="shared" si="461"/>
        <v/>
      </c>
      <c r="AV1945" s="253">
        <f t="shared" si="462"/>
        <v>0</v>
      </c>
      <c r="AW1945" s="253">
        <f t="shared" si="463"/>
        <v>2.3810669765066573E-4</v>
      </c>
      <c r="AX1945" s="253" t="str">
        <f t="shared" si="464"/>
        <v/>
      </c>
      <c r="AZ1945" s="259"/>
      <c r="BA1945" s="259">
        <f>BA1944+$BD$753</f>
        <v>7.6096000000001522</v>
      </c>
      <c r="BB1945" s="274">
        <f t="shared" si="447"/>
        <v>0.3682733451331679</v>
      </c>
      <c r="BC1945" s="259">
        <f t="shared" si="448"/>
        <v>6.050082622173214E-4</v>
      </c>
      <c r="BD1945" s="259" t="str">
        <f t="shared" si="445"/>
        <v/>
      </c>
      <c r="BE1945" s="254" t="str">
        <f t="shared" si="446"/>
        <v/>
      </c>
    </row>
    <row r="1946" spans="1:57" ht="20.100000000000001" customHeight="1" x14ac:dyDescent="0.25">
      <c r="A1946" s="247">
        <v>1185</v>
      </c>
      <c r="B1946" s="247">
        <f>$B$755+(A1946*$B$758)</f>
        <v>1778.7873922504587</v>
      </c>
      <c r="C1946" s="247">
        <f>_xlfn.NORM.DIST($B1946,$B$752,$B$753,0)</f>
        <v>1.2621411134223432E-4</v>
      </c>
      <c r="D1946" s="247">
        <f>_xlfn.NORM.DIST($B1946,$B$752,$B$753,1)</f>
        <v>0.77035000283520927</v>
      </c>
      <c r="E1946" s="247" t="str">
        <f>IF(OR(D1946&lt;$F$757,D1946&gt;$F$758),C1946,"")</f>
        <v/>
      </c>
      <c r="F1946" s="247">
        <f>IF(AND(D1946&gt;$F$757,D1946&lt;$F$758),C1946,"")</f>
        <v>1.2621411134223432E-4</v>
      </c>
      <c r="G1946" s="247" t="str">
        <f>IF(C1946=MAX($C$761:$C$2761),C1946,"")</f>
        <v/>
      </c>
      <c r="H1946" s="247">
        <f>_xlfn.NORM.DIST(B1946,$F$753,$F$754,0)</f>
        <v>0</v>
      </c>
      <c r="I1946" s="247">
        <f>IF(H1946=MAX($H$761:$H$2761),C1946,"")</f>
        <v>1.2621411134223432E-4</v>
      </c>
      <c r="J1946" s="247" t="str">
        <f>IF(I1946=MIN($I$761:$I$2761),I1946,"")</f>
        <v/>
      </c>
      <c r="K1946" s="247"/>
      <c r="L1946" s="247"/>
      <c r="M1946" s="247"/>
      <c r="N1946" s="247"/>
      <c r="O1946" s="247">
        <v>1185</v>
      </c>
      <c r="P1946" s="247">
        <f>$P$755+(O1946*$P$758)</f>
        <v>103.65976681449024</v>
      </c>
      <c r="Q1946" s="247">
        <f>_xlfn.NORM.DIST(P1946,P$752,P$753,0)</f>
        <v>2.1658168533356071E-3</v>
      </c>
      <c r="R1946" s="247">
        <f>_xlfn.NORM.DIST(P1946,P$752,P$753,1)</f>
        <v>0.77035000283520927</v>
      </c>
      <c r="S1946" s="253" t="str">
        <f>IF(OR(R1946&lt;$T$757,R1946&gt;$T$758),Q1946,"")</f>
        <v/>
      </c>
      <c r="T1946" s="253">
        <f>IF(AND(R1946&gt;$T$757,R1946&lt;$T$758),Q1946,"")</f>
        <v>2.1658168533356071E-3</v>
      </c>
      <c r="U1946" s="253" t="str">
        <f>IF(Q1946=MAX($Q$761:$Q$2761),Q1946,"")</f>
        <v/>
      </c>
      <c r="V1946" s="253">
        <f>_xlfn.NORM.DIST(P1946,$T$753,$T$754,0)</f>
        <v>4.6381952408836763E-85</v>
      </c>
      <c r="W1946" s="253" t="str">
        <f>IF(V1946=MAX($V$761:$V$2761),Q1946,"")</f>
        <v/>
      </c>
      <c r="X1946" s="253" t="str">
        <f t="shared" si="449"/>
        <v/>
      </c>
      <c r="AB1946" s="253">
        <v>1185</v>
      </c>
      <c r="AC1946" s="253">
        <f t="shared" si="465"/>
        <v>160.40635414934377</v>
      </c>
      <c r="AD1946" s="253">
        <f t="shared" si="450"/>
        <v>1.399620801621346E-3</v>
      </c>
      <c r="AE1946" s="253">
        <f t="shared" si="451"/>
        <v>0.77035000283520927</v>
      </c>
      <c r="AF1946" s="253" t="str">
        <f>IF(OR(AE1946&lt;$T$757,AE1946&gt;$T$758),AD1946,"")</f>
        <v/>
      </c>
      <c r="AG1946" s="253">
        <f t="shared" si="452"/>
        <v>1.399620801621346E-3</v>
      </c>
      <c r="AH1946" s="253" t="str">
        <f t="shared" si="453"/>
        <v/>
      </c>
      <c r="AI1946" s="253">
        <f t="shared" si="454"/>
        <v>7.3967075291288007E-5</v>
      </c>
      <c r="AJ1946" s="253" t="str">
        <f t="shared" si="455"/>
        <v/>
      </c>
      <c r="AK1946" s="253" t="str">
        <f t="shared" si="456"/>
        <v/>
      </c>
      <c r="AO1946" s="253">
        <v>1185</v>
      </c>
      <c r="AP1946" s="253">
        <f t="shared" si="457"/>
        <v>945.67603180848073</v>
      </c>
      <c r="AQ1946" s="253">
        <f t="shared" si="458"/>
        <v>2.3740484312616023E-4</v>
      </c>
      <c r="AR1946" s="253">
        <f t="shared" si="459"/>
        <v>0.77035000283520938</v>
      </c>
      <c r="AS1946" s="253" t="str">
        <f>IF(OR(AR1946&lt;$T$757,AR1946&gt;$T$758),AQ1946,"")</f>
        <v/>
      </c>
      <c r="AT1946" s="253">
        <f t="shared" si="460"/>
        <v>2.3740484312616023E-4</v>
      </c>
      <c r="AU1946" s="253" t="str">
        <f t="shared" si="461"/>
        <v/>
      </c>
      <c r="AV1946" s="253">
        <f t="shared" si="462"/>
        <v>0</v>
      </c>
      <c r="AW1946" s="253">
        <f t="shared" si="463"/>
        <v>2.3740484312616023E-4</v>
      </c>
      <c r="AX1946" s="253" t="str">
        <f t="shared" si="464"/>
        <v/>
      </c>
      <c r="AZ1946" s="259"/>
      <c r="BA1946" s="259">
        <f>BA1945+$BD$753</f>
        <v>7.6160000000001524</v>
      </c>
      <c r="BB1946" s="274">
        <f t="shared" si="447"/>
        <v>0.36766833687095057</v>
      </c>
      <c r="BC1946" s="259">
        <f t="shared" si="448"/>
        <v>6.0434362712358247E-4</v>
      </c>
      <c r="BD1946" s="259" t="str">
        <f t="shared" si="445"/>
        <v/>
      </c>
      <c r="BE1946" s="254" t="str">
        <f t="shared" si="446"/>
        <v/>
      </c>
    </row>
    <row r="1947" spans="1:57" ht="20.100000000000001" customHeight="1" x14ac:dyDescent="0.25">
      <c r="A1947" s="247">
        <v>1186</v>
      </c>
      <c r="B1947" s="247">
        <f>$B$755+(A1947*$B$758)</f>
        <v>1788.4024592355963</v>
      </c>
      <c r="C1947" s="247">
        <f>_xlfn.NORM.DIST($B1947,$B$752,$B$753,0)</f>
        <v>1.2584006322176452E-4</v>
      </c>
      <c r="D1947" s="247">
        <f>_xlfn.NORM.DIST($B1947,$B$752,$B$753,1)</f>
        <v>0.77156176244751218</v>
      </c>
      <c r="E1947" s="247" t="str">
        <f>IF(OR(D1947&lt;$F$757,D1947&gt;$F$758),C1947,"")</f>
        <v/>
      </c>
      <c r="F1947" s="247">
        <f>IF(AND(D1947&gt;$F$757,D1947&lt;$F$758),C1947,"")</f>
        <v>1.2584006322176452E-4</v>
      </c>
      <c r="G1947" s="247" t="str">
        <f>IF(C1947=MAX($C$761:$C$2761),C1947,"")</f>
        <v/>
      </c>
      <c r="H1947" s="247">
        <f>_xlfn.NORM.DIST(B1947,$F$753,$F$754,0)</f>
        <v>0</v>
      </c>
      <c r="I1947" s="247">
        <f>IF(H1947=MAX($H$761:$H$2761),C1947,"")</f>
        <v>1.2584006322176452E-4</v>
      </c>
      <c r="J1947" s="247" t="str">
        <f>IF(I1947=MIN($I$761:$I$2761),I1947,"")</f>
        <v/>
      </c>
      <c r="K1947" s="247"/>
      <c r="L1947" s="247"/>
      <c r="M1947" s="247"/>
      <c r="N1947" s="247"/>
      <c r="O1947" s="247">
        <v>1186</v>
      </c>
      <c r="P1947" s="247">
        <f>$P$755+(O1947*$P$758)</f>
        <v>104.22008987835238</v>
      </c>
      <c r="Q1947" s="247">
        <f>_xlfn.NORM.DIST(P1947,P$752,P$753,0)</f>
        <v>2.1593982388506123E-3</v>
      </c>
      <c r="R1947" s="247">
        <f>_xlfn.NORM.DIST(P1947,P$752,P$753,1)</f>
        <v>0.7715617624475124</v>
      </c>
      <c r="S1947" s="253" t="str">
        <f>IF(OR(R1947&lt;$T$757,R1947&gt;$T$758),Q1947,"")</f>
        <v/>
      </c>
      <c r="T1947" s="253">
        <f>IF(AND(R1947&gt;$T$757,R1947&lt;$T$758),Q1947,"")</f>
        <v>2.1593982388506123E-3</v>
      </c>
      <c r="U1947" s="253" t="str">
        <f>IF(Q1947=MAX($Q$761:$Q$2761),Q1947,"")</f>
        <v/>
      </c>
      <c r="V1947" s="253">
        <f>_xlfn.NORM.DIST(P1947,$T$753,$T$754,0)</f>
        <v>4.291720052933777E-85</v>
      </c>
      <c r="W1947" s="253" t="str">
        <f>IF(V1947=MAX($V$761:$V$2761),Q1947,"")</f>
        <v/>
      </c>
      <c r="X1947" s="253" t="str">
        <f t="shared" si="449"/>
        <v/>
      </c>
      <c r="AB1947" s="253">
        <v>1186</v>
      </c>
      <c r="AC1947" s="253">
        <f t="shared" si="465"/>
        <v>161.27341552312396</v>
      </c>
      <c r="AD1947" s="253">
        <f t="shared" si="450"/>
        <v>1.3954728856343827E-3</v>
      </c>
      <c r="AE1947" s="253">
        <f t="shared" si="451"/>
        <v>0.77156176244751218</v>
      </c>
      <c r="AF1947" s="253" t="str">
        <f>IF(OR(AE1947&lt;$T$757,AE1947&gt;$T$758),AD1947,"")</f>
        <v/>
      </c>
      <c r="AG1947" s="253">
        <f t="shared" si="452"/>
        <v>1.3954728856343827E-3</v>
      </c>
      <c r="AH1947" s="253" t="str">
        <f t="shared" si="453"/>
        <v/>
      </c>
      <c r="AI1947" s="253">
        <f t="shared" si="454"/>
        <v>7.3220134890785669E-5</v>
      </c>
      <c r="AJ1947" s="253" t="str">
        <f t="shared" si="455"/>
        <v/>
      </c>
      <c r="AK1947" s="253" t="str">
        <f t="shared" si="456"/>
        <v/>
      </c>
      <c r="AO1947" s="253">
        <v>1186</v>
      </c>
      <c r="AP1947" s="253">
        <f t="shared" si="457"/>
        <v>950.78779414258042</v>
      </c>
      <c r="AQ1947" s="253">
        <f t="shared" si="458"/>
        <v>2.367012701705105E-4</v>
      </c>
      <c r="AR1947" s="253">
        <f t="shared" si="459"/>
        <v>0.77156176244751218</v>
      </c>
      <c r="AS1947" s="253" t="str">
        <f>IF(OR(AR1947&lt;$T$757,AR1947&gt;$T$758),AQ1947,"")</f>
        <v/>
      </c>
      <c r="AT1947" s="253">
        <f t="shared" si="460"/>
        <v>2.367012701705105E-4</v>
      </c>
      <c r="AU1947" s="253" t="str">
        <f t="shared" si="461"/>
        <v/>
      </c>
      <c r="AV1947" s="253">
        <f t="shared" si="462"/>
        <v>0</v>
      </c>
      <c r="AW1947" s="253">
        <f t="shared" si="463"/>
        <v>2.367012701705105E-4</v>
      </c>
      <c r="AX1947" s="253" t="str">
        <f t="shared" si="464"/>
        <v/>
      </c>
      <c r="AZ1947" s="259"/>
      <c r="BA1947" s="259">
        <f>BA1946+$BD$753</f>
        <v>7.6224000000001526</v>
      </c>
      <c r="BB1947" s="274">
        <f t="shared" si="447"/>
        <v>0.36706399324382699</v>
      </c>
      <c r="BC1947" s="259">
        <f t="shared" si="448"/>
        <v>6.0367865732008363E-4</v>
      </c>
      <c r="BD1947" s="259" t="str">
        <f t="shared" si="445"/>
        <v/>
      </c>
      <c r="BE1947" s="254" t="str">
        <f t="shared" si="446"/>
        <v/>
      </c>
    </row>
    <row r="1948" spans="1:57" ht="20.100000000000001" customHeight="1" x14ac:dyDescent="0.25">
      <c r="A1948" s="247">
        <v>1187</v>
      </c>
      <c r="B1948" s="247">
        <f>$B$755+(A1948*$B$758)</f>
        <v>1798.017526220734</v>
      </c>
      <c r="C1948" s="247">
        <f>_xlfn.NORM.DIST($B1948,$B$752,$B$753,0)</f>
        <v>1.2546511617232724E-4</v>
      </c>
      <c r="D1948" s="247">
        <f>_xlfn.NORM.DIST($B1948,$B$752,$B$753,1)</f>
        <v>0.77276992122870436</v>
      </c>
      <c r="E1948" s="247" t="str">
        <f>IF(OR(D1948&lt;$F$757,D1948&gt;$F$758),C1948,"")</f>
        <v/>
      </c>
      <c r="F1948" s="247">
        <f>IF(AND(D1948&gt;$F$757,D1948&lt;$F$758),C1948,"")</f>
        <v>1.2546511617232724E-4</v>
      </c>
      <c r="G1948" s="247" t="str">
        <f>IF(C1948=MAX($C$761:$C$2761),C1948,"")</f>
        <v/>
      </c>
      <c r="H1948" s="247">
        <f>_xlfn.NORM.DIST(B1948,$F$753,$F$754,0)</f>
        <v>0</v>
      </c>
      <c r="I1948" s="247">
        <f>IF(H1948=MAX($H$761:$H$2761),C1948,"")</f>
        <v>1.2546511617232724E-4</v>
      </c>
      <c r="J1948" s="247" t="str">
        <f>IF(I1948=MIN($I$761:$I$2761),I1948,"")</f>
        <v/>
      </c>
      <c r="K1948" s="247"/>
      <c r="L1948" s="247"/>
      <c r="M1948" s="247"/>
      <c r="N1948" s="247"/>
      <c r="O1948" s="247">
        <v>1187</v>
      </c>
      <c r="P1948" s="247">
        <f>$P$755+(O1948*$P$758)</f>
        <v>104.78041294221453</v>
      </c>
      <c r="Q1948" s="247">
        <f>_xlfn.NORM.DIST(P1948,P$752,P$753,0)</f>
        <v>2.1529641988677303E-3</v>
      </c>
      <c r="R1948" s="247">
        <f>_xlfn.NORM.DIST(P1948,P$752,P$753,1)</f>
        <v>0.77276992122870447</v>
      </c>
      <c r="S1948" s="253" t="str">
        <f>IF(OR(R1948&lt;$T$757,R1948&gt;$T$758),Q1948,"")</f>
        <v/>
      </c>
      <c r="T1948" s="253">
        <f>IF(AND(R1948&gt;$T$757,R1948&lt;$T$758),Q1948,"")</f>
        <v>2.1529641988677303E-3</v>
      </c>
      <c r="U1948" s="253" t="str">
        <f>IF(Q1948=MAX($Q$761:$Q$2761),Q1948,"")</f>
        <v/>
      </c>
      <c r="V1948" s="253">
        <f>_xlfn.NORM.DIST(P1948,$T$753,$T$754,0)</f>
        <v>3.971063173662822E-85</v>
      </c>
      <c r="W1948" s="253" t="str">
        <f>IF(V1948=MAX($V$761:$V$2761),Q1948,"")</f>
        <v/>
      </c>
      <c r="X1948" s="253" t="str">
        <f t="shared" si="449"/>
        <v/>
      </c>
      <c r="AB1948" s="253">
        <v>1187</v>
      </c>
      <c r="AC1948" s="253">
        <f t="shared" si="465"/>
        <v>162.14047689690437</v>
      </c>
      <c r="AD1948" s="253">
        <f t="shared" si="450"/>
        <v>1.3913150011924745E-3</v>
      </c>
      <c r="AE1948" s="253">
        <f t="shared" si="451"/>
        <v>0.77276992122870458</v>
      </c>
      <c r="AF1948" s="253" t="str">
        <f>IF(OR(AE1948&lt;$T$757,AE1948&gt;$T$758),AD1948,"")</f>
        <v/>
      </c>
      <c r="AG1948" s="253">
        <f t="shared" si="452"/>
        <v>1.3913150011924745E-3</v>
      </c>
      <c r="AH1948" s="253" t="str">
        <f t="shared" si="453"/>
        <v/>
      </c>
      <c r="AI1948" s="253">
        <f t="shared" si="454"/>
        <v>7.2479577622721689E-5</v>
      </c>
      <c r="AJ1948" s="253" t="str">
        <f t="shared" si="455"/>
        <v/>
      </c>
      <c r="AK1948" s="253" t="str">
        <f t="shared" si="456"/>
        <v/>
      </c>
      <c r="AO1948" s="253">
        <v>1187</v>
      </c>
      <c r="AP1948" s="253">
        <f t="shared" si="457"/>
        <v>955.89955647668012</v>
      </c>
      <c r="AQ1948" s="253">
        <f t="shared" si="458"/>
        <v>2.3599600635725184E-4</v>
      </c>
      <c r="AR1948" s="253">
        <f t="shared" si="459"/>
        <v>0.77276992122870436</v>
      </c>
      <c r="AS1948" s="253" t="str">
        <f>IF(OR(AR1948&lt;$T$757,AR1948&gt;$T$758),AQ1948,"")</f>
        <v/>
      </c>
      <c r="AT1948" s="253">
        <f t="shared" si="460"/>
        <v>2.3599600635725184E-4</v>
      </c>
      <c r="AU1948" s="253" t="str">
        <f t="shared" si="461"/>
        <v/>
      </c>
      <c r="AV1948" s="253">
        <f t="shared" si="462"/>
        <v>0</v>
      </c>
      <c r="AW1948" s="253">
        <f t="shared" si="463"/>
        <v>2.3599600635725184E-4</v>
      </c>
      <c r="AX1948" s="253" t="str">
        <f t="shared" si="464"/>
        <v/>
      </c>
      <c r="AZ1948" s="259"/>
      <c r="BA1948" s="259">
        <f>BA1947+$BD$753</f>
        <v>7.6288000000001528</v>
      </c>
      <c r="BB1948" s="274">
        <f t="shared" si="447"/>
        <v>0.36646031458650691</v>
      </c>
      <c r="BC1948" s="259">
        <f t="shared" si="448"/>
        <v>6.030133573045604E-4</v>
      </c>
      <c r="BD1948" s="259" t="str">
        <f t="shared" si="445"/>
        <v/>
      </c>
      <c r="BE1948" s="254" t="str">
        <f t="shared" si="446"/>
        <v/>
      </c>
    </row>
    <row r="1949" spans="1:57" ht="20.100000000000001" customHeight="1" x14ac:dyDescent="0.25">
      <c r="A1949" s="247">
        <v>1188</v>
      </c>
      <c r="B1949" s="247">
        <f>$B$755+(A1949*$B$758)</f>
        <v>1807.6325932058717</v>
      </c>
      <c r="C1949" s="247">
        <f>_xlfn.NORM.DIST($B1949,$B$752,$B$753,0)</f>
        <v>1.2508928485266321E-4</v>
      </c>
      <c r="D1949" s="247">
        <f>_xlfn.NORM.DIST($B1949,$B$752,$B$753,1)</f>
        <v>0.77397447060599656</v>
      </c>
      <c r="E1949" s="247" t="str">
        <f>IF(OR(D1949&lt;$F$757,D1949&gt;$F$758),C1949,"")</f>
        <v/>
      </c>
      <c r="F1949" s="247">
        <f>IF(AND(D1949&gt;$F$757,D1949&lt;$F$758),C1949,"")</f>
        <v>1.2508928485266321E-4</v>
      </c>
      <c r="G1949" s="247" t="str">
        <f>IF(C1949=MAX($C$761:$C$2761),C1949,"")</f>
        <v/>
      </c>
      <c r="H1949" s="247">
        <f>_xlfn.NORM.DIST(B1949,$F$753,$F$754,0)</f>
        <v>0</v>
      </c>
      <c r="I1949" s="247">
        <f>IF(H1949=MAX($H$761:$H$2761),C1949,"")</f>
        <v>1.2508928485266321E-4</v>
      </c>
      <c r="J1949" s="247" t="str">
        <f>IF(I1949=MIN($I$761:$I$2761),I1949,"")</f>
        <v/>
      </c>
      <c r="K1949" s="247"/>
      <c r="L1949" s="247"/>
      <c r="M1949" s="247"/>
      <c r="N1949" s="247"/>
      <c r="O1949" s="247">
        <v>1188</v>
      </c>
      <c r="P1949" s="247">
        <f>$P$755+(O1949*$P$758)</f>
        <v>105.34073600607667</v>
      </c>
      <c r="Q1949" s="247">
        <f>_xlfn.NORM.DIST(P1949,P$752,P$753,0)</f>
        <v>2.1465149849289448E-3</v>
      </c>
      <c r="R1949" s="247">
        <f>_xlfn.NORM.DIST(P1949,P$752,P$753,1)</f>
        <v>0.77397447060599678</v>
      </c>
      <c r="S1949" s="253" t="str">
        <f>IF(OR(R1949&lt;$T$757,R1949&gt;$T$758),Q1949,"")</f>
        <v/>
      </c>
      <c r="T1949" s="253">
        <f>IF(AND(R1949&gt;$T$757,R1949&lt;$T$758),Q1949,"")</f>
        <v>2.1465149849289448E-3</v>
      </c>
      <c r="U1949" s="253" t="str">
        <f>IF(Q1949=MAX($Q$761:$Q$2761),Q1949,"")</f>
        <v/>
      </c>
      <c r="V1949" s="253">
        <f>_xlfn.NORM.DIST(P1949,$T$753,$T$754,0)</f>
        <v>3.6743054596440129E-85</v>
      </c>
      <c r="W1949" s="253" t="str">
        <f>IF(V1949=MAX($V$761:$V$2761),Q1949,"")</f>
        <v/>
      </c>
      <c r="X1949" s="253" t="str">
        <f t="shared" si="449"/>
        <v/>
      </c>
      <c r="AB1949" s="253">
        <v>1188</v>
      </c>
      <c r="AC1949" s="253">
        <f t="shared" si="465"/>
        <v>163.00753827068456</v>
      </c>
      <c r="AD1949" s="253">
        <f t="shared" si="450"/>
        <v>1.3871473108501779E-3</v>
      </c>
      <c r="AE1949" s="253">
        <f t="shared" si="451"/>
        <v>0.77397447060599667</v>
      </c>
      <c r="AF1949" s="253" t="str">
        <f>IF(OR(AE1949&lt;$T$757,AE1949&gt;$T$758),AD1949,"")</f>
        <v/>
      </c>
      <c r="AG1949" s="253">
        <f t="shared" si="452"/>
        <v>1.3871473108501779E-3</v>
      </c>
      <c r="AH1949" s="253" t="str">
        <f t="shared" si="453"/>
        <v/>
      </c>
      <c r="AI1949" s="253">
        <f t="shared" si="454"/>
        <v>7.1745362505128371E-5</v>
      </c>
      <c r="AJ1949" s="253" t="str">
        <f t="shared" si="455"/>
        <v/>
      </c>
      <c r="AK1949" s="253" t="str">
        <f t="shared" si="456"/>
        <v/>
      </c>
      <c r="AO1949" s="253">
        <v>1188</v>
      </c>
      <c r="AP1949" s="253">
        <f t="shared" si="457"/>
        <v>961.01131881078072</v>
      </c>
      <c r="AQ1949" s="253">
        <f t="shared" si="458"/>
        <v>2.3528907925902257E-4</v>
      </c>
      <c r="AR1949" s="253">
        <f t="shared" si="459"/>
        <v>0.77397447060599667</v>
      </c>
      <c r="AS1949" s="253" t="str">
        <f>IF(OR(AR1949&lt;$T$757,AR1949&gt;$T$758),AQ1949,"")</f>
        <v/>
      </c>
      <c r="AT1949" s="253">
        <f t="shared" si="460"/>
        <v>2.3528907925902257E-4</v>
      </c>
      <c r="AU1949" s="253" t="str">
        <f t="shared" si="461"/>
        <v/>
      </c>
      <c r="AV1949" s="253">
        <f t="shared" si="462"/>
        <v>0</v>
      </c>
      <c r="AW1949" s="253">
        <f t="shared" si="463"/>
        <v>2.3528907925902257E-4</v>
      </c>
      <c r="AX1949" s="253" t="str">
        <f t="shared" si="464"/>
        <v/>
      </c>
      <c r="AZ1949" s="259"/>
      <c r="BA1949" s="259">
        <f>BA1948+$BD$753</f>
        <v>7.635200000000153</v>
      </c>
      <c r="BB1949" s="274">
        <f t="shared" si="447"/>
        <v>0.36585730122920235</v>
      </c>
      <c r="BC1949" s="259">
        <f t="shared" si="448"/>
        <v>6.0234773156103705E-4</v>
      </c>
      <c r="BD1949" s="259" t="str">
        <f t="shared" si="445"/>
        <v/>
      </c>
      <c r="BE1949" s="254" t="str">
        <f t="shared" si="446"/>
        <v/>
      </c>
    </row>
    <row r="1950" spans="1:57" ht="20.100000000000001" customHeight="1" x14ac:dyDescent="0.25">
      <c r="A1950" s="247">
        <v>1189</v>
      </c>
      <c r="B1950" s="247">
        <f>$B$755+(A1950*$B$758)</f>
        <v>1817.2476601910093</v>
      </c>
      <c r="C1950" s="247">
        <f>_xlfn.NORM.DIST($B1950,$B$752,$B$753,0)</f>
        <v>1.2471258392010115E-4</v>
      </c>
      <c r="D1950" s="247">
        <f>_xlfn.NORM.DIST($B1950,$B$752,$B$753,1)</f>
        <v>0.77517540214753855</v>
      </c>
      <c r="E1950" s="247" t="str">
        <f>IF(OR(D1950&lt;$F$757,D1950&gt;$F$758),C1950,"")</f>
        <v/>
      </c>
      <c r="F1950" s="247">
        <f>IF(AND(D1950&gt;$F$757,D1950&lt;$F$758),C1950,"")</f>
        <v>1.2471258392010115E-4</v>
      </c>
      <c r="G1950" s="247" t="str">
        <f>IF(C1950=MAX($C$761:$C$2761),C1950,"")</f>
        <v/>
      </c>
      <c r="H1950" s="247">
        <f>_xlfn.NORM.DIST(B1950,$F$753,$F$754,0)</f>
        <v>0</v>
      </c>
      <c r="I1950" s="247">
        <f>IF(H1950=MAX($H$761:$H$2761),C1950,"")</f>
        <v>1.2471258392010115E-4</v>
      </c>
      <c r="J1950" s="247" t="str">
        <f>IF(I1950=MIN($I$761:$I$2761),I1950,"")</f>
        <v/>
      </c>
      <c r="K1950" s="247"/>
      <c r="L1950" s="247"/>
      <c r="M1950" s="247"/>
      <c r="N1950" s="247"/>
      <c r="O1950" s="247">
        <v>1189</v>
      </c>
      <c r="P1950" s="247">
        <f>$P$755+(O1950*$P$758)</f>
        <v>105.9010590699387</v>
      </c>
      <c r="Q1950" s="247">
        <f>_xlfn.NORM.DIST(P1950,P$752,P$753,0)</f>
        <v>2.1400508485520092E-3</v>
      </c>
      <c r="R1950" s="247">
        <f>_xlfn.NORM.DIST(P1950,P$752,P$753,1)</f>
        <v>0.77517540214753855</v>
      </c>
      <c r="S1950" s="253" t="str">
        <f>IF(OR(R1950&lt;$T$757,R1950&gt;$T$758),Q1950,"")</f>
        <v/>
      </c>
      <c r="T1950" s="253">
        <f>IF(AND(R1950&gt;$T$757,R1950&lt;$T$758),Q1950,"")</f>
        <v>2.1400508485520092E-3</v>
      </c>
      <c r="U1950" s="253" t="str">
        <f>IF(Q1950=MAX($Q$761:$Q$2761),Q1950,"")</f>
        <v/>
      </c>
      <c r="V1950" s="253">
        <f>_xlfn.NORM.DIST(P1950,$T$753,$T$754,0)</f>
        <v>3.3996700666223549E-85</v>
      </c>
      <c r="W1950" s="253" t="str">
        <f>IF(V1950=MAX($V$761:$V$2761),Q1950,"")</f>
        <v/>
      </c>
      <c r="X1950" s="253" t="str">
        <f t="shared" si="449"/>
        <v/>
      </c>
      <c r="AB1950" s="253">
        <v>1189</v>
      </c>
      <c r="AC1950" s="253">
        <f t="shared" si="465"/>
        <v>163.87459964446475</v>
      </c>
      <c r="AD1950" s="253">
        <f t="shared" si="450"/>
        <v>1.3829699771463868E-3</v>
      </c>
      <c r="AE1950" s="253">
        <f t="shared" si="451"/>
        <v>0.77517540214753855</v>
      </c>
      <c r="AF1950" s="253" t="str">
        <f>IF(OR(AE1950&lt;$T$757,AE1950&gt;$T$758),AD1950,"")</f>
        <v/>
      </c>
      <c r="AG1950" s="253">
        <f t="shared" si="452"/>
        <v>1.3829699771463868E-3</v>
      </c>
      <c r="AH1950" s="253" t="str">
        <f t="shared" si="453"/>
        <v/>
      </c>
      <c r="AI1950" s="253">
        <f t="shared" si="454"/>
        <v>7.1017448667979628E-5</v>
      </c>
      <c r="AJ1950" s="253" t="str">
        <f t="shared" si="455"/>
        <v/>
      </c>
      <c r="AK1950" s="253" t="str">
        <f t="shared" si="456"/>
        <v/>
      </c>
      <c r="AO1950" s="253">
        <v>1189</v>
      </c>
      <c r="AP1950" s="253">
        <f t="shared" si="457"/>
        <v>966.12308114488042</v>
      </c>
      <c r="AQ1950" s="253">
        <f t="shared" si="458"/>
        <v>2.3458051644580536E-4</v>
      </c>
      <c r="AR1950" s="253">
        <f t="shared" si="459"/>
        <v>0.77517540214753866</v>
      </c>
      <c r="AS1950" s="253" t="str">
        <f>IF(OR(AR1950&lt;$T$757,AR1950&gt;$T$758),AQ1950,"")</f>
        <v/>
      </c>
      <c r="AT1950" s="253">
        <f t="shared" si="460"/>
        <v>2.3458051644580536E-4</v>
      </c>
      <c r="AU1950" s="253" t="str">
        <f t="shared" si="461"/>
        <v/>
      </c>
      <c r="AV1950" s="253">
        <f t="shared" si="462"/>
        <v>0</v>
      </c>
      <c r="AW1950" s="253">
        <f t="shared" si="463"/>
        <v>2.3458051644580536E-4</v>
      </c>
      <c r="AX1950" s="253" t="str">
        <f t="shared" si="464"/>
        <v/>
      </c>
      <c r="AZ1950" s="259"/>
      <c r="BA1950" s="259">
        <f>BA1949+$BD$753</f>
        <v>7.6416000000001532</v>
      </c>
      <c r="BB1950" s="274">
        <f t="shared" si="447"/>
        <v>0.36525495349764131</v>
      </c>
      <c r="BC1950" s="259">
        <f t="shared" si="448"/>
        <v>6.0168178455993759E-4</v>
      </c>
      <c r="BD1950" s="259" t="str">
        <f t="shared" si="445"/>
        <v/>
      </c>
      <c r="BE1950" s="254" t="str">
        <f t="shared" si="446"/>
        <v/>
      </c>
    </row>
    <row r="1951" spans="1:57" ht="20.100000000000001" customHeight="1" x14ac:dyDescent="0.25">
      <c r="A1951" s="247">
        <v>1190</v>
      </c>
      <c r="B1951" s="247">
        <f>$B$755+(A1951*$B$758)</f>
        <v>1826.862727176147</v>
      </c>
      <c r="C1951" s="247">
        <f>_xlfn.NORM.DIST($B1951,$B$752,$B$753,0)</f>
        <v>1.2433502802962533E-4</v>
      </c>
      <c r="D1951" s="247">
        <f>_xlfn.NORM.DIST($B1951,$B$752,$B$753,1)</f>
        <v>0.77637270756240051</v>
      </c>
      <c r="E1951" s="247" t="str">
        <f>IF(OR(D1951&lt;$F$757,D1951&gt;$F$758),C1951,"")</f>
        <v/>
      </c>
      <c r="F1951" s="247">
        <f>IF(AND(D1951&gt;$F$757,D1951&lt;$F$758),C1951,"")</f>
        <v>1.2433502802962533E-4</v>
      </c>
      <c r="G1951" s="247" t="str">
        <f>IF(C1951=MAX($C$761:$C$2761),C1951,"")</f>
        <v/>
      </c>
      <c r="H1951" s="247">
        <f>_xlfn.NORM.DIST(B1951,$F$753,$F$754,0)</f>
        <v>0</v>
      </c>
      <c r="I1951" s="247">
        <f>IF(H1951=MAX($H$761:$H$2761),C1951,"")</f>
        <v>1.2433502802962533E-4</v>
      </c>
      <c r="J1951" s="247" t="str">
        <f>IF(I1951=MIN($I$761:$I$2761),I1951,"")</f>
        <v/>
      </c>
      <c r="K1951" s="247"/>
      <c r="L1951" s="247"/>
      <c r="M1951" s="247"/>
      <c r="N1951" s="247"/>
      <c r="O1951" s="247">
        <v>1190</v>
      </c>
      <c r="P1951" s="247">
        <f>$P$755+(O1951*$P$758)</f>
        <v>106.46138213380084</v>
      </c>
      <c r="Q1951" s="247">
        <f>_xlfn.NORM.DIST(P1951,P$752,P$753,0)</f>
        <v>2.1335720412144414E-3</v>
      </c>
      <c r="R1951" s="247">
        <f>_xlfn.NORM.DIST(P1951,P$752,P$753,1)</f>
        <v>0.77637270756240051</v>
      </c>
      <c r="S1951" s="253" t="str">
        <f>IF(OR(R1951&lt;$T$757,R1951&gt;$T$758),Q1951,"")</f>
        <v/>
      </c>
      <c r="T1951" s="253">
        <f>IF(AND(R1951&gt;$T$757,R1951&lt;$T$758),Q1951,"")</f>
        <v>2.1335720412144414E-3</v>
      </c>
      <c r="U1951" s="253" t="str">
        <f>IF(Q1951=MAX($Q$761:$Q$2761),Q1951,"")</f>
        <v/>
      </c>
      <c r="V1951" s="253">
        <f>_xlfn.NORM.DIST(P1951,$T$753,$T$754,0)</f>
        <v>3.1455119249616461E-85</v>
      </c>
      <c r="W1951" s="253" t="str">
        <f>IF(V1951=MAX($V$761:$V$2761),Q1951,"")</f>
        <v/>
      </c>
      <c r="X1951" s="253" t="str">
        <f t="shared" si="449"/>
        <v/>
      </c>
      <c r="AB1951" s="253">
        <v>1190</v>
      </c>
      <c r="AC1951" s="253">
        <f t="shared" si="465"/>
        <v>164.74166101824494</v>
      </c>
      <c r="AD1951" s="253">
        <f t="shared" si="450"/>
        <v>1.3787831625939975E-3</v>
      </c>
      <c r="AE1951" s="253">
        <f t="shared" si="451"/>
        <v>0.7763727075624004</v>
      </c>
      <c r="AF1951" s="253" t="str">
        <f>IF(OR(AE1951&lt;$T$757,AE1951&gt;$T$758),AD1951,"")</f>
        <v/>
      </c>
      <c r="AG1951" s="253">
        <f t="shared" si="452"/>
        <v>1.3787831625939975E-3</v>
      </c>
      <c r="AH1951" s="253" t="str">
        <f t="shared" si="453"/>
        <v/>
      </c>
      <c r="AI1951" s="253">
        <f t="shared" si="454"/>
        <v>7.0295795354660581E-5</v>
      </c>
      <c r="AJ1951" s="253" t="str">
        <f t="shared" si="455"/>
        <v/>
      </c>
      <c r="AK1951" s="253" t="str">
        <f t="shared" si="456"/>
        <v/>
      </c>
      <c r="AO1951" s="253">
        <v>1190</v>
      </c>
      <c r="AP1951" s="253">
        <f t="shared" si="457"/>
        <v>971.23484347898011</v>
      </c>
      <c r="AQ1951" s="253">
        <f t="shared" si="458"/>
        <v>2.3387034548317254E-4</v>
      </c>
      <c r="AR1951" s="253">
        <f t="shared" si="459"/>
        <v>0.77637270756240051</v>
      </c>
      <c r="AS1951" s="253" t="str">
        <f>IF(OR(AR1951&lt;$T$757,AR1951&gt;$T$758),AQ1951,"")</f>
        <v/>
      </c>
      <c r="AT1951" s="253">
        <f t="shared" si="460"/>
        <v>2.3387034548317254E-4</v>
      </c>
      <c r="AU1951" s="253" t="str">
        <f t="shared" si="461"/>
        <v/>
      </c>
      <c r="AV1951" s="253">
        <f t="shared" si="462"/>
        <v>0</v>
      </c>
      <c r="AW1951" s="253">
        <f t="shared" si="463"/>
        <v>2.3387034548317254E-4</v>
      </c>
      <c r="AX1951" s="253" t="str">
        <f t="shared" si="464"/>
        <v/>
      </c>
      <c r="AZ1951" s="259"/>
      <c r="BA1951" s="259">
        <f>BA1950+$BD$753</f>
        <v>7.6480000000001533</v>
      </c>
      <c r="BB1951" s="274">
        <f t="shared" si="447"/>
        <v>0.36465327171308137</v>
      </c>
      <c r="BC1951" s="259">
        <f t="shared" si="448"/>
        <v>6.0101552075847442E-4</v>
      </c>
      <c r="BD1951" s="259" t="str">
        <f t="shared" si="445"/>
        <v/>
      </c>
      <c r="BE1951" s="254" t="str">
        <f t="shared" si="446"/>
        <v/>
      </c>
    </row>
    <row r="1952" spans="1:57" ht="20.100000000000001" customHeight="1" x14ac:dyDescent="0.25">
      <c r="A1952" s="248">
        <v>1191</v>
      </c>
      <c r="B1952" s="247">
        <f>$B$755+(A1952*$B$758)</f>
        <v>1836.4777941612847</v>
      </c>
      <c r="C1952" s="247">
        <f>_xlfn.NORM.DIST($B1952,$B$752,$B$753,0)</f>
        <v>1.2395663183294606E-4</v>
      </c>
      <c r="D1952" s="247">
        <f>_xlfn.NORM.DIST($B1952,$B$752,$B$753,1)</f>
        <v>0.77756637870054646</v>
      </c>
      <c r="E1952" s="247" t="str">
        <f>IF(OR(D1952&lt;$F$757,D1952&gt;$F$758),C1952,"")</f>
        <v/>
      </c>
      <c r="F1952" s="247">
        <f>IF(AND(D1952&gt;$F$757,D1952&lt;$F$758),C1952,"")</f>
        <v>1.2395663183294606E-4</v>
      </c>
      <c r="G1952" s="247" t="str">
        <f>IF(C1952=MAX($C$761:$C$2761),C1952,"")</f>
        <v/>
      </c>
      <c r="H1952" s="247">
        <f>_xlfn.NORM.DIST(B1952,$F$753,$F$754,0)</f>
        <v>0</v>
      </c>
      <c r="I1952" s="247">
        <f>IF(H1952=MAX($H$761:$H$2761),C1952,"")</f>
        <v>1.2395663183294606E-4</v>
      </c>
      <c r="J1952" s="247" t="str">
        <f>IF(I1952=MIN($I$761:$I$2761),I1952,"")</f>
        <v/>
      </c>
      <c r="K1952" s="247"/>
      <c r="L1952" s="247"/>
      <c r="M1952" s="247"/>
      <c r="N1952" s="247"/>
      <c r="O1952" s="248">
        <v>1191</v>
      </c>
      <c r="P1952" s="247">
        <f>$P$755+(O1952*$P$758)</f>
        <v>107.02170519766298</v>
      </c>
      <c r="Q1952" s="247">
        <f>_xlfn.NORM.DIST(P1952,P$752,P$753,0)</f>
        <v>2.1270788143375832E-3</v>
      </c>
      <c r="R1952" s="247">
        <f>_xlfn.NORM.DIST(P1952,P$752,P$753,1)</f>
        <v>0.77756637870054657</v>
      </c>
      <c r="S1952" s="253" t="str">
        <f>IF(OR(R1952&lt;$T$757,R1952&gt;$T$758),Q1952,"")</f>
        <v/>
      </c>
      <c r="T1952" s="253">
        <f>IF(AND(R1952&gt;$T$757,R1952&lt;$T$758),Q1952,"")</f>
        <v>2.1270788143375832E-3</v>
      </c>
      <c r="U1952" s="253" t="str">
        <f>IF(Q1952=MAX($Q$761:$Q$2761),Q1952,"")</f>
        <v/>
      </c>
      <c r="V1952" s="253">
        <f>_xlfn.NORM.DIST(P1952,$T$753,$T$754,0)</f>
        <v>2.9103079915186819E-85</v>
      </c>
      <c r="W1952" s="253" t="str">
        <f>IF(V1952=MAX($V$761:$V$2761),Q1952,"")</f>
        <v/>
      </c>
      <c r="X1952" s="253" t="str">
        <f t="shared" si="449"/>
        <v/>
      </c>
      <c r="AB1952" s="259">
        <v>1191</v>
      </c>
      <c r="AC1952" s="253">
        <f t="shared" si="465"/>
        <v>165.60872239202536</v>
      </c>
      <c r="AD1952" s="253">
        <f t="shared" si="450"/>
        <v>1.3745870296695991E-3</v>
      </c>
      <c r="AE1952" s="253">
        <f t="shared" si="451"/>
        <v>0.77756637870054668</v>
      </c>
      <c r="AF1952" s="253" t="str">
        <f>IF(OR(AE1952&lt;$T$757,AE1952&gt;$T$758),AD1952,"")</f>
        <v/>
      </c>
      <c r="AG1952" s="253">
        <f t="shared" si="452"/>
        <v>1.3745870296695991E-3</v>
      </c>
      <c r="AH1952" s="253" t="str">
        <f t="shared" si="453"/>
        <v/>
      </c>
      <c r="AI1952" s="253">
        <f t="shared" si="454"/>
        <v>6.9580361923411252E-5</v>
      </c>
      <c r="AJ1952" s="253" t="str">
        <f t="shared" si="455"/>
        <v/>
      </c>
      <c r="AK1952" s="253" t="str">
        <f t="shared" si="456"/>
        <v/>
      </c>
      <c r="AO1952" s="259">
        <v>1191</v>
      </c>
      <c r="AP1952" s="253">
        <f t="shared" si="457"/>
        <v>976.3466058130798</v>
      </c>
      <c r="AQ1952" s="253">
        <f t="shared" si="458"/>
        <v>2.3315859393053834E-4</v>
      </c>
      <c r="AR1952" s="253">
        <f t="shared" si="459"/>
        <v>0.77756637870054635</v>
      </c>
      <c r="AS1952" s="253" t="str">
        <f>IF(OR(AR1952&lt;$T$757,AR1952&gt;$T$758),AQ1952,"")</f>
        <v/>
      </c>
      <c r="AT1952" s="253">
        <f t="shared" si="460"/>
        <v>2.3315859393053834E-4</v>
      </c>
      <c r="AU1952" s="253" t="str">
        <f t="shared" si="461"/>
        <v/>
      </c>
      <c r="AV1952" s="253">
        <f t="shared" si="462"/>
        <v>0</v>
      </c>
      <c r="AW1952" s="253">
        <f t="shared" si="463"/>
        <v>2.3315859393053834E-4</v>
      </c>
      <c r="AX1952" s="253" t="str">
        <f t="shared" si="464"/>
        <v/>
      </c>
      <c r="AZ1952" s="259"/>
      <c r="BA1952" s="259">
        <f>BA1951+$BD$753</f>
        <v>7.6544000000001535</v>
      </c>
      <c r="BB1952" s="274">
        <f t="shared" si="447"/>
        <v>0.3640522561923229</v>
      </c>
      <c r="BC1952" s="259">
        <f t="shared" si="448"/>
        <v>6.0034894459931598E-4</v>
      </c>
      <c r="BD1952" s="259" t="str">
        <f t="shared" si="445"/>
        <v/>
      </c>
      <c r="BE1952" s="254" t="str">
        <f t="shared" si="446"/>
        <v/>
      </c>
    </row>
    <row r="1953" spans="1:57" ht="20.100000000000001" customHeight="1" x14ac:dyDescent="0.25">
      <c r="A1953" s="247">
        <v>1192</v>
      </c>
      <c r="B1953" s="247">
        <f>$B$755+(A1953*$B$758)</f>
        <v>1846.0928611464224</v>
      </c>
      <c r="C1953" s="247">
        <f>_xlfn.NORM.DIST($B1953,$B$752,$B$753,0)</f>
        <v>1.2357740997757322E-4</v>
      </c>
      <c r="D1953" s="247">
        <f>_xlfn.NORM.DIST($B1953,$B$752,$B$753,1)</f>
        <v>0.77875640755279807</v>
      </c>
      <c r="E1953" s="247" t="str">
        <f>IF(OR(D1953&lt;$F$757,D1953&gt;$F$758),C1953,"")</f>
        <v/>
      </c>
      <c r="F1953" s="247">
        <f>IF(AND(D1953&gt;$F$757,D1953&lt;$F$758),C1953,"")</f>
        <v>1.2357740997757322E-4</v>
      </c>
      <c r="G1953" s="247" t="str">
        <f>IF(C1953=MAX($C$761:$C$2761),C1953,"")</f>
        <v/>
      </c>
      <c r="H1953" s="247">
        <f>_xlfn.NORM.DIST(B1953,$F$753,$F$754,0)</f>
        <v>0</v>
      </c>
      <c r="I1953" s="247">
        <f>IF(H1953=MAX($H$761:$H$2761),C1953,"")</f>
        <v>1.2357740997757322E-4</v>
      </c>
      <c r="J1953" s="247" t="str">
        <f>IF(I1953=MIN($I$761:$I$2761),I1953,"")</f>
        <v/>
      </c>
      <c r="K1953" s="247"/>
      <c r="L1953" s="247"/>
      <c r="M1953" s="247"/>
      <c r="N1953" s="247"/>
      <c r="O1953" s="247">
        <v>1192</v>
      </c>
      <c r="P1953" s="247">
        <f>$P$755+(O1953*$P$758)</f>
        <v>107.58202826152501</v>
      </c>
      <c r="Q1953" s="247">
        <f>_xlfn.NORM.DIST(P1953,P$752,P$753,0)</f>
        <v>2.1205714192706997E-3</v>
      </c>
      <c r="R1953" s="247">
        <f>_xlfn.NORM.DIST(P1953,P$752,P$753,1)</f>
        <v>0.77875640755279807</v>
      </c>
      <c r="S1953" s="253" t="str">
        <f>IF(OR(R1953&lt;$T$757,R1953&gt;$T$758),Q1953,"")</f>
        <v/>
      </c>
      <c r="T1953" s="253">
        <f>IF(AND(R1953&gt;$T$757,R1953&lt;$T$758),Q1953,"")</f>
        <v>2.1205714192706997E-3</v>
      </c>
      <c r="U1953" s="253" t="str">
        <f>IF(Q1953=MAX($Q$761:$Q$2761),Q1953,"")</f>
        <v/>
      </c>
      <c r="V1953" s="253">
        <f>_xlfn.NORM.DIST(P1953,$T$753,$T$754,0)</f>
        <v>2.692648220815064E-85</v>
      </c>
      <c r="W1953" s="253" t="str">
        <f>IF(V1953=MAX($V$761:$V$2761),Q1953,"")</f>
        <v/>
      </c>
      <c r="X1953" s="253" t="str">
        <f t="shared" si="449"/>
        <v/>
      </c>
      <c r="AB1953" s="253">
        <v>1192</v>
      </c>
      <c r="AC1953" s="253">
        <f t="shared" si="465"/>
        <v>166.47578376580555</v>
      </c>
      <c r="AD1953" s="253">
        <f t="shared" si="450"/>
        <v>1.3703817408032058E-3</v>
      </c>
      <c r="AE1953" s="253">
        <f t="shared" si="451"/>
        <v>0.77875640755279818</v>
      </c>
      <c r="AF1953" s="253" t="str">
        <f>IF(OR(AE1953&lt;$T$757,AE1953&gt;$T$758),AD1953,"")</f>
        <v/>
      </c>
      <c r="AG1953" s="253">
        <f t="shared" si="452"/>
        <v>1.3703817408032058E-3</v>
      </c>
      <c r="AH1953" s="253" t="str">
        <f t="shared" si="453"/>
        <v/>
      </c>
      <c r="AI1953" s="253">
        <f t="shared" si="454"/>
        <v>6.8871107848748173E-5</v>
      </c>
      <c r="AJ1953" s="253" t="str">
        <f t="shared" si="455"/>
        <v/>
      </c>
      <c r="AK1953" s="253" t="str">
        <f t="shared" si="456"/>
        <v/>
      </c>
      <c r="AO1953" s="253">
        <v>1192</v>
      </c>
      <c r="AP1953" s="253">
        <f t="shared" si="457"/>
        <v>981.4583681471795</v>
      </c>
      <c r="AQ1953" s="253">
        <f t="shared" si="458"/>
        <v>2.3244528933941637E-4</v>
      </c>
      <c r="AR1953" s="253">
        <f t="shared" si="459"/>
        <v>0.77875640755279807</v>
      </c>
      <c r="AS1953" s="253" t="str">
        <f>IF(OR(AR1953&lt;$T$757,AR1953&gt;$T$758),AQ1953,"")</f>
        <v/>
      </c>
      <c r="AT1953" s="253">
        <f t="shared" si="460"/>
        <v>2.3244528933941637E-4</v>
      </c>
      <c r="AU1953" s="253" t="str">
        <f t="shared" si="461"/>
        <v/>
      </c>
      <c r="AV1953" s="253">
        <f t="shared" si="462"/>
        <v>0</v>
      </c>
      <c r="AW1953" s="253">
        <f t="shared" si="463"/>
        <v>2.3244528933941637E-4</v>
      </c>
      <c r="AX1953" s="253" t="str">
        <f t="shared" si="464"/>
        <v/>
      </c>
      <c r="AZ1953" s="259"/>
      <c r="BA1953" s="259">
        <f>BA1952+$BD$753</f>
        <v>7.6608000000001537</v>
      </c>
      <c r="BB1953" s="274">
        <f t="shared" si="447"/>
        <v>0.36345190724772358</v>
      </c>
      <c r="BC1953" s="259">
        <f t="shared" si="448"/>
        <v>5.9968206051214112E-4</v>
      </c>
      <c r="BD1953" s="259" t="str">
        <f t="shared" si="445"/>
        <v/>
      </c>
      <c r="BE1953" s="254" t="str">
        <f t="shared" si="446"/>
        <v/>
      </c>
    </row>
    <row r="1954" spans="1:57" ht="20.100000000000001" customHeight="1" x14ac:dyDescent="0.25">
      <c r="A1954" s="247">
        <v>1193</v>
      </c>
      <c r="B1954" s="247">
        <f>$B$755+(A1954*$B$758)</f>
        <v>1855.70792813156</v>
      </c>
      <c r="C1954" s="247">
        <f>_xlfn.NORM.DIST($B1954,$B$752,$B$753,0)</f>
        <v>1.231973771058933E-4</v>
      </c>
      <c r="D1954" s="247">
        <f>_xlfn.NORM.DIST($B1954,$B$752,$B$753,1)</f>
        <v>0.77994278625079017</v>
      </c>
      <c r="E1954" s="247" t="str">
        <f>IF(OR(D1954&lt;$F$757,D1954&gt;$F$758),C1954,"")</f>
        <v/>
      </c>
      <c r="F1954" s="247">
        <f>IF(AND(D1954&gt;$F$757,D1954&lt;$F$758),C1954,"")</f>
        <v>1.231973771058933E-4</v>
      </c>
      <c r="G1954" s="247" t="str">
        <f>IF(C1954=MAX($C$761:$C$2761),C1954,"")</f>
        <v/>
      </c>
      <c r="H1954" s="247">
        <f>_xlfn.NORM.DIST(B1954,$F$753,$F$754,0)</f>
        <v>0</v>
      </c>
      <c r="I1954" s="247">
        <f>IF(H1954=MAX($H$761:$H$2761),C1954,"")</f>
        <v>1.231973771058933E-4</v>
      </c>
      <c r="J1954" s="247" t="str">
        <f>IF(I1954=MIN($I$761:$I$2761),I1954,"")</f>
        <v/>
      </c>
      <c r="K1954" s="247"/>
      <c r="L1954" s="247"/>
      <c r="M1954" s="247"/>
      <c r="N1954" s="247"/>
      <c r="O1954" s="247">
        <v>1193</v>
      </c>
      <c r="P1954" s="247">
        <f>$P$755+(O1954*$P$758)</f>
        <v>108.14235132538715</v>
      </c>
      <c r="Q1954" s="247">
        <f>_xlfn.NORM.DIST(P1954,P$752,P$753,0)</f>
        <v>2.1140501072751321E-3</v>
      </c>
      <c r="R1954" s="247">
        <f>_xlfn.NORM.DIST(P1954,P$752,P$753,1)</f>
        <v>0.77994278625079017</v>
      </c>
      <c r="S1954" s="253" t="str">
        <f>IF(OR(R1954&lt;$T$757,R1954&gt;$T$758),Q1954,"")</f>
        <v/>
      </c>
      <c r="T1954" s="253">
        <f>IF(AND(R1954&gt;$T$757,R1954&lt;$T$758),Q1954,"")</f>
        <v>2.1140501072751321E-3</v>
      </c>
      <c r="U1954" s="253" t="str">
        <f>IF(Q1954=MAX($Q$761:$Q$2761),Q1954,"")</f>
        <v/>
      </c>
      <c r="V1954" s="253">
        <f>_xlfn.NORM.DIST(P1954,$T$753,$T$754,0)</f>
        <v>2.4912272025654571E-85</v>
      </c>
      <c r="W1954" s="253" t="str">
        <f>IF(V1954=MAX($V$761:$V$2761),Q1954,"")</f>
        <v/>
      </c>
      <c r="X1954" s="253" t="str">
        <f t="shared" si="449"/>
        <v/>
      </c>
      <c r="AB1954" s="253">
        <v>1193</v>
      </c>
      <c r="AC1954" s="253">
        <f t="shared" si="465"/>
        <v>167.34284513958573</v>
      </c>
      <c r="AD1954" s="253">
        <f t="shared" si="450"/>
        <v>1.3661674583680123E-3</v>
      </c>
      <c r="AE1954" s="253">
        <f t="shared" si="451"/>
        <v>0.77994278625079017</v>
      </c>
      <c r="AF1954" s="253" t="str">
        <f>IF(OR(AE1954&lt;$T$757,AE1954&gt;$T$758),AD1954,"")</f>
        <v/>
      </c>
      <c r="AG1954" s="253">
        <f t="shared" si="452"/>
        <v>1.3661674583680123E-3</v>
      </c>
      <c r="AH1954" s="253" t="str">
        <f t="shared" si="453"/>
        <v/>
      </c>
      <c r="AI1954" s="253">
        <f t="shared" si="454"/>
        <v>6.8167992722860513E-5</v>
      </c>
      <c r="AJ1954" s="253" t="str">
        <f t="shared" si="455"/>
        <v/>
      </c>
      <c r="AK1954" s="253" t="str">
        <f t="shared" si="456"/>
        <v/>
      </c>
      <c r="AO1954" s="253">
        <v>1193</v>
      </c>
      <c r="AP1954" s="253">
        <f t="shared" si="457"/>
        <v>986.5701304812801</v>
      </c>
      <c r="AQ1954" s="253">
        <f t="shared" si="458"/>
        <v>2.3173045925168289E-4</v>
      </c>
      <c r="AR1954" s="253">
        <f t="shared" si="459"/>
        <v>0.77994278625079028</v>
      </c>
      <c r="AS1954" s="253" t="str">
        <f>IF(OR(AR1954&lt;$T$757,AR1954&gt;$T$758),AQ1954,"")</f>
        <v/>
      </c>
      <c r="AT1954" s="253">
        <f t="shared" si="460"/>
        <v>2.3173045925168289E-4</v>
      </c>
      <c r="AU1954" s="253" t="str">
        <f t="shared" si="461"/>
        <v/>
      </c>
      <c r="AV1954" s="253">
        <f t="shared" si="462"/>
        <v>0</v>
      </c>
      <c r="AW1954" s="253">
        <f t="shared" si="463"/>
        <v>2.3173045925168289E-4</v>
      </c>
      <c r="AX1954" s="253" t="str">
        <f t="shared" si="464"/>
        <v/>
      </c>
      <c r="AZ1954" s="259"/>
      <c r="BA1954" s="259">
        <f>BA1953+$BD$753</f>
        <v>7.6672000000001539</v>
      </c>
      <c r="BB1954" s="274">
        <f t="shared" si="447"/>
        <v>0.36285222518721144</v>
      </c>
      <c r="BC1954" s="259">
        <f t="shared" si="448"/>
        <v>5.9901487291441624E-4</v>
      </c>
      <c r="BD1954" s="259" t="str">
        <f t="shared" si="445"/>
        <v/>
      </c>
      <c r="BE1954" s="254" t="str">
        <f t="shared" si="446"/>
        <v/>
      </c>
    </row>
    <row r="1955" spans="1:57" ht="20.100000000000001" customHeight="1" x14ac:dyDescent="0.25">
      <c r="A1955" s="247">
        <v>1194</v>
      </c>
      <c r="B1955" s="247">
        <f>$B$755+(A1955*$B$758)</f>
        <v>1865.3229951166977</v>
      </c>
      <c r="C1955" s="247">
        <f>_xlfn.NORM.DIST($B1955,$B$752,$B$753,0)</f>
        <v>1.2281654785424915E-4</v>
      </c>
      <c r="D1955" s="247">
        <f>_xlfn.NORM.DIST($B1955,$B$752,$B$753,1)</f>
        <v>0.78112550706691619</v>
      </c>
      <c r="E1955" s="247" t="str">
        <f>IF(OR(D1955&lt;$F$757,D1955&gt;$F$758),C1955,"")</f>
        <v/>
      </c>
      <c r="F1955" s="247">
        <f>IF(AND(D1955&gt;$F$757,D1955&lt;$F$758),C1955,"")</f>
        <v>1.2281654785424915E-4</v>
      </c>
      <c r="G1955" s="247" t="str">
        <f>IF(C1955=MAX($C$761:$C$2761),C1955,"")</f>
        <v/>
      </c>
      <c r="H1955" s="247">
        <f>_xlfn.NORM.DIST(B1955,$F$753,$F$754,0)</f>
        <v>0</v>
      </c>
      <c r="I1955" s="247">
        <f>IF(H1955=MAX($H$761:$H$2761),C1955,"")</f>
        <v>1.2281654785424915E-4</v>
      </c>
      <c r="J1955" s="247" t="str">
        <f>IF(I1955=MIN($I$761:$I$2761),I1955,"")</f>
        <v/>
      </c>
      <c r="K1955" s="247"/>
      <c r="L1955" s="247"/>
      <c r="M1955" s="247"/>
      <c r="N1955" s="247"/>
      <c r="O1955" s="247">
        <v>1194</v>
      </c>
      <c r="P1955" s="247">
        <f>$P$755+(O1955*$P$758)</f>
        <v>108.7026743892493</v>
      </c>
      <c r="Q1955" s="247">
        <f>_xlfn.NORM.DIST(P1955,P$752,P$753,0)</f>
        <v>2.107515129508521E-3</v>
      </c>
      <c r="R1955" s="247">
        <f>_xlfn.NORM.DIST(P1955,P$752,P$753,1)</f>
        <v>0.78112550706691619</v>
      </c>
      <c r="S1955" s="253" t="str">
        <f>IF(OR(R1955&lt;$T$757,R1955&gt;$T$758),Q1955,"")</f>
        <v/>
      </c>
      <c r="T1955" s="253">
        <f>IF(AND(R1955&gt;$T$757,R1955&lt;$T$758),Q1955,"")</f>
        <v>2.107515129508521E-3</v>
      </c>
      <c r="U1955" s="253" t="str">
        <f>IF(Q1955=MAX($Q$761:$Q$2761),Q1955,"")</f>
        <v/>
      </c>
      <c r="V1955" s="253">
        <f>_xlfn.NORM.DIST(P1955,$T$753,$T$754,0)</f>
        <v>2.3048364165113225E-85</v>
      </c>
      <c r="W1955" s="253" t="str">
        <f>IF(V1955=MAX($V$761:$V$2761),Q1955,"")</f>
        <v/>
      </c>
      <c r="X1955" s="253" t="str">
        <f t="shared" si="449"/>
        <v/>
      </c>
      <c r="AB1955" s="253">
        <v>1194</v>
      </c>
      <c r="AC1955" s="253">
        <f t="shared" si="465"/>
        <v>168.20990651336592</v>
      </c>
      <c r="AD1955" s="253">
        <f t="shared" si="450"/>
        <v>1.361944344670197E-3</v>
      </c>
      <c r="AE1955" s="253">
        <f t="shared" si="451"/>
        <v>0.78112550706691619</v>
      </c>
      <c r="AF1955" s="253" t="str">
        <f>IF(OR(AE1955&lt;$T$757,AE1955&gt;$T$758),AD1955,"")</f>
        <v/>
      </c>
      <c r="AG1955" s="253">
        <f t="shared" si="452"/>
        <v>1.361944344670197E-3</v>
      </c>
      <c r="AH1955" s="253" t="str">
        <f t="shared" si="453"/>
        <v/>
      </c>
      <c r="AI1955" s="253">
        <f t="shared" si="454"/>
        <v>6.7470976256983568E-5</v>
      </c>
      <c r="AJ1955" s="253" t="str">
        <f t="shared" si="455"/>
        <v/>
      </c>
      <c r="AK1955" s="253" t="str">
        <f t="shared" si="456"/>
        <v/>
      </c>
      <c r="AO1955" s="253">
        <v>1194</v>
      </c>
      <c r="AP1955" s="253">
        <f t="shared" si="457"/>
        <v>991.6818928153798</v>
      </c>
      <c r="AQ1955" s="253">
        <f t="shared" si="458"/>
        <v>2.3101413119784692E-4</v>
      </c>
      <c r="AR1955" s="253">
        <f t="shared" si="459"/>
        <v>0.78112550706691619</v>
      </c>
      <c r="AS1955" s="253" t="str">
        <f>IF(OR(AR1955&lt;$T$757,AR1955&gt;$T$758),AQ1955,"")</f>
        <v/>
      </c>
      <c r="AT1955" s="253">
        <f t="shared" si="460"/>
        <v>2.3101413119784692E-4</v>
      </c>
      <c r="AU1955" s="253" t="str">
        <f t="shared" si="461"/>
        <v/>
      </c>
      <c r="AV1955" s="253">
        <f t="shared" si="462"/>
        <v>0</v>
      </c>
      <c r="AW1955" s="253">
        <f t="shared" si="463"/>
        <v>2.3101413119784692E-4</v>
      </c>
      <c r="AX1955" s="253" t="str">
        <f t="shared" si="464"/>
        <v/>
      </c>
      <c r="AZ1955" s="259"/>
      <c r="BA1955" s="259">
        <f>BA1954+$BD$753</f>
        <v>7.6736000000001541</v>
      </c>
      <c r="BB1955" s="274">
        <f t="shared" si="447"/>
        <v>0.36225321031429703</v>
      </c>
      <c r="BC1955" s="259">
        <f t="shared" si="448"/>
        <v>5.9834738620745398E-4</v>
      </c>
      <c r="BD1955" s="259" t="str">
        <f t="shared" si="445"/>
        <v/>
      </c>
      <c r="BE1955" s="254" t="str">
        <f t="shared" si="446"/>
        <v/>
      </c>
    </row>
    <row r="1956" spans="1:57" ht="20.100000000000001" customHeight="1" x14ac:dyDescent="0.25">
      <c r="A1956" s="247">
        <v>1195</v>
      </c>
      <c r="B1956" s="247">
        <f>$B$755+(A1956*$B$758)</f>
        <v>1874.9380621018354</v>
      </c>
      <c r="C1956" s="247">
        <f>_xlfn.NORM.DIST($B1956,$B$752,$B$753,0)</f>
        <v>1.2243493685202354E-4</v>
      </c>
      <c r="D1956" s="247">
        <f>_xlfn.NORM.DIST($B1956,$B$752,$B$753,1)</f>
        <v>0.78230456241426682</v>
      </c>
      <c r="E1956" s="247" t="str">
        <f>IF(OR(D1956&lt;$F$757,D1956&gt;$F$758),C1956,"")</f>
        <v/>
      </c>
      <c r="F1956" s="247">
        <f>IF(AND(D1956&gt;$F$757,D1956&lt;$F$758),C1956,"")</f>
        <v>1.2243493685202354E-4</v>
      </c>
      <c r="G1956" s="247" t="str">
        <f>IF(C1956=MAX($C$761:$C$2761),C1956,"")</f>
        <v/>
      </c>
      <c r="H1956" s="247">
        <f>_xlfn.NORM.DIST(B1956,$F$753,$F$754,0)</f>
        <v>0</v>
      </c>
      <c r="I1956" s="247">
        <f>IF(H1956=MAX($H$761:$H$2761),C1956,"")</f>
        <v>1.2243493685202354E-4</v>
      </c>
      <c r="J1956" s="247" t="str">
        <f>IF(I1956=MIN($I$761:$I$2761),I1956,"")</f>
        <v/>
      </c>
      <c r="K1956" s="247"/>
      <c r="L1956" s="247"/>
      <c r="M1956" s="247"/>
      <c r="N1956" s="247"/>
      <c r="O1956" s="247">
        <v>1195</v>
      </c>
      <c r="P1956" s="247">
        <f>$P$755+(O1956*$P$758)</f>
        <v>109.26299745311144</v>
      </c>
      <c r="Q1956" s="247">
        <f>_xlfn.NORM.DIST(P1956,P$752,P$753,0)</f>
        <v>2.100966737009068E-3</v>
      </c>
      <c r="R1956" s="247">
        <f>_xlfn.NORM.DIST(P1956,P$752,P$753,1)</f>
        <v>0.78230456241426705</v>
      </c>
      <c r="S1956" s="253" t="str">
        <f>IF(OR(R1956&lt;$T$757,R1956&gt;$T$758),Q1956,"")</f>
        <v/>
      </c>
      <c r="T1956" s="253">
        <f>IF(AND(R1956&gt;$T$757,R1956&lt;$T$758),Q1956,"")</f>
        <v>2.100966737009068E-3</v>
      </c>
      <c r="U1956" s="253" t="str">
        <f>IF(Q1956=MAX($Q$761:$Q$2761),Q1956,"")</f>
        <v/>
      </c>
      <c r="V1956" s="253">
        <f>_xlfn.NORM.DIST(P1956,$T$753,$T$754,0)</f>
        <v>2.1323570591039051E-85</v>
      </c>
      <c r="W1956" s="253" t="str">
        <f>IF(V1956=MAX($V$761:$V$2761),Q1956,"")</f>
        <v/>
      </c>
      <c r="X1956" s="253" t="str">
        <f t="shared" si="449"/>
        <v/>
      </c>
      <c r="AB1956" s="253">
        <v>1195</v>
      </c>
      <c r="AC1956" s="253">
        <f t="shared" si="465"/>
        <v>169.07696788714611</v>
      </c>
      <c r="AD1956" s="253">
        <f t="shared" si="450"/>
        <v>1.3577125619387538E-3</v>
      </c>
      <c r="AE1956" s="253">
        <f t="shared" si="451"/>
        <v>0.78230456241426682</v>
      </c>
      <c r="AF1956" s="253" t="str">
        <f>IF(OR(AE1956&lt;$T$757,AE1956&gt;$T$758),AD1956,"")</f>
        <v/>
      </c>
      <c r="AG1956" s="253">
        <f t="shared" si="452"/>
        <v>1.3577125619387538E-3</v>
      </c>
      <c r="AH1956" s="253" t="str">
        <f t="shared" si="453"/>
        <v/>
      </c>
      <c r="AI1956" s="253">
        <f t="shared" si="454"/>
        <v>6.6780018282749332E-5</v>
      </c>
      <c r="AJ1956" s="253" t="str">
        <f t="shared" si="455"/>
        <v/>
      </c>
      <c r="AK1956" s="253" t="str">
        <f t="shared" si="456"/>
        <v/>
      </c>
      <c r="AO1956" s="253">
        <v>1195</v>
      </c>
      <c r="AP1956" s="253">
        <f t="shared" si="457"/>
        <v>996.79365514947949</v>
      </c>
      <c r="AQ1956" s="253">
        <f t="shared" si="458"/>
        <v>2.3029633269532499E-4</v>
      </c>
      <c r="AR1956" s="253">
        <f t="shared" si="459"/>
        <v>0.78230456241426682</v>
      </c>
      <c r="AS1956" s="253" t="str">
        <f>IF(OR(AR1956&lt;$T$757,AR1956&gt;$T$758),AQ1956,"")</f>
        <v/>
      </c>
      <c r="AT1956" s="253">
        <f t="shared" si="460"/>
        <v>2.3029633269532499E-4</v>
      </c>
      <c r="AU1956" s="253" t="str">
        <f t="shared" si="461"/>
        <v/>
      </c>
      <c r="AV1956" s="253">
        <f t="shared" si="462"/>
        <v>0</v>
      </c>
      <c r="AW1956" s="253">
        <f t="shared" si="463"/>
        <v>2.3029633269532499E-4</v>
      </c>
      <c r="AX1956" s="253" t="str">
        <f t="shared" si="464"/>
        <v/>
      </c>
      <c r="AZ1956" s="259"/>
      <c r="BA1956" s="259">
        <f>BA1955+$BD$753</f>
        <v>7.6800000000001543</v>
      </c>
      <c r="BB1956" s="274">
        <f t="shared" si="447"/>
        <v>0.36165486292808957</v>
      </c>
      <c r="BC1956" s="259">
        <f t="shared" si="448"/>
        <v>5.9767960478046556E-4</v>
      </c>
      <c r="BD1956" s="259" t="str">
        <f t="shared" si="445"/>
        <v/>
      </c>
      <c r="BE1956" s="254" t="str">
        <f t="shared" si="446"/>
        <v/>
      </c>
    </row>
    <row r="1957" spans="1:57" ht="20.100000000000001" customHeight="1" x14ac:dyDescent="0.25">
      <c r="A1957" s="247">
        <v>1196</v>
      </c>
      <c r="B1957" s="247">
        <f>$B$755+(A1957*$B$758)</f>
        <v>1884.5531290869731</v>
      </c>
      <c r="C1957" s="247">
        <f>_xlfn.NORM.DIST($B1957,$B$752,$B$753,0)</f>
        <v>1.2205255872072556E-4</v>
      </c>
      <c r="D1957" s="247">
        <f>_xlfn.NORM.DIST($B1957,$B$752,$B$753,1)</f>
        <v>0.78347994484655792</v>
      </c>
      <c r="E1957" s="247" t="str">
        <f>IF(OR(D1957&lt;$F$757,D1957&gt;$F$758),C1957,"")</f>
        <v/>
      </c>
      <c r="F1957" s="247">
        <f>IF(AND(D1957&gt;$F$757,D1957&lt;$F$758),C1957,"")</f>
        <v>1.2205255872072556E-4</v>
      </c>
      <c r="G1957" s="247" t="str">
        <f>IF(C1957=MAX($C$761:$C$2761),C1957,"")</f>
        <v/>
      </c>
      <c r="H1957" s="247">
        <f>_xlfn.NORM.DIST(B1957,$F$753,$F$754,0)</f>
        <v>0</v>
      </c>
      <c r="I1957" s="247">
        <f>IF(H1957=MAX($H$761:$H$2761),C1957,"")</f>
        <v>1.2205255872072556E-4</v>
      </c>
      <c r="J1957" s="247" t="str">
        <f>IF(I1957=MIN($I$761:$I$2761),I1957,"")</f>
        <v/>
      </c>
      <c r="K1957" s="247"/>
      <c r="L1957" s="247"/>
      <c r="M1957" s="247"/>
      <c r="N1957" s="247"/>
      <c r="O1957" s="247">
        <v>1196</v>
      </c>
      <c r="P1957" s="247">
        <f>$P$755+(O1957*$P$758)</f>
        <v>109.82332051697347</v>
      </c>
      <c r="Q1957" s="247">
        <f>_xlfn.NORM.DIST(P1957,P$752,P$753,0)</f>
        <v>2.0944051806798679E-3</v>
      </c>
      <c r="R1957" s="247">
        <f>_xlfn.NORM.DIST(P1957,P$752,P$753,1)</f>
        <v>0.78347994484655792</v>
      </c>
      <c r="S1957" s="253" t="str">
        <f>IF(OR(R1957&lt;$T$757,R1957&gt;$T$758),Q1957,"")</f>
        <v/>
      </c>
      <c r="T1957" s="253">
        <f>IF(AND(R1957&gt;$T$757,R1957&lt;$T$758),Q1957,"")</f>
        <v>2.0944051806798679E-3</v>
      </c>
      <c r="U1957" s="253" t="str">
        <f>IF(Q1957=MAX($Q$761:$Q$2761),Q1957,"")</f>
        <v/>
      </c>
      <c r="V1957" s="253">
        <f>_xlfn.NORM.DIST(P1957,$T$753,$T$754,0)</f>
        <v>1.972753399926244E-85</v>
      </c>
      <c r="W1957" s="253" t="str">
        <f>IF(V1957=MAX($V$761:$V$2761),Q1957,"")</f>
        <v/>
      </c>
      <c r="X1957" s="253" t="str">
        <f t="shared" si="449"/>
        <v/>
      </c>
      <c r="AB1957" s="253">
        <v>1196</v>
      </c>
      <c r="AC1957" s="253">
        <f t="shared" si="465"/>
        <v>169.94402926092653</v>
      </c>
      <c r="AD1957" s="253">
        <f t="shared" si="450"/>
        <v>1.3534722723153639E-3</v>
      </c>
      <c r="AE1957" s="253">
        <f t="shared" si="451"/>
        <v>0.78347994484655803</v>
      </c>
      <c r="AF1957" s="253" t="str">
        <f>IF(OR(AE1957&lt;$T$757,AE1957&gt;$T$758),AD1957,"")</f>
        <v/>
      </c>
      <c r="AG1957" s="253">
        <f t="shared" si="452"/>
        <v>1.3534722723153639E-3</v>
      </c>
      <c r="AH1957" s="253" t="str">
        <f t="shared" si="453"/>
        <v/>
      </c>
      <c r="AI1957" s="253">
        <f t="shared" si="454"/>
        <v>6.6095078753512104E-5</v>
      </c>
      <c r="AJ1957" s="253" t="str">
        <f t="shared" si="455"/>
        <v/>
      </c>
      <c r="AK1957" s="253" t="str">
        <f t="shared" si="456"/>
        <v/>
      </c>
      <c r="AO1957" s="253">
        <v>1196</v>
      </c>
      <c r="AP1957" s="253">
        <f t="shared" si="457"/>
        <v>1001.9054174835792</v>
      </c>
      <c r="AQ1957" s="253">
        <f t="shared" si="458"/>
        <v>2.2957709124672406E-4</v>
      </c>
      <c r="AR1957" s="253">
        <f t="shared" si="459"/>
        <v>0.78347994484655781</v>
      </c>
      <c r="AS1957" s="253" t="str">
        <f>IF(OR(AR1957&lt;$T$757,AR1957&gt;$T$758),AQ1957,"")</f>
        <v/>
      </c>
      <c r="AT1957" s="253">
        <f t="shared" si="460"/>
        <v>2.2957709124672406E-4</v>
      </c>
      <c r="AU1957" s="253" t="str">
        <f t="shared" si="461"/>
        <v/>
      </c>
      <c r="AV1957" s="253">
        <f t="shared" si="462"/>
        <v>0</v>
      </c>
      <c r="AW1957" s="253">
        <f t="shared" si="463"/>
        <v>2.2957709124672406E-4</v>
      </c>
      <c r="AX1957" s="253" t="str">
        <f t="shared" si="464"/>
        <v/>
      </c>
      <c r="AZ1957" s="259"/>
      <c r="BA1957" s="259">
        <f>BA1956+$BD$753</f>
        <v>7.6864000000001544</v>
      </c>
      <c r="BB1957" s="274">
        <f t="shared" si="447"/>
        <v>0.36105718332330911</v>
      </c>
      <c r="BC1957" s="259">
        <f t="shared" si="448"/>
        <v>5.9701153301106036E-4</v>
      </c>
      <c r="BD1957" s="259" t="str">
        <f t="shared" si="445"/>
        <v/>
      </c>
      <c r="BE1957" s="254" t="str">
        <f t="shared" si="446"/>
        <v/>
      </c>
    </row>
    <row r="1958" spans="1:57" ht="20.100000000000001" customHeight="1" x14ac:dyDescent="0.25">
      <c r="A1958" s="248">
        <v>1197</v>
      </c>
      <c r="B1958" s="247">
        <f>$B$755+(A1958*$B$758)</f>
        <v>1894.1681960721107</v>
      </c>
      <c r="C1958" s="247">
        <f>_xlfn.NORM.DIST($B1958,$B$752,$B$753,0)</f>
        <v>1.2166942807308108E-4</v>
      </c>
      <c r="D1958" s="247">
        <f>_xlfn.NORM.DIST($B1958,$B$752,$B$753,1)</f>
        <v>0.78465164705805068</v>
      </c>
      <c r="E1958" s="247" t="str">
        <f>IF(OR(D1958&lt;$F$757,D1958&gt;$F$758),C1958,"")</f>
        <v/>
      </c>
      <c r="F1958" s="247">
        <f>IF(AND(D1958&gt;$F$757,D1958&lt;$F$758),C1958,"")</f>
        <v>1.2166942807308108E-4</v>
      </c>
      <c r="G1958" s="247" t="str">
        <f>IF(C1958=MAX($C$761:$C$2761),C1958,"")</f>
        <v/>
      </c>
      <c r="H1958" s="247">
        <f>_xlfn.NORM.DIST(B1958,$F$753,$F$754,0)</f>
        <v>0</v>
      </c>
      <c r="I1958" s="247">
        <f>IF(H1958=MAX($H$761:$H$2761),C1958,"")</f>
        <v>1.2166942807308108E-4</v>
      </c>
      <c r="J1958" s="247" t="str">
        <f>IF(I1958=MIN($I$761:$I$2761),I1958,"")</f>
        <v/>
      </c>
      <c r="K1958" s="247"/>
      <c r="L1958" s="247"/>
      <c r="M1958" s="247"/>
      <c r="N1958" s="247"/>
      <c r="O1958" s="248">
        <v>1197</v>
      </c>
      <c r="P1958" s="247">
        <f>$P$755+(O1958*$P$758)</f>
        <v>110.38364358083561</v>
      </c>
      <c r="Q1958" s="247">
        <f>_xlfn.NORM.DIST(P1958,P$752,P$753,0)</f>
        <v>2.0878307112732909E-3</v>
      </c>
      <c r="R1958" s="247">
        <f>_xlfn.NORM.DIST(P1958,P$752,P$753,1)</f>
        <v>0.78465164705805068</v>
      </c>
      <c r="S1958" s="253" t="str">
        <f>IF(OR(R1958&lt;$T$757,R1958&gt;$T$758),Q1958,"")</f>
        <v/>
      </c>
      <c r="T1958" s="253">
        <f>IF(AND(R1958&gt;$T$757,R1958&lt;$T$758),Q1958,"")</f>
        <v>2.0878307112732909E-3</v>
      </c>
      <c r="U1958" s="253" t="str">
        <f>IF(Q1958=MAX($Q$761:$Q$2761),Q1958,"")</f>
        <v/>
      </c>
      <c r="V1958" s="253">
        <f>_xlfn.NORM.DIST(P1958,$T$753,$T$754,0)</f>
        <v>1.8250666288310672E-85</v>
      </c>
      <c r="W1958" s="253" t="str">
        <f>IF(V1958=MAX($V$761:$V$2761),Q1958,"")</f>
        <v/>
      </c>
      <c r="X1958" s="253" t="str">
        <f t="shared" si="449"/>
        <v/>
      </c>
      <c r="AB1958" s="259">
        <v>1197</v>
      </c>
      <c r="AC1958" s="253">
        <f t="shared" si="465"/>
        <v>170.81109063470672</v>
      </c>
      <c r="AD1958" s="253">
        <f t="shared" si="450"/>
        <v>1.349223637844312E-3</v>
      </c>
      <c r="AE1958" s="253">
        <f t="shared" si="451"/>
        <v>0.78465164705805068</v>
      </c>
      <c r="AF1958" s="253" t="str">
        <f>IF(OR(AE1958&lt;$T$757,AE1958&gt;$T$758),AD1958,"")</f>
        <v/>
      </c>
      <c r="AG1958" s="253">
        <f t="shared" si="452"/>
        <v>1.349223637844312E-3</v>
      </c>
      <c r="AH1958" s="253" t="str">
        <f t="shared" si="453"/>
        <v/>
      </c>
      <c r="AI1958" s="253">
        <f t="shared" si="454"/>
        <v>6.5416117745652921E-5</v>
      </c>
      <c r="AJ1958" s="253" t="str">
        <f t="shared" si="455"/>
        <v/>
      </c>
      <c r="AK1958" s="253" t="str">
        <f t="shared" si="456"/>
        <v/>
      </c>
      <c r="AO1958" s="259">
        <v>1197</v>
      </c>
      <c r="AP1958" s="253">
        <f t="shared" si="457"/>
        <v>1007.0171798176798</v>
      </c>
      <c r="AQ1958" s="253">
        <f t="shared" si="458"/>
        <v>2.2885643433812977E-4</v>
      </c>
      <c r="AR1958" s="253">
        <f t="shared" si="459"/>
        <v>0.78465164705805068</v>
      </c>
      <c r="AS1958" s="253" t="str">
        <f>IF(OR(AR1958&lt;$T$757,AR1958&gt;$T$758),AQ1958,"")</f>
        <v/>
      </c>
      <c r="AT1958" s="253">
        <f t="shared" si="460"/>
        <v>2.2885643433812977E-4</v>
      </c>
      <c r="AU1958" s="253" t="str">
        <f t="shared" si="461"/>
        <v/>
      </c>
      <c r="AV1958" s="253">
        <f t="shared" si="462"/>
        <v>0</v>
      </c>
      <c r="AW1958" s="253">
        <f t="shared" si="463"/>
        <v>2.2885643433812977E-4</v>
      </c>
      <c r="AX1958" s="253" t="str">
        <f t="shared" si="464"/>
        <v/>
      </c>
      <c r="AZ1958" s="259"/>
      <c r="BA1958" s="259">
        <f>BA1957+$BD$753</f>
        <v>7.6928000000001546</v>
      </c>
      <c r="BB1958" s="274">
        <f t="shared" si="447"/>
        <v>0.36046017179029805</v>
      </c>
      <c r="BC1958" s="259">
        <f t="shared" si="448"/>
        <v>5.9634317525852909E-4</v>
      </c>
      <c r="BD1958" s="259" t="str">
        <f t="shared" si="445"/>
        <v/>
      </c>
      <c r="BE1958" s="254" t="str">
        <f t="shared" si="446"/>
        <v/>
      </c>
    </row>
    <row r="1959" spans="1:57" ht="20.100000000000001" customHeight="1" x14ac:dyDescent="0.25">
      <c r="A1959" s="247">
        <v>1198</v>
      </c>
      <c r="B1959" s="247">
        <f>$B$755+(A1959*$B$758)</f>
        <v>1903.7832630572484</v>
      </c>
      <c r="C1959" s="247">
        <f>_xlfn.NORM.DIST($B1959,$B$752,$B$753,0)</f>
        <v>1.2128555951212622E-4</v>
      </c>
      <c r="D1959" s="247">
        <f>_xlfn.NORM.DIST($B1959,$B$752,$B$753,1)</f>
        <v>0.78581966188346253</v>
      </c>
      <c r="E1959" s="247" t="str">
        <f>IF(OR(D1959&lt;$F$757,D1959&gt;$F$758),C1959,"")</f>
        <v/>
      </c>
      <c r="F1959" s="247">
        <f>IF(AND(D1959&gt;$F$757,D1959&lt;$F$758),C1959,"")</f>
        <v>1.2128555951212622E-4</v>
      </c>
      <c r="G1959" s="247" t="str">
        <f>IF(C1959=MAX($C$761:$C$2761),C1959,"")</f>
        <v/>
      </c>
      <c r="H1959" s="247">
        <f>_xlfn.NORM.DIST(B1959,$F$753,$F$754,0)</f>
        <v>0</v>
      </c>
      <c r="I1959" s="247">
        <f>IF(H1959=MAX($H$761:$H$2761),C1959,"")</f>
        <v>1.2128555951212622E-4</v>
      </c>
      <c r="J1959" s="247" t="str">
        <f>IF(I1959=MIN($I$761:$I$2761),I1959,"")</f>
        <v/>
      </c>
      <c r="K1959" s="247"/>
      <c r="L1959" s="247"/>
      <c r="M1959" s="247"/>
      <c r="N1959" s="247"/>
      <c r="O1959" s="247">
        <v>1198</v>
      </c>
      <c r="P1959" s="247">
        <f>$P$755+(O1959*$P$758)</f>
        <v>110.94396664469775</v>
      </c>
      <c r="Q1959" s="247">
        <f>_xlfn.NORM.DIST(P1959,P$752,P$753,0)</f>
        <v>2.0812435793754369E-3</v>
      </c>
      <c r="R1959" s="247">
        <f>_xlfn.NORM.DIST(P1959,P$752,P$753,1)</f>
        <v>0.78581966188346264</v>
      </c>
      <c r="S1959" s="253" t="str">
        <f>IF(OR(R1959&lt;$T$757,R1959&gt;$T$758),Q1959,"")</f>
        <v/>
      </c>
      <c r="T1959" s="253">
        <f>IF(AND(R1959&gt;$T$757,R1959&lt;$T$758),Q1959,"")</f>
        <v>2.0812435793754369E-3</v>
      </c>
      <c r="U1959" s="253" t="str">
        <f>IF(Q1959=MAX($Q$761:$Q$2761),Q1959,"")</f>
        <v/>
      </c>
      <c r="V1959" s="253">
        <f>_xlfn.NORM.DIST(P1959,$T$753,$T$754,0)</f>
        <v>1.6884091576435383E-85</v>
      </c>
      <c r="W1959" s="253" t="str">
        <f>IF(V1959=MAX($V$761:$V$2761),Q1959,"")</f>
        <v/>
      </c>
      <c r="X1959" s="253" t="str">
        <f t="shared" si="449"/>
        <v/>
      </c>
      <c r="AB1959" s="253">
        <v>1198</v>
      </c>
      <c r="AC1959" s="253">
        <f t="shared" si="465"/>
        <v>171.6781520084869</v>
      </c>
      <c r="AD1959" s="253">
        <f t="shared" si="450"/>
        <v>1.3449668204624265E-3</v>
      </c>
      <c r="AE1959" s="253">
        <f t="shared" si="451"/>
        <v>0.78581966188346253</v>
      </c>
      <c r="AF1959" s="253" t="str">
        <f>IF(OR(AE1959&lt;$T$757,AE1959&gt;$T$758),AD1959,"")</f>
        <v/>
      </c>
      <c r="AG1959" s="253">
        <f t="shared" si="452"/>
        <v>1.3449668204624265E-3</v>
      </c>
      <c r="AH1959" s="253" t="str">
        <f t="shared" si="453"/>
        <v/>
      </c>
      <c r="AI1959" s="253">
        <f t="shared" si="454"/>
        <v>6.4743095459858415E-5</v>
      </c>
      <c r="AJ1959" s="253" t="str">
        <f t="shared" si="455"/>
        <v/>
      </c>
      <c r="AK1959" s="253" t="str">
        <f t="shared" si="456"/>
        <v/>
      </c>
      <c r="AO1959" s="253">
        <v>1198</v>
      </c>
      <c r="AP1959" s="253">
        <f t="shared" si="457"/>
        <v>1012.1289421517795</v>
      </c>
      <c r="AQ1959" s="253">
        <f t="shared" si="458"/>
        <v>2.2813438943740199E-4</v>
      </c>
      <c r="AR1959" s="253">
        <f t="shared" si="459"/>
        <v>0.78581966188346253</v>
      </c>
      <c r="AS1959" s="253" t="str">
        <f>IF(OR(AR1959&lt;$T$757,AR1959&gt;$T$758),AQ1959,"")</f>
        <v/>
      </c>
      <c r="AT1959" s="253">
        <f t="shared" si="460"/>
        <v>2.2813438943740199E-4</v>
      </c>
      <c r="AU1959" s="253" t="str">
        <f t="shared" si="461"/>
        <v/>
      </c>
      <c r="AV1959" s="253">
        <f t="shared" si="462"/>
        <v>0</v>
      </c>
      <c r="AW1959" s="253">
        <f t="shared" si="463"/>
        <v>2.2813438943740199E-4</v>
      </c>
      <c r="AX1959" s="253" t="str">
        <f t="shared" si="464"/>
        <v/>
      </c>
      <c r="AZ1959" s="259"/>
      <c r="BA1959" s="259">
        <f>BA1958+$BD$753</f>
        <v>7.6992000000001548</v>
      </c>
      <c r="BB1959" s="274">
        <f t="shared" si="447"/>
        <v>0.35986382861503952</v>
      </c>
      <c r="BC1959" s="259">
        <f t="shared" si="448"/>
        <v>5.956745358743909E-4</v>
      </c>
      <c r="BD1959" s="259" t="str">
        <f t="shared" si="445"/>
        <v/>
      </c>
      <c r="BE1959" s="254" t="str">
        <f t="shared" si="446"/>
        <v/>
      </c>
    </row>
    <row r="1960" spans="1:57" ht="20.100000000000001" customHeight="1" x14ac:dyDescent="0.25">
      <c r="A1960" s="247">
        <v>1199</v>
      </c>
      <c r="B1960" s="247">
        <f>$B$755+(A1960*$B$758)</f>
        <v>1913.3983300423861</v>
      </c>
      <c r="C1960" s="247">
        <f>_xlfn.NORM.DIST($B1960,$B$752,$B$753,0)</f>
        <v>1.2090096763030475E-4</v>
      </c>
      <c r="D1960" s="247">
        <f>_xlfn.NORM.DIST($B1960,$B$752,$B$753,1)</f>
        <v>0.78698398229787025</v>
      </c>
      <c r="E1960" s="247" t="str">
        <f>IF(OR(D1960&lt;$F$757,D1960&gt;$F$758),C1960,"")</f>
        <v/>
      </c>
      <c r="F1960" s="247">
        <f>IF(AND(D1960&gt;$F$757,D1960&lt;$F$758),C1960,"")</f>
        <v>1.2090096763030475E-4</v>
      </c>
      <c r="G1960" s="247" t="str">
        <f>IF(C1960=MAX($C$761:$C$2761),C1960,"")</f>
        <v/>
      </c>
      <c r="H1960" s="247">
        <f>_xlfn.NORM.DIST(B1960,$F$753,$F$754,0)</f>
        <v>0</v>
      </c>
      <c r="I1960" s="247">
        <f>IF(H1960=MAX($H$761:$H$2761),C1960,"")</f>
        <v>1.2090096763030475E-4</v>
      </c>
      <c r="J1960" s="247" t="str">
        <f>IF(I1960=MIN($I$761:$I$2761),I1960,"")</f>
        <v/>
      </c>
      <c r="K1960" s="247"/>
      <c r="L1960" s="247"/>
      <c r="M1960" s="247"/>
      <c r="N1960" s="247"/>
      <c r="O1960" s="247">
        <v>1199</v>
      </c>
      <c r="P1960" s="247">
        <f>$P$755+(O1960*$P$758)</f>
        <v>111.50428970855978</v>
      </c>
      <c r="Q1960" s="247">
        <f>_xlfn.NORM.DIST(P1960,P$752,P$753,0)</f>
        <v>2.0746440353906414E-3</v>
      </c>
      <c r="R1960" s="247">
        <f>_xlfn.NORM.DIST(P1960,P$752,P$753,1)</f>
        <v>0.78698398229787025</v>
      </c>
      <c r="S1960" s="253" t="str">
        <f>IF(OR(R1960&lt;$T$757,R1960&gt;$T$758),Q1960,"")</f>
        <v/>
      </c>
      <c r="T1960" s="253">
        <f>IF(AND(R1960&gt;$T$757,R1960&lt;$T$758),Q1960,"")</f>
        <v>2.0746440353906414E-3</v>
      </c>
      <c r="U1960" s="253" t="str">
        <f>IF(Q1960=MAX($Q$761:$Q$2761),Q1960,"")</f>
        <v/>
      </c>
      <c r="V1960" s="253">
        <f>_xlfn.NORM.DIST(P1960,$T$753,$T$754,0)</f>
        <v>1.561959342929797E-85</v>
      </c>
      <c r="W1960" s="253" t="str">
        <f>IF(V1960=MAX($V$761:$V$2761),Q1960,"")</f>
        <v/>
      </c>
      <c r="X1960" s="253" t="str">
        <f t="shared" si="449"/>
        <v/>
      </c>
      <c r="AB1960" s="253">
        <v>1199</v>
      </c>
      <c r="AC1960" s="253">
        <f t="shared" si="465"/>
        <v>172.54521338226709</v>
      </c>
      <c r="AD1960" s="253">
        <f t="shared" si="450"/>
        <v>1.3407019819890768E-3</v>
      </c>
      <c r="AE1960" s="253">
        <f t="shared" si="451"/>
        <v>0.78698398229787025</v>
      </c>
      <c r="AF1960" s="253" t="str">
        <f>IF(OR(AE1960&lt;$T$757,AE1960&gt;$T$758),AD1960,"")</f>
        <v/>
      </c>
      <c r="AG1960" s="253">
        <f t="shared" si="452"/>
        <v>1.3407019819890768E-3</v>
      </c>
      <c r="AH1960" s="253" t="str">
        <f t="shared" si="453"/>
        <v/>
      </c>
      <c r="AI1960" s="253">
        <f t="shared" si="454"/>
        <v>6.4075972222378774E-5</v>
      </c>
      <c r="AJ1960" s="253" t="str">
        <f t="shared" si="455"/>
        <v/>
      </c>
      <c r="AK1960" s="253" t="str">
        <f t="shared" si="456"/>
        <v/>
      </c>
      <c r="AO1960" s="253">
        <v>1199</v>
      </c>
      <c r="AP1960" s="253">
        <f t="shared" si="457"/>
        <v>1017.2407044858792</v>
      </c>
      <c r="AQ1960" s="253">
        <f t="shared" si="458"/>
        <v>2.2741098399247639E-4</v>
      </c>
      <c r="AR1960" s="253">
        <f t="shared" si="459"/>
        <v>0.78698398229787025</v>
      </c>
      <c r="AS1960" s="253" t="str">
        <f>IF(OR(AR1960&lt;$T$757,AR1960&gt;$T$758),AQ1960,"")</f>
        <v/>
      </c>
      <c r="AT1960" s="253">
        <f t="shared" si="460"/>
        <v>2.2741098399247639E-4</v>
      </c>
      <c r="AU1960" s="253" t="str">
        <f t="shared" si="461"/>
        <v/>
      </c>
      <c r="AV1960" s="253">
        <f t="shared" si="462"/>
        <v>0</v>
      </c>
      <c r="AW1960" s="253">
        <f t="shared" si="463"/>
        <v>2.2741098399247639E-4</v>
      </c>
      <c r="AX1960" s="253" t="str">
        <f t="shared" si="464"/>
        <v/>
      </c>
      <c r="AZ1960" s="259"/>
      <c r="BA1960" s="259">
        <f>BA1959+$BD$753</f>
        <v>7.705600000000155</v>
      </c>
      <c r="BB1960" s="274">
        <f t="shared" si="447"/>
        <v>0.35926815407916513</v>
      </c>
      <c r="BC1960" s="259">
        <f t="shared" si="448"/>
        <v>5.9500561919201278E-4</v>
      </c>
      <c r="BD1960" s="259" t="str">
        <f t="shared" si="445"/>
        <v/>
      </c>
      <c r="BE1960" s="254" t="str">
        <f t="shared" si="446"/>
        <v/>
      </c>
    </row>
    <row r="1961" spans="1:57" ht="20.100000000000001" customHeight="1" x14ac:dyDescent="0.25">
      <c r="A1961" s="247">
        <v>1200</v>
      </c>
      <c r="B1961" s="247">
        <f>$B$755+(A1961*$B$758)</f>
        <v>1923.0133970275238</v>
      </c>
      <c r="C1961" s="247">
        <f>_xlfn.NORM.DIST($B1961,$B$752,$B$753,0)</f>
        <v>1.2051566700856903E-4</v>
      </c>
      <c r="D1961" s="247">
        <f>_xlfn.NORM.DIST($B1961,$B$752,$B$753,1)</f>
        <v>0.78814460141660325</v>
      </c>
      <c r="E1961" s="247" t="str">
        <f>IF(OR(D1961&lt;$F$757,D1961&gt;$F$758),C1961,"")</f>
        <v/>
      </c>
      <c r="F1961" s="247">
        <f>IF(AND(D1961&gt;$F$757,D1961&lt;$F$758),C1961,"")</f>
        <v>1.2051566700856903E-4</v>
      </c>
      <c r="G1961" s="247" t="str">
        <f>IF(C1961=MAX($C$761:$C$2761),C1961,"")</f>
        <v/>
      </c>
      <c r="H1961" s="247">
        <f>_xlfn.NORM.DIST(B1961,$F$753,$F$754,0)</f>
        <v>0</v>
      </c>
      <c r="I1961" s="247">
        <f>IF(H1961=MAX($H$761:$H$2761),C1961,"")</f>
        <v>1.2051566700856903E-4</v>
      </c>
      <c r="J1961" s="247" t="str">
        <f>IF(I1961=MIN($I$761:$I$2761),I1961,"")</f>
        <v/>
      </c>
      <c r="K1961" s="247"/>
      <c r="L1961" s="247"/>
      <c r="M1961" s="247"/>
      <c r="N1961" s="247"/>
      <c r="O1961" s="247">
        <v>1200</v>
      </c>
      <c r="P1961" s="247">
        <f>$P$755+(O1961*$P$758)</f>
        <v>112.06461277242192</v>
      </c>
      <c r="Q1961" s="247">
        <f>_xlfn.NORM.DIST(P1961,P$752,P$753,0)</f>
        <v>2.068032329526048E-3</v>
      </c>
      <c r="R1961" s="247">
        <f>_xlfn.NORM.DIST(P1961,P$752,P$753,1)</f>
        <v>0.78814460141660325</v>
      </c>
      <c r="S1961" s="253" t="str">
        <f>IF(OR(R1961&lt;$T$757,R1961&gt;$T$758),Q1961,"")</f>
        <v/>
      </c>
      <c r="T1961" s="253">
        <f>IF(AND(R1961&gt;$T$757,R1961&lt;$T$758),Q1961,"")</f>
        <v>2.068032329526048E-3</v>
      </c>
      <c r="U1961" s="253" t="str">
        <f>IF(Q1961=MAX($Q$761:$Q$2761),Q1961,"")</f>
        <v/>
      </c>
      <c r="V1961" s="253">
        <f>_xlfn.NORM.DIST(P1961,$T$753,$T$754,0)</f>
        <v>1.4449565987966273E-85</v>
      </c>
      <c r="W1961" s="253" t="str">
        <f>IF(V1961=MAX($V$761:$V$2761),Q1961,"")</f>
        <v/>
      </c>
      <c r="X1961" s="253" t="str">
        <f t="shared" si="449"/>
        <v/>
      </c>
      <c r="AB1961" s="253">
        <v>1200</v>
      </c>
      <c r="AC1961" s="253">
        <f t="shared" si="465"/>
        <v>173.41227475604728</v>
      </c>
      <c r="AD1961" s="253">
        <f t="shared" si="450"/>
        <v>1.3364292841162005E-3</v>
      </c>
      <c r="AE1961" s="253">
        <f t="shared" si="451"/>
        <v>0.78814460141660314</v>
      </c>
      <c r="AF1961" s="253" t="str">
        <f>IF(OR(AE1961&lt;$T$757,AE1961&gt;$T$758),AD1961,"")</f>
        <v/>
      </c>
      <c r="AG1961" s="253">
        <f t="shared" si="452"/>
        <v>1.3364292841162005E-3</v>
      </c>
      <c r="AH1961" s="253" t="str">
        <f t="shared" si="453"/>
        <v/>
      </c>
      <c r="AI1961" s="253">
        <f t="shared" si="454"/>
        <v>6.341470848626156E-5</v>
      </c>
      <c r="AJ1961" s="253" t="str">
        <f t="shared" si="455"/>
        <v/>
      </c>
      <c r="AK1961" s="253" t="str">
        <f t="shared" si="456"/>
        <v/>
      </c>
      <c r="AO1961" s="253">
        <v>1200</v>
      </c>
      <c r="AP1961" s="253">
        <f t="shared" si="457"/>
        <v>1022.3524668199789</v>
      </c>
      <c r="AQ1961" s="253">
        <f t="shared" si="458"/>
        <v>2.2668624542967379E-4</v>
      </c>
      <c r="AR1961" s="253">
        <f t="shared" si="459"/>
        <v>0.78814460141660325</v>
      </c>
      <c r="AS1961" s="253" t="str">
        <f>IF(OR(AR1961&lt;$T$757,AR1961&gt;$T$758),AQ1961,"")</f>
        <v/>
      </c>
      <c r="AT1961" s="253">
        <f t="shared" si="460"/>
        <v>2.2668624542967379E-4</v>
      </c>
      <c r="AU1961" s="253" t="str">
        <f t="shared" si="461"/>
        <v/>
      </c>
      <c r="AV1961" s="253">
        <f t="shared" si="462"/>
        <v>0</v>
      </c>
      <c r="AW1961" s="253">
        <f t="shared" si="463"/>
        <v>2.2668624542967379E-4</v>
      </c>
      <c r="AX1961" s="253" t="str">
        <f t="shared" si="464"/>
        <v/>
      </c>
      <c r="AZ1961" s="259"/>
      <c r="BA1961" s="259">
        <f>BA1960+$BD$753</f>
        <v>7.7120000000001552</v>
      </c>
      <c r="BB1961" s="274">
        <f t="shared" si="447"/>
        <v>0.35867314845997311</v>
      </c>
      <c r="BC1961" s="259">
        <f t="shared" si="448"/>
        <v>5.9433642953427013E-4</v>
      </c>
      <c r="BD1961" s="259" t="str">
        <f t="shared" si="445"/>
        <v/>
      </c>
      <c r="BE1961" s="254" t="str">
        <f t="shared" si="446"/>
        <v/>
      </c>
    </row>
    <row r="1962" spans="1:57" ht="20.100000000000001" customHeight="1" x14ac:dyDescent="0.25">
      <c r="A1962" s="247">
        <v>1201</v>
      </c>
      <c r="B1962" s="247">
        <f>$B$755+(A1962*$B$758)</f>
        <v>1932.6284640126614</v>
      </c>
      <c r="C1962" s="247">
        <f>_xlfn.NORM.DIST($B1962,$B$752,$B$753,0)</f>
        <v>1.2012967221548477E-4</v>
      </c>
      <c r="D1962" s="247">
        <f>_xlfn.NORM.DIST($B1962,$B$752,$B$753,1)</f>
        <v>0.78930151249512881</v>
      </c>
      <c r="E1962" s="247" t="str">
        <f>IF(OR(D1962&lt;$F$757,D1962&gt;$F$758),C1962,"")</f>
        <v/>
      </c>
      <c r="F1962" s="247">
        <f>IF(AND(D1962&gt;$F$757,D1962&lt;$F$758),C1962,"")</f>
        <v>1.2012967221548477E-4</v>
      </c>
      <c r="G1962" s="247" t="str">
        <f>IF(C1962=MAX($C$761:$C$2761),C1962,"")</f>
        <v/>
      </c>
      <c r="H1962" s="247">
        <f>_xlfn.NORM.DIST(B1962,$F$753,$F$754,0)</f>
        <v>0</v>
      </c>
      <c r="I1962" s="247">
        <f>IF(H1962=MAX($H$761:$H$2761),C1962,"")</f>
        <v>1.2012967221548477E-4</v>
      </c>
      <c r="J1962" s="247" t="str">
        <f>IF(I1962=MIN($I$761:$I$2761),I1962,"")</f>
        <v/>
      </c>
      <c r="K1962" s="247"/>
      <c r="L1962" s="247"/>
      <c r="M1962" s="247"/>
      <c r="N1962" s="247"/>
      <c r="O1962" s="247">
        <v>1201</v>
      </c>
      <c r="P1962" s="247">
        <f>$P$755+(O1962*$P$758)</f>
        <v>112.62493583628407</v>
      </c>
      <c r="Q1962" s="247">
        <f>_xlfn.NORM.DIST(P1962,P$752,P$753,0)</f>
        <v>2.0614087117762471E-3</v>
      </c>
      <c r="R1962" s="247">
        <f>_xlfn.NORM.DIST(P1962,P$752,P$753,1)</f>
        <v>0.78930151249512903</v>
      </c>
      <c r="S1962" s="253" t="str">
        <f>IF(OR(R1962&lt;$T$757,R1962&gt;$T$758),Q1962,"")</f>
        <v/>
      </c>
      <c r="T1962" s="253">
        <f>IF(AND(R1962&gt;$T$757,R1962&lt;$T$758),Q1962,"")</f>
        <v>2.0614087117762471E-3</v>
      </c>
      <c r="U1962" s="253" t="str">
        <f>IF(Q1962=MAX($Q$761:$Q$2761),Q1962,"")</f>
        <v/>
      </c>
      <c r="V1962" s="253">
        <f>_xlfn.NORM.DIST(P1962,$T$753,$T$754,0)</f>
        <v>1.3366968709723395E-85</v>
      </c>
      <c r="W1962" s="253" t="str">
        <f>IF(V1962=MAX($V$761:$V$2761),Q1962,"")</f>
        <v/>
      </c>
      <c r="X1962" s="253" t="str">
        <f t="shared" si="449"/>
        <v/>
      </c>
      <c r="AB1962" s="253">
        <v>1201</v>
      </c>
      <c r="AC1962" s="253">
        <f t="shared" si="465"/>
        <v>174.2793361298277</v>
      </c>
      <c r="AD1962" s="253">
        <f t="shared" si="450"/>
        <v>1.3321488883983759E-3</v>
      </c>
      <c r="AE1962" s="253">
        <f t="shared" si="451"/>
        <v>0.78930151249512903</v>
      </c>
      <c r="AF1962" s="253" t="str">
        <f>IF(OR(AE1962&lt;$T$757,AE1962&gt;$T$758),AD1962,"")</f>
        <v/>
      </c>
      <c r="AG1962" s="253">
        <f t="shared" si="452"/>
        <v>1.3321488883983759E-3</v>
      </c>
      <c r="AH1962" s="253" t="str">
        <f t="shared" si="453"/>
        <v/>
      </c>
      <c r="AI1962" s="253">
        <f t="shared" si="454"/>
        <v>6.2759264832563052E-5</v>
      </c>
      <c r="AJ1962" s="253" t="str">
        <f t="shared" si="455"/>
        <v/>
      </c>
      <c r="AK1962" s="253" t="str">
        <f t="shared" si="456"/>
        <v/>
      </c>
      <c r="AO1962" s="253">
        <v>1201</v>
      </c>
      <c r="AP1962" s="253">
        <f t="shared" si="457"/>
        <v>1027.4642291540786</v>
      </c>
      <c r="AQ1962" s="253">
        <f t="shared" si="458"/>
        <v>2.2596020115201612E-4</v>
      </c>
      <c r="AR1962" s="253">
        <f t="shared" si="459"/>
        <v>0.78930151249512881</v>
      </c>
      <c r="AS1962" s="253" t="str">
        <f>IF(OR(AR1962&lt;$T$757,AR1962&gt;$T$758),AQ1962,"")</f>
        <v/>
      </c>
      <c r="AT1962" s="253">
        <f t="shared" si="460"/>
        <v>2.2596020115201612E-4</v>
      </c>
      <c r="AU1962" s="253" t="str">
        <f t="shared" si="461"/>
        <v/>
      </c>
      <c r="AV1962" s="253">
        <f t="shared" si="462"/>
        <v>0</v>
      </c>
      <c r="AW1962" s="253">
        <f t="shared" si="463"/>
        <v>2.2596020115201612E-4</v>
      </c>
      <c r="AX1962" s="253" t="str">
        <f t="shared" si="464"/>
        <v/>
      </c>
      <c r="AZ1962" s="259"/>
      <c r="BA1962" s="259">
        <f>BA1961+$BD$753</f>
        <v>7.7184000000001554</v>
      </c>
      <c r="BB1962" s="274">
        <f t="shared" si="447"/>
        <v>0.35807881203043884</v>
      </c>
      <c r="BC1962" s="259">
        <f t="shared" si="448"/>
        <v>5.9366697120916134E-4</v>
      </c>
      <c r="BD1962" s="259" t="str">
        <f t="shared" si="445"/>
        <v/>
      </c>
      <c r="BE1962" s="254" t="str">
        <f t="shared" si="446"/>
        <v/>
      </c>
    </row>
    <row r="1963" spans="1:57" ht="20.100000000000001" customHeight="1" x14ac:dyDescent="0.25">
      <c r="A1963" s="247">
        <v>1202</v>
      </c>
      <c r="B1963" s="247">
        <f>$B$755+(A1963*$B$758)</f>
        <v>1942.2435309977991</v>
      </c>
      <c r="C1963" s="247">
        <f>_xlfn.NORM.DIST($B1963,$B$752,$B$753,0)</f>
        <v>1.1974299780633969E-4</v>
      </c>
      <c r="D1963" s="247">
        <f>_xlfn.NORM.DIST($B1963,$B$752,$B$753,1)</f>
        <v>0.79045470892892911</v>
      </c>
      <c r="E1963" s="247" t="str">
        <f>IF(OR(D1963&lt;$F$757,D1963&gt;$F$758),C1963,"")</f>
        <v/>
      </c>
      <c r="F1963" s="247">
        <f>IF(AND(D1963&gt;$F$757,D1963&lt;$F$758),C1963,"")</f>
        <v>1.1974299780633969E-4</v>
      </c>
      <c r="G1963" s="247" t="str">
        <f>IF(C1963=MAX($C$761:$C$2761),C1963,"")</f>
        <v/>
      </c>
      <c r="H1963" s="247">
        <f>_xlfn.NORM.DIST(B1963,$F$753,$F$754,0)</f>
        <v>0</v>
      </c>
      <c r="I1963" s="247">
        <f>IF(H1963=MAX($H$761:$H$2761),C1963,"")</f>
        <v>1.1974299780633969E-4</v>
      </c>
      <c r="J1963" s="247" t="str">
        <f>IF(I1963=MIN($I$761:$I$2761),I1963,"")</f>
        <v/>
      </c>
      <c r="K1963" s="247"/>
      <c r="L1963" s="247"/>
      <c r="M1963" s="247"/>
      <c r="N1963" s="247"/>
      <c r="O1963" s="247">
        <v>1202</v>
      </c>
      <c r="P1963" s="247">
        <f>$P$755+(O1963*$P$758)</f>
        <v>113.18525890014621</v>
      </c>
      <c r="Q1963" s="247">
        <f>_xlfn.NORM.DIST(P1963,P$752,P$753,0)</f>
        <v>2.0547734319079827E-3</v>
      </c>
      <c r="R1963" s="247">
        <f>_xlfn.NORM.DIST(P1963,P$752,P$753,1)</f>
        <v>0.79045470892892922</v>
      </c>
      <c r="S1963" s="253" t="str">
        <f>IF(OR(R1963&lt;$T$757,R1963&gt;$T$758),Q1963,"")</f>
        <v/>
      </c>
      <c r="T1963" s="253">
        <f>IF(AND(R1963&gt;$T$757,R1963&lt;$T$758),Q1963,"")</f>
        <v>2.0547734319079827E-3</v>
      </c>
      <c r="U1963" s="253" t="str">
        <f>IF(Q1963=MAX($Q$761:$Q$2761),Q1963,"")</f>
        <v/>
      </c>
      <c r="V1963" s="253">
        <f>_xlfn.NORM.DIST(P1963,$T$753,$T$754,0)</f>
        <v>1.236528445523882E-85</v>
      </c>
      <c r="W1963" s="253" t="str">
        <f>IF(V1963=MAX($V$761:$V$2761),Q1963,"")</f>
        <v/>
      </c>
      <c r="X1963" s="253" t="str">
        <f t="shared" si="449"/>
        <v/>
      </c>
      <c r="AB1963" s="253">
        <v>1202</v>
      </c>
      <c r="AC1963" s="253">
        <f t="shared" si="465"/>
        <v>175.14639750360789</v>
      </c>
      <c r="AD1963" s="253">
        <f t="shared" si="450"/>
        <v>1.3278609562429405E-3</v>
      </c>
      <c r="AE1963" s="253">
        <f t="shared" si="451"/>
        <v>0.79045470892892911</v>
      </c>
      <c r="AF1963" s="253" t="str">
        <f>IF(OR(AE1963&lt;$T$757,AE1963&gt;$T$758),AD1963,"")</f>
        <v/>
      </c>
      <c r="AG1963" s="253">
        <f t="shared" si="452"/>
        <v>1.3278609562429405E-3</v>
      </c>
      <c r="AH1963" s="253" t="str">
        <f t="shared" si="453"/>
        <v/>
      </c>
      <c r="AI1963" s="253">
        <f t="shared" si="454"/>
        <v>6.2109601971537678E-5</v>
      </c>
      <c r="AJ1963" s="253" t="str">
        <f t="shared" si="455"/>
        <v/>
      </c>
      <c r="AK1963" s="253" t="str">
        <f t="shared" si="456"/>
        <v/>
      </c>
      <c r="AO1963" s="253">
        <v>1202</v>
      </c>
      <c r="AP1963" s="253">
        <f t="shared" si="457"/>
        <v>1032.5759914881792</v>
      </c>
      <c r="AQ1963" s="253">
        <f t="shared" si="458"/>
        <v>2.2523287853754964E-4</v>
      </c>
      <c r="AR1963" s="253">
        <f t="shared" si="459"/>
        <v>0.79045470892892911</v>
      </c>
      <c r="AS1963" s="253" t="str">
        <f>IF(OR(AR1963&lt;$T$757,AR1963&gt;$T$758),AQ1963,"")</f>
        <v/>
      </c>
      <c r="AT1963" s="253">
        <f t="shared" si="460"/>
        <v>2.2523287853754964E-4</v>
      </c>
      <c r="AU1963" s="253" t="str">
        <f t="shared" si="461"/>
        <v/>
      </c>
      <c r="AV1963" s="253">
        <f t="shared" si="462"/>
        <v>0</v>
      </c>
      <c r="AW1963" s="253">
        <f t="shared" si="463"/>
        <v>2.2523287853754964E-4</v>
      </c>
      <c r="AX1963" s="253" t="str">
        <f t="shared" si="464"/>
        <v/>
      </c>
      <c r="AZ1963" s="259"/>
      <c r="BA1963" s="259">
        <f>BA1962+$BD$753</f>
        <v>7.7248000000001555</v>
      </c>
      <c r="BB1963" s="274">
        <f t="shared" si="447"/>
        <v>0.35748514505922968</v>
      </c>
      <c r="BC1963" s="259">
        <f t="shared" si="448"/>
        <v>5.9299724851241686E-4</v>
      </c>
      <c r="BD1963" s="259" t="str">
        <f t="shared" si="445"/>
        <v/>
      </c>
      <c r="BE1963" s="254" t="str">
        <f t="shared" si="446"/>
        <v/>
      </c>
    </row>
    <row r="1964" spans="1:57" ht="20.100000000000001" customHeight="1" x14ac:dyDescent="0.25">
      <c r="A1964" s="247">
        <v>1203</v>
      </c>
      <c r="B1964" s="247">
        <f>$B$755+(A1964*$B$758)</f>
        <v>1951.8585979829368</v>
      </c>
      <c r="C1964" s="247">
        <f>_xlfn.NORM.DIST($B1964,$B$752,$B$753,0)</f>
        <v>1.1935565832225586E-4</v>
      </c>
      <c r="D1964" s="247">
        <f>_xlfn.NORM.DIST($B1964,$B$752,$B$753,1)</f>
        <v>0.79160418425336876</v>
      </c>
      <c r="E1964" s="247" t="str">
        <f>IF(OR(D1964&lt;$F$757,D1964&gt;$F$758),C1964,"")</f>
        <v/>
      </c>
      <c r="F1964" s="247">
        <f>IF(AND(D1964&gt;$F$757,D1964&lt;$F$758),C1964,"")</f>
        <v>1.1935565832225586E-4</v>
      </c>
      <c r="G1964" s="247" t="str">
        <f>IF(C1964=MAX($C$761:$C$2761),C1964,"")</f>
        <v/>
      </c>
      <c r="H1964" s="247">
        <f>_xlfn.NORM.DIST(B1964,$F$753,$F$754,0)</f>
        <v>0</v>
      </c>
      <c r="I1964" s="247">
        <f>IF(H1964=MAX($H$761:$H$2761),C1964,"")</f>
        <v>1.1935565832225586E-4</v>
      </c>
      <c r="J1964" s="247" t="str">
        <f>IF(I1964=MIN($I$761:$I$2761),I1964,"")</f>
        <v/>
      </c>
      <c r="K1964" s="247"/>
      <c r="L1964" s="247"/>
      <c r="M1964" s="247"/>
      <c r="N1964" s="247"/>
      <c r="O1964" s="247">
        <v>1203</v>
      </c>
      <c r="P1964" s="247">
        <f>$P$755+(O1964*$P$758)</f>
        <v>113.74558196400824</v>
      </c>
      <c r="Q1964" s="247">
        <f>_xlfn.NORM.DIST(P1964,P$752,P$753,0)</f>
        <v>2.0481267394449176E-3</v>
      </c>
      <c r="R1964" s="247">
        <f>_xlfn.NORM.DIST(P1964,P$752,P$753,1)</f>
        <v>0.79160418425336876</v>
      </c>
      <c r="S1964" s="253" t="str">
        <f>IF(OR(R1964&lt;$T$757,R1964&gt;$T$758),Q1964,"")</f>
        <v/>
      </c>
      <c r="T1964" s="253">
        <f>IF(AND(R1964&gt;$T$757,R1964&lt;$T$758),Q1964,"")</f>
        <v>2.0481267394449176E-3</v>
      </c>
      <c r="U1964" s="253" t="str">
        <f>IF(Q1964=MAX($Q$761:$Q$2761),Q1964,"")</f>
        <v/>
      </c>
      <c r="V1964" s="253">
        <f>_xlfn.NORM.DIST(P1964,$T$753,$T$754,0)</f>
        <v>1.1438480675366039E-85</v>
      </c>
      <c r="W1964" s="253" t="str">
        <f>IF(V1964=MAX($V$761:$V$2761),Q1964,"")</f>
        <v/>
      </c>
      <c r="X1964" s="253" t="str">
        <f t="shared" si="449"/>
        <v/>
      </c>
      <c r="AB1964" s="253">
        <v>1203</v>
      </c>
      <c r="AC1964" s="253">
        <f t="shared" si="465"/>
        <v>176.01345887738808</v>
      </c>
      <c r="AD1964" s="253">
        <f t="shared" si="450"/>
        <v>1.3235656489001431E-3</v>
      </c>
      <c r="AE1964" s="253">
        <f t="shared" si="451"/>
        <v>0.79160418425336876</v>
      </c>
      <c r="AF1964" s="253" t="str">
        <f>IF(OR(AE1964&lt;$T$757,AE1964&gt;$T$758),AD1964,"")</f>
        <v/>
      </c>
      <c r="AG1964" s="253">
        <f t="shared" si="452"/>
        <v>1.3235656489001431E-3</v>
      </c>
      <c r="AH1964" s="253" t="str">
        <f t="shared" si="453"/>
        <v/>
      </c>
      <c r="AI1964" s="253">
        <f t="shared" si="454"/>
        <v>6.1465680743802794E-5</v>
      </c>
      <c r="AJ1964" s="253" t="str">
        <f t="shared" si="455"/>
        <v/>
      </c>
      <c r="AK1964" s="253" t="str">
        <f t="shared" si="456"/>
        <v/>
      </c>
      <c r="AO1964" s="253">
        <v>1203</v>
      </c>
      <c r="AP1964" s="253">
        <f t="shared" si="457"/>
        <v>1037.6877538222789</v>
      </c>
      <c r="AQ1964" s="253">
        <f t="shared" si="458"/>
        <v>2.2450430493767582E-4</v>
      </c>
      <c r="AR1964" s="253">
        <f t="shared" si="459"/>
        <v>0.79160418425336876</v>
      </c>
      <c r="AS1964" s="253" t="str">
        <f>IF(OR(AR1964&lt;$T$757,AR1964&gt;$T$758),AQ1964,"")</f>
        <v/>
      </c>
      <c r="AT1964" s="253">
        <f t="shared" si="460"/>
        <v>2.2450430493767582E-4</v>
      </c>
      <c r="AU1964" s="253" t="str">
        <f t="shared" si="461"/>
        <v/>
      </c>
      <c r="AV1964" s="253">
        <f t="shared" si="462"/>
        <v>0</v>
      </c>
      <c r="AW1964" s="253">
        <f t="shared" si="463"/>
        <v>2.2450430493767582E-4</v>
      </c>
      <c r="AX1964" s="253" t="str">
        <f t="shared" si="464"/>
        <v/>
      </c>
      <c r="AZ1964" s="259"/>
      <c r="BA1964" s="259">
        <f>BA1963+$BD$753</f>
        <v>7.7312000000001557</v>
      </c>
      <c r="BB1964" s="274">
        <f t="shared" si="447"/>
        <v>0.35689214781071726</v>
      </c>
      <c r="BC1964" s="259">
        <f t="shared" si="448"/>
        <v>5.9232726572455707E-4</v>
      </c>
      <c r="BD1964" s="259" t="str">
        <f t="shared" si="445"/>
        <v/>
      </c>
      <c r="BE1964" s="254" t="str">
        <f t="shared" si="446"/>
        <v/>
      </c>
    </row>
    <row r="1965" spans="1:57" ht="20.100000000000001" customHeight="1" x14ac:dyDescent="0.25">
      <c r="A1965" s="248">
        <v>1204</v>
      </c>
      <c r="B1965" s="247">
        <f>$B$755+(A1965*$B$758)</f>
        <v>1961.4736649680744</v>
      </c>
      <c r="C1965" s="247">
        <f>_xlfn.NORM.DIST($B1965,$B$752,$B$753,0)</f>
        <v>1.1896766828930638E-4</v>
      </c>
      <c r="D1965" s="247">
        <f>_xlfn.NORM.DIST($B1965,$B$752,$B$753,1)</f>
        <v>0.7927499321435546</v>
      </c>
      <c r="E1965" s="247" t="str">
        <f>IF(OR(D1965&lt;$F$757,D1965&gt;$F$758),C1965,"")</f>
        <v/>
      </c>
      <c r="F1965" s="247">
        <f>IF(AND(D1965&gt;$F$757,D1965&lt;$F$758),C1965,"")</f>
        <v>1.1896766828930638E-4</v>
      </c>
      <c r="G1965" s="247" t="str">
        <f>IF(C1965=MAX($C$761:$C$2761),C1965,"")</f>
        <v/>
      </c>
      <c r="H1965" s="247">
        <f>_xlfn.NORM.DIST(B1965,$F$753,$F$754,0)</f>
        <v>0</v>
      </c>
      <c r="I1965" s="247">
        <f>IF(H1965=MAX($H$761:$H$2761),C1965,"")</f>
        <v>1.1896766828930638E-4</v>
      </c>
      <c r="J1965" s="247" t="str">
        <f>IF(I1965=MIN($I$761:$I$2761),I1965,"")</f>
        <v/>
      </c>
      <c r="K1965" s="247"/>
      <c r="L1965" s="247"/>
      <c r="M1965" s="247"/>
      <c r="N1965" s="247"/>
      <c r="O1965" s="248">
        <v>1204</v>
      </c>
      <c r="P1965" s="247">
        <f>$P$755+(O1965*$P$758)</f>
        <v>114.30590502787038</v>
      </c>
      <c r="Q1965" s="247">
        <f>_xlfn.NORM.DIST(P1965,P$752,P$753,0)</f>
        <v>2.0414688836524718E-3</v>
      </c>
      <c r="R1965" s="247">
        <f>_xlfn.NORM.DIST(P1965,P$752,P$753,1)</f>
        <v>0.7927499321435546</v>
      </c>
      <c r="S1965" s="253" t="str">
        <f>IF(OR(R1965&lt;$T$757,R1965&gt;$T$758),Q1965,"")</f>
        <v/>
      </c>
      <c r="T1965" s="253">
        <f>IF(AND(R1965&gt;$T$757,R1965&lt;$T$758),Q1965,"")</f>
        <v>2.0414688836524718E-3</v>
      </c>
      <c r="U1965" s="253" t="str">
        <f>IF(Q1965=MAX($Q$761:$Q$2761),Q1965,"")</f>
        <v/>
      </c>
      <c r="V1965" s="253">
        <f>_xlfn.NORM.DIST(P1965,$T$753,$T$754,0)</f>
        <v>1.058097346887878E-85</v>
      </c>
      <c r="W1965" s="253" t="str">
        <f>IF(V1965=MAX($V$761:$V$2761),Q1965,"")</f>
        <v/>
      </c>
      <c r="X1965" s="253" t="str">
        <f t="shared" si="449"/>
        <v/>
      </c>
      <c r="AB1965" s="259">
        <v>1204</v>
      </c>
      <c r="AC1965" s="253">
        <f t="shared" si="465"/>
        <v>176.88052025116826</v>
      </c>
      <c r="AD1965" s="253">
        <f t="shared" si="450"/>
        <v>1.3192631274533506E-3</v>
      </c>
      <c r="AE1965" s="253">
        <f t="shared" si="451"/>
        <v>0.79274993214355449</v>
      </c>
      <c r="AF1965" s="253" t="str">
        <f>IF(OR(AE1965&lt;$T$757,AE1965&gt;$T$758),AD1965,"")</f>
        <v/>
      </c>
      <c r="AG1965" s="253">
        <f t="shared" si="452"/>
        <v>1.3192631274533506E-3</v>
      </c>
      <c r="AH1965" s="253" t="str">
        <f t="shared" si="453"/>
        <v/>
      </c>
      <c r="AI1965" s="253">
        <f t="shared" si="454"/>
        <v>6.0827462121483548E-5</v>
      </c>
      <c r="AJ1965" s="253" t="str">
        <f t="shared" si="455"/>
        <v/>
      </c>
      <c r="AK1965" s="253" t="str">
        <f t="shared" si="456"/>
        <v/>
      </c>
      <c r="AO1965" s="259">
        <v>1204</v>
      </c>
      <c r="AP1965" s="253">
        <f t="shared" si="457"/>
        <v>1042.7995161563786</v>
      </c>
      <c r="AQ1965" s="253">
        <f t="shared" si="458"/>
        <v>2.237745076754892E-4</v>
      </c>
      <c r="AR1965" s="253">
        <f t="shared" si="459"/>
        <v>0.79274993214355449</v>
      </c>
      <c r="AS1965" s="253" t="str">
        <f>IF(OR(AR1965&lt;$T$757,AR1965&gt;$T$758),AQ1965,"")</f>
        <v/>
      </c>
      <c r="AT1965" s="253">
        <f t="shared" si="460"/>
        <v>2.237745076754892E-4</v>
      </c>
      <c r="AU1965" s="253" t="str">
        <f t="shared" si="461"/>
        <v/>
      </c>
      <c r="AV1965" s="253">
        <f t="shared" si="462"/>
        <v>0</v>
      </c>
      <c r="AW1965" s="253">
        <f t="shared" si="463"/>
        <v>2.237745076754892E-4</v>
      </c>
      <c r="AX1965" s="253" t="str">
        <f t="shared" si="464"/>
        <v/>
      </c>
      <c r="AZ1965" s="259"/>
      <c r="BA1965" s="259">
        <f>BA1964+$BD$753</f>
        <v>7.7376000000001559</v>
      </c>
      <c r="BB1965" s="274">
        <f t="shared" si="447"/>
        <v>0.35629982054499271</v>
      </c>
      <c r="BC1965" s="259">
        <f t="shared" si="448"/>
        <v>5.9165702711511114E-4</v>
      </c>
      <c r="BD1965" s="259" t="str">
        <f t="shared" si="445"/>
        <v/>
      </c>
      <c r="BE1965" s="254" t="str">
        <f t="shared" si="446"/>
        <v/>
      </c>
    </row>
    <row r="1966" spans="1:57" ht="20.100000000000001" customHeight="1" x14ac:dyDescent="0.25">
      <c r="A1966" s="247">
        <v>1205</v>
      </c>
      <c r="B1966" s="247">
        <f>$B$755+(A1966*$B$758)</f>
        <v>1971.0887319532121</v>
      </c>
      <c r="C1966" s="247">
        <f>_xlfn.NORM.DIST($B1966,$B$752,$B$753,0)</f>
        <v>1.185790422176357E-4</v>
      </c>
      <c r="D1966" s="247">
        <f>_xlfn.NORM.DIST($B1966,$B$752,$B$753,1)</f>
        <v>0.79389194641418692</v>
      </c>
      <c r="E1966" s="247" t="str">
        <f>IF(OR(D1966&lt;$F$757,D1966&gt;$F$758),C1966,"")</f>
        <v/>
      </c>
      <c r="F1966" s="247">
        <f>IF(AND(D1966&gt;$F$757,D1966&lt;$F$758),C1966,"")</f>
        <v>1.185790422176357E-4</v>
      </c>
      <c r="G1966" s="247" t="str">
        <f>IF(C1966=MAX($C$761:$C$2761),C1966,"")</f>
        <v/>
      </c>
      <c r="H1966" s="247">
        <f>_xlfn.NORM.DIST(B1966,$F$753,$F$754,0)</f>
        <v>0</v>
      </c>
      <c r="I1966" s="247">
        <f>IF(H1966=MAX($H$761:$H$2761),C1966,"")</f>
        <v>1.185790422176357E-4</v>
      </c>
      <c r="J1966" s="247" t="str">
        <f>IF(I1966=MIN($I$761:$I$2761),I1966,"")</f>
        <v/>
      </c>
      <c r="K1966" s="247"/>
      <c r="L1966" s="247"/>
      <c r="M1966" s="247"/>
      <c r="N1966" s="247"/>
      <c r="O1966" s="247">
        <v>1205</v>
      </c>
      <c r="P1966" s="247">
        <f>$P$755+(O1966*$P$758)</f>
        <v>114.86622809173252</v>
      </c>
      <c r="Q1966" s="247">
        <f>_xlfn.NORM.DIST(P1966,P$752,P$753,0)</f>
        <v>2.034800113522737E-3</v>
      </c>
      <c r="R1966" s="247">
        <f>_xlfn.NORM.DIST(P1966,P$752,P$753,1)</f>
        <v>0.79389194641418692</v>
      </c>
      <c r="S1966" s="253" t="str">
        <f>IF(OR(R1966&lt;$T$757,R1966&gt;$T$758),Q1966,"")</f>
        <v/>
      </c>
      <c r="T1966" s="253">
        <f>IF(AND(R1966&gt;$T$757,R1966&lt;$T$758),Q1966,"")</f>
        <v>2.034800113522737E-3</v>
      </c>
      <c r="U1966" s="253" t="str">
        <f>IF(Q1966=MAX($Q$761:$Q$2761),Q1966,"")</f>
        <v/>
      </c>
      <c r="V1966" s="253">
        <f>_xlfn.NORM.DIST(P1966,$T$753,$T$754,0)</f>
        <v>9.7875942993512798E-86</v>
      </c>
      <c r="W1966" s="253" t="str">
        <f>IF(V1966=MAX($V$761:$V$2761),Q1966,"")</f>
        <v/>
      </c>
      <c r="X1966" s="253" t="str">
        <f t="shared" si="449"/>
        <v/>
      </c>
      <c r="AB1966" s="253">
        <v>1205</v>
      </c>
      <c r="AC1966" s="253">
        <f t="shared" si="465"/>
        <v>177.74758162494868</v>
      </c>
      <c r="AD1966" s="253">
        <f t="shared" si="450"/>
        <v>1.314953552809292E-3</v>
      </c>
      <c r="AE1966" s="253">
        <f t="shared" si="451"/>
        <v>0.79389194641418703</v>
      </c>
      <c r="AF1966" s="253" t="str">
        <f>IF(OR(AE1966&lt;$T$757,AE1966&gt;$T$758),AD1966,"")</f>
        <v/>
      </c>
      <c r="AG1966" s="253">
        <f t="shared" si="452"/>
        <v>1.314953552809292E-3</v>
      </c>
      <c r="AH1966" s="253" t="str">
        <f t="shared" si="453"/>
        <v/>
      </c>
      <c r="AI1966" s="253">
        <f t="shared" si="454"/>
        <v>6.0194907209333569E-5</v>
      </c>
      <c r="AJ1966" s="253" t="str">
        <f t="shared" si="455"/>
        <v/>
      </c>
      <c r="AK1966" s="253" t="str">
        <f t="shared" si="456"/>
        <v/>
      </c>
      <c r="AO1966" s="253">
        <v>1205</v>
      </c>
      <c r="AP1966" s="253">
        <f t="shared" si="457"/>
        <v>1047.9112784904783</v>
      </c>
      <c r="AQ1966" s="253">
        <f t="shared" si="458"/>
        <v>2.2304351404412297E-4</v>
      </c>
      <c r="AR1966" s="253">
        <f t="shared" si="459"/>
        <v>0.79389194641418681</v>
      </c>
      <c r="AS1966" s="253" t="str">
        <f>IF(OR(AR1966&lt;$T$757,AR1966&gt;$T$758),AQ1966,"")</f>
        <v/>
      </c>
      <c r="AT1966" s="253">
        <f t="shared" si="460"/>
        <v>2.2304351404412297E-4</v>
      </c>
      <c r="AU1966" s="253" t="str">
        <f t="shared" si="461"/>
        <v/>
      </c>
      <c r="AV1966" s="253">
        <f t="shared" si="462"/>
        <v>0</v>
      </c>
      <c r="AW1966" s="253">
        <f t="shared" si="463"/>
        <v>2.2304351404412297E-4</v>
      </c>
      <c r="AX1966" s="253" t="str">
        <f t="shared" si="464"/>
        <v/>
      </c>
      <c r="AZ1966" s="259"/>
      <c r="BA1966" s="259">
        <f>BA1965+$BD$753</f>
        <v>7.7440000000001561</v>
      </c>
      <c r="BB1966" s="274">
        <f t="shared" si="447"/>
        <v>0.3557081635178776</v>
      </c>
      <c r="BC1966" s="259">
        <f t="shared" si="448"/>
        <v>5.9098653693767655E-4</v>
      </c>
      <c r="BD1966" s="259" t="str">
        <f t="shared" si="445"/>
        <v/>
      </c>
      <c r="BE1966" s="254" t="str">
        <f t="shared" si="446"/>
        <v/>
      </c>
    </row>
    <row r="1967" spans="1:57" ht="20.100000000000001" customHeight="1" x14ac:dyDescent="0.25">
      <c r="A1967" s="247">
        <v>1206</v>
      </c>
      <c r="B1967" s="247">
        <f>$B$755+(A1967*$B$758)</f>
        <v>1980.7037989383498</v>
      </c>
      <c r="C1967" s="247">
        <f>_xlfn.NORM.DIST($B1967,$B$752,$B$753,0)</f>
        <v>1.1818979460058432E-4</v>
      </c>
      <c r="D1967" s="247">
        <f>_xlfn.NORM.DIST($B1967,$B$752,$B$753,1)</f>
        <v>0.79503022101940179</v>
      </c>
      <c r="E1967" s="247" t="str">
        <f>IF(OR(D1967&lt;$F$757,D1967&gt;$F$758),C1967,"")</f>
        <v/>
      </c>
      <c r="F1967" s="247">
        <f>IF(AND(D1967&gt;$F$757,D1967&lt;$F$758),C1967,"")</f>
        <v>1.1818979460058432E-4</v>
      </c>
      <c r="G1967" s="247" t="str">
        <f>IF(C1967=MAX($C$761:$C$2761),C1967,"")</f>
        <v/>
      </c>
      <c r="H1967" s="247">
        <f>_xlfn.NORM.DIST(B1967,$F$753,$F$754,0)</f>
        <v>0</v>
      </c>
      <c r="I1967" s="247">
        <f>IF(H1967=MAX($H$761:$H$2761),C1967,"")</f>
        <v>1.1818979460058432E-4</v>
      </c>
      <c r="J1967" s="247" t="str">
        <f>IF(I1967=MIN($I$761:$I$2761),I1967,"")</f>
        <v/>
      </c>
      <c r="K1967" s="247"/>
      <c r="L1967" s="247"/>
      <c r="M1967" s="247"/>
      <c r="N1967" s="247"/>
      <c r="O1967" s="247">
        <v>1206</v>
      </c>
      <c r="P1967" s="247">
        <f>$P$755+(O1967*$P$758)</f>
        <v>115.42655115559455</v>
      </c>
      <c r="Q1967" s="247">
        <f>_xlfn.NORM.DIST(P1967,P$752,P$753,0)</f>
        <v>2.0281206777594532E-3</v>
      </c>
      <c r="R1967" s="247">
        <f>_xlfn.NORM.DIST(P1967,P$752,P$753,1)</f>
        <v>0.79503022101940157</v>
      </c>
      <c r="S1967" s="253" t="str">
        <f>IF(OR(R1967&lt;$T$757,R1967&gt;$T$758),Q1967,"")</f>
        <v/>
      </c>
      <c r="T1967" s="253">
        <f>IF(AND(R1967&gt;$T$757,R1967&lt;$T$758),Q1967,"")</f>
        <v>2.0281206777594532E-3</v>
      </c>
      <c r="U1967" s="253" t="str">
        <f>IF(Q1967=MAX($Q$761:$Q$2761),Q1967,"")</f>
        <v/>
      </c>
      <c r="V1967" s="253">
        <f>_xlfn.NORM.DIST(P1967,$T$753,$T$754,0)</f>
        <v>9.0535591749365328E-86</v>
      </c>
      <c r="W1967" s="253" t="str">
        <f>IF(V1967=MAX($V$761:$V$2761),Q1967,"")</f>
        <v/>
      </c>
      <c r="X1967" s="253" t="str">
        <f t="shared" si="449"/>
        <v/>
      </c>
      <c r="AB1967" s="253">
        <v>1206</v>
      </c>
      <c r="AC1967" s="253">
        <f t="shared" si="465"/>
        <v>178.61464299872887</v>
      </c>
      <c r="AD1967" s="253">
        <f t="shared" si="450"/>
        <v>1.3106370856883587E-3</v>
      </c>
      <c r="AE1967" s="253">
        <f t="shared" si="451"/>
        <v>0.79503022101940179</v>
      </c>
      <c r="AF1967" s="253" t="str">
        <f>IF(OR(AE1967&lt;$T$757,AE1967&gt;$T$758),AD1967,"")</f>
        <v/>
      </c>
      <c r="AG1967" s="253">
        <f t="shared" si="452"/>
        <v>1.3106370856883587E-3</v>
      </c>
      <c r="AH1967" s="253" t="str">
        <f t="shared" si="453"/>
        <v/>
      </c>
      <c r="AI1967" s="253">
        <f t="shared" si="454"/>
        <v>5.9567977245835002E-5</v>
      </c>
      <c r="AJ1967" s="253" t="str">
        <f t="shared" si="455"/>
        <v/>
      </c>
      <c r="AK1967" s="253" t="str">
        <f t="shared" si="456"/>
        <v/>
      </c>
      <c r="AO1967" s="253">
        <v>1206</v>
      </c>
      <c r="AP1967" s="253">
        <f t="shared" si="457"/>
        <v>1053.0230408245789</v>
      </c>
      <c r="AQ1967" s="253">
        <f t="shared" si="458"/>
        <v>2.2231135130510281E-4</v>
      </c>
      <c r="AR1967" s="253">
        <f t="shared" si="459"/>
        <v>0.79503022101940179</v>
      </c>
      <c r="AS1967" s="253" t="str">
        <f>IF(OR(AR1967&lt;$T$757,AR1967&gt;$T$758),AQ1967,"")</f>
        <v/>
      </c>
      <c r="AT1967" s="253">
        <f t="shared" si="460"/>
        <v>2.2231135130510281E-4</v>
      </c>
      <c r="AU1967" s="253" t="str">
        <f t="shared" si="461"/>
        <v/>
      </c>
      <c r="AV1967" s="253">
        <f t="shared" si="462"/>
        <v>0</v>
      </c>
      <c r="AW1967" s="253">
        <f t="shared" si="463"/>
        <v>2.2231135130510281E-4</v>
      </c>
      <c r="AX1967" s="253" t="str">
        <f t="shared" si="464"/>
        <v/>
      </c>
      <c r="AZ1967" s="259"/>
      <c r="BA1967" s="259">
        <f>BA1966+$BD$753</f>
        <v>7.7504000000001563</v>
      </c>
      <c r="BB1967" s="274">
        <f t="shared" si="447"/>
        <v>0.35511717698093992</v>
      </c>
      <c r="BC1967" s="259">
        <f t="shared" si="448"/>
        <v>5.9031579943508161E-4</v>
      </c>
      <c r="BD1967" s="259" t="str">
        <f t="shared" si="445"/>
        <v/>
      </c>
      <c r="BE1967" s="254" t="str">
        <f t="shared" si="446"/>
        <v/>
      </c>
    </row>
    <row r="1968" spans="1:57" ht="20.100000000000001" customHeight="1" x14ac:dyDescent="0.25">
      <c r="A1968" s="247">
        <v>1207</v>
      </c>
      <c r="B1968" s="247">
        <f>$B$755+(A1968*$B$758)</f>
        <v>1990.3188659234875</v>
      </c>
      <c r="C1968" s="247">
        <f>_xlfn.NORM.DIST($B1968,$B$752,$B$753,0)</f>
        <v>1.1779993991381779E-4</v>
      </c>
      <c r="D1968" s="247">
        <f>_xlfn.NORM.DIST($B1968,$B$752,$B$753,1)</f>
        <v>0.79616475005260545</v>
      </c>
      <c r="E1968" s="247" t="str">
        <f>IF(OR(D1968&lt;$F$757,D1968&gt;$F$758),C1968,"")</f>
        <v/>
      </c>
      <c r="F1968" s="247">
        <f>IF(AND(D1968&gt;$F$757,D1968&lt;$F$758),C1968,"")</f>
        <v>1.1779993991381779E-4</v>
      </c>
      <c r="G1968" s="247" t="str">
        <f>IF(C1968=MAX($C$761:$C$2761),C1968,"")</f>
        <v/>
      </c>
      <c r="H1968" s="247">
        <f>_xlfn.NORM.DIST(B1968,$F$753,$F$754,0)</f>
        <v>0</v>
      </c>
      <c r="I1968" s="247">
        <f>IF(H1968=MAX($H$761:$H$2761),C1968,"")</f>
        <v>1.1779993991381779E-4</v>
      </c>
      <c r="J1968" s="247" t="str">
        <f>IF(I1968=MIN($I$761:$I$2761),I1968,"")</f>
        <v/>
      </c>
      <c r="K1968" s="247"/>
      <c r="L1968" s="247"/>
      <c r="M1968" s="247"/>
      <c r="N1968" s="247"/>
      <c r="O1968" s="247">
        <v>1207</v>
      </c>
      <c r="P1968" s="247">
        <f>$P$755+(O1968*$P$758)</f>
        <v>115.98687421945669</v>
      </c>
      <c r="Q1968" s="247">
        <f>_xlfn.NORM.DIST(P1968,P$752,P$753,0)</f>
        <v>2.021430824763052E-3</v>
      </c>
      <c r="R1968" s="247">
        <f>_xlfn.NORM.DIST(P1968,P$752,P$753,1)</f>
        <v>0.79616475005260545</v>
      </c>
      <c r="S1968" s="253" t="str">
        <f>IF(OR(R1968&lt;$T$757,R1968&gt;$T$758),Q1968,"")</f>
        <v/>
      </c>
      <c r="T1968" s="253">
        <f>IF(AND(R1968&gt;$T$757,R1968&lt;$T$758),Q1968,"")</f>
        <v>2.021430824763052E-3</v>
      </c>
      <c r="U1968" s="253" t="str">
        <f>IF(Q1968=MAX($Q$761:$Q$2761),Q1968,"")</f>
        <v/>
      </c>
      <c r="V1968" s="253">
        <f>_xlfn.NORM.DIST(P1968,$T$753,$T$754,0)</f>
        <v>8.3744401092570934E-86</v>
      </c>
      <c r="W1968" s="253" t="str">
        <f>IF(V1968=MAX($V$761:$V$2761),Q1968,"")</f>
        <v/>
      </c>
      <c r="X1968" s="253" t="str">
        <f t="shared" si="449"/>
        <v/>
      </c>
      <c r="AB1968" s="253">
        <v>1207</v>
      </c>
      <c r="AC1968" s="253">
        <f t="shared" si="465"/>
        <v>179.48170437250906</v>
      </c>
      <c r="AD1968" s="253">
        <f t="shared" si="450"/>
        <v>1.3063138866149333E-3</v>
      </c>
      <c r="AE1968" s="253">
        <f t="shared" si="451"/>
        <v>0.79616475005260545</v>
      </c>
      <c r="AF1968" s="253" t="str">
        <f>IF(OR(AE1968&lt;$T$757,AE1968&gt;$T$758),AD1968,"")</f>
        <v/>
      </c>
      <c r="AG1968" s="253">
        <f t="shared" si="452"/>
        <v>1.3063138866149333E-3</v>
      </c>
      <c r="AH1968" s="253" t="str">
        <f t="shared" si="453"/>
        <v/>
      </c>
      <c r="AI1968" s="253">
        <f t="shared" si="454"/>
        <v>5.894663360427449E-5</v>
      </c>
      <c r="AJ1968" s="253" t="str">
        <f t="shared" si="455"/>
        <v/>
      </c>
      <c r="AK1968" s="253" t="str">
        <f t="shared" si="456"/>
        <v/>
      </c>
      <c r="AO1968" s="253">
        <v>1207</v>
      </c>
      <c r="AP1968" s="253">
        <f t="shared" si="457"/>
        <v>1058.1348031586786</v>
      </c>
      <c r="AQ1968" s="253">
        <f t="shared" si="458"/>
        <v>2.2157804668670845E-4</v>
      </c>
      <c r="AR1968" s="253">
        <f t="shared" si="459"/>
        <v>0.79616475005260545</v>
      </c>
      <c r="AS1968" s="253" t="str">
        <f>IF(OR(AR1968&lt;$T$757,AR1968&gt;$T$758),AQ1968,"")</f>
        <v/>
      </c>
      <c r="AT1968" s="253">
        <f t="shared" si="460"/>
        <v>2.2157804668670845E-4</v>
      </c>
      <c r="AU1968" s="253" t="str">
        <f t="shared" si="461"/>
        <v/>
      </c>
      <c r="AV1968" s="253">
        <f t="shared" si="462"/>
        <v>0</v>
      </c>
      <c r="AW1968" s="253">
        <f t="shared" si="463"/>
        <v>2.2157804668670845E-4</v>
      </c>
      <c r="AX1968" s="253" t="str">
        <f t="shared" si="464"/>
        <v/>
      </c>
      <c r="AZ1968" s="259"/>
      <c r="BA1968" s="259">
        <f>BA1967+$BD$753</f>
        <v>7.7568000000001565</v>
      </c>
      <c r="BB1968" s="274">
        <f t="shared" si="447"/>
        <v>0.35452686118150484</v>
      </c>
      <c r="BC1968" s="259">
        <f t="shared" si="448"/>
        <v>5.8964481883466702E-4</v>
      </c>
      <c r="BD1968" s="259" t="str">
        <f t="shared" si="445"/>
        <v/>
      </c>
      <c r="BE1968" s="254" t="str">
        <f t="shared" si="446"/>
        <v/>
      </c>
    </row>
    <row r="1969" spans="1:57" ht="20.100000000000001" customHeight="1" x14ac:dyDescent="0.25">
      <c r="A1969" s="247">
        <v>1208</v>
      </c>
      <c r="B1969" s="247">
        <f>$B$755+(A1969*$B$758)</f>
        <v>1999.9339329086251</v>
      </c>
      <c r="C1969" s="247">
        <f>_xlfn.NORM.DIST($B1969,$B$752,$B$753,0)</f>
        <v>1.1740949261445961E-4</v>
      </c>
      <c r="D1969" s="247">
        <f>_xlfn.NORM.DIST($B1969,$B$752,$B$753,1)</f>
        <v>0.79729552774630041</v>
      </c>
      <c r="E1969" s="247" t="str">
        <f>IF(OR(D1969&lt;$F$757,D1969&gt;$F$758),C1969,"")</f>
        <v/>
      </c>
      <c r="F1969" s="247">
        <f>IF(AND(D1969&gt;$F$757,D1969&lt;$F$758),C1969,"")</f>
        <v>1.1740949261445961E-4</v>
      </c>
      <c r="G1969" s="247" t="str">
        <f>IF(C1969=MAX($C$761:$C$2761),C1969,"")</f>
        <v/>
      </c>
      <c r="H1969" s="247">
        <f>_xlfn.NORM.DIST(B1969,$F$753,$F$754,0)</f>
        <v>0</v>
      </c>
      <c r="I1969" s="247">
        <f>IF(H1969=MAX($H$761:$H$2761),C1969,"")</f>
        <v>1.1740949261445961E-4</v>
      </c>
      <c r="J1969" s="247" t="str">
        <f>IF(I1969=MIN($I$761:$I$2761),I1969,"")</f>
        <v/>
      </c>
      <c r="K1969" s="247"/>
      <c r="L1969" s="247"/>
      <c r="M1969" s="247"/>
      <c r="N1969" s="247"/>
      <c r="O1969" s="247">
        <v>1208</v>
      </c>
      <c r="P1969" s="247">
        <f>$P$755+(O1969*$P$758)</f>
        <v>116.54719728331884</v>
      </c>
      <c r="Q1969" s="247">
        <f>_xlfn.NORM.DIST(P1969,P$752,P$753,0)</f>
        <v>2.0147308026157952E-3</v>
      </c>
      <c r="R1969" s="247">
        <f>_xlfn.NORM.DIST(P1969,P$752,P$753,1)</f>
        <v>0.79729552774630041</v>
      </c>
      <c r="S1969" s="253" t="str">
        <f>IF(OR(R1969&lt;$T$757,R1969&gt;$T$758),Q1969,"")</f>
        <v/>
      </c>
      <c r="T1969" s="253">
        <f>IF(AND(R1969&gt;$T$757,R1969&lt;$T$758),Q1969,"")</f>
        <v>2.0147308026157952E-3</v>
      </c>
      <c r="U1969" s="253" t="str">
        <f>IF(Q1969=MAX($Q$761:$Q$2761),Q1969,"")</f>
        <v/>
      </c>
      <c r="V1969" s="253">
        <f>_xlfn.NORM.DIST(P1969,$T$753,$T$754,0)</f>
        <v>7.7461386950120515E-86</v>
      </c>
      <c r="W1969" s="253" t="str">
        <f>IF(V1969=MAX($V$761:$V$2761),Q1969,"")</f>
        <v/>
      </c>
      <c r="X1969" s="253" t="str">
        <f t="shared" si="449"/>
        <v/>
      </c>
      <c r="AB1969" s="253">
        <v>1208</v>
      </c>
      <c r="AC1969" s="253">
        <f t="shared" si="465"/>
        <v>180.34876574628925</v>
      </c>
      <c r="AD1969" s="253">
        <f t="shared" si="450"/>
        <v>1.3019841159077838E-3</v>
      </c>
      <c r="AE1969" s="253">
        <f t="shared" si="451"/>
        <v>0.79729552774630019</v>
      </c>
      <c r="AF1969" s="253" t="str">
        <f>IF(OR(AE1969&lt;$T$757,AE1969&gt;$T$758),AD1969,"")</f>
        <v/>
      </c>
      <c r="AG1969" s="253">
        <f t="shared" si="452"/>
        <v>1.3019841159077838E-3</v>
      </c>
      <c r="AH1969" s="253" t="str">
        <f t="shared" si="453"/>
        <v/>
      </c>
      <c r="AI1969" s="253">
        <f t="shared" si="454"/>
        <v>5.8330837793799395E-5</v>
      </c>
      <c r="AJ1969" s="253" t="str">
        <f t="shared" si="455"/>
        <v/>
      </c>
      <c r="AK1969" s="253" t="str">
        <f t="shared" si="456"/>
        <v/>
      </c>
      <c r="AO1969" s="253">
        <v>1208</v>
      </c>
      <c r="AP1969" s="253">
        <f t="shared" si="457"/>
        <v>1063.2465654927782</v>
      </c>
      <c r="AQ1969" s="253">
        <f t="shared" si="458"/>
        <v>2.2084362738234237E-4</v>
      </c>
      <c r="AR1969" s="253">
        <f t="shared" si="459"/>
        <v>0.79729552774630019</v>
      </c>
      <c r="AS1969" s="253" t="str">
        <f>IF(OR(AR1969&lt;$T$757,AR1969&gt;$T$758),AQ1969,"")</f>
        <v/>
      </c>
      <c r="AT1969" s="253">
        <f t="shared" si="460"/>
        <v>2.2084362738234237E-4</v>
      </c>
      <c r="AU1969" s="253" t="str">
        <f t="shared" si="461"/>
        <v/>
      </c>
      <c r="AV1969" s="253">
        <f t="shared" si="462"/>
        <v>0</v>
      </c>
      <c r="AW1969" s="253">
        <f t="shared" si="463"/>
        <v>2.2084362738234237E-4</v>
      </c>
      <c r="AX1969" s="253" t="str">
        <f t="shared" si="464"/>
        <v/>
      </c>
      <c r="AZ1969" s="259"/>
      <c r="BA1969" s="259">
        <f>BA1968+$BD$753</f>
        <v>7.7632000000001566</v>
      </c>
      <c r="BB1969" s="274">
        <f t="shared" si="447"/>
        <v>0.35393721636267017</v>
      </c>
      <c r="BC1969" s="259">
        <f t="shared" si="448"/>
        <v>5.8897359935122795E-4</v>
      </c>
      <c r="BD1969" s="259" t="str">
        <f t="shared" si="445"/>
        <v/>
      </c>
      <c r="BE1969" s="254" t="str">
        <f t="shared" si="446"/>
        <v/>
      </c>
    </row>
    <row r="1970" spans="1:57" ht="20.100000000000001" customHeight="1" x14ac:dyDescent="0.25">
      <c r="A1970" s="247">
        <v>1209</v>
      </c>
      <c r="B1970" s="247">
        <f>$B$755+(A1970*$B$758)</f>
        <v>2009.5489998937628</v>
      </c>
      <c r="C1970" s="247">
        <f>_xlfn.NORM.DIST($B1970,$B$752,$B$753,0)</f>
        <v>1.1701846714022889E-4</v>
      </c>
      <c r="D1970" s="247">
        <f>_xlfn.NORM.DIST($B1970,$B$752,$B$753,1)</f>
        <v>0.79842254847190242</v>
      </c>
      <c r="E1970" s="247" t="str">
        <f>IF(OR(D1970&lt;$F$757,D1970&gt;$F$758),C1970,"")</f>
        <v/>
      </c>
      <c r="F1970" s="247">
        <f>IF(AND(D1970&gt;$F$757,D1970&lt;$F$758),C1970,"")</f>
        <v>1.1701846714022889E-4</v>
      </c>
      <c r="G1970" s="247" t="str">
        <f>IF(C1970=MAX($C$761:$C$2761),C1970,"")</f>
        <v/>
      </c>
      <c r="H1970" s="247">
        <f>_xlfn.NORM.DIST(B1970,$F$753,$F$754,0)</f>
        <v>0</v>
      </c>
      <c r="I1970" s="247">
        <f>IF(H1970=MAX($H$761:$H$2761),C1970,"")</f>
        <v>1.1701846714022889E-4</v>
      </c>
      <c r="J1970" s="247" t="str">
        <f>IF(I1970=MIN($I$761:$I$2761),I1970,"")</f>
        <v/>
      </c>
      <c r="K1970" s="247"/>
      <c r="L1970" s="247"/>
      <c r="M1970" s="247"/>
      <c r="N1970" s="247"/>
      <c r="O1970" s="247">
        <v>1209</v>
      </c>
      <c r="P1970" s="247">
        <f>$P$755+(O1970*$P$758)</f>
        <v>117.10752034718098</v>
      </c>
      <c r="Q1970" s="247">
        <f>_xlfn.NORM.DIST(P1970,P$752,P$753,0)</f>
        <v>2.0080208590669622E-3</v>
      </c>
      <c r="R1970" s="247">
        <f>_xlfn.NORM.DIST(P1970,P$752,P$753,1)</f>
        <v>0.79842254847190253</v>
      </c>
      <c r="S1970" s="253" t="str">
        <f>IF(OR(R1970&lt;$T$757,R1970&gt;$T$758),Q1970,"")</f>
        <v/>
      </c>
      <c r="T1970" s="253">
        <f>IF(AND(R1970&gt;$T$757,R1970&lt;$T$758),Q1970,"")</f>
        <v>2.0080208590669622E-3</v>
      </c>
      <c r="U1970" s="253" t="str">
        <f>IF(Q1970=MAX($Q$761:$Q$2761),Q1970,"")</f>
        <v/>
      </c>
      <c r="V1970" s="253">
        <f>_xlfn.NORM.DIST(P1970,$T$753,$T$754,0)</f>
        <v>7.1648616342824787E-86</v>
      </c>
      <c r="W1970" s="253" t="str">
        <f>IF(V1970=MAX($V$761:$V$2761),Q1970,"")</f>
        <v/>
      </c>
      <c r="X1970" s="253" t="str">
        <f t="shared" si="449"/>
        <v/>
      </c>
      <c r="AB1970" s="253">
        <v>1209</v>
      </c>
      <c r="AC1970" s="253">
        <f t="shared" si="465"/>
        <v>181.21582712006943</v>
      </c>
      <c r="AD1970" s="253">
        <f t="shared" si="450"/>
        <v>1.2976479336704967E-3</v>
      </c>
      <c r="AE1970" s="253">
        <f t="shared" si="451"/>
        <v>0.79842254847190208</v>
      </c>
      <c r="AF1970" s="253" t="str">
        <f>IF(OR(AE1970&lt;$T$757,AE1970&gt;$T$758),AD1970,"")</f>
        <v/>
      </c>
      <c r="AG1970" s="253">
        <f t="shared" si="452"/>
        <v>1.2976479336704967E-3</v>
      </c>
      <c r="AH1970" s="253" t="str">
        <f t="shared" si="453"/>
        <v/>
      </c>
      <c r="AI1970" s="253">
        <f t="shared" si="454"/>
        <v>5.7720551460450454E-5</v>
      </c>
      <c r="AJ1970" s="253" t="str">
        <f t="shared" si="455"/>
        <v/>
      </c>
      <c r="AK1970" s="253" t="str">
        <f t="shared" si="456"/>
        <v/>
      </c>
      <c r="AO1970" s="253">
        <v>1209</v>
      </c>
      <c r="AP1970" s="253">
        <f t="shared" si="457"/>
        <v>1068.3583278268779</v>
      </c>
      <c r="AQ1970" s="253">
        <f t="shared" si="458"/>
        <v>2.2010812054890785E-4</v>
      </c>
      <c r="AR1970" s="253">
        <f t="shared" si="459"/>
        <v>0.79842254847190219</v>
      </c>
      <c r="AS1970" s="253" t="str">
        <f>IF(OR(AR1970&lt;$T$757,AR1970&gt;$T$758),AQ1970,"")</f>
        <v/>
      </c>
      <c r="AT1970" s="253">
        <f t="shared" si="460"/>
        <v>2.2010812054890785E-4</v>
      </c>
      <c r="AU1970" s="253" t="str">
        <f t="shared" si="461"/>
        <v/>
      </c>
      <c r="AV1970" s="253">
        <f t="shared" si="462"/>
        <v>0</v>
      </c>
      <c r="AW1970" s="253">
        <f t="shared" si="463"/>
        <v>2.2010812054890785E-4</v>
      </c>
      <c r="AX1970" s="253" t="str">
        <f t="shared" si="464"/>
        <v/>
      </c>
      <c r="AZ1970" s="259"/>
      <c r="BA1970" s="259">
        <f>BA1969+$BD$753</f>
        <v>7.7696000000001568</v>
      </c>
      <c r="BB1970" s="274">
        <f t="shared" si="447"/>
        <v>0.35334824276331894</v>
      </c>
      <c r="BC1970" s="259">
        <f t="shared" si="448"/>
        <v>5.8830214518695856E-4</v>
      </c>
      <c r="BD1970" s="259" t="str">
        <f t="shared" si="445"/>
        <v/>
      </c>
      <c r="BE1970" s="254" t="str">
        <f t="shared" si="446"/>
        <v/>
      </c>
    </row>
    <row r="1971" spans="1:57" ht="20.100000000000001" customHeight="1" x14ac:dyDescent="0.25">
      <c r="A1971" s="248">
        <v>1210</v>
      </c>
      <c r="B1971" s="247">
        <f>$B$755+(A1971*$B$758)</f>
        <v>2019.1640668789005</v>
      </c>
      <c r="C1971" s="247">
        <f>_xlfn.NORM.DIST($B1971,$B$752,$B$753,0)</f>
        <v>1.1662687790858192E-4</v>
      </c>
      <c r="D1971" s="247">
        <f>_xlfn.NORM.DIST($B1971,$B$752,$B$753,1)</f>
        <v>0.79954580673955034</v>
      </c>
      <c r="E1971" s="247" t="str">
        <f>IF(OR(D1971&lt;$F$757,D1971&gt;$F$758),C1971,"")</f>
        <v/>
      </c>
      <c r="F1971" s="247">
        <f>IF(AND(D1971&gt;$F$757,D1971&lt;$F$758),C1971,"")</f>
        <v>1.1662687790858192E-4</v>
      </c>
      <c r="G1971" s="247" t="str">
        <f>IF(C1971=MAX($C$761:$C$2761),C1971,"")</f>
        <v/>
      </c>
      <c r="H1971" s="247">
        <f>_xlfn.NORM.DIST(B1971,$F$753,$F$754,0)</f>
        <v>0</v>
      </c>
      <c r="I1971" s="247">
        <f>IF(H1971=MAX($H$761:$H$2761),C1971,"")</f>
        <v>1.1662687790858192E-4</v>
      </c>
      <c r="J1971" s="247" t="str">
        <f>IF(I1971=MIN($I$761:$I$2761),I1971,"")</f>
        <v/>
      </c>
      <c r="K1971" s="247"/>
      <c r="L1971" s="247"/>
      <c r="M1971" s="247"/>
      <c r="N1971" s="247"/>
      <c r="O1971" s="248">
        <v>1210</v>
      </c>
      <c r="P1971" s="247">
        <f>$P$755+(O1971*$P$758)</f>
        <v>117.66784341104301</v>
      </c>
      <c r="Q1971" s="247">
        <f>_xlfn.NORM.DIST(P1971,P$752,P$753,0)</f>
        <v>2.0013012415181297E-3</v>
      </c>
      <c r="R1971" s="247">
        <f>_xlfn.NORM.DIST(P1971,P$752,P$753,1)</f>
        <v>0.79954580673955022</v>
      </c>
      <c r="S1971" s="253" t="str">
        <f>IF(OR(R1971&lt;$T$757,R1971&gt;$T$758),Q1971,"")</f>
        <v/>
      </c>
      <c r="T1971" s="253">
        <f>IF(AND(R1971&gt;$T$757,R1971&lt;$T$758),Q1971,"")</f>
        <v>2.0013012415181297E-3</v>
      </c>
      <c r="U1971" s="253" t="str">
        <f>IF(Q1971=MAX($Q$761:$Q$2761),Q1971,"")</f>
        <v/>
      </c>
      <c r="V1971" s="253">
        <f>_xlfn.NORM.DIST(P1971,$T$753,$T$754,0)</f>
        <v>6.6270980810297028E-86</v>
      </c>
      <c r="W1971" s="253" t="str">
        <f>IF(V1971=MAX($V$761:$V$2761),Q1971,"")</f>
        <v/>
      </c>
      <c r="X1971" s="253" t="str">
        <f t="shared" si="449"/>
        <v/>
      </c>
      <c r="AB1971" s="259">
        <v>1210</v>
      </c>
      <c r="AC1971" s="253">
        <f t="shared" si="465"/>
        <v>182.08288849384985</v>
      </c>
      <c r="AD1971" s="253">
        <f t="shared" si="450"/>
        <v>1.2933054997819598E-3</v>
      </c>
      <c r="AE1971" s="253">
        <f t="shared" si="451"/>
        <v>0.79954580673955045</v>
      </c>
      <c r="AF1971" s="253" t="str">
        <f>IF(OR(AE1971&lt;$T$757,AE1971&gt;$T$758),AD1971,"")</f>
        <v/>
      </c>
      <c r="AG1971" s="253">
        <f t="shared" si="452"/>
        <v>1.2933054997819598E-3</v>
      </c>
      <c r="AH1971" s="253" t="str">
        <f t="shared" si="453"/>
        <v/>
      </c>
      <c r="AI1971" s="253">
        <f t="shared" si="454"/>
        <v>5.7115736388173927E-5</v>
      </c>
      <c r="AJ1971" s="253" t="str">
        <f t="shared" si="455"/>
        <v/>
      </c>
      <c r="AK1971" s="253" t="str">
        <f t="shared" si="456"/>
        <v/>
      </c>
      <c r="AO1971" s="259">
        <v>1210</v>
      </c>
      <c r="AP1971" s="253">
        <f t="shared" si="457"/>
        <v>1073.4700901609776</v>
      </c>
      <c r="AQ1971" s="253">
        <f t="shared" si="458"/>
        <v>2.1937155330519484E-4</v>
      </c>
      <c r="AR1971" s="253">
        <f t="shared" si="459"/>
        <v>0.79954580673955022</v>
      </c>
      <c r="AS1971" s="253" t="str">
        <f>IF(OR(AR1971&lt;$T$757,AR1971&gt;$T$758),AQ1971,"")</f>
        <v/>
      </c>
      <c r="AT1971" s="253">
        <f t="shared" si="460"/>
        <v>2.1937155330519484E-4</v>
      </c>
      <c r="AU1971" s="253" t="str">
        <f t="shared" si="461"/>
        <v/>
      </c>
      <c r="AV1971" s="253">
        <f t="shared" si="462"/>
        <v>0</v>
      </c>
      <c r="AW1971" s="253">
        <f t="shared" si="463"/>
        <v>2.1937155330519484E-4</v>
      </c>
      <c r="AX1971" s="253" t="str">
        <f t="shared" si="464"/>
        <v/>
      </c>
      <c r="AZ1971" s="259"/>
      <c r="BA1971" s="259">
        <f>BA1970+$BD$753</f>
        <v>7.776000000000157</v>
      </c>
      <c r="BB1971" s="274">
        <f t="shared" si="447"/>
        <v>0.35275994061813198</v>
      </c>
      <c r="BC1971" s="259">
        <f t="shared" si="448"/>
        <v>5.876304605296756E-4</v>
      </c>
      <c r="BD1971" s="259" t="str">
        <f t="shared" si="445"/>
        <v/>
      </c>
      <c r="BE1971" s="254" t="str">
        <f t="shared" si="446"/>
        <v/>
      </c>
    </row>
    <row r="1972" spans="1:57" ht="20.100000000000001" customHeight="1" x14ac:dyDescent="0.25">
      <c r="A1972" s="247">
        <v>1211</v>
      </c>
      <c r="B1972" s="247">
        <f>$B$755+(A1972*$B$758)</f>
        <v>2028.7791338640382</v>
      </c>
      <c r="C1972" s="247">
        <f>_xlfn.NORM.DIST($B1972,$B$752,$B$753,0)</f>
        <v>1.1623473931585875E-4</v>
      </c>
      <c r="D1972" s="247">
        <f>_xlfn.NORM.DIST($B1972,$B$752,$B$753,1)</f>
        <v>0.80066529719790713</v>
      </c>
      <c r="E1972" s="247" t="str">
        <f>IF(OR(D1972&lt;$F$757,D1972&gt;$F$758),C1972,"")</f>
        <v/>
      </c>
      <c r="F1972" s="247">
        <f>IF(AND(D1972&gt;$F$757,D1972&lt;$F$758),C1972,"")</f>
        <v>1.1623473931585875E-4</v>
      </c>
      <c r="G1972" s="247" t="str">
        <f>IF(C1972=MAX($C$761:$C$2761),C1972,"")</f>
        <v/>
      </c>
      <c r="H1972" s="247">
        <f>_xlfn.NORM.DIST(B1972,$F$753,$F$754,0)</f>
        <v>0</v>
      </c>
      <c r="I1972" s="247">
        <f>IF(H1972=MAX($H$761:$H$2761),C1972,"")</f>
        <v>1.1623473931585875E-4</v>
      </c>
      <c r="J1972" s="247" t="str">
        <f>IF(I1972=MIN($I$761:$I$2761),I1972,"")</f>
        <v/>
      </c>
      <c r="K1972" s="247"/>
      <c r="L1972" s="247"/>
      <c r="M1972" s="247"/>
      <c r="N1972" s="247"/>
      <c r="O1972" s="247">
        <v>1211</v>
      </c>
      <c r="P1972" s="247">
        <f>$P$755+(O1972*$P$758)</f>
        <v>118.22816647490515</v>
      </c>
      <c r="Q1972" s="247">
        <f>_xlfn.NORM.DIST(P1972,P$752,P$753,0)</f>
        <v>1.9945721970085163E-3</v>
      </c>
      <c r="R1972" s="247">
        <f>_xlfn.NORM.DIST(P1972,P$752,P$753,1)</f>
        <v>0.80066529719790713</v>
      </c>
      <c r="S1972" s="253" t="str">
        <f>IF(OR(R1972&lt;$T$757,R1972&gt;$T$758),Q1972,"")</f>
        <v/>
      </c>
      <c r="T1972" s="253">
        <f>IF(AND(R1972&gt;$T$757,R1972&lt;$T$758),Q1972,"")</f>
        <v>1.9945721970085163E-3</v>
      </c>
      <c r="U1972" s="253" t="str">
        <f>IF(Q1972=MAX($Q$761:$Q$2761),Q1972,"")</f>
        <v/>
      </c>
      <c r="V1972" s="253">
        <f>_xlfn.NORM.DIST(P1972,$T$753,$T$754,0)</f>
        <v>6.1295986619208636E-86</v>
      </c>
      <c r="W1972" s="253" t="str">
        <f>IF(V1972=MAX($V$761:$V$2761),Q1972,"")</f>
        <v/>
      </c>
      <c r="X1972" s="253" t="str">
        <f t="shared" si="449"/>
        <v/>
      </c>
      <c r="AB1972" s="253">
        <v>1211</v>
      </c>
      <c r="AC1972" s="253">
        <f t="shared" si="465"/>
        <v>182.94994986763004</v>
      </c>
      <c r="AD1972" s="253">
        <f t="shared" si="450"/>
        <v>1.2889569738868984E-3</v>
      </c>
      <c r="AE1972" s="253">
        <f t="shared" si="451"/>
        <v>0.80066529719790713</v>
      </c>
      <c r="AF1972" s="253" t="str">
        <f>IF(OR(AE1972&lt;$T$757,AE1972&gt;$T$758),AD1972,"")</f>
        <v/>
      </c>
      <c r="AG1972" s="253">
        <f t="shared" si="452"/>
        <v>1.2889569738868984E-3</v>
      </c>
      <c r="AH1972" s="253" t="str">
        <f t="shared" si="453"/>
        <v/>
      </c>
      <c r="AI1972" s="253">
        <f t="shared" si="454"/>
        <v>5.6516354499811937E-5</v>
      </c>
      <c r="AJ1972" s="253" t="str">
        <f t="shared" si="455"/>
        <v/>
      </c>
      <c r="AK1972" s="253" t="str">
        <f t="shared" si="456"/>
        <v/>
      </c>
      <c r="AO1972" s="253">
        <v>1211</v>
      </c>
      <c r="AP1972" s="253">
        <f t="shared" si="457"/>
        <v>1078.5818524950782</v>
      </c>
      <c r="AQ1972" s="253">
        <f t="shared" si="458"/>
        <v>2.1863395273027388E-4</v>
      </c>
      <c r="AR1972" s="253">
        <f t="shared" si="459"/>
        <v>0.80066529719790713</v>
      </c>
      <c r="AS1972" s="253" t="str">
        <f>IF(OR(AR1972&lt;$T$757,AR1972&gt;$T$758),AQ1972,"")</f>
        <v/>
      </c>
      <c r="AT1972" s="253">
        <f t="shared" si="460"/>
        <v>2.1863395273027388E-4</v>
      </c>
      <c r="AU1972" s="253" t="str">
        <f t="shared" si="461"/>
        <v/>
      </c>
      <c r="AV1972" s="253">
        <f t="shared" si="462"/>
        <v>0</v>
      </c>
      <c r="AW1972" s="253">
        <f t="shared" si="463"/>
        <v>2.1863395273027388E-4</v>
      </c>
      <c r="AX1972" s="253" t="str">
        <f t="shared" si="464"/>
        <v/>
      </c>
      <c r="AZ1972" s="259"/>
      <c r="BA1972" s="259">
        <f>BA1971+$BD$753</f>
        <v>7.7824000000001572</v>
      </c>
      <c r="BB1972" s="274">
        <f t="shared" si="447"/>
        <v>0.35217231015760231</v>
      </c>
      <c r="BC1972" s="259">
        <f t="shared" si="448"/>
        <v>5.8695854955481686E-4</v>
      </c>
      <c r="BD1972" s="259" t="str">
        <f t="shared" ref="BD1972:BD2035" si="466">IF(BB1972&lt;(1-$AZ$760),BC1972,"")</f>
        <v/>
      </c>
      <c r="BE1972" s="254" t="str">
        <f t="shared" ref="BE1972:BE2035" si="467">IF(BB1972&lt;(1-$AZ$766),BC1972,"")</f>
        <v/>
      </c>
    </row>
    <row r="1973" spans="1:57" ht="20.100000000000001" customHeight="1" x14ac:dyDescent="0.25">
      <c r="A1973" s="247">
        <v>1212</v>
      </c>
      <c r="B1973" s="247">
        <f>$B$755+(A1973*$B$758)</f>
        <v>2038.394200849174</v>
      </c>
      <c r="C1973" s="247">
        <f>_xlfn.NORM.DIST($B1973,$B$752,$B$753,0)</f>
        <v>1.1584206573643398E-4</v>
      </c>
      <c r="D1973" s="247">
        <f>_xlfn.NORM.DIST($B1973,$B$752,$B$753,1)</f>
        <v>0.80178101463395224</v>
      </c>
      <c r="E1973" s="247" t="str">
        <f>IF(OR(D1973&lt;$F$757,D1973&gt;$F$758),C1973,"")</f>
        <v/>
      </c>
      <c r="F1973" s="247">
        <f>IF(AND(D1973&gt;$F$757,D1973&lt;$F$758),C1973,"")</f>
        <v>1.1584206573643398E-4</v>
      </c>
      <c r="G1973" s="247" t="str">
        <f>IF(C1973=MAX($C$761:$C$2761),C1973,"")</f>
        <v/>
      </c>
      <c r="H1973" s="247">
        <f>_xlfn.NORM.DIST(B1973,$F$753,$F$754,0)</f>
        <v>0</v>
      </c>
      <c r="I1973" s="247">
        <f>IF(H1973=MAX($H$761:$H$2761),C1973,"")</f>
        <v>1.1584206573643398E-4</v>
      </c>
      <c r="J1973" s="247" t="str">
        <f>IF(I1973=MIN($I$761:$I$2761),I1973,"")</f>
        <v/>
      </c>
      <c r="K1973" s="247"/>
      <c r="L1973" s="247"/>
      <c r="M1973" s="247"/>
      <c r="N1973" s="247"/>
      <c r="O1973" s="247">
        <v>1212</v>
      </c>
      <c r="P1973" s="247">
        <f>$P$755+(O1973*$P$758)</f>
        <v>118.78848953876729</v>
      </c>
      <c r="Q1973" s="247">
        <f>_xlfn.NORM.DIST(P1973,P$752,P$753,0)</f>
        <v>1.9878339722004205E-3</v>
      </c>
      <c r="R1973" s="247">
        <f>_xlfn.NORM.DIST(P1973,P$752,P$753,1)</f>
        <v>0.80178101463395257</v>
      </c>
      <c r="S1973" s="253" t="str">
        <f>IF(OR(R1973&lt;$T$757,R1973&gt;$T$758),Q1973,"")</f>
        <v/>
      </c>
      <c r="T1973" s="253">
        <f>IF(AND(R1973&gt;$T$757,R1973&lt;$T$758),Q1973,"")</f>
        <v>1.9878339722004205E-3</v>
      </c>
      <c r="U1973" s="253" t="str">
        <f>IF(Q1973=MAX($Q$761:$Q$2761),Q1973,"")</f>
        <v/>
      </c>
      <c r="V1973" s="253">
        <f>_xlfn.NORM.DIST(P1973,$T$753,$T$754,0)</f>
        <v>5.6693560514678392E-86</v>
      </c>
      <c r="W1973" s="253" t="str">
        <f>IF(V1973=MAX($V$761:$V$2761),Q1973,"")</f>
        <v/>
      </c>
      <c r="X1973" s="253" t="str">
        <f t="shared" si="449"/>
        <v/>
      </c>
      <c r="AB1973" s="253">
        <v>1212</v>
      </c>
      <c r="AC1973" s="253">
        <f t="shared" si="465"/>
        <v>183.81701124141023</v>
      </c>
      <c r="AD1973" s="253">
        <f t="shared" si="450"/>
        <v>1.284602515386455E-3</v>
      </c>
      <c r="AE1973" s="253">
        <f t="shared" si="451"/>
        <v>0.80178101463395246</v>
      </c>
      <c r="AF1973" s="253" t="str">
        <f>IF(OR(AE1973&lt;$T$757,AE1973&gt;$T$758),AD1973,"")</f>
        <v/>
      </c>
      <c r="AG1973" s="253">
        <f t="shared" si="452"/>
        <v>1.284602515386455E-3</v>
      </c>
      <c r="AH1973" s="253" t="str">
        <f t="shared" si="453"/>
        <v/>
      </c>
      <c r="AI1973" s="253">
        <f t="shared" si="454"/>
        <v>5.5922367858070317E-5</v>
      </c>
      <c r="AJ1973" s="253" t="str">
        <f t="shared" si="455"/>
        <v/>
      </c>
      <c r="AK1973" s="253" t="str">
        <f t="shared" si="456"/>
        <v/>
      </c>
      <c r="AO1973" s="253">
        <v>1212</v>
      </c>
      <c r="AP1973" s="253">
        <f t="shared" si="457"/>
        <v>1083.6936148291779</v>
      </c>
      <c r="AQ1973" s="253">
        <f t="shared" si="458"/>
        <v>2.1789534586189949E-4</v>
      </c>
      <c r="AR1973" s="253">
        <f t="shared" si="459"/>
        <v>0.80178101463395235</v>
      </c>
      <c r="AS1973" s="253" t="str">
        <f>IF(OR(AR1973&lt;$T$757,AR1973&gt;$T$758),AQ1973,"")</f>
        <v/>
      </c>
      <c r="AT1973" s="253">
        <f t="shared" si="460"/>
        <v>2.1789534586189949E-4</v>
      </c>
      <c r="AU1973" s="253" t="str">
        <f t="shared" si="461"/>
        <v/>
      </c>
      <c r="AV1973" s="253">
        <f t="shared" si="462"/>
        <v>0</v>
      </c>
      <c r="AW1973" s="253">
        <f t="shared" si="463"/>
        <v>2.1789534586189949E-4</v>
      </c>
      <c r="AX1973" s="253" t="str">
        <f t="shared" si="464"/>
        <v/>
      </c>
      <c r="AZ1973" s="259"/>
      <c r="BA1973" s="259">
        <f>BA1972+$BD$753</f>
        <v>7.7888000000001574</v>
      </c>
      <c r="BB1973" s="274">
        <f t="shared" ref="BB1973:BB2036" si="468">_xlfn.CHISQ.DIST.RT(BA1973,7)</f>
        <v>0.35158535160804749</v>
      </c>
      <c r="BC1973" s="259">
        <f t="shared" ref="BC1973:BC2036" si="469">BB1973-BB1974</f>
        <v>5.8628641642372026E-4</v>
      </c>
      <c r="BD1973" s="259" t="str">
        <f t="shared" si="466"/>
        <v/>
      </c>
      <c r="BE1973" s="254" t="str">
        <f t="shared" si="467"/>
        <v/>
      </c>
    </row>
    <row r="1974" spans="1:57" ht="20.100000000000001" customHeight="1" x14ac:dyDescent="0.25">
      <c r="A1974" s="247">
        <v>1213</v>
      </c>
      <c r="B1974" s="247">
        <f>$B$755+(A1974*$B$758)</f>
        <v>2048.0092678343117</v>
      </c>
      <c r="C1974" s="247">
        <f>_xlfn.NORM.DIST($B1974,$B$752,$B$753,0)</f>
        <v>1.1544887152187185E-4</v>
      </c>
      <c r="D1974" s="247">
        <f>_xlfn.NORM.DIST($B1974,$B$752,$B$753,1)</f>
        <v>0.80289295397276728</v>
      </c>
      <c r="E1974" s="247" t="str">
        <f>IF(OR(D1974&lt;$F$757,D1974&gt;$F$758),C1974,"")</f>
        <v/>
      </c>
      <c r="F1974" s="247">
        <f>IF(AND(D1974&gt;$F$757,D1974&lt;$F$758),C1974,"")</f>
        <v>1.1544887152187185E-4</v>
      </c>
      <c r="G1974" s="247" t="str">
        <f>IF(C1974=MAX($C$761:$C$2761),C1974,"")</f>
        <v/>
      </c>
      <c r="H1974" s="247">
        <f>_xlfn.NORM.DIST(B1974,$F$753,$F$754,0)</f>
        <v>0</v>
      </c>
      <c r="I1974" s="247">
        <f>IF(H1974=MAX($H$761:$H$2761),C1974,"")</f>
        <v>1.1544887152187185E-4</v>
      </c>
      <c r="J1974" s="247" t="str">
        <f>IF(I1974=MIN($I$761:$I$2761),I1974,"")</f>
        <v/>
      </c>
      <c r="K1974" s="247"/>
      <c r="L1974" s="247"/>
      <c r="M1974" s="247"/>
      <c r="N1974" s="247"/>
      <c r="O1974" s="247">
        <v>1213</v>
      </c>
      <c r="P1974" s="247">
        <f>$P$755+(O1974*$P$758)</f>
        <v>119.34881260262932</v>
      </c>
      <c r="Q1974" s="247">
        <f>_xlfn.NORM.DIST(P1974,P$752,P$753,0)</f>
        <v>1.9810868133647223E-3</v>
      </c>
      <c r="R1974" s="247">
        <f>_xlfn.NORM.DIST(P1974,P$752,P$753,1)</f>
        <v>0.80289295397276739</v>
      </c>
      <c r="S1974" s="253" t="str">
        <f>IF(OR(R1974&lt;$T$757,R1974&gt;$T$758),Q1974,"")</f>
        <v/>
      </c>
      <c r="T1974" s="253">
        <f>IF(AND(R1974&gt;$T$757,R1974&lt;$T$758),Q1974,"")</f>
        <v>1.9810868133647223E-3</v>
      </c>
      <c r="U1974" s="253" t="str">
        <f>IF(Q1974=MAX($Q$761:$Q$2761),Q1974,"")</f>
        <v/>
      </c>
      <c r="V1974" s="253">
        <f>_xlfn.NORM.DIST(P1974,$T$753,$T$754,0)</f>
        <v>5.243586986621215E-86</v>
      </c>
      <c r="W1974" s="253" t="str">
        <f>IF(V1974=MAX($V$761:$V$2761),Q1974,"")</f>
        <v/>
      </c>
      <c r="X1974" s="253" t="str">
        <f t="shared" si="449"/>
        <v/>
      </c>
      <c r="AB1974" s="253">
        <v>1213</v>
      </c>
      <c r="AC1974" s="253">
        <f t="shared" si="465"/>
        <v>184.68407261519042</v>
      </c>
      <c r="AD1974" s="253">
        <f t="shared" si="450"/>
        <v>1.2802422834288251E-3</v>
      </c>
      <c r="AE1974" s="253">
        <f t="shared" si="451"/>
        <v>0.80289295397276739</v>
      </c>
      <c r="AF1974" s="253" t="str">
        <f>IF(OR(AE1974&lt;$T$757,AE1974&gt;$T$758),AD1974,"")</f>
        <v/>
      </c>
      <c r="AG1974" s="253">
        <f t="shared" si="452"/>
        <v>1.2802422834288251E-3</v>
      </c>
      <c r="AH1974" s="253" t="str">
        <f t="shared" si="453"/>
        <v/>
      </c>
      <c r="AI1974" s="253">
        <f t="shared" si="454"/>
        <v>5.5333738666467118E-5</v>
      </c>
      <c r="AJ1974" s="253" t="str">
        <f t="shared" si="455"/>
        <v/>
      </c>
      <c r="AK1974" s="253" t="str">
        <f t="shared" si="456"/>
        <v/>
      </c>
      <c r="AO1974" s="253">
        <v>1213</v>
      </c>
      <c r="AP1974" s="253">
        <f t="shared" si="457"/>
        <v>1088.8053771632776</v>
      </c>
      <c r="AQ1974" s="253">
        <f t="shared" si="458"/>
        <v>2.1715575969492081E-4</v>
      </c>
      <c r="AR1974" s="253">
        <f t="shared" si="459"/>
        <v>0.80289295397276739</v>
      </c>
      <c r="AS1974" s="253" t="str">
        <f>IF(OR(AR1974&lt;$T$757,AR1974&gt;$T$758),AQ1974,"")</f>
        <v/>
      </c>
      <c r="AT1974" s="253">
        <f t="shared" si="460"/>
        <v>2.1715575969492081E-4</v>
      </c>
      <c r="AU1974" s="253" t="str">
        <f t="shared" si="461"/>
        <v/>
      </c>
      <c r="AV1974" s="253">
        <f t="shared" si="462"/>
        <v>0</v>
      </c>
      <c r="AW1974" s="253">
        <f t="shared" si="463"/>
        <v>2.1715575969492081E-4</v>
      </c>
      <c r="AX1974" s="253" t="str">
        <f t="shared" si="464"/>
        <v/>
      </c>
      <c r="AZ1974" s="259"/>
      <c r="BA1974" s="259">
        <f>BA1973+$BD$753</f>
        <v>7.7952000000001576</v>
      </c>
      <c r="BB1974" s="274">
        <f t="shared" si="468"/>
        <v>0.35099906519162377</v>
      </c>
      <c r="BC1974" s="259">
        <f t="shared" si="469"/>
        <v>5.8561406528445659E-4</v>
      </c>
      <c r="BD1974" s="259" t="str">
        <f t="shared" si="466"/>
        <v/>
      </c>
      <c r="BE1974" s="254" t="str">
        <f t="shared" si="467"/>
        <v/>
      </c>
    </row>
    <row r="1975" spans="1:57" ht="20.100000000000001" customHeight="1" x14ac:dyDescent="0.25">
      <c r="A1975" s="247">
        <v>1214</v>
      </c>
      <c r="B1975" s="247">
        <f>$B$755+(A1975*$B$758)</f>
        <v>2057.6243348194494</v>
      </c>
      <c r="C1975" s="247">
        <f>_xlfn.NORM.DIST($B1975,$B$752,$B$753,0)</f>
        <v>1.1505517100008707E-4</v>
      </c>
      <c r="D1975" s="247">
        <f>_xlfn.NORM.DIST($B1975,$B$752,$B$753,1)</f>
        <v>0.80400111027731169</v>
      </c>
      <c r="E1975" s="247" t="str">
        <f>IF(OR(D1975&lt;$F$757,D1975&gt;$F$758),C1975,"")</f>
        <v/>
      </c>
      <c r="F1975" s="247">
        <f>IF(AND(D1975&gt;$F$757,D1975&lt;$F$758),C1975,"")</f>
        <v>1.1505517100008707E-4</v>
      </c>
      <c r="G1975" s="247" t="str">
        <f>IF(C1975=MAX($C$761:$C$2761),C1975,"")</f>
        <v/>
      </c>
      <c r="H1975" s="247">
        <f>_xlfn.NORM.DIST(B1975,$F$753,$F$754,0)</f>
        <v>0</v>
      </c>
      <c r="I1975" s="247">
        <f>IF(H1975=MAX($H$761:$H$2761),C1975,"")</f>
        <v>1.1505517100008707E-4</v>
      </c>
      <c r="J1975" s="247" t="str">
        <f>IF(I1975=MIN($I$761:$I$2761),I1975,"")</f>
        <v/>
      </c>
      <c r="K1975" s="247"/>
      <c r="L1975" s="247"/>
      <c r="M1975" s="247"/>
      <c r="N1975" s="247"/>
      <c r="O1975" s="247">
        <v>1214</v>
      </c>
      <c r="P1975" s="247">
        <f>$P$755+(O1975*$P$758)</f>
        <v>119.90913566649147</v>
      </c>
      <c r="Q1975" s="247">
        <f>_xlfn.NORM.DIST(P1975,P$752,P$753,0)</f>
        <v>1.9743309663664693E-3</v>
      </c>
      <c r="R1975" s="247">
        <f>_xlfn.NORM.DIST(P1975,P$752,P$753,1)</f>
        <v>0.8040011102773118</v>
      </c>
      <c r="S1975" s="253" t="str">
        <f>IF(OR(R1975&lt;$T$757,R1975&gt;$T$758),Q1975,"")</f>
        <v/>
      </c>
      <c r="T1975" s="253">
        <f>IF(AND(R1975&gt;$T$757,R1975&lt;$T$758),Q1975,"")</f>
        <v>1.9743309663664693E-3</v>
      </c>
      <c r="U1975" s="253" t="str">
        <f>IF(Q1975=MAX($Q$761:$Q$2761),Q1975,"")</f>
        <v/>
      </c>
      <c r="V1975" s="253">
        <f>_xlfn.NORM.DIST(P1975,$T$753,$T$754,0)</f>
        <v>4.8497156144204819E-86</v>
      </c>
      <c r="W1975" s="253" t="str">
        <f>IF(V1975=MAX($V$761:$V$2761),Q1975,"")</f>
        <v/>
      </c>
      <c r="X1975" s="253" t="str">
        <f t="shared" si="449"/>
        <v/>
      </c>
      <c r="AB1975" s="253">
        <v>1214</v>
      </c>
      <c r="AC1975" s="253">
        <f t="shared" si="465"/>
        <v>185.55113398897061</v>
      </c>
      <c r="AD1975" s="253">
        <f t="shared" si="450"/>
        <v>1.2758764368999453E-3</v>
      </c>
      <c r="AE1975" s="253">
        <f t="shared" si="451"/>
        <v>0.80400111027731169</v>
      </c>
      <c r="AF1975" s="253" t="str">
        <f>IF(OR(AE1975&lt;$T$757,AE1975&gt;$T$758),AD1975,"")</f>
        <v/>
      </c>
      <c r="AG1975" s="253">
        <f t="shared" si="452"/>
        <v>1.2758764368999453E-3</v>
      </c>
      <c r="AH1975" s="253" t="str">
        <f t="shared" si="453"/>
        <v/>
      </c>
      <c r="AI1975" s="253">
        <f t="shared" si="454"/>
        <v>5.4750429270257967E-5</v>
      </c>
      <c r="AJ1975" s="253" t="str">
        <f t="shared" si="455"/>
        <v/>
      </c>
      <c r="AK1975" s="253" t="str">
        <f t="shared" si="456"/>
        <v/>
      </c>
      <c r="AO1975" s="253">
        <v>1214</v>
      </c>
      <c r="AP1975" s="253">
        <f t="shared" si="457"/>
        <v>1093.9171394973773</v>
      </c>
      <c r="AQ1975" s="253">
        <f t="shared" si="458"/>
        <v>2.1641522117970226E-4</v>
      </c>
      <c r="AR1975" s="253">
        <f t="shared" si="459"/>
        <v>0.80400111027731169</v>
      </c>
      <c r="AS1975" s="253" t="str">
        <f>IF(OR(AR1975&lt;$T$757,AR1975&gt;$T$758),AQ1975,"")</f>
        <v/>
      </c>
      <c r="AT1975" s="253">
        <f t="shared" si="460"/>
        <v>2.1641522117970226E-4</v>
      </c>
      <c r="AU1975" s="253" t="str">
        <f t="shared" si="461"/>
        <v/>
      </c>
      <c r="AV1975" s="253">
        <f t="shared" si="462"/>
        <v>0</v>
      </c>
      <c r="AW1975" s="253">
        <f t="shared" si="463"/>
        <v>2.1641522117970226E-4</v>
      </c>
      <c r="AX1975" s="253" t="str">
        <f t="shared" si="464"/>
        <v/>
      </c>
      <c r="AZ1975" s="259"/>
      <c r="BA1975" s="259">
        <f>BA1974+$BD$753</f>
        <v>7.8016000000001577</v>
      </c>
      <c r="BB1975" s="274">
        <f t="shared" si="468"/>
        <v>0.35041345112633931</v>
      </c>
      <c r="BC1975" s="259">
        <f t="shared" si="469"/>
        <v>5.8494150027310621E-4</v>
      </c>
      <c r="BD1975" s="259" t="str">
        <f t="shared" si="466"/>
        <v/>
      </c>
      <c r="BE1975" s="254" t="str">
        <f t="shared" si="467"/>
        <v/>
      </c>
    </row>
    <row r="1976" spans="1:57" ht="20.100000000000001" customHeight="1" x14ac:dyDescent="0.25">
      <c r="A1976" s="247">
        <v>1215</v>
      </c>
      <c r="B1976" s="247">
        <f>$B$755+(A1976*$B$758)</f>
        <v>2067.239401804587</v>
      </c>
      <c r="C1976" s="247">
        <f>_xlfn.NORM.DIST($B1976,$B$752,$B$753,0)</f>
        <v>1.1466097847450905E-4</v>
      </c>
      <c r="D1976" s="247">
        <f>_xlfn.NORM.DIST($B1976,$B$752,$B$753,1)</f>
        <v>0.80510547874819149</v>
      </c>
      <c r="E1976" s="247" t="str">
        <f>IF(OR(D1976&lt;$F$757,D1976&gt;$F$758),C1976,"")</f>
        <v/>
      </c>
      <c r="F1976" s="247">
        <f>IF(AND(D1976&gt;$F$757,D1976&lt;$F$758),C1976,"")</f>
        <v>1.1466097847450905E-4</v>
      </c>
      <c r="G1976" s="247" t="str">
        <f>IF(C1976=MAX($C$761:$C$2761),C1976,"")</f>
        <v/>
      </c>
      <c r="H1976" s="247">
        <f>_xlfn.NORM.DIST(B1976,$F$753,$F$754,0)</f>
        <v>0</v>
      </c>
      <c r="I1976" s="247">
        <f>IF(H1976=MAX($H$761:$H$2761),C1976,"")</f>
        <v>1.1466097847450905E-4</v>
      </c>
      <c r="J1976" s="247" t="str">
        <f>IF(I1976=MIN($I$761:$I$2761),I1976,"")</f>
        <v/>
      </c>
      <c r="K1976" s="247"/>
      <c r="L1976" s="247"/>
      <c r="M1976" s="247"/>
      <c r="N1976" s="247"/>
      <c r="O1976" s="247">
        <v>1215</v>
      </c>
      <c r="P1976" s="247">
        <f>$P$755+(O1976*$P$758)</f>
        <v>120.46945873035361</v>
      </c>
      <c r="Q1976" s="247">
        <f>_xlfn.NORM.DIST(P1976,P$752,P$753,0)</f>
        <v>1.9675666766505529E-3</v>
      </c>
      <c r="R1976" s="247">
        <f>_xlfn.NORM.DIST(P1976,P$752,P$753,1)</f>
        <v>0.80510547874819172</v>
      </c>
      <c r="S1976" s="253" t="str">
        <f>IF(OR(R1976&lt;$T$757,R1976&gt;$T$758),Q1976,"")</f>
        <v/>
      </c>
      <c r="T1976" s="253">
        <f>IF(AND(R1976&gt;$T$757,R1976&lt;$T$758),Q1976,"")</f>
        <v>1.9675666766505529E-3</v>
      </c>
      <c r="U1976" s="253" t="str">
        <f>IF(Q1976=MAX($Q$761:$Q$2761),Q1976,"")</f>
        <v/>
      </c>
      <c r="V1976" s="253">
        <f>_xlfn.NORM.DIST(P1976,$T$753,$T$754,0)</f>
        <v>4.4853580741402045E-86</v>
      </c>
      <c r="W1976" s="253" t="str">
        <f>IF(V1976=MAX($V$761:$V$2761),Q1976,"")</f>
        <v/>
      </c>
      <c r="X1976" s="253" t="str">
        <f t="shared" si="449"/>
        <v/>
      </c>
      <c r="AB1976" s="253">
        <v>1215</v>
      </c>
      <c r="AC1976" s="253">
        <f t="shared" si="465"/>
        <v>186.41819536275102</v>
      </c>
      <c r="AD1976" s="253">
        <f t="shared" si="450"/>
        <v>1.2715051344142293E-3</v>
      </c>
      <c r="AE1976" s="253">
        <f t="shared" si="451"/>
        <v>0.80510547874819172</v>
      </c>
      <c r="AF1976" s="253" t="str">
        <f>IF(OR(AE1976&lt;$T$757,AE1976&gt;$T$758),AD1976,"")</f>
        <v/>
      </c>
      <c r="AG1976" s="253">
        <f t="shared" si="452"/>
        <v>1.2715051344142293E-3</v>
      </c>
      <c r="AH1976" s="253" t="str">
        <f t="shared" si="453"/>
        <v/>
      </c>
      <c r="AI1976" s="253">
        <f t="shared" si="454"/>
        <v>5.4172402157342023E-5</v>
      </c>
      <c r="AJ1976" s="253" t="str">
        <f t="shared" si="455"/>
        <v/>
      </c>
      <c r="AK1976" s="253" t="str">
        <f t="shared" si="456"/>
        <v/>
      </c>
      <c r="AO1976" s="253">
        <v>1215</v>
      </c>
      <c r="AP1976" s="253">
        <f t="shared" si="457"/>
        <v>1099.0289018314779</v>
      </c>
      <c r="AQ1976" s="253">
        <f t="shared" si="458"/>
        <v>2.1567375722055267E-4</v>
      </c>
      <c r="AR1976" s="253">
        <f t="shared" si="459"/>
        <v>0.80510547874819172</v>
      </c>
      <c r="AS1976" s="253" t="str">
        <f>IF(OR(AR1976&lt;$T$757,AR1976&gt;$T$758),AQ1976,"")</f>
        <v/>
      </c>
      <c r="AT1976" s="253">
        <f t="shared" si="460"/>
        <v>2.1567375722055267E-4</v>
      </c>
      <c r="AU1976" s="253" t="str">
        <f t="shared" si="461"/>
        <v/>
      </c>
      <c r="AV1976" s="253">
        <f t="shared" si="462"/>
        <v>0</v>
      </c>
      <c r="AW1976" s="253">
        <f t="shared" si="463"/>
        <v>2.1567375722055267E-4</v>
      </c>
      <c r="AX1976" s="253" t="str">
        <f t="shared" si="464"/>
        <v/>
      </c>
      <c r="AZ1976" s="259"/>
      <c r="BA1976" s="259">
        <f>BA1975+$BD$753</f>
        <v>7.8080000000001579</v>
      </c>
      <c r="BB1976" s="274">
        <f t="shared" si="468"/>
        <v>0.34982850962606621</v>
      </c>
      <c r="BC1976" s="259">
        <f t="shared" si="469"/>
        <v>5.8426872551170517E-4</v>
      </c>
      <c r="BD1976" s="259" t="str">
        <f t="shared" si="466"/>
        <v/>
      </c>
      <c r="BE1976" s="254" t="str">
        <f t="shared" si="467"/>
        <v/>
      </c>
    </row>
    <row r="1977" spans="1:57" ht="20.100000000000001" customHeight="1" x14ac:dyDescent="0.25">
      <c r="A1977" s="247">
        <v>1216</v>
      </c>
      <c r="B1977" s="247">
        <f>$B$755+(A1977*$B$758)</f>
        <v>2076.8544687897247</v>
      </c>
      <c r="C1977" s="247">
        <f>_xlfn.NORM.DIST($B1977,$B$752,$B$753,0)</f>
        <v>1.1426630822325185E-4</v>
      </c>
      <c r="D1977" s="247">
        <f>_xlfn.NORM.DIST($B1977,$B$752,$B$753,1)</f>
        <v>0.80620605472342055</v>
      </c>
      <c r="E1977" s="247" t="str">
        <f>IF(OR(D1977&lt;$F$757,D1977&gt;$F$758),C1977,"")</f>
        <v/>
      </c>
      <c r="F1977" s="247">
        <f>IF(AND(D1977&gt;$F$757,D1977&lt;$F$758),C1977,"")</f>
        <v>1.1426630822325185E-4</v>
      </c>
      <c r="G1977" s="247" t="str">
        <f>IF(C1977=MAX($C$761:$C$2761),C1977,"")</f>
        <v/>
      </c>
      <c r="H1977" s="247">
        <f>_xlfn.NORM.DIST(B1977,$F$753,$F$754,0)</f>
        <v>0</v>
      </c>
      <c r="I1977" s="247">
        <f>IF(H1977=MAX($H$761:$H$2761),C1977,"")</f>
        <v>1.1426630822325185E-4</v>
      </c>
      <c r="J1977" s="247" t="str">
        <f>IF(I1977=MIN($I$761:$I$2761),I1977,"")</f>
        <v/>
      </c>
      <c r="K1977" s="247"/>
      <c r="L1977" s="247"/>
      <c r="M1977" s="247"/>
      <c r="N1977" s="247"/>
      <c r="O1977" s="247">
        <v>1216</v>
      </c>
      <c r="P1977" s="247">
        <f>$P$755+(O1977*$P$758)</f>
        <v>121.02978179421564</v>
      </c>
      <c r="Q1977" s="247">
        <f>_xlfn.NORM.DIST(P1977,P$752,P$753,0)</f>
        <v>1.9607941892274532E-3</v>
      </c>
      <c r="R1977" s="247">
        <f>_xlfn.NORM.DIST(P1977,P$752,P$753,1)</f>
        <v>0.80620605472342066</v>
      </c>
      <c r="S1977" s="253" t="str">
        <f>IF(OR(R1977&lt;$T$757,R1977&gt;$T$758),Q1977,"")</f>
        <v/>
      </c>
      <c r="T1977" s="253">
        <f>IF(AND(R1977&gt;$T$757,R1977&lt;$T$758),Q1977,"")</f>
        <v>1.9607941892274532E-3</v>
      </c>
      <c r="U1977" s="253" t="str">
        <f>IF(Q1977=MAX($Q$761:$Q$2761),Q1977,"")</f>
        <v/>
      </c>
      <c r="V1977" s="253">
        <f>_xlfn.NORM.DIST(P1977,$T$753,$T$754,0)</f>
        <v>4.148308222654912E-86</v>
      </c>
      <c r="W1977" s="253" t="str">
        <f>IF(V1977=MAX($V$761:$V$2761),Q1977,"")</f>
        <v/>
      </c>
      <c r="X1977" s="253" t="str">
        <f t="shared" ref="X1977:X2040" si="470">IF(W1977=MIN($W$761:$W$2761),W1977,"")</f>
        <v/>
      </c>
      <c r="AB1977" s="253">
        <v>1216</v>
      </c>
      <c r="AC1977" s="253">
        <f t="shared" si="465"/>
        <v>187.28525673653121</v>
      </c>
      <c r="AD1977" s="253">
        <f t="shared" ref="AD1977:AD2040" si="471">_xlfn.NORM.DIST(AC1977,AC$752,AC$753,0)</f>
        <v>1.2671285343053645E-3</v>
      </c>
      <c r="AE1977" s="253">
        <f t="shared" ref="AE1977:AE2040" si="472">_xlfn.NORM.DIST(AC1977,AC$752,AC$753,1)</f>
        <v>0.80620605472342077</v>
      </c>
      <c r="AF1977" s="253" t="str">
        <f>IF(OR(AE1977&lt;$T$757,AE1977&gt;$T$758),AD1977,"")</f>
        <v/>
      </c>
      <c r="AG1977" s="253">
        <f t="shared" ref="AG1977:AG2040" si="473">IF(AND(AE1977&gt;$AG$757,AE1977&lt;$AG$758),AD1977,"")</f>
        <v>1.2671285343053645E-3</v>
      </c>
      <c r="AH1977" s="253" t="str">
        <f t="shared" ref="AH1977:AH2040" si="474">IF(AD1977=MAX($AD$761:$AD$2761),AD1977,"")</f>
        <v/>
      </c>
      <c r="AI1977" s="253">
        <f t="shared" ref="AI1977:AI2040" si="475">_xlfn.NORM.DIST(AC1977,$AG$753,$AG$754,0)</f>
        <v>5.3599619959146336E-5</v>
      </c>
      <c r="AJ1977" s="253" t="str">
        <f t="shared" ref="AJ1977:AJ2040" si="476">IF(AI1977=MAX($AI$761:$AI$2761),AD1977,"")</f>
        <v/>
      </c>
      <c r="AK1977" s="253" t="str">
        <f t="shared" ref="AK1977:AK2040" si="477">IF(AJ1977=MIN($AJ$761:$AJ$2761),AJ1977,"")</f>
        <v/>
      </c>
      <c r="AO1977" s="253">
        <v>1216</v>
      </c>
      <c r="AP1977" s="253">
        <f t="shared" ref="AP1977:AP2040" si="478">AP$755+(AO1977*AP$758)</f>
        <v>1104.1406641655776</v>
      </c>
      <c r="AQ1977" s="253">
        <f t="shared" ref="AQ1977:AQ2040" si="479">_xlfn.NORM.DIST(AP1977,AP$752,AP$753,0)</f>
        <v>2.1493139467416338E-4</v>
      </c>
      <c r="AR1977" s="253">
        <f t="shared" ref="AR1977:AR2040" si="480">_xlfn.NORM.DIST(AP1977,AP$752,AP$753,1)</f>
        <v>0.80620605472342077</v>
      </c>
      <c r="AS1977" s="253" t="str">
        <f>IF(OR(AR1977&lt;$T$757,AR1977&gt;$T$758),AQ1977,"")</f>
        <v/>
      </c>
      <c r="AT1977" s="253">
        <f t="shared" ref="AT1977:AT2040" si="481">IF(AND(AR1977&gt;$AG$757,AR1977&lt;$AG$758),AQ1977,"")</f>
        <v>2.1493139467416338E-4</v>
      </c>
      <c r="AU1977" s="253" t="str">
        <f t="shared" ref="AU1977:AU2040" si="482">IF(AQ1977=MAX($AQ$761:$AQ$2761),AQ1977,"")</f>
        <v/>
      </c>
      <c r="AV1977" s="253">
        <f t="shared" ref="AV1977:AV2040" si="483">_xlfn.NORM.DIST(AP1977,$AT$753,$AT$754,0)</f>
        <v>0</v>
      </c>
      <c r="AW1977" s="253">
        <f t="shared" ref="AW1977:AW2040" si="484">IF(AV1977=MAX($AV$761:$AV$2761),AQ1977,"")</f>
        <v>2.1493139467416338E-4</v>
      </c>
      <c r="AX1977" s="253" t="str">
        <f t="shared" ref="AX1977:AX2040" si="485">IF(AW1977=MIN($AW$761:$AW$2761),AW1977,"")</f>
        <v/>
      </c>
      <c r="AZ1977" s="259"/>
      <c r="BA1977" s="259">
        <f>BA1976+$BD$753</f>
        <v>7.8144000000001581</v>
      </c>
      <c r="BB1977" s="274">
        <f t="shared" si="468"/>
        <v>0.3492442409005545</v>
      </c>
      <c r="BC1977" s="259">
        <f t="shared" si="469"/>
        <v>5.835957451078011E-4</v>
      </c>
      <c r="BD1977" s="259" t="str">
        <f t="shared" si="466"/>
        <v/>
      </c>
      <c r="BE1977" s="254" t="str">
        <f t="shared" si="467"/>
        <v/>
      </c>
    </row>
    <row r="1978" spans="1:57" ht="20.100000000000001" customHeight="1" x14ac:dyDescent="0.25">
      <c r="A1978" s="248">
        <v>1217</v>
      </c>
      <c r="B1978" s="247">
        <f>$B$755+(A1978*$B$758)</f>
        <v>2086.4695357748624</v>
      </c>
      <c r="C1978" s="247">
        <f>_xlfn.NORM.DIST($B1978,$B$752,$B$753,0)</f>
        <v>1.1387117449828859E-4</v>
      </c>
      <c r="D1978" s="247">
        <f>_xlfn.NORM.DIST($B1978,$B$752,$B$753,1)</f>
        <v>0.80730283367817268</v>
      </c>
      <c r="E1978" s="247" t="str">
        <f>IF(OR(D1978&lt;$F$757,D1978&gt;$F$758),C1978,"")</f>
        <v/>
      </c>
      <c r="F1978" s="247">
        <f>IF(AND(D1978&gt;$F$757,D1978&lt;$F$758),C1978,"")</f>
        <v>1.1387117449828859E-4</v>
      </c>
      <c r="G1978" s="247" t="str">
        <f>IF(C1978=MAX($C$761:$C$2761),C1978,"")</f>
        <v/>
      </c>
      <c r="H1978" s="247">
        <f>_xlfn.NORM.DIST(B1978,$F$753,$F$754,0)</f>
        <v>0</v>
      </c>
      <c r="I1978" s="247">
        <f>IF(H1978=MAX($H$761:$H$2761),C1978,"")</f>
        <v>1.1387117449828859E-4</v>
      </c>
      <c r="J1978" s="247" t="str">
        <f>IF(I1978=MIN($I$761:$I$2761),I1978,"")</f>
        <v/>
      </c>
      <c r="K1978" s="247"/>
      <c r="L1978" s="247"/>
      <c r="M1978" s="247"/>
      <c r="N1978" s="247"/>
      <c r="O1978" s="248">
        <v>1217</v>
      </c>
      <c r="P1978" s="247">
        <f>$P$755+(O1978*$P$758)</f>
        <v>121.59010485807778</v>
      </c>
      <c r="Q1978" s="247">
        <f>_xlfn.NORM.DIST(P1978,P$752,P$753,0)</f>
        <v>1.9540137486590749E-3</v>
      </c>
      <c r="R1978" s="247">
        <f>_xlfn.NORM.DIST(P1978,P$752,P$753,1)</f>
        <v>0.80730283367817279</v>
      </c>
      <c r="S1978" s="253" t="str">
        <f>IF(OR(R1978&lt;$T$757,R1978&gt;$T$758),Q1978,"")</f>
        <v/>
      </c>
      <c r="T1978" s="253">
        <f>IF(AND(R1978&gt;$T$757,R1978&lt;$T$758),Q1978,"")</f>
        <v>1.9540137486590749E-3</v>
      </c>
      <c r="U1978" s="253" t="str">
        <f>IF(Q1978=MAX($Q$761:$Q$2761),Q1978,"")</f>
        <v/>
      </c>
      <c r="V1978" s="253">
        <f>_xlfn.NORM.DIST(P1978,$T$753,$T$754,0)</f>
        <v>3.8365244184587489E-86</v>
      </c>
      <c r="W1978" s="253" t="str">
        <f>IF(V1978=MAX($V$761:$V$2761),Q1978,"")</f>
        <v/>
      </c>
      <c r="X1978" s="253" t="str">
        <f t="shared" si="470"/>
        <v/>
      </c>
      <c r="AB1978" s="259">
        <v>1217</v>
      </c>
      <c r="AC1978" s="253">
        <f t="shared" ref="AC1978:AC2041" si="486">$AC$755+(AB1978*$AC$758)</f>
        <v>188.1523181103114</v>
      </c>
      <c r="AD1978" s="253">
        <f t="shared" si="471"/>
        <v>1.2627467946171528E-3</v>
      </c>
      <c r="AE1978" s="253">
        <f t="shared" si="472"/>
        <v>0.80730283367817279</v>
      </c>
      <c r="AF1978" s="253" t="str">
        <f>IF(OR(AE1978&lt;$T$757,AE1978&gt;$T$758),AD1978,"")</f>
        <v/>
      </c>
      <c r="AG1978" s="253">
        <f t="shared" si="473"/>
        <v>1.2627467946171528E-3</v>
      </c>
      <c r="AH1978" s="253" t="str">
        <f t="shared" si="474"/>
        <v/>
      </c>
      <c r="AI1978" s="253">
        <f t="shared" si="475"/>
        <v>5.3032045451488774E-5</v>
      </c>
      <c r="AJ1978" s="253" t="str">
        <f t="shared" si="476"/>
        <v/>
      </c>
      <c r="AK1978" s="253" t="str">
        <f t="shared" si="477"/>
        <v/>
      </c>
      <c r="AO1978" s="259">
        <v>1217</v>
      </c>
      <c r="AP1978" s="253">
        <f t="shared" si="478"/>
        <v>1109.2524264996773</v>
      </c>
      <c r="AQ1978" s="253">
        <f t="shared" si="479"/>
        <v>2.1418816034805553E-4</v>
      </c>
      <c r="AR1978" s="253">
        <f t="shared" si="480"/>
        <v>0.80730283367817279</v>
      </c>
      <c r="AS1978" s="253" t="str">
        <f>IF(OR(AR1978&lt;$T$757,AR1978&gt;$T$758),AQ1978,"")</f>
        <v/>
      </c>
      <c r="AT1978" s="253">
        <f t="shared" si="481"/>
        <v>2.1418816034805553E-4</v>
      </c>
      <c r="AU1978" s="253" t="str">
        <f t="shared" si="482"/>
        <v/>
      </c>
      <c r="AV1978" s="253">
        <f t="shared" si="483"/>
        <v>0</v>
      </c>
      <c r="AW1978" s="253">
        <f t="shared" si="484"/>
        <v>2.1418816034805553E-4</v>
      </c>
      <c r="AX1978" s="253" t="str">
        <f t="shared" si="485"/>
        <v/>
      </c>
      <c r="AZ1978" s="259"/>
      <c r="BA1978" s="259">
        <f>BA1977+$BD$753</f>
        <v>7.8208000000001583</v>
      </c>
      <c r="BB1978" s="274">
        <f t="shared" si="468"/>
        <v>0.3486606451554467</v>
      </c>
      <c r="BC1978" s="259">
        <f t="shared" si="469"/>
        <v>5.8292256315900515E-4</v>
      </c>
      <c r="BD1978" s="259" t="str">
        <f t="shared" si="466"/>
        <v/>
      </c>
      <c r="BE1978" s="254" t="str">
        <f t="shared" si="467"/>
        <v/>
      </c>
    </row>
    <row r="1979" spans="1:57" ht="20.100000000000001" customHeight="1" x14ac:dyDescent="0.25">
      <c r="A1979" s="247">
        <v>1218</v>
      </c>
      <c r="B1979" s="247">
        <f>$B$755+(A1979*$B$758)</f>
        <v>2096.0846027600001</v>
      </c>
      <c r="C1979" s="247">
        <f>_xlfn.NORM.DIST($B1979,$B$752,$B$753,0)</f>
        <v>1.1347559152463096E-4</v>
      </c>
      <c r="D1979" s="247">
        <f>_xlfn.NORM.DIST($B1979,$B$752,$B$753,1)</f>
        <v>0.8083958112245262</v>
      </c>
      <c r="E1979" s="247" t="str">
        <f>IF(OR(D1979&lt;$F$757,D1979&gt;$F$758),C1979,"")</f>
        <v/>
      </c>
      <c r="F1979" s="247">
        <f>IF(AND(D1979&gt;$F$757,D1979&lt;$F$758),C1979,"")</f>
        <v>1.1347559152463096E-4</v>
      </c>
      <c r="G1979" s="247" t="str">
        <f>IF(C1979=MAX($C$761:$C$2761),C1979,"")</f>
        <v/>
      </c>
      <c r="H1979" s="247">
        <f>_xlfn.NORM.DIST(B1979,$F$753,$F$754,0)</f>
        <v>0</v>
      </c>
      <c r="I1979" s="247">
        <f>IF(H1979=MAX($H$761:$H$2761),C1979,"")</f>
        <v>1.1347559152463096E-4</v>
      </c>
      <c r="J1979" s="247" t="str">
        <f>IF(I1979=MIN($I$761:$I$2761),I1979,"")</f>
        <v/>
      </c>
      <c r="K1979" s="247"/>
      <c r="L1979" s="247"/>
      <c r="M1979" s="247"/>
      <c r="N1979" s="247"/>
      <c r="O1979" s="247">
        <v>1218</v>
      </c>
      <c r="P1979" s="247">
        <f>$P$755+(O1979*$P$758)</f>
        <v>122.15042792193992</v>
      </c>
      <c r="Q1979" s="247">
        <f>_xlfn.NORM.DIST(P1979,P$752,P$753,0)</f>
        <v>1.9472255990446695E-3</v>
      </c>
      <c r="R1979" s="247">
        <f>_xlfn.NORM.DIST(P1979,P$752,P$753,1)</f>
        <v>0.80839581122452631</v>
      </c>
      <c r="S1979" s="253" t="str">
        <f>IF(OR(R1979&lt;$T$757,R1979&gt;$T$758),Q1979,"")</f>
        <v/>
      </c>
      <c r="T1979" s="253">
        <f>IF(AND(R1979&gt;$T$757,R1979&lt;$T$758),Q1979,"")</f>
        <v>1.9472255990446695E-3</v>
      </c>
      <c r="U1979" s="253" t="str">
        <f>IF(Q1979=MAX($Q$761:$Q$2761),Q1979,"")</f>
        <v/>
      </c>
      <c r="V1979" s="253">
        <f>_xlfn.NORM.DIST(P1979,$T$753,$T$754,0)</f>
        <v>3.5481172860343187E-86</v>
      </c>
      <c r="W1979" s="253" t="str">
        <f>IF(V1979=MAX($V$761:$V$2761),Q1979,"")</f>
        <v/>
      </c>
      <c r="X1979" s="253" t="str">
        <f t="shared" si="470"/>
        <v/>
      </c>
      <c r="AB1979" s="253">
        <v>1218</v>
      </c>
      <c r="AC1979" s="253">
        <f t="shared" si="486"/>
        <v>189.01937948409159</v>
      </c>
      <c r="AD1979" s="253">
        <f t="shared" si="471"/>
        <v>1.2583600730944134E-3</v>
      </c>
      <c r="AE1979" s="253">
        <f t="shared" si="472"/>
        <v>0.8083958112245262</v>
      </c>
      <c r="AF1979" s="253" t="str">
        <f>IF(OR(AE1979&lt;$T$757,AE1979&gt;$T$758),AD1979,"")</f>
        <v/>
      </c>
      <c r="AG1979" s="253">
        <f t="shared" si="473"/>
        <v>1.2583600730944134E-3</v>
      </c>
      <c r="AH1979" s="253" t="str">
        <f t="shared" si="474"/>
        <v/>
      </c>
      <c r="AI1979" s="253">
        <f t="shared" si="475"/>
        <v>5.2469641555421847E-5</v>
      </c>
      <c r="AJ1979" s="253" t="str">
        <f t="shared" si="476"/>
        <v/>
      </c>
      <c r="AK1979" s="253" t="str">
        <f t="shared" si="477"/>
        <v/>
      </c>
      <c r="AO1979" s="253">
        <v>1218</v>
      </c>
      <c r="AP1979" s="253">
        <f t="shared" si="478"/>
        <v>1114.364188833777</v>
      </c>
      <c r="AQ1979" s="253">
        <f t="shared" si="479"/>
        <v>2.1344408099903636E-4</v>
      </c>
      <c r="AR1979" s="253">
        <f t="shared" si="480"/>
        <v>0.8083958112245262</v>
      </c>
      <c r="AS1979" s="253" t="str">
        <f>IF(OR(AR1979&lt;$T$757,AR1979&gt;$T$758),AQ1979,"")</f>
        <v/>
      </c>
      <c r="AT1979" s="253">
        <f t="shared" si="481"/>
        <v>2.1344408099903636E-4</v>
      </c>
      <c r="AU1979" s="253" t="str">
        <f t="shared" si="482"/>
        <v/>
      </c>
      <c r="AV1979" s="253">
        <f t="shared" si="483"/>
        <v>0</v>
      </c>
      <c r="AW1979" s="253">
        <f t="shared" si="484"/>
        <v>2.1344408099903636E-4</v>
      </c>
      <c r="AX1979" s="253" t="str">
        <f t="shared" si="485"/>
        <v/>
      </c>
      <c r="AZ1979" s="259"/>
      <c r="BA1979" s="259">
        <f>BA1978+$BD$753</f>
        <v>7.8272000000001585</v>
      </c>
      <c r="BB1979" s="274">
        <f t="shared" si="468"/>
        <v>0.3480777225922877</v>
      </c>
      <c r="BC1979" s="259">
        <f t="shared" si="469"/>
        <v>5.8224918374566448E-4</v>
      </c>
      <c r="BD1979" s="259" t="str">
        <f t="shared" si="466"/>
        <v/>
      </c>
      <c r="BE1979" s="254" t="str">
        <f t="shared" si="467"/>
        <v/>
      </c>
    </row>
    <row r="1980" spans="1:57" ht="20.100000000000001" customHeight="1" x14ac:dyDescent="0.25">
      <c r="A1980" s="247">
        <v>1219</v>
      </c>
      <c r="B1980" s="247">
        <f>$B$755+(A1980*$B$758)</f>
        <v>2105.6996697451377</v>
      </c>
      <c r="C1980" s="247">
        <f>_xlfn.NORM.DIST($B1980,$B$752,$B$753,0)</f>
        <v>1.1307957349951356E-4</v>
      </c>
      <c r="D1980" s="247">
        <f>_xlfn.NORM.DIST($B1980,$B$752,$B$753,1)</f>
        <v>0.80948498311120098</v>
      </c>
      <c r="E1980" s="247" t="str">
        <f>IF(OR(D1980&lt;$F$757,D1980&gt;$F$758),C1980,"")</f>
        <v/>
      </c>
      <c r="F1980" s="247">
        <f>IF(AND(D1980&gt;$F$757,D1980&lt;$F$758),C1980,"")</f>
        <v>1.1307957349951356E-4</v>
      </c>
      <c r="G1980" s="247" t="str">
        <f>IF(C1980=MAX($C$761:$C$2761),C1980,"")</f>
        <v/>
      </c>
      <c r="H1980" s="247">
        <f>_xlfn.NORM.DIST(B1980,$F$753,$F$754,0)</f>
        <v>0</v>
      </c>
      <c r="I1980" s="247">
        <f>IF(H1980=MAX($H$761:$H$2761),C1980,"")</f>
        <v>1.1307957349951356E-4</v>
      </c>
      <c r="J1980" s="247" t="str">
        <f>IF(I1980=MIN($I$761:$I$2761),I1980,"")</f>
        <v/>
      </c>
      <c r="K1980" s="247"/>
      <c r="L1980" s="247"/>
      <c r="M1980" s="247"/>
      <c r="N1980" s="247"/>
      <c r="O1980" s="247">
        <v>1219</v>
      </c>
      <c r="P1980" s="247">
        <f>$P$755+(O1980*$P$758)</f>
        <v>122.71075098580206</v>
      </c>
      <c r="Q1980" s="247">
        <f>_xlfn.NORM.DIST(P1980,P$752,P$753,0)</f>
        <v>1.9404299840068368E-3</v>
      </c>
      <c r="R1980" s="247">
        <f>_xlfn.NORM.DIST(P1980,P$752,P$753,1)</f>
        <v>0.80948498311120121</v>
      </c>
      <c r="S1980" s="253" t="str">
        <f>IF(OR(R1980&lt;$T$757,R1980&gt;$T$758),Q1980,"")</f>
        <v/>
      </c>
      <c r="T1980" s="253">
        <f>IF(AND(R1980&gt;$T$757,R1980&lt;$T$758),Q1980,"")</f>
        <v>1.9404299840068368E-3</v>
      </c>
      <c r="U1980" s="253" t="str">
        <f>IF(Q1980=MAX($Q$761:$Q$2761),Q1980,"")</f>
        <v/>
      </c>
      <c r="V1980" s="253">
        <f>_xlfn.NORM.DIST(P1980,$T$753,$T$754,0)</f>
        <v>3.2813383880259845E-86</v>
      </c>
      <c r="W1980" s="253" t="str">
        <f>IF(V1980=MAX($V$761:$V$2761),Q1980,"")</f>
        <v/>
      </c>
      <c r="X1980" s="253" t="str">
        <f t="shared" si="470"/>
        <v/>
      </c>
      <c r="AB1980" s="253">
        <v>1219</v>
      </c>
      <c r="AC1980" s="253">
        <f t="shared" si="486"/>
        <v>189.886440857872</v>
      </c>
      <c r="AD1980" s="253">
        <f t="shared" si="471"/>
        <v>1.2539685271739378E-3</v>
      </c>
      <c r="AE1980" s="253">
        <f t="shared" si="472"/>
        <v>0.80948498311120121</v>
      </c>
      <c r="AF1980" s="253" t="str">
        <f>IF(OR(AE1980&lt;$T$757,AE1980&gt;$T$758),AD1980,"")</f>
        <v/>
      </c>
      <c r="AG1980" s="253">
        <f t="shared" si="473"/>
        <v>1.2539685271739378E-3</v>
      </c>
      <c r="AH1980" s="253" t="str">
        <f t="shared" si="474"/>
        <v/>
      </c>
      <c r="AI1980" s="253">
        <f t="shared" si="475"/>
        <v>5.1912371338054571E-5</v>
      </c>
      <c r="AJ1980" s="253" t="str">
        <f t="shared" si="476"/>
        <v/>
      </c>
      <c r="AK1980" s="253" t="str">
        <f t="shared" si="477"/>
        <v/>
      </c>
      <c r="AO1980" s="253">
        <v>1219</v>
      </c>
      <c r="AP1980" s="253">
        <f t="shared" si="478"/>
        <v>1119.4759511678767</v>
      </c>
      <c r="AQ1980" s="253">
        <f t="shared" si="479"/>
        <v>2.1269918333166545E-4</v>
      </c>
      <c r="AR1980" s="253">
        <f t="shared" si="480"/>
        <v>0.80948498311120098</v>
      </c>
      <c r="AS1980" s="253" t="str">
        <f>IF(OR(AR1980&lt;$T$757,AR1980&gt;$T$758),AQ1980,"")</f>
        <v/>
      </c>
      <c r="AT1980" s="253">
        <f t="shared" si="481"/>
        <v>2.1269918333166545E-4</v>
      </c>
      <c r="AU1980" s="253" t="str">
        <f t="shared" si="482"/>
        <v/>
      </c>
      <c r="AV1980" s="253">
        <f t="shared" si="483"/>
        <v>0</v>
      </c>
      <c r="AW1980" s="253">
        <f t="shared" si="484"/>
        <v>2.1269918333166545E-4</v>
      </c>
      <c r="AX1980" s="253" t="str">
        <f t="shared" si="485"/>
        <v/>
      </c>
      <c r="AZ1980" s="259"/>
      <c r="BA1980" s="259">
        <f>BA1979+$BD$753</f>
        <v>7.8336000000001587</v>
      </c>
      <c r="BB1980" s="274">
        <f t="shared" si="468"/>
        <v>0.34749547340854203</v>
      </c>
      <c r="BC1980" s="259">
        <f t="shared" si="469"/>
        <v>5.8157561093852284E-4</v>
      </c>
      <c r="BD1980" s="259" t="str">
        <f t="shared" si="466"/>
        <v/>
      </c>
      <c r="BE1980" s="254" t="str">
        <f t="shared" si="467"/>
        <v/>
      </c>
    </row>
    <row r="1981" spans="1:57" ht="20.100000000000001" customHeight="1" x14ac:dyDescent="0.25">
      <c r="A1981" s="247">
        <v>1220</v>
      </c>
      <c r="B1981" s="247">
        <f>$B$755+(A1981*$B$758)</f>
        <v>2115.3147367302754</v>
      </c>
      <c r="C1981" s="247">
        <f>_xlfn.NORM.DIST($B1981,$B$752,$B$753,0)</f>
        <v>1.1268313459158341E-4</v>
      </c>
      <c r="D1981" s="247">
        <f>_xlfn.NORM.DIST($B1981,$B$752,$B$753,1)</f>
        <v>0.81057034522328775</v>
      </c>
      <c r="E1981" s="247" t="str">
        <f>IF(OR(D1981&lt;$F$757,D1981&gt;$F$758),C1981,"")</f>
        <v/>
      </c>
      <c r="F1981" s="247">
        <f>IF(AND(D1981&gt;$F$757,D1981&lt;$F$758),C1981,"")</f>
        <v>1.1268313459158341E-4</v>
      </c>
      <c r="G1981" s="247" t="str">
        <f>IF(C1981=MAX($C$761:$C$2761),C1981,"")</f>
        <v/>
      </c>
      <c r="H1981" s="247">
        <f>_xlfn.NORM.DIST(B1981,$F$753,$F$754,0)</f>
        <v>0</v>
      </c>
      <c r="I1981" s="247">
        <f>IF(H1981=MAX($H$761:$H$2761),C1981,"")</f>
        <v>1.1268313459158341E-4</v>
      </c>
      <c r="J1981" s="247" t="str">
        <f>IF(I1981=MIN($I$761:$I$2761),I1981,"")</f>
        <v/>
      </c>
      <c r="K1981" s="247"/>
      <c r="L1981" s="247"/>
      <c r="M1981" s="247"/>
      <c r="N1981" s="247"/>
      <c r="O1981" s="247">
        <v>1220</v>
      </c>
      <c r="P1981" s="247">
        <f>$P$755+(O1981*$P$758)</f>
        <v>123.27107404966409</v>
      </c>
      <c r="Q1981" s="247">
        <f>_xlfn.NORM.DIST(P1981,P$752,P$753,0)</f>
        <v>1.9336271466776187E-3</v>
      </c>
      <c r="R1981" s="247">
        <f>_xlfn.NORM.DIST(P1981,P$752,P$753,1)</f>
        <v>0.81057034522328775</v>
      </c>
      <c r="S1981" s="253" t="str">
        <f>IF(OR(R1981&lt;$T$757,R1981&gt;$T$758),Q1981,"")</f>
        <v/>
      </c>
      <c r="T1981" s="253">
        <f>IF(AND(R1981&gt;$T$757,R1981&lt;$T$758),Q1981,"")</f>
        <v>1.9336271466776187E-3</v>
      </c>
      <c r="U1981" s="253" t="str">
        <f>IF(Q1981=MAX($Q$761:$Q$2761),Q1981,"")</f>
        <v/>
      </c>
      <c r="V1981" s="253">
        <f>_xlfn.NORM.DIST(P1981,$T$753,$T$754,0)</f>
        <v>3.0345697380366584E-86</v>
      </c>
      <c r="W1981" s="253" t="str">
        <f>IF(V1981=MAX($V$761:$V$2761),Q1981,"")</f>
        <v/>
      </c>
      <c r="X1981" s="253" t="str">
        <f t="shared" si="470"/>
        <v/>
      </c>
      <c r="AB1981" s="253">
        <v>1220</v>
      </c>
      <c r="AC1981" s="253">
        <f t="shared" si="486"/>
        <v>190.75350223165219</v>
      </c>
      <c r="AD1981" s="253">
        <f t="shared" si="471"/>
        <v>1.249572313975506E-3</v>
      </c>
      <c r="AE1981" s="253">
        <f t="shared" si="472"/>
        <v>0.81057034522328797</v>
      </c>
      <c r="AF1981" s="253" t="str">
        <f>IF(OR(AE1981&lt;$T$757,AE1981&gt;$T$758),AD1981,"")</f>
        <v/>
      </c>
      <c r="AG1981" s="253">
        <f t="shared" si="473"/>
        <v>1.249572313975506E-3</v>
      </c>
      <c r="AH1981" s="253" t="str">
        <f t="shared" si="474"/>
        <v/>
      </c>
      <c r="AI1981" s="253">
        <f t="shared" si="475"/>
        <v>5.1360198013355559E-5</v>
      </c>
      <c r="AJ1981" s="253" t="str">
        <f t="shared" si="476"/>
        <v/>
      </c>
      <c r="AK1981" s="253" t="str">
        <f t="shared" si="477"/>
        <v/>
      </c>
      <c r="AO1981" s="253">
        <v>1220</v>
      </c>
      <c r="AP1981" s="253">
        <f t="shared" si="478"/>
        <v>1124.5877135019773</v>
      </c>
      <c r="AQ1981" s="253">
        <f t="shared" si="479"/>
        <v>2.119534939967298E-4</v>
      </c>
      <c r="AR1981" s="253">
        <f t="shared" si="480"/>
        <v>0.81057034522328786</v>
      </c>
      <c r="AS1981" s="253" t="str">
        <f>IF(OR(AR1981&lt;$T$757,AR1981&gt;$T$758),AQ1981,"")</f>
        <v/>
      </c>
      <c r="AT1981" s="253">
        <f t="shared" si="481"/>
        <v>2.119534939967298E-4</v>
      </c>
      <c r="AU1981" s="253" t="str">
        <f t="shared" si="482"/>
        <v/>
      </c>
      <c r="AV1981" s="253">
        <f t="shared" si="483"/>
        <v>0</v>
      </c>
      <c r="AW1981" s="253">
        <f t="shared" si="484"/>
        <v>2.119534939967298E-4</v>
      </c>
      <c r="AX1981" s="253" t="str">
        <f t="shared" si="485"/>
        <v/>
      </c>
      <c r="AZ1981" s="259"/>
      <c r="BA1981" s="259">
        <f>BA1980+$BD$753</f>
        <v>7.8400000000001588</v>
      </c>
      <c r="BB1981" s="274">
        <f t="shared" si="468"/>
        <v>0.34691389779760351</v>
      </c>
      <c r="BC1981" s="259">
        <f t="shared" si="469"/>
        <v>5.809018487930584E-4</v>
      </c>
      <c r="BD1981" s="259" t="str">
        <f t="shared" si="466"/>
        <v/>
      </c>
      <c r="BE1981" s="254" t="str">
        <f t="shared" si="467"/>
        <v/>
      </c>
    </row>
    <row r="1982" spans="1:57" ht="20.100000000000001" customHeight="1" x14ac:dyDescent="0.25">
      <c r="A1982" s="247">
        <v>1221</v>
      </c>
      <c r="B1982" s="247">
        <f>$B$755+(A1982*$B$758)</f>
        <v>2124.9298037154131</v>
      </c>
      <c r="C1982" s="247">
        <f>_xlfn.NORM.DIST($B1982,$B$752,$B$753,0)</f>
        <v>1.1228628894009444E-4</v>
      </c>
      <c r="D1982" s="247">
        <f>_xlfn.NORM.DIST($B1982,$B$752,$B$753,1)</f>
        <v>0.81165189358196876</v>
      </c>
      <c r="E1982" s="247" t="str">
        <f>IF(OR(D1982&lt;$F$757,D1982&gt;$F$758),C1982,"")</f>
        <v/>
      </c>
      <c r="F1982" s="247">
        <f>IF(AND(D1982&gt;$F$757,D1982&lt;$F$758),C1982,"")</f>
        <v>1.1228628894009444E-4</v>
      </c>
      <c r="G1982" s="247" t="str">
        <f>IF(C1982=MAX($C$761:$C$2761),C1982,"")</f>
        <v/>
      </c>
      <c r="H1982" s="247">
        <f>_xlfn.NORM.DIST(B1982,$F$753,$F$754,0)</f>
        <v>0</v>
      </c>
      <c r="I1982" s="247">
        <f>IF(H1982=MAX($H$761:$H$2761),C1982,"")</f>
        <v>1.1228628894009444E-4</v>
      </c>
      <c r="J1982" s="247" t="str">
        <f>IF(I1982=MIN($I$761:$I$2761),I1982,"")</f>
        <v/>
      </c>
      <c r="K1982" s="247"/>
      <c r="L1982" s="247"/>
      <c r="M1982" s="247"/>
      <c r="N1982" s="247"/>
      <c r="O1982" s="247">
        <v>1221</v>
      </c>
      <c r="P1982" s="247">
        <f>$P$755+(O1982*$P$758)</f>
        <v>123.83139711352624</v>
      </c>
      <c r="Q1982" s="247">
        <f>_xlfn.NORM.DIST(P1982,P$752,P$753,0)</f>
        <v>1.926817329684674E-3</v>
      </c>
      <c r="R1982" s="247">
        <f>_xlfn.NORM.DIST(P1982,P$752,P$753,1)</f>
        <v>0.81165189358196888</v>
      </c>
      <c r="S1982" s="253" t="str">
        <f>IF(OR(R1982&lt;$T$757,R1982&gt;$T$758),Q1982,"")</f>
        <v/>
      </c>
      <c r="T1982" s="253">
        <f>IF(AND(R1982&gt;$T$757,R1982&lt;$T$758),Q1982,"")</f>
        <v>1.926817329684674E-3</v>
      </c>
      <c r="U1982" s="253" t="str">
        <f>IF(Q1982=MAX($Q$761:$Q$2761),Q1982,"")</f>
        <v/>
      </c>
      <c r="V1982" s="253">
        <f>_xlfn.NORM.DIST(P1982,$T$753,$T$754,0)</f>
        <v>2.8063140918270862E-86</v>
      </c>
      <c r="W1982" s="253" t="str">
        <f>IF(V1982=MAX($V$761:$V$2761),Q1982,"")</f>
        <v/>
      </c>
      <c r="X1982" s="253" t="str">
        <f t="shared" si="470"/>
        <v/>
      </c>
      <c r="AB1982" s="253">
        <v>1221</v>
      </c>
      <c r="AC1982" s="253">
        <f t="shared" si="486"/>
        <v>191.62056360543238</v>
      </c>
      <c r="AD1982" s="253">
        <f t="shared" si="471"/>
        <v>1.2451715902929473E-3</v>
      </c>
      <c r="AE1982" s="253">
        <f t="shared" si="472"/>
        <v>0.81165189358196888</v>
      </c>
      <c r="AF1982" s="253" t="str">
        <f>IF(OR(AE1982&lt;$T$757,AE1982&gt;$T$758),AD1982,"")</f>
        <v/>
      </c>
      <c r="AG1982" s="253">
        <f t="shared" si="473"/>
        <v>1.2451715902929473E-3</v>
      </c>
      <c r="AH1982" s="253" t="str">
        <f t="shared" si="474"/>
        <v/>
      </c>
      <c r="AI1982" s="253">
        <f t="shared" si="475"/>
        <v>5.0813084942933949E-5</v>
      </c>
      <c r="AJ1982" s="253" t="str">
        <f t="shared" si="476"/>
        <v/>
      </c>
      <c r="AK1982" s="253" t="str">
        <f t="shared" si="477"/>
        <v/>
      </c>
      <c r="AO1982" s="253">
        <v>1221</v>
      </c>
      <c r="AP1982" s="253">
        <f t="shared" si="478"/>
        <v>1129.699475836077</v>
      </c>
      <c r="AQ1982" s="253">
        <f t="shared" si="479"/>
        <v>2.1120703958972956E-4</v>
      </c>
      <c r="AR1982" s="253">
        <f t="shared" si="480"/>
        <v>0.81165189358196888</v>
      </c>
      <c r="AS1982" s="253" t="str">
        <f>IF(OR(AR1982&lt;$T$757,AR1982&gt;$T$758),AQ1982,"")</f>
        <v/>
      </c>
      <c r="AT1982" s="253">
        <f t="shared" si="481"/>
        <v>2.1120703958972956E-4</v>
      </c>
      <c r="AU1982" s="253" t="str">
        <f t="shared" si="482"/>
        <v/>
      </c>
      <c r="AV1982" s="253">
        <f t="shared" si="483"/>
        <v>0</v>
      </c>
      <c r="AW1982" s="253">
        <f t="shared" si="484"/>
        <v>2.1120703958972956E-4</v>
      </c>
      <c r="AX1982" s="253" t="str">
        <f t="shared" si="485"/>
        <v/>
      </c>
      <c r="AZ1982" s="259"/>
      <c r="BA1982" s="259">
        <f>BA1981+$BD$753</f>
        <v>7.846400000000159</v>
      </c>
      <c r="BB1982" s="274">
        <f t="shared" si="468"/>
        <v>0.34633299594881045</v>
      </c>
      <c r="BC1982" s="259">
        <f t="shared" si="469"/>
        <v>5.8022790135298097E-4</v>
      </c>
      <c r="BD1982" s="259" t="str">
        <f t="shared" si="466"/>
        <v/>
      </c>
      <c r="BE1982" s="254" t="str">
        <f t="shared" si="467"/>
        <v/>
      </c>
    </row>
    <row r="1983" spans="1:57" ht="20.100000000000001" customHeight="1" x14ac:dyDescent="0.25">
      <c r="A1983" s="247">
        <v>1222</v>
      </c>
      <c r="B1983" s="247">
        <f>$B$755+(A1983*$B$758)</f>
        <v>2134.5448707005507</v>
      </c>
      <c r="C1983" s="247">
        <f>_xlfn.NORM.DIST($B1983,$B$752,$B$753,0)</f>
        <v>1.1188905065410739E-4</v>
      </c>
      <c r="D1983" s="247">
        <f>_xlfn.NORM.DIST($B1983,$B$752,$B$753,1)</f>
        <v>0.81272962434423179</v>
      </c>
      <c r="E1983" s="247" t="str">
        <f>IF(OR(D1983&lt;$F$757,D1983&gt;$F$758),C1983,"")</f>
        <v/>
      </c>
      <c r="F1983" s="247">
        <f>IF(AND(D1983&gt;$F$757,D1983&lt;$F$758),C1983,"")</f>
        <v>1.1188905065410739E-4</v>
      </c>
      <c r="G1983" s="247" t="str">
        <f>IF(C1983=MAX($C$761:$C$2761),C1983,"")</f>
        <v/>
      </c>
      <c r="H1983" s="247">
        <f>_xlfn.NORM.DIST(B1983,$F$753,$F$754,0)</f>
        <v>0</v>
      </c>
      <c r="I1983" s="247">
        <f>IF(H1983=MAX($H$761:$H$2761),C1983,"")</f>
        <v>1.1188905065410739E-4</v>
      </c>
      <c r="J1983" s="247" t="str">
        <f>IF(I1983=MIN($I$761:$I$2761),I1983,"")</f>
        <v/>
      </c>
      <c r="K1983" s="247"/>
      <c r="L1983" s="247"/>
      <c r="M1983" s="247"/>
      <c r="N1983" s="247"/>
      <c r="O1983" s="247">
        <v>1222</v>
      </c>
      <c r="P1983" s="247">
        <f>$P$755+(O1983*$P$758)</f>
        <v>124.39172017738838</v>
      </c>
      <c r="Q1983" s="247">
        <f>_xlfn.NORM.DIST(P1983,P$752,P$753,0)</f>
        <v>1.920000775137551E-3</v>
      </c>
      <c r="R1983" s="247">
        <f>_xlfn.NORM.DIST(P1983,P$752,P$753,1)</f>
        <v>0.8127296243442319</v>
      </c>
      <c r="S1983" s="253" t="str">
        <f>IF(OR(R1983&lt;$T$757,R1983&gt;$T$758),Q1983,"")</f>
        <v/>
      </c>
      <c r="T1983" s="253">
        <f>IF(AND(R1983&gt;$T$757,R1983&lt;$T$758),Q1983,"")</f>
        <v>1.920000775137551E-3</v>
      </c>
      <c r="U1983" s="253" t="str">
        <f>IF(Q1983=MAX($Q$761:$Q$2761),Q1983,"")</f>
        <v/>
      </c>
      <c r="V1983" s="253">
        <f>_xlfn.NORM.DIST(P1983,$T$753,$T$754,0)</f>
        <v>2.5951859592822612E-86</v>
      </c>
      <c r="W1983" s="253" t="str">
        <f>IF(V1983=MAX($V$761:$V$2761),Q1983,"")</f>
        <v/>
      </c>
      <c r="X1983" s="253" t="str">
        <f t="shared" si="470"/>
        <v/>
      </c>
      <c r="AB1983" s="253">
        <v>1222</v>
      </c>
      <c r="AC1983" s="253">
        <f t="shared" si="486"/>
        <v>192.48762497921257</v>
      </c>
      <c r="AD1983" s="253">
        <f t="shared" si="471"/>
        <v>1.2407665125852708E-3</v>
      </c>
      <c r="AE1983" s="253">
        <f t="shared" si="472"/>
        <v>0.81272962434423179</v>
      </c>
      <c r="AF1983" s="253" t="str">
        <f>IF(OR(AE1983&lt;$T$757,AE1983&gt;$T$758),AD1983,"")</f>
        <v/>
      </c>
      <c r="AG1983" s="253">
        <f t="shared" si="473"/>
        <v>1.2407665125852708E-3</v>
      </c>
      <c r="AH1983" s="253" t="str">
        <f t="shared" si="474"/>
        <v/>
      </c>
      <c r="AI1983" s="253">
        <f t="shared" si="475"/>
        <v>5.0270995636802155E-5</v>
      </c>
      <c r="AJ1983" s="253" t="str">
        <f t="shared" si="476"/>
        <v/>
      </c>
      <c r="AK1983" s="253" t="str">
        <f t="shared" si="477"/>
        <v/>
      </c>
      <c r="AO1983" s="253">
        <v>1222</v>
      </c>
      <c r="AP1983" s="253">
        <f t="shared" si="478"/>
        <v>1134.8112381701767</v>
      </c>
      <c r="AQ1983" s="253">
        <f t="shared" si="479"/>
        <v>2.104598466493717E-4</v>
      </c>
      <c r="AR1983" s="253">
        <f t="shared" si="480"/>
        <v>0.81272962434423179</v>
      </c>
      <c r="AS1983" s="253" t="str">
        <f>IF(OR(AR1983&lt;$T$757,AR1983&gt;$T$758),AQ1983,"")</f>
        <v/>
      </c>
      <c r="AT1983" s="253">
        <f t="shared" si="481"/>
        <v>2.104598466493717E-4</v>
      </c>
      <c r="AU1983" s="253" t="str">
        <f t="shared" si="482"/>
        <v/>
      </c>
      <c r="AV1983" s="253">
        <f t="shared" si="483"/>
        <v>0</v>
      </c>
      <c r="AW1983" s="253">
        <f t="shared" si="484"/>
        <v>2.104598466493717E-4</v>
      </c>
      <c r="AX1983" s="253" t="str">
        <f t="shared" si="485"/>
        <v/>
      </c>
      <c r="AZ1983" s="259"/>
      <c r="BA1983" s="259">
        <f>BA1982+$BD$753</f>
        <v>7.8528000000001592</v>
      </c>
      <c r="BB1983" s="274">
        <f t="shared" si="468"/>
        <v>0.34575276804745747</v>
      </c>
      <c r="BC1983" s="259">
        <f t="shared" si="469"/>
        <v>5.7955377264712338E-4</v>
      </c>
      <c r="BD1983" s="259" t="str">
        <f t="shared" si="466"/>
        <v/>
      </c>
      <c r="BE1983" s="254" t="str">
        <f t="shared" si="467"/>
        <v/>
      </c>
    </row>
    <row r="1984" spans="1:57" ht="20.100000000000001" customHeight="1" x14ac:dyDescent="0.25">
      <c r="A1984" s="248">
        <v>1223</v>
      </c>
      <c r="B1984" s="247">
        <f>$B$755+(A1984*$B$758)</f>
        <v>2144.1599376856884</v>
      </c>
      <c r="C1984" s="247">
        <f>_xlfn.NORM.DIST($B1984,$B$752,$B$753,0)</f>
        <v>1.1149143381169457E-4</v>
      </c>
      <c r="D1984" s="247">
        <f>_xlfn.NORM.DIST($B1984,$B$752,$B$753,1)</f>
        <v>0.81380353380257575</v>
      </c>
      <c r="E1984" s="247" t="str">
        <f>IF(OR(D1984&lt;$F$757,D1984&gt;$F$758),C1984,"")</f>
        <v/>
      </c>
      <c r="F1984" s="247">
        <f>IF(AND(D1984&gt;$F$757,D1984&lt;$F$758),C1984,"")</f>
        <v>1.1149143381169457E-4</v>
      </c>
      <c r="G1984" s="247" t="str">
        <f>IF(C1984=MAX($C$761:$C$2761),C1984,"")</f>
        <v/>
      </c>
      <c r="H1984" s="247">
        <f>_xlfn.NORM.DIST(B1984,$F$753,$F$754,0)</f>
        <v>0</v>
      </c>
      <c r="I1984" s="247">
        <f>IF(H1984=MAX($H$761:$H$2761),C1984,"")</f>
        <v>1.1149143381169457E-4</v>
      </c>
      <c r="J1984" s="247" t="str">
        <f>IF(I1984=MIN($I$761:$I$2761),I1984,"")</f>
        <v/>
      </c>
      <c r="K1984" s="247"/>
      <c r="L1984" s="247"/>
      <c r="M1984" s="247"/>
      <c r="N1984" s="247"/>
      <c r="O1984" s="248">
        <v>1223</v>
      </c>
      <c r="P1984" s="247">
        <f>$P$755+(O1984*$P$758)</f>
        <v>124.95204324125041</v>
      </c>
      <c r="Q1984" s="247">
        <f>_xlfn.NORM.DIST(P1984,P$752,P$753,0)</f>
        <v>1.9131777246140437E-3</v>
      </c>
      <c r="R1984" s="247">
        <f>_xlfn.NORM.DIST(P1984,P$752,P$753,1)</f>
        <v>0.81380353380257575</v>
      </c>
      <c r="S1984" s="253" t="str">
        <f>IF(OR(R1984&lt;$T$757,R1984&gt;$T$758),Q1984,"")</f>
        <v/>
      </c>
      <c r="T1984" s="253">
        <f>IF(AND(R1984&gt;$T$757,R1984&lt;$T$758),Q1984,"")</f>
        <v>1.9131777246140437E-3</v>
      </c>
      <c r="U1984" s="253" t="str">
        <f>IF(Q1984=MAX($Q$761:$Q$2761),Q1984,"")</f>
        <v/>
      </c>
      <c r="V1984" s="253">
        <f>_xlfn.NORM.DIST(P1984,$T$753,$T$754,0)</f>
        <v>2.3999032837731066E-86</v>
      </c>
      <c r="W1984" s="253" t="str">
        <f>IF(V1984=MAX($V$761:$V$2761),Q1984,"")</f>
        <v/>
      </c>
      <c r="X1984" s="253" t="str">
        <f t="shared" si="470"/>
        <v/>
      </c>
      <c r="AB1984" s="259">
        <v>1223</v>
      </c>
      <c r="AC1984" s="253">
        <f t="shared" si="486"/>
        <v>193.35468635299276</v>
      </c>
      <c r="AD1984" s="253">
        <f t="shared" si="471"/>
        <v>1.2363572369678483E-3</v>
      </c>
      <c r="AE1984" s="253">
        <f t="shared" si="472"/>
        <v>0.81380353380257575</v>
      </c>
      <c r="AF1984" s="253" t="str">
        <f>IF(OR(AE1984&lt;$T$757,AE1984&gt;$T$758),AD1984,"")</f>
        <v/>
      </c>
      <c r="AG1984" s="253">
        <f t="shared" si="473"/>
        <v>1.2363572369678483E-3</v>
      </c>
      <c r="AH1984" s="253" t="str">
        <f t="shared" si="474"/>
        <v/>
      </c>
      <c r="AI1984" s="253">
        <f t="shared" si="475"/>
        <v>4.9733893754117339E-5</v>
      </c>
      <c r="AJ1984" s="253" t="str">
        <f t="shared" si="476"/>
        <v/>
      </c>
      <c r="AK1984" s="253" t="str">
        <f t="shared" si="477"/>
        <v/>
      </c>
      <c r="AO1984" s="259">
        <v>1223</v>
      </c>
      <c r="AP1984" s="253">
        <f t="shared" si="478"/>
        <v>1139.9230005042764</v>
      </c>
      <c r="AQ1984" s="253">
        <f t="shared" si="479"/>
        <v>2.0971194165607526E-4</v>
      </c>
      <c r="AR1984" s="253">
        <f t="shared" si="480"/>
        <v>0.81380353380257575</v>
      </c>
      <c r="AS1984" s="253" t="str">
        <f>IF(OR(AR1984&lt;$T$757,AR1984&gt;$T$758),AQ1984,"")</f>
        <v/>
      </c>
      <c r="AT1984" s="253">
        <f t="shared" si="481"/>
        <v>2.0971194165607526E-4</v>
      </c>
      <c r="AU1984" s="253" t="str">
        <f t="shared" si="482"/>
        <v/>
      </c>
      <c r="AV1984" s="253">
        <f t="shared" si="483"/>
        <v>0</v>
      </c>
      <c r="AW1984" s="253">
        <f t="shared" si="484"/>
        <v>2.0971194165607526E-4</v>
      </c>
      <c r="AX1984" s="253" t="str">
        <f t="shared" si="485"/>
        <v/>
      </c>
      <c r="AZ1984" s="259"/>
      <c r="BA1984" s="259">
        <f>BA1983+$BD$753</f>
        <v>7.8592000000001594</v>
      </c>
      <c r="BB1984" s="274">
        <f t="shared" si="468"/>
        <v>0.34517321427481035</v>
      </c>
      <c r="BC1984" s="259">
        <f t="shared" si="469"/>
        <v>5.7887946669304968E-4</v>
      </c>
      <c r="BD1984" s="259" t="str">
        <f t="shared" si="466"/>
        <v/>
      </c>
      <c r="BE1984" s="254" t="str">
        <f t="shared" si="467"/>
        <v/>
      </c>
    </row>
    <row r="1985" spans="1:57" ht="20.100000000000001" customHeight="1" x14ac:dyDescent="0.25">
      <c r="A1985" s="247">
        <v>1224</v>
      </c>
      <c r="B1985" s="247">
        <f>$B$755+(A1985*$B$758)</f>
        <v>2153.7750046708261</v>
      </c>
      <c r="C1985" s="247">
        <f>_xlfn.NORM.DIST($B1985,$B$752,$B$753,0)</f>
        <v>1.1109345245915025E-4</v>
      </c>
      <c r="D1985" s="247">
        <f>_xlfn.NORM.DIST($B1985,$B$752,$B$753,1)</f>
        <v>0.81487361838470918</v>
      </c>
      <c r="E1985" s="247" t="str">
        <f>IF(OR(D1985&lt;$F$757,D1985&gt;$F$758),C1985,"")</f>
        <v/>
      </c>
      <c r="F1985" s="247">
        <f>IF(AND(D1985&gt;$F$757,D1985&lt;$F$758),C1985,"")</f>
        <v>1.1109345245915025E-4</v>
      </c>
      <c r="G1985" s="247" t="str">
        <f>IF(C1985=MAX($C$761:$C$2761),C1985,"")</f>
        <v/>
      </c>
      <c r="H1985" s="247">
        <f>_xlfn.NORM.DIST(B1985,$F$753,$F$754,0)</f>
        <v>0</v>
      </c>
      <c r="I1985" s="247">
        <f>IF(H1985=MAX($H$761:$H$2761),C1985,"")</f>
        <v>1.1109345245915025E-4</v>
      </c>
      <c r="J1985" s="247" t="str">
        <f>IF(I1985=MIN($I$761:$I$2761),I1985,"")</f>
        <v/>
      </c>
      <c r="K1985" s="247"/>
      <c r="L1985" s="247"/>
      <c r="M1985" s="247"/>
      <c r="N1985" s="247"/>
      <c r="O1985" s="247">
        <v>1224</v>
      </c>
      <c r="P1985" s="247">
        <f>$P$755+(O1985*$P$758)</f>
        <v>125.51236630511255</v>
      </c>
      <c r="Q1985" s="247">
        <f>_xlfn.NORM.DIST(P1985,P$752,P$753,0)</f>
        <v>1.9063484191466332E-3</v>
      </c>
      <c r="R1985" s="247">
        <f>_xlfn.NORM.DIST(P1985,P$752,P$753,1)</f>
        <v>0.81487361838470918</v>
      </c>
      <c r="S1985" s="253" t="str">
        <f>IF(OR(R1985&lt;$T$757,R1985&gt;$T$758),Q1985,"")</f>
        <v/>
      </c>
      <c r="T1985" s="253">
        <f>IF(AND(R1985&gt;$T$757,R1985&lt;$T$758),Q1985,"")</f>
        <v>1.9063484191466332E-3</v>
      </c>
      <c r="U1985" s="253" t="str">
        <f>IF(Q1985=MAX($Q$761:$Q$2761),Q1985,"")</f>
        <v/>
      </c>
      <c r="V1985" s="253">
        <f>_xlfn.NORM.DIST(P1985,$T$753,$T$754,0)</f>
        <v>2.2192797394845436E-86</v>
      </c>
      <c r="W1985" s="253" t="str">
        <f>IF(V1985=MAX($V$761:$V$2761),Q1985,"")</f>
        <v/>
      </c>
      <c r="X1985" s="253" t="str">
        <f t="shared" si="470"/>
        <v/>
      </c>
      <c r="AB1985" s="253">
        <v>1224</v>
      </c>
      <c r="AC1985" s="253">
        <f t="shared" si="486"/>
        <v>194.22174772677317</v>
      </c>
      <c r="AD1985" s="253">
        <f t="shared" si="471"/>
        <v>1.2319439192036549E-3</v>
      </c>
      <c r="AE1985" s="253">
        <f t="shared" si="472"/>
        <v>0.8148736183847094</v>
      </c>
      <c r="AF1985" s="253" t="str">
        <f>IF(OR(AE1985&lt;$T$757,AE1985&gt;$T$758),AD1985,"")</f>
        <v/>
      </c>
      <c r="AG1985" s="253">
        <f t="shared" si="473"/>
        <v>1.2319439192036549E-3</v>
      </c>
      <c r="AH1985" s="253" t="str">
        <f t="shared" si="474"/>
        <v/>
      </c>
      <c r="AI1985" s="253">
        <f t="shared" si="475"/>
        <v>4.9201743103904039E-5</v>
      </c>
      <c r="AJ1985" s="253" t="str">
        <f t="shared" si="476"/>
        <v/>
      </c>
      <c r="AK1985" s="253" t="str">
        <f t="shared" si="477"/>
        <v/>
      </c>
      <c r="AO1985" s="253">
        <v>1224</v>
      </c>
      <c r="AP1985" s="253">
        <f t="shared" si="478"/>
        <v>1145.034762838377</v>
      </c>
      <c r="AQ1985" s="253">
        <f t="shared" si="479"/>
        <v>2.0896335103048552E-4</v>
      </c>
      <c r="AR1985" s="253">
        <f t="shared" si="480"/>
        <v>0.81487361838470918</v>
      </c>
      <c r="AS1985" s="253" t="str">
        <f>IF(OR(AR1985&lt;$T$757,AR1985&gt;$T$758),AQ1985,"")</f>
        <v/>
      </c>
      <c r="AT1985" s="253">
        <f t="shared" si="481"/>
        <v>2.0896335103048552E-4</v>
      </c>
      <c r="AU1985" s="253" t="str">
        <f t="shared" si="482"/>
        <v/>
      </c>
      <c r="AV1985" s="253">
        <f t="shared" si="483"/>
        <v>0</v>
      </c>
      <c r="AW1985" s="253">
        <f t="shared" si="484"/>
        <v>2.0896335103048552E-4</v>
      </c>
      <c r="AX1985" s="253" t="str">
        <f t="shared" si="485"/>
        <v/>
      </c>
      <c r="AZ1985" s="259"/>
      <c r="BA1985" s="259">
        <f>BA1984+$BD$753</f>
        <v>7.8656000000001596</v>
      </c>
      <c r="BB1985" s="274">
        <f t="shared" si="468"/>
        <v>0.3445943348081173</v>
      </c>
      <c r="BC1985" s="259">
        <f t="shared" si="469"/>
        <v>5.782049874946682E-4</v>
      </c>
      <c r="BD1985" s="259" t="str">
        <f t="shared" si="466"/>
        <v/>
      </c>
      <c r="BE1985" s="254" t="str">
        <f t="shared" si="467"/>
        <v/>
      </c>
    </row>
    <row r="1986" spans="1:57" ht="20.100000000000001" customHeight="1" x14ac:dyDescent="0.25">
      <c r="A1986" s="247">
        <v>1225</v>
      </c>
      <c r="B1986" s="247">
        <f>$B$755+(A1986*$B$758)</f>
        <v>2163.3900716559638</v>
      </c>
      <c r="C1986" s="247">
        <f>_xlfn.NORM.DIST($B1986,$B$752,$B$753,0)</f>
        <v>1.106951206102061E-4</v>
      </c>
      <c r="D1986" s="247">
        <f>_xlfn.NORM.DIST($B1986,$B$752,$B$753,1)</f>
        <v>0.81593987465324047</v>
      </c>
      <c r="E1986" s="247" t="str">
        <f>IF(OR(D1986&lt;$F$757,D1986&gt;$F$758),C1986,"")</f>
        <v/>
      </c>
      <c r="F1986" s="247">
        <f>IF(AND(D1986&gt;$F$757,D1986&lt;$F$758),C1986,"")</f>
        <v>1.106951206102061E-4</v>
      </c>
      <c r="G1986" s="247" t="str">
        <f>IF(C1986=MAX($C$761:$C$2761),C1986,"")</f>
        <v/>
      </c>
      <c r="H1986" s="247">
        <f>_xlfn.NORM.DIST(B1986,$F$753,$F$754,0)</f>
        <v>0</v>
      </c>
      <c r="I1986" s="247">
        <f>IF(H1986=MAX($H$761:$H$2761),C1986,"")</f>
        <v>1.106951206102061E-4</v>
      </c>
      <c r="J1986" s="247" t="str">
        <f>IF(I1986=MIN($I$761:$I$2761),I1986,"")</f>
        <v/>
      </c>
      <c r="K1986" s="247"/>
      <c r="L1986" s="247"/>
      <c r="M1986" s="247"/>
      <c r="N1986" s="247"/>
      <c r="O1986" s="247">
        <v>1225</v>
      </c>
      <c r="P1986" s="247">
        <f>$P$755+(O1986*$P$758)</f>
        <v>126.07268936897469</v>
      </c>
      <c r="Q1986" s="247">
        <f>_xlfn.NORM.DIST(P1986,P$752,P$753,0)</f>
        <v>1.8995130992090373E-3</v>
      </c>
      <c r="R1986" s="247">
        <f>_xlfn.NORM.DIST(P1986,P$752,P$753,1)</f>
        <v>0.81593987465324047</v>
      </c>
      <c r="S1986" s="253" t="str">
        <f>IF(OR(R1986&lt;$T$757,R1986&gt;$T$758),Q1986,"")</f>
        <v/>
      </c>
      <c r="T1986" s="253">
        <f>IF(AND(R1986&gt;$T$757,R1986&lt;$T$758),Q1986,"")</f>
        <v>1.8995130992090373E-3</v>
      </c>
      <c r="U1986" s="253" t="str">
        <f>IF(Q1986=MAX($Q$761:$Q$2761),Q1986,"")</f>
        <v/>
      </c>
      <c r="V1986" s="253">
        <f>_xlfn.NORM.DIST(P1986,$T$753,$T$754,0)</f>
        <v>2.0522176009248403E-86</v>
      </c>
      <c r="W1986" s="253" t="str">
        <f>IF(V1986=MAX($V$761:$V$2761),Q1986,"")</f>
        <v/>
      </c>
      <c r="X1986" s="253" t="str">
        <f t="shared" si="470"/>
        <v/>
      </c>
      <c r="AB1986" s="253">
        <v>1225</v>
      </c>
      <c r="AC1986" s="253">
        <f t="shared" si="486"/>
        <v>195.08880910055336</v>
      </c>
      <c r="AD1986" s="253">
        <f t="shared" si="471"/>
        <v>1.2275267146945748E-3</v>
      </c>
      <c r="AE1986" s="253">
        <f t="shared" si="472"/>
        <v>0.81593987465324058</v>
      </c>
      <c r="AF1986" s="253" t="str">
        <f>IF(OR(AE1986&lt;$T$757,AE1986&gt;$T$758),AD1986,"")</f>
        <v/>
      </c>
      <c r="AG1986" s="253">
        <f t="shared" si="473"/>
        <v>1.2275267146945748E-3</v>
      </c>
      <c r="AH1986" s="253" t="str">
        <f t="shared" si="474"/>
        <v/>
      </c>
      <c r="AI1986" s="253">
        <f t="shared" si="475"/>
        <v>4.8674507645756928E-5</v>
      </c>
      <c r="AJ1986" s="253" t="str">
        <f t="shared" si="476"/>
        <v/>
      </c>
      <c r="AK1986" s="253" t="str">
        <f t="shared" si="477"/>
        <v/>
      </c>
      <c r="AO1986" s="253">
        <v>1225</v>
      </c>
      <c r="AP1986" s="253">
        <f t="shared" si="478"/>
        <v>1150.1465251724767</v>
      </c>
      <c r="AQ1986" s="253">
        <f t="shared" si="479"/>
        <v>2.0821410113199904E-4</v>
      </c>
      <c r="AR1986" s="253">
        <f t="shared" si="480"/>
        <v>0.81593987465324047</v>
      </c>
      <c r="AS1986" s="253" t="str">
        <f>IF(OR(AR1986&lt;$T$757,AR1986&gt;$T$758),AQ1986,"")</f>
        <v/>
      </c>
      <c r="AT1986" s="253">
        <f t="shared" si="481"/>
        <v>2.0821410113199904E-4</v>
      </c>
      <c r="AU1986" s="253" t="str">
        <f t="shared" si="482"/>
        <v/>
      </c>
      <c r="AV1986" s="253">
        <f t="shared" si="483"/>
        <v>0</v>
      </c>
      <c r="AW1986" s="253">
        <f t="shared" si="484"/>
        <v>2.0821410113199904E-4</v>
      </c>
      <c r="AX1986" s="253" t="str">
        <f t="shared" si="485"/>
        <v/>
      </c>
      <c r="AZ1986" s="259"/>
      <c r="BA1986" s="259">
        <f>BA1985+$BD$753</f>
        <v>7.8720000000001598</v>
      </c>
      <c r="BB1986" s="274">
        <f t="shared" si="468"/>
        <v>0.34401612982062263</v>
      </c>
      <c r="BC1986" s="259">
        <f t="shared" si="469"/>
        <v>5.7753033904189843E-4</v>
      </c>
      <c r="BD1986" s="259" t="str">
        <f t="shared" si="466"/>
        <v/>
      </c>
      <c r="BE1986" s="254" t="str">
        <f t="shared" si="467"/>
        <v/>
      </c>
    </row>
    <row r="1987" spans="1:57" ht="20.100000000000001" customHeight="1" x14ac:dyDescent="0.25">
      <c r="A1987" s="247">
        <v>1226</v>
      </c>
      <c r="B1987" s="247">
        <f>$B$755+(A1987*$B$758)</f>
        <v>2173.0051386411014</v>
      </c>
      <c r="C1987" s="247">
        <f>_xlfn.NORM.DIST($B1987,$B$752,$B$753,0)</f>
        <v>1.1029645224525232E-4</v>
      </c>
      <c r="D1987" s="247">
        <f>_xlfn.NORM.DIST($B1987,$B$752,$B$753,1)</f>
        <v>0.8170022993053615</v>
      </c>
      <c r="E1987" s="247" t="str">
        <f>IF(OR(D1987&lt;$F$757,D1987&gt;$F$758),C1987,"")</f>
        <v/>
      </c>
      <c r="F1987" s="247">
        <f>IF(AND(D1987&gt;$F$757,D1987&lt;$F$758),C1987,"")</f>
        <v>1.1029645224525232E-4</v>
      </c>
      <c r="G1987" s="247" t="str">
        <f>IF(C1987=MAX($C$761:$C$2761),C1987,"")</f>
        <v/>
      </c>
      <c r="H1987" s="247">
        <f>_xlfn.NORM.DIST(B1987,$F$753,$F$754,0)</f>
        <v>0</v>
      </c>
      <c r="I1987" s="247">
        <f>IF(H1987=MAX($H$761:$H$2761),C1987,"")</f>
        <v>1.1029645224525232E-4</v>
      </c>
      <c r="J1987" s="247" t="str">
        <f>IF(I1987=MIN($I$761:$I$2761),I1987,"")</f>
        <v/>
      </c>
      <c r="K1987" s="247"/>
      <c r="L1987" s="247"/>
      <c r="M1987" s="247"/>
      <c r="N1987" s="247"/>
      <c r="O1987" s="247">
        <v>1226</v>
      </c>
      <c r="P1987" s="247">
        <f>$P$755+(O1987*$P$758)</f>
        <v>126.63301243283684</v>
      </c>
      <c r="Q1987" s="247">
        <f>_xlfn.NORM.DIST(P1987,P$752,P$753,0)</f>
        <v>1.892672004702834E-3</v>
      </c>
      <c r="R1987" s="247">
        <f>_xlfn.NORM.DIST(P1987,P$752,P$753,1)</f>
        <v>0.81700229930536161</v>
      </c>
      <c r="S1987" s="253" t="str">
        <f>IF(OR(R1987&lt;$T$757,R1987&gt;$T$758),Q1987,"")</f>
        <v/>
      </c>
      <c r="T1987" s="253">
        <f>IF(AND(R1987&gt;$T$757,R1987&lt;$T$758),Q1987,"")</f>
        <v>1.892672004702834E-3</v>
      </c>
      <c r="U1987" s="253" t="str">
        <f>IF(Q1987=MAX($Q$761:$Q$2761),Q1987,"")</f>
        <v/>
      </c>
      <c r="V1987" s="253">
        <f>_xlfn.NORM.DIST(P1987,$T$753,$T$754,0)</f>
        <v>1.8977011422224935E-86</v>
      </c>
      <c r="W1987" s="253" t="str">
        <f>IF(V1987=MAX($V$761:$V$2761),Q1987,"")</f>
        <v/>
      </c>
      <c r="X1987" s="253" t="str">
        <f t="shared" si="470"/>
        <v/>
      </c>
      <c r="AB1987" s="253">
        <v>1226</v>
      </c>
      <c r="AC1987" s="253">
        <f t="shared" si="486"/>
        <v>195.95587047433355</v>
      </c>
      <c r="AD1987" s="253">
        <f t="shared" si="471"/>
        <v>1.2231057784727554E-3</v>
      </c>
      <c r="AE1987" s="253">
        <f t="shared" si="472"/>
        <v>0.81700229930536161</v>
      </c>
      <c r="AF1987" s="253" t="str">
        <f>IF(OR(AE1987&lt;$T$757,AE1987&gt;$T$758),AD1987,"")</f>
        <v/>
      </c>
      <c r="AG1987" s="253">
        <f t="shared" si="473"/>
        <v>1.2231057784727554E-3</v>
      </c>
      <c r="AH1987" s="253" t="str">
        <f t="shared" si="474"/>
        <v/>
      </c>
      <c r="AI1987" s="253">
        <f t="shared" si="475"/>
        <v>4.8152151490523179E-5</v>
      </c>
      <c r="AJ1987" s="253" t="str">
        <f t="shared" si="476"/>
        <v/>
      </c>
      <c r="AK1987" s="253" t="str">
        <f t="shared" si="477"/>
        <v/>
      </c>
      <c r="AO1987" s="253">
        <v>1226</v>
      </c>
      <c r="AP1987" s="253">
        <f t="shared" si="478"/>
        <v>1155.2582875065764</v>
      </c>
      <c r="AQ1987" s="253">
        <f t="shared" si="479"/>
        <v>2.0746421825729755E-4</v>
      </c>
      <c r="AR1987" s="253">
        <f t="shared" si="480"/>
        <v>0.8170022993053615</v>
      </c>
      <c r="AS1987" s="253" t="str">
        <f>IF(OR(AR1987&lt;$T$757,AR1987&gt;$T$758),AQ1987,"")</f>
        <v/>
      </c>
      <c r="AT1987" s="253">
        <f t="shared" si="481"/>
        <v>2.0746421825729755E-4</v>
      </c>
      <c r="AU1987" s="253" t="str">
        <f t="shared" si="482"/>
        <v/>
      </c>
      <c r="AV1987" s="253">
        <f t="shared" si="483"/>
        <v>0</v>
      </c>
      <c r="AW1987" s="253">
        <f t="shared" si="484"/>
        <v>2.0746421825729755E-4</v>
      </c>
      <c r="AX1987" s="253" t="str">
        <f t="shared" si="485"/>
        <v/>
      </c>
      <c r="AZ1987" s="259"/>
      <c r="BA1987" s="259">
        <f>BA1986+$BD$753</f>
        <v>7.8784000000001599</v>
      </c>
      <c r="BB1987" s="274">
        <f t="shared" si="468"/>
        <v>0.34343859948158073</v>
      </c>
      <c r="BC1987" s="259">
        <f t="shared" si="469"/>
        <v>5.7685552531261397E-4</v>
      </c>
      <c r="BD1987" s="259" t="str">
        <f t="shared" si="466"/>
        <v/>
      </c>
      <c r="BE1987" s="254" t="str">
        <f t="shared" si="467"/>
        <v/>
      </c>
    </row>
    <row r="1988" spans="1:57" ht="20.100000000000001" customHeight="1" x14ac:dyDescent="0.25">
      <c r="A1988" s="247">
        <v>1227</v>
      </c>
      <c r="B1988" s="247">
        <f>$B$755+(A1988*$B$758)</f>
        <v>2182.6202056262391</v>
      </c>
      <c r="C1988" s="247">
        <f>_xlfn.NORM.DIST($B1988,$B$752,$B$753,0)</f>
        <v>1.0989746131056392E-4</v>
      </c>
      <c r="D1988" s="247">
        <f>_xlfn.NORM.DIST($B1988,$B$752,$B$753,1)</f>
        <v>0.81806088917252318</v>
      </c>
      <c r="E1988" s="247" t="str">
        <f>IF(OR(D1988&lt;$F$757,D1988&gt;$F$758),C1988,"")</f>
        <v/>
      </c>
      <c r="F1988" s="247">
        <f>IF(AND(D1988&gt;$F$757,D1988&lt;$F$758),C1988,"")</f>
        <v>1.0989746131056392E-4</v>
      </c>
      <c r="G1988" s="247" t="str">
        <f>IF(C1988=MAX($C$761:$C$2761),C1988,"")</f>
        <v/>
      </c>
      <c r="H1988" s="247">
        <f>_xlfn.NORM.DIST(B1988,$F$753,$F$754,0)</f>
        <v>0</v>
      </c>
      <c r="I1988" s="247">
        <f>IF(H1988=MAX($H$761:$H$2761),C1988,"")</f>
        <v>1.0989746131056392E-4</v>
      </c>
      <c r="J1988" s="247" t="str">
        <f>IF(I1988=MIN($I$761:$I$2761),I1988,"")</f>
        <v/>
      </c>
      <c r="K1988" s="247"/>
      <c r="L1988" s="247"/>
      <c r="M1988" s="247"/>
      <c r="N1988" s="247"/>
      <c r="O1988" s="247">
        <v>1227</v>
      </c>
      <c r="P1988" s="247">
        <f>$P$755+(O1988*$P$758)</f>
        <v>127.19333549669886</v>
      </c>
      <c r="Q1988" s="247">
        <f>_xlfn.NORM.DIST(P1988,P$752,P$753,0)</f>
        <v>1.8858253749441931E-3</v>
      </c>
      <c r="R1988" s="247">
        <f>_xlfn.NORM.DIST(P1988,P$752,P$753,1)</f>
        <v>0.81806088917252318</v>
      </c>
      <c r="S1988" s="253" t="str">
        <f>IF(OR(R1988&lt;$T$757,R1988&gt;$T$758),Q1988,"")</f>
        <v/>
      </c>
      <c r="T1988" s="253">
        <f>IF(AND(R1988&gt;$T$757,R1988&lt;$T$758),Q1988,"")</f>
        <v>1.8858253749441931E-3</v>
      </c>
      <c r="U1988" s="253" t="str">
        <f>IF(Q1988=MAX($Q$761:$Q$2761),Q1988,"")</f>
        <v/>
      </c>
      <c r="V1988" s="253">
        <f>_xlfn.NORM.DIST(P1988,$T$753,$T$754,0)</f>
        <v>1.7547905269484387E-86</v>
      </c>
      <c r="W1988" s="253" t="str">
        <f>IF(V1988=MAX($V$761:$V$2761),Q1988,"")</f>
        <v/>
      </c>
      <c r="X1988" s="253" t="str">
        <f t="shared" si="470"/>
        <v/>
      </c>
      <c r="AB1988" s="253">
        <v>1227</v>
      </c>
      <c r="AC1988" s="253">
        <f t="shared" si="486"/>
        <v>196.82293184811374</v>
      </c>
      <c r="AD1988" s="253">
        <f t="shared" si="471"/>
        <v>1.2186812651920338E-3</v>
      </c>
      <c r="AE1988" s="253">
        <f t="shared" si="472"/>
        <v>0.81806088917252318</v>
      </c>
      <c r="AF1988" s="253" t="str">
        <f>IF(OR(AE1988&lt;$T$757,AE1988&gt;$T$758),AD1988,"")</f>
        <v/>
      </c>
      <c r="AG1988" s="253">
        <f t="shared" si="473"/>
        <v>1.2186812651920338E-3</v>
      </c>
      <c r="AH1988" s="253" t="str">
        <f t="shared" si="474"/>
        <v/>
      </c>
      <c r="AI1988" s="253">
        <f t="shared" si="475"/>
        <v>4.7634638900967008E-5</v>
      </c>
      <c r="AJ1988" s="253" t="str">
        <f t="shared" si="476"/>
        <v/>
      </c>
      <c r="AK1988" s="253" t="str">
        <f t="shared" si="477"/>
        <v/>
      </c>
      <c r="AO1988" s="253">
        <v>1227</v>
      </c>
      <c r="AP1988" s="253">
        <f t="shared" si="478"/>
        <v>1160.3700498406761</v>
      </c>
      <c r="AQ1988" s="253">
        <f t="shared" si="479"/>
        <v>2.0671372863889341E-4</v>
      </c>
      <c r="AR1988" s="253">
        <f t="shared" si="480"/>
        <v>0.81806088917252318</v>
      </c>
      <c r="AS1988" s="253" t="str">
        <f>IF(OR(AR1988&lt;$T$757,AR1988&gt;$T$758),AQ1988,"")</f>
        <v/>
      </c>
      <c r="AT1988" s="253">
        <f t="shared" si="481"/>
        <v>2.0671372863889341E-4</v>
      </c>
      <c r="AU1988" s="253" t="str">
        <f t="shared" si="482"/>
        <v/>
      </c>
      <c r="AV1988" s="253">
        <f t="shared" si="483"/>
        <v>0</v>
      </c>
      <c r="AW1988" s="253">
        <f t="shared" si="484"/>
        <v>2.0671372863889341E-4</v>
      </c>
      <c r="AX1988" s="253" t="str">
        <f t="shared" si="485"/>
        <v/>
      </c>
      <c r="AZ1988" s="259"/>
      <c r="BA1988" s="259">
        <f>BA1987+$BD$753</f>
        <v>7.8848000000001601</v>
      </c>
      <c r="BB1988" s="274">
        <f t="shared" si="468"/>
        <v>0.34286174395626812</v>
      </c>
      <c r="BC1988" s="259">
        <f t="shared" si="469"/>
        <v>5.7618055027192083E-4</v>
      </c>
      <c r="BD1988" s="259" t="str">
        <f t="shared" si="466"/>
        <v/>
      </c>
      <c r="BE1988" s="254" t="str">
        <f t="shared" si="467"/>
        <v/>
      </c>
    </row>
    <row r="1989" spans="1:57" ht="20.100000000000001" customHeight="1" x14ac:dyDescent="0.25">
      <c r="A1989" s="247">
        <v>1228</v>
      </c>
      <c r="B1989" s="247">
        <f>$B$755+(A1989*$B$758)</f>
        <v>2192.2352726113768</v>
      </c>
      <c r="C1989" s="247">
        <f>_xlfn.NORM.DIST($B1989,$B$752,$B$753,0)</f>
        <v>1.0949816171753266E-4</v>
      </c>
      <c r="D1989" s="247">
        <f>_xlfn.NORM.DIST($B1989,$B$752,$B$753,1)</f>
        <v>0.81911564122010372</v>
      </c>
      <c r="E1989" s="247" t="str">
        <f>IF(OR(D1989&lt;$F$757,D1989&gt;$F$758),C1989,"")</f>
        <v/>
      </c>
      <c r="F1989" s="247">
        <f>IF(AND(D1989&gt;$F$757,D1989&lt;$F$758),C1989,"")</f>
        <v>1.0949816171753266E-4</v>
      </c>
      <c r="G1989" s="247" t="str">
        <f>IF(C1989=MAX($C$761:$C$2761),C1989,"")</f>
        <v/>
      </c>
      <c r="H1989" s="247">
        <f>_xlfn.NORM.DIST(B1989,$F$753,$F$754,0)</f>
        <v>0</v>
      </c>
      <c r="I1989" s="247">
        <f>IF(H1989=MAX($H$761:$H$2761),C1989,"")</f>
        <v>1.0949816171753266E-4</v>
      </c>
      <c r="J1989" s="247" t="str">
        <f>IF(I1989=MIN($I$761:$I$2761),I1989,"")</f>
        <v/>
      </c>
      <c r="K1989" s="247"/>
      <c r="L1989" s="247"/>
      <c r="M1989" s="247"/>
      <c r="N1989" s="247"/>
      <c r="O1989" s="247">
        <v>1228</v>
      </c>
      <c r="P1989" s="247">
        <f>$P$755+(O1989*$P$758)</f>
        <v>127.75365856056101</v>
      </c>
      <c r="Q1989" s="247">
        <f>_xlfn.NORM.DIST(P1989,P$752,P$753,0)</f>
        <v>1.8789734486506886E-3</v>
      </c>
      <c r="R1989" s="247">
        <f>_xlfn.NORM.DIST(P1989,P$752,P$753,1)</f>
        <v>0.81911564122010372</v>
      </c>
      <c r="S1989" s="253" t="str">
        <f>IF(OR(R1989&lt;$T$757,R1989&gt;$T$758),Q1989,"")</f>
        <v/>
      </c>
      <c r="T1989" s="253">
        <f>IF(AND(R1989&gt;$T$757,R1989&lt;$T$758),Q1989,"")</f>
        <v>1.8789734486506886E-3</v>
      </c>
      <c r="U1989" s="253" t="str">
        <f>IF(Q1989=MAX($Q$761:$Q$2761),Q1989,"")</f>
        <v/>
      </c>
      <c r="V1989" s="253">
        <f>_xlfn.NORM.DIST(P1989,$T$753,$T$754,0)</f>
        <v>1.6226161520981323E-86</v>
      </c>
      <c r="W1989" s="253" t="str">
        <f>IF(V1989=MAX($V$761:$V$2761),Q1989,"")</f>
        <v/>
      </c>
      <c r="X1989" s="253" t="str">
        <f t="shared" si="470"/>
        <v/>
      </c>
      <c r="AB1989" s="253">
        <v>1228</v>
      </c>
      <c r="AC1989" s="253">
        <f t="shared" si="486"/>
        <v>197.68999322189393</v>
      </c>
      <c r="AD1989" s="253">
        <f t="shared" si="471"/>
        <v>1.2142533291194179E-3</v>
      </c>
      <c r="AE1989" s="253">
        <f t="shared" si="472"/>
        <v>0.81911564122010361</v>
      </c>
      <c r="AF1989" s="253" t="str">
        <f>IF(OR(AE1989&lt;$T$757,AE1989&gt;$T$758),AD1989,"")</f>
        <v/>
      </c>
      <c r="AG1989" s="253">
        <f t="shared" si="473"/>
        <v>1.2142533291194179E-3</v>
      </c>
      <c r="AH1989" s="253" t="str">
        <f t="shared" si="474"/>
        <v/>
      </c>
      <c r="AI1989" s="253">
        <f t="shared" si="475"/>
        <v>4.7121934292413676E-5</v>
      </c>
      <c r="AJ1989" s="253" t="str">
        <f t="shared" si="476"/>
        <v/>
      </c>
      <c r="AK1989" s="253" t="str">
        <f t="shared" si="477"/>
        <v/>
      </c>
      <c r="AO1989" s="253">
        <v>1228</v>
      </c>
      <c r="AP1989" s="253">
        <f t="shared" si="478"/>
        <v>1165.4818121747758</v>
      </c>
      <c r="AQ1989" s="253">
        <f t="shared" si="479"/>
        <v>2.0596265844368455E-4</v>
      </c>
      <c r="AR1989" s="253">
        <f t="shared" si="480"/>
        <v>0.81911564122010361</v>
      </c>
      <c r="AS1989" s="253" t="str">
        <f>IF(OR(AR1989&lt;$T$757,AR1989&gt;$T$758),AQ1989,"")</f>
        <v/>
      </c>
      <c r="AT1989" s="253">
        <f t="shared" si="481"/>
        <v>2.0596265844368455E-4</v>
      </c>
      <c r="AU1989" s="253" t="str">
        <f t="shared" si="482"/>
        <v/>
      </c>
      <c r="AV1989" s="253">
        <f t="shared" si="483"/>
        <v>0</v>
      </c>
      <c r="AW1989" s="253">
        <f t="shared" si="484"/>
        <v>2.0596265844368455E-4</v>
      </c>
      <c r="AX1989" s="253" t="str">
        <f t="shared" si="485"/>
        <v/>
      </c>
      <c r="AZ1989" s="259"/>
      <c r="BA1989" s="259">
        <f>BA1988+$BD$753</f>
        <v>7.8912000000001603</v>
      </c>
      <c r="BB1989" s="274">
        <f t="shared" si="468"/>
        <v>0.3422855634059962</v>
      </c>
      <c r="BC1989" s="259">
        <f t="shared" si="469"/>
        <v>5.7550541787093623E-4</v>
      </c>
      <c r="BD1989" s="259" t="str">
        <f t="shared" si="466"/>
        <v/>
      </c>
      <c r="BE1989" s="254" t="str">
        <f t="shared" si="467"/>
        <v/>
      </c>
    </row>
    <row r="1990" spans="1:57" ht="20.100000000000001" customHeight="1" x14ac:dyDescent="0.25">
      <c r="A1990" s="247">
        <v>1229</v>
      </c>
      <c r="B1990" s="247">
        <f>$B$755+(A1990*$B$758)</f>
        <v>2201.8503395965145</v>
      </c>
      <c r="C1990" s="247">
        <f>_xlfn.NORM.DIST($B1990,$B$752,$B$753,0)</f>
        <v>1.0909856734190465E-4</v>
      </c>
      <c r="D1990" s="247">
        <f>_xlfn.NORM.DIST($B1990,$B$752,$B$753,1)</f>
        <v>0.82016655254706938</v>
      </c>
      <c r="E1990" s="247" t="str">
        <f>IF(OR(D1990&lt;$F$757,D1990&gt;$F$758),C1990,"")</f>
        <v/>
      </c>
      <c r="F1990" s="247">
        <f>IF(AND(D1990&gt;$F$757,D1990&lt;$F$758),C1990,"")</f>
        <v>1.0909856734190465E-4</v>
      </c>
      <c r="G1990" s="247" t="str">
        <f>IF(C1990=MAX($C$761:$C$2761),C1990,"")</f>
        <v/>
      </c>
      <c r="H1990" s="247">
        <f>_xlfn.NORM.DIST(B1990,$F$753,$F$754,0)</f>
        <v>0</v>
      </c>
      <c r="I1990" s="247">
        <f>IF(H1990=MAX($H$761:$H$2761),C1990,"")</f>
        <v>1.0909856734190465E-4</v>
      </c>
      <c r="J1990" s="247" t="str">
        <f>IF(I1990=MIN($I$761:$I$2761),I1990,"")</f>
        <v/>
      </c>
      <c r="K1990" s="247"/>
      <c r="L1990" s="247"/>
      <c r="M1990" s="247"/>
      <c r="N1990" s="247"/>
      <c r="O1990" s="247">
        <v>1229</v>
      </c>
      <c r="P1990" s="247">
        <f>$P$755+(O1990*$P$758)</f>
        <v>128.31398162442315</v>
      </c>
      <c r="Q1990" s="247">
        <f>_xlfn.NORM.DIST(P1990,P$752,P$753,0)</f>
        <v>1.8721164639282223E-3</v>
      </c>
      <c r="R1990" s="247">
        <f>_xlfn.NORM.DIST(P1990,P$752,P$753,1)</f>
        <v>0.82016655254706938</v>
      </c>
      <c r="S1990" s="253" t="str">
        <f>IF(OR(R1990&lt;$T$757,R1990&gt;$T$758),Q1990,"")</f>
        <v/>
      </c>
      <c r="T1990" s="253">
        <f>IF(AND(R1990&gt;$T$757,R1990&lt;$T$758),Q1990,"")</f>
        <v>1.8721164639282223E-3</v>
      </c>
      <c r="U1990" s="253" t="str">
        <f>IF(Q1990=MAX($Q$761:$Q$2761),Q1990,"")</f>
        <v/>
      </c>
      <c r="V1990" s="253">
        <f>_xlfn.NORM.DIST(P1990,$T$753,$T$754,0)</f>
        <v>1.5003734125659491E-86</v>
      </c>
      <c r="W1990" s="253" t="str">
        <f>IF(V1990=MAX($V$761:$V$2761),Q1990,"")</f>
        <v/>
      </c>
      <c r="X1990" s="253" t="str">
        <f t="shared" si="470"/>
        <v/>
      </c>
      <c r="AB1990" s="253">
        <v>1229</v>
      </c>
      <c r="AC1990" s="253">
        <f t="shared" si="486"/>
        <v>198.55705459567434</v>
      </c>
      <c r="AD1990" s="253">
        <f t="shared" si="471"/>
        <v>1.2098221241266299E-3</v>
      </c>
      <c r="AE1990" s="253">
        <f t="shared" si="472"/>
        <v>0.82016655254706949</v>
      </c>
      <c r="AF1990" s="253" t="str">
        <f>IF(OR(AE1990&lt;$T$757,AE1990&gt;$T$758),AD1990,"")</f>
        <v/>
      </c>
      <c r="AG1990" s="253">
        <f t="shared" si="473"/>
        <v>1.2098221241266299E-3</v>
      </c>
      <c r="AH1990" s="253" t="str">
        <f t="shared" si="474"/>
        <v/>
      </c>
      <c r="AI1990" s="253">
        <f t="shared" si="475"/>
        <v>4.6614002233375334E-5</v>
      </c>
      <c r="AJ1990" s="253" t="str">
        <f t="shared" si="476"/>
        <v/>
      </c>
      <c r="AK1990" s="253" t="str">
        <f t="shared" si="477"/>
        <v/>
      </c>
      <c r="AO1990" s="253">
        <v>1229</v>
      </c>
      <c r="AP1990" s="253">
        <f t="shared" si="478"/>
        <v>1170.5935745088764</v>
      </c>
      <c r="AQ1990" s="253">
        <f t="shared" si="479"/>
        <v>2.0521103377152053E-4</v>
      </c>
      <c r="AR1990" s="253">
        <f t="shared" si="480"/>
        <v>0.82016655254706938</v>
      </c>
      <c r="AS1990" s="253" t="str">
        <f>IF(OR(AR1990&lt;$T$757,AR1990&gt;$T$758),AQ1990,"")</f>
        <v/>
      </c>
      <c r="AT1990" s="253">
        <f t="shared" si="481"/>
        <v>2.0521103377152053E-4</v>
      </c>
      <c r="AU1990" s="253" t="str">
        <f t="shared" si="482"/>
        <v/>
      </c>
      <c r="AV1990" s="253">
        <f t="shared" si="483"/>
        <v>0</v>
      </c>
      <c r="AW1990" s="253">
        <f t="shared" si="484"/>
        <v>2.0521103377152053E-4</v>
      </c>
      <c r="AX1990" s="253" t="str">
        <f t="shared" si="485"/>
        <v/>
      </c>
      <c r="AZ1990" s="259"/>
      <c r="BA1990" s="259">
        <f>BA1989+$BD$753</f>
        <v>7.8976000000001605</v>
      </c>
      <c r="BB1990" s="274">
        <f t="shared" si="468"/>
        <v>0.34171005798812526</v>
      </c>
      <c r="BC1990" s="259">
        <f t="shared" si="469"/>
        <v>5.7483013204817635E-4</v>
      </c>
      <c r="BD1990" s="259" t="str">
        <f t="shared" si="466"/>
        <v/>
      </c>
      <c r="BE1990" s="254" t="str">
        <f t="shared" si="467"/>
        <v/>
      </c>
    </row>
    <row r="1991" spans="1:57" ht="20.100000000000001" customHeight="1" x14ac:dyDescent="0.25">
      <c r="A1991" s="248">
        <v>1230</v>
      </c>
      <c r="B1991" s="247">
        <f>$B$755+(A1991*$B$758)</f>
        <v>2211.4654065816521</v>
      </c>
      <c r="C1991" s="247">
        <f>_xlfn.NORM.DIST($B1991,$B$752,$B$753,0)</f>
        <v>1.0869869202302324E-4</v>
      </c>
      <c r="D1991" s="247">
        <f>_xlfn.NORM.DIST($B1991,$B$752,$B$753,1)</f>
        <v>0.82121362038562817</v>
      </c>
      <c r="E1991" s="247" t="str">
        <f>IF(OR(D1991&lt;$F$757,D1991&gt;$F$758),C1991,"")</f>
        <v/>
      </c>
      <c r="F1991" s="247">
        <f>IF(AND(D1991&gt;$F$757,D1991&lt;$F$758),C1991,"")</f>
        <v>1.0869869202302324E-4</v>
      </c>
      <c r="G1991" s="247" t="str">
        <f>IF(C1991=MAX($C$761:$C$2761),C1991,"")</f>
        <v/>
      </c>
      <c r="H1991" s="247">
        <f>_xlfn.NORM.DIST(B1991,$F$753,$F$754,0)</f>
        <v>0</v>
      </c>
      <c r="I1991" s="247">
        <f>IF(H1991=MAX($H$761:$H$2761),C1991,"")</f>
        <v>1.0869869202302324E-4</v>
      </c>
      <c r="J1991" s="247" t="str">
        <f>IF(I1991=MIN($I$761:$I$2761),I1991,"")</f>
        <v/>
      </c>
      <c r="K1991" s="247"/>
      <c r="L1991" s="247"/>
      <c r="M1991" s="247"/>
      <c r="N1991" s="247"/>
      <c r="O1991" s="248">
        <v>1230</v>
      </c>
      <c r="P1991" s="247">
        <f>$P$755+(O1991*$P$758)</f>
        <v>128.87430468828518</v>
      </c>
      <c r="Q1991" s="247">
        <f>_xlfn.NORM.DIST(P1991,P$752,P$753,0)</f>
        <v>1.8652546582580319E-3</v>
      </c>
      <c r="R1991" s="247">
        <f>_xlfn.NORM.DIST(P1991,P$752,P$753,1)</f>
        <v>0.82121362038562817</v>
      </c>
      <c r="S1991" s="253" t="str">
        <f>IF(OR(R1991&lt;$T$757,R1991&gt;$T$758),Q1991,"")</f>
        <v/>
      </c>
      <c r="T1991" s="253">
        <f>IF(AND(R1991&gt;$T$757,R1991&lt;$T$758),Q1991,"")</f>
        <v>1.8652546582580319E-3</v>
      </c>
      <c r="U1991" s="253" t="str">
        <f>IF(Q1991=MAX($Q$761:$Q$2761),Q1991,"")</f>
        <v/>
      </c>
      <c r="V1991" s="253">
        <f>_xlfn.NORM.DIST(P1991,$T$753,$T$754,0)</f>
        <v>1.3873178549258388E-86</v>
      </c>
      <c r="W1991" s="253" t="str">
        <f>IF(V1991=MAX($V$761:$V$2761),Q1991,"")</f>
        <v/>
      </c>
      <c r="X1991" s="253" t="str">
        <f t="shared" si="470"/>
        <v/>
      </c>
      <c r="AB1991" s="259">
        <v>1230</v>
      </c>
      <c r="AC1991" s="253">
        <f t="shared" si="486"/>
        <v>199.42411596945453</v>
      </c>
      <c r="AD1991" s="253">
        <f t="shared" si="471"/>
        <v>1.2053878036817176E-3</v>
      </c>
      <c r="AE1991" s="253">
        <f t="shared" si="472"/>
        <v>0.82121362038562828</v>
      </c>
      <c r="AF1991" s="253" t="str">
        <f>IF(OR(AE1991&lt;$T$757,AE1991&gt;$T$758),AD1991,"")</f>
        <v/>
      </c>
      <c r="AG1991" s="253">
        <f t="shared" si="473"/>
        <v>1.2053878036817176E-3</v>
      </c>
      <c r="AH1991" s="253" t="str">
        <f t="shared" si="474"/>
        <v/>
      </c>
      <c r="AI1991" s="253">
        <f t="shared" si="475"/>
        <v>4.6110807446157771E-5</v>
      </c>
      <c r="AJ1991" s="253" t="str">
        <f t="shared" si="476"/>
        <v/>
      </c>
      <c r="AK1991" s="253" t="str">
        <f t="shared" si="477"/>
        <v/>
      </c>
      <c r="AO1991" s="259">
        <v>1230</v>
      </c>
      <c r="AP1991" s="253">
        <f t="shared" si="478"/>
        <v>1175.7053368429761</v>
      </c>
      <c r="AQ1991" s="253">
        <f t="shared" si="479"/>
        <v>2.0445888065377885E-4</v>
      </c>
      <c r="AR1991" s="253">
        <f t="shared" si="480"/>
        <v>0.82121362038562828</v>
      </c>
      <c r="AS1991" s="253" t="str">
        <f>IF(OR(AR1991&lt;$T$757,AR1991&gt;$T$758),AQ1991,"")</f>
        <v/>
      </c>
      <c r="AT1991" s="253">
        <f t="shared" si="481"/>
        <v>2.0445888065377885E-4</v>
      </c>
      <c r="AU1991" s="253" t="str">
        <f t="shared" si="482"/>
        <v/>
      </c>
      <c r="AV1991" s="253">
        <f t="shared" si="483"/>
        <v>0</v>
      </c>
      <c r="AW1991" s="253">
        <f t="shared" si="484"/>
        <v>2.0445888065377885E-4</v>
      </c>
      <c r="AX1991" s="253" t="str">
        <f t="shared" si="485"/>
        <v/>
      </c>
      <c r="AZ1991" s="259"/>
      <c r="BA1991" s="259">
        <f>BA1990+$BD$753</f>
        <v>7.9040000000001607</v>
      </c>
      <c r="BB1991" s="274">
        <f t="shared" si="468"/>
        <v>0.34113522785607708</v>
      </c>
      <c r="BC1991" s="259">
        <f t="shared" si="469"/>
        <v>5.7415469672933428E-4</v>
      </c>
      <c r="BD1991" s="259" t="str">
        <f t="shared" si="466"/>
        <v/>
      </c>
      <c r="BE1991" s="254" t="str">
        <f t="shared" si="467"/>
        <v/>
      </c>
    </row>
    <row r="1992" spans="1:57" ht="20.100000000000001" customHeight="1" x14ac:dyDescent="0.25">
      <c r="A1992" s="247">
        <v>1231</v>
      </c>
      <c r="B1992" s="247">
        <f>$B$755+(A1992*$B$758)</f>
        <v>2221.0804735667898</v>
      </c>
      <c r="C1992" s="247">
        <f>_xlfn.NORM.DIST($B1992,$B$752,$B$753,0)</f>
        <v>1.0829854956307796E-4</v>
      </c>
      <c r="D1992" s="247">
        <f>_xlfn.NORM.DIST($B1992,$B$752,$B$753,1)</f>
        <v>0.82225684210087668</v>
      </c>
      <c r="E1992" s="247" t="str">
        <f>IF(OR(D1992&lt;$F$757,D1992&gt;$F$758),C1992,"")</f>
        <v/>
      </c>
      <c r="F1992" s="247">
        <f>IF(AND(D1992&gt;$F$757,D1992&lt;$F$758),C1992,"")</f>
        <v>1.0829854956307796E-4</v>
      </c>
      <c r="G1992" s="247" t="str">
        <f>IF(C1992=MAX($C$761:$C$2761),C1992,"")</f>
        <v/>
      </c>
      <c r="H1992" s="247">
        <f>_xlfn.NORM.DIST(B1992,$F$753,$F$754,0)</f>
        <v>0</v>
      </c>
      <c r="I1992" s="247">
        <f>IF(H1992=MAX($H$761:$H$2761),C1992,"")</f>
        <v>1.0829854956307796E-4</v>
      </c>
      <c r="J1992" s="247" t="str">
        <f>IF(I1992=MIN($I$761:$I$2761),I1992,"")</f>
        <v/>
      </c>
      <c r="K1992" s="247"/>
      <c r="L1992" s="247"/>
      <c r="M1992" s="247"/>
      <c r="N1992" s="247"/>
      <c r="O1992" s="247">
        <v>1231</v>
      </c>
      <c r="P1992" s="247">
        <f>$P$755+(O1992*$P$758)</f>
        <v>129.43462775214732</v>
      </c>
      <c r="Q1992" s="247">
        <f>_xlfn.NORM.DIST(P1992,P$752,P$753,0)</f>
        <v>1.8583882684837954E-3</v>
      </c>
      <c r="R1992" s="247">
        <f>_xlfn.NORM.DIST(P1992,P$752,P$753,1)</f>
        <v>0.82225684210087668</v>
      </c>
      <c r="S1992" s="253" t="str">
        <f>IF(OR(R1992&lt;$T$757,R1992&gt;$T$758),Q1992,"")</f>
        <v/>
      </c>
      <c r="T1992" s="253">
        <f>IF(AND(R1992&gt;$T$757,R1992&lt;$T$758),Q1992,"")</f>
        <v>1.8583882684837954E-3</v>
      </c>
      <c r="U1992" s="253" t="str">
        <f>IF(Q1992=MAX($Q$761:$Q$2761),Q1992,"")</f>
        <v/>
      </c>
      <c r="V1992" s="253">
        <f>_xlfn.NORM.DIST(P1992,$T$753,$T$754,0)</f>
        <v>1.2827606916451313E-86</v>
      </c>
      <c r="W1992" s="253" t="str">
        <f>IF(V1992=MAX($V$761:$V$2761),Q1992,"")</f>
        <v/>
      </c>
      <c r="X1992" s="253" t="str">
        <f t="shared" si="470"/>
        <v/>
      </c>
      <c r="AB1992" s="253">
        <v>1231</v>
      </c>
      <c r="AC1992" s="253">
        <f t="shared" si="486"/>
        <v>200.29117734323472</v>
      </c>
      <c r="AD1992" s="253">
        <f t="shared" si="471"/>
        <v>1.2009505208407146E-3</v>
      </c>
      <c r="AE1992" s="253">
        <f t="shared" si="472"/>
        <v>0.82225684210087668</v>
      </c>
      <c r="AF1992" s="253" t="str">
        <f>IF(OR(AE1992&lt;$T$757,AE1992&gt;$T$758),AD1992,"")</f>
        <v/>
      </c>
      <c r="AG1992" s="253">
        <f t="shared" si="473"/>
        <v>1.2009505208407146E-3</v>
      </c>
      <c r="AH1992" s="253" t="str">
        <f t="shared" si="474"/>
        <v/>
      </c>
      <c r="AI1992" s="253">
        <f t="shared" si="475"/>
        <v>4.5612314807447481E-5</v>
      </c>
      <c r="AJ1992" s="253" t="str">
        <f t="shared" si="476"/>
        <v/>
      </c>
      <c r="AK1992" s="253" t="str">
        <f t="shared" si="477"/>
        <v/>
      </c>
      <c r="AO1992" s="253">
        <v>1231</v>
      </c>
      <c r="AP1992" s="253">
        <f t="shared" si="478"/>
        <v>1180.8170991770758</v>
      </c>
      <c r="AQ1992" s="253">
        <f t="shared" si="479"/>
        <v>2.0370622505195128E-4</v>
      </c>
      <c r="AR1992" s="253">
        <f t="shared" si="480"/>
        <v>0.82225684210087668</v>
      </c>
      <c r="AS1992" s="253" t="str">
        <f>IF(OR(AR1992&lt;$T$757,AR1992&gt;$T$758),AQ1992,"")</f>
        <v/>
      </c>
      <c r="AT1992" s="253">
        <f t="shared" si="481"/>
        <v>2.0370622505195128E-4</v>
      </c>
      <c r="AU1992" s="253" t="str">
        <f t="shared" si="482"/>
        <v/>
      </c>
      <c r="AV1992" s="253">
        <f t="shared" si="483"/>
        <v>0</v>
      </c>
      <c r="AW1992" s="253">
        <f t="shared" si="484"/>
        <v>2.0370622505195128E-4</v>
      </c>
      <c r="AX1992" s="253" t="str">
        <f t="shared" si="485"/>
        <v/>
      </c>
      <c r="AZ1992" s="259"/>
      <c r="BA1992" s="259">
        <f>BA1991+$BD$753</f>
        <v>7.9104000000001609</v>
      </c>
      <c r="BB1992" s="274">
        <f t="shared" si="468"/>
        <v>0.34056107315934775</v>
      </c>
      <c r="BC1992" s="259">
        <f t="shared" si="469"/>
        <v>5.7347911582694699E-4</v>
      </c>
      <c r="BD1992" s="259" t="str">
        <f t="shared" si="466"/>
        <v/>
      </c>
      <c r="BE1992" s="254" t="str">
        <f t="shared" si="467"/>
        <v/>
      </c>
    </row>
    <row r="1993" spans="1:57" ht="20.100000000000001" customHeight="1" x14ac:dyDescent="0.25">
      <c r="A1993" s="247">
        <v>1232</v>
      </c>
      <c r="B1993" s="247">
        <f>$B$755+(A1993*$B$758)</f>
        <v>2230.6955405519275</v>
      </c>
      <c r="C1993" s="247">
        <f>_xlfn.NORM.DIST($B1993,$B$752,$B$753,0)</f>
        <v>1.0789815372635893E-4</v>
      </c>
      <c r="D1993" s="247">
        <f>_xlfn.NORM.DIST($B1993,$B$752,$B$753,1)</f>
        <v>0.82329621519043861</v>
      </c>
      <c r="E1993" s="247" t="str">
        <f>IF(OR(D1993&lt;$F$757,D1993&gt;$F$758),C1993,"")</f>
        <v/>
      </c>
      <c r="F1993" s="247">
        <f>IF(AND(D1993&gt;$F$757,D1993&lt;$F$758),C1993,"")</f>
        <v>1.0789815372635893E-4</v>
      </c>
      <c r="G1993" s="247" t="str">
        <f>IF(C1993=MAX($C$761:$C$2761),C1993,"")</f>
        <v/>
      </c>
      <c r="H1993" s="247">
        <f>_xlfn.NORM.DIST(B1993,$F$753,$F$754,0)</f>
        <v>0</v>
      </c>
      <c r="I1993" s="247">
        <f>IF(H1993=MAX($H$761:$H$2761),C1993,"")</f>
        <v>1.0789815372635893E-4</v>
      </c>
      <c r="J1993" s="247" t="str">
        <f>IF(I1993=MIN($I$761:$I$2761),I1993,"")</f>
        <v/>
      </c>
      <c r="K1993" s="247"/>
      <c r="L1993" s="247"/>
      <c r="M1993" s="247"/>
      <c r="N1993" s="247"/>
      <c r="O1993" s="247">
        <v>1232</v>
      </c>
      <c r="P1993" s="247">
        <f>$P$755+(O1993*$P$758)</f>
        <v>129.99495081600946</v>
      </c>
      <c r="Q1993" s="247">
        <f>_xlfn.NORM.DIST(P1993,P$752,P$753,0)</f>
        <v>1.8515175307988454E-3</v>
      </c>
      <c r="R1993" s="247">
        <f>_xlfn.NORM.DIST(P1993,P$752,P$753,1)</f>
        <v>0.82329621519043872</v>
      </c>
      <c r="S1993" s="253" t="str">
        <f>IF(OR(R1993&lt;$T$757,R1993&gt;$T$758),Q1993,"")</f>
        <v/>
      </c>
      <c r="T1993" s="253">
        <f>IF(AND(R1993&gt;$T$757,R1993&lt;$T$758),Q1993,"")</f>
        <v>1.8515175307988454E-3</v>
      </c>
      <c r="U1993" s="253" t="str">
        <f>IF(Q1993=MAX($Q$761:$Q$2761),Q1993,"")</f>
        <v/>
      </c>
      <c r="V1993" s="253">
        <f>_xlfn.NORM.DIST(P1993,$T$753,$T$754,0)</f>
        <v>1.1860646489904191E-86</v>
      </c>
      <c r="W1993" s="253" t="str">
        <f>IF(V1993=MAX($V$761:$V$2761),Q1993,"")</f>
        <v/>
      </c>
      <c r="X1993" s="253" t="str">
        <f t="shared" si="470"/>
        <v/>
      </c>
      <c r="AB1993" s="253">
        <v>1232</v>
      </c>
      <c r="AC1993" s="253">
        <f t="shared" si="486"/>
        <v>201.15823871701491</v>
      </c>
      <c r="AD1993" s="253">
        <f t="shared" si="471"/>
        <v>1.196510428239381E-3</v>
      </c>
      <c r="AE1993" s="253">
        <f t="shared" si="472"/>
        <v>0.82329621519043861</v>
      </c>
      <c r="AF1993" s="253" t="str">
        <f>IF(OR(AE1993&lt;$T$757,AE1993&gt;$T$758),AD1993,"")</f>
        <v/>
      </c>
      <c r="AG1993" s="253">
        <f t="shared" si="473"/>
        <v>1.196510428239381E-3</v>
      </c>
      <c r="AH1993" s="253" t="str">
        <f t="shared" si="474"/>
        <v/>
      </c>
      <c r="AI1993" s="253">
        <f t="shared" si="475"/>
        <v>4.5118489348881665E-5</v>
      </c>
      <c r="AJ1993" s="253" t="str">
        <f t="shared" si="476"/>
        <v/>
      </c>
      <c r="AK1993" s="253" t="str">
        <f t="shared" si="477"/>
        <v/>
      </c>
      <c r="AO1993" s="253">
        <v>1232</v>
      </c>
      <c r="AP1993" s="253">
        <f t="shared" si="478"/>
        <v>1185.9288615111755</v>
      </c>
      <c r="AQ1993" s="253">
        <f t="shared" si="479"/>
        <v>2.0295309285624219E-4</v>
      </c>
      <c r="AR1993" s="253">
        <f t="shared" si="480"/>
        <v>0.8232962151904385</v>
      </c>
      <c r="AS1993" s="253" t="str">
        <f>IF(OR(AR1993&lt;$T$757,AR1993&gt;$T$758),AQ1993,"")</f>
        <v/>
      </c>
      <c r="AT1993" s="253">
        <f t="shared" si="481"/>
        <v>2.0295309285624219E-4</v>
      </c>
      <c r="AU1993" s="253" t="str">
        <f t="shared" si="482"/>
        <v/>
      </c>
      <c r="AV1993" s="253">
        <f t="shared" si="483"/>
        <v>0</v>
      </c>
      <c r="AW1993" s="253">
        <f t="shared" si="484"/>
        <v>2.0295309285624219E-4</v>
      </c>
      <c r="AX1993" s="253" t="str">
        <f t="shared" si="485"/>
        <v/>
      </c>
      <c r="AZ1993" s="259"/>
      <c r="BA1993" s="259">
        <f>BA1992+$BD$753</f>
        <v>7.916800000000161</v>
      </c>
      <c r="BB1993" s="274">
        <f t="shared" si="468"/>
        <v>0.3399875940435208</v>
      </c>
      <c r="BC1993" s="259">
        <f t="shared" si="469"/>
        <v>5.7280339324111695E-4</v>
      </c>
      <c r="BD1993" s="259" t="str">
        <f t="shared" si="466"/>
        <v/>
      </c>
      <c r="BE1993" s="254" t="str">
        <f t="shared" si="467"/>
        <v/>
      </c>
    </row>
    <row r="1994" spans="1:57" ht="20.100000000000001" customHeight="1" x14ac:dyDescent="0.25">
      <c r="A1994" s="247">
        <v>1233</v>
      </c>
      <c r="B1994" s="247">
        <f>$B$755+(A1994*$B$758)</f>
        <v>2240.3106075370652</v>
      </c>
      <c r="C1994" s="247">
        <f>_xlfn.NORM.DIST($B1994,$B$752,$B$753,0)</f>
        <v>1.0749751823851699E-4</v>
      </c>
      <c r="D1994" s="247">
        <f>_xlfn.NORM.DIST($B1994,$B$752,$B$753,1)</f>
        <v>0.82433173728409703</v>
      </c>
      <c r="E1994" s="247" t="str">
        <f>IF(OR(D1994&lt;$F$757,D1994&gt;$F$758),C1994,"")</f>
        <v/>
      </c>
      <c r="F1994" s="247">
        <f>IF(AND(D1994&gt;$F$757,D1994&lt;$F$758),C1994,"")</f>
        <v>1.0749751823851699E-4</v>
      </c>
      <c r="G1994" s="247" t="str">
        <f>IF(C1994=MAX($C$761:$C$2761),C1994,"")</f>
        <v/>
      </c>
      <c r="H1994" s="247">
        <f>_xlfn.NORM.DIST(B1994,$F$753,$F$754,0)</f>
        <v>0</v>
      </c>
      <c r="I1994" s="247">
        <f>IF(H1994=MAX($H$761:$H$2761),C1994,"")</f>
        <v>1.0749751823851699E-4</v>
      </c>
      <c r="J1994" s="247" t="str">
        <f>IF(I1994=MIN($I$761:$I$2761),I1994,"")</f>
        <v/>
      </c>
      <c r="K1994" s="247"/>
      <c r="L1994" s="247"/>
      <c r="M1994" s="247"/>
      <c r="N1994" s="247"/>
      <c r="O1994" s="247">
        <v>1233</v>
      </c>
      <c r="P1994" s="247">
        <f>$P$755+(O1994*$P$758)</f>
        <v>130.55527387987161</v>
      </c>
      <c r="Q1994" s="247">
        <f>_xlfn.NORM.DIST(P1994,P$752,P$753,0)</f>
        <v>1.8446426807334699E-3</v>
      </c>
      <c r="R1994" s="247">
        <f>_xlfn.NORM.DIST(P1994,P$752,P$753,1)</f>
        <v>0.82433173728409714</v>
      </c>
      <c r="S1994" s="253" t="str">
        <f>IF(OR(R1994&lt;$T$757,R1994&gt;$T$758),Q1994,"")</f>
        <v/>
      </c>
      <c r="T1994" s="253">
        <f>IF(AND(R1994&gt;$T$757,R1994&lt;$T$758),Q1994,"")</f>
        <v>1.8446426807334699E-3</v>
      </c>
      <c r="U1994" s="253" t="str">
        <f>IF(Q1994=MAX($Q$761:$Q$2761),Q1994,"")</f>
        <v/>
      </c>
      <c r="V1994" s="253">
        <f>_xlfn.NORM.DIST(P1994,$T$753,$T$754,0)</f>
        <v>1.09664012386518E-86</v>
      </c>
      <c r="W1994" s="253" t="str">
        <f>IF(V1994=MAX($V$761:$V$2761),Q1994,"")</f>
        <v/>
      </c>
      <c r="X1994" s="253" t="str">
        <f t="shared" si="470"/>
        <v/>
      </c>
      <c r="AB1994" s="253">
        <v>1233</v>
      </c>
      <c r="AC1994" s="253">
        <f t="shared" si="486"/>
        <v>202.0253000907951</v>
      </c>
      <c r="AD1994" s="253">
        <f t="shared" si="471"/>
        <v>1.1920676780849964E-3</v>
      </c>
      <c r="AE1994" s="253">
        <f t="shared" si="472"/>
        <v>0.82433173728409692</v>
      </c>
      <c r="AF1994" s="253" t="str">
        <f>IF(OR(AE1994&lt;$T$757,AE1994&gt;$T$758),AD1994,"")</f>
        <v/>
      </c>
      <c r="AG1994" s="253">
        <f t="shared" si="473"/>
        <v>1.1920676780849964E-3</v>
      </c>
      <c r="AH1994" s="253" t="str">
        <f t="shared" si="474"/>
        <v/>
      </c>
      <c r="AI1994" s="253">
        <f t="shared" si="475"/>
        <v>4.4629296257598344E-5</v>
      </c>
      <c r="AJ1994" s="253" t="str">
        <f t="shared" si="476"/>
        <v/>
      </c>
      <c r="AK1994" s="253" t="str">
        <f t="shared" si="477"/>
        <v/>
      </c>
      <c r="AO1994" s="253">
        <v>1233</v>
      </c>
      <c r="AP1994" s="253">
        <f t="shared" si="478"/>
        <v>1191.0406238452761</v>
      </c>
      <c r="AQ1994" s="253">
        <f t="shared" si="479"/>
        <v>2.0219950988417659E-4</v>
      </c>
      <c r="AR1994" s="253">
        <f t="shared" si="480"/>
        <v>0.82433173728409703</v>
      </c>
      <c r="AS1994" s="253" t="str">
        <f>IF(OR(AR1994&lt;$T$757,AR1994&gt;$T$758),AQ1994,"")</f>
        <v/>
      </c>
      <c r="AT1994" s="253">
        <f t="shared" si="481"/>
        <v>2.0219950988417659E-4</v>
      </c>
      <c r="AU1994" s="253" t="str">
        <f t="shared" si="482"/>
        <v/>
      </c>
      <c r="AV1994" s="253">
        <f t="shared" si="483"/>
        <v>0</v>
      </c>
      <c r="AW1994" s="253">
        <f t="shared" si="484"/>
        <v>2.0219950988417659E-4</v>
      </c>
      <c r="AX1994" s="253" t="str">
        <f t="shared" si="485"/>
        <v/>
      </c>
      <c r="AZ1994" s="259"/>
      <c r="BA1994" s="259">
        <f>BA1993+$BD$753</f>
        <v>7.9232000000001612</v>
      </c>
      <c r="BB1994" s="274">
        <f t="shared" si="468"/>
        <v>0.33941479065027969</v>
      </c>
      <c r="BC1994" s="259">
        <f t="shared" si="469"/>
        <v>5.7212753285801332E-4</v>
      </c>
      <c r="BD1994" s="259" t="str">
        <f t="shared" si="466"/>
        <v/>
      </c>
      <c r="BE1994" s="254" t="str">
        <f t="shared" si="467"/>
        <v/>
      </c>
    </row>
    <row r="1995" spans="1:57" ht="20.100000000000001" customHeight="1" x14ac:dyDescent="0.25">
      <c r="A1995" s="247">
        <v>1234</v>
      </c>
      <c r="B1995" s="247">
        <f>$B$755+(A1995*$B$758)</f>
        <v>2249.9256745222028</v>
      </c>
      <c r="C1995" s="247">
        <f>_xlfn.NORM.DIST($B1995,$B$752,$B$753,0)</f>
        <v>1.0709665678582992E-4</v>
      </c>
      <c r="D1995" s="247">
        <f>_xlfn.NORM.DIST($B1995,$B$752,$B$753,1)</f>
        <v>0.82536340614341941</v>
      </c>
      <c r="E1995" s="247" t="str">
        <f>IF(OR(D1995&lt;$F$757,D1995&gt;$F$758),C1995,"")</f>
        <v/>
      </c>
      <c r="F1995" s="247">
        <f>IF(AND(D1995&gt;$F$757,D1995&lt;$F$758),C1995,"")</f>
        <v>1.0709665678582992E-4</v>
      </c>
      <c r="G1995" s="247" t="str">
        <f>IF(C1995=MAX($C$761:$C$2761),C1995,"")</f>
        <v/>
      </c>
      <c r="H1995" s="247">
        <f>_xlfn.NORM.DIST(B1995,$F$753,$F$754,0)</f>
        <v>0</v>
      </c>
      <c r="I1995" s="247">
        <f>IF(H1995=MAX($H$761:$H$2761),C1995,"")</f>
        <v>1.0709665678582992E-4</v>
      </c>
      <c r="J1995" s="247" t="str">
        <f>IF(I1995=MIN($I$761:$I$2761),I1995,"")</f>
        <v/>
      </c>
      <c r="K1995" s="247"/>
      <c r="L1995" s="247"/>
      <c r="M1995" s="247"/>
      <c r="N1995" s="247"/>
      <c r="O1995" s="247">
        <v>1234</v>
      </c>
      <c r="P1995" s="247">
        <f>$P$755+(O1995*$P$758)</f>
        <v>131.11559694373364</v>
      </c>
      <c r="Q1995" s="247">
        <f>_xlfn.NORM.DIST(P1995,P$752,P$753,0)</f>
        <v>1.8377639531423216E-3</v>
      </c>
      <c r="R1995" s="247">
        <f>_xlfn.NORM.DIST(P1995,P$752,P$753,1)</f>
        <v>0.82536340614341941</v>
      </c>
      <c r="S1995" s="253" t="str">
        <f>IF(OR(R1995&lt;$T$757,R1995&gt;$T$758),Q1995,"")</f>
        <v/>
      </c>
      <c r="T1995" s="253">
        <f>IF(AND(R1995&gt;$T$757,R1995&lt;$T$758),Q1995,"")</f>
        <v>1.8377639531423216E-3</v>
      </c>
      <c r="U1995" s="253" t="str">
        <f>IF(Q1995=MAX($Q$761:$Q$2761),Q1995,"")</f>
        <v/>
      </c>
      <c r="V1995" s="253">
        <f>_xlfn.NORM.DIST(P1995,$T$753,$T$754,0)</f>
        <v>1.0139416266521911E-86</v>
      </c>
      <c r="W1995" s="253" t="str">
        <f>IF(V1995=MAX($V$761:$V$2761),Q1995,"")</f>
        <v/>
      </c>
      <c r="X1995" s="253" t="str">
        <f t="shared" si="470"/>
        <v/>
      </c>
      <c r="AB1995" s="253">
        <v>1234</v>
      </c>
      <c r="AC1995" s="253">
        <f t="shared" si="486"/>
        <v>202.89236146457552</v>
      </c>
      <c r="AD1995" s="253">
        <f t="shared" si="471"/>
        <v>1.1876224221482195E-3</v>
      </c>
      <c r="AE1995" s="253">
        <f t="shared" si="472"/>
        <v>0.82536340614341941</v>
      </c>
      <c r="AF1995" s="253" t="str">
        <f>IF(OR(AE1995&lt;$T$757,AE1995&gt;$T$758),AD1995,"")</f>
        <v/>
      </c>
      <c r="AG1995" s="253">
        <f t="shared" si="473"/>
        <v>1.1876224221482195E-3</v>
      </c>
      <c r="AH1995" s="253" t="str">
        <f t="shared" si="474"/>
        <v/>
      </c>
      <c r="AI1995" s="253">
        <f t="shared" si="475"/>
        <v>4.4144700876769073E-5</v>
      </c>
      <c r="AJ1995" s="253" t="str">
        <f t="shared" si="476"/>
        <v/>
      </c>
      <c r="AK1995" s="253" t="str">
        <f t="shared" si="477"/>
        <v/>
      </c>
      <c r="AO1995" s="253">
        <v>1234</v>
      </c>
      <c r="AP1995" s="253">
        <f t="shared" si="478"/>
        <v>1196.1523861793758</v>
      </c>
      <c r="AQ1995" s="253">
        <f t="shared" si="479"/>
        <v>2.0144550187922028E-4</v>
      </c>
      <c r="AR1995" s="253">
        <f t="shared" si="480"/>
        <v>0.82536340614341941</v>
      </c>
      <c r="AS1995" s="253" t="str">
        <f>IF(OR(AR1995&lt;$T$757,AR1995&gt;$T$758),AQ1995,"")</f>
        <v/>
      </c>
      <c r="AT1995" s="253">
        <f t="shared" si="481"/>
        <v>2.0144550187922028E-4</v>
      </c>
      <c r="AU1995" s="253" t="str">
        <f t="shared" si="482"/>
        <v/>
      </c>
      <c r="AV1995" s="253">
        <f t="shared" si="483"/>
        <v>0</v>
      </c>
      <c r="AW1995" s="253">
        <f t="shared" si="484"/>
        <v>2.0144550187922028E-4</v>
      </c>
      <c r="AX1995" s="253" t="str">
        <f t="shared" si="485"/>
        <v/>
      </c>
      <c r="AZ1995" s="259"/>
      <c r="BA1995" s="259">
        <f>BA1994+$BD$753</f>
        <v>7.9296000000001614</v>
      </c>
      <c r="BB1995" s="274">
        <f t="shared" si="468"/>
        <v>0.33884266311742167</v>
      </c>
      <c r="BC1995" s="259">
        <f t="shared" si="469"/>
        <v>5.7145153855187036E-4</v>
      </c>
      <c r="BD1995" s="259" t="str">
        <f t="shared" si="466"/>
        <v/>
      </c>
      <c r="BE1995" s="254" t="str">
        <f t="shared" si="467"/>
        <v/>
      </c>
    </row>
    <row r="1996" spans="1:57" ht="20.100000000000001" customHeight="1" x14ac:dyDescent="0.25">
      <c r="A1996" s="247">
        <v>1235</v>
      </c>
      <c r="B1996" s="247">
        <f>$B$755+(A1996*$B$758)</f>
        <v>2259.5407415073405</v>
      </c>
      <c r="C1996" s="247">
        <f>_xlfn.NORM.DIST($B1996,$B$752,$B$753,0)</f>
        <v>1.0669558301447424E-4</v>
      </c>
      <c r="D1996" s="247">
        <f>_xlfn.NORM.DIST($B1996,$B$752,$B$753,1)</f>
        <v>0.82639121966137541</v>
      </c>
      <c r="E1996" s="247" t="str">
        <f>IF(OR(D1996&lt;$F$757,D1996&gt;$F$758),C1996,"")</f>
        <v/>
      </c>
      <c r="F1996" s="247">
        <f>IF(AND(D1996&gt;$F$757,D1996&lt;$F$758),C1996,"")</f>
        <v>1.0669558301447424E-4</v>
      </c>
      <c r="G1996" s="247" t="str">
        <f>IF(C1996=MAX($C$761:$C$2761),C1996,"")</f>
        <v/>
      </c>
      <c r="H1996" s="247">
        <f>_xlfn.NORM.DIST(B1996,$F$753,$F$754,0)</f>
        <v>0</v>
      </c>
      <c r="I1996" s="247">
        <f>IF(H1996=MAX($H$761:$H$2761),C1996,"")</f>
        <v>1.0669558301447424E-4</v>
      </c>
      <c r="J1996" s="247" t="str">
        <f>IF(I1996=MIN($I$761:$I$2761),I1996,"")</f>
        <v/>
      </c>
      <c r="K1996" s="247"/>
      <c r="L1996" s="247"/>
      <c r="M1996" s="247"/>
      <c r="N1996" s="247"/>
      <c r="O1996" s="247">
        <v>1235</v>
      </c>
      <c r="P1996" s="247">
        <f>$P$755+(O1996*$P$758)</f>
        <v>131.67592000759578</v>
      </c>
      <c r="Q1996" s="247">
        <f>_xlfn.NORM.DIST(P1996,P$752,P$753,0)</f>
        <v>1.8308815821919157E-3</v>
      </c>
      <c r="R1996" s="247">
        <f>_xlfn.NORM.DIST(P1996,P$752,P$753,1)</f>
        <v>0.82639121966137541</v>
      </c>
      <c r="S1996" s="253" t="str">
        <f>IF(OR(R1996&lt;$T$757,R1996&gt;$T$758),Q1996,"")</f>
        <v/>
      </c>
      <c r="T1996" s="253">
        <f>IF(AND(R1996&gt;$T$757,R1996&lt;$T$758),Q1996,"")</f>
        <v>1.8308815821919157E-3</v>
      </c>
      <c r="U1996" s="253" t="str">
        <f>IF(Q1996=MAX($Q$761:$Q$2761),Q1996,"")</f>
        <v/>
      </c>
      <c r="V1996" s="253">
        <f>_xlfn.NORM.DIST(P1996,$T$753,$T$754,0)</f>
        <v>9.3746448882823151E-87</v>
      </c>
      <c r="W1996" s="253" t="str">
        <f>IF(V1996=MAX($V$761:$V$2761),Q1996,"")</f>
        <v/>
      </c>
      <c r="X1996" s="253" t="str">
        <f t="shared" si="470"/>
        <v/>
      </c>
      <c r="AB1996" s="253">
        <v>1235</v>
      </c>
      <c r="AC1996" s="253">
        <f t="shared" si="486"/>
        <v>203.7594228383557</v>
      </c>
      <c r="AD1996" s="253">
        <f t="shared" si="471"/>
        <v>1.1831748117550204E-3</v>
      </c>
      <c r="AE1996" s="253">
        <f t="shared" si="472"/>
        <v>0.82639121966137541</v>
      </c>
      <c r="AF1996" s="253" t="str">
        <f>IF(OR(AE1996&lt;$T$757,AE1996&gt;$T$758),AD1996,"")</f>
        <v/>
      </c>
      <c r="AG1996" s="253">
        <f t="shared" si="473"/>
        <v>1.1831748117550204E-3</v>
      </c>
      <c r="AH1996" s="253" t="str">
        <f t="shared" si="474"/>
        <v/>
      </c>
      <c r="AI1996" s="253">
        <f t="shared" si="475"/>
        <v>4.3664668706113243E-5</v>
      </c>
      <c r="AJ1996" s="253" t="str">
        <f t="shared" si="476"/>
        <v/>
      </c>
      <c r="AK1996" s="253" t="str">
        <f t="shared" si="477"/>
        <v/>
      </c>
      <c r="AO1996" s="253">
        <v>1235</v>
      </c>
      <c r="AP1996" s="253">
        <f t="shared" si="478"/>
        <v>1201.2641485134754</v>
      </c>
      <c r="AQ1996" s="253">
        <f t="shared" si="479"/>
        <v>2.0069109450940943E-4</v>
      </c>
      <c r="AR1996" s="253">
        <f t="shared" si="480"/>
        <v>0.82639121966137541</v>
      </c>
      <c r="AS1996" s="253" t="str">
        <f>IF(OR(AR1996&lt;$T$757,AR1996&gt;$T$758),AQ1996,"")</f>
        <v/>
      </c>
      <c r="AT1996" s="253">
        <f t="shared" si="481"/>
        <v>2.0069109450940943E-4</v>
      </c>
      <c r="AU1996" s="253" t="str">
        <f t="shared" si="482"/>
        <v/>
      </c>
      <c r="AV1996" s="253">
        <f t="shared" si="483"/>
        <v>0</v>
      </c>
      <c r="AW1996" s="253">
        <f t="shared" si="484"/>
        <v>2.0069109450940943E-4</v>
      </c>
      <c r="AX1996" s="253" t="str">
        <f t="shared" si="485"/>
        <v/>
      </c>
      <c r="AZ1996" s="259"/>
      <c r="BA1996" s="259">
        <f>BA1995+$BD$753</f>
        <v>7.9360000000001616</v>
      </c>
      <c r="BB1996" s="274">
        <f t="shared" si="468"/>
        <v>0.3382712115788698</v>
      </c>
      <c r="BC1996" s="259">
        <f t="shared" si="469"/>
        <v>5.7077541418298905E-4</v>
      </c>
      <c r="BD1996" s="259" t="str">
        <f t="shared" si="466"/>
        <v/>
      </c>
      <c r="BE1996" s="254" t="str">
        <f t="shared" si="467"/>
        <v/>
      </c>
    </row>
    <row r="1997" spans="1:57" ht="20.100000000000001" customHeight="1" x14ac:dyDescent="0.25">
      <c r="A1997" s="248">
        <v>1236</v>
      </c>
      <c r="B1997" s="247">
        <f>$B$755+(A1997*$B$758)</f>
        <v>2269.1558084924782</v>
      </c>
      <c r="C1997" s="247">
        <f>_xlfn.NORM.DIST($B1997,$B$752,$B$753,0)</f>
        <v>1.0629431052980305E-4</v>
      </c>
      <c r="D1997" s="247">
        <f>_xlfn.NORM.DIST($B1997,$B$752,$B$753,1)</f>
        <v>0.82741517586194813</v>
      </c>
      <c r="E1997" s="247" t="str">
        <f>IF(OR(D1997&lt;$F$757,D1997&gt;$F$758),C1997,"")</f>
        <v/>
      </c>
      <c r="F1997" s="247">
        <f>IF(AND(D1997&gt;$F$757,D1997&lt;$F$758),C1997,"")</f>
        <v>1.0629431052980305E-4</v>
      </c>
      <c r="G1997" s="247" t="str">
        <f>IF(C1997=MAX($C$761:$C$2761),C1997,"")</f>
        <v/>
      </c>
      <c r="H1997" s="247">
        <f>_xlfn.NORM.DIST(B1997,$F$753,$F$754,0)</f>
        <v>0</v>
      </c>
      <c r="I1997" s="247">
        <f>IF(H1997=MAX($H$761:$H$2761),C1997,"")</f>
        <v>1.0629431052980305E-4</v>
      </c>
      <c r="J1997" s="247" t="str">
        <f>IF(I1997=MIN($I$761:$I$2761),I1997,"")</f>
        <v/>
      </c>
      <c r="K1997" s="247"/>
      <c r="L1997" s="247"/>
      <c r="M1997" s="247"/>
      <c r="N1997" s="247"/>
      <c r="O1997" s="248">
        <v>1236</v>
      </c>
      <c r="P1997" s="247">
        <f>$P$755+(O1997*$P$758)</f>
        <v>132.23624307145792</v>
      </c>
      <c r="Q1997" s="247">
        <f>_xlfn.NORM.DIST(P1997,P$752,P$753,0)</f>
        <v>1.8239958013482494E-3</v>
      </c>
      <c r="R1997" s="247">
        <f>_xlfn.NORM.DIST(P1997,P$752,P$753,1)</f>
        <v>0.82741517586194813</v>
      </c>
      <c r="S1997" s="253" t="str">
        <f>IF(OR(R1997&lt;$T$757,R1997&gt;$T$758),Q1997,"")</f>
        <v/>
      </c>
      <c r="T1997" s="253">
        <f>IF(AND(R1997&gt;$T$757,R1997&lt;$T$758),Q1997,"")</f>
        <v>1.8239958013482494E-3</v>
      </c>
      <c r="U1997" s="253" t="str">
        <f>IF(Q1997=MAX($Q$761:$Q$2761),Q1997,"")</f>
        <v/>
      </c>
      <c r="V1997" s="253">
        <f>_xlfn.NORM.DIST(P1997,$T$753,$T$754,0)</f>
        <v>8.6674181569347783E-87</v>
      </c>
      <c r="W1997" s="253" t="str">
        <f>IF(V1997=MAX($V$761:$V$2761),Q1997,"")</f>
        <v/>
      </c>
      <c r="X1997" s="253" t="str">
        <f t="shared" si="470"/>
        <v/>
      </c>
      <c r="AB1997" s="259">
        <v>1236</v>
      </c>
      <c r="AC1997" s="253">
        <f t="shared" si="486"/>
        <v>204.62648421213589</v>
      </c>
      <c r="AD1997" s="253">
        <f t="shared" si="471"/>
        <v>1.1787249977786645E-3</v>
      </c>
      <c r="AE1997" s="253">
        <f t="shared" si="472"/>
        <v>0.82741517586194813</v>
      </c>
      <c r="AF1997" s="253" t="str">
        <f>IF(OR(AE1997&lt;$T$757,AE1997&gt;$T$758),AD1997,"")</f>
        <v/>
      </c>
      <c r="AG1997" s="253">
        <f t="shared" si="473"/>
        <v>1.1787249977786645E-3</v>
      </c>
      <c r="AH1997" s="253" t="str">
        <f t="shared" si="474"/>
        <v/>
      </c>
      <c r="AI1997" s="253">
        <f t="shared" si="475"/>
        <v>4.3189165402393817E-5</v>
      </c>
      <c r="AJ1997" s="253" t="str">
        <f t="shared" si="476"/>
        <v/>
      </c>
      <c r="AK1997" s="253" t="str">
        <f t="shared" si="477"/>
        <v/>
      </c>
      <c r="AO1997" s="259">
        <v>1236</v>
      </c>
      <c r="AP1997" s="253">
        <f t="shared" si="478"/>
        <v>1206.3759108475751</v>
      </c>
      <c r="AQ1997" s="253">
        <f t="shared" si="479"/>
        <v>1.999363133659928E-4</v>
      </c>
      <c r="AR1997" s="253">
        <f t="shared" si="480"/>
        <v>0.82741517586194813</v>
      </c>
      <c r="AS1997" s="253" t="str">
        <f>IF(OR(AR1997&lt;$T$757,AR1997&gt;$T$758),AQ1997,"")</f>
        <v/>
      </c>
      <c r="AT1997" s="253">
        <f t="shared" si="481"/>
        <v>1.999363133659928E-4</v>
      </c>
      <c r="AU1997" s="253" t="str">
        <f t="shared" si="482"/>
        <v/>
      </c>
      <c r="AV1997" s="253">
        <f t="shared" si="483"/>
        <v>0</v>
      </c>
      <c r="AW1997" s="253">
        <f t="shared" si="484"/>
        <v>1.999363133659928E-4</v>
      </c>
      <c r="AX1997" s="253" t="str">
        <f t="shared" si="485"/>
        <v/>
      </c>
      <c r="AZ1997" s="259"/>
      <c r="BA1997" s="259">
        <f>BA1996+$BD$753</f>
        <v>7.9424000000001618</v>
      </c>
      <c r="BB1997" s="274">
        <f t="shared" si="468"/>
        <v>0.33770043616468681</v>
      </c>
      <c r="BC1997" s="259">
        <f t="shared" si="469"/>
        <v>5.7009916360034607E-4</v>
      </c>
      <c r="BD1997" s="259" t="str">
        <f t="shared" si="466"/>
        <v/>
      </c>
      <c r="BE1997" s="254" t="str">
        <f t="shared" si="467"/>
        <v/>
      </c>
    </row>
    <row r="1998" spans="1:57" ht="20.100000000000001" customHeight="1" x14ac:dyDescent="0.25">
      <c r="A1998" s="247">
        <v>1237</v>
      </c>
      <c r="B1998" s="247">
        <f>$B$755+(A1998*$B$758)</f>
        <v>2278.7708754776158</v>
      </c>
      <c r="C1998" s="247">
        <f>_xlfn.NORM.DIST($B1998,$B$752,$B$753,0)</f>
        <v>1.0589285289562982E-4</v>
      </c>
      <c r="D1998" s="247">
        <f>_xlfn.NORM.DIST($B1998,$B$752,$B$753,1)</f>
        <v>0.82843527289973784</v>
      </c>
      <c r="E1998" s="247" t="str">
        <f>IF(OR(D1998&lt;$F$757,D1998&gt;$F$758),C1998,"")</f>
        <v/>
      </c>
      <c r="F1998" s="247">
        <f>IF(AND(D1998&gt;$F$757,D1998&lt;$F$758),C1998,"")</f>
        <v>1.0589285289562982E-4</v>
      </c>
      <c r="G1998" s="247" t="str">
        <f>IF(C1998=MAX($C$761:$C$2761),C1998,"")</f>
        <v/>
      </c>
      <c r="H1998" s="247">
        <f>_xlfn.NORM.DIST(B1998,$F$753,$F$754,0)</f>
        <v>0</v>
      </c>
      <c r="I1998" s="247">
        <f>IF(H1998=MAX($H$761:$H$2761),C1998,"")</f>
        <v>1.0589285289562982E-4</v>
      </c>
      <c r="J1998" s="247" t="str">
        <f>IF(I1998=MIN($I$761:$I$2761),I1998,"")</f>
        <v/>
      </c>
      <c r="K1998" s="247"/>
      <c r="L1998" s="247"/>
      <c r="M1998" s="247"/>
      <c r="N1998" s="247"/>
      <c r="O1998" s="247">
        <v>1237</v>
      </c>
      <c r="P1998" s="247">
        <f>$P$755+(O1998*$P$758)</f>
        <v>132.79656613531995</v>
      </c>
      <c r="Q1998" s="247">
        <f>_xlfn.NORM.DIST(P1998,P$752,P$753,0)</f>
        <v>1.8171068433645039E-3</v>
      </c>
      <c r="R1998" s="247">
        <f>_xlfn.NORM.DIST(P1998,P$752,P$753,1)</f>
        <v>0.82843527289973773</v>
      </c>
      <c r="S1998" s="253" t="str">
        <f>IF(OR(R1998&lt;$T$757,R1998&gt;$T$758),Q1998,"")</f>
        <v/>
      </c>
      <c r="T1998" s="253">
        <f>IF(AND(R1998&gt;$T$757,R1998&lt;$T$758),Q1998,"")</f>
        <v>1.8171068433645039E-3</v>
      </c>
      <c r="U1998" s="253" t="str">
        <f>IF(Q1998=MAX($Q$761:$Q$2761),Q1998,"")</f>
        <v/>
      </c>
      <c r="V1998" s="253">
        <f>_xlfn.NORM.DIST(P1998,$T$753,$T$754,0)</f>
        <v>8.0134166601316289E-87</v>
      </c>
      <c r="W1998" s="253" t="str">
        <f>IF(V1998=MAX($V$761:$V$2761),Q1998,"")</f>
        <v/>
      </c>
      <c r="X1998" s="253" t="str">
        <f t="shared" si="470"/>
        <v/>
      </c>
      <c r="AB1998" s="253">
        <v>1237</v>
      </c>
      <c r="AC1998" s="253">
        <f t="shared" si="486"/>
        <v>205.49354558591608</v>
      </c>
      <c r="AD1998" s="253">
        <f t="shared" si="471"/>
        <v>1.1742731306317736E-3</v>
      </c>
      <c r="AE1998" s="253">
        <f t="shared" si="472"/>
        <v>0.82843527289973773</v>
      </c>
      <c r="AF1998" s="253" t="str">
        <f>IF(OR(AE1998&lt;$T$757,AE1998&gt;$T$758),AD1998,"")</f>
        <v/>
      </c>
      <c r="AG1998" s="253">
        <f t="shared" si="473"/>
        <v>1.1742731306317736E-3</v>
      </c>
      <c r="AH1998" s="253" t="str">
        <f t="shared" si="474"/>
        <v/>
      </c>
      <c r="AI1998" s="253">
        <f t="shared" si="475"/>
        <v>4.2718156779895835E-5</v>
      </c>
      <c r="AJ1998" s="253" t="str">
        <f t="shared" si="476"/>
        <v/>
      </c>
      <c r="AK1998" s="253" t="str">
        <f t="shared" si="477"/>
        <v/>
      </c>
      <c r="AO1998" s="253">
        <v>1237</v>
      </c>
      <c r="AP1998" s="253">
        <f t="shared" si="478"/>
        <v>1211.4876731816748</v>
      </c>
      <c r="AQ1998" s="253">
        <f t="shared" si="479"/>
        <v>1.9918118396208441E-4</v>
      </c>
      <c r="AR1998" s="253">
        <f t="shared" si="480"/>
        <v>0.82843527289973773</v>
      </c>
      <c r="AS1998" s="253" t="str">
        <f>IF(OR(AR1998&lt;$T$757,AR1998&gt;$T$758),AQ1998,"")</f>
        <v/>
      </c>
      <c r="AT1998" s="253">
        <f t="shared" si="481"/>
        <v>1.9918118396208441E-4</v>
      </c>
      <c r="AU1998" s="253" t="str">
        <f t="shared" si="482"/>
        <v/>
      </c>
      <c r="AV1998" s="253">
        <f t="shared" si="483"/>
        <v>0</v>
      </c>
      <c r="AW1998" s="253">
        <f t="shared" si="484"/>
        <v>1.9918118396208441E-4</v>
      </c>
      <c r="AX1998" s="253" t="str">
        <f t="shared" si="485"/>
        <v/>
      </c>
      <c r="AZ1998" s="259"/>
      <c r="BA1998" s="259">
        <f>BA1997+$BD$753</f>
        <v>7.948800000000162</v>
      </c>
      <c r="BB1998" s="274">
        <f t="shared" si="468"/>
        <v>0.33713033700108647</v>
      </c>
      <c r="BC1998" s="259">
        <f t="shared" si="469"/>
        <v>5.694227906383742E-4</v>
      </c>
      <c r="BD1998" s="259" t="str">
        <f t="shared" si="466"/>
        <v/>
      </c>
      <c r="BE1998" s="254" t="str">
        <f t="shared" si="467"/>
        <v/>
      </c>
    </row>
    <row r="1999" spans="1:57" ht="20.100000000000001" customHeight="1" x14ac:dyDescent="0.25">
      <c r="A1999" s="247">
        <v>1238</v>
      </c>
      <c r="B1999" s="247">
        <f>$B$755+(A1999*$B$758)</f>
        <v>2288.3859424627535</v>
      </c>
      <c r="C1999" s="247">
        <f>_xlfn.NORM.DIST($B1999,$B$752,$B$753,0)</f>
        <v>1.0549122363351819E-4</v>
      </c>
      <c r="D1999" s="247">
        <f>_xlfn.NORM.DIST($B1999,$B$752,$B$753,1)</f>
        <v>0.829451509059559</v>
      </c>
      <c r="E1999" s="247" t="str">
        <f>IF(OR(D1999&lt;$F$757,D1999&gt;$F$758),C1999,"")</f>
        <v/>
      </c>
      <c r="F1999" s="247">
        <f>IF(AND(D1999&gt;$F$757,D1999&lt;$F$758),C1999,"")</f>
        <v>1.0549122363351819E-4</v>
      </c>
      <c r="G1999" s="247" t="str">
        <f>IF(C1999=MAX($C$761:$C$2761),C1999,"")</f>
        <v/>
      </c>
      <c r="H1999" s="247">
        <f>_xlfn.NORM.DIST(B1999,$F$753,$F$754,0)</f>
        <v>0</v>
      </c>
      <c r="I1999" s="247">
        <f>IF(H1999=MAX($H$761:$H$2761),C1999,"")</f>
        <v>1.0549122363351819E-4</v>
      </c>
      <c r="J1999" s="247" t="str">
        <f>IF(I1999=MIN($I$761:$I$2761),I1999,"")</f>
        <v/>
      </c>
      <c r="K1999" s="247"/>
      <c r="L1999" s="247"/>
      <c r="M1999" s="247"/>
      <c r="N1999" s="247"/>
      <c r="O1999" s="247">
        <v>1238</v>
      </c>
      <c r="P1999" s="247">
        <f>$P$755+(O1999*$P$758)</f>
        <v>133.35688919918209</v>
      </c>
      <c r="Q1999" s="247">
        <f>_xlfn.NORM.DIST(P1999,P$752,P$753,0)</f>
        <v>1.8102149402688544E-3</v>
      </c>
      <c r="R1999" s="247">
        <f>_xlfn.NORM.DIST(P1999,P$752,P$753,1)</f>
        <v>0.829451509059559</v>
      </c>
      <c r="S1999" s="253" t="str">
        <f>IF(OR(R1999&lt;$T$757,R1999&gt;$T$758),Q1999,"")</f>
        <v/>
      </c>
      <c r="T1999" s="253">
        <f>IF(AND(R1999&gt;$T$757,R1999&lt;$T$758),Q1999,"")</f>
        <v>1.8102149402688544E-3</v>
      </c>
      <c r="U1999" s="253" t="str">
        <f>IF(Q1999=MAX($Q$761:$Q$2761),Q1999,"")</f>
        <v/>
      </c>
      <c r="V1999" s="253">
        <f>_xlfn.NORM.DIST(P1999,$T$753,$T$754,0)</f>
        <v>7.4086444171583879E-87</v>
      </c>
      <c r="W1999" s="253" t="str">
        <f>IF(V1999=MAX($V$761:$V$2761),Q1999,"")</f>
        <v/>
      </c>
      <c r="X1999" s="253" t="str">
        <f t="shared" si="470"/>
        <v/>
      </c>
      <c r="AB1999" s="253">
        <v>1238</v>
      </c>
      <c r="AC1999" s="253">
        <f t="shared" si="486"/>
        <v>206.3606069596965</v>
      </c>
      <c r="AD1999" s="253">
        <f t="shared" si="471"/>
        <v>1.1698193602584504E-3</v>
      </c>
      <c r="AE1999" s="253">
        <f t="shared" si="472"/>
        <v>0.82945150905955911</v>
      </c>
      <c r="AF1999" s="253" t="str">
        <f>IF(OR(AE1999&lt;$T$757,AE1999&gt;$T$758),AD1999,"")</f>
        <v/>
      </c>
      <c r="AG1999" s="253">
        <f t="shared" si="473"/>
        <v>1.1698193602584504E-3</v>
      </c>
      <c r="AH1999" s="253" t="str">
        <f t="shared" si="474"/>
        <v/>
      </c>
      <c r="AI1999" s="253">
        <f t="shared" si="475"/>
        <v>4.2251608810886916E-5</v>
      </c>
      <c r="AJ1999" s="253" t="str">
        <f t="shared" si="476"/>
        <v/>
      </c>
      <c r="AK1999" s="253" t="str">
        <f t="shared" si="477"/>
        <v/>
      </c>
      <c r="AO1999" s="253">
        <v>1238</v>
      </c>
      <c r="AP1999" s="253">
        <f t="shared" si="478"/>
        <v>1216.5994355157754</v>
      </c>
      <c r="AQ1999" s="253">
        <f t="shared" si="479"/>
        <v>1.9842573173132742E-4</v>
      </c>
      <c r="AR1999" s="253">
        <f t="shared" si="480"/>
        <v>0.829451509059559</v>
      </c>
      <c r="AS1999" s="253" t="str">
        <f>IF(OR(AR1999&lt;$T$757,AR1999&gt;$T$758),AQ1999,"")</f>
        <v/>
      </c>
      <c r="AT1999" s="253">
        <f t="shared" si="481"/>
        <v>1.9842573173132742E-4</v>
      </c>
      <c r="AU1999" s="253" t="str">
        <f t="shared" si="482"/>
        <v/>
      </c>
      <c r="AV1999" s="253">
        <f t="shared" si="483"/>
        <v>0</v>
      </c>
      <c r="AW1999" s="253">
        <f t="shared" si="484"/>
        <v>1.9842573173132742E-4</v>
      </c>
      <c r="AX1999" s="253" t="str">
        <f t="shared" si="485"/>
        <v/>
      </c>
      <c r="AZ1999" s="259"/>
      <c r="BA1999" s="259">
        <f>BA1998+$BD$753</f>
        <v>7.9552000000001621</v>
      </c>
      <c r="BB1999" s="274">
        <f t="shared" si="468"/>
        <v>0.33656091421044809</v>
      </c>
      <c r="BC1999" s="259">
        <f t="shared" si="469"/>
        <v>5.6874629911973784E-4</v>
      </c>
      <c r="BD1999" s="259" t="str">
        <f t="shared" si="466"/>
        <v/>
      </c>
      <c r="BE1999" s="254" t="str">
        <f t="shared" si="467"/>
        <v/>
      </c>
    </row>
    <row r="2000" spans="1:57" ht="20.100000000000001" customHeight="1" x14ac:dyDescent="0.25">
      <c r="A2000" s="247">
        <v>1239</v>
      </c>
      <c r="B2000" s="247">
        <f>$B$755+(A2000*$B$758)</f>
        <v>2298.0010094478912</v>
      </c>
      <c r="C2000" s="247">
        <f>_xlfn.NORM.DIST($B2000,$B$752,$B$753,0)</f>
        <v>1.0508943622207781E-4</v>
      </c>
      <c r="D2000" s="247">
        <f>_xlfn.NORM.DIST($B2000,$B$752,$B$753,1)</f>
        <v>0.83046388275603122</v>
      </c>
      <c r="E2000" s="247" t="str">
        <f>IF(OR(D2000&lt;$F$757,D2000&gt;$F$758),C2000,"")</f>
        <v/>
      </c>
      <c r="F2000" s="247">
        <f>IF(AND(D2000&gt;$F$757,D2000&lt;$F$758),C2000,"")</f>
        <v>1.0508943622207781E-4</v>
      </c>
      <c r="G2000" s="247" t="str">
        <f>IF(C2000=MAX($C$761:$C$2761),C2000,"")</f>
        <v/>
      </c>
      <c r="H2000" s="247">
        <f>_xlfn.NORM.DIST(B2000,$F$753,$F$754,0)</f>
        <v>0</v>
      </c>
      <c r="I2000" s="247">
        <f>IF(H2000=MAX($H$761:$H$2761),C2000,"")</f>
        <v>1.0508943622207781E-4</v>
      </c>
      <c r="J2000" s="247" t="str">
        <f>IF(I2000=MIN($I$761:$I$2761),I2000,"")</f>
        <v/>
      </c>
      <c r="K2000" s="247"/>
      <c r="L2000" s="247"/>
      <c r="M2000" s="247"/>
      <c r="N2000" s="247"/>
      <c r="O2000" s="247">
        <v>1239</v>
      </c>
      <c r="P2000" s="247">
        <f>$P$755+(O2000*$P$758)</f>
        <v>133.91721226304423</v>
      </c>
      <c r="Q2000" s="247">
        <f>_xlfn.NORM.DIST(P2000,P$752,P$753,0)</f>
        <v>1.8033203233523976E-3</v>
      </c>
      <c r="R2000" s="247">
        <f>_xlfn.NORM.DIST(P2000,P$752,P$753,1)</f>
        <v>0.83046388275603122</v>
      </c>
      <c r="S2000" s="253" t="str">
        <f>IF(OR(R2000&lt;$T$757,R2000&gt;$T$758),Q2000,"")</f>
        <v/>
      </c>
      <c r="T2000" s="253">
        <f>IF(AND(R2000&gt;$T$757,R2000&lt;$T$758),Q2000,"")</f>
        <v>1.8033203233523976E-3</v>
      </c>
      <c r="U2000" s="253" t="str">
        <f>IF(Q2000=MAX($Q$761:$Q$2761),Q2000,"")</f>
        <v/>
      </c>
      <c r="V2000" s="253">
        <f>_xlfn.NORM.DIST(P2000,$T$753,$T$754,0)</f>
        <v>6.849404720435458E-87</v>
      </c>
      <c r="W2000" s="253" t="str">
        <f>IF(V2000=MAX($V$761:$V$2761),Q2000,"")</f>
        <v/>
      </c>
      <c r="X2000" s="253" t="str">
        <f t="shared" si="470"/>
        <v/>
      </c>
      <c r="AB2000" s="253">
        <v>1239</v>
      </c>
      <c r="AC2000" s="253">
        <f t="shared" si="486"/>
        <v>207.22766833347669</v>
      </c>
      <c r="AD2000" s="253">
        <f t="shared" si="471"/>
        <v>1.1653638361264721E-3</v>
      </c>
      <c r="AE2000" s="253">
        <f t="shared" si="472"/>
        <v>0.83046388275603122</v>
      </c>
      <c r="AF2000" s="253" t="str">
        <f>IF(OR(AE2000&lt;$T$757,AE2000&gt;$T$758),AD2000,"")</f>
        <v/>
      </c>
      <c r="AG2000" s="253">
        <f t="shared" si="473"/>
        <v>1.1653638361264721E-3</v>
      </c>
      <c r="AH2000" s="253" t="str">
        <f t="shared" si="474"/>
        <v/>
      </c>
      <c r="AI2000" s="253">
        <f t="shared" si="475"/>
        <v>4.1789487626060599E-5</v>
      </c>
      <c r="AJ2000" s="253" t="str">
        <f t="shared" si="476"/>
        <v/>
      </c>
      <c r="AK2000" s="253" t="str">
        <f t="shared" si="477"/>
        <v/>
      </c>
      <c r="AO2000" s="253">
        <v>1239</v>
      </c>
      <c r="AP2000" s="253">
        <f t="shared" si="478"/>
        <v>1221.7111978498751</v>
      </c>
      <c r="AQ2000" s="253">
        <f t="shared" si="479"/>
        <v>1.9766998202657037E-4</v>
      </c>
      <c r="AR2000" s="253">
        <f t="shared" si="480"/>
        <v>0.83046388275603111</v>
      </c>
      <c r="AS2000" s="253" t="str">
        <f>IF(OR(AR2000&lt;$T$757,AR2000&gt;$T$758),AQ2000,"")</f>
        <v/>
      </c>
      <c r="AT2000" s="253">
        <f t="shared" si="481"/>
        <v>1.9766998202657037E-4</v>
      </c>
      <c r="AU2000" s="253" t="str">
        <f t="shared" si="482"/>
        <v/>
      </c>
      <c r="AV2000" s="253">
        <f t="shared" si="483"/>
        <v>0</v>
      </c>
      <c r="AW2000" s="253">
        <f t="shared" si="484"/>
        <v>1.9766998202657037E-4</v>
      </c>
      <c r="AX2000" s="253" t="str">
        <f t="shared" si="485"/>
        <v/>
      </c>
      <c r="AZ2000" s="259"/>
      <c r="BA2000" s="259">
        <f>BA1999+$BD$753</f>
        <v>7.9616000000001623</v>
      </c>
      <c r="BB2000" s="274">
        <f t="shared" si="468"/>
        <v>0.33599216791132835</v>
      </c>
      <c r="BC2000" s="259">
        <f t="shared" si="469"/>
        <v>5.680696928541118E-4</v>
      </c>
      <c r="BD2000" s="259" t="str">
        <f t="shared" si="466"/>
        <v/>
      </c>
      <c r="BE2000" s="254" t="str">
        <f t="shared" si="467"/>
        <v/>
      </c>
    </row>
    <row r="2001" spans="1:57" ht="20.100000000000001" customHeight="1" x14ac:dyDescent="0.25">
      <c r="A2001" s="247">
        <v>1240</v>
      </c>
      <c r="B2001" s="247">
        <f>$B$755+(A2001*$B$758)</f>
        <v>2307.6160764330289</v>
      </c>
      <c r="C2001" s="247">
        <f>_xlfn.NORM.DIST($B2001,$B$752,$B$753,0)</f>
        <v>1.046875040962662E-4</v>
      </c>
      <c r="D2001" s="247">
        <f>_xlfn.NORM.DIST($B2001,$B$752,$B$753,1)</f>
        <v>0.83147239253316219</v>
      </c>
      <c r="E2001" s="247" t="str">
        <f>IF(OR(D2001&lt;$F$757,D2001&gt;$F$758),C2001,"")</f>
        <v/>
      </c>
      <c r="F2001" s="247">
        <f>IF(AND(D2001&gt;$F$757,D2001&lt;$F$758),C2001,"")</f>
        <v>1.046875040962662E-4</v>
      </c>
      <c r="G2001" s="247" t="str">
        <f>IF(C2001=MAX($C$761:$C$2761),C2001,"")</f>
        <v/>
      </c>
      <c r="H2001" s="247">
        <f>_xlfn.NORM.DIST(B2001,$F$753,$F$754,0)</f>
        <v>0</v>
      </c>
      <c r="I2001" s="247">
        <f>IF(H2001=MAX($H$761:$H$2761),C2001,"")</f>
        <v>1.046875040962662E-4</v>
      </c>
      <c r="J2001" s="247" t="str">
        <f>IF(I2001=MIN($I$761:$I$2761),I2001,"")</f>
        <v/>
      </c>
      <c r="K2001" s="247"/>
      <c r="L2001" s="247"/>
      <c r="M2001" s="247"/>
      <c r="N2001" s="247"/>
      <c r="O2001" s="247">
        <v>1240</v>
      </c>
      <c r="P2001" s="247">
        <f>$P$755+(O2001*$P$758)</f>
        <v>134.47753532690638</v>
      </c>
      <c r="Q2001" s="247">
        <f>_xlfn.NORM.DIST(P2001,P$752,P$753,0)</f>
        <v>1.7964232231571632E-3</v>
      </c>
      <c r="R2001" s="247">
        <f>_xlfn.NORM.DIST(P2001,P$752,P$753,1)</f>
        <v>0.8314723925331623</v>
      </c>
      <c r="S2001" s="253" t="str">
        <f>IF(OR(R2001&lt;$T$757,R2001&gt;$T$758),Q2001,"")</f>
        <v/>
      </c>
      <c r="T2001" s="253">
        <f>IF(AND(R2001&gt;$T$757,R2001&lt;$T$758),Q2001,"")</f>
        <v>1.7964232231571632E-3</v>
      </c>
      <c r="U2001" s="253" t="str">
        <f>IF(Q2001=MAX($Q$761:$Q$2761),Q2001,"")</f>
        <v/>
      </c>
      <c r="V2001" s="253">
        <f>_xlfn.NORM.DIST(P2001,$T$753,$T$754,0)</f>
        <v>6.332277777046098E-87</v>
      </c>
      <c r="W2001" s="253" t="str">
        <f>IF(V2001=MAX($V$761:$V$2761),Q2001,"")</f>
        <v/>
      </c>
      <c r="X2001" s="253" t="str">
        <f t="shared" si="470"/>
        <v/>
      </c>
      <c r="AB2001" s="253">
        <v>1240</v>
      </c>
      <c r="AC2001" s="253">
        <f t="shared" si="486"/>
        <v>208.09472970725687</v>
      </c>
      <c r="AD2001" s="253">
        <f t="shared" si="471"/>
        <v>1.1609067072195431E-3</v>
      </c>
      <c r="AE2001" s="253">
        <f t="shared" si="472"/>
        <v>0.83147239253316219</v>
      </c>
      <c r="AF2001" s="253" t="str">
        <f>IF(OR(AE2001&lt;$T$757,AE2001&gt;$T$758),AD2001,"")</f>
        <v/>
      </c>
      <c r="AG2001" s="253">
        <f t="shared" si="473"/>
        <v>1.1609067072195431E-3</v>
      </c>
      <c r="AH2001" s="253" t="str">
        <f t="shared" si="474"/>
        <v/>
      </c>
      <c r="AI2001" s="253">
        <f t="shared" si="475"/>
        <v>4.1331759514961023E-5</v>
      </c>
      <c r="AJ2001" s="253" t="str">
        <f t="shared" si="476"/>
        <v/>
      </c>
      <c r="AK2001" s="253" t="str">
        <f t="shared" si="477"/>
        <v/>
      </c>
      <c r="AO2001" s="253">
        <v>1240</v>
      </c>
      <c r="AP2001" s="253">
        <f t="shared" si="478"/>
        <v>1226.8229601839748</v>
      </c>
      <c r="AQ2001" s="253">
        <f t="shared" si="479"/>
        <v>1.9691396011855305E-4</v>
      </c>
      <c r="AR2001" s="253">
        <f t="shared" si="480"/>
        <v>0.83147239253316207</v>
      </c>
      <c r="AS2001" s="253" t="str">
        <f>IF(OR(AR2001&lt;$T$757,AR2001&gt;$T$758),AQ2001,"")</f>
        <v/>
      </c>
      <c r="AT2001" s="253">
        <f t="shared" si="481"/>
        <v>1.9691396011855305E-4</v>
      </c>
      <c r="AU2001" s="253" t="str">
        <f t="shared" si="482"/>
        <v/>
      </c>
      <c r="AV2001" s="253">
        <f t="shared" si="483"/>
        <v>0</v>
      </c>
      <c r="AW2001" s="253">
        <f t="shared" si="484"/>
        <v>1.9691396011855305E-4</v>
      </c>
      <c r="AX2001" s="253" t="str">
        <f t="shared" si="485"/>
        <v/>
      </c>
      <c r="AZ2001" s="259"/>
      <c r="BA2001" s="259">
        <f>BA2000+$BD$753</f>
        <v>7.9680000000001625</v>
      </c>
      <c r="BB2001" s="274">
        <f t="shared" si="468"/>
        <v>0.33542409821847424</v>
      </c>
      <c r="BC2001" s="259">
        <f t="shared" si="469"/>
        <v>5.6739297563762614E-4</v>
      </c>
      <c r="BD2001" s="259" t="str">
        <f t="shared" si="466"/>
        <v/>
      </c>
      <c r="BE2001" s="254" t="str">
        <f t="shared" si="467"/>
        <v/>
      </c>
    </row>
    <row r="2002" spans="1:57" ht="20.100000000000001" customHeight="1" x14ac:dyDescent="0.25">
      <c r="A2002" s="247">
        <v>1241</v>
      </c>
      <c r="B2002" s="247">
        <f>$B$755+(A2002*$B$758)</f>
        <v>2317.2311434181665</v>
      </c>
      <c r="C2002" s="247">
        <f>_xlfn.NORM.DIST($B2002,$B$752,$B$753,0)</f>
        <v>1.0428544064669687E-4</v>
      </c>
      <c r="D2002" s="247">
        <f>_xlfn.NORM.DIST($B2002,$B$752,$B$753,1)</f>
        <v>0.8324770370639254</v>
      </c>
      <c r="E2002" s="247" t="str">
        <f>IF(OR(D2002&lt;$F$757,D2002&gt;$F$758),C2002,"")</f>
        <v/>
      </c>
      <c r="F2002" s="247">
        <f>IF(AND(D2002&gt;$F$757,D2002&lt;$F$758),C2002,"")</f>
        <v>1.0428544064669687E-4</v>
      </c>
      <c r="G2002" s="247" t="str">
        <f>IF(C2002=MAX($C$761:$C$2761),C2002,"")</f>
        <v/>
      </c>
      <c r="H2002" s="247">
        <f>_xlfn.NORM.DIST(B2002,$F$753,$F$754,0)</f>
        <v>0</v>
      </c>
      <c r="I2002" s="247">
        <f>IF(H2002=MAX($H$761:$H$2761),C2002,"")</f>
        <v>1.0428544064669687E-4</v>
      </c>
      <c r="J2002" s="247" t="str">
        <f>IF(I2002=MIN($I$761:$I$2761),I2002,"")</f>
        <v/>
      </c>
      <c r="K2002" s="247"/>
      <c r="L2002" s="247"/>
      <c r="M2002" s="247"/>
      <c r="N2002" s="247"/>
      <c r="O2002" s="247">
        <v>1241</v>
      </c>
      <c r="P2002" s="247">
        <f>$P$755+(O2002*$P$758)</f>
        <v>135.03785839076841</v>
      </c>
      <c r="Q2002" s="247">
        <f>_xlfn.NORM.DIST(P2002,P$752,P$753,0)</f>
        <v>1.7895238694642459E-3</v>
      </c>
      <c r="R2002" s="247">
        <f>_xlfn.NORM.DIST(P2002,P$752,P$753,1)</f>
        <v>0.83247703706392528</v>
      </c>
      <c r="S2002" s="253" t="str">
        <f>IF(OR(R2002&lt;$T$757,R2002&gt;$T$758),Q2002,"")</f>
        <v/>
      </c>
      <c r="T2002" s="253">
        <f>IF(AND(R2002&gt;$T$757,R2002&lt;$T$758),Q2002,"")</f>
        <v>1.7895238694642459E-3</v>
      </c>
      <c r="U2002" s="253" t="str">
        <f>IF(Q2002=MAX($Q$761:$Q$2761),Q2002,"")</f>
        <v/>
      </c>
      <c r="V2002" s="253">
        <f>_xlfn.NORM.DIST(P2002,$T$753,$T$754,0)</f>
        <v>5.8541000165025968E-87</v>
      </c>
      <c r="W2002" s="253" t="str">
        <f>IF(V2002=MAX($V$761:$V$2761),Q2002,"")</f>
        <v/>
      </c>
      <c r="X2002" s="253" t="str">
        <f t="shared" si="470"/>
        <v/>
      </c>
      <c r="AB2002" s="253">
        <v>1241</v>
      </c>
      <c r="AC2002" s="253">
        <f t="shared" si="486"/>
        <v>208.96179108103706</v>
      </c>
      <c r="AD2002" s="253">
        <f t="shared" si="471"/>
        <v>1.1564481220296277E-3</v>
      </c>
      <c r="AE2002" s="253">
        <f t="shared" si="472"/>
        <v>0.83247703706392517</v>
      </c>
      <c r="AF2002" s="253" t="str">
        <f>IF(OR(AE2002&lt;$T$757,AE2002&gt;$T$758),AD2002,"")</f>
        <v/>
      </c>
      <c r="AG2002" s="253">
        <f t="shared" si="473"/>
        <v>1.1564481220296277E-3</v>
      </c>
      <c r="AH2002" s="253" t="str">
        <f t="shared" si="474"/>
        <v/>
      </c>
      <c r="AI2002" s="253">
        <f t="shared" si="475"/>
        <v>4.0878390926391922E-5</v>
      </c>
      <c r="AJ2002" s="253" t="str">
        <f t="shared" si="476"/>
        <v/>
      </c>
      <c r="AK2002" s="253" t="str">
        <f t="shared" si="477"/>
        <v/>
      </c>
      <c r="AO2002" s="253">
        <v>1241</v>
      </c>
      <c r="AP2002" s="253">
        <f t="shared" si="478"/>
        <v>1231.9347225180745</v>
      </c>
      <c r="AQ2002" s="253">
        <f t="shared" si="479"/>
        <v>1.961576911946057E-4</v>
      </c>
      <c r="AR2002" s="253">
        <f t="shared" si="480"/>
        <v>0.83247703706392517</v>
      </c>
      <c r="AS2002" s="253" t="str">
        <f>IF(OR(AR2002&lt;$T$757,AR2002&gt;$T$758),AQ2002,"")</f>
        <v/>
      </c>
      <c r="AT2002" s="253">
        <f t="shared" si="481"/>
        <v>1.961576911946057E-4</v>
      </c>
      <c r="AU2002" s="253" t="str">
        <f t="shared" si="482"/>
        <v/>
      </c>
      <c r="AV2002" s="253">
        <f t="shared" si="483"/>
        <v>0</v>
      </c>
      <c r="AW2002" s="253">
        <f t="shared" si="484"/>
        <v>1.961576911946057E-4</v>
      </c>
      <c r="AX2002" s="253" t="str">
        <f t="shared" si="485"/>
        <v/>
      </c>
      <c r="AZ2002" s="259"/>
      <c r="BA2002" s="259">
        <f>BA2001+$BD$753</f>
        <v>7.9744000000001627</v>
      </c>
      <c r="BB2002" s="274">
        <f t="shared" si="468"/>
        <v>0.33485670524283662</v>
      </c>
      <c r="BC2002" s="259">
        <f t="shared" si="469"/>
        <v>5.6671615125430952E-4</v>
      </c>
      <c r="BD2002" s="259" t="str">
        <f t="shared" si="466"/>
        <v/>
      </c>
      <c r="BE2002" s="254" t="str">
        <f t="shared" si="467"/>
        <v/>
      </c>
    </row>
    <row r="2003" spans="1:57" ht="20.100000000000001" customHeight="1" x14ac:dyDescent="0.25">
      <c r="A2003" s="247">
        <v>1242</v>
      </c>
      <c r="B2003" s="247">
        <f>$B$755+(A2003*$B$758)</f>
        <v>2326.8462104033042</v>
      </c>
      <c r="C2003" s="247">
        <f>_xlfn.NORM.DIST($B2003,$B$752,$B$753,0)</f>
        <v>1.0388325921895366E-4</v>
      </c>
      <c r="D2003" s="247">
        <f>_xlfn.NORM.DIST($B2003,$B$752,$B$753,1)</f>
        <v>0.83347781514982955</v>
      </c>
      <c r="E2003" s="247" t="str">
        <f>IF(OR(D2003&lt;$F$757,D2003&gt;$F$758),C2003,"")</f>
        <v/>
      </c>
      <c r="F2003" s="247">
        <f>IF(AND(D2003&gt;$F$757,D2003&lt;$F$758),C2003,"")</f>
        <v>1.0388325921895366E-4</v>
      </c>
      <c r="G2003" s="247" t="str">
        <f>IF(C2003=MAX($C$761:$C$2761),C2003,"")</f>
        <v/>
      </c>
      <c r="H2003" s="247">
        <f>_xlfn.NORM.DIST(B2003,$F$753,$F$754,0)</f>
        <v>0</v>
      </c>
      <c r="I2003" s="247">
        <f>IF(H2003=MAX($H$761:$H$2761),C2003,"")</f>
        <v>1.0388325921895366E-4</v>
      </c>
      <c r="J2003" s="247" t="str">
        <f>IF(I2003=MIN($I$761:$I$2761),I2003,"")</f>
        <v/>
      </c>
      <c r="K2003" s="247"/>
      <c r="L2003" s="247"/>
      <c r="M2003" s="247"/>
      <c r="N2003" s="247"/>
      <c r="O2003" s="247">
        <v>1242</v>
      </c>
      <c r="P2003" s="247">
        <f>$P$755+(O2003*$P$758)</f>
        <v>135.59818145463055</v>
      </c>
      <c r="Q2003" s="247">
        <f>_xlfn.NORM.DIST(P2003,P$752,P$753,0)</f>
        <v>1.7826224912820313E-3</v>
      </c>
      <c r="R2003" s="247">
        <f>_xlfn.NORM.DIST(P2003,P$752,P$753,1)</f>
        <v>0.83347781514982955</v>
      </c>
      <c r="S2003" s="253" t="str">
        <f>IF(OR(R2003&lt;$T$757,R2003&gt;$T$758),Q2003,"")</f>
        <v/>
      </c>
      <c r="T2003" s="253">
        <f>IF(AND(R2003&gt;$T$757,R2003&lt;$T$758),Q2003,"")</f>
        <v>1.7826224912820313E-3</v>
      </c>
      <c r="U2003" s="253" t="str">
        <f>IF(Q2003=MAX($Q$761:$Q$2761),Q2003,"")</f>
        <v/>
      </c>
      <c r="V2003" s="253">
        <f>_xlfn.NORM.DIST(P2003,$T$753,$T$754,0)</f>
        <v>5.4119449408931178E-87</v>
      </c>
      <c r="W2003" s="253" t="str">
        <f>IF(V2003=MAX($V$761:$V$2761),Q2003,"")</f>
        <v/>
      </c>
      <c r="X2003" s="253" t="str">
        <f t="shared" si="470"/>
        <v/>
      </c>
      <c r="AB2003" s="253">
        <v>1242</v>
      </c>
      <c r="AC2003" s="253">
        <f t="shared" si="486"/>
        <v>209.82885245481725</v>
      </c>
      <c r="AD2003" s="253">
        <f t="shared" si="471"/>
        <v>1.1519882285493431E-3</v>
      </c>
      <c r="AE2003" s="253">
        <f t="shared" si="472"/>
        <v>0.83347781514982944</v>
      </c>
      <c r="AF2003" s="253" t="str">
        <f>IF(OR(AE2003&lt;$T$757,AE2003&gt;$T$758),AD2003,"")</f>
        <v/>
      </c>
      <c r="AG2003" s="253">
        <f t="shared" si="473"/>
        <v>1.1519882285493431E-3</v>
      </c>
      <c r="AH2003" s="253" t="str">
        <f t="shared" si="474"/>
        <v/>
      </c>
      <c r="AI2003" s="253">
        <f t="shared" si="475"/>
        <v>4.042934846880717E-5</v>
      </c>
      <c r="AJ2003" s="253" t="str">
        <f t="shared" si="476"/>
        <v/>
      </c>
      <c r="AK2003" s="253" t="str">
        <f t="shared" si="477"/>
        <v/>
      </c>
      <c r="AO2003" s="253">
        <v>1242</v>
      </c>
      <c r="AP2003" s="253">
        <f t="shared" si="478"/>
        <v>1237.0464848521751</v>
      </c>
      <c r="AQ2003" s="253">
        <f t="shared" si="479"/>
        <v>1.9540120035735895E-4</v>
      </c>
      <c r="AR2003" s="253">
        <f t="shared" si="480"/>
        <v>0.83347781514982955</v>
      </c>
      <c r="AS2003" s="253" t="str">
        <f>IF(OR(AR2003&lt;$T$757,AR2003&gt;$T$758),AQ2003,"")</f>
        <v/>
      </c>
      <c r="AT2003" s="253">
        <f t="shared" si="481"/>
        <v>1.9540120035735895E-4</v>
      </c>
      <c r="AU2003" s="253" t="str">
        <f t="shared" si="482"/>
        <v/>
      </c>
      <c r="AV2003" s="253">
        <f t="shared" si="483"/>
        <v>0</v>
      </c>
      <c r="AW2003" s="253">
        <f t="shared" si="484"/>
        <v>1.9540120035735895E-4</v>
      </c>
      <c r="AX2003" s="253" t="str">
        <f t="shared" si="485"/>
        <v/>
      </c>
      <c r="AZ2003" s="259"/>
      <c r="BA2003" s="259">
        <f>BA2002+$BD$753</f>
        <v>7.9808000000001629</v>
      </c>
      <c r="BB2003" s="274">
        <f t="shared" si="468"/>
        <v>0.33428998909158231</v>
      </c>
      <c r="BC2003" s="259">
        <f t="shared" si="469"/>
        <v>5.6603922347603364E-4</v>
      </c>
      <c r="BD2003" s="259" t="str">
        <f t="shared" si="466"/>
        <v/>
      </c>
      <c r="BE2003" s="254" t="str">
        <f t="shared" si="467"/>
        <v/>
      </c>
    </row>
    <row r="2004" spans="1:57" ht="20.100000000000001" customHeight="1" x14ac:dyDescent="0.25">
      <c r="A2004" s="248">
        <v>1243</v>
      </c>
      <c r="B2004" s="247">
        <f>$B$755+(A2004*$B$758)</f>
        <v>2336.4612773884419</v>
      </c>
      <c r="C2004" s="247">
        <f>_xlfn.NORM.DIST($B2004,$B$752,$B$753,0)</f>
        <v>1.0348097311291106E-4</v>
      </c>
      <c r="D2004" s="247">
        <f>_xlfn.NORM.DIST($B2004,$B$752,$B$753,1)</f>
        <v>0.83447472572048331</v>
      </c>
      <c r="E2004" s="247" t="str">
        <f>IF(OR(D2004&lt;$F$757,D2004&gt;$F$758),C2004,"")</f>
        <v/>
      </c>
      <c r="F2004" s="247">
        <f>IF(AND(D2004&gt;$F$757,D2004&lt;$F$758),C2004,"")</f>
        <v>1.0348097311291106E-4</v>
      </c>
      <c r="G2004" s="247" t="str">
        <f>IF(C2004=MAX($C$761:$C$2761),C2004,"")</f>
        <v/>
      </c>
      <c r="H2004" s="247">
        <f>_xlfn.NORM.DIST(B2004,$F$753,$F$754,0)</f>
        <v>0</v>
      </c>
      <c r="I2004" s="247">
        <f>IF(H2004=MAX($H$761:$H$2761),C2004,"")</f>
        <v>1.0348097311291106E-4</v>
      </c>
      <c r="J2004" s="247" t="str">
        <f>IF(I2004=MIN($I$761:$I$2761),I2004,"")</f>
        <v/>
      </c>
      <c r="K2004" s="247"/>
      <c r="L2004" s="247"/>
      <c r="M2004" s="247"/>
      <c r="N2004" s="247"/>
      <c r="O2004" s="248">
        <v>1243</v>
      </c>
      <c r="P2004" s="247">
        <f>$P$755+(O2004*$P$758)</f>
        <v>136.15850451849269</v>
      </c>
      <c r="Q2004" s="247">
        <f>_xlfn.NORM.DIST(P2004,P$752,P$753,0)</f>
        <v>1.7757193168345448E-3</v>
      </c>
      <c r="R2004" s="247">
        <f>_xlfn.NORM.DIST(P2004,P$752,P$753,1)</f>
        <v>0.83447472572048342</v>
      </c>
      <c r="S2004" s="253" t="str">
        <f>IF(OR(R2004&lt;$T$757,R2004&gt;$T$758),Q2004,"")</f>
        <v/>
      </c>
      <c r="T2004" s="253">
        <f>IF(AND(R2004&gt;$T$757,R2004&lt;$T$758),Q2004,"")</f>
        <v>1.7757193168345448E-3</v>
      </c>
      <c r="U2004" s="253" t="str">
        <f>IF(Q2004=MAX($Q$761:$Q$2761),Q2004,"")</f>
        <v/>
      </c>
      <c r="V2004" s="253">
        <f>_xlfn.NORM.DIST(P2004,$T$753,$T$754,0)</f>
        <v>5.0031054027210342E-87</v>
      </c>
      <c r="W2004" s="253" t="str">
        <f>IF(V2004=MAX($V$761:$V$2761),Q2004,"")</f>
        <v/>
      </c>
      <c r="X2004" s="253" t="str">
        <f t="shared" si="470"/>
        <v/>
      </c>
      <c r="AB2004" s="259">
        <v>1243</v>
      </c>
      <c r="AC2004" s="253">
        <f t="shared" si="486"/>
        <v>210.69591382859767</v>
      </c>
      <c r="AD2004" s="253">
        <f t="shared" si="471"/>
        <v>1.1475271742644236E-3</v>
      </c>
      <c r="AE2004" s="253">
        <f t="shared" si="472"/>
        <v>0.83447472572048342</v>
      </c>
      <c r="AF2004" s="253" t="str">
        <f>IF(OR(AE2004&lt;$T$757,AE2004&gt;$T$758),AD2004,"")</f>
        <v/>
      </c>
      <c r="AG2004" s="253">
        <f t="shared" si="473"/>
        <v>1.1475271742644236E-3</v>
      </c>
      <c r="AH2004" s="253" t="str">
        <f t="shared" si="474"/>
        <v/>
      </c>
      <c r="AI2004" s="253">
        <f t="shared" si="475"/>
        <v>3.9984598910685228E-5</v>
      </c>
      <c r="AJ2004" s="253" t="str">
        <f t="shared" si="476"/>
        <v/>
      </c>
      <c r="AK2004" s="253" t="str">
        <f t="shared" si="477"/>
        <v/>
      </c>
      <c r="AO2004" s="259">
        <v>1243</v>
      </c>
      <c r="AP2004" s="253">
        <f t="shared" si="478"/>
        <v>1242.1582471862748</v>
      </c>
      <c r="AQ2004" s="253">
        <f t="shared" si="479"/>
        <v>1.9464451262346589E-4</v>
      </c>
      <c r="AR2004" s="253">
        <f t="shared" si="480"/>
        <v>0.83447472572048331</v>
      </c>
      <c r="AS2004" s="253" t="str">
        <f>IF(OR(AR2004&lt;$T$757,AR2004&gt;$T$758),AQ2004,"")</f>
        <v/>
      </c>
      <c r="AT2004" s="253">
        <f t="shared" si="481"/>
        <v>1.9464451262346589E-4</v>
      </c>
      <c r="AU2004" s="253" t="str">
        <f t="shared" si="482"/>
        <v/>
      </c>
      <c r="AV2004" s="253">
        <f t="shared" si="483"/>
        <v>0</v>
      </c>
      <c r="AW2004" s="253">
        <f t="shared" si="484"/>
        <v>1.9464451262346589E-4</v>
      </c>
      <c r="AX2004" s="253" t="str">
        <f t="shared" si="485"/>
        <v/>
      </c>
      <c r="AZ2004" s="259"/>
      <c r="BA2004" s="259">
        <f>BA2003+$BD$753</f>
        <v>7.9872000000001631</v>
      </c>
      <c r="BB2004" s="274">
        <f t="shared" si="468"/>
        <v>0.33372394986810627</v>
      </c>
      <c r="BC2004" s="259">
        <f t="shared" si="469"/>
        <v>5.6536219606001525E-4</v>
      </c>
      <c r="BD2004" s="259" t="str">
        <f t="shared" si="466"/>
        <v/>
      </c>
      <c r="BE2004" s="254" t="str">
        <f t="shared" si="467"/>
        <v/>
      </c>
    </row>
    <row r="2005" spans="1:57" ht="20.100000000000001" customHeight="1" x14ac:dyDescent="0.25">
      <c r="A2005" s="247">
        <v>1244</v>
      </c>
      <c r="B2005" s="247">
        <f>$B$755+(A2005*$B$758)</f>
        <v>2346.0763443735796</v>
      </c>
      <c r="C2005" s="247">
        <f>_xlfn.NORM.DIST($B2005,$B$752,$B$753,0)</f>
        <v>1.0307859558206097E-4</v>
      </c>
      <c r="D2005" s="247">
        <f>_xlfn.NORM.DIST($B2005,$B$752,$B$753,1)</f>
        <v>0.8354677678331518</v>
      </c>
      <c r="E2005" s="247" t="str">
        <f>IF(OR(D2005&lt;$F$757,D2005&gt;$F$758),C2005,"")</f>
        <v/>
      </c>
      <c r="F2005" s="247">
        <f>IF(AND(D2005&gt;$F$757,D2005&lt;$F$758),C2005,"")</f>
        <v>1.0307859558206097E-4</v>
      </c>
      <c r="G2005" s="247" t="str">
        <f>IF(C2005=MAX($C$761:$C$2761),C2005,"")</f>
        <v/>
      </c>
      <c r="H2005" s="247">
        <f>_xlfn.NORM.DIST(B2005,$F$753,$F$754,0)</f>
        <v>0</v>
      </c>
      <c r="I2005" s="247">
        <f>IF(H2005=MAX($H$761:$H$2761),C2005,"")</f>
        <v>1.0307859558206097E-4</v>
      </c>
      <c r="J2005" s="247" t="str">
        <f>IF(I2005=MIN($I$761:$I$2761),I2005,"")</f>
        <v/>
      </c>
      <c r="K2005" s="247"/>
      <c r="L2005" s="247"/>
      <c r="M2005" s="247"/>
      <c r="N2005" s="247"/>
      <c r="O2005" s="247">
        <v>1244</v>
      </c>
      <c r="P2005" s="247">
        <f>$P$755+(O2005*$P$758)</f>
        <v>136.71882758235472</v>
      </c>
      <c r="Q2005" s="247">
        <f>_xlfn.NORM.DIST(P2005,P$752,P$753,0)</f>
        <v>1.7688145735498938E-3</v>
      </c>
      <c r="R2005" s="247">
        <f>_xlfn.NORM.DIST(P2005,P$752,P$753,1)</f>
        <v>0.83546776783315169</v>
      </c>
      <c r="S2005" s="253" t="str">
        <f>IF(OR(R2005&lt;$T$757,R2005&gt;$T$758),Q2005,"")</f>
        <v/>
      </c>
      <c r="T2005" s="253">
        <f>IF(AND(R2005&gt;$T$757,R2005&lt;$T$758),Q2005,"")</f>
        <v>1.7688145735498938E-3</v>
      </c>
      <c r="U2005" s="253" t="str">
        <f>IF(Q2005=MAX($Q$761:$Q$2761),Q2005,"")</f>
        <v/>
      </c>
      <c r="V2005" s="253">
        <f>_xlfn.NORM.DIST(P2005,$T$753,$T$754,0)</f>
        <v>4.6250772042765906E-87</v>
      </c>
      <c r="W2005" s="253" t="str">
        <f>IF(V2005=MAX($V$761:$V$2761),Q2005,"")</f>
        <v/>
      </c>
      <c r="X2005" s="253" t="str">
        <f t="shared" si="470"/>
        <v/>
      </c>
      <c r="AB2005" s="253">
        <v>1244</v>
      </c>
      <c r="AC2005" s="253">
        <f t="shared" si="486"/>
        <v>211.56297520237786</v>
      </c>
      <c r="AD2005" s="253">
        <f t="shared" si="471"/>
        <v>1.1430651061462582E-3</v>
      </c>
      <c r="AE2005" s="253">
        <f t="shared" si="472"/>
        <v>0.83546776783315169</v>
      </c>
      <c r="AF2005" s="253" t="str">
        <f>IF(OR(AE2005&lt;$T$757,AE2005&gt;$T$758),AD2005,"")</f>
        <v/>
      </c>
      <c r="AG2005" s="253">
        <f t="shared" si="473"/>
        <v>1.1430651061462582E-3</v>
      </c>
      <c r="AH2005" s="253" t="str">
        <f t="shared" si="474"/>
        <v/>
      </c>
      <c r="AI2005" s="253">
        <f t="shared" si="475"/>
        <v>3.9544109180886404E-5</v>
      </c>
      <c r="AJ2005" s="253" t="str">
        <f t="shared" si="476"/>
        <v/>
      </c>
      <c r="AK2005" s="253" t="str">
        <f t="shared" si="477"/>
        <v/>
      </c>
      <c r="AO2005" s="253">
        <v>1244</v>
      </c>
      <c r="AP2005" s="253">
        <f t="shared" si="478"/>
        <v>1247.2700095203745</v>
      </c>
      <c r="AQ2005" s="253">
        <f t="shared" si="479"/>
        <v>1.9388765292233529E-4</v>
      </c>
      <c r="AR2005" s="253">
        <f t="shared" si="480"/>
        <v>0.83546776783315169</v>
      </c>
      <c r="AS2005" s="253" t="str">
        <f>IF(OR(AR2005&lt;$T$757,AR2005&gt;$T$758),AQ2005,"")</f>
        <v/>
      </c>
      <c r="AT2005" s="253">
        <f t="shared" si="481"/>
        <v>1.9388765292233529E-4</v>
      </c>
      <c r="AU2005" s="253" t="str">
        <f t="shared" si="482"/>
        <v/>
      </c>
      <c r="AV2005" s="253">
        <f t="shared" si="483"/>
        <v>0</v>
      </c>
      <c r="AW2005" s="253">
        <f t="shared" si="484"/>
        <v>1.9388765292233529E-4</v>
      </c>
      <c r="AX2005" s="253" t="str">
        <f t="shared" si="485"/>
        <v/>
      </c>
      <c r="AZ2005" s="259"/>
      <c r="BA2005" s="259">
        <f>BA2004+$BD$753</f>
        <v>7.9936000000001632</v>
      </c>
      <c r="BB2005" s="274">
        <f t="shared" si="468"/>
        <v>0.33315858767204626</v>
      </c>
      <c r="BC2005" s="259">
        <f t="shared" si="469"/>
        <v>5.6468507275270197E-4</v>
      </c>
      <c r="BD2005" s="259" t="str">
        <f t="shared" si="466"/>
        <v/>
      </c>
      <c r="BE2005" s="254" t="str">
        <f t="shared" si="467"/>
        <v/>
      </c>
    </row>
    <row r="2006" spans="1:57" ht="20.100000000000001" customHeight="1" x14ac:dyDescent="0.25">
      <c r="A2006" s="247">
        <v>1245</v>
      </c>
      <c r="B2006" s="247">
        <f>$B$755+(A2006*$B$758)</f>
        <v>2355.6914113587172</v>
      </c>
      <c r="C2006" s="247">
        <f>_xlfn.NORM.DIST($B2006,$B$752,$B$753,0)</f>
        <v>1.0267613983284595E-4</v>
      </c>
      <c r="D2006" s="247">
        <f>_xlfn.NORM.DIST($B2006,$B$752,$B$753,1)</f>
        <v>0.83645694067230769</v>
      </c>
      <c r="E2006" s="247" t="str">
        <f>IF(OR(D2006&lt;$F$757,D2006&gt;$F$758),C2006,"")</f>
        <v/>
      </c>
      <c r="F2006" s="247">
        <f>IF(AND(D2006&gt;$F$757,D2006&lt;$F$758),C2006,"")</f>
        <v>1.0267613983284595E-4</v>
      </c>
      <c r="G2006" s="247" t="str">
        <f>IF(C2006=MAX($C$761:$C$2761),C2006,"")</f>
        <v/>
      </c>
      <c r="H2006" s="247">
        <f>_xlfn.NORM.DIST(B2006,$F$753,$F$754,0)</f>
        <v>0</v>
      </c>
      <c r="I2006" s="247">
        <f>IF(H2006=MAX($H$761:$H$2761),C2006,"")</f>
        <v>1.0267613983284595E-4</v>
      </c>
      <c r="J2006" s="247" t="str">
        <f>IF(I2006=MIN($I$761:$I$2761),I2006,"")</f>
        <v/>
      </c>
      <c r="K2006" s="247"/>
      <c r="L2006" s="247"/>
      <c r="M2006" s="247"/>
      <c r="N2006" s="247"/>
      <c r="O2006" s="247">
        <v>1245</v>
      </c>
      <c r="P2006" s="247">
        <f>$P$755+(O2006*$P$758)</f>
        <v>137.27915064621686</v>
      </c>
      <c r="Q2006" s="247">
        <f>_xlfn.NORM.DIST(P2006,P$752,P$753,0)</f>
        <v>1.7619084880488181E-3</v>
      </c>
      <c r="R2006" s="247">
        <f>_xlfn.NORM.DIST(P2006,P$752,P$753,1)</f>
        <v>0.83645694067230769</v>
      </c>
      <c r="S2006" s="253" t="str">
        <f>IF(OR(R2006&lt;$T$757,R2006&gt;$T$758),Q2006,"")</f>
        <v/>
      </c>
      <c r="T2006" s="253">
        <f>IF(AND(R2006&gt;$T$757,R2006&lt;$T$758),Q2006,"")</f>
        <v>1.7619084880488181E-3</v>
      </c>
      <c r="U2006" s="253" t="str">
        <f>IF(Q2006=MAX($Q$761:$Q$2761),Q2006,"")</f>
        <v/>
      </c>
      <c r="V2006" s="253">
        <f>_xlfn.NORM.DIST(P2006,$T$753,$T$754,0)</f>
        <v>4.2755439202214411E-87</v>
      </c>
      <c r="W2006" s="253" t="str">
        <f>IF(V2006=MAX($V$761:$V$2761),Q2006,"")</f>
        <v/>
      </c>
      <c r="X2006" s="253" t="str">
        <f t="shared" si="470"/>
        <v/>
      </c>
      <c r="AB2006" s="253">
        <v>1245</v>
      </c>
      <c r="AC2006" s="253">
        <f t="shared" si="486"/>
        <v>212.43003657615805</v>
      </c>
      <c r="AD2006" s="253">
        <f t="shared" si="471"/>
        <v>1.1386021706444895E-3</v>
      </c>
      <c r="AE2006" s="253">
        <f t="shared" si="472"/>
        <v>0.83645694067230758</v>
      </c>
      <c r="AF2006" s="253" t="str">
        <f>IF(OR(AE2006&lt;$T$757,AE2006&gt;$T$758),AD2006,"")</f>
        <v/>
      </c>
      <c r="AG2006" s="253">
        <f t="shared" si="473"/>
        <v>1.1386021706444895E-3</v>
      </c>
      <c r="AH2006" s="253" t="str">
        <f t="shared" si="474"/>
        <v/>
      </c>
      <c r="AI2006" s="253">
        <f t="shared" si="475"/>
        <v>3.9107846368993164E-5</v>
      </c>
      <c r="AJ2006" s="253" t="str">
        <f t="shared" si="476"/>
        <v/>
      </c>
      <c r="AK2006" s="253" t="str">
        <f t="shared" si="477"/>
        <v/>
      </c>
      <c r="AO2006" s="253">
        <v>1245</v>
      </c>
      <c r="AP2006" s="253">
        <f t="shared" si="478"/>
        <v>1252.3817718544742</v>
      </c>
      <c r="AQ2006" s="253">
        <f t="shared" si="479"/>
        <v>1.9313064609487732E-4</v>
      </c>
      <c r="AR2006" s="253">
        <f t="shared" si="480"/>
        <v>0.83645694067230758</v>
      </c>
      <c r="AS2006" s="253" t="str">
        <f>IF(OR(AR2006&lt;$T$757,AR2006&gt;$T$758),AQ2006,"")</f>
        <v/>
      </c>
      <c r="AT2006" s="253">
        <f t="shared" si="481"/>
        <v>1.9313064609487732E-4</v>
      </c>
      <c r="AU2006" s="253" t="str">
        <f t="shared" si="482"/>
        <v/>
      </c>
      <c r="AV2006" s="253">
        <f t="shared" si="483"/>
        <v>0</v>
      </c>
      <c r="AW2006" s="253">
        <f t="shared" si="484"/>
        <v>1.9313064609487732E-4</v>
      </c>
      <c r="AX2006" s="253" t="str">
        <f t="shared" si="485"/>
        <v/>
      </c>
      <c r="AZ2006" s="259"/>
      <c r="BA2006" s="259">
        <f>BA2005+$BD$753</f>
        <v>8.0000000000001634</v>
      </c>
      <c r="BB2006" s="274">
        <f t="shared" si="468"/>
        <v>0.33259390259929356</v>
      </c>
      <c r="BC2006" s="259">
        <f t="shared" si="469"/>
        <v>5.6400785728660807E-4</v>
      </c>
      <c r="BD2006" s="259" t="str">
        <f t="shared" si="466"/>
        <v/>
      </c>
      <c r="BE2006" s="254" t="str">
        <f t="shared" si="467"/>
        <v/>
      </c>
    </row>
    <row r="2007" spans="1:57" ht="20.100000000000001" customHeight="1" x14ac:dyDescent="0.25">
      <c r="A2007" s="247">
        <v>1246</v>
      </c>
      <c r="B2007" s="247">
        <f>$B$755+(A2007*$B$758)</f>
        <v>2365.3064783438531</v>
      </c>
      <c r="C2007" s="247">
        <f>_xlfn.NORM.DIST($B2007,$B$752,$B$753,0)</f>
        <v>1.0227361902399835E-4</v>
      </c>
      <c r="D2007" s="247">
        <f>_xlfn.NORM.DIST($B2007,$B$752,$B$753,1)</f>
        <v>0.83744224354917551</v>
      </c>
      <c r="E2007" s="247" t="str">
        <f>IF(OR(D2007&lt;$F$757,D2007&gt;$F$758),C2007,"")</f>
        <v/>
      </c>
      <c r="F2007" s="247">
        <f>IF(AND(D2007&gt;$F$757,D2007&lt;$F$758),C2007,"")</f>
        <v>1.0227361902399835E-4</v>
      </c>
      <c r="G2007" s="247" t="str">
        <f>IF(C2007=MAX($C$761:$C$2761),C2007,"")</f>
        <v/>
      </c>
      <c r="H2007" s="247">
        <f>_xlfn.NORM.DIST(B2007,$F$753,$F$754,0)</f>
        <v>0</v>
      </c>
      <c r="I2007" s="247">
        <f>IF(H2007=MAX($H$761:$H$2761),C2007,"")</f>
        <v>1.0227361902399835E-4</v>
      </c>
      <c r="J2007" s="247" t="str">
        <f>IF(I2007=MIN($I$761:$I$2761),I2007,"")</f>
        <v/>
      </c>
      <c r="K2007" s="247"/>
      <c r="L2007" s="247"/>
      <c r="M2007" s="247"/>
      <c r="N2007" s="247"/>
      <c r="O2007" s="247">
        <v>1246</v>
      </c>
      <c r="P2007" s="247">
        <f>$P$755+(O2007*$P$758)</f>
        <v>137.83947371007901</v>
      </c>
      <c r="Q2007" s="247">
        <f>_xlfn.NORM.DIST(P2007,P$752,P$753,0)</f>
        <v>1.7550012861333622E-3</v>
      </c>
      <c r="R2007" s="247">
        <f>_xlfn.NORM.DIST(P2007,P$752,P$753,1)</f>
        <v>0.83744224354917574</v>
      </c>
      <c r="S2007" s="253" t="str">
        <f>IF(OR(R2007&lt;$T$757,R2007&gt;$T$758),Q2007,"")</f>
        <v/>
      </c>
      <c r="T2007" s="253">
        <f>IF(AND(R2007&gt;$T$757,R2007&lt;$T$758),Q2007,"")</f>
        <v>1.7550012861333622E-3</v>
      </c>
      <c r="U2007" s="253" t="str">
        <f>IF(Q2007=MAX($Q$761:$Q$2761),Q2007,"")</f>
        <v/>
      </c>
      <c r="V2007" s="253">
        <f>_xlfn.NORM.DIST(P2007,$T$753,$T$754,0)</f>
        <v>3.9523628524005778E-87</v>
      </c>
      <c r="W2007" s="253" t="str">
        <f>IF(V2007=MAX($V$761:$V$2761),Q2007,"")</f>
        <v/>
      </c>
      <c r="X2007" s="253" t="str">
        <f t="shared" si="470"/>
        <v/>
      </c>
      <c r="AB2007" s="253">
        <v>1246</v>
      </c>
      <c r="AC2007" s="253">
        <f t="shared" si="486"/>
        <v>213.29709794993823</v>
      </c>
      <c r="AD2007" s="253">
        <f t="shared" si="471"/>
        <v>1.134138513679691E-3</v>
      </c>
      <c r="AE2007" s="253">
        <f t="shared" si="472"/>
        <v>0.83744224354917562</v>
      </c>
      <c r="AF2007" s="253" t="str">
        <f>IF(OR(AE2007&lt;$T$757,AE2007&gt;$T$758),AD2007,"")</f>
        <v/>
      </c>
      <c r="AG2007" s="253">
        <f t="shared" si="473"/>
        <v>1.134138513679691E-3</v>
      </c>
      <c r="AH2007" s="253" t="str">
        <f t="shared" si="474"/>
        <v/>
      </c>
      <c r="AI2007" s="253">
        <f t="shared" si="475"/>
        <v>3.867577772563419E-5</v>
      </c>
      <c r="AJ2007" s="253" t="str">
        <f t="shared" si="476"/>
        <v/>
      </c>
      <c r="AK2007" s="253" t="str">
        <f t="shared" si="477"/>
        <v/>
      </c>
      <c r="AO2007" s="253">
        <v>1246</v>
      </c>
      <c r="AP2007" s="253">
        <f t="shared" si="478"/>
        <v>1257.4935341885739</v>
      </c>
      <c r="AQ2007" s="253">
        <f t="shared" si="479"/>
        <v>1.9237351689226084E-4</v>
      </c>
      <c r="AR2007" s="253">
        <f t="shared" si="480"/>
        <v>0.83744224354917551</v>
      </c>
      <c r="AS2007" s="253" t="str">
        <f>IF(OR(AR2007&lt;$T$757,AR2007&gt;$T$758),AQ2007,"")</f>
        <v/>
      </c>
      <c r="AT2007" s="253">
        <f t="shared" si="481"/>
        <v>1.9237351689226084E-4</v>
      </c>
      <c r="AU2007" s="253" t="str">
        <f t="shared" si="482"/>
        <v/>
      </c>
      <c r="AV2007" s="253">
        <f t="shared" si="483"/>
        <v>0</v>
      </c>
      <c r="AW2007" s="253">
        <f t="shared" si="484"/>
        <v>1.9237351689226084E-4</v>
      </c>
      <c r="AX2007" s="253" t="str">
        <f t="shared" si="485"/>
        <v/>
      </c>
      <c r="AZ2007" s="259"/>
      <c r="BA2007" s="259">
        <f>BA2006+$BD$753</f>
        <v>8.0064000000001627</v>
      </c>
      <c r="BB2007" s="274">
        <f t="shared" si="468"/>
        <v>0.33202989474200695</v>
      </c>
      <c r="BC2007" s="259">
        <f t="shared" si="469"/>
        <v>5.6333055338209093E-4</v>
      </c>
      <c r="BD2007" s="259" t="str">
        <f t="shared" si="466"/>
        <v/>
      </c>
      <c r="BE2007" s="254" t="str">
        <f t="shared" si="467"/>
        <v/>
      </c>
    </row>
    <row r="2008" spans="1:57" ht="20.100000000000001" customHeight="1" x14ac:dyDescent="0.25">
      <c r="A2008" s="247">
        <v>1247</v>
      </c>
      <c r="B2008" s="247">
        <f>$B$755+(A2008*$B$758)</f>
        <v>2374.9215453289908</v>
      </c>
      <c r="C2008" s="247">
        <f>_xlfn.NORM.DIST($B2008,$B$752,$B$753,0)</f>
        <v>1.0187104626588606E-4</v>
      </c>
      <c r="D2008" s="247">
        <f>_xlfn.NORM.DIST($B2008,$B$752,$B$753,1)</f>
        <v>0.83842367590127054</v>
      </c>
      <c r="E2008" s="247" t="str">
        <f>IF(OR(D2008&lt;$F$757,D2008&gt;$F$758),C2008,"")</f>
        <v/>
      </c>
      <c r="F2008" s="247">
        <f>IF(AND(D2008&gt;$F$757,D2008&lt;$F$758),C2008,"")</f>
        <v>1.0187104626588606E-4</v>
      </c>
      <c r="G2008" s="247" t="str">
        <f>IF(C2008=MAX($C$761:$C$2761),C2008,"")</f>
        <v/>
      </c>
      <c r="H2008" s="247">
        <f>_xlfn.NORM.DIST(B2008,$F$753,$F$754,0)</f>
        <v>0</v>
      </c>
      <c r="I2008" s="247">
        <f>IF(H2008=MAX($H$761:$H$2761),C2008,"")</f>
        <v>1.0187104626588606E-4</v>
      </c>
      <c r="J2008" s="247" t="str">
        <f>IF(I2008=MIN($I$761:$I$2761),I2008,"")</f>
        <v/>
      </c>
      <c r="K2008" s="247"/>
      <c r="L2008" s="247"/>
      <c r="M2008" s="247"/>
      <c r="N2008" s="247"/>
      <c r="O2008" s="247">
        <v>1247</v>
      </c>
      <c r="P2008" s="247">
        <f>$P$755+(O2008*$P$758)</f>
        <v>138.39979677394115</v>
      </c>
      <c r="Q2008" s="247">
        <f>_xlfn.NORM.DIST(P2008,P$752,P$753,0)</f>
        <v>1.7480931927756455E-3</v>
      </c>
      <c r="R2008" s="247">
        <f>_xlfn.NORM.DIST(P2008,P$752,P$753,1)</f>
        <v>0.83842367590127087</v>
      </c>
      <c r="S2008" s="253" t="str">
        <f>IF(OR(R2008&lt;$T$757,R2008&gt;$T$758),Q2008,"")</f>
        <v/>
      </c>
      <c r="T2008" s="253">
        <f>IF(AND(R2008&gt;$T$757,R2008&lt;$T$758),Q2008,"")</f>
        <v>1.7480931927756455E-3</v>
      </c>
      <c r="U2008" s="253" t="str">
        <f>IF(Q2008=MAX($Q$761:$Q$2761),Q2008,"")</f>
        <v/>
      </c>
      <c r="V2008" s="253">
        <f>_xlfn.NORM.DIST(P2008,$T$753,$T$754,0)</f>
        <v>3.6535520326202699E-87</v>
      </c>
      <c r="W2008" s="253" t="str">
        <f>IF(V2008=MAX($V$761:$V$2761),Q2008,"")</f>
        <v/>
      </c>
      <c r="X2008" s="253" t="str">
        <f t="shared" si="470"/>
        <v/>
      </c>
      <c r="AB2008" s="253">
        <v>1247</v>
      </c>
      <c r="AC2008" s="253">
        <f t="shared" si="486"/>
        <v>214.16415932371842</v>
      </c>
      <c r="AD2008" s="253">
        <f t="shared" si="471"/>
        <v>1.1296742806361118E-3</v>
      </c>
      <c r="AE2008" s="253">
        <f t="shared" si="472"/>
        <v>0.83842367590127054</v>
      </c>
      <c r="AF2008" s="253" t="str">
        <f>IF(OR(AE2008&lt;$T$757,AE2008&gt;$T$758),AD2008,"")</f>
        <v/>
      </c>
      <c r="AG2008" s="253">
        <f t="shared" si="473"/>
        <v>1.1296742806361118E-3</v>
      </c>
      <c r="AH2008" s="253" t="str">
        <f t="shared" si="474"/>
        <v/>
      </c>
      <c r="AI2008" s="253">
        <f t="shared" si="475"/>
        <v>3.8247870662792339E-5</v>
      </c>
      <c r="AJ2008" s="253" t="str">
        <f t="shared" si="476"/>
        <v/>
      </c>
      <c r="AK2008" s="253" t="str">
        <f t="shared" si="477"/>
        <v/>
      </c>
      <c r="AO2008" s="253">
        <v>1247</v>
      </c>
      <c r="AP2008" s="253">
        <f t="shared" si="478"/>
        <v>1262.6052965226745</v>
      </c>
      <c r="AQ2008" s="253">
        <f t="shared" si="479"/>
        <v>1.9161628997468283E-4</v>
      </c>
      <c r="AR2008" s="253">
        <f t="shared" si="480"/>
        <v>0.83842367590127065</v>
      </c>
      <c r="AS2008" s="253" t="str">
        <f>IF(OR(AR2008&lt;$T$757,AR2008&gt;$T$758),AQ2008,"")</f>
        <v/>
      </c>
      <c r="AT2008" s="253">
        <f t="shared" si="481"/>
        <v>1.9161628997468283E-4</v>
      </c>
      <c r="AU2008" s="253" t="str">
        <f t="shared" si="482"/>
        <v/>
      </c>
      <c r="AV2008" s="253">
        <f t="shared" si="483"/>
        <v>0</v>
      </c>
      <c r="AW2008" s="253">
        <f t="shared" si="484"/>
        <v>1.9161628997468283E-4</v>
      </c>
      <c r="AX2008" s="253" t="str">
        <f t="shared" si="485"/>
        <v/>
      </c>
      <c r="AZ2008" s="259"/>
      <c r="BA2008" s="259">
        <f>BA2007+$BD$753</f>
        <v>8.012800000000162</v>
      </c>
      <c r="BB2008" s="274">
        <f t="shared" si="468"/>
        <v>0.33146656418862486</v>
      </c>
      <c r="BC2008" s="259">
        <f t="shared" si="469"/>
        <v>5.626531647466293E-4</v>
      </c>
      <c r="BD2008" s="259" t="str">
        <f t="shared" si="466"/>
        <v/>
      </c>
      <c r="BE2008" s="254" t="str">
        <f t="shared" si="467"/>
        <v/>
      </c>
    </row>
    <row r="2009" spans="1:57" ht="20.100000000000001" customHeight="1" x14ac:dyDescent="0.25">
      <c r="A2009" s="247">
        <v>1248</v>
      </c>
      <c r="B2009" s="247">
        <f>$B$755+(A2009*$B$758)</f>
        <v>2384.5366123141284</v>
      </c>
      <c r="C2009" s="247">
        <f>_xlfn.NORM.DIST($B2009,$B$752,$B$753,0)</f>
        <v>1.0146843461986503E-4</v>
      </c>
      <c r="D2009" s="247">
        <f>_xlfn.NORM.DIST($B2009,$B$752,$B$753,1)</f>
        <v>0.83940123729192939</v>
      </c>
      <c r="E2009" s="247" t="str">
        <f>IF(OR(D2009&lt;$F$757,D2009&gt;$F$758),C2009,"")</f>
        <v/>
      </c>
      <c r="F2009" s="247">
        <f>IF(AND(D2009&gt;$F$757,D2009&lt;$F$758),C2009,"")</f>
        <v>1.0146843461986503E-4</v>
      </c>
      <c r="G2009" s="247" t="str">
        <f>IF(C2009=MAX($C$761:$C$2761),C2009,"")</f>
        <v/>
      </c>
      <c r="H2009" s="247">
        <f>_xlfn.NORM.DIST(B2009,$F$753,$F$754,0)</f>
        <v>0</v>
      </c>
      <c r="I2009" s="247">
        <f>IF(H2009=MAX($H$761:$H$2761),C2009,"")</f>
        <v>1.0146843461986503E-4</v>
      </c>
      <c r="J2009" s="247" t="str">
        <f>IF(I2009=MIN($I$761:$I$2761),I2009,"")</f>
        <v/>
      </c>
      <c r="K2009" s="247"/>
      <c r="L2009" s="247"/>
      <c r="M2009" s="247"/>
      <c r="N2009" s="247"/>
      <c r="O2009" s="247">
        <v>1248</v>
      </c>
      <c r="P2009" s="247">
        <f>$P$755+(O2009*$P$758)</f>
        <v>138.96011983780318</v>
      </c>
      <c r="Q2009" s="247">
        <f>_xlfn.NORM.DIST(P2009,P$752,P$753,0)</f>
        <v>1.7411844321067451E-3</v>
      </c>
      <c r="R2009" s="247">
        <f>_xlfn.NORM.DIST(P2009,P$752,P$753,1)</f>
        <v>0.83940123729192939</v>
      </c>
      <c r="S2009" s="253" t="str">
        <f>IF(OR(R2009&lt;$T$757,R2009&gt;$T$758),Q2009,"")</f>
        <v/>
      </c>
      <c r="T2009" s="253">
        <f>IF(AND(R2009&gt;$T$757,R2009&lt;$T$758),Q2009,"")</f>
        <v>1.7411844321067451E-3</v>
      </c>
      <c r="U2009" s="253" t="str">
        <f>IF(Q2009=MAX($Q$761:$Q$2761),Q2009,"")</f>
        <v/>
      </c>
      <c r="V2009" s="253">
        <f>_xlfn.NORM.DIST(P2009,$T$753,$T$754,0)</f>
        <v>3.3772781953929515E-87</v>
      </c>
      <c r="W2009" s="253" t="str">
        <f>IF(V2009=MAX($V$761:$V$2761),Q2009,"")</f>
        <v/>
      </c>
      <c r="X2009" s="253" t="str">
        <f t="shared" si="470"/>
        <v/>
      </c>
      <c r="AB2009" s="253">
        <v>1248</v>
      </c>
      <c r="AC2009" s="253">
        <f t="shared" si="486"/>
        <v>215.03122069749884</v>
      </c>
      <c r="AD2009" s="253">
        <f t="shared" si="471"/>
        <v>1.1252096163544909E-3</v>
      </c>
      <c r="AE2009" s="253">
        <f t="shared" si="472"/>
        <v>0.8394012372919295</v>
      </c>
      <c r="AF2009" s="253" t="str">
        <f>IF(OR(AE2009&lt;$T$757,AE2009&gt;$T$758),AD2009,"")</f>
        <v/>
      </c>
      <c r="AG2009" s="253">
        <f t="shared" si="473"/>
        <v>1.1252096163544909E-3</v>
      </c>
      <c r="AH2009" s="253" t="str">
        <f t="shared" si="474"/>
        <v/>
      </c>
      <c r="AI2009" s="253">
        <f t="shared" si="475"/>
        <v>3.7824092754095605E-5</v>
      </c>
      <c r="AJ2009" s="253" t="str">
        <f t="shared" si="476"/>
        <v/>
      </c>
      <c r="AK2009" s="253" t="str">
        <f t="shared" si="477"/>
        <v/>
      </c>
      <c r="AO2009" s="253">
        <v>1248</v>
      </c>
      <c r="AP2009" s="253">
        <f t="shared" si="478"/>
        <v>1267.7170588567742</v>
      </c>
      <c r="AQ2009" s="253">
        <f t="shared" si="479"/>
        <v>1.908589899101504E-4</v>
      </c>
      <c r="AR2009" s="253">
        <f t="shared" si="480"/>
        <v>0.83940123729192939</v>
      </c>
      <c r="AS2009" s="253" t="str">
        <f>IF(OR(AR2009&lt;$T$757,AR2009&gt;$T$758),AQ2009,"")</f>
        <v/>
      </c>
      <c r="AT2009" s="253">
        <f t="shared" si="481"/>
        <v>1.908589899101504E-4</v>
      </c>
      <c r="AU2009" s="253" t="str">
        <f t="shared" si="482"/>
        <v/>
      </c>
      <c r="AV2009" s="253">
        <f t="shared" si="483"/>
        <v>0</v>
      </c>
      <c r="AW2009" s="253">
        <f t="shared" si="484"/>
        <v>1.908589899101504E-4</v>
      </c>
      <c r="AX2009" s="253" t="str">
        <f t="shared" si="485"/>
        <v/>
      </c>
      <c r="AZ2009" s="259"/>
      <c r="BA2009" s="259">
        <f>BA2008+$BD$753</f>
        <v>8.0192000000001613</v>
      </c>
      <c r="BB2009" s="274">
        <f t="shared" si="468"/>
        <v>0.33090391102387823</v>
      </c>
      <c r="BC2009" s="259">
        <f t="shared" si="469"/>
        <v>5.6197569507432377E-4</v>
      </c>
      <c r="BD2009" s="259" t="str">
        <f t="shared" si="466"/>
        <v/>
      </c>
      <c r="BE2009" s="254" t="str">
        <f t="shared" si="467"/>
        <v/>
      </c>
    </row>
    <row r="2010" spans="1:57" ht="20.100000000000001" customHeight="1" x14ac:dyDescent="0.25">
      <c r="A2010" s="248">
        <v>1249</v>
      </c>
      <c r="B2010" s="247">
        <f>$B$755+(A2010*$B$758)</f>
        <v>2394.1516792992661</v>
      </c>
      <c r="C2010" s="247">
        <f>_xlfn.NORM.DIST($B2010,$B$752,$B$753,0)</f>
        <v>1.0106579709763763E-4</v>
      </c>
      <c r="D2010" s="247">
        <f>_xlfn.NORM.DIST($B2010,$B$752,$B$753,1)</f>
        <v>0.84037492740983621</v>
      </c>
      <c r="E2010" s="247" t="str">
        <f>IF(OR(D2010&lt;$F$757,D2010&gt;$F$758),C2010,"")</f>
        <v/>
      </c>
      <c r="F2010" s="247">
        <f>IF(AND(D2010&gt;$F$757,D2010&lt;$F$758),C2010,"")</f>
        <v>1.0106579709763763E-4</v>
      </c>
      <c r="G2010" s="247" t="str">
        <f>IF(C2010=MAX($C$761:$C$2761),C2010,"")</f>
        <v/>
      </c>
      <c r="H2010" s="247">
        <f>_xlfn.NORM.DIST(B2010,$F$753,$F$754,0)</f>
        <v>0</v>
      </c>
      <c r="I2010" s="247">
        <f>IF(H2010=MAX($H$761:$H$2761),C2010,"")</f>
        <v>1.0106579709763763E-4</v>
      </c>
      <c r="J2010" s="247" t="str">
        <f>IF(I2010=MIN($I$761:$I$2761),I2010,"")</f>
        <v/>
      </c>
      <c r="K2010" s="247"/>
      <c r="L2010" s="247"/>
      <c r="M2010" s="247"/>
      <c r="N2010" s="247"/>
      <c r="O2010" s="248">
        <v>1249</v>
      </c>
      <c r="P2010" s="247">
        <f>$P$755+(O2010*$P$758)</f>
        <v>139.52044290166532</v>
      </c>
      <c r="Q2010" s="247">
        <f>_xlfn.NORM.DIST(P2010,P$752,P$753,0)</f>
        <v>1.7342752274056891E-3</v>
      </c>
      <c r="R2010" s="247">
        <f>_xlfn.NORM.DIST(P2010,P$752,P$753,1)</f>
        <v>0.84037492740983644</v>
      </c>
      <c r="S2010" s="253" t="str">
        <f>IF(OR(R2010&lt;$T$757,R2010&gt;$T$758),Q2010,"")</f>
        <v/>
      </c>
      <c r="T2010" s="253">
        <f>IF(AND(R2010&gt;$T$757,R2010&lt;$T$758),Q2010,"")</f>
        <v>1.7342752274056891E-3</v>
      </c>
      <c r="U2010" s="253" t="str">
        <f>IF(Q2010=MAX($Q$761:$Q$2761),Q2010,"")</f>
        <v/>
      </c>
      <c r="V2010" s="253">
        <f>_xlfn.NORM.DIST(P2010,$T$753,$T$754,0)</f>
        <v>3.1218456484463682E-87</v>
      </c>
      <c r="W2010" s="253" t="str">
        <f>IF(V2010=MAX($V$761:$V$2761),Q2010,"")</f>
        <v/>
      </c>
      <c r="X2010" s="253" t="str">
        <f t="shared" si="470"/>
        <v/>
      </c>
      <c r="AB2010" s="259">
        <v>1249</v>
      </c>
      <c r="AC2010" s="253">
        <f t="shared" si="486"/>
        <v>215.89828207127903</v>
      </c>
      <c r="AD2010" s="253">
        <f t="shared" si="471"/>
        <v>1.1207446651249522E-3</v>
      </c>
      <c r="AE2010" s="253">
        <f t="shared" si="472"/>
        <v>0.84037492740983644</v>
      </c>
      <c r="AF2010" s="253" t="str">
        <f>IF(OR(AE2010&lt;$T$757,AE2010&gt;$T$758),AD2010,"")</f>
        <v/>
      </c>
      <c r="AG2010" s="253">
        <f t="shared" si="473"/>
        <v>1.1207446651249522E-3</v>
      </c>
      <c r="AH2010" s="253" t="str">
        <f t="shared" si="474"/>
        <v/>
      </c>
      <c r="AI2010" s="253">
        <f t="shared" si="475"/>
        <v>3.7404411735093078E-5</v>
      </c>
      <c r="AJ2010" s="253" t="str">
        <f t="shared" si="476"/>
        <v/>
      </c>
      <c r="AK2010" s="253" t="str">
        <f t="shared" si="477"/>
        <v/>
      </c>
      <c r="AO2010" s="259">
        <v>1249</v>
      </c>
      <c r="AP2010" s="253">
        <f t="shared" si="478"/>
        <v>1272.8288211908739</v>
      </c>
      <c r="AQ2010" s="253">
        <f t="shared" si="479"/>
        <v>1.9010164117327338E-4</v>
      </c>
      <c r="AR2010" s="253">
        <f t="shared" si="480"/>
        <v>0.84037492740983633</v>
      </c>
      <c r="AS2010" s="253" t="str">
        <f>IF(OR(AR2010&lt;$T$757,AR2010&gt;$T$758),AQ2010,"")</f>
        <v/>
      </c>
      <c r="AT2010" s="253">
        <f t="shared" si="481"/>
        <v>1.9010164117327338E-4</v>
      </c>
      <c r="AU2010" s="253" t="str">
        <f t="shared" si="482"/>
        <v/>
      </c>
      <c r="AV2010" s="253">
        <f t="shared" si="483"/>
        <v>0</v>
      </c>
      <c r="AW2010" s="253">
        <f t="shared" si="484"/>
        <v>1.9010164117327338E-4</v>
      </c>
      <c r="AX2010" s="253" t="str">
        <f t="shared" si="485"/>
        <v/>
      </c>
      <c r="AZ2010" s="259"/>
      <c r="BA2010" s="259">
        <f>BA2009+$BD$753</f>
        <v>8.0256000000001606</v>
      </c>
      <c r="BB2010" s="274">
        <f t="shared" si="468"/>
        <v>0.3303419353288039</v>
      </c>
      <c r="BC2010" s="259">
        <f t="shared" si="469"/>
        <v>5.6129814804861677E-4</v>
      </c>
      <c r="BD2010" s="259" t="str">
        <f t="shared" si="466"/>
        <v/>
      </c>
      <c r="BE2010" s="254" t="str">
        <f t="shared" si="467"/>
        <v/>
      </c>
    </row>
    <row r="2011" spans="1:57" ht="20.100000000000001" customHeight="1" x14ac:dyDescent="0.25">
      <c r="A2011" s="247">
        <v>1250</v>
      </c>
      <c r="B2011" s="247">
        <f>$B$755+(A2011*$B$758)</f>
        <v>2403.7667462844038</v>
      </c>
      <c r="C2011" s="247">
        <f>_xlfn.NORM.DIST($B2011,$B$752,$B$753,0)</f>
        <v>1.0066314666061794E-4</v>
      </c>
      <c r="D2011" s="247">
        <f>_xlfn.NORM.DIST($B2011,$B$752,$B$753,1)</f>
        <v>0.84134474606854281</v>
      </c>
      <c r="E2011" s="247" t="str">
        <f>IF(OR(D2011&lt;$F$757,D2011&gt;$F$758),C2011,"")</f>
        <v/>
      </c>
      <c r="F2011" s="247">
        <f>IF(AND(D2011&gt;$F$757,D2011&lt;$F$758),C2011,"")</f>
        <v>1.0066314666061794E-4</v>
      </c>
      <c r="G2011" s="247" t="str">
        <f>IF(C2011=MAX($C$761:$C$2761),C2011,"")</f>
        <v/>
      </c>
      <c r="H2011" s="247">
        <f>_xlfn.NORM.DIST(B2011,$F$753,$F$754,0)</f>
        <v>0</v>
      </c>
      <c r="I2011" s="247">
        <f>IF(H2011=MAX($H$761:$H$2761),C2011,"")</f>
        <v>1.0066314666061794E-4</v>
      </c>
      <c r="J2011" s="247" t="str">
        <f>IF(I2011=MIN($I$761:$I$2761),I2011,"")</f>
        <v/>
      </c>
      <c r="K2011" s="247"/>
      <c r="L2011" s="247"/>
      <c r="M2011" s="247"/>
      <c r="N2011" s="247"/>
      <c r="O2011" s="247">
        <v>1250</v>
      </c>
      <c r="P2011" s="247">
        <f>$P$755+(O2011*$P$758)</f>
        <v>140.08076596552746</v>
      </c>
      <c r="Q2011" s="247">
        <f>_xlfn.NORM.DIST(P2011,P$752,P$753,0)</f>
        <v>1.7273658010885668E-3</v>
      </c>
      <c r="R2011" s="247">
        <f>_xlfn.NORM.DIST(P2011,P$752,P$753,1)</f>
        <v>0.84134474606854304</v>
      </c>
      <c r="S2011" s="253" t="str">
        <f>IF(OR(R2011&lt;$T$757,R2011&gt;$T$758),Q2011,"")</f>
        <v/>
      </c>
      <c r="T2011" s="253">
        <f>IF(AND(R2011&gt;$T$757,R2011&lt;$T$758),Q2011,"")</f>
        <v>1.7273658010885668E-3</v>
      </c>
      <c r="U2011" s="253" t="str">
        <f>IF(Q2011=MAX($Q$761:$Q$2761),Q2011,"")</f>
        <v/>
      </c>
      <c r="V2011" s="253">
        <f>_xlfn.NORM.DIST(P2011,$T$753,$T$754,0)</f>
        <v>2.8856859741496238E-87</v>
      </c>
      <c r="W2011" s="253" t="str">
        <f>IF(V2011=MAX($V$761:$V$2761),Q2011,"")</f>
        <v/>
      </c>
      <c r="X2011" s="253" t="str">
        <f t="shared" si="470"/>
        <v/>
      </c>
      <c r="AB2011" s="253">
        <v>1250</v>
      </c>
      <c r="AC2011" s="253">
        <f t="shared" si="486"/>
        <v>216.76534344505922</v>
      </c>
      <c r="AD2011" s="253">
        <f t="shared" si="471"/>
        <v>1.1162795706799533E-3</v>
      </c>
      <c r="AE2011" s="253">
        <f t="shared" si="472"/>
        <v>0.84134474606854281</v>
      </c>
      <c r="AF2011" s="253" t="str">
        <f>IF(OR(AE2011&lt;$T$757,AE2011&gt;$T$758),AD2011,"")</f>
        <v/>
      </c>
      <c r="AG2011" s="253">
        <f t="shared" si="473"/>
        <v>1.1162795706799533E-3</v>
      </c>
      <c r="AH2011" s="253" t="str">
        <f t="shared" si="474"/>
        <v/>
      </c>
      <c r="AI2011" s="253">
        <f t="shared" si="475"/>
        <v>3.6988795503513715E-5</v>
      </c>
      <c r="AJ2011" s="253" t="str">
        <f t="shared" si="476"/>
        <v/>
      </c>
      <c r="AK2011" s="253" t="str">
        <f t="shared" si="477"/>
        <v/>
      </c>
      <c r="AO2011" s="253">
        <v>1250</v>
      </c>
      <c r="AP2011" s="253">
        <f t="shared" si="478"/>
        <v>1277.9405835249736</v>
      </c>
      <c r="AQ2011" s="253">
        <f t="shared" si="479"/>
        <v>1.8934426814407116E-4</v>
      </c>
      <c r="AR2011" s="253">
        <f t="shared" si="480"/>
        <v>0.84134474606854281</v>
      </c>
      <c r="AS2011" s="253" t="str">
        <f>IF(OR(AR2011&lt;$T$757,AR2011&gt;$T$758),AQ2011,"")</f>
        <v/>
      </c>
      <c r="AT2011" s="253">
        <f t="shared" si="481"/>
        <v>1.8934426814407116E-4</v>
      </c>
      <c r="AU2011" s="253" t="str">
        <f t="shared" si="482"/>
        <v/>
      </c>
      <c r="AV2011" s="253">
        <f t="shared" si="483"/>
        <v>0</v>
      </c>
      <c r="AW2011" s="253">
        <f t="shared" si="484"/>
        <v>1.8934426814407116E-4</v>
      </c>
      <c r="AX2011" s="253" t="str">
        <f t="shared" si="485"/>
        <v/>
      </c>
      <c r="AZ2011" s="259"/>
      <c r="BA2011" s="259">
        <f>BA2010+$BD$753</f>
        <v>8.0320000000001599</v>
      </c>
      <c r="BB2011" s="274">
        <f t="shared" si="468"/>
        <v>0.32978063718075529</v>
      </c>
      <c r="BC2011" s="259">
        <f t="shared" si="469"/>
        <v>5.6062052733835133E-4</v>
      </c>
      <c r="BD2011" s="259" t="str">
        <f t="shared" si="466"/>
        <v/>
      </c>
      <c r="BE2011" s="254" t="str">
        <f t="shared" si="467"/>
        <v/>
      </c>
    </row>
    <row r="2012" spans="1:57" ht="20.100000000000001" customHeight="1" x14ac:dyDescent="0.25">
      <c r="A2012" s="247">
        <v>1251</v>
      </c>
      <c r="B2012" s="247">
        <f>$B$755+(A2012*$B$758)</f>
        <v>2413.3818132695415</v>
      </c>
      <c r="C2012" s="247">
        <f>_xlfn.NORM.DIST($B2012,$B$752,$B$753,0)</f>
        <v>1.002604962193033E-4</v>
      </c>
      <c r="D2012" s="247">
        <f>_xlfn.NORM.DIST($B2012,$B$752,$B$753,1)</f>
        <v>0.84231069320598118</v>
      </c>
      <c r="E2012" s="247" t="str">
        <f>IF(OR(D2012&lt;$F$757,D2012&gt;$F$758),C2012,"")</f>
        <v/>
      </c>
      <c r="F2012" s="247">
        <f>IF(AND(D2012&gt;$F$757,D2012&lt;$F$758),C2012,"")</f>
        <v>1.002604962193033E-4</v>
      </c>
      <c r="G2012" s="247" t="str">
        <f>IF(C2012=MAX($C$761:$C$2761),C2012,"")</f>
        <v/>
      </c>
      <c r="H2012" s="247">
        <f>_xlfn.NORM.DIST(B2012,$F$753,$F$754,0)</f>
        <v>0</v>
      </c>
      <c r="I2012" s="247">
        <f>IF(H2012=MAX($H$761:$H$2761),C2012,"")</f>
        <v>1.002604962193033E-4</v>
      </c>
      <c r="J2012" s="247" t="str">
        <f>IF(I2012=MIN($I$761:$I$2761),I2012,"")</f>
        <v/>
      </c>
      <c r="K2012" s="247"/>
      <c r="L2012" s="247"/>
      <c r="M2012" s="247"/>
      <c r="N2012" s="247"/>
      <c r="O2012" s="247">
        <v>1251</v>
      </c>
      <c r="P2012" s="247">
        <f>$P$755+(O2012*$P$758)</f>
        <v>140.64108902938949</v>
      </c>
      <c r="Q2012" s="247">
        <f>_xlfn.NORM.DIST(P2012,P$752,P$753,0)</f>
        <v>1.7204563746977448E-3</v>
      </c>
      <c r="R2012" s="247">
        <f>_xlfn.NORM.DIST(P2012,P$752,P$753,1)</f>
        <v>0.84231069320598118</v>
      </c>
      <c r="S2012" s="253" t="str">
        <f>IF(OR(R2012&lt;$T$757,R2012&gt;$T$758),Q2012,"")</f>
        <v/>
      </c>
      <c r="T2012" s="253">
        <f>IF(AND(R2012&gt;$T$757,R2012&lt;$T$758),Q2012,"")</f>
        <v>1.7204563746977448E-3</v>
      </c>
      <c r="U2012" s="253" t="str">
        <f>IF(Q2012=MAX($Q$761:$Q$2761),Q2012,"")</f>
        <v/>
      </c>
      <c r="V2012" s="253">
        <f>_xlfn.NORM.DIST(P2012,$T$753,$T$754,0)</f>
        <v>2.667348499973806E-87</v>
      </c>
      <c r="W2012" s="253" t="str">
        <f>IF(V2012=MAX($V$761:$V$2761),Q2012,"")</f>
        <v/>
      </c>
      <c r="X2012" s="253" t="str">
        <f t="shared" si="470"/>
        <v/>
      </c>
      <c r="AB2012" s="253">
        <v>1251</v>
      </c>
      <c r="AC2012" s="253">
        <f t="shared" si="486"/>
        <v>217.6324048188394</v>
      </c>
      <c r="AD2012" s="253">
        <f t="shared" si="471"/>
        <v>1.1118144761873268E-3</v>
      </c>
      <c r="AE2012" s="253">
        <f t="shared" si="472"/>
        <v>0.84231069320598118</v>
      </c>
      <c r="AF2012" s="253" t="str">
        <f>IF(OR(AE2012&lt;$T$757,AE2012&gt;$T$758),AD2012,"")</f>
        <v/>
      </c>
      <c r="AG2012" s="253">
        <f t="shared" si="473"/>
        <v>1.1118144761873268E-3</v>
      </c>
      <c r="AH2012" s="253" t="str">
        <f t="shared" si="474"/>
        <v/>
      </c>
      <c r="AI2012" s="253">
        <f t="shared" si="475"/>
        <v>3.6577212119510161E-5</v>
      </c>
      <c r="AJ2012" s="253" t="str">
        <f t="shared" si="476"/>
        <v/>
      </c>
      <c r="AK2012" s="253" t="str">
        <f t="shared" si="477"/>
        <v/>
      </c>
      <c r="AO2012" s="253">
        <v>1251</v>
      </c>
      <c r="AP2012" s="253">
        <f t="shared" si="478"/>
        <v>1283.0523458590742</v>
      </c>
      <c r="AQ2012" s="253">
        <f t="shared" si="479"/>
        <v>1.8858689510679015E-4</v>
      </c>
      <c r="AR2012" s="253">
        <f t="shared" si="480"/>
        <v>0.84231069320598129</v>
      </c>
      <c r="AS2012" s="253" t="str">
        <f>IF(OR(AR2012&lt;$T$757,AR2012&gt;$T$758),AQ2012,"")</f>
        <v/>
      </c>
      <c r="AT2012" s="253">
        <f t="shared" si="481"/>
        <v>1.8858689510679015E-4</v>
      </c>
      <c r="AU2012" s="253" t="str">
        <f t="shared" si="482"/>
        <v/>
      </c>
      <c r="AV2012" s="253">
        <f t="shared" si="483"/>
        <v>0</v>
      </c>
      <c r="AW2012" s="253">
        <f t="shared" si="484"/>
        <v>1.8858689510679015E-4</v>
      </c>
      <c r="AX2012" s="253" t="str">
        <f t="shared" si="485"/>
        <v/>
      </c>
      <c r="AZ2012" s="259"/>
      <c r="BA2012" s="259">
        <f>BA2011+$BD$753</f>
        <v>8.0384000000001592</v>
      </c>
      <c r="BB2012" s="274">
        <f t="shared" si="468"/>
        <v>0.32922001665341694</v>
      </c>
      <c r="BC2012" s="259">
        <f t="shared" si="469"/>
        <v>5.599428365997694E-4</v>
      </c>
      <c r="BD2012" s="259" t="str">
        <f t="shared" si="466"/>
        <v/>
      </c>
      <c r="BE2012" s="254" t="str">
        <f t="shared" si="467"/>
        <v/>
      </c>
    </row>
    <row r="2013" spans="1:57" ht="20.100000000000001" customHeight="1" x14ac:dyDescent="0.25">
      <c r="A2013" s="247">
        <v>1252</v>
      </c>
      <c r="B2013" s="247">
        <f>$B$755+(A2013*$B$758)</f>
        <v>2422.9968802546791</v>
      </c>
      <c r="C2013" s="247">
        <f>_xlfn.NORM.DIST($B2013,$B$752,$B$753,0)</f>
        <v>9.9857858632652666E-5</v>
      </c>
      <c r="D2013" s="247">
        <f>_xlfn.NORM.DIST($B2013,$B$752,$B$753,1)</f>
        <v>0.8432727688839714</v>
      </c>
      <c r="E2013" s="247" t="str">
        <f>IF(OR(D2013&lt;$F$757,D2013&gt;$F$758),C2013,"")</f>
        <v/>
      </c>
      <c r="F2013" s="247">
        <f>IF(AND(D2013&gt;$F$757,D2013&lt;$F$758),C2013,"")</f>
        <v>9.9857858632652666E-5</v>
      </c>
      <c r="G2013" s="247" t="str">
        <f>IF(C2013=MAX($C$761:$C$2761),C2013,"")</f>
        <v/>
      </c>
      <c r="H2013" s="247">
        <f>_xlfn.NORM.DIST(B2013,$F$753,$F$754,0)</f>
        <v>0</v>
      </c>
      <c r="I2013" s="247">
        <f>IF(H2013=MAX($H$761:$H$2761),C2013,"")</f>
        <v>9.9857858632652666E-5</v>
      </c>
      <c r="J2013" s="247" t="str">
        <f>IF(I2013=MIN($I$761:$I$2761),I2013,"")</f>
        <v/>
      </c>
      <c r="K2013" s="247"/>
      <c r="L2013" s="247"/>
      <c r="M2013" s="247"/>
      <c r="N2013" s="247"/>
      <c r="O2013" s="247">
        <v>1252</v>
      </c>
      <c r="P2013" s="247">
        <f>$P$755+(O2013*$P$758)</f>
        <v>141.20141209325163</v>
      </c>
      <c r="Q2013" s="247">
        <f>_xlfn.NORM.DIST(P2013,P$752,P$753,0)</f>
        <v>1.7135471688911946E-3</v>
      </c>
      <c r="R2013" s="247">
        <f>_xlfn.NORM.DIST(P2013,P$752,P$753,1)</f>
        <v>0.84327276888397151</v>
      </c>
      <c r="S2013" s="253" t="str">
        <f>IF(OR(R2013&lt;$T$757,R2013&gt;$T$758),Q2013,"")</f>
        <v/>
      </c>
      <c r="T2013" s="253">
        <f>IF(AND(R2013&gt;$T$757,R2013&lt;$T$758),Q2013,"")</f>
        <v>1.7135471688911946E-3</v>
      </c>
      <c r="U2013" s="253" t="str">
        <f>IF(Q2013=MAX($Q$761:$Q$2761),Q2013,"")</f>
        <v/>
      </c>
      <c r="V2013" s="253">
        <f>_xlfn.NORM.DIST(P2013,$T$753,$T$754,0)</f>
        <v>2.465491480704846E-87</v>
      </c>
      <c r="W2013" s="253" t="str">
        <f>IF(V2013=MAX($V$761:$V$2761),Q2013,"")</f>
        <v/>
      </c>
      <c r="X2013" s="253" t="str">
        <f t="shared" si="470"/>
        <v/>
      </c>
      <c r="AB2013" s="253">
        <v>1252</v>
      </c>
      <c r="AC2013" s="253">
        <f t="shared" si="486"/>
        <v>218.49946619261982</v>
      </c>
      <c r="AD2013" s="253">
        <f t="shared" si="471"/>
        <v>1.1073495242433806E-3</v>
      </c>
      <c r="AE2013" s="253">
        <f t="shared" si="472"/>
        <v>0.84327276888397162</v>
      </c>
      <c r="AF2013" s="253" t="str">
        <f>IF(OR(AE2013&lt;$T$757,AE2013&gt;$T$758),AD2013,"")</f>
        <v/>
      </c>
      <c r="AG2013" s="253">
        <f t="shared" si="473"/>
        <v>1.1073495242433806E-3</v>
      </c>
      <c r="AH2013" s="253" t="str">
        <f t="shared" si="474"/>
        <v/>
      </c>
      <c r="AI2013" s="253">
        <f t="shared" si="475"/>
        <v>3.6169629805886898E-5</v>
      </c>
      <c r="AJ2013" s="253" t="str">
        <f t="shared" si="476"/>
        <v/>
      </c>
      <c r="AK2013" s="253" t="str">
        <f t="shared" si="477"/>
        <v/>
      </c>
      <c r="AO2013" s="253">
        <v>1252</v>
      </c>
      <c r="AP2013" s="253">
        <f t="shared" si="478"/>
        <v>1288.1641081931739</v>
      </c>
      <c r="AQ2013" s="253">
        <f t="shared" si="479"/>
        <v>1.8782954624873497E-4</v>
      </c>
      <c r="AR2013" s="253">
        <f t="shared" si="480"/>
        <v>0.84327276888397151</v>
      </c>
      <c r="AS2013" s="253" t="str">
        <f>IF(OR(AR2013&lt;$T$757,AR2013&gt;$T$758),AQ2013,"")</f>
        <v/>
      </c>
      <c r="AT2013" s="253">
        <f t="shared" si="481"/>
        <v>1.8782954624873497E-4</v>
      </c>
      <c r="AU2013" s="253" t="str">
        <f t="shared" si="482"/>
        <v/>
      </c>
      <c r="AV2013" s="253">
        <f t="shared" si="483"/>
        <v>0</v>
      </c>
      <c r="AW2013" s="253">
        <f t="shared" si="484"/>
        <v>1.8782954624873497E-4</v>
      </c>
      <c r="AX2013" s="253" t="str">
        <f t="shared" si="485"/>
        <v/>
      </c>
      <c r="AZ2013" s="259"/>
      <c r="BA2013" s="259">
        <f>BA2012+$BD$753</f>
        <v>8.0448000000001585</v>
      </c>
      <c r="BB2013" s="274">
        <f t="shared" si="468"/>
        <v>0.32866007381681717</v>
      </c>
      <c r="BC2013" s="259">
        <f t="shared" si="469"/>
        <v>5.5926507947862136E-4</v>
      </c>
      <c r="BD2013" s="259" t="str">
        <f t="shared" si="466"/>
        <v/>
      </c>
      <c r="BE2013" s="254" t="str">
        <f t="shared" si="467"/>
        <v/>
      </c>
    </row>
    <row r="2014" spans="1:57" ht="20.100000000000001" customHeight="1" x14ac:dyDescent="0.25">
      <c r="A2014" s="247">
        <v>1253</v>
      </c>
      <c r="B2014" s="247">
        <f>$B$755+(A2014*$B$758)</f>
        <v>2432.6119472398168</v>
      </c>
      <c r="C2014" s="247">
        <f>_xlfn.NORM.DIST($B2014,$B$752,$B$753,0)</f>
        <v>9.9455246707471376E-5</v>
      </c>
      <c r="D2014" s="247">
        <f>_xlfn.NORM.DIST($B2014,$B$752,$B$753,1)</f>
        <v>0.84423097328772312</v>
      </c>
      <c r="E2014" s="247" t="str">
        <f>IF(OR(D2014&lt;$F$757,D2014&gt;$F$758),C2014,"")</f>
        <v/>
      </c>
      <c r="F2014" s="247">
        <f>IF(AND(D2014&gt;$F$757,D2014&lt;$F$758),C2014,"")</f>
        <v>9.9455246707471376E-5</v>
      </c>
      <c r="G2014" s="247" t="str">
        <f>IF(C2014=MAX($C$761:$C$2761),C2014,"")</f>
        <v/>
      </c>
      <c r="H2014" s="247">
        <f>_xlfn.NORM.DIST(B2014,$F$753,$F$754,0)</f>
        <v>0</v>
      </c>
      <c r="I2014" s="247">
        <f>IF(H2014=MAX($H$761:$H$2761),C2014,"")</f>
        <v>9.9455246707471376E-5</v>
      </c>
      <c r="J2014" s="247" t="str">
        <f>IF(I2014=MIN($I$761:$I$2761),I2014,"")</f>
        <v/>
      </c>
      <c r="K2014" s="247"/>
      <c r="L2014" s="247"/>
      <c r="M2014" s="247"/>
      <c r="N2014" s="247"/>
      <c r="O2014" s="247">
        <v>1253</v>
      </c>
      <c r="P2014" s="247">
        <f>$P$755+(O2014*$P$758)</f>
        <v>141.76173515711378</v>
      </c>
      <c r="Q2014" s="247">
        <f>_xlfn.NORM.DIST(P2014,P$752,P$753,0)</f>
        <v>1.7066384034319412E-3</v>
      </c>
      <c r="R2014" s="247">
        <f>_xlfn.NORM.DIST(P2014,P$752,P$753,1)</f>
        <v>0.84423097328772323</v>
      </c>
      <c r="S2014" s="253" t="str">
        <f>IF(OR(R2014&lt;$T$757,R2014&gt;$T$758),Q2014,"")</f>
        <v/>
      </c>
      <c r="T2014" s="253">
        <f>IF(AND(R2014&gt;$T$757,R2014&lt;$T$758),Q2014,"")</f>
        <v>1.7066384034319412E-3</v>
      </c>
      <c r="U2014" s="253" t="str">
        <f>IF(Q2014=MAX($Q$761:$Q$2761),Q2014,"")</f>
        <v/>
      </c>
      <c r="V2014" s="253">
        <f>_xlfn.NORM.DIST(P2014,$T$753,$T$754,0)</f>
        <v>2.2788739393796673E-87</v>
      </c>
      <c r="W2014" s="253" t="str">
        <f>IF(V2014=MAX($V$761:$V$2761),Q2014,"")</f>
        <v/>
      </c>
      <c r="X2014" s="253" t="str">
        <f t="shared" si="470"/>
        <v/>
      </c>
      <c r="AB2014" s="253">
        <v>1253</v>
      </c>
      <c r="AC2014" s="253">
        <f t="shared" si="486"/>
        <v>219.36652756640001</v>
      </c>
      <c r="AD2014" s="253">
        <f t="shared" si="471"/>
        <v>1.1028848568660813E-3</v>
      </c>
      <c r="AE2014" s="253">
        <f t="shared" si="472"/>
        <v>0.84423097328772323</v>
      </c>
      <c r="AF2014" s="253" t="str">
        <f>IF(OR(AE2014&lt;$T$757,AE2014&gt;$T$758),AD2014,"")</f>
        <v/>
      </c>
      <c r="AG2014" s="253">
        <f t="shared" si="473"/>
        <v>1.1028848568660813E-3</v>
      </c>
      <c r="AH2014" s="253" t="str">
        <f t="shared" si="474"/>
        <v/>
      </c>
      <c r="AI2014" s="253">
        <f t="shared" si="475"/>
        <v>3.576601694831286E-5</v>
      </c>
      <c r="AJ2014" s="253" t="str">
        <f t="shared" si="476"/>
        <v/>
      </c>
      <c r="AK2014" s="253" t="str">
        <f t="shared" si="477"/>
        <v/>
      </c>
      <c r="AO2014" s="253">
        <v>1253</v>
      </c>
      <c r="AP2014" s="253">
        <f t="shared" si="478"/>
        <v>1293.2758705272736</v>
      </c>
      <c r="AQ2014" s="253">
        <f t="shared" si="479"/>
        <v>1.8707224565911064E-4</v>
      </c>
      <c r="AR2014" s="253">
        <f t="shared" si="480"/>
        <v>0.84423097328772312</v>
      </c>
      <c r="AS2014" s="253" t="str">
        <f>IF(OR(AR2014&lt;$T$757,AR2014&gt;$T$758),AQ2014,"")</f>
        <v/>
      </c>
      <c r="AT2014" s="253">
        <f t="shared" si="481"/>
        <v>1.8707224565911064E-4</v>
      </c>
      <c r="AU2014" s="253" t="str">
        <f t="shared" si="482"/>
        <v/>
      </c>
      <c r="AV2014" s="253">
        <f t="shared" si="483"/>
        <v>0</v>
      </c>
      <c r="AW2014" s="253">
        <f t="shared" si="484"/>
        <v>1.8707224565911064E-4</v>
      </c>
      <c r="AX2014" s="253" t="str">
        <f t="shared" si="485"/>
        <v/>
      </c>
      <c r="AZ2014" s="259"/>
      <c r="BA2014" s="259">
        <f>BA2013+$BD$753</f>
        <v>8.0512000000001578</v>
      </c>
      <c r="BB2014" s="274">
        <f t="shared" si="468"/>
        <v>0.32810080873733855</v>
      </c>
      <c r="BC2014" s="259">
        <f t="shared" si="469"/>
        <v>5.5858725960544753E-4</v>
      </c>
      <c r="BD2014" s="259" t="str">
        <f t="shared" si="466"/>
        <v/>
      </c>
      <c r="BE2014" s="254" t="str">
        <f t="shared" si="467"/>
        <v/>
      </c>
    </row>
    <row r="2015" spans="1:57" ht="20.100000000000001" customHeight="1" x14ac:dyDescent="0.25">
      <c r="A2015" s="247">
        <v>1254</v>
      </c>
      <c r="B2015" s="247">
        <f>$B$755+(A2015*$B$758)</f>
        <v>2442.2270142249545</v>
      </c>
      <c r="C2015" s="247">
        <f>_xlfn.NORM.DIST($B2015,$B$752,$B$753,0)</f>
        <v>9.9052673197802611E-5</v>
      </c>
      <c r="D2015" s="247">
        <f>_xlfn.NORM.DIST($B2015,$B$752,$B$753,1)</f>
        <v>0.84518530672533121</v>
      </c>
      <c r="E2015" s="247" t="str">
        <f>IF(OR(D2015&lt;$F$757,D2015&gt;$F$758),C2015,"")</f>
        <v/>
      </c>
      <c r="F2015" s="247">
        <f>IF(AND(D2015&gt;$F$757,D2015&lt;$F$758),C2015,"")</f>
        <v>9.9052673197802611E-5</v>
      </c>
      <c r="G2015" s="247" t="str">
        <f>IF(C2015=MAX($C$761:$C$2761),C2015,"")</f>
        <v/>
      </c>
      <c r="H2015" s="247">
        <f>_xlfn.NORM.DIST(B2015,$F$753,$F$754,0)</f>
        <v>0</v>
      </c>
      <c r="I2015" s="247">
        <f>IF(H2015=MAX($H$761:$H$2761),C2015,"")</f>
        <v>9.9052673197802611E-5</v>
      </c>
      <c r="J2015" s="247" t="str">
        <f>IF(I2015=MIN($I$761:$I$2761),I2015,"")</f>
        <v/>
      </c>
      <c r="K2015" s="247"/>
      <c r="L2015" s="247"/>
      <c r="M2015" s="247"/>
      <c r="N2015" s="247"/>
      <c r="O2015" s="247">
        <v>1254</v>
      </c>
      <c r="P2015" s="247">
        <f>$P$755+(O2015*$P$758)</f>
        <v>142.32205822097592</v>
      </c>
      <c r="Q2015" s="247">
        <f>_xlfn.NORM.DIST(P2015,P$752,P$753,0)</f>
        <v>1.6997302971776182E-3</v>
      </c>
      <c r="R2015" s="247">
        <f>_xlfn.NORM.DIST(P2015,P$752,P$753,1)</f>
        <v>0.84518530672533121</v>
      </c>
      <c r="S2015" s="253" t="str">
        <f>IF(OR(R2015&lt;$T$757,R2015&gt;$T$758),Q2015,"")</f>
        <v/>
      </c>
      <c r="T2015" s="253">
        <f>IF(AND(R2015&gt;$T$757,R2015&lt;$T$758),Q2015,"")</f>
        <v>1.6997302971776182E-3</v>
      </c>
      <c r="U2015" s="253" t="str">
        <f>IF(Q2015=MAX($Q$761:$Q$2761),Q2015,"")</f>
        <v/>
      </c>
      <c r="V2015" s="253">
        <f>_xlfn.NORM.DIST(P2015,$T$753,$T$754,0)</f>
        <v>2.1063481178613493E-87</v>
      </c>
      <c r="W2015" s="253" t="str">
        <f>IF(V2015=MAX($V$761:$V$2761),Q2015,"")</f>
        <v/>
      </c>
      <c r="X2015" s="253" t="str">
        <f t="shared" si="470"/>
        <v/>
      </c>
      <c r="AB2015" s="253">
        <v>1254</v>
      </c>
      <c r="AC2015" s="253">
        <f t="shared" si="486"/>
        <v>220.2335889401802</v>
      </c>
      <c r="AD2015" s="253">
        <f t="shared" si="471"/>
        <v>1.0984206154882987E-3</v>
      </c>
      <c r="AE2015" s="253">
        <f t="shared" si="472"/>
        <v>0.8451853067253311</v>
      </c>
      <c r="AF2015" s="253" t="str">
        <f>IF(OR(AE2015&lt;$T$757,AE2015&gt;$T$758),AD2015,"")</f>
        <v/>
      </c>
      <c r="AG2015" s="253">
        <f t="shared" si="473"/>
        <v>1.0984206154882987E-3</v>
      </c>
      <c r="AH2015" s="253" t="str">
        <f t="shared" si="474"/>
        <v/>
      </c>
      <c r="AI2015" s="253">
        <f t="shared" si="475"/>
        <v>3.5366342095518166E-5</v>
      </c>
      <c r="AJ2015" s="253" t="str">
        <f t="shared" si="476"/>
        <v/>
      </c>
      <c r="AK2015" s="253" t="str">
        <f t="shared" si="477"/>
        <v/>
      </c>
      <c r="AO2015" s="253">
        <v>1254</v>
      </c>
      <c r="AP2015" s="253">
        <f t="shared" si="478"/>
        <v>1298.3876328613733</v>
      </c>
      <c r="AQ2015" s="253">
        <f t="shared" si="479"/>
        <v>1.863150173278783E-4</v>
      </c>
      <c r="AR2015" s="253">
        <f t="shared" si="480"/>
        <v>0.84518530672533121</v>
      </c>
      <c r="AS2015" s="253" t="str">
        <f>IF(OR(AR2015&lt;$T$757,AR2015&gt;$T$758),AQ2015,"")</f>
        <v/>
      </c>
      <c r="AT2015" s="253">
        <f t="shared" si="481"/>
        <v>1.863150173278783E-4</v>
      </c>
      <c r="AU2015" s="253" t="str">
        <f t="shared" si="482"/>
        <v/>
      </c>
      <c r="AV2015" s="253">
        <f t="shared" si="483"/>
        <v>0</v>
      </c>
      <c r="AW2015" s="253">
        <f t="shared" si="484"/>
        <v>1.863150173278783E-4</v>
      </c>
      <c r="AX2015" s="253" t="str">
        <f t="shared" si="485"/>
        <v/>
      </c>
      <c r="AZ2015" s="259"/>
      <c r="BA2015" s="259">
        <f>BA2014+$BD$753</f>
        <v>8.0576000000001571</v>
      </c>
      <c r="BB2015" s="274">
        <f t="shared" si="468"/>
        <v>0.3275422214777331</v>
      </c>
      <c r="BC2015" s="259">
        <f t="shared" si="469"/>
        <v>5.5790938059985251E-4</v>
      </c>
      <c r="BD2015" s="259" t="str">
        <f t="shared" si="466"/>
        <v/>
      </c>
      <c r="BE2015" s="254" t="str">
        <f t="shared" si="467"/>
        <v/>
      </c>
    </row>
    <row r="2016" spans="1:57" ht="20.100000000000001" customHeight="1" x14ac:dyDescent="0.25">
      <c r="A2016" s="247">
        <v>1255</v>
      </c>
      <c r="B2016" s="247">
        <f>$B$755+(A2016*$B$758)</f>
        <v>2451.8420812100921</v>
      </c>
      <c r="C2016" s="247">
        <f>_xlfn.NORM.DIST($B2016,$B$752,$B$753,0)</f>
        <v>9.8650150804325623E-5</v>
      </c>
      <c r="D2016" s="247">
        <f>_xlfn.NORM.DIST($B2016,$B$752,$B$753,1)</f>
        <v>0.846135769627265</v>
      </c>
      <c r="E2016" s="247" t="str">
        <f>IF(OR(D2016&lt;$F$757,D2016&gt;$F$758),C2016,"")</f>
        <v/>
      </c>
      <c r="F2016" s="247">
        <f>IF(AND(D2016&gt;$F$757,D2016&lt;$F$758),C2016,"")</f>
        <v>9.8650150804325623E-5</v>
      </c>
      <c r="G2016" s="247" t="str">
        <f>IF(C2016=MAX($C$761:$C$2761),C2016,"")</f>
        <v/>
      </c>
      <c r="H2016" s="247">
        <f>_xlfn.NORM.DIST(B2016,$F$753,$F$754,0)</f>
        <v>0</v>
      </c>
      <c r="I2016" s="247">
        <f>IF(H2016=MAX($H$761:$H$2761),C2016,"")</f>
        <v>9.8650150804325623E-5</v>
      </c>
      <c r="J2016" s="247" t="str">
        <f>IF(I2016=MIN($I$761:$I$2761),I2016,"")</f>
        <v/>
      </c>
      <c r="K2016" s="247"/>
      <c r="L2016" s="247"/>
      <c r="M2016" s="247"/>
      <c r="N2016" s="247"/>
      <c r="O2016" s="247">
        <v>1255</v>
      </c>
      <c r="P2016" s="247">
        <f>$P$755+(O2016*$P$758)</f>
        <v>142.88238128483795</v>
      </c>
      <c r="Q2016" s="247">
        <f>_xlfn.NORM.DIST(P2016,P$752,P$753,0)</f>
        <v>1.6928230680701417E-3</v>
      </c>
      <c r="R2016" s="247">
        <f>_xlfn.NORM.DIST(P2016,P$752,P$753,1)</f>
        <v>0.84613576962726511</v>
      </c>
      <c r="S2016" s="253" t="str">
        <f>IF(OR(R2016&lt;$T$757,R2016&gt;$T$758),Q2016,"")</f>
        <v/>
      </c>
      <c r="T2016" s="253">
        <f>IF(AND(R2016&gt;$T$757,R2016&lt;$T$758),Q2016,"")</f>
        <v>1.6928230680701417E-3</v>
      </c>
      <c r="U2016" s="253" t="str">
        <f>IF(Q2016=MAX($Q$761:$Q$2761),Q2016,"")</f>
        <v/>
      </c>
      <c r="V2016" s="253">
        <f>_xlfn.NORM.DIST(P2016,$T$753,$T$754,0)</f>
        <v>1.9468524916107904E-87</v>
      </c>
      <c r="W2016" s="253" t="str">
        <f>IF(V2016=MAX($V$761:$V$2761),Q2016,"")</f>
        <v/>
      </c>
      <c r="X2016" s="253" t="str">
        <f t="shared" si="470"/>
        <v/>
      </c>
      <c r="AB2016" s="253">
        <v>1255</v>
      </c>
      <c r="AC2016" s="253">
        <f t="shared" si="486"/>
        <v>221.10065031396039</v>
      </c>
      <c r="AD2016" s="253">
        <f t="shared" si="471"/>
        <v>1.0939569409511372E-3</v>
      </c>
      <c r="AE2016" s="253">
        <f t="shared" si="472"/>
        <v>0.846135769627265</v>
      </c>
      <c r="AF2016" s="253" t="str">
        <f>IF(OR(AE2016&lt;$T$757,AE2016&gt;$T$758),AD2016,"")</f>
        <v/>
      </c>
      <c r="AG2016" s="253">
        <f t="shared" si="473"/>
        <v>1.0939569409511372E-3</v>
      </c>
      <c r="AH2016" s="253" t="str">
        <f t="shared" si="474"/>
        <v/>
      </c>
      <c r="AI2016" s="253">
        <f t="shared" si="475"/>
        <v>3.4970573959476584E-5</v>
      </c>
      <c r="AJ2016" s="253" t="str">
        <f t="shared" si="476"/>
        <v/>
      </c>
      <c r="AK2016" s="253" t="str">
        <f t="shared" si="477"/>
        <v/>
      </c>
      <c r="AO2016" s="253">
        <v>1255</v>
      </c>
      <c r="AP2016" s="253">
        <f t="shared" si="478"/>
        <v>1303.499395195473</v>
      </c>
      <c r="AQ2016" s="253">
        <f t="shared" si="479"/>
        <v>1.8555788514462306E-4</v>
      </c>
      <c r="AR2016" s="253">
        <f t="shared" si="480"/>
        <v>0.846135769627265</v>
      </c>
      <c r="AS2016" s="253" t="str">
        <f>IF(OR(AR2016&lt;$T$757,AR2016&gt;$T$758),AQ2016,"")</f>
        <v/>
      </c>
      <c r="AT2016" s="253">
        <f t="shared" si="481"/>
        <v>1.8555788514462306E-4</v>
      </c>
      <c r="AU2016" s="253" t="str">
        <f t="shared" si="482"/>
        <v/>
      </c>
      <c r="AV2016" s="253">
        <f t="shared" si="483"/>
        <v>0</v>
      </c>
      <c r="AW2016" s="253">
        <f t="shared" si="484"/>
        <v>1.8555788514462306E-4</v>
      </c>
      <c r="AX2016" s="253" t="str">
        <f t="shared" si="485"/>
        <v/>
      </c>
      <c r="AZ2016" s="259"/>
      <c r="BA2016" s="259">
        <f>BA2015+$BD$753</f>
        <v>8.0640000000001564</v>
      </c>
      <c r="BB2016" s="274">
        <f t="shared" si="468"/>
        <v>0.32698431209713325</v>
      </c>
      <c r="BC2016" s="259">
        <f t="shared" si="469"/>
        <v>5.5723144606850683E-4</v>
      </c>
      <c r="BD2016" s="259" t="str">
        <f t="shared" si="466"/>
        <v/>
      </c>
      <c r="BE2016" s="254" t="str">
        <f t="shared" si="467"/>
        <v/>
      </c>
    </row>
    <row r="2017" spans="1:57" ht="20.100000000000001" customHeight="1" x14ac:dyDescent="0.25">
      <c r="A2017" s="248">
        <v>1256</v>
      </c>
      <c r="B2017" s="247">
        <f>$B$755+(A2017*$B$758)</f>
        <v>2461.4571481952298</v>
      </c>
      <c r="C2017" s="247">
        <f>_xlfn.NORM.DIST($B2017,$B$752,$B$753,0)</f>
        <v>9.8247692173760403E-5</v>
      </c>
      <c r="D2017" s="247">
        <f>_xlfn.NORM.DIST($B2017,$B$752,$B$753,1)</f>
        <v>0.84708236254585356</v>
      </c>
      <c r="E2017" s="247" t="str">
        <f>IF(OR(D2017&lt;$F$757,D2017&gt;$F$758),C2017,"")</f>
        <v/>
      </c>
      <c r="F2017" s="247">
        <f>IF(AND(D2017&gt;$F$757,D2017&lt;$F$758),C2017,"")</f>
        <v>9.8247692173760403E-5</v>
      </c>
      <c r="G2017" s="247" t="str">
        <f>IF(C2017=MAX($C$761:$C$2761),C2017,"")</f>
        <v/>
      </c>
      <c r="H2017" s="247">
        <f>_xlfn.NORM.DIST(B2017,$F$753,$F$754,0)</f>
        <v>0</v>
      </c>
      <c r="I2017" s="247">
        <f>IF(H2017=MAX($H$761:$H$2761),C2017,"")</f>
        <v>9.8247692173760403E-5</v>
      </c>
      <c r="J2017" s="247" t="str">
        <f>IF(I2017=MIN($I$761:$I$2761),I2017,"")</f>
        <v/>
      </c>
      <c r="K2017" s="247"/>
      <c r="L2017" s="247"/>
      <c r="M2017" s="247"/>
      <c r="N2017" s="247"/>
      <c r="O2017" s="248">
        <v>1256</v>
      </c>
      <c r="P2017" s="247">
        <f>$P$755+(O2017*$P$758)</f>
        <v>143.44270434870009</v>
      </c>
      <c r="Q2017" s="247">
        <f>_xlfn.NORM.DIST(P2017,P$752,P$753,0)</f>
        <v>1.6859169331254916E-3</v>
      </c>
      <c r="R2017" s="247">
        <f>_xlfn.NORM.DIST(P2017,P$752,P$753,1)</f>
        <v>0.84708236254585367</v>
      </c>
      <c r="S2017" s="253" t="str">
        <f>IF(OR(R2017&lt;$T$757,R2017&gt;$T$758),Q2017,"")</f>
        <v/>
      </c>
      <c r="T2017" s="253">
        <f>IF(AND(R2017&gt;$T$757,R2017&lt;$T$758),Q2017,"")</f>
        <v>1.6859169331254916E-3</v>
      </c>
      <c r="U2017" s="253" t="str">
        <f>IF(Q2017=MAX($Q$761:$Q$2761),Q2017,"")</f>
        <v/>
      </c>
      <c r="V2017" s="253">
        <f>_xlfn.NORM.DIST(P2017,$T$753,$T$754,0)</f>
        <v>1.7994053065975572E-87</v>
      </c>
      <c r="W2017" s="253" t="str">
        <f>IF(V2017=MAX($V$761:$V$2761),Q2017,"")</f>
        <v/>
      </c>
      <c r="X2017" s="253" t="str">
        <f t="shared" si="470"/>
        <v/>
      </c>
      <c r="AB2017" s="259">
        <v>1256</v>
      </c>
      <c r="AC2017" s="253">
        <f t="shared" si="486"/>
        <v>221.96771168774058</v>
      </c>
      <c r="AD2017" s="253">
        <f t="shared" si="471"/>
        <v>1.0894939734973339E-3</v>
      </c>
      <c r="AE2017" s="253">
        <f t="shared" si="472"/>
        <v>0.84708236254585345</v>
      </c>
      <c r="AF2017" s="253" t="str">
        <f>IF(OR(AE2017&lt;$T$757,AE2017&gt;$T$758),AD2017,"")</f>
        <v/>
      </c>
      <c r="AG2017" s="253">
        <f t="shared" si="473"/>
        <v>1.0894939734973339E-3</v>
      </c>
      <c r="AH2017" s="253" t="str">
        <f t="shared" si="474"/>
        <v/>
      </c>
      <c r="AI2017" s="253">
        <f t="shared" si="475"/>
        <v>3.4578681415572351E-5</v>
      </c>
      <c r="AJ2017" s="253" t="str">
        <f t="shared" si="476"/>
        <v/>
      </c>
      <c r="AK2017" s="253" t="str">
        <f t="shared" si="477"/>
        <v/>
      </c>
      <c r="AO2017" s="259">
        <v>1256</v>
      </c>
      <c r="AP2017" s="253">
        <f t="shared" si="478"/>
        <v>1308.6111575295736</v>
      </c>
      <c r="AQ2017" s="253">
        <f t="shared" si="479"/>
        <v>1.8480087289743426E-4</v>
      </c>
      <c r="AR2017" s="253">
        <f t="shared" si="480"/>
        <v>0.84708236254585367</v>
      </c>
      <c r="AS2017" s="253" t="str">
        <f>IF(OR(AR2017&lt;$T$757,AR2017&gt;$T$758),AQ2017,"")</f>
        <v/>
      </c>
      <c r="AT2017" s="253">
        <f t="shared" si="481"/>
        <v>1.8480087289743426E-4</v>
      </c>
      <c r="AU2017" s="253" t="str">
        <f t="shared" si="482"/>
        <v/>
      </c>
      <c r="AV2017" s="253">
        <f t="shared" si="483"/>
        <v>0</v>
      </c>
      <c r="AW2017" s="253">
        <f t="shared" si="484"/>
        <v>1.8480087289743426E-4</v>
      </c>
      <c r="AX2017" s="253" t="str">
        <f t="shared" si="485"/>
        <v/>
      </c>
      <c r="AZ2017" s="259"/>
      <c r="BA2017" s="259">
        <f>BA2016+$BD$753</f>
        <v>8.0704000000001557</v>
      </c>
      <c r="BB2017" s="274">
        <f t="shared" si="468"/>
        <v>0.32642708065106474</v>
      </c>
      <c r="BC2017" s="259">
        <f t="shared" si="469"/>
        <v>5.5655345960553548E-4</v>
      </c>
      <c r="BD2017" s="259" t="str">
        <f t="shared" si="466"/>
        <v/>
      </c>
      <c r="BE2017" s="254" t="str">
        <f t="shared" si="467"/>
        <v/>
      </c>
    </row>
    <row r="2018" spans="1:57" ht="20.100000000000001" customHeight="1" x14ac:dyDescent="0.25">
      <c r="A2018" s="247">
        <v>1257</v>
      </c>
      <c r="B2018" s="247">
        <f>$B$755+(A2018*$B$758)</f>
        <v>2471.0722151803675</v>
      </c>
      <c r="C2018" s="247">
        <f>_xlfn.NORM.DIST($B2018,$B$752,$B$753,0)</f>
        <v>9.7845309898279289E-5</v>
      </c>
      <c r="D2018" s="247">
        <f>_xlfn.NORM.DIST($B2018,$B$752,$B$753,1)</f>
        <v>0.84802508615476246</v>
      </c>
      <c r="E2018" s="247" t="str">
        <f>IF(OR(D2018&lt;$F$757,D2018&gt;$F$758),C2018,"")</f>
        <v/>
      </c>
      <c r="F2018" s="247">
        <f>IF(AND(D2018&gt;$F$757,D2018&lt;$F$758),C2018,"")</f>
        <v>9.7845309898279289E-5</v>
      </c>
      <c r="G2018" s="247" t="str">
        <f>IF(C2018=MAX($C$761:$C$2761),C2018,"")</f>
        <v/>
      </c>
      <c r="H2018" s="247">
        <f>_xlfn.NORM.DIST(B2018,$F$753,$F$754,0)</f>
        <v>0</v>
      </c>
      <c r="I2018" s="247">
        <f>IF(H2018=MAX($H$761:$H$2761),C2018,"")</f>
        <v>9.7845309898279289E-5</v>
      </c>
      <c r="J2018" s="247" t="str">
        <f>IF(I2018=MIN($I$761:$I$2761),I2018,"")</f>
        <v/>
      </c>
      <c r="K2018" s="247"/>
      <c r="L2018" s="247"/>
      <c r="M2018" s="247"/>
      <c r="N2018" s="247"/>
      <c r="O2018" s="247">
        <v>1257</v>
      </c>
      <c r="P2018" s="247">
        <f>$P$755+(O2018*$P$758)</f>
        <v>144.00302741256223</v>
      </c>
      <c r="Q2018" s="247">
        <f>_xlfn.NORM.DIST(P2018,P$752,P$753,0)</f>
        <v>1.6790121084236205E-3</v>
      </c>
      <c r="R2018" s="247">
        <f>_xlfn.NORM.DIST(P2018,P$752,P$753,1)</f>
        <v>0.84802508615476258</v>
      </c>
      <c r="S2018" s="253" t="str">
        <f>IF(OR(R2018&lt;$T$757,R2018&gt;$T$758),Q2018,"")</f>
        <v/>
      </c>
      <c r="T2018" s="253">
        <f>IF(AND(R2018&gt;$T$757,R2018&lt;$T$758),Q2018,"")</f>
        <v>1.6790121084236205E-3</v>
      </c>
      <c r="U2018" s="253" t="str">
        <f>IF(Q2018=MAX($Q$761:$Q$2761),Q2018,"")</f>
        <v/>
      </c>
      <c r="V2018" s="253">
        <f>_xlfn.NORM.DIST(P2018,$T$753,$T$754,0)</f>
        <v>1.6630985994199124E-87</v>
      </c>
      <c r="W2018" s="253" t="str">
        <f>IF(V2018=MAX($V$761:$V$2761),Q2018,"")</f>
        <v/>
      </c>
      <c r="X2018" s="253" t="str">
        <f t="shared" si="470"/>
        <v/>
      </c>
      <c r="AB2018" s="253">
        <v>1257</v>
      </c>
      <c r="AC2018" s="253">
        <f t="shared" si="486"/>
        <v>222.83477306152099</v>
      </c>
      <c r="AD2018" s="253">
        <f t="shared" si="471"/>
        <v>1.0850318527647314E-3</v>
      </c>
      <c r="AE2018" s="253">
        <f t="shared" si="472"/>
        <v>0.84802508615476258</v>
      </c>
      <c r="AF2018" s="253" t="str">
        <f>IF(OR(AE2018&lt;$T$757,AE2018&gt;$T$758),AD2018,"")</f>
        <v/>
      </c>
      <c r="AG2018" s="253">
        <f t="shared" si="473"/>
        <v>1.0850318527647314E-3</v>
      </c>
      <c r="AH2018" s="253" t="str">
        <f t="shared" si="474"/>
        <v/>
      </c>
      <c r="AI2018" s="253">
        <f t="shared" si="475"/>
        <v>3.4190633502752341E-5</v>
      </c>
      <c r="AJ2018" s="253" t="str">
        <f t="shared" si="476"/>
        <v/>
      </c>
      <c r="AK2018" s="253" t="str">
        <f t="shared" si="477"/>
        <v/>
      </c>
      <c r="AO2018" s="253">
        <v>1257</v>
      </c>
      <c r="AP2018" s="253">
        <f t="shared" si="478"/>
        <v>1313.7229198636733</v>
      </c>
      <c r="AQ2018" s="253">
        <f t="shared" si="479"/>
        <v>1.8404400427179932E-4</v>
      </c>
      <c r="AR2018" s="253">
        <f t="shared" si="480"/>
        <v>0.84802508615476246</v>
      </c>
      <c r="AS2018" s="253" t="str">
        <f>IF(OR(AR2018&lt;$T$757,AR2018&gt;$T$758),AQ2018,"")</f>
        <v/>
      </c>
      <c r="AT2018" s="253">
        <f t="shared" si="481"/>
        <v>1.8404400427179932E-4</v>
      </c>
      <c r="AU2018" s="253" t="str">
        <f t="shared" si="482"/>
        <v/>
      </c>
      <c r="AV2018" s="253">
        <f t="shared" si="483"/>
        <v>0</v>
      </c>
      <c r="AW2018" s="253">
        <f t="shared" si="484"/>
        <v>1.8404400427179932E-4</v>
      </c>
      <c r="AX2018" s="253" t="str">
        <f t="shared" si="485"/>
        <v/>
      </c>
      <c r="AZ2018" s="259"/>
      <c r="BA2018" s="259">
        <f>BA2017+$BD$753</f>
        <v>8.076800000000155</v>
      </c>
      <c r="BB2018" s="274">
        <f t="shared" si="468"/>
        <v>0.3258705271914592</v>
      </c>
      <c r="BC2018" s="259">
        <f t="shared" si="469"/>
        <v>5.5587542479168528E-4</v>
      </c>
      <c r="BD2018" s="259" t="str">
        <f t="shared" si="466"/>
        <v/>
      </c>
      <c r="BE2018" s="254" t="str">
        <f t="shared" si="467"/>
        <v/>
      </c>
    </row>
    <row r="2019" spans="1:57" ht="20.100000000000001" customHeight="1" x14ac:dyDescent="0.25">
      <c r="A2019" s="247">
        <v>1258</v>
      </c>
      <c r="B2019" s="247">
        <f>$B$755+(A2019*$B$758)</f>
        <v>2480.6872821655052</v>
      </c>
      <c r="C2019" s="247">
        <f>_xlfn.NORM.DIST($B2019,$B$752,$B$753,0)</f>
        <v>9.7443016514925341E-5</v>
      </c>
      <c r="D2019" s="247">
        <f>_xlfn.NORM.DIST($B2019,$B$752,$B$753,1)</f>
        <v>0.84896394124846775</v>
      </c>
      <c r="E2019" s="247" t="str">
        <f>IF(OR(D2019&lt;$F$757,D2019&gt;$F$758),C2019,"")</f>
        <v/>
      </c>
      <c r="F2019" s="247">
        <f>IF(AND(D2019&gt;$F$757,D2019&lt;$F$758),C2019,"")</f>
        <v>9.7443016514925341E-5</v>
      </c>
      <c r="G2019" s="247" t="str">
        <f>IF(C2019=MAX($C$761:$C$2761),C2019,"")</f>
        <v/>
      </c>
      <c r="H2019" s="247">
        <f>_xlfn.NORM.DIST(B2019,$F$753,$F$754,0)</f>
        <v>0</v>
      </c>
      <c r="I2019" s="247">
        <f>IF(H2019=MAX($H$761:$H$2761),C2019,"")</f>
        <v>9.7443016514925341E-5</v>
      </c>
      <c r="J2019" s="247" t="str">
        <f>IF(I2019=MIN($I$761:$I$2761),I2019,"")</f>
        <v/>
      </c>
      <c r="K2019" s="247"/>
      <c r="L2019" s="247"/>
      <c r="M2019" s="247"/>
      <c r="N2019" s="247"/>
      <c r="O2019" s="247">
        <v>1258</v>
      </c>
      <c r="P2019" s="247">
        <f>$P$755+(O2019*$P$758)</f>
        <v>144.56335047642426</v>
      </c>
      <c r="Q2019" s="247">
        <f>_xlfn.NORM.DIST(P2019,P$752,P$753,0)</f>
        <v>1.6721088090984706E-3</v>
      </c>
      <c r="R2019" s="247">
        <f>_xlfn.NORM.DIST(P2019,P$752,P$753,1)</f>
        <v>0.84896394124846775</v>
      </c>
      <c r="S2019" s="253" t="str">
        <f>IF(OR(R2019&lt;$T$757,R2019&gt;$T$758),Q2019,"")</f>
        <v/>
      </c>
      <c r="T2019" s="253">
        <f>IF(AND(R2019&gt;$T$757,R2019&lt;$T$758),Q2019,"")</f>
        <v>1.6721088090984706E-3</v>
      </c>
      <c r="U2019" s="253" t="str">
        <f>IF(Q2019=MAX($Q$761:$Q$2761),Q2019,"")</f>
        <v/>
      </c>
      <c r="V2019" s="253">
        <f>_xlfn.NORM.DIST(P2019,$T$753,$T$754,0)</f>
        <v>1.5370926645898975E-87</v>
      </c>
      <c r="W2019" s="253" t="str">
        <f>IF(V2019=MAX($V$761:$V$2761),Q2019,"")</f>
        <v/>
      </c>
      <c r="X2019" s="253" t="str">
        <f t="shared" si="470"/>
        <v/>
      </c>
      <c r="AB2019" s="253">
        <v>1258</v>
      </c>
      <c r="AC2019" s="253">
        <f t="shared" si="486"/>
        <v>223.70183443530118</v>
      </c>
      <c r="AD2019" s="253">
        <f t="shared" si="471"/>
        <v>1.080570717779832E-3</v>
      </c>
      <c r="AE2019" s="253">
        <f t="shared" si="472"/>
        <v>0.84896394124846786</v>
      </c>
      <c r="AF2019" s="253" t="str">
        <f>IF(OR(AE2019&lt;$T$757,AE2019&gt;$T$758),AD2019,"")</f>
        <v/>
      </c>
      <c r="AG2019" s="253">
        <f t="shared" si="473"/>
        <v>1.080570717779832E-3</v>
      </c>
      <c r="AH2019" s="253" t="str">
        <f t="shared" si="474"/>
        <v/>
      </c>
      <c r="AI2019" s="253">
        <f t="shared" si="475"/>
        <v>3.3806399423663647E-5</v>
      </c>
      <c r="AJ2019" s="253" t="str">
        <f t="shared" si="476"/>
        <v/>
      </c>
      <c r="AK2019" s="253" t="str">
        <f t="shared" si="477"/>
        <v/>
      </c>
      <c r="AO2019" s="253">
        <v>1258</v>
      </c>
      <c r="AP2019" s="253">
        <f t="shared" si="478"/>
        <v>1318.834682197773</v>
      </c>
      <c r="AQ2019" s="253">
        <f t="shared" si="479"/>
        <v>1.8328730284950857E-4</v>
      </c>
      <c r="AR2019" s="253">
        <f t="shared" si="480"/>
        <v>0.84896394124846775</v>
      </c>
      <c r="AS2019" s="253" t="str">
        <f>IF(OR(AR2019&lt;$T$757,AR2019&gt;$T$758),AQ2019,"")</f>
        <v/>
      </c>
      <c r="AT2019" s="253">
        <f t="shared" si="481"/>
        <v>1.8328730284950857E-4</v>
      </c>
      <c r="AU2019" s="253" t="str">
        <f t="shared" si="482"/>
        <v/>
      </c>
      <c r="AV2019" s="253">
        <f t="shared" si="483"/>
        <v>0</v>
      </c>
      <c r="AW2019" s="253">
        <f t="shared" si="484"/>
        <v>1.8328730284950857E-4</v>
      </c>
      <c r="AX2019" s="253" t="str">
        <f t="shared" si="485"/>
        <v/>
      </c>
      <c r="AZ2019" s="259"/>
      <c r="BA2019" s="259">
        <f>BA2018+$BD$753</f>
        <v>8.0832000000001543</v>
      </c>
      <c r="BB2019" s="274">
        <f t="shared" si="468"/>
        <v>0.32531465176666752</v>
      </c>
      <c r="BC2019" s="259">
        <f t="shared" si="469"/>
        <v>5.5519734519748898E-4</v>
      </c>
      <c r="BD2019" s="259" t="str">
        <f t="shared" si="466"/>
        <v/>
      </c>
      <c r="BE2019" s="254" t="str">
        <f t="shared" si="467"/>
        <v/>
      </c>
    </row>
    <row r="2020" spans="1:57" ht="20.100000000000001" customHeight="1" x14ac:dyDescent="0.25">
      <c r="A2020" s="247">
        <v>1259</v>
      </c>
      <c r="B2020" s="247">
        <f>$B$755+(A2020*$B$758)</f>
        <v>2490.3023491506428</v>
      </c>
      <c r="C2020" s="247">
        <f>_xlfn.NORM.DIST($B2020,$B$752,$B$753,0)</f>
        <v>9.7040824505037208E-5</v>
      </c>
      <c r="D2020" s="247">
        <f>_xlfn.NORM.DIST($B2020,$B$752,$B$753,1)</f>
        <v>0.84989892874172246</v>
      </c>
      <c r="E2020" s="247" t="str">
        <f>IF(OR(D2020&lt;$F$757,D2020&gt;$F$758),C2020,"")</f>
        <v/>
      </c>
      <c r="F2020" s="247">
        <f>IF(AND(D2020&gt;$F$757,D2020&lt;$F$758),C2020,"")</f>
        <v>9.7040824505037208E-5</v>
      </c>
      <c r="G2020" s="247" t="str">
        <f>IF(C2020=MAX($C$761:$C$2761),C2020,"")</f>
        <v/>
      </c>
      <c r="H2020" s="247">
        <f>_xlfn.NORM.DIST(B2020,$F$753,$F$754,0)</f>
        <v>0</v>
      </c>
      <c r="I2020" s="247">
        <f>IF(H2020=MAX($H$761:$H$2761),C2020,"")</f>
        <v>9.7040824505037208E-5</v>
      </c>
      <c r="J2020" s="247" t="str">
        <f>IF(I2020=MIN($I$761:$I$2761),I2020,"")</f>
        <v/>
      </c>
      <c r="K2020" s="247"/>
      <c r="L2020" s="247"/>
      <c r="M2020" s="247"/>
      <c r="N2020" s="247"/>
      <c r="O2020" s="247">
        <v>1259</v>
      </c>
      <c r="P2020" s="247">
        <f>$P$755+(O2020*$P$758)</f>
        <v>145.1236735402864</v>
      </c>
      <c r="Q2020" s="247">
        <f>_xlfn.NORM.DIST(P2020,P$752,P$753,0)</f>
        <v>1.6652072493280998E-3</v>
      </c>
      <c r="R2020" s="247">
        <f>_xlfn.NORM.DIST(P2020,P$752,P$753,1)</f>
        <v>0.84989892874172246</v>
      </c>
      <c r="S2020" s="253" t="str">
        <f>IF(OR(R2020&lt;$T$757,R2020&gt;$T$758),Q2020,"")</f>
        <v/>
      </c>
      <c r="T2020" s="253">
        <f>IF(AND(R2020&gt;$T$757,R2020&lt;$T$758),Q2020,"")</f>
        <v>1.6652072493280998E-3</v>
      </c>
      <c r="U2020" s="253" t="str">
        <f>IF(Q2020=MAX($Q$761:$Q$2761),Q2020,"")</f>
        <v/>
      </c>
      <c r="V2020" s="253">
        <f>_xlfn.NORM.DIST(P2020,$T$753,$T$754,0)</f>
        <v>1.4206109356358314E-87</v>
      </c>
      <c r="W2020" s="253" t="str">
        <f>IF(V2020=MAX($V$761:$V$2761),Q2020,"")</f>
        <v/>
      </c>
      <c r="X2020" s="253" t="str">
        <f t="shared" si="470"/>
        <v/>
      </c>
      <c r="AB2020" s="253">
        <v>1259</v>
      </c>
      <c r="AC2020" s="253">
        <f t="shared" si="486"/>
        <v>224.56889580908137</v>
      </c>
      <c r="AD2020" s="253">
        <f t="shared" si="471"/>
        <v>1.0761107069514159E-3</v>
      </c>
      <c r="AE2020" s="253">
        <f t="shared" si="472"/>
        <v>0.84989892874172246</v>
      </c>
      <c r="AF2020" s="253" t="str">
        <f>IF(OR(AE2020&lt;$T$757,AE2020&gt;$T$758),AD2020,"")</f>
        <v/>
      </c>
      <c r="AG2020" s="253">
        <f t="shared" si="473"/>
        <v>1.0761107069514159E-3</v>
      </c>
      <c r="AH2020" s="253" t="str">
        <f t="shared" si="474"/>
        <v/>
      </c>
      <c r="AI2020" s="253">
        <f t="shared" si="475"/>
        <v>3.3425948544776239E-5</v>
      </c>
      <c r="AJ2020" s="253" t="str">
        <f t="shared" si="476"/>
        <v/>
      </c>
      <c r="AK2020" s="253" t="str">
        <f t="shared" si="477"/>
        <v/>
      </c>
      <c r="AO2020" s="253">
        <v>1259</v>
      </c>
      <c r="AP2020" s="253">
        <f t="shared" si="478"/>
        <v>1323.9464445318727</v>
      </c>
      <c r="AQ2020" s="253">
        <f t="shared" si="479"/>
        <v>1.8253079210757433E-4</v>
      </c>
      <c r="AR2020" s="253">
        <f t="shared" si="480"/>
        <v>0.84989892874172246</v>
      </c>
      <c r="AS2020" s="253" t="str">
        <f>IF(OR(AR2020&lt;$T$757,AR2020&gt;$T$758),AQ2020,"")</f>
        <v/>
      </c>
      <c r="AT2020" s="253">
        <f t="shared" si="481"/>
        <v>1.8253079210757433E-4</v>
      </c>
      <c r="AU2020" s="253" t="str">
        <f t="shared" si="482"/>
        <v/>
      </c>
      <c r="AV2020" s="253">
        <f t="shared" si="483"/>
        <v>0</v>
      </c>
      <c r="AW2020" s="253">
        <f t="shared" si="484"/>
        <v>1.8253079210757433E-4</v>
      </c>
      <c r="AX2020" s="253" t="str">
        <f t="shared" si="485"/>
        <v/>
      </c>
      <c r="AZ2020" s="259"/>
      <c r="BA2020" s="259">
        <f>BA2019+$BD$753</f>
        <v>8.0896000000001536</v>
      </c>
      <c r="BB2020" s="274">
        <f t="shared" si="468"/>
        <v>0.32475945442147003</v>
      </c>
      <c r="BC2020" s="259">
        <f t="shared" si="469"/>
        <v>5.5451922437854684E-4</v>
      </c>
      <c r="BD2020" s="259" t="str">
        <f t="shared" si="466"/>
        <v/>
      </c>
      <c r="BE2020" s="254" t="str">
        <f t="shared" si="467"/>
        <v/>
      </c>
    </row>
    <row r="2021" spans="1:57" ht="20.100000000000001" customHeight="1" x14ac:dyDescent="0.25">
      <c r="A2021" s="247">
        <v>1260</v>
      </c>
      <c r="B2021" s="247">
        <f>$B$755+(A2021*$B$758)</f>
        <v>2499.9174161357805</v>
      </c>
      <c r="C2021" s="247">
        <f>_xlfn.NORM.DIST($B2021,$B$752,$B$753,0)</f>
        <v>9.6638746293681237E-5</v>
      </c>
      <c r="D2021" s="247">
        <f>_xlfn.NORM.DIST($B2021,$B$752,$B$753,1)</f>
        <v>0.85083004966901854</v>
      </c>
      <c r="E2021" s="247">
        <f>IF(OR(D2021&lt;$F$757,D2021&gt;$F$758),C2021,"")</f>
        <v>9.6638746293681237E-5</v>
      </c>
      <c r="F2021" s="247" t="str">
        <f>IF(AND(D2021&gt;$F$757,D2021&lt;$F$758),C2021,"")</f>
        <v/>
      </c>
      <c r="G2021" s="247" t="str">
        <f>IF(C2021=MAX($C$761:$C$2761),C2021,"")</f>
        <v/>
      </c>
      <c r="H2021" s="247">
        <f>_xlfn.NORM.DIST(B2021,$F$753,$F$754,0)</f>
        <v>0</v>
      </c>
      <c r="I2021" s="247">
        <f>IF(H2021=MAX($H$761:$H$2761),C2021,"")</f>
        <v>9.6638746293681237E-5</v>
      </c>
      <c r="J2021" s="247" t="str">
        <f>IF(I2021=MIN($I$761:$I$2761),I2021,"")</f>
        <v/>
      </c>
      <c r="K2021" s="247"/>
      <c r="L2021" s="247"/>
      <c r="M2021" s="247"/>
      <c r="N2021" s="247"/>
      <c r="O2021" s="247">
        <v>1260</v>
      </c>
      <c r="P2021" s="247">
        <f>$P$755+(O2021*$P$758)</f>
        <v>145.68399660414855</v>
      </c>
      <c r="Q2021" s="247">
        <f>_xlfn.NORM.DIST(P2021,P$752,P$753,0)</f>
        <v>1.6583076423249449E-3</v>
      </c>
      <c r="R2021" s="247">
        <f>_xlfn.NORM.DIST(P2021,P$752,P$753,1)</f>
        <v>0.85083004966901865</v>
      </c>
      <c r="S2021" s="253">
        <f>IF(OR(R2021&lt;$T$757,R2021&gt;$T$758),Q2021,"")</f>
        <v>1.6583076423249449E-3</v>
      </c>
      <c r="T2021" s="253" t="str">
        <f>IF(AND(R2021&gt;$T$757,R2021&lt;$T$758),Q2021,"")</f>
        <v/>
      </c>
      <c r="U2021" s="253" t="str">
        <f>IF(Q2021=MAX($Q$761:$Q$2761),Q2021,"")</f>
        <v/>
      </c>
      <c r="V2021" s="253">
        <f>_xlfn.NORM.DIST(P2021,$T$753,$T$754,0)</f>
        <v>1.3129352491432308E-87</v>
      </c>
      <c r="W2021" s="253" t="str">
        <f>IF(V2021=MAX($V$761:$V$2761),Q2021,"")</f>
        <v/>
      </c>
      <c r="X2021" s="253" t="str">
        <f t="shared" si="470"/>
        <v/>
      </c>
      <c r="AB2021" s="253">
        <v>1260</v>
      </c>
      <c r="AC2021" s="253">
        <f t="shared" si="486"/>
        <v>225.43595718286156</v>
      </c>
      <c r="AD2021" s="253">
        <f t="shared" si="471"/>
        <v>1.0716519580642448E-3</v>
      </c>
      <c r="AE2021" s="253">
        <f t="shared" si="472"/>
        <v>0.85083004966901854</v>
      </c>
      <c r="AF2021" s="253">
        <f>IF(OR(AE2021&lt;$T$757,AE2021&gt;$T$758),AD2021,"")</f>
        <v>1.0716519580642448E-3</v>
      </c>
      <c r="AG2021" s="253" t="str">
        <f t="shared" si="473"/>
        <v/>
      </c>
      <c r="AH2021" s="253" t="str">
        <f t="shared" si="474"/>
        <v/>
      </c>
      <c r="AI2021" s="253">
        <f t="shared" si="475"/>
        <v>3.3049250396491412E-5</v>
      </c>
      <c r="AJ2021" s="253" t="str">
        <f t="shared" si="476"/>
        <v/>
      </c>
      <c r="AK2021" s="253" t="str">
        <f t="shared" si="477"/>
        <v/>
      </c>
      <c r="AO2021" s="253">
        <v>1260</v>
      </c>
      <c r="AP2021" s="253">
        <f t="shared" si="478"/>
        <v>1329.0582068659733</v>
      </c>
      <c r="AQ2021" s="253">
        <f t="shared" si="479"/>
        <v>1.8177449541716234E-4</v>
      </c>
      <c r="AR2021" s="253">
        <f t="shared" si="480"/>
        <v>0.85083004966901865</v>
      </c>
      <c r="AS2021" s="253">
        <f>IF(OR(AR2021&lt;$T$757,AR2021&gt;$T$758),AQ2021,"")</f>
        <v>1.8177449541716234E-4</v>
      </c>
      <c r="AT2021" s="253" t="str">
        <f t="shared" si="481"/>
        <v/>
      </c>
      <c r="AU2021" s="253" t="str">
        <f t="shared" si="482"/>
        <v/>
      </c>
      <c r="AV2021" s="253">
        <f t="shared" si="483"/>
        <v>0</v>
      </c>
      <c r="AW2021" s="253">
        <f t="shared" si="484"/>
        <v>1.8177449541716234E-4</v>
      </c>
      <c r="AX2021" s="253" t="str">
        <f t="shared" si="485"/>
        <v/>
      </c>
      <c r="AZ2021" s="259"/>
      <c r="BA2021" s="259">
        <f>BA2020+$BD$753</f>
        <v>8.0960000000001529</v>
      </c>
      <c r="BB2021" s="274">
        <f t="shared" si="468"/>
        <v>0.32420493519709148</v>
      </c>
      <c r="BC2021" s="259">
        <f t="shared" si="469"/>
        <v>5.5384106587946791E-4</v>
      </c>
      <c r="BD2021" s="259" t="str">
        <f t="shared" si="466"/>
        <v/>
      </c>
      <c r="BE2021" s="254" t="str">
        <f t="shared" si="467"/>
        <v/>
      </c>
    </row>
    <row r="2022" spans="1:57" ht="20.100000000000001" customHeight="1" x14ac:dyDescent="0.25">
      <c r="A2022" s="247">
        <v>1261</v>
      </c>
      <c r="B2022" s="247">
        <f>$B$755+(A2022*$B$758)</f>
        <v>2509.5324831209182</v>
      </c>
      <c r="C2022" s="247">
        <f>_xlfn.NORM.DIST($B2022,$B$752,$B$753,0)</f>
        <v>9.6236794249090032E-5</v>
      </c>
      <c r="D2022" s="247">
        <f>_xlfn.NORM.DIST($B2022,$B$752,$B$753,1)</f>
        <v>0.8517573051840428</v>
      </c>
      <c r="E2022" s="247">
        <f>IF(OR(D2022&lt;$F$757,D2022&gt;$F$758),C2022,"")</f>
        <v>9.6236794249090032E-5</v>
      </c>
      <c r="F2022" s="247" t="str">
        <f>IF(AND(D2022&gt;$F$757,D2022&lt;$F$758),C2022,"")</f>
        <v/>
      </c>
      <c r="G2022" s="247" t="str">
        <f>IF(C2022=MAX($C$761:$C$2761),C2022,"")</f>
        <v/>
      </c>
      <c r="H2022" s="247">
        <f>_xlfn.NORM.DIST(B2022,$F$753,$F$754,0)</f>
        <v>0</v>
      </c>
      <c r="I2022" s="247">
        <f>IF(H2022=MAX($H$761:$H$2761),C2022,"")</f>
        <v>9.6236794249090032E-5</v>
      </c>
      <c r="J2022" s="247" t="str">
        <f>IF(I2022=MIN($I$761:$I$2761),I2022,"")</f>
        <v/>
      </c>
      <c r="K2022" s="247"/>
      <c r="L2022" s="247"/>
      <c r="M2022" s="247"/>
      <c r="N2022" s="247"/>
      <c r="O2022" s="247">
        <v>1261</v>
      </c>
      <c r="P2022" s="247">
        <f>$P$755+(O2022*$P$758)</f>
        <v>146.24431966801058</v>
      </c>
      <c r="Q2022" s="247">
        <f>_xlfn.NORM.DIST(P2022,P$752,P$753,0)</f>
        <v>1.6514102003261837E-3</v>
      </c>
      <c r="R2022" s="247">
        <f>_xlfn.NORM.DIST(P2022,P$752,P$753,1)</f>
        <v>0.8517573051840428</v>
      </c>
      <c r="S2022" s="253">
        <f>IF(OR(R2022&lt;$T$757,R2022&gt;$T$758),Q2022,"")</f>
        <v>1.6514102003261837E-3</v>
      </c>
      <c r="T2022" s="253" t="str">
        <f>IF(AND(R2022&gt;$T$757,R2022&lt;$T$758),Q2022,"")</f>
        <v/>
      </c>
      <c r="U2022" s="253" t="str">
        <f>IF(Q2022=MAX($Q$761:$Q$2761),Q2022,"")</f>
        <v/>
      </c>
      <c r="V2022" s="253">
        <f>_xlfn.NORM.DIST(P2022,$T$753,$T$754,0)</f>
        <v>1.2134014631588411E-87</v>
      </c>
      <c r="W2022" s="253" t="str">
        <f>IF(V2022=MAX($V$761:$V$2761),Q2022,"")</f>
        <v/>
      </c>
      <c r="X2022" s="253" t="str">
        <f t="shared" si="470"/>
        <v/>
      </c>
      <c r="AB2022" s="253">
        <v>1261</v>
      </c>
      <c r="AC2022" s="253">
        <f t="shared" si="486"/>
        <v>226.30301855664175</v>
      </c>
      <c r="AD2022" s="253">
        <f t="shared" si="471"/>
        <v>1.0671946082728369E-3</v>
      </c>
      <c r="AE2022" s="253">
        <f t="shared" si="472"/>
        <v>0.8517573051840428</v>
      </c>
      <c r="AF2022" s="253">
        <f>IF(OR(AE2022&lt;$T$757,AE2022&gt;$T$758),AD2022,"")</f>
        <v>1.0671946082728369E-3</v>
      </c>
      <c r="AG2022" s="253" t="str">
        <f t="shared" si="473"/>
        <v/>
      </c>
      <c r="AH2022" s="253" t="str">
        <f t="shared" si="474"/>
        <v/>
      </c>
      <c r="AI2022" s="253">
        <f t="shared" si="475"/>
        <v>3.2676274673236179E-5</v>
      </c>
      <c r="AJ2022" s="253" t="str">
        <f t="shared" si="476"/>
        <v/>
      </c>
      <c r="AK2022" s="253" t="str">
        <f t="shared" si="477"/>
        <v/>
      </c>
      <c r="AO2022" s="253">
        <v>1261</v>
      </c>
      <c r="AP2022" s="253">
        <f t="shared" si="478"/>
        <v>1334.169969200073</v>
      </c>
      <c r="AQ2022" s="253">
        <f t="shared" si="479"/>
        <v>1.8101843604253611E-4</v>
      </c>
      <c r="AR2022" s="253">
        <f t="shared" si="480"/>
        <v>0.85175730518404291</v>
      </c>
      <c r="AS2022" s="253">
        <f>IF(OR(AR2022&lt;$T$757,AR2022&gt;$T$758),AQ2022,"")</f>
        <v>1.8101843604253611E-4</v>
      </c>
      <c r="AT2022" s="253" t="str">
        <f t="shared" si="481"/>
        <v/>
      </c>
      <c r="AU2022" s="253" t="str">
        <f t="shared" si="482"/>
        <v/>
      </c>
      <c r="AV2022" s="253">
        <f t="shared" si="483"/>
        <v>0</v>
      </c>
      <c r="AW2022" s="253">
        <f t="shared" si="484"/>
        <v>1.8101843604253611E-4</v>
      </c>
      <c r="AX2022" s="253" t="str">
        <f t="shared" si="485"/>
        <v/>
      </c>
      <c r="AZ2022" s="259"/>
      <c r="BA2022" s="259">
        <f>BA2021+$BD$753</f>
        <v>8.1024000000001521</v>
      </c>
      <c r="BB2022" s="274">
        <f t="shared" si="468"/>
        <v>0.32365109413121201</v>
      </c>
      <c r="BC2022" s="259">
        <f t="shared" si="469"/>
        <v>5.531628732312055E-4</v>
      </c>
      <c r="BD2022" s="259" t="str">
        <f t="shared" si="466"/>
        <v/>
      </c>
      <c r="BE2022" s="254" t="str">
        <f t="shared" si="467"/>
        <v/>
      </c>
    </row>
    <row r="2023" spans="1:57" ht="20.100000000000001" customHeight="1" x14ac:dyDescent="0.25">
      <c r="A2023" s="248">
        <v>1262</v>
      </c>
      <c r="B2023" s="247">
        <f>$B$755+(A2023*$B$758)</f>
        <v>2519.1475501060559</v>
      </c>
      <c r="C2023" s="247">
        <f>_xlfn.NORM.DIST($B2023,$B$752,$B$753,0)</f>
        <v>9.5834980682108008E-5</v>
      </c>
      <c r="D2023" s="247">
        <f>_xlfn.NORM.DIST($B2023,$B$752,$B$753,1)</f>
        <v>0.85268069655912837</v>
      </c>
      <c r="E2023" s="247">
        <f>IF(OR(D2023&lt;$F$757,D2023&gt;$F$758),C2023,"")</f>
        <v>9.5834980682108008E-5</v>
      </c>
      <c r="F2023" s="247" t="str">
        <f>IF(AND(D2023&gt;$F$757,D2023&lt;$F$758),C2023,"")</f>
        <v/>
      </c>
      <c r="G2023" s="247" t="str">
        <f>IF(C2023=MAX($C$761:$C$2761),C2023,"")</f>
        <v/>
      </c>
      <c r="H2023" s="247">
        <f>_xlfn.NORM.DIST(B2023,$F$753,$F$754,0)</f>
        <v>0</v>
      </c>
      <c r="I2023" s="247">
        <f>IF(H2023=MAX($H$761:$H$2761),C2023,"")</f>
        <v>9.5834980682108008E-5</v>
      </c>
      <c r="J2023" s="247" t="str">
        <f>IF(I2023=MIN($I$761:$I$2761),I2023,"")</f>
        <v/>
      </c>
      <c r="K2023" s="247"/>
      <c r="L2023" s="247"/>
      <c r="M2023" s="247"/>
      <c r="N2023" s="247"/>
      <c r="O2023" s="248">
        <v>1262</v>
      </c>
      <c r="P2023" s="247">
        <f>$P$755+(O2023*$P$758)</f>
        <v>146.80464273187272</v>
      </c>
      <c r="Q2023" s="247">
        <f>_xlfn.NORM.DIST(P2023,P$752,P$753,0)</f>
        <v>1.6445151345842164E-3</v>
      </c>
      <c r="R2023" s="247">
        <f>_xlfn.NORM.DIST(P2023,P$752,P$753,1)</f>
        <v>0.85268069655912837</v>
      </c>
      <c r="S2023" s="253">
        <f>IF(OR(R2023&lt;$T$757,R2023&gt;$T$758),Q2023,"")</f>
        <v>1.6445151345842164E-3</v>
      </c>
      <c r="T2023" s="253" t="str">
        <f>IF(AND(R2023&gt;$T$757,R2023&lt;$T$758),Q2023,"")</f>
        <v/>
      </c>
      <c r="U2023" s="253" t="str">
        <f>IF(Q2023=MAX($Q$761:$Q$2761),Q2023,"")</f>
        <v/>
      </c>
      <c r="V2023" s="253">
        <f>_xlfn.NORM.DIST(P2023,$T$753,$T$754,0)</f>
        <v>1.1213954035094566E-87</v>
      </c>
      <c r="W2023" s="253" t="str">
        <f>IF(V2023=MAX($V$761:$V$2761),Q2023,"")</f>
        <v/>
      </c>
      <c r="X2023" s="253" t="str">
        <f t="shared" si="470"/>
        <v/>
      </c>
      <c r="AB2023" s="259">
        <v>1262</v>
      </c>
      <c r="AC2023" s="253">
        <f t="shared" si="486"/>
        <v>227.17007993042216</v>
      </c>
      <c r="AD2023" s="253">
        <f t="shared" si="471"/>
        <v>1.0627387940953166E-3</v>
      </c>
      <c r="AE2023" s="253">
        <f t="shared" si="472"/>
        <v>0.85268069655912848</v>
      </c>
      <c r="AF2023" s="253">
        <f>IF(OR(AE2023&lt;$T$757,AE2023&gt;$T$758),AD2023,"")</f>
        <v>1.0627387940953166E-3</v>
      </c>
      <c r="AG2023" s="253" t="str">
        <f t="shared" si="473"/>
        <v/>
      </c>
      <c r="AH2023" s="253" t="str">
        <f t="shared" si="474"/>
        <v/>
      </c>
      <c r="AI2023" s="253">
        <f t="shared" si="475"/>
        <v>3.2306991233543087E-5</v>
      </c>
      <c r="AJ2023" s="253" t="str">
        <f t="shared" si="476"/>
        <v/>
      </c>
      <c r="AK2023" s="253" t="str">
        <f t="shared" si="477"/>
        <v/>
      </c>
      <c r="AO2023" s="259">
        <v>1262</v>
      </c>
      <c r="AP2023" s="253">
        <f t="shared" si="478"/>
        <v>1339.2817315341726</v>
      </c>
      <c r="AQ2023" s="253">
        <f t="shared" si="479"/>
        <v>1.8026263714001351E-4</v>
      </c>
      <c r="AR2023" s="253">
        <f t="shared" si="480"/>
        <v>0.85268069655912837</v>
      </c>
      <c r="AS2023" s="253">
        <f>IF(OR(AR2023&lt;$T$757,AR2023&gt;$T$758),AQ2023,"")</f>
        <v>1.8026263714001351E-4</v>
      </c>
      <c r="AT2023" s="253" t="str">
        <f t="shared" si="481"/>
        <v/>
      </c>
      <c r="AU2023" s="253" t="str">
        <f t="shared" si="482"/>
        <v/>
      </c>
      <c r="AV2023" s="253">
        <f t="shared" si="483"/>
        <v>0</v>
      </c>
      <c r="AW2023" s="253">
        <f t="shared" si="484"/>
        <v>1.8026263714001351E-4</v>
      </c>
      <c r="AX2023" s="253" t="str">
        <f t="shared" si="485"/>
        <v/>
      </c>
      <c r="AZ2023" s="259"/>
      <c r="BA2023" s="259">
        <f>BA2022+$BD$753</f>
        <v>8.1088000000001514</v>
      </c>
      <c r="BB2023" s="274">
        <f t="shared" si="468"/>
        <v>0.32309793125798081</v>
      </c>
      <c r="BC2023" s="259">
        <f t="shared" si="469"/>
        <v>5.5248464995405477E-4</v>
      </c>
      <c r="BD2023" s="259" t="str">
        <f t="shared" si="466"/>
        <v/>
      </c>
      <c r="BE2023" s="254" t="str">
        <f t="shared" si="467"/>
        <v/>
      </c>
    </row>
    <row r="2024" spans="1:57" ht="20.100000000000001" customHeight="1" x14ac:dyDescent="0.25">
      <c r="A2024" s="247">
        <v>1263</v>
      </c>
      <c r="B2024" s="247">
        <f>$B$755+(A2024*$B$758)</f>
        <v>2528.7626170911935</v>
      </c>
      <c r="C2024" s="247">
        <f>_xlfn.NORM.DIST($B2024,$B$752,$B$753,0)</f>
        <v>9.5433317845643881E-5</v>
      </c>
      <c r="D2024" s="247">
        <f>_xlfn.NORM.DIST($B2024,$B$752,$B$753,1)</f>
        <v>0.85360022518469947</v>
      </c>
      <c r="E2024" s="247">
        <f>IF(OR(D2024&lt;$F$757,D2024&gt;$F$758),C2024,"")</f>
        <v>9.5433317845643881E-5</v>
      </c>
      <c r="F2024" s="247" t="str">
        <f>IF(AND(D2024&gt;$F$757,D2024&lt;$F$758),C2024,"")</f>
        <v/>
      </c>
      <c r="G2024" s="247" t="str">
        <f>IF(C2024=MAX($C$761:$C$2761),C2024,"")</f>
        <v/>
      </c>
      <c r="H2024" s="247">
        <f>_xlfn.NORM.DIST(B2024,$F$753,$F$754,0)</f>
        <v>0</v>
      </c>
      <c r="I2024" s="247">
        <f>IF(H2024=MAX($H$761:$H$2761),C2024,"")</f>
        <v>9.5433317845643881E-5</v>
      </c>
      <c r="J2024" s="247" t="str">
        <f>IF(I2024=MIN($I$761:$I$2761),I2024,"")</f>
        <v/>
      </c>
      <c r="K2024" s="247"/>
      <c r="L2024" s="247"/>
      <c r="M2024" s="247"/>
      <c r="N2024" s="247"/>
      <c r="O2024" s="247">
        <v>1263</v>
      </c>
      <c r="P2024" s="247">
        <f>$P$755+(O2024*$P$758)</f>
        <v>147.36496579573486</v>
      </c>
      <c r="Q2024" s="247">
        <f>_xlfn.NORM.DIST(P2024,P$752,P$753,0)</f>
        <v>1.6376226553572806E-3</v>
      </c>
      <c r="R2024" s="247">
        <f>_xlfn.NORM.DIST(P2024,P$752,P$753,1)</f>
        <v>0.85360022518469947</v>
      </c>
      <c r="S2024" s="253">
        <f>IF(OR(R2024&lt;$T$757,R2024&gt;$T$758),Q2024,"")</f>
        <v>1.6376226553572806E-3</v>
      </c>
      <c r="T2024" s="253" t="str">
        <f>IF(AND(R2024&gt;$T$757,R2024&lt;$T$758),Q2024,"")</f>
        <v/>
      </c>
      <c r="U2024" s="253" t="str">
        <f>IF(Q2024=MAX($Q$761:$Q$2761),Q2024,"")</f>
        <v/>
      </c>
      <c r="V2024" s="253">
        <f>_xlfn.NORM.DIST(P2024,$T$753,$T$754,0)</f>
        <v>1.0363491135546886E-87</v>
      </c>
      <c r="W2024" s="253" t="str">
        <f>IF(V2024=MAX($V$761:$V$2761),Q2024,"")</f>
        <v/>
      </c>
      <c r="X2024" s="253" t="str">
        <f t="shared" si="470"/>
        <v/>
      </c>
      <c r="AB2024" s="253">
        <v>1263</v>
      </c>
      <c r="AC2024" s="253">
        <f t="shared" si="486"/>
        <v>228.03714130420235</v>
      </c>
      <c r="AD2024" s="253">
        <f t="shared" si="471"/>
        <v>1.0582846514073489E-3</v>
      </c>
      <c r="AE2024" s="253">
        <f t="shared" si="472"/>
        <v>0.85360022518469947</v>
      </c>
      <c r="AF2024" s="253">
        <f>IF(OR(AE2024&lt;$T$757,AE2024&gt;$T$758),AD2024,"")</f>
        <v>1.0582846514073489E-3</v>
      </c>
      <c r="AG2024" s="253" t="str">
        <f t="shared" si="473"/>
        <v/>
      </c>
      <c r="AH2024" s="253" t="str">
        <f t="shared" si="474"/>
        <v/>
      </c>
      <c r="AI2024" s="253">
        <f t="shared" si="475"/>
        <v>3.1941370100116811E-5</v>
      </c>
      <c r="AJ2024" s="253" t="str">
        <f t="shared" si="476"/>
        <v/>
      </c>
      <c r="AK2024" s="253" t="str">
        <f t="shared" si="477"/>
        <v/>
      </c>
      <c r="AO2024" s="253">
        <v>1263</v>
      </c>
      <c r="AP2024" s="253">
        <f t="shared" si="478"/>
        <v>1344.3934938682723</v>
      </c>
      <c r="AQ2024" s="253">
        <f t="shared" si="479"/>
        <v>1.7950712175693716E-4</v>
      </c>
      <c r="AR2024" s="253">
        <f t="shared" si="480"/>
        <v>0.85360022518469947</v>
      </c>
      <c r="AS2024" s="253">
        <f>IF(OR(AR2024&lt;$T$757,AR2024&gt;$T$758),AQ2024,"")</f>
        <v>1.7950712175693716E-4</v>
      </c>
      <c r="AT2024" s="253" t="str">
        <f t="shared" si="481"/>
        <v/>
      </c>
      <c r="AU2024" s="253" t="str">
        <f t="shared" si="482"/>
        <v/>
      </c>
      <c r="AV2024" s="253">
        <f t="shared" si="483"/>
        <v>0</v>
      </c>
      <c r="AW2024" s="253">
        <f t="shared" si="484"/>
        <v>1.7950712175693716E-4</v>
      </c>
      <c r="AX2024" s="253" t="str">
        <f t="shared" si="485"/>
        <v/>
      </c>
      <c r="AZ2024" s="259"/>
      <c r="BA2024" s="259">
        <f>BA2023+$BD$753</f>
        <v>8.1152000000001507</v>
      </c>
      <c r="BB2024" s="274">
        <f t="shared" si="468"/>
        <v>0.32254544660802675</v>
      </c>
      <c r="BC2024" s="259">
        <f t="shared" si="469"/>
        <v>5.5180639955432209E-4</v>
      </c>
      <c r="BD2024" s="259" t="str">
        <f t="shared" si="466"/>
        <v/>
      </c>
      <c r="BE2024" s="254" t="str">
        <f t="shared" si="467"/>
        <v/>
      </c>
    </row>
    <row r="2025" spans="1:57" ht="20.100000000000001" customHeight="1" x14ac:dyDescent="0.25">
      <c r="A2025" s="247">
        <v>1264</v>
      </c>
      <c r="B2025" s="247">
        <f>$B$755+(A2025*$B$758)</f>
        <v>2538.3776840763312</v>
      </c>
      <c r="C2025" s="247">
        <f>_xlfn.NORM.DIST($B2025,$B$752,$B$753,0)</f>
        <v>9.5031817934130181E-5</v>
      </c>
      <c r="D2025" s="247">
        <f>_xlfn.NORM.DIST($B2025,$B$752,$B$753,1)</f>
        <v>0.85451589256871241</v>
      </c>
      <c r="E2025" s="247">
        <f>IF(OR(D2025&lt;$F$757,D2025&gt;$F$758),C2025,"")</f>
        <v>9.5031817934130181E-5</v>
      </c>
      <c r="F2025" s="247" t="str">
        <f>IF(AND(D2025&gt;$F$757,D2025&lt;$F$758),C2025,"")</f>
        <v/>
      </c>
      <c r="G2025" s="247" t="str">
        <f>IF(C2025=MAX($C$761:$C$2761),C2025,"")</f>
        <v/>
      </c>
      <c r="H2025" s="247">
        <f>_xlfn.NORM.DIST(B2025,$F$753,$F$754,0)</f>
        <v>0</v>
      </c>
      <c r="I2025" s="247">
        <f>IF(H2025=MAX($H$761:$H$2761),C2025,"")</f>
        <v>9.5031817934130181E-5</v>
      </c>
      <c r="J2025" s="247" t="str">
        <f>IF(I2025=MIN($I$761:$I$2761),I2025,"")</f>
        <v/>
      </c>
      <c r="K2025" s="247"/>
      <c r="L2025" s="247"/>
      <c r="M2025" s="247"/>
      <c r="N2025" s="247"/>
      <c r="O2025" s="247">
        <v>1264</v>
      </c>
      <c r="P2025" s="247">
        <f>$P$755+(O2025*$P$758)</f>
        <v>147.925288859597</v>
      </c>
      <c r="Q2025" s="247">
        <f>_xlfn.NORM.DIST(P2025,P$752,P$753,0)</f>
        <v>1.6307329719001647E-3</v>
      </c>
      <c r="R2025" s="247">
        <f>_xlfn.NORM.DIST(P2025,P$752,P$753,1)</f>
        <v>0.85451589256871252</v>
      </c>
      <c r="S2025" s="253">
        <f>IF(OR(R2025&lt;$T$757,R2025&gt;$T$758),Q2025,"")</f>
        <v>1.6307329719001647E-3</v>
      </c>
      <c r="T2025" s="253" t="str">
        <f>IF(AND(R2025&gt;$T$757,R2025&lt;$T$758),Q2025,"")</f>
        <v/>
      </c>
      <c r="U2025" s="253" t="str">
        <f>IF(Q2025=MAX($Q$761:$Q$2761),Q2025,"")</f>
        <v/>
      </c>
      <c r="V2025" s="253">
        <f>_xlfn.NORM.DIST(P2025,$T$753,$T$754,0)</f>
        <v>9.5773738471741907E-88</v>
      </c>
      <c r="W2025" s="253" t="str">
        <f>IF(V2025=MAX($V$761:$V$2761),Q2025,"")</f>
        <v/>
      </c>
      <c r="X2025" s="253" t="str">
        <f t="shared" si="470"/>
        <v/>
      </c>
      <c r="AB2025" s="253">
        <v>1264</v>
      </c>
      <c r="AC2025" s="253">
        <f t="shared" si="486"/>
        <v>228.90420267798254</v>
      </c>
      <c r="AD2025" s="253">
        <f t="shared" si="471"/>
        <v>1.0538323154361362E-3</v>
      </c>
      <c r="AE2025" s="253">
        <f t="shared" si="472"/>
        <v>0.85451589256871241</v>
      </c>
      <c r="AF2025" s="253">
        <f>IF(OR(AE2025&lt;$T$757,AE2025&gt;$T$758),AD2025,"")</f>
        <v>1.0538323154361362E-3</v>
      </c>
      <c r="AG2025" s="253" t="str">
        <f t="shared" si="473"/>
        <v/>
      </c>
      <c r="AH2025" s="253" t="str">
        <f t="shared" si="474"/>
        <v/>
      </c>
      <c r="AI2025" s="253">
        <f t="shared" si="475"/>
        <v>3.1579381459885872E-5</v>
      </c>
      <c r="AJ2025" s="253" t="str">
        <f t="shared" si="476"/>
        <v/>
      </c>
      <c r="AK2025" s="253" t="str">
        <f t="shared" si="477"/>
        <v/>
      </c>
      <c r="AO2025" s="253">
        <v>1264</v>
      </c>
      <c r="AP2025" s="253">
        <f t="shared" si="478"/>
        <v>1349.505256202372</v>
      </c>
      <c r="AQ2025" s="253">
        <f t="shared" si="479"/>
        <v>1.7875191283065782E-4</v>
      </c>
      <c r="AR2025" s="253">
        <f t="shared" si="480"/>
        <v>0.8545158925687123</v>
      </c>
      <c r="AS2025" s="253">
        <f>IF(OR(AR2025&lt;$T$757,AR2025&gt;$T$758),AQ2025,"")</f>
        <v>1.7875191283065782E-4</v>
      </c>
      <c r="AT2025" s="253" t="str">
        <f t="shared" si="481"/>
        <v/>
      </c>
      <c r="AU2025" s="253" t="str">
        <f t="shared" si="482"/>
        <v/>
      </c>
      <c r="AV2025" s="253">
        <f t="shared" si="483"/>
        <v>0</v>
      </c>
      <c r="AW2025" s="253">
        <f t="shared" si="484"/>
        <v>1.7875191283065782E-4</v>
      </c>
      <c r="AX2025" s="253" t="str">
        <f t="shared" si="485"/>
        <v/>
      </c>
      <c r="AZ2025" s="259"/>
      <c r="BA2025" s="259">
        <f>BA2024+$BD$753</f>
        <v>8.12160000000015</v>
      </c>
      <c r="BB2025" s="274">
        <f t="shared" si="468"/>
        <v>0.32199364020847243</v>
      </c>
      <c r="BC2025" s="259">
        <f t="shared" si="469"/>
        <v>5.5112812552704504E-4</v>
      </c>
      <c r="BD2025" s="259" t="str">
        <f t="shared" si="466"/>
        <v/>
      </c>
      <c r="BE2025" s="254" t="str">
        <f t="shared" si="467"/>
        <v/>
      </c>
    </row>
    <row r="2026" spans="1:57" ht="20.100000000000001" customHeight="1" x14ac:dyDescent="0.25">
      <c r="A2026" s="247">
        <v>1265</v>
      </c>
      <c r="B2026" s="247">
        <f>$B$755+(A2026*$B$758)</f>
        <v>2547.9927510614689</v>
      </c>
      <c r="C2026" s="247">
        <f>_xlfn.NORM.DIST($B2026,$B$752,$B$753,0)</f>
        <v>9.4630493082989241E-5</v>
      </c>
      <c r="D2026" s="247">
        <f>_xlfn.NORM.DIST($B2026,$B$752,$B$753,1)</f>
        <v>0.85542770033609039</v>
      </c>
      <c r="E2026" s="247">
        <f>IF(OR(D2026&lt;$F$757,D2026&gt;$F$758),C2026,"")</f>
        <v>9.4630493082989241E-5</v>
      </c>
      <c r="F2026" s="247" t="str">
        <f>IF(AND(D2026&gt;$F$757,D2026&lt;$F$758),C2026,"")</f>
        <v/>
      </c>
      <c r="G2026" s="247" t="str">
        <f>IF(C2026=MAX($C$761:$C$2761),C2026,"")</f>
        <v/>
      </c>
      <c r="H2026" s="247">
        <f>_xlfn.NORM.DIST(B2026,$F$753,$F$754,0)</f>
        <v>0</v>
      </c>
      <c r="I2026" s="247">
        <f>IF(H2026=MAX($H$761:$H$2761),C2026,"")</f>
        <v>9.4630493082989241E-5</v>
      </c>
      <c r="J2026" s="247" t="str">
        <f>IF(I2026=MIN($I$761:$I$2761),I2026,"")</f>
        <v/>
      </c>
      <c r="K2026" s="247"/>
      <c r="L2026" s="247"/>
      <c r="M2026" s="247"/>
      <c r="N2026" s="247"/>
      <c r="O2026" s="247">
        <v>1265</v>
      </c>
      <c r="P2026" s="247">
        <f>$P$755+(O2026*$P$758)</f>
        <v>148.48561192345903</v>
      </c>
      <c r="Q2026" s="247">
        <f>_xlfn.NORM.DIST(P2026,P$752,P$753,0)</f>
        <v>1.6238462924550549E-3</v>
      </c>
      <c r="R2026" s="247">
        <f>_xlfn.NORM.DIST(P2026,P$752,P$753,1)</f>
        <v>0.85542770033609028</v>
      </c>
      <c r="S2026" s="253">
        <f>IF(OR(R2026&lt;$T$757,R2026&gt;$T$758),Q2026,"")</f>
        <v>1.6238462924550549E-3</v>
      </c>
      <c r="T2026" s="253" t="str">
        <f>IF(AND(R2026&gt;$T$757,R2026&lt;$T$758),Q2026,"")</f>
        <v/>
      </c>
      <c r="U2026" s="253" t="str">
        <f>IF(Q2026=MAX($Q$761:$Q$2761),Q2026,"")</f>
        <v/>
      </c>
      <c r="V2026" s="253">
        <f>_xlfn.NORM.DIST(P2026,$T$753,$T$754,0)</f>
        <v>8.8507454682170397E-88</v>
      </c>
      <c r="W2026" s="253" t="str">
        <f>IF(V2026=MAX($V$761:$V$2761),Q2026,"")</f>
        <v/>
      </c>
      <c r="X2026" s="253" t="str">
        <f t="shared" si="470"/>
        <v/>
      </c>
      <c r="AB2026" s="253">
        <v>1265</v>
      </c>
      <c r="AC2026" s="253">
        <f t="shared" si="486"/>
        <v>229.77126405176273</v>
      </c>
      <c r="AD2026" s="253">
        <f t="shared" si="471"/>
        <v>1.0493819207545039E-3</v>
      </c>
      <c r="AE2026" s="253">
        <f t="shared" si="472"/>
        <v>0.85542770033609028</v>
      </c>
      <c r="AF2026" s="253">
        <f>IF(OR(AE2026&lt;$T$757,AE2026&gt;$T$758),AD2026,"")</f>
        <v>1.0493819207545039E-3</v>
      </c>
      <c r="AG2026" s="253" t="str">
        <f t="shared" si="473"/>
        <v/>
      </c>
      <c r="AH2026" s="253" t="str">
        <f t="shared" si="474"/>
        <v/>
      </c>
      <c r="AI2026" s="253">
        <f t="shared" si="475"/>
        <v>3.1220995664041641E-5</v>
      </c>
      <c r="AJ2026" s="253" t="str">
        <f t="shared" si="476"/>
        <v/>
      </c>
      <c r="AK2026" s="253" t="str">
        <f t="shared" si="477"/>
        <v/>
      </c>
      <c r="AO2026" s="253">
        <v>1265</v>
      </c>
      <c r="AP2026" s="253">
        <f t="shared" si="478"/>
        <v>1354.6170185364726</v>
      </c>
      <c r="AQ2026" s="253">
        <f t="shared" si="479"/>
        <v>1.7799703318752971E-4</v>
      </c>
      <c r="AR2026" s="253">
        <f t="shared" si="480"/>
        <v>0.85542770033609039</v>
      </c>
      <c r="AS2026" s="253">
        <f>IF(OR(AR2026&lt;$T$757,AR2026&gt;$T$758),AQ2026,"")</f>
        <v>1.7799703318752971E-4</v>
      </c>
      <c r="AT2026" s="253" t="str">
        <f t="shared" si="481"/>
        <v/>
      </c>
      <c r="AU2026" s="253" t="str">
        <f t="shared" si="482"/>
        <v/>
      </c>
      <c r="AV2026" s="253">
        <f t="shared" si="483"/>
        <v>0</v>
      </c>
      <c r="AW2026" s="253">
        <f t="shared" si="484"/>
        <v>1.7799703318752971E-4</v>
      </c>
      <c r="AX2026" s="253" t="str">
        <f t="shared" si="485"/>
        <v/>
      </c>
      <c r="AZ2026" s="259"/>
      <c r="BA2026" s="259">
        <f>BA2025+$BD$753</f>
        <v>8.1280000000001493</v>
      </c>
      <c r="BB2026" s="274">
        <f t="shared" si="468"/>
        <v>0.32144251208294539</v>
      </c>
      <c r="BC2026" s="259">
        <f t="shared" si="469"/>
        <v>5.5044983135393855E-4</v>
      </c>
      <c r="BD2026" s="259" t="str">
        <f t="shared" si="466"/>
        <v/>
      </c>
      <c r="BE2026" s="254" t="str">
        <f t="shared" si="467"/>
        <v/>
      </c>
    </row>
    <row r="2027" spans="1:57" ht="20.100000000000001" customHeight="1" x14ac:dyDescent="0.25">
      <c r="A2027" s="247">
        <v>1266</v>
      </c>
      <c r="B2027" s="247">
        <f>$B$755+(A2027*$B$758)</f>
        <v>2557.6078180466066</v>
      </c>
      <c r="C2027" s="247">
        <f>_xlfn.NORM.DIST($B2027,$B$752,$B$753,0)</f>
        <v>9.4229355368106627E-5</v>
      </c>
      <c r="D2027" s="247">
        <f>_xlfn.NORM.DIST($B2027,$B$752,$B$753,1)</f>
        <v>0.85633565022815372</v>
      </c>
      <c r="E2027" s="247">
        <f>IF(OR(D2027&lt;$F$757,D2027&gt;$F$758),C2027,"")</f>
        <v>9.4229355368106627E-5</v>
      </c>
      <c r="F2027" s="247" t="str">
        <f>IF(AND(D2027&gt;$F$757,D2027&lt;$F$758),C2027,"")</f>
        <v/>
      </c>
      <c r="G2027" s="247" t="str">
        <f>IF(C2027=MAX($C$761:$C$2761),C2027,"")</f>
        <v/>
      </c>
      <c r="H2027" s="247">
        <f>_xlfn.NORM.DIST(B2027,$F$753,$F$754,0)</f>
        <v>0</v>
      </c>
      <c r="I2027" s="247">
        <f>IF(H2027=MAX($H$761:$H$2761),C2027,"")</f>
        <v>9.4229355368106627E-5</v>
      </c>
      <c r="J2027" s="247" t="str">
        <f>IF(I2027=MIN($I$761:$I$2761),I2027,"")</f>
        <v/>
      </c>
      <c r="K2027" s="247"/>
      <c r="L2027" s="247"/>
      <c r="M2027" s="247"/>
      <c r="N2027" s="247"/>
      <c r="O2027" s="247">
        <v>1266</v>
      </c>
      <c r="P2027" s="247">
        <f>$P$755+(O2027*$P$758)</f>
        <v>149.04593498732117</v>
      </c>
      <c r="Q2027" s="247">
        <f>_xlfn.NORM.DIST(P2027,P$752,P$753,0)</f>
        <v>1.6169628242424909E-3</v>
      </c>
      <c r="R2027" s="247">
        <f>_xlfn.NORM.DIST(P2027,P$752,P$753,1)</f>
        <v>0.85633565022815372</v>
      </c>
      <c r="S2027" s="253">
        <f>IF(OR(R2027&lt;$T$757,R2027&gt;$T$758),Q2027,"")</f>
        <v>1.6169628242424909E-3</v>
      </c>
      <c r="T2027" s="253" t="str">
        <f>IF(AND(R2027&gt;$T$757,R2027&lt;$T$758),Q2027,"")</f>
        <v/>
      </c>
      <c r="U2027" s="253" t="str">
        <f>IF(Q2027=MAX($Q$761:$Q$2761),Q2027,"")</f>
        <v/>
      </c>
      <c r="V2027" s="253">
        <f>_xlfn.NORM.DIST(P2027,$T$753,$T$754,0)</f>
        <v>8.1791149883086717E-88</v>
      </c>
      <c r="W2027" s="253" t="str">
        <f>IF(V2027=MAX($V$761:$V$2761),Q2027,"")</f>
        <v/>
      </c>
      <c r="X2027" s="253" t="str">
        <f t="shared" si="470"/>
        <v/>
      </c>
      <c r="AB2027" s="253">
        <v>1266</v>
      </c>
      <c r="AC2027" s="253">
        <f t="shared" si="486"/>
        <v>230.63832542554314</v>
      </c>
      <c r="AD2027" s="253">
        <f t="shared" si="471"/>
        <v>1.0449336012750574E-3</v>
      </c>
      <c r="AE2027" s="253">
        <f t="shared" si="472"/>
        <v>0.85633565022815383</v>
      </c>
      <c r="AF2027" s="253">
        <f>IF(OR(AE2027&lt;$T$757,AE2027&gt;$T$758),AD2027,"")</f>
        <v>1.0449336012750574E-3</v>
      </c>
      <c r="AG2027" s="253" t="str">
        <f t="shared" si="473"/>
        <v/>
      </c>
      <c r="AH2027" s="253" t="str">
        <f t="shared" si="474"/>
        <v/>
      </c>
      <c r="AI2027" s="253">
        <f t="shared" si="475"/>
        <v>3.0866183228063485E-5</v>
      </c>
      <c r="AJ2027" s="253" t="str">
        <f t="shared" si="476"/>
        <v/>
      </c>
      <c r="AK2027" s="253" t="str">
        <f t="shared" si="477"/>
        <v/>
      </c>
      <c r="AO2027" s="253">
        <v>1266</v>
      </c>
      <c r="AP2027" s="253">
        <f t="shared" si="478"/>
        <v>1359.7287808705723</v>
      </c>
      <c r="AQ2027" s="253">
        <f t="shared" si="479"/>
        <v>1.772425055419207E-4</v>
      </c>
      <c r="AR2027" s="253">
        <f t="shared" si="480"/>
        <v>0.85633565022815372</v>
      </c>
      <c r="AS2027" s="253">
        <f>IF(OR(AR2027&lt;$T$757,AR2027&gt;$T$758),AQ2027,"")</f>
        <v>1.772425055419207E-4</v>
      </c>
      <c r="AT2027" s="253" t="str">
        <f t="shared" si="481"/>
        <v/>
      </c>
      <c r="AU2027" s="253" t="str">
        <f t="shared" si="482"/>
        <v/>
      </c>
      <c r="AV2027" s="253">
        <f t="shared" si="483"/>
        <v>0</v>
      </c>
      <c r="AW2027" s="253">
        <f t="shared" si="484"/>
        <v>1.772425055419207E-4</v>
      </c>
      <c r="AX2027" s="253" t="str">
        <f t="shared" si="485"/>
        <v/>
      </c>
      <c r="AZ2027" s="259"/>
      <c r="BA2027" s="259">
        <f>BA2026+$BD$753</f>
        <v>8.1344000000001486</v>
      </c>
      <c r="BB2027" s="274">
        <f t="shared" si="468"/>
        <v>0.32089206225159145</v>
      </c>
      <c r="BC2027" s="259">
        <f t="shared" si="469"/>
        <v>5.4977152050511569E-4</v>
      </c>
      <c r="BD2027" s="259" t="str">
        <f t="shared" si="466"/>
        <v/>
      </c>
      <c r="BE2027" s="254" t="str">
        <f t="shared" si="467"/>
        <v/>
      </c>
    </row>
    <row r="2028" spans="1:57" ht="20.100000000000001" customHeight="1" x14ac:dyDescent="0.25">
      <c r="A2028" s="247">
        <v>1267</v>
      </c>
      <c r="B2028" s="247">
        <f>$B$755+(A2028*$B$758)</f>
        <v>2567.2228850317442</v>
      </c>
      <c r="C2028" s="247">
        <f>_xlfn.NORM.DIST($B2028,$B$752,$B$753,0)</f>
        <v>9.3828416805311277E-5</v>
      </c>
      <c r="D2028" s="247">
        <f>_xlfn.NORM.DIST($B2028,$B$752,$B$753,1)</f>
        <v>0.85723974410204506</v>
      </c>
      <c r="E2028" s="247">
        <f>IF(OR(D2028&lt;$F$757,D2028&gt;$F$758),C2028,"")</f>
        <v>9.3828416805311277E-5</v>
      </c>
      <c r="F2028" s="247" t="str">
        <f>IF(AND(D2028&gt;$F$757,D2028&lt;$F$758),C2028,"")</f>
        <v/>
      </c>
      <c r="G2028" s="247" t="str">
        <f>IF(C2028=MAX($C$761:$C$2761),C2028,"")</f>
        <v/>
      </c>
      <c r="H2028" s="247">
        <f>_xlfn.NORM.DIST(B2028,$F$753,$F$754,0)</f>
        <v>0</v>
      </c>
      <c r="I2028" s="247">
        <f>IF(H2028=MAX($H$761:$H$2761),C2028,"")</f>
        <v>9.3828416805311277E-5</v>
      </c>
      <c r="J2028" s="247" t="str">
        <f>IF(I2028=MIN($I$761:$I$2761),I2028,"")</f>
        <v/>
      </c>
      <c r="K2028" s="247"/>
      <c r="L2028" s="247"/>
      <c r="M2028" s="247"/>
      <c r="N2028" s="247"/>
      <c r="O2028" s="247">
        <v>1267</v>
      </c>
      <c r="P2028" s="247">
        <f>$P$755+(O2028*$P$758)</f>
        <v>149.60625805118332</v>
      </c>
      <c r="Q2028" s="247">
        <f>_xlfn.NORM.DIST(P2028,P$752,P$753,0)</f>
        <v>1.6100827734524508E-3</v>
      </c>
      <c r="R2028" s="247">
        <f>_xlfn.NORM.DIST(P2028,P$752,P$753,1)</f>
        <v>0.85723974410204518</v>
      </c>
      <c r="S2028" s="253">
        <f>IF(OR(R2028&lt;$T$757,R2028&gt;$T$758),Q2028,"")</f>
        <v>1.6100827734524508E-3</v>
      </c>
      <c r="T2028" s="253" t="str">
        <f>IF(AND(R2028&gt;$T$757,R2028&lt;$T$758),Q2028,"")</f>
        <v/>
      </c>
      <c r="U2028" s="253" t="str">
        <f>IF(Q2028=MAX($Q$761:$Q$2761),Q2028,"")</f>
        <v/>
      </c>
      <c r="V2028" s="253">
        <f>_xlfn.NORM.DIST(P2028,$T$753,$T$754,0)</f>
        <v>7.5583296202578035E-88</v>
      </c>
      <c r="W2028" s="253" t="str">
        <f>IF(V2028=MAX($V$761:$V$2761),Q2028,"")</f>
        <v/>
      </c>
      <c r="X2028" s="253" t="str">
        <f t="shared" si="470"/>
        <v/>
      </c>
      <c r="AB2028" s="253">
        <v>1267</v>
      </c>
      <c r="AC2028" s="253">
        <f t="shared" si="486"/>
        <v>231.50538679932333</v>
      </c>
      <c r="AD2028" s="253">
        <f t="shared" si="471"/>
        <v>1.0404874902444228E-3</v>
      </c>
      <c r="AE2028" s="253">
        <f t="shared" si="472"/>
        <v>0.85723974410204518</v>
      </c>
      <c r="AF2028" s="253">
        <f>IF(OR(AE2028&lt;$T$757,AE2028&gt;$T$758),AD2028,"")</f>
        <v>1.0404874902444228E-3</v>
      </c>
      <c r="AG2028" s="253" t="str">
        <f t="shared" si="473"/>
        <v/>
      </c>
      <c r="AH2028" s="253" t="str">
        <f t="shared" si="474"/>
        <v/>
      </c>
      <c r="AI2028" s="253">
        <f t="shared" si="475"/>
        <v>3.0514914831730751E-5</v>
      </c>
      <c r="AJ2028" s="253" t="str">
        <f t="shared" si="476"/>
        <v/>
      </c>
      <c r="AK2028" s="253" t="str">
        <f t="shared" si="477"/>
        <v/>
      </c>
      <c r="AO2028" s="253">
        <v>1267</v>
      </c>
      <c r="AP2028" s="253">
        <f t="shared" si="478"/>
        <v>1364.840543204672</v>
      </c>
      <c r="AQ2028" s="253">
        <f t="shared" si="479"/>
        <v>1.7648835249523359E-4</v>
      </c>
      <c r="AR2028" s="253">
        <f t="shared" si="480"/>
        <v>0.85723974410204506</v>
      </c>
      <c r="AS2028" s="253">
        <f>IF(OR(AR2028&lt;$T$757,AR2028&gt;$T$758),AQ2028,"")</f>
        <v>1.7648835249523359E-4</v>
      </c>
      <c r="AT2028" s="253" t="str">
        <f t="shared" si="481"/>
        <v/>
      </c>
      <c r="AU2028" s="253" t="str">
        <f t="shared" si="482"/>
        <v/>
      </c>
      <c r="AV2028" s="253">
        <f t="shared" si="483"/>
        <v>0</v>
      </c>
      <c r="AW2028" s="253">
        <f t="shared" si="484"/>
        <v>1.7648835249523359E-4</v>
      </c>
      <c r="AX2028" s="253" t="str">
        <f t="shared" si="485"/>
        <v/>
      </c>
      <c r="AZ2028" s="259"/>
      <c r="BA2028" s="259">
        <f>BA2027+$BD$753</f>
        <v>8.1408000000001479</v>
      </c>
      <c r="BB2028" s="274">
        <f t="shared" si="468"/>
        <v>0.32034229073108633</v>
      </c>
      <c r="BC2028" s="259">
        <f t="shared" si="469"/>
        <v>5.4909319643775545E-4</v>
      </c>
      <c r="BD2028" s="259" t="str">
        <f t="shared" si="466"/>
        <v/>
      </c>
      <c r="BE2028" s="254" t="str">
        <f t="shared" si="467"/>
        <v/>
      </c>
    </row>
    <row r="2029" spans="1:57" ht="20.100000000000001" customHeight="1" x14ac:dyDescent="0.25">
      <c r="A2029" s="247">
        <v>1268</v>
      </c>
      <c r="B2029" s="247">
        <f>$B$755+(A2029*$B$758)</f>
        <v>2576.8379520168819</v>
      </c>
      <c r="C2029" s="247">
        <f>_xlfn.NORM.DIST($B2029,$B$752,$B$753,0)</f>
        <v>9.3427689349862835E-5</v>
      </c>
      <c r="D2029" s="247">
        <f>_xlfn.NORM.DIST($B2029,$B$752,$B$753,1)</f>
        <v>0.85813998393014901</v>
      </c>
      <c r="E2029" s="247">
        <f>IF(OR(D2029&lt;$F$757,D2029&gt;$F$758),C2029,"")</f>
        <v>9.3427689349862835E-5</v>
      </c>
      <c r="F2029" s="247" t="str">
        <f>IF(AND(D2029&gt;$F$757,D2029&lt;$F$758),C2029,"")</f>
        <v/>
      </c>
      <c r="G2029" s="247" t="str">
        <f>IF(C2029=MAX($C$761:$C$2761),C2029,"")</f>
        <v/>
      </c>
      <c r="H2029" s="247">
        <f>_xlfn.NORM.DIST(B2029,$F$753,$F$754,0)</f>
        <v>0</v>
      </c>
      <c r="I2029" s="247">
        <f>IF(H2029=MAX($H$761:$H$2761),C2029,"")</f>
        <v>9.3427689349862835E-5</v>
      </c>
      <c r="J2029" s="247" t="str">
        <f>IF(I2029=MIN($I$761:$I$2761),I2029,"")</f>
        <v/>
      </c>
      <c r="K2029" s="247"/>
      <c r="L2029" s="247"/>
      <c r="M2029" s="247"/>
      <c r="N2029" s="247"/>
      <c r="O2029" s="247">
        <v>1268</v>
      </c>
      <c r="P2029" s="247">
        <f>$P$755+(O2029*$P$758)</f>
        <v>150.16658111504535</v>
      </c>
      <c r="Q2029" s="247">
        <f>_xlfn.NORM.DIST(P2029,P$752,P$753,0)</f>
        <v>1.6032063452355526E-3</v>
      </c>
      <c r="R2029" s="247">
        <f>_xlfn.NORM.DIST(P2029,P$752,P$753,1)</f>
        <v>0.85813998393014901</v>
      </c>
      <c r="S2029" s="253">
        <f>IF(OR(R2029&lt;$T$757,R2029&gt;$T$758),Q2029,"")</f>
        <v>1.6032063452355526E-3</v>
      </c>
      <c r="T2029" s="253" t="str">
        <f>IF(AND(R2029&gt;$T$757,R2029&lt;$T$758),Q2029,"")</f>
        <v/>
      </c>
      <c r="U2029" s="253" t="str">
        <f>IF(Q2029=MAX($Q$761:$Q$2761),Q2029,"")</f>
        <v/>
      </c>
      <c r="V2029" s="253">
        <f>_xlfn.NORM.DIST(P2029,$T$753,$T$754,0)</f>
        <v>6.9845493899890089E-88</v>
      </c>
      <c r="W2029" s="253" t="str">
        <f>IF(V2029=MAX($V$761:$V$2761),Q2029,"")</f>
        <v/>
      </c>
      <c r="X2029" s="253" t="str">
        <f t="shared" si="470"/>
        <v/>
      </c>
      <c r="AB2029" s="253">
        <v>1268</v>
      </c>
      <c r="AC2029" s="253">
        <f t="shared" si="486"/>
        <v>232.37244817310352</v>
      </c>
      <c r="AD2029" s="253">
        <f t="shared" si="471"/>
        <v>1.0360437202375525E-3</v>
      </c>
      <c r="AE2029" s="253">
        <f t="shared" si="472"/>
        <v>0.85813998393014901</v>
      </c>
      <c r="AF2029" s="253">
        <f>IF(OR(AE2029&lt;$T$757,AE2029&gt;$T$758),AD2029,"")</f>
        <v>1.0360437202375525E-3</v>
      </c>
      <c r="AG2029" s="253" t="str">
        <f t="shared" si="473"/>
        <v/>
      </c>
      <c r="AH2029" s="253" t="str">
        <f t="shared" si="474"/>
        <v/>
      </c>
      <c r="AI2029" s="253">
        <f t="shared" si="475"/>
        <v>3.0167161319120813E-5</v>
      </c>
      <c r="AJ2029" s="253" t="str">
        <f t="shared" si="476"/>
        <v/>
      </c>
      <c r="AK2029" s="253" t="str">
        <f t="shared" si="477"/>
        <v/>
      </c>
      <c r="AO2029" s="253">
        <v>1268</v>
      </c>
      <c r="AP2029" s="253">
        <f t="shared" si="478"/>
        <v>1369.9523055387717</v>
      </c>
      <c r="AQ2029" s="253">
        <f t="shared" si="479"/>
        <v>1.757345965349423E-4</v>
      </c>
      <c r="AR2029" s="253">
        <f t="shared" si="480"/>
        <v>0.8581399839301489</v>
      </c>
      <c r="AS2029" s="253">
        <f>IF(OR(AR2029&lt;$T$757,AR2029&gt;$T$758),AQ2029,"")</f>
        <v>1.757345965349423E-4</v>
      </c>
      <c r="AT2029" s="253" t="str">
        <f t="shared" si="481"/>
        <v/>
      </c>
      <c r="AU2029" s="253" t="str">
        <f t="shared" si="482"/>
        <v/>
      </c>
      <c r="AV2029" s="253">
        <f t="shared" si="483"/>
        <v>0</v>
      </c>
      <c r="AW2029" s="253">
        <f t="shared" si="484"/>
        <v>1.757345965349423E-4</v>
      </c>
      <c r="AX2029" s="253" t="str">
        <f t="shared" si="485"/>
        <v/>
      </c>
      <c r="AZ2029" s="259"/>
      <c r="BA2029" s="259">
        <f>BA2028+$BD$753</f>
        <v>8.1472000000001472</v>
      </c>
      <c r="BB2029" s="274">
        <f t="shared" si="468"/>
        <v>0.31979319753464858</v>
      </c>
      <c r="BC2029" s="259">
        <f t="shared" si="469"/>
        <v>5.4841486259721295E-4</v>
      </c>
      <c r="BD2029" s="259" t="str">
        <f t="shared" si="466"/>
        <v/>
      </c>
      <c r="BE2029" s="254" t="str">
        <f t="shared" si="467"/>
        <v/>
      </c>
    </row>
    <row r="2030" spans="1:57" ht="20.100000000000001" customHeight="1" x14ac:dyDescent="0.25">
      <c r="A2030" s="248">
        <v>1269</v>
      </c>
      <c r="B2030" s="247">
        <f>$B$755+(A2030*$B$758)</f>
        <v>2586.4530190020196</v>
      </c>
      <c r="C2030" s="247">
        <f>_xlfn.NORM.DIST($B2030,$B$752,$B$753,0)</f>
        <v>9.3027184895945697E-5</v>
      </c>
      <c r="D2030" s="247">
        <f>_xlfn.NORM.DIST($B2030,$B$752,$B$753,1)</f>
        <v>0.85903637179950776</v>
      </c>
      <c r="E2030" s="247">
        <f>IF(OR(D2030&lt;$F$757,D2030&gt;$F$758),C2030,"")</f>
        <v>9.3027184895945697E-5</v>
      </c>
      <c r="F2030" s="247" t="str">
        <f>IF(AND(D2030&gt;$F$757,D2030&lt;$F$758),C2030,"")</f>
        <v/>
      </c>
      <c r="G2030" s="247" t="str">
        <f>IF(C2030=MAX($C$761:$C$2761),C2030,"")</f>
        <v/>
      </c>
      <c r="H2030" s="247">
        <f>_xlfn.NORM.DIST(B2030,$F$753,$F$754,0)</f>
        <v>0</v>
      </c>
      <c r="I2030" s="247">
        <f>IF(H2030=MAX($H$761:$H$2761),C2030,"")</f>
        <v>9.3027184895945697E-5</v>
      </c>
      <c r="J2030" s="247" t="str">
        <f>IF(I2030=MIN($I$761:$I$2761),I2030,"")</f>
        <v/>
      </c>
      <c r="K2030" s="247"/>
      <c r="L2030" s="247"/>
      <c r="M2030" s="247"/>
      <c r="N2030" s="247"/>
      <c r="O2030" s="248">
        <v>1269</v>
      </c>
      <c r="P2030" s="247">
        <f>$P$755+(O2030*$P$758)</f>
        <v>150.72690417890749</v>
      </c>
      <c r="Q2030" s="247">
        <f>_xlfn.NORM.DIST(P2030,P$752,P$753,0)</f>
        <v>1.5963337436943688E-3</v>
      </c>
      <c r="R2030" s="247">
        <f>_xlfn.NORM.DIST(P2030,P$752,P$753,1)</f>
        <v>0.85903637179950776</v>
      </c>
      <c r="S2030" s="253">
        <f>IF(OR(R2030&lt;$T$757,R2030&gt;$T$758),Q2030,"")</f>
        <v>1.5963337436943688E-3</v>
      </c>
      <c r="T2030" s="253" t="str">
        <f>IF(AND(R2030&gt;$T$757,R2030&lt;$T$758),Q2030,"")</f>
        <v/>
      </c>
      <c r="U2030" s="253" t="str">
        <f>IF(Q2030=MAX($Q$761:$Q$2761),Q2030,"")</f>
        <v/>
      </c>
      <c r="V2030" s="253">
        <f>_xlfn.NORM.DIST(P2030,$T$753,$T$754,0)</f>
        <v>6.4542236308134748E-88</v>
      </c>
      <c r="W2030" s="253" t="str">
        <f>IF(V2030=MAX($V$761:$V$2761),Q2030,"")</f>
        <v/>
      </c>
      <c r="X2030" s="253" t="str">
        <f t="shared" si="470"/>
        <v/>
      </c>
      <c r="AB2030" s="259">
        <v>1269</v>
      </c>
      <c r="AC2030" s="253">
        <f t="shared" si="486"/>
        <v>233.23950954688371</v>
      </c>
      <c r="AD2030" s="253">
        <f t="shared" si="471"/>
        <v>1.0316024231521225E-3</v>
      </c>
      <c r="AE2030" s="253">
        <f t="shared" si="472"/>
        <v>0.85903637179950754</v>
      </c>
      <c r="AF2030" s="253">
        <f>IF(OR(AE2030&lt;$T$757,AE2030&gt;$T$758),AD2030,"")</f>
        <v>1.0316024231521225E-3</v>
      </c>
      <c r="AG2030" s="253" t="str">
        <f t="shared" si="473"/>
        <v/>
      </c>
      <c r="AH2030" s="253" t="str">
        <f t="shared" si="474"/>
        <v/>
      </c>
      <c r="AI2030" s="253">
        <f t="shared" si="475"/>
        <v>2.9822893698595278E-5</v>
      </c>
      <c r="AJ2030" s="253" t="str">
        <f t="shared" si="476"/>
        <v/>
      </c>
      <c r="AK2030" s="253" t="str">
        <f t="shared" si="477"/>
        <v/>
      </c>
      <c r="AO2030" s="259">
        <v>1269</v>
      </c>
      <c r="AP2030" s="253">
        <f t="shared" si="478"/>
        <v>1375.0640678728723</v>
      </c>
      <c r="AQ2030" s="253">
        <f t="shared" si="479"/>
        <v>1.7498126003363994E-4</v>
      </c>
      <c r="AR2030" s="253">
        <f t="shared" si="480"/>
        <v>0.85903637179950776</v>
      </c>
      <c r="AS2030" s="253">
        <f>IF(OR(AR2030&lt;$T$757,AR2030&gt;$T$758),AQ2030,"")</f>
        <v>1.7498126003363994E-4</v>
      </c>
      <c r="AT2030" s="253" t="str">
        <f t="shared" si="481"/>
        <v/>
      </c>
      <c r="AU2030" s="253" t="str">
        <f t="shared" si="482"/>
        <v/>
      </c>
      <c r="AV2030" s="253">
        <f t="shared" si="483"/>
        <v>0</v>
      </c>
      <c r="AW2030" s="253">
        <f t="shared" si="484"/>
        <v>1.7498126003363994E-4</v>
      </c>
      <c r="AX2030" s="253" t="str">
        <f t="shared" si="485"/>
        <v/>
      </c>
      <c r="AZ2030" s="259"/>
      <c r="BA2030" s="259">
        <f>BA2029+$BD$753</f>
        <v>8.1536000000001465</v>
      </c>
      <c r="BB2030" s="274">
        <f t="shared" si="468"/>
        <v>0.31924478267205136</v>
      </c>
      <c r="BC2030" s="259">
        <f t="shared" si="469"/>
        <v>5.4773652241696391E-4</v>
      </c>
      <c r="BD2030" s="259" t="str">
        <f t="shared" si="466"/>
        <v/>
      </c>
      <c r="BE2030" s="254" t="str">
        <f t="shared" si="467"/>
        <v/>
      </c>
    </row>
    <row r="2031" spans="1:57" ht="20.100000000000001" customHeight="1" x14ac:dyDescent="0.25">
      <c r="A2031" s="247">
        <v>1270</v>
      </c>
      <c r="B2031" s="247">
        <f>$B$755+(A2031*$B$758)</f>
        <v>2596.0680859871572</v>
      </c>
      <c r="C2031" s="247">
        <f>_xlfn.NORM.DIST($B2031,$B$752,$B$753,0)</f>
        <v>9.2626915276170315E-5</v>
      </c>
      <c r="D2031" s="247">
        <f>_xlfn.NORM.DIST($B2031,$B$752,$B$753,1)</f>
        <v>0.85992890991123094</v>
      </c>
      <c r="E2031" s="247">
        <f>IF(OR(D2031&lt;$F$757,D2031&gt;$F$758),C2031,"")</f>
        <v>9.2626915276170315E-5</v>
      </c>
      <c r="F2031" s="247" t="str">
        <f>IF(AND(D2031&gt;$F$757,D2031&lt;$F$758),C2031,"")</f>
        <v/>
      </c>
      <c r="G2031" s="247" t="str">
        <f>IF(C2031=MAX($C$761:$C$2761),C2031,"")</f>
        <v/>
      </c>
      <c r="H2031" s="247">
        <f>_xlfn.NORM.DIST(B2031,$F$753,$F$754,0)</f>
        <v>0</v>
      </c>
      <c r="I2031" s="247">
        <f>IF(H2031=MAX($H$761:$H$2761),C2031,"")</f>
        <v>9.2626915276170315E-5</v>
      </c>
      <c r="J2031" s="247" t="str">
        <f>IF(I2031=MIN($I$761:$I$2761),I2031,"")</f>
        <v/>
      </c>
      <c r="K2031" s="247"/>
      <c r="L2031" s="247"/>
      <c r="M2031" s="247"/>
      <c r="N2031" s="247"/>
      <c r="O2031" s="247">
        <v>1270</v>
      </c>
      <c r="P2031" s="247">
        <f>$P$755+(O2031*$P$758)</f>
        <v>151.28722724276963</v>
      </c>
      <c r="Q2031" s="247">
        <f>_xlfn.NORM.DIST(P2031,P$752,P$753,0)</f>
        <v>1.5894651718748746E-3</v>
      </c>
      <c r="R2031" s="247">
        <f>_xlfn.NORM.DIST(P2031,P$752,P$753,1)</f>
        <v>0.85992890991123094</v>
      </c>
      <c r="S2031" s="253">
        <f>IF(OR(R2031&lt;$T$757,R2031&gt;$T$758),Q2031,"")</f>
        <v>1.5894651718748746E-3</v>
      </c>
      <c r="T2031" s="253" t="str">
        <f>IF(AND(R2031&gt;$T$757,R2031&lt;$T$758),Q2031,"")</f>
        <v/>
      </c>
      <c r="U2031" s="253" t="str">
        <f>IF(Q2031=MAX($Q$761:$Q$2761),Q2031,"")</f>
        <v/>
      </c>
      <c r="V2031" s="253">
        <f>_xlfn.NORM.DIST(P2031,$T$753,$T$754,0)</f>
        <v>5.9640692396782222E-88</v>
      </c>
      <c r="W2031" s="253" t="str">
        <f>IF(V2031=MAX($V$761:$V$2761),Q2031,"")</f>
        <v/>
      </c>
      <c r="X2031" s="253" t="str">
        <f t="shared" si="470"/>
        <v/>
      </c>
      <c r="AB2031" s="253">
        <v>1270</v>
      </c>
      <c r="AC2031" s="253">
        <f t="shared" si="486"/>
        <v>234.1065709206639</v>
      </c>
      <c r="AD2031" s="253">
        <f t="shared" si="471"/>
        <v>1.027163730202999E-3</v>
      </c>
      <c r="AE2031" s="253">
        <f t="shared" si="472"/>
        <v>0.85992890991123083</v>
      </c>
      <c r="AF2031" s="253">
        <f>IF(OR(AE2031&lt;$T$757,AE2031&gt;$T$758),AD2031,"")</f>
        <v>1.027163730202999E-3</v>
      </c>
      <c r="AG2031" s="253" t="str">
        <f t="shared" si="473"/>
        <v/>
      </c>
      <c r="AH2031" s="253" t="str">
        <f t="shared" si="474"/>
        <v/>
      </c>
      <c r="AI2031" s="253">
        <f t="shared" si="475"/>
        <v>2.9482083142772161E-5</v>
      </c>
      <c r="AJ2031" s="253" t="str">
        <f t="shared" si="476"/>
        <v/>
      </c>
      <c r="AK2031" s="253" t="str">
        <f t="shared" si="477"/>
        <v/>
      </c>
      <c r="AO2031" s="253">
        <v>1270</v>
      </c>
      <c r="AP2031" s="253">
        <f t="shared" si="478"/>
        <v>1380.175830206972</v>
      </c>
      <c r="AQ2031" s="253">
        <f t="shared" si="479"/>
        <v>1.742283652481015E-4</v>
      </c>
      <c r="AR2031" s="253">
        <f t="shared" si="480"/>
        <v>0.85992890991123094</v>
      </c>
      <c r="AS2031" s="253">
        <f>IF(OR(AR2031&lt;$T$757,AR2031&gt;$T$758),AQ2031,"")</f>
        <v>1.742283652481015E-4</v>
      </c>
      <c r="AT2031" s="253" t="str">
        <f t="shared" si="481"/>
        <v/>
      </c>
      <c r="AU2031" s="253" t="str">
        <f t="shared" si="482"/>
        <v/>
      </c>
      <c r="AV2031" s="253">
        <f t="shared" si="483"/>
        <v>0</v>
      </c>
      <c r="AW2031" s="253">
        <f t="shared" si="484"/>
        <v>1.742283652481015E-4</v>
      </c>
      <c r="AX2031" s="253" t="str">
        <f t="shared" si="485"/>
        <v/>
      </c>
      <c r="AZ2031" s="259"/>
      <c r="BA2031" s="259">
        <f>BA2030+$BD$753</f>
        <v>8.1600000000001458</v>
      </c>
      <c r="BB2031" s="274">
        <f t="shared" si="468"/>
        <v>0.3186970461496344</v>
      </c>
      <c r="BC2031" s="259">
        <f t="shared" si="469"/>
        <v>5.4705817931677281E-4</v>
      </c>
      <c r="BD2031" s="259" t="str">
        <f t="shared" si="466"/>
        <v/>
      </c>
      <c r="BE2031" s="254" t="str">
        <f t="shared" si="467"/>
        <v/>
      </c>
    </row>
    <row r="2032" spans="1:57" ht="20.100000000000001" customHeight="1" x14ac:dyDescent="0.25">
      <c r="A2032" s="247">
        <v>1271</v>
      </c>
      <c r="B2032" s="247">
        <f>$B$755+(A2032*$B$758)</f>
        <v>2605.6831529722949</v>
      </c>
      <c r="C2032" s="247">
        <f>_xlfn.NORM.DIST($B2032,$B$752,$B$753,0)</f>
        <v>9.2226892261081556E-5</v>
      </c>
      <c r="D2032" s="247">
        <f>_xlfn.NORM.DIST($B2032,$B$752,$B$753,1)</f>
        <v>0.86081760057990198</v>
      </c>
      <c r="E2032" s="247">
        <f>IF(OR(D2032&lt;$F$757,D2032&gt;$F$758),C2032,"")</f>
        <v>9.2226892261081556E-5</v>
      </c>
      <c r="F2032" s="247" t="str">
        <f>IF(AND(D2032&gt;$F$757,D2032&lt;$F$758),C2032,"")</f>
        <v/>
      </c>
      <c r="G2032" s="247" t="str">
        <f>IF(C2032=MAX($C$761:$C$2761),C2032,"")</f>
        <v/>
      </c>
      <c r="H2032" s="247">
        <f>_xlfn.NORM.DIST(B2032,$F$753,$F$754,0)</f>
        <v>0</v>
      </c>
      <c r="I2032" s="247">
        <f>IF(H2032=MAX($H$761:$H$2761),C2032,"")</f>
        <v>9.2226892261081556E-5</v>
      </c>
      <c r="J2032" s="247" t="str">
        <f>IF(I2032=MIN($I$761:$I$2761),I2032,"")</f>
        <v/>
      </c>
      <c r="K2032" s="247"/>
      <c r="L2032" s="247"/>
      <c r="M2032" s="247"/>
      <c r="N2032" s="247"/>
      <c r="O2032" s="247">
        <v>1271</v>
      </c>
      <c r="P2032" s="247">
        <f>$P$755+(O2032*$P$758)</f>
        <v>151.84755030663177</v>
      </c>
      <c r="Q2032" s="247">
        <f>_xlfn.NORM.DIST(P2032,P$752,P$753,0)</f>
        <v>1.5826008317580064E-3</v>
      </c>
      <c r="R2032" s="247">
        <f>_xlfn.NORM.DIST(P2032,P$752,P$753,1)</f>
        <v>0.86081760057990209</v>
      </c>
      <c r="S2032" s="253">
        <f>IF(OR(R2032&lt;$T$757,R2032&gt;$T$758),Q2032,"")</f>
        <v>1.5826008317580064E-3</v>
      </c>
      <c r="T2032" s="253" t="str">
        <f>IF(AND(R2032&gt;$T$757,R2032&lt;$T$758),Q2032,"")</f>
        <v/>
      </c>
      <c r="U2032" s="253" t="str">
        <f>IF(Q2032=MAX($Q$761:$Q$2761),Q2032,"")</f>
        <v/>
      </c>
      <c r="V2032" s="253">
        <f>_xlfn.NORM.DIST(P2032,$T$753,$T$754,0)</f>
        <v>5.5110505636126969E-88</v>
      </c>
      <c r="W2032" s="253" t="str">
        <f>IF(V2032=MAX($V$761:$V$2761),Q2032,"")</f>
        <v/>
      </c>
      <c r="X2032" s="253" t="str">
        <f t="shared" si="470"/>
        <v/>
      </c>
      <c r="AB2032" s="253">
        <v>1271</v>
      </c>
      <c r="AC2032" s="253">
        <f t="shared" si="486"/>
        <v>234.97363229444431</v>
      </c>
      <c r="AD2032" s="253">
        <f t="shared" si="471"/>
        <v>1.0227277719167859E-3</v>
      </c>
      <c r="AE2032" s="253">
        <f t="shared" si="472"/>
        <v>0.86081760057990209</v>
      </c>
      <c r="AF2032" s="253">
        <f>IF(OR(AE2032&lt;$T$757,AE2032&gt;$T$758),AD2032,"")</f>
        <v>1.0227277719167859E-3</v>
      </c>
      <c r="AG2032" s="253" t="str">
        <f t="shared" si="473"/>
        <v/>
      </c>
      <c r="AH2032" s="253" t="str">
        <f t="shared" si="474"/>
        <v/>
      </c>
      <c r="AI2032" s="253">
        <f t="shared" si="475"/>
        <v>2.9144700988485937E-5</v>
      </c>
      <c r="AJ2032" s="253" t="str">
        <f t="shared" si="476"/>
        <v/>
      </c>
      <c r="AK2032" s="253" t="str">
        <f t="shared" si="477"/>
        <v/>
      </c>
      <c r="AO2032" s="253">
        <v>1271</v>
      </c>
      <c r="AP2032" s="253">
        <f t="shared" si="478"/>
        <v>1385.2875925410717</v>
      </c>
      <c r="AQ2032" s="253">
        <f t="shared" si="479"/>
        <v>1.7347593431835795E-4</v>
      </c>
      <c r="AR2032" s="253">
        <f t="shared" si="480"/>
        <v>0.86081760057990198</v>
      </c>
      <c r="AS2032" s="253">
        <f>IF(OR(AR2032&lt;$T$757,AR2032&gt;$T$758),AQ2032,"")</f>
        <v>1.7347593431835795E-4</v>
      </c>
      <c r="AT2032" s="253" t="str">
        <f t="shared" si="481"/>
        <v/>
      </c>
      <c r="AU2032" s="253" t="str">
        <f t="shared" si="482"/>
        <v/>
      </c>
      <c r="AV2032" s="253">
        <f t="shared" si="483"/>
        <v>0</v>
      </c>
      <c r="AW2032" s="253">
        <f t="shared" si="484"/>
        <v>1.7347593431835795E-4</v>
      </c>
      <c r="AX2032" s="253" t="str">
        <f t="shared" si="485"/>
        <v/>
      </c>
      <c r="AZ2032" s="259"/>
      <c r="BA2032" s="259">
        <f>BA2031+$BD$753</f>
        <v>8.1664000000001451</v>
      </c>
      <c r="BB2032" s="274">
        <f t="shared" si="468"/>
        <v>0.31814998797031763</v>
      </c>
      <c r="BC2032" s="259">
        <f t="shared" si="469"/>
        <v>5.4637983670580148E-4</v>
      </c>
      <c r="BD2032" s="259" t="str">
        <f t="shared" si="466"/>
        <v/>
      </c>
      <c r="BE2032" s="254" t="str">
        <f t="shared" si="467"/>
        <v/>
      </c>
    </row>
    <row r="2033" spans="1:57" ht="20.100000000000001" customHeight="1" x14ac:dyDescent="0.25">
      <c r="A2033" s="247">
        <v>1272</v>
      </c>
      <c r="B2033" s="247">
        <f>$B$755+(A2033*$B$758)</f>
        <v>2615.2982199574326</v>
      </c>
      <c r="C2033" s="247">
        <f>_xlfn.NORM.DIST($B2033,$B$752,$B$753,0)</f>
        <v>9.1827127558674046E-5</v>
      </c>
      <c r="D2033" s="247">
        <f>_xlfn.NORM.DIST($B2033,$B$752,$B$753,1)</f>
        <v>0.86170244623297831</v>
      </c>
      <c r="E2033" s="247">
        <f>IF(OR(D2033&lt;$F$757,D2033&gt;$F$758),C2033,"")</f>
        <v>9.1827127558674046E-5</v>
      </c>
      <c r="F2033" s="247" t="str">
        <f>IF(AND(D2033&gt;$F$757,D2033&lt;$F$758),C2033,"")</f>
        <v/>
      </c>
      <c r="G2033" s="247" t="str">
        <f>IF(C2033=MAX($C$761:$C$2761),C2033,"")</f>
        <v/>
      </c>
      <c r="H2033" s="247">
        <f>_xlfn.NORM.DIST(B2033,$F$753,$F$754,0)</f>
        <v>0</v>
      </c>
      <c r="I2033" s="247">
        <f>IF(H2033=MAX($H$761:$H$2761),C2033,"")</f>
        <v>9.1827127558674046E-5</v>
      </c>
      <c r="J2033" s="247" t="str">
        <f>IF(I2033=MIN($I$761:$I$2761),I2033,"")</f>
        <v/>
      </c>
      <c r="K2033" s="247"/>
      <c r="L2033" s="247"/>
      <c r="M2033" s="247"/>
      <c r="N2033" s="247"/>
      <c r="O2033" s="247">
        <v>1272</v>
      </c>
      <c r="P2033" s="247">
        <f>$P$755+(O2033*$P$758)</f>
        <v>152.4078733704938</v>
      </c>
      <c r="Q2033" s="247">
        <f>_xlfn.NORM.DIST(P2033,P$752,P$753,0)</f>
        <v>1.5757409242513479E-3</v>
      </c>
      <c r="R2033" s="247">
        <f>_xlfn.NORM.DIST(P2033,P$752,P$753,1)</f>
        <v>0.86170244623297831</v>
      </c>
      <c r="S2033" s="253">
        <f>IF(OR(R2033&lt;$T$757,R2033&gt;$T$758),Q2033,"")</f>
        <v>1.5757409242513479E-3</v>
      </c>
      <c r="T2033" s="253" t="str">
        <f>IF(AND(R2033&gt;$T$757,R2033&lt;$T$758),Q2033,"")</f>
        <v/>
      </c>
      <c r="U2033" s="253" t="str">
        <f>IF(Q2033=MAX($Q$761:$Q$2761),Q2033,"")</f>
        <v/>
      </c>
      <c r="V2033" s="253">
        <f>_xlfn.NORM.DIST(P2033,$T$753,$T$754,0)</f>
        <v>5.0923607944850393E-88</v>
      </c>
      <c r="W2033" s="253" t="str">
        <f>IF(V2033=MAX($V$761:$V$2761),Q2033,"")</f>
        <v/>
      </c>
      <c r="X2033" s="253" t="str">
        <f t="shared" si="470"/>
        <v/>
      </c>
      <c r="AB2033" s="253">
        <v>1272</v>
      </c>
      <c r="AC2033" s="253">
        <f t="shared" si="486"/>
        <v>235.8406936682245</v>
      </c>
      <c r="AD2033" s="253">
        <f t="shared" si="471"/>
        <v>1.018294678126454E-3</v>
      </c>
      <c r="AE2033" s="253">
        <f t="shared" si="472"/>
        <v>0.86170244623297843</v>
      </c>
      <c r="AF2033" s="253">
        <f>IF(OR(AE2033&lt;$T$757,AE2033&gt;$T$758),AD2033,"")</f>
        <v>1.018294678126454E-3</v>
      </c>
      <c r="AG2033" s="253" t="str">
        <f t="shared" si="473"/>
        <v/>
      </c>
      <c r="AH2033" s="253" t="str">
        <f t="shared" si="474"/>
        <v/>
      </c>
      <c r="AI2033" s="253">
        <f t="shared" si="475"/>
        <v>2.88107187367351E-5</v>
      </c>
      <c r="AJ2033" s="253" t="str">
        <f t="shared" si="476"/>
        <v/>
      </c>
      <c r="AK2033" s="253" t="str">
        <f t="shared" si="477"/>
        <v/>
      </c>
      <c r="AO2033" s="253">
        <v>1272</v>
      </c>
      <c r="AP2033" s="253">
        <f t="shared" si="478"/>
        <v>1390.3993548751714</v>
      </c>
      <c r="AQ2033" s="253">
        <f t="shared" si="479"/>
        <v>1.7272398926678528E-4</v>
      </c>
      <c r="AR2033" s="253">
        <f t="shared" si="480"/>
        <v>0.86170244623297831</v>
      </c>
      <c r="AS2033" s="253">
        <f>IF(OR(AR2033&lt;$T$757,AR2033&gt;$T$758),AQ2033,"")</f>
        <v>1.7272398926678528E-4</v>
      </c>
      <c r="AT2033" s="253" t="str">
        <f t="shared" si="481"/>
        <v/>
      </c>
      <c r="AU2033" s="253" t="str">
        <f t="shared" si="482"/>
        <v/>
      </c>
      <c r="AV2033" s="253">
        <f t="shared" si="483"/>
        <v>0</v>
      </c>
      <c r="AW2033" s="253">
        <f t="shared" si="484"/>
        <v>1.7272398926678528E-4</v>
      </c>
      <c r="AX2033" s="253" t="str">
        <f t="shared" si="485"/>
        <v/>
      </c>
      <c r="AZ2033" s="259"/>
      <c r="BA2033" s="259">
        <f>BA2032+$BD$753</f>
        <v>8.1728000000001444</v>
      </c>
      <c r="BB2033" s="274">
        <f t="shared" si="468"/>
        <v>0.31760360813361183</v>
      </c>
      <c r="BC2033" s="259">
        <f t="shared" si="469"/>
        <v>5.4570149797950052E-4</v>
      </c>
      <c r="BD2033" s="259" t="str">
        <f t="shared" si="466"/>
        <v/>
      </c>
      <c r="BE2033" s="254" t="str">
        <f t="shared" si="467"/>
        <v/>
      </c>
    </row>
    <row r="2034" spans="1:57" ht="20.100000000000001" customHeight="1" x14ac:dyDescent="0.25">
      <c r="A2034" s="247">
        <v>1273</v>
      </c>
      <c r="B2034" s="247">
        <f>$B$755+(A2034*$B$758)</f>
        <v>2624.9132869425703</v>
      </c>
      <c r="C2034" s="247">
        <f>_xlfn.NORM.DIST($B2034,$B$752,$B$753,0)</f>
        <v>9.1427632813914541E-5</v>
      </c>
      <c r="D2034" s="247">
        <f>_xlfn.NORM.DIST($B2034,$B$752,$B$753,1)</f>
        <v>0.86258344941018794</v>
      </c>
      <c r="E2034" s="247">
        <f>IF(OR(D2034&lt;$F$757,D2034&gt;$F$758),C2034,"")</f>
        <v>9.1427632813914541E-5</v>
      </c>
      <c r="F2034" s="247" t="str">
        <f>IF(AND(D2034&gt;$F$757,D2034&lt;$F$758),C2034,"")</f>
        <v/>
      </c>
      <c r="G2034" s="247" t="str">
        <f>IF(C2034=MAX($C$761:$C$2761),C2034,"")</f>
        <v/>
      </c>
      <c r="H2034" s="247">
        <f>_xlfn.NORM.DIST(B2034,$F$753,$F$754,0)</f>
        <v>0</v>
      </c>
      <c r="I2034" s="247">
        <f>IF(H2034=MAX($H$761:$H$2761),C2034,"")</f>
        <v>9.1427632813914541E-5</v>
      </c>
      <c r="J2034" s="247" t="str">
        <f>IF(I2034=MIN($I$761:$I$2761),I2034,"")</f>
        <v/>
      </c>
      <c r="K2034" s="247"/>
      <c r="L2034" s="247"/>
      <c r="M2034" s="247"/>
      <c r="N2034" s="247"/>
      <c r="O2034" s="247">
        <v>1273</v>
      </c>
      <c r="P2034" s="247">
        <f>$P$755+(O2034*$P$758)</f>
        <v>152.96819643435595</v>
      </c>
      <c r="Q2034" s="247">
        <f>_xlfn.NORM.DIST(P2034,P$752,P$753,0)</f>
        <v>1.5688856491809318E-3</v>
      </c>
      <c r="R2034" s="247">
        <f>_xlfn.NORM.DIST(P2034,P$752,P$753,1)</f>
        <v>0.86258344941018794</v>
      </c>
      <c r="S2034" s="253">
        <f>IF(OR(R2034&lt;$T$757,R2034&gt;$T$758),Q2034,"")</f>
        <v>1.5688856491809318E-3</v>
      </c>
      <c r="T2034" s="253" t="str">
        <f>IF(AND(R2034&gt;$T$757,R2034&lt;$T$758),Q2034,"")</f>
        <v/>
      </c>
      <c r="U2034" s="253" t="str">
        <f>IF(Q2034=MAX($Q$761:$Q$2761),Q2034,"")</f>
        <v/>
      </c>
      <c r="V2034" s="253">
        <f>_xlfn.NORM.DIST(P2034,$T$753,$T$754,0)</f>
        <v>4.7054047592174236E-88</v>
      </c>
      <c r="W2034" s="253" t="str">
        <f>IF(V2034=MAX($V$761:$V$2761),Q2034,"")</f>
        <v/>
      </c>
      <c r="X2034" s="253" t="str">
        <f t="shared" si="470"/>
        <v/>
      </c>
      <c r="AB2034" s="253">
        <v>1273</v>
      </c>
      <c r="AC2034" s="253">
        <f t="shared" si="486"/>
        <v>236.70775504200469</v>
      </c>
      <c r="AD2034" s="253">
        <f t="shared" si="471"/>
        <v>1.0138645779660398E-3</v>
      </c>
      <c r="AE2034" s="253">
        <f t="shared" si="472"/>
        <v>0.86258344941018794</v>
      </c>
      <c r="AF2034" s="253">
        <f>IF(OR(AE2034&lt;$T$757,AE2034&gt;$T$758),AD2034,"")</f>
        <v>1.0138645779660398E-3</v>
      </c>
      <c r="AG2034" s="253" t="str">
        <f t="shared" si="473"/>
        <v/>
      </c>
      <c r="AH2034" s="253" t="str">
        <f t="shared" si="474"/>
        <v/>
      </c>
      <c r="AI2034" s="253">
        <f t="shared" si="475"/>
        <v>2.8480108052616579E-5</v>
      </c>
      <c r="AJ2034" s="253" t="str">
        <f t="shared" si="476"/>
        <v/>
      </c>
      <c r="AK2034" s="253" t="str">
        <f t="shared" si="477"/>
        <v/>
      </c>
      <c r="AO2034" s="253">
        <v>1273</v>
      </c>
      <c r="AP2034" s="253">
        <f t="shared" si="478"/>
        <v>1395.5111172092711</v>
      </c>
      <c r="AQ2034" s="253">
        <f t="shared" si="479"/>
        <v>1.7197255199720627E-4</v>
      </c>
      <c r="AR2034" s="253">
        <f t="shared" si="480"/>
        <v>0.86258344941018783</v>
      </c>
      <c r="AS2034" s="253">
        <f>IF(OR(AR2034&lt;$T$757,AR2034&gt;$T$758),AQ2034,"")</f>
        <v>1.7197255199720627E-4</v>
      </c>
      <c r="AT2034" s="253" t="str">
        <f t="shared" si="481"/>
        <v/>
      </c>
      <c r="AU2034" s="253" t="str">
        <f t="shared" si="482"/>
        <v/>
      </c>
      <c r="AV2034" s="253">
        <f t="shared" si="483"/>
        <v>0</v>
      </c>
      <c r="AW2034" s="253">
        <f t="shared" si="484"/>
        <v>1.7197255199720627E-4</v>
      </c>
      <c r="AX2034" s="253" t="str">
        <f t="shared" si="485"/>
        <v/>
      </c>
      <c r="AZ2034" s="259"/>
      <c r="BA2034" s="259">
        <f>BA2033+$BD$753</f>
        <v>8.1792000000001437</v>
      </c>
      <c r="BB2034" s="274">
        <f t="shared" si="468"/>
        <v>0.31705790663563233</v>
      </c>
      <c r="BC2034" s="259">
        <f t="shared" si="469"/>
        <v>5.4502316652282889E-4</v>
      </c>
      <c r="BD2034" s="259" t="str">
        <f t="shared" si="466"/>
        <v/>
      </c>
      <c r="BE2034" s="254" t="str">
        <f t="shared" si="467"/>
        <v/>
      </c>
    </row>
    <row r="2035" spans="1:57" ht="20.100000000000001" customHeight="1" x14ac:dyDescent="0.25">
      <c r="A2035" s="247">
        <v>1274</v>
      </c>
      <c r="B2035" s="247">
        <f>$B$755+(A2035*$B$758)</f>
        <v>2634.5283539277079</v>
      </c>
      <c r="C2035" s="247">
        <f>_xlfn.NORM.DIST($B2035,$B$752,$B$753,0)</f>
        <v>9.1028419608271587E-5</v>
      </c>
      <c r="D2035" s="247">
        <f>_xlfn.NORM.DIST($B2035,$B$752,$B$753,1)</f>
        <v>0.86346061276292096</v>
      </c>
      <c r="E2035" s="247">
        <f>IF(OR(D2035&lt;$F$757,D2035&gt;$F$758),C2035,"")</f>
        <v>9.1028419608271587E-5</v>
      </c>
      <c r="F2035" s="247" t="str">
        <f>IF(AND(D2035&gt;$F$757,D2035&lt;$F$758),C2035,"")</f>
        <v/>
      </c>
      <c r="G2035" s="247" t="str">
        <f>IF(C2035=MAX($C$761:$C$2761),C2035,"")</f>
        <v/>
      </c>
      <c r="H2035" s="247">
        <f>_xlfn.NORM.DIST(B2035,$F$753,$F$754,0)</f>
        <v>0</v>
      </c>
      <c r="I2035" s="247">
        <f>IF(H2035=MAX($H$761:$H$2761),C2035,"")</f>
        <v>9.1028419608271587E-5</v>
      </c>
      <c r="J2035" s="247" t="str">
        <f>IF(I2035=MIN($I$761:$I$2761),I2035,"")</f>
        <v/>
      </c>
      <c r="K2035" s="247"/>
      <c r="L2035" s="247"/>
      <c r="M2035" s="247"/>
      <c r="N2035" s="247"/>
      <c r="O2035" s="247">
        <v>1274</v>
      </c>
      <c r="P2035" s="247">
        <f>$P$755+(O2035*$P$758)</f>
        <v>153.52851949821809</v>
      </c>
      <c r="Q2035" s="247">
        <f>_xlfn.NORM.DIST(P2035,P$752,P$753,0)</f>
        <v>1.5620352052831709E-3</v>
      </c>
      <c r="R2035" s="247">
        <f>_xlfn.NORM.DIST(P2035,P$752,P$753,1)</f>
        <v>0.86346061276292108</v>
      </c>
      <c r="S2035" s="253">
        <f>IF(OR(R2035&lt;$T$757,R2035&gt;$T$758),Q2035,"")</f>
        <v>1.5620352052831709E-3</v>
      </c>
      <c r="T2035" s="253" t="str">
        <f>IF(AND(R2035&gt;$T$757,R2035&lt;$T$758),Q2035,"")</f>
        <v/>
      </c>
      <c r="U2035" s="253" t="str">
        <f>IF(Q2035=MAX($Q$761:$Q$2761),Q2035,"")</f>
        <v/>
      </c>
      <c r="V2035" s="253">
        <f>_xlfn.NORM.DIST(P2035,$T$753,$T$754,0)</f>
        <v>4.3477830010658926E-88</v>
      </c>
      <c r="W2035" s="253" t="str">
        <f>IF(V2035=MAX($V$761:$V$2761),Q2035,"")</f>
        <v/>
      </c>
      <c r="X2035" s="253" t="str">
        <f t="shared" si="470"/>
        <v/>
      </c>
      <c r="AB2035" s="253">
        <v>1274</v>
      </c>
      <c r="AC2035" s="253">
        <f t="shared" si="486"/>
        <v>237.57481641578488</v>
      </c>
      <c r="AD2035" s="253">
        <f t="shared" si="471"/>
        <v>1.0094375998654316E-3</v>
      </c>
      <c r="AE2035" s="253">
        <f t="shared" si="472"/>
        <v>0.86346061276292096</v>
      </c>
      <c r="AF2035" s="253">
        <f>IF(OR(AE2035&lt;$T$757,AE2035&gt;$T$758),AD2035,"")</f>
        <v>1.0094375998654316E-3</v>
      </c>
      <c r="AG2035" s="253" t="str">
        <f t="shared" si="473"/>
        <v/>
      </c>
      <c r="AH2035" s="253" t="str">
        <f t="shared" si="474"/>
        <v/>
      </c>
      <c r="AI2035" s="253">
        <f t="shared" si="475"/>
        <v>2.8152840765248384E-5</v>
      </c>
      <c r="AJ2035" s="253" t="str">
        <f t="shared" si="476"/>
        <v/>
      </c>
      <c r="AK2035" s="253" t="str">
        <f t="shared" si="477"/>
        <v/>
      </c>
      <c r="AO2035" s="253">
        <v>1274</v>
      </c>
      <c r="AP2035" s="253">
        <f t="shared" si="478"/>
        <v>1400.6228795433717</v>
      </c>
      <c r="AQ2035" s="253">
        <f t="shared" si="479"/>
        <v>1.7122164429400516E-4</v>
      </c>
      <c r="AR2035" s="253">
        <f t="shared" si="480"/>
        <v>0.86346061276292096</v>
      </c>
      <c r="AS2035" s="253">
        <f>IF(OR(AR2035&lt;$T$757,AR2035&gt;$T$758),AQ2035,"")</f>
        <v>1.7122164429400516E-4</v>
      </c>
      <c r="AT2035" s="253" t="str">
        <f t="shared" si="481"/>
        <v/>
      </c>
      <c r="AU2035" s="253" t="str">
        <f t="shared" si="482"/>
        <v/>
      </c>
      <c r="AV2035" s="253">
        <f t="shared" si="483"/>
        <v>0</v>
      </c>
      <c r="AW2035" s="253">
        <f t="shared" si="484"/>
        <v>1.7122164429400516E-4</v>
      </c>
      <c r="AX2035" s="253" t="str">
        <f t="shared" si="485"/>
        <v/>
      </c>
      <c r="AZ2035" s="259"/>
      <c r="BA2035" s="259">
        <f>BA2034+$BD$753</f>
        <v>8.185600000000143</v>
      </c>
      <c r="BB2035" s="274">
        <f t="shared" si="468"/>
        <v>0.3165128834691095</v>
      </c>
      <c r="BC2035" s="259">
        <f t="shared" si="469"/>
        <v>5.4434484570686781E-4</v>
      </c>
      <c r="BD2035" s="259" t="str">
        <f t="shared" si="466"/>
        <v/>
      </c>
      <c r="BE2035" s="254" t="str">
        <f t="shared" si="467"/>
        <v/>
      </c>
    </row>
    <row r="2036" spans="1:57" ht="20.100000000000001" customHeight="1" x14ac:dyDescent="0.25">
      <c r="A2036" s="248">
        <v>1275</v>
      </c>
      <c r="B2036" s="247">
        <f>$B$755+(A2036*$B$758)</f>
        <v>2644.1434209128456</v>
      </c>
      <c r="C2036" s="247">
        <f>_xlfn.NORM.DIST($B2036,$B$752,$B$753,0)</f>
        <v>9.0629499459252036E-5</v>
      </c>
      <c r="D2036" s="247">
        <f>_xlfn.NORM.DIST($B2036,$B$752,$B$753,1)</f>
        <v>0.86433393905361733</v>
      </c>
      <c r="E2036" s="247">
        <f>IF(OR(D2036&lt;$F$757,D2036&gt;$F$758),C2036,"")</f>
        <v>9.0629499459252036E-5</v>
      </c>
      <c r="F2036" s="247" t="str">
        <f>IF(AND(D2036&gt;$F$757,D2036&lt;$F$758),C2036,"")</f>
        <v/>
      </c>
      <c r="G2036" s="247" t="str">
        <f>IF(C2036=MAX($C$761:$C$2761),C2036,"")</f>
        <v/>
      </c>
      <c r="H2036" s="247">
        <f>_xlfn.NORM.DIST(B2036,$F$753,$F$754,0)</f>
        <v>0</v>
      </c>
      <c r="I2036" s="247">
        <f>IF(H2036=MAX($H$761:$H$2761),C2036,"")</f>
        <v>9.0629499459252036E-5</v>
      </c>
      <c r="J2036" s="247" t="str">
        <f>IF(I2036=MIN($I$761:$I$2761),I2036,"")</f>
        <v/>
      </c>
      <c r="K2036" s="247"/>
      <c r="L2036" s="247"/>
      <c r="M2036" s="247"/>
      <c r="N2036" s="247"/>
      <c r="O2036" s="248">
        <v>1275</v>
      </c>
      <c r="P2036" s="247">
        <f>$P$755+(O2036*$P$758)</f>
        <v>154.08884256208012</v>
      </c>
      <c r="Q2036" s="247">
        <f>_xlfn.NORM.DIST(P2036,P$752,P$753,0)</f>
        <v>1.5551897901969068E-3</v>
      </c>
      <c r="R2036" s="247">
        <f>_xlfn.NORM.DIST(P2036,P$752,P$753,1)</f>
        <v>0.86433393905361733</v>
      </c>
      <c r="S2036" s="253">
        <f>IF(OR(R2036&lt;$T$757,R2036&gt;$T$758),Q2036,"")</f>
        <v>1.5551897901969068E-3</v>
      </c>
      <c r="T2036" s="253" t="str">
        <f>IF(AND(R2036&gt;$T$757,R2036&lt;$T$758),Q2036,"")</f>
        <v/>
      </c>
      <c r="U2036" s="253" t="str">
        <f>IF(Q2036=MAX($Q$761:$Q$2761),Q2036,"")</f>
        <v/>
      </c>
      <c r="V2036" s="253">
        <f>_xlfn.NORM.DIST(P2036,$T$753,$T$754,0)</f>
        <v>4.0172770553430302E-88</v>
      </c>
      <c r="W2036" s="253" t="str">
        <f>IF(V2036=MAX($V$761:$V$2761),Q2036,"")</f>
        <v/>
      </c>
      <c r="X2036" s="253" t="str">
        <f t="shared" si="470"/>
        <v/>
      </c>
      <c r="AB2036" s="259">
        <v>1275</v>
      </c>
      <c r="AC2036" s="253">
        <f t="shared" si="486"/>
        <v>238.44187778956507</v>
      </c>
      <c r="AD2036" s="253">
        <f t="shared" si="471"/>
        <v>1.0050138715452313E-3</v>
      </c>
      <c r="AE2036" s="253">
        <f t="shared" si="472"/>
        <v>0.86433393905361722</v>
      </c>
      <c r="AF2036" s="253">
        <f>IF(OR(AE2036&lt;$T$757,AE2036&gt;$T$758),AD2036,"")</f>
        <v>1.0050138715452313E-3</v>
      </c>
      <c r="AG2036" s="253" t="str">
        <f t="shared" si="473"/>
        <v/>
      </c>
      <c r="AH2036" s="253" t="str">
        <f t="shared" si="474"/>
        <v/>
      </c>
      <c r="AI2036" s="253">
        <f t="shared" si="475"/>
        <v>2.7828888867680264E-5</v>
      </c>
      <c r="AJ2036" s="253" t="str">
        <f t="shared" si="476"/>
        <v/>
      </c>
      <c r="AK2036" s="253" t="str">
        <f t="shared" si="477"/>
        <v/>
      </c>
      <c r="AO2036" s="259">
        <v>1275</v>
      </c>
      <c r="AP2036" s="253">
        <f t="shared" si="478"/>
        <v>1405.7346418774714</v>
      </c>
      <c r="AQ2036" s="253">
        <f t="shared" si="479"/>
        <v>1.7047128782125666E-4</v>
      </c>
      <c r="AR2036" s="253">
        <f t="shared" si="480"/>
        <v>0.86433393905361733</v>
      </c>
      <c r="AS2036" s="253">
        <f>IF(OR(AR2036&lt;$T$757,AR2036&gt;$T$758),AQ2036,"")</f>
        <v>1.7047128782125666E-4</v>
      </c>
      <c r="AT2036" s="253" t="str">
        <f t="shared" si="481"/>
        <v/>
      </c>
      <c r="AU2036" s="253" t="str">
        <f t="shared" si="482"/>
        <v/>
      </c>
      <c r="AV2036" s="253">
        <f t="shared" si="483"/>
        <v>0</v>
      </c>
      <c r="AW2036" s="253">
        <f t="shared" si="484"/>
        <v>1.7047128782125666E-4</v>
      </c>
      <c r="AX2036" s="253" t="str">
        <f t="shared" si="485"/>
        <v/>
      </c>
      <c r="AZ2036" s="259"/>
      <c r="BA2036" s="259">
        <f>BA2035+$BD$753</f>
        <v>8.1920000000001423</v>
      </c>
      <c r="BB2036" s="274">
        <f t="shared" si="468"/>
        <v>0.31596853862340263</v>
      </c>
      <c r="BC2036" s="259">
        <f t="shared" si="469"/>
        <v>5.4366653889181826E-4</v>
      </c>
      <c r="BD2036" s="259" t="str">
        <f t="shared" ref="BD2036:BD2099" si="487">IF(BB2036&lt;(1-$AZ$760),BC2036,"")</f>
        <v/>
      </c>
      <c r="BE2036" s="254" t="str">
        <f t="shared" ref="BE2036:BE2099" si="488">IF(BB2036&lt;(1-$AZ$766),BC2036,"")</f>
        <v/>
      </c>
    </row>
    <row r="2037" spans="1:57" ht="20.100000000000001" customHeight="1" x14ac:dyDescent="0.25">
      <c r="A2037" s="247">
        <v>1276</v>
      </c>
      <c r="B2037" s="247">
        <f>$B$755+(A2037*$B$758)</f>
        <v>2653.7584878979833</v>
      </c>
      <c r="C2037" s="247">
        <f>_xlfn.NORM.DIST($B2037,$B$752,$B$753,0)</f>
        <v>9.0230883819945054E-5</v>
      </c>
      <c r="D2037" s="247">
        <f>_xlfn.NORM.DIST($B2037,$B$752,$B$753,1)</f>
        <v>0.86520343115514886</v>
      </c>
      <c r="E2037" s="247">
        <f>IF(OR(D2037&lt;$F$757,D2037&gt;$F$758),C2037,"")</f>
        <v>9.0230883819945054E-5</v>
      </c>
      <c r="F2037" s="247" t="str">
        <f>IF(AND(D2037&gt;$F$757,D2037&lt;$F$758),C2037,"")</f>
        <v/>
      </c>
      <c r="G2037" s="247" t="str">
        <f>IF(C2037=MAX($C$761:$C$2761),C2037,"")</f>
        <v/>
      </c>
      <c r="H2037" s="247">
        <f>_xlfn.NORM.DIST(B2037,$F$753,$F$754,0)</f>
        <v>0</v>
      </c>
      <c r="I2037" s="247">
        <f>IF(H2037=MAX($H$761:$H$2761),C2037,"")</f>
        <v>9.0230883819945054E-5</v>
      </c>
      <c r="J2037" s="247" t="str">
        <f>IF(I2037=MIN($I$761:$I$2761),I2037,"")</f>
        <v/>
      </c>
      <c r="K2037" s="247"/>
      <c r="L2037" s="247"/>
      <c r="M2037" s="247"/>
      <c r="N2037" s="247"/>
      <c r="O2037" s="247">
        <v>1276</v>
      </c>
      <c r="P2037" s="247">
        <f>$P$755+(O2037*$P$758)</f>
        <v>154.64916562594226</v>
      </c>
      <c r="Q2037" s="247">
        <f>_xlfn.NORM.DIST(P2037,P$752,P$753,0)</f>
        <v>1.5483496004555766E-3</v>
      </c>
      <c r="R2037" s="247">
        <f>_xlfn.NORM.DIST(P2037,P$752,P$753,1)</f>
        <v>0.86520343115514875</v>
      </c>
      <c r="S2037" s="253">
        <f>IF(OR(R2037&lt;$T$757,R2037&gt;$T$758),Q2037,"")</f>
        <v>1.5483496004555766E-3</v>
      </c>
      <c r="T2037" s="253" t="str">
        <f>IF(AND(R2037&gt;$T$757,R2037&lt;$T$758),Q2037,"")</f>
        <v/>
      </c>
      <c r="U2037" s="253" t="str">
        <f>IF(Q2037=MAX($Q$761:$Q$2761),Q2037,"")</f>
        <v/>
      </c>
      <c r="V2037" s="253">
        <f>_xlfn.NORM.DIST(P2037,$T$753,$T$754,0)</f>
        <v>3.7118358301816475E-88</v>
      </c>
      <c r="W2037" s="253" t="str">
        <f>IF(V2037=MAX($V$761:$V$2761),Q2037,"")</f>
        <v/>
      </c>
      <c r="X2037" s="253" t="str">
        <f t="shared" si="470"/>
        <v/>
      </c>
      <c r="AB2037" s="253">
        <v>1276</v>
      </c>
      <c r="AC2037" s="253">
        <f t="shared" si="486"/>
        <v>239.30893916334549</v>
      </c>
      <c r="AD2037" s="253">
        <f t="shared" si="471"/>
        <v>1.0005935200116929E-3</v>
      </c>
      <c r="AE2037" s="253">
        <f t="shared" si="472"/>
        <v>0.86520343115514886</v>
      </c>
      <c r="AF2037" s="253">
        <f>IF(OR(AE2037&lt;$T$757,AE2037&gt;$T$758),AD2037,"")</f>
        <v>1.0005935200116929E-3</v>
      </c>
      <c r="AG2037" s="253" t="str">
        <f t="shared" si="473"/>
        <v/>
      </c>
      <c r="AH2037" s="253" t="str">
        <f t="shared" si="474"/>
        <v/>
      </c>
      <c r="AI2037" s="253">
        <f t="shared" si="475"/>
        <v>2.7508224516791556E-5</v>
      </c>
      <c r="AJ2037" s="253" t="str">
        <f t="shared" si="476"/>
        <v/>
      </c>
      <c r="AK2037" s="253" t="str">
        <f t="shared" si="477"/>
        <v/>
      </c>
      <c r="AO2037" s="253">
        <v>1276</v>
      </c>
      <c r="AP2037" s="253">
        <f t="shared" si="478"/>
        <v>1410.8464042115711</v>
      </c>
      <c r="AQ2037" s="253">
        <f t="shared" si="479"/>
        <v>1.6972150412186744E-4</v>
      </c>
      <c r="AR2037" s="253">
        <f t="shared" si="480"/>
        <v>0.86520343115514875</v>
      </c>
      <c r="AS2037" s="253">
        <f>IF(OR(AR2037&lt;$T$757,AR2037&gt;$T$758),AQ2037,"")</f>
        <v>1.6972150412186744E-4</v>
      </c>
      <c r="AT2037" s="253" t="str">
        <f t="shared" si="481"/>
        <v/>
      </c>
      <c r="AU2037" s="253" t="str">
        <f t="shared" si="482"/>
        <v/>
      </c>
      <c r="AV2037" s="253">
        <f t="shared" si="483"/>
        <v>0</v>
      </c>
      <c r="AW2037" s="253">
        <f t="shared" si="484"/>
        <v>1.6972150412186744E-4</v>
      </c>
      <c r="AX2037" s="253" t="str">
        <f t="shared" si="485"/>
        <v/>
      </c>
      <c r="AZ2037" s="259"/>
      <c r="BA2037" s="259">
        <f>BA2036+$BD$753</f>
        <v>8.1984000000001416</v>
      </c>
      <c r="BB2037" s="274">
        <f t="shared" ref="BB2037:BB2100" si="489">_xlfn.CHISQ.DIST.RT(BA2037,7)</f>
        <v>0.31542487208451081</v>
      </c>
      <c r="BC2037" s="259">
        <f t="shared" ref="BC2037:BC2100" si="490">BB2037-BB2038</f>
        <v>5.4298824942394797E-4</v>
      </c>
      <c r="BD2037" s="259" t="str">
        <f t="shared" si="487"/>
        <v/>
      </c>
      <c r="BE2037" s="254" t="str">
        <f t="shared" si="488"/>
        <v/>
      </c>
    </row>
    <row r="2038" spans="1:57" ht="20.100000000000001" customHeight="1" x14ac:dyDescent="0.25">
      <c r="A2038" s="247">
        <v>1277</v>
      </c>
      <c r="B2038" s="247">
        <f>$B$755+(A2038*$B$758)</f>
        <v>2663.373554883121</v>
      </c>
      <c r="C2038" s="247">
        <f>_xlfn.NORM.DIST($B2038,$B$752,$B$753,0)</f>
        <v>8.9832584078572742E-5</v>
      </c>
      <c r="D2038" s="247">
        <f>_xlfn.NORM.DIST($B2038,$B$752,$B$753,1)</f>
        <v>0.86606909205019811</v>
      </c>
      <c r="E2038" s="247">
        <f>IF(OR(D2038&lt;$F$757,D2038&gt;$F$758),C2038,"")</f>
        <v>8.9832584078572742E-5</v>
      </c>
      <c r="F2038" s="247" t="str">
        <f>IF(AND(D2038&gt;$F$757,D2038&lt;$F$758),C2038,"")</f>
        <v/>
      </c>
      <c r="G2038" s="247" t="str">
        <f>IF(C2038=MAX($C$761:$C$2761),C2038,"")</f>
        <v/>
      </c>
      <c r="H2038" s="247">
        <f>_xlfn.NORM.DIST(B2038,$F$753,$F$754,0)</f>
        <v>0</v>
      </c>
      <c r="I2038" s="247">
        <f>IF(H2038=MAX($H$761:$H$2761),C2038,"")</f>
        <v>8.9832584078572742E-5</v>
      </c>
      <c r="J2038" s="247" t="str">
        <f>IF(I2038=MIN($I$761:$I$2761),I2038,"")</f>
        <v/>
      </c>
      <c r="K2038" s="247"/>
      <c r="L2038" s="247"/>
      <c r="M2038" s="247"/>
      <c r="N2038" s="247"/>
      <c r="O2038" s="247">
        <v>1277</v>
      </c>
      <c r="P2038" s="247">
        <f>$P$755+(O2038*$P$758)</f>
        <v>155.2094886898044</v>
      </c>
      <c r="Q2038" s="247">
        <f>_xlfn.NORM.DIST(P2038,P$752,P$753,0)</f>
        <v>1.5415148314795128E-3</v>
      </c>
      <c r="R2038" s="247">
        <f>_xlfn.NORM.DIST(P2038,P$752,P$753,1)</f>
        <v>0.86606909205019811</v>
      </c>
      <c r="S2038" s="253">
        <f>IF(OR(R2038&lt;$T$757,R2038&gt;$T$758),Q2038,"")</f>
        <v>1.5415148314795128E-3</v>
      </c>
      <c r="T2038" s="253" t="str">
        <f>IF(AND(R2038&gt;$T$757,R2038&lt;$T$758),Q2038,"")</f>
        <v/>
      </c>
      <c r="U2038" s="253" t="str">
        <f>IF(Q2038=MAX($Q$761:$Q$2761),Q2038,"")</f>
        <v/>
      </c>
      <c r="V2038" s="253">
        <f>_xlfn.NORM.DIST(P2038,$T$753,$T$754,0)</f>
        <v>3.4295630096151937E-88</v>
      </c>
      <c r="W2038" s="253" t="str">
        <f>IF(V2038=MAX($V$761:$V$2761),Q2038,"")</f>
        <v/>
      </c>
      <c r="X2038" s="253" t="str">
        <f t="shared" si="470"/>
        <v/>
      </c>
      <c r="AB2038" s="253">
        <v>1277</v>
      </c>
      <c r="AC2038" s="253">
        <f t="shared" si="486"/>
        <v>240.17600053712567</v>
      </c>
      <c r="AD2038" s="253">
        <f t="shared" si="471"/>
        <v>9.9617667155174985E-4</v>
      </c>
      <c r="AE2038" s="253">
        <f t="shared" si="472"/>
        <v>0.86606909205019811</v>
      </c>
      <c r="AF2038" s="253">
        <f>IF(OR(AE2038&lt;$T$757,AE2038&gt;$T$758),AD2038,"")</f>
        <v>9.9617667155174985E-4</v>
      </c>
      <c r="AG2038" s="253" t="str">
        <f t="shared" si="473"/>
        <v/>
      </c>
      <c r="AH2038" s="253" t="str">
        <f t="shared" si="474"/>
        <v/>
      </c>
      <c r="AI2038" s="253">
        <f t="shared" si="475"/>
        <v>2.719082003317836E-5</v>
      </c>
      <c r="AJ2038" s="253" t="str">
        <f t="shared" si="476"/>
        <v/>
      </c>
      <c r="AK2038" s="253" t="str">
        <f t="shared" si="477"/>
        <v/>
      </c>
      <c r="AO2038" s="253">
        <v>1277</v>
      </c>
      <c r="AP2038" s="253">
        <f t="shared" si="478"/>
        <v>1415.9581665456708</v>
      </c>
      <c r="AQ2038" s="253">
        <f t="shared" si="479"/>
        <v>1.6897231461673138E-4</v>
      </c>
      <c r="AR2038" s="253">
        <f t="shared" si="480"/>
        <v>0.866069092050198</v>
      </c>
      <c r="AS2038" s="253">
        <f>IF(OR(AR2038&lt;$T$757,AR2038&gt;$T$758),AQ2038,"")</f>
        <v>1.6897231461673138E-4</v>
      </c>
      <c r="AT2038" s="253" t="str">
        <f t="shared" si="481"/>
        <v/>
      </c>
      <c r="AU2038" s="253" t="str">
        <f t="shared" si="482"/>
        <v/>
      </c>
      <c r="AV2038" s="253">
        <f t="shared" si="483"/>
        <v>0</v>
      </c>
      <c r="AW2038" s="253">
        <f t="shared" si="484"/>
        <v>1.6897231461673138E-4</v>
      </c>
      <c r="AX2038" s="253" t="str">
        <f t="shared" si="485"/>
        <v/>
      </c>
      <c r="AZ2038" s="259"/>
      <c r="BA2038" s="259">
        <f>BA2037+$BD$753</f>
        <v>8.2048000000001409</v>
      </c>
      <c r="BB2038" s="274">
        <f t="shared" si="489"/>
        <v>0.31488188383508686</v>
      </c>
      <c r="BC2038" s="259">
        <f t="shared" si="490"/>
        <v>5.4230998064047631E-4</v>
      </c>
      <c r="BD2038" s="259" t="str">
        <f t="shared" si="487"/>
        <v/>
      </c>
      <c r="BE2038" s="254" t="str">
        <f t="shared" si="488"/>
        <v/>
      </c>
    </row>
    <row r="2039" spans="1:57" ht="20.100000000000001" customHeight="1" x14ac:dyDescent="0.25">
      <c r="A2039" s="247">
        <v>1278</v>
      </c>
      <c r="B2039" s="247">
        <f>$B$755+(A2039*$B$758)</f>
        <v>2672.9886218682586</v>
      </c>
      <c r="C2039" s="247">
        <f>_xlfn.NORM.DIST($B2039,$B$752,$B$753,0)</f>
        <v>8.943461155804849E-5</v>
      </c>
      <c r="D2039" s="247">
        <f>_xlfn.NORM.DIST($B2039,$B$752,$B$753,1)</f>
        <v>0.86693092483063294</v>
      </c>
      <c r="E2039" s="247">
        <f>IF(OR(D2039&lt;$F$757,D2039&gt;$F$758),C2039,"")</f>
        <v>8.943461155804849E-5</v>
      </c>
      <c r="F2039" s="247" t="str">
        <f>IF(AND(D2039&gt;$F$757,D2039&lt;$F$758),C2039,"")</f>
        <v/>
      </c>
      <c r="G2039" s="247" t="str">
        <f>IF(C2039=MAX($C$761:$C$2761),C2039,"")</f>
        <v/>
      </c>
      <c r="H2039" s="247">
        <f>_xlfn.NORM.DIST(B2039,$F$753,$F$754,0)</f>
        <v>0</v>
      </c>
      <c r="I2039" s="247">
        <f>IF(H2039=MAX($H$761:$H$2761),C2039,"")</f>
        <v>8.943461155804849E-5</v>
      </c>
      <c r="J2039" s="247" t="str">
        <f>IF(I2039=MIN($I$761:$I$2761),I2039,"")</f>
        <v/>
      </c>
      <c r="K2039" s="247"/>
      <c r="L2039" s="247"/>
      <c r="M2039" s="247"/>
      <c r="N2039" s="247"/>
      <c r="O2039" s="247">
        <v>1278</v>
      </c>
      <c r="P2039" s="247">
        <f>$P$755+(O2039*$P$758)</f>
        <v>155.76981175366654</v>
      </c>
      <c r="Q2039" s="247">
        <f>_xlfn.NORM.DIST(P2039,P$752,P$753,0)</f>
        <v>1.5346856775683563E-3</v>
      </c>
      <c r="R2039" s="247">
        <f>_xlfn.NORM.DIST(P2039,P$752,P$753,1)</f>
        <v>0.86693092483063294</v>
      </c>
      <c r="S2039" s="253">
        <f>IF(OR(R2039&lt;$T$757,R2039&gt;$T$758),Q2039,"")</f>
        <v>1.5346856775683563E-3</v>
      </c>
      <c r="T2039" s="253" t="str">
        <f>IF(AND(R2039&gt;$T$757,R2039&lt;$T$758),Q2039,"")</f>
        <v/>
      </c>
      <c r="U2039" s="253" t="str">
        <f>IF(Q2039=MAX($Q$761:$Q$2761),Q2039,"")</f>
        <v/>
      </c>
      <c r="V2039" s="253">
        <f>_xlfn.NORM.DIST(P2039,$T$753,$T$754,0)</f>
        <v>3.1687054024186826E-88</v>
      </c>
      <c r="W2039" s="253" t="str">
        <f>IF(V2039=MAX($V$761:$V$2761),Q2039,"")</f>
        <v/>
      </c>
      <c r="X2039" s="253" t="str">
        <f t="shared" si="470"/>
        <v/>
      </c>
      <c r="AB2039" s="253">
        <v>1278</v>
      </c>
      <c r="AC2039" s="253">
        <f t="shared" si="486"/>
        <v>241.04306191090586</v>
      </c>
      <c r="AD2039" s="253">
        <f t="shared" si="471"/>
        <v>9.9176345172810403E-4</v>
      </c>
      <c r="AE2039" s="253">
        <f t="shared" si="472"/>
        <v>0.86693092483063294</v>
      </c>
      <c r="AF2039" s="253">
        <f>IF(OR(AE2039&lt;$T$757,AE2039&gt;$T$758),AD2039,"")</f>
        <v>9.9176345172810403E-4</v>
      </c>
      <c r="AG2039" s="253" t="str">
        <f t="shared" si="473"/>
        <v/>
      </c>
      <c r="AH2039" s="253" t="str">
        <f t="shared" si="474"/>
        <v/>
      </c>
      <c r="AI2039" s="253">
        <f t="shared" si="475"/>
        <v>2.687664790102767E-5</v>
      </c>
      <c r="AJ2039" s="253" t="str">
        <f t="shared" si="476"/>
        <v/>
      </c>
      <c r="AK2039" s="253" t="str">
        <f t="shared" si="477"/>
        <v/>
      </c>
      <c r="AO2039" s="253">
        <v>1278</v>
      </c>
      <c r="AP2039" s="253">
        <f t="shared" si="478"/>
        <v>1421.0699288797714</v>
      </c>
      <c r="AQ2039" s="253">
        <f t="shared" si="479"/>
        <v>1.6822374060389842E-4</v>
      </c>
      <c r="AR2039" s="253">
        <f t="shared" si="480"/>
        <v>0.86693092483063294</v>
      </c>
      <c r="AS2039" s="253">
        <f>IF(OR(AR2039&lt;$T$757,AR2039&gt;$T$758),AQ2039,"")</f>
        <v>1.6822374060389842E-4</v>
      </c>
      <c r="AT2039" s="253" t="str">
        <f t="shared" si="481"/>
        <v/>
      </c>
      <c r="AU2039" s="253" t="str">
        <f t="shared" si="482"/>
        <v/>
      </c>
      <c r="AV2039" s="253">
        <f t="shared" si="483"/>
        <v>0</v>
      </c>
      <c r="AW2039" s="253">
        <f t="shared" si="484"/>
        <v>1.6822374060389842E-4</v>
      </c>
      <c r="AX2039" s="253" t="str">
        <f t="shared" si="485"/>
        <v/>
      </c>
      <c r="AZ2039" s="259"/>
      <c r="BA2039" s="259">
        <f>BA2038+$BD$753</f>
        <v>8.2112000000001402</v>
      </c>
      <c r="BB2039" s="274">
        <f t="shared" si="489"/>
        <v>0.31433957385444639</v>
      </c>
      <c r="BC2039" s="259">
        <f t="shared" si="490"/>
        <v>5.4163173586313507E-4</v>
      </c>
      <c r="BD2039" s="259" t="str">
        <f t="shared" si="487"/>
        <v/>
      </c>
      <c r="BE2039" s="254" t="str">
        <f t="shared" si="488"/>
        <v/>
      </c>
    </row>
    <row r="2040" spans="1:57" ht="20.100000000000001" customHeight="1" x14ac:dyDescent="0.25">
      <c r="A2040" s="247">
        <v>1279</v>
      </c>
      <c r="B2040" s="247">
        <f>$B$755+(A2040*$B$758)</f>
        <v>2682.6036888533963</v>
      </c>
      <c r="C2040" s="247">
        <f>_xlfn.NORM.DIST($B2040,$B$752,$B$753,0)</f>
        <v>8.9036977515541987E-5</v>
      </c>
      <c r="D2040" s="247">
        <f>_xlfn.NORM.DIST($B2040,$B$752,$B$753,1)</f>
        <v>0.86778893269687563</v>
      </c>
      <c r="E2040" s="247">
        <f>IF(OR(D2040&lt;$F$757,D2040&gt;$F$758),C2040,"")</f>
        <v>8.9036977515541987E-5</v>
      </c>
      <c r="F2040" s="247" t="str">
        <f>IF(AND(D2040&gt;$F$757,D2040&lt;$F$758),C2040,"")</f>
        <v/>
      </c>
      <c r="G2040" s="247" t="str">
        <f>IF(C2040=MAX($C$761:$C$2761),C2040,"")</f>
        <v/>
      </c>
      <c r="H2040" s="247">
        <f>_xlfn.NORM.DIST(B2040,$F$753,$F$754,0)</f>
        <v>0</v>
      </c>
      <c r="I2040" s="247">
        <f>IF(H2040=MAX($H$761:$H$2761),C2040,"")</f>
        <v>8.9036977515541987E-5</v>
      </c>
      <c r="J2040" s="247" t="str">
        <f>IF(I2040=MIN($I$761:$I$2761),I2040,"")</f>
        <v/>
      </c>
      <c r="K2040" s="247"/>
      <c r="L2040" s="247"/>
      <c r="M2040" s="247"/>
      <c r="N2040" s="247"/>
      <c r="O2040" s="247">
        <v>1279</v>
      </c>
      <c r="P2040" s="247">
        <f>$P$755+(O2040*$P$758)</f>
        <v>156.33013481752857</v>
      </c>
      <c r="Q2040" s="247">
        <f>_xlfn.NORM.DIST(P2040,P$752,P$753,0)</f>
        <v>1.5278623318935988E-3</v>
      </c>
      <c r="R2040" s="247">
        <f>_xlfn.NORM.DIST(P2040,P$752,P$753,1)</f>
        <v>0.86778893269687551</v>
      </c>
      <c r="S2040" s="253">
        <f>IF(OR(R2040&lt;$T$757,R2040&gt;$T$758),Q2040,"")</f>
        <v>1.5278623318935988E-3</v>
      </c>
      <c r="T2040" s="253" t="str">
        <f>IF(AND(R2040&gt;$T$757,R2040&lt;$T$758),Q2040,"")</f>
        <v/>
      </c>
      <c r="U2040" s="253" t="str">
        <f>IF(Q2040=MAX($Q$761:$Q$2761),Q2040,"")</f>
        <v/>
      </c>
      <c r="V2040" s="253">
        <f>_xlfn.NORM.DIST(P2040,$T$753,$T$754,0)</f>
        <v>2.9276421658821871E-88</v>
      </c>
      <c r="W2040" s="253" t="str">
        <f>IF(V2040=MAX($V$761:$V$2761),Q2040,"")</f>
        <v/>
      </c>
      <c r="X2040" s="253" t="str">
        <f t="shared" si="470"/>
        <v/>
      </c>
      <c r="AB2040" s="253">
        <v>1279</v>
      </c>
      <c r="AC2040" s="253">
        <f t="shared" si="486"/>
        <v>241.91012328468605</v>
      </c>
      <c r="AD2040" s="253">
        <f t="shared" si="471"/>
        <v>9.8735398537441103E-4</v>
      </c>
      <c r="AE2040" s="253">
        <f t="shared" si="472"/>
        <v>0.86778893269687551</v>
      </c>
      <c r="AF2040" s="253">
        <f>IF(OR(AE2040&lt;$T$757,AE2040&gt;$T$758),AD2040,"")</f>
        <v>9.8735398537441103E-4</v>
      </c>
      <c r="AG2040" s="253" t="str">
        <f t="shared" si="473"/>
        <v/>
      </c>
      <c r="AH2040" s="253" t="str">
        <f t="shared" si="474"/>
        <v/>
      </c>
      <c r="AI2040" s="253">
        <f t="shared" si="475"/>
        <v>2.6565680767980945E-5</v>
      </c>
      <c r="AJ2040" s="253" t="str">
        <f t="shared" si="476"/>
        <v/>
      </c>
      <c r="AK2040" s="253" t="str">
        <f t="shared" si="477"/>
        <v/>
      </c>
      <c r="AO2040" s="253">
        <v>1279</v>
      </c>
      <c r="AP2040" s="253">
        <f t="shared" si="478"/>
        <v>1426.1816912138711</v>
      </c>
      <c r="AQ2040" s="253">
        <f t="shared" si="479"/>
        <v>1.6747580325775734E-4</v>
      </c>
      <c r="AR2040" s="253">
        <f t="shared" si="480"/>
        <v>0.86778893269687563</v>
      </c>
      <c r="AS2040" s="253">
        <f>IF(OR(AR2040&lt;$T$757,AR2040&gt;$T$758),AQ2040,"")</f>
        <v>1.6747580325775734E-4</v>
      </c>
      <c r="AT2040" s="253" t="str">
        <f t="shared" si="481"/>
        <v/>
      </c>
      <c r="AU2040" s="253" t="str">
        <f t="shared" si="482"/>
        <v/>
      </c>
      <c r="AV2040" s="253">
        <f t="shared" si="483"/>
        <v>0</v>
      </c>
      <c r="AW2040" s="253">
        <f t="shared" si="484"/>
        <v>1.6747580325775734E-4</v>
      </c>
      <c r="AX2040" s="253" t="str">
        <f t="shared" si="485"/>
        <v/>
      </c>
      <c r="AZ2040" s="259"/>
      <c r="BA2040" s="259">
        <f>BA2039+$BD$753</f>
        <v>8.2176000000001395</v>
      </c>
      <c r="BB2040" s="274">
        <f t="shared" si="489"/>
        <v>0.31379794211858325</v>
      </c>
      <c r="BC2040" s="259">
        <f t="shared" si="490"/>
        <v>5.4095351840394157E-4</v>
      </c>
      <c r="BD2040" s="259" t="str">
        <f t="shared" si="487"/>
        <v/>
      </c>
      <c r="BE2040" s="254" t="str">
        <f t="shared" si="488"/>
        <v/>
      </c>
    </row>
    <row r="2041" spans="1:57" ht="20.100000000000001" customHeight="1" x14ac:dyDescent="0.25">
      <c r="A2041" s="247">
        <v>1280</v>
      </c>
      <c r="B2041" s="247">
        <f>$B$755+(A2041*$B$758)</f>
        <v>2692.2187558385322</v>
      </c>
      <c r="C2041" s="247">
        <f>_xlfn.NORM.DIST($B2041,$B$752,$B$753,0)</f>
        <v>8.8639693142051828E-5</v>
      </c>
      <c r="D2041" s="247">
        <f>_xlfn.NORM.DIST($B2041,$B$752,$B$753,1)</f>
        <v>0.8686431189572692</v>
      </c>
      <c r="E2041" s="247">
        <f>IF(OR(D2041&lt;$F$757,D2041&gt;$F$758),C2041,"")</f>
        <v>8.8639693142051828E-5</v>
      </c>
      <c r="F2041" s="247" t="str">
        <f>IF(AND(D2041&gt;$F$757,D2041&lt;$F$758),C2041,"")</f>
        <v/>
      </c>
      <c r="G2041" s="247" t="str">
        <f>IF(C2041=MAX($C$761:$C$2761),C2041,"")</f>
        <v/>
      </c>
      <c r="H2041" s="247">
        <f>_xlfn.NORM.DIST(B2041,$F$753,$F$754,0)</f>
        <v>0</v>
      </c>
      <c r="I2041" s="247">
        <f>IF(H2041=MAX($H$761:$H$2761),C2041,"")</f>
        <v>8.8639693142051828E-5</v>
      </c>
      <c r="J2041" s="247" t="str">
        <f>IF(I2041=MIN($I$761:$I$2761),I2041,"")</f>
        <v/>
      </c>
      <c r="K2041" s="247"/>
      <c r="L2041" s="247"/>
      <c r="M2041" s="247"/>
      <c r="N2041" s="247"/>
      <c r="O2041" s="247">
        <v>1280</v>
      </c>
      <c r="P2041" s="247">
        <f>$P$755+(O2041*$P$758)</f>
        <v>156.89045788139072</v>
      </c>
      <c r="Q2041" s="247">
        <f>_xlfn.NORM.DIST(P2041,P$752,P$753,0)</f>
        <v>1.5210449864912379E-3</v>
      </c>
      <c r="R2041" s="247">
        <f>_xlfn.NORM.DIST(P2041,P$752,P$753,1)</f>
        <v>0.86864311895726931</v>
      </c>
      <c r="S2041" s="253">
        <f>IF(OR(R2041&lt;$T$757,R2041&gt;$T$758),Q2041,"")</f>
        <v>1.5210449864912379E-3</v>
      </c>
      <c r="T2041" s="253" t="str">
        <f>IF(AND(R2041&gt;$T$757,R2041&lt;$T$758),Q2041,"")</f>
        <v/>
      </c>
      <c r="U2041" s="253" t="str">
        <f>IF(Q2041=MAX($Q$761:$Q$2761),Q2041,"")</f>
        <v/>
      </c>
      <c r="V2041" s="253">
        <f>_xlfn.NORM.DIST(P2041,$T$753,$T$754,0)</f>
        <v>2.7048748389761587E-88</v>
      </c>
      <c r="W2041" s="253" t="str">
        <f>IF(V2041=MAX($V$761:$V$2761),Q2041,"")</f>
        <v/>
      </c>
      <c r="X2041" s="253" t="str">
        <f t="shared" ref="X2041:X2104" si="491">IF(W2041=MIN($W$761:$W$2761),W2041,"")</f>
        <v/>
      </c>
      <c r="AB2041" s="253">
        <v>1280</v>
      </c>
      <c r="AC2041" s="253">
        <f t="shared" si="486"/>
        <v>242.77718465846624</v>
      </c>
      <c r="AD2041" s="253">
        <f t="shared" ref="AD2041:AD2104" si="492">_xlfn.NORM.DIST(AC2041,AC$752,AC$753,0)</f>
        <v>9.8294839659053687E-4</v>
      </c>
      <c r="AE2041" s="253">
        <f t="shared" ref="AE2041:AE2104" si="493">_xlfn.NORM.DIST(AC2041,AC$752,AC$753,1)</f>
        <v>0.86864311895726909</v>
      </c>
      <c r="AF2041" s="253">
        <f>IF(OR(AE2041&lt;$T$757,AE2041&gt;$T$758),AD2041,"")</f>
        <v>9.8294839659053687E-4</v>
      </c>
      <c r="AG2041" s="253" t="str">
        <f t="shared" ref="AG2041:AG2104" si="494">IF(AND(AE2041&gt;$AG$757,AE2041&lt;$AG$758),AD2041,"")</f>
        <v/>
      </c>
      <c r="AH2041" s="253" t="str">
        <f t="shared" ref="AH2041:AH2104" si="495">IF(AD2041=MAX($AD$761:$AD$2761),AD2041,"")</f>
        <v/>
      </c>
      <c r="AI2041" s="253">
        <f t="shared" ref="AI2041:AI2104" si="496">_xlfn.NORM.DIST(AC2041,$AG$753,$AG$754,0)</f>
        <v>2.6257891444985872E-5</v>
      </c>
      <c r="AJ2041" s="253" t="str">
        <f t="shared" ref="AJ2041:AJ2104" si="497">IF(AI2041=MAX($AI$761:$AI$2761),AD2041,"")</f>
        <v/>
      </c>
      <c r="AK2041" s="253" t="str">
        <f t="shared" ref="AK2041:AK2104" si="498">IF(AJ2041=MIN($AJ$761:$AJ$2761),AJ2041,"")</f>
        <v/>
      </c>
      <c r="AO2041" s="253">
        <v>1280</v>
      </c>
      <c r="AP2041" s="253">
        <f t="shared" ref="AP2041:AP2104" si="499">AP$755+(AO2041*AP$758)</f>
        <v>1431.2934535479708</v>
      </c>
      <c r="AQ2041" s="253">
        <f t="shared" ref="AQ2041:AQ2104" si="500">_xlfn.NORM.DIST(AP2041,AP$752,AP$753,0)</f>
        <v>1.6672852362823021E-4</v>
      </c>
      <c r="AR2041" s="253">
        <f t="shared" ref="AR2041:AR2104" si="501">_xlfn.NORM.DIST(AP2041,AP$752,AP$753,1)</f>
        <v>0.8686431189572692</v>
      </c>
      <c r="AS2041" s="253">
        <f>IF(OR(AR2041&lt;$T$757,AR2041&gt;$T$758),AQ2041,"")</f>
        <v>1.6672852362823021E-4</v>
      </c>
      <c r="AT2041" s="253" t="str">
        <f t="shared" ref="AT2041:AT2104" si="502">IF(AND(AR2041&gt;$AG$757,AR2041&lt;$AG$758),AQ2041,"")</f>
        <v/>
      </c>
      <c r="AU2041" s="253" t="str">
        <f t="shared" ref="AU2041:AU2104" si="503">IF(AQ2041=MAX($AQ$761:$AQ$2761),AQ2041,"")</f>
        <v/>
      </c>
      <c r="AV2041" s="253">
        <f t="shared" ref="AV2041:AV2104" si="504">_xlfn.NORM.DIST(AP2041,$AT$753,$AT$754,0)</f>
        <v>0</v>
      </c>
      <c r="AW2041" s="253">
        <f t="shared" ref="AW2041:AW2104" si="505">IF(AV2041=MAX($AV$761:$AV$2761),AQ2041,"")</f>
        <v>1.6672852362823021E-4</v>
      </c>
      <c r="AX2041" s="253" t="str">
        <f t="shared" ref="AX2041:AX2104" si="506">IF(AW2041=MIN($AW$761:$AW$2761),AW2041,"")</f>
        <v/>
      </c>
      <c r="AZ2041" s="259"/>
      <c r="BA2041" s="259">
        <f>BA2040+$BD$753</f>
        <v>8.2240000000001388</v>
      </c>
      <c r="BB2041" s="274">
        <f t="shared" si="489"/>
        <v>0.31325698860017931</v>
      </c>
      <c r="BC2041" s="259">
        <f t="shared" si="490"/>
        <v>5.4027533156147944E-4</v>
      </c>
      <c r="BD2041" s="259" t="str">
        <f t="shared" si="487"/>
        <v/>
      </c>
      <c r="BE2041" s="254" t="str">
        <f t="shared" si="488"/>
        <v/>
      </c>
    </row>
    <row r="2042" spans="1:57" ht="20.100000000000001" customHeight="1" x14ac:dyDescent="0.25">
      <c r="A2042" s="247">
        <v>1281</v>
      </c>
      <c r="B2042" s="247">
        <f>$B$755+(A2042*$B$758)</f>
        <v>2701.8338228236698</v>
      </c>
      <c r="C2042" s="247">
        <f>_xlfn.NORM.DIST($B2042,$B$752,$B$753,0)</f>
        <v>8.8242769561984734E-5</v>
      </c>
      <c r="D2042" s="247">
        <f>_xlfn.NORM.DIST($B2042,$B$752,$B$753,1)</f>
        <v>0.86949348702743934</v>
      </c>
      <c r="E2042" s="247">
        <f>IF(OR(D2042&lt;$F$757,D2042&gt;$F$758),C2042,"")</f>
        <v>8.8242769561984734E-5</v>
      </c>
      <c r="F2042" s="247" t="str">
        <f>IF(AND(D2042&gt;$F$757,D2042&lt;$F$758),C2042,"")</f>
        <v/>
      </c>
      <c r="G2042" s="247" t="str">
        <f>IF(C2042=MAX($C$761:$C$2761),C2042,"")</f>
        <v/>
      </c>
      <c r="H2042" s="247">
        <f>_xlfn.NORM.DIST(B2042,$F$753,$F$754,0)</f>
        <v>0</v>
      </c>
      <c r="I2042" s="247">
        <f>IF(H2042=MAX($H$761:$H$2761),C2042,"")</f>
        <v>8.8242769561984734E-5</v>
      </c>
      <c r="J2042" s="247" t="str">
        <f>IF(I2042=MIN($I$761:$I$2761),I2042,"")</f>
        <v/>
      </c>
      <c r="K2042" s="247"/>
      <c r="L2042" s="247"/>
      <c r="M2042" s="247"/>
      <c r="N2042" s="247"/>
      <c r="O2042" s="247">
        <v>1281</v>
      </c>
      <c r="P2042" s="247">
        <f>$P$755+(O2042*$P$758)</f>
        <v>157.45078094525286</v>
      </c>
      <c r="Q2042" s="247">
        <f>_xlfn.NORM.DIST(P2042,P$752,P$753,0)</f>
        <v>1.5142338322545721E-3</v>
      </c>
      <c r="R2042" s="247">
        <f>_xlfn.NORM.DIST(P2042,P$752,P$753,1)</f>
        <v>0.86949348702743956</v>
      </c>
      <c r="S2042" s="253">
        <f>IF(OR(R2042&lt;$T$757,R2042&gt;$T$758),Q2042,"")</f>
        <v>1.5142338322545721E-3</v>
      </c>
      <c r="T2042" s="253" t="str">
        <f>IF(AND(R2042&gt;$T$757,R2042&lt;$T$758),Q2042,"")</f>
        <v/>
      </c>
      <c r="U2042" s="253" t="str">
        <f>IF(Q2042=MAX($Q$761:$Q$2761),Q2042,"")</f>
        <v/>
      </c>
      <c r="V2042" s="253">
        <f>_xlfn.NORM.DIST(P2042,$T$753,$T$754,0)</f>
        <v>2.4990181242632055E-88</v>
      </c>
      <c r="W2042" s="253" t="str">
        <f>IF(V2042=MAX($V$761:$V$2761),Q2042,"")</f>
        <v/>
      </c>
      <c r="X2042" s="253" t="str">
        <f t="shared" si="491"/>
        <v/>
      </c>
      <c r="AB2042" s="253">
        <v>1281</v>
      </c>
      <c r="AC2042" s="253">
        <f t="shared" ref="AC2042:AC2105" si="507">$AC$755+(AB2042*$AC$758)</f>
        <v>243.64424603224666</v>
      </c>
      <c r="AD2042" s="253">
        <f t="shared" si="492"/>
        <v>9.7854680873789442E-4</v>
      </c>
      <c r="AE2042" s="253">
        <f t="shared" si="493"/>
        <v>0.86949348702743956</v>
      </c>
      <c r="AF2042" s="253">
        <f>IF(OR(AE2042&lt;$T$757,AE2042&gt;$T$758),AD2042,"")</f>
        <v>9.7854680873789442E-4</v>
      </c>
      <c r="AG2042" s="253" t="str">
        <f t="shared" si="494"/>
        <v/>
      </c>
      <c r="AH2042" s="253" t="str">
        <f t="shared" si="495"/>
        <v/>
      </c>
      <c r="AI2042" s="253">
        <f t="shared" si="496"/>
        <v>2.5953252906136741E-5</v>
      </c>
      <c r="AJ2042" s="253" t="str">
        <f t="shared" si="497"/>
        <v/>
      </c>
      <c r="AK2042" s="253" t="str">
        <f t="shared" si="498"/>
        <v/>
      </c>
      <c r="AO2042" s="253">
        <v>1281</v>
      </c>
      <c r="AP2042" s="253">
        <f t="shared" si="499"/>
        <v>1436.4052158820705</v>
      </c>
      <c r="AQ2042" s="253">
        <f t="shared" si="500"/>
        <v>1.6598192263998264E-4</v>
      </c>
      <c r="AR2042" s="253">
        <f t="shared" si="501"/>
        <v>0.86949348702743934</v>
      </c>
      <c r="AS2042" s="253">
        <f>IF(OR(AR2042&lt;$T$757,AR2042&gt;$T$758),AQ2042,"")</f>
        <v>1.6598192263998264E-4</v>
      </c>
      <c r="AT2042" s="253" t="str">
        <f t="shared" si="502"/>
        <v/>
      </c>
      <c r="AU2042" s="253" t="str">
        <f t="shared" si="503"/>
        <v/>
      </c>
      <c r="AV2042" s="253">
        <f t="shared" si="504"/>
        <v>0</v>
      </c>
      <c r="AW2042" s="253">
        <f t="shared" si="505"/>
        <v>1.6598192263998264E-4</v>
      </c>
      <c r="AX2042" s="253" t="str">
        <f t="shared" si="506"/>
        <v/>
      </c>
      <c r="AZ2042" s="259"/>
      <c r="BA2042" s="259">
        <f>BA2041+$BD$753</f>
        <v>8.230400000000138</v>
      </c>
      <c r="BB2042" s="274">
        <f t="shared" si="489"/>
        <v>0.31271671326861783</v>
      </c>
      <c r="BC2042" s="259">
        <f t="shared" si="490"/>
        <v>5.3959717862289702E-4</v>
      </c>
      <c r="BD2042" s="259" t="str">
        <f t="shared" si="487"/>
        <v/>
      </c>
      <c r="BE2042" s="254" t="str">
        <f t="shared" si="488"/>
        <v/>
      </c>
    </row>
    <row r="2043" spans="1:57" ht="20.100000000000001" customHeight="1" x14ac:dyDescent="0.25">
      <c r="A2043" s="248">
        <v>1282</v>
      </c>
      <c r="B2043" s="247">
        <f>$B$755+(A2043*$B$758)</f>
        <v>2711.4488898088075</v>
      </c>
      <c r="C2043" s="247">
        <f>_xlfn.NORM.DIST($B2043,$B$752,$B$753,0)</f>
        <v>8.7846217832742809E-5</v>
      </c>
      <c r="D2043" s="247">
        <f>_xlfn.NORM.DIST($B2043,$B$752,$B$753,1)</f>
        <v>0.87034004042965163</v>
      </c>
      <c r="E2043" s="247">
        <f>IF(OR(D2043&lt;$F$757,D2043&gt;$F$758),C2043,"")</f>
        <v>8.7846217832742809E-5</v>
      </c>
      <c r="F2043" s="247" t="str">
        <f>IF(AND(D2043&gt;$F$757,D2043&lt;$F$758),C2043,"")</f>
        <v/>
      </c>
      <c r="G2043" s="247" t="str">
        <f>IF(C2043=MAX($C$761:$C$2761),C2043,"")</f>
        <v/>
      </c>
      <c r="H2043" s="247">
        <f>_xlfn.NORM.DIST(B2043,$F$753,$F$754,0)</f>
        <v>0</v>
      </c>
      <c r="I2043" s="247">
        <f>IF(H2043=MAX($H$761:$H$2761),C2043,"")</f>
        <v>8.7846217832742809E-5</v>
      </c>
      <c r="J2043" s="247" t="str">
        <f>IF(I2043=MIN($I$761:$I$2761),I2043,"")</f>
        <v/>
      </c>
      <c r="K2043" s="247"/>
      <c r="L2043" s="247"/>
      <c r="M2043" s="247"/>
      <c r="N2043" s="247"/>
      <c r="O2043" s="248">
        <v>1282</v>
      </c>
      <c r="P2043" s="247">
        <f>$P$755+(O2043*$P$758)</f>
        <v>158.01110400911489</v>
      </c>
      <c r="Q2043" s="247">
        <f>_xlfn.NORM.DIST(P2043,P$752,P$753,0)</f>
        <v>1.5074290589271061E-3</v>
      </c>
      <c r="R2043" s="247">
        <f>_xlfn.NORM.DIST(P2043,P$752,P$753,1)</f>
        <v>0.87034004042965174</v>
      </c>
      <c r="S2043" s="253">
        <f>IF(OR(R2043&lt;$T$757,R2043&gt;$T$758),Q2043,"")</f>
        <v>1.5074290589271061E-3</v>
      </c>
      <c r="T2043" s="253" t="str">
        <f>IF(AND(R2043&gt;$T$757,R2043&lt;$T$758),Q2043,"")</f>
        <v/>
      </c>
      <c r="U2043" s="253" t="str">
        <f>IF(Q2043=MAX($Q$761:$Q$2761),Q2043,"")</f>
        <v/>
      </c>
      <c r="V2043" s="253">
        <f>_xlfn.NORM.DIST(P2043,$T$753,$T$754,0)</f>
        <v>2.3087913624474937E-88</v>
      </c>
      <c r="W2043" s="253" t="str">
        <f>IF(V2043=MAX($V$761:$V$2761),Q2043,"")</f>
        <v/>
      </c>
      <c r="X2043" s="253" t="str">
        <f t="shared" si="491"/>
        <v/>
      </c>
      <c r="AB2043" s="259">
        <v>1282</v>
      </c>
      <c r="AC2043" s="253">
        <f t="shared" si="507"/>
        <v>244.51130740602684</v>
      </c>
      <c r="AD2043" s="253">
        <f t="shared" si="492"/>
        <v>9.7414934443486637E-4</v>
      </c>
      <c r="AE2043" s="253">
        <f t="shared" si="493"/>
        <v>0.87034004042965174</v>
      </c>
      <c r="AF2043" s="253">
        <f>IF(OR(AE2043&lt;$T$757,AE2043&gt;$T$758),AD2043,"")</f>
        <v>9.7414934443486637E-4</v>
      </c>
      <c r="AG2043" s="253" t="str">
        <f t="shared" si="494"/>
        <v/>
      </c>
      <c r="AH2043" s="253" t="str">
        <f t="shared" si="495"/>
        <v/>
      </c>
      <c r="AI2043" s="253">
        <f t="shared" si="496"/>
        <v>2.5651738288504217E-5</v>
      </c>
      <c r="AJ2043" s="253" t="str">
        <f t="shared" si="497"/>
        <v/>
      </c>
      <c r="AK2043" s="253" t="str">
        <f t="shared" si="498"/>
        <v/>
      </c>
      <c r="AO2043" s="259">
        <v>1282</v>
      </c>
      <c r="AP2043" s="253">
        <f t="shared" si="499"/>
        <v>1441.5169782161702</v>
      </c>
      <c r="AQ2043" s="253">
        <f t="shared" si="500"/>
        <v>1.6523602109164617E-4</v>
      </c>
      <c r="AR2043" s="253">
        <f t="shared" si="501"/>
        <v>0.87034004042965163</v>
      </c>
      <c r="AS2043" s="253">
        <f>IF(OR(AR2043&lt;$T$757,AR2043&gt;$T$758),AQ2043,"")</f>
        <v>1.6523602109164617E-4</v>
      </c>
      <c r="AT2043" s="253" t="str">
        <f t="shared" si="502"/>
        <v/>
      </c>
      <c r="AU2043" s="253" t="str">
        <f t="shared" si="503"/>
        <v/>
      </c>
      <c r="AV2043" s="253">
        <f t="shared" si="504"/>
        <v>0</v>
      </c>
      <c r="AW2043" s="253">
        <f t="shared" si="505"/>
        <v>1.6523602109164617E-4</v>
      </c>
      <c r="AX2043" s="253" t="str">
        <f t="shared" si="506"/>
        <v/>
      </c>
      <c r="AZ2043" s="259"/>
      <c r="BA2043" s="259">
        <f>BA2042+$BD$753</f>
        <v>8.2368000000001373</v>
      </c>
      <c r="BB2043" s="274">
        <f t="shared" si="489"/>
        <v>0.31217711608999493</v>
      </c>
      <c r="BC2043" s="259">
        <f t="shared" si="490"/>
        <v>5.3891906286401836E-4</v>
      </c>
      <c r="BD2043" s="259" t="str">
        <f t="shared" si="487"/>
        <v/>
      </c>
      <c r="BE2043" s="254" t="str">
        <f t="shared" si="488"/>
        <v/>
      </c>
    </row>
    <row r="2044" spans="1:57" ht="20.100000000000001" customHeight="1" x14ac:dyDescent="0.25">
      <c r="A2044" s="247">
        <v>1283</v>
      </c>
      <c r="B2044" s="247">
        <f>$B$755+(A2044*$B$758)</f>
        <v>2721.0639567939452</v>
      </c>
      <c r="C2044" s="247">
        <f>_xlfn.NORM.DIST($B2044,$B$752,$B$753,0)</f>
        <v>8.7450048944317171E-5</v>
      </c>
      <c r="D2044" s="247">
        <f>_xlfn.NORM.DIST($B2044,$B$752,$B$753,1)</f>
        <v>0.87118278279216566</v>
      </c>
      <c r="E2044" s="247">
        <f>IF(OR(D2044&lt;$F$757,D2044&gt;$F$758),C2044,"")</f>
        <v>8.7450048944317171E-5</v>
      </c>
      <c r="F2044" s="247" t="str">
        <f>IF(AND(D2044&gt;$F$757,D2044&lt;$F$758),C2044,"")</f>
        <v/>
      </c>
      <c r="G2044" s="247" t="str">
        <f>IF(C2044=MAX($C$761:$C$2761),C2044,"")</f>
        <v/>
      </c>
      <c r="H2044" s="247">
        <f>_xlfn.NORM.DIST(B2044,$F$753,$F$754,0)</f>
        <v>0</v>
      </c>
      <c r="I2044" s="247">
        <f>IF(H2044=MAX($H$761:$H$2761),C2044,"")</f>
        <v>8.7450048944317171E-5</v>
      </c>
      <c r="J2044" s="247" t="str">
        <f>IF(I2044=MIN($I$761:$I$2761),I2044,"")</f>
        <v/>
      </c>
      <c r="K2044" s="247"/>
      <c r="L2044" s="247"/>
      <c r="M2044" s="247"/>
      <c r="N2044" s="247"/>
      <c r="O2044" s="247">
        <v>1283</v>
      </c>
      <c r="P2044" s="247">
        <f>$P$755+(O2044*$P$758)</f>
        <v>158.57142707297703</v>
      </c>
      <c r="Q2044" s="247">
        <f>_xlfn.NORM.DIST(P2044,P$752,P$753,0)</f>
        <v>1.5006308550955792E-3</v>
      </c>
      <c r="R2044" s="247">
        <f>_xlfn.NORM.DIST(P2044,P$752,P$753,1)</f>
        <v>0.87118278279216566</v>
      </c>
      <c r="S2044" s="253">
        <f>IF(OR(R2044&lt;$T$757,R2044&gt;$T$758),Q2044,"")</f>
        <v>1.5006308550955792E-3</v>
      </c>
      <c r="T2044" s="253" t="str">
        <f>IF(AND(R2044&gt;$T$757,R2044&lt;$T$758),Q2044,"")</f>
        <v/>
      </c>
      <c r="U2044" s="253" t="str">
        <f>IF(Q2044=MAX($Q$761:$Q$2761),Q2044,"")</f>
        <v/>
      </c>
      <c r="V2044" s="253">
        <f>_xlfn.NORM.DIST(P2044,$T$753,$T$754,0)</f>
        <v>2.1330106476460747E-88</v>
      </c>
      <c r="W2044" s="253" t="str">
        <f>IF(V2044=MAX($V$761:$V$2761),Q2044,"")</f>
        <v/>
      </c>
      <c r="X2044" s="253" t="str">
        <f t="shared" si="491"/>
        <v/>
      </c>
      <c r="AB2044" s="253">
        <v>1283</v>
      </c>
      <c r="AC2044" s="253">
        <f t="shared" si="507"/>
        <v>245.37836877980703</v>
      </c>
      <c r="AD2044" s="253">
        <f t="shared" si="492"/>
        <v>9.6975612555229491E-4</v>
      </c>
      <c r="AE2044" s="253">
        <f t="shared" si="493"/>
        <v>0.87118278279216566</v>
      </c>
      <c r="AF2044" s="253">
        <f>IF(OR(AE2044&lt;$T$757,AE2044&gt;$T$758),AD2044,"")</f>
        <v>9.6975612555229491E-4</v>
      </c>
      <c r="AG2044" s="253" t="str">
        <f t="shared" si="494"/>
        <v/>
      </c>
      <c r="AH2044" s="253" t="str">
        <f t="shared" si="495"/>
        <v/>
      </c>
      <c r="AI2044" s="253">
        <f t="shared" si="496"/>
        <v>2.535332089195323E-5</v>
      </c>
      <c r="AJ2044" s="253" t="str">
        <f t="shared" si="497"/>
        <v/>
      </c>
      <c r="AK2044" s="253" t="str">
        <f t="shared" si="498"/>
        <v/>
      </c>
      <c r="AO2044" s="253">
        <v>1283</v>
      </c>
      <c r="AP2044" s="253">
        <f t="shared" si="499"/>
        <v>1446.6287405502708</v>
      </c>
      <c r="AQ2044" s="253">
        <f t="shared" si="500"/>
        <v>1.6449083965505435E-4</v>
      </c>
      <c r="AR2044" s="253">
        <f t="shared" si="501"/>
        <v>0.87118278279216566</v>
      </c>
      <c r="AS2044" s="253">
        <f>IF(OR(AR2044&lt;$T$757,AR2044&gt;$T$758),AQ2044,"")</f>
        <v>1.6449083965505435E-4</v>
      </c>
      <c r="AT2044" s="253" t="str">
        <f t="shared" si="502"/>
        <v/>
      </c>
      <c r="AU2044" s="253" t="str">
        <f t="shared" si="503"/>
        <v/>
      </c>
      <c r="AV2044" s="253">
        <f t="shared" si="504"/>
        <v>0</v>
      </c>
      <c r="AW2044" s="253">
        <f t="shared" si="505"/>
        <v>1.6449083965505435E-4</v>
      </c>
      <c r="AX2044" s="253" t="str">
        <f t="shared" si="506"/>
        <v/>
      </c>
      <c r="AZ2044" s="259"/>
      <c r="BA2044" s="259">
        <f>BA2043+$BD$753</f>
        <v>8.2432000000001366</v>
      </c>
      <c r="BB2044" s="274">
        <f t="shared" si="489"/>
        <v>0.31163819702713091</v>
      </c>
      <c r="BC2044" s="259">
        <f t="shared" si="490"/>
        <v>5.3824098754667871E-4</v>
      </c>
      <c r="BD2044" s="259" t="str">
        <f t="shared" si="487"/>
        <v/>
      </c>
      <c r="BE2044" s="254" t="str">
        <f t="shared" si="488"/>
        <v/>
      </c>
    </row>
    <row r="2045" spans="1:57" ht="20.100000000000001" customHeight="1" x14ac:dyDescent="0.25">
      <c r="A2045" s="247">
        <v>1284</v>
      </c>
      <c r="B2045" s="247">
        <f>$B$755+(A2045*$B$758)</f>
        <v>2730.6790237790829</v>
      </c>
      <c r="C2045" s="247">
        <f>_xlfn.NORM.DIST($B2045,$B$752,$B$753,0)</f>
        <v>8.7054273818889163E-5</v>
      </c>
      <c r="D2045" s="247">
        <f>_xlfn.NORM.DIST($B2045,$B$752,$B$753,1)</f>
        <v>0.87202171784858451</v>
      </c>
      <c r="E2045" s="247">
        <f>IF(OR(D2045&lt;$F$757,D2045&gt;$F$758),C2045,"")</f>
        <v>8.7054273818889163E-5</v>
      </c>
      <c r="F2045" s="247" t="str">
        <f>IF(AND(D2045&gt;$F$757,D2045&lt;$F$758),C2045,"")</f>
        <v/>
      </c>
      <c r="G2045" s="247" t="str">
        <f>IF(C2045=MAX($C$761:$C$2761),C2045,"")</f>
        <v/>
      </c>
      <c r="H2045" s="247">
        <f>_xlfn.NORM.DIST(B2045,$F$753,$F$754,0)</f>
        <v>0</v>
      </c>
      <c r="I2045" s="247">
        <f>IF(H2045=MAX($H$761:$H$2761),C2045,"")</f>
        <v>8.7054273818889163E-5</v>
      </c>
      <c r="J2045" s="247" t="str">
        <f>IF(I2045=MIN($I$761:$I$2761),I2045,"")</f>
        <v/>
      </c>
      <c r="K2045" s="247"/>
      <c r="L2045" s="247"/>
      <c r="M2045" s="247"/>
      <c r="N2045" s="247"/>
      <c r="O2045" s="247">
        <v>1284</v>
      </c>
      <c r="P2045" s="247">
        <f>$P$755+(O2045*$P$758)</f>
        <v>159.13175013683917</v>
      </c>
      <c r="Q2045" s="247">
        <f>_xlfn.NORM.DIST(P2045,P$752,P$753,0)</f>
        <v>1.493839408183128E-3</v>
      </c>
      <c r="R2045" s="247">
        <f>_xlfn.NORM.DIST(P2045,P$752,P$753,1)</f>
        <v>0.87202171784858462</v>
      </c>
      <c r="S2045" s="253">
        <f>IF(OR(R2045&lt;$T$757,R2045&gt;$T$758),Q2045,"")</f>
        <v>1.493839408183128E-3</v>
      </c>
      <c r="T2045" s="253" t="str">
        <f>IF(AND(R2045&gt;$T$757,R2045&lt;$T$758),Q2045,"")</f>
        <v/>
      </c>
      <c r="U2045" s="253" t="str">
        <f>IF(Q2045=MAX($Q$761:$Q$2761),Q2045,"")</f>
        <v/>
      </c>
      <c r="V2045" s="253">
        <f>_xlfn.NORM.DIST(P2045,$T$753,$T$754,0)</f>
        <v>1.9705815353448843E-88</v>
      </c>
      <c r="W2045" s="253" t="str">
        <f>IF(V2045=MAX($V$761:$V$2761),Q2045,"")</f>
        <v/>
      </c>
      <c r="X2045" s="253" t="str">
        <f t="shared" si="491"/>
        <v/>
      </c>
      <c r="AB2045" s="253">
        <v>1284</v>
      </c>
      <c r="AC2045" s="253">
        <f t="shared" si="507"/>
        <v>246.24543015358722</v>
      </c>
      <c r="AD2045" s="253">
        <f t="shared" si="492"/>
        <v>9.6536727320906297E-4</v>
      </c>
      <c r="AE2045" s="253">
        <f t="shared" si="493"/>
        <v>0.87202171784858451</v>
      </c>
      <c r="AF2045" s="253">
        <f>IF(OR(AE2045&lt;$T$757,AE2045&gt;$T$758),AD2045,"")</f>
        <v>9.6536727320906297E-4</v>
      </c>
      <c r="AG2045" s="253" t="str">
        <f t="shared" si="494"/>
        <v/>
      </c>
      <c r="AH2045" s="253" t="str">
        <f t="shared" si="495"/>
        <v/>
      </c>
      <c r="AI2045" s="253">
        <f t="shared" si="496"/>
        <v>2.5057974178950911E-5</v>
      </c>
      <c r="AJ2045" s="253" t="str">
        <f t="shared" si="497"/>
        <v/>
      </c>
      <c r="AK2045" s="253" t="str">
        <f t="shared" si="498"/>
        <v/>
      </c>
      <c r="AO2045" s="253">
        <v>1284</v>
      </c>
      <c r="AP2045" s="253">
        <f t="shared" si="499"/>
        <v>1451.7405028843705</v>
      </c>
      <c r="AQ2045" s="253">
        <f t="shared" si="500"/>
        <v>1.6374639887449307E-4</v>
      </c>
      <c r="AR2045" s="253">
        <f t="shared" si="501"/>
        <v>0.87202171784858451</v>
      </c>
      <c r="AS2045" s="253">
        <f>IF(OR(AR2045&lt;$T$757,AR2045&gt;$T$758),AQ2045,"")</f>
        <v>1.6374639887449307E-4</v>
      </c>
      <c r="AT2045" s="253" t="str">
        <f t="shared" si="502"/>
        <v/>
      </c>
      <c r="AU2045" s="253" t="str">
        <f t="shared" si="503"/>
        <v/>
      </c>
      <c r="AV2045" s="253">
        <f t="shared" si="504"/>
        <v>0</v>
      </c>
      <c r="AW2045" s="253">
        <f t="shared" si="505"/>
        <v>1.6374639887449307E-4</v>
      </c>
      <c r="AX2045" s="253" t="str">
        <f t="shared" si="506"/>
        <v/>
      </c>
      <c r="AZ2045" s="259"/>
      <c r="BA2045" s="259">
        <f>BA2044+$BD$753</f>
        <v>8.2496000000001359</v>
      </c>
      <c r="BB2045" s="274">
        <f t="shared" si="489"/>
        <v>0.31109995603958424</v>
      </c>
      <c r="BC2045" s="259">
        <f t="shared" si="490"/>
        <v>5.3756295592255476E-4</v>
      </c>
      <c r="BD2045" s="259" t="str">
        <f t="shared" si="487"/>
        <v/>
      </c>
      <c r="BE2045" s="254" t="str">
        <f t="shared" si="488"/>
        <v/>
      </c>
    </row>
    <row r="2046" spans="1:57" ht="20.100000000000001" customHeight="1" x14ac:dyDescent="0.25">
      <c r="A2046" s="247">
        <v>1285</v>
      </c>
      <c r="B2046" s="247">
        <f>$B$755+(A2046*$B$758)</f>
        <v>2740.2940907642205</v>
      </c>
      <c r="C2046" s="247">
        <f>_xlfn.NORM.DIST($B2046,$B$752,$B$753,0)</f>
        <v>8.6658903310438855E-5</v>
      </c>
      <c r="D2046" s="247">
        <f>_xlfn.NORM.DIST($B2046,$B$752,$B$753,1)</f>
        <v>0.87285684943720165</v>
      </c>
      <c r="E2046" s="247">
        <f>IF(OR(D2046&lt;$F$757,D2046&gt;$F$758),C2046,"")</f>
        <v>8.6658903310438855E-5</v>
      </c>
      <c r="F2046" s="247" t="str">
        <f>IF(AND(D2046&gt;$F$757,D2046&lt;$F$758),C2046,"")</f>
        <v/>
      </c>
      <c r="G2046" s="247" t="str">
        <f>IF(C2046=MAX($C$761:$C$2761),C2046,"")</f>
        <v/>
      </c>
      <c r="H2046" s="247">
        <f>_xlfn.NORM.DIST(B2046,$F$753,$F$754,0)</f>
        <v>0</v>
      </c>
      <c r="I2046" s="247">
        <f>IF(H2046=MAX($H$761:$H$2761),C2046,"")</f>
        <v>8.6658903310438855E-5</v>
      </c>
      <c r="J2046" s="247" t="str">
        <f>IF(I2046=MIN($I$761:$I$2761),I2046,"")</f>
        <v/>
      </c>
      <c r="K2046" s="247"/>
      <c r="L2046" s="247"/>
      <c r="M2046" s="247"/>
      <c r="N2046" s="247"/>
      <c r="O2046" s="247">
        <v>1285</v>
      </c>
      <c r="P2046" s="247">
        <f>$P$755+(O2046*$P$758)</f>
        <v>159.69207320070132</v>
      </c>
      <c r="Q2046" s="247">
        <f>_xlfn.NORM.DIST(P2046,P$752,P$753,0)</f>
        <v>1.4870549044425619E-3</v>
      </c>
      <c r="R2046" s="247">
        <f>_xlfn.NORM.DIST(P2046,P$752,P$753,1)</f>
        <v>0.87285684943720176</v>
      </c>
      <c r="S2046" s="253">
        <f>IF(OR(R2046&lt;$T$757,R2046&gt;$T$758),Q2046,"")</f>
        <v>1.4870549044425619E-3</v>
      </c>
      <c r="T2046" s="253" t="str">
        <f>IF(AND(R2046&gt;$T$757,R2046&lt;$T$758),Q2046,"")</f>
        <v/>
      </c>
      <c r="U2046" s="253" t="str">
        <f>IF(Q2046=MAX($Q$761:$Q$2761),Q2046,"")</f>
        <v/>
      </c>
      <c r="V2046" s="253">
        <f>_xlfn.NORM.DIST(P2046,$T$753,$T$754,0)</f>
        <v>1.8204922986012364E-88</v>
      </c>
      <c r="W2046" s="253" t="str">
        <f>IF(V2046=MAX($V$761:$V$2761),Q2046,"")</f>
        <v/>
      </c>
      <c r="X2046" s="253" t="str">
        <f t="shared" si="491"/>
        <v/>
      </c>
      <c r="AB2046" s="253">
        <v>1285</v>
      </c>
      <c r="AC2046" s="253">
        <f t="shared" si="507"/>
        <v>247.11249152736764</v>
      </c>
      <c r="AD2046" s="253">
        <f t="shared" si="492"/>
        <v>9.6098290776775103E-4</v>
      </c>
      <c r="AE2046" s="253">
        <f t="shared" si="493"/>
        <v>0.87285684943720176</v>
      </c>
      <c r="AF2046" s="253">
        <f>IF(OR(AE2046&lt;$T$757,AE2046&gt;$T$758),AD2046,"")</f>
        <v>9.6098290776775103E-4</v>
      </c>
      <c r="AG2046" s="253" t="str">
        <f t="shared" si="494"/>
        <v/>
      </c>
      <c r="AH2046" s="253" t="str">
        <f t="shared" si="495"/>
        <v/>
      </c>
      <c r="AI2046" s="253">
        <f t="shared" si="496"/>
        <v>2.476567177436326E-5</v>
      </c>
      <c r="AJ2046" s="253" t="str">
        <f t="shared" si="497"/>
        <v/>
      </c>
      <c r="AK2046" s="253" t="str">
        <f t="shared" si="498"/>
        <v/>
      </c>
      <c r="AO2046" s="253">
        <v>1285</v>
      </c>
      <c r="AP2046" s="253">
        <f t="shared" si="499"/>
        <v>1456.8522652184702</v>
      </c>
      <c r="AQ2046" s="253">
        <f t="shared" si="500"/>
        <v>1.6300271916596315E-4</v>
      </c>
      <c r="AR2046" s="253">
        <f t="shared" si="501"/>
        <v>0.87285684943720176</v>
      </c>
      <c r="AS2046" s="253">
        <f>IF(OR(AR2046&lt;$T$757,AR2046&gt;$T$758),AQ2046,"")</f>
        <v>1.6300271916596315E-4</v>
      </c>
      <c r="AT2046" s="253" t="str">
        <f t="shared" si="502"/>
        <v/>
      </c>
      <c r="AU2046" s="253" t="str">
        <f t="shared" si="503"/>
        <v/>
      </c>
      <c r="AV2046" s="253">
        <f t="shared" si="504"/>
        <v>0</v>
      </c>
      <c r="AW2046" s="253">
        <f t="shared" si="505"/>
        <v>1.6300271916596315E-4</v>
      </c>
      <c r="AX2046" s="253" t="str">
        <f t="shared" si="506"/>
        <v/>
      </c>
      <c r="AZ2046" s="259"/>
      <c r="BA2046" s="259">
        <f>BA2045+$BD$753</f>
        <v>8.2560000000001352</v>
      </c>
      <c r="BB2046" s="274">
        <f t="shared" si="489"/>
        <v>0.31056239308366168</v>
      </c>
      <c r="BC2046" s="259">
        <f t="shared" si="490"/>
        <v>5.3688497123072221E-4</v>
      </c>
      <c r="BD2046" s="259" t="str">
        <f t="shared" si="487"/>
        <v/>
      </c>
      <c r="BE2046" s="254" t="str">
        <f t="shared" si="488"/>
        <v/>
      </c>
    </row>
    <row r="2047" spans="1:57" ht="20.100000000000001" customHeight="1" x14ac:dyDescent="0.25">
      <c r="A2047" s="247">
        <v>1286</v>
      </c>
      <c r="B2047" s="247">
        <f>$B$755+(A2047*$B$758)</f>
        <v>2749.9091577493582</v>
      </c>
      <c r="C2047" s="247">
        <f>_xlfn.NORM.DIST($B2047,$B$752,$B$753,0)</f>
        <v>8.6263948204360472E-5</v>
      </c>
      <c r="D2047" s="247">
        <f>_xlfn.NORM.DIST($B2047,$B$752,$B$753,1)</f>
        <v>0.87368818150034266</v>
      </c>
      <c r="E2047" s="247">
        <f>IF(OR(D2047&lt;$F$757,D2047&gt;$F$758),C2047,"")</f>
        <v>8.6263948204360472E-5</v>
      </c>
      <c r="F2047" s="247" t="str">
        <f>IF(AND(D2047&gt;$F$757,D2047&lt;$F$758),C2047,"")</f>
        <v/>
      </c>
      <c r="G2047" s="247" t="str">
        <f>IF(C2047=MAX($C$761:$C$2761),C2047,"")</f>
        <v/>
      </c>
      <c r="H2047" s="247">
        <f>_xlfn.NORM.DIST(B2047,$F$753,$F$754,0)</f>
        <v>0</v>
      </c>
      <c r="I2047" s="247">
        <f>IF(H2047=MAX($H$761:$H$2761),C2047,"")</f>
        <v>8.6263948204360472E-5</v>
      </c>
      <c r="J2047" s="247" t="str">
        <f>IF(I2047=MIN($I$761:$I$2761),I2047,"")</f>
        <v/>
      </c>
      <c r="K2047" s="247"/>
      <c r="L2047" s="247"/>
      <c r="M2047" s="247"/>
      <c r="N2047" s="247"/>
      <c r="O2047" s="247">
        <v>1286</v>
      </c>
      <c r="P2047" s="247">
        <f>$P$755+(O2047*$P$758)</f>
        <v>160.25239626456334</v>
      </c>
      <c r="Q2047" s="247">
        <f>_xlfn.NORM.DIST(P2047,P$752,P$753,0)</f>
        <v>1.4802775289497697E-3</v>
      </c>
      <c r="R2047" s="247">
        <f>_xlfn.NORM.DIST(P2047,P$752,P$753,1)</f>
        <v>0.87368818150034266</v>
      </c>
      <c r="S2047" s="253">
        <f>IF(OR(R2047&lt;$T$757,R2047&gt;$T$758),Q2047,"")</f>
        <v>1.4802775289497697E-3</v>
      </c>
      <c r="T2047" s="253" t="str">
        <f>IF(AND(R2047&gt;$T$757,R2047&lt;$T$758),Q2047,"")</f>
        <v/>
      </c>
      <c r="U2047" s="253" t="str">
        <f>IF(Q2047=MAX($Q$761:$Q$2761),Q2047,"")</f>
        <v/>
      </c>
      <c r="V2047" s="253">
        <f>_xlfn.NORM.DIST(P2047,$T$753,$T$754,0)</f>
        <v>1.6818076913701557E-88</v>
      </c>
      <c r="W2047" s="253" t="str">
        <f>IF(V2047=MAX($V$761:$V$2761),Q2047,"")</f>
        <v/>
      </c>
      <c r="X2047" s="253" t="str">
        <f t="shared" si="491"/>
        <v/>
      </c>
      <c r="AB2047" s="253">
        <v>1286</v>
      </c>
      <c r="AC2047" s="253">
        <f t="shared" si="507"/>
        <v>247.97955290114783</v>
      </c>
      <c r="AD2047" s="253">
        <f t="shared" si="492"/>
        <v>9.5660314883037705E-4</v>
      </c>
      <c r="AE2047" s="253">
        <f t="shared" si="493"/>
        <v>0.87368818150034278</v>
      </c>
      <c r="AF2047" s="253">
        <f>IF(OR(AE2047&lt;$T$757,AE2047&gt;$T$758),AD2047,"")</f>
        <v>9.5660314883037705E-4</v>
      </c>
      <c r="AG2047" s="253" t="str">
        <f t="shared" si="494"/>
        <v/>
      </c>
      <c r="AH2047" s="253" t="str">
        <f t="shared" si="495"/>
        <v/>
      </c>
      <c r="AI2047" s="253">
        <f t="shared" si="496"/>
        <v>2.4476387465241784E-5</v>
      </c>
      <c r="AJ2047" s="253" t="str">
        <f t="shared" si="497"/>
        <v/>
      </c>
      <c r="AK2047" s="253" t="str">
        <f t="shared" si="498"/>
        <v/>
      </c>
      <c r="AO2047" s="253">
        <v>1286</v>
      </c>
      <c r="AP2047" s="253">
        <f t="shared" si="499"/>
        <v>1461.9640275525699</v>
      </c>
      <c r="AQ2047" s="253">
        <f t="shared" si="500"/>
        <v>1.6225982081645793E-4</v>
      </c>
      <c r="AR2047" s="253">
        <f t="shared" si="501"/>
        <v>0.87368818150034266</v>
      </c>
      <c r="AS2047" s="253">
        <f>IF(OR(AR2047&lt;$T$757,AR2047&gt;$T$758),AQ2047,"")</f>
        <v>1.6225982081645793E-4</v>
      </c>
      <c r="AT2047" s="253" t="str">
        <f t="shared" si="502"/>
        <v/>
      </c>
      <c r="AU2047" s="253" t="str">
        <f t="shared" si="503"/>
        <v/>
      </c>
      <c r="AV2047" s="253">
        <f t="shared" si="504"/>
        <v>0</v>
      </c>
      <c r="AW2047" s="253">
        <f t="shared" si="505"/>
        <v>1.6225982081645793E-4</v>
      </c>
      <c r="AX2047" s="253" t="str">
        <f t="shared" si="506"/>
        <v/>
      </c>
      <c r="AZ2047" s="259"/>
      <c r="BA2047" s="259">
        <f>BA2046+$BD$753</f>
        <v>8.2624000000001345</v>
      </c>
      <c r="BB2047" s="274">
        <f t="shared" si="489"/>
        <v>0.31002550811243096</v>
      </c>
      <c r="BC2047" s="259">
        <f t="shared" si="490"/>
        <v>5.3620703669804426E-4</v>
      </c>
      <c r="BD2047" s="259" t="str">
        <f t="shared" si="487"/>
        <v/>
      </c>
      <c r="BE2047" s="254" t="str">
        <f t="shared" si="488"/>
        <v/>
      </c>
    </row>
    <row r="2048" spans="1:57" ht="20.100000000000001" customHeight="1" x14ac:dyDescent="0.25">
      <c r="A2048" s="247">
        <v>1287</v>
      </c>
      <c r="B2048" s="247">
        <f>$B$755+(A2048*$B$758)</f>
        <v>2759.5242247344959</v>
      </c>
      <c r="C2048" s="247">
        <f>_xlfn.NORM.DIST($B2048,$B$752,$B$753,0)</f>
        <v>8.5869419217085241E-5</v>
      </c>
      <c r="D2048" s="247">
        <f>_xlfn.NORM.DIST($B2048,$B$752,$B$753,1)</f>
        <v>0.8745157180837041</v>
      </c>
      <c r="E2048" s="247">
        <f>IF(OR(D2048&lt;$F$757,D2048&gt;$F$758),C2048,"")</f>
        <v>8.5869419217085241E-5</v>
      </c>
      <c r="F2048" s="247" t="str">
        <f>IF(AND(D2048&gt;$F$757,D2048&lt;$F$758),C2048,"")</f>
        <v/>
      </c>
      <c r="G2048" s="247" t="str">
        <f>IF(C2048=MAX($C$761:$C$2761),C2048,"")</f>
        <v/>
      </c>
      <c r="H2048" s="247">
        <f>_xlfn.NORM.DIST(B2048,$F$753,$F$754,0)</f>
        <v>0</v>
      </c>
      <c r="I2048" s="247">
        <f>IF(H2048=MAX($H$761:$H$2761),C2048,"")</f>
        <v>8.5869419217085241E-5</v>
      </c>
      <c r="J2048" s="247" t="str">
        <f>IF(I2048=MIN($I$761:$I$2761),I2048,"")</f>
        <v/>
      </c>
      <c r="K2048" s="247"/>
      <c r="L2048" s="247"/>
      <c r="M2048" s="247"/>
      <c r="N2048" s="247"/>
      <c r="O2048" s="247">
        <v>1287</v>
      </c>
      <c r="P2048" s="247">
        <f>$P$755+(O2048*$P$758)</f>
        <v>160.81271932842549</v>
      </c>
      <c r="Q2048" s="247">
        <f>_xlfn.NORM.DIST(P2048,P$752,P$753,0)</f>
        <v>1.4735074655972402E-3</v>
      </c>
      <c r="R2048" s="247">
        <f>_xlfn.NORM.DIST(P2048,P$752,P$753,1)</f>
        <v>0.87451571808370421</v>
      </c>
      <c r="S2048" s="253">
        <f>IF(OR(R2048&lt;$T$757,R2048&gt;$T$758),Q2048,"")</f>
        <v>1.4735074655972402E-3</v>
      </c>
      <c r="T2048" s="253" t="str">
        <f>IF(AND(R2048&gt;$T$757,R2048&lt;$T$758),Q2048,"")</f>
        <v/>
      </c>
      <c r="U2048" s="253" t="str">
        <f>IF(Q2048=MAX($Q$761:$Q$2761),Q2048,"")</f>
        <v/>
      </c>
      <c r="V2048" s="253">
        <f>_xlfn.NORM.DIST(P2048,$T$753,$T$754,0)</f>
        <v>1.5536631809171869E-88</v>
      </c>
      <c r="W2048" s="253" t="str">
        <f>IF(V2048=MAX($V$761:$V$2761),Q2048,"")</f>
        <v/>
      </c>
      <c r="X2048" s="253" t="str">
        <f t="shared" si="491"/>
        <v/>
      </c>
      <c r="AB2048" s="253">
        <v>1287</v>
      </c>
      <c r="AC2048" s="253">
        <f t="shared" si="507"/>
        <v>248.84661427492802</v>
      </c>
      <c r="AD2048" s="253">
        <f t="shared" si="492"/>
        <v>9.5222811523420754E-4</v>
      </c>
      <c r="AE2048" s="253">
        <f t="shared" si="493"/>
        <v>0.87451571808370421</v>
      </c>
      <c r="AF2048" s="253">
        <f>IF(OR(AE2048&lt;$T$757,AE2048&gt;$T$758),AD2048,"")</f>
        <v>9.5222811523420754E-4</v>
      </c>
      <c r="AG2048" s="253" t="str">
        <f t="shared" si="494"/>
        <v/>
      </c>
      <c r="AH2048" s="253" t="str">
        <f t="shared" si="495"/>
        <v/>
      </c>
      <c r="AI2048" s="253">
        <f t="shared" si="496"/>
        <v>2.4190095200599042E-5</v>
      </c>
      <c r="AJ2048" s="253" t="str">
        <f t="shared" si="497"/>
        <v/>
      </c>
      <c r="AK2048" s="253" t="str">
        <f t="shared" si="498"/>
        <v/>
      </c>
      <c r="AO2048" s="253">
        <v>1287</v>
      </c>
      <c r="AP2048" s="253">
        <f t="shared" si="499"/>
        <v>1467.0757898866705</v>
      </c>
      <c r="AQ2048" s="253">
        <f t="shared" si="500"/>
        <v>1.615177239832533E-4</v>
      </c>
      <c r="AR2048" s="253">
        <f t="shared" si="501"/>
        <v>0.87451571808370421</v>
      </c>
      <c r="AS2048" s="253">
        <f>IF(OR(AR2048&lt;$T$757,AR2048&gt;$T$758),AQ2048,"")</f>
        <v>1.615177239832533E-4</v>
      </c>
      <c r="AT2048" s="253" t="str">
        <f t="shared" si="502"/>
        <v/>
      </c>
      <c r="AU2048" s="253" t="str">
        <f t="shared" si="503"/>
        <v/>
      </c>
      <c r="AV2048" s="253">
        <f t="shared" si="504"/>
        <v>0</v>
      </c>
      <c r="AW2048" s="253">
        <f t="shared" si="505"/>
        <v>1.615177239832533E-4</v>
      </c>
      <c r="AX2048" s="253" t="str">
        <f t="shared" si="506"/>
        <v/>
      </c>
      <c r="AZ2048" s="259"/>
      <c r="BA2048" s="259">
        <f>BA2047+$BD$753</f>
        <v>8.2688000000001338</v>
      </c>
      <c r="BB2048" s="274">
        <f t="shared" si="489"/>
        <v>0.30948930107573291</v>
      </c>
      <c r="BC2048" s="259">
        <f t="shared" si="490"/>
        <v>5.3552915553961578E-4</v>
      </c>
      <c r="BD2048" s="259" t="str">
        <f t="shared" si="487"/>
        <v/>
      </c>
      <c r="BE2048" s="254" t="str">
        <f t="shared" si="488"/>
        <v/>
      </c>
    </row>
    <row r="2049" spans="1:57" ht="20.100000000000001" customHeight="1" x14ac:dyDescent="0.25">
      <c r="A2049" s="248">
        <v>1288</v>
      </c>
      <c r="B2049" s="247">
        <f>$B$755+(A2049*$B$758)</f>
        <v>2769.1392917196335</v>
      </c>
      <c r="C2049" s="247">
        <f>_xlfn.NORM.DIST($B2049,$B$752,$B$753,0)</f>
        <v>8.5475326995711518E-5</v>
      </c>
      <c r="D2049" s="247">
        <f>_xlfn.NORM.DIST($B2049,$B$752,$B$753,1)</f>
        <v>0.87533946333568879</v>
      </c>
      <c r="E2049" s="247">
        <f>IF(OR(D2049&lt;$F$757,D2049&gt;$F$758),C2049,"")</f>
        <v>8.5475326995711518E-5</v>
      </c>
      <c r="F2049" s="247" t="str">
        <f>IF(AND(D2049&gt;$F$757,D2049&lt;$F$758),C2049,"")</f>
        <v/>
      </c>
      <c r="G2049" s="247" t="str">
        <f>IF(C2049=MAX($C$761:$C$2761),C2049,"")</f>
        <v/>
      </c>
      <c r="H2049" s="247">
        <f>_xlfn.NORM.DIST(B2049,$F$753,$F$754,0)</f>
        <v>0</v>
      </c>
      <c r="I2049" s="247">
        <f>IF(H2049=MAX($H$761:$H$2761),C2049,"")</f>
        <v>8.5475326995711518E-5</v>
      </c>
      <c r="J2049" s="247" t="str">
        <f>IF(I2049=MIN($I$761:$I$2761),I2049,"")</f>
        <v/>
      </c>
      <c r="K2049" s="247"/>
      <c r="L2049" s="247"/>
      <c r="M2049" s="247"/>
      <c r="N2049" s="247"/>
      <c r="O2049" s="248">
        <v>1288</v>
      </c>
      <c r="P2049" s="247">
        <f>$P$755+(O2049*$P$758)</f>
        <v>161.37304239228763</v>
      </c>
      <c r="Q2049" s="247">
        <f>_xlfn.NORM.DIST(P2049,P$752,P$753,0)</f>
        <v>1.4667448970877225E-3</v>
      </c>
      <c r="R2049" s="247">
        <f>_xlfn.NORM.DIST(P2049,P$752,P$753,1)</f>
        <v>0.87533946333568891</v>
      </c>
      <c r="S2049" s="253">
        <f>IF(OR(R2049&lt;$T$757,R2049&gt;$T$758),Q2049,"")</f>
        <v>1.4667448970877225E-3</v>
      </c>
      <c r="T2049" s="253" t="str">
        <f>IF(AND(R2049&gt;$T$757,R2049&lt;$T$758),Q2049,"")</f>
        <v/>
      </c>
      <c r="U2049" s="253" t="str">
        <f>IF(Q2049=MAX($Q$761:$Q$2761),Q2049,"")</f>
        <v/>
      </c>
      <c r="V2049" s="253">
        <f>_xlfn.NORM.DIST(P2049,$T$753,$T$754,0)</f>
        <v>1.4352596141190876E-88</v>
      </c>
      <c r="W2049" s="253" t="str">
        <f>IF(V2049=MAX($V$761:$V$2761),Q2049,"")</f>
        <v/>
      </c>
      <c r="X2049" s="253" t="str">
        <f t="shared" si="491"/>
        <v/>
      </c>
      <c r="AB2049" s="259">
        <v>1288</v>
      </c>
      <c r="AC2049" s="253">
        <f t="shared" si="507"/>
        <v>249.7136756487082</v>
      </c>
      <c r="AD2049" s="253">
        <f t="shared" si="492"/>
        <v>9.4785792504765857E-4</v>
      </c>
      <c r="AE2049" s="253">
        <f t="shared" si="493"/>
        <v>0.87533946333568891</v>
      </c>
      <c r="AF2049" s="253">
        <f>IF(OR(AE2049&lt;$T$757,AE2049&gt;$T$758),AD2049,"")</f>
        <v>9.4785792504765857E-4</v>
      </c>
      <c r="AG2049" s="253" t="str">
        <f t="shared" si="494"/>
        <v/>
      </c>
      <c r="AH2049" s="253" t="str">
        <f t="shared" si="495"/>
        <v/>
      </c>
      <c r="AI2049" s="253">
        <f t="shared" si="496"/>
        <v>2.3906769091174438E-5</v>
      </c>
      <c r="AJ2049" s="253" t="str">
        <f t="shared" si="497"/>
        <v/>
      </c>
      <c r="AK2049" s="253" t="str">
        <f t="shared" si="498"/>
        <v/>
      </c>
      <c r="AO2049" s="259">
        <v>1288</v>
      </c>
      <c r="AP2049" s="253">
        <f t="shared" si="499"/>
        <v>1472.1875522207702</v>
      </c>
      <c r="AQ2049" s="253">
        <f t="shared" si="500"/>
        <v>1.6077644869321239E-4</v>
      </c>
      <c r="AR2049" s="253">
        <f t="shared" si="501"/>
        <v>0.87533946333568891</v>
      </c>
      <c r="AS2049" s="253">
        <f>IF(OR(AR2049&lt;$T$757,AR2049&gt;$T$758),AQ2049,"")</f>
        <v>1.6077644869321239E-4</v>
      </c>
      <c r="AT2049" s="253" t="str">
        <f t="shared" si="502"/>
        <v/>
      </c>
      <c r="AU2049" s="253" t="str">
        <f t="shared" si="503"/>
        <v/>
      </c>
      <c r="AV2049" s="253">
        <f t="shared" si="504"/>
        <v>0</v>
      </c>
      <c r="AW2049" s="253">
        <f t="shared" si="505"/>
        <v>1.6077644869321239E-4</v>
      </c>
      <c r="AX2049" s="253" t="str">
        <f t="shared" si="506"/>
        <v/>
      </c>
      <c r="AZ2049" s="259"/>
      <c r="BA2049" s="259">
        <f>BA2048+$BD$753</f>
        <v>8.2752000000001331</v>
      </c>
      <c r="BB2049" s="274">
        <f t="shared" si="489"/>
        <v>0.3089537719201933</v>
      </c>
      <c r="BC2049" s="259">
        <f t="shared" si="490"/>
        <v>5.3485133095909632E-4</v>
      </c>
      <c r="BD2049" s="259" t="str">
        <f t="shared" si="487"/>
        <v/>
      </c>
      <c r="BE2049" s="254" t="str">
        <f t="shared" si="488"/>
        <v/>
      </c>
    </row>
    <row r="2050" spans="1:57" ht="20.100000000000001" customHeight="1" x14ac:dyDescent="0.25">
      <c r="A2050" s="247">
        <v>1289</v>
      </c>
      <c r="B2050" s="247">
        <f>$B$755+(A2050*$B$758)</f>
        <v>2778.7543587047712</v>
      </c>
      <c r="C2050" s="247">
        <f>_xlfn.NORM.DIST($B2050,$B$752,$B$753,0)</f>
        <v>8.5081682117641892E-5</v>
      </c>
      <c r="D2050" s="247">
        <f>_xlfn.NORM.DIST($B2050,$B$752,$B$753,1)</f>
        <v>0.87615942150673742</v>
      </c>
      <c r="E2050" s="247">
        <f>IF(OR(D2050&lt;$F$757,D2050&gt;$F$758),C2050,"")</f>
        <v>8.5081682117641892E-5</v>
      </c>
      <c r="F2050" s="247" t="str">
        <f>IF(AND(D2050&gt;$F$757,D2050&lt;$F$758),C2050,"")</f>
        <v/>
      </c>
      <c r="G2050" s="247" t="str">
        <f>IF(C2050=MAX($C$761:$C$2761),C2050,"")</f>
        <v/>
      </c>
      <c r="H2050" s="247">
        <f>_xlfn.NORM.DIST(B2050,$F$753,$F$754,0)</f>
        <v>0</v>
      </c>
      <c r="I2050" s="247">
        <f>IF(H2050=MAX($H$761:$H$2761),C2050,"")</f>
        <v>8.5081682117641892E-5</v>
      </c>
      <c r="J2050" s="247" t="str">
        <f>IF(I2050=MIN($I$761:$I$2761),I2050,"")</f>
        <v/>
      </c>
      <c r="K2050" s="247"/>
      <c r="L2050" s="247"/>
      <c r="M2050" s="247"/>
      <c r="N2050" s="247"/>
      <c r="O2050" s="247">
        <v>1289</v>
      </c>
      <c r="P2050" s="247">
        <f>$P$755+(O2050*$P$758)</f>
        <v>161.93336545614966</v>
      </c>
      <c r="Q2050" s="247">
        <f>_xlfn.NORM.DIST(P2050,P$752,P$753,0)</f>
        <v>1.4599900049279974E-3</v>
      </c>
      <c r="R2050" s="247">
        <f>_xlfn.NORM.DIST(P2050,P$752,P$753,1)</f>
        <v>0.87615942150673753</v>
      </c>
      <c r="S2050" s="253">
        <f>IF(OR(R2050&lt;$T$757,R2050&gt;$T$758),Q2050,"")</f>
        <v>1.4599900049279974E-3</v>
      </c>
      <c r="T2050" s="253" t="str">
        <f>IF(AND(R2050&gt;$T$757,R2050&lt;$T$758),Q2050,"")</f>
        <v/>
      </c>
      <c r="U2050" s="253" t="str">
        <f>IF(Q2050=MAX($Q$761:$Q$2761),Q2050,"")</f>
        <v/>
      </c>
      <c r="V2050" s="253">
        <f>_xlfn.NORM.DIST(P2050,$T$753,$T$754,0)</f>
        <v>1.3258582850924737E-88</v>
      </c>
      <c r="W2050" s="253" t="str">
        <f>IF(V2050=MAX($V$761:$V$2761),Q2050,"")</f>
        <v/>
      </c>
      <c r="X2050" s="253" t="str">
        <f t="shared" si="491"/>
        <v/>
      </c>
      <c r="AB2050" s="253">
        <v>1289</v>
      </c>
      <c r="AC2050" s="253">
        <f t="shared" si="507"/>
        <v>250.58073702248839</v>
      </c>
      <c r="AD2050" s="253">
        <f t="shared" si="492"/>
        <v>9.4349269556627383E-4</v>
      </c>
      <c r="AE2050" s="253">
        <f t="shared" si="493"/>
        <v>0.87615942150673742</v>
      </c>
      <c r="AF2050" s="253">
        <f>IF(OR(AE2050&lt;$T$757,AE2050&gt;$T$758),AD2050,"")</f>
        <v>9.4349269556627383E-4</v>
      </c>
      <c r="AG2050" s="253" t="str">
        <f t="shared" si="494"/>
        <v/>
      </c>
      <c r="AH2050" s="253" t="str">
        <f t="shared" si="495"/>
        <v/>
      </c>
      <c r="AI2050" s="253">
        <f t="shared" si="496"/>
        <v>2.3626383409189821E-5</v>
      </c>
      <c r="AJ2050" s="253" t="str">
        <f t="shared" si="497"/>
        <v/>
      </c>
      <c r="AK2050" s="253" t="str">
        <f t="shared" si="498"/>
        <v/>
      </c>
      <c r="AO2050" s="253">
        <v>1289</v>
      </c>
      <c r="AP2050" s="253">
        <f t="shared" si="499"/>
        <v>1477.2993145548699</v>
      </c>
      <c r="AQ2050" s="253">
        <f t="shared" si="500"/>
        <v>1.600360148421026E-4</v>
      </c>
      <c r="AR2050" s="253">
        <f t="shared" si="501"/>
        <v>0.87615942150673753</v>
      </c>
      <c r="AS2050" s="253">
        <f>IF(OR(AR2050&lt;$T$757,AR2050&gt;$T$758),AQ2050,"")</f>
        <v>1.600360148421026E-4</v>
      </c>
      <c r="AT2050" s="253" t="str">
        <f t="shared" si="502"/>
        <v/>
      </c>
      <c r="AU2050" s="253" t="str">
        <f t="shared" si="503"/>
        <v/>
      </c>
      <c r="AV2050" s="253">
        <f t="shared" si="504"/>
        <v>0</v>
      </c>
      <c r="AW2050" s="253">
        <f t="shared" si="505"/>
        <v>1.600360148421026E-4</v>
      </c>
      <c r="AX2050" s="253" t="str">
        <f t="shared" si="506"/>
        <v/>
      </c>
      <c r="AZ2050" s="259"/>
      <c r="BA2050" s="259">
        <f>BA2049+$BD$753</f>
        <v>8.2816000000001324</v>
      </c>
      <c r="BB2050" s="274">
        <f t="shared" si="489"/>
        <v>0.3084189205892342</v>
      </c>
      <c r="BC2050" s="259">
        <f t="shared" si="490"/>
        <v>5.3417356614804401E-4</v>
      </c>
      <c r="BD2050" s="259" t="str">
        <f t="shared" si="487"/>
        <v/>
      </c>
      <c r="BE2050" s="254" t="str">
        <f t="shared" si="488"/>
        <v/>
      </c>
    </row>
    <row r="2051" spans="1:57" ht="20.100000000000001" customHeight="1" x14ac:dyDescent="0.25">
      <c r="A2051" s="247">
        <v>1290</v>
      </c>
      <c r="B2051" s="247">
        <f>$B$755+(A2051*$B$758)</f>
        <v>2788.3694256899089</v>
      </c>
      <c r="C2051" s="247">
        <f>_xlfn.NORM.DIST($B2051,$B$752,$B$753,0)</f>
        <v>8.4688495090227752E-5</v>
      </c>
      <c r="D2051" s="247">
        <f>_xlfn.NORM.DIST($B2051,$B$752,$B$753,1)</f>
        <v>0.87697559694865657</v>
      </c>
      <c r="E2051" s="247">
        <f>IF(OR(D2051&lt;$F$757,D2051&gt;$F$758),C2051,"")</f>
        <v>8.4688495090227752E-5</v>
      </c>
      <c r="F2051" s="247" t="str">
        <f>IF(AND(D2051&gt;$F$757,D2051&lt;$F$758),C2051,"")</f>
        <v/>
      </c>
      <c r="G2051" s="247" t="str">
        <f>IF(C2051=MAX($C$761:$C$2761),C2051,"")</f>
        <v/>
      </c>
      <c r="H2051" s="247">
        <f>_xlfn.NORM.DIST(B2051,$F$753,$F$754,0)</f>
        <v>0</v>
      </c>
      <c r="I2051" s="247">
        <f>IF(H2051=MAX($H$761:$H$2761),C2051,"")</f>
        <v>8.4688495090227752E-5</v>
      </c>
      <c r="J2051" s="247" t="str">
        <f>IF(I2051=MIN($I$761:$I$2761),I2051,"")</f>
        <v/>
      </c>
      <c r="K2051" s="247"/>
      <c r="L2051" s="247"/>
      <c r="M2051" s="247"/>
      <c r="N2051" s="247"/>
      <c r="O2051" s="247">
        <v>1290</v>
      </c>
      <c r="P2051" s="247">
        <f>$P$755+(O2051*$P$758)</f>
        <v>162.4936885200118</v>
      </c>
      <c r="Q2051" s="247">
        <f>_xlfn.NORM.DIST(P2051,P$752,P$753,0)</f>
        <v>1.4532429694227719E-3</v>
      </c>
      <c r="R2051" s="247">
        <f>_xlfn.NORM.DIST(P2051,P$752,P$753,1)</f>
        <v>0.87697559694865657</v>
      </c>
      <c r="S2051" s="253">
        <f>IF(OR(R2051&lt;$T$757,R2051&gt;$T$758),Q2051,"")</f>
        <v>1.4532429694227719E-3</v>
      </c>
      <c r="T2051" s="253" t="str">
        <f>IF(AND(R2051&gt;$T$757,R2051&lt;$T$758),Q2051,"")</f>
        <v/>
      </c>
      <c r="U2051" s="253" t="str">
        <f>IF(Q2051=MAX($Q$761:$Q$2761),Q2051,"")</f>
        <v/>
      </c>
      <c r="V2051" s="253">
        <f>_xlfn.NORM.DIST(P2051,$T$753,$T$754,0)</f>
        <v>1.2247763740285291E-88</v>
      </c>
      <c r="W2051" s="253" t="str">
        <f>IF(V2051=MAX($V$761:$V$2761),Q2051,"")</f>
        <v/>
      </c>
      <c r="X2051" s="253" t="str">
        <f t="shared" si="491"/>
        <v/>
      </c>
      <c r="AB2051" s="253">
        <v>1290</v>
      </c>
      <c r="AC2051" s="253">
        <f t="shared" si="507"/>
        <v>251.44779839626881</v>
      </c>
      <c r="AD2051" s="253">
        <f t="shared" si="492"/>
        <v>9.3913254330877857E-4</v>
      </c>
      <c r="AE2051" s="253">
        <f t="shared" si="493"/>
        <v>0.87697559694865668</v>
      </c>
      <c r="AF2051" s="253">
        <f>IF(OR(AE2051&lt;$T$757,AE2051&gt;$T$758),AD2051,"")</f>
        <v>9.3913254330877857E-4</v>
      </c>
      <c r="AG2051" s="253" t="str">
        <f t="shared" si="494"/>
        <v/>
      </c>
      <c r="AH2051" s="253" t="str">
        <f t="shared" si="495"/>
        <v/>
      </c>
      <c r="AI2051" s="253">
        <f t="shared" si="496"/>
        <v>2.3348912588094859E-5</v>
      </c>
      <c r="AJ2051" s="253" t="str">
        <f t="shared" si="497"/>
        <v/>
      </c>
      <c r="AK2051" s="253" t="str">
        <f t="shared" si="498"/>
        <v/>
      </c>
      <c r="AO2051" s="253">
        <v>1290</v>
      </c>
      <c r="AP2051" s="253">
        <f t="shared" si="499"/>
        <v>1482.4110768889695</v>
      </c>
      <c r="AQ2051" s="253">
        <f t="shared" si="500"/>
        <v>1.5929644219392713E-4</v>
      </c>
      <c r="AR2051" s="253">
        <f t="shared" si="501"/>
        <v>0.87697559694865657</v>
      </c>
      <c r="AS2051" s="253">
        <f>IF(OR(AR2051&lt;$T$757,AR2051&gt;$T$758),AQ2051,"")</f>
        <v>1.5929644219392713E-4</v>
      </c>
      <c r="AT2051" s="253" t="str">
        <f t="shared" si="502"/>
        <v/>
      </c>
      <c r="AU2051" s="253" t="str">
        <f t="shared" si="503"/>
        <v/>
      </c>
      <c r="AV2051" s="253">
        <f t="shared" si="504"/>
        <v>0</v>
      </c>
      <c r="AW2051" s="253">
        <f t="shared" si="505"/>
        <v>1.5929644219392713E-4</v>
      </c>
      <c r="AX2051" s="253" t="str">
        <f t="shared" si="506"/>
        <v/>
      </c>
      <c r="AZ2051" s="259"/>
      <c r="BA2051" s="259">
        <f>BA2050+$BD$753</f>
        <v>8.2880000000001317</v>
      </c>
      <c r="BB2051" s="274">
        <f t="shared" si="489"/>
        <v>0.30788474702308616</v>
      </c>
      <c r="BC2051" s="259">
        <f t="shared" si="490"/>
        <v>5.3349586428491635E-4</v>
      </c>
      <c r="BD2051" s="259" t="str">
        <f t="shared" si="487"/>
        <v/>
      </c>
      <c r="BE2051" s="254" t="str">
        <f t="shared" si="488"/>
        <v/>
      </c>
    </row>
    <row r="2052" spans="1:57" ht="20.100000000000001" customHeight="1" x14ac:dyDescent="0.25">
      <c r="A2052" s="247">
        <v>1291</v>
      </c>
      <c r="B2052" s="247">
        <f>$B$755+(A2052*$B$758)</f>
        <v>2797.9844926750466</v>
      </c>
      <c r="C2052" s="247">
        <f>_xlfn.NORM.DIST($B2052,$B$752,$B$753,0)</f>
        <v>8.4295776350420899E-5</v>
      </c>
      <c r="D2052" s="247">
        <f>_xlfn.NORM.DIST($B2052,$B$752,$B$753,1)</f>
        <v>0.87778799411394337</v>
      </c>
      <c r="E2052" s="247">
        <f>IF(OR(D2052&lt;$F$757,D2052&gt;$F$758),C2052,"")</f>
        <v>8.4295776350420899E-5</v>
      </c>
      <c r="F2052" s="247" t="str">
        <f>IF(AND(D2052&gt;$F$757,D2052&lt;$F$758),C2052,"")</f>
        <v/>
      </c>
      <c r="G2052" s="247" t="str">
        <f>IF(C2052=MAX($C$761:$C$2761),C2052,"")</f>
        <v/>
      </c>
      <c r="H2052" s="247">
        <f>_xlfn.NORM.DIST(B2052,$F$753,$F$754,0)</f>
        <v>0</v>
      </c>
      <c r="I2052" s="247">
        <f>IF(H2052=MAX($H$761:$H$2761),C2052,"")</f>
        <v>8.4295776350420899E-5</v>
      </c>
      <c r="J2052" s="247" t="str">
        <f>IF(I2052=MIN($I$761:$I$2761),I2052,"")</f>
        <v/>
      </c>
      <c r="K2052" s="247"/>
      <c r="L2052" s="247"/>
      <c r="M2052" s="247"/>
      <c r="N2052" s="247"/>
      <c r="O2052" s="247">
        <v>1291</v>
      </c>
      <c r="P2052" s="247">
        <f>$P$755+(O2052*$P$758)</f>
        <v>163.05401158387394</v>
      </c>
      <c r="Q2052" s="247">
        <f>_xlfn.NORM.DIST(P2052,P$752,P$753,0)</f>
        <v>1.4465039696687106E-3</v>
      </c>
      <c r="R2052" s="247">
        <f>_xlfn.NORM.DIST(P2052,P$752,P$753,1)</f>
        <v>0.87778799411394348</v>
      </c>
      <c r="S2052" s="253">
        <f>IF(OR(R2052&lt;$T$757,R2052&gt;$T$758),Q2052,"")</f>
        <v>1.4465039696687106E-3</v>
      </c>
      <c r="T2052" s="253" t="str">
        <f>IF(AND(R2052&gt;$T$757,R2052&lt;$T$758),Q2052,"")</f>
        <v/>
      </c>
      <c r="U2052" s="253" t="str">
        <f>IF(Q2052=MAX($Q$761:$Q$2761),Q2052,"")</f>
        <v/>
      </c>
      <c r="V2052" s="253">
        <f>_xlfn.NORM.DIST(P2052,$T$753,$T$754,0)</f>
        <v>1.1313827293625542E-88</v>
      </c>
      <c r="W2052" s="253" t="str">
        <f>IF(V2052=MAX($V$761:$V$2761),Q2052,"")</f>
        <v/>
      </c>
      <c r="X2052" s="253" t="str">
        <f t="shared" si="491"/>
        <v/>
      </c>
      <c r="AB2052" s="253">
        <v>1291</v>
      </c>
      <c r="AC2052" s="253">
        <f t="shared" si="507"/>
        <v>252.314859770049</v>
      </c>
      <c r="AD2052" s="253">
        <f t="shared" si="492"/>
        <v>9.3477758401322333E-4</v>
      </c>
      <c r="AE2052" s="253">
        <f t="shared" si="493"/>
        <v>0.87778799411394337</v>
      </c>
      <c r="AF2052" s="253">
        <f>IF(OR(AE2052&lt;$T$757,AE2052&gt;$T$758),AD2052,"")</f>
        <v>9.3477758401322333E-4</v>
      </c>
      <c r="AG2052" s="253" t="str">
        <f t="shared" si="494"/>
        <v/>
      </c>
      <c r="AH2052" s="253" t="str">
        <f t="shared" si="495"/>
        <v/>
      </c>
      <c r="AI2052" s="253">
        <f t="shared" si="496"/>
        <v>2.3074331222303111E-5</v>
      </c>
      <c r="AJ2052" s="253" t="str">
        <f t="shared" si="497"/>
        <v/>
      </c>
      <c r="AK2052" s="253" t="str">
        <f t="shared" si="498"/>
        <v/>
      </c>
      <c r="AO2052" s="253">
        <v>1291</v>
      </c>
      <c r="AP2052" s="253">
        <f t="shared" si="499"/>
        <v>1487.5228392230692</v>
      </c>
      <c r="AQ2052" s="253">
        <f t="shared" si="500"/>
        <v>1.5855775038026981E-4</v>
      </c>
      <c r="AR2052" s="253">
        <f t="shared" si="501"/>
        <v>0.87778799411394326</v>
      </c>
      <c r="AS2052" s="253">
        <f>IF(OR(AR2052&lt;$T$757,AR2052&gt;$T$758),AQ2052,"")</f>
        <v>1.5855775038026981E-4</v>
      </c>
      <c r="AT2052" s="253" t="str">
        <f t="shared" si="502"/>
        <v/>
      </c>
      <c r="AU2052" s="253" t="str">
        <f t="shared" si="503"/>
        <v/>
      </c>
      <c r="AV2052" s="253">
        <f t="shared" si="504"/>
        <v>0</v>
      </c>
      <c r="AW2052" s="253">
        <f t="shared" si="505"/>
        <v>1.5855775038026981E-4</v>
      </c>
      <c r="AX2052" s="253" t="str">
        <f t="shared" si="506"/>
        <v/>
      </c>
      <c r="AZ2052" s="259"/>
      <c r="BA2052" s="259">
        <f>BA2051+$BD$753</f>
        <v>8.294400000000131</v>
      </c>
      <c r="BB2052" s="274">
        <f t="shared" si="489"/>
        <v>0.30735125115880124</v>
      </c>
      <c r="BC2052" s="259">
        <f t="shared" si="490"/>
        <v>5.3281822853840088E-4</v>
      </c>
      <c r="BD2052" s="259" t="str">
        <f t="shared" si="487"/>
        <v/>
      </c>
      <c r="BE2052" s="254" t="str">
        <f t="shared" si="488"/>
        <v/>
      </c>
    </row>
    <row r="2053" spans="1:57" ht="20.100000000000001" customHeight="1" x14ac:dyDescent="0.25">
      <c r="A2053" s="247">
        <v>1292</v>
      </c>
      <c r="B2053" s="247">
        <f>$B$755+(A2053*$B$758)</f>
        <v>2807.5995596601842</v>
      </c>
      <c r="C2053" s="247">
        <f>_xlfn.NORM.DIST($B2053,$B$752,$B$753,0)</f>
        <v>8.3903536264432613E-5</v>
      </c>
      <c r="D2053" s="247">
        <f>_xlfn.NORM.DIST($B2053,$B$752,$B$753,1)</f>
        <v>0.87859661755510732</v>
      </c>
      <c r="E2053" s="247">
        <f>IF(OR(D2053&lt;$F$757,D2053&gt;$F$758),C2053,"")</f>
        <v>8.3903536264432613E-5</v>
      </c>
      <c r="F2053" s="247" t="str">
        <f>IF(AND(D2053&gt;$F$757,D2053&lt;$F$758),C2053,"")</f>
        <v/>
      </c>
      <c r="G2053" s="247" t="str">
        <f>IF(C2053=MAX($C$761:$C$2761),C2053,"")</f>
        <v/>
      </c>
      <c r="H2053" s="247">
        <f>_xlfn.NORM.DIST(B2053,$F$753,$F$754,0)</f>
        <v>0</v>
      </c>
      <c r="I2053" s="247">
        <f>IF(H2053=MAX($H$761:$H$2761),C2053,"")</f>
        <v>8.3903536264432613E-5</v>
      </c>
      <c r="J2053" s="247" t="str">
        <f>IF(I2053=MIN($I$761:$I$2761),I2053,"")</f>
        <v/>
      </c>
      <c r="K2053" s="247"/>
      <c r="L2053" s="247"/>
      <c r="M2053" s="247"/>
      <c r="N2053" s="247"/>
      <c r="O2053" s="247">
        <v>1292</v>
      </c>
      <c r="P2053" s="247">
        <f>$P$755+(O2053*$P$758)</f>
        <v>163.61433464773609</v>
      </c>
      <c r="Q2053" s="247">
        <f>_xlfn.NORM.DIST(P2053,P$752,P$753,0)</f>
        <v>1.4397731835485775E-3</v>
      </c>
      <c r="R2053" s="247">
        <f>_xlfn.NORM.DIST(P2053,P$752,P$753,1)</f>
        <v>0.87859661755510743</v>
      </c>
      <c r="S2053" s="253">
        <f>IF(OR(R2053&lt;$T$757,R2053&gt;$T$758),Q2053,"")</f>
        <v>1.4397731835485775E-3</v>
      </c>
      <c r="T2053" s="253" t="str">
        <f>IF(AND(R2053&gt;$T$757,R2053&lt;$T$758),Q2053,"")</f>
        <v/>
      </c>
      <c r="U2053" s="253" t="str">
        <f>IF(Q2053=MAX($Q$761:$Q$2761),Q2053,"")</f>
        <v/>
      </c>
      <c r="V2053" s="253">
        <f>_xlfn.NORM.DIST(P2053,$T$753,$T$754,0)</f>
        <v>1.045093967499856E-88</v>
      </c>
      <c r="W2053" s="253" t="str">
        <f>IF(V2053=MAX($V$761:$V$2761),Q2053,"")</f>
        <v/>
      </c>
      <c r="X2053" s="253" t="str">
        <f t="shared" si="491"/>
        <v/>
      </c>
      <c r="AB2053" s="253">
        <v>1292</v>
      </c>
      <c r="AC2053" s="253">
        <f t="shared" si="507"/>
        <v>253.18192114382919</v>
      </c>
      <c r="AD2053" s="253">
        <f t="shared" si="492"/>
        <v>9.3042793263319404E-4</v>
      </c>
      <c r="AE2053" s="253">
        <f t="shared" si="493"/>
        <v>0.87859661755510732</v>
      </c>
      <c r="AF2053" s="253">
        <f>IF(OR(AE2053&lt;$T$757,AE2053&gt;$T$758),AD2053,"")</f>
        <v>9.3042793263319404E-4</v>
      </c>
      <c r="AG2053" s="253" t="str">
        <f t="shared" si="494"/>
        <v/>
      </c>
      <c r="AH2053" s="253" t="str">
        <f t="shared" si="495"/>
        <v/>
      </c>
      <c r="AI2053" s="253">
        <f t="shared" si="496"/>
        <v>2.2802614066917581E-5</v>
      </c>
      <c r="AJ2053" s="253" t="str">
        <f t="shared" si="497"/>
        <v/>
      </c>
      <c r="AK2053" s="253" t="str">
        <f t="shared" si="498"/>
        <v/>
      </c>
      <c r="AO2053" s="253">
        <v>1292</v>
      </c>
      <c r="AP2053" s="253">
        <f t="shared" si="499"/>
        <v>1492.6346015571698</v>
      </c>
      <c r="AQ2053" s="253">
        <f t="shared" si="500"/>
        <v>1.5781995889965357E-4</v>
      </c>
      <c r="AR2053" s="253">
        <f t="shared" si="501"/>
        <v>0.87859661755510732</v>
      </c>
      <c r="AS2053" s="253">
        <f>IF(OR(AR2053&lt;$T$757,AR2053&gt;$T$758),AQ2053,"")</f>
        <v>1.5781995889965357E-4</v>
      </c>
      <c r="AT2053" s="253" t="str">
        <f t="shared" si="502"/>
        <v/>
      </c>
      <c r="AU2053" s="253" t="str">
        <f t="shared" si="503"/>
        <v/>
      </c>
      <c r="AV2053" s="253">
        <f t="shared" si="504"/>
        <v>0</v>
      </c>
      <c r="AW2053" s="253">
        <f t="shared" si="505"/>
        <v>1.5781995889965357E-4</v>
      </c>
      <c r="AX2053" s="253" t="str">
        <f t="shared" si="506"/>
        <v/>
      </c>
      <c r="AZ2053" s="259"/>
      <c r="BA2053" s="259">
        <f>BA2052+$BD$753</f>
        <v>8.3008000000001303</v>
      </c>
      <c r="BB2053" s="274">
        <f t="shared" si="489"/>
        <v>0.30681843293026284</v>
      </c>
      <c r="BC2053" s="259">
        <f t="shared" si="490"/>
        <v>5.3214066206452859E-4</v>
      </c>
      <c r="BD2053" s="259" t="str">
        <f t="shared" si="487"/>
        <v/>
      </c>
      <c r="BE2053" s="254" t="str">
        <f t="shared" si="488"/>
        <v/>
      </c>
    </row>
    <row r="2054" spans="1:57" ht="20.100000000000001" customHeight="1" x14ac:dyDescent="0.25">
      <c r="A2054" s="247">
        <v>1293</v>
      </c>
      <c r="B2054" s="247">
        <f>$B$755+(A2054*$B$758)</f>
        <v>2817.2146266453219</v>
      </c>
      <c r="C2054" s="247">
        <f>_xlfn.NORM.DIST($B2054,$B$752,$B$753,0)</f>
        <v>8.3511785127399652E-5</v>
      </c>
      <c r="D2054" s="247">
        <f>_xlfn.NORM.DIST($B2054,$B$752,$B$753,1)</f>
        <v>0.87940147192398821</v>
      </c>
      <c r="E2054" s="247">
        <f>IF(OR(D2054&lt;$F$757,D2054&gt;$F$758),C2054,"")</f>
        <v>8.3511785127399652E-5</v>
      </c>
      <c r="F2054" s="247" t="str">
        <f>IF(AND(D2054&gt;$F$757,D2054&lt;$F$758),C2054,"")</f>
        <v/>
      </c>
      <c r="G2054" s="247" t="str">
        <f>IF(C2054=MAX($C$761:$C$2761),C2054,"")</f>
        <v/>
      </c>
      <c r="H2054" s="247">
        <f>_xlfn.NORM.DIST(B2054,$F$753,$F$754,0)</f>
        <v>0</v>
      </c>
      <c r="I2054" s="247">
        <f>IF(H2054=MAX($H$761:$H$2761),C2054,"")</f>
        <v>8.3511785127399652E-5</v>
      </c>
      <c r="J2054" s="247" t="str">
        <f>IF(I2054=MIN($I$761:$I$2761),I2054,"")</f>
        <v/>
      </c>
      <c r="K2054" s="247"/>
      <c r="L2054" s="247"/>
      <c r="M2054" s="247"/>
      <c r="N2054" s="247"/>
      <c r="O2054" s="247">
        <v>1293</v>
      </c>
      <c r="P2054" s="247">
        <f>$P$755+(O2054*$P$758)</f>
        <v>164.17465771159812</v>
      </c>
      <c r="Q2054" s="247">
        <f>_xlfn.NORM.DIST(P2054,P$752,P$753,0)</f>
        <v>1.4330507877255096E-3</v>
      </c>
      <c r="R2054" s="247">
        <f>_xlfn.NORM.DIST(P2054,P$752,P$753,1)</f>
        <v>0.87940147192398821</v>
      </c>
      <c r="S2054" s="253">
        <f>IF(OR(R2054&lt;$T$757,R2054&gt;$T$758),Q2054,"")</f>
        <v>1.4330507877255096E-3</v>
      </c>
      <c r="T2054" s="253" t="str">
        <f>IF(AND(R2054&gt;$T$757,R2054&lt;$T$758),Q2054,"")</f>
        <v/>
      </c>
      <c r="U2054" s="253" t="str">
        <f>IF(Q2054=MAX($Q$761:$Q$2761),Q2054,"")</f>
        <v/>
      </c>
      <c r="V2054" s="253">
        <f>_xlfn.NORM.DIST(P2054,$T$753,$T$754,0)</f>
        <v>9.6537086624729807E-89</v>
      </c>
      <c r="W2054" s="253" t="str">
        <f>IF(V2054=MAX($V$761:$V$2761),Q2054,"")</f>
        <v/>
      </c>
      <c r="X2054" s="253" t="str">
        <f t="shared" si="491"/>
        <v/>
      </c>
      <c r="AB2054" s="253">
        <v>1293</v>
      </c>
      <c r="AC2054" s="253">
        <f t="shared" si="507"/>
        <v>254.04898251760937</v>
      </c>
      <c r="AD2054" s="253">
        <f t="shared" si="492"/>
        <v>9.2608370333411519E-4</v>
      </c>
      <c r="AE2054" s="253">
        <f t="shared" si="493"/>
        <v>0.87940147192398821</v>
      </c>
      <c r="AF2054" s="253">
        <f>IF(OR(AE2054&lt;$T$757,AE2054&gt;$T$758),AD2054,"")</f>
        <v>9.2608370333411519E-4</v>
      </c>
      <c r="AG2054" s="253" t="str">
        <f t="shared" si="494"/>
        <v/>
      </c>
      <c r="AH2054" s="253" t="str">
        <f t="shared" si="495"/>
        <v/>
      </c>
      <c r="AI2054" s="253">
        <f t="shared" si="496"/>
        <v>2.2533736037447397E-5</v>
      </c>
      <c r="AJ2054" s="253" t="str">
        <f t="shared" si="497"/>
        <v/>
      </c>
      <c r="AK2054" s="253" t="str">
        <f t="shared" si="498"/>
        <v/>
      </c>
      <c r="AO2054" s="253">
        <v>1293</v>
      </c>
      <c r="AP2054" s="253">
        <f t="shared" si="499"/>
        <v>1497.7463638912695</v>
      </c>
      <c r="AQ2054" s="253">
        <f t="shared" si="500"/>
        <v>1.5708308711691272E-4</v>
      </c>
      <c r="AR2054" s="253">
        <f t="shared" si="501"/>
        <v>0.87940147192398821</v>
      </c>
      <c r="AS2054" s="253">
        <f>IF(OR(AR2054&lt;$T$757,AR2054&gt;$T$758),AQ2054,"")</f>
        <v>1.5708308711691272E-4</v>
      </c>
      <c r="AT2054" s="253" t="str">
        <f t="shared" si="502"/>
        <v/>
      </c>
      <c r="AU2054" s="253" t="str">
        <f t="shared" si="503"/>
        <v/>
      </c>
      <c r="AV2054" s="253">
        <f t="shared" si="504"/>
        <v>0</v>
      </c>
      <c r="AW2054" s="253">
        <f t="shared" si="505"/>
        <v>1.5708308711691272E-4</v>
      </c>
      <c r="AX2054" s="253" t="str">
        <f t="shared" si="506"/>
        <v/>
      </c>
      <c r="AZ2054" s="259"/>
      <c r="BA2054" s="259">
        <f>BA2053+$BD$753</f>
        <v>8.3072000000001296</v>
      </c>
      <c r="BB2054" s="274">
        <f t="shared" si="489"/>
        <v>0.30628629226819831</v>
      </c>
      <c r="BC2054" s="259">
        <f t="shared" si="490"/>
        <v>5.3146316800584126E-4</v>
      </c>
      <c r="BD2054" s="259" t="str">
        <f t="shared" si="487"/>
        <v/>
      </c>
      <c r="BE2054" s="254" t="str">
        <f t="shared" si="488"/>
        <v/>
      </c>
    </row>
    <row r="2055" spans="1:57" ht="20.100000000000001" customHeight="1" x14ac:dyDescent="0.25">
      <c r="A2055" s="247">
        <v>1294</v>
      </c>
      <c r="B2055" s="247">
        <f>$B$755+(A2055*$B$758)</f>
        <v>2826.8296936304596</v>
      </c>
      <c r="C2055" s="247">
        <f>_xlfn.NORM.DIST($B2055,$B$752,$B$753,0)</f>
        <v>8.3120533163057625E-5</v>
      </c>
      <c r="D2055" s="247">
        <f>_xlfn.NORM.DIST($B2055,$B$752,$B$753,1)</f>
        <v>0.88020256197107127</v>
      </c>
      <c r="E2055" s="247">
        <f>IF(OR(D2055&lt;$F$757,D2055&gt;$F$758),C2055,"")</f>
        <v>8.3120533163057625E-5</v>
      </c>
      <c r="F2055" s="247" t="str">
        <f>IF(AND(D2055&gt;$F$757,D2055&lt;$F$758),C2055,"")</f>
        <v/>
      </c>
      <c r="G2055" s="247" t="str">
        <f>IF(C2055=MAX($C$761:$C$2761),C2055,"")</f>
        <v/>
      </c>
      <c r="H2055" s="247">
        <f>_xlfn.NORM.DIST(B2055,$F$753,$F$754,0)</f>
        <v>0</v>
      </c>
      <c r="I2055" s="247">
        <f>IF(H2055=MAX($H$761:$H$2761),C2055,"")</f>
        <v>8.3120533163057625E-5</v>
      </c>
      <c r="J2055" s="247" t="str">
        <f>IF(I2055=MIN($I$761:$I$2761),I2055,"")</f>
        <v/>
      </c>
      <c r="K2055" s="247"/>
      <c r="L2055" s="247"/>
      <c r="M2055" s="247"/>
      <c r="N2055" s="247"/>
      <c r="O2055" s="247">
        <v>1294</v>
      </c>
      <c r="P2055" s="247">
        <f>$P$755+(O2055*$P$758)</f>
        <v>164.73498077546026</v>
      </c>
      <c r="Q2055" s="247">
        <f>_xlfn.NORM.DIST(P2055,P$752,P$753,0)</f>
        <v>1.4263369576374067E-3</v>
      </c>
      <c r="R2055" s="247">
        <f>_xlfn.NORM.DIST(P2055,P$752,P$753,1)</f>
        <v>0.88020256197107138</v>
      </c>
      <c r="S2055" s="253">
        <f>IF(OR(R2055&lt;$T$757,R2055&gt;$T$758),Q2055,"")</f>
        <v>1.4263369576374067E-3</v>
      </c>
      <c r="T2055" s="253" t="str">
        <f>IF(AND(R2055&gt;$T$757,R2055&lt;$T$758),Q2055,"")</f>
        <v/>
      </c>
      <c r="U2055" s="253" t="str">
        <f>IF(Q2055=MAX($Q$761:$Q$2761),Q2055,"")</f>
        <v/>
      </c>
      <c r="V2055" s="253">
        <f>_xlfn.NORM.DIST(P2055,$T$753,$T$754,0)</f>
        <v>8.9171502988700241E-89</v>
      </c>
      <c r="W2055" s="253" t="str">
        <f>IF(V2055=MAX($V$761:$V$2761),Q2055,"")</f>
        <v/>
      </c>
      <c r="X2055" s="253" t="str">
        <f t="shared" si="491"/>
        <v/>
      </c>
      <c r="AB2055" s="253">
        <v>1294</v>
      </c>
      <c r="AC2055" s="253">
        <f t="shared" si="507"/>
        <v>254.91604389138956</v>
      </c>
      <c r="AD2055" s="253">
        <f t="shared" si="492"/>
        <v>9.2174500948962595E-4</v>
      </c>
      <c r="AE2055" s="253">
        <f t="shared" si="493"/>
        <v>0.88020256197107127</v>
      </c>
      <c r="AF2055" s="253">
        <f>IF(OR(AE2055&lt;$T$757,AE2055&gt;$T$758),AD2055,"")</f>
        <v>9.2174500948962595E-4</v>
      </c>
      <c r="AG2055" s="253" t="str">
        <f t="shared" si="494"/>
        <v/>
      </c>
      <c r="AH2055" s="253" t="str">
        <f t="shared" si="495"/>
        <v/>
      </c>
      <c r="AI2055" s="253">
        <f t="shared" si="496"/>
        <v>2.2267672209514864E-5</v>
      </c>
      <c r="AJ2055" s="253" t="str">
        <f t="shared" si="497"/>
        <v/>
      </c>
      <c r="AK2055" s="253" t="str">
        <f t="shared" si="498"/>
        <v/>
      </c>
      <c r="AO2055" s="253">
        <v>1294</v>
      </c>
      <c r="AP2055" s="253">
        <f t="shared" si="499"/>
        <v>1502.8581262253692</v>
      </c>
      <c r="AQ2055" s="253">
        <f t="shared" si="500"/>
        <v>1.5634715426257798E-4</v>
      </c>
      <c r="AR2055" s="253">
        <f t="shared" si="501"/>
        <v>0.88020256197107127</v>
      </c>
      <c r="AS2055" s="253">
        <f>IF(OR(AR2055&lt;$T$757,AR2055&gt;$T$758),AQ2055,"")</f>
        <v>1.5634715426257798E-4</v>
      </c>
      <c r="AT2055" s="253" t="str">
        <f t="shared" si="502"/>
        <v/>
      </c>
      <c r="AU2055" s="253" t="str">
        <f t="shared" si="503"/>
        <v/>
      </c>
      <c r="AV2055" s="253">
        <f t="shared" si="504"/>
        <v>0</v>
      </c>
      <c r="AW2055" s="253">
        <f t="shared" si="505"/>
        <v>1.5634715426257798E-4</v>
      </c>
      <c r="AX2055" s="253" t="str">
        <f t="shared" si="506"/>
        <v/>
      </c>
      <c r="AZ2055" s="259"/>
      <c r="BA2055" s="259">
        <f>BA2054+$BD$753</f>
        <v>8.3136000000001289</v>
      </c>
      <c r="BB2055" s="274">
        <f t="shared" si="489"/>
        <v>0.30575482910019247</v>
      </c>
      <c r="BC2055" s="259">
        <f t="shared" si="490"/>
        <v>5.3078574949655399E-4</v>
      </c>
      <c r="BD2055" s="259" t="str">
        <f t="shared" si="487"/>
        <v/>
      </c>
      <c r="BE2055" s="254" t="str">
        <f t="shared" si="488"/>
        <v/>
      </c>
    </row>
    <row r="2056" spans="1:57" ht="20.100000000000001" customHeight="1" x14ac:dyDescent="0.25">
      <c r="A2056" s="248">
        <v>1295</v>
      </c>
      <c r="B2056" s="247">
        <f>$B$755+(A2056*$B$758)</f>
        <v>2836.4447606155973</v>
      </c>
      <c r="C2056" s="247">
        <f>_xlfn.NORM.DIST($B2056,$B$752,$B$753,0)</f>
        <v>8.2729790523421761E-5</v>
      </c>
      <c r="D2056" s="247">
        <f>_xlfn.NORM.DIST($B2056,$B$752,$B$753,1)</f>
        <v>0.88099989254479927</v>
      </c>
      <c r="E2056" s="247">
        <f>IF(OR(D2056&lt;$F$757,D2056&gt;$F$758),C2056,"")</f>
        <v>8.2729790523421761E-5</v>
      </c>
      <c r="F2056" s="247" t="str">
        <f>IF(AND(D2056&gt;$F$757,D2056&lt;$F$758),C2056,"")</f>
        <v/>
      </c>
      <c r="G2056" s="247" t="str">
        <f>IF(C2056=MAX($C$761:$C$2761),C2056,"")</f>
        <v/>
      </c>
      <c r="H2056" s="247">
        <f>_xlfn.NORM.DIST(B2056,$F$753,$F$754,0)</f>
        <v>0</v>
      </c>
      <c r="I2056" s="247">
        <f>IF(H2056=MAX($H$761:$H$2761),C2056,"")</f>
        <v>8.2729790523421761E-5</v>
      </c>
      <c r="J2056" s="247" t="str">
        <f>IF(I2056=MIN($I$761:$I$2761),I2056,"")</f>
        <v/>
      </c>
      <c r="K2056" s="247"/>
      <c r="L2056" s="247"/>
      <c r="M2056" s="247"/>
      <c r="N2056" s="247"/>
      <c r="O2056" s="248">
        <v>1295</v>
      </c>
      <c r="P2056" s="247">
        <f>$P$755+(O2056*$P$758)</f>
        <v>165.2953038393224</v>
      </c>
      <c r="Q2056" s="247">
        <f>_xlfn.NORM.DIST(P2056,P$752,P$753,0)</f>
        <v>1.4196318674914599E-3</v>
      </c>
      <c r="R2056" s="247">
        <f>_xlfn.NORM.DIST(P2056,P$752,P$753,1)</f>
        <v>0.88099989254479938</v>
      </c>
      <c r="S2056" s="253">
        <f>IF(OR(R2056&lt;$T$757,R2056&gt;$T$758),Q2056,"")</f>
        <v>1.4196318674914599E-3</v>
      </c>
      <c r="T2056" s="253" t="str">
        <f>IF(AND(R2056&gt;$T$757,R2056&lt;$T$758),Q2056,"")</f>
        <v/>
      </c>
      <c r="U2056" s="253" t="str">
        <f>IF(Q2056=MAX($Q$761:$Q$2761),Q2056,"")</f>
        <v/>
      </c>
      <c r="V2056" s="253">
        <f>_xlfn.NORM.DIST(P2056,$T$753,$T$754,0)</f>
        <v>8.2366580548256931E-89</v>
      </c>
      <c r="W2056" s="253" t="str">
        <f>IF(V2056=MAX($V$761:$V$2761),Q2056,"")</f>
        <v/>
      </c>
      <c r="X2056" s="253" t="str">
        <f t="shared" si="491"/>
        <v/>
      </c>
      <c r="AB2056" s="259">
        <v>1295</v>
      </c>
      <c r="AC2056" s="253">
        <f t="shared" si="507"/>
        <v>255.78310526516998</v>
      </c>
      <c r="AD2056" s="253">
        <f t="shared" si="492"/>
        <v>9.174119636780366E-4</v>
      </c>
      <c r="AE2056" s="253">
        <f t="shared" si="493"/>
        <v>0.88099989254479938</v>
      </c>
      <c r="AF2056" s="253">
        <f>IF(OR(AE2056&lt;$T$757,AE2056&gt;$T$758),AD2056,"")</f>
        <v>9.174119636780366E-4</v>
      </c>
      <c r="AG2056" s="253" t="str">
        <f t="shared" si="494"/>
        <v/>
      </c>
      <c r="AH2056" s="253" t="str">
        <f t="shared" si="495"/>
        <v/>
      </c>
      <c r="AI2056" s="253">
        <f t="shared" si="496"/>
        <v>2.2004397818553007E-5</v>
      </c>
      <c r="AJ2056" s="253" t="str">
        <f t="shared" si="497"/>
        <v/>
      </c>
      <c r="AK2056" s="253" t="str">
        <f t="shared" si="498"/>
        <v/>
      </c>
      <c r="AO2056" s="259">
        <v>1295</v>
      </c>
      <c r="AP2056" s="253">
        <f t="shared" si="499"/>
        <v>1507.9698885594689</v>
      </c>
      <c r="AQ2056" s="253">
        <f t="shared" si="500"/>
        <v>1.5561217943227618E-4</v>
      </c>
      <c r="AR2056" s="253">
        <f t="shared" si="501"/>
        <v>0.88099989254479927</v>
      </c>
      <c r="AS2056" s="253">
        <f>IF(OR(AR2056&lt;$T$757,AR2056&gt;$T$758),AQ2056,"")</f>
        <v>1.5561217943227618E-4</v>
      </c>
      <c r="AT2056" s="253" t="str">
        <f t="shared" si="502"/>
        <v/>
      </c>
      <c r="AU2056" s="253" t="str">
        <f t="shared" si="503"/>
        <v/>
      </c>
      <c r="AV2056" s="253">
        <f t="shared" si="504"/>
        <v>0</v>
      </c>
      <c r="AW2056" s="253">
        <f t="shared" si="505"/>
        <v>1.5561217943227618E-4</v>
      </c>
      <c r="AX2056" s="253" t="str">
        <f t="shared" si="506"/>
        <v/>
      </c>
      <c r="AZ2056" s="259"/>
      <c r="BA2056" s="259">
        <f>BA2055+$BD$753</f>
        <v>8.3200000000001282</v>
      </c>
      <c r="BB2056" s="274">
        <f t="shared" si="489"/>
        <v>0.30522404335069592</v>
      </c>
      <c r="BC2056" s="259">
        <f t="shared" si="490"/>
        <v>5.3010840965550532E-4</v>
      </c>
      <c r="BD2056" s="259" t="str">
        <f t="shared" si="487"/>
        <v/>
      </c>
      <c r="BE2056" s="254" t="str">
        <f t="shared" si="488"/>
        <v/>
      </c>
    </row>
    <row r="2057" spans="1:57" ht="20.100000000000001" customHeight="1" x14ac:dyDescent="0.25">
      <c r="A2057" s="247">
        <v>1296</v>
      </c>
      <c r="B2057" s="247">
        <f>$B$755+(A2057*$B$758)</f>
        <v>2846.0598276007349</v>
      </c>
      <c r="C2057" s="247">
        <f>_xlfn.NORM.DIST($B2057,$B$752,$B$753,0)</f>
        <v>8.2339567288474509E-5</v>
      </c>
      <c r="D2057" s="247">
        <f>_xlfn.NORM.DIST($B2057,$B$752,$B$753,1)</f>
        <v>0.88179346859088092</v>
      </c>
      <c r="E2057" s="247">
        <f>IF(OR(D2057&lt;$F$757,D2057&gt;$F$758),C2057,"")</f>
        <v>8.2339567288474509E-5</v>
      </c>
      <c r="F2057" s="247" t="str">
        <f>IF(AND(D2057&gt;$F$757,D2057&lt;$F$758),C2057,"")</f>
        <v/>
      </c>
      <c r="G2057" s="247" t="str">
        <f>IF(C2057=MAX($C$761:$C$2761),C2057,"")</f>
        <v/>
      </c>
      <c r="H2057" s="247">
        <f>_xlfn.NORM.DIST(B2057,$F$753,$F$754,0)</f>
        <v>0</v>
      </c>
      <c r="I2057" s="247">
        <f>IF(H2057=MAX($H$761:$H$2761),C2057,"")</f>
        <v>8.2339567288474509E-5</v>
      </c>
      <c r="J2057" s="247" t="str">
        <f>IF(I2057=MIN($I$761:$I$2761),I2057,"")</f>
        <v/>
      </c>
      <c r="K2057" s="247"/>
      <c r="L2057" s="247"/>
      <c r="M2057" s="247"/>
      <c r="N2057" s="247"/>
      <c r="O2057" s="247">
        <v>1296</v>
      </c>
      <c r="P2057" s="247">
        <f>$P$755+(O2057*$P$758)</f>
        <v>165.85562690318443</v>
      </c>
      <c r="Q2057" s="247">
        <f>_xlfn.NORM.DIST(P2057,P$752,P$753,0)</f>
        <v>1.4129356902587878E-3</v>
      </c>
      <c r="R2057" s="247">
        <f>_xlfn.NORM.DIST(P2057,P$752,P$753,1)</f>
        <v>0.88179346859088092</v>
      </c>
      <c r="S2057" s="253">
        <f>IF(OR(R2057&lt;$T$757,R2057&gt;$T$758),Q2057,"")</f>
        <v>1.4129356902587878E-3</v>
      </c>
      <c r="T2057" s="253" t="str">
        <f>IF(AND(R2057&gt;$T$757,R2057&lt;$T$758),Q2057,"")</f>
        <v/>
      </c>
      <c r="U2057" s="253" t="str">
        <f>IF(Q2057=MAX($Q$761:$Q$2761),Q2057,"")</f>
        <v/>
      </c>
      <c r="V2057" s="253">
        <f>_xlfn.NORM.DIST(P2057,$T$753,$T$754,0)</f>
        <v>7.607974315385899E-89</v>
      </c>
      <c r="W2057" s="253" t="str">
        <f>IF(V2057=MAX($V$761:$V$2761),Q2057,"")</f>
        <v/>
      </c>
      <c r="X2057" s="253" t="str">
        <f t="shared" si="491"/>
        <v/>
      </c>
      <c r="AB2057" s="253">
        <v>1296</v>
      </c>
      <c r="AC2057" s="253">
        <f t="shared" si="507"/>
        <v>256.65016663895017</v>
      </c>
      <c r="AD2057" s="253">
        <f t="shared" si="492"/>
        <v>9.1308467767887318E-4</v>
      </c>
      <c r="AE2057" s="253">
        <f t="shared" si="493"/>
        <v>0.88179346859088092</v>
      </c>
      <c r="AF2057" s="253">
        <f>IF(OR(AE2057&lt;$T$757,AE2057&gt;$T$758),AD2057,"")</f>
        <v>9.1308467767887318E-4</v>
      </c>
      <c r="AG2057" s="253" t="str">
        <f t="shared" si="494"/>
        <v/>
      </c>
      <c r="AH2057" s="253" t="str">
        <f t="shared" si="495"/>
        <v/>
      </c>
      <c r="AI2057" s="253">
        <f t="shared" si="496"/>
        <v>2.1743888259494633E-5</v>
      </c>
      <c r="AJ2057" s="253" t="str">
        <f t="shared" si="497"/>
        <v/>
      </c>
      <c r="AK2057" s="253" t="str">
        <f t="shared" si="498"/>
        <v/>
      </c>
      <c r="AO2057" s="253">
        <v>1296</v>
      </c>
      <c r="AP2057" s="253">
        <f t="shared" si="499"/>
        <v>1513.0816508935695</v>
      </c>
      <c r="AQ2057" s="253">
        <f t="shared" si="500"/>
        <v>1.5487818158614275E-4</v>
      </c>
      <c r="AR2057" s="253">
        <f t="shared" si="501"/>
        <v>0.88179346859088092</v>
      </c>
      <c r="AS2057" s="253">
        <f>IF(OR(AR2057&lt;$T$757,AR2057&gt;$T$758),AQ2057,"")</f>
        <v>1.5487818158614275E-4</v>
      </c>
      <c r="AT2057" s="253" t="str">
        <f t="shared" si="502"/>
        <v/>
      </c>
      <c r="AU2057" s="253" t="str">
        <f t="shared" si="503"/>
        <v/>
      </c>
      <c r="AV2057" s="253">
        <f t="shared" si="504"/>
        <v>0</v>
      </c>
      <c r="AW2057" s="253">
        <f t="shared" si="505"/>
        <v>1.5487818158614275E-4</v>
      </c>
      <c r="AX2057" s="253" t="str">
        <f t="shared" si="506"/>
        <v/>
      </c>
      <c r="AZ2057" s="259"/>
      <c r="BA2057" s="259">
        <f>BA2056+$BD$753</f>
        <v>8.3264000000001275</v>
      </c>
      <c r="BB2057" s="274">
        <f t="shared" si="489"/>
        <v>0.30469393494104041</v>
      </c>
      <c r="BC2057" s="259">
        <f t="shared" si="490"/>
        <v>5.2943115159220788E-4</v>
      </c>
      <c r="BD2057" s="259" t="str">
        <f t="shared" si="487"/>
        <v/>
      </c>
      <c r="BE2057" s="254" t="str">
        <f t="shared" si="488"/>
        <v/>
      </c>
    </row>
    <row r="2058" spans="1:57" ht="20.100000000000001" customHeight="1" x14ac:dyDescent="0.25">
      <c r="A2058" s="247">
        <v>1297</v>
      </c>
      <c r="B2058" s="247">
        <f>$B$755+(A2058*$B$758)</f>
        <v>2855.6748945858726</v>
      </c>
      <c r="C2058" s="247">
        <f>_xlfn.NORM.DIST($B2058,$B$752,$B$753,0)</f>
        <v>8.1949873465860646E-5</v>
      </c>
      <c r="D2058" s="247">
        <f>_xlfn.NORM.DIST($B2058,$B$752,$B$753,1)</f>
        <v>0.88258329515159728</v>
      </c>
      <c r="E2058" s="247">
        <f>IF(OR(D2058&lt;$F$757,D2058&gt;$F$758),C2058,"")</f>
        <v>8.1949873465860646E-5</v>
      </c>
      <c r="F2058" s="247" t="str">
        <f>IF(AND(D2058&gt;$F$757,D2058&lt;$F$758),C2058,"")</f>
        <v/>
      </c>
      <c r="G2058" s="247" t="str">
        <f>IF(C2058=MAX($C$761:$C$2761),C2058,"")</f>
        <v/>
      </c>
      <c r="H2058" s="247">
        <f>_xlfn.NORM.DIST(B2058,$F$753,$F$754,0)</f>
        <v>0</v>
      </c>
      <c r="I2058" s="247">
        <f>IF(H2058=MAX($H$761:$H$2761),C2058,"")</f>
        <v>8.1949873465860646E-5</v>
      </c>
      <c r="J2058" s="247" t="str">
        <f>IF(I2058=MIN($I$761:$I$2761),I2058,"")</f>
        <v/>
      </c>
      <c r="K2058" s="247"/>
      <c r="L2058" s="247"/>
      <c r="M2058" s="247"/>
      <c r="N2058" s="247"/>
      <c r="O2058" s="247">
        <v>1297</v>
      </c>
      <c r="P2058" s="247">
        <f>$P$755+(O2058*$P$758)</f>
        <v>166.41594996704657</v>
      </c>
      <c r="Q2058" s="247">
        <f>_xlfn.NORM.DIST(P2058,P$752,P$753,0)</f>
        <v>1.4062485976692012E-3</v>
      </c>
      <c r="R2058" s="247">
        <f>_xlfn.NORM.DIST(P2058,P$752,P$753,1)</f>
        <v>0.88258329515159728</v>
      </c>
      <c r="S2058" s="253">
        <f>IF(OR(R2058&lt;$T$757,R2058&gt;$T$758),Q2058,"")</f>
        <v>1.4062485976692012E-3</v>
      </c>
      <c r="T2058" s="253" t="str">
        <f>IF(AND(R2058&gt;$T$757,R2058&lt;$T$758),Q2058,"")</f>
        <v/>
      </c>
      <c r="U2058" s="253" t="str">
        <f>IF(Q2058=MAX($Q$761:$Q$2761),Q2058,"")</f>
        <v/>
      </c>
      <c r="V2058" s="253">
        <f>_xlfn.NORM.DIST(P2058,$T$753,$T$754,0)</f>
        <v>7.0271640154699518E-89</v>
      </c>
      <c r="W2058" s="253" t="str">
        <f>IF(V2058=MAX($V$761:$V$2761),Q2058,"")</f>
        <v/>
      </c>
      <c r="X2058" s="253" t="str">
        <f t="shared" si="491"/>
        <v/>
      </c>
      <c r="AB2058" s="253">
        <v>1297</v>
      </c>
      <c r="AC2058" s="253">
        <f t="shared" si="507"/>
        <v>257.51722801273036</v>
      </c>
      <c r="AD2058" s="253">
        <f t="shared" si="492"/>
        <v>9.0876326246948553E-4</v>
      </c>
      <c r="AE2058" s="253">
        <f t="shared" si="493"/>
        <v>0.88258329515159728</v>
      </c>
      <c r="AF2058" s="253">
        <f>IF(OR(AE2058&lt;$T$757,AE2058&gt;$T$758),AD2058,"")</f>
        <v>9.0876326246948553E-4</v>
      </c>
      <c r="AG2058" s="253" t="str">
        <f t="shared" si="494"/>
        <v/>
      </c>
      <c r="AH2058" s="253" t="str">
        <f t="shared" si="495"/>
        <v/>
      </c>
      <c r="AI2058" s="253">
        <f t="shared" si="496"/>
        <v>2.1486119086451286E-5</v>
      </c>
      <c r="AJ2058" s="253" t="str">
        <f t="shared" si="497"/>
        <v/>
      </c>
      <c r="AK2058" s="253" t="str">
        <f t="shared" si="498"/>
        <v/>
      </c>
      <c r="AO2058" s="253">
        <v>1297</v>
      </c>
      <c r="AP2058" s="253">
        <f t="shared" si="499"/>
        <v>1518.1934132276692</v>
      </c>
      <c r="AQ2058" s="253">
        <f t="shared" si="500"/>
        <v>1.5414517954824843E-4</v>
      </c>
      <c r="AR2058" s="253">
        <f t="shared" si="501"/>
        <v>0.88258329515159728</v>
      </c>
      <c r="AS2058" s="253">
        <f>IF(OR(AR2058&lt;$T$757,AR2058&gt;$T$758),AQ2058,"")</f>
        <v>1.5414517954824843E-4</v>
      </c>
      <c r="AT2058" s="253" t="str">
        <f t="shared" si="502"/>
        <v/>
      </c>
      <c r="AU2058" s="253" t="str">
        <f t="shared" si="503"/>
        <v/>
      </c>
      <c r="AV2058" s="253">
        <f t="shared" si="504"/>
        <v>0</v>
      </c>
      <c r="AW2058" s="253">
        <f t="shared" si="505"/>
        <v>1.5414517954824843E-4</v>
      </c>
      <c r="AX2058" s="253" t="str">
        <f t="shared" si="506"/>
        <v/>
      </c>
      <c r="AZ2058" s="259"/>
      <c r="BA2058" s="259">
        <f>BA2057+$BD$753</f>
        <v>8.3328000000001268</v>
      </c>
      <c r="BB2058" s="274">
        <f t="shared" si="489"/>
        <v>0.3041645037894482</v>
      </c>
      <c r="BC2058" s="259">
        <f t="shared" si="490"/>
        <v>5.2875397840351779E-4</v>
      </c>
      <c r="BD2058" s="259" t="str">
        <f t="shared" si="487"/>
        <v/>
      </c>
      <c r="BE2058" s="254" t="str">
        <f t="shared" si="488"/>
        <v/>
      </c>
    </row>
    <row r="2059" spans="1:57" ht="20.100000000000001" customHeight="1" x14ac:dyDescent="0.25">
      <c r="A2059" s="247">
        <v>1298</v>
      </c>
      <c r="B2059" s="247">
        <f>$B$755+(A2059*$B$758)</f>
        <v>2865.2899615710103</v>
      </c>
      <c r="C2059" s="247">
        <f>_xlfn.NORM.DIST($B2059,$B$752,$B$753,0)</f>
        <v>8.1560718990589557E-5</v>
      </c>
      <c r="D2059" s="247">
        <f>_xlfn.NORM.DIST($B2059,$B$752,$B$753,1)</f>
        <v>0.88336937736510457</v>
      </c>
      <c r="E2059" s="247">
        <f>IF(OR(D2059&lt;$F$757,D2059&gt;$F$758),C2059,"")</f>
        <v>8.1560718990589557E-5</v>
      </c>
      <c r="F2059" s="247" t="str">
        <f>IF(AND(D2059&gt;$F$757,D2059&lt;$F$758),C2059,"")</f>
        <v/>
      </c>
      <c r="G2059" s="247" t="str">
        <f>IF(C2059=MAX($C$761:$C$2761),C2059,"")</f>
        <v/>
      </c>
      <c r="H2059" s="247">
        <f>_xlfn.NORM.DIST(B2059,$F$753,$F$754,0)</f>
        <v>0</v>
      </c>
      <c r="I2059" s="247">
        <f>IF(H2059=MAX($H$761:$H$2761),C2059,"")</f>
        <v>8.1560718990589557E-5</v>
      </c>
      <c r="J2059" s="247" t="str">
        <f>IF(I2059=MIN($I$761:$I$2761),I2059,"")</f>
        <v/>
      </c>
      <c r="K2059" s="247"/>
      <c r="L2059" s="247"/>
      <c r="M2059" s="247"/>
      <c r="N2059" s="247"/>
      <c r="O2059" s="247">
        <v>1298</v>
      </c>
      <c r="P2059" s="247">
        <f>$P$755+(O2059*$P$758)</f>
        <v>166.97627303090871</v>
      </c>
      <c r="Q2059" s="247">
        <f>_xlfn.NORM.DIST(P2059,P$752,P$753,0)</f>
        <v>1.3995707602061003E-3</v>
      </c>
      <c r="R2059" s="247">
        <f>_xlfn.NORM.DIST(P2059,P$752,P$753,1)</f>
        <v>0.88336937736510468</v>
      </c>
      <c r="S2059" s="253">
        <f>IF(OR(R2059&lt;$T$757,R2059&gt;$T$758),Q2059,"")</f>
        <v>1.3995707602061003E-3</v>
      </c>
      <c r="T2059" s="253" t="str">
        <f>IF(AND(R2059&gt;$T$757,R2059&lt;$T$758),Q2059,"")</f>
        <v/>
      </c>
      <c r="U2059" s="253" t="str">
        <f>IF(Q2059=MAX($Q$761:$Q$2761),Q2059,"")</f>
        <v/>
      </c>
      <c r="V2059" s="253">
        <f>_xlfn.NORM.DIST(P2059,$T$753,$T$754,0)</f>
        <v>6.4905902626718593E-89</v>
      </c>
      <c r="W2059" s="253" t="str">
        <f>IF(V2059=MAX($V$761:$V$2761),Q2059,"")</f>
        <v/>
      </c>
      <c r="X2059" s="253" t="str">
        <f t="shared" si="491"/>
        <v/>
      </c>
      <c r="AB2059" s="253">
        <v>1298</v>
      </c>
      <c r="AC2059" s="253">
        <f t="shared" si="507"/>
        <v>258.38428938651055</v>
      </c>
      <c r="AD2059" s="253">
        <f t="shared" si="492"/>
        <v>9.0444782822175264E-4</v>
      </c>
      <c r="AE2059" s="253">
        <f t="shared" si="493"/>
        <v>0.88336937736510446</v>
      </c>
      <c r="AF2059" s="253">
        <f>IF(OR(AE2059&lt;$T$757,AE2059&gt;$T$758),AD2059,"")</f>
        <v>9.0444782822175264E-4</v>
      </c>
      <c r="AG2059" s="253" t="str">
        <f t="shared" si="494"/>
        <v/>
      </c>
      <c r="AH2059" s="253" t="str">
        <f t="shared" si="495"/>
        <v/>
      </c>
      <c r="AI2059" s="253">
        <f t="shared" si="496"/>
        <v>2.1231066012384561E-5</v>
      </c>
      <c r="AJ2059" s="253" t="str">
        <f t="shared" si="497"/>
        <v/>
      </c>
      <c r="AK2059" s="253" t="str">
        <f t="shared" si="498"/>
        <v/>
      </c>
      <c r="AO2059" s="253">
        <v>1298</v>
      </c>
      <c r="AP2059" s="253">
        <f t="shared" si="499"/>
        <v>1523.3051755617689</v>
      </c>
      <c r="AQ2059" s="253">
        <f t="shared" si="500"/>
        <v>1.5341319200603881E-4</v>
      </c>
      <c r="AR2059" s="253">
        <f t="shared" si="501"/>
        <v>0.88336937736510457</v>
      </c>
      <c r="AS2059" s="253">
        <f>IF(OR(AR2059&lt;$T$757,AR2059&gt;$T$758),AQ2059,"")</f>
        <v>1.5341319200603881E-4</v>
      </c>
      <c r="AT2059" s="253" t="str">
        <f t="shared" si="502"/>
        <v/>
      </c>
      <c r="AU2059" s="253" t="str">
        <f t="shared" si="503"/>
        <v/>
      </c>
      <c r="AV2059" s="253">
        <f t="shared" si="504"/>
        <v>0</v>
      </c>
      <c r="AW2059" s="253">
        <f t="shared" si="505"/>
        <v>1.5341319200603881E-4</v>
      </c>
      <c r="AX2059" s="253" t="str">
        <f t="shared" si="506"/>
        <v/>
      </c>
      <c r="AZ2059" s="259"/>
      <c r="BA2059" s="259">
        <f>BA2058+$BD$753</f>
        <v>8.3392000000001261</v>
      </c>
      <c r="BB2059" s="274">
        <f t="shared" si="489"/>
        <v>0.30363574981104469</v>
      </c>
      <c r="BC2059" s="259">
        <f t="shared" si="490"/>
        <v>5.2807689317485584E-4</v>
      </c>
      <c r="BD2059" s="259" t="str">
        <f t="shared" si="487"/>
        <v/>
      </c>
      <c r="BE2059" s="254" t="str">
        <f t="shared" si="488"/>
        <v/>
      </c>
    </row>
    <row r="2060" spans="1:57" ht="20.100000000000001" customHeight="1" x14ac:dyDescent="0.25">
      <c r="A2060" s="247">
        <v>1299</v>
      </c>
      <c r="B2060" s="247">
        <f>$B$755+(A2060*$B$758)</f>
        <v>2874.905028556148</v>
      </c>
      <c r="C2060" s="247">
        <f>_xlfn.NORM.DIST($B2060,$B$752,$B$753,0)</f>
        <v>8.1172113724744602E-5</v>
      </c>
      <c r="D2060" s="247">
        <f>_xlfn.NORM.DIST($B2060,$B$752,$B$753,1)</f>
        <v>0.88415172046473456</v>
      </c>
      <c r="E2060" s="247">
        <f>IF(OR(D2060&lt;$F$757,D2060&gt;$F$758),C2060,"")</f>
        <v>8.1172113724744602E-5</v>
      </c>
      <c r="F2060" s="247" t="str">
        <f>IF(AND(D2060&gt;$F$757,D2060&lt;$F$758),C2060,"")</f>
        <v/>
      </c>
      <c r="G2060" s="247" t="str">
        <f>IF(C2060=MAX($C$761:$C$2761),C2060,"")</f>
        <v/>
      </c>
      <c r="H2060" s="247">
        <f>_xlfn.NORM.DIST(B2060,$F$753,$F$754,0)</f>
        <v>0</v>
      </c>
      <c r="I2060" s="247">
        <f>IF(H2060=MAX($H$761:$H$2761),C2060,"")</f>
        <v>8.1172113724744602E-5</v>
      </c>
      <c r="J2060" s="247" t="str">
        <f>IF(I2060=MIN($I$761:$I$2761),I2060,"")</f>
        <v/>
      </c>
      <c r="K2060" s="247"/>
      <c r="L2060" s="247"/>
      <c r="M2060" s="247"/>
      <c r="N2060" s="247"/>
      <c r="O2060" s="247">
        <v>1299</v>
      </c>
      <c r="P2060" s="247">
        <f>$P$755+(O2060*$P$758)</f>
        <v>167.53659609477086</v>
      </c>
      <c r="Q2060" s="247">
        <f>_xlfn.NORM.DIST(P2060,P$752,P$753,0)</f>
        <v>1.3929023471014842E-3</v>
      </c>
      <c r="R2060" s="247">
        <f>_xlfn.NORM.DIST(P2060,P$752,P$753,1)</f>
        <v>0.88415172046473467</v>
      </c>
      <c r="S2060" s="253">
        <f>IF(OR(R2060&lt;$T$757,R2060&gt;$T$758),Q2060,"")</f>
        <v>1.3929023471014842E-3</v>
      </c>
      <c r="T2060" s="253" t="str">
        <f>IF(AND(R2060&gt;$T$757,R2060&lt;$T$758),Q2060,"")</f>
        <v/>
      </c>
      <c r="U2060" s="253" t="str">
        <f>IF(Q2060=MAX($Q$761:$Q$2761),Q2060,"")</f>
        <v/>
      </c>
      <c r="V2060" s="253">
        <f>_xlfn.NORM.DIST(P2060,$T$753,$T$754,0)</f>
        <v>5.9948917979346992E-89</v>
      </c>
      <c r="W2060" s="253" t="str">
        <f>IF(V2060=MAX($V$761:$V$2761),Q2060,"")</f>
        <v/>
      </c>
      <c r="X2060" s="253" t="str">
        <f t="shared" si="491"/>
        <v/>
      </c>
      <c r="AB2060" s="253">
        <v>1299</v>
      </c>
      <c r="AC2060" s="253">
        <f t="shared" si="507"/>
        <v>259.25135076029096</v>
      </c>
      <c r="AD2060" s="253">
        <f t="shared" si="492"/>
        <v>9.0013848429885707E-4</v>
      </c>
      <c r="AE2060" s="253">
        <f t="shared" si="493"/>
        <v>0.88415172046473467</v>
      </c>
      <c r="AF2060" s="253">
        <f>IF(OR(AE2060&lt;$T$757,AE2060&gt;$T$758),AD2060,"")</f>
        <v>9.0013848429885707E-4</v>
      </c>
      <c r="AG2060" s="253" t="str">
        <f t="shared" si="494"/>
        <v/>
      </c>
      <c r="AH2060" s="253" t="str">
        <f t="shared" si="495"/>
        <v/>
      </c>
      <c r="AI2060" s="253">
        <f t="shared" si="496"/>
        <v>2.097870490876763E-5</v>
      </c>
      <c r="AJ2060" s="253" t="str">
        <f t="shared" si="497"/>
        <v/>
      </c>
      <c r="AK2060" s="253" t="str">
        <f t="shared" si="498"/>
        <v/>
      </c>
      <c r="AO2060" s="253">
        <v>1299</v>
      </c>
      <c r="AP2060" s="253">
        <f t="shared" si="499"/>
        <v>1528.4169378958686</v>
      </c>
      <c r="AQ2060" s="253">
        <f t="shared" si="500"/>
        <v>1.5268223750978792E-4</v>
      </c>
      <c r="AR2060" s="253">
        <f t="shared" si="501"/>
        <v>0.88415172046473445</v>
      </c>
      <c r="AS2060" s="253">
        <f>IF(OR(AR2060&lt;$T$757,AR2060&gt;$T$758),AQ2060,"")</f>
        <v>1.5268223750978792E-4</v>
      </c>
      <c r="AT2060" s="253" t="str">
        <f t="shared" si="502"/>
        <v/>
      </c>
      <c r="AU2060" s="253" t="str">
        <f t="shared" si="503"/>
        <v/>
      </c>
      <c r="AV2060" s="253">
        <f t="shared" si="504"/>
        <v>0</v>
      </c>
      <c r="AW2060" s="253">
        <f t="shared" si="505"/>
        <v>1.5268223750978792E-4</v>
      </c>
      <c r="AX2060" s="253" t="str">
        <f t="shared" si="506"/>
        <v/>
      </c>
      <c r="AZ2060" s="259"/>
      <c r="BA2060" s="259">
        <f>BA2059+$BD$753</f>
        <v>8.3456000000001254</v>
      </c>
      <c r="BB2060" s="274">
        <f t="shared" si="489"/>
        <v>0.30310767291786983</v>
      </c>
      <c r="BC2060" s="259">
        <f t="shared" si="490"/>
        <v>5.2739989897970796E-4</v>
      </c>
      <c r="BD2060" s="259" t="str">
        <f t="shared" si="487"/>
        <v/>
      </c>
      <c r="BE2060" s="254" t="str">
        <f t="shared" si="488"/>
        <v/>
      </c>
    </row>
    <row r="2061" spans="1:57" ht="20.100000000000001" customHeight="1" x14ac:dyDescent="0.25">
      <c r="A2061" s="247">
        <v>1300</v>
      </c>
      <c r="B2061" s="247">
        <f>$B$755+(A2061*$B$758)</f>
        <v>2884.5200955412856</v>
      </c>
      <c r="C2061" s="247">
        <f>_xlfn.NORM.DIST($B2061,$B$752,$B$753,0)</f>
        <v>8.0784067457199783E-5</v>
      </c>
      <c r="D2061" s="247">
        <f>_xlfn.NORM.DIST($B2061,$B$752,$B$753,1)</f>
        <v>0.88493032977829167</v>
      </c>
      <c r="E2061" s="247">
        <f>IF(OR(D2061&lt;$F$757,D2061&gt;$F$758),C2061,"")</f>
        <v>8.0784067457199783E-5</v>
      </c>
      <c r="F2061" s="247" t="str">
        <f>IF(AND(D2061&gt;$F$757,D2061&lt;$F$758),C2061,"")</f>
        <v/>
      </c>
      <c r="G2061" s="247" t="str">
        <f>IF(C2061=MAX($C$761:$C$2761),C2061,"")</f>
        <v/>
      </c>
      <c r="H2061" s="247">
        <f>_xlfn.NORM.DIST(B2061,$F$753,$F$754,0)</f>
        <v>0</v>
      </c>
      <c r="I2061" s="247">
        <f>IF(H2061=MAX($H$761:$H$2761),C2061,"")</f>
        <v>8.0784067457199783E-5</v>
      </c>
      <c r="J2061" s="247" t="str">
        <f>IF(I2061=MIN($I$761:$I$2761),I2061,"")</f>
        <v/>
      </c>
      <c r="K2061" s="247"/>
      <c r="L2061" s="247"/>
      <c r="M2061" s="247"/>
      <c r="N2061" s="247"/>
      <c r="O2061" s="247">
        <v>1300</v>
      </c>
      <c r="P2061" s="247">
        <f>$P$755+(O2061*$P$758)</f>
        <v>168.09691915863289</v>
      </c>
      <c r="Q2061" s="247">
        <f>_xlfn.NORM.DIST(P2061,P$752,P$753,0)</f>
        <v>1.386243526331091E-3</v>
      </c>
      <c r="R2061" s="247">
        <f>_xlfn.NORM.DIST(P2061,P$752,P$753,1)</f>
        <v>0.88493032977829167</v>
      </c>
      <c r="S2061" s="253">
        <f>IF(OR(R2061&lt;$T$757,R2061&gt;$T$758),Q2061,"")</f>
        <v>1.386243526331091E-3</v>
      </c>
      <c r="T2061" s="253" t="str">
        <f>IF(AND(R2061&gt;$T$757,R2061&lt;$T$758),Q2061,"")</f>
        <v/>
      </c>
      <c r="U2061" s="253" t="str">
        <f>IF(Q2061=MAX($Q$761:$Q$2761),Q2061,"")</f>
        <v/>
      </c>
      <c r="V2061" s="253">
        <f>_xlfn.NORM.DIST(P2061,$T$753,$T$754,0)</f>
        <v>5.5369621559062501E-89</v>
      </c>
      <c r="W2061" s="253" t="str">
        <f>IF(V2061=MAX($V$761:$V$2761),Q2061,"")</f>
        <v/>
      </c>
      <c r="X2061" s="253" t="str">
        <f t="shared" si="491"/>
        <v/>
      </c>
      <c r="AB2061" s="253">
        <v>1300</v>
      </c>
      <c r="AC2061" s="253">
        <f t="shared" si="507"/>
        <v>260.11841213407115</v>
      </c>
      <c r="AD2061" s="253">
        <f t="shared" si="492"/>
        <v>8.9583533925214742E-4</v>
      </c>
      <c r="AE2061" s="253">
        <f t="shared" si="493"/>
        <v>0.88493032977829178</v>
      </c>
      <c r="AF2061" s="253">
        <f>IF(OR(AE2061&lt;$T$757,AE2061&gt;$T$758),AD2061,"")</f>
        <v>8.9583533925214742E-4</v>
      </c>
      <c r="AG2061" s="253" t="str">
        <f t="shared" si="494"/>
        <v/>
      </c>
      <c r="AH2061" s="253" t="str">
        <f t="shared" si="495"/>
        <v/>
      </c>
      <c r="AI2061" s="253">
        <f t="shared" si="496"/>
        <v>2.072901180523913E-5</v>
      </c>
      <c r="AJ2061" s="253" t="str">
        <f t="shared" si="497"/>
        <v/>
      </c>
      <c r="AK2061" s="253" t="str">
        <f t="shared" si="498"/>
        <v/>
      </c>
      <c r="AO2061" s="253">
        <v>1300</v>
      </c>
      <c r="AP2061" s="253">
        <f t="shared" si="499"/>
        <v>1533.5287002299683</v>
      </c>
      <c r="AQ2061" s="253">
        <f t="shared" si="500"/>
        <v>1.5195233447206524E-4</v>
      </c>
      <c r="AR2061" s="253">
        <f t="shared" si="501"/>
        <v>0.88493032977829156</v>
      </c>
      <c r="AS2061" s="253">
        <f>IF(OR(AR2061&lt;$T$757,AR2061&gt;$T$758),AQ2061,"")</f>
        <v>1.5195233447206524E-4</v>
      </c>
      <c r="AT2061" s="253" t="str">
        <f t="shared" si="502"/>
        <v/>
      </c>
      <c r="AU2061" s="253" t="str">
        <f t="shared" si="503"/>
        <v/>
      </c>
      <c r="AV2061" s="253">
        <f t="shared" si="504"/>
        <v>0</v>
      </c>
      <c r="AW2061" s="253">
        <f t="shared" si="505"/>
        <v>1.5195233447206524E-4</v>
      </c>
      <c r="AX2061" s="253" t="str">
        <f t="shared" si="506"/>
        <v/>
      </c>
      <c r="AZ2061" s="259"/>
      <c r="BA2061" s="259">
        <f>BA2060+$BD$753</f>
        <v>8.3520000000001247</v>
      </c>
      <c r="BB2061" s="274">
        <f t="shared" si="489"/>
        <v>0.30258027301889012</v>
      </c>
      <c r="BC2061" s="259">
        <f t="shared" si="490"/>
        <v>5.2672299888023577E-4</v>
      </c>
      <c r="BD2061" s="259" t="str">
        <f t="shared" si="487"/>
        <v/>
      </c>
      <c r="BE2061" s="254" t="str">
        <f t="shared" si="488"/>
        <v/>
      </c>
    </row>
    <row r="2062" spans="1:57" ht="20.100000000000001" customHeight="1" x14ac:dyDescent="0.25">
      <c r="A2062" s="248">
        <v>1301</v>
      </c>
      <c r="B2062" s="247">
        <f>$B$755+(A2062*$B$758)</f>
        <v>2894.1351625264233</v>
      </c>
      <c r="C2062" s="247">
        <f>_xlfn.NORM.DIST($B2062,$B$752,$B$753,0)</f>
        <v>8.0396589903343574E-5</v>
      </c>
      <c r="D2062" s="247">
        <f>_xlfn.NORM.DIST($B2062,$B$752,$B$753,1)</f>
        <v>0.8857052107273482</v>
      </c>
      <c r="E2062" s="247">
        <f>IF(OR(D2062&lt;$F$757,D2062&gt;$F$758),C2062,"")</f>
        <v>8.0396589903343574E-5</v>
      </c>
      <c r="F2062" s="247" t="str">
        <f>IF(AND(D2062&gt;$F$757,D2062&lt;$F$758),C2062,"")</f>
        <v/>
      </c>
      <c r="G2062" s="247" t="str">
        <f>IF(C2062=MAX($C$761:$C$2761),C2062,"")</f>
        <v/>
      </c>
      <c r="H2062" s="247">
        <f>_xlfn.NORM.DIST(B2062,$F$753,$F$754,0)</f>
        <v>0</v>
      </c>
      <c r="I2062" s="247">
        <f>IF(H2062=MAX($H$761:$H$2761),C2062,"")</f>
        <v>8.0396589903343574E-5</v>
      </c>
      <c r="J2062" s="247" t="str">
        <f>IF(I2062=MIN($I$761:$I$2761),I2062,"")</f>
        <v/>
      </c>
      <c r="K2062" s="247"/>
      <c r="L2062" s="247"/>
      <c r="M2062" s="247"/>
      <c r="N2062" s="247"/>
      <c r="O2062" s="248">
        <v>1301</v>
      </c>
      <c r="P2062" s="247">
        <f>$P$755+(O2062*$P$758)</f>
        <v>168.65724222249503</v>
      </c>
      <c r="Q2062" s="247">
        <f>_xlfn.NORM.DIST(P2062,P$752,P$753,0)</f>
        <v>1.3795944646096522E-3</v>
      </c>
      <c r="R2062" s="247">
        <f>_xlfn.NORM.DIST(P2062,P$752,P$753,1)</f>
        <v>0.8857052107273482</v>
      </c>
      <c r="S2062" s="253">
        <f>IF(OR(R2062&lt;$T$757,R2062&gt;$T$758),Q2062,"")</f>
        <v>1.3795944646096522E-3</v>
      </c>
      <c r="T2062" s="253" t="str">
        <f>IF(AND(R2062&gt;$T$757,R2062&lt;$T$758),Q2062,"")</f>
        <v/>
      </c>
      <c r="U2062" s="253" t="str">
        <f>IF(Q2062=MAX($Q$761:$Q$2761),Q2062,"")</f>
        <v/>
      </c>
      <c r="V2062" s="253">
        <f>_xlfn.NORM.DIST(P2062,$T$753,$T$754,0)</f>
        <v>5.1139303970798678E-89</v>
      </c>
      <c r="W2062" s="253" t="str">
        <f>IF(V2062=MAX($V$761:$V$2761),Q2062,"")</f>
        <v/>
      </c>
      <c r="X2062" s="253" t="str">
        <f t="shared" si="491"/>
        <v/>
      </c>
      <c r="AB2062" s="259">
        <v>1301</v>
      </c>
      <c r="AC2062" s="253">
        <f t="shared" si="507"/>
        <v>260.98547350785134</v>
      </c>
      <c r="AD2062" s="253">
        <f t="shared" si="492"/>
        <v>8.9153850081806821E-4</v>
      </c>
      <c r="AE2062" s="253">
        <f t="shared" si="493"/>
        <v>0.8857052107273482</v>
      </c>
      <c r="AF2062" s="253">
        <f>IF(OR(AE2062&lt;$T$757,AE2062&gt;$T$758),AD2062,"")</f>
        <v>8.9153850081806821E-4</v>
      </c>
      <c r="AG2062" s="253" t="str">
        <f t="shared" si="494"/>
        <v/>
      </c>
      <c r="AH2062" s="253" t="str">
        <f t="shared" si="495"/>
        <v/>
      </c>
      <c r="AI2062" s="253">
        <f t="shared" si="496"/>
        <v>2.0481962889247728E-5</v>
      </c>
      <c r="AJ2062" s="253" t="str">
        <f t="shared" si="497"/>
        <v/>
      </c>
      <c r="AK2062" s="253" t="str">
        <f t="shared" si="498"/>
        <v/>
      </c>
      <c r="AO2062" s="259">
        <v>1301</v>
      </c>
      <c r="AP2062" s="253">
        <f t="shared" si="499"/>
        <v>1538.6404625640689</v>
      </c>
      <c r="AQ2062" s="253">
        <f t="shared" si="500"/>
        <v>1.5122350116721612E-4</v>
      </c>
      <c r="AR2062" s="253">
        <f t="shared" si="501"/>
        <v>0.8857052107273482</v>
      </c>
      <c r="AS2062" s="253">
        <f>IF(OR(AR2062&lt;$T$757,AR2062&gt;$T$758),AQ2062,"")</f>
        <v>1.5122350116721612E-4</v>
      </c>
      <c r="AT2062" s="253" t="str">
        <f t="shared" si="502"/>
        <v/>
      </c>
      <c r="AU2062" s="253" t="str">
        <f t="shared" si="503"/>
        <v/>
      </c>
      <c r="AV2062" s="253">
        <f t="shared" si="504"/>
        <v>0</v>
      </c>
      <c r="AW2062" s="253">
        <f t="shared" si="505"/>
        <v>1.5122350116721612E-4</v>
      </c>
      <c r="AX2062" s="253" t="str">
        <f t="shared" si="506"/>
        <v/>
      </c>
      <c r="AZ2062" s="259"/>
      <c r="BA2062" s="259">
        <f>BA2061+$BD$753</f>
        <v>8.358400000000124</v>
      </c>
      <c r="BB2062" s="274">
        <f t="shared" si="489"/>
        <v>0.30205355002000989</v>
      </c>
      <c r="BC2062" s="259">
        <f t="shared" si="490"/>
        <v>5.2604619592677704E-4</v>
      </c>
      <c r="BD2062" s="259" t="str">
        <f t="shared" si="487"/>
        <v/>
      </c>
      <c r="BE2062" s="254" t="str">
        <f t="shared" si="488"/>
        <v/>
      </c>
    </row>
    <row r="2063" spans="1:57" ht="20.100000000000001" customHeight="1" x14ac:dyDescent="0.25">
      <c r="A2063" s="247">
        <v>1302</v>
      </c>
      <c r="B2063" s="247">
        <f>$B$755+(A2063*$B$758)</f>
        <v>2903.750229511561</v>
      </c>
      <c r="C2063" s="247">
        <f>_xlfn.NORM.DIST($B2063,$B$752,$B$753,0)</f>
        <v>8.0009690704809902E-5</v>
      </c>
      <c r="D2063" s="247">
        <f>_xlfn.NORM.DIST($B2063,$B$752,$B$753,1)</f>
        <v>0.88647636882653591</v>
      </c>
      <c r="E2063" s="247">
        <f>IF(OR(D2063&lt;$F$757,D2063&gt;$F$758),C2063,"")</f>
        <v>8.0009690704809902E-5</v>
      </c>
      <c r="F2063" s="247" t="str">
        <f>IF(AND(D2063&gt;$F$757,D2063&lt;$F$758),C2063,"")</f>
        <v/>
      </c>
      <c r="G2063" s="247" t="str">
        <f>IF(C2063=MAX($C$761:$C$2761),C2063,"")</f>
        <v/>
      </c>
      <c r="H2063" s="247">
        <f>_xlfn.NORM.DIST(B2063,$F$753,$F$754,0)</f>
        <v>0</v>
      </c>
      <c r="I2063" s="247">
        <f>IF(H2063=MAX($H$761:$H$2761),C2063,"")</f>
        <v>8.0009690704809902E-5</v>
      </c>
      <c r="J2063" s="247" t="str">
        <f>IF(I2063=MIN($I$761:$I$2761),I2063,"")</f>
        <v/>
      </c>
      <c r="K2063" s="247"/>
      <c r="L2063" s="247"/>
      <c r="M2063" s="247"/>
      <c r="N2063" s="247"/>
      <c r="O2063" s="247">
        <v>1302</v>
      </c>
      <c r="P2063" s="247">
        <f>$P$755+(O2063*$P$758)</f>
        <v>169.21756528635717</v>
      </c>
      <c r="Q2063" s="247">
        <f>_xlfn.NORM.DIST(P2063,P$752,P$753,0)</f>
        <v>1.3729553273862862E-3</v>
      </c>
      <c r="R2063" s="247">
        <f>_xlfn.NORM.DIST(P2063,P$752,P$753,1)</f>
        <v>0.88647636882653602</v>
      </c>
      <c r="S2063" s="253">
        <f>IF(OR(R2063&lt;$T$757,R2063&gt;$T$758),Q2063,"")</f>
        <v>1.3729553273862862E-3</v>
      </c>
      <c r="T2063" s="253" t="str">
        <f>IF(AND(R2063&gt;$T$757,R2063&lt;$T$758),Q2063,"")</f>
        <v/>
      </c>
      <c r="U2063" s="253" t="str">
        <f>IF(Q2063=MAX($Q$761:$Q$2761),Q2063,"")</f>
        <v/>
      </c>
      <c r="V2063" s="253">
        <f>_xlfn.NORM.DIST(P2063,$T$753,$T$754,0)</f>
        <v>4.7231432934901378E-89</v>
      </c>
      <c r="W2063" s="253" t="str">
        <f>IF(V2063=MAX($V$761:$V$2761),Q2063,"")</f>
        <v/>
      </c>
      <c r="X2063" s="253" t="str">
        <f t="shared" si="491"/>
        <v/>
      </c>
      <c r="AB2063" s="253">
        <v>1302</v>
      </c>
      <c r="AC2063" s="253">
        <f t="shared" si="507"/>
        <v>261.85253488163153</v>
      </c>
      <c r="AD2063" s="253">
        <f t="shared" si="492"/>
        <v>8.8724807591518244E-4</v>
      </c>
      <c r="AE2063" s="253">
        <f t="shared" si="493"/>
        <v>0.88647636882653591</v>
      </c>
      <c r="AF2063" s="253">
        <f>IF(OR(AE2063&lt;$T$757,AE2063&gt;$T$758),AD2063,"")</f>
        <v>8.8724807591518244E-4</v>
      </c>
      <c r="AG2063" s="253" t="str">
        <f t="shared" si="494"/>
        <v/>
      </c>
      <c r="AH2063" s="253" t="str">
        <f t="shared" si="495"/>
        <v/>
      </c>
      <c r="AI2063" s="253">
        <f t="shared" si="496"/>
        <v>2.0237534505688763E-5</v>
      </c>
      <c r="AJ2063" s="253" t="str">
        <f t="shared" si="497"/>
        <v/>
      </c>
      <c r="AK2063" s="253" t="str">
        <f t="shared" si="498"/>
        <v/>
      </c>
      <c r="AO2063" s="253">
        <v>1302</v>
      </c>
      <c r="AP2063" s="253">
        <f t="shared" si="499"/>
        <v>1543.7522248981686</v>
      </c>
      <c r="AQ2063" s="253">
        <f t="shared" si="500"/>
        <v>1.5049575573085631E-4</v>
      </c>
      <c r="AR2063" s="253">
        <f t="shared" si="501"/>
        <v>0.88647636882653591</v>
      </c>
      <c r="AS2063" s="253">
        <f>IF(OR(AR2063&lt;$T$757,AR2063&gt;$T$758),AQ2063,"")</f>
        <v>1.5049575573085631E-4</v>
      </c>
      <c r="AT2063" s="253" t="str">
        <f t="shared" si="502"/>
        <v/>
      </c>
      <c r="AU2063" s="253" t="str">
        <f t="shared" si="503"/>
        <v/>
      </c>
      <c r="AV2063" s="253">
        <f t="shared" si="504"/>
        <v>0</v>
      </c>
      <c r="AW2063" s="253">
        <f t="shared" si="505"/>
        <v>1.5049575573085631E-4</v>
      </c>
      <c r="AX2063" s="253" t="str">
        <f t="shared" si="506"/>
        <v/>
      </c>
      <c r="AZ2063" s="259"/>
      <c r="BA2063" s="259">
        <f>BA2062+$BD$753</f>
        <v>8.3648000000001232</v>
      </c>
      <c r="BB2063" s="274">
        <f t="shared" si="489"/>
        <v>0.30152750382408311</v>
      </c>
      <c r="BC2063" s="259">
        <f t="shared" si="490"/>
        <v>5.2536949315717951E-4</v>
      </c>
      <c r="BD2063" s="259" t="str">
        <f t="shared" si="487"/>
        <v/>
      </c>
      <c r="BE2063" s="254" t="str">
        <f t="shared" si="488"/>
        <v/>
      </c>
    </row>
    <row r="2064" spans="1:57" ht="20.100000000000001" customHeight="1" x14ac:dyDescent="0.25">
      <c r="A2064" s="247">
        <v>1303</v>
      </c>
      <c r="B2064" s="247">
        <f>$B$755+(A2064*$B$758)</f>
        <v>2913.3652964966986</v>
      </c>
      <c r="C2064" s="247">
        <f>_xlfn.NORM.DIST($B2064,$B$752,$B$753,0)</f>
        <v>7.9623379429216392E-5</v>
      </c>
      <c r="D2064" s="247">
        <f>_xlfn.NORM.DIST($B2064,$B$752,$B$753,1)</f>
        <v>0.88724380968283612</v>
      </c>
      <c r="E2064" s="247">
        <f>IF(OR(D2064&lt;$F$757,D2064&gt;$F$758),C2064,"")</f>
        <v>7.9623379429216392E-5</v>
      </c>
      <c r="F2064" s="247" t="str">
        <f>IF(AND(D2064&gt;$F$757,D2064&lt;$F$758),C2064,"")</f>
        <v/>
      </c>
      <c r="G2064" s="247" t="str">
        <f>IF(C2064=MAX($C$761:$C$2761),C2064,"")</f>
        <v/>
      </c>
      <c r="H2064" s="247">
        <f>_xlfn.NORM.DIST(B2064,$F$753,$F$754,0)</f>
        <v>0</v>
      </c>
      <c r="I2064" s="247">
        <f>IF(H2064=MAX($H$761:$H$2761),C2064,"")</f>
        <v>7.9623379429216392E-5</v>
      </c>
      <c r="J2064" s="247" t="str">
        <f>IF(I2064=MIN($I$761:$I$2761),I2064,"")</f>
        <v/>
      </c>
      <c r="K2064" s="247"/>
      <c r="L2064" s="247"/>
      <c r="M2064" s="247"/>
      <c r="N2064" s="247"/>
      <c r="O2064" s="247">
        <v>1303</v>
      </c>
      <c r="P2064" s="247">
        <f>$P$755+(O2064*$P$758)</f>
        <v>169.7778883502192</v>
      </c>
      <c r="Q2064" s="247">
        <f>_xlfn.NORM.DIST(P2064,P$752,P$753,0)</f>
        <v>1.3663262788400007E-3</v>
      </c>
      <c r="R2064" s="247">
        <f>_xlfn.NORM.DIST(P2064,P$752,P$753,1)</f>
        <v>0.88724380968283612</v>
      </c>
      <c r="S2064" s="253">
        <f>IF(OR(R2064&lt;$T$757,R2064&gt;$T$758),Q2064,"")</f>
        <v>1.3663262788400007E-3</v>
      </c>
      <c r="T2064" s="253" t="str">
        <f>IF(AND(R2064&gt;$T$757,R2064&lt;$T$758),Q2064,"")</f>
        <v/>
      </c>
      <c r="U2064" s="253" t="str">
        <f>IF(Q2064=MAX($Q$761:$Q$2761),Q2064,"")</f>
        <v/>
      </c>
      <c r="V2064" s="253">
        <f>_xlfn.NORM.DIST(P2064,$T$753,$T$754,0)</f>
        <v>4.3621488585596471E-89</v>
      </c>
      <c r="W2064" s="253" t="str">
        <f>IF(V2064=MAX($V$761:$V$2761),Q2064,"")</f>
        <v/>
      </c>
      <c r="X2064" s="253" t="str">
        <f t="shared" si="491"/>
        <v/>
      </c>
      <c r="AB2064" s="253">
        <v>1303</v>
      </c>
      <c r="AC2064" s="253">
        <f t="shared" si="507"/>
        <v>262.71959625541172</v>
      </c>
      <c r="AD2064" s="253">
        <f t="shared" si="492"/>
        <v>8.8296417064126704E-4</v>
      </c>
      <c r="AE2064" s="253">
        <f t="shared" si="493"/>
        <v>0.887243809682836</v>
      </c>
      <c r="AF2064" s="253">
        <f>IF(OR(AE2064&lt;$T$757,AE2064&gt;$T$758),AD2064,"")</f>
        <v>8.8296417064126704E-4</v>
      </c>
      <c r="AG2064" s="253" t="str">
        <f t="shared" si="494"/>
        <v/>
      </c>
      <c r="AH2064" s="253" t="str">
        <f t="shared" si="495"/>
        <v/>
      </c>
      <c r="AI2064" s="253">
        <f t="shared" si="496"/>
        <v>1.9995703156532943E-5</v>
      </c>
      <c r="AJ2064" s="253" t="str">
        <f t="shared" si="497"/>
        <v/>
      </c>
      <c r="AK2064" s="253" t="str">
        <f t="shared" si="498"/>
        <v/>
      </c>
      <c r="AO2064" s="253">
        <v>1303</v>
      </c>
      <c r="AP2064" s="253">
        <f t="shared" si="499"/>
        <v>1548.8639872322683</v>
      </c>
      <c r="AQ2064" s="253">
        <f t="shared" si="500"/>
        <v>1.4976911615937878E-4</v>
      </c>
      <c r="AR2064" s="253">
        <f t="shared" si="501"/>
        <v>0.887243809682836</v>
      </c>
      <c r="AS2064" s="253">
        <f>IF(OR(AR2064&lt;$T$757,AR2064&gt;$T$758),AQ2064,"")</f>
        <v>1.4976911615937878E-4</v>
      </c>
      <c r="AT2064" s="253" t="str">
        <f t="shared" si="502"/>
        <v/>
      </c>
      <c r="AU2064" s="253" t="str">
        <f t="shared" si="503"/>
        <v/>
      </c>
      <c r="AV2064" s="253">
        <f t="shared" si="504"/>
        <v>0</v>
      </c>
      <c r="AW2064" s="253">
        <f t="shared" si="505"/>
        <v>1.4976911615937878E-4</v>
      </c>
      <c r="AX2064" s="253" t="str">
        <f t="shared" si="506"/>
        <v/>
      </c>
      <c r="AZ2064" s="259"/>
      <c r="BA2064" s="259">
        <f>BA2063+$BD$753</f>
        <v>8.3712000000001225</v>
      </c>
      <c r="BB2064" s="274">
        <f t="shared" si="489"/>
        <v>0.30100213433092593</v>
      </c>
      <c r="BC2064" s="259">
        <f t="shared" si="490"/>
        <v>5.2469289359946547E-4</v>
      </c>
      <c r="BD2064" s="259" t="str">
        <f t="shared" si="487"/>
        <v/>
      </c>
      <c r="BE2064" s="254" t="str">
        <f t="shared" si="488"/>
        <v/>
      </c>
    </row>
    <row r="2065" spans="1:57" ht="20.100000000000001" customHeight="1" x14ac:dyDescent="0.25">
      <c r="A2065" s="247">
        <v>1304</v>
      </c>
      <c r="B2065" s="247">
        <f>$B$755+(A2065*$B$758)</f>
        <v>2922.9803634818363</v>
      </c>
      <c r="C2065" s="247">
        <f>_xlfn.NORM.DIST($B2065,$B$752,$B$753,0)</f>
        <v>7.9237665569909584E-5</v>
      </c>
      <c r="D2065" s="247">
        <f>_xlfn.NORM.DIST($B2065,$B$752,$B$753,1)</f>
        <v>0.8880075389948664</v>
      </c>
      <c r="E2065" s="247">
        <f>IF(OR(D2065&lt;$F$757,D2065&gt;$F$758),C2065,"")</f>
        <v>7.9237665569909584E-5</v>
      </c>
      <c r="F2065" s="247" t="str">
        <f>IF(AND(D2065&gt;$F$757,D2065&lt;$F$758),C2065,"")</f>
        <v/>
      </c>
      <c r="G2065" s="247" t="str">
        <f>IF(C2065=MAX($C$761:$C$2761),C2065,"")</f>
        <v/>
      </c>
      <c r="H2065" s="247">
        <f>_xlfn.NORM.DIST(B2065,$F$753,$F$754,0)</f>
        <v>0</v>
      </c>
      <c r="I2065" s="247">
        <f>IF(H2065=MAX($H$761:$H$2761),C2065,"")</f>
        <v>7.9237665569909584E-5</v>
      </c>
      <c r="J2065" s="247" t="str">
        <f>IF(I2065=MIN($I$761:$I$2761),I2065,"")</f>
        <v/>
      </c>
      <c r="K2065" s="247"/>
      <c r="L2065" s="247"/>
      <c r="M2065" s="247"/>
      <c r="N2065" s="247"/>
      <c r="O2065" s="247">
        <v>1304</v>
      </c>
      <c r="P2065" s="247">
        <f>$P$755+(O2065*$P$758)</f>
        <v>170.33821141408134</v>
      </c>
      <c r="Q2065" s="247">
        <f>_xlfn.NORM.DIST(P2065,P$752,P$753,0)</f>
        <v>1.3597074818753204E-3</v>
      </c>
      <c r="R2065" s="247">
        <f>_xlfn.NORM.DIST(P2065,P$752,P$753,1)</f>
        <v>0.8880075389948664</v>
      </c>
      <c r="S2065" s="253">
        <f>IF(OR(R2065&lt;$T$757,R2065&gt;$T$758),Q2065,"")</f>
        <v>1.3597074818753204E-3</v>
      </c>
      <c r="T2065" s="253" t="str">
        <f>IF(AND(R2065&gt;$T$757,R2065&lt;$T$758),Q2065,"")</f>
        <v/>
      </c>
      <c r="U2065" s="253" t="str">
        <f>IF(Q2065=MAX($Q$761:$Q$2761),Q2065,"")</f>
        <v/>
      </c>
      <c r="V2065" s="253">
        <f>_xlfn.NORM.DIST(P2065,$T$753,$T$754,0)</f>
        <v>4.0286811199257254E-89</v>
      </c>
      <c r="W2065" s="253" t="str">
        <f>IF(V2065=MAX($V$761:$V$2761),Q2065,"")</f>
        <v/>
      </c>
      <c r="X2065" s="253" t="str">
        <f t="shared" si="491"/>
        <v/>
      </c>
      <c r="AB2065" s="253">
        <v>1304</v>
      </c>
      <c r="AC2065" s="253">
        <f t="shared" si="507"/>
        <v>263.58665762919213</v>
      </c>
      <c r="AD2065" s="253">
        <f t="shared" si="492"/>
        <v>8.7868689027048748E-4</v>
      </c>
      <c r="AE2065" s="253">
        <f t="shared" si="493"/>
        <v>0.8880075389948664</v>
      </c>
      <c r="AF2065" s="253">
        <f>IF(OR(AE2065&lt;$T$757,AE2065&gt;$T$758),AD2065,"")</f>
        <v>8.7868689027048748E-4</v>
      </c>
      <c r="AG2065" s="253" t="str">
        <f t="shared" si="494"/>
        <v/>
      </c>
      <c r="AH2065" s="253" t="str">
        <f t="shared" si="495"/>
        <v/>
      </c>
      <c r="AI2065" s="253">
        <f t="shared" si="496"/>
        <v>1.9756445500446312E-5</v>
      </c>
      <c r="AJ2065" s="253" t="str">
        <f t="shared" si="497"/>
        <v/>
      </c>
      <c r="AK2065" s="253" t="str">
        <f t="shared" si="498"/>
        <v/>
      </c>
      <c r="AO2065" s="253">
        <v>1304</v>
      </c>
      <c r="AP2065" s="253">
        <f t="shared" si="499"/>
        <v>1553.975749566368</v>
      </c>
      <c r="AQ2065" s="253">
        <f t="shared" si="500"/>
        <v>1.4904360030947497E-4</v>
      </c>
      <c r="AR2065" s="253">
        <f t="shared" si="501"/>
        <v>0.88800753899486629</v>
      </c>
      <c r="AS2065" s="253">
        <f>IF(OR(AR2065&lt;$T$757,AR2065&gt;$T$758),AQ2065,"")</f>
        <v>1.4904360030947497E-4</v>
      </c>
      <c r="AT2065" s="253" t="str">
        <f t="shared" si="502"/>
        <v/>
      </c>
      <c r="AU2065" s="253" t="str">
        <f t="shared" si="503"/>
        <v/>
      </c>
      <c r="AV2065" s="253">
        <f t="shared" si="504"/>
        <v>0</v>
      </c>
      <c r="AW2065" s="253">
        <f t="shared" si="505"/>
        <v>1.4904360030947497E-4</v>
      </c>
      <c r="AX2065" s="253" t="str">
        <f t="shared" si="506"/>
        <v/>
      </c>
      <c r="AZ2065" s="259"/>
      <c r="BA2065" s="259">
        <f>BA2064+$BD$753</f>
        <v>8.3776000000001218</v>
      </c>
      <c r="BB2065" s="274">
        <f t="shared" si="489"/>
        <v>0.30047744143732646</v>
      </c>
      <c r="BC2065" s="259">
        <f t="shared" si="490"/>
        <v>5.2401640026883411E-4</v>
      </c>
      <c r="BD2065" s="259" t="str">
        <f t="shared" si="487"/>
        <v/>
      </c>
      <c r="BE2065" s="254" t="str">
        <f t="shared" si="488"/>
        <v/>
      </c>
    </row>
    <row r="2066" spans="1:57" ht="20.100000000000001" customHeight="1" x14ac:dyDescent="0.25">
      <c r="A2066" s="247">
        <v>1305</v>
      </c>
      <c r="B2066" s="247">
        <f>$B$755+(A2066*$B$758)</f>
        <v>2932.595430466974</v>
      </c>
      <c r="C2066" s="247">
        <f>_xlfn.NORM.DIST($B2066,$B$752,$B$753,0)</f>
        <v>7.8852558545717635E-5</v>
      </c>
      <c r="D2066" s="247">
        <f>_xlfn.NORM.DIST($B2066,$B$752,$B$753,1)</f>
        <v>0.88876756255216538</v>
      </c>
      <c r="E2066" s="247">
        <f>IF(OR(D2066&lt;$F$757,D2066&gt;$F$758),C2066,"")</f>
        <v>7.8852558545717635E-5</v>
      </c>
      <c r="F2066" s="247" t="str">
        <f>IF(AND(D2066&gt;$F$757,D2066&lt;$F$758),C2066,"")</f>
        <v/>
      </c>
      <c r="G2066" s="247" t="str">
        <f>IF(C2066=MAX($C$761:$C$2761),C2066,"")</f>
        <v/>
      </c>
      <c r="H2066" s="247">
        <f>_xlfn.NORM.DIST(B2066,$F$753,$F$754,0)</f>
        <v>0</v>
      </c>
      <c r="I2066" s="247">
        <f>IF(H2066=MAX($H$761:$H$2761),C2066,"")</f>
        <v>7.8852558545717635E-5</v>
      </c>
      <c r="J2066" s="247" t="str">
        <f>IF(I2066=MIN($I$761:$I$2761),I2066,"")</f>
        <v/>
      </c>
      <c r="K2066" s="247"/>
      <c r="L2066" s="247"/>
      <c r="M2066" s="247"/>
      <c r="N2066" s="247"/>
      <c r="O2066" s="247">
        <v>1305</v>
      </c>
      <c r="P2066" s="247">
        <f>$P$755+(O2066*$P$758)</f>
        <v>170.89853447794349</v>
      </c>
      <c r="Q2066" s="247">
        <f>_xlfn.NORM.DIST(P2066,P$752,P$753,0)</f>
        <v>1.3530990981180458E-3</v>
      </c>
      <c r="R2066" s="247">
        <f>_xlfn.NORM.DIST(P2066,P$752,P$753,1)</f>
        <v>0.88876756255216538</v>
      </c>
      <c r="S2066" s="253">
        <f>IF(OR(R2066&lt;$T$757,R2066&gt;$T$758),Q2066,"")</f>
        <v>1.3530990981180458E-3</v>
      </c>
      <c r="T2066" s="253" t="str">
        <f>IF(AND(R2066&gt;$T$757,R2066&lt;$T$758),Q2066,"")</f>
        <v/>
      </c>
      <c r="U2066" s="253" t="str">
        <f>IF(Q2066=MAX($Q$761:$Q$2761),Q2066,"")</f>
        <v/>
      </c>
      <c r="V2066" s="253">
        <f>_xlfn.NORM.DIST(P2066,$T$753,$T$754,0)</f>
        <v>3.7206460416704473E-89</v>
      </c>
      <c r="W2066" s="253" t="str">
        <f>IF(V2066=MAX($V$761:$V$2761),Q2066,"")</f>
        <v/>
      </c>
      <c r="X2066" s="253" t="str">
        <f t="shared" si="491"/>
        <v/>
      </c>
      <c r="AB2066" s="253">
        <v>1305</v>
      </c>
      <c r="AC2066" s="253">
        <f t="shared" si="507"/>
        <v>264.45371900297232</v>
      </c>
      <c r="AD2066" s="253">
        <f t="shared" si="492"/>
        <v>8.7441633925065766E-4</v>
      </c>
      <c r="AE2066" s="253">
        <f t="shared" si="493"/>
        <v>0.88876756255216538</v>
      </c>
      <c r="AF2066" s="253">
        <f>IF(OR(AE2066&lt;$T$757,AE2066&gt;$T$758),AD2066,"")</f>
        <v>8.7441633925065766E-4</v>
      </c>
      <c r="AG2066" s="253" t="str">
        <f t="shared" si="494"/>
        <v/>
      </c>
      <c r="AH2066" s="253" t="str">
        <f t="shared" si="495"/>
        <v/>
      </c>
      <c r="AI2066" s="253">
        <f t="shared" si="496"/>
        <v>1.9519738352403236E-5</v>
      </c>
      <c r="AJ2066" s="253" t="str">
        <f t="shared" si="497"/>
        <v/>
      </c>
      <c r="AK2066" s="253" t="str">
        <f t="shared" si="498"/>
        <v/>
      </c>
      <c r="AO2066" s="253">
        <v>1305</v>
      </c>
      <c r="AP2066" s="253">
        <f t="shared" si="499"/>
        <v>1559.0875119004686</v>
      </c>
      <c r="AQ2066" s="253">
        <f t="shared" si="500"/>
        <v>1.4831922589766952E-4</v>
      </c>
      <c r="AR2066" s="253">
        <f t="shared" si="501"/>
        <v>0.88876756255216538</v>
      </c>
      <c r="AS2066" s="253">
        <f>IF(OR(AR2066&lt;$T$757,AR2066&gt;$T$758),AQ2066,"")</f>
        <v>1.4831922589766952E-4</v>
      </c>
      <c r="AT2066" s="253" t="str">
        <f t="shared" si="502"/>
        <v/>
      </c>
      <c r="AU2066" s="253" t="str">
        <f t="shared" si="503"/>
        <v/>
      </c>
      <c r="AV2066" s="253">
        <f t="shared" si="504"/>
        <v>0</v>
      </c>
      <c r="AW2066" s="253">
        <f t="shared" si="505"/>
        <v>1.4831922589766952E-4</v>
      </c>
      <c r="AX2066" s="253" t="str">
        <f t="shared" si="506"/>
        <v/>
      </c>
      <c r="AZ2066" s="259"/>
      <c r="BA2066" s="259">
        <f>BA2065+$BD$753</f>
        <v>8.3840000000001211</v>
      </c>
      <c r="BB2066" s="274">
        <f t="shared" si="489"/>
        <v>0.29995342503705763</v>
      </c>
      <c r="BC2066" s="259">
        <f t="shared" si="490"/>
        <v>5.2334001616938242E-4</v>
      </c>
      <c r="BD2066" s="259" t="str">
        <f t="shared" si="487"/>
        <v/>
      </c>
      <c r="BE2066" s="254" t="str">
        <f t="shared" si="488"/>
        <v/>
      </c>
    </row>
    <row r="2067" spans="1:57" ht="20.100000000000001" customHeight="1" x14ac:dyDescent="0.25">
      <c r="A2067" s="247">
        <v>1306</v>
      </c>
      <c r="B2067" s="247">
        <f>$B$755+(A2067*$B$758)</f>
        <v>2942.2104974521117</v>
      </c>
      <c r="C2067" s="247">
        <f>_xlfn.NORM.DIST($B2067,$B$752,$B$753,0)</f>
        <v>7.8468067700709766E-5</v>
      </c>
      <c r="D2067" s="247">
        <f>_xlfn.NORM.DIST($B2067,$B$752,$B$753,1)</f>
        <v>0.88952388623447554</v>
      </c>
      <c r="E2067" s="247">
        <f>IF(OR(D2067&lt;$F$757,D2067&gt;$F$758),C2067,"")</f>
        <v>7.8468067700709766E-5</v>
      </c>
      <c r="F2067" s="247" t="str">
        <f>IF(AND(D2067&gt;$F$757,D2067&lt;$F$758),C2067,"")</f>
        <v/>
      </c>
      <c r="G2067" s="247" t="str">
        <f>IF(C2067=MAX($C$761:$C$2761),C2067,"")</f>
        <v/>
      </c>
      <c r="H2067" s="247">
        <f>_xlfn.NORM.DIST(B2067,$F$753,$F$754,0)</f>
        <v>0</v>
      </c>
      <c r="I2067" s="247">
        <f>IF(H2067=MAX($H$761:$H$2761),C2067,"")</f>
        <v>7.8468067700709766E-5</v>
      </c>
      <c r="J2067" s="247" t="str">
        <f>IF(I2067=MIN($I$761:$I$2761),I2067,"")</f>
        <v/>
      </c>
      <c r="K2067" s="247"/>
      <c r="L2067" s="247"/>
      <c r="M2067" s="247"/>
      <c r="N2067" s="247"/>
      <c r="O2067" s="247">
        <v>1306</v>
      </c>
      <c r="P2067" s="247">
        <f>$P$755+(O2067*$P$758)</f>
        <v>171.45885754180551</v>
      </c>
      <c r="Q2067" s="247">
        <f>_xlfn.NORM.DIST(P2067,P$752,P$753,0)</f>
        <v>1.3465012879111252E-3</v>
      </c>
      <c r="R2067" s="247">
        <f>_xlfn.NORM.DIST(P2067,P$752,P$753,1)</f>
        <v>0.88952388623447542</v>
      </c>
      <c r="S2067" s="253">
        <f>IF(OR(R2067&lt;$T$757,R2067&gt;$T$758),Q2067,"")</f>
        <v>1.3465012879111252E-3</v>
      </c>
      <c r="T2067" s="253" t="str">
        <f>IF(AND(R2067&gt;$T$757,R2067&lt;$T$758),Q2067,"")</f>
        <v/>
      </c>
      <c r="U2067" s="253" t="str">
        <f>IF(Q2067=MAX($Q$761:$Q$2761),Q2067,"")</f>
        <v/>
      </c>
      <c r="V2067" s="253">
        <f>_xlfn.NORM.DIST(P2067,$T$753,$T$754,0)</f>
        <v>3.4361085094055302E-89</v>
      </c>
      <c r="W2067" s="253" t="str">
        <f>IF(V2067=MAX($V$761:$V$2761),Q2067,"")</f>
        <v/>
      </c>
      <c r="X2067" s="253" t="str">
        <f t="shared" si="491"/>
        <v/>
      </c>
      <c r="AB2067" s="253">
        <v>1306</v>
      </c>
      <c r="AC2067" s="253">
        <f t="shared" si="507"/>
        <v>265.32078037675251</v>
      </c>
      <c r="AD2067" s="253">
        <f t="shared" si="492"/>
        <v>8.7015262120056745E-4</v>
      </c>
      <c r="AE2067" s="253">
        <f t="shared" si="493"/>
        <v>0.88952388623447542</v>
      </c>
      <c r="AF2067" s="253">
        <f>IF(OR(AE2067&lt;$T$757,AE2067&gt;$T$758),AD2067,"")</f>
        <v>8.7015262120056745E-4</v>
      </c>
      <c r="AG2067" s="253" t="str">
        <f t="shared" si="494"/>
        <v/>
      </c>
      <c r="AH2067" s="253" t="str">
        <f t="shared" si="495"/>
        <v/>
      </c>
      <c r="AI2067" s="253">
        <f t="shared" si="496"/>
        <v>1.9285558683290388E-5</v>
      </c>
      <c r="AJ2067" s="253" t="str">
        <f t="shared" si="497"/>
        <v/>
      </c>
      <c r="AK2067" s="253" t="str">
        <f t="shared" si="498"/>
        <v/>
      </c>
      <c r="AO2067" s="253">
        <v>1306</v>
      </c>
      <c r="AP2067" s="253">
        <f t="shared" si="499"/>
        <v>1564.1992742345683</v>
      </c>
      <c r="AQ2067" s="253">
        <f t="shared" si="500"/>
        <v>1.4759601049986804E-4</v>
      </c>
      <c r="AR2067" s="253">
        <f t="shared" si="501"/>
        <v>0.88952388623447542</v>
      </c>
      <c r="AS2067" s="253">
        <f>IF(OR(AR2067&lt;$T$757,AR2067&gt;$T$758),AQ2067,"")</f>
        <v>1.4759601049986804E-4</v>
      </c>
      <c r="AT2067" s="253" t="str">
        <f t="shared" si="502"/>
        <v/>
      </c>
      <c r="AU2067" s="253" t="str">
        <f t="shared" si="503"/>
        <v/>
      </c>
      <c r="AV2067" s="253">
        <f t="shared" si="504"/>
        <v>0</v>
      </c>
      <c r="AW2067" s="253">
        <f t="shared" si="505"/>
        <v>1.4759601049986804E-4</v>
      </c>
      <c r="AX2067" s="253" t="str">
        <f t="shared" si="506"/>
        <v/>
      </c>
      <c r="AZ2067" s="259"/>
      <c r="BA2067" s="259">
        <f>BA2066+$BD$753</f>
        <v>8.3904000000001204</v>
      </c>
      <c r="BB2067" s="274">
        <f t="shared" si="489"/>
        <v>0.29943008502088825</v>
      </c>
      <c r="BC2067" s="259">
        <f t="shared" si="490"/>
        <v>5.2266374429343898E-4</v>
      </c>
      <c r="BD2067" s="259" t="str">
        <f t="shared" si="487"/>
        <v/>
      </c>
      <c r="BE2067" s="254" t="str">
        <f t="shared" si="488"/>
        <v/>
      </c>
    </row>
    <row r="2068" spans="1:57" ht="20.100000000000001" customHeight="1" x14ac:dyDescent="0.25">
      <c r="A2068" s="247">
        <v>1307</v>
      </c>
      <c r="B2068" s="247">
        <f>$B$755+(A2068*$B$758)</f>
        <v>2951.8255644372493</v>
      </c>
      <c r="C2068" s="247">
        <f>_xlfn.NORM.DIST($B2068,$B$752,$B$753,0)</f>
        <v>7.8084202303963139E-5</v>
      </c>
      <c r="D2068" s="247">
        <f>_xlfn.NORM.DIST($B2068,$B$752,$B$753,1)</f>
        <v>0.89027651601102242</v>
      </c>
      <c r="E2068" s="247">
        <f>IF(OR(D2068&lt;$F$757,D2068&gt;$F$758),C2068,"")</f>
        <v>7.8084202303963139E-5</v>
      </c>
      <c r="F2068" s="247" t="str">
        <f>IF(AND(D2068&gt;$F$757,D2068&lt;$F$758),C2068,"")</f>
        <v/>
      </c>
      <c r="G2068" s="247" t="str">
        <f>IF(C2068=MAX($C$761:$C$2761),C2068,"")</f>
        <v/>
      </c>
      <c r="H2068" s="247">
        <f>_xlfn.NORM.DIST(B2068,$F$753,$F$754,0)</f>
        <v>0</v>
      </c>
      <c r="I2068" s="247">
        <f>IF(H2068=MAX($H$761:$H$2761),C2068,"")</f>
        <v>7.8084202303963139E-5</v>
      </c>
      <c r="J2068" s="247" t="str">
        <f>IF(I2068=MIN($I$761:$I$2761),I2068,"")</f>
        <v/>
      </c>
      <c r="K2068" s="247"/>
      <c r="L2068" s="247"/>
      <c r="M2068" s="247"/>
      <c r="N2068" s="247"/>
      <c r="O2068" s="247">
        <v>1307</v>
      </c>
      <c r="P2068" s="247">
        <f>$P$755+(O2068*$P$758)</f>
        <v>172.01918060566766</v>
      </c>
      <c r="Q2068" s="247">
        <f>_xlfn.NORM.DIST(P2068,P$752,P$753,0)</f>
        <v>1.339914210310651E-3</v>
      </c>
      <c r="R2068" s="247">
        <f>_xlfn.NORM.DIST(P2068,P$752,P$753,1)</f>
        <v>0.89027651601102231</v>
      </c>
      <c r="S2068" s="253">
        <f>IF(OR(R2068&lt;$T$757,R2068&gt;$T$758),Q2068,"")</f>
        <v>1.339914210310651E-3</v>
      </c>
      <c r="T2068" s="253" t="str">
        <f>IF(AND(R2068&gt;$T$757,R2068&lt;$T$758),Q2068,"")</f>
        <v/>
      </c>
      <c r="U2068" s="253" t="str">
        <f>IF(Q2068=MAX($Q$761:$Q$2761),Q2068,"")</f>
        <v/>
      </c>
      <c r="V2068" s="253">
        <f>_xlfn.NORM.DIST(P2068,$T$753,$T$754,0)</f>
        <v>3.1732802981582979E-89</v>
      </c>
      <c r="W2068" s="253" t="str">
        <f>IF(V2068=MAX($V$761:$V$2761),Q2068,"")</f>
        <v/>
      </c>
      <c r="X2068" s="253" t="str">
        <f t="shared" si="491"/>
        <v/>
      </c>
      <c r="AB2068" s="253">
        <v>1307</v>
      </c>
      <c r="AC2068" s="253">
        <f t="shared" si="507"/>
        <v>266.1878417505327</v>
      </c>
      <c r="AD2068" s="253">
        <f t="shared" si="492"/>
        <v>8.6589583890740274E-4</v>
      </c>
      <c r="AE2068" s="253">
        <f t="shared" si="493"/>
        <v>0.89027651601102231</v>
      </c>
      <c r="AF2068" s="253">
        <f>IF(OR(AE2068&lt;$T$757,AE2068&gt;$T$758),AD2068,"")</f>
        <v>8.6589583890740274E-4</v>
      </c>
      <c r="AG2068" s="253" t="str">
        <f t="shared" si="494"/>
        <v/>
      </c>
      <c r="AH2068" s="253" t="str">
        <f t="shared" si="495"/>
        <v/>
      </c>
      <c r="AI2068" s="253">
        <f t="shared" si="496"/>
        <v>1.9053883619504286E-5</v>
      </c>
      <c r="AJ2068" s="253" t="str">
        <f t="shared" si="497"/>
        <v/>
      </c>
      <c r="AK2068" s="253" t="str">
        <f t="shared" si="498"/>
        <v/>
      </c>
      <c r="AO2068" s="253">
        <v>1307</v>
      </c>
      <c r="AP2068" s="253">
        <f t="shared" si="499"/>
        <v>1569.311036568668</v>
      </c>
      <c r="AQ2068" s="253">
        <f t="shared" si="500"/>
        <v>1.4687397155091814E-4</v>
      </c>
      <c r="AR2068" s="253">
        <f t="shared" si="501"/>
        <v>0.89027651601102231</v>
      </c>
      <c r="AS2068" s="253">
        <f>IF(OR(AR2068&lt;$T$757,AR2068&gt;$T$758),AQ2068,"")</f>
        <v>1.4687397155091814E-4</v>
      </c>
      <c r="AT2068" s="253" t="str">
        <f t="shared" si="502"/>
        <v/>
      </c>
      <c r="AU2068" s="253" t="str">
        <f t="shared" si="503"/>
        <v/>
      </c>
      <c r="AV2068" s="253">
        <f t="shared" si="504"/>
        <v>0</v>
      </c>
      <c r="AW2068" s="253">
        <f t="shared" si="505"/>
        <v>1.4687397155091814E-4</v>
      </c>
      <c r="AX2068" s="253" t="str">
        <f t="shared" si="506"/>
        <v/>
      </c>
      <c r="AZ2068" s="259"/>
      <c r="BA2068" s="259">
        <f>BA2067+$BD$753</f>
        <v>8.3968000000001197</v>
      </c>
      <c r="BB2068" s="274">
        <f t="shared" si="489"/>
        <v>0.29890742127659481</v>
      </c>
      <c r="BC2068" s="259">
        <f t="shared" si="490"/>
        <v>5.2198758762139752E-4</v>
      </c>
      <c r="BD2068" s="259" t="str">
        <f t="shared" si="487"/>
        <v/>
      </c>
      <c r="BE2068" s="254" t="str">
        <f t="shared" si="488"/>
        <v/>
      </c>
    </row>
    <row r="2069" spans="1:57" ht="20.100000000000001" customHeight="1" x14ac:dyDescent="0.25">
      <c r="A2069" s="248">
        <v>1308</v>
      </c>
      <c r="B2069" s="247">
        <f>$B$755+(A2069*$B$758)</f>
        <v>2961.440631422387</v>
      </c>
      <c r="C2069" s="247">
        <f>_xlfn.NORM.DIST($B2069,$B$752,$B$753,0)</f>
        <v>7.7700971549336795E-5</v>
      </c>
      <c r="D2069" s="247">
        <f>_xlfn.NORM.DIST($B2069,$B$752,$B$753,1)</f>
        <v>0.89102545793979304</v>
      </c>
      <c r="E2069" s="247">
        <f>IF(OR(D2069&lt;$F$757,D2069&gt;$F$758),C2069,"")</f>
        <v>7.7700971549336795E-5</v>
      </c>
      <c r="F2069" s="247" t="str">
        <f>IF(AND(D2069&gt;$F$757,D2069&lt;$F$758),C2069,"")</f>
        <v/>
      </c>
      <c r="G2069" s="247" t="str">
        <f>IF(C2069=MAX($C$761:$C$2761),C2069,"")</f>
        <v/>
      </c>
      <c r="H2069" s="247">
        <f>_xlfn.NORM.DIST(B2069,$F$753,$F$754,0)</f>
        <v>0</v>
      </c>
      <c r="I2069" s="247">
        <f>IF(H2069=MAX($H$761:$H$2761),C2069,"")</f>
        <v>7.7700971549336795E-5</v>
      </c>
      <c r="J2069" s="247" t="str">
        <f>IF(I2069=MIN($I$761:$I$2761),I2069,"")</f>
        <v/>
      </c>
      <c r="K2069" s="247"/>
      <c r="L2069" s="247"/>
      <c r="M2069" s="247"/>
      <c r="N2069" s="247"/>
      <c r="O2069" s="248">
        <v>1308</v>
      </c>
      <c r="P2069" s="247">
        <f>$P$755+(O2069*$P$758)</f>
        <v>172.5795036695298</v>
      </c>
      <c r="Q2069" s="247">
        <f>_xlfn.NORM.DIST(P2069,P$752,P$753,0)</f>
        <v>1.3333380230819841E-3</v>
      </c>
      <c r="R2069" s="247">
        <f>_xlfn.NORM.DIST(P2069,P$752,P$753,1)</f>
        <v>0.89102545793979304</v>
      </c>
      <c r="S2069" s="253">
        <f>IF(OR(R2069&lt;$T$757,R2069&gt;$T$758),Q2069,"")</f>
        <v>1.3333380230819841E-3</v>
      </c>
      <c r="T2069" s="253" t="str">
        <f>IF(AND(R2069&gt;$T$757,R2069&lt;$T$758),Q2069,"")</f>
        <v/>
      </c>
      <c r="U2069" s="253" t="str">
        <f>IF(Q2069=MAX($Q$761:$Q$2761),Q2069,"")</f>
        <v/>
      </c>
      <c r="V2069" s="253">
        <f>_xlfn.NORM.DIST(P2069,$T$753,$T$754,0)</f>
        <v>2.9305089490278384E-89</v>
      </c>
      <c r="W2069" s="253" t="str">
        <f>IF(V2069=MAX($V$761:$V$2761),Q2069,"")</f>
        <v/>
      </c>
      <c r="X2069" s="253" t="str">
        <f t="shared" si="491"/>
        <v/>
      </c>
      <c r="AB2069" s="259">
        <v>1308</v>
      </c>
      <c r="AC2069" s="253">
        <f t="shared" si="507"/>
        <v>267.05490312431289</v>
      </c>
      <c r="AD2069" s="253">
        <f t="shared" si="492"/>
        <v>8.616460943242345E-4</v>
      </c>
      <c r="AE2069" s="253">
        <f t="shared" si="493"/>
        <v>0.89102545793979293</v>
      </c>
      <c r="AF2069" s="253">
        <f>IF(OR(AE2069&lt;$T$757,AE2069&gt;$T$758),AD2069,"")</f>
        <v>8.616460943242345E-4</v>
      </c>
      <c r="AG2069" s="253" t="str">
        <f t="shared" si="494"/>
        <v/>
      </c>
      <c r="AH2069" s="253" t="str">
        <f t="shared" si="495"/>
        <v/>
      </c>
      <c r="AI2069" s="253">
        <f t="shared" si="496"/>
        <v>1.8824690442540345E-5</v>
      </c>
      <c r="AJ2069" s="253" t="str">
        <f t="shared" si="497"/>
        <v/>
      </c>
      <c r="AK2069" s="253" t="str">
        <f t="shared" si="498"/>
        <v/>
      </c>
      <c r="AO2069" s="259">
        <v>1308</v>
      </c>
      <c r="AP2069" s="253">
        <f t="shared" si="499"/>
        <v>1574.4227989027677</v>
      </c>
      <c r="AQ2069" s="253">
        <f t="shared" si="500"/>
        <v>1.4615312634418459E-4</v>
      </c>
      <c r="AR2069" s="253">
        <f t="shared" si="501"/>
        <v>0.89102545793979293</v>
      </c>
      <c r="AS2069" s="253">
        <f>IF(OR(AR2069&lt;$T$757,AR2069&gt;$T$758),AQ2069,"")</f>
        <v>1.4615312634418459E-4</v>
      </c>
      <c r="AT2069" s="253" t="str">
        <f t="shared" si="502"/>
        <v/>
      </c>
      <c r="AU2069" s="253" t="str">
        <f t="shared" si="503"/>
        <v/>
      </c>
      <c r="AV2069" s="253">
        <f t="shared" si="504"/>
        <v>0</v>
      </c>
      <c r="AW2069" s="253">
        <f t="shared" si="505"/>
        <v>1.4615312634418459E-4</v>
      </c>
      <c r="AX2069" s="253" t="str">
        <f t="shared" si="506"/>
        <v/>
      </c>
      <c r="AZ2069" s="259"/>
      <c r="BA2069" s="259">
        <f>BA2068+$BD$753</f>
        <v>8.403200000000119</v>
      </c>
      <c r="BB2069" s="274">
        <f t="shared" si="489"/>
        <v>0.29838543368897341</v>
      </c>
      <c r="BC2069" s="259">
        <f t="shared" si="490"/>
        <v>5.2131154912332667E-4</v>
      </c>
      <c r="BD2069" s="259" t="str">
        <f t="shared" si="487"/>
        <v/>
      </c>
      <c r="BE2069" s="254" t="str">
        <f t="shared" si="488"/>
        <v/>
      </c>
    </row>
    <row r="2070" spans="1:57" ht="20.100000000000001" customHeight="1" x14ac:dyDescent="0.25">
      <c r="A2070" s="247">
        <v>1309</v>
      </c>
      <c r="B2070" s="247">
        <f>$B$755+(A2070*$B$758)</f>
        <v>2971.0556984075247</v>
      </c>
      <c r="C2070" s="247">
        <f>_xlfn.NORM.DIST($B2070,$B$752,$B$753,0)</f>
        <v>7.7318384555252544E-5</v>
      </c>
      <c r="D2070" s="247">
        <f>_xlfn.NORM.DIST($B2070,$B$752,$B$753,1)</f>
        <v>0.89177071816681164</v>
      </c>
      <c r="E2070" s="247">
        <f>IF(OR(D2070&lt;$F$757,D2070&gt;$F$758),C2070,"")</f>
        <v>7.7318384555252544E-5</v>
      </c>
      <c r="F2070" s="247" t="str">
        <f>IF(AND(D2070&gt;$F$757,D2070&lt;$F$758),C2070,"")</f>
        <v/>
      </c>
      <c r="G2070" s="247" t="str">
        <f>IF(C2070=MAX($C$761:$C$2761),C2070,"")</f>
        <v/>
      </c>
      <c r="H2070" s="247">
        <f>_xlfn.NORM.DIST(B2070,$F$753,$F$754,0)</f>
        <v>0</v>
      </c>
      <c r="I2070" s="247">
        <f>IF(H2070=MAX($H$761:$H$2761),C2070,"")</f>
        <v>7.7318384555252544E-5</v>
      </c>
      <c r="J2070" s="247" t="str">
        <f>IF(I2070=MIN($I$761:$I$2761),I2070,"")</f>
        <v/>
      </c>
      <c r="K2070" s="247"/>
      <c r="L2070" s="247"/>
      <c r="M2070" s="247"/>
      <c r="N2070" s="247"/>
      <c r="O2070" s="247">
        <v>1309</v>
      </c>
      <c r="P2070" s="247">
        <f>$P$755+(O2070*$P$758)</f>
        <v>173.13982673339194</v>
      </c>
      <c r="Q2070" s="247">
        <f>_xlfn.NORM.DIST(P2070,P$752,P$753,0)</f>
        <v>1.3267728826959944E-3</v>
      </c>
      <c r="R2070" s="247">
        <f>_xlfn.NORM.DIST(P2070,P$752,P$753,1)</f>
        <v>0.89177071816681164</v>
      </c>
      <c r="S2070" s="253">
        <f>IF(OR(R2070&lt;$T$757,R2070&gt;$T$758),Q2070,"")</f>
        <v>1.3267728826959944E-3</v>
      </c>
      <c r="T2070" s="253" t="str">
        <f>IF(AND(R2070&gt;$T$757,R2070&lt;$T$758),Q2070,"")</f>
        <v/>
      </c>
      <c r="U2070" s="253" t="str">
        <f>IF(Q2070=MAX($Q$761:$Q$2761),Q2070,"")</f>
        <v/>
      </c>
      <c r="V2070" s="253">
        <f>_xlfn.NORM.DIST(P2070,$T$753,$T$754,0)</f>
        <v>2.7062674861379371E-89</v>
      </c>
      <c r="W2070" s="253" t="str">
        <f>IF(V2070=MAX($V$761:$V$2761),Q2070,"")</f>
        <v/>
      </c>
      <c r="X2070" s="253" t="str">
        <f t="shared" si="491"/>
        <v/>
      </c>
      <c r="AB2070" s="253">
        <v>1309</v>
      </c>
      <c r="AC2070" s="253">
        <f t="shared" si="507"/>
        <v>267.9219644980933</v>
      </c>
      <c r="AD2070" s="253">
        <f t="shared" si="492"/>
        <v>8.5740348856759075E-4</v>
      </c>
      <c r="AE2070" s="253">
        <f t="shared" si="493"/>
        <v>0.89177071816681164</v>
      </c>
      <c r="AF2070" s="253">
        <f>IF(OR(AE2070&lt;$T$757,AE2070&gt;$T$758),AD2070,"")</f>
        <v>8.5740348856759075E-4</v>
      </c>
      <c r="AG2070" s="253" t="str">
        <f t="shared" si="494"/>
        <v/>
      </c>
      <c r="AH2070" s="253" t="str">
        <f t="shared" si="495"/>
        <v/>
      </c>
      <c r="AI2070" s="253">
        <f t="shared" si="496"/>
        <v>1.8597956588575145E-5</v>
      </c>
      <c r="AJ2070" s="253" t="str">
        <f t="shared" si="497"/>
        <v/>
      </c>
      <c r="AK2070" s="253" t="str">
        <f t="shared" si="498"/>
        <v/>
      </c>
      <c r="AO2070" s="253">
        <v>1309</v>
      </c>
      <c r="AP2070" s="253">
        <f t="shared" si="499"/>
        <v>1579.5345612368674</v>
      </c>
      <c r="AQ2070" s="253">
        <f t="shared" si="500"/>
        <v>1.4543349203113704E-4</v>
      </c>
      <c r="AR2070" s="253">
        <f t="shared" si="501"/>
        <v>0.89177071816681153</v>
      </c>
      <c r="AS2070" s="253">
        <f>IF(OR(AR2070&lt;$T$757,AR2070&gt;$T$758),AQ2070,"")</f>
        <v>1.4543349203113704E-4</v>
      </c>
      <c r="AT2070" s="253" t="str">
        <f t="shared" si="502"/>
        <v/>
      </c>
      <c r="AU2070" s="253" t="str">
        <f t="shared" si="503"/>
        <v/>
      </c>
      <c r="AV2070" s="253">
        <f t="shared" si="504"/>
        <v>0</v>
      </c>
      <c r="AW2070" s="253">
        <f t="shared" si="505"/>
        <v>1.4543349203113704E-4</v>
      </c>
      <c r="AX2070" s="253" t="str">
        <f t="shared" si="506"/>
        <v/>
      </c>
      <c r="AZ2070" s="259"/>
      <c r="BA2070" s="259">
        <f>BA2069+$BD$753</f>
        <v>8.4096000000001183</v>
      </c>
      <c r="BB2070" s="274">
        <f t="shared" si="489"/>
        <v>0.29786412213985008</v>
      </c>
      <c r="BC2070" s="259">
        <f t="shared" si="490"/>
        <v>5.2063563175691607E-4</v>
      </c>
      <c r="BD2070" s="259" t="str">
        <f t="shared" si="487"/>
        <v/>
      </c>
      <c r="BE2070" s="254" t="str">
        <f t="shared" si="488"/>
        <v/>
      </c>
    </row>
    <row r="2071" spans="1:57" ht="20.100000000000001" customHeight="1" x14ac:dyDescent="0.25">
      <c r="A2071" s="247">
        <v>1310</v>
      </c>
      <c r="B2071" s="247">
        <f>$B$755+(A2071*$B$758)</f>
        <v>2980.6707653926624</v>
      </c>
      <c r="C2071" s="247">
        <f>_xlfn.NORM.DIST($B2071,$B$752,$B$753,0)</f>
        <v>7.6936450364483157E-5</v>
      </c>
      <c r="D2071" s="247">
        <f>_xlfn.NORM.DIST($B2071,$B$752,$B$753,1)</f>
        <v>0.89251230292541306</v>
      </c>
      <c r="E2071" s="247">
        <f>IF(OR(D2071&lt;$F$757,D2071&gt;$F$758),C2071,"")</f>
        <v>7.6936450364483157E-5</v>
      </c>
      <c r="F2071" s="247" t="str">
        <f>IF(AND(D2071&gt;$F$757,D2071&lt;$F$758),C2071,"")</f>
        <v/>
      </c>
      <c r="G2071" s="247" t="str">
        <f>IF(C2071=MAX($C$761:$C$2761),C2071,"")</f>
        <v/>
      </c>
      <c r="H2071" s="247">
        <f>_xlfn.NORM.DIST(B2071,$F$753,$F$754,0)</f>
        <v>0</v>
      </c>
      <c r="I2071" s="247">
        <f>IF(H2071=MAX($H$761:$H$2761),C2071,"")</f>
        <v>7.6936450364483157E-5</v>
      </c>
      <c r="J2071" s="247" t="str">
        <f>IF(I2071=MIN($I$761:$I$2761),I2071,"")</f>
        <v/>
      </c>
      <c r="K2071" s="247"/>
      <c r="L2071" s="247"/>
      <c r="M2071" s="247"/>
      <c r="N2071" s="247"/>
      <c r="O2071" s="247">
        <v>1310</v>
      </c>
      <c r="P2071" s="247">
        <f>$P$755+(O2071*$P$758)</f>
        <v>173.70014979725397</v>
      </c>
      <c r="Q2071" s="247">
        <f>_xlfn.NORM.DIST(P2071,P$752,P$753,0)</f>
        <v>1.3202189443254236E-3</v>
      </c>
      <c r="R2071" s="247">
        <f>_xlfn.NORM.DIST(P2071,P$752,P$753,1)</f>
        <v>0.89251230292541306</v>
      </c>
      <c r="S2071" s="253">
        <f>IF(OR(R2071&lt;$T$757,R2071&gt;$T$758),Q2071,"")</f>
        <v>1.3202189443254236E-3</v>
      </c>
      <c r="T2071" s="253" t="str">
        <f>IF(AND(R2071&gt;$T$757,R2071&lt;$T$758),Q2071,"")</f>
        <v/>
      </c>
      <c r="U2071" s="253" t="str">
        <f>IF(Q2071=MAX($Q$761:$Q$2761),Q2071,"")</f>
        <v/>
      </c>
      <c r="V2071" s="253">
        <f>_xlfn.NORM.DIST(P2071,$T$753,$T$754,0)</f>
        <v>2.4991449105640672E-89</v>
      </c>
      <c r="W2071" s="253" t="str">
        <f>IF(V2071=MAX($V$761:$V$2761),Q2071,"")</f>
        <v/>
      </c>
      <c r="X2071" s="253" t="str">
        <f t="shared" si="491"/>
        <v/>
      </c>
      <c r="AB2071" s="253">
        <v>1310</v>
      </c>
      <c r="AC2071" s="253">
        <f t="shared" si="507"/>
        <v>268.78902587187349</v>
      </c>
      <c r="AD2071" s="253">
        <f t="shared" si="492"/>
        <v>8.5316812191511132E-4</v>
      </c>
      <c r="AE2071" s="253">
        <f t="shared" si="493"/>
        <v>0.89251230292541306</v>
      </c>
      <c r="AF2071" s="253">
        <f>IF(OR(AE2071&lt;$T$757,AE2071&gt;$T$758),AD2071,"")</f>
        <v>8.5316812191511132E-4</v>
      </c>
      <c r="AG2071" s="253" t="str">
        <f t="shared" si="494"/>
        <v/>
      </c>
      <c r="AH2071" s="253" t="str">
        <f t="shared" si="495"/>
        <v/>
      </c>
      <c r="AI2071" s="253">
        <f t="shared" si="496"/>
        <v>1.8373659648041267E-5</v>
      </c>
      <c r="AJ2071" s="253" t="str">
        <f t="shared" si="497"/>
        <v/>
      </c>
      <c r="AK2071" s="253" t="str">
        <f t="shared" si="498"/>
        <v/>
      </c>
      <c r="AO2071" s="253">
        <v>1310</v>
      </c>
      <c r="AP2071" s="253">
        <f t="shared" si="499"/>
        <v>1584.646323570968</v>
      </c>
      <c r="AQ2071" s="253">
        <f t="shared" si="500"/>
        <v>1.4471508562095145E-4</v>
      </c>
      <c r="AR2071" s="253">
        <f t="shared" si="501"/>
        <v>0.89251230292541306</v>
      </c>
      <c r="AS2071" s="253">
        <f>IF(OR(AR2071&lt;$T$757,AR2071&gt;$T$758),AQ2071,"")</f>
        <v>1.4471508562095145E-4</v>
      </c>
      <c r="AT2071" s="253" t="str">
        <f t="shared" si="502"/>
        <v/>
      </c>
      <c r="AU2071" s="253" t="str">
        <f t="shared" si="503"/>
        <v/>
      </c>
      <c r="AV2071" s="253">
        <f t="shared" si="504"/>
        <v>0</v>
      </c>
      <c r="AW2071" s="253">
        <f t="shared" si="505"/>
        <v>1.4471508562095145E-4</v>
      </c>
      <c r="AX2071" s="253" t="str">
        <f t="shared" si="506"/>
        <v/>
      </c>
      <c r="AZ2071" s="259"/>
      <c r="BA2071" s="259">
        <f>BA2070+$BD$753</f>
        <v>8.4160000000001176</v>
      </c>
      <c r="BB2071" s="274">
        <f t="shared" si="489"/>
        <v>0.29734348650809317</v>
      </c>
      <c r="BC2071" s="259">
        <f t="shared" si="490"/>
        <v>5.1995983846869764E-4</v>
      </c>
      <c r="BD2071" s="259" t="str">
        <f t="shared" si="487"/>
        <v/>
      </c>
      <c r="BE2071" s="254" t="str">
        <f t="shared" si="488"/>
        <v/>
      </c>
    </row>
    <row r="2072" spans="1:57" ht="20.100000000000001" customHeight="1" x14ac:dyDescent="0.25">
      <c r="A2072" s="247">
        <v>1311</v>
      </c>
      <c r="B2072" s="247">
        <f>$B$755+(A2072*$B$758)</f>
        <v>2990.2858323778</v>
      </c>
      <c r="C2072" s="247">
        <f>_xlfn.NORM.DIST($B2072,$B$752,$B$753,0)</f>
        <v>7.6555177943947502E-5</v>
      </c>
      <c r="D2072" s="247">
        <f>_xlfn.NORM.DIST($B2072,$B$752,$B$753,1)</f>
        <v>0.89325021853551456</v>
      </c>
      <c r="E2072" s="247">
        <f>IF(OR(D2072&lt;$F$757,D2072&gt;$F$758),C2072,"")</f>
        <v>7.6555177943947502E-5</v>
      </c>
      <c r="F2072" s="247" t="str">
        <f>IF(AND(D2072&gt;$F$757,D2072&lt;$F$758),C2072,"")</f>
        <v/>
      </c>
      <c r="G2072" s="247" t="str">
        <f>IF(C2072=MAX($C$761:$C$2761),C2072,"")</f>
        <v/>
      </c>
      <c r="H2072" s="247">
        <f>_xlfn.NORM.DIST(B2072,$F$753,$F$754,0)</f>
        <v>0</v>
      </c>
      <c r="I2072" s="247">
        <f>IF(H2072=MAX($H$761:$H$2761),C2072,"")</f>
        <v>7.6555177943947502E-5</v>
      </c>
      <c r="J2072" s="247" t="str">
        <f>IF(I2072=MIN($I$761:$I$2761),I2072,"")</f>
        <v/>
      </c>
      <c r="K2072" s="247"/>
      <c r="L2072" s="247"/>
      <c r="M2072" s="247"/>
      <c r="N2072" s="247"/>
      <c r="O2072" s="247">
        <v>1311</v>
      </c>
      <c r="P2072" s="247">
        <f>$P$755+(O2072*$P$758)</f>
        <v>174.26047286111611</v>
      </c>
      <c r="Q2072" s="247">
        <f>_xlfn.NORM.DIST(P2072,P$752,P$753,0)</f>
        <v>1.3136763618413689E-3</v>
      </c>
      <c r="R2072" s="247">
        <f>_xlfn.NORM.DIST(P2072,P$752,P$753,1)</f>
        <v>0.89325021853551456</v>
      </c>
      <c r="S2072" s="253">
        <f>IF(OR(R2072&lt;$T$757,R2072&gt;$T$758),Q2072,"")</f>
        <v>1.3136763618413689E-3</v>
      </c>
      <c r="T2072" s="253" t="str">
        <f>IF(AND(R2072&gt;$T$757,R2072&lt;$T$758),Q2072,"")</f>
        <v/>
      </c>
      <c r="U2072" s="253" t="str">
        <f>IF(Q2072=MAX($Q$761:$Q$2761),Q2072,"")</f>
        <v/>
      </c>
      <c r="V2072" s="253">
        <f>_xlfn.NORM.DIST(P2072,$T$753,$T$754,0)</f>
        <v>2.3078374126672089E-89</v>
      </c>
      <c r="W2072" s="253" t="str">
        <f>IF(V2072=MAX($V$761:$V$2761),Q2072,"")</f>
        <v/>
      </c>
      <c r="X2072" s="253" t="str">
        <f t="shared" si="491"/>
        <v/>
      </c>
      <c r="AB2072" s="253">
        <v>1311</v>
      </c>
      <c r="AC2072" s="253">
        <f t="shared" si="507"/>
        <v>269.65608724565368</v>
      </c>
      <c r="AD2072" s="253">
        <f t="shared" si="492"/>
        <v>8.4894009380326871E-4</v>
      </c>
      <c r="AE2072" s="253">
        <f t="shared" si="493"/>
        <v>0.89325021853551456</v>
      </c>
      <c r="AF2072" s="253">
        <f>IF(OR(AE2072&lt;$T$757,AE2072&gt;$T$758),AD2072,"")</f>
        <v>8.4894009380326871E-4</v>
      </c>
      <c r="AG2072" s="253" t="str">
        <f t="shared" si="494"/>
        <v/>
      </c>
      <c r="AH2072" s="253" t="str">
        <f t="shared" si="495"/>
        <v/>
      </c>
      <c r="AI2072" s="253">
        <f t="shared" si="496"/>
        <v>1.8151777365194544E-5</v>
      </c>
      <c r="AJ2072" s="253" t="str">
        <f t="shared" si="497"/>
        <v/>
      </c>
      <c r="AK2072" s="253" t="str">
        <f t="shared" si="498"/>
        <v/>
      </c>
      <c r="AO2072" s="253">
        <v>1311</v>
      </c>
      <c r="AP2072" s="253">
        <f t="shared" si="499"/>
        <v>1589.7580859050677</v>
      </c>
      <c r="AQ2072" s="253">
        <f t="shared" si="500"/>
        <v>1.4399792398012544E-4</v>
      </c>
      <c r="AR2072" s="253">
        <f t="shared" si="501"/>
        <v>0.89325021853551456</v>
      </c>
      <c r="AS2072" s="253">
        <f>IF(OR(AR2072&lt;$T$757,AR2072&gt;$T$758),AQ2072,"")</f>
        <v>1.4399792398012544E-4</v>
      </c>
      <c r="AT2072" s="253" t="str">
        <f t="shared" si="502"/>
        <v/>
      </c>
      <c r="AU2072" s="253" t="str">
        <f t="shared" si="503"/>
        <v/>
      </c>
      <c r="AV2072" s="253">
        <f t="shared" si="504"/>
        <v>0</v>
      </c>
      <c r="AW2072" s="253">
        <f t="shared" si="505"/>
        <v>1.4399792398012544E-4</v>
      </c>
      <c r="AX2072" s="253" t="str">
        <f t="shared" si="506"/>
        <v/>
      </c>
      <c r="AZ2072" s="259"/>
      <c r="BA2072" s="259">
        <f>BA2071+$BD$753</f>
        <v>8.4224000000001169</v>
      </c>
      <c r="BB2072" s="274">
        <f t="shared" si="489"/>
        <v>0.29682352666962447</v>
      </c>
      <c r="BC2072" s="259">
        <f t="shared" si="490"/>
        <v>5.1928417219321288E-4</v>
      </c>
      <c r="BD2072" s="259" t="str">
        <f t="shared" si="487"/>
        <v/>
      </c>
      <c r="BE2072" s="254" t="str">
        <f t="shared" si="488"/>
        <v/>
      </c>
    </row>
    <row r="2073" spans="1:57" ht="20.100000000000001" customHeight="1" x14ac:dyDescent="0.25">
      <c r="A2073" s="247">
        <v>1312</v>
      </c>
      <c r="B2073" s="247">
        <f>$B$755+(A2073*$B$758)</f>
        <v>2999.9008993629377</v>
      </c>
      <c r="C2073" s="247">
        <f>_xlfn.NORM.DIST($B2073,$B$752,$B$753,0)</f>
        <v>7.6174576184512814E-5</v>
      </c>
      <c r="D2073" s="247">
        <f>_xlfn.NORM.DIST($B2073,$B$752,$B$753,1)</f>
        <v>0.89398447140288539</v>
      </c>
      <c r="E2073" s="247">
        <f>IF(OR(D2073&lt;$F$757,D2073&gt;$F$758),C2073,"")</f>
        <v>7.6174576184512814E-5</v>
      </c>
      <c r="F2073" s="247" t="str">
        <f>IF(AND(D2073&gt;$F$757,D2073&lt;$F$758),C2073,"")</f>
        <v/>
      </c>
      <c r="G2073" s="247" t="str">
        <f>IF(C2073=MAX($C$761:$C$2761),C2073,"")</f>
        <v/>
      </c>
      <c r="H2073" s="247">
        <f>_xlfn.NORM.DIST(B2073,$F$753,$F$754,0)</f>
        <v>0</v>
      </c>
      <c r="I2073" s="247">
        <f>IF(H2073=MAX($H$761:$H$2761),C2073,"")</f>
        <v>7.6174576184512814E-5</v>
      </c>
      <c r="J2073" s="247" t="str">
        <f>IF(I2073=MIN($I$761:$I$2761),I2073,"")</f>
        <v/>
      </c>
      <c r="K2073" s="247"/>
      <c r="L2073" s="247"/>
      <c r="M2073" s="247"/>
      <c r="N2073" s="247"/>
      <c r="O2073" s="247">
        <v>1312</v>
      </c>
      <c r="P2073" s="247">
        <f>$P$755+(O2073*$P$758)</f>
        <v>174.82079592497826</v>
      </c>
      <c r="Q2073" s="247">
        <f>_xlfn.NORM.DIST(P2073,P$752,P$753,0)</f>
        <v>1.3071452878098946E-3</v>
      </c>
      <c r="R2073" s="247">
        <f>_xlfn.NORM.DIST(P2073,P$752,P$753,1)</f>
        <v>0.89398447140288551</v>
      </c>
      <c r="S2073" s="253">
        <f>IF(OR(R2073&lt;$T$757,R2073&gt;$T$758),Q2073,"")</f>
        <v>1.3071452878098946E-3</v>
      </c>
      <c r="T2073" s="253" t="str">
        <f>IF(AND(R2073&gt;$T$757,R2073&lt;$T$758),Q2073,"")</f>
        <v/>
      </c>
      <c r="U2073" s="253" t="str">
        <f>IF(Q2073=MAX($Q$761:$Q$2761),Q2073,"")</f>
        <v/>
      </c>
      <c r="V2073" s="253">
        <f>_xlfn.NORM.DIST(P2073,$T$753,$T$754,0)</f>
        <v>2.131140248673592E-89</v>
      </c>
      <c r="W2073" s="253" t="str">
        <f>IF(V2073=MAX($V$761:$V$2761),Q2073,"")</f>
        <v/>
      </c>
      <c r="X2073" s="253" t="str">
        <f t="shared" si="491"/>
        <v/>
      </c>
      <c r="AB2073" s="253">
        <v>1312</v>
      </c>
      <c r="AC2073" s="253">
        <f t="shared" si="507"/>
        <v>270.52314861943387</v>
      </c>
      <c r="AD2073" s="253">
        <f t="shared" si="492"/>
        <v>8.4471950282518076E-4</v>
      </c>
      <c r="AE2073" s="253">
        <f t="shared" si="493"/>
        <v>0.89398447140288528</v>
      </c>
      <c r="AF2073" s="253">
        <f>IF(OR(AE2073&lt;$T$757,AE2073&gt;$T$758),AD2073,"")</f>
        <v>8.4471950282518076E-4</v>
      </c>
      <c r="AG2073" s="253" t="str">
        <f t="shared" si="494"/>
        <v/>
      </c>
      <c r="AH2073" s="253" t="str">
        <f t="shared" si="495"/>
        <v/>
      </c>
      <c r="AI2073" s="253">
        <f t="shared" si="496"/>
        <v>1.7932287637675055E-5</v>
      </c>
      <c r="AJ2073" s="253" t="str">
        <f t="shared" si="497"/>
        <v/>
      </c>
      <c r="AK2073" s="253" t="str">
        <f t="shared" si="498"/>
        <v/>
      </c>
      <c r="AO2073" s="253">
        <v>1312</v>
      </c>
      <c r="AP2073" s="253">
        <f t="shared" si="499"/>
        <v>1594.8698482391674</v>
      </c>
      <c r="AQ2073" s="253">
        <f t="shared" si="500"/>
        <v>1.4328202383210537E-4</v>
      </c>
      <c r="AR2073" s="253">
        <f t="shared" si="501"/>
        <v>0.89398447140288528</v>
      </c>
      <c r="AS2073" s="253">
        <f>IF(OR(AR2073&lt;$T$757,AR2073&gt;$T$758),AQ2073,"")</f>
        <v>1.4328202383210537E-4</v>
      </c>
      <c r="AT2073" s="253" t="str">
        <f t="shared" si="502"/>
        <v/>
      </c>
      <c r="AU2073" s="253" t="str">
        <f t="shared" si="503"/>
        <v/>
      </c>
      <c r="AV2073" s="253">
        <f t="shared" si="504"/>
        <v>0</v>
      </c>
      <c r="AW2073" s="253">
        <f t="shared" si="505"/>
        <v>1.4328202383210537E-4</v>
      </c>
      <c r="AX2073" s="253" t="str">
        <f t="shared" si="506"/>
        <v/>
      </c>
      <c r="AZ2073" s="259"/>
      <c r="BA2073" s="259">
        <f>BA2072+$BD$753</f>
        <v>8.4288000000001162</v>
      </c>
      <c r="BB2073" s="274">
        <f t="shared" si="489"/>
        <v>0.29630424249743126</v>
      </c>
      <c r="BC2073" s="259">
        <f t="shared" si="490"/>
        <v>5.1860863585490025E-4</v>
      </c>
      <c r="BD2073" s="259" t="str">
        <f t="shared" si="487"/>
        <v/>
      </c>
      <c r="BE2073" s="254" t="str">
        <f t="shared" si="488"/>
        <v/>
      </c>
    </row>
    <row r="2074" spans="1:57" ht="20.100000000000001" customHeight="1" x14ac:dyDescent="0.25">
      <c r="A2074" s="247">
        <v>1313</v>
      </c>
      <c r="B2074" s="247">
        <f>$B$755+(A2074*$B$758)</f>
        <v>3009.5159663480754</v>
      </c>
      <c r="C2074" s="247">
        <f>_xlfn.NORM.DIST($B2074,$B$752,$B$753,0)</f>
        <v>7.5794653900803947E-5</v>
      </c>
      <c r="D2074" s="247">
        <f>_xlfn.NORM.DIST($B2074,$B$752,$B$753,1)</f>
        <v>0.89471506801841483</v>
      </c>
      <c r="E2074" s="247">
        <f>IF(OR(D2074&lt;$F$757,D2074&gt;$F$758),C2074,"")</f>
        <v>7.5794653900803947E-5</v>
      </c>
      <c r="F2074" s="247" t="str">
        <f>IF(AND(D2074&gt;$F$757,D2074&lt;$F$758),C2074,"")</f>
        <v/>
      </c>
      <c r="G2074" s="247" t="str">
        <f>IF(C2074=MAX($C$761:$C$2761),C2074,"")</f>
        <v/>
      </c>
      <c r="H2074" s="247">
        <f>_xlfn.NORM.DIST(B2074,$F$753,$F$754,0)</f>
        <v>0</v>
      </c>
      <c r="I2074" s="247">
        <f>IF(H2074=MAX($H$761:$H$2761),C2074,"")</f>
        <v>7.5794653900803947E-5</v>
      </c>
      <c r="J2074" s="247" t="str">
        <f>IF(I2074=MIN($I$761:$I$2761),I2074,"")</f>
        <v/>
      </c>
      <c r="K2074" s="247"/>
      <c r="L2074" s="247"/>
      <c r="M2074" s="247"/>
      <c r="N2074" s="247"/>
      <c r="O2074" s="247">
        <v>1313</v>
      </c>
      <c r="P2074" s="247">
        <f>$P$755+(O2074*$P$758)</f>
        <v>175.38111898884029</v>
      </c>
      <c r="Q2074" s="247">
        <f>_xlfn.NORM.DIST(P2074,P$752,P$753,0)</f>
        <v>1.3006258734887567E-3</v>
      </c>
      <c r="R2074" s="247">
        <f>_xlfn.NORM.DIST(P2074,P$752,P$753,1)</f>
        <v>0.89471506801841472</v>
      </c>
      <c r="S2074" s="253">
        <f>IF(OR(R2074&lt;$T$757,R2074&gt;$T$758),Q2074,"")</f>
        <v>1.3006258734887567E-3</v>
      </c>
      <c r="T2074" s="253" t="str">
        <f>IF(AND(R2074&gt;$T$757,R2074&lt;$T$758),Q2074,"")</f>
        <v/>
      </c>
      <c r="U2074" s="253" t="str">
        <f>IF(Q2074=MAX($Q$761:$Q$2761),Q2074,"")</f>
        <v/>
      </c>
      <c r="V2074" s="253">
        <f>_xlfn.NORM.DIST(P2074,$T$753,$T$754,0)</f>
        <v>1.967940231417512E-89</v>
      </c>
      <c r="W2074" s="253" t="str">
        <f>IF(V2074=MAX($V$761:$V$2761),Q2074,"")</f>
        <v/>
      </c>
      <c r="X2074" s="253" t="str">
        <f t="shared" si="491"/>
        <v/>
      </c>
      <c r="AB2074" s="253">
        <v>1313</v>
      </c>
      <c r="AC2074" s="253">
        <f t="shared" si="507"/>
        <v>271.39020999321428</v>
      </c>
      <c r="AD2074" s="253">
        <f t="shared" si="492"/>
        <v>8.4050644672849207E-4</v>
      </c>
      <c r="AE2074" s="253">
        <f t="shared" si="493"/>
        <v>0.89471506801841483</v>
      </c>
      <c r="AF2074" s="253">
        <f>IF(OR(AE2074&lt;$T$757,AE2074&gt;$T$758),AD2074,"")</f>
        <v>8.4050644672849207E-4</v>
      </c>
      <c r="AG2074" s="253" t="str">
        <f t="shared" si="494"/>
        <v/>
      </c>
      <c r="AH2074" s="253" t="str">
        <f t="shared" si="495"/>
        <v/>
      </c>
      <c r="AI2074" s="253">
        <f t="shared" si="496"/>
        <v>1.7715168516060493E-5</v>
      </c>
      <c r="AJ2074" s="253" t="str">
        <f t="shared" si="497"/>
        <v/>
      </c>
      <c r="AK2074" s="253" t="str">
        <f t="shared" si="498"/>
        <v/>
      </c>
      <c r="AO2074" s="253">
        <v>1313</v>
      </c>
      <c r="AP2074" s="253">
        <f t="shared" si="499"/>
        <v>1599.9816105732671</v>
      </c>
      <c r="AQ2074" s="253">
        <f t="shared" si="500"/>
        <v>1.4256740175692817E-4</v>
      </c>
      <c r="AR2074" s="253">
        <f t="shared" si="501"/>
        <v>0.89471506801841461</v>
      </c>
      <c r="AS2074" s="253">
        <f>IF(OR(AR2074&lt;$T$757,AR2074&gt;$T$758),AQ2074,"")</f>
        <v>1.4256740175692817E-4</v>
      </c>
      <c r="AT2074" s="253" t="str">
        <f t="shared" si="502"/>
        <v/>
      </c>
      <c r="AU2074" s="253" t="str">
        <f t="shared" si="503"/>
        <v/>
      </c>
      <c r="AV2074" s="253">
        <f t="shared" si="504"/>
        <v>0</v>
      </c>
      <c r="AW2074" s="253">
        <f t="shared" si="505"/>
        <v>1.4256740175692817E-4</v>
      </c>
      <c r="AX2074" s="253" t="str">
        <f t="shared" si="506"/>
        <v/>
      </c>
      <c r="AZ2074" s="259"/>
      <c r="BA2074" s="259">
        <f>BA2073+$BD$753</f>
        <v>8.4352000000001155</v>
      </c>
      <c r="BB2074" s="274">
        <f t="shared" si="489"/>
        <v>0.29578563386157636</v>
      </c>
      <c r="BC2074" s="259">
        <f t="shared" si="490"/>
        <v>5.1793323236509758E-4</v>
      </c>
      <c r="BD2074" s="259" t="str">
        <f t="shared" si="487"/>
        <v/>
      </c>
      <c r="BE2074" s="254" t="str">
        <f t="shared" si="488"/>
        <v/>
      </c>
    </row>
    <row r="2075" spans="1:57" ht="20.100000000000001" customHeight="1" x14ac:dyDescent="0.25">
      <c r="A2075" s="248">
        <v>1314</v>
      </c>
      <c r="B2075" s="247">
        <f>$B$755+(A2075*$B$758)</f>
        <v>3019.1310333332131</v>
      </c>
      <c r="C2075" s="247">
        <f>_xlfn.NORM.DIST($B2075,$B$752,$B$753,0)</f>
        <v>7.541541983101973E-5</v>
      </c>
      <c r="D2075" s="247">
        <f>_xlfn.NORM.DIST($B2075,$B$752,$B$753,1)</f>
        <v>0.89544201495737774</v>
      </c>
      <c r="E2075" s="247">
        <f>IF(OR(D2075&lt;$F$757,D2075&gt;$F$758),C2075,"")</f>
        <v>7.541541983101973E-5</v>
      </c>
      <c r="F2075" s="247" t="str">
        <f>IF(AND(D2075&gt;$F$757,D2075&lt;$F$758),C2075,"")</f>
        <v/>
      </c>
      <c r="G2075" s="247" t="str">
        <f>IF(C2075=MAX($C$761:$C$2761),C2075,"")</f>
        <v/>
      </c>
      <c r="H2075" s="247">
        <f>_xlfn.NORM.DIST(B2075,$F$753,$F$754,0)</f>
        <v>0</v>
      </c>
      <c r="I2075" s="247">
        <f>IF(H2075=MAX($H$761:$H$2761),C2075,"")</f>
        <v>7.541541983101973E-5</v>
      </c>
      <c r="J2075" s="247" t="str">
        <f>IF(I2075=MIN($I$761:$I$2761),I2075,"")</f>
        <v/>
      </c>
      <c r="K2075" s="247"/>
      <c r="L2075" s="247"/>
      <c r="M2075" s="247"/>
      <c r="N2075" s="247"/>
      <c r="O2075" s="248">
        <v>1314</v>
      </c>
      <c r="P2075" s="247">
        <f>$P$755+(O2075*$P$758)</f>
        <v>175.94144205270243</v>
      </c>
      <c r="Q2075" s="247">
        <f>_xlfn.NORM.DIST(P2075,P$752,P$753,0)</f>
        <v>1.2941182688242462E-3</v>
      </c>
      <c r="R2075" s="247">
        <f>_xlfn.NORM.DIST(P2075,P$752,P$753,1)</f>
        <v>0.89544201495737763</v>
      </c>
      <c r="S2075" s="253">
        <f>IF(OR(R2075&lt;$T$757,R2075&gt;$T$758),Q2075,"")</f>
        <v>1.2941182688242462E-3</v>
      </c>
      <c r="T2075" s="253" t="str">
        <f>IF(AND(R2075&gt;$T$757,R2075&lt;$T$758),Q2075,"")</f>
        <v/>
      </c>
      <c r="U2075" s="253" t="str">
        <f>IF(Q2075=MAX($Q$761:$Q$2761),Q2075,"")</f>
        <v/>
      </c>
      <c r="V2075" s="253">
        <f>_xlfn.NORM.DIST(P2075,$T$753,$T$754,0)</f>
        <v>1.8172087889183039E-89</v>
      </c>
      <c r="W2075" s="253" t="str">
        <f>IF(V2075=MAX($V$761:$V$2761),Q2075,"")</f>
        <v/>
      </c>
      <c r="X2075" s="253" t="str">
        <f t="shared" si="491"/>
        <v/>
      </c>
      <c r="AB2075" s="259">
        <v>1314</v>
      </c>
      <c r="AC2075" s="253">
        <f t="shared" si="507"/>
        <v>272.25727136699447</v>
      </c>
      <c r="AD2075" s="253">
        <f t="shared" si="492"/>
        <v>8.3630102241334366E-4</v>
      </c>
      <c r="AE2075" s="253">
        <f t="shared" si="493"/>
        <v>0.89544201495737774</v>
      </c>
      <c r="AF2075" s="253">
        <f>IF(OR(AE2075&lt;$T$757,AE2075&gt;$T$758),AD2075,"")</f>
        <v>8.3630102241334366E-4</v>
      </c>
      <c r="AG2075" s="253" t="str">
        <f t="shared" si="494"/>
        <v/>
      </c>
      <c r="AH2075" s="253" t="str">
        <f t="shared" si="495"/>
        <v/>
      </c>
      <c r="AI2075" s="253">
        <f t="shared" si="496"/>
        <v>1.7500398203413506E-5</v>
      </c>
      <c r="AJ2075" s="253" t="str">
        <f t="shared" si="497"/>
        <v/>
      </c>
      <c r="AK2075" s="253" t="str">
        <f t="shared" si="498"/>
        <v/>
      </c>
      <c r="AO2075" s="259">
        <v>1314</v>
      </c>
      <c r="AP2075" s="253">
        <f t="shared" si="499"/>
        <v>1605.0933729073677</v>
      </c>
      <c r="AQ2075" s="253">
        <f t="shared" si="500"/>
        <v>1.4185407419087571E-4</v>
      </c>
      <c r="AR2075" s="253">
        <f t="shared" si="501"/>
        <v>0.89544201495737774</v>
      </c>
      <c r="AS2075" s="253">
        <f>IF(OR(AR2075&lt;$T$757,AR2075&gt;$T$758),AQ2075,"")</f>
        <v>1.4185407419087571E-4</v>
      </c>
      <c r="AT2075" s="253" t="str">
        <f t="shared" si="502"/>
        <v/>
      </c>
      <c r="AU2075" s="253" t="str">
        <f t="shared" si="503"/>
        <v/>
      </c>
      <c r="AV2075" s="253">
        <f t="shared" si="504"/>
        <v>0</v>
      </c>
      <c r="AW2075" s="253">
        <f t="shared" si="505"/>
        <v>1.4185407419087571E-4</v>
      </c>
      <c r="AX2075" s="253" t="str">
        <f t="shared" si="506"/>
        <v/>
      </c>
      <c r="AZ2075" s="259"/>
      <c r="BA2075" s="259">
        <f>BA2074+$BD$753</f>
        <v>8.4416000000001148</v>
      </c>
      <c r="BB2075" s="274">
        <f t="shared" si="489"/>
        <v>0.29526770062921126</v>
      </c>
      <c r="BC2075" s="259">
        <f t="shared" si="490"/>
        <v>5.1725796462487317E-4</v>
      </c>
      <c r="BD2075" s="259" t="str">
        <f t="shared" si="487"/>
        <v/>
      </c>
      <c r="BE2075" s="254" t="str">
        <f t="shared" si="488"/>
        <v/>
      </c>
    </row>
    <row r="2076" spans="1:57" ht="20.100000000000001" customHeight="1" x14ac:dyDescent="0.25">
      <c r="A2076" s="247">
        <v>1315</v>
      </c>
      <c r="B2076" s="247">
        <f>$B$755+(A2076*$B$758)</f>
        <v>3028.7461003183489</v>
      </c>
      <c r="C2076" s="247">
        <f>_xlfn.NORM.DIST($B2076,$B$752,$B$753,0)</f>
        <v>7.5036882636756304E-5</v>
      </c>
      <c r="D2076" s="247">
        <f>_xlfn.NORM.DIST($B2076,$B$752,$B$753,1)</f>
        <v>0.89616531887869955</v>
      </c>
      <c r="E2076" s="247">
        <f>IF(OR(D2076&lt;$F$757,D2076&gt;$F$758),C2076,"")</f>
        <v>7.5036882636756304E-5</v>
      </c>
      <c r="F2076" s="247" t="str">
        <f>IF(AND(D2076&gt;$F$757,D2076&lt;$F$758),C2076,"")</f>
        <v/>
      </c>
      <c r="G2076" s="247" t="str">
        <f>IF(C2076=MAX($C$761:$C$2761),C2076,"")</f>
        <v/>
      </c>
      <c r="H2076" s="247">
        <f>_xlfn.NORM.DIST(B2076,$F$753,$F$754,0)</f>
        <v>0</v>
      </c>
      <c r="I2076" s="247">
        <f>IF(H2076=MAX($H$761:$H$2761),C2076,"")</f>
        <v>7.5036882636756304E-5</v>
      </c>
      <c r="J2076" s="247" t="str">
        <f>IF(I2076=MIN($I$761:$I$2761),I2076,"")</f>
        <v/>
      </c>
      <c r="K2076" s="247"/>
      <c r="L2076" s="247"/>
      <c r="M2076" s="247"/>
      <c r="N2076" s="247"/>
      <c r="O2076" s="247">
        <v>1315</v>
      </c>
      <c r="P2076" s="247">
        <f>$P$755+(O2076*$P$758)</f>
        <v>176.50176511656457</v>
      </c>
      <c r="Q2076" s="247">
        <f>_xlfn.NORM.DIST(P2076,P$752,P$753,0)</f>
        <v>1.2876226224481666E-3</v>
      </c>
      <c r="R2076" s="247">
        <f>_xlfn.NORM.DIST(P2076,P$752,P$753,1)</f>
        <v>0.89616531887869966</v>
      </c>
      <c r="S2076" s="253">
        <f>IF(OR(R2076&lt;$T$757,R2076&gt;$T$758),Q2076,"")</f>
        <v>1.2876226224481666E-3</v>
      </c>
      <c r="T2076" s="253" t="str">
        <f>IF(AND(R2076&gt;$T$757,R2076&lt;$T$758),Q2076,"")</f>
        <v/>
      </c>
      <c r="U2076" s="253" t="str">
        <f>IF(Q2076=MAX($Q$761:$Q$2761),Q2076,"")</f>
        <v/>
      </c>
      <c r="V2076" s="253">
        <f>_xlfn.NORM.DIST(P2076,$T$753,$T$754,0)</f>
        <v>1.6779955479650755E-89</v>
      </c>
      <c r="W2076" s="253" t="str">
        <f>IF(V2076=MAX($V$761:$V$2761),Q2076,"")</f>
        <v/>
      </c>
      <c r="X2076" s="253" t="str">
        <f t="shared" si="491"/>
        <v/>
      </c>
      <c r="AB2076" s="253">
        <v>1315</v>
      </c>
      <c r="AC2076" s="253">
        <f t="shared" si="507"/>
        <v>273.12433274077466</v>
      </c>
      <c r="AD2076" s="253">
        <f t="shared" si="492"/>
        <v>8.3210332593040501E-4</v>
      </c>
      <c r="AE2076" s="253">
        <f t="shared" si="493"/>
        <v>0.89616531887869966</v>
      </c>
      <c r="AF2076" s="253">
        <f>IF(OR(AE2076&lt;$T$757,AE2076&gt;$T$758),AD2076,"")</f>
        <v>8.3210332593040501E-4</v>
      </c>
      <c r="AG2076" s="253" t="str">
        <f t="shared" si="494"/>
        <v/>
      </c>
      <c r="AH2076" s="253" t="str">
        <f t="shared" si="495"/>
        <v/>
      </c>
      <c r="AI2076" s="253">
        <f t="shared" si="496"/>
        <v>1.7287955054821587E-5</v>
      </c>
      <c r="AJ2076" s="253" t="str">
        <f t="shared" si="497"/>
        <v/>
      </c>
      <c r="AK2076" s="253" t="str">
        <f t="shared" si="498"/>
        <v/>
      </c>
      <c r="AO2076" s="253">
        <v>1315</v>
      </c>
      <c r="AP2076" s="253">
        <f t="shared" si="499"/>
        <v>1610.2051352414674</v>
      </c>
      <c r="AQ2076" s="253">
        <f t="shared" si="500"/>
        <v>1.4114205742614283E-4</v>
      </c>
      <c r="AR2076" s="253">
        <f t="shared" si="501"/>
        <v>0.89616531887869966</v>
      </c>
      <c r="AS2076" s="253">
        <f>IF(OR(AR2076&lt;$T$757,AR2076&gt;$T$758),AQ2076,"")</f>
        <v>1.4114205742614283E-4</v>
      </c>
      <c r="AT2076" s="253" t="str">
        <f t="shared" si="502"/>
        <v/>
      </c>
      <c r="AU2076" s="253" t="str">
        <f t="shared" si="503"/>
        <v/>
      </c>
      <c r="AV2076" s="253">
        <f t="shared" si="504"/>
        <v>0</v>
      </c>
      <c r="AW2076" s="253">
        <f t="shared" si="505"/>
        <v>1.4114205742614283E-4</v>
      </c>
      <c r="AX2076" s="253" t="str">
        <f t="shared" si="506"/>
        <v/>
      </c>
      <c r="AZ2076" s="259"/>
      <c r="BA2076" s="259">
        <f>BA2075+$BD$753</f>
        <v>8.4480000000001141</v>
      </c>
      <c r="BB2076" s="274">
        <f t="shared" si="489"/>
        <v>0.29475044266458639</v>
      </c>
      <c r="BC2076" s="259">
        <f t="shared" si="490"/>
        <v>5.1658283552458162E-4</v>
      </c>
      <c r="BD2076" s="259" t="str">
        <f t="shared" si="487"/>
        <v/>
      </c>
      <c r="BE2076" s="254" t="str">
        <f t="shared" si="488"/>
        <v/>
      </c>
    </row>
    <row r="2077" spans="1:57" ht="20.100000000000001" customHeight="1" x14ac:dyDescent="0.25">
      <c r="A2077" s="247">
        <v>1316</v>
      </c>
      <c r="B2077" s="247">
        <f>$B$755+(A2077*$B$758)</f>
        <v>3038.3611673034866</v>
      </c>
      <c r="C2077" s="247">
        <f>_xlfn.NORM.DIST($B2077,$B$752,$B$753,0)</f>
        <v>7.4659050902837275E-5</v>
      </c>
      <c r="D2077" s="247">
        <f>_xlfn.NORM.DIST($B2077,$B$752,$B$753,1)</f>
        <v>0.89688498652421866</v>
      </c>
      <c r="E2077" s="247">
        <f>IF(OR(D2077&lt;$F$757,D2077&gt;$F$758),C2077,"")</f>
        <v>7.4659050902837275E-5</v>
      </c>
      <c r="F2077" s="247" t="str">
        <f>IF(AND(D2077&gt;$F$757,D2077&lt;$F$758),C2077,"")</f>
        <v/>
      </c>
      <c r="G2077" s="247" t="str">
        <f>IF(C2077=MAX($C$761:$C$2761),C2077,"")</f>
        <v/>
      </c>
      <c r="H2077" s="247">
        <f>_xlfn.NORM.DIST(B2077,$F$753,$F$754,0)</f>
        <v>0</v>
      </c>
      <c r="I2077" s="247">
        <f>IF(H2077=MAX($H$761:$H$2761),C2077,"")</f>
        <v>7.4659050902837275E-5</v>
      </c>
      <c r="J2077" s="247" t="str">
        <f>IF(I2077=MIN($I$761:$I$2761),I2077,"")</f>
        <v/>
      </c>
      <c r="K2077" s="247"/>
      <c r="L2077" s="247"/>
      <c r="M2077" s="247"/>
      <c r="N2077" s="247"/>
      <c r="O2077" s="247">
        <v>1316</v>
      </c>
      <c r="P2077" s="247">
        <f>$P$755+(O2077*$P$758)</f>
        <v>177.06208818042671</v>
      </c>
      <c r="Q2077" s="247">
        <f>_xlfn.NORM.DIST(P2077,P$752,P$753,0)</f>
        <v>1.2811390816749168E-3</v>
      </c>
      <c r="R2077" s="247">
        <f>_xlfn.NORM.DIST(P2077,P$752,P$753,1)</f>
        <v>0.89688498652421877</v>
      </c>
      <c r="S2077" s="253">
        <f>IF(OR(R2077&lt;$T$757,R2077&gt;$T$758),Q2077,"")</f>
        <v>1.2811390816749168E-3</v>
      </c>
      <c r="T2077" s="253" t="str">
        <f>IF(AND(R2077&gt;$T$757,R2077&lt;$T$758),Q2077,"")</f>
        <v/>
      </c>
      <c r="U2077" s="253" t="str">
        <f>IF(Q2077=MAX($Q$761:$Q$2761),Q2077,"")</f>
        <v/>
      </c>
      <c r="V2077" s="253">
        <f>_xlfn.NORM.DIST(P2077,$T$753,$T$754,0)</f>
        <v>1.5494224030921799E-89</v>
      </c>
      <c r="W2077" s="253" t="str">
        <f>IF(V2077=MAX($V$761:$V$2761),Q2077,"")</f>
        <v/>
      </c>
      <c r="X2077" s="253" t="str">
        <f t="shared" si="491"/>
        <v/>
      </c>
      <c r="AB2077" s="253">
        <v>1316</v>
      </c>
      <c r="AC2077" s="253">
        <f t="shared" si="507"/>
        <v>273.99139411455485</v>
      </c>
      <c r="AD2077" s="253">
        <f t="shared" si="492"/>
        <v>8.2791345247899871E-4</v>
      </c>
      <c r="AE2077" s="253">
        <f t="shared" si="493"/>
        <v>0.89688498652421866</v>
      </c>
      <c r="AF2077" s="253">
        <f>IF(OR(AE2077&lt;$T$757,AE2077&gt;$T$758),AD2077,"")</f>
        <v>8.2791345247899871E-4</v>
      </c>
      <c r="AG2077" s="253" t="str">
        <f t="shared" si="494"/>
        <v/>
      </c>
      <c r="AH2077" s="253" t="str">
        <f t="shared" si="495"/>
        <v/>
      </c>
      <c r="AI2077" s="253">
        <f t="shared" si="496"/>
        <v>1.7077817576930977E-5</v>
      </c>
      <c r="AJ2077" s="253" t="str">
        <f t="shared" si="497"/>
        <v/>
      </c>
      <c r="AK2077" s="253" t="str">
        <f t="shared" si="498"/>
        <v/>
      </c>
      <c r="AO2077" s="253">
        <v>1316</v>
      </c>
      <c r="AP2077" s="253">
        <f t="shared" si="499"/>
        <v>1615.3168975755671</v>
      </c>
      <c r="AQ2077" s="253">
        <f t="shared" si="500"/>
        <v>1.4043136761051749E-4</v>
      </c>
      <c r="AR2077" s="253">
        <f t="shared" si="501"/>
        <v>0.89688498652421866</v>
      </c>
      <c r="AS2077" s="253">
        <f>IF(OR(AR2077&lt;$T$757,AR2077&gt;$T$758),AQ2077,"")</f>
        <v>1.4043136761051749E-4</v>
      </c>
      <c r="AT2077" s="253" t="str">
        <f t="shared" si="502"/>
        <v/>
      </c>
      <c r="AU2077" s="253" t="str">
        <f t="shared" si="503"/>
        <v/>
      </c>
      <c r="AV2077" s="253">
        <f t="shared" si="504"/>
        <v>0</v>
      </c>
      <c r="AW2077" s="253">
        <f t="shared" si="505"/>
        <v>1.4043136761051749E-4</v>
      </c>
      <c r="AX2077" s="253" t="str">
        <f t="shared" si="506"/>
        <v/>
      </c>
      <c r="AZ2077" s="259"/>
      <c r="BA2077" s="259">
        <f>BA2076+$BD$753</f>
        <v>8.4544000000001134</v>
      </c>
      <c r="BB2077" s="274">
        <f t="shared" si="489"/>
        <v>0.29423385982906181</v>
      </c>
      <c r="BC2077" s="259">
        <f t="shared" si="490"/>
        <v>5.1590784794125488E-4</v>
      </c>
      <c r="BD2077" s="259" t="str">
        <f t="shared" si="487"/>
        <v/>
      </c>
      <c r="BE2077" s="254" t="str">
        <f t="shared" si="488"/>
        <v/>
      </c>
    </row>
    <row r="2078" spans="1:57" ht="20.100000000000001" customHeight="1" x14ac:dyDescent="0.25">
      <c r="A2078" s="247">
        <v>1317</v>
      </c>
      <c r="B2078" s="247">
        <f>$B$755+(A2078*$B$758)</f>
        <v>3047.9762342886243</v>
      </c>
      <c r="C2078" s="247">
        <f>_xlfn.NORM.DIST($B2078,$B$752,$B$753,0)</f>
        <v>7.4281933137151386E-5</v>
      </c>
      <c r="D2078" s="247">
        <f>_xlfn.NORM.DIST($B2078,$B$752,$B$753,1)</f>
        <v>0.897601024717947</v>
      </c>
      <c r="E2078" s="247">
        <f>IF(OR(D2078&lt;$F$757,D2078&gt;$F$758),C2078,"")</f>
        <v>7.4281933137151386E-5</v>
      </c>
      <c r="F2078" s="247" t="str">
        <f>IF(AND(D2078&gt;$F$757,D2078&lt;$F$758),C2078,"")</f>
        <v/>
      </c>
      <c r="G2078" s="247" t="str">
        <f>IF(C2078=MAX($C$761:$C$2761),C2078,"")</f>
        <v/>
      </c>
      <c r="H2078" s="247">
        <f>_xlfn.NORM.DIST(B2078,$F$753,$F$754,0)</f>
        <v>0</v>
      </c>
      <c r="I2078" s="247">
        <f>IF(H2078=MAX($H$761:$H$2761),C2078,"")</f>
        <v>7.4281933137151386E-5</v>
      </c>
      <c r="J2078" s="247" t="str">
        <f>IF(I2078=MIN($I$761:$I$2761),I2078,"")</f>
        <v/>
      </c>
      <c r="K2078" s="247"/>
      <c r="L2078" s="247"/>
      <c r="M2078" s="247"/>
      <c r="N2078" s="247"/>
      <c r="O2078" s="247">
        <v>1317</v>
      </c>
      <c r="P2078" s="247">
        <f>$P$755+(O2078*$P$758)</f>
        <v>177.62241124428874</v>
      </c>
      <c r="Q2078" s="247">
        <f>_xlfn.NORM.DIST(P2078,P$752,P$753,0)</f>
        <v>1.2746677924987007E-3</v>
      </c>
      <c r="R2078" s="247">
        <f>_xlfn.NORM.DIST(P2078,P$752,P$753,1)</f>
        <v>0.89760102471794712</v>
      </c>
      <c r="S2078" s="253">
        <f>IF(OR(R2078&lt;$T$757,R2078&gt;$T$758),Q2078,"")</f>
        <v>1.2746677924987007E-3</v>
      </c>
      <c r="T2078" s="253" t="str">
        <f>IF(AND(R2078&gt;$T$757,R2078&lt;$T$758),Q2078,"")</f>
        <v/>
      </c>
      <c r="U2078" s="253" t="str">
        <f>IF(Q2078=MAX($Q$761:$Q$2761),Q2078,"")</f>
        <v/>
      </c>
      <c r="V2078" s="253">
        <f>_xlfn.NORM.DIST(P2078,$T$753,$T$754,0)</f>
        <v>1.4306780343166303E-89</v>
      </c>
      <c r="W2078" s="253" t="str">
        <f>IF(V2078=MAX($V$761:$V$2761),Q2078,"")</f>
        <v/>
      </c>
      <c r="X2078" s="253" t="str">
        <f t="shared" si="491"/>
        <v/>
      </c>
      <c r="AB2078" s="253">
        <v>1317</v>
      </c>
      <c r="AC2078" s="253">
        <f t="shared" si="507"/>
        <v>274.85845548833504</v>
      </c>
      <c r="AD2078" s="253">
        <f t="shared" si="492"/>
        <v>8.2373149640529368E-4</v>
      </c>
      <c r="AE2078" s="253">
        <f t="shared" si="493"/>
        <v>0.897601024717947</v>
      </c>
      <c r="AF2078" s="253">
        <f>IF(OR(AE2078&lt;$T$757,AE2078&gt;$T$758),AD2078,"")</f>
        <v>8.2373149640529368E-4</v>
      </c>
      <c r="AG2078" s="253" t="str">
        <f t="shared" si="494"/>
        <v/>
      </c>
      <c r="AH2078" s="253" t="str">
        <f t="shared" si="495"/>
        <v/>
      </c>
      <c r="AI2078" s="253">
        <f t="shared" si="496"/>
        <v>1.6869964427474226E-5</v>
      </c>
      <c r="AJ2078" s="253" t="str">
        <f t="shared" si="497"/>
        <v/>
      </c>
      <c r="AK2078" s="253" t="str">
        <f t="shared" si="498"/>
        <v/>
      </c>
      <c r="AO2078" s="253">
        <v>1317</v>
      </c>
      <c r="AP2078" s="253">
        <f t="shared" si="499"/>
        <v>1620.4286599096667</v>
      </c>
      <c r="AQ2078" s="253">
        <f t="shared" si="500"/>
        <v>1.3972202074707539E-4</v>
      </c>
      <c r="AR2078" s="253">
        <f t="shared" si="501"/>
        <v>0.89760102471794712</v>
      </c>
      <c r="AS2078" s="253">
        <f>IF(OR(AR2078&lt;$T$757,AR2078&gt;$T$758),AQ2078,"")</f>
        <v>1.3972202074707539E-4</v>
      </c>
      <c r="AT2078" s="253" t="str">
        <f t="shared" si="502"/>
        <v/>
      </c>
      <c r="AU2078" s="253" t="str">
        <f t="shared" si="503"/>
        <v/>
      </c>
      <c r="AV2078" s="253">
        <f t="shared" si="504"/>
        <v>0</v>
      </c>
      <c r="AW2078" s="253">
        <f t="shared" si="505"/>
        <v>1.3972202074707539E-4</v>
      </c>
      <c r="AX2078" s="253" t="str">
        <f t="shared" si="506"/>
        <v/>
      </c>
      <c r="AZ2078" s="259"/>
      <c r="BA2078" s="259">
        <f>BA2077+$BD$753</f>
        <v>8.4608000000001127</v>
      </c>
      <c r="BB2078" s="274">
        <f t="shared" si="489"/>
        <v>0.29371795198112055</v>
      </c>
      <c r="BC2078" s="259">
        <f t="shared" si="490"/>
        <v>5.1523300474221045E-4</v>
      </c>
      <c r="BD2078" s="259" t="str">
        <f t="shared" si="487"/>
        <v/>
      </c>
      <c r="BE2078" s="254" t="str">
        <f t="shared" si="488"/>
        <v/>
      </c>
    </row>
    <row r="2079" spans="1:57" ht="20.100000000000001" customHeight="1" x14ac:dyDescent="0.25">
      <c r="A2079" s="247">
        <v>1318</v>
      </c>
      <c r="B2079" s="247">
        <f>$B$755+(A2079*$B$758)</f>
        <v>3057.5913012737619</v>
      </c>
      <c r="C2079" s="247">
        <f>_xlfn.NORM.DIST($B2079,$B$752,$B$753,0)</f>
        <v>7.3905537770496392E-5</v>
      </c>
      <c r="D2079" s="247">
        <f>_xlfn.NORM.DIST($B2079,$B$752,$B$753,1)</f>
        <v>0.89831344036533034</v>
      </c>
      <c r="E2079" s="247">
        <f>IF(OR(D2079&lt;$F$757,D2079&gt;$F$758),C2079,"")</f>
        <v>7.3905537770496392E-5</v>
      </c>
      <c r="F2079" s="247" t="str">
        <f>IF(AND(D2079&gt;$F$757,D2079&lt;$F$758),C2079,"")</f>
        <v/>
      </c>
      <c r="G2079" s="247" t="str">
        <f>IF(C2079=MAX($C$761:$C$2761),C2079,"")</f>
        <v/>
      </c>
      <c r="H2079" s="247">
        <f>_xlfn.NORM.DIST(B2079,$F$753,$F$754,0)</f>
        <v>0</v>
      </c>
      <c r="I2079" s="247">
        <f>IF(H2079=MAX($H$761:$H$2761),C2079,"")</f>
        <v>7.3905537770496392E-5</v>
      </c>
      <c r="J2079" s="247" t="str">
        <f>IF(I2079=MIN($I$761:$I$2761),I2079,"")</f>
        <v/>
      </c>
      <c r="K2079" s="247"/>
      <c r="L2079" s="247"/>
      <c r="M2079" s="247"/>
      <c r="N2079" s="247"/>
      <c r="O2079" s="247">
        <v>1318</v>
      </c>
      <c r="P2079" s="247">
        <f>$P$755+(O2079*$P$758)</f>
        <v>178.18273430815088</v>
      </c>
      <c r="Q2079" s="247">
        <f>_xlfn.NORM.DIST(P2079,P$752,P$753,0)</f>
        <v>1.2682088995908515E-3</v>
      </c>
      <c r="R2079" s="247">
        <f>_xlfn.NORM.DIST(P2079,P$752,P$753,1)</f>
        <v>0.89831344036533045</v>
      </c>
      <c r="S2079" s="253">
        <f>IF(OR(R2079&lt;$T$757,R2079&gt;$T$758),Q2079,"")</f>
        <v>1.2682088995908515E-3</v>
      </c>
      <c r="T2079" s="253" t="str">
        <f>IF(AND(R2079&gt;$T$757,R2079&lt;$T$758),Q2079,"")</f>
        <v/>
      </c>
      <c r="U2079" s="253" t="str">
        <f>IF(Q2079=MAX($Q$761:$Q$2761),Q2079,"")</f>
        <v/>
      </c>
      <c r="V2079" s="253">
        <f>_xlfn.NORM.DIST(P2079,$T$753,$T$754,0)</f>
        <v>1.3210128397648165E-89</v>
      </c>
      <c r="W2079" s="253" t="str">
        <f>IF(V2079=MAX($V$761:$V$2761),Q2079,"")</f>
        <v/>
      </c>
      <c r="X2079" s="253" t="str">
        <f t="shared" si="491"/>
        <v/>
      </c>
      <c r="AB2079" s="253">
        <v>1318</v>
      </c>
      <c r="AC2079" s="253">
        <f t="shared" si="507"/>
        <v>275.72551686211546</v>
      </c>
      <c r="AD2079" s="253">
        <f t="shared" si="492"/>
        <v>8.1955755120057818E-4</v>
      </c>
      <c r="AE2079" s="253">
        <f t="shared" si="493"/>
        <v>0.89831344036533045</v>
      </c>
      <c r="AF2079" s="253">
        <f>IF(OR(AE2079&lt;$T$757,AE2079&gt;$T$758),AD2079,"")</f>
        <v>8.1955755120057818E-4</v>
      </c>
      <c r="AG2079" s="253" t="str">
        <f t="shared" si="494"/>
        <v/>
      </c>
      <c r="AH2079" s="253" t="str">
        <f t="shared" si="495"/>
        <v/>
      </c>
      <c r="AI2079" s="253">
        <f t="shared" si="496"/>
        <v>1.6664374414790985E-5</v>
      </c>
      <c r="AJ2079" s="253" t="str">
        <f t="shared" si="497"/>
        <v/>
      </c>
      <c r="AK2079" s="253" t="str">
        <f t="shared" si="498"/>
        <v/>
      </c>
      <c r="AO2079" s="253">
        <v>1318</v>
      </c>
      <c r="AP2079" s="253">
        <f t="shared" si="499"/>
        <v>1625.5404222437664</v>
      </c>
      <c r="AQ2079" s="253">
        <f t="shared" si="500"/>
        <v>1.390140326938866E-4</v>
      </c>
      <c r="AR2079" s="253">
        <f t="shared" si="501"/>
        <v>0.89831344036533034</v>
      </c>
      <c r="AS2079" s="253">
        <f>IF(OR(AR2079&lt;$T$757,AR2079&gt;$T$758),AQ2079,"")</f>
        <v>1.390140326938866E-4</v>
      </c>
      <c r="AT2079" s="253" t="str">
        <f t="shared" si="502"/>
        <v/>
      </c>
      <c r="AU2079" s="253" t="str">
        <f t="shared" si="503"/>
        <v/>
      </c>
      <c r="AV2079" s="253">
        <f t="shared" si="504"/>
        <v>0</v>
      </c>
      <c r="AW2079" s="253">
        <f t="shared" si="505"/>
        <v>1.390140326938866E-4</v>
      </c>
      <c r="AX2079" s="253" t="str">
        <f t="shared" si="506"/>
        <v/>
      </c>
      <c r="AZ2079" s="259"/>
      <c r="BA2079" s="259">
        <f>BA2078+$BD$753</f>
        <v>8.467200000000112</v>
      </c>
      <c r="BB2079" s="274">
        <f t="shared" si="489"/>
        <v>0.29320271897637834</v>
      </c>
      <c r="BC2079" s="259">
        <f t="shared" si="490"/>
        <v>5.1455830878294195E-4</v>
      </c>
      <c r="BD2079" s="259" t="str">
        <f t="shared" si="487"/>
        <v/>
      </c>
      <c r="BE2079" s="254" t="str">
        <f t="shared" si="488"/>
        <v/>
      </c>
    </row>
    <row r="2080" spans="1:57" ht="20.100000000000001" customHeight="1" x14ac:dyDescent="0.25">
      <c r="A2080" s="247">
        <v>1319</v>
      </c>
      <c r="B2080" s="247">
        <f>$B$755+(A2080*$B$758)</f>
        <v>3067.2063682588996</v>
      </c>
      <c r="C2080" s="247">
        <f>_xlfn.NORM.DIST($B2080,$B$752,$B$753,0)</f>
        <v>7.3529873156430521E-5</v>
      </c>
      <c r="D2080" s="247">
        <f>_xlfn.NORM.DIST($B2080,$B$752,$B$753,1)</f>
        <v>0.89902224045250556</v>
      </c>
      <c r="E2080" s="247">
        <f>IF(OR(D2080&lt;$F$757,D2080&gt;$F$758),C2080,"")</f>
        <v>7.3529873156430521E-5</v>
      </c>
      <c r="F2080" s="247" t="str">
        <f>IF(AND(D2080&gt;$F$757,D2080&lt;$F$758),C2080,"")</f>
        <v/>
      </c>
      <c r="G2080" s="247" t="str">
        <f>IF(C2080=MAX($C$761:$C$2761),C2080,"")</f>
        <v/>
      </c>
      <c r="H2080" s="247">
        <f>_xlfn.NORM.DIST(B2080,$F$753,$F$754,0)</f>
        <v>0</v>
      </c>
      <c r="I2080" s="247">
        <f>IF(H2080=MAX($H$761:$H$2761),C2080,"")</f>
        <v>7.3529873156430521E-5</v>
      </c>
      <c r="J2080" s="247" t="str">
        <f>IF(I2080=MIN($I$761:$I$2761),I2080,"")</f>
        <v/>
      </c>
      <c r="K2080" s="247"/>
      <c r="L2080" s="247"/>
      <c r="M2080" s="247"/>
      <c r="N2080" s="247"/>
      <c r="O2080" s="247">
        <v>1319</v>
      </c>
      <c r="P2080" s="247">
        <f>$P$755+(O2080*$P$758)</f>
        <v>178.74305737201303</v>
      </c>
      <c r="Q2080" s="247">
        <f>_xlfn.NORM.DIST(P2080,P$752,P$753,0)</f>
        <v>1.2617625462972837E-3</v>
      </c>
      <c r="R2080" s="247">
        <f>_xlfn.NORM.DIST(P2080,P$752,P$753,1)</f>
        <v>0.89902224045250567</v>
      </c>
      <c r="S2080" s="253">
        <f>IF(OR(R2080&lt;$T$757,R2080&gt;$T$758),Q2080,"")</f>
        <v>1.2617625462972837E-3</v>
      </c>
      <c r="T2080" s="253" t="str">
        <f>IF(AND(R2080&gt;$T$757,R2080&lt;$T$758),Q2080,"")</f>
        <v/>
      </c>
      <c r="U2080" s="253" t="str">
        <f>IF(Q2080=MAX($Q$761:$Q$2761),Q2080,"")</f>
        <v/>
      </c>
      <c r="V2080" s="253">
        <f>_xlfn.NORM.DIST(P2080,$T$753,$T$754,0)</f>
        <v>1.2197342518657662E-89</v>
      </c>
      <c r="W2080" s="253" t="str">
        <f>IF(V2080=MAX($V$761:$V$2761),Q2080,"")</f>
        <v/>
      </c>
      <c r="X2080" s="253" t="str">
        <f t="shared" si="491"/>
        <v/>
      </c>
      <c r="AB2080" s="253">
        <v>1319</v>
      </c>
      <c r="AC2080" s="253">
        <f t="shared" si="507"/>
        <v>276.59257823589564</v>
      </c>
      <c r="AD2080" s="253">
        <f t="shared" si="492"/>
        <v>8.1539170949961406E-4</v>
      </c>
      <c r="AE2080" s="253">
        <f t="shared" si="493"/>
        <v>0.89902224045250567</v>
      </c>
      <c r="AF2080" s="253">
        <f>IF(OR(AE2080&lt;$T$757,AE2080&gt;$T$758),AD2080,"")</f>
        <v>8.1539170949961406E-4</v>
      </c>
      <c r="AG2080" s="253" t="str">
        <f t="shared" si="494"/>
        <v/>
      </c>
      <c r="AH2080" s="253" t="str">
        <f t="shared" si="495"/>
        <v/>
      </c>
      <c r="AI2080" s="253">
        <f t="shared" si="496"/>
        <v>1.6461026497343321E-5</v>
      </c>
      <c r="AJ2080" s="253" t="str">
        <f t="shared" si="497"/>
        <v/>
      </c>
      <c r="AK2080" s="253" t="str">
        <f t="shared" si="498"/>
        <v/>
      </c>
      <c r="AO2080" s="253">
        <v>1319</v>
      </c>
      <c r="AP2080" s="253">
        <f t="shared" si="499"/>
        <v>1630.652184577867</v>
      </c>
      <c r="AQ2080" s="253">
        <f t="shared" si="500"/>
        <v>1.3830741916373592E-4</v>
      </c>
      <c r="AR2080" s="253">
        <f t="shared" si="501"/>
        <v>0.89902224045250567</v>
      </c>
      <c r="AS2080" s="253">
        <f>IF(OR(AR2080&lt;$T$757,AR2080&gt;$T$758),AQ2080,"")</f>
        <v>1.3830741916373592E-4</v>
      </c>
      <c r="AT2080" s="253" t="str">
        <f t="shared" si="502"/>
        <v/>
      </c>
      <c r="AU2080" s="253" t="str">
        <f t="shared" si="503"/>
        <v/>
      </c>
      <c r="AV2080" s="253">
        <f t="shared" si="504"/>
        <v>0</v>
      </c>
      <c r="AW2080" s="253">
        <f t="shared" si="505"/>
        <v>1.3830741916373592E-4</v>
      </c>
      <c r="AX2080" s="253" t="str">
        <f t="shared" si="506"/>
        <v/>
      </c>
      <c r="AZ2080" s="259"/>
      <c r="BA2080" s="259">
        <f>BA2079+$BD$753</f>
        <v>8.4736000000001113</v>
      </c>
      <c r="BB2080" s="274">
        <f t="shared" si="489"/>
        <v>0.2926881606675954</v>
      </c>
      <c r="BC2080" s="259">
        <f t="shared" si="490"/>
        <v>5.1388376290806281E-4</v>
      </c>
      <c r="BD2080" s="259" t="str">
        <f t="shared" si="487"/>
        <v/>
      </c>
      <c r="BE2080" s="254" t="str">
        <f t="shared" si="488"/>
        <v/>
      </c>
    </row>
    <row r="2081" spans="1:57" ht="20.100000000000001" customHeight="1" x14ac:dyDescent="0.25">
      <c r="A2081" s="247">
        <v>1320</v>
      </c>
      <c r="B2081" s="247">
        <f>$B$755+(A2081*$B$758)</f>
        <v>3076.8214352440373</v>
      </c>
      <c r="C2081" s="247">
        <f>_xlfn.NORM.DIST($B2081,$B$752,$B$753,0)</f>
        <v>7.3154947571130459E-5</v>
      </c>
      <c r="D2081" s="247">
        <f>_xlfn.NORM.DIST($B2081,$B$752,$B$753,1)</f>
        <v>0.89972743204555783</v>
      </c>
      <c r="E2081" s="247">
        <f>IF(OR(D2081&lt;$F$757,D2081&gt;$F$758),C2081,"")</f>
        <v>7.3154947571130459E-5</v>
      </c>
      <c r="F2081" s="247" t="str">
        <f>IF(AND(D2081&gt;$F$757,D2081&lt;$F$758),C2081,"")</f>
        <v/>
      </c>
      <c r="G2081" s="247" t="str">
        <f>IF(C2081=MAX($C$761:$C$2761),C2081,"")</f>
        <v/>
      </c>
      <c r="H2081" s="247">
        <f>_xlfn.NORM.DIST(B2081,$F$753,$F$754,0)</f>
        <v>0</v>
      </c>
      <c r="I2081" s="247">
        <f>IF(H2081=MAX($H$761:$H$2761),C2081,"")</f>
        <v>7.3154947571130459E-5</v>
      </c>
      <c r="J2081" s="247" t="str">
        <f>IF(I2081=MIN($I$761:$I$2761),I2081,"")</f>
        <v/>
      </c>
      <c r="K2081" s="247"/>
      <c r="L2081" s="247"/>
      <c r="M2081" s="247"/>
      <c r="N2081" s="247"/>
      <c r="O2081" s="247">
        <v>1320</v>
      </c>
      <c r="P2081" s="247">
        <f>$P$755+(O2081*$P$758)</f>
        <v>179.30338043587506</v>
      </c>
      <c r="Q2081" s="247">
        <f>_xlfn.NORM.DIST(P2081,P$752,P$753,0)</f>
        <v>1.2553288746360572E-3</v>
      </c>
      <c r="R2081" s="247">
        <f>_xlfn.NORM.DIST(P2081,P$752,P$753,1)</f>
        <v>0.89972743204555783</v>
      </c>
      <c r="S2081" s="253">
        <f>IF(OR(R2081&lt;$T$757,R2081&gt;$T$758),Q2081,"")</f>
        <v>1.2553288746360572E-3</v>
      </c>
      <c r="T2081" s="253" t="str">
        <f>IF(AND(R2081&gt;$T$757,R2081&lt;$T$758),Q2081,"")</f>
        <v/>
      </c>
      <c r="U2081" s="253" t="str">
        <f>IF(Q2081=MAX($Q$761:$Q$2761),Q2081,"")</f>
        <v/>
      </c>
      <c r="V2081" s="253">
        <f>_xlfn.NORM.DIST(P2081,$T$753,$T$754,0)</f>
        <v>1.126202408148834E-89</v>
      </c>
      <c r="W2081" s="253" t="str">
        <f>IF(V2081=MAX($V$761:$V$2761),Q2081,"")</f>
        <v/>
      </c>
      <c r="X2081" s="253" t="str">
        <f t="shared" si="491"/>
        <v/>
      </c>
      <c r="AB2081" s="253">
        <v>1320</v>
      </c>
      <c r="AC2081" s="253">
        <f t="shared" si="507"/>
        <v>277.45963960967583</v>
      </c>
      <c r="AD2081" s="253">
        <f t="shared" si="492"/>
        <v>8.1123406307905585E-4</v>
      </c>
      <c r="AE2081" s="253">
        <f t="shared" si="493"/>
        <v>0.89972743204555794</v>
      </c>
      <c r="AF2081" s="253">
        <f>IF(OR(AE2081&lt;$T$757,AE2081&gt;$T$758),AD2081,"")</f>
        <v>8.1123406307905585E-4</v>
      </c>
      <c r="AG2081" s="253" t="str">
        <f t="shared" si="494"/>
        <v/>
      </c>
      <c r="AH2081" s="253" t="str">
        <f t="shared" si="495"/>
        <v/>
      </c>
      <c r="AI2081" s="253">
        <f t="shared" si="496"/>
        <v>1.6259899783224309E-5</v>
      </c>
      <c r="AJ2081" s="253" t="str">
        <f t="shared" si="497"/>
        <v/>
      </c>
      <c r="AK2081" s="253" t="str">
        <f t="shared" si="498"/>
        <v/>
      </c>
      <c r="AO2081" s="253">
        <v>1320</v>
      </c>
      <c r="AP2081" s="253">
        <f t="shared" si="499"/>
        <v>1635.7639469119667</v>
      </c>
      <c r="AQ2081" s="253">
        <f t="shared" si="500"/>
        <v>1.3760219572385614E-4</v>
      </c>
      <c r="AR2081" s="253">
        <f t="shared" si="501"/>
        <v>0.89972743204555794</v>
      </c>
      <c r="AS2081" s="253">
        <f>IF(OR(AR2081&lt;$T$757,AR2081&gt;$T$758),AQ2081,"")</f>
        <v>1.3760219572385614E-4</v>
      </c>
      <c r="AT2081" s="253" t="str">
        <f t="shared" si="502"/>
        <v/>
      </c>
      <c r="AU2081" s="253" t="str">
        <f t="shared" si="503"/>
        <v/>
      </c>
      <c r="AV2081" s="253">
        <f t="shared" si="504"/>
        <v>0</v>
      </c>
      <c r="AW2081" s="253">
        <f t="shared" si="505"/>
        <v>1.3760219572385614E-4</v>
      </c>
      <c r="AX2081" s="253" t="str">
        <f t="shared" si="506"/>
        <v/>
      </c>
      <c r="AZ2081" s="259"/>
      <c r="BA2081" s="259">
        <f>BA2080+$BD$753</f>
        <v>8.4800000000001106</v>
      </c>
      <c r="BB2081" s="274">
        <f t="shared" si="489"/>
        <v>0.29217427690468734</v>
      </c>
      <c r="BC2081" s="259">
        <f t="shared" si="490"/>
        <v>5.1320936995025157E-4</v>
      </c>
      <c r="BD2081" s="259" t="str">
        <f t="shared" si="487"/>
        <v/>
      </c>
      <c r="BE2081" s="254" t="str">
        <f t="shared" si="488"/>
        <v/>
      </c>
    </row>
    <row r="2082" spans="1:57" ht="20.100000000000001" customHeight="1" x14ac:dyDescent="0.25">
      <c r="A2082" s="248">
        <v>1321</v>
      </c>
      <c r="B2082" s="247">
        <f>$B$755+(A2082*$B$758)</f>
        <v>3086.4365022291749</v>
      </c>
      <c r="C2082" s="247">
        <f>_xlfn.NORM.DIST($B2082,$B$752,$B$753,0)</f>
        <v>7.2780769213256382E-5</v>
      </c>
      <c r="D2082" s="247">
        <f>_xlfn.NORM.DIST($B2082,$B$752,$B$753,1)</f>
        <v>0.90042902228977573</v>
      </c>
      <c r="E2082" s="247">
        <f>IF(OR(D2082&lt;$F$757,D2082&gt;$F$758),C2082,"")</f>
        <v>7.2780769213256382E-5</v>
      </c>
      <c r="F2082" s="247" t="str">
        <f>IF(AND(D2082&gt;$F$757,D2082&lt;$F$758),C2082,"")</f>
        <v/>
      </c>
      <c r="G2082" s="247" t="str">
        <f>IF(C2082=MAX($C$761:$C$2761),C2082,"")</f>
        <v/>
      </c>
      <c r="H2082" s="247">
        <f>_xlfn.NORM.DIST(B2082,$F$753,$F$754,0)</f>
        <v>0</v>
      </c>
      <c r="I2082" s="247">
        <f>IF(H2082=MAX($H$761:$H$2761),C2082,"")</f>
        <v>7.2780769213256382E-5</v>
      </c>
      <c r="J2082" s="247" t="str">
        <f>IF(I2082=MIN($I$761:$I$2761),I2082,"")</f>
        <v/>
      </c>
      <c r="K2082" s="247"/>
      <c r="L2082" s="247"/>
      <c r="M2082" s="247"/>
      <c r="N2082" s="247"/>
      <c r="O2082" s="248">
        <v>1321</v>
      </c>
      <c r="P2082" s="247">
        <f>$P$755+(O2082*$P$758)</f>
        <v>179.8637034997372</v>
      </c>
      <c r="Q2082" s="247">
        <f>_xlfn.NORM.DIST(P2082,P$752,P$753,0)</f>
        <v>1.248908025295054E-3</v>
      </c>
      <c r="R2082" s="247">
        <f>_xlfn.NORM.DIST(P2082,P$752,P$753,1)</f>
        <v>0.90042902228977573</v>
      </c>
      <c r="S2082" s="253">
        <f>IF(OR(R2082&lt;$T$757,R2082&gt;$T$758),Q2082,"")</f>
        <v>1.248908025295054E-3</v>
      </c>
      <c r="T2082" s="253" t="str">
        <f>IF(AND(R2082&gt;$T$757,R2082&lt;$T$758),Q2082,"")</f>
        <v/>
      </c>
      <c r="U2082" s="253" t="str">
        <f>IF(Q2082=MAX($Q$761:$Q$2761),Q2082,"")</f>
        <v/>
      </c>
      <c r="V2082" s="253">
        <f>_xlfn.NORM.DIST(P2082,$T$753,$T$754,0)</f>
        <v>1.039826149862372E-89</v>
      </c>
      <c r="W2082" s="253" t="str">
        <f>IF(V2082=MAX($V$761:$V$2761),Q2082,"")</f>
        <v/>
      </c>
      <c r="X2082" s="253" t="str">
        <f t="shared" si="491"/>
        <v/>
      </c>
      <c r="AB2082" s="259">
        <v>1321</v>
      </c>
      <c r="AC2082" s="253">
        <f t="shared" si="507"/>
        <v>278.32670098345602</v>
      </c>
      <c r="AD2082" s="253">
        <f t="shared" si="492"/>
        <v>8.0708470285595889E-4</v>
      </c>
      <c r="AE2082" s="253">
        <f t="shared" si="493"/>
        <v>0.90042902228977573</v>
      </c>
      <c r="AF2082" s="253">
        <f>IF(OR(AE2082&lt;$T$757,AE2082&gt;$T$758),AD2082,"")</f>
        <v>8.0708470285595889E-4</v>
      </c>
      <c r="AG2082" s="253" t="str">
        <f t="shared" si="494"/>
        <v/>
      </c>
      <c r="AH2082" s="253" t="str">
        <f t="shared" si="495"/>
        <v/>
      </c>
      <c r="AI2082" s="253">
        <f t="shared" si="496"/>
        <v>1.606097352966128E-5</v>
      </c>
      <c r="AJ2082" s="253" t="str">
        <f t="shared" si="497"/>
        <v/>
      </c>
      <c r="AK2082" s="253" t="str">
        <f t="shared" si="498"/>
        <v/>
      </c>
      <c r="AO2082" s="259">
        <v>1321</v>
      </c>
      <c r="AP2082" s="253">
        <f t="shared" si="499"/>
        <v>1640.8757092460664</v>
      </c>
      <c r="AQ2082" s="253">
        <f t="shared" si="500"/>
        <v>1.3689837779567361E-4</v>
      </c>
      <c r="AR2082" s="253">
        <f t="shared" si="501"/>
        <v>0.90042902228977573</v>
      </c>
      <c r="AS2082" s="253">
        <f>IF(OR(AR2082&lt;$T$757,AR2082&gt;$T$758),AQ2082,"")</f>
        <v>1.3689837779567361E-4</v>
      </c>
      <c r="AT2082" s="253" t="str">
        <f t="shared" si="502"/>
        <v/>
      </c>
      <c r="AU2082" s="253" t="str">
        <f t="shared" si="503"/>
        <v/>
      </c>
      <c r="AV2082" s="253">
        <f t="shared" si="504"/>
        <v>0</v>
      </c>
      <c r="AW2082" s="253">
        <f t="shared" si="505"/>
        <v>1.3689837779567361E-4</v>
      </c>
      <c r="AX2082" s="253" t="str">
        <f t="shared" si="506"/>
        <v/>
      </c>
      <c r="AZ2082" s="259"/>
      <c r="BA2082" s="259">
        <f>BA2081+$BD$753</f>
        <v>8.4864000000001099</v>
      </c>
      <c r="BB2082" s="274">
        <f t="shared" si="489"/>
        <v>0.29166106753473708</v>
      </c>
      <c r="BC2082" s="259">
        <f t="shared" si="490"/>
        <v>5.1253513273086249E-4</v>
      </c>
      <c r="BD2082" s="259" t="str">
        <f t="shared" si="487"/>
        <v/>
      </c>
      <c r="BE2082" s="254" t="str">
        <f t="shared" si="488"/>
        <v/>
      </c>
    </row>
    <row r="2083" spans="1:57" ht="20.100000000000001" customHeight="1" x14ac:dyDescent="0.25">
      <c r="A2083" s="247">
        <v>1322</v>
      </c>
      <c r="B2083" s="247">
        <f>$B$755+(A2083*$B$758)</f>
        <v>3096.0515692143126</v>
      </c>
      <c r="C2083" s="247">
        <f>_xlfn.NORM.DIST($B2083,$B$752,$B$753,0)</f>
        <v>7.2407346203823936E-5</v>
      </c>
      <c r="D2083" s="247">
        <f>_xlfn.NORM.DIST($B2083,$B$752,$B$753,1)</f>
        <v>0.90112701840890541</v>
      </c>
      <c r="E2083" s="247">
        <f>IF(OR(D2083&lt;$F$757,D2083&gt;$F$758),C2083,"")</f>
        <v>7.2407346203823936E-5</v>
      </c>
      <c r="F2083" s="247" t="str">
        <f>IF(AND(D2083&gt;$F$757,D2083&lt;$F$758),C2083,"")</f>
        <v/>
      </c>
      <c r="G2083" s="247" t="str">
        <f>IF(C2083=MAX($C$761:$C$2761),C2083,"")</f>
        <v/>
      </c>
      <c r="H2083" s="247">
        <f>_xlfn.NORM.DIST(B2083,$F$753,$F$754,0)</f>
        <v>0</v>
      </c>
      <c r="I2083" s="247">
        <f>IF(H2083=MAX($H$761:$H$2761),C2083,"")</f>
        <v>7.2407346203823936E-5</v>
      </c>
      <c r="J2083" s="247" t="str">
        <f>IF(I2083=MIN($I$761:$I$2761),I2083,"")</f>
        <v/>
      </c>
      <c r="K2083" s="247"/>
      <c r="L2083" s="247"/>
      <c r="M2083" s="247"/>
      <c r="N2083" s="247"/>
      <c r="O2083" s="247">
        <v>1322</v>
      </c>
      <c r="P2083" s="247">
        <f>$P$755+(O2083*$P$758)</f>
        <v>180.42402656359934</v>
      </c>
      <c r="Q2083" s="247">
        <f>_xlfn.NORM.DIST(P2083,P$752,P$753,0)</f>
        <v>1.2425001376297898E-3</v>
      </c>
      <c r="R2083" s="247">
        <f>_xlfn.NORM.DIST(P2083,P$752,P$753,1)</f>
        <v>0.90112701840890552</v>
      </c>
      <c r="S2083" s="253">
        <f>IF(OR(R2083&lt;$T$757,R2083&gt;$T$758),Q2083,"")</f>
        <v>1.2425001376297898E-3</v>
      </c>
      <c r="T2083" s="253" t="str">
        <f>IF(AND(R2083&gt;$T$757,R2083&lt;$T$758),Q2083,"")</f>
        <v/>
      </c>
      <c r="U2083" s="253" t="str">
        <f>IF(Q2083=MAX($Q$761:$Q$2761),Q2083,"")</f>
        <v/>
      </c>
      <c r="V2083" s="253">
        <f>_xlfn.NORM.DIST(P2083,$T$753,$T$754,0)</f>
        <v>9.6005932365071091E-90</v>
      </c>
      <c r="W2083" s="253" t="str">
        <f>IF(V2083=MAX($V$761:$V$2761),Q2083,"")</f>
        <v/>
      </c>
      <c r="X2083" s="253" t="str">
        <f t="shared" si="491"/>
        <v/>
      </c>
      <c r="AB2083" s="253">
        <v>1322</v>
      </c>
      <c r="AC2083" s="253">
        <f t="shared" si="507"/>
        <v>279.19376235723621</v>
      </c>
      <c r="AD2083" s="253">
        <f t="shared" si="492"/>
        <v>8.0294371888635732E-4</v>
      </c>
      <c r="AE2083" s="253">
        <f t="shared" si="493"/>
        <v>0.90112701840890541</v>
      </c>
      <c r="AF2083" s="253">
        <f>IF(OR(AE2083&lt;$T$757,AE2083&gt;$T$758),AD2083,"")</f>
        <v>8.0294371888635732E-4</v>
      </c>
      <c r="AG2083" s="253" t="str">
        <f t="shared" si="494"/>
        <v/>
      </c>
      <c r="AH2083" s="253" t="str">
        <f t="shared" si="495"/>
        <v/>
      </c>
      <c r="AI2083" s="253">
        <f t="shared" si="496"/>
        <v>1.5864227142512884E-5</v>
      </c>
      <c r="AJ2083" s="253" t="str">
        <f t="shared" si="497"/>
        <v/>
      </c>
      <c r="AK2083" s="253" t="str">
        <f t="shared" si="498"/>
        <v/>
      </c>
      <c r="AO2083" s="253">
        <v>1322</v>
      </c>
      <c r="AP2083" s="253">
        <f t="shared" si="499"/>
        <v>1645.9874715801661</v>
      </c>
      <c r="AQ2083" s="253">
        <f t="shared" si="500"/>
        <v>1.3619598065456773E-4</v>
      </c>
      <c r="AR2083" s="253">
        <f t="shared" si="501"/>
        <v>0.90112701840890541</v>
      </c>
      <c r="AS2083" s="253">
        <f>IF(OR(AR2083&lt;$T$757,AR2083&gt;$T$758),AQ2083,"")</f>
        <v>1.3619598065456773E-4</v>
      </c>
      <c r="AT2083" s="253" t="str">
        <f t="shared" si="502"/>
        <v/>
      </c>
      <c r="AU2083" s="253" t="str">
        <f t="shared" si="503"/>
        <v/>
      </c>
      <c r="AV2083" s="253">
        <f t="shared" si="504"/>
        <v>0</v>
      </c>
      <c r="AW2083" s="253">
        <f t="shared" si="505"/>
        <v>1.3619598065456773E-4</v>
      </c>
      <c r="AX2083" s="253" t="str">
        <f t="shared" si="506"/>
        <v/>
      </c>
      <c r="AZ2083" s="259"/>
      <c r="BA2083" s="259">
        <f>BA2082+$BD$753</f>
        <v>8.4928000000001092</v>
      </c>
      <c r="BB2083" s="274">
        <f t="shared" si="489"/>
        <v>0.29114853240200622</v>
      </c>
      <c r="BC2083" s="259">
        <f t="shared" si="490"/>
        <v>5.1186105406181293E-4</v>
      </c>
      <c r="BD2083" s="259" t="str">
        <f t="shared" si="487"/>
        <v/>
      </c>
      <c r="BE2083" s="254" t="str">
        <f t="shared" si="488"/>
        <v/>
      </c>
    </row>
    <row r="2084" spans="1:57" ht="20.100000000000001" customHeight="1" x14ac:dyDescent="0.25">
      <c r="A2084" s="247">
        <v>1323</v>
      </c>
      <c r="B2084" s="247">
        <f>$B$755+(A2084*$B$758)</f>
        <v>3105.6666361994503</v>
      </c>
      <c r="C2084" s="247">
        <f>_xlfn.NORM.DIST($B2084,$B$752,$B$753,0)</f>
        <v>7.2034686586082769E-5</v>
      </c>
      <c r="D2084" s="247">
        <f>_xlfn.NORM.DIST($B2084,$B$752,$B$753,1)</f>
        <v>0.9018214277044031</v>
      </c>
      <c r="E2084" s="247">
        <f>IF(OR(D2084&lt;$F$757,D2084&gt;$F$758),C2084,"")</f>
        <v>7.2034686586082769E-5</v>
      </c>
      <c r="F2084" s="247" t="str">
        <f>IF(AND(D2084&gt;$F$757,D2084&lt;$F$758),C2084,"")</f>
        <v/>
      </c>
      <c r="G2084" s="247" t="str">
        <f>IF(C2084=MAX($C$761:$C$2761),C2084,"")</f>
        <v/>
      </c>
      <c r="H2084" s="247">
        <f>_xlfn.NORM.DIST(B2084,$F$753,$F$754,0)</f>
        <v>0</v>
      </c>
      <c r="I2084" s="247">
        <f>IF(H2084=MAX($H$761:$H$2761),C2084,"")</f>
        <v>7.2034686586082769E-5</v>
      </c>
      <c r="J2084" s="247" t="str">
        <f>IF(I2084=MIN($I$761:$I$2761),I2084,"")</f>
        <v/>
      </c>
      <c r="K2084" s="247"/>
      <c r="L2084" s="247"/>
      <c r="M2084" s="247"/>
      <c r="N2084" s="247"/>
      <c r="O2084" s="247">
        <v>1323</v>
      </c>
      <c r="P2084" s="247">
        <f>$P$755+(O2084*$P$758)</f>
        <v>180.98434962746148</v>
      </c>
      <c r="Q2084" s="247">
        <f>_xlfn.NORM.DIST(P2084,P$752,P$753,0)</f>
        <v>1.2361053496613278E-3</v>
      </c>
      <c r="R2084" s="247">
        <f>_xlfn.NORM.DIST(P2084,P$752,P$753,1)</f>
        <v>0.90182142770440321</v>
      </c>
      <c r="S2084" s="253">
        <f>IF(OR(R2084&lt;$T$757,R2084&gt;$T$758),Q2084,"")</f>
        <v>1.2361053496613278E-3</v>
      </c>
      <c r="T2084" s="253" t="str">
        <f>IF(AND(R2084&gt;$T$757,R2084&lt;$T$758),Q2084,"")</f>
        <v/>
      </c>
      <c r="U2084" s="253" t="str">
        <f>IF(Q2084=MAX($Q$761:$Q$2761),Q2084,"")</f>
        <v/>
      </c>
      <c r="V2084" s="253">
        <f>_xlfn.NORM.DIST(P2084,$T$753,$T$754,0)</f>
        <v>8.8639736339208072E-90</v>
      </c>
      <c r="W2084" s="253" t="str">
        <f>IF(V2084=MAX($V$761:$V$2761),Q2084,"")</f>
        <v/>
      </c>
      <c r="X2084" s="253" t="str">
        <f t="shared" si="491"/>
        <v/>
      </c>
      <c r="AB2084" s="253">
        <v>1323</v>
      </c>
      <c r="AC2084" s="253">
        <f t="shared" si="507"/>
        <v>280.06082373101663</v>
      </c>
      <c r="AD2084" s="253">
        <f t="shared" si="492"/>
        <v>7.9881120036391878E-4</v>
      </c>
      <c r="AE2084" s="253">
        <f t="shared" si="493"/>
        <v>0.90182142770440321</v>
      </c>
      <c r="AF2084" s="253">
        <f>IF(OR(AE2084&lt;$T$757,AE2084&gt;$T$758),AD2084,"")</f>
        <v>7.9881120036391878E-4</v>
      </c>
      <c r="AG2084" s="253" t="str">
        <f t="shared" si="494"/>
        <v/>
      </c>
      <c r="AH2084" s="253" t="str">
        <f t="shared" si="495"/>
        <v/>
      </c>
      <c r="AI2084" s="253">
        <f t="shared" si="496"/>
        <v>1.5669640175760762E-5</v>
      </c>
      <c r="AJ2084" s="253" t="str">
        <f t="shared" si="497"/>
        <v/>
      </c>
      <c r="AK2084" s="253" t="str">
        <f t="shared" si="498"/>
        <v/>
      </c>
      <c r="AO2084" s="253">
        <v>1323</v>
      </c>
      <c r="AP2084" s="253">
        <f t="shared" si="499"/>
        <v>1651.0992339142667</v>
      </c>
      <c r="AQ2084" s="253">
        <f t="shared" si="500"/>
        <v>1.354950194296424E-4</v>
      </c>
      <c r="AR2084" s="253">
        <f t="shared" si="501"/>
        <v>0.90182142770440321</v>
      </c>
      <c r="AS2084" s="253">
        <f>IF(OR(AR2084&lt;$T$757,AR2084&gt;$T$758),AQ2084,"")</f>
        <v>1.354950194296424E-4</v>
      </c>
      <c r="AT2084" s="253" t="str">
        <f t="shared" si="502"/>
        <v/>
      </c>
      <c r="AU2084" s="253" t="str">
        <f t="shared" si="503"/>
        <v/>
      </c>
      <c r="AV2084" s="253">
        <f t="shared" si="504"/>
        <v>0</v>
      </c>
      <c r="AW2084" s="253">
        <f t="shared" si="505"/>
        <v>1.354950194296424E-4</v>
      </c>
      <c r="AX2084" s="253" t="str">
        <f t="shared" si="506"/>
        <v/>
      </c>
      <c r="AZ2084" s="259"/>
      <c r="BA2084" s="259">
        <f>BA2083+$BD$753</f>
        <v>8.4992000000001084</v>
      </c>
      <c r="BB2084" s="274">
        <f t="shared" si="489"/>
        <v>0.29063667134794441</v>
      </c>
      <c r="BC2084" s="259">
        <f t="shared" si="490"/>
        <v>5.1118713674158656E-4</v>
      </c>
      <c r="BD2084" s="259" t="str">
        <f t="shared" si="487"/>
        <v/>
      </c>
      <c r="BE2084" s="254" t="str">
        <f t="shared" si="488"/>
        <v/>
      </c>
    </row>
    <row r="2085" spans="1:57" ht="20.100000000000001" customHeight="1" x14ac:dyDescent="0.25">
      <c r="A2085" s="247">
        <v>1324</v>
      </c>
      <c r="B2085" s="247">
        <f>$B$755+(A2085*$B$758)</f>
        <v>3115.281703184588</v>
      </c>
      <c r="C2085" s="247">
        <f>_xlfn.NORM.DIST($B2085,$B$752,$B$753,0)</f>
        <v>7.1662798325402264E-5</v>
      </c>
      <c r="D2085" s="247">
        <f>_xlfn.NORM.DIST($B2085,$B$752,$B$753,1)</f>
        <v>0.90251225755468745</v>
      </c>
      <c r="E2085" s="247">
        <f>IF(OR(D2085&lt;$F$757,D2085&gt;$F$758),C2085,"")</f>
        <v>7.1662798325402264E-5</v>
      </c>
      <c r="F2085" s="247" t="str">
        <f>IF(AND(D2085&gt;$F$757,D2085&lt;$F$758),C2085,"")</f>
        <v/>
      </c>
      <c r="G2085" s="247" t="str">
        <f>IF(C2085=MAX($C$761:$C$2761),C2085,"")</f>
        <v/>
      </c>
      <c r="H2085" s="247">
        <f>_xlfn.NORM.DIST(B2085,$F$753,$F$754,0)</f>
        <v>0</v>
      </c>
      <c r="I2085" s="247">
        <f>IF(H2085=MAX($H$761:$H$2761),C2085,"")</f>
        <v>7.1662798325402264E-5</v>
      </c>
      <c r="J2085" s="247" t="str">
        <f>IF(I2085=MIN($I$761:$I$2761),I2085,"")</f>
        <v/>
      </c>
      <c r="K2085" s="247"/>
      <c r="L2085" s="247"/>
      <c r="M2085" s="247"/>
      <c r="N2085" s="247"/>
      <c r="O2085" s="247">
        <v>1324</v>
      </c>
      <c r="P2085" s="247">
        <f>$P$755+(O2085*$P$758)</f>
        <v>181.54467269132351</v>
      </c>
      <c r="Q2085" s="247">
        <f>_xlfn.NORM.DIST(P2085,P$752,P$753,0)</f>
        <v>1.2297237980743157E-3</v>
      </c>
      <c r="R2085" s="247">
        <f>_xlfn.NORM.DIST(P2085,P$752,P$753,1)</f>
        <v>0.90251225755468745</v>
      </c>
      <c r="S2085" s="253">
        <f>IF(OR(R2085&lt;$T$757,R2085&gt;$T$758),Q2085,"")</f>
        <v>1.2297237980743157E-3</v>
      </c>
      <c r="T2085" s="253" t="str">
        <f>IF(AND(R2085&gt;$T$757,R2085&lt;$T$758),Q2085,"")</f>
        <v/>
      </c>
      <c r="U2085" s="253" t="str">
        <f>IF(Q2085=MAX($Q$761:$Q$2761),Q2085,"")</f>
        <v/>
      </c>
      <c r="V2085" s="253">
        <f>_xlfn.NORM.DIST(P2085,$T$753,$T$754,0)</f>
        <v>8.1837413102442666E-90</v>
      </c>
      <c r="W2085" s="253" t="str">
        <f>IF(V2085=MAX($V$761:$V$2761),Q2085,"")</f>
        <v/>
      </c>
      <c r="X2085" s="253" t="str">
        <f t="shared" si="491"/>
        <v/>
      </c>
      <c r="AB2085" s="253">
        <v>1324</v>
      </c>
      <c r="AC2085" s="253">
        <f t="shared" si="507"/>
        <v>280.92788510479681</v>
      </c>
      <c r="AD2085" s="253">
        <f t="shared" si="492"/>
        <v>7.9468723561867873E-4</v>
      </c>
      <c r="AE2085" s="253">
        <f t="shared" si="493"/>
        <v>0.90251225755468756</v>
      </c>
      <c r="AF2085" s="253">
        <f>IF(OR(AE2085&lt;$T$757,AE2085&gt;$T$758),AD2085,"")</f>
        <v>7.9468723561867873E-4</v>
      </c>
      <c r="AG2085" s="253" t="str">
        <f t="shared" si="494"/>
        <v/>
      </c>
      <c r="AH2085" s="253" t="str">
        <f t="shared" si="495"/>
        <v/>
      </c>
      <c r="AI2085" s="253">
        <f t="shared" si="496"/>
        <v>1.5477192330995654E-5</v>
      </c>
      <c r="AJ2085" s="253" t="str">
        <f t="shared" si="497"/>
        <v/>
      </c>
      <c r="AK2085" s="253" t="str">
        <f t="shared" si="498"/>
        <v/>
      </c>
      <c r="AO2085" s="253">
        <v>1324</v>
      </c>
      <c r="AP2085" s="253">
        <f t="shared" si="499"/>
        <v>1656.2109962483664</v>
      </c>
      <c r="AQ2085" s="253">
        <f t="shared" si="500"/>
        <v>1.3479550910351168E-4</v>
      </c>
      <c r="AR2085" s="253">
        <f t="shared" si="501"/>
        <v>0.90251225755468756</v>
      </c>
      <c r="AS2085" s="253">
        <f>IF(OR(AR2085&lt;$T$757,AR2085&gt;$T$758),AQ2085,"")</f>
        <v>1.3479550910351168E-4</v>
      </c>
      <c r="AT2085" s="253" t="str">
        <f t="shared" si="502"/>
        <v/>
      </c>
      <c r="AU2085" s="253" t="str">
        <f t="shared" si="503"/>
        <v/>
      </c>
      <c r="AV2085" s="253">
        <f t="shared" si="504"/>
        <v>0</v>
      </c>
      <c r="AW2085" s="253">
        <f t="shared" si="505"/>
        <v>1.3479550910351168E-4</v>
      </c>
      <c r="AX2085" s="253" t="str">
        <f t="shared" si="506"/>
        <v/>
      </c>
      <c r="AZ2085" s="259"/>
      <c r="BA2085" s="259">
        <f>BA2084+$BD$753</f>
        <v>8.5056000000001077</v>
      </c>
      <c r="BB2085" s="274">
        <f t="shared" si="489"/>
        <v>0.29012548421120282</v>
      </c>
      <c r="BC2085" s="259">
        <f t="shared" si="490"/>
        <v>5.1051338355856402E-4</v>
      </c>
      <c r="BD2085" s="259" t="str">
        <f t="shared" si="487"/>
        <v/>
      </c>
      <c r="BE2085" s="254" t="str">
        <f t="shared" si="488"/>
        <v/>
      </c>
    </row>
    <row r="2086" spans="1:57" ht="20.100000000000001" customHeight="1" x14ac:dyDescent="0.25">
      <c r="A2086" s="247">
        <v>1325</v>
      </c>
      <c r="B2086" s="247">
        <f>$B$755+(A2086*$B$758)</f>
        <v>3124.8967701697256</v>
      </c>
      <c r="C2086" s="247">
        <f>_xlfn.NORM.DIST($B2086,$B$752,$B$753,0)</f>
        <v>7.1291689309163831E-5</v>
      </c>
      <c r="D2086" s="247">
        <f>_xlfn.NORM.DIST($B2086,$B$752,$B$753,1)</f>
        <v>0.90319951541438959</v>
      </c>
      <c r="E2086" s="247">
        <f>IF(OR(D2086&lt;$F$757,D2086&gt;$F$758),C2086,"")</f>
        <v>7.1291689309163831E-5</v>
      </c>
      <c r="F2086" s="247" t="str">
        <f>IF(AND(D2086&gt;$F$757,D2086&lt;$F$758),C2086,"")</f>
        <v/>
      </c>
      <c r="G2086" s="247" t="str">
        <f>IF(C2086=MAX($C$761:$C$2761),C2086,"")</f>
        <v/>
      </c>
      <c r="H2086" s="247">
        <f>_xlfn.NORM.DIST(B2086,$F$753,$F$754,0)</f>
        <v>0</v>
      </c>
      <c r="I2086" s="247">
        <f>IF(H2086=MAX($H$761:$H$2761),C2086,"")</f>
        <v>7.1291689309163831E-5</v>
      </c>
      <c r="J2086" s="247" t="str">
        <f>IF(I2086=MIN($I$761:$I$2761),I2086,"")</f>
        <v/>
      </c>
      <c r="K2086" s="247"/>
      <c r="L2086" s="247"/>
      <c r="M2086" s="247"/>
      <c r="N2086" s="247"/>
      <c r="O2086" s="247">
        <v>1325</v>
      </c>
      <c r="P2086" s="247">
        <f>$P$755+(O2086*$P$758)</f>
        <v>182.10499575518566</v>
      </c>
      <c r="Q2086" s="247">
        <f>_xlfn.NORM.DIST(P2086,P$752,P$753,0)</f>
        <v>1.2233556182151342E-3</v>
      </c>
      <c r="R2086" s="247">
        <f>_xlfn.NORM.DIST(P2086,P$752,P$753,1)</f>
        <v>0.9031995154143897</v>
      </c>
      <c r="S2086" s="253">
        <f>IF(OR(R2086&lt;$T$757,R2086&gt;$T$758),Q2086,"")</f>
        <v>1.2233556182151342E-3</v>
      </c>
      <c r="T2086" s="253" t="str">
        <f>IF(AND(R2086&gt;$T$757,R2086&lt;$T$758),Q2086,"")</f>
        <v/>
      </c>
      <c r="U2086" s="253" t="str">
        <f>IF(Q2086=MAX($Q$761:$Q$2761),Q2086,"")</f>
        <v/>
      </c>
      <c r="V2086" s="253">
        <f>_xlfn.NORM.DIST(P2086,$T$753,$T$754,0)</f>
        <v>7.5555899678351537E-90</v>
      </c>
      <c r="W2086" s="253" t="str">
        <f>IF(V2086=MAX($V$761:$V$2761),Q2086,"")</f>
        <v/>
      </c>
      <c r="X2086" s="253" t="str">
        <f t="shared" si="491"/>
        <v/>
      </c>
      <c r="AB2086" s="253">
        <v>1325</v>
      </c>
      <c r="AC2086" s="253">
        <f t="shared" si="507"/>
        <v>281.794946478577</v>
      </c>
      <c r="AD2086" s="253">
        <f t="shared" si="492"/>
        <v>7.9057191211584065E-4</v>
      </c>
      <c r="AE2086" s="253">
        <f t="shared" si="493"/>
        <v>0.9031995154143897</v>
      </c>
      <c r="AF2086" s="253">
        <f>IF(OR(AE2086&lt;$T$757,AE2086&gt;$T$758),AD2086,"")</f>
        <v>7.9057191211584065E-4</v>
      </c>
      <c r="AG2086" s="253" t="str">
        <f t="shared" si="494"/>
        <v/>
      </c>
      <c r="AH2086" s="253" t="str">
        <f t="shared" si="495"/>
        <v/>
      </c>
      <c r="AI2086" s="253">
        <f t="shared" si="496"/>
        <v>1.5286863456897673E-5</v>
      </c>
      <c r="AJ2086" s="253" t="str">
        <f t="shared" si="497"/>
        <v/>
      </c>
      <c r="AK2086" s="253" t="str">
        <f t="shared" si="498"/>
        <v/>
      </c>
      <c r="AO2086" s="253">
        <v>1325</v>
      </c>
      <c r="AP2086" s="253">
        <f t="shared" si="499"/>
        <v>1661.3227585824661</v>
      </c>
      <c r="AQ2086" s="253">
        <f t="shared" si="500"/>
        <v>1.3409746451209596E-4</v>
      </c>
      <c r="AR2086" s="253">
        <f t="shared" si="501"/>
        <v>0.90319951541438959</v>
      </c>
      <c r="AS2086" s="253">
        <f>IF(OR(AR2086&lt;$T$757,AR2086&gt;$T$758),AQ2086,"")</f>
        <v>1.3409746451209596E-4</v>
      </c>
      <c r="AT2086" s="253" t="str">
        <f t="shared" si="502"/>
        <v/>
      </c>
      <c r="AU2086" s="253" t="str">
        <f t="shared" si="503"/>
        <v/>
      </c>
      <c r="AV2086" s="253">
        <f t="shared" si="504"/>
        <v>0</v>
      </c>
      <c r="AW2086" s="253">
        <f t="shared" si="505"/>
        <v>1.3409746451209596E-4</v>
      </c>
      <c r="AX2086" s="253" t="str">
        <f t="shared" si="506"/>
        <v/>
      </c>
      <c r="AZ2086" s="259"/>
      <c r="BA2086" s="259">
        <f>BA2085+$BD$753</f>
        <v>8.512000000000107</v>
      </c>
      <c r="BB2086" s="274">
        <f t="shared" si="489"/>
        <v>0.28961497082764426</v>
      </c>
      <c r="BC2086" s="259">
        <f t="shared" si="490"/>
        <v>5.0983979729019024E-4</v>
      </c>
      <c r="BD2086" s="259" t="str">
        <f t="shared" si="487"/>
        <v/>
      </c>
      <c r="BE2086" s="254" t="str">
        <f t="shared" si="488"/>
        <v/>
      </c>
    </row>
    <row r="2087" spans="1:57" ht="20.100000000000001" customHeight="1" x14ac:dyDescent="0.25">
      <c r="A2087" s="247">
        <v>1326</v>
      </c>
      <c r="B2087" s="247">
        <f>$B$755+(A2087*$B$758)</f>
        <v>3134.5118371548633</v>
      </c>
      <c r="C2087" s="247">
        <f>_xlfn.NORM.DIST($B2087,$B$752,$B$753,0)</f>
        <v>7.0921367346660056E-5</v>
      </c>
      <c r="D2087" s="247">
        <f>_xlfn.NORM.DIST($B2087,$B$752,$B$753,1)</f>
        <v>0.90388320881360307</v>
      </c>
      <c r="E2087" s="247">
        <f>IF(OR(D2087&lt;$F$757,D2087&gt;$F$758),C2087,"")</f>
        <v>7.0921367346660056E-5</v>
      </c>
      <c r="F2087" s="247" t="str">
        <f>IF(AND(D2087&gt;$F$757,D2087&lt;$F$758),C2087,"")</f>
        <v/>
      </c>
      <c r="G2087" s="247" t="str">
        <f>IF(C2087=MAX($C$761:$C$2761),C2087,"")</f>
        <v/>
      </c>
      <c r="H2087" s="247">
        <f>_xlfn.NORM.DIST(B2087,$F$753,$F$754,0)</f>
        <v>0</v>
      </c>
      <c r="I2087" s="247">
        <f>IF(H2087=MAX($H$761:$H$2761),C2087,"")</f>
        <v>7.0921367346660056E-5</v>
      </c>
      <c r="J2087" s="247" t="str">
        <f>IF(I2087=MIN($I$761:$I$2761),I2087,"")</f>
        <v/>
      </c>
      <c r="K2087" s="247"/>
      <c r="L2087" s="247"/>
      <c r="M2087" s="247"/>
      <c r="N2087" s="247"/>
      <c r="O2087" s="247">
        <v>1326</v>
      </c>
      <c r="P2087" s="247">
        <f>$P$755+(O2087*$P$758)</f>
        <v>182.6653188190478</v>
      </c>
      <c r="Q2087" s="247">
        <f>_xlfn.NORM.DIST(P2087,P$752,P$753,0)</f>
        <v>1.2170009440901767E-3</v>
      </c>
      <c r="R2087" s="247">
        <f>_xlfn.NORM.DIST(P2087,P$752,P$753,1)</f>
        <v>0.90388320881360318</v>
      </c>
      <c r="S2087" s="253">
        <f>IF(OR(R2087&lt;$T$757,R2087&gt;$T$758),Q2087,"")</f>
        <v>1.2170009440901767E-3</v>
      </c>
      <c r="T2087" s="253" t="str">
        <f>IF(AND(R2087&gt;$T$757,R2087&lt;$T$758),Q2087,"")</f>
        <v/>
      </c>
      <c r="U2087" s="253" t="str">
        <f>IF(Q2087=MAX($Q$761:$Q$2761),Q2087,"")</f>
        <v/>
      </c>
      <c r="V2087" s="253">
        <f>_xlfn.NORM.DIST(P2087,$T$753,$T$754,0)</f>
        <v>6.9755414075554439E-90</v>
      </c>
      <c r="W2087" s="253" t="str">
        <f>IF(V2087=MAX($V$761:$V$2761),Q2087,"")</f>
        <v/>
      </c>
      <c r="X2087" s="253" t="str">
        <f t="shared" si="491"/>
        <v/>
      </c>
      <c r="AB2087" s="253">
        <v>1326</v>
      </c>
      <c r="AC2087" s="253">
        <f t="shared" si="507"/>
        <v>282.66200785235719</v>
      </c>
      <c r="AD2087" s="253">
        <f t="shared" si="492"/>
        <v>7.8646531645466225E-4</v>
      </c>
      <c r="AE2087" s="253">
        <f t="shared" si="493"/>
        <v>0.90388320881360307</v>
      </c>
      <c r="AF2087" s="253">
        <f>IF(OR(AE2087&lt;$T$757,AE2087&gt;$T$758),AD2087,"")</f>
        <v>7.8646531645466225E-4</v>
      </c>
      <c r="AG2087" s="253" t="str">
        <f t="shared" si="494"/>
        <v/>
      </c>
      <c r="AH2087" s="253" t="str">
        <f t="shared" si="495"/>
        <v/>
      </c>
      <c r="AI2087" s="253">
        <f t="shared" si="496"/>
        <v>1.5098633548711799E-5</v>
      </c>
      <c r="AJ2087" s="253" t="str">
        <f t="shared" si="497"/>
        <v/>
      </c>
      <c r="AK2087" s="253" t="str">
        <f t="shared" si="498"/>
        <v/>
      </c>
      <c r="AO2087" s="253">
        <v>1326</v>
      </c>
      <c r="AP2087" s="253">
        <f t="shared" si="499"/>
        <v>1666.4345209165658</v>
      </c>
      <c r="AQ2087" s="253">
        <f t="shared" si="500"/>
        <v>1.3340090034443333E-4</v>
      </c>
      <c r="AR2087" s="253">
        <f t="shared" si="501"/>
        <v>0.90388320881360307</v>
      </c>
      <c r="AS2087" s="253">
        <f>IF(OR(AR2087&lt;$T$757,AR2087&gt;$T$758),AQ2087,"")</f>
        <v>1.3340090034443333E-4</v>
      </c>
      <c r="AT2087" s="253" t="str">
        <f t="shared" si="502"/>
        <v/>
      </c>
      <c r="AU2087" s="253" t="str">
        <f t="shared" si="503"/>
        <v/>
      </c>
      <c r="AV2087" s="253">
        <f t="shared" si="504"/>
        <v>0</v>
      </c>
      <c r="AW2087" s="253">
        <f t="shared" si="505"/>
        <v>1.3340090034443333E-4</v>
      </c>
      <c r="AX2087" s="253" t="str">
        <f t="shared" si="506"/>
        <v/>
      </c>
      <c r="AZ2087" s="259"/>
      <c r="BA2087" s="259">
        <f>BA2086+$BD$753</f>
        <v>8.5184000000001063</v>
      </c>
      <c r="BB2087" s="274">
        <f t="shared" si="489"/>
        <v>0.28910513103035407</v>
      </c>
      <c r="BC2087" s="259">
        <f t="shared" si="490"/>
        <v>5.0916638070236386E-4</v>
      </c>
      <c r="BD2087" s="259" t="str">
        <f t="shared" si="487"/>
        <v/>
      </c>
      <c r="BE2087" s="254" t="str">
        <f t="shared" si="488"/>
        <v/>
      </c>
    </row>
    <row r="2088" spans="1:57" ht="20.100000000000001" customHeight="1" x14ac:dyDescent="0.25">
      <c r="A2088" s="248">
        <v>1327</v>
      </c>
      <c r="B2088" s="247">
        <f>$B$755+(A2088*$B$758)</f>
        <v>3144.126904140001</v>
      </c>
      <c r="C2088" s="247">
        <f>_xlfn.NORM.DIST($B2088,$B$752,$B$753,0)</f>
        <v>7.055184016900057E-5</v>
      </c>
      <c r="D2088" s="247">
        <f>_xlfn.NORM.DIST($B2088,$B$752,$B$753,1)</f>
        <v>0.90456334535713256</v>
      </c>
      <c r="E2088" s="247">
        <f>IF(OR(D2088&lt;$F$757,D2088&gt;$F$758),C2088,"")</f>
        <v>7.055184016900057E-5</v>
      </c>
      <c r="F2088" s="247" t="str">
        <f>IF(AND(D2088&gt;$F$757,D2088&lt;$F$758),C2088,"")</f>
        <v/>
      </c>
      <c r="G2088" s="247" t="str">
        <f>IF(C2088=MAX($C$761:$C$2761),C2088,"")</f>
        <v/>
      </c>
      <c r="H2088" s="247">
        <f>_xlfn.NORM.DIST(B2088,$F$753,$F$754,0)</f>
        <v>0</v>
      </c>
      <c r="I2088" s="247">
        <f>IF(H2088=MAX($H$761:$H$2761),C2088,"")</f>
        <v>7.055184016900057E-5</v>
      </c>
      <c r="J2088" s="247" t="str">
        <f>IF(I2088=MIN($I$761:$I$2761),I2088,"")</f>
        <v/>
      </c>
      <c r="K2088" s="247"/>
      <c r="L2088" s="247"/>
      <c r="M2088" s="247"/>
      <c r="N2088" s="247"/>
      <c r="O2088" s="248">
        <v>1327</v>
      </c>
      <c r="P2088" s="247">
        <f>$P$755+(O2088*$P$758)</f>
        <v>183.22564188290983</v>
      </c>
      <c r="Q2088" s="247">
        <f>_xlfn.NORM.DIST(P2088,P$752,P$753,0)</f>
        <v>1.210659908364225E-3</v>
      </c>
      <c r="R2088" s="247">
        <f>_xlfn.NORM.DIST(P2088,P$752,P$753,1)</f>
        <v>0.90456334535713256</v>
      </c>
      <c r="S2088" s="253">
        <f>IF(OR(R2088&lt;$T$757,R2088&gt;$T$758),Q2088,"")</f>
        <v>1.210659908364225E-3</v>
      </c>
      <c r="T2088" s="253" t="str">
        <f>IF(AND(R2088&gt;$T$757,R2088&lt;$T$758),Q2088,"")</f>
        <v/>
      </c>
      <c r="U2088" s="253" t="str">
        <f>IF(Q2088=MAX($Q$761:$Q$2761),Q2088,"")</f>
        <v/>
      </c>
      <c r="V2088" s="253">
        <f>_xlfn.NORM.DIST(P2088,$T$753,$T$754,0)</f>
        <v>6.4399205900585111E-90</v>
      </c>
      <c r="W2088" s="253" t="str">
        <f>IF(V2088=MAX($V$761:$V$2761),Q2088,"")</f>
        <v/>
      </c>
      <c r="X2088" s="253" t="str">
        <f t="shared" si="491"/>
        <v/>
      </c>
      <c r="AB2088" s="259">
        <v>1327</v>
      </c>
      <c r="AC2088" s="253">
        <f t="shared" si="507"/>
        <v>283.52906922613761</v>
      </c>
      <c r="AD2088" s="253">
        <f t="shared" si="492"/>
        <v>7.8236753436740965E-4</v>
      </c>
      <c r="AE2088" s="253">
        <f t="shared" si="493"/>
        <v>0.90456334535713268</v>
      </c>
      <c r="AF2088" s="253">
        <f>IF(OR(AE2088&lt;$T$757,AE2088&gt;$T$758),AD2088,"")</f>
        <v>7.8236753436740965E-4</v>
      </c>
      <c r="AG2088" s="253" t="str">
        <f t="shared" si="494"/>
        <v/>
      </c>
      <c r="AH2088" s="253" t="str">
        <f t="shared" si="495"/>
        <v/>
      </c>
      <c r="AI2088" s="253">
        <f t="shared" si="496"/>
        <v>1.4912482747717764E-5</v>
      </c>
      <c r="AJ2088" s="253" t="str">
        <f t="shared" si="497"/>
        <v/>
      </c>
      <c r="AK2088" s="253" t="str">
        <f t="shared" si="498"/>
        <v/>
      </c>
      <c r="AO2088" s="259">
        <v>1327</v>
      </c>
      <c r="AP2088" s="253">
        <f t="shared" si="499"/>
        <v>1671.5462832506655</v>
      </c>
      <c r="AQ2088" s="253">
        <f t="shared" si="500"/>
        <v>1.3270583114250218E-4</v>
      </c>
      <c r="AR2088" s="253">
        <f t="shared" si="501"/>
        <v>0.90456334535713245</v>
      </c>
      <c r="AS2088" s="253">
        <f>IF(OR(AR2088&lt;$T$757,AR2088&gt;$T$758),AQ2088,"")</f>
        <v>1.3270583114250218E-4</v>
      </c>
      <c r="AT2088" s="253" t="str">
        <f t="shared" si="502"/>
        <v/>
      </c>
      <c r="AU2088" s="253" t="str">
        <f t="shared" si="503"/>
        <v/>
      </c>
      <c r="AV2088" s="253">
        <f t="shared" si="504"/>
        <v>0</v>
      </c>
      <c r="AW2088" s="253">
        <f t="shared" si="505"/>
        <v>1.3270583114250218E-4</v>
      </c>
      <c r="AX2088" s="253" t="str">
        <f t="shared" si="506"/>
        <v/>
      </c>
      <c r="AZ2088" s="259"/>
      <c r="BA2088" s="259">
        <f>BA2087+$BD$753</f>
        <v>8.5248000000001056</v>
      </c>
      <c r="BB2088" s="274">
        <f t="shared" si="489"/>
        <v>0.2885959646496517</v>
      </c>
      <c r="BC2088" s="259">
        <f t="shared" si="490"/>
        <v>5.0849313654999229E-4</v>
      </c>
      <c r="BD2088" s="259" t="str">
        <f t="shared" si="487"/>
        <v/>
      </c>
      <c r="BE2088" s="254" t="str">
        <f t="shared" si="488"/>
        <v/>
      </c>
    </row>
    <row r="2089" spans="1:57" ht="20.100000000000001" customHeight="1" x14ac:dyDescent="0.25">
      <c r="A2089" s="247">
        <v>1328</v>
      </c>
      <c r="B2089" s="247">
        <f>$B$755+(A2089*$B$758)</f>
        <v>3153.7419711251387</v>
      </c>
      <c r="C2089" s="247">
        <f>_xlfn.NORM.DIST($B2089,$B$752,$B$753,0)</f>
        <v>7.0183115429024725E-5</v>
      </c>
      <c r="D2089" s="247">
        <f>_xlfn.NORM.DIST($B2089,$B$752,$B$753,1)</f>
        <v>0.90523993272374148</v>
      </c>
      <c r="E2089" s="247">
        <f>IF(OR(D2089&lt;$F$757,D2089&gt;$F$758),C2089,"")</f>
        <v>7.0183115429024725E-5</v>
      </c>
      <c r="F2089" s="247" t="str">
        <f>IF(AND(D2089&gt;$F$757,D2089&lt;$F$758),C2089,"")</f>
        <v/>
      </c>
      <c r="G2089" s="247" t="str">
        <f>IF(C2089=MAX($C$761:$C$2761),C2089,"")</f>
        <v/>
      </c>
      <c r="H2089" s="247">
        <f>_xlfn.NORM.DIST(B2089,$F$753,$F$754,0)</f>
        <v>0</v>
      </c>
      <c r="I2089" s="247">
        <f>IF(H2089=MAX($H$761:$H$2761),C2089,"")</f>
        <v>7.0183115429024725E-5</v>
      </c>
      <c r="J2089" s="247" t="str">
        <f>IF(I2089=MIN($I$761:$I$2761),I2089,"")</f>
        <v/>
      </c>
      <c r="K2089" s="247"/>
      <c r="L2089" s="247"/>
      <c r="M2089" s="247"/>
      <c r="N2089" s="247"/>
      <c r="O2089" s="247">
        <v>1328</v>
      </c>
      <c r="P2089" s="247">
        <f>$P$755+(O2089*$P$758)</f>
        <v>183.78596494677197</v>
      </c>
      <c r="Q2089" s="247">
        <f>_xlfn.NORM.DIST(P2089,P$752,P$753,0)</f>
        <v>1.2043326423589519E-3</v>
      </c>
      <c r="R2089" s="247">
        <f>_xlfn.NORM.DIST(P2089,P$752,P$753,1)</f>
        <v>0.90523993272374148</v>
      </c>
      <c r="S2089" s="253">
        <f>IF(OR(R2089&lt;$T$757,R2089&gt;$T$758),Q2089,"")</f>
        <v>1.2043326423589519E-3</v>
      </c>
      <c r="T2089" s="253" t="str">
        <f>IF(AND(R2089&gt;$T$757,R2089&lt;$T$758),Q2089,"")</f>
        <v/>
      </c>
      <c r="U2089" s="253" t="str">
        <f>IF(Q2089=MAX($Q$761:$Q$2761),Q2089,"")</f>
        <v/>
      </c>
      <c r="V2089" s="253">
        <f>_xlfn.NORM.DIST(P2089,$T$753,$T$754,0)</f>
        <v>5.9453325881500842E-90</v>
      </c>
      <c r="W2089" s="253" t="str">
        <f>IF(V2089=MAX($V$761:$V$2761),Q2089,"")</f>
        <v/>
      </c>
      <c r="X2089" s="253" t="str">
        <f t="shared" si="491"/>
        <v/>
      </c>
      <c r="AB2089" s="253">
        <v>1328</v>
      </c>
      <c r="AC2089" s="253">
        <f t="shared" si="507"/>
        <v>284.3961305999178</v>
      </c>
      <c r="AD2089" s="253">
        <f t="shared" si="492"/>
        <v>7.7827865071839169E-4</v>
      </c>
      <c r="AE2089" s="253">
        <f t="shared" si="493"/>
        <v>0.90523993272374159</v>
      </c>
      <c r="AF2089" s="253">
        <f>IF(OR(AE2089&lt;$T$757,AE2089&gt;$T$758),AD2089,"")</f>
        <v>7.7827865071839169E-4</v>
      </c>
      <c r="AG2089" s="253" t="str">
        <f t="shared" si="494"/>
        <v/>
      </c>
      <c r="AH2089" s="253" t="str">
        <f t="shared" si="495"/>
        <v/>
      </c>
      <c r="AI2089" s="253">
        <f t="shared" si="496"/>
        <v>1.4728391340695289E-5</v>
      </c>
      <c r="AJ2089" s="253" t="str">
        <f t="shared" si="497"/>
        <v/>
      </c>
      <c r="AK2089" s="253" t="str">
        <f t="shared" si="498"/>
        <v/>
      </c>
      <c r="AO2089" s="253">
        <v>1328</v>
      </c>
      <c r="AP2089" s="253">
        <f t="shared" si="499"/>
        <v>1676.6580455847661</v>
      </c>
      <c r="AQ2089" s="253">
        <f t="shared" si="500"/>
        <v>1.3201227130105666E-4</v>
      </c>
      <c r="AR2089" s="253">
        <f t="shared" si="501"/>
        <v>0.90523993272374148</v>
      </c>
      <c r="AS2089" s="253">
        <f>IF(OR(AR2089&lt;$T$757,AR2089&gt;$T$758),AQ2089,"")</f>
        <v>1.3201227130105666E-4</v>
      </c>
      <c r="AT2089" s="253" t="str">
        <f t="shared" si="502"/>
        <v/>
      </c>
      <c r="AU2089" s="253" t="str">
        <f t="shared" si="503"/>
        <v/>
      </c>
      <c r="AV2089" s="253">
        <f t="shared" si="504"/>
        <v>0</v>
      </c>
      <c r="AW2089" s="253">
        <f t="shared" si="505"/>
        <v>1.3201227130105666E-4</v>
      </c>
      <c r="AX2089" s="253" t="str">
        <f t="shared" si="506"/>
        <v/>
      </c>
      <c r="AZ2089" s="259"/>
      <c r="BA2089" s="259">
        <f>BA2088+$BD$753</f>
        <v>8.5312000000001049</v>
      </c>
      <c r="BB2089" s="274">
        <f t="shared" si="489"/>
        <v>0.28808747151310171</v>
      </c>
      <c r="BC2089" s="259">
        <f t="shared" si="490"/>
        <v>5.0782006757693621E-4</v>
      </c>
      <c r="BD2089" s="259" t="str">
        <f t="shared" si="487"/>
        <v/>
      </c>
      <c r="BE2089" s="254" t="str">
        <f t="shared" si="488"/>
        <v/>
      </c>
    </row>
    <row r="2090" spans="1:57" ht="20.100000000000001" customHeight="1" x14ac:dyDescent="0.25">
      <c r="A2090" s="247">
        <v>1329</v>
      </c>
      <c r="B2090" s="247">
        <f>$B$755+(A2090*$B$758)</f>
        <v>3163.3570381102763</v>
      </c>
      <c r="C2090" s="247">
        <f>_xlfn.NORM.DIST($B2090,$B$752,$B$753,0)</f>
        <v>6.9815200701220856E-5</v>
      </c>
      <c r="D2090" s="247">
        <f>_xlfn.NORM.DIST($B2090,$B$752,$B$753,1)</f>
        <v>0.90591297866539944</v>
      </c>
      <c r="E2090" s="247">
        <f>IF(OR(D2090&lt;$F$757,D2090&gt;$F$758),C2090,"")</f>
        <v>6.9815200701220856E-5</v>
      </c>
      <c r="F2090" s="247" t="str">
        <f>IF(AND(D2090&gt;$F$757,D2090&lt;$F$758),C2090,"")</f>
        <v/>
      </c>
      <c r="G2090" s="247" t="str">
        <f>IF(C2090=MAX($C$761:$C$2761),C2090,"")</f>
        <v/>
      </c>
      <c r="H2090" s="247">
        <f>_xlfn.NORM.DIST(B2090,$F$753,$F$754,0)</f>
        <v>0</v>
      </c>
      <c r="I2090" s="247">
        <f>IF(H2090=MAX($H$761:$H$2761),C2090,"")</f>
        <v>6.9815200701220856E-5</v>
      </c>
      <c r="J2090" s="247" t="str">
        <f>IF(I2090=MIN($I$761:$I$2761),I2090,"")</f>
        <v/>
      </c>
      <c r="K2090" s="247"/>
      <c r="L2090" s="247"/>
      <c r="M2090" s="247"/>
      <c r="N2090" s="247"/>
      <c r="O2090" s="247">
        <v>1329</v>
      </c>
      <c r="P2090" s="247">
        <f>$P$755+(O2090*$P$758)</f>
        <v>184.34628801063411</v>
      </c>
      <c r="Q2090" s="247">
        <f>_xlfn.NORM.DIST(P2090,P$752,P$753,0)</f>
        <v>1.1980192760515393E-3</v>
      </c>
      <c r="R2090" s="247">
        <f>_xlfn.NORM.DIST(P2090,P$752,P$753,1)</f>
        <v>0.90591297866539955</v>
      </c>
      <c r="S2090" s="253">
        <f>IF(OR(R2090&lt;$T$757,R2090&gt;$T$758),Q2090,"")</f>
        <v>1.1980192760515393E-3</v>
      </c>
      <c r="T2090" s="253" t="str">
        <f>IF(AND(R2090&gt;$T$757,R2090&lt;$T$758),Q2090,"")</f>
        <v/>
      </c>
      <c r="U2090" s="253" t="str">
        <f>IF(Q2090=MAX($Q$761:$Q$2761),Q2090,"")</f>
        <v/>
      </c>
      <c r="V2090" s="253">
        <f>_xlfn.NORM.DIST(P2090,$T$753,$T$754,0)</f>
        <v>5.4886412871512925E-90</v>
      </c>
      <c r="W2090" s="253" t="str">
        <f>IF(V2090=MAX($V$761:$V$2761),Q2090,"")</f>
        <v/>
      </c>
      <c r="X2090" s="253" t="str">
        <f t="shared" si="491"/>
        <v/>
      </c>
      <c r="AB2090" s="253">
        <v>1329</v>
      </c>
      <c r="AC2090" s="253">
        <f t="shared" si="507"/>
        <v>285.26319197369799</v>
      </c>
      <c r="AD2090" s="253">
        <f t="shared" si="492"/>
        <v>7.7419874950306034E-4</v>
      </c>
      <c r="AE2090" s="253">
        <f t="shared" si="493"/>
        <v>0.90591297866539944</v>
      </c>
      <c r="AF2090" s="253">
        <f>IF(OR(AE2090&lt;$T$757,AE2090&gt;$T$758),AD2090,"")</f>
        <v>7.7419874950306034E-4</v>
      </c>
      <c r="AG2090" s="253" t="str">
        <f t="shared" si="494"/>
        <v/>
      </c>
      <c r="AH2090" s="253" t="str">
        <f t="shared" si="495"/>
        <v/>
      </c>
      <c r="AI2090" s="253">
        <f t="shared" si="496"/>
        <v>1.4546339759383726E-5</v>
      </c>
      <c r="AJ2090" s="253" t="str">
        <f t="shared" si="497"/>
        <v/>
      </c>
      <c r="AK2090" s="253" t="str">
        <f t="shared" si="498"/>
        <v/>
      </c>
      <c r="AO2090" s="253">
        <v>1329</v>
      </c>
      <c r="AP2090" s="253">
        <f t="shared" si="499"/>
        <v>1681.7698079188658</v>
      </c>
      <c r="AQ2090" s="253">
        <f t="shared" si="500"/>
        <v>1.313202350674754E-4</v>
      </c>
      <c r="AR2090" s="253">
        <f t="shared" si="501"/>
        <v>0.90591297866539944</v>
      </c>
      <c r="AS2090" s="253">
        <f>IF(OR(AR2090&lt;$T$757,AR2090&gt;$T$758),AQ2090,"")</f>
        <v>1.313202350674754E-4</v>
      </c>
      <c r="AT2090" s="253" t="str">
        <f t="shared" si="502"/>
        <v/>
      </c>
      <c r="AU2090" s="253" t="str">
        <f t="shared" si="503"/>
        <v/>
      </c>
      <c r="AV2090" s="253">
        <f t="shared" si="504"/>
        <v>0</v>
      </c>
      <c r="AW2090" s="253">
        <f t="shared" si="505"/>
        <v>1.313202350674754E-4</v>
      </c>
      <c r="AX2090" s="253" t="str">
        <f t="shared" si="506"/>
        <v/>
      </c>
      <c r="AZ2090" s="259"/>
      <c r="BA2090" s="259">
        <f>BA2089+$BD$753</f>
        <v>8.5376000000001042</v>
      </c>
      <c r="BB2090" s="274">
        <f t="shared" si="489"/>
        <v>0.28757965144552478</v>
      </c>
      <c r="BC2090" s="259">
        <f t="shared" si="490"/>
        <v>5.0714717651595409E-4</v>
      </c>
      <c r="BD2090" s="259" t="str">
        <f t="shared" si="487"/>
        <v/>
      </c>
      <c r="BE2090" s="254" t="str">
        <f t="shared" si="488"/>
        <v/>
      </c>
    </row>
    <row r="2091" spans="1:57" ht="20.100000000000001" customHeight="1" x14ac:dyDescent="0.25">
      <c r="A2091" s="247">
        <v>1330</v>
      </c>
      <c r="B2091" s="247">
        <f>$B$755+(A2091*$B$758)</f>
        <v>3172.972105095414</v>
      </c>
      <c r="C2091" s="247">
        <f>_xlfn.NORM.DIST($B2091,$B$752,$B$753,0)</f>
        <v>6.9448103481652246E-5</v>
      </c>
      <c r="D2091" s="247">
        <f>_xlfn.NORM.DIST($B2091,$B$752,$B$753,1)</f>
        <v>0.9065824910065281</v>
      </c>
      <c r="E2091" s="247">
        <f>IF(OR(D2091&lt;$F$757,D2091&gt;$F$758),C2091,"")</f>
        <v>6.9448103481652246E-5</v>
      </c>
      <c r="F2091" s="247" t="str">
        <f>IF(AND(D2091&gt;$F$757,D2091&lt;$F$758),C2091,"")</f>
        <v/>
      </c>
      <c r="G2091" s="247" t="str">
        <f>IF(C2091=MAX($C$761:$C$2761),C2091,"")</f>
        <v/>
      </c>
      <c r="H2091" s="247">
        <f>_xlfn.NORM.DIST(B2091,$F$753,$F$754,0)</f>
        <v>0</v>
      </c>
      <c r="I2091" s="247">
        <f>IF(H2091=MAX($H$761:$H$2761),C2091,"")</f>
        <v>6.9448103481652246E-5</v>
      </c>
      <c r="J2091" s="247" t="str">
        <f>IF(I2091=MIN($I$761:$I$2761),I2091,"")</f>
        <v/>
      </c>
      <c r="K2091" s="247"/>
      <c r="L2091" s="247"/>
      <c r="M2091" s="247"/>
      <c r="N2091" s="247"/>
      <c r="O2091" s="247">
        <v>1330</v>
      </c>
      <c r="P2091" s="247">
        <f>$P$755+(O2091*$P$758)</f>
        <v>184.90661107449625</v>
      </c>
      <c r="Q2091" s="247">
        <f>_xlfn.NORM.DIST(P2091,P$752,P$753,0)</f>
        <v>1.1917199380734069E-3</v>
      </c>
      <c r="R2091" s="247">
        <f>_xlfn.NORM.DIST(P2091,P$752,P$753,1)</f>
        <v>0.90658249100652832</v>
      </c>
      <c r="S2091" s="253">
        <f>IF(OR(R2091&lt;$T$757,R2091&gt;$T$758),Q2091,"")</f>
        <v>1.1917199380734069E-3</v>
      </c>
      <c r="T2091" s="253" t="str">
        <f>IF(AND(R2091&gt;$T$757,R2091&lt;$T$758),Q2091,"")</f>
        <v/>
      </c>
      <c r="U2091" s="253" t="str">
        <f>IF(Q2091=MAX($Q$761:$Q$2761),Q2091,"")</f>
        <v/>
      </c>
      <c r="V2091" s="253">
        <f>_xlfn.NORM.DIST(P2091,$T$753,$T$754,0)</f>
        <v>5.0669497010124148E-90</v>
      </c>
      <c r="W2091" s="253" t="str">
        <f>IF(V2091=MAX($V$761:$V$2761),Q2091,"")</f>
        <v/>
      </c>
      <c r="X2091" s="253" t="str">
        <f t="shared" si="491"/>
        <v/>
      </c>
      <c r="AB2091" s="253">
        <v>1330</v>
      </c>
      <c r="AC2091" s="253">
        <f t="shared" si="507"/>
        <v>286.13025334747817</v>
      </c>
      <c r="AD2091" s="253">
        <f t="shared" si="492"/>
        <v>7.7012791384719346E-4</v>
      </c>
      <c r="AE2091" s="253">
        <f t="shared" si="493"/>
        <v>0.9065824910065281</v>
      </c>
      <c r="AF2091" s="253">
        <f>IF(OR(AE2091&lt;$T$757,AE2091&gt;$T$758),AD2091,"")</f>
        <v>7.7012791384719346E-4</v>
      </c>
      <c r="AG2091" s="253" t="str">
        <f t="shared" si="494"/>
        <v/>
      </c>
      <c r="AH2091" s="253" t="str">
        <f t="shared" si="495"/>
        <v/>
      </c>
      <c r="AI2091" s="253">
        <f t="shared" si="496"/>
        <v>1.4366308579937328E-5</v>
      </c>
      <c r="AJ2091" s="253" t="str">
        <f t="shared" si="497"/>
        <v/>
      </c>
      <c r="AK2091" s="253" t="str">
        <f t="shared" si="498"/>
        <v/>
      </c>
      <c r="AO2091" s="253">
        <v>1330</v>
      </c>
      <c r="AP2091" s="253">
        <f t="shared" si="499"/>
        <v>1686.8815702529655</v>
      </c>
      <c r="AQ2091" s="253">
        <f t="shared" si="500"/>
        <v>1.3062973654162188E-4</v>
      </c>
      <c r="AR2091" s="253">
        <f t="shared" si="501"/>
        <v>0.9065824910065281</v>
      </c>
      <c r="AS2091" s="253">
        <f>IF(OR(AR2091&lt;$T$757,AR2091&gt;$T$758),AQ2091,"")</f>
        <v>1.3062973654162188E-4</v>
      </c>
      <c r="AT2091" s="253" t="str">
        <f t="shared" si="502"/>
        <v/>
      </c>
      <c r="AU2091" s="253" t="str">
        <f t="shared" si="503"/>
        <v/>
      </c>
      <c r="AV2091" s="253">
        <f t="shared" si="504"/>
        <v>0</v>
      </c>
      <c r="AW2091" s="253">
        <f t="shared" si="505"/>
        <v>1.3062973654162188E-4</v>
      </c>
      <c r="AX2091" s="253" t="str">
        <f t="shared" si="506"/>
        <v/>
      </c>
      <c r="AZ2091" s="259"/>
      <c r="BA2091" s="259">
        <f>BA2090+$BD$753</f>
        <v>8.5440000000001035</v>
      </c>
      <c r="BB2091" s="274">
        <f t="shared" si="489"/>
        <v>0.28707250426900882</v>
      </c>
      <c r="BC2091" s="259">
        <f t="shared" si="490"/>
        <v>5.0647446608897972E-4</v>
      </c>
      <c r="BD2091" s="259" t="str">
        <f t="shared" si="487"/>
        <v/>
      </c>
      <c r="BE2091" s="254" t="str">
        <f t="shared" si="488"/>
        <v/>
      </c>
    </row>
    <row r="2092" spans="1:57" ht="20.100000000000001" customHeight="1" x14ac:dyDescent="0.25">
      <c r="A2092" s="247">
        <v>1331</v>
      </c>
      <c r="B2092" s="247">
        <f>$B$755+(A2092*$B$758)</f>
        <v>3182.5871720805517</v>
      </c>
      <c r="C2092" s="247">
        <f>_xlfn.NORM.DIST($B2092,$B$752,$B$753,0)</f>
        <v>6.908183118788989E-5</v>
      </c>
      <c r="D2092" s="247">
        <f>_xlfn.NORM.DIST($B2092,$B$752,$B$753,1)</f>
        <v>0.90724847764324723</v>
      </c>
      <c r="E2092" s="247">
        <f>IF(OR(D2092&lt;$F$757,D2092&gt;$F$758),C2092,"")</f>
        <v>6.908183118788989E-5</v>
      </c>
      <c r="F2092" s="247" t="str">
        <f>IF(AND(D2092&gt;$F$757,D2092&lt;$F$758),C2092,"")</f>
        <v/>
      </c>
      <c r="G2092" s="247" t="str">
        <f>IF(C2092=MAX($C$761:$C$2761),C2092,"")</f>
        <v/>
      </c>
      <c r="H2092" s="247">
        <f>_xlfn.NORM.DIST(B2092,$F$753,$F$754,0)</f>
        <v>0</v>
      </c>
      <c r="I2092" s="247">
        <f>IF(H2092=MAX($H$761:$H$2761),C2092,"")</f>
        <v>6.908183118788989E-5</v>
      </c>
      <c r="J2092" s="247" t="str">
        <f>IF(I2092=MIN($I$761:$I$2761),I2092,"")</f>
        <v/>
      </c>
      <c r="K2092" s="247"/>
      <c r="L2092" s="247"/>
      <c r="M2092" s="247"/>
      <c r="N2092" s="247"/>
      <c r="O2092" s="247">
        <v>1331</v>
      </c>
      <c r="P2092" s="247">
        <f>$P$755+(O2092*$P$758)</f>
        <v>185.46693413835828</v>
      </c>
      <c r="Q2092" s="247">
        <f>_xlfn.NORM.DIST(P2092,P$752,P$753,0)</f>
        <v>1.1854347557090571E-3</v>
      </c>
      <c r="R2092" s="247">
        <f>_xlfn.NORM.DIST(P2092,P$752,P$753,1)</f>
        <v>0.90724847764324723</v>
      </c>
      <c r="S2092" s="253">
        <f>IF(OR(R2092&lt;$T$757,R2092&gt;$T$758),Q2092,"")</f>
        <v>1.1854347557090571E-3</v>
      </c>
      <c r="T2092" s="253" t="str">
        <f>IF(AND(R2092&gt;$T$757,R2092&lt;$T$758),Q2092,"")</f>
        <v/>
      </c>
      <c r="U2092" s="253" t="str">
        <f>IF(Q2092=MAX($Q$761:$Q$2761),Q2092,"")</f>
        <v/>
      </c>
      <c r="V2092" s="253">
        <f>_xlfn.NORM.DIST(P2092,$T$753,$T$754,0)</f>
        <v>4.6775817819085875E-90</v>
      </c>
      <c r="W2092" s="253" t="str">
        <f>IF(V2092=MAX($V$761:$V$2761),Q2092,"")</f>
        <v/>
      </c>
      <c r="X2092" s="253" t="str">
        <f t="shared" si="491"/>
        <v/>
      </c>
      <c r="AB2092" s="253">
        <v>1331</v>
      </c>
      <c r="AC2092" s="253">
        <f t="shared" si="507"/>
        <v>286.99731472125836</v>
      </c>
      <c r="AD2092" s="253">
        <f t="shared" si="492"/>
        <v>7.6606622600614623E-4</v>
      </c>
      <c r="AE2092" s="253">
        <f t="shared" si="493"/>
        <v>0.90724847764324712</v>
      </c>
      <c r="AF2092" s="253">
        <f>IF(OR(AE2092&lt;$T$757,AE2092&gt;$T$758),AD2092,"")</f>
        <v>7.6606622600614623E-4</v>
      </c>
      <c r="AG2092" s="253" t="str">
        <f t="shared" si="494"/>
        <v/>
      </c>
      <c r="AH2092" s="253" t="str">
        <f t="shared" si="495"/>
        <v/>
      </c>
      <c r="AI2092" s="253">
        <f t="shared" si="496"/>
        <v>1.4188278522375684E-5</v>
      </c>
      <c r="AJ2092" s="253" t="str">
        <f t="shared" si="497"/>
        <v/>
      </c>
      <c r="AK2092" s="253" t="str">
        <f t="shared" si="498"/>
        <v/>
      </c>
      <c r="AO2092" s="253">
        <v>1331</v>
      </c>
      <c r="AP2092" s="253">
        <f t="shared" si="499"/>
        <v>1691.9933325870652</v>
      </c>
      <c r="AQ2092" s="253">
        <f t="shared" si="500"/>
        <v>1.2994078967571771E-4</v>
      </c>
      <c r="AR2092" s="253">
        <f t="shared" si="501"/>
        <v>0.90724847764324712</v>
      </c>
      <c r="AS2092" s="253">
        <f>IF(OR(AR2092&lt;$T$757,AR2092&gt;$T$758),AQ2092,"")</f>
        <v>1.2994078967571771E-4</v>
      </c>
      <c r="AT2092" s="253" t="str">
        <f t="shared" si="502"/>
        <v/>
      </c>
      <c r="AU2092" s="253" t="str">
        <f t="shared" si="503"/>
        <v/>
      </c>
      <c r="AV2092" s="253">
        <f t="shared" si="504"/>
        <v>0</v>
      </c>
      <c r="AW2092" s="253">
        <f t="shared" si="505"/>
        <v>1.2994078967571771E-4</v>
      </c>
      <c r="AX2092" s="253" t="str">
        <f t="shared" si="506"/>
        <v/>
      </c>
      <c r="AZ2092" s="259"/>
      <c r="BA2092" s="259">
        <f>BA2091+$BD$753</f>
        <v>8.5504000000001028</v>
      </c>
      <c r="BB2092" s="274">
        <f t="shared" si="489"/>
        <v>0.28656602980291984</v>
      </c>
      <c r="BC2092" s="259">
        <f t="shared" si="490"/>
        <v>5.0580193900684467E-4</v>
      </c>
      <c r="BD2092" s="259" t="str">
        <f t="shared" si="487"/>
        <v/>
      </c>
      <c r="BE2092" s="254" t="str">
        <f t="shared" si="488"/>
        <v/>
      </c>
    </row>
    <row r="2093" spans="1:57" ht="20.100000000000001" customHeight="1" x14ac:dyDescent="0.25">
      <c r="A2093" s="247">
        <v>1332</v>
      </c>
      <c r="B2093" s="247">
        <f>$B$755+(A2093*$B$758)</f>
        <v>3192.2022390656894</v>
      </c>
      <c r="C2093" s="247">
        <f>_xlfn.NORM.DIST($B2093,$B$752,$B$753,0)</f>
        <v>6.8716391158951581E-5</v>
      </c>
      <c r="D2093" s="247">
        <f>_xlfn.NORM.DIST($B2093,$B$752,$B$753,1)</f>
        <v>0.90791094654261895</v>
      </c>
      <c r="E2093" s="247">
        <f>IF(OR(D2093&lt;$F$757,D2093&gt;$F$758),C2093,"")</f>
        <v>6.8716391158951581E-5</v>
      </c>
      <c r="F2093" s="247" t="str">
        <f>IF(AND(D2093&gt;$F$757,D2093&lt;$F$758),C2093,"")</f>
        <v/>
      </c>
      <c r="G2093" s="247" t="str">
        <f>IF(C2093=MAX($C$761:$C$2761),C2093,"")</f>
        <v/>
      </c>
      <c r="H2093" s="247">
        <f>_xlfn.NORM.DIST(B2093,$F$753,$F$754,0)</f>
        <v>0</v>
      </c>
      <c r="I2093" s="247">
        <f>IF(H2093=MAX($H$761:$H$2761),C2093,"")</f>
        <v>6.8716391158951581E-5</v>
      </c>
      <c r="J2093" s="247" t="str">
        <f>IF(I2093=MIN($I$761:$I$2761),I2093,"")</f>
        <v/>
      </c>
      <c r="K2093" s="247"/>
      <c r="L2093" s="247"/>
      <c r="M2093" s="247"/>
      <c r="N2093" s="247"/>
      <c r="O2093" s="247">
        <v>1332</v>
      </c>
      <c r="P2093" s="247">
        <f>$P$755+(O2093*$P$758)</f>
        <v>186.02725720222043</v>
      </c>
      <c r="Q2093" s="247">
        <f>_xlfn.NORM.DIST(P2093,P$752,P$753,0)</f>
        <v>1.1791638548950272E-3</v>
      </c>
      <c r="R2093" s="247">
        <f>_xlfn.NORM.DIST(P2093,P$752,P$753,1)</f>
        <v>0.90791094654261895</v>
      </c>
      <c r="S2093" s="253">
        <f>IF(OR(R2093&lt;$T$757,R2093&gt;$T$758),Q2093,"")</f>
        <v>1.1791638548950272E-3</v>
      </c>
      <c r="T2093" s="253" t="str">
        <f>IF(AND(R2093&gt;$T$757,R2093&lt;$T$758),Q2093,"")</f>
        <v/>
      </c>
      <c r="U2093" s="253" t="str">
        <f>IF(Q2093=MAX($Q$761:$Q$2761),Q2093,"")</f>
        <v/>
      </c>
      <c r="V2093" s="253">
        <f>_xlfn.NORM.DIST(P2093,$T$753,$T$754,0)</f>
        <v>4.3180656102682862E-90</v>
      </c>
      <c r="W2093" s="253" t="str">
        <f>IF(V2093=MAX($V$761:$V$2761),Q2093,"")</f>
        <v/>
      </c>
      <c r="X2093" s="253" t="str">
        <f t="shared" si="491"/>
        <v/>
      </c>
      <c r="AB2093" s="253">
        <v>1332</v>
      </c>
      <c r="AC2093" s="253">
        <f t="shared" si="507"/>
        <v>287.86437609503878</v>
      </c>
      <c r="AD2093" s="253">
        <f t="shared" si="492"/>
        <v>7.6201376736417716E-4</v>
      </c>
      <c r="AE2093" s="253">
        <f t="shared" si="493"/>
        <v>0.90791094654261906</v>
      </c>
      <c r="AF2093" s="253">
        <f>IF(OR(AE2093&lt;$T$757,AE2093&gt;$T$758),AD2093,"")</f>
        <v>7.6201376736417716E-4</v>
      </c>
      <c r="AG2093" s="253" t="str">
        <f t="shared" si="494"/>
        <v/>
      </c>
      <c r="AH2093" s="253" t="str">
        <f t="shared" si="495"/>
        <v/>
      </c>
      <c r="AI2093" s="253">
        <f t="shared" si="496"/>
        <v>1.4012230450029276E-5</v>
      </c>
      <c r="AJ2093" s="253" t="str">
        <f t="shared" si="497"/>
        <v/>
      </c>
      <c r="AK2093" s="253" t="str">
        <f t="shared" si="498"/>
        <v/>
      </c>
      <c r="AO2093" s="253">
        <v>1332</v>
      </c>
      <c r="AP2093" s="253">
        <f t="shared" si="499"/>
        <v>1697.1050949211658</v>
      </c>
      <c r="AQ2093" s="253">
        <f t="shared" si="500"/>
        <v>1.2925340827422854E-4</v>
      </c>
      <c r="AR2093" s="253">
        <f t="shared" si="501"/>
        <v>0.90791094654261906</v>
      </c>
      <c r="AS2093" s="253">
        <f>IF(OR(AR2093&lt;$T$757,AR2093&gt;$T$758),AQ2093,"")</f>
        <v>1.2925340827422854E-4</v>
      </c>
      <c r="AT2093" s="253" t="str">
        <f t="shared" si="502"/>
        <v/>
      </c>
      <c r="AU2093" s="253" t="str">
        <f t="shared" si="503"/>
        <v/>
      </c>
      <c r="AV2093" s="253">
        <f t="shared" si="504"/>
        <v>0</v>
      </c>
      <c r="AW2093" s="253">
        <f t="shared" si="505"/>
        <v>1.2925340827422854E-4</v>
      </c>
      <c r="AX2093" s="253" t="str">
        <f t="shared" si="506"/>
        <v/>
      </c>
      <c r="AZ2093" s="259"/>
      <c r="BA2093" s="259">
        <f>BA2092+$BD$753</f>
        <v>8.5568000000001021</v>
      </c>
      <c r="BB2093" s="274">
        <f t="shared" si="489"/>
        <v>0.286060227863913</v>
      </c>
      <c r="BC2093" s="259">
        <f t="shared" si="490"/>
        <v>5.0512959796883417E-4</v>
      </c>
      <c r="BD2093" s="259" t="str">
        <f t="shared" si="487"/>
        <v/>
      </c>
      <c r="BE2093" s="254" t="str">
        <f t="shared" si="488"/>
        <v/>
      </c>
    </row>
    <row r="2094" spans="1:57" ht="20.100000000000001" customHeight="1" x14ac:dyDescent="0.25">
      <c r="A2094" s="247">
        <v>1333</v>
      </c>
      <c r="B2094" s="247">
        <f>$B$755+(A2094*$B$758)</f>
        <v>3201.817306050827</v>
      </c>
      <c r="C2094" s="247">
        <f>_xlfn.NORM.DIST($B2094,$B$752,$B$753,0)</f>
        <v>6.8351790655247826E-5</v>
      </c>
      <c r="D2094" s="247">
        <f>_xlfn.NORM.DIST($B2094,$B$752,$B$753,1)</f>
        <v>0.90856990574189322</v>
      </c>
      <c r="E2094" s="247">
        <f>IF(OR(D2094&lt;$F$757,D2094&gt;$F$758),C2094,"")</f>
        <v>6.8351790655247826E-5</v>
      </c>
      <c r="F2094" s="247" t="str">
        <f>IF(AND(D2094&gt;$F$757,D2094&lt;$F$758),C2094,"")</f>
        <v/>
      </c>
      <c r="G2094" s="247" t="str">
        <f>IF(C2094=MAX($C$761:$C$2761),C2094,"")</f>
        <v/>
      </c>
      <c r="H2094" s="247">
        <f>_xlfn.NORM.DIST(B2094,$F$753,$F$754,0)</f>
        <v>0</v>
      </c>
      <c r="I2094" s="247">
        <f>IF(H2094=MAX($H$761:$H$2761),C2094,"")</f>
        <v>6.8351790655247826E-5</v>
      </c>
      <c r="J2094" s="247" t="str">
        <f>IF(I2094=MIN($I$761:$I$2761),I2094,"")</f>
        <v/>
      </c>
      <c r="K2094" s="247"/>
      <c r="L2094" s="247"/>
      <c r="M2094" s="247"/>
      <c r="N2094" s="247"/>
      <c r="O2094" s="247">
        <v>1333</v>
      </c>
      <c r="P2094" s="247">
        <f>$P$755+(O2094*$P$758)</f>
        <v>186.58758026608257</v>
      </c>
      <c r="Q2094" s="247">
        <f>_xlfn.NORM.DIST(P2094,P$752,P$753,0)</f>
        <v>1.1729073602189677E-3</v>
      </c>
      <c r="R2094" s="247">
        <f>_xlfn.NORM.DIST(P2094,P$752,P$753,1)</f>
        <v>0.90856990574189322</v>
      </c>
      <c r="S2094" s="253">
        <f>IF(OR(R2094&lt;$T$757,R2094&gt;$T$758),Q2094,"")</f>
        <v>1.1729073602189677E-3</v>
      </c>
      <c r="T2094" s="253" t="str">
        <f>IF(AND(R2094&gt;$T$757,R2094&lt;$T$758),Q2094,"")</f>
        <v/>
      </c>
      <c r="U2094" s="253" t="str">
        <f>IF(Q2094=MAX($Q$761:$Q$2761),Q2094,"")</f>
        <v/>
      </c>
      <c r="V2094" s="253">
        <f>_xlfn.NORM.DIST(P2094,$T$753,$T$754,0)</f>
        <v>3.9861178607357826E-90</v>
      </c>
      <c r="W2094" s="253" t="str">
        <f>IF(V2094=MAX($V$761:$V$2761),Q2094,"")</f>
        <v/>
      </c>
      <c r="X2094" s="253" t="str">
        <f t="shared" si="491"/>
        <v/>
      </c>
      <c r="AB2094" s="253">
        <v>1333</v>
      </c>
      <c r="AC2094" s="253">
        <f t="shared" si="507"/>
        <v>288.73143746881897</v>
      </c>
      <c r="AD2094" s="253">
        <f t="shared" si="492"/>
        <v>7.5797061843385161E-4</v>
      </c>
      <c r="AE2094" s="253">
        <f t="shared" si="493"/>
        <v>0.90856990574189322</v>
      </c>
      <c r="AF2094" s="253">
        <f>IF(OR(AE2094&lt;$T$757,AE2094&gt;$T$758),AD2094,"")</f>
        <v>7.5797061843385161E-4</v>
      </c>
      <c r="AG2094" s="253" t="str">
        <f t="shared" si="494"/>
        <v/>
      </c>
      <c r="AH2094" s="253" t="str">
        <f t="shared" si="495"/>
        <v/>
      </c>
      <c r="AI2094" s="253">
        <f t="shared" si="496"/>
        <v>1.3838145368980962E-5</v>
      </c>
      <c r="AJ2094" s="253" t="str">
        <f t="shared" si="497"/>
        <v/>
      </c>
      <c r="AK2094" s="253" t="str">
        <f t="shared" si="498"/>
        <v/>
      </c>
      <c r="AO2094" s="253">
        <v>1333</v>
      </c>
      <c r="AP2094" s="253">
        <f t="shared" si="499"/>
        <v>1702.2168572552655</v>
      </c>
      <c r="AQ2094" s="253">
        <f t="shared" si="500"/>
        <v>1.2856760599376253E-4</v>
      </c>
      <c r="AR2094" s="253">
        <f t="shared" si="501"/>
        <v>0.90856990574189322</v>
      </c>
      <c r="AS2094" s="253">
        <f>IF(OR(AR2094&lt;$T$757,AR2094&gt;$T$758),AQ2094,"")</f>
        <v>1.2856760599376253E-4</v>
      </c>
      <c r="AT2094" s="253" t="str">
        <f t="shared" si="502"/>
        <v/>
      </c>
      <c r="AU2094" s="253" t="str">
        <f t="shared" si="503"/>
        <v/>
      </c>
      <c r="AV2094" s="253">
        <f t="shared" si="504"/>
        <v>0</v>
      </c>
      <c r="AW2094" s="253">
        <f t="shared" si="505"/>
        <v>1.2856760599376253E-4</v>
      </c>
      <c r="AX2094" s="253" t="str">
        <f t="shared" si="506"/>
        <v/>
      </c>
      <c r="AZ2094" s="259"/>
      <c r="BA2094" s="259">
        <f>BA2093+$BD$753</f>
        <v>8.5632000000001014</v>
      </c>
      <c r="BB2094" s="274">
        <f t="shared" si="489"/>
        <v>0.28555509826594416</v>
      </c>
      <c r="BC2094" s="259">
        <f t="shared" si="490"/>
        <v>5.0445744566440798E-4</v>
      </c>
      <c r="BD2094" s="259" t="str">
        <f t="shared" si="487"/>
        <v/>
      </c>
      <c r="BE2094" s="254" t="str">
        <f t="shared" si="488"/>
        <v/>
      </c>
    </row>
    <row r="2095" spans="1:57" ht="20.100000000000001" customHeight="1" x14ac:dyDescent="0.25">
      <c r="A2095" s="248">
        <v>1334</v>
      </c>
      <c r="B2095" s="247">
        <f>$B$755+(A2095*$B$758)</f>
        <v>3211.4323730359647</v>
      </c>
      <c r="C2095" s="247">
        <f>_xlfn.NORM.DIST($B2095,$B$752,$B$753,0)</f>
        <v>6.7988036858534318E-5</v>
      </c>
      <c r="D2095" s="247">
        <f>_xlfn.NORM.DIST($B2095,$B$752,$B$753,1)</f>
        <v>0.90922536334775084</v>
      </c>
      <c r="E2095" s="247">
        <f>IF(OR(D2095&lt;$F$757,D2095&gt;$F$758),C2095,"")</f>
        <v>6.7988036858534318E-5</v>
      </c>
      <c r="F2095" s="247" t="str">
        <f>IF(AND(D2095&gt;$F$757,D2095&lt;$F$758),C2095,"")</f>
        <v/>
      </c>
      <c r="G2095" s="247" t="str">
        <f>IF(C2095=MAX($C$761:$C$2761),C2095,"")</f>
        <v/>
      </c>
      <c r="H2095" s="247">
        <f>_xlfn.NORM.DIST(B2095,$F$753,$F$754,0)</f>
        <v>0</v>
      </c>
      <c r="I2095" s="247">
        <f>IF(H2095=MAX($H$761:$H$2761),C2095,"")</f>
        <v>6.7988036858534318E-5</v>
      </c>
      <c r="J2095" s="247" t="str">
        <f>IF(I2095=MIN($I$761:$I$2761),I2095,"")</f>
        <v/>
      </c>
      <c r="K2095" s="247"/>
      <c r="L2095" s="247"/>
      <c r="M2095" s="247"/>
      <c r="N2095" s="247"/>
      <c r="O2095" s="248">
        <v>1334</v>
      </c>
      <c r="P2095" s="247">
        <f>$P$755+(O2095*$P$758)</f>
        <v>187.1479033299446</v>
      </c>
      <c r="Q2095" s="247">
        <f>_xlfn.NORM.DIST(P2095,P$752,P$753,0)</f>
        <v>1.166665394918823E-3</v>
      </c>
      <c r="R2095" s="247">
        <f>_xlfn.NORM.DIST(P2095,P$752,P$753,1)</f>
        <v>0.90922536334775073</v>
      </c>
      <c r="S2095" s="253">
        <f>IF(OR(R2095&lt;$T$757,R2095&gt;$T$758),Q2095,"")</f>
        <v>1.166665394918823E-3</v>
      </c>
      <c r="T2095" s="253" t="str">
        <f>IF(AND(R2095&gt;$T$757,R2095&lt;$T$758),Q2095,"")</f>
        <v/>
      </c>
      <c r="U2095" s="253" t="str">
        <f>IF(Q2095=MAX($Q$761:$Q$2761),Q2095,"")</f>
        <v/>
      </c>
      <c r="V2095" s="253">
        <f>_xlfn.NORM.DIST(P2095,$T$753,$T$754,0)</f>
        <v>3.6796294474448508E-90</v>
      </c>
      <c r="W2095" s="253" t="str">
        <f>IF(V2095=MAX($V$761:$V$2761),Q2095,"")</f>
        <v/>
      </c>
      <c r="X2095" s="253" t="str">
        <f t="shared" si="491"/>
        <v/>
      </c>
      <c r="AB2095" s="259">
        <v>1334</v>
      </c>
      <c r="AC2095" s="253">
        <f t="shared" si="507"/>
        <v>289.59849884259916</v>
      </c>
      <c r="AD2095" s="253">
        <f t="shared" si="492"/>
        <v>7.5393685885550741E-4</v>
      </c>
      <c r="AE2095" s="253">
        <f t="shared" si="493"/>
        <v>0.90922536334775084</v>
      </c>
      <c r="AF2095" s="253">
        <f>IF(OR(AE2095&lt;$T$757,AE2095&gt;$T$758),AD2095,"")</f>
        <v>7.5393685885550741E-4</v>
      </c>
      <c r="AG2095" s="253" t="str">
        <f t="shared" si="494"/>
        <v/>
      </c>
      <c r="AH2095" s="253" t="str">
        <f t="shared" si="495"/>
        <v/>
      </c>
      <c r="AI2095" s="253">
        <f t="shared" si="496"/>
        <v>1.3666004427502408E-5</v>
      </c>
      <c r="AJ2095" s="253" t="str">
        <f t="shared" si="497"/>
        <v/>
      </c>
      <c r="AK2095" s="253" t="str">
        <f t="shared" si="498"/>
        <v/>
      </c>
      <c r="AO2095" s="259">
        <v>1334</v>
      </c>
      <c r="AP2095" s="253">
        <f t="shared" si="499"/>
        <v>1707.3286195893652</v>
      </c>
      <c r="AQ2095" s="253">
        <f t="shared" si="500"/>
        <v>1.2788339634297989E-4</v>
      </c>
      <c r="AR2095" s="253">
        <f t="shared" si="501"/>
        <v>0.90922536334775073</v>
      </c>
      <c r="AS2095" s="253">
        <f>IF(OR(AR2095&lt;$T$757,AR2095&gt;$T$758),AQ2095,"")</f>
        <v>1.2788339634297989E-4</v>
      </c>
      <c r="AT2095" s="253" t="str">
        <f t="shared" si="502"/>
        <v/>
      </c>
      <c r="AU2095" s="253" t="str">
        <f t="shared" si="503"/>
        <v/>
      </c>
      <c r="AV2095" s="253">
        <f t="shared" si="504"/>
        <v>0</v>
      </c>
      <c r="AW2095" s="253">
        <f t="shared" si="505"/>
        <v>1.2788339634297989E-4</v>
      </c>
      <c r="AX2095" s="253" t="str">
        <f t="shared" si="506"/>
        <v/>
      </c>
      <c r="AZ2095" s="259"/>
      <c r="BA2095" s="259">
        <f>BA2094+$BD$753</f>
        <v>8.5696000000001007</v>
      </c>
      <c r="BB2095" s="274">
        <f t="shared" si="489"/>
        <v>0.28505064082027975</v>
      </c>
      <c r="BC2095" s="259">
        <f t="shared" si="490"/>
        <v>5.03785484771202E-4</v>
      </c>
      <c r="BD2095" s="259" t="str">
        <f t="shared" si="487"/>
        <v/>
      </c>
      <c r="BE2095" s="254" t="str">
        <f t="shared" si="488"/>
        <v/>
      </c>
    </row>
    <row r="2096" spans="1:57" ht="20.100000000000001" customHeight="1" x14ac:dyDescent="0.25">
      <c r="A2096" s="247">
        <v>1335</v>
      </c>
      <c r="B2096" s="247">
        <f>$B$755+(A2096*$B$758)</f>
        <v>3221.0474400211024</v>
      </c>
      <c r="C2096" s="247">
        <f>_xlfn.NORM.DIST($B2096,$B$752,$B$753,0)</f>
        <v>6.7625136871870693E-5</v>
      </c>
      <c r="D2096" s="247">
        <f>_xlfn.NORM.DIST($B2096,$B$752,$B$753,1)</f>
        <v>0.90987732753554751</v>
      </c>
      <c r="E2096" s="247">
        <f>IF(OR(D2096&lt;$F$757,D2096&gt;$F$758),C2096,"")</f>
        <v>6.7625136871870693E-5</v>
      </c>
      <c r="F2096" s="247" t="str">
        <f>IF(AND(D2096&gt;$F$757,D2096&lt;$F$758),C2096,"")</f>
        <v/>
      </c>
      <c r="G2096" s="247" t="str">
        <f>IF(C2096=MAX($C$761:$C$2761),C2096,"")</f>
        <v/>
      </c>
      <c r="H2096" s="247">
        <f>_xlfn.NORM.DIST(B2096,$F$753,$F$754,0)</f>
        <v>0</v>
      </c>
      <c r="I2096" s="247">
        <f>IF(H2096=MAX($H$761:$H$2761),C2096,"")</f>
        <v>6.7625136871870693E-5</v>
      </c>
      <c r="J2096" s="247" t="str">
        <f>IF(I2096=MIN($I$761:$I$2761),I2096,"")</f>
        <v/>
      </c>
      <c r="K2096" s="247"/>
      <c r="L2096" s="247"/>
      <c r="M2096" s="247"/>
      <c r="N2096" s="247"/>
      <c r="O2096" s="247">
        <v>1335</v>
      </c>
      <c r="P2096" s="247">
        <f>$P$755+(O2096*$P$758)</f>
        <v>187.70822639380674</v>
      </c>
      <c r="Q2096" s="247">
        <f>_xlfn.NORM.DIST(P2096,P$752,P$753,0)</f>
        <v>1.1604380808821208E-3</v>
      </c>
      <c r="R2096" s="247">
        <f>_xlfn.NORM.DIST(P2096,P$752,P$753,1)</f>
        <v>0.90987732753554751</v>
      </c>
      <c r="S2096" s="253">
        <f>IF(OR(R2096&lt;$T$757,R2096&gt;$T$758),Q2096,"")</f>
        <v>1.1604380808821208E-3</v>
      </c>
      <c r="T2096" s="253" t="str">
        <f>IF(AND(R2096&gt;$T$757,R2096&lt;$T$758),Q2096,"")</f>
        <v/>
      </c>
      <c r="U2096" s="253" t="str">
        <f>IF(Q2096=MAX($Q$761:$Q$2761),Q2096,"")</f>
        <v/>
      </c>
      <c r="V2096" s="253">
        <f>_xlfn.NORM.DIST(P2096,$T$753,$T$754,0)</f>
        <v>3.3966522592912616E-90</v>
      </c>
      <c r="W2096" s="253" t="str">
        <f>IF(V2096=MAX($V$761:$V$2761),Q2096,"")</f>
        <v/>
      </c>
      <c r="X2096" s="253" t="str">
        <f t="shared" si="491"/>
        <v/>
      </c>
      <c r="AB2096" s="253">
        <v>1335</v>
      </c>
      <c r="AC2096" s="253">
        <f t="shared" si="507"/>
        <v>290.46556021637934</v>
      </c>
      <c r="AD2096" s="253">
        <f t="shared" si="492"/>
        <v>7.4991256739680341E-4</v>
      </c>
      <c r="AE2096" s="253">
        <f t="shared" si="493"/>
        <v>0.90987732753554751</v>
      </c>
      <c r="AF2096" s="253">
        <f>IF(OR(AE2096&lt;$T$757,AE2096&gt;$T$758),AD2096,"")</f>
        <v>7.4991256739680341E-4</v>
      </c>
      <c r="AG2096" s="253" t="str">
        <f t="shared" si="494"/>
        <v/>
      </c>
      <c r="AH2096" s="253" t="str">
        <f t="shared" si="495"/>
        <v/>
      </c>
      <c r="AI2096" s="253">
        <f t="shared" si="496"/>
        <v>1.3495788915486819E-5</v>
      </c>
      <c r="AJ2096" s="253" t="str">
        <f t="shared" si="497"/>
        <v/>
      </c>
      <c r="AK2096" s="253" t="str">
        <f t="shared" si="498"/>
        <v/>
      </c>
      <c r="AO2096" s="253">
        <v>1335</v>
      </c>
      <c r="AP2096" s="253">
        <f t="shared" si="499"/>
        <v>1712.4403819234649</v>
      </c>
      <c r="AQ2096" s="253">
        <f t="shared" si="500"/>
        <v>1.2720079268251639E-4</v>
      </c>
      <c r="AR2096" s="253">
        <f t="shared" si="501"/>
        <v>0.9098773275355474</v>
      </c>
      <c r="AS2096" s="253">
        <f>IF(OR(AR2096&lt;$T$757,AR2096&gt;$T$758),AQ2096,"")</f>
        <v>1.2720079268251639E-4</v>
      </c>
      <c r="AT2096" s="253" t="str">
        <f t="shared" si="502"/>
        <v/>
      </c>
      <c r="AU2096" s="253" t="str">
        <f t="shared" si="503"/>
        <v/>
      </c>
      <c r="AV2096" s="253">
        <f t="shared" si="504"/>
        <v>0</v>
      </c>
      <c r="AW2096" s="253">
        <f t="shared" si="505"/>
        <v>1.2720079268251639E-4</v>
      </c>
      <c r="AX2096" s="253" t="str">
        <f t="shared" si="506"/>
        <v/>
      </c>
      <c r="AZ2096" s="259"/>
      <c r="BA2096" s="259">
        <f>BA2095+$BD$753</f>
        <v>8.5760000000001</v>
      </c>
      <c r="BB2096" s="274">
        <f t="shared" si="489"/>
        <v>0.28454685533550855</v>
      </c>
      <c r="BC2096" s="259">
        <f t="shared" si="490"/>
        <v>5.0311371795569437E-4</v>
      </c>
      <c r="BD2096" s="259" t="str">
        <f t="shared" si="487"/>
        <v/>
      </c>
      <c r="BE2096" s="254" t="str">
        <f t="shared" si="488"/>
        <v/>
      </c>
    </row>
    <row r="2097" spans="1:57" ht="20.100000000000001" customHeight="1" x14ac:dyDescent="0.25">
      <c r="A2097" s="247">
        <v>1336</v>
      </c>
      <c r="B2097" s="247">
        <f>$B$755+(A2097*$B$758)</f>
        <v>3230.66250700624</v>
      </c>
      <c r="C2097" s="247">
        <f>_xlfn.NORM.DIST($B2097,$B$752,$B$753,0)</f>
        <v>6.7263097719586108E-5</v>
      </c>
      <c r="D2097" s="247">
        <f>_xlfn.NORM.DIST($B2097,$B$752,$B$753,1)</f>
        <v>0.91052580654855697</v>
      </c>
      <c r="E2097" s="247">
        <f>IF(OR(D2097&lt;$F$757,D2097&gt;$F$758),C2097,"")</f>
        <v>6.7263097719586108E-5</v>
      </c>
      <c r="F2097" s="247" t="str">
        <f>IF(AND(D2097&gt;$F$757,D2097&lt;$F$758),C2097,"")</f>
        <v/>
      </c>
      <c r="G2097" s="247" t="str">
        <f>IF(C2097=MAX($C$761:$C$2761),C2097,"")</f>
        <v/>
      </c>
      <c r="H2097" s="247">
        <f>_xlfn.NORM.DIST(B2097,$F$753,$F$754,0)</f>
        <v>0</v>
      </c>
      <c r="I2097" s="247">
        <f>IF(H2097=MAX($H$761:$H$2761),C2097,"")</f>
        <v>6.7263097719586108E-5</v>
      </c>
      <c r="J2097" s="247" t="str">
        <f>IF(I2097=MIN($I$761:$I$2761),I2097,"")</f>
        <v/>
      </c>
      <c r="K2097" s="247"/>
      <c r="L2097" s="247"/>
      <c r="M2097" s="247"/>
      <c r="N2097" s="247"/>
      <c r="O2097" s="247">
        <v>1336</v>
      </c>
      <c r="P2097" s="247">
        <f>$P$755+(O2097*$P$758)</f>
        <v>188.26854945766888</v>
      </c>
      <c r="Q2097" s="247">
        <f>_xlfn.NORM.DIST(P2097,P$752,P$753,0)</f>
        <v>1.1542255386453881E-3</v>
      </c>
      <c r="R2097" s="247">
        <f>_xlfn.NORM.DIST(P2097,P$752,P$753,1)</f>
        <v>0.91052580654855697</v>
      </c>
      <c r="S2097" s="253">
        <f>IF(OR(R2097&lt;$T$757,R2097&gt;$T$758),Q2097,"")</f>
        <v>1.1542255386453881E-3</v>
      </c>
      <c r="T2097" s="253" t="str">
        <f>IF(AND(R2097&gt;$T$757,R2097&lt;$T$758),Q2097,"")</f>
        <v/>
      </c>
      <c r="U2097" s="253" t="str">
        <f>IF(Q2097=MAX($Q$761:$Q$2761),Q2097,"")</f>
        <v/>
      </c>
      <c r="V2097" s="253">
        <f>_xlfn.NORM.DIST(P2097,$T$753,$T$754,0)</f>
        <v>3.135386902638139E-90</v>
      </c>
      <c r="W2097" s="253" t="str">
        <f>IF(V2097=MAX($V$761:$V$2761),Q2097,"")</f>
        <v/>
      </c>
      <c r="X2097" s="253" t="str">
        <f t="shared" si="491"/>
        <v/>
      </c>
      <c r="AB2097" s="253">
        <v>1336</v>
      </c>
      <c r="AC2097" s="253">
        <f t="shared" si="507"/>
        <v>291.33262159015953</v>
      </c>
      <c r="AD2097" s="253">
        <f t="shared" si="492"/>
        <v>7.4589782195233522E-4</v>
      </c>
      <c r="AE2097" s="253">
        <f t="shared" si="493"/>
        <v>0.91052580654855686</v>
      </c>
      <c r="AF2097" s="253">
        <f>IF(OR(AE2097&lt;$T$757,AE2097&gt;$T$758),AD2097,"")</f>
        <v>7.4589782195233522E-4</v>
      </c>
      <c r="AG2097" s="253" t="str">
        <f t="shared" si="494"/>
        <v/>
      </c>
      <c r="AH2097" s="253" t="str">
        <f t="shared" si="495"/>
        <v/>
      </c>
      <c r="AI2097" s="253">
        <f t="shared" si="496"/>
        <v>1.3327480263877053E-5</v>
      </c>
      <c r="AJ2097" s="253" t="str">
        <f t="shared" si="497"/>
        <v/>
      </c>
      <c r="AK2097" s="253" t="str">
        <f t="shared" si="498"/>
        <v/>
      </c>
      <c r="AO2097" s="253">
        <v>1336</v>
      </c>
      <c r="AP2097" s="253">
        <f t="shared" si="499"/>
        <v>1717.5521442575646</v>
      </c>
      <c r="AQ2097" s="253">
        <f t="shared" si="500"/>
        <v>1.2651980822491805E-4</v>
      </c>
      <c r="AR2097" s="253">
        <f t="shared" si="501"/>
        <v>0.91052580654855686</v>
      </c>
      <c r="AS2097" s="253">
        <f>IF(OR(AR2097&lt;$T$757,AR2097&gt;$T$758),AQ2097,"")</f>
        <v>1.2651980822491805E-4</v>
      </c>
      <c r="AT2097" s="253" t="str">
        <f t="shared" si="502"/>
        <v/>
      </c>
      <c r="AU2097" s="253" t="str">
        <f t="shared" si="503"/>
        <v/>
      </c>
      <c r="AV2097" s="253">
        <f t="shared" si="504"/>
        <v>0</v>
      </c>
      <c r="AW2097" s="253">
        <f t="shared" si="505"/>
        <v>1.2651980822491805E-4</v>
      </c>
      <c r="AX2097" s="253" t="str">
        <f t="shared" si="506"/>
        <v/>
      </c>
      <c r="AZ2097" s="259"/>
      <c r="BA2097" s="259">
        <f>BA2096+$BD$753</f>
        <v>8.5824000000000993</v>
      </c>
      <c r="BB2097" s="274">
        <f t="shared" si="489"/>
        <v>0.28404374161755286</v>
      </c>
      <c r="BC2097" s="259">
        <f t="shared" si="490"/>
        <v>5.0244214787475983E-4</v>
      </c>
      <c r="BD2097" s="259" t="str">
        <f t="shared" si="487"/>
        <v/>
      </c>
      <c r="BE2097" s="254" t="str">
        <f t="shared" si="488"/>
        <v/>
      </c>
    </row>
    <row r="2098" spans="1:57" ht="20.100000000000001" customHeight="1" x14ac:dyDescent="0.25">
      <c r="A2098" s="247">
        <v>1337</v>
      </c>
      <c r="B2098" s="247">
        <f>$B$755+(A2098*$B$758)</f>
        <v>3240.2775739913777</v>
      </c>
      <c r="C2098" s="247">
        <f>_xlfn.NORM.DIST($B2098,$B$752,$B$753,0)</f>
        <v>6.6901926347251038E-5</v>
      </c>
      <c r="D2098" s="247">
        <f>_xlfn.NORM.DIST($B2098,$B$752,$B$753,1)</f>
        <v>0.91117080869721345</v>
      </c>
      <c r="E2098" s="247">
        <f>IF(OR(D2098&lt;$F$757,D2098&gt;$F$758),C2098,"")</f>
        <v>6.6901926347251038E-5</v>
      </c>
      <c r="F2098" s="247" t="str">
        <f>IF(AND(D2098&gt;$F$757,D2098&lt;$F$758),C2098,"")</f>
        <v/>
      </c>
      <c r="G2098" s="247" t="str">
        <f>IF(C2098=MAX($C$761:$C$2761),C2098,"")</f>
        <v/>
      </c>
      <c r="H2098" s="247">
        <f>_xlfn.NORM.DIST(B2098,$F$753,$F$754,0)</f>
        <v>0</v>
      </c>
      <c r="I2098" s="247">
        <f>IF(H2098=MAX($H$761:$H$2761),C2098,"")</f>
        <v>6.6901926347251038E-5</v>
      </c>
      <c r="J2098" s="247" t="str">
        <f>IF(I2098=MIN($I$761:$I$2761),I2098,"")</f>
        <v/>
      </c>
      <c r="K2098" s="247"/>
      <c r="L2098" s="247"/>
      <c r="M2098" s="247"/>
      <c r="N2098" s="247"/>
      <c r="O2098" s="247">
        <v>1337</v>
      </c>
      <c r="P2098" s="247">
        <f>$P$755+(O2098*$P$758)</f>
        <v>188.82887252153103</v>
      </c>
      <c r="Q2098" s="247">
        <f>_xlfn.NORM.DIST(P2098,P$752,P$753,0)</f>
        <v>1.1480278873936621E-3</v>
      </c>
      <c r="R2098" s="247">
        <f>_xlfn.NORM.DIST(P2098,P$752,P$753,1)</f>
        <v>0.91117080869721345</v>
      </c>
      <c r="S2098" s="253">
        <f>IF(OR(R2098&lt;$T$757,R2098&gt;$T$758),Q2098,"")</f>
        <v>1.1480278873936621E-3</v>
      </c>
      <c r="T2098" s="253" t="str">
        <f>IF(AND(R2098&gt;$T$757,R2098&lt;$T$758),Q2098,"")</f>
        <v/>
      </c>
      <c r="U2098" s="253" t="str">
        <f>IF(Q2098=MAX($Q$761:$Q$2761),Q2098,"")</f>
        <v/>
      </c>
      <c r="V2098" s="253">
        <f>_xlfn.NORM.DIST(P2098,$T$753,$T$754,0)</f>
        <v>2.8941713751199612E-90</v>
      </c>
      <c r="W2098" s="253" t="str">
        <f>IF(V2098=MAX($V$761:$V$2761),Q2098,"")</f>
        <v/>
      </c>
      <c r="X2098" s="253" t="str">
        <f t="shared" si="491"/>
        <v/>
      </c>
      <c r="AB2098" s="253">
        <v>1337</v>
      </c>
      <c r="AC2098" s="253">
        <f t="shared" si="507"/>
        <v>292.19968296393995</v>
      </c>
      <c r="AD2098" s="253">
        <f t="shared" si="492"/>
        <v>7.4189269954332243E-4</v>
      </c>
      <c r="AE2098" s="253">
        <f t="shared" si="493"/>
        <v>0.91117080869721345</v>
      </c>
      <c r="AF2098" s="253">
        <f>IF(OR(AE2098&lt;$T$757,AE2098&gt;$T$758),AD2098,"")</f>
        <v>7.4189269954332243E-4</v>
      </c>
      <c r="AG2098" s="253" t="str">
        <f t="shared" si="494"/>
        <v/>
      </c>
      <c r="AH2098" s="253" t="str">
        <f t="shared" si="495"/>
        <v/>
      </c>
      <c r="AI2098" s="253">
        <f t="shared" si="496"/>
        <v>1.3161060044089856E-5</v>
      </c>
      <c r="AJ2098" s="253" t="str">
        <f t="shared" si="497"/>
        <v/>
      </c>
      <c r="AK2098" s="253" t="str">
        <f t="shared" si="498"/>
        <v/>
      </c>
      <c r="AO2098" s="253">
        <v>1337</v>
      </c>
      <c r="AP2098" s="253">
        <f t="shared" si="499"/>
        <v>1722.6639065916652</v>
      </c>
      <c r="AQ2098" s="253">
        <f t="shared" si="500"/>
        <v>1.2584045603458824E-4</v>
      </c>
      <c r="AR2098" s="253">
        <f t="shared" si="501"/>
        <v>0.91117080869721345</v>
      </c>
      <c r="AS2098" s="253">
        <f>IF(OR(AR2098&lt;$T$757,AR2098&gt;$T$758),AQ2098,"")</f>
        <v>1.2584045603458824E-4</v>
      </c>
      <c r="AT2098" s="253" t="str">
        <f t="shared" si="502"/>
        <v/>
      </c>
      <c r="AU2098" s="253" t="str">
        <f t="shared" si="503"/>
        <v/>
      </c>
      <c r="AV2098" s="253">
        <f t="shared" si="504"/>
        <v>0</v>
      </c>
      <c r="AW2098" s="253">
        <f t="shared" si="505"/>
        <v>1.2584045603458824E-4</v>
      </c>
      <c r="AX2098" s="253" t="str">
        <f t="shared" si="506"/>
        <v/>
      </c>
      <c r="AZ2098" s="259"/>
      <c r="BA2098" s="259">
        <f>BA2097+$BD$753</f>
        <v>8.5888000000000986</v>
      </c>
      <c r="BB2098" s="274">
        <f t="shared" si="489"/>
        <v>0.2835412994696781</v>
      </c>
      <c r="BC2098" s="259">
        <f t="shared" si="490"/>
        <v>5.0177077717311613E-4</v>
      </c>
      <c r="BD2098" s="259" t="str">
        <f t="shared" si="487"/>
        <v/>
      </c>
      <c r="BE2098" s="254" t="str">
        <f t="shared" si="488"/>
        <v/>
      </c>
    </row>
    <row r="2099" spans="1:57" ht="20.100000000000001" customHeight="1" x14ac:dyDescent="0.25">
      <c r="A2099" s="247">
        <v>1338</v>
      </c>
      <c r="B2099" s="247">
        <f>$B$755+(A2099*$B$758)</f>
        <v>3249.8926409765154</v>
      </c>
      <c r="C2099" s="247">
        <f>_xlfn.NORM.DIST($B2099,$B$752,$B$753,0)</f>
        <v>6.6541629621655606E-5</v>
      </c>
      <c r="D2099" s="247">
        <f>_xlfn.NORM.DIST($B2099,$B$752,$B$753,1)</f>
        <v>0.91181234235835484</v>
      </c>
      <c r="E2099" s="247">
        <f>IF(OR(D2099&lt;$F$757,D2099&gt;$F$758),C2099,"")</f>
        <v>6.6541629621655606E-5</v>
      </c>
      <c r="F2099" s="247" t="str">
        <f>IF(AND(D2099&gt;$F$757,D2099&lt;$F$758),C2099,"")</f>
        <v/>
      </c>
      <c r="G2099" s="247" t="str">
        <f>IF(C2099=MAX($C$761:$C$2761),C2099,"")</f>
        <v/>
      </c>
      <c r="H2099" s="247">
        <f>_xlfn.NORM.DIST(B2099,$F$753,$F$754,0)</f>
        <v>0</v>
      </c>
      <c r="I2099" s="247">
        <f>IF(H2099=MAX($H$761:$H$2761),C2099,"")</f>
        <v>6.6541629621655606E-5</v>
      </c>
      <c r="J2099" s="247" t="str">
        <f>IF(I2099=MIN($I$761:$I$2761),I2099,"")</f>
        <v/>
      </c>
      <c r="K2099" s="247"/>
      <c r="L2099" s="247"/>
      <c r="M2099" s="247"/>
      <c r="N2099" s="247"/>
      <c r="O2099" s="247">
        <v>1338</v>
      </c>
      <c r="P2099" s="247">
        <f>$P$755+(O2099*$P$758)</f>
        <v>189.38919558539305</v>
      </c>
      <c r="Q2099" s="247">
        <f>_xlfn.NORM.DIST(P2099,P$752,P$753,0)</f>
        <v>1.1418452449601215E-3</v>
      </c>
      <c r="R2099" s="247">
        <f>_xlfn.NORM.DIST(P2099,P$752,P$753,1)</f>
        <v>0.91181234235835473</v>
      </c>
      <c r="S2099" s="253">
        <f>IF(OR(R2099&lt;$T$757,R2099&gt;$T$758),Q2099,"")</f>
        <v>1.1418452449601215E-3</v>
      </c>
      <c r="T2099" s="253" t="str">
        <f>IF(AND(R2099&gt;$T$757,R2099&lt;$T$758),Q2099,"")</f>
        <v/>
      </c>
      <c r="U2099" s="253" t="str">
        <f>IF(Q2099=MAX($Q$761:$Q$2761),Q2099,"")</f>
        <v/>
      </c>
      <c r="V2099" s="253">
        <f>_xlfn.NORM.DIST(P2099,$T$753,$T$754,0)</f>
        <v>2.6714705999889244E-90</v>
      </c>
      <c r="W2099" s="253" t="str">
        <f>IF(V2099=MAX($V$761:$V$2761),Q2099,"")</f>
        <v/>
      </c>
      <c r="X2099" s="253" t="str">
        <f t="shared" si="491"/>
        <v/>
      </c>
      <c r="AB2099" s="253">
        <v>1338</v>
      </c>
      <c r="AC2099" s="253">
        <f t="shared" si="507"/>
        <v>293.06674433772014</v>
      </c>
      <c r="AD2099" s="253">
        <f t="shared" si="492"/>
        <v>7.3789727631737247E-4</v>
      </c>
      <c r="AE2099" s="253">
        <f t="shared" si="493"/>
        <v>0.91181234235835484</v>
      </c>
      <c r="AF2099" s="253">
        <f>IF(OR(AE2099&lt;$T$757,AE2099&gt;$T$758),AD2099,"")</f>
        <v>7.3789727631737247E-4</v>
      </c>
      <c r="AG2099" s="253" t="str">
        <f t="shared" si="494"/>
        <v/>
      </c>
      <c r="AH2099" s="253" t="str">
        <f t="shared" si="495"/>
        <v/>
      </c>
      <c r="AI2099" s="253">
        <f t="shared" si="496"/>
        <v>1.2996509967436156E-5</v>
      </c>
      <c r="AJ2099" s="253" t="str">
        <f t="shared" si="497"/>
        <v/>
      </c>
      <c r="AK2099" s="253" t="str">
        <f t="shared" si="498"/>
        <v/>
      </c>
      <c r="AO2099" s="253">
        <v>1338</v>
      </c>
      <c r="AP2099" s="253">
        <f t="shared" si="499"/>
        <v>1727.7756689257649</v>
      </c>
      <c r="AQ2099" s="253">
        <f t="shared" si="500"/>
        <v>1.2516274902774717E-4</v>
      </c>
      <c r="AR2099" s="253">
        <f t="shared" si="501"/>
        <v>0.91181234235835473</v>
      </c>
      <c r="AS2099" s="253">
        <f>IF(OR(AR2099&lt;$T$757,AR2099&gt;$T$758),AQ2099,"")</f>
        <v>1.2516274902774717E-4</v>
      </c>
      <c r="AT2099" s="253" t="str">
        <f t="shared" si="502"/>
        <v/>
      </c>
      <c r="AU2099" s="253" t="str">
        <f t="shared" si="503"/>
        <v/>
      </c>
      <c r="AV2099" s="253">
        <f t="shared" si="504"/>
        <v>0</v>
      </c>
      <c r="AW2099" s="253">
        <f t="shared" si="505"/>
        <v>1.2516274902774717E-4</v>
      </c>
      <c r="AX2099" s="253" t="str">
        <f t="shared" si="506"/>
        <v/>
      </c>
      <c r="AZ2099" s="259"/>
      <c r="BA2099" s="259">
        <f>BA2098+$BD$753</f>
        <v>8.5952000000000979</v>
      </c>
      <c r="BB2099" s="274">
        <f t="shared" si="489"/>
        <v>0.28303952869250498</v>
      </c>
      <c r="BC2099" s="259">
        <f t="shared" si="490"/>
        <v>5.0109960848493396E-4</v>
      </c>
      <c r="BD2099" s="259" t="str">
        <f t="shared" si="487"/>
        <v/>
      </c>
      <c r="BE2099" s="254" t="str">
        <f t="shared" si="488"/>
        <v/>
      </c>
    </row>
    <row r="2100" spans="1:57" ht="20.100000000000001" customHeight="1" x14ac:dyDescent="0.25">
      <c r="A2100" s="247">
        <v>1339</v>
      </c>
      <c r="B2100" s="247">
        <f>$B$755+(A2100*$B$758)</f>
        <v>3259.5077079616531</v>
      </c>
      <c r="C2100" s="247">
        <f>_xlfn.NORM.DIST($B2100,$B$752,$B$753,0)</f>
        <v>6.6182214330794348E-5</v>
      </c>
      <c r="D2100" s="247">
        <f>_xlfn.NORM.DIST($B2100,$B$752,$B$753,1)</f>
        <v>0.91245041597446463</v>
      </c>
      <c r="E2100" s="247">
        <f>IF(OR(D2100&lt;$F$757,D2100&gt;$F$758),C2100,"")</f>
        <v>6.6182214330794348E-5</v>
      </c>
      <c r="F2100" s="247" t="str">
        <f>IF(AND(D2100&gt;$F$757,D2100&lt;$F$758),C2100,"")</f>
        <v/>
      </c>
      <c r="G2100" s="247" t="str">
        <f>IF(C2100=MAX($C$761:$C$2761),C2100,"")</f>
        <v/>
      </c>
      <c r="H2100" s="247">
        <f>_xlfn.NORM.DIST(B2100,$F$753,$F$754,0)</f>
        <v>0</v>
      </c>
      <c r="I2100" s="247">
        <f>IF(H2100=MAX($H$761:$H$2761),C2100,"")</f>
        <v>6.6182214330794348E-5</v>
      </c>
      <c r="J2100" s="247" t="str">
        <f>IF(I2100=MIN($I$761:$I$2761),I2100,"")</f>
        <v/>
      </c>
      <c r="K2100" s="247"/>
      <c r="L2100" s="247"/>
      <c r="M2100" s="247"/>
      <c r="N2100" s="247"/>
      <c r="O2100" s="247">
        <v>1339</v>
      </c>
      <c r="P2100" s="247">
        <f>$P$755+(O2100*$P$758)</f>
        <v>189.9495186492552</v>
      </c>
      <c r="Q2100" s="247">
        <f>_xlfn.NORM.DIST(P2100,P$752,P$753,0)</f>
        <v>1.1356777278258199E-3</v>
      </c>
      <c r="R2100" s="247">
        <f>_xlfn.NORM.DIST(P2100,P$752,P$753,1)</f>
        <v>0.91245041597446463</v>
      </c>
      <c r="S2100" s="253">
        <f>IF(OR(R2100&lt;$T$757,R2100&gt;$T$758),Q2100,"")</f>
        <v>1.1356777278258199E-3</v>
      </c>
      <c r="T2100" s="253" t="str">
        <f>IF(AND(R2100&gt;$T$757,R2100&lt;$T$758),Q2100,"")</f>
        <v/>
      </c>
      <c r="U2100" s="253" t="str">
        <f>IF(Q2100=MAX($Q$761:$Q$2761),Q2100,"")</f>
        <v/>
      </c>
      <c r="V2100" s="253">
        <f>_xlfn.NORM.DIST(P2100,$T$753,$T$754,0)</f>
        <v>2.4658667557793466E-90</v>
      </c>
      <c r="W2100" s="253" t="str">
        <f>IF(V2100=MAX($V$761:$V$2761),Q2100,"")</f>
        <v/>
      </c>
      <c r="X2100" s="253" t="str">
        <f t="shared" si="491"/>
        <v/>
      </c>
      <c r="AB2100" s="253">
        <v>1339</v>
      </c>
      <c r="AC2100" s="253">
        <f t="shared" si="507"/>
        <v>293.93380571150033</v>
      </c>
      <c r="AD2100" s="253">
        <f t="shared" si="492"/>
        <v>7.3391162754830451E-4</v>
      </c>
      <c r="AE2100" s="253">
        <f t="shared" si="493"/>
        <v>0.91245041597446463</v>
      </c>
      <c r="AF2100" s="253">
        <f>IF(OR(AE2100&lt;$T$757,AE2100&gt;$T$758),AD2100,"")</f>
        <v>7.3391162754830451E-4</v>
      </c>
      <c r="AG2100" s="253" t="str">
        <f t="shared" si="494"/>
        <v/>
      </c>
      <c r="AH2100" s="253" t="str">
        <f t="shared" si="495"/>
        <v/>
      </c>
      <c r="AI2100" s="253">
        <f t="shared" si="496"/>
        <v>1.2833811884537048E-5</v>
      </c>
      <c r="AJ2100" s="253" t="str">
        <f t="shared" si="497"/>
        <v/>
      </c>
      <c r="AK2100" s="253" t="str">
        <f t="shared" si="498"/>
        <v/>
      </c>
      <c r="AO2100" s="253">
        <v>1339</v>
      </c>
      <c r="AP2100" s="253">
        <f t="shared" si="499"/>
        <v>1732.8874312598646</v>
      </c>
      <c r="AQ2100" s="253">
        <f t="shared" si="500"/>
        <v>1.244866999724027E-4</v>
      </c>
      <c r="AR2100" s="253">
        <f t="shared" si="501"/>
        <v>0.91245041597446463</v>
      </c>
      <c r="AS2100" s="253">
        <f>IF(OR(AR2100&lt;$T$757,AR2100&gt;$T$758),AQ2100,"")</f>
        <v>1.244866999724027E-4</v>
      </c>
      <c r="AT2100" s="253" t="str">
        <f t="shared" si="502"/>
        <v/>
      </c>
      <c r="AU2100" s="253" t="str">
        <f t="shared" si="503"/>
        <v/>
      </c>
      <c r="AV2100" s="253">
        <f t="shared" si="504"/>
        <v>0</v>
      </c>
      <c r="AW2100" s="253">
        <f t="shared" si="505"/>
        <v>1.244866999724027E-4</v>
      </c>
      <c r="AX2100" s="253" t="str">
        <f t="shared" si="506"/>
        <v/>
      </c>
      <c r="AZ2100" s="259"/>
      <c r="BA2100" s="259">
        <f>BA2099+$BD$753</f>
        <v>8.6016000000000972</v>
      </c>
      <c r="BB2100" s="274">
        <f t="shared" si="489"/>
        <v>0.28253842908402005</v>
      </c>
      <c r="BC2100" s="259">
        <f t="shared" si="490"/>
        <v>5.0042864443394786E-4</v>
      </c>
      <c r="BD2100" s="259" t="str">
        <f t="shared" ref="BD2100:BD2163" si="508">IF(BB2100&lt;(1-$AZ$760),BC2100,"")</f>
        <v/>
      </c>
      <c r="BE2100" s="254" t="str">
        <f t="shared" ref="BE2100:BE2163" si="509">IF(BB2100&lt;(1-$AZ$766),BC2100,"")</f>
        <v/>
      </c>
    </row>
    <row r="2101" spans="1:57" ht="20.100000000000001" customHeight="1" x14ac:dyDescent="0.25">
      <c r="A2101" s="248">
        <v>1340</v>
      </c>
      <c r="B2101" s="247">
        <f>$B$755+(A2101*$B$758)</f>
        <v>3269.1227749467907</v>
      </c>
      <c r="C2101" s="247">
        <f>_xlfn.NORM.DIST($B2101,$B$752,$B$753,0)</f>
        <v>6.5823687183857259E-5</v>
      </c>
      <c r="D2101" s="247">
        <f>_xlfn.NORM.DIST($B2101,$B$752,$B$753,1)</f>
        <v>0.91308503805291497</v>
      </c>
      <c r="E2101" s="247">
        <f>IF(OR(D2101&lt;$F$757,D2101&gt;$F$758),C2101,"")</f>
        <v>6.5823687183857259E-5</v>
      </c>
      <c r="F2101" s="247" t="str">
        <f>IF(AND(D2101&gt;$F$757,D2101&lt;$F$758),C2101,"")</f>
        <v/>
      </c>
      <c r="G2101" s="247" t="str">
        <f>IF(C2101=MAX($C$761:$C$2761),C2101,"")</f>
        <v/>
      </c>
      <c r="H2101" s="247">
        <f>_xlfn.NORM.DIST(B2101,$F$753,$F$754,0)</f>
        <v>0</v>
      </c>
      <c r="I2101" s="247">
        <f>IF(H2101=MAX($H$761:$H$2761),C2101,"")</f>
        <v>6.5823687183857259E-5</v>
      </c>
      <c r="J2101" s="247" t="str">
        <f>IF(I2101=MIN($I$761:$I$2761),I2101,"")</f>
        <v/>
      </c>
      <c r="K2101" s="247"/>
      <c r="L2101" s="247"/>
      <c r="M2101" s="247"/>
      <c r="N2101" s="247"/>
      <c r="O2101" s="248">
        <v>1340</v>
      </c>
      <c r="P2101" s="247">
        <f>$P$755+(O2101*$P$758)</f>
        <v>190.50984171311734</v>
      </c>
      <c r="Q2101" s="247">
        <f>_xlfn.NORM.DIST(P2101,P$752,P$753,0)</f>
        <v>1.1295254511195394E-3</v>
      </c>
      <c r="R2101" s="247">
        <f>_xlfn.NORM.DIST(P2101,P$752,P$753,1)</f>
        <v>0.91308503805291497</v>
      </c>
      <c r="S2101" s="253">
        <f>IF(OR(R2101&lt;$T$757,R2101&gt;$T$758),Q2101,"")</f>
        <v>1.1295254511195394E-3</v>
      </c>
      <c r="T2101" s="253" t="str">
        <f>IF(AND(R2101&gt;$T$757,R2101&lt;$T$758),Q2101,"")</f>
        <v/>
      </c>
      <c r="U2101" s="253" t="str">
        <f>IF(Q2101=MAX($Q$761:$Q$2761),Q2101,"")</f>
        <v/>
      </c>
      <c r="V2101" s="253">
        <f>_xlfn.NORM.DIST(P2101,$T$753,$T$754,0)</f>
        <v>2.276050340991692E-90</v>
      </c>
      <c r="W2101" s="253" t="str">
        <f>IF(V2101=MAX($V$761:$V$2761),Q2101,"")</f>
        <v/>
      </c>
      <c r="X2101" s="253" t="str">
        <f t="shared" si="491"/>
        <v/>
      </c>
      <c r="AB2101" s="259">
        <v>1340</v>
      </c>
      <c r="AC2101" s="253">
        <f t="shared" si="507"/>
        <v>294.80086708528052</v>
      </c>
      <c r="AD2101" s="253">
        <f t="shared" si="492"/>
        <v>7.2993582763605531E-4</v>
      </c>
      <c r="AE2101" s="253">
        <f t="shared" si="493"/>
        <v>0.91308503805291497</v>
      </c>
      <c r="AF2101" s="253">
        <f>IF(OR(AE2101&lt;$T$757,AE2101&gt;$T$758),AD2101,"")</f>
        <v>7.2993582763605531E-4</v>
      </c>
      <c r="AG2101" s="253" t="str">
        <f t="shared" si="494"/>
        <v/>
      </c>
      <c r="AH2101" s="253" t="str">
        <f t="shared" si="495"/>
        <v/>
      </c>
      <c r="AI2101" s="253">
        <f t="shared" si="496"/>
        <v>1.2672947784736583E-5</v>
      </c>
      <c r="AJ2101" s="253" t="str">
        <f t="shared" si="497"/>
        <v/>
      </c>
      <c r="AK2101" s="253" t="str">
        <f t="shared" si="498"/>
        <v/>
      </c>
      <c r="AO2101" s="259">
        <v>1340</v>
      </c>
      <c r="AP2101" s="253">
        <f t="shared" si="499"/>
        <v>1737.9991935939643</v>
      </c>
      <c r="AQ2101" s="253">
        <f t="shared" si="500"/>
        <v>1.2381232148833395E-4</v>
      </c>
      <c r="AR2101" s="253">
        <f t="shared" si="501"/>
        <v>0.91308503805291497</v>
      </c>
      <c r="AS2101" s="253">
        <f>IF(OR(AR2101&lt;$T$757,AR2101&gt;$T$758),AQ2101,"")</f>
        <v>1.2381232148833395E-4</v>
      </c>
      <c r="AT2101" s="253" t="str">
        <f t="shared" si="502"/>
        <v/>
      </c>
      <c r="AU2101" s="253" t="str">
        <f t="shared" si="503"/>
        <v/>
      </c>
      <c r="AV2101" s="253">
        <f t="shared" si="504"/>
        <v>0</v>
      </c>
      <c r="AW2101" s="253">
        <f t="shared" si="505"/>
        <v>1.2381232148833395E-4</v>
      </c>
      <c r="AX2101" s="253" t="str">
        <f t="shared" si="506"/>
        <v/>
      </c>
      <c r="AZ2101" s="259"/>
      <c r="BA2101" s="259">
        <f>BA2100+$BD$753</f>
        <v>8.6080000000000965</v>
      </c>
      <c r="BB2101" s="274">
        <f t="shared" ref="BB2101:BB2164" si="510">_xlfn.CHISQ.DIST.RT(BA2101,7)</f>
        <v>0.2820380004395861</v>
      </c>
      <c r="BC2101" s="259">
        <f t="shared" ref="BC2101:BC2164" si="511">BB2101-BB2102</f>
        <v>4.9975788763267914E-4</v>
      </c>
      <c r="BD2101" s="259" t="str">
        <f t="shared" si="508"/>
        <v/>
      </c>
      <c r="BE2101" s="254" t="str">
        <f t="shared" si="509"/>
        <v/>
      </c>
    </row>
    <row r="2102" spans="1:57" ht="20.100000000000001" customHeight="1" x14ac:dyDescent="0.25">
      <c r="A2102" s="247">
        <v>1341</v>
      </c>
      <c r="B2102" s="247">
        <f>$B$755+(A2102*$B$758)</f>
        <v>3278.7378419319284</v>
      </c>
      <c r="C2102" s="247">
        <f>_xlfn.NORM.DIST($B2102,$B$752,$B$753,0)</f>
        <v>6.5466054811227266E-5</v>
      </c>
      <c r="D2102" s="247">
        <f>_xlfn.NORM.DIST($B2102,$B$752,$B$753,1)</f>
        <v>0.91371621716520779</v>
      </c>
      <c r="E2102" s="247">
        <f>IF(OR(D2102&lt;$F$757,D2102&gt;$F$758),C2102,"")</f>
        <v>6.5466054811227266E-5</v>
      </c>
      <c r="F2102" s="247" t="str">
        <f>IF(AND(D2102&gt;$F$757,D2102&lt;$F$758),C2102,"")</f>
        <v/>
      </c>
      <c r="G2102" s="247" t="str">
        <f>IF(C2102=MAX($C$761:$C$2761),C2102,"")</f>
        <v/>
      </c>
      <c r="H2102" s="247">
        <f>_xlfn.NORM.DIST(B2102,$F$753,$F$754,0)</f>
        <v>0</v>
      </c>
      <c r="I2102" s="247">
        <f>IF(H2102=MAX($H$761:$H$2761),C2102,"")</f>
        <v>6.5466054811227266E-5</v>
      </c>
      <c r="J2102" s="247" t="str">
        <f>IF(I2102=MIN($I$761:$I$2761),I2102,"")</f>
        <v/>
      </c>
      <c r="K2102" s="247"/>
      <c r="L2102" s="247"/>
      <c r="M2102" s="247"/>
      <c r="N2102" s="247"/>
      <c r="O2102" s="247">
        <v>1341</v>
      </c>
      <c r="P2102" s="247">
        <f>$P$755+(O2102*$P$758)</f>
        <v>191.07016477697937</v>
      </c>
      <c r="Q2102" s="247">
        <f>_xlfn.NORM.DIST(P2102,P$752,P$753,0)</f>
        <v>1.1233885286177437E-3</v>
      </c>
      <c r="R2102" s="247">
        <f>_xlfn.NORM.DIST(P2102,P$752,P$753,1)</f>
        <v>0.91371621716520779</v>
      </c>
      <c r="S2102" s="253">
        <f>IF(OR(R2102&lt;$T$757,R2102&gt;$T$758),Q2102,"")</f>
        <v>1.1233885286177437E-3</v>
      </c>
      <c r="T2102" s="253" t="str">
        <f>IF(AND(R2102&gt;$T$757,R2102&lt;$T$758),Q2102,"")</f>
        <v/>
      </c>
      <c r="U2102" s="253" t="str">
        <f>IF(Q2102=MAX($Q$761:$Q$2761),Q2102,"")</f>
        <v/>
      </c>
      <c r="V2102" s="253">
        <f>_xlfn.NORM.DIST(P2102,$T$753,$T$754,0)</f>
        <v>2.1008119180681188E-90</v>
      </c>
      <c r="W2102" s="253" t="str">
        <f>IF(V2102=MAX($V$761:$V$2761),Q2102,"")</f>
        <v/>
      </c>
      <c r="X2102" s="253" t="str">
        <f t="shared" si="491"/>
        <v/>
      </c>
      <c r="AB2102" s="253">
        <v>1341</v>
      </c>
      <c r="AC2102" s="253">
        <f t="shared" si="507"/>
        <v>295.6679284590607</v>
      </c>
      <c r="AD2102" s="253">
        <f t="shared" si="492"/>
        <v>7.2596995010664942E-4</v>
      </c>
      <c r="AE2102" s="253">
        <f t="shared" si="493"/>
        <v>0.91371621716520779</v>
      </c>
      <c r="AF2102" s="253">
        <f>IF(OR(AE2102&lt;$T$757,AE2102&gt;$T$758),AD2102,"")</f>
        <v>7.2596995010664942E-4</v>
      </c>
      <c r="AG2102" s="253" t="str">
        <f t="shared" si="494"/>
        <v/>
      </c>
      <c r="AH2102" s="253" t="str">
        <f t="shared" si="495"/>
        <v/>
      </c>
      <c r="AI2102" s="253">
        <f t="shared" si="496"/>
        <v>1.2513899795510475E-5</v>
      </c>
      <c r="AJ2102" s="253" t="str">
        <f t="shared" si="497"/>
        <v/>
      </c>
      <c r="AK2102" s="253" t="str">
        <f t="shared" si="498"/>
        <v/>
      </c>
      <c r="AO2102" s="253">
        <v>1341</v>
      </c>
      <c r="AP2102" s="253">
        <f t="shared" si="499"/>
        <v>1743.1109559280649</v>
      </c>
      <c r="AQ2102" s="253">
        <f t="shared" si="500"/>
        <v>1.2313962604708608E-4</v>
      </c>
      <c r="AR2102" s="253">
        <f t="shared" si="501"/>
        <v>0.91371621716520779</v>
      </c>
      <c r="AS2102" s="253">
        <f>IF(OR(AR2102&lt;$T$757,AR2102&gt;$T$758),AQ2102,"")</f>
        <v>1.2313962604708608E-4</v>
      </c>
      <c r="AT2102" s="253" t="str">
        <f t="shared" si="502"/>
        <v/>
      </c>
      <c r="AU2102" s="253" t="str">
        <f t="shared" si="503"/>
        <v/>
      </c>
      <c r="AV2102" s="253">
        <f t="shared" si="504"/>
        <v>0</v>
      </c>
      <c r="AW2102" s="253">
        <f t="shared" si="505"/>
        <v>1.2313962604708608E-4</v>
      </c>
      <c r="AX2102" s="253" t="str">
        <f t="shared" si="506"/>
        <v/>
      </c>
      <c r="AZ2102" s="259"/>
      <c r="BA2102" s="259">
        <f>BA2101+$BD$753</f>
        <v>8.6144000000000958</v>
      </c>
      <c r="BB2102" s="274">
        <f t="shared" si="510"/>
        <v>0.28153824255195342</v>
      </c>
      <c r="BC2102" s="259">
        <f t="shared" si="511"/>
        <v>4.9908734068326854E-4</v>
      </c>
      <c r="BD2102" s="259" t="str">
        <f t="shared" si="508"/>
        <v/>
      </c>
      <c r="BE2102" s="254" t="str">
        <f t="shared" si="509"/>
        <v/>
      </c>
    </row>
    <row r="2103" spans="1:57" ht="20.100000000000001" customHeight="1" x14ac:dyDescent="0.25">
      <c r="A2103" s="247">
        <v>1342</v>
      </c>
      <c r="B2103" s="247">
        <f>$B$755+(A2103*$B$758)</f>
        <v>3288.3529089170661</v>
      </c>
      <c r="C2103" s="247">
        <f>_xlfn.NORM.DIST($B2103,$B$752,$B$753,0)</f>
        <v>6.5109323764483894E-5</v>
      </c>
      <c r="D2103" s="247">
        <f>_xlfn.NORM.DIST($B2103,$B$752,$B$753,1)</f>
        <v>0.91434396194621825</v>
      </c>
      <c r="E2103" s="247">
        <f>IF(OR(D2103&lt;$F$757,D2103&gt;$F$758),C2103,"")</f>
        <v>6.5109323764483894E-5</v>
      </c>
      <c r="F2103" s="247" t="str">
        <f>IF(AND(D2103&gt;$F$757,D2103&lt;$F$758),C2103,"")</f>
        <v/>
      </c>
      <c r="G2103" s="247" t="str">
        <f>IF(C2103=MAX($C$761:$C$2761),C2103,"")</f>
        <v/>
      </c>
      <c r="H2103" s="247">
        <f>_xlfn.NORM.DIST(B2103,$F$753,$F$754,0)</f>
        <v>0</v>
      </c>
      <c r="I2103" s="247">
        <f>IF(H2103=MAX($H$761:$H$2761),C2103,"")</f>
        <v>6.5109323764483894E-5</v>
      </c>
      <c r="J2103" s="247" t="str">
        <f>IF(I2103=MIN($I$761:$I$2761),I2103,"")</f>
        <v/>
      </c>
      <c r="K2103" s="247"/>
      <c r="L2103" s="247"/>
      <c r="M2103" s="247"/>
      <c r="N2103" s="247"/>
      <c r="O2103" s="247">
        <v>1342</v>
      </c>
      <c r="P2103" s="247">
        <f>$P$755+(O2103*$P$758)</f>
        <v>191.63048784084151</v>
      </c>
      <c r="Q2103" s="247">
        <f>_xlfn.NORM.DIST(P2103,P$752,P$753,0)</f>
        <v>1.1172670727446366E-3</v>
      </c>
      <c r="R2103" s="247">
        <f>_xlfn.NORM.DIST(P2103,P$752,P$753,1)</f>
        <v>0.91434396194621825</v>
      </c>
      <c r="S2103" s="253">
        <f>IF(OR(R2103&lt;$T$757,R2103&gt;$T$758),Q2103,"")</f>
        <v>1.1172670727446366E-3</v>
      </c>
      <c r="T2103" s="253" t="str">
        <f>IF(AND(R2103&gt;$T$757,R2103&lt;$T$758),Q2103,"")</f>
        <v/>
      </c>
      <c r="U2103" s="253" t="str">
        <f>IF(Q2103=MAX($Q$761:$Q$2761),Q2103,"")</f>
        <v/>
      </c>
      <c r="V2103" s="253">
        <f>_xlfn.NORM.DIST(P2103,$T$753,$T$754,0)</f>
        <v>1.9390344851367714E-90</v>
      </c>
      <c r="W2103" s="253" t="str">
        <f>IF(V2103=MAX($V$761:$V$2761),Q2103,"")</f>
        <v/>
      </c>
      <c r="X2103" s="253" t="str">
        <f t="shared" si="491"/>
        <v/>
      </c>
      <c r="AB2103" s="253">
        <v>1342</v>
      </c>
      <c r="AC2103" s="253">
        <f t="shared" si="507"/>
        <v>296.53498983284112</v>
      </c>
      <c r="AD2103" s="253">
        <f t="shared" si="492"/>
        <v>7.2201406761223936E-4</v>
      </c>
      <c r="AE2103" s="253">
        <f t="shared" si="493"/>
        <v>0.91434396194621825</v>
      </c>
      <c r="AF2103" s="253">
        <f>IF(OR(AE2103&lt;$T$757,AE2103&gt;$T$758),AD2103,"")</f>
        <v>7.2201406761223936E-4</v>
      </c>
      <c r="AG2103" s="253" t="str">
        <f t="shared" si="494"/>
        <v/>
      </c>
      <c r="AH2103" s="253" t="str">
        <f t="shared" si="495"/>
        <v/>
      </c>
      <c r="AI2103" s="253">
        <f t="shared" si="496"/>
        <v>1.2356650181871374E-5</v>
      </c>
      <c r="AJ2103" s="253" t="str">
        <f t="shared" si="497"/>
        <v/>
      </c>
      <c r="AK2103" s="253" t="str">
        <f t="shared" si="498"/>
        <v/>
      </c>
      <c r="AO2103" s="253">
        <v>1342</v>
      </c>
      <c r="AP2103" s="253">
        <f t="shared" si="499"/>
        <v>1748.2227182621646</v>
      </c>
      <c r="AQ2103" s="253">
        <f t="shared" si="500"/>
        <v>1.2246862597197795E-4</v>
      </c>
      <c r="AR2103" s="253">
        <f t="shared" si="501"/>
        <v>0.91434396194621825</v>
      </c>
      <c r="AS2103" s="253">
        <f>IF(OR(AR2103&lt;$T$757,AR2103&gt;$T$758),AQ2103,"")</f>
        <v>1.2246862597197795E-4</v>
      </c>
      <c r="AT2103" s="253" t="str">
        <f t="shared" si="502"/>
        <v/>
      </c>
      <c r="AU2103" s="253" t="str">
        <f t="shared" si="503"/>
        <v/>
      </c>
      <c r="AV2103" s="253">
        <f t="shared" si="504"/>
        <v>0</v>
      </c>
      <c r="AW2103" s="253">
        <f t="shared" si="505"/>
        <v>1.2246862597197795E-4</v>
      </c>
      <c r="AX2103" s="253" t="str">
        <f t="shared" si="506"/>
        <v/>
      </c>
      <c r="AZ2103" s="259"/>
      <c r="BA2103" s="259">
        <f>BA2102+$BD$753</f>
        <v>8.6208000000000951</v>
      </c>
      <c r="BB2103" s="274">
        <f t="shared" si="510"/>
        <v>0.28103915521127015</v>
      </c>
      <c r="BC2103" s="259">
        <f t="shared" si="511"/>
        <v>4.9841700617642148E-4</v>
      </c>
      <c r="BD2103" s="259" t="str">
        <f t="shared" si="508"/>
        <v/>
      </c>
      <c r="BE2103" s="254" t="str">
        <f t="shared" si="509"/>
        <v/>
      </c>
    </row>
    <row r="2104" spans="1:57" ht="20.100000000000001" customHeight="1" x14ac:dyDescent="0.25">
      <c r="A2104" s="247">
        <v>1343</v>
      </c>
      <c r="B2104" s="247">
        <f>$B$755+(A2104*$B$758)</f>
        <v>3297.9679759022038</v>
      </c>
      <c r="C2104" s="247">
        <f>_xlfn.NORM.DIST($B2104,$B$752,$B$753,0)</f>
        <v>6.4753500516413344E-5</v>
      </c>
      <c r="D2104" s="247">
        <f>_xlfn.NORM.DIST($B2104,$B$752,$B$753,1)</f>
        <v>0.91496828109343631</v>
      </c>
      <c r="E2104" s="247">
        <f>IF(OR(D2104&lt;$F$757,D2104&gt;$F$758),C2104,"")</f>
        <v>6.4753500516413344E-5</v>
      </c>
      <c r="F2104" s="247" t="str">
        <f>IF(AND(D2104&gt;$F$757,D2104&lt;$F$758),C2104,"")</f>
        <v/>
      </c>
      <c r="G2104" s="247" t="str">
        <f>IF(C2104=MAX($C$761:$C$2761),C2104,"")</f>
        <v/>
      </c>
      <c r="H2104" s="247">
        <f>_xlfn.NORM.DIST(B2104,$F$753,$F$754,0)</f>
        <v>0</v>
      </c>
      <c r="I2104" s="247">
        <f>IF(H2104=MAX($H$761:$H$2761),C2104,"")</f>
        <v>6.4753500516413344E-5</v>
      </c>
      <c r="J2104" s="247" t="str">
        <f>IF(I2104=MIN($I$761:$I$2761),I2104,"")</f>
        <v/>
      </c>
      <c r="K2104" s="247"/>
      <c r="L2104" s="247"/>
      <c r="M2104" s="247"/>
      <c r="N2104" s="247"/>
      <c r="O2104" s="247">
        <v>1343</v>
      </c>
      <c r="P2104" s="247">
        <f>$P$755+(O2104*$P$758)</f>
        <v>192.19081090470365</v>
      </c>
      <c r="Q2104" s="247">
        <f>_xlfn.NORM.DIST(P2104,P$752,P$753,0)</f>
        <v>1.111161194572344E-3</v>
      </c>
      <c r="R2104" s="247">
        <f>_xlfn.NORM.DIST(P2104,P$752,P$753,1)</f>
        <v>0.91496828109343631</v>
      </c>
      <c r="S2104" s="253">
        <f>IF(OR(R2104&lt;$T$757,R2104&gt;$T$758),Q2104,"")</f>
        <v>1.111161194572344E-3</v>
      </c>
      <c r="T2104" s="253" t="str">
        <f>IF(AND(R2104&gt;$T$757,R2104&lt;$T$758),Q2104,"")</f>
        <v/>
      </c>
      <c r="U2104" s="253" t="str">
        <f>IF(Q2104=MAX($Q$761:$Q$2761),Q2104,"")</f>
        <v/>
      </c>
      <c r="V2104" s="253">
        <f>_xlfn.NORM.DIST(P2104,$T$753,$T$754,0)</f>
        <v>1.7896864279086133E-90</v>
      </c>
      <c r="W2104" s="253" t="str">
        <f>IF(V2104=MAX($V$761:$V$2761),Q2104,"")</f>
        <v/>
      </c>
      <c r="X2104" s="253" t="str">
        <f t="shared" si="491"/>
        <v/>
      </c>
      <c r="AB2104" s="253">
        <v>1343</v>
      </c>
      <c r="AC2104" s="253">
        <f t="shared" si="507"/>
        <v>297.40205120662131</v>
      </c>
      <c r="AD2104" s="253">
        <f t="shared" si="492"/>
        <v>7.1806825193122077E-4</v>
      </c>
      <c r="AE2104" s="253">
        <f t="shared" si="493"/>
        <v>0.91496828109343631</v>
      </c>
      <c r="AF2104" s="253">
        <f>IF(OR(AE2104&lt;$T$757,AE2104&gt;$T$758),AD2104,"")</f>
        <v>7.1806825193122077E-4</v>
      </c>
      <c r="AG2104" s="253" t="str">
        <f t="shared" si="494"/>
        <v/>
      </c>
      <c r="AH2104" s="253" t="str">
        <f t="shared" si="495"/>
        <v/>
      </c>
      <c r="AI2104" s="253">
        <f t="shared" si="496"/>
        <v>1.2201181345770723E-5</v>
      </c>
      <c r="AJ2104" s="253" t="str">
        <f t="shared" si="497"/>
        <v/>
      </c>
      <c r="AK2104" s="253" t="str">
        <f t="shared" si="498"/>
        <v/>
      </c>
      <c r="AO2104" s="253">
        <v>1343</v>
      </c>
      <c r="AP2104" s="253">
        <f t="shared" si="499"/>
        <v>1753.3344805962643</v>
      </c>
      <c r="AQ2104" s="253">
        <f t="shared" si="500"/>
        <v>1.2179933343812039E-4</v>
      </c>
      <c r="AR2104" s="253">
        <f t="shared" si="501"/>
        <v>0.91496828109343631</v>
      </c>
      <c r="AS2104" s="253">
        <f>IF(OR(AR2104&lt;$T$757,AR2104&gt;$T$758),AQ2104,"")</f>
        <v>1.2179933343812039E-4</v>
      </c>
      <c r="AT2104" s="253" t="str">
        <f t="shared" si="502"/>
        <v/>
      </c>
      <c r="AU2104" s="253" t="str">
        <f t="shared" si="503"/>
        <v/>
      </c>
      <c r="AV2104" s="253">
        <f t="shared" si="504"/>
        <v>0</v>
      </c>
      <c r="AW2104" s="253">
        <f t="shared" si="505"/>
        <v>1.2179933343812039E-4</v>
      </c>
      <c r="AX2104" s="253" t="str">
        <f t="shared" si="506"/>
        <v/>
      </c>
      <c r="AZ2104" s="259"/>
      <c r="BA2104" s="259">
        <f>BA2103+$BD$753</f>
        <v>8.6272000000000943</v>
      </c>
      <c r="BB2104" s="274">
        <f t="shared" si="510"/>
        <v>0.28054073820509373</v>
      </c>
      <c r="BC2104" s="259">
        <f t="shared" si="511"/>
        <v>4.9774688669268485E-4</v>
      </c>
      <c r="BD2104" s="259" t="str">
        <f t="shared" si="508"/>
        <v/>
      </c>
      <c r="BE2104" s="254" t="str">
        <f t="shared" si="509"/>
        <v/>
      </c>
    </row>
    <row r="2105" spans="1:57" ht="20.100000000000001" customHeight="1" x14ac:dyDescent="0.25">
      <c r="A2105" s="247">
        <v>1344</v>
      </c>
      <c r="B2105" s="247">
        <f>$B$755+(A2105*$B$758)</f>
        <v>3307.5830428873414</v>
      </c>
      <c r="C2105" s="247">
        <f>_xlfn.NORM.DIST($B2105,$B$752,$B$753,0)</f>
        <v>6.4398591461024596E-5</v>
      </c>
      <c r="D2105" s="247">
        <f>_xlfn.NORM.DIST($B2105,$B$752,$B$753,1)</f>
        <v>0.91558918336620954</v>
      </c>
      <c r="E2105" s="247">
        <f>IF(OR(D2105&lt;$F$757,D2105&gt;$F$758),C2105,"")</f>
        <v>6.4398591461024596E-5</v>
      </c>
      <c r="F2105" s="247" t="str">
        <f>IF(AND(D2105&gt;$F$757,D2105&lt;$F$758),C2105,"")</f>
        <v/>
      </c>
      <c r="G2105" s="247" t="str">
        <f>IF(C2105=MAX($C$761:$C$2761),C2105,"")</f>
        <v/>
      </c>
      <c r="H2105" s="247">
        <f>_xlfn.NORM.DIST(B2105,$F$753,$F$754,0)</f>
        <v>0</v>
      </c>
      <c r="I2105" s="247">
        <f>IF(H2105=MAX($H$761:$H$2761),C2105,"")</f>
        <v>6.4398591461024596E-5</v>
      </c>
      <c r="J2105" s="247" t="str">
        <f>IF(I2105=MIN($I$761:$I$2761),I2105,"")</f>
        <v/>
      </c>
      <c r="K2105" s="247"/>
      <c r="L2105" s="247"/>
      <c r="M2105" s="247"/>
      <c r="N2105" s="247"/>
      <c r="O2105" s="247">
        <v>1344</v>
      </c>
      <c r="P2105" s="247">
        <f>$P$755+(O2105*$P$758)</f>
        <v>192.7511339685658</v>
      </c>
      <c r="Q2105" s="247">
        <f>_xlfn.NORM.DIST(P2105,P$752,P$753,0)</f>
        <v>1.1050710038211834E-3</v>
      </c>
      <c r="R2105" s="247">
        <f>_xlfn.NORM.DIST(P2105,P$752,P$753,1)</f>
        <v>0.91558918336620965</v>
      </c>
      <c r="S2105" s="253">
        <f>IF(OR(R2105&lt;$T$757,R2105&gt;$T$758),Q2105,"")</f>
        <v>1.1050710038211834E-3</v>
      </c>
      <c r="T2105" s="253" t="str">
        <f>IF(AND(R2105&gt;$T$757,R2105&lt;$T$758),Q2105,"")</f>
        <v/>
      </c>
      <c r="U2105" s="253" t="str">
        <f>IF(Q2105=MAX($Q$761:$Q$2761),Q2105,"")</f>
        <v/>
      </c>
      <c r="V2105" s="253">
        <f>_xlfn.NORM.DIST(P2105,$T$753,$T$754,0)</f>
        <v>1.6518150077069964E-90</v>
      </c>
      <c r="W2105" s="253" t="str">
        <f>IF(V2105=MAX($V$761:$V$2761),Q2105,"")</f>
        <v/>
      </c>
      <c r="X2105" s="253" t="str">
        <f t="shared" ref="X2105:X2168" si="512">IF(W2105=MIN($W$761:$W$2761),W2105,"")</f>
        <v/>
      </c>
      <c r="AB2105" s="253">
        <v>1344</v>
      </c>
      <c r="AC2105" s="253">
        <f t="shared" si="507"/>
        <v>298.2691125804015</v>
      </c>
      <c r="AD2105" s="253">
        <f t="shared" ref="AD2105:AD2168" si="513">_xlfn.NORM.DIST(AC2105,AC$752,AC$753,0)</f>
        <v>7.1413257396840658E-4</v>
      </c>
      <c r="AE2105" s="253">
        <f t="shared" ref="AE2105:AE2168" si="514">_xlfn.NORM.DIST(AC2105,AC$752,AC$753,1)</f>
        <v>0.91558918336620954</v>
      </c>
      <c r="AF2105" s="253">
        <f>IF(OR(AE2105&lt;$T$757,AE2105&gt;$T$758),AD2105,"")</f>
        <v>7.1413257396840658E-4</v>
      </c>
      <c r="AG2105" s="253" t="str">
        <f t="shared" ref="AG2105:AG2168" si="515">IF(AND(AE2105&gt;$AG$757,AE2105&lt;$AG$758),AD2105,"")</f>
        <v/>
      </c>
      <c r="AH2105" s="253" t="str">
        <f t="shared" ref="AH2105:AH2168" si="516">IF(AD2105=MAX($AD$761:$AD$2761),AD2105,"")</f>
        <v/>
      </c>
      <c r="AI2105" s="253">
        <f t="shared" ref="AI2105:AI2168" si="517">_xlfn.NORM.DIST(AC2105,$AG$753,$AG$754,0)</f>
        <v>1.2047475825497051E-5</v>
      </c>
      <c r="AJ2105" s="253" t="str">
        <f t="shared" ref="AJ2105:AJ2168" si="518">IF(AI2105=MAX($AI$761:$AI$2761),AD2105,"")</f>
        <v/>
      </c>
      <c r="AK2105" s="253" t="str">
        <f t="shared" ref="AK2105:AK2168" si="519">IF(AJ2105=MIN($AJ$761:$AJ$2761),AJ2105,"")</f>
        <v/>
      </c>
      <c r="AO2105" s="253">
        <v>1344</v>
      </c>
      <c r="AP2105" s="253">
        <f t="shared" ref="AP2105:AP2168" si="520">AP$755+(AO2105*AP$758)</f>
        <v>1758.446242930364</v>
      </c>
      <c r="AQ2105" s="253">
        <f t="shared" ref="AQ2105:AQ2168" si="521">_xlfn.NORM.DIST(AP2105,AP$752,AP$753,0)</f>
        <v>1.2113176047244664E-4</v>
      </c>
      <c r="AR2105" s="253">
        <f t="shared" ref="AR2105:AR2168" si="522">_xlfn.NORM.DIST(AP2105,AP$752,AP$753,1)</f>
        <v>0.91558918336620954</v>
      </c>
      <c r="AS2105" s="253">
        <f>IF(OR(AR2105&lt;$T$757,AR2105&gt;$T$758),AQ2105,"")</f>
        <v>1.2113176047244664E-4</v>
      </c>
      <c r="AT2105" s="253" t="str">
        <f t="shared" ref="AT2105:AT2168" si="523">IF(AND(AR2105&gt;$AG$757,AR2105&lt;$AG$758),AQ2105,"")</f>
        <v/>
      </c>
      <c r="AU2105" s="253" t="str">
        <f t="shared" ref="AU2105:AU2168" si="524">IF(AQ2105=MAX($AQ$761:$AQ$2761),AQ2105,"")</f>
        <v/>
      </c>
      <c r="AV2105" s="253">
        <f t="shared" ref="AV2105:AV2168" si="525">_xlfn.NORM.DIST(AP2105,$AT$753,$AT$754,0)</f>
        <v>0</v>
      </c>
      <c r="AW2105" s="253">
        <f t="shared" ref="AW2105:AW2168" si="526">IF(AV2105=MAX($AV$761:$AV$2761),AQ2105,"")</f>
        <v>1.2113176047244664E-4</v>
      </c>
      <c r="AX2105" s="253" t="str">
        <f t="shared" ref="AX2105:AX2168" si="527">IF(AW2105=MIN($AW$761:$AW$2761),AW2105,"")</f>
        <v/>
      </c>
      <c r="AZ2105" s="259"/>
      <c r="BA2105" s="259">
        <f>BA2104+$BD$753</f>
        <v>8.6336000000000936</v>
      </c>
      <c r="BB2105" s="274">
        <f t="shared" si="510"/>
        <v>0.28004299131840105</v>
      </c>
      <c r="BC2105" s="259">
        <f t="shared" si="511"/>
        <v>4.9707698480189189E-4</v>
      </c>
      <c r="BD2105" s="259" t="str">
        <f t="shared" si="508"/>
        <v/>
      </c>
      <c r="BE2105" s="254" t="str">
        <f t="shared" si="509"/>
        <v/>
      </c>
    </row>
    <row r="2106" spans="1:57" ht="20.100000000000001" customHeight="1" x14ac:dyDescent="0.25">
      <c r="A2106" s="247">
        <v>1345</v>
      </c>
      <c r="B2106" s="247">
        <f>$B$755+(A2106*$B$758)</f>
        <v>3317.1981098724791</v>
      </c>
      <c r="C2106" s="247">
        <f>_xlfn.NORM.DIST($B2106,$B$752,$B$753,0)</f>
        <v>6.4044602913572012E-5</v>
      </c>
      <c r="D2106" s="247">
        <f>_xlfn.NORM.DIST($B2106,$B$752,$B$753,1)</f>
        <v>0.91620667758498575</v>
      </c>
      <c r="E2106" s="247">
        <f>IF(OR(D2106&lt;$F$757,D2106&gt;$F$758),C2106,"")</f>
        <v>6.4044602913572012E-5</v>
      </c>
      <c r="F2106" s="247" t="str">
        <f>IF(AND(D2106&gt;$F$757,D2106&lt;$F$758),C2106,"")</f>
        <v/>
      </c>
      <c r="G2106" s="247" t="str">
        <f>IF(C2106=MAX($C$761:$C$2761),C2106,"")</f>
        <v/>
      </c>
      <c r="H2106" s="247">
        <f>_xlfn.NORM.DIST(B2106,$F$753,$F$754,0)</f>
        <v>0</v>
      </c>
      <c r="I2106" s="247">
        <f>IF(H2106=MAX($H$761:$H$2761),C2106,"")</f>
        <v>6.4044602913572012E-5</v>
      </c>
      <c r="J2106" s="247" t="str">
        <f>IF(I2106=MIN($I$761:$I$2761),I2106,"")</f>
        <v/>
      </c>
      <c r="K2106" s="247"/>
      <c r="L2106" s="247"/>
      <c r="M2106" s="247"/>
      <c r="N2106" s="247"/>
      <c r="O2106" s="247">
        <v>1345</v>
      </c>
      <c r="P2106" s="247">
        <f>$P$755+(O2106*$P$758)</f>
        <v>193.31145703242782</v>
      </c>
      <c r="Q2106" s="247">
        <f>_xlfn.NORM.DIST(P2106,P$752,P$753,0)</f>
        <v>1.0989966088600558E-3</v>
      </c>
      <c r="R2106" s="247">
        <f>_xlfn.NORM.DIST(P2106,P$752,P$753,1)</f>
        <v>0.91620667758498575</v>
      </c>
      <c r="S2106" s="253">
        <f>IF(OR(R2106&lt;$T$757,R2106&gt;$T$758),Q2106,"")</f>
        <v>1.0989966088600558E-3</v>
      </c>
      <c r="T2106" s="253" t="str">
        <f>IF(AND(R2106&gt;$T$757,R2106&lt;$T$758),Q2106,"")</f>
        <v/>
      </c>
      <c r="U2106" s="253" t="str">
        <f>IF(Q2106=MAX($Q$761:$Q$2761),Q2106,"")</f>
        <v/>
      </c>
      <c r="V2106" s="253">
        <f>_xlfn.NORM.DIST(P2106,$T$753,$T$754,0)</f>
        <v>1.5245403449465715E-90</v>
      </c>
      <c r="W2106" s="253" t="str">
        <f>IF(V2106=MAX($V$761:$V$2761),Q2106,"")</f>
        <v/>
      </c>
      <c r="X2106" s="253" t="str">
        <f t="shared" si="512"/>
        <v/>
      </c>
      <c r="AB2106" s="253">
        <v>1345</v>
      </c>
      <c r="AC2106" s="253">
        <f t="shared" ref="AC2106:AC2169" si="528">$AC$755+(AB2106*$AC$758)</f>
        <v>299.13617395418169</v>
      </c>
      <c r="AD2106" s="253">
        <f t="shared" si="513"/>
        <v>7.1020710375527859E-4</v>
      </c>
      <c r="AE2106" s="253">
        <f t="shared" si="514"/>
        <v>0.91620667758498564</v>
      </c>
      <c r="AF2106" s="253">
        <f>IF(OR(AE2106&lt;$T$757,AE2106&gt;$T$758),AD2106,"")</f>
        <v>7.1020710375527859E-4</v>
      </c>
      <c r="AG2106" s="253" t="str">
        <f t="shared" si="515"/>
        <v/>
      </c>
      <c r="AH2106" s="253" t="str">
        <f t="shared" si="516"/>
        <v/>
      </c>
      <c r="AI2106" s="253">
        <f t="shared" si="517"/>
        <v>1.1895516295071119E-5</v>
      </c>
      <c r="AJ2106" s="253" t="str">
        <f t="shared" si="518"/>
        <v/>
      </c>
      <c r="AK2106" s="253" t="str">
        <f t="shared" si="519"/>
        <v/>
      </c>
      <c r="AO2106" s="253">
        <v>1345</v>
      </c>
      <c r="AP2106" s="253">
        <f t="shared" si="520"/>
        <v>1763.5580052644636</v>
      </c>
      <c r="AQ2106" s="253">
        <f t="shared" si="521"/>
        <v>1.2046591895375496E-4</v>
      </c>
      <c r="AR2106" s="253">
        <f t="shared" si="522"/>
        <v>0.91620667758498564</v>
      </c>
      <c r="AS2106" s="253">
        <f>IF(OR(AR2106&lt;$T$757,AR2106&gt;$T$758),AQ2106,"")</f>
        <v>1.2046591895375496E-4</v>
      </c>
      <c r="AT2106" s="253" t="str">
        <f t="shared" si="523"/>
        <v/>
      </c>
      <c r="AU2106" s="253" t="str">
        <f t="shared" si="524"/>
        <v/>
      </c>
      <c r="AV2106" s="253">
        <f t="shared" si="525"/>
        <v>0</v>
      </c>
      <c r="AW2106" s="253">
        <f t="shared" si="526"/>
        <v>1.2046591895375496E-4</v>
      </c>
      <c r="AX2106" s="253" t="str">
        <f t="shared" si="527"/>
        <v/>
      </c>
      <c r="AZ2106" s="259"/>
      <c r="BA2106" s="259">
        <f>BA2105+$BD$753</f>
        <v>8.6400000000000929</v>
      </c>
      <c r="BB2106" s="274">
        <f t="shared" si="510"/>
        <v>0.27954591433359915</v>
      </c>
      <c r="BC2106" s="259">
        <f t="shared" si="511"/>
        <v>4.9640730306238501E-4</v>
      </c>
      <c r="BD2106" s="259" t="str">
        <f t="shared" si="508"/>
        <v/>
      </c>
      <c r="BE2106" s="254" t="str">
        <f t="shared" si="509"/>
        <v/>
      </c>
    </row>
    <row r="2107" spans="1:57" ht="20.100000000000001" customHeight="1" x14ac:dyDescent="0.25">
      <c r="A2107" s="247">
        <v>1346</v>
      </c>
      <c r="B2107" s="247">
        <f>$B$755+(A2107*$B$758)</f>
        <v>3326.8131768576168</v>
      </c>
      <c r="C2107" s="247">
        <f>_xlfn.NORM.DIST($B2107,$B$752,$B$753,0)</f>
        <v>6.3691541110583719E-5</v>
      </c>
      <c r="D2107" s="247">
        <f>_xlfn.NORM.DIST($B2107,$B$752,$B$753,1)</f>
        <v>0.91682077263055572</v>
      </c>
      <c r="E2107" s="247">
        <f>IF(OR(D2107&lt;$F$757,D2107&gt;$F$758),C2107,"")</f>
        <v>6.3691541110583719E-5</v>
      </c>
      <c r="F2107" s="247" t="str">
        <f>IF(AND(D2107&gt;$F$757,D2107&lt;$F$758),C2107,"")</f>
        <v/>
      </c>
      <c r="G2107" s="247" t="str">
        <f>IF(C2107=MAX($C$761:$C$2761),C2107,"")</f>
        <v/>
      </c>
      <c r="H2107" s="247">
        <f>_xlfn.NORM.DIST(B2107,$F$753,$F$754,0)</f>
        <v>0</v>
      </c>
      <c r="I2107" s="247">
        <f>IF(H2107=MAX($H$761:$H$2761),C2107,"")</f>
        <v>6.3691541110583719E-5</v>
      </c>
      <c r="J2107" s="247" t="str">
        <f>IF(I2107=MIN($I$761:$I$2761),I2107,"")</f>
        <v/>
      </c>
      <c r="K2107" s="247"/>
      <c r="L2107" s="247"/>
      <c r="M2107" s="247"/>
      <c r="N2107" s="247"/>
      <c r="O2107" s="247">
        <v>1346</v>
      </c>
      <c r="P2107" s="247">
        <f>$P$755+(O2107*$P$758)</f>
        <v>193.87178009628997</v>
      </c>
      <c r="Q2107" s="247">
        <f>_xlfn.NORM.DIST(P2107,P$752,P$753,0)</f>
        <v>1.0929381167069266E-3</v>
      </c>
      <c r="R2107" s="247">
        <f>_xlfn.NORM.DIST(P2107,P$752,P$753,1)</f>
        <v>0.91682077263055572</v>
      </c>
      <c r="S2107" s="253">
        <f>IF(OR(R2107&lt;$T$757,R2107&gt;$T$758),Q2107,"")</f>
        <v>1.0929381167069266E-3</v>
      </c>
      <c r="T2107" s="253" t="str">
        <f>IF(AND(R2107&gt;$T$757,R2107&lt;$T$758),Q2107,"")</f>
        <v/>
      </c>
      <c r="U2107" s="253" t="str">
        <f>IF(Q2107=MAX($Q$761:$Q$2761),Q2107,"")</f>
        <v/>
      </c>
      <c r="V2107" s="253">
        <f>_xlfn.NORM.DIST(P2107,$T$753,$T$754,0)</f>
        <v>1.4070498604571311E-90</v>
      </c>
      <c r="W2107" s="253" t="str">
        <f>IF(V2107=MAX($V$761:$V$2761),Q2107,"")</f>
        <v/>
      </c>
      <c r="X2107" s="253" t="str">
        <f t="shared" si="512"/>
        <v/>
      </c>
      <c r="AB2107" s="253">
        <v>1346</v>
      </c>
      <c r="AC2107" s="253">
        <f t="shared" si="528"/>
        <v>300.0032353279621</v>
      </c>
      <c r="AD2107" s="253">
        <f t="shared" si="513"/>
        <v>7.0629191045030397E-4</v>
      </c>
      <c r="AE2107" s="253">
        <f t="shared" si="514"/>
        <v>0.91682077263055572</v>
      </c>
      <c r="AF2107" s="253">
        <f>IF(OR(AE2107&lt;$T$757,AE2107&gt;$T$758),AD2107,"")</f>
        <v>7.0629191045030397E-4</v>
      </c>
      <c r="AG2107" s="253" t="str">
        <f t="shared" si="515"/>
        <v/>
      </c>
      <c r="AH2107" s="253" t="str">
        <f t="shared" si="516"/>
        <v/>
      </c>
      <c r="AI2107" s="253">
        <f t="shared" si="517"/>
        <v>1.1745285563637942E-5</v>
      </c>
      <c r="AJ2107" s="253" t="str">
        <f t="shared" si="518"/>
        <v/>
      </c>
      <c r="AK2107" s="253" t="str">
        <f t="shared" si="519"/>
        <v/>
      </c>
      <c r="AO2107" s="253">
        <v>1346</v>
      </c>
      <c r="AP2107" s="253">
        <f t="shared" si="520"/>
        <v>1768.6697675985642</v>
      </c>
      <c r="AQ2107" s="253">
        <f t="shared" si="521"/>
        <v>1.1980182061276195E-4</v>
      </c>
      <c r="AR2107" s="253">
        <f t="shared" si="522"/>
        <v>0.91682077263055572</v>
      </c>
      <c r="AS2107" s="253">
        <f>IF(OR(AR2107&lt;$T$757,AR2107&gt;$T$758),AQ2107,"")</f>
        <v>1.1980182061276195E-4</v>
      </c>
      <c r="AT2107" s="253" t="str">
        <f t="shared" si="523"/>
        <v/>
      </c>
      <c r="AU2107" s="253" t="str">
        <f t="shared" si="524"/>
        <v/>
      </c>
      <c r="AV2107" s="253">
        <f t="shared" si="525"/>
        <v>0</v>
      </c>
      <c r="AW2107" s="253">
        <f t="shared" si="526"/>
        <v>1.1980182061276195E-4</v>
      </c>
      <c r="AX2107" s="253" t="str">
        <f t="shared" si="527"/>
        <v/>
      </c>
      <c r="AZ2107" s="259"/>
      <c r="BA2107" s="259">
        <f>BA2106+$BD$753</f>
        <v>8.6464000000000922</v>
      </c>
      <c r="BB2107" s="274">
        <f t="shared" si="510"/>
        <v>0.27904950703053677</v>
      </c>
      <c r="BC2107" s="259">
        <f t="shared" si="511"/>
        <v>4.9573784402290322E-4</v>
      </c>
      <c r="BD2107" s="259" t="str">
        <f t="shared" si="508"/>
        <v/>
      </c>
      <c r="BE2107" s="254" t="str">
        <f t="shared" si="509"/>
        <v/>
      </c>
    </row>
    <row r="2108" spans="1:57" ht="20.100000000000001" customHeight="1" x14ac:dyDescent="0.25">
      <c r="A2108" s="248">
        <v>1347</v>
      </c>
      <c r="B2108" s="247">
        <f>$B$755+(A2108*$B$758)</f>
        <v>3336.4282438427545</v>
      </c>
      <c r="C2108" s="247">
        <f>_xlfn.NORM.DIST($B2108,$B$752,$B$753,0)</f>
        <v>6.333941220989649E-5</v>
      </c>
      <c r="D2108" s="247">
        <f>_xlfn.NORM.DIST($B2108,$B$752,$B$753,1)</f>
        <v>0.91743147744329667</v>
      </c>
      <c r="E2108" s="247">
        <f>IF(OR(D2108&lt;$F$757,D2108&gt;$F$758),C2108,"")</f>
        <v>6.333941220989649E-5</v>
      </c>
      <c r="F2108" s="247" t="str">
        <f>IF(AND(D2108&gt;$F$757,D2108&lt;$F$758),C2108,"")</f>
        <v/>
      </c>
      <c r="G2108" s="247" t="str">
        <f>IF(C2108=MAX($C$761:$C$2761),C2108,"")</f>
        <v/>
      </c>
      <c r="H2108" s="247">
        <f>_xlfn.NORM.DIST(B2108,$F$753,$F$754,0)</f>
        <v>0</v>
      </c>
      <c r="I2108" s="247">
        <f>IF(H2108=MAX($H$761:$H$2761),C2108,"")</f>
        <v>6.333941220989649E-5</v>
      </c>
      <c r="J2108" s="247" t="str">
        <f>IF(I2108=MIN($I$761:$I$2761),I2108,"")</f>
        <v/>
      </c>
      <c r="K2108" s="247"/>
      <c r="L2108" s="247"/>
      <c r="M2108" s="247"/>
      <c r="N2108" s="247"/>
      <c r="O2108" s="248">
        <v>1347</v>
      </c>
      <c r="P2108" s="247">
        <f>$P$755+(O2108*$P$758)</f>
        <v>194.43210316015211</v>
      </c>
      <c r="Q2108" s="247">
        <f>_xlfn.NORM.DIST(P2108,P$752,P$753,0)</f>
        <v>1.0868956330294317E-3</v>
      </c>
      <c r="R2108" s="247">
        <f>_xlfn.NORM.DIST(P2108,P$752,P$753,1)</f>
        <v>0.91743147744329667</v>
      </c>
      <c r="S2108" s="253">
        <f>IF(OR(R2108&lt;$T$757,R2108&gt;$T$758),Q2108,"")</f>
        <v>1.0868956330294317E-3</v>
      </c>
      <c r="T2108" s="253" t="str">
        <f>IF(AND(R2108&gt;$T$757,R2108&lt;$T$758),Q2108,"")</f>
        <v/>
      </c>
      <c r="U2108" s="253" t="str">
        <f>IF(Q2108=MAX($Q$761:$Q$2761),Q2108,"")</f>
        <v/>
      </c>
      <c r="V2108" s="253">
        <f>_xlfn.NORM.DIST(P2108,$T$753,$T$754,0)</f>
        <v>1.2985931398925392E-90</v>
      </c>
      <c r="W2108" s="253" t="str">
        <f>IF(V2108=MAX($V$761:$V$2761),Q2108,"")</f>
        <v/>
      </c>
      <c r="X2108" s="253" t="str">
        <f t="shared" si="512"/>
        <v/>
      </c>
      <c r="AB2108" s="259">
        <v>1347</v>
      </c>
      <c r="AC2108" s="253">
        <f t="shared" si="528"/>
        <v>300.87029670174229</v>
      </c>
      <c r="AD2108" s="253">
        <f t="shared" si="513"/>
        <v>7.02387062339323E-4</v>
      </c>
      <c r="AE2108" s="253">
        <f t="shared" si="514"/>
        <v>0.91743147744329667</v>
      </c>
      <c r="AF2108" s="253">
        <f>IF(OR(AE2108&lt;$T$757,AE2108&gt;$T$758),AD2108,"")</f>
        <v>7.02387062339323E-4</v>
      </c>
      <c r="AG2108" s="253" t="str">
        <f t="shared" si="515"/>
        <v/>
      </c>
      <c r="AH2108" s="253" t="str">
        <f t="shared" si="516"/>
        <v/>
      </c>
      <c r="AI2108" s="253">
        <f t="shared" si="517"/>
        <v>1.1596766574855739E-5</v>
      </c>
      <c r="AJ2108" s="253" t="str">
        <f t="shared" si="518"/>
        <v/>
      </c>
      <c r="AK2108" s="253" t="str">
        <f t="shared" si="519"/>
        <v/>
      </c>
      <c r="AO2108" s="259">
        <v>1347</v>
      </c>
      <c r="AP2108" s="253">
        <f t="shared" si="520"/>
        <v>1773.7815299326639</v>
      </c>
      <c r="AQ2108" s="253">
        <f t="shared" si="521"/>
        <v>1.1913947703216851E-4</v>
      </c>
      <c r="AR2108" s="253">
        <f t="shared" si="522"/>
        <v>0.91743147744329667</v>
      </c>
      <c r="AS2108" s="253">
        <f>IF(OR(AR2108&lt;$T$757,AR2108&gt;$T$758),AQ2108,"")</f>
        <v>1.1913947703216851E-4</v>
      </c>
      <c r="AT2108" s="253" t="str">
        <f t="shared" si="523"/>
        <v/>
      </c>
      <c r="AU2108" s="253" t="str">
        <f t="shared" si="524"/>
        <v/>
      </c>
      <c r="AV2108" s="253">
        <f t="shared" si="525"/>
        <v>0</v>
      </c>
      <c r="AW2108" s="253">
        <f t="shared" si="526"/>
        <v>1.1913947703216851E-4</v>
      </c>
      <c r="AX2108" s="253" t="str">
        <f t="shared" si="527"/>
        <v/>
      </c>
      <c r="AZ2108" s="259"/>
      <c r="BA2108" s="259">
        <f>BA2107+$BD$753</f>
        <v>8.6528000000000915</v>
      </c>
      <c r="BB2108" s="274">
        <f t="shared" si="510"/>
        <v>0.27855376918651387</v>
      </c>
      <c r="BC2108" s="259">
        <f t="shared" si="511"/>
        <v>4.9506861022108328E-4</v>
      </c>
      <c r="BD2108" s="259" t="str">
        <f t="shared" si="508"/>
        <v/>
      </c>
      <c r="BE2108" s="254" t="str">
        <f t="shared" si="509"/>
        <v/>
      </c>
    </row>
    <row r="2109" spans="1:57" ht="20.100000000000001" customHeight="1" x14ac:dyDescent="0.25">
      <c r="A2109" s="247">
        <v>1348</v>
      </c>
      <c r="B2109" s="247">
        <f>$B$755+(A2109*$B$758)</f>
        <v>3346.0433108278921</v>
      </c>
      <c r="C2109" s="247">
        <f>_xlfn.NORM.DIST($B2109,$B$752,$B$753,0)</f>
        <v>6.298822229069643E-5</v>
      </c>
      <c r="D2109" s="247">
        <f>_xlfn.NORM.DIST($B2109,$B$752,$B$753,1)</f>
        <v>0.91803880102241564</v>
      </c>
      <c r="E2109" s="247">
        <f>IF(OR(D2109&lt;$F$757,D2109&gt;$F$758),C2109,"")</f>
        <v>6.298822229069643E-5</v>
      </c>
      <c r="F2109" s="247" t="str">
        <f>IF(AND(D2109&gt;$F$757,D2109&lt;$F$758),C2109,"")</f>
        <v/>
      </c>
      <c r="G2109" s="247" t="str">
        <f>IF(C2109=MAX($C$761:$C$2761),C2109,"")</f>
        <v/>
      </c>
      <c r="H2109" s="247">
        <f>_xlfn.NORM.DIST(B2109,$F$753,$F$754,0)</f>
        <v>0</v>
      </c>
      <c r="I2109" s="247">
        <f>IF(H2109=MAX($H$761:$H$2761),C2109,"")</f>
        <v>6.298822229069643E-5</v>
      </c>
      <c r="J2109" s="247" t="str">
        <f>IF(I2109=MIN($I$761:$I$2761),I2109,"")</f>
        <v/>
      </c>
      <c r="K2109" s="247"/>
      <c r="L2109" s="247"/>
      <c r="M2109" s="247"/>
      <c r="N2109" s="247"/>
      <c r="O2109" s="247">
        <v>1348</v>
      </c>
      <c r="P2109" s="247">
        <f>$P$755+(O2109*$P$758)</f>
        <v>194.99242622401414</v>
      </c>
      <c r="Q2109" s="247">
        <f>_xlfn.NORM.DIST(P2109,P$752,P$753,0)</f>
        <v>1.0808692621455728E-3</v>
      </c>
      <c r="R2109" s="247">
        <f>_xlfn.NORM.DIST(P2109,P$752,P$753,1)</f>
        <v>0.91803880102241553</v>
      </c>
      <c r="S2109" s="253">
        <f>IF(OR(R2109&lt;$T$757,R2109&gt;$T$758),Q2109,"")</f>
        <v>1.0808692621455728E-3</v>
      </c>
      <c r="T2109" s="253" t="str">
        <f>IF(AND(R2109&gt;$T$757,R2109&lt;$T$758),Q2109,"")</f>
        <v/>
      </c>
      <c r="U2109" s="253" t="str">
        <f>IF(Q2109=MAX($Q$761:$Q$2761),Q2109,"")</f>
        <v/>
      </c>
      <c r="V2109" s="253">
        <f>_xlfn.NORM.DIST(P2109,$T$753,$T$754,0)</f>
        <v>1.1984771891008486E-90</v>
      </c>
      <c r="W2109" s="253" t="str">
        <f>IF(V2109=MAX($V$761:$V$2761),Q2109,"")</f>
        <v/>
      </c>
      <c r="X2109" s="253" t="str">
        <f t="shared" si="512"/>
        <v/>
      </c>
      <c r="AB2109" s="253">
        <v>1348</v>
      </c>
      <c r="AC2109" s="253">
        <f t="shared" si="528"/>
        <v>301.73735807552248</v>
      </c>
      <c r="AD2109" s="253">
        <f t="shared" si="513"/>
        <v>6.9849262683599586E-4</v>
      </c>
      <c r="AE2109" s="253">
        <f t="shared" si="514"/>
        <v>0.91803880102241553</v>
      </c>
      <c r="AF2109" s="253">
        <f>IF(OR(AE2109&lt;$T$757,AE2109&gt;$T$758),AD2109,"")</f>
        <v>6.9849262683599586E-4</v>
      </c>
      <c r="AG2109" s="253" t="str">
        <f t="shared" si="515"/>
        <v/>
      </c>
      <c r="AH2109" s="253" t="str">
        <f t="shared" si="516"/>
        <v/>
      </c>
      <c r="AI2109" s="253">
        <f t="shared" si="517"/>
        <v>1.1449942406281613E-5</v>
      </c>
      <c r="AJ2109" s="253" t="str">
        <f t="shared" si="518"/>
        <v/>
      </c>
      <c r="AK2109" s="253" t="str">
        <f t="shared" si="519"/>
        <v/>
      </c>
      <c r="AO2109" s="253">
        <v>1348</v>
      </c>
      <c r="AP2109" s="253">
        <f t="shared" si="520"/>
        <v>1778.8932922667636</v>
      </c>
      <c r="AQ2109" s="253">
        <f t="shared" si="521"/>
        <v>1.1847889964673574E-4</v>
      </c>
      <c r="AR2109" s="253">
        <f t="shared" si="522"/>
        <v>0.91803880102241553</v>
      </c>
      <c r="AS2109" s="253">
        <f>IF(OR(AR2109&lt;$T$757,AR2109&gt;$T$758),AQ2109,"")</f>
        <v>1.1847889964673574E-4</v>
      </c>
      <c r="AT2109" s="253" t="str">
        <f t="shared" si="523"/>
        <v/>
      </c>
      <c r="AU2109" s="253" t="str">
        <f t="shared" si="524"/>
        <v/>
      </c>
      <c r="AV2109" s="253">
        <f t="shared" si="525"/>
        <v>0</v>
      </c>
      <c r="AW2109" s="253">
        <f t="shared" si="526"/>
        <v>1.1847889964673574E-4</v>
      </c>
      <c r="AX2109" s="253" t="str">
        <f t="shared" si="527"/>
        <v/>
      </c>
      <c r="AZ2109" s="259"/>
      <c r="BA2109" s="259">
        <f>BA2108+$BD$753</f>
        <v>8.6592000000000908</v>
      </c>
      <c r="BB2109" s="274">
        <f t="shared" si="510"/>
        <v>0.27805870057629278</v>
      </c>
      <c r="BC2109" s="259">
        <f t="shared" si="511"/>
        <v>4.9439960418307116E-4</v>
      </c>
      <c r="BD2109" s="259" t="str">
        <f t="shared" si="508"/>
        <v/>
      </c>
      <c r="BE2109" s="254" t="str">
        <f t="shared" si="509"/>
        <v/>
      </c>
    </row>
    <row r="2110" spans="1:57" ht="20.100000000000001" customHeight="1" x14ac:dyDescent="0.25">
      <c r="A2110" s="247">
        <v>1349</v>
      </c>
      <c r="B2110" s="247">
        <f>$B$755+(A2110*$B$758)</f>
        <v>3355.658377813028</v>
      </c>
      <c r="C2110" s="247">
        <f>_xlfn.NORM.DIST($B2110,$B$752,$B$753,0)</f>
        <v>6.2637977353565934E-5</v>
      </c>
      <c r="D2110" s="247">
        <f>_xlfn.NORM.DIST($B2110,$B$752,$B$753,1)</f>
        <v>0.91864275242519311</v>
      </c>
      <c r="E2110" s="247">
        <f>IF(OR(D2110&lt;$F$757,D2110&gt;$F$758),C2110,"")</f>
        <v>6.2637977353565934E-5</v>
      </c>
      <c r="F2110" s="247" t="str">
        <f>IF(AND(D2110&gt;$F$757,D2110&lt;$F$758),C2110,"")</f>
        <v/>
      </c>
      <c r="G2110" s="247" t="str">
        <f>IF(C2110=MAX($C$761:$C$2761),C2110,"")</f>
        <v/>
      </c>
      <c r="H2110" s="247">
        <f>_xlfn.NORM.DIST(B2110,$F$753,$F$754,0)</f>
        <v>0</v>
      </c>
      <c r="I2110" s="247">
        <f>IF(H2110=MAX($H$761:$H$2761),C2110,"")</f>
        <v>6.2637977353565934E-5</v>
      </c>
      <c r="J2110" s="247" t="str">
        <f>IF(I2110=MIN($I$761:$I$2761),I2110,"")</f>
        <v/>
      </c>
      <c r="K2110" s="247"/>
      <c r="L2110" s="247"/>
      <c r="M2110" s="247"/>
      <c r="N2110" s="247"/>
      <c r="O2110" s="247">
        <v>1349</v>
      </c>
      <c r="P2110" s="247">
        <f>$P$755+(O2110*$P$758)</f>
        <v>195.55274928787628</v>
      </c>
      <c r="Q2110" s="247">
        <f>_xlfn.NORM.DIST(P2110,P$752,P$753,0)</f>
        <v>1.074859107024518E-3</v>
      </c>
      <c r="R2110" s="247">
        <f>_xlfn.NORM.DIST(P2110,P$752,P$753,1)</f>
        <v>0.91864275242519322</v>
      </c>
      <c r="S2110" s="253">
        <f>IF(OR(R2110&lt;$T$757,R2110&gt;$T$758),Q2110,"")</f>
        <v>1.074859107024518E-3</v>
      </c>
      <c r="T2110" s="253" t="str">
        <f>IF(AND(R2110&gt;$T$757,R2110&lt;$T$758),Q2110,"")</f>
        <v/>
      </c>
      <c r="U2110" s="253" t="str">
        <f>IF(Q2110=MAX($Q$761:$Q$2761),Q2110,"")</f>
        <v/>
      </c>
      <c r="V2110" s="253">
        <f>_xlfn.NORM.DIST(P2110,$T$753,$T$754,0)</f>
        <v>1.1060620507641002E-90</v>
      </c>
      <c r="W2110" s="253" t="str">
        <f>IF(V2110=MAX($V$761:$V$2761),Q2110,"")</f>
        <v/>
      </c>
      <c r="X2110" s="253" t="str">
        <f t="shared" si="512"/>
        <v/>
      </c>
      <c r="AB2110" s="253">
        <v>1349</v>
      </c>
      <c r="AC2110" s="253">
        <f t="shared" si="528"/>
        <v>302.60441944930267</v>
      </c>
      <c r="AD2110" s="253">
        <f t="shared" si="513"/>
        <v>6.9460867048232579E-4</v>
      </c>
      <c r="AE2110" s="253">
        <f t="shared" si="514"/>
        <v>0.91864275242519322</v>
      </c>
      <c r="AF2110" s="253">
        <f>IF(OR(AE2110&lt;$T$757,AE2110&gt;$T$758),AD2110,"")</f>
        <v>6.9460867048232579E-4</v>
      </c>
      <c r="AG2110" s="253" t="str">
        <f t="shared" si="515"/>
        <v/>
      </c>
      <c r="AH2110" s="253" t="str">
        <f t="shared" si="516"/>
        <v/>
      </c>
      <c r="AI2110" s="253">
        <f t="shared" si="517"/>
        <v>1.1304796268754787E-5</v>
      </c>
      <c r="AJ2110" s="253" t="str">
        <f t="shared" si="518"/>
        <v/>
      </c>
      <c r="AK2110" s="253" t="str">
        <f t="shared" si="519"/>
        <v/>
      </c>
      <c r="AO2110" s="253">
        <v>1349</v>
      </c>
      <c r="AP2110" s="253">
        <f t="shared" si="520"/>
        <v>1784.0050546008633</v>
      </c>
      <c r="AQ2110" s="253">
        <f t="shared" si="521"/>
        <v>1.1782009974337349E-4</v>
      </c>
      <c r="AR2110" s="253">
        <f t="shared" si="522"/>
        <v>0.91864275242519322</v>
      </c>
      <c r="AS2110" s="253">
        <f>IF(OR(AR2110&lt;$T$757,AR2110&gt;$T$758),AQ2110,"")</f>
        <v>1.1782009974337349E-4</v>
      </c>
      <c r="AT2110" s="253" t="str">
        <f t="shared" si="523"/>
        <v/>
      </c>
      <c r="AU2110" s="253" t="str">
        <f t="shared" si="524"/>
        <v/>
      </c>
      <c r="AV2110" s="253">
        <f t="shared" si="525"/>
        <v>0</v>
      </c>
      <c r="AW2110" s="253">
        <f t="shared" si="526"/>
        <v>1.1782009974337349E-4</v>
      </c>
      <c r="AX2110" s="253" t="str">
        <f t="shared" si="527"/>
        <v/>
      </c>
      <c r="AZ2110" s="259"/>
      <c r="BA2110" s="259">
        <f>BA2109+$BD$753</f>
        <v>8.6656000000000901</v>
      </c>
      <c r="BB2110" s="274">
        <f t="shared" si="510"/>
        <v>0.27756430097210971</v>
      </c>
      <c r="BC2110" s="259">
        <f t="shared" si="511"/>
        <v>4.9373082842613103E-4</v>
      </c>
      <c r="BD2110" s="259" t="str">
        <f t="shared" si="508"/>
        <v/>
      </c>
      <c r="BE2110" s="254" t="str">
        <f t="shared" si="509"/>
        <v/>
      </c>
    </row>
    <row r="2111" spans="1:57" ht="20.100000000000001" customHeight="1" x14ac:dyDescent="0.25">
      <c r="A2111" s="247">
        <v>1350</v>
      </c>
      <c r="B2111" s="247">
        <f>$B$755+(A2111*$B$758)</f>
        <v>3365.2734447981657</v>
      </c>
      <c r="C2111" s="247">
        <f>_xlfn.NORM.DIST($B2111,$B$752,$B$753,0)</f>
        <v>6.2288683320536192E-5</v>
      </c>
      <c r="D2111" s="247">
        <f>_xlfn.NORM.DIST($B2111,$B$752,$B$753,1)</f>
        <v>0.91924334076622893</v>
      </c>
      <c r="E2111" s="247">
        <f>IF(OR(D2111&lt;$F$757,D2111&gt;$F$758),C2111,"")</f>
        <v>6.2288683320536192E-5</v>
      </c>
      <c r="F2111" s="247" t="str">
        <f>IF(AND(D2111&gt;$F$757,D2111&lt;$F$758),C2111,"")</f>
        <v/>
      </c>
      <c r="G2111" s="247" t="str">
        <f>IF(C2111=MAX($C$761:$C$2761),C2111,"")</f>
        <v/>
      </c>
      <c r="H2111" s="247">
        <f>_xlfn.NORM.DIST(B2111,$F$753,$F$754,0)</f>
        <v>0</v>
      </c>
      <c r="I2111" s="247">
        <f>IF(H2111=MAX($H$761:$H$2761),C2111,"")</f>
        <v>6.2288683320536192E-5</v>
      </c>
      <c r="J2111" s="247" t="str">
        <f>IF(I2111=MIN($I$761:$I$2761),I2111,"")</f>
        <v/>
      </c>
      <c r="K2111" s="247"/>
      <c r="L2111" s="247"/>
      <c r="M2111" s="247"/>
      <c r="N2111" s="247"/>
      <c r="O2111" s="247">
        <v>1350</v>
      </c>
      <c r="P2111" s="247">
        <f>$P$755+(O2111*$P$758)</f>
        <v>196.11307235173842</v>
      </c>
      <c r="Q2111" s="247">
        <f>_xlfn.NORM.DIST(P2111,P$752,P$753,0)</f>
        <v>1.068865269287515E-3</v>
      </c>
      <c r="R2111" s="247">
        <f>_xlfn.NORM.DIST(P2111,P$752,P$753,1)</f>
        <v>0.91924334076622893</v>
      </c>
      <c r="S2111" s="253">
        <f>IF(OR(R2111&lt;$T$757,R2111&gt;$T$758),Q2111,"")</f>
        <v>1.068865269287515E-3</v>
      </c>
      <c r="T2111" s="253" t="str">
        <f>IF(AND(R2111&gt;$T$757,R2111&lt;$T$758),Q2111,"")</f>
        <v/>
      </c>
      <c r="U2111" s="253" t="str">
        <f>IF(Q2111=MAX($Q$761:$Q$2761),Q2111,"")</f>
        <v/>
      </c>
      <c r="V2111" s="253">
        <f>_xlfn.NORM.DIST(P2111,$T$753,$T$754,0)</f>
        <v>1.0207567548639369E-90</v>
      </c>
      <c r="W2111" s="253" t="str">
        <f>IF(V2111=MAX($V$761:$V$2761),Q2111,"")</f>
        <v/>
      </c>
      <c r="X2111" s="253" t="str">
        <f t="shared" si="512"/>
        <v/>
      </c>
      <c r="AB2111" s="253">
        <v>1350</v>
      </c>
      <c r="AC2111" s="253">
        <f t="shared" si="528"/>
        <v>303.47148082308286</v>
      </c>
      <c r="AD2111" s="253">
        <f t="shared" si="513"/>
        <v>6.907352589492448E-4</v>
      </c>
      <c r="AE2111" s="253">
        <f t="shared" si="514"/>
        <v>0.91924334076622893</v>
      </c>
      <c r="AF2111" s="253">
        <f>IF(OR(AE2111&lt;$T$757,AE2111&gt;$T$758),AD2111,"")</f>
        <v>6.907352589492448E-4</v>
      </c>
      <c r="AG2111" s="253" t="str">
        <f t="shared" si="515"/>
        <v/>
      </c>
      <c r="AH2111" s="253" t="str">
        <f t="shared" si="516"/>
        <v/>
      </c>
      <c r="AI2111" s="253">
        <f t="shared" si="517"/>
        <v>1.1161311505776664E-5</v>
      </c>
      <c r="AJ2111" s="253" t="str">
        <f t="shared" si="518"/>
        <v/>
      </c>
      <c r="AK2111" s="253" t="str">
        <f t="shared" si="519"/>
        <v/>
      </c>
      <c r="AO2111" s="253">
        <v>1350</v>
      </c>
      <c r="AP2111" s="253">
        <f t="shared" si="520"/>
        <v>1789.1168169349639</v>
      </c>
      <c r="AQ2111" s="253">
        <f t="shared" si="521"/>
        <v>1.1716308846123972E-4</v>
      </c>
      <c r="AR2111" s="253">
        <f t="shared" si="522"/>
        <v>0.91924334076622893</v>
      </c>
      <c r="AS2111" s="253">
        <f>IF(OR(AR2111&lt;$T$757,AR2111&gt;$T$758),AQ2111,"")</f>
        <v>1.1716308846123972E-4</v>
      </c>
      <c r="AT2111" s="253" t="str">
        <f t="shared" si="523"/>
        <v/>
      </c>
      <c r="AU2111" s="253" t="str">
        <f t="shared" si="524"/>
        <v/>
      </c>
      <c r="AV2111" s="253">
        <f t="shared" si="525"/>
        <v>0</v>
      </c>
      <c r="AW2111" s="253">
        <f t="shared" si="526"/>
        <v>1.1716308846123972E-4</v>
      </c>
      <c r="AX2111" s="253" t="str">
        <f t="shared" si="527"/>
        <v/>
      </c>
      <c r="AZ2111" s="259"/>
      <c r="BA2111" s="259">
        <f>BA2110+$BD$753</f>
        <v>8.6720000000000894</v>
      </c>
      <c r="BB2111" s="274">
        <f t="shared" si="510"/>
        <v>0.27707057014368358</v>
      </c>
      <c r="BC2111" s="259">
        <f t="shared" si="511"/>
        <v>4.930622854557587E-4</v>
      </c>
      <c r="BD2111" s="259" t="str">
        <f t="shared" si="508"/>
        <v/>
      </c>
      <c r="BE2111" s="254" t="str">
        <f t="shared" si="509"/>
        <v/>
      </c>
    </row>
    <row r="2112" spans="1:57" ht="20.100000000000001" customHeight="1" x14ac:dyDescent="0.25">
      <c r="A2112" s="247">
        <v>1351</v>
      </c>
      <c r="B2112" s="247">
        <f>$B$755+(A2112*$B$758)</f>
        <v>3374.8885117833033</v>
      </c>
      <c r="C2112" s="247">
        <f>_xlfn.NORM.DIST($B2112,$B$752,$B$753,0)</f>
        <v>6.1940346035146588E-5</v>
      </c>
      <c r="D2112" s="247">
        <f>_xlfn.NORM.DIST($B2112,$B$752,$B$753,1)</f>
        <v>0.91984057521668505</v>
      </c>
      <c r="E2112" s="247">
        <f>IF(OR(D2112&lt;$F$757,D2112&gt;$F$758),C2112,"")</f>
        <v>6.1940346035146588E-5</v>
      </c>
      <c r="F2112" s="247" t="str">
        <f>IF(AND(D2112&gt;$F$757,D2112&lt;$F$758),C2112,"")</f>
        <v/>
      </c>
      <c r="G2112" s="247" t="str">
        <f>IF(C2112=MAX($C$761:$C$2761),C2112,"")</f>
        <v/>
      </c>
      <c r="H2112" s="247">
        <f>_xlfn.NORM.DIST(B2112,$F$753,$F$754,0)</f>
        <v>0</v>
      </c>
      <c r="I2112" s="247">
        <f>IF(H2112=MAX($H$761:$H$2761),C2112,"")</f>
        <v>6.1940346035146588E-5</v>
      </c>
      <c r="J2112" s="247" t="str">
        <f>IF(I2112=MIN($I$761:$I$2761),I2112,"")</f>
        <v/>
      </c>
      <c r="K2112" s="247"/>
      <c r="L2112" s="247"/>
      <c r="M2112" s="247"/>
      <c r="N2112" s="247"/>
      <c r="O2112" s="247">
        <v>1351</v>
      </c>
      <c r="P2112" s="247">
        <f>$P$755+(O2112*$P$758)</f>
        <v>196.67339541560045</v>
      </c>
      <c r="Q2112" s="247">
        <f>_xlfn.NORM.DIST(P2112,P$752,P$753,0)</f>
        <v>1.0628878492088981E-3</v>
      </c>
      <c r="R2112" s="247">
        <f>_xlfn.NORM.DIST(P2112,P$752,P$753,1)</f>
        <v>0.91984057521668505</v>
      </c>
      <c r="S2112" s="253">
        <f>IF(OR(R2112&lt;$T$757,R2112&gt;$T$758),Q2112,"")</f>
        <v>1.0628878492088981E-3</v>
      </c>
      <c r="T2112" s="253" t="str">
        <f>IF(AND(R2112&gt;$T$757,R2112&lt;$T$758),Q2112,"")</f>
        <v/>
      </c>
      <c r="U2112" s="253" t="str">
        <f>IF(Q2112=MAX($Q$761:$Q$2761),Q2112,"")</f>
        <v/>
      </c>
      <c r="V2112" s="253">
        <f>_xlfn.NORM.DIST(P2112,$T$753,$T$754,0)</f>
        <v>9.4201557761084138E-91</v>
      </c>
      <c r="W2112" s="253" t="str">
        <f>IF(V2112=MAX($V$761:$V$2761),Q2112,"")</f>
        <v/>
      </c>
      <c r="X2112" s="253" t="str">
        <f t="shared" si="512"/>
        <v/>
      </c>
      <c r="AB2112" s="253">
        <v>1351</v>
      </c>
      <c r="AC2112" s="253">
        <f t="shared" si="528"/>
        <v>304.33854219686327</v>
      </c>
      <c r="AD2112" s="253">
        <f t="shared" si="513"/>
        <v>6.868724570372642E-4</v>
      </c>
      <c r="AE2112" s="253">
        <f t="shared" si="514"/>
        <v>0.91984057521668516</v>
      </c>
      <c r="AF2112" s="253">
        <f>IF(OR(AE2112&lt;$T$757,AE2112&gt;$T$758),AD2112,"")</f>
        <v>6.868724570372642E-4</v>
      </c>
      <c r="AG2112" s="253" t="str">
        <f t="shared" si="515"/>
        <v/>
      </c>
      <c r="AH2112" s="253" t="str">
        <f t="shared" si="516"/>
        <v/>
      </c>
      <c r="AI2112" s="253">
        <f t="shared" si="517"/>
        <v>1.1019471592888493E-5</v>
      </c>
      <c r="AJ2112" s="253" t="str">
        <f t="shared" si="518"/>
        <v/>
      </c>
      <c r="AK2112" s="253" t="str">
        <f t="shared" si="519"/>
        <v/>
      </c>
      <c r="AO2112" s="253">
        <v>1351</v>
      </c>
      <c r="AP2112" s="253">
        <f t="shared" si="520"/>
        <v>1794.2285792690636</v>
      </c>
      <c r="AQ2112" s="253">
        <f t="shared" si="521"/>
        <v>1.165078767918514E-4</v>
      </c>
      <c r="AR2112" s="253">
        <f t="shared" si="522"/>
        <v>0.91984057521668516</v>
      </c>
      <c r="AS2112" s="253">
        <f>IF(OR(AR2112&lt;$T$757,AR2112&gt;$T$758),AQ2112,"")</f>
        <v>1.165078767918514E-4</v>
      </c>
      <c r="AT2112" s="253" t="str">
        <f t="shared" si="523"/>
        <v/>
      </c>
      <c r="AU2112" s="253" t="str">
        <f t="shared" si="524"/>
        <v/>
      </c>
      <c r="AV2112" s="253">
        <f t="shared" si="525"/>
        <v>0</v>
      </c>
      <c r="AW2112" s="253">
        <f t="shared" si="526"/>
        <v>1.165078767918514E-4</v>
      </c>
      <c r="AX2112" s="253" t="str">
        <f t="shared" si="527"/>
        <v/>
      </c>
      <c r="AZ2112" s="259"/>
      <c r="BA2112" s="259">
        <f>BA2111+$BD$753</f>
        <v>8.6784000000000887</v>
      </c>
      <c r="BB2112" s="274">
        <f t="shared" si="510"/>
        <v>0.27657750785822782</v>
      </c>
      <c r="BC2112" s="259">
        <f t="shared" si="511"/>
        <v>4.9239397776645877E-4</v>
      </c>
      <c r="BD2112" s="259" t="str">
        <f t="shared" si="508"/>
        <v/>
      </c>
      <c r="BE2112" s="254" t="str">
        <f t="shared" si="509"/>
        <v/>
      </c>
    </row>
    <row r="2113" spans="1:57" ht="20.100000000000001" customHeight="1" x14ac:dyDescent="0.25">
      <c r="A2113" s="247">
        <v>1352</v>
      </c>
      <c r="B2113" s="247">
        <f>$B$755+(A2113*$B$758)</f>
        <v>3384.503578768441</v>
      </c>
      <c r="C2113" s="247">
        <f>_xlfn.NORM.DIST($B2113,$B$752,$B$753,0)</f>
        <v>6.1592971262509048E-5</v>
      </c>
      <c r="D2113" s="247">
        <f>_xlfn.NORM.DIST($B2113,$B$752,$B$753,1)</f>
        <v>0.92043446500353321</v>
      </c>
      <c r="E2113" s="247">
        <f>IF(OR(D2113&lt;$F$757,D2113&gt;$F$758),C2113,"")</f>
        <v>6.1592971262509048E-5</v>
      </c>
      <c r="F2113" s="247" t="str">
        <f>IF(AND(D2113&gt;$F$757,D2113&lt;$F$758),C2113,"")</f>
        <v/>
      </c>
      <c r="G2113" s="247" t="str">
        <f>IF(C2113=MAX($C$761:$C$2761),C2113,"")</f>
        <v/>
      </c>
      <c r="H2113" s="247">
        <f>_xlfn.NORM.DIST(B2113,$F$753,$F$754,0)</f>
        <v>0</v>
      </c>
      <c r="I2113" s="247">
        <f>IF(H2113=MAX($H$761:$H$2761),C2113,"")</f>
        <v>6.1592971262509048E-5</v>
      </c>
      <c r="J2113" s="247" t="str">
        <f>IF(I2113=MIN($I$761:$I$2761),I2113,"")</f>
        <v/>
      </c>
      <c r="K2113" s="247"/>
      <c r="L2113" s="247"/>
      <c r="M2113" s="247"/>
      <c r="N2113" s="247"/>
      <c r="O2113" s="247">
        <v>1352</v>
      </c>
      <c r="P2113" s="247">
        <f>$P$755+(O2113*$P$758)</f>
        <v>197.2337184794626</v>
      </c>
      <c r="Q2113" s="247">
        <f>_xlfn.NORM.DIST(P2113,P$752,P$753,0)</f>
        <v>1.0569269457171957E-3</v>
      </c>
      <c r="R2113" s="247">
        <f>_xlfn.NORM.DIST(P2113,P$752,P$753,1)</f>
        <v>0.92043446500353321</v>
      </c>
      <c r="S2113" s="253">
        <f>IF(OR(R2113&lt;$T$757,R2113&gt;$T$758),Q2113,"")</f>
        <v>1.0569269457171957E-3</v>
      </c>
      <c r="T2113" s="253" t="str">
        <f>IF(AND(R2113&gt;$T$757,R2113&lt;$T$758),Q2113,"")</f>
        <v/>
      </c>
      <c r="U2113" s="253" t="str">
        <f>IF(Q2113=MAX($Q$761:$Q$2761),Q2113,"")</f>
        <v/>
      </c>
      <c r="V2113" s="253">
        <f>_xlfn.NORM.DIST(P2113,$T$753,$T$754,0)</f>
        <v>8.6933458539774073E-91</v>
      </c>
      <c r="W2113" s="253" t="str">
        <f>IF(V2113=MAX($V$761:$V$2761),Q2113,"")</f>
        <v/>
      </c>
      <c r="X2113" s="253" t="str">
        <f t="shared" si="512"/>
        <v/>
      </c>
      <c r="AB2113" s="253">
        <v>1352</v>
      </c>
      <c r="AC2113" s="253">
        <f t="shared" si="528"/>
        <v>305.20560357064346</v>
      </c>
      <c r="AD2113" s="253">
        <f t="shared" si="513"/>
        <v>6.8302032867719809E-4</v>
      </c>
      <c r="AE2113" s="253">
        <f t="shared" si="514"/>
        <v>0.92043446500353321</v>
      </c>
      <c r="AF2113" s="253">
        <f>IF(OR(AE2113&lt;$T$757,AE2113&gt;$T$758),AD2113,"")</f>
        <v>6.8302032867719809E-4</v>
      </c>
      <c r="AG2113" s="253" t="str">
        <f t="shared" si="515"/>
        <v/>
      </c>
      <c r="AH2113" s="253" t="str">
        <f t="shared" si="516"/>
        <v/>
      </c>
      <c r="AI2113" s="253">
        <f t="shared" si="517"/>
        <v>1.0879260137046355E-5</v>
      </c>
      <c r="AJ2113" s="253" t="str">
        <f t="shared" si="518"/>
        <v/>
      </c>
      <c r="AK2113" s="253" t="str">
        <f t="shared" si="519"/>
        <v/>
      </c>
      <c r="AO2113" s="253">
        <v>1352</v>
      </c>
      <c r="AP2113" s="253">
        <f t="shared" si="520"/>
        <v>1799.3403416031633</v>
      </c>
      <c r="AQ2113" s="253">
        <f t="shared" si="521"/>
        <v>1.1585447557920584E-4</v>
      </c>
      <c r="AR2113" s="253">
        <f t="shared" si="522"/>
        <v>0.92043446500353321</v>
      </c>
      <c r="AS2113" s="253">
        <f>IF(OR(AR2113&lt;$T$757,AR2113&gt;$T$758),AQ2113,"")</f>
        <v>1.1585447557920584E-4</v>
      </c>
      <c r="AT2113" s="253" t="str">
        <f t="shared" si="523"/>
        <v/>
      </c>
      <c r="AU2113" s="253" t="str">
        <f t="shared" si="524"/>
        <v/>
      </c>
      <c r="AV2113" s="253">
        <f t="shared" si="525"/>
        <v>0</v>
      </c>
      <c r="AW2113" s="253">
        <f t="shared" si="526"/>
        <v>1.1585447557920584E-4</v>
      </c>
      <c r="AX2113" s="253" t="str">
        <f t="shared" si="527"/>
        <v/>
      </c>
      <c r="AZ2113" s="259"/>
      <c r="BA2113" s="259">
        <f>BA2112+$BD$753</f>
        <v>8.684800000000088</v>
      </c>
      <c r="BB2113" s="274">
        <f t="shared" si="510"/>
        <v>0.27608511388046136</v>
      </c>
      <c r="BC2113" s="259">
        <f t="shared" si="511"/>
        <v>4.9172590784363202E-4</v>
      </c>
      <c r="BD2113" s="259" t="str">
        <f t="shared" si="508"/>
        <v/>
      </c>
      <c r="BE2113" s="254" t="str">
        <f t="shared" si="509"/>
        <v/>
      </c>
    </row>
    <row r="2114" spans="1:57" ht="20.100000000000001" customHeight="1" x14ac:dyDescent="0.25">
      <c r="A2114" s="248">
        <v>1353</v>
      </c>
      <c r="B2114" s="247">
        <f>$B$755+(A2114*$B$758)</f>
        <v>3394.1186457535787</v>
      </c>
      <c r="C2114" s="247">
        <f>_xlfn.NORM.DIST($B2114,$B$752,$B$753,0)</f>
        <v>6.1246564689378769E-5</v>
      </c>
      <c r="D2114" s="247">
        <f>_xlfn.NORM.DIST($B2114,$B$752,$B$753,1)</f>
        <v>0.92102501940879988</v>
      </c>
      <c r="E2114" s="247">
        <f>IF(OR(D2114&lt;$F$757,D2114&gt;$F$758),C2114,"")</f>
        <v>6.1246564689378769E-5</v>
      </c>
      <c r="F2114" s="247" t="str">
        <f>IF(AND(D2114&gt;$F$757,D2114&lt;$F$758),C2114,"")</f>
        <v/>
      </c>
      <c r="G2114" s="247" t="str">
        <f>IF(C2114=MAX($C$761:$C$2761),C2114,"")</f>
        <v/>
      </c>
      <c r="H2114" s="247">
        <f>_xlfn.NORM.DIST(B2114,$F$753,$F$754,0)</f>
        <v>0</v>
      </c>
      <c r="I2114" s="247">
        <f>IF(H2114=MAX($H$761:$H$2761),C2114,"")</f>
        <v>6.1246564689378769E-5</v>
      </c>
      <c r="J2114" s="247" t="str">
        <f>IF(I2114=MIN($I$761:$I$2761),I2114,"")</f>
        <v/>
      </c>
      <c r="K2114" s="247"/>
      <c r="L2114" s="247"/>
      <c r="M2114" s="247"/>
      <c r="N2114" s="247"/>
      <c r="O2114" s="248">
        <v>1353</v>
      </c>
      <c r="P2114" s="247">
        <f>$P$755+(O2114*$P$758)</f>
        <v>197.79404154332474</v>
      </c>
      <c r="Q2114" s="247">
        <f>_xlfn.NORM.DIST(P2114,P$752,P$753,0)</f>
        <v>1.050982656396349E-3</v>
      </c>
      <c r="R2114" s="247">
        <f>_xlfn.NORM.DIST(P2114,P$752,P$753,1)</f>
        <v>0.92102501940879988</v>
      </c>
      <c r="S2114" s="253">
        <f>IF(OR(R2114&lt;$T$757,R2114&gt;$T$758),Q2114,"")</f>
        <v>1.050982656396349E-3</v>
      </c>
      <c r="T2114" s="253" t="str">
        <f>IF(AND(R2114&gt;$T$757,R2114&lt;$T$758),Q2114,"")</f>
        <v/>
      </c>
      <c r="U2114" s="253" t="str">
        <f>IF(Q2114=MAX($Q$761:$Q$2761),Q2114,"")</f>
        <v/>
      </c>
      <c r="V2114" s="253">
        <f>_xlfn.NORM.DIST(P2114,$T$753,$T$754,0)</f>
        <v>8.0224844211178919E-91</v>
      </c>
      <c r="W2114" s="253" t="str">
        <f>IF(V2114=MAX($V$761:$V$2761),Q2114,"")</f>
        <v/>
      </c>
      <c r="X2114" s="253" t="str">
        <f t="shared" si="512"/>
        <v/>
      </c>
      <c r="AB2114" s="259">
        <v>1353</v>
      </c>
      <c r="AC2114" s="253">
        <f t="shared" si="528"/>
        <v>306.07266494442365</v>
      </c>
      <c r="AD2114" s="253">
        <f t="shared" si="513"/>
        <v>6.7917893693093942E-4</v>
      </c>
      <c r="AE2114" s="253">
        <f t="shared" si="514"/>
        <v>0.92102501940879988</v>
      </c>
      <c r="AF2114" s="253">
        <f>IF(OR(AE2114&lt;$T$757,AE2114&gt;$T$758),AD2114,"")</f>
        <v>6.7917893693093942E-4</v>
      </c>
      <c r="AG2114" s="253" t="str">
        <f t="shared" si="515"/>
        <v/>
      </c>
      <c r="AH2114" s="253" t="str">
        <f t="shared" si="516"/>
        <v/>
      </c>
      <c r="AI2114" s="253">
        <f t="shared" si="517"/>
        <v>1.0740660875993333E-5</v>
      </c>
      <c r="AJ2114" s="253" t="str">
        <f t="shared" si="518"/>
        <v/>
      </c>
      <c r="AK2114" s="253" t="str">
        <f t="shared" si="519"/>
        <v/>
      </c>
      <c r="AO2114" s="259">
        <v>1353</v>
      </c>
      <c r="AP2114" s="253">
        <f t="shared" si="520"/>
        <v>1804.452103937263</v>
      </c>
      <c r="AQ2114" s="253">
        <f t="shared" si="521"/>
        <v>1.1520289551991385E-4</v>
      </c>
      <c r="AR2114" s="253">
        <f t="shared" si="522"/>
        <v>0.92102501940879988</v>
      </c>
      <c r="AS2114" s="253">
        <f>IF(OR(AR2114&lt;$T$757,AR2114&gt;$T$758),AQ2114,"")</f>
        <v>1.1520289551991385E-4</v>
      </c>
      <c r="AT2114" s="253" t="str">
        <f t="shared" si="523"/>
        <v/>
      </c>
      <c r="AU2114" s="253" t="str">
        <f t="shared" si="524"/>
        <v/>
      </c>
      <c r="AV2114" s="253">
        <f t="shared" si="525"/>
        <v>0</v>
      </c>
      <c r="AW2114" s="253">
        <f t="shared" si="526"/>
        <v>1.1520289551991385E-4</v>
      </c>
      <c r="AX2114" s="253" t="str">
        <f t="shared" si="527"/>
        <v/>
      </c>
      <c r="AZ2114" s="259"/>
      <c r="BA2114" s="259">
        <f>BA2113+$BD$753</f>
        <v>8.6912000000000873</v>
      </c>
      <c r="BB2114" s="274">
        <f t="shared" si="510"/>
        <v>0.27559338797261773</v>
      </c>
      <c r="BC2114" s="259">
        <f t="shared" si="511"/>
        <v>4.9105807816074432E-4</v>
      </c>
      <c r="BD2114" s="259" t="str">
        <f t="shared" si="508"/>
        <v/>
      </c>
      <c r="BE2114" s="254" t="str">
        <f t="shared" si="509"/>
        <v/>
      </c>
    </row>
    <row r="2115" spans="1:57" ht="20.100000000000001" customHeight="1" x14ac:dyDescent="0.25">
      <c r="A2115" s="247">
        <v>1354</v>
      </c>
      <c r="B2115" s="247">
        <f>$B$755+(A2115*$B$758)</f>
        <v>3403.7337127387163</v>
      </c>
      <c r="C2115" s="247">
        <f>_xlfn.NORM.DIST($B2115,$B$752,$B$753,0)</f>
        <v>6.0901131924230856E-5</v>
      </c>
      <c r="D2115" s="247">
        <f>_xlfn.NORM.DIST($B2115,$B$752,$B$753,1)</f>
        <v>0.92161224776881379</v>
      </c>
      <c r="E2115" s="247">
        <f>IF(OR(D2115&lt;$F$757,D2115&gt;$F$758),C2115,"")</f>
        <v>6.0901131924230856E-5</v>
      </c>
      <c r="F2115" s="247" t="str">
        <f>IF(AND(D2115&gt;$F$757,D2115&lt;$F$758),C2115,"")</f>
        <v/>
      </c>
      <c r="G2115" s="247" t="str">
        <f>IF(C2115=MAX($C$761:$C$2761),C2115,"")</f>
        <v/>
      </c>
      <c r="H2115" s="247">
        <f>_xlfn.NORM.DIST(B2115,$F$753,$F$754,0)</f>
        <v>0</v>
      </c>
      <c r="I2115" s="247">
        <f>IF(H2115=MAX($H$761:$H$2761),C2115,"")</f>
        <v>6.0901131924230856E-5</v>
      </c>
      <c r="J2115" s="247" t="str">
        <f>IF(I2115=MIN($I$761:$I$2761),I2115,"")</f>
        <v/>
      </c>
      <c r="K2115" s="247"/>
      <c r="L2115" s="247"/>
      <c r="M2115" s="247"/>
      <c r="N2115" s="247"/>
      <c r="O2115" s="247">
        <v>1354</v>
      </c>
      <c r="P2115" s="247">
        <f>$P$755+(O2115*$P$758)</f>
        <v>198.35436460718688</v>
      </c>
      <c r="Q2115" s="247">
        <f>_xlfn.NORM.DIST(P2115,P$752,P$753,0)</f>
        <v>1.0450550774870212E-3</v>
      </c>
      <c r="R2115" s="247">
        <f>_xlfn.NORM.DIST(P2115,P$752,P$753,1)</f>
        <v>0.9216122477688139</v>
      </c>
      <c r="S2115" s="253">
        <f>IF(OR(R2115&lt;$T$757,R2115&gt;$T$758),Q2115,"")</f>
        <v>1.0450550774870212E-3</v>
      </c>
      <c r="T2115" s="253" t="str">
        <f>IF(AND(R2115&gt;$T$757,R2115&lt;$T$758),Q2115,"")</f>
        <v/>
      </c>
      <c r="U2115" s="253" t="str">
        <f>IF(Q2115=MAX($Q$761:$Q$2761),Q2115,"")</f>
        <v/>
      </c>
      <c r="V2115" s="253">
        <f>_xlfn.NORM.DIST(P2115,$T$753,$T$754,0)</f>
        <v>7.4032745978680115E-91</v>
      </c>
      <c r="W2115" s="253" t="str">
        <f>IF(V2115=MAX($V$761:$V$2761),Q2115,"")</f>
        <v/>
      </c>
      <c r="X2115" s="253" t="str">
        <f t="shared" si="512"/>
        <v/>
      </c>
      <c r="AB2115" s="253">
        <v>1354</v>
      </c>
      <c r="AC2115" s="253">
        <f t="shared" si="528"/>
        <v>306.93972631820384</v>
      </c>
      <c r="AD2115" s="253">
        <f t="shared" si="513"/>
        <v>6.7534834399231281E-4</v>
      </c>
      <c r="AE2115" s="253">
        <f t="shared" si="514"/>
        <v>0.92161224776881379</v>
      </c>
      <c r="AF2115" s="253">
        <f>IF(OR(AE2115&lt;$T$757,AE2115&gt;$T$758),AD2115,"")</f>
        <v>6.7534834399231281E-4</v>
      </c>
      <c r="AG2115" s="253" t="str">
        <f t="shared" si="515"/>
        <v/>
      </c>
      <c r="AH2115" s="253" t="str">
        <f t="shared" si="516"/>
        <v/>
      </c>
      <c r="AI2115" s="253">
        <f t="shared" si="517"/>
        <v>1.0603657677629802E-5</v>
      </c>
      <c r="AJ2115" s="253" t="str">
        <f t="shared" si="518"/>
        <v/>
      </c>
      <c r="AK2115" s="253" t="str">
        <f t="shared" si="519"/>
        <v/>
      </c>
      <c r="AO2115" s="253">
        <v>1354</v>
      </c>
      <c r="AP2115" s="253">
        <f t="shared" si="520"/>
        <v>1809.5638662713627</v>
      </c>
      <c r="AQ2115" s="253">
        <f t="shared" si="521"/>
        <v>1.1455314716334374E-4</v>
      </c>
      <c r="AR2115" s="253">
        <f t="shared" si="522"/>
        <v>0.92161224776881379</v>
      </c>
      <c r="AS2115" s="253">
        <f>IF(OR(AR2115&lt;$T$757,AR2115&gt;$T$758),AQ2115,"")</f>
        <v>1.1455314716334374E-4</v>
      </c>
      <c r="AT2115" s="253" t="str">
        <f t="shared" si="523"/>
        <v/>
      </c>
      <c r="AU2115" s="253" t="str">
        <f t="shared" si="524"/>
        <v/>
      </c>
      <c r="AV2115" s="253">
        <f t="shared" si="525"/>
        <v>0</v>
      </c>
      <c r="AW2115" s="253">
        <f t="shared" si="526"/>
        <v>1.1455314716334374E-4</v>
      </c>
      <c r="AX2115" s="253" t="str">
        <f t="shared" si="527"/>
        <v/>
      </c>
      <c r="AZ2115" s="259"/>
      <c r="BA2115" s="259">
        <f>BA2114+$BD$753</f>
        <v>8.6976000000000866</v>
      </c>
      <c r="BB2115" s="274">
        <f t="shared" si="510"/>
        <v>0.27510232989445699</v>
      </c>
      <c r="BC2115" s="259">
        <f t="shared" si="511"/>
        <v>4.9039049118188016E-4</v>
      </c>
      <c r="BD2115" s="259" t="str">
        <f t="shared" si="508"/>
        <v/>
      </c>
      <c r="BE2115" s="254" t="str">
        <f t="shared" si="509"/>
        <v/>
      </c>
    </row>
    <row r="2116" spans="1:57" ht="20.100000000000001" customHeight="1" x14ac:dyDescent="0.25">
      <c r="A2116" s="247">
        <v>1355</v>
      </c>
      <c r="B2116" s="247">
        <f>$B$755+(A2116*$B$758)</f>
        <v>3413.348779723854</v>
      </c>
      <c r="C2116" s="247">
        <f>_xlfn.NORM.DIST($B2116,$B$752,$B$753,0)</f>
        <v>6.0556678497342472E-5</v>
      </c>
      <c r="D2116" s="247">
        <f>_xlfn.NORM.DIST($B2116,$B$752,$B$753,1)</f>
        <v>0.92219615947345357</v>
      </c>
      <c r="E2116" s="247">
        <f>IF(OR(D2116&lt;$F$757,D2116&gt;$F$758),C2116,"")</f>
        <v>6.0556678497342472E-5</v>
      </c>
      <c r="F2116" s="247" t="str">
        <f>IF(AND(D2116&gt;$F$757,D2116&lt;$F$758),C2116,"")</f>
        <v/>
      </c>
      <c r="G2116" s="247" t="str">
        <f>IF(C2116=MAX($C$761:$C$2761),C2116,"")</f>
        <v/>
      </c>
      <c r="H2116" s="247">
        <f>_xlfn.NORM.DIST(B2116,$F$753,$F$754,0)</f>
        <v>0</v>
      </c>
      <c r="I2116" s="247">
        <f>IF(H2116=MAX($H$761:$H$2761),C2116,"")</f>
        <v>6.0556678497342472E-5</v>
      </c>
      <c r="J2116" s="247" t="str">
        <f>IF(I2116=MIN($I$761:$I$2761),I2116,"")</f>
        <v/>
      </c>
      <c r="K2116" s="247"/>
      <c r="L2116" s="247"/>
      <c r="M2116" s="247"/>
      <c r="N2116" s="247"/>
      <c r="O2116" s="247">
        <v>1355</v>
      </c>
      <c r="P2116" s="247">
        <f>$P$755+(O2116*$P$758)</f>
        <v>198.91468767104891</v>
      </c>
      <c r="Q2116" s="247">
        <f>_xlfn.NORM.DIST(P2116,P$752,P$753,0)</f>
        <v>1.0391443038880132E-3</v>
      </c>
      <c r="R2116" s="247">
        <f>_xlfn.NORM.DIST(P2116,P$752,P$753,1)</f>
        <v>0.92219615947345357</v>
      </c>
      <c r="S2116" s="253">
        <f>IF(OR(R2116&lt;$T$757,R2116&gt;$T$758),Q2116,"")</f>
        <v>1.0391443038880132E-3</v>
      </c>
      <c r="T2116" s="253" t="str">
        <f>IF(AND(R2116&gt;$T$757,R2116&lt;$T$758),Q2116,"")</f>
        <v/>
      </c>
      <c r="U2116" s="253" t="str">
        <f>IF(Q2116=MAX($Q$761:$Q$2761),Q2116,"")</f>
        <v/>
      </c>
      <c r="V2116" s="253">
        <f>_xlfn.NORM.DIST(P2116,$T$753,$T$754,0)</f>
        <v>6.8317487408980821E-91</v>
      </c>
      <c r="W2116" s="253" t="str">
        <f>IF(V2116=MAX($V$761:$V$2761),Q2116,"")</f>
        <v/>
      </c>
      <c r="X2116" s="253" t="str">
        <f t="shared" si="512"/>
        <v/>
      </c>
      <c r="AB2116" s="253">
        <v>1355</v>
      </c>
      <c r="AC2116" s="253">
        <f t="shared" si="528"/>
        <v>307.80678769198403</v>
      </c>
      <c r="AD2116" s="253">
        <f t="shared" si="513"/>
        <v>6.7152861118798749E-4</v>
      </c>
      <c r="AE2116" s="253">
        <f t="shared" si="514"/>
        <v>0.92219615947345346</v>
      </c>
      <c r="AF2116" s="253">
        <f>IF(OR(AE2116&lt;$T$757,AE2116&gt;$T$758),AD2116,"")</f>
        <v>6.7152861118798749E-4</v>
      </c>
      <c r="AG2116" s="253" t="str">
        <f t="shared" si="515"/>
        <v/>
      </c>
      <c r="AH2116" s="253" t="str">
        <f t="shared" si="516"/>
        <v/>
      </c>
      <c r="AI2116" s="253">
        <f t="shared" si="517"/>
        <v>1.0468234539380937E-5</v>
      </c>
      <c r="AJ2116" s="253" t="str">
        <f t="shared" si="518"/>
        <v/>
      </c>
      <c r="AK2116" s="253" t="str">
        <f t="shared" si="519"/>
        <v/>
      </c>
      <c r="AO2116" s="253">
        <v>1355</v>
      </c>
      <c r="AP2116" s="253">
        <f t="shared" si="520"/>
        <v>1814.6756286054633</v>
      </c>
      <c r="AQ2116" s="253">
        <f t="shared" si="521"/>
        <v>1.1390524091177587E-4</v>
      </c>
      <c r="AR2116" s="253">
        <f t="shared" si="522"/>
        <v>0.92219615947345368</v>
      </c>
      <c r="AS2116" s="253">
        <f>IF(OR(AR2116&lt;$T$757,AR2116&gt;$T$758),AQ2116,"")</f>
        <v>1.1390524091177587E-4</v>
      </c>
      <c r="AT2116" s="253" t="str">
        <f t="shared" si="523"/>
        <v/>
      </c>
      <c r="AU2116" s="253" t="str">
        <f t="shared" si="524"/>
        <v/>
      </c>
      <c r="AV2116" s="253">
        <f t="shared" si="525"/>
        <v>0</v>
      </c>
      <c r="AW2116" s="253">
        <f t="shared" si="526"/>
        <v>1.1390524091177587E-4</v>
      </c>
      <c r="AX2116" s="253" t="str">
        <f t="shared" si="527"/>
        <v/>
      </c>
      <c r="AZ2116" s="259"/>
      <c r="BA2116" s="259">
        <f>BA2115+$BD$753</f>
        <v>8.7040000000000859</v>
      </c>
      <c r="BB2116" s="274">
        <f t="shared" si="510"/>
        <v>0.27461193940327511</v>
      </c>
      <c r="BC2116" s="259">
        <f t="shared" si="511"/>
        <v>4.8972314935930017E-4</v>
      </c>
      <c r="BD2116" s="259" t="str">
        <f t="shared" si="508"/>
        <v/>
      </c>
      <c r="BE2116" s="254" t="str">
        <f t="shared" si="509"/>
        <v/>
      </c>
    </row>
    <row r="2117" spans="1:57" ht="20.100000000000001" customHeight="1" x14ac:dyDescent="0.25">
      <c r="A2117" s="247">
        <v>1356</v>
      </c>
      <c r="B2117" s="247">
        <f>$B$755+(A2117*$B$758)</f>
        <v>3422.9638467089917</v>
      </c>
      <c r="C2117" s="247">
        <f>_xlfn.NORM.DIST($B2117,$B$752,$B$753,0)</f>
        <v>6.0213209860881102E-5</v>
      </c>
      <c r="D2117" s="247">
        <f>_xlfn.NORM.DIST($B2117,$B$752,$B$753,1)</f>
        <v>0.92277676396539621</v>
      </c>
      <c r="E2117" s="247">
        <f>IF(OR(D2117&lt;$F$757,D2117&gt;$F$758),C2117,"")</f>
        <v>6.0213209860881102E-5</v>
      </c>
      <c r="F2117" s="247" t="str">
        <f>IF(AND(D2117&gt;$F$757,D2117&lt;$F$758),C2117,"")</f>
        <v/>
      </c>
      <c r="G2117" s="247" t="str">
        <f>IF(C2117=MAX($C$761:$C$2761),C2117,"")</f>
        <v/>
      </c>
      <c r="H2117" s="247">
        <f>_xlfn.NORM.DIST(B2117,$F$753,$F$754,0)</f>
        <v>0</v>
      </c>
      <c r="I2117" s="247">
        <f>IF(H2117=MAX($H$761:$H$2761),C2117,"")</f>
        <v>6.0213209860881102E-5</v>
      </c>
      <c r="J2117" s="247" t="str">
        <f>IF(I2117=MIN($I$761:$I$2761),I2117,"")</f>
        <v/>
      </c>
      <c r="K2117" s="247"/>
      <c r="L2117" s="247"/>
      <c r="M2117" s="247"/>
      <c r="N2117" s="247"/>
      <c r="O2117" s="247">
        <v>1356</v>
      </c>
      <c r="P2117" s="247">
        <f>$P$755+(O2117*$P$758)</f>
        <v>199.47501073491105</v>
      </c>
      <c r="Q2117" s="247">
        <f>_xlfn.NORM.DIST(P2117,P$752,P$753,0)</f>
        <v>1.0332504291577682E-3</v>
      </c>
      <c r="R2117" s="247">
        <f>_xlfn.NORM.DIST(P2117,P$752,P$753,1)</f>
        <v>0.92277676396539621</v>
      </c>
      <c r="S2117" s="253">
        <f>IF(OR(R2117&lt;$T$757,R2117&gt;$T$758),Q2117,"")</f>
        <v>1.0332504291577682E-3</v>
      </c>
      <c r="T2117" s="253" t="str">
        <f>IF(AND(R2117&gt;$T$757,R2117&lt;$T$758),Q2117,"")</f>
        <v/>
      </c>
      <c r="U2117" s="253" t="str">
        <f>IF(Q2117=MAX($Q$761:$Q$2761),Q2117,"")</f>
        <v/>
      </c>
      <c r="V2117" s="253">
        <f>_xlfn.NORM.DIST(P2117,$T$753,$T$754,0)</f>
        <v>6.304243275472361E-91</v>
      </c>
      <c r="W2117" s="253" t="str">
        <f>IF(V2117=MAX($V$761:$V$2761),Q2117,"")</f>
        <v/>
      </c>
      <c r="X2117" s="253" t="str">
        <f t="shared" si="512"/>
        <v/>
      </c>
      <c r="AB2117" s="253">
        <v>1356</v>
      </c>
      <c r="AC2117" s="253">
        <f t="shared" si="528"/>
        <v>308.67384906576444</v>
      </c>
      <c r="AD2117" s="253">
        <f t="shared" si="513"/>
        <v>6.6771979897845197E-4</v>
      </c>
      <c r="AE2117" s="253">
        <f t="shared" si="514"/>
        <v>0.92277676396539632</v>
      </c>
      <c r="AF2117" s="253">
        <f>IF(OR(AE2117&lt;$T$757,AE2117&gt;$T$758),AD2117,"")</f>
        <v>6.6771979897845197E-4</v>
      </c>
      <c r="AG2117" s="253" t="str">
        <f t="shared" si="515"/>
        <v/>
      </c>
      <c r="AH2117" s="253" t="str">
        <f t="shared" si="516"/>
        <v/>
      </c>
      <c r="AI2117" s="253">
        <f t="shared" si="517"/>
        <v>1.0334375587562263E-5</v>
      </c>
      <c r="AJ2117" s="253" t="str">
        <f t="shared" si="518"/>
        <v/>
      </c>
      <c r="AK2117" s="253" t="str">
        <f t="shared" si="519"/>
        <v/>
      </c>
      <c r="AO2117" s="253">
        <v>1356</v>
      </c>
      <c r="AP2117" s="253">
        <f t="shared" si="520"/>
        <v>1819.787390939563</v>
      </c>
      <c r="AQ2117" s="253">
        <f t="shared" si="521"/>
        <v>1.1325918702056902E-4</v>
      </c>
      <c r="AR2117" s="253">
        <f t="shared" si="522"/>
        <v>0.92277676396539621</v>
      </c>
      <c r="AS2117" s="253">
        <f>IF(OR(AR2117&lt;$T$757,AR2117&gt;$T$758),AQ2117,"")</f>
        <v>1.1325918702056902E-4</v>
      </c>
      <c r="AT2117" s="253" t="str">
        <f t="shared" si="523"/>
        <v/>
      </c>
      <c r="AU2117" s="253" t="str">
        <f t="shared" si="524"/>
        <v/>
      </c>
      <c r="AV2117" s="253">
        <f t="shared" si="525"/>
        <v>0</v>
      </c>
      <c r="AW2117" s="253">
        <f t="shared" si="526"/>
        <v>1.1325918702056902E-4</v>
      </c>
      <c r="AX2117" s="253" t="str">
        <f t="shared" si="527"/>
        <v/>
      </c>
      <c r="AZ2117" s="259"/>
      <c r="BA2117" s="259">
        <f>BA2116+$BD$753</f>
        <v>8.7104000000000852</v>
      </c>
      <c r="BB2117" s="274">
        <f t="shared" si="510"/>
        <v>0.27412221625391581</v>
      </c>
      <c r="BC2117" s="259">
        <f t="shared" si="511"/>
        <v>4.8905605513660522E-4</v>
      </c>
      <c r="BD2117" s="259" t="str">
        <f t="shared" si="508"/>
        <v/>
      </c>
      <c r="BE2117" s="254" t="str">
        <f t="shared" si="509"/>
        <v/>
      </c>
    </row>
    <row r="2118" spans="1:57" ht="20.100000000000001" customHeight="1" x14ac:dyDescent="0.25">
      <c r="A2118" s="247">
        <v>1357</v>
      </c>
      <c r="B2118" s="247">
        <f>$B$755+(A2118*$B$758)</f>
        <v>3432.5789136941294</v>
      </c>
      <c r="C2118" s="247">
        <f>_xlfn.NORM.DIST($B2118,$B$752,$B$753,0)</f>
        <v>5.9870731388998276E-5</v>
      </c>
      <c r="D2118" s="247">
        <f>_xlfn.NORM.DIST($B2118,$B$752,$B$753,1)</f>
        <v>0.92335407073936648</v>
      </c>
      <c r="E2118" s="247">
        <f>IF(OR(D2118&lt;$F$757,D2118&gt;$F$758),C2118,"")</f>
        <v>5.9870731388998276E-5</v>
      </c>
      <c r="F2118" s="247" t="str">
        <f>IF(AND(D2118&gt;$F$757,D2118&lt;$F$758),C2118,"")</f>
        <v/>
      </c>
      <c r="G2118" s="247" t="str">
        <f>IF(C2118=MAX($C$761:$C$2761),C2118,"")</f>
        <v/>
      </c>
      <c r="H2118" s="247">
        <f>_xlfn.NORM.DIST(B2118,$F$753,$F$754,0)</f>
        <v>0</v>
      </c>
      <c r="I2118" s="247">
        <f>IF(H2118=MAX($H$761:$H$2761),C2118,"")</f>
        <v>5.9870731388998276E-5</v>
      </c>
      <c r="J2118" s="247" t="str">
        <f>IF(I2118=MIN($I$761:$I$2761),I2118,"")</f>
        <v/>
      </c>
      <c r="K2118" s="247"/>
      <c r="L2118" s="247"/>
      <c r="M2118" s="247"/>
      <c r="N2118" s="247"/>
      <c r="O2118" s="247">
        <v>1357</v>
      </c>
      <c r="P2118" s="247">
        <f>$P$755+(O2118*$P$758)</f>
        <v>200.03533379877319</v>
      </c>
      <c r="Q2118" s="247">
        <f>_xlfn.NORM.DIST(P2118,P$752,P$753,0)</f>
        <v>1.0273735455159922E-3</v>
      </c>
      <c r="R2118" s="247">
        <f>_xlfn.NORM.DIST(P2118,P$752,P$753,1)</f>
        <v>0.92335407073936659</v>
      </c>
      <c r="S2118" s="253">
        <f>IF(OR(R2118&lt;$T$757,R2118&gt;$T$758),Q2118,"")</f>
        <v>1.0273735455159922E-3</v>
      </c>
      <c r="T2118" s="253" t="str">
        <f>IF(AND(R2118&gt;$T$757,R2118&lt;$T$758),Q2118,"")</f>
        <v/>
      </c>
      <c r="U2118" s="253" t="str">
        <f>IF(Q2118=MAX($Q$761:$Q$2761),Q2118,"")</f>
        <v/>
      </c>
      <c r="V2118" s="253">
        <f>_xlfn.NORM.DIST(P2118,$T$753,$T$754,0)</f>
        <v>5.817375447047172E-91</v>
      </c>
      <c r="W2118" s="253" t="str">
        <f>IF(V2118=MAX($V$761:$V$2761),Q2118,"")</f>
        <v/>
      </c>
      <c r="X2118" s="253" t="str">
        <f t="shared" si="512"/>
        <v/>
      </c>
      <c r="AB2118" s="253">
        <v>1357</v>
      </c>
      <c r="AC2118" s="253">
        <f t="shared" si="528"/>
        <v>309.54091043954463</v>
      </c>
      <c r="AD2118" s="253">
        <f t="shared" si="513"/>
        <v>6.6392196695905985E-4</v>
      </c>
      <c r="AE2118" s="253">
        <f t="shared" si="514"/>
        <v>0.92335407073936659</v>
      </c>
      <c r="AF2118" s="253">
        <f>IF(OR(AE2118&lt;$T$757,AE2118&gt;$T$758),AD2118,"")</f>
        <v>6.6392196695905985E-4</v>
      </c>
      <c r="AG2118" s="253" t="str">
        <f t="shared" si="515"/>
        <v/>
      </c>
      <c r="AH2118" s="253" t="str">
        <f t="shared" si="516"/>
        <v/>
      </c>
      <c r="AI2118" s="253">
        <f t="shared" si="517"/>
        <v>1.0202065076742961E-5</v>
      </c>
      <c r="AJ2118" s="253" t="str">
        <f t="shared" si="518"/>
        <v/>
      </c>
      <c r="AK2118" s="253" t="str">
        <f t="shared" si="519"/>
        <v/>
      </c>
      <c r="AO2118" s="253">
        <v>1357</v>
      </c>
      <c r="AP2118" s="253">
        <f t="shared" si="520"/>
        <v>1824.8991532736627</v>
      </c>
      <c r="AQ2118" s="253">
        <f t="shared" si="521"/>
        <v>1.1261499559833605E-4</v>
      </c>
      <c r="AR2118" s="253">
        <f t="shared" si="522"/>
        <v>0.92335407073936648</v>
      </c>
      <c r="AS2118" s="253">
        <f>IF(OR(AR2118&lt;$T$757,AR2118&gt;$T$758),AQ2118,"")</f>
        <v>1.1261499559833605E-4</v>
      </c>
      <c r="AT2118" s="253" t="str">
        <f t="shared" si="523"/>
        <v/>
      </c>
      <c r="AU2118" s="253" t="str">
        <f t="shared" si="524"/>
        <v/>
      </c>
      <c r="AV2118" s="253">
        <f t="shared" si="525"/>
        <v>0</v>
      </c>
      <c r="AW2118" s="253">
        <f t="shared" si="526"/>
        <v>1.1261499559833605E-4</v>
      </c>
      <c r="AX2118" s="253" t="str">
        <f t="shared" si="527"/>
        <v/>
      </c>
      <c r="AZ2118" s="259"/>
      <c r="BA2118" s="259">
        <f>BA2117+$BD$753</f>
        <v>8.7168000000000845</v>
      </c>
      <c r="BB2118" s="274">
        <f t="shared" si="510"/>
        <v>0.2736331601987792</v>
      </c>
      <c r="BC2118" s="259">
        <f t="shared" si="511"/>
        <v>4.8838921094546128E-4</v>
      </c>
      <c r="BD2118" s="259" t="str">
        <f t="shared" si="508"/>
        <v/>
      </c>
      <c r="BE2118" s="254" t="str">
        <f t="shared" si="509"/>
        <v/>
      </c>
    </row>
    <row r="2119" spans="1:57" ht="20.100000000000001" customHeight="1" x14ac:dyDescent="0.25">
      <c r="A2119" s="247">
        <v>1358</v>
      </c>
      <c r="B2119" s="247">
        <f>$B$755+(A2119*$B$758)</f>
        <v>3442.193980679267</v>
      </c>
      <c r="C2119" s="247">
        <f>_xlfn.NORM.DIST($B2119,$B$752,$B$753,0)</f>
        <v>5.9529248377929158E-5</v>
      </c>
      <c r="D2119" s="247">
        <f>_xlfn.NORM.DIST($B2119,$B$752,$B$753,1)</f>
        <v>0.92392808934138748</v>
      </c>
      <c r="E2119" s="247">
        <f>IF(OR(D2119&lt;$F$757,D2119&gt;$F$758),C2119,"")</f>
        <v>5.9529248377929158E-5</v>
      </c>
      <c r="F2119" s="247" t="str">
        <f>IF(AND(D2119&gt;$F$757,D2119&lt;$F$758),C2119,"")</f>
        <v/>
      </c>
      <c r="G2119" s="247" t="str">
        <f>IF(C2119=MAX($C$761:$C$2761),C2119,"")</f>
        <v/>
      </c>
      <c r="H2119" s="247">
        <f>_xlfn.NORM.DIST(B2119,$F$753,$F$754,0)</f>
        <v>0</v>
      </c>
      <c r="I2119" s="247">
        <f>IF(H2119=MAX($H$761:$H$2761),C2119,"")</f>
        <v>5.9529248377929158E-5</v>
      </c>
      <c r="J2119" s="247" t="str">
        <f>IF(I2119=MIN($I$761:$I$2761),I2119,"")</f>
        <v/>
      </c>
      <c r="K2119" s="247"/>
      <c r="L2119" s="247"/>
      <c r="M2119" s="247"/>
      <c r="N2119" s="247"/>
      <c r="O2119" s="247">
        <v>1358</v>
      </c>
      <c r="P2119" s="247">
        <f>$P$755+(O2119*$P$758)</f>
        <v>200.59565686263522</v>
      </c>
      <c r="Q2119" s="247">
        <f>_xlfn.NORM.DIST(P2119,P$752,P$753,0)</f>
        <v>1.0215137438453555E-3</v>
      </c>
      <c r="R2119" s="247">
        <f>_xlfn.NORM.DIST(P2119,P$752,P$753,1)</f>
        <v>0.92392808934138748</v>
      </c>
      <c r="S2119" s="253">
        <f>IF(OR(R2119&lt;$T$757,R2119&gt;$T$758),Q2119,"")</f>
        <v>1.0215137438453555E-3</v>
      </c>
      <c r="T2119" s="253" t="str">
        <f>IF(AND(R2119&gt;$T$757,R2119&lt;$T$758),Q2119,"")</f>
        <v/>
      </c>
      <c r="U2119" s="253" t="str">
        <f>IF(Q2119=MAX($Q$761:$Q$2761),Q2119,"")</f>
        <v/>
      </c>
      <c r="V2119" s="253">
        <f>_xlfn.NORM.DIST(P2119,$T$753,$T$754,0)</f>
        <v>5.3680218462042867E-91</v>
      </c>
      <c r="W2119" s="253" t="str">
        <f>IF(V2119=MAX($V$761:$V$2761),Q2119,"")</f>
        <v/>
      </c>
      <c r="X2119" s="253" t="str">
        <f t="shared" si="512"/>
        <v/>
      </c>
      <c r="AB2119" s="253">
        <v>1358</v>
      </c>
      <c r="AC2119" s="253">
        <f t="shared" si="528"/>
        <v>310.40797181332482</v>
      </c>
      <c r="AD2119" s="253">
        <f t="shared" si="513"/>
        <v>6.6013517386112619E-4</v>
      </c>
      <c r="AE2119" s="253">
        <f t="shared" si="514"/>
        <v>0.92392808934138748</v>
      </c>
      <c r="AF2119" s="253">
        <f>IF(OR(AE2119&lt;$T$757,AE2119&gt;$T$758),AD2119,"")</f>
        <v>6.6013517386112619E-4</v>
      </c>
      <c r="AG2119" s="253" t="str">
        <f t="shared" si="515"/>
        <v/>
      </c>
      <c r="AH2119" s="253" t="str">
        <f t="shared" si="516"/>
        <v/>
      </c>
      <c r="AI2119" s="253">
        <f t="shared" si="517"/>
        <v>1.007128738910706E-5</v>
      </c>
      <c r="AJ2119" s="253" t="str">
        <f t="shared" si="518"/>
        <v/>
      </c>
      <c r="AK2119" s="253" t="str">
        <f t="shared" si="519"/>
        <v/>
      </c>
      <c r="AO2119" s="253">
        <v>1358</v>
      </c>
      <c r="AP2119" s="253">
        <f t="shared" si="520"/>
        <v>1830.0109156077624</v>
      </c>
      <c r="AQ2119" s="253">
        <f t="shared" si="521"/>
        <v>1.1197267660713159E-4</v>
      </c>
      <c r="AR2119" s="253">
        <f t="shared" si="522"/>
        <v>0.92392808934138748</v>
      </c>
      <c r="AS2119" s="253">
        <f>IF(OR(AR2119&lt;$T$757,AR2119&gt;$T$758),AQ2119,"")</f>
        <v>1.1197267660713159E-4</v>
      </c>
      <c r="AT2119" s="253" t="str">
        <f t="shared" si="523"/>
        <v/>
      </c>
      <c r="AU2119" s="253" t="str">
        <f t="shared" si="524"/>
        <v/>
      </c>
      <c r="AV2119" s="253">
        <f t="shared" si="525"/>
        <v>0</v>
      </c>
      <c r="AW2119" s="253">
        <f t="shared" si="526"/>
        <v>1.1197267660713159E-4</v>
      </c>
      <c r="AX2119" s="253" t="str">
        <f t="shared" si="527"/>
        <v/>
      </c>
      <c r="AZ2119" s="259"/>
      <c r="BA2119" s="259">
        <f>BA2118+$BD$753</f>
        <v>8.7232000000000838</v>
      </c>
      <c r="BB2119" s="274">
        <f t="shared" si="510"/>
        <v>0.27314477098783374</v>
      </c>
      <c r="BC2119" s="259">
        <f t="shared" si="511"/>
        <v>4.8772261920726478E-4</v>
      </c>
      <c r="BD2119" s="259" t="str">
        <f t="shared" si="508"/>
        <v/>
      </c>
      <c r="BE2119" s="254" t="str">
        <f t="shared" si="509"/>
        <v/>
      </c>
    </row>
    <row r="2120" spans="1:57" ht="20.100000000000001" customHeight="1" x14ac:dyDescent="0.25">
      <c r="A2120" s="247">
        <v>1359</v>
      </c>
      <c r="B2120" s="247">
        <f>$B$755+(A2120*$B$758)</f>
        <v>3451.8090476644047</v>
      </c>
      <c r="C2120" s="247">
        <f>_xlfn.NORM.DIST($B2120,$B$752,$B$753,0)</f>
        <v>5.9188766046097727E-5</v>
      </c>
      <c r="D2120" s="247">
        <f>_xlfn.NORM.DIST($B2120,$B$752,$B$753,1)</f>
        <v>0.92449882936803141</v>
      </c>
      <c r="E2120" s="247">
        <f>IF(OR(D2120&lt;$F$757,D2120&gt;$F$758),C2120,"")</f>
        <v>5.9188766046097727E-5</v>
      </c>
      <c r="F2120" s="247" t="str">
        <f>IF(AND(D2120&gt;$F$757,D2120&lt;$F$758),C2120,"")</f>
        <v/>
      </c>
      <c r="G2120" s="247" t="str">
        <f>IF(C2120=MAX($C$761:$C$2761),C2120,"")</f>
        <v/>
      </c>
      <c r="H2120" s="247">
        <f>_xlfn.NORM.DIST(B2120,$F$753,$F$754,0)</f>
        <v>0</v>
      </c>
      <c r="I2120" s="247">
        <f>IF(H2120=MAX($H$761:$H$2761),C2120,"")</f>
        <v>5.9188766046097727E-5</v>
      </c>
      <c r="J2120" s="247" t="str">
        <f>IF(I2120=MIN($I$761:$I$2761),I2120,"")</f>
        <v/>
      </c>
      <c r="K2120" s="247"/>
      <c r="L2120" s="247"/>
      <c r="M2120" s="247"/>
      <c r="N2120" s="247"/>
      <c r="O2120" s="247">
        <v>1359</v>
      </c>
      <c r="P2120" s="247">
        <f>$P$755+(O2120*$P$758)</f>
        <v>201.15597992649737</v>
      </c>
      <c r="Q2120" s="247">
        <f>_xlfn.NORM.DIST(P2120,P$752,P$753,0)</f>
        <v>1.0156711136932956E-3</v>
      </c>
      <c r="R2120" s="247">
        <f>_xlfn.NORM.DIST(P2120,P$752,P$753,1)</f>
        <v>0.92449882936803152</v>
      </c>
      <c r="S2120" s="253">
        <f>IF(OR(R2120&lt;$T$757,R2120&gt;$T$758),Q2120,"")</f>
        <v>1.0156711136932956E-3</v>
      </c>
      <c r="T2120" s="253" t="str">
        <f>IF(AND(R2120&gt;$T$757,R2120&lt;$T$758),Q2120,"")</f>
        <v/>
      </c>
      <c r="U2120" s="253" t="str">
        <f>IF(Q2120=MAX($Q$761:$Q$2761),Q2120,"")</f>
        <v/>
      </c>
      <c r="V2120" s="253">
        <f>_xlfn.NORM.DIST(P2120,$T$753,$T$754,0)</f>
        <v>4.9532985719711096E-91</v>
      </c>
      <c r="W2120" s="253" t="str">
        <f>IF(V2120=MAX($V$761:$V$2761),Q2120,"")</f>
        <v/>
      </c>
      <c r="X2120" s="253" t="str">
        <f t="shared" si="512"/>
        <v/>
      </c>
      <c r="AB2120" s="253">
        <v>1359</v>
      </c>
      <c r="AC2120" s="253">
        <f t="shared" si="528"/>
        <v>311.27503318710501</v>
      </c>
      <c r="AD2120" s="253">
        <f t="shared" si="513"/>
        <v>6.5635947755309908E-4</v>
      </c>
      <c r="AE2120" s="253">
        <f t="shared" si="514"/>
        <v>0.92449882936803141</v>
      </c>
      <c r="AF2120" s="253">
        <f>IF(OR(AE2120&lt;$T$757,AE2120&gt;$T$758),AD2120,"")</f>
        <v>6.5635947755309908E-4</v>
      </c>
      <c r="AG2120" s="253" t="str">
        <f t="shared" si="515"/>
        <v/>
      </c>
      <c r="AH2120" s="253" t="str">
        <f t="shared" si="516"/>
        <v/>
      </c>
      <c r="AI2120" s="253">
        <f t="shared" si="517"/>
        <v>9.9420270338127061E-6</v>
      </c>
      <c r="AJ2120" s="253" t="str">
        <f t="shared" si="518"/>
        <v/>
      </c>
      <c r="AK2120" s="253" t="str">
        <f t="shared" si="519"/>
        <v/>
      </c>
      <c r="AO2120" s="253">
        <v>1359</v>
      </c>
      <c r="AP2120" s="253">
        <f t="shared" si="520"/>
        <v>1835.122677941863</v>
      </c>
      <c r="AQ2120" s="253">
        <f t="shared" si="521"/>
        <v>1.1133223986264981E-4</v>
      </c>
      <c r="AR2120" s="253">
        <f t="shared" si="522"/>
        <v>0.92449882936803152</v>
      </c>
      <c r="AS2120" s="253">
        <f>IF(OR(AR2120&lt;$T$757,AR2120&gt;$T$758),AQ2120,"")</f>
        <v>1.1133223986264981E-4</v>
      </c>
      <c r="AT2120" s="253" t="str">
        <f t="shared" si="523"/>
        <v/>
      </c>
      <c r="AU2120" s="253" t="str">
        <f t="shared" si="524"/>
        <v/>
      </c>
      <c r="AV2120" s="253">
        <f t="shared" si="525"/>
        <v>0</v>
      </c>
      <c r="AW2120" s="253">
        <f t="shared" si="526"/>
        <v>1.1133223986264981E-4</v>
      </c>
      <c r="AX2120" s="253" t="str">
        <f t="shared" si="527"/>
        <v/>
      </c>
      <c r="AZ2120" s="259"/>
      <c r="BA2120" s="259">
        <f>BA2119+$BD$753</f>
        <v>8.7296000000000831</v>
      </c>
      <c r="BB2120" s="274">
        <f t="shared" si="510"/>
        <v>0.27265704836862648</v>
      </c>
      <c r="BC2120" s="259">
        <f t="shared" si="511"/>
        <v>4.8705628233403075E-4</v>
      </c>
      <c r="BD2120" s="259" t="str">
        <f t="shared" si="508"/>
        <v/>
      </c>
      <c r="BE2120" s="254" t="str">
        <f t="shared" si="509"/>
        <v/>
      </c>
    </row>
    <row r="2121" spans="1:57" ht="20.100000000000001" customHeight="1" x14ac:dyDescent="0.25">
      <c r="A2121" s="248">
        <v>1360</v>
      </c>
      <c r="B2121" s="247">
        <f>$B$755+(A2121*$B$758)</f>
        <v>3461.4241146495424</v>
      </c>
      <c r="C2121" s="247">
        <f>_xlfn.NORM.DIST($B2121,$B$752,$B$753,0)</f>
        <v>5.8849289534227484E-5</v>
      </c>
      <c r="D2121" s="247">
        <f>_xlfn.NORM.DIST($B2121,$B$752,$B$753,1)</f>
        <v>0.92506630046567295</v>
      </c>
      <c r="E2121" s="247">
        <f>IF(OR(D2121&lt;$F$757,D2121&gt;$F$758),C2121,"")</f>
        <v>5.8849289534227484E-5</v>
      </c>
      <c r="F2121" s="247" t="str">
        <f>IF(AND(D2121&gt;$F$757,D2121&lt;$F$758),C2121,"")</f>
        <v/>
      </c>
      <c r="G2121" s="247" t="str">
        <f>IF(C2121=MAX($C$761:$C$2761),C2121,"")</f>
        <v/>
      </c>
      <c r="H2121" s="247">
        <f>_xlfn.NORM.DIST(B2121,$F$753,$F$754,0)</f>
        <v>0</v>
      </c>
      <c r="I2121" s="247">
        <f>IF(H2121=MAX($H$761:$H$2761),C2121,"")</f>
        <v>5.8849289534227484E-5</v>
      </c>
      <c r="J2121" s="247" t="str">
        <f>IF(I2121=MIN($I$761:$I$2761),I2121,"")</f>
        <v/>
      </c>
      <c r="K2121" s="247"/>
      <c r="L2121" s="247"/>
      <c r="M2121" s="247"/>
      <c r="N2121" s="247"/>
      <c r="O2121" s="248">
        <v>1360</v>
      </c>
      <c r="P2121" s="247">
        <f>$P$755+(O2121*$P$758)</f>
        <v>201.71630299035951</v>
      </c>
      <c r="Q2121" s="247">
        <f>_xlfn.NORM.DIST(P2121,P$752,P$753,0)</f>
        <v>1.0098457432739251E-3</v>
      </c>
      <c r="R2121" s="247">
        <f>_xlfn.NORM.DIST(P2121,P$752,P$753,1)</f>
        <v>0.92506630046567295</v>
      </c>
      <c r="S2121" s="253">
        <f>IF(OR(R2121&lt;$T$757,R2121&gt;$T$758),Q2121,"")</f>
        <v>1.0098457432739251E-3</v>
      </c>
      <c r="T2121" s="253" t="str">
        <f>IF(AND(R2121&gt;$T$757,R2121&lt;$T$758),Q2121,"")</f>
        <v/>
      </c>
      <c r="U2121" s="253" t="str">
        <f>IF(Q2121=MAX($Q$761:$Q$2761),Q2121,"")</f>
        <v/>
      </c>
      <c r="V2121" s="253">
        <f>_xlfn.NORM.DIST(P2121,$T$753,$T$754,0)</f>
        <v>4.5705429088211481E-91</v>
      </c>
      <c r="W2121" s="253" t="str">
        <f>IF(V2121=MAX($V$761:$V$2761),Q2121,"")</f>
        <v/>
      </c>
      <c r="X2121" s="253" t="str">
        <f t="shared" si="512"/>
        <v/>
      </c>
      <c r="AB2121" s="259">
        <v>1360</v>
      </c>
      <c r="AC2121" s="253">
        <f t="shared" si="528"/>
        <v>312.14209456088543</v>
      </c>
      <c r="AD2121" s="253">
        <f t="shared" si="513"/>
        <v>6.5259493504178515E-4</v>
      </c>
      <c r="AE2121" s="253">
        <f t="shared" si="514"/>
        <v>0.92506630046567306</v>
      </c>
      <c r="AF2121" s="253">
        <f>IF(OR(AE2121&lt;$T$757,AE2121&gt;$T$758),AD2121,"")</f>
        <v>6.5259493504178515E-4</v>
      </c>
      <c r="AG2121" s="253" t="str">
        <f t="shared" si="515"/>
        <v/>
      </c>
      <c r="AH2121" s="253" t="str">
        <f t="shared" si="516"/>
        <v/>
      </c>
      <c r="AI2121" s="253">
        <f t="shared" si="517"/>
        <v>9.8142686463496147E-6</v>
      </c>
      <c r="AJ2121" s="253" t="str">
        <f t="shared" si="518"/>
        <v/>
      </c>
      <c r="AK2121" s="253" t="str">
        <f t="shared" si="519"/>
        <v/>
      </c>
      <c r="AO2121" s="259">
        <v>1360</v>
      </c>
      <c r="AP2121" s="253">
        <f t="shared" si="520"/>
        <v>1840.2344402759627</v>
      </c>
      <c r="AQ2121" s="253">
        <f t="shared" si="521"/>
        <v>1.1069369503443299E-4</v>
      </c>
      <c r="AR2121" s="253">
        <f t="shared" si="522"/>
        <v>0.92506630046567295</v>
      </c>
      <c r="AS2121" s="253">
        <f>IF(OR(AR2121&lt;$T$757,AR2121&gt;$T$758),AQ2121,"")</f>
        <v>1.1069369503443299E-4</v>
      </c>
      <c r="AT2121" s="253" t="str">
        <f t="shared" si="523"/>
        <v/>
      </c>
      <c r="AU2121" s="253" t="str">
        <f t="shared" si="524"/>
        <v/>
      </c>
      <c r="AV2121" s="253">
        <f t="shared" si="525"/>
        <v>0</v>
      </c>
      <c r="AW2121" s="253">
        <f t="shared" si="526"/>
        <v>1.1069369503443299E-4</v>
      </c>
      <c r="AX2121" s="253" t="str">
        <f t="shared" si="527"/>
        <v/>
      </c>
      <c r="AZ2121" s="259"/>
      <c r="BA2121" s="259">
        <f>BA2120+$BD$753</f>
        <v>8.7360000000000824</v>
      </c>
      <c r="BB2121" s="274">
        <f t="shared" si="510"/>
        <v>0.27216999208629244</v>
      </c>
      <c r="BC2121" s="259">
        <f t="shared" si="511"/>
        <v>4.8639020272600586E-4</v>
      </c>
      <c r="BD2121" s="259" t="str">
        <f t="shared" si="508"/>
        <v/>
      </c>
      <c r="BE2121" s="254" t="str">
        <f t="shared" si="509"/>
        <v/>
      </c>
    </row>
    <row r="2122" spans="1:57" ht="20.100000000000001" customHeight="1" x14ac:dyDescent="0.25">
      <c r="A2122" s="247">
        <v>1361</v>
      </c>
      <c r="B2122" s="247">
        <f>$B$755+(A2122*$B$758)</f>
        <v>3471.0391816346801</v>
      </c>
      <c r="C2122" s="247">
        <f>_xlfn.NORM.DIST($B2122,$B$752,$B$753,0)</f>
        <v>5.8510823905457904E-5</v>
      </c>
      <c r="D2122" s="247">
        <f>_xlfn.NORM.DIST($B2122,$B$752,$B$753,1)</f>
        <v>0.92563051232974136</v>
      </c>
      <c r="E2122" s="247">
        <f>IF(OR(D2122&lt;$F$757,D2122&gt;$F$758),C2122,"")</f>
        <v>5.8510823905457904E-5</v>
      </c>
      <c r="F2122" s="247" t="str">
        <f>IF(AND(D2122&gt;$F$757,D2122&lt;$F$758),C2122,"")</f>
        <v/>
      </c>
      <c r="G2122" s="247" t="str">
        <f>IF(C2122=MAX($C$761:$C$2761),C2122,"")</f>
        <v/>
      </c>
      <c r="H2122" s="247">
        <f>_xlfn.NORM.DIST(B2122,$F$753,$F$754,0)</f>
        <v>0</v>
      </c>
      <c r="I2122" s="247">
        <f>IF(H2122=MAX($H$761:$H$2761),C2122,"")</f>
        <v>5.8510823905457904E-5</v>
      </c>
      <c r="J2122" s="247" t="str">
        <f>IF(I2122=MIN($I$761:$I$2761),I2122,"")</f>
        <v/>
      </c>
      <c r="K2122" s="247"/>
      <c r="L2122" s="247"/>
      <c r="M2122" s="247"/>
      <c r="N2122" s="247"/>
      <c r="O2122" s="247">
        <v>1361</v>
      </c>
      <c r="P2122" s="247">
        <f>$P$755+(O2122*$P$758)</f>
        <v>202.27662605422165</v>
      </c>
      <c r="Q2122" s="247">
        <f>_xlfn.NORM.DIST(P2122,P$752,P$753,0)</f>
        <v>1.004037719470023E-3</v>
      </c>
      <c r="R2122" s="247">
        <f>_xlfn.NORM.DIST(P2122,P$752,P$753,1)</f>
        <v>0.92563051232974147</v>
      </c>
      <c r="S2122" s="253">
        <f>IF(OR(R2122&lt;$T$757,R2122&gt;$T$758),Q2122,"")</f>
        <v>1.004037719470023E-3</v>
      </c>
      <c r="T2122" s="253" t="str">
        <f>IF(AND(R2122&gt;$T$757,R2122&lt;$T$758),Q2122,"")</f>
        <v/>
      </c>
      <c r="U2122" s="253" t="str">
        <f>IF(Q2122=MAX($Q$761:$Q$2761),Q2122,"")</f>
        <v/>
      </c>
      <c r="V2122" s="253">
        <f>_xlfn.NORM.DIST(P2122,$T$753,$T$754,0)</f>
        <v>4.2172964021295806E-91</v>
      </c>
      <c r="W2122" s="253" t="str">
        <f>IF(V2122=MAX($V$761:$V$2761),Q2122,"")</f>
        <v/>
      </c>
      <c r="X2122" s="253" t="str">
        <f t="shared" si="512"/>
        <v/>
      </c>
      <c r="AB2122" s="253">
        <v>1361</v>
      </c>
      <c r="AC2122" s="253">
        <f t="shared" si="528"/>
        <v>313.00915593466561</v>
      </c>
      <c r="AD2122" s="253">
        <f t="shared" si="513"/>
        <v>6.4884160247364459E-4</v>
      </c>
      <c r="AE2122" s="253">
        <f t="shared" si="514"/>
        <v>0.92563051232974147</v>
      </c>
      <c r="AF2122" s="253">
        <f>IF(OR(AE2122&lt;$T$757,AE2122&gt;$T$758),AD2122,"")</f>
        <v>6.4884160247364459E-4</v>
      </c>
      <c r="AG2122" s="253" t="str">
        <f t="shared" si="515"/>
        <v/>
      </c>
      <c r="AH2122" s="253" t="str">
        <f t="shared" si="516"/>
        <v/>
      </c>
      <c r="AI2122" s="253">
        <f t="shared" si="517"/>
        <v>9.6879969878947163E-6</v>
      </c>
      <c r="AJ2122" s="253" t="str">
        <f t="shared" si="518"/>
        <v/>
      </c>
      <c r="AK2122" s="253" t="str">
        <f t="shared" si="519"/>
        <v/>
      </c>
      <c r="AO2122" s="253">
        <v>1361</v>
      </c>
      <c r="AP2122" s="253">
        <f t="shared" si="520"/>
        <v>1845.3462026100624</v>
      </c>
      <c r="AQ2122" s="253">
        <f t="shared" si="521"/>
        <v>1.1005705164608982E-4</v>
      </c>
      <c r="AR2122" s="253">
        <f t="shared" si="522"/>
        <v>0.92563051232974136</v>
      </c>
      <c r="AS2122" s="253">
        <f>IF(OR(AR2122&lt;$T$757,AR2122&gt;$T$758),AQ2122,"")</f>
        <v>1.1005705164608982E-4</v>
      </c>
      <c r="AT2122" s="253" t="str">
        <f t="shared" si="523"/>
        <v/>
      </c>
      <c r="AU2122" s="253" t="str">
        <f t="shared" si="524"/>
        <v/>
      </c>
      <c r="AV2122" s="253">
        <f t="shared" si="525"/>
        <v>0</v>
      </c>
      <c r="AW2122" s="253">
        <f t="shared" si="526"/>
        <v>1.1005705164608982E-4</v>
      </c>
      <c r="AX2122" s="253" t="str">
        <f t="shared" si="527"/>
        <v/>
      </c>
      <c r="AZ2122" s="259"/>
      <c r="BA2122" s="259">
        <f>BA2121+$BD$753</f>
        <v>8.7424000000000817</v>
      </c>
      <c r="BB2122" s="274">
        <f t="shared" si="510"/>
        <v>0.27168360188356644</v>
      </c>
      <c r="BC2122" s="259">
        <f t="shared" si="511"/>
        <v>4.8572438277455499E-4</v>
      </c>
      <c r="BD2122" s="259" t="str">
        <f t="shared" si="508"/>
        <v/>
      </c>
      <c r="BE2122" s="254" t="str">
        <f t="shared" si="509"/>
        <v/>
      </c>
    </row>
    <row r="2123" spans="1:57" ht="20.100000000000001" customHeight="1" x14ac:dyDescent="0.25">
      <c r="A2123" s="247">
        <v>1362</v>
      </c>
      <c r="B2123" s="247">
        <f>$B$755+(A2123*$B$758)</f>
        <v>3480.6542486198177</v>
      </c>
      <c r="C2123" s="247">
        <f>_xlfn.NORM.DIST($B2123,$B$752,$B$753,0)</f>
        <v>5.8173374145466237E-5</v>
      </c>
      <c r="D2123" s="247">
        <f>_xlfn.NORM.DIST($B2123,$B$752,$B$753,1)</f>
        <v>0.92619147470397645</v>
      </c>
      <c r="E2123" s="247">
        <f>IF(OR(D2123&lt;$F$757,D2123&gt;$F$758),C2123,"")</f>
        <v>5.8173374145466237E-5</v>
      </c>
      <c r="F2123" s="247" t="str">
        <f>IF(AND(D2123&gt;$F$757,D2123&lt;$F$758),C2123,"")</f>
        <v/>
      </c>
      <c r="G2123" s="247" t="str">
        <f>IF(C2123=MAX($C$761:$C$2761),C2123,"")</f>
        <v/>
      </c>
      <c r="H2123" s="247">
        <f>_xlfn.NORM.DIST(B2123,$F$753,$F$754,0)</f>
        <v>0</v>
      </c>
      <c r="I2123" s="247">
        <f>IF(H2123=MAX($H$761:$H$2761),C2123,"")</f>
        <v>5.8173374145466237E-5</v>
      </c>
      <c r="J2123" s="247" t="str">
        <f>IF(I2123=MIN($I$761:$I$2761),I2123,"")</f>
        <v/>
      </c>
      <c r="K2123" s="247"/>
      <c r="L2123" s="247"/>
      <c r="M2123" s="247"/>
      <c r="N2123" s="247"/>
      <c r="O2123" s="247">
        <v>1362</v>
      </c>
      <c r="P2123" s="247">
        <f>$P$755+(O2123*$P$758)</f>
        <v>202.83694911808368</v>
      </c>
      <c r="Q2123" s="247">
        <f>_xlfn.NORM.DIST(P2123,P$752,P$753,0)</f>
        <v>9.9824712783512927E-4</v>
      </c>
      <c r="R2123" s="247">
        <f>_xlfn.NORM.DIST(P2123,P$752,P$753,1)</f>
        <v>0.92619147470397645</v>
      </c>
      <c r="S2123" s="253">
        <f>IF(OR(R2123&lt;$T$757,R2123&gt;$T$758),Q2123,"")</f>
        <v>9.9824712783512927E-4</v>
      </c>
      <c r="T2123" s="253" t="str">
        <f>IF(AND(R2123&gt;$T$757,R2123&lt;$T$758),Q2123,"")</f>
        <v/>
      </c>
      <c r="U2123" s="253" t="str">
        <f>IF(Q2123=MAX($Q$761:$Q$2761),Q2123,"")</f>
        <v/>
      </c>
      <c r="V2123" s="253">
        <f>_xlfn.NORM.DIST(P2123,$T$753,$T$754,0)</f>
        <v>3.8912892256066821E-91</v>
      </c>
      <c r="W2123" s="253" t="str">
        <f>IF(V2123=MAX($V$761:$V$2761),Q2123,"")</f>
        <v/>
      </c>
      <c r="X2123" s="253" t="str">
        <f t="shared" si="512"/>
        <v/>
      </c>
      <c r="AB2123" s="253">
        <v>1362</v>
      </c>
      <c r="AC2123" s="253">
        <f t="shared" si="528"/>
        <v>313.8762173084458</v>
      </c>
      <c r="AD2123" s="253">
        <f t="shared" si="513"/>
        <v>6.4509953513613614E-4</v>
      </c>
      <c r="AE2123" s="253">
        <f t="shared" si="514"/>
        <v>0.92619147470397656</v>
      </c>
      <c r="AF2123" s="253">
        <f>IF(OR(AE2123&lt;$T$757,AE2123&gt;$T$758),AD2123,"")</f>
        <v>6.4509953513613614E-4</v>
      </c>
      <c r="AG2123" s="253" t="str">
        <f t="shared" si="515"/>
        <v/>
      </c>
      <c r="AH2123" s="253" t="str">
        <f t="shared" si="516"/>
        <v/>
      </c>
      <c r="AI2123" s="253">
        <f t="shared" si="517"/>
        <v>9.5631969446658553E-6</v>
      </c>
      <c r="AJ2123" s="253" t="str">
        <f t="shared" si="518"/>
        <v/>
      </c>
      <c r="AK2123" s="253" t="str">
        <f t="shared" si="519"/>
        <v/>
      </c>
      <c r="AO2123" s="253">
        <v>1362</v>
      </c>
      <c r="AP2123" s="253">
        <f t="shared" si="520"/>
        <v>1850.4579649441621</v>
      </c>
      <c r="AQ2123" s="253">
        <f t="shared" si="521"/>
        <v>1.0942231907552529E-4</v>
      </c>
      <c r="AR2123" s="253">
        <f t="shared" si="522"/>
        <v>0.92619147470397645</v>
      </c>
      <c r="AS2123" s="253">
        <f>IF(OR(AR2123&lt;$T$757,AR2123&gt;$T$758),AQ2123,"")</f>
        <v>1.0942231907552529E-4</v>
      </c>
      <c r="AT2123" s="253" t="str">
        <f t="shared" si="523"/>
        <v/>
      </c>
      <c r="AU2123" s="253" t="str">
        <f t="shared" si="524"/>
        <v/>
      </c>
      <c r="AV2123" s="253">
        <f t="shared" si="525"/>
        <v>0</v>
      </c>
      <c r="AW2123" s="253">
        <f t="shared" si="526"/>
        <v>1.0942231907552529E-4</v>
      </c>
      <c r="AX2123" s="253" t="str">
        <f t="shared" si="527"/>
        <v/>
      </c>
      <c r="AZ2123" s="259"/>
      <c r="BA2123" s="259">
        <f>BA2122+$BD$753</f>
        <v>8.748800000000081</v>
      </c>
      <c r="BB2123" s="274">
        <f t="shared" si="510"/>
        <v>0.27119787750079188</v>
      </c>
      <c r="BC2123" s="259">
        <f t="shared" si="511"/>
        <v>4.8505882485927465E-4</v>
      </c>
      <c r="BD2123" s="259" t="str">
        <f t="shared" si="508"/>
        <v/>
      </c>
      <c r="BE2123" s="254" t="str">
        <f t="shared" si="509"/>
        <v/>
      </c>
    </row>
    <row r="2124" spans="1:57" ht="20.100000000000001" customHeight="1" x14ac:dyDescent="0.25">
      <c r="A2124" s="247">
        <v>1363</v>
      </c>
      <c r="B2124" s="247">
        <f>$B$755+(A2124*$B$758)</f>
        <v>3490.2693156049554</v>
      </c>
      <c r="C2124" s="247">
        <f>_xlfn.NORM.DIST($B2124,$B$752,$B$753,0)</f>
        <v>5.7836945162594905E-5</v>
      </c>
      <c r="D2124" s="247">
        <f>_xlfn.NORM.DIST($B2124,$B$752,$B$753,1)</f>
        <v>0.92674919737968331</v>
      </c>
      <c r="E2124" s="247">
        <f>IF(OR(D2124&lt;$F$757,D2124&gt;$F$758),C2124,"")</f>
        <v>5.7836945162594905E-5</v>
      </c>
      <c r="F2124" s="247" t="str">
        <f>IF(AND(D2124&gt;$F$757,D2124&lt;$F$758),C2124,"")</f>
        <v/>
      </c>
      <c r="G2124" s="247" t="str">
        <f>IF(C2124=MAX($C$761:$C$2761),C2124,"")</f>
        <v/>
      </c>
      <c r="H2124" s="247">
        <f>_xlfn.NORM.DIST(B2124,$F$753,$F$754,0)</f>
        <v>0</v>
      </c>
      <c r="I2124" s="247">
        <f>IF(H2124=MAX($H$761:$H$2761),C2124,"")</f>
        <v>5.7836945162594905E-5</v>
      </c>
      <c r="J2124" s="247" t="str">
        <f>IF(I2124=MIN($I$761:$I$2761),I2124,"")</f>
        <v/>
      </c>
      <c r="K2124" s="247"/>
      <c r="L2124" s="247"/>
      <c r="M2124" s="247"/>
      <c r="N2124" s="247"/>
      <c r="O2124" s="247">
        <v>1363</v>
      </c>
      <c r="P2124" s="247">
        <f>$P$755+(O2124*$P$758)</f>
        <v>203.39727218194582</v>
      </c>
      <c r="Q2124" s="247">
        <f>_xlfn.NORM.DIST(P2124,P$752,P$753,0)</f>
        <v>9.9247405259572457E-4</v>
      </c>
      <c r="R2124" s="247">
        <f>_xlfn.NORM.DIST(P2124,P$752,P$753,1)</f>
        <v>0.92674919737968342</v>
      </c>
      <c r="S2124" s="253">
        <f>IF(OR(R2124&lt;$T$757,R2124&gt;$T$758),Q2124,"")</f>
        <v>9.9247405259572457E-4</v>
      </c>
      <c r="T2124" s="253" t="str">
        <f>IF(AND(R2124&gt;$T$757,R2124&lt;$T$758),Q2124,"")</f>
        <v/>
      </c>
      <c r="U2124" s="253" t="str">
        <f>IF(Q2124=MAX($Q$761:$Q$2761),Q2124,"")</f>
        <v/>
      </c>
      <c r="V2124" s="253">
        <f>_xlfn.NORM.DIST(P2124,$T$753,$T$754,0)</f>
        <v>3.5904257423086325E-91</v>
      </c>
      <c r="W2124" s="253" t="str">
        <f>IF(V2124=MAX($V$761:$V$2761),Q2124,"")</f>
        <v/>
      </c>
      <c r="X2124" s="253" t="str">
        <f t="shared" si="512"/>
        <v/>
      </c>
      <c r="AB2124" s="253">
        <v>1363</v>
      </c>
      <c r="AC2124" s="253">
        <f t="shared" si="528"/>
        <v>314.74327868222599</v>
      </c>
      <c r="AD2124" s="253">
        <f t="shared" si="513"/>
        <v>6.4136878745913361E-4</v>
      </c>
      <c r="AE2124" s="253">
        <f t="shared" si="514"/>
        <v>0.92674919737968331</v>
      </c>
      <c r="AF2124" s="253">
        <f>IF(OR(AE2124&lt;$T$757,AE2124&gt;$T$758),AD2124,"")</f>
        <v>6.4136878745913361E-4</v>
      </c>
      <c r="AG2124" s="253" t="str">
        <f t="shared" si="515"/>
        <v/>
      </c>
      <c r="AH2124" s="253" t="str">
        <f t="shared" si="516"/>
        <v/>
      </c>
      <c r="AI2124" s="253">
        <f t="shared" si="517"/>
        <v>9.439853527274202E-6</v>
      </c>
      <c r="AJ2124" s="253" t="str">
        <f t="shared" si="518"/>
        <v/>
      </c>
      <c r="AK2124" s="253" t="str">
        <f t="shared" si="519"/>
        <v/>
      </c>
      <c r="AO2124" s="253">
        <v>1363</v>
      </c>
      <c r="AP2124" s="253">
        <f t="shared" si="520"/>
        <v>1855.5697272782618</v>
      </c>
      <c r="AQ2124" s="253">
        <f t="shared" si="521"/>
        <v>1.0878950655517974E-4</v>
      </c>
      <c r="AR2124" s="253">
        <f t="shared" si="522"/>
        <v>0.92674919737968331</v>
      </c>
      <c r="AS2124" s="253">
        <f>IF(OR(AR2124&lt;$T$757,AR2124&gt;$T$758),AQ2124,"")</f>
        <v>1.0878950655517974E-4</v>
      </c>
      <c r="AT2124" s="253" t="str">
        <f t="shared" si="523"/>
        <v/>
      </c>
      <c r="AU2124" s="253" t="str">
        <f t="shared" si="524"/>
        <v/>
      </c>
      <c r="AV2124" s="253">
        <f t="shared" si="525"/>
        <v>0</v>
      </c>
      <c r="AW2124" s="253">
        <f t="shared" si="526"/>
        <v>1.0878950655517974E-4</v>
      </c>
      <c r="AX2124" s="253" t="str">
        <f t="shared" si="527"/>
        <v/>
      </c>
      <c r="AZ2124" s="259"/>
      <c r="BA2124" s="259">
        <f>BA2123+$BD$753</f>
        <v>8.7552000000000803</v>
      </c>
      <c r="BB2124" s="274">
        <f t="shared" si="510"/>
        <v>0.27071281867593261</v>
      </c>
      <c r="BC2124" s="259">
        <f t="shared" si="511"/>
        <v>4.8439353135071306E-4</v>
      </c>
      <c r="BD2124" s="259" t="str">
        <f t="shared" si="508"/>
        <v/>
      </c>
      <c r="BE2124" s="254" t="str">
        <f t="shared" si="509"/>
        <v/>
      </c>
    </row>
    <row r="2125" spans="1:57" ht="20.100000000000001" customHeight="1" x14ac:dyDescent="0.25">
      <c r="A2125" s="247">
        <v>1364</v>
      </c>
      <c r="B2125" s="247">
        <f>$B$755+(A2125*$B$758)</f>
        <v>3499.8843825900931</v>
      </c>
      <c r="C2125" s="247">
        <f>_xlfn.NORM.DIST($B2125,$B$752,$B$753,0)</f>
        <v>5.7501541787984265E-5</v>
      </c>
      <c r="D2125" s="247">
        <f>_xlfn.NORM.DIST($B2125,$B$752,$B$753,1)</f>
        <v>0.92730369019499026</v>
      </c>
      <c r="E2125" s="247">
        <f>IF(OR(D2125&lt;$F$757,D2125&gt;$F$758),C2125,"")</f>
        <v>5.7501541787984265E-5</v>
      </c>
      <c r="F2125" s="247" t="str">
        <f>IF(AND(D2125&gt;$F$757,D2125&lt;$F$758),C2125,"")</f>
        <v/>
      </c>
      <c r="G2125" s="247" t="str">
        <f>IF(C2125=MAX($C$761:$C$2761),C2125,"")</f>
        <v/>
      </c>
      <c r="H2125" s="247">
        <f>_xlfn.NORM.DIST(B2125,$F$753,$F$754,0)</f>
        <v>0</v>
      </c>
      <c r="I2125" s="247">
        <f>IF(H2125=MAX($H$761:$H$2761),C2125,"")</f>
        <v>5.7501541787984265E-5</v>
      </c>
      <c r="J2125" s="247" t="str">
        <f>IF(I2125=MIN($I$761:$I$2761),I2125,"")</f>
        <v/>
      </c>
      <c r="K2125" s="247"/>
      <c r="L2125" s="247"/>
      <c r="M2125" s="247"/>
      <c r="N2125" s="247"/>
      <c r="O2125" s="247">
        <v>1364</v>
      </c>
      <c r="P2125" s="247">
        <f>$P$755+(O2125*$P$758)</f>
        <v>203.95759524580797</v>
      </c>
      <c r="Q2125" s="247">
        <f>_xlfn.NORM.DIST(P2125,P$752,P$753,0)</f>
        <v>9.8671857665351675E-4</v>
      </c>
      <c r="R2125" s="247">
        <f>_xlfn.NORM.DIST(P2125,P$752,P$753,1)</f>
        <v>0.92730369019499026</v>
      </c>
      <c r="S2125" s="253">
        <f>IF(OR(R2125&lt;$T$757,R2125&gt;$T$758),Q2125,"")</f>
        <v>9.8671857665351675E-4</v>
      </c>
      <c r="T2125" s="253" t="str">
        <f>IF(AND(R2125&gt;$T$757,R2125&lt;$T$758),Q2125,"")</f>
        <v/>
      </c>
      <c r="U2125" s="253" t="str">
        <f>IF(Q2125=MAX($Q$761:$Q$2761),Q2125,"")</f>
        <v/>
      </c>
      <c r="V2125" s="253">
        <f>_xlfn.NORM.DIST(P2125,$T$753,$T$754,0)</f>
        <v>3.3127711683166128E-91</v>
      </c>
      <c r="W2125" s="253" t="str">
        <f>IF(V2125=MAX($V$761:$V$2761),Q2125,"")</f>
        <v/>
      </c>
      <c r="X2125" s="253" t="str">
        <f t="shared" si="512"/>
        <v/>
      </c>
      <c r="AB2125" s="253">
        <v>1364</v>
      </c>
      <c r="AC2125" s="253">
        <f t="shared" si="528"/>
        <v>315.61034005600618</v>
      </c>
      <c r="AD2125" s="253">
        <f t="shared" si="513"/>
        <v>6.3764941301639691E-4</v>
      </c>
      <c r="AE2125" s="253">
        <f t="shared" si="514"/>
        <v>0.92730369019499015</v>
      </c>
      <c r="AF2125" s="253">
        <f>IF(OR(AE2125&lt;$T$757,AE2125&gt;$T$758),AD2125,"")</f>
        <v>6.3764941301639691E-4</v>
      </c>
      <c r="AG2125" s="253" t="str">
        <f t="shared" si="515"/>
        <v/>
      </c>
      <c r="AH2125" s="253" t="str">
        <f t="shared" si="516"/>
        <v/>
      </c>
      <c r="AI2125" s="253">
        <f t="shared" si="517"/>
        <v>9.3179518700748426E-6</v>
      </c>
      <c r="AJ2125" s="253" t="str">
        <f t="shared" si="518"/>
        <v/>
      </c>
      <c r="AK2125" s="253" t="str">
        <f t="shared" si="519"/>
        <v/>
      </c>
      <c r="AO2125" s="253">
        <v>1364</v>
      </c>
      <c r="AP2125" s="253">
        <f t="shared" si="520"/>
        <v>1860.6814896123624</v>
      </c>
      <c r="AQ2125" s="253">
        <f t="shared" si="521"/>
        <v>1.0815862317227869E-4</v>
      </c>
      <c r="AR2125" s="253">
        <f t="shared" si="522"/>
        <v>0.92730369019499026</v>
      </c>
      <c r="AS2125" s="253">
        <f>IF(OR(AR2125&lt;$T$757,AR2125&gt;$T$758),AQ2125,"")</f>
        <v>1.0815862317227869E-4</v>
      </c>
      <c r="AT2125" s="253" t="str">
        <f t="shared" si="523"/>
        <v/>
      </c>
      <c r="AU2125" s="253" t="str">
        <f t="shared" si="524"/>
        <v/>
      </c>
      <c r="AV2125" s="253">
        <f t="shared" si="525"/>
        <v>0</v>
      </c>
      <c r="AW2125" s="253">
        <f t="shared" si="526"/>
        <v>1.0815862317227869E-4</v>
      </c>
      <c r="AX2125" s="253" t="str">
        <f t="shared" si="527"/>
        <v/>
      </c>
      <c r="AZ2125" s="259"/>
      <c r="BA2125" s="259">
        <f>BA2124+$BD$753</f>
        <v>8.7616000000000795</v>
      </c>
      <c r="BB2125" s="274">
        <f t="shared" si="510"/>
        <v>0.2702284251445819</v>
      </c>
      <c r="BC2125" s="259">
        <f t="shared" si="511"/>
        <v>4.8372850460798311E-4</v>
      </c>
      <c r="BD2125" s="259" t="str">
        <f t="shared" si="508"/>
        <v/>
      </c>
      <c r="BE2125" s="254" t="str">
        <f t="shared" si="509"/>
        <v/>
      </c>
    </row>
    <row r="2126" spans="1:57" ht="20.100000000000001" customHeight="1" x14ac:dyDescent="0.25">
      <c r="A2126" s="247">
        <v>1365</v>
      </c>
      <c r="B2126" s="247">
        <f>$B$755+(A2126*$B$758)</f>
        <v>3509.4994495752308</v>
      </c>
      <c r="C2126" s="247">
        <f>_xlfn.NORM.DIST($B2126,$B$752,$B$753,0)</f>
        <v>5.7167168775710804E-5</v>
      </c>
      <c r="D2126" s="247">
        <f>_xlfn.NORM.DIST($B2126,$B$752,$B$753,1)</f>
        <v>0.92785496303410619</v>
      </c>
      <c r="E2126" s="247">
        <f>IF(OR(D2126&lt;$F$757,D2126&gt;$F$758),C2126,"")</f>
        <v>5.7167168775710804E-5</v>
      </c>
      <c r="F2126" s="247" t="str">
        <f>IF(AND(D2126&gt;$F$757,D2126&lt;$F$758),C2126,"")</f>
        <v/>
      </c>
      <c r="G2126" s="247" t="str">
        <f>IF(C2126=MAX($C$761:$C$2761),C2126,"")</f>
        <v/>
      </c>
      <c r="H2126" s="247">
        <f>_xlfn.NORM.DIST(B2126,$F$753,$F$754,0)</f>
        <v>0</v>
      </c>
      <c r="I2126" s="247">
        <f>IF(H2126=MAX($H$761:$H$2761),C2126,"")</f>
        <v>5.7167168775710804E-5</v>
      </c>
      <c r="J2126" s="247" t="str">
        <f>IF(I2126=MIN($I$761:$I$2761),I2126,"")</f>
        <v/>
      </c>
      <c r="K2126" s="247"/>
      <c r="L2126" s="247"/>
      <c r="M2126" s="247"/>
      <c r="N2126" s="247"/>
      <c r="O2126" s="247">
        <v>1365</v>
      </c>
      <c r="P2126" s="247">
        <f>$P$755+(O2126*$P$758)</f>
        <v>204.51791830966999</v>
      </c>
      <c r="Q2126" s="247">
        <f>_xlfn.NORM.DIST(P2126,P$752,P$753,0)</f>
        <v>9.8098078158780772E-4</v>
      </c>
      <c r="R2126" s="247">
        <f>_xlfn.NORM.DIST(P2126,P$752,P$753,1)</f>
        <v>0.92785496303410619</v>
      </c>
      <c r="S2126" s="253">
        <f>IF(OR(R2126&lt;$T$757,R2126&gt;$T$758),Q2126,"")</f>
        <v>9.8098078158780772E-4</v>
      </c>
      <c r="T2126" s="253" t="str">
        <f>IF(AND(R2126&gt;$T$757,R2126&lt;$T$758),Q2126,"")</f>
        <v/>
      </c>
      <c r="U2126" s="253" t="str">
        <f>IF(Q2126=MAX($Q$761:$Q$2761),Q2126,"")</f>
        <v/>
      </c>
      <c r="V2126" s="253">
        <f>_xlfn.NORM.DIST(P2126,$T$753,$T$754,0)</f>
        <v>3.0565392550726383E-91</v>
      </c>
      <c r="W2126" s="253" t="str">
        <f>IF(V2126=MAX($V$761:$V$2761),Q2126,"")</f>
        <v/>
      </c>
      <c r="X2126" s="253" t="str">
        <f t="shared" si="512"/>
        <v/>
      </c>
      <c r="AB2126" s="253">
        <v>1365</v>
      </c>
      <c r="AC2126" s="253">
        <f t="shared" si="528"/>
        <v>316.4774014297866</v>
      </c>
      <c r="AD2126" s="253">
        <f t="shared" si="513"/>
        <v>6.3394146452710478E-4</v>
      </c>
      <c r="AE2126" s="253">
        <f t="shared" si="514"/>
        <v>0.92785496303410619</v>
      </c>
      <c r="AF2126" s="253">
        <f>IF(OR(AE2126&lt;$T$757,AE2126&gt;$T$758),AD2126,"")</f>
        <v>6.3394146452710478E-4</v>
      </c>
      <c r="AG2126" s="253" t="str">
        <f t="shared" si="515"/>
        <v/>
      </c>
      <c r="AH2126" s="253" t="str">
        <f t="shared" si="516"/>
        <v/>
      </c>
      <c r="AI2126" s="253">
        <f t="shared" si="517"/>
        <v>9.1974772305161101E-6</v>
      </c>
      <c r="AJ2126" s="253" t="str">
        <f t="shared" si="518"/>
        <v/>
      </c>
      <c r="AK2126" s="253" t="str">
        <f t="shared" si="519"/>
        <v/>
      </c>
      <c r="AO2126" s="253">
        <v>1365</v>
      </c>
      <c r="AP2126" s="253">
        <f t="shared" si="520"/>
        <v>1865.7932519464621</v>
      </c>
      <c r="AQ2126" s="253">
        <f t="shared" si="521"/>
        <v>1.0752967786909346E-4</v>
      </c>
      <c r="AR2126" s="253">
        <f t="shared" si="522"/>
        <v>0.92785496303410619</v>
      </c>
      <c r="AS2126" s="253">
        <f>IF(OR(AR2126&lt;$T$757,AR2126&gt;$T$758),AQ2126,"")</f>
        <v>1.0752967786909346E-4</v>
      </c>
      <c r="AT2126" s="253" t="str">
        <f t="shared" si="523"/>
        <v/>
      </c>
      <c r="AU2126" s="253" t="str">
        <f t="shared" si="524"/>
        <v/>
      </c>
      <c r="AV2126" s="253">
        <f t="shared" si="525"/>
        <v>0</v>
      </c>
      <c r="AW2126" s="253">
        <f t="shared" si="526"/>
        <v>1.0752967786909346E-4</v>
      </c>
      <c r="AX2126" s="253" t="str">
        <f t="shared" si="527"/>
        <v/>
      </c>
      <c r="AZ2126" s="259"/>
      <c r="BA2126" s="259">
        <f>BA2125+$BD$753</f>
        <v>8.7680000000000788</v>
      </c>
      <c r="BB2126" s="274">
        <f t="shared" si="510"/>
        <v>0.26974469663997391</v>
      </c>
      <c r="BC2126" s="259">
        <f t="shared" si="511"/>
        <v>4.8306374698103838E-4</v>
      </c>
      <c r="BD2126" s="259" t="str">
        <f t="shared" si="508"/>
        <v/>
      </c>
      <c r="BE2126" s="254" t="str">
        <f t="shared" si="509"/>
        <v/>
      </c>
    </row>
    <row r="2127" spans="1:57" ht="20.100000000000001" customHeight="1" x14ac:dyDescent="0.25">
      <c r="A2127" s="248">
        <v>1366</v>
      </c>
      <c r="B2127" s="247">
        <f>$B$755+(A2127*$B$758)</f>
        <v>3519.1145165603684</v>
      </c>
      <c r="C2127" s="247">
        <f>_xlfn.NORM.DIST($B2127,$B$752,$B$753,0)</f>
        <v>5.6833830802930645E-5</v>
      </c>
      <c r="D2127" s="247">
        <f>_xlfn.NORM.DIST($B2127,$B$752,$B$753,1)</f>
        <v>0.92840302582658141</v>
      </c>
      <c r="E2127" s="247">
        <f>IF(OR(D2127&lt;$F$757,D2127&gt;$F$758),C2127,"")</f>
        <v>5.6833830802930645E-5</v>
      </c>
      <c r="F2127" s="247" t="str">
        <f>IF(AND(D2127&gt;$F$757,D2127&lt;$F$758),C2127,"")</f>
        <v/>
      </c>
      <c r="G2127" s="247" t="str">
        <f>IF(C2127=MAX($C$761:$C$2761),C2127,"")</f>
        <v/>
      </c>
      <c r="H2127" s="247">
        <f>_xlfn.NORM.DIST(B2127,$F$753,$F$754,0)</f>
        <v>0</v>
      </c>
      <c r="I2127" s="247">
        <f>IF(H2127=MAX($H$761:$H$2761),C2127,"")</f>
        <v>5.6833830802930645E-5</v>
      </c>
      <c r="J2127" s="247" t="str">
        <f>IF(I2127=MIN($I$761:$I$2761),I2127,"")</f>
        <v/>
      </c>
      <c r="K2127" s="247"/>
      <c r="L2127" s="247"/>
      <c r="M2127" s="247"/>
      <c r="N2127" s="247"/>
      <c r="O2127" s="248">
        <v>1366</v>
      </c>
      <c r="P2127" s="247">
        <f>$P$755+(O2127*$P$758)</f>
        <v>205.07824137353214</v>
      </c>
      <c r="Q2127" s="247">
        <f>_xlfn.NORM.DIST(P2127,P$752,P$753,0)</f>
        <v>9.7526074765795284E-4</v>
      </c>
      <c r="R2127" s="247">
        <f>_xlfn.NORM.DIST(P2127,P$752,P$753,1)</f>
        <v>0.92840302582658141</v>
      </c>
      <c r="S2127" s="253">
        <f>IF(OR(R2127&lt;$T$757,R2127&gt;$T$758),Q2127,"")</f>
        <v>9.7526074765795284E-4</v>
      </c>
      <c r="T2127" s="253" t="str">
        <f>IF(AND(R2127&gt;$T$757,R2127&lt;$T$758),Q2127,"")</f>
        <v/>
      </c>
      <c r="U2127" s="253" t="str">
        <f>IF(Q2127=MAX($Q$761:$Q$2761),Q2127,"")</f>
        <v/>
      </c>
      <c r="V2127" s="253">
        <f>_xlfn.NORM.DIST(P2127,$T$753,$T$754,0)</f>
        <v>2.8200809127502795E-91</v>
      </c>
      <c r="W2127" s="253" t="str">
        <f>IF(V2127=MAX($V$761:$V$2761),Q2127,"")</f>
        <v/>
      </c>
      <c r="X2127" s="253" t="str">
        <f t="shared" si="512"/>
        <v/>
      </c>
      <c r="AB2127" s="259">
        <v>1366</v>
      </c>
      <c r="AC2127" s="253">
        <f t="shared" si="528"/>
        <v>317.34446280356678</v>
      </c>
      <c r="AD2127" s="253">
        <f t="shared" si="513"/>
        <v>6.3024499385744791E-4</v>
      </c>
      <c r="AE2127" s="253">
        <f t="shared" si="514"/>
        <v>0.92840302582658141</v>
      </c>
      <c r="AF2127" s="253">
        <f>IF(OR(AE2127&lt;$T$757,AE2127&gt;$T$758),AD2127,"")</f>
        <v>6.3024499385744791E-4</v>
      </c>
      <c r="AG2127" s="253" t="str">
        <f t="shared" si="515"/>
        <v/>
      </c>
      <c r="AH2127" s="253" t="str">
        <f t="shared" si="516"/>
        <v/>
      </c>
      <c r="AI2127" s="253">
        <f t="shared" si="517"/>
        <v>9.0784149884874471E-6</v>
      </c>
      <c r="AJ2127" s="253" t="str">
        <f t="shared" si="518"/>
        <v/>
      </c>
      <c r="AK2127" s="253" t="str">
        <f t="shared" si="519"/>
        <v/>
      </c>
      <c r="AO2127" s="259">
        <v>1366</v>
      </c>
      <c r="AP2127" s="253">
        <f t="shared" si="520"/>
        <v>1870.9050142805618</v>
      </c>
      <c r="AQ2127" s="253">
        <f t="shared" si="521"/>
        <v>1.0690267944321E-4</v>
      </c>
      <c r="AR2127" s="253">
        <f t="shared" si="522"/>
        <v>0.9284030258265813</v>
      </c>
      <c r="AS2127" s="253">
        <f>IF(OR(AR2127&lt;$T$757,AR2127&gt;$T$758),AQ2127,"")</f>
        <v>1.0690267944321E-4</v>
      </c>
      <c r="AT2127" s="253" t="str">
        <f t="shared" si="523"/>
        <v/>
      </c>
      <c r="AU2127" s="253" t="str">
        <f t="shared" si="524"/>
        <v/>
      </c>
      <c r="AV2127" s="253">
        <f t="shared" si="525"/>
        <v>0</v>
      </c>
      <c r="AW2127" s="253">
        <f t="shared" si="526"/>
        <v>1.0690267944321E-4</v>
      </c>
      <c r="AX2127" s="253" t="str">
        <f t="shared" si="527"/>
        <v/>
      </c>
      <c r="AZ2127" s="259"/>
      <c r="BA2127" s="259">
        <f>BA2126+$BD$753</f>
        <v>8.7744000000000781</v>
      </c>
      <c r="BB2127" s="274">
        <f t="shared" si="510"/>
        <v>0.26926163289299287</v>
      </c>
      <c r="BC2127" s="259">
        <f t="shared" si="511"/>
        <v>4.8239926080884121E-4</v>
      </c>
      <c r="BD2127" s="259" t="str">
        <f t="shared" si="508"/>
        <v/>
      </c>
      <c r="BE2127" s="254" t="str">
        <f t="shared" si="509"/>
        <v/>
      </c>
    </row>
    <row r="2128" spans="1:57" ht="20.100000000000001" customHeight="1" x14ac:dyDescent="0.25">
      <c r="A2128" s="247">
        <v>1367</v>
      </c>
      <c r="B2128" s="247">
        <f>$B$755+(A2128*$B$758)</f>
        <v>3528.7295835455061</v>
      </c>
      <c r="C2128" s="247">
        <f>_xlfn.NORM.DIST($B2128,$B$752,$B$753,0)</f>
        <v>5.650153247002841E-5</v>
      </c>
      <c r="D2128" s="247">
        <f>_xlfn.NORM.DIST($B2128,$B$752,$B$753,1)</f>
        <v>0.92894788854656773</v>
      </c>
      <c r="E2128" s="247">
        <f>IF(OR(D2128&lt;$F$757,D2128&gt;$F$758),C2128,"")</f>
        <v>5.650153247002841E-5</v>
      </c>
      <c r="F2128" s="247" t="str">
        <f>IF(AND(D2128&gt;$F$757,D2128&lt;$F$758),C2128,"")</f>
        <v/>
      </c>
      <c r="G2128" s="247" t="str">
        <f>IF(C2128=MAX($C$761:$C$2761),C2128,"")</f>
        <v/>
      </c>
      <c r="H2128" s="247">
        <f>_xlfn.NORM.DIST(B2128,$F$753,$F$754,0)</f>
        <v>0</v>
      </c>
      <c r="I2128" s="247">
        <f>IF(H2128=MAX($H$761:$H$2761),C2128,"")</f>
        <v>5.650153247002841E-5</v>
      </c>
      <c r="J2128" s="247" t="str">
        <f>IF(I2128=MIN($I$761:$I$2761),I2128,"")</f>
        <v/>
      </c>
      <c r="K2128" s="247"/>
      <c r="L2128" s="247"/>
      <c r="M2128" s="247"/>
      <c r="N2128" s="247"/>
      <c r="O2128" s="247">
        <v>1367</v>
      </c>
      <c r="P2128" s="247">
        <f>$P$755+(O2128*$P$758)</f>
        <v>205.63856443739428</v>
      </c>
      <c r="Q2128" s="247">
        <f>_xlfn.NORM.DIST(P2128,P$752,P$753,0)</f>
        <v>9.6955855380592324E-4</v>
      </c>
      <c r="R2128" s="247">
        <f>_xlfn.NORM.DIST(P2128,P$752,P$753,1)</f>
        <v>0.92894788854656773</v>
      </c>
      <c r="S2128" s="253">
        <f>IF(OR(R2128&lt;$T$757,R2128&gt;$T$758),Q2128,"")</f>
        <v>9.6955855380592324E-4</v>
      </c>
      <c r="T2128" s="253" t="str">
        <f>IF(AND(R2128&gt;$T$757,R2128&lt;$T$758),Q2128,"")</f>
        <v/>
      </c>
      <c r="U2128" s="253" t="str">
        <f>IF(Q2128=MAX($Q$761:$Q$2761),Q2128,"")</f>
        <v/>
      </c>
      <c r="V2128" s="253">
        <f>_xlfn.NORM.DIST(P2128,$T$753,$T$754,0)</f>
        <v>2.6018737029397063E-91</v>
      </c>
      <c r="W2128" s="253" t="str">
        <f>IF(V2128=MAX($V$761:$V$2761),Q2128,"")</f>
        <v/>
      </c>
      <c r="X2128" s="253" t="str">
        <f t="shared" si="512"/>
        <v/>
      </c>
      <c r="AB2128" s="253">
        <v>1367</v>
      </c>
      <c r="AC2128" s="253">
        <f t="shared" si="528"/>
        <v>318.21152417734697</v>
      </c>
      <c r="AD2128" s="253">
        <f t="shared" si="513"/>
        <v>6.2656005202227588E-4</v>
      </c>
      <c r="AE2128" s="253">
        <f t="shared" si="514"/>
        <v>0.92894788854656773</v>
      </c>
      <c r="AF2128" s="253">
        <f>IF(OR(AE2128&lt;$T$757,AE2128&gt;$T$758),AD2128,"")</f>
        <v>6.2656005202227588E-4</v>
      </c>
      <c r="AG2128" s="253" t="str">
        <f t="shared" si="515"/>
        <v/>
      </c>
      <c r="AH2128" s="253" t="str">
        <f t="shared" si="516"/>
        <v/>
      </c>
      <c r="AI2128" s="253">
        <f t="shared" si="517"/>
        <v>8.9607506456657792E-6</v>
      </c>
      <c r="AJ2128" s="253" t="str">
        <f t="shared" si="518"/>
        <v/>
      </c>
      <c r="AK2128" s="253" t="str">
        <f t="shared" si="519"/>
        <v/>
      </c>
      <c r="AO2128" s="253">
        <v>1367</v>
      </c>
      <c r="AP2128" s="253">
        <f t="shared" si="520"/>
        <v>1876.0167766146615</v>
      </c>
      <c r="AQ2128" s="253">
        <f t="shared" si="521"/>
        <v>1.0627763654780961E-4</v>
      </c>
      <c r="AR2128" s="253">
        <f t="shared" si="522"/>
        <v>0.92894788854656762</v>
      </c>
      <c r="AS2128" s="253">
        <f>IF(OR(AR2128&lt;$T$757,AR2128&gt;$T$758),AQ2128,"")</f>
        <v>1.0627763654780961E-4</v>
      </c>
      <c r="AT2128" s="253" t="str">
        <f t="shared" si="523"/>
        <v/>
      </c>
      <c r="AU2128" s="253" t="str">
        <f t="shared" si="524"/>
        <v/>
      </c>
      <c r="AV2128" s="253">
        <f t="shared" si="525"/>
        <v>0</v>
      </c>
      <c r="AW2128" s="253">
        <f t="shared" si="526"/>
        <v>1.0627763654780961E-4</v>
      </c>
      <c r="AX2128" s="253" t="str">
        <f t="shared" si="527"/>
        <v/>
      </c>
      <c r="AZ2128" s="259"/>
      <c r="BA2128" s="259">
        <f>BA2127+$BD$753</f>
        <v>8.7808000000000774</v>
      </c>
      <c r="BB2128" s="274">
        <f t="shared" si="510"/>
        <v>0.26877923363218403</v>
      </c>
      <c r="BC2128" s="259">
        <f t="shared" si="511"/>
        <v>4.8173504841997339E-4</v>
      </c>
      <c r="BD2128" s="259" t="str">
        <f t="shared" si="508"/>
        <v/>
      </c>
      <c r="BE2128" s="254" t="str">
        <f t="shared" si="509"/>
        <v/>
      </c>
    </row>
    <row r="2129" spans="1:57" ht="20.100000000000001" customHeight="1" x14ac:dyDescent="0.25">
      <c r="A2129" s="247">
        <v>1368</v>
      </c>
      <c r="B2129" s="247">
        <f>$B$755+(A2129*$B$758)</f>
        <v>3538.3446505306438</v>
      </c>
      <c r="C2129" s="247">
        <f>_xlfn.NORM.DIST($B2129,$B$752,$B$753,0)</f>
        <v>5.6170278300771215E-5</v>
      </c>
      <c r="D2129" s="247">
        <f>_xlfn.NORM.DIST($B2129,$B$752,$B$753,1)</f>
        <v>0.92948956121208182</v>
      </c>
      <c r="E2129" s="247">
        <f>IF(OR(D2129&lt;$F$757,D2129&gt;$F$758),C2129,"")</f>
        <v>5.6170278300771215E-5</v>
      </c>
      <c r="F2129" s="247" t="str">
        <f>IF(AND(D2129&gt;$F$757,D2129&lt;$F$758),C2129,"")</f>
        <v/>
      </c>
      <c r="G2129" s="247" t="str">
        <f>IF(C2129=MAX($C$761:$C$2761),C2129,"")</f>
        <v/>
      </c>
      <c r="H2129" s="247">
        <f>_xlfn.NORM.DIST(B2129,$F$753,$F$754,0)</f>
        <v>0</v>
      </c>
      <c r="I2129" s="247">
        <f>IF(H2129=MAX($H$761:$H$2761),C2129,"")</f>
        <v>5.6170278300771215E-5</v>
      </c>
      <c r="J2129" s="247" t="str">
        <f>IF(I2129=MIN($I$761:$I$2761),I2129,"")</f>
        <v/>
      </c>
      <c r="K2129" s="247"/>
      <c r="L2129" s="247"/>
      <c r="M2129" s="247"/>
      <c r="N2129" s="247"/>
      <c r="O2129" s="247">
        <v>1368</v>
      </c>
      <c r="P2129" s="247">
        <f>$P$755+(O2129*$P$758)</f>
        <v>206.19888750125642</v>
      </c>
      <c r="Q2129" s="247">
        <f>_xlfn.NORM.DIST(P2129,P$752,P$753,0)</f>
        <v>9.6387427765894334E-4</v>
      </c>
      <c r="R2129" s="247">
        <f>_xlfn.NORM.DIST(P2129,P$752,P$753,1)</f>
        <v>0.92948956121208193</v>
      </c>
      <c r="S2129" s="253">
        <f>IF(OR(R2129&lt;$T$757,R2129&gt;$T$758),Q2129,"")</f>
        <v>9.6387427765894334E-4</v>
      </c>
      <c r="T2129" s="253" t="str">
        <f>IF(AND(R2129&gt;$T$757,R2129&lt;$T$758),Q2129,"")</f>
        <v/>
      </c>
      <c r="U2129" s="253" t="str">
        <f>IF(Q2129=MAX($Q$761:$Q$2761),Q2129,"")</f>
        <v/>
      </c>
      <c r="V2129" s="253">
        <f>_xlfn.NORM.DIST(P2129,$T$753,$T$754,0)</f>
        <v>2.4005121343713173E-91</v>
      </c>
      <c r="W2129" s="253" t="str">
        <f>IF(V2129=MAX($V$761:$V$2761),Q2129,"")</f>
        <v/>
      </c>
      <c r="X2129" s="253" t="str">
        <f t="shared" si="512"/>
        <v/>
      </c>
      <c r="AB2129" s="253">
        <v>1368</v>
      </c>
      <c r="AC2129" s="253">
        <f t="shared" si="528"/>
        <v>319.07858555112716</v>
      </c>
      <c r="AD2129" s="253">
        <f t="shared" si="513"/>
        <v>6.2288668918680833E-4</v>
      </c>
      <c r="AE2129" s="253">
        <f t="shared" si="514"/>
        <v>0.92948956121208182</v>
      </c>
      <c r="AF2129" s="253">
        <f>IF(OR(AE2129&lt;$T$757,AE2129&gt;$T$758),AD2129,"")</f>
        <v>6.2288668918680833E-4</v>
      </c>
      <c r="AG2129" s="253" t="str">
        <f t="shared" si="515"/>
        <v/>
      </c>
      <c r="AH2129" s="253" t="str">
        <f t="shared" si="516"/>
        <v/>
      </c>
      <c r="AI2129" s="253">
        <f t="shared" si="517"/>
        <v>8.8444698248610348E-6</v>
      </c>
      <c r="AJ2129" s="253" t="str">
        <f t="shared" si="518"/>
        <v/>
      </c>
      <c r="AK2129" s="253" t="str">
        <f t="shared" si="519"/>
        <v/>
      </c>
      <c r="AO2129" s="253">
        <v>1368</v>
      </c>
      <c r="AP2129" s="253">
        <f t="shared" si="520"/>
        <v>1881.1285389487621</v>
      </c>
      <c r="AQ2129" s="253">
        <f t="shared" si="521"/>
        <v>1.0565455769195836E-4</v>
      </c>
      <c r="AR2129" s="253">
        <f t="shared" si="522"/>
        <v>0.92948956121208193</v>
      </c>
      <c r="AS2129" s="253">
        <f>IF(OR(AR2129&lt;$T$757,AR2129&gt;$T$758),AQ2129,"")</f>
        <v>1.0565455769195836E-4</v>
      </c>
      <c r="AT2129" s="253" t="str">
        <f t="shared" si="523"/>
        <v/>
      </c>
      <c r="AU2129" s="253" t="str">
        <f t="shared" si="524"/>
        <v/>
      </c>
      <c r="AV2129" s="253">
        <f t="shared" si="525"/>
        <v>0</v>
      </c>
      <c r="AW2129" s="253">
        <f t="shared" si="526"/>
        <v>1.0565455769195836E-4</v>
      </c>
      <c r="AX2129" s="253" t="str">
        <f t="shared" si="527"/>
        <v/>
      </c>
      <c r="AZ2129" s="259"/>
      <c r="BA2129" s="259">
        <f>BA2128+$BD$753</f>
        <v>8.7872000000000767</v>
      </c>
      <c r="BB2129" s="274">
        <f t="shared" si="510"/>
        <v>0.26829749858376406</v>
      </c>
      <c r="BC2129" s="259">
        <f t="shared" si="511"/>
        <v>4.8107111213352427E-4</v>
      </c>
      <c r="BD2129" s="259" t="str">
        <f t="shared" si="508"/>
        <v/>
      </c>
      <c r="BE2129" s="254" t="str">
        <f t="shared" si="509"/>
        <v/>
      </c>
    </row>
    <row r="2130" spans="1:57" ht="20.100000000000001" customHeight="1" x14ac:dyDescent="0.25">
      <c r="A2130" s="247">
        <v>1369</v>
      </c>
      <c r="B2130" s="247">
        <f>$B$755+(A2130*$B$758)</f>
        <v>3547.9597175157814</v>
      </c>
      <c r="C2130" s="247">
        <f>_xlfn.NORM.DIST($B2130,$B$752,$B$753,0)</f>
        <v>5.5840072742468117E-5</v>
      </c>
      <c r="D2130" s="247">
        <f>_xlfn.NORM.DIST($B2130,$B$752,$B$753,1)</f>
        <v>0.9300280538842689</v>
      </c>
      <c r="E2130" s="247">
        <f>IF(OR(D2130&lt;$F$757,D2130&gt;$F$758),C2130,"")</f>
        <v>5.5840072742468117E-5</v>
      </c>
      <c r="F2130" s="247" t="str">
        <f>IF(AND(D2130&gt;$F$757,D2130&lt;$F$758),C2130,"")</f>
        <v/>
      </c>
      <c r="G2130" s="247" t="str">
        <f>IF(C2130=MAX($C$761:$C$2761),C2130,"")</f>
        <v/>
      </c>
      <c r="H2130" s="247">
        <f>_xlfn.NORM.DIST(B2130,$F$753,$F$754,0)</f>
        <v>0</v>
      </c>
      <c r="I2130" s="247">
        <f>IF(H2130=MAX($H$761:$H$2761),C2130,"")</f>
        <v>5.5840072742468117E-5</v>
      </c>
      <c r="J2130" s="247" t="str">
        <f>IF(I2130=MIN($I$761:$I$2761),I2130,"")</f>
        <v/>
      </c>
      <c r="K2130" s="247"/>
      <c r="L2130" s="247"/>
      <c r="M2130" s="247"/>
      <c r="N2130" s="247"/>
      <c r="O2130" s="247">
        <v>1369</v>
      </c>
      <c r="P2130" s="247">
        <f>$P$755+(O2130*$P$758)</f>
        <v>206.75921056511845</v>
      </c>
      <c r="Q2130" s="247">
        <f>_xlfn.NORM.DIST(P2130,P$752,P$753,0)</f>
        <v>9.5820799553222717E-4</v>
      </c>
      <c r="R2130" s="247">
        <f>_xlfn.NORM.DIST(P2130,P$752,P$753,1)</f>
        <v>0.9300280538842689</v>
      </c>
      <c r="S2130" s="253">
        <f>IF(OR(R2130&lt;$T$757,R2130&gt;$T$758),Q2130,"")</f>
        <v>9.5820799553222717E-4</v>
      </c>
      <c r="T2130" s="253" t="str">
        <f>IF(AND(R2130&gt;$T$757,R2130&lt;$T$758),Q2130,"")</f>
        <v/>
      </c>
      <c r="U2130" s="253" t="str">
        <f>IF(Q2130=MAX($Q$761:$Q$2761),Q2130,"")</f>
        <v/>
      </c>
      <c r="V2130" s="253">
        <f>_xlfn.NORM.DIST(P2130,$T$753,$T$754,0)</f>
        <v>2.214698700461737E-91</v>
      </c>
      <c r="W2130" s="253" t="str">
        <f>IF(V2130=MAX($V$761:$V$2761),Q2130,"")</f>
        <v/>
      </c>
      <c r="X2130" s="253" t="str">
        <f t="shared" si="512"/>
        <v/>
      </c>
      <c r="AB2130" s="253">
        <v>1369</v>
      </c>
      <c r="AC2130" s="253">
        <f t="shared" si="528"/>
        <v>319.94564692490735</v>
      </c>
      <c r="AD2130" s="253">
        <f t="shared" si="513"/>
        <v>6.1922495466840079E-4</v>
      </c>
      <c r="AE2130" s="253">
        <f t="shared" si="514"/>
        <v>0.93002805388426879</v>
      </c>
      <c r="AF2130" s="253">
        <f>IF(OR(AE2130&lt;$T$757,AE2130&gt;$T$758),AD2130,"")</f>
        <v>6.1922495466840079E-4</v>
      </c>
      <c r="AG2130" s="253" t="str">
        <f t="shared" si="515"/>
        <v/>
      </c>
      <c r="AH2130" s="253" t="str">
        <f t="shared" si="516"/>
        <v/>
      </c>
      <c r="AI2130" s="253">
        <f t="shared" si="517"/>
        <v>8.7295582693601961E-6</v>
      </c>
      <c r="AJ2130" s="253" t="str">
        <f t="shared" si="518"/>
        <v/>
      </c>
      <c r="AK2130" s="253" t="str">
        <f t="shared" si="519"/>
        <v/>
      </c>
      <c r="AO2130" s="253">
        <v>1369</v>
      </c>
      <c r="AP2130" s="253">
        <f t="shared" si="520"/>
        <v>1886.2403012828618</v>
      </c>
      <c r="AQ2130" s="253">
        <f t="shared" si="521"/>
        <v>1.0503345124090735E-4</v>
      </c>
      <c r="AR2130" s="253">
        <f t="shared" si="522"/>
        <v>0.9300280538842689</v>
      </c>
      <c r="AS2130" s="253">
        <f>IF(OR(AR2130&lt;$T$757,AR2130&gt;$T$758),AQ2130,"")</f>
        <v>1.0503345124090735E-4</v>
      </c>
      <c r="AT2130" s="253" t="str">
        <f t="shared" si="523"/>
        <v/>
      </c>
      <c r="AU2130" s="253" t="str">
        <f t="shared" si="524"/>
        <v/>
      </c>
      <c r="AV2130" s="253">
        <f t="shared" si="525"/>
        <v>0</v>
      </c>
      <c r="AW2130" s="253">
        <f t="shared" si="526"/>
        <v>1.0503345124090735E-4</v>
      </c>
      <c r="AX2130" s="253" t="str">
        <f t="shared" si="527"/>
        <v/>
      </c>
      <c r="AZ2130" s="259"/>
      <c r="BA2130" s="259">
        <f>BA2129+$BD$753</f>
        <v>8.793600000000076</v>
      </c>
      <c r="BB2130" s="274">
        <f t="shared" si="510"/>
        <v>0.26781642747163054</v>
      </c>
      <c r="BC2130" s="259">
        <f t="shared" si="511"/>
        <v>4.8040745425798059E-4</v>
      </c>
      <c r="BD2130" s="259" t="str">
        <f t="shared" si="508"/>
        <v/>
      </c>
      <c r="BE2130" s="254" t="str">
        <f t="shared" si="509"/>
        <v/>
      </c>
    </row>
    <row r="2131" spans="1:57" ht="20.100000000000001" customHeight="1" x14ac:dyDescent="0.25">
      <c r="A2131" s="247">
        <v>1370</v>
      </c>
      <c r="B2131" s="247">
        <f>$B$755+(A2131*$B$758)</f>
        <v>3557.5747845009191</v>
      </c>
      <c r="C2131" s="247">
        <f>_xlfn.NORM.DIST($B2131,$B$752,$B$753,0)</f>
        <v>5.5510920166134439E-5</v>
      </c>
      <c r="D2131" s="247">
        <f>_xlfn.NORM.DIST($B2131,$B$752,$B$753,1)</f>
        <v>0.93056337666666822</v>
      </c>
      <c r="E2131" s="247">
        <f>IF(OR(D2131&lt;$F$757,D2131&gt;$F$758),C2131,"")</f>
        <v>5.5510920166134439E-5</v>
      </c>
      <c r="F2131" s="247" t="str">
        <f>IF(AND(D2131&gt;$F$757,D2131&lt;$F$758),C2131,"")</f>
        <v/>
      </c>
      <c r="G2131" s="247" t="str">
        <f>IF(C2131=MAX($C$761:$C$2761),C2131,"")</f>
        <v/>
      </c>
      <c r="H2131" s="247">
        <f>_xlfn.NORM.DIST(B2131,$F$753,$F$754,0)</f>
        <v>0</v>
      </c>
      <c r="I2131" s="247">
        <f>IF(H2131=MAX($H$761:$H$2761),C2131,"")</f>
        <v>5.5510920166134439E-5</v>
      </c>
      <c r="J2131" s="247" t="str">
        <f>IF(I2131=MIN($I$761:$I$2761),I2131,"")</f>
        <v/>
      </c>
      <c r="K2131" s="247"/>
      <c r="L2131" s="247"/>
      <c r="M2131" s="247"/>
      <c r="N2131" s="247"/>
      <c r="O2131" s="247">
        <v>1370</v>
      </c>
      <c r="P2131" s="247">
        <f>$P$755+(O2131*$P$758)</f>
        <v>207.31953362898059</v>
      </c>
      <c r="Q2131" s="247">
        <f>_xlfn.NORM.DIST(P2131,P$752,P$753,0)</f>
        <v>9.5255978243179715E-4</v>
      </c>
      <c r="R2131" s="247">
        <f>_xlfn.NORM.DIST(P2131,P$752,P$753,1)</f>
        <v>0.93056337666666833</v>
      </c>
      <c r="S2131" s="253">
        <f>IF(OR(R2131&lt;$T$757,R2131&gt;$T$758),Q2131,"")</f>
        <v>9.5255978243179715E-4</v>
      </c>
      <c r="T2131" s="253" t="str">
        <f>IF(AND(R2131&gt;$T$757,R2131&lt;$T$758),Q2131,"")</f>
        <v/>
      </c>
      <c r="U2131" s="253" t="str">
        <f>IF(Q2131=MAX($Q$761:$Q$2761),Q2131,"")</f>
        <v/>
      </c>
      <c r="V2131" s="253">
        <f>_xlfn.NORM.DIST(P2131,$T$753,$T$754,0)</f>
        <v>2.0432356020954394E-91</v>
      </c>
      <c r="W2131" s="253" t="str">
        <f>IF(V2131=MAX($V$761:$V$2761),Q2131,"")</f>
        <v/>
      </c>
      <c r="X2131" s="253" t="str">
        <f t="shared" si="512"/>
        <v/>
      </c>
      <c r="AB2131" s="253">
        <v>1370</v>
      </c>
      <c r="AC2131" s="253">
        <f t="shared" si="528"/>
        <v>320.81270829868777</v>
      </c>
      <c r="AD2131" s="253">
        <f t="shared" si="513"/>
        <v>6.1557489693836779E-4</v>
      </c>
      <c r="AE2131" s="253">
        <f t="shared" si="514"/>
        <v>0.93056337666666833</v>
      </c>
      <c r="AF2131" s="253">
        <f>IF(OR(AE2131&lt;$T$757,AE2131&gt;$T$758),AD2131,"")</f>
        <v>6.1557489693836779E-4</v>
      </c>
      <c r="AG2131" s="253" t="str">
        <f t="shared" si="515"/>
        <v/>
      </c>
      <c r="AH2131" s="253" t="str">
        <f t="shared" si="516"/>
        <v/>
      </c>
      <c r="AI2131" s="253">
        <f t="shared" si="517"/>
        <v>8.6160018422703889E-6</v>
      </c>
      <c r="AJ2131" s="253" t="str">
        <f t="shared" si="518"/>
        <v/>
      </c>
      <c r="AK2131" s="253" t="str">
        <f t="shared" si="519"/>
        <v/>
      </c>
      <c r="AO2131" s="253">
        <v>1370</v>
      </c>
      <c r="AP2131" s="253">
        <f t="shared" si="520"/>
        <v>1891.3520636169615</v>
      </c>
      <c r="AQ2131" s="253">
        <f t="shared" si="521"/>
        <v>1.044143254164013E-4</v>
      </c>
      <c r="AR2131" s="253">
        <f t="shared" si="522"/>
        <v>0.93056337666666822</v>
      </c>
      <c r="AS2131" s="253">
        <f>IF(OR(AR2131&lt;$T$757,AR2131&gt;$T$758),AQ2131,"")</f>
        <v>1.044143254164013E-4</v>
      </c>
      <c r="AT2131" s="253" t="str">
        <f t="shared" si="523"/>
        <v/>
      </c>
      <c r="AU2131" s="253" t="str">
        <f t="shared" si="524"/>
        <v/>
      </c>
      <c r="AV2131" s="253">
        <f t="shared" si="525"/>
        <v>0</v>
      </c>
      <c r="AW2131" s="253">
        <f t="shared" si="526"/>
        <v>1.044143254164013E-4</v>
      </c>
      <c r="AX2131" s="253" t="str">
        <f t="shared" si="527"/>
        <v/>
      </c>
      <c r="AZ2131" s="259"/>
      <c r="BA2131" s="259">
        <f>BA2130+$BD$753</f>
        <v>8.8000000000000753</v>
      </c>
      <c r="BB2131" s="274">
        <f t="shared" si="510"/>
        <v>0.26733602001737256</v>
      </c>
      <c r="BC2131" s="259">
        <f t="shared" si="511"/>
        <v>4.7974407709222566E-4</v>
      </c>
      <c r="BD2131" s="259" t="str">
        <f t="shared" si="508"/>
        <v/>
      </c>
      <c r="BE2131" s="254" t="str">
        <f t="shared" si="509"/>
        <v/>
      </c>
    </row>
    <row r="2132" spans="1:57" ht="20.100000000000001" customHeight="1" x14ac:dyDescent="0.25">
      <c r="A2132" s="247">
        <v>1371</v>
      </c>
      <c r="B2132" s="247">
        <f>$B$755+(A2132*$B$758)</f>
        <v>3567.1898514860568</v>
      </c>
      <c r="C2132" s="247">
        <f>_xlfn.NORM.DIST($B2132,$B$752,$B$753,0)</f>
        <v>5.518282486666144E-5</v>
      </c>
      <c r="D2132" s="247">
        <f>_xlfn.NORM.DIST($B2132,$B$752,$B$753,1)</f>
        <v>0.931095539704481</v>
      </c>
      <c r="E2132" s="247">
        <f>IF(OR(D2132&lt;$F$757,D2132&gt;$F$758),C2132,"")</f>
        <v>5.518282486666144E-5</v>
      </c>
      <c r="F2132" s="247" t="str">
        <f>IF(AND(D2132&gt;$F$757,D2132&lt;$F$758),C2132,"")</f>
        <v/>
      </c>
      <c r="G2132" s="247" t="str">
        <f>IF(C2132=MAX($C$761:$C$2761),C2132,"")</f>
        <v/>
      </c>
      <c r="H2132" s="247">
        <f>_xlfn.NORM.DIST(B2132,$F$753,$F$754,0)</f>
        <v>0</v>
      </c>
      <c r="I2132" s="247">
        <f>IF(H2132=MAX($H$761:$H$2761),C2132,"")</f>
        <v>5.518282486666144E-5</v>
      </c>
      <c r="J2132" s="247" t="str">
        <f>IF(I2132=MIN($I$761:$I$2761),I2132,"")</f>
        <v/>
      </c>
      <c r="K2132" s="247"/>
      <c r="L2132" s="247"/>
      <c r="M2132" s="247"/>
      <c r="N2132" s="247"/>
      <c r="O2132" s="247">
        <v>1371</v>
      </c>
      <c r="P2132" s="247">
        <f>$P$755+(O2132*$P$758)</f>
        <v>207.87985669284274</v>
      </c>
      <c r="Q2132" s="247">
        <f>_xlfn.NORM.DIST(P2132,P$752,P$753,0)</f>
        <v>9.4692971205739948E-4</v>
      </c>
      <c r="R2132" s="247">
        <f>_xlfn.NORM.DIST(P2132,P$752,P$753,1)</f>
        <v>0.931095539704481</v>
      </c>
      <c r="S2132" s="253">
        <f>IF(OR(R2132&lt;$T$757,R2132&gt;$T$758),Q2132,"")</f>
        <v>9.4692971205739948E-4</v>
      </c>
      <c r="T2132" s="253" t="str">
        <f>IF(AND(R2132&gt;$T$757,R2132&lt;$T$758),Q2132,"")</f>
        <v/>
      </c>
      <c r="U2132" s="253" t="str">
        <f>IF(Q2132=MAX($Q$761:$Q$2761),Q2132,"")</f>
        <v/>
      </c>
      <c r="V2132" s="253">
        <f>_xlfn.NORM.DIST(P2132,$T$753,$T$754,0)</f>
        <v>1.8850171033857871E-91</v>
      </c>
      <c r="W2132" s="253" t="str">
        <f>IF(V2132=MAX($V$761:$V$2761),Q2132,"")</f>
        <v/>
      </c>
      <c r="X2132" s="253" t="str">
        <f t="shared" si="512"/>
        <v/>
      </c>
      <c r="AB2132" s="253">
        <v>1371</v>
      </c>
      <c r="AC2132" s="253">
        <f t="shared" si="528"/>
        <v>321.67976967246796</v>
      </c>
      <c r="AD2132" s="253">
        <f t="shared" si="513"/>
        <v>6.1193656362386708E-4</v>
      </c>
      <c r="AE2132" s="253">
        <f t="shared" si="514"/>
        <v>0.931095539704481</v>
      </c>
      <c r="AF2132" s="253">
        <f>IF(OR(AE2132&lt;$T$757,AE2132&gt;$T$758),AD2132,"")</f>
        <v>6.1193656362386708E-4</v>
      </c>
      <c r="AG2132" s="253" t="str">
        <f t="shared" si="515"/>
        <v/>
      </c>
      <c r="AH2132" s="253" t="str">
        <f t="shared" si="516"/>
        <v/>
      </c>
      <c r="AI2132" s="253">
        <f t="shared" si="517"/>
        <v>8.5037865258611707E-6</v>
      </c>
      <c r="AJ2132" s="253" t="str">
        <f t="shared" si="518"/>
        <v/>
      </c>
      <c r="AK2132" s="253" t="str">
        <f t="shared" si="519"/>
        <v/>
      </c>
      <c r="AO2132" s="253">
        <v>1371</v>
      </c>
      <c r="AP2132" s="253">
        <f t="shared" si="520"/>
        <v>1896.4638259510612</v>
      </c>
      <c r="AQ2132" s="253">
        <f t="shared" si="521"/>
        <v>1.0379718829699779E-4</v>
      </c>
      <c r="AR2132" s="253">
        <f t="shared" si="522"/>
        <v>0.93109553970448089</v>
      </c>
      <c r="AS2132" s="253">
        <f>IF(OR(AR2132&lt;$T$757,AR2132&gt;$T$758),AQ2132,"")</f>
        <v>1.0379718829699779E-4</v>
      </c>
      <c r="AT2132" s="253" t="str">
        <f t="shared" si="523"/>
        <v/>
      </c>
      <c r="AU2132" s="253" t="str">
        <f t="shared" si="524"/>
        <v/>
      </c>
      <c r="AV2132" s="253">
        <f t="shared" si="525"/>
        <v>0</v>
      </c>
      <c r="AW2132" s="253">
        <f t="shared" si="526"/>
        <v>1.0379718829699779E-4</v>
      </c>
      <c r="AX2132" s="253" t="str">
        <f t="shared" si="527"/>
        <v/>
      </c>
      <c r="AZ2132" s="259"/>
      <c r="BA2132" s="259">
        <f>BA2131+$BD$753</f>
        <v>8.8064000000000746</v>
      </c>
      <c r="BB2132" s="274">
        <f t="shared" si="510"/>
        <v>0.26685627594028033</v>
      </c>
      <c r="BC2132" s="259">
        <f t="shared" si="511"/>
        <v>4.7908098292381851E-4</v>
      </c>
      <c r="BD2132" s="259" t="str">
        <f t="shared" si="508"/>
        <v/>
      </c>
      <c r="BE2132" s="254" t="str">
        <f t="shared" si="509"/>
        <v/>
      </c>
    </row>
    <row r="2133" spans="1:57" ht="20.100000000000001" customHeight="1" x14ac:dyDescent="0.25">
      <c r="A2133" s="247">
        <v>1372</v>
      </c>
      <c r="B2133" s="247">
        <f>$B$755+(A2133*$B$758)</f>
        <v>3576.8049184711945</v>
      </c>
      <c r="C2133" s="247">
        <f>_xlfn.NORM.DIST($B2133,$B$752,$B$753,0)</f>
        <v>5.4855791062990933E-5</v>
      </c>
      <c r="D2133" s="247">
        <f>_xlfn.NORM.DIST($B2133,$B$752,$B$753,1)</f>
        <v>0.93162455318383819</v>
      </c>
      <c r="E2133" s="247">
        <f>IF(OR(D2133&lt;$F$757,D2133&gt;$F$758),C2133,"")</f>
        <v>5.4855791062990933E-5</v>
      </c>
      <c r="F2133" s="247" t="str">
        <f>IF(AND(D2133&gt;$F$757,D2133&lt;$F$758),C2133,"")</f>
        <v/>
      </c>
      <c r="G2133" s="247" t="str">
        <f>IF(C2133=MAX($C$761:$C$2761),C2133,"")</f>
        <v/>
      </c>
      <c r="H2133" s="247">
        <f>_xlfn.NORM.DIST(B2133,$F$753,$F$754,0)</f>
        <v>0</v>
      </c>
      <c r="I2133" s="247">
        <f>IF(H2133=MAX($H$761:$H$2761),C2133,"")</f>
        <v>5.4855791062990933E-5</v>
      </c>
      <c r="J2133" s="247" t="str">
        <f>IF(I2133=MIN($I$761:$I$2761),I2133,"")</f>
        <v/>
      </c>
      <c r="K2133" s="247"/>
      <c r="L2133" s="247"/>
      <c r="M2133" s="247"/>
      <c r="N2133" s="247"/>
      <c r="O2133" s="247">
        <v>1372</v>
      </c>
      <c r="P2133" s="247">
        <f>$P$755+(O2133*$P$758)</f>
        <v>208.44017975670477</v>
      </c>
      <c r="Q2133" s="247">
        <f>_xlfn.NORM.DIST(P2133,P$752,P$753,0)</f>
        <v>9.413178568054984E-4</v>
      </c>
      <c r="R2133" s="247">
        <f>_xlfn.NORM.DIST(P2133,P$752,P$753,1)</f>
        <v>0.93162455318383819</v>
      </c>
      <c r="S2133" s="253">
        <f>IF(OR(R2133&lt;$T$757,R2133&gt;$T$758),Q2133,"")</f>
        <v>9.413178568054984E-4</v>
      </c>
      <c r="T2133" s="253" t="str">
        <f>IF(AND(R2133&gt;$T$757,R2133&lt;$T$758),Q2133,"")</f>
        <v/>
      </c>
      <c r="U2133" s="253" t="str">
        <f>IF(Q2133=MAX($Q$761:$Q$2761),Q2133,"")</f>
        <v/>
      </c>
      <c r="V2133" s="253">
        <f>_xlfn.NORM.DIST(P2133,$T$753,$T$754,0)</f>
        <v>1.7390224721202032E-91</v>
      </c>
      <c r="W2133" s="253" t="str">
        <f>IF(V2133=MAX($V$761:$V$2761),Q2133,"")</f>
        <v/>
      </c>
      <c r="X2133" s="253" t="str">
        <f t="shared" si="512"/>
        <v/>
      </c>
      <c r="AB2133" s="253">
        <v>1372</v>
      </c>
      <c r="AC2133" s="253">
        <f t="shared" si="528"/>
        <v>322.54683104624814</v>
      </c>
      <c r="AD2133" s="253">
        <f t="shared" si="513"/>
        <v>6.0831000150983017E-4</v>
      </c>
      <c r="AE2133" s="253">
        <f t="shared" si="514"/>
        <v>0.93162455318383819</v>
      </c>
      <c r="AF2133" s="253">
        <f>IF(OR(AE2133&lt;$T$757,AE2133&gt;$T$758),AD2133,"")</f>
        <v>6.0831000150983017E-4</v>
      </c>
      <c r="AG2133" s="253" t="str">
        <f t="shared" si="515"/>
        <v/>
      </c>
      <c r="AH2133" s="253" t="str">
        <f t="shared" si="516"/>
        <v/>
      </c>
      <c r="AI2133" s="253">
        <f t="shared" si="517"/>
        <v>8.3928984209054709E-6</v>
      </c>
      <c r="AJ2133" s="253" t="str">
        <f t="shared" si="518"/>
        <v/>
      </c>
      <c r="AK2133" s="253" t="str">
        <f t="shared" si="519"/>
        <v/>
      </c>
      <c r="AO2133" s="253">
        <v>1372</v>
      </c>
      <c r="AP2133" s="253">
        <f t="shared" si="520"/>
        <v>1901.5755882851608</v>
      </c>
      <c r="AQ2133" s="253">
        <f t="shared" si="521"/>
        <v>1.0318204781839614E-4</v>
      </c>
      <c r="AR2133" s="253">
        <f t="shared" si="522"/>
        <v>0.93162455318383819</v>
      </c>
      <c r="AS2133" s="253">
        <f>IF(OR(AR2133&lt;$T$757,AR2133&gt;$T$758),AQ2133,"")</f>
        <v>1.0318204781839614E-4</v>
      </c>
      <c r="AT2133" s="253" t="str">
        <f t="shared" si="523"/>
        <v/>
      </c>
      <c r="AU2133" s="253" t="str">
        <f t="shared" si="524"/>
        <v/>
      </c>
      <c r="AV2133" s="253">
        <f t="shared" si="525"/>
        <v>0</v>
      </c>
      <c r="AW2133" s="253">
        <f t="shared" si="526"/>
        <v>1.0318204781839614E-4</v>
      </c>
      <c r="AX2133" s="253" t="str">
        <f t="shared" si="527"/>
        <v/>
      </c>
      <c r="AZ2133" s="259"/>
      <c r="BA2133" s="259">
        <f>BA2132+$BD$753</f>
        <v>8.8128000000000739</v>
      </c>
      <c r="BB2133" s="274">
        <f t="shared" si="510"/>
        <v>0.26637719495735651</v>
      </c>
      <c r="BC2133" s="259">
        <f t="shared" si="511"/>
        <v>4.7841817403093678E-4</v>
      </c>
      <c r="BD2133" s="259" t="str">
        <f t="shared" si="508"/>
        <v/>
      </c>
      <c r="BE2133" s="254" t="str">
        <f t="shared" si="509"/>
        <v/>
      </c>
    </row>
    <row r="2134" spans="1:57" ht="20.100000000000001" customHeight="1" x14ac:dyDescent="0.25">
      <c r="A2134" s="248">
        <v>1373</v>
      </c>
      <c r="B2134" s="247">
        <f>$B$755+(A2134*$B$758)</f>
        <v>3586.4199854563321</v>
      </c>
      <c r="C2134" s="247">
        <f>_xlfn.NORM.DIST($B2134,$B$752,$B$753,0)</f>
        <v>5.4529822898294962E-5</v>
      </c>
      <c r="D2134" s="247">
        <f>_xlfn.NORM.DIST($B2134,$B$752,$B$753,1)</f>
        <v>0.93215042733107245</v>
      </c>
      <c r="E2134" s="247">
        <f>IF(OR(D2134&lt;$F$757,D2134&gt;$F$758),C2134,"")</f>
        <v>5.4529822898294962E-5</v>
      </c>
      <c r="F2134" s="247" t="str">
        <f>IF(AND(D2134&gt;$F$757,D2134&lt;$F$758),C2134,"")</f>
        <v/>
      </c>
      <c r="G2134" s="247" t="str">
        <f>IF(C2134=MAX($C$761:$C$2761),C2134,"")</f>
        <v/>
      </c>
      <c r="H2134" s="247">
        <f>_xlfn.NORM.DIST(B2134,$F$753,$F$754,0)</f>
        <v>0</v>
      </c>
      <c r="I2134" s="247">
        <f>IF(H2134=MAX($H$761:$H$2761),C2134,"")</f>
        <v>5.4529822898294962E-5</v>
      </c>
      <c r="J2134" s="247" t="str">
        <f>IF(I2134=MIN($I$761:$I$2761),I2134,"")</f>
        <v/>
      </c>
      <c r="K2134" s="247"/>
      <c r="L2134" s="247"/>
      <c r="M2134" s="247"/>
      <c r="N2134" s="247"/>
      <c r="O2134" s="248">
        <v>1373</v>
      </c>
      <c r="P2134" s="247">
        <f>$P$755+(O2134*$P$758)</f>
        <v>209.00050282056691</v>
      </c>
      <c r="Q2134" s="247">
        <f>_xlfn.NORM.DIST(P2134,P$752,P$753,0)</f>
        <v>9.3572428777235659E-4</v>
      </c>
      <c r="R2134" s="247">
        <f>_xlfn.NORM.DIST(P2134,P$752,P$753,1)</f>
        <v>0.93215042733107245</v>
      </c>
      <c r="S2134" s="253">
        <f>IF(OR(R2134&lt;$T$757,R2134&gt;$T$758),Q2134,"")</f>
        <v>9.3572428777235659E-4</v>
      </c>
      <c r="T2134" s="253" t="str">
        <f>IF(AND(R2134&gt;$T$757,R2134&lt;$T$758),Q2134,"")</f>
        <v/>
      </c>
      <c r="U2134" s="253" t="str">
        <f>IF(Q2134=MAX($Q$761:$Q$2761),Q2134,"")</f>
        <v/>
      </c>
      <c r="V2134" s="253">
        <f>_xlfn.NORM.DIST(P2134,$T$753,$T$754,0)</f>
        <v>1.6043094602738964E-91</v>
      </c>
      <c r="W2134" s="253" t="str">
        <f>IF(V2134=MAX($V$761:$V$2761),Q2134,"")</f>
        <v/>
      </c>
      <c r="X2134" s="253" t="str">
        <f t="shared" si="512"/>
        <v/>
      </c>
      <c r="AB2134" s="259">
        <v>1373</v>
      </c>
      <c r="AC2134" s="253">
        <f t="shared" si="528"/>
        <v>323.41389242002833</v>
      </c>
      <c r="AD2134" s="253">
        <f t="shared" si="513"/>
        <v>6.0469525654095974E-4</v>
      </c>
      <c r="AE2134" s="253">
        <f t="shared" si="514"/>
        <v>0.93215042733107245</v>
      </c>
      <c r="AF2134" s="253">
        <f>IF(OR(AE2134&lt;$T$757,AE2134&gt;$T$758),AD2134,"")</f>
        <v>6.0469525654095974E-4</v>
      </c>
      <c r="AG2134" s="253" t="str">
        <f t="shared" si="515"/>
        <v/>
      </c>
      <c r="AH2134" s="253" t="str">
        <f t="shared" si="516"/>
        <v/>
      </c>
      <c r="AI2134" s="253">
        <f t="shared" si="517"/>
        <v>8.2833237460200742E-6</v>
      </c>
      <c r="AJ2134" s="253" t="str">
        <f t="shared" si="518"/>
        <v/>
      </c>
      <c r="AK2134" s="253" t="str">
        <f t="shared" si="519"/>
        <v/>
      </c>
      <c r="AO2134" s="259">
        <v>1373</v>
      </c>
      <c r="AP2134" s="253">
        <f t="shared" si="520"/>
        <v>1906.6873506192615</v>
      </c>
      <c r="AQ2134" s="253">
        <f t="shared" si="521"/>
        <v>1.0256891177377476E-4</v>
      </c>
      <c r="AR2134" s="253">
        <f t="shared" si="522"/>
        <v>0.93215042733107245</v>
      </c>
      <c r="AS2134" s="253">
        <f>IF(OR(AR2134&lt;$T$757,AR2134&gt;$T$758),AQ2134,"")</f>
        <v>1.0256891177377476E-4</v>
      </c>
      <c r="AT2134" s="253" t="str">
        <f t="shared" si="523"/>
        <v/>
      </c>
      <c r="AU2134" s="253" t="str">
        <f t="shared" si="524"/>
        <v/>
      </c>
      <c r="AV2134" s="253">
        <f t="shared" si="525"/>
        <v>0</v>
      </c>
      <c r="AW2134" s="253">
        <f t="shared" si="526"/>
        <v>1.0256891177377476E-4</v>
      </c>
      <c r="AX2134" s="253" t="str">
        <f t="shared" si="527"/>
        <v/>
      </c>
      <c r="AZ2134" s="259"/>
      <c r="BA2134" s="259">
        <f>BA2133+$BD$753</f>
        <v>8.8192000000000732</v>
      </c>
      <c r="BB2134" s="274">
        <f t="shared" si="510"/>
        <v>0.26589877678332557</v>
      </c>
      <c r="BC2134" s="259">
        <f t="shared" si="511"/>
        <v>4.777556526821547E-4</v>
      </c>
      <c r="BD2134" s="259" t="str">
        <f t="shared" si="508"/>
        <v/>
      </c>
      <c r="BE2134" s="254" t="str">
        <f t="shared" si="509"/>
        <v/>
      </c>
    </row>
    <row r="2135" spans="1:57" ht="20.100000000000001" customHeight="1" x14ac:dyDescent="0.25">
      <c r="A2135" s="247">
        <v>1374</v>
      </c>
      <c r="B2135" s="247">
        <f>$B$755+(A2135*$B$758)</f>
        <v>3596.0350524414698</v>
      </c>
      <c r="C2135" s="247">
        <f>_xlfn.NORM.DIST($B2135,$B$752,$B$753,0)</f>
        <v>5.4204924440160494E-5</v>
      </c>
      <c r="D2135" s="247">
        <f>_xlfn.NORM.DIST($B2135,$B$752,$B$753,1)</f>
        <v>0.93267317241198922</v>
      </c>
      <c r="E2135" s="247">
        <f>IF(OR(D2135&lt;$F$757,D2135&gt;$F$758),C2135,"")</f>
        <v>5.4204924440160494E-5</v>
      </c>
      <c r="F2135" s="247" t="str">
        <f>IF(AND(D2135&gt;$F$757,D2135&lt;$F$758),C2135,"")</f>
        <v/>
      </c>
      <c r="G2135" s="247" t="str">
        <f>IF(C2135=MAX($C$761:$C$2761),C2135,"")</f>
        <v/>
      </c>
      <c r="H2135" s="247">
        <f>_xlfn.NORM.DIST(B2135,$F$753,$F$754,0)</f>
        <v>0</v>
      </c>
      <c r="I2135" s="247">
        <f>IF(H2135=MAX($H$761:$H$2761),C2135,"")</f>
        <v>5.4204924440160494E-5</v>
      </c>
      <c r="J2135" s="247" t="str">
        <f>IF(I2135=MIN($I$761:$I$2761),I2135,"")</f>
        <v/>
      </c>
      <c r="K2135" s="247"/>
      <c r="L2135" s="247"/>
      <c r="M2135" s="247"/>
      <c r="N2135" s="247"/>
      <c r="O2135" s="247">
        <v>1374</v>
      </c>
      <c r="P2135" s="247">
        <f>$P$755+(O2135*$P$758)</f>
        <v>209.56082588442905</v>
      </c>
      <c r="Q2135" s="247">
        <f>_xlfn.NORM.DIST(P2135,P$752,P$753,0)</f>
        <v>9.3014907475720966E-4</v>
      </c>
      <c r="R2135" s="247">
        <f>_xlfn.NORM.DIST(P2135,P$752,P$753,1)</f>
        <v>0.93267317241198933</v>
      </c>
      <c r="S2135" s="253">
        <f>IF(OR(R2135&lt;$T$757,R2135&gt;$T$758),Q2135,"")</f>
        <v>9.3014907475720966E-4</v>
      </c>
      <c r="T2135" s="253" t="str">
        <f>IF(AND(R2135&gt;$T$757,R2135&lt;$T$758),Q2135,"")</f>
        <v/>
      </c>
      <c r="U2135" s="253" t="str">
        <f>IF(Q2135=MAX($Q$761:$Q$2761),Q2135,"")</f>
        <v/>
      </c>
      <c r="V2135" s="253">
        <f>_xlfn.NORM.DIST(P2135,$T$753,$T$754,0)</f>
        <v>1.480008283374366E-91</v>
      </c>
      <c r="W2135" s="253" t="str">
        <f>IF(V2135=MAX($V$761:$V$2761),Q2135,"")</f>
        <v/>
      </c>
      <c r="X2135" s="253" t="str">
        <f t="shared" si="512"/>
        <v/>
      </c>
      <c r="AB2135" s="253">
        <v>1374</v>
      </c>
      <c r="AC2135" s="253">
        <f t="shared" si="528"/>
        <v>324.28095379380875</v>
      </c>
      <c r="AD2135" s="253">
        <f t="shared" si="513"/>
        <v>6.0109237382377457E-4</v>
      </c>
      <c r="AE2135" s="253">
        <f t="shared" si="514"/>
        <v>0.93267317241198944</v>
      </c>
      <c r="AF2135" s="253">
        <f>IF(OR(AE2135&lt;$T$757,AE2135&gt;$T$758),AD2135,"")</f>
        <v>6.0109237382377457E-4</v>
      </c>
      <c r="AG2135" s="253" t="str">
        <f t="shared" si="515"/>
        <v/>
      </c>
      <c r="AH2135" s="253" t="str">
        <f t="shared" si="516"/>
        <v/>
      </c>
      <c r="AI2135" s="253">
        <f t="shared" si="517"/>
        <v>8.1750488370051734E-6</v>
      </c>
      <c r="AJ2135" s="253" t="str">
        <f t="shared" si="518"/>
        <v/>
      </c>
      <c r="AK2135" s="253" t="str">
        <f t="shared" si="519"/>
        <v/>
      </c>
      <c r="AO2135" s="253">
        <v>1374</v>
      </c>
      <c r="AP2135" s="253">
        <f t="shared" si="520"/>
        <v>1911.7991129533611</v>
      </c>
      <c r="AQ2135" s="253">
        <f t="shared" si="521"/>
        <v>1.0195778781413924E-4</v>
      </c>
      <c r="AR2135" s="253">
        <f t="shared" si="522"/>
        <v>0.93267317241198922</v>
      </c>
      <c r="AS2135" s="253">
        <f>IF(OR(AR2135&lt;$T$757,AR2135&gt;$T$758),AQ2135,"")</f>
        <v>1.0195778781413924E-4</v>
      </c>
      <c r="AT2135" s="253" t="str">
        <f t="shared" si="523"/>
        <v/>
      </c>
      <c r="AU2135" s="253" t="str">
        <f t="shared" si="524"/>
        <v/>
      </c>
      <c r="AV2135" s="253">
        <f t="shared" si="525"/>
        <v>0</v>
      </c>
      <c r="AW2135" s="253">
        <f t="shared" si="526"/>
        <v>1.0195778781413924E-4</v>
      </c>
      <c r="AX2135" s="253" t="str">
        <f t="shared" si="527"/>
        <v/>
      </c>
      <c r="AZ2135" s="259"/>
      <c r="BA2135" s="259">
        <f>BA2134+$BD$753</f>
        <v>8.8256000000000725</v>
      </c>
      <c r="BB2135" s="274">
        <f t="shared" si="510"/>
        <v>0.26542102113064342</v>
      </c>
      <c r="BC2135" s="259">
        <f t="shared" si="511"/>
        <v>4.7709342113561037E-4</v>
      </c>
      <c r="BD2135" s="259" t="str">
        <f t="shared" si="508"/>
        <v/>
      </c>
      <c r="BE2135" s="254" t="str">
        <f t="shared" si="509"/>
        <v/>
      </c>
    </row>
    <row r="2136" spans="1:57" ht="20.100000000000001" customHeight="1" x14ac:dyDescent="0.25">
      <c r="A2136" s="247">
        <v>1375</v>
      </c>
      <c r="B2136" s="247">
        <f>$B$755+(A2136*$B$758)</f>
        <v>3605.6501194266075</v>
      </c>
      <c r="C2136" s="247">
        <f>_xlfn.NORM.DIST($B2136,$B$752,$B$753,0)</f>
        <v>5.3881099680778952E-5</v>
      </c>
      <c r="D2136" s="247">
        <f>_xlfn.NORM.DIST($B2136,$B$752,$B$753,1)</f>
        <v>0.93319279873114191</v>
      </c>
      <c r="E2136" s="247">
        <f>IF(OR(D2136&lt;$F$757,D2136&gt;$F$758),C2136,"")</f>
        <v>5.3881099680778952E-5</v>
      </c>
      <c r="F2136" s="247" t="str">
        <f>IF(AND(D2136&gt;$F$757,D2136&lt;$F$758),C2136,"")</f>
        <v/>
      </c>
      <c r="G2136" s="247" t="str">
        <f>IF(C2136=MAX($C$761:$C$2761),C2136,"")</f>
        <v/>
      </c>
      <c r="H2136" s="247">
        <f>_xlfn.NORM.DIST(B2136,$F$753,$F$754,0)</f>
        <v>0</v>
      </c>
      <c r="I2136" s="247">
        <f>IF(H2136=MAX($H$761:$H$2761),C2136,"")</f>
        <v>5.3881099680778952E-5</v>
      </c>
      <c r="J2136" s="247" t="str">
        <f>IF(I2136=MIN($I$761:$I$2761),I2136,"")</f>
        <v/>
      </c>
      <c r="K2136" s="247"/>
      <c r="L2136" s="247"/>
      <c r="M2136" s="247"/>
      <c r="N2136" s="247"/>
      <c r="O2136" s="247">
        <v>1375</v>
      </c>
      <c r="P2136" s="247">
        <f>$P$755+(O2136*$P$758)</f>
        <v>210.12114894829119</v>
      </c>
      <c r="Q2136" s="247">
        <f>_xlfn.NORM.DIST(P2136,P$752,P$753,0)</f>
        <v>9.2459228626551597E-4</v>
      </c>
      <c r="R2136" s="247">
        <f>_xlfn.NORM.DIST(P2136,P$752,P$753,1)</f>
        <v>0.93319279873114191</v>
      </c>
      <c r="S2136" s="253">
        <f>IF(OR(R2136&lt;$T$757,R2136&gt;$T$758),Q2136,"")</f>
        <v>9.2459228626551597E-4</v>
      </c>
      <c r="T2136" s="253" t="str">
        <f>IF(AND(R2136&gt;$T$757,R2136&lt;$T$758),Q2136,"")</f>
        <v/>
      </c>
      <c r="U2136" s="253" t="str">
        <f>IF(Q2136=MAX($Q$761:$Q$2761),Q2136,"")</f>
        <v/>
      </c>
      <c r="V2136" s="253">
        <f>_xlfn.NORM.DIST(P2136,$T$753,$T$754,0)</f>
        <v>1.3653160606376282E-91</v>
      </c>
      <c r="W2136" s="253" t="str">
        <f>IF(V2136=MAX($V$761:$V$2761),Q2136,"")</f>
        <v/>
      </c>
      <c r="X2136" s="253" t="str">
        <f t="shared" si="512"/>
        <v/>
      </c>
      <c r="AB2136" s="253">
        <v>1375</v>
      </c>
      <c r="AC2136" s="253">
        <f t="shared" si="528"/>
        <v>325.14801516758894</v>
      </c>
      <c r="AD2136" s="253">
        <f t="shared" si="513"/>
        <v>5.9750139762871658E-4</v>
      </c>
      <c r="AE2136" s="253">
        <f t="shared" si="514"/>
        <v>0.93319279873114191</v>
      </c>
      <c r="AF2136" s="253">
        <f>IF(OR(AE2136&lt;$T$757,AE2136&gt;$T$758),AD2136,"")</f>
        <v>5.9750139762871658E-4</v>
      </c>
      <c r="AG2136" s="253" t="str">
        <f t="shared" si="515"/>
        <v/>
      </c>
      <c r="AH2136" s="253" t="str">
        <f t="shared" si="516"/>
        <v/>
      </c>
      <c r="AI2136" s="253">
        <f t="shared" si="517"/>
        <v>8.0680601461833131E-6</v>
      </c>
      <c r="AJ2136" s="253" t="str">
        <f t="shared" si="518"/>
        <v/>
      </c>
      <c r="AK2136" s="253" t="str">
        <f t="shared" si="519"/>
        <v/>
      </c>
      <c r="AO2136" s="253">
        <v>1375</v>
      </c>
      <c r="AP2136" s="253">
        <f t="shared" si="520"/>
        <v>1916.9108752874608</v>
      </c>
      <c r="AQ2136" s="253">
        <f t="shared" si="521"/>
        <v>1.0134868344867827E-4</v>
      </c>
      <c r="AR2136" s="253">
        <f t="shared" si="522"/>
        <v>0.93319279873114191</v>
      </c>
      <c r="AS2136" s="253">
        <f>IF(OR(AR2136&lt;$T$757,AR2136&gt;$T$758),AQ2136,"")</f>
        <v>1.0134868344867827E-4</v>
      </c>
      <c r="AT2136" s="253" t="str">
        <f t="shared" si="523"/>
        <v/>
      </c>
      <c r="AU2136" s="253" t="str">
        <f t="shared" si="524"/>
        <v/>
      </c>
      <c r="AV2136" s="253">
        <f t="shared" si="525"/>
        <v>0</v>
      </c>
      <c r="AW2136" s="253">
        <f t="shared" si="526"/>
        <v>1.0134868344867827E-4</v>
      </c>
      <c r="AX2136" s="253" t="str">
        <f t="shared" si="527"/>
        <v/>
      </c>
      <c r="AZ2136" s="259"/>
      <c r="BA2136" s="259">
        <f>BA2135+$BD$753</f>
        <v>8.8320000000000718</v>
      </c>
      <c r="BB2136" s="274">
        <f t="shared" si="510"/>
        <v>0.26494392770950781</v>
      </c>
      <c r="BC2136" s="259">
        <f t="shared" si="511"/>
        <v>4.7643148163839522E-4</v>
      </c>
      <c r="BD2136" s="259" t="str">
        <f t="shared" si="508"/>
        <v/>
      </c>
      <c r="BE2136" s="254" t="str">
        <f t="shared" si="509"/>
        <v/>
      </c>
    </row>
    <row r="2137" spans="1:57" ht="20.100000000000001" customHeight="1" x14ac:dyDescent="0.25">
      <c r="A2137" s="247">
        <v>1376</v>
      </c>
      <c r="B2137" s="247">
        <f>$B$755+(A2137*$B$758)</f>
        <v>3615.2651864117452</v>
      </c>
      <c r="C2137" s="247">
        <f>_xlfn.NORM.DIST($B2137,$B$752,$B$753,0)</f>
        <v>5.3558352537140869E-5</v>
      </c>
      <c r="D2137" s="247">
        <f>_xlfn.NORM.DIST($B2137,$B$752,$B$753,1)</f>
        <v>0.93370931663110701</v>
      </c>
      <c r="E2137" s="247">
        <f>IF(OR(D2137&lt;$F$757,D2137&gt;$F$758),C2137,"")</f>
        <v>5.3558352537140869E-5</v>
      </c>
      <c r="F2137" s="247" t="str">
        <f>IF(AND(D2137&gt;$F$757,D2137&lt;$F$758),C2137,"")</f>
        <v/>
      </c>
      <c r="G2137" s="247" t="str">
        <f>IF(C2137=MAX($C$761:$C$2761),C2137,"")</f>
        <v/>
      </c>
      <c r="H2137" s="247">
        <f>_xlfn.NORM.DIST(B2137,$F$753,$F$754,0)</f>
        <v>0</v>
      </c>
      <c r="I2137" s="247">
        <f>IF(H2137=MAX($H$761:$H$2761),C2137,"")</f>
        <v>5.3558352537140869E-5</v>
      </c>
      <c r="J2137" s="247" t="str">
        <f>IF(I2137=MIN($I$761:$I$2761),I2137,"")</f>
        <v/>
      </c>
      <c r="K2137" s="247"/>
      <c r="L2137" s="247"/>
      <c r="M2137" s="247"/>
      <c r="N2137" s="247"/>
      <c r="O2137" s="247">
        <v>1376</v>
      </c>
      <c r="P2137" s="247">
        <f>$P$755+(O2137*$P$758)</f>
        <v>210.68147201215322</v>
      </c>
      <c r="Q2137" s="247">
        <f>_xlfn.NORM.DIST(P2137,P$752,P$753,0)</f>
        <v>9.1905398951229629E-4</v>
      </c>
      <c r="R2137" s="247">
        <f>_xlfn.NORM.DIST(P2137,P$752,P$753,1)</f>
        <v>0.93370931663110701</v>
      </c>
      <c r="S2137" s="253">
        <f>IF(OR(R2137&lt;$T$757,R2137&gt;$T$758),Q2137,"")</f>
        <v>9.1905398951229629E-4</v>
      </c>
      <c r="T2137" s="253" t="str">
        <f>IF(AND(R2137&gt;$T$757,R2137&lt;$T$758),Q2137,"")</f>
        <v/>
      </c>
      <c r="U2137" s="253" t="str">
        <f>IF(Q2137=MAX($Q$761:$Q$2761),Q2137,"")</f>
        <v/>
      </c>
      <c r="V2137" s="253">
        <f>_xlfn.NORM.DIST(P2137,$T$753,$T$754,0)</f>
        <v>1.2594916806928337E-91</v>
      </c>
      <c r="W2137" s="253" t="str">
        <f>IF(V2137=MAX($V$761:$V$2761),Q2137,"")</f>
        <v/>
      </c>
      <c r="X2137" s="253" t="str">
        <f t="shared" si="512"/>
        <v/>
      </c>
      <c r="AB2137" s="253">
        <v>1376</v>
      </c>
      <c r="AC2137" s="253">
        <f t="shared" si="528"/>
        <v>326.01507654136913</v>
      </c>
      <c r="AD2137" s="253">
        <f t="shared" si="513"/>
        <v>5.9392237139230123E-4</v>
      </c>
      <c r="AE2137" s="253">
        <f t="shared" si="514"/>
        <v>0.93370931663110701</v>
      </c>
      <c r="AF2137" s="253">
        <f>IF(OR(AE2137&lt;$T$757,AE2137&gt;$T$758),AD2137,"")</f>
        <v>5.9392237139230123E-4</v>
      </c>
      <c r="AG2137" s="253" t="str">
        <f t="shared" si="515"/>
        <v/>
      </c>
      <c r="AH2137" s="253" t="str">
        <f t="shared" si="516"/>
        <v/>
      </c>
      <c r="AI2137" s="253">
        <f t="shared" si="517"/>
        <v>7.9623442417375114E-6</v>
      </c>
      <c r="AJ2137" s="253" t="str">
        <f t="shared" si="518"/>
        <v/>
      </c>
      <c r="AK2137" s="253" t="str">
        <f t="shared" si="519"/>
        <v/>
      </c>
      <c r="AO2137" s="253">
        <v>1376</v>
      </c>
      <c r="AP2137" s="253">
        <f t="shared" si="520"/>
        <v>1922.0226376215605</v>
      </c>
      <c r="AQ2137" s="253">
        <f t="shared" si="521"/>
        <v>1.0074160604512991E-4</v>
      </c>
      <c r="AR2137" s="253">
        <f t="shared" si="522"/>
        <v>0.9337093166311069</v>
      </c>
      <c r="AS2137" s="253">
        <f>IF(OR(AR2137&lt;$T$757,AR2137&gt;$T$758),AQ2137,"")</f>
        <v>1.0074160604512991E-4</v>
      </c>
      <c r="AT2137" s="253" t="str">
        <f t="shared" si="523"/>
        <v/>
      </c>
      <c r="AU2137" s="253" t="str">
        <f t="shared" si="524"/>
        <v/>
      </c>
      <c r="AV2137" s="253">
        <f t="shared" si="525"/>
        <v>0</v>
      </c>
      <c r="AW2137" s="253">
        <f t="shared" si="526"/>
        <v>1.0074160604512991E-4</v>
      </c>
      <c r="AX2137" s="253" t="str">
        <f t="shared" si="527"/>
        <v/>
      </c>
      <c r="AZ2137" s="259"/>
      <c r="BA2137" s="259">
        <f>BA2136+$BD$753</f>
        <v>8.8384000000000711</v>
      </c>
      <c r="BB2137" s="274">
        <f t="shared" si="510"/>
        <v>0.26446749622786941</v>
      </c>
      <c r="BC2137" s="259">
        <f t="shared" si="511"/>
        <v>4.7576983642927395E-4</v>
      </c>
      <c r="BD2137" s="259" t="str">
        <f t="shared" si="508"/>
        <v/>
      </c>
      <c r="BE2137" s="254" t="str">
        <f t="shared" si="509"/>
        <v/>
      </c>
    </row>
    <row r="2138" spans="1:57" ht="20.100000000000001" customHeight="1" x14ac:dyDescent="0.25">
      <c r="A2138" s="247">
        <v>1377</v>
      </c>
      <c r="B2138" s="247">
        <f>$B$755+(A2138*$B$758)</f>
        <v>3624.8802533968828</v>
      </c>
      <c r="C2138" s="247">
        <f>_xlfn.NORM.DIST($B2138,$B$752,$B$753,0)</f>
        <v>5.3236686851234969E-5</v>
      </c>
      <c r="D2138" s="247">
        <f>_xlfn.NORM.DIST($B2138,$B$752,$B$753,1)</f>
        <v>0.93422273649176257</v>
      </c>
      <c r="E2138" s="247">
        <f>IF(OR(D2138&lt;$F$757,D2138&gt;$F$758),C2138,"")</f>
        <v>5.3236686851234969E-5</v>
      </c>
      <c r="F2138" s="247" t="str">
        <f>IF(AND(D2138&gt;$F$757,D2138&lt;$F$758),C2138,"")</f>
        <v/>
      </c>
      <c r="G2138" s="247" t="str">
        <f>IF(C2138=MAX($C$761:$C$2761),C2138,"")</f>
        <v/>
      </c>
      <c r="H2138" s="247">
        <f>_xlfn.NORM.DIST(B2138,$F$753,$F$754,0)</f>
        <v>0</v>
      </c>
      <c r="I2138" s="247">
        <f>IF(H2138=MAX($H$761:$H$2761),C2138,"")</f>
        <v>5.3236686851234969E-5</v>
      </c>
      <c r="J2138" s="247" t="str">
        <f>IF(I2138=MIN($I$761:$I$2761),I2138,"")</f>
        <v/>
      </c>
      <c r="K2138" s="247"/>
      <c r="L2138" s="247"/>
      <c r="M2138" s="247"/>
      <c r="N2138" s="247"/>
      <c r="O2138" s="247">
        <v>1377</v>
      </c>
      <c r="P2138" s="247">
        <f>$P$755+(O2138*$P$758)</f>
        <v>211.24179507601536</v>
      </c>
      <c r="Q2138" s="247">
        <f>_xlfn.NORM.DIST(P2138,P$752,P$753,0)</f>
        <v>9.1353425042554892E-4</v>
      </c>
      <c r="R2138" s="247">
        <f>_xlfn.NORM.DIST(P2138,P$752,P$753,1)</f>
        <v>0.93422273649176257</v>
      </c>
      <c r="S2138" s="253">
        <f>IF(OR(R2138&lt;$T$757,R2138&gt;$T$758),Q2138,"")</f>
        <v>9.1353425042554892E-4</v>
      </c>
      <c r="T2138" s="253" t="str">
        <f>IF(AND(R2138&gt;$T$757,R2138&lt;$T$758),Q2138,"")</f>
        <v/>
      </c>
      <c r="U2138" s="253" t="str">
        <f>IF(Q2138=MAX($Q$761:$Q$2761),Q2138,"")</f>
        <v/>
      </c>
      <c r="V2138" s="253">
        <f>_xlfn.NORM.DIST(P2138,$T$753,$T$754,0)</f>
        <v>1.1618510603970239E-91</v>
      </c>
      <c r="W2138" s="253" t="str">
        <f>IF(V2138=MAX($V$761:$V$2761),Q2138,"")</f>
        <v/>
      </c>
      <c r="X2138" s="253" t="str">
        <f t="shared" si="512"/>
        <v/>
      </c>
      <c r="AB2138" s="253">
        <v>1377</v>
      </c>
      <c r="AC2138" s="253">
        <f t="shared" si="528"/>
        <v>326.88213791514931</v>
      </c>
      <c r="AD2138" s="253">
        <f t="shared" si="513"/>
        <v>5.9035533771933186E-4</v>
      </c>
      <c r="AE2138" s="253">
        <f t="shared" si="514"/>
        <v>0.93422273649176257</v>
      </c>
      <c r="AF2138" s="253">
        <f>IF(OR(AE2138&lt;$T$757,AE2138&gt;$T$758),AD2138,"")</f>
        <v>5.9035533771933186E-4</v>
      </c>
      <c r="AG2138" s="253" t="str">
        <f t="shared" si="515"/>
        <v/>
      </c>
      <c r="AH2138" s="253" t="str">
        <f t="shared" si="516"/>
        <v/>
      </c>
      <c r="AI2138" s="253">
        <f t="shared" si="517"/>
        <v>7.8578878070490696E-6</v>
      </c>
      <c r="AJ2138" s="253" t="str">
        <f t="shared" si="518"/>
        <v/>
      </c>
      <c r="AK2138" s="253" t="str">
        <f t="shared" si="519"/>
        <v/>
      </c>
      <c r="AO2138" s="253">
        <v>1377</v>
      </c>
      <c r="AP2138" s="253">
        <f t="shared" si="520"/>
        <v>1927.1343999556611</v>
      </c>
      <c r="AQ2138" s="253">
        <f t="shared" si="521"/>
        <v>1.0013656283015603E-4</v>
      </c>
      <c r="AR2138" s="253">
        <f t="shared" si="522"/>
        <v>0.93422273649176257</v>
      </c>
      <c r="AS2138" s="253">
        <f>IF(OR(AR2138&lt;$T$757,AR2138&gt;$T$758),AQ2138,"")</f>
        <v>1.0013656283015603E-4</v>
      </c>
      <c r="AT2138" s="253" t="str">
        <f t="shared" si="523"/>
        <v/>
      </c>
      <c r="AU2138" s="253" t="str">
        <f t="shared" si="524"/>
        <v/>
      </c>
      <c r="AV2138" s="253">
        <f t="shared" si="525"/>
        <v>0</v>
      </c>
      <c r="AW2138" s="253">
        <f t="shared" si="526"/>
        <v>1.0013656283015603E-4</v>
      </c>
      <c r="AX2138" s="253" t="str">
        <f t="shared" si="527"/>
        <v/>
      </c>
      <c r="AZ2138" s="259"/>
      <c r="BA2138" s="259">
        <f>BA2137+$BD$753</f>
        <v>8.8448000000000704</v>
      </c>
      <c r="BB2138" s="274">
        <f t="shared" si="510"/>
        <v>0.26399172639144014</v>
      </c>
      <c r="BC2138" s="259">
        <f t="shared" si="511"/>
        <v>4.7510848773557601E-4</v>
      </c>
      <c r="BD2138" s="259" t="str">
        <f t="shared" si="508"/>
        <v/>
      </c>
      <c r="BE2138" s="254" t="str">
        <f t="shared" si="509"/>
        <v/>
      </c>
    </row>
    <row r="2139" spans="1:57" ht="20.100000000000001" customHeight="1" x14ac:dyDescent="0.25">
      <c r="A2139" s="247">
        <v>1378</v>
      </c>
      <c r="B2139" s="247">
        <f>$B$755+(A2139*$B$758)</f>
        <v>3634.4953203820205</v>
      </c>
      <c r="C2139" s="247">
        <f>_xlfn.NORM.DIST($B2139,$B$752,$B$753,0)</f>
        <v>5.2916106390252422E-5</v>
      </c>
      <c r="D2139" s="247">
        <f>_xlfn.NORM.DIST($B2139,$B$752,$B$753,1)</f>
        <v>0.93473306872956785</v>
      </c>
      <c r="E2139" s="247">
        <f>IF(OR(D2139&lt;$F$757,D2139&gt;$F$758),C2139,"")</f>
        <v>5.2916106390252422E-5</v>
      </c>
      <c r="F2139" s="247" t="str">
        <f>IF(AND(D2139&gt;$F$757,D2139&lt;$F$758),C2139,"")</f>
        <v/>
      </c>
      <c r="G2139" s="247" t="str">
        <f>IF(C2139=MAX($C$761:$C$2761),C2139,"")</f>
        <v/>
      </c>
      <c r="H2139" s="247">
        <f>_xlfn.NORM.DIST(B2139,$F$753,$F$754,0)</f>
        <v>0</v>
      </c>
      <c r="I2139" s="247">
        <f>IF(H2139=MAX($H$761:$H$2761),C2139,"")</f>
        <v>5.2916106390252422E-5</v>
      </c>
      <c r="J2139" s="247" t="str">
        <f>IF(I2139=MIN($I$761:$I$2761),I2139,"")</f>
        <v/>
      </c>
      <c r="K2139" s="247"/>
      <c r="L2139" s="247"/>
      <c r="M2139" s="247"/>
      <c r="N2139" s="247"/>
      <c r="O2139" s="247">
        <v>1378</v>
      </c>
      <c r="P2139" s="247">
        <f>$P$755+(O2139*$P$758)</f>
        <v>211.80211813987751</v>
      </c>
      <c r="Q2139" s="247">
        <f>_xlfn.NORM.DIST(P2139,P$752,P$753,0)</f>
        <v>9.080331336497597E-4</v>
      </c>
      <c r="R2139" s="247">
        <f>_xlfn.NORM.DIST(P2139,P$752,P$753,1)</f>
        <v>0.93473306872956796</v>
      </c>
      <c r="S2139" s="253">
        <f>IF(OR(R2139&lt;$T$757,R2139&gt;$T$758),Q2139,"")</f>
        <v>9.080331336497597E-4</v>
      </c>
      <c r="T2139" s="253" t="str">
        <f>IF(AND(R2139&gt;$T$757,R2139&lt;$T$758),Q2139,"")</f>
        <v/>
      </c>
      <c r="U2139" s="253" t="str">
        <f>IF(Q2139=MAX($Q$761:$Q$2761),Q2139,"")</f>
        <v/>
      </c>
      <c r="V2139" s="253">
        <f>_xlfn.NORM.DIST(P2139,$T$753,$T$754,0)</f>
        <v>1.0717627667136619E-91</v>
      </c>
      <c r="W2139" s="253" t="str">
        <f>IF(V2139=MAX($V$761:$V$2761),Q2139,"")</f>
        <v/>
      </c>
      <c r="X2139" s="253" t="str">
        <f t="shared" si="512"/>
        <v/>
      </c>
      <c r="AB2139" s="253">
        <v>1378</v>
      </c>
      <c r="AC2139" s="253">
        <f t="shared" si="528"/>
        <v>327.7491992889295</v>
      </c>
      <c r="AD2139" s="253">
        <f t="shared" si="513"/>
        <v>5.8680033838516175E-4</v>
      </c>
      <c r="AE2139" s="253">
        <f t="shared" si="514"/>
        <v>0.93473306872956785</v>
      </c>
      <c r="AF2139" s="253">
        <f>IF(OR(AE2139&lt;$T$757,AE2139&gt;$T$758),AD2139,"")</f>
        <v>5.8680033838516175E-4</v>
      </c>
      <c r="AG2139" s="253" t="str">
        <f t="shared" si="515"/>
        <v/>
      </c>
      <c r="AH2139" s="253" t="str">
        <f t="shared" si="516"/>
        <v/>
      </c>
      <c r="AI2139" s="253">
        <f t="shared" si="517"/>
        <v>7.75467764003474E-6</v>
      </c>
      <c r="AJ2139" s="253" t="str">
        <f t="shared" si="518"/>
        <v/>
      </c>
      <c r="AK2139" s="253" t="str">
        <f t="shared" si="519"/>
        <v/>
      </c>
      <c r="AO2139" s="253">
        <v>1378</v>
      </c>
      <c r="AP2139" s="253">
        <f t="shared" si="520"/>
        <v>1932.2461622897608</v>
      </c>
      <c r="AQ2139" s="253">
        <f t="shared" si="521"/>
        <v>9.9533560889727225E-5</v>
      </c>
      <c r="AR2139" s="253">
        <f t="shared" si="522"/>
        <v>0.93473306872956785</v>
      </c>
      <c r="AS2139" s="253">
        <f>IF(OR(AR2139&lt;$T$757,AR2139&gt;$T$758),AQ2139,"")</f>
        <v>9.9533560889727225E-5</v>
      </c>
      <c r="AT2139" s="253" t="str">
        <f t="shared" si="523"/>
        <v/>
      </c>
      <c r="AU2139" s="253" t="str">
        <f t="shared" si="524"/>
        <v/>
      </c>
      <c r="AV2139" s="253">
        <f t="shared" si="525"/>
        <v>0</v>
      </c>
      <c r="AW2139" s="253">
        <f t="shared" si="526"/>
        <v>9.9533560889727225E-5</v>
      </c>
      <c r="AX2139" s="253" t="str">
        <f t="shared" si="527"/>
        <v/>
      </c>
      <c r="AZ2139" s="259"/>
      <c r="BA2139" s="259">
        <f>BA2138+$BD$753</f>
        <v>8.8512000000000697</v>
      </c>
      <c r="BB2139" s="274">
        <f t="shared" si="510"/>
        <v>0.26351661790370456</v>
      </c>
      <c r="BC2139" s="259">
        <f t="shared" si="511"/>
        <v>4.7444743777597109E-4</v>
      </c>
      <c r="BD2139" s="259" t="str">
        <f t="shared" si="508"/>
        <v/>
      </c>
      <c r="BE2139" s="254" t="str">
        <f t="shared" si="509"/>
        <v/>
      </c>
    </row>
    <row r="2140" spans="1:57" ht="20.100000000000001" customHeight="1" x14ac:dyDescent="0.25">
      <c r="A2140" s="248">
        <v>1379</v>
      </c>
      <c r="B2140" s="247">
        <f>$B$755+(A2140*$B$758)</f>
        <v>3644.1103873671582</v>
      </c>
      <c r="C2140" s="247">
        <f>_xlfn.NORM.DIST($B2140,$B$752,$B$753,0)</f>
        <v>5.2596614846795706E-5</v>
      </c>
      <c r="D2140" s="247">
        <f>_xlfn.NORM.DIST($B2140,$B$752,$B$753,1)</f>
        <v>0.93524032379684541</v>
      </c>
      <c r="E2140" s="247">
        <f>IF(OR(D2140&lt;$F$757,D2140&gt;$F$758),C2140,"")</f>
        <v>5.2596614846795706E-5</v>
      </c>
      <c r="F2140" s="247" t="str">
        <f>IF(AND(D2140&gt;$F$757,D2140&lt;$F$758),C2140,"")</f>
        <v/>
      </c>
      <c r="G2140" s="247" t="str">
        <f>IF(C2140=MAX($C$761:$C$2761),C2140,"")</f>
        <v/>
      </c>
      <c r="H2140" s="247">
        <f>_xlfn.NORM.DIST(B2140,$F$753,$F$754,0)</f>
        <v>0</v>
      </c>
      <c r="I2140" s="247">
        <f>IF(H2140=MAX($H$761:$H$2761),C2140,"")</f>
        <v>5.2596614846795706E-5</v>
      </c>
      <c r="J2140" s="247" t="str">
        <f>IF(I2140=MIN($I$761:$I$2761),I2140,"")</f>
        <v/>
      </c>
      <c r="K2140" s="247"/>
      <c r="L2140" s="247"/>
      <c r="M2140" s="247"/>
      <c r="N2140" s="247"/>
      <c r="O2140" s="248">
        <v>1379</v>
      </c>
      <c r="P2140" s="247">
        <f>$P$755+(O2140*$P$758)</f>
        <v>212.36244120373954</v>
      </c>
      <c r="Q2140" s="247">
        <f>_xlfn.NORM.DIST(P2140,P$752,P$753,0)</f>
        <v>9.0255070254948106E-4</v>
      </c>
      <c r="R2140" s="247">
        <f>_xlfn.NORM.DIST(P2140,P$752,P$753,1)</f>
        <v>0.93524032379684541</v>
      </c>
      <c r="S2140" s="253">
        <f>IF(OR(R2140&lt;$T$757,R2140&gt;$T$758),Q2140,"")</f>
        <v>9.0255070254948106E-4</v>
      </c>
      <c r="T2140" s="253" t="str">
        <f>IF(AND(R2140&gt;$T$757,R2140&lt;$T$758),Q2140,"")</f>
        <v/>
      </c>
      <c r="U2140" s="253" t="str">
        <f>IF(Q2140=MAX($Q$761:$Q$2761),Q2140,"")</f>
        <v/>
      </c>
      <c r="V2140" s="253">
        <f>_xlfn.NORM.DIST(P2140,$T$753,$T$754,0)</f>
        <v>9.886439739198598E-92</v>
      </c>
      <c r="W2140" s="253" t="str">
        <f>IF(V2140=MAX($V$761:$V$2761),Q2140,"")</f>
        <v/>
      </c>
      <c r="X2140" s="253" t="str">
        <f t="shared" si="512"/>
        <v/>
      </c>
      <c r="AB2140" s="259">
        <v>1379</v>
      </c>
      <c r="AC2140" s="253">
        <f t="shared" si="528"/>
        <v>328.61626066270992</v>
      </c>
      <c r="AD2140" s="253">
        <f t="shared" si="513"/>
        <v>5.8325741433801052E-4</v>
      </c>
      <c r="AE2140" s="253">
        <f t="shared" si="514"/>
        <v>0.93524032379684541</v>
      </c>
      <c r="AF2140" s="253">
        <f>IF(OR(AE2140&lt;$T$757,AE2140&gt;$T$758),AD2140,"")</f>
        <v>5.8325741433801052E-4</v>
      </c>
      <c r="AG2140" s="253" t="str">
        <f t="shared" si="515"/>
        <v/>
      </c>
      <c r="AH2140" s="253" t="str">
        <f t="shared" si="516"/>
        <v/>
      </c>
      <c r="AI2140" s="253">
        <f t="shared" si="517"/>
        <v>7.6527006524835709E-6</v>
      </c>
      <c r="AJ2140" s="253" t="str">
        <f t="shared" si="518"/>
        <v/>
      </c>
      <c r="AK2140" s="253" t="str">
        <f t="shared" si="519"/>
        <v/>
      </c>
      <c r="AO2140" s="259">
        <v>1379</v>
      </c>
      <c r="AP2140" s="253">
        <f t="shared" si="520"/>
        <v>1937.3579246238605</v>
      </c>
      <c r="AQ2140" s="253">
        <f t="shared" si="521"/>
        <v>9.8932607169514367E-5</v>
      </c>
      <c r="AR2140" s="253">
        <f t="shared" si="522"/>
        <v>0.93524032379684541</v>
      </c>
      <c r="AS2140" s="253">
        <f>IF(OR(AR2140&lt;$T$757,AR2140&gt;$T$758),AQ2140,"")</f>
        <v>9.8932607169514367E-5</v>
      </c>
      <c r="AT2140" s="253" t="str">
        <f t="shared" si="523"/>
        <v/>
      </c>
      <c r="AU2140" s="253" t="str">
        <f t="shared" si="524"/>
        <v/>
      </c>
      <c r="AV2140" s="253">
        <f t="shared" si="525"/>
        <v>0</v>
      </c>
      <c r="AW2140" s="253">
        <f t="shared" si="526"/>
        <v>9.8932607169514367E-5</v>
      </c>
      <c r="AX2140" s="253" t="str">
        <f t="shared" si="527"/>
        <v/>
      </c>
      <c r="AZ2140" s="259"/>
      <c r="BA2140" s="259">
        <f>BA2139+$BD$753</f>
        <v>8.857600000000069</v>
      </c>
      <c r="BB2140" s="274">
        <f t="shared" si="510"/>
        <v>0.26304217046592859</v>
      </c>
      <c r="BC2140" s="259">
        <f t="shared" si="511"/>
        <v>4.7378668875797114E-4</v>
      </c>
      <c r="BD2140" s="259" t="str">
        <f t="shared" si="508"/>
        <v/>
      </c>
      <c r="BE2140" s="254" t="str">
        <f t="shared" si="509"/>
        <v/>
      </c>
    </row>
    <row r="2141" spans="1:57" ht="20.100000000000001" customHeight="1" x14ac:dyDescent="0.25">
      <c r="A2141" s="247">
        <v>1380</v>
      </c>
      <c r="B2141" s="247">
        <f>$B$755+(A2141*$B$758)</f>
        <v>3653.7254543522959</v>
      </c>
      <c r="C2141" s="247">
        <f>_xlfn.NORM.DIST($B2141,$B$752,$B$753,0)</f>
        <v>5.2278215839092052E-5</v>
      </c>
      <c r="D2141" s="247">
        <f>_xlfn.NORM.DIST($B2141,$B$752,$B$753,1)</f>
        <v>0.93574451218106425</v>
      </c>
      <c r="E2141" s="247">
        <f>IF(OR(D2141&lt;$F$757,D2141&gt;$F$758),C2141,"")</f>
        <v>5.2278215839092052E-5</v>
      </c>
      <c r="F2141" s="247" t="str">
        <f>IF(AND(D2141&gt;$F$757,D2141&lt;$F$758),C2141,"")</f>
        <v/>
      </c>
      <c r="G2141" s="247" t="str">
        <f>IF(C2141=MAX($C$761:$C$2761),C2141,"")</f>
        <v/>
      </c>
      <c r="H2141" s="247">
        <f>_xlfn.NORM.DIST(B2141,$F$753,$F$754,0)</f>
        <v>0</v>
      </c>
      <c r="I2141" s="247">
        <f>IF(H2141=MAX($H$761:$H$2761),C2141,"")</f>
        <v>5.2278215839092052E-5</v>
      </c>
      <c r="J2141" s="247" t="str">
        <f>IF(I2141=MIN($I$761:$I$2761),I2141,"")</f>
        <v/>
      </c>
      <c r="K2141" s="247"/>
      <c r="L2141" s="247"/>
      <c r="M2141" s="247"/>
      <c r="N2141" s="247"/>
      <c r="O2141" s="247">
        <v>1380</v>
      </c>
      <c r="P2141" s="247">
        <f>$P$755+(O2141*$P$758)</f>
        <v>212.92276426760168</v>
      </c>
      <c r="Q2141" s="247">
        <f>_xlfn.NORM.DIST(P2141,P$752,P$753,0)</f>
        <v>8.9708701921299499E-4</v>
      </c>
      <c r="R2141" s="247">
        <f>_xlfn.NORM.DIST(P2141,P$752,P$753,1)</f>
        <v>0.93574451218106414</v>
      </c>
      <c r="S2141" s="253">
        <f>IF(OR(R2141&lt;$T$757,R2141&gt;$T$758),Q2141,"")</f>
        <v>8.9708701921299499E-4</v>
      </c>
      <c r="T2141" s="253" t="str">
        <f>IF(AND(R2141&gt;$T$757,R2141&lt;$T$758),Q2141,"")</f>
        <v/>
      </c>
      <c r="U2141" s="253" t="str">
        <f>IF(Q2141=MAX($Q$761:$Q$2761),Q2141,"")</f>
        <v/>
      </c>
      <c r="V2141" s="253">
        <f>_xlfn.NORM.DIST(P2141,$T$753,$T$754,0)</f>
        <v>9.1195673051767564E-92</v>
      </c>
      <c r="W2141" s="253" t="str">
        <f>IF(V2141=MAX($V$761:$V$2761),Q2141,"")</f>
        <v/>
      </c>
      <c r="X2141" s="253" t="str">
        <f t="shared" si="512"/>
        <v/>
      </c>
      <c r="AB2141" s="253">
        <v>1380</v>
      </c>
      <c r="AC2141" s="253">
        <f t="shared" si="528"/>
        <v>329.48332203649011</v>
      </c>
      <c r="AD2141" s="253">
        <f t="shared" si="513"/>
        <v>5.7972660570133417E-4</v>
      </c>
      <c r="AE2141" s="253">
        <f t="shared" si="514"/>
        <v>0.93574451218106425</v>
      </c>
      <c r="AF2141" s="253">
        <f>IF(OR(AE2141&lt;$T$757,AE2141&gt;$T$758),AD2141,"")</f>
        <v>5.7972660570133417E-4</v>
      </c>
      <c r="AG2141" s="253" t="str">
        <f t="shared" si="515"/>
        <v/>
      </c>
      <c r="AH2141" s="253" t="str">
        <f t="shared" si="516"/>
        <v/>
      </c>
      <c r="AI2141" s="253">
        <f t="shared" si="517"/>
        <v>7.5519438693933717E-6</v>
      </c>
      <c r="AJ2141" s="253" t="str">
        <f t="shared" si="518"/>
        <v/>
      </c>
      <c r="AK2141" s="253" t="str">
        <f t="shared" si="519"/>
        <v/>
      </c>
      <c r="AO2141" s="253">
        <v>1380</v>
      </c>
      <c r="AP2141" s="253">
        <f t="shared" si="520"/>
        <v>1942.4696869579602</v>
      </c>
      <c r="AQ2141" s="253">
        <f t="shared" si="521"/>
        <v>9.833370847529111E-5</v>
      </c>
      <c r="AR2141" s="253">
        <f t="shared" si="522"/>
        <v>0.93574451218106414</v>
      </c>
      <c r="AS2141" s="253">
        <f>IF(OR(AR2141&lt;$T$757,AR2141&gt;$T$758),AQ2141,"")</f>
        <v>9.833370847529111E-5</v>
      </c>
      <c r="AT2141" s="253" t="str">
        <f t="shared" si="523"/>
        <v/>
      </c>
      <c r="AU2141" s="253" t="str">
        <f t="shared" si="524"/>
        <v/>
      </c>
      <c r="AV2141" s="253">
        <f t="shared" si="525"/>
        <v>0</v>
      </c>
      <c r="AW2141" s="253">
        <f t="shared" si="526"/>
        <v>9.833370847529111E-5</v>
      </c>
      <c r="AX2141" s="253" t="str">
        <f t="shared" si="527"/>
        <v/>
      </c>
      <c r="AZ2141" s="259"/>
      <c r="BA2141" s="259">
        <f>BA2140+$BD$753</f>
        <v>8.8640000000000683</v>
      </c>
      <c r="BB2141" s="274">
        <f t="shared" si="510"/>
        <v>0.26256838377717062</v>
      </c>
      <c r="BC2141" s="259">
        <f t="shared" si="511"/>
        <v>4.7312624287942917E-4</v>
      </c>
      <c r="BD2141" s="259" t="str">
        <f t="shared" si="508"/>
        <v/>
      </c>
      <c r="BE2141" s="254" t="str">
        <f t="shared" si="509"/>
        <v/>
      </c>
    </row>
    <row r="2142" spans="1:57" ht="20.100000000000001" customHeight="1" x14ac:dyDescent="0.25">
      <c r="A2142" s="247">
        <v>1381</v>
      </c>
      <c r="B2142" s="247">
        <f>$B$755+(A2142*$B$758)</f>
        <v>3663.3405213374335</v>
      </c>
      <c r="C2142" s="247">
        <f>_xlfn.NORM.DIST($B2142,$B$752,$B$753,0)</f>
        <v>5.1960912911211718E-5</v>
      </c>
      <c r="D2142" s="247">
        <f>_xlfn.NORM.DIST($B2142,$B$752,$B$753,1)</f>
        <v>0.93624564440412628</v>
      </c>
      <c r="E2142" s="247">
        <f>IF(OR(D2142&lt;$F$757,D2142&gt;$F$758),C2142,"")</f>
        <v>5.1960912911211718E-5</v>
      </c>
      <c r="F2142" s="247" t="str">
        <f>IF(AND(D2142&gt;$F$757,D2142&lt;$F$758),C2142,"")</f>
        <v/>
      </c>
      <c r="G2142" s="247" t="str">
        <f>IF(C2142=MAX($C$761:$C$2761),C2142,"")</f>
        <v/>
      </c>
      <c r="H2142" s="247">
        <f>_xlfn.NORM.DIST(B2142,$F$753,$F$754,0)</f>
        <v>0</v>
      </c>
      <c r="I2142" s="247">
        <f>IF(H2142=MAX($H$761:$H$2761),C2142,"")</f>
        <v>5.1960912911211718E-5</v>
      </c>
      <c r="J2142" s="247" t="str">
        <f>IF(I2142=MIN($I$761:$I$2761),I2142,"")</f>
        <v/>
      </c>
      <c r="K2142" s="247"/>
      <c r="L2142" s="247"/>
      <c r="M2142" s="247"/>
      <c r="N2142" s="247"/>
      <c r="O2142" s="247">
        <v>1381</v>
      </c>
      <c r="P2142" s="247">
        <f>$P$755+(O2142*$P$758)</f>
        <v>213.48308733146382</v>
      </c>
      <c r="Q2142" s="247">
        <f>_xlfn.NORM.DIST(P2142,P$752,P$753,0)</f>
        <v>8.9164214445606267E-4</v>
      </c>
      <c r="R2142" s="247">
        <f>_xlfn.NORM.DIST(P2142,P$752,P$753,1)</f>
        <v>0.93624564440412628</v>
      </c>
      <c r="S2142" s="253">
        <f>IF(OR(R2142&lt;$T$757,R2142&gt;$T$758),Q2142,"")</f>
        <v>8.9164214445606267E-4</v>
      </c>
      <c r="T2142" s="253" t="str">
        <f>IF(AND(R2142&gt;$T$757,R2142&lt;$T$758),Q2142,"")</f>
        <v/>
      </c>
      <c r="U2142" s="253" t="str">
        <f>IF(Q2142=MAX($Q$761:$Q$2761),Q2142,"")</f>
        <v/>
      </c>
      <c r="V2142" s="253">
        <f>_xlfn.NORM.DIST(P2142,$T$753,$T$754,0)</f>
        <v>8.4120451218058638E-92</v>
      </c>
      <c r="W2142" s="253" t="str">
        <f>IF(V2142=MAX($V$761:$V$2761),Q2142,"")</f>
        <v/>
      </c>
      <c r="X2142" s="253" t="str">
        <f t="shared" si="512"/>
        <v/>
      </c>
      <c r="AB2142" s="253">
        <v>1381</v>
      </c>
      <c r="AC2142" s="253">
        <f t="shared" si="528"/>
        <v>330.3503834102703</v>
      </c>
      <c r="AD2142" s="253">
        <f t="shared" si="513"/>
        <v>5.7620795177623987E-4</v>
      </c>
      <c r="AE2142" s="253">
        <f t="shared" si="514"/>
        <v>0.93624564440412628</v>
      </c>
      <c r="AF2142" s="253">
        <f>IF(OR(AE2142&lt;$T$757,AE2142&gt;$T$758),AD2142,"")</f>
        <v>5.7620795177623987E-4</v>
      </c>
      <c r="AG2142" s="253" t="str">
        <f t="shared" si="515"/>
        <v/>
      </c>
      <c r="AH2142" s="253" t="str">
        <f t="shared" si="516"/>
        <v/>
      </c>
      <c r="AI2142" s="253">
        <f t="shared" si="517"/>
        <v>7.4523944283068797E-6</v>
      </c>
      <c r="AJ2142" s="253" t="str">
        <f t="shared" si="518"/>
        <v/>
      </c>
      <c r="AK2142" s="253" t="str">
        <f t="shared" si="519"/>
        <v/>
      </c>
      <c r="AO2142" s="253">
        <v>1381</v>
      </c>
      <c r="AP2142" s="253">
        <f t="shared" si="520"/>
        <v>1947.5814492920599</v>
      </c>
      <c r="AQ2142" s="253">
        <f t="shared" si="521"/>
        <v>9.7736871473344173E-5</v>
      </c>
      <c r="AR2142" s="253">
        <f t="shared" si="522"/>
        <v>0.93624564440412628</v>
      </c>
      <c r="AS2142" s="253">
        <f>IF(OR(AR2142&lt;$T$757,AR2142&gt;$T$758),AQ2142,"")</f>
        <v>9.7736871473344173E-5</v>
      </c>
      <c r="AT2142" s="253" t="str">
        <f t="shared" si="523"/>
        <v/>
      </c>
      <c r="AU2142" s="253" t="str">
        <f t="shared" si="524"/>
        <v/>
      </c>
      <c r="AV2142" s="253">
        <f t="shared" si="525"/>
        <v>0</v>
      </c>
      <c r="AW2142" s="253">
        <f t="shared" si="526"/>
        <v>9.7736871473344173E-5</v>
      </c>
      <c r="AX2142" s="253" t="str">
        <f t="shared" si="527"/>
        <v/>
      </c>
      <c r="AZ2142" s="259"/>
      <c r="BA2142" s="259">
        <f>BA2141+$BD$753</f>
        <v>8.8704000000000676</v>
      </c>
      <c r="BB2142" s="274">
        <f t="shared" si="510"/>
        <v>0.26209525753429119</v>
      </c>
      <c r="BC2142" s="259">
        <f t="shared" si="511"/>
        <v>4.7246610232931641E-4</v>
      </c>
      <c r="BD2142" s="259" t="str">
        <f t="shared" si="508"/>
        <v/>
      </c>
      <c r="BE2142" s="254" t="str">
        <f t="shared" si="509"/>
        <v/>
      </c>
    </row>
    <row r="2143" spans="1:57" ht="20.100000000000001" customHeight="1" x14ac:dyDescent="0.25">
      <c r="A2143" s="247">
        <v>1382</v>
      </c>
      <c r="B2143" s="247">
        <f>$B$755+(A2143*$B$758)</f>
        <v>3672.9555883225712</v>
      </c>
      <c r="C2143" s="247">
        <f>_xlfn.NORM.DIST($B2143,$B$752,$B$753,0)</f>
        <v>5.164470953329078E-5</v>
      </c>
      <c r="D2143" s="247">
        <f>_xlfn.NORM.DIST($B2143,$B$752,$B$753,1)</f>
        <v>0.93674373102165465</v>
      </c>
      <c r="E2143" s="247">
        <f>IF(OR(D2143&lt;$F$757,D2143&gt;$F$758),C2143,"")</f>
        <v>5.164470953329078E-5</v>
      </c>
      <c r="F2143" s="247" t="str">
        <f>IF(AND(D2143&gt;$F$757,D2143&lt;$F$758),C2143,"")</f>
        <v/>
      </c>
      <c r="G2143" s="247" t="str">
        <f>IF(C2143=MAX($C$761:$C$2761),C2143,"")</f>
        <v/>
      </c>
      <c r="H2143" s="247">
        <f>_xlfn.NORM.DIST(B2143,$F$753,$F$754,0)</f>
        <v>0</v>
      </c>
      <c r="I2143" s="247">
        <f>IF(H2143=MAX($H$761:$H$2761),C2143,"")</f>
        <v>5.164470953329078E-5</v>
      </c>
      <c r="J2143" s="247" t="str">
        <f>IF(I2143=MIN($I$761:$I$2761),I2143,"")</f>
        <v/>
      </c>
      <c r="K2143" s="247"/>
      <c r="L2143" s="247"/>
      <c r="M2143" s="247"/>
      <c r="N2143" s="247"/>
      <c r="O2143" s="247">
        <v>1382</v>
      </c>
      <c r="P2143" s="247">
        <f>$P$755+(O2143*$P$758)</f>
        <v>214.04341039532596</v>
      </c>
      <c r="Q2143" s="247">
        <f>_xlfn.NORM.DIST(P2143,P$752,P$753,0)</f>
        <v>8.8621613782574322E-4</v>
      </c>
      <c r="R2143" s="247">
        <f>_xlfn.NORM.DIST(P2143,P$752,P$753,1)</f>
        <v>0.93674373102165465</v>
      </c>
      <c r="S2143" s="253">
        <f>IF(OR(R2143&lt;$T$757,R2143&gt;$T$758),Q2143,"")</f>
        <v>8.8621613782574322E-4</v>
      </c>
      <c r="T2143" s="253" t="str">
        <f>IF(AND(R2143&gt;$T$757,R2143&lt;$T$758),Q2143,"")</f>
        <v/>
      </c>
      <c r="U2143" s="253" t="str">
        <f>IF(Q2143=MAX($Q$761:$Q$2761),Q2143,"")</f>
        <v/>
      </c>
      <c r="V2143" s="253">
        <f>_xlfn.NORM.DIST(P2143,$T$753,$T$754,0)</f>
        <v>7.7592903887168227E-92</v>
      </c>
      <c r="W2143" s="253" t="str">
        <f>IF(V2143=MAX($V$761:$V$2761),Q2143,"")</f>
        <v/>
      </c>
      <c r="X2143" s="253" t="str">
        <f t="shared" si="512"/>
        <v/>
      </c>
      <c r="AB2143" s="253">
        <v>1382</v>
      </c>
      <c r="AC2143" s="253">
        <f t="shared" si="528"/>
        <v>331.21744478405049</v>
      </c>
      <c r="AD2143" s="253">
        <f t="shared" si="513"/>
        <v>5.727014910439606E-4</v>
      </c>
      <c r="AE2143" s="253">
        <f t="shared" si="514"/>
        <v>0.93674373102165454</v>
      </c>
      <c r="AF2143" s="253">
        <f>IF(OR(AE2143&lt;$T$757,AE2143&gt;$T$758),AD2143,"")</f>
        <v>5.727014910439606E-4</v>
      </c>
      <c r="AG2143" s="253" t="str">
        <f t="shared" si="515"/>
        <v/>
      </c>
      <c r="AH2143" s="253" t="str">
        <f t="shared" si="516"/>
        <v/>
      </c>
      <c r="AI2143" s="253">
        <f t="shared" si="517"/>
        <v>7.3540395786477062E-6</v>
      </c>
      <c r="AJ2143" s="253" t="str">
        <f t="shared" si="518"/>
        <v/>
      </c>
      <c r="AK2143" s="253" t="str">
        <f t="shared" si="519"/>
        <v/>
      </c>
      <c r="AO2143" s="253">
        <v>1382</v>
      </c>
      <c r="AP2143" s="253">
        <f t="shared" si="520"/>
        <v>1952.6932116261605</v>
      </c>
      <c r="AQ2143" s="253">
        <f t="shared" si="521"/>
        <v>9.7142102690892098E-5</v>
      </c>
      <c r="AR2143" s="253">
        <f t="shared" si="522"/>
        <v>0.93674373102165465</v>
      </c>
      <c r="AS2143" s="253">
        <f>IF(OR(AR2143&lt;$T$757,AR2143&gt;$T$758),AQ2143,"")</f>
        <v>9.7142102690892098E-5</v>
      </c>
      <c r="AT2143" s="253" t="str">
        <f t="shared" si="523"/>
        <v/>
      </c>
      <c r="AU2143" s="253" t="str">
        <f t="shared" si="524"/>
        <v/>
      </c>
      <c r="AV2143" s="253">
        <f t="shared" si="525"/>
        <v>0</v>
      </c>
      <c r="AW2143" s="253">
        <f t="shared" si="526"/>
        <v>9.7142102690892098E-5</v>
      </c>
      <c r="AX2143" s="253" t="str">
        <f t="shared" si="527"/>
        <v/>
      </c>
      <c r="AZ2143" s="259"/>
      <c r="BA2143" s="259">
        <f>BA2142+$BD$753</f>
        <v>8.8768000000000669</v>
      </c>
      <c r="BB2143" s="274">
        <f t="shared" si="510"/>
        <v>0.26162279143196188</v>
      </c>
      <c r="BC2143" s="259">
        <f t="shared" si="511"/>
        <v>4.7180626928500224E-4</v>
      </c>
      <c r="BD2143" s="259" t="str">
        <f t="shared" si="508"/>
        <v/>
      </c>
      <c r="BE2143" s="254" t="str">
        <f t="shared" si="509"/>
        <v/>
      </c>
    </row>
    <row r="2144" spans="1:57" ht="20.100000000000001" customHeight="1" x14ac:dyDescent="0.25">
      <c r="A2144" s="247">
        <v>1383</v>
      </c>
      <c r="B2144" s="247">
        <f>$B$755+(A2144*$B$758)</f>
        <v>3682.5706553077071</v>
      </c>
      <c r="C2144" s="247">
        <f>_xlfn.NORM.DIST($B2144,$B$752,$B$753,0)</f>
        <v>5.1329609101758427E-5</v>
      </c>
      <c r="D2144" s="247">
        <f>_xlfn.NORM.DIST($B2144,$B$752,$B$753,1)</f>
        <v>0.937238782622283</v>
      </c>
      <c r="E2144" s="247">
        <f>IF(OR(D2144&lt;$F$757,D2144&gt;$F$758),C2144,"")</f>
        <v>5.1329609101758427E-5</v>
      </c>
      <c r="F2144" s="247" t="str">
        <f>IF(AND(D2144&gt;$F$757,D2144&lt;$F$758),C2144,"")</f>
        <v/>
      </c>
      <c r="G2144" s="247" t="str">
        <f>IF(C2144=MAX($C$761:$C$2761),C2144,"")</f>
        <v/>
      </c>
      <c r="H2144" s="247">
        <f>_xlfn.NORM.DIST(B2144,$F$753,$F$754,0)</f>
        <v>0</v>
      </c>
      <c r="I2144" s="247">
        <f>IF(H2144=MAX($H$761:$H$2761),C2144,"")</f>
        <v>5.1329609101758427E-5</v>
      </c>
      <c r="J2144" s="247" t="str">
        <f>IF(I2144=MIN($I$761:$I$2761),I2144,"")</f>
        <v/>
      </c>
      <c r="K2144" s="247"/>
      <c r="L2144" s="247"/>
      <c r="M2144" s="247"/>
      <c r="N2144" s="247"/>
      <c r="O2144" s="247">
        <v>1383</v>
      </c>
      <c r="P2144" s="247">
        <f>$P$755+(O2144*$P$758)</f>
        <v>214.60373345918799</v>
      </c>
      <c r="Q2144" s="247">
        <f>_xlfn.NORM.DIST(P2144,P$752,P$753,0)</f>
        <v>8.808090576042962E-4</v>
      </c>
      <c r="R2144" s="247">
        <f>_xlfn.NORM.DIST(P2144,P$752,P$753,1)</f>
        <v>0.93723878262228311</v>
      </c>
      <c r="S2144" s="253">
        <f>IF(OR(R2144&lt;$T$757,R2144&gt;$T$758),Q2144,"")</f>
        <v>8.808090576042962E-4</v>
      </c>
      <c r="T2144" s="253" t="str">
        <f>IF(AND(R2144&gt;$T$757,R2144&lt;$T$758),Q2144,"")</f>
        <v/>
      </c>
      <c r="U2144" s="253" t="str">
        <f>IF(Q2144=MAX($Q$761:$Q$2761),Q2144,"")</f>
        <v/>
      </c>
      <c r="V2144" s="253">
        <f>_xlfn.NORM.DIST(P2144,$T$753,$T$754,0)</f>
        <v>7.1570733593279366E-92</v>
      </c>
      <c r="W2144" s="253" t="str">
        <f>IF(V2144=MAX($V$761:$V$2761),Q2144,"")</f>
        <v/>
      </c>
      <c r="X2144" s="253" t="str">
        <f t="shared" si="512"/>
        <v/>
      </c>
      <c r="AB2144" s="253">
        <v>1383</v>
      </c>
      <c r="AC2144" s="253">
        <f t="shared" si="528"/>
        <v>332.08450615783067</v>
      </c>
      <c r="AD2144" s="253">
        <f t="shared" si="513"/>
        <v>5.6920726116837454E-4</v>
      </c>
      <c r="AE2144" s="253">
        <f t="shared" si="514"/>
        <v>0.937238782622283</v>
      </c>
      <c r="AF2144" s="253">
        <f>IF(OR(AE2144&lt;$T$757,AE2144&gt;$T$758),AD2144,"")</f>
        <v>5.6920726116837454E-4</v>
      </c>
      <c r="AG2144" s="253" t="str">
        <f t="shared" si="515"/>
        <v/>
      </c>
      <c r="AH2144" s="253" t="str">
        <f t="shared" si="516"/>
        <v/>
      </c>
      <c r="AI2144" s="253">
        <f t="shared" si="517"/>
        <v>7.2568666810562528E-6</v>
      </c>
      <c r="AJ2144" s="253" t="str">
        <f t="shared" si="518"/>
        <v/>
      </c>
      <c r="AK2144" s="253" t="str">
        <f t="shared" si="519"/>
        <v/>
      </c>
      <c r="AO2144" s="253">
        <v>1383</v>
      </c>
      <c r="AP2144" s="253">
        <f t="shared" si="520"/>
        <v>1957.8049739602602</v>
      </c>
      <c r="AQ2144" s="253">
        <f t="shared" si="521"/>
        <v>9.6549408516513355E-5</v>
      </c>
      <c r="AR2144" s="253">
        <f t="shared" si="522"/>
        <v>0.93723878262228311</v>
      </c>
      <c r="AS2144" s="253">
        <f>IF(OR(AR2144&lt;$T$757,AR2144&gt;$T$758),AQ2144,"")</f>
        <v>9.6549408516513355E-5</v>
      </c>
      <c r="AT2144" s="253" t="str">
        <f t="shared" si="523"/>
        <v/>
      </c>
      <c r="AU2144" s="253" t="str">
        <f t="shared" si="524"/>
        <v/>
      </c>
      <c r="AV2144" s="253">
        <f t="shared" si="525"/>
        <v>0</v>
      </c>
      <c r="AW2144" s="253">
        <f t="shared" si="526"/>
        <v>9.6549408516513355E-5</v>
      </c>
      <c r="AX2144" s="253" t="str">
        <f t="shared" si="527"/>
        <v/>
      </c>
      <c r="AZ2144" s="259"/>
      <c r="BA2144" s="259">
        <f>BA2143+$BD$753</f>
        <v>8.8832000000000662</v>
      </c>
      <c r="BB2144" s="274">
        <f t="shared" si="510"/>
        <v>0.26115098516267687</v>
      </c>
      <c r="BC2144" s="259">
        <f t="shared" si="511"/>
        <v>4.7114674591552941E-4</v>
      </c>
      <c r="BD2144" s="259" t="str">
        <f t="shared" si="508"/>
        <v/>
      </c>
      <c r="BE2144" s="254" t="str">
        <f t="shared" si="509"/>
        <v/>
      </c>
    </row>
    <row r="2145" spans="1:57" ht="20.100000000000001" customHeight="1" x14ac:dyDescent="0.25">
      <c r="A2145" s="247">
        <v>1384</v>
      </c>
      <c r="B2145" s="247">
        <f>$B$755+(A2145*$B$758)</f>
        <v>3692.1857222928447</v>
      </c>
      <c r="C2145" s="247">
        <f>_xlfn.NORM.DIST($B2145,$B$752,$B$753,0)</f>
        <v>5.1015614939568693E-5</v>
      </c>
      <c r="D2145" s="247">
        <f>_xlfn.NORM.DIST($B2145,$B$752,$B$753,1)</f>
        <v>0.93773080982694901</v>
      </c>
      <c r="E2145" s="247">
        <f>IF(OR(D2145&lt;$F$757,D2145&gt;$F$758),C2145,"")</f>
        <v>5.1015614939568693E-5</v>
      </c>
      <c r="F2145" s="247" t="str">
        <f>IF(AND(D2145&gt;$F$757,D2145&lt;$F$758),C2145,"")</f>
        <v/>
      </c>
      <c r="G2145" s="247" t="str">
        <f>IF(C2145=MAX($C$761:$C$2761),C2145,"")</f>
        <v/>
      </c>
      <c r="H2145" s="247">
        <f>_xlfn.NORM.DIST(B2145,$F$753,$F$754,0)</f>
        <v>0</v>
      </c>
      <c r="I2145" s="247">
        <f>IF(H2145=MAX($H$761:$H$2761),C2145,"")</f>
        <v>5.1015614939568693E-5</v>
      </c>
      <c r="J2145" s="247" t="str">
        <f>IF(I2145=MIN($I$761:$I$2761),I2145,"")</f>
        <v/>
      </c>
      <c r="K2145" s="247"/>
      <c r="L2145" s="247"/>
      <c r="M2145" s="247"/>
      <c r="N2145" s="247"/>
      <c r="O2145" s="247">
        <v>1384</v>
      </c>
      <c r="P2145" s="247">
        <f>$P$755+(O2145*$P$758)</f>
        <v>215.16405652305014</v>
      </c>
      <c r="Q2145" s="247">
        <f>_xlfn.NORM.DIST(P2145,P$752,P$753,0)</f>
        <v>8.7542096081315692E-4</v>
      </c>
      <c r="R2145" s="247">
        <f>_xlfn.NORM.DIST(P2145,P$752,P$753,1)</f>
        <v>0.93773080982694912</v>
      </c>
      <c r="S2145" s="253">
        <f>IF(OR(R2145&lt;$T$757,R2145&gt;$T$758),Q2145,"")</f>
        <v>8.7542096081315692E-4</v>
      </c>
      <c r="T2145" s="253" t="str">
        <f>IF(AND(R2145&gt;$T$757,R2145&lt;$T$758),Q2145,"")</f>
        <v/>
      </c>
      <c r="U2145" s="253" t="str">
        <f>IF(Q2145=MAX($Q$761:$Q$2761),Q2145,"")</f>
        <v/>
      </c>
      <c r="V2145" s="253">
        <f>_xlfn.NORM.DIST(P2145,$T$753,$T$754,0)</f>
        <v>6.6014902049105729E-92</v>
      </c>
      <c r="W2145" s="253" t="str">
        <f>IF(V2145=MAX($V$761:$V$2761),Q2145,"")</f>
        <v/>
      </c>
      <c r="X2145" s="253" t="str">
        <f t="shared" si="512"/>
        <v/>
      </c>
      <c r="AB2145" s="253">
        <v>1384</v>
      </c>
      <c r="AC2145" s="253">
        <f t="shared" si="528"/>
        <v>332.95156753161109</v>
      </c>
      <c r="AD2145" s="253">
        <f t="shared" si="513"/>
        <v>5.6572529899857492E-4</v>
      </c>
      <c r="AE2145" s="253">
        <f t="shared" si="514"/>
        <v>0.93773080982694912</v>
      </c>
      <c r="AF2145" s="253">
        <f>IF(OR(AE2145&lt;$T$757,AE2145&gt;$T$758),AD2145,"")</f>
        <v>5.6572529899857492E-4</v>
      </c>
      <c r="AG2145" s="253" t="str">
        <f t="shared" si="515"/>
        <v/>
      </c>
      <c r="AH2145" s="253" t="str">
        <f t="shared" si="516"/>
        <v/>
      </c>
      <c r="AI2145" s="253">
        <f t="shared" si="517"/>
        <v>7.1608632067253652E-6</v>
      </c>
      <c r="AJ2145" s="253" t="str">
        <f t="shared" si="518"/>
        <v/>
      </c>
      <c r="AK2145" s="253" t="str">
        <f t="shared" si="519"/>
        <v/>
      </c>
      <c r="AO2145" s="253">
        <v>1384</v>
      </c>
      <c r="AP2145" s="253">
        <f t="shared" si="520"/>
        <v>1962.9167362943599</v>
      </c>
      <c r="AQ2145" s="253">
        <f t="shared" si="521"/>
        <v>9.5958795200581861E-5</v>
      </c>
      <c r="AR2145" s="253">
        <f t="shared" si="522"/>
        <v>0.93773080982694901</v>
      </c>
      <c r="AS2145" s="253">
        <f>IF(OR(AR2145&lt;$T$757,AR2145&gt;$T$758),AQ2145,"")</f>
        <v>9.5958795200581861E-5</v>
      </c>
      <c r="AT2145" s="253" t="str">
        <f t="shared" si="523"/>
        <v/>
      </c>
      <c r="AU2145" s="253" t="str">
        <f t="shared" si="524"/>
        <v/>
      </c>
      <c r="AV2145" s="253">
        <f t="shared" si="525"/>
        <v>0</v>
      </c>
      <c r="AW2145" s="253">
        <f t="shared" si="526"/>
        <v>9.5958795200581861E-5</v>
      </c>
      <c r="AX2145" s="253" t="str">
        <f t="shared" si="527"/>
        <v/>
      </c>
      <c r="AZ2145" s="259"/>
      <c r="BA2145" s="259">
        <f>BA2144+$BD$753</f>
        <v>8.8896000000000654</v>
      </c>
      <c r="BB2145" s="274">
        <f t="shared" si="510"/>
        <v>0.26067983841676134</v>
      </c>
      <c r="BC2145" s="259">
        <f t="shared" si="511"/>
        <v>4.7048753437906043E-4</v>
      </c>
      <c r="BD2145" s="259" t="str">
        <f t="shared" si="508"/>
        <v/>
      </c>
      <c r="BE2145" s="254" t="str">
        <f t="shared" si="509"/>
        <v/>
      </c>
    </row>
    <row r="2146" spans="1:57" ht="20.100000000000001" customHeight="1" x14ac:dyDescent="0.25">
      <c r="A2146" s="247">
        <v>1385</v>
      </c>
      <c r="B2146" s="247">
        <f>$B$755+(A2146*$B$758)</f>
        <v>3701.8007892779824</v>
      </c>
      <c r="C2146" s="247">
        <f>_xlfn.NORM.DIST($B2146,$B$752,$B$753,0)</f>
        <v>5.0702730296436914E-5</v>
      </c>
      <c r="D2146" s="247">
        <f>_xlfn.NORM.DIST($B2146,$B$752,$B$753,1)</f>
        <v>0.93821982328818798</v>
      </c>
      <c r="E2146" s="247">
        <f>IF(OR(D2146&lt;$F$757,D2146&gt;$F$758),C2146,"")</f>
        <v>5.0702730296436914E-5</v>
      </c>
      <c r="F2146" s="247" t="str">
        <f>IF(AND(D2146&gt;$F$757,D2146&lt;$F$758),C2146,"")</f>
        <v/>
      </c>
      <c r="G2146" s="247" t="str">
        <f>IF(C2146=MAX($C$761:$C$2761),C2146,"")</f>
        <v/>
      </c>
      <c r="H2146" s="247">
        <f>_xlfn.NORM.DIST(B2146,$F$753,$F$754,0)</f>
        <v>0</v>
      </c>
      <c r="I2146" s="247">
        <f>IF(H2146=MAX($H$761:$H$2761),C2146,"")</f>
        <v>5.0702730296436914E-5</v>
      </c>
      <c r="J2146" s="247" t="str">
        <f>IF(I2146=MIN($I$761:$I$2761),I2146,"")</f>
        <v/>
      </c>
      <c r="K2146" s="247"/>
      <c r="L2146" s="247"/>
      <c r="M2146" s="247"/>
      <c r="N2146" s="247"/>
      <c r="O2146" s="247">
        <v>1385</v>
      </c>
      <c r="P2146" s="247">
        <f>$P$755+(O2146*$P$758)</f>
        <v>215.72437958691228</v>
      </c>
      <c r="Q2146" s="247">
        <f>_xlfn.NORM.DIST(P2146,P$752,P$753,0)</f>
        <v>8.7005190321699593E-4</v>
      </c>
      <c r="R2146" s="247">
        <f>_xlfn.NORM.DIST(P2146,P$752,P$753,1)</f>
        <v>0.9382198232881882</v>
      </c>
      <c r="S2146" s="253">
        <f>IF(OR(R2146&lt;$T$757,R2146&gt;$T$758),Q2146,"")</f>
        <v>8.7005190321699593E-4</v>
      </c>
      <c r="T2146" s="253" t="str">
        <f>IF(AND(R2146&gt;$T$757,R2146&lt;$T$758),Q2146,"")</f>
        <v/>
      </c>
      <c r="U2146" s="253" t="str">
        <f>IF(Q2146=MAX($Q$761:$Q$2761),Q2146,"")</f>
        <v/>
      </c>
      <c r="V2146" s="253">
        <f>_xlfn.NORM.DIST(P2146,$T$753,$T$754,0)</f>
        <v>6.088937959472451E-92</v>
      </c>
      <c r="W2146" s="253" t="str">
        <f>IF(V2146=MAX($V$761:$V$2761),Q2146,"")</f>
        <v/>
      </c>
      <c r="X2146" s="253" t="str">
        <f t="shared" si="512"/>
        <v/>
      </c>
      <c r="AB2146" s="253">
        <v>1385</v>
      </c>
      <c r="AC2146" s="253">
        <f t="shared" si="528"/>
        <v>333.81862890539128</v>
      </c>
      <c r="AD2146" s="253">
        <f t="shared" si="513"/>
        <v>5.622556405714944E-4</v>
      </c>
      <c r="AE2146" s="253">
        <f t="shared" si="514"/>
        <v>0.93821982328818809</v>
      </c>
      <c r="AF2146" s="253">
        <f>IF(OR(AE2146&lt;$T$757,AE2146&gt;$T$758),AD2146,"")</f>
        <v>5.622556405714944E-4</v>
      </c>
      <c r="AG2146" s="253" t="str">
        <f t="shared" si="515"/>
        <v/>
      </c>
      <c r="AH2146" s="253" t="str">
        <f t="shared" si="516"/>
        <v/>
      </c>
      <c r="AI2146" s="253">
        <f t="shared" si="517"/>
        <v>7.0660167367362194E-6</v>
      </c>
      <c r="AJ2146" s="253" t="str">
        <f t="shared" si="518"/>
        <v/>
      </c>
      <c r="AK2146" s="253" t="str">
        <f t="shared" si="519"/>
        <v/>
      </c>
      <c r="AO2146" s="253">
        <v>1385</v>
      </c>
      <c r="AP2146" s="253">
        <f t="shared" si="520"/>
        <v>1968.0284986284596</v>
      </c>
      <c r="AQ2146" s="253">
        <f t="shared" si="521"/>
        <v>9.5370268855711691E-5</v>
      </c>
      <c r="AR2146" s="253">
        <f t="shared" si="522"/>
        <v>0.93821982328818798</v>
      </c>
      <c r="AS2146" s="253">
        <f>IF(OR(AR2146&lt;$T$757,AR2146&gt;$T$758),AQ2146,"")</f>
        <v>9.5370268855711691E-5</v>
      </c>
      <c r="AT2146" s="253" t="str">
        <f t="shared" si="523"/>
        <v/>
      </c>
      <c r="AU2146" s="253" t="str">
        <f t="shared" si="524"/>
        <v/>
      </c>
      <c r="AV2146" s="253">
        <f t="shared" si="525"/>
        <v>0</v>
      </c>
      <c r="AW2146" s="253">
        <f t="shared" si="526"/>
        <v>9.5370268855711691E-5</v>
      </c>
      <c r="AX2146" s="253" t="str">
        <f t="shared" si="527"/>
        <v/>
      </c>
      <c r="AZ2146" s="259"/>
      <c r="BA2146" s="259">
        <f>BA2145+$BD$753</f>
        <v>8.8960000000000647</v>
      </c>
      <c r="BB2146" s="274">
        <f t="shared" si="510"/>
        <v>0.26020935088238228</v>
      </c>
      <c r="BC2146" s="259">
        <f t="shared" si="511"/>
        <v>4.6982863682459852E-4</v>
      </c>
      <c r="BD2146" s="259" t="str">
        <f t="shared" si="508"/>
        <v/>
      </c>
      <c r="BE2146" s="254" t="str">
        <f t="shared" si="509"/>
        <v/>
      </c>
    </row>
    <row r="2147" spans="1:57" ht="20.100000000000001" customHeight="1" x14ac:dyDescent="0.25">
      <c r="A2147" s="248">
        <v>1386</v>
      </c>
      <c r="B2147" s="247">
        <f>$B$755+(A2147*$B$758)</f>
        <v>3711.4158562631201</v>
      </c>
      <c r="C2147" s="247">
        <f>_xlfn.NORM.DIST($B2147,$B$752,$B$753,0)</f>
        <v>5.0390958349080327E-5</v>
      </c>
      <c r="D2147" s="247">
        <f>_xlfn.NORM.DIST($B2147,$B$752,$B$753,1)</f>
        <v>0.93870583368943072</v>
      </c>
      <c r="E2147" s="247">
        <f>IF(OR(D2147&lt;$F$757,D2147&gt;$F$758),C2147,"")</f>
        <v>5.0390958349080327E-5</v>
      </c>
      <c r="F2147" s="247" t="str">
        <f>IF(AND(D2147&gt;$F$757,D2147&lt;$F$758),C2147,"")</f>
        <v/>
      </c>
      <c r="G2147" s="247" t="str">
        <f>IF(C2147=MAX($C$761:$C$2761),C2147,"")</f>
        <v/>
      </c>
      <c r="H2147" s="247">
        <f>_xlfn.NORM.DIST(B2147,$F$753,$F$754,0)</f>
        <v>0</v>
      </c>
      <c r="I2147" s="247">
        <f>IF(H2147=MAX($H$761:$H$2761),C2147,"")</f>
        <v>5.0390958349080327E-5</v>
      </c>
      <c r="J2147" s="247" t="str">
        <f>IF(I2147=MIN($I$761:$I$2761),I2147,"")</f>
        <v/>
      </c>
      <c r="K2147" s="247"/>
      <c r="L2147" s="247"/>
      <c r="M2147" s="247"/>
      <c r="N2147" s="247"/>
      <c r="O2147" s="248">
        <v>1386</v>
      </c>
      <c r="P2147" s="247">
        <f>$P$755+(O2147*$P$758)</f>
        <v>216.28470265077431</v>
      </c>
      <c r="Q2147" s="247">
        <f>_xlfn.NORM.DIST(P2147,P$752,P$753,0)</f>
        <v>8.6470193932784635E-4</v>
      </c>
      <c r="R2147" s="247">
        <f>_xlfn.NORM.DIST(P2147,P$752,P$753,1)</f>
        <v>0.93870583368943072</v>
      </c>
      <c r="S2147" s="253">
        <f>IF(OR(R2147&lt;$T$757,R2147&gt;$T$758),Q2147,"")</f>
        <v>8.6470193932784635E-4</v>
      </c>
      <c r="T2147" s="253" t="str">
        <f>IF(AND(R2147&gt;$T$757,R2147&lt;$T$758),Q2147,"")</f>
        <v/>
      </c>
      <c r="U2147" s="253" t="str">
        <f>IF(Q2147=MAX($Q$761:$Q$2761),Q2147,"")</f>
        <v/>
      </c>
      <c r="V2147" s="253">
        <f>_xlfn.NORM.DIST(P2147,$T$753,$T$754,0)</f>
        <v>5.616091386278927E-92</v>
      </c>
      <c r="W2147" s="253" t="str">
        <f>IF(V2147=MAX($V$761:$V$2761),Q2147,"")</f>
        <v/>
      </c>
      <c r="X2147" s="253" t="str">
        <f t="shared" si="512"/>
        <v/>
      </c>
      <c r="AB2147" s="259">
        <v>1386</v>
      </c>
      <c r="AC2147" s="253">
        <f t="shared" si="528"/>
        <v>334.68569027917147</v>
      </c>
      <c r="AD2147" s="253">
        <f t="shared" si="513"/>
        <v>5.5879832111456744E-4</v>
      </c>
      <c r="AE2147" s="253">
        <f t="shared" si="514"/>
        <v>0.93870583368943084</v>
      </c>
      <c r="AF2147" s="253">
        <f>IF(OR(AE2147&lt;$T$757,AE2147&gt;$T$758),AD2147,"")</f>
        <v>5.5879832111456744E-4</v>
      </c>
      <c r="AG2147" s="253" t="str">
        <f t="shared" si="515"/>
        <v/>
      </c>
      <c r="AH2147" s="253" t="str">
        <f t="shared" si="516"/>
        <v/>
      </c>
      <c r="AI2147" s="253">
        <f t="shared" si="517"/>
        <v>6.9723149613939767E-6</v>
      </c>
      <c r="AJ2147" s="253" t="str">
        <f t="shared" si="518"/>
        <v/>
      </c>
      <c r="AK2147" s="253" t="str">
        <f t="shared" si="519"/>
        <v/>
      </c>
      <c r="AO2147" s="259">
        <v>1386</v>
      </c>
      <c r="AP2147" s="253">
        <f t="shared" si="520"/>
        <v>1973.1402609625602</v>
      </c>
      <c r="AQ2147" s="253">
        <f t="shared" si="521"/>
        <v>9.478383545720967E-5</v>
      </c>
      <c r="AR2147" s="253">
        <f t="shared" si="522"/>
        <v>0.93870583368943084</v>
      </c>
      <c r="AS2147" s="253">
        <f>IF(OR(AR2147&lt;$T$757,AR2147&gt;$T$758),AQ2147,"")</f>
        <v>9.478383545720967E-5</v>
      </c>
      <c r="AT2147" s="253" t="str">
        <f t="shared" si="523"/>
        <v/>
      </c>
      <c r="AU2147" s="253" t="str">
        <f t="shared" si="524"/>
        <v/>
      </c>
      <c r="AV2147" s="253">
        <f t="shared" si="525"/>
        <v>0</v>
      </c>
      <c r="AW2147" s="253">
        <f t="shared" si="526"/>
        <v>9.478383545720967E-5</v>
      </c>
      <c r="AX2147" s="253" t="str">
        <f t="shared" si="527"/>
        <v/>
      </c>
      <c r="AZ2147" s="259"/>
      <c r="BA2147" s="259">
        <f>BA2146+$BD$753</f>
        <v>8.902400000000064</v>
      </c>
      <c r="BB2147" s="274">
        <f t="shared" si="510"/>
        <v>0.25973952224555769</v>
      </c>
      <c r="BC2147" s="259">
        <f t="shared" si="511"/>
        <v>4.6917005539109935E-4</v>
      </c>
      <c r="BD2147" s="259" t="str">
        <f t="shared" si="508"/>
        <v/>
      </c>
      <c r="BE2147" s="254" t="str">
        <f t="shared" si="509"/>
        <v/>
      </c>
    </row>
    <row r="2148" spans="1:57" ht="20.100000000000001" customHeight="1" x14ac:dyDescent="0.25">
      <c r="A2148" s="247">
        <v>1387</v>
      </c>
      <c r="B2148" s="247">
        <f>$B$755+(A2148*$B$758)</f>
        <v>3721.0309232482577</v>
      </c>
      <c r="C2148" s="247">
        <f>_xlfn.NORM.DIST($B2148,$B$752,$B$753,0)</f>
        <v>5.0080302201463054E-5</v>
      </c>
      <c r="D2148" s="247">
        <f>_xlfn.NORM.DIST($B2148,$B$752,$B$753,1)</f>
        <v>0.93918885174430222</v>
      </c>
      <c r="E2148" s="247">
        <f>IF(OR(D2148&lt;$F$757,D2148&gt;$F$758),C2148,"")</f>
        <v>5.0080302201463054E-5</v>
      </c>
      <c r="F2148" s="247" t="str">
        <f>IF(AND(D2148&gt;$F$757,D2148&lt;$F$758),C2148,"")</f>
        <v/>
      </c>
      <c r="G2148" s="247" t="str">
        <f>IF(C2148=MAX($C$761:$C$2761),C2148,"")</f>
        <v/>
      </c>
      <c r="H2148" s="247">
        <f>_xlfn.NORM.DIST(B2148,$F$753,$F$754,0)</f>
        <v>0</v>
      </c>
      <c r="I2148" s="247">
        <f>IF(H2148=MAX($H$761:$H$2761),C2148,"")</f>
        <v>5.0080302201463054E-5</v>
      </c>
      <c r="J2148" s="247" t="str">
        <f>IF(I2148=MIN($I$761:$I$2761),I2148,"")</f>
        <v/>
      </c>
      <c r="K2148" s="247"/>
      <c r="L2148" s="247"/>
      <c r="M2148" s="247"/>
      <c r="N2148" s="247"/>
      <c r="O2148" s="247">
        <v>1387</v>
      </c>
      <c r="P2148" s="247">
        <f>$P$755+(O2148*$P$758)</f>
        <v>216.84502571463645</v>
      </c>
      <c r="Q2148" s="247">
        <f>_xlfn.NORM.DIST(P2148,P$752,P$753,0)</f>
        <v>8.5937112240930518E-4</v>
      </c>
      <c r="R2148" s="247">
        <f>_xlfn.NORM.DIST(P2148,P$752,P$753,1)</f>
        <v>0.93918885174430233</v>
      </c>
      <c r="S2148" s="253">
        <f>IF(OR(R2148&lt;$T$757,R2148&gt;$T$758),Q2148,"")</f>
        <v>8.5937112240930518E-4</v>
      </c>
      <c r="T2148" s="253" t="str">
        <f>IF(AND(R2148&gt;$T$757,R2148&lt;$T$758),Q2148,"")</f>
        <v/>
      </c>
      <c r="U2148" s="253" t="str">
        <f>IF(Q2148=MAX($Q$761:$Q$2761),Q2148,"")</f>
        <v/>
      </c>
      <c r="V2148" s="253">
        <f>_xlfn.NORM.DIST(P2148,$T$753,$T$754,0)</f>
        <v>5.1798816189759613E-92</v>
      </c>
      <c r="W2148" s="253" t="str">
        <f>IF(V2148=MAX($V$761:$V$2761),Q2148,"")</f>
        <v/>
      </c>
      <c r="X2148" s="253" t="str">
        <f t="shared" si="512"/>
        <v/>
      </c>
      <c r="AB2148" s="253">
        <v>1387</v>
      </c>
      <c r="AC2148" s="253">
        <f t="shared" si="528"/>
        <v>335.55275165295166</v>
      </c>
      <c r="AD2148" s="253">
        <f t="shared" si="513"/>
        <v>5.5535337504845211E-4</v>
      </c>
      <c r="AE2148" s="253">
        <f t="shared" si="514"/>
        <v>0.93918885174430222</v>
      </c>
      <c r="AF2148" s="253">
        <f>IF(OR(AE2148&lt;$T$757,AE2148&gt;$T$758),AD2148,"")</f>
        <v>5.5535337504845211E-4</v>
      </c>
      <c r="AG2148" s="253" t="str">
        <f t="shared" si="515"/>
        <v/>
      </c>
      <c r="AH2148" s="253" t="str">
        <f t="shared" si="516"/>
        <v/>
      </c>
      <c r="AI2148" s="253">
        <f t="shared" si="517"/>
        <v>6.8797456795637163E-6</v>
      </c>
      <c r="AJ2148" s="253" t="str">
        <f t="shared" si="518"/>
        <v/>
      </c>
      <c r="AK2148" s="253" t="str">
        <f t="shared" si="519"/>
        <v/>
      </c>
      <c r="AO2148" s="253">
        <v>1387</v>
      </c>
      <c r="AP2148" s="253">
        <f t="shared" si="520"/>
        <v>1978.2520232966599</v>
      </c>
      <c r="AQ2148" s="253">
        <f t="shared" si="521"/>
        <v>9.4199500843536631E-5</v>
      </c>
      <c r="AR2148" s="253">
        <f t="shared" si="522"/>
        <v>0.93918885174430233</v>
      </c>
      <c r="AS2148" s="253">
        <f>IF(OR(AR2148&lt;$T$757,AR2148&gt;$T$758),AQ2148,"")</f>
        <v>9.4199500843536631E-5</v>
      </c>
      <c r="AT2148" s="253" t="str">
        <f t="shared" si="523"/>
        <v/>
      </c>
      <c r="AU2148" s="253" t="str">
        <f t="shared" si="524"/>
        <v/>
      </c>
      <c r="AV2148" s="253">
        <f t="shared" si="525"/>
        <v>0</v>
      </c>
      <c r="AW2148" s="253">
        <f t="shared" si="526"/>
        <v>9.4199500843536631E-5</v>
      </c>
      <c r="AX2148" s="253" t="str">
        <f t="shared" si="527"/>
        <v/>
      </c>
      <c r="AZ2148" s="259"/>
      <c r="BA2148" s="259">
        <f>BA2147+$BD$753</f>
        <v>8.9088000000000633</v>
      </c>
      <c r="BB2148" s="274">
        <f t="shared" si="510"/>
        <v>0.25927035219016659</v>
      </c>
      <c r="BC2148" s="259">
        <f t="shared" si="511"/>
        <v>4.6851179220741557E-4</v>
      </c>
      <c r="BD2148" s="259" t="str">
        <f t="shared" si="508"/>
        <v/>
      </c>
      <c r="BE2148" s="254" t="str">
        <f t="shared" si="509"/>
        <v/>
      </c>
    </row>
    <row r="2149" spans="1:57" ht="20.100000000000001" customHeight="1" x14ac:dyDescent="0.25">
      <c r="A2149" s="247">
        <v>1388</v>
      </c>
      <c r="B2149" s="247">
        <f>$B$755+(A2149*$B$758)</f>
        <v>3730.6459902333954</v>
      </c>
      <c r="C2149" s="247">
        <f>_xlfn.NORM.DIST($B2149,$B$752,$B$753,0)</f>
        <v>4.9770764885045458E-5</v>
      </c>
      <c r="D2149" s="247">
        <f>_xlfn.NORM.DIST($B2149,$B$752,$B$753,1)</f>
        <v>0.93966888819592342</v>
      </c>
      <c r="E2149" s="247">
        <f>IF(OR(D2149&lt;$F$757,D2149&gt;$F$758),C2149,"")</f>
        <v>4.9770764885045458E-5</v>
      </c>
      <c r="F2149" s="247" t="str">
        <f>IF(AND(D2149&gt;$F$757,D2149&lt;$F$758),C2149,"")</f>
        <v/>
      </c>
      <c r="G2149" s="247" t="str">
        <f>IF(C2149=MAX($C$761:$C$2761),C2149,"")</f>
        <v/>
      </c>
      <c r="H2149" s="247">
        <f>_xlfn.NORM.DIST(B2149,$F$753,$F$754,0)</f>
        <v>0</v>
      </c>
      <c r="I2149" s="247">
        <f>IF(H2149=MAX($H$761:$H$2761),C2149,"")</f>
        <v>4.9770764885045458E-5</v>
      </c>
      <c r="J2149" s="247" t="str">
        <f>IF(I2149=MIN($I$761:$I$2761),I2149,"")</f>
        <v/>
      </c>
      <c r="K2149" s="247"/>
      <c r="L2149" s="247"/>
      <c r="M2149" s="247"/>
      <c r="N2149" s="247"/>
      <c r="O2149" s="247">
        <v>1388</v>
      </c>
      <c r="P2149" s="247">
        <f>$P$755+(O2149*$P$758)</f>
        <v>217.40534877849859</v>
      </c>
      <c r="Q2149" s="247">
        <f>_xlfn.NORM.DIST(P2149,P$752,P$753,0)</f>
        <v>8.5405950448081737E-4</v>
      </c>
      <c r="R2149" s="247">
        <f>_xlfn.NORM.DIST(P2149,P$752,P$753,1)</f>
        <v>0.93966888819592354</v>
      </c>
      <c r="S2149" s="253">
        <f>IF(OR(R2149&lt;$T$757,R2149&gt;$T$758),Q2149,"")</f>
        <v>8.5405950448081737E-4</v>
      </c>
      <c r="T2149" s="253" t="str">
        <f>IF(AND(R2149&gt;$T$757,R2149&lt;$T$758),Q2149,"")</f>
        <v/>
      </c>
      <c r="U2149" s="253" t="str">
        <f>IF(Q2149=MAX($Q$761:$Q$2761),Q2149,"")</f>
        <v/>
      </c>
      <c r="V2149" s="253">
        <f>_xlfn.NORM.DIST(P2149,$T$753,$T$754,0)</f>
        <v>4.777476441500248E-92</v>
      </c>
      <c r="W2149" s="253" t="str">
        <f>IF(V2149=MAX($V$761:$V$2761),Q2149,"")</f>
        <v/>
      </c>
      <c r="X2149" s="253" t="str">
        <f t="shared" si="512"/>
        <v/>
      </c>
      <c r="AB2149" s="253">
        <v>1388</v>
      </c>
      <c r="AC2149" s="253">
        <f t="shared" si="528"/>
        <v>336.41981302673184</v>
      </c>
      <c r="AD2149" s="253">
        <f t="shared" si="513"/>
        <v>5.5192083598979357E-4</v>
      </c>
      <c r="AE2149" s="253">
        <f t="shared" si="514"/>
        <v>0.93966888819592342</v>
      </c>
      <c r="AF2149" s="253">
        <f>IF(OR(AE2149&lt;$T$757,AE2149&gt;$T$758),AD2149,"")</f>
        <v>5.5192083598979357E-4</v>
      </c>
      <c r="AG2149" s="253" t="str">
        <f t="shared" si="515"/>
        <v/>
      </c>
      <c r="AH2149" s="253" t="str">
        <f t="shared" si="516"/>
        <v/>
      </c>
      <c r="AI2149" s="253">
        <f t="shared" si="517"/>
        <v>6.7882967980065919E-6</v>
      </c>
      <c r="AJ2149" s="253" t="str">
        <f t="shared" si="518"/>
        <v/>
      </c>
      <c r="AK2149" s="253" t="str">
        <f t="shared" si="519"/>
        <v/>
      </c>
      <c r="AO2149" s="253">
        <v>1388</v>
      </c>
      <c r="AP2149" s="253">
        <f t="shared" si="520"/>
        <v>1983.3637856307596</v>
      </c>
      <c r="AQ2149" s="253">
        <f t="shared" si="521"/>
        <v>9.3617270716775652E-5</v>
      </c>
      <c r="AR2149" s="253">
        <f t="shared" si="522"/>
        <v>0.93966888819592354</v>
      </c>
      <c r="AS2149" s="253">
        <f>IF(OR(AR2149&lt;$T$757,AR2149&gt;$T$758),AQ2149,"")</f>
        <v>9.3617270716775652E-5</v>
      </c>
      <c r="AT2149" s="253" t="str">
        <f t="shared" si="523"/>
        <v/>
      </c>
      <c r="AU2149" s="253" t="str">
        <f t="shared" si="524"/>
        <v/>
      </c>
      <c r="AV2149" s="253">
        <f t="shared" si="525"/>
        <v>0</v>
      </c>
      <c r="AW2149" s="253">
        <f t="shared" si="526"/>
        <v>9.3617270716775652E-5</v>
      </c>
      <c r="AX2149" s="253" t="str">
        <f t="shared" si="527"/>
        <v/>
      </c>
      <c r="AZ2149" s="259"/>
      <c r="BA2149" s="259">
        <f>BA2148+$BD$753</f>
        <v>8.9152000000000626</v>
      </c>
      <c r="BB2149" s="274">
        <f t="shared" si="510"/>
        <v>0.25880184039795917</v>
      </c>
      <c r="BC2149" s="259">
        <f t="shared" si="511"/>
        <v>4.6785384939318497E-4</v>
      </c>
      <c r="BD2149" s="259" t="str">
        <f t="shared" si="508"/>
        <v/>
      </c>
      <c r="BE2149" s="254" t="str">
        <f t="shared" si="509"/>
        <v/>
      </c>
    </row>
    <row r="2150" spans="1:57" ht="20.100000000000001" customHeight="1" x14ac:dyDescent="0.25">
      <c r="A2150" s="247">
        <v>1389</v>
      </c>
      <c r="B2150" s="247">
        <f>$B$755+(A2150*$B$758)</f>
        <v>3740.2610572185331</v>
      </c>
      <c r="C2150" s="247">
        <f>_xlfn.NORM.DIST($B2150,$B$752,$B$753,0)</f>
        <v>4.9462349359037652E-5</v>
      </c>
      <c r="D2150" s="247">
        <f>_xlfn.NORM.DIST($B2150,$B$752,$B$753,1)</f>
        <v>0.94014595381621568</v>
      </c>
      <c r="E2150" s="247">
        <f>IF(OR(D2150&lt;$F$757,D2150&gt;$F$758),C2150,"")</f>
        <v>4.9462349359037652E-5</v>
      </c>
      <c r="F2150" s="247" t="str">
        <f>IF(AND(D2150&gt;$F$757,D2150&lt;$F$758),C2150,"")</f>
        <v/>
      </c>
      <c r="G2150" s="247" t="str">
        <f>IF(C2150=MAX($C$761:$C$2761),C2150,"")</f>
        <v/>
      </c>
      <c r="H2150" s="247">
        <f>_xlfn.NORM.DIST(B2150,$F$753,$F$754,0)</f>
        <v>0</v>
      </c>
      <c r="I2150" s="247">
        <f>IF(H2150=MAX($H$761:$H$2761),C2150,"")</f>
        <v>4.9462349359037652E-5</v>
      </c>
      <c r="J2150" s="247" t="str">
        <f>IF(I2150=MIN($I$761:$I$2761),I2150,"")</f>
        <v/>
      </c>
      <c r="K2150" s="247"/>
      <c r="L2150" s="247"/>
      <c r="M2150" s="247"/>
      <c r="N2150" s="247"/>
      <c r="O2150" s="247">
        <v>1389</v>
      </c>
      <c r="P2150" s="247">
        <f>$P$755+(O2150*$P$758)</f>
        <v>217.96567184236062</v>
      </c>
      <c r="Q2150" s="247">
        <f>_xlfn.NORM.DIST(P2150,P$752,P$753,0)</f>
        <v>8.4876713632202425E-4</v>
      </c>
      <c r="R2150" s="247">
        <f>_xlfn.NORM.DIST(P2150,P$752,P$753,1)</f>
        <v>0.9401459538162158</v>
      </c>
      <c r="S2150" s="253">
        <f>IF(OR(R2150&lt;$T$757,R2150&gt;$T$758),Q2150,"")</f>
        <v>8.4876713632202425E-4</v>
      </c>
      <c r="T2150" s="253" t="str">
        <f>IF(AND(R2150&gt;$T$757,R2150&lt;$T$758),Q2150,"")</f>
        <v/>
      </c>
      <c r="U2150" s="253" t="str">
        <f>IF(Q2150=MAX($Q$761:$Q$2761),Q2150,"")</f>
        <v/>
      </c>
      <c r="V2150" s="253">
        <f>_xlfn.NORM.DIST(P2150,$T$753,$T$754,0)</f>
        <v>4.4062620813379596E-92</v>
      </c>
      <c r="W2150" s="253" t="str">
        <f>IF(V2150=MAX($V$761:$V$2761),Q2150,"")</f>
        <v/>
      </c>
      <c r="X2150" s="253" t="str">
        <f t="shared" si="512"/>
        <v/>
      </c>
      <c r="AB2150" s="253">
        <v>1389</v>
      </c>
      <c r="AC2150" s="253">
        <f t="shared" si="528"/>
        <v>337.28687440051226</v>
      </c>
      <c r="AD2150" s="253">
        <f t="shared" si="513"/>
        <v>5.4850073675403457E-4</v>
      </c>
      <c r="AE2150" s="253">
        <f t="shared" si="514"/>
        <v>0.9401459538162158</v>
      </c>
      <c r="AF2150" s="253">
        <f>IF(OR(AE2150&lt;$T$757,AE2150&gt;$T$758),AD2150,"")</f>
        <v>5.4850073675403457E-4</v>
      </c>
      <c r="AG2150" s="253" t="str">
        <f t="shared" si="515"/>
        <v/>
      </c>
      <c r="AH2150" s="253" t="str">
        <f t="shared" si="516"/>
        <v/>
      </c>
      <c r="AI2150" s="253">
        <f t="shared" si="517"/>
        <v>6.6979563307160188E-6</v>
      </c>
      <c r="AJ2150" s="253" t="str">
        <f t="shared" si="518"/>
        <v/>
      </c>
      <c r="AK2150" s="253" t="str">
        <f t="shared" si="519"/>
        <v/>
      </c>
      <c r="AO2150" s="253">
        <v>1389</v>
      </c>
      <c r="AP2150" s="253">
        <f t="shared" si="520"/>
        <v>1988.4755479648593</v>
      </c>
      <c r="AQ2150" s="253">
        <f t="shared" si="521"/>
        <v>9.3037150643109624E-5</v>
      </c>
      <c r="AR2150" s="253">
        <f t="shared" si="522"/>
        <v>0.94014595381621568</v>
      </c>
      <c r="AS2150" s="253">
        <f>IF(OR(AR2150&lt;$T$757,AR2150&gt;$T$758),AQ2150,"")</f>
        <v>9.3037150643109624E-5</v>
      </c>
      <c r="AT2150" s="253" t="str">
        <f t="shared" si="523"/>
        <v/>
      </c>
      <c r="AU2150" s="253" t="str">
        <f t="shared" si="524"/>
        <v/>
      </c>
      <c r="AV2150" s="253">
        <f t="shared" si="525"/>
        <v>0</v>
      </c>
      <c r="AW2150" s="253">
        <f t="shared" si="526"/>
        <v>9.3037150643109624E-5</v>
      </c>
      <c r="AX2150" s="253" t="str">
        <f t="shared" si="527"/>
        <v/>
      </c>
      <c r="AZ2150" s="259"/>
      <c r="BA2150" s="259">
        <f>BA2149+$BD$753</f>
        <v>8.9216000000000619</v>
      </c>
      <c r="BB2150" s="274">
        <f t="shared" si="510"/>
        <v>0.25833398654856599</v>
      </c>
      <c r="BC2150" s="259">
        <f t="shared" si="511"/>
        <v>4.6719622905805336E-4</v>
      </c>
      <c r="BD2150" s="259" t="str">
        <f t="shared" si="508"/>
        <v/>
      </c>
      <c r="BE2150" s="254" t="str">
        <f t="shared" si="509"/>
        <v/>
      </c>
    </row>
    <row r="2151" spans="1:57" ht="20.100000000000001" customHeight="1" x14ac:dyDescent="0.25">
      <c r="A2151" s="247">
        <v>1390</v>
      </c>
      <c r="B2151" s="247">
        <f>$B$755+(A2151*$B$758)</f>
        <v>3749.8761242036708</v>
      </c>
      <c r="C2151" s="247">
        <f>_xlfn.NORM.DIST($B2151,$B$752,$B$753,0)</f>
        <v>4.9155058510657365E-5</v>
      </c>
      <c r="D2151" s="247">
        <f>_xlfn.NORM.DIST($B2151,$B$752,$B$753,1)</f>
        <v>0.94062005940520688</v>
      </c>
      <c r="E2151" s="247">
        <f>IF(OR(D2151&lt;$F$757,D2151&gt;$F$758),C2151,"")</f>
        <v>4.9155058510657365E-5</v>
      </c>
      <c r="F2151" s="247" t="str">
        <f>IF(AND(D2151&gt;$F$757,D2151&lt;$F$758),C2151,"")</f>
        <v/>
      </c>
      <c r="G2151" s="247" t="str">
        <f>IF(C2151=MAX($C$761:$C$2761),C2151,"")</f>
        <v/>
      </c>
      <c r="H2151" s="247">
        <f>_xlfn.NORM.DIST(B2151,$F$753,$F$754,0)</f>
        <v>0</v>
      </c>
      <c r="I2151" s="247">
        <f>IF(H2151=MAX($H$761:$H$2761),C2151,"")</f>
        <v>4.9155058510657365E-5</v>
      </c>
      <c r="J2151" s="247" t="str">
        <f>IF(I2151=MIN($I$761:$I$2761),I2151,"")</f>
        <v/>
      </c>
      <c r="K2151" s="247"/>
      <c r="L2151" s="247"/>
      <c r="M2151" s="247"/>
      <c r="N2151" s="247"/>
      <c r="O2151" s="247">
        <v>1390</v>
      </c>
      <c r="P2151" s="247">
        <f>$P$755+(O2151*$P$758)</f>
        <v>218.52599490622276</v>
      </c>
      <c r="Q2151" s="247">
        <f>_xlfn.NORM.DIST(P2151,P$752,P$753,0)</f>
        <v>8.4349406747718473E-4</v>
      </c>
      <c r="R2151" s="247">
        <f>_xlfn.NORM.DIST(P2151,P$752,P$753,1)</f>
        <v>0.94062005940520699</v>
      </c>
      <c r="S2151" s="253">
        <f>IF(OR(R2151&lt;$T$757,R2151&gt;$T$758),Q2151,"")</f>
        <v>8.4349406747718473E-4</v>
      </c>
      <c r="T2151" s="253" t="str">
        <f>IF(AND(R2151&gt;$T$757,R2151&lt;$T$758),Q2151,"")</f>
        <v/>
      </c>
      <c r="U2151" s="253" t="str">
        <f>IF(Q2151=MAX($Q$761:$Q$2761),Q2151,"")</f>
        <v/>
      </c>
      <c r="V2151" s="253">
        <f>_xlfn.NORM.DIST(P2151,$T$753,$T$754,0)</f>
        <v>4.0638264002611005E-92</v>
      </c>
      <c r="W2151" s="253" t="str">
        <f>IF(V2151=MAX($V$761:$V$2761),Q2151,"")</f>
        <v/>
      </c>
      <c r="X2151" s="253" t="str">
        <f t="shared" si="512"/>
        <v/>
      </c>
      <c r="AB2151" s="253">
        <v>1390</v>
      </c>
      <c r="AC2151" s="253">
        <f t="shared" si="528"/>
        <v>338.15393577429245</v>
      </c>
      <c r="AD2151" s="253">
        <f t="shared" si="513"/>
        <v>5.4509310935827772E-4</v>
      </c>
      <c r="AE2151" s="253">
        <f t="shared" si="514"/>
        <v>0.94062005940520699</v>
      </c>
      <c r="AF2151" s="253">
        <f>IF(OR(AE2151&lt;$T$757,AE2151&gt;$T$758),AD2151,"")</f>
        <v>5.4509310935827772E-4</v>
      </c>
      <c r="AG2151" s="253" t="str">
        <f t="shared" si="515"/>
        <v/>
      </c>
      <c r="AH2151" s="253" t="str">
        <f t="shared" si="516"/>
        <v/>
      </c>
      <c r="AI2151" s="253">
        <f t="shared" si="517"/>
        <v>6.6087123982544574E-6</v>
      </c>
      <c r="AJ2151" s="253" t="str">
        <f t="shared" si="518"/>
        <v/>
      </c>
      <c r="AK2151" s="253" t="str">
        <f t="shared" si="519"/>
        <v/>
      </c>
      <c r="AO2151" s="253">
        <v>1390</v>
      </c>
      <c r="AP2151" s="253">
        <f t="shared" si="520"/>
        <v>1993.587310298959</v>
      </c>
      <c r="AQ2151" s="253">
        <f t="shared" si="521"/>
        <v>9.2459146053305765E-5</v>
      </c>
      <c r="AR2151" s="253">
        <f t="shared" si="522"/>
        <v>0.94062005940520688</v>
      </c>
      <c r="AS2151" s="253">
        <f>IF(OR(AR2151&lt;$T$757,AR2151&gt;$T$758),AQ2151,"")</f>
        <v>9.2459146053305765E-5</v>
      </c>
      <c r="AT2151" s="253" t="str">
        <f t="shared" si="523"/>
        <v/>
      </c>
      <c r="AU2151" s="253" t="str">
        <f t="shared" si="524"/>
        <v/>
      </c>
      <c r="AV2151" s="253">
        <f t="shared" si="525"/>
        <v>0</v>
      </c>
      <c r="AW2151" s="253">
        <f t="shared" si="526"/>
        <v>9.2459146053305765E-5</v>
      </c>
      <c r="AX2151" s="253" t="str">
        <f t="shared" si="527"/>
        <v/>
      </c>
      <c r="AZ2151" s="259"/>
      <c r="BA2151" s="259">
        <f>BA2150+$BD$753</f>
        <v>8.9280000000000612</v>
      </c>
      <c r="BB2151" s="274">
        <f t="shared" si="510"/>
        <v>0.25786679031950793</v>
      </c>
      <c r="BC2151" s="259">
        <f t="shared" si="511"/>
        <v>4.6653893330173002E-4</v>
      </c>
      <c r="BD2151" s="259" t="str">
        <f t="shared" si="508"/>
        <v/>
      </c>
      <c r="BE2151" s="254" t="str">
        <f t="shared" si="509"/>
        <v/>
      </c>
    </row>
    <row r="2152" spans="1:57" ht="20.100000000000001" customHeight="1" x14ac:dyDescent="0.25">
      <c r="A2152" s="247">
        <v>1391</v>
      </c>
      <c r="B2152" s="247">
        <f>$B$755+(A2152*$B$758)</f>
        <v>3759.4911911888084</v>
      </c>
      <c r="C2152" s="247">
        <f>_xlfn.NORM.DIST($B2152,$B$752,$B$753,0)</f>
        <v>4.8848895155391744E-5</v>
      </c>
      <c r="D2152" s="247">
        <f>_xlfn.NORM.DIST($B2152,$B$752,$B$753,1)</f>
        <v>0.94109121579034072</v>
      </c>
      <c r="E2152" s="247">
        <f>IF(OR(D2152&lt;$F$757,D2152&gt;$F$758),C2152,"")</f>
        <v>4.8848895155391744E-5</v>
      </c>
      <c r="F2152" s="247" t="str">
        <f>IF(AND(D2152&gt;$F$757,D2152&lt;$F$758),C2152,"")</f>
        <v/>
      </c>
      <c r="G2152" s="247" t="str">
        <f>IF(C2152=MAX($C$761:$C$2761),C2152,"")</f>
        <v/>
      </c>
      <c r="H2152" s="247">
        <f>_xlfn.NORM.DIST(B2152,$F$753,$F$754,0)</f>
        <v>0</v>
      </c>
      <c r="I2152" s="247">
        <f>IF(H2152=MAX($H$761:$H$2761),C2152,"")</f>
        <v>4.8848895155391744E-5</v>
      </c>
      <c r="J2152" s="247" t="str">
        <f>IF(I2152=MIN($I$761:$I$2761),I2152,"")</f>
        <v/>
      </c>
      <c r="K2152" s="247"/>
      <c r="L2152" s="247"/>
      <c r="M2152" s="247"/>
      <c r="N2152" s="247"/>
      <c r="O2152" s="247">
        <v>1391</v>
      </c>
      <c r="P2152" s="247">
        <f>$P$755+(O2152*$P$758)</f>
        <v>219.08631797008491</v>
      </c>
      <c r="Q2152" s="247">
        <f>_xlfn.NORM.DIST(P2152,P$752,P$753,0)</f>
        <v>8.3824034625967303E-4</v>
      </c>
      <c r="R2152" s="247">
        <f>_xlfn.NORM.DIST(P2152,P$752,P$753,1)</f>
        <v>0.94109121579034072</v>
      </c>
      <c r="S2152" s="253">
        <f>IF(OR(R2152&lt;$T$757,R2152&gt;$T$758),Q2152,"")</f>
        <v>8.3824034625967303E-4</v>
      </c>
      <c r="T2152" s="253" t="str">
        <f>IF(AND(R2152&gt;$T$757,R2152&lt;$T$758),Q2152,"")</f>
        <v/>
      </c>
      <c r="U2152" s="253" t="str">
        <f>IF(Q2152=MAX($Q$761:$Q$2761),Q2152,"")</f>
        <v/>
      </c>
      <c r="V2152" s="253">
        <f>_xlfn.NORM.DIST(P2152,$T$753,$T$754,0)</f>
        <v>3.7479433755328146E-92</v>
      </c>
      <c r="W2152" s="253" t="str">
        <f>IF(V2152=MAX($V$761:$V$2761),Q2152,"")</f>
        <v/>
      </c>
      <c r="X2152" s="253" t="str">
        <f t="shared" si="512"/>
        <v/>
      </c>
      <c r="AB2152" s="253">
        <v>1391</v>
      </c>
      <c r="AC2152" s="253">
        <f t="shared" si="528"/>
        <v>339.02099714807264</v>
      </c>
      <c r="AD2152" s="253">
        <f t="shared" si="513"/>
        <v>5.4169798502418478E-4</v>
      </c>
      <c r="AE2152" s="253">
        <f t="shared" si="514"/>
        <v>0.94109121579034072</v>
      </c>
      <c r="AF2152" s="253">
        <f>IF(OR(AE2152&lt;$T$757,AE2152&gt;$T$758),AD2152,"")</f>
        <v>5.4169798502418478E-4</v>
      </c>
      <c r="AG2152" s="253" t="str">
        <f t="shared" si="515"/>
        <v/>
      </c>
      <c r="AH2152" s="253" t="str">
        <f t="shared" si="516"/>
        <v/>
      </c>
      <c r="AI2152" s="253">
        <f t="shared" si="517"/>
        <v>6.5205532270902045E-6</v>
      </c>
      <c r="AJ2152" s="253" t="str">
        <f t="shared" si="518"/>
        <v/>
      </c>
      <c r="AK2152" s="253" t="str">
        <f t="shared" si="519"/>
        <v/>
      </c>
      <c r="AO2152" s="253">
        <v>1391</v>
      </c>
      <c r="AP2152" s="253">
        <f t="shared" si="520"/>
        <v>1998.6990726330596</v>
      </c>
      <c r="AQ2152" s="253">
        <f t="shared" si="521"/>
        <v>9.1883262243208392E-5</v>
      </c>
      <c r="AR2152" s="253">
        <f t="shared" si="522"/>
        <v>0.94109121579034072</v>
      </c>
      <c r="AS2152" s="253">
        <f>IF(OR(AR2152&lt;$T$757,AR2152&gt;$T$758),AQ2152,"")</f>
        <v>9.1883262243208392E-5</v>
      </c>
      <c r="AT2152" s="253" t="str">
        <f t="shared" si="523"/>
        <v/>
      </c>
      <c r="AU2152" s="253" t="str">
        <f t="shared" si="524"/>
        <v/>
      </c>
      <c r="AV2152" s="253">
        <f t="shared" si="525"/>
        <v>0</v>
      </c>
      <c r="AW2152" s="253">
        <f t="shared" si="526"/>
        <v>9.1883262243208392E-5</v>
      </c>
      <c r="AX2152" s="253" t="str">
        <f t="shared" si="527"/>
        <v/>
      </c>
      <c r="AZ2152" s="259"/>
      <c r="BA2152" s="259">
        <f>BA2151+$BD$753</f>
        <v>8.9344000000000605</v>
      </c>
      <c r="BB2152" s="274">
        <f t="shared" si="510"/>
        <v>0.2574002513862062</v>
      </c>
      <c r="BC2152" s="259">
        <f t="shared" si="511"/>
        <v>4.6588196421498695E-4</v>
      </c>
      <c r="BD2152" s="259" t="str">
        <f t="shared" si="508"/>
        <v/>
      </c>
      <c r="BE2152" s="254" t="str">
        <f t="shared" si="509"/>
        <v/>
      </c>
    </row>
    <row r="2153" spans="1:57" ht="20.100000000000001" customHeight="1" x14ac:dyDescent="0.25">
      <c r="A2153" s="248">
        <v>1392</v>
      </c>
      <c r="B2153" s="247">
        <f>$B$755+(A2153*$B$758)</f>
        <v>3769.1062581739461</v>
      </c>
      <c r="C2153" s="247">
        <f>_xlfn.NORM.DIST($B2153,$B$752,$B$753,0)</f>
        <v>4.8543862037263409E-5</v>
      </c>
      <c r="D2153" s="247">
        <f>_xlfn.NORM.DIST($B2153,$B$752,$B$753,1)</f>
        <v>0.94155943382578788</v>
      </c>
      <c r="E2153" s="247">
        <f>IF(OR(D2153&lt;$F$757,D2153&gt;$F$758),C2153,"")</f>
        <v>4.8543862037263409E-5</v>
      </c>
      <c r="F2153" s="247" t="str">
        <f>IF(AND(D2153&gt;$F$757,D2153&lt;$F$758),C2153,"")</f>
        <v/>
      </c>
      <c r="G2153" s="247" t="str">
        <f>IF(C2153=MAX($C$761:$C$2761),C2153,"")</f>
        <v/>
      </c>
      <c r="H2153" s="247">
        <f>_xlfn.NORM.DIST(B2153,$F$753,$F$754,0)</f>
        <v>0</v>
      </c>
      <c r="I2153" s="247">
        <f>IF(H2153=MAX($H$761:$H$2761),C2153,"")</f>
        <v>4.8543862037263409E-5</v>
      </c>
      <c r="J2153" s="247" t="str">
        <f>IF(I2153=MIN($I$761:$I$2761),I2153,"")</f>
        <v/>
      </c>
      <c r="K2153" s="247"/>
      <c r="L2153" s="247"/>
      <c r="M2153" s="247"/>
      <c r="N2153" s="247"/>
      <c r="O2153" s="248">
        <v>1392</v>
      </c>
      <c r="P2153" s="247">
        <f>$P$755+(O2153*$P$758)</f>
        <v>219.64664103394705</v>
      </c>
      <c r="Q2153" s="247">
        <f>_xlfn.NORM.DIST(P2153,P$752,P$753,0)</f>
        <v>8.3300601975654131E-4</v>
      </c>
      <c r="R2153" s="247">
        <f>_xlfn.NORM.DIST(P2153,P$752,P$753,1)</f>
        <v>0.94155943382578799</v>
      </c>
      <c r="S2153" s="253">
        <f>IF(OR(R2153&lt;$T$757,R2153&gt;$T$758),Q2153,"")</f>
        <v>8.3300601975654131E-4</v>
      </c>
      <c r="T2153" s="253" t="str">
        <f>IF(AND(R2153&gt;$T$757,R2153&lt;$T$758),Q2153,"")</f>
        <v/>
      </c>
      <c r="U2153" s="253" t="str">
        <f>IF(Q2153=MAX($Q$761:$Q$2761),Q2153,"")</f>
        <v/>
      </c>
      <c r="V2153" s="253">
        <f>_xlfn.NORM.DIST(P2153,$T$753,$T$754,0)</f>
        <v>3.4565587727425675E-92</v>
      </c>
      <c r="W2153" s="253" t="str">
        <f>IF(V2153=MAX($V$761:$V$2761),Q2153,"")</f>
        <v/>
      </c>
      <c r="X2153" s="253" t="str">
        <f t="shared" si="512"/>
        <v/>
      </c>
      <c r="AB2153" s="259">
        <v>1392</v>
      </c>
      <c r="AC2153" s="253">
        <f t="shared" si="528"/>
        <v>339.88805852185283</v>
      </c>
      <c r="AD2153" s="253">
        <f t="shared" si="513"/>
        <v>5.3831539418093001E-4</v>
      </c>
      <c r="AE2153" s="253">
        <f t="shared" si="514"/>
        <v>0.94155943382578788</v>
      </c>
      <c r="AF2153" s="253">
        <f>IF(OR(AE2153&lt;$T$757,AE2153&gt;$T$758),AD2153,"")</f>
        <v>5.3831539418093001E-4</v>
      </c>
      <c r="AG2153" s="253" t="str">
        <f t="shared" si="515"/>
        <v/>
      </c>
      <c r="AH2153" s="253" t="str">
        <f t="shared" si="516"/>
        <v/>
      </c>
      <c r="AI2153" s="253">
        <f t="shared" si="517"/>
        <v>6.4334671489348442E-6</v>
      </c>
      <c r="AJ2153" s="253" t="str">
        <f t="shared" si="518"/>
        <v/>
      </c>
      <c r="AK2153" s="253" t="str">
        <f t="shared" si="519"/>
        <v/>
      </c>
      <c r="AO2153" s="259">
        <v>1392</v>
      </c>
      <c r="AP2153" s="253">
        <f t="shared" si="520"/>
        <v>2003.8108349671593</v>
      </c>
      <c r="AQ2153" s="253">
        <f t="shared" si="521"/>
        <v>9.1309504374239425E-5</v>
      </c>
      <c r="AR2153" s="253">
        <f t="shared" si="522"/>
        <v>0.94155943382578788</v>
      </c>
      <c r="AS2153" s="253">
        <f>IF(OR(AR2153&lt;$T$757,AR2153&gt;$T$758),AQ2153,"")</f>
        <v>9.1309504374239425E-5</v>
      </c>
      <c r="AT2153" s="253" t="str">
        <f t="shared" si="523"/>
        <v/>
      </c>
      <c r="AU2153" s="253" t="str">
        <f t="shared" si="524"/>
        <v/>
      </c>
      <c r="AV2153" s="253">
        <f t="shared" si="525"/>
        <v>0</v>
      </c>
      <c r="AW2153" s="253">
        <f t="shared" si="526"/>
        <v>9.1309504374239425E-5</v>
      </c>
      <c r="AX2153" s="253" t="str">
        <f t="shared" si="527"/>
        <v/>
      </c>
      <c r="AZ2153" s="259"/>
      <c r="BA2153" s="259">
        <f>BA2152+$BD$753</f>
        <v>8.9408000000000598</v>
      </c>
      <c r="BB2153" s="274">
        <f t="shared" si="510"/>
        <v>0.25693436942199122</v>
      </c>
      <c r="BC2153" s="259">
        <f t="shared" si="511"/>
        <v>4.65225323877827E-4</v>
      </c>
      <c r="BD2153" s="259" t="str">
        <f t="shared" si="508"/>
        <v/>
      </c>
      <c r="BE2153" s="254" t="str">
        <f t="shared" si="509"/>
        <v/>
      </c>
    </row>
    <row r="2154" spans="1:57" ht="20.100000000000001" customHeight="1" x14ac:dyDescent="0.25">
      <c r="A2154" s="247">
        <v>1393</v>
      </c>
      <c r="B2154" s="247">
        <f>$B$755+(A2154*$B$758)</f>
        <v>3778.7213251590838</v>
      </c>
      <c r="C2154" s="247">
        <f>_xlfn.NORM.DIST($B2154,$B$752,$B$753,0)</f>
        <v>4.8239961829100534E-5</v>
      </c>
      <c r="D2154" s="247">
        <f>_xlfn.NORM.DIST($B2154,$B$752,$B$753,1)</f>
        <v>0.9420247243917611</v>
      </c>
      <c r="E2154" s="247">
        <f>IF(OR(D2154&lt;$F$757,D2154&gt;$F$758),C2154,"")</f>
        <v>4.8239961829100534E-5</v>
      </c>
      <c r="F2154" s="247" t="str">
        <f>IF(AND(D2154&gt;$F$757,D2154&lt;$F$758),C2154,"")</f>
        <v/>
      </c>
      <c r="G2154" s="247" t="str">
        <f>IF(C2154=MAX($C$761:$C$2761),C2154,"")</f>
        <v/>
      </c>
      <c r="H2154" s="247">
        <f>_xlfn.NORM.DIST(B2154,$F$753,$F$754,0)</f>
        <v>0</v>
      </c>
      <c r="I2154" s="247">
        <f>IF(H2154=MAX($H$761:$H$2761),C2154,"")</f>
        <v>4.8239961829100534E-5</v>
      </c>
      <c r="J2154" s="247" t="str">
        <f>IF(I2154=MIN($I$761:$I$2761),I2154,"")</f>
        <v/>
      </c>
      <c r="K2154" s="247"/>
      <c r="L2154" s="247"/>
      <c r="M2154" s="247"/>
      <c r="N2154" s="247"/>
      <c r="O2154" s="247">
        <v>1393</v>
      </c>
      <c r="P2154" s="247">
        <f>$P$755+(O2154*$P$758)</f>
        <v>220.20696409780908</v>
      </c>
      <c r="Q2154" s="247">
        <f>_xlfn.NORM.DIST(P2154,P$752,P$753,0)</f>
        <v>8.2779113383315585E-4</v>
      </c>
      <c r="R2154" s="247">
        <f>_xlfn.NORM.DIST(P2154,P$752,P$753,1)</f>
        <v>0.9420247243917611</v>
      </c>
      <c r="S2154" s="253">
        <f>IF(OR(R2154&lt;$T$757,R2154&gt;$T$758),Q2154,"")</f>
        <v>8.2779113383315585E-4</v>
      </c>
      <c r="T2154" s="253" t="str">
        <f>IF(AND(R2154&gt;$T$757,R2154&lt;$T$758),Q2154,"")</f>
        <v/>
      </c>
      <c r="U2154" s="253" t="str">
        <f>IF(Q2154=MAX($Q$761:$Q$2761),Q2154,"")</f>
        <v/>
      </c>
      <c r="V2154" s="253">
        <f>_xlfn.NORM.DIST(P2154,$T$753,$T$754,0)</f>
        <v>3.1877769189827928E-92</v>
      </c>
      <c r="W2154" s="253" t="str">
        <f>IF(V2154=MAX($V$761:$V$2761),Q2154,"")</f>
        <v/>
      </c>
      <c r="X2154" s="253" t="str">
        <f t="shared" si="512"/>
        <v/>
      </c>
      <c r="AB2154" s="253">
        <v>1393</v>
      </c>
      <c r="AC2154" s="253">
        <f t="shared" si="528"/>
        <v>340.75511989563324</v>
      </c>
      <c r="AD2154" s="253">
        <f t="shared" si="513"/>
        <v>5.3494536646819205E-4</v>
      </c>
      <c r="AE2154" s="253">
        <f t="shared" si="514"/>
        <v>0.94202472439176121</v>
      </c>
      <c r="AF2154" s="253">
        <f>IF(OR(AE2154&lt;$T$757,AE2154&gt;$T$758),AD2154,"")</f>
        <v>5.3494536646819205E-4</v>
      </c>
      <c r="AG2154" s="253" t="str">
        <f t="shared" si="515"/>
        <v/>
      </c>
      <c r="AH2154" s="253" t="str">
        <f t="shared" si="516"/>
        <v/>
      </c>
      <c r="AI2154" s="253">
        <f t="shared" si="517"/>
        <v>6.3474426000811067E-6</v>
      </c>
      <c r="AJ2154" s="253" t="str">
        <f t="shared" si="518"/>
        <v/>
      </c>
      <c r="AK2154" s="253" t="str">
        <f t="shared" si="519"/>
        <v/>
      </c>
      <c r="AO2154" s="253">
        <v>1393</v>
      </c>
      <c r="AP2154" s="253">
        <f t="shared" si="520"/>
        <v>2008.922597301259</v>
      </c>
      <c r="AQ2154" s="253">
        <f t="shared" si="521"/>
        <v>9.0737877473905869E-5</v>
      </c>
      <c r="AR2154" s="253">
        <f t="shared" si="522"/>
        <v>0.9420247243917611</v>
      </c>
      <c r="AS2154" s="253">
        <f>IF(OR(AR2154&lt;$T$757,AR2154&gt;$T$758),AQ2154,"")</f>
        <v>9.0737877473905869E-5</v>
      </c>
      <c r="AT2154" s="253" t="str">
        <f t="shared" si="523"/>
        <v/>
      </c>
      <c r="AU2154" s="253" t="str">
        <f t="shared" si="524"/>
        <v/>
      </c>
      <c r="AV2154" s="253">
        <f t="shared" si="525"/>
        <v>0</v>
      </c>
      <c r="AW2154" s="253">
        <f t="shared" si="526"/>
        <v>9.0737877473905869E-5</v>
      </c>
      <c r="AX2154" s="253" t="str">
        <f t="shared" si="527"/>
        <v/>
      </c>
      <c r="AZ2154" s="259"/>
      <c r="BA2154" s="259">
        <f>BA2153+$BD$753</f>
        <v>8.9472000000000591</v>
      </c>
      <c r="BB2154" s="274">
        <f t="shared" si="510"/>
        <v>0.25646914409811339</v>
      </c>
      <c r="BC2154" s="259">
        <f t="shared" si="511"/>
        <v>4.6456901436175979E-4</v>
      </c>
      <c r="BD2154" s="259" t="str">
        <f t="shared" si="508"/>
        <v/>
      </c>
      <c r="BE2154" s="254" t="str">
        <f t="shared" si="509"/>
        <v/>
      </c>
    </row>
    <row r="2155" spans="1:57" ht="20.100000000000001" customHeight="1" x14ac:dyDescent="0.25">
      <c r="A2155" s="247">
        <v>1394</v>
      </c>
      <c r="B2155" s="247">
        <f>$B$755+(A2155*$B$758)</f>
        <v>3788.3363921442215</v>
      </c>
      <c r="C2155" s="247">
        <f>_xlfn.NORM.DIST($B2155,$B$752,$B$753,0)</f>
        <v>4.7937197132810799E-5</v>
      </c>
      <c r="D2155" s="247">
        <f>_xlfn.NORM.DIST($B2155,$B$752,$B$753,1)</f>
        <v>0.94248709839383094</v>
      </c>
      <c r="E2155" s="247">
        <f>IF(OR(D2155&lt;$F$757,D2155&gt;$F$758),C2155,"")</f>
        <v>4.7937197132810799E-5</v>
      </c>
      <c r="F2155" s="247" t="str">
        <f>IF(AND(D2155&gt;$F$757,D2155&lt;$F$758),C2155,"")</f>
        <v/>
      </c>
      <c r="G2155" s="247" t="str">
        <f>IF(C2155=MAX($C$761:$C$2761),C2155,"")</f>
        <v/>
      </c>
      <c r="H2155" s="247">
        <f>_xlfn.NORM.DIST(B2155,$F$753,$F$754,0)</f>
        <v>0</v>
      </c>
      <c r="I2155" s="247">
        <f>IF(H2155=MAX($H$761:$H$2761),C2155,"")</f>
        <v>4.7937197132810799E-5</v>
      </c>
      <c r="J2155" s="247" t="str">
        <f>IF(I2155=MIN($I$761:$I$2761),I2155,"")</f>
        <v/>
      </c>
      <c r="K2155" s="247"/>
      <c r="L2155" s="247"/>
      <c r="M2155" s="247"/>
      <c r="N2155" s="247"/>
      <c r="O2155" s="247">
        <v>1394</v>
      </c>
      <c r="P2155" s="247">
        <f>$P$755+(O2155*$P$758)</f>
        <v>220.76728716167122</v>
      </c>
      <c r="Q2155" s="247">
        <f>_xlfn.NORM.DIST(P2155,P$752,P$753,0)</f>
        <v>8.2259573313789324E-4</v>
      </c>
      <c r="R2155" s="247">
        <f>_xlfn.NORM.DIST(P2155,P$752,P$753,1)</f>
        <v>0.94248709839383094</v>
      </c>
      <c r="S2155" s="253">
        <f>IF(OR(R2155&lt;$T$757,R2155&gt;$T$758),Q2155,"")</f>
        <v>8.2259573313789324E-4</v>
      </c>
      <c r="T2155" s="253" t="str">
        <f>IF(AND(R2155&gt;$T$757,R2155&lt;$T$758),Q2155,"")</f>
        <v/>
      </c>
      <c r="U2155" s="253" t="str">
        <f>IF(Q2155=MAX($Q$761:$Q$2761),Q2155,"")</f>
        <v/>
      </c>
      <c r="V2155" s="253">
        <f>_xlfn.NORM.DIST(P2155,$T$753,$T$754,0)</f>
        <v>2.9398484920562373E-92</v>
      </c>
      <c r="W2155" s="253" t="str">
        <f>IF(V2155=MAX($V$761:$V$2761),Q2155,"")</f>
        <v/>
      </c>
      <c r="X2155" s="253" t="str">
        <f t="shared" si="512"/>
        <v/>
      </c>
      <c r="AB2155" s="253">
        <v>1394</v>
      </c>
      <c r="AC2155" s="253">
        <f t="shared" si="528"/>
        <v>341.62218126941343</v>
      </c>
      <c r="AD2155" s="253">
        <f t="shared" si="513"/>
        <v>5.3158793073919809E-4</v>
      </c>
      <c r="AE2155" s="253">
        <f t="shared" si="514"/>
        <v>0.94248709839383094</v>
      </c>
      <c r="AF2155" s="253">
        <f>IF(OR(AE2155&lt;$T$757,AE2155&gt;$T$758),AD2155,"")</f>
        <v>5.3158793073919809E-4</v>
      </c>
      <c r="AG2155" s="253" t="str">
        <f t="shared" si="515"/>
        <v/>
      </c>
      <c r="AH2155" s="253" t="str">
        <f t="shared" si="516"/>
        <v/>
      </c>
      <c r="AI2155" s="253">
        <f t="shared" si="517"/>
        <v>6.2624681207412505E-6</v>
      </c>
      <c r="AJ2155" s="253" t="str">
        <f t="shared" si="518"/>
        <v/>
      </c>
      <c r="AK2155" s="253" t="str">
        <f t="shared" si="519"/>
        <v/>
      </c>
      <c r="AO2155" s="253">
        <v>1394</v>
      </c>
      <c r="AP2155" s="253">
        <f t="shared" si="520"/>
        <v>2014.0343596353587</v>
      </c>
      <c r="AQ2155" s="253">
        <f t="shared" si="521"/>
        <v>9.0168386436315789E-5</v>
      </c>
      <c r="AR2155" s="253">
        <f t="shared" si="522"/>
        <v>0.94248709839383094</v>
      </c>
      <c r="AS2155" s="253">
        <f>IF(OR(AR2155&lt;$T$757,AR2155&gt;$T$758),AQ2155,"")</f>
        <v>9.0168386436315789E-5</v>
      </c>
      <c r="AT2155" s="253" t="str">
        <f t="shared" si="523"/>
        <v/>
      </c>
      <c r="AU2155" s="253" t="str">
        <f t="shared" si="524"/>
        <v/>
      </c>
      <c r="AV2155" s="253">
        <f t="shared" si="525"/>
        <v>0</v>
      </c>
      <c r="AW2155" s="253">
        <f t="shared" si="526"/>
        <v>9.0168386436315789E-5</v>
      </c>
      <c r="AX2155" s="253" t="str">
        <f t="shared" si="527"/>
        <v/>
      </c>
      <c r="AZ2155" s="259"/>
      <c r="BA2155" s="259">
        <f>BA2154+$BD$753</f>
        <v>8.9536000000000584</v>
      </c>
      <c r="BB2155" s="274">
        <f t="shared" si="510"/>
        <v>0.25600457508375163</v>
      </c>
      <c r="BC2155" s="259">
        <f t="shared" si="511"/>
        <v>4.6391303772763681E-4</v>
      </c>
      <c r="BD2155" s="259" t="str">
        <f t="shared" si="508"/>
        <v/>
      </c>
      <c r="BE2155" s="254" t="str">
        <f t="shared" si="509"/>
        <v/>
      </c>
    </row>
    <row r="2156" spans="1:57" ht="20.100000000000001" customHeight="1" x14ac:dyDescent="0.25">
      <c r="A2156" s="247">
        <v>1395</v>
      </c>
      <c r="B2156" s="247">
        <f>$B$755+(A2156*$B$758)</f>
        <v>3797.9514591293591</v>
      </c>
      <c r="C2156" s="247">
        <f>_xlfn.NORM.DIST($B2156,$B$752,$B$753,0)</f>
        <v>4.763557047965945E-5</v>
      </c>
      <c r="D2156" s="247">
        <f>_xlfn.NORM.DIST($B2156,$B$752,$B$753,1)</f>
        <v>0.94294656676224575</v>
      </c>
      <c r="E2156" s="247">
        <f>IF(OR(D2156&lt;$F$757,D2156&gt;$F$758),C2156,"")</f>
        <v>4.763557047965945E-5</v>
      </c>
      <c r="F2156" s="247" t="str">
        <f>IF(AND(D2156&gt;$F$757,D2156&lt;$F$758),C2156,"")</f>
        <v/>
      </c>
      <c r="G2156" s="247" t="str">
        <f>IF(C2156=MAX($C$761:$C$2761),C2156,"")</f>
        <v/>
      </c>
      <c r="H2156" s="247">
        <f>_xlfn.NORM.DIST(B2156,$F$753,$F$754,0)</f>
        <v>0</v>
      </c>
      <c r="I2156" s="247">
        <f>IF(H2156=MAX($H$761:$H$2761),C2156,"")</f>
        <v>4.763557047965945E-5</v>
      </c>
      <c r="J2156" s="247" t="str">
        <f>IF(I2156=MIN($I$761:$I$2761),I2156,"")</f>
        <v/>
      </c>
      <c r="K2156" s="247"/>
      <c r="L2156" s="247"/>
      <c r="M2156" s="247"/>
      <c r="N2156" s="247"/>
      <c r="O2156" s="247">
        <v>1395</v>
      </c>
      <c r="P2156" s="247">
        <f>$P$755+(O2156*$P$758)</f>
        <v>221.32761022553336</v>
      </c>
      <c r="Q2156" s="247">
        <f>_xlfn.NORM.DIST(P2156,P$752,P$753,0)</f>
        <v>8.1741986110691971E-4</v>
      </c>
      <c r="R2156" s="247">
        <f>_xlfn.NORM.DIST(P2156,P$752,P$753,1)</f>
        <v>0.94294656676224586</v>
      </c>
      <c r="S2156" s="253">
        <f>IF(OR(R2156&lt;$T$757,R2156&gt;$T$758),Q2156,"")</f>
        <v>8.1741986110691971E-4</v>
      </c>
      <c r="T2156" s="253" t="str">
        <f>IF(AND(R2156&gt;$T$757,R2156&lt;$T$758),Q2156,"")</f>
        <v/>
      </c>
      <c r="U2156" s="253" t="str">
        <f>IF(Q2156=MAX($Q$761:$Q$2761),Q2156,"")</f>
        <v/>
      </c>
      <c r="V2156" s="253">
        <f>_xlfn.NORM.DIST(P2156,$T$753,$T$754,0)</f>
        <v>2.7111592478573545E-92</v>
      </c>
      <c r="W2156" s="253" t="str">
        <f>IF(V2156=MAX($V$761:$V$2761),Q2156,"")</f>
        <v/>
      </c>
      <c r="X2156" s="253" t="str">
        <f t="shared" si="512"/>
        <v/>
      </c>
      <c r="AB2156" s="253">
        <v>1395</v>
      </c>
      <c r="AC2156" s="253">
        <f t="shared" si="528"/>
        <v>342.48924264319362</v>
      </c>
      <c r="AD2156" s="253">
        <f t="shared" si="513"/>
        <v>5.2824311506379927E-4</v>
      </c>
      <c r="AE2156" s="253">
        <f t="shared" si="514"/>
        <v>0.94294656676224575</v>
      </c>
      <c r="AF2156" s="253">
        <f>IF(OR(AE2156&lt;$T$757,AE2156&gt;$T$758),AD2156,"")</f>
        <v>5.2824311506379927E-4</v>
      </c>
      <c r="AG2156" s="253" t="str">
        <f t="shared" si="515"/>
        <v/>
      </c>
      <c r="AH2156" s="253" t="str">
        <f t="shared" si="516"/>
        <v/>
      </c>
      <c r="AI2156" s="253">
        <f t="shared" si="517"/>
        <v>6.1785323543859875E-6</v>
      </c>
      <c r="AJ2156" s="253" t="str">
        <f t="shared" si="518"/>
        <v/>
      </c>
      <c r="AK2156" s="253" t="str">
        <f t="shared" si="519"/>
        <v/>
      </c>
      <c r="AO2156" s="253">
        <v>1395</v>
      </c>
      <c r="AP2156" s="253">
        <f t="shared" si="520"/>
        <v>2019.1461219694593</v>
      </c>
      <c r="AQ2156" s="253">
        <f t="shared" si="521"/>
        <v>8.960103602270073E-5</v>
      </c>
      <c r="AR2156" s="253">
        <f t="shared" si="522"/>
        <v>0.94294656676224575</v>
      </c>
      <c r="AS2156" s="253">
        <f>IF(OR(AR2156&lt;$T$757,AR2156&gt;$T$758),AQ2156,"")</f>
        <v>8.960103602270073E-5</v>
      </c>
      <c r="AT2156" s="253" t="str">
        <f t="shared" si="523"/>
        <v/>
      </c>
      <c r="AU2156" s="253" t="str">
        <f t="shared" si="524"/>
        <v/>
      </c>
      <c r="AV2156" s="253">
        <f t="shared" si="525"/>
        <v>0</v>
      </c>
      <c r="AW2156" s="253">
        <f t="shared" si="526"/>
        <v>8.960103602270073E-5</v>
      </c>
      <c r="AX2156" s="253" t="str">
        <f t="shared" si="527"/>
        <v/>
      </c>
      <c r="AZ2156" s="259"/>
      <c r="BA2156" s="259">
        <f>BA2155+$BD$753</f>
        <v>8.9600000000000577</v>
      </c>
      <c r="BB2156" s="274">
        <f t="shared" si="510"/>
        <v>0.25554066204602399</v>
      </c>
      <c r="BC2156" s="259">
        <f t="shared" si="511"/>
        <v>4.6325739602731675E-4</v>
      </c>
      <c r="BD2156" s="259" t="str">
        <f t="shared" si="508"/>
        <v/>
      </c>
      <c r="BE2156" s="254" t="str">
        <f t="shared" si="509"/>
        <v/>
      </c>
    </row>
    <row r="2157" spans="1:57" ht="20.100000000000001" customHeight="1" x14ac:dyDescent="0.25">
      <c r="A2157" s="247">
        <v>1396</v>
      </c>
      <c r="B2157" s="247">
        <f>$B$755+(A2157*$B$758)</f>
        <v>3807.5665261144968</v>
      </c>
      <c r="C2157" s="247">
        <f>_xlfn.NORM.DIST($B2157,$B$752,$B$753,0)</f>
        <v>4.7335084330551135E-5</v>
      </c>
      <c r="D2157" s="247">
        <f>_xlfn.NORM.DIST($B2157,$B$752,$B$753,1)</f>
        <v>0.94340314045125373</v>
      </c>
      <c r="E2157" s="247">
        <f>IF(OR(D2157&lt;$F$757,D2157&gt;$F$758),C2157,"")</f>
        <v>4.7335084330551135E-5</v>
      </c>
      <c r="F2157" s="247" t="str">
        <f>IF(AND(D2157&gt;$F$757,D2157&lt;$F$758),C2157,"")</f>
        <v/>
      </c>
      <c r="G2157" s="247" t="str">
        <f>IF(C2157=MAX($C$761:$C$2761),C2157,"")</f>
        <v/>
      </c>
      <c r="H2157" s="247">
        <f>_xlfn.NORM.DIST(B2157,$F$753,$F$754,0)</f>
        <v>0</v>
      </c>
      <c r="I2157" s="247">
        <f>IF(H2157=MAX($H$761:$H$2761),C2157,"")</f>
        <v>4.7335084330551135E-5</v>
      </c>
      <c r="J2157" s="247" t="str">
        <f>IF(I2157=MIN($I$761:$I$2761),I2157,"")</f>
        <v/>
      </c>
      <c r="K2157" s="247"/>
      <c r="L2157" s="247"/>
      <c r="M2157" s="247"/>
      <c r="N2157" s="247"/>
      <c r="O2157" s="247">
        <v>1396</v>
      </c>
      <c r="P2157" s="247">
        <f>$P$755+(O2157*$P$758)</f>
        <v>221.88793328939539</v>
      </c>
      <c r="Q2157" s="247">
        <f>_xlfn.NORM.DIST(P2157,P$752,P$753,0)</f>
        <v>8.1226355996902278E-4</v>
      </c>
      <c r="R2157" s="247">
        <f>_xlfn.NORM.DIST(P2157,P$752,P$753,1)</f>
        <v>0.94340314045125373</v>
      </c>
      <c r="S2157" s="253">
        <f>IF(OR(R2157&lt;$T$757,R2157&gt;$T$758),Q2157,"")</f>
        <v>8.1226355996902278E-4</v>
      </c>
      <c r="T2157" s="253" t="str">
        <f>IF(AND(R2157&gt;$T$757,R2157&lt;$T$758),Q2157,"")</f>
        <v/>
      </c>
      <c r="U2157" s="253" t="str">
        <f>IF(Q2157=MAX($Q$761:$Q$2761),Q2157,"")</f>
        <v/>
      </c>
      <c r="V2157" s="253">
        <f>_xlfn.NORM.DIST(P2157,$T$753,$T$754,0)</f>
        <v>2.5002196140012752E-92</v>
      </c>
      <c r="W2157" s="253" t="str">
        <f>IF(V2157=MAX($V$761:$V$2761),Q2157,"")</f>
        <v/>
      </c>
      <c r="X2157" s="253" t="str">
        <f t="shared" si="512"/>
        <v/>
      </c>
      <c r="AB2157" s="253">
        <v>1396</v>
      </c>
      <c r="AC2157" s="253">
        <f t="shared" si="528"/>
        <v>343.35630401697381</v>
      </c>
      <c r="AD2157" s="253">
        <f t="shared" si="513"/>
        <v>5.2491094673160149E-4</v>
      </c>
      <c r="AE2157" s="253">
        <f t="shared" si="514"/>
        <v>0.94340314045125373</v>
      </c>
      <c r="AF2157" s="253">
        <f>IF(OR(AE2157&lt;$T$757,AE2157&gt;$T$758),AD2157,"")</f>
        <v>5.2491094673160149E-4</v>
      </c>
      <c r="AG2157" s="253" t="str">
        <f t="shared" si="515"/>
        <v/>
      </c>
      <c r="AH2157" s="253" t="str">
        <f t="shared" si="516"/>
        <v/>
      </c>
      <c r="AI2157" s="253">
        <f t="shared" si="517"/>
        <v>6.095624047084086E-6</v>
      </c>
      <c r="AJ2157" s="253" t="str">
        <f t="shared" si="518"/>
        <v/>
      </c>
      <c r="AK2157" s="253" t="str">
        <f t="shared" si="519"/>
        <v/>
      </c>
      <c r="AO2157" s="253">
        <v>1396</v>
      </c>
      <c r="AP2157" s="253">
        <f t="shared" si="520"/>
        <v>2024.257884303559</v>
      </c>
      <c r="AQ2157" s="253">
        <f t="shared" si="521"/>
        <v>8.9035830861946468E-5</v>
      </c>
      <c r="AR2157" s="253">
        <f t="shared" si="522"/>
        <v>0.94340314045125373</v>
      </c>
      <c r="AS2157" s="253">
        <f>IF(OR(AR2157&lt;$T$757,AR2157&gt;$T$758),AQ2157,"")</f>
        <v>8.9035830861946468E-5</v>
      </c>
      <c r="AT2157" s="253" t="str">
        <f t="shared" si="523"/>
        <v/>
      </c>
      <c r="AU2157" s="253" t="str">
        <f t="shared" si="524"/>
        <v/>
      </c>
      <c r="AV2157" s="253">
        <f t="shared" si="525"/>
        <v>0</v>
      </c>
      <c r="AW2157" s="253">
        <f t="shared" si="526"/>
        <v>8.9035830861946468E-5</v>
      </c>
      <c r="AX2157" s="253" t="str">
        <f t="shared" si="527"/>
        <v/>
      </c>
      <c r="AZ2157" s="259"/>
      <c r="BA2157" s="259">
        <f>BA2156+$BD$753</f>
        <v>8.966400000000057</v>
      </c>
      <c r="BB2157" s="274">
        <f t="shared" si="510"/>
        <v>0.25507740464999668</v>
      </c>
      <c r="BC2157" s="259">
        <f t="shared" si="511"/>
        <v>4.6260209130322139E-4</v>
      </c>
      <c r="BD2157" s="259" t="str">
        <f t="shared" si="508"/>
        <v/>
      </c>
      <c r="BE2157" s="254" t="str">
        <f t="shared" si="509"/>
        <v/>
      </c>
    </row>
    <row r="2158" spans="1:57" ht="20.100000000000001" customHeight="1" x14ac:dyDescent="0.25">
      <c r="A2158" s="247">
        <v>1397</v>
      </c>
      <c r="B2158" s="247">
        <f>$B$755+(A2158*$B$758)</f>
        <v>3817.1815930996345</v>
      </c>
      <c r="C2158" s="247">
        <f>_xlfn.NORM.DIST($B2158,$B$752,$B$753,0)</f>
        <v>4.7035741076315649E-5</v>
      </c>
      <c r="D2158" s="247">
        <f>_xlfn.NORM.DIST($B2158,$B$752,$B$753,1)</f>
        <v>0.94385683043842761</v>
      </c>
      <c r="E2158" s="247">
        <f>IF(OR(D2158&lt;$F$757,D2158&gt;$F$758),C2158,"")</f>
        <v>4.7035741076315649E-5</v>
      </c>
      <c r="F2158" s="247" t="str">
        <f>IF(AND(D2158&gt;$F$757,D2158&lt;$F$758),C2158,"")</f>
        <v/>
      </c>
      <c r="G2158" s="247" t="str">
        <f>IF(C2158=MAX($C$761:$C$2761),C2158,"")</f>
        <v/>
      </c>
      <c r="H2158" s="247">
        <f>_xlfn.NORM.DIST(B2158,$F$753,$F$754,0)</f>
        <v>0</v>
      </c>
      <c r="I2158" s="247">
        <f>IF(H2158=MAX($H$761:$H$2761),C2158,"")</f>
        <v>4.7035741076315649E-5</v>
      </c>
      <c r="J2158" s="247" t="str">
        <f>IF(I2158=MIN($I$761:$I$2761),I2158,"")</f>
        <v/>
      </c>
      <c r="K2158" s="247"/>
      <c r="L2158" s="247"/>
      <c r="M2158" s="247"/>
      <c r="N2158" s="247"/>
      <c r="O2158" s="247">
        <v>1397</v>
      </c>
      <c r="P2158" s="247">
        <f>$P$755+(O2158*$P$758)</f>
        <v>222.44825635325753</v>
      </c>
      <c r="Q2158" s="247">
        <f>_xlfn.NORM.DIST(P2158,P$752,P$753,0)</f>
        <v>8.0712687075051197E-4</v>
      </c>
      <c r="R2158" s="247">
        <f>_xlfn.NORM.DIST(P2158,P$752,P$753,1)</f>
        <v>0.94385683043842761</v>
      </c>
      <c r="S2158" s="253">
        <f>IF(OR(R2158&lt;$T$757,R2158&gt;$T$758),Q2158,"")</f>
        <v>8.0712687075051197E-4</v>
      </c>
      <c r="T2158" s="253" t="str">
        <f>IF(AND(R2158&gt;$T$757,R2158&lt;$T$758),Q2158,"")</f>
        <v/>
      </c>
      <c r="U2158" s="253" t="str">
        <f>IF(Q2158=MAX($Q$761:$Q$2761),Q2158,"")</f>
        <v/>
      </c>
      <c r="V2158" s="253">
        <f>_xlfn.NORM.DIST(P2158,$T$753,$T$754,0)</f>
        <v>2.305655083303476E-92</v>
      </c>
      <c r="W2158" s="253" t="str">
        <f>IF(V2158=MAX($V$761:$V$2761),Q2158,"")</f>
        <v/>
      </c>
      <c r="X2158" s="253" t="str">
        <f t="shared" si="512"/>
        <v/>
      </c>
      <c r="AB2158" s="253">
        <v>1397</v>
      </c>
      <c r="AC2158" s="253">
        <f t="shared" si="528"/>
        <v>344.223365390754</v>
      </c>
      <c r="AD2158" s="253">
        <f t="shared" si="513"/>
        <v>5.215914522551325E-4</v>
      </c>
      <c r="AE2158" s="253">
        <f t="shared" si="514"/>
        <v>0.9438568304384275</v>
      </c>
      <c r="AF2158" s="253">
        <f>IF(OR(AE2158&lt;$T$757,AE2158&gt;$T$758),AD2158,"")</f>
        <v>5.215914522551325E-4</v>
      </c>
      <c r="AG2158" s="253" t="str">
        <f t="shared" si="515"/>
        <v/>
      </c>
      <c r="AH2158" s="253" t="str">
        <f t="shared" si="516"/>
        <v/>
      </c>
      <c r="AI2158" s="253">
        <f t="shared" si="517"/>
        <v>6.0137320468426903E-6</v>
      </c>
      <c r="AJ2158" s="253" t="str">
        <f t="shared" si="518"/>
        <v/>
      </c>
      <c r="AK2158" s="253" t="str">
        <f t="shared" si="519"/>
        <v/>
      </c>
      <c r="AO2158" s="253">
        <v>1397</v>
      </c>
      <c r="AP2158" s="253">
        <f t="shared" si="520"/>
        <v>2029.3696466376587</v>
      </c>
      <c r="AQ2158" s="253">
        <f t="shared" si="521"/>
        <v>8.8472775451129933E-5</v>
      </c>
      <c r="AR2158" s="253">
        <f t="shared" si="522"/>
        <v>0.94385683043842761</v>
      </c>
      <c r="AS2158" s="253">
        <f>IF(OR(AR2158&lt;$T$757,AR2158&gt;$T$758),AQ2158,"")</f>
        <v>8.8472775451129933E-5</v>
      </c>
      <c r="AT2158" s="253" t="str">
        <f t="shared" si="523"/>
        <v/>
      </c>
      <c r="AU2158" s="253" t="str">
        <f t="shared" si="524"/>
        <v/>
      </c>
      <c r="AV2158" s="253">
        <f t="shared" si="525"/>
        <v>0</v>
      </c>
      <c r="AW2158" s="253">
        <f t="shared" si="526"/>
        <v>8.8472775451129933E-5</v>
      </c>
      <c r="AX2158" s="253" t="str">
        <f t="shared" si="527"/>
        <v/>
      </c>
      <c r="AZ2158" s="259"/>
      <c r="BA2158" s="259">
        <f>BA2157+$BD$753</f>
        <v>8.9728000000000563</v>
      </c>
      <c r="BB2158" s="274">
        <f t="shared" si="510"/>
        <v>0.25461480255869345</v>
      </c>
      <c r="BC2158" s="259">
        <f t="shared" si="511"/>
        <v>4.6194712558750295E-4</v>
      </c>
      <c r="BD2158" s="259" t="str">
        <f t="shared" si="508"/>
        <v/>
      </c>
      <c r="BE2158" s="254" t="str">
        <f t="shared" si="509"/>
        <v/>
      </c>
    </row>
    <row r="2159" spans="1:57" ht="20.100000000000001" customHeight="1" x14ac:dyDescent="0.25">
      <c r="A2159" s="247">
        <v>1398</v>
      </c>
      <c r="B2159" s="247">
        <f>$B$755+(A2159*$B$758)</f>
        <v>3826.7966600847722</v>
      </c>
      <c r="C2159" s="247">
        <f>_xlfn.NORM.DIST($B2159,$B$752,$B$753,0)</f>
        <v>4.6737543037997392E-5</v>
      </c>
      <c r="D2159" s="247">
        <f>_xlfn.NORM.DIST($B2159,$B$752,$B$753,1)</f>
        <v>0.94430764772399245</v>
      </c>
      <c r="E2159" s="247">
        <f>IF(OR(D2159&lt;$F$757,D2159&gt;$F$758),C2159,"")</f>
        <v>4.6737543037997392E-5</v>
      </c>
      <c r="F2159" s="247" t="str">
        <f>IF(AND(D2159&gt;$F$757,D2159&lt;$F$758),C2159,"")</f>
        <v/>
      </c>
      <c r="G2159" s="247" t="str">
        <f>IF(C2159=MAX($C$761:$C$2761),C2159,"")</f>
        <v/>
      </c>
      <c r="H2159" s="247">
        <f>_xlfn.NORM.DIST(B2159,$F$753,$F$754,0)</f>
        <v>0</v>
      </c>
      <c r="I2159" s="247">
        <f>IF(H2159=MAX($H$761:$H$2761),C2159,"")</f>
        <v>4.6737543037997392E-5</v>
      </c>
      <c r="J2159" s="247" t="str">
        <f>IF(I2159=MIN($I$761:$I$2761),I2159,"")</f>
        <v/>
      </c>
      <c r="K2159" s="247"/>
      <c r="L2159" s="247"/>
      <c r="M2159" s="247"/>
      <c r="N2159" s="247"/>
      <c r="O2159" s="247">
        <v>1398</v>
      </c>
      <c r="P2159" s="247">
        <f>$P$755+(O2159*$P$758)</f>
        <v>223.00857941711968</v>
      </c>
      <c r="Q2159" s="247">
        <f>_xlfn.NORM.DIST(P2159,P$752,P$753,0)</f>
        <v>8.0200983328019225E-4</v>
      </c>
      <c r="R2159" s="247">
        <f>_xlfn.NORM.DIST(P2159,P$752,P$753,1)</f>
        <v>0.94430764772399245</v>
      </c>
      <c r="S2159" s="253">
        <f>IF(OR(R2159&lt;$T$757,R2159&gt;$T$758),Q2159,"")</f>
        <v>8.0200983328019225E-4</v>
      </c>
      <c r="T2159" s="253" t="str">
        <f>IF(AND(R2159&gt;$T$757,R2159&lt;$T$758),Q2159,"")</f>
        <v/>
      </c>
      <c r="U2159" s="253" t="str">
        <f>IF(Q2159=MAX($Q$761:$Q$2761),Q2159,"")</f>
        <v/>
      </c>
      <c r="V2159" s="253">
        <f>_xlfn.NORM.DIST(P2159,$T$753,$T$754,0)</f>
        <v>2.1261973457643226E-92</v>
      </c>
      <c r="W2159" s="253" t="str">
        <f>IF(V2159=MAX($V$761:$V$2761),Q2159,"")</f>
        <v/>
      </c>
      <c r="X2159" s="253" t="str">
        <f t="shared" si="512"/>
        <v/>
      </c>
      <c r="AB2159" s="253">
        <v>1398</v>
      </c>
      <c r="AC2159" s="253">
        <f t="shared" si="528"/>
        <v>345.09042676453441</v>
      </c>
      <c r="AD2159" s="253">
        <f t="shared" si="513"/>
        <v>5.1828465737305089E-4</v>
      </c>
      <c r="AE2159" s="253">
        <f t="shared" si="514"/>
        <v>0.94430764772399245</v>
      </c>
      <c r="AF2159" s="253">
        <f>IF(OR(AE2159&lt;$T$757,AE2159&gt;$T$758),AD2159,"")</f>
        <v>5.1828465737305089E-4</v>
      </c>
      <c r="AG2159" s="253" t="str">
        <f t="shared" si="515"/>
        <v/>
      </c>
      <c r="AH2159" s="253" t="str">
        <f t="shared" si="516"/>
        <v/>
      </c>
      <c r="AI2159" s="253">
        <f t="shared" si="517"/>
        <v>5.9328453029483156E-6</v>
      </c>
      <c r="AJ2159" s="253" t="str">
        <f t="shared" si="518"/>
        <v/>
      </c>
      <c r="AK2159" s="253" t="str">
        <f t="shared" si="519"/>
        <v/>
      </c>
      <c r="AO2159" s="253">
        <v>1398</v>
      </c>
      <c r="AP2159" s="253">
        <f t="shared" si="520"/>
        <v>2034.4814089717584</v>
      </c>
      <c r="AQ2159" s="253">
        <f t="shared" si="521"/>
        <v>8.7911874156063906E-5</v>
      </c>
      <c r="AR2159" s="253">
        <f t="shared" si="522"/>
        <v>0.94430764772399234</v>
      </c>
      <c r="AS2159" s="253">
        <f>IF(OR(AR2159&lt;$T$757,AR2159&gt;$T$758),AQ2159,"")</f>
        <v>8.7911874156063906E-5</v>
      </c>
      <c r="AT2159" s="253" t="str">
        <f t="shared" si="523"/>
        <v/>
      </c>
      <c r="AU2159" s="253" t="str">
        <f t="shared" si="524"/>
        <v/>
      </c>
      <c r="AV2159" s="253">
        <f t="shared" si="525"/>
        <v>0</v>
      </c>
      <c r="AW2159" s="253">
        <f t="shared" si="526"/>
        <v>8.7911874156063906E-5</v>
      </c>
      <c r="AX2159" s="253" t="str">
        <f t="shared" si="527"/>
        <v/>
      </c>
      <c r="AZ2159" s="259"/>
      <c r="BA2159" s="259">
        <f>BA2158+$BD$753</f>
        <v>8.9792000000000556</v>
      </c>
      <c r="BB2159" s="274">
        <f t="shared" si="510"/>
        <v>0.25415285543310595</v>
      </c>
      <c r="BC2159" s="259">
        <f t="shared" si="511"/>
        <v>4.6129250090365392E-4</v>
      </c>
      <c r="BD2159" s="259" t="str">
        <f t="shared" si="508"/>
        <v/>
      </c>
      <c r="BE2159" s="254" t="str">
        <f t="shared" si="509"/>
        <v/>
      </c>
    </row>
    <row r="2160" spans="1:57" ht="20.100000000000001" customHeight="1" x14ac:dyDescent="0.25">
      <c r="A2160" s="248">
        <v>1399</v>
      </c>
      <c r="B2160" s="247">
        <f>$B$755+(A2160*$B$758)</f>
        <v>3836.4117270699098</v>
      </c>
      <c r="C2160" s="247">
        <f>_xlfn.NORM.DIST($B2160,$B$752,$B$753,0)</f>
        <v>4.6440492467148694E-5</v>
      </c>
      <c r="D2160" s="247">
        <f>_xlfn.NORM.DIST($B2160,$B$752,$B$753,1)</f>
        <v>0.94475560333015607</v>
      </c>
      <c r="E2160" s="247">
        <f>IF(OR(D2160&lt;$F$757,D2160&gt;$F$758),C2160,"")</f>
        <v>4.6440492467148694E-5</v>
      </c>
      <c r="F2160" s="247" t="str">
        <f>IF(AND(D2160&gt;$F$757,D2160&lt;$F$758),C2160,"")</f>
        <v/>
      </c>
      <c r="G2160" s="247" t="str">
        <f>IF(C2160=MAX($C$761:$C$2761),C2160,"")</f>
        <v/>
      </c>
      <c r="H2160" s="247">
        <f>_xlfn.NORM.DIST(B2160,$F$753,$F$754,0)</f>
        <v>0</v>
      </c>
      <c r="I2160" s="247">
        <f>IF(H2160=MAX($H$761:$H$2761),C2160,"")</f>
        <v>4.6440492467148694E-5</v>
      </c>
      <c r="J2160" s="247" t="str">
        <f>IF(I2160=MIN($I$761:$I$2761),I2160,"")</f>
        <v/>
      </c>
      <c r="K2160" s="247"/>
      <c r="L2160" s="247"/>
      <c r="M2160" s="247"/>
      <c r="N2160" s="247"/>
      <c r="O2160" s="248">
        <v>1399</v>
      </c>
      <c r="P2160" s="247">
        <f>$P$755+(O2160*$P$758)</f>
        <v>223.56890248098182</v>
      </c>
      <c r="Q2160" s="247">
        <f>_xlfn.NORM.DIST(P2160,P$752,P$753,0)</f>
        <v>7.9691248619439257E-4</v>
      </c>
      <c r="R2160" s="247">
        <f>_xlfn.NORM.DIST(P2160,P$752,P$753,1)</f>
        <v>0.94475560333015607</v>
      </c>
      <c r="S2160" s="253">
        <f>IF(OR(R2160&lt;$T$757,R2160&gt;$T$758),Q2160,"")</f>
        <v>7.9691248619439257E-4</v>
      </c>
      <c r="T2160" s="253" t="str">
        <f>IF(AND(R2160&gt;$T$757,R2160&lt;$T$758),Q2160,"")</f>
        <v/>
      </c>
      <c r="U2160" s="253" t="str">
        <f>IF(Q2160=MAX($Q$761:$Q$2761),Q2160,"")</f>
        <v/>
      </c>
      <c r="V2160" s="253">
        <f>_xlfn.NORM.DIST(P2160,$T$753,$T$754,0)</f>
        <v>1.9606761024265288E-92</v>
      </c>
      <c r="W2160" s="253" t="str">
        <f>IF(V2160=MAX($V$761:$V$2761),Q2160,"")</f>
        <v/>
      </c>
      <c r="X2160" s="253" t="str">
        <f t="shared" si="512"/>
        <v/>
      </c>
      <c r="AB2160" s="259">
        <v>1399</v>
      </c>
      <c r="AC2160" s="253">
        <f t="shared" si="528"/>
        <v>345.9574881383146</v>
      </c>
      <c r="AD2160" s="253">
        <f t="shared" si="513"/>
        <v>5.1499058705340198E-4</v>
      </c>
      <c r="AE2160" s="253">
        <f t="shared" si="514"/>
        <v>0.94475560333015607</v>
      </c>
      <c r="AF2160" s="253">
        <f>IF(OR(AE2160&lt;$T$757,AE2160&gt;$T$758),AD2160,"")</f>
        <v>5.1499058705340198E-4</v>
      </c>
      <c r="AG2160" s="253" t="str">
        <f t="shared" si="515"/>
        <v/>
      </c>
      <c r="AH2160" s="253" t="str">
        <f t="shared" si="516"/>
        <v/>
      </c>
      <c r="AI2160" s="253">
        <f t="shared" si="517"/>
        <v>5.8529528653087792E-6</v>
      </c>
      <c r="AJ2160" s="253" t="str">
        <f t="shared" si="518"/>
        <v/>
      </c>
      <c r="AK2160" s="253" t="str">
        <f t="shared" si="519"/>
        <v/>
      </c>
      <c r="AO2160" s="259">
        <v>1399</v>
      </c>
      <c r="AP2160" s="253">
        <f t="shared" si="520"/>
        <v>2039.593171305858</v>
      </c>
      <c r="AQ2160" s="253">
        <f t="shared" si="521"/>
        <v>8.7353131211848639E-5</v>
      </c>
      <c r="AR2160" s="253">
        <f t="shared" si="522"/>
        <v>0.94475560333015596</v>
      </c>
      <c r="AS2160" s="253">
        <f>IF(OR(AR2160&lt;$T$757,AR2160&gt;$T$758),AQ2160,"")</f>
        <v>8.7353131211848639E-5</v>
      </c>
      <c r="AT2160" s="253" t="str">
        <f t="shared" si="523"/>
        <v/>
      </c>
      <c r="AU2160" s="253" t="str">
        <f t="shared" si="524"/>
        <v/>
      </c>
      <c r="AV2160" s="253">
        <f t="shared" si="525"/>
        <v>0</v>
      </c>
      <c r="AW2160" s="253">
        <f t="shared" si="526"/>
        <v>8.7353131211848639E-5</v>
      </c>
      <c r="AX2160" s="253" t="str">
        <f t="shared" si="527"/>
        <v/>
      </c>
      <c r="AZ2160" s="259"/>
      <c r="BA2160" s="259">
        <f>BA2159+$BD$753</f>
        <v>8.9856000000000549</v>
      </c>
      <c r="BB2160" s="274">
        <f t="shared" si="510"/>
        <v>0.2536915629322023</v>
      </c>
      <c r="BC2160" s="259">
        <f t="shared" si="511"/>
        <v>4.606382192647307E-4</v>
      </c>
      <c r="BD2160" s="259" t="str">
        <f t="shared" si="508"/>
        <v/>
      </c>
      <c r="BE2160" s="254" t="str">
        <f t="shared" si="509"/>
        <v/>
      </c>
    </row>
    <row r="2161" spans="1:57" ht="20.100000000000001" customHeight="1" x14ac:dyDescent="0.25">
      <c r="A2161" s="247">
        <v>1400</v>
      </c>
      <c r="B2161" s="247">
        <f>$B$755+(A2161*$B$758)</f>
        <v>3846.0267940550475</v>
      </c>
      <c r="C2161" s="247">
        <f>_xlfn.NORM.DIST($B2161,$B$752,$B$753,0)</f>
        <v>4.6144591546126608E-5</v>
      </c>
      <c r="D2161" s="247">
        <f>_xlfn.NORM.DIST($B2161,$B$752,$B$753,1)</f>
        <v>0.94520070830044201</v>
      </c>
      <c r="E2161" s="247">
        <f>IF(OR(D2161&lt;$F$757,D2161&gt;$F$758),C2161,"")</f>
        <v>4.6144591546126608E-5</v>
      </c>
      <c r="F2161" s="247" t="str">
        <f>IF(AND(D2161&gt;$F$757,D2161&lt;$F$758),C2161,"")</f>
        <v/>
      </c>
      <c r="G2161" s="247" t="str">
        <f>IF(C2161=MAX($C$761:$C$2761),C2161,"")</f>
        <v/>
      </c>
      <c r="H2161" s="247">
        <f>_xlfn.NORM.DIST(B2161,$F$753,$F$754,0)</f>
        <v>0</v>
      </c>
      <c r="I2161" s="247">
        <f>IF(H2161=MAX($H$761:$H$2761),C2161,"")</f>
        <v>4.6144591546126608E-5</v>
      </c>
      <c r="J2161" s="247" t="str">
        <f>IF(I2161=MIN($I$761:$I$2761),I2161,"")</f>
        <v/>
      </c>
      <c r="K2161" s="247"/>
      <c r="L2161" s="247"/>
      <c r="M2161" s="247"/>
      <c r="N2161" s="247"/>
      <c r="O2161" s="247">
        <v>1400</v>
      </c>
      <c r="P2161" s="247">
        <f>$P$755+(O2161*$P$758)</f>
        <v>224.12922554484385</v>
      </c>
      <c r="Q2161" s="247">
        <f>_xlfn.NORM.DIST(P2161,P$752,P$753,0)</f>
        <v>7.9183486694206257E-4</v>
      </c>
      <c r="R2161" s="247">
        <f>_xlfn.NORM.DIST(P2161,P$752,P$753,1)</f>
        <v>0.94520070830044201</v>
      </c>
      <c r="S2161" s="253">
        <f>IF(OR(R2161&lt;$T$757,R2161&gt;$T$758),Q2161,"")</f>
        <v>7.9183486694206257E-4</v>
      </c>
      <c r="T2161" s="253" t="str">
        <f>IF(AND(R2161&gt;$T$757,R2161&lt;$T$758),Q2161,"")</f>
        <v/>
      </c>
      <c r="U2161" s="253" t="str">
        <f>IF(Q2161=MAX($Q$761:$Q$2761),Q2161,"")</f>
        <v/>
      </c>
      <c r="V2161" s="253">
        <f>_xlfn.NORM.DIST(P2161,$T$753,$T$754,0)</f>
        <v>1.8080115087927353E-92</v>
      </c>
      <c r="W2161" s="253" t="str">
        <f>IF(V2161=MAX($V$761:$V$2761),Q2161,"")</f>
        <v/>
      </c>
      <c r="X2161" s="253" t="str">
        <f t="shared" si="512"/>
        <v/>
      </c>
      <c r="AB2161" s="253">
        <v>1400</v>
      </c>
      <c r="AC2161" s="253">
        <f t="shared" si="528"/>
        <v>346.82454951209479</v>
      </c>
      <c r="AD2161" s="253">
        <f t="shared" si="513"/>
        <v>5.1170926549690479E-4</v>
      </c>
      <c r="AE2161" s="253">
        <f t="shared" si="514"/>
        <v>0.94520070830044201</v>
      </c>
      <c r="AF2161" s="253">
        <f>IF(OR(AE2161&lt;$T$757,AE2161&gt;$T$758),AD2161,"")</f>
        <v>5.1170926549690479E-4</v>
      </c>
      <c r="AG2161" s="253" t="str">
        <f t="shared" si="515"/>
        <v/>
      </c>
      <c r="AH2161" s="253" t="str">
        <f t="shared" si="516"/>
        <v/>
      </c>
      <c r="AI2161" s="253">
        <f t="shared" si="517"/>
        <v>5.774043883795791E-6</v>
      </c>
      <c r="AJ2161" s="253" t="str">
        <f t="shared" si="518"/>
        <v/>
      </c>
      <c r="AK2161" s="253" t="str">
        <f t="shared" si="519"/>
        <v/>
      </c>
      <c r="AO2161" s="253">
        <v>1400</v>
      </c>
      <c r="AP2161" s="253">
        <f t="shared" si="520"/>
        <v>2044.7049336399587</v>
      </c>
      <c r="AQ2161" s="253">
        <f t="shared" si="521"/>
        <v>8.6796550723430334E-5</v>
      </c>
      <c r="AR2161" s="253">
        <f t="shared" si="522"/>
        <v>0.94520070830044201</v>
      </c>
      <c r="AS2161" s="253">
        <f>IF(OR(AR2161&lt;$T$757,AR2161&gt;$T$758),AQ2161,"")</f>
        <v>8.6796550723430334E-5</v>
      </c>
      <c r="AT2161" s="253" t="str">
        <f t="shared" si="523"/>
        <v/>
      </c>
      <c r="AU2161" s="253" t="str">
        <f t="shared" si="524"/>
        <v/>
      </c>
      <c r="AV2161" s="253">
        <f t="shared" si="525"/>
        <v>0</v>
      </c>
      <c r="AW2161" s="253">
        <f t="shared" si="526"/>
        <v>8.6796550723430334E-5</v>
      </c>
      <c r="AX2161" s="253" t="str">
        <f t="shared" si="527"/>
        <v/>
      </c>
      <c r="AZ2161" s="259"/>
      <c r="BA2161" s="259">
        <f>BA2160+$BD$753</f>
        <v>8.9920000000000542</v>
      </c>
      <c r="BB2161" s="274">
        <f t="shared" si="510"/>
        <v>0.25323092471293757</v>
      </c>
      <c r="BC2161" s="259">
        <f t="shared" si="511"/>
        <v>4.5998428267540747E-4</v>
      </c>
      <c r="BD2161" s="259" t="str">
        <f t="shared" si="508"/>
        <v/>
      </c>
      <c r="BE2161" s="254" t="str">
        <f t="shared" si="509"/>
        <v/>
      </c>
    </row>
    <row r="2162" spans="1:57" ht="20.100000000000001" customHeight="1" x14ac:dyDescent="0.25">
      <c r="A2162" s="247">
        <v>1401</v>
      </c>
      <c r="B2162" s="247">
        <f>$B$755+(A2162*$B$758)</f>
        <v>3855.6418610401852</v>
      </c>
      <c r="C2162" s="247">
        <f>_xlfn.NORM.DIST($B2162,$B$752,$B$753,0)</f>
        <v>4.5849842388393613E-5</v>
      </c>
      <c r="D2162" s="247">
        <f>_xlfn.NORM.DIST($B2162,$B$752,$B$753,1)</f>
        <v>0.94564297369902606</v>
      </c>
      <c r="E2162" s="247">
        <f>IF(OR(D2162&lt;$F$757,D2162&gt;$F$758),C2162,"")</f>
        <v>4.5849842388393613E-5</v>
      </c>
      <c r="F2162" s="247" t="str">
        <f>IF(AND(D2162&gt;$F$757,D2162&lt;$F$758),C2162,"")</f>
        <v/>
      </c>
      <c r="G2162" s="247" t="str">
        <f>IF(C2162=MAX($C$761:$C$2761),C2162,"")</f>
        <v/>
      </c>
      <c r="H2162" s="247">
        <f>_xlfn.NORM.DIST(B2162,$F$753,$F$754,0)</f>
        <v>0</v>
      </c>
      <c r="I2162" s="247">
        <f>IF(H2162=MAX($H$761:$H$2761),C2162,"")</f>
        <v>4.5849842388393613E-5</v>
      </c>
      <c r="J2162" s="247" t="str">
        <f>IF(I2162=MIN($I$761:$I$2761),I2162,"")</f>
        <v/>
      </c>
      <c r="K2162" s="247"/>
      <c r="L2162" s="247"/>
      <c r="M2162" s="247"/>
      <c r="N2162" s="247"/>
      <c r="O2162" s="247">
        <v>1401</v>
      </c>
      <c r="P2162" s="247">
        <f>$P$755+(O2162*$P$758)</f>
        <v>224.68954860870599</v>
      </c>
      <c r="Q2162" s="247">
        <f>_xlfn.NORM.DIST(P2162,P$752,P$753,0)</f>
        <v>7.8677701178992603E-4</v>
      </c>
      <c r="R2162" s="247">
        <f>_xlfn.NORM.DIST(P2162,P$752,P$753,1)</f>
        <v>0.94564297369902606</v>
      </c>
      <c r="S2162" s="253">
        <f>IF(OR(R2162&lt;$T$757,R2162&gt;$T$758),Q2162,"")</f>
        <v>7.8677701178992603E-4</v>
      </c>
      <c r="T2162" s="253" t="str">
        <f>IF(AND(R2162&gt;$T$757,R2162&lt;$T$758),Q2162,"")</f>
        <v/>
      </c>
      <c r="U2162" s="253" t="str">
        <f>IF(Q2162=MAX($Q$761:$Q$2761),Q2162,"")</f>
        <v/>
      </c>
      <c r="V2162" s="253">
        <f>_xlfn.NORM.DIST(P2162,$T$753,$T$754,0)</f>
        <v>1.6672071995010736E-92</v>
      </c>
      <c r="W2162" s="253" t="str">
        <f>IF(V2162=MAX($V$761:$V$2761),Q2162,"")</f>
        <v/>
      </c>
      <c r="X2162" s="253" t="str">
        <f t="shared" si="512"/>
        <v/>
      </c>
      <c r="AB2162" s="253">
        <v>1401</v>
      </c>
      <c r="AC2162" s="253">
        <f t="shared" si="528"/>
        <v>347.69161088587498</v>
      </c>
      <c r="AD2162" s="253">
        <f t="shared" si="513"/>
        <v>5.0844071614028941E-4</v>
      </c>
      <c r="AE2162" s="253">
        <f t="shared" si="514"/>
        <v>0.94564297369902606</v>
      </c>
      <c r="AF2162" s="253">
        <f>IF(OR(AE2162&lt;$T$757,AE2162&gt;$T$758),AD2162,"")</f>
        <v>5.0844071614028941E-4</v>
      </c>
      <c r="AG2162" s="253" t="str">
        <f t="shared" si="515"/>
        <v/>
      </c>
      <c r="AH2162" s="253" t="str">
        <f t="shared" si="516"/>
        <v/>
      </c>
      <c r="AI2162" s="253">
        <f t="shared" si="517"/>
        <v>5.696107607588564E-6</v>
      </c>
      <c r="AJ2162" s="253" t="str">
        <f t="shared" si="518"/>
        <v/>
      </c>
      <c r="AK2162" s="253" t="str">
        <f t="shared" si="519"/>
        <v/>
      </c>
      <c r="AO2162" s="253">
        <v>1401</v>
      </c>
      <c r="AP2162" s="253">
        <f t="shared" si="520"/>
        <v>2049.8166959740583</v>
      </c>
      <c r="AQ2162" s="253">
        <f t="shared" si="521"/>
        <v>8.6242136666166751E-5</v>
      </c>
      <c r="AR2162" s="253">
        <f t="shared" si="522"/>
        <v>0.94564297369902606</v>
      </c>
      <c r="AS2162" s="253">
        <f>IF(OR(AR2162&lt;$T$757,AR2162&gt;$T$758),AQ2162,"")</f>
        <v>8.6242136666166751E-5</v>
      </c>
      <c r="AT2162" s="253" t="str">
        <f t="shared" si="523"/>
        <v/>
      </c>
      <c r="AU2162" s="253" t="str">
        <f t="shared" si="524"/>
        <v/>
      </c>
      <c r="AV2162" s="253">
        <f t="shared" si="525"/>
        <v>0</v>
      </c>
      <c r="AW2162" s="253">
        <f t="shared" si="526"/>
        <v>8.6242136666166751E-5</v>
      </c>
      <c r="AX2162" s="253" t="str">
        <f t="shared" si="527"/>
        <v/>
      </c>
      <c r="AZ2162" s="259"/>
      <c r="BA2162" s="259">
        <f>BA2161+$BD$753</f>
        <v>8.9984000000000535</v>
      </c>
      <c r="BB2162" s="274">
        <f t="shared" si="510"/>
        <v>0.25277094043026216</v>
      </c>
      <c r="BC2162" s="259">
        <f t="shared" si="511"/>
        <v>4.5933069312970032E-4</v>
      </c>
      <c r="BD2162" s="259" t="str">
        <f t="shared" si="508"/>
        <v/>
      </c>
      <c r="BE2162" s="254" t="str">
        <f t="shared" si="509"/>
        <v/>
      </c>
    </row>
    <row r="2163" spans="1:57" ht="20.100000000000001" customHeight="1" x14ac:dyDescent="0.25">
      <c r="A2163" s="247">
        <v>1402</v>
      </c>
      <c r="B2163" s="247">
        <f>$B$755+(A2163*$B$758)</f>
        <v>3865.2569280253228</v>
      </c>
      <c r="C2163" s="247">
        <f>_xlfn.NORM.DIST($B2163,$B$752,$B$753,0)</f>
        <v>4.5556247038821618E-5</v>
      </c>
      <c r="D2163" s="247">
        <f>_xlfn.NORM.DIST($B2163,$B$752,$B$753,1)</f>
        <v>0.94608241061007503</v>
      </c>
      <c r="E2163" s="247">
        <f>IF(OR(D2163&lt;$F$757,D2163&gt;$F$758),C2163,"")</f>
        <v>4.5556247038821618E-5</v>
      </c>
      <c r="F2163" s="247" t="str">
        <f>IF(AND(D2163&gt;$F$757,D2163&lt;$F$758),C2163,"")</f>
        <v/>
      </c>
      <c r="G2163" s="247" t="str">
        <f>IF(C2163=MAX($C$761:$C$2761),C2163,"")</f>
        <v/>
      </c>
      <c r="H2163" s="247">
        <f>_xlfn.NORM.DIST(B2163,$F$753,$F$754,0)</f>
        <v>0</v>
      </c>
      <c r="I2163" s="247">
        <f>IF(H2163=MAX($H$761:$H$2761),C2163,"")</f>
        <v>4.5556247038821618E-5</v>
      </c>
      <c r="J2163" s="247" t="str">
        <f>IF(I2163=MIN($I$761:$I$2761),I2163,"")</f>
        <v/>
      </c>
      <c r="K2163" s="247"/>
      <c r="L2163" s="247"/>
      <c r="M2163" s="247"/>
      <c r="N2163" s="247"/>
      <c r="O2163" s="247">
        <v>1402</v>
      </c>
      <c r="P2163" s="247">
        <f>$P$755+(O2163*$P$758)</f>
        <v>225.24987167256813</v>
      </c>
      <c r="Q2163" s="247">
        <f>_xlfn.NORM.DIST(P2163,P$752,P$753,0)</f>
        <v>7.8173895582770651E-4</v>
      </c>
      <c r="R2163" s="247">
        <f>_xlfn.NORM.DIST(P2163,P$752,P$753,1)</f>
        <v>0.94608241061007503</v>
      </c>
      <c r="S2163" s="253">
        <f>IF(OR(R2163&lt;$T$757,R2163&gt;$T$758),Q2163,"")</f>
        <v>7.8173895582770651E-4</v>
      </c>
      <c r="T2163" s="253" t="str">
        <f>IF(AND(R2163&gt;$T$757,R2163&lt;$T$758),Q2163,"")</f>
        <v/>
      </c>
      <c r="U2163" s="253" t="str">
        <f>IF(Q2163=MAX($Q$761:$Q$2761),Q2163,"")</f>
        <v/>
      </c>
      <c r="V2163" s="253">
        <f>_xlfn.NORM.DIST(P2163,$T$753,$T$754,0)</f>
        <v>1.537343849654184E-92</v>
      </c>
      <c r="W2163" s="253" t="str">
        <f>IF(V2163=MAX($V$761:$V$2761),Q2163,"")</f>
        <v/>
      </c>
      <c r="X2163" s="253" t="str">
        <f t="shared" si="512"/>
        <v/>
      </c>
      <c r="AB2163" s="253">
        <v>1402</v>
      </c>
      <c r="AC2163" s="253">
        <f t="shared" si="528"/>
        <v>348.55867225965517</v>
      </c>
      <c r="AD2163" s="253">
        <f t="shared" si="513"/>
        <v>5.0518496165966715E-4</v>
      </c>
      <c r="AE2163" s="253">
        <f t="shared" si="514"/>
        <v>0.94608241061007503</v>
      </c>
      <c r="AF2163" s="253">
        <f>IF(OR(AE2163&lt;$T$757,AE2163&gt;$T$758),AD2163,"")</f>
        <v>5.0518496165966715E-4</v>
      </c>
      <c r="AG2163" s="253" t="str">
        <f t="shared" si="515"/>
        <v/>
      </c>
      <c r="AH2163" s="253" t="str">
        <f t="shared" si="516"/>
        <v/>
      </c>
      <c r="AI2163" s="253">
        <f t="shared" si="517"/>
        <v>5.6191333845184241E-6</v>
      </c>
      <c r="AJ2163" s="253" t="str">
        <f t="shared" si="518"/>
        <v/>
      </c>
      <c r="AK2163" s="253" t="str">
        <f t="shared" si="519"/>
        <v/>
      </c>
      <c r="AO2163" s="253">
        <v>1402</v>
      </c>
      <c r="AP2163" s="253">
        <f t="shared" si="520"/>
        <v>2054.928458308158</v>
      </c>
      <c r="AQ2163" s="253">
        <f t="shared" si="521"/>
        <v>8.568989288639866E-5</v>
      </c>
      <c r="AR2163" s="253">
        <f t="shared" si="522"/>
        <v>0.94608241061007503</v>
      </c>
      <c r="AS2163" s="253">
        <f>IF(OR(AR2163&lt;$T$757,AR2163&gt;$T$758),AQ2163,"")</f>
        <v>8.568989288639866E-5</v>
      </c>
      <c r="AT2163" s="253" t="str">
        <f t="shared" si="523"/>
        <v/>
      </c>
      <c r="AU2163" s="253" t="str">
        <f t="shared" si="524"/>
        <v/>
      </c>
      <c r="AV2163" s="253">
        <f t="shared" si="525"/>
        <v>0</v>
      </c>
      <c r="AW2163" s="253">
        <f t="shared" si="526"/>
        <v>8.568989288639866E-5</v>
      </c>
      <c r="AX2163" s="253" t="str">
        <f t="shared" si="527"/>
        <v/>
      </c>
      <c r="AZ2163" s="259"/>
      <c r="BA2163" s="259">
        <f>BA2162+$BD$753</f>
        <v>9.0048000000000528</v>
      </c>
      <c r="BB2163" s="274">
        <f t="shared" si="510"/>
        <v>0.25231160973713246</v>
      </c>
      <c r="BC2163" s="259">
        <f t="shared" si="511"/>
        <v>4.5867745261274351E-4</v>
      </c>
      <c r="BD2163" s="259" t="str">
        <f t="shared" si="508"/>
        <v/>
      </c>
      <c r="BE2163" s="254" t="str">
        <f t="shared" si="509"/>
        <v/>
      </c>
    </row>
    <row r="2164" spans="1:57" ht="20.100000000000001" customHeight="1" x14ac:dyDescent="0.25">
      <c r="A2164" s="247">
        <v>1403</v>
      </c>
      <c r="B2164" s="247">
        <f>$B$755+(A2164*$B$758)</f>
        <v>3874.8719950104605</v>
      </c>
      <c r="C2164" s="247">
        <f>_xlfn.NORM.DIST($B2164,$B$752,$B$753,0)</f>
        <v>4.5263807473999764E-5</v>
      </c>
      <c r="D2164" s="247">
        <f>_xlfn.NORM.DIST($B2164,$B$752,$B$753,1)</f>
        <v>0.94651903013708871</v>
      </c>
      <c r="E2164" s="247">
        <f>IF(OR(D2164&lt;$F$757,D2164&gt;$F$758),C2164,"")</f>
        <v>4.5263807473999764E-5</v>
      </c>
      <c r="F2164" s="247" t="str">
        <f>IF(AND(D2164&gt;$F$757,D2164&lt;$F$758),C2164,"")</f>
        <v/>
      </c>
      <c r="G2164" s="247" t="str">
        <f>IF(C2164=MAX($C$761:$C$2761),C2164,"")</f>
        <v/>
      </c>
      <c r="H2164" s="247">
        <f>_xlfn.NORM.DIST(B2164,$F$753,$F$754,0)</f>
        <v>0</v>
      </c>
      <c r="I2164" s="247">
        <f>IF(H2164=MAX($H$761:$H$2761),C2164,"")</f>
        <v>4.5263807473999764E-5</v>
      </c>
      <c r="J2164" s="247" t="str">
        <f>IF(I2164=MIN($I$761:$I$2761),I2164,"")</f>
        <v/>
      </c>
      <c r="K2164" s="247"/>
      <c r="L2164" s="247"/>
      <c r="M2164" s="247"/>
      <c r="N2164" s="247"/>
      <c r="O2164" s="247">
        <v>1403</v>
      </c>
      <c r="P2164" s="247">
        <f>$P$755+(O2164*$P$758)</f>
        <v>225.81019473643016</v>
      </c>
      <c r="Q2164" s="247">
        <f>_xlfn.NORM.DIST(P2164,P$752,P$753,0)</f>
        <v>7.7672073297340273E-4</v>
      </c>
      <c r="R2164" s="247">
        <f>_xlfn.NORM.DIST(P2164,P$752,P$753,1)</f>
        <v>0.94651903013708871</v>
      </c>
      <c r="S2164" s="253">
        <f>IF(OR(R2164&lt;$T$757,R2164&gt;$T$758),Q2164,"")</f>
        <v>7.7672073297340273E-4</v>
      </c>
      <c r="T2164" s="253" t="str">
        <f>IF(AND(R2164&gt;$T$757,R2164&lt;$T$758),Q2164,"")</f>
        <v/>
      </c>
      <c r="U2164" s="253" t="str">
        <f>IF(Q2164=MAX($Q$761:$Q$2761),Q2164,"")</f>
        <v/>
      </c>
      <c r="V2164" s="253">
        <f>_xlfn.NORM.DIST(P2164,$T$753,$T$754,0)</f>
        <v>1.4175732316065841E-92</v>
      </c>
      <c r="W2164" s="253" t="str">
        <f>IF(V2164=MAX($V$761:$V$2761),Q2164,"")</f>
        <v/>
      </c>
      <c r="X2164" s="253" t="str">
        <f t="shared" si="512"/>
        <v/>
      </c>
      <c r="AB2164" s="253">
        <v>1403</v>
      </c>
      <c r="AC2164" s="253">
        <f t="shared" si="528"/>
        <v>349.42573363343558</v>
      </c>
      <c r="AD2164" s="253">
        <f t="shared" si="513"/>
        <v>5.0194202397394361E-4</v>
      </c>
      <c r="AE2164" s="253">
        <f t="shared" si="514"/>
        <v>0.94651903013708882</v>
      </c>
      <c r="AF2164" s="253">
        <f>IF(OR(AE2164&lt;$T$757,AE2164&gt;$T$758),AD2164,"")</f>
        <v>5.0194202397394361E-4</v>
      </c>
      <c r="AG2164" s="253" t="str">
        <f t="shared" si="515"/>
        <v/>
      </c>
      <c r="AH2164" s="253" t="str">
        <f t="shared" si="516"/>
        <v/>
      </c>
      <c r="AI2164" s="253">
        <f t="shared" si="517"/>
        <v>5.5431106604142665E-6</v>
      </c>
      <c r="AJ2164" s="253" t="str">
        <f t="shared" si="518"/>
        <v/>
      </c>
      <c r="AK2164" s="253" t="str">
        <f t="shared" si="519"/>
        <v/>
      </c>
      <c r="AO2164" s="253">
        <v>1403</v>
      </c>
      <c r="AP2164" s="253">
        <f t="shared" si="520"/>
        <v>2060.0402206422577</v>
      </c>
      <c r="AQ2164" s="253">
        <f t="shared" si="521"/>
        <v>8.513982310202912E-5</v>
      </c>
      <c r="AR2164" s="253">
        <f t="shared" si="522"/>
        <v>0.94651903013708871</v>
      </c>
      <c r="AS2164" s="253">
        <f>IF(OR(AR2164&lt;$T$757,AR2164&gt;$T$758),AQ2164,"")</f>
        <v>8.513982310202912E-5</v>
      </c>
      <c r="AT2164" s="253" t="str">
        <f t="shared" si="523"/>
        <v/>
      </c>
      <c r="AU2164" s="253" t="str">
        <f t="shared" si="524"/>
        <v/>
      </c>
      <c r="AV2164" s="253">
        <f t="shared" si="525"/>
        <v>0</v>
      </c>
      <c r="AW2164" s="253">
        <f t="shared" si="526"/>
        <v>8.513982310202912E-5</v>
      </c>
      <c r="AX2164" s="253" t="str">
        <f t="shared" si="527"/>
        <v/>
      </c>
      <c r="AZ2164" s="259"/>
      <c r="BA2164" s="259">
        <f>BA2163+$BD$753</f>
        <v>9.0112000000000521</v>
      </c>
      <c r="BB2164" s="274">
        <f t="shared" si="510"/>
        <v>0.25185293228451971</v>
      </c>
      <c r="BC2164" s="259">
        <f t="shared" si="511"/>
        <v>4.5802456310078954E-4</v>
      </c>
      <c r="BD2164" s="259" t="str">
        <f t="shared" ref="BD2164:BD2227" si="529">IF(BB2164&lt;(1-$AZ$760),BC2164,"")</f>
        <v/>
      </c>
      <c r="BE2164" s="254" t="str">
        <f t="shared" ref="BE2164:BE2227" si="530">IF(BB2164&lt;(1-$AZ$766),BC2164,"")</f>
        <v/>
      </c>
    </row>
    <row r="2165" spans="1:57" ht="20.100000000000001" customHeight="1" x14ac:dyDescent="0.25">
      <c r="A2165" s="247">
        <v>1404</v>
      </c>
      <c r="B2165" s="247">
        <f>$B$755+(A2165*$B$758)</f>
        <v>3884.4870619955982</v>
      </c>
      <c r="C2165" s="247">
        <f>_xlfn.NORM.DIST($B2165,$B$752,$B$753,0)</f>
        <v>4.4972525602545437E-5</v>
      </c>
      <c r="D2165" s="247">
        <f>_xlfn.NORM.DIST($B2165,$B$752,$B$753,1)</f>
        <v>0.94695284340224506</v>
      </c>
      <c r="E2165" s="247">
        <f>IF(OR(D2165&lt;$F$757,D2165&gt;$F$758),C2165,"")</f>
        <v>4.4972525602545437E-5</v>
      </c>
      <c r="F2165" s="247" t="str">
        <f>IF(AND(D2165&gt;$F$757,D2165&lt;$F$758),C2165,"")</f>
        <v/>
      </c>
      <c r="G2165" s="247" t="str">
        <f>IF(C2165=MAX($C$761:$C$2761),C2165,"")</f>
        <v/>
      </c>
      <c r="H2165" s="247">
        <f>_xlfn.NORM.DIST(B2165,$F$753,$F$754,0)</f>
        <v>0</v>
      </c>
      <c r="I2165" s="247">
        <f>IF(H2165=MAX($H$761:$H$2761),C2165,"")</f>
        <v>4.4972525602545437E-5</v>
      </c>
      <c r="J2165" s="247" t="str">
        <f>IF(I2165=MIN($I$761:$I$2761),I2165,"")</f>
        <v/>
      </c>
      <c r="K2165" s="247"/>
      <c r="L2165" s="247"/>
      <c r="M2165" s="247"/>
      <c r="N2165" s="247"/>
      <c r="O2165" s="247">
        <v>1404</v>
      </c>
      <c r="P2165" s="247">
        <f>$P$755+(O2165*$P$758)</f>
        <v>226.3705178002923</v>
      </c>
      <c r="Q2165" s="247">
        <f>_xlfn.NORM.DIST(P2165,P$752,P$753,0)</f>
        <v>7.7172237597862656E-4</v>
      </c>
      <c r="R2165" s="247">
        <f>_xlfn.NORM.DIST(P2165,P$752,P$753,1)</f>
        <v>0.94695284340224506</v>
      </c>
      <c r="S2165" s="253">
        <f>IF(OR(R2165&lt;$T$757,R2165&gt;$T$758),Q2165,"")</f>
        <v>7.7172237597862656E-4</v>
      </c>
      <c r="T2165" s="253" t="str">
        <f>IF(AND(R2165&gt;$T$757,R2165&lt;$T$758),Q2165,"")</f>
        <v/>
      </c>
      <c r="U2165" s="253" t="str">
        <f>IF(Q2165=MAX($Q$761:$Q$2761),Q2165,"")</f>
        <v/>
      </c>
      <c r="V2165" s="253">
        <f>_xlfn.NORM.DIST(P2165,$T$753,$T$754,0)</f>
        <v>1.307112729175516E-92</v>
      </c>
      <c r="W2165" s="253" t="str">
        <f>IF(V2165=MAX($V$761:$V$2761),Q2165,"")</f>
        <v/>
      </c>
      <c r="X2165" s="253" t="str">
        <f t="shared" si="512"/>
        <v/>
      </c>
      <c r="AB2165" s="253">
        <v>1404</v>
      </c>
      <c r="AC2165" s="253">
        <f t="shared" si="528"/>
        <v>350.29279500721577</v>
      </c>
      <c r="AD2165" s="253">
        <f t="shared" si="513"/>
        <v>4.9871192424827057E-4</v>
      </c>
      <c r="AE2165" s="253">
        <f t="shared" si="514"/>
        <v>0.94695284340224506</v>
      </c>
      <c r="AF2165" s="253">
        <f>IF(OR(AE2165&lt;$T$757,AE2165&gt;$T$758),AD2165,"")</f>
        <v>4.9871192424827057E-4</v>
      </c>
      <c r="AG2165" s="253" t="str">
        <f t="shared" si="515"/>
        <v/>
      </c>
      <c r="AH2165" s="253" t="str">
        <f t="shared" si="516"/>
        <v/>
      </c>
      <c r="AI2165" s="253">
        <f t="shared" si="517"/>
        <v>5.4680289784492932E-6</v>
      </c>
      <c r="AJ2165" s="253" t="str">
        <f t="shared" si="518"/>
        <v/>
      </c>
      <c r="AK2165" s="253" t="str">
        <f t="shared" si="519"/>
        <v/>
      </c>
      <c r="AO2165" s="253">
        <v>1404</v>
      </c>
      <c r="AP2165" s="253">
        <f t="shared" si="520"/>
        <v>2065.1519829763583</v>
      </c>
      <c r="AQ2165" s="253">
        <f t="shared" si="521"/>
        <v>8.4591930903108481E-5</v>
      </c>
      <c r="AR2165" s="253">
        <f t="shared" si="522"/>
        <v>0.94695284340224506</v>
      </c>
      <c r="AS2165" s="253">
        <f>IF(OR(AR2165&lt;$T$757,AR2165&gt;$T$758),AQ2165,"")</f>
        <v>8.4591930903108481E-5</v>
      </c>
      <c r="AT2165" s="253" t="str">
        <f t="shared" si="523"/>
        <v/>
      </c>
      <c r="AU2165" s="253" t="str">
        <f t="shared" si="524"/>
        <v/>
      </c>
      <c r="AV2165" s="253">
        <f t="shared" si="525"/>
        <v>0</v>
      </c>
      <c r="AW2165" s="253">
        <f t="shared" si="526"/>
        <v>8.4591930903108481E-5</v>
      </c>
      <c r="AX2165" s="253" t="str">
        <f t="shared" si="527"/>
        <v/>
      </c>
      <c r="AZ2165" s="259"/>
      <c r="BA2165" s="259">
        <f>BA2164+$BD$753</f>
        <v>9.0176000000000514</v>
      </c>
      <c r="BB2165" s="274">
        <f t="shared" ref="BB2165:BB2228" si="531">_xlfn.CHISQ.DIST.RT(BA2165,7)</f>
        <v>0.25139490772141893</v>
      </c>
      <c r="BC2165" s="259">
        <f t="shared" ref="BC2165:BC2228" si="532">BB2165-BB2166</f>
        <v>4.5737202655982134E-4</v>
      </c>
      <c r="BD2165" s="259" t="str">
        <f t="shared" si="529"/>
        <v/>
      </c>
      <c r="BE2165" s="254" t="str">
        <f t="shared" si="530"/>
        <v/>
      </c>
    </row>
    <row r="2166" spans="1:57" ht="20.100000000000001" customHeight="1" x14ac:dyDescent="0.25">
      <c r="A2166" s="248">
        <v>1405</v>
      </c>
      <c r="B2166" s="247">
        <f>$B$755+(A2166*$B$758)</f>
        <v>3894.1021289807359</v>
      </c>
      <c r="C2166" s="247">
        <f>_xlfn.NORM.DIST($B2166,$B$752,$B$753,0)</f>
        <v>4.4682403265418973E-5</v>
      </c>
      <c r="D2166" s="247">
        <f>_xlfn.NORM.DIST($B2166,$B$752,$B$753,1)</f>
        <v>0.94738386154574794</v>
      </c>
      <c r="E2166" s="247">
        <f>IF(OR(D2166&lt;$F$757,D2166&gt;$F$758),C2166,"")</f>
        <v>4.4682403265418973E-5</v>
      </c>
      <c r="F2166" s="247" t="str">
        <f>IF(AND(D2166&gt;$F$757,D2166&lt;$F$758),C2166,"")</f>
        <v/>
      </c>
      <c r="G2166" s="247" t="str">
        <f>IF(C2166=MAX($C$761:$C$2761),C2166,"")</f>
        <v/>
      </c>
      <c r="H2166" s="247">
        <f>_xlfn.NORM.DIST(B2166,$F$753,$F$754,0)</f>
        <v>0</v>
      </c>
      <c r="I2166" s="247">
        <f>IF(H2166=MAX($H$761:$H$2761),C2166,"")</f>
        <v>4.4682403265418973E-5</v>
      </c>
      <c r="J2166" s="247" t="str">
        <f>IF(I2166=MIN($I$761:$I$2761),I2166,"")</f>
        <v/>
      </c>
      <c r="K2166" s="247"/>
      <c r="L2166" s="247"/>
      <c r="M2166" s="247"/>
      <c r="N2166" s="247"/>
      <c r="O2166" s="248">
        <v>1405</v>
      </c>
      <c r="P2166" s="247">
        <f>$P$755+(O2166*$P$758)</f>
        <v>226.93084086415445</v>
      </c>
      <c r="Q2166" s="247">
        <f>_xlfn.NORM.DIST(P2166,P$752,P$753,0)</f>
        <v>7.6674391643400514E-4</v>
      </c>
      <c r="R2166" s="247">
        <f>_xlfn.NORM.DIST(P2166,P$752,P$753,1)</f>
        <v>0.94738386154574794</v>
      </c>
      <c r="S2166" s="253">
        <f>IF(OR(R2166&lt;$T$757,R2166&gt;$T$758),Q2166,"")</f>
        <v>7.6674391643400514E-4</v>
      </c>
      <c r="T2166" s="253" t="str">
        <f>IF(AND(R2166&gt;$T$757,R2166&lt;$T$758),Q2166,"")</f>
        <v/>
      </c>
      <c r="U2166" s="253" t="str">
        <f>IF(Q2166=MAX($Q$761:$Q$2761),Q2166,"")</f>
        <v/>
      </c>
      <c r="V2166" s="253">
        <f>_xlfn.NORM.DIST(P2166,$T$753,$T$754,0)</f>
        <v>1.2052402741522358E-92</v>
      </c>
      <c r="W2166" s="253" t="str">
        <f>IF(V2166=MAX($V$761:$V$2761),Q2166,"")</f>
        <v/>
      </c>
      <c r="X2166" s="253" t="str">
        <f t="shared" si="512"/>
        <v/>
      </c>
      <c r="AB2166" s="259">
        <v>1405</v>
      </c>
      <c r="AC2166" s="253">
        <f t="shared" si="528"/>
        <v>351.15985638099596</v>
      </c>
      <c r="AD2166" s="253">
        <f t="shared" si="513"/>
        <v>4.9549468289753038E-4</v>
      </c>
      <c r="AE2166" s="253">
        <f t="shared" si="514"/>
        <v>0.94738386154574794</v>
      </c>
      <c r="AF2166" s="253">
        <f>IF(OR(AE2166&lt;$T$757,AE2166&gt;$T$758),AD2166,"")</f>
        <v>4.9549468289753038E-4</v>
      </c>
      <c r="AG2166" s="253" t="str">
        <f t="shared" si="515"/>
        <v/>
      </c>
      <c r="AH2166" s="253" t="str">
        <f t="shared" si="516"/>
        <v/>
      </c>
      <c r="AI2166" s="253">
        <f t="shared" si="517"/>
        <v>5.3938779784885861E-6</v>
      </c>
      <c r="AJ2166" s="253" t="str">
        <f t="shared" si="518"/>
        <v/>
      </c>
      <c r="AK2166" s="253" t="str">
        <f t="shared" si="519"/>
        <v/>
      </c>
      <c r="AO2166" s="259">
        <v>1405</v>
      </c>
      <c r="AP2166" s="253">
        <f t="shared" si="520"/>
        <v>2070.263745310458</v>
      </c>
      <c r="AQ2166" s="253">
        <f t="shared" si="521"/>
        <v>8.4046219752426259E-5</v>
      </c>
      <c r="AR2166" s="253">
        <f t="shared" si="522"/>
        <v>0.94738386154574794</v>
      </c>
      <c r="AS2166" s="253">
        <f>IF(OR(AR2166&lt;$T$757,AR2166&gt;$T$758),AQ2166,"")</f>
        <v>8.4046219752426259E-5</v>
      </c>
      <c r="AT2166" s="253" t="str">
        <f t="shared" si="523"/>
        <v/>
      </c>
      <c r="AU2166" s="253" t="str">
        <f t="shared" si="524"/>
        <v/>
      </c>
      <c r="AV2166" s="253">
        <f t="shared" si="525"/>
        <v>0</v>
      </c>
      <c r="AW2166" s="253">
        <f t="shared" si="526"/>
        <v>8.4046219752426259E-5</v>
      </c>
      <c r="AX2166" s="253" t="str">
        <f t="shared" si="527"/>
        <v/>
      </c>
      <c r="AZ2166" s="259"/>
      <c r="BA2166" s="259">
        <f>BA2165+$BD$753</f>
        <v>9.0240000000000506</v>
      </c>
      <c r="BB2166" s="274">
        <f t="shared" si="531"/>
        <v>0.2509375356948591</v>
      </c>
      <c r="BC2166" s="259">
        <f t="shared" si="532"/>
        <v>4.5671984494666251E-4</v>
      </c>
      <c r="BD2166" s="259" t="str">
        <f t="shared" si="529"/>
        <v/>
      </c>
      <c r="BE2166" s="254" t="str">
        <f t="shared" si="530"/>
        <v/>
      </c>
    </row>
    <row r="2167" spans="1:57" ht="20.100000000000001" customHeight="1" x14ac:dyDescent="0.25">
      <c r="A2167" s="247">
        <v>1406</v>
      </c>
      <c r="B2167" s="247">
        <f>$B$755+(A2167*$B$758)</f>
        <v>3903.7171959658735</v>
      </c>
      <c r="C2167" s="247">
        <f>_xlfn.NORM.DIST($B2167,$B$752,$B$753,0)</f>
        <v>4.4393442236241476E-5</v>
      </c>
      <c r="D2167" s="247">
        <f>_xlfn.NORM.DIST($B2167,$B$752,$B$753,1)</f>
        <v>0.94781209572517799</v>
      </c>
      <c r="E2167" s="247">
        <f>IF(OR(D2167&lt;$F$757,D2167&gt;$F$758),C2167,"")</f>
        <v>4.4393442236241476E-5</v>
      </c>
      <c r="F2167" s="247" t="str">
        <f>IF(AND(D2167&gt;$F$757,D2167&lt;$F$758),C2167,"")</f>
        <v/>
      </c>
      <c r="G2167" s="247" t="str">
        <f>IF(C2167=MAX($C$761:$C$2761),C2167,"")</f>
        <v/>
      </c>
      <c r="H2167" s="247">
        <f>_xlfn.NORM.DIST(B2167,$F$753,$F$754,0)</f>
        <v>0</v>
      </c>
      <c r="I2167" s="247">
        <f>IF(H2167=MAX($H$761:$H$2761),C2167,"")</f>
        <v>4.4393442236241476E-5</v>
      </c>
      <c r="J2167" s="247" t="str">
        <f>IF(I2167=MIN($I$761:$I$2761),I2167,"")</f>
        <v/>
      </c>
      <c r="K2167" s="247"/>
      <c r="L2167" s="247"/>
      <c r="M2167" s="247"/>
      <c r="N2167" s="247"/>
      <c r="O2167" s="247">
        <v>1406</v>
      </c>
      <c r="P2167" s="247">
        <f>$P$755+(O2167*$P$758)</f>
        <v>227.49116392801659</v>
      </c>
      <c r="Q2167" s="247">
        <f>_xlfn.NORM.DIST(P2167,P$752,P$753,0)</f>
        <v>7.6178538477463399E-4</v>
      </c>
      <c r="R2167" s="247">
        <f>_xlfn.NORM.DIST(P2167,P$752,P$753,1)</f>
        <v>0.94781209572517811</v>
      </c>
      <c r="S2167" s="253">
        <f>IF(OR(R2167&lt;$T$757,R2167&gt;$T$758),Q2167,"")</f>
        <v>7.6178538477463399E-4</v>
      </c>
      <c r="T2167" s="253" t="str">
        <f>IF(AND(R2167&gt;$T$757,R2167&lt;$T$758),Q2167,"")</f>
        <v/>
      </c>
      <c r="U2167" s="253" t="str">
        <f>IF(Q2167=MAX($Q$761:$Q$2761),Q2167,"")</f>
        <v/>
      </c>
      <c r="V2167" s="253">
        <f>_xlfn.NORM.DIST(P2167,$T$753,$T$754,0)</f>
        <v>1.1112896726779904E-92</v>
      </c>
      <c r="W2167" s="253" t="str">
        <f>IF(V2167=MAX($V$761:$V$2761),Q2167,"")</f>
        <v/>
      </c>
      <c r="X2167" s="253" t="str">
        <f t="shared" si="512"/>
        <v/>
      </c>
      <c r="AB2167" s="253">
        <v>1406</v>
      </c>
      <c r="AC2167" s="253">
        <f t="shared" si="528"/>
        <v>352.02691775477615</v>
      </c>
      <c r="AD2167" s="253">
        <f t="shared" si="513"/>
        <v>4.9229031958986428E-4</v>
      </c>
      <c r="AE2167" s="253">
        <f t="shared" si="514"/>
        <v>0.94781209572517799</v>
      </c>
      <c r="AF2167" s="253">
        <f>IF(OR(AE2167&lt;$T$757,AE2167&gt;$T$758),AD2167,"")</f>
        <v>4.9229031958986428E-4</v>
      </c>
      <c r="AG2167" s="253" t="str">
        <f t="shared" si="515"/>
        <v/>
      </c>
      <c r="AH2167" s="253" t="str">
        <f t="shared" si="516"/>
        <v/>
      </c>
      <c r="AI2167" s="253">
        <f t="shared" si="517"/>
        <v>5.3206473964379973E-6</v>
      </c>
      <c r="AJ2167" s="253" t="str">
        <f t="shared" si="518"/>
        <v/>
      </c>
      <c r="AK2167" s="253" t="str">
        <f t="shared" si="519"/>
        <v/>
      </c>
      <c r="AO2167" s="253">
        <v>1406</v>
      </c>
      <c r="AP2167" s="253">
        <f t="shared" si="520"/>
        <v>2075.3755076445577</v>
      </c>
      <c r="AQ2167" s="253">
        <f t="shared" si="521"/>
        <v>8.3502692986108995E-5</v>
      </c>
      <c r="AR2167" s="253">
        <f t="shared" si="522"/>
        <v>0.94781209572517799</v>
      </c>
      <c r="AS2167" s="253">
        <f>IF(OR(AR2167&lt;$T$757,AR2167&gt;$T$758),AQ2167,"")</f>
        <v>8.3502692986108995E-5</v>
      </c>
      <c r="AT2167" s="253" t="str">
        <f t="shared" si="523"/>
        <v/>
      </c>
      <c r="AU2167" s="253" t="str">
        <f t="shared" si="524"/>
        <v/>
      </c>
      <c r="AV2167" s="253">
        <f t="shared" si="525"/>
        <v>0</v>
      </c>
      <c r="AW2167" s="253">
        <f t="shared" si="526"/>
        <v>8.3502692986108995E-5</v>
      </c>
      <c r="AX2167" s="253" t="str">
        <f t="shared" si="527"/>
        <v/>
      </c>
      <c r="AZ2167" s="259"/>
      <c r="BA2167" s="259">
        <f>BA2166+$BD$753</f>
        <v>9.0304000000000499</v>
      </c>
      <c r="BB2167" s="274">
        <f t="shared" si="531"/>
        <v>0.25048081584991244</v>
      </c>
      <c r="BC2167" s="259">
        <f t="shared" si="532"/>
        <v>4.5606802020869974E-4</v>
      </c>
      <c r="BD2167" s="259" t="str">
        <f t="shared" si="529"/>
        <v/>
      </c>
      <c r="BE2167" s="254" t="str">
        <f t="shared" si="530"/>
        <v/>
      </c>
    </row>
    <row r="2168" spans="1:57" ht="20.100000000000001" customHeight="1" x14ac:dyDescent="0.25">
      <c r="A2168" s="247">
        <v>1407</v>
      </c>
      <c r="B2168" s="247">
        <f>$B$755+(A2168*$B$758)</f>
        <v>3913.3322629510112</v>
      </c>
      <c r="C2168" s="247">
        <f>_xlfn.NORM.DIST($B2168,$B$752,$B$753,0)</f>
        <v>4.4105644221616156E-5</v>
      </c>
      <c r="D2168" s="247">
        <f>_xlfn.NORM.DIST($B2168,$B$752,$B$753,1)</f>
        <v>0.94823755711484725</v>
      </c>
      <c r="E2168" s="247">
        <f>IF(OR(D2168&lt;$F$757,D2168&gt;$F$758),C2168,"")</f>
        <v>4.4105644221616156E-5</v>
      </c>
      <c r="F2168" s="247" t="str">
        <f>IF(AND(D2168&gt;$F$757,D2168&lt;$F$758),C2168,"")</f>
        <v/>
      </c>
      <c r="G2168" s="247" t="str">
        <f>IF(C2168=MAX($C$761:$C$2761),C2168,"")</f>
        <v/>
      </c>
      <c r="H2168" s="247">
        <f>_xlfn.NORM.DIST(B2168,$F$753,$F$754,0)</f>
        <v>0</v>
      </c>
      <c r="I2168" s="247">
        <f>IF(H2168=MAX($H$761:$H$2761),C2168,"")</f>
        <v>4.4105644221616156E-5</v>
      </c>
      <c r="J2168" s="247" t="str">
        <f>IF(I2168=MIN($I$761:$I$2761),I2168,"")</f>
        <v/>
      </c>
      <c r="K2168" s="247"/>
      <c r="L2168" s="247"/>
      <c r="M2168" s="247"/>
      <c r="N2168" s="247"/>
      <c r="O2168" s="247">
        <v>1407</v>
      </c>
      <c r="P2168" s="247">
        <f>$P$755+(O2168*$P$758)</f>
        <v>228.05148699187862</v>
      </c>
      <c r="Q2168" s="247">
        <f>_xlfn.NORM.DIST(P2168,P$752,P$753,0)</f>
        <v>7.5684681028559148E-4</v>
      </c>
      <c r="R2168" s="247">
        <f>_xlfn.NORM.DIST(P2168,P$752,P$753,1)</f>
        <v>0.94823755711484725</v>
      </c>
      <c r="S2168" s="253">
        <f>IF(OR(R2168&lt;$T$757,R2168&gt;$T$758),Q2168,"")</f>
        <v>7.5684681028559148E-4</v>
      </c>
      <c r="T2168" s="253" t="str">
        <f>IF(AND(R2168&gt;$T$757,R2168&lt;$T$758),Q2168,"")</f>
        <v/>
      </c>
      <c r="U2168" s="253" t="str">
        <f>IF(Q2168=MAX($Q$761:$Q$2761),Q2168,"")</f>
        <v/>
      </c>
      <c r="V2168" s="253">
        <f>_xlfn.NORM.DIST(P2168,$T$753,$T$754,0)</f>
        <v>1.0246462915385167E-92</v>
      </c>
      <c r="W2168" s="253" t="str">
        <f>IF(V2168=MAX($V$761:$V$2761),Q2168,"")</f>
        <v/>
      </c>
      <c r="X2168" s="253" t="str">
        <f t="shared" si="512"/>
        <v/>
      </c>
      <c r="AB2168" s="253">
        <v>1407</v>
      </c>
      <c r="AC2168" s="253">
        <f t="shared" si="528"/>
        <v>352.89397912855657</v>
      </c>
      <c r="AD2168" s="253">
        <f t="shared" si="513"/>
        <v>4.8909885325023467E-4</v>
      </c>
      <c r="AE2168" s="253">
        <f t="shared" si="514"/>
        <v>0.94823755711484736</v>
      </c>
      <c r="AF2168" s="253">
        <f>IF(OR(AE2168&lt;$T$757,AE2168&gt;$T$758),AD2168,"")</f>
        <v>4.8909885325023467E-4</v>
      </c>
      <c r="AG2168" s="253" t="str">
        <f t="shared" si="515"/>
        <v/>
      </c>
      <c r="AH2168" s="253" t="str">
        <f t="shared" si="516"/>
        <v/>
      </c>
      <c r="AI2168" s="253">
        <f t="shared" si="517"/>
        <v>5.248327063594196E-6</v>
      </c>
      <c r="AJ2168" s="253" t="str">
        <f t="shared" si="518"/>
        <v/>
      </c>
      <c r="AK2168" s="253" t="str">
        <f t="shared" si="519"/>
        <v/>
      </c>
      <c r="AO2168" s="253">
        <v>1407</v>
      </c>
      <c r="AP2168" s="253">
        <f t="shared" si="520"/>
        <v>2080.4872699786574</v>
      </c>
      <c r="AQ2168" s="253">
        <f t="shared" si="521"/>
        <v>8.2961353814224508E-5</v>
      </c>
      <c r="AR2168" s="253">
        <f t="shared" si="522"/>
        <v>0.94823755711484714</v>
      </c>
      <c r="AS2168" s="253">
        <f>IF(OR(AR2168&lt;$T$757,AR2168&gt;$T$758),AQ2168,"")</f>
        <v>8.2961353814224508E-5</v>
      </c>
      <c r="AT2168" s="253" t="str">
        <f t="shared" si="523"/>
        <v/>
      </c>
      <c r="AU2168" s="253" t="str">
        <f t="shared" si="524"/>
        <v/>
      </c>
      <c r="AV2168" s="253">
        <f t="shared" si="525"/>
        <v>0</v>
      </c>
      <c r="AW2168" s="253">
        <f t="shared" si="526"/>
        <v>8.2961353814224508E-5</v>
      </c>
      <c r="AX2168" s="253" t="str">
        <f t="shared" si="527"/>
        <v/>
      </c>
      <c r="AZ2168" s="259"/>
      <c r="BA2168" s="259">
        <f>BA2167+$BD$753</f>
        <v>9.0368000000000492</v>
      </c>
      <c r="BB2168" s="274">
        <f t="shared" si="531"/>
        <v>0.25002474782970374</v>
      </c>
      <c r="BC2168" s="259">
        <f t="shared" si="532"/>
        <v>4.5541655428504857E-4</v>
      </c>
      <c r="BD2168" s="259" t="str">
        <f t="shared" si="529"/>
        <v/>
      </c>
      <c r="BE2168" s="254" t="str">
        <f t="shared" si="530"/>
        <v/>
      </c>
    </row>
    <row r="2169" spans="1:57" ht="20.100000000000001" customHeight="1" x14ac:dyDescent="0.25">
      <c r="A2169" s="247">
        <v>1408</v>
      </c>
      <c r="B2169" s="247">
        <f>$B$755+(A2169*$B$758)</f>
        <v>3922.9473299361489</v>
      </c>
      <c r="C2169" s="247">
        <f>_xlfn.NORM.DIST($B2169,$B$752,$B$753,0)</f>
        <v>4.3819010861452866E-5</v>
      </c>
      <c r="D2169" s="247">
        <f>_xlfn.NORM.DIST($B2169,$B$752,$B$753,1)</f>
        <v>0.94866025690515565</v>
      </c>
      <c r="E2169" s="247">
        <f>IF(OR(D2169&lt;$F$757,D2169&gt;$F$758),C2169,"")</f>
        <v>4.3819010861452866E-5</v>
      </c>
      <c r="F2169" s="247" t="str">
        <f>IF(AND(D2169&gt;$F$757,D2169&lt;$F$758),C2169,"")</f>
        <v/>
      </c>
      <c r="G2169" s="247" t="str">
        <f>IF(C2169=MAX($C$761:$C$2761),C2169,"")</f>
        <v/>
      </c>
      <c r="H2169" s="247">
        <f>_xlfn.NORM.DIST(B2169,$F$753,$F$754,0)</f>
        <v>0</v>
      </c>
      <c r="I2169" s="247">
        <f>IF(H2169=MAX($H$761:$H$2761),C2169,"")</f>
        <v>4.3819010861452866E-5</v>
      </c>
      <c r="J2169" s="247" t="str">
        <f>IF(I2169=MIN($I$761:$I$2761),I2169,"")</f>
        <v/>
      </c>
      <c r="K2169" s="247"/>
      <c r="L2169" s="247"/>
      <c r="M2169" s="247"/>
      <c r="N2169" s="247"/>
      <c r="O2169" s="247">
        <v>1408</v>
      </c>
      <c r="P2169" s="247">
        <f>$P$755+(O2169*$P$758)</f>
        <v>228.61181005574076</v>
      </c>
      <c r="Q2169" s="247">
        <f>_xlfn.NORM.DIST(P2169,P$752,P$753,0)</f>
        <v>7.5192822110750352E-4</v>
      </c>
      <c r="R2169" s="247">
        <f>_xlfn.NORM.DIST(P2169,P$752,P$753,1)</f>
        <v>0.94866025690515565</v>
      </c>
      <c r="S2169" s="253">
        <f>IF(OR(R2169&lt;$T$757,R2169&gt;$T$758),Q2169,"")</f>
        <v>7.5192822110750352E-4</v>
      </c>
      <c r="T2169" s="253" t="str">
        <f>IF(AND(R2169&gt;$T$757,R2169&lt;$T$758),Q2169,"")</f>
        <v/>
      </c>
      <c r="U2169" s="253" t="str">
        <f>IF(Q2169=MAX($Q$761:$Q$2761),Q2169,"")</f>
        <v/>
      </c>
      <c r="V2169" s="253">
        <f>_xlfn.NORM.DIST(P2169,$T$753,$T$754,0)</f>
        <v>9.4474307672428603E-93</v>
      </c>
      <c r="W2169" s="253" t="str">
        <f>IF(V2169=MAX($V$761:$V$2761),Q2169,"")</f>
        <v/>
      </c>
      <c r="X2169" s="253" t="str">
        <f t="shared" ref="X2169:X2232" si="533">IF(W2169=MIN($W$761:$W$2761),W2169,"")</f>
        <v/>
      </c>
      <c r="AB2169" s="253">
        <v>1408</v>
      </c>
      <c r="AC2169" s="253">
        <f t="shared" si="528"/>
        <v>353.76104050233675</v>
      </c>
      <c r="AD2169" s="253">
        <f t="shared" ref="AD2169:AD2232" si="534">_xlfn.NORM.DIST(AC2169,AC$752,AC$753,0)</f>
        <v>4.859203020640259E-4</v>
      </c>
      <c r="AE2169" s="253">
        <f t="shared" ref="AE2169:AE2232" si="535">_xlfn.NORM.DIST(AC2169,AC$752,AC$753,1)</f>
        <v>0.94866025690515565</v>
      </c>
      <c r="AF2169" s="253">
        <f>IF(OR(AE2169&lt;$T$757,AE2169&gt;$T$758),AD2169,"")</f>
        <v>4.859203020640259E-4</v>
      </c>
      <c r="AG2169" s="253" t="str">
        <f t="shared" ref="AG2169:AG2232" si="536">IF(AND(AE2169&gt;$AG$757,AE2169&lt;$AG$758),AD2169,"")</f>
        <v/>
      </c>
      <c r="AH2169" s="253" t="str">
        <f t="shared" ref="AH2169:AH2232" si="537">IF(AD2169=MAX($AD$761:$AD$2761),AD2169,"")</f>
        <v/>
      </c>
      <c r="AI2169" s="253">
        <f t="shared" ref="AI2169:AI2232" si="538">_xlfn.NORM.DIST(AC2169,$AG$753,$AG$754,0)</f>
        <v>5.176906905996023E-6</v>
      </c>
      <c r="AJ2169" s="253" t="str">
        <f t="shared" ref="AJ2169:AJ2232" si="539">IF(AI2169=MAX($AI$761:$AI$2761),AD2169,"")</f>
        <v/>
      </c>
      <c r="AK2169" s="253" t="str">
        <f t="shared" ref="AK2169:AK2232" si="540">IF(AJ2169=MIN($AJ$761:$AJ$2761),AJ2169,"")</f>
        <v/>
      </c>
      <c r="AO2169" s="253">
        <v>1408</v>
      </c>
      <c r="AP2169" s="253">
        <f t="shared" ref="AP2169:AP2232" si="541">AP$755+(AO2169*AP$758)</f>
        <v>2085.599032312758</v>
      </c>
      <c r="AQ2169" s="253">
        <f t="shared" ref="AQ2169:AQ2232" si="542">_xlfn.NORM.DIST(AP2169,AP$752,AP$753,0)</f>
        <v>8.2422205321392461E-5</v>
      </c>
      <c r="AR2169" s="253">
        <f t="shared" ref="AR2169:AR2232" si="543">_xlfn.NORM.DIST(AP2169,AP$752,AP$753,1)</f>
        <v>0.94866025690515565</v>
      </c>
      <c r="AS2169" s="253">
        <f>IF(OR(AR2169&lt;$T$757,AR2169&gt;$T$758),AQ2169,"")</f>
        <v>8.2422205321392461E-5</v>
      </c>
      <c r="AT2169" s="253" t="str">
        <f t="shared" ref="AT2169:AT2232" si="544">IF(AND(AR2169&gt;$AG$757,AR2169&lt;$AG$758),AQ2169,"")</f>
        <v/>
      </c>
      <c r="AU2169" s="253" t="str">
        <f t="shared" ref="AU2169:AU2232" si="545">IF(AQ2169=MAX($AQ$761:$AQ$2761),AQ2169,"")</f>
        <v/>
      </c>
      <c r="AV2169" s="253">
        <f t="shared" ref="AV2169:AV2232" si="546">_xlfn.NORM.DIST(AP2169,$AT$753,$AT$754,0)</f>
        <v>0</v>
      </c>
      <c r="AW2169" s="253">
        <f t="shared" ref="AW2169:AW2232" si="547">IF(AV2169=MAX($AV$761:$AV$2761),AQ2169,"")</f>
        <v>8.2422205321392461E-5</v>
      </c>
      <c r="AX2169" s="253" t="str">
        <f t="shared" ref="AX2169:AX2232" si="548">IF(AW2169=MIN($AW$761:$AW$2761),AW2169,"")</f>
        <v/>
      </c>
      <c r="AZ2169" s="259"/>
      <c r="BA2169" s="259">
        <f>BA2168+$BD$753</f>
        <v>9.0432000000000485</v>
      </c>
      <c r="BB2169" s="274">
        <f t="shared" si="531"/>
        <v>0.24956933127541869</v>
      </c>
      <c r="BC2169" s="259">
        <f t="shared" si="532"/>
        <v>4.5476544910361127E-4</v>
      </c>
      <c r="BD2169" s="259" t="str">
        <f t="shared" si="529"/>
        <v/>
      </c>
      <c r="BE2169" s="254" t="str">
        <f t="shared" si="530"/>
        <v/>
      </c>
    </row>
    <row r="2170" spans="1:57" ht="20.100000000000001" customHeight="1" x14ac:dyDescent="0.25">
      <c r="A2170" s="247">
        <v>1409</v>
      </c>
      <c r="B2170" s="247">
        <f>$B$755+(A2170*$B$758)</f>
        <v>3932.5623969212866</v>
      </c>
      <c r="C2170" s="247">
        <f>_xlfn.NORM.DIST($B2170,$B$752,$B$753,0)</f>
        <v>4.3533543729295812E-5</v>
      </c>
      <c r="D2170" s="247">
        <f>_xlfn.NORM.DIST($B2170,$B$752,$B$753,1)</f>
        <v>0.94908020630195178</v>
      </c>
      <c r="E2170" s="247">
        <f>IF(OR(D2170&lt;$F$757,D2170&gt;$F$758),C2170,"")</f>
        <v>4.3533543729295812E-5</v>
      </c>
      <c r="F2170" s="247" t="str">
        <f>IF(AND(D2170&gt;$F$757,D2170&lt;$F$758),C2170,"")</f>
        <v/>
      </c>
      <c r="G2170" s="247" t="str">
        <f>IF(C2170=MAX($C$761:$C$2761),C2170,"")</f>
        <v/>
      </c>
      <c r="H2170" s="247">
        <f>_xlfn.NORM.DIST(B2170,$F$753,$F$754,0)</f>
        <v>0</v>
      </c>
      <c r="I2170" s="247">
        <f>IF(H2170=MAX($H$761:$H$2761),C2170,"")</f>
        <v>4.3533543729295812E-5</v>
      </c>
      <c r="J2170" s="247" t="str">
        <f>IF(I2170=MIN($I$761:$I$2761),I2170,"")</f>
        <v/>
      </c>
      <c r="K2170" s="247"/>
      <c r="L2170" s="247"/>
      <c r="M2170" s="247"/>
      <c r="N2170" s="247"/>
      <c r="O2170" s="247">
        <v>1409</v>
      </c>
      <c r="P2170" s="247">
        <f>$P$755+(O2170*$P$758)</f>
        <v>229.1721331196029</v>
      </c>
      <c r="Q2170" s="247">
        <f>_xlfn.NORM.DIST(P2170,P$752,P$753,0)</f>
        <v>7.4702964424217433E-4</v>
      </c>
      <c r="R2170" s="247">
        <f>_xlfn.NORM.DIST(P2170,P$752,P$753,1)</f>
        <v>0.94908020630195189</v>
      </c>
      <c r="S2170" s="253">
        <f>IF(OR(R2170&lt;$T$757,R2170&gt;$T$758),Q2170,"")</f>
        <v>7.4702964424217433E-4</v>
      </c>
      <c r="T2170" s="253" t="str">
        <f>IF(AND(R2170&gt;$T$757,R2170&lt;$T$758),Q2170,"")</f>
        <v/>
      </c>
      <c r="U2170" s="253" t="str">
        <f>IF(Q2170=MAX($Q$761:$Q$2761),Q2170,"")</f>
        <v/>
      </c>
      <c r="V2170" s="253">
        <f>_xlfn.NORM.DIST(P2170,$T$753,$T$754,0)</f>
        <v>8.7105687872128198E-93</v>
      </c>
      <c r="W2170" s="253" t="str">
        <f>IF(V2170=MAX($V$761:$V$2761),Q2170,"")</f>
        <v/>
      </c>
      <c r="X2170" s="253" t="str">
        <f t="shared" si="533"/>
        <v/>
      </c>
      <c r="AB2170" s="253">
        <v>1409</v>
      </c>
      <c r="AC2170" s="253">
        <f t="shared" ref="AC2170:AC2233" si="549">$AC$755+(AB2170*$AC$758)</f>
        <v>354.62810187611694</v>
      </c>
      <c r="AD2170" s="253">
        <f t="shared" si="534"/>
        <v>4.8275468348067441E-4</v>
      </c>
      <c r="AE2170" s="253">
        <f t="shared" si="535"/>
        <v>0.94908020630195178</v>
      </c>
      <c r="AF2170" s="253">
        <f>IF(OR(AE2170&lt;$T$757,AE2170&gt;$T$758),AD2170,"")</f>
        <v>4.8275468348067441E-4</v>
      </c>
      <c r="AG2170" s="253" t="str">
        <f t="shared" si="536"/>
        <v/>
      </c>
      <c r="AH2170" s="253" t="str">
        <f t="shared" si="537"/>
        <v/>
      </c>
      <c r="AI2170" s="253">
        <f t="shared" si="538"/>
        <v>5.106376943776951E-6</v>
      </c>
      <c r="AJ2170" s="253" t="str">
        <f t="shared" si="539"/>
        <v/>
      </c>
      <c r="AK2170" s="253" t="str">
        <f t="shared" si="540"/>
        <v/>
      </c>
      <c r="AO2170" s="253">
        <v>1409</v>
      </c>
      <c r="AP2170" s="253">
        <f t="shared" si="541"/>
        <v>2090.7107946468577</v>
      </c>
      <c r="AQ2170" s="253">
        <f t="shared" si="542"/>
        <v>8.1885250467401125E-5</v>
      </c>
      <c r="AR2170" s="253">
        <f t="shared" si="543"/>
        <v>0.94908020630195178</v>
      </c>
      <c r="AS2170" s="253">
        <f>IF(OR(AR2170&lt;$T$757,AR2170&gt;$T$758),AQ2170,"")</f>
        <v>8.1885250467401125E-5</v>
      </c>
      <c r="AT2170" s="253" t="str">
        <f t="shared" si="544"/>
        <v/>
      </c>
      <c r="AU2170" s="253" t="str">
        <f t="shared" si="545"/>
        <v/>
      </c>
      <c r="AV2170" s="253">
        <f t="shared" si="546"/>
        <v>0</v>
      </c>
      <c r="AW2170" s="253">
        <f t="shared" si="547"/>
        <v>8.1885250467401125E-5</v>
      </c>
      <c r="AX2170" s="253" t="str">
        <f t="shared" si="548"/>
        <v/>
      </c>
      <c r="AZ2170" s="259"/>
      <c r="BA2170" s="259">
        <f>BA2169+$BD$753</f>
        <v>9.0496000000000478</v>
      </c>
      <c r="BB2170" s="274">
        <f t="shared" si="531"/>
        <v>0.24911456582631508</v>
      </c>
      <c r="BC2170" s="259">
        <f t="shared" si="532"/>
        <v>4.5411470658499042E-4</v>
      </c>
      <c r="BD2170" s="259" t="str">
        <f t="shared" si="529"/>
        <v/>
      </c>
      <c r="BE2170" s="254" t="str">
        <f t="shared" si="530"/>
        <v/>
      </c>
    </row>
    <row r="2171" spans="1:57" ht="20.100000000000001" customHeight="1" x14ac:dyDescent="0.25">
      <c r="A2171" s="247">
        <v>1410</v>
      </c>
      <c r="B2171" s="247">
        <f>$B$755+(A2171*$B$758)</f>
        <v>3942.1774639064242</v>
      </c>
      <c r="C2171" s="247">
        <f>_xlfn.NORM.DIST($B2171,$B$752,$B$753,0)</f>
        <v>4.3249244332654531E-5</v>
      </c>
      <c r="D2171" s="247">
        <f>_xlfn.NORM.DIST($B2171,$B$752,$B$753,1)</f>
        <v>0.94949741652589625</v>
      </c>
      <c r="E2171" s="247">
        <f>IF(OR(D2171&lt;$F$757,D2171&gt;$F$758),C2171,"")</f>
        <v>4.3249244332654531E-5</v>
      </c>
      <c r="F2171" s="247" t="str">
        <f>IF(AND(D2171&gt;$F$757,D2171&lt;$F$758),C2171,"")</f>
        <v/>
      </c>
      <c r="G2171" s="247" t="str">
        <f>IF(C2171=MAX($C$761:$C$2761),C2171,"")</f>
        <v/>
      </c>
      <c r="H2171" s="247">
        <f>_xlfn.NORM.DIST(B2171,$F$753,$F$754,0)</f>
        <v>0</v>
      </c>
      <c r="I2171" s="247">
        <f>IF(H2171=MAX($H$761:$H$2761),C2171,"")</f>
        <v>4.3249244332654531E-5</v>
      </c>
      <c r="J2171" s="247" t="str">
        <f>IF(I2171=MIN($I$761:$I$2761),I2171,"")</f>
        <v/>
      </c>
      <c r="K2171" s="247"/>
      <c r="L2171" s="247"/>
      <c r="M2171" s="247"/>
      <c r="N2171" s="247"/>
      <c r="O2171" s="247">
        <v>1410</v>
      </c>
      <c r="P2171" s="247">
        <f>$P$755+(O2171*$P$758)</f>
        <v>229.73245618346493</v>
      </c>
      <c r="Q2171" s="247">
        <f>_xlfn.NORM.DIST(P2171,P$752,P$753,0)</f>
        <v>7.4215110555826127E-4</v>
      </c>
      <c r="R2171" s="247">
        <f>_xlfn.NORM.DIST(P2171,P$752,P$753,1)</f>
        <v>0.94949741652589625</v>
      </c>
      <c r="S2171" s="253">
        <f>IF(OR(R2171&lt;$T$757,R2171&gt;$T$758),Q2171,"")</f>
        <v>7.4215110555826127E-4</v>
      </c>
      <c r="T2171" s="253" t="str">
        <f>IF(AND(R2171&gt;$T$757,R2171&lt;$T$758),Q2171,"")</f>
        <v/>
      </c>
      <c r="U2171" s="253" t="str">
        <f>IF(Q2171=MAX($Q$761:$Q$2761),Q2171,"")</f>
        <v/>
      </c>
      <c r="V2171" s="253">
        <f>_xlfn.NORM.DIST(P2171,$T$753,$T$754,0)</f>
        <v>8.0310506095935484E-93</v>
      </c>
      <c r="W2171" s="253" t="str">
        <f>IF(V2171=MAX($V$761:$V$2761),Q2171,"")</f>
        <v/>
      </c>
      <c r="X2171" s="253" t="str">
        <f t="shared" si="533"/>
        <v/>
      </c>
      <c r="AB2171" s="253">
        <v>1410</v>
      </c>
      <c r="AC2171" s="253">
        <f t="shared" si="549"/>
        <v>355.49516324989713</v>
      </c>
      <c r="AD2171" s="253">
        <f t="shared" si="534"/>
        <v>4.7960201421734158E-4</v>
      </c>
      <c r="AE2171" s="253">
        <f t="shared" si="535"/>
        <v>0.94949741652589625</v>
      </c>
      <c r="AF2171" s="253">
        <f>IF(OR(AE2171&lt;$T$757,AE2171&gt;$T$758),AD2171,"")</f>
        <v>4.7960201421734158E-4</v>
      </c>
      <c r="AG2171" s="253" t="str">
        <f t="shared" si="536"/>
        <v/>
      </c>
      <c r="AH2171" s="253" t="str">
        <f t="shared" si="537"/>
        <v/>
      </c>
      <c r="AI2171" s="253">
        <f t="shared" si="538"/>
        <v>5.0367272905190094E-6</v>
      </c>
      <c r="AJ2171" s="253" t="str">
        <f t="shared" si="539"/>
        <v/>
      </c>
      <c r="AK2171" s="253" t="str">
        <f t="shared" si="540"/>
        <v/>
      </c>
      <c r="AO2171" s="253">
        <v>1410</v>
      </c>
      <c r="AP2171" s="253">
        <f t="shared" si="541"/>
        <v>2095.8225569809574</v>
      </c>
      <c r="AQ2171" s="253">
        <f t="shared" si="542"/>
        <v>8.1350492087829197E-5</v>
      </c>
      <c r="AR2171" s="253">
        <f t="shared" si="543"/>
        <v>0.94949741652589625</v>
      </c>
      <c r="AS2171" s="253">
        <f>IF(OR(AR2171&lt;$T$757,AR2171&gt;$T$758),AQ2171,"")</f>
        <v>8.1350492087829197E-5</v>
      </c>
      <c r="AT2171" s="253" t="str">
        <f t="shared" si="544"/>
        <v/>
      </c>
      <c r="AU2171" s="253" t="str">
        <f t="shared" si="545"/>
        <v/>
      </c>
      <c r="AV2171" s="253">
        <f t="shared" si="546"/>
        <v>0</v>
      </c>
      <c r="AW2171" s="253">
        <f t="shared" si="547"/>
        <v>8.1350492087829197E-5</v>
      </c>
      <c r="AX2171" s="253" t="str">
        <f t="shared" si="548"/>
        <v/>
      </c>
      <c r="AZ2171" s="259"/>
      <c r="BA2171" s="259">
        <f>BA2170+$BD$753</f>
        <v>9.0560000000000471</v>
      </c>
      <c r="BB2171" s="274">
        <f t="shared" si="531"/>
        <v>0.24866045111973009</v>
      </c>
      <c r="BC2171" s="259">
        <f t="shared" si="532"/>
        <v>4.5346432863849206E-4</v>
      </c>
      <c r="BD2171" s="259" t="str">
        <f t="shared" si="529"/>
        <v/>
      </c>
      <c r="BE2171" s="254" t="str">
        <f t="shared" si="530"/>
        <v/>
      </c>
    </row>
    <row r="2172" spans="1:57" ht="20.100000000000001" customHeight="1" x14ac:dyDescent="0.25">
      <c r="A2172" s="247">
        <v>1411</v>
      </c>
      <c r="B2172" s="247">
        <f>$B$755+(A2172*$B$758)</f>
        <v>3951.7925308915619</v>
      </c>
      <c r="C2172" s="247">
        <f>_xlfn.NORM.DIST($B2172,$B$752,$B$753,0)</f>
        <v>4.2966114113337826E-5</v>
      </c>
      <c r="D2172" s="247">
        <f>_xlfn.NORM.DIST($B2172,$B$752,$B$753,1)</f>
        <v>0.94991189881182836</v>
      </c>
      <c r="E2172" s="247">
        <f>IF(OR(D2172&lt;$F$757,D2172&gt;$F$758),C2172,"")</f>
        <v>4.2966114113337826E-5</v>
      </c>
      <c r="F2172" s="247" t="str">
        <f>IF(AND(D2172&gt;$F$757,D2172&lt;$F$758),C2172,"")</f>
        <v/>
      </c>
      <c r="G2172" s="247" t="str">
        <f>IF(C2172=MAX($C$761:$C$2761),C2172,"")</f>
        <v/>
      </c>
      <c r="H2172" s="247">
        <f>_xlfn.NORM.DIST(B2172,$F$753,$F$754,0)</f>
        <v>0</v>
      </c>
      <c r="I2172" s="247">
        <f>IF(H2172=MAX($H$761:$H$2761),C2172,"")</f>
        <v>4.2966114113337826E-5</v>
      </c>
      <c r="J2172" s="247" t="str">
        <f>IF(I2172=MIN($I$761:$I$2761),I2172,"")</f>
        <v/>
      </c>
      <c r="K2172" s="247"/>
      <c r="L2172" s="247"/>
      <c r="M2172" s="247"/>
      <c r="N2172" s="247"/>
      <c r="O2172" s="247">
        <v>1411</v>
      </c>
      <c r="P2172" s="247">
        <f>$P$755+(O2172*$P$758)</f>
        <v>230.29277924732708</v>
      </c>
      <c r="Q2172" s="247">
        <f>_xlfn.NORM.DIST(P2172,P$752,P$753,0)</f>
        <v>7.3729262979700498E-4</v>
      </c>
      <c r="R2172" s="247">
        <f>_xlfn.NORM.DIST(P2172,P$752,P$753,1)</f>
        <v>0.94991189881182836</v>
      </c>
      <c r="S2172" s="253">
        <f>IF(OR(R2172&lt;$T$757,R2172&gt;$T$758),Q2172,"")</f>
        <v>7.3729262979700498E-4</v>
      </c>
      <c r="T2172" s="253" t="str">
        <f>IF(AND(R2172&gt;$T$757,R2172&lt;$T$758),Q2172,"")</f>
        <v/>
      </c>
      <c r="U2172" s="253" t="str">
        <f>IF(Q2172=MAX($Q$761:$Q$2761),Q2172,"")</f>
        <v/>
      </c>
      <c r="V2172" s="253">
        <f>_xlfn.NORM.DIST(P2172,$T$753,$T$754,0)</f>
        <v>7.4044236964637446E-93</v>
      </c>
      <c r="W2172" s="253" t="str">
        <f>IF(V2172=MAX($V$761:$V$2761),Q2172,"")</f>
        <v/>
      </c>
      <c r="X2172" s="253" t="str">
        <f t="shared" si="533"/>
        <v/>
      </c>
      <c r="AB2172" s="253">
        <v>1411</v>
      </c>
      <c r="AC2172" s="253">
        <f t="shared" si="549"/>
        <v>356.36222462367732</v>
      </c>
      <c r="AD2172" s="253">
        <f t="shared" si="534"/>
        <v>4.7646231026261723E-4</v>
      </c>
      <c r="AE2172" s="253">
        <f t="shared" si="535"/>
        <v>0.94991189881182825</v>
      </c>
      <c r="AF2172" s="253">
        <f>IF(OR(AE2172&lt;$T$757,AE2172&gt;$T$758),AD2172,"")</f>
        <v>4.7646231026261723E-4</v>
      </c>
      <c r="AG2172" s="253" t="str">
        <f t="shared" si="536"/>
        <v/>
      </c>
      <c r="AH2172" s="253" t="str">
        <f t="shared" si="537"/>
        <v/>
      </c>
      <c r="AI2172" s="253">
        <f t="shared" si="538"/>
        <v>4.9679481526081193E-6</v>
      </c>
      <c r="AJ2172" s="253" t="str">
        <f t="shared" si="539"/>
        <v/>
      </c>
      <c r="AK2172" s="253" t="str">
        <f t="shared" si="540"/>
        <v/>
      </c>
      <c r="AO2172" s="253">
        <v>1411</v>
      </c>
      <c r="AP2172" s="253">
        <f t="shared" si="541"/>
        <v>2100.9343193150571</v>
      </c>
      <c r="AQ2172" s="253">
        <f t="shared" si="542"/>
        <v>8.0817932894674551E-5</v>
      </c>
      <c r="AR2172" s="253">
        <f t="shared" si="543"/>
        <v>0.94991189881182825</v>
      </c>
      <c r="AS2172" s="253">
        <f>IF(OR(AR2172&lt;$T$757,AR2172&gt;$T$758),AQ2172,"")</f>
        <v>8.0817932894674551E-5</v>
      </c>
      <c r="AT2172" s="253" t="str">
        <f t="shared" si="544"/>
        <v/>
      </c>
      <c r="AU2172" s="253" t="str">
        <f t="shared" si="545"/>
        <v/>
      </c>
      <c r="AV2172" s="253">
        <f t="shared" si="546"/>
        <v>0</v>
      </c>
      <c r="AW2172" s="253">
        <f t="shared" si="547"/>
        <v>8.0817932894674551E-5</v>
      </c>
      <c r="AX2172" s="253" t="str">
        <f t="shared" si="548"/>
        <v/>
      </c>
      <c r="AZ2172" s="259"/>
      <c r="BA2172" s="259">
        <f>BA2171+$BD$753</f>
        <v>9.0624000000000464</v>
      </c>
      <c r="BB2172" s="274">
        <f t="shared" si="531"/>
        <v>0.2482069867910916</v>
      </c>
      <c r="BC2172" s="259">
        <f t="shared" si="532"/>
        <v>4.5281431716606702E-4</v>
      </c>
      <c r="BD2172" s="259" t="str">
        <f t="shared" si="529"/>
        <v/>
      </c>
      <c r="BE2172" s="254" t="str">
        <f t="shared" si="530"/>
        <v/>
      </c>
    </row>
    <row r="2173" spans="1:57" ht="20.100000000000001" customHeight="1" x14ac:dyDescent="0.25">
      <c r="A2173" s="248">
        <v>1412</v>
      </c>
      <c r="B2173" s="247">
        <f>$B$755+(A2173*$B$758)</f>
        <v>3961.4075978766996</v>
      </c>
      <c r="C2173" s="247">
        <f>_xlfn.NORM.DIST($B2173,$B$752,$B$753,0)</f>
        <v>4.2684154447790969E-5</v>
      </c>
      <c r="D2173" s="247">
        <f>_xlfn.NORM.DIST($B2173,$B$752,$B$753,1)</f>
        <v>0.95032366440813587</v>
      </c>
      <c r="E2173" s="247">
        <f>IF(OR(D2173&lt;$F$757,D2173&gt;$F$758),C2173,"")</f>
        <v>4.2684154447790969E-5</v>
      </c>
      <c r="F2173" s="247" t="str">
        <f>IF(AND(D2173&gt;$F$757,D2173&lt;$F$758),C2173,"")</f>
        <v/>
      </c>
      <c r="G2173" s="247" t="str">
        <f>IF(C2173=MAX($C$761:$C$2761),C2173,"")</f>
        <v/>
      </c>
      <c r="H2173" s="247">
        <f>_xlfn.NORM.DIST(B2173,$F$753,$F$754,0)</f>
        <v>0</v>
      </c>
      <c r="I2173" s="247">
        <f>IF(H2173=MAX($H$761:$H$2761),C2173,"")</f>
        <v>4.2684154447790969E-5</v>
      </c>
      <c r="J2173" s="247" t="str">
        <f>IF(I2173=MIN($I$761:$I$2761),I2173,"")</f>
        <v/>
      </c>
      <c r="K2173" s="247"/>
      <c r="L2173" s="247"/>
      <c r="M2173" s="247"/>
      <c r="N2173" s="247"/>
      <c r="O2173" s="248">
        <v>1412</v>
      </c>
      <c r="P2173" s="247">
        <f>$P$755+(O2173*$P$758)</f>
        <v>230.85310231118922</v>
      </c>
      <c r="Q2173" s="247">
        <f>_xlfn.NORM.DIST(P2173,P$752,P$753,0)</f>
        <v>7.3245424057801812E-4</v>
      </c>
      <c r="R2173" s="247">
        <f>_xlfn.NORM.DIST(P2173,P$752,P$753,1)</f>
        <v>0.95032366440813587</v>
      </c>
      <c r="S2173" s="253">
        <f>IF(OR(R2173&lt;$T$757,R2173&gt;$T$758),Q2173,"")</f>
        <v>7.3245424057801812E-4</v>
      </c>
      <c r="T2173" s="253" t="str">
        <f>IF(AND(R2173&gt;$T$757,R2173&lt;$T$758),Q2173,"")</f>
        <v/>
      </c>
      <c r="U2173" s="253" t="str">
        <f>IF(Q2173=MAX($Q$761:$Q$2761),Q2173,"")</f>
        <v/>
      </c>
      <c r="V2173" s="253">
        <f>_xlfn.NORM.DIST(P2173,$T$753,$T$754,0)</f>
        <v>6.8265804489435718E-93</v>
      </c>
      <c r="W2173" s="253" t="str">
        <f>IF(V2173=MAX($V$761:$V$2761),Q2173,"")</f>
        <v/>
      </c>
      <c r="X2173" s="253" t="str">
        <f t="shared" si="533"/>
        <v/>
      </c>
      <c r="AB2173" s="259">
        <v>1412</v>
      </c>
      <c r="AC2173" s="253">
        <f t="shared" si="549"/>
        <v>357.22928599745774</v>
      </c>
      <c r="AD2173" s="253">
        <f t="shared" si="534"/>
        <v>4.7333558688025633E-4</v>
      </c>
      <c r="AE2173" s="253">
        <f t="shared" si="535"/>
        <v>0.95032366440813587</v>
      </c>
      <c r="AF2173" s="253">
        <f>IF(OR(AE2173&lt;$T$757,AE2173&gt;$T$758),AD2173,"")</f>
        <v>4.7333558688025633E-4</v>
      </c>
      <c r="AG2173" s="253" t="str">
        <f t="shared" si="536"/>
        <v/>
      </c>
      <c r="AH2173" s="253" t="str">
        <f t="shared" si="537"/>
        <v/>
      </c>
      <c r="AI2173" s="253">
        <f t="shared" si="538"/>
        <v>4.9000298285906758E-6</v>
      </c>
      <c r="AJ2173" s="253" t="str">
        <f t="shared" si="539"/>
        <v/>
      </c>
      <c r="AK2173" s="253" t="str">
        <f t="shared" si="540"/>
        <v/>
      </c>
      <c r="AO2173" s="259">
        <v>1412</v>
      </c>
      <c r="AP2173" s="253">
        <f t="shared" si="541"/>
        <v>2106.0460816491568</v>
      </c>
      <c r="AQ2173" s="253">
        <f t="shared" si="542"/>
        <v>8.0287575476988097E-5</v>
      </c>
      <c r="AR2173" s="253">
        <f t="shared" si="543"/>
        <v>0.95032366440813576</v>
      </c>
      <c r="AS2173" s="253">
        <f>IF(OR(AR2173&lt;$T$757,AR2173&gt;$T$758),AQ2173,"")</f>
        <v>8.0287575476988097E-5</v>
      </c>
      <c r="AT2173" s="253" t="str">
        <f t="shared" si="544"/>
        <v/>
      </c>
      <c r="AU2173" s="253" t="str">
        <f t="shared" si="545"/>
        <v/>
      </c>
      <c r="AV2173" s="253">
        <f t="shared" si="546"/>
        <v>0</v>
      </c>
      <c r="AW2173" s="253">
        <f t="shared" si="547"/>
        <v>8.0287575476988097E-5</v>
      </c>
      <c r="AX2173" s="253" t="str">
        <f t="shared" si="548"/>
        <v/>
      </c>
      <c r="AZ2173" s="259"/>
      <c r="BA2173" s="259">
        <f>BA2172+$BD$753</f>
        <v>9.0688000000000457</v>
      </c>
      <c r="BB2173" s="274">
        <f t="shared" si="531"/>
        <v>0.24775417247392553</v>
      </c>
      <c r="BC2173" s="259">
        <f t="shared" si="532"/>
        <v>4.5216467405917449E-4</v>
      </c>
      <c r="BD2173" s="259" t="str">
        <f t="shared" si="529"/>
        <v/>
      </c>
      <c r="BE2173" s="254" t="str">
        <f t="shared" si="530"/>
        <v/>
      </c>
    </row>
    <row r="2174" spans="1:57" ht="20.100000000000001" customHeight="1" x14ac:dyDescent="0.25">
      <c r="A2174" s="247">
        <v>1413</v>
      </c>
      <c r="B2174" s="247">
        <f>$B$755+(A2174*$B$758)</f>
        <v>3971.0226648618373</v>
      </c>
      <c r="C2174" s="247">
        <f>_xlfn.NORM.DIST($B2174,$B$752,$B$753,0)</f>
        <v>4.24033666474357E-5</v>
      </c>
      <c r="D2174" s="247">
        <f>_xlfn.NORM.DIST($B2174,$B$752,$B$753,1)</f>
        <v>0.95073272457612834</v>
      </c>
      <c r="E2174" s="247">
        <f>IF(OR(D2174&lt;$F$757,D2174&gt;$F$758),C2174,"")</f>
        <v>4.24033666474357E-5</v>
      </c>
      <c r="F2174" s="247" t="str">
        <f>IF(AND(D2174&gt;$F$757,D2174&lt;$F$758),C2174,"")</f>
        <v/>
      </c>
      <c r="G2174" s="247" t="str">
        <f>IF(C2174=MAX($C$761:$C$2761),C2174,"")</f>
        <v/>
      </c>
      <c r="H2174" s="247">
        <f>_xlfn.NORM.DIST(B2174,$F$753,$F$754,0)</f>
        <v>0</v>
      </c>
      <c r="I2174" s="247">
        <f>IF(H2174=MAX($H$761:$H$2761),C2174,"")</f>
        <v>4.24033666474357E-5</v>
      </c>
      <c r="J2174" s="247" t="str">
        <f>IF(I2174=MIN($I$761:$I$2761),I2174,"")</f>
        <v/>
      </c>
      <c r="K2174" s="247"/>
      <c r="L2174" s="247"/>
      <c r="M2174" s="247"/>
      <c r="N2174" s="247"/>
      <c r="O2174" s="247">
        <v>1413</v>
      </c>
      <c r="P2174" s="247">
        <f>$P$755+(O2174*$P$758)</f>
        <v>231.41342537505136</v>
      </c>
      <c r="Q2174" s="247">
        <f>_xlfn.NORM.DIST(P2174,P$752,P$753,0)</f>
        <v>7.2763596040511765E-4</v>
      </c>
      <c r="R2174" s="247">
        <f>_xlfn.NORM.DIST(P2174,P$752,P$753,1)</f>
        <v>0.95073272457612834</v>
      </c>
      <c r="S2174" s="253">
        <f>IF(OR(R2174&lt;$T$757,R2174&gt;$T$758),Q2174,"")</f>
        <v>7.2763596040511765E-4</v>
      </c>
      <c r="T2174" s="253" t="str">
        <f>IF(AND(R2174&gt;$T$757,R2174&lt;$T$758),Q2174,"")</f>
        <v/>
      </c>
      <c r="U2174" s="253" t="str">
        <f>IF(Q2174=MAX($Q$761:$Q$2761),Q2174,"")</f>
        <v/>
      </c>
      <c r="V2174" s="253">
        <f>_xlfn.NORM.DIST(P2174,$T$753,$T$754,0)</f>
        <v>6.2937315457667701E-93</v>
      </c>
      <c r="W2174" s="253" t="str">
        <f>IF(V2174=MAX($V$761:$V$2761),Q2174,"")</f>
        <v/>
      </c>
      <c r="X2174" s="253" t="str">
        <f t="shared" si="533"/>
        <v/>
      </c>
      <c r="AB2174" s="253">
        <v>1413</v>
      </c>
      <c r="AC2174" s="253">
        <f t="shared" si="549"/>
        <v>358.09634737123793</v>
      </c>
      <c r="AD2174" s="253">
        <f t="shared" si="534"/>
        <v>4.7022185861295422E-4</v>
      </c>
      <c r="AE2174" s="253">
        <f t="shared" si="535"/>
        <v>0.95073272457612834</v>
      </c>
      <c r="AF2174" s="253">
        <f>IF(OR(AE2174&lt;$T$757,AE2174&gt;$T$758),AD2174,"")</f>
        <v>4.7022185861295422E-4</v>
      </c>
      <c r="AG2174" s="253" t="str">
        <f t="shared" si="536"/>
        <v/>
      </c>
      <c r="AH2174" s="253" t="str">
        <f t="shared" si="537"/>
        <v/>
      </c>
      <c r="AI2174" s="253">
        <f t="shared" si="538"/>
        <v>4.832962708531824E-6</v>
      </c>
      <c r="AJ2174" s="253" t="str">
        <f t="shared" si="539"/>
        <v/>
      </c>
      <c r="AK2174" s="253" t="str">
        <f t="shared" si="540"/>
        <v/>
      </c>
      <c r="AO2174" s="253">
        <v>1413</v>
      </c>
      <c r="AP2174" s="253">
        <f t="shared" si="541"/>
        <v>2111.1578439832574</v>
      </c>
      <c r="AQ2174" s="253">
        <f t="shared" si="542"/>
        <v>7.975942230151363E-5</v>
      </c>
      <c r="AR2174" s="253">
        <f t="shared" si="543"/>
        <v>0.95073272457612834</v>
      </c>
      <c r="AS2174" s="253">
        <f>IF(OR(AR2174&lt;$T$757,AR2174&gt;$T$758),AQ2174,"")</f>
        <v>7.975942230151363E-5</v>
      </c>
      <c r="AT2174" s="253" t="str">
        <f t="shared" si="544"/>
        <v/>
      </c>
      <c r="AU2174" s="253" t="str">
        <f t="shared" si="545"/>
        <v/>
      </c>
      <c r="AV2174" s="253">
        <f t="shared" si="546"/>
        <v>0</v>
      </c>
      <c r="AW2174" s="253">
        <f t="shared" si="547"/>
        <v>7.975942230151363E-5</v>
      </c>
      <c r="AX2174" s="253" t="str">
        <f t="shared" si="548"/>
        <v/>
      </c>
      <c r="AZ2174" s="259"/>
      <c r="BA2174" s="259">
        <f>BA2173+$BD$753</f>
        <v>9.075200000000045</v>
      </c>
      <c r="BB2174" s="274">
        <f t="shared" si="531"/>
        <v>0.24730200779986636</v>
      </c>
      <c r="BC2174" s="259">
        <f t="shared" si="532"/>
        <v>4.5151540120053069E-4</v>
      </c>
      <c r="BD2174" s="259" t="str">
        <f t="shared" si="529"/>
        <v/>
      </c>
      <c r="BE2174" s="254" t="str">
        <f t="shared" si="530"/>
        <v/>
      </c>
    </row>
    <row r="2175" spans="1:57" ht="20.100000000000001" customHeight="1" x14ac:dyDescent="0.25">
      <c r="A2175" s="247">
        <v>1414</v>
      </c>
      <c r="B2175" s="247">
        <f>$B$755+(A2175*$B$758)</f>
        <v>3980.6377318469749</v>
      </c>
      <c r="C2175" s="247">
        <f>_xlfn.NORM.DIST($B2175,$B$752,$B$753,0)</f>
        <v>4.2123751959013316E-5</v>
      </c>
      <c r="D2175" s="247">
        <f>_xlfn.NORM.DIST($B2175,$B$752,$B$753,1)</f>
        <v>0.95113909058941348</v>
      </c>
      <c r="E2175" s="247">
        <f>IF(OR(D2175&lt;$F$757,D2175&gt;$F$758),C2175,"")</f>
        <v>4.2123751959013316E-5</v>
      </c>
      <c r="F2175" s="247" t="str">
        <f>IF(AND(D2175&gt;$F$757,D2175&lt;$F$758),C2175,"")</f>
        <v/>
      </c>
      <c r="G2175" s="247" t="str">
        <f>IF(C2175=MAX($C$761:$C$2761),C2175,"")</f>
        <v/>
      </c>
      <c r="H2175" s="247">
        <f>_xlfn.NORM.DIST(B2175,$F$753,$F$754,0)</f>
        <v>0</v>
      </c>
      <c r="I2175" s="247">
        <f>IF(H2175=MAX($H$761:$H$2761),C2175,"")</f>
        <v>4.2123751959013316E-5</v>
      </c>
      <c r="J2175" s="247" t="str">
        <f>IF(I2175=MIN($I$761:$I$2761),I2175,"")</f>
        <v/>
      </c>
      <c r="K2175" s="247"/>
      <c r="L2175" s="247"/>
      <c r="M2175" s="247"/>
      <c r="N2175" s="247"/>
      <c r="O2175" s="247">
        <v>1414</v>
      </c>
      <c r="P2175" s="247">
        <f>$P$755+(O2175*$P$758)</f>
        <v>231.97374843891339</v>
      </c>
      <c r="Q2175" s="247">
        <f>_xlfn.NORM.DIST(P2175,P$752,P$753,0)</f>
        <v>7.2283781067221538E-4</v>
      </c>
      <c r="R2175" s="247">
        <f>_xlfn.NORM.DIST(P2175,P$752,P$753,1)</f>
        <v>0.95113909058941348</v>
      </c>
      <c r="S2175" s="253">
        <f>IF(OR(R2175&lt;$T$757,R2175&gt;$T$758),Q2175,"")</f>
        <v>7.2283781067221538E-4</v>
      </c>
      <c r="T2175" s="253" t="str">
        <f>IF(AND(R2175&gt;$T$757,R2175&lt;$T$758),Q2175,"")</f>
        <v/>
      </c>
      <c r="U2175" s="253" t="str">
        <f>IF(Q2175=MAX($Q$761:$Q$2761),Q2175,"")</f>
        <v/>
      </c>
      <c r="V2175" s="253">
        <f>_xlfn.NORM.DIST(P2175,$T$753,$T$754,0)</f>
        <v>5.8023813378583316E-93</v>
      </c>
      <c r="W2175" s="253" t="str">
        <f>IF(V2175=MAX($V$761:$V$2761),Q2175,"")</f>
        <v/>
      </c>
      <c r="X2175" s="253" t="str">
        <f t="shared" si="533"/>
        <v/>
      </c>
      <c r="AB2175" s="253">
        <v>1414</v>
      </c>
      <c r="AC2175" s="253">
        <f t="shared" si="549"/>
        <v>358.96340874501811</v>
      </c>
      <c r="AD2175" s="253">
        <f t="shared" si="534"/>
        <v>4.6712113928614585E-4</v>
      </c>
      <c r="AE2175" s="253">
        <f t="shared" si="535"/>
        <v>0.95113909058941348</v>
      </c>
      <c r="AF2175" s="253">
        <f>IF(OR(AE2175&lt;$T$757,AE2175&gt;$T$758),AD2175,"")</f>
        <v>4.6712113928614585E-4</v>
      </c>
      <c r="AG2175" s="253" t="str">
        <f t="shared" si="536"/>
        <v/>
      </c>
      <c r="AH2175" s="253" t="str">
        <f t="shared" si="537"/>
        <v/>
      </c>
      <c r="AI2175" s="253">
        <f t="shared" si="538"/>
        <v>4.7667372733749769E-6</v>
      </c>
      <c r="AJ2175" s="253" t="str">
        <f t="shared" si="539"/>
        <v/>
      </c>
      <c r="AK2175" s="253" t="str">
        <f t="shared" si="540"/>
        <v/>
      </c>
      <c r="AO2175" s="253">
        <v>1414</v>
      </c>
      <c r="AP2175" s="253">
        <f t="shared" si="541"/>
        <v>2116.2696063173571</v>
      </c>
      <c r="AQ2175" s="253">
        <f t="shared" si="542"/>
        <v>7.9233475713333138E-5</v>
      </c>
      <c r="AR2175" s="253">
        <f t="shared" si="543"/>
        <v>0.95113909058941348</v>
      </c>
      <c r="AS2175" s="253">
        <f>IF(OR(AR2175&lt;$T$757,AR2175&gt;$T$758),AQ2175,"")</f>
        <v>7.9233475713333138E-5</v>
      </c>
      <c r="AT2175" s="253" t="str">
        <f t="shared" si="544"/>
        <v/>
      </c>
      <c r="AU2175" s="253" t="str">
        <f t="shared" si="545"/>
        <v/>
      </c>
      <c r="AV2175" s="253">
        <f t="shared" si="546"/>
        <v>0</v>
      </c>
      <c r="AW2175" s="253">
        <f t="shared" si="547"/>
        <v>7.9233475713333138E-5</v>
      </c>
      <c r="AX2175" s="253" t="str">
        <f t="shared" si="548"/>
        <v/>
      </c>
      <c r="AZ2175" s="259"/>
      <c r="BA2175" s="259">
        <f>BA2174+$BD$753</f>
        <v>9.0816000000000443</v>
      </c>
      <c r="BB2175" s="274">
        <f t="shared" si="531"/>
        <v>0.24685049239866583</v>
      </c>
      <c r="BC2175" s="259">
        <f t="shared" si="532"/>
        <v>4.5086650046438637E-4</v>
      </c>
      <c r="BD2175" s="259" t="str">
        <f t="shared" si="529"/>
        <v/>
      </c>
      <c r="BE2175" s="254" t="str">
        <f t="shared" si="530"/>
        <v/>
      </c>
    </row>
    <row r="2176" spans="1:57" ht="20.100000000000001" customHeight="1" x14ac:dyDescent="0.25">
      <c r="A2176" s="247">
        <v>1415</v>
      </c>
      <c r="B2176" s="247">
        <f>$B$755+(A2176*$B$758)</f>
        <v>3990.2527988321126</v>
      </c>
      <c r="C2176" s="247">
        <f>_xlfn.NORM.DIST($B2176,$B$752,$B$753,0)</f>
        <v>4.1845311564930665E-5</v>
      </c>
      <c r="D2176" s="247">
        <f>_xlfn.NORM.DIST($B2176,$B$752,$B$753,1)</f>
        <v>0.95154277373327711</v>
      </c>
      <c r="E2176" s="247">
        <f>IF(OR(D2176&lt;$F$757,D2176&gt;$F$758),C2176,"")</f>
        <v>4.1845311564930665E-5</v>
      </c>
      <c r="F2176" s="247" t="str">
        <f>IF(AND(D2176&gt;$F$757,D2176&lt;$F$758),C2176,"")</f>
        <v/>
      </c>
      <c r="G2176" s="247" t="str">
        <f>IF(C2176=MAX($C$761:$C$2761),C2176,"")</f>
        <v/>
      </c>
      <c r="H2176" s="247">
        <f>_xlfn.NORM.DIST(B2176,$F$753,$F$754,0)</f>
        <v>0</v>
      </c>
      <c r="I2176" s="247">
        <f>IF(H2176=MAX($H$761:$H$2761),C2176,"")</f>
        <v>4.1845311564930665E-5</v>
      </c>
      <c r="J2176" s="247" t="str">
        <f>IF(I2176=MIN($I$761:$I$2761),I2176,"")</f>
        <v/>
      </c>
      <c r="K2176" s="247"/>
      <c r="L2176" s="247"/>
      <c r="M2176" s="247"/>
      <c r="N2176" s="247"/>
      <c r="O2176" s="247">
        <v>1415</v>
      </c>
      <c r="P2176" s="247">
        <f>$P$755+(O2176*$P$758)</f>
        <v>232.53407150277553</v>
      </c>
      <c r="Q2176" s="247">
        <f>_xlfn.NORM.DIST(P2176,P$752,P$753,0)</f>
        <v>7.180598116692475E-4</v>
      </c>
      <c r="R2176" s="247">
        <f>_xlfn.NORM.DIST(P2176,P$752,P$753,1)</f>
        <v>0.95154277373327711</v>
      </c>
      <c r="S2176" s="253">
        <f>IF(OR(R2176&lt;$T$757,R2176&gt;$T$758),Q2176,"")</f>
        <v>7.180598116692475E-4</v>
      </c>
      <c r="T2176" s="253" t="str">
        <f>IF(AND(R2176&gt;$T$757,R2176&lt;$T$758),Q2176,"")</f>
        <v/>
      </c>
      <c r="U2176" s="253" t="str">
        <f>IF(Q2176=MAX($Q$761:$Q$2761),Q2176,"")</f>
        <v/>
      </c>
      <c r="V2176" s="253">
        <f>_xlfn.NORM.DIST(P2176,$T$753,$T$754,0)</f>
        <v>5.3493051407339243E-93</v>
      </c>
      <c r="W2176" s="253" t="str">
        <f>IF(V2176=MAX($V$761:$V$2761),Q2176,"")</f>
        <v/>
      </c>
      <c r="X2176" s="253" t="str">
        <f t="shared" si="533"/>
        <v/>
      </c>
      <c r="AB2176" s="253">
        <v>1415</v>
      </c>
      <c r="AC2176" s="253">
        <f t="shared" si="549"/>
        <v>359.8304701187983</v>
      </c>
      <c r="AD2176" s="253">
        <f t="shared" si="534"/>
        <v>4.6403344201184535E-4</v>
      </c>
      <c r="AE2176" s="253">
        <f t="shared" si="535"/>
        <v>0.95154277373327711</v>
      </c>
      <c r="AF2176" s="253">
        <f>IF(OR(AE2176&lt;$T$757,AE2176&gt;$T$758),AD2176,"")</f>
        <v>4.6403344201184535E-4</v>
      </c>
      <c r="AG2176" s="253" t="str">
        <f t="shared" si="536"/>
        <v/>
      </c>
      <c r="AH2176" s="253" t="str">
        <f t="shared" si="537"/>
        <v/>
      </c>
      <c r="AI2176" s="253">
        <f t="shared" si="538"/>
        <v>4.701344094303039E-6</v>
      </c>
      <c r="AJ2176" s="253" t="str">
        <f t="shared" si="539"/>
        <v/>
      </c>
      <c r="AK2176" s="253" t="str">
        <f t="shared" si="540"/>
        <v/>
      </c>
      <c r="AO2176" s="253">
        <v>1415</v>
      </c>
      <c r="AP2176" s="253">
        <f t="shared" si="541"/>
        <v>2121.3813686514568</v>
      </c>
      <c r="AQ2176" s="253">
        <f t="shared" si="542"/>
        <v>7.8709737936517212E-5</v>
      </c>
      <c r="AR2176" s="253">
        <f t="shared" si="543"/>
        <v>0.95154277373327711</v>
      </c>
      <c r="AS2176" s="253">
        <f>IF(OR(AR2176&lt;$T$757,AR2176&gt;$T$758),AQ2176,"")</f>
        <v>7.8709737936517212E-5</v>
      </c>
      <c r="AT2176" s="253" t="str">
        <f t="shared" si="544"/>
        <v/>
      </c>
      <c r="AU2176" s="253" t="str">
        <f t="shared" si="545"/>
        <v/>
      </c>
      <c r="AV2176" s="253">
        <f t="shared" si="546"/>
        <v>0</v>
      </c>
      <c r="AW2176" s="253">
        <f t="shared" si="547"/>
        <v>7.8709737936517212E-5</v>
      </c>
      <c r="AX2176" s="253" t="str">
        <f t="shared" si="548"/>
        <v/>
      </c>
      <c r="AZ2176" s="259"/>
      <c r="BA2176" s="259">
        <f>BA2175+$BD$753</f>
        <v>9.0880000000000436</v>
      </c>
      <c r="BB2176" s="274">
        <f t="shared" si="531"/>
        <v>0.24639962589820144</v>
      </c>
      <c r="BC2176" s="259">
        <f t="shared" si="532"/>
        <v>4.5021797371391781E-4</v>
      </c>
      <c r="BD2176" s="259" t="str">
        <f t="shared" si="529"/>
        <v/>
      </c>
      <c r="BE2176" s="254" t="str">
        <f t="shared" si="530"/>
        <v/>
      </c>
    </row>
    <row r="2177" spans="1:57" ht="20.100000000000001" customHeight="1" x14ac:dyDescent="0.25">
      <c r="A2177" s="247">
        <v>1416</v>
      </c>
      <c r="B2177" s="247">
        <f>$B$755+(A2177*$B$758)</f>
        <v>3999.8678658172503</v>
      </c>
      <c r="C2177" s="247">
        <f>_xlfn.NORM.DIST($B2177,$B$752,$B$753,0)</f>
        <v>4.156804658360885E-5</v>
      </c>
      <c r="D2177" s="247">
        <f>_xlfn.NORM.DIST($B2177,$B$752,$B$753,1)</f>
        <v>0.95194378530406598</v>
      </c>
      <c r="E2177" s="247">
        <f>IF(OR(D2177&lt;$F$757,D2177&gt;$F$758),C2177,"")</f>
        <v>4.156804658360885E-5</v>
      </c>
      <c r="F2177" s="247" t="str">
        <f>IF(AND(D2177&gt;$F$757,D2177&lt;$F$758),C2177,"")</f>
        <v/>
      </c>
      <c r="G2177" s="247" t="str">
        <f>IF(C2177=MAX($C$761:$C$2761),C2177,"")</f>
        <v/>
      </c>
      <c r="H2177" s="247">
        <f>_xlfn.NORM.DIST(B2177,$F$753,$F$754,0)</f>
        <v>0</v>
      </c>
      <c r="I2177" s="247">
        <f>IF(H2177=MAX($H$761:$H$2761),C2177,"")</f>
        <v>4.156804658360885E-5</v>
      </c>
      <c r="J2177" s="247" t="str">
        <f>IF(I2177=MIN($I$761:$I$2761),I2177,"")</f>
        <v/>
      </c>
      <c r="K2177" s="247"/>
      <c r="L2177" s="247"/>
      <c r="M2177" s="247"/>
      <c r="N2177" s="247"/>
      <c r="O2177" s="247">
        <v>1416</v>
      </c>
      <c r="P2177" s="247">
        <f>$P$755+(O2177*$P$758)</f>
        <v>233.09439456663767</v>
      </c>
      <c r="Q2177" s="247">
        <f>_xlfn.NORM.DIST(P2177,P$752,P$753,0)</f>
        <v>7.1330198258816899E-4</v>
      </c>
      <c r="R2177" s="247">
        <f>_xlfn.NORM.DIST(P2177,P$752,P$753,1)</f>
        <v>0.95194378530406598</v>
      </c>
      <c r="S2177" s="253">
        <f>IF(OR(R2177&lt;$T$757,R2177&gt;$T$758),Q2177,"")</f>
        <v>7.1330198258816899E-4</v>
      </c>
      <c r="T2177" s="253" t="str">
        <f>IF(AND(R2177&gt;$T$757,R2177&lt;$T$758),Q2177,"")</f>
        <v/>
      </c>
      <c r="U2177" s="253" t="str">
        <f>IF(Q2177=MAX($Q$761:$Q$2761),Q2177,"")</f>
        <v/>
      </c>
      <c r="V2177" s="253">
        <f>_xlfn.NORM.DIST(P2177,$T$753,$T$754,0)</f>
        <v>4.9315282786741039E-93</v>
      </c>
      <c r="W2177" s="253" t="str">
        <f>IF(V2177=MAX($V$761:$V$2761),Q2177,"")</f>
        <v/>
      </c>
      <c r="X2177" s="253" t="str">
        <f t="shared" si="533"/>
        <v/>
      </c>
      <c r="AB2177" s="253">
        <v>1416</v>
      </c>
      <c r="AC2177" s="253">
        <f t="shared" si="549"/>
        <v>360.69753149257849</v>
      </c>
      <c r="AD2177" s="253">
        <f t="shared" si="534"/>
        <v>4.6095877919251241E-4</v>
      </c>
      <c r="AE2177" s="253">
        <f t="shared" si="535"/>
        <v>0.95194378530406598</v>
      </c>
      <c r="AF2177" s="253">
        <f>IF(OR(AE2177&lt;$T$757,AE2177&gt;$T$758),AD2177,"")</f>
        <v>4.6095877919251241E-4</v>
      </c>
      <c r="AG2177" s="253" t="str">
        <f t="shared" si="536"/>
        <v/>
      </c>
      <c r="AH2177" s="253" t="str">
        <f t="shared" si="537"/>
        <v/>
      </c>
      <c r="AI2177" s="253">
        <f t="shared" si="538"/>
        <v>4.6367738321012028E-6</v>
      </c>
      <c r="AJ2177" s="253" t="str">
        <f t="shared" si="539"/>
        <v/>
      </c>
      <c r="AK2177" s="253" t="str">
        <f t="shared" si="540"/>
        <v/>
      </c>
      <c r="AO2177" s="253">
        <v>1416</v>
      </c>
      <c r="AP2177" s="253">
        <f t="shared" si="541"/>
        <v>2126.4931309855565</v>
      </c>
      <c r="AQ2177" s="253">
        <f t="shared" si="542"/>
        <v>7.8188211074781518E-5</v>
      </c>
      <c r="AR2177" s="253">
        <f t="shared" si="543"/>
        <v>0.95194378530406598</v>
      </c>
      <c r="AS2177" s="253">
        <f>IF(OR(AR2177&lt;$T$757,AR2177&gt;$T$758),AQ2177,"")</f>
        <v>7.8188211074781518E-5</v>
      </c>
      <c r="AT2177" s="253" t="str">
        <f t="shared" si="544"/>
        <v/>
      </c>
      <c r="AU2177" s="253" t="str">
        <f t="shared" si="545"/>
        <v/>
      </c>
      <c r="AV2177" s="253">
        <f t="shared" si="546"/>
        <v>0</v>
      </c>
      <c r="AW2177" s="253">
        <f t="shared" si="547"/>
        <v>7.8188211074781518E-5</v>
      </c>
      <c r="AX2177" s="253" t="str">
        <f t="shared" si="548"/>
        <v/>
      </c>
      <c r="AZ2177" s="259"/>
      <c r="BA2177" s="259">
        <f>BA2176+$BD$753</f>
        <v>9.0944000000000429</v>
      </c>
      <c r="BB2177" s="274">
        <f t="shared" si="531"/>
        <v>0.24594940792448752</v>
      </c>
      <c r="BC2177" s="259">
        <f t="shared" si="532"/>
        <v>4.4956982280539015E-4</v>
      </c>
      <c r="BD2177" s="259" t="str">
        <f t="shared" si="529"/>
        <v/>
      </c>
      <c r="BE2177" s="254" t="str">
        <f t="shared" si="530"/>
        <v/>
      </c>
    </row>
    <row r="2178" spans="1:57" ht="20.100000000000001" customHeight="1" x14ac:dyDescent="0.25">
      <c r="A2178" s="247">
        <v>1417</v>
      </c>
      <c r="B2178" s="247">
        <f>$B$755+(A2178*$B$758)</f>
        <v>4009.4829328023861</v>
      </c>
      <c r="C2178" s="247">
        <f>_xlfn.NORM.DIST($B2178,$B$752,$B$753,0)</f>
        <v>4.1291958069835063E-5</v>
      </c>
      <c r="D2178" s="247">
        <f>_xlfn.NORM.DIST($B2178,$B$752,$B$753,1)</f>
        <v>0.95234213660857403</v>
      </c>
      <c r="E2178" s="247">
        <f>IF(OR(D2178&lt;$F$757,D2178&gt;$F$758),C2178,"")</f>
        <v>4.1291958069835063E-5</v>
      </c>
      <c r="F2178" s="247" t="str">
        <f>IF(AND(D2178&gt;$F$757,D2178&lt;$F$758),C2178,"")</f>
        <v/>
      </c>
      <c r="G2178" s="247" t="str">
        <f>IF(C2178=MAX($C$761:$C$2761),C2178,"")</f>
        <v/>
      </c>
      <c r="H2178" s="247">
        <f>_xlfn.NORM.DIST(B2178,$F$753,$F$754,0)</f>
        <v>0</v>
      </c>
      <c r="I2178" s="247">
        <f>IF(H2178=MAX($H$761:$H$2761),C2178,"")</f>
        <v>4.1291958069835063E-5</v>
      </c>
      <c r="J2178" s="247" t="str">
        <f>IF(I2178=MIN($I$761:$I$2761),I2178,"")</f>
        <v/>
      </c>
      <c r="K2178" s="247"/>
      <c r="L2178" s="247"/>
      <c r="M2178" s="247"/>
      <c r="N2178" s="247"/>
      <c r="O2178" s="247">
        <v>1417</v>
      </c>
      <c r="P2178" s="247">
        <f>$P$755+(O2178*$P$758)</f>
        <v>233.6547176304997</v>
      </c>
      <c r="Q2178" s="247">
        <f>_xlfn.NORM.DIST(P2178,P$752,P$753,0)</f>
        <v>7.0856434152898257E-4</v>
      </c>
      <c r="R2178" s="247">
        <f>_xlfn.NORM.DIST(P2178,P$752,P$753,1)</f>
        <v>0.95234213660857414</v>
      </c>
      <c r="S2178" s="253">
        <f>IF(OR(R2178&lt;$T$757,R2178&gt;$T$758),Q2178,"")</f>
        <v>7.0856434152898257E-4</v>
      </c>
      <c r="T2178" s="253" t="str">
        <f>IF(AND(R2178&gt;$T$757,R2178&lt;$T$758),Q2178,"")</f>
        <v/>
      </c>
      <c r="U2178" s="253" t="str">
        <f>IF(Q2178=MAX($Q$761:$Q$2761),Q2178,"")</f>
        <v/>
      </c>
      <c r="V2178" s="253">
        <f>_xlfn.NORM.DIST(P2178,$T$753,$T$754,0)</f>
        <v>4.5463067458510279E-93</v>
      </c>
      <c r="W2178" s="253" t="str">
        <f>IF(V2178=MAX($V$761:$V$2761),Q2178,"")</f>
        <v/>
      </c>
      <c r="X2178" s="253" t="str">
        <f t="shared" si="533"/>
        <v/>
      </c>
      <c r="AB2178" s="253">
        <v>1417</v>
      </c>
      <c r="AC2178" s="253">
        <f t="shared" si="549"/>
        <v>361.56459286635891</v>
      </c>
      <c r="AD2178" s="253">
        <f t="shared" si="534"/>
        <v>4.5789716252495213E-4</v>
      </c>
      <c r="AE2178" s="253">
        <f t="shared" si="535"/>
        <v>0.95234213660857414</v>
      </c>
      <c r="AF2178" s="253">
        <f>IF(OR(AE2178&lt;$T$757,AE2178&gt;$T$758),AD2178,"")</f>
        <v>4.5789716252495213E-4</v>
      </c>
      <c r="AG2178" s="253" t="str">
        <f t="shared" si="536"/>
        <v/>
      </c>
      <c r="AH2178" s="253" t="str">
        <f t="shared" si="537"/>
        <v/>
      </c>
      <c r="AI2178" s="253">
        <f t="shared" si="538"/>
        <v>4.5730172365212551E-6</v>
      </c>
      <c r="AJ2178" s="253" t="str">
        <f t="shared" si="539"/>
        <v/>
      </c>
      <c r="AK2178" s="253" t="str">
        <f t="shared" si="540"/>
        <v/>
      </c>
      <c r="AO2178" s="253">
        <v>1417</v>
      </c>
      <c r="AP2178" s="253">
        <f t="shared" si="541"/>
        <v>2131.6048933196571</v>
      </c>
      <c r="AQ2178" s="253">
        <f t="shared" si="542"/>
        <v>7.7668897112147849E-5</v>
      </c>
      <c r="AR2178" s="253">
        <f t="shared" si="543"/>
        <v>0.95234213660857414</v>
      </c>
      <c r="AS2178" s="253">
        <f>IF(OR(AR2178&lt;$T$757,AR2178&gt;$T$758),AQ2178,"")</f>
        <v>7.7668897112147849E-5</v>
      </c>
      <c r="AT2178" s="253" t="str">
        <f t="shared" si="544"/>
        <v/>
      </c>
      <c r="AU2178" s="253" t="str">
        <f t="shared" si="545"/>
        <v/>
      </c>
      <c r="AV2178" s="253">
        <f t="shared" si="546"/>
        <v>0</v>
      </c>
      <c r="AW2178" s="253">
        <f t="shared" si="547"/>
        <v>7.7668897112147849E-5</v>
      </c>
      <c r="AX2178" s="253" t="str">
        <f t="shared" si="548"/>
        <v/>
      </c>
      <c r="AZ2178" s="259"/>
      <c r="BA2178" s="259">
        <f>BA2177+$BD$753</f>
        <v>9.1008000000000422</v>
      </c>
      <c r="BB2178" s="274">
        <f t="shared" si="531"/>
        <v>0.24549983810168213</v>
      </c>
      <c r="BC2178" s="259">
        <f t="shared" si="532"/>
        <v>4.4892204958399407E-4</v>
      </c>
      <c r="BD2178" s="259" t="str">
        <f t="shared" si="529"/>
        <v/>
      </c>
      <c r="BE2178" s="254" t="str">
        <f t="shared" si="530"/>
        <v/>
      </c>
    </row>
    <row r="2179" spans="1:57" ht="20.100000000000001" customHeight="1" x14ac:dyDescent="0.25">
      <c r="A2179" s="248">
        <v>1418</v>
      </c>
      <c r="B2179" s="247">
        <f>$B$755+(A2179*$B$758)</f>
        <v>4019.0979997875238</v>
      </c>
      <c r="C2179" s="247">
        <f>_xlfn.NORM.DIST($B2179,$B$752,$B$753,0)</f>
        <v>4.1017047015116488E-5</v>
      </c>
      <c r="D2179" s="247">
        <f>_xlfn.NORM.DIST($B2179,$B$752,$B$753,1)</f>
        <v>0.95273783896343311</v>
      </c>
      <c r="E2179" s="247">
        <f>IF(OR(D2179&lt;$F$757,D2179&gt;$F$758),C2179,"")</f>
        <v>4.1017047015116488E-5</v>
      </c>
      <c r="F2179" s="247" t="str">
        <f>IF(AND(D2179&gt;$F$757,D2179&lt;$F$758),C2179,"")</f>
        <v/>
      </c>
      <c r="G2179" s="247" t="str">
        <f>IF(C2179=MAX($C$761:$C$2761),C2179,"")</f>
        <v/>
      </c>
      <c r="H2179" s="247">
        <f>_xlfn.NORM.DIST(B2179,$F$753,$F$754,0)</f>
        <v>0</v>
      </c>
      <c r="I2179" s="247">
        <f>IF(H2179=MAX($H$761:$H$2761),C2179,"")</f>
        <v>4.1017047015116488E-5</v>
      </c>
      <c r="J2179" s="247" t="str">
        <f>IF(I2179=MIN($I$761:$I$2761),I2179,"")</f>
        <v/>
      </c>
      <c r="K2179" s="247"/>
      <c r="L2179" s="247"/>
      <c r="M2179" s="247"/>
      <c r="N2179" s="247"/>
      <c r="O2179" s="248">
        <v>1418</v>
      </c>
      <c r="P2179" s="247">
        <f>$P$755+(O2179*$P$758)</f>
        <v>234.21504069436185</v>
      </c>
      <c r="Q2179" s="247">
        <f>_xlfn.NORM.DIST(P2179,P$752,P$753,0)</f>
        <v>7.03846905505816E-4</v>
      </c>
      <c r="R2179" s="247">
        <f>_xlfn.NORM.DIST(P2179,P$752,P$753,1)</f>
        <v>0.95273783896343323</v>
      </c>
      <c r="S2179" s="253">
        <f>IF(OR(R2179&lt;$T$757,R2179&gt;$T$758),Q2179,"")</f>
        <v>7.03846905505816E-4</v>
      </c>
      <c r="T2179" s="253" t="str">
        <f>IF(AND(R2179&gt;$T$757,R2179&lt;$T$758),Q2179,"")</f>
        <v/>
      </c>
      <c r="U2179" s="253" t="str">
        <f>IF(Q2179=MAX($Q$761:$Q$2761),Q2179,"")</f>
        <v/>
      </c>
      <c r="V2179" s="253">
        <f>_xlfn.NORM.DIST(P2179,$T$753,$T$754,0)</f>
        <v>4.1911093599352819E-93</v>
      </c>
      <c r="W2179" s="253" t="str">
        <f>IF(V2179=MAX($V$761:$V$2761),Q2179,"")</f>
        <v/>
      </c>
      <c r="X2179" s="253" t="str">
        <f t="shared" si="533"/>
        <v/>
      </c>
      <c r="AB2179" s="259">
        <v>1418</v>
      </c>
      <c r="AC2179" s="253">
        <f t="shared" si="549"/>
        <v>362.4316542401391</v>
      </c>
      <c r="AD2179" s="253">
        <f t="shared" si="534"/>
        <v>4.5484860300424652E-4</v>
      </c>
      <c r="AE2179" s="253">
        <f t="shared" si="535"/>
        <v>0.95273783896343323</v>
      </c>
      <c r="AF2179" s="253">
        <f>IF(OR(AE2179&lt;$T$757,AE2179&gt;$T$758),AD2179,"")</f>
        <v>4.5484860300424652E-4</v>
      </c>
      <c r="AG2179" s="253" t="str">
        <f t="shared" si="536"/>
        <v/>
      </c>
      <c r="AH2179" s="253" t="str">
        <f t="shared" si="537"/>
        <v/>
      </c>
      <c r="AI2179" s="253">
        <f t="shared" si="538"/>
        <v>4.510065145647718E-6</v>
      </c>
      <c r="AJ2179" s="253" t="str">
        <f t="shared" si="539"/>
        <v/>
      </c>
      <c r="AK2179" s="253" t="str">
        <f t="shared" si="540"/>
        <v/>
      </c>
      <c r="AO2179" s="259">
        <v>1418</v>
      </c>
      <c r="AP2179" s="253">
        <f t="shared" si="541"/>
        <v>2136.7166556537568</v>
      </c>
      <c r="AQ2179" s="253">
        <f t="shared" si="542"/>
        <v>7.7151797913610991E-5</v>
      </c>
      <c r="AR2179" s="253">
        <f t="shared" si="543"/>
        <v>0.95273783896343323</v>
      </c>
      <c r="AS2179" s="253">
        <f>IF(OR(AR2179&lt;$T$757,AR2179&gt;$T$758),AQ2179,"")</f>
        <v>7.7151797913610991E-5</v>
      </c>
      <c r="AT2179" s="253" t="str">
        <f t="shared" si="544"/>
        <v/>
      </c>
      <c r="AU2179" s="253" t="str">
        <f t="shared" si="545"/>
        <v/>
      </c>
      <c r="AV2179" s="253">
        <f t="shared" si="546"/>
        <v>0</v>
      </c>
      <c r="AW2179" s="253">
        <f t="shared" si="547"/>
        <v>7.7151797913610991E-5</v>
      </c>
      <c r="AX2179" s="253" t="str">
        <f t="shared" si="548"/>
        <v/>
      </c>
      <c r="AZ2179" s="259"/>
      <c r="BA2179" s="259">
        <f>BA2178+$BD$753</f>
        <v>9.1072000000000415</v>
      </c>
      <c r="BB2179" s="274">
        <f t="shared" si="531"/>
        <v>0.24505091605209814</v>
      </c>
      <c r="BC2179" s="259">
        <f t="shared" si="532"/>
        <v>4.482746558876205E-4</v>
      </c>
      <c r="BD2179" s="259" t="str">
        <f t="shared" si="529"/>
        <v/>
      </c>
      <c r="BE2179" s="254" t="str">
        <f t="shared" si="530"/>
        <v/>
      </c>
    </row>
    <row r="2180" spans="1:57" ht="20.100000000000001" customHeight="1" x14ac:dyDescent="0.25">
      <c r="A2180" s="247">
        <v>1419</v>
      </c>
      <c r="B2180" s="247">
        <f>$B$755+(A2180*$B$758)</f>
        <v>4028.7130667726615</v>
      </c>
      <c r="C2180" s="247">
        <f>_xlfn.NORM.DIST($B2180,$B$752,$B$753,0)</f>
        <v>4.0743314348037861E-5</v>
      </c>
      <c r="D2180" s="247">
        <f>_xlfn.NORM.DIST($B2180,$B$752,$B$753,1)</f>
        <v>0.95313090369450526</v>
      </c>
      <c r="E2180" s="247">
        <f>IF(OR(D2180&lt;$F$757,D2180&gt;$F$758),C2180,"")</f>
        <v>4.0743314348037861E-5</v>
      </c>
      <c r="F2180" s="247" t="str">
        <f>IF(AND(D2180&gt;$F$757,D2180&lt;$F$758),C2180,"")</f>
        <v/>
      </c>
      <c r="G2180" s="247" t="str">
        <f>IF(C2180=MAX($C$761:$C$2761),C2180,"")</f>
        <v/>
      </c>
      <c r="H2180" s="247">
        <f>_xlfn.NORM.DIST(B2180,$F$753,$F$754,0)</f>
        <v>0</v>
      </c>
      <c r="I2180" s="247">
        <f>IF(H2180=MAX($H$761:$H$2761),C2180,"")</f>
        <v>4.0743314348037861E-5</v>
      </c>
      <c r="J2180" s="247" t="str">
        <f>IF(I2180=MIN($I$761:$I$2761),I2180,"")</f>
        <v/>
      </c>
      <c r="K2180" s="247"/>
      <c r="L2180" s="247"/>
      <c r="M2180" s="247"/>
      <c r="N2180" s="247"/>
      <c r="O2180" s="247">
        <v>1419</v>
      </c>
      <c r="P2180" s="247">
        <f>$P$755+(O2180*$P$758)</f>
        <v>234.77536375822399</v>
      </c>
      <c r="Q2180" s="247">
        <f>_xlfn.NORM.DIST(P2180,P$752,P$753,0)</f>
        <v>6.9914969045305642E-4</v>
      </c>
      <c r="R2180" s="247">
        <f>_xlfn.NORM.DIST(P2180,P$752,P$753,1)</f>
        <v>0.95313090369450526</v>
      </c>
      <c r="S2180" s="253">
        <f>IF(OR(R2180&lt;$T$757,R2180&gt;$T$758),Q2180,"")</f>
        <v>6.9914969045305642E-4</v>
      </c>
      <c r="T2180" s="253" t="str">
        <f>IF(AND(R2180&gt;$T$757,R2180&lt;$T$758),Q2180,"")</f>
        <v/>
      </c>
      <c r="U2180" s="253" t="str">
        <f>IF(Q2180=MAX($Q$761:$Q$2761),Q2180,"")</f>
        <v/>
      </c>
      <c r="V2180" s="253">
        <f>_xlfn.NORM.DIST(P2180,$T$753,$T$754,0)</f>
        <v>3.863601293259304E-93</v>
      </c>
      <c r="W2180" s="253" t="str">
        <f>IF(V2180=MAX($V$761:$V$2761),Q2180,"")</f>
        <v/>
      </c>
      <c r="X2180" s="253" t="str">
        <f t="shared" si="533"/>
        <v/>
      </c>
      <c r="AB2180" s="253">
        <v>1419</v>
      </c>
      <c r="AC2180" s="253">
        <f t="shared" si="549"/>
        <v>363.29871561391928</v>
      </c>
      <c r="AD2180" s="253">
        <f t="shared" si="534"/>
        <v>4.5181311092770947E-4</v>
      </c>
      <c r="AE2180" s="253">
        <f t="shared" si="535"/>
        <v>0.95313090369450526</v>
      </c>
      <c r="AF2180" s="253">
        <f>IF(OR(AE2180&lt;$T$757,AE2180&gt;$T$758),AD2180,"")</f>
        <v>4.5181311092770947E-4</v>
      </c>
      <c r="AG2180" s="253" t="str">
        <f t="shared" si="536"/>
        <v/>
      </c>
      <c r="AH2180" s="253" t="str">
        <f t="shared" si="537"/>
        <v/>
      </c>
      <c r="AI2180" s="253">
        <f t="shared" si="538"/>
        <v>4.4479084852654495E-6</v>
      </c>
      <c r="AJ2180" s="253" t="str">
        <f t="shared" si="539"/>
        <v/>
      </c>
      <c r="AK2180" s="253" t="str">
        <f t="shared" si="540"/>
        <v/>
      </c>
      <c r="AO2180" s="253">
        <v>1419</v>
      </c>
      <c r="AP2180" s="253">
        <f t="shared" si="541"/>
        <v>2141.8284179878565</v>
      </c>
      <c r="AQ2180" s="253">
        <f t="shared" si="542"/>
        <v>7.6636915225810004E-5</v>
      </c>
      <c r="AR2180" s="253">
        <f t="shared" si="543"/>
        <v>0.95313090369450526</v>
      </c>
      <c r="AS2180" s="253">
        <f>IF(OR(AR2180&lt;$T$757,AR2180&gt;$T$758),AQ2180,"")</f>
        <v>7.6636915225810004E-5</v>
      </c>
      <c r="AT2180" s="253" t="str">
        <f t="shared" si="544"/>
        <v/>
      </c>
      <c r="AU2180" s="253" t="str">
        <f t="shared" si="545"/>
        <v/>
      </c>
      <c r="AV2180" s="253">
        <f t="shared" si="546"/>
        <v>0</v>
      </c>
      <c r="AW2180" s="253">
        <f t="shared" si="547"/>
        <v>7.6636915225810004E-5</v>
      </c>
      <c r="AX2180" s="253" t="str">
        <f t="shared" si="548"/>
        <v/>
      </c>
      <c r="AZ2180" s="259"/>
      <c r="BA2180" s="259">
        <f>BA2179+$BD$753</f>
        <v>9.1136000000000408</v>
      </c>
      <c r="BB2180" s="274">
        <f t="shared" si="531"/>
        <v>0.24460264139621052</v>
      </c>
      <c r="BC2180" s="259">
        <f t="shared" si="532"/>
        <v>4.4762764354350226E-4</v>
      </c>
      <c r="BD2180" s="259" t="str">
        <f t="shared" si="529"/>
        <v/>
      </c>
      <c r="BE2180" s="254" t="str">
        <f t="shared" si="530"/>
        <v/>
      </c>
    </row>
    <row r="2181" spans="1:57" ht="20.100000000000001" customHeight="1" x14ac:dyDescent="0.25">
      <c r="A2181" s="247">
        <v>1420</v>
      </c>
      <c r="B2181" s="247">
        <f>$B$755+(A2181*$B$758)</f>
        <v>4038.3281337577992</v>
      </c>
      <c r="C2181" s="247">
        <f>_xlfn.NORM.DIST($B2181,$B$752,$B$753,0)</f>
        <v>4.0470760934620873E-5</v>
      </c>
      <c r="D2181" s="247">
        <f>_xlfn.NORM.DIST($B2181,$B$752,$B$753,1)</f>
        <v>0.95352134213627993</v>
      </c>
      <c r="E2181" s="247">
        <f>IF(OR(D2181&lt;$F$757,D2181&gt;$F$758),C2181,"")</f>
        <v>4.0470760934620873E-5</v>
      </c>
      <c r="F2181" s="247" t="str">
        <f>IF(AND(D2181&gt;$F$757,D2181&lt;$F$758),C2181,"")</f>
        <v/>
      </c>
      <c r="G2181" s="247" t="str">
        <f>IF(C2181=MAX($C$761:$C$2761),C2181,"")</f>
        <v/>
      </c>
      <c r="H2181" s="247">
        <f>_xlfn.NORM.DIST(B2181,$F$753,$F$754,0)</f>
        <v>0</v>
      </c>
      <c r="I2181" s="247">
        <f>IF(H2181=MAX($H$761:$H$2761),C2181,"")</f>
        <v>4.0470760934620873E-5</v>
      </c>
      <c r="J2181" s="247" t="str">
        <f>IF(I2181=MIN($I$761:$I$2761),I2181,"")</f>
        <v/>
      </c>
      <c r="K2181" s="247"/>
      <c r="L2181" s="247"/>
      <c r="M2181" s="247"/>
      <c r="N2181" s="247"/>
      <c r="O2181" s="247">
        <v>1420</v>
      </c>
      <c r="P2181" s="247">
        <f>$P$755+(O2181*$P$758)</f>
        <v>235.33568682208613</v>
      </c>
      <c r="Q2181" s="247">
        <f>_xlfn.NORM.DIST(P2181,P$752,P$753,0)</f>
        <v>6.9447271123151684E-4</v>
      </c>
      <c r="R2181" s="247">
        <f>_xlfn.NORM.DIST(P2181,P$752,P$753,1)</f>
        <v>0.95352134213628004</v>
      </c>
      <c r="S2181" s="253">
        <f>IF(OR(R2181&lt;$T$757,R2181&gt;$T$758),Q2181,"")</f>
        <v>6.9447271123151684E-4</v>
      </c>
      <c r="T2181" s="253" t="str">
        <f>IF(AND(R2181&gt;$T$757,R2181&lt;$T$758),Q2181,"")</f>
        <v/>
      </c>
      <c r="U2181" s="253" t="str">
        <f>IF(Q2181=MAX($Q$761:$Q$2761),Q2181,"")</f>
        <v/>
      </c>
      <c r="V2181" s="253">
        <f>_xlfn.NORM.DIST(P2181,$T$753,$T$754,0)</f>
        <v>3.5616288754575093E-93</v>
      </c>
      <c r="W2181" s="253" t="str">
        <f>IF(V2181=MAX($V$761:$V$2761),Q2181,"")</f>
        <v/>
      </c>
      <c r="X2181" s="253" t="str">
        <f t="shared" si="533"/>
        <v/>
      </c>
      <c r="AB2181" s="253">
        <v>1420</v>
      </c>
      <c r="AC2181" s="253">
        <f t="shared" si="549"/>
        <v>364.16577698769947</v>
      </c>
      <c r="AD2181" s="253">
        <f t="shared" si="534"/>
        <v>4.4879069589887863E-4</v>
      </c>
      <c r="AE2181" s="253">
        <f t="shared" si="535"/>
        <v>0.95352134213627993</v>
      </c>
      <c r="AF2181" s="253">
        <f>IF(OR(AE2181&lt;$T$757,AE2181&gt;$T$758),AD2181,"")</f>
        <v>4.4879069589887863E-4</v>
      </c>
      <c r="AG2181" s="253" t="str">
        <f t="shared" si="536"/>
        <v/>
      </c>
      <c r="AH2181" s="253" t="str">
        <f t="shared" si="537"/>
        <v/>
      </c>
      <c r="AI2181" s="253">
        <f t="shared" si="538"/>
        <v>4.3865382682292069E-6</v>
      </c>
      <c r="AJ2181" s="253" t="str">
        <f t="shared" si="539"/>
        <v/>
      </c>
      <c r="AK2181" s="253" t="str">
        <f t="shared" si="540"/>
        <v/>
      </c>
      <c r="AO2181" s="253">
        <v>1420</v>
      </c>
      <c r="AP2181" s="253">
        <f t="shared" si="541"/>
        <v>2146.9401803219562</v>
      </c>
      <c r="AQ2181" s="253">
        <f t="shared" si="542"/>
        <v>7.6124250677704863E-5</v>
      </c>
      <c r="AR2181" s="253">
        <f t="shared" si="543"/>
        <v>0.95352134213627993</v>
      </c>
      <c r="AS2181" s="253">
        <f>IF(OR(AR2181&lt;$T$757,AR2181&gt;$T$758),AQ2181,"")</f>
        <v>7.6124250677704863E-5</v>
      </c>
      <c r="AT2181" s="253" t="str">
        <f t="shared" si="544"/>
        <v/>
      </c>
      <c r="AU2181" s="253" t="str">
        <f t="shared" si="545"/>
        <v/>
      </c>
      <c r="AV2181" s="253">
        <f t="shared" si="546"/>
        <v>0</v>
      </c>
      <c r="AW2181" s="253">
        <f t="shared" si="547"/>
        <v>7.6124250677704863E-5</v>
      </c>
      <c r="AX2181" s="253" t="str">
        <f t="shared" si="548"/>
        <v/>
      </c>
      <c r="AZ2181" s="259"/>
      <c r="BA2181" s="259">
        <f>BA2180+$BD$753</f>
        <v>9.1200000000000401</v>
      </c>
      <c r="BB2181" s="274">
        <f t="shared" si="531"/>
        <v>0.24415501375266702</v>
      </c>
      <c r="BC2181" s="259">
        <f t="shared" si="532"/>
        <v>4.4698101437090632E-4</v>
      </c>
      <c r="BD2181" s="259" t="str">
        <f t="shared" si="529"/>
        <v/>
      </c>
      <c r="BE2181" s="254" t="str">
        <f t="shared" si="530"/>
        <v/>
      </c>
    </row>
    <row r="2182" spans="1:57" ht="20.100000000000001" customHeight="1" x14ac:dyDescent="0.25">
      <c r="A2182" s="247">
        <v>1421</v>
      </c>
      <c r="B2182" s="247">
        <f>$B$755+(A2182*$B$758)</f>
        <v>4047.9432007429368</v>
      </c>
      <c r="C2182" s="247">
        <f>_xlfn.NORM.DIST($B2182,$B$752,$B$753,0)</f>
        <v>4.0199387578686477E-5</v>
      </c>
      <c r="D2182" s="247">
        <f>_xlfn.NORM.DIST($B2182,$B$752,$B$753,1)</f>
        <v>0.95390916563127415</v>
      </c>
      <c r="E2182" s="247">
        <f>IF(OR(D2182&lt;$F$757,D2182&gt;$F$758),C2182,"")</f>
        <v>4.0199387578686477E-5</v>
      </c>
      <c r="F2182" s="247" t="str">
        <f>IF(AND(D2182&gt;$F$757,D2182&lt;$F$758),C2182,"")</f>
        <v/>
      </c>
      <c r="G2182" s="247" t="str">
        <f>IF(C2182=MAX($C$761:$C$2761),C2182,"")</f>
        <v/>
      </c>
      <c r="H2182" s="247">
        <f>_xlfn.NORM.DIST(B2182,$F$753,$F$754,0)</f>
        <v>0</v>
      </c>
      <c r="I2182" s="247">
        <f>IF(H2182=MAX($H$761:$H$2761),C2182,"")</f>
        <v>4.0199387578686477E-5</v>
      </c>
      <c r="J2182" s="247" t="str">
        <f>IF(I2182=MIN($I$761:$I$2761),I2182,"")</f>
        <v/>
      </c>
      <c r="K2182" s="247"/>
      <c r="L2182" s="247"/>
      <c r="M2182" s="247"/>
      <c r="N2182" s="247"/>
      <c r="O2182" s="247">
        <v>1421</v>
      </c>
      <c r="P2182" s="247">
        <f>$P$755+(O2182*$P$758)</f>
        <v>235.89600988594816</v>
      </c>
      <c r="Q2182" s="247">
        <f>_xlfn.NORM.DIST(P2182,P$752,P$753,0)</f>
        <v>6.8981598163465646E-4</v>
      </c>
      <c r="R2182" s="247">
        <f>_xlfn.NORM.DIST(P2182,P$752,P$753,1)</f>
        <v>0.95390916563127415</v>
      </c>
      <c r="S2182" s="253">
        <f>IF(OR(R2182&lt;$T$757,R2182&gt;$T$758),Q2182,"")</f>
        <v>6.8981598163465646E-4</v>
      </c>
      <c r="T2182" s="253" t="str">
        <f>IF(AND(R2182&gt;$T$757,R2182&lt;$T$758),Q2182,"")</f>
        <v/>
      </c>
      <c r="U2182" s="253" t="str">
        <f>IF(Q2182=MAX($Q$761:$Q$2761),Q2182,"")</f>
        <v/>
      </c>
      <c r="V2182" s="253">
        <f>_xlfn.NORM.DIST(P2182,$T$753,$T$754,0)</f>
        <v>3.2832055696440723E-93</v>
      </c>
      <c r="W2182" s="253" t="str">
        <f>IF(V2182=MAX($V$761:$V$2761),Q2182,"")</f>
        <v/>
      </c>
      <c r="X2182" s="253" t="str">
        <f t="shared" si="533"/>
        <v/>
      </c>
      <c r="AB2182" s="253">
        <v>1421</v>
      </c>
      <c r="AC2182" s="253">
        <f t="shared" si="549"/>
        <v>365.03283836147989</v>
      </c>
      <c r="AD2182" s="253">
        <f t="shared" si="534"/>
        <v>4.4578136683153099E-4</v>
      </c>
      <c r="AE2182" s="253">
        <f t="shared" si="535"/>
        <v>0.95390916563127426</v>
      </c>
      <c r="AF2182" s="253">
        <f>IF(OR(AE2182&lt;$T$757,AE2182&gt;$T$758),AD2182,"")</f>
        <v>4.4578136683153099E-4</v>
      </c>
      <c r="AG2182" s="253" t="str">
        <f t="shared" si="536"/>
        <v/>
      </c>
      <c r="AH2182" s="253" t="str">
        <f t="shared" si="537"/>
        <v/>
      </c>
      <c r="AI2182" s="253">
        <f t="shared" si="538"/>
        <v>4.3259455938347968E-6</v>
      </c>
      <c r="AJ2182" s="253" t="str">
        <f t="shared" si="539"/>
        <v/>
      </c>
      <c r="AK2182" s="253" t="str">
        <f t="shared" si="540"/>
        <v/>
      </c>
      <c r="AO2182" s="253">
        <v>1421</v>
      </c>
      <c r="AP2182" s="253">
        <f t="shared" si="541"/>
        <v>2152.0519426560559</v>
      </c>
      <c r="AQ2182" s="253">
        <f t="shared" si="542"/>
        <v>7.5613805781258038E-5</v>
      </c>
      <c r="AR2182" s="253">
        <f t="shared" si="543"/>
        <v>0.95390916563127415</v>
      </c>
      <c r="AS2182" s="253">
        <f>IF(OR(AR2182&lt;$T$757,AR2182&gt;$T$758),AQ2182,"")</f>
        <v>7.5613805781258038E-5</v>
      </c>
      <c r="AT2182" s="253" t="str">
        <f t="shared" si="544"/>
        <v/>
      </c>
      <c r="AU2182" s="253" t="str">
        <f t="shared" si="545"/>
        <v/>
      </c>
      <c r="AV2182" s="253">
        <f t="shared" si="546"/>
        <v>0</v>
      </c>
      <c r="AW2182" s="253">
        <f t="shared" si="547"/>
        <v>7.5613805781258038E-5</v>
      </c>
      <c r="AX2182" s="253" t="str">
        <f t="shared" si="548"/>
        <v/>
      </c>
      <c r="AZ2182" s="259"/>
      <c r="BA2182" s="259">
        <f>BA2181+$BD$753</f>
        <v>9.1264000000000394</v>
      </c>
      <c r="BB2182" s="274">
        <f t="shared" si="531"/>
        <v>0.24370803273829611</v>
      </c>
      <c r="BC2182" s="259">
        <f t="shared" si="532"/>
        <v>4.4633477017996803E-4</v>
      </c>
      <c r="BD2182" s="259" t="str">
        <f t="shared" si="529"/>
        <v/>
      </c>
      <c r="BE2182" s="254" t="str">
        <f t="shared" si="530"/>
        <v/>
      </c>
    </row>
    <row r="2183" spans="1:57" ht="20.100000000000001" customHeight="1" x14ac:dyDescent="0.25">
      <c r="A2183" s="247">
        <v>1422</v>
      </c>
      <c r="B2183" s="247">
        <f>$B$755+(A2183*$B$758)</f>
        <v>4057.5582677280745</v>
      </c>
      <c r="C2183" s="247">
        <f>_xlfn.NORM.DIST($B2183,$B$752,$B$753,0)</f>
        <v>3.9929195022219826E-5</v>
      </c>
      <c r="D2183" s="247">
        <f>_xlfn.NORM.DIST($B2183,$B$752,$B$753,1)</f>
        <v>0.95429438552943635</v>
      </c>
      <c r="E2183" s="247">
        <f>IF(OR(D2183&lt;$F$757,D2183&gt;$F$758),C2183,"")</f>
        <v>3.9929195022219826E-5</v>
      </c>
      <c r="F2183" s="247" t="str">
        <f>IF(AND(D2183&gt;$F$757,D2183&lt;$F$758),C2183,"")</f>
        <v/>
      </c>
      <c r="G2183" s="247" t="str">
        <f>IF(C2183=MAX($C$761:$C$2761),C2183,"")</f>
        <v/>
      </c>
      <c r="H2183" s="247">
        <f>_xlfn.NORM.DIST(B2183,$F$753,$F$754,0)</f>
        <v>0</v>
      </c>
      <c r="I2183" s="247">
        <f>IF(H2183=MAX($H$761:$H$2761),C2183,"")</f>
        <v>3.9929195022219826E-5</v>
      </c>
      <c r="J2183" s="247" t="str">
        <f>IF(I2183=MIN($I$761:$I$2761),I2183,"")</f>
        <v/>
      </c>
      <c r="K2183" s="247"/>
      <c r="L2183" s="247"/>
      <c r="M2183" s="247"/>
      <c r="N2183" s="247"/>
      <c r="O2183" s="247">
        <v>1422</v>
      </c>
      <c r="P2183" s="247">
        <f>$P$755+(O2183*$P$758)</f>
        <v>236.4563329498103</v>
      </c>
      <c r="Q2183" s="247">
        <f>_xlfn.NORM.DIST(P2183,P$752,P$753,0)</f>
        <v>6.8517951439483582E-4</v>
      </c>
      <c r="R2183" s="247">
        <f>_xlfn.NORM.DIST(P2183,P$752,P$753,1)</f>
        <v>0.95429438552943635</v>
      </c>
      <c r="S2183" s="253">
        <f>IF(OR(R2183&lt;$T$757,R2183&gt;$T$758),Q2183,"")</f>
        <v>6.8517951439483582E-4</v>
      </c>
      <c r="T2183" s="253" t="str">
        <f>IF(AND(R2183&gt;$T$757,R2183&lt;$T$758),Q2183,"")</f>
        <v/>
      </c>
      <c r="U2183" s="253" t="str">
        <f>IF(Q2183=MAX($Q$761:$Q$2761),Q2183,"")</f>
        <v/>
      </c>
      <c r="V2183" s="253">
        <f>_xlfn.NORM.DIST(P2183,$T$753,$T$754,0)</f>
        <v>3.0264990317146855E-93</v>
      </c>
      <c r="W2183" s="253" t="str">
        <f>IF(V2183=MAX($V$761:$V$2761),Q2183,"")</f>
        <v/>
      </c>
      <c r="X2183" s="253" t="str">
        <f t="shared" si="533"/>
        <v/>
      </c>
      <c r="AB2183" s="253">
        <v>1422</v>
      </c>
      <c r="AC2183" s="253">
        <f t="shared" si="549"/>
        <v>365.89989973526008</v>
      </c>
      <c r="AD2183" s="253">
        <f t="shared" si="534"/>
        <v>4.427851319537324E-4</v>
      </c>
      <c r="AE2183" s="253">
        <f t="shared" si="535"/>
        <v>0.95429438552943635</v>
      </c>
      <c r="AF2183" s="253">
        <f>IF(OR(AE2183&lt;$T$757,AE2183&gt;$T$758),AD2183,"")</f>
        <v>4.427851319537324E-4</v>
      </c>
      <c r="AG2183" s="253" t="str">
        <f t="shared" si="536"/>
        <v/>
      </c>
      <c r="AH2183" s="253" t="str">
        <f t="shared" si="537"/>
        <v/>
      </c>
      <c r="AI2183" s="253">
        <f t="shared" si="538"/>
        <v>4.2661216471921985E-6</v>
      </c>
      <c r="AJ2183" s="253" t="str">
        <f t="shared" si="539"/>
        <v/>
      </c>
      <c r="AK2183" s="253" t="str">
        <f t="shared" si="540"/>
        <v/>
      </c>
      <c r="AO2183" s="253">
        <v>1422</v>
      </c>
      <c r="AP2183" s="253">
        <f t="shared" si="541"/>
        <v>2157.1637049901565</v>
      </c>
      <c r="AQ2183" s="253">
        <f t="shared" si="542"/>
        <v>7.5105581932120418E-5</v>
      </c>
      <c r="AR2183" s="253">
        <f t="shared" si="543"/>
        <v>0.95429438552943635</v>
      </c>
      <c r="AS2183" s="253">
        <f>IF(OR(AR2183&lt;$T$757,AR2183&gt;$T$758),AQ2183,"")</f>
        <v>7.5105581932120418E-5</v>
      </c>
      <c r="AT2183" s="253" t="str">
        <f t="shared" si="544"/>
        <v/>
      </c>
      <c r="AU2183" s="253" t="str">
        <f t="shared" si="545"/>
        <v/>
      </c>
      <c r="AV2183" s="253">
        <f t="shared" si="546"/>
        <v>0</v>
      </c>
      <c r="AW2183" s="253">
        <f t="shared" si="547"/>
        <v>7.5105581932120418E-5</v>
      </c>
      <c r="AX2183" s="253" t="str">
        <f t="shared" si="548"/>
        <v/>
      </c>
      <c r="AZ2183" s="259"/>
      <c r="BA2183" s="259">
        <f>BA2182+$BD$753</f>
        <v>9.1328000000000387</v>
      </c>
      <c r="BB2183" s="274">
        <f t="shared" si="531"/>
        <v>0.24326169796811614</v>
      </c>
      <c r="BC2183" s="259">
        <f t="shared" si="532"/>
        <v>4.4568891277066425E-4</v>
      </c>
      <c r="BD2183" s="259" t="str">
        <f t="shared" si="529"/>
        <v/>
      </c>
      <c r="BE2183" s="254" t="str">
        <f t="shared" si="530"/>
        <v/>
      </c>
    </row>
    <row r="2184" spans="1:57" ht="20.100000000000001" customHeight="1" x14ac:dyDescent="0.25">
      <c r="A2184" s="247">
        <v>1423</v>
      </c>
      <c r="B2184" s="247">
        <f>$B$755+(A2184*$B$758)</f>
        <v>4067.1733347132122</v>
      </c>
      <c r="C2184" s="247">
        <f>_xlfn.NORM.DIST($B2184,$B$752,$B$753,0)</f>
        <v>3.9660183945737395E-5</v>
      </c>
      <c r="D2184" s="247">
        <f>_xlfn.NORM.DIST($B2184,$B$752,$B$753,1)</f>
        <v>0.95467701318755294</v>
      </c>
      <c r="E2184" s="247">
        <f>IF(OR(D2184&lt;$F$757,D2184&gt;$F$758),C2184,"")</f>
        <v>3.9660183945737395E-5</v>
      </c>
      <c r="F2184" s="247" t="str">
        <f>IF(AND(D2184&gt;$F$757,D2184&lt;$F$758),C2184,"")</f>
        <v/>
      </c>
      <c r="G2184" s="247" t="str">
        <f>IF(C2184=MAX($C$761:$C$2761),C2184,"")</f>
        <v/>
      </c>
      <c r="H2184" s="247">
        <f>_xlfn.NORM.DIST(B2184,$F$753,$F$754,0)</f>
        <v>0</v>
      </c>
      <c r="I2184" s="247">
        <f>IF(H2184=MAX($H$761:$H$2761),C2184,"")</f>
        <v>3.9660183945737395E-5</v>
      </c>
      <c r="J2184" s="247" t="str">
        <f>IF(I2184=MIN($I$761:$I$2761),I2184,"")</f>
        <v/>
      </c>
      <c r="K2184" s="247"/>
      <c r="L2184" s="247"/>
      <c r="M2184" s="247"/>
      <c r="N2184" s="247"/>
      <c r="O2184" s="247">
        <v>1423</v>
      </c>
      <c r="P2184" s="247">
        <f>$P$755+(O2184*$P$758)</f>
        <v>237.01665601367245</v>
      </c>
      <c r="Q2184" s="247">
        <f>_xlfn.NORM.DIST(P2184,P$752,P$753,0)</f>
        <v>6.8056332118962592E-4</v>
      </c>
      <c r="R2184" s="247">
        <f>_xlfn.NORM.DIST(P2184,P$752,P$753,1)</f>
        <v>0.95467701318755305</v>
      </c>
      <c r="S2184" s="253">
        <f>IF(OR(R2184&lt;$T$757,R2184&gt;$T$758),Q2184,"")</f>
        <v>6.8056332118962592E-4</v>
      </c>
      <c r="T2184" s="253" t="str">
        <f>IF(AND(R2184&gt;$T$757,R2184&lt;$T$758),Q2184,"")</f>
        <v/>
      </c>
      <c r="U2184" s="253" t="str">
        <f>IF(Q2184=MAX($Q$761:$Q$2761),Q2184,"")</f>
        <v/>
      </c>
      <c r="V2184" s="253">
        <f>_xlfn.NORM.DIST(P2184,$T$753,$T$754,0)</f>
        <v>2.789819169317292E-93</v>
      </c>
      <c r="W2184" s="253" t="str">
        <f>IF(V2184=MAX($V$761:$V$2761),Q2184,"")</f>
        <v/>
      </c>
      <c r="X2184" s="253" t="str">
        <f t="shared" si="533"/>
        <v/>
      </c>
      <c r="AB2184" s="253">
        <v>1423</v>
      </c>
      <c r="AC2184" s="253">
        <f t="shared" si="549"/>
        <v>366.76696110904027</v>
      </c>
      <c r="AD2184" s="253">
        <f t="shared" si="534"/>
        <v>4.3980199881190485E-4</v>
      </c>
      <c r="AE2184" s="253">
        <f t="shared" si="535"/>
        <v>0.95467701318755305</v>
      </c>
      <c r="AF2184" s="253">
        <f>IF(OR(AE2184&lt;$T$757,AE2184&gt;$T$758),AD2184,"")</f>
        <v>4.3980199881190485E-4</v>
      </c>
      <c r="AG2184" s="253" t="str">
        <f t="shared" si="536"/>
        <v/>
      </c>
      <c r="AH2184" s="253" t="str">
        <f t="shared" si="537"/>
        <v/>
      </c>
      <c r="AI2184" s="253">
        <f t="shared" si="538"/>
        <v>4.2070576986003486E-6</v>
      </c>
      <c r="AJ2184" s="253" t="str">
        <f t="shared" si="539"/>
        <v/>
      </c>
      <c r="AK2184" s="253" t="str">
        <f t="shared" si="540"/>
        <v/>
      </c>
      <c r="AO2184" s="253">
        <v>1423</v>
      </c>
      <c r="AP2184" s="253">
        <f t="shared" si="541"/>
        <v>2162.2754673242562</v>
      </c>
      <c r="AQ2184" s="253">
        <f t="shared" si="542"/>
        <v>7.4599580410322785E-5</v>
      </c>
      <c r="AR2184" s="253">
        <f t="shared" si="543"/>
        <v>0.95467701318755294</v>
      </c>
      <c r="AS2184" s="253">
        <f>IF(OR(AR2184&lt;$T$757,AR2184&gt;$T$758),AQ2184,"")</f>
        <v>7.4599580410322785E-5</v>
      </c>
      <c r="AT2184" s="253" t="str">
        <f t="shared" si="544"/>
        <v/>
      </c>
      <c r="AU2184" s="253" t="str">
        <f t="shared" si="545"/>
        <v/>
      </c>
      <c r="AV2184" s="253">
        <f t="shared" si="546"/>
        <v>0</v>
      </c>
      <c r="AW2184" s="253">
        <f t="shared" si="547"/>
        <v>7.4599580410322785E-5</v>
      </c>
      <c r="AX2184" s="253" t="str">
        <f t="shared" si="548"/>
        <v/>
      </c>
      <c r="AZ2184" s="259"/>
      <c r="BA2184" s="259">
        <f>BA2183+$BD$753</f>
        <v>9.139200000000038</v>
      </c>
      <c r="BB2184" s="274">
        <f t="shared" si="531"/>
        <v>0.24281600905534548</v>
      </c>
      <c r="BC2184" s="259">
        <f t="shared" si="532"/>
        <v>4.4504344393597739E-4</v>
      </c>
      <c r="BD2184" s="259" t="str">
        <f t="shared" si="529"/>
        <v/>
      </c>
      <c r="BE2184" s="254" t="str">
        <f t="shared" si="530"/>
        <v/>
      </c>
    </row>
    <row r="2185" spans="1:57" ht="20.100000000000001" customHeight="1" x14ac:dyDescent="0.25">
      <c r="A2185" s="247">
        <v>1424</v>
      </c>
      <c r="B2185" s="247">
        <f>$B$755+(A2185*$B$758)</f>
        <v>4076.7884016983498</v>
      </c>
      <c r="C2185" s="247">
        <f>_xlfn.NORM.DIST($B2185,$B$752,$B$753,0)</f>
        <v>3.939235496865687E-5</v>
      </c>
      <c r="D2185" s="247">
        <f>_xlfn.NORM.DIST($B2185,$B$752,$B$753,1)</f>
        <v>0.95505705996866008</v>
      </c>
      <c r="E2185" s="247">
        <f>IF(OR(D2185&lt;$F$757,D2185&gt;$F$758),C2185,"")</f>
        <v>3.939235496865687E-5</v>
      </c>
      <c r="F2185" s="247" t="str">
        <f>IF(AND(D2185&gt;$F$757,D2185&lt;$F$758),C2185,"")</f>
        <v/>
      </c>
      <c r="G2185" s="247" t="str">
        <f>IF(C2185=MAX($C$761:$C$2761),C2185,"")</f>
        <v/>
      </c>
      <c r="H2185" s="247">
        <f>_xlfn.NORM.DIST(B2185,$F$753,$F$754,0)</f>
        <v>0</v>
      </c>
      <c r="I2185" s="247">
        <f>IF(H2185=MAX($H$761:$H$2761),C2185,"")</f>
        <v>3.939235496865687E-5</v>
      </c>
      <c r="J2185" s="247" t="str">
        <f>IF(I2185=MIN($I$761:$I$2761),I2185,"")</f>
        <v/>
      </c>
      <c r="K2185" s="247"/>
      <c r="L2185" s="247"/>
      <c r="M2185" s="247"/>
      <c r="N2185" s="247"/>
      <c r="O2185" s="247">
        <v>1424</v>
      </c>
      <c r="P2185" s="247">
        <f>$P$755+(O2185*$P$758)</f>
        <v>237.57697907753447</v>
      </c>
      <c r="Q2185" s="247">
        <f>_xlfn.NORM.DIST(P2185,P$752,P$753,0)</f>
        <v>6.7596741264815E-4</v>
      </c>
      <c r="R2185" s="247">
        <f>_xlfn.NORM.DIST(P2185,P$752,P$753,1)</f>
        <v>0.95505705996866008</v>
      </c>
      <c r="S2185" s="253">
        <f>IF(OR(R2185&lt;$T$757,R2185&gt;$T$758),Q2185,"")</f>
        <v>6.7596741264815E-4</v>
      </c>
      <c r="T2185" s="253" t="str">
        <f>IF(AND(R2185&gt;$T$757,R2185&lt;$T$758),Q2185,"")</f>
        <v/>
      </c>
      <c r="U2185" s="253" t="str">
        <f>IF(Q2185=MAX($Q$761:$Q$2761),Q2185,"")</f>
        <v/>
      </c>
      <c r="V2185" s="253">
        <f>_xlfn.NORM.DIST(P2185,$T$753,$T$754,0)</f>
        <v>2.5716071234358739E-93</v>
      </c>
      <c r="W2185" s="253" t="str">
        <f>IF(V2185=MAX($V$761:$V$2761),Q2185,"")</f>
        <v/>
      </c>
      <c r="X2185" s="253" t="str">
        <f t="shared" si="533"/>
        <v/>
      </c>
      <c r="AB2185" s="253">
        <v>1424</v>
      </c>
      <c r="AC2185" s="253">
        <f t="shared" si="549"/>
        <v>367.63402248282046</v>
      </c>
      <c r="AD2185" s="253">
        <f t="shared" si="534"/>
        <v>4.3683197427493058E-4</v>
      </c>
      <c r="AE2185" s="253">
        <f t="shared" si="535"/>
        <v>0.95505705996866008</v>
      </c>
      <c r="AF2185" s="253">
        <f>IF(OR(AE2185&lt;$T$757,AE2185&gt;$T$758),AD2185,"")</f>
        <v>4.3683197427493058E-4</v>
      </c>
      <c r="AG2185" s="253" t="str">
        <f t="shared" si="536"/>
        <v/>
      </c>
      <c r="AH2185" s="253" t="str">
        <f t="shared" si="537"/>
        <v/>
      </c>
      <c r="AI2185" s="253">
        <f t="shared" si="538"/>
        <v>4.1487451029238988E-6</v>
      </c>
      <c r="AJ2185" s="253" t="str">
        <f t="shared" si="539"/>
        <v/>
      </c>
      <c r="AK2185" s="253" t="str">
        <f t="shared" si="540"/>
        <v/>
      </c>
      <c r="AO2185" s="253">
        <v>1424</v>
      </c>
      <c r="AP2185" s="253">
        <f t="shared" si="541"/>
        <v>2167.3872296583559</v>
      </c>
      <c r="AQ2185" s="253">
        <f t="shared" si="542"/>
        <v>7.4095802380970519E-5</v>
      </c>
      <c r="AR2185" s="253">
        <f t="shared" si="543"/>
        <v>0.95505705996866008</v>
      </c>
      <c r="AS2185" s="253">
        <f>IF(OR(AR2185&lt;$T$757,AR2185&gt;$T$758),AQ2185,"")</f>
        <v>7.4095802380970519E-5</v>
      </c>
      <c r="AT2185" s="253" t="str">
        <f t="shared" si="544"/>
        <v/>
      </c>
      <c r="AU2185" s="253" t="str">
        <f t="shared" si="545"/>
        <v/>
      </c>
      <c r="AV2185" s="253">
        <f t="shared" si="546"/>
        <v>0</v>
      </c>
      <c r="AW2185" s="253">
        <f t="shared" si="547"/>
        <v>7.4095802380970519E-5</v>
      </c>
      <c r="AX2185" s="253" t="str">
        <f t="shared" si="548"/>
        <v/>
      </c>
      <c r="AZ2185" s="259"/>
      <c r="BA2185" s="259">
        <f>BA2184+$BD$753</f>
        <v>9.1456000000000373</v>
      </c>
      <c r="BB2185" s="274">
        <f t="shared" si="531"/>
        <v>0.2423709656114095</v>
      </c>
      <c r="BC2185" s="259">
        <f t="shared" si="532"/>
        <v>4.4439836545803746E-4</v>
      </c>
      <c r="BD2185" s="259" t="str">
        <f t="shared" si="529"/>
        <v/>
      </c>
      <c r="BE2185" s="254" t="str">
        <f t="shared" si="530"/>
        <v/>
      </c>
    </row>
    <row r="2186" spans="1:57" ht="20.100000000000001" customHeight="1" x14ac:dyDescent="0.25">
      <c r="A2186" s="248">
        <v>1425</v>
      </c>
      <c r="B2186" s="247">
        <f>$B$755+(A2186*$B$758)</f>
        <v>4086.4034686834875</v>
      </c>
      <c r="C2186" s="247">
        <f>_xlfn.NORM.DIST($B2186,$B$752,$B$753,0)</f>
        <v>3.9125708649669228E-5</v>
      </c>
      <c r="D2186" s="247">
        <f>_xlfn.NORM.DIST($B2186,$B$752,$B$753,1)</f>
        <v>0.95543453724145688</v>
      </c>
      <c r="E2186" s="247">
        <f>IF(OR(D2186&lt;$F$757,D2186&gt;$F$758),C2186,"")</f>
        <v>3.9125708649669228E-5</v>
      </c>
      <c r="F2186" s="247" t="str">
        <f>IF(AND(D2186&gt;$F$757,D2186&lt;$F$758),C2186,"")</f>
        <v/>
      </c>
      <c r="G2186" s="247" t="str">
        <f>IF(C2186=MAX($C$761:$C$2761),C2186,"")</f>
        <v/>
      </c>
      <c r="H2186" s="247">
        <f>_xlfn.NORM.DIST(B2186,$F$753,$F$754,0)</f>
        <v>0</v>
      </c>
      <c r="I2186" s="247">
        <f>IF(H2186=MAX($H$761:$H$2761),C2186,"")</f>
        <v>3.9125708649669228E-5</v>
      </c>
      <c r="J2186" s="247" t="str">
        <f>IF(I2186=MIN($I$761:$I$2761),I2186,"")</f>
        <v/>
      </c>
      <c r="K2186" s="247"/>
      <c r="L2186" s="247"/>
      <c r="M2186" s="247"/>
      <c r="N2186" s="247"/>
      <c r="O2186" s="248">
        <v>1425</v>
      </c>
      <c r="P2186" s="247">
        <f>$P$755+(O2186*$P$758)</f>
        <v>238.13730214139662</v>
      </c>
      <c r="Q2186" s="247">
        <f>_xlfn.NORM.DIST(P2186,P$752,P$753,0)</f>
        <v>6.7139179835746718E-4</v>
      </c>
      <c r="R2186" s="247">
        <f>_xlfn.NORM.DIST(P2186,P$752,P$753,1)</f>
        <v>0.95543453724145699</v>
      </c>
      <c r="S2186" s="253">
        <f>IF(OR(R2186&lt;$T$757,R2186&gt;$T$758),Q2186,"")</f>
        <v>6.7139179835746718E-4</v>
      </c>
      <c r="T2186" s="253" t="str">
        <f>IF(AND(R2186&gt;$T$757,R2186&lt;$T$758),Q2186,"")</f>
        <v/>
      </c>
      <c r="U2186" s="253" t="str">
        <f>IF(Q2186=MAX($Q$761:$Q$2761),Q2186,"")</f>
        <v/>
      </c>
      <c r="V2186" s="253">
        <f>_xlfn.NORM.DIST(P2186,$T$753,$T$754,0)</f>
        <v>2.3704251014805578E-93</v>
      </c>
      <c r="W2186" s="253" t="str">
        <f>IF(V2186=MAX($V$761:$V$2761),Q2186,"")</f>
        <v/>
      </c>
      <c r="X2186" s="253" t="str">
        <f t="shared" si="533"/>
        <v/>
      </c>
      <c r="AB2186" s="259">
        <v>1425</v>
      </c>
      <c r="AC2186" s="253">
        <f t="shared" si="549"/>
        <v>368.50108385660064</v>
      </c>
      <c r="AD2186" s="253">
        <f t="shared" si="534"/>
        <v>4.3387506453827762E-4</v>
      </c>
      <c r="AE2186" s="253">
        <f t="shared" si="535"/>
        <v>0.95543453724145688</v>
      </c>
      <c r="AF2186" s="253">
        <f>IF(OR(AE2186&lt;$T$757,AE2186&gt;$T$758),AD2186,"")</f>
        <v>4.3387506453827762E-4</v>
      </c>
      <c r="AG2186" s="253" t="str">
        <f t="shared" si="536"/>
        <v/>
      </c>
      <c r="AH2186" s="253" t="str">
        <f t="shared" si="537"/>
        <v/>
      </c>
      <c r="AI2186" s="253">
        <f t="shared" si="538"/>
        <v>4.0911752989719024E-6</v>
      </c>
      <c r="AJ2186" s="253" t="str">
        <f t="shared" si="539"/>
        <v/>
      </c>
      <c r="AK2186" s="253" t="str">
        <f t="shared" si="540"/>
        <v/>
      </c>
      <c r="AO2186" s="259">
        <v>1425</v>
      </c>
      <c r="AP2186" s="253">
        <f t="shared" si="541"/>
        <v>2172.4989919924556</v>
      </c>
      <c r="AQ2186" s="253">
        <f t="shared" si="542"/>
        <v>7.3594248894944057E-5</v>
      </c>
      <c r="AR2186" s="253">
        <f t="shared" si="543"/>
        <v>0.95543453724145688</v>
      </c>
      <c r="AS2186" s="253">
        <f>IF(OR(AR2186&lt;$T$757,AR2186&gt;$T$758),AQ2186,"")</f>
        <v>7.3594248894944057E-5</v>
      </c>
      <c r="AT2186" s="253" t="str">
        <f t="shared" si="544"/>
        <v/>
      </c>
      <c r="AU2186" s="253" t="str">
        <f t="shared" si="545"/>
        <v/>
      </c>
      <c r="AV2186" s="253">
        <f t="shared" si="546"/>
        <v>0</v>
      </c>
      <c r="AW2186" s="253">
        <f t="shared" si="547"/>
        <v>7.3594248894944057E-5</v>
      </c>
      <c r="AX2186" s="253" t="str">
        <f t="shared" si="548"/>
        <v/>
      </c>
      <c r="AZ2186" s="259"/>
      <c r="BA2186" s="259">
        <f>BA2185+$BD$753</f>
        <v>9.1520000000000366</v>
      </c>
      <c r="BB2186" s="274">
        <f t="shared" si="531"/>
        <v>0.24192656724595146</v>
      </c>
      <c r="BC2186" s="259">
        <f t="shared" si="532"/>
        <v>4.4375367911131391E-4</v>
      </c>
      <c r="BD2186" s="259" t="str">
        <f t="shared" si="529"/>
        <v/>
      </c>
      <c r="BE2186" s="254" t="str">
        <f t="shared" si="530"/>
        <v/>
      </c>
    </row>
    <row r="2187" spans="1:57" ht="20.100000000000001" customHeight="1" x14ac:dyDescent="0.25">
      <c r="A2187" s="247">
        <v>1426</v>
      </c>
      <c r="B2187" s="247">
        <f>$B$755+(A2187*$B$758)</f>
        <v>4096.0185356686252</v>
      </c>
      <c r="C2187" s="247">
        <f>_xlfn.NORM.DIST($B2187,$B$752,$B$753,0)</f>
        <v>3.8860245487113165E-5</v>
      </c>
      <c r="D2187" s="247">
        <f>_xlfn.NORM.DIST($B2187,$B$752,$B$753,1)</f>
        <v>0.95580945637972436</v>
      </c>
      <c r="E2187" s="247">
        <f>IF(OR(D2187&lt;$F$757,D2187&gt;$F$758),C2187,"")</f>
        <v>3.8860245487113165E-5</v>
      </c>
      <c r="F2187" s="247" t="str">
        <f>IF(AND(D2187&gt;$F$757,D2187&lt;$F$758),C2187,"")</f>
        <v/>
      </c>
      <c r="G2187" s="247" t="str">
        <f>IF(C2187=MAX($C$761:$C$2761),C2187,"")</f>
        <v/>
      </c>
      <c r="H2187" s="247">
        <f>_xlfn.NORM.DIST(B2187,$F$753,$F$754,0)</f>
        <v>0</v>
      </c>
      <c r="I2187" s="247">
        <f>IF(H2187=MAX($H$761:$H$2761),C2187,"")</f>
        <v>3.8860245487113165E-5</v>
      </c>
      <c r="J2187" s="247" t="str">
        <f>IF(I2187=MIN($I$761:$I$2761),I2187,"")</f>
        <v/>
      </c>
      <c r="K2187" s="247"/>
      <c r="L2187" s="247"/>
      <c r="M2187" s="247"/>
      <c r="N2187" s="247"/>
      <c r="O2187" s="247">
        <v>1426</v>
      </c>
      <c r="P2187" s="247">
        <f>$P$755+(O2187*$P$758)</f>
        <v>238.69762520525876</v>
      </c>
      <c r="Q2187" s="247">
        <f>_xlfn.NORM.DIST(P2187,P$752,P$753,0)</f>
        <v>6.668364868690019E-4</v>
      </c>
      <c r="R2187" s="247">
        <f>_xlfn.NORM.DIST(P2187,P$752,P$753,1)</f>
        <v>0.95580945637972436</v>
      </c>
      <c r="S2187" s="253">
        <f>IF(OR(R2187&lt;$T$757,R2187&gt;$T$758),Q2187,"")</f>
        <v>6.668364868690019E-4</v>
      </c>
      <c r="T2187" s="253" t="str">
        <f>IF(AND(R2187&gt;$T$757,R2187&lt;$T$758),Q2187,"")</f>
        <v/>
      </c>
      <c r="U2187" s="253" t="str">
        <f>IF(Q2187=MAX($Q$761:$Q$2761),Q2187,"")</f>
        <v/>
      </c>
      <c r="V2187" s="253">
        <f>_xlfn.NORM.DIST(P2187,$T$753,$T$754,0)</f>
        <v>2.1849469962188177E-93</v>
      </c>
      <c r="W2187" s="253" t="str">
        <f>IF(V2187=MAX($V$761:$V$2761),Q2187,"")</f>
        <v/>
      </c>
      <c r="X2187" s="253" t="str">
        <f t="shared" si="533"/>
        <v/>
      </c>
      <c r="AB2187" s="253">
        <v>1426</v>
      </c>
      <c r="AC2187" s="253">
        <f t="shared" si="549"/>
        <v>369.36814523038106</v>
      </c>
      <c r="AD2187" s="253">
        <f t="shared" si="534"/>
        <v>4.3093127512815177E-4</v>
      </c>
      <c r="AE2187" s="253">
        <f t="shared" si="535"/>
        <v>0.95580945637972436</v>
      </c>
      <c r="AF2187" s="253">
        <f>IF(OR(AE2187&lt;$T$757,AE2187&gt;$T$758),AD2187,"")</f>
        <v>4.3093127512815177E-4</v>
      </c>
      <c r="AG2187" s="253" t="str">
        <f t="shared" si="536"/>
        <v/>
      </c>
      <c r="AH2187" s="253" t="str">
        <f t="shared" si="537"/>
        <v/>
      </c>
      <c r="AI2187" s="253">
        <f t="shared" si="538"/>
        <v>4.0343398088783385E-6</v>
      </c>
      <c r="AJ2187" s="253" t="str">
        <f t="shared" si="539"/>
        <v/>
      </c>
      <c r="AK2187" s="253" t="str">
        <f t="shared" si="540"/>
        <v/>
      </c>
      <c r="AO2187" s="253">
        <v>1426</v>
      </c>
      <c r="AP2187" s="253">
        <f t="shared" si="541"/>
        <v>2177.6107543265562</v>
      </c>
      <c r="AQ2187" s="253">
        <f t="shared" si="542"/>
        <v>7.3094920889603073E-5</v>
      </c>
      <c r="AR2187" s="253">
        <f t="shared" si="543"/>
        <v>0.95580945637972436</v>
      </c>
      <c r="AS2187" s="253">
        <f>IF(OR(AR2187&lt;$T$757,AR2187&gt;$T$758),AQ2187,"")</f>
        <v>7.3094920889603073E-5</v>
      </c>
      <c r="AT2187" s="253" t="str">
        <f t="shared" si="544"/>
        <v/>
      </c>
      <c r="AU2187" s="253" t="str">
        <f t="shared" si="545"/>
        <v/>
      </c>
      <c r="AV2187" s="253">
        <f t="shared" si="546"/>
        <v>0</v>
      </c>
      <c r="AW2187" s="253">
        <f t="shared" si="547"/>
        <v>7.3094920889603073E-5</v>
      </c>
      <c r="AX2187" s="253" t="str">
        <f t="shared" si="548"/>
        <v/>
      </c>
      <c r="AZ2187" s="259"/>
      <c r="BA2187" s="259">
        <f>BA2186+$BD$753</f>
        <v>9.1584000000000358</v>
      </c>
      <c r="BB2187" s="274">
        <f t="shared" si="531"/>
        <v>0.24148281356684015</v>
      </c>
      <c r="BC2187" s="259">
        <f t="shared" si="532"/>
        <v>4.4310938666053401E-4</v>
      </c>
      <c r="BD2187" s="259" t="str">
        <f t="shared" si="529"/>
        <v/>
      </c>
      <c r="BE2187" s="254" t="str">
        <f t="shared" si="530"/>
        <v/>
      </c>
    </row>
    <row r="2188" spans="1:57" ht="20.100000000000001" customHeight="1" x14ac:dyDescent="0.25">
      <c r="A2188" s="247">
        <v>1427</v>
      </c>
      <c r="B2188" s="247">
        <f>$B$755+(A2188*$B$758)</f>
        <v>4105.6336026537629</v>
      </c>
      <c r="C2188" s="247">
        <f>_xlfn.NORM.DIST($B2188,$B$752,$B$753,0)</f>
        <v>3.859596591935186E-5</v>
      </c>
      <c r="D2188" s="247">
        <f>_xlfn.NORM.DIST($B2188,$B$752,$B$753,1)</f>
        <v>0.95618182876174607</v>
      </c>
      <c r="E2188" s="247">
        <f>IF(OR(D2188&lt;$F$757,D2188&gt;$F$758),C2188,"")</f>
        <v>3.859596591935186E-5</v>
      </c>
      <c r="F2188" s="247" t="str">
        <f>IF(AND(D2188&gt;$F$757,D2188&lt;$F$758),C2188,"")</f>
        <v/>
      </c>
      <c r="G2188" s="247" t="str">
        <f>IF(C2188=MAX($C$761:$C$2761),C2188,"")</f>
        <v/>
      </c>
      <c r="H2188" s="247">
        <f>_xlfn.NORM.DIST(B2188,$F$753,$F$754,0)</f>
        <v>0</v>
      </c>
      <c r="I2188" s="247">
        <f>IF(H2188=MAX($H$761:$H$2761),C2188,"")</f>
        <v>3.859596591935186E-5</v>
      </c>
      <c r="J2188" s="247" t="str">
        <f>IF(I2188=MIN($I$761:$I$2761),I2188,"")</f>
        <v/>
      </c>
      <c r="K2188" s="247"/>
      <c r="L2188" s="247"/>
      <c r="M2188" s="247"/>
      <c r="N2188" s="247"/>
      <c r="O2188" s="247">
        <v>1427</v>
      </c>
      <c r="P2188" s="247">
        <f>$P$755+(O2188*$P$758)</f>
        <v>239.2579482691209</v>
      </c>
      <c r="Q2188" s="247">
        <f>_xlfn.NORM.DIST(P2188,P$752,P$753,0)</f>
        <v>6.6230148570500618E-4</v>
      </c>
      <c r="R2188" s="247">
        <f>_xlfn.NORM.DIST(P2188,P$752,P$753,1)</f>
        <v>0.95618182876174607</v>
      </c>
      <c r="S2188" s="253">
        <f>IF(OR(R2188&lt;$T$757,R2188&gt;$T$758),Q2188,"")</f>
        <v>6.6230148570500618E-4</v>
      </c>
      <c r="T2188" s="253" t="str">
        <f>IF(AND(R2188&gt;$T$757,R2188&lt;$T$758),Q2188,"")</f>
        <v/>
      </c>
      <c r="U2188" s="253" t="str">
        <f>IF(Q2188=MAX($Q$761:$Q$2761),Q2188,"")</f>
        <v/>
      </c>
      <c r="V2188" s="253">
        <f>_xlfn.NORM.DIST(P2188,$T$753,$T$754,0)</f>
        <v>2.0139497299537956E-93</v>
      </c>
      <c r="W2188" s="253" t="str">
        <f>IF(V2188=MAX($V$761:$V$2761),Q2188,"")</f>
        <v/>
      </c>
      <c r="X2188" s="253" t="str">
        <f t="shared" si="533"/>
        <v/>
      </c>
      <c r="AB2188" s="253">
        <v>1427</v>
      </c>
      <c r="AC2188" s="253">
        <f t="shared" si="549"/>
        <v>370.23520660416125</v>
      </c>
      <c r="AD2188" s="253">
        <f t="shared" si="534"/>
        <v>4.2800061090567657E-4</v>
      </c>
      <c r="AE2188" s="253">
        <f t="shared" si="535"/>
        <v>0.95618182876174607</v>
      </c>
      <c r="AF2188" s="253">
        <f>IF(OR(AE2188&lt;$T$757,AE2188&gt;$T$758),AD2188,"")</f>
        <v>4.2800061090567657E-4</v>
      </c>
      <c r="AG2188" s="253" t="str">
        <f t="shared" si="536"/>
        <v/>
      </c>
      <c r="AH2188" s="253" t="str">
        <f t="shared" si="537"/>
        <v/>
      </c>
      <c r="AI2188" s="253">
        <f t="shared" si="538"/>
        <v>3.9782302374847559E-6</v>
      </c>
      <c r="AJ2188" s="253" t="str">
        <f t="shared" si="539"/>
        <v/>
      </c>
      <c r="AK2188" s="253" t="str">
        <f t="shared" si="540"/>
        <v/>
      </c>
      <c r="AO2188" s="253">
        <v>1427</v>
      </c>
      <c r="AP2188" s="253">
        <f t="shared" si="541"/>
        <v>2182.7225166606559</v>
      </c>
      <c r="AQ2188" s="253">
        <f t="shared" si="542"/>
        <v>7.2597819189495301E-5</v>
      </c>
      <c r="AR2188" s="253">
        <f t="shared" si="543"/>
        <v>0.95618182876174607</v>
      </c>
      <c r="AS2188" s="253">
        <f>IF(OR(AR2188&lt;$T$757,AR2188&gt;$T$758),AQ2188,"")</f>
        <v>7.2597819189495301E-5</v>
      </c>
      <c r="AT2188" s="253" t="str">
        <f t="shared" si="544"/>
        <v/>
      </c>
      <c r="AU2188" s="253" t="str">
        <f t="shared" si="545"/>
        <v/>
      </c>
      <c r="AV2188" s="253">
        <f t="shared" si="546"/>
        <v>0</v>
      </c>
      <c r="AW2188" s="253">
        <f t="shared" si="547"/>
        <v>7.2597819189495301E-5</v>
      </c>
      <c r="AX2188" s="253" t="str">
        <f t="shared" si="548"/>
        <v/>
      </c>
      <c r="AZ2188" s="259"/>
      <c r="BA2188" s="259">
        <f>BA2187+$BD$753</f>
        <v>9.1648000000000351</v>
      </c>
      <c r="BB2188" s="274">
        <f t="shared" si="531"/>
        <v>0.24103970418017961</v>
      </c>
      <c r="BC2188" s="259">
        <f t="shared" si="532"/>
        <v>4.424654898622371E-4</v>
      </c>
      <c r="BD2188" s="259" t="str">
        <f t="shared" si="529"/>
        <v/>
      </c>
      <c r="BE2188" s="254" t="str">
        <f t="shared" si="530"/>
        <v/>
      </c>
    </row>
    <row r="2189" spans="1:57" ht="20.100000000000001" customHeight="1" x14ac:dyDescent="0.25">
      <c r="A2189" s="247">
        <v>1428</v>
      </c>
      <c r="B2189" s="247">
        <f>$B$755+(A2189*$B$758)</f>
        <v>4115.2486696389005</v>
      </c>
      <c r="C2189" s="247">
        <f>_xlfn.NORM.DIST($B2189,$B$752,$B$753,0)</f>
        <v>3.8332870325151965E-5</v>
      </c>
      <c r="D2189" s="247">
        <f>_xlfn.NORM.DIST($B2189,$B$752,$B$753,1)</f>
        <v>0.95655166576973372</v>
      </c>
      <c r="E2189" s="247">
        <f>IF(OR(D2189&lt;$F$757,D2189&gt;$F$758),C2189,"")</f>
        <v>3.8332870325151965E-5</v>
      </c>
      <c r="F2189" s="247" t="str">
        <f>IF(AND(D2189&gt;$F$757,D2189&lt;$F$758),C2189,"")</f>
        <v/>
      </c>
      <c r="G2189" s="247" t="str">
        <f>IF(C2189=MAX($C$761:$C$2761),C2189,"")</f>
        <v/>
      </c>
      <c r="H2189" s="247">
        <f>_xlfn.NORM.DIST(B2189,$F$753,$F$754,0)</f>
        <v>0</v>
      </c>
      <c r="I2189" s="247">
        <f>IF(H2189=MAX($H$761:$H$2761),C2189,"")</f>
        <v>3.8332870325151965E-5</v>
      </c>
      <c r="J2189" s="247" t="str">
        <f>IF(I2189=MIN($I$761:$I$2761),I2189,"")</f>
        <v/>
      </c>
      <c r="K2189" s="247"/>
      <c r="L2189" s="247"/>
      <c r="M2189" s="247"/>
      <c r="N2189" s="247"/>
      <c r="O2189" s="247">
        <v>1428</v>
      </c>
      <c r="P2189" s="247">
        <f>$P$755+(O2189*$P$758)</f>
        <v>239.81827133298293</v>
      </c>
      <c r="Q2189" s="247">
        <f>_xlfn.NORM.DIST(P2189,P$752,P$753,0)</f>
        <v>6.5778680136506474E-4</v>
      </c>
      <c r="R2189" s="247">
        <f>_xlfn.NORM.DIST(P2189,P$752,P$753,1)</f>
        <v>0.95655166576973372</v>
      </c>
      <c r="S2189" s="253">
        <f>IF(OR(R2189&lt;$T$757,R2189&gt;$T$758),Q2189,"")</f>
        <v>6.5778680136506474E-4</v>
      </c>
      <c r="T2189" s="253" t="str">
        <f>IF(AND(R2189&gt;$T$757,R2189&lt;$T$758),Q2189,"")</f>
        <v/>
      </c>
      <c r="U2189" s="253" t="str">
        <f>IF(Q2189=MAX($Q$761:$Q$2761),Q2189,"")</f>
        <v/>
      </c>
      <c r="V2189" s="253">
        <f>_xlfn.NORM.DIST(P2189,$T$753,$T$754,0)</f>
        <v>1.8563052680100966E-93</v>
      </c>
      <c r="W2189" s="253" t="str">
        <f>IF(V2189=MAX($V$761:$V$2761),Q2189,"")</f>
        <v/>
      </c>
      <c r="X2189" s="253" t="str">
        <f t="shared" si="533"/>
        <v/>
      </c>
      <c r="AB2189" s="253">
        <v>1428</v>
      </c>
      <c r="AC2189" s="253">
        <f t="shared" si="549"/>
        <v>371.10226797794144</v>
      </c>
      <c r="AD2189" s="253">
        <f t="shared" si="534"/>
        <v>4.2508307607109201E-4</v>
      </c>
      <c r="AE2189" s="253">
        <f t="shared" si="535"/>
        <v>0.95655166576973372</v>
      </c>
      <c r="AF2189" s="253">
        <f>IF(OR(AE2189&lt;$T$757,AE2189&gt;$T$758),AD2189,"")</f>
        <v>4.2508307607109201E-4</v>
      </c>
      <c r="AG2189" s="253" t="str">
        <f t="shared" si="536"/>
        <v/>
      </c>
      <c r="AH2189" s="253" t="str">
        <f t="shared" si="537"/>
        <v/>
      </c>
      <c r="AI2189" s="253">
        <f t="shared" si="538"/>
        <v>3.9228382717247455E-6</v>
      </c>
      <c r="AJ2189" s="253" t="str">
        <f t="shared" si="539"/>
        <v/>
      </c>
      <c r="AK2189" s="253" t="str">
        <f t="shared" si="540"/>
        <v/>
      </c>
      <c r="AO2189" s="253">
        <v>1428</v>
      </c>
      <c r="AP2189" s="253">
        <f t="shared" si="541"/>
        <v>2187.8342789947556</v>
      </c>
      <c r="AQ2189" s="253">
        <f t="shared" si="542"/>
        <v>7.2102944507068933E-5</v>
      </c>
      <c r="AR2189" s="253">
        <f t="shared" si="543"/>
        <v>0.95655166576973372</v>
      </c>
      <c r="AS2189" s="253">
        <f>IF(OR(AR2189&lt;$T$757,AR2189&gt;$T$758),AQ2189,"")</f>
        <v>7.2102944507068933E-5</v>
      </c>
      <c r="AT2189" s="253" t="str">
        <f t="shared" si="544"/>
        <v/>
      </c>
      <c r="AU2189" s="253" t="str">
        <f t="shared" si="545"/>
        <v/>
      </c>
      <c r="AV2189" s="253">
        <f t="shared" si="546"/>
        <v>0</v>
      </c>
      <c r="AW2189" s="253">
        <f t="shared" si="547"/>
        <v>7.2102944507068933E-5</v>
      </c>
      <c r="AX2189" s="253" t="str">
        <f t="shared" si="548"/>
        <v/>
      </c>
      <c r="AZ2189" s="259"/>
      <c r="BA2189" s="259">
        <f>BA2188+$BD$753</f>
        <v>9.1712000000000344</v>
      </c>
      <c r="BB2189" s="274">
        <f t="shared" si="531"/>
        <v>0.24059723869031738</v>
      </c>
      <c r="BC2189" s="259">
        <f t="shared" si="532"/>
        <v>4.4182199046333137E-4</v>
      </c>
      <c r="BD2189" s="259" t="str">
        <f t="shared" si="529"/>
        <v/>
      </c>
      <c r="BE2189" s="254" t="str">
        <f t="shared" si="530"/>
        <v/>
      </c>
    </row>
    <row r="2190" spans="1:57" ht="20.100000000000001" customHeight="1" x14ac:dyDescent="0.25">
      <c r="A2190" s="247">
        <v>1429</v>
      </c>
      <c r="B2190" s="247">
        <f>$B$755+(A2190*$B$758)</f>
        <v>4124.8637366240382</v>
      </c>
      <c r="C2190" s="247">
        <f>_xlfn.NORM.DIST($B2190,$B$752,$B$753,0)</f>
        <v>3.8070959024064677E-5</v>
      </c>
      <c r="D2190" s="247">
        <f>_xlfn.NORM.DIST($B2190,$B$752,$B$753,1)</f>
        <v>0.95691897878925603</v>
      </c>
      <c r="E2190" s="247">
        <f>IF(OR(D2190&lt;$F$757,D2190&gt;$F$758),C2190,"")</f>
        <v>3.8070959024064677E-5</v>
      </c>
      <c r="F2190" s="247" t="str">
        <f>IF(AND(D2190&gt;$F$757,D2190&lt;$F$758),C2190,"")</f>
        <v/>
      </c>
      <c r="G2190" s="247" t="str">
        <f>IF(C2190=MAX($C$761:$C$2761),C2190,"")</f>
        <v/>
      </c>
      <c r="H2190" s="247">
        <f>_xlfn.NORM.DIST(B2190,$F$753,$F$754,0)</f>
        <v>0</v>
      </c>
      <c r="I2190" s="247">
        <f>IF(H2190=MAX($H$761:$H$2761),C2190,"")</f>
        <v>3.8070959024064677E-5</v>
      </c>
      <c r="J2190" s="247" t="str">
        <f>IF(I2190=MIN($I$761:$I$2761),I2190,"")</f>
        <v/>
      </c>
      <c r="K2190" s="247"/>
      <c r="L2190" s="247"/>
      <c r="M2190" s="247"/>
      <c r="N2190" s="247"/>
      <c r="O2190" s="247">
        <v>1429</v>
      </c>
      <c r="P2190" s="247">
        <f>$P$755+(O2190*$P$758)</f>
        <v>240.37859439684507</v>
      </c>
      <c r="Q2190" s="247">
        <f>_xlfn.NORM.DIST(P2190,P$752,P$753,0)</f>
        <v>6.5329243933263091E-4</v>
      </c>
      <c r="R2190" s="247">
        <f>_xlfn.NORM.DIST(P2190,P$752,P$753,1)</f>
        <v>0.95691897878925603</v>
      </c>
      <c r="S2190" s="253">
        <f>IF(OR(R2190&lt;$T$757,R2190&gt;$T$758),Q2190,"")</f>
        <v>6.5329243933263091E-4</v>
      </c>
      <c r="T2190" s="253" t="str">
        <f>IF(AND(R2190&gt;$T$757,R2190&lt;$T$758),Q2190,"")</f>
        <v/>
      </c>
      <c r="U2190" s="253" t="str">
        <f>IF(Q2190=MAX($Q$761:$Q$2761),Q2190,"")</f>
        <v/>
      </c>
      <c r="V2190" s="253">
        <f>_xlfn.NORM.DIST(P2190,$T$753,$T$754,0)</f>
        <v>1.7109732498906156E-93</v>
      </c>
      <c r="W2190" s="253" t="str">
        <f>IF(V2190=MAX($V$761:$V$2761),Q2190,"")</f>
        <v/>
      </c>
      <c r="X2190" s="253" t="str">
        <f t="shared" si="533"/>
        <v/>
      </c>
      <c r="AB2190" s="253">
        <v>1429</v>
      </c>
      <c r="AC2190" s="253">
        <f t="shared" si="549"/>
        <v>371.96932935172163</v>
      </c>
      <c r="AD2190" s="253">
        <f t="shared" si="534"/>
        <v>4.2217867416798424E-4</v>
      </c>
      <c r="AE2190" s="253">
        <f t="shared" si="535"/>
        <v>0.95691897878925603</v>
      </c>
      <c r="AF2190" s="253">
        <f>IF(OR(AE2190&lt;$T$757,AE2190&gt;$T$758),AD2190,"")</f>
        <v>4.2217867416798424E-4</v>
      </c>
      <c r="AG2190" s="253" t="str">
        <f t="shared" si="536"/>
        <v/>
      </c>
      <c r="AH2190" s="253" t="str">
        <f t="shared" si="537"/>
        <v/>
      </c>
      <c r="AI2190" s="253">
        <f t="shared" si="538"/>
        <v>3.8681556800105598E-6</v>
      </c>
      <c r="AJ2190" s="253" t="str">
        <f t="shared" si="539"/>
        <v/>
      </c>
      <c r="AK2190" s="253" t="str">
        <f t="shared" si="540"/>
        <v/>
      </c>
      <c r="AO2190" s="253">
        <v>1429</v>
      </c>
      <c r="AP2190" s="253">
        <f t="shared" si="541"/>
        <v>2192.9460413288552</v>
      </c>
      <c r="AQ2190" s="253">
        <f t="shared" si="542"/>
        <v>7.1610297443390055E-5</v>
      </c>
      <c r="AR2190" s="253">
        <f t="shared" si="543"/>
        <v>0.95691897878925603</v>
      </c>
      <c r="AS2190" s="253">
        <f>IF(OR(AR2190&lt;$T$757,AR2190&gt;$T$758),AQ2190,"")</f>
        <v>7.1610297443390055E-5</v>
      </c>
      <c r="AT2190" s="253" t="str">
        <f t="shared" si="544"/>
        <v/>
      </c>
      <c r="AU2190" s="253" t="str">
        <f t="shared" si="545"/>
        <v/>
      </c>
      <c r="AV2190" s="253">
        <f t="shared" si="546"/>
        <v>0</v>
      </c>
      <c r="AW2190" s="253">
        <f t="shared" si="547"/>
        <v>7.1610297443390055E-5</v>
      </c>
      <c r="AX2190" s="253" t="str">
        <f t="shared" si="548"/>
        <v/>
      </c>
      <c r="AZ2190" s="259"/>
      <c r="BA2190" s="259">
        <f>BA2189+$BD$753</f>
        <v>9.1776000000000337</v>
      </c>
      <c r="BB2190" s="274">
        <f t="shared" si="531"/>
        <v>0.24015541669985405</v>
      </c>
      <c r="BC2190" s="259">
        <f t="shared" si="532"/>
        <v>4.4117889020281464E-4</v>
      </c>
      <c r="BD2190" s="259" t="str">
        <f t="shared" si="529"/>
        <v/>
      </c>
      <c r="BE2190" s="254" t="str">
        <f t="shared" si="530"/>
        <v/>
      </c>
    </row>
    <row r="2191" spans="1:57" ht="20.100000000000001" customHeight="1" x14ac:dyDescent="0.25">
      <c r="A2191" s="247">
        <v>1430</v>
      </c>
      <c r="B2191" s="247">
        <f>$B$755+(A2191*$B$758)</f>
        <v>4134.4788036091759</v>
      </c>
      <c r="C2191" s="247">
        <f>_xlfn.NORM.DIST($B2191,$B$752,$B$753,0)</f>
        <v>3.7810232276809066E-5</v>
      </c>
      <c r="D2191" s="247">
        <f>_xlfn.NORM.DIST($B2191,$B$752,$B$753,1)</f>
        <v>0.95728377920867103</v>
      </c>
      <c r="E2191" s="247">
        <f>IF(OR(D2191&lt;$F$757,D2191&gt;$F$758),C2191,"")</f>
        <v>3.7810232276809066E-5</v>
      </c>
      <c r="F2191" s="247" t="str">
        <f>IF(AND(D2191&gt;$F$757,D2191&lt;$F$758),C2191,"")</f>
        <v/>
      </c>
      <c r="G2191" s="247" t="str">
        <f>IF(C2191=MAX($C$761:$C$2761),C2191,"")</f>
        <v/>
      </c>
      <c r="H2191" s="247">
        <f>_xlfn.NORM.DIST(B2191,$F$753,$F$754,0)</f>
        <v>0</v>
      </c>
      <c r="I2191" s="247">
        <f>IF(H2191=MAX($H$761:$H$2761),C2191,"")</f>
        <v>3.7810232276809066E-5</v>
      </c>
      <c r="J2191" s="247" t="str">
        <f>IF(I2191=MIN($I$761:$I$2761),I2191,"")</f>
        <v/>
      </c>
      <c r="K2191" s="247"/>
      <c r="L2191" s="247"/>
      <c r="M2191" s="247"/>
      <c r="N2191" s="247"/>
      <c r="O2191" s="247">
        <v>1430</v>
      </c>
      <c r="P2191" s="247">
        <f>$P$755+(O2191*$P$758)</f>
        <v>240.93891746070722</v>
      </c>
      <c r="Q2191" s="247">
        <f>_xlfn.NORM.DIST(P2191,P$752,P$753,0)</f>
        <v>6.4881840408160868E-4</v>
      </c>
      <c r="R2191" s="247">
        <f>_xlfn.NORM.DIST(P2191,P$752,P$753,1)</f>
        <v>0.95728377920867114</v>
      </c>
      <c r="S2191" s="253">
        <f>IF(OR(R2191&lt;$T$757,R2191&gt;$T$758),Q2191,"")</f>
        <v>6.4881840408160868E-4</v>
      </c>
      <c r="T2191" s="253" t="str">
        <f>IF(AND(R2191&gt;$T$757,R2191&lt;$T$758),Q2191,"")</f>
        <v/>
      </c>
      <c r="U2191" s="253" t="str">
        <f>IF(Q2191=MAX($Q$761:$Q$2761),Q2191,"")</f>
        <v/>
      </c>
      <c r="V2191" s="253">
        <f>_xlfn.NORM.DIST(P2191,$T$753,$T$754,0)</f>
        <v>1.5769941904450387E-93</v>
      </c>
      <c r="W2191" s="253" t="str">
        <f>IF(V2191=MAX($V$761:$V$2761),Q2191,"")</f>
        <v/>
      </c>
      <c r="X2191" s="253" t="str">
        <f t="shared" si="533"/>
        <v/>
      </c>
      <c r="AB2191" s="253">
        <v>1430</v>
      </c>
      <c r="AC2191" s="253">
        <f t="shared" si="549"/>
        <v>372.83639072550181</v>
      </c>
      <c r="AD2191" s="253">
        <f t="shared" si="534"/>
        <v>4.1928740808753372E-4</v>
      </c>
      <c r="AE2191" s="253">
        <f t="shared" si="535"/>
        <v>0.95728377920867103</v>
      </c>
      <c r="AF2191" s="253">
        <f>IF(OR(AE2191&lt;$T$757,AE2191&gt;$T$758),AD2191,"")</f>
        <v>4.1928740808753372E-4</v>
      </c>
      <c r="AG2191" s="253" t="str">
        <f t="shared" si="536"/>
        <v/>
      </c>
      <c r="AH2191" s="253" t="str">
        <f t="shared" si="537"/>
        <v/>
      </c>
      <c r="AI2191" s="253">
        <f t="shared" si="538"/>
        <v>3.8141743116217886E-6</v>
      </c>
      <c r="AJ2191" s="253" t="str">
        <f t="shared" si="539"/>
        <v/>
      </c>
      <c r="AK2191" s="253" t="str">
        <f t="shared" si="540"/>
        <v/>
      </c>
      <c r="AO2191" s="253">
        <v>1430</v>
      </c>
      <c r="AP2191" s="253">
        <f t="shared" si="541"/>
        <v>2198.0578036629549</v>
      </c>
      <c r="AQ2191" s="253">
        <f t="shared" si="542"/>
        <v>7.1119878488863097E-5</v>
      </c>
      <c r="AR2191" s="253">
        <f t="shared" si="543"/>
        <v>0.95728377920867103</v>
      </c>
      <c r="AS2191" s="253">
        <f>IF(OR(AR2191&lt;$T$757,AR2191&gt;$T$758),AQ2191,"")</f>
        <v>7.1119878488863097E-5</v>
      </c>
      <c r="AT2191" s="253" t="str">
        <f t="shared" si="544"/>
        <v/>
      </c>
      <c r="AU2191" s="253" t="str">
        <f t="shared" si="545"/>
        <v/>
      </c>
      <c r="AV2191" s="253">
        <f t="shared" si="546"/>
        <v>0</v>
      </c>
      <c r="AW2191" s="253">
        <f t="shared" si="547"/>
        <v>7.1119878488863097E-5</v>
      </c>
      <c r="AX2191" s="253" t="str">
        <f t="shared" si="548"/>
        <v/>
      </c>
      <c r="AZ2191" s="259"/>
      <c r="BA2191" s="259">
        <f>BA2190+$BD$753</f>
        <v>9.184000000000033</v>
      </c>
      <c r="BB2191" s="274">
        <f t="shared" si="531"/>
        <v>0.23971423780965123</v>
      </c>
      <c r="BC2191" s="259">
        <f t="shared" si="532"/>
        <v>4.4053619080980377E-4</v>
      </c>
      <c r="BD2191" s="259" t="str">
        <f t="shared" si="529"/>
        <v/>
      </c>
      <c r="BE2191" s="254" t="str">
        <f t="shared" si="530"/>
        <v/>
      </c>
    </row>
    <row r="2192" spans="1:57" ht="20.100000000000001" customHeight="1" x14ac:dyDescent="0.25">
      <c r="A2192" s="248">
        <v>1431</v>
      </c>
      <c r="B2192" s="247">
        <f>$B$755+(A2192*$B$758)</f>
        <v>4144.0938705943136</v>
      </c>
      <c r="C2192" s="247">
        <f>_xlfn.NORM.DIST($B2192,$B$752,$B$753,0)</f>
        <v>3.7550690285657408E-5</v>
      </c>
      <c r="D2192" s="247">
        <f>_xlfn.NORM.DIST($B2192,$B$752,$B$753,1)</f>
        <v>0.95764607841856231</v>
      </c>
      <c r="E2192" s="247">
        <f>IF(OR(D2192&lt;$F$757,D2192&gt;$F$758),C2192,"")</f>
        <v>3.7550690285657408E-5</v>
      </c>
      <c r="F2192" s="247" t="str">
        <f>IF(AND(D2192&gt;$F$757,D2192&lt;$F$758),C2192,"")</f>
        <v/>
      </c>
      <c r="G2192" s="247" t="str">
        <f>IF(C2192=MAX($C$761:$C$2761),C2192,"")</f>
        <v/>
      </c>
      <c r="H2192" s="247">
        <f>_xlfn.NORM.DIST(B2192,$F$753,$F$754,0)</f>
        <v>0</v>
      </c>
      <c r="I2192" s="247">
        <f>IF(H2192=MAX($H$761:$H$2761),C2192,"")</f>
        <v>3.7550690285657408E-5</v>
      </c>
      <c r="J2192" s="247" t="str">
        <f>IF(I2192=MIN($I$761:$I$2761),I2192,"")</f>
        <v/>
      </c>
      <c r="K2192" s="247"/>
      <c r="L2192" s="247"/>
      <c r="M2192" s="247"/>
      <c r="N2192" s="247"/>
      <c r="O2192" s="248">
        <v>1431</v>
      </c>
      <c r="P2192" s="247">
        <f>$P$755+(O2192*$P$758)</f>
        <v>241.49924052456925</v>
      </c>
      <c r="Q2192" s="247">
        <f>_xlfn.NORM.DIST(P2192,P$752,P$753,0)</f>
        <v>6.4436469908296364E-4</v>
      </c>
      <c r="R2192" s="247">
        <f>_xlfn.NORM.DIST(P2192,P$752,P$753,1)</f>
        <v>0.95764607841856231</v>
      </c>
      <c r="S2192" s="253">
        <f>IF(OR(R2192&lt;$T$757,R2192&gt;$T$758),Q2192,"")</f>
        <v>6.4436469908296364E-4</v>
      </c>
      <c r="T2192" s="253" t="str">
        <f>IF(AND(R2192&gt;$T$757,R2192&lt;$T$758),Q2192,"")</f>
        <v/>
      </c>
      <c r="U2192" s="253" t="str">
        <f>IF(Q2192=MAX($Q$761:$Q$2761),Q2192,"")</f>
        <v/>
      </c>
      <c r="V2192" s="253">
        <f>_xlfn.NORM.DIST(P2192,$T$753,$T$754,0)</f>
        <v>1.4534832070599861E-93</v>
      </c>
      <c r="W2192" s="253" t="str">
        <f>IF(V2192=MAX($V$761:$V$2761),Q2192,"")</f>
        <v/>
      </c>
      <c r="X2192" s="253" t="str">
        <f t="shared" si="533"/>
        <v/>
      </c>
      <c r="AB2192" s="259">
        <v>1431</v>
      </c>
      <c r="AC2192" s="253">
        <f t="shared" si="549"/>
        <v>373.70345209928223</v>
      </c>
      <c r="AD2192" s="253">
        <f t="shared" si="534"/>
        <v>4.1640928007278925E-4</v>
      </c>
      <c r="AE2192" s="253">
        <f t="shared" si="535"/>
        <v>0.95764607841856231</v>
      </c>
      <c r="AF2192" s="253">
        <f>IF(OR(AE2192&lt;$T$757,AE2192&gt;$T$758),AD2192,"")</f>
        <v>4.1640928007278925E-4</v>
      </c>
      <c r="AG2192" s="253" t="str">
        <f t="shared" si="536"/>
        <v/>
      </c>
      <c r="AH2192" s="253" t="str">
        <f t="shared" si="537"/>
        <v/>
      </c>
      <c r="AI2192" s="253">
        <f t="shared" si="538"/>
        <v>3.7608860960960661E-6</v>
      </c>
      <c r="AJ2192" s="253" t="str">
        <f t="shared" si="539"/>
        <v/>
      </c>
      <c r="AK2192" s="253" t="str">
        <f t="shared" si="540"/>
        <v/>
      </c>
      <c r="AO2192" s="259">
        <v>1431</v>
      </c>
      <c r="AP2192" s="253">
        <f t="shared" si="541"/>
        <v>2203.1695659970555</v>
      </c>
      <c r="AQ2192" s="253">
        <f t="shared" si="542"/>
        <v>7.0631688023955837E-5</v>
      </c>
      <c r="AR2192" s="253">
        <f t="shared" si="543"/>
        <v>0.95764607841856231</v>
      </c>
      <c r="AS2192" s="253">
        <f>IF(OR(AR2192&lt;$T$757,AR2192&gt;$T$758),AQ2192,"")</f>
        <v>7.0631688023955837E-5</v>
      </c>
      <c r="AT2192" s="253" t="str">
        <f t="shared" si="544"/>
        <v/>
      </c>
      <c r="AU2192" s="253" t="str">
        <f t="shared" si="545"/>
        <v/>
      </c>
      <c r="AV2192" s="253">
        <f t="shared" si="546"/>
        <v>0</v>
      </c>
      <c r="AW2192" s="253">
        <f t="shared" si="547"/>
        <v>7.0631688023955837E-5</v>
      </c>
      <c r="AX2192" s="253" t="str">
        <f t="shared" si="548"/>
        <v/>
      </c>
      <c r="AZ2192" s="259"/>
      <c r="BA2192" s="259">
        <f>BA2191+$BD$753</f>
        <v>9.1904000000000323</v>
      </c>
      <c r="BB2192" s="274">
        <f t="shared" si="531"/>
        <v>0.23927370161884143</v>
      </c>
      <c r="BC2192" s="259">
        <f t="shared" si="532"/>
        <v>4.3989389400544976E-4</v>
      </c>
      <c r="BD2192" s="259" t="str">
        <f t="shared" si="529"/>
        <v/>
      </c>
      <c r="BE2192" s="254" t="str">
        <f t="shared" si="530"/>
        <v/>
      </c>
    </row>
    <row r="2193" spans="1:57" ht="20.100000000000001" customHeight="1" x14ac:dyDescent="0.25">
      <c r="A2193" s="247">
        <v>1432</v>
      </c>
      <c r="B2193" s="247">
        <f>$B$755+(A2193*$B$758)</f>
        <v>4153.7089375794512</v>
      </c>
      <c r="C2193" s="247">
        <f>_xlfn.NORM.DIST($B2193,$B$752,$B$753,0)</f>
        <v>3.7292333194822524E-5</v>
      </c>
      <c r="D2193" s="247">
        <f>_xlfn.NORM.DIST($B2193,$B$752,$B$753,1)</f>
        <v>0.95800588781117868</v>
      </c>
      <c r="E2193" s="247">
        <f>IF(OR(D2193&lt;$F$757,D2193&gt;$F$758),C2193,"")</f>
        <v>3.7292333194822524E-5</v>
      </c>
      <c r="F2193" s="247" t="str">
        <f>IF(AND(D2193&gt;$F$757,D2193&lt;$F$758),C2193,"")</f>
        <v/>
      </c>
      <c r="G2193" s="247" t="str">
        <f>IF(C2193=MAX($C$761:$C$2761),C2193,"")</f>
        <v/>
      </c>
      <c r="H2193" s="247">
        <f>_xlfn.NORM.DIST(B2193,$F$753,$F$754,0)</f>
        <v>0</v>
      </c>
      <c r="I2193" s="247">
        <f>IF(H2193=MAX($H$761:$H$2761),C2193,"")</f>
        <v>3.7292333194822524E-5</v>
      </c>
      <c r="J2193" s="247" t="str">
        <f>IF(I2193=MIN($I$761:$I$2761),I2193,"")</f>
        <v/>
      </c>
      <c r="K2193" s="247"/>
      <c r="L2193" s="247"/>
      <c r="M2193" s="247"/>
      <c r="N2193" s="247"/>
      <c r="O2193" s="247">
        <v>1432</v>
      </c>
      <c r="P2193" s="247">
        <f>$P$755+(O2193*$P$758)</f>
        <v>242.05956358843139</v>
      </c>
      <c r="Q2193" s="247">
        <f>_xlfn.NORM.DIST(P2193,P$752,P$753,0)</f>
        <v>6.3993132681136578E-4</v>
      </c>
      <c r="R2193" s="247">
        <f>_xlfn.NORM.DIST(P2193,P$752,P$753,1)</f>
        <v>0.95800588781117868</v>
      </c>
      <c r="S2193" s="253">
        <f>IF(OR(R2193&lt;$T$757,R2193&gt;$T$758),Q2193,"")</f>
        <v>6.3993132681136578E-4</v>
      </c>
      <c r="T2193" s="253" t="str">
        <f>IF(AND(R2193&gt;$T$757,R2193&lt;$T$758),Q2193,"")</f>
        <v/>
      </c>
      <c r="U2193" s="253" t="str">
        <f>IF(Q2193=MAX($Q$761:$Q$2761),Q2193,"")</f>
        <v/>
      </c>
      <c r="V2193" s="253">
        <f>_xlfn.NORM.DIST(P2193,$T$753,$T$754,0)</f>
        <v>1.3396242322647009E-93</v>
      </c>
      <c r="W2193" s="253" t="str">
        <f>IF(V2193=MAX($V$761:$V$2761),Q2193,"")</f>
        <v/>
      </c>
      <c r="X2193" s="253" t="str">
        <f t="shared" si="533"/>
        <v/>
      </c>
      <c r="AB2193" s="253">
        <v>1432</v>
      </c>
      <c r="AC2193" s="253">
        <f t="shared" si="549"/>
        <v>374.57051347306242</v>
      </c>
      <c r="AD2193" s="253">
        <f t="shared" si="534"/>
        <v>4.1354429172296546E-4</v>
      </c>
      <c r="AE2193" s="253">
        <f t="shared" si="535"/>
        <v>0.95800588781117868</v>
      </c>
      <c r="AF2193" s="253">
        <f>IF(OR(AE2193&lt;$T$757,AE2193&gt;$T$758),AD2193,"")</f>
        <v>4.1354429172296546E-4</v>
      </c>
      <c r="AG2193" s="253" t="str">
        <f t="shared" si="536"/>
        <v/>
      </c>
      <c r="AH2193" s="253" t="str">
        <f t="shared" si="537"/>
        <v/>
      </c>
      <c r="AI2193" s="253">
        <f t="shared" si="538"/>
        <v>3.7082830426220151E-6</v>
      </c>
      <c r="AJ2193" s="253" t="str">
        <f t="shared" si="539"/>
        <v/>
      </c>
      <c r="AK2193" s="253" t="str">
        <f t="shared" si="540"/>
        <v/>
      </c>
      <c r="AO2193" s="253">
        <v>1432</v>
      </c>
      <c r="AP2193" s="253">
        <f t="shared" si="541"/>
        <v>2208.2813283311552</v>
      </c>
      <c r="AQ2193" s="253">
        <f t="shared" si="542"/>
        <v>7.0145726319928369E-5</v>
      </c>
      <c r="AR2193" s="253">
        <f t="shared" si="543"/>
        <v>0.95800588781117868</v>
      </c>
      <c r="AS2193" s="253">
        <f>IF(OR(AR2193&lt;$T$757,AR2193&gt;$T$758),AQ2193,"")</f>
        <v>7.0145726319928369E-5</v>
      </c>
      <c r="AT2193" s="253" t="str">
        <f t="shared" si="544"/>
        <v/>
      </c>
      <c r="AU2193" s="253" t="str">
        <f t="shared" si="545"/>
        <v/>
      </c>
      <c r="AV2193" s="253">
        <f t="shared" si="546"/>
        <v>0</v>
      </c>
      <c r="AW2193" s="253">
        <f t="shared" si="547"/>
        <v>7.0145726319928369E-5</v>
      </c>
      <c r="AX2193" s="253" t="str">
        <f t="shared" si="548"/>
        <v/>
      </c>
      <c r="AZ2193" s="259"/>
      <c r="BA2193" s="259">
        <f>BA2192+$BD$753</f>
        <v>9.1968000000000316</v>
      </c>
      <c r="BB2193" s="274">
        <f t="shared" si="531"/>
        <v>0.23883380772483598</v>
      </c>
      <c r="BC2193" s="259">
        <f t="shared" si="532"/>
        <v>4.3925200150141119E-4</v>
      </c>
      <c r="BD2193" s="259" t="str">
        <f t="shared" si="529"/>
        <v/>
      </c>
      <c r="BE2193" s="254" t="str">
        <f t="shared" si="530"/>
        <v/>
      </c>
    </row>
    <row r="2194" spans="1:57" ht="20.100000000000001" customHeight="1" x14ac:dyDescent="0.25">
      <c r="A2194" s="247">
        <v>1433</v>
      </c>
      <c r="B2194" s="247">
        <f>$B$755+(A2194*$B$758)</f>
        <v>4163.3240045645889</v>
      </c>
      <c r="C2194" s="247">
        <f>_xlfn.NORM.DIST($B2194,$B$752,$B$753,0)</f>
        <v>3.7035161090847124E-5</v>
      </c>
      <c r="D2194" s="247">
        <f>_xlfn.NORM.DIST($B2194,$B$752,$B$753,1)</f>
        <v>0.95836321877987829</v>
      </c>
      <c r="E2194" s="247">
        <f>IF(OR(D2194&lt;$F$757,D2194&gt;$F$758),C2194,"")</f>
        <v>3.7035161090847124E-5</v>
      </c>
      <c r="F2194" s="247" t="str">
        <f>IF(AND(D2194&gt;$F$757,D2194&lt;$F$758),C2194,"")</f>
        <v/>
      </c>
      <c r="G2194" s="247" t="str">
        <f>IF(C2194=MAX($C$761:$C$2761),C2194,"")</f>
        <v/>
      </c>
      <c r="H2194" s="247">
        <f>_xlfn.NORM.DIST(B2194,$F$753,$F$754,0)</f>
        <v>0</v>
      </c>
      <c r="I2194" s="247">
        <f>IF(H2194=MAX($H$761:$H$2761),C2194,"")</f>
        <v>3.7035161090847124E-5</v>
      </c>
      <c r="J2194" s="247" t="str">
        <f>IF(I2194=MIN($I$761:$I$2761),I2194,"")</f>
        <v/>
      </c>
      <c r="K2194" s="247"/>
      <c r="L2194" s="247"/>
      <c r="M2194" s="247"/>
      <c r="N2194" s="247"/>
      <c r="O2194" s="247">
        <v>1433</v>
      </c>
      <c r="P2194" s="247">
        <f>$P$755+(O2194*$P$758)</f>
        <v>242.61988665229353</v>
      </c>
      <c r="Q2194" s="247">
        <f>_xlfn.NORM.DIST(P2194,P$752,P$753,0)</f>
        <v>6.3551828875187805E-4</v>
      </c>
      <c r="R2194" s="247">
        <f>_xlfn.NORM.DIST(P2194,P$752,P$753,1)</f>
        <v>0.9583632187798784</v>
      </c>
      <c r="S2194" s="253">
        <f>IF(OR(R2194&lt;$T$757,R2194&gt;$T$758),Q2194,"")</f>
        <v>6.3551828875187805E-4</v>
      </c>
      <c r="T2194" s="253" t="str">
        <f>IF(AND(R2194&gt;$T$757,R2194&lt;$T$758),Q2194,"")</f>
        <v/>
      </c>
      <c r="U2194" s="253" t="str">
        <f>IF(Q2194=MAX($Q$761:$Q$2761),Q2194,"")</f>
        <v/>
      </c>
      <c r="V2194" s="253">
        <f>_xlfn.NORM.DIST(P2194,$T$753,$T$754,0)</f>
        <v>1.2346646742766729E-93</v>
      </c>
      <c r="W2194" s="253" t="str">
        <f>IF(V2194=MAX($V$761:$V$2761),Q2194,"")</f>
        <v/>
      </c>
      <c r="X2194" s="253" t="str">
        <f t="shared" si="533"/>
        <v/>
      </c>
      <c r="AB2194" s="253">
        <v>1433</v>
      </c>
      <c r="AC2194" s="253">
        <f t="shared" si="549"/>
        <v>375.43757484684261</v>
      </c>
      <c r="AD2194" s="253">
        <f t="shared" si="534"/>
        <v>4.1069244399775619E-4</v>
      </c>
      <c r="AE2194" s="253">
        <f t="shared" si="535"/>
        <v>0.95836321877987829</v>
      </c>
      <c r="AF2194" s="253">
        <f>IF(OR(AE2194&lt;$T$757,AE2194&gt;$T$758),AD2194,"")</f>
        <v>4.1069244399775619E-4</v>
      </c>
      <c r="AG2194" s="253" t="str">
        <f t="shared" si="536"/>
        <v/>
      </c>
      <c r="AH2194" s="253" t="str">
        <f t="shared" si="537"/>
        <v/>
      </c>
      <c r="AI2194" s="253">
        <f t="shared" si="538"/>
        <v>3.656357239434169E-6</v>
      </c>
      <c r="AJ2194" s="253" t="str">
        <f t="shared" si="539"/>
        <v/>
      </c>
      <c r="AK2194" s="253" t="str">
        <f t="shared" si="540"/>
        <v/>
      </c>
      <c r="AO2194" s="253">
        <v>1433</v>
      </c>
      <c r="AP2194" s="253">
        <f t="shared" si="541"/>
        <v>2213.3930906652549</v>
      </c>
      <c r="AQ2194" s="253">
        <f t="shared" si="542"/>
        <v>6.9661993539564798E-5</v>
      </c>
      <c r="AR2194" s="253">
        <f t="shared" si="543"/>
        <v>0.95836321877987829</v>
      </c>
      <c r="AS2194" s="253">
        <f>IF(OR(AR2194&lt;$T$757,AR2194&gt;$T$758),AQ2194,"")</f>
        <v>6.9661993539564798E-5</v>
      </c>
      <c r="AT2194" s="253" t="str">
        <f t="shared" si="544"/>
        <v/>
      </c>
      <c r="AU2194" s="253" t="str">
        <f t="shared" si="545"/>
        <v/>
      </c>
      <c r="AV2194" s="253">
        <f t="shared" si="546"/>
        <v>0</v>
      </c>
      <c r="AW2194" s="253">
        <f t="shared" si="547"/>
        <v>6.9661993539564798E-5</v>
      </c>
      <c r="AX2194" s="253" t="str">
        <f t="shared" si="548"/>
        <v/>
      </c>
      <c r="AZ2194" s="259"/>
      <c r="BA2194" s="259">
        <f>BA2193+$BD$753</f>
        <v>9.2032000000000309</v>
      </c>
      <c r="BB2194" s="274">
        <f t="shared" si="531"/>
        <v>0.23839455572333457</v>
      </c>
      <c r="BC2194" s="259">
        <f t="shared" si="532"/>
        <v>4.3861051500196369E-4</v>
      </c>
      <c r="BD2194" s="259" t="str">
        <f t="shared" si="529"/>
        <v/>
      </c>
      <c r="BE2194" s="254" t="str">
        <f t="shared" si="530"/>
        <v/>
      </c>
    </row>
    <row r="2195" spans="1:57" ht="20.100000000000001" customHeight="1" x14ac:dyDescent="0.25">
      <c r="A2195" s="247">
        <v>1434</v>
      </c>
      <c r="B2195" s="247">
        <f>$B$755+(A2195*$B$758)</f>
        <v>4172.9390715497266</v>
      </c>
      <c r="C2195" s="247">
        <f>_xlfn.NORM.DIST($B2195,$B$752,$B$753,0)</f>
        <v>3.677917400299514E-5</v>
      </c>
      <c r="D2195" s="247">
        <f>_xlfn.NORM.DIST($B2195,$B$752,$B$753,1)</f>
        <v>0.95871808271857561</v>
      </c>
      <c r="E2195" s="247">
        <f>IF(OR(D2195&lt;$F$757,D2195&gt;$F$758),C2195,"")</f>
        <v>3.677917400299514E-5</v>
      </c>
      <c r="F2195" s="247" t="str">
        <f>IF(AND(D2195&gt;$F$757,D2195&lt;$F$758),C2195,"")</f>
        <v/>
      </c>
      <c r="G2195" s="247" t="str">
        <f>IF(C2195=MAX($C$761:$C$2761),C2195,"")</f>
        <v/>
      </c>
      <c r="H2195" s="247">
        <f>_xlfn.NORM.DIST(B2195,$F$753,$F$754,0)</f>
        <v>0</v>
      </c>
      <c r="I2195" s="247">
        <f>IF(H2195=MAX($H$761:$H$2761),C2195,"")</f>
        <v>3.677917400299514E-5</v>
      </c>
      <c r="J2195" s="247" t="str">
        <f>IF(I2195=MIN($I$761:$I$2761),I2195,"")</f>
        <v/>
      </c>
      <c r="K2195" s="247"/>
      <c r="L2195" s="247"/>
      <c r="M2195" s="247"/>
      <c r="N2195" s="247"/>
      <c r="O2195" s="247">
        <v>1434</v>
      </c>
      <c r="P2195" s="247">
        <f>$P$755+(O2195*$P$758)</f>
        <v>243.18020971615556</v>
      </c>
      <c r="Q2195" s="247">
        <f>_xlfn.NORM.DIST(P2195,P$752,P$753,0)</f>
        <v>6.311255854066657E-4</v>
      </c>
      <c r="R2195" s="247">
        <f>_xlfn.NORM.DIST(P2195,P$752,P$753,1)</f>
        <v>0.95871808271857561</v>
      </c>
      <c r="S2195" s="253">
        <f>IF(OR(R2195&lt;$T$757,R2195&gt;$T$758),Q2195,"")</f>
        <v>6.311255854066657E-4</v>
      </c>
      <c r="T2195" s="253" t="str">
        <f>IF(AND(R2195&gt;$T$757,R2195&lt;$T$758),Q2195,"")</f>
        <v/>
      </c>
      <c r="U2195" s="253" t="str">
        <f>IF(Q2195=MAX($Q$761:$Q$2761),Q2195,"")</f>
        <v/>
      </c>
      <c r="V2195" s="253">
        <f>_xlfn.NORM.DIST(P2195,$T$753,$T$754,0)</f>
        <v>1.1379104908956944E-93</v>
      </c>
      <c r="W2195" s="253" t="str">
        <f>IF(V2195=MAX($V$761:$V$2761),Q2195,"")</f>
        <v/>
      </c>
      <c r="X2195" s="253" t="str">
        <f t="shared" si="533"/>
        <v/>
      </c>
      <c r="AB2195" s="253">
        <v>1434</v>
      </c>
      <c r="AC2195" s="253">
        <f t="shared" si="549"/>
        <v>376.3046362206228</v>
      </c>
      <c r="AD2195" s="253">
        <f t="shared" si="534"/>
        <v>4.078537372216763E-4</v>
      </c>
      <c r="AE2195" s="253">
        <f t="shared" si="535"/>
        <v>0.95871808271857561</v>
      </c>
      <c r="AF2195" s="253">
        <f>IF(OR(AE2195&lt;$T$757,AE2195&gt;$T$758),AD2195,"")</f>
        <v>4.078537372216763E-4</v>
      </c>
      <c r="AG2195" s="253" t="str">
        <f t="shared" si="536"/>
        <v/>
      </c>
      <c r="AH2195" s="253" t="str">
        <f t="shared" si="537"/>
        <v/>
      </c>
      <c r="AI2195" s="253">
        <f t="shared" si="538"/>
        <v>3.605100853210237E-6</v>
      </c>
      <c r="AJ2195" s="253" t="str">
        <f t="shared" si="539"/>
        <v/>
      </c>
      <c r="AK2195" s="253" t="str">
        <f t="shared" si="540"/>
        <v/>
      </c>
      <c r="AO2195" s="253">
        <v>1434</v>
      </c>
      <c r="AP2195" s="253">
        <f t="shared" si="541"/>
        <v>2218.5048529993546</v>
      </c>
      <c r="AQ2195" s="253">
        <f t="shared" si="542"/>
        <v>6.9180489737909553E-5</v>
      </c>
      <c r="AR2195" s="253">
        <f t="shared" si="543"/>
        <v>0.95871808271857561</v>
      </c>
      <c r="AS2195" s="253">
        <f>IF(OR(AR2195&lt;$T$757,AR2195&gt;$T$758),AQ2195,"")</f>
        <v>6.9180489737909553E-5</v>
      </c>
      <c r="AT2195" s="253" t="str">
        <f t="shared" si="544"/>
        <v/>
      </c>
      <c r="AU2195" s="253" t="str">
        <f t="shared" si="545"/>
        <v/>
      </c>
      <c r="AV2195" s="253">
        <f t="shared" si="546"/>
        <v>0</v>
      </c>
      <c r="AW2195" s="253">
        <f t="shared" si="547"/>
        <v>6.9180489737909553E-5</v>
      </c>
      <c r="AX2195" s="253" t="str">
        <f t="shared" si="548"/>
        <v/>
      </c>
      <c r="AZ2195" s="259"/>
      <c r="BA2195" s="259">
        <f>BA2194+$BD$753</f>
        <v>9.2096000000000302</v>
      </c>
      <c r="BB2195" s="274">
        <f t="shared" si="531"/>
        <v>0.2379559452083326</v>
      </c>
      <c r="BC2195" s="259">
        <f t="shared" si="532"/>
        <v>4.3796943620033613E-4</v>
      </c>
      <c r="BD2195" s="259" t="str">
        <f t="shared" si="529"/>
        <v/>
      </c>
      <c r="BE2195" s="254" t="str">
        <f t="shared" si="530"/>
        <v/>
      </c>
    </row>
    <row r="2196" spans="1:57" ht="20.100000000000001" customHeight="1" x14ac:dyDescent="0.25">
      <c r="A2196" s="247">
        <v>1435</v>
      </c>
      <c r="B2196" s="247">
        <f>$B$755+(A2196*$B$758)</f>
        <v>4182.5541385348643</v>
      </c>
      <c r="C2196" s="247">
        <f>_xlfn.NORM.DIST($B2196,$B$752,$B$753,0)</f>
        <v>3.6524371903644746E-5</v>
      </c>
      <c r="D2196" s="247">
        <f>_xlfn.NORM.DIST($B2196,$B$752,$B$753,1)</f>
        <v>0.95907049102119268</v>
      </c>
      <c r="E2196" s="247">
        <f>IF(OR(D2196&lt;$F$757,D2196&gt;$F$758),C2196,"")</f>
        <v>3.6524371903644746E-5</v>
      </c>
      <c r="F2196" s="247" t="str">
        <f>IF(AND(D2196&gt;$F$757,D2196&lt;$F$758),C2196,"")</f>
        <v/>
      </c>
      <c r="G2196" s="247" t="str">
        <f>IF(C2196=MAX($C$761:$C$2761),C2196,"")</f>
        <v/>
      </c>
      <c r="H2196" s="247">
        <f>_xlfn.NORM.DIST(B2196,$F$753,$F$754,0)</f>
        <v>0</v>
      </c>
      <c r="I2196" s="247">
        <f>IF(H2196=MAX($H$761:$H$2761),C2196,"")</f>
        <v>3.6524371903644746E-5</v>
      </c>
      <c r="J2196" s="247" t="str">
        <f>IF(I2196=MIN($I$761:$I$2761),I2196,"")</f>
        <v/>
      </c>
      <c r="K2196" s="247"/>
      <c r="L2196" s="247"/>
      <c r="M2196" s="247"/>
      <c r="N2196" s="247"/>
      <c r="O2196" s="247">
        <v>1435</v>
      </c>
      <c r="P2196" s="247">
        <f>$P$755+(O2196*$P$758)</f>
        <v>243.7405327800177</v>
      </c>
      <c r="Q2196" s="247">
        <f>_xlfn.NORM.DIST(P2196,P$752,P$753,0)</f>
        <v>6.2675321630174027E-4</v>
      </c>
      <c r="R2196" s="247">
        <f>_xlfn.NORM.DIST(P2196,P$752,P$753,1)</f>
        <v>0.95907049102119268</v>
      </c>
      <c r="S2196" s="253">
        <f>IF(OR(R2196&lt;$T$757,R2196&gt;$T$758),Q2196,"")</f>
        <v>6.2675321630174027E-4</v>
      </c>
      <c r="T2196" s="253" t="str">
        <f>IF(AND(R2196&gt;$T$757,R2196&lt;$T$758),Q2196,"")</f>
        <v/>
      </c>
      <c r="U2196" s="253" t="str">
        <f>IF(Q2196=MAX($Q$761:$Q$2761),Q2196,"")</f>
        <v/>
      </c>
      <c r="V2196" s="253">
        <f>_xlfn.NORM.DIST(P2196,$T$753,$T$754,0)</f>
        <v>1.0487216448223217E-93</v>
      </c>
      <c r="W2196" s="253" t="str">
        <f>IF(V2196=MAX($V$761:$V$2761),Q2196,"")</f>
        <v/>
      </c>
      <c r="X2196" s="253" t="str">
        <f t="shared" si="533"/>
        <v/>
      </c>
      <c r="AB2196" s="253">
        <v>1435</v>
      </c>
      <c r="AC2196" s="253">
        <f t="shared" si="549"/>
        <v>377.17169759440299</v>
      </c>
      <c r="AD2196" s="253">
        <f t="shared" si="534"/>
        <v>4.0502817108842065E-4</v>
      </c>
      <c r="AE2196" s="253">
        <f t="shared" si="535"/>
        <v>0.95907049102119257</v>
      </c>
      <c r="AF2196" s="253">
        <f>IF(OR(AE2196&lt;$T$757,AE2196&gt;$T$758),AD2196,"")</f>
        <v>4.0502817108842065E-4</v>
      </c>
      <c r="AG2196" s="253" t="str">
        <f t="shared" si="536"/>
        <v/>
      </c>
      <c r="AH2196" s="253" t="str">
        <f t="shared" si="537"/>
        <v/>
      </c>
      <c r="AI2196" s="253">
        <f t="shared" si="538"/>
        <v>3.5545061284704771E-6</v>
      </c>
      <c r="AJ2196" s="253" t="str">
        <f t="shared" si="539"/>
        <v/>
      </c>
      <c r="AK2196" s="253" t="str">
        <f t="shared" si="540"/>
        <v/>
      </c>
      <c r="AO2196" s="253">
        <v>1435</v>
      </c>
      <c r="AP2196" s="253">
        <f t="shared" si="541"/>
        <v>2223.6166153334552</v>
      </c>
      <c r="AQ2196" s="253">
        <f t="shared" si="542"/>
        <v>6.8701214863006868E-5</v>
      </c>
      <c r="AR2196" s="253">
        <f t="shared" si="543"/>
        <v>0.95907049102119268</v>
      </c>
      <c r="AS2196" s="253">
        <f>IF(OR(AR2196&lt;$T$757,AR2196&gt;$T$758),AQ2196,"")</f>
        <v>6.8701214863006868E-5</v>
      </c>
      <c r="AT2196" s="253" t="str">
        <f t="shared" si="544"/>
        <v/>
      </c>
      <c r="AU2196" s="253" t="str">
        <f t="shared" si="545"/>
        <v/>
      </c>
      <c r="AV2196" s="253">
        <f t="shared" si="546"/>
        <v>0</v>
      </c>
      <c r="AW2196" s="253">
        <f t="shared" si="547"/>
        <v>6.8701214863006868E-5</v>
      </c>
      <c r="AX2196" s="253" t="str">
        <f t="shared" si="548"/>
        <v/>
      </c>
      <c r="AZ2196" s="259"/>
      <c r="BA2196" s="259">
        <f>BA2195+$BD$753</f>
        <v>9.2160000000000295</v>
      </c>
      <c r="BB2196" s="274">
        <f t="shared" si="531"/>
        <v>0.23751797577213227</v>
      </c>
      <c r="BC2196" s="259">
        <f t="shared" si="532"/>
        <v>4.3732876678337362E-4</v>
      </c>
      <c r="BD2196" s="259" t="str">
        <f t="shared" si="529"/>
        <v/>
      </c>
      <c r="BE2196" s="254" t="str">
        <f t="shared" si="530"/>
        <v/>
      </c>
    </row>
    <row r="2197" spans="1:57" ht="20.100000000000001" customHeight="1" x14ac:dyDescent="0.25">
      <c r="A2197" s="247">
        <v>1436</v>
      </c>
      <c r="B2197" s="247">
        <f>$B$755+(A2197*$B$758)</f>
        <v>4192.1692055200019</v>
      </c>
      <c r="C2197" s="247">
        <f>_xlfn.NORM.DIST($B2197,$B$752,$B$753,0)</f>
        <v>3.6270754708683369E-5</v>
      </c>
      <c r="D2197" s="247">
        <f>_xlfn.NORM.DIST($B2197,$B$752,$B$753,1)</f>
        <v>0.95942045508111384</v>
      </c>
      <c r="E2197" s="247">
        <f>IF(OR(D2197&lt;$F$757,D2197&gt;$F$758),C2197,"")</f>
        <v>3.6270754708683369E-5</v>
      </c>
      <c r="F2197" s="247" t="str">
        <f>IF(AND(D2197&gt;$F$757,D2197&lt;$F$758),C2197,"")</f>
        <v/>
      </c>
      <c r="G2197" s="247" t="str">
        <f>IF(C2197=MAX($C$761:$C$2761),C2197,"")</f>
        <v/>
      </c>
      <c r="H2197" s="247">
        <f>_xlfn.NORM.DIST(B2197,$F$753,$F$754,0)</f>
        <v>0</v>
      </c>
      <c r="I2197" s="247">
        <f>IF(H2197=MAX($H$761:$H$2761),C2197,"")</f>
        <v>3.6270754708683369E-5</v>
      </c>
      <c r="J2197" s="247" t="str">
        <f>IF(I2197=MIN($I$761:$I$2761),I2197,"")</f>
        <v/>
      </c>
      <c r="K2197" s="247"/>
      <c r="L2197" s="247"/>
      <c r="M2197" s="247"/>
      <c r="N2197" s="247"/>
      <c r="O2197" s="247">
        <v>1436</v>
      </c>
      <c r="P2197" s="247">
        <f>$P$755+(O2197*$P$758)</f>
        <v>244.30085584387984</v>
      </c>
      <c r="Q2197" s="247">
        <f>_xlfn.NORM.DIST(P2197,P$752,P$753,0)</f>
        <v>6.2240117999374253E-4</v>
      </c>
      <c r="R2197" s="247">
        <f>_xlfn.NORM.DIST(P2197,P$752,P$753,1)</f>
        <v>0.95942045508111384</v>
      </c>
      <c r="S2197" s="253">
        <f>IF(OR(R2197&lt;$T$757,R2197&gt;$T$758),Q2197,"")</f>
        <v>6.2240117999374253E-4</v>
      </c>
      <c r="T2197" s="253" t="str">
        <f>IF(AND(R2197&gt;$T$757,R2197&lt;$T$758),Q2197,"")</f>
        <v/>
      </c>
      <c r="U2197" s="253" t="str">
        <f>IF(Q2197=MAX($Q$761:$Q$2761),Q2197,"")</f>
        <v/>
      </c>
      <c r="V2197" s="253">
        <f>_xlfn.NORM.DIST(P2197,$T$753,$T$754,0)</f>
        <v>9.6650791093486316E-94</v>
      </c>
      <c r="W2197" s="253" t="str">
        <f>IF(V2197=MAX($V$761:$V$2761),Q2197,"")</f>
        <v/>
      </c>
      <c r="X2197" s="253" t="str">
        <f t="shared" si="533"/>
        <v/>
      </c>
      <c r="AB2197" s="253">
        <v>1436</v>
      </c>
      <c r="AC2197" s="253">
        <f t="shared" si="549"/>
        <v>378.0387589681834</v>
      </c>
      <c r="AD2197" s="253">
        <f t="shared" si="534"/>
        <v>4.0221574466524238E-4</v>
      </c>
      <c r="AE2197" s="253">
        <f t="shared" si="535"/>
        <v>0.95942045508111395</v>
      </c>
      <c r="AF2197" s="253">
        <f>IF(OR(AE2197&lt;$T$757,AE2197&gt;$T$758),AD2197,"")</f>
        <v>4.0221574466524238E-4</v>
      </c>
      <c r="AG2197" s="253" t="str">
        <f t="shared" si="536"/>
        <v/>
      </c>
      <c r="AH2197" s="253" t="str">
        <f t="shared" si="537"/>
        <v/>
      </c>
      <c r="AI2197" s="253">
        <f t="shared" si="538"/>
        <v>3.504565386979339E-6</v>
      </c>
      <c r="AJ2197" s="253" t="str">
        <f t="shared" si="539"/>
        <v/>
      </c>
      <c r="AK2197" s="253" t="str">
        <f t="shared" si="540"/>
        <v/>
      </c>
      <c r="AO2197" s="253">
        <v>1436</v>
      </c>
      <c r="AP2197" s="253">
        <f t="shared" si="541"/>
        <v>2228.7283776675549</v>
      </c>
      <c r="AQ2197" s="253">
        <f t="shared" si="542"/>
        <v>6.8224168756643712E-5</v>
      </c>
      <c r="AR2197" s="253">
        <f t="shared" si="543"/>
        <v>0.95942045508111384</v>
      </c>
      <c r="AS2197" s="253">
        <f>IF(OR(AR2197&lt;$T$757,AR2197&gt;$T$758),AQ2197,"")</f>
        <v>6.8224168756643712E-5</v>
      </c>
      <c r="AT2197" s="253" t="str">
        <f t="shared" si="544"/>
        <v/>
      </c>
      <c r="AU2197" s="253" t="str">
        <f t="shared" si="545"/>
        <v/>
      </c>
      <c r="AV2197" s="253">
        <f t="shared" si="546"/>
        <v>0</v>
      </c>
      <c r="AW2197" s="253">
        <f t="shared" si="547"/>
        <v>6.8224168756643712E-5</v>
      </c>
      <c r="AX2197" s="253" t="str">
        <f t="shared" si="548"/>
        <v/>
      </c>
      <c r="AZ2197" s="259"/>
      <c r="BA2197" s="259">
        <f>BA2196+$BD$753</f>
        <v>9.2224000000000288</v>
      </c>
      <c r="BB2197" s="274">
        <f t="shared" si="531"/>
        <v>0.23708064700534889</v>
      </c>
      <c r="BC2197" s="259">
        <f t="shared" si="532"/>
        <v>4.3668850842787377E-4</v>
      </c>
      <c r="BD2197" s="259" t="str">
        <f t="shared" si="529"/>
        <v/>
      </c>
      <c r="BE2197" s="254" t="str">
        <f t="shared" si="530"/>
        <v/>
      </c>
    </row>
    <row r="2198" spans="1:57" ht="20.100000000000001" customHeight="1" x14ac:dyDescent="0.25">
      <c r="A2198" s="247">
        <v>1437</v>
      </c>
      <c r="B2198" s="247">
        <f>$B$755+(A2198*$B$758)</f>
        <v>4201.7842725051396</v>
      </c>
      <c r="C2198" s="247">
        <f>_xlfn.NORM.DIST($B2198,$B$752,$B$753,0)</f>
        <v>3.601832227790445E-5</v>
      </c>
      <c r="D2198" s="247">
        <f>_xlfn.NORM.DIST($B2198,$B$752,$B$753,1)</f>
        <v>0.95976798629064519</v>
      </c>
      <c r="E2198" s="247">
        <f>IF(OR(D2198&lt;$F$757,D2198&gt;$F$758),C2198,"")</f>
        <v>3.601832227790445E-5</v>
      </c>
      <c r="F2198" s="247" t="str">
        <f>IF(AND(D2198&gt;$F$757,D2198&lt;$F$758),C2198,"")</f>
        <v/>
      </c>
      <c r="G2198" s="247" t="str">
        <f>IF(C2198=MAX($C$761:$C$2761),C2198,"")</f>
        <v/>
      </c>
      <c r="H2198" s="247">
        <f>_xlfn.NORM.DIST(B2198,$F$753,$F$754,0)</f>
        <v>0</v>
      </c>
      <c r="I2198" s="247">
        <f>IF(H2198=MAX($H$761:$H$2761),C2198,"")</f>
        <v>3.601832227790445E-5</v>
      </c>
      <c r="J2198" s="247" t="str">
        <f>IF(I2198=MIN($I$761:$I$2761),I2198,"")</f>
        <v/>
      </c>
      <c r="K2198" s="247"/>
      <c r="L2198" s="247"/>
      <c r="M2198" s="247"/>
      <c r="N2198" s="247"/>
      <c r="O2198" s="247">
        <v>1437</v>
      </c>
      <c r="P2198" s="247">
        <f>$P$755+(O2198*$P$758)</f>
        <v>244.86117890774199</v>
      </c>
      <c r="Q2198" s="247">
        <f>_xlfn.NORM.DIST(P2198,P$752,P$753,0)</f>
        <v>6.1806947407674689E-4</v>
      </c>
      <c r="R2198" s="247">
        <f>_xlfn.NORM.DIST(P2198,P$752,P$753,1)</f>
        <v>0.95976798629064519</v>
      </c>
      <c r="S2198" s="253">
        <f>IF(OR(R2198&lt;$T$757,R2198&gt;$T$758),Q2198,"")</f>
        <v>6.1806947407674689E-4</v>
      </c>
      <c r="T2198" s="253" t="str">
        <f>IF(AND(R2198&gt;$T$757,R2198&lt;$T$758),Q2198,"")</f>
        <v/>
      </c>
      <c r="U2198" s="253" t="str">
        <f>IF(Q2198=MAX($Q$761:$Q$2761),Q2198,"")</f>
        <v/>
      </c>
      <c r="V2198" s="253">
        <f>_xlfn.NORM.DIST(P2198,$T$753,$T$754,0)</f>
        <v>8.9072500832824239E-94</v>
      </c>
      <c r="W2198" s="253" t="str">
        <f>IF(V2198=MAX($V$761:$V$2761),Q2198,"")</f>
        <v/>
      </c>
      <c r="X2198" s="253" t="str">
        <f t="shared" si="533"/>
        <v/>
      </c>
      <c r="AB2198" s="253">
        <v>1437</v>
      </c>
      <c r="AC2198" s="253">
        <f t="shared" si="549"/>
        <v>378.90582034196359</v>
      </c>
      <c r="AD2198" s="253">
        <f t="shared" si="534"/>
        <v>3.9941645639735609E-4</v>
      </c>
      <c r="AE2198" s="253">
        <f t="shared" si="535"/>
        <v>0.95976798629064519</v>
      </c>
      <c r="AF2198" s="253">
        <f>IF(OR(AE2198&lt;$T$757,AE2198&gt;$T$758),AD2198,"")</f>
        <v>3.9941645639735609E-4</v>
      </c>
      <c r="AG2198" s="253" t="str">
        <f t="shared" si="536"/>
        <v/>
      </c>
      <c r="AH2198" s="253" t="str">
        <f t="shared" si="537"/>
        <v/>
      </c>
      <c r="AI2198" s="253">
        <f t="shared" si="538"/>
        <v>3.4552710271493813E-6</v>
      </c>
      <c r="AJ2198" s="253" t="str">
        <f t="shared" si="539"/>
        <v/>
      </c>
      <c r="AK2198" s="253" t="str">
        <f t="shared" si="540"/>
        <v/>
      </c>
      <c r="AO2198" s="253">
        <v>1437</v>
      </c>
      <c r="AP2198" s="253">
        <f t="shared" si="541"/>
        <v>2233.8401400016546</v>
      </c>
      <c r="AQ2198" s="253">
        <f t="shared" si="542"/>
        <v>6.7749351155095769E-5</v>
      </c>
      <c r="AR2198" s="253">
        <f t="shared" si="543"/>
        <v>0.95976798629064519</v>
      </c>
      <c r="AS2198" s="253">
        <f>IF(OR(AR2198&lt;$T$757,AR2198&gt;$T$758),AQ2198,"")</f>
        <v>6.7749351155095769E-5</v>
      </c>
      <c r="AT2198" s="253" t="str">
        <f t="shared" si="544"/>
        <v/>
      </c>
      <c r="AU2198" s="253" t="str">
        <f t="shared" si="545"/>
        <v/>
      </c>
      <c r="AV2198" s="253">
        <f t="shared" si="546"/>
        <v>0</v>
      </c>
      <c r="AW2198" s="253">
        <f t="shared" si="547"/>
        <v>6.7749351155095769E-5</v>
      </c>
      <c r="AX2198" s="253" t="str">
        <f t="shared" si="548"/>
        <v/>
      </c>
      <c r="AZ2198" s="259"/>
      <c r="BA2198" s="259">
        <f>BA2197+$BD$753</f>
        <v>9.2288000000000281</v>
      </c>
      <c r="BB2198" s="274">
        <f t="shared" si="531"/>
        <v>0.23664395849692102</v>
      </c>
      <c r="BC2198" s="259">
        <f t="shared" si="532"/>
        <v>4.3604866280200216E-4</v>
      </c>
      <c r="BD2198" s="259" t="str">
        <f t="shared" si="529"/>
        <v/>
      </c>
      <c r="BE2198" s="254" t="str">
        <f t="shared" si="530"/>
        <v/>
      </c>
    </row>
    <row r="2199" spans="1:57" ht="20.100000000000001" customHeight="1" x14ac:dyDescent="0.25">
      <c r="A2199" s="248">
        <v>1438</v>
      </c>
      <c r="B2199" s="247">
        <f>$B$755+(A2199*$B$758)</f>
        <v>4211.3993394902773</v>
      </c>
      <c r="C2199" s="247">
        <f>_xlfn.NORM.DIST($B2199,$B$752,$B$753,0)</f>
        <v>3.5767074415405788E-5</v>
      </c>
      <c r="D2199" s="247">
        <f>_xlfn.NORM.DIST($B2199,$B$752,$B$753,1)</f>
        <v>0.96011309604047623</v>
      </c>
      <c r="E2199" s="247">
        <f>IF(OR(D2199&lt;$F$757,D2199&gt;$F$758),C2199,"")</f>
        <v>3.5767074415405788E-5</v>
      </c>
      <c r="F2199" s="247" t="str">
        <f>IF(AND(D2199&gt;$F$757,D2199&lt;$F$758),C2199,"")</f>
        <v/>
      </c>
      <c r="G2199" s="247" t="str">
        <f>IF(C2199=MAX($C$761:$C$2761),C2199,"")</f>
        <v/>
      </c>
      <c r="H2199" s="247">
        <f>_xlfn.NORM.DIST(B2199,$F$753,$F$754,0)</f>
        <v>0</v>
      </c>
      <c r="I2199" s="247">
        <f>IF(H2199=MAX($H$761:$H$2761),C2199,"")</f>
        <v>3.5767074415405788E-5</v>
      </c>
      <c r="J2199" s="247" t="str">
        <f>IF(I2199=MIN($I$761:$I$2761),I2199,"")</f>
        <v/>
      </c>
      <c r="K2199" s="247"/>
      <c r="L2199" s="247"/>
      <c r="M2199" s="247"/>
      <c r="N2199" s="247"/>
      <c r="O2199" s="248">
        <v>1438</v>
      </c>
      <c r="P2199" s="247">
        <f>$P$755+(O2199*$P$758)</f>
        <v>245.42150197160402</v>
      </c>
      <c r="Q2199" s="247">
        <f>_xlfn.NORM.DIST(P2199,P$752,P$753,0)</f>
        <v>6.1375809518909982E-4</v>
      </c>
      <c r="R2199" s="247">
        <f>_xlfn.NORM.DIST(P2199,P$752,P$753,1)</f>
        <v>0.96011309604047623</v>
      </c>
      <c r="S2199" s="253">
        <f>IF(OR(R2199&lt;$T$757,R2199&gt;$T$758),Q2199,"")</f>
        <v>6.1375809518909982E-4</v>
      </c>
      <c r="T2199" s="253" t="str">
        <f>IF(AND(R2199&gt;$T$757,R2199&lt;$T$758),Q2199,"")</f>
        <v/>
      </c>
      <c r="U2199" s="253" t="str">
        <f>IF(Q2199=MAX($Q$761:$Q$2761),Q2199,"")</f>
        <v/>
      </c>
      <c r="V2199" s="253">
        <f>_xlfn.NORM.DIST(P2199,$T$753,$T$754,0)</f>
        <v>8.208710320218421E-94</v>
      </c>
      <c r="W2199" s="253" t="str">
        <f>IF(V2199=MAX($V$761:$V$2761),Q2199,"")</f>
        <v/>
      </c>
      <c r="X2199" s="253" t="str">
        <f t="shared" si="533"/>
        <v/>
      </c>
      <c r="AB2199" s="259">
        <v>1438</v>
      </c>
      <c r="AC2199" s="253">
        <f t="shared" si="549"/>
        <v>379.77288171574378</v>
      </c>
      <c r="AD2199" s="253">
        <f t="shared" si="534"/>
        <v>3.9663030411235149E-4</v>
      </c>
      <c r="AE2199" s="253">
        <f t="shared" si="535"/>
        <v>0.96011309604047623</v>
      </c>
      <c r="AF2199" s="253">
        <f>IF(OR(AE2199&lt;$T$757,AE2199&gt;$T$758),AD2199,"")</f>
        <v>3.9663030411235149E-4</v>
      </c>
      <c r="AG2199" s="253" t="str">
        <f t="shared" si="536"/>
        <v/>
      </c>
      <c r="AH2199" s="253" t="str">
        <f t="shared" si="537"/>
        <v/>
      </c>
      <c r="AI2199" s="253">
        <f t="shared" si="538"/>
        <v>3.4066155234473704E-6</v>
      </c>
      <c r="AJ2199" s="253" t="str">
        <f t="shared" si="539"/>
        <v/>
      </c>
      <c r="AK2199" s="253" t="str">
        <f t="shared" si="540"/>
        <v/>
      </c>
      <c r="AO2199" s="259">
        <v>1438</v>
      </c>
      <c r="AP2199" s="253">
        <f t="shared" si="541"/>
        <v>2238.9519023357543</v>
      </c>
      <c r="AQ2199" s="253">
        <f t="shared" si="542"/>
        <v>6.727676168987713E-5</v>
      </c>
      <c r="AR2199" s="253">
        <f t="shared" si="543"/>
        <v>0.96011309604047623</v>
      </c>
      <c r="AS2199" s="253">
        <f>IF(OR(AR2199&lt;$T$757,AR2199&gt;$T$758),AQ2199,"")</f>
        <v>6.727676168987713E-5</v>
      </c>
      <c r="AT2199" s="253" t="str">
        <f t="shared" si="544"/>
        <v/>
      </c>
      <c r="AU2199" s="253" t="str">
        <f t="shared" si="545"/>
        <v/>
      </c>
      <c r="AV2199" s="253">
        <f t="shared" si="546"/>
        <v>0</v>
      </c>
      <c r="AW2199" s="253">
        <f t="shared" si="547"/>
        <v>6.727676168987713E-5</v>
      </c>
      <c r="AX2199" s="253" t="str">
        <f t="shared" si="548"/>
        <v/>
      </c>
      <c r="AZ2199" s="259"/>
      <c r="BA2199" s="259">
        <f>BA2198+$BD$753</f>
        <v>9.2352000000000274</v>
      </c>
      <c r="BB2199" s="274">
        <f t="shared" si="531"/>
        <v>0.23620790983411902</v>
      </c>
      <c r="BC2199" s="259">
        <f t="shared" si="532"/>
        <v>4.354092315661251E-4</v>
      </c>
      <c r="BD2199" s="259" t="str">
        <f t="shared" si="529"/>
        <v/>
      </c>
      <c r="BE2199" s="254" t="str">
        <f t="shared" si="530"/>
        <v/>
      </c>
    </row>
    <row r="2200" spans="1:57" ht="20.100000000000001" customHeight="1" x14ac:dyDescent="0.25">
      <c r="A2200" s="247">
        <v>1439</v>
      </c>
      <c r="B2200" s="247">
        <f>$B$755+(A2200*$B$758)</f>
        <v>4221.0144064754149</v>
      </c>
      <c r="C2200" s="247">
        <f>_xlfn.NORM.DIST($B2200,$B$752,$B$753,0)</f>
        <v>3.5517010869989789E-5</v>
      </c>
      <c r="D2200" s="247">
        <f>_xlfn.NORM.DIST($B2200,$B$752,$B$753,1)</f>
        <v>0.96045579571914685</v>
      </c>
      <c r="E2200" s="247">
        <f>IF(OR(D2200&lt;$F$757,D2200&gt;$F$758),C2200,"")</f>
        <v>3.5517010869989789E-5</v>
      </c>
      <c r="F2200" s="247" t="str">
        <f>IF(AND(D2200&gt;$F$757,D2200&lt;$F$758),C2200,"")</f>
        <v/>
      </c>
      <c r="G2200" s="247" t="str">
        <f>IF(C2200=MAX($C$761:$C$2761),C2200,"")</f>
        <v/>
      </c>
      <c r="H2200" s="247">
        <f>_xlfn.NORM.DIST(B2200,$F$753,$F$754,0)</f>
        <v>0</v>
      </c>
      <c r="I2200" s="247">
        <f>IF(H2200=MAX($H$761:$H$2761),C2200,"")</f>
        <v>3.5517010869989789E-5</v>
      </c>
      <c r="J2200" s="247" t="str">
        <f>IF(I2200=MIN($I$761:$I$2761),I2200,"")</f>
        <v/>
      </c>
      <c r="K2200" s="247"/>
      <c r="L2200" s="247"/>
      <c r="M2200" s="247"/>
      <c r="N2200" s="247"/>
      <c r="O2200" s="247">
        <v>1439</v>
      </c>
      <c r="P2200" s="247">
        <f>$P$755+(O2200*$P$758)</f>
        <v>245.98182503546616</v>
      </c>
      <c r="Q2200" s="247">
        <f>_xlfn.NORM.DIST(P2200,P$752,P$753,0)</f>
        <v>6.0946703902028238E-4</v>
      </c>
      <c r="R2200" s="247">
        <f>_xlfn.NORM.DIST(P2200,P$752,P$753,1)</f>
        <v>0.96045579571914685</v>
      </c>
      <c r="S2200" s="253">
        <f>IF(OR(R2200&lt;$T$757,R2200&gt;$T$758),Q2200,"")</f>
        <v>6.0946703902028238E-4</v>
      </c>
      <c r="T2200" s="253" t="str">
        <f>IF(AND(R2200&gt;$T$757,R2200&lt;$T$758),Q2200,"")</f>
        <v/>
      </c>
      <c r="U2200" s="253" t="str">
        <f>IF(Q2200=MAX($Q$761:$Q$2761),Q2200,"")</f>
        <v/>
      </c>
      <c r="V2200" s="253">
        <f>_xlfn.NORM.DIST(P2200,$T$753,$T$754,0)</f>
        <v>7.5648316116719337E-94</v>
      </c>
      <c r="W2200" s="253" t="str">
        <f>IF(V2200=MAX($V$761:$V$2761),Q2200,"")</f>
        <v/>
      </c>
      <c r="X2200" s="253" t="str">
        <f t="shared" si="533"/>
        <v/>
      </c>
      <c r="AB2200" s="253">
        <v>1439</v>
      </c>
      <c r="AC2200" s="253">
        <f t="shared" si="549"/>
        <v>380.63994308952397</v>
      </c>
      <c r="AD2200" s="253">
        <f t="shared" si="534"/>
        <v>3.9385728502463324E-4</v>
      </c>
      <c r="AE2200" s="253">
        <f t="shared" si="535"/>
        <v>0.96045579571914674</v>
      </c>
      <c r="AF2200" s="253">
        <f>IF(OR(AE2200&lt;$T$757,AE2200&gt;$T$758),AD2200,"")</f>
        <v>3.9385728502463324E-4</v>
      </c>
      <c r="AG2200" s="253" t="str">
        <f t="shared" si="536"/>
        <v/>
      </c>
      <c r="AH2200" s="253" t="str">
        <f t="shared" si="537"/>
        <v/>
      </c>
      <c r="AI2200" s="253">
        <f t="shared" si="538"/>
        <v>3.3585914258028327E-6</v>
      </c>
      <c r="AJ2200" s="253" t="str">
        <f t="shared" si="539"/>
        <v/>
      </c>
      <c r="AK2200" s="253" t="str">
        <f t="shared" si="540"/>
        <v/>
      </c>
      <c r="AO2200" s="253">
        <v>1439</v>
      </c>
      <c r="AP2200" s="253">
        <f t="shared" si="541"/>
        <v>2244.063664669854</v>
      </c>
      <c r="AQ2200" s="253">
        <f t="shared" si="542"/>
        <v>6.6806399888492786E-5</v>
      </c>
      <c r="AR2200" s="253">
        <f t="shared" si="543"/>
        <v>0.96045579571914674</v>
      </c>
      <c r="AS2200" s="253">
        <f>IF(OR(AR2200&lt;$T$757,AR2200&gt;$T$758),AQ2200,"")</f>
        <v>6.6806399888492786E-5</v>
      </c>
      <c r="AT2200" s="253" t="str">
        <f t="shared" si="544"/>
        <v/>
      </c>
      <c r="AU2200" s="253" t="str">
        <f t="shared" si="545"/>
        <v/>
      </c>
      <c r="AV2200" s="253">
        <f t="shared" si="546"/>
        <v>0</v>
      </c>
      <c r="AW2200" s="253">
        <f t="shared" si="547"/>
        <v>6.6806399888492786E-5</v>
      </c>
      <c r="AX2200" s="253" t="str">
        <f t="shared" si="548"/>
        <v/>
      </c>
      <c r="AZ2200" s="259"/>
      <c r="BA2200" s="259">
        <f>BA2199+$BD$753</f>
        <v>9.2416000000000267</v>
      </c>
      <c r="BB2200" s="274">
        <f t="shared" si="531"/>
        <v>0.23577250060255289</v>
      </c>
      <c r="BC2200" s="259">
        <f t="shared" si="532"/>
        <v>4.3477021637111646E-4</v>
      </c>
      <c r="BD2200" s="259" t="str">
        <f t="shared" si="529"/>
        <v/>
      </c>
      <c r="BE2200" s="254" t="str">
        <f t="shared" si="530"/>
        <v/>
      </c>
    </row>
    <row r="2201" spans="1:57" ht="20.100000000000001" customHeight="1" x14ac:dyDescent="0.25">
      <c r="A2201" s="247">
        <v>1440</v>
      </c>
      <c r="B2201" s="247">
        <f>$B$755+(A2201*$B$758)</f>
        <v>4230.6294734605526</v>
      </c>
      <c r="C2201" s="247">
        <f>_xlfn.NORM.DIST($B2201,$B$752,$B$753,0)</f>
        <v>3.5268131335565045E-5</v>
      </c>
      <c r="D2201" s="247">
        <f>_xlfn.NORM.DIST($B2201,$B$752,$B$753,1)</f>
        <v>0.96079609671251731</v>
      </c>
      <c r="E2201" s="247">
        <f>IF(OR(D2201&lt;$F$757,D2201&gt;$F$758),C2201,"")</f>
        <v>3.5268131335565045E-5</v>
      </c>
      <c r="F2201" s="247" t="str">
        <f>IF(AND(D2201&gt;$F$757,D2201&lt;$F$758),C2201,"")</f>
        <v/>
      </c>
      <c r="G2201" s="247" t="str">
        <f>IF(C2201=MAX($C$761:$C$2761),C2201,"")</f>
        <v/>
      </c>
      <c r="H2201" s="247">
        <f>_xlfn.NORM.DIST(B2201,$F$753,$F$754,0)</f>
        <v>0</v>
      </c>
      <c r="I2201" s="247">
        <f>IF(H2201=MAX($H$761:$H$2761),C2201,"")</f>
        <v>3.5268131335565045E-5</v>
      </c>
      <c r="J2201" s="247" t="str">
        <f>IF(I2201=MIN($I$761:$I$2761),I2201,"")</f>
        <v/>
      </c>
      <c r="K2201" s="247"/>
      <c r="L2201" s="247"/>
      <c r="M2201" s="247"/>
      <c r="N2201" s="247"/>
      <c r="O2201" s="247">
        <v>1440</v>
      </c>
      <c r="P2201" s="247">
        <f>$P$755+(O2201*$P$758)</f>
        <v>246.5421480993283</v>
      </c>
      <c r="Q2201" s="247">
        <f>_xlfn.NORM.DIST(P2201,P$752,P$753,0)</f>
        <v>6.0519630031781002E-4</v>
      </c>
      <c r="R2201" s="247">
        <f>_xlfn.NORM.DIST(P2201,P$752,P$753,1)</f>
        <v>0.96079609671251742</v>
      </c>
      <c r="S2201" s="253">
        <f>IF(OR(R2201&lt;$T$757,R2201&gt;$T$758),Q2201,"")</f>
        <v>6.0519630031781002E-4</v>
      </c>
      <c r="T2201" s="253" t="str">
        <f>IF(AND(R2201&gt;$T$757,R2201&lt;$T$758),Q2201,"")</f>
        <v/>
      </c>
      <c r="U2201" s="253" t="str">
        <f>IF(Q2201=MAX($Q$761:$Q$2761),Q2201,"")</f>
        <v/>
      </c>
      <c r="V2201" s="253">
        <f>_xlfn.NORM.DIST(P2201,$T$753,$T$754,0)</f>
        <v>6.971346223838006E-94</v>
      </c>
      <c r="W2201" s="253" t="str">
        <f>IF(V2201=MAX($V$761:$V$2761),Q2201,"")</f>
        <v/>
      </c>
      <c r="X2201" s="253" t="str">
        <f t="shared" si="533"/>
        <v/>
      </c>
      <c r="AB2201" s="253">
        <v>1440</v>
      </c>
      <c r="AC2201" s="253">
        <f t="shared" si="549"/>
        <v>381.50700446330438</v>
      </c>
      <c r="AD2201" s="253">
        <f t="shared" si="534"/>
        <v>3.9109739573987471E-4</v>
      </c>
      <c r="AE2201" s="253">
        <f t="shared" si="535"/>
        <v>0.96079609671251742</v>
      </c>
      <c r="AF2201" s="253">
        <f>IF(OR(AE2201&lt;$T$757,AE2201&gt;$T$758),AD2201,"")</f>
        <v>3.9109739573987471E-4</v>
      </c>
      <c r="AG2201" s="253" t="str">
        <f t="shared" si="536"/>
        <v/>
      </c>
      <c r="AH2201" s="253" t="str">
        <f t="shared" si="537"/>
        <v/>
      </c>
      <c r="AI2201" s="253">
        <f t="shared" si="538"/>
        <v>3.311191359018804E-6</v>
      </c>
      <c r="AJ2201" s="253" t="str">
        <f t="shared" si="539"/>
        <v/>
      </c>
      <c r="AK2201" s="253" t="str">
        <f t="shared" si="540"/>
        <v/>
      </c>
      <c r="AO2201" s="253">
        <v>1440</v>
      </c>
      <c r="AP2201" s="253">
        <f t="shared" si="541"/>
        <v>2249.1754270039546</v>
      </c>
      <c r="AQ2201" s="253">
        <f t="shared" si="542"/>
        <v>6.6338265175194263E-5</v>
      </c>
      <c r="AR2201" s="253">
        <f t="shared" si="543"/>
        <v>0.96079609671251731</v>
      </c>
      <c r="AS2201" s="253">
        <f>IF(OR(AR2201&lt;$T$757,AR2201&gt;$T$758),AQ2201,"")</f>
        <v>6.6338265175194263E-5</v>
      </c>
      <c r="AT2201" s="253" t="str">
        <f t="shared" si="544"/>
        <v/>
      </c>
      <c r="AU2201" s="253" t="str">
        <f t="shared" si="545"/>
        <v/>
      </c>
      <c r="AV2201" s="253">
        <f t="shared" si="546"/>
        <v>0</v>
      </c>
      <c r="AW2201" s="253">
        <f t="shared" si="547"/>
        <v>6.6338265175194263E-5</v>
      </c>
      <c r="AX2201" s="253" t="str">
        <f t="shared" si="548"/>
        <v/>
      </c>
      <c r="AZ2201" s="259"/>
      <c r="BA2201" s="259">
        <f>BA2200+$BD$753</f>
        <v>9.248000000000026</v>
      </c>
      <c r="BB2201" s="274">
        <f t="shared" si="531"/>
        <v>0.23533773038618178</v>
      </c>
      <c r="BC2201" s="259">
        <f t="shared" si="532"/>
        <v>4.3413161885960672E-4</v>
      </c>
      <c r="BD2201" s="259" t="str">
        <f t="shared" si="529"/>
        <v/>
      </c>
      <c r="BE2201" s="254" t="str">
        <f t="shared" si="530"/>
        <v/>
      </c>
    </row>
    <row r="2202" spans="1:57" ht="20.100000000000001" customHeight="1" x14ac:dyDescent="0.25">
      <c r="A2202" s="247">
        <v>1441</v>
      </c>
      <c r="B2202" s="247">
        <f>$B$755+(A2202*$B$758)</f>
        <v>4240.2445404456903</v>
      </c>
      <c r="C2202" s="247">
        <f>_xlfn.NORM.DIST($B2202,$B$752,$B$753,0)</f>
        <v>3.5020435451549791E-5</v>
      </c>
      <c r="D2202" s="247">
        <f>_xlfn.NORM.DIST($B2202,$B$752,$B$753,1)</f>
        <v>0.96113401040324276</v>
      </c>
      <c r="E2202" s="247">
        <f>IF(OR(D2202&lt;$F$757,D2202&gt;$F$758),C2202,"")</f>
        <v>3.5020435451549791E-5</v>
      </c>
      <c r="F2202" s="247" t="str">
        <f>IF(AND(D2202&gt;$F$757,D2202&lt;$F$758),C2202,"")</f>
        <v/>
      </c>
      <c r="G2202" s="247" t="str">
        <f>IF(C2202=MAX($C$761:$C$2761),C2202,"")</f>
        <v/>
      </c>
      <c r="H2202" s="247">
        <f>_xlfn.NORM.DIST(B2202,$F$753,$F$754,0)</f>
        <v>0</v>
      </c>
      <c r="I2202" s="247">
        <f>IF(H2202=MAX($H$761:$H$2761),C2202,"")</f>
        <v>3.5020435451549791E-5</v>
      </c>
      <c r="J2202" s="247" t="str">
        <f>IF(I2202=MIN($I$761:$I$2761),I2202,"")</f>
        <v/>
      </c>
      <c r="K2202" s="247"/>
      <c r="L2202" s="247"/>
      <c r="M2202" s="247"/>
      <c r="N2202" s="247"/>
      <c r="O2202" s="247">
        <v>1441</v>
      </c>
      <c r="P2202" s="247">
        <f>$P$755+(O2202*$P$758)</f>
        <v>247.10247116319033</v>
      </c>
      <c r="Q2202" s="247">
        <f>_xlfn.NORM.DIST(P2202,P$752,P$753,0)</f>
        <v>6.0094587289414919E-4</v>
      </c>
      <c r="R2202" s="247">
        <f>_xlfn.NORM.DIST(P2202,P$752,P$753,1)</f>
        <v>0.96113401040324276</v>
      </c>
      <c r="S2202" s="253">
        <f>IF(OR(R2202&lt;$T$757,R2202&gt;$T$758),Q2202,"")</f>
        <v>6.0094587289414919E-4</v>
      </c>
      <c r="T2202" s="253" t="str">
        <f>IF(AND(R2202&gt;$T$757,R2202&lt;$T$758),Q2202,"")</f>
        <v/>
      </c>
      <c r="U2202" s="253" t="str">
        <f>IF(Q2202=MAX($Q$761:$Q$2761),Q2202,"")</f>
        <v/>
      </c>
      <c r="V2202" s="253">
        <f>_xlfn.NORM.DIST(P2202,$T$753,$T$754,0)</f>
        <v>6.424318884926052E-94</v>
      </c>
      <c r="W2202" s="253" t="str">
        <f>IF(V2202=MAX($V$761:$V$2761),Q2202,"")</f>
        <v/>
      </c>
      <c r="X2202" s="253" t="str">
        <f t="shared" si="533"/>
        <v/>
      </c>
      <c r="AB2202" s="253">
        <v>1441</v>
      </c>
      <c r="AC2202" s="253">
        <f t="shared" si="549"/>
        <v>382.37406583708457</v>
      </c>
      <c r="AD2202" s="253">
        <f t="shared" si="534"/>
        <v>3.8835063225949263E-4</v>
      </c>
      <c r="AE2202" s="253">
        <f t="shared" si="535"/>
        <v>0.96113401040324276</v>
      </c>
      <c r="AF2202" s="253">
        <f>IF(OR(AE2202&lt;$T$757,AE2202&gt;$T$758),AD2202,"")</f>
        <v>3.8835063225949263E-4</v>
      </c>
      <c r="AG2202" s="253" t="str">
        <f t="shared" si="536"/>
        <v/>
      </c>
      <c r="AH2202" s="253" t="str">
        <f t="shared" si="537"/>
        <v/>
      </c>
      <c r="AI2202" s="253">
        <f t="shared" si="538"/>
        <v>3.2644080221850734E-6</v>
      </c>
      <c r="AJ2202" s="253" t="str">
        <f t="shared" si="539"/>
        <v/>
      </c>
      <c r="AK2202" s="253" t="str">
        <f t="shared" si="540"/>
        <v/>
      </c>
      <c r="AO2202" s="253">
        <v>1441</v>
      </c>
      <c r="AP2202" s="253">
        <f t="shared" si="541"/>
        <v>2254.2871893380543</v>
      </c>
      <c r="AQ2202" s="253">
        <f t="shared" si="542"/>
        <v>6.5872356871738523E-5</v>
      </c>
      <c r="AR2202" s="253">
        <f t="shared" si="543"/>
        <v>0.96113401040324276</v>
      </c>
      <c r="AS2202" s="253">
        <f>IF(OR(AR2202&lt;$T$757,AR2202&gt;$T$758),AQ2202,"")</f>
        <v>6.5872356871738523E-5</v>
      </c>
      <c r="AT2202" s="253" t="str">
        <f t="shared" si="544"/>
        <v/>
      </c>
      <c r="AU2202" s="253" t="str">
        <f t="shared" si="545"/>
        <v/>
      </c>
      <c r="AV2202" s="253">
        <f t="shared" si="546"/>
        <v>0</v>
      </c>
      <c r="AW2202" s="253">
        <f t="shared" si="547"/>
        <v>6.5872356871738523E-5</v>
      </c>
      <c r="AX2202" s="253" t="str">
        <f t="shared" si="548"/>
        <v/>
      </c>
      <c r="AZ2202" s="259"/>
      <c r="BA2202" s="259">
        <f>BA2201+$BD$753</f>
        <v>9.2544000000000253</v>
      </c>
      <c r="BB2202" s="274">
        <f t="shared" si="531"/>
        <v>0.23490359876732217</v>
      </c>
      <c r="BC2202" s="259">
        <f t="shared" si="532"/>
        <v>4.3349344066570539E-4</v>
      </c>
      <c r="BD2202" s="259" t="str">
        <f t="shared" si="529"/>
        <v/>
      </c>
      <c r="BE2202" s="254" t="str">
        <f t="shared" si="530"/>
        <v/>
      </c>
    </row>
    <row r="2203" spans="1:57" ht="20.100000000000001" customHeight="1" x14ac:dyDescent="0.25">
      <c r="A2203" s="247">
        <v>1442</v>
      </c>
      <c r="B2203" s="247">
        <f>$B$755+(A2203*$B$758)</f>
        <v>4249.859607430828</v>
      </c>
      <c r="C2203" s="247">
        <f>_xlfn.NORM.DIST($B2203,$B$752,$B$753,0)</f>
        <v>3.4773922803276624E-5</v>
      </c>
      <c r="D2203" s="247">
        <f>_xlfn.NORM.DIST($B2203,$B$752,$B$753,1)</f>
        <v>0.96146954817025077</v>
      </c>
      <c r="E2203" s="247">
        <f>IF(OR(D2203&lt;$F$757,D2203&gt;$F$758),C2203,"")</f>
        <v>3.4773922803276624E-5</v>
      </c>
      <c r="F2203" s="247" t="str">
        <f>IF(AND(D2203&gt;$F$757,D2203&lt;$F$758),C2203,"")</f>
        <v/>
      </c>
      <c r="G2203" s="247" t="str">
        <f>IF(C2203=MAX($C$761:$C$2761),C2203,"")</f>
        <v/>
      </c>
      <c r="H2203" s="247">
        <f>_xlfn.NORM.DIST(B2203,$F$753,$F$754,0)</f>
        <v>0</v>
      </c>
      <c r="I2203" s="247">
        <f>IF(H2203=MAX($H$761:$H$2761),C2203,"")</f>
        <v>3.4773922803276624E-5</v>
      </c>
      <c r="J2203" s="247" t="str">
        <f>IF(I2203=MIN($I$761:$I$2761),I2203,"")</f>
        <v/>
      </c>
      <c r="K2203" s="247"/>
      <c r="L2203" s="247"/>
      <c r="M2203" s="247"/>
      <c r="N2203" s="247"/>
      <c r="O2203" s="247">
        <v>1442</v>
      </c>
      <c r="P2203" s="247">
        <f>$P$755+(O2203*$P$758)</f>
        <v>247.66279422705247</v>
      </c>
      <c r="Q2203" s="247">
        <f>_xlfn.NORM.DIST(P2203,P$752,P$753,0)</f>
        <v>5.9671574963366249E-4</v>
      </c>
      <c r="R2203" s="247">
        <f>_xlfn.NORM.DIST(P2203,P$752,P$753,1)</f>
        <v>0.96146954817025077</v>
      </c>
      <c r="S2203" s="253">
        <f>IF(OR(R2203&lt;$T$757,R2203&gt;$T$758),Q2203,"")</f>
        <v>5.9671574963366249E-4</v>
      </c>
      <c r="T2203" s="253" t="str">
        <f>IF(AND(R2203&gt;$T$757,R2203&lt;$T$758),Q2203,"")</f>
        <v/>
      </c>
      <c r="U2203" s="253" t="str">
        <f>IF(Q2203=MAX($Q$761:$Q$2761),Q2203,"")</f>
        <v/>
      </c>
      <c r="V2203" s="253">
        <f>_xlfn.NORM.DIST(P2203,$T$753,$T$754,0)</f>
        <v>5.9201209444178682E-94</v>
      </c>
      <c r="W2203" s="253" t="str">
        <f>IF(V2203=MAX($V$761:$V$2761),Q2203,"")</f>
        <v/>
      </c>
      <c r="X2203" s="253" t="str">
        <f t="shared" si="533"/>
        <v/>
      </c>
      <c r="AB2203" s="253">
        <v>1442</v>
      </c>
      <c r="AC2203" s="253">
        <f t="shared" si="549"/>
        <v>383.24112721086476</v>
      </c>
      <c r="AD2203" s="253">
        <f t="shared" si="534"/>
        <v>3.8561698998513296E-4</v>
      </c>
      <c r="AE2203" s="253">
        <f t="shared" si="535"/>
        <v>0.96146954817025077</v>
      </c>
      <c r="AF2203" s="253">
        <f>IF(OR(AE2203&lt;$T$757,AE2203&gt;$T$758),AD2203,"")</f>
        <v>3.8561698998513296E-4</v>
      </c>
      <c r="AG2203" s="253" t="str">
        <f t="shared" si="536"/>
        <v/>
      </c>
      <c r="AH2203" s="253" t="str">
        <f t="shared" si="537"/>
        <v/>
      </c>
      <c r="AI2203" s="253">
        <f t="shared" si="538"/>
        <v>3.2182341880936207E-6</v>
      </c>
      <c r="AJ2203" s="253" t="str">
        <f t="shared" si="539"/>
        <v/>
      </c>
      <c r="AK2203" s="253" t="str">
        <f t="shared" si="540"/>
        <v/>
      </c>
      <c r="AO2203" s="253">
        <v>1442</v>
      </c>
      <c r="AP2203" s="253">
        <f t="shared" si="541"/>
        <v>2259.398951672154</v>
      </c>
      <c r="AQ2203" s="253">
        <f t="shared" si="542"/>
        <v>6.5408674198148936E-5</v>
      </c>
      <c r="AR2203" s="253">
        <f t="shared" si="543"/>
        <v>0.96146954817025065</v>
      </c>
      <c r="AS2203" s="253">
        <f>IF(OR(AR2203&lt;$T$757,AR2203&gt;$T$758),AQ2203,"")</f>
        <v>6.5408674198148936E-5</v>
      </c>
      <c r="AT2203" s="253" t="str">
        <f t="shared" si="544"/>
        <v/>
      </c>
      <c r="AU2203" s="253" t="str">
        <f t="shared" si="545"/>
        <v/>
      </c>
      <c r="AV2203" s="253">
        <f t="shared" si="546"/>
        <v>0</v>
      </c>
      <c r="AW2203" s="253">
        <f t="shared" si="547"/>
        <v>6.5408674198148936E-5</v>
      </c>
      <c r="AX2203" s="253" t="str">
        <f t="shared" si="548"/>
        <v/>
      </c>
      <c r="AZ2203" s="259"/>
      <c r="BA2203" s="259">
        <f>BA2202+$BD$753</f>
        <v>9.2608000000000246</v>
      </c>
      <c r="BB2203" s="274">
        <f t="shared" si="531"/>
        <v>0.23447010532665646</v>
      </c>
      <c r="BC2203" s="259">
        <f t="shared" si="532"/>
        <v>4.328556834146402E-4</v>
      </c>
      <c r="BD2203" s="259" t="str">
        <f t="shared" si="529"/>
        <v/>
      </c>
      <c r="BE2203" s="254" t="str">
        <f t="shared" si="530"/>
        <v/>
      </c>
    </row>
    <row r="2204" spans="1:57" ht="20.100000000000001" customHeight="1" x14ac:dyDescent="0.25">
      <c r="A2204" s="247">
        <v>1443</v>
      </c>
      <c r="B2204" s="247">
        <f>$B$755+(A2204*$B$758)</f>
        <v>4259.4746744159656</v>
      </c>
      <c r="C2204" s="247">
        <f>_xlfn.NORM.DIST($B2204,$B$752,$B$753,0)</f>
        <v>3.4528592922398854E-5</v>
      </c>
      <c r="D2204" s="247">
        <f>_xlfn.NORM.DIST($B2204,$B$752,$B$753,1)</f>
        <v>0.96180272138822342</v>
      </c>
      <c r="E2204" s="247">
        <f>IF(OR(D2204&lt;$F$757,D2204&gt;$F$758),C2204,"")</f>
        <v>3.4528592922398854E-5</v>
      </c>
      <c r="F2204" s="247" t="str">
        <f>IF(AND(D2204&gt;$F$757,D2204&lt;$F$758),C2204,"")</f>
        <v/>
      </c>
      <c r="G2204" s="247" t="str">
        <f>IF(C2204=MAX($C$761:$C$2761),C2204,"")</f>
        <v/>
      </c>
      <c r="H2204" s="247">
        <f>_xlfn.NORM.DIST(B2204,$F$753,$F$754,0)</f>
        <v>0</v>
      </c>
      <c r="I2204" s="247">
        <f>IF(H2204=MAX($H$761:$H$2761),C2204,"")</f>
        <v>3.4528592922398854E-5</v>
      </c>
      <c r="J2204" s="247" t="str">
        <f>IF(I2204=MIN($I$761:$I$2761),I2204,"")</f>
        <v/>
      </c>
      <c r="K2204" s="247"/>
      <c r="L2204" s="247"/>
      <c r="M2204" s="247"/>
      <c r="N2204" s="247"/>
      <c r="O2204" s="247">
        <v>1443</v>
      </c>
      <c r="P2204" s="247">
        <f>$P$755+(O2204*$P$758)</f>
        <v>248.22311729091462</v>
      </c>
      <c r="Q2204" s="247">
        <f>_xlfn.NORM.DIST(P2204,P$752,P$753,0)</f>
        <v>5.9250592249958573E-4</v>
      </c>
      <c r="R2204" s="247">
        <f>_xlfn.NORM.DIST(P2204,P$752,P$753,1)</f>
        <v>0.96180272138822342</v>
      </c>
      <c r="S2204" s="253">
        <f>IF(OR(R2204&lt;$T$757,R2204&gt;$T$758),Q2204,"")</f>
        <v>5.9250592249958573E-4</v>
      </c>
      <c r="T2204" s="253" t="str">
        <f>IF(AND(R2204&gt;$T$757,R2204&lt;$T$758),Q2204,"")</f>
        <v/>
      </c>
      <c r="U2204" s="253" t="str">
        <f>IF(Q2204=MAX($Q$761:$Q$2761),Q2204,"")</f>
        <v/>
      </c>
      <c r="V2204" s="253">
        <f>_xlfn.NORM.DIST(P2204,$T$753,$T$754,0)</f>
        <v>5.4554065362392257E-94</v>
      </c>
      <c r="W2204" s="253" t="str">
        <f>IF(V2204=MAX($V$761:$V$2761),Q2204,"")</f>
        <v/>
      </c>
      <c r="X2204" s="253" t="str">
        <f t="shared" si="533"/>
        <v/>
      </c>
      <c r="AB2204" s="253">
        <v>1443</v>
      </c>
      <c r="AC2204" s="253">
        <f t="shared" si="549"/>
        <v>384.10818858464495</v>
      </c>
      <c r="AD2204" s="253">
        <f t="shared" si="534"/>
        <v>3.8289646372317854E-4</v>
      </c>
      <c r="AE2204" s="253">
        <f t="shared" si="535"/>
        <v>0.96180272138822342</v>
      </c>
      <c r="AF2204" s="253">
        <f>IF(OR(AE2204&lt;$T$757,AE2204&gt;$T$758),AD2204,"")</f>
        <v>3.8289646372317854E-4</v>
      </c>
      <c r="AG2204" s="253" t="str">
        <f t="shared" si="536"/>
        <v/>
      </c>
      <c r="AH2204" s="253" t="str">
        <f t="shared" si="537"/>
        <v/>
      </c>
      <c r="AI2204" s="253">
        <f t="shared" si="538"/>
        <v>3.1726627026566336E-6</v>
      </c>
      <c r="AJ2204" s="253" t="str">
        <f t="shared" si="539"/>
        <v/>
      </c>
      <c r="AK2204" s="253" t="str">
        <f t="shared" si="540"/>
        <v/>
      </c>
      <c r="AO2204" s="253">
        <v>1443</v>
      </c>
      <c r="AP2204" s="253">
        <f t="shared" si="541"/>
        <v>2264.5107140062537</v>
      </c>
      <c r="AQ2204" s="253">
        <f t="shared" si="542"/>
        <v>6.4947216273479811E-5</v>
      </c>
      <c r="AR2204" s="253">
        <f t="shared" si="543"/>
        <v>0.96180272138822331</v>
      </c>
      <c r="AS2204" s="253">
        <f>IF(OR(AR2204&lt;$T$757,AR2204&gt;$T$758),AQ2204,"")</f>
        <v>6.4947216273479811E-5</v>
      </c>
      <c r="AT2204" s="253" t="str">
        <f t="shared" si="544"/>
        <v/>
      </c>
      <c r="AU2204" s="253" t="str">
        <f t="shared" si="545"/>
        <v/>
      </c>
      <c r="AV2204" s="253">
        <f t="shared" si="546"/>
        <v>0</v>
      </c>
      <c r="AW2204" s="253">
        <f t="shared" si="547"/>
        <v>6.4947216273479811E-5</v>
      </c>
      <c r="AX2204" s="253" t="str">
        <f t="shared" si="548"/>
        <v/>
      </c>
      <c r="AZ2204" s="259"/>
      <c r="BA2204" s="259">
        <f>BA2203+$BD$753</f>
        <v>9.2672000000000239</v>
      </c>
      <c r="BB2204" s="274">
        <f t="shared" si="531"/>
        <v>0.23403724964324182</v>
      </c>
      <c r="BC2204" s="259">
        <f t="shared" si="532"/>
        <v>4.3221834872333997E-4</v>
      </c>
      <c r="BD2204" s="259" t="str">
        <f t="shared" si="529"/>
        <v/>
      </c>
      <c r="BE2204" s="254" t="str">
        <f t="shared" si="530"/>
        <v/>
      </c>
    </row>
    <row r="2205" spans="1:57" ht="20.100000000000001" customHeight="1" x14ac:dyDescent="0.25">
      <c r="A2205" s="248">
        <v>1444</v>
      </c>
      <c r="B2205" s="247">
        <f>$B$755+(A2205*$B$758)</f>
        <v>4269.0897414011033</v>
      </c>
      <c r="C2205" s="247">
        <f>_xlfn.NORM.DIST($B2205,$B$752,$B$753,0)</f>
        <v>3.428444528729821E-5</v>
      </c>
      <c r="D2205" s="247">
        <f>_xlfn.NORM.DIST($B2205,$B$752,$B$753,1)</f>
        <v>0.96213354142708329</v>
      </c>
      <c r="E2205" s="247">
        <f>IF(OR(D2205&lt;$F$757,D2205&gt;$F$758),C2205,"")</f>
        <v>3.428444528729821E-5</v>
      </c>
      <c r="F2205" s="247" t="str">
        <f>IF(AND(D2205&gt;$F$757,D2205&lt;$F$758),C2205,"")</f>
        <v/>
      </c>
      <c r="G2205" s="247" t="str">
        <f>IF(C2205=MAX($C$761:$C$2761),C2205,"")</f>
        <v/>
      </c>
      <c r="H2205" s="247">
        <f>_xlfn.NORM.DIST(B2205,$F$753,$F$754,0)</f>
        <v>0</v>
      </c>
      <c r="I2205" s="247">
        <f>IF(H2205=MAX($H$761:$H$2761),C2205,"")</f>
        <v>3.428444528729821E-5</v>
      </c>
      <c r="J2205" s="247" t="str">
        <f>IF(I2205=MIN($I$761:$I$2761),I2205,"")</f>
        <v/>
      </c>
      <c r="K2205" s="247"/>
      <c r="L2205" s="247"/>
      <c r="M2205" s="247"/>
      <c r="N2205" s="247"/>
      <c r="O2205" s="248">
        <v>1444</v>
      </c>
      <c r="P2205" s="247">
        <f>$P$755+(O2205*$P$758)</f>
        <v>248.78344035477676</v>
      </c>
      <c r="Q2205" s="247">
        <f>_xlfn.NORM.DIST(P2205,P$752,P$753,0)</f>
        <v>5.8831638254102086E-4</v>
      </c>
      <c r="R2205" s="247">
        <f>_xlfn.NORM.DIST(P2205,P$752,P$753,1)</f>
        <v>0.96213354142708341</v>
      </c>
      <c r="S2205" s="253">
        <f>IF(OR(R2205&lt;$T$757,R2205&gt;$T$758),Q2205,"")</f>
        <v>5.8831638254102086E-4</v>
      </c>
      <c r="T2205" s="253" t="str">
        <f>IF(AND(R2205&gt;$T$757,R2205&lt;$T$758),Q2205,"")</f>
        <v/>
      </c>
      <c r="U2205" s="253" t="str">
        <f>IF(Q2205=MAX($Q$761:$Q$2761),Q2205,"")</f>
        <v/>
      </c>
      <c r="V2205" s="253">
        <f>_xlfn.NORM.DIST(P2205,$T$753,$T$754,0)</f>
        <v>5.0270905908000406E-94</v>
      </c>
      <c r="W2205" s="253" t="str">
        <f>IF(V2205=MAX($V$761:$V$2761),Q2205,"")</f>
        <v/>
      </c>
      <c r="X2205" s="253" t="str">
        <f t="shared" si="533"/>
        <v/>
      </c>
      <c r="AB2205" s="259">
        <v>1444</v>
      </c>
      <c r="AC2205" s="253">
        <f t="shared" si="549"/>
        <v>384.97524995842514</v>
      </c>
      <c r="AD2205" s="253">
        <f t="shared" si="534"/>
        <v>3.8018904768926981E-4</v>
      </c>
      <c r="AE2205" s="253">
        <f t="shared" si="535"/>
        <v>0.96213354142708329</v>
      </c>
      <c r="AF2205" s="253">
        <f>IF(OR(AE2205&lt;$T$757,AE2205&gt;$T$758),AD2205,"")</f>
        <v>3.8018904768926981E-4</v>
      </c>
      <c r="AG2205" s="253" t="str">
        <f t="shared" si="536"/>
        <v/>
      </c>
      <c r="AH2205" s="253" t="str">
        <f t="shared" si="537"/>
        <v/>
      </c>
      <c r="AI2205" s="253">
        <f t="shared" si="538"/>
        <v>3.1276864843268122E-6</v>
      </c>
      <c r="AJ2205" s="253" t="str">
        <f t="shared" si="539"/>
        <v/>
      </c>
      <c r="AK2205" s="253" t="str">
        <f t="shared" si="540"/>
        <v/>
      </c>
      <c r="AO2205" s="259">
        <v>1444</v>
      </c>
      <c r="AP2205" s="253">
        <f t="shared" si="541"/>
        <v>2269.6224763403543</v>
      </c>
      <c r="AQ2205" s="253">
        <f t="shared" si="542"/>
        <v>6.4487982116583244E-5</v>
      </c>
      <c r="AR2205" s="253">
        <f t="shared" si="543"/>
        <v>0.96213354142708329</v>
      </c>
      <c r="AS2205" s="253">
        <f>IF(OR(AR2205&lt;$T$757,AR2205&gt;$T$758),AQ2205,"")</f>
        <v>6.4487982116583244E-5</v>
      </c>
      <c r="AT2205" s="253" t="str">
        <f t="shared" si="544"/>
        <v/>
      </c>
      <c r="AU2205" s="253" t="str">
        <f t="shared" si="545"/>
        <v/>
      </c>
      <c r="AV2205" s="253">
        <f t="shared" si="546"/>
        <v>0</v>
      </c>
      <c r="AW2205" s="253">
        <f t="shared" si="547"/>
        <v>6.4487982116583244E-5</v>
      </c>
      <c r="AX2205" s="253" t="str">
        <f t="shared" si="548"/>
        <v/>
      </c>
      <c r="AZ2205" s="259"/>
      <c r="BA2205" s="259">
        <f>BA2204+$BD$753</f>
        <v>9.2736000000000232</v>
      </c>
      <c r="BB2205" s="274">
        <f t="shared" si="531"/>
        <v>0.23360503129451848</v>
      </c>
      <c r="BC2205" s="259">
        <f t="shared" si="532"/>
        <v>4.3158143820051786E-4</v>
      </c>
      <c r="BD2205" s="259" t="str">
        <f t="shared" si="529"/>
        <v/>
      </c>
      <c r="BE2205" s="254" t="str">
        <f t="shared" si="530"/>
        <v/>
      </c>
    </row>
    <row r="2206" spans="1:57" ht="20.100000000000001" customHeight="1" x14ac:dyDescent="0.25">
      <c r="A2206" s="247">
        <v>1445</v>
      </c>
      <c r="B2206" s="247">
        <f>$B$755+(A2206*$B$758)</f>
        <v>4278.704808386241</v>
      </c>
      <c r="C2206" s="247">
        <f>_xlfn.NORM.DIST($B2206,$B$752,$B$753,0)</f>
        <v>3.4041479323493909E-5</v>
      </c>
      <c r="D2206" s="247">
        <f>_xlfn.NORM.DIST($B2206,$B$752,$B$753,1)</f>
        <v>0.96246201965148326</v>
      </c>
      <c r="E2206" s="247">
        <f>IF(OR(D2206&lt;$F$757,D2206&gt;$F$758),C2206,"")</f>
        <v>3.4041479323493909E-5</v>
      </c>
      <c r="F2206" s="247" t="str">
        <f>IF(AND(D2206&gt;$F$757,D2206&lt;$F$758),C2206,"")</f>
        <v/>
      </c>
      <c r="G2206" s="247" t="str">
        <f>IF(C2206=MAX($C$761:$C$2761),C2206,"")</f>
        <v/>
      </c>
      <c r="H2206" s="247">
        <f>_xlfn.NORM.DIST(B2206,$F$753,$F$754,0)</f>
        <v>0</v>
      </c>
      <c r="I2206" s="247">
        <f>IF(H2206=MAX($H$761:$H$2761),C2206,"")</f>
        <v>3.4041479323493909E-5</v>
      </c>
      <c r="J2206" s="247" t="str">
        <f>IF(I2206=MIN($I$761:$I$2761),I2206,"")</f>
        <v/>
      </c>
      <c r="K2206" s="247"/>
      <c r="L2206" s="247"/>
      <c r="M2206" s="247"/>
      <c r="N2206" s="247"/>
      <c r="O2206" s="247">
        <v>1445</v>
      </c>
      <c r="P2206" s="247">
        <f>$P$755+(O2206*$P$758)</f>
        <v>249.34376341863879</v>
      </c>
      <c r="Q2206" s="247">
        <f>_xlfn.NORM.DIST(P2206,P$752,P$753,0)</f>
        <v>5.8414711989995772E-4</v>
      </c>
      <c r="R2206" s="247">
        <f>_xlfn.NORM.DIST(P2206,P$752,P$753,1)</f>
        <v>0.96246201965148315</v>
      </c>
      <c r="S2206" s="253">
        <f>IF(OR(R2206&lt;$T$757,R2206&gt;$T$758),Q2206,"")</f>
        <v>5.8414711989995772E-4</v>
      </c>
      <c r="T2206" s="253" t="str">
        <f>IF(AND(R2206&gt;$T$757,R2206&lt;$T$758),Q2206,"")</f>
        <v/>
      </c>
      <c r="U2206" s="253" t="str">
        <f>IF(Q2206=MAX($Q$761:$Q$2761),Q2206,"")</f>
        <v/>
      </c>
      <c r="V2206" s="253">
        <f>_xlfn.NORM.DIST(P2206,$T$753,$T$754,0)</f>
        <v>4.6323285528285432E-94</v>
      </c>
      <c r="W2206" s="253" t="str">
        <f>IF(V2206=MAX($V$761:$V$2761),Q2206,"")</f>
        <v/>
      </c>
      <c r="X2206" s="253" t="str">
        <f t="shared" si="533"/>
        <v/>
      </c>
      <c r="AB2206" s="253">
        <v>1445</v>
      </c>
      <c r="AC2206" s="253">
        <f t="shared" si="549"/>
        <v>385.84231133220555</v>
      </c>
      <c r="AD2206" s="253">
        <f t="shared" si="534"/>
        <v>3.7749473551284087E-4</v>
      </c>
      <c r="AE2206" s="253">
        <f t="shared" si="535"/>
        <v>0.96246201965148326</v>
      </c>
      <c r="AF2206" s="253">
        <f>IF(OR(AE2206&lt;$T$757,AE2206&gt;$T$758),AD2206,"")</f>
        <v>3.7749473551284087E-4</v>
      </c>
      <c r="AG2206" s="253" t="str">
        <f t="shared" si="536"/>
        <v/>
      </c>
      <c r="AH2206" s="253" t="str">
        <f t="shared" si="537"/>
        <v/>
      </c>
      <c r="AI2206" s="253">
        <f t="shared" si="538"/>
        <v>3.0832985235202006E-6</v>
      </c>
      <c r="AJ2206" s="253" t="str">
        <f t="shared" si="539"/>
        <v/>
      </c>
      <c r="AK2206" s="253" t="str">
        <f t="shared" si="540"/>
        <v/>
      </c>
      <c r="AO2206" s="253">
        <v>1445</v>
      </c>
      <c r="AP2206" s="253">
        <f t="shared" si="541"/>
        <v>2274.734238674454</v>
      </c>
      <c r="AQ2206" s="253">
        <f t="shared" si="542"/>
        <v>6.403097064687884E-5</v>
      </c>
      <c r="AR2206" s="253">
        <f t="shared" si="543"/>
        <v>0.96246201965148315</v>
      </c>
      <c r="AS2206" s="253">
        <f>IF(OR(AR2206&lt;$T$757,AR2206&gt;$T$758),AQ2206,"")</f>
        <v>6.403097064687884E-5</v>
      </c>
      <c r="AT2206" s="253" t="str">
        <f t="shared" si="544"/>
        <v/>
      </c>
      <c r="AU2206" s="253" t="str">
        <f t="shared" si="545"/>
        <v/>
      </c>
      <c r="AV2206" s="253">
        <f t="shared" si="546"/>
        <v>0</v>
      </c>
      <c r="AW2206" s="253">
        <f t="shared" si="547"/>
        <v>6.403097064687884E-5</v>
      </c>
      <c r="AX2206" s="253" t="str">
        <f t="shared" si="548"/>
        <v/>
      </c>
      <c r="AZ2206" s="259"/>
      <c r="BA2206" s="259">
        <f>BA2205+$BD$753</f>
        <v>9.2800000000000225</v>
      </c>
      <c r="BB2206" s="274">
        <f t="shared" si="531"/>
        <v>0.23317344985631797</v>
      </c>
      <c r="BC2206" s="259">
        <f t="shared" si="532"/>
        <v>4.3094495344550565E-4</v>
      </c>
      <c r="BD2206" s="259" t="str">
        <f t="shared" si="529"/>
        <v/>
      </c>
      <c r="BE2206" s="254" t="str">
        <f t="shared" si="530"/>
        <v/>
      </c>
    </row>
    <row r="2207" spans="1:57" ht="20.100000000000001" customHeight="1" x14ac:dyDescent="0.25">
      <c r="A2207" s="247">
        <v>1446</v>
      </c>
      <c r="B2207" s="247">
        <f>$B$755+(A2207*$B$758)</f>
        <v>4288.3198753713787</v>
      </c>
      <c r="C2207" s="247">
        <f>_xlfn.NORM.DIST($B2207,$B$752,$B$753,0)</f>
        <v>3.3799694404053145E-5</v>
      </c>
      <c r="D2207" s="247">
        <f>_xlfn.NORM.DIST($B2207,$B$752,$B$753,1)</f>
        <v>0.9627881674202996</v>
      </c>
      <c r="E2207" s="247">
        <f>IF(OR(D2207&lt;$F$757,D2207&gt;$F$758),C2207,"")</f>
        <v>3.3799694404053145E-5</v>
      </c>
      <c r="F2207" s="247" t="str">
        <f>IF(AND(D2207&gt;$F$757,D2207&lt;$F$758),C2207,"")</f>
        <v/>
      </c>
      <c r="G2207" s="247" t="str">
        <f>IF(C2207=MAX($C$761:$C$2761),C2207,"")</f>
        <v/>
      </c>
      <c r="H2207" s="247">
        <f>_xlfn.NORM.DIST(B2207,$F$753,$F$754,0)</f>
        <v>0</v>
      </c>
      <c r="I2207" s="247">
        <f>IF(H2207=MAX($H$761:$H$2761),C2207,"")</f>
        <v>3.3799694404053145E-5</v>
      </c>
      <c r="J2207" s="247" t="str">
        <f>IF(I2207=MIN($I$761:$I$2761),I2207,"")</f>
        <v/>
      </c>
      <c r="K2207" s="247"/>
      <c r="L2207" s="247"/>
      <c r="M2207" s="247"/>
      <c r="N2207" s="247"/>
      <c r="O2207" s="247">
        <v>1446</v>
      </c>
      <c r="P2207" s="247">
        <f>$P$755+(O2207*$P$758)</f>
        <v>249.90408648250093</v>
      </c>
      <c r="Q2207" s="247">
        <f>_xlfn.NORM.DIST(P2207,P$752,P$753,0)</f>
        <v>5.7999812381831289E-4</v>
      </c>
      <c r="R2207" s="247">
        <f>_xlfn.NORM.DIST(P2207,P$752,P$753,1)</f>
        <v>0.9627881674202996</v>
      </c>
      <c r="S2207" s="253">
        <f>IF(OR(R2207&lt;$T$757,R2207&gt;$T$758),Q2207,"")</f>
        <v>5.7999812381831289E-4</v>
      </c>
      <c r="T2207" s="253" t="str">
        <f>IF(AND(R2207&gt;$T$757,R2207&lt;$T$758),Q2207,"")</f>
        <v/>
      </c>
      <c r="U2207" s="253" t="str">
        <f>IF(Q2207=MAX($Q$761:$Q$2761),Q2207,"")</f>
        <v/>
      </c>
      <c r="V2207" s="253">
        <f>_xlfn.NORM.DIST(P2207,$T$753,$T$754,0)</f>
        <v>4.2684976729648752E-94</v>
      </c>
      <c r="W2207" s="253" t="str">
        <f>IF(V2207=MAX($V$761:$V$2761),Q2207,"")</f>
        <v/>
      </c>
      <c r="X2207" s="253" t="str">
        <f t="shared" si="533"/>
        <v/>
      </c>
      <c r="AB2207" s="253">
        <v>1446</v>
      </c>
      <c r="AC2207" s="253">
        <f t="shared" si="549"/>
        <v>386.70937270598574</v>
      </c>
      <c r="AD2207" s="253">
        <f t="shared" si="534"/>
        <v>3.7481352024167362E-4</v>
      </c>
      <c r="AE2207" s="253">
        <f t="shared" si="535"/>
        <v>0.9627881674202996</v>
      </c>
      <c r="AF2207" s="253">
        <f>IF(OR(AE2207&lt;$T$757,AE2207&gt;$T$758),AD2207,"")</f>
        <v>3.7481352024167362E-4</v>
      </c>
      <c r="AG2207" s="253" t="str">
        <f t="shared" si="536"/>
        <v/>
      </c>
      <c r="AH2207" s="253" t="str">
        <f t="shared" si="537"/>
        <v/>
      </c>
      <c r="AI2207" s="253">
        <f t="shared" si="538"/>
        <v>3.0394918820414791E-6</v>
      </c>
      <c r="AJ2207" s="253" t="str">
        <f t="shared" si="539"/>
        <v/>
      </c>
      <c r="AK2207" s="253" t="str">
        <f t="shared" si="540"/>
        <v/>
      </c>
      <c r="AO2207" s="253">
        <v>1446</v>
      </c>
      <c r="AP2207" s="253">
        <f t="shared" si="541"/>
        <v>2279.8460010085537</v>
      </c>
      <c r="AQ2207" s="253">
        <f t="shared" si="542"/>
        <v>6.3576180685125217E-5</v>
      </c>
      <c r="AR2207" s="253">
        <f t="shared" si="543"/>
        <v>0.9627881674202996</v>
      </c>
      <c r="AS2207" s="253">
        <f>IF(OR(AR2207&lt;$T$757,AR2207&gt;$T$758),AQ2207,"")</f>
        <v>6.3576180685125217E-5</v>
      </c>
      <c r="AT2207" s="253" t="str">
        <f t="shared" si="544"/>
        <v/>
      </c>
      <c r="AU2207" s="253" t="str">
        <f t="shared" si="545"/>
        <v/>
      </c>
      <c r="AV2207" s="253">
        <f t="shared" si="546"/>
        <v>0</v>
      </c>
      <c r="AW2207" s="253">
        <f t="shared" si="547"/>
        <v>6.3576180685125217E-5</v>
      </c>
      <c r="AX2207" s="253" t="str">
        <f t="shared" si="548"/>
        <v/>
      </c>
      <c r="AZ2207" s="259"/>
      <c r="BA2207" s="259">
        <f>BA2206+$BD$753</f>
        <v>9.2864000000000217</v>
      </c>
      <c r="BB2207" s="274">
        <f t="shared" si="531"/>
        <v>0.23274250490287246</v>
      </c>
      <c r="BC2207" s="259">
        <f t="shared" si="532"/>
        <v>4.3030889605016887E-4</v>
      </c>
      <c r="BD2207" s="259" t="str">
        <f t="shared" si="529"/>
        <v/>
      </c>
      <c r="BE2207" s="254" t="str">
        <f t="shared" si="530"/>
        <v/>
      </c>
    </row>
    <row r="2208" spans="1:57" ht="20.100000000000001" customHeight="1" x14ac:dyDescent="0.25">
      <c r="A2208" s="247">
        <v>1447</v>
      </c>
      <c r="B2208" s="247">
        <f>$B$755+(A2208*$B$758)</f>
        <v>4297.9349423565163</v>
      </c>
      <c r="C2208" s="247">
        <f>_xlfn.NORM.DIST($B2208,$B$752,$B$753,0)</f>
        <v>3.3559089850002711E-5</v>
      </c>
      <c r="D2208" s="247">
        <f>_xlfn.NORM.DIST($B2208,$B$752,$B$753,1)</f>
        <v>0.96311199608613041</v>
      </c>
      <c r="E2208" s="247">
        <f>IF(OR(D2208&lt;$F$757,D2208&gt;$F$758),C2208,"")</f>
        <v>3.3559089850002711E-5</v>
      </c>
      <c r="F2208" s="247" t="str">
        <f>IF(AND(D2208&gt;$F$757,D2208&lt;$F$758),C2208,"")</f>
        <v/>
      </c>
      <c r="G2208" s="247" t="str">
        <f>IF(C2208=MAX($C$761:$C$2761),C2208,"")</f>
        <v/>
      </c>
      <c r="H2208" s="247">
        <f>_xlfn.NORM.DIST(B2208,$F$753,$F$754,0)</f>
        <v>0</v>
      </c>
      <c r="I2208" s="247">
        <f>IF(H2208=MAX($H$761:$H$2761),C2208,"")</f>
        <v>3.3559089850002711E-5</v>
      </c>
      <c r="J2208" s="247" t="str">
        <f>IF(I2208=MIN($I$761:$I$2761),I2208,"")</f>
        <v/>
      </c>
      <c r="K2208" s="247"/>
      <c r="L2208" s="247"/>
      <c r="M2208" s="247"/>
      <c r="N2208" s="247"/>
      <c r="O2208" s="247">
        <v>1447</v>
      </c>
      <c r="P2208" s="247">
        <f>$P$755+(O2208*$P$758)</f>
        <v>250.46440954636307</v>
      </c>
      <c r="Q2208" s="247">
        <f>_xlfn.NORM.DIST(P2208,P$752,P$753,0)</f>
        <v>5.758693826449999E-4</v>
      </c>
      <c r="R2208" s="247">
        <f>_xlfn.NORM.DIST(P2208,P$752,P$753,1)</f>
        <v>0.96311199608613052</v>
      </c>
      <c r="S2208" s="253">
        <f>IF(OR(R2208&lt;$T$757,R2208&gt;$T$758),Q2208,"")</f>
        <v>5.758693826449999E-4</v>
      </c>
      <c r="T2208" s="253" t="str">
        <f>IF(AND(R2208&gt;$T$757,R2208&lt;$T$758),Q2208,"")</f>
        <v/>
      </c>
      <c r="U2208" s="253" t="str">
        <f>IF(Q2208=MAX($Q$761:$Q$2761),Q2208,"")</f>
        <v/>
      </c>
      <c r="V2208" s="253">
        <f>_xlfn.NORM.DIST(P2208,$T$753,$T$754,0)</f>
        <v>3.9331797512838463E-94</v>
      </c>
      <c r="W2208" s="253" t="str">
        <f>IF(V2208=MAX($V$761:$V$2761),Q2208,"")</f>
        <v/>
      </c>
      <c r="X2208" s="253" t="str">
        <f t="shared" si="533"/>
        <v/>
      </c>
      <c r="AB2208" s="253">
        <v>1447</v>
      </c>
      <c r="AC2208" s="253">
        <f t="shared" si="549"/>
        <v>387.57643407976593</v>
      </c>
      <c r="AD2208" s="253">
        <f t="shared" si="534"/>
        <v>3.7214539434645837E-4</v>
      </c>
      <c r="AE2208" s="253">
        <f t="shared" si="535"/>
        <v>0.96311199608613041</v>
      </c>
      <c r="AF2208" s="253">
        <f>IF(OR(AE2208&lt;$T$757,AE2208&gt;$T$758),AD2208,"")</f>
        <v>3.7214539434645837E-4</v>
      </c>
      <c r="AG2208" s="253" t="str">
        <f t="shared" si="536"/>
        <v/>
      </c>
      <c r="AH2208" s="253" t="str">
        <f t="shared" si="537"/>
        <v/>
      </c>
      <c r="AI2208" s="253">
        <f t="shared" si="538"/>
        <v>2.9962596925116129E-6</v>
      </c>
      <c r="AJ2208" s="253" t="str">
        <f t="shared" si="539"/>
        <v/>
      </c>
      <c r="AK2208" s="253" t="str">
        <f t="shared" si="540"/>
        <v/>
      </c>
      <c r="AO2208" s="253">
        <v>1447</v>
      </c>
      <c r="AP2208" s="253">
        <f t="shared" si="541"/>
        <v>2284.9577633426534</v>
      </c>
      <c r="AQ2208" s="253">
        <f t="shared" si="542"/>
        <v>6.3123610954194745E-5</v>
      </c>
      <c r="AR2208" s="253">
        <f t="shared" si="543"/>
        <v>0.96311199608613041</v>
      </c>
      <c r="AS2208" s="253">
        <f>IF(OR(AR2208&lt;$T$757,AR2208&gt;$T$758),AQ2208,"")</f>
        <v>6.3123610954194745E-5</v>
      </c>
      <c r="AT2208" s="253" t="str">
        <f t="shared" si="544"/>
        <v/>
      </c>
      <c r="AU2208" s="253" t="str">
        <f t="shared" si="545"/>
        <v/>
      </c>
      <c r="AV2208" s="253">
        <f t="shared" si="546"/>
        <v>0</v>
      </c>
      <c r="AW2208" s="253">
        <f t="shared" si="547"/>
        <v>6.3123610954194745E-5</v>
      </c>
      <c r="AX2208" s="253" t="str">
        <f t="shared" si="548"/>
        <v/>
      </c>
      <c r="AZ2208" s="259"/>
      <c r="BA2208" s="259">
        <f>BA2207+$BD$753</f>
        <v>9.292800000000021</v>
      </c>
      <c r="BB2208" s="274">
        <f t="shared" si="531"/>
        <v>0.23231219600682229</v>
      </c>
      <c r="BC2208" s="259">
        <f t="shared" si="532"/>
        <v>4.2967326759693614E-4</v>
      </c>
      <c r="BD2208" s="259" t="str">
        <f t="shared" si="529"/>
        <v/>
      </c>
      <c r="BE2208" s="254" t="str">
        <f t="shared" si="530"/>
        <v/>
      </c>
    </row>
    <row r="2209" spans="1:57" ht="20.100000000000001" customHeight="1" x14ac:dyDescent="0.25">
      <c r="A2209" s="247">
        <v>1448</v>
      </c>
      <c r="B2209" s="247">
        <f>$B$755+(A2209*$B$758)</f>
        <v>4307.550009341654</v>
      </c>
      <c r="C2209" s="247">
        <f>_xlfn.NORM.DIST($B2209,$B$752,$B$753,0)</f>
        <v>3.3319664930741948E-5</v>
      </c>
      <c r="D2209" s="247">
        <f>_xlfn.NORM.DIST($B2209,$B$752,$B$753,1)</f>
        <v>0.96343351699479696</v>
      </c>
      <c r="E2209" s="247">
        <f>IF(OR(D2209&lt;$F$757,D2209&gt;$F$758),C2209,"")</f>
        <v>3.3319664930741948E-5</v>
      </c>
      <c r="F2209" s="247" t="str">
        <f>IF(AND(D2209&gt;$F$757,D2209&lt;$F$758),C2209,"")</f>
        <v/>
      </c>
      <c r="G2209" s="247" t="str">
        <f>IF(C2209=MAX($C$761:$C$2761),C2209,"")</f>
        <v/>
      </c>
      <c r="H2209" s="247">
        <f>_xlfn.NORM.DIST(B2209,$F$753,$F$754,0)</f>
        <v>0</v>
      </c>
      <c r="I2209" s="247">
        <f>IF(H2209=MAX($H$761:$H$2761),C2209,"")</f>
        <v>3.3319664930741948E-5</v>
      </c>
      <c r="J2209" s="247" t="str">
        <f>IF(I2209=MIN($I$761:$I$2761),I2209,"")</f>
        <v/>
      </c>
      <c r="K2209" s="247"/>
      <c r="L2209" s="247"/>
      <c r="M2209" s="247"/>
      <c r="N2209" s="247"/>
      <c r="O2209" s="247">
        <v>1448</v>
      </c>
      <c r="P2209" s="247">
        <f>$P$755+(O2209*$P$758)</f>
        <v>251.0247326102251</v>
      </c>
      <c r="Q2209" s="247">
        <f>_xlfn.NORM.DIST(P2209,P$752,P$753,0)</f>
        <v>5.7176088384301314E-4</v>
      </c>
      <c r="R2209" s="247">
        <f>_xlfn.NORM.DIST(P2209,P$752,P$753,1)</f>
        <v>0.96343351699479696</v>
      </c>
      <c r="S2209" s="253">
        <f>IF(OR(R2209&lt;$T$757,R2209&gt;$T$758),Q2209,"")</f>
        <v>5.7176088384301314E-4</v>
      </c>
      <c r="T2209" s="253" t="str">
        <f>IF(AND(R2209&gt;$T$757,R2209&lt;$T$758),Q2209,"")</f>
        <v/>
      </c>
      <c r="U2209" s="253" t="str">
        <f>IF(Q2209=MAX($Q$761:$Q$2761),Q2209,"")</f>
        <v/>
      </c>
      <c r="V2209" s="253">
        <f>_xlfn.NORM.DIST(P2209,$T$753,$T$754,0)</f>
        <v>3.6241452203245903E-94</v>
      </c>
      <c r="W2209" s="253" t="str">
        <f>IF(V2209=MAX($V$761:$V$2761),Q2209,"")</f>
        <v/>
      </c>
      <c r="X2209" s="253" t="str">
        <f t="shared" si="533"/>
        <v/>
      </c>
      <c r="AB2209" s="253">
        <v>1448</v>
      </c>
      <c r="AC2209" s="253">
        <f t="shared" si="549"/>
        <v>388.44349545354612</v>
      </c>
      <c r="AD2209" s="253">
        <f t="shared" si="534"/>
        <v>3.6949034972537625E-4</v>
      </c>
      <c r="AE2209" s="253">
        <f t="shared" si="535"/>
        <v>0.96343351699479696</v>
      </c>
      <c r="AF2209" s="253">
        <f>IF(OR(AE2209&lt;$T$757,AE2209&gt;$T$758),AD2209,"")</f>
        <v>3.6949034972537625E-4</v>
      </c>
      <c r="AG2209" s="253" t="str">
        <f t="shared" si="536"/>
        <v/>
      </c>
      <c r="AH2209" s="253" t="str">
        <f t="shared" si="537"/>
        <v/>
      </c>
      <c r="AI2209" s="253">
        <f t="shared" si="538"/>
        <v>2.9535951577981834E-6</v>
      </c>
      <c r="AJ2209" s="253" t="str">
        <f t="shared" si="539"/>
        <v/>
      </c>
      <c r="AK2209" s="253" t="str">
        <f t="shared" si="540"/>
        <v/>
      </c>
      <c r="AO2209" s="253">
        <v>1448</v>
      </c>
      <c r="AP2209" s="253">
        <f t="shared" si="541"/>
        <v>2290.0695256767531</v>
      </c>
      <c r="AQ2209" s="253">
        <f t="shared" si="542"/>
        <v>6.2673260079850235E-5</v>
      </c>
      <c r="AR2209" s="253">
        <f t="shared" si="543"/>
        <v>0.96343351699479696</v>
      </c>
      <c r="AS2209" s="253">
        <f>IF(OR(AR2209&lt;$T$757,AR2209&gt;$T$758),AQ2209,"")</f>
        <v>6.2673260079850235E-5</v>
      </c>
      <c r="AT2209" s="253" t="str">
        <f t="shared" si="544"/>
        <v/>
      </c>
      <c r="AU2209" s="253" t="str">
        <f t="shared" si="545"/>
        <v/>
      </c>
      <c r="AV2209" s="253">
        <f t="shared" si="546"/>
        <v>0</v>
      </c>
      <c r="AW2209" s="253">
        <f t="shared" si="547"/>
        <v>6.2673260079850235E-5</v>
      </c>
      <c r="AX2209" s="253" t="str">
        <f t="shared" si="548"/>
        <v/>
      </c>
      <c r="AZ2209" s="259"/>
      <c r="BA2209" s="259">
        <f>BA2208+$BD$753</f>
        <v>9.2992000000000203</v>
      </c>
      <c r="BB2209" s="274">
        <f t="shared" si="531"/>
        <v>0.23188252273922536</v>
      </c>
      <c r="BC2209" s="259">
        <f t="shared" si="532"/>
        <v>4.2903806966110292E-4</v>
      </c>
      <c r="BD2209" s="259" t="str">
        <f t="shared" si="529"/>
        <v/>
      </c>
      <c r="BE2209" s="254" t="str">
        <f t="shared" si="530"/>
        <v/>
      </c>
    </row>
    <row r="2210" spans="1:57" ht="20.100000000000001" customHeight="1" x14ac:dyDescent="0.25">
      <c r="A2210" s="247">
        <v>1449</v>
      </c>
      <c r="B2210" s="247">
        <f>$B$755+(A2210*$B$758)</f>
        <v>4317.1650763267917</v>
      </c>
      <c r="C2210" s="247">
        <f>_xlfn.NORM.DIST($B2210,$B$752,$B$753,0)</f>
        <v>3.3081418864456863E-5</v>
      </c>
      <c r="D2210" s="247">
        <f>_xlfn.NORM.DIST($B2210,$B$752,$B$753,1)</f>
        <v>0.9637527414848488</v>
      </c>
      <c r="E2210" s="247">
        <f>IF(OR(D2210&lt;$F$757,D2210&gt;$F$758),C2210,"")</f>
        <v>3.3081418864456863E-5</v>
      </c>
      <c r="F2210" s="247" t="str">
        <f>IF(AND(D2210&gt;$F$757,D2210&lt;$F$758),C2210,"")</f>
        <v/>
      </c>
      <c r="G2210" s="247" t="str">
        <f>IF(C2210=MAX($C$761:$C$2761),C2210,"")</f>
        <v/>
      </c>
      <c r="H2210" s="247">
        <f>_xlfn.NORM.DIST(B2210,$F$753,$F$754,0)</f>
        <v>0</v>
      </c>
      <c r="I2210" s="247">
        <f>IF(H2210=MAX($H$761:$H$2761),C2210,"")</f>
        <v>3.3081418864456863E-5</v>
      </c>
      <c r="J2210" s="247" t="str">
        <f>IF(I2210=MIN($I$761:$I$2761),I2210,"")</f>
        <v/>
      </c>
      <c r="K2210" s="247"/>
      <c r="L2210" s="247"/>
      <c r="M2210" s="247"/>
      <c r="N2210" s="247"/>
      <c r="O2210" s="247">
        <v>1449</v>
      </c>
      <c r="P2210" s="247">
        <f>$P$755+(O2210*$P$758)</f>
        <v>251.58505567408724</v>
      </c>
      <c r="Q2210" s="247">
        <f>_xlfn.NORM.DIST(P2210,P$752,P$753,0)</f>
        <v>5.6767261399652948E-4</v>
      </c>
      <c r="R2210" s="247">
        <f>_xlfn.NORM.DIST(P2210,P$752,P$753,1)</f>
        <v>0.9637527414848488</v>
      </c>
      <c r="S2210" s="253">
        <f>IF(OR(R2210&lt;$T$757,R2210&gt;$T$758),Q2210,"")</f>
        <v>5.6767261399652948E-4</v>
      </c>
      <c r="T2210" s="253" t="str">
        <f>IF(AND(R2210&gt;$T$757,R2210&lt;$T$758),Q2210,"")</f>
        <v/>
      </c>
      <c r="U2210" s="253" t="str">
        <f>IF(Q2210=MAX($Q$761:$Q$2761),Q2210,"")</f>
        <v/>
      </c>
      <c r="V2210" s="253">
        <f>_xlfn.NORM.DIST(P2210,$T$753,$T$754,0)</f>
        <v>3.3393384638829045E-94</v>
      </c>
      <c r="W2210" s="253" t="str">
        <f>IF(V2210=MAX($V$761:$V$2761),Q2210,"")</f>
        <v/>
      </c>
      <c r="X2210" s="253" t="str">
        <f t="shared" si="533"/>
        <v/>
      </c>
      <c r="AB2210" s="253">
        <v>1449</v>
      </c>
      <c r="AC2210" s="253">
        <f t="shared" si="549"/>
        <v>389.31055682732631</v>
      </c>
      <c r="AD2210" s="253">
        <f t="shared" si="534"/>
        <v>3.6684837770869041E-4</v>
      </c>
      <c r="AE2210" s="253">
        <f t="shared" si="535"/>
        <v>0.9637527414848488</v>
      </c>
      <c r="AF2210" s="253">
        <f>IF(OR(AE2210&lt;$T$757,AE2210&gt;$T$758),AD2210,"")</f>
        <v>3.6684837770869041E-4</v>
      </c>
      <c r="AG2210" s="253" t="str">
        <f t="shared" si="536"/>
        <v/>
      </c>
      <c r="AH2210" s="253" t="str">
        <f t="shared" si="537"/>
        <v/>
      </c>
      <c r="AI2210" s="253">
        <f t="shared" si="538"/>
        <v>2.9114915504481021E-6</v>
      </c>
      <c r="AJ2210" s="253" t="str">
        <f t="shared" si="539"/>
        <v/>
      </c>
      <c r="AK2210" s="253" t="str">
        <f t="shared" si="540"/>
        <v/>
      </c>
      <c r="AO2210" s="253">
        <v>1449</v>
      </c>
      <c r="AP2210" s="253">
        <f t="shared" si="541"/>
        <v>2295.1812880108537</v>
      </c>
      <c r="AQ2210" s="253">
        <f t="shared" si="542"/>
        <v>6.2225126591523595E-5</v>
      </c>
      <c r="AR2210" s="253">
        <f t="shared" si="543"/>
        <v>0.9637527414848488</v>
      </c>
      <c r="AS2210" s="253">
        <f>IF(OR(AR2210&lt;$T$757,AR2210&gt;$T$758),AQ2210,"")</f>
        <v>6.2225126591523595E-5</v>
      </c>
      <c r="AT2210" s="253" t="str">
        <f t="shared" si="544"/>
        <v/>
      </c>
      <c r="AU2210" s="253" t="str">
        <f t="shared" si="545"/>
        <v/>
      </c>
      <c r="AV2210" s="253">
        <f t="shared" si="546"/>
        <v>0</v>
      </c>
      <c r="AW2210" s="253">
        <f t="shared" si="547"/>
        <v>6.2225126591523595E-5</v>
      </c>
      <c r="AX2210" s="253" t="str">
        <f t="shared" si="548"/>
        <v/>
      </c>
      <c r="AZ2210" s="259"/>
      <c r="BA2210" s="259">
        <f>BA2209+$BD$753</f>
        <v>9.3056000000000196</v>
      </c>
      <c r="BB2210" s="274">
        <f t="shared" si="531"/>
        <v>0.23145348466956425</v>
      </c>
      <c r="BC2210" s="259">
        <f t="shared" si="532"/>
        <v>4.2840330380783387E-4</v>
      </c>
      <c r="BD2210" s="259" t="str">
        <f t="shared" si="529"/>
        <v/>
      </c>
      <c r="BE2210" s="254" t="str">
        <f t="shared" si="530"/>
        <v/>
      </c>
    </row>
    <row r="2211" spans="1:57" ht="20.100000000000001" customHeight="1" x14ac:dyDescent="0.25">
      <c r="A2211" s="247">
        <v>1450</v>
      </c>
      <c r="B2211" s="247">
        <f>$B$755+(A2211*$B$758)</f>
        <v>4326.7801433119294</v>
      </c>
      <c r="C2211" s="247">
        <f>_xlfn.NORM.DIST($B2211,$B$752,$B$753,0)</f>
        <v>3.2844350818535306E-5</v>
      </c>
      <c r="D2211" s="247">
        <f>_xlfn.NORM.DIST($B2211,$B$752,$B$753,1)</f>
        <v>0.96406968088707423</v>
      </c>
      <c r="E2211" s="247">
        <f>IF(OR(D2211&lt;$F$757,D2211&gt;$F$758),C2211,"")</f>
        <v>3.2844350818535306E-5</v>
      </c>
      <c r="F2211" s="247" t="str">
        <f>IF(AND(D2211&gt;$F$757,D2211&lt;$F$758),C2211,"")</f>
        <v/>
      </c>
      <c r="G2211" s="247" t="str">
        <f>IF(C2211=MAX($C$761:$C$2761),C2211,"")</f>
        <v/>
      </c>
      <c r="H2211" s="247">
        <f>_xlfn.NORM.DIST(B2211,$F$753,$F$754,0)</f>
        <v>0</v>
      </c>
      <c r="I2211" s="247">
        <f>IF(H2211=MAX($H$761:$H$2761),C2211,"")</f>
        <v>3.2844350818535306E-5</v>
      </c>
      <c r="J2211" s="247" t="str">
        <f>IF(I2211=MIN($I$761:$I$2761),I2211,"")</f>
        <v/>
      </c>
      <c r="K2211" s="247"/>
      <c r="L2211" s="247"/>
      <c r="M2211" s="247"/>
      <c r="N2211" s="247"/>
      <c r="O2211" s="247">
        <v>1450</v>
      </c>
      <c r="P2211" s="247">
        <f>$P$755+(O2211*$P$758)</f>
        <v>252.14537873794939</v>
      </c>
      <c r="Q2211" s="247">
        <f>_xlfn.NORM.DIST(P2211,P$752,P$753,0)</f>
        <v>5.6360455881803969E-4</v>
      </c>
      <c r="R2211" s="247">
        <f>_xlfn.NORM.DIST(P2211,P$752,P$753,1)</f>
        <v>0.96406968088707423</v>
      </c>
      <c r="S2211" s="253">
        <f>IF(OR(R2211&lt;$T$757,R2211&gt;$T$758),Q2211,"")</f>
        <v>5.6360455881803969E-4</v>
      </c>
      <c r="T2211" s="253" t="str">
        <f>IF(AND(R2211&gt;$T$757,R2211&lt;$T$758),Q2211,"")</f>
        <v/>
      </c>
      <c r="U2211" s="253" t="str">
        <f>IF(Q2211=MAX($Q$761:$Q$2761),Q2211,"")</f>
        <v/>
      </c>
      <c r="V2211" s="253">
        <f>_xlfn.NORM.DIST(P2211,$T$753,$T$754,0)</f>
        <v>3.0768642758448078E-94</v>
      </c>
      <c r="W2211" s="253" t="str">
        <f>IF(V2211=MAX($V$761:$V$2761),Q2211,"")</f>
        <v/>
      </c>
      <c r="X2211" s="253" t="str">
        <f t="shared" si="533"/>
        <v/>
      </c>
      <c r="AB2211" s="253">
        <v>1450</v>
      </c>
      <c r="AC2211" s="253">
        <f t="shared" si="549"/>
        <v>390.17761820110672</v>
      </c>
      <c r="AD2211" s="253">
        <f t="shared" si="534"/>
        <v>3.6421946906334957E-4</v>
      </c>
      <c r="AE2211" s="253">
        <f t="shared" si="535"/>
        <v>0.96406968088707423</v>
      </c>
      <c r="AF2211" s="253">
        <f>IF(OR(AE2211&lt;$T$757,AE2211&gt;$T$758),AD2211,"")</f>
        <v>3.6421946906334957E-4</v>
      </c>
      <c r="AG2211" s="253" t="str">
        <f t="shared" si="536"/>
        <v/>
      </c>
      <c r="AH2211" s="253" t="str">
        <f t="shared" si="537"/>
        <v/>
      </c>
      <c r="AI2211" s="253">
        <f t="shared" si="538"/>
        <v>2.8699422121229401E-6</v>
      </c>
      <c r="AJ2211" s="253" t="str">
        <f t="shared" si="539"/>
        <v/>
      </c>
      <c r="AK2211" s="253" t="str">
        <f t="shared" si="540"/>
        <v/>
      </c>
      <c r="AO2211" s="253">
        <v>1450</v>
      </c>
      <c r="AP2211" s="253">
        <f t="shared" si="541"/>
        <v>2300.2930503449534</v>
      </c>
      <c r="AQ2211" s="253">
        <f t="shared" si="542"/>
        <v>6.1779208923097239E-5</v>
      </c>
      <c r="AR2211" s="253">
        <f t="shared" si="543"/>
        <v>0.96406968088707423</v>
      </c>
      <c r="AS2211" s="253">
        <f>IF(OR(AR2211&lt;$T$757,AR2211&gt;$T$758),AQ2211,"")</f>
        <v>6.1779208923097239E-5</v>
      </c>
      <c r="AT2211" s="253" t="str">
        <f t="shared" si="544"/>
        <v/>
      </c>
      <c r="AU2211" s="253" t="str">
        <f t="shared" si="545"/>
        <v/>
      </c>
      <c r="AV2211" s="253">
        <f t="shared" si="546"/>
        <v>0</v>
      </c>
      <c r="AW2211" s="253">
        <f t="shared" si="547"/>
        <v>6.1779208923097239E-5</v>
      </c>
      <c r="AX2211" s="253" t="str">
        <f t="shared" si="548"/>
        <v/>
      </c>
      <c r="AZ2211" s="259"/>
      <c r="BA2211" s="259">
        <f>BA2210+$BD$753</f>
        <v>9.3120000000000189</v>
      </c>
      <c r="BB2211" s="274">
        <f t="shared" si="531"/>
        <v>0.23102508136575642</v>
      </c>
      <c r="BC2211" s="259">
        <f t="shared" si="532"/>
        <v>4.2776897159554905E-4</v>
      </c>
      <c r="BD2211" s="259" t="str">
        <f t="shared" si="529"/>
        <v/>
      </c>
      <c r="BE2211" s="254" t="str">
        <f t="shared" si="530"/>
        <v/>
      </c>
    </row>
    <row r="2212" spans="1:57" ht="20.100000000000001" customHeight="1" x14ac:dyDescent="0.25">
      <c r="A2212" s="248">
        <v>1451</v>
      </c>
      <c r="B2212" s="247">
        <f>$B$755+(A2212*$B$758)</f>
        <v>4336.3952102970652</v>
      </c>
      <c r="C2212" s="247">
        <f>_xlfn.NORM.DIST($B2212,$B$752,$B$753,0)</f>
        <v>3.2608459909983412E-5</v>
      </c>
      <c r="D2212" s="247">
        <f>_xlfn.NORM.DIST($B2212,$B$752,$B$753,1)</f>
        <v>0.96438434652401284</v>
      </c>
      <c r="E2212" s="247">
        <f>IF(OR(D2212&lt;$F$757,D2212&gt;$F$758),C2212,"")</f>
        <v>3.2608459909983412E-5</v>
      </c>
      <c r="F2212" s="247" t="str">
        <f>IF(AND(D2212&gt;$F$757,D2212&lt;$F$758),C2212,"")</f>
        <v/>
      </c>
      <c r="G2212" s="247" t="str">
        <f>IF(C2212=MAX($C$761:$C$2761),C2212,"")</f>
        <v/>
      </c>
      <c r="H2212" s="247">
        <f>_xlfn.NORM.DIST(B2212,$F$753,$F$754,0)</f>
        <v>0</v>
      </c>
      <c r="I2212" s="247">
        <f>IF(H2212=MAX($H$761:$H$2761),C2212,"")</f>
        <v>3.2608459909983412E-5</v>
      </c>
      <c r="J2212" s="247" t="str">
        <f>IF(I2212=MIN($I$761:$I$2761),I2212,"")</f>
        <v/>
      </c>
      <c r="K2212" s="247"/>
      <c r="L2212" s="247"/>
      <c r="M2212" s="247"/>
      <c r="N2212" s="247"/>
      <c r="O2212" s="248">
        <v>1451</v>
      </c>
      <c r="P2212" s="247">
        <f>$P$755+(O2212*$P$758)</f>
        <v>252.70570180181153</v>
      </c>
      <c r="Q2212" s="247">
        <f>_xlfn.NORM.DIST(P2212,P$752,P$753,0)</f>
        <v>5.5955670315548914E-4</v>
      </c>
      <c r="R2212" s="247">
        <f>_xlfn.NORM.DIST(P2212,P$752,P$753,1)</f>
        <v>0.96438434652401295</v>
      </c>
      <c r="S2212" s="253">
        <f>IF(OR(R2212&lt;$T$757,R2212&gt;$T$758),Q2212,"")</f>
        <v>5.5955670315548914E-4</v>
      </c>
      <c r="T2212" s="253" t="str">
        <f>IF(AND(R2212&gt;$T$757,R2212&lt;$T$758),Q2212,"")</f>
        <v/>
      </c>
      <c r="U2212" s="253" t="str">
        <f>IF(Q2212=MAX($Q$761:$Q$2761),Q2212,"")</f>
        <v/>
      </c>
      <c r="V2212" s="253">
        <f>_xlfn.NORM.DIST(P2212,$T$753,$T$754,0)</f>
        <v>2.8349753707430253E-94</v>
      </c>
      <c r="W2212" s="253" t="str">
        <f>IF(V2212=MAX($V$761:$V$2761),Q2212,"")</f>
        <v/>
      </c>
      <c r="X2212" s="253" t="str">
        <f t="shared" si="533"/>
        <v/>
      </c>
      <c r="AB2212" s="259">
        <v>1451</v>
      </c>
      <c r="AC2212" s="253">
        <f t="shared" si="549"/>
        <v>391.04467957488691</v>
      </c>
      <c r="AD2212" s="253">
        <f t="shared" si="534"/>
        <v>3.616036139976084E-4</v>
      </c>
      <c r="AE2212" s="253">
        <f t="shared" si="535"/>
        <v>0.96438434652401284</v>
      </c>
      <c r="AF2212" s="253">
        <f>IF(OR(AE2212&lt;$T$757,AE2212&gt;$T$758),AD2212,"")</f>
        <v>3.616036139976084E-4</v>
      </c>
      <c r="AG2212" s="253" t="str">
        <f t="shared" si="536"/>
        <v/>
      </c>
      <c r="AH2212" s="253" t="str">
        <f t="shared" si="537"/>
        <v/>
      </c>
      <c r="AI2212" s="253">
        <f t="shared" si="538"/>
        <v>2.8289405530367944E-6</v>
      </c>
      <c r="AJ2212" s="253" t="str">
        <f t="shared" si="539"/>
        <v/>
      </c>
      <c r="AK2212" s="253" t="str">
        <f t="shared" si="540"/>
        <v/>
      </c>
      <c r="AO2212" s="259">
        <v>1451</v>
      </c>
      <c r="AP2212" s="253">
        <f t="shared" si="541"/>
        <v>2305.4048126790531</v>
      </c>
      <c r="AQ2212" s="253">
        <f t="shared" si="542"/>
        <v>6.1335505413686917E-5</v>
      </c>
      <c r="AR2212" s="253">
        <f t="shared" si="543"/>
        <v>0.96438434652401284</v>
      </c>
      <c r="AS2212" s="253">
        <f>IF(OR(AR2212&lt;$T$757,AR2212&gt;$T$758),AQ2212,"")</f>
        <v>6.1335505413686917E-5</v>
      </c>
      <c r="AT2212" s="253" t="str">
        <f t="shared" si="544"/>
        <v/>
      </c>
      <c r="AU2212" s="253" t="str">
        <f t="shared" si="545"/>
        <v/>
      </c>
      <c r="AV2212" s="253">
        <f t="shared" si="546"/>
        <v>0</v>
      </c>
      <c r="AW2212" s="253">
        <f t="shared" si="547"/>
        <v>6.1335505413686917E-5</v>
      </c>
      <c r="AX2212" s="253" t="str">
        <f t="shared" si="548"/>
        <v/>
      </c>
      <c r="AZ2212" s="259"/>
      <c r="BA2212" s="259">
        <f>BA2211+$BD$753</f>
        <v>9.3184000000000182</v>
      </c>
      <c r="BB2212" s="274">
        <f t="shared" si="531"/>
        <v>0.23059731239416087</v>
      </c>
      <c r="BC2212" s="259">
        <f t="shared" si="532"/>
        <v>4.2713507457334265E-4</v>
      </c>
      <c r="BD2212" s="259" t="str">
        <f t="shared" si="529"/>
        <v/>
      </c>
      <c r="BE2212" s="254" t="str">
        <f t="shared" si="530"/>
        <v/>
      </c>
    </row>
    <row r="2213" spans="1:57" ht="20.100000000000001" customHeight="1" x14ac:dyDescent="0.25">
      <c r="A2213" s="247">
        <v>1452</v>
      </c>
      <c r="B2213" s="247">
        <f>$B$755+(A2213*$B$758)</f>
        <v>4346.0102772822029</v>
      </c>
      <c r="C2213" s="247">
        <f>_xlfn.NORM.DIST($B2213,$B$752,$B$753,0)</f>
        <v>3.2373745205842729E-5</v>
      </c>
      <c r="D2213" s="247">
        <f>_xlfn.NORM.DIST($B2213,$B$752,$B$753,1)</f>
        <v>0.96469674970947417</v>
      </c>
      <c r="E2213" s="247">
        <f>IF(OR(D2213&lt;$F$757,D2213&gt;$F$758),C2213,"")</f>
        <v>3.2373745205842729E-5</v>
      </c>
      <c r="F2213" s="247" t="str">
        <f>IF(AND(D2213&gt;$F$757,D2213&lt;$F$758),C2213,"")</f>
        <v/>
      </c>
      <c r="G2213" s="247" t="str">
        <f>IF(C2213=MAX($C$761:$C$2761),C2213,"")</f>
        <v/>
      </c>
      <c r="H2213" s="247">
        <f>_xlfn.NORM.DIST(B2213,$F$753,$F$754,0)</f>
        <v>0</v>
      </c>
      <c r="I2213" s="247">
        <f>IF(H2213=MAX($H$761:$H$2761),C2213,"")</f>
        <v>3.2373745205842729E-5</v>
      </c>
      <c r="J2213" s="247" t="str">
        <f>IF(I2213=MIN($I$761:$I$2761),I2213,"")</f>
        <v/>
      </c>
      <c r="K2213" s="247"/>
      <c r="L2213" s="247"/>
      <c r="M2213" s="247"/>
      <c r="N2213" s="247"/>
      <c r="O2213" s="247">
        <v>1452</v>
      </c>
      <c r="P2213" s="247">
        <f>$P$755+(O2213*$P$758)</f>
        <v>253.26602486567356</v>
      </c>
      <c r="Q2213" s="247">
        <f>_xlfn.NORM.DIST(P2213,P$752,P$753,0)</f>
        <v>5.55529030999441E-4</v>
      </c>
      <c r="R2213" s="247">
        <f>_xlfn.NORM.DIST(P2213,P$752,P$753,1)</f>
        <v>0.96469674970947417</v>
      </c>
      <c r="S2213" s="253">
        <f>IF(OR(R2213&lt;$T$757,R2213&gt;$T$758),Q2213,"")</f>
        <v>5.55529030999441E-4</v>
      </c>
      <c r="T2213" s="253" t="str">
        <f>IF(AND(R2213&gt;$T$757,R2213&lt;$T$758),Q2213,"")</f>
        <v/>
      </c>
      <c r="U2213" s="253" t="str">
        <f>IF(Q2213=MAX($Q$761:$Q$2761),Q2213,"")</f>
        <v/>
      </c>
      <c r="V2213" s="253">
        <f>_xlfn.NORM.DIST(P2213,$T$753,$T$754,0)</f>
        <v>2.6120608645226548E-94</v>
      </c>
      <c r="W2213" s="253" t="str">
        <f>IF(V2213=MAX($V$761:$V$2761),Q2213,"")</f>
        <v/>
      </c>
      <c r="X2213" s="253" t="str">
        <f t="shared" si="533"/>
        <v/>
      </c>
      <c r="AB2213" s="253">
        <v>1452</v>
      </c>
      <c r="AC2213" s="253">
        <f t="shared" si="549"/>
        <v>391.9117409486671</v>
      </c>
      <c r="AD2213" s="253">
        <f t="shared" si="534"/>
        <v>3.5900080216565015E-4</v>
      </c>
      <c r="AE2213" s="253">
        <f t="shared" si="535"/>
        <v>0.96469674970947417</v>
      </c>
      <c r="AF2213" s="253">
        <f>IF(OR(AE2213&lt;$T$757,AE2213&gt;$T$758),AD2213,"")</f>
        <v>3.5900080216565015E-4</v>
      </c>
      <c r="AG2213" s="253" t="str">
        <f t="shared" si="536"/>
        <v/>
      </c>
      <c r="AH2213" s="253" t="str">
        <f t="shared" si="537"/>
        <v/>
      </c>
      <c r="AI2213" s="253">
        <f t="shared" si="538"/>
        <v>2.7884800513966662E-6</v>
      </c>
      <c r="AJ2213" s="253" t="str">
        <f t="shared" si="539"/>
        <v/>
      </c>
      <c r="AK2213" s="253" t="str">
        <f t="shared" si="540"/>
        <v/>
      </c>
      <c r="AO2213" s="253">
        <v>1452</v>
      </c>
      <c r="AP2213" s="253">
        <f t="shared" si="541"/>
        <v>2310.5165750131528</v>
      </c>
      <c r="AQ2213" s="253">
        <f t="shared" si="542"/>
        <v>6.08940143084267E-5</v>
      </c>
      <c r="AR2213" s="253">
        <f t="shared" si="543"/>
        <v>0.96469674970947417</v>
      </c>
      <c r="AS2213" s="253">
        <f>IF(OR(AR2213&lt;$T$757,AR2213&gt;$T$758),AQ2213,"")</f>
        <v>6.08940143084267E-5</v>
      </c>
      <c r="AT2213" s="253" t="str">
        <f t="shared" si="544"/>
        <v/>
      </c>
      <c r="AU2213" s="253" t="str">
        <f t="shared" si="545"/>
        <v/>
      </c>
      <c r="AV2213" s="253">
        <f t="shared" si="546"/>
        <v>0</v>
      </c>
      <c r="AW2213" s="253">
        <f t="shared" si="547"/>
        <v>6.08940143084267E-5</v>
      </c>
      <c r="AX2213" s="253" t="str">
        <f t="shared" si="548"/>
        <v/>
      </c>
      <c r="AZ2213" s="259"/>
      <c r="BA2213" s="259">
        <f>BA2212+$BD$753</f>
        <v>9.3248000000000175</v>
      </c>
      <c r="BB2213" s="274">
        <f t="shared" si="531"/>
        <v>0.23017017731958753</v>
      </c>
      <c r="BC2213" s="259">
        <f t="shared" si="532"/>
        <v>4.2650161428223199E-4</v>
      </c>
      <c r="BD2213" s="259" t="str">
        <f t="shared" si="529"/>
        <v/>
      </c>
      <c r="BE2213" s="254" t="str">
        <f t="shared" si="530"/>
        <v/>
      </c>
    </row>
    <row r="2214" spans="1:57" ht="20.100000000000001" customHeight="1" x14ac:dyDescent="0.25">
      <c r="A2214" s="247">
        <v>1453</v>
      </c>
      <c r="B2214" s="247">
        <f>$B$755+(A2214*$B$758)</f>
        <v>4355.6253442673406</v>
      </c>
      <c r="C2214" s="247">
        <f>_xlfn.NORM.DIST($B2214,$B$752,$B$753,0)</f>
        <v>3.2140205723608823E-5</v>
      </c>
      <c r="D2214" s="247">
        <f>_xlfn.NORM.DIST($B2214,$B$752,$B$753,1)</f>
        <v>0.96500690174805848</v>
      </c>
      <c r="E2214" s="247">
        <f>IF(OR(D2214&lt;$F$757,D2214&gt;$F$758),C2214,"")</f>
        <v>3.2140205723608823E-5</v>
      </c>
      <c r="F2214" s="247" t="str">
        <f>IF(AND(D2214&gt;$F$757,D2214&lt;$F$758),C2214,"")</f>
        <v/>
      </c>
      <c r="G2214" s="247" t="str">
        <f>IF(C2214=MAX($C$761:$C$2761),C2214,"")</f>
        <v/>
      </c>
      <c r="H2214" s="247">
        <f>_xlfn.NORM.DIST(B2214,$F$753,$F$754,0)</f>
        <v>0</v>
      </c>
      <c r="I2214" s="247">
        <f>IF(H2214=MAX($H$761:$H$2761),C2214,"")</f>
        <v>3.2140205723608823E-5</v>
      </c>
      <c r="J2214" s="247" t="str">
        <f>IF(I2214=MIN($I$761:$I$2761),I2214,"")</f>
        <v/>
      </c>
      <c r="K2214" s="247"/>
      <c r="L2214" s="247"/>
      <c r="M2214" s="247"/>
      <c r="N2214" s="247"/>
      <c r="O2214" s="247">
        <v>1453</v>
      </c>
      <c r="P2214" s="247">
        <f>$P$755+(O2214*$P$758)</f>
        <v>253.8263479295357</v>
      </c>
      <c r="Q2214" s="247">
        <f>_xlfn.NORM.DIST(P2214,P$752,P$753,0)</f>
        <v>5.5152152549025105E-4</v>
      </c>
      <c r="R2214" s="247">
        <f>_xlfn.NORM.DIST(P2214,P$752,P$753,1)</f>
        <v>0.96500690174805848</v>
      </c>
      <c r="S2214" s="253">
        <f>IF(OR(R2214&lt;$T$757,R2214&gt;$T$758),Q2214,"")</f>
        <v>5.5152152549025105E-4</v>
      </c>
      <c r="T2214" s="253" t="str">
        <f>IF(AND(R2214&gt;$T$757,R2214&lt;$T$758),Q2214,"")</f>
        <v/>
      </c>
      <c r="U2214" s="253" t="str">
        <f>IF(Q2214=MAX($Q$761:$Q$2761),Q2214,"")</f>
        <v/>
      </c>
      <c r="V2214" s="253">
        <f>_xlfn.NORM.DIST(P2214,$T$753,$T$754,0)</f>
        <v>2.406635650335502E-94</v>
      </c>
      <c r="W2214" s="253" t="str">
        <f>IF(V2214=MAX($V$761:$V$2761),Q2214,"")</f>
        <v/>
      </c>
      <c r="X2214" s="253" t="str">
        <f t="shared" si="533"/>
        <v/>
      </c>
      <c r="AB2214" s="253">
        <v>1453</v>
      </c>
      <c r="AC2214" s="253">
        <f t="shared" si="549"/>
        <v>392.77880232244729</v>
      </c>
      <c r="AD2214" s="253">
        <f t="shared" si="534"/>
        <v>3.5641102267222933E-4</v>
      </c>
      <c r="AE2214" s="253">
        <f t="shared" si="535"/>
        <v>0.96500690174805848</v>
      </c>
      <c r="AF2214" s="253">
        <f>IF(OR(AE2214&lt;$T$757,AE2214&gt;$T$758),AD2214,"")</f>
        <v>3.5641102267222933E-4</v>
      </c>
      <c r="AG2214" s="253" t="str">
        <f t="shared" si="536"/>
        <v/>
      </c>
      <c r="AH2214" s="253" t="str">
        <f t="shared" si="537"/>
        <v/>
      </c>
      <c r="AI2214" s="253">
        <f t="shared" si="538"/>
        <v>2.7485542528455399E-6</v>
      </c>
      <c r="AJ2214" s="253" t="str">
        <f t="shared" si="539"/>
        <v/>
      </c>
      <c r="AK2214" s="253" t="str">
        <f t="shared" si="540"/>
        <v/>
      </c>
      <c r="AO2214" s="253">
        <v>1453</v>
      </c>
      <c r="AP2214" s="253">
        <f t="shared" si="541"/>
        <v>2315.6283373472534</v>
      </c>
      <c r="AQ2214" s="253">
        <f t="shared" si="542"/>
        <v>6.0454733759255959E-5</v>
      </c>
      <c r="AR2214" s="253">
        <f t="shared" si="543"/>
        <v>0.96500690174805848</v>
      </c>
      <c r="AS2214" s="253">
        <f>IF(OR(AR2214&lt;$T$757,AR2214&gt;$T$758),AQ2214,"")</f>
        <v>6.0454733759255959E-5</v>
      </c>
      <c r="AT2214" s="253" t="str">
        <f t="shared" si="544"/>
        <v/>
      </c>
      <c r="AU2214" s="253" t="str">
        <f t="shared" si="545"/>
        <v/>
      </c>
      <c r="AV2214" s="253">
        <f t="shared" si="546"/>
        <v>0</v>
      </c>
      <c r="AW2214" s="253">
        <f t="shared" si="547"/>
        <v>6.0454733759255959E-5</v>
      </c>
      <c r="AX2214" s="253" t="str">
        <f t="shared" si="548"/>
        <v/>
      </c>
      <c r="AZ2214" s="259"/>
      <c r="BA2214" s="259">
        <f>BA2213+$BD$753</f>
        <v>9.3312000000000168</v>
      </c>
      <c r="BB2214" s="274">
        <f t="shared" si="531"/>
        <v>0.22974367570530529</v>
      </c>
      <c r="BC2214" s="259">
        <f t="shared" si="532"/>
        <v>4.2586859225479667E-4</v>
      </c>
      <c r="BD2214" s="259" t="str">
        <f t="shared" si="529"/>
        <v/>
      </c>
      <c r="BE2214" s="254" t="str">
        <f t="shared" si="530"/>
        <v/>
      </c>
    </row>
    <row r="2215" spans="1:57" ht="20.100000000000001" customHeight="1" x14ac:dyDescent="0.25">
      <c r="A2215" s="247">
        <v>1454</v>
      </c>
      <c r="B2215" s="247">
        <f>$B$755+(A2215*$B$758)</f>
        <v>4365.2404112524782</v>
      </c>
      <c r="C2215" s="247">
        <f>_xlfn.NORM.DIST($B2215,$B$752,$B$753,0)</f>
        <v>3.1907840431650384E-5</v>
      </c>
      <c r="D2215" s="247">
        <f>_xlfn.NORM.DIST($B2215,$B$752,$B$753,1)</f>
        <v>0.96531481393468266</v>
      </c>
      <c r="E2215" s="247">
        <f>IF(OR(D2215&lt;$F$757,D2215&gt;$F$758),C2215,"")</f>
        <v>3.1907840431650384E-5</v>
      </c>
      <c r="F2215" s="247" t="str">
        <f>IF(AND(D2215&gt;$F$757,D2215&lt;$F$758),C2215,"")</f>
        <v/>
      </c>
      <c r="G2215" s="247" t="str">
        <f>IF(C2215=MAX($C$761:$C$2761),C2215,"")</f>
        <v/>
      </c>
      <c r="H2215" s="247">
        <f>_xlfn.NORM.DIST(B2215,$F$753,$F$754,0)</f>
        <v>0</v>
      </c>
      <c r="I2215" s="247">
        <f>IF(H2215=MAX($H$761:$H$2761),C2215,"")</f>
        <v>3.1907840431650384E-5</v>
      </c>
      <c r="J2215" s="247" t="str">
        <f>IF(I2215=MIN($I$761:$I$2761),I2215,"")</f>
        <v/>
      </c>
      <c r="K2215" s="247"/>
      <c r="L2215" s="247"/>
      <c r="M2215" s="247"/>
      <c r="N2215" s="247"/>
      <c r="O2215" s="247">
        <v>1454</v>
      </c>
      <c r="P2215" s="247">
        <f>$P$755+(O2215*$P$758)</f>
        <v>254.38667099339784</v>
      </c>
      <c r="Q2215" s="247">
        <f>_xlfn.NORM.DIST(P2215,P$752,P$753,0)</f>
        <v>5.4753416892526876E-4</v>
      </c>
      <c r="R2215" s="247">
        <f>_xlfn.NORM.DIST(P2215,P$752,P$753,1)</f>
        <v>0.96531481393468266</v>
      </c>
      <c r="S2215" s="253">
        <f>IF(OR(R2215&lt;$T$757,R2215&gt;$T$758),Q2215,"")</f>
        <v>5.4753416892526876E-4</v>
      </c>
      <c r="T2215" s="253" t="str">
        <f>IF(AND(R2215&gt;$T$757,R2215&lt;$T$758),Q2215,"")</f>
        <v/>
      </c>
      <c r="U2215" s="253" t="str">
        <f>IF(Q2215=MAX($Q$761:$Q$2761),Q2215,"")</f>
        <v/>
      </c>
      <c r="V2215" s="253">
        <f>_xlfn.NORM.DIST(P2215,$T$753,$T$754,0)</f>
        <v>2.2173305999677366E-94</v>
      </c>
      <c r="W2215" s="253" t="str">
        <f>IF(V2215=MAX($V$761:$V$2761),Q2215,"")</f>
        <v/>
      </c>
      <c r="X2215" s="253" t="str">
        <f t="shared" si="533"/>
        <v/>
      </c>
      <c r="AB2215" s="253">
        <v>1454</v>
      </c>
      <c r="AC2215" s="253">
        <f t="shared" si="549"/>
        <v>393.64586369622771</v>
      </c>
      <c r="AD2215" s="253">
        <f t="shared" si="534"/>
        <v>3.5383426407732015E-4</v>
      </c>
      <c r="AE2215" s="253">
        <f t="shared" si="535"/>
        <v>0.96531481393468277</v>
      </c>
      <c r="AF2215" s="253">
        <f>IF(OR(AE2215&lt;$T$757,AE2215&gt;$T$758),AD2215,"")</f>
        <v>3.5383426407732015E-4</v>
      </c>
      <c r="AG2215" s="253" t="str">
        <f t="shared" si="536"/>
        <v/>
      </c>
      <c r="AH2215" s="253" t="str">
        <f t="shared" si="537"/>
        <v/>
      </c>
      <c r="AI2215" s="253">
        <f t="shared" si="538"/>
        <v>2.7091567699079486E-6</v>
      </c>
      <c r="AJ2215" s="253" t="str">
        <f t="shared" si="539"/>
        <v/>
      </c>
      <c r="AK2215" s="253" t="str">
        <f t="shared" si="540"/>
        <v/>
      </c>
      <c r="AO2215" s="253">
        <v>1454</v>
      </c>
      <c r="AP2215" s="253">
        <f t="shared" si="541"/>
        <v>2320.7400996813531</v>
      </c>
      <c r="AQ2215" s="253">
        <f t="shared" si="542"/>
        <v>6.0017661825708242E-5</v>
      </c>
      <c r="AR2215" s="253">
        <f t="shared" si="543"/>
        <v>0.96531481393468266</v>
      </c>
      <c r="AS2215" s="253">
        <f>IF(OR(AR2215&lt;$T$757,AR2215&gt;$T$758),AQ2215,"")</f>
        <v>6.0017661825708242E-5</v>
      </c>
      <c r="AT2215" s="253" t="str">
        <f t="shared" si="544"/>
        <v/>
      </c>
      <c r="AU2215" s="253" t="str">
        <f t="shared" si="545"/>
        <v/>
      </c>
      <c r="AV2215" s="253">
        <f t="shared" si="546"/>
        <v>0</v>
      </c>
      <c r="AW2215" s="253">
        <f t="shared" si="547"/>
        <v>6.0017661825708242E-5</v>
      </c>
      <c r="AX2215" s="253" t="str">
        <f t="shared" si="548"/>
        <v/>
      </c>
      <c r="AZ2215" s="259"/>
      <c r="BA2215" s="259">
        <f>BA2214+$BD$753</f>
        <v>9.3376000000000161</v>
      </c>
      <c r="BB2215" s="274">
        <f t="shared" si="531"/>
        <v>0.2293178071130505</v>
      </c>
      <c r="BC2215" s="259">
        <f t="shared" si="532"/>
        <v>4.2523601001553946E-4</v>
      </c>
      <c r="BD2215" s="259" t="str">
        <f t="shared" si="529"/>
        <v/>
      </c>
      <c r="BE2215" s="254" t="str">
        <f t="shared" si="530"/>
        <v/>
      </c>
    </row>
    <row r="2216" spans="1:57" ht="20.100000000000001" customHeight="1" x14ac:dyDescent="0.25">
      <c r="A2216" s="247">
        <v>1455</v>
      </c>
      <c r="B2216" s="247">
        <f>$B$755+(A2216*$B$758)</f>
        <v>4374.8554782376159</v>
      </c>
      <c r="C2216" s="247">
        <f>_xlfn.NORM.DIST($B2216,$B$752,$B$753,0)</f>
        <v>3.1676648249629458E-5</v>
      </c>
      <c r="D2216" s="247">
        <f>_xlfn.NORM.DIST($B2216,$B$752,$B$753,1)</f>
        <v>0.96562049755410995</v>
      </c>
      <c r="E2216" s="247">
        <f>IF(OR(D2216&lt;$F$757,D2216&gt;$F$758),C2216,"")</f>
        <v>3.1676648249629458E-5</v>
      </c>
      <c r="F2216" s="247" t="str">
        <f>IF(AND(D2216&gt;$F$757,D2216&lt;$F$758),C2216,"")</f>
        <v/>
      </c>
      <c r="G2216" s="247" t="str">
        <f>IF(C2216=MAX($C$761:$C$2761),C2216,"")</f>
        <v/>
      </c>
      <c r="H2216" s="247">
        <f>_xlfn.NORM.DIST(B2216,$F$753,$F$754,0)</f>
        <v>0</v>
      </c>
      <c r="I2216" s="247">
        <f>IF(H2216=MAX($H$761:$H$2761),C2216,"")</f>
        <v>3.1676648249629458E-5</v>
      </c>
      <c r="J2216" s="247" t="str">
        <f>IF(I2216=MIN($I$761:$I$2761),I2216,"")</f>
        <v/>
      </c>
      <c r="K2216" s="247"/>
      <c r="L2216" s="247"/>
      <c r="M2216" s="247"/>
      <c r="N2216" s="247"/>
      <c r="O2216" s="247">
        <v>1455</v>
      </c>
      <c r="P2216" s="247">
        <f>$P$755+(O2216*$P$758)</f>
        <v>254.94699405725987</v>
      </c>
      <c r="Q2216" s="247">
        <f>_xlfn.NORM.DIST(P2216,P$752,P$753,0)</f>
        <v>5.435669427660435E-4</v>
      </c>
      <c r="R2216" s="247">
        <f>_xlfn.NORM.DIST(P2216,P$752,P$753,1)</f>
        <v>0.96562049755410995</v>
      </c>
      <c r="S2216" s="253">
        <f>IF(OR(R2216&lt;$T$757,R2216&gt;$T$758),Q2216,"")</f>
        <v>5.435669427660435E-4</v>
      </c>
      <c r="T2216" s="253" t="str">
        <f>IF(AND(R2216&gt;$T$757,R2216&lt;$T$758),Q2216,"")</f>
        <v/>
      </c>
      <c r="U2216" s="253" t="str">
        <f>IF(Q2216=MAX($Q$761:$Q$2761),Q2216,"")</f>
        <v/>
      </c>
      <c r="V2216" s="253">
        <f>_xlfn.NORM.DIST(P2216,$T$753,$T$754,0)</f>
        <v>2.042883526892587E-94</v>
      </c>
      <c r="W2216" s="253" t="str">
        <f>IF(V2216=MAX($V$761:$V$2761),Q2216,"")</f>
        <v/>
      </c>
      <c r="X2216" s="253" t="str">
        <f t="shared" si="533"/>
        <v/>
      </c>
      <c r="AB2216" s="253">
        <v>1455</v>
      </c>
      <c r="AC2216" s="253">
        <f t="shared" si="549"/>
        <v>394.5129250700079</v>
      </c>
      <c r="AD2216" s="253">
        <f t="shared" si="534"/>
        <v>3.5127051440077815E-4</v>
      </c>
      <c r="AE2216" s="253">
        <f t="shared" si="535"/>
        <v>0.96562049755411006</v>
      </c>
      <c r="AF2216" s="253">
        <f>IF(OR(AE2216&lt;$T$757,AE2216&gt;$T$758),AD2216,"")</f>
        <v>3.5127051440077815E-4</v>
      </c>
      <c r="AG2216" s="253" t="str">
        <f t="shared" si="536"/>
        <v/>
      </c>
      <c r="AH2216" s="253" t="str">
        <f t="shared" si="537"/>
        <v/>
      </c>
      <c r="AI2216" s="253">
        <f t="shared" si="538"/>
        <v>2.6702812814383089E-6</v>
      </c>
      <c r="AJ2216" s="253" t="str">
        <f t="shared" si="539"/>
        <v/>
      </c>
      <c r="AK2216" s="253" t="str">
        <f t="shared" si="540"/>
        <v/>
      </c>
      <c r="AO2216" s="253">
        <v>1455</v>
      </c>
      <c r="AP2216" s="253">
        <f t="shared" si="541"/>
        <v>2325.8518620154528</v>
      </c>
      <c r="AQ2216" s="253">
        <f t="shared" si="542"/>
        <v>5.9582796475701202E-5</v>
      </c>
      <c r="AR2216" s="253">
        <f t="shared" si="543"/>
        <v>0.96562049755410995</v>
      </c>
      <c r="AS2216" s="253">
        <f>IF(OR(AR2216&lt;$T$757,AR2216&gt;$T$758),AQ2216,"")</f>
        <v>5.9582796475701202E-5</v>
      </c>
      <c r="AT2216" s="253" t="str">
        <f t="shared" si="544"/>
        <v/>
      </c>
      <c r="AU2216" s="253" t="str">
        <f t="shared" si="545"/>
        <v/>
      </c>
      <c r="AV2216" s="253">
        <f t="shared" si="546"/>
        <v>0</v>
      </c>
      <c r="AW2216" s="253">
        <f t="shared" si="547"/>
        <v>5.9582796475701202E-5</v>
      </c>
      <c r="AX2216" s="253" t="str">
        <f t="shared" si="548"/>
        <v/>
      </c>
      <c r="AZ2216" s="259"/>
      <c r="BA2216" s="259">
        <f>BA2215+$BD$753</f>
        <v>9.3440000000000154</v>
      </c>
      <c r="BB2216" s="274">
        <f t="shared" si="531"/>
        <v>0.22889257110303496</v>
      </c>
      <c r="BC2216" s="259">
        <f t="shared" si="532"/>
        <v>4.2460386908046988E-4</v>
      </c>
      <c r="BD2216" s="259" t="str">
        <f t="shared" si="529"/>
        <v/>
      </c>
      <c r="BE2216" s="254" t="str">
        <f t="shared" si="530"/>
        <v/>
      </c>
    </row>
    <row r="2217" spans="1:57" ht="20.100000000000001" customHeight="1" x14ac:dyDescent="0.25">
      <c r="A2217" s="247">
        <v>1456</v>
      </c>
      <c r="B2217" s="247">
        <f>$B$755+(A2217*$B$758)</f>
        <v>4384.4705452227536</v>
      </c>
      <c r="C2217" s="247">
        <f>_xlfn.NORM.DIST($B2217,$B$752,$B$753,0)</f>
        <v>3.144662804892247E-5</v>
      </c>
      <c r="D2217" s="247">
        <f>_xlfn.NORM.DIST($B2217,$B$752,$B$753,1)</f>
        <v>0.96592396388048374</v>
      </c>
      <c r="E2217" s="247">
        <f>IF(OR(D2217&lt;$F$757,D2217&gt;$F$758),C2217,"")</f>
        <v>3.144662804892247E-5</v>
      </c>
      <c r="F2217" s="247" t="str">
        <f>IF(AND(D2217&gt;$F$757,D2217&lt;$F$758),C2217,"")</f>
        <v/>
      </c>
      <c r="G2217" s="247" t="str">
        <f>IF(C2217=MAX($C$761:$C$2761),C2217,"")</f>
        <v/>
      </c>
      <c r="H2217" s="247">
        <f>_xlfn.NORM.DIST(B2217,$F$753,$F$754,0)</f>
        <v>0</v>
      </c>
      <c r="I2217" s="247">
        <f>IF(H2217=MAX($H$761:$H$2761),C2217,"")</f>
        <v>3.144662804892247E-5</v>
      </c>
      <c r="J2217" s="247" t="str">
        <f>IF(I2217=MIN($I$761:$I$2761),I2217,"")</f>
        <v/>
      </c>
      <c r="K2217" s="247"/>
      <c r="L2217" s="247"/>
      <c r="M2217" s="247"/>
      <c r="N2217" s="247"/>
      <c r="O2217" s="247">
        <v>1456</v>
      </c>
      <c r="P2217" s="247">
        <f>$P$755+(O2217*$P$758)</f>
        <v>255.50731712112201</v>
      </c>
      <c r="Q2217" s="247">
        <f>_xlfn.NORM.DIST(P2217,P$752,P$753,0)</f>
        <v>5.3961982764554777E-4</v>
      </c>
      <c r="R2217" s="247">
        <f>_xlfn.NORM.DIST(P2217,P$752,P$753,1)</f>
        <v>0.96592396388048374</v>
      </c>
      <c r="S2217" s="253">
        <f>IF(OR(R2217&lt;$T$757,R2217&gt;$T$758),Q2217,"")</f>
        <v>5.3961982764554777E-4</v>
      </c>
      <c r="T2217" s="253" t="str">
        <f>IF(AND(R2217&gt;$T$757,R2217&lt;$T$758),Q2217,"")</f>
        <v/>
      </c>
      <c r="U2217" s="253" t="str">
        <f>IF(Q2217=MAX($Q$761:$Q$2761),Q2217,"")</f>
        <v/>
      </c>
      <c r="V2217" s="253">
        <f>_xlfn.NORM.DIST(P2217,$T$753,$T$754,0)</f>
        <v>1.8821308518786613E-94</v>
      </c>
      <c r="W2217" s="253" t="str">
        <f>IF(V2217=MAX($V$761:$V$2761),Q2217,"")</f>
        <v/>
      </c>
      <c r="X2217" s="253" t="str">
        <f t="shared" si="533"/>
        <v/>
      </c>
      <c r="AB2217" s="253">
        <v>1456</v>
      </c>
      <c r="AC2217" s="253">
        <f t="shared" si="549"/>
        <v>395.37998644378808</v>
      </c>
      <c r="AD2217" s="253">
        <f t="shared" si="534"/>
        <v>3.4871976112700484E-4</v>
      </c>
      <c r="AE2217" s="253">
        <f t="shared" si="535"/>
        <v>0.96592396388048374</v>
      </c>
      <c r="AF2217" s="253">
        <f>IF(OR(AE2217&lt;$T$757,AE2217&gt;$T$758),AD2217,"")</f>
        <v>3.4871976112700484E-4</v>
      </c>
      <c r="AG2217" s="253" t="str">
        <f t="shared" si="536"/>
        <v/>
      </c>
      <c r="AH2217" s="253" t="str">
        <f t="shared" si="537"/>
        <v/>
      </c>
      <c r="AI2217" s="253">
        <f t="shared" si="538"/>
        <v>2.631921532071697E-6</v>
      </c>
      <c r="AJ2217" s="253" t="str">
        <f t="shared" si="539"/>
        <v/>
      </c>
      <c r="AK2217" s="253" t="str">
        <f t="shared" si="540"/>
        <v/>
      </c>
      <c r="AO2217" s="253">
        <v>1456</v>
      </c>
      <c r="AP2217" s="253">
        <f t="shared" si="541"/>
        <v>2330.9636243495524</v>
      </c>
      <c r="AQ2217" s="253">
        <f t="shared" si="542"/>
        <v>5.9150135586328732E-5</v>
      </c>
      <c r="AR2217" s="253">
        <f t="shared" si="543"/>
        <v>0.96592396388048374</v>
      </c>
      <c r="AS2217" s="253">
        <f>IF(OR(AR2217&lt;$T$757,AR2217&gt;$T$758),AQ2217,"")</f>
        <v>5.9150135586328732E-5</v>
      </c>
      <c r="AT2217" s="253" t="str">
        <f t="shared" si="544"/>
        <v/>
      </c>
      <c r="AU2217" s="253" t="str">
        <f t="shared" si="545"/>
        <v/>
      </c>
      <c r="AV2217" s="253">
        <f t="shared" si="546"/>
        <v>0</v>
      </c>
      <c r="AW2217" s="253">
        <f t="shared" si="547"/>
        <v>5.9150135586328732E-5</v>
      </c>
      <c r="AX2217" s="253" t="str">
        <f t="shared" si="548"/>
        <v/>
      </c>
      <c r="AZ2217" s="259"/>
      <c r="BA2217" s="259">
        <f>BA2216+$BD$753</f>
        <v>9.3504000000000147</v>
      </c>
      <c r="BB2217" s="274">
        <f t="shared" si="531"/>
        <v>0.22846796723395449</v>
      </c>
      <c r="BC2217" s="259">
        <f t="shared" si="532"/>
        <v>4.2397217095729856E-4</v>
      </c>
      <c r="BD2217" s="259" t="str">
        <f t="shared" si="529"/>
        <v/>
      </c>
      <c r="BE2217" s="254" t="str">
        <f t="shared" si="530"/>
        <v/>
      </c>
    </row>
    <row r="2218" spans="1:57" ht="20.100000000000001" customHeight="1" x14ac:dyDescent="0.25">
      <c r="A2218" s="248">
        <v>1457</v>
      </c>
      <c r="B2218" s="247">
        <f>$B$755+(A2218*$B$758)</f>
        <v>4394.0856122078912</v>
      </c>
      <c r="C2218" s="247">
        <f>_xlfn.NORM.DIST($B2218,$B$752,$B$753,0)</f>
        <v>3.1217778653042058E-5</v>
      </c>
      <c r="D2218" s="247">
        <f>_xlfn.NORM.DIST($B2218,$B$752,$B$753,1)</f>
        <v>0.96622522417686485</v>
      </c>
      <c r="E2218" s="247">
        <f>IF(OR(D2218&lt;$F$757,D2218&gt;$F$758),C2218,"")</f>
        <v>3.1217778653042058E-5</v>
      </c>
      <c r="F2218" s="247" t="str">
        <f>IF(AND(D2218&gt;$F$757,D2218&lt;$F$758),C2218,"")</f>
        <v/>
      </c>
      <c r="G2218" s="247" t="str">
        <f>IF(C2218=MAX($C$761:$C$2761),C2218,"")</f>
        <v/>
      </c>
      <c r="H2218" s="247">
        <f>_xlfn.NORM.DIST(B2218,$F$753,$F$754,0)</f>
        <v>0</v>
      </c>
      <c r="I2218" s="247">
        <f>IF(H2218=MAX($H$761:$H$2761),C2218,"")</f>
        <v>3.1217778653042058E-5</v>
      </c>
      <c r="J2218" s="247" t="str">
        <f>IF(I2218=MIN($I$761:$I$2761),I2218,"")</f>
        <v/>
      </c>
      <c r="K2218" s="247"/>
      <c r="L2218" s="247"/>
      <c r="M2218" s="247"/>
      <c r="N2218" s="247"/>
      <c r="O2218" s="248">
        <v>1457</v>
      </c>
      <c r="P2218" s="247">
        <f>$P$755+(O2218*$P$758)</f>
        <v>256.06764018498416</v>
      </c>
      <c r="Q2218" s="247">
        <f>_xlfn.NORM.DIST(P2218,P$752,P$753,0)</f>
        <v>5.356928033754206E-4</v>
      </c>
      <c r="R2218" s="247">
        <f>_xlfn.NORM.DIST(P2218,P$752,P$753,1)</f>
        <v>0.96622522417686485</v>
      </c>
      <c r="S2218" s="253">
        <f>IF(OR(R2218&lt;$T$757,R2218&gt;$T$758),Q2218,"")</f>
        <v>5.356928033754206E-4</v>
      </c>
      <c r="T2218" s="253" t="str">
        <f>IF(AND(R2218&gt;$T$757,R2218&lt;$T$758),Q2218,"")</f>
        <v/>
      </c>
      <c r="U2218" s="253" t="str">
        <f>IF(Q2218=MAX($Q$761:$Q$2761),Q2218,"")</f>
        <v/>
      </c>
      <c r="V2218" s="253">
        <f>_xlfn.NORM.DIST(P2218,$T$753,$T$754,0)</f>
        <v>1.7339999166620231E-94</v>
      </c>
      <c r="W2218" s="253" t="str">
        <f>IF(V2218=MAX($V$761:$V$2761),Q2218,"")</f>
        <v/>
      </c>
      <c r="X2218" s="253" t="str">
        <f t="shared" si="533"/>
        <v/>
      </c>
      <c r="AB2218" s="259">
        <v>1457</v>
      </c>
      <c r="AC2218" s="253">
        <f t="shared" si="549"/>
        <v>396.24704781756827</v>
      </c>
      <c r="AD2218" s="253">
        <f t="shared" si="534"/>
        <v>3.4618199120962857E-4</v>
      </c>
      <c r="AE2218" s="253">
        <f t="shared" si="535"/>
        <v>0.96622522417686485</v>
      </c>
      <c r="AF2218" s="253">
        <f>IF(OR(AE2218&lt;$T$757,AE2218&gt;$T$758),AD2218,"")</f>
        <v>3.4618199120962857E-4</v>
      </c>
      <c r="AG2218" s="253" t="str">
        <f t="shared" si="536"/>
        <v/>
      </c>
      <c r="AH2218" s="253" t="str">
        <f t="shared" si="537"/>
        <v/>
      </c>
      <c r="AI2218" s="253">
        <f t="shared" si="538"/>
        <v>2.5940713316774626E-6</v>
      </c>
      <c r="AJ2218" s="253" t="str">
        <f t="shared" si="539"/>
        <v/>
      </c>
      <c r="AK2218" s="253" t="str">
        <f t="shared" si="540"/>
        <v/>
      </c>
      <c r="AO2218" s="259">
        <v>1457</v>
      </c>
      <c r="AP2218" s="253">
        <f t="shared" si="541"/>
        <v>2336.0753866836521</v>
      </c>
      <c r="AQ2218" s="253">
        <f t="shared" si="542"/>
        <v>5.871967694465443E-5</v>
      </c>
      <c r="AR2218" s="253">
        <f t="shared" si="543"/>
        <v>0.96622522417686485</v>
      </c>
      <c r="AS2218" s="253">
        <f>IF(OR(AR2218&lt;$T$757,AR2218&gt;$T$758),AQ2218,"")</f>
        <v>5.871967694465443E-5</v>
      </c>
      <c r="AT2218" s="253" t="str">
        <f t="shared" si="544"/>
        <v/>
      </c>
      <c r="AU2218" s="253" t="str">
        <f t="shared" si="545"/>
        <v/>
      </c>
      <c r="AV2218" s="253">
        <f t="shared" si="546"/>
        <v>0</v>
      </c>
      <c r="AW2218" s="253">
        <f t="shared" si="547"/>
        <v>5.871967694465443E-5</v>
      </c>
      <c r="AX2218" s="253" t="str">
        <f t="shared" si="548"/>
        <v/>
      </c>
      <c r="AZ2218" s="259"/>
      <c r="BA2218" s="259">
        <f>BA2217+$BD$753</f>
        <v>9.356800000000014</v>
      </c>
      <c r="BB2218" s="274">
        <f t="shared" si="531"/>
        <v>0.22804399506299719</v>
      </c>
      <c r="BC2218" s="259">
        <f t="shared" si="532"/>
        <v>4.2334091714588129E-4</v>
      </c>
      <c r="BD2218" s="259" t="str">
        <f t="shared" si="529"/>
        <v/>
      </c>
      <c r="BE2218" s="254" t="str">
        <f t="shared" si="530"/>
        <v/>
      </c>
    </row>
    <row r="2219" spans="1:57" ht="20.100000000000001" customHeight="1" x14ac:dyDescent="0.25">
      <c r="A2219" s="247">
        <v>1458</v>
      </c>
      <c r="B2219" s="247">
        <f>$B$755+(A2219*$B$758)</f>
        <v>4403.7006791930289</v>
      </c>
      <c r="C2219" s="247">
        <f>_xlfn.NORM.DIST($B2219,$B$752,$B$753,0)</f>
        <v>3.099009883805963E-5</v>
      </c>
      <c r="D2219" s="247">
        <f>_xlfn.NORM.DIST($B2219,$B$752,$B$753,1)</f>
        <v>0.966524289694774</v>
      </c>
      <c r="E2219" s="247">
        <f>IF(OR(D2219&lt;$F$757,D2219&gt;$F$758),C2219,"")</f>
        <v>3.099009883805963E-5</v>
      </c>
      <c r="F2219" s="247" t="str">
        <f>IF(AND(D2219&gt;$F$757,D2219&lt;$F$758),C2219,"")</f>
        <v/>
      </c>
      <c r="G2219" s="247" t="str">
        <f>IF(C2219=MAX($C$761:$C$2761),C2219,"")</f>
        <v/>
      </c>
      <c r="H2219" s="247">
        <f>_xlfn.NORM.DIST(B2219,$F$753,$F$754,0)</f>
        <v>0</v>
      </c>
      <c r="I2219" s="247">
        <f>IF(H2219=MAX($H$761:$H$2761),C2219,"")</f>
        <v>3.099009883805963E-5</v>
      </c>
      <c r="J2219" s="247" t="str">
        <f>IF(I2219=MIN($I$761:$I$2761),I2219,"")</f>
        <v/>
      </c>
      <c r="K2219" s="247"/>
      <c r="L2219" s="247"/>
      <c r="M2219" s="247"/>
      <c r="N2219" s="247"/>
      <c r="O2219" s="247">
        <v>1458</v>
      </c>
      <c r="P2219" s="247">
        <f>$P$755+(O2219*$P$758)</f>
        <v>256.6279632488463</v>
      </c>
      <c r="Q2219" s="247">
        <f>_xlfn.NORM.DIST(P2219,P$752,P$753,0)</f>
        <v>5.3178584895321481E-4</v>
      </c>
      <c r="R2219" s="247">
        <f>_xlfn.NORM.DIST(P2219,P$752,P$753,1)</f>
        <v>0.96652428969477411</v>
      </c>
      <c r="S2219" s="253">
        <f>IF(OR(R2219&lt;$T$757,R2219&gt;$T$758),Q2219,"")</f>
        <v>5.3178584895321481E-4</v>
      </c>
      <c r="T2219" s="253" t="str">
        <f>IF(AND(R2219&gt;$T$757,R2219&lt;$T$758),Q2219,"")</f>
        <v/>
      </c>
      <c r="U2219" s="253" t="str">
        <f>IF(Q2219=MAX($Q$761:$Q$2761),Q2219,"")</f>
        <v/>
      </c>
      <c r="V2219" s="253">
        <f>_xlfn.NORM.DIST(P2219,$T$753,$T$754,0)</f>
        <v>1.5975018954055056E-94</v>
      </c>
      <c r="W2219" s="253" t="str">
        <f>IF(V2219=MAX($V$761:$V$2761),Q2219,"")</f>
        <v/>
      </c>
      <c r="X2219" s="253" t="str">
        <f t="shared" si="533"/>
        <v/>
      </c>
      <c r="AB2219" s="253">
        <v>1458</v>
      </c>
      <c r="AC2219" s="253">
        <f t="shared" si="549"/>
        <v>397.11410919134846</v>
      </c>
      <c r="AD2219" s="253">
        <f t="shared" si="534"/>
        <v>3.4365719107619017E-4</v>
      </c>
      <c r="AE2219" s="253">
        <f t="shared" si="535"/>
        <v>0.966524289694774</v>
      </c>
      <c r="AF2219" s="253">
        <f>IF(OR(AE2219&lt;$T$757,AE2219&gt;$T$758),AD2219,"")</f>
        <v>3.4365719107619017E-4</v>
      </c>
      <c r="AG2219" s="253" t="str">
        <f t="shared" si="536"/>
        <v/>
      </c>
      <c r="AH2219" s="253" t="str">
        <f t="shared" si="537"/>
        <v/>
      </c>
      <c r="AI2219" s="253">
        <f t="shared" si="538"/>
        <v>2.5567245548153814E-6</v>
      </c>
      <c r="AJ2219" s="253" t="str">
        <f t="shared" si="539"/>
        <v/>
      </c>
      <c r="AK2219" s="253" t="str">
        <f t="shared" si="540"/>
        <v/>
      </c>
      <c r="AO2219" s="253">
        <v>1458</v>
      </c>
      <c r="AP2219" s="253">
        <f t="shared" si="541"/>
        <v>2341.1871490177527</v>
      </c>
      <c r="AQ2219" s="253">
        <f t="shared" si="542"/>
        <v>5.8291418248506434E-5</v>
      </c>
      <c r="AR2219" s="253">
        <f t="shared" si="543"/>
        <v>0.96652428969477411</v>
      </c>
      <c r="AS2219" s="253">
        <f>IF(OR(AR2219&lt;$T$757,AR2219&gt;$T$758),AQ2219,"")</f>
        <v>5.8291418248506434E-5</v>
      </c>
      <c r="AT2219" s="253" t="str">
        <f t="shared" si="544"/>
        <v/>
      </c>
      <c r="AU2219" s="253" t="str">
        <f t="shared" si="545"/>
        <v/>
      </c>
      <c r="AV2219" s="253">
        <f t="shared" si="546"/>
        <v>0</v>
      </c>
      <c r="AW2219" s="253">
        <f t="shared" si="547"/>
        <v>5.8291418248506434E-5</v>
      </c>
      <c r="AX2219" s="253" t="str">
        <f t="shared" si="548"/>
        <v/>
      </c>
      <c r="AZ2219" s="259"/>
      <c r="BA2219" s="259">
        <f>BA2218+$BD$753</f>
        <v>9.3632000000000133</v>
      </c>
      <c r="BB2219" s="274">
        <f t="shared" si="531"/>
        <v>0.22762065414585131</v>
      </c>
      <c r="BC2219" s="259">
        <f t="shared" si="532"/>
        <v>4.2271010913763618E-4</v>
      </c>
      <c r="BD2219" s="259" t="str">
        <f t="shared" si="529"/>
        <v/>
      </c>
      <c r="BE2219" s="254" t="str">
        <f t="shared" si="530"/>
        <v/>
      </c>
    </row>
    <row r="2220" spans="1:57" ht="20.100000000000001" customHeight="1" x14ac:dyDescent="0.25">
      <c r="A2220" s="247">
        <v>1459</v>
      </c>
      <c r="B2220" s="247">
        <f>$B$755+(A2220*$B$758)</f>
        <v>4413.3157461781666</v>
      </c>
      <c r="C2220" s="247">
        <f>_xlfn.NORM.DIST($B2220,$B$752,$B$753,0)</f>
        <v>3.0763587333028678E-5</v>
      </c>
      <c r="D2220" s="247">
        <f>_xlfn.NORM.DIST($B2220,$B$752,$B$753,1)</f>
        <v>0.96682117167373727</v>
      </c>
      <c r="E2220" s="247">
        <f>IF(OR(D2220&lt;$F$757,D2220&gt;$F$758),C2220,"")</f>
        <v>3.0763587333028678E-5</v>
      </c>
      <c r="F2220" s="247" t="str">
        <f>IF(AND(D2220&gt;$F$757,D2220&lt;$F$758),C2220,"")</f>
        <v/>
      </c>
      <c r="G2220" s="247" t="str">
        <f>IF(C2220=MAX($C$761:$C$2761),C2220,"")</f>
        <v/>
      </c>
      <c r="H2220" s="247">
        <f>_xlfn.NORM.DIST(B2220,$F$753,$F$754,0)</f>
        <v>0</v>
      </c>
      <c r="I2220" s="247">
        <f>IF(H2220=MAX($H$761:$H$2761),C2220,"")</f>
        <v>3.0763587333028678E-5</v>
      </c>
      <c r="J2220" s="247" t="str">
        <f>IF(I2220=MIN($I$761:$I$2761),I2220,"")</f>
        <v/>
      </c>
      <c r="K2220" s="247"/>
      <c r="L2220" s="247"/>
      <c r="M2220" s="247"/>
      <c r="N2220" s="247"/>
      <c r="O2220" s="247">
        <v>1459</v>
      </c>
      <c r="P2220" s="247">
        <f>$P$755+(O2220*$P$758)</f>
        <v>257.18828631270833</v>
      </c>
      <c r="Q2220" s="247">
        <f>_xlfn.NORM.DIST(P2220,P$752,P$753,0)</f>
        <v>5.2789894256966355E-4</v>
      </c>
      <c r="R2220" s="247">
        <f>_xlfn.NORM.DIST(P2220,P$752,P$753,1)</f>
        <v>0.96682117167373727</v>
      </c>
      <c r="S2220" s="253">
        <f>IF(OR(R2220&lt;$T$757,R2220&gt;$T$758),Q2220,"")</f>
        <v>5.2789894256966355E-4</v>
      </c>
      <c r="T2220" s="253" t="str">
        <f>IF(AND(R2220&gt;$T$757,R2220&lt;$T$758),Q2220,"")</f>
        <v/>
      </c>
      <c r="U2220" s="253" t="str">
        <f>IF(Q2220=MAX($Q$761:$Q$2761),Q2220,"")</f>
        <v/>
      </c>
      <c r="V2220" s="253">
        <f>_xlfn.NORM.DIST(P2220,$T$753,$T$754,0)</f>
        <v>1.4717252575575544E-94</v>
      </c>
      <c r="W2220" s="253" t="str">
        <f>IF(V2220=MAX($V$761:$V$2761),Q2220,"")</f>
        <v/>
      </c>
      <c r="X2220" s="253" t="str">
        <f t="shared" si="533"/>
        <v/>
      </c>
      <c r="AB2220" s="253">
        <v>1459</v>
      </c>
      <c r="AC2220" s="253">
        <f t="shared" si="549"/>
        <v>397.98117056512888</v>
      </c>
      <c r="AD2220" s="253">
        <f t="shared" si="534"/>
        <v>3.4114534663283539E-4</v>
      </c>
      <c r="AE2220" s="253">
        <f t="shared" si="535"/>
        <v>0.96682117167373738</v>
      </c>
      <c r="AF2220" s="253">
        <f>IF(OR(AE2220&lt;$T$757,AE2220&gt;$T$758),AD2220,"")</f>
        <v>3.4114534663283539E-4</v>
      </c>
      <c r="AG2220" s="253" t="str">
        <f t="shared" si="536"/>
        <v/>
      </c>
      <c r="AH2220" s="253" t="str">
        <f t="shared" si="537"/>
        <v/>
      </c>
      <c r="AI2220" s="253">
        <f t="shared" si="538"/>
        <v>2.5198751401945544E-6</v>
      </c>
      <c r="AJ2220" s="253" t="str">
        <f t="shared" si="539"/>
        <v/>
      </c>
      <c r="AK2220" s="253" t="str">
        <f t="shared" si="540"/>
        <v/>
      </c>
      <c r="AO2220" s="253">
        <v>1459</v>
      </c>
      <c r="AP2220" s="253">
        <f t="shared" si="541"/>
        <v>2346.2989113518524</v>
      </c>
      <c r="AQ2220" s="253">
        <f t="shared" si="542"/>
        <v>5.7865357107273727E-5</v>
      </c>
      <c r="AR2220" s="253">
        <f t="shared" si="543"/>
        <v>0.96682117167373727</v>
      </c>
      <c r="AS2220" s="253">
        <f>IF(OR(AR2220&lt;$T$757,AR2220&gt;$T$758),AQ2220,"")</f>
        <v>5.7865357107273727E-5</v>
      </c>
      <c r="AT2220" s="253" t="str">
        <f t="shared" si="544"/>
        <v/>
      </c>
      <c r="AU2220" s="253" t="str">
        <f t="shared" si="545"/>
        <v/>
      </c>
      <c r="AV2220" s="253">
        <f t="shared" si="546"/>
        <v>0</v>
      </c>
      <c r="AW2220" s="253">
        <f t="shared" si="547"/>
        <v>5.7865357107273727E-5</v>
      </c>
      <c r="AX2220" s="253" t="str">
        <f t="shared" si="548"/>
        <v/>
      </c>
      <c r="AZ2220" s="259"/>
      <c r="BA2220" s="259">
        <f>BA2219+$BD$753</f>
        <v>9.3696000000000126</v>
      </c>
      <c r="BB2220" s="274">
        <f t="shared" si="531"/>
        <v>0.22719794403671367</v>
      </c>
      <c r="BC2220" s="259">
        <f t="shared" si="532"/>
        <v>4.2207974841540485E-4</v>
      </c>
      <c r="BD2220" s="259" t="str">
        <f t="shared" si="529"/>
        <v/>
      </c>
      <c r="BE2220" s="254" t="str">
        <f t="shared" si="530"/>
        <v/>
      </c>
    </row>
    <row r="2221" spans="1:57" ht="20.100000000000001" customHeight="1" x14ac:dyDescent="0.25">
      <c r="A2221" s="247">
        <v>1460</v>
      </c>
      <c r="B2221" s="247">
        <f>$B$755+(A2221*$B$758)</f>
        <v>4422.9308131633043</v>
      </c>
      <c r="C2221" s="247">
        <f>_xlfn.NORM.DIST($B2221,$B$752,$B$753,0)</f>
        <v>3.0538242820408723E-5</v>
      </c>
      <c r="D2221" s="247">
        <f>_xlfn.NORM.DIST($B2221,$B$752,$B$753,1)</f>
        <v>0.96711588134083604</v>
      </c>
      <c r="E2221" s="247">
        <f>IF(OR(D2221&lt;$F$757,D2221&gt;$F$758),C2221,"")</f>
        <v>3.0538242820408723E-5</v>
      </c>
      <c r="F2221" s="247" t="str">
        <f>IF(AND(D2221&gt;$F$757,D2221&lt;$F$758),C2221,"")</f>
        <v/>
      </c>
      <c r="G2221" s="247" t="str">
        <f>IF(C2221=MAX($C$761:$C$2761),C2221,"")</f>
        <v/>
      </c>
      <c r="H2221" s="247">
        <f>_xlfn.NORM.DIST(B2221,$F$753,$F$754,0)</f>
        <v>0</v>
      </c>
      <c r="I2221" s="247">
        <f>IF(H2221=MAX($H$761:$H$2761),C2221,"")</f>
        <v>3.0538242820408723E-5</v>
      </c>
      <c r="J2221" s="247" t="str">
        <f>IF(I2221=MIN($I$761:$I$2761),I2221,"")</f>
        <v/>
      </c>
      <c r="K2221" s="247"/>
      <c r="L2221" s="247"/>
      <c r="M2221" s="247"/>
      <c r="N2221" s="247"/>
      <c r="O2221" s="247">
        <v>1460</v>
      </c>
      <c r="P2221" s="247">
        <f>$P$755+(O2221*$P$758)</f>
        <v>257.74860937657047</v>
      </c>
      <c r="Q2221" s="247">
        <f>_xlfn.NORM.DIST(P2221,P$752,P$753,0)</f>
        <v>5.2403206161595118E-4</v>
      </c>
      <c r="R2221" s="247">
        <f>_xlfn.NORM.DIST(P2221,P$752,P$753,1)</f>
        <v>0.96711588134083615</v>
      </c>
      <c r="S2221" s="253">
        <f>IF(OR(R2221&lt;$T$757,R2221&gt;$T$758),Q2221,"")</f>
        <v>5.2403206161595118E-4</v>
      </c>
      <c r="T2221" s="253" t="str">
        <f>IF(AND(R2221&gt;$T$757,R2221&lt;$T$758),Q2221,"")</f>
        <v/>
      </c>
      <c r="U2221" s="253" t="str">
        <f>IF(Q2221=MAX($Q$761:$Q$2761),Q2221,"")</f>
        <v/>
      </c>
      <c r="V2221" s="253">
        <f>_xlfn.NORM.DIST(P2221,$T$753,$T$754,0)</f>
        <v>1.3558297393170845E-94</v>
      </c>
      <c r="W2221" s="253" t="str">
        <f>IF(V2221=MAX($V$761:$V$2761),Q2221,"")</f>
        <v/>
      </c>
      <c r="X2221" s="253" t="str">
        <f t="shared" si="533"/>
        <v/>
      </c>
      <c r="AB2221" s="253">
        <v>1460</v>
      </c>
      <c r="AC2221" s="253">
        <f t="shared" si="549"/>
        <v>398.84823193890907</v>
      </c>
      <c r="AD2221" s="253">
        <f t="shared" si="534"/>
        <v>3.3864644326901992E-4</v>
      </c>
      <c r="AE2221" s="253">
        <f t="shared" si="535"/>
        <v>0.96711588134083615</v>
      </c>
      <c r="AF2221" s="253">
        <f>IF(OR(AE2221&lt;$T$757,AE2221&gt;$T$758),AD2221,"")</f>
        <v>3.3864644326901992E-4</v>
      </c>
      <c r="AG2221" s="253" t="str">
        <f t="shared" si="536"/>
        <v/>
      </c>
      <c r="AH2221" s="253" t="str">
        <f t="shared" si="537"/>
        <v/>
      </c>
      <c r="AI2221" s="253">
        <f t="shared" si="538"/>
        <v>2.4835170901349848E-6</v>
      </c>
      <c r="AJ2221" s="253" t="str">
        <f t="shared" si="539"/>
        <v/>
      </c>
      <c r="AK2221" s="253" t="str">
        <f t="shared" si="540"/>
        <v/>
      </c>
      <c r="AO2221" s="253">
        <v>1460</v>
      </c>
      <c r="AP2221" s="253">
        <f t="shared" si="541"/>
        <v>2351.4106736859521</v>
      </c>
      <c r="AQ2221" s="253">
        <f t="shared" si="542"/>
        <v>5.7441491042703367E-5</v>
      </c>
      <c r="AR2221" s="253">
        <f t="shared" si="543"/>
        <v>0.96711588134083615</v>
      </c>
      <c r="AS2221" s="253">
        <f>IF(OR(AR2221&lt;$T$757,AR2221&gt;$T$758),AQ2221,"")</f>
        <v>5.7441491042703367E-5</v>
      </c>
      <c r="AT2221" s="253" t="str">
        <f t="shared" si="544"/>
        <v/>
      </c>
      <c r="AU2221" s="253" t="str">
        <f t="shared" si="545"/>
        <v/>
      </c>
      <c r="AV2221" s="253">
        <f t="shared" si="546"/>
        <v>0</v>
      </c>
      <c r="AW2221" s="253">
        <f t="shared" si="547"/>
        <v>5.7441491042703367E-5</v>
      </c>
      <c r="AX2221" s="253" t="str">
        <f t="shared" si="548"/>
        <v/>
      </c>
      <c r="AZ2221" s="259"/>
      <c r="BA2221" s="259">
        <f>BA2220+$BD$753</f>
        <v>9.3760000000000119</v>
      </c>
      <c r="BB2221" s="274">
        <f t="shared" si="531"/>
        <v>0.22677586428829827</v>
      </c>
      <c r="BC2221" s="259">
        <f t="shared" si="532"/>
        <v>4.2144983645425738E-4</v>
      </c>
      <c r="BD2221" s="259" t="str">
        <f t="shared" si="529"/>
        <v/>
      </c>
      <c r="BE2221" s="254" t="str">
        <f t="shared" si="530"/>
        <v/>
      </c>
    </row>
    <row r="2222" spans="1:57" ht="20.100000000000001" customHeight="1" x14ac:dyDescent="0.25">
      <c r="A2222" s="247">
        <v>1461</v>
      </c>
      <c r="B2222" s="247">
        <f>$B$755+(A2222*$B$758)</f>
        <v>4432.5458801484419</v>
      </c>
      <c r="C2222" s="247">
        <f>_xlfn.NORM.DIST($B2222,$B$752,$B$753,0)</f>
        <v>3.0314063936489896E-5</v>
      </c>
      <c r="D2222" s="247">
        <f>_xlfn.NORM.DIST($B2222,$B$752,$B$753,1)</f>
        <v>0.96740842991026144</v>
      </c>
      <c r="E2222" s="247">
        <f>IF(OR(D2222&lt;$F$757,D2222&gt;$F$758),C2222,"")</f>
        <v>3.0314063936489896E-5</v>
      </c>
      <c r="F2222" s="247" t="str">
        <f>IF(AND(D2222&gt;$F$757,D2222&lt;$F$758),C2222,"")</f>
        <v/>
      </c>
      <c r="G2222" s="247" t="str">
        <f>IF(C2222=MAX($C$761:$C$2761),C2222,"")</f>
        <v/>
      </c>
      <c r="H2222" s="247">
        <f>_xlfn.NORM.DIST(B2222,$F$753,$F$754,0)</f>
        <v>0</v>
      </c>
      <c r="I2222" s="247">
        <f>IF(H2222=MAX($H$761:$H$2761),C2222,"")</f>
        <v>3.0314063936489896E-5</v>
      </c>
      <c r="J2222" s="247" t="str">
        <f>IF(I2222=MIN($I$761:$I$2761),I2222,"")</f>
        <v/>
      </c>
      <c r="K2222" s="247"/>
      <c r="L2222" s="247"/>
      <c r="M2222" s="247"/>
      <c r="N2222" s="247"/>
      <c r="O2222" s="247">
        <v>1461</v>
      </c>
      <c r="P2222" s="247">
        <f>$P$755+(O2222*$P$758)</f>
        <v>258.30893244043261</v>
      </c>
      <c r="Q2222" s="247">
        <f>_xlfn.NORM.DIST(P2222,P$752,P$753,0)</f>
        <v>5.2018518269100408E-4</v>
      </c>
      <c r="R2222" s="247">
        <f>_xlfn.NORM.DIST(P2222,P$752,P$753,1)</f>
        <v>0.96740842991026144</v>
      </c>
      <c r="S2222" s="253">
        <f>IF(OR(R2222&lt;$T$757,R2222&gt;$T$758),Q2222,"")</f>
        <v>5.2018518269100408E-4</v>
      </c>
      <c r="T2222" s="253" t="str">
        <f>IF(AND(R2222&gt;$T$757,R2222&lt;$T$758),Q2222,"")</f>
        <v/>
      </c>
      <c r="U2222" s="253" t="str">
        <f>IF(Q2222=MAX($Q$761:$Q$2761),Q2222,"")</f>
        <v/>
      </c>
      <c r="V2222" s="253">
        <f>_xlfn.NORM.DIST(P2222,$T$753,$T$754,0)</f>
        <v>1.2490407842249734E-94</v>
      </c>
      <c r="W2222" s="253" t="str">
        <f>IF(V2222=MAX($V$761:$V$2761),Q2222,"")</f>
        <v/>
      </c>
      <c r="X2222" s="253" t="str">
        <f t="shared" si="533"/>
        <v/>
      </c>
      <c r="AB2222" s="253">
        <v>1461</v>
      </c>
      <c r="AC2222" s="253">
        <f t="shared" si="549"/>
        <v>399.71529331268925</v>
      </c>
      <c r="AD2222" s="253">
        <f t="shared" si="534"/>
        <v>3.3616046586221291E-4</v>
      </c>
      <c r="AE2222" s="253">
        <f t="shared" si="535"/>
        <v>0.96740842991026144</v>
      </c>
      <c r="AF2222" s="253">
        <f>IF(OR(AE2222&lt;$T$757,AE2222&gt;$T$758),AD2222,"")</f>
        <v>3.3616046586221291E-4</v>
      </c>
      <c r="AG2222" s="253" t="str">
        <f t="shared" si="536"/>
        <v/>
      </c>
      <c r="AH2222" s="253" t="str">
        <f t="shared" si="537"/>
        <v/>
      </c>
      <c r="AI2222" s="253">
        <f t="shared" si="538"/>
        <v>2.4476444700318046E-6</v>
      </c>
      <c r="AJ2222" s="253" t="str">
        <f t="shared" si="539"/>
        <v/>
      </c>
      <c r="AK2222" s="253" t="str">
        <f t="shared" si="540"/>
        <v/>
      </c>
      <c r="AO2222" s="253">
        <v>1461</v>
      </c>
      <c r="AP2222" s="253">
        <f t="shared" si="541"/>
        <v>2356.5224360200518</v>
      </c>
      <c r="AQ2222" s="253">
        <f t="shared" si="542"/>
        <v>5.7019817489699209E-5</v>
      </c>
      <c r="AR2222" s="253">
        <f t="shared" si="543"/>
        <v>0.96740842991026144</v>
      </c>
      <c r="AS2222" s="253">
        <f>IF(OR(AR2222&lt;$T$757,AR2222&gt;$T$758),AQ2222,"")</f>
        <v>5.7019817489699209E-5</v>
      </c>
      <c r="AT2222" s="253" t="str">
        <f t="shared" si="544"/>
        <v/>
      </c>
      <c r="AU2222" s="253" t="str">
        <f t="shared" si="545"/>
        <v/>
      </c>
      <c r="AV2222" s="253">
        <f t="shared" si="546"/>
        <v>0</v>
      </c>
      <c r="AW2222" s="253">
        <f t="shared" si="547"/>
        <v>5.7019817489699209E-5</v>
      </c>
      <c r="AX2222" s="253" t="str">
        <f t="shared" si="548"/>
        <v/>
      </c>
      <c r="AZ2222" s="259"/>
      <c r="BA2222" s="259">
        <f>BA2221+$BD$753</f>
        <v>9.3824000000000112</v>
      </c>
      <c r="BB2222" s="274">
        <f t="shared" si="531"/>
        <v>0.22635441445184401</v>
      </c>
      <c r="BC2222" s="259">
        <f t="shared" si="532"/>
        <v>4.2082037472149225E-4</v>
      </c>
      <c r="BD2222" s="259" t="str">
        <f t="shared" si="529"/>
        <v/>
      </c>
      <c r="BE2222" s="254" t="str">
        <f t="shared" si="530"/>
        <v/>
      </c>
    </row>
    <row r="2223" spans="1:57" ht="20.100000000000001" customHeight="1" x14ac:dyDescent="0.25">
      <c r="A2223" s="247">
        <v>1462</v>
      </c>
      <c r="B2223" s="247">
        <f>$B$755+(A2223*$B$758)</f>
        <v>4442.1609471335796</v>
      </c>
      <c r="C2223" s="247">
        <f>_xlfn.NORM.DIST($B2223,$B$752,$B$753,0)</f>
        <v>3.0091049271818085E-5</v>
      </c>
      <c r="D2223" s="247">
        <f>_xlfn.NORM.DIST($B2223,$B$752,$B$753,1)</f>
        <v>0.96769882858287182</v>
      </c>
      <c r="E2223" s="247">
        <f>IF(OR(D2223&lt;$F$757,D2223&gt;$F$758),C2223,"")</f>
        <v>3.0091049271818085E-5</v>
      </c>
      <c r="F2223" s="247" t="str">
        <f>IF(AND(D2223&gt;$F$757,D2223&lt;$F$758),C2223,"")</f>
        <v/>
      </c>
      <c r="G2223" s="247" t="str">
        <f>IF(C2223=MAX($C$761:$C$2761),C2223,"")</f>
        <v/>
      </c>
      <c r="H2223" s="247">
        <f>_xlfn.NORM.DIST(B2223,$F$753,$F$754,0)</f>
        <v>0</v>
      </c>
      <c r="I2223" s="247">
        <f>IF(H2223=MAX($H$761:$H$2761),C2223,"")</f>
        <v>3.0091049271818085E-5</v>
      </c>
      <c r="J2223" s="247" t="str">
        <f>IF(I2223=MIN($I$761:$I$2761),I2223,"")</f>
        <v/>
      </c>
      <c r="K2223" s="247"/>
      <c r="L2223" s="247"/>
      <c r="M2223" s="247"/>
      <c r="N2223" s="247"/>
      <c r="O2223" s="247">
        <v>1462</v>
      </c>
      <c r="P2223" s="247">
        <f>$P$755+(O2223*$P$758)</f>
        <v>258.86925550429464</v>
      </c>
      <c r="Q2223" s="247">
        <f>_xlfn.NORM.DIST(P2223,P$752,P$753,0)</f>
        <v>5.1635828160878324E-4</v>
      </c>
      <c r="R2223" s="247">
        <f>_xlfn.NORM.DIST(P2223,P$752,P$753,1)</f>
        <v>0.96769882858287182</v>
      </c>
      <c r="S2223" s="253">
        <f>IF(OR(R2223&lt;$T$757,R2223&gt;$T$758),Q2223,"")</f>
        <v>5.1635828160878324E-4</v>
      </c>
      <c r="T2223" s="253" t="str">
        <f>IF(AND(R2223&gt;$T$757,R2223&lt;$T$758),Q2223,"")</f>
        <v/>
      </c>
      <c r="U2223" s="253" t="str">
        <f>IF(Q2223=MAX($Q$761:$Q$2761),Q2223,"")</f>
        <v/>
      </c>
      <c r="V2223" s="253">
        <f>_xlfn.NORM.DIST(P2223,$T$753,$T$754,0)</f>
        <v>1.1506444164566252E-94</v>
      </c>
      <c r="W2223" s="253" t="str">
        <f>IF(V2223=MAX($V$761:$V$2761),Q2223,"")</f>
        <v/>
      </c>
      <c r="X2223" s="253" t="str">
        <f t="shared" si="533"/>
        <v/>
      </c>
      <c r="AB2223" s="253">
        <v>1462</v>
      </c>
      <c r="AC2223" s="253">
        <f t="shared" si="549"/>
        <v>400.58235468646944</v>
      </c>
      <c r="AD2223" s="253">
        <f t="shared" si="534"/>
        <v>3.336873987826144E-4</v>
      </c>
      <c r="AE2223" s="253">
        <f t="shared" si="535"/>
        <v>0.96769882858287182</v>
      </c>
      <c r="AF2223" s="253">
        <f>IF(OR(AE2223&lt;$T$757,AE2223&gt;$T$758),AD2223,"")</f>
        <v>3.336873987826144E-4</v>
      </c>
      <c r="AG2223" s="253" t="str">
        <f t="shared" si="536"/>
        <v/>
      </c>
      <c r="AH2223" s="253" t="str">
        <f t="shared" si="537"/>
        <v/>
      </c>
      <c r="AI2223" s="253">
        <f t="shared" si="538"/>
        <v>2.4122514078223184E-6</v>
      </c>
      <c r="AJ2223" s="253" t="str">
        <f t="shared" si="539"/>
        <v/>
      </c>
      <c r="AK2223" s="253" t="str">
        <f t="shared" si="540"/>
        <v/>
      </c>
      <c r="AO2223" s="253">
        <v>1462</v>
      </c>
      <c r="AP2223" s="253">
        <f t="shared" si="541"/>
        <v>2361.6341983541524</v>
      </c>
      <c r="AQ2223" s="253">
        <f t="shared" si="542"/>
        <v>5.6600333797121529E-5</v>
      </c>
      <c r="AR2223" s="253">
        <f t="shared" si="543"/>
        <v>0.96769882858287182</v>
      </c>
      <c r="AS2223" s="253">
        <f>IF(OR(AR2223&lt;$T$757,AR2223&gt;$T$758),AQ2223,"")</f>
        <v>5.6600333797121529E-5</v>
      </c>
      <c r="AT2223" s="253" t="str">
        <f t="shared" si="544"/>
        <v/>
      </c>
      <c r="AU2223" s="253" t="str">
        <f t="shared" si="545"/>
        <v/>
      </c>
      <c r="AV2223" s="253">
        <f t="shared" si="546"/>
        <v>0</v>
      </c>
      <c r="AW2223" s="253">
        <f t="shared" si="547"/>
        <v>5.6600333797121529E-5</v>
      </c>
      <c r="AX2223" s="253" t="str">
        <f t="shared" si="548"/>
        <v/>
      </c>
      <c r="AZ2223" s="259"/>
      <c r="BA2223" s="259">
        <f>BA2222+$BD$753</f>
        <v>9.3888000000000105</v>
      </c>
      <c r="BB2223" s="274">
        <f t="shared" si="531"/>
        <v>0.22593359407712252</v>
      </c>
      <c r="BC2223" s="259">
        <f t="shared" si="532"/>
        <v>4.2019136467533191E-4</v>
      </c>
      <c r="BD2223" s="259" t="str">
        <f t="shared" si="529"/>
        <v/>
      </c>
      <c r="BE2223" s="254" t="str">
        <f t="shared" si="530"/>
        <v/>
      </c>
    </row>
    <row r="2224" spans="1:57" ht="20.100000000000001" customHeight="1" x14ac:dyDescent="0.25">
      <c r="A2224" s="247">
        <v>1463</v>
      </c>
      <c r="B2224" s="247">
        <f>$B$755+(A2224*$B$758)</f>
        <v>4451.7760141187173</v>
      </c>
      <c r="C2224" s="247">
        <f>_xlfn.NORM.DIST($B2224,$B$752,$B$753,0)</f>
        <v>2.9869197371620602E-5</v>
      </c>
      <c r="D2224" s="247">
        <f>_xlfn.NORM.DIST($B2224,$B$752,$B$753,1)</f>
        <v>0.96798708854575555</v>
      </c>
      <c r="E2224" s="247">
        <f>IF(OR(D2224&lt;$F$757,D2224&gt;$F$758),C2224,"")</f>
        <v>2.9869197371620602E-5</v>
      </c>
      <c r="F2224" s="247" t="str">
        <f>IF(AND(D2224&gt;$F$757,D2224&lt;$F$758),C2224,"")</f>
        <v/>
      </c>
      <c r="G2224" s="247" t="str">
        <f>IF(C2224=MAX($C$761:$C$2761),C2224,"")</f>
        <v/>
      </c>
      <c r="H2224" s="247">
        <f>_xlfn.NORM.DIST(B2224,$F$753,$F$754,0)</f>
        <v>0</v>
      </c>
      <c r="I2224" s="247">
        <f>IF(H2224=MAX($H$761:$H$2761),C2224,"")</f>
        <v>2.9869197371620602E-5</v>
      </c>
      <c r="J2224" s="247" t="str">
        <f>IF(I2224=MIN($I$761:$I$2761),I2224,"")</f>
        <v/>
      </c>
      <c r="K2224" s="247"/>
      <c r="L2224" s="247"/>
      <c r="M2224" s="247"/>
      <c r="N2224" s="247"/>
      <c r="O2224" s="247">
        <v>1463</v>
      </c>
      <c r="P2224" s="247">
        <f>$P$755+(O2224*$P$758)</f>
        <v>259.42957856815678</v>
      </c>
      <c r="Q2224" s="247">
        <f>_xlfn.NORM.DIST(P2224,P$752,P$753,0)</f>
        <v>5.1255133340558751E-4</v>
      </c>
      <c r="R2224" s="247">
        <f>_xlfn.NORM.DIST(P2224,P$752,P$753,1)</f>
        <v>0.96798708854575555</v>
      </c>
      <c r="S2224" s="253">
        <f>IF(OR(R2224&lt;$T$757,R2224&gt;$T$758),Q2224,"")</f>
        <v>5.1255133340558751E-4</v>
      </c>
      <c r="T2224" s="253" t="str">
        <f>IF(AND(R2224&gt;$T$757,R2224&lt;$T$758),Q2224,"")</f>
        <v/>
      </c>
      <c r="U2224" s="253" t="str">
        <f>IF(Q2224=MAX($Q$761:$Q$2761),Q2224,"")</f>
        <v/>
      </c>
      <c r="V2224" s="253">
        <f>_xlfn.NORM.DIST(P2224,$T$753,$T$754,0)</f>
        <v>1.0599825132151504E-94</v>
      </c>
      <c r="W2224" s="253" t="str">
        <f>IF(V2224=MAX($V$761:$V$2761),Q2224,"")</f>
        <v/>
      </c>
      <c r="X2224" s="253" t="str">
        <f t="shared" si="533"/>
        <v/>
      </c>
      <c r="AB2224" s="253">
        <v>1463</v>
      </c>
      <c r="AC2224" s="253">
        <f t="shared" si="549"/>
        <v>401.44941606024963</v>
      </c>
      <c r="AD2224" s="253">
        <f t="shared" si="534"/>
        <v>3.312272258978754E-4</v>
      </c>
      <c r="AE2224" s="253">
        <f t="shared" si="535"/>
        <v>0.96798708854575555</v>
      </c>
      <c r="AF2224" s="253">
        <f>IF(OR(AE2224&lt;$T$757,AE2224&gt;$T$758),AD2224,"")</f>
        <v>3.312272258978754E-4</v>
      </c>
      <c r="AG2224" s="253" t="str">
        <f t="shared" si="536"/>
        <v/>
      </c>
      <c r="AH2224" s="253" t="str">
        <f t="shared" si="537"/>
        <v/>
      </c>
      <c r="AI2224" s="253">
        <f t="shared" si="538"/>
        <v>2.3773320934556634E-6</v>
      </c>
      <c r="AJ2224" s="253" t="str">
        <f t="shared" si="539"/>
        <v/>
      </c>
      <c r="AK2224" s="253" t="str">
        <f t="shared" si="540"/>
        <v/>
      </c>
      <c r="AO2224" s="253">
        <v>1463</v>
      </c>
      <c r="AP2224" s="253">
        <f t="shared" si="541"/>
        <v>2366.7459606882521</v>
      </c>
      <c r="AQ2224" s="253">
        <f t="shared" si="542"/>
        <v>5.6183037228588024E-5</v>
      </c>
      <c r="AR2224" s="253">
        <f t="shared" si="543"/>
        <v>0.96798708854575555</v>
      </c>
      <c r="AS2224" s="253">
        <f>IF(OR(AR2224&lt;$T$757,AR2224&gt;$T$758),AQ2224,"")</f>
        <v>5.6183037228588024E-5</v>
      </c>
      <c r="AT2224" s="253" t="str">
        <f t="shared" si="544"/>
        <v/>
      </c>
      <c r="AU2224" s="253" t="str">
        <f t="shared" si="545"/>
        <v/>
      </c>
      <c r="AV2224" s="253">
        <f t="shared" si="546"/>
        <v>0</v>
      </c>
      <c r="AW2224" s="253">
        <f t="shared" si="547"/>
        <v>5.6183037228588024E-5</v>
      </c>
      <c r="AX2224" s="253" t="str">
        <f t="shared" si="548"/>
        <v/>
      </c>
      <c r="AZ2224" s="259"/>
      <c r="BA2224" s="259">
        <f>BA2223+$BD$753</f>
        <v>9.3952000000000098</v>
      </c>
      <c r="BB2224" s="274">
        <f t="shared" si="531"/>
        <v>0.22551340271244719</v>
      </c>
      <c r="BC2224" s="259">
        <f t="shared" si="532"/>
        <v>4.1956280776664356E-4</v>
      </c>
      <c r="BD2224" s="259" t="str">
        <f t="shared" si="529"/>
        <v/>
      </c>
      <c r="BE2224" s="254" t="str">
        <f t="shared" si="530"/>
        <v/>
      </c>
    </row>
    <row r="2225" spans="1:57" ht="20.100000000000001" customHeight="1" x14ac:dyDescent="0.25">
      <c r="A2225" s="248">
        <v>1464</v>
      </c>
      <c r="B2225" s="247">
        <f>$B$755+(A2225*$B$758)</f>
        <v>4461.391081103855</v>
      </c>
      <c r="C2225" s="247">
        <f>_xlfn.NORM.DIST($B2225,$B$752,$B$753,0)</f>
        <v>2.9648506736232363E-5</v>
      </c>
      <c r="D2225" s="247">
        <f>_xlfn.NORM.DIST($B2225,$B$752,$B$753,1)</f>
        <v>0.96827322097179702</v>
      </c>
      <c r="E2225" s="247">
        <f>IF(OR(D2225&lt;$F$757,D2225&gt;$F$758),C2225,"")</f>
        <v>2.9648506736232363E-5</v>
      </c>
      <c r="F2225" s="247" t="str">
        <f>IF(AND(D2225&gt;$F$757,D2225&lt;$F$758),C2225,"")</f>
        <v/>
      </c>
      <c r="G2225" s="247" t="str">
        <f>IF(C2225=MAX($C$761:$C$2761),C2225,"")</f>
        <v/>
      </c>
      <c r="H2225" s="247">
        <f>_xlfn.NORM.DIST(B2225,$F$753,$F$754,0)</f>
        <v>0</v>
      </c>
      <c r="I2225" s="247">
        <f>IF(H2225=MAX($H$761:$H$2761),C2225,"")</f>
        <v>2.9648506736232363E-5</v>
      </c>
      <c r="J2225" s="247" t="str">
        <f>IF(I2225=MIN($I$761:$I$2761),I2225,"")</f>
        <v/>
      </c>
      <c r="K2225" s="247"/>
      <c r="L2225" s="247"/>
      <c r="M2225" s="247"/>
      <c r="N2225" s="247"/>
      <c r="O2225" s="248">
        <v>1464</v>
      </c>
      <c r="P2225" s="247">
        <f>$P$755+(O2225*$P$758)</f>
        <v>259.98990163201893</v>
      </c>
      <c r="Q2225" s="247">
        <f>_xlfn.NORM.DIST(P2225,P$752,P$753,0)</f>
        <v>5.0876431234737028E-4</v>
      </c>
      <c r="R2225" s="247">
        <f>_xlfn.NORM.DIST(P2225,P$752,P$753,1)</f>
        <v>0.96827322097179713</v>
      </c>
      <c r="S2225" s="253">
        <f>IF(OR(R2225&lt;$T$757,R2225&gt;$T$758),Q2225,"")</f>
        <v>5.0876431234737028E-4</v>
      </c>
      <c r="T2225" s="253" t="str">
        <f>IF(AND(R2225&gt;$T$757,R2225&lt;$T$758),Q2225,"")</f>
        <v/>
      </c>
      <c r="U2225" s="253" t="str">
        <f>IF(Q2225=MAX($Q$761:$Q$2761),Q2225,"")</f>
        <v/>
      </c>
      <c r="V2225" s="253">
        <f>_xlfn.NORM.DIST(P2225,$T$753,$T$754,0)</f>
        <v>9.7644844522767559E-95</v>
      </c>
      <c r="W2225" s="253" t="str">
        <f>IF(V2225=MAX($V$761:$V$2761),Q2225,"")</f>
        <v/>
      </c>
      <c r="X2225" s="253" t="str">
        <f t="shared" si="533"/>
        <v/>
      </c>
      <c r="AB2225" s="259">
        <v>1464</v>
      </c>
      <c r="AC2225" s="253">
        <f t="shared" si="549"/>
        <v>402.31647743403005</v>
      </c>
      <c r="AD2225" s="253">
        <f t="shared" si="534"/>
        <v>3.2877993057782266E-4</v>
      </c>
      <c r="AE2225" s="253">
        <f t="shared" si="535"/>
        <v>0.96827322097179713</v>
      </c>
      <c r="AF2225" s="253">
        <f>IF(OR(AE2225&lt;$T$757,AE2225&gt;$T$758),AD2225,"")</f>
        <v>3.2877993057782266E-4</v>
      </c>
      <c r="AG2225" s="253" t="str">
        <f t="shared" si="536"/>
        <v/>
      </c>
      <c r="AH2225" s="253" t="str">
        <f t="shared" si="537"/>
        <v/>
      </c>
      <c r="AI2225" s="253">
        <f t="shared" si="538"/>
        <v>2.3428807783653105E-6</v>
      </c>
      <c r="AJ2225" s="253" t="str">
        <f t="shared" si="539"/>
        <v/>
      </c>
      <c r="AK2225" s="253" t="str">
        <f t="shared" si="540"/>
        <v/>
      </c>
      <c r="AO2225" s="259">
        <v>1464</v>
      </c>
      <c r="AP2225" s="253">
        <f t="shared" si="541"/>
        <v>2371.8577230223518</v>
      </c>
      <c r="AQ2225" s="253">
        <f t="shared" si="542"/>
        <v>5.5767924963274915E-5</v>
      </c>
      <c r="AR2225" s="253">
        <f t="shared" si="543"/>
        <v>0.96827322097179702</v>
      </c>
      <c r="AS2225" s="253">
        <f>IF(OR(AR2225&lt;$T$757,AR2225&gt;$T$758),AQ2225,"")</f>
        <v>5.5767924963274915E-5</v>
      </c>
      <c r="AT2225" s="253" t="str">
        <f t="shared" si="544"/>
        <v/>
      </c>
      <c r="AU2225" s="253" t="str">
        <f t="shared" si="545"/>
        <v/>
      </c>
      <c r="AV2225" s="253">
        <f t="shared" si="546"/>
        <v>0</v>
      </c>
      <c r="AW2225" s="253">
        <f t="shared" si="547"/>
        <v>5.5767924963274915E-5</v>
      </c>
      <c r="AX2225" s="253" t="str">
        <f t="shared" si="548"/>
        <v/>
      </c>
      <c r="AZ2225" s="259"/>
      <c r="BA2225" s="259">
        <f>BA2224+$BD$753</f>
        <v>9.4016000000000091</v>
      </c>
      <c r="BB2225" s="274">
        <f t="shared" si="531"/>
        <v>0.22509383990468054</v>
      </c>
      <c r="BC2225" s="259">
        <f t="shared" si="532"/>
        <v>4.189347054378012E-4</v>
      </c>
      <c r="BD2225" s="259" t="str">
        <f t="shared" si="529"/>
        <v/>
      </c>
      <c r="BE2225" s="254" t="str">
        <f t="shared" si="530"/>
        <v/>
      </c>
    </row>
    <row r="2226" spans="1:57" ht="20.100000000000001" customHeight="1" x14ac:dyDescent="0.25">
      <c r="A2226" s="247">
        <v>1465</v>
      </c>
      <c r="B2226" s="247">
        <f>$B$755+(A2226*$B$758)</f>
        <v>4471.0061480889926</v>
      </c>
      <c r="C2226" s="247">
        <f>_xlfn.NORM.DIST($B2226,$B$752,$B$753,0)</f>
        <v>2.9428975821522443E-5</v>
      </c>
      <c r="D2226" s="247">
        <f>_xlfn.NORM.DIST($B2226,$B$752,$B$753,1)</f>
        <v>0.96855723701924723</v>
      </c>
      <c r="E2226" s="247">
        <f>IF(OR(D2226&lt;$F$757,D2226&gt;$F$758),C2226,"")</f>
        <v>2.9428975821522443E-5</v>
      </c>
      <c r="F2226" s="247" t="str">
        <f>IF(AND(D2226&gt;$F$757,D2226&lt;$F$758),C2226,"")</f>
        <v/>
      </c>
      <c r="G2226" s="247" t="str">
        <f>IF(C2226=MAX($C$761:$C$2761),C2226,"")</f>
        <v/>
      </c>
      <c r="H2226" s="247">
        <f>_xlfn.NORM.DIST(B2226,$F$753,$F$754,0)</f>
        <v>0</v>
      </c>
      <c r="I2226" s="247">
        <f>IF(H2226=MAX($H$761:$H$2761),C2226,"")</f>
        <v>2.9428975821522443E-5</v>
      </c>
      <c r="J2226" s="247" t="str">
        <f>IF(I2226=MIN($I$761:$I$2761),I2226,"")</f>
        <v/>
      </c>
      <c r="K2226" s="247"/>
      <c r="L2226" s="247"/>
      <c r="M2226" s="247"/>
      <c r="N2226" s="247"/>
      <c r="O2226" s="247">
        <v>1465</v>
      </c>
      <c r="P2226" s="247">
        <f>$P$755+(O2226*$P$758)</f>
        <v>260.55022469588107</v>
      </c>
      <c r="Q2226" s="247">
        <f>_xlfn.NORM.DIST(P2226,P$752,P$753,0)</f>
        <v>5.049971919370565E-4</v>
      </c>
      <c r="R2226" s="247">
        <f>_xlfn.NORM.DIST(P2226,P$752,P$753,1)</f>
        <v>0.96855723701924734</v>
      </c>
      <c r="S2226" s="253">
        <f>IF(OR(R2226&lt;$T$757,R2226&gt;$T$758),Q2226,"")</f>
        <v>5.049971919370565E-4</v>
      </c>
      <c r="T2226" s="253" t="str">
        <f>IF(AND(R2226&gt;$T$757,R2226&lt;$T$758),Q2226,"")</f>
        <v/>
      </c>
      <c r="U2226" s="253" t="str">
        <f>IF(Q2226=MAX($Q$761:$Q$2761),Q2226,"")</f>
        <v/>
      </c>
      <c r="V2226" s="253">
        <f>_xlfn.NORM.DIST(P2226,$T$753,$T$754,0)</f>
        <v>8.9948305674636467E-95</v>
      </c>
      <c r="W2226" s="253" t="str">
        <f>IF(V2226=MAX($V$761:$V$2761),Q2226,"")</f>
        <v/>
      </c>
      <c r="X2226" s="253" t="str">
        <f t="shared" si="533"/>
        <v/>
      </c>
      <c r="AB2226" s="253">
        <v>1465</v>
      </c>
      <c r="AC2226" s="253">
        <f t="shared" si="549"/>
        <v>403.18353880781024</v>
      </c>
      <c r="AD2226" s="253">
        <f t="shared" si="534"/>
        <v>3.2634549569919168E-4</v>
      </c>
      <c r="AE2226" s="253">
        <f t="shared" si="535"/>
        <v>0.96855723701924723</v>
      </c>
      <c r="AF2226" s="253">
        <f>IF(OR(AE2226&lt;$T$757,AE2226&gt;$T$758),AD2226,"")</f>
        <v>3.2634549569919168E-4</v>
      </c>
      <c r="AG2226" s="253" t="str">
        <f t="shared" si="536"/>
        <v/>
      </c>
      <c r="AH2226" s="253" t="str">
        <f t="shared" si="537"/>
        <v/>
      </c>
      <c r="AI2226" s="253">
        <f t="shared" si="538"/>
        <v>2.3088917749442614E-6</v>
      </c>
      <c r="AJ2226" s="253" t="str">
        <f t="shared" si="539"/>
        <v/>
      </c>
      <c r="AK2226" s="253" t="str">
        <f t="shared" si="540"/>
        <v/>
      </c>
      <c r="AO2226" s="253">
        <v>1465</v>
      </c>
      <c r="AP2226" s="253">
        <f t="shared" si="541"/>
        <v>2376.9694853564515</v>
      </c>
      <c r="AQ2226" s="253">
        <f t="shared" si="542"/>
        <v>5.5354994096719688E-5</v>
      </c>
      <c r="AR2226" s="253">
        <f t="shared" si="543"/>
        <v>0.96855723701924723</v>
      </c>
      <c r="AS2226" s="253">
        <f>IF(OR(AR2226&lt;$T$757,AR2226&gt;$T$758),AQ2226,"")</f>
        <v>5.5354994096719688E-5</v>
      </c>
      <c r="AT2226" s="253" t="str">
        <f t="shared" si="544"/>
        <v/>
      </c>
      <c r="AU2226" s="253" t="str">
        <f t="shared" si="545"/>
        <v/>
      </c>
      <c r="AV2226" s="253">
        <f t="shared" si="546"/>
        <v>0</v>
      </c>
      <c r="AW2226" s="253">
        <f t="shared" si="547"/>
        <v>5.5354994096719688E-5</v>
      </c>
      <c r="AX2226" s="253" t="str">
        <f t="shared" si="548"/>
        <v/>
      </c>
      <c r="AZ2226" s="259"/>
      <c r="BA2226" s="259">
        <f>BA2225+$BD$753</f>
        <v>9.4080000000000084</v>
      </c>
      <c r="BB2226" s="274">
        <f t="shared" si="531"/>
        <v>0.22467490519924274</v>
      </c>
      <c r="BC2226" s="259">
        <f t="shared" si="532"/>
        <v>4.1830705912351829E-4</v>
      </c>
      <c r="BD2226" s="259" t="str">
        <f t="shared" si="529"/>
        <v/>
      </c>
      <c r="BE2226" s="254" t="str">
        <f t="shared" si="530"/>
        <v/>
      </c>
    </row>
    <row r="2227" spans="1:57" ht="20.100000000000001" customHeight="1" x14ac:dyDescent="0.25">
      <c r="A2227" s="247">
        <v>1466</v>
      </c>
      <c r="B2227" s="247">
        <f>$B$755+(A2227*$B$758)</f>
        <v>4480.6212150741303</v>
      </c>
      <c r="C2227" s="247">
        <f>_xlfn.NORM.DIST($B2227,$B$752,$B$753,0)</f>
        <v>2.9210603039321119E-5</v>
      </c>
      <c r="D2227" s="247">
        <f>_xlfn.NORM.DIST($B2227,$B$752,$B$753,1)</f>
        <v>0.9688391478312981</v>
      </c>
      <c r="E2227" s="247">
        <f>IF(OR(D2227&lt;$F$757,D2227&gt;$F$758),C2227,"")</f>
        <v>2.9210603039321119E-5</v>
      </c>
      <c r="F2227" s="247" t="str">
        <f>IF(AND(D2227&gt;$F$757,D2227&lt;$F$758),C2227,"")</f>
        <v/>
      </c>
      <c r="G2227" s="247" t="str">
        <f>IF(C2227=MAX($C$761:$C$2761),C2227,"")</f>
        <v/>
      </c>
      <c r="H2227" s="247">
        <f>_xlfn.NORM.DIST(B2227,$F$753,$F$754,0)</f>
        <v>0</v>
      </c>
      <c r="I2227" s="247">
        <f>IF(H2227=MAX($H$761:$H$2761),C2227,"")</f>
        <v>2.9210603039321119E-5</v>
      </c>
      <c r="J2227" s="247" t="str">
        <f>IF(I2227=MIN($I$761:$I$2761),I2227,"")</f>
        <v/>
      </c>
      <c r="K2227" s="247"/>
      <c r="L2227" s="247"/>
      <c r="M2227" s="247"/>
      <c r="N2227" s="247"/>
      <c r="O2227" s="247">
        <v>1466</v>
      </c>
      <c r="P2227" s="247">
        <f>$P$755+(O2227*$P$758)</f>
        <v>261.1105477597431</v>
      </c>
      <c r="Q2227" s="247">
        <f>_xlfn.NORM.DIST(P2227,P$752,P$753,0)</f>
        <v>5.0124994492187214E-4</v>
      </c>
      <c r="R2227" s="247">
        <f>_xlfn.NORM.DIST(P2227,P$752,P$753,1)</f>
        <v>0.9688391478312981</v>
      </c>
      <c r="S2227" s="253">
        <f>IF(OR(R2227&lt;$T$757,R2227&gt;$T$758),Q2227,"")</f>
        <v>5.0124994492187214E-4</v>
      </c>
      <c r="T2227" s="253" t="str">
        <f>IF(AND(R2227&gt;$T$757,R2227&lt;$T$758),Q2227,"")</f>
        <v/>
      </c>
      <c r="U2227" s="253" t="str">
        <f>IF(Q2227=MAX($Q$761:$Q$2761),Q2227,"")</f>
        <v/>
      </c>
      <c r="V2227" s="253">
        <f>_xlfn.NORM.DIST(P2227,$T$753,$T$754,0)</f>
        <v>8.2857095867710826E-95</v>
      </c>
      <c r="W2227" s="253" t="str">
        <f>IF(V2227=MAX($V$761:$V$2761),Q2227,"")</f>
        <v/>
      </c>
      <c r="X2227" s="253" t="str">
        <f t="shared" si="533"/>
        <v/>
      </c>
      <c r="AB2227" s="253">
        <v>1466</v>
      </c>
      <c r="AC2227" s="253">
        <f t="shared" si="549"/>
        <v>404.05060018159043</v>
      </c>
      <c r="AD2227" s="253">
        <f t="shared" si="534"/>
        <v>3.2392390365035864E-4</v>
      </c>
      <c r="AE2227" s="253">
        <f t="shared" si="535"/>
        <v>0.9688391478312981</v>
      </c>
      <c r="AF2227" s="253">
        <f>IF(OR(AE2227&lt;$T$757,AE2227&gt;$T$758),AD2227,"")</f>
        <v>3.2392390365035864E-4</v>
      </c>
      <c r="AG2227" s="253" t="str">
        <f t="shared" si="536"/>
        <v/>
      </c>
      <c r="AH2227" s="253" t="str">
        <f t="shared" si="537"/>
        <v/>
      </c>
      <c r="AI2227" s="253">
        <f t="shared" si="538"/>
        <v>2.2753594560229662E-6</v>
      </c>
      <c r="AJ2227" s="253" t="str">
        <f t="shared" si="539"/>
        <v/>
      </c>
      <c r="AK2227" s="253" t="str">
        <f t="shared" si="540"/>
        <v/>
      </c>
      <c r="AO2227" s="253">
        <v>1466</v>
      </c>
      <c r="AP2227" s="253">
        <f t="shared" si="541"/>
        <v>2382.0812476905512</v>
      </c>
      <c r="AQ2227" s="253">
        <f t="shared" si="542"/>
        <v>5.4944241641624117E-5</v>
      </c>
      <c r="AR2227" s="253">
        <f t="shared" si="543"/>
        <v>0.9688391478312981</v>
      </c>
      <c r="AS2227" s="253">
        <f>IF(OR(AR2227&lt;$T$757,AR2227&gt;$T$758),AQ2227,"")</f>
        <v>5.4944241641624117E-5</v>
      </c>
      <c r="AT2227" s="253" t="str">
        <f t="shared" si="544"/>
        <v/>
      </c>
      <c r="AU2227" s="253" t="str">
        <f t="shared" si="545"/>
        <v/>
      </c>
      <c r="AV2227" s="253">
        <f t="shared" si="546"/>
        <v>0</v>
      </c>
      <c r="AW2227" s="253">
        <f t="shared" si="547"/>
        <v>5.4944241641624117E-5</v>
      </c>
      <c r="AX2227" s="253" t="str">
        <f t="shared" si="548"/>
        <v/>
      </c>
      <c r="AZ2227" s="259"/>
      <c r="BA2227" s="259">
        <f>BA2226+$BD$753</f>
        <v>9.4144000000000077</v>
      </c>
      <c r="BB2227" s="274">
        <f t="shared" si="531"/>
        <v>0.22425659814011922</v>
      </c>
      <c r="BC2227" s="259">
        <f t="shared" si="532"/>
        <v>4.1767987025015385E-4</v>
      </c>
      <c r="BD2227" s="259" t="str">
        <f t="shared" si="529"/>
        <v/>
      </c>
      <c r="BE2227" s="254" t="str">
        <f t="shared" si="530"/>
        <v/>
      </c>
    </row>
    <row r="2228" spans="1:57" ht="20.100000000000001" customHeight="1" x14ac:dyDescent="0.25">
      <c r="A2228" s="247">
        <v>1467</v>
      </c>
      <c r="B2228" s="247">
        <f>$B$755+(A2228*$B$758)</f>
        <v>4490.236282059268</v>
      </c>
      <c r="C2228" s="247">
        <f>_xlfn.NORM.DIST($B2228,$B$752,$B$753,0)</f>
        <v>2.8993386757847199E-5</v>
      </c>
      <c r="D2228" s="247">
        <f>_xlfn.NORM.DIST($B2228,$B$752,$B$753,1)</f>
        <v>0.96911896453566126</v>
      </c>
      <c r="E2228" s="247">
        <f>IF(OR(D2228&lt;$F$757,D2228&gt;$F$758),C2228,"")</f>
        <v>2.8993386757847199E-5</v>
      </c>
      <c r="F2228" s="247" t="str">
        <f>IF(AND(D2228&gt;$F$757,D2228&lt;$F$758),C2228,"")</f>
        <v/>
      </c>
      <c r="G2228" s="247" t="str">
        <f>IF(C2228=MAX($C$761:$C$2761),C2228,"")</f>
        <v/>
      </c>
      <c r="H2228" s="247">
        <f>_xlfn.NORM.DIST(B2228,$F$753,$F$754,0)</f>
        <v>0</v>
      </c>
      <c r="I2228" s="247">
        <f>IF(H2228=MAX($H$761:$H$2761),C2228,"")</f>
        <v>2.8993386757847199E-5</v>
      </c>
      <c r="J2228" s="247" t="str">
        <f>IF(I2228=MIN($I$761:$I$2761),I2228,"")</f>
        <v/>
      </c>
      <c r="K2228" s="247"/>
      <c r="L2228" s="247"/>
      <c r="M2228" s="247"/>
      <c r="N2228" s="247"/>
      <c r="O2228" s="247">
        <v>1467</v>
      </c>
      <c r="P2228" s="247">
        <f>$P$755+(O2228*$P$758)</f>
        <v>261.67087082360524</v>
      </c>
      <c r="Q2228" s="247">
        <f>_xlfn.NORM.DIST(P2228,P$752,P$753,0)</f>
        <v>4.975225433006739E-4</v>
      </c>
      <c r="R2228" s="247">
        <f>_xlfn.NORM.DIST(P2228,P$752,P$753,1)</f>
        <v>0.96911896453566126</v>
      </c>
      <c r="S2228" s="253">
        <f>IF(OR(R2228&lt;$T$757,R2228&gt;$T$758),Q2228,"")</f>
        <v>4.975225433006739E-4</v>
      </c>
      <c r="T2228" s="253" t="str">
        <f>IF(AND(R2228&gt;$T$757,R2228&lt;$T$758),Q2228,"")</f>
        <v/>
      </c>
      <c r="U2228" s="253" t="str">
        <f>IF(Q2228=MAX($Q$761:$Q$2761),Q2228,"")</f>
        <v/>
      </c>
      <c r="V2228" s="253">
        <f>_xlfn.NORM.DIST(P2228,$T$753,$T$754,0)</f>
        <v>7.6323711049867336E-95</v>
      </c>
      <c r="W2228" s="253" t="str">
        <f>IF(V2228=MAX($V$761:$V$2761),Q2228,"")</f>
        <v/>
      </c>
      <c r="X2228" s="253" t="str">
        <f t="shared" si="533"/>
        <v/>
      </c>
      <c r="AB2228" s="253">
        <v>1467</v>
      </c>
      <c r="AC2228" s="253">
        <f t="shared" si="549"/>
        <v>404.91766155537061</v>
      </c>
      <c r="AD2228" s="253">
        <f t="shared" si="534"/>
        <v>3.2151513633608145E-4</v>
      </c>
      <c r="AE2228" s="253">
        <f t="shared" si="535"/>
        <v>0.96911896453566115</v>
      </c>
      <c r="AF2228" s="253">
        <f>IF(OR(AE2228&lt;$T$757,AE2228&gt;$T$758),AD2228,"")</f>
        <v>3.2151513633608145E-4</v>
      </c>
      <c r="AG2228" s="253" t="str">
        <f t="shared" si="536"/>
        <v/>
      </c>
      <c r="AH2228" s="253" t="str">
        <f t="shared" si="537"/>
        <v/>
      </c>
      <c r="AI2228" s="253">
        <f t="shared" si="538"/>
        <v>2.2422782543501162E-6</v>
      </c>
      <c r="AJ2228" s="253" t="str">
        <f t="shared" si="539"/>
        <v/>
      </c>
      <c r="AK2228" s="253" t="str">
        <f t="shared" si="540"/>
        <v/>
      </c>
      <c r="AO2228" s="253">
        <v>1467</v>
      </c>
      <c r="AP2228" s="253">
        <f t="shared" si="541"/>
        <v>2387.1930100246518</v>
      </c>
      <c r="AQ2228" s="253">
        <f t="shared" si="542"/>
        <v>5.4535664528658181E-5</v>
      </c>
      <c r="AR2228" s="253">
        <f t="shared" si="543"/>
        <v>0.96911896453566126</v>
      </c>
      <c r="AS2228" s="253">
        <f>IF(OR(AR2228&lt;$T$757,AR2228&gt;$T$758),AQ2228,"")</f>
        <v>5.4535664528658181E-5</v>
      </c>
      <c r="AT2228" s="253" t="str">
        <f t="shared" si="544"/>
        <v/>
      </c>
      <c r="AU2228" s="253" t="str">
        <f t="shared" si="545"/>
        <v/>
      </c>
      <c r="AV2228" s="253">
        <f t="shared" si="546"/>
        <v>0</v>
      </c>
      <c r="AW2228" s="253">
        <f t="shared" si="547"/>
        <v>5.4535664528658181E-5</v>
      </c>
      <c r="AX2228" s="253" t="str">
        <f t="shared" si="548"/>
        <v/>
      </c>
      <c r="AZ2228" s="259"/>
      <c r="BA2228" s="259">
        <f>BA2227+$BD$753</f>
        <v>9.4208000000000069</v>
      </c>
      <c r="BB2228" s="274">
        <f t="shared" si="531"/>
        <v>0.22383891826986907</v>
      </c>
      <c r="BC2228" s="259">
        <f t="shared" si="532"/>
        <v>4.1705314023587903E-4</v>
      </c>
      <c r="BD2228" s="259" t="str">
        <f t="shared" ref="BD2228:BD2291" si="550">IF(BB2228&lt;(1-$AZ$760),BC2228,"")</f>
        <v/>
      </c>
      <c r="BE2228" s="254" t="str">
        <f t="shared" ref="BE2228:BE2291" si="551">IF(BB2228&lt;(1-$AZ$766),BC2228,"")</f>
        <v/>
      </c>
    </row>
    <row r="2229" spans="1:57" ht="20.100000000000001" customHeight="1" x14ac:dyDescent="0.25">
      <c r="A2229" s="247">
        <v>1468</v>
      </c>
      <c r="B2229" s="247">
        <f>$B$755+(A2229*$B$758)</f>
        <v>4499.8513490444057</v>
      </c>
      <c r="C2229" s="247">
        <f>_xlfn.NORM.DIST($B2229,$B$752,$B$753,0)</f>
        <v>2.8777325302135668E-5</v>
      </c>
      <c r="D2229" s="247">
        <f>_xlfn.NORM.DIST($B2229,$B$752,$B$753,1)</f>
        <v>0.96939669824415042</v>
      </c>
      <c r="E2229" s="247">
        <f>IF(OR(D2229&lt;$F$757,D2229&gt;$F$758),C2229,"")</f>
        <v>2.8777325302135668E-5</v>
      </c>
      <c r="F2229" s="247" t="str">
        <f>IF(AND(D2229&gt;$F$757,D2229&lt;$F$758),C2229,"")</f>
        <v/>
      </c>
      <c r="G2229" s="247" t="str">
        <f>IF(C2229=MAX($C$761:$C$2761),C2229,"")</f>
        <v/>
      </c>
      <c r="H2229" s="247">
        <f>_xlfn.NORM.DIST(B2229,$F$753,$F$754,0)</f>
        <v>0</v>
      </c>
      <c r="I2229" s="247">
        <f>IF(H2229=MAX($H$761:$H$2761),C2229,"")</f>
        <v>2.8777325302135668E-5</v>
      </c>
      <c r="J2229" s="247" t="str">
        <f>IF(I2229=MIN($I$761:$I$2761),I2229,"")</f>
        <v/>
      </c>
      <c r="K2229" s="247"/>
      <c r="L2229" s="247"/>
      <c r="M2229" s="247"/>
      <c r="N2229" s="247"/>
      <c r="O2229" s="247">
        <v>1468</v>
      </c>
      <c r="P2229" s="247">
        <f>$P$755+(O2229*$P$758)</f>
        <v>262.23119388746738</v>
      </c>
      <c r="Q2229" s="247">
        <f>_xlfn.NORM.DIST(P2229,P$752,P$753,0)</f>
        <v>4.9381495833129244E-4</v>
      </c>
      <c r="R2229" s="247">
        <f>_xlfn.NORM.DIST(P2229,P$752,P$753,1)</f>
        <v>0.96939669824415053</v>
      </c>
      <c r="S2229" s="253">
        <f>IF(OR(R2229&lt;$T$757,R2229&gt;$T$758),Q2229,"")</f>
        <v>4.9381495833129244E-4</v>
      </c>
      <c r="T2229" s="253" t="str">
        <f>IF(AND(R2229&gt;$T$757,R2229&lt;$T$758),Q2229,"")</f>
        <v/>
      </c>
      <c r="U2229" s="253" t="str">
        <f>IF(Q2229=MAX($Q$761:$Q$2761),Q2229,"")</f>
        <v/>
      </c>
      <c r="V2229" s="253">
        <f>_xlfn.NORM.DIST(P2229,$T$753,$T$754,0)</f>
        <v>7.0304366852632564E-95</v>
      </c>
      <c r="W2229" s="253" t="str">
        <f>IF(V2229=MAX($V$761:$V$2761),Q2229,"")</f>
        <v/>
      </c>
      <c r="X2229" s="253" t="str">
        <f t="shared" si="533"/>
        <v/>
      </c>
      <c r="AB2229" s="253">
        <v>1468</v>
      </c>
      <c r="AC2229" s="253">
        <f t="shared" si="549"/>
        <v>405.78472292915103</v>
      </c>
      <c r="AD2229" s="253">
        <f t="shared" si="534"/>
        <v>3.1911917518224071E-4</v>
      </c>
      <c r="AE2229" s="253">
        <f t="shared" si="535"/>
        <v>0.96939669824415053</v>
      </c>
      <c r="AF2229" s="253">
        <f>IF(OR(AE2229&lt;$T$757,AE2229&gt;$T$758),AD2229,"")</f>
        <v>3.1911917518224071E-4</v>
      </c>
      <c r="AG2229" s="253" t="str">
        <f t="shared" si="536"/>
        <v/>
      </c>
      <c r="AH2229" s="253" t="str">
        <f t="shared" si="537"/>
        <v/>
      </c>
      <c r="AI2229" s="253">
        <f t="shared" si="538"/>
        <v>2.209642662076102E-6</v>
      </c>
      <c r="AJ2229" s="253" t="str">
        <f t="shared" si="539"/>
        <v/>
      </c>
      <c r="AK2229" s="253" t="str">
        <f t="shared" si="540"/>
        <v/>
      </c>
      <c r="AO2229" s="253">
        <v>1468</v>
      </c>
      <c r="AP2229" s="253">
        <f t="shared" si="541"/>
        <v>2392.3047723587515</v>
      </c>
      <c r="AQ2229" s="253">
        <f t="shared" si="542"/>
        <v>5.4129259607264589E-5</v>
      </c>
      <c r="AR2229" s="253">
        <f t="shared" si="543"/>
        <v>0.96939669824415042</v>
      </c>
      <c r="AS2229" s="253">
        <f>IF(OR(AR2229&lt;$T$757,AR2229&gt;$T$758),AQ2229,"")</f>
        <v>5.4129259607264589E-5</v>
      </c>
      <c r="AT2229" s="253" t="str">
        <f t="shared" si="544"/>
        <v/>
      </c>
      <c r="AU2229" s="253" t="str">
        <f t="shared" si="545"/>
        <v/>
      </c>
      <c r="AV2229" s="253">
        <f t="shared" si="546"/>
        <v>0</v>
      </c>
      <c r="AW2229" s="253">
        <f t="shared" si="547"/>
        <v>5.4129259607264589E-5</v>
      </c>
      <c r="AX2229" s="253" t="str">
        <f t="shared" si="548"/>
        <v/>
      </c>
      <c r="AZ2229" s="259"/>
      <c r="BA2229" s="259">
        <f>BA2228+$BD$753</f>
        <v>9.4272000000000062</v>
      </c>
      <c r="BB2229" s="274">
        <f t="shared" ref="BB2229:BB2292" si="552">_xlfn.CHISQ.DIST.RT(BA2229,7)</f>
        <v>0.22342186512963319</v>
      </c>
      <c r="BC2229" s="259">
        <f t="shared" ref="BC2229:BC2292" si="553">BB2229-BB2230</f>
        <v>4.1642687049148197E-4</v>
      </c>
      <c r="BD2229" s="259" t="str">
        <f t="shared" si="550"/>
        <v/>
      </c>
      <c r="BE2229" s="254" t="str">
        <f t="shared" si="551"/>
        <v/>
      </c>
    </row>
    <row r="2230" spans="1:57" ht="20.100000000000001" customHeight="1" x14ac:dyDescent="0.25">
      <c r="A2230" s="247">
        <v>1469</v>
      </c>
      <c r="B2230" s="247">
        <f>$B$755+(A2230*$B$758)</f>
        <v>4509.4664160295433</v>
      </c>
      <c r="C2230" s="247">
        <f>_xlfn.NORM.DIST($B2230,$B$752,$B$753,0)</f>
        <v>2.8562416954465602E-5</v>
      </c>
      <c r="D2230" s="247">
        <f>_xlfn.NORM.DIST($B2230,$B$752,$B$753,1)</f>
        <v>0.96967236005226898</v>
      </c>
      <c r="E2230" s="247">
        <f>IF(OR(D2230&lt;$F$757,D2230&gt;$F$758),C2230,"")</f>
        <v>2.8562416954465602E-5</v>
      </c>
      <c r="F2230" s="247" t="str">
        <f>IF(AND(D2230&gt;$F$757,D2230&lt;$F$758),C2230,"")</f>
        <v/>
      </c>
      <c r="G2230" s="247" t="str">
        <f>IF(C2230=MAX($C$761:$C$2761),C2230,"")</f>
        <v/>
      </c>
      <c r="H2230" s="247">
        <f>_xlfn.NORM.DIST(B2230,$F$753,$F$754,0)</f>
        <v>0</v>
      </c>
      <c r="I2230" s="247">
        <f>IF(H2230=MAX($H$761:$H$2761),C2230,"")</f>
        <v>2.8562416954465602E-5</v>
      </c>
      <c r="J2230" s="247" t="str">
        <f>IF(I2230=MIN($I$761:$I$2761),I2230,"")</f>
        <v/>
      </c>
      <c r="K2230" s="247"/>
      <c r="L2230" s="247"/>
      <c r="M2230" s="247"/>
      <c r="N2230" s="247"/>
      <c r="O2230" s="247">
        <v>1469</v>
      </c>
      <c r="P2230" s="247">
        <f>$P$755+(O2230*$P$758)</f>
        <v>262.79151695132941</v>
      </c>
      <c r="Q2230" s="247">
        <f>_xlfn.NORM.DIST(P2230,P$752,P$753,0)</f>
        <v>4.9012716053787317E-4</v>
      </c>
      <c r="R2230" s="247">
        <f>_xlfn.NORM.DIST(P2230,P$752,P$753,1)</f>
        <v>0.96967236005226898</v>
      </c>
      <c r="S2230" s="253">
        <f>IF(OR(R2230&lt;$T$757,R2230&gt;$T$758),Q2230,"")</f>
        <v>4.9012716053787317E-4</v>
      </c>
      <c r="T2230" s="253" t="str">
        <f>IF(AND(R2230&gt;$T$757,R2230&lt;$T$758),Q2230,"")</f>
        <v/>
      </c>
      <c r="U2230" s="253" t="str">
        <f>IF(Q2230=MAX($Q$761:$Q$2761),Q2230,"")</f>
        <v/>
      </c>
      <c r="V2230" s="253">
        <f>_xlfn.NORM.DIST(P2230,$T$753,$T$754,0)</f>
        <v>6.4758707981185062E-95</v>
      </c>
      <c r="W2230" s="253" t="str">
        <f>IF(V2230=MAX($V$761:$V$2761),Q2230,"")</f>
        <v/>
      </c>
      <c r="X2230" s="253" t="str">
        <f t="shared" si="533"/>
        <v/>
      </c>
      <c r="AB2230" s="253">
        <v>1469</v>
      </c>
      <c r="AC2230" s="253">
        <f t="shared" si="549"/>
        <v>406.65178430293122</v>
      </c>
      <c r="AD2230" s="253">
        <f t="shared" si="534"/>
        <v>3.1673600114058808E-4</v>
      </c>
      <c r="AE2230" s="253">
        <f t="shared" si="535"/>
        <v>0.96967236005226909</v>
      </c>
      <c r="AF2230" s="253">
        <f>IF(OR(AE2230&lt;$T$757,AE2230&gt;$T$758),AD2230,"")</f>
        <v>3.1673600114058808E-4</v>
      </c>
      <c r="AG2230" s="253" t="str">
        <f t="shared" si="536"/>
        <v/>
      </c>
      <c r="AH2230" s="253" t="str">
        <f t="shared" si="537"/>
        <v/>
      </c>
      <c r="AI2230" s="253">
        <f t="shared" si="538"/>
        <v>2.1774472302393729E-6</v>
      </c>
      <c r="AJ2230" s="253" t="str">
        <f t="shared" si="539"/>
        <v/>
      </c>
      <c r="AK2230" s="253" t="str">
        <f t="shared" si="540"/>
        <v/>
      </c>
      <c r="AO2230" s="253">
        <v>1469</v>
      </c>
      <c r="AP2230" s="253">
        <f t="shared" si="541"/>
        <v>2397.4165346928512</v>
      </c>
      <c r="AQ2230" s="253">
        <f t="shared" si="542"/>
        <v>5.3725023646463258E-5</v>
      </c>
      <c r="AR2230" s="253">
        <f t="shared" si="543"/>
        <v>0.96967236005226898</v>
      </c>
      <c r="AS2230" s="253">
        <f>IF(OR(AR2230&lt;$T$757,AR2230&gt;$T$758),AQ2230,"")</f>
        <v>5.3725023646463258E-5</v>
      </c>
      <c r="AT2230" s="253" t="str">
        <f t="shared" si="544"/>
        <v/>
      </c>
      <c r="AU2230" s="253" t="str">
        <f t="shared" si="545"/>
        <v/>
      </c>
      <c r="AV2230" s="253">
        <f t="shared" si="546"/>
        <v>0</v>
      </c>
      <c r="AW2230" s="253">
        <f t="shared" si="547"/>
        <v>5.3725023646463258E-5</v>
      </c>
      <c r="AX2230" s="253" t="str">
        <f t="shared" si="548"/>
        <v/>
      </c>
      <c r="AZ2230" s="259"/>
      <c r="BA2230" s="259">
        <f>BA2229+$BD$753</f>
        <v>9.4336000000000055</v>
      </c>
      <c r="BB2230" s="274">
        <f t="shared" si="552"/>
        <v>0.22300543825914171</v>
      </c>
      <c r="BC2230" s="259">
        <f t="shared" si="553"/>
        <v>4.1580106241911885E-4</v>
      </c>
      <c r="BD2230" s="259" t="str">
        <f t="shared" si="550"/>
        <v/>
      </c>
      <c r="BE2230" s="254" t="str">
        <f t="shared" si="551"/>
        <v/>
      </c>
    </row>
    <row r="2231" spans="1:57" ht="20.100000000000001" customHeight="1" x14ac:dyDescent="0.25">
      <c r="A2231" s="248">
        <v>1470</v>
      </c>
      <c r="B2231" s="247">
        <f>$B$755+(A2231*$B$758)</f>
        <v>4519.081483014681</v>
      </c>
      <c r="C2231" s="247">
        <f>_xlfn.NORM.DIST($B2231,$B$752,$B$753,0)</f>
        <v>2.8348659954788348E-5</v>
      </c>
      <c r="D2231" s="247">
        <f>_xlfn.NORM.DIST($B2231,$B$752,$B$753,1)</f>
        <v>0.96994596103880026</v>
      </c>
      <c r="E2231" s="247">
        <f>IF(OR(D2231&lt;$F$757,D2231&gt;$F$758),C2231,"")</f>
        <v>2.8348659954788348E-5</v>
      </c>
      <c r="F2231" s="247" t="str">
        <f>IF(AND(D2231&gt;$F$757,D2231&lt;$F$758),C2231,"")</f>
        <v/>
      </c>
      <c r="G2231" s="247" t="str">
        <f>IF(C2231=MAX($C$761:$C$2761),C2231,"")</f>
        <v/>
      </c>
      <c r="H2231" s="247">
        <f>_xlfn.NORM.DIST(B2231,$F$753,$F$754,0)</f>
        <v>0</v>
      </c>
      <c r="I2231" s="247">
        <f>IF(H2231=MAX($H$761:$H$2761),C2231,"")</f>
        <v>2.8348659954788348E-5</v>
      </c>
      <c r="J2231" s="247" t="str">
        <f>IF(I2231=MIN($I$761:$I$2761),I2231,"")</f>
        <v/>
      </c>
      <c r="K2231" s="247"/>
      <c r="L2231" s="247"/>
      <c r="M2231" s="247"/>
      <c r="N2231" s="247"/>
      <c r="O2231" s="248">
        <v>1470</v>
      </c>
      <c r="P2231" s="247">
        <f>$P$755+(O2231*$P$758)</f>
        <v>263.35184001519156</v>
      </c>
      <c r="Q2231" s="247">
        <f>_xlfn.NORM.DIST(P2231,P$752,P$753,0)</f>
        <v>4.8645911971822081E-4</v>
      </c>
      <c r="R2231" s="247">
        <f>_xlfn.NORM.DIST(P2231,P$752,P$753,1)</f>
        <v>0.96994596103880026</v>
      </c>
      <c r="S2231" s="253">
        <f>IF(OR(R2231&lt;$T$757,R2231&gt;$T$758),Q2231,"")</f>
        <v>4.8645911971822081E-4</v>
      </c>
      <c r="T2231" s="253" t="str">
        <f>IF(AND(R2231&gt;$T$757,R2231&lt;$T$758),Q2231,"")</f>
        <v/>
      </c>
      <c r="U2231" s="253" t="str">
        <f>IF(Q2231=MAX($Q$761:$Q$2761),Q2231,"")</f>
        <v/>
      </c>
      <c r="V2231" s="253">
        <f>_xlfn.NORM.DIST(P2231,$T$753,$T$754,0)</f>
        <v>5.9649540257933263E-95</v>
      </c>
      <c r="W2231" s="253" t="str">
        <f>IF(V2231=MAX($V$761:$V$2761),Q2231,"")</f>
        <v/>
      </c>
      <c r="X2231" s="253" t="str">
        <f t="shared" si="533"/>
        <v/>
      </c>
      <c r="AB2231" s="259">
        <v>1470</v>
      </c>
      <c r="AC2231" s="253">
        <f t="shared" si="549"/>
        <v>407.51884567671141</v>
      </c>
      <c r="AD2231" s="253">
        <f t="shared" si="534"/>
        <v>3.1436559469348965E-4</v>
      </c>
      <c r="AE2231" s="253">
        <f t="shared" si="535"/>
        <v>0.96994596103880026</v>
      </c>
      <c r="AF2231" s="253">
        <f>IF(OR(AE2231&lt;$T$757,AE2231&gt;$T$758),AD2231,"")</f>
        <v>3.1436559469348965E-4</v>
      </c>
      <c r="AG2231" s="253" t="str">
        <f t="shared" si="536"/>
        <v/>
      </c>
      <c r="AH2231" s="253" t="str">
        <f t="shared" si="537"/>
        <v/>
      </c>
      <c r="AI2231" s="253">
        <f t="shared" si="538"/>
        <v>2.1456865682554669E-6</v>
      </c>
      <c r="AJ2231" s="253" t="str">
        <f t="shared" si="539"/>
        <v/>
      </c>
      <c r="AK2231" s="253" t="str">
        <f t="shared" si="540"/>
        <v/>
      </c>
      <c r="AO2231" s="259">
        <v>1470</v>
      </c>
      <c r="AP2231" s="253">
        <f t="shared" si="541"/>
        <v>2402.5282970269509</v>
      </c>
      <c r="AQ2231" s="253">
        <f t="shared" si="542"/>
        <v>5.332295333565713E-5</v>
      </c>
      <c r="AR2231" s="253">
        <f t="shared" si="543"/>
        <v>0.96994596103880015</v>
      </c>
      <c r="AS2231" s="253">
        <f>IF(OR(AR2231&lt;$T$757,AR2231&gt;$T$758),AQ2231,"")</f>
        <v>5.332295333565713E-5</v>
      </c>
      <c r="AT2231" s="253" t="str">
        <f t="shared" si="544"/>
        <v/>
      </c>
      <c r="AU2231" s="253" t="str">
        <f t="shared" si="545"/>
        <v/>
      </c>
      <c r="AV2231" s="253">
        <f t="shared" si="546"/>
        <v>0</v>
      </c>
      <c r="AW2231" s="253">
        <f t="shared" si="547"/>
        <v>5.332295333565713E-5</v>
      </c>
      <c r="AX2231" s="253" t="str">
        <f t="shared" si="548"/>
        <v/>
      </c>
      <c r="AZ2231" s="259"/>
      <c r="BA2231" s="259">
        <f>BA2230+$BD$753</f>
        <v>9.4400000000000048</v>
      </c>
      <c r="BB2231" s="274">
        <f t="shared" si="552"/>
        <v>0.22258963719672259</v>
      </c>
      <c r="BC2231" s="259">
        <f t="shared" si="553"/>
        <v>4.1517571741331305E-4</v>
      </c>
      <c r="BD2231" s="259" t="str">
        <f t="shared" si="550"/>
        <v/>
      </c>
      <c r="BE2231" s="254" t="str">
        <f t="shared" si="551"/>
        <v/>
      </c>
    </row>
    <row r="2232" spans="1:57" ht="20.100000000000001" customHeight="1" x14ac:dyDescent="0.25">
      <c r="A2232" s="247">
        <v>1471</v>
      </c>
      <c r="B2232" s="247">
        <f>$B$755+(A2232*$B$758)</f>
        <v>4528.6965499998187</v>
      </c>
      <c r="C2232" s="247">
        <f>_xlfn.NORM.DIST($B2232,$B$752,$B$753,0)</f>
        <v>2.813605250115582E-5</v>
      </c>
      <c r="D2232" s="247">
        <f>_xlfn.NORM.DIST($B2232,$B$752,$B$753,1)</f>
        <v>0.97021751226540254</v>
      </c>
      <c r="E2232" s="247">
        <f>IF(OR(D2232&lt;$F$757,D2232&gt;$F$758),C2232,"")</f>
        <v>2.813605250115582E-5</v>
      </c>
      <c r="F2232" s="247" t="str">
        <f>IF(AND(D2232&gt;$F$757,D2232&lt;$F$758),C2232,"")</f>
        <v/>
      </c>
      <c r="G2232" s="247" t="str">
        <f>IF(C2232=MAX($C$761:$C$2761),C2232,"")</f>
        <v/>
      </c>
      <c r="H2232" s="247">
        <f>_xlfn.NORM.DIST(B2232,$F$753,$F$754,0)</f>
        <v>0</v>
      </c>
      <c r="I2232" s="247">
        <f>IF(H2232=MAX($H$761:$H$2761),C2232,"")</f>
        <v>2.813605250115582E-5</v>
      </c>
      <c r="J2232" s="247" t="str">
        <f>IF(I2232=MIN($I$761:$I$2761),I2232,"")</f>
        <v/>
      </c>
      <c r="K2232" s="247"/>
      <c r="L2232" s="247"/>
      <c r="M2232" s="247"/>
      <c r="N2232" s="247"/>
      <c r="O2232" s="247">
        <v>1471</v>
      </c>
      <c r="P2232" s="247">
        <f>$P$755+(O2232*$P$758)</f>
        <v>263.9121630790537</v>
      </c>
      <c r="Q2232" s="247">
        <f>_xlfn.NORM.DIST(P2232,P$752,P$753,0)</f>
        <v>4.8281080495115366E-4</v>
      </c>
      <c r="R2232" s="247">
        <f>_xlfn.NORM.DIST(P2232,P$752,P$753,1)</f>
        <v>0.97021751226540254</v>
      </c>
      <c r="S2232" s="253">
        <f>IF(OR(R2232&lt;$T$757,R2232&gt;$T$758),Q2232,"")</f>
        <v>4.8281080495115366E-4</v>
      </c>
      <c r="T2232" s="253" t="str">
        <f>IF(AND(R2232&gt;$T$757,R2232&lt;$T$758),Q2232,"")</f>
        <v/>
      </c>
      <c r="U2232" s="253" t="str">
        <f>IF(Q2232=MAX($Q$761:$Q$2761),Q2232,"")</f>
        <v/>
      </c>
      <c r="V2232" s="253">
        <f>_xlfn.NORM.DIST(P2232,$T$753,$T$754,0)</f>
        <v>5.4942583557867886E-95</v>
      </c>
      <c r="W2232" s="253" t="str">
        <f>IF(V2232=MAX($V$761:$V$2761),Q2232,"")</f>
        <v/>
      </c>
      <c r="X2232" s="253" t="str">
        <f t="shared" si="533"/>
        <v/>
      </c>
      <c r="AB2232" s="253">
        <v>1471</v>
      </c>
      <c r="AC2232" s="253">
        <f t="shared" si="549"/>
        <v>408.3859070504916</v>
      </c>
      <c r="AD2232" s="253">
        <f t="shared" si="534"/>
        <v>3.120079358586788E-4</v>
      </c>
      <c r="AE2232" s="253">
        <f t="shared" si="535"/>
        <v>0.97021751226540254</v>
      </c>
      <c r="AF2232" s="253">
        <f>IF(OR(AE2232&lt;$T$757,AE2232&gt;$T$758),AD2232,"")</f>
        <v>3.120079358586788E-4</v>
      </c>
      <c r="AG2232" s="253" t="str">
        <f t="shared" si="536"/>
        <v/>
      </c>
      <c r="AH2232" s="253" t="str">
        <f t="shared" si="537"/>
        <v/>
      </c>
      <c r="AI2232" s="253">
        <f t="shared" si="538"/>
        <v>2.1143553434089551E-6</v>
      </c>
      <c r="AJ2232" s="253" t="str">
        <f t="shared" si="539"/>
        <v/>
      </c>
      <c r="AK2232" s="253" t="str">
        <f t="shared" si="540"/>
        <v/>
      </c>
      <c r="AO2232" s="253">
        <v>1471</v>
      </c>
      <c r="AP2232" s="253">
        <f t="shared" si="541"/>
        <v>2407.6400593610515</v>
      </c>
      <c r="AQ2232" s="253">
        <f t="shared" si="542"/>
        <v>5.2923045285437395E-5</v>
      </c>
      <c r="AR2232" s="253">
        <f t="shared" si="543"/>
        <v>0.97021751226540254</v>
      </c>
      <c r="AS2232" s="253">
        <f>IF(OR(AR2232&lt;$T$757,AR2232&gt;$T$758),AQ2232,"")</f>
        <v>5.2923045285437395E-5</v>
      </c>
      <c r="AT2232" s="253" t="str">
        <f t="shared" si="544"/>
        <v/>
      </c>
      <c r="AU2232" s="253" t="str">
        <f t="shared" si="545"/>
        <v/>
      </c>
      <c r="AV2232" s="253">
        <f t="shared" si="546"/>
        <v>0</v>
      </c>
      <c r="AW2232" s="253">
        <f t="shared" si="547"/>
        <v>5.2923045285437395E-5</v>
      </c>
      <c r="AX2232" s="253" t="str">
        <f t="shared" si="548"/>
        <v/>
      </c>
      <c r="AZ2232" s="259"/>
      <c r="BA2232" s="259">
        <f>BA2231+$BD$753</f>
        <v>9.4464000000000041</v>
      </c>
      <c r="BB2232" s="274">
        <f t="shared" si="552"/>
        <v>0.22217446147930928</v>
      </c>
      <c r="BC2232" s="259">
        <f t="shared" si="553"/>
        <v>4.1455083686040006E-4</v>
      </c>
      <c r="BD2232" s="259" t="str">
        <f t="shared" si="550"/>
        <v/>
      </c>
      <c r="BE2232" s="254" t="str">
        <f t="shared" si="551"/>
        <v/>
      </c>
    </row>
    <row r="2233" spans="1:57" ht="20.100000000000001" customHeight="1" x14ac:dyDescent="0.25">
      <c r="A2233" s="247">
        <v>1472</v>
      </c>
      <c r="B2233" s="247">
        <f>$B$755+(A2233*$B$758)</f>
        <v>4538.3116169849563</v>
      </c>
      <c r="C2233" s="247">
        <f>_xlfn.NORM.DIST($B2233,$B$752,$B$753,0)</f>
        <v>2.7924592750148938E-5</v>
      </c>
      <c r="D2233" s="247">
        <f>_xlfn.NORM.DIST($B2233,$B$752,$B$753,1)</f>
        <v>0.97048702477620907</v>
      </c>
      <c r="E2233" s="247">
        <f>IF(OR(D2233&lt;$F$757,D2233&gt;$F$758),C2233,"")</f>
        <v>2.7924592750148938E-5</v>
      </c>
      <c r="F2233" s="247" t="str">
        <f>IF(AND(D2233&gt;$F$757,D2233&lt;$F$758),C2233,"")</f>
        <v/>
      </c>
      <c r="G2233" s="247" t="str">
        <f>IF(C2233=MAX($C$761:$C$2761),C2233,"")</f>
        <v/>
      </c>
      <c r="H2233" s="247">
        <f>_xlfn.NORM.DIST(B2233,$F$753,$F$754,0)</f>
        <v>0</v>
      </c>
      <c r="I2233" s="247">
        <f>IF(H2233=MAX($H$761:$H$2761),C2233,"")</f>
        <v>2.7924592750148938E-5</v>
      </c>
      <c r="J2233" s="247" t="str">
        <f>IF(I2233=MIN($I$761:$I$2761),I2233,"")</f>
        <v/>
      </c>
      <c r="K2233" s="247"/>
      <c r="L2233" s="247"/>
      <c r="M2233" s="247"/>
      <c r="N2233" s="247"/>
      <c r="O2233" s="247">
        <v>1472</v>
      </c>
      <c r="P2233" s="247">
        <f>$P$755+(O2233*$P$758)</f>
        <v>264.47248614291573</v>
      </c>
      <c r="Q2233" s="247">
        <f>_xlfn.NORM.DIST(P2233,P$752,P$753,0)</f>
        <v>4.7918218460385389E-4</v>
      </c>
      <c r="R2233" s="247">
        <f>_xlfn.NORM.DIST(P2233,P$752,P$753,1)</f>
        <v>0.97048702477620907</v>
      </c>
      <c r="S2233" s="253">
        <f>IF(OR(R2233&lt;$T$757,R2233&gt;$T$758),Q2233,"")</f>
        <v>4.7918218460385389E-4</v>
      </c>
      <c r="T2233" s="253" t="str">
        <f>IF(AND(R2233&gt;$T$757,R2233&lt;$T$758),Q2233,"")</f>
        <v/>
      </c>
      <c r="U2233" s="253" t="str">
        <f>IF(Q2233=MAX($Q$761:$Q$2761),Q2233,"")</f>
        <v/>
      </c>
      <c r="V2233" s="253">
        <f>_xlfn.NORM.DIST(P2233,$T$753,$T$754,0)</f>
        <v>5.0606244010382148E-95</v>
      </c>
      <c r="W2233" s="253" t="str">
        <f>IF(V2233=MAX($V$761:$V$2761),Q2233,"")</f>
        <v/>
      </c>
      <c r="X2233" s="253" t="str">
        <f t="shared" ref="X2233:X2296" si="554">IF(W2233=MIN($W$761:$W$2761),W2233,"")</f>
        <v/>
      </c>
      <c r="AB2233" s="253">
        <v>1472</v>
      </c>
      <c r="AC2233" s="253">
        <f t="shared" si="549"/>
        <v>409.25296842427178</v>
      </c>
      <c r="AD2233" s="253">
        <f t="shared" ref="AD2233:AD2296" si="555">_xlfn.NORM.DIST(AC2233,AC$752,AC$753,0)</f>
        <v>3.0966300419400642E-4</v>
      </c>
      <c r="AE2233" s="253">
        <f t="shared" ref="AE2233:AE2296" si="556">_xlfn.NORM.DIST(AC2233,AC$752,AC$753,1)</f>
        <v>0.97048702477620907</v>
      </c>
      <c r="AF2233" s="253">
        <f>IF(OR(AE2233&lt;$T$757,AE2233&gt;$T$758),AD2233,"")</f>
        <v>3.0966300419400642E-4</v>
      </c>
      <c r="AG2233" s="253" t="str">
        <f t="shared" ref="AG2233:AG2296" si="557">IF(AND(AE2233&gt;$AG$757,AE2233&lt;$AG$758),AD2233,"")</f>
        <v/>
      </c>
      <c r="AH2233" s="253" t="str">
        <f t="shared" ref="AH2233:AH2296" si="558">IF(AD2233=MAX($AD$761:$AD$2761),AD2233,"")</f>
        <v/>
      </c>
      <c r="AI2233" s="253">
        <f t="shared" ref="AI2233:AI2296" si="559">_xlfn.NORM.DIST(AC2233,$AG$753,$AG$754,0)</f>
        <v>2.0834482803481234E-6</v>
      </c>
      <c r="AJ2233" s="253" t="str">
        <f t="shared" ref="AJ2233:AJ2296" si="560">IF(AI2233=MAX($AI$761:$AI$2761),AD2233,"")</f>
        <v/>
      </c>
      <c r="AK2233" s="253" t="str">
        <f t="shared" ref="AK2233:AK2296" si="561">IF(AJ2233=MIN($AJ$761:$AJ$2761),AJ2233,"")</f>
        <v/>
      </c>
      <c r="AO2233" s="253">
        <v>1472</v>
      </c>
      <c r="AP2233" s="253">
        <f t="shared" ref="AP2233:AP2296" si="562">AP$755+(AO2233*AP$758)</f>
        <v>2412.7518216951512</v>
      </c>
      <c r="AQ2233" s="253">
        <f t="shared" ref="AQ2233:AQ2296" si="563">_xlfn.NORM.DIST(AP2233,AP$752,AP$753,0)</f>
        <v>5.2525296028389867E-5</v>
      </c>
      <c r="AR2233" s="253">
        <f t="shared" ref="AR2233:AR2296" si="564">_xlfn.NORM.DIST(AP2233,AP$752,AP$753,1)</f>
        <v>0.97048702477620907</v>
      </c>
      <c r="AS2233" s="253">
        <f>IF(OR(AR2233&lt;$T$757,AR2233&gt;$T$758),AQ2233,"")</f>
        <v>5.2525296028389867E-5</v>
      </c>
      <c r="AT2233" s="253" t="str">
        <f t="shared" ref="AT2233:AT2296" si="565">IF(AND(AR2233&gt;$AG$757,AR2233&lt;$AG$758),AQ2233,"")</f>
        <v/>
      </c>
      <c r="AU2233" s="253" t="str">
        <f t="shared" ref="AU2233:AU2296" si="566">IF(AQ2233=MAX($AQ$761:$AQ$2761),AQ2233,"")</f>
        <v/>
      </c>
      <c r="AV2233" s="253">
        <f t="shared" ref="AV2233:AV2296" si="567">_xlfn.NORM.DIST(AP2233,$AT$753,$AT$754,0)</f>
        <v>0</v>
      </c>
      <c r="AW2233" s="253">
        <f t="shared" ref="AW2233:AW2296" si="568">IF(AV2233=MAX($AV$761:$AV$2761),AQ2233,"")</f>
        <v>5.2525296028389867E-5</v>
      </c>
      <c r="AX2233" s="253" t="str">
        <f t="shared" ref="AX2233:AX2296" si="569">IF(AW2233=MIN($AW$761:$AW$2761),AW2233,"")</f>
        <v/>
      </c>
      <c r="AZ2233" s="259"/>
      <c r="BA2233" s="259">
        <f>BA2232+$BD$753</f>
        <v>9.4528000000000034</v>
      </c>
      <c r="BB2233" s="274">
        <f t="shared" si="552"/>
        <v>0.22175991064244888</v>
      </c>
      <c r="BC2233" s="259">
        <f t="shared" si="553"/>
        <v>4.1392642213955444E-4</v>
      </c>
      <c r="BD2233" s="259" t="str">
        <f t="shared" si="550"/>
        <v/>
      </c>
      <c r="BE2233" s="254" t="str">
        <f t="shared" si="551"/>
        <v/>
      </c>
    </row>
    <row r="2234" spans="1:57" ht="20.100000000000001" customHeight="1" x14ac:dyDescent="0.25">
      <c r="A2234" s="247">
        <v>1473</v>
      </c>
      <c r="B2234" s="247">
        <f>$B$755+(A2234*$B$758)</f>
        <v>4547.926683970094</v>
      </c>
      <c r="C2234" s="247">
        <f>_xlfn.NORM.DIST($B2234,$B$752,$B$753,0)</f>
        <v>2.7714278817306197E-5</v>
      </c>
      <c r="D2234" s="247">
        <f>_xlfn.NORM.DIST($B2234,$B$752,$B$753,1)</f>
        <v>0.97075450959743048</v>
      </c>
      <c r="E2234" s="247">
        <f>IF(OR(D2234&lt;$F$757,D2234&gt;$F$758),C2234,"")</f>
        <v>2.7714278817306197E-5</v>
      </c>
      <c r="F2234" s="247" t="str">
        <f>IF(AND(D2234&gt;$F$757,D2234&lt;$F$758),C2234,"")</f>
        <v/>
      </c>
      <c r="G2234" s="247" t="str">
        <f>IF(C2234=MAX($C$761:$C$2761),C2234,"")</f>
        <v/>
      </c>
      <c r="H2234" s="247">
        <f>_xlfn.NORM.DIST(B2234,$F$753,$F$754,0)</f>
        <v>0</v>
      </c>
      <c r="I2234" s="247">
        <f>IF(H2234=MAX($H$761:$H$2761),C2234,"")</f>
        <v>2.7714278817306197E-5</v>
      </c>
      <c r="J2234" s="247" t="str">
        <f>IF(I2234=MIN($I$761:$I$2761),I2234,"")</f>
        <v/>
      </c>
      <c r="K2234" s="247"/>
      <c r="L2234" s="247"/>
      <c r="M2234" s="247"/>
      <c r="N2234" s="247"/>
      <c r="O2234" s="247">
        <v>1473</v>
      </c>
      <c r="P2234" s="247">
        <f>$P$755+(O2234*$P$758)</f>
        <v>265.03280920677787</v>
      </c>
      <c r="Q2234" s="247">
        <f>_xlfn.NORM.DIST(P2234,P$752,P$753,0)</f>
        <v>4.7557322633921898E-4</v>
      </c>
      <c r="R2234" s="247">
        <f>_xlfn.NORM.DIST(P2234,P$752,P$753,1)</f>
        <v>0.97075450959743048</v>
      </c>
      <c r="S2234" s="253">
        <f>IF(OR(R2234&lt;$T$757,R2234&gt;$T$758),Q2234,"")</f>
        <v>4.7557322633921898E-4</v>
      </c>
      <c r="T2234" s="253" t="str">
        <f>IF(AND(R2234&gt;$T$757,R2234&lt;$T$758),Q2234,"")</f>
        <v/>
      </c>
      <c r="U2234" s="253" t="str">
        <f>IF(Q2234=MAX($Q$761:$Q$2761),Q2234,"")</f>
        <v/>
      </c>
      <c r="V2234" s="253">
        <f>_xlfn.NORM.DIST(P2234,$T$753,$T$754,0)</f>
        <v>4.6611403968612574E-95</v>
      </c>
      <c r="W2234" s="253" t="str">
        <f>IF(V2234=MAX($V$761:$V$2761),Q2234,"")</f>
        <v/>
      </c>
      <c r="X2234" s="253" t="str">
        <f t="shared" si="554"/>
        <v/>
      </c>
      <c r="AB2234" s="253">
        <v>1473</v>
      </c>
      <c r="AC2234" s="253">
        <f t="shared" ref="AC2234:AC2297" si="570">$AC$755+(AB2234*$AC$758)</f>
        <v>410.1200297980522</v>
      </c>
      <c r="AD2234" s="253">
        <f t="shared" si="555"/>
        <v>3.0733077880219274E-4</v>
      </c>
      <c r="AE2234" s="253">
        <f t="shared" si="556"/>
        <v>0.97075450959743048</v>
      </c>
      <c r="AF2234" s="253">
        <f>IF(OR(AE2234&lt;$T$757,AE2234&gt;$T$758),AD2234,"")</f>
        <v>3.0733077880219274E-4</v>
      </c>
      <c r="AG2234" s="253" t="str">
        <f t="shared" si="557"/>
        <v/>
      </c>
      <c r="AH2234" s="253" t="str">
        <f t="shared" si="558"/>
        <v/>
      </c>
      <c r="AI2234" s="253">
        <f t="shared" si="559"/>
        <v>2.0529601605825236E-6</v>
      </c>
      <c r="AJ2234" s="253" t="str">
        <f t="shared" si="560"/>
        <v/>
      </c>
      <c r="AK2234" s="253" t="str">
        <f t="shared" si="561"/>
        <v/>
      </c>
      <c r="AO2234" s="253">
        <v>1473</v>
      </c>
      <c r="AP2234" s="253">
        <f t="shared" si="562"/>
        <v>2417.8635840292509</v>
      </c>
      <c r="AQ2234" s="253">
        <f t="shared" si="563"/>
        <v>5.2129702019900709E-5</v>
      </c>
      <c r="AR2234" s="253">
        <f t="shared" si="564"/>
        <v>0.97075450959743048</v>
      </c>
      <c r="AS2234" s="253">
        <f>IF(OR(AR2234&lt;$T$757,AR2234&gt;$T$758),AQ2234,"")</f>
        <v>5.2129702019900709E-5</v>
      </c>
      <c r="AT2234" s="253" t="str">
        <f t="shared" si="565"/>
        <v/>
      </c>
      <c r="AU2234" s="253" t="str">
        <f t="shared" si="566"/>
        <v/>
      </c>
      <c r="AV2234" s="253">
        <f t="shared" si="567"/>
        <v>0</v>
      </c>
      <c r="AW2234" s="253">
        <f t="shared" si="568"/>
        <v>5.2129702019900709E-5</v>
      </c>
      <c r="AX2234" s="253" t="str">
        <f t="shared" si="569"/>
        <v/>
      </c>
      <c r="AZ2234" s="259"/>
      <c r="BA2234" s="259">
        <f>BA2233+$BD$753</f>
        <v>9.4592000000000027</v>
      </c>
      <c r="BB2234" s="274">
        <f t="shared" si="552"/>
        <v>0.22134598422030932</v>
      </c>
      <c r="BC2234" s="259">
        <f t="shared" si="553"/>
        <v>4.133024746208469E-4</v>
      </c>
      <c r="BD2234" s="259" t="str">
        <f t="shared" si="550"/>
        <v/>
      </c>
      <c r="BE2234" s="254" t="str">
        <f t="shared" si="551"/>
        <v/>
      </c>
    </row>
    <row r="2235" spans="1:57" ht="20.100000000000001" customHeight="1" x14ac:dyDescent="0.25">
      <c r="A2235" s="247">
        <v>1474</v>
      </c>
      <c r="B2235" s="247">
        <f>$B$755+(A2235*$B$758)</f>
        <v>4557.5417509552317</v>
      </c>
      <c r="C2235" s="247">
        <f>_xlfn.NORM.DIST($B2235,$B$752,$B$753,0)</f>
        <v>2.7505108777552302E-5</v>
      </c>
      <c r="D2235" s="247">
        <f>_xlfn.NORM.DIST($B2235,$B$752,$B$753,1)</f>
        <v>0.97101997773696258</v>
      </c>
      <c r="E2235" s="247">
        <f>IF(OR(D2235&lt;$F$757,D2235&gt;$F$758),C2235,"")</f>
        <v>2.7505108777552302E-5</v>
      </c>
      <c r="F2235" s="247" t="str">
        <f>IF(AND(D2235&gt;$F$757,D2235&lt;$F$758),C2235,"")</f>
        <v/>
      </c>
      <c r="G2235" s="247" t="str">
        <f>IF(C2235=MAX($C$761:$C$2761),C2235,"")</f>
        <v/>
      </c>
      <c r="H2235" s="247">
        <f>_xlfn.NORM.DIST(B2235,$F$753,$F$754,0)</f>
        <v>0</v>
      </c>
      <c r="I2235" s="247">
        <f>IF(H2235=MAX($H$761:$H$2761),C2235,"")</f>
        <v>2.7505108777552302E-5</v>
      </c>
      <c r="J2235" s="247" t="str">
        <f>IF(I2235=MIN($I$761:$I$2761),I2235,"")</f>
        <v/>
      </c>
      <c r="K2235" s="247"/>
      <c r="L2235" s="247"/>
      <c r="M2235" s="247"/>
      <c r="N2235" s="247"/>
      <c r="O2235" s="247">
        <v>1474</v>
      </c>
      <c r="P2235" s="247">
        <f>$P$755+(O2235*$P$758)</f>
        <v>265.59313227064001</v>
      </c>
      <c r="Q2235" s="247">
        <f>_xlfn.NORM.DIST(P2235,P$752,P$753,0)</f>
        <v>4.7198389712322123E-4</v>
      </c>
      <c r="R2235" s="247">
        <f>_xlfn.NORM.DIST(P2235,P$752,P$753,1)</f>
        <v>0.97101997773696258</v>
      </c>
      <c r="S2235" s="253">
        <f>IF(OR(R2235&lt;$T$757,R2235&gt;$T$758),Q2235,"")</f>
        <v>4.7198389712322123E-4</v>
      </c>
      <c r="T2235" s="253" t="str">
        <f>IF(AND(R2235&gt;$T$757,R2235&lt;$T$758),Q2235,"")</f>
        <v/>
      </c>
      <c r="U2235" s="253" t="str">
        <f>IF(Q2235=MAX($Q$761:$Q$2761),Q2235,"")</f>
        <v/>
      </c>
      <c r="V2235" s="253">
        <f>_xlfn.NORM.DIST(P2235,$T$753,$T$754,0)</f>
        <v>4.2931228363636612E-95</v>
      </c>
      <c r="W2235" s="253" t="str">
        <f>IF(V2235=MAX($V$761:$V$2761),Q2235,"")</f>
        <v/>
      </c>
      <c r="X2235" s="253" t="str">
        <f t="shared" si="554"/>
        <v/>
      </c>
      <c r="AB2235" s="253">
        <v>1474</v>
      </c>
      <c r="AC2235" s="253">
        <f t="shared" si="570"/>
        <v>410.98709117183239</v>
      </c>
      <c r="AD2235" s="253">
        <f t="shared" si="555"/>
        <v>3.0501123833558304E-4</v>
      </c>
      <c r="AE2235" s="253">
        <f t="shared" si="556"/>
        <v>0.97101997773696258</v>
      </c>
      <c r="AF2235" s="253">
        <f>IF(OR(AE2235&lt;$T$757,AE2235&gt;$T$758),AD2235,"")</f>
        <v>3.0501123833558304E-4</v>
      </c>
      <c r="AG2235" s="253" t="str">
        <f t="shared" si="557"/>
        <v/>
      </c>
      <c r="AH2235" s="253" t="str">
        <f t="shared" si="558"/>
        <v/>
      </c>
      <c r="AI2235" s="253">
        <f t="shared" si="559"/>
        <v>2.0228858219833348E-6</v>
      </c>
      <c r="AJ2235" s="253" t="str">
        <f t="shared" si="560"/>
        <v/>
      </c>
      <c r="AK2235" s="253" t="str">
        <f t="shared" si="561"/>
        <v/>
      </c>
      <c r="AO2235" s="253">
        <v>1474</v>
      </c>
      <c r="AP2235" s="253">
        <f t="shared" si="562"/>
        <v>2422.9753463633506</v>
      </c>
      <c r="AQ2235" s="253">
        <f t="shared" si="563"/>
        <v>5.1736259638962715E-5</v>
      </c>
      <c r="AR2235" s="253">
        <f t="shared" si="564"/>
        <v>0.97101997773696258</v>
      </c>
      <c r="AS2235" s="253">
        <f>IF(OR(AR2235&lt;$T$757,AR2235&gt;$T$758),AQ2235,"")</f>
        <v>5.1736259638962715E-5</v>
      </c>
      <c r="AT2235" s="253" t="str">
        <f t="shared" si="565"/>
        <v/>
      </c>
      <c r="AU2235" s="253" t="str">
        <f t="shared" si="566"/>
        <v/>
      </c>
      <c r="AV2235" s="253">
        <f t="shared" si="567"/>
        <v>0</v>
      </c>
      <c r="AW2235" s="253">
        <f t="shared" si="568"/>
        <v>5.1736259638962715E-5</v>
      </c>
      <c r="AX2235" s="253" t="str">
        <f t="shared" si="569"/>
        <v/>
      </c>
      <c r="AZ2235" s="259"/>
      <c r="BA2235" s="259">
        <f>BA2234+$BD$753</f>
        <v>9.465600000000002</v>
      </c>
      <c r="BB2235" s="274">
        <f t="shared" si="552"/>
        <v>0.22093268174568848</v>
      </c>
      <c r="BC2235" s="259">
        <f t="shared" si="553"/>
        <v>4.1267899566779787E-4</v>
      </c>
      <c r="BD2235" s="259" t="str">
        <f t="shared" si="550"/>
        <v/>
      </c>
      <c r="BE2235" s="254" t="str">
        <f t="shared" si="551"/>
        <v/>
      </c>
    </row>
    <row r="2236" spans="1:57" ht="20.100000000000001" customHeight="1" x14ac:dyDescent="0.25">
      <c r="A2236" s="247">
        <v>1475</v>
      </c>
      <c r="B2236" s="247">
        <f>$B$755+(A2236*$B$758)</f>
        <v>4567.1568179403694</v>
      </c>
      <c r="C2236" s="247">
        <f>_xlfn.NORM.DIST($B2236,$B$752,$B$753,0)</f>
        <v>2.7297080665626769E-5</v>
      </c>
      <c r="D2236" s="247">
        <f>_xlfn.NORM.DIST($B2236,$B$752,$B$753,1)</f>
        <v>0.97128344018399815</v>
      </c>
      <c r="E2236" s="247">
        <f>IF(OR(D2236&lt;$F$757,D2236&gt;$F$758),C2236,"")</f>
        <v>2.7297080665626769E-5</v>
      </c>
      <c r="F2236" s="247" t="str">
        <f>IF(AND(D2236&gt;$F$757,D2236&lt;$F$758),C2236,"")</f>
        <v/>
      </c>
      <c r="G2236" s="247" t="str">
        <f>IF(C2236=MAX($C$761:$C$2761),C2236,"")</f>
        <v/>
      </c>
      <c r="H2236" s="247">
        <f>_xlfn.NORM.DIST(B2236,$F$753,$F$754,0)</f>
        <v>0</v>
      </c>
      <c r="I2236" s="247">
        <f>IF(H2236=MAX($H$761:$H$2761),C2236,"")</f>
        <v>2.7297080665626769E-5</v>
      </c>
      <c r="J2236" s="247" t="str">
        <f>IF(I2236=MIN($I$761:$I$2761),I2236,"")</f>
        <v/>
      </c>
      <c r="K2236" s="247"/>
      <c r="L2236" s="247"/>
      <c r="M2236" s="247"/>
      <c r="N2236" s="247"/>
      <c r="O2236" s="247">
        <v>1475</v>
      </c>
      <c r="P2236" s="247">
        <f>$P$755+(O2236*$P$758)</f>
        <v>266.15345533450215</v>
      </c>
      <c r="Q2236" s="247">
        <f>_xlfn.NORM.DIST(P2236,P$752,P$753,0)</f>
        <v>4.6841416323226002E-4</v>
      </c>
      <c r="R2236" s="247">
        <f>_xlfn.NORM.DIST(P2236,P$752,P$753,1)</f>
        <v>0.97128344018399826</v>
      </c>
      <c r="S2236" s="253">
        <f>IF(OR(R2236&lt;$T$757,R2236&gt;$T$758),Q2236,"")</f>
        <v>4.6841416323226002E-4</v>
      </c>
      <c r="T2236" s="253" t="str">
        <f>IF(AND(R2236&gt;$T$757,R2236&lt;$T$758),Q2236,"")</f>
        <v/>
      </c>
      <c r="U2236" s="253" t="str">
        <f>IF(Q2236=MAX($Q$761:$Q$2761),Q2236,"")</f>
        <v/>
      </c>
      <c r="V2236" s="253">
        <f>_xlfn.NORM.DIST(P2236,$T$753,$T$754,0)</f>
        <v>3.954098616814774E-95</v>
      </c>
      <c r="W2236" s="253" t="str">
        <f>IF(V2236=MAX($V$761:$V$2761),Q2236,"")</f>
        <v/>
      </c>
      <c r="X2236" s="253" t="str">
        <f t="shared" si="554"/>
        <v/>
      </c>
      <c r="AB2236" s="253">
        <v>1475</v>
      </c>
      <c r="AC2236" s="253">
        <f t="shared" si="570"/>
        <v>411.85415254561258</v>
      </c>
      <c r="AD2236" s="253">
        <f t="shared" si="555"/>
        <v>3.0270436100089681E-4</v>
      </c>
      <c r="AE2236" s="253">
        <f t="shared" si="556"/>
        <v>0.97128344018399815</v>
      </c>
      <c r="AF2236" s="253">
        <f>IF(OR(AE2236&lt;$T$757,AE2236&gt;$T$758),AD2236,"")</f>
        <v>3.0270436100089681E-4</v>
      </c>
      <c r="AG2236" s="253" t="str">
        <f t="shared" si="557"/>
        <v/>
      </c>
      <c r="AH2236" s="253" t="str">
        <f t="shared" si="558"/>
        <v/>
      </c>
      <c r="AI2236" s="253">
        <f t="shared" si="559"/>
        <v>1.9932201582865045E-6</v>
      </c>
      <c r="AJ2236" s="253" t="str">
        <f t="shared" si="560"/>
        <v/>
      </c>
      <c r="AK2236" s="253" t="str">
        <f t="shared" si="561"/>
        <v/>
      </c>
      <c r="AO2236" s="253">
        <v>1475</v>
      </c>
      <c r="AP2236" s="253">
        <f t="shared" si="562"/>
        <v>2428.0871086974503</v>
      </c>
      <c r="AQ2236" s="253">
        <f t="shared" si="563"/>
        <v>5.1344965188981638E-5</v>
      </c>
      <c r="AR2236" s="253">
        <f t="shared" si="564"/>
        <v>0.97128344018399815</v>
      </c>
      <c r="AS2236" s="253">
        <f>IF(OR(AR2236&lt;$T$757,AR2236&gt;$T$758),AQ2236,"")</f>
        <v>5.1344965188981638E-5</v>
      </c>
      <c r="AT2236" s="253" t="str">
        <f t="shared" si="565"/>
        <v/>
      </c>
      <c r="AU2236" s="253" t="str">
        <f t="shared" si="566"/>
        <v/>
      </c>
      <c r="AV2236" s="253">
        <f t="shared" si="567"/>
        <v>0</v>
      </c>
      <c r="AW2236" s="253">
        <f t="shared" si="568"/>
        <v>5.1344965188981638E-5</v>
      </c>
      <c r="AX2236" s="253" t="str">
        <f t="shared" si="569"/>
        <v/>
      </c>
      <c r="AZ2236" s="259"/>
      <c r="BA2236" s="259">
        <f>BA2235+$BD$753</f>
        <v>9.4720000000000013</v>
      </c>
      <c r="BB2236" s="274">
        <f t="shared" si="552"/>
        <v>0.22052000275002068</v>
      </c>
      <c r="BC2236" s="259">
        <f t="shared" si="553"/>
        <v>4.1205598663479615E-4</v>
      </c>
      <c r="BD2236" s="259" t="str">
        <f t="shared" si="550"/>
        <v/>
      </c>
      <c r="BE2236" s="254" t="str">
        <f t="shared" si="551"/>
        <v/>
      </c>
    </row>
    <row r="2237" spans="1:57" ht="20.100000000000001" customHeight="1" x14ac:dyDescent="0.25">
      <c r="A2237" s="247">
        <v>1476</v>
      </c>
      <c r="B2237" s="247">
        <f>$B$755+(A2237*$B$758)</f>
        <v>4576.771884925507</v>
      </c>
      <c r="C2237" s="247">
        <f>_xlfn.NORM.DIST($B2237,$B$752,$B$753,0)</f>
        <v>2.7090192476512494E-5</v>
      </c>
      <c r="D2237" s="247">
        <f>_xlfn.NORM.DIST($B2237,$B$752,$B$753,1)</f>
        <v>0.97154490790864234</v>
      </c>
      <c r="E2237" s="247">
        <f>IF(OR(D2237&lt;$F$757,D2237&gt;$F$758),C2237,"")</f>
        <v>2.7090192476512494E-5</v>
      </c>
      <c r="F2237" s="247" t="str">
        <f>IF(AND(D2237&gt;$F$757,D2237&lt;$F$758),C2237,"")</f>
        <v/>
      </c>
      <c r="G2237" s="247" t="str">
        <f>IF(C2237=MAX($C$761:$C$2761),C2237,"")</f>
        <v/>
      </c>
      <c r="H2237" s="247">
        <f>_xlfn.NORM.DIST(B2237,$F$753,$F$754,0)</f>
        <v>0</v>
      </c>
      <c r="I2237" s="247">
        <f>IF(H2237=MAX($H$761:$H$2761),C2237,"")</f>
        <v>2.7090192476512494E-5</v>
      </c>
      <c r="J2237" s="247" t="str">
        <f>IF(I2237=MIN($I$761:$I$2761),I2237,"")</f>
        <v/>
      </c>
      <c r="K2237" s="247"/>
      <c r="L2237" s="247"/>
      <c r="M2237" s="247"/>
      <c r="N2237" s="247"/>
      <c r="O2237" s="247">
        <v>1476</v>
      </c>
      <c r="P2237" s="247">
        <f>$P$755+(O2237*$P$758)</f>
        <v>266.71377839836418</v>
      </c>
      <c r="Q2237" s="247">
        <f>_xlfn.NORM.DIST(P2237,P$752,P$753,0)</f>
        <v>4.6486399026051734E-4</v>
      </c>
      <c r="R2237" s="247">
        <f>_xlfn.NORM.DIST(P2237,P$752,P$753,1)</f>
        <v>0.97154490790864223</v>
      </c>
      <c r="S2237" s="253">
        <f>IF(OR(R2237&lt;$T$757,R2237&gt;$T$758),Q2237,"")</f>
        <v>4.6486399026051734E-4</v>
      </c>
      <c r="T2237" s="253" t="str">
        <f>IF(AND(R2237&gt;$T$757,R2237&lt;$T$758),Q2237,"")</f>
        <v/>
      </c>
      <c r="U2237" s="253" t="str">
        <f>IF(Q2237=MAX($Q$761:$Q$2761),Q2237,"")</f>
        <v/>
      </c>
      <c r="V2237" s="253">
        <f>_xlfn.NORM.DIST(P2237,$T$753,$T$754,0)</f>
        <v>3.6417885793376122E-95</v>
      </c>
      <c r="W2237" s="253" t="str">
        <f>IF(V2237=MAX($V$761:$V$2761),Q2237,"")</f>
        <v/>
      </c>
      <c r="X2237" s="253" t="str">
        <f t="shared" si="554"/>
        <v/>
      </c>
      <c r="AB2237" s="253">
        <v>1476</v>
      </c>
      <c r="AC2237" s="253">
        <f t="shared" si="570"/>
        <v>412.72121391939277</v>
      </c>
      <c r="AD2237" s="253">
        <f t="shared" si="555"/>
        <v>3.004101245639827E-4</v>
      </c>
      <c r="AE2237" s="253">
        <f t="shared" si="556"/>
        <v>0.97154490790864223</v>
      </c>
      <c r="AF2237" s="253">
        <f>IF(OR(AE2237&lt;$T$757,AE2237&gt;$T$758),AD2237,"")</f>
        <v>3.004101245639827E-4</v>
      </c>
      <c r="AG2237" s="253" t="str">
        <f t="shared" si="557"/>
        <v/>
      </c>
      <c r="AH2237" s="253" t="str">
        <f t="shared" si="558"/>
        <v/>
      </c>
      <c r="AI2237" s="253">
        <f t="shared" si="559"/>
        <v>1.963958118598824E-6</v>
      </c>
      <c r="AJ2237" s="253" t="str">
        <f t="shared" si="560"/>
        <v/>
      </c>
      <c r="AK2237" s="253" t="str">
        <f t="shared" si="561"/>
        <v/>
      </c>
      <c r="AO2237" s="253">
        <v>1476</v>
      </c>
      <c r="AP2237" s="253">
        <f t="shared" si="562"/>
        <v>2433.1988710315509</v>
      </c>
      <c r="AQ2237" s="253">
        <f t="shared" si="563"/>
        <v>5.0955814898582203E-5</v>
      </c>
      <c r="AR2237" s="253">
        <f t="shared" si="564"/>
        <v>0.97154490790864234</v>
      </c>
      <c r="AS2237" s="253">
        <f>IF(OR(AR2237&lt;$T$757,AR2237&gt;$T$758),AQ2237,"")</f>
        <v>5.0955814898582203E-5</v>
      </c>
      <c r="AT2237" s="253" t="str">
        <f t="shared" si="565"/>
        <v/>
      </c>
      <c r="AU2237" s="253" t="str">
        <f t="shared" si="566"/>
        <v/>
      </c>
      <c r="AV2237" s="253">
        <f t="shared" si="567"/>
        <v>0</v>
      </c>
      <c r="AW2237" s="253">
        <f t="shared" si="568"/>
        <v>5.0955814898582203E-5</v>
      </c>
      <c r="AX2237" s="253" t="str">
        <f t="shared" si="569"/>
        <v/>
      </c>
      <c r="AZ2237" s="259"/>
      <c r="BA2237" s="259">
        <f>BA2236+$BD$753</f>
        <v>9.4784000000000006</v>
      </c>
      <c r="BB2237" s="274">
        <f t="shared" si="552"/>
        <v>0.22010794676338588</v>
      </c>
      <c r="BC2237" s="259">
        <f t="shared" si="553"/>
        <v>4.1143344886948596E-4</v>
      </c>
      <c r="BD2237" s="259" t="str">
        <f t="shared" si="550"/>
        <v/>
      </c>
      <c r="BE2237" s="254" t="str">
        <f t="shared" si="551"/>
        <v/>
      </c>
    </row>
    <row r="2238" spans="1:57" ht="20.100000000000001" customHeight="1" x14ac:dyDescent="0.25">
      <c r="A2238" s="248">
        <v>1477</v>
      </c>
      <c r="B2238" s="247">
        <f>$B$755+(A2238*$B$758)</f>
        <v>4586.3869519106447</v>
      </c>
      <c r="C2238" s="247">
        <f>_xlfn.NORM.DIST($B2238,$B$752,$B$753,0)</f>
        <v>2.6884442165864306E-5</v>
      </c>
      <c r="D2238" s="247">
        <f>_xlfn.NORM.DIST($B2238,$B$752,$B$753,1)</f>
        <v>0.97180439186153211</v>
      </c>
      <c r="E2238" s="247">
        <f>IF(OR(D2238&lt;$F$757,D2238&gt;$F$758),C2238,"")</f>
        <v>2.6884442165864306E-5</v>
      </c>
      <c r="F2238" s="247" t="str">
        <f>IF(AND(D2238&gt;$F$757,D2238&lt;$F$758),C2238,"")</f>
        <v/>
      </c>
      <c r="G2238" s="247" t="str">
        <f>IF(C2238=MAX($C$761:$C$2761),C2238,"")</f>
        <v/>
      </c>
      <c r="H2238" s="247">
        <f>_xlfn.NORM.DIST(B2238,$F$753,$F$754,0)</f>
        <v>0</v>
      </c>
      <c r="I2238" s="247">
        <f>IF(H2238=MAX($H$761:$H$2761),C2238,"")</f>
        <v>2.6884442165864306E-5</v>
      </c>
      <c r="J2238" s="247" t="str">
        <f>IF(I2238=MIN($I$761:$I$2761),I2238,"")</f>
        <v/>
      </c>
      <c r="K2238" s="247"/>
      <c r="L2238" s="247"/>
      <c r="M2238" s="247"/>
      <c r="N2238" s="247"/>
      <c r="O2238" s="248">
        <v>1477</v>
      </c>
      <c r="P2238" s="247">
        <f>$P$755+(O2238*$P$758)</f>
        <v>267.27410146222633</v>
      </c>
      <c r="Q2238" s="247">
        <f>_xlfn.NORM.DIST(P2238,P$752,P$753,0)</f>
        <v>4.6133334312730882E-4</v>
      </c>
      <c r="R2238" s="247">
        <f>_xlfn.NORM.DIST(P2238,P$752,P$753,1)</f>
        <v>0.97180439186153211</v>
      </c>
      <c r="S2238" s="253">
        <f>IF(OR(R2238&lt;$T$757,R2238&gt;$T$758),Q2238,"")</f>
        <v>4.6133334312730882E-4</v>
      </c>
      <c r="T2238" s="253" t="str">
        <f>IF(AND(R2238&gt;$T$757,R2238&lt;$T$758),Q2238,"")</f>
        <v/>
      </c>
      <c r="U2238" s="253" t="str">
        <f>IF(Q2238=MAX($Q$761:$Q$2761),Q2238,"")</f>
        <v/>
      </c>
      <c r="V2238" s="253">
        <f>_xlfn.NORM.DIST(P2238,$T$753,$T$754,0)</f>
        <v>3.3540923334357859E-95</v>
      </c>
      <c r="W2238" s="253" t="str">
        <f>IF(V2238=MAX($V$761:$V$2761),Q2238,"")</f>
        <v/>
      </c>
      <c r="X2238" s="253" t="str">
        <f t="shared" si="554"/>
        <v/>
      </c>
      <c r="AB2238" s="259">
        <v>1477</v>
      </c>
      <c r="AC2238" s="253">
        <f t="shared" si="570"/>
        <v>413.58827529317296</v>
      </c>
      <c r="AD2238" s="253">
        <f t="shared" si="555"/>
        <v>2.981285063545703E-4</v>
      </c>
      <c r="AE2238" s="253">
        <f t="shared" si="556"/>
        <v>0.97180439186153211</v>
      </c>
      <c r="AF2238" s="253">
        <f>IF(OR(AE2238&lt;$T$757,AE2238&gt;$T$758),AD2238,"")</f>
        <v>2.981285063545703E-4</v>
      </c>
      <c r="AG2238" s="253" t="str">
        <f t="shared" si="557"/>
        <v/>
      </c>
      <c r="AH2238" s="253" t="str">
        <f t="shared" si="558"/>
        <v/>
      </c>
      <c r="AI2238" s="253">
        <f t="shared" si="559"/>
        <v>1.935094706906761E-6</v>
      </c>
      <c r="AJ2238" s="253" t="str">
        <f t="shared" si="560"/>
        <v/>
      </c>
      <c r="AK2238" s="253" t="str">
        <f t="shared" si="561"/>
        <v/>
      </c>
      <c r="AO2238" s="259">
        <v>1477</v>
      </c>
      <c r="AP2238" s="253">
        <f t="shared" si="562"/>
        <v>2438.3106333656506</v>
      </c>
      <c r="AQ2238" s="253">
        <f t="shared" si="563"/>
        <v>5.0568804922414469E-5</v>
      </c>
      <c r="AR2238" s="253">
        <f t="shared" si="564"/>
        <v>0.97180439186153211</v>
      </c>
      <c r="AS2238" s="253">
        <f>IF(OR(AR2238&lt;$T$757,AR2238&gt;$T$758),AQ2238,"")</f>
        <v>5.0568804922414469E-5</v>
      </c>
      <c r="AT2238" s="253" t="str">
        <f t="shared" si="565"/>
        <v/>
      </c>
      <c r="AU2238" s="253" t="str">
        <f t="shared" si="566"/>
        <v/>
      </c>
      <c r="AV2238" s="253">
        <f t="shared" si="567"/>
        <v>0</v>
      </c>
      <c r="AW2238" s="253">
        <f t="shared" si="568"/>
        <v>5.0568804922414469E-5</v>
      </c>
      <c r="AX2238" s="253" t="str">
        <f t="shared" si="569"/>
        <v/>
      </c>
      <c r="AZ2238" s="259"/>
      <c r="BA2238" s="259">
        <f>BA2237+$BD$753</f>
        <v>9.4847999999999999</v>
      </c>
      <c r="BB2238" s="274">
        <f t="shared" si="552"/>
        <v>0.2196965133145164</v>
      </c>
      <c r="BC2238" s="259">
        <f t="shared" si="553"/>
        <v>4.1081138371087955E-4</v>
      </c>
      <c r="BD2238" s="259" t="str">
        <f t="shared" si="550"/>
        <v/>
      </c>
      <c r="BE2238" s="254" t="str">
        <f t="shared" si="551"/>
        <v/>
      </c>
    </row>
    <row r="2239" spans="1:57" ht="20.100000000000001" customHeight="1" x14ac:dyDescent="0.25">
      <c r="A2239" s="247">
        <v>1478</v>
      </c>
      <c r="B2239" s="247">
        <f>$B$755+(A2239*$B$758)</f>
        <v>4596.0020188957824</v>
      </c>
      <c r="C2239" s="247">
        <f>_xlfn.NORM.DIST($B2239,$B$752,$B$753,0)</f>
        <v>2.6679827650437348E-5</v>
      </c>
      <c r="D2239" s="247">
        <f>_xlfn.NORM.DIST($B2239,$B$752,$B$753,1)</f>
        <v>0.97206190297346118</v>
      </c>
      <c r="E2239" s="247">
        <f>IF(OR(D2239&lt;$F$757,D2239&gt;$F$758),C2239,"")</f>
        <v>2.6679827650437348E-5</v>
      </c>
      <c r="F2239" s="247" t="str">
        <f>IF(AND(D2239&gt;$F$757,D2239&lt;$F$758),C2239,"")</f>
        <v/>
      </c>
      <c r="G2239" s="247" t="str">
        <f>IF(C2239=MAX($C$761:$C$2761),C2239,"")</f>
        <v/>
      </c>
      <c r="H2239" s="247">
        <f>_xlfn.NORM.DIST(B2239,$F$753,$F$754,0)</f>
        <v>0</v>
      </c>
      <c r="I2239" s="247">
        <f>IF(H2239=MAX($H$761:$H$2761),C2239,"")</f>
        <v>2.6679827650437348E-5</v>
      </c>
      <c r="J2239" s="247" t="str">
        <f>IF(I2239=MIN($I$761:$I$2761),I2239,"")</f>
        <v/>
      </c>
      <c r="K2239" s="247"/>
      <c r="L2239" s="247"/>
      <c r="M2239" s="247"/>
      <c r="N2239" s="247"/>
      <c r="O2239" s="247">
        <v>1478</v>
      </c>
      <c r="P2239" s="247">
        <f>$P$755+(O2239*$P$758)</f>
        <v>267.83442452608847</v>
      </c>
      <c r="Q2239" s="247">
        <f>_xlfn.NORM.DIST(P2239,P$752,P$753,0)</f>
        <v>4.5782218608443913E-4</v>
      </c>
      <c r="R2239" s="247">
        <f>_xlfn.NORM.DIST(P2239,P$752,P$753,1)</f>
        <v>0.97206190297346118</v>
      </c>
      <c r="S2239" s="253">
        <f>IF(OR(R2239&lt;$T$757,R2239&gt;$T$758),Q2239,"")</f>
        <v>4.5782218608443913E-4</v>
      </c>
      <c r="T2239" s="253" t="str">
        <f>IF(AND(R2239&gt;$T$757,R2239&lt;$T$758),Q2239,"")</f>
        <v/>
      </c>
      <c r="U2239" s="253" t="str">
        <f>IF(Q2239=MAX($Q$761:$Q$2761),Q2239,"")</f>
        <v/>
      </c>
      <c r="V2239" s="253">
        <f>_xlfn.NORM.DIST(P2239,$T$753,$T$754,0)</f>
        <v>3.0890742662856553E-95</v>
      </c>
      <c r="W2239" s="253" t="str">
        <f>IF(V2239=MAX($V$761:$V$2761),Q2239,"")</f>
        <v/>
      </c>
      <c r="X2239" s="253" t="str">
        <f t="shared" si="554"/>
        <v/>
      </c>
      <c r="AB2239" s="253">
        <v>1478</v>
      </c>
      <c r="AC2239" s="253">
        <f t="shared" si="570"/>
        <v>414.45533666695337</v>
      </c>
      <c r="AD2239" s="253">
        <f t="shared" si="555"/>
        <v>2.9585948327102019E-4</v>
      </c>
      <c r="AE2239" s="253">
        <f t="shared" si="556"/>
        <v>0.97206190297346118</v>
      </c>
      <c r="AF2239" s="253">
        <f>IF(OR(AE2239&lt;$T$757,AE2239&gt;$T$758),AD2239,"")</f>
        <v>2.9585948327102019E-4</v>
      </c>
      <c r="AG2239" s="253" t="str">
        <f t="shared" si="557"/>
        <v/>
      </c>
      <c r="AH2239" s="253" t="str">
        <f t="shared" si="558"/>
        <v/>
      </c>
      <c r="AI2239" s="253">
        <f t="shared" si="559"/>
        <v>1.9066249815881941E-6</v>
      </c>
      <c r="AJ2239" s="253" t="str">
        <f t="shared" si="560"/>
        <v/>
      </c>
      <c r="AK2239" s="253" t="str">
        <f t="shared" si="561"/>
        <v/>
      </c>
      <c r="AO2239" s="253">
        <v>1478</v>
      </c>
      <c r="AP2239" s="253">
        <f t="shared" si="562"/>
        <v>2443.4223956997503</v>
      </c>
      <c r="AQ2239" s="253">
        <f t="shared" si="563"/>
        <v>5.0183931341959158E-5</v>
      </c>
      <c r="AR2239" s="253">
        <f t="shared" si="564"/>
        <v>0.97206190297346107</v>
      </c>
      <c r="AS2239" s="253">
        <f>IF(OR(AR2239&lt;$T$757,AR2239&gt;$T$758),AQ2239,"")</f>
        <v>5.0183931341959158E-5</v>
      </c>
      <c r="AT2239" s="253" t="str">
        <f t="shared" si="565"/>
        <v/>
      </c>
      <c r="AU2239" s="253" t="str">
        <f t="shared" si="566"/>
        <v/>
      </c>
      <c r="AV2239" s="253">
        <f t="shared" si="567"/>
        <v>0</v>
      </c>
      <c r="AW2239" s="253">
        <f t="shared" si="568"/>
        <v>5.0183931341959158E-5</v>
      </c>
      <c r="AX2239" s="253" t="str">
        <f t="shared" si="569"/>
        <v/>
      </c>
      <c r="AZ2239" s="259"/>
      <c r="BA2239" s="259">
        <f>BA2238+$BD$753</f>
        <v>9.4911999999999992</v>
      </c>
      <c r="BB2239" s="274">
        <f t="shared" si="552"/>
        <v>0.21928570193080552</v>
      </c>
      <c r="BC2239" s="259">
        <f t="shared" si="553"/>
        <v>4.1018979249091148E-4</v>
      </c>
      <c r="BD2239" s="259" t="str">
        <f t="shared" si="550"/>
        <v/>
      </c>
      <c r="BE2239" s="254" t="str">
        <f t="shared" si="551"/>
        <v/>
      </c>
    </row>
    <row r="2240" spans="1:57" ht="20.100000000000001" customHeight="1" x14ac:dyDescent="0.25">
      <c r="A2240" s="247">
        <v>1479</v>
      </c>
      <c r="B2240" s="247">
        <f>$B$755+(A2240*$B$758)</f>
        <v>4605.6170858809201</v>
      </c>
      <c r="C2240" s="247">
        <f>_xlfn.NORM.DIST($B2240,$B$752,$B$753,0)</f>
        <v>2.6476346808515379E-5</v>
      </c>
      <c r="D2240" s="247">
        <f>_xlfn.NORM.DIST($B2240,$B$752,$B$753,1)</f>
        <v>0.97231745215500687</v>
      </c>
      <c r="E2240" s="247">
        <f>IF(OR(D2240&lt;$F$757,D2240&gt;$F$758),C2240,"")</f>
        <v>2.6476346808515379E-5</v>
      </c>
      <c r="F2240" s="247" t="str">
        <f>IF(AND(D2240&gt;$F$757,D2240&lt;$F$758),C2240,"")</f>
        <v/>
      </c>
      <c r="G2240" s="247" t="str">
        <f>IF(C2240=MAX($C$761:$C$2761),C2240,"")</f>
        <v/>
      </c>
      <c r="H2240" s="247">
        <f>_xlfn.NORM.DIST(B2240,$F$753,$F$754,0)</f>
        <v>0</v>
      </c>
      <c r="I2240" s="247">
        <f>IF(H2240=MAX($H$761:$H$2761),C2240,"")</f>
        <v>2.6476346808515379E-5</v>
      </c>
      <c r="J2240" s="247" t="str">
        <f>IF(I2240=MIN($I$761:$I$2761),I2240,"")</f>
        <v/>
      </c>
      <c r="K2240" s="247"/>
      <c r="L2240" s="247"/>
      <c r="M2240" s="247"/>
      <c r="N2240" s="247"/>
      <c r="O2240" s="247">
        <v>1479</v>
      </c>
      <c r="P2240" s="247">
        <f>$P$755+(O2240*$P$758)</f>
        <v>268.3947475899505</v>
      </c>
      <c r="Q2240" s="247">
        <f>_xlfn.NORM.DIST(P2240,P$752,P$753,0)</f>
        <v>4.5433048272354898E-4</v>
      </c>
      <c r="R2240" s="247">
        <f>_xlfn.NORM.DIST(P2240,P$752,P$753,1)</f>
        <v>0.97231745215500687</v>
      </c>
      <c r="S2240" s="253">
        <f>IF(OR(R2240&lt;$T$757,R2240&gt;$T$758),Q2240,"")</f>
        <v>4.5433048272354898E-4</v>
      </c>
      <c r="T2240" s="253" t="str">
        <f>IF(AND(R2240&gt;$T$757,R2240&lt;$T$758),Q2240,"")</f>
        <v/>
      </c>
      <c r="U2240" s="253" t="str">
        <f>IF(Q2240=MAX($Q$761:$Q$2761),Q2240,"")</f>
        <v/>
      </c>
      <c r="V2240" s="253">
        <f>_xlfn.NORM.DIST(P2240,$T$753,$T$754,0)</f>
        <v>2.8449506445161461E-95</v>
      </c>
      <c r="W2240" s="253" t="str">
        <f>IF(V2240=MAX($V$761:$V$2761),Q2240,"")</f>
        <v/>
      </c>
      <c r="X2240" s="253" t="str">
        <f t="shared" si="554"/>
        <v/>
      </c>
      <c r="AB2240" s="253">
        <v>1479</v>
      </c>
      <c r="AC2240" s="253">
        <f t="shared" si="570"/>
        <v>415.32239804073356</v>
      </c>
      <c r="AD2240" s="253">
        <f t="shared" si="555"/>
        <v>2.9360303178507531E-4</v>
      </c>
      <c r="AE2240" s="253">
        <f t="shared" si="556"/>
        <v>0.97231745215500687</v>
      </c>
      <c r="AF2240" s="253">
        <f>IF(OR(AE2240&lt;$T$757,AE2240&gt;$T$758),AD2240,"")</f>
        <v>2.9360303178507531E-4</v>
      </c>
      <c r="AG2240" s="253" t="str">
        <f t="shared" si="557"/>
        <v/>
      </c>
      <c r="AH2240" s="253" t="str">
        <f t="shared" si="558"/>
        <v/>
      </c>
      <c r="AI2240" s="253">
        <f t="shared" si="559"/>
        <v>1.8785440549269819E-6</v>
      </c>
      <c r="AJ2240" s="253" t="str">
        <f t="shared" si="560"/>
        <v/>
      </c>
      <c r="AK2240" s="253" t="str">
        <f t="shared" si="561"/>
        <v/>
      </c>
      <c r="AO2240" s="253">
        <v>1479</v>
      </c>
      <c r="AP2240" s="253">
        <f t="shared" si="562"/>
        <v>2448.53415803385</v>
      </c>
      <c r="AQ2240" s="253">
        <f t="shared" si="563"/>
        <v>4.9801190166333601E-5</v>
      </c>
      <c r="AR2240" s="253">
        <f t="shared" si="564"/>
        <v>0.97231745215500687</v>
      </c>
      <c r="AS2240" s="253">
        <f>IF(OR(AR2240&lt;$T$757,AR2240&gt;$T$758),AQ2240,"")</f>
        <v>4.9801190166333601E-5</v>
      </c>
      <c r="AT2240" s="253" t="str">
        <f t="shared" si="565"/>
        <v/>
      </c>
      <c r="AU2240" s="253" t="str">
        <f t="shared" si="566"/>
        <v/>
      </c>
      <c r="AV2240" s="253">
        <f t="shared" si="567"/>
        <v>0</v>
      </c>
      <c r="AW2240" s="253">
        <f t="shared" si="568"/>
        <v>4.9801190166333601E-5</v>
      </c>
      <c r="AX2240" s="253" t="str">
        <f t="shared" si="569"/>
        <v/>
      </c>
      <c r="AZ2240" s="259"/>
      <c r="BA2240" s="259">
        <f>BA2239+$BD$753</f>
        <v>9.4975999999999985</v>
      </c>
      <c r="BB2240" s="274">
        <f t="shared" si="552"/>
        <v>0.2188755121383146</v>
      </c>
      <c r="BC2240" s="259">
        <f t="shared" si="553"/>
        <v>4.0956867653280105E-4</v>
      </c>
      <c r="BD2240" s="259" t="str">
        <f t="shared" si="550"/>
        <v/>
      </c>
      <c r="BE2240" s="254" t="str">
        <f t="shared" si="551"/>
        <v/>
      </c>
    </row>
    <row r="2241" spans="1:57" ht="20.100000000000001" customHeight="1" x14ac:dyDescent="0.25">
      <c r="A2241" s="247">
        <v>1480</v>
      </c>
      <c r="B2241" s="247">
        <f>$B$755+(A2241*$B$758)</f>
        <v>4615.2321528660577</v>
      </c>
      <c r="C2241" s="247">
        <f>_xlfn.NORM.DIST($B2241,$B$752,$B$753,0)</f>
        <v>2.6273997480338796E-5</v>
      </c>
      <c r="D2241" s="247">
        <f>_xlfn.NORM.DIST($B2241,$B$752,$B$753,1)</f>
        <v>0.9725710502961632</v>
      </c>
      <c r="E2241" s="247">
        <f>IF(OR(D2241&lt;$F$757,D2241&gt;$F$758),C2241,"")</f>
        <v>2.6273997480338796E-5</v>
      </c>
      <c r="F2241" s="247" t="str">
        <f>IF(AND(D2241&gt;$F$757,D2241&lt;$F$758),C2241,"")</f>
        <v/>
      </c>
      <c r="G2241" s="247" t="str">
        <f>IF(C2241=MAX($C$761:$C$2761),C2241,"")</f>
        <v/>
      </c>
      <c r="H2241" s="247">
        <f>_xlfn.NORM.DIST(B2241,$F$753,$F$754,0)</f>
        <v>0</v>
      </c>
      <c r="I2241" s="247">
        <f>IF(H2241=MAX($H$761:$H$2761),C2241,"")</f>
        <v>2.6273997480338796E-5</v>
      </c>
      <c r="J2241" s="247" t="str">
        <f>IF(I2241=MIN($I$761:$I$2761),I2241,"")</f>
        <v/>
      </c>
      <c r="K2241" s="247"/>
      <c r="L2241" s="247"/>
      <c r="M2241" s="247"/>
      <c r="N2241" s="247"/>
      <c r="O2241" s="247">
        <v>1480</v>
      </c>
      <c r="P2241" s="247">
        <f>$P$755+(O2241*$P$758)</f>
        <v>268.95507065381264</v>
      </c>
      <c r="Q2241" s="247">
        <f>_xlfn.NORM.DIST(P2241,P$752,P$753,0)</f>
        <v>4.5085819598345798E-4</v>
      </c>
      <c r="R2241" s="247">
        <f>_xlfn.NORM.DIST(P2241,P$752,P$753,1)</f>
        <v>0.9725710502961632</v>
      </c>
      <c r="S2241" s="253">
        <f>IF(OR(R2241&lt;$T$757,R2241&gt;$T$758),Q2241,"")</f>
        <v>4.5085819598345798E-4</v>
      </c>
      <c r="T2241" s="253" t="str">
        <f>IF(AND(R2241&gt;$T$757,R2241&lt;$T$758),Q2241,"")</f>
        <v/>
      </c>
      <c r="U2241" s="253" t="str">
        <f>IF(Q2241=MAX($Q$761:$Q$2761),Q2241,"")</f>
        <v/>
      </c>
      <c r="V2241" s="253">
        <f>_xlfn.NORM.DIST(P2241,$T$753,$T$754,0)</f>
        <v>2.6200777233474219E-95</v>
      </c>
      <c r="W2241" s="253" t="str">
        <f>IF(V2241=MAX($V$761:$V$2761),Q2241,"")</f>
        <v/>
      </c>
      <c r="X2241" s="253" t="str">
        <f t="shared" si="554"/>
        <v/>
      </c>
      <c r="AB2241" s="253">
        <v>1480</v>
      </c>
      <c r="AC2241" s="253">
        <f t="shared" si="570"/>
        <v>416.18945941451375</v>
      </c>
      <c r="AD2241" s="253">
        <f t="shared" si="555"/>
        <v>2.9135912794660442E-4</v>
      </c>
      <c r="AE2241" s="253">
        <f t="shared" si="556"/>
        <v>0.9725710502961632</v>
      </c>
      <c r="AF2241" s="253">
        <f>IF(OR(AE2241&lt;$T$757,AE2241&gt;$T$758),AD2241,"")</f>
        <v>2.9135912794660442E-4</v>
      </c>
      <c r="AG2241" s="253" t="str">
        <f t="shared" si="557"/>
        <v/>
      </c>
      <c r="AH2241" s="253" t="str">
        <f t="shared" si="558"/>
        <v/>
      </c>
      <c r="AI2241" s="253">
        <f t="shared" si="559"/>
        <v>1.8508470926303751E-6</v>
      </c>
      <c r="AJ2241" s="253" t="str">
        <f t="shared" si="560"/>
        <v/>
      </c>
      <c r="AK2241" s="253" t="str">
        <f t="shared" si="561"/>
        <v/>
      </c>
      <c r="AO2241" s="253">
        <v>1480</v>
      </c>
      <c r="AP2241" s="253">
        <f t="shared" si="562"/>
        <v>2453.6459203679506</v>
      </c>
      <c r="AQ2241" s="253">
        <f t="shared" si="563"/>
        <v>4.9420577333096651E-5</v>
      </c>
      <c r="AR2241" s="253">
        <f t="shared" si="564"/>
        <v>0.9725710502961632</v>
      </c>
      <c r="AS2241" s="253">
        <f>IF(OR(AR2241&lt;$T$757,AR2241&gt;$T$758),AQ2241,"")</f>
        <v>4.9420577333096651E-5</v>
      </c>
      <c r="AT2241" s="253" t="str">
        <f t="shared" si="565"/>
        <v/>
      </c>
      <c r="AU2241" s="253" t="str">
        <f t="shared" si="566"/>
        <v/>
      </c>
      <c r="AV2241" s="253">
        <f t="shared" si="567"/>
        <v>0</v>
      </c>
      <c r="AW2241" s="253">
        <f t="shared" si="568"/>
        <v>4.9420577333096651E-5</v>
      </c>
      <c r="AX2241" s="253" t="str">
        <f t="shared" si="569"/>
        <v/>
      </c>
      <c r="AZ2241" s="259"/>
      <c r="BA2241" s="259">
        <f>BA2240+$BD$753</f>
        <v>9.5039999999999978</v>
      </c>
      <c r="BB2241" s="274">
        <f t="shared" si="552"/>
        <v>0.2184659434617818</v>
      </c>
      <c r="BC2241" s="259">
        <f t="shared" si="553"/>
        <v>4.0894803715352257E-4</v>
      </c>
      <c r="BD2241" s="259" t="str">
        <f t="shared" si="550"/>
        <v/>
      </c>
      <c r="BE2241" s="254" t="str">
        <f t="shared" si="551"/>
        <v/>
      </c>
    </row>
    <row r="2242" spans="1:57" ht="20.100000000000001" customHeight="1" x14ac:dyDescent="0.25">
      <c r="A2242" s="247">
        <v>1481</v>
      </c>
      <c r="B2242" s="247">
        <f>$B$755+(A2242*$B$758)</f>
        <v>4624.8472198511954</v>
      </c>
      <c r="C2242" s="247">
        <f>_xlfn.NORM.DIST($B2242,$B$752,$B$753,0)</f>
        <v>2.6072777468532533E-5</v>
      </c>
      <c r="D2242" s="247">
        <f>_xlfn.NORM.DIST($B2242,$B$752,$B$753,1)</f>
        <v>0.97282270826597661</v>
      </c>
      <c r="E2242" s="247">
        <f>IF(OR(D2242&lt;$F$757,D2242&gt;$F$758),C2242,"")</f>
        <v>2.6072777468532533E-5</v>
      </c>
      <c r="F2242" s="247" t="str">
        <f>IF(AND(D2242&gt;$F$757,D2242&lt;$F$758),C2242,"")</f>
        <v/>
      </c>
      <c r="G2242" s="247" t="str">
        <f>IF(C2242=MAX($C$761:$C$2761),C2242,"")</f>
        <v/>
      </c>
      <c r="H2242" s="247">
        <f>_xlfn.NORM.DIST(B2242,$F$753,$F$754,0)</f>
        <v>0</v>
      </c>
      <c r="I2242" s="247">
        <f>IF(H2242=MAX($H$761:$H$2761),C2242,"")</f>
        <v>2.6072777468532533E-5</v>
      </c>
      <c r="J2242" s="247" t="str">
        <f>IF(I2242=MIN($I$761:$I$2761),I2242,"")</f>
        <v/>
      </c>
      <c r="K2242" s="247"/>
      <c r="L2242" s="247"/>
      <c r="M2242" s="247"/>
      <c r="N2242" s="247"/>
      <c r="O2242" s="247">
        <v>1481</v>
      </c>
      <c r="P2242" s="247">
        <f>$P$755+(O2242*$P$758)</f>
        <v>269.51539371767478</v>
      </c>
      <c r="Q2242" s="247">
        <f>_xlfn.NORM.DIST(P2242,P$752,P$753,0)</f>
        <v>4.4740528815751191E-4</v>
      </c>
      <c r="R2242" s="247">
        <f>_xlfn.NORM.DIST(P2242,P$752,P$753,1)</f>
        <v>0.97282270826597661</v>
      </c>
      <c r="S2242" s="253">
        <f>IF(OR(R2242&lt;$T$757,R2242&gt;$T$758),Q2242,"")</f>
        <v>4.4740528815751191E-4</v>
      </c>
      <c r="T2242" s="253" t="str">
        <f>IF(AND(R2242&gt;$T$757,R2242&lt;$T$758),Q2242,"")</f>
        <v/>
      </c>
      <c r="U2242" s="253" t="str">
        <f>IF(Q2242=MAX($Q$761:$Q$2761),Q2242,"")</f>
        <v/>
      </c>
      <c r="V2242" s="253">
        <f>_xlfn.NORM.DIST(P2242,$T$753,$T$754,0)</f>
        <v>2.4129407846058685E-95</v>
      </c>
      <c r="W2242" s="253" t="str">
        <f>IF(V2242=MAX($V$761:$V$2761),Q2242,"")</f>
        <v/>
      </c>
      <c r="X2242" s="253" t="str">
        <f t="shared" si="554"/>
        <v/>
      </c>
      <c r="AB2242" s="253">
        <v>1481</v>
      </c>
      <c r="AC2242" s="253">
        <f t="shared" si="570"/>
        <v>417.05652078829394</v>
      </c>
      <c r="AD2242" s="253">
        <f t="shared" si="555"/>
        <v>2.8912774738834915E-4</v>
      </c>
      <c r="AE2242" s="253">
        <f t="shared" si="556"/>
        <v>0.97282270826597661</v>
      </c>
      <c r="AF2242" s="253">
        <f>IF(OR(AE2242&lt;$T$757,AE2242&gt;$T$758),AD2242,"")</f>
        <v>2.8912774738834915E-4</v>
      </c>
      <c r="AG2242" s="253" t="str">
        <f t="shared" si="557"/>
        <v/>
      </c>
      <c r="AH2242" s="253" t="str">
        <f t="shared" si="558"/>
        <v/>
      </c>
      <c r="AI2242" s="253">
        <f t="shared" si="559"/>
        <v>1.8235293133493085E-6</v>
      </c>
      <c r="AJ2242" s="253" t="str">
        <f t="shared" si="560"/>
        <v/>
      </c>
      <c r="AK2242" s="253" t="str">
        <f t="shared" si="561"/>
        <v/>
      </c>
      <c r="AO2242" s="253">
        <v>1481</v>
      </c>
      <c r="AP2242" s="253">
        <f t="shared" si="562"/>
        <v>2458.7576827020503</v>
      </c>
      <c r="AQ2242" s="253">
        <f t="shared" si="563"/>
        <v>4.9042088709053845E-5</v>
      </c>
      <c r="AR2242" s="253">
        <f t="shared" si="564"/>
        <v>0.97282270826597661</v>
      </c>
      <c r="AS2242" s="253">
        <f>IF(OR(AR2242&lt;$T$757,AR2242&gt;$T$758),AQ2242,"")</f>
        <v>4.9042088709053845E-5</v>
      </c>
      <c r="AT2242" s="253" t="str">
        <f t="shared" si="565"/>
        <v/>
      </c>
      <c r="AU2242" s="253" t="str">
        <f t="shared" si="566"/>
        <v/>
      </c>
      <c r="AV2242" s="253">
        <f t="shared" si="567"/>
        <v>0</v>
      </c>
      <c r="AW2242" s="253">
        <f t="shared" si="568"/>
        <v>4.9042088709053845E-5</v>
      </c>
      <c r="AX2242" s="253" t="str">
        <f t="shared" si="569"/>
        <v/>
      </c>
      <c r="AZ2242" s="259"/>
      <c r="BA2242" s="259">
        <f>BA2241+$BD$753</f>
        <v>9.5103999999999971</v>
      </c>
      <c r="BB2242" s="274">
        <f t="shared" si="552"/>
        <v>0.21805699542462828</v>
      </c>
      <c r="BC2242" s="259">
        <f t="shared" si="553"/>
        <v>4.0832787566061346E-4</v>
      </c>
      <c r="BD2242" s="259" t="str">
        <f t="shared" si="550"/>
        <v/>
      </c>
      <c r="BE2242" s="254" t="str">
        <f t="shared" si="551"/>
        <v/>
      </c>
    </row>
    <row r="2243" spans="1:57" ht="20.100000000000001" customHeight="1" x14ac:dyDescent="0.25">
      <c r="A2243" s="247">
        <v>1482</v>
      </c>
      <c r="B2243" s="247">
        <f>$B$755+(A2243*$B$758)</f>
        <v>4634.4622868363331</v>
      </c>
      <c r="C2243" s="247">
        <f>_xlfn.NORM.DIST($B2243,$B$752,$B$753,0)</f>
        <v>2.5872684538533563E-5</v>
      </c>
      <c r="D2243" s="247">
        <f>_xlfn.NORM.DIST($B2243,$B$752,$B$753,1)</f>
        <v>0.97307243691218648</v>
      </c>
      <c r="E2243" s="247">
        <f>IF(OR(D2243&lt;$F$757,D2243&gt;$F$758),C2243,"")</f>
        <v>2.5872684538533563E-5</v>
      </c>
      <c r="F2243" s="247" t="str">
        <f>IF(AND(D2243&gt;$F$757,D2243&lt;$F$758),C2243,"")</f>
        <v/>
      </c>
      <c r="G2243" s="247" t="str">
        <f>IF(C2243=MAX($C$761:$C$2761),C2243,"")</f>
        <v/>
      </c>
      <c r="H2243" s="247">
        <f>_xlfn.NORM.DIST(B2243,$F$753,$F$754,0)</f>
        <v>0</v>
      </c>
      <c r="I2243" s="247">
        <f>IF(H2243=MAX($H$761:$H$2761),C2243,"")</f>
        <v>2.5872684538533563E-5</v>
      </c>
      <c r="J2243" s="247" t="str">
        <f>IF(I2243=MIN($I$761:$I$2761),I2243,"")</f>
        <v/>
      </c>
      <c r="K2243" s="247"/>
      <c r="L2243" s="247"/>
      <c r="M2243" s="247"/>
      <c r="N2243" s="247"/>
      <c r="O2243" s="247">
        <v>1482</v>
      </c>
      <c r="P2243" s="247">
        <f>$P$755+(O2243*$P$758)</f>
        <v>270.07571678153693</v>
      </c>
      <c r="Q2243" s="247">
        <f>_xlfn.NORM.DIST(P2243,P$752,P$753,0)</f>
        <v>4.439717209009156E-4</v>
      </c>
      <c r="R2243" s="247">
        <f>_xlfn.NORM.DIST(P2243,P$752,P$753,1)</f>
        <v>0.97307243691218659</v>
      </c>
      <c r="S2243" s="253">
        <f>IF(OR(R2243&lt;$T$757,R2243&gt;$T$758),Q2243,"")</f>
        <v>4.439717209009156E-4</v>
      </c>
      <c r="T2243" s="253" t="str">
        <f>IF(AND(R2243&gt;$T$757,R2243&lt;$T$758),Q2243,"")</f>
        <v/>
      </c>
      <c r="U2243" s="253" t="str">
        <f>IF(Q2243=MAX($Q$761:$Q$2761),Q2243,"")</f>
        <v/>
      </c>
      <c r="V2243" s="253">
        <f>_xlfn.NORM.DIST(P2243,$T$753,$T$754,0)</f>
        <v>2.2221440312045018E-95</v>
      </c>
      <c r="W2243" s="253" t="str">
        <f>IF(V2243=MAX($V$761:$V$2761),Q2243,"")</f>
        <v/>
      </c>
      <c r="X2243" s="253" t="str">
        <f t="shared" si="554"/>
        <v/>
      </c>
      <c r="AB2243" s="253">
        <v>1482</v>
      </c>
      <c r="AC2243" s="253">
        <f t="shared" si="570"/>
        <v>417.92358216207435</v>
      </c>
      <c r="AD2243" s="253">
        <f t="shared" si="555"/>
        <v>2.8690886533066384E-4</v>
      </c>
      <c r="AE2243" s="253">
        <f t="shared" si="556"/>
        <v>0.97307243691218659</v>
      </c>
      <c r="AF2243" s="253">
        <f>IF(OR(AE2243&lt;$T$757,AE2243&gt;$T$758),AD2243,"")</f>
        <v>2.8690886533066384E-4</v>
      </c>
      <c r="AG2243" s="253" t="str">
        <f t="shared" si="557"/>
        <v/>
      </c>
      <c r="AH2243" s="253" t="str">
        <f t="shared" si="558"/>
        <v/>
      </c>
      <c r="AI2243" s="253">
        <f t="shared" si="559"/>
        <v>1.7965859882015518E-6</v>
      </c>
      <c r="AJ2243" s="253" t="str">
        <f t="shared" si="560"/>
        <v/>
      </c>
      <c r="AK2243" s="253" t="str">
        <f t="shared" si="561"/>
        <v/>
      </c>
      <c r="AO2243" s="253">
        <v>1482</v>
      </c>
      <c r="AP2243" s="253">
        <f t="shared" si="562"/>
        <v>2463.86944503615</v>
      </c>
      <c r="AQ2243" s="253">
        <f t="shared" si="563"/>
        <v>4.8665720091061096E-5</v>
      </c>
      <c r="AR2243" s="253">
        <f t="shared" si="564"/>
        <v>0.97307243691218648</v>
      </c>
      <c r="AS2243" s="253">
        <f>IF(OR(AR2243&lt;$T$757,AR2243&gt;$T$758),AQ2243,"")</f>
        <v>4.8665720091061096E-5</v>
      </c>
      <c r="AT2243" s="253" t="str">
        <f t="shared" si="565"/>
        <v/>
      </c>
      <c r="AU2243" s="253" t="str">
        <f t="shared" si="566"/>
        <v/>
      </c>
      <c r="AV2243" s="253">
        <f t="shared" si="567"/>
        <v>0</v>
      </c>
      <c r="AW2243" s="253">
        <f t="shared" si="568"/>
        <v>4.8665720091061096E-5</v>
      </c>
      <c r="AX2243" s="253" t="str">
        <f t="shared" si="569"/>
        <v/>
      </c>
      <c r="AZ2243" s="259"/>
      <c r="BA2243" s="259">
        <f>BA2242+$BD$753</f>
        <v>9.5167999999999964</v>
      </c>
      <c r="BB2243" s="274">
        <f t="shared" si="552"/>
        <v>0.21764866754896767</v>
      </c>
      <c r="BC2243" s="259">
        <f t="shared" si="553"/>
        <v>4.0770819335522734E-4</v>
      </c>
      <c r="BD2243" s="259" t="str">
        <f t="shared" si="550"/>
        <v/>
      </c>
      <c r="BE2243" s="254" t="str">
        <f t="shared" si="551"/>
        <v/>
      </c>
    </row>
    <row r="2244" spans="1:57" ht="20.100000000000001" customHeight="1" x14ac:dyDescent="0.25">
      <c r="A2244" s="248">
        <v>1483</v>
      </c>
      <c r="B2244" s="247">
        <f>$B$755+(A2244*$B$758)</f>
        <v>4644.0773538214708</v>
      </c>
      <c r="C2244" s="247">
        <f>_xlfn.NORM.DIST($B2244,$B$752,$B$753,0)</f>
        <v>2.5673716419018229E-5</v>
      </c>
      <c r="D2244" s="247">
        <f>_xlfn.NORM.DIST($B2244,$B$752,$B$753,1)</f>
        <v>0.97332024706086984</v>
      </c>
      <c r="E2244" s="247">
        <f>IF(OR(D2244&lt;$F$757,D2244&gt;$F$758),C2244,"")</f>
        <v>2.5673716419018229E-5</v>
      </c>
      <c r="F2244" s="247" t="str">
        <f>IF(AND(D2244&gt;$F$757,D2244&lt;$F$758),C2244,"")</f>
        <v/>
      </c>
      <c r="G2244" s="247" t="str">
        <f>IF(C2244=MAX($C$761:$C$2761),C2244,"")</f>
        <v/>
      </c>
      <c r="H2244" s="247">
        <f>_xlfn.NORM.DIST(B2244,$F$753,$F$754,0)</f>
        <v>0</v>
      </c>
      <c r="I2244" s="247">
        <f>IF(H2244=MAX($H$761:$H$2761),C2244,"")</f>
        <v>2.5673716419018229E-5</v>
      </c>
      <c r="J2244" s="247" t="str">
        <f>IF(I2244=MIN($I$761:$I$2761),I2244,"")</f>
        <v/>
      </c>
      <c r="K2244" s="247"/>
      <c r="L2244" s="247"/>
      <c r="M2244" s="247"/>
      <c r="N2244" s="247"/>
      <c r="O2244" s="248">
        <v>1483</v>
      </c>
      <c r="P2244" s="247">
        <f>$P$755+(O2244*$P$758)</f>
        <v>270.63603984539895</v>
      </c>
      <c r="Q2244" s="247">
        <f>_xlfn.NORM.DIST(P2244,P$752,P$753,0)</f>
        <v>4.4055745523806686E-4</v>
      </c>
      <c r="R2244" s="247">
        <f>_xlfn.NORM.DIST(P2244,P$752,P$753,1)</f>
        <v>0.97332024706086984</v>
      </c>
      <c r="S2244" s="253">
        <f>IF(OR(R2244&lt;$T$757,R2244&gt;$T$758),Q2244,"")</f>
        <v>4.4055745523806686E-4</v>
      </c>
      <c r="T2244" s="253" t="str">
        <f>IF(AND(R2244&gt;$T$757,R2244&lt;$T$758),Q2244,"")</f>
        <v/>
      </c>
      <c r="U2244" s="253" t="str">
        <f>IF(Q2244=MAX($Q$761:$Q$2761),Q2244,"")</f>
        <v/>
      </c>
      <c r="V2244" s="253">
        <f>_xlfn.NORM.DIST(P2244,$T$753,$T$754,0)</f>
        <v>2.0464012713310352E-95</v>
      </c>
      <c r="W2244" s="253" t="str">
        <f>IF(V2244=MAX($V$761:$V$2761),Q2244,"")</f>
        <v/>
      </c>
      <c r="X2244" s="253" t="str">
        <f t="shared" si="554"/>
        <v/>
      </c>
      <c r="AB2244" s="259">
        <v>1483</v>
      </c>
      <c r="AC2244" s="253">
        <f t="shared" si="570"/>
        <v>418.79064353585454</v>
      </c>
      <c r="AD2244" s="253">
        <f t="shared" si="555"/>
        <v>2.8470245658625623E-4</v>
      </c>
      <c r="AE2244" s="253">
        <f t="shared" si="556"/>
        <v>0.97332024706086984</v>
      </c>
      <c r="AF2244" s="253">
        <f>IF(OR(AE2244&lt;$T$757,AE2244&gt;$T$758),AD2244,"")</f>
        <v>2.8470245658625623E-4</v>
      </c>
      <c r="AG2244" s="253" t="str">
        <f t="shared" si="557"/>
        <v/>
      </c>
      <c r="AH2244" s="253" t="str">
        <f t="shared" si="558"/>
        <v/>
      </c>
      <c r="AI2244" s="253">
        <f t="shared" si="559"/>
        <v>1.7700124402977556E-6</v>
      </c>
      <c r="AJ2244" s="253" t="str">
        <f t="shared" si="560"/>
        <v/>
      </c>
      <c r="AK2244" s="253" t="str">
        <f t="shared" si="561"/>
        <v/>
      </c>
      <c r="AO2244" s="259">
        <v>1483</v>
      </c>
      <c r="AP2244" s="253">
        <f t="shared" si="562"/>
        <v>2468.9812073702496</v>
      </c>
      <c r="AQ2244" s="253">
        <f t="shared" si="563"/>
        <v>4.8291467206828837E-5</v>
      </c>
      <c r="AR2244" s="253">
        <f t="shared" si="564"/>
        <v>0.97332024706086984</v>
      </c>
      <c r="AS2244" s="253">
        <f>IF(OR(AR2244&lt;$T$757,AR2244&gt;$T$758),AQ2244,"")</f>
        <v>4.8291467206828837E-5</v>
      </c>
      <c r="AT2244" s="253" t="str">
        <f t="shared" si="565"/>
        <v/>
      </c>
      <c r="AU2244" s="253" t="str">
        <f t="shared" si="566"/>
        <v/>
      </c>
      <c r="AV2244" s="253">
        <f t="shared" si="567"/>
        <v>0</v>
      </c>
      <c r="AW2244" s="253">
        <f t="shared" si="568"/>
        <v>4.8291467206828837E-5</v>
      </c>
      <c r="AX2244" s="253" t="str">
        <f t="shared" si="569"/>
        <v/>
      </c>
      <c r="AZ2244" s="259"/>
      <c r="BA2244" s="259">
        <f>BA2243+$BD$753</f>
        <v>9.5231999999999957</v>
      </c>
      <c r="BB2244" s="274">
        <f t="shared" si="552"/>
        <v>0.21724095935561244</v>
      </c>
      <c r="BC2244" s="259">
        <f t="shared" si="553"/>
        <v>4.0708899152977485E-4</v>
      </c>
      <c r="BD2244" s="259" t="str">
        <f t="shared" si="550"/>
        <v/>
      </c>
      <c r="BE2244" s="254" t="str">
        <f t="shared" si="551"/>
        <v/>
      </c>
    </row>
    <row r="2245" spans="1:57" ht="20.100000000000001" customHeight="1" x14ac:dyDescent="0.25">
      <c r="A2245" s="247">
        <v>1484</v>
      </c>
      <c r="B2245" s="247">
        <f>$B$755+(A2245*$B$758)</f>
        <v>4653.6924208066084</v>
      </c>
      <c r="C2245" s="247">
        <f>_xlfn.NORM.DIST($B2245,$B$752,$B$753,0)</f>
        <v>2.5475870802329126E-5</v>
      </c>
      <c r="D2245" s="247">
        <f>_xlfn.NORM.DIST($B2245,$B$752,$B$753,1)</f>
        <v>0.97356614951608955</v>
      </c>
      <c r="E2245" s="247">
        <f>IF(OR(D2245&lt;$F$757,D2245&gt;$F$758),C2245,"")</f>
        <v>2.5475870802329126E-5</v>
      </c>
      <c r="F2245" s="247" t="str">
        <f>IF(AND(D2245&gt;$F$757,D2245&lt;$F$758),C2245,"")</f>
        <v/>
      </c>
      <c r="G2245" s="247" t="str">
        <f>IF(C2245=MAX($C$761:$C$2761),C2245,"")</f>
        <v/>
      </c>
      <c r="H2245" s="247">
        <f>_xlfn.NORM.DIST(B2245,$F$753,$F$754,0)</f>
        <v>0</v>
      </c>
      <c r="I2245" s="247">
        <f>IF(H2245=MAX($H$761:$H$2761),C2245,"")</f>
        <v>2.5475870802329126E-5</v>
      </c>
      <c r="J2245" s="247" t="str">
        <f>IF(I2245=MIN($I$761:$I$2761),I2245,"")</f>
        <v/>
      </c>
      <c r="K2245" s="247"/>
      <c r="L2245" s="247"/>
      <c r="M2245" s="247"/>
      <c r="N2245" s="247"/>
      <c r="O2245" s="247">
        <v>1484</v>
      </c>
      <c r="P2245" s="247">
        <f>$P$755+(O2245*$P$758)</f>
        <v>271.1963629092611</v>
      </c>
      <c r="Q2245" s="247">
        <f>_xlfn.NORM.DIST(P2245,P$752,P$753,0)</f>
        <v>4.371624515698798E-4</v>
      </c>
      <c r="R2245" s="247">
        <f>_xlfn.NORM.DIST(P2245,P$752,P$753,1)</f>
        <v>0.97356614951608955</v>
      </c>
      <c r="S2245" s="253">
        <f>IF(OR(R2245&lt;$T$757,R2245&gt;$T$758),Q2245,"")</f>
        <v>4.371624515698798E-4</v>
      </c>
      <c r="T2245" s="253" t="str">
        <f>IF(AND(R2245&gt;$T$757,R2245&lt;$T$758),Q2245,"")</f>
        <v/>
      </c>
      <c r="U2245" s="253" t="str">
        <f>IF(Q2245=MAX($Q$761:$Q$2761),Q2245,"")</f>
        <v/>
      </c>
      <c r="V2245" s="253">
        <f>_xlfn.NORM.DIST(P2245,$T$753,$T$754,0)</f>
        <v>1.8845273307692972E-95</v>
      </c>
      <c r="W2245" s="253" t="str">
        <f>IF(V2245=MAX($V$761:$V$2761),Q2245,"")</f>
        <v/>
      </c>
      <c r="X2245" s="253" t="str">
        <f t="shared" si="554"/>
        <v/>
      </c>
      <c r="AB2245" s="253">
        <v>1484</v>
      </c>
      <c r="AC2245" s="253">
        <f t="shared" si="570"/>
        <v>419.65770490963473</v>
      </c>
      <c r="AD2245" s="253">
        <f t="shared" si="555"/>
        <v>2.8250849556491842E-4</v>
      </c>
      <c r="AE2245" s="253">
        <f t="shared" si="556"/>
        <v>0.97356614951608955</v>
      </c>
      <c r="AF2245" s="253">
        <f>IF(OR(AE2245&lt;$T$757,AE2245&gt;$T$758),AD2245,"")</f>
        <v>2.8250849556491842E-4</v>
      </c>
      <c r="AG2245" s="253" t="str">
        <f t="shared" si="557"/>
        <v/>
      </c>
      <c r="AH2245" s="253" t="str">
        <f t="shared" si="558"/>
        <v/>
      </c>
      <c r="AI2245" s="253">
        <f t="shared" si="559"/>
        <v>1.7438040442702905E-6</v>
      </c>
      <c r="AJ2245" s="253" t="str">
        <f t="shared" si="560"/>
        <v/>
      </c>
      <c r="AK2245" s="253" t="str">
        <f t="shared" si="561"/>
        <v/>
      </c>
      <c r="AO2245" s="253">
        <v>1484</v>
      </c>
      <c r="AP2245" s="253">
        <f t="shared" si="562"/>
        <v>2474.0929697043493</v>
      </c>
      <c r="AQ2245" s="253">
        <f t="shared" si="563"/>
        <v>4.7919325715724777E-5</v>
      </c>
      <c r="AR2245" s="253">
        <f t="shared" si="564"/>
        <v>0.97356614951608955</v>
      </c>
      <c r="AS2245" s="253">
        <f>IF(OR(AR2245&lt;$T$757,AR2245&gt;$T$758),AQ2245,"")</f>
        <v>4.7919325715724777E-5</v>
      </c>
      <c r="AT2245" s="253" t="str">
        <f t="shared" si="565"/>
        <v/>
      </c>
      <c r="AU2245" s="253" t="str">
        <f t="shared" si="566"/>
        <v/>
      </c>
      <c r="AV2245" s="253">
        <f t="shared" si="567"/>
        <v>0</v>
      </c>
      <c r="AW2245" s="253">
        <f t="shared" si="568"/>
        <v>4.7919325715724777E-5</v>
      </c>
      <c r="AX2245" s="253" t="str">
        <f t="shared" si="569"/>
        <v/>
      </c>
      <c r="AZ2245" s="259"/>
      <c r="BA2245" s="259">
        <f>BA2244+$BD$753</f>
        <v>9.529599999999995</v>
      </c>
      <c r="BB2245" s="274">
        <f t="shared" si="552"/>
        <v>0.21683387036408266</v>
      </c>
      <c r="BC2245" s="259">
        <f t="shared" si="553"/>
        <v>4.0647027147028281E-4</v>
      </c>
      <c r="BD2245" s="259" t="str">
        <f t="shared" si="550"/>
        <v/>
      </c>
      <c r="BE2245" s="254" t="str">
        <f t="shared" si="551"/>
        <v/>
      </c>
    </row>
    <row r="2246" spans="1:57" ht="20.100000000000001" customHeight="1" x14ac:dyDescent="0.25">
      <c r="A2246" s="247">
        <v>1485</v>
      </c>
      <c r="B2246" s="247">
        <f>$B$755+(A2246*$B$758)</f>
        <v>4663.3074877917443</v>
      </c>
      <c r="C2246" s="247">
        <f>_xlfn.NORM.DIST($B2246,$B$752,$B$753,0)</f>
        <v>2.5279145344901675E-5</v>
      </c>
      <c r="D2246" s="247">
        <f>_xlfn.NORM.DIST($B2246,$B$752,$B$753,1)</f>
        <v>0.97381015505954727</v>
      </c>
      <c r="E2246" s="247">
        <f>IF(OR(D2246&lt;$F$757,D2246&gt;$F$758),C2246,"")</f>
        <v>2.5279145344901675E-5</v>
      </c>
      <c r="F2246" s="247" t="str">
        <f>IF(AND(D2246&gt;$F$757,D2246&lt;$F$758),C2246,"")</f>
        <v/>
      </c>
      <c r="G2246" s="247" t="str">
        <f>IF(C2246=MAX($C$761:$C$2761),C2246,"")</f>
        <v/>
      </c>
      <c r="H2246" s="247">
        <f>_xlfn.NORM.DIST(B2246,$F$753,$F$754,0)</f>
        <v>0</v>
      </c>
      <c r="I2246" s="247">
        <f>IF(H2246=MAX($H$761:$H$2761),C2246,"")</f>
        <v>2.5279145344901675E-5</v>
      </c>
      <c r="J2246" s="247" t="str">
        <f>IF(I2246=MIN($I$761:$I$2761),I2246,"")</f>
        <v/>
      </c>
      <c r="K2246" s="247"/>
      <c r="L2246" s="247"/>
      <c r="M2246" s="247"/>
      <c r="N2246" s="247"/>
      <c r="O2246" s="247">
        <v>1485</v>
      </c>
      <c r="P2246" s="247">
        <f>$P$755+(O2246*$P$758)</f>
        <v>271.75668597312324</v>
      </c>
      <c r="Q2246" s="247">
        <f>_xlfn.NORM.DIST(P2246,P$752,P$753,0)</f>
        <v>4.3378666968110741E-4</v>
      </c>
      <c r="R2246" s="247">
        <f>_xlfn.NORM.DIST(P2246,P$752,P$753,1)</f>
        <v>0.97381015505954727</v>
      </c>
      <c r="S2246" s="253">
        <f>IF(OR(R2246&lt;$T$757,R2246&gt;$T$758),Q2246,"")</f>
        <v>4.3378666968110741E-4</v>
      </c>
      <c r="T2246" s="253" t="str">
        <f>IF(AND(R2246&gt;$T$757,R2246&lt;$T$758),Q2246,"")</f>
        <v/>
      </c>
      <c r="U2246" s="253" t="str">
        <f>IF(Q2246=MAX($Q$761:$Q$2761),Q2246,"")</f>
        <v/>
      </c>
      <c r="V2246" s="253">
        <f>_xlfn.NORM.DIST(P2246,$T$753,$T$754,0)</f>
        <v>1.735430136568031E-95</v>
      </c>
      <c r="W2246" s="253" t="str">
        <f>IF(V2246=MAX($V$761:$V$2761),Q2246,"")</f>
        <v/>
      </c>
      <c r="X2246" s="253" t="str">
        <f t="shared" si="554"/>
        <v/>
      </c>
      <c r="AB2246" s="253">
        <v>1485</v>
      </c>
      <c r="AC2246" s="253">
        <f t="shared" si="570"/>
        <v>420.52476628341492</v>
      </c>
      <c r="AD2246" s="253">
        <f t="shared" si="555"/>
        <v>2.8032695627825847E-4</v>
      </c>
      <c r="AE2246" s="253">
        <f t="shared" si="556"/>
        <v>0.97381015505954727</v>
      </c>
      <c r="AF2246" s="253">
        <f>IF(OR(AE2246&lt;$T$757,AE2246&gt;$T$758),AD2246,"")</f>
        <v>2.8032695627825847E-4</v>
      </c>
      <c r="AG2246" s="253" t="str">
        <f t="shared" si="557"/>
        <v/>
      </c>
      <c r="AH2246" s="253" t="str">
        <f t="shared" si="558"/>
        <v/>
      </c>
      <c r="AI2246" s="253">
        <f t="shared" si="559"/>
        <v>1.7179562258050612E-6</v>
      </c>
      <c r="AJ2246" s="253" t="str">
        <f t="shared" si="560"/>
        <v/>
      </c>
      <c r="AK2246" s="253" t="str">
        <f t="shared" si="561"/>
        <v/>
      </c>
      <c r="AO2246" s="253">
        <v>1485</v>
      </c>
      <c r="AP2246" s="253">
        <f t="shared" si="562"/>
        <v>2479.2047320384499</v>
      </c>
      <c r="AQ2246" s="253">
        <f t="shared" si="563"/>
        <v>4.754929120957623E-5</v>
      </c>
      <c r="AR2246" s="253">
        <f t="shared" si="564"/>
        <v>0.97381015505954727</v>
      </c>
      <c r="AS2246" s="253">
        <f>IF(OR(AR2246&lt;$T$757,AR2246&gt;$T$758),AQ2246,"")</f>
        <v>4.754929120957623E-5</v>
      </c>
      <c r="AT2246" s="253" t="str">
        <f t="shared" si="565"/>
        <v/>
      </c>
      <c r="AU2246" s="253" t="str">
        <f t="shared" si="566"/>
        <v/>
      </c>
      <c r="AV2246" s="253">
        <f t="shared" si="567"/>
        <v>0</v>
      </c>
      <c r="AW2246" s="253">
        <f t="shared" si="568"/>
        <v>4.754929120957623E-5</v>
      </c>
      <c r="AX2246" s="253" t="str">
        <f t="shared" si="569"/>
        <v/>
      </c>
      <c r="AZ2246" s="259"/>
      <c r="BA2246" s="259">
        <f>BA2245+$BD$753</f>
        <v>9.5359999999999943</v>
      </c>
      <c r="BB2246" s="274">
        <f t="shared" si="552"/>
        <v>0.21642740009261238</v>
      </c>
      <c r="BC2246" s="259">
        <f t="shared" si="553"/>
        <v>4.0585203445392404E-4</v>
      </c>
      <c r="BD2246" s="259" t="str">
        <f t="shared" si="550"/>
        <v/>
      </c>
      <c r="BE2246" s="254" t="str">
        <f t="shared" si="551"/>
        <v/>
      </c>
    </row>
    <row r="2247" spans="1:57" ht="20.100000000000001" customHeight="1" x14ac:dyDescent="0.25">
      <c r="A2247" s="247">
        <v>1486</v>
      </c>
      <c r="B2247" s="247">
        <f>$B$755+(A2247*$B$758)</f>
        <v>4672.922554776882</v>
      </c>
      <c r="C2247" s="247">
        <f>_xlfn.NORM.DIST($B2247,$B$752,$B$753,0)</f>
        <v>2.5083537667690118E-5</v>
      </c>
      <c r="D2247" s="247">
        <f>_xlfn.NORM.DIST($B2247,$B$752,$B$753,1)</f>
        <v>0.97405227445024034</v>
      </c>
      <c r="E2247" s="247">
        <f>IF(OR(D2247&lt;$F$757,D2247&gt;$F$758),C2247,"")</f>
        <v>2.5083537667690118E-5</v>
      </c>
      <c r="F2247" s="247" t="str">
        <f>IF(AND(D2247&gt;$F$757,D2247&lt;$F$758),C2247,"")</f>
        <v/>
      </c>
      <c r="G2247" s="247" t="str">
        <f>IF(C2247=MAX($C$761:$C$2761),C2247,"")</f>
        <v/>
      </c>
      <c r="H2247" s="247">
        <f>_xlfn.NORM.DIST(B2247,$F$753,$F$754,0)</f>
        <v>0</v>
      </c>
      <c r="I2247" s="247">
        <f>IF(H2247=MAX($H$761:$H$2761),C2247,"")</f>
        <v>2.5083537667690118E-5</v>
      </c>
      <c r="J2247" s="247" t="str">
        <f>IF(I2247=MIN($I$761:$I$2761),I2247,"")</f>
        <v/>
      </c>
      <c r="K2247" s="247"/>
      <c r="L2247" s="247"/>
      <c r="M2247" s="247"/>
      <c r="N2247" s="247"/>
      <c r="O2247" s="247">
        <v>1486</v>
      </c>
      <c r="P2247" s="247">
        <f>$P$755+(O2247*$P$758)</f>
        <v>272.31700903698527</v>
      </c>
      <c r="Q2247" s="247">
        <f>_xlfn.NORM.DIST(P2247,P$752,P$753,0)</f>
        <v>4.3043006874765219E-4</v>
      </c>
      <c r="R2247" s="247">
        <f>_xlfn.NORM.DIST(P2247,P$752,P$753,1)</f>
        <v>0.97405227445024034</v>
      </c>
      <c r="S2247" s="253">
        <f>IF(OR(R2247&lt;$T$757,R2247&gt;$T$758),Q2247,"")</f>
        <v>4.3043006874765219E-4</v>
      </c>
      <c r="T2247" s="253" t="str">
        <f>IF(AND(R2247&gt;$T$757,R2247&lt;$T$758),Q2247,"")</f>
        <v/>
      </c>
      <c r="U2247" s="253" t="str">
        <f>IF(Q2247=MAX($Q$761:$Q$2761),Q2247,"")</f>
        <v/>
      </c>
      <c r="V2247" s="253">
        <f>_xlfn.NORM.DIST(P2247,$T$753,$T$754,0)</f>
        <v>1.5981034196942839E-95</v>
      </c>
      <c r="W2247" s="253" t="str">
        <f>IF(V2247=MAX($V$761:$V$2761),Q2247,"")</f>
        <v/>
      </c>
      <c r="X2247" s="253" t="str">
        <f t="shared" si="554"/>
        <v/>
      </c>
      <c r="AB2247" s="253">
        <v>1486</v>
      </c>
      <c r="AC2247" s="253">
        <f t="shared" si="570"/>
        <v>421.39182765719511</v>
      </c>
      <c r="AD2247" s="253">
        <f t="shared" si="555"/>
        <v>2.7815781234442557E-4</v>
      </c>
      <c r="AE2247" s="253">
        <f t="shared" si="556"/>
        <v>0.97405227445024034</v>
      </c>
      <c r="AF2247" s="253">
        <f>IF(OR(AE2247&lt;$T$757,AE2247&gt;$T$758),AD2247,"")</f>
        <v>2.7815781234442557E-4</v>
      </c>
      <c r="AG2247" s="253" t="str">
        <f t="shared" si="557"/>
        <v/>
      </c>
      <c r="AH2247" s="253" t="str">
        <f t="shared" si="558"/>
        <v/>
      </c>
      <c r="AI2247" s="253">
        <f t="shared" si="559"/>
        <v>1.6924644611761103E-6</v>
      </c>
      <c r="AJ2247" s="253" t="str">
        <f t="shared" si="560"/>
        <v/>
      </c>
      <c r="AK2247" s="253" t="str">
        <f t="shared" si="561"/>
        <v/>
      </c>
      <c r="AO2247" s="253">
        <v>1486</v>
      </c>
      <c r="AP2247" s="253">
        <f t="shared" si="562"/>
        <v>2484.3164943725496</v>
      </c>
      <c r="AQ2247" s="253">
        <f t="shared" si="563"/>
        <v>4.7181359213471923E-5</v>
      </c>
      <c r="AR2247" s="253">
        <f t="shared" si="564"/>
        <v>0.97405227445024034</v>
      </c>
      <c r="AS2247" s="253">
        <f>IF(OR(AR2247&lt;$T$757,AR2247&gt;$T$758),AQ2247,"")</f>
        <v>4.7181359213471923E-5</v>
      </c>
      <c r="AT2247" s="253" t="str">
        <f t="shared" si="565"/>
        <v/>
      </c>
      <c r="AU2247" s="253" t="str">
        <f t="shared" si="566"/>
        <v/>
      </c>
      <c r="AV2247" s="253">
        <f t="shared" si="567"/>
        <v>0</v>
      </c>
      <c r="AW2247" s="253">
        <f t="shared" si="568"/>
        <v>4.7181359213471923E-5</v>
      </c>
      <c r="AX2247" s="253" t="str">
        <f t="shared" si="569"/>
        <v/>
      </c>
      <c r="AZ2247" s="259"/>
      <c r="BA2247" s="259">
        <f>BA2246+$BD$753</f>
        <v>9.5423999999999936</v>
      </c>
      <c r="BB2247" s="274">
        <f t="shared" si="552"/>
        <v>0.21602154805815846</v>
      </c>
      <c r="BC2247" s="259">
        <f t="shared" si="553"/>
        <v>4.0523428175071041E-4</v>
      </c>
      <c r="BD2247" s="259" t="str">
        <f t="shared" si="550"/>
        <v/>
      </c>
      <c r="BE2247" s="254" t="str">
        <f t="shared" si="551"/>
        <v/>
      </c>
    </row>
    <row r="2248" spans="1:57" ht="20.100000000000001" customHeight="1" x14ac:dyDescent="0.25">
      <c r="A2248" s="247">
        <v>1487</v>
      </c>
      <c r="B2248" s="247">
        <f>$B$755+(A2248*$B$758)</f>
        <v>4682.5376217620196</v>
      </c>
      <c r="C2248" s="247">
        <f>_xlfn.NORM.DIST($B2248,$B$752,$B$753,0)</f>
        <v>2.4889045356593334E-5</v>
      </c>
      <c r="D2248" s="247">
        <f>_xlfn.NORM.DIST($B2248,$B$752,$B$753,1)</f>
        <v>0.97429251842412246</v>
      </c>
      <c r="E2248" s="247">
        <f>IF(OR(D2248&lt;$F$757,D2248&gt;$F$758),C2248,"")</f>
        <v>2.4889045356593334E-5</v>
      </c>
      <c r="F2248" s="247" t="str">
        <f>IF(AND(D2248&gt;$F$757,D2248&lt;$F$758),C2248,"")</f>
        <v/>
      </c>
      <c r="G2248" s="247" t="str">
        <f>IF(C2248=MAX($C$761:$C$2761),C2248,"")</f>
        <v/>
      </c>
      <c r="H2248" s="247">
        <f>_xlfn.NORM.DIST(B2248,$F$753,$F$754,0)</f>
        <v>0</v>
      </c>
      <c r="I2248" s="247">
        <f>IF(H2248=MAX($H$761:$H$2761),C2248,"")</f>
        <v>2.4889045356593334E-5</v>
      </c>
      <c r="J2248" s="247" t="str">
        <f>IF(I2248=MIN($I$761:$I$2761),I2248,"")</f>
        <v/>
      </c>
      <c r="K2248" s="247"/>
      <c r="L2248" s="247"/>
      <c r="M2248" s="247"/>
      <c r="N2248" s="247"/>
      <c r="O2248" s="247">
        <v>1487</v>
      </c>
      <c r="P2248" s="247">
        <f>$P$755+(O2248*$P$758)</f>
        <v>272.87733210084741</v>
      </c>
      <c r="Q2248" s="247">
        <f>_xlfn.NORM.DIST(P2248,P$752,P$753,0)</f>
        <v>4.2709260734386808E-4</v>
      </c>
      <c r="R2248" s="247">
        <f>_xlfn.NORM.DIST(P2248,P$752,P$753,1)</f>
        <v>0.97429251842412246</v>
      </c>
      <c r="S2248" s="253">
        <f>IF(OR(R2248&lt;$T$757,R2248&gt;$T$758),Q2248,"")</f>
        <v>4.2709260734386808E-4</v>
      </c>
      <c r="T2248" s="253" t="str">
        <f>IF(AND(R2248&gt;$T$757,R2248&lt;$T$758),Q2248,"")</f>
        <v/>
      </c>
      <c r="U2248" s="253" t="str">
        <f>IF(Q2248=MAX($Q$761:$Q$2761),Q2248,"")</f>
        <v/>
      </c>
      <c r="V2248" s="253">
        <f>_xlfn.NORM.DIST(P2248,$T$753,$T$754,0)</f>
        <v>1.4716199883812887E-95</v>
      </c>
      <c r="W2248" s="253" t="str">
        <f>IF(V2248=MAX($V$761:$V$2761),Q2248,"")</f>
        <v/>
      </c>
      <c r="X2248" s="253" t="str">
        <f t="shared" si="554"/>
        <v/>
      </c>
      <c r="AB2248" s="253">
        <v>1487</v>
      </c>
      <c r="AC2248" s="253">
        <f t="shared" si="570"/>
        <v>422.25888903097552</v>
      </c>
      <c r="AD2248" s="253">
        <f t="shared" si="555"/>
        <v>2.7600103699282975E-4</v>
      </c>
      <c r="AE2248" s="253">
        <f t="shared" si="556"/>
        <v>0.97429251842412246</v>
      </c>
      <c r="AF2248" s="253">
        <f>IF(OR(AE2248&lt;$T$757,AE2248&gt;$T$758),AD2248,"")</f>
        <v>2.7600103699282975E-4</v>
      </c>
      <c r="AG2248" s="253" t="str">
        <f t="shared" si="557"/>
        <v/>
      </c>
      <c r="AH2248" s="253" t="str">
        <f t="shared" si="558"/>
        <v/>
      </c>
      <c r="AI2248" s="253">
        <f t="shared" si="559"/>
        <v>1.6673242767831545E-6</v>
      </c>
      <c r="AJ2248" s="253" t="str">
        <f t="shared" si="560"/>
        <v/>
      </c>
      <c r="AK2248" s="253" t="str">
        <f t="shared" si="561"/>
        <v/>
      </c>
      <c r="AO2248" s="253">
        <v>1487</v>
      </c>
      <c r="AP2248" s="253">
        <f t="shared" si="562"/>
        <v>2489.4282567066493</v>
      </c>
      <c r="AQ2248" s="253">
        <f t="shared" si="563"/>
        <v>4.6815525186562118E-5</v>
      </c>
      <c r="AR2248" s="253">
        <f t="shared" si="564"/>
        <v>0.97429251842412246</v>
      </c>
      <c r="AS2248" s="253">
        <f>IF(OR(AR2248&lt;$T$757,AR2248&gt;$T$758),AQ2248,"")</f>
        <v>4.6815525186562118E-5</v>
      </c>
      <c r="AT2248" s="253" t="str">
        <f t="shared" si="565"/>
        <v/>
      </c>
      <c r="AU2248" s="253" t="str">
        <f t="shared" si="566"/>
        <v/>
      </c>
      <c r="AV2248" s="253">
        <f t="shared" si="567"/>
        <v>0</v>
      </c>
      <c r="AW2248" s="253">
        <f t="shared" si="568"/>
        <v>4.6815525186562118E-5</v>
      </c>
      <c r="AX2248" s="253" t="str">
        <f t="shared" si="569"/>
        <v/>
      </c>
      <c r="AZ2248" s="259"/>
      <c r="BA2248" s="259">
        <f>BA2247+$BD$753</f>
        <v>9.5487999999999928</v>
      </c>
      <c r="BB2248" s="274">
        <f t="shared" si="552"/>
        <v>0.21561631377640775</v>
      </c>
      <c r="BC2248" s="259">
        <f t="shared" si="553"/>
        <v>4.0461701462352062E-4</v>
      </c>
      <c r="BD2248" s="259" t="str">
        <f t="shared" si="550"/>
        <v/>
      </c>
      <c r="BE2248" s="254" t="str">
        <f t="shared" si="551"/>
        <v/>
      </c>
    </row>
    <row r="2249" spans="1:57" ht="20.100000000000001" customHeight="1" x14ac:dyDescent="0.25">
      <c r="A2249" s="247">
        <v>1488</v>
      </c>
      <c r="B2249" s="247">
        <f>$B$755+(A2249*$B$758)</f>
        <v>4692.1526887471573</v>
      </c>
      <c r="C2249" s="247">
        <f>_xlfn.NORM.DIST($B2249,$B$752,$B$753,0)</f>
        <v>2.4695665962879925E-5</v>
      </c>
      <c r="D2249" s="247">
        <f>_xlfn.NORM.DIST($B2249,$B$752,$B$753,1)</f>
        <v>0.97453089769376855</v>
      </c>
      <c r="E2249" s="247">
        <f>IF(OR(D2249&lt;$F$757,D2249&gt;$F$758),C2249,"")</f>
        <v>2.4695665962879925E-5</v>
      </c>
      <c r="F2249" s="247" t="str">
        <f>IF(AND(D2249&gt;$F$757,D2249&lt;$F$758),C2249,"")</f>
        <v/>
      </c>
      <c r="G2249" s="247" t="str">
        <f>IF(C2249=MAX($C$761:$C$2761),C2249,"")</f>
        <v/>
      </c>
      <c r="H2249" s="247">
        <f>_xlfn.NORM.DIST(B2249,$F$753,$F$754,0)</f>
        <v>0</v>
      </c>
      <c r="I2249" s="247">
        <f>IF(H2249=MAX($H$761:$H$2761),C2249,"")</f>
        <v>2.4695665962879925E-5</v>
      </c>
      <c r="J2249" s="247" t="str">
        <f>IF(I2249=MIN($I$761:$I$2761),I2249,"")</f>
        <v/>
      </c>
      <c r="K2249" s="247"/>
      <c r="L2249" s="247"/>
      <c r="M2249" s="247"/>
      <c r="N2249" s="247"/>
      <c r="O2249" s="247">
        <v>1488</v>
      </c>
      <c r="P2249" s="247">
        <f>$P$755+(O2249*$P$758)</f>
        <v>273.43765516470955</v>
      </c>
      <c r="Q2249" s="247">
        <f>_xlfn.NORM.DIST(P2249,P$752,P$753,0)</f>
        <v>4.2377424344986034E-4</v>
      </c>
      <c r="R2249" s="247">
        <f>_xlfn.NORM.DIST(P2249,P$752,P$753,1)</f>
        <v>0.97453089769376866</v>
      </c>
      <c r="S2249" s="253">
        <f>IF(OR(R2249&lt;$T$757,R2249&gt;$T$758),Q2249,"")</f>
        <v>4.2377424344986034E-4</v>
      </c>
      <c r="T2249" s="253" t="str">
        <f>IF(AND(R2249&gt;$T$757,R2249&lt;$T$758),Q2249,"")</f>
        <v/>
      </c>
      <c r="U2249" s="253" t="str">
        <f>IF(Q2249=MAX($Q$761:$Q$2761),Q2249,"")</f>
        <v/>
      </c>
      <c r="V2249" s="253">
        <f>_xlfn.NORM.DIST(P2249,$T$753,$T$754,0)</f>
        <v>1.3551255276386397E-95</v>
      </c>
      <c r="W2249" s="253" t="str">
        <f>IF(V2249=MAX($V$761:$V$2761),Q2249,"")</f>
        <v/>
      </c>
      <c r="X2249" s="253" t="str">
        <f t="shared" si="554"/>
        <v/>
      </c>
      <c r="AB2249" s="253">
        <v>1488</v>
      </c>
      <c r="AC2249" s="253">
        <f t="shared" si="570"/>
        <v>423.12595040475571</v>
      </c>
      <c r="AD2249" s="253">
        <f t="shared" si="555"/>
        <v>2.7385660306885825E-4</v>
      </c>
      <c r="AE2249" s="253">
        <f t="shared" si="556"/>
        <v>0.97453089769376866</v>
      </c>
      <c r="AF2249" s="253">
        <f>IF(OR(AE2249&lt;$T$757,AE2249&gt;$T$758),AD2249,"")</f>
        <v>2.7385660306885825E-4</v>
      </c>
      <c r="AG2249" s="253" t="str">
        <f t="shared" si="557"/>
        <v/>
      </c>
      <c r="AH2249" s="253" t="str">
        <f t="shared" si="558"/>
        <v/>
      </c>
      <c r="AI2249" s="253">
        <f t="shared" si="559"/>
        <v>1.6425312486919891E-6</v>
      </c>
      <c r="AJ2249" s="253" t="str">
        <f t="shared" si="560"/>
        <v/>
      </c>
      <c r="AK2249" s="253" t="str">
        <f t="shared" si="561"/>
        <v/>
      </c>
      <c r="AO2249" s="253">
        <v>1488</v>
      </c>
      <c r="AP2249" s="253">
        <f t="shared" si="562"/>
        <v>2494.540019040749</v>
      </c>
      <c r="AQ2249" s="253">
        <f t="shared" si="563"/>
        <v>4.6451784522858677E-5</v>
      </c>
      <c r="AR2249" s="253">
        <f t="shared" si="564"/>
        <v>0.97453089769376866</v>
      </c>
      <c r="AS2249" s="253">
        <f>IF(OR(AR2249&lt;$T$757,AR2249&gt;$T$758),AQ2249,"")</f>
        <v>4.6451784522858677E-5</v>
      </c>
      <c r="AT2249" s="253" t="str">
        <f t="shared" si="565"/>
        <v/>
      </c>
      <c r="AU2249" s="253" t="str">
        <f t="shared" si="566"/>
        <v/>
      </c>
      <c r="AV2249" s="253">
        <f t="shared" si="567"/>
        <v>0</v>
      </c>
      <c r="AW2249" s="253">
        <f t="shared" si="568"/>
        <v>4.6451784522858677E-5</v>
      </c>
      <c r="AX2249" s="253" t="str">
        <f t="shared" si="569"/>
        <v/>
      </c>
      <c r="AZ2249" s="259"/>
      <c r="BA2249" s="259">
        <f>BA2248+$BD$753</f>
        <v>9.5551999999999921</v>
      </c>
      <c r="BB2249" s="274">
        <f t="shared" si="552"/>
        <v>0.21521169676178423</v>
      </c>
      <c r="BC2249" s="259">
        <f t="shared" si="553"/>
        <v>4.0400023432687893E-4</v>
      </c>
      <c r="BD2249" s="259" t="str">
        <f t="shared" si="550"/>
        <v/>
      </c>
      <c r="BE2249" s="254" t="str">
        <f t="shared" si="551"/>
        <v/>
      </c>
    </row>
    <row r="2250" spans="1:57" ht="20.100000000000001" customHeight="1" x14ac:dyDescent="0.25">
      <c r="A2250" s="247">
        <v>1489</v>
      </c>
      <c r="B2250" s="247">
        <f>$B$755+(A2250*$B$758)</f>
        <v>4701.767755732295</v>
      </c>
      <c r="C2250" s="247">
        <f>_xlfn.NORM.DIST($B2250,$B$752,$B$753,0)</f>
        <v>2.4503397003612794E-5</v>
      </c>
      <c r="D2250" s="247">
        <f>_xlfn.NORM.DIST($B2250,$B$752,$B$753,1)</f>
        <v>0.97476742294804453</v>
      </c>
      <c r="E2250" s="247">
        <f>IF(OR(D2250&lt;$F$757,D2250&gt;$F$758),C2250,"")</f>
        <v>2.4503397003612794E-5</v>
      </c>
      <c r="F2250" s="247" t="str">
        <f>IF(AND(D2250&gt;$F$757,D2250&lt;$F$758),C2250,"")</f>
        <v/>
      </c>
      <c r="G2250" s="247" t="str">
        <f>IF(C2250=MAX($C$761:$C$2761),C2250,"")</f>
        <v/>
      </c>
      <c r="H2250" s="247">
        <f>_xlfn.NORM.DIST(B2250,$F$753,$F$754,0)</f>
        <v>0</v>
      </c>
      <c r="I2250" s="247">
        <f>IF(H2250=MAX($H$761:$H$2761),C2250,"")</f>
        <v>2.4503397003612794E-5</v>
      </c>
      <c r="J2250" s="247" t="str">
        <f>IF(I2250=MIN($I$761:$I$2761),I2250,"")</f>
        <v/>
      </c>
      <c r="K2250" s="247"/>
      <c r="L2250" s="247"/>
      <c r="M2250" s="247"/>
      <c r="N2250" s="247"/>
      <c r="O2250" s="247">
        <v>1489</v>
      </c>
      <c r="P2250" s="247">
        <f>$P$755+(O2250*$P$758)</f>
        <v>273.9979782285717</v>
      </c>
      <c r="Q2250" s="247">
        <f>_xlfn.NORM.DIST(P2250,P$752,P$753,0)</f>
        <v>4.2047493445876872E-4</v>
      </c>
      <c r="R2250" s="247">
        <f>_xlfn.NORM.DIST(P2250,P$752,P$753,1)</f>
        <v>0.97476742294804464</v>
      </c>
      <c r="S2250" s="253">
        <f>IF(OR(R2250&lt;$T$757,R2250&gt;$T$758),Q2250,"")</f>
        <v>4.2047493445876872E-4</v>
      </c>
      <c r="T2250" s="253" t="str">
        <f>IF(AND(R2250&gt;$T$757,R2250&lt;$T$758),Q2250,"")</f>
        <v/>
      </c>
      <c r="U2250" s="253" t="str">
        <f>IF(Q2250=MAX($Q$761:$Q$2761),Q2250,"")</f>
        <v/>
      </c>
      <c r="V2250" s="253">
        <f>_xlfn.NORM.DIST(P2250,$T$753,$T$754,0)</f>
        <v>1.2478328838614321E-95</v>
      </c>
      <c r="W2250" s="253" t="str">
        <f>IF(V2250=MAX($V$761:$V$2761),Q2250,"")</f>
        <v/>
      </c>
      <c r="X2250" s="253" t="str">
        <f t="shared" si="554"/>
        <v/>
      </c>
      <c r="AB2250" s="253">
        <v>1489</v>
      </c>
      <c r="AC2250" s="253">
        <f t="shared" si="570"/>
        <v>423.9930117785359</v>
      </c>
      <c r="AD2250" s="253">
        <f t="shared" si="555"/>
        <v>2.7172448303858151E-4</v>
      </c>
      <c r="AE2250" s="253">
        <f t="shared" si="556"/>
        <v>0.97476742294804453</v>
      </c>
      <c r="AF2250" s="253">
        <f>IF(OR(AE2250&lt;$T$757,AE2250&gt;$T$758),AD2250,"")</f>
        <v>2.7172448303858151E-4</v>
      </c>
      <c r="AG2250" s="253" t="str">
        <f t="shared" si="557"/>
        <v/>
      </c>
      <c r="AH2250" s="253" t="str">
        <f t="shared" si="558"/>
        <v/>
      </c>
      <c r="AI2250" s="253">
        <f t="shared" si="559"/>
        <v>1.6180810021777297E-6</v>
      </c>
      <c r="AJ2250" s="253" t="str">
        <f t="shared" si="560"/>
        <v/>
      </c>
      <c r="AK2250" s="253" t="str">
        <f t="shared" si="561"/>
        <v/>
      </c>
      <c r="AO2250" s="253">
        <v>1489</v>
      </c>
      <c r="AP2250" s="253">
        <f t="shared" si="562"/>
        <v>2499.6517813748496</v>
      </c>
      <c r="AQ2250" s="253">
        <f t="shared" si="563"/>
        <v>4.609013255203364E-5</v>
      </c>
      <c r="AR2250" s="253">
        <f t="shared" si="564"/>
        <v>0.97476742294804464</v>
      </c>
      <c r="AS2250" s="253">
        <f>IF(OR(AR2250&lt;$T$757,AR2250&gt;$T$758),AQ2250,"")</f>
        <v>4.609013255203364E-5</v>
      </c>
      <c r="AT2250" s="253" t="str">
        <f t="shared" si="565"/>
        <v/>
      </c>
      <c r="AU2250" s="253" t="str">
        <f t="shared" si="566"/>
        <v/>
      </c>
      <c r="AV2250" s="253">
        <f t="shared" si="567"/>
        <v>0</v>
      </c>
      <c r="AW2250" s="253">
        <f t="shared" si="568"/>
        <v>4.609013255203364E-5</v>
      </c>
      <c r="AX2250" s="253" t="str">
        <f t="shared" si="569"/>
        <v/>
      </c>
      <c r="AZ2250" s="259"/>
      <c r="BA2250" s="259">
        <f>BA2249+$BD$753</f>
        <v>9.5615999999999914</v>
      </c>
      <c r="BB2250" s="274">
        <f t="shared" si="552"/>
        <v>0.21480769652745735</v>
      </c>
      <c r="BC2250" s="259">
        <f t="shared" si="553"/>
        <v>4.0338394210814865E-4</v>
      </c>
      <c r="BD2250" s="259" t="str">
        <f t="shared" si="550"/>
        <v/>
      </c>
      <c r="BE2250" s="254" t="str">
        <f t="shared" si="551"/>
        <v/>
      </c>
    </row>
    <row r="2251" spans="1:57" ht="20.100000000000001" customHeight="1" x14ac:dyDescent="0.25">
      <c r="A2251" s="248">
        <v>1490</v>
      </c>
      <c r="B2251" s="247">
        <f>$B$755+(A2251*$B$758)</f>
        <v>4711.3828227174326</v>
      </c>
      <c r="C2251" s="247">
        <f>_xlfn.NORM.DIST($B2251,$B$752,$B$753,0)</f>
        <v>2.4312235962073259E-5</v>
      </c>
      <c r="D2251" s="247">
        <f>_xlfn.NORM.DIST($B2251,$B$752,$B$753,1)</f>
        <v>0.97500210485177952</v>
      </c>
      <c r="E2251" s="247">
        <f>IF(OR(D2251&lt;$F$757,D2251&gt;$F$758),C2251,"")</f>
        <v>2.4312235962073259E-5</v>
      </c>
      <c r="F2251" s="247" t="str">
        <f>IF(AND(D2251&gt;$F$757,D2251&lt;$F$758),C2251,"")</f>
        <v/>
      </c>
      <c r="G2251" s="247" t="str">
        <f>IF(C2251=MAX($C$761:$C$2761),C2251,"")</f>
        <v/>
      </c>
      <c r="H2251" s="247">
        <f>_xlfn.NORM.DIST(B2251,$F$753,$F$754,0)</f>
        <v>0</v>
      </c>
      <c r="I2251" s="247">
        <f>IF(H2251=MAX($H$761:$H$2761),C2251,"")</f>
        <v>2.4312235962073259E-5</v>
      </c>
      <c r="J2251" s="247" t="str">
        <f>IF(I2251=MIN($I$761:$I$2761),I2251,"")</f>
        <v/>
      </c>
      <c r="K2251" s="247"/>
      <c r="L2251" s="247"/>
      <c r="M2251" s="247"/>
      <c r="N2251" s="247"/>
      <c r="O2251" s="248">
        <v>1490</v>
      </c>
      <c r="P2251" s="247">
        <f>$P$755+(O2251*$P$758)</f>
        <v>274.55830129243373</v>
      </c>
      <c r="Q2251" s="247">
        <f>_xlfn.NORM.DIST(P2251,P$752,P$753,0)</f>
        <v>4.1719463718404616E-4</v>
      </c>
      <c r="R2251" s="247">
        <f>_xlfn.NORM.DIST(P2251,P$752,P$753,1)</f>
        <v>0.97500210485177952</v>
      </c>
      <c r="S2251" s="253">
        <f>IF(OR(R2251&lt;$T$757,R2251&gt;$T$758),Q2251,"")</f>
        <v>4.1719463718404616E-4</v>
      </c>
      <c r="T2251" s="253" t="str">
        <f>IF(AND(R2251&gt;$T$757,R2251&lt;$T$758),Q2251,"")</f>
        <v/>
      </c>
      <c r="U2251" s="253" t="str">
        <f>IF(Q2251=MAX($Q$761:$Q$2761),Q2251,"")</f>
        <v/>
      </c>
      <c r="V2251" s="253">
        <f>_xlfn.NORM.DIST(P2251,$T$753,$T$754,0)</f>
        <v>1.1490167966712345E-95</v>
      </c>
      <c r="W2251" s="253" t="str">
        <f>IF(V2251=MAX($V$761:$V$2761),Q2251,"")</f>
        <v/>
      </c>
      <c r="X2251" s="253" t="str">
        <f t="shared" si="554"/>
        <v/>
      </c>
      <c r="AB2251" s="259">
        <v>1490</v>
      </c>
      <c r="AC2251" s="253">
        <f t="shared" si="570"/>
        <v>424.86007315231609</v>
      </c>
      <c r="AD2251" s="253">
        <f t="shared" si="555"/>
        <v>2.6960464899345777E-4</v>
      </c>
      <c r="AE2251" s="253">
        <f t="shared" si="556"/>
        <v>0.97500210485177952</v>
      </c>
      <c r="AF2251" s="253">
        <f>IF(OR(AE2251&lt;$T$757,AE2251&gt;$T$758),AD2251,"")</f>
        <v>2.6960464899345777E-4</v>
      </c>
      <c r="AG2251" s="253" t="str">
        <f t="shared" si="557"/>
        <v/>
      </c>
      <c r="AH2251" s="253" t="str">
        <f t="shared" si="558"/>
        <v/>
      </c>
      <c r="AI2251" s="253">
        <f t="shared" si="559"/>
        <v>1.5939692112710022E-6</v>
      </c>
      <c r="AJ2251" s="253" t="str">
        <f t="shared" si="560"/>
        <v/>
      </c>
      <c r="AK2251" s="253" t="str">
        <f t="shared" si="561"/>
        <v/>
      </c>
      <c r="AO2251" s="259">
        <v>1490</v>
      </c>
      <c r="AP2251" s="253">
        <f t="shared" si="562"/>
        <v>2504.7635437089493</v>
      </c>
      <c r="AQ2251" s="253">
        <f t="shared" si="563"/>
        <v>4.5730564540217062E-5</v>
      </c>
      <c r="AR2251" s="253">
        <f t="shared" si="564"/>
        <v>0.97500210485177952</v>
      </c>
      <c r="AS2251" s="253">
        <f>IF(OR(AR2251&lt;$T$757,AR2251&gt;$T$758),AQ2251,"")</f>
        <v>4.5730564540217062E-5</v>
      </c>
      <c r="AT2251" s="253" t="str">
        <f t="shared" si="565"/>
        <v/>
      </c>
      <c r="AU2251" s="253" t="str">
        <f t="shared" si="566"/>
        <v/>
      </c>
      <c r="AV2251" s="253">
        <f t="shared" si="567"/>
        <v>0</v>
      </c>
      <c r="AW2251" s="253">
        <f t="shared" si="568"/>
        <v>4.5730564540217062E-5</v>
      </c>
      <c r="AX2251" s="253" t="str">
        <f t="shared" si="569"/>
        <v/>
      </c>
      <c r="AZ2251" s="259"/>
      <c r="BA2251" s="259">
        <f>BA2250+$BD$753</f>
        <v>9.5679999999999907</v>
      </c>
      <c r="BB2251" s="274">
        <f t="shared" si="552"/>
        <v>0.2144043125853492</v>
      </c>
      <c r="BC2251" s="259">
        <f t="shared" si="553"/>
        <v>4.0276813920747667E-4</v>
      </c>
      <c r="BD2251" s="259" t="str">
        <f t="shared" si="550"/>
        <v/>
      </c>
      <c r="BE2251" s="254" t="str">
        <f t="shared" si="551"/>
        <v/>
      </c>
    </row>
    <row r="2252" spans="1:57" ht="20.100000000000001" customHeight="1" x14ac:dyDescent="0.25">
      <c r="A2252" s="247">
        <v>1491</v>
      </c>
      <c r="B2252" s="247">
        <f>$B$755+(A2252*$B$758)</f>
        <v>4720.9978897025703</v>
      </c>
      <c r="C2252" s="247">
        <f>_xlfn.NORM.DIST($B2252,$B$752,$B$753,0)</f>
        <v>2.4122180288184471E-5</v>
      </c>
      <c r="D2252" s="247">
        <f>_xlfn.NORM.DIST($B2252,$B$752,$B$753,1)</f>
        <v>0.97523495404544369</v>
      </c>
      <c r="E2252" s="247">
        <f>IF(OR(D2252&lt;$F$757,D2252&gt;$F$758),C2252,"")</f>
        <v>2.4122180288184471E-5</v>
      </c>
      <c r="F2252" s="247" t="str">
        <f>IF(AND(D2252&gt;$F$757,D2252&lt;$F$758),C2252,"")</f>
        <v/>
      </c>
      <c r="G2252" s="247" t="str">
        <f>IF(C2252=MAX($C$761:$C$2761),C2252,"")</f>
        <v/>
      </c>
      <c r="H2252" s="247">
        <f>_xlfn.NORM.DIST(B2252,$F$753,$F$754,0)</f>
        <v>0</v>
      </c>
      <c r="I2252" s="247">
        <f>IF(H2252=MAX($H$761:$H$2761),C2252,"")</f>
        <v>2.4122180288184471E-5</v>
      </c>
      <c r="J2252" s="247" t="str">
        <f>IF(I2252=MIN($I$761:$I$2761),I2252,"")</f>
        <v/>
      </c>
      <c r="K2252" s="247"/>
      <c r="L2252" s="247"/>
      <c r="M2252" s="247"/>
      <c r="N2252" s="247"/>
      <c r="O2252" s="247">
        <v>1491</v>
      </c>
      <c r="P2252" s="247">
        <f>$P$755+(O2252*$P$758)</f>
        <v>275.11862435629587</v>
      </c>
      <c r="Q2252" s="247">
        <f>_xlfn.NORM.DIST(P2252,P$752,P$753,0)</f>
        <v>4.1393330786672236E-4</v>
      </c>
      <c r="R2252" s="247">
        <f>_xlfn.NORM.DIST(P2252,P$752,P$753,1)</f>
        <v>0.97523495404544369</v>
      </c>
      <c r="S2252" s="253">
        <f>IF(OR(R2252&lt;$T$757,R2252&gt;$T$758),Q2252,"")</f>
        <v>4.1393330786672236E-4</v>
      </c>
      <c r="T2252" s="253" t="str">
        <f>IF(AND(R2252&gt;$T$757,R2252&lt;$T$758),Q2252,"")</f>
        <v/>
      </c>
      <c r="U2252" s="253" t="str">
        <f>IF(Q2252=MAX($Q$761:$Q$2761),Q2252,"")</f>
        <v/>
      </c>
      <c r="V2252" s="253">
        <f>_xlfn.NORM.DIST(P2252,$T$753,$T$754,0)</f>
        <v>1.0580090430718502E-95</v>
      </c>
      <c r="W2252" s="253" t="str">
        <f>IF(V2252=MAX($V$761:$V$2761),Q2252,"")</f>
        <v/>
      </c>
      <c r="X2252" s="253" t="str">
        <f t="shared" si="554"/>
        <v/>
      </c>
      <c r="AB2252" s="253">
        <v>1491</v>
      </c>
      <c r="AC2252" s="253">
        <f t="shared" si="570"/>
        <v>425.72713452609628</v>
      </c>
      <c r="AD2252" s="253">
        <f t="shared" si="555"/>
        <v>2.6749707265502756E-4</v>
      </c>
      <c r="AE2252" s="253">
        <f t="shared" si="556"/>
        <v>0.97523495404544369</v>
      </c>
      <c r="AF2252" s="253">
        <f>IF(OR(AE2252&lt;$T$757,AE2252&gt;$T$758),AD2252,"")</f>
        <v>2.6749707265502756E-4</v>
      </c>
      <c r="AG2252" s="253" t="str">
        <f t="shared" si="557"/>
        <v/>
      </c>
      <c r="AH2252" s="253" t="str">
        <f t="shared" si="558"/>
        <v/>
      </c>
      <c r="AI2252" s="253">
        <f t="shared" si="559"/>
        <v>1.5701915983069521E-6</v>
      </c>
      <c r="AJ2252" s="253" t="str">
        <f t="shared" si="560"/>
        <v/>
      </c>
      <c r="AK2252" s="253" t="str">
        <f t="shared" si="561"/>
        <v/>
      </c>
      <c r="AO2252" s="253">
        <v>1491</v>
      </c>
      <c r="AP2252" s="253">
        <f t="shared" si="562"/>
        <v>2509.875306043049</v>
      </c>
      <c r="AQ2252" s="253">
        <f t="shared" si="563"/>
        <v>4.5373075690793105E-5</v>
      </c>
      <c r="AR2252" s="253">
        <f t="shared" si="564"/>
        <v>0.97523495404544369</v>
      </c>
      <c r="AS2252" s="253">
        <f>IF(OR(AR2252&lt;$T$757,AR2252&gt;$T$758),AQ2252,"")</f>
        <v>4.5373075690793105E-5</v>
      </c>
      <c r="AT2252" s="253" t="str">
        <f t="shared" si="565"/>
        <v/>
      </c>
      <c r="AU2252" s="253" t="str">
        <f t="shared" si="566"/>
        <v/>
      </c>
      <c r="AV2252" s="253">
        <f t="shared" si="567"/>
        <v>0</v>
      </c>
      <c r="AW2252" s="253">
        <f t="shared" si="568"/>
        <v>4.5373075690793105E-5</v>
      </c>
      <c r="AX2252" s="253" t="str">
        <f t="shared" si="569"/>
        <v/>
      </c>
      <c r="AZ2252" s="259"/>
      <c r="BA2252" s="259">
        <f>BA2251+$BD$753</f>
        <v>9.57439999999999</v>
      </c>
      <c r="BB2252" s="274">
        <f t="shared" si="552"/>
        <v>0.21400154444614172</v>
      </c>
      <c r="BC2252" s="259">
        <f t="shared" si="553"/>
        <v>4.0215282685635012E-4</v>
      </c>
      <c r="BD2252" s="259" t="str">
        <f t="shared" si="550"/>
        <v/>
      </c>
      <c r="BE2252" s="254" t="str">
        <f t="shared" si="551"/>
        <v/>
      </c>
    </row>
    <row r="2253" spans="1:57" ht="20.100000000000001" customHeight="1" x14ac:dyDescent="0.25">
      <c r="A2253" s="247">
        <v>1492</v>
      </c>
      <c r="B2253" s="247">
        <f>$B$755+(A2253*$B$758)</f>
        <v>4730.612956687708</v>
      </c>
      <c r="C2253" s="247">
        <f>_xlfn.NORM.DIST($B2253,$B$752,$B$753,0)</f>
        <v>2.3933227398934236E-5</v>
      </c>
      <c r="D2253" s="247">
        <f>_xlfn.NORM.DIST($B2253,$B$752,$B$753,1)</f>
        <v>0.9754659811448293</v>
      </c>
      <c r="E2253" s="247">
        <f>IF(OR(D2253&lt;$F$757,D2253&gt;$F$758),C2253,"")</f>
        <v>2.3933227398934236E-5</v>
      </c>
      <c r="F2253" s="247" t="str">
        <f>IF(AND(D2253&gt;$F$757,D2253&lt;$F$758),C2253,"")</f>
        <v/>
      </c>
      <c r="G2253" s="247" t="str">
        <f>IF(C2253=MAX($C$761:$C$2761),C2253,"")</f>
        <v/>
      </c>
      <c r="H2253" s="247">
        <f>_xlfn.NORM.DIST(B2253,$F$753,$F$754,0)</f>
        <v>0</v>
      </c>
      <c r="I2253" s="247">
        <f>IF(H2253=MAX($H$761:$H$2761),C2253,"")</f>
        <v>2.3933227398934236E-5</v>
      </c>
      <c r="J2253" s="247" t="str">
        <f>IF(I2253=MIN($I$761:$I$2761),I2253,"")</f>
        <v/>
      </c>
      <c r="K2253" s="247"/>
      <c r="L2253" s="247"/>
      <c r="M2253" s="247"/>
      <c r="N2253" s="247"/>
      <c r="O2253" s="247">
        <v>1492</v>
      </c>
      <c r="P2253" s="247">
        <f>$P$755+(O2253*$P$758)</f>
        <v>275.67894742015801</v>
      </c>
      <c r="Q2253" s="247">
        <f>_xlfn.NORM.DIST(P2253,P$752,P$753,0)</f>
        <v>4.1069090218266241E-4</v>
      </c>
      <c r="R2253" s="247">
        <f>_xlfn.NORM.DIST(P2253,P$752,P$753,1)</f>
        <v>0.97546598114482941</v>
      </c>
      <c r="S2253" s="253">
        <f>IF(OR(R2253&lt;$T$757,R2253&gt;$T$758),Q2253,"")</f>
        <v>4.1069090218266241E-4</v>
      </c>
      <c r="T2253" s="253" t="str">
        <f>IF(AND(R2253&gt;$T$757,R2253&lt;$T$758),Q2253,"")</f>
        <v/>
      </c>
      <c r="U2253" s="253" t="str">
        <f>IF(Q2253=MAX($Q$761:$Q$2761),Q2253,"")</f>
        <v/>
      </c>
      <c r="V2253" s="253">
        <f>_xlfn.NORM.DIST(P2253,$T$753,$T$754,0)</f>
        <v>9.741939617227777E-96</v>
      </c>
      <c r="W2253" s="253" t="str">
        <f>IF(V2253=MAX($V$761:$V$2761),Q2253,"")</f>
        <v/>
      </c>
      <c r="X2253" s="253" t="str">
        <f t="shared" si="554"/>
        <v/>
      </c>
      <c r="AB2253" s="253">
        <v>1492</v>
      </c>
      <c r="AC2253" s="253">
        <f t="shared" si="570"/>
        <v>426.59419589987669</v>
      </c>
      <c r="AD2253" s="253">
        <f t="shared" si="555"/>
        <v>2.6540172537960254E-4</v>
      </c>
      <c r="AE2253" s="253">
        <f t="shared" si="556"/>
        <v>0.97546598114482941</v>
      </c>
      <c r="AF2253" s="253">
        <f>IF(OR(AE2253&lt;$T$757,AE2253&gt;$T$758),AD2253,"")</f>
        <v>2.6540172537960254E-4</v>
      </c>
      <c r="AG2253" s="253" t="str">
        <f t="shared" si="557"/>
        <v/>
      </c>
      <c r="AH2253" s="253" t="str">
        <f t="shared" si="558"/>
        <v/>
      </c>
      <c r="AI2253" s="253">
        <f t="shared" si="559"/>
        <v>1.5467439334771836E-6</v>
      </c>
      <c r="AJ2253" s="253" t="str">
        <f t="shared" si="560"/>
        <v/>
      </c>
      <c r="AK2253" s="253" t="str">
        <f t="shared" si="561"/>
        <v/>
      </c>
      <c r="AO2253" s="253">
        <v>1492</v>
      </c>
      <c r="AP2253" s="253">
        <f t="shared" si="562"/>
        <v>2514.9870683771487</v>
      </c>
      <c r="AQ2253" s="253">
        <f t="shared" si="563"/>
        <v>4.5017661145195678E-5</v>
      </c>
      <c r="AR2253" s="253">
        <f t="shared" si="564"/>
        <v>0.9754659811448293</v>
      </c>
      <c r="AS2253" s="253">
        <f>IF(OR(AR2253&lt;$T$757,AR2253&gt;$T$758),AQ2253,"")</f>
        <v>4.5017661145195678E-5</v>
      </c>
      <c r="AT2253" s="253" t="str">
        <f t="shared" si="565"/>
        <v/>
      </c>
      <c r="AU2253" s="253" t="str">
        <f t="shared" si="566"/>
        <v/>
      </c>
      <c r="AV2253" s="253">
        <f t="shared" si="567"/>
        <v>0</v>
      </c>
      <c r="AW2253" s="253">
        <f t="shared" si="568"/>
        <v>4.5017661145195678E-5</v>
      </c>
      <c r="AX2253" s="253" t="str">
        <f t="shared" si="569"/>
        <v/>
      </c>
      <c r="AZ2253" s="259"/>
      <c r="BA2253" s="259">
        <f>BA2252+$BD$753</f>
        <v>9.5807999999999893</v>
      </c>
      <c r="BB2253" s="274">
        <f t="shared" si="552"/>
        <v>0.21359939161928537</v>
      </c>
      <c r="BC2253" s="259">
        <f t="shared" si="553"/>
        <v>4.0153800628051073E-4</v>
      </c>
      <c r="BD2253" s="259" t="str">
        <f t="shared" si="550"/>
        <v/>
      </c>
      <c r="BE2253" s="254" t="str">
        <f t="shared" si="551"/>
        <v/>
      </c>
    </row>
    <row r="2254" spans="1:57" ht="20.100000000000001" customHeight="1" x14ac:dyDescent="0.25">
      <c r="A2254" s="247">
        <v>1493</v>
      </c>
      <c r="B2254" s="247">
        <f>$B$755+(A2254*$B$758)</f>
        <v>4740.2280236728457</v>
      </c>
      <c r="C2254" s="247">
        <f>_xlfn.NORM.DIST($B2254,$B$752,$B$753,0)</f>
        <v>2.3745374678797134E-5</v>
      </c>
      <c r="D2254" s="247">
        <f>_xlfn.NORM.DIST($B2254,$B$752,$B$753,1)</f>
        <v>0.97569519674073624</v>
      </c>
      <c r="E2254" s="247">
        <f>IF(OR(D2254&lt;$F$757,D2254&gt;$F$758),C2254,"")</f>
        <v>2.3745374678797134E-5</v>
      </c>
      <c r="F2254" s="247" t="str">
        <f>IF(AND(D2254&gt;$F$757,D2254&lt;$F$758),C2254,"")</f>
        <v/>
      </c>
      <c r="G2254" s="247" t="str">
        <f>IF(C2254=MAX($C$761:$C$2761),C2254,"")</f>
        <v/>
      </c>
      <c r="H2254" s="247">
        <f>_xlfn.NORM.DIST(B2254,$F$753,$F$754,0)</f>
        <v>0</v>
      </c>
      <c r="I2254" s="247">
        <f>IF(H2254=MAX($H$761:$H$2761),C2254,"")</f>
        <v>2.3745374678797134E-5</v>
      </c>
      <c r="J2254" s="247" t="str">
        <f>IF(I2254=MIN($I$761:$I$2761),I2254,"")</f>
        <v/>
      </c>
      <c r="K2254" s="247"/>
      <c r="L2254" s="247"/>
      <c r="M2254" s="247"/>
      <c r="N2254" s="247"/>
      <c r="O2254" s="247">
        <v>1493</v>
      </c>
      <c r="P2254" s="247">
        <f>$P$755+(O2254*$P$758)</f>
        <v>276.23927048402004</v>
      </c>
      <c r="Q2254" s="247">
        <f>_xlfn.NORM.DIST(P2254,P$752,P$753,0)</f>
        <v>4.0746737524980931E-4</v>
      </c>
      <c r="R2254" s="247">
        <f>_xlfn.NORM.DIST(P2254,P$752,P$753,1)</f>
        <v>0.97569519674073624</v>
      </c>
      <c r="S2254" s="253">
        <f>IF(OR(R2254&lt;$T$757,R2254&gt;$T$758),Q2254,"")</f>
        <v>4.0746737524980931E-4</v>
      </c>
      <c r="T2254" s="253" t="str">
        <f>IF(AND(R2254&gt;$T$757,R2254&lt;$T$758),Q2254,"")</f>
        <v/>
      </c>
      <c r="U2254" s="253" t="str">
        <f>IF(Q2254=MAX($Q$761:$Q$2761),Q2254,"")</f>
        <v/>
      </c>
      <c r="V2254" s="253">
        <f>_xlfn.NORM.DIST(P2254,$T$753,$T$754,0)</f>
        <v>8.9700432763883698E-96</v>
      </c>
      <c r="W2254" s="253" t="str">
        <f>IF(V2254=MAX($V$761:$V$2761),Q2254,"")</f>
        <v/>
      </c>
      <c r="X2254" s="253" t="str">
        <f t="shared" si="554"/>
        <v/>
      </c>
      <c r="AB2254" s="253">
        <v>1493</v>
      </c>
      <c r="AC2254" s="253">
        <f t="shared" si="570"/>
        <v>427.46125727365688</v>
      </c>
      <c r="AD2254" s="253">
        <f t="shared" si="555"/>
        <v>2.6331857816294858E-4</v>
      </c>
      <c r="AE2254" s="253">
        <f t="shared" si="556"/>
        <v>0.97569519674073624</v>
      </c>
      <c r="AF2254" s="253">
        <f>IF(OR(AE2254&lt;$T$757,AE2254&gt;$T$758),AD2254,"")</f>
        <v>2.6331857816294858E-4</v>
      </c>
      <c r="AG2254" s="253" t="str">
        <f t="shared" si="557"/>
        <v/>
      </c>
      <c r="AH2254" s="253" t="str">
        <f t="shared" si="558"/>
        <v/>
      </c>
      <c r="AI2254" s="253">
        <f t="shared" si="559"/>
        <v>1.523622034384553E-6</v>
      </c>
      <c r="AJ2254" s="253" t="str">
        <f t="shared" si="560"/>
        <v/>
      </c>
      <c r="AK2254" s="253" t="str">
        <f t="shared" si="561"/>
        <v/>
      </c>
      <c r="AO2254" s="253">
        <v>1493</v>
      </c>
      <c r="AP2254" s="253">
        <f t="shared" si="562"/>
        <v>2520.0988307112484</v>
      </c>
      <c r="AQ2254" s="253">
        <f t="shared" si="563"/>
        <v>4.4664315983702269E-5</v>
      </c>
      <c r="AR2254" s="253">
        <f t="shared" si="564"/>
        <v>0.97569519674073624</v>
      </c>
      <c r="AS2254" s="253">
        <f>IF(OR(AR2254&lt;$T$757,AR2254&gt;$T$758),AQ2254,"")</f>
        <v>4.4664315983702269E-5</v>
      </c>
      <c r="AT2254" s="253" t="str">
        <f t="shared" si="565"/>
        <v/>
      </c>
      <c r="AU2254" s="253" t="str">
        <f t="shared" si="566"/>
        <v/>
      </c>
      <c r="AV2254" s="253">
        <f t="shared" si="567"/>
        <v>0</v>
      </c>
      <c r="AW2254" s="253">
        <f t="shared" si="568"/>
        <v>4.4664315983702269E-5</v>
      </c>
      <c r="AX2254" s="253" t="str">
        <f t="shared" si="569"/>
        <v/>
      </c>
      <c r="AZ2254" s="259"/>
      <c r="BA2254" s="259">
        <f>BA2253+$BD$753</f>
        <v>9.5871999999999886</v>
      </c>
      <c r="BB2254" s="274">
        <f t="shared" si="552"/>
        <v>0.21319785361300486</v>
      </c>
      <c r="BC2254" s="259">
        <f t="shared" si="553"/>
        <v>4.0092367869665191E-4</v>
      </c>
      <c r="BD2254" s="259" t="str">
        <f t="shared" si="550"/>
        <v/>
      </c>
      <c r="BE2254" s="254" t="str">
        <f t="shared" si="551"/>
        <v/>
      </c>
    </row>
    <row r="2255" spans="1:57" ht="20.100000000000001" customHeight="1" x14ac:dyDescent="0.25">
      <c r="A2255" s="247">
        <v>1494</v>
      </c>
      <c r="B2255" s="247">
        <f>$B$755+(A2255*$B$758)</f>
        <v>4749.8430906579833</v>
      </c>
      <c r="C2255" s="247">
        <f>_xlfn.NORM.DIST($B2255,$B$752,$B$753,0)</f>
        <v>2.3558619480155907E-5</v>
      </c>
      <c r="D2255" s="247">
        <f>_xlfn.NORM.DIST($B2255,$B$752,$B$753,1)</f>
        <v>0.97592261139866121</v>
      </c>
      <c r="E2255" s="247">
        <f>IF(OR(D2255&lt;$F$757,D2255&gt;$F$758),C2255,"")</f>
        <v>2.3558619480155907E-5</v>
      </c>
      <c r="F2255" s="247" t="str">
        <f>IF(AND(D2255&gt;$F$757,D2255&lt;$F$758),C2255,"")</f>
        <v/>
      </c>
      <c r="G2255" s="247" t="str">
        <f>IF(C2255=MAX($C$761:$C$2761),C2255,"")</f>
        <v/>
      </c>
      <c r="H2255" s="247">
        <f>_xlfn.NORM.DIST(B2255,$F$753,$F$754,0)</f>
        <v>0</v>
      </c>
      <c r="I2255" s="247">
        <f>IF(H2255=MAX($H$761:$H$2761),C2255,"")</f>
        <v>2.3558619480155907E-5</v>
      </c>
      <c r="J2255" s="247" t="str">
        <f>IF(I2255=MIN($I$761:$I$2761),I2255,"")</f>
        <v/>
      </c>
      <c r="K2255" s="247"/>
      <c r="L2255" s="247"/>
      <c r="M2255" s="247"/>
      <c r="N2255" s="247"/>
      <c r="O2255" s="247">
        <v>1494</v>
      </c>
      <c r="P2255" s="247">
        <f>$P$755+(O2255*$P$758)</f>
        <v>276.79959354788218</v>
      </c>
      <c r="Q2255" s="247">
        <f>_xlfn.NORM.DIST(P2255,P$752,P$753,0)</f>
        <v>4.0426268163541257E-4</v>
      </c>
      <c r="R2255" s="247">
        <f>_xlfn.NORM.DIST(P2255,P$752,P$753,1)</f>
        <v>0.97592261139866132</v>
      </c>
      <c r="S2255" s="253">
        <f>IF(OR(R2255&lt;$T$757,R2255&gt;$T$758),Q2255,"")</f>
        <v>4.0426268163541257E-4</v>
      </c>
      <c r="T2255" s="253" t="str">
        <f>IF(AND(R2255&gt;$T$757,R2255&lt;$T$758),Q2255,"")</f>
        <v/>
      </c>
      <c r="U2255" s="253" t="str">
        <f>IF(Q2255=MAX($Q$761:$Q$2761),Q2255,"")</f>
        <v/>
      </c>
      <c r="V2255" s="253">
        <f>_xlfn.NORM.DIST(P2255,$T$753,$T$754,0)</f>
        <v>8.2591754994527598E-96</v>
      </c>
      <c r="W2255" s="253" t="str">
        <f>IF(V2255=MAX($V$761:$V$2761),Q2255,"")</f>
        <v/>
      </c>
      <c r="X2255" s="253" t="str">
        <f t="shared" si="554"/>
        <v/>
      </c>
      <c r="AB2255" s="253">
        <v>1494</v>
      </c>
      <c r="AC2255" s="253">
        <f t="shared" si="570"/>
        <v>428.32831864743707</v>
      </c>
      <c r="AD2255" s="253">
        <f t="shared" si="555"/>
        <v>2.612476016449552E-4</v>
      </c>
      <c r="AE2255" s="253">
        <f t="shared" si="556"/>
        <v>0.97592261139866132</v>
      </c>
      <c r="AF2255" s="253">
        <f>IF(OR(AE2255&lt;$T$757,AE2255&gt;$T$758),AD2255,"")</f>
        <v>2.612476016449552E-4</v>
      </c>
      <c r="AG2255" s="253" t="str">
        <f t="shared" si="557"/>
        <v/>
      </c>
      <c r="AH2255" s="253" t="str">
        <f t="shared" si="558"/>
        <v/>
      </c>
      <c r="AI2255" s="253">
        <f t="shared" si="559"/>
        <v>1.5008217656008345E-6</v>
      </c>
      <c r="AJ2255" s="253" t="str">
        <f t="shared" si="560"/>
        <v/>
      </c>
      <c r="AK2255" s="253" t="str">
        <f t="shared" si="561"/>
        <v/>
      </c>
      <c r="AO2255" s="253">
        <v>1494</v>
      </c>
      <c r="AP2255" s="253">
        <f t="shared" si="562"/>
        <v>2525.210593045349</v>
      </c>
      <c r="AQ2255" s="253">
        <f t="shared" si="563"/>
        <v>4.4313035226226579E-5</v>
      </c>
      <c r="AR2255" s="253">
        <f t="shared" si="564"/>
        <v>0.97592261139866132</v>
      </c>
      <c r="AS2255" s="253">
        <f>IF(OR(AR2255&lt;$T$757,AR2255&gt;$T$758),AQ2255,"")</f>
        <v>4.4313035226226579E-5</v>
      </c>
      <c r="AT2255" s="253" t="str">
        <f t="shared" si="565"/>
        <v/>
      </c>
      <c r="AU2255" s="253" t="str">
        <f t="shared" si="566"/>
        <v/>
      </c>
      <c r="AV2255" s="253">
        <f t="shared" si="567"/>
        <v>0</v>
      </c>
      <c r="AW2255" s="253">
        <f t="shared" si="568"/>
        <v>4.4313035226226579E-5</v>
      </c>
      <c r="AX2255" s="253" t="str">
        <f t="shared" si="569"/>
        <v/>
      </c>
      <c r="AZ2255" s="259"/>
      <c r="BA2255" s="259">
        <f>BA2254+$BD$753</f>
        <v>9.5935999999999879</v>
      </c>
      <c r="BB2255" s="274">
        <f t="shared" si="552"/>
        <v>0.21279692993430821</v>
      </c>
      <c r="BC2255" s="259">
        <f t="shared" si="553"/>
        <v>4.0030984531483349E-4</v>
      </c>
      <c r="BD2255" s="259" t="str">
        <f t="shared" si="550"/>
        <v/>
      </c>
      <c r="BE2255" s="254" t="str">
        <f t="shared" si="551"/>
        <v/>
      </c>
    </row>
    <row r="2256" spans="1:57" ht="20.100000000000001" customHeight="1" x14ac:dyDescent="0.25">
      <c r="A2256" s="247">
        <v>1495</v>
      </c>
      <c r="B2256" s="247">
        <f>$B$755+(A2256*$B$758)</f>
        <v>4759.458157643121</v>
      </c>
      <c r="C2256" s="247">
        <f>_xlfn.NORM.DIST($B2256,$B$752,$B$753,0)</f>
        <v>2.3372959123722192E-5</v>
      </c>
      <c r="D2256" s="247">
        <f>_xlfn.NORM.DIST($B2256,$B$752,$B$753,1)</f>
        <v>0.97614823565849151</v>
      </c>
      <c r="E2256" s="247">
        <f>IF(OR(D2256&lt;$F$757,D2256&gt;$F$758),C2256,"")</f>
        <v>2.3372959123722192E-5</v>
      </c>
      <c r="F2256" s="247" t="str">
        <f>IF(AND(D2256&gt;$F$757,D2256&lt;$F$758),C2256,"")</f>
        <v/>
      </c>
      <c r="G2256" s="247" t="str">
        <f>IF(C2256=MAX($C$761:$C$2761),C2256,"")</f>
        <v/>
      </c>
      <c r="H2256" s="247">
        <f>_xlfn.NORM.DIST(B2256,$F$753,$F$754,0)</f>
        <v>0</v>
      </c>
      <c r="I2256" s="247">
        <f>IF(H2256=MAX($H$761:$H$2761),C2256,"")</f>
        <v>2.3372959123722192E-5</v>
      </c>
      <c r="J2256" s="247" t="str">
        <f>IF(I2256=MIN($I$761:$I$2761),I2256,"")</f>
        <v/>
      </c>
      <c r="K2256" s="247"/>
      <c r="L2256" s="247"/>
      <c r="M2256" s="247"/>
      <c r="N2256" s="247"/>
      <c r="O2256" s="247">
        <v>1495</v>
      </c>
      <c r="P2256" s="247">
        <f>$P$755+(O2256*$P$758)</f>
        <v>277.35991661174432</v>
      </c>
      <c r="Q2256" s="247">
        <f>_xlfn.NORM.DIST(P2256,P$752,P$753,0)</f>
        <v>4.0107677536325152E-4</v>
      </c>
      <c r="R2256" s="247">
        <f>_xlfn.NORM.DIST(P2256,P$752,P$753,1)</f>
        <v>0.97614823565849151</v>
      </c>
      <c r="S2256" s="253">
        <f>IF(OR(R2256&lt;$T$757,R2256&gt;$T$758),Q2256,"")</f>
        <v>4.0107677536325152E-4</v>
      </c>
      <c r="T2256" s="253" t="str">
        <f>IF(AND(R2256&gt;$T$757,R2256&lt;$T$758),Q2256,"")</f>
        <v/>
      </c>
      <c r="U2256" s="253" t="str">
        <f>IF(Q2256=MAX($Q$761:$Q$2761),Q2256,"")</f>
        <v/>
      </c>
      <c r="V2256" s="253">
        <f>_xlfn.NORM.DIST(P2256,$T$753,$T$754,0)</f>
        <v>7.604521674424356E-96</v>
      </c>
      <c r="W2256" s="253" t="str">
        <f>IF(V2256=MAX($V$761:$V$2761),Q2256,"")</f>
        <v/>
      </c>
      <c r="X2256" s="253" t="str">
        <f t="shared" si="554"/>
        <v/>
      </c>
      <c r="AB2256" s="253">
        <v>1495</v>
      </c>
      <c r="AC2256" s="253">
        <f t="shared" si="570"/>
        <v>429.19538002121726</v>
      </c>
      <c r="AD2256" s="253">
        <f t="shared" si="555"/>
        <v>2.5918876611430328E-4</v>
      </c>
      <c r="AE2256" s="253">
        <f t="shared" si="556"/>
        <v>0.97614823565849151</v>
      </c>
      <c r="AF2256" s="253">
        <f>IF(OR(AE2256&lt;$T$757,AE2256&gt;$T$758),AD2256,"")</f>
        <v>2.5918876611430328E-4</v>
      </c>
      <c r="AG2256" s="253" t="str">
        <f t="shared" si="557"/>
        <v/>
      </c>
      <c r="AH2256" s="253" t="str">
        <f t="shared" si="558"/>
        <v/>
      </c>
      <c r="AI2256" s="253">
        <f t="shared" si="559"/>
        <v>1.4783390382272897E-6</v>
      </c>
      <c r="AJ2256" s="253" t="str">
        <f t="shared" si="560"/>
        <v/>
      </c>
      <c r="AK2256" s="253" t="str">
        <f t="shared" si="561"/>
        <v/>
      </c>
      <c r="AO2256" s="253">
        <v>1495</v>
      </c>
      <c r="AP2256" s="253">
        <f t="shared" si="562"/>
        <v>2530.3223553794487</v>
      </c>
      <c r="AQ2256" s="253">
        <f t="shared" si="563"/>
        <v>4.3963813833110107E-5</v>
      </c>
      <c r="AR2256" s="253">
        <f t="shared" si="564"/>
        <v>0.97614823565849151</v>
      </c>
      <c r="AS2256" s="253">
        <f>IF(OR(AR2256&lt;$T$757,AR2256&gt;$T$758),AQ2256,"")</f>
        <v>4.3963813833110107E-5</v>
      </c>
      <c r="AT2256" s="253" t="str">
        <f t="shared" si="565"/>
        <v/>
      </c>
      <c r="AU2256" s="253" t="str">
        <f t="shared" si="566"/>
        <v/>
      </c>
      <c r="AV2256" s="253">
        <f t="shared" si="567"/>
        <v>0</v>
      </c>
      <c r="AW2256" s="253">
        <f t="shared" si="568"/>
        <v>4.3963813833110107E-5</v>
      </c>
      <c r="AX2256" s="253" t="str">
        <f t="shared" si="569"/>
        <v/>
      </c>
      <c r="AZ2256" s="259"/>
      <c r="BA2256" s="259">
        <f>BA2255+$BD$753</f>
        <v>9.5999999999999872</v>
      </c>
      <c r="BB2256" s="274">
        <f t="shared" si="552"/>
        <v>0.21239662008899338</v>
      </c>
      <c r="BC2256" s="259">
        <f t="shared" si="553"/>
        <v>3.9969650733739925E-4</v>
      </c>
      <c r="BD2256" s="259" t="str">
        <f t="shared" si="550"/>
        <v/>
      </c>
      <c r="BE2256" s="254" t="str">
        <f t="shared" si="551"/>
        <v/>
      </c>
    </row>
    <row r="2257" spans="1:57" ht="20.100000000000001" customHeight="1" x14ac:dyDescent="0.25">
      <c r="A2257" s="248">
        <v>1496</v>
      </c>
      <c r="B2257" s="247">
        <f>$B$755+(A2257*$B$758)</f>
        <v>4769.0732246282587</v>
      </c>
      <c r="C2257" s="247">
        <f>_xlfn.NORM.DIST($B2257,$B$752,$B$753,0)</f>
        <v>2.3188390898956334E-5</v>
      </c>
      <c r="D2257" s="247">
        <f>_xlfn.NORM.DIST($B2257,$B$752,$B$753,1)</f>
        <v>0.97637208003420184</v>
      </c>
      <c r="E2257" s="247">
        <f>IF(OR(D2257&lt;$F$757,D2257&gt;$F$758),C2257,"")</f>
        <v>2.3188390898956334E-5</v>
      </c>
      <c r="F2257" s="247" t="str">
        <f>IF(AND(D2257&gt;$F$757,D2257&lt;$F$758),C2257,"")</f>
        <v/>
      </c>
      <c r="G2257" s="247" t="str">
        <f>IF(C2257=MAX($C$761:$C$2761),C2257,"")</f>
        <v/>
      </c>
      <c r="H2257" s="247">
        <f>_xlfn.NORM.DIST(B2257,$F$753,$F$754,0)</f>
        <v>0</v>
      </c>
      <c r="I2257" s="247">
        <f>IF(H2257=MAX($H$761:$H$2761),C2257,"")</f>
        <v>2.3188390898956334E-5</v>
      </c>
      <c r="J2257" s="247" t="str">
        <f>IF(I2257=MIN($I$761:$I$2761),I2257,"")</f>
        <v/>
      </c>
      <c r="K2257" s="247"/>
      <c r="L2257" s="247"/>
      <c r="M2257" s="247"/>
      <c r="N2257" s="247"/>
      <c r="O2257" s="248">
        <v>1496</v>
      </c>
      <c r="P2257" s="247">
        <f>$P$755+(O2257*$P$758)</f>
        <v>277.92023967560647</v>
      </c>
      <c r="Q2257" s="247">
        <f>_xlfn.NORM.DIST(P2257,P$752,P$753,0)</f>
        <v>3.979096099208372E-4</v>
      </c>
      <c r="R2257" s="247">
        <f>_xlfn.NORM.DIST(P2257,P$752,P$753,1)</f>
        <v>0.97637208003420195</v>
      </c>
      <c r="S2257" s="253">
        <f>IF(OR(R2257&lt;$T$757,R2257&gt;$T$758),Q2257,"")</f>
        <v>3.979096099208372E-4</v>
      </c>
      <c r="T2257" s="253" t="str">
        <f>IF(AND(R2257&gt;$T$757,R2257&lt;$T$758),Q2257,"")</f>
        <v/>
      </c>
      <c r="U2257" s="253" t="str">
        <f>IF(Q2257=MAX($Q$761:$Q$2761),Q2257,"")</f>
        <v/>
      </c>
      <c r="V2257" s="253">
        <f>_xlfn.NORM.DIST(P2257,$T$753,$T$754,0)</f>
        <v>7.0016461870823806E-96</v>
      </c>
      <c r="W2257" s="253" t="str">
        <f>IF(V2257=MAX($V$761:$V$2761),Q2257,"")</f>
        <v/>
      </c>
      <c r="X2257" s="253" t="str">
        <f t="shared" si="554"/>
        <v/>
      </c>
      <c r="AB2257" s="259">
        <v>1496</v>
      </c>
      <c r="AC2257" s="253">
        <f t="shared" si="570"/>
        <v>430.06244139499745</v>
      </c>
      <c r="AD2257" s="253">
        <f t="shared" si="555"/>
        <v>2.5714204151312028E-4</v>
      </c>
      <c r="AE2257" s="253">
        <f t="shared" si="556"/>
        <v>0.97637208003420184</v>
      </c>
      <c r="AF2257" s="253">
        <f>IF(OR(AE2257&lt;$T$757,AE2257&gt;$T$758),AD2257,"")</f>
        <v>2.5714204151312028E-4</v>
      </c>
      <c r="AG2257" s="253" t="str">
        <f t="shared" si="557"/>
        <v/>
      </c>
      <c r="AH2257" s="253" t="str">
        <f t="shared" si="558"/>
        <v/>
      </c>
      <c r="AI2257" s="253">
        <f t="shared" si="559"/>
        <v>1.4561698094581023E-6</v>
      </c>
      <c r="AJ2257" s="253" t="str">
        <f t="shared" si="560"/>
        <v/>
      </c>
      <c r="AK2257" s="253" t="str">
        <f t="shared" si="561"/>
        <v/>
      </c>
      <c r="AO2257" s="259">
        <v>1496</v>
      </c>
      <c r="AP2257" s="253">
        <f t="shared" si="562"/>
        <v>2535.4341177135484</v>
      </c>
      <c r="AQ2257" s="253">
        <f t="shared" si="563"/>
        <v>4.3616646705911496E-5</v>
      </c>
      <c r="AR2257" s="253">
        <f t="shared" si="564"/>
        <v>0.97637208003420184</v>
      </c>
      <c r="AS2257" s="253">
        <f>IF(OR(AR2257&lt;$T$757,AR2257&gt;$T$758),AQ2257,"")</f>
        <v>4.3616646705911496E-5</v>
      </c>
      <c r="AT2257" s="253" t="str">
        <f t="shared" si="565"/>
        <v/>
      </c>
      <c r="AU2257" s="253" t="str">
        <f t="shared" si="566"/>
        <v/>
      </c>
      <c r="AV2257" s="253">
        <f t="shared" si="567"/>
        <v>0</v>
      </c>
      <c r="AW2257" s="253">
        <f t="shared" si="568"/>
        <v>4.3616646705911496E-5</v>
      </c>
      <c r="AX2257" s="253" t="str">
        <f t="shared" si="569"/>
        <v/>
      </c>
      <c r="AZ2257" s="259"/>
      <c r="BA2257" s="259">
        <f>BA2256+$BD$753</f>
        <v>9.6063999999999865</v>
      </c>
      <c r="BB2257" s="274">
        <f t="shared" si="552"/>
        <v>0.21199692358165598</v>
      </c>
      <c r="BC2257" s="259">
        <f t="shared" si="553"/>
        <v>3.9908366595961531E-4</v>
      </c>
      <c r="BD2257" s="259" t="str">
        <f t="shared" si="550"/>
        <v/>
      </c>
      <c r="BE2257" s="254" t="str">
        <f t="shared" si="551"/>
        <v/>
      </c>
    </row>
    <row r="2258" spans="1:57" ht="20.100000000000001" customHeight="1" x14ac:dyDescent="0.25">
      <c r="A2258" s="247">
        <v>1497</v>
      </c>
      <c r="B2258" s="247">
        <f>$B$755+(A2258*$B$758)</f>
        <v>4778.6882916133964</v>
      </c>
      <c r="C2258" s="247">
        <f>_xlfn.NORM.DIST($B2258,$B$752,$B$753,0)</f>
        <v>2.3004912064486499E-5</v>
      </c>
      <c r="D2258" s="247">
        <f>_xlfn.NORM.DIST($B2258,$B$752,$B$753,1)</f>
        <v>0.97659415501355695</v>
      </c>
      <c r="E2258" s="247">
        <f>IF(OR(D2258&lt;$F$757,D2258&gt;$F$758),C2258,"")</f>
        <v>2.3004912064486499E-5</v>
      </c>
      <c r="F2258" s="247" t="str">
        <f>IF(AND(D2258&gt;$F$757,D2258&lt;$F$758),C2258,"")</f>
        <v/>
      </c>
      <c r="G2258" s="247" t="str">
        <f>IF(C2258=MAX($C$761:$C$2761),C2258,"")</f>
        <v/>
      </c>
      <c r="H2258" s="247">
        <f>_xlfn.NORM.DIST(B2258,$F$753,$F$754,0)</f>
        <v>0</v>
      </c>
      <c r="I2258" s="247">
        <f>IF(H2258=MAX($H$761:$H$2761),C2258,"")</f>
        <v>2.3004912064486499E-5</v>
      </c>
      <c r="J2258" s="247" t="str">
        <f>IF(I2258=MIN($I$761:$I$2761),I2258,"")</f>
        <v/>
      </c>
      <c r="K2258" s="247"/>
      <c r="L2258" s="247"/>
      <c r="M2258" s="247"/>
      <c r="N2258" s="247"/>
      <c r="O2258" s="247">
        <v>1497</v>
      </c>
      <c r="P2258" s="247">
        <f>$P$755+(O2258*$P$758)</f>
        <v>278.4805627394685</v>
      </c>
      <c r="Q2258" s="247">
        <f>_xlfn.NORM.DIST(P2258,P$752,P$753,0)</f>
        <v>3.9476113826660518E-4</v>
      </c>
      <c r="R2258" s="247">
        <f>_xlfn.NORM.DIST(P2258,P$752,P$753,1)</f>
        <v>0.97659415501355695</v>
      </c>
      <c r="S2258" s="253">
        <f>IF(OR(R2258&lt;$T$757,R2258&gt;$T$758),Q2258,"")</f>
        <v>3.9476113826660518E-4</v>
      </c>
      <c r="T2258" s="253" t="str">
        <f>IF(AND(R2258&gt;$T$757,R2258&lt;$T$758),Q2258,"")</f>
        <v/>
      </c>
      <c r="U2258" s="253" t="str">
        <f>IF(Q2258=MAX($Q$761:$Q$2761),Q2258,"")</f>
        <v/>
      </c>
      <c r="V2258" s="253">
        <f>_xlfn.NORM.DIST(P2258,$T$753,$T$754,0)</f>
        <v>6.4464626527982553E-96</v>
      </c>
      <c r="W2258" s="253" t="str">
        <f>IF(V2258=MAX($V$761:$V$2761),Q2258,"")</f>
        <v/>
      </c>
      <c r="X2258" s="253" t="str">
        <f t="shared" si="554"/>
        <v/>
      </c>
      <c r="AB2258" s="253">
        <v>1497</v>
      </c>
      <c r="AC2258" s="253">
        <f t="shared" si="570"/>
        <v>430.92950276877787</v>
      </c>
      <c r="AD2258" s="253">
        <f t="shared" si="555"/>
        <v>2.5510739744162694E-4</v>
      </c>
      <c r="AE2258" s="253">
        <f t="shared" si="556"/>
        <v>0.97659415501355706</v>
      </c>
      <c r="AF2258" s="253">
        <f>IF(OR(AE2258&lt;$T$757,AE2258&gt;$T$758),AD2258,"")</f>
        <v>2.5510739744162694E-4</v>
      </c>
      <c r="AG2258" s="253" t="str">
        <f t="shared" si="557"/>
        <v/>
      </c>
      <c r="AH2258" s="253" t="str">
        <f t="shared" si="558"/>
        <v/>
      </c>
      <c r="AI2258" s="253">
        <f t="shared" si="559"/>
        <v>1.4343100821466774E-6</v>
      </c>
      <c r="AJ2258" s="253" t="str">
        <f t="shared" si="560"/>
        <v/>
      </c>
      <c r="AK2258" s="253" t="str">
        <f t="shared" si="561"/>
        <v/>
      </c>
      <c r="AO2258" s="253">
        <v>1497</v>
      </c>
      <c r="AP2258" s="253">
        <f t="shared" si="562"/>
        <v>2540.5458800476481</v>
      </c>
      <c r="AQ2258" s="253">
        <f t="shared" si="563"/>
        <v>4.3271528688195002E-5</v>
      </c>
      <c r="AR2258" s="253">
        <f t="shared" si="564"/>
        <v>0.97659415501355695</v>
      </c>
      <c r="AS2258" s="253">
        <f>IF(OR(AR2258&lt;$T$757,AR2258&gt;$T$758),AQ2258,"")</f>
        <v>4.3271528688195002E-5</v>
      </c>
      <c r="AT2258" s="253" t="str">
        <f t="shared" si="565"/>
        <v/>
      </c>
      <c r="AU2258" s="253" t="str">
        <f t="shared" si="566"/>
        <v/>
      </c>
      <c r="AV2258" s="253">
        <f t="shared" si="567"/>
        <v>0</v>
      </c>
      <c r="AW2258" s="253">
        <f t="shared" si="568"/>
        <v>4.3271528688195002E-5</v>
      </c>
      <c r="AX2258" s="253" t="str">
        <f t="shared" si="569"/>
        <v/>
      </c>
      <c r="AZ2258" s="259"/>
      <c r="BA2258" s="259">
        <f>BA2257+$BD$753</f>
        <v>9.6127999999999858</v>
      </c>
      <c r="BB2258" s="274">
        <f t="shared" si="552"/>
        <v>0.21159783991569636</v>
      </c>
      <c r="BC2258" s="259">
        <f t="shared" si="553"/>
        <v>3.9847132236880967E-4</v>
      </c>
      <c r="BD2258" s="259" t="str">
        <f t="shared" si="550"/>
        <v/>
      </c>
      <c r="BE2258" s="254" t="str">
        <f t="shared" si="551"/>
        <v/>
      </c>
    </row>
    <row r="2259" spans="1:57" ht="20.100000000000001" customHeight="1" x14ac:dyDescent="0.25">
      <c r="A2259" s="247">
        <v>1498</v>
      </c>
      <c r="B2259" s="247">
        <f>$B$755+(A2259*$B$758)</f>
        <v>4788.303358598534</v>
      </c>
      <c r="C2259" s="247">
        <f>_xlfn.NORM.DIST($B2259,$B$752,$B$753,0)</f>
        <v>2.2822519848526906E-5</v>
      </c>
      <c r="D2259" s="247">
        <f>_xlfn.NORM.DIST($B2259,$B$752,$B$753,1)</f>
        <v>0.97681447105781616</v>
      </c>
      <c r="E2259" s="247">
        <f>IF(OR(D2259&lt;$F$757,D2259&gt;$F$758),C2259,"")</f>
        <v>2.2822519848526906E-5</v>
      </c>
      <c r="F2259" s="247" t="str">
        <f>IF(AND(D2259&gt;$F$757,D2259&lt;$F$758),C2259,"")</f>
        <v/>
      </c>
      <c r="G2259" s="247" t="str">
        <f>IF(C2259=MAX($C$761:$C$2761),C2259,"")</f>
        <v/>
      </c>
      <c r="H2259" s="247">
        <f>_xlfn.NORM.DIST(B2259,$F$753,$F$754,0)</f>
        <v>0</v>
      </c>
      <c r="I2259" s="247">
        <f>IF(H2259=MAX($H$761:$H$2761),C2259,"")</f>
        <v>2.2822519848526906E-5</v>
      </c>
      <c r="J2259" s="247" t="str">
        <f>IF(I2259=MIN($I$761:$I$2761),I2259,"")</f>
        <v/>
      </c>
      <c r="K2259" s="247"/>
      <c r="L2259" s="247"/>
      <c r="M2259" s="247"/>
      <c r="N2259" s="247"/>
      <c r="O2259" s="247">
        <v>1498</v>
      </c>
      <c r="P2259" s="247">
        <f>$P$755+(O2259*$P$758)</f>
        <v>279.04088580333064</v>
      </c>
      <c r="Q2259" s="247">
        <f>_xlfn.NORM.DIST(P2259,P$752,P$753,0)</f>
        <v>3.9163131283709052E-4</v>
      </c>
      <c r="R2259" s="247">
        <f>_xlfn.NORM.DIST(P2259,P$752,P$753,1)</f>
        <v>0.97681447105781616</v>
      </c>
      <c r="S2259" s="253">
        <f>IF(OR(R2259&lt;$T$757,R2259&gt;$T$758),Q2259,"")</f>
        <v>3.9163131283709052E-4</v>
      </c>
      <c r="T2259" s="253" t="str">
        <f>IF(AND(R2259&gt;$T$757,R2259&lt;$T$758),Q2259,"")</f>
        <v/>
      </c>
      <c r="U2259" s="253" t="str">
        <f>IF(Q2259=MAX($Q$761:$Q$2761),Q2259,"")</f>
        <v/>
      </c>
      <c r="V2259" s="253">
        <f>_xlfn.NORM.DIST(P2259,$T$753,$T$754,0)</f>
        <v>5.9352064812728572E-96</v>
      </c>
      <c r="W2259" s="253" t="str">
        <f>IF(V2259=MAX($V$761:$V$2761),Q2259,"")</f>
        <v/>
      </c>
      <c r="X2259" s="253" t="str">
        <f t="shared" si="554"/>
        <v/>
      </c>
      <c r="AB2259" s="253">
        <v>1498</v>
      </c>
      <c r="AC2259" s="253">
        <f t="shared" si="570"/>
        <v>431.79656414255805</v>
      </c>
      <c r="AD2259" s="253">
        <f t="shared" si="555"/>
        <v>2.530848031627777E-4</v>
      </c>
      <c r="AE2259" s="253">
        <f t="shared" si="556"/>
        <v>0.97681447105781616</v>
      </c>
      <c r="AF2259" s="253">
        <f>IF(OR(AE2259&lt;$T$757,AE2259&gt;$T$758),AD2259,"")</f>
        <v>2.530848031627777E-4</v>
      </c>
      <c r="AG2259" s="253" t="str">
        <f t="shared" si="557"/>
        <v/>
      </c>
      <c r="AH2259" s="253" t="str">
        <f t="shared" si="558"/>
        <v/>
      </c>
      <c r="AI2259" s="253">
        <f t="shared" si="559"/>
        <v>1.4127559043748639E-6</v>
      </c>
      <c r="AJ2259" s="253" t="str">
        <f t="shared" si="560"/>
        <v/>
      </c>
      <c r="AK2259" s="253" t="str">
        <f t="shared" si="561"/>
        <v/>
      </c>
      <c r="AO2259" s="253">
        <v>1498</v>
      </c>
      <c r="AP2259" s="253">
        <f t="shared" si="562"/>
        <v>2545.6576423817487</v>
      </c>
      <c r="AQ2259" s="253">
        <f t="shared" si="563"/>
        <v>4.2928454566317184E-5</v>
      </c>
      <c r="AR2259" s="253">
        <f t="shared" si="564"/>
        <v>0.97681447105781616</v>
      </c>
      <c r="AS2259" s="253">
        <f>IF(OR(AR2259&lt;$T$757,AR2259&gt;$T$758),AQ2259,"")</f>
        <v>4.2928454566317184E-5</v>
      </c>
      <c r="AT2259" s="253" t="str">
        <f t="shared" si="565"/>
        <v/>
      </c>
      <c r="AU2259" s="253" t="str">
        <f t="shared" si="566"/>
        <v/>
      </c>
      <c r="AV2259" s="253">
        <f t="shared" si="567"/>
        <v>0</v>
      </c>
      <c r="AW2259" s="253">
        <f t="shared" si="568"/>
        <v>4.2928454566317184E-5</v>
      </c>
      <c r="AX2259" s="253" t="str">
        <f t="shared" si="569"/>
        <v/>
      </c>
      <c r="AZ2259" s="259"/>
      <c r="BA2259" s="259">
        <f>BA2258+$BD$753</f>
        <v>9.6191999999999851</v>
      </c>
      <c r="BB2259" s="274">
        <f t="shared" si="552"/>
        <v>0.21119936859332755</v>
      </c>
      <c r="BC2259" s="259">
        <f t="shared" si="553"/>
        <v>3.9785947774573227E-4</v>
      </c>
      <c r="BD2259" s="259" t="str">
        <f t="shared" si="550"/>
        <v/>
      </c>
      <c r="BE2259" s="254" t="str">
        <f t="shared" si="551"/>
        <v/>
      </c>
    </row>
    <row r="2260" spans="1:57" ht="20.100000000000001" customHeight="1" x14ac:dyDescent="0.25">
      <c r="A2260" s="247">
        <v>1499</v>
      </c>
      <c r="B2260" s="247">
        <f>$B$755+(A2260*$B$758)</f>
        <v>4797.9184255836717</v>
      </c>
      <c r="C2260" s="247">
        <f>_xlfn.NORM.DIST($B2260,$B$752,$B$753,0)</f>
        <v>2.2641211449295138E-5</v>
      </c>
      <c r="D2260" s="247">
        <f>_xlfn.NORM.DIST($B2260,$B$752,$B$753,1)</f>
        <v>0.97703303860144342</v>
      </c>
      <c r="E2260" s="247">
        <f>IF(OR(D2260&lt;$F$757,D2260&gt;$F$758),C2260,"")</f>
        <v>2.2641211449295138E-5</v>
      </c>
      <c r="F2260" s="247" t="str">
        <f>IF(AND(D2260&gt;$F$757,D2260&lt;$F$758),C2260,"")</f>
        <v/>
      </c>
      <c r="G2260" s="247" t="str">
        <f>IF(C2260=MAX($C$761:$C$2761),C2260,"")</f>
        <v/>
      </c>
      <c r="H2260" s="247">
        <f>_xlfn.NORM.DIST(B2260,$F$753,$F$754,0)</f>
        <v>0</v>
      </c>
      <c r="I2260" s="247">
        <f>IF(H2260=MAX($H$761:$H$2761),C2260,"")</f>
        <v>2.2641211449295138E-5</v>
      </c>
      <c r="J2260" s="247" t="str">
        <f>IF(I2260=MIN($I$761:$I$2761),I2260,"")</f>
        <v/>
      </c>
      <c r="K2260" s="247"/>
      <c r="L2260" s="247"/>
      <c r="M2260" s="247"/>
      <c r="N2260" s="247"/>
      <c r="O2260" s="247">
        <v>1499</v>
      </c>
      <c r="P2260" s="247">
        <f>$P$755+(O2260*$P$758)</f>
        <v>279.60120886719278</v>
      </c>
      <c r="Q2260" s="247">
        <f>_xlfn.NORM.DIST(P2260,P$752,P$753,0)</f>
        <v>3.8852008555409099E-4</v>
      </c>
      <c r="R2260" s="247">
        <f>_xlfn.NORM.DIST(P2260,P$752,P$753,1)</f>
        <v>0.97703303860144342</v>
      </c>
      <c r="S2260" s="253">
        <f>IF(OR(R2260&lt;$T$757,R2260&gt;$T$758),Q2260,"")</f>
        <v>3.8852008555409099E-4</v>
      </c>
      <c r="T2260" s="253" t="str">
        <f>IF(AND(R2260&gt;$T$757,R2260&lt;$T$758),Q2260,"")</f>
        <v/>
      </c>
      <c r="U2260" s="253" t="str">
        <f>IF(Q2260=MAX($Q$761:$Q$2761),Q2260,"")</f>
        <v/>
      </c>
      <c r="V2260" s="253">
        <f>_xlfn.NORM.DIST(P2260,$T$753,$T$754,0)</f>
        <v>5.4644095917855539E-96</v>
      </c>
      <c r="W2260" s="253" t="str">
        <f>IF(V2260=MAX($V$761:$V$2761),Q2260,"")</f>
        <v/>
      </c>
      <c r="X2260" s="253" t="str">
        <f t="shared" si="554"/>
        <v/>
      </c>
      <c r="AB2260" s="253">
        <v>1499</v>
      </c>
      <c r="AC2260" s="253">
        <f t="shared" si="570"/>
        <v>432.66362551633824</v>
      </c>
      <c r="AD2260" s="253">
        <f t="shared" si="555"/>
        <v>2.5107422760688484E-4</v>
      </c>
      <c r="AE2260" s="253">
        <f t="shared" si="556"/>
        <v>0.97703303860144342</v>
      </c>
      <c r="AF2260" s="253">
        <f>IF(OR(AE2260&lt;$T$757,AE2260&gt;$T$758),AD2260,"")</f>
        <v>2.5107422760688484E-4</v>
      </c>
      <c r="AG2260" s="253" t="str">
        <f t="shared" si="557"/>
        <v/>
      </c>
      <c r="AH2260" s="253" t="str">
        <f t="shared" si="558"/>
        <v/>
      </c>
      <c r="AI2260" s="253">
        <f t="shared" si="559"/>
        <v>1.3915033690249747E-6</v>
      </c>
      <c r="AJ2260" s="253" t="str">
        <f t="shared" si="560"/>
        <v/>
      </c>
      <c r="AK2260" s="253" t="str">
        <f t="shared" si="561"/>
        <v/>
      </c>
      <c r="AO2260" s="253">
        <v>1499</v>
      </c>
      <c r="AP2260" s="253">
        <f t="shared" si="562"/>
        <v>2550.7694047158484</v>
      </c>
      <c r="AQ2260" s="253">
        <f t="shared" si="563"/>
        <v>4.2587419070212028E-5</v>
      </c>
      <c r="AR2260" s="253">
        <f t="shared" si="564"/>
        <v>0.97703303860144342</v>
      </c>
      <c r="AS2260" s="253">
        <f>IF(OR(AR2260&lt;$T$757,AR2260&gt;$T$758),AQ2260,"")</f>
        <v>4.2587419070212028E-5</v>
      </c>
      <c r="AT2260" s="253" t="str">
        <f t="shared" si="565"/>
        <v/>
      </c>
      <c r="AU2260" s="253" t="str">
        <f t="shared" si="566"/>
        <v/>
      </c>
      <c r="AV2260" s="253">
        <f t="shared" si="567"/>
        <v>0</v>
      </c>
      <c r="AW2260" s="253">
        <f t="shared" si="568"/>
        <v>4.2587419070212028E-5</v>
      </c>
      <c r="AX2260" s="253" t="str">
        <f t="shared" si="569"/>
        <v/>
      </c>
      <c r="AZ2260" s="259"/>
      <c r="BA2260" s="259">
        <f>BA2259+$BD$753</f>
        <v>9.6255999999999844</v>
      </c>
      <c r="BB2260" s="274">
        <f t="shared" si="552"/>
        <v>0.21080150911558182</v>
      </c>
      <c r="BC2260" s="259">
        <f t="shared" si="553"/>
        <v>3.9724813326272312E-4</v>
      </c>
      <c r="BD2260" s="259" t="str">
        <f t="shared" si="550"/>
        <v/>
      </c>
      <c r="BE2260" s="254" t="str">
        <f t="shared" si="551"/>
        <v/>
      </c>
    </row>
    <row r="2261" spans="1:57" ht="20.100000000000001" customHeight="1" x14ac:dyDescent="0.25">
      <c r="A2261" s="247">
        <v>1500</v>
      </c>
      <c r="B2261" s="247">
        <f>$B$755+(A2261*$B$758)</f>
        <v>4807.5334925688094</v>
      </c>
      <c r="C2261" s="247">
        <f>_xlfn.NORM.DIST($B2261,$B$752,$B$753,0)</f>
        <v>2.2460984035428569E-5</v>
      </c>
      <c r="D2261" s="247">
        <f>_xlfn.NORM.DIST($B2261,$B$752,$B$753,1)</f>
        <v>0.97724986805182079</v>
      </c>
      <c r="E2261" s="247">
        <f>IF(OR(D2261&lt;$F$757,D2261&gt;$F$758),C2261,"")</f>
        <v>2.2460984035428569E-5</v>
      </c>
      <c r="F2261" s="247" t="str">
        <f>IF(AND(D2261&gt;$F$757,D2261&lt;$F$758),C2261,"")</f>
        <v/>
      </c>
      <c r="G2261" s="247" t="str">
        <f>IF(C2261=MAX($C$761:$C$2761),C2261,"")</f>
        <v/>
      </c>
      <c r="H2261" s="247">
        <f>_xlfn.NORM.DIST(B2261,$F$753,$F$754,0)</f>
        <v>0</v>
      </c>
      <c r="I2261" s="247">
        <f>IF(H2261=MAX($H$761:$H$2761),C2261,"")</f>
        <v>2.2460984035428569E-5</v>
      </c>
      <c r="J2261" s="247" t="str">
        <f>IF(I2261=MIN($I$761:$I$2761),I2261,"")</f>
        <v/>
      </c>
      <c r="K2261" s="247"/>
      <c r="L2261" s="247"/>
      <c r="M2261" s="247"/>
      <c r="N2261" s="247"/>
      <c r="O2261" s="247">
        <v>1500</v>
      </c>
      <c r="P2261" s="247">
        <f>$P$755+(O2261*$P$758)</f>
        <v>280.16153193105481</v>
      </c>
      <c r="Q2261" s="247">
        <f>_xlfn.NORM.DIST(P2261,P$752,P$753,0)</f>
        <v>3.8542740783181306E-4</v>
      </c>
      <c r="R2261" s="247">
        <f>_xlfn.NORM.DIST(P2261,P$752,P$753,1)</f>
        <v>0.97724986805182079</v>
      </c>
      <c r="S2261" s="253">
        <f>IF(OR(R2261&lt;$T$757,R2261&gt;$T$758),Q2261,"")</f>
        <v>3.8542740783181306E-4</v>
      </c>
      <c r="T2261" s="253" t="str">
        <f>IF(AND(R2261&gt;$T$757,R2261&lt;$T$758),Q2261,"")</f>
        <v/>
      </c>
      <c r="U2261" s="253" t="str">
        <f>IF(Q2261=MAX($Q$761:$Q$2761),Q2261,"")</f>
        <v/>
      </c>
      <c r="V2261" s="253">
        <f>_xlfn.NORM.DIST(P2261,$T$753,$T$754,0)</f>
        <v>5.0308771107589307E-96</v>
      </c>
      <c r="W2261" s="253" t="str">
        <f>IF(V2261=MAX($V$761:$V$2761),Q2261,"")</f>
        <v/>
      </c>
      <c r="X2261" s="253" t="str">
        <f t="shared" si="554"/>
        <v/>
      </c>
      <c r="AB2261" s="253">
        <v>1500</v>
      </c>
      <c r="AC2261" s="253">
        <f t="shared" si="570"/>
        <v>433.53068689011843</v>
      </c>
      <c r="AD2261" s="253">
        <f t="shared" si="555"/>
        <v>2.4907563937623866E-4</v>
      </c>
      <c r="AE2261" s="253">
        <f t="shared" si="556"/>
        <v>0.97724986805182079</v>
      </c>
      <c r="AF2261" s="253">
        <f>IF(OR(AE2261&lt;$T$757,AE2261&gt;$T$758),AD2261,"")</f>
        <v>2.4907563937623866E-4</v>
      </c>
      <c r="AG2261" s="253" t="str">
        <f t="shared" si="557"/>
        <v/>
      </c>
      <c r="AH2261" s="253" t="str">
        <f t="shared" si="558"/>
        <v/>
      </c>
      <c r="AI2261" s="253">
        <f t="shared" si="559"/>
        <v>1.3705486133547299E-6</v>
      </c>
      <c r="AJ2261" s="253" t="str">
        <f t="shared" si="560"/>
        <v/>
      </c>
      <c r="AK2261" s="253" t="str">
        <f t="shared" si="561"/>
        <v/>
      </c>
      <c r="AO2261" s="253">
        <v>1500</v>
      </c>
      <c r="AP2261" s="253">
        <f t="shared" si="562"/>
        <v>2555.8811670499481</v>
      </c>
      <c r="AQ2261" s="253">
        <f t="shared" si="563"/>
        <v>4.2248416874173852E-5</v>
      </c>
      <c r="AR2261" s="253">
        <f t="shared" si="564"/>
        <v>0.97724986805182079</v>
      </c>
      <c r="AS2261" s="253">
        <f>IF(OR(AR2261&lt;$T$757,AR2261&gt;$T$758),AQ2261,"")</f>
        <v>4.2248416874173852E-5</v>
      </c>
      <c r="AT2261" s="253" t="str">
        <f t="shared" si="565"/>
        <v/>
      </c>
      <c r="AU2261" s="253" t="str">
        <f t="shared" si="566"/>
        <v/>
      </c>
      <c r="AV2261" s="253">
        <f t="shared" si="567"/>
        <v>0</v>
      </c>
      <c r="AW2261" s="253">
        <f t="shared" si="568"/>
        <v>4.2248416874173852E-5</v>
      </c>
      <c r="AX2261" s="253" t="str">
        <f t="shared" si="569"/>
        <v/>
      </c>
      <c r="AZ2261" s="259"/>
      <c r="BA2261" s="259">
        <f>BA2260+$BD$753</f>
        <v>9.6319999999999837</v>
      </c>
      <c r="BB2261" s="274">
        <f t="shared" si="552"/>
        <v>0.2104042609823191</v>
      </c>
      <c r="BC2261" s="259">
        <f t="shared" si="553"/>
        <v>3.9663729008584947E-4</v>
      </c>
      <c r="BD2261" s="259" t="str">
        <f t="shared" si="550"/>
        <v/>
      </c>
      <c r="BE2261" s="254" t="str">
        <f t="shared" si="551"/>
        <v/>
      </c>
    </row>
    <row r="2262" spans="1:57" ht="20.100000000000001" customHeight="1" x14ac:dyDescent="0.25">
      <c r="A2262" s="247">
        <v>1501</v>
      </c>
      <c r="B2262" s="247">
        <f>$B$755+(A2262*$B$758)</f>
        <v>4817.1485595539471</v>
      </c>
      <c r="C2262" s="247">
        <f>_xlfn.NORM.DIST($B2262,$B$752,$B$753,0)</f>
        <v>2.2281834746399863E-5</v>
      </c>
      <c r="D2262" s="247">
        <f>_xlfn.NORM.DIST($B2262,$B$752,$B$753,1)</f>
        <v>0.97746496978896613</v>
      </c>
      <c r="E2262" s="247">
        <f>IF(OR(D2262&lt;$F$757,D2262&gt;$F$758),C2262,"")</f>
        <v>2.2281834746399863E-5</v>
      </c>
      <c r="F2262" s="247" t="str">
        <f>IF(AND(D2262&gt;$F$757,D2262&lt;$F$758),C2262,"")</f>
        <v/>
      </c>
      <c r="G2262" s="247" t="str">
        <f>IF(C2262=MAX($C$761:$C$2761),C2262,"")</f>
        <v/>
      </c>
      <c r="H2262" s="247">
        <f>_xlfn.NORM.DIST(B2262,$F$753,$F$754,0)</f>
        <v>0</v>
      </c>
      <c r="I2262" s="247">
        <f>IF(H2262=MAX($H$761:$H$2761),C2262,"")</f>
        <v>2.2281834746399863E-5</v>
      </c>
      <c r="J2262" s="247" t="str">
        <f>IF(I2262=MIN($I$761:$I$2761),I2262,"")</f>
        <v/>
      </c>
      <c r="K2262" s="247"/>
      <c r="L2262" s="247"/>
      <c r="M2262" s="247"/>
      <c r="N2262" s="247"/>
      <c r="O2262" s="247">
        <v>1501</v>
      </c>
      <c r="P2262" s="247">
        <f>$P$755+(O2262*$P$758)</f>
        <v>280.72185499491695</v>
      </c>
      <c r="Q2262" s="247">
        <f>_xlfn.NORM.DIST(P2262,P$752,P$753,0)</f>
        <v>3.8235323058399796E-4</v>
      </c>
      <c r="R2262" s="247">
        <f>_xlfn.NORM.DIST(P2262,P$752,P$753,1)</f>
        <v>0.97746496978896613</v>
      </c>
      <c r="S2262" s="253">
        <f>IF(OR(R2262&lt;$T$757,R2262&gt;$T$758),Q2262,"")</f>
        <v>3.8235323058399796E-4</v>
      </c>
      <c r="T2262" s="253" t="str">
        <f>IF(AND(R2262&gt;$T$757,R2262&lt;$T$758),Q2262,"")</f>
        <v/>
      </c>
      <c r="U2262" s="253" t="str">
        <f>IF(Q2262=MAX($Q$761:$Q$2761),Q2262,"")</f>
        <v/>
      </c>
      <c r="V2262" s="253">
        <f>_xlfn.NORM.DIST(P2262,$T$753,$T$754,0)</f>
        <v>4.6316658965778417E-96</v>
      </c>
      <c r="W2262" s="253" t="str">
        <f>IF(V2262=MAX($V$761:$V$2761),Q2262,"")</f>
        <v/>
      </c>
      <c r="X2262" s="253" t="str">
        <f t="shared" si="554"/>
        <v/>
      </c>
      <c r="AB2262" s="253">
        <v>1501</v>
      </c>
      <c r="AC2262" s="253">
        <f t="shared" si="570"/>
        <v>434.39774826389885</v>
      </c>
      <c r="AD2262" s="253">
        <f t="shared" si="555"/>
        <v>2.4708900674971399E-4</v>
      </c>
      <c r="AE2262" s="253">
        <f t="shared" si="556"/>
        <v>0.97746496978896624</v>
      </c>
      <c r="AF2262" s="253">
        <f>IF(OR(AE2262&lt;$T$757,AE2262&gt;$T$758),AD2262,"")</f>
        <v>2.4708900674971399E-4</v>
      </c>
      <c r="AG2262" s="253" t="str">
        <f t="shared" si="557"/>
        <v/>
      </c>
      <c r="AH2262" s="253" t="str">
        <f t="shared" si="558"/>
        <v/>
      </c>
      <c r="AI2262" s="253">
        <f t="shared" si="559"/>
        <v>1.3498878185750634E-6</v>
      </c>
      <c r="AJ2262" s="253" t="str">
        <f t="shared" si="560"/>
        <v/>
      </c>
      <c r="AK2262" s="253" t="str">
        <f t="shared" si="561"/>
        <v/>
      </c>
      <c r="AO2262" s="253">
        <v>1501</v>
      </c>
      <c r="AP2262" s="253">
        <f t="shared" si="562"/>
        <v>2560.9929293840478</v>
      </c>
      <c r="AQ2262" s="253">
        <f t="shared" si="563"/>
        <v>4.1911442597639127E-5</v>
      </c>
      <c r="AR2262" s="253">
        <f t="shared" si="564"/>
        <v>0.97746496978896613</v>
      </c>
      <c r="AS2262" s="253">
        <f>IF(OR(AR2262&lt;$T$757,AR2262&gt;$T$758),AQ2262,"")</f>
        <v>4.1911442597639127E-5</v>
      </c>
      <c r="AT2262" s="253" t="str">
        <f t="shared" si="565"/>
        <v/>
      </c>
      <c r="AU2262" s="253" t="str">
        <f t="shared" si="566"/>
        <v/>
      </c>
      <c r="AV2262" s="253">
        <f t="shared" si="567"/>
        <v>0</v>
      </c>
      <c r="AW2262" s="253">
        <f t="shared" si="568"/>
        <v>4.1911442597639127E-5</v>
      </c>
      <c r="AX2262" s="253" t="str">
        <f t="shared" si="569"/>
        <v/>
      </c>
      <c r="AZ2262" s="259"/>
      <c r="BA2262" s="259">
        <f>BA2261+$BD$753</f>
        <v>9.638399999999983</v>
      </c>
      <c r="BB2262" s="274">
        <f t="shared" si="552"/>
        <v>0.21000762369223325</v>
      </c>
      <c r="BC2262" s="259">
        <f t="shared" si="553"/>
        <v>3.9602694937324046E-4</v>
      </c>
      <c r="BD2262" s="259" t="str">
        <f t="shared" si="550"/>
        <v/>
      </c>
      <c r="BE2262" s="254" t="str">
        <f t="shared" si="551"/>
        <v/>
      </c>
    </row>
    <row r="2263" spans="1:57" ht="20.100000000000001" customHeight="1" x14ac:dyDescent="0.25">
      <c r="A2263" s="247">
        <v>1502</v>
      </c>
      <c r="B2263" s="247">
        <f>$B$755+(A2263*$B$758)</f>
        <v>4826.7636265390847</v>
      </c>
      <c r="C2263" s="247">
        <f>_xlfn.NORM.DIST($B2263,$B$752,$B$753,0)</f>
        <v>2.2103760692931437E-5</v>
      </c>
      <c r="D2263" s="247">
        <f>_xlfn.NORM.DIST($B2263,$B$752,$B$753,1)</f>
        <v>0.97767835416525462</v>
      </c>
      <c r="E2263" s="247">
        <f>IF(OR(D2263&lt;$F$757,D2263&gt;$F$758),C2263,"")</f>
        <v>2.2103760692931437E-5</v>
      </c>
      <c r="F2263" s="247" t="str">
        <f>IF(AND(D2263&gt;$F$757,D2263&lt;$F$758),C2263,"")</f>
        <v/>
      </c>
      <c r="G2263" s="247" t="str">
        <f>IF(C2263=MAX($C$761:$C$2761),C2263,"")</f>
        <v/>
      </c>
      <c r="H2263" s="247">
        <f>_xlfn.NORM.DIST(B2263,$F$753,$F$754,0)</f>
        <v>0</v>
      </c>
      <c r="I2263" s="247">
        <f>IF(H2263=MAX($H$761:$H$2761),C2263,"")</f>
        <v>2.2103760692931437E-5</v>
      </c>
      <c r="J2263" s="247" t="str">
        <f>IF(I2263=MIN($I$761:$I$2761),I2263,"")</f>
        <v/>
      </c>
      <c r="K2263" s="247"/>
      <c r="L2263" s="247"/>
      <c r="M2263" s="247"/>
      <c r="N2263" s="247"/>
      <c r="O2263" s="247">
        <v>1502</v>
      </c>
      <c r="P2263" s="247">
        <f>$P$755+(O2263*$P$758)</f>
        <v>281.2821780587791</v>
      </c>
      <c r="Q2263" s="247">
        <f>_xlfn.NORM.DIST(P2263,P$752,P$753,0)</f>
        <v>3.7929750423103947E-4</v>
      </c>
      <c r="R2263" s="247">
        <f>_xlfn.NORM.DIST(P2263,P$752,P$753,1)</f>
        <v>0.97767835416525462</v>
      </c>
      <c r="S2263" s="253">
        <f>IF(OR(R2263&lt;$T$757,R2263&gt;$T$758),Q2263,"")</f>
        <v>3.7929750423103947E-4</v>
      </c>
      <c r="T2263" s="253" t="str">
        <f>IF(AND(R2263&gt;$T$757,R2263&lt;$T$758),Q2263,"")</f>
        <v/>
      </c>
      <c r="U2263" s="253" t="str">
        <f>IF(Q2263=MAX($Q$761:$Q$2761),Q2263,"")</f>
        <v/>
      </c>
      <c r="V2263" s="253">
        <f>_xlfn.NORM.DIST(P2263,$T$753,$T$754,0)</f>
        <v>4.2640647486953236E-96</v>
      </c>
      <c r="W2263" s="253" t="str">
        <f>IF(V2263=MAX($V$761:$V$2761),Q2263,"")</f>
        <v/>
      </c>
      <c r="X2263" s="253" t="str">
        <f t="shared" si="554"/>
        <v/>
      </c>
      <c r="AB2263" s="253">
        <v>1502</v>
      </c>
      <c r="AC2263" s="253">
        <f t="shared" si="570"/>
        <v>435.26480963767904</v>
      </c>
      <c r="AD2263" s="253">
        <f t="shared" si="555"/>
        <v>2.451142976873683E-4</v>
      </c>
      <c r="AE2263" s="253">
        <f t="shared" si="556"/>
        <v>0.97767835416525462</v>
      </c>
      <c r="AF2263" s="253">
        <f>IF(OR(AE2263&lt;$T$757,AE2263&gt;$T$758),AD2263,"")</f>
        <v>2.451142976873683E-4</v>
      </c>
      <c r="AG2263" s="253" t="str">
        <f t="shared" si="557"/>
        <v/>
      </c>
      <c r="AH2263" s="253" t="str">
        <f t="shared" si="558"/>
        <v/>
      </c>
      <c r="AI2263" s="253">
        <f t="shared" si="559"/>
        <v>1.3295172094307978E-6</v>
      </c>
      <c r="AJ2263" s="253" t="str">
        <f t="shared" si="560"/>
        <v/>
      </c>
      <c r="AK2263" s="253" t="str">
        <f t="shared" si="561"/>
        <v/>
      </c>
      <c r="AO2263" s="253">
        <v>1502</v>
      </c>
      <c r="AP2263" s="253">
        <f t="shared" si="562"/>
        <v>2566.1046917181475</v>
      </c>
      <c r="AQ2263" s="253">
        <f t="shared" si="563"/>
        <v>4.1576490805966056E-5</v>
      </c>
      <c r="AR2263" s="253">
        <f t="shared" si="564"/>
        <v>0.9776783541652545</v>
      </c>
      <c r="AS2263" s="253">
        <f>IF(OR(AR2263&lt;$T$757,AR2263&gt;$T$758),AQ2263,"")</f>
        <v>4.1576490805966056E-5</v>
      </c>
      <c r="AT2263" s="253" t="str">
        <f t="shared" si="565"/>
        <v/>
      </c>
      <c r="AU2263" s="253" t="str">
        <f t="shared" si="566"/>
        <v/>
      </c>
      <c r="AV2263" s="253">
        <f t="shared" si="567"/>
        <v>0</v>
      </c>
      <c r="AW2263" s="253">
        <f t="shared" si="568"/>
        <v>4.1576490805966056E-5</v>
      </c>
      <c r="AX2263" s="253" t="str">
        <f t="shared" si="569"/>
        <v/>
      </c>
      <c r="AZ2263" s="259"/>
      <c r="BA2263" s="259">
        <f>BA2262+$BD$753</f>
        <v>9.6447999999999823</v>
      </c>
      <c r="BB2263" s="274">
        <f t="shared" si="552"/>
        <v>0.20961159674286001</v>
      </c>
      <c r="BC2263" s="259">
        <f t="shared" si="553"/>
        <v>3.9541711227589205E-4</v>
      </c>
      <c r="BD2263" s="259" t="str">
        <f t="shared" si="550"/>
        <v/>
      </c>
      <c r="BE2263" s="254" t="str">
        <f t="shared" si="551"/>
        <v/>
      </c>
    </row>
    <row r="2264" spans="1:57" ht="20.100000000000001" customHeight="1" x14ac:dyDescent="0.25">
      <c r="A2264" s="248">
        <v>1503</v>
      </c>
      <c r="B2264" s="247">
        <f>$B$755+(A2264*$B$758)</f>
        <v>4836.3786935242224</v>
      </c>
      <c r="C2264" s="247">
        <f>_xlfn.NORM.DIST($B2264,$B$752,$B$753,0)</f>
        <v>2.1926758957408997E-5</v>
      </c>
      <c r="D2264" s="247">
        <f>_xlfn.NORM.DIST($B2264,$B$752,$B$753,1)</f>
        <v>0.97789003150514409</v>
      </c>
      <c r="E2264" s="247">
        <f>IF(OR(D2264&lt;$F$757,D2264&gt;$F$758),C2264,"")</f>
        <v>2.1926758957408997E-5</v>
      </c>
      <c r="F2264" s="247" t="str">
        <f>IF(AND(D2264&gt;$F$757,D2264&lt;$F$758),C2264,"")</f>
        <v/>
      </c>
      <c r="G2264" s="247" t="str">
        <f>IF(C2264=MAX($C$761:$C$2761),C2264,"")</f>
        <v/>
      </c>
      <c r="H2264" s="247">
        <f>_xlfn.NORM.DIST(B2264,$F$753,$F$754,0)</f>
        <v>0</v>
      </c>
      <c r="I2264" s="247">
        <f>IF(H2264=MAX($H$761:$H$2761),C2264,"")</f>
        <v>2.1926758957408997E-5</v>
      </c>
      <c r="J2264" s="247" t="str">
        <f>IF(I2264=MIN($I$761:$I$2761),I2264,"")</f>
        <v/>
      </c>
      <c r="K2264" s="247"/>
      <c r="L2264" s="247"/>
      <c r="M2264" s="247"/>
      <c r="N2264" s="247"/>
      <c r="O2264" s="248">
        <v>1503</v>
      </c>
      <c r="P2264" s="247">
        <f>$P$755+(O2264*$P$758)</f>
        <v>281.84250112264124</v>
      </c>
      <c r="Q2264" s="247">
        <f>_xlfn.NORM.DIST(P2264,P$752,P$753,0)</f>
        <v>3.7626017870707551E-4</v>
      </c>
      <c r="R2264" s="247">
        <f>_xlfn.NORM.DIST(P2264,P$752,P$753,1)</f>
        <v>0.97789003150514409</v>
      </c>
      <c r="S2264" s="253">
        <f>IF(OR(R2264&lt;$T$757,R2264&gt;$T$758),Q2264,"")</f>
        <v>3.7626017870707551E-4</v>
      </c>
      <c r="T2264" s="253" t="str">
        <f>IF(AND(R2264&gt;$T$757,R2264&lt;$T$758),Q2264,"")</f>
        <v/>
      </c>
      <c r="U2264" s="253" t="str">
        <f>IF(Q2264=MAX($Q$761:$Q$2761),Q2264,"")</f>
        <v/>
      </c>
      <c r="V2264" s="253">
        <f>_xlfn.NORM.DIST(P2264,$T$753,$T$754,0)</f>
        <v>3.9255761692257759E-96</v>
      </c>
      <c r="W2264" s="253" t="str">
        <f>IF(V2264=MAX($V$761:$V$2761),Q2264,"")</f>
        <v/>
      </c>
      <c r="X2264" s="253" t="str">
        <f t="shared" si="554"/>
        <v/>
      </c>
      <c r="AB2264" s="259">
        <v>1503</v>
      </c>
      <c r="AC2264" s="253">
        <f t="shared" si="570"/>
        <v>436.13187101145922</v>
      </c>
      <c r="AD2264" s="253">
        <f t="shared" si="555"/>
        <v>2.4315147983502416E-4</v>
      </c>
      <c r="AE2264" s="253">
        <f t="shared" si="556"/>
        <v>0.97789003150514409</v>
      </c>
      <c r="AF2264" s="253">
        <f>IF(OR(AE2264&lt;$T$757,AE2264&gt;$T$758),AD2264,"")</f>
        <v>2.4315147983502416E-4</v>
      </c>
      <c r="AG2264" s="253" t="str">
        <f t="shared" si="557"/>
        <v/>
      </c>
      <c r="AH2264" s="253" t="str">
        <f t="shared" si="558"/>
        <v/>
      </c>
      <c r="AI2264" s="253">
        <f t="shared" si="559"/>
        <v>1.3094330537841311E-6</v>
      </c>
      <c r="AJ2264" s="253" t="str">
        <f t="shared" si="560"/>
        <v/>
      </c>
      <c r="AK2264" s="253" t="str">
        <f t="shared" si="561"/>
        <v/>
      </c>
      <c r="AO2264" s="259">
        <v>1503</v>
      </c>
      <c r="AP2264" s="253">
        <f t="shared" si="562"/>
        <v>2571.2164540522481</v>
      </c>
      <c r="AQ2264" s="253">
        <f t="shared" si="563"/>
        <v>4.1243556011212147E-5</v>
      </c>
      <c r="AR2264" s="253">
        <f t="shared" si="564"/>
        <v>0.97789003150514409</v>
      </c>
      <c r="AS2264" s="253">
        <f>IF(OR(AR2264&lt;$T$757,AR2264&gt;$T$758),AQ2264,"")</f>
        <v>4.1243556011212147E-5</v>
      </c>
      <c r="AT2264" s="253" t="str">
        <f t="shared" si="565"/>
        <v/>
      </c>
      <c r="AU2264" s="253" t="str">
        <f t="shared" si="566"/>
        <v/>
      </c>
      <c r="AV2264" s="253">
        <f t="shared" si="567"/>
        <v>0</v>
      </c>
      <c r="AW2264" s="253">
        <f t="shared" si="568"/>
        <v>4.1243556011212147E-5</v>
      </c>
      <c r="AX2264" s="253" t="str">
        <f t="shared" si="569"/>
        <v/>
      </c>
      <c r="AZ2264" s="259"/>
      <c r="BA2264" s="259">
        <f>BA2263+$BD$753</f>
        <v>9.6511999999999816</v>
      </c>
      <c r="BB2264" s="274">
        <f t="shared" si="552"/>
        <v>0.20921617963058411</v>
      </c>
      <c r="BC2264" s="259">
        <f t="shared" si="553"/>
        <v>3.9480777993772254E-4</v>
      </c>
      <c r="BD2264" s="259" t="str">
        <f t="shared" si="550"/>
        <v/>
      </c>
      <c r="BE2264" s="254" t="str">
        <f t="shared" si="551"/>
        <v/>
      </c>
    </row>
    <row r="2265" spans="1:57" ht="20.100000000000001" customHeight="1" x14ac:dyDescent="0.25">
      <c r="A2265" s="247">
        <v>1504</v>
      </c>
      <c r="B2265" s="247">
        <f>$B$755+(A2265*$B$758)</f>
        <v>4845.9937605093601</v>
      </c>
      <c r="C2265" s="247">
        <f>_xlfn.NORM.DIST($B2265,$B$752,$B$753,0)</f>
        <v>2.1750826594293897E-5</v>
      </c>
      <c r="D2265" s="247">
        <f>_xlfn.NORM.DIST($B2265,$B$752,$B$753,1)</f>
        <v>0.97810001210490483</v>
      </c>
      <c r="E2265" s="247">
        <f>IF(OR(D2265&lt;$F$757,D2265&gt;$F$758),C2265,"")</f>
        <v>2.1750826594293897E-5</v>
      </c>
      <c r="F2265" s="247" t="str">
        <f>IF(AND(D2265&gt;$F$757,D2265&lt;$F$758),C2265,"")</f>
        <v/>
      </c>
      <c r="G2265" s="247" t="str">
        <f>IF(C2265=MAX($C$761:$C$2761),C2265,"")</f>
        <v/>
      </c>
      <c r="H2265" s="247">
        <f>_xlfn.NORM.DIST(B2265,$F$753,$F$754,0)</f>
        <v>0</v>
      </c>
      <c r="I2265" s="247">
        <f>IF(H2265=MAX($H$761:$H$2761),C2265,"")</f>
        <v>2.1750826594293897E-5</v>
      </c>
      <c r="J2265" s="247" t="str">
        <f>IF(I2265=MIN($I$761:$I$2761),I2265,"")</f>
        <v/>
      </c>
      <c r="K2265" s="247"/>
      <c r="L2265" s="247"/>
      <c r="M2265" s="247"/>
      <c r="N2265" s="247"/>
      <c r="O2265" s="247">
        <v>1504</v>
      </c>
      <c r="P2265" s="247">
        <f>$P$755+(O2265*$P$758)</f>
        <v>282.40282418650327</v>
      </c>
      <c r="Q2265" s="247">
        <f>_xlfn.NORM.DIST(P2265,P$752,P$753,0)</f>
        <v>3.7324120346706797E-4</v>
      </c>
      <c r="R2265" s="247">
        <f>_xlfn.NORM.DIST(P2265,P$752,P$753,1)</f>
        <v>0.97810001210490483</v>
      </c>
      <c r="S2265" s="253">
        <f>IF(OR(R2265&lt;$T$757,R2265&gt;$T$758),Q2265,"")</f>
        <v>3.7324120346706797E-4</v>
      </c>
      <c r="T2265" s="253" t="str">
        <f>IF(AND(R2265&gt;$T$757,R2265&lt;$T$758),Q2265,"")</f>
        <v/>
      </c>
      <c r="U2265" s="253" t="str">
        <f>IF(Q2265=MAX($Q$761:$Q$2761),Q2265,"")</f>
        <v/>
      </c>
      <c r="V2265" s="253">
        <f>_xlfn.NORM.DIST(P2265,$T$753,$T$754,0)</f>
        <v>3.613899555514104E-96</v>
      </c>
      <c r="W2265" s="253" t="str">
        <f>IF(V2265=MAX($V$761:$V$2761),Q2265,"")</f>
        <v/>
      </c>
      <c r="X2265" s="253" t="str">
        <f t="shared" si="554"/>
        <v/>
      </c>
      <c r="AB2265" s="253">
        <v>1504</v>
      </c>
      <c r="AC2265" s="253">
        <f t="shared" si="570"/>
        <v>436.99893238523941</v>
      </c>
      <c r="AD2265" s="253">
        <f t="shared" si="555"/>
        <v>2.4120052052884497E-4</v>
      </c>
      <c r="AE2265" s="253">
        <f t="shared" si="556"/>
        <v>0.97810001210490483</v>
      </c>
      <c r="AF2265" s="253">
        <f>IF(OR(AE2265&lt;$T$757,AE2265&gt;$T$758),AD2265,"")</f>
        <v>2.4120052052884497E-4</v>
      </c>
      <c r="AG2265" s="253" t="str">
        <f t="shared" si="557"/>
        <v/>
      </c>
      <c r="AH2265" s="253" t="str">
        <f t="shared" si="558"/>
        <v/>
      </c>
      <c r="AI2265" s="253">
        <f t="shared" si="559"/>
        <v>1.2896316622010562E-6</v>
      </c>
      <c r="AJ2265" s="253" t="str">
        <f t="shared" si="560"/>
        <v/>
      </c>
      <c r="AK2265" s="253" t="str">
        <f t="shared" si="561"/>
        <v/>
      </c>
      <c r="AO2265" s="253">
        <v>1504</v>
      </c>
      <c r="AP2265" s="253">
        <f t="shared" si="562"/>
        <v>2576.3282163863478</v>
      </c>
      <c r="AQ2265" s="253">
        <f t="shared" si="563"/>
        <v>4.0912632672910484E-5</v>
      </c>
      <c r="AR2265" s="253">
        <f t="shared" si="564"/>
        <v>0.97810001210490483</v>
      </c>
      <c r="AS2265" s="253">
        <f>IF(OR(AR2265&lt;$T$757,AR2265&gt;$T$758),AQ2265,"")</f>
        <v>4.0912632672910484E-5</v>
      </c>
      <c r="AT2265" s="253" t="str">
        <f t="shared" si="565"/>
        <v/>
      </c>
      <c r="AU2265" s="253" t="str">
        <f t="shared" si="566"/>
        <v/>
      </c>
      <c r="AV2265" s="253">
        <f t="shared" si="567"/>
        <v>0</v>
      </c>
      <c r="AW2265" s="253">
        <f t="shared" si="568"/>
        <v>4.0912632672910484E-5</v>
      </c>
      <c r="AX2265" s="253" t="str">
        <f t="shared" si="569"/>
        <v/>
      </c>
      <c r="AZ2265" s="259"/>
      <c r="BA2265" s="259">
        <f>BA2264+$BD$753</f>
        <v>9.6575999999999809</v>
      </c>
      <c r="BB2265" s="274">
        <f t="shared" si="552"/>
        <v>0.20882137185064639</v>
      </c>
      <c r="BC2265" s="259">
        <f t="shared" si="553"/>
        <v>3.9419895349521172E-4</v>
      </c>
      <c r="BD2265" s="259" t="str">
        <f t="shared" si="550"/>
        <v/>
      </c>
      <c r="BE2265" s="254" t="str">
        <f t="shared" si="551"/>
        <v/>
      </c>
    </row>
    <row r="2266" spans="1:57" ht="20.100000000000001" customHeight="1" x14ac:dyDescent="0.25">
      <c r="A2266" s="247">
        <v>1505</v>
      </c>
      <c r="B2266" s="247">
        <f>$B$755+(A2266*$B$758)</f>
        <v>4855.6088274944977</v>
      </c>
      <c r="C2266" s="247">
        <f>_xlfn.NORM.DIST($B2266,$B$752,$B$753,0)</f>
        <v>2.1575960630534611E-5</v>
      </c>
      <c r="D2266" s="247">
        <f>_xlfn.NORM.DIST($B2266,$B$752,$B$753,1)</f>
        <v>0.97830830623235321</v>
      </c>
      <c r="E2266" s="247">
        <f>IF(OR(D2266&lt;$F$757,D2266&gt;$F$758),C2266,"")</f>
        <v>2.1575960630534611E-5</v>
      </c>
      <c r="F2266" s="247" t="str">
        <f>IF(AND(D2266&gt;$F$757,D2266&lt;$F$758),C2266,"")</f>
        <v/>
      </c>
      <c r="G2266" s="247" t="str">
        <f>IF(C2266=MAX($C$761:$C$2761),C2266,"")</f>
        <v/>
      </c>
      <c r="H2266" s="247">
        <f>_xlfn.NORM.DIST(B2266,$F$753,$F$754,0)</f>
        <v>0</v>
      </c>
      <c r="I2266" s="247">
        <f>IF(H2266=MAX($H$761:$H$2761),C2266,"")</f>
        <v>2.1575960630534611E-5</v>
      </c>
      <c r="J2266" s="247" t="str">
        <f>IF(I2266=MIN($I$761:$I$2761),I2266,"")</f>
        <v/>
      </c>
      <c r="K2266" s="247"/>
      <c r="L2266" s="247"/>
      <c r="M2266" s="247"/>
      <c r="N2266" s="247"/>
      <c r="O2266" s="247">
        <v>1505</v>
      </c>
      <c r="P2266" s="247">
        <f>$P$755+(O2266*$P$758)</f>
        <v>282.96314725036541</v>
      </c>
      <c r="Q2266" s="247">
        <f>_xlfn.NORM.DIST(P2266,P$752,P$753,0)</f>
        <v>3.7024052749385814E-4</v>
      </c>
      <c r="R2266" s="247">
        <f>_xlfn.NORM.DIST(P2266,P$752,P$753,1)</f>
        <v>0.97830830623235321</v>
      </c>
      <c r="S2266" s="253">
        <f>IF(OR(R2266&lt;$T$757,R2266&gt;$T$758),Q2266,"")</f>
        <v>3.7024052749385814E-4</v>
      </c>
      <c r="T2266" s="253" t="str">
        <f>IF(AND(R2266&gt;$T$757,R2266&lt;$T$758),Q2266,"")</f>
        <v/>
      </c>
      <c r="U2266" s="253" t="str">
        <f>IF(Q2266=MAX($Q$761:$Q$2761),Q2266,"")</f>
        <v/>
      </c>
      <c r="V2266" s="253">
        <f>_xlfn.NORM.DIST(P2266,$T$753,$T$754,0)</f>
        <v>3.3269157116557938E-96</v>
      </c>
      <c r="W2266" s="253" t="str">
        <f>IF(V2266=MAX($V$761:$V$2761),Q2266,"")</f>
        <v/>
      </c>
      <c r="X2266" s="253" t="str">
        <f t="shared" si="554"/>
        <v/>
      </c>
      <c r="AB2266" s="253">
        <v>1505</v>
      </c>
      <c r="AC2266" s="253">
        <f t="shared" si="570"/>
        <v>437.8659937590196</v>
      </c>
      <c r="AD2266" s="253">
        <f t="shared" si="555"/>
        <v>2.3926138679989593E-4</v>
      </c>
      <c r="AE2266" s="253">
        <f t="shared" si="556"/>
        <v>0.97830830623235321</v>
      </c>
      <c r="AF2266" s="253">
        <f>IF(OR(AE2266&lt;$T$757,AE2266&gt;$T$758),AD2266,"")</f>
        <v>2.3926138679989593E-4</v>
      </c>
      <c r="AG2266" s="253" t="str">
        <f t="shared" si="557"/>
        <v/>
      </c>
      <c r="AH2266" s="253" t="str">
        <f t="shared" si="558"/>
        <v/>
      </c>
      <c r="AI2266" s="253">
        <f t="shared" si="559"/>
        <v>1.27010938754058E-6</v>
      </c>
      <c r="AJ2266" s="253" t="str">
        <f t="shared" si="560"/>
        <v/>
      </c>
      <c r="AK2266" s="253" t="str">
        <f t="shared" si="561"/>
        <v/>
      </c>
      <c r="AO2266" s="253">
        <v>1505</v>
      </c>
      <c r="AP2266" s="253">
        <f t="shared" si="562"/>
        <v>2581.4399787204475</v>
      </c>
      <c r="AQ2266" s="253">
        <f t="shared" si="563"/>
        <v>4.0583715198842858E-5</v>
      </c>
      <c r="AR2266" s="253">
        <f t="shared" si="564"/>
        <v>0.97830830623235321</v>
      </c>
      <c r="AS2266" s="253">
        <f>IF(OR(AR2266&lt;$T$757,AR2266&gt;$T$758),AQ2266,"")</f>
        <v>4.0583715198842858E-5</v>
      </c>
      <c r="AT2266" s="253" t="str">
        <f t="shared" si="565"/>
        <v/>
      </c>
      <c r="AU2266" s="253" t="str">
        <f t="shared" si="566"/>
        <v/>
      </c>
      <c r="AV2266" s="253">
        <f t="shared" si="567"/>
        <v>0</v>
      </c>
      <c r="AW2266" s="253">
        <f t="shared" si="568"/>
        <v>4.0583715198842858E-5</v>
      </c>
      <c r="AX2266" s="253" t="str">
        <f t="shared" si="569"/>
        <v/>
      </c>
      <c r="AZ2266" s="259"/>
      <c r="BA2266" s="259">
        <f>BA2265+$BD$753</f>
        <v>9.6639999999999802</v>
      </c>
      <c r="BB2266" s="274">
        <f t="shared" si="552"/>
        <v>0.20842717289715118</v>
      </c>
      <c r="BC2266" s="259">
        <f t="shared" si="553"/>
        <v>3.9359063407748418E-4</v>
      </c>
      <c r="BD2266" s="259" t="str">
        <f t="shared" si="550"/>
        <v/>
      </c>
      <c r="BE2266" s="254" t="str">
        <f t="shared" si="551"/>
        <v/>
      </c>
    </row>
    <row r="2267" spans="1:57" ht="20.100000000000001" customHeight="1" x14ac:dyDescent="0.25">
      <c r="A2267" s="247">
        <v>1506</v>
      </c>
      <c r="B2267" s="247">
        <f>$B$755+(A2267*$B$758)</f>
        <v>4865.2238944796354</v>
      </c>
      <c r="C2267" s="247">
        <f>_xlfn.NORM.DIST($B2267,$B$752,$B$753,0)</f>
        <v>2.1402158065976895E-5</v>
      </c>
      <c r="D2267" s="247">
        <f>_xlfn.NORM.DIST($B2267,$B$752,$B$753,1)</f>
        <v>0.97851492412658847</v>
      </c>
      <c r="E2267" s="247">
        <f>IF(OR(D2267&lt;$F$757,D2267&gt;$F$758),C2267,"")</f>
        <v>2.1402158065976895E-5</v>
      </c>
      <c r="F2267" s="247" t="str">
        <f>IF(AND(D2267&gt;$F$757,D2267&lt;$F$758),C2267,"")</f>
        <v/>
      </c>
      <c r="G2267" s="247" t="str">
        <f>IF(C2267=MAX($C$761:$C$2761),C2267,"")</f>
        <v/>
      </c>
      <c r="H2267" s="247">
        <f>_xlfn.NORM.DIST(B2267,$F$753,$F$754,0)</f>
        <v>0</v>
      </c>
      <c r="I2267" s="247">
        <f>IF(H2267=MAX($H$761:$H$2761),C2267,"")</f>
        <v>2.1402158065976895E-5</v>
      </c>
      <c r="J2267" s="247" t="str">
        <f>IF(I2267=MIN($I$761:$I$2761),I2267,"")</f>
        <v/>
      </c>
      <c r="K2267" s="247"/>
      <c r="L2267" s="247"/>
      <c r="M2267" s="247"/>
      <c r="N2267" s="247"/>
      <c r="O2267" s="247">
        <v>1506</v>
      </c>
      <c r="P2267" s="247">
        <f>$P$755+(O2267*$P$758)</f>
        <v>283.52347031422755</v>
      </c>
      <c r="Q2267" s="247">
        <f>_xlfn.NORM.DIST(P2267,P$752,P$753,0)</f>
        <v>3.672580993052116E-4</v>
      </c>
      <c r="R2267" s="247">
        <f>_xlfn.NORM.DIST(P2267,P$752,P$753,1)</f>
        <v>0.97851492412658847</v>
      </c>
      <c r="S2267" s="253">
        <f>IF(OR(R2267&lt;$T$757,R2267&gt;$T$758),Q2267,"")</f>
        <v>3.672580993052116E-4</v>
      </c>
      <c r="T2267" s="253" t="str">
        <f>IF(AND(R2267&gt;$T$757,R2267&lt;$T$758),Q2267,"")</f>
        <v/>
      </c>
      <c r="U2267" s="253" t="str">
        <f>IF(Q2267=MAX($Q$761:$Q$2761),Q2267,"")</f>
        <v/>
      </c>
      <c r="V2267" s="253">
        <f>_xlfn.NORM.DIST(P2267,$T$753,$T$754,0)</f>
        <v>3.0626725756940002E-96</v>
      </c>
      <c r="W2267" s="253" t="str">
        <f>IF(V2267=MAX($V$761:$V$2761),Q2267,"")</f>
        <v/>
      </c>
      <c r="X2267" s="253" t="str">
        <f t="shared" si="554"/>
        <v/>
      </c>
      <c r="AB2267" s="253">
        <v>1506</v>
      </c>
      <c r="AC2267" s="253">
        <f t="shared" si="570"/>
        <v>438.73305513280002</v>
      </c>
      <c r="AD2267" s="253">
        <f t="shared" si="555"/>
        <v>2.3733404537869349E-4</v>
      </c>
      <c r="AE2267" s="253">
        <f t="shared" si="556"/>
        <v>0.97851492412658847</v>
      </c>
      <c r="AF2267" s="253">
        <f>IF(OR(AE2267&lt;$T$757,AE2267&gt;$T$758),AD2267,"")</f>
        <v>2.3733404537869349E-4</v>
      </c>
      <c r="AG2267" s="253" t="str">
        <f t="shared" si="557"/>
        <v/>
      </c>
      <c r="AH2267" s="253" t="str">
        <f t="shared" si="558"/>
        <v/>
      </c>
      <c r="AI2267" s="253">
        <f t="shared" si="559"/>
        <v>1.2508626245468141E-6</v>
      </c>
      <c r="AJ2267" s="253" t="str">
        <f t="shared" si="560"/>
        <v/>
      </c>
      <c r="AK2267" s="253" t="str">
        <f t="shared" si="561"/>
        <v/>
      </c>
      <c r="AO2267" s="253">
        <v>1506</v>
      </c>
      <c r="AP2267" s="253">
        <f t="shared" si="562"/>
        <v>2586.5517410545472</v>
      </c>
      <c r="AQ2267" s="253">
        <f t="shared" si="563"/>
        <v>4.0256797945811879E-5</v>
      </c>
      <c r="AR2267" s="253">
        <f t="shared" si="564"/>
        <v>0.97851492412658847</v>
      </c>
      <c r="AS2267" s="253">
        <f>IF(OR(AR2267&lt;$T$757,AR2267&gt;$T$758),AQ2267,"")</f>
        <v>4.0256797945811879E-5</v>
      </c>
      <c r="AT2267" s="253" t="str">
        <f t="shared" si="565"/>
        <v/>
      </c>
      <c r="AU2267" s="253" t="str">
        <f t="shared" si="566"/>
        <v/>
      </c>
      <c r="AV2267" s="253">
        <f t="shared" si="567"/>
        <v>0</v>
      </c>
      <c r="AW2267" s="253">
        <f t="shared" si="568"/>
        <v>4.0256797945811879E-5</v>
      </c>
      <c r="AX2267" s="253" t="str">
        <f t="shared" si="569"/>
        <v/>
      </c>
      <c r="AZ2267" s="259"/>
      <c r="BA2267" s="259">
        <f>BA2266+$BD$753</f>
        <v>9.6703999999999795</v>
      </c>
      <c r="BB2267" s="274">
        <f t="shared" si="552"/>
        <v>0.2080335822630737</v>
      </c>
      <c r="BC2267" s="259">
        <f t="shared" si="553"/>
        <v>3.9298282280711416E-4</v>
      </c>
      <c r="BD2267" s="259" t="str">
        <f t="shared" si="550"/>
        <v/>
      </c>
      <c r="BE2267" s="254" t="str">
        <f t="shared" si="551"/>
        <v/>
      </c>
    </row>
    <row r="2268" spans="1:57" ht="20.100000000000001" customHeight="1" x14ac:dyDescent="0.25">
      <c r="A2268" s="247">
        <v>1507</v>
      </c>
      <c r="B2268" s="247">
        <f>$B$755+(A2268*$B$758)</f>
        <v>4874.8389614647731</v>
      </c>
      <c r="C2268" s="247">
        <f>_xlfn.NORM.DIST($B2268,$B$752,$B$753,0)</f>
        <v>2.1229415873772959E-5</v>
      </c>
      <c r="D2268" s="247">
        <f>_xlfn.NORM.DIST($B2268,$B$752,$B$753,1)</f>
        <v>0.9787198759977348</v>
      </c>
      <c r="E2268" s="247">
        <f>IF(OR(D2268&lt;$F$757,D2268&gt;$F$758),C2268,"")</f>
        <v>2.1229415873772959E-5</v>
      </c>
      <c r="F2268" s="247" t="str">
        <f>IF(AND(D2268&gt;$F$757,D2268&lt;$F$758),C2268,"")</f>
        <v/>
      </c>
      <c r="G2268" s="247" t="str">
        <f>IF(C2268=MAX($C$761:$C$2761),C2268,"")</f>
        <v/>
      </c>
      <c r="H2268" s="247">
        <f>_xlfn.NORM.DIST(B2268,$F$753,$F$754,0)</f>
        <v>0</v>
      </c>
      <c r="I2268" s="247">
        <f>IF(H2268=MAX($H$761:$H$2761),C2268,"")</f>
        <v>2.1229415873772959E-5</v>
      </c>
      <c r="J2268" s="247" t="str">
        <f>IF(I2268=MIN($I$761:$I$2761),I2268,"")</f>
        <v/>
      </c>
      <c r="K2268" s="247"/>
      <c r="L2268" s="247"/>
      <c r="M2268" s="247"/>
      <c r="N2268" s="247"/>
      <c r="O2268" s="247">
        <v>1507</v>
      </c>
      <c r="P2268" s="247">
        <f>$P$755+(O2268*$P$758)</f>
        <v>284.08379337808958</v>
      </c>
      <c r="Q2268" s="247">
        <f>_xlfn.NORM.DIST(P2268,P$752,P$753,0)</f>
        <v>3.6429386696083512E-4</v>
      </c>
      <c r="R2268" s="247">
        <f>_xlfn.NORM.DIST(P2268,P$752,P$753,1)</f>
        <v>0.9787198759977348</v>
      </c>
      <c r="S2268" s="253">
        <f>IF(OR(R2268&lt;$T$757,R2268&gt;$T$758),Q2268,"")</f>
        <v>3.6429386696083512E-4</v>
      </c>
      <c r="T2268" s="253" t="str">
        <f>IF(AND(R2268&gt;$T$757,R2268&lt;$T$758),Q2268,"")</f>
        <v/>
      </c>
      <c r="U2268" s="253" t="str">
        <f>IF(Q2268=MAX($Q$761:$Q$2761),Q2268,"")</f>
        <v/>
      </c>
      <c r="V2268" s="253">
        <f>_xlfn.NORM.DIST(P2268,$T$753,$T$754,0)</f>
        <v>2.8193720672981122E-96</v>
      </c>
      <c r="W2268" s="253" t="str">
        <f>IF(V2268=MAX($V$761:$V$2761),Q2268,"")</f>
        <v/>
      </c>
      <c r="X2268" s="253" t="str">
        <f t="shared" si="554"/>
        <v/>
      </c>
      <c r="AB2268" s="253">
        <v>1507</v>
      </c>
      <c r="AC2268" s="253">
        <f t="shared" si="570"/>
        <v>439.60011650658021</v>
      </c>
      <c r="AD2268" s="253">
        <f t="shared" si="555"/>
        <v>2.3541846269974309E-4</v>
      </c>
      <c r="AE2268" s="253">
        <f t="shared" si="556"/>
        <v>0.9787198759977348</v>
      </c>
      <c r="AF2268" s="253">
        <f>IF(OR(AE2268&lt;$T$757,AE2268&gt;$T$758),AD2268,"")</f>
        <v>2.3541846269974309E-4</v>
      </c>
      <c r="AG2268" s="253" t="str">
        <f t="shared" si="557"/>
        <v/>
      </c>
      <c r="AH2268" s="253" t="str">
        <f t="shared" si="558"/>
        <v/>
      </c>
      <c r="AI2268" s="253">
        <f t="shared" si="559"/>
        <v>1.2318878094439308E-6</v>
      </c>
      <c r="AJ2268" s="253" t="str">
        <f t="shared" si="560"/>
        <v/>
      </c>
      <c r="AK2268" s="253" t="str">
        <f t="shared" si="561"/>
        <v/>
      </c>
      <c r="AO2268" s="253">
        <v>1507</v>
      </c>
      <c r="AP2268" s="253">
        <f t="shared" si="562"/>
        <v>2591.6635033886478</v>
      </c>
      <c r="AQ2268" s="253">
        <f t="shared" si="563"/>
        <v>3.9931875220410368E-5</v>
      </c>
      <c r="AR2268" s="253">
        <f t="shared" si="564"/>
        <v>0.9787198759977348</v>
      </c>
      <c r="AS2268" s="253">
        <f>IF(OR(AR2268&lt;$T$757,AR2268&gt;$T$758),AQ2268,"")</f>
        <v>3.9931875220410368E-5</v>
      </c>
      <c r="AT2268" s="253" t="str">
        <f t="shared" si="565"/>
        <v/>
      </c>
      <c r="AU2268" s="253" t="str">
        <f t="shared" si="566"/>
        <v/>
      </c>
      <c r="AV2268" s="253">
        <f t="shared" si="567"/>
        <v>0</v>
      </c>
      <c r="AW2268" s="253">
        <f t="shared" si="568"/>
        <v>3.9931875220410368E-5</v>
      </c>
      <c r="AX2268" s="253" t="str">
        <f t="shared" si="569"/>
        <v/>
      </c>
      <c r="AZ2268" s="259"/>
      <c r="BA2268" s="259">
        <f>BA2267+$BD$753</f>
        <v>9.6767999999999788</v>
      </c>
      <c r="BB2268" s="274">
        <f t="shared" si="552"/>
        <v>0.20764059944026658</v>
      </c>
      <c r="BC2268" s="259">
        <f t="shared" si="553"/>
        <v>3.9237552079834925E-4</v>
      </c>
      <c r="BD2268" s="259" t="str">
        <f t="shared" si="550"/>
        <v/>
      </c>
      <c r="BE2268" s="254" t="str">
        <f t="shared" si="551"/>
        <v/>
      </c>
    </row>
    <row r="2269" spans="1:57" ht="20.100000000000001" customHeight="1" x14ac:dyDescent="0.25">
      <c r="A2269" s="247">
        <v>1508</v>
      </c>
      <c r="B2269" s="247">
        <f>$B$755+(A2269*$B$758)</f>
        <v>4884.4540284499108</v>
      </c>
      <c r="C2269" s="247">
        <f>_xlfn.NORM.DIST($B2269,$B$752,$B$753,0)</f>
        <v>2.1057731000789463E-5</v>
      </c>
      <c r="D2269" s="247">
        <f>_xlfn.NORM.DIST($B2269,$B$752,$B$753,1)</f>
        <v>0.97892317202668633</v>
      </c>
      <c r="E2269" s="247">
        <f>IF(OR(D2269&lt;$F$757,D2269&gt;$F$758),C2269,"")</f>
        <v>2.1057731000789463E-5</v>
      </c>
      <c r="F2269" s="247" t="str">
        <f>IF(AND(D2269&gt;$F$757,D2269&lt;$F$758),C2269,"")</f>
        <v/>
      </c>
      <c r="G2269" s="247" t="str">
        <f>IF(C2269=MAX($C$761:$C$2761),C2269,"")</f>
        <v/>
      </c>
      <c r="H2269" s="247">
        <f>_xlfn.NORM.DIST(B2269,$F$753,$F$754,0)</f>
        <v>0</v>
      </c>
      <c r="I2269" s="247">
        <f>IF(H2269=MAX($H$761:$H$2761),C2269,"")</f>
        <v>2.1057731000789463E-5</v>
      </c>
      <c r="J2269" s="247" t="str">
        <f>IF(I2269=MIN($I$761:$I$2761),I2269,"")</f>
        <v/>
      </c>
      <c r="K2269" s="247"/>
      <c r="L2269" s="247"/>
      <c r="M2269" s="247"/>
      <c r="N2269" s="247"/>
      <c r="O2269" s="247">
        <v>1508</v>
      </c>
      <c r="P2269" s="247">
        <f>$P$755+(O2269*$P$758)</f>
        <v>284.64411644195172</v>
      </c>
      <c r="Q2269" s="247">
        <f>_xlfn.NORM.DIST(P2269,P$752,P$753,0)</f>
        <v>3.6134777806937801E-4</v>
      </c>
      <c r="R2269" s="247">
        <f>_xlfn.NORM.DIST(P2269,P$752,P$753,1)</f>
        <v>0.97892317202668633</v>
      </c>
      <c r="S2269" s="253">
        <f>IF(OR(R2269&lt;$T$757,R2269&gt;$T$758),Q2269,"")</f>
        <v>3.6134777806937801E-4</v>
      </c>
      <c r="T2269" s="253" t="str">
        <f>IF(AND(R2269&gt;$T$757,R2269&lt;$T$758),Q2269,"")</f>
        <v/>
      </c>
      <c r="U2269" s="253" t="str">
        <f>IF(Q2269=MAX($Q$761:$Q$2761),Q2269,"")</f>
        <v/>
      </c>
      <c r="V2269" s="253">
        <f>_xlfn.NORM.DIST(P2269,$T$753,$T$754,0)</f>
        <v>2.5953579681414793E-96</v>
      </c>
      <c r="W2269" s="253" t="str">
        <f>IF(V2269=MAX($V$761:$V$2761),Q2269,"")</f>
        <v/>
      </c>
      <c r="X2269" s="253" t="str">
        <f t="shared" si="554"/>
        <v/>
      </c>
      <c r="AB2269" s="253">
        <v>1508</v>
      </c>
      <c r="AC2269" s="253">
        <f t="shared" si="570"/>
        <v>440.4671778803604</v>
      </c>
      <c r="AD2269" s="253">
        <f t="shared" si="555"/>
        <v>2.3351460490606237E-4</v>
      </c>
      <c r="AE2269" s="253">
        <f t="shared" si="556"/>
        <v>0.97892317202668633</v>
      </c>
      <c r="AF2269" s="253">
        <f>IF(OR(AE2269&lt;$T$757,AE2269&gt;$T$758),AD2269,"")</f>
        <v>2.3351460490606237E-4</v>
      </c>
      <c r="AG2269" s="253" t="str">
        <f t="shared" si="557"/>
        <v/>
      </c>
      <c r="AH2269" s="253" t="str">
        <f t="shared" si="558"/>
        <v/>
      </c>
      <c r="AI2269" s="253">
        <f t="shared" si="559"/>
        <v>1.213181419533907E-6</v>
      </c>
      <c r="AJ2269" s="253" t="str">
        <f t="shared" si="560"/>
        <v/>
      </c>
      <c r="AK2269" s="253" t="str">
        <f t="shared" si="561"/>
        <v/>
      </c>
      <c r="AO2269" s="253">
        <v>1508</v>
      </c>
      <c r="AP2269" s="253">
        <f t="shared" si="562"/>
        <v>2596.7752657227475</v>
      </c>
      <c r="AQ2269" s="253">
        <f t="shared" si="563"/>
        <v>3.9608941279788953E-5</v>
      </c>
      <c r="AR2269" s="253">
        <f t="shared" si="564"/>
        <v>0.97892317202668633</v>
      </c>
      <c r="AS2269" s="253">
        <f>IF(OR(AR2269&lt;$T$757,AR2269&gt;$T$758),AQ2269,"")</f>
        <v>3.9608941279788953E-5</v>
      </c>
      <c r="AT2269" s="253" t="str">
        <f t="shared" si="565"/>
        <v/>
      </c>
      <c r="AU2269" s="253" t="str">
        <f t="shared" si="566"/>
        <v/>
      </c>
      <c r="AV2269" s="253">
        <f t="shared" si="567"/>
        <v>0</v>
      </c>
      <c r="AW2269" s="253">
        <f t="shared" si="568"/>
        <v>3.9608941279788953E-5</v>
      </c>
      <c r="AX2269" s="253" t="str">
        <f t="shared" si="569"/>
        <v/>
      </c>
      <c r="AZ2269" s="259"/>
      <c r="BA2269" s="259">
        <f>BA2268+$BD$753</f>
        <v>9.683199999999978</v>
      </c>
      <c r="BB2269" s="274">
        <f t="shared" si="552"/>
        <v>0.20724822391946823</v>
      </c>
      <c r="BC2269" s="259">
        <f t="shared" si="553"/>
        <v>3.9176872915924754E-4</v>
      </c>
      <c r="BD2269" s="259" t="str">
        <f t="shared" si="550"/>
        <v/>
      </c>
      <c r="BE2269" s="254" t="str">
        <f t="shared" si="551"/>
        <v/>
      </c>
    </row>
    <row r="2270" spans="1:57" ht="20.100000000000001" customHeight="1" x14ac:dyDescent="0.25">
      <c r="A2270" s="248">
        <v>1509</v>
      </c>
      <c r="B2270" s="247">
        <f>$B$755+(A2270*$B$758)</f>
        <v>4894.0690954350484</v>
      </c>
      <c r="C2270" s="247">
        <f>_xlfn.NORM.DIST($B2270,$B$752,$B$753,0)</f>
        <v>2.0887100368014174E-5</v>
      </c>
      <c r="D2270" s="247">
        <f>_xlfn.NORM.DIST($B2270,$B$752,$B$753,1)</f>
        <v>0.97912482236485621</v>
      </c>
      <c r="E2270" s="247">
        <f>IF(OR(D2270&lt;$F$757,D2270&gt;$F$758),C2270,"")</f>
        <v>2.0887100368014174E-5</v>
      </c>
      <c r="F2270" s="247" t="str">
        <f>IF(AND(D2270&gt;$F$757,D2270&lt;$F$758),C2270,"")</f>
        <v/>
      </c>
      <c r="G2270" s="247" t="str">
        <f>IF(C2270=MAX($C$761:$C$2761),C2270,"")</f>
        <v/>
      </c>
      <c r="H2270" s="247">
        <f>_xlfn.NORM.DIST(B2270,$F$753,$F$754,0)</f>
        <v>0</v>
      </c>
      <c r="I2270" s="247">
        <f>IF(H2270=MAX($H$761:$H$2761),C2270,"")</f>
        <v>2.0887100368014174E-5</v>
      </c>
      <c r="J2270" s="247" t="str">
        <f>IF(I2270=MIN($I$761:$I$2761),I2270,"")</f>
        <v/>
      </c>
      <c r="K2270" s="247"/>
      <c r="L2270" s="247"/>
      <c r="M2270" s="247"/>
      <c r="N2270" s="247"/>
      <c r="O2270" s="248">
        <v>1509</v>
      </c>
      <c r="P2270" s="247">
        <f>$P$755+(O2270*$P$758)</f>
        <v>285.20443950581387</v>
      </c>
      <c r="Q2270" s="247">
        <f>_xlfn.NORM.DIST(P2270,P$752,P$753,0)</f>
        <v>3.5841977979541375E-4</v>
      </c>
      <c r="R2270" s="247">
        <f>_xlfn.NORM.DIST(P2270,P$752,P$753,1)</f>
        <v>0.97912482236485621</v>
      </c>
      <c r="S2270" s="253">
        <f>IF(OR(R2270&lt;$T$757,R2270&gt;$T$758),Q2270,"")</f>
        <v>3.5841977979541375E-4</v>
      </c>
      <c r="T2270" s="253" t="str">
        <f>IF(AND(R2270&gt;$T$757,R2270&lt;$T$758),Q2270,"")</f>
        <v/>
      </c>
      <c r="U2270" s="253" t="str">
        <f>IF(Q2270=MAX($Q$761:$Q$2761),Q2270,"")</f>
        <v/>
      </c>
      <c r="V2270" s="253">
        <f>_xlfn.NORM.DIST(P2270,$T$753,$T$754,0)</f>
        <v>2.3891047540900408E-96</v>
      </c>
      <c r="W2270" s="253" t="str">
        <f>IF(V2270=MAX($V$761:$V$2761),Q2270,"")</f>
        <v/>
      </c>
      <c r="X2270" s="253" t="str">
        <f t="shared" si="554"/>
        <v/>
      </c>
      <c r="AB2270" s="259">
        <v>1509</v>
      </c>
      <c r="AC2270" s="253">
        <f t="shared" si="570"/>
        <v>441.33423925414058</v>
      </c>
      <c r="AD2270" s="253">
        <f t="shared" si="555"/>
        <v>2.3162243785369125E-4</v>
      </c>
      <c r="AE2270" s="253">
        <f t="shared" si="556"/>
        <v>0.97912482236485621</v>
      </c>
      <c r="AF2270" s="253">
        <f>IF(OR(AE2270&lt;$T$757,AE2270&gt;$T$758),AD2270,"")</f>
        <v>2.3162243785369125E-4</v>
      </c>
      <c r="AG2270" s="253" t="str">
        <f t="shared" si="557"/>
        <v/>
      </c>
      <c r="AH2270" s="253" t="str">
        <f t="shared" si="558"/>
        <v/>
      </c>
      <c r="AI2270" s="253">
        <f t="shared" si="559"/>
        <v>1.1947399727971541E-6</v>
      </c>
      <c r="AJ2270" s="253" t="str">
        <f t="shared" si="560"/>
        <v/>
      </c>
      <c r="AK2270" s="253" t="str">
        <f t="shared" si="561"/>
        <v/>
      </c>
      <c r="AO2270" s="259">
        <v>1509</v>
      </c>
      <c r="AP2270" s="253">
        <f t="shared" si="562"/>
        <v>2601.8870280568472</v>
      </c>
      <c r="AQ2270" s="253">
        <f t="shared" si="563"/>
        <v>3.9287990332420716E-5</v>
      </c>
      <c r="AR2270" s="253">
        <f t="shared" si="564"/>
        <v>0.97912482236485621</v>
      </c>
      <c r="AS2270" s="253">
        <f>IF(OR(AR2270&lt;$T$757,AR2270&gt;$T$758),AQ2270,"")</f>
        <v>3.9287990332420716E-5</v>
      </c>
      <c r="AT2270" s="253" t="str">
        <f t="shared" si="565"/>
        <v/>
      </c>
      <c r="AU2270" s="253" t="str">
        <f t="shared" si="566"/>
        <v/>
      </c>
      <c r="AV2270" s="253">
        <f t="shared" si="567"/>
        <v>0</v>
      </c>
      <c r="AW2270" s="253">
        <f t="shared" si="568"/>
        <v>3.9287990332420716E-5</v>
      </c>
      <c r="AX2270" s="253" t="str">
        <f t="shared" si="569"/>
        <v/>
      </c>
      <c r="AZ2270" s="259"/>
      <c r="BA2270" s="259">
        <f>BA2269+$BD$753</f>
        <v>9.6895999999999773</v>
      </c>
      <c r="BB2270" s="274">
        <f t="shared" si="552"/>
        <v>0.20685645519030899</v>
      </c>
      <c r="BC2270" s="259">
        <f t="shared" si="553"/>
        <v>3.9116244899092822E-4</v>
      </c>
      <c r="BD2270" s="259" t="str">
        <f t="shared" si="550"/>
        <v/>
      </c>
      <c r="BE2270" s="254" t="str">
        <f t="shared" si="551"/>
        <v/>
      </c>
    </row>
    <row r="2271" spans="1:57" ht="20.100000000000001" customHeight="1" x14ac:dyDescent="0.25">
      <c r="A2271" s="247">
        <v>1510</v>
      </c>
      <c r="B2271" s="247">
        <f>$B$755+(A2271*$B$758)</f>
        <v>4903.6841624201861</v>
      </c>
      <c r="C2271" s="247">
        <f>_xlfn.NORM.DIST($B2271,$B$752,$B$753,0)</f>
        <v>2.0717520870961663E-5</v>
      </c>
      <c r="D2271" s="247">
        <f>_xlfn.NORM.DIST($B2271,$B$752,$B$753,1)</f>
        <v>0.97932483713392993</v>
      </c>
      <c r="E2271" s="247">
        <f>IF(OR(D2271&lt;$F$757,D2271&gt;$F$758),C2271,"")</f>
        <v>2.0717520870961663E-5</v>
      </c>
      <c r="F2271" s="247" t="str">
        <f>IF(AND(D2271&gt;$F$757,D2271&lt;$F$758),C2271,"")</f>
        <v/>
      </c>
      <c r="G2271" s="247" t="str">
        <f>IF(C2271=MAX($C$761:$C$2761),C2271,"")</f>
        <v/>
      </c>
      <c r="H2271" s="247">
        <f>_xlfn.NORM.DIST(B2271,$F$753,$F$754,0)</f>
        <v>0</v>
      </c>
      <c r="I2271" s="247">
        <f>IF(H2271=MAX($H$761:$H$2761),C2271,"")</f>
        <v>2.0717520870961663E-5</v>
      </c>
      <c r="J2271" s="247" t="str">
        <f>IF(I2271=MIN($I$761:$I$2761),I2271,"")</f>
        <v/>
      </c>
      <c r="K2271" s="247"/>
      <c r="L2271" s="247"/>
      <c r="M2271" s="247"/>
      <c r="N2271" s="247"/>
      <c r="O2271" s="247">
        <v>1510</v>
      </c>
      <c r="P2271" s="247">
        <f>$P$755+(O2271*$P$758)</f>
        <v>285.76476256967601</v>
      </c>
      <c r="Q2271" s="247">
        <f>_xlfn.NORM.DIST(P2271,P$752,P$753,0)</f>
        <v>3.555098188663964E-4</v>
      </c>
      <c r="R2271" s="247">
        <f>_xlfn.NORM.DIST(P2271,P$752,P$753,1)</f>
        <v>0.97932483713393004</v>
      </c>
      <c r="S2271" s="253">
        <f>IF(OR(R2271&lt;$T$757,R2271&gt;$T$758),Q2271,"")</f>
        <v>3.555098188663964E-4</v>
      </c>
      <c r="T2271" s="253" t="str">
        <f>IF(AND(R2271&gt;$T$757,R2271&lt;$T$758),Q2271,"")</f>
        <v/>
      </c>
      <c r="U2271" s="253" t="str">
        <f>IF(Q2271=MAX($Q$761:$Q$2761),Q2271,"")</f>
        <v/>
      </c>
      <c r="V2271" s="253">
        <f>_xlfn.NORM.DIST(P2271,$T$753,$T$754,0)</f>
        <v>2.1992073046048851E-96</v>
      </c>
      <c r="W2271" s="253" t="str">
        <f>IF(V2271=MAX($V$761:$V$2761),Q2271,"")</f>
        <v/>
      </c>
      <c r="X2271" s="253" t="str">
        <f t="shared" si="554"/>
        <v/>
      </c>
      <c r="AB2271" s="253">
        <v>1510</v>
      </c>
      <c r="AC2271" s="253">
        <f t="shared" si="570"/>
        <v>442.20130062792077</v>
      </c>
      <c r="AD2271" s="253">
        <f t="shared" si="555"/>
        <v>2.2974192711619073E-4</v>
      </c>
      <c r="AE2271" s="253">
        <f t="shared" si="556"/>
        <v>0.97932483713392993</v>
      </c>
      <c r="AF2271" s="253">
        <f>IF(OR(AE2271&lt;$T$757,AE2271&gt;$T$758),AD2271,"")</f>
        <v>2.2974192711619073E-4</v>
      </c>
      <c r="AG2271" s="253" t="str">
        <f t="shared" si="557"/>
        <v/>
      </c>
      <c r="AH2271" s="253" t="str">
        <f t="shared" si="558"/>
        <v/>
      </c>
      <c r="AI2271" s="253">
        <f t="shared" si="559"/>
        <v>1.1765600274959677E-6</v>
      </c>
      <c r="AJ2271" s="253" t="str">
        <f t="shared" si="560"/>
        <v/>
      </c>
      <c r="AK2271" s="253" t="str">
        <f t="shared" si="561"/>
        <v/>
      </c>
      <c r="AO2271" s="253">
        <v>1510</v>
      </c>
      <c r="AP2271" s="253">
        <f t="shared" si="562"/>
        <v>2606.9987903909469</v>
      </c>
      <c r="AQ2271" s="253">
        <f t="shared" si="563"/>
        <v>3.8969016538864454E-5</v>
      </c>
      <c r="AR2271" s="253">
        <f t="shared" si="564"/>
        <v>0.97932483713392993</v>
      </c>
      <c r="AS2271" s="253">
        <f>IF(OR(AR2271&lt;$T$757,AR2271&gt;$T$758),AQ2271,"")</f>
        <v>3.8969016538864454E-5</v>
      </c>
      <c r="AT2271" s="253" t="str">
        <f t="shared" si="565"/>
        <v/>
      </c>
      <c r="AU2271" s="253" t="str">
        <f t="shared" si="566"/>
        <v/>
      </c>
      <c r="AV2271" s="253">
        <f t="shared" si="567"/>
        <v>0</v>
      </c>
      <c r="AW2271" s="253">
        <f t="shared" si="568"/>
        <v>3.8969016538864454E-5</v>
      </c>
      <c r="AX2271" s="253" t="str">
        <f t="shared" si="569"/>
        <v/>
      </c>
      <c r="AZ2271" s="259"/>
      <c r="BA2271" s="259">
        <f>BA2270+$BD$753</f>
        <v>9.6959999999999766</v>
      </c>
      <c r="BB2271" s="274">
        <f t="shared" si="552"/>
        <v>0.20646529274131806</v>
      </c>
      <c r="BC2271" s="259">
        <f t="shared" si="553"/>
        <v>3.905566813860728E-4</v>
      </c>
      <c r="BD2271" s="259" t="str">
        <f t="shared" si="550"/>
        <v/>
      </c>
      <c r="BE2271" s="254" t="str">
        <f t="shared" si="551"/>
        <v/>
      </c>
    </row>
    <row r="2272" spans="1:57" ht="20.100000000000001" customHeight="1" x14ac:dyDescent="0.25">
      <c r="A2272" s="247">
        <v>1511</v>
      </c>
      <c r="B2272" s="247">
        <f>$B$755+(A2272*$B$758)</f>
        <v>4913.2992294053238</v>
      </c>
      <c r="C2272" s="247">
        <f>_xlfn.NORM.DIST($B2272,$B$752,$B$753,0)</f>
        <v>2.0548989380077435E-5</v>
      </c>
      <c r="D2272" s="247">
        <f>_xlfn.NORM.DIST($B2272,$B$752,$B$753,1)</f>
        <v>0.97952322642562251</v>
      </c>
      <c r="E2272" s="247">
        <f>IF(OR(D2272&lt;$F$757,D2272&gt;$F$758),C2272,"")</f>
        <v>2.0548989380077435E-5</v>
      </c>
      <c r="F2272" s="247" t="str">
        <f>IF(AND(D2272&gt;$F$757,D2272&lt;$F$758),C2272,"")</f>
        <v/>
      </c>
      <c r="G2272" s="247" t="str">
        <f>IF(C2272=MAX($C$761:$C$2761),C2272,"")</f>
        <v/>
      </c>
      <c r="H2272" s="247">
        <f>_xlfn.NORM.DIST(B2272,$F$753,$F$754,0)</f>
        <v>0</v>
      </c>
      <c r="I2272" s="247">
        <f>IF(H2272=MAX($H$761:$H$2761),C2272,"")</f>
        <v>2.0548989380077435E-5</v>
      </c>
      <c r="J2272" s="247" t="str">
        <f>IF(I2272=MIN($I$761:$I$2761),I2272,"")</f>
        <v/>
      </c>
      <c r="K2272" s="247"/>
      <c r="L2272" s="247"/>
      <c r="M2272" s="247"/>
      <c r="N2272" s="247"/>
      <c r="O2272" s="247">
        <v>1511</v>
      </c>
      <c r="P2272" s="247">
        <f>$P$755+(O2272*$P$758)</f>
        <v>286.32508563353804</v>
      </c>
      <c r="Q2272" s="247">
        <f>_xlfn.NORM.DIST(P2272,P$752,P$753,0)</f>
        <v>3.5261784157960142E-4</v>
      </c>
      <c r="R2272" s="247">
        <f>_xlfn.NORM.DIST(P2272,P$752,P$753,1)</f>
        <v>0.97952322642562251</v>
      </c>
      <c r="S2272" s="253">
        <f>IF(OR(R2272&lt;$T$757,R2272&gt;$T$758),Q2272,"")</f>
        <v>3.5261784157960142E-4</v>
      </c>
      <c r="T2272" s="253" t="str">
        <f>IF(AND(R2272&gt;$T$757,R2272&lt;$T$758),Q2272,"")</f>
        <v/>
      </c>
      <c r="U2272" s="253" t="str">
        <f>IF(Q2272=MAX($Q$761:$Q$2761),Q2272,"")</f>
        <v/>
      </c>
      <c r="V2272" s="253">
        <f>_xlfn.NORM.DIST(P2272,$T$753,$T$754,0)</f>
        <v>2.0243714206179334E-96</v>
      </c>
      <c r="W2272" s="253" t="str">
        <f>IF(V2272=MAX($V$761:$V$2761),Q2272,"")</f>
        <v/>
      </c>
      <c r="X2272" s="253" t="str">
        <f t="shared" si="554"/>
        <v/>
      </c>
      <c r="AB2272" s="253">
        <v>1511</v>
      </c>
      <c r="AC2272" s="253">
        <f t="shared" si="570"/>
        <v>443.06836200170119</v>
      </c>
      <c r="AD2272" s="253">
        <f t="shared" si="555"/>
        <v>2.2787303798912413E-4</v>
      </c>
      <c r="AE2272" s="253">
        <f t="shared" si="556"/>
        <v>0.97952322642562251</v>
      </c>
      <c r="AF2272" s="253">
        <f>IF(OR(AE2272&lt;$T$757,AE2272&gt;$T$758),AD2272,"")</f>
        <v>2.2787303798912413E-4</v>
      </c>
      <c r="AG2272" s="253" t="str">
        <f t="shared" si="557"/>
        <v/>
      </c>
      <c r="AH2272" s="253" t="str">
        <f t="shared" si="558"/>
        <v/>
      </c>
      <c r="AI2272" s="253">
        <f t="shared" si="559"/>
        <v>1.1586381817807868E-6</v>
      </c>
      <c r="AJ2272" s="253" t="str">
        <f t="shared" si="560"/>
        <v/>
      </c>
      <c r="AK2272" s="253" t="str">
        <f t="shared" si="561"/>
        <v/>
      </c>
      <c r="AO2272" s="253">
        <v>1511</v>
      </c>
      <c r="AP2272" s="253">
        <f t="shared" si="562"/>
        <v>2612.1105527250465</v>
      </c>
      <c r="AQ2272" s="253">
        <f t="shared" si="563"/>
        <v>3.8652014012524954E-5</v>
      </c>
      <c r="AR2272" s="253">
        <f t="shared" si="564"/>
        <v>0.97952322642562251</v>
      </c>
      <c r="AS2272" s="253">
        <f>IF(OR(AR2272&lt;$T$757,AR2272&gt;$T$758),AQ2272,"")</f>
        <v>3.8652014012524954E-5</v>
      </c>
      <c r="AT2272" s="253" t="str">
        <f t="shared" si="565"/>
        <v/>
      </c>
      <c r="AU2272" s="253" t="str">
        <f t="shared" si="566"/>
        <v/>
      </c>
      <c r="AV2272" s="253">
        <f t="shared" si="567"/>
        <v>0</v>
      </c>
      <c r="AW2272" s="253">
        <f t="shared" si="568"/>
        <v>3.8652014012524954E-5</v>
      </c>
      <c r="AX2272" s="253" t="str">
        <f t="shared" si="569"/>
        <v/>
      </c>
      <c r="AZ2272" s="259"/>
      <c r="BA2272" s="259">
        <f>BA2271+$BD$753</f>
        <v>9.7023999999999759</v>
      </c>
      <c r="BB2272" s="274">
        <f t="shared" si="552"/>
        <v>0.20607473605993198</v>
      </c>
      <c r="BC2272" s="259">
        <f t="shared" si="553"/>
        <v>3.8995142743170064E-4</v>
      </c>
      <c r="BD2272" s="259" t="str">
        <f t="shared" si="550"/>
        <v/>
      </c>
      <c r="BE2272" s="254" t="str">
        <f t="shared" si="551"/>
        <v/>
      </c>
    </row>
    <row r="2273" spans="1:57" ht="20.100000000000001" customHeight="1" x14ac:dyDescent="0.25">
      <c r="A2273" s="247">
        <v>1512</v>
      </c>
      <c r="B2273" s="247">
        <f>$B$755+(A2273*$B$758)</f>
        <v>4922.9142963904615</v>
      </c>
      <c r="C2273" s="247">
        <f>_xlfn.NORM.DIST($B2273,$B$752,$B$753,0)</f>
        <v>2.0381502741141032E-5</v>
      </c>
      <c r="D2273" s="247">
        <f>_xlfn.NORM.DIST($B2273,$B$752,$B$753,1)</f>
        <v>0.97972000030143902</v>
      </c>
      <c r="E2273" s="247">
        <f>IF(OR(D2273&lt;$F$757,D2273&gt;$F$758),C2273,"")</f>
        <v>2.0381502741141032E-5</v>
      </c>
      <c r="F2273" s="247" t="str">
        <f>IF(AND(D2273&gt;$F$757,D2273&lt;$F$758),C2273,"")</f>
        <v/>
      </c>
      <c r="G2273" s="247" t="str">
        <f>IF(C2273=MAX($C$761:$C$2761),C2273,"")</f>
        <v/>
      </c>
      <c r="H2273" s="247">
        <f>_xlfn.NORM.DIST(B2273,$F$753,$F$754,0)</f>
        <v>0</v>
      </c>
      <c r="I2273" s="247">
        <f>IF(H2273=MAX($H$761:$H$2761),C2273,"")</f>
        <v>2.0381502741141032E-5</v>
      </c>
      <c r="J2273" s="247" t="str">
        <f>IF(I2273=MIN($I$761:$I$2761),I2273,"")</f>
        <v/>
      </c>
      <c r="K2273" s="247"/>
      <c r="L2273" s="247"/>
      <c r="M2273" s="247"/>
      <c r="N2273" s="247"/>
      <c r="O2273" s="247">
        <v>1512</v>
      </c>
      <c r="P2273" s="247">
        <f>$P$755+(O2273*$P$758)</f>
        <v>286.88540869740018</v>
      </c>
      <c r="Q2273" s="247">
        <f>_xlfn.NORM.DIST(P2273,P$752,P$753,0)</f>
        <v>3.4974379380903604E-4</v>
      </c>
      <c r="R2273" s="247">
        <f>_xlfn.NORM.DIST(P2273,P$752,P$753,1)</f>
        <v>0.97972000030143902</v>
      </c>
      <c r="S2273" s="253">
        <f>IF(OR(R2273&lt;$T$757,R2273&gt;$T$758),Q2273,"")</f>
        <v>3.4974379380903604E-4</v>
      </c>
      <c r="T2273" s="253" t="str">
        <f>IF(AND(R2273&gt;$T$757,R2273&lt;$T$758),Q2273,"")</f>
        <v/>
      </c>
      <c r="U2273" s="253" t="str">
        <f>IF(Q2273=MAX($Q$761:$Q$2761),Q2273,"")</f>
        <v/>
      </c>
      <c r="V2273" s="253">
        <f>_xlfn.NORM.DIST(P2273,$T$753,$T$754,0)</f>
        <v>1.863405087498789E-96</v>
      </c>
      <c r="W2273" s="253" t="str">
        <f>IF(V2273=MAX($V$761:$V$2761),Q2273,"")</f>
        <v/>
      </c>
      <c r="X2273" s="253" t="str">
        <f t="shared" si="554"/>
        <v/>
      </c>
      <c r="AB2273" s="253">
        <v>1512</v>
      </c>
      <c r="AC2273" s="253">
        <f t="shared" si="570"/>
        <v>443.93542337548138</v>
      </c>
      <c r="AD2273" s="253">
        <f t="shared" si="555"/>
        <v>2.2601573549452903E-4</v>
      </c>
      <c r="AE2273" s="253">
        <f t="shared" si="556"/>
        <v>0.97972000030143902</v>
      </c>
      <c r="AF2273" s="253">
        <f>IF(OR(AE2273&lt;$T$757,AE2273&gt;$T$758),AD2273,"")</f>
        <v>2.2601573549452903E-4</v>
      </c>
      <c r="AG2273" s="253" t="str">
        <f t="shared" si="557"/>
        <v/>
      </c>
      <c r="AH2273" s="253" t="str">
        <f t="shared" si="558"/>
        <v/>
      </c>
      <c r="AI2273" s="253">
        <f t="shared" si="559"/>
        <v>1.1409710732993128E-6</v>
      </c>
      <c r="AJ2273" s="253" t="str">
        <f t="shared" si="560"/>
        <v/>
      </c>
      <c r="AK2273" s="253" t="str">
        <f t="shared" si="561"/>
        <v/>
      </c>
      <c r="AO2273" s="253">
        <v>1512</v>
      </c>
      <c r="AP2273" s="253">
        <f t="shared" si="562"/>
        <v>2617.2223150591471</v>
      </c>
      <c r="AQ2273" s="253">
        <f t="shared" si="563"/>
        <v>3.8336976820410854E-5</v>
      </c>
      <c r="AR2273" s="253">
        <f t="shared" si="564"/>
        <v>0.97972000030143902</v>
      </c>
      <c r="AS2273" s="253">
        <f>IF(OR(AR2273&lt;$T$757,AR2273&gt;$T$758),AQ2273,"")</f>
        <v>3.8336976820410854E-5</v>
      </c>
      <c r="AT2273" s="253" t="str">
        <f t="shared" si="565"/>
        <v/>
      </c>
      <c r="AU2273" s="253" t="str">
        <f t="shared" si="566"/>
        <v/>
      </c>
      <c r="AV2273" s="253">
        <f t="shared" si="567"/>
        <v>0</v>
      </c>
      <c r="AW2273" s="253">
        <f t="shared" si="568"/>
        <v>3.8336976820410854E-5</v>
      </c>
      <c r="AX2273" s="253" t="str">
        <f t="shared" si="569"/>
        <v/>
      </c>
      <c r="AZ2273" s="259"/>
      <c r="BA2273" s="259">
        <f>BA2272+$BD$753</f>
        <v>9.7087999999999752</v>
      </c>
      <c r="BB2273" s="274">
        <f t="shared" si="552"/>
        <v>0.20568478463250028</v>
      </c>
      <c r="BC2273" s="259">
        <f t="shared" si="553"/>
        <v>3.8934668820708729E-4</v>
      </c>
      <c r="BD2273" s="259" t="str">
        <f t="shared" si="550"/>
        <v/>
      </c>
      <c r="BE2273" s="254" t="str">
        <f t="shared" si="551"/>
        <v/>
      </c>
    </row>
    <row r="2274" spans="1:57" ht="20.100000000000001" customHeight="1" x14ac:dyDescent="0.25">
      <c r="A2274" s="247">
        <v>1513</v>
      </c>
      <c r="B2274" s="247">
        <f>$B$755+(A2274*$B$758)</f>
        <v>4932.5293633755991</v>
      </c>
      <c r="C2274" s="247">
        <f>_xlfn.NORM.DIST($B2274,$B$752,$B$753,0)</f>
        <v>2.0215057775667695E-5</v>
      </c>
      <c r="D2274" s="247">
        <f>_xlfn.NORM.DIST($B2274,$B$752,$B$753,1)</f>
        <v>0.97991516879243945</v>
      </c>
      <c r="E2274" s="247">
        <f>IF(OR(D2274&lt;$F$757,D2274&gt;$F$758),C2274,"")</f>
        <v>2.0215057775667695E-5</v>
      </c>
      <c r="F2274" s="247" t="str">
        <f>IF(AND(D2274&gt;$F$757,D2274&lt;$F$758),C2274,"")</f>
        <v/>
      </c>
      <c r="G2274" s="247" t="str">
        <f>IF(C2274=MAX($C$761:$C$2761),C2274,"")</f>
        <v/>
      </c>
      <c r="H2274" s="247">
        <f>_xlfn.NORM.DIST(B2274,$F$753,$F$754,0)</f>
        <v>0</v>
      </c>
      <c r="I2274" s="247">
        <f>IF(H2274=MAX($H$761:$H$2761),C2274,"")</f>
        <v>2.0215057775667695E-5</v>
      </c>
      <c r="J2274" s="247" t="str">
        <f>IF(I2274=MIN($I$761:$I$2761),I2274,"")</f>
        <v/>
      </c>
      <c r="K2274" s="247"/>
      <c r="L2274" s="247"/>
      <c r="M2274" s="247"/>
      <c r="N2274" s="247"/>
      <c r="O2274" s="247">
        <v>1513</v>
      </c>
      <c r="P2274" s="247">
        <f>$P$755+(O2274*$P$758)</f>
        <v>287.44573176126232</v>
      </c>
      <c r="Q2274" s="247">
        <f>_xlfn.NORM.DIST(P2274,P$752,P$753,0)</f>
        <v>3.4688762101233871E-4</v>
      </c>
      <c r="R2274" s="247">
        <f>_xlfn.NORM.DIST(P2274,P$752,P$753,1)</f>
        <v>0.97991516879243945</v>
      </c>
      <c r="S2274" s="253">
        <f>IF(OR(R2274&lt;$T$757,R2274&gt;$T$758),Q2274,"")</f>
        <v>3.4688762101233871E-4</v>
      </c>
      <c r="T2274" s="253" t="str">
        <f>IF(AND(R2274&gt;$T$757,R2274&lt;$T$758),Q2274,"")</f>
        <v/>
      </c>
      <c r="U2274" s="253" t="str">
        <f>IF(Q2274=MAX($Q$761:$Q$2761),Q2274,"")</f>
        <v/>
      </c>
      <c r="V2274" s="253">
        <f>_xlfn.NORM.DIST(P2274,$T$753,$T$754,0)</f>
        <v>1.7152104246977852E-96</v>
      </c>
      <c r="W2274" s="253" t="str">
        <f>IF(V2274=MAX($V$761:$V$2761),Q2274,"")</f>
        <v/>
      </c>
      <c r="X2274" s="253" t="str">
        <f t="shared" si="554"/>
        <v/>
      </c>
      <c r="AB2274" s="253">
        <v>1513</v>
      </c>
      <c r="AC2274" s="253">
        <f t="shared" si="570"/>
        <v>444.80248474926157</v>
      </c>
      <c r="AD2274" s="253">
        <f t="shared" si="555"/>
        <v>2.2416998438536882E-4</v>
      </c>
      <c r="AE2274" s="253">
        <f t="shared" si="556"/>
        <v>0.97991516879243945</v>
      </c>
      <c r="AF2274" s="253">
        <f>IF(OR(AE2274&lt;$T$757,AE2274&gt;$T$758),AD2274,"")</f>
        <v>2.2416998438536882E-4</v>
      </c>
      <c r="AG2274" s="253" t="str">
        <f t="shared" si="557"/>
        <v/>
      </c>
      <c r="AH2274" s="253" t="str">
        <f t="shared" si="558"/>
        <v/>
      </c>
      <c r="AI2274" s="253">
        <f t="shared" si="559"/>
        <v>1.1235553788083907E-6</v>
      </c>
      <c r="AJ2274" s="253" t="str">
        <f t="shared" si="560"/>
        <v/>
      </c>
      <c r="AK2274" s="253" t="str">
        <f t="shared" si="561"/>
        <v/>
      </c>
      <c r="AO2274" s="253">
        <v>1513</v>
      </c>
      <c r="AP2274" s="253">
        <f t="shared" si="562"/>
        <v>2622.3340773932468</v>
      </c>
      <c r="AQ2274" s="253">
        <f t="shared" si="563"/>
        <v>3.8023898983890766E-5</v>
      </c>
      <c r="AR2274" s="253">
        <f t="shared" si="564"/>
        <v>0.97991516879243945</v>
      </c>
      <c r="AS2274" s="253">
        <f>IF(OR(AR2274&lt;$T$757,AR2274&gt;$T$758),AQ2274,"")</f>
        <v>3.8023898983890766E-5</v>
      </c>
      <c r="AT2274" s="253" t="str">
        <f t="shared" si="565"/>
        <v/>
      </c>
      <c r="AU2274" s="253" t="str">
        <f t="shared" si="566"/>
        <v/>
      </c>
      <c r="AV2274" s="253">
        <f t="shared" si="567"/>
        <v>0</v>
      </c>
      <c r="AW2274" s="253">
        <f t="shared" si="568"/>
        <v>3.8023898983890766E-5</v>
      </c>
      <c r="AX2274" s="253" t="str">
        <f t="shared" si="569"/>
        <v/>
      </c>
      <c r="AZ2274" s="259"/>
      <c r="BA2274" s="259">
        <f>BA2273+$BD$753</f>
        <v>9.7151999999999745</v>
      </c>
      <c r="BB2274" s="274">
        <f t="shared" si="552"/>
        <v>0.2052954379442932</v>
      </c>
      <c r="BC2274" s="259">
        <f t="shared" si="553"/>
        <v>3.8874246478404206E-4</v>
      </c>
      <c r="BD2274" s="259" t="str">
        <f t="shared" si="550"/>
        <v/>
      </c>
      <c r="BE2274" s="254" t="str">
        <f t="shared" si="551"/>
        <v/>
      </c>
    </row>
    <row r="2275" spans="1:57" ht="20.100000000000001" customHeight="1" x14ac:dyDescent="0.25">
      <c r="A2275" s="247">
        <v>1514</v>
      </c>
      <c r="B2275" s="247">
        <f>$B$755+(A2275*$B$758)</f>
        <v>4942.1444303607368</v>
      </c>
      <c r="C2275" s="247">
        <f>_xlfn.NORM.DIST($B2275,$B$752,$B$753,0)</f>
        <v>2.0049651281308727E-5</v>
      </c>
      <c r="D2275" s="247">
        <f>_xlfn.NORM.DIST($B2275,$B$752,$B$753,1)</f>
        <v>0.98010874189900754</v>
      </c>
      <c r="E2275" s="247">
        <f>IF(OR(D2275&lt;$F$757,D2275&gt;$F$758),C2275,"")</f>
        <v>2.0049651281308727E-5</v>
      </c>
      <c r="F2275" s="247" t="str">
        <f>IF(AND(D2275&gt;$F$757,D2275&lt;$F$758),C2275,"")</f>
        <v/>
      </c>
      <c r="G2275" s="247" t="str">
        <f>IF(C2275=MAX($C$761:$C$2761),C2275,"")</f>
        <v/>
      </c>
      <c r="H2275" s="247">
        <f>_xlfn.NORM.DIST(B2275,$F$753,$F$754,0)</f>
        <v>0</v>
      </c>
      <c r="I2275" s="247">
        <f>IF(H2275=MAX($H$761:$H$2761),C2275,"")</f>
        <v>2.0049651281308727E-5</v>
      </c>
      <c r="J2275" s="247" t="str">
        <f>IF(I2275=MIN($I$761:$I$2761),I2275,"")</f>
        <v/>
      </c>
      <c r="K2275" s="247"/>
      <c r="L2275" s="247"/>
      <c r="M2275" s="247"/>
      <c r="N2275" s="247"/>
      <c r="O2275" s="247">
        <v>1514</v>
      </c>
      <c r="P2275" s="247">
        <f>$P$755+(O2275*$P$758)</f>
        <v>288.00605482512435</v>
      </c>
      <c r="Q2275" s="247">
        <f>_xlfn.NORM.DIST(P2275,P$752,P$753,0)</f>
        <v>3.4404926823764474E-4</v>
      </c>
      <c r="R2275" s="247">
        <f>_xlfn.NORM.DIST(P2275,P$752,P$753,1)</f>
        <v>0.98010874189900754</v>
      </c>
      <c r="S2275" s="253">
        <f>IF(OR(R2275&lt;$T$757,R2275&gt;$T$758),Q2275,"")</f>
        <v>3.4404926823764474E-4</v>
      </c>
      <c r="T2275" s="253" t="str">
        <f>IF(AND(R2275&gt;$T$757,R2275&lt;$T$758),Q2275,"")</f>
        <v/>
      </c>
      <c r="U2275" s="253" t="str">
        <f>IF(Q2275=MAX($Q$761:$Q$2761),Q2275,"")</f>
        <v/>
      </c>
      <c r="V2275" s="253">
        <f>_xlfn.NORM.DIST(P2275,$T$753,$T$754,0)</f>
        <v>1.5787762682179832E-96</v>
      </c>
      <c r="W2275" s="253" t="str">
        <f>IF(V2275=MAX($V$761:$V$2761),Q2275,"")</f>
        <v/>
      </c>
      <c r="X2275" s="253" t="str">
        <f t="shared" si="554"/>
        <v/>
      </c>
      <c r="AB2275" s="253">
        <v>1514</v>
      </c>
      <c r="AC2275" s="253">
        <f t="shared" si="570"/>
        <v>445.66954612304175</v>
      </c>
      <c r="AD2275" s="253">
        <f t="shared" si="555"/>
        <v>2.2233574914997319E-4</v>
      </c>
      <c r="AE2275" s="253">
        <f t="shared" si="556"/>
        <v>0.98010874189900754</v>
      </c>
      <c r="AF2275" s="253">
        <f>IF(OR(AE2275&lt;$T$757,AE2275&gt;$T$758),AD2275,"")</f>
        <v>2.2233574914997319E-4</v>
      </c>
      <c r="AG2275" s="253" t="str">
        <f t="shared" si="557"/>
        <v/>
      </c>
      <c r="AH2275" s="253" t="str">
        <f t="shared" si="558"/>
        <v/>
      </c>
      <c r="AI2275" s="253">
        <f t="shared" si="559"/>
        <v>1.1063878137887421E-6</v>
      </c>
      <c r="AJ2275" s="253" t="str">
        <f t="shared" si="560"/>
        <v/>
      </c>
      <c r="AK2275" s="253" t="str">
        <f t="shared" si="561"/>
        <v/>
      </c>
      <c r="AO2275" s="253">
        <v>1514</v>
      </c>
      <c r="AP2275" s="253">
        <f t="shared" si="562"/>
        <v>2627.4458397273465</v>
      </c>
      <c r="AQ2275" s="253">
        <f t="shared" si="563"/>
        <v>3.771277447944561E-5</v>
      </c>
      <c r="AR2275" s="253">
        <f t="shared" si="564"/>
        <v>0.98010874189900754</v>
      </c>
      <c r="AS2275" s="253">
        <f>IF(OR(AR2275&lt;$T$757,AR2275&gt;$T$758),AQ2275,"")</f>
        <v>3.771277447944561E-5</v>
      </c>
      <c r="AT2275" s="253" t="str">
        <f t="shared" si="565"/>
        <v/>
      </c>
      <c r="AU2275" s="253" t="str">
        <f t="shared" si="566"/>
        <v/>
      </c>
      <c r="AV2275" s="253">
        <f t="shared" si="567"/>
        <v>0</v>
      </c>
      <c r="AW2275" s="253">
        <f t="shared" si="568"/>
        <v>3.771277447944561E-5</v>
      </c>
      <c r="AX2275" s="253" t="str">
        <f t="shared" si="569"/>
        <v/>
      </c>
      <c r="AZ2275" s="259"/>
      <c r="BA2275" s="259">
        <f>BA2274+$BD$753</f>
        <v>9.7215999999999738</v>
      </c>
      <c r="BB2275" s="274">
        <f t="shared" si="552"/>
        <v>0.20490669547950915</v>
      </c>
      <c r="BC2275" s="259">
        <f t="shared" si="553"/>
        <v>3.8813875822840682E-4</v>
      </c>
      <c r="BD2275" s="259" t="str">
        <f t="shared" si="550"/>
        <v/>
      </c>
      <c r="BE2275" s="254" t="str">
        <f t="shared" si="551"/>
        <v/>
      </c>
    </row>
    <row r="2276" spans="1:57" ht="20.100000000000001" customHeight="1" x14ac:dyDescent="0.25">
      <c r="A2276" s="247">
        <v>1515</v>
      </c>
      <c r="B2276" s="247">
        <f>$B$755+(A2276*$B$758)</f>
        <v>4951.7594973458745</v>
      </c>
      <c r="C2276" s="247">
        <f>_xlfn.NORM.DIST($B2276,$B$752,$B$753,0)</f>
        <v>1.9885280032250498E-5</v>
      </c>
      <c r="D2276" s="247">
        <f>_xlfn.NORM.DIST($B2276,$B$752,$B$753,1)</f>
        <v>0.98030072959062309</v>
      </c>
      <c r="E2276" s="247">
        <f>IF(OR(D2276&lt;$F$757,D2276&gt;$F$758),C2276,"")</f>
        <v>1.9885280032250498E-5</v>
      </c>
      <c r="F2276" s="247" t="str">
        <f>IF(AND(D2276&gt;$F$757,D2276&lt;$F$758),C2276,"")</f>
        <v/>
      </c>
      <c r="G2276" s="247" t="str">
        <f>IF(C2276=MAX($C$761:$C$2761),C2276,"")</f>
        <v/>
      </c>
      <c r="H2276" s="247">
        <f>_xlfn.NORM.DIST(B2276,$F$753,$F$754,0)</f>
        <v>0</v>
      </c>
      <c r="I2276" s="247">
        <f>IF(H2276=MAX($H$761:$H$2761),C2276,"")</f>
        <v>1.9885280032250498E-5</v>
      </c>
      <c r="J2276" s="247" t="str">
        <f>IF(I2276=MIN($I$761:$I$2761),I2276,"")</f>
        <v/>
      </c>
      <c r="K2276" s="247"/>
      <c r="L2276" s="247"/>
      <c r="M2276" s="247"/>
      <c r="N2276" s="247"/>
      <c r="O2276" s="247">
        <v>1515</v>
      </c>
      <c r="P2276" s="247">
        <f>$P$755+(O2276*$P$758)</f>
        <v>288.56637788898649</v>
      </c>
      <c r="Q2276" s="247">
        <f>_xlfn.NORM.DIST(P2276,P$752,P$753,0)</f>
        <v>3.4122868013043321E-4</v>
      </c>
      <c r="R2276" s="247">
        <f>_xlfn.NORM.DIST(P2276,P$752,P$753,1)</f>
        <v>0.98030072959062309</v>
      </c>
      <c r="S2276" s="253">
        <f>IF(OR(R2276&lt;$T$757,R2276&gt;$T$758),Q2276,"")</f>
        <v>3.4122868013043321E-4</v>
      </c>
      <c r="T2276" s="253" t="str">
        <f>IF(AND(R2276&gt;$T$757,R2276&lt;$T$758),Q2276,"")</f>
        <v/>
      </c>
      <c r="U2276" s="253" t="str">
        <f>IF(Q2276=MAX($Q$761:$Q$2761),Q2276,"")</f>
        <v/>
      </c>
      <c r="V2276" s="253">
        <f>_xlfn.NORM.DIST(P2276,$T$753,$T$754,0)</f>
        <v>1.4531713362776491E-96</v>
      </c>
      <c r="W2276" s="253" t="str">
        <f>IF(V2276=MAX($V$761:$V$2761),Q2276,"")</f>
        <v/>
      </c>
      <c r="X2276" s="253" t="str">
        <f t="shared" si="554"/>
        <v/>
      </c>
      <c r="AB2276" s="253">
        <v>1515</v>
      </c>
      <c r="AC2276" s="253">
        <f t="shared" si="570"/>
        <v>446.53660749682217</v>
      </c>
      <c r="AD2276" s="253">
        <f t="shared" si="555"/>
        <v>2.2051299401646332E-4</v>
      </c>
      <c r="AE2276" s="253">
        <f t="shared" si="556"/>
        <v>0.98030072959062309</v>
      </c>
      <c r="AF2276" s="253">
        <f>IF(OR(AE2276&lt;$T$757,AE2276&gt;$T$758),AD2276,"")</f>
        <v>2.2051299401646332E-4</v>
      </c>
      <c r="AG2276" s="253" t="str">
        <f t="shared" si="557"/>
        <v/>
      </c>
      <c r="AH2276" s="253" t="str">
        <f t="shared" si="558"/>
        <v/>
      </c>
      <c r="AI2276" s="253">
        <f t="shared" si="559"/>
        <v>1.0894651320624859E-6</v>
      </c>
      <c r="AJ2276" s="253" t="str">
        <f t="shared" si="560"/>
        <v/>
      </c>
      <c r="AK2276" s="253" t="str">
        <f t="shared" si="561"/>
        <v/>
      </c>
      <c r="AO2276" s="253">
        <v>1515</v>
      </c>
      <c r="AP2276" s="253">
        <f t="shared" si="562"/>
        <v>2632.5576020614462</v>
      </c>
      <c r="AQ2276" s="253">
        <f t="shared" si="563"/>
        <v>3.7403597239419657E-5</v>
      </c>
      <c r="AR2276" s="253">
        <f t="shared" si="564"/>
        <v>0.98030072959062309</v>
      </c>
      <c r="AS2276" s="253">
        <f>IF(OR(AR2276&lt;$T$757,AR2276&gt;$T$758),AQ2276,"")</f>
        <v>3.7403597239419657E-5</v>
      </c>
      <c r="AT2276" s="253" t="str">
        <f t="shared" si="565"/>
        <v/>
      </c>
      <c r="AU2276" s="253" t="str">
        <f t="shared" si="566"/>
        <v/>
      </c>
      <c r="AV2276" s="253">
        <f t="shared" si="567"/>
        <v>0</v>
      </c>
      <c r="AW2276" s="253">
        <f t="shared" si="568"/>
        <v>3.7403597239419657E-5</v>
      </c>
      <c r="AX2276" s="253" t="str">
        <f t="shared" si="569"/>
        <v/>
      </c>
      <c r="AZ2276" s="259"/>
      <c r="BA2276" s="259">
        <f>BA2275+$BD$753</f>
        <v>9.7279999999999731</v>
      </c>
      <c r="BB2276" s="274">
        <f t="shared" si="552"/>
        <v>0.20451855672128075</v>
      </c>
      <c r="BC2276" s="259">
        <f t="shared" si="553"/>
        <v>3.8753556959819635E-4</v>
      </c>
      <c r="BD2276" s="259" t="str">
        <f t="shared" si="550"/>
        <v/>
      </c>
      <c r="BE2276" s="254" t="str">
        <f t="shared" si="551"/>
        <v/>
      </c>
    </row>
    <row r="2277" spans="1:57" ht="20.100000000000001" customHeight="1" x14ac:dyDescent="0.25">
      <c r="A2277" s="248">
        <v>1516</v>
      </c>
      <c r="B2277" s="247">
        <f>$B$755+(A2277*$B$758)</f>
        <v>4961.3745643310122</v>
      </c>
      <c r="C2277" s="247">
        <f>_xlfn.NORM.DIST($B2277,$B$752,$B$753,0)</f>
        <v>1.9721940779612023E-5</v>
      </c>
      <c r="D2277" s="247">
        <f>_xlfn.NORM.DIST($B2277,$B$752,$B$753,1)</f>
        <v>0.98049114180563823</v>
      </c>
      <c r="E2277" s="247">
        <f>IF(OR(D2277&lt;$F$757,D2277&gt;$F$758),C2277,"")</f>
        <v>1.9721940779612023E-5</v>
      </c>
      <c r="F2277" s="247" t="str">
        <f>IF(AND(D2277&gt;$F$757,D2277&lt;$F$758),C2277,"")</f>
        <v/>
      </c>
      <c r="G2277" s="247" t="str">
        <f>IF(C2277=MAX($C$761:$C$2761),C2277,"")</f>
        <v/>
      </c>
      <c r="H2277" s="247">
        <f>_xlfn.NORM.DIST(B2277,$F$753,$F$754,0)</f>
        <v>0</v>
      </c>
      <c r="I2277" s="247">
        <f>IF(H2277=MAX($H$761:$H$2761),C2277,"")</f>
        <v>1.9721940779612023E-5</v>
      </c>
      <c r="J2277" s="247" t="str">
        <f>IF(I2277=MIN($I$761:$I$2761),I2277,"")</f>
        <v/>
      </c>
      <c r="K2277" s="247"/>
      <c r="L2277" s="247"/>
      <c r="M2277" s="247"/>
      <c r="N2277" s="247"/>
      <c r="O2277" s="248">
        <v>1516</v>
      </c>
      <c r="P2277" s="247">
        <f>$P$755+(O2277*$P$758)</f>
        <v>289.12670095284864</v>
      </c>
      <c r="Q2277" s="247">
        <f>_xlfn.NORM.DIST(P2277,P$752,P$753,0)</f>
        <v>3.3842580094035267E-4</v>
      </c>
      <c r="R2277" s="247">
        <f>_xlfn.NORM.DIST(P2277,P$752,P$753,1)</f>
        <v>0.98049114180563823</v>
      </c>
      <c r="S2277" s="253">
        <f>IF(OR(R2277&lt;$T$757,R2277&gt;$T$758),Q2277,"")</f>
        <v>3.3842580094035267E-4</v>
      </c>
      <c r="T2277" s="253" t="str">
        <f>IF(AND(R2277&gt;$T$757,R2277&lt;$T$758),Q2277,"")</f>
        <v/>
      </c>
      <c r="U2277" s="253" t="str">
        <f>IF(Q2277=MAX($Q$761:$Q$2761),Q2277,"")</f>
        <v/>
      </c>
      <c r="V2277" s="253">
        <f>_xlfn.NORM.DIST(P2277,$T$753,$T$754,0)</f>
        <v>1.3375379324150244E-96</v>
      </c>
      <c r="W2277" s="253" t="str">
        <f>IF(V2277=MAX($V$761:$V$2761),Q2277,"")</f>
        <v/>
      </c>
      <c r="X2277" s="253" t="str">
        <f t="shared" si="554"/>
        <v/>
      </c>
      <c r="AB2277" s="259">
        <v>1516</v>
      </c>
      <c r="AC2277" s="253">
        <f t="shared" si="570"/>
        <v>447.40366887060236</v>
      </c>
      <c r="AD2277" s="253">
        <f t="shared" si="555"/>
        <v>2.1870168295716212E-4</v>
      </c>
      <c r="AE2277" s="253">
        <f t="shared" si="556"/>
        <v>0.98049114180563823</v>
      </c>
      <c r="AF2277" s="253">
        <f>IF(OR(AE2277&lt;$T$757,AE2277&gt;$T$758),AD2277,"")</f>
        <v>2.1870168295716212E-4</v>
      </c>
      <c r="AG2277" s="253" t="str">
        <f t="shared" si="557"/>
        <v/>
      </c>
      <c r="AH2277" s="253" t="str">
        <f t="shared" si="558"/>
        <v/>
      </c>
      <c r="AI2277" s="253">
        <f t="shared" si="559"/>
        <v>1.0727841254134696E-6</v>
      </c>
      <c r="AJ2277" s="253" t="str">
        <f t="shared" si="560"/>
        <v/>
      </c>
      <c r="AK2277" s="253" t="str">
        <f t="shared" si="561"/>
        <v/>
      </c>
      <c r="AO2277" s="259">
        <v>1516</v>
      </c>
      <c r="AP2277" s="253">
        <f t="shared" si="562"/>
        <v>2637.6693643955468</v>
      </c>
      <c r="AQ2277" s="253">
        <f t="shared" si="563"/>
        <v>3.7096361152768151E-5</v>
      </c>
      <c r="AR2277" s="253">
        <f t="shared" si="564"/>
        <v>0.98049114180563823</v>
      </c>
      <c r="AS2277" s="253">
        <f>IF(OR(AR2277&lt;$T$757,AR2277&gt;$T$758),AQ2277,"")</f>
        <v>3.7096361152768151E-5</v>
      </c>
      <c r="AT2277" s="253" t="str">
        <f t="shared" si="565"/>
        <v/>
      </c>
      <c r="AU2277" s="253" t="str">
        <f t="shared" si="566"/>
        <v/>
      </c>
      <c r="AV2277" s="253">
        <f t="shared" si="567"/>
        <v>0</v>
      </c>
      <c r="AW2277" s="253">
        <f t="shared" si="568"/>
        <v>3.7096361152768151E-5</v>
      </c>
      <c r="AX2277" s="253" t="str">
        <f t="shared" si="569"/>
        <v/>
      </c>
      <c r="AZ2277" s="259"/>
      <c r="BA2277" s="259">
        <f>BA2276+$BD$753</f>
        <v>9.7343999999999724</v>
      </c>
      <c r="BB2277" s="274">
        <f t="shared" si="552"/>
        <v>0.20413102115168255</v>
      </c>
      <c r="BC2277" s="259">
        <f t="shared" si="553"/>
        <v>3.8693289994434776E-4</v>
      </c>
      <c r="BD2277" s="259" t="str">
        <f t="shared" si="550"/>
        <v/>
      </c>
      <c r="BE2277" s="254" t="str">
        <f t="shared" si="551"/>
        <v/>
      </c>
    </row>
    <row r="2278" spans="1:57" ht="20.100000000000001" customHeight="1" x14ac:dyDescent="0.25">
      <c r="A2278" s="247">
        <v>1517</v>
      </c>
      <c r="B2278" s="247">
        <f>$B$755+(A2278*$B$758)</f>
        <v>4970.9896313161498</v>
      </c>
      <c r="C2278" s="247">
        <f>_xlfn.NORM.DIST($B2278,$B$752,$B$753,0)</f>
        <v>1.9559630251841158E-5</v>
      </c>
      <c r="D2278" s="247">
        <f>_xlfn.NORM.DIST($B2278,$B$752,$B$753,1)</f>
        <v>0.98067998845105742</v>
      </c>
      <c r="E2278" s="247">
        <f>IF(OR(D2278&lt;$F$757,D2278&gt;$F$758),C2278,"")</f>
        <v>1.9559630251841158E-5</v>
      </c>
      <c r="F2278" s="247" t="str">
        <f>IF(AND(D2278&gt;$F$757,D2278&lt;$F$758),C2278,"")</f>
        <v/>
      </c>
      <c r="G2278" s="247" t="str">
        <f>IF(C2278=MAX($C$761:$C$2761),C2278,"")</f>
        <v/>
      </c>
      <c r="H2278" s="247">
        <f>_xlfn.NORM.DIST(B2278,$F$753,$F$754,0)</f>
        <v>0</v>
      </c>
      <c r="I2278" s="247">
        <f>IF(H2278=MAX($H$761:$H$2761),C2278,"")</f>
        <v>1.9559630251841158E-5</v>
      </c>
      <c r="J2278" s="247" t="str">
        <f>IF(I2278=MIN($I$761:$I$2761),I2278,"")</f>
        <v/>
      </c>
      <c r="K2278" s="247"/>
      <c r="L2278" s="247"/>
      <c r="M2278" s="247"/>
      <c r="N2278" s="247"/>
      <c r="O2278" s="247">
        <v>1517</v>
      </c>
      <c r="P2278" s="247">
        <f>$P$755+(O2278*$P$758)</f>
        <v>289.68702401671067</v>
      </c>
      <c r="Q2278" s="247">
        <f>_xlfn.NORM.DIST(P2278,P$752,P$753,0)</f>
        <v>3.3564057452801675E-4</v>
      </c>
      <c r="R2278" s="247">
        <f>_xlfn.NORM.DIST(P2278,P$752,P$753,1)</f>
        <v>0.98067998845105742</v>
      </c>
      <c r="S2278" s="253">
        <f>IF(OR(R2278&lt;$T$757,R2278&gt;$T$758),Q2278,"")</f>
        <v>3.3564057452801675E-4</v>
      </c>
      <c r="T2278" s="253" t="str">
        <f>IF(AND(R2278&gt;$T$757,R2278&lt;$T$758),Q2278,"")</f>
        <v/>
      </c>
      <c r="U2278" s="253" t="str">
        <f>IF(Q2278=MAX($Q$761:$Q$2761),Q2278,"")</f>
        <v/>
      </c>
      <c r="V2278" s="253">
        <f>_xlfn.NORM.DIST(P2278,$T$753,$T$754,0)</f>
        <v>1.2310861438659226E-96</v>
      </c>
      <c r="W2278" s="253" t="str">
        <f>IF(V2278=MAX($V$761:$V$2761),Q2278,"")</f>
        <v/>
      </c>
      <c r="X2278" s="253" t="str">
        <f t="shared" si="554"/>
        <v/>
      </c>
      <c r="AB2278" s="253">
        <v>1517</v>
      </c>
      <c r="AC2278" s="253">
        <f t="shared" si="570"/>
        <v>448.27073024438255</v>
      </c>
      <c r="AD2278" s="253">
        <f t="shared" si="555"/>
        <v>2.1690177969298393E-4</v>
      </c>
      <c r="AE2278" s="253">
        <f t="shared" si="556"/>
        <v>0.98067998845105742</v>
      </c>
      <c r="AF2278" s="253">
        <f>IF(OR(AE2278&lt;$T$757,AE2278&gt;$T$758),AD2278,"")</f>
        <v>2.1690177969298393E-4</v>
      </c>
      <c r="AG2278" s="253" t="str">
        <f t="shared" si="557"/>
        <v/>
      </c>
      <c r="AH2278" s="253" t="str">
        <f t="shared" si="558"/>
        <v/>
      </c>
      <c r="AI2278" s="253">
        <f t="shared" si="559"/>
        <v>1.0563416232103622E-6</v>
      </c>
      <c r="AJ2278" s="253" t="str">
        <f t="shared" si="560"/>
        <v/>
      </c>
      <c r="AK2278" s="253" t="str">
        <f t="shared" si="561"/>
        <v/>
      </c>
      <c r="AO2278" s="253">
        <v>1517</v>
      </c>
      <c r="AP2278" s="253">
        <f t="shared" si="562"/>
        <v>2642.7811267296465</v>
      </c>
      <c r="AQ2278" s="253">
        <f t="shared" si="563"/>
        <v>3.6791060065802701E-5</v>
      </c>
      <c r="AR2278" s="253">
        <f t="shared" si="564"/>
        <v>0.98067998845105742</v>
      </c>
      <c r="AS2278" s="253">
        <f>IF(OR(AR2278&lt;$T$757,AR2278&gt;$T$758),AQ2278,"")</f>
        <v>3.6791060065802701E-5</v>
      </c>
      <c r="AT2278" s="253" t="str">
        <f t="shared" si="565"/>
        <v/>
      </c>
      <c r="AU2278" s="253" t="str">
        <f t="shared" si="566"/>
        <v/>
      </c>
      <c r="AV2278" s="253">
        <f t="shared" si="567"/>
        <v>0</v>
      </c>
      <c r="AW2278" s="253">
        <f t="shared" si="568"/>
        <v>3.6791060065802701E-5</v>
      </c>
      <c r="AX2278" s="253" t="str">
        <f t="shared" si="569"/>
        <v/>
      </c>
      <c r="AZ2278" s="259"/>
      <c r="BA2278" s="259">
        <f>BA2277+$BD$753</f>
        <v>9.7407999999999717</v>
      </c>
      <c r="BB2278" s="274">
        <f t="shared" si="552"/>
        <v>0.2037440882517382</v>
      </c>
      <c r="BC2278" s="259">
        <f t="shared" si="553"/>
        <v>3.8633075031171971E-4</v>
      </c>
      <c r="BD2278" s="259" t="str">
        <f t="shared" si="550"/>
        <v/>
      </c>
      <c r="BE2278" s="254" t="str">
        <f t="shared" si="551"/>
        <v/>
      </c>
    </row>
    <row r="2279" spans="1:57" ht="20.100000000000001" customHeight="1" x14ac:dyDescent="0.25">
      <c r="A2279" s="247">
        <v>1518</v>
      </c>
      <c r="B2279" s="247">
        <f>$B$755+(A2279*$B$758)</f>
        <v>4980.6046983012875</v>
      </c>
      <c r="C2279" s="247">
        <f>_xlfn.NORM.DIST($B2279,$B$752,$B$753,0)</f>
        <v>1.9398345155109344E-5</v>
      </c>
      <c r="D2279" s="247">
        <f>_xlfn.NORM.DIST($B2279,$B$752,$B$753,1)</f>
        <v>0.98086727940232188</v>
      </c>
      <c r="E2279" s="247">
        <f>IF(OR(D2279&lt;$F$757,D2279&gt;$F$758),C2279,"")</f>
        <v>1.9398345155109344E-5</v>
      </c>
      <c r="F2279" s="247" t="str">
        <f>IF(AND(D2279&gt;$F$757,D2279&lt;$F$758),C2279,"")</f>
        <v/>
      </c>
      <c r="G2279" s="247" t="str">
        <f>IF(C2279=MAX($C$761:$C$2761),C2279,"")</f>
        <v/>
      </c>
      <c r="H2279" s="247">
        <f>_xlfn.NORM.DIST(B2279,$F$753,$F$754,0)</f>
        <v>0</v>
      </c>
      <c r="I2279" s="247">
        <f>IF(H2279=MAX($H$761:$H$2761),C2279,"")</f>
        <v>1.9398345155109344E-5</v>
      </c>
      <c r="J2279" s="247" t="str">
        <f>IF(I2279=MIN($I$761:$I$2761),I2279,"")</f>
        <v/>
      </c>
      <c r="K2279" s="247"/>
      <c r="L2279" s="247"/>
      <c r="M2279" s="247"/>
      <c r="N2279" s="247"/>
      <c r="O2279" s="247">
        <v>1518</v>
      </c>
      <c r="P2279" s="247">
        <f>$P$755+(O2279*$P$758)</f>
        <v>290.24734708057281</v>
      </c>
      <c r="Q2279" s="247">
        <f>_xlfn.NORM.DIST(P2279,P$752,P$753,0)</f>
        <v>3.328729443717781E-4</v>
      </c>
      <c r="R2279" s="247">
        <f>_xlfn.NORM.DIST(P2279,P$752,P$753,1)</f>
        <v>0.98086727940232188</v>
      </c>
      <c r="S2279" s="253">
        <f>IF(OR(R2279&lt;$T$757,R2279&gt;$T$758),Q2279,"")</f>
        <v>3.328729443717781E-4</v>
      </c>
      <c r="T2279" s="253" t="str">
        <f>IF(AND(R2279&gt;$T$757,R2279&lt;$T$758),Q2279,"")</f>
        <v/>
      </c>
      <c r="U2279" s="253" t="str">
        <f>IF(Q2279=MAX($Q$761:$Q$2761),Q2279,"")</f>
        <v/>
      </c>
      <c r="V2279" s="253">
        <f>_xlfn.NORM.DIST(P2279,$T$753,$T$754,0)</f>
        <v>1.1330884963441118E-96</v>
      </c>
      <c r="W2279" s="253" t="str">
        <f>IF(V2279=MAX($V$761:$V$2761),Q2279,"")</f>
        <v/>
      </c>
      <c r="X2279" s="253" t="str">
        <f t="shared" si="554"/>
        <v/>
      </c>
      <c r="AB2279" s="253">
        <v>1518</v>
      </c>
      <c r="AC2279" s="253">
        <f t="shared" si="570"/>
        <v>449.13779161816274</v>
      </c>
      <c r="AD2279" s="253">
        <f t="shared" si="555"/>
        <v>2.1511324769781548E-4</v>
      </c>
      <c r="AE2279" s="253">
        <f t="shared" si="556"/>
        <v>0.98086727940232188</v>
      </c>
      <c r="AF2279" s="253">
        <f>IF(OR(AE2279&lt;$T$757,AE2279&gt;$T$758),AD2279,"")</f>
        <v>2.1511324769781548E-4</v>
      </c>
      <c r="AG2279" s="253" t="str">
        <f t="shared" si="557"/>
        <v/>
      </c>
      <c r="AH2279" s="253" t="str">
        <f t="shared" si="558"/>
        <v/>
      </c>
      <c r="AI2279" s="253">
        <f t="shared" si="559"/>
        <v>1.0401344920325589E-6</v>
      </c>
      <c r="AJ2279" s="253" t="str">
        <f t="shared" si="560"/>
        <v/>
      </c>
      <c r="AK2279" s="253" t="str">
        <f t="shared" si="561"/>
        <v/>
      </c>
      <c r="AO2279" s="253">
        <v>1518</v>
      </c>
      <c r="AP2279" s="253">
        <f t="shared" si="562"/>
        <v>2647.8928890637462</v>
      </c>
      <c r="AQ2279" s="253">
        <f t="shared" si="563"/>
        <v>3.6487687782933476E-5</v>
      </c>
      <c r="AR2279" s="253">
        <f t="shared" si="564"/>
        <v>0.98086727940232188</v>
      </c>
      <c r="AS2279" s="253">
        <f>IF(OR(AR2279&lt;$T$757,AR2279&gt;$T$758),AQ2279,"")</f>
        <v>3.6487687782933476E-5</v>
      </c>
      <c r="AT2279" s="253" t="str">
        <f t="shared" si="565"/>
        <v/>
      </c>
      <c r="AU2279" s="253" t="str">
        <f t="shared" si="566"/>
        <v/>
      </c>
      <c r="AV2279" s="253">
        <f t="shared" si="567"/>
        <v>0</v>
      </c>
      <c r="AW2279" s="253">
        <f t="shared" si="568"/>
        <v>3.6487687782933476E-5</v>
      </c>
      <c r="AX2279" s="253" t="str">
        <f t="shared" si="569"/>
        <v/>
      </c>
      <c r="AZ2279" s="259"/>
      <c r="BA2279" s="259">
        <f>BA2278+$BD$753</f>
        <v>9.747199999999971</v>
      </c>
      <c r="BB2279" s="274">
        <f t="shared" si="552"/>
        <v>0.20335775750142648</v>
      </c>
      <c r="BC2279" s="259">
        <f t="shared" si="553"/>
        <v>3.8572912173712171E-4</v>
      </c>
      <c r="BD2279" s="259" t="str">
        <f t="shared" si="550"/>
        <v/>
      </c>
      <c r="BE2279" s="254" t="str">
        <f t="shared" si="551"/>
        <v/>
      </c>
    </row>
    <row r="2280" spans="1:57" ht="20.100000000000001" customHeight="1" x14ac:dyDescent="0.25">
      <c r="A2280" s="247">
        <v>1519</v>
      </c>
      <c r="B2280" s="247">
        <f>$B$755+(A2280*$B$758)</f>
        <v>4990.2197652864234</v>
      </c>
      <c r="C2280" s="247">
        <f>_xlfn.NORM.DIST($B2280,$B$752,$B$753,0)</f>
        <v>1.9238082173704891E-5</v>
      </c>
      <c r="D2280" s="247">
        <f>_xlfn.NORM.DIST($B2280,$B$752,$B$753,1)</f>
        <v>0.9810530245030965</v>
      </c>
      <c r="E2280" s="247">
        <f>IF(OR(D2280&lt;$F$757,D2280&gt;$F$758),C2280,"")</f>
        <v>1.9238082173704891E-5</v>
      </c>
      <c r="F2280" s="247" t="str">
        <f>IF(AND(D2280&gt;$F$757,D2280&lt;$F$758),C2280,"")</f>
        <v/>
      </c>
      <c r="G2280" s="247" t="str">
        <f>IF(C2280=MAX($C$761:$C$2761),C2280,"")</f>
        <v/>
      </c>
      <c r="H2280" s="247">
        <f>_xlfn.NORM.DIST(B2280,$F$753,$F$754,0)</f>
        <v>0</v>
      </c>
      <c r="I2280" s="247">
        <f>IF(H2280=MAX($H$761:$H$2761),C2280,"")</f>
        <v>1.9238082173704891E-5</v>
      </c>
      <c r="J2280" s="247" t="str">
        <f>IF(I2280=MIN($I$761:$I$2761),I2280,"")</f>
        <v/>
      </c>
      <c r="K2280" s="247"/>
      <c r="L2280" s="247"/>
      <c r="M2280" s="247"/>
      <c r="N2280" s="247"/>
      <c r="O2280" s="247">
        <v>1519</v>
      </c>
      <c r="P2280" s="247">
        <f>$P$755+(O2280*$P$758)</f>
        <v>290.80767014443495</v>
      </c>
      <c r="Q2280" s="247">
        <f>_xlfn.NORM.DIST(P2280,P$752,P$753,0)</f>
        <v>3.301228535744781E-4</v>
      </c>
      <c r="R2280" s="247">
        <f>_xlfn.NORM.DIST(P2280,P$752,P$753,1)</f>
        <v>0.98105302450309662</v>
      </c>
      <c r="S2280" s="253">
        <f>IF(OR(R2280&lt;$T$757,R2280&gt;$T$758),Q2280,"")</f>
        <v>3.301228535744781E-4</v>
      </c>
      <c r="T2280" s="253" t="str">
        <f>IF(AND(R2280&gt;$T$757,R2280&lt;$T$758),Q2280,"")</f>
        <v/>
      </c>
      <c r="U2280" s="253" t="str">
        <f>IF(Q2280=MAX($Q$761:$Q$2761),Q2280,"")</f>
        <v/>
      </c>
      <c r="V2280" s="253">
        <f>_xlfn.NORM.DIST(P2280,$T$753,$T$754,0)</f>
        <v>1.0428750294005403E-96</v>
      </c>
      <c r="W2280" s="253" t="str">
        <f>IF(V2280=MAX($V$761:$V$2761),Q2280,"")</f>
        <v/>
      </c>
      <c r="X2280" s="253" t="str">
        <f t="shared" si="554"/>
        <v/>
      </c>
      <c r="AB2280" s="253">
        <v>1519</v>
      </c>
      <c r="AC2280" s="253">
        <f t="shared" si="570"/>
        <v>450.00485299194293</v>
      </c>
      <c r="AD2280" s="253">
        <f t="shared" si="555"/>
        <v>2.133360502028749E-4</v>
      </c>
      <c r="AE2280" s="253">
        <f t="shared" si="556"/>
        <v>0.9810530245030965</v>
      </c>
      <c r="AF2280" s="253">
        <f>IF(OR(AE2280&lt;$T$757,AE2280&gt;$T$758),AD2280,"")</f>
        <v>2.133360502028749E-4</v>
      </c>
      <c r="AG2280" s="253" t="str">
        <f t="shared" si="557"/>
        <v/>
      </c>
      <c r="AH2280" s="253" t="str">
        <f t="shared" si="558"/>
        <v/>
      </c>
      <c r="AI2280" s="253">
        <f t="shared" si="559"/>
        <v>1.0241596352988562E-6</v>
      </c>
      <c r="AJ2280" s="253" t="str">
        <f t="shared" si="560"/>
        <v/>
      </c>
      <c r="AK2280" s="253" t="str">
        <f t="shared" si="561"/>
        <v/>
      </c>
      <c r="AO2280" s="253">
        <v>1519</v>
      </c>
      <c r="AP2280" s="253">
        <f t="shared" si="562"/>
        <v>2653.0046513978459</v>
      </c>
      <c r="AQ2280" s="253">
        <f t="shared" si="563"/>
        <v>3.6186238067409226E-5</v>
      </c>
      <c r="AR2280" s="253">
        <f t="shared" si="564"/>
        <v>0.9810530245030965</v>
      </c>
      <c r="AS2280" s="253">
        <f>IF(OR(AR2280&lt;$T$757,AR2280&gt;$T$758),AQ2280,"")</f>
        <v>3.6186238067409226E-5</v>
      </c>
      <c r="AT2280" s="253" t="str">
        <f t="shared" si="565"/>
        <v/>
      </c>
      <c r="AU2280" s="253" t="str">
        <f t="shared" si="566"/>
        <v/>
      </c>
      <c r="AV2280" s="253">
        <f t="shared" si="567"/>
        <v>0</v>
      </c>
      <c r="AW2280" s="253">
        <f t="shared" si="568"/>
        <v>3.6186238067409226E-5</v>
      </c>
      <c r="AX2280" s="253" t="str">
        <f t="shared" si="569"/>
        <v/>
      </c>
      <c r="AZ2280" s="259"/>
      <c r="BA2280" s="259">
        <f>BA2279+$BD$753</f>
        <v>9.7535999999999703</v>
      </c>
      <c r="BB2280" s="274">
        <f t="shared" si="552"/>
        <v>0.20297202837968936</v>
      </c>
      <c r="BC2280" s="259">
        <f t="shared" si="553"/>
        <v>3.8512801525114604E-4</v>
      </c>
      <c r="BD2280" s="259" t="str">
        <f t="shared" si="550"/>
        <v/>
      </c>
      <c r="BE2280" s="254" t="str">
        <f t="shared" si="551"/>
        <v/>
      </c>
    </row>
    <row r="2281" spans="1:57" ht="20.100000000000001" customHeight="1" x14ac:dyDescent="0.25">
      <c r="A2281" s="247">
        <v>1520</v>
      </c>
      <c r="B2281" s="247">
        <f>$B$755+(A2281*$B$758)</f>
        <v>4999.834832271561</v>
      </c>
      <c r="C2281" s="247">
        <f>_xlfn.NORM.DIST($B2281,$B$752,$B$753,0)</f>
        <v>1.907883797042463E-5</v>
      </c>
      <c r="D2281" s="247">
        <f>_xlfn.NORM.DIST($B2281,$B$752,$B$753,1)</f>
        <v>0.98123723356506221</v>
      </c>
      <c r="E2281" s="247">
        <f>IF(OR(D2281&lt;$F$757,D2281&gt;$F$758),C2281,"")</f>
        <v>1.907883797042463E-5</v>
      </c>
      <c r="F2281" s="247" t="str">
        <f>IF(AND(D2281&gt;$F$757,D2281&lt;$F$758),C2281,"")</f>
        <v/>
      </c>
      <c r="G2281" s="247" t="str">
        <f>IF(C2281=MAX($C$761:$C$2761),C2281,"")</f>
        <v/>
      </c>
      <c r="H2281" s="247">
        <f>_xlfn.NORM.DIST(B2281,$F$753,$F$754,0)</f>
        <v>0</v>
      </c>
      <c r="I2281" s="247">
        <f>IF(H2281=MAX($H$761:$H$2761),C2281,"")</f>
        <v>1.907883797042463E-5</v>
      </c>
      <c r="J2281" s="247" t="str">
        <f>IF(I2281=MIN($I$761:$I$2761),I2281,"")</f>
        <v/>
      </c>
      <c r="K2281" s="247"/>
      <c r="L2281" s="247"/>
      <c r="M2281" s="247"/>
      <c r="N2281" s="247"/>
      <c r="O2281" s="247">
        <v>1520</v>
      </c>
      <c r="P2281" s="247">
        <f>$P$755+(O2281*$P$758)</f>
        <v>291.36799320829709</v>
      </c>
      <c r="Q2281" s="247">
        <f>_xlfn.NORM.DIST(P2281,P$752,P$753,0)</f>
        <v>3.2739024487016922E-4</v>
      </c>
      <c r="R2281" s="247">
        <f>_xlfn.NORM.DIST(P2281,P$752,P$753,1)</f>
        <v>0.98123723356506221</v>
      </c>
      <c r="S2281" s="253">
        <f>IF(OR(R2281&lt;$T$757,R2281&gt;$T$758),Q2281,"")</f>
        <v>3.2739024487016922E-4</v>
      </c>
      <c r="T2281" s="253" t="str">
        <f>IF(AND(R2281&gt;$T$757,R2281&lt;$T$758),Q2281,"")</f>
        <v/>
      </c>
      <c r="U2281" s="253" t="str">
        <f>IF(Q2281=MAX($Q$761:$Q$2761),Q2281,"")</f>
        <v/>
      </c>
      <c r="V2281" s="253">
        <f>_xlfn.NORM.DIST(P2281,$T$753,$T$754,0)</f>
        <v>9.5982875934435076E-97</v>
      </c>
      <c r="W2281" s="253" t="str">
        <f>IF(V2281=MAX($V$761:$V$2761),Q2281,"")</f>
        <v/>
      </c>
      <c r="X2281" s="253" t="str">
        <f t="shared" si="554"/>
        <v/>
      </c>
      <c r="AB2281" s="253">
        <v>1520</v>
      </c>
      <c r="AC2281" s="253">
        <f t="shared" si="570"/>
        <v>450.87191436572334</v>
      </c>
      <c r="AD2281" s="253">
        <f t="shared" si="555"/>
        <v>2.1157015020105695E-4</v>
      </c>
      <c r="AE2281" s="253">
        <f t="shared" si="556"/>
        <v>0.98123723356506221</v>
      </c>
      <c r="AF2281" s="253">
        <f>IF(OR(AE2281&lt;$T$757,AE2281&gt;$T$758),AD2281,"")</f>
        <v>2.1157015020105695E-4</v>
      </c>
      <c r="AG2281" s="253" t="str">
        <f t="shared" si="557"/>
        <v/>
      </c>
      <c r="AH2281" s="253" t="str">
        <f t="shared" si="558"/>
        <v/>
      </c>
      <c r="AI2281" s="253">
        <f t="shared" si="559"/>
        <v>1.0084139928988808E-6</v>
      </c>
      <c r="AJ2281" s="253" t="str">
        <f t="shared" si="560"/>
        <v/>
      </c>
      <c r="AK2281" s="253" t="str">
        <f t="shared" si="561"/>
        <v/>
      </c>
      <c r="AO2281" s="253">
        <v>1520</v>
      </c>
      <c r="AP2281" s="253">
        <f t="shared" si="562"/>
        <v>2658.1164137319456</v>
      </c>
      <c r="AQ2281" s="253">
        <f t="shared" si="563"/>
        <v>3.5886704642054058E-5</v>
      </c>
      <c r="AR2281" s="253">
        <f t="shared" si="564"/>
        <v>0.98123723356506221</v>
      </c>
      <c r="AS2281" s="253">
        <f>IF(OR(AR2281&lt;$T$757,AR2281&gt;$T$758),AQ2281,"")</f>
        <v>3.5886704642054058E-5</v>
      </c>
      <c r="AT2281" s="253" t="str">
        <f t="shared" si="565"/>
        <v/>
      </c>
      <c r="AU2281" s="253" t="str">
        <f t="shared" si="566"/>
        <v/>
      </c>
      <c r="AV2281" s="253">
        <f t="shared" si="567"/>
        <v>0</v>
      </c>
      <c r="AW2281" s="253">
        <f t="shared" si="568"/>
        <v>3.5886704642054058E-5</v>
      </c>
      <c r="AX2281" s="253" t="str">
        <f t="shared" si="569"/>
        <v/>
      </c>
      <c r="AZ2281" s="259"/>
      <c r="BA2281" s="259">
        <f>BA2280+$BD$753</f>
        <v>9.7599999999999696</v>
      </c>
      <c r="BB2281" s="274">
        <f t="shared" si="552"/>
        <v>0.20258690036443822</v>
      </c>
      <c r="BC2281" s="259">
        <f t="shared" si="553"/>
        <v>3.8452743187716854E-4</v>
      </c>
      <c r="BD2281" s="259" t="str">
        <f t="shared" si="550"/>
        <v/>
      </c>
      <c r="BE2281" s="254" t="str">
        <f t="shared" si="551"/>
        <v/>
      </c>
    </row>
    <row r="2282" spans="1:57" ht="20.100000000000001" customHeight="1" x14ac:dyDescent="0.25">
      <c r="A2282" s="247">
        <v>1521</v>
      </c>
      <c r="B2282" s="247">
        <f>$B$755+(A2282*$B$758)</f>
        <v>5009.4498992566987</v>
      </c>
      <c r="C2282" s="247">
        <f>_xlfn.NORM.DIST($B2282,$B$752,$B$753,0)</f>
        <v>1.8920609186964347E-5</v>
      </c>
      <c r="D2282" s="247">
        <f>_xlfn.NORM.DIST($B2282,$B$752,$B$753,1)</f>
        <v>0.98141991636771042</v>
      </c>
      <c r="E2282" s="247">
        <f>IF(OR(D2282&lt;$F$757,D2282&gt;$F$758),C2282,"")</f>
        <v>1.8920609186964347E-5</v>
      </c>
      <c r="F2282" s="247" t="str">
        <f>IF(AND(D2282&gt;$F$757,D2282&lt;$F$758),C2282,"")</f>
        <v/>
      </c>
      <c r="G2282" s="247" t="str">
        <f>IF(C2282=MAX($C$761:$C$2761),C2282,"")</f>
        <v/>
      </c>
      <c r="H2282" s="247">
        <f>_xlfn.NORM.DIST(B2282,$F$753,$F$754,0)</f>
        <v>0</v>
      </c>
      <c r="I2282" s="247">
        <f>IF(H2282=MAX($H$761:$H$2761),C2282,"")</f>
        <v>1.8920609186964347E-5</v>
      </c>
      <c r="J2282" s="247" t="str">
        <f>IF(I2282=MIN($I$761:$I$2761),I2282,"")</f>
        <v/>
      </c>
      <c r="K2282" s="247"/>
      <c r="L2282" s="247"/>
      <c r="M2282" s="247"/>
      <c r="N2282" s="247"/>
      <c r="O2282" s="247">
        <v>1521</v>
      </c>
      <c r="P2282" s="247">
        <f>$P$755+(O2282*$P$758)</f>
        <v>291.92831627215912</v>
      </c>
      <c r="Q2282" s="247">
        <f>_xlfn.NORM.DIST(P2282,P$752,P$753,0)</f>
        <v>3.2467506063081105E-4</v>
      </c>
      <c r="R2282" s="247">
        <f>_xlfn.NORM.DIST(P2282,P$752,P$753,1)</f>
        <v>0.98141991636771042</v>
      </c>
      <c r="S2282" s="253">
        <f>IF(OR(R2282&lt;$T$757,R2282&gt;$T$758),Q2282,"")</f>
        <v>3.2467506063081105E-4</v>
      </c>
      <c r="T2282" s="253" t="str">
        <f>IF(AND(R2282&gt;$T$757,R2282&lt;$T$758),Q2282,"")</f>
        <v/>
      </c>
      <c r="U2282" s="253" t="str">
        <f>IF(Q2282=MAX($Q$761:$Q$2761),Q2282,"")</f>
        <v/>
      </c>
      <c r="V2282" s="253">
        <f>_xlfn.NORM.DIST(P2282,$T$753,$T$754,0)</f>
        <v>8.833814992885251E-97</v>
      </c>
      <c r="W2282" s="253" t="str">
        <f>IF(V2282=MAX($V$761:$V$2761),Q2282,"")</f>
        <v/>
      </c>
      <c r="X2282" s="253" t="str">
        <f t="shared" si="554"/>
        <v/>
      </c>
      <c r="AB2282" s="253">
        <v>1521</v>
      </c>
      <c r="AC2282" s="253">
        <f t="shared" si="570"/>
        <v>451.73897573950353</v>
      </c>
      <c r="AD2282" s="253">
        <f t="shared" si="555"/>
        <v>2.0981551045126104E-4</v>
      </c>
      <c r="AE2282" s="253">
        <f t="shared" si="556"/>
        <v>0.98141991636771042</v>
      </c>
      <c r="AF2282" s="253">
        <f>IF(OR(AE2282&lt;$T$757,AE2282&gt;$T$758),AD2282,"")</f>
        <v>2.0981551045126104E-4</v>
      </c>
      <c r="AG2282" s="253" t="str">
        <f t="shared" si="557"/>
        <v/>
      </c>
      <c r="AH2282" s="253" t="str">
        <f t="shared" si="558"/>
        <v/>
      </c>
      <c r="AI2282" s="253">
        <f t="shared" si="559"/>
        <v>9.9289454082732011E-7</v>
      </c>
      <c r="AJ2282" s="253" t="str">
        <f t="shared" si="560"/>
        <v/>
      </c>
      <c r="AK2282" s="253" t="str">
        <f t="shared" si="561"/>
        <v/>
      </c>
      <c r="AO2282" s="253">
        <v>1521</v>
      </c>
      <c r="AP2282" s="253">
        <f t="shared" si="562"/>
        <v>2663.2281760660462</v>
      </c>
      <c r="AQ2282" s="253">
        <f t="shared" si="563"/>
        <v>3.5589081190001351E-5</v>
      </c>
      <c r="AR2282" s="253">
        <f t="shared" si="564"/>
        <v>0.98141991636771042</v>
      </c>
      <c r="AS2282" s="253">
        <f>IF(OR(AR2282&lt;$T$757,AR2282&gt;$T$758),AQ2282,"")</f>
        <v>3.5589081190001351E-5</v>
      </c>
      <c r="AT2282" s="253" t="str">
        <f t="shared" si="565"/>
        <v/>
      </c>
      <c r="AU2282" s="253" t="str">
        <f t="shared" si="566"/>
        <v/>
      </c>
      <c r="AV2282" s="253">
        <f t="shared" si="567"/>
        <v>0</v>
      </c>
      <c r="AW2282" s="253">
        <f t="shared" si="568"/>
        <v>3.5589081190001351E-5</v>
      </c>
      <c r="AX2282" s="253" t="str">
        <f t="shared" si="569"/>
        <v/>
      </c>
      <c r="AZ2282" s="259"/>
      <c r="BA2282" s="259">
        <f>BA2281+$BD$753</f>
        <v>9.7663999999999689</v>
      </c>
      <c r="BB2282" s="274">
        <f t="shared" si="552"/>
        <v>0.20220237293256105</v>
      </c>
      <c r="BC2282" s="259">
        <f t="shared" si="553"/>
        <v>3.8392737263207022E-4</v>
      </c>
      <c r="BD2282" s="259" t="str">
        <f t="shared" si="550"/>
        <v/>
      </c>
      <c r="BE2282" s="254" t="str">
        <f t="shared" si="551"/>
        <v/>
      </c>
    </row>
    <row r="2283" spans="1:57" ht="20.100000000000001" customHeight="1" x14ac:dyDescent="0.25">
      <c r="A2283" s="248">
        <v>1522</v>
      </c>
      <c r="B2283" s="247">
        <f>$B$755+(A2283*$B$758)</f>
        <v>5019.0649662418364</v>
      </c>
      <c r="C2283" s="247">
        <f>_xlfn.NORM.DIST($B2283,$B$752,$B$753,0)</f>
        <v>1.8763392444307364E-5</v>
      </c>
      <c r="D2283" s="247">
        <f>_xlfn.NORM.DIST($B2283,$B$752,$B$753,1)</f>
        <v>0.98160108265814228</v>
      </c>
      <c r="E2283" s="247">
        <f>IF(OR(D2283&lt;$F$757,D2283&gt;$F$758),C2283,"")</f>
        <v>1.8763392444307364E-5</v>
      </c>
      <c r="F2283" s="247" t="str">
        <f>IF(AND(D2283&gt;$F$757,D2283&lt;$F$758),C2283,"")</f>
        <v/>
      </c>
      <c r="G2283" s="247" t="str">
        <f>IF(C2283=MAX($C$761:$C$2761),C2283,"")</f>
        <v/>
      </c>
      <c r="H2283" s="247">
        <f>_xlfn.NORM.DIST(B2283,$F$753,$F$754,0)</f>
        <v>0</v>
      </c>
      <c r="I2283" s="247">
        <f>IF(H2283=MAX($H$761:$H$2761),C2283,"")</f>
        <v>1.8763392444307364E-5</v>
      </c>
      <c r="J2283" s="247" t="str">
        <f>IF(I2283=MIN($I$761:$I$2761),I2283,"")</f>
        <v/>
      </c>
      <c r="K2283" s="247"/>
      <c r="L2283" s="247"/>
      <c r="M2283" s="247"/>
      <c r="N2283" s="247"/>
      <c r="O2283" s="248">
        <v>1522</v>
      </c>
      <c r="P2283" s="247">
        <f>$P$755+(O2283*$P$758)</f>
        <v>292.48863933602127</v>
      </c>
      <c r="Q2283" s="247">
        <f>_xlfn.NORM.DIST(P2283,P$752,P$753,0)</f>
        <v>3.2197724287293946E-4</v>
      </c>
      <c r="R2283" s="247">
        <f>_xlfn.NORM.DIST(P2283,P$752,P$753,1)</f>
        <v>0.98160108265814239</v>
      </c>
      <c r="S2283" s="253">
        <f>IF(OR(R2283&lt;$T$757,R2283&gt;$T$758),Q2283,"")</f>
        <v>3.2197724287293946E-4</v>
      </c>
      <c r="T2283" s="253" t="str">
        <f>IF(AND(R2283&gt;$T$757,R2283&lt;$T$758),Q2283,"")</f>
        <v/>
      </c>
      <c r="U2283" s="253" t="str">
        <f>IF(Q2283=MAX($Q$761:$Q$2761),Q2283,"")</f>
        <v/>
      </c>
      <c r="V2283" s="253">
        <f>_xlfn.NORM.DIST(P2283,$T$753,$T$754,0)</f>
        <v>8.1301000827716277E-97</v>
      </c>
      <c r="W2283" s="253" t="str">
        <f>IF(V2283=MAX($V$761:$V$2761),Q2283,"")</f>
        <v/>
      </c>
      <c r="X2283" s="253" t="str">
        <f t="shared" si="554"/>
        <v/>
      </c>
      <c r="AB2283" s="259">
        <v>1522</v>
      </c>
      <c r="AC2283" s="253">
        <f t="shared" si="570"/>
        <v>452.60603711328372</v>
      </c>
      <c r="AD2283" s="253">
        <f t="shared" si="555"/>
        <v>2.0807209348270051E-4</v>
      </c>
      <c r="AE2283" s="253">
        <f t="shared" si="556"/>
        <v>0.98160108265814228</v>
      </c>
      <c r="AF2283" s="253">
        <f>IF(OR(AE2283&lt;$T$757,AE2283&gt;$T$758),AD2283,"")</f>
        <v>2.0807209348270051E-4</v>
      </c>
      <c r="AG2283" s="253" t="str">
        <f t="shared" si="557"/>
        <v/>
      </c>
      <c r="AH2283" s="253" t="str">
        <f t="shared" si="558"/>
        <v/>
      </c>
      <c r="AI2283" s="253">
        <f t="shared" si="559"/>
        <v>9.7759829082085085E-7</v>
      </c>
      <c r="AJ2283" s="253" t="str">
        <f t="shared" si="560"/>
        <v/>
      </c>
      <c r="AK2283" s="253" t="str">
        <f t="shared" si="561"/>
        <v/>
      </c>
      <c r="AO2283" s="259">
        <v>1522</v>
      </c>
      <c r="AP2283" s="253">
        <f t="shared" si="562"/>
        <v>2668.3399384001459</v>
      </c>
      <c r="AQ2283" s="253">
        <f t="shared" si="563"/>
        <v>3.5293361355425355E-5</v>
      </c>
      <c r="AR2283" s="253">
        <f t="shared" si="564"/>
        <v>0.98160108265814228</v>
      </c>
      <c r="AS2283" s="253">
        <f>IF(OR(AR2283&lt;$T$757,AR2283&gt;$T$758),AQ2283,"")</f>
        <v>3.5293361355425355E-5</v>
      </c>
      <c r="AT2283" s="253" t="str">
        <f t="shared" si="565"/>
        <v/>
      </c>
      <c r="AU2283" s="253" t="str">
        <f t="shared" si="566"/>
        <v/>
      </c>
      <c r="AV2283" s="253">
        <f t="shared" si="567"/>
        <v>0</v>
      </c>
      <c r="AW2283" s="253">
        <f t="shared" si="568"/>
        <v>3.5293361355425355E-5</v>
      </c>
      <c r="AX2283" s="253" t="str">
        <f t="shared" si="569"/>
        <v/>
      </c>
      <c r="AZ2283" s="259"/>
      <c r="BA2283" s="259">
        <f>BA2282+$BD$753</f>
        <v>9.7727999999999682</v>
      </c>
      <c r="BB2283" s="274">
        <f t="shared" si="552"/>
        <v>0.20181844555992898</v>
      </c>
      <c r="BC2283" s="259">
        <f t="shared" si="553"/>
        <v>3.8332783852504382E-4</v>
      </c>
      <c r="BD2283" s="259" t="str">
        <f t="shared" si="550"/>
        <v/>
      </c>
      <c r="BE2283" s="254" t="str">
        <f t="shared" si="551"/>
        <v/>
      </c>
    </row>
    <row r="2284" spans="1:57" ht="20.100000000000001" customHeight="1" x14ac:dyDescent="0.25">
      <c r="A2284" s="247">
        <v>1523</v>
      </c>
      <c r="B2284" s="247">
        <f>$B$755+(A2284*$B$758)</f>
        <v>5028.680033226974</v>
      </c>
      <c r="C2284" s="247">
        <f>_xlfn.NORM.DIST($B2284,$B$752,$B$753,0)</f>
        <v>1.8607184343111698E-5</v>
      </c>
      <c r="D2284" s="247">
        <f>_xlfn.NORM.DIST($B2284,$B$752,$B$753,1)</f>
        <v>0.98178074215087174</v>
      </c>
      <c r="E2284" s="247">
        <f>IF(OR(D2284&lt;$F$757,D2284&gt;$F$758),C2284,"")</f>
        <v>1.8607184343111698E-5</v>
      </c>
      <c r="F2284" s="247" t="str">
        <f>IF(AND(D2284&gt;$F$757,D2284&lt;$F$758),C2284,"")</f>
        <v/>
      </c>
      <c r="G2284" s="247" t="str">
        <f>IF(C2284=MAX($C$761:$C$2761),C2284,"")</f>
        <v/>
      </c>
      <c r="H2284" s="247">
        <f>_xlfn.NORM.DIST(B2284,$F$753,$F$754,0)</f>
        <v>0</v>
      </c>
      <c r="I2284" s="247">
        <f>IF(H2284=MAX($H$761:$H$2761),C2284,"")</f>
        <v>1.8607184343111698E-5</v>
      </c>
      <c r="J2284" s="247" t="str">
        <f>IF(I2284=MIN($I$761:$I$2761),I2284,"")</f>
        <v/>
      </c>
      <c r="K2284" s="247"/>
      <c r="L2284" s="247"/>
      <c r="M2284" s="247"/>
      <c r="N2284" s="247"/>
      <c r="O2284" s="247">
        <v>1523</v>
      </c>
      <c r="P2284" s="247">
        <f>$P$755+(O2284*$P$758)</f>
        <v>293.04896239988341</v>
      </c>
      <c r="Q2284" s="247">
        <f>_xlfn.NORM.DIST(P2284,P$752,P$753,0)</f>
        <v>3.1929673326431288E-4</v>
      </c>
      <c r="R2284" s="247">
        <f>_xlfn.NORM.DIST(P2284,P$752,P$753,1)</f>
        <v>0.98178074215087185</v>
      </c>
      <c r="S2284" s="253">
        <f>IF(OR(R2284&lt;$T$757,R2284&gt;$T$758),Q2284,"")</f>
        <v>3.1929673326431288E-4</v>
      </c>
      <c r="T2284" s="253" t="str">
        <f>IF(AND(R2284&gt;$T$757,R2284&lt;$T$758),Q2284,"")</f>
        <v/>
      </c>
      <c r="U2284" s="253" t="str">
        <f>IF(Q2284=MAX($Q$761:$Q$2761),Q2284,"")</f>
        <v/>
      </c>
      <c r="V2284" s="253">
        <f>_xlfn.NORM.DIST(P2284,$T$753,$T$754,0)</f>
        <v>7.4823244363999166E-97</v>
      </c>
      <c r="W2284" s="253" t="str">
        <f>IF(V2284=MAX($V$761:$V$2761),Q2284,"")</f>
        <v/>
      </c>
      <c r="X2284" s="253" t="str">
        <f t="shared" si="554"/>
        <v/>
      </c>
      <c r="AB2284" s="253">
        <v>1523</v>
      </c>
      <c r="AC2284" s="253">
        <f t="shared" si="570"/>
        <v>453.47309848706391</v>
      </c>
      <c r="AD2284" s="253">
        <f t="shared" si="555"/>
        <v>2.063398615991959E-4</v>
      </c>
      <c r="AE2284" s="253">
        <f t="shared" si="556"/>
        <v>0.98178074215087185</v>
      </c>
      <c r="AF2284" s="253">
        <f>IF(OR(AE2284&lt;$T$757,AE2284&gt;$T$758),AD2284,"")</f>
        <v>2.063398615991959E-4</v>
      </c>
      <c r="AG2284" s="253" t="str">
        <f t="shared" si="557"/>
        <v/>
      </c>
      <c r="AH2284" s="253" t="str">
        <f t="shared" si="558"/>
        <v/>
      </c>
      <c r="AI2284" s="253">
        <f t="shared" si="559"/>
        <v>9.6252228999785877E-7</v>
      </c>
      <c r="AJ2284" s="253" t="str">
        <f t="shared" si="560"/>
        <v/>
      </c>
      <c r="AK2284" s="253" t="str">
        <f t="shared" si="561"/>
        <v/>
      </c>
      <c r="AO2284" s="253">
        <v>1523</v>
      </c>
      <c r="AP2284" s="253">
        <f t="shared" si="562"/>
        <v>2673.4517007342456</v>
      </c>
      <c r="AQ2284" s="253">
        <f t="shared" si="563"/>
        <v>3.4999538744268708E-5</v>
      </c>
      <c r="AR2284" s="253">
        <f t="shared" si="564"/>
        <v>0.98178074215087185</v>
      </c>
      <c r="AS2284" s="253">
        <f>IF(OR(AR2284&lt;$T$757,AR2284&gt;$T$758),AQ2284,"")</f>
        <v>3.4999538744268708E-5</v>
      </c>
      <c r="AT2284" s="253" t="str">
        <f t="shared" si="565"/>
        <v/>
      </c>
      <c r="AU2284" s="253" t="str">
        <f t="shared" si="566"/>
        <v/>
      </c>
      <c r="AV2284" s="253">
        <f t="shared" si="567"/>
        <v>0</v>
      </c>
      <c r="AW2284" s="253">
        <f t="shared" si="568"/>
        <v>3.4999538744268708E-5</v>
      </c>
      <c r="AX2284" s="253" t="str">
        <f t="shared" si="569"/>
        <v/>
      </c>
      <c r="AZ2284" s="259"/>
      <c r="BA2284" s="259">
        <f>BA2283+$BD$753</f>
        <v>9.7791999999999675</v>
      </c>
      <c r="BB2284" s="274">
        <f t="shared" si="552"/>
        <v>0.20143511772140393</v>
      </c>
      <c r="BC2284" s="259">
        <f t="shared" si="553"/>
        <v>3.8272883055928686E-4</v>
      </c>
      <c r="BD2284" s="259" t="str">
        <f t="shared" si="550"/>
        <v/>
      </c>
      <c r="BE2284" s="254" t="str">
        <f t="shared" si="551"/>
        <v/>
      </c>
    </row>
    <row r="2285" spans="1:57" ht="20.100000000000001" customHeight="1" x14ac:dyDescent="0.25">
      <c r="A2285" s="247">
        <v>1524</v>
      </c>
      <c r="B2285" s="247">
        <f>$B$755+(A2285*$B$758)</f>
        <v>5038.2951002121117</v>
      </c>
      <c r="C2285" s="247">
        <f>_xlfn.NORM.DIST($B2285,$B$752,$B$753,0)</f>
        <v>1.845198146409562E-5</v>
      </c>
      <c r="D2285" s="247">
        <f>_xlfn.NORM.DIST($B2285,$B$752,$B$753,1)</f>
        <v>0.98195890452763157</v>
      </c>
      <c r="E2285" s="247">
        <f>IF(OR(D2285&lt;$F$757,D2285&gt;$F$758),C2285,"")</f>
        <v>1.845198146409562E-5</v>
      </c>
      <c r="F2285" s="247" t="str">
        <f>IF(AND(D2285&gt;$F$757,D2285&lt;$F$758),C2285,"")</f>
        <v/>
      </c>
      <c r="G2285" s="247" t="str">
        <f>IF(C2285=MAX($C$761:$C$2761),C2285,"")</f>
        <v/>
      </c>
      <c r="H2285" s="247">
        <f>_xlfn.NORM.DIST(B2285,$F$753,$F$754,0)</f>
        <v>0</v>
      </c>
      <c r="I2285" s="247">
        <f>IF(H2285=MAX($H$761:$H$2761),C2285,"")</f>
        <v>1.845198146409562E-5</v>
      </c>
      <c r="J2285" s="247" t="str">
        <f>IF(I2285=MIN($I$761:$I$2761),I2285,"")</f>
        <v/>
      </c>
      <c r="K2285" s="247"/>
      <c r="L2285" s="247"/>
      <c r="M2285" s="247"/>
      <c r="N2285" s="247"/>
      <c r="O2285" s="247">
        <v>1524</v>
      </c>
      <c r="P2285" s="247">
        <f>$P$755+(O2285*$P$758)</f>
        <v>293.60928546374544</v>
      </c>
      <c r="Q2285" s="247">
        <f>_xlfn.NORM.DIST(P2285,P$752,P$753,0)</f>
        <v>3.1663347313052518E-4</v>
      </c>
      <c r="R2285" s="247">
        <f>_xlfn.NORM.DIST(P2285,P$752,P$753,1)</f>
        <v>0.98195890452763157</v>
      </c>
      <c r="S2285" s="253">
        <f>IF(OR(R2285&lt;$T$757,R2285&gt;$T$758),Q2285,"")</f>
        <v>3.1663347313052518E-4</v>
      </c>
      <c r="T2285" s="253" t="str">
        <f>IF(AND(R2285&gt;$T$757,R2285&lt;$T$758),Q2285,"")</f>
        <v/>
      </c>
      <c r="U2285" s="253" t="str">
        <f>IF(Q2285=MAX($Q$761:$Q$2761),Q2285,"")</f>
        <v/>
      </c>
      <c r="V2285" s="253">
        <f>_xlfn.NORM.DIST(P2285,$T$753,$T$754,0)</f>
        <v>6.8860509275262123E-97</v>
      </c>
      <c r="W2285" s="253" t="str">
        <f>IF(V2285=MAX($V$761:$V$2761),Q2285,"")</f>
        <v/>
      </c>
      <c r="X2285" s="253" t="str">
        <f t="shared" si="554"/>
        <v/>
      </c>
      <c r="AB2285" s="253">
        <v>1524</v>
      </c>
      <c r="AC2285" s="253">
        <f t="shared" si="570"/>
        <v>454.3401598608441</v>
      </c>
      <c r="AD2285" s="253">
        <f t="shared" si="555"/>
        <v>2.0461877688345131E-4</v>
      </c>
      <c r="AE2285" s="253">
        <f t="shared" si="556"/>
        <v>0.98195890452763157</v>
      </c>
      <c r="AF2285" s="253">
        <f>IF(OR(AE2285&lt;$T$757,AE2285&gt;$T$758),AD2285,"")</f>
        <v>2.0461877688345131E-4</v>
      </c>
      <c r="AG2285" s="253" t="str">
        <f t="shared" si="557"/>
        <v/>
      </c>
      <c r="AH2285" s="253" t="str">
        <f t="shared" si="558"/>
        <v/>
      </c>
      <c r="AI2285" s="253">
        <f t="shared" si="559"/>
        <v>9.4766362050088902E-7</v>
      </c>
      <c r="AJ2285" s="253" t="str">
        <f t="shared" si="560"/>
        <v/>
      </c>
      <c r="AK2285" s="253" t="str">
        <f t="shared" si="561"/>
        <v/>
      </c>
      <c r="AO2285" s="253">
        <v>1524</v>
      </c>
      <c r="AP2285" s="253">
        <f t="shared" si="562"/>
        <v>2678.5634630683453</v>
      </c>
      <c r="AQ2285" s="253">
        <f t="shared" si="563"/>
        <v>3.470760692496818E-5</v>
      </c>
      <c r="AR2285" s="253">
        <f t="shared" si="564"/>
        <v>0.98195890452763157</v>
      </c>
      <c r="AS2285" s="253">
        <f>IF(OR(AR2285&lt;$T$757,AR2285&gt;$T$758),AQ2285,"")</f>
        <v>3.470760692496818E-5</v>
      </c>
      <c r="AT2285" s="253" t="str">
        <f t="shared" si="565"/>
        <v/>
      </c>
      <c r="AU2285" s="253" t="str">
        <f t="shared" si="566"/>
        <v/>
      </c>
      <c r="AV2285" s="253">
        <f t="shared" si="567"/>
        <v>0</v>
      </c>
      <c r="AW2285" s="253">
        <f t="shared" si="568"/>
        <v>3.470760692496818E-5</v>
      </c>
      <c r="AX2285" s="253" t="str">
        <f t="shared" si="569"/>
        <v/>
      </c>
      <c r="AZ2285" s="259"/>
      <c r="BA2285" s="259">
        <f>BA2284+$BD$753</f>
        <v>9.7855999999999668</v>
      </c>
      <c r="BB2285" s="274">
        <f t="shared" si="552"/>
        <v>0.20105238889084465</v>
      </c>
      <c r="BC2285" s="259">
        <f t="shared" si="553"/>
        <v>3.8213034973094695E-4</v>
      </c>
      <c r="BD2285" s="259" t="str">
        <f t="shared" si="550"/>
        <v/>
      </c>
      <c r="BE2285" s="254" t="str">
        <f t="shared" si="551"/>
        <v/>
      </c>
    </row>
    <row r="2286" spans="1:57" ht="20.100000000000001" customHeight="1" x14ac:dyDescent="0.25">
      <c r="A2286" s="247">
        <v>1525</v>
      </c>
      <c r="B2286" s="247">
        <f>$B$755+(A2286*$B$758)</f>
        <v>5047.9101671972494</v>
      </c>
      <c r="C2286" s="247">
        <f>_xlfn.NORM.DIST($B2286,$B$752,$B$753,0)</f>
        <v>1.8297780368421522E-5</v>
      </c>
      <c r="D2286" s="247">
        <f>_xlfn.NORM.DIST($B2286,$B$752,$B$753,1)</f>
        <v>0.98213557943718344</v>
      </c>
      <c r="E2286" s="247">
        <f>IF(OR(D2286&lt;$F$757,D2286&gt;$F$758),C2286,"")</f>
        <v>1.8297780368421522E-5</v>
      </c>
      <c r="F2286" s="247" t="str">
        <f>IF(AND(D2286&gt;$F$757,D2286&lt;$F$758),C2286,"")</f>
        <v/>
      </c>
      <c r="G2286" s="247" t="str">
        <f>IF(C2286=MAX($C$761:$C$2761),C2286,"")</f>
        <v/>
      </c>
      <c r="H2286" s="247">
        <f>_xlfn.NORM.DIST(B2286,$F$753,$F$754,0)</f>
        <v>0</v>
      </c>
      <c r="I2286" s="247">
        <f>IF(H2286=MAX($H$761:$H$2761),C2286,"")</f>
        <v>1.8297780368421522E-5</v>
      </c>
      <c r="J2286" s="247" t="str">
        <f>IF(I2286=MIN($I$761:$I$2761),I2286,"")</f>
        <v/>
      </c>
      <c r="K2286" s="247"/>
      <c r="L2286" s="247"/>
      <c r="M2286" s="247"/>
      <c r="N2286" s="247"/>
      <c r="O2286" s="247">
        <v>1525</v>
      </c>
      <c r="P2286" s="247">
        <f>$P$755+(O2286*$P$758)</f>
        <v>294.16960852760758</v>
      </c>
      <c r="Q2286" s="247">
        <f>_xlfn.NORM.DIST(P2286,P$752,P$753,0)</f>
        <v>3.1398740346159432E-4</v>
      </c>
      <c r="R2286" s="247">
        <f>_xlfn.NORM.DIST(P2286,P$752,P$753,1)</f>
        <v>0.98213557943718344</v>
      </c>
      <c r="S2286" s="253">
        <f>IF(OR(R2286&lt;$T$757,R2286&gt;$T$758),Q2286,"")</f>
        <v>3.1398740346159432E-4</v>
      </c>
      <c r="T2286" s="253" t="str">
        <f>IF(AND(R2286&gt;$T$757,R2286&lt;$T$758),Q2286,"")</f>
        <v/>
      </c>
      <c r="U2286" s="253" t="str">
        <f>IF(Q2286=MAX($Q$761:$Q$2761),Q2286,"")</f>
        <v/>
      </c>
      <c r="V2286" s="253">
        <f>_xlfn.NORM.DIST(P2286,$T$753,$T$754,0)</f>
        <v>6.337193622442509E-97</v>
      </c>
      <c r="W2286" s="253" t="str">
        <f>IF(V2286=MAX($V$761:$V$2761),Q2286,"")</f>
        <v/>
      </c>
      <c r="X2286" s="253" t="str">
        <f t="shared" si="554"/>
        <v/>
      </c>
      <c r="AB2286" s="253">
        <v>1525</v>
      </c>
      <c r="AC2286" s="253">
        <f t="shared" si="570"/>
        <v>455.20722123462451</v>
      </c>
      <c r="AD2286" s="253">
        <f t="shared" si="555"/>
        <v>2.0290880120130988E-4</v>
      </c>
      <c r="AE2286" s="253">
        <f t="shared" si="556"/>
        <v>0.98213557943718344</v>
      </c>
      <c r="AF2286" s="253">
        <f>IF(OR(AE2286&lt;$T$757,AE2286&gt;$T$758),AD2286,"")</f>
        <v>2.0290880120130988E-4</v>
      </c>
      <c r="AG2286" s="253" t="str">
        <f t="shared" si="557"/>
        <v/>
      </c>
      <c r="AH2286" s="253" t="str">
        <f t="shared" si="558"/>
        <v/>
      </c>
      <c r="AI2286" s="253">
        <f t="shared" si="559"/>
        <v>9.3301939914180715E-7</v>
      </c>
      <c r="AJ2286" s="253" t="str">
        <f t="shared" si="560"/>
        <v/>
      </c>
      <c r="AK2286" s="253" t="str">
        <f t="shared" si="561"/>
        <v/>
      </c>
      <c r="AO2286" s="253">
        <v>1525</v>
      </c>
      <c r="AP2286" s="253">
        <f t="shared" si="562"/>
        <v>2683.6752254024459</v>
      </c>
      <c r="AQ2286" s="253">
        <f t="shared" si="563"/>
        <v>3.4417559429176417E-5</v>
      </c>
      <c r="AR2286" s="253">
        <f t="shared" si="564"/>
        <v>0.98213557943718344</v>
      </c>
      <c r="AS2286" s="253">
        <f>IF(OR(AR2286&lt;$T$757,AR2286&gt;$T$758),AQ2286,"")</f>
        <v>3.4417559429176417E-5</v>
      </c>
      <c r="AT2286" s="253" t="str">
        <f t="shared" si="565"/>
        <v/>
      </c>
      <c r="AU2286" s="253" t="str">
        <f t="shared" si="566"/>
        <v/>
      </c>
      <c r="AV2286" s="253">
        <f t="shared" si="567"/>
        <v>0</v>
      </c>
      <c r="AW2286" s="253">
        <f t="shared" si="568"/>
        <v>3.4417559429176417E-5</v>
      </c>
      <c r="AX2286" s="253" t="str">
        <f t="shared" si="569"/>
        <v/>
      </c>
      <c r="AZ2286" s="259"/>
      <c r="BA2286" s="259">
        <f>BA2285+$BD$753</f>
        <v>9.7919999999999661</v>
      </c>
      <c r="BB2286" s="274">
        <f t="shared" si="552"/>
        <v>0.2006702585411137</v>
      </c>
      <c r="BC2286" s="259">
        <f t="shared" si="553"/>
        <v>3.8153239702864994E-4</v>
      </c>
      <c r="BD2286" s="259" t="str">
        <f t="shared" si="550"/>
        <v/>
      </c>
      <c r="BE2286" s="254" t="str">
        <f t="shared" si="551"/>
        <v/>
      </c>
    </row>
    <row r="2287" spans="1:57" ht="20.100000000000001" customHeight="1" x14ac:dyDescent="0.25">
      <c r="A2287" s="247">
        <v>1526</v>
      </c>
      <c r="B2287" s="247">
        <f>$B$755+(A2287*$B$758)</f>
        <v>5057.5252341823871</v>
      </c>
      <c r="C2287" s="247">
        <f>_xlfn.NORM.DIST($B2287,$B$752,$B$753,0)</f>
        <v>1.8144577598078254E-5</v>
      </c>
      <c r="D2287" s="247">
        <f>_xlfn.NORM.DIST($B2287,$B$752,$B$753,1)</f>
        <v>0.98231077649513199</v>
      </c>
      <c r="E2287" s="247">
        <f>IF(OR(D2287&lt;$F$757,D2287&gt;$F$758),C2287,"")</f>
        <v>1.8144577598078254E-5</v>
      </c>
      <c r="F2287" s="247" t="str">
        <f>IF(AND(D2287&gt;$F$757,D2287&lt;$F$758),C2287,"")</f>
        <v/>
      </c>
      <c r="G2287" s="247" t="str">
        <f>IF(C2287=MAX($C$761:$C$2761),C2287,"")</f>
        <v/>
      </c>
      <c r="H2287" s="247">
        <f>_xlfn.NORM.DIST(B2287,$F$753,$F$754,0)</f>
        <v>0</v>
      </c>
      <c r="I2287" s="247">
        <f>IF(H2287=MAX($H$761:$H$2761),C2287,"")</f>
        <v>1.8144577598078254E-5</v>
      </c>
      <c r="J2287" s="247" t="str">
        <f>IF(I2287=MIN($I$761:$I$2761),I2287,"")</f>
        <v/>
      </c>
      <c r="K2287" s="247"/>
      <c r="L2287" s="247"/>
      <c r="M2287" s="247"/>
      <c r="N2287" s="247"/>
      <c r="O2287" s="247">
        <v>1526</v>
      </c>
      <c r="P2287" s="247">
        <f>$P$755+(O2287*$P$758)</f>
        <v>294.72993159146972</v>
      </c>
      <c r="Q2287" s="247">
        <f>_xlfn.NORM.DIST(P2287,P$752,P$753,0)</f>
        <v>3.1135846491852249E-4</v>
      </c>
      <c r="R2287" s="247">
        <f>_xlfn.NORM.DIST(P2287,P$752,P$753,1)</f>
        <v>0.98231077649513199</v>
      </c>
      <c r="S2287" s="253">
        <f>IF(OR(R2287&lt;$T$757,R2287&gt;$T$758),Q2287,"")</f>
        <v>3.1135846491852249E-4</v>
      </c>
      <c r="T2287" s="253" t="str">
        <f>IF(AND(R2287&gt;$T$757,R2287&lt;$T$758),Q2287,"")</f>
        <v/>
      </c>
      <c r="U2287" s="253" t="str">
        <f>IF(Q2287=MAX($Q$761:$Q$2761),Q2287,"")</f>
        <v/>
      </c>
      <c r="V2287" s="253">
        <f>_xlfn.NORM.DIST(P2287,$T$753,$T$754,0)</f>
        <v>5.831990044186689E-97</v>
      </c>
      <c r="W2287" s="253" t="str">
        <f>IF(V2287=MAX($V$761:$V$2761),Q2287,"")</f>
        <v/>
      </c>
      <c r="X2287" s="253" t="str">
        <f t="shared" si="554"/>
        <v/>
      </c>
      <c r="AB2287" s="253">
        <v>1526</v>
      </c>
      <c r="AC2287" s="253">
        <f t="shared" si="570"/>
        <v>456.0742826084047</v>
      </c>
      <c r="AD2287" s="253">
        <f t="shared" si="555"/>
        <v>2.0120989620599591E-4</v>
      </c>
      <c r="AE2287" s="253">
        <f t="shared" si="556"/>
        <v>0.98231077649513199</v>
      </c>
      <c r="AF2287" s="253">
        <f>IF(OR(AE2287&lt;$T$757,AE2287&gt;$T$758),AD2287,"")</f>
        <v>2.0120989620599591E-4</v>
      </c>
      <c r="AG2287" s="253" t="str">
        <f t="shared" si="557"/>
        <v/>
      </c>
      <c r="AH2287" s="253" t="str">
        <f t="shared" si="558"/>
        <v/>
      </c>
      <c r="AI2287" s="253">
        <f t="shared" si="559"/>
        <v>9.1858677704972176E-7</v>
      </c>
      <c r="AJ2287" s="253" t="str">
        <f t="shared" si="560"/>
        <v/>
      </c>
      <c r="AK2287" s="253" t="str">
        <f t="shared" si="561"/>
        <v/>
      </c>
      <c r="AO2287" s="253">
        <v>1526</v>
      </c>
      <c r="AP2287" s="253">
        <f t="shared" si="562"/>
        <v>2688.7869877365456</v>
      </c>
      <c r="AQ2287" s="253">
        <f t="shared" si="563"/>
        <v>3.4129389752481487E-5</v>
      </c>
      <c r="AR2287" s="253">
        <f t="shared" si="564"/>
        <v>0.98231077649513199</v>
      </c>
      <c r="AS2287" s="253">
        <f>IF(OR(AR2287&lt;$T$757,AR2287&gt;$T$758),AQ2287,"")</f>
        <v>3.4129389752481487E-5</v>
      </c>
      <c r="AT2287" s="253" t="str">
        <f t="shared" si="565"/>
        <v/>
      </c>
      <c r="AU2287" s="253" t="str">
        <f t="shared" si="566"/>
        <v/>
      </c>
      <c r="AV2287" s="253">
        <f t="shared" si="567"/>
        <v>0</v>
      </c>
      <c r="AW2287" s="253">
        <f t="shared" si="568"/>
        <v>3.4129389752481487E-5</v>
      </c>
      <c r="AX2287" s="253" t="str">
        <f t="shared" si="569"/>
        <v/>
      </c>
      <c r="AZ2287" s="259"/>
      <c r="BA2287" s="259">
        <f>BA2286+$BD$753</f>
        <v>9.7983999999999654</v>
      </c>
      <c r="BB2287" s="274">
        <f t="shared" si="552"/>
        <v>0.20028872614408505</v>
      </c>
      <c r="BC2287" s="259">
        <f t="shared" si="553"/>
        <v>3.8093497343533178E-4</v>
      </c>
      <c r="BD2287" s="259" t="str">
        <f t="shared" si="550"/>
        <v/>
      </c>
      <c r="BE2287" s="254" t="str">
        <f t="shared" si="551"/>
        <v/>
      </c>
    </row>
    <row r="2288" spans="1:57" ht="20.100000000000001" customHeight="1" x14ac:dyDescent="0.25">
      <c r="A2288" s="247">
        <v>1527</v>
      </c>
      <c r="B2288" s="247">
        <f>$B$755+(A2288*$B$758)</f>
        <v>5067.1403011675247</v>
      </c>
      <c r="C2288" s="247">
        <f>_xlfn.NORM.DIST($B2288,$B$752,$B$753,0)</f>
        <v>1.7992369676261746E-5</v>
      </c>
      <c r="D2288" s="247">
        <f>_xlfn.NORM.DIST($B2288,$B$752,$B$753,1)</f>
        <v>0.9824845052837422</v>
      </c>
      <c r="E2288" s="247">
        <f>IF(OR(D2288&lt;$F$757,D2288&gt;$F$758),C2288,"")</f>
        <v>1.7992369676261746E-5</v>
      </c>
      <c r="F2288" s="247" t="str">
        <f>IF(AND(D2288&gt;$F$757,D2288&lt;$F$758),C2288,"")</f>
        <v/>
      </c>
      <c r="G2288" s="247" t="str">
        <f>IF(C2288=MAX($C$761:$C$2761),C2288,"")</f>
        <v/>
      </c>
      <c r="H2288" s="247">
        <f>_xlfn.NORM.DIST(B2288,$F$753,$F$754,0)</f>
        <v>0</v>
      </c>
      <c r="I2288" s="247">
        <f>IF(H2288=MAX($H$761:$H$2761),C2288,"")</f>
        <v>1.7992369676261746E-5</v>
      </c>
      <c r="J2288" s="247" t="str">
        <f>IF(I2288=MIN($I$761:$I$2761),I2288,"")</f>
        <v/>
      </c>
      <c r="K2288" s="247"/>
      <c r="L2288" s="247"/>
      <c r="M2288" s="247"/>
      <c r="N2288" s="247"/>
      <c r="O2288" s="247">
        <v>1527</v>
      </c>
      <c r="P2288" s="247">
        <f>$P$755+(O2288*$P$758)</f>
        <v>295.29025465533186</v>
      </c>
      <c r="Q2288" s="247">
        <f>_xlfn.NORM.DIST(P2288,P$752,P$753,0)</f>
        <v>3.0874659783982863E-4</v>
      </c>
      <c r="R2288" s="247">
        <f>_xlfn.NORM.DIST(P2288,P$752,P$753,1)</f>
        <v>0.98248450528374232</v>
      </c>
      <c r="S2288" s="253">
        <f>IF(OR(R2288&lt;$T$757,R2288&gt;$T$758),Q2288,"")</f>
        <v>3.0874659783982863E-4</v>
      </c>
      <c r="T2288" s="253" t="str">
        <f>IF(AND(R2288&gt;$T$757,R2288&lt;$T$758),Q2288,"")</f>
        <v/>
      </c>
      <c r="U2288" s="253" t="str">
        <f>IF(Q2288=MAX($Q$761:$Q$2761),Q2288,"")</f>
        <v/>
      </c>
      <c r="V2288" s="253">
        <f>_xlfn.NORM.DIST(P2288,$T$753,$T$754,0)</f>
        <v>5.366975622406615E-97</v>
      </c>
      <c r="W2288" s="253" t="str">
        <f>IF(V2288=MAX($V$761:$V$2761),Q2288,"")</f>
        <v/>
      </c>
      <c r="X2288" s="253" t="str">
        <f t="shared" si="554"/>
        <v/>
      </c>
      <c r="AB2288" s="253">
        <v>1527</v>
      </c>
      <c r="AC2288" s="253">
        <f t="shared" si="570"/>
        <v>456.94134398218489</v>
      </c>
      <c r="AD2288" s="253">
        <f t="shared" si="555"/>
        <v>1.9952202334233275E-4</v>
      </c>
      <c r="AE2288" s="253">
        <f t="shared" si="556"/>
        <v>0.9824845052837422</v>
      </c>
      <c r="AF2288" s="253">
        <f>IF(OR(AE2288&lt;$T$757,AE2288&gt;$T$758),AD2288,"")</f>
        <v>1.9952202334233275E-4</v>
      </c>
      <c r="AG2288" s="253" t="str">
        <f t="shared" si="557"/>
        <v/>
      </c>
      <c r="AH2288" s="253" t="str">
        <f t="shared" si="558"/>
        <v/>
      </c>
      <c r="AI2288" s="253">
        <f t="shared" si="559"/>
        <v>9.0436293932157087E-7</v>
      </c>
      <c r="AJ2288" s="253" t="str">
        <f t="shared" si="560"/>
        <v/>
      </c>
      <c r="AK2288" s="253" t="str">
        <f t="shared" si="561"/>
        <v/>
      </c>
      <c r="AO2288" s="253">
        <v>1527</v>
      </c>
      <c r="AP2288" s="253">
        <f t="shared" si="562"/>
        <v>2693.8987500706453</v>
      </c>
      <c r="AQ2288" s="253">
        <f t="shared" si="563"/>
        <v>3.3843091355122212E-5</v>
      </c>
      <c r="AR2288" s="253">
        <f t="shared" si="564"/>
        <v>0.9824845052837422</v>
      </c>
      <c r="AS2288" s="253">
        <f>IF(OR(AR2288&lt;$T$757,AR2288&gt;$T$758),AQ2288,"")</f>
        <v>3.3843091355122212E-5</v>
      </c>
      <c r="AT2288" s="253" t="str">
        <f t="shared" si="565"/>
        <v/>
      </c>
      <c r="AU2288" s="253" t="str">
        <f t="shared" si="566"/>
        <v/>
      </c>
      <c r="AV2288" s="253">
        <f t="shared" si="567"/>
        <v>0</v>
      </c>
      <c r="AW2288" s="253">
        <f t="shared" si="568"/>
        <v>3.3843091355122212E-5</v>
      </c>
      <c r="AX2288" s="253" t="str">
        <f t="shared" si="569"/>
        <v/>
      </c>
      <c r="AZ2288" s="259"/>
      <c r="BA2288" s="259">
        <f>BA2287+$BD$753</f>
        <v>9.8047999999999647</v>
      </c>
      <c r="BB2288" s="274">
        <f t="shared" si="552"/>
        <v>0.19990779117064972</v>
      </c>
      <c r="BC2288" s="259">
        <f t="shared" si="553"/>
        <v>3.8033807992637891E-4</v>
      </c>
      <c r="BD2288" s="259" t="str">
        <f t="shared" si="550"/>
        <v/>
      </c>
      <c r="BE2288" s="254" t="str">
        <f t="shared" si="551"/>
        <v/>
      </c>
    </row>
    <row r="2289" spans="1:57" ht="20.100000000000001" customHeight="1" x14ac:dyDescent="0.25">
      <c r="A2289" s="247">
        <v>1528</v>
      </c>
      <c r="B2289" s="247">
        <f>$B$755+(A2289*$B$758)</f>
        <v>5076.7553681526624</v>
      </c>
      <c r="C2289" s="247">
        <f>_xlfn.NORM.DIST($B2289,$B$752,$B$753,0)</f>
        <v>1.7841153107753842E-5</v>
      </c>
      <c r="D2289" s="247">
        <f>_xlfn.NORM.DIST($B2289,$B$752,$B$753,1)</f>
        <v>0.98265677535176066</v>
      </c>
      <c r="E2289" s="247">
        <f>IF(OR(D2289&lt;$F$757,D2289&gt;$F$758),C2289,"")</f>
        <v>1.7841153107753842E-5</v>
      </c>
      <c r="F2289" s="247" t="str">
        <f>IF(AND(D2289&gt;$F$757,D2289&lt;$F$758),C2289,"")</f>
        <v/>
      </c>
      <c r="G2289" s="247" t="str">
        <f>IF(C2289=MAX($C$761:$C$2761),C2289,"")</f>
        <v/>
      </c>
      <c r="H2289" s="247">
        <f>_xlfn.NORM.DIST(B2289,$F$753,$F$754,0)</f>
        <v>0</v>
      </c>
      <c r="I2289" s="247">
        <f>IF(H2289=MAX($H$761:$H$2761),C2289,"")</f>
        <v>1.7841153107753842E-5</v>
      </c>
      <c r="J2289" s="247" t="str">
        <f>IF(I2289=MIN($I$761:$I$2761),I2289,"")</f>
        <v/>
      </c>
      <c r="K2289" s="247"/>
      <c r="L2289" s="247"/>
      <c r="M2289" s="247"/>
      <c r="N2289" s="247"/>
      <c r="O2289" s="247">
        <v>1528</v>
      </c>
      <c r="P2289" s="247">
        <f>$P$755+(O2289*$P$758)</f>
        <v>295.85057771919389</v>
      </c>
      <c r="Q2289" s="247">
        <f>_xlfn.NORM.DIST(P2289,P$752,P$753,0)</f>
        <v>3.0615174224804851E-4</v>
      </c>
      <c r="R2289" s="247">
        <f>_xlfn.NORM.DIST(P2289,P$752,P$753,1)</f>
        <v>0.98265677535176066</v>
      </c>
      <c r="S2289" s="253">
        <f>IF(OR(R2289&lt;$T$757,R2289&gt;$T$758),Q2289,"")</f>
        <v>3.0615174224804851E-4</v>
      </c>
      <c r="T2289" s="253" t="str">
        <f>IF(AND(R2289&gt;$T$757,R2289&lt;$T$758),Q2289,"")</f>
        <v/>
      </c>
      <c r="U2289" s="253" t="str">
        <f>IF(Q2289=MAX($Q$761:$Q$2761),Q2289,"")</f>
        <v/>
      </c>
      <c r="V2289" s="253">
        <f>_xlfn.NORM.DIST(P2289,$T$753,$T$754,0)</f>
        <v>4.938960157017247E-97</v>
      </c>
      <c r="W2289" s="253" t="str">
        <f>IF(V2289=MAX($V$761:$V$2761),Q2289,"")</f>
        <v/>
      </c>
      <c r="X2289" s="253" t="str">
        <f t="shared" si="554"/>
        <v/>
      </c>
      <c r="AB2289" s="253">
        <v>1528</v>
      </c>
      <c r="AC2289" s="253">
        <f t="shared" si="570"/>
        <v>457.80840535596508</v>
      </c>
      <c r="AD2289" s="253">
        <f t="shared" si="555"/>
        <v>1.9784514385094549E-4</v>
      </c>
      <c r="AE2289" s="253">
        <f t="shared" si="556"/>
        <v>0.98265677535176066</v>
      </c>
      <c r="AF2289" s="253">
        <f>IF(OR(AE2289&lt;$T$757,AE2289&gt;$T$758),AD2289,"")</f>
        <v>1.9784514385094549E-4</v>
      </c>
      <c r="AG2289" s="253" t="str">
        <f t="shared" si="557"/>
        <v/>
      </c>
      <c r="AH2289" s="253" t="str">
        <f t="shared" si="558"/>
        <v/>
      </c>
      <c r="AI2289" s="253">
        <f t="shared" si="559"/>
        <v>8.9034510467545182E-7</v>
      </c>
      <c r="AJ2289" s="253" t="str">
        <f t="shared" si="560"/>
        <v/>
      </c>
      <c r="AK2289" s="253" t="str">
        <f t="shared" si="561"/>
        <v/>
      </c>
      <c r="AO2289" s="253">
        <v>1528</v>
      </c>
      <c r="AP2289" s="253">
        <f t="shared" si="562"/>
        <v>2699.010512404745</v>
      </c>
      <c r="AQ2289" s="253">
        <f t="shared" si="563"/>
        <v>3.3558657662701309E-5</v>
      </c>
      <c r="AR2289" s="253">
        <f t="shared" si="564"/>
        <v>0.98265677535176066</v>
      </c>
      <c r="AS2289" s="253">
        <f>IF(OR(AR2289&lt;$T$757,AR2289&gt;$T$758),AQ2289,"")</f>
        <v>3.3558657662701309E-5</v>
      </c>
      <c r="AT2289" s="253" t="str">
        <f t="shared" si="565"/>
        <v/>
      </c>
      <c r="AU2289" s="253" t="str">
        <f t="shared" si="566"/>
        <v/>
      </c>
      <c r="AV2289" s="253">
        <f t="shared" si="567"/>
        <v>0</v>
      </c>
      <c r="AW2289" s="253">
        <f t="shared" si="568"/>
        <v>3.3558657662701309E-5</v>
      </c>
      <c r="AX2289" s="253" t="str">
        <f t="shared" si="569"/>
        <v/>
      </c>
      <c r="AZ2289" s="259"/>
      <c r="BA2289" s="259">
        <f>BA2288+$BD$753</f>
        <v>9.8111999999999639</v>
      </c>
      <c r="BB2289" s="274">
        <f t="shared" si="552"/>
        <v>0.19952745309072334</v>
      </c>
      <c r="BC2289" s="259">
        <f t="shared" si="553"/>
        <v>3.797417174710993E-4</v>
      </c>
      <c r="BD2289" s="259" t="str">
        <f t="shared" si="550"/>
        <v/>
      </c>
      <c r="BE2289" s="254" t="str">
        <f t="shared" si="551"/>
        <v/>
      </c>
    </row>
    <row r="2290" spans="1:57" ht="20.100000000000001" customHeight="1" x14ac:dyDescent="0.25">
      <c r="A2290" s="248">
        <v>1529</v>
      </c>
      <c r="B2290" s="247">
        <f>$B$755+(A2290*$B$758)</f>
        <v>5086.3704351378001</v>
      </c>
      <c r="C2290" s="247">
        <f>_xlfn.NORM.DIST($B2290,$B$752,$B$753,0)</f>
        <v>1.7690924379299632E-5</v>
      </c>
      <c r="D2290" s="247">
        <f>_xlfn.NORM.DIST($B2290,$B$752,$B$753,1)</f>
        <v>0.98282759621423987</v>
      </c>
      <c r="E2290" s="247">
        <f>IF(OR(D2290&lt;$F$757,D2290&gt;$F$758),C2290,"")</f>
        <v>1.7690924379299632E-5</v>
      </c>
      <c r="F2290" s="247" t="str">
        <f>IF(AND(D2290&gt;$F$757,D2290&lt;$F$758),C2290,"")</f>
        <v/>
      </c>
      <c r="G2290" s="247" t="str">
        <f>IF(C2290=MAX($C$761:$C$2761),C2290,"")</f>
        <v/>
      </c>
      <c r="H2290" s="247">
        <f>_xlfn.NORM.DIST(B2290,$F$753,$F$754,0)</f>
        <v>0</v>
      </c>
      <c r="I2290" s="247">
        <f>IF(H2290=MAX($H$761:$H$2761),C2290,"")</f>
        <v>1.7690924379299632E-5</v>
      </c>
      <c r="J2290" s="247" t="str">
        <f>IF(I2290=MIN($I$761:$I$2761),I2290,"")</f>
        <v/>
      </c>
      <c r="K2290" s="247"/>
      <c r="L2290" s="247"/>
      <c r="M2290" s="247"/>
      <c r="N2290" s="247"/>
      <c r="O2290" s="248">
        <v>1529</v>
      </c>
      <c r="P2290" s="247">
        <f>$P$755+(O2290*$P$758)</f>
        <v>296.41090078305604</v>
      </c>
      <c r="Q2290" s="247">
        <f>_xlfn.NORM.DIST(P2290,P$752,P$753,0)</f>
        <v>3.0357383785620842E-4</v>
      </c>
      <c r="R2290" s="247">
        <f>_xlfn.NORM.DIST(P2290,P$752,P$753,1)</f>
        <v>0.98282759621423987</v>
      </c>
      <c r="S2290" s="253">
        <f>IF(OR(R2290&lt;$T$757,R2290&gt;$T$758),Q2290,"")</f>
        <v>3.0357383785620842E-4</v>
      </c>
      <c r="T2290" s="253" t="str">
        <f>IF(AND(R2290&gt;$T$757,R2290&lt;$T$758),Q2290,"")</f>
        <v/>
      </c>
      <c r="U2290" s="253" t="str">
        <f>IF(Q2290=MAX($Q$761:$Q$2761),Q2290,"")</f>
        <v/>
      </c>
      <c r="V2290" s="253">
        <f>_xlfn.NORM.DIST(P2290,$T$753,$T$754,0)</f>
        <v>4.5450061372827116E-97</v>
      </c>
      <c r="W2290" s="253" t="str">
        <f>IF(V2290=MAX($V$761:$V$2761),Q2290,"")</f>
        <v/>
      </c>
      <c r="X2290" s="253" t="str">
        <f t="shared" si="554"/>
        <v/>
      </c>
      <c r="AB2290" s="259">
        <v>1529</v>
      </c>
      <c r="AC2290" s="253">
        <f t="shared" si="570"/>
        <v>458.67546672974549</v>
      </c>
      <c r="AD2290" s="253">
        <f t="shared" si="555"/>
        <v>1.96179218772445E-4</v>
      </c>
      <c r="AE2290" s="253">
        <f t="shared" si="556"/>
        <v>0.98282759621423987</v>
      </c>
      <c r="AF2290" s="253">
        <f>IF(OR(AE2290&lt;$T$757,AE2290&gt;$T$758),AD2290,"")</f>
        <v>1.96179218772445E-4</v>
      </c>
      <c r="AG2290" s="253" t="str">
        <f t="shared" si="557"/>
        <v/>
      </c>
      <c r="AH2290" s="253" t="str">
        <f t="shared" si="558"/>
        <v/>
      </c>
      <c r="AI2290" s="253">
        <f t="shared" si="559"/>
        <v>8.7653052510663941E-7</v>
      </c>
      <c r="AJ2290" s="253" t="str">
        <f t="shared" si="560"/>
        <v/>
      </c>
      <c r="AK2290" s="253" t="str">
        <f t="shared" si="561"/>
        <v/>
      </c>
      <c r="AO2290" s="259">
        <v>1529</v>
      </c>
      <c r="AP2290" s="253">
        <f t="shared" si="562"/>
        <v>2704.1222747388447</v>
      </c>
      <c r="AQ2290" s="253">
        <f t="shared" si="563"/>
        <v>3.3276082066894883E-5</v>
      </c>
      <c r="AR2290" s="253">
        <f t="shared" si="564"/>
        <v>0.98282759621423987</v>
      </c>
      <c r="AS2290" s="253">
        <f>IF(OR(AR2290&lt;$T$757,AR2290&gt;$T$758),AQ2290,"")</f>
        <v>3.3276082066894883E-5</v>
      </c>
      <c r="AT2290" s="253" t="str">
        <f t="shared" si="565"/>
        <v/>
      </c>
      <c r="AU2290" s="253" t="str">
        <f t="shared" si="566"/>
        <v/>
      </c>
      <c r="AV2290" s="253">
        <f t="shared" si="567"/>
        <v>0</v>
      </c>
      <c r="AW2290" s="253">
        <f t="shared" si="568"/>
        <v>3.3276082066894883E-5</v>
      </c>
      <c r="AX2290" s="253" t="str">
        <f t="shared" si="569"/>
        <v/>
      </c>
      <c r="AZ2290" s="259"/>
      <c r="BA2290" s="259">
        <f>BA2289+$BD$753</f>
        <v>9.8175999999999632</v>
      </c>
      <c r="BB2290" s="274">
        <f t="shared" si="552"/>
        <v>0.19914771137325224</v>
      </c>
      <c r="BC2290" s="259">
        <f t="shared" si="553"/>
        <v>3.7914588703102936E-4</v>
      </c>
      <c r="BD2290" s="259" t="str">
        <f t="shared" si="550"/>
        <v/>
      </c>
      <c r="BE2290" s="254" t="str">
        <f t="shared" si="551"/>
        <v/>
      </c>
    </row>
    <row r="2291" spans="1:57" ht="20.100000000000001" customHeight="1" x14ac:dyDescent="0.25">
      <c r="A2291" s="247">
        <v>1530</v>
      </c>
      <c r="B2291" s="247">
        <f>$B$755+(A2291*$B$758)</f>
        <v>5095.9855021229378</v>
      </c>
      <c r="C2291" s="247">
        <f>_xlfn.NORM.DIST($B2291,$B$752,$B$753,0)</f>
        <v>1.7541679959982857E-5</v>
      </c>
      <c r="D2291" s="247">
        <f>_xlfn.NORM.DIST($B2291,$B$752,$B$753,1)</f>
        <v>0.98299697735236724</v>
      </c>
      <c r="E2291" s="247">
        <f>IF(OR(D2291&lt;$F$757,D2291&gt;$F$758),C2291,"")</f>
        <v>1.7541679959982857E-5</v>
      </c>
      <c r="F2291" s="247" t="str">
        <f>IF(AND(D2291&gt;$F$757,D2291&lt;$F$758),C2291,"")</f>
        <v/>
      </c>
      <c r="G2291" s="247" t="str">
        <f>IF(C2291=MAX($C$761:$C$2761),C2291,"")</f>
        <v/>
      </c>
      <c r="H2291" s="247">
        <f>_xlfn.NORM.DIST(B2291,$F$753,$F$754,0)</f>
        <v>0</v>
      </c>
      <c r="I2291" s="247">
        <f>IF(H2291=MAX($H$761:$H$2761),C2291,"")</f>
        <v>1.7541679959982857E-5</v>
      </c>
      <c r="J2291" s="247" t="str">
        <f>IF(I2291=MIN($I$761:$I$2761),I2291,"")</f>
        <v/>
      </c>
      <c r="K2291" s="247"/>
      <c r="L2291" s="247"/>
      <c r="M2291" s="247"/>
      <c r="N2291" s="247"/>
      <c r="O2291" s="247">
        <v>1530</v>
      </c>
      <c r="P2291" s="247">
        <f>$P$755+(O2291*$P$758)</f>
        <v>296.97122384691818</v>
      </c>
      <c r="Q2291" s="247">
        <f>_xlfn.NORM.DIST(P2291,P$752,P$753,0)</f>
        <v>3.0101282407427011E-4</v>
      </c>
      <c r="R2291" s="247">
        <f>_xlfn.NORM.DIST(P2291,P$752,P$753,1)</f>
        <v>0.98299697735236724</v>
      </c>
      <c r="S2291" s="253">
        <f>IF(OR(R2291&lt;$T$757,R2291&gt;$T$758),Q2291,"")</f>
        <v>3.0101282407427011E-4</v>
      </c>
      <c r="T2291" s="253" t="str">
        <f>IF(AND(R2291&gt;$T$757,R2291&lt;$T$758),Q2291,"")</f>
        <v/>
      </c>
      <c r="U2291" s="253" t="str">
        <f>IF(Q2291=MAX($Q$761:$Q$2761),Q2291,"")</f>
        <v/>
      </c>
      <c r="V2291" s="253">
        <f>_xlfn.NORM.DIST(P2291,$T$753,$T$754,0)</f>
        <v>4.1824087703846426E-97</v>
      </c>
      <c r="W2291" s="253" t="str">
        <f>IF(V2291=MAX($V$761:$V$2761),Q2291,"")</f>
        <v/>
      </c>
      <c r="X2291" s="253" t="str">
        <f t="shared" si="554"/>
        <v/>
      </c>
      <c r="AB2291" s="253">
        <v>1530</v>
      </c>
      <c r="AC2291" s="253">
        <f t="shared" si="570"/>
        <v>459.54252810352568</v>
      </c>
      <c r="AD2291" s="253">
        <f t="shared" si="555"/>
        <v>1.9452420895159199E-4</v>
      </c>
      <c r="AE2291" s="253">
        <f t="shared" si="556"/>
        <v>0.98299697735236724</v>
      </c>
      <c r="AF2291" s="253">
        <f>IF(OR(AE2291&lt;$T$757,AE2291&gt;$T$758),AD2291,"")</f>
        <v>1.9452420895159199E-4</v>
      </c>
      <c r="AG2291" s="253" t="str">
        <f t="shared" si="557"/>
        <v/>
      </c>
      <c r="AH2291" s="253" t="str">
        <f t="shared" si="558"/>
        <v/>
      </c>
      <c r="AI2291" s="253">
        <f t="shared" si="559"/>
        <v>8.6291648554628734E-7</v>
      </c>
      <c r="AJ2291" s="253" t="str">
        <f t="shared" si="560"/>
        <v/>
      </c>
      <c r="AK2291" s="253" t="str">
        <f t="shared" si="561"/>
        <v/>
      </c>
      <c r="AO2291" s="253">
        <v>1530</v>
      </c>
      <c r="AP2291" s="253">
        <f t="shared" si="562"/>
        <v>2709.2340370729453</v>
      </c>
      <c r="AQ2291" s="253">
        <f t="shared" si="563"/>
        <v>3.2995357926158471E-5</v>
      </c>
      <c r="AR2291" s="253">
        <f t="shared" si="564"/>
        <v>0.98299697735236724</v>
      </c>
      <c r="AS2291" s="253">
        <f>IF(OR(AR2291&lt;$T$757,AR2291&gt;$T$758),AQ2291,"")</f>
        <v>3.2995357926158471E-5</v>
      </c>
      <c r="AT2291" s="253" t="str">
        <f t="shared" si="565"/>
        <v/>
      </c>
      <c r="AU2291" s="253" t="str">
        <f t="shared" si="566"/>
        <v/>
      </c>
      <c r="AV2291" s="253">
        <f t="shared" si="567"/>
        <v>0</v>
      </c>
      <c r="AW2291" s="253">
        <f t="shared" si="568"/>
        <v>3.2995357926158471E-5</v>
      </c>
      <c r="AX2291" s="253" t="str">
        <f t="shared" si="569"/>
        <v/>
      </c>
      <c r="AZ2291" s="259"/>
      <c r="BA2291" s="259">
        <f>BA2290+$BD$753</f>
        <v>9.8239999999999625</v>
      </c>
      <c r="BB2291" s="274">
        <f t="shared" si="552"/>
        <v>0.19876856548622121</v>
      </c>
      <c r="BC2291" s="259">
        <f t="shared" si="553"/>
        <v>3.7855058956193233E-4</v>
      </c>
      <c r="BD2291" s="259" t="str">
        <f t="shared" si="550"/>
        <v/>
      </c>
      <c r="BE2291" s="254" t="str">
        <f t="shared" si="551"/>
        <v/>
      </c>
    </row>
    <row r="2292" spans="1:57" ht="20.100000000000001" customHeight="1" x14ac:dyDescent="0.25">
      <c r="A2292" s="247">
        <v>1531</v>
      </c>
      <c r="B2292" s="247">
        <f>$B$755+(A2292*$B$758)</f>
        <v>5105.6005691080754</v>
      </c>
      <c r="C2292" s="247">
        <f>_xlfn.NORM.DIST($B2292,$B$752,$B$753,0)</f>
        <v>1.739341630159971E-5</v>
      </c>
      <c r="D2292" s="247">
        <f>_xlfn.NORM.DIST($B2292,$B$752,$B$753,1)</f>
        <v>0.98316492821329649</v>
      </c>
      <c r="E2292" s="247">
        <f>IF(OR(D2292&lt;$F$757,D2292&gt;$F$758),C2292,"")</f>
        <v>1.739341630159971E-5</v>
      </c>
      <c r="F2292" s="247" t="str">
        <f>IF(AND(D2292&gt;$F$757,D2292&lt;$F$758),C2292,"")</f>
        <v/>
      </c>
      <c r="G2292" s="247" t="str">
        <f>IF(C2292=MAX($C$761:$C$2761),C2292,"")</f>
        <v/>
      </c>
      <c r="H2292" s="247">
        <f>_xlfn.NORM.DIST(B2292,$F$753,$F$754,0)</f>
        <v>0</v>
      </c>
      <c r="I2292" s="247">
        <f>IF(H2292=MAX($H$761:$H$2761),C2292,"")</f>
        <v>1.739341630159971E-5</v>
      </c>
      <c r="J2292" s="247" t="str">
        <f>IF(I2292=MIN($I$761:$I$2761),I2292,"")</f>
        <v/>
      </c>
      <c r="K2292" s="247"/>
      <c r="L2292" s="247"/>
      <c r="M2292" s="247"/>
      <c r="N2292" s="247"/>
      <c r="O2292" s="247">
        <v>1531</v>
      </c>
      <c r="P2292" s="247">
        <f>$P$755+(O2292*$P$758)</f>
        <v>297.53154691078021</v>
      </c>
      <c r="Q2292" s="247">
        <f>_xlfn.NORM.DIST(P2292,P$752,P$753,0)</f>
        <v>2.9846864001554249E-4</v>
      </c>
      <c r="R2292" s="247">
        <f>_xlfn.NORM.DIST(P2292,P$752,P$753,1)</f>
        <v>0.98316492821329649</v>
      </c>
      <c r="S2292" s="253">
        <f>IF(OR(R2292&lt;$T$757,R2292&gt;$T$758),Q2292,"")</f>
        <v>2.9846864001554249E-4</v>
      </c>
      <c r="T2292" s="253" t="str">
        <f>IF(AND(R2292&gt;$T$757,R2292&lt;$T$758),Q2292,"")</f>
        <v/>
      </c>
      <c r="U2292" s="253" t="str">
        <f>IF(Q2292=MAX($Q$761:$Q$2761),Q2292,"")</f>
        <v/>
      </c>
      <c r="V2292" s="253">
        <f>_xlfn.NORM.DIST(P2292,$T$753,$T$754,0)</f>
        <v>3.8486775849766209E-97</v>
      </c>
      <c r="W2292" s="253" t="str">
        <f>IF(V2292=MAX($V$761:$V$2761),Q2292,"")</f>
        <v/>
      </c>
      <c r="X2292" s="253" t="str">
        <f t="shared" si="554"/>
        <v/>
      </c>
      <c r="AB2292" s="253">
        <v>1531</v>
      </c>
      <c r="AC2292" s="253">
        <f t="shared" si="570"/>
        <v>460.40958947730587</v>
      </c>
      <c r="AD2292" s="253">
        <f t="shared" si="555"/>
        <v>1.9288007504143944E-4</v>
      </c>
      <c r="AE2292" s="253">
        <f t="shared" si="556"/>
        <v>0.98316492821329649</v>
      </c>
      <c r="AF2292" s="253">
        <f>IF(OR(AE2292&lt;$T$757,AE2292&gt;$T$758),AD2292,"")</f>
        <v>1.9288007504143944E-4</v>
      </c>
      <c r="AG2292" s="253" t="str">
        <f t="shared" si="557"/>
        <v/>
      </c>
      <c r="AH2292" s="253" t="str">
        <f t="shared" si="558"/>
        <v/>
      </c>
      <c r="AI2292" s="253">
        <f t="shared" si="559"/>
        <v>8.4950030352280283E-7</v>
      </c>
      <c r="AJ2292" s="253" t="str">
        <f t="shared" si="560"/>
        <v/>
      </c>
      <c r="AK2292" s="253" t="str">
        <f t="shared" si="561"/>
        <v/>
      </c>
      <c r="AO2292" s="253">
        <v>1531</v>
      </c>
      <c r="AP2292" s="253">
        <f t="shared" si="562"/>
        <v>2714.345799407045</v>
      </c>
      <c r="AQ2292" s="253">
        <f t="shared" si="563"/>
        <v>3.2716478566430465E-5</v>
      </c>
      <c r="AR2292" s="253">
        <f t="shared" si="564"/>
        <v>0.98316492821329649</v>
      </c>
      <c r="AS2292" s="253">
        <f>IF(OR(AR2292&lt;$T$757,AR2292&gt;$T$758),AQ2292,"")</f>
        <v>3.2716478566430465E-5</v>
      </c>
      <c r="AT2292" s="253" t="str">
        <f t="shared" si="565"/>
        <v/>
      </c>
      <c r="AU2292" s="253" t="str">
        <f t="shared" si="566"/>
        <v/>
      </c>
      <c r="AV2292" s="253">
        <f t="shared" si="567"/>
        <v>0</v>
      </c>
      <c r="AW2292" s="253">
        <f t="shared" si="568"/>
        <v>3.2716478566430465E-5</v>
      </c>
      <c r="AX2292" s="253" t="str">
        <f t="shared" si="569"/>
        <v/>
      </c>
      <c r="AZ2292" s="259"/>
      <c r="BA2292" s="259">
        <f>BA2291+$BD$753</f>
        <v>9.8303999999999618</v>
      </c>
      <c r="BB2292" s="274">
        <f t="shared" si="552"/>
        <v>0.19839001489665928</v>
      </c>
      <c r="BC2292" s="259">
        <f t="shared" si="553"/>
        <v>3.7795582601257705E-4</v>
      </c>
      <c r="BD2292" s="259" t="str">
        <f t="shared" ref="BD2292:BD2355" si="571">IF(BB2292&lt;(1-$AZ$760),BC2292,"")</f>
        <v/>
      </c>
      <c r="BE2292" s="254" t="str">
        <f t="shared" ref="BE2292:BE2355" si="572">IF(BB2292&lt;(1-$AZ$766),BC2292,"")</f>
        <v/>
      </c>
    </row>
    <row r="2293" spans="1:57" ht="20.100000000000001" customHeight="1" x14ac:dyDescent="0.25">
      <c r="A2293" s="247">
        <v>1532</v>
      </c>
      <c r="B2293" s="247">
        <f>$B$755+(A2293*$B$758)</f>
        <v>5115.2156360932131</v>
      </c>
      <c r="C2293" s="247">
        <f>_xlfn.NORM.DIST($B2293,$B$752,$B$753,0)</f>
        <v>1.7246129839030742E-5</v>
      </c>
      <c r="D2293" s="247">
        <f>_xlfn.NORM.DIST($B2293,$B$752,$B$753,1)</f>
        <v>0.98333145820998391</v>
      </c>
      <c r="E2293" s="247">
        <f>IF(OR(D2293&lt;$F$757,D2293&gt;$F$758),C2293,"")</f>
        <v>1.7246129839030742E-5</v>
      </c>
      <c r="F2293" s="247" t="str">
        <f>IF(AND(D2293&gt;$F$757,D2293&lt;$F$758),C2293,"")</f>
        <v/>
      </c>
      <c r="G2293" s="247" t="str">
        <f>IF(C2293=MAX($C$761:$C$2761),C2293,"")</f>
        <v/>
      </c>
      <c r="H2293" s="247">
        <f>_xlfn.NORM.DIST(B2293,$F$753,$F$754,0)</f>
        <v>0</v>
      </c>
      <c r="I2293" s="247">
        <f>IF(H2293=MAX($H$761:$H$2761),C2293,"")</f>
        <v>1.7246129839030742E-5</v>
      </c>
      <c r="J2293" s="247" t="str">
        <f>IF(I2293=MIN($I$761:$I$2761),I2293,"")</f>
        <v/>
      </c>
      <c r="K2293" s="247"/>
      <c r="L2293" s="247"/>
      <c r="M2293" s="247"/>
      <c r="N2293" s="247"/>
      <c r="O2293" s="247">
        <v>1532</v>
      </c>
      <c r="P2293" s="247">
        <f>$P$755+(O2293*$P$758)</f>
        <v>298.09186997464235</v>
      </c>
      <c r="Q2293" s="247">
        <f>_xlfn.NORM.DIST(P2293,P$752,P$753,0)</f>
        <v>2.9594122450306401E-4</v>
      </c>
      <c r="R2293" s="247">
        <f>_xlfn.NORM.DIST(P2293,P$752,P$753,1)</f>
        <v>0.98333145820998391</v>
      </c>
      <c r="S2293" s="253">
        <f>IF(OR(R2293&lt;$T$757,R2293&gt;$T$758),Q2293,"")</f>
        <v>2.9594122450306401E-4</v>
      </c>
      <c r="T2293" s="253" t="str">
        <f>IF(AND(R2293&gt;$T$757,R2293&lt;$T$758),Q2293,"")</f>
        <v/>
      </c>
      <c r="U2293" s="253" t="str">
        <f>IF(Q2293=MAX($Q$761:$Q$2761),Q2293,"")</f>
        <v/>
      </c>
      <c r="V2293" s="253">
        <f>_xlfn.NORM.DIST(P2293,$T$753,$T$754,0)</f>
        <v>3.5415194857979584E-97</v>
      </c>
      <c r="W2293" s="253" t="str">
        <f>IF(V2293=MAX($V$761:$V$2761),Q2293,"")</f>
        <v/>
      </c>
      <c r="X2293" s="253" t="str">
        <f t="shared" si="554"/>
        <v/>
      </c>
      <c r="AB2293" s="253">
        <v>1532</v>
      </c>
      <c r="AC2293" s="253">
        <f t="shared" si="570"/>
        <v>461.27665085108606</v>
      </c>
      <c r="AD2293" s="253">
        <f t="shared" si="555"/>
        <v>1.9124677750745962E-4</v>
      </c>
      <c r="AE2293" s="253">
        <f t="shared" si="556"/>
        <v>0.98333145820998391</v>
      </c>
      <c r="AF2293" s="253">
        <f>IF(OR(AE2293&lt;$T$757,AE2293&gt;$T$758),AD2293,"")</f>
        <v>1.9124677750745962E-4</v>
      </c>
      <c r="AG2293" s="253" t="str">
        <f t="shared" si="557"/>
        <v/>
      </c>
      <c r="AH2293" s="253" t="str">
        <f t="shared" si="558"/>
        <v/>
      </c>
      <c r="AI2293" s="253">
        <f t="shared" si="559"/>
        <v>8.3627932882589844E-7</v>
      </c>
      <c r="AJ2293" s="253" t="str">
        <f t="shared" si="560"/>
        <v/>
      </c>
      <c r="AK2293" s="253" t="str">
        <f t="shared" si="561"/>
        <v/>
      </c>
      <c r="AO2293" s="253">
        <v>1532</v>
      </c>
      <c r="AP2293" s="253">
        <f t="shared" si="562"/>
        <v>2719.4575617411447</v>
      </c>
      <c r="AQ2293" s="253">
        <f t="shared" si="563"/>
        <v>3.2439437281831322E-5</v>
      </c>
      <c r="AR2293" s="253">
        <f t="shared" si="564"/>
        <v>0.98333145820998391</v>
      </c>
      <c r="AS2293" s="253">
        <f>IF(OR(AR2293&lt;$T$757,AR2293&gt;$T$758),AQ2293,"")</f>
        <v>3.2439437281831322E-5</v>
      </c>
      <c r="AT2293" s="253" t="str">
        <f t="shared" si="565"/>
        <v/>
      </c>
      <c r="AU2293" s="253" t="str">
        <f t="shared" si="566"/>
        <v/>
      </c>
      <c r="AV2293" s="253">
        <f t="shared" si="567"/>
        <v>0</v>
      </c>
      <c r="AW2293" s="253">
        <f t="shared" si="568"/>
        <v>3.2439437281831322E-5</v>
      </c>
      <c r="AX2293" s="253" t="str">
        <f t="shared" si="569"/>
        <v/>
      </c>
      <c r="AZ2293" s="259"/>
      <c r="BA2293" s="259">
        <f>BA2292+$BD$753</f>
        <v>9.8367999999999611</v>
      </c>
      <c r="BB2293" s="274">
        <f t="shared" ref="BB2293:BB2356" si="573">_xlfn.CHISQ.DIST.RT(BA2293,7)</f>
        <v>0.1980120590706467</v>
      </c>
      <c r="BC2293" s="259">
        <f t="shared" ref="BC2293:BC2356" si="574">BB2293-BB2294</f>
        <v>3.7736159732515429E-4</v>
      </c>
      <c r="BD2293" s="259" t="str">
        <f t="shared" si="571"/>
        <v/>
      </c>
      <c r="BE2293" s="254" t="str">
        <f t="shared" si="572"/>
        <v/>
      </c>
    </row>
    <row r="2294" spans="1:57" ht="20.100000000000001" customHeight="1" x14ac:dyDescent="0.25">
      <c r="A2294" s="247">
        <v>1533</v>
      </c>
      <c r="B2294" s="247">
        <f>$B$755+(A2294*$B$758)</f>
        <v>5124.8307030783508</v>
      </c>
      <c r="C2294" s="247">
        <f>_xlfn.NORM.DIST($B2294,$B$752,$B$753,0)</f>
        <v>1.7099816990611075E-5</v>
      </c>
      <c r="D2294" s="247">
        <f>_xlfn.NORM.DIST($B2294,$B$752,$B$753,1)</f>
        <v>0.98349657672102664</v>
      </c>
      <c r="E2294" s="247">
        <f>IF(OR(D2294&lt;$F$757,D2294&gt;$F$758),C2294,"")</f>
        <v>1.7099816990611075E-5</v>
      </c>
      <c r="F2294" s="247" t="str">
        <f>IF(AND(D2294&gt;$F$757,D2294&lt;$F$758),C2294,"")</f>
        <v/>
      </c>
      <c r="G2294" s="247" t="str">
        <f>IF(C2294=MAX($C$761:$C$2761),C2294,"")</f>
        <v/>
      </c>
      <c r="H2294" s="247">
        <f>_xlfn.NORM.DIST(B2294,$F$753,$F$754,0)</f>
        <v>0</v>
      </c>
      <c r="I2294" s="247">
        <f>IF(H2294=MAX($H$761:$H$2761),C2294,"")</f>
        <v>1.7099816990611075E-5</v>
      </c>
      <c r="J2294" s="247" t="str">
        <f>IF(I2294=MIN($I$761:$I$2761),I2294,"")</f>
        <v/>
      </c>
      <c r="K2294" s="247"/>
      <c r="L2294" s="247"/>
      <c r="M2294" s="247"/>
      <c r="N2294" s="247"/>
      <c r="O2294" s="247">
        <v>1533</v>
      </c>
      <c r="P2294" s="247">
        <f>$P$755+(O2294*$P$758)</f>
        <v>298.65219303850449</v>
      </c>
      <c r="Q2294" s="247">
        <f>_xlfn.NORM.DIST(P2294,P$752,P$753,0)</f>
        <v>2.9343051607595607E-4</v>
      </c>
      <c r="R2294" s="247">
        <f>_xlfn.NORM.DIST(P2294,P$752,P$753,1)</f>
        <v>0.98349657672102664</v>
      </c>
      <c r="S2294" s="253">
        <f>IF(OR(R2294&lt;$T$757,R2294&gt;$T$758),Q2294,"")</f>
        <v>2.9343051607595607E-4</v>
      </c>
      <c r="T2294" s="253" t="str">
        <f>IF(AND(R2294&gt;$T$757,R2294&lt;$T$758),Q2294,"")</f>
        <v/>
      </c>
      <c r="U2294" s="253" t="str">
        <f>IF(Q2294=MAX($Q$761:$Q$2761),Q2294,"")</f>
        <v/>
      </c>
      <c r="V2294" s="253">
        <f>_xlfn.NORM.DIST(P2294,$T$753,$T$754,0)</f>
        <v>3.2588231451465698E-97</v>
      </c>
      <c r="W2294" s="253" t="str">
        <f>IF(V2294=MAX($V$761:$V$2761),Q2294,"")</f>
        <v/>
      </c>
      <c r="X2294" s="253" t="str">
        <f t="shared" si="554"/>
        <v/>
      </c>
      <c r="AB2294" s="253">
        <v>1533</v>
      </c>
      <c r="AC2294" s="253">
        <f t="shared" si="570"/>
        <v>462.14371222486625</v>
      </c>
      <c r="AD2294" s="253">
        <f t="shared" si="555"/>
        <v>1.8962427663164757E-4</v>
      </c>
      <c r="AE2294" s="253">
        <f t="shared" si="556"/>
        <v>0.98349657672102664</v>
      </c>
      <c r="AF2294" s="253">
        <f>IF(OR(AE2294&lt;$T$757,AE2294&gt;$T$758),AD2294,"")</f>
        <v>1.8962427663164757E-4</v>
      </c>
      <c r="AG2294" s="253" t="str">
        <f t="shared" si="557"/>
        <v/>
      </c>
      <c r="AH2294" s="253" t="str">
        <f t="shared" si="558"/>
        <v/>
      </c>
      <c r="AI2294" s="253">
        <f t="shared" si="559"/>
        <v>8.2325094317331125E-7</v>
      </c>
      <c r="AJ2294" s="253" t="str">
        <f t="shared" si="560"/>
        <v/>
      </c>
      <c r="AK2294" s="253" t="str">
        <f t="shared" si="561"/>
        <v/>
      </c>
      <c r="AO2294" s="253">
        <v>1533</v>
      </c>
      <c r="AP2294" s="253">
        <f t="shared" si="562"/>
        <v>2724.5693240752444</v>
      </c>
      <c r="AQ2294" s="253">
        <f t="shared" si="563"/>
        <v>3.2164227335360097E-5</v>
      </c>
      <c r="AR2294" s="253">
        <f t="shared" si="564"/>
        <v>0.98349657672102664</v>
      </c>
      <c r="AS2294" s="253">
        <f>IF(OR(AR2294&lt;$T$757,AR2294&gt;$T$758),AQ2294,"")</f>
        <v>3.2164227335360097E-5</v>
      </c>
      <c r="AT2294" s="253" t="str">
        <f t="shared" si="565"/>
        <v/>
      </c>
      <c r="AU2294" s="253" t="str">
        <f t="shared" si="566"/>
        <v/>
      </c>
      <c r="AV2294" s="253">
        <f t="shared" si="567"/>
        <v>0</v>
      </c>
      <c r="AW2294" s="253">
        <f t="shared" si="568"/>
        <v>3.2164227335360097E-5</v>
      </c>
      <c r="AX2294" s="253" t="str">
        <f t="shared" si="569"/>
        <v/>
      </c>
      <c r="AZ2294" s="259"/>
      <c r="BA2294" s="259">
        <f>BA2293+$BD$753</f>
        <v>9.8431999999999604</v>
      </c>
      <c r="BB2294" s="274">
        <f t="shared" si="573"/>
        <v>0.19763469747332155</v>
      </c>
      <c r="BC2294" s="259">
        <f t="shared" si="574"/>
        <v>3.767679044348049E-4</v>
      </c>
      <c r="BD2294" s="259" t="str">
        <f t="shared" si="571"/>
        <v/>
      </c>
      <c r="BE2294" s="254" t="str">
        <f t="shared" si="572"/>
        <v/>
      </c>
    </row>
    <row r="2295" spans="1:57" ht="20.100000000000001" customHeight="1" x14ac:dyDescent="0.25">
      <c r="A2295" s="247">
        <v>1534</v>
      </c>
      <c r="B2295" s="247">
        <f>$B$755+(A2295*$B$758)</f>
        <v>5134.4457700634885</v>
      </c>
      <c r="C2295" s="247">
        <f>_xlfn.NORM.DIST($B2295,$B$752,$B$753,0)</f>
        <v>1.6954474158498754E-5</v>
      </c>
      <c r="D2295" s="247">
        <f>_xlfn.NORM.DIST($B2295,$B$752,$B$753,1)</f>
        <v>0.98366029309050618</v>
      </c>
      <c r="E2295" s="247">
        <f>IF(OR(D2295&lt;$F$757,D2295&gt;$F$758),C2295,"")</f>
        <v>1.6954474158498754E-5</v>
      </c>
      <c r="F2295" s="247" t="str">
        <f>IF(AND(D2295&gt;$F$757,D2295&lt;$F$758),C2295,"")</f>
        <v/>
      </c>
      <c r="G2295" s="247" t="str">
        <f>IF(C2295=MAX($C$761:$C$2761),C2295,"")</f>
        <v/>
      </c>
      <c r="H2295" s="247">
        <f>_xlfn.NORM.DIST(B2295,$F$753,$F$754,0)</f>
        <v>0</v>
      </c>
      <c r="I2295" s="247">
        <f>IF(H2295=MAX($H$761:$H$2761),C2295,"")</f>
        <v>1.6954474158498754E-5</v>
      </c>
      <c r="J2295" s="247" t="str">
        <f>IF(I2295=MIN($I$761:$I$2761),I2295,"")</f>
        <v/>
      </c>
      <c r="K2295" s="247"/>
      <c r="L2295" s="247"/>
      <c r="M2295" s="247"/>
      <c r="N2295" s="247"/>
      <c r="O2295" s="247">
        <v>1534</v>
      </c>
      <c r="P2295" s="247">
        <f>$P$755+(O2295*$P$758)</f>
        <v>299.21251610236664</v>
      </c>
      <c r="Q2295" s="247">
        <f>_xlfn.NORM.DIST(P2295,P$752,P$753,0)</f>
        <v>2.9093645299574443E-4</v>
      </c>
      <c r="R2295" s="247">
        <f>_xlfn.NORM.DIST(P2295,P$752,P$753,1)</f>
        <v>0.98366029309050618</v>
      </c>
      <c r="S2295" s="253">
        <f>IF(OR(R2295&lt;$T$757,R2295&gt;$T$758),Q2295,"")</f>
        <v>2.9093645299574443E-4</v>
      </c>
      <c r="T2295" s="253" t="str">
        <f>IF(AND(R2295&gt;$T$757,R2295&lt;$T$758),Q2295,"")</f>
        <v/>
      </c>
      <c r="U2295" s="253" t="str">
        <f>IF(Q2295=MAX($Q$761:$Q$2761),Q2295,"")</f>
        <v/>
      </c>
      <c r="V2295" s="253">
        <f>_xlfn.NORM.DIST(P2295,$T$753,$T$754,0)</f>
        <v>2.9986446259677966E-97</v>
      </c>
      <c r="W2295" s="253" t="str">
        <f>IF(V2295=MAX($V$761:$V$2761),Q2295,"")</f>
        <v/>
      </c>
      <c r="X2295" s="253" t="str">
        <f t="shared" si="554"/>
        <v/>
      </c>
      <c r="AB2295" s="253">
        <v>1534</v>
      </c>
      <c r="AC2295" s="253">
        <f t="shared" si="570"/>
        <v>463.01077359864667</v>
      </c>
      <c r="AD2295" s="253">
        <f t="shared" si="555"/>
        <v>1.8801253251660632E-4</v>
      </c>
      <c r="AE2295" s="253">
        <f t="shared" si="556"/>
        <v>0.98366029309050618</v>
      </c>
      <c r="AF2295" s="253">
        <f>IF(OR(AE2295&lt;$T$757,AE2295&gt;$T$758),AD2295,"")</f>
        <v>1.8801253251660632E-4</v>
      </c>
      <c r="AG2295" s="253" t="str">
        <f t="shared" si="557"/>
        <v/>
      </c>
      <c r="AH2295" s="253" t="str">
        <f t="shared" si="558"/>
        <v/>
      </c>
      <c r="AI2295" s="253">
        <f t="shared" si="559"/>
        <v>8.1041255988014625E-7</v>
      </c>
      <c r="AJ2295" s="253" t="str">
        <f t="shared" si="560"/>
        <v/>
      </c>
      <c r="AK2295" s="253" t="str">
        <f t="shared" si="561"/>
        <v/>
      </c>
      <c r="AO2295" s="253">
        <v>1534</v>
      </c>
      <c r="AP2295" s="253">
        <f t="shared" si="562"/>
        <v>2729.681086409345</v>
      </c>
      <c r="AQ2295" s="253">
        <f t="shared" si="563"/>
        <v>3.1890841959587155E-5</v>
      </c>
      <c r="AR2295" s="253">
        <f t="shared" si="564"/>
        <v>0.98366029309050618</v>
      </c>
      <c r="AS2295" s="253">
        <f>IF(OR(AR2295&lt;$T$757,AR2295&gt;$T$758),AQ2295,"")</f>
        <v>3.1890841959587155E-5</v>
      </c>
      <c r="AT2295" s="253" t="str">
        <f t="shared" si="565"/>
        <v/>
      </c>
      <c r="AU2295" s="253" t="str">
        <f t="shared" si="566"/>
        <v/>
      </c>
      <c r="AV2295" s="253">
        <f t="shared" si="567"/>
        <v>0</v>
      </c>
      <c r="AW2295" s="253">
        <f t="shared" si="568"/>
        <v>3.1890841959587155E-5</v>
      </c>
      <c r="AX2295" s="253" t="str">
        <f t="shared" si="569"/>
        <v/>
      </c>
      <c r="AZ2295" s="259"/>
      <c r="BA2295" s="259">
        <f>BA2294+$BD$753</f>
        <v>9.8495999999999597</v>
      </c>
      <c r="BB2295" s="274">
        <f t="shared" si="573"/>
        <v>0.19725792956888674</v>
      </c>
      <c r="BC2295" s="259">
        <f t="shared" si="574"/>
        <v>3.7617474827067454E-4</v>
      </c>
      <c r="BD2295" s="259" t="str">
        <f t="shared" si="571"/>
        <v/>
      </c>
      <c r="BE2295" s="254" t="str">
        <f t="shared" si="572"/>
        <v/>
      </c>
    </row>
    <row r="2296" spans="1:57" ht="20.100000000000001" customHeight="1" x14ac:dyDescent="0.25">
      <c r="A2296" s="248">
        <v>1535</v>
      </c>
      <c r="B2296" s="247">
        <f>$B$755+(A2296*$B$758)</f>
        <v>5144.0608370486261</v>
      </c>
      <c r="C2296" s="247">
        <f>_xlfn.NORM.DIST($B2296,$B$752,$B$753,0)</f>
        <v>1.6810097729041246E-5</v>
      </c>
      <c r="D2296" s="247">
        <f>_xlfn.NORM.DIST($B2296,$B$752,$B$753,1)</f>
        <v>0.98382261662783388</v>
      </c>
      <c r="E2296" s="247">
        <f>IF(OR(D2296&lt;$F$757,D2296&gt;$F$758),C2296,"")</f>
        <v>1.6810097729041246E-5</v>
      </c>
      <c r="F2296" s="247" t="str">
        <f>IF(AND(D2296&gt;$F$757,D2296&lt;$F$758),C2296,"")</f>
        <v/>
      </c>
      <c r="G2296" s="247" t="str">
        <f>IF(C2296=MAX($C$761:$C$2761),C2296,"")</f>
        <v/>
      </c>
      <c r="H2296" s="247">
        <f>_xlfn.NORM.DIST(B2296,$F$753,$F$754,0)</f>
        <v>0</v>
      </c>
      <c r="I2296" s="247">
        <f>IF(H2296=MAX($H$761:$H$2761),C2296,"")</f>
        <v>1.6810097729041246E-5</v>
      </c>
      <c r="J2296" s="247" t="str">
        <f>IF(I2296=MIN($I$761:$I$2761),I2296,"")</f>
        <v/>
      </c>
      <c r="K2296" s="247"/>
      <c r="L2296" s="247"/>
      <c r="M2296" s="247"/>
      <c r="N2296" s="247"/>
      <c r="O2296" s="248">
        <v>1535</v>
      </c>
      <c r="P2296" s="247">
        <f>$P$755+(O2296*$P$758)</f>
        <v>299.77283916622866</v>
      </c>
      <c r="Q2296" s="247">
        <f>_xlfn.NORM.DIST(P2296,P$752,P$753,0)</f>
        <v>2.8845897325264667E-4</v>
      </c>
      <c r="R2296" s="247">
        <f>_xlfn.NORM.DIST(P2296,P$752,P$753,1)</f>
        <v>0.98382261662783388</v>
      </c>
      <c r="S2296" s="253">
        <f>IF(OR(R2296&lt;$T$757,R2296&gt;$T$758),Q2296,"")</f>
        <v>2.8845897325264667E-4</v>
      </c>
      <c r="T2296" s="253" t="str">
        <f>IF(AND(R2296&gt;$T$757,R2296&lt;$T$758),Q2296,"")</f>
        <v/>
      </c>
      <c r="U2296" s="253" t="str">
        <f>IF(Q2296=MAX($Q$761:$Q$2761),Q2296,"")</f>
        <v/>
      </c>
      <c r="V2296" s="253">
        <f>_xlfn.NORM.DIST(P2296,$T$753,$T$754,0)</f>
        <v>2.7591941396011214E-97</v>
      </c>
      <c r="W2296" s="253" t="str">
        <f>IF(V2296=MAX($V$761:$V$2761),Q2296,"")</f>
        <v/>
      </c>
      <c r="X2296" s="253" t="str">
        <f t="shared" si="554"/>
        <v/>
      </c>
      <c r="AB2296" s="259">
        <v>1535</v>
      </c>
      <c r="AC2296" s="253">
        <f t="shared" si="570"/>
        <v>463.87783497242685</v>
      </c>
      <c r="AD2296" s="253">
        <f t="shared" si="555"/>
        <v>1.8641150508961267E-4</v>
      </c>
      <c r="AE2296" s="253">
        <f t="shared" si="556"/>
        <v>0.98382261662783388</v>
      </c>
      <c r="AF2296" s="253">
        <f>IF(OR(AE2296&lt;$T$757,AE2296&gt;$T$758),AD2296,"")</f>
        <v>1.8641150508961267E-4</v>
      </c>
      <c r="AG2296" s="253" t="str">
        <f t="shared" si="557"/>
        <v/>
      </c>
      <c r="AH2296" s="253" t="str">
        <f t="shared" si="558"/>
        <v/>
      </c>
      <c r="AI2296" s="253">
        <f t="shared" si="559"/>
        <v>7.9776162353089826E-7</v>
      </c>
      <c r="AJ2296" s="253" t="str">
        <f t="shared" si="560"/>
        <v/>
      </c>
      <c r="AK2296" s="253" t="str">
        <f t="shared" si="561"/>
        <v/>
      </c>
      <c r="AO2296" s="259">
        <v>1535</v>
      </c>
      <c r="AP2296" s="253">
        <f t="shared" si="562"/>
        <v>2734.7928487434447</v>
      </c>
      <c r="AQ2296" s="253">
        <f t="shared" si="563"/>
        <v>3.1619274357343915E-5</v>
      </c>
      <c r="AR2296" s="253">
        <f t="shared" si="564"/>
        <v>0.98382261662783388</v>
      </c>
      <c r="AS2296" s="253">
        <f>IF(OR(AR2296&lt;$T$757,AR2296&gt;$T$758),AQ2296,"")</f>
        <v>3.1619274357343915E-5</v>
      </c>
      <c r="AT2296" s="253" t="str">
        <f t="shared" si="565"/>
        <v/>
      </c>
      <c r="AU2296" s="253" t="str">
        <f t="shared" si="566"/>
        <v/>
      </c>
      <c r="AV2296" s="253">
        <f t="shared" si="567"/>
        <v>0</v>
      </c>
      <c r="AW2296" s="253">
        <f t="shared" si="568"/>
        <v>3.1619274357343915E-5</v>
      </c>
      <c r="AX2296" s="253" t="str">
        <f t="shared" si="569"/>
        <v/>
      </c>
      <c r="AZ2296" s="259"/>
      <c r="BA2296" s="259">
        <f>BA2295+$BD$753</f>
        <v>9.855999999999959</v>
      </c>
      <c r="BB2296" s="274">
        <f t="shared" si="573"/>
        <v>0.19688175482061607</v>
      </c>
      <c r="BC2296" s="259">
        <f t="shared" si="574"/>
        <v>3.7558212975469241E-4</v>
      </c>
      <c r="BD2296" s="259" t="str">
        <f t="shared" si="571"/>
        <v/>
      </c>
      <c r="BE2296" s="254" t="str">
        <f t="shared" si="572"/>
        <v/>
      </c>
    </row>
    <row r="2297" spans="1:57" ht="20.100000000000001" customHeight="1" x14ac:dyDescent="0.25">
      <c r="A2297" s="247">
        <v>1536</v>
      </c>
      <c r="B2297" s="247">
        <f>$B$755+(A2297*$B$758)</f>
        <v>5153.6759040337638</v>
      </c>
      <c r="C2297" s="247">
        <f>_xlfn.NORM.DIST($B2297,$B$752,$B$753,0)</f>
        <v>1.666668407314012E-5</v>
      </c>
      <c r="D2297" s="247">
        <f>_xlfn.NORM.DIST($B2297,$B$752,$B$753,1)</f>
        <v>0.9839835566076014</v>
      </c>
      <c r="E2297" s="247">
        <f>IF(OR(D2297&lt;$F$757,D2297&gt;$F$758),C2297,"")</f>
        <v>1.666668407314012E-5</v>
      </c>
      <c r="F2297" s="247" t="str">
        <f>IF(AND(D2297&gt;$F$757,D2297&lt;$F$758),C2297,"")</f>
        <v/>
      </c>
      <c r="G2297" s="247" t="str">
        <f>IF(C2297=MAX($C$761:$C$2761),C2297,"")</f>
        <v/>
      </c>
      <c r="H2297" s="247">
        <f>_xlfn.NORM.DIST(B2297,$F$753,$F$754,0)</f>
        <v>0</v>
      </c>
      <c r="I2297" s="247">
        <f>IF(H2297=MAX($H$761:$H$2761),C2297,"")</f>
        <v>1.666668407314012E-5</v>
      </c>
      <c r="J2297" s="247" t="str">
        <f>IF(I2297=MIN($I$761:$I$2761),I2297,"")</f>
        <v/>
      </c>
      <c r="K2297" s="247"/>
      <c r="L2297" s="247"/>
      <c r="M2297" s="247"/>
      <c r="N2297" s="247"/>
      <c r="O2297" s="247">
        <v>1536</v>
      </c>
      <c r="P2297" s="247">
        <f>$P$755+(O2297*$P$758)</f>
        <v>300.33316223009081</v>
      </c>
      <c r="Q2297" s="247">
        <f>_xlfn.NORM.DIST(P2297,P$752,P$753,0)</f>
        <v>2.8599801457183054E-4</v>
      </c>
      <c r="R2297" s="247">
        <f>_xlfn.NORM.DIST(P2297,P$752,P$753,1)</f>
        <v>0.9839835566076014</v>
      </c>
      <c r="S2297" s="253">
        <f>IF(OR(R2297&lt;$T$757,R2297&gt;$T$758),Q2297,"")</f>
        <v>2.8599801457183054E-4</v>
      </c>
      <c r="T2297" s="253" t="str">
        <f>IF(AND(R2297&gt;$T$757,R2297&lt;$T$758),Q2297,"")</f>
        <v/>
      </c>
      <c r="U2297" s="253" t="str">
        <f>IF(Q2297=MAX($Q$761:$Q$2761),Q2297,"")</f>
        <v/>
      </c>
      <c r="V2297" s="253">
        <f>_xlfn.NORM.DIST(P2297,$T$753,$T$754,0)</f>
        <v>2.5388238488209634E-97</v>
      </c>
      <c r="W2297" s="253" t="str">
        <f>IF(V2297=MAX($V$761:$V$2761),Q2297,"")</f>
        <v/>
      </c>
      <c r="X2297" s="253" t="str">
        <f t="shared" ref="X2297:X2360" si="575">IF(W2297=MIN($W$761:$W$2761),W2297,"")</f>
        <v/>
      </c>
      <c r="AB2297" s="253">
        <v>1536</v>
      </c>
      <c r="AC2297" s="253">
        <f t="shared" si="570"/>
        <v>464.74489634620704</v>
      </c>
      <c r="AD2297" s="253">
        <f t="shared" ref="AD2297:AD2360" si="576">_xlfn.NORM.DIST(AC2297,AC$752,AC$753,0)</f>
        <v>1.8482115410665888E-4</v>
      </c>
      <c r="AE2297" s="253">
        <f t="shared" ref="AE2297:AE2360" si="577">_xlfn.NORM.DIST(AC2297,AC$752,AC$753,1)</f>
        <v>0.9839835566076014</v>
      </c>
      <c r="AF2297" s="253">
        <f>IF(OR(AE2297&lt;$T$757,AE2297&gt;$T$758),AD2297,"")</f>
        <v>1.8482115410665888E-4</v>
      </c>
      <c r="AG2297" s="253" t="str">
        <f t="shared" ref="AG2297:AG2360" si="578">IF(AND(AE2297&gt;$AG$757,AE2297&lt;$AG$758),AD2297,"")</f>
        <v/>
      </c>
      <c r="AH2297" s="253" t="str">
        <f t="shared" ref="AH2297:AH2360" si="579">IF(AD2297=MAX($AD$761:$AD$2761),AD2297,"")</f>
        <v/>
      </c>
      <c r="AI2297" s="253">
        <f t="shared" ref="AI2297:AI2360" si="580">_xlfn.NORM.DIST(AC2297,$AG$753,$AG$754,0)</f>
        <v>7.852956096540641E-7</v>
      </c>
      <c r="AJ2297" s="253" t="str">
        <f t="shared" ref="AJ2297:AJ2360" si="581">IF(AI2297=MAX($AI$761:$AI$2761),AD2297,"")</f>
        <v/>
      </c>
      <c r="AK2297" s="253" t="str">
        <f t="shared" ref="AK2297:AK2360" si="582">IF(AJ2297=MIN($AJ$761:$AJ$2761),AJ2297,"")</f>
        <v/>
      </c>
      <c r="AO2297" s="253">
        <v>1536</v>
      </c>
      <c r="AP2297" s="253">
        <f t="shared" ref="AP2297:AP2360" si="583">AP$755+(AO2297*AP$758)</f>
        <v>2739.9046110775444</v>
      </c>
      <c r="AQ2297" s="253">
        <f t="shared" ref="AQ2297:AQ2360" si="584">_xlfn.NORM.DIST(AP2297,AP$752,AP$753,0)</f>
        <v>3.134951770240828E-5</v>
      </c>
      <c r="AR2297" s="253">
        <f t="shared" ref="AR2297:AR2360" si="585">_xlfn.NORM.DIST(AP2297,AP$752,AP$753,1)</f>
        <v>0.9839835566076014</v>
      </c>
      <c r="AS2297" s="253">
        <f>IF(OR(AR2297&lt;$T$757,AR2297&gt;$T$758),AQ2297,"")</f>
        <v>3.134951770240828E-5</v>
      </c>
      <c r="AT2297" s="253" t="str">
        <f t="shared" ref="AT2297:AT2360" si="586">IF(AND(AR2297&gt;$AG$757,AR2297&lt;$AG$758),AQ2297,"")</f>
        <v/>
      </c>
      <c r="AU2297" s="253" t="str">
        <f t="shared" ref="AU2297:AU2360" si="587">IF(AQ2297=MAX($AQ$761:$AQ$2761),AQ2297,"")</f>
        <v/>
      </c>
      <c r="AV2297" s="253">
        <f t="shared" ref="AV2297:AV2360" si="588">_xlfn.NORM.DIST(AP2297,$AT$753,$AT$754,0)</f>
        <v>0</v>
      </c>
      <c r="AW2297" s="253">
        <f t="shared" ref="AW2297:AW2360" si="589">IF(AV2297=MAX($AV$761:$AV$2761),AQ2297,"")</f>
        <v>3.134951770240828E-5</v>
      </c>
      <c r="AX2297" s="253" t="str">
        <f t="shared" ref="AX2297:AX2360" si="590">IF(AW2297=MIN($AW$761:$AW$2761),AW2297,"")</f>
        <v/>
      </c>
      <c r="AZ2297" s="259"/>
      <c r="BA2297" s="259">
        <f>BA2296+$BD$753</f>
        <v>9.8623999999999583</v>
      </c>
      <c r="BB2297" s="274">
        <f t="shared" si="573"/>
        <v>0.19650617269086137</v>
      </c>
      <c r="BC2297" s="259">
        <f t="shared" si="574"/>
        <v>3.7499004980223738E-4</v>
      </c>
      <c r="BD2297" s="259" t="str">
        <f t="shared" si="571"/>
        <v/>
      </c>
      <c r="BE2297" s="254" t="str">
        <f t="shared" si="572"/>
        <v/>
      </c>
    </row>
    <row r="2298" spans="1:57" ht="20.100000000000001" customHeight="1" x14ac:dyDescent="0.25">
      <c r="A2298" s="247">
        <v>1537</v>
      </c>
      <c r="B2298" s="247">
        <f>$B$755+(A2298*$B$758)</f>
        <v>5163.2909710189015</v>
      </c>
      <c r="C2298" s="247">
        <f>_xlfn.NORM.DIST($B2298,$B$752,$B$753,0)</f>
        <v>1.6524229546613874E-5</v>
      </c>
      <c r="D2298" s="247">
        <f>_xlfn.NORM.DIST($B2298,$B$752,$B$753,1)</f>
        <v>0.98414312226943323</v>
      </c>
      <c r="E2298" s="247">
        <f>IF(OR(D2298&lt;$F$757,D2298&gt;$F$758),C2298,"")</f>
        <v>1.6524229546613874E-5</v>
      </c>
      <c r="F2298" s="247" t="str">
        <f>IF(AND(D2298&gt;$F$757,D2298&lt;$F$758),C2298,"")</f>
        <v/>
      </c>
      <c r="G2298" s="247" t="str">
        <f>IF(C2298=MAX($C$761:$C$2761),C2298,"")</f>
        <v/>
      </c>
      <c r="H2298" s="247">
        <f>_xlfn.NORM.DIST(B2298,$F$753,$F$754,0)</f>
        <v>0</v>
      </c>
      <c r="I2298" s="247">
        <f>IF(H2298=MAX($H$761:$H$2761),C2298,"")</f>
        <v>1.6524229546613874E-5</v>
      </c>
      <c r="J2298" s="247" t="str">
        <f>IF(I2298=MIN($I$761:$I$2761),I2298,"")</f>
        <v/>
      </c>
      <c r="K2298" s="247"/>
      <c r="L2298" s="247"/>
      <c r="M2298" s="247"/>
      <c r="N2298" s="247"/>
      <c r="O2298" s="247">
        <v>1537</v>
      </c>
      <c r="P2298" s="247">
        <f>$P$755+(O2298*$P$758)</f>
        <v>300.89348529395295</v>
      </c>
      <c r="Q2298" s="247">
        <f>_xlfn.NORM.DIST(P2298,P$752,P$753,0)</f>
        <v>2.8355351441964162E-4</v>
      </c>
      <c r="R2298" s="247">
        <f>_xlfn.NORM.DIST(P2298,P$752,P$753,1)</f>
        <v>0.98414312226943323</v>
      </c>
      <c r="S2298" s="253">
        <f>IF(OR(R2298&lt;$T$757,R2298&gt;$T$758),Q2298,"")</f>
        <v>2.8355351441964162E-4</v>
      </c>
      <c r="T2298" s="253" t="str">
        <f>IF(AND(R2298&gt;$T$757,R2298&lt;$T$758),Q2298,"")</f>
        <v/>
      </c>
      <c r="U2298" s="253" t="str">
        <f>IF(Q2298=MAX($Q$761:$Q$2761),Q2298,"")</f>
        <v/>
      </c>
      <c r="V2298" s="253">
        <f>_xlfn.NORM.DIST(P2298,$T$753,$T$754,0)</f>
        <v>2.3360166338546382E-97</v>
      </c>
      <c r="W2298" s="253" t="str">
        <f>IF(V2298=MAX($V$761:$V$2761),Q2298,"")</f>
        <v/>
      </c>
      <c r="X2298" s="253" t="str">
        <f t="shared" si="575"/>
        <v/>
      </c>
      <c r="AB2298" s="253">
        <v>1537</v>
      </c>
      <c r="AC2298" s="253">
        <f t="shared" ref="AC2298:AC2361" si="591">$AC$755+(AB2298*$AC$758)</f>
        <v>465.61195771998723</v>
      </c>
      <c r="AD2298" s="253">
        <f t="shared" si="576"/>
        <v>1.83241439156477E-4</v>
      </c>
      <c r="AE2298" s="253">
        <f t="shared" si="577"/>
        <v>0.98414312226943323</v>
      </c>
      <c r="AF2298" s="253">
        <f>IF(OR(AE2298&lt;$T$757,AE2298&gt;$T$758),AD2298,"")</f>
        <v>1.83241439156477E-4</v>
      </c>
      <c r="AG2298" s="253" t="str">
        <f t="shared" si="578"/>
        <v/>
      </c>
      <c r="AH2298" s="253" t="str">
        <f t="shared" si="579"/>
        <v/>
      </c>
      <c r="AI2298" s="253">
        <f t="shared" si="580"/>
        <v>7.73012024399398E-7</v>
      </c>
      <c r="AJ2298" s="253" t="str">
        <f t="shared" si="581"/>
        <v/>
      </c>
      <c r="AK2298" s="253" t="str">
        <f t="shared" si="582"/>
        <v/>
      </c>
      <c r="AO2298" s="253">
        <v>1537</v>
      </c>
      <c r="AP2298" s="253">
        <f t="shared" si="583"/>
        <v>2745.0163734116441</v>
      </c>
      <c r="AQ2298" s="253">
        <f t="shared" si="584"/>
        <v>3.1081565140187465E-5</v>
      </c>
      <c r="AR2298" s="253">
        <f t="shared" si="585"/>
        <v>0.98414312226943323</v>
      </c>
      <c r="AS2298" s="253">
        <f>IF(OR(AR2298&lt;$T$757,AR2298&gt;$T$758),AQ2298,"")</f>
        <v>3.1081565140187465E-5</v>
      </c>
      <c r="AT2298" s="253" t="str">
        <f t="shared" si="586"/>
        <v/>
      </c>
      <c r="AU2298" s="253" t="str">
        <f t="shared" si="587"/>
        <v/>
      </c>
      <c r="AV2298" s="253">
        <f t="shared" si="588"/>
        <v>0</v>
      </c>
      <c r="AW2298" s="253">
        <f t="shared" si="589"/>
        <v>3.1081565140187465E-5</v>
      </c>
      <c r="AX2298" s="253" t="str">
        <f t="shared" si="590"/>
        <v/>
      </c>
      <c r="AZ2298" s="259"/>
      <c r="BA2298" s="259">
        <f>BA2297+$BD$753</f>
        <v>9.8687999999999576</v>
      </c>
      <c r="BB2298" s="274">
        <f t="shared" si="573"/>
        <v>0.19613118264105914</v>
      </c>
      <c r="BC2298" s="259">
        <f t="shared" si="574"/>
        <v>3.7439850932308172E-4</v>
      </c>
      <c r="BD2298" s="259" t="str">
        <f t="shared" si="571"/>
        <v/>
      </c>
      <c r="BE2298" s="254" t="str">
        <f t="shared" si="572"/>
        <v/>
      </c>
    </row>
    <row r="2299" spans="1:57" ht="20.100000000000001" customHeight="1" x14ac:dyDescent="0.25">
      <c r="A2299" s="247">
        <v>1538</v>
      </c>
      <c r="B2299" s="247">
        <f>$B$755+(A2299*$B$758)</f>
        <v>5172.9060380040391</v>
      </c>
      <c r="C2299" s="247">
        <f>_xlfn.NORM.DIST($B2299,$B$752,$B$753,0)</f>
        <v>1.6382730490558806E-5</v>
      </c>
      <c r="D2299" s="247">
        <f>_xlfn.NORM.DIST($B2299,$B$752,$B$753,1)</f>
        <v>0.9843013228178441</v>
      </c>
      <c r="E2299" s="247">
        <f>IF(OR(D2299&lt;$F$757,D2299&gt;$F$758),C2299,"")</f>
        <v>1.6382730490558806E-5</v>
      </c>
      <c r="F2299" s="247" t="str">
        <f>IF(AND(D2299&gt;$F$757,D2299&lt;$F$758),C2299,"")</f>
        <v/>
      </c>
      <c r="G2299" s="247" t="str">
        <f>IF(C2299=MAX($C$761:$C$2761),C2299,"")</f>
        <v/>
      </c>
      <c r="H2299" s="247">
        <f>_xlfn.NORM.DIST(B2299,$F$753,$F$754,0)</f>
        <v>0</v>
      </c>
      <c r="I2299" s="247">
        <f>IF(H2299=MAX($H$761:$H$2761),C2299,"")</f>
        <v>1.6382730490558806E-5</v>
      </c>
      <c r="J2299" s="247" t="str">
        <f>IF(I2299=MIN($I$761:$I$2761),I2299,"")</f>
        <v/>
      </c>
      <c r="K2299" s="247"/>
      <c r="L2299" s="247"/>
      <c r="M2299" s="247"/>
      <c r="N2299" s="247"/>
      <c r="O2299" s="247">
        <v>1538</v>
      </c>
      <c r="P2299" s="247">
        <f>$P$755+(O2299*$P$758)</f>
        <v>301.45380835781498</v>
      </c>
      <c r="Q2299" s="247">
        <f>_xlfn.NORM.DIST(P2299,P$752,P$753,0)</f>
        <v>2.8112541000979377E-4</v>
      </c>
      <c r="R2299" s="247">
        <f>_xlfn.NORM.DIST(P2299,P$752,P$753,1)</f>
        <v>0.9843013228178441</v>
      </c>
      <c r="S2299" s="253">
        <f>IF(OR(R2299&lt;$T$757,R2299&gt;$T$758),Q2299,"")</f>
        <v>2.8112541000979377E-4</v>
      </c>
      <c r="T2299" s="253" t="str">
        <f>IF(AND(R2299&gt;$T$757,R2299&lt;$T$758),Q2299,"")</f>
        <v/>
      </c>
      <c r="U2299" s="253" t="str">
        <f>IF(Q2299=MAX($Q$761:$Q$2761),Q2299,"")</f>
        <v/>
      </c>
      <c r="V2299" s="253">
        <f>_xlfn.NORM.DIST(P2299,$T$753,$T$754,0)</f>
        <v>2.1493757455048906E-97</v>
      </c>
      <c r="W2299" s="253" t="str">
        <f>IF(V2299=MAX($V$761:$V$2761),Q2299,"")</f>
        <v/>
      </c>
      <c r="X2299" s="253" t="str">
        <f t="shared" si="575"/>
        <v/>
      </c>
      <c r="AB2299" s="253">
        <v>1538</v>
      </c>
      <c r="AC2299" s="253">
        <f t="shared" si="591"/>
        <v>466.47901909376742</v>
      </c>
      <c r="AD2299" s="253">
        <f t="shared" si="576"/>
        <v>1.8167231966454133E-4</v>
      </c>
      <c r="AE2299" s="253">
        <f t="shared" si="577"/>
        <v>0.9843013228178441</v>
      </c>
      <c r="AF2299" s="253">
        <f>IF(OR(AE2299&lt;$T$757,AE2299&gt;$T$758),AD2299,"")</f>
        <v>1.8167231966454133E-4</v>
      </c>
      <c r="AG2299" s="253" t="str">
        <f t="shared" si="578"/>
        <v/>
      </c>
      <c r="AH2299" s="253" t="str">
        <f t="shared" si="579"/>
        <v/>
      </c>
      <c r="AI2299" s="253">
        <f t="shared" si="580"/>
        <v>7.6090840421778242E-7</v>
      </c>
      <c r="AJ2299" s="253" t="str">
        <f t="shared" si="581"/>
        <v/>
      </c>
      <c r="AK2299" s="253" t="str">
        <f t="shared" si="582"/>
        <v/>
      </c>
      <c r="AO2299" s="253">
        <v>1538</v>
      </c>
      <c r="AP2299" s="253">
        <f t="shared" si="583"/>
        <v>2750.1281357457437</v>
      </c>
      <c r="AQ2299" s="253">
        <f t="shared" si="584"/>
        <v>3.0815409788396706E-5</v>
      </c>
      <c r="AR2299" s="253">
        <f t="shared" si="585"/>
        <v>0.9843013228178441</v>
      </c>
      <c r="AS2299" s="253">
        <f>IF(OR(AR2299&lt;$T$757,AR2299&gt;$T$758),AQ2299,"")</f>
        <v>3.0815409788396706E-5</v>
      </c>
      <c r="AT2299" s="253" t="str">
        <f t="shared" si="586"/>
        <v/>
      </c>
      <c r="AU2299" s="253" t="str">
        <f t="shared" si="587"/>
        <v/>
      </c>
      <c r="AV2299" s="253">
        <f t="shared" si="588"/>
        <v>0</v>
      </c>
      <c r="AW2299" s="253">
        <f t="shared" si="589"/>
        <v>3.0815409788396706E-5</v>
      </c>
      <c r="AX2299" s="253" t="str">
        <f t="shared" si="590"/>
        <v/>
      </c>
      <c r="AZ2299" s="259"/>
      <c r="BA2299" s="259">
        <f>BA2298+$BD$753</f>
        <v>9.8751999999999569</v>
      </c>
      <c r="BB2299" s="274">
        <f t="shared" si="573"/>
        <v>0.19575678413173606</v>
      </c>
      <c r="BC2299" s="259">
        <f t="shared" si="574"/>
        <v>3.7380750921919836E-4</v>
      </c>
      <c r="BD2299" s="259" t="str">
        <f t="shared" si="571"/>
        <v/>
      </c>
      <c r="BE2299" s="254" t="str">
        <f t="shared" si="572"/>
        <v/>
      </c>
    </row>
    <row r="2300" spans="1:57" ht="20.100000000000001" customHeight="1" x14ac:dyDescent="0.25">
      <c r="A2300" s="247">
        <v>1539</v>
      </c>
      <c r="B2300" s="247">
        <f>$B$755+(A2300*$B$758)</f>
        <v>5182.5211049891768</v>
      </c>
      <c r="C2300" s="247">
        <f>_xlfn.NORM.DIST($B2300,$B$752,$B$753,0)</f>
        <v>1.624218323170803E-5</v>
      </c>
      <c r="D2300" s="247">
        <f>_xlfn.NORM.DIST($B2300,$B$752,$B$753,1)</f>
        <v>0.98445816742209846</v>
      </c>
      <c r="E2300" s="247">
        <f>IF(OR(D2300&lt;$F$757,D2300&gt;$F$758),C2300,"")</f>
        <v>1.624218323170803E-5</v>
      </c>
      <c r="F2300" s="247" t="str">
        <f>IF(AND(D2300&gt;$F$757,D2300&lt;$F$758),C2300,"")</f>
        <v/>
      </c>
      <c r="G2300" s="247" t="str">
        <f>IF(C2300=MAX($C$761:$C$2761),C2300,"")</f>
        <v/>
      </c>
      <c r="H2300" s="247">
        <f>_xlfn.NORM.DIST(B2300,$F$753,$F$754,0)</f>
        <v>0</v>
      </c>
      <c r="I2300" s="247">
        <f>IF(H2300=MAX($H$761:$H$2761),C2300,"")</f>
        <v>1.624218323170803E-5</v>
      </c>
      <c r="J2300" s="247" t="str">
        <f>IF(I2300=MIN($I$761:$I$2761),I2300,"")</f>
        <v/>
      </c>
      <c r="K2300" s="247"/>
      <c r="L2300" s="247"/>
      <c r="M2300" s="247"/>
      <c r="N2300" s="247"/>
      <c r="O2300" s="247">
        <v>1539</v>
      </c>
      <c r="P2300" s="247">
        <f>$P$755+(O2300*$P$758)</f>
        <v>302.01413142167712</v>
      </c>
      <c r="Q2300" s="247">
        <f>_xlfn.NORM.DIST(P2300,P$752,P$753,0)</f>
        <v>2.7871363830953E-4</v>
      </c>
      <c r="R2300" s="247">
        <f>_xlfn.NORM.DIST(P2300,P$752,P$753,1)</f>
        <v>0.98445816742209846</v>
      </c>
      <c r="S2300" s="253">
        <f>IF(OR(R2300&lt;$T$757,R2300&gt;$T$758),Q2300,"")</f>
        <v>2.7871363830953E-4</v>
      </c>
      <c r="T2300" s="253" t="str">
        <f>IF(AND(R2300&gt;$T$757,R2300&lt;$T$758),Q2300,"")</f>
        <v/>
      </c>
      <c r="U2300" s="253" t="str">
        <f>IF(Q2300=MAX($Q$761:$Q$2761),Q2300,"")</f>
        <v/>
      </c>
      <c r="V2300" s="253">
        <f>_xlfn.NORM.DIST(P2300,$T$753,$T$754,0)</f>
        <v>1.9776152754850261E-97</v>
      </c>
      <c r="W2300" s="253" t="str">
        <f>IF(V2300=MAX($V$761:$V$2761),Q2300,"")</f>
        <v/>
      </c>
      <c r="X2300" s="253" t="str">
        <f t="shared" si="575"/>
        <v/>
      </c>
      <c r="AB2300" s="253">
        <v>1539</v>
      </c>
      <c r="AC2300" s="253">
        <f t="shared" si="591"/>
        <v>467.34608046754784</v>
      </c>
      <c r="AD2300" s="253">
        <f t="shared" si="576"/>
        <v>1.8011375489704828E-4</v>
      </c>
      <c r="AE2300" s="253">
        <f t="shared" si="577"/>
        <v>0.98445816742209846</v>
      </c>
      <c r="AF2300" s="253">
        <f>IF(OR(AE2300&lt;$T$757,AE2300&gt;$T$758),AD2300,"")</f>
        <v>1.8011375489704828E-4</v>
      </c>
      <c r="AG2300" s="253" t="str">
        <f t="shared" si="578"/>
        <v/>
      </c>
      <c r="AH2300" s="253" t="str">
        <f t="shared" si="579"/>
        <v/>
      </c>
      <c r="AI2300" s="253">
        <f t="shared" si="580"/>
        <v>7.489823155436743E-7</v>
      </c>
      <c r="AJ2300" s="253" t="str">
        <f t="shared" si="581"/>
        <v/>
      </c>
      <c r="AK2300" s="253" t="str">
        <f t="shared" si="582"/>
        <v/>
      </c>
      <c r="AO2300" s="253">
        <v>1539</v>
      </c>
      <c r="AP2300" s="253">
        <f t="shared" si="583"/>
        <v>2755.2398980798444</v>
      </c>
      <c r="AQ2300" s="253">
        <f t="shared" si="584"/>
        <v>3.0551044737734424E-5</v>
      </c>
      <c r="AR2300" s="253">
        <f t="shared" si="585"/>
        <v>0.98445816742209846</v>
      </c>
      <c r="AS2300" s="253">
        <f>IF(OR(AR2300&lt;$T$757,AR2300&gt;$T$758),AQ2300,"")</f>
        <v>3.0551044737734424E-5</v>
      </c>
      <c r="AT2300" s="253" t="str">
        <f t="shared" si="586"/>
        <v/>
      </c>
      <c r="AU2300" s="253" t="str">
        <f t="shared" si="587"/>
        <v/>
      </c>
      <c r="AV2300" s="253">
        <f t="shared" si="588"/>
        <v>0</v>
      </c>
      <c r="AW2300" s="253">
        <f t="shared" si="589"/>
        <v>3.0551044737734424E-5</v>
      </c>
      <c r="AX2300" s="253" t="str">
        <f t="shared" si="590"/>
        <v/>
      </c>
      <c r="AZ2300" s="259"/>
      <c r="BA2300" s="259">
        <f>BA2299+$BD$753</f>
        <v>9.8815999999999562</v>
      </c>
      <c r="BB2300" s="274">
        <f t="shared" si="573"/>
        <v>0.19538297662251686</v>
      </c>
      <c r="BC2300" s="259">
        <f t="shared" si="574"/>
        <v>3.7321705038617647E-4</v>
      </c>
      <c r="BD2300" s="259" t="str">
        <f t="shared" si="571"/>
        <v/>
      </c>
      <c r="BE2300" s="254" t="str">
        <f t="shared" si="572"/>
        <v/>
      </c>
    </row>
    <row r="2301" spans="1:57" ht="20.100000000000001" customHeight="1" x14ac:dyDescent="0.25">
      <c r="A2301" s="247">
        <v>1540</v>
      </c>
      <c r="B2301" s="247">
        <f>$B$755+(A2301*$B$758)</f>
        <v>5192.1361719743145</v>
      </c>
      <c r="C2301" s="247">
        <f>_xlfn.NORM.DIST($B2301,$B$752,$B$753,0)</f>
        <v>1.6102584082788536E-5</v>
      </c>
      <c r="D2301" s="247">
        <f>_xlfn.NORM.DIST($B2301,$B$752,$B$753,1)</f>
        <v>0.98461366521607452</v>
      </c>
      <c r="E2301" s="247">
        <f>IF(OR(D2301&lt;$F$757,D2301&gt;$F$758),C2301,"")</f>
        <v>1.6102584082788536E-5</v>
      </c>
      <c r="F2301" s="247" t="str">
        <f>IF(AND(D2301&gt;$F$757,D2301&lt;$F$758),C2301,"")</f>
        <v/>
      </c>
      <c r="G2301" s="247" t="str">
        <f>IF(C2301=MAX($C$761:$C$2761),C2301,"")</f>
        <v/>
      </c>
      <c r="H2301" s="247">
        <f>_xlfn.NORM.DIST(B2301,$F$753,$F$754,0)</f>
        <v>0</v>
      </c>
      <c r="I2301" s="247">
        <f>IF(H2301=MAX($H$761:$H$2761),C2301,"")</f>
        <v>1.6102584082788536E-5</v>
      </c>
      <c r="J2301" s="247" t="str">
        <f>IF(I2301=MIN($I$761:$I$2761),I2301,"")</f>
        <v/>
      </c>
      <c r="K2301" s="247"/>
      <c r="L2301" s="247"/>
      <c r="M2301" s="247"/>
      <c r="N2301" s="247"/>
      <c r="O2301" s="247">
        <v>1540</v>
      </c>
      <c r="P2301" s="247">
        <f>$P$755+(O2301*$P$758)</f>
        <v>302.57445448553926</v>
      </c>
      <c r="Q2301" s="247">
        <f>_xlfn.NORM.DIST(P2301,P$752,P$753,0)</f>
        <v>2.7631813604575095E-4</v>
      </c>
      <c r="R2301" s="247">
        <f>_xlfn.NORM.DIST(P2301,P$752,P$753,1)</f>
        <v>0.98461366521607452</v>
      </c>
      <c r="S2301" s="253">
        <f>IF(OR(R2301&lt;$T$757,R2301&gt;$T$758),Q2301,"")</f>
        <v>2.7631813604575095E-4</v>
      </c>
      <c r="T2301" s="253" t="str">
        <f>IF(AND(R2301&gt;$T$757,R2301&lt;$T$758),Q2301,"")</f>
        <v/>
      </c>
      <c r="U2301" s="253" t="str">
        <f>IF(Q2301=MAX($Q$761:$Q$2761),Q2301,"")</f>
        <v/>
      </c>
      <c r="V2301" s="253">
        <f>_xlfn.NORM.DIST(P2301,$T$753,$T$754,0)</f>
        <v>1.8195513795652523E-97</v>
      </c>
      <c r="W2301" s="253" t="str">
        <f>IF(V2301=MAX($V$761:$V$2761),Q2301,"")</f>
        <v/>
      </c>
      <c r="X2301" s="253" t="str">
        <f t="shared" si="575"/>
        <v/>
      </c>
      <c r="AB2301" s="253">
        <v>1540</v>
      </c>
      <c r="AC2301" s="253">
        <f t="shared" si="591"/>
        <v>468.21314184132802</v>
      </c>
      <c r="AD2301" s="253">
        <f t="shared" si="576"/>
        <v>1.7856570396487819E-4</v>
      </c>
      <c r="AE2301" s="253">
        <f t="shared" si="577"/>
        <v>0.98461366521607452</v>
      </c>
      <c r="AF2301" s="253">
        <f>IF(OR(AE2301&lt;$T$757,AE2301&gt;$T$758),AD2301,"")</f>
        <v>1.7856570396487819E-4</v>
      </c>
      <c r="AG2301" s="253" t="str">
        <f t="shared" si="578"/>
        <v/>
      </c>
      <c r="AH2301" s="253" t="str">
        <f t="shared" si="579"/>
        <v/>
      </c>
      <c r="AI2301" s="253">
        <f t="shared" si="580"/>
        <v>7.3723135448017899E-7</v>
      </c>
      <c r="AJ2301" s="253" t="str">
        <f t="shared" si="581"/>
        <v/>
      </c>
      <c r="AK2301" s="253" t="str">
        <f t="shared" si="582"/>
        <v/>
      </c>
      <c r="AO2301" s="253">
        <v>1540</v>
      </c>
      <c r="AP2301" s="253">
        <f t="shared" si="583"/>
        <v>2760.351660413944</v>
      </c>
      <c r="AQ2301" s="253">
        <f t="shared" si="584"/>
        <v>3.0288463052554127E-5</v>
      </c>
      <c r="AR2301" s="253">
        <f t="shared" si="585"/>
        <v>0.98461366521607452</v>
      </c>
      <c r="AS2301" s="253">
        <f>IF(OR(AR2301&lt;$T$757,AR2301&gt;$T$758),AQ2301,"")</f>
        <v>3.0288463052554127E-5</v>
      </c>
      <c r="AT2301" s="253" t="str">
        <f t="shared" si="586"/>
        <v/>
      </c>
      <c r="AU2301" s="253" t="str">
        <f t="shared" si="587"/>
        <v/>
      </c>
      <c r="AV2301" s="253">
        <f t="shared" si="588"/>
        <v>0</v>
      </c>
      <c r="AW2301" s="253">
        <f t="shared" si="589"/>
        <v>3.0288463052554127E-5</v>
      </c>
      <c r="AX2301" s="253" t="str">
        <f t="shared" si="590"/>
        <v/>
      </c>
      <c r="AZ2301" s="259"/>
      <c r="BA2301" s="259">
        <f>BA2300+$BD$753</f>
        <v>9.8879999999999555</v>
      </c>
      <c r="BB2301" s="274">
        <f t="shared" si="573"/>
        <v>0.19500975957213068</v>
      </c>
      <c r="BC2301" s="259">
        <f t="shared" si="574"/>
        <v>3.7262713371438716E-4</v>
      </c>
      <c r="BD2301" s="259" t="str">
        <f t="shared" si="571"/>
        <v/>
      </c>
      <c r="BE2301" s="254" t="str">
        <f t="shared" si="572"/>
        <v/>
      </c>
    </row>
    <row r="2302" spans="1:57" ht="20.100000000000001" customHeight="1" x14ac:dyDescent="0.25">
      <c r="A2302" s="247">
        <v>1541</v>
      </c>
      <c r="B2302" s="247">
        <f>$B$755+(A2302*$B$758)</f>
        <v>5201.7512389594522</v>
      </c>
      <c r="C2302" s="247">
        <f>_xlfn.NORM.DIST($B2302,$B$752,$B$753,0)</f>
        <v>1.5963929342876329E-5</v>
      </c>
      <c r="D2302" s="247">
        <f>_xlfn.NORM.DIST($B2302,$B$752,$B$753,1)</f>
        <v>0.98476782529813145</v>
      </c>
      <c r="E2302" s="247">
        <f>IF(OR(D2302&lt;$F$757,D2302&gt;$F$758),C2302,"")</f>
        <v>1.5963929342876329E-5</v>
      </c>
      <c r="F2302" s="247" t="str">
        <f>IF(AND(D2302&gt;$F$757,D2302&lt;$F$758),C2302,"")</f>
        <v/>
      </c>
      <c r="G2302" s="247" t="str">
        <f>IF(C2302=MAX($C$761:$C$2761),C2302,"")</f>
        <v/>
      </c>
      <c r="H2302" s="247">
        <f>_xlfn.NORM.DIST(B2302,$F$753,$F$754,0)</f>
        <v>0</v>
      </c>
      <c r="I2302" s="247">
        <f>IF(H2302=MAX($H$761:$H$2761),C2302,"")</f>
        <v>1.5963929342876329E-5</v>
      </c>
      <c r="J2302" s="247" t="str">
        <f>IF(I2302=MIN($I$761:$I$2761),I2302,"")</f>
        <v/>
      </c>
      <c r="K2302" s="247"/>
      <c r="L2302" s="247"/>
      <c r="M2302" s="247"/>
      <c r="N2302" s="247"/>
      <c r="O2302" s="247">
        <v>1541</v>
      </c>
      <c r="P2302" s="247">
        <f>$P$755+(O2302*$P$758)</f>
        <v>303.13477754940141</v>
      </c>
      <c r="Q2302" s="247">
        <f>_xlfn.NORM.DIST(P2302,P$752,P$753,0)</f>
        <v>2.7393883971110869E-4</v>
      </c>
      <c r="R2302" s="247">
        <f>_xlfn.NORM.DIST(P2302,P$752,P$753,1)</f>
        <v>0.98476782529813145</v>
      </c>
      <c r="S2302" s="253">
        <f>IF(OR(R2302&lt;$T$757,R2302&gt;$T$758),Q2302,"")</f>
        <v>2.7393883971110869E-4</v>
      </c>
      <c r="T2302" s="253" t="str">
        <f>IF(AND(R2302&gt;$T$757,R2302&lt;$T$758),Q2302,"")</f>
        <v/>
      </c>
      <c r="U2302" s="253" t="str">
        <f>IF(Q2302=MAX($Q$761:$Q$2761),Q2302,"")</f>
        <v/>
      </c>
      <c r="V2302" s="253">
        <f>_xlfn.NORM.DIST(P2302,$T$753,$T$754,0)</f>
        <v>1.6740941941876294E-97</v>
      </c>
      <c r="W2302" s="253" t="str">
        <f>IF(V2302=MAX($V$761:$V$2761),Q2302,"")</f>
        <v/>
      </c>
      <c r="X2302" s="253" t="str">
        <f t="shared" si="575"/>
        <v/>
      </c>
      <c r="AB2302" s="253">
        <v>1541</v>
      </c>
      <c r="AC2302" s="253">
        <f t="shared" si="591"/>
        <v>469.08020321510821</v>
      </c>
      <c r="AD2302" s="253">
        <f t="shared" si="576"/>
        <v>1.7702812582753126E-4</v>
      </c>
      <c r="AE2302" s="253">
        <f t="shared" si="577"/>
        <v>0.98476782529813145</v>
      </c>
      <c r="AF2302" s="253">
        <f>IF(OR(AE2302&lt;$T$757,AE2302&gt;$T$758),AD2302,"")</f>
        <v>1.7702812582753126E-4</v>
      </c>
      <c r="AG2302" s="253" t="str">
        <f t="shared" si="578"/>
        <v/>
      </c>
      <c r="AH2302" s="253" t="str">
        <f t="shared" si="579"/>
        <v/>
      </c>
      <c r="AI2302" s="253">
        <f t="shared" si="580"/>
        <v>7.2565314648665428E-7</v>
      </c>
      <c r="AJ2302" s="253" t="str">
        <f t="shared" si="581"/>
        <v/>
      </c>
      <c r="AK2302" s="253" t="str">
        <f t="shared" si="582"/>
        <v/>
      </c>
      <c r="AO2302" s="253">
        <v>1541</v>
      </c>
      <c r="AP2302" s="253">
        <f t="shared" si="583"/>
        <v>2765.4634227480437</v>
      </c>
      <c r="AQ2302" s="253">
        <f t="shared" si="584"/>
        <v>3.0027657771532113E-5</v>
      </c>
      <c r="AR2302" s="253">
        <f t="shared" si="585"/>
        <v>0.98476782529813145</v>
      </c>
      <c r="AS2302" s="253">
        <f>IF(OR(AR2302&lt;$T$757,AR2302&gt;$T$758),AQ2302,"")</f>
        <v>3.0027657771532113E-5</v>
      </c>
      <c r="AT2302" s="253" t="str">
        <f t="shared" si="586"/>
        <v/>
      </c>
      <c r="AU2302" s="253" t="str">
        <f t="shared" si="587"/>
        <v/>
      </c>
      <c r="AV2302" s="253">
        <f t="shared" si="588"/>
        <v>0</v>
      </c>
      <c r="AW2302" s="253">
        <f t="shared" si="589"/>
        <v>3.0027657771532113E-5</v>
      </c>
      <c r="AX2302" s="253" t="str">
        <f t="shared" si="590"/>
        <v/>
      </c>
      <c r="AZ2302" s="259"/>
      <c r="BA2302" s="259">
        <f>BA2301+$BD$753</f>
        <v>9.8943999999999548</v>
      </c>
      <c r="BB2302" s="274">
        <f t="shared" si="573"/>
        <v>0.19463713243841629</v>
      </c>
      <c r="BC2302" s="259">
        <f t="shared" si="574"/>
        <v>3.7203776008593037E-4</v>
      </c>
      <c r="BD2302" s="259" t="str">
        <f t="shared" si="571"/>
        <v/>
      </c>
      <c r="BE2302" s="254" t="str">
        <f t="shared" si="572"/>
        <v/>
      </c>
    </row>
    <row r="2303" spans="1:57" ht="20.100000000000001" customHeight="1" x14ac:dyDescent="0.25">
      <c r="A2303" s="248">
        <v>1542</v>
      </c>
      <c r="B2303" s="247">
        <f>$B$755+(A2303*$B$758)</f>
        <v>5211.3663059445898</v>
      </c>
      <c r="C2303" s="247">
        <f>_xlfn.NORM.DIST($B2303,$B$752,$B$753,0)</f>
        <v>1.58262152977496E-5</v>
      </c>
      <c r="D2303" s="247">
        <f>_xlfn.NORM.DIST($B2303,$B$752,$B$753,1)</f>
        <v>0.98492065673097928</v>
      </c>
      <c r="E2303" s="247">
        <f>IF(OR(D2303&lt;$F$757,D2303&gt;$F$758),C2303,"")</f>
        <v>1.58262152977496E-5</v>
      </c>
      <c r="F2303" s="247" t="str">
        <f>IF(AND(D2303&gt;$F$757,D2303&lt;$F$758),C2303,"")</f>
        <v/>
      </c>
      <c r="G2303" s="247" t="str">
        <f>IF(C2303=MAX($C$761:$C$2761),C2303,"")</f>
        <v/>
      </c>
      <c r="H2303" s="247">
        <f>_xlfn.NORM.DIST(B2303,$F$753,$F$754,0)</f>
        <v>0</v>
      </c>
      <c r="I2303" s="247">
        <f>IF(H2303=MAX($H$761:$H$2761),C2303,"")</f>
        <v>1.58262152977496E-5</v>
      </c>
      <c r="J2303" s="247" t="str">
        <f>IF(I2303=MIN($I$761:$I$2761),I2303,"")</f>
        <v/>
      </c>
      <c r="K2303" s="247"/>
      <c r="L2303" s="247"/>
      <c r="M2303" s="247"/>
      <c r="N2303" s="247"/>
      <c r="O2303" s="248">
        <v>1542</v>
      </c>
      <c r="P2303" s="247">
        <f>$P$755+(O2303*$P$758)</f>
        <v>303.69510061326343</v>
      </c>
      <c r="Q2303" s="247">
        <f>_xlfn.NORM.DIST(P2303,P$752,P$753,0)</f>
        <v>2.7157568557006564E-4</v>
      </c>
      <c r="R2303" s="247">
        <f>_xlfn.NORM.DIST(P2303,P$752,P$753,1)</f>
        <v>0.98492065673097928</v>
      </c>
      <c r="S2303" s="253">
        <f>IF(OR(R2303&lt;$T$757,R2303&gt;$T$758),Q2303,"")</f>
        <v>2.7157568557006564E-4</v>
      </c>
      <c r="T2303" s="253" t="str">
        <f>IF(AND(R2303&gt;$T$757,R2303&lt;$T$758),Q2303,"")</f>
        <v/>
      </c>
      <c r="U2303" s="253" t="str">
        <f>IF(Q2303=MAX($Q$761:$Q$2761),Q2303,"")</f>
        <v/>
      </c>
      <c r="V2303" s="253">
        <f>_xlfn.NORM.DIST(P2303,$T$753,$T$754,0)</f>
        <v>1.5402403918810648E-97</v>
      </c>
      <c r="W2303" s="253" t="str">
        <f>IF(V2303=MAX($V$761:$V$2761),Q2303,"")</f>
        <v/>
      </c>
      <c r="X2303" s="253" t="str">
        <f t="shared" si="575"/>
        <v/>
      </c>
      <c r="AB2303" s="259">
        <v>1542</v>
      </c>
      <c r="AC2303" s="253">
        <f t="shared" si="591"/>
        <v>469.9472645888884</v>
      </c>
      <c r="AD2303" s="253">
        <f t="shared" si="576"/>
        <v>1.7550097929704424E-4</v>
      </c>
      <c r="AE2303" s="253">
        <f t="shared" si="577"/>
        <v>0.98492065673097928</v>
      </c>
      <c r="AF2303" s="253">
        <f>IF(OR(AE2303&lt;$T$757,AE2303&gt;$T$758),AD2303,"")</f>
        <v>1.7550097929704424E-4</v>
      </c>
      <c r="AG2303" s="253" t="str">
        <f t="shared" si="578"/>
        <v/>
      </c>
      <c r="AH2303" s="253" t="str">
        <f t="shared" si="579"/>
        <v/>
      </c>
      <c r="AI2303" s="253">
        <f t="shared" si="580"/>
        <v>7.1424534606892639E-7</v>
      </c>
      <c r="AJ2303" s="253" t="str">
        <f t="shared" si="581"/>
        <v/>
      </c>
      <c r="AK2303" s="253" t="str">
        <f t="shared" si="582"/>
        <v/>
      </c>
      <c r="AO2303" s="259">
        <v>1542</v>
      </c>
      <c r="AP2303" s="253">
        <f t="shared" si="583"/>
        <v>2770.5751850821434</v>
      </c>
      <c r="AQ2303" s="253">
        <f t="shared" si="584"/>
        <v>2.9768621908331952E-5</v>
      </c>
      <c r="AR2303" s="253">
        <f t="shared" si="585"/>
        <v>0.98492065673097917</v>
      </c>
      <c r="AS2303" s="253">
        <f>IF(OR(AR2303&lt;$T$757,AR2303&gt;$T$758),AQ2303,"")</f>
        <v>2.9768621908331952E-5</v>
      </c>
      <c r="AT2303" s="253" t="str">
        <f t="shared" si="586"/>
        <v/>
      </c>
      <c r="AU2303" s="253" t="str">
        <f t="shared" si="587"/>
        <v/>
      </c>
      <c r="AV2303" s="253">
        <f t="shared" si="588"/>
        <v>0</v>
      </c>
      <c r="AW2303" s="253">
        <f t="shared" si="589"/>
        <v>2.9768621908331952E-5</v>
      </c>
      <c r="AX2303" s="253" t="str">
        <f t="shared" si="590"/>
        <v/>
      </c>
      <c r="AZ2303" s="259"/>
      <c r="BA2303" s="259">
        <f>BA2302+$BD$753</f>
        <v>9.9007999999999541</v>
      </c>
      <c r="BB2303" s="274">
        <f t="shared" si="573"/>
        <v>0.19426509467833036</v>
      </c>
      <c r="BC2303" s="259">
        <f t="shared" si="574"/>
        <v>3.71448930377688E-4</v>
      </c>
      <c r="BD2303" s="259" t="str">
        <f t="shared" si="571"/>
        <v/>
      </c>
      <c r="BE2303" s="254" t="str">
        <f t="shared" si="572"/>
        <v/>
      </c>
    </row>
    <row r="2304" spans="1:57" ht="20.100000000000001" customHeight="1" x14ac:dyDescent="0.25">
      <c r="A2304" s="247">
        <v>1543</v>
      </c>
      <c r="B2304" s="247">
        <f>$B$755+(A2304*$B$758)</f>
        <v>5220.9813729297275</v>
      </c>
      <c r="C2304" s="247">
        <f>_xlfn.NORM.DIST($B2304,$B$752,$B$753,0)</f>
        <v>1.5689438220239886E-5</v>
      </c>
      <c r="D2304" s="247">
        <f>_xlfn.NORM.DIST($B2304,$B$752,$B$753,1)</f>
        <v>0.98507216854155311</v>
      </c>
      <c r="E2304" s="247">
        <f>IF(OR(D2304&lt;$F$757,D2304&gt;$F$758),C2304,"")</f>
        <v>1.5689438220239886E-5</v>
      </c>
      <c r="F2304" s="247" t="str">
        <f>IF(AND(D2304&gt;$F$757,D2304&lt;$F$758),C2304,"")</f>
        <v/>
      </c>
      <c r="G2304" s="247" t="str">
        <f>IF(C2304=MAX($C$761:$C$2761),C2304,"")</f>
        <v/>
      </c>
      <c r="H2304" s="247">
        <f>_xlfn.NORM.DIST(B2304,$F$753,$F$754,0)</f>
        <v>0</v>
      </c>
      <c r="I2304" s="247">
        <f>IF(H2304=MAX($H$761:$H$2761),C2304,"")</f>
        <v>1.5689438220239886E-5</v>
      </c>
      <c r="J2304" s="247" t="str">
        <f>IF(I2304=MIN($I$761:$I$2761),I2304,"")</f>
        <v/>
      </c>
      <c r="K2304" s="247"/>
      <c r="L2304" s="247"/>
      <c r="M2304" s="247"/>
      <c r="N2304" s="247"/>
      <c r="O2304" s="247">
        <v>1543</v>
      </c>
      <c r="P2304" s="247">
        <f>$P$755+(O2304*$P$758)</f>
        <v>304.25542367712558</v>
      </c>
      <c r="Q2304" s="247">
        <f>_xlfn.NORM.DIST(P2304,P$752,P$753,0)</f>
        <v>2.6922860966492135E-4</v>
      </c>
      <c r="R2304" s="247">
        <f>_xlfn.NORM.DIST(P2304,P$752,P$753,1)</f>
        <v>0.98507216854155311</v>
      </c>
      <c r="S2304" s="253">
        <f>IF(OR(R2304&lt;$T$757,R2304&gt;$T$758),Q2304,"")</f>
        <v>2.6922860966492135E-4</v>
      </c>
      <c r="T2304" s="253" t="str">
        <f>IF(AND(R2304&gt;$T$757,R2304&lt;$T$758),Q2304,"")</f>
        <v/>
      </c>
      <c r="U2304" s="253" t="str">
        <f>IF(Q2304=MAX($Q$761:$Q$2761),Q2304,"")</f>
        <v/>
      </c>
      <c r="V2304" s="253">
        <f>_xlfn.NORM.DIST(P2304,$T$753,$T$754,0)</f>
        <v>1.4170663251056603E-97</v>
      </c>
      <c r="W2304" s="253" t="str">
        <f>IF(V2304=MAX($V$761:$V$2761),Q2304,"")</f>
        <v/>
      </c>
      <c r="X2304" s="253" t="str">
        <f t="shared" si="575"/>
        <v/>
      </c>
      <c r="AB2304" s="253">
        <v>1543</v>
      </c>
      <c r="AC2304" s="253">
        <f t="shared" si="591"/>
        <v>470.81432596266859</v>
      </c>
      <c r="AD2304" s="253">
        <f t="shared" si="576"/>
        <v>1.7398422304188617E-4</v>
      </c>
      <c r="AE2304" s="253">
        <f t="shared" si="577"/>
        <v>0.98507216854155299</v>
      </c>
      <c r="AF2304" s="253">
        <f>IF(OR(AE2304&lt;$T$757,AE2304&gt;$T$758),AD2304,"")</f>
        <v>1.7398422304188617E-4</v>
      </c>
      <c r="AG2304" s="253" t="str">
        <f t="shared" si="578"/>
        <v/>
      </c>
      <c r="AH2304" s="253" t="str">
        <f t="shared" si="579"/>
        <v/>
      </c>
      <c r="AI2304" s="253">
        <f t="shared" si="580"/>
        <v>7.030056364720397E-7</v>
      </c>
      <c r="AJ2304" s="253" t="str">
        <f t="shared" si="581"/>
        <v/>
      </c>
      <c r="AK2304" s="253" t="str">
        <f t="shared" si="582"/>
        <v/>
      </c>
      <c r="AO2304" s="253">
        <v>1543</v>
      </c>
      <c r="AP2304" s="253">
        <f t="shared" si="583"/>
        <v>2775.686947416244</v>
      </c>
      <c r="AQ2304" s="253">
        <f t="shared" si="584"/>
        <v>2.9511348452264851E-5</v>
      </c>
      <c r="AR2304" s="253">
        <f t="shared" si="585"/>
        <v>0.98507216854155311</v>
      </c>
      <c r="AS2304" s="253">
        <f>IF(OR(AR2304&lt;$T$757,AR2304&gt;$T$758),AQ2304,"")</f>
        <v>2.9511348452264851E-5</v>
      </c>
      <c r="AT2304" s="253" t="str">
        <f t="shared" si="586"/>
        <v/>
      </c>
      <c r="AU2304" s="253" t="str">
        <f t="shared" si="587"/>
        <v/>
      </c>
      <c r="AV2304" s="253">
        <f t="shared" si="588"/>
        <v>0</v>
      </c>
      <c r="AW2304" s="253">
        <f t="shared" si="589"/>
        <v>2.9511348452264851E-5</v>
      </c>
      <c r="AX2304" s="253" t="str">
        <f t="shared" si="590"/>
        <v/>
      </c>
      <c r="AZ2304" s="259"/>
      <c r="BA2304" s="259">
        <f>BA2303+$BD$753</f>
        <v>9.9071999999999534</v>
      </c>
      <c r="BB2304" s="274">
        <f t="shared" si="573"/>
        <v>0.19389364574795268</v>
      </c>
      <c r="BC2304" s="259">
        <f t="shared" si="574"/>
        <v>3.7086064545960307E-4</v>
      </c>
      <c r="BD2304" s="259" t="str">
        <f t="shared" si="571"/>
        <v/>
      </c>
      <c r="BE2304" s="254" t="str">
        <f t="shared" si="572"/>
        <v/>
      </c>
    </row>
    <row r="2305" spans="1:57" ht="20.100000000000001" customHeight="1" x14ac:dyDescent="0.25">
      <c r="A2305" s="247">
        <v>1544</v>
      </c>
      <c r="B2305" s="247">
        <f>$B$755+(A2305*$B$758)</f>
        <v>5230.5964399148652</v>
      </c>
      <c r="C2305" s="247">
        <f>_xlfn.NORM.DIST($B2305,$B$752,$B$753,0)</f>
        <v>1.5553594370581285E-5</v>
      </c>
      <c r="D2305" s="247">
        <f>_xlfn.NORM.DIST($B2305,$B$752,$B$753,1)</f>
        <v>0.98522236972089017</v>
      </c>
      <c r="E2305" s="247">
        <f>IF(OR(D2305&lt;$F$757,D2305&gt;$F$758),C2305,"")</f>
        <v>1.5553594370581285E-5</v>
      </c>
      <c r="F2305" s="247" t="str">
        <f>IF(AND(D2305&gt;$F$757,D2305&lt;$F$758),C2305,"")</f>
        <v/>
      </c>
      <c r="G2305" s="247" t="str">
        <f>IF(C2305=MAX($C$761:$C$2761),C2305,"")</f>
        <v/>
      </c>
      <c r="H2305" s="247">
        <f>_xlfn.NORM.DIST(B2305,$F$753,$F$754,0)</f>
        <v>0</v>
      </c>
      <c r="I2305" s="247">
        <f>IF(H2305=MAX($H$761:$H$2761),C2305,"")</f>
        <v>1.5553594370581285E-5</v>
      </c>
      <c r="J2305" s="247" t="str">
        <f>IF(I2305=MIN($I$761:$I$2761),I2305,"")</f>
        <v/>
      </c>
      <c r="K2305" s="247"/>
      <c r="L2305" s="247"/>
      <c r="M2305" s="247"/>
      <c r="N2305" s="247"/>
      <c r="O2305" s="247">
        <v>1544</v>
      </c>
      <c r="P2305" s="247">
        <f>$P$755+(O2305*$P$758)</f>
        <v>304.81574674098772</v>
      </c>
      <c r="Q2305" s="247">
        <f>_xlfn.NORM.DIST(P2305,P$752,P$753,0)</f>
        <v>2.6689754782180608E-4</v>
      </c>
      <c r="R2305" s="247">
        <f>_xlfn.NORM.DIST(P2305,P$752,P$753,1)</f>
        <v>0.98522236972089028</v>
      </c>
      <c r="S2305" s="253">
        <f>IF(OR(R2305&lt;$T$757,R2305&gt;$T$758),Q2305,"")</f>
        <v>2.6689754782180608E-4</v>
      </c>
      <c r="T2305" s="253" t="str">
        <f>IF(AND(R2305&gt;$T$757,R2305&lt;$T$758),Q2305,"")</f>
        <v/>
      </c>
      <c r="U2305" s="253" t="str">
        <f>IF(Q2305=MAX($Q$761:$Q$2761),Q2305,"")</f>
        <v/>
      </c>
      <c r="V2305" s="253">
        <f>_xlfn.NORM.DIST(P2305,$T$753,$T$754,0)</f>
        <v>1.3037217121163533E-97</v>
      </c>
      <c r="W2305" s="253" t="str">
        <f>IF(V2305=MAX($V$761:$V$2761),Q2305,"")</f>
        <v/>
      </c>
      <c r="X2305" s="253" t="str">
        <f t="shared" si="575"/>
        <v/>
      </c>
      <c r="AB2305" s="253">
        <v>1544</v>
      </c>
      <c r="AC2305" s="253">
        <f t="shared" si="591"/>
        <v>471.68138733644901</v>
      </c>
      <c r="AD2305" s="253">
        <f t="shared" si="576"/>
        <v>1.7247781559082871E-4</v>
      </c>
      <c r="AE2305" s="253">
        <f t="shared" si="577"/>
        <v>0.98522236972089028</v>
      </c>
      <c r="AF2305" s="253">
        <f>IF(OR(AE2305&lt;$T$757,AE2305&gt;$T$758),AD2305,"")</f>
        <v>1.7247781559082871E-4</v>
      </c>
      <c r="AG2305" s="253" t="str">
        <f t="shared" si="578"/>
        <v/>
      </c>
      <c r="AH2305" s="253" t="str">
        <f t="shared" si="579"/>
        <v/>
      </c>
      <c r="AI2305" s="253">
        <f t="shared" si="580"/>
        <v>6.9193172937555768E-7</v>
      </c>
      <c r="AJ2305" s="253" t="str">
        <f t="shared" si="581"/>
        <v/>
      </c>
      <c r="AK2305" s="253" t="str">
        <f t="shared" si="582"/>
        <v/>
      </c>
      <c r="AO2305" s="253">
        <v>1544</v>
      </c>
      <c r="AP2305" s="253">
        <f t="shared" si="583"/>
        <v>2780.7987097503437</v>
      </c>
      <c r="AQ2305" s="253">
        <f t="shared" si="584"/>
        <v>2.9255830368946861E-5</v>
      </c>
      <c r="AR2305" s="253">
        <f t="shared" si="585"/>
        <v>0.98522236972089017</v>
      </c>
      <c r="AS2305" s="253">
        <f>IF(OR(AR2305&lt;$T$757,AR2305&gt;$T$758),AQ2305,"")</f>
        <v>2.9255830368946861E-5</v>
      </c>
      <c r="AT2305" s="253" t="str">
        <f t="shared" si="586"/>
        <v/>
      </c>
      <c r="AU2305" s="253" t="str">
        <f t="shared" si="587"/>
        <v/>
      </c>
      <c r="AV2305" s="253">
        <f t="shared" si="588"/>
        <v>0</v>
      </c>
      <c r="AW2305" s="253">
        <f t="shared" si="589"/>
        <v>2.9255830368946861E-5</v>
      </c>
      <c r="AX2305" s="253" t="str">
        <f t="shared" si="590"/>
        <v/>
      </c>
      <c r="AZ2305" s="259"/>
      <c r="BA2305" s="259">
        <f>BA2304+$BD$753</f>
        <v>9.9135999999999527</v>
      </c>
      <c r="BB2305" s="274">
        <f t="shared" si="573"/>
        <v>0.19352278510249307</v>
      </c>
      <c r="BC2305" s="259">
        <f t="shared" si="574"/>
        <v>3.7027290619512376E-4</v>
      </c>
      <c r="BD2305" s="259" t="str">
        <f t="shared" si="571"/>
        <v/>
      </c>
      <c r="BE2305" s="254" t="str">
        <f t="shared" si="572"/>
        <v/>
      </c>
    </row>
    <row r="2306" spans="1:57" ht="20.100000000000001" customHeight="1" x14ac:dyDescent="0.25">
      <c r="A2306" s="247">
        <v>1545</v>
      </c>
      <c r="B2306" s="247">
        <f>$B$755+(A2306*$B$758)</f>
        <v>5240.2115069000029</v>
      </c>
      <c r="C2306" s="247">
        <f>_xlfn.NORM.DIST($B2306,$B$752,$B$753,0)</f>
        <v>1.5418679996757619E-5</v>
      </c>
      <c r="D2306" s="247">
        <f>_xlfn.NORM.DIST($B2306,$B$752,$B$753,1)</f>
        <v>0.98537126922401075</v>
      </c>
      <c r="E2306" s="247">
        <f>IF(OR(D2306&lt;$F$757,D2306&gt;$F$758),C2306,"")</f>
        <v>1.5418679996757619E-5</v>
      </c>
      <c r="F2306" s="247" t="str">
        <f>IF(AND(D2306&gt;$F$757,D2306&lt;$F$758),C2306,"")</f>
        <v/>
      </c>
      <c r="G2306" s="247" t="str">
        <f>IF(C2306=MAX($C$761:$C$2761),C2306,"")</f>
        <v/>
      </c>
      <c r="H2306" s="247">
        <f>_xlfn.NORM.DIST(B2306,$F$753,$F$754,0)</f>
        <v>0</v>
      </c>
      <c r="I2306" s="247">
        <f>IF(H2306=MAX($H$761:$H$2761),C2306,"")</f>
        <v>1.5418679996757619E-5</v>
      </c>
      <c r="J2306" s="247" t="str">
        <f>IF(I2306=MIN($I$761:$I$2761),I2306,"")</f>
        <v/>
      </c>
      <c r="K2306" s="247"/>
      <c r="L2306" s="247"/>
      <c r="M2306" s="247"/>
      <c r="N2306" s="247"/>
      <c r="O2306" s="247">
        <v>1545</v>
      </c>
      <c r="P2306" s="247">
        <f>$P$755+(O2306*$P$758)</f>
        <v>305.37606980484975</v>
      </c>
      <c r="Q2306" s="247">
        <f>_xlfn.NORM.DIST(P2306,P$752,P$753,0)</f>
        <v>2.6458243565663639E-4</v>
      </c>
      <c r="R2306" s="247">
        <f>_xlfn.NORM.DIST(P2306,P$752,P$753,1)</f>
        <v>0.98537126922401075</v>
      </c>
      <c r="S2306" s="253">
        <f>IF(OR(R2306&lt;$T$757,R2306&gt;$T$758),Q2306,"")</f>
        <v>2.6458243565663639E-4</v>
      </c>
      <c r="T2306" s="253" t="str">
        <f>IF(AND(R2306&gt;$T$757,R2306&lt;$T$758),Q2306,"")</f>
        <v/>
      </c>
      <c r="U2306" s="253" t="str">
        <f>IF(Q2306=MAX($Q$761:$Q$2761),Q2306,"")</f>
        <v/>
      </c>
      <c r="V2306" s="253">
        <f>_xlfn.NORM.DIST(P2306,$T$753,$T$754,0)</f>
        <v>1.1994238220922354E-97</v>
      </c>
      <c r="W2306" s="253" t="str">
        <f>IF(V2306=MAX($V$761:$V$2761),Q2306,"")</f>
        <v/>
      </c>
      <c r="X2306" s="253" t="str">
        <f t="shared" si="575"/>
        <v/>
      </c>
      <c r="AB2306" s="253">
        <v>1545</v>
      </c>
      <c r="AC2306" s="253">
        <f t="shared" si="591"/>
        <v>472.5484487102292</v>
      </c>
      <c r="AD2306" s="253">
        <f t="shared" si="576"/>
        <v>1.7098171533679859E-4</v>
      </c>
      <c r="AE2306" s="253">
        <f t="shared" si="577"/>
        <v>0.98537126922401075</v>
      </c>
      <c r="AF2306" s="253">
        <f>IF(OR(AE2306&lt;$T$757,AE2306&gt;$T$758),AD2306,"")</f>
        <v>1.7098171533679859E-4</v>
      </c>
      <c r="AG2306" s="253" t="str">
        <f t="shared" si="578"/>
        <v/>
      </c>
      <c r="AH2306" s="253" t="str">
        <f t="shared" si="579"/>
        <v/>
      </c>
      <c r="AI2306" s="253">
        <f t="shared" si="580"/>
        <v>6.810213645914161E-7</v>
      </c>
      <c r="AJ2306" s="253" t="str">
        <f t="shared" si="581"/>
        <v/>
      </c>
      <c r="AK2306" s="253" t="str">
        <f t="shared" si="582"/>
        <v/>
      </c>
      <c r="AO2306" s="253">
        <v>1545</v>
      </c>
      <c r="AP2306" s="253">
        <f t="shared" si="583"/>
        <v>2785.9104720844434</v>
      </c>
      <c r="AQ2306" s="253">
        <f t="shared" si="584"/>
        <v>2.9002060600951406E-5</v>
      </c>
      <c r="AR2306" s="253">
        <f t="shared" si="585"/>
        <v>0.98537126922401075</v>
      </c>
      <c r="AS2306" s="253">
        <f>IF(OR(AR2306&lt;$T$757,AR2306&gt;$T$758),AQ2306,"")</f>
        <v>2.9002060600951406E-5</v>
      </c>
      <c r="AT2306" s="253" t="str">
        <f t="shared" si="586"/>
        <v/>
      </c>
      <c r="AU2306" s="253" t="str">
        <f t="shared" si="587"/>
        <v/>
      </c>
      <c r="AV2306" s="253">
        <f t="shared" si="588"/>
        <v>0</v>
      </c>
      <c r="AW2306" s="253">
        <f t="shared" si="589"/>
        <v>2.9002060600951406E-5</v>
      </c>
      <c r="AX2306" s="253" t="str">
        <f t="shared" si="590"/>
        <v/>
      </c>
      <c r="AZ2306" s="259"/>
      <c r="BA2306" s="259">
        <f>BA2305+$BD$753</f>
        <v>9.919999999999952</v>
      </c>
      <c r="BB2306" s="274">
        <f t="shared" si="573"/>
        <v>0.19315251219629795</v>
      </c>
      <c r="BC2306" s="259">
        <f t="shared" si="574"/>
        <v>3.6968571344139778E-4</v>
      </c>
      <c r="BD2306" s="259" t="str">
        <f t="shared" si="571"/>
        <v/>
      </c>
      <c r="BE2306" s="254" t="str">
        <f t="shared" si="572"/>
        <v/>
      </c>
    </row>
    <row r="2307" spans="1:57" ht="20.100000000000001" customHeight="1" x14ac:dyDescent="0.25">
      <c r="A2307" s="247">
        <v>1546</v>
      </c>
      <c r="B2307" s="247">
        <f>$B$755+(A2307*$B$758)</f>
        <v>5249.8265738851405</v>
      </c>
      <c r="C2307" s="247">
        <f>_xlfn.NORM.DIST($B2307,$B$752,$B$753,0)</f>
        <v>1.5284691334847589E-5</v>
      </c>
      <c r="D2307" s="247">
        <f>_xlfn.NORM.DIST($B2307,$B$752,$B$753,1)</f>
        <v>0.98551887596980126</v>
      </c>
      <c r="E2307" s="247">
        <f>IF(OR(D2307&lt;$F$757,D2307&gt;$F$758),C2307,"")</f>
        <v>1.5284691334847589E-5</v>
      </c>
      <c r="F2307" s="247" t="str">
        <f>IF(AND(D2307&gt;$F$757,D2307&lt;$F$758),C2307,"")</f>
        <v/>
      </c>
      <c r="G2307" s="247" t="str">
        <f>IF(C2307=MAX($C$761:$C$2761),C2307,"")</f>
        <v/>
      </c>
      <c r="H2307" s="247">
        <f>_xlfn.NORM.DIST(B2307,$F$753,$F$754,0)</f>
        <v>0</v>
      </c>
      <c r="I2307" s="247">
        <f>IF(H2307=MAX($H$761:$H$2761),C2307,"")</f>
        <v>1.5284691334847589E-5</v>
      </c>
      <c r="J2307" s="247" t="str">
        <f>IF(I2307=MIN($I$761:$I$2761),I2307,"")</f>
        <v/>
      </c>
      <c r="K2307" s="247"/>
      <c r="L2307" s="247"/>
      <c r="M2307" s="247"/>
      <c r="N2307" s="247"/>
      <c r="O2307" s="247">
        <v>1546</v>
      </c>
      <c r="P2307" s="247">
        <f>$P$755+(O2307*$P$758)</f>
        <v>305.93639286871189</v>
      </c>
      <c r="Q2307" s="247">
        <f>_xlfn.NORM.DIST(P2307,P$752,P$753,0)</f>
        <v>2.6228320858103827E-4</v>
      </c>
      <c r="R2307" s="247">
        <f>_xlfn.NORM.DIST(P2307,P$752,P$753,1)</f>
        <v>0.98551887596980126</v>
      </c>
      <c r="S2307" s="253">
        <f>IF(OR(R2307&lt;$T$757,R2307&gt;$T$758),Q2307,"")</f>
        <v>2.6228320858103827E-4</v>
      </c>
      <c r="T2307" s="253" t="str">
        <f>IF(AND(R2307&gt;$T$757,R2307&lt;$T$758),Q2307,"")</f>
        <v/>
      </c>
      <c r="U2307" s="253" t="str">
        <f>IF(Q2307=MAX($Q$761:$Q$2761),Q2307,"")</f>
        <v/>
      </c>
      <c r="V2307" s="253">
        <f>_xlfn.NORM.DIST(P2307,$T$753,$T$754,0)</f>
        <v>1.1034521201392978E-97</v>
      </c>
      <c r="W2307" s="253" t="str">
        <f>IF(V2307=MAX($V$761:$V$2761),Q2307,"")</f>
        <v/>
      </c>
      <c r="X2307" s="253" t="str">
        <f t="shared" si="575"/>
        <v/>
      </c>
      <c r="AB2307" s="253">
        <v>1546</v>
      </c>
      <c r="AC2307" s="253">
        <f t="shared" si="591"/>
        <v>473.41551008400938</v>
      </c>
      <c r="AD2307" s="253">
        <f t="shared" si="576"/>
        <v>1.6949588054070212E-4</v>
      </c>
      <c r="AE2307" s="253">
        <f t="shared" si="577"/>
        <v>0.98551887596980126</v>
      </c>
      <c r="AF2307" s="253">
        <f>IF(OR(AE2307&lt;$T$757,AE2307&gt;$T$758),AD2307,"")</f>
        <v>1.6949588054070212E-4</v>
      </c>
      <c r="AG2307" s="253" t="str">
        <f t="shared" si="578"/>
        <v/>
      </c>
      <c r="AH2307" s="253" t="str">
        <f t="shared" si="579"/>
        <v/>
      </c>
      <c r="AI2307" s="253">
        <f t="shared" si="580"/>
        <v>6.7027230976426003E-7</v>
      </c>
      <c r="AJ2307" s="253" t="str">
        <f t="shared" si="581"/>
        <v/>
      </c>
      <c r="AK2307" s="253" t="str">
        <f t="shared" si="582"/>
        <v/>
      </c>
      <c r="AO2307" s="253">
        <v>1546</v>
      </c>
      <c r="AP2307" s="253">
        <f t="shared" si="583"/>
        <v>2791.0222344185431</v>
      </c>
      <c r="AQ2307" s="253">
        <f t="shared" si="584"/>
        <v>2.8750032068458885E-5</v>
      </c>
      <c r="AR2307" s="253">
        <f t="shared" si="585"/>
        <v>0.98551887596980126</v>
      </c>
      <c r="AS2307" s="253">
        <f>IF(OR(AR2307&lt;$T$757,AR2307&gt;$T$758),AQ2307,"")</f>
        <v>2.8750032068458885E-5</v>
      </c>
      <c r="AT2307" s="253" t="str">
        <f t="shared" si="586"/>
        <v/>
      </c>
      <c r="AU2307" s="253" t="str">
        <f t="shared" si="587"/>
        <v/>
      </c>
      <c r="AV2307" s="253">
        <f t="shared" si="588"/>
        <v>0</v>
      </c>
      <c r="AW2307" s="253">
        <f t="shared" si="589"/>
        <v>2.8750032068458885E-5</v>
      </c>
      <c r="AX2307" s="253" t="str">
        <f t="shared" si="590"/>
        <v/>
      </c>
      <c r="AZ2307" s="259"/>
      <c r="BA2307" s="259">
        <f>BA2306+$BD$753</f>
        <v>9.9263999999999513</v>
      </c>
      <c r="BB2307" s="274">
        <f t="shared" si="573"/>
        <v>0.19278282648285655</v>
      </c>
      <c r="BC2307" s="259">
        <f t="shared" si="574"/>
        <v>3.6909906804966086E-4</v>
      </c>
      <c r="BD2307" s="259" t="str">
        <f t="shared" si="571"/>
        <v/>
      </c>
      <c r="BE2307" s="254" t="str">
        <f t="shared" si="572"/>
        <v/>
      </c>
    </row>
    <row r="2308" spans="1:57" ht="20.100000000000001" customHeight="1" x14ac:dyDescent="0.25">
      <c r="A2308" s="247">
        <v>1547</v>
      </c>
      <c r="B2308" s="247">
        <f>$B$755+(A2308*$B$758)</f>
        <v>5259.4416408702782</v>
      </c>
      <c r="C2308" s="247">
        <f>_xlfn.NORM.DIST($B2308,$B$752,$B$753,0)</f>
        <v>1.5151624609367897E-5</v>
      </c>
      <c r="D2308" s="247">
        <f>_xlfn.NORM.DIST($B2308,$B$752,$B$753,1)</f>
        <v>0.9856651988409022</v>
      </c>
      <c r="E2308" s="247">
        <f>IF(OR(D2308&lt;$F$757,D2308&gt;$F$758),C2308,"")</f>
        <v>1.5151624609367897E-5</v>
      </c>
      <c r="F2308" s="247" t="str">
        <f>IF(AND(D2308&gt;$F$757,D2308&lt;$F$758),C2308,"")</f>
        <v/>
      </c>
      <c r="G2308" s="247" t="str">
        <f>IF(C2308=MAX($C$761:$C$2761),C2308,"")</f>
        <v/>
      </c>
      <c r="H2308" s="247">
        <f>_xlfn.NORM.DIST(B2308,$F$753,$F$754,0)</f>
        <v>0</v>
      </c>
      <c r="I2308" s="247">
        <f>IF(H2308=MAX($H$761:$H$2761),C2308,"")</f>
        <v>1.5151624609367897E-5</v>
      </c>
      <c r="J2308" s="247" t="str">
        <f>IF(I2308=MIN($I$761:$I$2761),I2308,"")</f>
        <v/>
      </c>
      <c r="K2308" s="247"/>
      <c r="L2308" s="247"/>
      <c r="M2308" s="247"/>
      <c r="N2308" s="247"/>
      <c r="O2308" s="247">
        <v>1547</v>
      </c>
      <c r="P2308" s="247">
        <f>$P$755+(O2308*$P$758)</f>
        <v>306.49671593257403</v>
      </c>
      <c r="Q2308" s="247">
        <f>_xlfn.NORM.DIST(P2308,P$752,P$753,0)</f>
        <v>2.5999980180823549E-4</v>
      </c>
      <c r="R2308" s="247">
        <f>_xlfn.NORM.DIST(P2308,P$752,P$753,1)</f>
        <v>0.9856651988409022</v>
      </c>
      <c r="S2308" s="253">
        <f>IF(OR(R2308&lt;$T$757,R2308&gt;$T$758),Q2308,"")</f>
        <v>2.5999980180823549E-4</v>
      </c>
      <c r="T2308" s="253" t="str">
        <f>IF(AND(R2308&gt;$T$757,R2308&lt;$T$758),Q2308,"")</f>
        <v/>
      </c>
      <c r="U2308" s="253" t="str">
        <f>IF(Q2308=MAX($Q$761:$Q$2761),Q2308,"")</f>
        <v/>
      </c>
      <c r="V2308" s="253">
        <f>_xlfn.NORM.DIST(P2308,$T$753,$T$754,0)</f>
        <v>1.0151433358780418E-97</v>
      </c>
      <c r="W2308" s="253" t="str">
        <f>IF(V2308=MAX($V$761:$V$2761),Q2308,"")</f>
        <v/>
      </c>
      <c r="X2308" s="253" t="str">
        <f t="shared" si="575"/>
        <v/>
      </c>
      <c r="AB2308" s="253">
        <v>1547</v>
      </c>
      <c r="AC2308" s="253">
        <f t="shared" si="591"/>
        <v>474.28257145778957</v>
      </c>
      <c r="AD2308" s="253">
        <f t="shared" si="576"/>
        <v>1.6802026933523251E-4</v>
      </c>
      <c r="AE2308" s="253">
        <f t="shared" si="577"/>
        <v>0.9856651988409022</v>
      </c>
      <c r="AF2308" s="253">
        <f>IF(OR(AE2308&lt;$T$757,AE2308&gt;$T$758),AD2308,"")</f>
        <v>1.6802026933523251E-4</v>
      </c>
      <c r="AG2308" s="253" t="str">
        <f t="shared" si="578"/>
        <v/>
      </c>
      <c r="AH2308" s="253" t="str">
        <f t="shared" si="579"/>
        <v/>
      </c>
      <c r="AI2308" s="253">
        <f t="shared" si="580"/>
        <v>6.5968236007434225E-7</v>
      </c>
      <c r="AJ2308" s="253" t="str">
        <f t="shared" si="581"/>
        <v/>
      </c>
      <c r="AK2308" s="253" t="str">
        <f t="shared" si="582"/>
        <v/>
      </c>
      <c r="AO2308" s="253">
        <v>1547</v>
      </c>
      <c r="AP2308" s="253">
        <f t="shared" si="583"/>
        <v>2796.1339967526428</v>
      </c>
      <c r="AQ2308" s="253">
        <f t="shared" si="584"/>
        <v>2.8499737669901829E-5</v>
      </c>
      <c r="AR2308" s="253">
        <f t="shared" si="585"/>
        <v>0.9856651988409022</v>
      </c>
      <c r="AS2308" s="253">
        <f>IF(OR(AR2308&lt;$T$757,AR2308&gt;$T$758),AQ2308,"")</f>
        <v>2.8499737669901829E-5</v>
      </c>
      <c r="AT2308" s="253" t="str">
        <f t="shared" si="586"/>
        <v/>
      </c>
      <c r="AU2308" s="253" t="str">
        <f t="shared" si="587"/>
        <v/>
      </c>
      <c r="AV2308" s="253">
        <f t="shared" si="588"/>
        <v>0</v>
      </c>
      <c r="AW2308" s="253">
        <f t="shared" si="589"/>
        <v>2.8499737669901829E-5</v>
      </c>
      <c r="AX2308" s="253" t="str">
        <f t="shared" si="590"/>
        <v/>
      </c>
      <c r="AZ2308" s="259"/>
      <c r="BA2308" s="259">
        <f>BA2307+$BD$753</f>
        <v>9.9327999999999506</v>
      </c>
      <c r="BB2308" s="274">
        <f t="shared" si="573"/>
        <v>0.19241372741480689</v>
      </c>
      <c r="BC2308" s="259">
        <f t="shared" si="574"/>
        <v>3.6851297086384904E-4</v>
      </c>
      <c r="BD2308" s="259" t="str">
        <f t="shared" si="571"/>
        <v/>
      </c>
      <c r="BE2308" s="254" t="str">
        <f t="shared" si="572"/>
        <v/>
      </c>
    </row>
    <row r="2309" spans="1:57" ht="20.100000000000001" customHeight="1" x14ac:dyDescent="0.25">
      <c r="A2309" s="248">
        <v>1548</v>
      </c>
      <c r="B2309" s="247">
        <f>$B$755+(A2309*$B$758)</f>
        <v>5269.0567078554159</v>
      </c>
      <c r="C2309" s="247">
        <f>_xlfn.NORM.DIST($B2309,$B$752,$B$753,0)</f>
        <v>1.5019476033614271E-5</v>
      </c>
      <c r="D2309" s="247">
        <f>_xlfn.NORM.DIST($B2309,$B$752,$B$753,1)</f>
        <v>0.98581024668359829</v>
      </c>
      <c r="E2309" s="247">
        <f>IF(OR(D2309&lt;$F$757,D2309&gt;$F$758),C2309,"")</f>
        <v>1.5019476033614271E-5</v>
      </c>
      <c r="F2309" s="247" t="str">
        <f>IF(AND(D2309&gt;$F$757,D2309&lt;$F$758),C2309,"")</f>
        <v/>
      </c>
      <c r="G2309" s="247" t="str">
        <f>IF(C2309=MAX($C$761:$C$2761),C2309,"")</f>
        <v/>
      </c>
      <c r="H2309" s="247">
        <f>_xlfn.NORM.DIST(B2309,$F$753,$F$754,0)</f>
        <v>0</v>
      </c>
      <c r="I2309" s="247">
        <f>IF(H2309=MAX($H$761:$H$2761),C2309,"")</f>
        <v>1.5019476033614271E-5</v>
      </c>
      <c r="J2309" s="247" t="str">
        <f>IF(I2309=MIN($I$761:$I$2761),I2309,"")</f>
        <v/>
      </c>
      <c r="K2309" s="247"/>
      <c r="L2309" s="247"/>
      <c r="M2309" s="247"/>
      <c r="N2309" s="247"/>
      <c r="O2309" s="248">
        <v>1548</v>
      </c>
      <c r="P2309" s="247">
        <f>$P$755+(O2309*$P$758)</f>
        <v>307.05703899643618</v>
      </c>
      <c r="Q2309" s="247">
        <f>_xlfn.NORM.DIST(P2309,P$752,P$753,0)</f>
        <v>2.5773215035890235E-4</v>
      </c>
      <c r="R2309" s="247">
        <f>_xlfn.NORM.DIST(P2309,P$752,P$753,1)</f>
        <v>0.98581024668359829</v>
      </c>
      <c r="S2309" s="253">
        <f>IF(OR(R2309&lt;$T$757,R2309&gt;$T$758),Q2309,"")</f>
        <v>2.5773215035890235E-4</v>
      </c>
      <c r="T2309" s="253" t="str">
        <f>IF(AND(R2309&gt;$T$757,R2309&lt;$T$758),Q2309,"")</f>
        <v/>
      </c>
      <c r="U2309" s="253" t="str">
        <f>IF(Q2309=MAX($Q$761:$Q$2761),Q2309,"")</f>
        <v/>
      </c>
      <c r="V2309" s="253">
        <f>_xlfn.NORM.DIST(P2309,$T$753,$T$754,0)</f>
        <v>9.3388692218358792E-98</v>
      </c>
      <c r="W2309" s="253" t="str">
        <f>IF(V2309=MAX($V$761:$V$2761),Q2309,"")</f>
        <v/>
      </c>
      <c r="X2309" s="253" t="str">
        <f t="shared" si="575"/>
        <v/>
      </c>
      <c r="AB2309" s="259">
        <v>1548</v>
      </c>
      <c r="AC2309" s="253">
        <f t="shared" si="591"/>
        <v>475.14963283156999</v>
      </c>
      <c r="AD2309" s="253">
        <f t="shared" si="576"/>
        <v>1.6655483972864959E-4</v>
      </c>
      <c r="AE2309" s="253">
        <f t="shared" si="577"/>
        <v>0.98581024668359829</v>
      </c>
      <c r="AF2309" s="253">
        <f>IF(OR(AE2309&lt;$T$757,AE2309&gt;$T$758),AD2309,"")</f>
        <v>1.6655483972864959E-4</v>
      </c>
      <c r="AG2309" s="253" t="str">
        <f t="shared" si="578"/>
        <v/>
      </c>
      <c r="AH2309" s="253" t="str">
        <f t="shared" si="579"/>
        <v/>
      </c>
      <c r="AI2309" s="253">
        <f t="shared" si="580"/>
        <v>6.4924933794288743E-7</v>
      </c>
      <c r="AJ2309" s="253" t="str">
        <f t="shared" si="581"/>
        <v/>
      </c>
      <c r="AK2309" s="253" t="str">
        <f t="shared" si="582"/>
        <v/>
      </c>
      <c r="AO2309" s="259">
        <v>1548</v>
      </c>
      <c r="AP2309" s="253">
        <f t="shared" si="583"/>
        <v>2801.2457590867434</v>
      </c>
      <c r="AQ2309" s="253">
        <f t="shared" si="584"/>
        <v>2.8251170282606511E-5</v>
      </c>
      <c r="AR2309" s="253">
        <f t="shared" si="585"/>
        <v>0.98581024668359829</v>
      </c>
      <c r="AS2309" s="253">
        <f>IF(OR(AR2309&lt;$T$757,AR2309&gt;$T$758),AQ2309,"")</f>
        <v>2.8251170282606511E-5</v>
      </c>
      <c r="AT2309" s="253" t="str">
        <f t="shared" si="586"/>
        <v/>
      </c>
      <c r="AU2309" s="253" t="str">
        <f t="shared" si="587"/>
        <v/>
      </c>
      <c r="AV2309" s="253">
        <f t="shared" si="588"/>
        <v>0</v>
      </c>
      <c r="AW2309" s="253">
        <f t="shared" si="589"/>
        <v>2.8251170282606511E-5</v>
      </c>
      <c r="AX2309" s="253" t="str">
        <f t="shared" si="590"/>
        <v/>
      </c>
      <c r="AZ2309" s="259"/>
      <c r="BA2309" s="259">
        <f>BA2308+$BD$753</f>
        <v>9.9391999999999499</v>
      </c>
      <c r="BB2309" s="274">
        <f t="shared" si="573"/>
        <v>0.19204521444394304</v>
      </c>
      <c r="BC2309" s="259">
        <f t="shared" si="574"/>
        <v>3.6792742272193091E-4</v>
      </c>
      <c r="BD2309" s="259" t="str">
        <f t="shared" si="571"/>
        <v/>
      </c>
      <c r="BE2309" s="254" t="str">
        <f t="shared" si="572"/>
        <v/>
      </c>
    </row>
    <row r="2310" spans="1:57" ht="20.100000000000001" customHeight="1" x14ac:dyDescent="0.25">
      <c r="A2310" s="247">
        <v>1549</v>
      </c>
      <c r="B2310" s="247">
        <f>$B$755+(A2310*$B$758)</f>
        <v>5278.6717748405536</v>
      </c>
      <c r="C2310" s="247">
        <f>_xlfn.NORM.DIST($B2310,$B$752,$B$753,0)</f>
        <v>1.488824181000045E-5</v>
      </c>
      <c r="D2310" s="247">
        <f>_xlfn.NORM.DIST($B2310,$B$752,$B$753,1)</f>
        <v>0.98595402830771206</v>
      </c>
      <c r="E2310" s="247">
        <f>IF(OR(D2310&lt;$F$757,D2310&gt;$F$758),C2310,"")</f>
        <v>1.488824181000045E-5</v>
      </c>
      <c r="F2310" s="247" t="str">
        <f>IF(AND(D2310&gt;$F$757,D2310&lt;$F$758),C2310,"")</f>
        <v/>
      </c>
      <c r="G2310" s="247" t="str">
        <f>IF(C2310=MAX($C$761:$C$2761),C2310,"")</f>
        <v/>
      </c>
      <c r="H2310" s="247">
        <f>_xlfn.NORM.DIST(B2310,$F$753,$F$754,0)</f>
        <v>0</v>
      </c>
      <c r="I2310" s="247">
        <f>IF(H2310=MAX($H$761:$H$2761),C2310,"")</f>
        <v>1.488824181000045E-5</v>
      </c>
      <c r="J2310" s="247" t="str">
        <f>IF(I2310=MIN($I$761:$I$2761),I2310,"")</f>
        <v/>
      </c>
      <c r="K2310" s="247"/>
      <c r="L2310" s="247"/>
      <c r="M2310" s="247"/>
      <c r="N2310" s="247"/>
      <c r="O2310" s="247">
        <v>1549</v>
      </c>
      <c r="P2310" s="247">
        <f>$P$755+(O2310*$P$758)</f>
        <v>307.61736206029821</v>
      </c>
      <c r="Q2310" s="247">
        <f>_xlfn.NORM.DIST(P2310,P$752,P$753,0)</f>
        <v>2.5548018906697924E-4</v>
      </c>
      <c r="R2310" s="247">
        <f>_xlfn.NORM.DIST(P2310,P$752,P$753,1)</f>
        <v>0.98595402830771206</v>
      </c>
      <c r="S2310" s="253">
        <f>IF(OR(R2310&lt;$T$757,R2310&gt;$T$758),Q2310,"")</f>
        <v>2.5548018906697924E-4</v>
      </c>
      <c r="T2310" s="253" t="str">
        <f>IF(AND(R2310&gt;$T$757,R2310&lt;$T$758),Q2310,"")</f>
        <v/>
      </c>
      <c r="U2310" s="253" t="str">
        <f>IF(Q2310=MAX($Q$761:$Q$2761),Q2310,"")</f>
        <v/>
      </c>
      <c r="V2310" s="253">
        <f>_xlfn.NORM.DIST(P2310,$T$753,$T$754,0)</f>
        <v>8.5912087327663114E-98</v>
      </c>
      <c r="W2310" s="253" t="str">
        <f>IF(V2310=MAX($V$761:$V$2761),Q2310,"")</f>
        <v/>
      </c>
      <c r="X2310" s="253" t="str">
        <f t="shared" si="575"/>
        <v/>
      </c>
      <c r="AB2310" s="253">
        <v>1549</v>
      </c>
      <c r="AC2310" s="253">
        <f t="shared" si="591"/>
        <v>476.01669420535018</v>
      </c>
      <c r="AD2310" s="253">
        <f t="shared" si="576"/>
        <v>1.6509954960854193E-4</v>
      </c>
      <c r="AE2310" s="253">
        <f t="shared" si="577"/>
        <v>0.98595402830771206</v>
      </c>
      <c r="AF2310" s="253">
        <f>IF(OR(AE2310&lt;$T$757,AE2310&gt;$T$758),AD2310,"")</f>
        <v>1.6509954960854193E-4</v>
      </c>
      <c r="AG2310" s="253" t="str">
        <f t="shared" si="578"/>
        <v/>
      </c>
      <c r="AH2310" s="253" t="str">
        <f t="shared" si="579"/>
        <v/>
      </c>
      <c r="AI2310" s="253">
        <f t="shared" si="580"/>
        <v>6.3897109273997571E-7</v>
      </c>
      <c r="AJ2310" s="253" t="str">
        <f t="shared" si="581"/>
        <v/>
      </c>
      <c r="AK2310" s="253" t="str">
        <f t="shared" si="582"/>
        <v/>
      </c>
      <c r="AO2310" s="253">
        <v>1549</v>
      </c>
      <c r="AP2310" s="253">
        <f t="shared" si="583"/>
        <v>2806.3575214208431</v>
      </c>
      <c r="AQ2310" s="253">
        <f t="shared" si="584"/>
        <v>2.8004322763430605E-5</v>
      </c>
      <c r="AR2310" s="253">
        <f t="shared" si="585"/>
        <v>0.98595402830771206</v>
      </c>
      <c r="AS2310" s="253">
        <f>IF(OR(AR2310&lt;$T$757,AR2310&gt;$T$758),AQ2310,"")</f>
        <v>2.8004322763430605E-5</v>
      </c>
      <c r="AT2310" s="253" t="str">
        <f t="shared" si="586"/>
        <v/>
      </c>
      <c r="AU2310" s="253" t="str">
        <f t="shared" si="587"/>
        <v/>
      </c>
      <c r="AV2310" s="253">
        <f t="shared" si="588"/>
        <v>0</v>
      </c>
      <c r="AW2310" s="253">
        <f t="shared" si="589"/>
        <v>2.8004322763430605E-5</v>
      </c>
      <c r="AX2310" s="253" t="str">
        <f t="shared" si="590"/>
        <v/>
      </c>
      <c r="AZ2310" s="259"/>
      <c r="BA2310" s="259">
        <f>BA2309+$BD$753</f>
        <v>9.9455999999999491</v>
      </c>
      <c r="BB2310" s="274">
        <f t="shared" si="573"/>
        <v>0.19167728702122111</v>
      </c>
      <c r="BC2310" s="259">
        <f t="shared" si="574"/>
        <v>3.6734242445590759E-4</v>
      </c>
      <c r="BD2310" s="259" t="str">
        <f t="shared" si="571"/>
        <v/>
      </c>
      <c r="BE2310" s="254" t="str">
        <f t="shared" si="572"/>
        <v/>
      </c>
    </row>
    <row r="2311" spans="1:57" ht="20.100000000000001" customHeight="1" x14ac:dyDescent="0.25">
      <c r="A2311" s="247">
        <v>1550</v>
      </c>
      <c r="B2311" s="247">
        <f>$B$755+(A2311*$B$758)</f>
        <v>5288.2868418256912</v>
      </c>
      <c r="C2311" s="247">
        <f>_xlfn.NORM.DIST($B2311,$B$752,$B$753,0)</f>
        <v>1.4757918130395085E-5</v>
      </c>
      <c r="D2311" s="247">
        <f>_xlfn.NORM.DIST($B2311,$B$752,$B$753,1)</f>
        <v>0.98609655248650141</v>
      </c>
      <c r="E2311" s="247">
        <f>IF(OR(D2311&lt;$F$757,D2311&gt;$F$758),C2311,"")</f>
        <v>1.4757918130395085E-5</v>
      </c>
      <c r="F2311" s="247" t="str">
        <f>IF(AND(D2311&gt;$F$757,D2311&lt;$F$758),C2311,"")</f>
        <v/>
      </c>
      <c r="G2311" s="247" t="str">
        <f>IF(C2311=MAX($C$761:$C$2761),C2311,"")</f>
        <v/>
      </c>
      <c r="H2311" s="247">
        <f>_xlfn.NORM.DIST(B2311,$F$753,$F$754,0)</f>
        <v>0</v>
      </c>
      <c r="I2311" s="247">
        <f>IF(H2311=MAX($H$761:$H$2761),C2311,"")</f>
        <v>1.4757918130395085E-5</v>
      </c>
      <c r="J2311" s="247" t="str">
        <f>IF(I2311=MIN($I$761:$I$2761),I2311,"")</f>
        <v/>
      </c>
      <c r="K2311" s="247"/>
      <c r="L2311" s="247"/>
      <c r="M2311" s="247"/>
      <c r="N2311" s="247"/>
      <c r="O2311" s="247">
        <v>1550</v>
      </c>
      <c r="P2311" s="247">
        <f>$P$755+(O2311*$P$758)</f>
        <v>308.17768512416035</v>
      </c>
      <c r="Q2311" s="247">
        <f>_xlfn.NORM.DIST(P2311,P$752,P$753,0)</f>
        <v>2.5324385258545336E-4</v>
      </c>
      <c r="R2311" s="247">
        <f>_xlfn.NORM.DIST(P2311,P$752,P$753,1)</f>
        <v>0.98609655248650141</v>
      </c>
      <c r="S2311" s="253">
        <f>IF(OR(R2311&lt;$T$757,R2311&gt;$T$758),Q2311,"")</f>
        <v>2.5324385258545336E-4</v>
      </c>
      <c r="T2311" s="253" t="str">
        <f>IF(AND(R2311&gt;$T$757,R2311&lt;$T$758),Q2311,"")</f>
        <v/>
      </c>
      <c r="U2311" s="253" t="str">
        <f>IF(Q2311=MAX($Q$761:$Q$2761),Q2311,"")</f>
        <v/>
      </c>
      <c r="V2311" s="253">
        <f>_xlfn.NORM.DIST(P2311,$T$753,$T$754,0)</f>
        <v>7.9032787379602131E-98</v>
      </c>
      <c r="W2311" s="253" t="str">
        <f>IF(V2311=MAX($V$761:$V$2761),Q2311,"")</f>
        <v/>
      </c>
      <c r="X2311" s="253" t="str">
        <f t="shared" si="575"/>
        <v/>
      </c>
      <c r="AB2311" s="253">
        <v>1550</v>
      </c>
      <c r="AC2311" s="253">
        <f t="shared" si="591"/>
        <v>476.88375557913037</v>
      </c>
      <c r="AD2311" s="253">
        <f t="shared" si="576"/>
        <v>1.636543567455595E-4</v>
      </c>
      <c r="AE2311" s="253">
        <f t="shared" si="577"/>
        <v>0.98609655248650141</v>
      </c>
      <c r="AF2311" s="253">
        <f>IF(OR(AE2311&lt;$T$757,AE2311&gt;$T$758),AD2311,"")</f>
        <v>1.636543567455595E-4</v>
      </c>
      <c r="AG2311" s="253" t="str">
        <f t="shared" si="578"/>
        <v/>
      </c>
      <c r="AH2311" s="253" t="str">
        <f t="shared" si="579"/>
        <v/>
      </c>
      <c r="AI2311" s="253">
        <f t="shared" si="580"/>
        <v>6.2884550049487625E-7</v>
      </c>
      <c r="AJ2311" s="253" t="str">
        <f t="shared" si="581"/>
        <v/>
      </c>
      <c r="AK2311" s="253" t="str">
        <f t="shared" si="582"/>
        <v/>
      </c>
      <c r="AO2311" s="253">
        <v>1550</v>
      </c>
      <c r="AP2311" s="253">
        <f t="shared" si="583"/>
        <v>2811.4692837549428</v>
      </c>
      <c r="AQ2311" s="253">
        <f t="shared" si="584"/>
        <v>2.7759187949396707E-5</v>
      </c>
      <c r="AR2311" s="253">
        <f t="shared" si="585"/>
        <v>0.98609655248650141</v>
      </c>
      <c r="AS2311" s="253">
        <f>IF(OR(AR2311&lt;$T$757,AR2311&gt;$T$758),AQ2311,"")</f>
        <v>2.7759187949396707E-5</v>
      </c>
      <c r="AT2311" s="253" t="str">
        <f t="shared" si="586"/>
        <v/>
      </c>
      <c r="AU2311" s="253" t="str">
        <f t="shared" si="587"/>
        <v/>
      </c>
      <c r="AV2311" s="253">
        <f t="shared" si="588"/>
        <v>0</v>
      </c>
      <c r="AW2311" s="253">
        <f t="shared" si="589"/>
        <v>2.7759187949396707E-5</v>
      </c>
      <c r="AX2311" s="253" t="str">
        <f t="shared" si="590"/>
        <v/>
      </c>
      <c r="AZ2311" s="259"/>
      <c r="BA2311" s="259">
        <f>BA2310+$BD$753</f>
        <v>9.9519999999999484</v>
      </c>
      <c r="BB2311" s="274">
        <f t="shared" si="573"/>
        <v>0.1913099445967652</v>
      </c>
      <c r="BC2311" s="259">
        <f t="shared" si="574"/>
        <v>3.6675797689120215E-4</v>
      </c>
      <c r="BD2311" s="259" t="str">
        <f t="shared" si="571"/>
        <v/>
      </c>
      <c r="BE2311" s="254" t="str">
        <f t="shared" si="572"/>
        <v/>
      </c>
    </row>
    <row r="2312" spans="1:57" ht="20.100000000000001" customHeight="1" x14ac:dyDescent="0.25">
      <c r="A2312" s="247">
        <v>1551</v>
      </c>
      <c r="B2312" s="247">
        <f>$B$755+(A2312*$B$758)</f>
        <v>5297.9019088108289</v>
      </c>
      <c r="C2312" s="247">
        <f>_xlfn.NORM.DIST($B2312,$B$752,$B$753,0)</f>
        <v>1.4628501176456551E-5</v>
      </c>
      <c r="D2312" s="247">
        <f>_xlfn.NORM.DIST($B2312,$B$752,$B$753,1)</f>
        <v>0.98623782795655901</v>
      </c>
      <c r="E2312" s="247">
        <f>IF(OR(D2312&lt;$F$757,D2312&gt;$F$758),C2312,"")</f>
        <v>1.4628501176456551E-5</v>
      </c>
      <c r="F2312" s="247" t="str">
        <f>IF(AND(D2312&gt;$F$757,D2312&lt;$F$758),C2312,"")</f>
        <v/>
      </c>
      <c r="G2312" s="247" t="str">
        <f>IF(C2312=MAX($C$761:$C$2761),C2312,"")</f>
        <v/>
      </c>
      <c r="H2312" s="247">
        <f>_xlfn.NORM.DIST(B2312,$F$753,$F$754,0)</f>
        <v>0</v>
      </c>
      <c r="I2312" s="247">
        <f>IF(H2312=MAX($H$761:$H$2761),C2312,"")</f>
        <v>1.4628501176456551E-5</v>
      </c>
      <c r="J2312" s="247" t="str">
        <f>IF(I2312=MIN($I$761:$I$2761),I2312,"")</f>
        <v/>
      </c>
      <c r="K2312" s="247"/>
      <c r="L2312" s="247"/>
      <c r="M2312" s="247"/>
      <c r="N2312" s="247"/>
      <c r="O2312" s="247">
        <v>1551</v>
      </c>
      <c r="P2312" s="247">
        <f>$P$755+(O2312*$P$758)</f>
        <v>308.73800818802249</v>
      </c>
      <c r="Q2312" s="247">
        <f>_xlfn.NORM.DIST(P2312,P$752,P$753,0)</f>
        <v>2.5102307539210609E-4</v>
      </c>
      <c r="R2312" s="247">
        <f>_xlfn.NORM.DIST(P2312,P$752,P$753,1)</f>
        <v>0.98623782795655901</v>
      </c>
      <c r="S2312" s="253">
        <f>IF(OR(R2312&lt;$T$757,R2312&gt;$T$758),Q2312,"")</f>
        <v>2.5102307539210609E-4</v>
      </c>
      <c r="T2312" s="253" t="str">
        <f>IF(AND(R2312&gt;$T$757,R2312&lt;$T$758),Q2312,"")</f>
        <v/>
      </c>
      <c r="U2312" s="253" t="str">
        <f>IF(Q2312=MAX($Q$761:$Q$2761),Q2312,"")</f>
        <v/>
      </c>
      <c r="V2312" s="253">
        <f>_xlfn.NORM.DIST(P2312,$T$753,$T$754,0)</f>
        <v>7.2703175271061318E-98</v>
      </c>
      <c r="W2312" s="253" t="str">
        <f>IF(V2312=MAX($V$761:$V$2761),Q2312,"")</f>
        <v/>
      </c>
      <c r="X2312" s="253" t="str">
        <f t="shared" si="575"/>
        <v/>
      </c>
      <c r="AB2312" s="253">
        <v>1551</v>
      </c>
      <c r="AC2312" s="253">
        <f t="shared" si="591"/>
        <v>477.75081695291055</v>
      </c>
      <c r="AD2312" s="253">
        <f t="shared" si="576"/>
        <v>1.6221921879712765E-4</v>
      </c>
      <c r="AE2312" s="253">
        <f t="shared" si="577"/>
        <v>0.98623782795655901</v>
      </c>
      <c r="AF2312" s="253">
        <f>IF(OR(AE2312&lt;$T$757,AE2312&gt;$T$758),AD2312,"")</f>
        <v>1.6221921879712765E-4</v>
      </c>
      <c r="AG2312" s="253" t="str">
        <f t="shared" si="578"/>
        <v/>
      </c>
      <c r="AH2312" s="253" t="str">
        <f t="shared" si="579"/>
        <v/>
      </c>
      <c r="AI2312" s="253">
        <f t="shared" si="580"/>
        <v>6.1887046360886446E-7</v>
      </c>
      <c r="AJ2312" s="253" t="str">
        <f t="shared" si="581"/>
        <v/>
      </c>
      <c r="AK2312" s="253" t="str">
        <f t="shared" si="582"/>
        <v/>
      </c>
      <c r="AO2312" s="253">
        <v>1551</v>
      </c>
      <c r="AP2312" s="253">
        <f t="shared" si="583"/>
        <v>2816.5810460890425</v>
      </c>
      <c r="AQ2312" s="253">
        <f t="shared" si="584"/>
        <v>2.7515758658322203E-5</v>
      </c>
      <c r="AR2312" s="253">
        <f t="shared" si="585"/>
        <v>0.98623782795655901</v>
      </c>
      <c r="AS2312" s="253">
        <f>IF(OR(AR2312&lt;$T$757,AR2312&gt;$T$758),AQ2312,"")</f>
        <v>2.7515758658322203E-5</v>
      </c>
      <c r="AT2312" s="253" t="str">
        <f t="shared" si="586"/>
        <v/>
      </c>
      <c r="AU2312" s="253" t="str">
        <f t="shared" si="587"/>
        <v/>
      </c>
      <c r="AV2312" s="253">
        <f t="shared" si="588"/>
        <v>0</v>
      </c>
      <c r="AW2312" s="253">
        <f t="shared" si="589"/>
        <v>2.7515758658322203E-5</v>
      </c>
      <c r="AX2312" s="253" t="str">
        <f t="shared" si="590"/>
        <v/>
      </c>
      <c r="AZ2312" s="259"/>
      <c r="BA2312" s="259">
        <f>BA2311+$BD$753</f>
        <v>9.9583999999999477</v>
      </c>
      <c r="BB2312" s="274">
        <f t="shared" si="573"/>
        <v>0.190943186619874</v>
      </c>
      <c r="BC2312" s="259">
        <f t="shared" si="574"/>
        <v>3.6617408084652081E-4</v>
      </c>
      <c r="BD2312" s="259" t="str">
        <f t="shared" si="571"/>
        <v/>
      </c>
      <c r="BE2312" s="254" t="str">
        <f t="shared" si="572"/>
        <v/>
      </c>
    </row>
    <row r="2313" spans="1:57" ht="20.100000000000001" customHeight="1" x14ac:dyDescent="0.25">
      <c r="A2313" s="247">
        <v>1552</v>
      </c>
      <c r="B2313" s="247">
        <f>$B$755+(A2313*$B$758)</f>
        <v>5307.5169757959666</v>
      </c>
      <c r="C2313" s="247">
        <f>_xlfn.NORM.DIST($B2313,$B$752,$B$753,0)</f>
        <v>1.4499987119965566E-5</v>
      </c>
      <c r="D2313" s="247">
        <f>_xlfn.NORM.DIST($B2313,$B$752,$B$753,1)</f>
        <v>0.98637786341771649</v>
      </c>
      <c r="E2313" s="247">
        <f>IF(OR(D2313&lt;$F$757,D2313&gt;$F$758),C2313,"")</f>
        <v>1.4499987119965566E-5</v>
      </c>
      <c r="F2313" s="247" t="str">
        <f>IF(AND(D2313&gt;$F$757,D2313&lt;$F$758),C2313,"")</f>
        <v/>
      </c>
      <c r="G2313" s="247" t="str">
        <f>IF(C2313=MAX($C$761:$C$2761),C2313,"")</f>
        <v/>
      </c>
      <c r="H2313" s="247">
        <f>_xlfn.NORM.DIST(B2313,$F$753,$F$754,0)</f>
        <v>0</v>
      </c>
      <c r="I2313" s="247">
        <f>IF(H2313=MAX($H$761:$H$2761),C2313,"")</f>
        <v>1.4499987119965566E-5</v>
      </c>
      <c r="J2313" s="247" t="str">
        <f>IF(I2313=MIN($I$761:$I$2761),I2313,"")</f>
        <v/>
      </c>
      <c r="K2313" s="247"/>
      <c r="L2313" s="247"/>
      <c r="M2313" s="247"/>
      <c r="N2313" s="247"/>
      <c r="O2313" s="247">
        <v>1552</v>
      </c>
      <c r="P2313" s="247">
        <f>$P$755+(O2313*$P$758)</f>
        <v>309.29833125188452</v>
      </c>
      <c r="Q2313" s="247">
        <f>_xlfn.NORM.DIST(P2313,P$752,P$753,0)</f>
        <v>2.4881779179521932E-4</v>
      </c>
      <c r="R2313" s="247">
        <f>_xlfn.NORM.DIST(P2313,P$752,P$753,1)</f>
        <v>0.98637786341771649</v>
      </c>
      <c r="S2313" s="253">
        <f>IF(OR(R2313&lt;$T$757,R2313&gt;$T$758),Q2313,"")</f>
        <v>2.4881779179521932E-4</v>
      </c>
      <c r="T2313" s="253" t="str">
        <f>IF(AND(R2313&gt;$T$757,R2313&lt;$T$758),Q2313,"")</f>
        <v/>
      </c>
      <c r="U2313" s="253" t="str">
        <f>IF(Q2313=MAX($Q$761:$Q$2761),Q2313,"")</f>
        <v/>
      </c>
      <c r="V2313" s="253">
        <f>_xlfn.NORM.DIST(P2313,$T$753,$T$754,0)</f>
        <v>6.6879421799413003E-98</v>
      </c>
      <c r="W2313" s="253" t="str">
        <f>IF(V2313=MAX($V$761:$V$2761),Q2313,"")</f>
        <v/>
      </c>
      <c r="X2313" s="253" t="str">
        <f t="shared" si="575"/>
        <v/>
      </c>
      <c r="AB2313" s="253">
        <v>1552</v>
      </c>
      <c r="AC2313" s="253">
        <f t="shared" si="591"/>
        <v>478.61787832669074</v>
      </c>
      <c r="AD2313" s="253">
        <f t="shared" si="576"/>
        <v>1.607940933111368E-4</v>
      </c>
      <c r="AE2313" s="253">
        <f t="shared" si="577"/>
        <v>0.98637786341771649</v>
      </c>
      <c r="AF2313" s="253">
        <f>IF(OR(AE2313&lt;$T$757,AE2313&gt;$T$758),AD2313,"")</f>
        <v>1.607940933111368E-4</v>
      </c>
      <c r="AG2313" s="253" t="str">
        <f t="shared" si="578"/>
        <v/>
      </c>
      <c r="AH2313" s="253" t="str">
        <f t="shared" si="579"/>
        <v/>
      </c>
      <c r="AI2313" s="253">
        <f t="shared" si="580"/>
        <v>6.090439105705011E-7</v>
      </c>
      <c r="AJ2313" s="253" t="str">
        <f t="shared" si="581"/>
        <v/>
      </c>
      <c r="AK2313" s="253" t="str">
        <f t="shared" si="582"/>
        <v/>
      </c>
      <c r="AO2313" s="253">
        <v>1552</v>
      </c>
      <c r="AP2313" s="253">
        <f t="shared" si="583"/>
        <v>2821.6928084231431</v>
      </c>
      <c r="AQ2313" s="253">
        <f t="shared" si="584"/>
        <v>2.7274027689444843E-5</v>
      </c>
      <c r="AR2313" s="253">
        <f t="shared" si="585"/>
        <v>0.98637786341771649</v>
      </c>
      <c r="AS2313" s="253">
        <f>IF(OR(AR2313&lt;$T$757,AR2313&gt;$T$758),AQ2313,"")</f>
        <v>2.7274027689444843E-5</v>
      </c>
      <c r="AT2313" s="253" t="str">
        <f t="shared" si="586"/>
        <v/>
      </c>
      <c r="AU2313" s="253" t="str">
        <f t="shared" si="587"/>
        <v/>
      </c>
      <c r="AV2313" s="253">
        <f t="shared" si="588"/>
        <v>0</v>
      </c>
      <c r="AW2313" s="253">
        <f t="shared" si="589"/>
        <v>2.7274027689444843E-5</v>
      </c>
      <c r="AX2313" s="253" t="str">
        <f t="shared" si="590"/>
        <v/>
      </c>
      <c r="AZ2313" s="259"/>
      <c r="BA2313" s="259">
        <f>BA2312+$BD$753</f>
        <v>9.964799999999947</v>
      </c>
      <c r="BB2313" s="274">
        <f t="shared" si="573"/>
        <v>0.19057701253902748</v>
      </c>
      <c r="BC2313" s="259">
        <f t="shared" si="574"/>
        <v>3.6559073713521295E-4</v>
      </c>
      <c r="BD2313" s="259" t="str">
        <f t="shared" si="571"/>
        <v/>
      </c>
      <c r="BE2313" s="254" t="str">
        <f t="shared" si="572"/>
        <v/>
      </c>
    </row>
    <row r="2314" spans="1:57" ht="20.100000000000001" customHeight="1" x14ac:dyDescent="0.25">
      <c r="A2314" s="247">
        <v>1553</v>
      </c>
      <c r="B2314" s="247">
        <f>$B$755+(A2314*$B$758)</f>
        <v>5317.1320427811042</v>
      </c>
      <c r="C2314" s="247">
        <f>_xlfn.NORM.DIST($B2314,$B$752,$B$753,0)</f>
        <v>1.437237212315576E-5</v>
      </c>
      <c r="D2314" s="247">
        <f>_xlfn.NORM.DIST($B2314,$B$752,$B$753,1)</f>
        <v>0.98651666753295053</v>
      </c>
      <c r="E2314" s="247">
        <f>IF(OR(D2314&lt;$F$757,D2314&gt;$F$758),C2314,"")</f>
        <v>1.437237212315576E-5</v>
      </c>
      <c r="F2314" s="247" t="str">
        <f>IF(AND(D2314&gt;$F$757,D2314&lt;$F$758),C2314,"")</f>
        <v/>
      </c>
      <c r="G2314" s="247" t="str">
        <f>IF(C2314=MAX($C$761:$C$2761),C2314,"")</f>
        <v/>
      </c>
      <c r="H2314" s="247">
        <f>_xlfn.NORM.DIST(B2314,$F$753,$F$754,0)</f>
        <v>0</v>
      </c>
      <c r="I2314" s="247">
        <f>IF(H2314=MAX($H$761:$H$2761),C2314,"")</f>
        <v>1.437237212315576E-5</v>
      </c>
      <c r="J2314" s="247" t="str">
        <f>IF(I2314=MIN($I$761:$I$2761),I2314,"")</f>
        <v/>
      </c>
      <c r="K2314" s="247"/>
      <c r="L2314" s="247"/>
      <c r="M2314" s="247"/>
      <c r="N2314" s="247"/>
      <c r="O2314" s="247">
        <v>1553</v>
      </c>
      <c r="P2314" s="247">
        <f>$P$755+(O2314*$P$758)</f>
        <v>309.85865431574666</v>
      </c>
      <c r="Q2314" s="247">
        <f>_xlfn.NORM.DIST(P2314,P$752,P$753,0)</f>
        <v>2.4662793593924762E-4</v>
      </c>
      <c r="R2314" s="247">
        <f>_xlfn.NORM.DIST(P2314,P$752,P$753,1)</f>
        <v>0.98651666753295053</v>
      </c>
      <c r="S2314" s="253">
        <f>IF(OR(R2314&lt;$T$757,R2314&gt;$T$758),Q2314,"")</f>
        <v>2.4662793593924762E-4</v>
      </c>
      <c r="T2314" s="253" t="str">
        <f>IF(AND(R2314&gt;$T$757,R2314&lt;$T$758),Q2314,"")</f>
        <v/>
      </c>
      <c r="U2314" s="253" t="str">
        <f>IF(Q2314=MAX($Q$761:$Q$2761),Q2314,"")</f>
        <v/>
      </c>
      <c r="V2314" s="253">
        <f>_xlfn.NORM.DIST(P2314,$T$753,$T$754,0)</f>
        <v>6.1521184988240158E-98</v>
      </c>
      <c r="W2314" s="253" t="str">
        <f>IF(V2314=MAX($V$761:$V$2761),Q2314,"")</f>
        <v/>
      </c>
      <c r="X2314" s="253" t="str">
        <f t="shared" si="575"/>
        <v/>
      </c>
      <c r="AB2314" s="253">
        <v>1553</v>
      </c>
      <c r="AC2314" s="253">
        <f t="shared" si="591"/>
        <v>479.48493970047116</v>
      </c>
      <c r="AD2314" s="253">
        <f t="shared" si="576"/>
        <v>1.5937893772960624E-4</v>
      </c>
      <c r="AE2314" s="253">
        <f t="shared" si="577"/>
        <v>0.98651666753295053</v>
      </c>
      <c r="AF2314" s="253">
        <f>IF(OR(AE2314&lt;$T$757,AE2314&gt;$T$758),AD2314,"")</f>
        <v>1.5937893772960624E-4</v>
      </c>
      <c r="AG2314" s="253" t="str">
        <f t="shared" si="578"/>
        <v/>
      </c>
      <c r="AH2314" s="253" t="str">
        <f t="shared" si="579"/>
        <v/>
      </c>
      <c r="AI2314" s="253">
        <f t="shared" si="580"/>
        <v>5.9936379567333644E-7</v>
      </c>
      <c r="AJ2314" s="253" t="str">
        <f t="shared" si="581"/>
        <v/>
      </c>
      <c r="AK2314" s="253" t="str">
        <f t="shared" si="582"/>
        <v/>
      </c>
      <c r="AO2314" s="253">
        <v>1553</v>
      </c>
      <c r="AP2314" s="253">
        <f t="shared" si="583"/>
        <v>2826.8045707572428</v>
      </c>
      <c r="AQ2314" s="253">
        <f t="shared" si="584"/>
        <v>2.7033987824044782E-5</v>
      </c>
      <c r="AR2314" s="253">
        <f t="shared" si="585"/>
        <v>0.98651666753295053</v>
      </c>
      <c r="AS2314" s="253">
        <f>IF(OR(AR2314&lt;$T$757,AR2314&gt;$T$758),AQ2314,"")</f>
        <v>2.7033987824044782E-5</v>
      </c>
      <c r="AT2314" s="253" t="str">
        <f t="shared" si="586"/>
        <v/>
      </c>
      <c r="AU2314" s="253" t="str">
        <f t="shared" si="587"/>
        <v/>
      </c>
      <c r="AV2314" s="253">
        <f t="shared" si="588"/>
        <v>0</v>
      </c>
      <c r="AW2314" s="253">
        <f t="shared" si="589"/>
        <v>2.7033987824044782E-5</v>
      </c>
      <c r="AX2314" s="253" t="str">
        <f t="shared" si="590"/>
        <v/>
      </c>
      <c r="AZ2314" s="259"/>
      <c r="BA2314" s="259">
        <f>BA2313+$BD$753</f>
        <v>9.9711999999999463</v>
      </c>
      <c r="BB2314" s="274">
        <f t="shared" si="573"/>
        <v>0.19021142180189227</v>
      </c>
      <c r="BC2314" s="259">
        <f t="shared" si="574"/>
        <v>3.6500794656324498E-4</v>
      </c>
      <c r="BD2314" s="259" t="str">
        <f t="shared" si="571"/>
        <v/>
      </c>
      <c r="BE2314" s="254" t="str">
        <f t="shared" si="572"/>
        <v/>
      </c>
    </row>
    <row r="2315" spans="1:57" ht="20.100000000000001" customHeight="1" x14ac:dyDescent="0.25">
      <c r="A2315" s="247">
        <v>1554</v>
      </c>
      <c r="B2315" s="247">
        <f>$B$755+(A2315*$B$758)</f>
        <v>5326.7471097662401</v>
      </c>
      <c r="C2315" s="247">
        <f>_xlfn.NORM.DIST($B2315,$B$752,$B$753,0)</f>
        <v>1.4245652339042135E-5</v>
      </c>
      <c r="D2315" s="247">
        <f>_xlfn.NORM.DIST($B2315,$B$752,$B$753,1)</f>
        <v>0.98665424892829301</v>
      </c>
      <c r="E2315" s="247">
        <f>IF(OR(D2315&lt;$F$757,D2315&gt;$F$758),C2315,"")</f>
        <v>1.4245652339042135E-5</v>
      </c>
      <c r="F2315" s="247" t="str">
        <f>IF(AND(D2315&gt;$F$757,D2315&lt;$F$758),C2315,"")</f>
        <v/>
      </c>
      <c r="G2315" s="247" t="str">
        <f>IF(C2315=MAX($C$761:$C$2761),C2315,"")</f>
        <v/>
      </c>
      <c r="H2315" s="247">
        <f>_xlfn.NORM.DIST(B2315,$F$753,$F$754,0)</f>
        <v>0</v>
      </c>
      <c r="I2315" s="247">
        <f>IF(H2315=MAX($H$761:$H$2761),C2315,"")</f>
        <v>1.4245652339042135E-5</v>
      </c>
      <c r="J2315" s="247" t="str">
        <f>IF(I2315=MIN($I$761:$I$2761),I2315,"")</f>
        <v/>
      </c>
      <c r="K2315" s="247"/>
      <c r="L2315" s="247"/>
      <c r="M2315" s="247"/>
      <c r="N2315" s="247"/>
      <c r="O2315" s="247">
        <v>1554</v>
      </c>
      <c r="P2315" s="247">
        <f>$P$755+(O2315*$P$758)</f>
        <v>310.4189773796088</v>
      </c>
      <c r="Q2315" s="247">
        <f>_xlfn.NORM.DIST(P2315,P$752,P$753,0)</f>
        <v>2.4445344181045524E-4</v>
      </c>
      <c r="R2315" s="247">
        <f>_xlfn.NORM.DIST(P2315,P$752,P$753,1)</f>
        <v>0.98665424892829301</v>
      </c>
      <c r="S2315" s="253">
        <f>IF(OR(R2315&lt;$T$757,R2315&gt;$T$758),Q2315,"")</f>
        <v>2.4445344181045524E-4</v>
      </c>
      <c r="T2315" s="253" t="str">
        <f>IF(AND(R2315&gt;$T$757,R2315&lt;$T$758),Q2315,"")</f>
        <v/>
      </c>
      <c r="U2315" s="253" t="str">
        <f>IF(Q2315=MAX($Q$761:$Q$2761),Q2315,"")</f>
        <v/>
      </c>
      <c r="V2315" s="253">
        <f>_xlfn.NORM.DIST(P2315,$T$753,$T$754,0)</f>
        <v>5.659133322793836E-98</v>
      </c>
      <c r="W2315" s="253" t="str">
        <f>IF(V2315=MAX($V$761:$V$2761),Q2315,"")</f>
        <v/>
      </c>
      <c r="X2315" s="253" t="str">
        <f t="shared" si="575"/>
        <v/>
      </c>
      <c r="AB2315" s="253">
        <v>1554</v>
      </c>
      <c r="AC2315" s="253">
        <f t="shared" si="591"/>
        <v>480.35200107425135</v>
      </c>
      <c r="AD2315" s="253">
        <f t="shared" si="576"/>
        <v>1.5797370939232846E-4</v>
      </c>
      <c r="AE2315" s="253">
        <f t="shared" si="577"/>
        <v>0.98665424892829301</v>
      </c>
      <c r="AF2315" s="253">
        <f>IF(OR(AE2315&lt;$T$757,AE2315&gt;$T$758),AD2315,"")</f>
        <v>1.5797370939232846E-4</v>
      </c>
      <c r="AG2315" s="253" t="str">
        <f t="shared" si="578"/>
        <v/>
      </c>
      <c r="AH2315" s="253" t="str">
        <f t="shared" si="579"/>
        <v/>
      </c>
      <c r="AI2315" s="253">
        <f t="shared" si="580"/>
        <v>5.8982809873607006E-7</v>
      </c>
      <c r="AJ2315" s="253" t="str">
        <f t="shared" si="581"/>
        <v/>
      </c>
      <c r="AK2315" s="253" t="str">
        <f t="shared" si="582"/>
        <v/>
      </c>
      <c r="AO2315" s="253">
        <v>1554</v>
      </c>
      <c r="AP2315" s="253">
        <f t="shared" si="583"/>
        <v>2831.9163330913425</v>
      </c>
      <c r="AQ2315" s="253">
        <f t="shared" si="584"/>
        <v>2.6795631826062051E-5</v>
      </c>
      <c r="AR2315" s="253">
        <f t="shared" si="585"/>
        <v>0.98665424892829301</v>
      </c>
      <c r="AS2315" s="253">
        <f>IF(OR(AR2315&lt;$T$757,AR2315&gt;$T$758),AQ2315,"")</f>
        <v>2.6795631826062051E-5</v>
      </c>
      <c r="AT2315" s="253" t="str">
        <f t="shared" si="586"/>
        <v/>
      </c>
      <c r="AU2315" s="253" t="str">
        <f t="shared" si="587"/>
        <v/>
      </c>
      <c r="AV2315" s="253">
        <f t="shared" si="588"/>
        <v>0</v>
      </c>
      <c r="AW2315" s="253">
        <f t="shared" si="589"/>
        <v>2.6795631826062051E-5</v>
      </c>
      <c r="AX2315" s="253" t="str">
        <f t="shared" si="590"/>
        <v/>
      </c>
      <c r="AZ2315" s="259"/>
      <c r="BA2315" s="259">
        <f>BA2314+$BD$753</f>
        <v>9.9775999999999456</v>
      </c>
      <c r="BB2315" s="274">
        <f t="shared" si="573"/>
        <v>0.18984641385532902</v>
      </c>
      <c r="BC2315" s="259">
        <f t="shared" si="574"/>
        <v>3.6442570993150403E-4</v>
      </c>
      <c r="BD2315" s="259" t="str">
        <f t="shared" si="571"/>
        <v/>
      </c>
      <c r="BE2315" s="254" t="str">
        <f t="shared" si="572"/>
        <v/>
      </c>
    </row>
    <row r="2316" spans="1:57" ht="20.100000000000001" customHeight="1" x14ac:dyDescent="0.25">
      <c r="A2316" s="248">
        <v>1555</v>
      </c>
      <c r="B2316" s="247">
        <f>$B$755+(A2316*$B$758)</f>
        <v>5336.3621767513778</v>
      </c>
      <c r="C2316" s="247">
        <f>_xlfn.NORM.DIST($B2316,$B$752,$B$753,0)</f>
        <v>1.4119823911747172E-5</v>
      </c>
      <c r="D2316" s="247">
        <f>_xlfn.NORM.DIST($B2316,$B$752,$B$753,1)</f>
        <v>0.98679061619274366</v>
      </c>
      <c r="E2316" s="247">
        <f>IF(OR(D2316&lt;$F$757,D2316&gt;$F$758),C2316,"")</f>
        <v>1.4119823911747172E-5</v>
      </c>
      <c r="F2316" s="247" t="str">
        <f>IF(AND(D2316&gt;$F$757,D2316&lt;$F$758),C2316,"")</f>
        <v/>
      </c>
      <c r="G2316" s="247" t="str">
        <f>IF(C2316=MAX($C$761:$C$2761),C2316,"")</f>
        <v/>
      </c>
      <c r="H2316" s="247">
        <f>_xlfn.NORM.DIST(B2316,$F$753,$F$754,0)</f>
        <v>0</v>
      </c>
      <c r="I2316" s="247">
        <f>IF(H2316=MAX($H$761:$H$2761),C2316,"")</f>
        <v>1.4119823911747172E-5</v>
      </c>
      <c r="J2316" s="247" t="str">
        <f>IF(I2316=MIN($I$761:$I$2761),I2316,"")</f>
        <v/>
      </c>
      <c r="K2316" s="247"/>
      <c r="L2316" s="247"/>
      <c r="M2316" s="247"/>
      <c r="N2316" s="247"/>
      <c r="O2316" s="248">
        <v>1555</v>
      </c>
      <c r="P2316" s="247">
        <f>$P$755+(O2316*$P$758)</f>
        <v>310.97930044347095</v>
      </c>
      <c r="Q2316" s="247">
        <f>_xlfn.NORM.DIST(P2316,P$752,P$753,0)</f>
        <v>2.4229424324251402E-4</v>
      </c>
      <c r="R2316" s="247">
        <f>_xlfn.NORM.DIST(P2316,P$752,P$753,1)</f>
        <v>0.98679061619274377</v>
      </c>
      <c r="S2316" s="253">
        <f>IF(OR(R2316&lt;$T$757,R2316&gt;$T$758),Q2316,"")</f>
        <v>2.4229424324251402E-4</v>
      </c>
      <c r="T2316" s="253" t="str">
        <f>IF(AND(R2316&gt;$T$757,R2316&lt;$T$758),Q2316,"")</f>
        <v/>
      </c>
      <c r="U2316" s="253" t="str">
        <f>IF(Q2316=MAX($Q$761:$Q$2761),Q2316,"")</f>
        <v/>
      </c>
      <c r="V2316" s="253">
        <f>_xlfn.NORM.DIST(P2316,$T$753,$T$754,0)</f>
        <v>5.2055690349168823E-98</v>
      </c>
      <c r="W2316" s="253" t="str">
        <f>IF(V2316=MAX($V$761:$V$2761),Q2316,"")</f>
        <v/>
      </c>
      <c r="X2316" s="253" t="str">
        <f t="shared" si="575"/>
        <v/>
      </c>
      <c r="AB2316" s="259">
        <v>1555</v>
      </c>
      <c r="AC2316" s="253">
        <f t="shared" si="591"/>
        <v>481.21906244803154</v>
      </c>
      <c r="AD2316" s="253">
        <f t="shared" si="576"/>
        <v>1.5657836554048475E-4</v>
      </c>
      <c r="AE2316" s="253">
        <f t="shared" si="577"/>
        <v>0.98679061619274366</v>
      </c>
      <c r="AF2316" s="253">
        <f>IF(OR(AE2316&lt;$T$757,AE2316&gt;$T$758),AD2316,"")</f>
        <v>1.5657836554048475E-4</v>
      </c>
      <c r="AG2316" s="253" t="str">
        <f t="shared" si="578"/>
        <v/>
      </c>
      <c r="AH2316" s="253" t="str">
        <f t="shared" si="579"/>
        <v/>
      </c>
      <c r="AI2316" s="253">
        <f t="shared" si="580"/>
        <v>5.8043482482510241E-7</v>
      </c>
      <c r="AJ2316" s="253" t="str">
        <f t="shared" si="581"/>
        <v/>
      </c>
      <c r="AK2316" s="253" t="str">
        <f t="shared" si="582"/>
        <v/>
      </c>
      <c r="AO2316" s="259">
        <v>1555</v>
      </c>
      <c r="AP2316" s="253">
        <f t="shared" si="583"/>
        <v>2837.0280954254422</v>
      </c>
      <c r="AQ2316" s="253">
        <f t="shared" si="584"/>
        <v>2.6558952442710297E-5</v>
      </c>
      <c r="AR2316" s="253">
        <f t="shared" si="585"/>
        <v>0.98679061619274366</v>
      </c>
      <c r="AS2316" s="253">
        <f>IF(OR(AR2316&lt;$T$757,AR2316&gt;$T$758),AQ2316,"")</f>
        <v>2.6558952442710297E-5</v>
      </c>
      <c r="AT2316" s="253" t="str">
        <f t="shared" si="586"/>
        <v/>
      </c>
      <c r="AU2316" s="253" t="str">
        <f t="shared" si="587"/>
        <v/>
      </c>
      <c r="AV2316" s="253">
        <f t="shared" si="588"/>
        <v>0</v>
      </c>
      <c r="AW2316" s="253">
        <f t="shared" si="589"/>
        <v>2.6558952442710297E-5</v>
      </c>
      <c r="AX2316" s="253" t="str">
        <f t="shared" si="590"/>
        <v/>
      </c>
      <c r="AZ2316" s="259"/>
      <c r="BA2316" s="259">
        <f>BA2315+$BD$753</f>
        <v>9.9839999999999449</v>
      </c>
      <c r="BB2316" s="274">
        <f t="shared" si="573"/>
        <v>0.18948198814539752</v>
      </c>
      <c r="BC2316" s="259">
        <f t="shared" si="574"/>
        <v>3.6384402803371629E-4</v>
      </c>
      <c r="BD2316" s="259" t="str">
        <f t="shared" si="571"/>
        <v/>
      </c>
      <c r="BE2316" s="254" t="str">
        <f t="shared" si="572"/>
        <v/>
      </c>
    </row>
    <row r="2317" spans="1:57" ht="20.100000000000001" customHeight="1" x14ac:dyDescent="0.25">
      <c r="A2317" s="247">
        <v>1556</v>
      </c>
      <c r="B2317" s="247">
        <f>$B$755+(A2317*$B$758)</f>
        <v>5345.9772437365154</v>
      </c>
      <c r="C2317" s="247">
        <f>_xlfn.NORM.DIST($B2317,$B$752,$B$753,0)</f>
        <v>1.3994882976825115E-5</v>
      </c>
      <c r="D2317" s="247">
        <f>_xlfn.NORM.DIST($B2317,$B$752,$B$753,1)</f>
        <v>0.98692577787818636</v>
      </c>
      <c r="E2317" s="247">
        <f>IF(OR(D2317&lt;$F$757,D2317&gt;$F$758),C2317,"")</f>
        <v>1.3994882976825115E-5</v>
      </c>
      <c r="F2317" s="247" t="str">
        <f>IF(AND(D2317&gt;$F$757,D2317&lt;$F$758),C2317,"")</f>
        <v/>
      </c>
      <c r="G2317" s="247" t="str">
        <f>IF(C2317=MAX($C$761:$C$2761),C2317,"")</f>
        <v/>
      </c>
      <c r="H2317" s="247">
        <f>_xlfn.NORM.DIST(B2317,$F$753,$F$754,0)</f>
        <v>0</v>
      </c>
      <c r="I2317" s="247">
        <f>IF(H2317=MAX($H$761:$H$2761),C2317,"")</f>
        <v>1.3994882976825115E-5</v>
      </c>
      <c r="J2317" s="247" t="str">
        <f>IF(I2317=MIN($I$761:$I$2761),I2317,"")</f>
        <v/>
      </c>
      <c r="K2317" s="247"/>
      <c r="L2317" s="247"/>
      <c r="M2317" s="247"/>
      <c r="N2317" s="247"/>
      <c r="O2317" s="247">
        <v>1556</v>
      </c>
      <c r="P2317" s="247">
        <f>$P$755+(O2317*$P$758)</f>
        <v>311.53962350733298</v>
      </c>
      <c r="Q2317" s="247">
        <f>_xlfn.NORM.DIST(P2317,P$752,P$753,0)</f>
        <v>2.4015027392206351E-4</v>
      </c>
      <c r="R2317" s="247">
        <f>_xlfn.NORM.DIST(P2317,P$752,P$753,1)</f>
        <v>0.98692577787818636</v>
      </c>
      <c r="S2317" s="253">
        <f>IF(OR(R2317&lt;$T$757,R2317&gt;$T$758),Q2317,"")</f>
        <v>2.4015027392206351E-4</v>
      </c>
      <c r="T2317" s="253" t="str">
        <f>IF(AND(R2317&gt;$T$757,R2317&lt;$T$758),Q2317,"")</f>
        <v/>
      </c>
      <c r="U2317" s="253" t="str">
        <f>IF(Q2317=MAX($Q$761:$Q$2761),Q2317,"")</f>
        <v/>
      </c>
      <c r="V2317" s="253">
        <f>_xlfn.NORM.DIST(P2317,$T$753,$T$754,0)</f>
        <v>4.7882800895368767E-98</v>
      </c>
      <c r="W2317" s="253" t="str">
        <f>IF(V2317=MAX($V$761:$V$2761),Q2317,"")</f>
        <v/>
      </c>
      <c r="X2317" s="253" t="str">
        <f t="shared" si="575"/>
        <v/>
      </c>
      <c r="AB2317" s="253">
        <v>1556</v>
      </c>
      <c r="AC2317" s="253">
        <f t="shared" si="591"/>
        <v>482.08612382181173</v>
      </c>
      <c r="AD2317" s="253">
        <f t="shared" si="576"/>
        <v>1.5519286332023964E-4</v>
      </c>
      <c r="AE2317" s="253">
        <f t="shared" si="577"/>
        <v>0.98692577787818636</v>
      </c>
      <c r="AF2317" s="253">
        <f>IF(OR(AE2317&lt;$T$757,AE2317&gt;$T$758),AD2317,"")</f>
        <v>1.5519286332023964E-4</v>
      </c>
      <c r="AG2317" s="253" t="str">
        <f t="shared" si="578"/>
        <v/>
      </c>
      <c r="AH2317" s="253" t="str">
        <f t="shared" si="579"/>
        <v/>
      </c>
      <c r="AI2317" s="253">
        <f t="shared" si="580"/>
        <v>5.7118200397951342E-7</v>
      </c>
      <c r="AJ2317" s="253" t="str">
        <f t="shared" si="581"/>
        <v/>
      </c>
      <c r="AK2317" s="253" t="str">
        <f t="shared" si="582"/>
        <v/>
      </c>
      <c r="AO2317" s="253">
        <v>1556</v>
      </c>
      <c r="AP2317" s="253">
        <f t="shared" si="583"/>
        <v>2842.1398577595419</v>
      </c>
      <c r="AQ2317" s="253">
        <f t="shared" si="584"/>
        <v>2.6323942405086391E-5</v>
      </c>
      <c r="AR2317" s="253">
        <f t="shared" si="585"/>
        <v>0.98692577787818636</v>
      </c>
      <c r="AS2317" s="253">
        <f>IF(OR(AR2317&lt;$T$757,AR2317&gt;$T$758),AQ2317,"")</f>
        <v>2.6323942405086391E-5</v>
      </c>
      <c r="AT2317" s="253" t="str">
        <f t="shared" si="586"/>
        <v/>
      </c>
      <c r="AU2317" s="253" t="str">
        <f t="shared" si="587"/>
        <v/>
      </c>
      <c r="AV2317" s="253">
        <f t="shared" si="588"/>
        <v>0</v>
      </c>
      <c r="AW2317" s="253">
        <f t="shared" si="589"/>
        <v>2.6323942405086391E-5</v>
      </c>
      <c r="AX2317" s="253" t="str">
        <f t="shared" si="590"/>
        <v/>
      </c>
      <c r="AZ2317" s="259"/>
      <c r="BA2317" s="259">
        <f>BA2316+$BD$753</f>
        <v>9.9903999999999442</v>
      </c>
      <c r="BB2317" s="274">
        <f t="shared" si="573"/>
        <v>0.1891181441173638</v>
      </c>
      <c r="BC2317" s="259">
        <f t="shared" si="574"/>
        <v>3.6326290165786257E-4</v>
      </c>
      <c r="BD2317" s="259" t="str">
        <f t="shared" si="571"/>
        <v/>
      </c>
      <c r="BE2317" s="254" t="str">
        <f t="shared" si="572"/>
        <v/>
      </c>
    </row>
    <row r="2318" spans="1:57" ht="20.100000000000001" customHeight="1" x14ac:dyDescent="0.25">
      <c r="A2318" s="247">
        <v>1557</v>
      </c>
      <c r="B2318" s="247">
        <f>$B$755+(A2318*$B$758)</f>
        <v>5355.5923107216531</v>
      </c>
      <c r="C2318" s="247">
        <f>_xlfn.NORM.DIST($B2318,$B$752,$B$753,0)</f>
        <v>1.3870825661583735E-5</v>
      </c>
      <c r="D2318" s="247">
        <f>_xlfn.NORM.DIST($B2318,$B$752,$B$753,1)</f>
        <v>0.98705974249930806</v>
      </c>
      <c r="E2318" s="247">
        <f>IF(OR(D2318&lt;$F$757,D2318&gt;$F$758),C2318,"")</f>
        <v>1.3870825661583735E-5</v>
      </c>
      <c r="F2318" s="247" t="str">
        <f>IF(AND(D2318&gt;$F$757,D2318&lt;$F$758),C2318,"")</f>
        <v/>
      </c>
      <c r="G2318" s="247" t="str">
        <f>IF(C2318=MAX($C$761:$C$2761),C2318,"")</f>
        <v/>
      </c>
      <c r="H2318" s="247">
        <f>_xlfn.NORM.DIST(B2318,$F$753,$F$754,0)</f>
        <v>0</v>
      </c>
      <c r="I2318" s="247">
        <f>IF(H2318=MAX($H$761:$H$2761),C2318,"")</f>
        <v>1.3870825661583735E-5</v>
      </c>
      <c r="J2318" s="247" t="str">
        <f>IF(I2318=MIN($I$761:$I$2761),I2318,"")</f>
        <v/>
      </c>
      <c r="K2318" s="247"/>
      <c r="L2318" s="247"/>
      <c r="M2318" s="247"/>
      <c r="N2318" s="247"/>
      <c r="O2318" s="247">
        <v>1557</v>
      </c>
      <c r="P2318" s="247">
        <f>$P$755+(O2318*$P$758)</f>
        <v>312.09994657119512</v>
      </c>
      <c r="Q2318" s="247">
        <f>_xlfn.NORM.DIST(P2318,P$752,P$753,0)</f>
        <v>2.3802146739423553E-4</v>
      </c>
      <c r="R2318" s="247">
        <f>_xlfn.NORM.DIST(P2318,P$752,P$753,1)</f>
        <v>0.98705974249930806</v>
      </c>
      <c r="S2318" s="253">
        <f>IF(OR(R2318&lt;$T$757,R2318&gt;$T$758),Q2318,"")</f>
        <v>2.3802146739423553E-4</v>
      </c>
      <c r="T2318" s="253" t="str">
        <f>IF(AND(R2318&gt;$T$757,R2318&lt;$T$758),Q2318,"")</f>
        <v/>
      </c>
      <c r="U2318" s="253" t="str">
        <f>IF(Q2318=MAX($Q$761:$Q$2761),Q2318,"")</f>
        <v/>
      </c>
      <c r="V2318" s="253">
        <f>_xlfn.NORM.DIST(P2318,$T$753,$T$754,0)</f>
        <v>4.404371399742064E-98</v>
      </c>
      <c r="W2318" s="253" t="str">
        <f>IF(V2318=MAX($V$761:$V$2761),Q2318,"")</f>
        <v/>
      </c>
      <c r="X2318" s="253" t="str">
        <f t="shared" si="575"/>
        <v/>
      </c>
      <c r="AB2318" s="253">
        <v>1557</v>
      </c>
      <c r="AC2318" s="253">
        <f t="shared" si="591"/>
        <v>482.95318519559191</v>
      </c>
      <c r="AD2318" s="253">
        <f t="shared" si="576"/>
        <v>1.5381715978631146E-4</v>
      </c>
      <c r="AE2318" s="253">
        <f t="shared" si="577"/>
        <v>0.98705974249930806</v>
      </c>
      <c r="AF2318" s="253">
        <f>IF(OR(AE2318&lt;$T$757,AE2318&gt;$T$758),AD2318,"")</f>
        <v>1.5381715978631146E-4</v>
      </c>
      <c r="AG2318" s="253" t="str">
        <f t="shared" si="578"/>
        <v/>
      </c>
      <c r="AH2318" s="253" t="str">
        <f t="shared" si="579"/>
        <v/>
      </c>
      <c r="AI2318" s="253">
        <f t="shared" si="580"/>
        <v>5.6206769093844738E-7</v>
      </c>
      <c r="AJ2318" s="253" t="str">
        <f t="shared" si="581"/>
        <v/>
      </c>
      <c r="AK2318" s="253" t="str">
        <f t="shared" si="582"/>
        <v/>
      </c>
      <c r="AO2318" s="253">
        <v>1557</v>
      </c>
      <c r="AP2318" s="253">
        <f t="shared" si="583"/>
        <v>2847.2516200936425</v>
      </c>
      <c r="AQ2318" s="253">
        <f t="shared" si="584"/>
        <v>2.6090594428775912E-5</v>
      </c>
      <c r="AR2318" s="253">
        <f t="shared" si="585"/>
        <v>0.98705974249930806</v>
      </c>
      <c r="AS2318" s="253">
        <f>IF(OR(AR2318&lt;$T$757,AR2318&gt;$T$758),AQ2318,"")</f>
        <v>2.6090594428775912E-5</v>
      </c>
      <c r="AT2318" s="253" t="str">
        <f t="shared" si="586"/>
        <v/>
      </c>
      <c r="AU2318" s="253" t="str">
        <f t="shared" si="587"/>
        <v/>
      </c>
      <c r="AV2318" s="253">
        <f t="shared" si="588"/>
        <v>0</v>
      </c>
      <c r="AW2318" s="253">
        <f t="shared" si="589"/>
        <v>2.6090594428775912E-5</v>
      </c>
      <c r="AX2318" s="253" t="str">
        <f t="shared" si="590"/>
        <v/>
      </c>
      <c r="AZ2318" s="259"/>
      <c r="BA2318" s="259">
        <f>BA2317+$BD$753</f>
        <v>9.9967999999999435</v>
      </c>
      <c r="BB2318" s="274">
        <f t="shared" si="573"/>
        <v>0.18875488121570594</v>
      </c>
      <c r="BC2318" s="259">
        <f t="shared" si="574"/>
        <v>3.6268233158598395E-4</v>
      </c>
      <c r="BD2318" s="259" t="str">
        <f t="shared" si="571"/>
        <v/>
      </c>
      <c r="BE2318" s="254" t="str">
        <f t="shared" si="572"/>
        <v/>
      </c>
    </row>
    <row r="2319" spans="1:57" ht="20.100000000000001" customHeight="1" x14ac:dyDescent="0.25">
      <c r="A2319" s="247">
        <v>1558</v>
      </c>
      <c r="B2319" s="247">
        <f>$B$755+(A2319*$B$758)</f>
        <v>5365.2073777067908</v>
      </c>
      <c r="C2319" s="247">
        <f>_xlfn.NORM.DIST($B2319,$B$752,$B$753,0)</f>
        <v>1.3747648085404111E-5</v>
      </c>
      <c r="D2319" s="247">
        <f>_xlfn.NORM.DIST($B2319,$B$752,$B$753,1)</f>
        <v>0.98719251853352108</v>
      </c>
      <c r="E2319" s="247">
        <f>IF(OR(D2319&lt;$F$757,D2319&gt;$F$758),C2319,"")</f>
        <v>1.3747648085404111E-5</v>
      </c>
      <c r="F2319" s="247" t="str">
        <f>IF(AND(D2319&gt;$F$757,D2319&lt;$F$758),C2319,"")</f>
        <v/>
      </c>
      <c r="G2319" s="247" t="str">
        <f>IF(C2319=MAX($C$761:$C$2761),C2319,"")</f>
        <v/>
      </c>
      <c r="H2319" s="247">
        <f>_xlfn.NORM.DIST(B2319,$F$753,$F$754,0)</f>
        <v>0</v>
      </c>
      <c r="I2319" s="247">
        <f>IF(H2319=MAX($H$761:$H$2761),C2319,"")</f>
        <v>1.3747648085404111E-5</v>
      </c>
      <c r="J2319" s="247" t="str">
        <f>IF(I2319=MIN($I$761:$I$2761),I2319,"")</f>
        <v/>
      </c>
      <c r="K2319" s="247"/>
      <c r="L2319" s="247"/>
      <c r="M2319" s="247"/>
      <c r="N2319" s="247"/>
      <c r="O2319" s="247">
        <v>1558</v>
      </c>
      <c r="P2319" s="247">
        <f>$P$755+(O2319*$P$758)</f>
        <v>312.66026963505726</v>
      </c>
      <c r="Q2319" s="247">
        <f>_xlfn.NORM.DIST(P2319,P$752,P$753,0)</f>
        <v>2.3590775706814132E-4</v>
      </c>
      <c r="R2319" s="247">
        <f>_xlfn.NORM.DIST(P2319,P$752,P$753,1)</f>
        <v>0.98719251853352108</v>
      </c>
      <c r="S2319" s="253">
        <f>IF(OR(R2319&lt;$T$757,R2319&gt;$T$758),Q2319,"")</f>
        <v>2.3590775706814132E-4</v>
      </c>
      <c r="T2319" s="253" t="str">
        <f>IF(AND(R2319&gt;$T$757,R2319&lt;$T$758),Q2319,"")</f>
        <v/>
      </c>
      <c r="U2319" s="253" t="str">
        <f>IF(Q2319=MAX($Q$761:$Q$2761),Q2319,"")</f>
        <v/>
      </c>
      <c r="V2319" s="253">
        <f>_xlfn.NORM.DIST(P2319,$T$753,$T$754,0)</f>
        <v>4.0511784379404518E-98</v>
      </c>
      <c r="W2319" s="253" t="str">
        <f>IF(V2319=MAX($V$761:$V$2761),Q2319,"")</f>
        <v/>
      </c>
      <c r="X2319" s="253" t="str">
        <f t="shared" si="575"/>
        <v/>
      </c>
      <c r="AB2319" s="253">
        <v>1558</v>
      </c>
      <c r="AC2319" s="253">
        <f t="shared" si="591"/>
        <v>483.82024656937233</v>
      </c>
      <c r="AD2319" s="253">
        <f t="shared" si="576"/>
        <v>1.5245121190551653E-4</v>
      </c>
      <c r="AE2319" s="253">
        <f t="shared" si="577"/>
        <v>0.98719251853352108</v>
      </c>
      <c r="AF2319" s="253">
        <f>IF(OR(AE2319&lt;$T$757,AE2319&gt;$T$758),AD2319,"")</f>
        <v>1.5245121190551653E-4</v>
      </c>
      <c r="AG2319" s="253" t="str">
        <f t="shared" si="578"/>
        <v/>
      </c>
      <c r="AH2319" s="253" t="str">
        <f t="shared" si="579"/>
        <v/>
      </c>
      <c r="AI2319" s="253">
        <f t="shared" si="580"/>
        <v>5.5308996487084364E-7</v>
      </c>
      <c r="AJ2319" s="253" t="str">
        <f t="shared" si="581"/>
        <v/>
      </c>
      <c r="AK2319" s="253" t="str">
        <f t="shared" si="582"/>
        <v/>
      </c>
      <c r="AO2319" s="253">
        <v>1558</v>
      </c>
      <c r="AP2319" s="253">
        <f t="shared" si="583"/>
        <v>2852.3633824277422</v>
      </c>
      <c r="AQ2319" s="253">
        <f t="shared" si="584"/>
        <v>2.5858901214454655E-5</v>
      </c>
      <c r="AR2319" s="253">
        <f t="shared" si="585"/>
        <v>0.98719251853352108</v>
      </c>
      <c r="AS2319" s="253">
        <f>IF(OR(AR2319&lt;$T$757,AR2319&gt;$T$758),AQ2319,"")</f>
        <v>2.5858901214454655E-5</v>
      </c>
      <c r="AT2319" s="253" t="str">
        <f t="shared" si="586"/>
        <v/>
      </c>
      <c r="AU2319" s="253" t="str">
        <f t="shared" si="587"/>
        <v/>
      </c>
      <c r="AV2319" s="253">
        <f t="shared" si="588"/>
        <v>0</v>
      </c>
      <c r="AW2319" s="253">
        <f t="shared" si="589"/>
        <v>2.5858901214454655E-5</v>
      </c>
      <c r="AX2319" s="253" t="str">
        <f t="shared" si="590"/>
        <v/>
      </c>
      <c r="AZ2319" s="259"/>
      <c r="BA2319" s="259">
        <f>BA2318+$BD$753</f>
        <v>10.003199999999943</v>
      </c>
      <c r="BB2319" s="274">
        <f t="shared" si="573"/>
        <v>0.18839219888411995</v>
      </c>
      <c r="BC2319" s="259">
        <f t="shared" si="574"/>
        <v>3.6210231859284958E-4</v>
      </c>
      <c r="BD2319" s="259" t="str">
        <f t="shared" si="571"/>
        <v/>
      </c>
      <c r="BE2319" s="254" t="str">
        <f t="shared" si="572"/>
        <v/>
      </c>
    </row>
    <row r="2320" spans="1:57" ht="20.100000000000001" customHeight="1" x14ac:dyDescent="0.25">
      <c r="A2320" s="247">
        <v>1559</v>
      </c>
      <c r="B2320" s="247">
        <f>$B$755+(A2320*$B$758)</f>
        <v>5374.8224446919285</v>
      </c>
      <c r="C2320" s="247">
        <f>_xlfn.NORM.DIST($B2320,$B$752,$B$753,0)</f>
        <v>1.3625346360058133E-5</v>
      </c>
      <c r="D2320" s="247">
        <f>_xlfn.NORM.DIST($B2320,$B$752,$B$753,1)</f>
        <v>0.98732411442088885</v>
      </c>
      <c r="E2320" s="247">
        <f>IF(OR(D2320&lt;$F$757,D2320&gt;$F$758),C2320,"")</f>
        <v>1.3625346360058133E-5</v>
      </c>
      <c r="F2320" s="247" t="str">
        <f>IF(AND(D2320&gt;$F$757,D2320&lt;$F$758),C2320,"")</f>
        <v/>
      </c>
      <c r="G2320" s="247" t="str">
        <f>IF(C2320=MAX($C$761:$C$2761),C2320,"")</f>
        <v/>
      </c>
      <c r="H2320" s="247">
        <f>_xlfn.NORM.DIST(B2320,$F$753,$F$754,0)</f>
        <v>0</v>
      </c>
      <c r="I2320" s="247">
        <f>IF(H2320=MAX($H$761:$H$2761),C2320,"")</f>
        <v>1.3625346360058133E-5</v>
      </c>
      <c r="J2320" s="247" t="str">
        <f>IF(I2320=MIN($I$761:$I$2761),I2320,"")</f>
        <v/>
      </c>
      <c r="K2320" s="247"/>
      <c r="L2320" s="247"/>
      <c r="M2320" s="247"/>
      <c r="N2320" s="247"/>
      <c r="O2320" s="247">
        <v>1559</v>
      </c>
      <c r="P2320" s="247">
        <f>$P$755+(O2320*$P$758)</f>
        <v>313.22059269891929</v>
      </c>
      <c r="Q2320" s="247">
        <f>_xlfn.NORM.DIST(P2320,P$752,P$753,0)</f>
        <v>2.3380907622231988E-4</v>
      </c>
      <c r="R2320" s="247">
        <f>_xlfn.NORM.DIST(P2320,P$752,P$753,1)</f>
        <v>0.98732411442088885</v>
      </c>
      <c r="S2320" s="253">
        <f>IF(OR(R2320&lt;$T$757,R2320&gt;$T$758),Q2320,"")</f>
        <v>2.3380907622231988E-4</v>
      </c>
      <c r="T2320" s="253" t="str">
        <f>IF(AND(R2320&gt;$T$757,R2320&lt;$T$758),Q2320,"")</f>
        <v/>
      </c>
      <c r="U2320" s="253" t="str">
        <f>IF(Q2320=MAX($Q$761:$Q$2761),Q2320,"")</f>
        <v/>
      </c>
      <c r="V2320" s="253">
        <f>_xlfn.NORM.DIST(P2320,$T$753,$T$754,0)</f>
        <v>3.7262489140555799E-98</v>
      </c>
      <c r="W2320" s="253" t="str">
        <f>IF(V2320=MAX($V$761:$V$2761),Q2320,"")</f>
        <v/>
      </c>
      <c r="X2320" s="253" t="str">
        <f t="shared" si="575"/>
        <v/>
      </c>
      <c r="AB2320" s="253">
        <v>1559</v>
      </c>
      <c r="AC2320" s="253">
        <f t="shared" si="591"/>
        <v>484.68730794315252</v>
      </c>
      <c r="AD2320" s="253">
        <f t="shared" si="576"/>
        <v>1.5109497656029238E-4</v>
      </c>
      <c r="AE2320" s="253">
        <f t="shared" si="577"/>
        <v>0.98732411442088885</v>
      </c>
      <c r="AF2320" s="253">
        <f>IF(OR(AE2320&lt;$T$757,AE2320&gt;$T$758),AD2320,"")</f>
        <v>1.5109497656029238E-4</v>
      </c>
      <c r="AG2320" s="253" t="str">
        <f t="shared" si="578"/>
        <v/>
      </c>
      <c r="AH2320" s="253" t="str">
        <f t="shared" si="579"/>
        <v/>
      </c>
      <c r="AI2320" s="253">
        <f t="shared" si="580"/>
        <v>5.4424692910758123E-7</v>
      </c>
      <c r="AJ2320" s="253" t="str">
        <f t="shared" si="581"/>
        <v/>
      </c>
      <c r="AK2320" s="253" t="str">
        <f t="shared" si="582"/>
        <v/>
      </c>
      <c r="AO2320" s="253">
        <v>1559</v>
      </c>
      <c r="AP2320" s="253">
        <f t="shared" si="583"/>
        <v>2857.4751447618419</v>
      </c>
      <c r="AQ2320" s="253">
        <f t="shared" si="584"/>
        <v>2.5628855448485675E-5</v>
      </c>
      <c r="AR2320" s="253">
        <f t="shared" si="585"/>
        <v>0.98732411442088885</v>
      </c>
      <c r="AS2320" s="253">
        <f>IF(OR(AR2320&lt;$T$757,AR2320&gt;$T$758),AQ2320,"")</f>
        <v>2.5628855448485675E-5</v>
      </c>
      <c r="AT2320" s="253" t="str">
        <f t="shared" si="586"/>
        <v/>
      </c>
      <c r="AU2320" s="253" t="str">
        <f t="shared" si="587"/>
        <v/>
      </c>
      <c r="AV2320" s="253">
        <f t="shared" si="588"/>
        <v>0</v>
      </c>
      <c r="AW2320" s="253">
        <f t="shared" si="589"/>
        <v>2.5628855448485675E-5</v>
      </c>
      <c r="AX2320" s="253" t="str">
        <f t="shared" si="590"/>
        <v/>
      </c>
      <c r="AZ2320" s="259"/>
      <c r="BA2320" s="259">
        <f>BA2319+$BD$753</f>
        <v>10.009599999999942</v>
      </c>
      <c r="BB2320" s="274">
        <f t="shared" si="573"/>
        <v>0.18803009656552711</v>
      </c>
      <c r="BC2320" s="259">
        <f t="shared" si="574"/>
        <v>3.6152286344889872E-4</v>
      </c>
      <c r="BD2320" s="259" t="str">
        <f t="shared" si="571"/>
        <v/>
      </c>
      <c r="BE2320" s="254" t="str">
        <f t="shared" si="572"/>
        <v/>
      </c>
    </row>
    <row r="2321" spans="1:57" ht="20.100000000000001" customHeight="1" x14ac:dyDescent="0.25">
      <c r="A2321" s="247">
        <v>1560</v>
      </c>
      <c r="B2321" s="247">
        <f>$B$755+(A2321*$B$758)</f>
        <v>5384.4375116770661</v>
      </c>
      <c r="C2321" s="247">
        <f>_xlfn.NORM.DIST($B2321,$B$752,$B$753,0)</f>
        <v>1.3503916590023795E-5</v>
      </c>
      <c r="D2321" s="247">
        <f>_xlfn.NORM.DIST($B2321,$B$752,$B$753,1)</f>
        <v>0.98745453856405341</v>
      </c>
      <c r="E2321" s="247">
        <f>IF(OR(D2321&lt;$F$757,D2321&gt;$F$758),C2321,"")</f>
        <v>1.3503916590023795E-5</v>
      </c>
      <c r="F2321" s="247" t="str">
        <f>IF(AND(D2321&gt;$F$757,D2321&lt;$F$758),C2321,"")</f>
        <v/>
      </c>
      <c r="G2321" s="247" t="str">
        <f>IF(C2321=MAX($C$761:$C$2761),C2321,"")</f>
        <v/>
      </c>
      <c r="H2321" s="247">
        <f>_xlfn.NORM.DIST(B2321,$F$753,$F$754,0)</f>
        <v>0</v>
      </c>
      <c r="I2321" s="247">
        <f>IF(H2321=MAX($H$761:$H$2761),C2321,"")</f>
        <v>1.3503916590023795E-5</v>
      </c>
      <c r="J2321" s="247" t="str">
        <f>IF(I2321=MIN($I$761:$I$2761),I2321,"")</f>
        <v/>
      </c>
      <c r="K2321" s="247"/>
      <c r="L2321" s="247"/>
      <c r="M2321" s="247"/>
      <c r="N2321" s="247"/>
      <c r="O2321" s="247">
        <v>1560</v>
      </c>
      <c r="P2321" s="247">
        <f>$P$755+(O2321*$P$758)</f>
        <v>313.78091576278143</v>
      </c>
      <c r="Q2321" s="247">
        <f>_xlfn.NORM.DIST(P2321,P$752,P$753,0)</f>
        <v>2.3172535801014706E-4</v>
      </c>
      <c r="R2321" s="247">
        <f>_xlfn.NORM.DIST(P2321,P$752,P$753,1)</f>
        <v>0.98745453856405341</v>
      </c>
      <c r="S2321" s="253">
        <f>IF(OR(R2321&lt;$T$757,R2321&gt;$T$758),Q2321,"")</f>
        <v>2.3172535801014706E-4</v>
      </c>
      <c r="T2321" s="253" t="str">
        <f>IF(AND(R2321&gt;$T$757,R2321&lt;$T$758),Q2321,"")</f>
        <v/>
      </c>
      <c r="U2321" s="253" t="str">
        <f>IF(Q2321=MAX($Q$761:$Q$2761),Q2321,"")</f>
        <v/>
      </c>
      <c r="V2321" s="253">
        <f>_xlfn.NORM.DIST(P2321,$T$753,$T$754,0)</f>
        <v>3.4273259065426584E-98</v>
      </c>
      <c r="W2321" s="253" t="str">
        <f>IF(V2321=MAX($V$761:$V$2761),Q2321,"")</f>
        <v/>
      </c>
      <c r="X2321" s="253" t="str">
        <f t="shared" si="575"/>
        <v/>
      </c>
      <c r="AB2321" s="253">
        <v>1560</v>
      </c>
      <c r="AC2321" s="253">
        <f t="shared" si="591"/>
        <v>485.55436931693271</v>
      </c>
      <c r="AD2321" s="253">
        <f t="shared" si="576"/>
        <v>1.4974841055219123E-4</v>
      </c>
      <c r="AE2321" s="253">
        <f t="shared" si="577"/>
        <v>0.98745453856405341</v>
      </c>
      <c r="AF2321" s="253">
        <f>IF(OR(AE2321&lt;$T$757,AE2321&gt;$T$758),AD2321,"")</f>
        <v>1.4974841055219123E-4</v>
      </c>
      <c r="AG2321" s="253" t="str">
        <f t="shared" si="578"/>
        <v/>
      </c>
      <c r="AH2321" s="253" t="str">
        <f t="shared" si="579"/>
        <v/>
      </c>
      <c r="AI2321" s="253">
        <f t="shared" si="580"/>
        <v>5.3553671087595761E-7</v>
      </c>
      <c r="AJ2321" s="253" t="str">
        <f t="shared" si="581"/>
        <v/>
      </c>
      <c r="AK2321" s="253" t="str">
        <f t="shared" si="582"/>
        <v/>
      </c>
      <c r="AO2321" s="253">
        <v>1560</v>
      </c>
      <c r="AP2321" s="253">
        <f t="shared" si="583"/>
        <v>2862.5869070959416</v>
      </c>
      <c r="AQ2321" s="253">
        <f t="shared" si="584"/>
        <v>2.5400449803512431E-5</v>
      </c>
      <c r="AR2321" s="253">
        <f t="shared" si="585"/>
        <v>0.98745453856405341</v>
      </c>
      <c r="AS2321" s="253">
        <f>IF(OR(AR2321&lt;$T$757,AR2321&gt;$T$758),AQ2321,"")</f>
        <v>2.5400449803512431E-5</v>
      </c>
      <c r="AT2321" s="253" t="str">
        <f t="shared" si="586"/>
        <v/>
      </c>
      <c r="AU2321" s="253" t="str">
        <f t="shared" si="587"/>
        <v/>
      </c>
      <c r="AV2321" s="253">
        <f t="shared" si="588"/>
        <v>0</v>
      </c>
      <c r="AW2321" s="253">
        <f t="shared" si="589"/>
        <v>2.5400449803512431E-5</v>
      </c>
      <c r="AX2321" s="253" t="str">
        <f t="shared" si="590"/>
        <v/>
      </c>
      <c r="AZ2321" s="259"/>
      <c r="BA2321" s="259">
        <f>BA2320+$BD$753</f>
        <v>10.015999999999941</v>
      </c>
      <c r="BB2321" s="274">
        <f t="shared" si="573"/>
        <v>0.18766857370207821</v>
      </c>
      <c r="BC2321" s="259">
        <f t="shared" si="574"/>
        <v>3.609439669166048E-4</v>
      </c>
      <c r="BD2321" s="259" t="str">
        <f t="shared" si="571"/>
        <v/>
      </c>
      <c r="BE2321" s="254" t="str">
        <f t="shared" si="572"/>
        <v/>
      </c>
    </row>
    <row r="2322" spans="1:57" ht="20.100000000000001" customHeight="1" x14ac:dyDescent="0.25">
      <c r="A2322" s="248">
        <v>1561</v>
      </c>
      <c r="B2322" s="247">
        <f>$B$755+(A2322*$B$758)</f>
        <v>5394.0525786622038</v>
      </c>
      <c r="C2322" s="247">
        <f>_xlfn.NORM.DIST($B2322,$B$752,$B$753,0)</f>
        <v>1.3383354872798338E-5</v>
      </c>
      <c r="D2322" s="247">
        <f>_xlfn.NORM.DIST($B2322,$B$752,$B$753,1)</f>
        <v>0.98758379932816776</v>
      </c>
      <c r="E2322" s="247">
        <f>IF(OR(D2322&lt;$F$757,D2322&gt;$F$758),C2322,"")</f>
        <v>1.3383354872798338E-5</v>
      </c>
      <c r="F2322" s="247" t="str">
        <f>IF(AND(D2322&gt;$F$757,D2322&lt;$F$758),C2322,"")</f>
        <v/>
      </c>
      <c r="G2322" s="247" t="str">
        <f>IF(C2322=MAX($C$761:$C$2761),C2322,"")</f>
        <v/>
      </c>
      <c r="H2322" s="247">
        <f>_xlfn.NORM.DIST(B2322,$F$753,$F$754,0)</f>
        <v>0</v>
      </c>
      <c r="I2322" s="247">
        <f>IF(H2322=MAX($H$761:$H$2761),C2322,"")</f>
        <v>1.3383354872798338E-5</v>
      </c>
      <c r="J2322" s="247" t="str">
        <f>IF(I2322=MIN($I$761:$I$2761),I2322,"")</f>
        <v/>
      </c>
      <c r="K2322" s="247"/>
      <c r="L2322" s="247"/>
      <c r="M2322" s="247"/>
      <c r="N2322" s="247"/>
      <c r="O2322" s="248">
        <v>1561</v>
      </c>
      <c r="P2322" s="247">
        <f>$P$755+(O2322*$P$758)</f>
        <v>314.34123882664358</v>
      </c>
      <c r="Q2322" s="247">
        <f>_xlfn.NORM.DIST(P2322,P$752,P$753,0)</f>
        <v>2.2965653546520994E-4</v>
      </c>
      <c r="R2322" s="247">
        <f>_xlfn.NORM.DIST(P2322,P$752,P$753,1)</f>
        <v>0.98758379932816776</v>
      </c>
      <c r="S2322" s="253">
        <f>IF(OR(R2322&lt;$T$757,R2322&gt;$T$758),Q2322,"")</f>
        <v>2.2965653546520994E-4</v>
      </c>
      <c r="T2322" s="253" t="str">
        <f>IF(AND(R2322&gt;$T$757,R2322&lt;$T$758),Q2322,"")</f>
        <v/>
      </c>
      <c r="U2322" s="253" t="str">
        <f>IF(Q2322=MAX($Q$761:$Q$2761),Q2322,"")</f>
        <v/>
      </c>
      <c r="V2322" s="253">
        <f>_xlfn.NORM.DIST(P2322,$T$753,$T$754,0)</f>
        <v>3.152332331275754E-98</v>
      </c>
      <c r="W2322" s="253" t="str">
        <f>IF(V2322=MAX($V$761:$V$2761),Q2322,"")</f>
        <v/>
      </c>
      <c r="X2322" s="253" t="str">
        <f t="shared" si="575"/>
        <v/>
      </c>
      <c r="AB2322" s="259">
        <v>1561</v>
      </c>
      <c r="AC2322" s="253">
        <f t="shared" si="591"/>
        <v>486.4214306907129</v>
      </c>
      <c r="AD2322" s="253">
        <f t="shared" si="576"/>
        <v>1.4841147060535456E-4</v>
      </c>
      <c r="AE2322" s="253">
        <f t="shared" si="577"/>
        <v>0.98758379932816776</v>
      </c>
      <c r="AF2322" s="253">
        <f>IF(OR(AE2322&lt;$T$757,AE2322&gt;$T$758),AD2322,"")</f>
        <v>1.4841147060535456E-4</v>
      </c>
      <c r="AG2322" s="253" t="str">
        <f t="shared" si="578"/>
        <v/>
      </c>
      <c r="AH2322" s="253" t="str">
        <f t="shared" si="579"/>
        <v/>
      </c>
      <c r="AI2322" s="253">
        <f t="shared" si="580"/>
        <v>5.2695746103651173E-7</v>
      </c>
      <c r="AJ2322" s="253" t="str">
        <f t="shared" si="581"/>
        <v/>
      </c>
      <c r="AK2322" s="253" t="str">
        <f t="shared" si="582"/>
        <v/>
      </c>
      <c r="AO2322" s="259">
        <v>1561</v>
      </c>
      <c r="AP2322" s="253">
        <f t="shared" si="583"/>
        <v>2867.6986694300422</v>
      </c>
      <c r="AQ2322" s="253">
        <f t="shared" si="584"/>
        <v>2.5173676939047834E-5</v>
      </c>
      <c r="AR2322" s="253">
        <f t="shared" si="585"/>
        <v>0.98758379932816776</v>
      </c>
      <c r="AS2322" s="253">
        <f>IF(OR(AR2322&lt;$T$757,AR2322&gt;$T$758),AQ2322,"")</f>
        <v>2.5173676939047834E-5</v>
      </c>
      <c r="AT2322" s="253" t="str">
        <f t="shared" si="586"/>
        <v/>
      </c>
      <c r="AU2322" s="253" t="str">
        <f t="shared" si="587"/>
        <v/>
      </c>
      <c r="AV2322" s="253">
        <f t="shared" si="588"/>
        <v>0</v>
      </c>
      <c r="AW2322" s="253">
        <f t="shared" si="589"/>
        <v>2.5173676939047834E-5</v>
      </c>
      <c r="AX2322" s="253" t="str">
        <f t="shared" si="590"/>
        <v/>
      </c>
      <c r="AZ2322" s="259"/>
      <c r="BA2322" s="259">
        <f>BA2321+$BD$753</f>
        <v>10.022399999999941</v>
      </c>
      <c r="BB2322" s="274">
        <f t="shared" si="573"/>
        <v>0.1873076297351616</v>
      </c>
      <c r="BC2322" s="259">
        <f t="shared" si="574"/>
        <v>3.6036562975366726E-4</v>
      </c>
      <c r="BD2322" s="259" t="str">
        <f t="shared" si="571"/>
        <v/>
      </c>
      <c r="BE2322" s="254" t="str">
        <f t="shared" si="572"/>
        <v/>
      </c>
    </row>
    <row r="2323" spans="1:57" ht="20.100000000000001" customHeight="1" x14ac:dyDescent="0.25">
      <c r="A2323" s="247">
        <v>1562</v>
      </c>
      <c r="B2323" s="247">
        <f>$B$755+(A2323*$B$758)</f>
        <v>5403.6676456473415</v>
      </c>
      <c r="C2323" s="247">
        <f>_xlfn.NORM.DIST($B2323,$B$752,$B$753,0)</f>
        <v>1.3263657299209032E-5</v>
      </c>
      <c r="D2323" s="247">
        <f>_xlfn.NORM.DIST($B2323,$B$752,$B$753,1)</f>
        <v>0.9877119050408294</v>
      </c>
      <c r="E2323" s="247">
        <f>IF(OR(D2323&lt;$F$757,D2323&gt;$F$758),C2323,"")</f>
        <v>1.3263657299209032E-5</v>
      </c>
      <c r="F2323" s="247" t="str">
        <f>IF(AND(D2323&gt;$F$757,D2323&lt;$F$758),C2323,"")</f>
        <v/>
      </c>
      <c r="G2323" s="247" t="str">
        <f>IF(C2323=MAX($C$761:$C$2761),C2323,"")</f>
        <v/>
      </c>
      <c r="H2323" s="247">
        <f>_xlfn.NORM.DIST(B2323,$F$753,$F$754,0)</f>
        <v>0</v>
      </c>
      <c r="I2323" s="247">
        <f>IF(H2323=MAX($H$761:$H$2761),C2323,"")</f>
        <v>1.3263657299209032E-5</v>
      </c>
      <c r="J2323" s="247" t="str">
        <f>IF(I2323=MIN($I$761:$I$2761),I2323,"")</f>
        <v/>
      </c>
      <c r="K2323" s="247"/>
      <c r="L2323" s="247"/>
      <c r="M2323" s="247"/>
      <c r="N2323" s="247"/>
      <c r="O2323" s="247">
        <v>1562</v>
      </c>
      <c r="P2323" s="247">
        <f>$P$755+(O2323*$P$758)</f>
        <v>314.9015618905056</v>
      </c>
      <c r="Q2323" s="247">
        <f>_xlfn.NORM.DIST(P2323,P$752,P$753,0)</f>
        <v>2.2760254150664154E-4</v>
      </c>
      <c r="R2323" s="247">
        <f>_xlfn.NORM.DIST(P2323,P$752,P$753,1)</f>
        <v>0.9877119050408294</v>
      </c>
      <c r="S2323" s="253">
        <f>IF(OR(R2323&lt;$T$757,R2323&gt;$T$758),Q2323,"")</f>
        <v>2.2760254150664154E-4</v>
      </c>
      <c r="T2323" s="253" t="str">
        <f>IF(AND(R2323&gt;$T$757,R2323&lt;$T$758),Q2323,"")</f>
        <v/>
      </c>
      <c r="U2323" s="253" t="str">
        <f>IF(Q2323=MAX($Q$761:$Q$2761),Q2323,"")</f>
        <v/>
      </c>
      <c r="V2323" s="253">
        <f>_xlfn.NORM.DIST(P2323,$T$753,$T$754,0)</f>
        <v>2.8993566424253856E-98</v>
      </c>
      <c r="W2323" s="253" t="str">
        <f>IF(V2323=MAX($V$761:$V$2761),Q2323,"")</f>
        <v/>
      </c>
      <c r="X2323" s="253" t="str">
        <f t="shared" si="575"/>
        <v/>
      </c>
      <c r="AB2323" s="253">
        <v>1562</v>
      </c>
      <c r="AC2323" s="253">
        <f t="shared" si="591"/>
        <v>487.28849206449331</v>
      </c>
      <c r="AD2323" s="253">
        <f t="shared" si="576"/>
        <v>1.4708411336995821E-4</v>
      </c>
      <c r="AE2323" s="253">
        <f t="shared" si="577"/>
        <v>0.9877119050408294</v>
      </c>
      <c r="AF2323" s="253">
        <f>IF(OR(AE2323&lt;$T$757,AE2323&gt;$T$758),AD2323,"")</f>
        <v>1.4708411336995821E-4</v>
      </c>
      <c r="AG2323" s="253" t="str">
        <f t="shared" si="578"/>
        <v/>
      </c>
      <c r="AH2323" s="253" t="str">
        <f t="shared" si="579"/>
        <v/>
      </c>
      <c r="AI2323" s="253">
        <f t="shared" si="580"/>
        <v>5.1850735382219866E-7</v>
      </c>
      <c r="AJ2323" s="253" t="str">
        <f t="shared" si="581"/>
        <v/>
      </c>
      <c r="AK2323" s="253" t="str">
        <f t="shared" si="582"/>
        <v/>
      </c>
      <c r="AO2323" s="253">
        <v>1562</v>
      </c>
      <c r="AP2323" s="253">
        <f t="shared" si="583"/>
        <v>2872.8104317641419</v>
      </c>
      <c r="AQ2323" s="253">
        <f t="shared" si="584"/>
        <v>2.4948529502058799E-5</v>
      </c>
      <c r="AR2323" s="253">
        <f t="shared" si="585"/>
        <v>0.9877119050408294</v>
      </c>
      <c r="AS2323" s="253">
        <f>IF(OR(AR2323&lt;$T$757,AR2323&gt;$T$758),AQ2323,"")</f>
        <v>2.4948529502058799E-5</v>
      </c>
      <c r="AT2323" s="253" t="str">
        <f t="shared" si="586"/>
        <v/>
      </c>
      <c r="AU2323" s="253" t="str">
        <f t="shared" si="587"/>
        <v/>
      </c>
      <c r="AV2323" s="253">
        <f t="shared" si="588"/>
        <v>0</v>
      </c>
      <c r="AW2323" s="253">
        <f t="shared" si="589"/>
        <v>2.4948529502058799E-5</v>
      </c>
      <c r="AX2323" s="253" t="str">
        <f t="shared" si="590"/>
        <v/>
      </c>
      <c r="AZ2323" s="259"/>
      <c r="BA2323" s="259">
        <f>BA2322+$BD$753</f>
        <v>10.02879999999994</v>
      </c>
      <c r="BB2323" s="274">
        <f t="shared" si="573"/>
        <v>0.18694726410540793</v>
      </c>
      <c r="BC2323" s="259">
        <f t="shared" si="574"/>
        <v>3.5978785271087443E-4</v>
      </c>
      <c r="BD2323" s="259" t="str">
        <f t="shared" si="571"/>
        <v/>
      </c>
      <c r="BE2323" s="254" t="str">
        <f t="shared" si="572"/>
        <v/>
      </c>
    </row>
    <row r="2324" spans="1:57" ht="20.100000000000001" customHeight="1" x14ac:dyDescent="0.25">
      <c r="A2324" s="247">
        <v>1563</v>
      </c>
      <c r="B2324" s="247">
        <f>$B$755+(A2324*$B$758)</f>
        <v>5413.2827126324792</v>
      </c>
      <c r="C2324" s="247">
        <f>_xlfn.NORM.DIST($B2324,$B$752,$B$753,0)</f>
        <v>1.314481995372184E-5</v>
      </c>
      <c r="D2324" s="247">
        <f>_xlfn.NORM.DIST($B2324,$B$752,$B$753,1)</f>
        <v>0.98783886399201826</v>
      </c>
      <c r="E2324" s="247">
        <f>IF(OR(D2324&lt;$F$757,D2324&gt;$F$758),C2324,"")</f>
        <v>1.314481995372184E-5</v>
      </c>
      <c r="F2324" s="247" t="str">
        <f>IF(AND(D2324&gt;$F$757,D2324&lt;$F$758),C2324,"")</f>
        <v/>
      </c>
      <c r="G2324" s="247" t="str">
        <f>IF(C2324=MAX($C$761:$C$2761),C2324,"")</f>
        <v/>
      </c>
      <c r="H2324" s="247">
        <f>_xlfn.NORM.DIST(B2324,$F$753,$F$754,0)</f>
        <v>0</v>
      </c>
      <c r="I2324" s="247">
        <f>IF(H2324=MAX($H$761:$H$2761),C2324,"")</f>
        <v>1.314481995372184E-5</v>
      </c>
      <c r="J2324" s="247" t="str">
        <f>IF(I2324=MIN($I$761:$I$2761),I2324,"")</f>
        <v/>
      </c>
      <c r="K2324" s="247"/>
      <c r="L2324" s="247"/>
      <c r="M2324" s="247"/>
      <c r="N2324" s="247"/>
      <c r="O2324" s="247">
        <v>1563</v>
      </c>
      <c r="P2324" s="247">
        <f>$P$755+(O2324*$P$758)</f>
        <v>315.46188495436775</v>
      </c>
      <c r="Q2324" s="247">
        <f>_xlfn.NORM.DIST(P2324,P$752,P$753,0)</f>
        <v>2.2556330894441272E-4</v>
      </c>
      <c r="R2324" s="247">
        <f>_xlfn.NORM.DIST(P2324,P$752,P$753,1)</f>
        <v>0.98783886399201826</v>
      </c>
      <c r="S2324" s="253">
        <f>IF(OR(R2324&lt;$T$757,R2324&gt;$T$758),Q2324,"")</f>
        <v>2.2556330894441272E-4</v>
      </c>
      <c r="T2324" s="253" t="str">
        <f>IF(AND(R2324&gt;$T$757,R2324&lt;$T$758),Q2324,"")</f>
        <v/>
      </c>
      <c r="U2324" s="253" t="str">
        <f>IF(Q2324=MAX($Q$761:$Q$2761),Q2324,"")</f>
        <v/>
      </c>
      <c r="V2324" s="253">
        <f>_xlfn.NORM.DIST(P2324,$T$753,$T$754,0)</f>
        <v>2.666639667825583E-98</v>
      </c>
      <c r="W2324" s="253" t="str">
        <f>IF(V2324=MAX($V$761:$V$2761),Q2324,"")</f>
        <v/>
      </c>
      <c r="X2324" s="253" t="str">
        <f t="shared" si="575"/>
        <v/>
      </c>
      <c r="AB2324" s="253">
        <v>1563</v>
      </c>
      <c r="AC2324" s="253">
        <f t="shared" si="591"/>
        <v>488.1555534382735</v>
      </c>
      <c r="AD2324" s="253">
        <f t="shared" si="576"/>
        <v>1.4576629542563713E-4</v>
      </c>
      <c r="AE2324" s="253">
        <f t="shared" si="577"/>
        <v>0.98783886399201826</v>
      </c>
      <c r="AF2324" s="253">
        <f>IF(OR(AE2324&lt;$T$757,AE2324&gt;$T$758),AD2324,"")</f>
        <v>1.4576629542563713E-4</v>
      </c>
      <c r="AG2324" s="253" t="str">
        <f t="shared" si="578"/>
        <v/>
      </c>
      <c r="AH2324" s="253" t="str">
        <f t="shared" si="579"/>
        <v/>
      </c>
      <c r="AI2324" s="253">
        <f t="shared" si="580"/>
        <v>5.1018458657988415E-7</v>
      </c>
      <c r="AJ2324" s="253" t="str">
        <f t="shared" si="581"/>
        <v/>
      </c>
      <c r="AK2324" s="253" t="str">
        <f t="shared" si="582"/>
        <v/>
      </c>
      <c r="AO2324" s="253">
        <v>1563</v>
      </c>
      <c r="AP2324" s="253">
        <f t="shared" si="583"/>
        <v>2877.9221940982416</v>
      </c>
      <c r="AQ2324" s="253">
        <f t="shared" si="584"/>
        <v>2.4725000127546815E-5</v>
      </c>
      <c r="AR2324" s="253">
        <f t="shared" si="585"/>
        <v>0.98783886399201826</v>
      </c>
      <c r="AS2324" s="253">
        <f>IF(OR(AR2324&lt;$T$757,AR2324&gt;$T$758),AQ2324,"")</f>
        <v>2.4725000127546815E-5</v>
      </c>
      <c r="AT2324" s="253" t="str">
        <f t="shared" si="586"/>
        <v/>
      </c>
      <c r="AU2324" s="253" t="str">
        <f t="shared" si="587"/>
        <v/>
      </c>
      <c r="AV2324" s="253">
        <f t="shared" si="588"/>
        <v>0</v>
      </c>
      <c r="AW2324" s="253">
        <f t="shared" si="589"/>
        <v>2.4725000127546815E-5</v>
      </c>
      <c r="AX2324" s="253" t="str">
        <f t="shared" si="590"/>
        <v/>
      </c>
      <c r="AZ2324" s="259"/>
      <c r="BA2324" s="259">
        <f>BA2323+$BD$753</f>
        <v>10.035199999999939</v>
      </c>
      <c r="BB2324" s="274">
        <f t="shared" si="573"/>
        <v>0.18658747625269706</v>
      </c>
      <c r="BC2324" s="259">
        <f t="shared" si="574"/>
        <v>3.592106365336023E-4</v>
      </c>
      <c r="BD2324" s="259" t="str">
        <f t="shared" si="571"/>
        <v/>
      </c>
      <c r="BE2324" s="254" t="str">
        <f t="shared" si="572"/>
        <v/>
      </c>
    </row>
    <row r="2325" spans="1:57" ht="20.100000000000001" customHeight="1" x14ac:dyDescent="0.25">
      <c r="A2325" s="247">
        <v>1564</v>
      </c>
      <c r="B2325" s="247">
        <f>$B$755+(A2325*$B$758)</f>
        <v>5422.8977796176168</v>
      </c>
      <c r="C2325" s="247">
        <f>_xlfn.NORM.DIST($B2325,$B$752,$B$753,0)</f>
        <v>1.3026838914747771E-5</v>
      </c>
      <c r="D2325" s="247">
        <f>_xlfn.NORM.DIST($B2325,$B$752,$B$753,1)</f>
        <v>0.98796468443403673</v>
      </c>
      <c r="E2325" s="247">
        <f>IF(OR(D2325&lt;$F$757,D2325&gt;$F$758),C2325,"")</f>
        <v>1.3026838914747771E-5</v>
      </c>
      <c r="F2325" s="247" t="str">
        <f>IF(AND(D2325&gt;$F$757,D2325&lt;$F$758),C2325,"")</f>
        <v/>
      </c>
      <c r="G2325" s="247" t="str">
        <f>IF(C2325=MAX($C$761:$C$2761),C2325,"")</f>
        <v/>
      </c>
      <c r="H2325" s="247">
        <f>_xlfn.NORM.DIST(B2325,$F$753,$F$754,0)</f>
        <v>0</v>
      </c>
      <c r="I2325" s="247">
        <f>IF(H2325=MAX($H$761:$H$2761),C2325,"")</f>
        <v>1.3026838914747771E-5</v>
      </c>
      <c r="J2325" s="247" t="str">
        <f>IF(I2325=MIN($I$761:$I$2761),I2325,"")</f>
        <v/>
      </c>
      <c r="K2325" s="247"/>
      <c r="L2325" s="247"/>
      <c r="M2325" s="247"/>
      <c r="N2325" s="247"/>
      <c r="O2325" s="247">
        <v>1564</v>
      </c>
      <c r="P2325" s="247">
        <f>$P$755+(O2325*$P$758)</f>
        <v>316.02220801822989</v>
      </c>
      <c r="Q2325" s="247">
        <f>_xlfn.NORM.DIST(P2325,P$752,P$753,0)</f>
        <v>2.2353877048459492E-4</v>
      </c>
      <c r="R2325" s="247">
        <f>_xlfn.NORM.DIST(P2325,P$752,P$753,1)</f>
        <v>0.98796468443403673</v>
      </c>
      <c r="S2325" s="253">
        <f>IF(OR(R2325&lt;$T$757,R2325&gt;$T$758),Q2325,"")</f>
        <v>2.2353877048459492E-4</v>
      </c>
      <c r="T2325" s="253" t="str">
        <f>IF(AND(R2325&gt;$T$757,R2325&lt;$T$758),Q2325,"")</f>
        <v/>
      </c>
      <c r="U2325" s="253" t="str">
        <f>IF(Q2325=MAX($Q$761:$Q$2761),Q2325,"")</f>
        <v/>
      </c>
      <c r="V2325" s="253">
        <f>_xlfn.NORM.DIST(P2325,$T$753,$T$754,0)</f>
        <v>2.452562489004295E-98</v>
      </c>
      <c r="W2325" s="253" t="str">
        <f>IF(V2325=MAX($V$761:$V$2761),Q2325,"")</f>
        <v/>
      </c>
      <c r="X2325" s="253" t="str">
        <f t="shared" si="575"/>
        <v/>
      </c>
      <c r="AB2325" s="253">
        <v>1564</v>
      </c>
      <c r="AC2325" s="253">
        <f t="shared" si="591"/>
        <v>489.02261481205369</v>
      </c>
      <c r="AD2325" s="253">
        <f t="shared" si="576"/>
        <v>1.4445797328488036E-4</v>
      </c>
      <c r="AE2325" s="253">
        <f t="shared" si="577"/>
        <v>0.98796468443403673</v>
      </c>
      <c r="AF2325" s="253">
        <f>IF(OR(AE2325&lt;$T$757,AE2325&gt;$T$758),AD2325,"")</f>
        <v>1.4445797328488036E-4</v>
      </c>
      <c r="AG2325" s="253" t="str">
        <f t="shared" si="578"/>
        <v/>
      </c>
      <c r="AH2325" s="253" t="str">
        <f t="shared" si="579"/>
        <v/>
      </c>
      <c r="AI2325" s="253">
        <f t="shared" si="580"/>
        <v>5.0198737951411827E-7</v>
      </c>
      <c r="AJ2325" s="253" t="str">
        <f t="shared" si="581"/>
        <v/>
      </c>
      <c r="AK2325" s="253" t="str">
        <f t="shared" si="582"/>
        <v/>
      </c>
      <c r="AO2325" s="253">
        <v>1564</v>
      </c>
      <c r="AP2325" s="253">
        <f t="shared" si="583"/>
        <v>2883.0339564323413</v>
      </c>
      <c r="AQ2325" s="253">
        <f t="shared" si="584"/>
        <v>2.4503081439124178E-5</v>
      </c>
      <c r="AR2325" s="253">
        <f t="shared" si="585"/>
        <v>0.98796468443403673</v>
      </c>
      <c r="AS2325" s="253">
        <f>IF(OR(AR2325&lt;$T$757,AR2325&gt;$T$758),AQ2325,"")</f>
        <v>2.4503081439124178E-5</v>
      </c>
      <c r="AT2325" s="253" t="str">
        <f t="shared" si="586"/>
        <v/>
      </c>
      <c r="AU2325" s="253" t="str">
        <f t="shared" si="587"/>
        <v/>
      </c>
      <c r="AV2325" s="253">
        <f t="shared" si="588"/>
        <v>0</v>
      </c>
      <c r="AW2325" s="253">
        <f t="shared" si="589"/>
        <v>2.4503081439124178E-5</v>
      </c>
      <c r="AX2325" s="253" t="str">
        <f t="shared" si="590"/>
        <v/>
      </c>
      <c r="AZ2325" s="259"/>
      <c r="BA2325" s="259">
        <f>BA2324+$BD$753</f>
        <v>10.041599999999939</v>
      </c>
      <c r="BB2325" s="274">
        <f t="shared" si="573"/>
        <v>0.18622826561616346</v>
      </c>
      <c r="BC2325" s="259">
        <f t="shared" si="574"/>
        <v>3.5863398196020468E-4</v>
      </c>
      <c r="BD2325" s="259" t="str">
        <f t="shared" si="571"/>
        <v/>
      </c>
      <c r="BE2325" s="254" t="str">
        <f t="shared" si="572"/>
        <v/>
      </c>
    </row>
    <row r="2326" spans="1:57" ht="20.100000000000001" customHeight="1" x14ac:dyDescent="0.25">
      <c r="A2326" s="247">
        <v>1565</v>
      </c>
      <c r="B2326" s="247">
        <f>$B$755+(A2326*$B$758)</f>
        <v>5432.5128466027545</v>
      </c>
      <c r="C2326" s="247">
        <f>_xlfn.NORM.DIST($B2326,$B$752,$B$753,0)</f>
        <v>1.2909710254946971E-5</v>
      </c>
      <c r="D2326" s="247">
        <f>_xlfn.NORM.DIST($B2326,$B$752,$B$753,1)</f>
        <v>0.98808937458145296</v>
      </c>
      <c r="E2326" s="247">
        <f>IF(OR(D2326&lt;$F$757,D2326&gt;$F$758),C2326,"")</f>
        <v>1.2909710254946971E-5</v>
      </c>
      <c r="F2326" s="247" t="str">
        <f>IF(AND(D2326&gt;$F$757,D2326&lt;$F$758),C2326,"")</f>
        <v/>
      </c>
      <c r="G2326" s="247" t="str">
        <f>IF(C2326=MAX($C$761:$C$2761),C2326,"")</f>
        <v/>
      </c>
      <c r="H2326" s="247">
        <f>_xlfn.NORM.DIST(B2326,$F$753,$F$754,0)</f>
        <v>0</v>
      </c>
      <c r="I2326" s="247">
        <f>IF(H2326=MAX($H$761:$H$2761),C2326,"")</f>
        <v>1.2909710254946971E-5</v>
      </c>
      <c r="J2326" s="247" t="str">
        <f>IF(I2326=MIN($I$761:$I$2761),I2326,"")</f>
        <v/>
      </c>
      <c r="K2326" s="247"/>
      <c r="L2326" s="247"/>
      <c r="M2326" s="247"/>
      <c r="N2326" s="247"/>
      <c r="O2326" s="247">
        <v>1565</v>
      </c>
      <c r="P2326" s="247">
        <f>$P$755+(O2326*$P$758)</f>
        <v>316.58253108209203</v>
      </c>
      <c r="Q2326" s="247">
        <f>_xlfn.NORM.DIST(P2326,P$752,P$753,0)</f>
        <v>2.2152885873457387E-4</v>
      </c>
      <c r="R2326" s="247">
        <f>_xlfn.NORM.DIST(P2326,P$752,P$753,1)</f>
        <v>0.98808937458145296</v>
      </c>
      <c r="S2326" s="253">
        <f>IF(OR(R2326&lt;$T$757,R2326&gt;$T$758),Q2326,"")</f>
        <v>2.2152885873457387E-4</v>
      </c>
      <c r="T2326" s="253" t="str">
        <f>IF(AND(R2326&gt;$T$757,R2326&lt;$T$758),Q2326,"")</f>
        <v/>
      </c>
      <c r="U2326" s="253" t="str">
        <f>IF(Q2326=MAX($Q$761:$Q$2761),Q2326,"")</f>
        <v/>
      </c>
      <c r="V2326" s="253">
        <f>_xlfn.NORM.DIST(P2326,$T$753,$T$754,0)</f>
        <v>2.2556352831654778E-98</v>
      </c>
      <c r="W2326" s="253" t="str">
        <f>IF(V2326=MAX($V$761:$V$2761),Q2326,"")</f>
        <v/>
      </c>
      <c r="X2326" s="253" t="str">
        <f t="shared" si="575"/>
        <v/>
      </c>
      <c r="AB2326" s="253">
        <v>1565</v>
      </c>
      <c r="AC2326" s="253">
        <f t="shared" si="591"/>
        <v>489.88967618583388</v>
      </c>
      <c r="AD2326" s="253">
        <f t="shared" si="576"/>
        <v>1.4315910339640403E-4</v>
      </c>
      <c r="AE2326" s="253">
        <f t="shared" si="577"/>
        <v>0.98808937458145296</v>
      </c>
      <c r="AF2326" s="253">
        <f>IF(OR(AE2326&lt;$T$757,AE2326&gt;$T$758),AD2326,"")</f>
        <v>1.4315910339640403E-4</v>
      </c>
      <c r="AG2326" s="253" t="str">
        <f t="shared" si="578"/>
        <v/>
      </c>
      <c r="AH2326" s="253" t="str">
        <f t="shared" si="579"/>
        <v/>
      </c>
      <c r="AI2326" s="253">
        <f t="shared" si="580"/>
        <v>4.9391397543324965E-7</v>
      </c>
      <c r="AJ2326" s="253" t="str">
        <f t="shared" si="581"/>
        <v/>
      </c>
      <c r="AK2326" s="253" t="str">
        <f t="shared" si="582"/>
        <v/>
      </c>
      <c r="AO2326" s="253">
        <v>1565</v>
      </c>
      <c r="AP2326" s="253">
        <f t="shared" si="583"/>
        <v>2888.145718766441</v>
      </c>
      <c r="AQ2326" s="253">
        <f t="shared" si="584"/>
        <v>2.4282766049585947E-5</v>
      </c>
      <c r="AR2326" s="253">
        <f t="shared" si="585"/>
        <v>0.98808937458145296</v>
      </c>
      <c r="AS2326" s="253">
        <f>IF(OR(AR2326&lt;$T$757,AR2326&gt;$T$758),AQ2326,"")</f>
        <v>2.4282766049585947E-5</v>
      </c>
      <c r="AT2326" s="253" t="str">
        <f t="shared" si="586"/>
        <v/>
      </c>
      <c r="AU2326" s="253" t="str">
        <f t="shared" si="587"/>
        <v/>
      </c>
      <c r="AV2326" s="253">
        <f t="shared" si="588"/>
        <v>0</v>
      </c>
      <c r="AW2326" s="253">
        <f t="shared" si="589"/>
        <v>2.4282766049585947E-5</v>
      </c>
      <c r="AX2326" s="253" t="str">
        <f t="shared" si="590"/>
        <v/>
      </c>
      <c r="AZ2326" s="259"/>
      <c r="BA2326" s="259">
        <f>BA2325+$BD$753</f>
        <v>10.047999999999938</v>
      </c>
      <c r="BB2326" s="274">
        <f t="shared" si="573"/>
        <v>0.18586963163420325</v>
      </c>
      <c r="BC2326" s="259">
        <f t="shared" si="574"/>
        <v>3.5805788972462227E-4</v>
      </c>
      <c r="BD2326" s="259" t="str">
        <f t="shared" si="571"/>
        <v/>
      </c>
      <c r="BE2326" s="254" t="str">
        <f t="shared" si="572"/>
        <v/>
      </c>
    </row>
    <row r="2327" spans="1:57" ht="20.100000000000001" customHeight="1" x14ac:dyDescent="0.25">
      <c r="A2327" s="247">
        <v>1566</v>
      </c>
      <c r="B2327" s="247">
        <f>$B$755+(A2327*$B$758)</f>
        <v>5442.1279135878922</v>
      </c>
      <c r="C2327" s="247">
        <f>_xlfn.NORM.DIST($B2327,$B$752,$B$753,0)</f>
        <v>1.2793430041530568E-5</v>
      </c>
      <c r="D2327" s="247">
        <f>_xlfn.NORM.DIST($B2327,$B$752,$B$753,1)</f>
        <v>0.98821294261104697</v>
      </c>
      <c r="E2327" s="247">
        <f>IF(OR(D2327&lt;$F$757,D2327&gt;$F$758),C2327,"")</f>
        <v>1.2793430041530568E-5</v>
      </c>
      <c r="F2327" s="247" t="str">
        <f>IF(AND(D2327&gt;$F$757,D2327&lt;$F$758),C2327,"")</f>
        <v/>
      </c>
      <c r="G2327" s="247" t="str">
        <f>IF(C2327=MAX($C$761:$C$2761),C2327,"")</f>
        <v/>
      </c>
      <c r="H2327" s="247">
        <f>_xlfn.NORM.DIST(B2327,$F$753,$F$754,0)</f>
        <v>0</v>
      </c>
      <c r="I2327" s="247">
        <f>IF(H2327=MAX($H$761:$H$2761),C2327,"")</f>
        <v>1.2793430041530568E-5</v>
      </c>
      <c r="J2327" s="247" t="str">
        <f>IF(I2327=MIN($I$761:$I$2761),I2327,"")</f>
        <v/>
      </c>
      <c r="K2327" s="247"/>
      <c r="L2327" s="247"/>
      <c r="M2327" s="247"/>
      <c r="N2327" s="247"/>
      <c r="O2327" s="247">
        <v>1566</v>
      </c>
      <c r="P2327" s="247">
        <f>$P$755+(O2327*$P$758)</f>
        <v>317.14285414595406</v>
      </c>
      <c r="Q2327" s="247">
        <f>_xlfn.NORM.DIST(P2327,P$752,P$753,0)</f>
        <v>2.1953350620823237E-4</v>
      </c>
      <c r="R2327" s="247">
        <f>_xlfn.NORM.DIST(P2327,P$752,P$753,1)</f>
        <v>0.98821294261104697</v>
      </c>
      <c r="S2327" s="253">
        <f>IF(OR(R2327&lt;$T$757,R2327&gt;$T$758),Q2327,"")</f>
        <v>2.1953350620823237E-4</v>
      </c>
      <c r="T2327" s="253" t="str">
        <f>IF(AND(R2327&gt;$T$757,R2327&lt;$T$758),Q2327,"")</f>
        <v/>
      </c>
      <c r="U2327" s="253" t="str">
        <f>IF(Q2327=MAX($Q$761:$Q$2761),Q2327,"")</f>
        <v/>
      </c>
      <c r="V2327" s="253">
        <f>_xlfn.NORM.DIST(P2327,$T$753,$T$754,0)</f>
        <v>2.0744870509413193E-98</v>
      </c>
      <c r="W2327" s="253" t="str">
        <f>IF(V2327=MAX($V$761:$V$2761),Q2327,"")</f>
        <v/>
      </c>
      <c r="X2327" s="253" t="str">
        <f t="shared" si="575"/>
        <v/>
      </c>
      <c r="AB2327" s="253">
        <v>1566</v>
      </c>
      <c r="AC2327" s="253">
        <f t="shared" si="591"/>
        <v>490.75673755961407</v>
      </c>
      <c r="AD2327" s="253">
        <f t="shared" si="576"/>
        <v>1.4186964214849923E-4</v>
      </c>
      <c r="AE2327" s="253">
        <f t="shared" si="577"/>
        <v>0.98821294261104697</v>
      </c>
      <c r="AF2327" s="253">
        <f>IF(OR(AE2327&lt;$T$757,AE2327&gt;$T$758),AD2327,"")</f>
        <v>1.4186964214849923E-4</v>
      </c>
      <c r="AG2327" s="253" t="str">
        <f t="shared" si="578"/>
        <v/>
      </c>
      <c r="AH2327" s="253" t="str">
        <f t="shared" si="579"/>
        <v/>
      </c>
      <c r="AI2327" s="253">
        <f t="shared" si="580"/>
        <v>4.8596263949778875E-7</v>
      </c>
      <c r="AJ2327" s="253" t="str">
        <f t="shared" si="581"/>
        <v/>
      </c>
      <c r="AK2327" s="253" t="str">
        <f t="shared" si="582"/>
        <v/>
      </c>
      <c r="AO2327" s="253">
        <v>1566</v>
      </c>
      <c r="AP2327" s="253">
        <f t="shared" si="583"/>
        <v>2893.2574811005416</v>
      </c>
      <c r="AQ2327" s="253">
        <f t="shared" si="584"/>
        <v>2.4064046561477779E-5</v>
      </c>
      <c r="AR2327" s="253">
        <f t="shared" si="585"/>
        <v>0.98821294261104697</v>
      </c>
      <c r="AS2327" s="253">
        <f>IF(OR(AR2327&lt;$T$757,AR2327&gt;$T$758),AQ2327,"")</f>
        <v>2.4064046561477779E-5</v>
      </c>
      <c r="AT2327" s="253" t="str">
        <f t="shared" si="586"/>
        <v/>
      </c>
      <c r="AU2327" s="253" t="str">
        <f t="shared" si="587"/>
        <v/>
      </c>
      <c r="AV2327" s="253">
        <f t="shared" si="588"/>
        <v>0</v>
      </c>
      <c r="AW2327" s="253">
        <f t="shared" si="589"/>
        <v>2.4064046561477779E-5</v>
      </c>
      <c r="AX2327" s="253" t="str">
        <f t="shared" si="590"/>
        <v/>
      </c>
      <c r="AZ2327" s="259"/>
      <c r="BA2327" s="259">
        <f>BA2326+$BD$753</f>
        <v>10.054399999999937</v>
      </c>
      <c r="BB2327" s="274">
        <f t="shared" si="573"/>
        <v>0.18551157374447863</v>
      </c>
      <c r="BC2327" s="259">
        <f t="shared" si="574"/>
        <v>3.5748236055291316E-4</v>
      </c>
      <c r="BD2327" s="259" t="str">
        <f t="shared" si="571"/>
        <v/>
      </c>
      <c r="BE2327" s="254" t="str">
        <f t="shared" si="572"/>
        <v/>
      </c>
    </row>
    <row r="2328" spans="1:57" ht="20.100000000000001" customHeight="1" x14ac:dyDescent="0.25">
      <c r="A2328" s="247">
        <v>1567</v>
      </c>
      <c r="B2328" s="247">
        <f>$B$755+(A2328*$B$758)</f>
        <v>5451.7429805730299</v>
      </c>
      <c r="C2328" s="247">
        <f>_xlfn.NORM.DIST($B2328,$B$752,$B$753,0)</f>
        <v>1.26779943365602E-5</v>
      </c>
      <c r="D2328" s="247">
        <f>_xlfn.NORM.DIST($B2328,$B$752,$B$753,1)</f>
        <v>0.98833539666175985</v>
      </c>
      <c r="E2328" s="247">
        <f>IF(OR(D2328&lt;$F$757,D2328&gt;$F$758),C2328,"")</f>
        <v>1.26779943365602E-5</v>
      </c>
      <c r="F2328" s="247" t="str">
        <f>IF(AND(D2328&gt;$F$757,D2328&lt;$F$758),C2328,"")</f>
        <v/>
      </c>
      <c r="G2328" s="247" t="str">
        <f>IF(C2328=MAX($C$761:$C$2761),C2328,"")</f>
        <v/>
      </c>
      <c r="H2328" s="247">
        <f>_xlfn.NORM.DIST(B2328,$F$753,$F$754,0)</f>
        <v>0</v>
      </c>
      <c r="I2328" s="247">
        <f>IF(H2328=MAX($H$761:$H$2761),C2328,"")</f>
        <v>1.26779943365602E-5</v>
      </c>
      <c r="J2328" s="247" t="str">
        <f>IF(I2328=MIN($I$761:$I$2761),I2328,"")</f>
        <v/>
      </c>
      <c r="K2328" s="247"/>
      <c r="L2328" s="247"/>
      <c r="M2328" s="247"/>
      <c r="N2328" s="247"/>
      <c r="O2328" s="247">
        <v>1567</v>
      </c>
      <c r="P2328" s="247">
        <f>$P$755+(O2328*$P$758)</f>
        <v>317.7031772098162</v>
      </c>
      <c r="Q2328" s="247">
        <f>_xlfn.NORM.DIST(P2328,P$752,P$753,0)</f>
        <v>2.1755264533108724E-4</v>
      </c>
      <c r="R2328" s="247">
        <f>_xlfn.NORM.DIST(P2328,P$752,P$753,1)</f>
        <v>0.98833539666175985</v>
      </c>
      <c r="S2328" s="253">
        <f>IF(OR(R2328&lt;$T$757,R2328&gt;$T$758),Q2328,"")</f>
        <v>2.1755264533108724E-4</v>
      </c>
      <c r="T2328" s="253" t="str">
        <f>IF(AND(R2328&gt;$T$757,R2328&lt;$T$758),Q2328,"")</f>
        <v/>
      </c>
      <c r="U2328" s="253" t="str">
        <f>IF(Q2328=MAX($Q$761:$Q$2761),Q2328,"")</f>
        <v/>
      </c>
      <c r="V2328" s="253">
        <f>_xlfn.NORM.DIST(P2328,$T$753,$T$754,0)</f>
        <v>1.9078561597469072E-98</v>
      </c>
      <c r="W2328" s="253" t="str">
        <f>IF(V2328=MAX($V$761:$V$2761),Q2328,"")</f>
        <v/>
      </c>
      <c r="X2328" s="253" t="str">
        <f t="shared" si="575"/>
        <v/>
      </c>
      <c r="AB2328" s="253">
        <v>1567</v>
      </c>
      <c r="AC2328" s="253">
        <f t="shared" si="591"/>
        <v>491.62379893339448</v>
      </c>
      <c r="AD2328" s="253">
        <f t="shared" si="576"/>
        <v>1.4058954587235249E-4</v>
      </c>
      <c r="AE2328" s="253">
        <f t="shared" si="577"/>
        <v>0.98833539666175985</v>
      </c>
      <c r="AF2328" s="253">
        <f>IF(OR(AE2328&lt;$T$757,AE2328&gt;$T$758),AD2328,"")</f>
        <v>1.4058954587235249E-4</v>
      </c>
      <c r="AG2328" s="253" t="str">
        <f t="shared" si="578"/>
        <v/>
      </c>
      <c r="AH2328" s="253" t="str">
        <f t="shared" si="579"/>
        <v/>
      </c>
      <c r="AI2328" s="253">
        <f t="shared" si="580"/>
        <v>4.7813165897106725E-7</v>
      </c>
      <c r="AJ2328" s="253" t="str">
        <f t="shared" si="581"/>
        <v/>
      </c>
      <c r="AK2328" s="253" t="str">
        <f t="shared" si="582"/>
        <v/>
      </c>
      <c r="AO2328" s="253">
        <v>1567</v>
      </c>
      <c r="AP2328" s="253">
        <f t="shared" si="583"/>
        <v>2898.3692434346412</v>
      </c>
      <c r="AQ2328" s="253">
        <f t="shared" si="584"/>
        <v>2.3846915567659385E-5</v>
      </c>
      <c r="AR2328" s="253">
        <f t="shared" si="585"/>
        <v>0.98833539666175985</v>
      </c>
      <c r="AS2328" s="253">
        <f>IF(OR(AR2328&lt;$T$757,AR2328&gt;$T$758),AQ2328,"")</f>
        <v>2.3846915567659385E-5</v>
      </c>
      <c r="AT2328" s="253" t="str">
        <f t="shared" si="586"/>
        <v/>
      </c>
      <c r="AU2328" s="253" t="str">
        <f t="shared" si="587"/>
        <v/>
      </c>
      <c r="AV2328" s="253">
        <f t="shared" si="588"/>
        <v>0</v>
      </c>
      <c r="AW2328" s="253">
        <f t="shared" si="589"/>
        <v>2.3846915567659385E-5</v>
      </c>
      <c r="AX2328" s="253" t="str">
        <f t="shared" si="590"/>
        <v/>
      </c>
      <c r="AZ2328" s="259"/>
      <c r="BA2328" s="259">
        <f>BA2327+$BD$753</f>
        <v>10.060799999999936</v>
      </c>
      <c r="BB2328" s="274">
        <f t="shared" si="573"/>
        <v>0.18515409138392572</v>
      </c>
      <c r="BC2328" s="259">
        <f t="shared" si="574"/>
        <v>3.5690739516666681E-4</v>
      </c>
      <c r="BD2328" s="259" t="str">
        <f t="shared" si="571"/>
        <v/>
      </c>
      <c r="BE2328" s="254" t="str">
        <f t="shared" si="572"/>
        <v/>
      </c>
    </row>
    <row r="2329" spans="1:57" ht="20.100000000000001" customHeight="1" x14ac:dyDescent="0.25">
      <c r="A2329" s="248">
        <v>1568</v>
      </c>
      <c r="B2329" s="247">
        <f>$B$755+(A2329*$B$758)</f>
        <v>5461.3580475581675</v>
      </c>
      <c r="C2329" s="247">
        <f>_xlfn.NORM.DIST($B2329,$B$752,$B$753,0)</f>
        <v>1.2563399197245365E-5</v>
      </c>
      <c r="D2329" s="247">
        <f>_xlfn.NORM.DIST($B2329,$B$752,$B$753,1)</f>
        <v>0.98845674483464563</v>
      </c>
      <c r="E2329" s="247">
        <f>IF(OR(D2329&lt;$F$757,D2329&gt;$F$758),C2329,"")</f>
        <v>1.2563399197245365E-5</v>
      </c>
      <c r="F2329" s="247" t="str">
        <f>IF(AND(D2329&gt;$F$757,D2329&lt;$F$758),C2329,"")</f>
        <v/>
      </c>
      <c r="G2329" s="247" t="str">
        <f>IF(C2329=MAX($C$761:$C$2761),C2329,"")</f>
        <v/>
      </c>
      <c r="H2329" s="247">
        <f>_xlfn.NORM.DIST(B2329,$F$753,$F$754,0)</f>
        <v>0</v>
      </c>
      <c r="I2329" s="247">
        <f>IF(H2329=MAX($H$761:$H$2761),C2329,"")</f>
        <v>1.2563399197245365E-5</v>
      </c>
      <c r="J2329" s="247" t="str">
        <f>IF(I2329=MIN($I$761:$I$2761),I2329,"")</f>
        <v/>
      </c>
      <c r="K2329" s="247"/>
      <c r="L2329" s="247"/>
      <c r="M2329" s="247"/>
      <c r="N2329" s="247"/>
      <c r="O2329" s="248">
        <v>1568</v>
      </c>
      <c r="P2329" s="247">
        <f>$P$755+(O2329*$P$758)</f>
        <v>318.26350027367835</v>
      </c>
      <c r="Q2329" s="247">
        <f>_xlfn.NORM.DIST(P2329,P$752,P$753,0)</f>
        <v>2.1558620844539344E-4</v>
      </c>
      <c r="R2329" s="247">
        <f>_xlfn.NORM.DIST(P2329,P$752,P$753,1)</f>
        <v>0.98845674483464563</v>
      </c>
      <c r="S2329" s="253">
        <f>IF(OR(R2329&lt;$T$757,R2329&gt;$T$758),Q2329,"")</f>
        <v>2.1558620844539344E-4</v>
      </c>
      <c r="T2329" s="253" t="str">
        <f>IF(AND(R2329&gt;$T$757,R2329&lt;$T$758),Q2329,"")</f>
        <v/>
      </c>
      <c r="U2329" s="253" t="str">
        <f>IF(Q2329=MAX($Q$761:$Q$2761),Q2329,"")</f>
        <v/>
      </c>
      <c r="V2329" s="253">
        <f>_xlfn.NORM.DIST(P2329,$T$753,$T$754,0)</f>
        <v>1.7545816381242909E-98</v>
      </c>
      <c r="W2329" s="253" t="str">
        <f>IF(V2329=MAX($V$761:$V$2761),Q2329,"")</f>
        <v/>
      </c>
      <c r="X2329" s="253" t="str">
        <f t="shared" si="575"/>
        <v/>
      </c>
      <c r="AB2329" s="259">
        <v>1568</v>
      </c>
      <c r="AC2329" s="253">
        <f t="shared" si="591"/>
        <v>492.49086030717467</v>
      </c>
      <c r="AD2329" s="253">
        <f t="shared" si="576"/>
        <v>1.3931877084534446E-4</v>
      </c>
      <c r="AE2329" s="253">
        <f t="shared" si="577"/>
        <v>0.98845674483464563</v>
      </c>
      <c r="AF2329" s="253">
        <f>IF(OR(AE2329&lt;$T$757,AE2329&gt;$T$758),AD2329,"")</f>
        <v>1.3931877084534446E-4</v>
      </c>
      <c r="AG2329" s="253" t="str">
        <f t="shared" si="578"/>
        <v/>
      </c>
      <c r="AH2329" s="253" t="str">
        <f t="shared" si="579"/>
        <v/>
      </c>
      <c r="AI2329" s="253">
        <f t="shared" si="580"/>
        <v>4.7041934297213489E-7</v>
      </c>
      <c r="AJ2329" s="253" t="str">
        <f t="shared" si="581"/>
        <v/>
      </c>
      <c r="AK2329" s="253" t="str">
        <f t="shared" si="582"/>
        <v/>
      </c>
      <c r="AO2329" s="259">
        <v>1568</v>
      </c>
      <c r="AP2329" s="253">
        <f t="shared" si="583"/>
        <v>2903.4810057687409</v>
      </c>
      <c r="AQ2329" s="253">
        <f t="shared" si="584"/>
        <v>2.363136565186363E-5</v>
      </c>
      <c r="AR2329" s="253">
        <f t="shared" si="585"/>
        <v>0.98845674483464552</v>
      </c>
      <c r="AS2329" s="253">
        <f>IF(OR(AR2329&lt;$T$757,AR2329&gt;$T$758),AQ2329,"")</f>
        <v>2.363136565186363E-5</v>
      </c>
      <c r="AT2329" s="253" t="str">
        <f t="shared" si="586"/>
        <v/>
      </c>
      <c r="AU2329" s="253" t="str">
        <f t="shared" si="587"/>
        <v/>
      </c>
      <c r="AV2329" s="253">
        <f t="shared" si="588"/>
        <v>0</v>
      </c>
      <c r="AW2329" s="253">
        <f t="shared" si="589"/>
        <v>2.363136565186363E-5</v>
      </c>
      <c r="AX2329" s="253" t="str">
        <f t="shared" si="590"/>
        <v/>
      </c>
      <c r="AZ2329" s="259"/>
      <c r="BA2329" s="259">
        <f>BA2328+$BD$753</f>
        <v>10.067199999999936</v>
      </c>
      <c r="BB2329" s="274">
        <f t="shared" si="573"/>
        <v>0.18479718398875905</v>
      </c>
      <c r="BC2329" s="259">
        <f t="shared" si="574"/>
        <v>3.5633299428042275E-4</v>
      </c>
      <c r="BD2329" s="259" t="str">
        <f t="shared" si="571"/>
        <v/>
      </c>
      <c r="BE2329" s="254" t="str">
        <f t="shared" si="572"/>
        <v/>
      </c>
    </row>
    <row r="2330" spans="1:57" ht="20.100000000000001" customHeight="1" x14ac:dyDescent="0.25">
      <c r="A2330" s="247">
        <v>1569</v>
      </c>
      <c r="B2330" s="247">
        <f>$B$755+(A2330*$B$758)</f>
        <v>5470.9731145433052</v>
      </c>
      <c r="C2330" s="247">
        <f>_xlfn.NORM.DIST($B2330,$B$752,$B$753,0)</f>
        <v>1.2449640676238291E-5</v>
      </c>
      <c r="D2330" s="247">
        <f>_xlfn.NORM.DIST($B2330,$B$752,$B$753,1)</f>
        <v>0.98857699519282571</v>
      </c>
      <c r="E2330" s="247">
        <f>IF(OR(D2330&lt;$F$757,D2330&gt;$F$758),C2330,"")</f>
        <v>1.2449640676238291E-5</v>
      </c>
      <c r="F2330" s="247" t="str">
        <f>IF(AND(D2330&gt;$F$757,D2330&lt;$F$758),C2330,"")</f>
        <v/>
      </c>
      <c r="G2330" s="247" t="str">
        <f>IF(C2330=MAX($C$761:$C$2761),C2330,"")</f>
        <v/>
      </c>
      <c r="H2330" s="247">
        <f>_xlfn.NORM.DIST(B2330,$F$753,$F$754,0)</f>
        <v>0</v>
      </c>
      <c r="I2330" s="247">
        <f>IF(H2330=MAX($H$761:$H$2761),C2330,"")</f>
        <v>1.2449640676238291E-5</v>
      </c>
      <c r="J2330" s="247" t="str">
        <f>IF(I2330=MIN($I$761:$I$2761),I2330,"")</f>
        <v/>
      </c>
      <c r="K2330" s="247"/>
      <c r="L2330" s="247"/>
      <c r="M2330" s="247"/>
      <c r="N2330" s="247"/>
      <c r="O2330" s="247">
        <v>1569</v>
      </c>
      <c r="P2330" s="247">
        <f>$P$755+(O2330*$P$758)</f>
        <v>318.82382333754038</v>
      </c>
      <c r="Q2330" s="247">
        <f>_xlfn.NORM.DIST(P2330,P$752,P$753,0)</f>
        <v>2.1363412781520521E-4</v>
      </c>
      <c r="R2330" s="247">
        <f>_xlfn.NORM.DIST(P2330,P$752,P$753,1)</f>
        <v>0.98857699519282571</v>
      </c>
      <c r="S2330" s="253">
        <f>IF(OR(R2330&lt;$T$757,R2330&gt;$T$758),Q2330,"")</f>
        <v>2.1363412781520521E-4</v>
      </c>
      <c r="T2330" s="253" t="str">
        <f>IF(AND(R2330&gt;$T$757,R2330&lt;$T$758),Q2330,"")</f>
        <v/>
      </c>
      <c r="U2330" s="253" t="str">
        <f>IF(Q2330=MAX($Q$761:$Q$2761),Q2330,"")</f>
        <v/>
      </c>
      <c r="V2330" s="253">
        <f>_xlfn.NORM.DIST(P2330,$T$753,$T$754,0)</f>
        <v>1.6135951615648149E-98</v>
      </c>
      <c r="W2330" s="253" t="str">
        <f>IF(V2330=MAX($V$761:$V$2761),Q2330,"")</f>
        <v/>
      </c>
      <c r="X2330" s="253" t="str">
        <f t="shared" si="575"/>
        <v/>
      </c>
      <c r="AB2330" s="253">
        <v>1569</v>
      </c>
      <c r="AC2330" s="253">
        <f t="shared" si="591"/>
        <v>493.35792168095486</v>
      </c>
      <c r="AD2330" s="253">
        <f t="shared" si="576"/>
        <v>1.3805727329431822E-4</v>
      </c>
      <c r="AE2330" s="253">
        <f t="shared" si="577"/>
        <v>0.98857699519282571</v>
      </c>
      <c r="AF2330" s="253">
        <f>IF(OR(AE2330&lt;$T$757,AE2330&gt;$T$758),AD2330,"")</f>
        <v>1.3805727329431822E-4</v>
      </c>
      <c r="AG2330" s="253" t="str">
        <f t="shared" si="578"/>
        <v/>
      </c>
      <c r="AH2330" s="253" t="str">
        <f t="shared" si="579"/>
        <v/>
      </c>
      <c r="AI2330" s="253">
        <f t="shared" si="580"/>
        <v>4.6282402223091388E-7</v>
      </c>
      <c r="AJ2330" s="253" t="str">
        <f t="shared" si="581"/>
        <v/>
      </c>
      <c r="AK2330" s="253" t="str">
        <f t="shared" si="582"/>
        <v/>
      </c>
      <c r="AO2330" s="253">
        <v>1569</v>
      </c>
      <c r="AP2330" s="253">
        <f t="shared" si="583"/>
        <v>2908.5927681028406</v>
      </c>
      <c r="AQ2330" s="253">
        <f t="shared" si="584"/>
        <v>2.3417389389251291E-5</v>
      </c>
      <c r="AR2330" s="253">
        <f t="shared" si="585"/>
        <v>0.98857699519282571</v>
      </c>
      <c r="AS2330" s="253">
        <f>IF(OR(AR2330&lt;$T$757,AR2330&gt;$T$758),AQ2330,"")</f>
        <v>2.3417389389251291E-5</v>
      </c>
      <c r="AT2330" s="253" t="str">
        <f t="shared" si="586"/>
        <v/>
      </c>
      <c r="AU2330" s="253" t="str">
        <f t="shared" si="587"/>
        <v/>
      </c>
      <c r="AV2330" s="253">
        <f t="shared" si="588"/>
        <v>0</v>
      </c>
      <c r="AW2330" s="253">
        <f t="shared" si="589"/>
        <v>2.3417389389251291E-5</v>
      </c>
      <c r="AX2330" s="253" t="str">
        <f t="shared" si="590"/>
        <v/>
      </c>
      <c r="AZ2330" s="259"/>
      <c r="BA2330" s="259">
        <f>BA2329+$BD$753</f>
        <v>10.073599999999935</v>
      </c>
      <c r="BB2330" s="274">
        <f t="shared" si="573"/>
        <v>0.18444085099447863</v>
      </c>
      <c r="BC2330" s="259">
        <f t="shared" si="574"/>
        <v>3.5575915860353025E-4</v>
      </c>
      <c r="BD2330" s="259" t="str">
        <f t="shared" si="571"/>
        <v/>
      </c>
      <c r="BE2330" s="254" t="str">
        <f t="shared" si="572"/>
        <v/>
      </c>
    </row>
    <row r="2331" spans="1:57" ht="20.100000000000001" customHeight="1" x14ac:dyDescent="0.25">
      <c r="A2331" s="247">
        <v>1570</v>
      </c>
      <c r="B2331" s="247">
        <f>$B$755+(A2331*$B$758)</f>
        <v>5480.5881815284429</v>
      </c>
      <c r="C2331" s="247">
        <f>_xlfn.NORM.DIST($B2331,$B$752,$B$753,0)</f>
        <v>1.2336714821926674E-5</v>
      </c>
      <c r="D2331" s="247">
        <f>_xlfn.NORM.DIST($B2331,$B$752,$B$753,1)</f>
        <v>0.9886961557614472</v>
      </c>
      <c r="E2331" s="247">
        <f>IF(OR(D2331&lt;$F$757,D2331&gt;$F$758),C2331,"")</f>
        <v>1.2336714821926674E-5</v>
      </c>
      <c r="F2331" s="247" t="str">
        <f>IF(AND(D2331&gt;$F$757,D2331&lt;$F$758),C2331,"")</f>
        <v/>
      </c>
      <c r="G2331" s="247" t="str">
        <f>IF(C2331=MAX($C$761:$C$2761),C2331,"")</f>
        <v/>
      </c>
      <c r="H2331" s="247">
        <f>_xlfn.NORM.DIST(B2331,$F$753,$F$754,0)</f>
        <v>0</v>
      </c>
      <c r="I2331" s="247">
        <f>IF(H2331=MAX($H$761:$H$2761),C2331,"")</f>
        <v>1.2336714821926674E-5</v>
      </c>
      <c r="J2331" s="247" t="str">
        <f>IF(I2331=MIN($I$761:$I$2761),I2331,"")</f>
        <v/>
      </c>
      <c r="K2331" s="247"/>
      <c r="L2331" s="247"/>
      <c r="M2331" s="247"/>
      <c r="N2331" s="247"/>
      <c r="O2331" s="247">
        <v>1570</v>
      </c>
      <c r="P2331" s="247">
        <f>$P$755+(O2331*$P$758)</f>
        <v>319.38414640140252</v>
      </c>
      <c r="Q2331" s="247">
        <f>_xlfn.NORM.DIST(P2331,P$752,P$753,0)</f>
        <v>2.1169633563139563E-4</v>
      </c>
      <c r="R2331" s="247">
        <f>_xlfn.NORM.DIST(P2331,P$752,P$753,1)</f>
        <v>0.9886961557614472</v>
      </c>
      <c r="S2331" s="253">
        <f>IF(OR(R2331&lt;$T$757,R2331&gt;$T$758),Q2331,"")</f>
        <v>2.1169633563139563E-4</v>
      </c>
      <c r="T2331" s="253" t="str">
        <f>IF(AND(R2331&gt;$T$757,R2331&lt;$T$758),Q2331,"")</f>
        <v/>
      </c>
      <c r="U2331" s="253" t="str">
        <f>IF(Q2331=MAX($Q$761:$Q$2761),Q2331,"")</f>
        <v/>
      </c>
      <c r="V2331" s="253">
        <f>_xlfn.NORM.DIST(P2331,$T$753,$T$754,0)</f>
        <v>1.4839136750071497E-98</v>
      </c>
      <c r="W2331" s="253" t="str">
        <f>IF(V2331=MAX($V$761:$V$2761),Q2331,"")</f>
        <v/>
      </c>
      <c r="X2331" s="253" t="str">
        <f t="shared" si="575"/>
        <v/>
      </c>
      <c r="AB2331" s="253">
        <v>1570</v>
      </c>
      <c r="AC2331" s="253">
        <f t="shared" si="591"/>
        <v>494.22498305473505</v>
      </c>
      <c r="AD2331" s="253">
        <f t="shared" si="576"/>
        <v>1.3680500939882708E-4</v>
      </c>
      <c r="AE2331" s="253">
        <f t="shared" si="577"/>
        <v>0.9886961557614472</v>
      </c>
      <c r="AF2331" s="253">
        <f>IF(OR(AE2331&lt;$T$757,AE2331&gt;$T$758),AD2331,"")</f>
        <v>1.3680500939882708E-4</v>
      </c>
      <c r="AG2331" s="253" t="str">
        <f t="shared" si="578"/>
        <v/>
      </c>
      <c r="AH2331" s="253" t="str">
        <f t="shared" si="579"/>
        <v/>
      </c>
      <c r="AI2331" s="253">
        <f t="shared" si="580"/>
        <v>4.5534404884558136E-7</v>
      </c>
      <c r="AJ2331" s="253" t="str">
        <f t="shared" si="581"/>
        <v/>
      </c>
      <c r="AK2331" s="253" t="str">
        <f t="shared" si="582"/>
        <v/>
      </c>
      <c r="AO2331" s="253">
        <v>1570</v>
      </c>
      <c r="AP2331" s="253">
        <f t="shared" si="583"/>
        <v>2913.7045304369412</v>
      </c>
      <c r="AQ2331" s="253">
        <f t="shared" si="584"/>
        <v>2.3204979346961753E-5</v>
      </c>
      <c r="AR2331" s="253">
        <f t="shared" si="585"/>
        <v>0.9886961557614472</v>
      </c>
      <c r="AS2331" s="253">
        <f>IF(OR(AR2331&lt;$T$757,AR2331&gt;$T$758),AQ2331,"")</f>
        <v>2.3204979346961753E-5</v>
      </c>
      <c r="AT2331" s="253" t="str">
        <f t="shared" si="586"/>
        <v/>
      </c>
      <c r="AU2331" s="253" t="str">
        <f t="shared" si="587"/>
        <v/>
      </c>
      <c r="AV2331" s="253">
        <f t="shared" si="588"/>
        <v>0</v>
      </c>
      <c r="AW2331" s="253">
        <f t="shared" si="589"/>
        <v>2.3204979346961753E-5</v>
      </c>
      <c r="AX2331" s="253" t="str">
        <f t="shared" si="590"/>
        <v/>
      </c>
      <c r="AZ2331" s="259"/>
      <c r="BA2331" s="259">
        <f>BA2330+$BD$753</f>
        <v>10.079999999999934</v>
      </c>
      <c r="BB2331" s="274">
        <f t="shared" si="573"/>
        <v>0.1840850918358751</v>
      </c>
      <c r="BC2331" s="259">
        <f t="shared" si="574"/>
        <v>3.5518588883917679E-4</v>
      </c>
      <c r="BD2331" s="259" t="str">
        <f t="shared" si="571"/>
        <v/>
      </c>
      <c r="BE2331" s="254" t="str">
        <f t="shared" si="572"/>
        <v/>
      </c>
    </row>
    <row r="2332" spans="1:57" ht="20.100000000000001" customHeight="1" x14ac:dyDescent="0.25">
      <c r="A2332" s="247">
        <v>1571</v>
      </c>
      <c r="B2332" s="247">
        <f>$B$755+(A2332*$B$758)</f>
        <v>5490.2032485135805</v>
      </c>
      <c r="C2332" s="247">
        <f>_xlfn.NORM.DIST($B2332,$B$752,$B$753,0)</f>
        <v>1.2224617678724041E-5</v>
      </c>
      <c r="D2332" s="247">
        <f>_xlfn.NORM.DIST($B2332,$B$752,$B$753,1)</f>
        <v>0.9888142345276425</v>
      </c>
      <c r="E2332" s="247">
        <f>IF(OR(D2332&lt;$F$757,D2332&gt;$F$758),C2332,"")</f>
        <v>1.2224617678724041E-5</v>
      </c>
      <c r="F2332" s="247" t="str">
        <f>IF(AND(D2332&gt;$F$757,D2332&lt;$F$758),C2332,"")</f>
        <v/>
      </c>
      <c r="G2332" s="247" t="str">
        <f>IF(C2332=MAX($C$761:$C$2761),C2332,"")</f>
        <v/>
      </c>
      <c r="H2332" s="247">
        <f>_xlfn.NORM.DIST(B2332,$F$753,$F$754,0)</f>
        <v>0</v>
      </c>
      <c r="I2332" s="247">
        <f>IF(H2332=MAX($H$761:$H$2761),C2332,"")</f>
        <v>1.2224617678724041E-5</v>
      </c>
      <c r="J2332" s="247" t="str">
        <f>IF(I2332=MIN($I$761:$I$2761),I2332,"")</f>
        <v/>
      </c>
      <c r="K2332" s="247"/>
      <c r="L2332" s="247"/>
      <c r="M2332" s="247"/>
      <c r="N2332" s="247"/>
      <c r="O2332" s="247">
        <v>1571</v>
      </c>
      <c r="P2332" s="247">
        <f>$P$755+(O2332*$P$758)</f>
        <v>319.94446946526466</v>
      </c>
      <c r="Q2332" s="247">
        <f>_xlfn.NORM.DIST(P2332,P$752,P$753,0)</f>
        <v>2.0977276401664387E-4</v>
      </c>
      <c r="R2332" s="247">
        <f>_xlfn.NORM.DIST(P2332,P$752,P$753,1)</f>
        <v>0.9888142345276425</v>
      </c>
      <c r="S2332" s="253">
        <f>IF(OR(R2332&lt;$T$757,R2332&gt;$T$758),Q2332,"")</f>
        <v>2.0977276401664387E-4</v>
      </c>
      <c r="T2332" s="253" t="str">
        <f>IF(AND(R2332&gt;$T$757,R2332&lt;$T$758),Q2332,"")</f>
        <v/>
      </c>
      <c r="U2332" s="253" t="str">
        <f>IF(Q2332=MAX($Q$761:$Q$2761),Q2332,"")</f>
        <v/>
      </c>
      <c r="V2332" s="253">
        <f>_xlfn.NORM.DIST(P2332,$T$753,$T$754,0)</f>
        <v>1.3646326015400159E-98</v>
      </c>
      <c r="W2332" s="253" t="str">
        <f>IF(V2332=MAX($V$761:$V$2761),Q2332,"")</f>
        <v/>
      </c>
      <c r="X2332" s="253" t="str">
        <f t="shared" si="575"/>
        <v/>
      </c>
      <c r="AB2332" s="253">
        <v>1571</v>
      </c>
      <c r="AC2332" s="253">
        <f t="shared" si="591"/>
        <v>495.09204442851524</v>
      </c>
      <c r="AD2332" s="253">
        <f t="shared" si="576"/>
        <v>1.3556193529435309E-4</v>
      </c>
      <c r="AE2332" s="253">
        <f t="shared" si="577"/>
        <v>0.9888142345276425</v>
      </c>
      <c r="AF2332" s="253">
        <f>IF(OR(AE2332&lt;$T$757,AE2332&gt;$T$758),AD2332,"")</f>
        <v>1.3556193529435309E-4</v>
      </c>
      <c r="AG2332" s="253" t="str">
        <f t="shared" si="578"/>
        <v/>
      </c>
      <c r="AH2332" s="253" t="str">
        <f t="shared" si="579"/>
        <v/>
      </c>
      <c r="AI2332" s="253">
        <f t="shared" si="580"/>
        <v>4.4797779604218093E-7</v>
      </c>
      <c r="AJ2332" s="253" t="str">
        <f t="shared" si="581"/>
        <v/>
      </c>
      <c r="AK2332" s="253" t="str">
        <f t="shared" si="582"/>
        <v/>
      </c>
      <c r="AO2332" s="253">
        <v>1571</v>
      </c>
      <c r="AP2332" s="253">
        <f t="shared" si="583"/>
        <v>2918.8162927710409</v>
      </c>
      <c r="AQ2332" s="253">
        <f t="shared" si="584"/>
        <v>2.2994128084659145E-5</v>
      </c>
      <c r="AR2332" s="253">
        <f t="shared" si="585"/>
        <v>0.9888142345276425</v>
      </c>
      <c r="AS2332" s="253">
        <f>IF(OR(AR2332&lt;$T$757,AR2332&gt;$T$758),AQ2332,"")</f>
        <v>2.2994128084659145E-5</v>
      </c>
      <c r="AT2332" s="253" t="str">
        <f t="shared" si="586"/>
        <v/>
      </c>
      <c r="AU2332" s="253" t="str">
        <f t="shared" si="587"/>
        <v/>
      </c>
      <c r="AV2332" s="253">
        <f t="shared" si="588"/>
        <v>0</v>
      </c>
      <c r="AW2332" s="253">
        <f t="shared" si="589"/>
        <v>2.2994128084659145E-5</v>
      </c>
      <c r="AX2332" s="253" t="str">
        <f t="shared" si="590"/>
        <v/>
      </c>
      <c r="AZ2332" s="259"/>
      <c r="BA2332" s="259">
        <f>BA2331+$BD$753</f>
        <v>10.086399999999934</v>
      </c>
      <c r="BB2332" s="274">
        <f t="shared" si="573"/>
        <v>0.18372990594703592</v>
      </c>
      <c r="BC2332" s="259">
        <f t="shared" si="574"/>
        <v>3.5461318568419387E-4</v>
      </c>
      <c r="BD2332" s="259" t="str">
        <f t="shared" si="571"/>
        <v/>
      </c>
      <c r="BE2332" s="254" t="str">
        <f t="shared" si="572"/>
        <v/>
      </c>
    </row>
    <row r="2333" spans="1:57" ht="20.100000000000001" customHeight="1" x14ac:dyDescent="0.25">
      <c r="A2333" s="247">
        <v>1572</v>
      </c>
      <c r="B2333" s="247">
        <f>$B$755+(A2333*$B$758)</f>
        <v>5499.8183154987182</v>
      </c>
      <c r="C2333" s="247">
        <f>_xlfn.NORM.DIST($B2333,$B$752,$B$753,0)</f>
        <v>1.2113345287357799E-5</v>
      </c>
      <c r="D2333" s="247">
        <f>_xlfn.NORM.DIST($B2333,$B$752,$B$753,1)</f>
        <v>0.98893123944049288</v>
      </c>
      <c r="E2333" s="247">
        <f>IF(OR(D2333&lt;$F$757,D2333&gt;$F$758),C2333,"")</f>
        <v>1.2113345287357799E-5</v>
      </c>
      <c r="F2333" s="247" t="str">
        <f>IF(AND(D2333&gt;$F$757,D2333&lt;$F$758),C2333,"")</f>
        <v/>
      </c>
      <c r="G2333" s="247" t="str">
        <f>IF(C2333=MAX($C$761:$C$2761),C2333,"")</f>
        <v/>
      </c>
      <c r="H2333" s="247">
        <f>_xlfn.NORM.DIST(B2333,$F$753,$F$754,0)</f>
        <v>0</v>
      </c>
      <c r="I2333" s="247">
        <f>IF(H2333=MAX($H$761:$H$2761),C2333,"")</f>
        <v>1.2113345287357799E-5</v>
      </c>
      <c r="J2333" s="247" t="str">
        <f>IF(I2333=MIN($I$761:$I$2761),I2333,"")</f>
        <v/>
      </c>
      <c r="K2333" s="247"/>
      <c r="L2333" s="247"/>
      <c r="M2333" s="247"/>
      <c r="N2333" s="247"/>
      <c r="O2333" s="247">
        <v>1572</v>
      </c>
      <c r="P2333" s="247">
        <f>$P$755+(O2333*$P$758)</f>
        <v>320.5047925291268</v>
      </c>
      <c r="Q2333" s="247">
        <f>_xlfn.NORM.DIST(P2333,P$752,P$753,0)</f>
        <v>2.0786334503037436E-4</v>
      </c>
      <c r="R2333" s="247">
        <f>_xlfn.NORM.DIST(P2333,P$752,P$753,1)</f>
        <v>0.98893123944049288</v>
      </c>
      <c r="S2333" s="253">
        <f>IF(OR(R2333&lt;$T$757,R2333&gt;$T$758),Q2333,"")</f>
        <v>2.0786334503037436E-4</v>
      </c>
      <c r="T2333" s="253" t="str">
        <f>IF(AND(R2333&gt;$T$757,R2333&lt;$T$758),Q2333,"")</f>
        <v/>
      </c>
      <c r="U2333" s="253" t="str">
        <f>IF(Q2333=MAX($Q$761:$Q$2761),Q2333,"")</f>
        <v/>
      </c>
      <c r="V2333" s="253">
        <f>_xlfn.NORM.DIST(P2333,$T$753,$T$754,0)</f>
        <v>1.2549195908319115E-98</v>
      </c>
      <c r="W2333" s="253" t="str">
        <f>IF(V2333=MAX($V$761:$V$2761),Q2333,"")</f>
        <v/>
      </c>
      <c r="X2333" s="253" t="str">
        <f t="shared" si="575"/>
        <v/>
      </c>
      <c r="AB2333" s="253">
        <v>1572</v>
      </c>
      <c r="AC2333" s="253">
        <f t="shared" si="591"/>
        <v>495.95910580229565</v>
      </c>
      <c r="AD2333" s="253">
        <f t="shared" si="576"/>
        <v>1.3432800707550201E-4</v>
      </c>
      <c r="AE2333" s="253">
        <f t="shared" si="577"/>
        <v>0.98893123944049288</v>
      </c>
      <c r="AF2333" s="253">
        <f>IF(OR(AE2333&lt;$T$757,AE2333&gt;$T$758),AD2333,"")</f>
        <v>1.3432800707550201E-4</v>
      </c>
      <c r="AG2333" s="253" t="str">
        <f t="shared" si="578"/>
        <v/>
      </c>
      <c r="AH2333" s="253" t="str">
        <f t="shared" si="579"/>
        <v/>
      </c>
      <c r="AI2333" s="253">
        <f t="shared" si="580"/>
        <v>4.4072365793641925E-7</v>
      </c>
      <c r="AJ2333" s="253" t="str">
        <f t="shared" si="581"/>
        <v/>
      </c>
      <c r="AK2333" s="253" t="str">
        <f t="shared" si="582"/>
        <v/>
      </c>
      <c r="AO2333" s="253">
        <v>1572</v>
      </c>
      <c r="AP2333" s="253">
        <f t="shared" si="583"/>
        <v>2923.9280551051406</v>
      </c>
      <c r="AQ2333" s="253">
        <f t="shared" si="584"/>
        <v>2.2784828155074046E-5</v>
      </c>
      <c r="AR2333" s="253">
        <f t="shared" si="585"/>
        <v>0.98893123944049288</v>
      </c>
      <c r="AS2333" s="253">
        <f>IF(OR(AR2333&lt;$T$757,AR2333&gt;$T$758),AQ2333,"")</f>
        <v>2.2784828155074046E-5</v>
      </c>
      <c r="AT2333" s="253" t="str">
        <f t="shared" si="586"/>
        <v/>
      </c>
      <c r="AU2333" s="253" t="str">
        <f t="shared" si="587"/>
        <v/>
      </c>
      <c r="AV2333" s="253">
        <f t="shared" si="588"/>
        <v>0</v>
      </c>
      <c r="AW2333" s="253">
        <f t="shared" si="589"/>
        <v>2.2784828155074046E-5</v>
      </c>
      <c r="AX2333" s="253" t="str">
        <f t="shared" si="590"/>
        <v/>
      </c>
      <c r="AZ2333" s="259"/>
      <c r="BA2333" s="259">
        <f>BA2332+$BD$753</f>
        <v>10.092799999999933</v>
      </c>
      <c r="BB2333" s="274">
        <f t="shared" si="573"/>
        <v>0.18337529276135173</v>
      </c>
      <c r="BC2333" s="259">
        <f t="shared" si="574"/>
        <v>3.540410498303892E-4</v>
      </c>
      <c r="BD2333" s="259" t="str">
        <f t="shared" si="571"/>
        <v/>
      </c>
      <c r="BE2333" s="254" t="str">
        <f t="shared" si="572"/>
        <v/>
      </c>
    </row>
    <row r="2334" spans="1:57" ht="20.100000000000001" customHeight="1" x14ac:dyDescent="0.25">
      <c r="A2334" s="247">
        <v>1573</v>
      </c>
      <c r="B2334" s="247">
        <f>$B$755+(A2334*$B$758)</f>
        <v>5509.4333824838559</v>
      </c>
      <c r="C2334" s="247">
        <f>_xlfn.NORM.DIST($B2334,$B$752,$B$753,0)</f>
        <v>1.2002893685154938E-5</v>
      </c>
      <c r="D2334" s="247">
        <f>_xlfn.NORM.DIST($B2334,$B$752,$B$753,1)</f>
        <v>0.98904717841099454</v>
      </c>
      <c r="E2334" s="247">
        <f>IF(OR(D2334&lt;$F$757,D2334&gt;$F$758),C2334,"")</f>
        <v>1.2002893685154938E-5</v>
      </c>
      <c r="F2334" s="247" t="str">
        <f>IF(AND(D2334&gt;$F$757,D2334&lt;$F$758),C2334,"")</f>
        <v/>
      </c>
      <c r="G2334" s="247" t="str">
        <f>IF(C2334=MAX($C$761:$C$2761),C2334,"")</f>
        <v/>
      </c>
      <c r="H2334" s="247">
        <f>_xlfn.NORM.DIST(B2334,$F$753,$F$754,0)</f>
        <v>0</v>
      </c>
      <c r="I2334" s="247">
        <f>IF(H2334=MAX($H$761:$H$2761),C2334,"")</f>
        <v>1.2002893685154938E-5</v>
      </c>
      <c r="J2334" s="247" t="str">
        <f>IF(I2334=MIN($I$761:$I$2761),I2334,"")</f>
        <v/>
      </c>
      <c r="K2334" s="247"/>
      <c r="L2334" s="247"/>
      <c r="M2334" s="247"/>
      <c r="N2334" s="247"/>
      <c r="O2334" s="247">
        <v>1573</v>
      </c>
      <c r="P2334" s="247">
        <f>$P$755+(O2334*$P$758)</f>
        <v>321.06511559298883</v>
      </c>
      <c r="Q2334" s="247">
        <f>_xlfn.NORM.DIST(P2334,P$752,P$753,0)</f>
        <v>2.0596801067366213E-4</v>
      </c>
      <c r="R2334" s="247">
        <f>_xlfn.NORM.DIST(P2334,P$752,P$753,1)</f>
        <v>0.98904717841099454</v>
      </c>
      <c r="S2334" s="253">
        <f>IF(OR(R2334&lt;$T$757,R2334&gt;$T$758),Q2334,"")</f>
        <v>2.0596801067366213E-4</v>
      </c>
      <c r="T2334" s="253" t="str">
        <f>IF(AND(R2334&gt;$T$757,R2334&lt;$T$758),Q2334,"")</f>
        <v/>
      </c>
      <c r="U2334" s="253" t="str">
        <f>IF(Q2334=MAX($Q$761:$Q$2761),Q2334,"")</f>
        <v/>
      </c>
      <c r="V2334" s="253">
        <f>_xlfn.NORM.DIST(P2334,$T$753,$T$754,0)</f>
        <v>1.1540087644888919E-98</v>
      </c>
      <c r="W2334" s="253" t="str">
        <f>IF(V2334=MAX($V$761:$V$2761),Q2334,"")</f>
        <v/>
      </c>
      <c r="X2334" s="253" t="str">
        <f t="shared" si="575"/>
        <v/>
      </c>
      <c r="AB2334" s="253">
        <v>1573</v>
      </c>
      <c r="AC2334" s="253">
        <f t="shared" si="591"/>
        <v>496.82616717607584</v>
      </c>
      <c r="AD2334" s="253">
        <f t="shared" si="576"/>
        <v>1.3310318079917284E-4</v>
      </c>
      <c r="AE2334" s="253">
        <f t="shared" si="577"/>
        <v>0.98904717841099454</v>
      </c>
      <c r="AF2334" s="253">
        <f>IF(OR(AE2334&lt;$T$757,AE2334&gt;$T$758),AD2334,"")</f>
        <v>1.3310318079917284E-4</v>
      </c>
      <c r="AG2334" s="253" t="str">
        <f t="shared" si="578"/>
        <v/>
      </c>
      <c r="AH2334" s="253" t="str">
        <f t="shared" si="579"/>
        <v/>
      </c>
      <c r="AI2334" s="253">
        <f t="shared" si="580"/>
        <v>4.3358004929768651E-7</v>
      </c>
      <c r="AJ2334" s="253" t="str">
        <f t="shared" si="581"/>
        <v/>
      </c>
      <c r="AK2334" s="253" t="str">
        <f t="shared" si="582"/>
        <v/>
      </c>
      <c r="AO2334" s="253">
        <v>1573</v>
      </c>
      <c r="AP2334" s="253">
        <f t="shared" si="583"/>
        <v>2929.0398174392403</v>
      </c>
      <c r="AQ2334" s="253">
        <f t="shared" si="584"/>
        <v>2.2577072104540997E-5</v>
      </c>
      <c r="AR2334" s="253">
        <f t="shared" si="585"/>
        <v>0.98904717841099443</v>
      </c>
      <c r="AS2334" s="253">
        <f>IF(OR(AR2334&lt;$T$757,AR2334&gt;$T$758),AQ2334,"")</f>
        <v>2.2577072104540997E-5</v>
      </c>
      <c r="AT2334" s="253" t="str">
        <f t="shared" si="586"/>
        <v/>
      </c>
      <c r="AU2334" s="253" t="str">
        <f t="shared" si="587"/>
        <v/>
      </c>
      <c r="AV2334" s="253">
        <f t="shared" si="588"/>
        <v>0</v>
      </c>
      <c r="AW2334" s="253">
        <f t="shared" si="589"/>
        <v>2.2577072104540997E-5</v>
      </c>
      <c r="AX2334" s="253" t="str">
        <f t="shared" si="590"/>
        <v/>
      </c>
      <c r="AZ2334" s="259"/>
      <c r="BA2334" s="259">
        <f>BA2333+$BD$753</f>
        <v>10.099199999999932</v>
      </c>
      <c r="BB2334" s="274">
        <f t="shared" si="573"/>
        <v>0.18302125171152134</v>
      </c>
      <c r="BC2334" s="259">
        <f t="shared" si="574"/>
        <v>3.5346948196285366E-4</v>
      </c>
      <c r="BD2334" s="259" t="str">
        <f t="shared" si="571"/>
        <v/>
      </c>
      <c r="BE2334" s="254" t="str">
        <f t="shared" si="572"/>
        <v/>
      </c>
    </row>
    <row r="2335" spans="1:57" ht="20.100000000000001" customHeight="1" x14ac:dyDescent="0.25">
      <c r="A2335" s="248">
        <v>1574</v>
      </c>
      <c r="B2335" s="247">
        <f>$B$755+(A2335*$B$758)</f>
        <v>5519.0484494689936</v>
      </c>
      <c r="C2335" s="247">
        <f>_xlfn.NORM.DIST($B2335,$B$752,$B$753,0)</f>
        <v>1.1893258906325489E-5</v>
      </c>
      <c r="D2335" s="247">
        <f>_xlfn.NORM.DIST($B2335,$B$752,$B$753,1)</f>
        <v>0.98916205931202683</v>
      </c>
      <c r="E2335" s="247">
        <f>IF(OR(D2335&lt;$F$757,D2335&gt;$F$758),C2335,"")</f>
        <v>1.1893258906325489E-5</v>
      </c>
      <c r="F2335" s="247" t="str">
        <f>IF(AND(D2335&gt;$F$757,D2335&lt;$F$758),C2335,"")</f>
        <v/>
      </c>
      <c r="G2335" s="247" t="str">
        <f>IF(C2335=MAX($C$761:$C$2761),C2335,"")</f>
        <v/>
      </c>
      <c r="H2335" s="247">
        <f>_xlfn.NORM.DIST(B2335,$F$753,$F$754,0)</f>
        <v>0</v>
      </c>
      <c r="I2335" s="247">
        <f>IF(H2335=MAX($H$761:$H$2761),C2335,"")</f>
        <v>1.1893258906325489E-5</v>
      </c>
      <c r="J2335" s="247" t="str">
        <f>IF(I2335=MIN($I$761:$I$2761),I2335,"")</f>
        <v/>
      </c>
      <c r="K2335" s="247"/>
      <c r="L2335" s="247"/>
      <c r="M2335" s="247"/>
      <c r="N2335" s="247"/>
      <c r="O2335" s="248">
        <v>1574</v>
      </c>
      <c r="P2335" s="247">
        <f>$P$755+(O2335*$P$758)</f>
        <v>321.62543865685097</v>
      </c>
      <c r="Q2335" s="247">
        <f>_xlfn.NORM.DIST(P2335,P$752,P$753,0)</f>
        <v>2.0408669289409393E-4</v>
      </c>
      <c r="R2335" s="247">
        <f>_xlfn.NORM.DIST(P2335,P$752,P$753,1)</f>
        <v>0.98916205931202683</v>
      </c>
      <c r="S2335" s="253">
        <f>IF(OR(R2335&lt;$T$757,R2335&gt;$T$758),Q2335,"")</f>
        <v>2.0408669289409393E-4</v>
      </c>
      <c r="T2335" s="253" t="str">
        <f>IF(AND(R2335&gt;$T$757,R2335&lt;$T$758),Q2335,"")</f>
        <v/>
      </c>
      <c r="U2335" s="253" t="str">
        <f>IF(Q2335=MAX($Q$761:$Q$2761),Q2335,"")</f>
        <v/>
      </c>
      <c r="V2335" s="253">
        <f>_xlfn.NORM.DIST(P2335,$T$753,$T$754,0)</f>
        <v>1.0611954189235091E-98</v>
      </c>
      <c r="W2335" s="253" t="str">
        <f>IF(V2335=MAX($V$761:$V$2761),Q2335,"")</f>
        <v/>
      </c>
      <c r="X2335" s="253" t="str">
        <f t="shared" si="575"/>
        <v/>
      </c>
      <c r="AB2335" s="259">
        <v>1574</v>
      </c>
      <c r="AC2335" s="253">
        <f t="shared" si="591"/>
        <v>497.69322854985603</v>
      </c>
      <c r="AD2335" s="253">
        <f t="shared" si="576"/>
        <v>1.3188741248769794E-4</v>
      </c>
      <c r="AE2335" s="253">
        <f t="shared" si="577"/>
        <v>0.98916205931202683</v>
      </c>
      <c r="AF2335" s="253">
        <f>IF(OR(AE2335&lt;$T$757,AE2335&gt;$T$758),AD2335,"")</f>
        <v>1.3188741248769794E-4</v>
      </c>
      <c r="AG2335" s="253" t="str">
        <f t="shared" si="578"/>
        <v/>
      </c>
      <c r="AH2335" s="253" t="str">
        <f t="shared" si="579"/>
        <v/>
      </c>
      <c r="AI2335" s="253">
        <f t="shared" si="580"/>
        <v>4.2654540531523122E-7</v>
      </c>
      <c r="AJ2335" s="253" t="str">
        <f t="shared" si="581"/>
        <v/>
      </c>
      <c r="AK2335" s="253" t="str">
        <f t="shared" si="582"/>
        <v/>
      </c>
      <c r="AO2335" s="259">
        <v>1574</v>
      </c>
      <c r="AP2335" s="253">
        <f t="shared" si="583"/>
        <v>2934.15157977334</v>
      </c>
      <c r="AQ2335" s="253">
        <f t="shared" si="584"/>
        <v>2.2370852473531582E-5</v>
      </c>
      <c r="AR2335" s="253">
        <f t="shared" si="585"/>
        <v>0.98916205931202683</v>
      </c>
      <c r="AS2335" s="253">
        <f>IF(OR(AR2335&lt;$T$757,AR2335&gt;$T$758),AQ2335,"")</f>
        <v>2.2370852473531582E-5</v>
      </c>
      <c r="AT2335" s="253" t="str">
        <f t="shared" si="586"/>
        <v/>
      </c>
      <c r="AU2335" s="253" t="str">
        <f t="shared" si="587"/>
        <v/>
      </c>
      <c r="AV2335" s="253">
        <f t="shared" si="588"/>
        <v>0</v>
      </c>
      <c r="AW2335" s="253">
        <f t="shared" si="589"/>
        <v>2.2370852473531582E-5</v>
      </c>
      <c r="AX2335" s="253" t="str">
        <f t="shared" si="590"/>
        <v/>
      </c>
      <c r="AZ2335" s="259"/>
      <c r="BA2335" s="259">
        <f>BA2334+$BD$753</f>
        <v>10.105599999999932</v>
      </c>
      <c r="BB2335" s="274">
        <f t="shared" si="573"/>
        <v>0.18266778222955848</v>
      </c>
      <c r="BC2335" s="259">
        <f t="shared" si="574"/>
        <v>3.5289848276096047E-4</v>
      </c>
      <c r="BD2335" s="259" t="str">
        <f t="shared" si="571"/>
        <v/>
      </c>
      <c r="BE2335" s="254" t="str">
        <f t="shared" si="572"/>
        <v/>
      </c>
    </row>
    <row r="2336" spans="1:57" ht="20.100000000000001" customHeight="1" x14ac:dyDescent="0.25">
      <c r="A2336" s="247">
        <v>1575</v>
      </c>
      <c r="B2336" s="247">
        <f>$B$755+(A2336*$B$758)</f>
        <v>5528.6635164541312</v>
      </c>
      <c r="C2336" s="247">
        <f>_xlfn.NORM.DIST($B2336,$B$752,$B$753,0)</f>
        <v>1.1784436982243548E-5</v>
      </c>
      <c r="D2336" s="247">
        <f>_xlfn.NORM.DIST($B2336,$B$752,$B$753,1)</f>
        <v>0.98927588997832416</v>
      </c>
      <c r="E2336" s="247">
        <f>IF(OR(D2336&lt;$F$757,D2336&gt;$F$758),C2336,"")</f>
        <v>1.1784436982243548E-5</v>
      </c>
      <c r="F2336" s="247" t="str">
        <f>IF(AND(D2336&gt;$F$757,D2336&lt;$F$758),C2336,"")</f>
        <v/>
      </c>
      <c r="G2336" s="247" t="str">
        <f>IF(C2336=MAX($C$761:$C$2761),C2336,"")</f>
        <v/>
      </c>
      <c r="H2336" s="247">
        <f>_xlfn.NORM.DIST(B2336,$F$753,$F$754,0)</f>
        <v>0</v>
      </c>
      <c r="I2336" s="247">
        <f>IF(H2336=MAX($H$761:$H$2761),C2336,"")</f>
        <v>1.1784436982243548E-5</v>
      </c>
      <c r="J2336" s="247" t="str">
        <f>IF(I2336=MIN($I$761:$I$2761),I2336,"")</f>
        <v/>
      </c>
      <c r="K2336" s="247"/>
      <c r="L2336" s="247"/>
      <c r="M2336" s="247"/>
      <c r="N2336" s="247"/>
      <c r="O2336" s="247">
        <v>1575</v>
      </c>
      <c r="P2336" s="247">
        <f>$P$755+(O2336*$P$758)</f>
        <v>322.18576172071312</v>
      </c>
      <c r="Q2336" s="247">
        <f>_xlfn.NORM.DIST(P2336,P$752,P$753,0)</f>
        <v>2.022193235905933E-4</v>
      </c>
      <c r="R2336" s="247">
        <f>_xlfn.NORM.DIST(P2336,P$752,P$753,1)</f>
        <v>0.98927588997832416</v>
      </c>
      <c r="S2336" s="253">
        <f>IF(OR(R2336&lt;$T$757,R2336&gt;$T$758),Q2336,"")</f>
        <v>2.022193235905933E-4</v>
      </c>
      <c r="T2336" s="253" t="str">
        <f>IF(AND(R2336&gt;$T$757,R2336&lt;$T$758),Q2336,"")</f>
        <v/>
      </c>
      <c r="U2336" s="253" t="str">
        <f>IF(Q2336=MAX($Q$761:$Q$2761),Q2336,"")</f>
        <v/>
      </c>
      <c r="V2336" s="253">
        <f>_xlfn.NORM.DIST(P2336,$T$753,$T$754,0)</f>
        <v>9.7583114944142137E-99</v>
      </c>
      <c r="W2336" s="253" t="str">
        <f>IF(V2336=MAX($V$761:$V$2761),Q2336,"")</f>
        <v/>
      </c>
      <c r="X2336" s="253" t="str">
        <f t="shared" si="575"/>
        <v/>
      </c>
      <c r="AB2336" s="253">
        <v>1575</v>
      </c>
      <c r="AC2336" s="253">
        <f t="shared" si="591"/>
        <v>498.56028992363622</v>
      </c>
      <c r="AD2336" s="253">
        <f t="shared" si="576"/>
        <v>1.3068065813196241E-4</v>
      </c>
      <c r="AE2336" s="253">
        <f t="shared" si="577"/>
        <v>0.98927588997832416</v>
      </c>
      <c r="AF2336" s="253">
        <f>IF(OR(AE2336&lt;$T$757,AE2336&gt;$T$758),AD2336,"")</f>
        <v>1.3068065813196241E-4</v>
      </c>
      <c r="AG2336" s="253" t="str">
        <f t="shared" si="578"/>
        <v/>
      </c>
      <c r="AH2336" s="253" t="str">
        <f t="shared" si="579"/>
        <v/>
      </c>
      <c r="AI2336" s="253">
        <f t="shared" si="580"/>
        <v>4.1961818136651408E-7</v>
      </c>
      <c r="AJ2336" s="253" t="str">
        <f t="shared" si="581"/>
        <v/>
      </c>
      <c r="AK2336" s="253" t="str">
        <f t="shared" si="582"/>
        <v/>
      </c>
      <c r="AO2336" s="253">
        <v>1575</v>
      </c>
      <c r="AP2336" s="253">
        <f t="shared" si="583"/>
        <v>2939.2633421074406</v>
      </c>
      <c r="AQ2336" s="253">
        <f t="shared" si="584"/>
        <v>2.2166161797183118E-5</v>
      </c>
      <c r="AR2336" s="253">
        <f t="shared" si="585"/>
        <v>0.98927588997832416</v>
      </c>
      <c r="AS2336" s="253">
        <f>IF(OR(AR2336&lt;$T$757,AR2336&gt;$T$758),AQ2336,"")</f>
        <v>2.2166161797183118E-5</v>
      </c>
      <c r="AT2336" s="253" t="str">
        <f t="shared" si="586"/>
        <v/>
      </c>
      <c r="AU2336" s="253" t="str">
        <f t="shared" si="587"/>
        <v/>
      </c>
      <c r="AV2336" s="253">
        <f t="shared" si="588"/>
        <v>0</v>
      </c>
      <c r="AW2336" s="253">
        <f t="shared" si="589"/>
        <v>2.2166161797183118E-5</v>
      </c>
      <c r="AX2336" s="253" t="str">
        <f t="shared" si="590"/>
        <v/>
      </c>
      <c r="AZ2336" s="259"/>
      <c r="BA2336" s="259">
        <f>BA2335+$BD$753</f>
        <v>10.111999999999931</v>
      </c>
      <c r="BB2336" s="274">
        <f t="shared" si="573"/>
        <v>0.18231488374679752</v>
      </c>
      <c r="BC2336" s="259">
        <f t="shared" si="574"/>
        <v>3.5232805289917013E-4</v>
      </c>
      <c r="BD2336" s="259" t="str">
        <f t="shared" si="571"/>
        <v/>
      </c>
      <c r="BE2336" s="254" t="str">
        <f t="shared" si="572"/>
        <v/>
      </c>
    </row>
    <row r="2337" spans="1:57" ht="20.100000000000001" customHeight="1" x14ac:dyDescent="0.25">
      <c r="A2337" s="247">
        <v>1576</v>
      </c>
      <c r="B2337" s="247">
        <f>$B$755+(A2337*$B$758)</f>
        <v>5538.2785834392689</v>
      </c>
      <c r="C2337" s="247">
        <f>_xlfn.NORM.DIST($B2337,$B$752,$B$753,0)</f>
        <v>1.1676423941726027E-5</v>
      </c>
      <c r="D2337" s="247">
        <f>_xlfn.NORM.DIST($B2337,$B$752,$B$753,1)</f>
        <v>0.98938867820644982</v>
      </c>
      <c r="E2337" s="247">
        <f>IF(OR(D2337&lt;$F$757,D2337&gt;$F$758),C2337,"")</f>
        <v>1.1676423941726027E-5</v>
      </c>
      <c r="F2337" s="247" t="str">
        <f>IF(AND(D2337&gt;$F$757,D2337&lt;$F$758),C2337,"")</f>
        <v/>
      </c>
      <c r="G2337" s="247" t="str">
        <f>IF(C2337=MAX($C$761:$C$2761),C2337,"")</f>
        <v/>
      </c>
      <c r="H2337" s="247">
        <f>_xlfn.NORM.DIST(B2337,$F$753,$F$754,0)</f>
        <v>0</v>
      </c>
      <c r="I2337" s="247">
        <f>IF(H2337=MAX($H$761:$H$2761),C2337,"")</f>
        <v>1.1676423941726027E-5</v>
      </c>
      <c r="J2337" s="247" t="str">
        <f>IF(I2337=MIN($I$761:$I$2761),I2337,"")</f>
        <v/>
      </c>
      <c r="K2337" s="247"/>
      <c r="L2337" s="247"/>
      <c r="M2337" s="247"/>
      <c r="N2337" s="247"/>
      <c r="O2337" s="247">
        <v>1576</v>
      </c>
      <c r="P2337" s="247">
        <f>$P$755+(O2337*$P$758)</f>
        <v>322.74608478457515</v>
      </c>
      <c r="Q2337" s="247">
        <f>_xlfn.NORM.DIST(P2337,P$752,P$753,0)</f>
        <v>2.0036583461820342E-4</v>
      </c>
      <c r="R2337" s="247">
        <f>_xlfn.NORM.DIST(P2337,P$752,P$753,1)</f>
        <v>0.98938867820644971</v>
      </c>
      <c r="S2337" s="253">
        <f>IF(OR(R2337&lt;$T$757,R2337&gt;$T$758),Q2337,"")</f>
        <v>2.0036583461820342E-4</v>
      </c>
      <c r="T2337" s="253" t="str">
        <f>IF(AND(R2337&gt;$T$757,R2337&lt;$T$758),Q2337,"")</f>
        <v/>
      </c>
      <c r="U2337" s="253" t="str">
        <f>IF(Q2337=MAX($Q$761:$Q$2761),Q2337,"")</f>
        <v/>
      </c>
      <c r="V2337" s="253">
        <f>_xlfn.NORM.DIST(P2337,$T$753,$T$754,0)</f>
        <v>8.9731936212579262E-99</v>
      </c>
      <c r="W2337" s="253" t="str">
        <f>IF(V2337=MAX($V$761:$V$2761),Q2337,"")</f>
        <v/>
      </c>
      <c r="X2337" s="253" t="str">
        <f t="shared" si="575"/>
        <v/>
      </c>
      <c r="AB2337" s="253">
        <v>1576</v>
      </c>
      <c r="AC2337" s="253">
        <f t="shared" si="591"/>
        <v>499.42735129741664</v>
      </c>
      <c r="AD2337" s="253">
        <f t="shared" si="576"/>
        <v>1.2948287369449332E-4</v>
      </c>
      <c r="AE2337" s="253">
        <f t="shared" si="577"/>
        <v>0.98938867820644982</v>
      </c>
      <c r="AF2337" s="253">
        <f>IF(OR(AE2337&lt;$T$757,AE2337&gt;$T$758),AD2337,"")</f>
        <v>1.2948287369449332E-4</v>
      </c>
      <c r="AG2337" s="253" t="str">
        <f t="shared" si="578"/>
        <v/>
      </c>
      <c r="AH2337" s="253" t="str">
        <f t="shared" si="579"/>
        <v/>
      </c>
      <c r="AI2337" s="253">
        <f t="shared" si="580"/>
        <v>4.1279685278771455E-7</v>
      </c>
      <c r="AJ2337" s="253" t="str">
        <f t="shared" si="581"/>
        <v/>
      </c>
      <c r="AK2337" s="253" t="str">
        <f t="shared" si="582"/>
        <v/>
      </c>
      <c r="AO2337" s="253">
        <v>1576</v>
      </c>
      <c r="AP2337" s="253">
        <f t="shared" si="583"/>
        <v>2944.3751044415403</v>
      </c>
      <c r="AQ2337" s="253">
        <f t="shared" si="584"/>
        <v>2.1962992605822969E-5</v>
      </c>
      <c r="AR2337" s="253">
        <f t="shared" si="585"/>
        <v>0.98938867820644982</v>
      </c>
      <c r="AS2337" s="253">
        <f>IF(OR(AR2337&lt;$T$757,AR2337&gt;$T$758),AQ2337,"")</f>
        <v>2.1962992605822969E-5</v>
      </c>
      <c r="AT2337" s="253" t="str">
        <f t="shared" si="586"/>
        <v/>
      </c>
      <c r="AU2337" s="253" t="str">
        <f t="shared" si="587"/>
        <v/>
      </c>
      <c r="AV2337" s="253">
        <f t="shared" si="588"/>
        <v>0</v>
      </c>
      <c r="AW2337" s="253">
        <f t="shared" si="589"/>
        <v>2.1962992605822969E-5</v>
      </c>
      <c r="AX2337" s="253" t="str">
        <f t="shared" si="590"/>
        <v/>
      </c>
      <c r="AZ2337" s="259"/>
      <c r="BA2337" s="259">
        <f>BA2336+$BD$753</f>
        <v>10.11839999999993</v>
      </c>
      <c r="BB2337" s="274">
        <f t="shared" si="573"/>
        <v>0.18196255569389835</v>
      </c>
      <c r="BC2337" s="259">
        <f t="shared" si="574"/>
        <v>3.517581930446434E-4</v>
      </c>
      <c r="BD2337" s="259" t="str">
        <f t="shared" si="571"/>
        <v/>
      </c>
      <c r="BE2337" s="254" t="str">
        <f t="shared" si="572"/>
        <v/>
      </c>
    </row>
    <row r="2338" spans="1:57" ht="20.100000000000001" customHeight="1" x14ac:dyDescent="0.25">
      <c r="A2338" s="247">
        <v>1577</v>
      </c>
      <c r="B2338" s="247">
        <f>$B$755+(A2338*$B$758)</f>
        <v>5547.8936504244066</v>
      </c>
      <c r="C2338" s="247">
        <f>_xlfn.NORM.DIST($B2338,$B$752,$B$753,0)</f>
        <v>1.1569215811309035E-5</v>
      </c>
      <c r="D2338" s="247">
        <f>_xlfn.NORM.DIST($B2338,$B$752,$B$753,1)</f>
        <v>0.98950043175477242</v>
      </c>
      <c r="E2338" s="247">
        <f>IF(OR(D2338&lt;$F$757,D2338&gt;$F$758),C2338,"")</f>
        <v>1.1569215811309035E-5</v>
      </c>
      <c r="F2338" s="247" t="str">
        <f>IF(AND(D2338&gt;$F$757,D2338&lt;$F$758),C2338,"")</f>
        <v/>
      </c>
      <c r="G2338" s="247" t="str">
        <f>IF(C2338=MAX($C$761:$C$2761),C2338,"")</f>
        <v/>
      </c>
      <c r="H2338" s="247">
        <f>_xlfn.NORM.DIST(B2338,$F$753,$F$754,0)</f>
        <v>0</v>
      </c>
      <c r="I2338" s="247">
        <f>IF(H2338=MAX($H$761:$H$2761),C2338,"")</f>
        <v>1.1569215811309035E-5</v>
      </c>
      <c r="J2338" s="247" t="str">
        <f>IF(I2338=MIN($I$761:$I$2761),I2338,"")</f>
        <v/>
      </c>
      <c r="K2338" s="247"/>
      <c r="L2338" s="247"/>
      <c r="M2338" s="247"/>
      <c r="N2338" s="247"/>
      <c r="O2338" s="247">
        <v>1577</v>
      </c>
      <c r="P2338" s="247">
        <f>$P$755+(O2338*$P$758)</f>
        <v>323.30640784843729</v>
      </c>
      <c r="Q2338" s="247">
        <f>_xlfn.NORM.DIST(P2338,P$752,P$753,0)</f>
        <v>1.9852615779282734E-4</v>
      </c>
      <c r="R2338" s="247">
        <f>_xlfn.NORM.DIST(P2338,P$752,P$753,1)</f>
        <v>0.98950043175477242</v>
      </c>
      <c r="S2338" s="253">
        <f>IF(OR(R2338&lt;$T$757,R2338&gt;$T$758),Q2338,"")</f>
        <v>1.9852615779282734E-4</v>
      </c>
      <c r="T2338" s="253" t="str">
        <f>IF(AND(R2338&gt;$T$757,R2338&lt;$T$758),Q2338,"")</f>
        <v/>
      </c>
      <c r="U2338" s="253" t="str">
        <f>IF(Q2338=MAX($Q$761:$Q$2761),Q2338,"")</f>
        <v/>
      </c>
      <c r="V2338" s="253">
        <f>_xlfn.NORM.DIST(P2338,$T$753,$T$754,0)</f>
        <v>8.2511114273932592E-99</v>
      </c>
      <c r="W2338" s="253" t="str">
        <f>IF(V2338=MAX($V$761:$V$2761),Q2338,"")</f>
        <v/>
      </c>
      <c r="X2338" s="253" t="str">
        <f t="shared" si="575"/>
        <v/>
      </c>
      <c r="AB2338" s="253">
        <v>1577</v>
      </c>
      <c r="AC2338" s="253">
        <f t="shared" si="591"/>
        <v>500.29441267119682</v>
      </c>
      <c r="AD2338" s="253">
        <f t="shared" si="576"/>
        <v>1.2829401511252632E-4</v>
      </c>
      <c r="AE2338" s="253">
        <f t="shared" si="577"/>
        <v>0.98950043175477242</v>
      </c>
      <c r="AF2338" s="253">
        <f>IF(OR(AE2338&lt;$T$757,AE2338&gt;$T$758),AD2338,"")</f>
        <v>1.2829401511252632E-4</v>
      </c>
      <c r="AG2338" s="253" t="str">
        <f t="shared" si="578"/>
        <v/>
      </c>
      <c r="AH2338" s="253" t="str">
        <f t="shared" si="579"/>
        <v/>
      </c>
      <c r="AI2338" s="253">
        <f t="shared" si="580"/>
        <v>4.0607991464638858E-7</v>
      </c>
      <c r="AJ2338" s="253" t="str">
        <f t="shared" si="581"/>
        <v/>
      </c>
      <c r="AK2338" s="253" t="str">
        <f t="shared" si="582"/>
        <v/>
      </c>
      <c r="AO2338" s="253">
        <v>1577</v>
      </c>
      <c r="AP2338" s="253">
        <f t="shared" si="583"/>
        <v>2949.48686677564</v>
      </c>
      <c r="AQ2338" s="253">
        <f t="shared" si="584"/>
        <v>2.1761337425488355E-5</v>
      </c>
      <c r="AR2338" s="253">
        <f t="shared" si="585"/>
        <v>0.98950043175477231</v>
      </c>
      <c r="AS2338" s="253">
        <f>IF(OR(AR2338&lt;$T$757,AR2338&gt;$T$758),AQ2338,"")</f>
        <v>2.1761337425488355E-5</v>
      </c>
      <c r="AT2338" s="253" t="str">
        <f t="shared" si="586"/>
        <v/>
      </c>
      <c r="AU2338" s="253" t="str">
        <f t="shared" si="587"/>
        <v/>
      </c>
      <c r="AV2338" s="253">
        <f t="shared" si="588"/>
        <v>0</v>
      </c>
      <c r="AW2338" s="253">
        <f t="shared" si="589"/>
        <v>2.1761337425488355E-5</v>
      </c>
      <c r="AX2338" s="253" t="str">
        <f t="shared" si="590"/>
        <v/>
      </c>
      <c r="AZ2338" s="259"/>
      <c r="BA2338" s="259">
        <f>BA2337+$BD$753</f>
        <v>10.124799999999929</v>
      </c>
      <c r="BB2338" s="274">
        <f t="shared" si="573"/>
        <v>0.18161079750085371</v>
      </c>
      <c r="BC2338" s="259">
        <f t="shared" si="574"/>
        <v>3.5118890385998913E-4</v>
      </c>
      <c r="BD2338" s="259" t="str">
        <f t="shared" si="571"/>
        <v/>
      </c>
      <c r="BE2338" s="254" t="str">
        <f t="shared" si="572"/>
        <v/>
      </c>
    </row>
    <row r="2339" spans="1:57" ht="20.100000000000001" customHeight="1" x14ac:dyDescent="0.25">
      <c r="A2339" s="247">
        <v>1578</v>
      </c>
      <c r="B2339" s="247">
        <f>$B$755+(A2339*$B$758)</f>
        <v>5557.5087174095443</v>
      </c>
      <c r="C2339" s="247">
        <f>_xlfn.NORM.DIST($B2339,$B$752,$B$753,0)</f>
        <v>1.1462808615521917E-5</v>
      </c>
      <c r="D2339" s="247">
        <f>_xlfn.NORM.DIST($B2339,$B$752,$B$753,1)</f>
        <v>0.98961115834344582</v>
      </c>
      <c r="E2339" s="247">
        <f>IF(OR(D2339&lt;$F$757,D2339&gt;$F$758),C2339,"")</f>
        <v>1.1462808615521917E-5</v>
      </c>
      <c r="F2339" s="247" t="str">
        <f>IF(AND(D2339&gt;$F$757,D2339&lt;$F$758),C2339,"")</f>
        <v/>
      </c>
      <c r="G2339" s="247" t="str">
        <f>IF(C2339=MAX($C$761:$C$2761),C2339,"")</f>
        <v/>
      </c>
      <c r="H2339" s="247">
        <f>_xlfn.NORM.DIST(B2339,$F$753,$F$754,0)</f>
        <v>0</v>
      </c>
      <c r="I2339" s="247">
        <f>IF(H2339=MAX($H$761:$H$2761),C2339,"")</f>
        <v>1.1462808615521917E-5</v>
      </c>
      <c r="J2339" s="247" t="str">
        <f>IF(I2339=MIN($I$761:$I$2761),I2339,"")</f>
        <v/>
      </c>
      <c r="K2339" s="247"/>
      <c r="L2339" s="247"/>
      <c r="M2339" s="247"/>
      <c r="N2339" s="247"/>
      <c r="O2339" s="247">
        <v>1578</v>
      </c>
      <c r="P2339" s="247">
        <f>$P$755+(O2339*$P$758)</f>
        <v>323.86673091229943</v>
      </c>
      <c r="Q2339" s="247">
        <f>_xlfn.NORM.DIST(P2339,P$752,P$753,0)</f>
        <v>1.9670022489593416E-4</v>
      </c>
      <c r="R2339" s="247">
        <f>_xlfn.NORM.DIST(P2339,P$752,P$753,1)</f>
        <v>0.98961115834344582</v>
      </c>
      <c r="S2339" s="253">
        <f>IF(OR(R2339&lt;$T$757,R2339&gt;$T$758),Q2339,"")</f>
        <v>1.9670022489593416E-4</v>
      </c>
      <c r="T2339" s="253" t="str">
        <f>IF(AND(R2339&gt;$T$757,R2339&lt;$T$758),Q2339,"")</f>
        <v/>
      </c>
      <c r="U2339" s="253" t="str">
        <f>IF(Q2339=MAX($Q$761:$Q$2761),Q2339,"")</f>
        <v/>
      </c>
      <c r="V2339" s="253">
        <f>_xlfn.NORM.DIST(P2339,$T$753,$T$754,0)</f>
        <v>7.5870145431008784E-99</v>
      </c>
      <c r="W2339" s="253" t="str">
        <f>IF(V2339=MAX($V$761:$V$2761),Q2339,"")</f>
        <v/>
      </c>
      <c r="X2339" s="253" t="str">
        <f t="shared" si="575"/>
        <v/>
      </c>
      <c r="AB2339" s="253">
        <v>1578</v>
      </c>
      <c r="AC2339" s="253">
        <f t="shared" si="591"/>
        <v>501.16147404497701</v>
      </c>
      <c r="AD2339" s="253">
        <f t="shared" si="576"/>
        <v>1.2711403830104284E-4</v>
      </c>
      <c r="AE2339" s="253">
        <f t="shared" si="577"/>
        <v>0.98961115834344582</v>
      </c>
      <c r="AF2339" s="253">
        <f>IF(OR(AE2339&lt;$T$757,AE2339&gt;$T$758),AD2339,"")</f>
        <v>1.2711403830104284E-4</v>
      </c>
      <c r="AG2339" s="253" t="str">
        <f t="shared" si="578"/>
        <v/>
      </c>
      <c r="AH2339" s="253" t="str">
        <f t="shared" si="579"/>
        <v/>
      </c>
      <c r="AI2339" s="253">
        <f t="shared" si="580"/>
        <v>3.9946588151623699E-7</v>
      </c>
      <c r="AJ2339" s="253" t="str">
        <f t="shared" si="581"/>
        <v/>
      </c>
      <c r="AK2339" s="253" t="str">
        <f t="shared" si="582"/>
        <v/>
      </c>
      <c r="AO2339" s="253">
        <v>1578</v>
      </c>
      <c r="AP2339" s="253">
        <f t="shared" si="583"/>
        <v>2954.5986291097397</v>
      </c>
      <c r="AQ2339" s="253">
        <f t="shared" si="584"/>
        <v>2.1561188778441764E-5</v>
      </c>
      <c r="AR2339" s="253">
        <f t="shared" si="585"/>
        <v>0.98961115834344582</v>
      </c>
      <c r="AS2339" s="253">
        <f>IF(OR(AR2339&lt;$T$757,AR2339&gt;$T$758),AQ2339,"")</f>
        <v>2.1561188778441764E-5</v>
      </c>
      <c r="AT2339" s="253" t="str">
        <f t="shared" si="586"/>
        <v/>
      </c>
      <c r="AU2339" s="253" t="str">
        <f t="shared" si="587"/>
        <v/>
      </c>
      <c r="AV2339" s="253">
        <f t="shared" si="588"/>
        <v>0</v>
      </c>
      <c r="AW2339" s="253">
        <f t="shared" si="589"/>
        <v>2.1561188778441764E-5</v>
      </c>
      <c r="AX2339" s="253" t="str">
        <f t="shared" si="590"/>
        <v/>
      </c>
      <c r="AZ2339" s="259"/>
      <c r="BA2339" s="259">
        <f>BA2338+$BD$753</f>
        <v>10.131199999999929</v>
      </c>
      <c r="BB2339" s="274">
        <f t="shared" si="573"/>
        <v>0.18125960859699372</v>
      </c>
      <c r="BC2339" s="259">
        <f t="shared" si="574"/>
        <v>3.5062018600143241E-4</v>
      </c>
      <c r="BD2339" s="259" t="str">
        <f t="shared" si="571"/>
        <v/>
      </c>
      <c r="BE2339" s="254" t="str">
        <f t="shared" si="572"/>
        <v/>
      </c>
    </row>
    <row r="2340" spans="1:57" ht="20.100000000000001" customHeight="1" x14ac:dyDescent="0.25">
      <c r="A2340" s="247">
        <v>1579</v>
      </c>
      <c r="B2340" s="247">
        <f>$B$755+(A2340*$B$758)</f>
        <v>5567.1237843946819</v>
      </c>
      <c r="C2340" s="247">
        <f>_xlfn.NORM.DIST($B2340,$B$752,$B$753,0)</f>
        <v>1.1357198377158928E-5</v>
      </c>
      <c r="D2340" s="247">
        <f>_xlfn.NORM.DIST($B2340,$B$752,$B$753,1)</f>
        <v>0.98972086565439099</v>
      </c>
      <c r="E2340" s="247">
        <f>IF(OR(D2340&lt;$F$757,D2340&gt;$F$758),C2340,"")</f>
        <v>1.1357198377158928E-5</v>
      </c>
      <c r="F2340" s="247" t="str">
        <f>IF(AND(D2340&gt;$F$757,D2340&lt;$F$758),C2340,"")</f>
        <v/>
      </c>
      <c r="G2340" s="247" t="str">
        <f>IF(C2340=MAX($C$761:$C$2761),C2340,"")</f>
        <v/>
      </c>
      <c r="H2340" s="247">
        <f>_xlfn.NORM.DIST(B2340,$F$753,$F$754,0)</f>
        <v>0</v>
      </c>
      <c r="I2340" s="247">
        <f>IF(H2340=MAX($H$761:$H$2761),C2340,"")</f>
        <v>1.1357198377158928E-5</v>
      </c>
      <c r="J2340" s="247" t="str">
        <f>IF(I2340=MIN($I$761:$I$2761),I2340,"")</f>
        <v/>
      </c>
      <c r="K2340" s="247"/>
      <c r="L2340" s="247"/>
      <c r="M2340" s="247"/>
      <c r="N2340" s="247"/>
      <c r="O2340" s="247">
        <v>1579</v>
      </c>
      <c r="P2340" s="247">
        <f>$P$755+(O2340*$P$758)</f>
        <v>324.42705397616157</v>
      </c>
      <c r="Q2340" s="247">
        <f>_xlfn.NORM.DIST(P2340,P$752,P$753,0)</f>
        <v>1.9488796767921801E-4</v>
      </c>
      <c r="R2340" s="247">
        <f>_xlfn.NORM.DIST(P2340,P$752,P$753,1)</f>
        <v>0.98972086565439099</v>
      </c>
      <c r="S2340" s="253">
        <f>IF(OR(R2340&lt;$T$757,R2340&gt;$T$758),Q2340,"")</f>
        <v>1.9488796767921801E-4</v>
      </c>
      <c r="T2340" s="253" t="str">
        <f>IF(AND(R2340&gt;$T$757,R2340&lt;$T$758),Q2340,"")</f>
        <v/>
      </c>
      <c r="U2340" s="253" t="str">
        <f>IF(Q2340=MAX($Q$761:$Q$2761),Q2340,"")</f>
        <v/>
      </c>
      <c r="V2340" s="253">
        <f>_xlfn.NORM.DIST(P2340,$T$753,$T$754,0)</f>
        <v>6.9762563730322612E-99</v>
      </c>
      <c r="W2340" s="253" t="str">
        <f>IF(V2340=MAX($V$761:$V$2761),Q2340,"")</f>
        <v/>
      </c>
      <c r="X2340" s="253" t="str">
        <f t="shared" si="575"/>
        <v/>
      </c>
      <c r="AB2340" s="253">
        <v>1579</v>
      </c>
      <c r="AC2340" s="253">
        <f t="shared" si="591"/>
        <v>502.0285354187572</v>
      </c>
      <c r="AD2340" s="253">
        <f t="shared" si="576"/>
        <v>1.2594289915578334E-4</v>
      </c>
      <c r="AE2340" s="253">
        <f t="shared" si="577"/>
        <v>0.98972086565439099</v>
      </c>
      <c r="AF2340" s="253">
        <f>IF(OR(AE2340&lt;$T$757,AE2340&gt;$T$758),AD2340,"")</f>
        <v>1.2594289915578334E-4</v>
      </c>
      <c r="AG2340" s="253" t="str">
        <f t="shared" si="578"/>
        <v/>
      </c>
      <c r="AH2340" s="253" t="str">
        <f t="shared" si="579"/>
        <v/>
      </c>
      <c r="AI2340" s="253">
        <f t="shared" si="580"/>
        <v>3.9295328725399913E-7</v>
      </c>
      <c r="AJ2340" s="253" t="str">
        <f t="shared" si="581"/>
        <v/>
      </c>
      <c r="AK2340" s="253" t="str">
        <f t="shared" si="582"/>
        <v/>
      </c>
      <c r="AO2340" s="253">
        <v>1579</v>
      </c>
      <c r="AP2340" s="253">
        <f t="shared" si="583"/>
        <v>2959.7103914438403</v>
      </c>
      <c r="AQ2340" s="253">
        <f t="shared" si="584"/>
        <v>2.1362539183682108E-5</v>
      </c>
      <c r="AR2340" s="253">
        <f t="shared" si="585"/>
        <v>0.98972086565439099</v>
      </c>
      <c r="AS2340" s="253">
        <f>IF(OR(AR2340&lt;$T$757,AR2340&gt;$T$758),AQ2340,"")</f>
        <v>2.1362539183682108E-5</v>
      </c>
      <c r="AT2340" s="253" t="str">
        <f t="shared" si="586"/>
        <v/>
      </c>
      <c r="AU2340" s="253" t="str">
        <f t="shared" si="587"/>
        <v/>
      </c>
      <c r="AV2340" s="253">
        <f t="shared" si="588"/>
        <v>0</v>
      </c>
      <c r="AW2340" s="253">
        <f t="shared" si="589"/>
        <v>2.1362539183682108E-5</v>
      </c>
      <c r="AX2340" s="253" t="str">
        <f t="shared" si="590"/>
        <v/>
      </c>
      <c r="AZ2340" s="259"/>
      <c r="BA2340" s="259">
        <f>BA2339+$BD$753</f>
        <v>10.137599999999928</v>
      </c>
      <c r="BB2340" s="274">
        <f t="shared" si="573"/>
        <v>0.18090898841099229</v>
      </c>
      <c r="BC2340" s="259">
        <f t="shared" si="574"/>
        <v>3.5005204011934188E-4</v>
      </c>
      <c r="BD2340" s="259" t="str">
        <f t="shared" si="571"/>
        <v/>
      </c>
      <c r="BE2340" s="254" t="str">
        <f t="shared" si="572"/>
        <v/>
      </c>
    </row>
    <row r="2341" spans="1:57" ht="20.100000000000001" customHeight="1" x14ac:dyDescent="0.25">
      <c r="A2341" s="247">
        <v>1580</v>
      </c>
      <c r="B2341" s="247">
        <f>$B$755+(A2341*$B$758)</f>
        <v>5576.7388513798196</v>
      </c>
      <c r="C2341" s="247">
        <f>_xlfn.NORM.DIST($B2341,$B$752,$B$753,0)</f>
        <v>1.1252381117548561E-5</v>
      </c>
      <c r="D2341" s="247">
        <f>_xlfn.NORM.DIST($B2341,$B$752,$B$753,1)</f>
        <v>0.98982956133128031</v>
      </c>
      <c r="E2341" s="247">
        <f>IF(OR(D2341&lt;$F$757,D2341&gt;$F$758),C2341,"")</f>
        <v>1.1252381117548561E-5</v>
      </c>
      <c r="F2341" s="247" t="str">
        <f>IF(AND(D2341&gt;$F$757,D2341&lt;$F$758),C2341,"")</f>
        <v/>
      </c>
      <c r="G2341" s="247" t="str">
        <f>IF(C2341=MAX($C$761:$C$2761),C2341,"")</f>
        <v/>
      </c>
      <c r="H2341" s="247">
        <f>_xlfn.NORM.DIST(B2341,$F$753,$F$754,0)</f>
        <v>0</v>
      </c>
      <c r="I2341" s="247">
        <f>IF(H2341=MAX($H$761:$H$2761),C2341,"")</f>
        <v>1.1252381117548561E-5</v>
      </c>
      <c r="J2341" s="247" t="str">
        <f>IF(I2341=MIN($I$761:$I$2761),I2341,"")</f>
        <v/>
      </c>
      <c r="K2341" s="247"/>
      <c r="L2341" s="247"/>
      <c r="M2341" s="247"/>
      <c r="N2341" s="247"/>
      <c r="O2341" s="247">
        <v>1580</v>
      </c>
      <c r="P2341" s="247">
        <f>$P$755+(O2341*$P$758)</f>
        <v>324.9873770400236</v>
      </c>
      <c r="Q2341" s="247">
        <f>_xlfn.NORM.DIST(P2341,P$752,P$753,0)</f>
        <v>1.9308931786922174E-4</v>
      </c>
      <c r="R2341" s="247">
        <f>_xlfn.NORM.DIST(P2341,P$752,P$753,1)</f>
        <v>0.98982956133128031</v>
      </c>
      <c r="S2341" s="253">
        <f>IF(OR(R2341&lt;$T$757,R2341&gt;$T$758),Q2341,"")</f>
        <v>1.9308931786922174E-4</v>
      </c>
      <c r="T2341" s="253" t="str">
        <f>IF(AND(R2341&gt;$T$757,R2341&lt;$T$758),Q2341,"")</f>
        <v/>
      </c>
      <c r="U2341" s="253" t="str">
        <f>IF(Q2341=MAX($Q$761:$Q$2761),Q2341,"")</f>
        <v/>
      </c>
      <c r="V2341" s="253">
        <f>_xlfn.NORM.DIST(P2341,$T$753,$T$754,0)</f>
        <v>6.4145618835422486E-99</v>
      </c>
      <c r="W2341" s="253" t="str">
        <f>IF(V2341=MAX($V$761:$V$2761),Q2341,"")</f>
        <v/>
      </c>
      <c r="X2341" s="253" t="str">
        <f t="shared" si="575"/>
        <v/>
      </c>
      <c r="AB2341" s="253">
        <v>1580</v>
      </c>
      <c r="AC2341" s="253">
        <f t="shared" si="591"/>
        <v>502.89559679253739</v>
      </c>
      <c r="AD2341" s="253">
        <f t="shared" si="576"/>
        <v>1.2478055355623466E-4</v>
      </c>
      <c r="AE2341" s="253">
        <f t="shared" si="577"/>
        <v>0.98982956133128031</v>
      </c>
      <c r="AF2341" s="253">
        <f>IF(OR(AE2341&lt;$T$757,AE2341&gt;$T$758),AD2341,"")</f>
        <v>1.2478055355623466E-4</v>
      </c>
      <c r="AG2341" s="253" t="str">
        <f t="shared" si="578"/>
        <v/>
      </c>
      <c r="AH2341" s="253" t="str">
        <f t="shared" si="579"/>
        <v/>
      </c>
      <c r="AI2341" s="253">
        <f t="shared" si="580"/>
        <v>3.8654068477844928E-7</v>
      </c>
      <c r="AJ2341" s="253" t="str">
        <f t="shared" si="581"/>
        <v/>
      </c>
      <c r="AK2341" s="253" t="str">
        <f t="shared" si="582"/>
        <v/>
      </c>
      <c r="AO2341" s="253">
        <v>1580</v>
      </c>
      <c r="AP2341" s="253">
        <f t="shared" si="583"/>
        <v>2964.82215377794</v>
      </c>
      <c r="AQ2341" s="253">
        <f t="shared" si="584"/>
        <v>2.1165381157451279E-5</v>
      </c>
      <c r="AR2341" s="253">
        <f t="shared" si="585"/>
        <v>0.98982956133128031</v>
      </c>
      <c r="AS2341" s="253">
        <f>IF(OR(AR2341&lt;$T$757,AR2341&gt;$T$758),AQ2341,"")</f>
        <v>2.1165381157451279E-5</v>
      </c>
      <c r="AT2341" s="253" t="str">
        <f t="shared" si="586"/>
        <v/>
      </c>
      <c r="AU2341" s="253" t="str">
        <f t="shared" si="587"/>
        <v/>
      </c>
      <c r="AV2341" s="253">
        <f t="shared" si="588"/>
        <v>0</v>
      </c>
      <c r="AW2341" s="253">
        <f t="shared" si="589"/>
        <v>2.1165381157451279E-5</v>
      </c>
      <c r="AX2341" s="253" t="str">
        <f t="shared" si="590"/>
        <v/>
      </c>
      <c r="AZ2341" s="259"/>
      <c r="BA2341" s="259">
        <f>BA2340+$BD$753</f>
        <v>10.143999999999927</v>
      </c>
      <c r="BB2341" s="274">
        <f t="shared" si="573"/>
        <v>0.18055893637087295</v>
      </c>
      <c r="BC2341" s="259">
        <f t="shared" si="574"/>
        <v>3.4948446685881263E-4</v>
      </c>
      <c r="BD2341" s="259" t="str">
        <f t="shared" si="571"/>
        <v/>
      </c>
      <c r="BE2341" s="254" t="str">
        <f t="shared" si="572"/>
        <v/>
      </c>
    </row>
    <row r="2342" spans="1:57" ht="20.100000000000001" customHeight="1" x14ac:dyDescent="0.25">
      <c r="A2342" s="248">
        <v>1581</v>
      </c>
      <c r="B2342" s="247">
        <f>$B$755+(A2342*$B$758)</f>
        <v>5586.3539183649573</v>
      </c>
      <c r="C2342" s="247">
        <f>_xlfn.NORM.DIST($B2342,$B$752,$B$753,0)</f>
        <v>1.1148352856820532E-5</v>
      </c>
      <c r="D2342" s="247">
        <f>_xlfn.NORM.DIST($B2342,$B$752,$B$753,1)</f>
        <v>0.98993725297952517</v>
      </c>
      <c r="E2342" s="247">
        <f>IF(OR(D2342&lt;$F$757,D2342&gt;$F$758),C2342,"")</f>
        <v>1.1148352856820532E-5</v>
      </c>
      <c r="F2342" s="247" t="str">
        <f>IF(AND(D2342&gt;$F$757,D2342&lt;$F$758),C2342,"")</f>
        <v/>
      </c>
      <c r="G2342" s="247" t="str">
        <f>IF(C2342=MAX($C$761:$C$2761),C2342,"")</f>
        <v/>
      </c>
      <c r="H2342" s="247">
        <f>_xlfn.NORM.DIST(B2342,$F$753,$F$754,0)</f>
        <v>0</v>
      </c>
      <c r="I2342" s="247">
        <f>IF(H2342=MAX($H$761:$H$2761),C2342,"")</f>
        <v>1.1148352856820532E-5</v>
      </c>
      <c r="J2342" s="247" t="str">
        <f>IF(I2342=MIN($I$761:$I$2761),I2342,"")</f>
        <v/>
      </c>
      <c r="K2342" s="247"/>
      <c r="L2342" s="247"/>
      <c r="M2342" s="247"/>
      <c r="N2342" s="247"/>
      <c r="O2342" s="248">
        <v>1581</v>
      </c>
      <c r="P2342" s="247">
        <f>$P$755+(O2342*$P$758)</f>
        <v>325.54770010388575</v>
      </c>
      <c r="Q2342" s="247">
        <f>_xlfn.NORM.DIST(P2342,P$752,P$753,0)</f>
        <v>1.9130420717191601E-4</v>
      </c>
      <c r="R2342" s="247">
        <f>_xlfn.NORM.DIST(P2342,P$752,P$753,1)</f>
        <v>0.98993725297952517</v>
      </c>
      <c r="S2342" s="253">
        <f>IF(OR(R2342&lt;$T$757,R2342&gt;$T$758),Q2342,"")</f>
        <v>1.9130420717191601E-4</v>
      </c>
      <c r="T2342" s="253" t="str">
        <f>IF(AND(R2342&gt;$T$757,R2342&lt;$T$758),Q2342,"")</f>
        <v/>
      </c>
      <c r="U2342" s="253" t="str">
        <f>IF(Q2342=MAX($Q$761:$Q$2761),Q2342,"")</f>
        <v/>
      </c>
      <c r="V2342" s="253">
        <f>_xlfn.NORM.DIST(P2342,$T$753,$T$754,0)</f>
        <v>5.8979979543832363E-99</v>
      </c>
      <c r="W2342" s="253" t="str">
        <f>IF(V2342=MAX($V$761:$V$2761),Q2342,"")</f>
        <v/>
      </c>
      <c r="X2342" s="253" t="str">
        <f t="shared" si="575"/>
        <v/>
      </c>
      <c r="AB2342" s="259">
        <v>1581</v>
      </c>
      <c r="AC2342" s="253">
        <f t="shared" si="591"/>
        <v>503.76265816631781</v>
      </c>
      <c r="AD2342" s="253">
        <f t="shared" si="576"/>
        <v>1.2362695736858905E-4</v>
      </c>
      <c r="AE2342" s="253">
        <f t="shared" si="577"/>
        <v>0.98993725297952517</v>
      </c>
      <c r="AF2342" s="253">
        <f>IF(OR(AE2342&lt;$T$757,AE2342&gt;$T$758),AD2342,"")</f>
        <v>1.2362695736858905E-4</v>
      </c>
      <c r="AG2342" s="253" t="str">
        <f t="shared" si="578"/>
        <v/>
      </c>
      <c r="AH2342" s="253" t="str">
        <f t="shared" si="579"/>
        <v/>
      </c>
      <c r="AI2342" s="253">
        <f t="shared" si="580"/>
        <v>3.8022664585147719E-7</v>
      </c>
      <c r="AJ2342" s="253" t="str">
        <f t="shared" si="581"/>
        <v/>
      </c>
      <c r="AK2342" s="253" t="str">
        <f t="shared" si="582"/>
        <v/>
      </c>
      <c r="AO2342" s="259">
        <v>1581</v>
      </c>
      <c r="AP2342" s="253">
        <f t="shared" si="583"/>
        <v>2969.9339161120397</v>
      </c>
      <c r="AQ2342" s="253">
        <f t="shared" si="584"/>
        <v>2.0969707213736251E-5</v>
      </c>
      <c r="AR2342" s="253">
        <f t="shared" si="585"/>
        <v>0.98993725297952517</v>
      </c>
      <c r="AS2342" s="253">
        <f>IF(OR(AR2342&lt;$T$757,AR2342&gt;$T$758),AQ2342,"")</f>
        <v>2.0969707213736251E-5</v>
      </c>
      <c r="AT2342" s="253" t="str">
        <f t="shared" si="586"/>
        <v/>
      </c>
      <c r="AU2342" s="253" t="str">
        <f t="shared" si="587"/>
        <v/>
      </c>
      <c r="AV2342" s="253">
        <f t="shared" si="588"/>
        <v>0</v>
      </c>
      <c r="AW2342" s="253">
        <f t="shared" si="589"/>
        <v>2.0969707213736251E-5</v>
      </c>
      <c r="AX2342" s="253" t="str">
        <f t="shared" si="590"/>
        <v/>
      </c>
      <c r="AZ2342" s="259"/>
      <c r="BA2342" s="259">
        <f>BA2341+$BD$753</f>
        <v>10.150399999999927</v>
      </c>
      <c r="BB2342" s="274">
        <f t="shared" si="573"/>
        <v>0.18020945190401413</v>
      </c>
      <c r="BC2342" s="259">
        <f t="shared" si="574"/>
        <v>3.48917466858778E-4</v>
      </c>
      <c r="BD2342" s="259" t="str">
        <f t="shared" si="571"/>
        <v/>
      </c>
      <c r="BE2342" s="254" t="str">
        <f t="shared" si="572"/>
        <v/>
      </c>
    </row>
    <row r="2343" spans="1:57" ht="20.100000000000001" customHeight="1" x14ac:dyDescent="0.25">
      <c r="A2343" s="247">
        <v>1582</v>
      </c>
      <c r="B2343" s="247">
        <f>$B$755+(A2343*$B$758)</f>
        <v>5595.968985350095</v>
      </c>
      <c r="C2343" s="247">
        <f>_xlfn.NORM.DIST($B2343,$B$752,$B$753,0)</f>
        <v>1.1045109614170322E-5</v>
      </c>
      <c r="D2343" s="247">
        <f>_xlfn.NORM.DIST($B2343,$B$752,$B$753,1)</f>
        <v>0.9900439481662654</v>
      </c>
      <c r="E2343" s="247">
        <f>IF(OR(D2343&lt;$F$757,D2343&gt;$F$758),C2343,"")</f>
        <v>1.1045109614170322E-5</v>
      </c>
      <c r="F2343" s="247" t="str">
        <f>IF(AND(D2343&gt;$F$757,D2343&lt;$F$758),C2343,"")</f>
        <v/>
      </c>
      <c r="G2343" s="247" t="str">
        <f>IF(C2343=MAX($C$761:$C$2761),C2343,"")</f>
        <v/>
      </c>
      <c r="H2343" s="247">
        <f>_xlfn.NORM.DIST(B2343,$F$753,$F$754,0)</f>
        <v>0</v>
      </c>
      <c r="I2343" s="247">
        <f>IF(H2343=MAX($H$761:$H$2761),C2343,"")</f>
        <v>1.1045109614170322E-5</v>
      </c>
      <c r="J2343" s="247" t="str">
        <f>IF(I2343=MIN($I$761:$I$2761),I2343,"")</f>
        <v/>
      </c>
      <c r="K2343" s="247"/>
      <c r="L2343" s="247"/>
      <c r="M2343" s="247"/>
      <c r="N2343" s="247"/>
      <c r="O2343" s="247">
        <v>1582</v>
      </c>
      <c r="P2343" s="247">
        <f>$P$755+(O2343*$P$758)</f>
        <v>326.10802316774789</v>
      </c>
      <c r="Q2343" s="247">
        <f>_xlfn.NORM.DIST(P2343,P$752,P$753,0)</f>
        <v>1.8953256727724098E-4</v>
      </c>
      <c r="R2343" s="247">
        <f>_xlfn.NORM.DIST(P2343,P$752,P$753,1)</f>
        <v>0.9900439481662654</v>
      </c>
      <c r="S2343" s="253">
        <f>IF(OR(R2343&lt;$T$757,R2343&gt;$T$758),Q2343,"")</f>
        <v>1.8953256727724098E-4</v>
      </c>
      <c r="T2343" s="253" t="str">
        <f>IF(AND(R2343&gt;$T$757,R2343&lt;$T$758),Q2343,"")</f>
        <v/>
      </c>
      <c r="U2343" s="253" t="str">
        <f>IF(Q2343=MAX($Q$761:$Q$2761),Q2343,"")</f>
        <v/>
      </c>
      <c r="V2343" s="253">
        <f>_xlfn.NORM.DIST(P2343,$T$753,$T$754,0)</f>
        <v>5.4229460910696821E-99</v>
      </c>
      <c r="W2343" s="253" t="str">
        <f>IF(V2343=MAX($V$761:$V$2761),Q2343,"")</f>
        <v/>
      </c>
      <c r="X2343" s="253" t="str">
        <f t="shared" si="575"/>
        <v/>
      </c>
      <c r="AB2343" s="253">
        <v>1582</v>
      </c>
      <c r="AC2343" s="253">
        <f t="shared" si="591"/>
        <v>504.62971954009799</v>
      </c>
      <c r="AD2343" s="253">
        <f t="shared" si="576"/>
        <v>1.224820664486805E-4</v>
      </c>
      <c r="AE2343" s="253">
        <f t="shared" si="577"/>
        <v>0.9900439481662654</v>
      </c>
      <c r="AF2343" s="253">
        <f>IF(OR(AE2343&lt;$T$757,AE2343&gt;$T$758),AD2343,"")</f>
        <v>1.224820664486805E-4</v>
      </c>
      <c r="AG2343" s="253" t="str">
        <f t="shared" si="578"/>
        <v/>
      </c>
      <c r="AH2343" s="253" t="str">
        <f t="shared" si="579"/>
        <v/>
      </c>
      <c r="AI2343" s="253">
        <f t="shared" si="580"/>
        <v>3.7400976086126091E-7</v>
      </c>
      <c r="AJ2343" s="253" t="str">
        <f t="shared" si="581"/>
        <v/>
      </c>
      <c r="AK2343" s="253" t="str">
        <f t="shared" si="582"/>
        <v/>
      </c>
      <c r="AO2343" s="253">
        <v>1582</v>
      </c>
      <c r="AP2343" s="253">
        <f t="shared" si="583"/>
        <v>2975.0456784461394</v>
      </c>
      <c r="AQ2343" s="253">
        <f t="shared" si="584"/>
        <v>2.0775509864766716E-5</v>
      </c>
      <c r="AR2343" s="253">
        <f t="shared" si="585"/>
        <v>0.9900439481662654</v>
      </c>
      <c r="AS2343" s="253">
        <f>IF(OR(AR2343&lt;$T$757,AR2343&gt;$T$758),AQ2343,"")</f>
        <v>2.0775509864766716E-5</v>
      </c>
      <c r="AT2343" s="253" t="str">
        <f t="shared" si="586"/>
        <v/>
      </c>
      <c r="AU2343" s="253" t="str">
        <f t="shared" si="587"/>
        <v/>
      </c>
      <c r="AV2343" s="253">
        <f t="shared" si="588"/>
        <v>0</v>
      </c>
      <c r="AW2343" s="253">
        <f t="shared" si="589"/>
        <v>2.0775509864766716E-5</v>
      </c>
      <c r="AX2343" s="253" t="str">
        <f t="shared" si="590"/>
        <v/>
      </c>
      <c r="AZ2343" s="259"/>
      <c r="BA2343" s="259">
        <f>BA2342+$BD$753</f>
        <v>10.156799999999926</v>
      </c>
      <c r="BB2343" s="274">
        <f t="shared" si="573"/>
        <v>0.17986053443715536</v>
      </c>
      <c r="BC2343" s="259">
        <f t="shared" si="574"/>
        <v>3.4835104075295331E-4</v>
      </c>
      <c r="BD2343" s="259" t="str">
        <f t="shared" si="571"/>
        <v/>
      </c>
      <c r="BE2343" s="254" t="str">
        <f t="shared" si="572"/>
        <v/>
      </c>
    </row>
    <row r="2344" spans="1:57" ht="20.100000000000001" customHeight="1" x14ac:dyDescent="0.25">
      <c r="A2344" s="247">
        <v>1583</v>
      </c>
      <c r="B2344" s="247">
        <f>$B$755+(A2344*$B$758)</f>
        <v>5605.5840523352326</v>
      </c>
      <c r="C2344" s="247">
        <f>_xlfn.NORM.DIST($B2344,$B$752,$B$753,0)</f>
        <v>1.0942647408121466E-5</v>
      </c>
      <c r="D2344" s="247">
        <f>_xlfn.NORM.DIST($B2344,$B$752,$B$753,1)</f>
        <v>0.99014965442036185</v>
      </c>
      <c r="E2344" s="247">
        <f>IF(OR(D2344&lt;$F$757,D2344&gt;$F$758),C2344,"")</f>
        <v>1.0942647408121466E-5</v>
      </c>
      <c r="F2344" s="247" t="str">
        <f>IF(AND(D2344&gt;$F$757,D2344&lt;$F$758),C2344,"")</f>
        <v/>
      </c>
      <c r="G2344" s="247" t="str">
        <f>IF(C2344=MAX($C$761:$C$2761),C2344,"")</f>
        <v/>
      </c>
      <c r="H2344" s="247">
        <f>_xlfn.NORM.DIST(B2344,$F$753,$F$754,0)</f>
        <v>0</v>
      </c>
      <c r="I2344" s="247">
        <f>IF(H2344=MAX($H$761:$H$2761),C2344,"")</f>
        <v>1.0942647408121466E-5</v>
      </c>
      <c r="J2344" s="247" t="str">
        <f>IF(I2344=MIN($I$761:$I$2761),I2344,"")</f>
        <v/>
      </c>
      <c r="K2344" s="247"/>
      <c r="L2344" s="247"/>
      <c r="M2344" s="247"/>
      <c r="N2344" s="247"/>
      <c r="O2344" s="247">
        <v>1583</v>
      </c>
      <c r="P2344" s="247">
        <f>$P$755+(O2344*$P$758)</f>
        <v>326.66834623160992</v>
      </c>
      <c r="Q2344" s="247">
        <f>_xlfn.NORM.DIST(P2344,P$752,P$753,0)</f>
        <v>1.8777432986360668E-4</v>
      </c>
      <c r="R2344" s="247">
        <f>_xlfn.NORM.DIST(P2344,P$752,P$753,1)</f>
        <v>0.99014965442036185</v>
      </c>
      <c r="S2344" s="253">
        <f>IF(OR(R2344&lt;$T$757,R2344&gt;$T$758),Q2344,"")</f>
        <v>1.8777432986360668E-4</v>
      </c>
      <c r="T2344" s="253" t="str">
        <f>IF(AND(R2344&gt;$T$757,R2344&lt;$T$758),Q2344,"")</f>
        <v/>
      </c>
      <c r="U2344" s="253" t="str">
        <f>IF(Q2344=MAX($Q$761:$Q$2761),Q2344,"")</f>
        <v/>
      </c>
      <c r="V2344" s="253">
        <f>_xlfn.NORM.DIST(P2344,$T$753,$T$754,0)</f>
        <v>4.9860773103606258E-99</v>
      </c>
      <c r="W2344" s="253" t="str">
        <f>IF(V2344=MAX($V$761:$V$2761),Q2344,"")</f>
        <v/>
      </c>
      <c r="X2344" s="253" t="str">
        <f t="shared" si="575"/>
        <v/>
      </c>
      <c r="AB2344" s="253">
        <v>1583</v>
      </c>
      <c r="AC2344" s="253">
        <f t="shared" si="591"/>
        <v>505.49678091387818</v>
      </c>
      <c r="AD2344" s="253">
        <f t="shared" si="576"/>
        <v>1.2134583664488988E-4</v>
      </c>
      <c r="AE2344" s="253">
        <f t="shared" si="577"/>
        <v>0.99014965442036185</v>
      </c>
      <c r="AF2344" s="253">
        <f>IF(OR(AE2344&lt;$T$757,AE2344&gt;$T$758),AD2344,"")</f>
        <v>1.2134583664488988E-4</v>
      </c>
      <c r="AG2344" s="253" t="str">
        <f t="shared" si="578"/>
        <v/>
      </c>
      <c r="AH2344" s="253" t="str">
        <f t="shared" si="579"/>
        <v/>
      </c>
      <c r="AI2344" s="253">
        <f t="shared" si="580"/>
        <v>3.6788863860746511E-7</v>
      </c>
      <c r="AJ2344" s="253" t="str">
        <f t="shared" si="581"/>
        <v/>
      </c>
      <c r="AK2344" s="253" t="str">
        <f t="shared" si="582"/>
        <v/>
      </c>
      <c r="AO2344" s="253">
        <v>1583</v>
      </c>
      <c r="AP2344" s="253">
        <f t="shared" si="583"/>
        <v>2980.1574407802391</v>
      </c>
      <c r="AQ2344" s="253">
        <f t="shared" si="584"/>
        <v>2.058278162150846E-5</v>
      </c>
      <c r="AR2344" s="253">
        <f t="shared" si="585"/>
        <v>0.99014965442036185</v>
      </c>
      <c r="AS2344" s="253">
        <f>IF(OR(AR2344&lt;$T$757,AR2344&gt;$T$758),AQ2344,"")</f>
        <v>2.058278162150846E-5</v>
      </c>
      <c r="AT2344" s="253" t="str">
        <f t="shared" si="586"/>
        <v/>
      </c>
      <c r="AU2344" s="253" t="str">
        <f t="shared" si="587"/>
        <v/>
      </c>
      <c r="AV2344" s="253">
        <f t="shared" si="588"/>
        <v>0</v>
      </c>
      <c r="AW2344" s="253">
        <f t="shared" si="589"/>
        <v>2.058278162150846E-5</v>
      </c>
      <c r="AX2344" s="253" t="str">
        <f t="shared" si="590"/>
        <v/>
      </c>
      <c r="AZ2344" s="259"/>
      <c r="BA2344" s="259">
        <f>BA2343+$BD$753</f>
        <v>10.163199999999925</v>
      </c>
      <c r="BB2344" s="274">
        <f t="shared" si="573"/>
        <v>0.1795121833964024</v>
      </c>
      <c r="BC2344" s="259">
        <f t="shared" si="574"/>
        <v>3.4778518916836476E-4</v>
      </c>
      <c r="BD2344" s="259" t="str">
        <f t="shared" si="571"/>
        <v/>
      </c>
      <c r="BE2344" s="254" t="str">
        <f t="shared" si="572"/>
        <v/>
      </c>
    </row>
    <row r="2345" spans="1:57" ht="20.100000000000001" customHeight="1" x14ac:dyDescent="0.25">
      <c r="A2345" s="247">
        <v>1584</v>
      </c>
      <c r="B2345" s="247">
        <f>$B$755+(A2345*$B$758)</f>
        <v>5615.1991193203703</v>
      </c>
      <c r="C2345" s="247">
        <f>_xlfn.NORM.DIST($B2345,$B$752,$B$753,0)</f>
        <v>1.0840962256785347E-5</v>
      </c>
      <c r="D2345" s="247">
        <f>_xlfn.NORM.DIST($B2345,$B$752,$B$753,1)</f>
        <v>0.99025437923239079</v>
      </c>
      <c r="E2345" s="247">
        <f>IF(OR(D2345&lt;$F$757,D2345&gt;$F$758),C2345,"")</f>
        <v>1.0840962256785347E-5</v>
      </c>
      <c r="F2345" s="247" t="str">
        <f>IF(AND(D2345&gt;$F$757,D2345&lt;$F$758),C2345,"")</f>
        <v/>
      </c>
      <c r="G2345" s="247" t="str">
        <f>IF(C2345=MAX($C$761:$C$2761),C2345,"")</f>
        <v/>
      </c>
      <c r="H2345" s="247">
        <f>_xlfn.NORM.DIST(B2345,$F$753,$F$754,0)</f>
        <v>0</v>
      </c>
      <c r="I2345" s="247">
        <f>IF(H2345=MAX($H$761:$H$2761),C2345,"")</f>
        <v>1.0840962256785347E-5</v>
      </c>
      <c r="J2345" s="247" t="str">
        <f>IF(I2345=MIN($I$761:$I$2761),I2345,"")</f>
        <v/>
      </c>
      <c r="K2345" s="247"/>
      <c r="L2345" s="247"/>
      <c r="M2345" s="247"/>
      <c r="N2345" s="247"/>
      <c r="O2345" s="247">
        <v>1584</v>
      </c>
      <c r="P2345" s="247">
        <f>$P$755+(O2345*$P$758)</f>
        <v>327.22866929547206</v>
      </c>
      <c r="Q2345" s="247">
        <f>_xlfn.NORM.DIST(P2345,P$752,P$753,0)</f>
        <v>1.860294266023493E-4</v>
      </c>
      <c r="R2345" s="247">
        <f>_xlfn.NORM.DIST(P2345,P$752,P$753,1)</f>
        <v>0.99025437923239079</v>
      </c>
      <c r="S2345" s="253">
        <f>IF(OR(R2345&lt;$T$757,R2345&gt;$T$758),Q2345,"")</f>
        <v>1.860294266023493E-4</v>
      </c>
      <c r="T2345" s="253" t="str">
        <f>IF(AND(R2345&gt;$T$757,R2345&lt;$T$758),Q2345,"")</f>
        <v/>
      </c>
      <c r="U2345" s="253" t="str">
        <f>IF(Q2345=MAX($Q$761:$Q$2761),Q2345,"")</f>
        <v/>
      </c>
      <c r="V2345" s="253">
        <f>_xlfn.NORM.DIST(P2345,$T$753,$T$754,0)</f>
        <v>4.5843290261626144E-99</v>
      </c>
      <c r="W2345" s="253" t="str">
        <f>IF(V2345=MAX($V$761:$V$2761),Q2345,"")</f>
        <v/>
      </c>
      <c r="X2345" s="253" t="str">
        <f t="shared" si="575"/>
        <v/>
      </c>
      <c r="AB2345" s="253">
        <v>1584</v>
      </c>
      <c r="AC2345" s="253">
        <f t="shared" si="591"/>
        <v>506.36384228765837</v>
      </c>
      <c r="AD2345" s="253">
        <f t="shared" si="576"/>
        <v>1.2021822380102871E-4</v>
      </c>
      <c r="AE2345" s="253">
        <f t="shared" si="577"/>
        <v>0.99025437923239079</v>
      </c>
      <c r="AF2345" s="253">
        <f>IF(OR(AE2345&lt;$T$757,AE2345&gt;$T$758),AD2345,"")</f>
        <v>1.2021822380102871E-4</v>
      </c>
      <c r="AG2345" s="253" t="str">
        <f t="shared" si="578"/>
        <v/>
      </c>
      <c r="AH2345" s="253" t="str">
        <f t="shared" si="579"/>
        <v/>
      </c>
      <c r="AI2345" s="253">
        <f t="shared" si="580"/>
        <v>3.6186190608852904E-7</v>
      </c>
      <c r="AJ2345" s="253" t="str">
        <f t="shared" si="581"/>
        <v/>
      </c>
      <c r="AK2345" s="253" t="str">
        <f t="shared" si="582"/>
        <v/>
      </c>
      <c r="AO2345" s="253">
        <v>1584</v>
      </c>
      <c r="AP2345" s="253">
        <f t="shared" si="583"/>
        <v>2985.2692031143397</v>
      </c>
      <c r="AQ2345" s="253">
        <f t="shared" si="584"/>
        <v>2.0391514994152068E-5</v>
      </c>
      <c r="AR2345" s="253">
        <f t="shared" si="585"/>
        <v>0.99025437923239079</v>
      </c>
      <c r="AS2345" s="253">
        <f>IF(OR(AR2345&lt;$T$757,AR2345&gt;$T$758),AQ2345,"")</f>
        <v>2.0391514994152068E-5</v>
      </c>
      <c r="AT2345" s="253" t="str">
        <f t="shared" si="586"/>
        <v/>
      </c>
      <c r="AU2345" s="253" t="str">
        <f t="shared" si="587"/>
        <v/>
      </c>
      <c r="AV2345" s="253">
        <f t="shared" si="588"/>
        <v>0</v>
      </c>
      <c r="AW2345" s="253">
        <f t="shared" si="589"/>
        <v>2.0391514994152068E-5</v>
      </c>
      <c r="AX2345" s="253" t="str">
        <f t="shared" si="590"/>
        <v/>
      </c>
      <c r="AZ2345" s="259"/>
      <c r="BA2345" s="259">
        <f>BA2344+$BD$753</f>
        <v>10.169599999999924</v>
      </c>
      <c r="BB2345" s="274">
        <f t="shared" si="573"/>
        <v>0.17916439820723404</v>
      </c>
      <c r="BC2345" s="259">
        <f t="shared" si="574"/>
        <v>3.4721991272784747E-4</v>
      </c>
      <c r="BD2345" s="259" t="str">
        <f t="shared" si="571"/>
        <v/>
      </c>
      <c r="BE2345" s="254" t="str">
        <f t="shared" si="572"/>
        <v/>
      </c>
    </row>
    <row r="2346" spans="1:57" ht="20.100000000000001" customHeight="1" x14ac:dyDescent="0.25">
      <c r="A2346" s="247">
        <v>1585</v>
      </c>
      <c r="B2346" s="247">
        <f>$B$755+(A2346*$B$758)</f>
        <v>5624.814186305508</v>
      </c>
      <c r="C2346" s="247">
        <f>_xlfn.NORM.DIST($B2346,$B$752,$B$753,0)</f>
        <v>1.0740050178118724E-5</v>
      </c>
      <c r="D2346" s="247">
        <f>_xlfn.NORM.DIST($B2346,$B$752,$B$753,1)</f>
        <v>0.99035813005464168</v>
      </c>
      <c r="E2346" s="247">
        <f>IF(OR(D2346&lt;$F$757,D2346&gt;$F$758),C2346,"")</f>
        <v>1.0740050178118724E-5</v>
      </c>
      <c r="F2346" s="247" t="str">
        <f>IF(AND(D2346&gt;$F$757,D2346&lt;$F$758),C2346,"")</f>
        <v/>
      </c>
      <c r="G2346" s="247" t="str">
        <f>IF(C2346=MAX($C$761:$C$2761),C2346,"")</f>
        <v/>
      </c>
      <c r="H2346" s="247">
        <f>_xlfn.NORM.DIST(B2346,$F$753,$F$754,0)</f>
        <v>0</v>
      </c>
      <c r="I2346" s="247">
        <f>IF(H2346=MAX($H$761:$H$2761),C2346,"")</f>
        <v>1.0740050178118724E-5</v>
      </c>
      <c r="J2346" s="247" t="str">
        <f>IF(I2346=MIN($I$761:$I$2761),I2346,"")</f>
        <v/>
      </c>
      <c r="K2346" s="247"/>
      <c r="L2346" s="247"/>
      <c r="M2346" s="247"/>
      <c r="N2346" s="247"/>
      <c r="O2346" s="247">
        <v>1585</v>
      </c>
      <c r="P2346" s="247">
        <f>$P$755+(O2346*$P$758)</f>
        <v>327.7889923593342</v>
      </c>
      <c r="Q2346" s="247">
        <f>_xlfn.NORM.DIST(P2346,P$752,P$753,0)</f>
        <v>1.8429778916215312E-4</v>
      </c>
      <c r="R2346" s="247">
        <f>_xlfn.NORM.DIST(P2346,P$752,P$753,1)</f>
        <v>0.99035813005464168</v>
      </c>
      <c r="S2346" s="253">
        <f>IF(OR(R2346&lt;$T$757,R2346&gt;$T$758),Q2346,"")</f>
        <v>1.8429778916215312E-4</v>
      </c>
      <c r="T2346" s="253" t="str">
        <f>IF(AND(R2346&gt;$T$757,R2346&lt;$T$758),Q2346,"")</f>
        <v/>
      </c>
      <c r="U2346" s="253" t="str">
        <f>IF(Q2346=MAX($Q$761:$Q$2761),Q2346,"")</f>
        <v/>
      </c>
      <c r="V2346" s="253">
        <f>_xlfn.NORM.DIST(P2346,$T$753,$T$754,0)</f>
        <v>4.2148837768669991E-99</v>
      </c>
      <c r="W2346" s="253" t="str">
        <f>IF(V2346=MAX($V$761:$V$2761),Q2346,"")</f>
        <v/>
      </c>
      <c r="X2346" s="253" t="str">
        <f t="shared" si="575"/>
        <v/>
      </c>
      <c r="AB2346" s="253">
        <v>1585</v>
      </c>
      <c r="AC2346" s="253">
        <f t="shared" si="591"/>
        <v>507.23090366143856</v>
      </c>
      <c r="AD2346" s="253">
        <f t="shared" si="576"/>
        <v>1.1909918375919312E-4</v>
      </c>
      <c r="AE2346" s="253">
        <f t="shared" si="577"/>
        <v>0.99035813005464168</v>
      </c>
      <c r="AF2346" s="253">
        <f>IF(OR(AE2346&lt;$T$757,AE2346&gt;$T$758),AD2346,"")</f>
        <v>1.1909918375919312E-4</v>
      </c>
      <c r="AG2346" s="253" t="str">
        <f t="shared" si="578"/>
        <v/>
      </c>
      <c r="AH2346" s="253" t="str">
        <f t="shared" si="579"/>
        <v/>
      </c>
      <c r="AI2346" s="253">
        <f t="shared" si="580"/>
        <v>3.5592820829097021E-7</v>
      </c>
      <c r="AJ2346" s="253" t="str">
        <f t="shared" si="581"/>
        <v/>
      </c>
      <c r="AK2346" s="253" t="str">
        <f t="shared" si="582"/>
        <v/>
      </c>
      <c r="AO2346" s="253">
        <v>1585</v>
      </c>
      <c r="AP2346" s="253">
        <f t="shared" si="583"/>
        <v>2990.3809654484394</v>
      </c>
      <c r="AQ2346" s="253">
        <f t="shared" si="584"/>
        <v>2.0201702492597274E-5</v>
      </c>
      <c r="AR2346" s="253">
        <f t="shared" si="585"/>
        <v>0.99035813005464168</v>
      </c>
      <c r="AS2346" s="253">
        <f>IF(OR(AR2346&lt;$T$757,AR2346&gt;$T$758),AQ2346,"")</f>
        <v>2.0201702492597274E-5</v>
      </c>
      <c r="AT2346" s="253" t="str">
        <f t="shared" si="586"/>
        <v/>
      </c>
      <c r="AU2346" s="253" t="str">
        <f t="shared" si="587"/>
        <v/>
      </c>
      <c r="AV2346" s="253">
        <f t="shared" si="588"/>
        <v>0</v>
      </c>
      <c r="AW2346" s="253">
        <f t="shared" si="589"/>
        <v>2.0201702492597274E-5</v>
      </c>
      <c r="AX2346" s="253" t="str">
        <f t="shared" si="590"/>
        <v/>
      </c>
      <c r="AZ2346" s="259"/>
      <c r="BA2346" s="259">
        <f>BA2345+$BD$753</f>
        <v>10.175999999999924</v>
      </c>
      <c r="BB2346" s="274">
        <f t="shared" si="573"/>
        <v>0.17881717829450619</v>
      </c>
      <c r="BC2346" s="259">
        <f t="shared" si="574"/>
        <v>3.4665521204749195E-4</v>
      </c>
      <c r="BD2346" s="259" t="str">
        <f t="shared" si="571"/>
        <v/>
      </c>
      <c r="BE2346" s="254" t="str">
        <f t="shared" si="572"/>
        <v/>
      </c>
    </row>
    <row r="2347" spans="1:57" ht="20.100000000000001" customHeight="1" x14ac:dyDescent="0.25">
      <c r="A2347" s="247">
        <v>1586</v>
      </c>
      <c r="B2347" s="247">
        <f>$B$755+(A2347*$B$758)</f>
        <v>5634.4292532906456</v>
      </c>
      <c r="C2347" s="247">
        <f>_xlfn.NORM.DIST($B2347,$B$752,$B$753,0)</f>
        <v>1.0639907190178789E-5</v>
      </c>
      <c r="D2347" s="247">
        <f>_xlfn.NORM.DIST($B2347,$B$752,$B$753,1)</f>
        <v>0.99046091430111638</v>
      </c>
      <c r="E2347" s="247">
        <f>IF(OR(D2347&lt;$F$757,D2347&gt;$F$758),C2347,"")</f>
        <v>1.0639907190178789E-5</v>
      </c>
      <c r="F2347" s="247" t="str">
        <f>IF(AND(D2347&gt;$F$757,D2347&lt;$F$758),C2347,"")</f>
        <v/>
      </c>
      <c r="G2347" s="247" t="str">
        <f>IF(C2347=MAX($C$761:$C$2761),C2347,"")</f>
        <v/>
      </c>
      <c r="H2347" s="247">
        <f>_xlfn.NORM.DIST(B2347,$F$753,$F$754,0)</f>
        <v>0</v>
      </c>
      <c r="I2347" s="247">
        <f>IF(H2347=MAX($H$761:$H$2761),C2347,"")</f>
        <v>1.0639907190178789E-5</v>
      </c>
      <c r="J2347" s="247" t="str">
        <f>IF(I2347=MIN($I$761:$I$2761),I2347,"")</f>
        <v/>
      </c>
      <c r="K2347" s="247"/>
      <c r="L2347" s="247"/>
      <c r="M2347" s="247"/>
      <c r="N2347" s="247"/>
      <c r="O2347" s="247">
        <v>1586</v>
      </c>
      <c r="P2347" s="247">
        <f>$P$755+(O2347*$P$758)</f>
        <v>328.34931542319634</v>
      </c>
      <c r="Q2347" s="247">
        <f>_xlfn.NORM.DIST(P2347,P$752,P$753,0)</f>
        <v>1.8257934921342501E-4</v>
      </c>
      <c r="R2347" s="247">
        <f>_xlfn.NORM.DIST(P2347,P$752,P$753,1)</f>
        <v>0.99046091430111638</v>
      </c>
      <c r="S2347" s="253">
        <f>IF(OR(R2347&lt;$T$757,R2347&gt;$T$758),Q2347,"")</f>
        <v>1.8257934921342501E-4</v>
      </c>
      <c r="T2347" s="253" t="str">
        <f>IF(AND(R2347&gt;$T$757,R2347&lt;$T$758),Q2347,"")</f>
        <v/>
      </c>
      <c r="U2347" s="253" t="str">
        <f>IF(Q2347=MAX($Q$761:$Q$2761),Q2347,"")</f>
        <v/>
      </c>
      <c r="V2347" s="253">
        <f>_xlfn.NORM.DIST(P2347,$T$753,$T$754,0)</f>
        <v>3.8751496477373645E-99</v>
      </c>
      <c r="W2347" s="253" t="str">
        <f>IF(V2347=MAX($V$761:$V$2761),Q2347,"")</f>
        <v/>
      </c>
      <c r="X2347" s="253" t="str">
        <f t="shared" si="575"/>
        <v/>
      </c>
      <c r="AB2347" s="253">
        <v>1586</v>
      </c>
      <c r="AC2347" s="253">
        <f t="shared" si="591"/>
        <v>508.09796503521898</v>
      </c>
      <c r="AD2347" s="253">
        <f t="shared" si="576"/>
        <v>1.1798867236259324E-4</v>
      </c>
      <c r="AE2347" s="253">
        <f t="shared" si="577"/>
        <v>0.99046091430111638</v>
      </c>
      <c r="AF2347" s="253">
        <f>IF(OR(AE2347&lt;$T$757,AE2347&gt;$T$758),AD2347,"")</f>
        <v>1.1798867236259324E-4</v>
      </c>
      <c r="AG2347" s="253" t="str">
        <f t="shared" si="578"/>
        <v/>
      </c>
      <c r="AH2347" s="253" t="str">
        <f t="shared" si="579"/>
        <v/>
      </c>
      <c r="AI2347" s="253">
        <f t="shared" si="580"/>
        <v>3.5008620798070749E-7</v>
      </c>
      <c r="AJ2347" s="253" t="str">
        <f t="shared" si="581"/>
        <v/>
      </c>
      <c r="AK2347" s="253" t="str">
        <f t="shared" si="582"/>
        <v/>
      </c>
      <c r="AO2347" s="253">
        <v>1586</v>
      </c>
      <c r="AP2347" s="253">
        <f t="shared" si="583"/>
        <v>2995.4927277825391</v>
      </c>
      <c r="AQ2347" s="253">
        <f t="shared" si="584"/>
        <v>2.0013336626932726E-5</v>
      </c>
      <c r="AR2347" s="253">
        <f t="shared" si="585"/>
        <v>0.99046091430111638</v>
      </c>
      <c r="AS2347" s="253">
        <f>IF(OR(AR2347&lt;$T$757,AR2347&gt;$T$758),AQ2347,"")</f>
        <v>2.0013336626932726E-5</v>
      </c>
      <c r="AT2347" s="253" t="str">
        <f t="shared" si="586"/>
        <v/>
      </c>
      <c r="AU2347" s="253" t="str">
        <f t="shared" si="587"/>
        <v/>
      </c>
      <c r="AV2347" s="253">
        <f t="shared" si="588"/>
        <v>0</v>
      </c>
      <c r="AW2347" s="253">
        <f t="shared" si="589"/>
        <v>2.0013336626932726E-5</v>
      </c>
      <c r="AX2347" s="253" t="str">
        <f t="shared" si="590"/>
        <v/>
      </c>
      <c r="AZ2347" s="259"/>
      <c r="BA2347" s="259">
        <f>BA2346+$BD$753</f>
        <v>10.182399999999923</v>
      </c>
      <c r="BB2347" s="274">
        <f t="shared" si="573"/>
        <v>0.1784705230824587</v>
      </c>
      <c r="BC2347" s="259">
        <f t="shared" si="574"/>
        <v>3.4609108773756003E-4</v>
      </c>
      <c r="BD2347" s="259" t="str">
        <f t="shared" si="571"/>
        <v/>
      </c>
      <c r="BE2347" s="254" t="str">
        <f t="shared" si="572"/>
        <v/>
      </c>
    </row>
    <row r="2348" spans="1:57" ht="20.100000000000001" customHeight="1" x14ac:dyDescent="0.25">
      <c r="A2348" s="248">
        <v>1587</v>
      </c>
      <c r="B2348" s="247">
        <f>$B$755+(A2348*$B$758)</f>
        <v>5644.0443202757833</v>
      </c>
      <c r="C2348" s="247">
        <f>_xlfn.NORM.DIST($B2348,$B$752,$B$753,0)</f>
        <v>1.0540529311375921E-5</v>
      </c>
      <c r="D2348" s="247">
        <f>_xlfn.NORM.DIST($B2348,$B$752,$B$753,1)</f>
        <v>0.99056273934753192</v>
      </c>
      <c r="E2348" s="247">
        <f>IF(OR(D2348&lt;$F$757,D2348&gt;$F$758),C2348,"")</f>
        <v>1.0540529311375921E-5</v>
      </c>
      <c r="F2348" s="247" t="str">
        <f>IF(AND(D2348&gt;$F$757,D2348&lt;$F$758),C2348,"")</f>
        <v/>
      </c>
      <c r="G2348" s="247" t="str">
        <f>IF(C2348=MAX($C$761:$C$2761),C2348,"")</f>
        <v/>
      </c>
      <c r="H2348" s="247">
        <f>_xlfn.NORM.DIST(B2348,$F$753,$F$754,0)</f>
        <v>0</v>
      </c>
      <c r="I2348" s="247">
        <f>IF(H2348=MAX($H$761:$H$2761),C2348,"")</f>
        <v>1.0540529311375921E-5</v>
      </c>
      <c r="J2348" s="247" t="str">
        <f>IF(I2348=MIN($I$761:$I$2761),I2348,"")</f>
        <v/>
      </c>
      <c r="K2348" s="247"/>
      <c r="L2348" s="247"/>
      <c r="M2348" s="247"/>
      <c r="N2348" s="247"/>
      <c r="O2348" s="248">
        <v>1587</v>
      </c>
      <c r="P2348" s="247">
        <f>$P$755+(O2348*$P$758)</f>
        <v>328.90963848705837</v>
      </c>
      <c r="Q2348" s="247">
        <f>_xlfn.NORM.DIST(P2348,P$752,P$753,0)</f>
        <v>1.8087403843263316E-4</v>
      </c>
      <c r="R2348" s="247">
        <f>_xlfn.NORM.DIST(P2348,P$752,P$753,1)</f>
        <v>0.99056273934753192</v>
      </c>
      <c r="S2348" s="253">
        <f>IF(OR(R2348&lt;$T$757,R2348&gt;$T$758),Q2348,"")</f>
        <v>1.8087403843263316E-4</v>
      </c>
      <c r="T2348" s="253" t="str">
        <f>IF(AND(R2348&gt;$T$757,R2348&lt;$T$758),Q2348,"")</f>
        <v/>
      </c>
      <c r="U2348" s="253" t="str">
        <f>IF(Q2348=MAX($Q$761:$Q$2761),Q2348,"")</f>
        <v/>
      </c>
      <c r="V2348" s="253">
        <f>_xlfn.NORM.DIST(P2348,$T$753,$T$754,0)</f>
        <v>3.5627422535688544E-99</v>
      </c>
      <c r="W2348" s="253" t="str">
        <f>IF(V2348=MAX($V$761:$V$2761),Q2348,"")</f>
        <v/>
      </c>
      <c r="X2348" s="253" t="str">
        <f t="shared" si="575"/>
        <v/>
      </c>
      <c r="AB2348" s="259">
        <v>1587</v>
      </c>
      <c r="AC2348" s="253">
        <f t="shared" si="591"/>
        <v>508.96502640899917</v>
      </c>
      <c r="AD2348" s="253">
        <f t="shared" si="576"/>
        <v>1.1688664545835639E-4</v>
      </c>
      <c r="AE2348" s="253">
        <f t="shared" si="577"/>
        <v>0.99056273934753192</v>
      </c>
      <c r="AF2348" s="253">
        <f>IF(OR(AE2348&lt;$T$757,AE2348&gt;$T$758),AD2348,"")</f>
        <v>1.1688664545835639E-4</v>
      </c>
      <c r="AG2348" s="253" t="str">
        <f t="shared" si="578"/>
        <v/>
      </c>
      <c r="AH2348" s="253" t="str">
        <f t="shared" si="579"/>
        <v/>
      </c>
      <c r="AI2348" s="253">
        <f t="shared" si="580"/>
        <v>3.4433458549640887E-7</v>
      </c>
      <c r="AJ2348" s="253" t="str">
        <f t="shared" si="581"/>
        <v/>
      </c>
      <c r="AK2348" s="253" t="str">
        <f t="shared" si="582"/>
        <v/>
      </c>
      <c r="AO2348" s="259">
        <v>1587</v>
      </c>
      <c r="AP2348" s="253">
        <f t="shared" si="583"/>
        <v>3000.6044901166388</v>
      </c>
      <c r="AQ2348" s="253">
        <f t="shared" si="584"/>
        <v>1.9826409907911321E-5</v>
      </c>
      <c r="AR2348" s="253">
        <f t="shared" si="585"/>
        <v>0.99056273934753192</v>
      </c>
      <c r="AS2348" s="253">
        <f>IF(OR(AR2348&lt;$T$757,AR2348&gt;$T$758),AQ2348,"")</f>
        <v>1.9826409907911321E-5</v>
      </c>
      <c r="AT2348" s="253" t="str">
        <f t="shared" si="586"/>
        <v/>
      </c>
      <c r="AU2348" s="253" t="str">
        <f t="shared" si="587"/>
        <v/>
      </c>
      <c r="AV2348" s="253">
        <f t="shared" si="588"/>
        <v>0</v>
      </c>
      <c r="AW2348" s="253">
        <f t="shared" si="589"/>
        <v>1.9826409907911321E-5</v>
      </c>
      <c r="AX2348" s="253" t="str">
        <f t="shared" si="590"/>
        <v/>
      </c>
      <c r="AZ2348" s="259"/>
      <c r="BA2348" s="259">
        <f>BA2347+$BD$753</f>
        <v>10.188799999999922</v>
      </c>
      <c r="BB2348" s="274">
        <f t="shared" si="573"/>
        <v>0.17812443199472114</v>
      </c>
      <c r="BC2348" s="259">
        <f t="shared" si="574"/>
        <v>3.4552754040387268E-4</v>
      </c>
      <c r="BD2348" s="259" t="str">
        <f t="shared" si="571"/>
        <v/>
      </c>
      <c r="BE2348" s="254" t="str">
        <f t="shared" si="572"/>
        <v/>
      </c>
    </row>
    <row r="2349" spans="1:57" ht="20.100000000000001" customHeight="1" x14ac:dyDescent="0.25">
      <c r="A2349" s="247">
        <v>1588</v>
      </c>
      <c r="B2349" s="247">
        <f>$B$755+(A2349*$B$758)</f>
        <v>5653.6593872609192</v>
      </c>
      <c r="C2349" s="247">
        <f>_xlfn.NORM.DIST($B2349,$B$752,$B$753,0)</f>
        <v>1.0441912560724002E-5</v>
      </c>
      <c r="D2349" s="247">
        <f>_xlfn.NORM.DIST($B2349,$B$752,$B$753,1)</f>
        <v>0.9906636125313244</v>
      </c>
      <c r="E2349" s="247">
        <f>IF(OR(D2349&lt;$F$757,D2349&gt;$F$758),C2349,"")</f>
        <v>1.0441912560724002E-5</v>
      </c>
      <c r="F2349" s="247" t="str">
        <f>IF(AND(D2349&gt;$F$757,D2349&lt;$F$758),C2349,"")</f>
        <v/>
      </c>
      <c r="G2349" s="247" t="str">
        <f>IF(C2349=MAX($C$761:$C$2761),C2349,"")</f>
        <v/>
      </c>
      <c r="H2349" s="247">
        <f>_xlfn.NORM.DIST(B2349,$F$753,$F$754,0)</f>
        <v>0</v>
      </c>
      <c r="I2349" s="247">
        <f>IF(H2349=MAX($H$761:$H$2761),C2349,"")</f>
        <v>1.0441912560724002E-5</v>
      </c>
      <c r="J2349" s="247" t="str">
        <f>IF(I2349=MIN($I$761:$I$2761),I2349,"")</f>
        <v/>
      </c>
      <c r="K2349" s="247"/>
      <c r="L2349" s="247"/>
      <c r="M2349" s="247"/>
      <c r="N2349" s="247"/>
      <c r="O2349" s="247">
        <v>1588</v>
      </c>
      <c r="P2349" s="247">
        <f>$P$755+(O2349*$P$758)</f>
        <v>329.46996155092052</v>
      </c>
      <c r="Q2349" s="247">
        <f>_xlfn.NORM.DIST(P2349,P$752,P$753,0)</f>
        <v>1.7918178850660072E-4</v>
      </c>
      <c r="R2349" s="247">
        <f>_xlfn.NORM.DIST(P2349,P$752,P$753,1)</f>
        <v>0.9906636125313244</v>
      </c>
      <c r="S2349" s="253">
        <f>IF(OR(R2349&lt;$T$757,R2349&gt;$T$758),Q2349,"")</f>
        <v>1.7918178850660072E-4</v>
      </c>
      <c r="T2349" s="253" t="str">
        <f>IF(AND(R2349&gt;$T$757,R2349&lt;$T$758),Q2349,"")</f>
        <v/>
      </c>
      <c r="U2349" s="253" t="str">
        <f>IF(Q2349=MAX($Q$761:$Q$2761),Q2349,"")</f>
        <v/>
      </c>
      <c r="V2349" s="253">
        <f>_xlfn.NORM.DIST(P2349,$T$753,$T$754,0)</f>
        <v>3.2754681575412215E-99</v>
      </c>
      <c r="W2349" s="253" t="str">
        <f>IF(V2349=MAX($V$761:$V$2761),Q2349,"")</f>
        <v/>
      </c>
      <c r="X2349" s="253" t="str">
        <f t="shared" si="575"/>
        <v/>
      </c>
      <c r="AB2349" s="253">
        <v>1588</v>
      </c>
      <c r="AC2349" s="253">
        <f t="shared" si="591"/>
        <v>509.83208778277935</v>
      </c>
      <c r="AD2349" s="253">
        <f t="shared" si="576"/>
        <v>1.1579305890030122E-4</v>
      </c>
      <c r="AE2349" s="253">
        <f t="shared" si="577"/>
        <v>0.9906636125313244</v>
      </c>
      <c r="AF2349" s="253">
        <f>IF(OR(AE2349&lt;$T$757,AE2349&gt;$T$758),AD2349,"")</f>
        <v>1.1579305890030122E-4</v>
      </c>
      <c r="AG2349" s="253" t="str">
        <f t="shared" si="578"/>
        <v/>
      </c>
      <c r="AH2349" s="253" t="str">
        <f t="shared" si="579"/>
        <v/>
      </c>
      <c r="AI2349" s="253">
        <f t="shared" si="580"/>
        <v>3.3867203854482036E-7</v>
      </c>
      <c r="AJ2349" s="253" t="str">
        <f t="shared" si="581"/>
        <v/>
      </c>
      <c r="AK2349" s="253" t="str">
        <f t="shared" si="582"/>
        <v/>
      </c>
      <c r="AO2349" s="253">
        <v>1588</v>
      </c>
      <c r="AP2349" s="253">
        <f t="shared" si="583"/>
        <v>3005.7162524507394</v>
      </c>
      <c r="AQ2349" s="253">
        <f t="shared" si="584"/>
        <v>1.9640914847421192E-5</v>
      </c>
      <c r="AR2349" s="253">
        <f t="shared" si="585"/>
        <v>0.9906636125313244</v>
      </c>
      <c r="AS2349" s="253">
        <f>IF(OR(AR2349&lt;$T$757,AR2349&gt;$T$758),AQ2349,"")</f>
        <v>1.9640914847421192E-5</v>
      </c>
      <c r="AT2349" s="253" t="str">
        <f t="shared" si="586"/>
        <v/>
      </c>
      <c r="AU2349" s="253" t="str">
        <f t="shared" si="587"/>
        <v/>
      </c>
      <c r="AV2349" s="253">
        <f t="shared" si="588"/>
        <v>0</v>
      </c>
      <c r="AW2349" s="253">
        <f t="shared" si="589"/>
        <v>1.9640914847421192E-5</v>
      </c>
      <c r="AX2349" s="253" t="str">
        <f t="shared" si="590"/>
        <v/>
      </c>
      <c r="AZ2349" s="259"/>
      <c r="BA2349" s="259">
        <f>BA2348+$BD$753</f>
        <v>10.195199999999922</v>
      </c>
      <c r="BB2349" s="274">
        <f t="shared" si="573"/>
        <v>0.17777890445431727</v>
      </c>
      <c r="BC2349" s="259">
        <f t="shared" si="574"/>
        <v>3.4496457064578379E-4</v>
      </c>
      <c r="BD2349" s="259" t="str">
        <f t="shared" si="571"/>
        <v/>
      </c>
      <c r="BE2349" s="254" t="str">
        <f t="shared" si="572"/>
        <v/>
      </c>
    </row>
    <row r="2350" spans="1:57" ht="20.100000000000001" customHeight="1" x14ac:dyDescent="0.25">
      <c r="A2350" s="247">
        <v>1589</v>
      </c>
      <c r="B2350" s="247">
        <f>$B$755+(A2350*$B$758)</f>
        <v>5663.2744542460568</v>
      </c>
      <c r="C2350" s="247">
        <f>_xlfn.NORM.DIST($B2350,$B$752,$B$753,0)</f>
        <v>1.0344052958088342E-5</v>
      </c>
      <c r="D2350" s="247">
        <f>_xlfn.NORM.DIST($B2350,$B$752,$B$753,1)</f>
        <v>0.99076354115165666</v>
      </c>
      <c r="E2350" s="247">
        <f>IF(OR(D2350&lt;$F$757,D2350&gt;$F$758),C2350,"")</f>
        <v>1.0344052958088342E-5</v>
      </c>
      <c r="F2350" s="247" t="str">
        <f>IF(AND(D2350&gt;$F$757,D2350&lt;$F$758),C2350,"")</f>
        <v/>
      </c>
      <c r="G2350" s="247" t="str">
        <f>IF(C2350=MAX($C$761:$C$2761),C2350,"")</f>
        <v/>
      </c>
      <c r="H2350" s="247">
        <f>_xlfn.NORM.DIST(B2350,$F$753,$F$754,0)</f>
        <v>0</v>
      </c>
      <c r="I2350" s="247">
        <f>IF(H2350=MAX($H$761:$H$2761),C2350,"")</f>
        <v>1.0344052958088342E-5</v>
      </c>
      <c r="J2350" s="247" t="str">
        <f>IF(I2350=MIN($I$761:$I$2761),I2350,"")</f>
        <v/>
      </c>
      <c r="K2350" s="247"/>
      <c r="L2350" s="247"/>
      <c r="M2350" s="247"/>
      <c r="N2350" s="247"/>
      <c r="O2350" s="247">
        <v>1589</v>
      </c>
      <c r="P2350" s="247">
        <f>$P$755+(O2350*$P$758)</f>
        <v>330.03028461478266</v>
      </c>
      <c r="Q2350" s="247">
        <f>_xlfn.NORM.DIST(P2350,P$752,P$753,0)</f>
        <v>1.7750253113676221E-4</v>
      </c>
      <c r="R2350" s="247">
        <f>_xlfn.NORM.DIST(P2350,P$752,P$753,1)</f>
        <v>0.99076354115165677</v>
      </c>
      <c r="S2350" s="253">
        <f>IF(OR(R2350&lt;$T$757,R2350&gt;$T$758),Q2350,"")</f>
        <v>1.7750253113676221E-4</v>
      </c>
      <c r="T2350" s="253" t="str">
        <f>IF(AND(R2350&gt;$T$757,R2350&lt;$T$758),Q2350,"")</f>
        <v/>
      </c>
      <c r="U2350" s="253" t="str">
        <f>IF(Q2350=MAX($Q$761:$Q$2761),Q2350,"")</f>
        <v/>
      </c>
      <c r="V2350" s="253">
        <f>_xlfn.NORM.DIST(P2350,$T$753,$T$754,0)</f>
        <v>3.011309612034702E-99</v>
      </c>
      <c r="W2350" s="253" t="str">
        <f>IF(V2350=MAX($V$761:$V$2761),Q2350,"")</f>
        <v/>
      </c>
      <c r="X2350" s="253" t="str">
        <f t="shared" si="575"/>
        <v/>
      </c>
      <c r="AB2350" s="253">
        <v>1589</v>
      </c>
      <c r="AC2350" s="253">
        <f t="shared" si="591"/>
        <v>510.69914915655954</v>
      </c>
      <c r="AD2350" s="253">
        <f t="shared" si="576"/>
        <v>1.1470786855168904E-4</v>
      </c>
      <c r="AE2350" s="253">
        <f t="shared" si="577"/>
        <v>0.99076354115165666</v>
      </c>
      <c r="AF2350" s="253">
        <f>IF(OR(AE2350&lt;$T$757,AE2350&gt;$T$758),AD2350,"")</f>
        <v>1.1470786855168904E-4</v>
      </c>
      <c r="AG2350" s="253" t="str">
        <f t="shared" si="578"/>
        <v/>
      </c>
      <c r="AH2350" s="253" t="str">
        <f t="shared" si="579"/>
        <v/>
      </c>
      <c r="AI2350" s="253">
        <f t="shared" si="580"/>
        <v>3.3309728199808361E-7</v>
      </c>
      <c r="AJ2350" s="253" t="str">
        <f t="shared" si="581"/>
        <v/>
      </c>
      <c r="AK2350" s="253" t="str">
        <f t="shared" si="582"/>
        <v/>
      </c>
      <c r="AO2350" s="253">
        <v>1589</v>
      </c>
      <c r="AP2350" s="253">
        <f t="shared" si="583"/>
        <v>3010.8280147848391</v>
      </c>
      <c r="AQ2350" s="253">
        <f t="shared" si="584"/>
        <v>1.9456843958952052E-5</v>
      </c>
      <c r="AR2350" s="253">
        <f t="shared" si="585"/>
        <v>0.99076354115165666</v>
      </c>
      <c r="AS2350" s="253">
        <f>IF(OR(AR2350&lt;$T$757,AR2350&gt;$T$758),AQ2350,"")</f>
        <v>1.9456843958952052E-5</v>
      </c>
      <c r="AT2350" s="253" t="str">
        <f t="shared" si="586"/>
        <v/>
      </c>
      <c r="AU2350" s="253" t="str">
        <f t="shared" si="587"/>
        <v/>
      </c>
      <c r="AV2350" s="253">
        <f t="shared" si="588"/>
        <v>0</v>
      </c>
      <c r="AW2350" s="253">
        <f t="shared" si="589"/>
        <v>1.9456843958952052E-5</v>
      </c>
      <c r="AX2350" s="253" t="str">
        <f t="shared" si="590"/>
        <v/>
      </c>
      <c r="AZ2350" s="259"/>
      <c r="BA2350" s="259">
        <f>BA2349+$BD$753</f>
        <v>10.201599999999921</v>
      </c>
      <c r="BB2350" s="274">
        <f t="shared" si="573"/>
        <v>0.17743393988367148</v>
      </c>
      <c r="BC2350" s="259">
        <f t="shared" si="574"/>
        <v>3.4440217905698511E-4</v>
      </c>
      <c r="BD2350" s="259" t="str">
        <f t="shared" si="571"/>
        <v/>
      </c>
      <c r="BE2350" s="254" t="str">
        <f t="shared" si="572"/>
        <v/>
      </c>
    </row>
    <row r="2351" spans="1:57" ht="20.100000000000001" customHeight="1" x14ac:dyDescent="0.25">
      <c r="A2351" s="247">
        <v>1590</v>
      </c>
      <c r="B2351" s="247">
        <f>$B$755+(A2351*$B$758)</f>
        <v>5672.8895212311945</v>
      </c>
      <c r="C2351" s="247">
        <f>_xlfn.NORM.DIST($B2351,$B$752,$B$753,0)</f>
        <v>1.0246946524431304E-5</v>
      </c>
      <c r="D2351" s="247">
        <f>_xlfn.NORM.DIST($B2351,$B$752,$B$753,1)</f>
        <v>0.99086253246942735</v>
      </c>
      <c r="E2351" s="247">
        <f>IF(OR(D2351&lt;$F$757,D2351&gt;$F$758),C2351,"")</f>
        <v>1.0246946524431304E-5</v>
      </c>
      <c r="F2351" s="247" t="str">
        <f>IF(AND(D2351&gt;$F$757,D2351&lt;$F$758),C2351,"")</f>
        <v/>
      </c>
      <c r="G2351" s="247" t="str">
        <f>IF(C2351=MAX($C$761:$C$2761),C2351,"")</f>
        <v/>
      </c>
      <c r="H2351" s="247">
        <f>_xlfn.NORM.DIST(B2351,$F$753,$F$754,0)</f>
        <v>0</v>
      </c>
      <c r="I2351" s="247">
        <f>IF(H2351=MAX($H$761:$H$2761),C2351,"")</f>
        <v>1.0246946524431304E-5</v>
      </c>
      <c r="J2351" s="247" t="str">
        <f>IF(I2351=MIN($I$761:$I$2761),I2351,"")</f>
        <v/>
      </c>
      <c r="K2351" s="247"/>
      <c r="L2351" s="247"/>
      <c r="M2351" s="247"/>
      <c r="N2351" s="247"/>
      <c r="O2351" s="247">
        <v>1590</v>
      </c>
      <c r="P2351" s="247">
        <f>$P$755+(O2351*$P$758)</f>
        <v>330.59060767864469</v>
      </c>
      <c r="Q2351" s="247">
        <f>_xlfn.NORM.DIST(P2351,P$752,P$753,0)</f>
        <v>1.7583619804337772E-4</v>
      </c>
      <c r="R2351" s="247">
        <f>_xlfn.NORM.DIST(P2351,P$752,P$753,1)</f>
        <v>0.99086253246942735</v>
      </c>
      <c r="S2351" s="253">
        <f>IF(OR(R2351&lt;$T$757,R2351&gt;$T$758),Q2351,"")</f>
        <v>1.7583619804337772E-4</v>
      </c>
      <c r="T2351" s="253" t="str">
        <f>IF(AND(R2351&gt;$T$757,R2351&lt;$T$758),Q2351,"")</f>
        <v/>
      </c>
      <c r="U2351" s="253" t="str">
        <f>IF(Q2351=MAX($Q$761:$Q$2761),Q2351,"")</f>
        <v/>
      </c>
      <c r="V2351" s="253">
        <f>_xlfn.NORM.DIST(P2351,$T$753,$T$754,0)</f>
        <v>2.7684105162328916E-99</v>
      </c>
      <c r="W2351" s="253" t="str">
        <f>IF(V2351=MAX($V$761:$V$2761),Q2351,"")</f>
        <v/>
      </c>
      <c r="X2351" s="253" t="str">
        <f t="shared" si="575"/>
        <v/>
      </c>
      <c r="AB2351" s="253">
        <v>1590</v>
      </c>
      <c r="AC2351" s="253">
        <f t="shared" si="591"/>
        <v>511.56621053033973</v>
      </c>
      <c r="AD2351" s="253">
        <f t="shared" si="576"/>
        <v>1.1363103028794592E-4</v>
      </c>
      <c r="AE2351" s="253">
        <f t="shared" si="577"/>
        <v>0.99086253246942735</v>
      </c>
      <c r="AF2351" s="253">
        <f>IF(OR(AE2351&lt;$T$757,AE2351&gt;$T$758),AD2351,"")</f>
        <v>1.1363103028794592E-4</v>
      </c>
      <c r="AG2351" s="253" t="str">
        <f t="shared" si="578"/>
        <v/>
      </c>
      <c r="AH2351" s="253" t="str">
        <f t="shared" si="579"/>
        <v/>
      </c>
      <c r="AI2351" s="253">
        <f t="shared" si="580"/>
        <v>3.2760904769302599E-7</v>
      </c>
      <c r="AJ2351" s="253" t="str">
        <f t="shared" si="581"/>
        <v/>
      </c>
      <c r="AK2351" s="253" t="str">
        <f t="shared" si="582"/>
        <v/>
      </c>
      <c r="AO2351" s="253">
        <v>1590</v>
      </c>
      <c r="AP2351" s="253">
        <f t="shared" si="583"/>
        <v>3015.9397771189388</v>
      </c>
      <c r="AQ2351" s="253">
        <f t="shared" si="584"/>
        <v>1.9274189758057065E-5</v>
      </c>
      <c r="AR2351" s="253">
        <f t="shared" si="585"/>
        <v>0.99086253246942735</v>
      </c>
      <c r="AS2351" s="253">
        <f>IF(OR(AR2351&lt;$T$757,AR2351&gt;$T$758),AQ2351,"")</f>
        <v>1.9274189758057065E-5</v>
      </c>
      <c r="AT2351" s="253" t="str">
        <f t="shared" si="586"/>
        <v/>
      </c>
      <c r="AU2351" s="253" t="str">
        <f t="shared" si="587"/>
        <v/>
      </c>
      <c r="AV2351" s="253">
        <f t="shared" si="588"/>
        <v>0</v>
      </c>
      <c r="AW2351" s="253">
        <f t="shared" si="589"/>
        <v>1.9274189758057065E-5</v>
      </c>
      <c r="AX2351" s="253" t="str">
        <f t="shared" si="590"/>
        <v/>
      </c>
      <c r="AZ2351" s="259"/>
      <c r="BA2351" s="259">
        <f>BA2350+$BD$753</f>
        <v>10.20799999999992</v>
      </c>
      <c r="BB2351" s="274">
        <f t="shared" si="573"/>
        <v>0.1770895377046145</v>
      </c>
      <c r="BC2351" s="259">
        <f t="shared" si="574"/>
        <v>3.4384036622617242E-4</v>
      </c>
      <c r="BD2351" s="259" t="str">
        <f t="shared" si="571"/>
        <v/>
      </c>
      <c r="BE2351" s="254" t="str">
        <f t="shared" si="572"/>
        <v/>
      </c>
    </row>
    <row r="2352" spans="1:57" ht="20.100000000000001" customHeight="1" x14ac:dyDescent="0.25">
      <c r="A2352" s="247">
        <v>1591</v>
      </c>
      <c r="B2352" s="247">
        <f>$B$755+(A2352*$B$758)</f>
        <v>5682.5045882163322</v>
      </c>
      <c r="C2352" s="247">
        <f>_xlfn.NORM.DIST($B2352,$B$752,$B$753,0)</f>
        <v>1.0150589282055455E-5</v>
      </c>
      <c r="D2352" s="247">
        <f>_xlfn.NORM.DIST($B2352,$B$752,$B$753,1)</f>
        <v>0.9909605937072824</v>
      </c>
      <c r="E2352" s="247">
        <f>IF(OR(D2352&lt;$F$757,D2352&gt;$F$758),C2352,"")</f>
        <v>1.0150589282055455E-5</v>
      </c>
      <c r="F2352" s="247" t="str">
        <f>IF(AND(D2352&gt;$F$757,D2352&lt;$F$758),C2352,"")</f>
        <v/>
      </c>
      <c r="G2352" s="247" t="str">
        <f>IF(C2352=MAX($C$761:$C$2761),C2352,"")</f>
        <v/>
      </c>
      <c r="H2352" s="247">
        <f>_xlfn.NORM.DIST(B2352,$F$753,$F$754,0)</f>
        <v>0</v>
      </c>
      <c r="I2352" s="247">
        <f>IF(H2352=MAX($H$761:$H$2761),C2352,"")</f>
        <v>1.0150589282055455E-5</v>
      </c>
      <c r="J2352" s="247" t="str">
        <f>IF(I2352=MIN($I$761:$I$2761),I2352,"")</f>
        <v/>
      </c>
      <c r="K2352" s="247"/>
      <c r="L2352" s="247"/>
      <c r="M2352" s="247"/>
      <c r="N2352" s="247"/>
      <c r="O2352" s="247">
        <v>1591</v>
      </c>
      <c r="P2352" s="247">
        <f>$P$755+(O2352*$P$758)</f>
        <v>331.15093074250683</v>
      </c>
      <c r="Q2352" s="247">
        <f>_xlfn.NORM.DIST(P2352,P$752,P$753,0)</f>
        <v>1.7418272096970331E-4</v>
      </c>
      <c r="R2352" s="247">
        <f>_xlfn.NORM.DIST(P2352,P$752,P$753,1)</f>
        <v>0.9909605937072824</v>
      </c>
      <c r="S2352" s="253">
        <f>IF(OR(R2352&lt;$T$757,R2352&gt;$T$758),Q2352,"")</f>
        <v>1.7418272096970331E-4</v>
      </c>
      <c r="T2352" s="253" t="str">
        <f>IF(AND(R2352&gt;$T$757,R2352&lt;$T$758),Q2352,"")</f>
        <v/>
      </c>
      <c r="U2352" s="253" t="str">
        <f>IF(Q2352=MAX($Q$761:$Q$2761),Q2352,"")</f>
        <v/>
      </c>
      <c r="V2352" s="253">
        <f>_xlfn.NORM.DIST(P2352,$T$753,$T$754,0)</f>
        <v>2.5450634937015265E-99</v>
      </c>
      <c r="W2352" s="253" t="str">
        <f>IF(V2352=MAX($V$761:$V$2761),Q2352,"")</f>
        <v/>
      </c>
      <c r="X2352" s="253" t="str">
        <f t="shared" si="575"/>
        <v/>
      </c>
      <c r="AB2352" s="253">
        <v>1591</v>
      </c>
      <c r="AC2352" s="253">
        <f t="shared" si="591"/>
        <v>512.43327190412015</v>
      </c>
      <c r="AD2352" s="253">
        <f t="shared" si="576"/>
        <v>1.1256249999935995E-4</v>
      </c>
      <c r="AE2352" s="253">
        <f t="shared" si="577"/>
        <v>0.9909605937072824</v>
      </c>
      <c r="AF2352" s="253">
        <f>IF(OR(AE2352&lt;$T$757,AE2352&gt;$T$758),AD2352,"")</f>
        <v>1.1256249999935995E-4</v>
      </c>
      <c r="AG2352" s="253" t="str">
        <f t="shared" si="578"/>
        <v/>
      </c>
      <c r="AH2352" s="253" t="str">
        <f t="shared" si="579"/>
        <v/>
      </c>
      <c r="AI2352" s="253">
        <f t="shared" si="580"/>
        <v>3.2220608423240107E-7</v>
      </c>
      <c r="AJ2352" s="253" t="str">
        <f t="shared" si="581"/>
        <v/>
      </c>
      <c r="AK2352" s="253" t="str">
        <f t="shared" si="582"/>
        <v/>
      </c>
      <c r="AO2352" s="253">
        <v>1591</v>
      </c>
      <c r="AP2352" s="253">
        <f t="shared" si="583"/>
        <v>3021.0515394530385</v>
      </c>
      <c r="AQ2352" s="253">
        <f t="shared" si="584"/>
        <v>1.9092944762810224E-5</v>
      </c>
      <c r="AR2352" s="253">
        <f t="shared" si="585"/>
        <v>0.9909605937072824</v>
      </c>
      <c r="AS2352" s="253">
        <f>IF(OR(AR2352&lt;$T$757,AR2352&gt;$T$758),AQ2352,"")</f>
        <v>1.9092944762810224E-5</v>
      </c>
      <c r="AT2352" s="253" t="str">
        <f t="shared" si="586"/>
        <v/>
      </c>
      <c r="AU2352" s="253" t="str">
        <f t="shared" si="587"/>
        <v/>
      </c>
      <c r="AV2352" s="253">
        <f t="shared" si="588"/>
        <v>0</v>
      </c>
      <c r="AW2352" s="253">
        <f t="shared" si="589"/>
        <v>1.9092944762810224E-5</v>
      </c>
      <c r="AX2352" s="253" t="str">
        <f t="shared" si="590"/>
        <v/>
      </c>
      <c r="AZ2352" s="259"/>
      <c r="BA2352" s="259">
        <f>BA2351+$BD$753</f>
        <v>10.21439999999992</v>
      </c>
      <c r="BB2352" s="274">
        <f t="shared" si="573"/>
        <v>0.17674569733838832</v>
      </c>
      <c r="BC2352" s="259">
        <f t="shared" si="574"/>
        <v>3.4327913273612953E-4</v>
      </c>
      <c r="BD2352" s="259" t="str">
        <f t="shared" si="571"/>
        <v/>
      </c>
      <c r="BE2352" s="254" t="str">
        <f t="shared" si="572"/>
        <v/>
      </c>
    </row>
    <row r="2353" spans="1:57" ht="20.100000000000001" customHeight="1" x14ac:dyDescent="0.25">
      <c r="A2353" s="247">
        <v>1592</v>
      </c>
      <c r="B2353" s="247">
        <f>$B$755+(A2353*$B$758)</f>
        <v>5692.1196552014699</v>
      </c>
      <c r="C2353" s="247">
        <f>_xlfn.NORM.DIST($B2353,$B$752,$B$753,0)</f>
        <v>1.0054977254844343E-5</v>
      </c>
      <c r="D2353" s="247">
        <f>_xlfn.NORM.DIST($B2353,$B$752,$B$753,1)</f>
        <v>0.99105773204962955</v>
      </c>
      <c r="E2353" s="247">
        <f>IF(OR(D2353&lt;$F$757,D2353&gt;$F$758),C2353,"")</f>
        <v>1.0054977254844343E-5</v>
      </c>
      <c r="F2353" s="247" t="str">
        <f>IF(AND(D2353&gt;$F$757,D2353&lt;$F$758),C2353,"")</f>
        <v/>
      </c>
      <c r="G2353" s="247" t="str">
        <f>IF(C2353=MAX($C$761:$C$2761),C2353,"")</f>
        <v/>
      </c>
      <c r="H2353" s="247">
        <f>_xlfn.NORM.DIST(B2353,$F$753,$F$754,0)</f>
        <v>0</v>
      </c>
      <c r="I2353" s="247">
        <f>IF(H2353=MAX($H$761:$H$2761),C2353,"")</f>
        <v>1.0054977254844343E-5</v>
      </c>
      <c r="J2353" s="247" t="str">
        <f>IF(I2353=MIN($I$761:$I$2761),I2353,"")</f>
        <v/>
      </c>
      <c r="K2353" s="247"/>
      <c r="L2353" s="247"/>
      <c r="M2353" s="247"/>
      <c r="N2353" s="247"/>
      <c r="O2353" s="247">
        <v>1592</v>
      </c>
      <c r="P2353" s="247">
        <f>$P$755+(O2353*$P$758)</f>
        <v>331.71125380636897</v>
      </c>
      <c r="Q2353" s="247">
        <f>_xlfn.NORM.DIST(P2353,P$752,P$753,0)</f>
        <v>1.7254203168612622E-4</v>
      </c>
      <c r="R2353" s="247">
        <f>_xlfn.NORM.DIST(P2353,P$752,P$753,1)</f>
        <v>0.99105773204962955</v>
      </c>
      <c r="S2353" s="253">
        <f>IF(OR(R2353&lt;$T$757,R2353&gt;$T$758),Q2353,"")</f>
        <v>1.7254203168612622E-4</v>
      </c>
      <c r="T2353" s="253" t="str">
        <f>IF(AND(R2353&gt;$T$757,R2353&lt;$T$758),Q2353,"")</f>
        <v/>
      </c>
      <c r="U2353" s="253" t="str">
        <f>IF(Q2353=MAX($Q$761:$Q$2761),Q2353,"")</f>
        <v/>
      </c>
      <c r="V2353" s="253">
        <f>_xlfn.NORM.DIST(P2353,$T$753,$T$754,0)</f>
        <v>2.3396980008021875E-99</v>
      </c>
      <c r="W2353" s="253" t="str">
        <f>IF(V2353=MAX($V$761:$V$2761),Q2353,"")</f>
        <v/>
      </c>
      <c r="X2353" s="253" t="str">
        <f t="shared" si="575"/>
        <v/>
      </c>
      <c r="AB2353" s="253">
        <v>1592</v>
      </c>
      <c r="AC2353" s="253">
        <f t="shared" si="591"/>
        <v>513.30033327790034</v>
      </c>
      <c r="AD2353" s="253">
        <f t="shared" si="576"/>
        <v>1.1150223359375194E-4</v>
      </c>
      <c r="AE2353" s="253">
        <f t="shared" si="577"/>
        <v>0.99105773204962955</v>
      </c>
      <c r="AF2353" s="253">
        <f>IF(OR(AE2353&lt;$T$757,AE2353&gt;$T$758),AD2353,"")</f>
        <v>1.1150223359375194E-4</v>
      </c>
      <c r="AG2353" s="253" t="str">
        <f t="shared" si="578"/>
        <v/>
      </c>
      <c r="AH2353" s="253" t="str">
        <f t="shared" si="579"/>
        <v/>
      </c>
      <c r="AI2353" s="253">
        <f t="shared" si="580"/>
        <v>3.1688715678808452E-7</v>
      </c>
      <c r="AJ2353" s="253" t="str">
        <f t="shared" si="581"/>
        <v/>
      </c>
      <c r="AK2353" s="253" t="str">
        <f t="shared" si="582"/>
        <v/>
      </c>
      <c r="AO2353" s="253">
        <v>1592</v>
      </c>
      <c r="AP2353" s="253">
        <f t="shared" si="583"/>
        <v>3026.1633017871382</v>
      </c>
      <c r="AQ2353" s="253">
        <f t="shared" si="584"/>
        <v>1.8913101494259374E-5</v>
      </c>
      <c r="AR2353" s="253">
        <f t="shared" si="585"/>
        <v>0.99105773204962955</v>
      </c>
      <c r="AS2353" s="253">
        <f>IF(OR(AR2353&lt;$T$757,AR2353&gt;$T$758),AQ2353,"")</f>
        <v>1.8913101494259374E-5</v>
      </c>
      <c r="AT2353" s="253" t="str">
        <f t="shared" si="586"/>
        <v/>
      </c>
      <c r="AU2353" s="253" t="str">
        <f t="shared" si="587"/>
        <v/>
      </c>
      <c r="AV2353" s="253">
        <f t="shared" si="588"/>
        <v>0</v>
      </c>
      <c r="AW2353" s="253">
        <f t="shared" si="589"/>
        <v>1.8913101494259374E-5</v>
      </c>
      <c r="AX2353" s="253" t="str">
        <f t="shared" si="590"/>
        <v/>
      </c>
      <c r="AZ2353" s="259"/>
      <c r="BA2353" s="259">
        <f>BA2352+$BD$753</f>
        <v>10.220799999999919</v>
      </c>
      <c r="BB2353" s="274">
        <f t="shared" si="573"/>
        <v>0.17640241820565219</v>
      </c>
      <c r="BC2353" s="259">
        <f t="shared" si="574"/>
        <v>3.427184791640614E-4</v>
      </c>
      <c r="BD2353" s="259" t="str">
        <f t="shared" si="571"/>
        <v/>
      </c>
      <c r="BE2353" s="254" t="str">
        <f t="shared" si="572"/>
        <v/>
      </c>
    </row>
    <row r="2354" spans="1:57" ht="20.100000000000001" customHeight="1" x14ac:dyDescent="0.25">
      <c r="A2354" s="247">
        <v>1593</v>
      </c>
      <c r="B2354" s="247">
        <f>$B$755+(A2354*$B$758)</f>
        <v>5701.7347221866075</v>
      </c>
      <c r="C2354" s="247">
        <f>_xlfn.NORM.DIST($B2354,$B$752,$B$753,0)</f>
        <v>9.9601064685009157E-6</v>
      </c>
      <c r="D2354" s="247">
        <f>_xlfn.NORM.DIST($B2354,$B$752,$B$753,1)</f>
        <v>0.99115395464265443</v>
      </c>
      <c r="E2354" s="247">
        <f>IF(OR(D2354&lt;$F$757,D2354&gt;$F$758),C2354,"")</f>
        <v>9.9601064685009157E-6</v>
      </c>
      <c r="F2354" s="247" t="str">
        <f>IF(AND(D2354&gt;$F$757,D2354&lt;$F$758),C2354,"")</f>
        <v/>
      </c>
      <c r="G2354" s="247" t="str">
        <f>IF(C2354=MAX($C$761:$C$2761),C2354,"")</f>
        <v/>
      </c>
      <c r="H2354" s="247">
        <f>_xlfn.NORM.DIST(B2354,$F$753,$F$754,0)</f>
        <v>0</v>
      </c>
      <c r="I2354" s="247">
        <f>IF(H2354=MAX($H$761:$H$2761),C2354,"")</f>
        <v>9.9601064685009157E-6</v>
      </c>
      <c r="J2354" s="247" t="str">
        <f>IF(I2354=MIN($I$761:$I$2761),I2354,"")</f>
        <v/>
      </c>
      <c r="K2354" s="247"/>
      <c r="L2354" s="247"/>
      <c r="M2354" s="247"/>
      <c r="N2354" s="247"/>
      <c r="O2354" s="247">
        <v>1593</v>
      </c>
      <c r="P2354" s="247">
        <f>$P$755+(O2354*$P$758)</f>
        <v>332.27157687023112</v>
      </c>
      <c r="Q2354" s="247">
        <f>_xlfn.NORM.DIST(P2354,P$752,P$753,0)</f>
        <v>1.7091406199425333E-4</v>
      </c>
      <c r="R2354" s="247">
        <f>_xlfn.NORM.DIST(P2354,P$752,P$753,1)</f>
        <v>0.99115395464265443</v>
      </c>
      <c r="S2354" s="253">
        <f>IF(OR(R2354&lt;$T$757,R2354&gt;$T$758),Q2354,"")</f>
        <v>1.7091406199425333E-4</v>
      </c>
      <c r="T2354" s="253" t="str">
        <f>IF(AND(R2354&gt;$T$757,R2354&lt;$T$758),Q2354,"")</f>
        <v/>
      </c>
      <c r="U2354" s="253" t="str">
        <f>IF(Q2354=MAX($Q$761:$Q$2761),Q2354,"")</f>
        <v/>
      </c>
      <c r="V2354" s="253">
        <f>_xlfn.NORM.DIST(P2354,$T$753,$T$754,0)</f>
        <v>2.1508693838947231E-99</v>
      </c>
      <c r="W2354" s="253" t="str">
        <f>IF(V2354=MAX($V$761:$V$2761),Q2354,"")</f>
        <v/>
      </c>
      <c r="X2354" s="253" t="str">
        <f t="shared" si="575"/>
        <v/>
      </c>
      <c r="AB2354" s="253">
        <v>1593</v>
      </c>
      <c r="AC2354" s="253">
        <f t="shared" si="591"/>
        <v>514.16739465168052</v>
      </c>
      <c r="AD2354" s="253">
        <f t="shared" si="576"/>
        <v>1.1045018699911724E-4</v>
      </c>
      <c r="AE2354" s="253">
        <f t="shared" si="577"/>
        <v>0.99115395464265443</v>
      </c>
      <c r="AF2354" s="253">
        <f>IF(OR(AE2354&lt;$T$757,AE2354&gt;$T$758),AD2354,"")</f>
        <v>1.1045018699911724E-4</v>
      </c>
      <c r="AG2354" s="253" t="str">
        <f t="shared" si="578"/>
        <v/>
      </c>
      <c r="AH2354" s="253" t="str">
        <f t="shared" si="579"/>
        <v/>
      </c>
      <c r="AI2354" s="253">
        <f t="shared" si="580"/>
        <v>3.1165104690617564E-7</v>
      </c>
      <c r="AJ2354" s="253" t="str">
        <f t="shared" si="581"/>
        <v/>
      </c>
      <c r="AK2354" s="253" t="str">
        <f t="shared" si="582"/>
        <v/>
      </c>
      <c r="AO2354" s="253">
        <v>1593</v>
      </c>
      <c r="AP2354" s="253">
        <f t="shared" si="583"/>
        <v>3031.2750641212388</v>
      </c>
      <c r="AQ2354" s="253">
        <f t="shared" si="584"/>
        <v>1.8734652476874553E-5</v>
      </c>
      <c r="AR2354" s="253">
        <f t="shared" si="585"/>
        <v>0.99115395464265443</v>
      </c>
      <c r="AS2354" s="253">
        <f>IF(OR(AR2354&lt;$T$757,AR2354&gt;$T$758),AQ2354,"")</f>
        <v>1.8734652476874553E-5</v>
      </c>
      <c r="AT2354" s="253" t="str">
        <f t="shared" si="586"/>
        <v/>
      </c>
      <c r="AU2354" s="253" t="str">
        <f t="shared" si="587"/>
        <v/>
      </c>
      <c r="AV2354" s="253">
        <f t="shared" si="588"/>
        <v>0</v>
      </c>
      <c r="AW2354" s="253">
        <f t="shared" si="589"/>
        <v>1.8734652476874553E-5</v>
      </c>
      <c r="AX2354" s="253" t="str">
        <f t="shared" si="590"/>
        <v/>
      </c>
      <c r="AZ2354" s="259"/>
      <c r="BA2354" s="259">
        <f>BA2353+$BD$753</f>
        <v>10.227199999999918</v>
      </c>
      <c r="BB2354" s="274">
        <f t="shared" si="573"/>
        <v>0.17605969972648813</v>
      </c>
      <c r="BC2354" s="259">
        <f t="shared" si="574"/>
        <v>3.4215840608184389E-4</v>
      </c>
      <c r="BD2354" s="259" t="str">
        <f t="shared" si="571"/>
        <v/>
      </c>
      <c r="BE2354" s="254" t="str">
        <f t="shared" si="572"/>
        <v/>
      </c>
    </row>
    <row r="2355" spans="1:57" ht="20.100000000000001" customHeight="1" x14ac:dyDescent="0.25">
      <c r="A2355" s="248">
        <v>1594</v>
      </c>
      <c r="B2355" s="247">
        <f>$B$755+(A2355*$B$758)</f>
        <v>5711.3497891717452</v>
      </c>
      <c r="C2355" s="247">
        <f>_xlfn.NORM.DIST($B2355,$B$752,$B$753,0)</f>
        <v>9.8659729507835347E-6</v>
      </c>
      <c r="D2355" s="247">
        <f>_xlfn.NORM.DIST($B2355,$B$752,$B$753,1)</f>
        <v>0.99124926859433915</v>
      </c>
      <c r="E2355" s="247">
        <f>IF(OR(D2355&lt;$F$757,D2355&gt;$F$758),C2355,"")</f>
        <v>9.8659729507835347E-6</v>
      </c>
      <c r="F2355" s="247" t="str">
        <f>IF(AND(D2355&gt;$F$757,D2355&lt;$F$758),C2355,"")</f>
        <v/>
      </c>
      <c r="G2355" s="247" t="str">
        <f>IF(C2355=MAX($C$761:$C$2761),C2355,"")</f>
        <v/>
      </c>
      <c r="H2355" s="247">
        <f>_xlfn.NORM.DIST(B2355,$F$753,$F$754,0)</f>
        <v>0</v>
      </c>
      <c r="I2355" s="247">
        <f>IF(H2355=MAX($H$761:$H$2761),C2355,"")</f>
        <v>9.8659729507835347E-6</v>
      </c>
      <c r="J2355" s="247" t="str">
        <f>IF(I2355=MIN($I$761:$I$2761),I2355,"")</f>
        <v/>
      </c>
      <c r="K2355" s="247"/>
      <c r="L2355" s="247"/>
      <c r="M2355" s="247"/>
      <c r="N2355" s="247"/>
      <c r="O2355" s="248">
        <v>1594</v>
      </c>
      <c r="P2355" s="247">
        <f>$P$755+(O2355*$P$758)</f>
        <v>332.83189993409314</v>
      </c>
      <c r="Q2355" s="247">
        <f>_xlfn.NORM.DIST(P2355,P$752,P$753,0)</f>
        <v>1.6929874373096317E-4</v>
      </c>
      <c r="R2355" s="247">
        <f>_xlfn.NORM.DIST(P2355,P$752,P$753,1)</f>
        <v>0.99124926859433915</v>
      </c>
      <c r="S2355" s="253">
        <f>IF(OR(R2355&lt;$T$757,R2355&gt;$T$758),Q2355,"")</f>
        <v>1.6929874373096317E-4</v>
      </c>
      <c r="T2355" s="253" t="str">
        <f>IF(AND(R2355&gt;$T$757,R2355&lt;$T$758),Q2355,"")</f>
        <v/>
      </c>
      <c r="U2355" s="253" t="str">
        <f>IF(Q2355=MAX($Q$761:$Q$2761),Q2355,"")</f>
        <v/>
      </c>
      <c r="V2355" s="253">
        <f>_xlfn.NORM.DIST(P2355,$T$753,$T$754,0)</f>
        <v>1.9772488097849845E-99</v>
      </c>
      <c r="W2355" s="253" t="str">
        <f>IF(V2355=MAX($V$761:$V$2761),Q2355,"")</f>
        <v/>
      </c>
      <c r="X2355" s="253" t="str">
        <f t="shared" si="575"/>
        <v/>
      </c>
      <c r="AB2355" s="259">
        <v>1594</v>
      </c>
      <c r="AC2355" s="253">
        <f t="shared" si="591"/>
        <v>515.03445602546071</v>
      </c>
      <c r="AD2355" s="253">
        <f t="shared" si="576"/>
        <v>1.0940631616624525E-4</v>
      </c>
      <c r="AE2355" s="253">
        <f t="shared" si="577"/>
        <v>0.99124926859433915</v>
      </c>
      <c r="AF2355" s="253">
        <f>IF(OR(AE2355&lt;$T$757,AE2355&gt;$T$758),AD2355,"")</f>
        <v>1.0940631616624525E-4</v>
      </c>
      <c r="AG2355" s="253" t="str">
        <f t="shared" si="578"/>
        <v/>
      </c>
      <c r="AH2355" s="253" t="str">
        <f t="shared" si="579"/>
        <v/>
      </c>
      <c r="AI2355" s="253">
        <f t="shared" si="580"/>
        <v>3.0649655231404121E-7</v>
      </c>
      <c r="AJ2355" s="253" t="str">
        <f t="shared" si="581"/>
        <v/>
      </c>
      <c r="AK2355" s="253" t="str">
        <f t="shared" si="582"/>
        <v/>
      </c>
      <c r="AO2355" s="259">
        <v>1594</v>
      </c>
      <c r="AP2355" s="253">
        <f t="shared" si="583"/>
        <v>3036.3868264553385</v>
      </c>
      <c r="AQ2355" s="253">
        <f t="shared" si="584"/>
        <v>1.8557590238992043E-5</v>
      </c>
      <c r="AR2355" s="253">
        <f t="shared" si="585"/>
        <v>0.99124926859433915</v>
      </c>
      <c r="AS2355" s="253">
        <f>IF(OR(AR2355&lt;$T$757,AR2355&gt;$T$758),AQ2355,"")</f>
        <v>1.8557590238992043E-5</v>
      </c>
      <c r="AT2355" s="253" t="str">
        <f t="shared" si="586"/>
        <v/>
      </c>
      <c r="AU2355" s="253" t="str">
        <f t="shared" si="587"/>
        <v/>
      </c>
      <c r="AV2355" s="253">
        <f t="shared" si="588"/>
        <v>0</v>
      </c>
      <c r="AW2355" s="253">
        <f t="shared" si="589"/>
        <v>1.8557590238992043E-5</v>
      </c>
      <c r="AX2355" s="253" t="str">
        <f t="shared" si="590"/>
        <v/>
      </c>
      <c r="AZ2355" s="259"/>
      <c r="BA2355" s="259">
        <f>BA2354+$BD$753</f>
        <v>10.233599999999917</v>
      </c>
      <c r="BB2355" s="274">
        <f t="shared" si="573"/>
        <v>0.17571754132040629</v>
      </c>
      <c r="BC2355" s="259">
        <f t="shared" si="574"/>
        <v>3.4159891405599607E-4</v>
      </c>
      <c r="BD2355" s="259" t="str">
        <f t="shared" si="571"/>
        <v/>
      </c>
      <c r="BE2355" s="254" t="str">
        <f t="shared" si="572"/>
        <v/>
      </c>
    </row>
    <row r="2356" spans="1:57" ht="20.100000000000001" customHeight="1" x14ac:dyDescent="0.25">
      <c r="A2356" s="247">
        <v>1595</v>
      </c>
      <c r="B2356" s="247">
        <f>$B$755+(A2356*$B$758)</f>
        <v>5720.9648561568829</v>
      </c>
      <c r="C2356" s="247">
        <f>_xlfn.NORM.DIST($B2356,$B$752,$B$753,0)</f>
        <v>9.7725727317396001E-6</v>
      </c>
      <c r="D2356" s="247">
        <f>_xlfn.NORM.DIST($B2356,$B$752,$B$753,1)</f>
        <v>0.99134368097448344</v>
      </c>
      <c r="E2356" s="247">
        <f>IF(OR(D2356&lt;$F$757,D2356&gt;$F$758),C2356,"")</f>
        <v>9.7725727317396001E-6</v>
      </c>
      <c r="F2356" s="247" t="str">
        <f>IF(AND(D2356&gt;$F$757,D2356&lt;$F$758),C2356,"")</f>
        <v/>
      </c>
      <c r="G2356" s="247" t="str">
        <f>IF(C2356=MAX($C$761:$C$2761),C2356,"")</f>
        <v/>
      </c>
      <c r="H2356" s="247">
        <f>_xlfn.NORM.DIST(B2356,$F$753,$F$754,0)</f>
        <v>0</v>
      </c>
      <c r="I2356" s="247">
        <f>IF(H2356=MAX($H$761:$H$2761),C2356,"")</f>
        <v>9.7725727317396001E-6</v>
      </c>
      <c r="J2356" s="247" t="str">
        <f>IF(I2356=MIN($I$761:$I$2761),I2356,"")</f>
        <v/>
      </c>
      <c r="K2356" s="247"/>
      <c r="L2356" s="247"/>
      <c r="M2356" s="247"/>
      <c r="N2356" s="247"/>
      <c r="O2356" s="247">
        <v>1595</v>
      </c>
      <c r="P2356" s="247">
        <f>$P$755+(O2356*$P$758)</f>
        <v>333.39222299795529</v>
      </c>
      <c r="Q2356" s="247">
        <f>_xlfn.NORM.DIST(P2356,P$752,P$753,0)</f>
        <v>1.6769600877241259E-4</v>
      </c>
      <c r="R2356" s="247">
        <f>_xlfn.NORM.DIST(P2356,P$752,P$753,1)</f>
        <v>0.99134368097448344</v>
      </c>
      <c r="S2356" s="253">
        <f>IF(OR(R2356&lt;$T$757,R2356&gt;$T$758),Q2356,"")</f>
        <v>1.6769600877241259E-4</v>
      </c>
      <c r="T2356" s="253" t="str">
        <f>IF(AND(R2356&gt;$T$757,R2356&lt;$T$758),Q2356,"")</f>
        <v/>
      </c>
      <c r="U2356" s="253" t="str">
        <f>IF(Q2356=MAX($Q$761:$Q$2761),Q2356,"")</f>
        <v/>
      </c>
      <c r="V2356" s="253">
        <f>_xlfn.NORM.DIST(P2356,$T$753,$T$754,0)</f>
        <v>1.817613999884768E-99</v>
      </c>
      <c r="W2356" s="253" t="str">
        <f>IF(V2356=MAX($V$761:$V$2761),Q2356,"")</f>
        <v/>
      </c>
      <c r="X2356" s="253" t="str">
        <f t="shared" si="575"/>
        <v/>
      </c>
      <c r="AB2356" s="253">
        <v>1595</v>
      </c>
      <c r="AC2356" s="253">
        <f t="shared" si="591"/>
        <v>515.90151739924113</v>
      </c>
      <c r="AD2356" s="253">
        <f t="shared" si="576"/>
        <v>1.0837057707130801E-4</v>
      </c>
      <c r="AE2356" s="253">
        <f t="shared" si="577"/>
        <v>0.99134368097448344</v>
      </c>
      <c r="AF2356" s="253">
        <f>IF(OR(AE2356&lt;$T$757,AE2356&gt;$T$758),AD2356,"")</f>
        <v>1.0837057707130801E-4</v>
      </c>
      <c r="AG2356" s="253" t="str">
        <f t="shared" si="578"/>
        <v/>
      </c>
      <c r="AH2356" s="253" t="str">
        <f t="shared" si="579"/>
        <v/>
      </c>
      <c r="AI2356" s="253">
        <f t="shared" si="580"/>
        <v>3.0142248672924457E-7</v>
      </c>
      <c r="AJ2356" s="253" t="str">
        <f t="shared" si="581"/>
        <v/>
      </c>
      <c r="AK2356" s="253" t="str">
        <f t="shared" si="582"/>
        <v/>
      </c>
      <c r="AO2356" s="253">
        <v>1595</v>
      </c>
      <c r="AP2356" s="253">
        <f t="shared" si="583"/>
        <v>3041.4985887894381</v>
      </c>
      <c r="AQ2356" s="253">
        <f t="shared" si="584"/>
        <v>1.8381907313253679E-5</v>
      </c>
      <c r="AR2356" s="253">
        <f t="shared" si="585"/>
        <v>0.99134368097448344</v>
      </c>
      <c r="AS2356" s="253">
        <f>IF(OR(AR2356&lt;$T$757,AR2356&gt;$T$758),AQ2356,"")</f>
        <v>1.8381907313253679E-5</v>
      </c>
      <c r="AT2356" s="253" t="str">
        <f t="shared" si="586"/>
        <v/>
      </c>
      <c r="AU2356" s="253" t="str">
        <f t="shared" si="587"/>
        <v/>
      </c>
      <c r="AV2356" s="253">
        <f t="shared" si="588"/>
        <v>0</v>
      </c>
      <c r="AW2356" s="253">
        <f t="shared" si="589"/>
        <v>1.8381907313253679E-5</v>
      </c>
      <c r="AX2356" s="253" t="str">
        <f t="shared" si="590"/>
        <v/>
      </c>
      <c r="AZ2356" s="259"/>
      <c r="BA2356" s="259">
        <f>BA2355+$BD$753</f>
        <v>10.239999999999917</v>
      </c>
      <c r="BB2356" s="274">
        <f t="shared" si="573"/>
        <v>0.17537594240635029</v>
      </c>
      <c r="BC2356" s="259">
        <f t="shared" si="574"/>
        <v>3.4104000364729159E-4</v>
      </c>
      <c r="BD2356" s="259" t="str">
        <f t="shared" ref="BD2356:BD2419" si="592">IF(BB2356&lt;(1-$AZ$760),BC2356,"")</f>
        <v/>
      </c>
      <c r="BE2356" s="254" t="str">
        <f t="shared" ref="BE2356:BE2419" si="593">IF(BB2356&lt;(1-$AZ$766),BC2356,"")</f>
        <v/>
      </c>
    </row>
    <row r="2357" spans="1:57" ht="20.100000000000001" customHeight="1" x14ac:dyDescent="0.25">
      <c r="A2357" s="247">
        <v>1596</v>
      </c>
      <c r="B2357" s="247">
        <f>$B$755+(A2357*$B$758)</f>
        <v>5730.5799231420206</v>
      </c>
      <c r="C2357" s="247">
        <f>_xlfn.NORM.DIST($B2357,$B$752,$B$753,0)</f>
        <v>9.6799018439367823E-6</v>
      </c>
      <c r="D2357" s="247">
        <f>_xlfn.NORM.DIST($B2357,$B$752,$B$753,1)</f>
        <v>0.99143719881472736</v>
      </c>
      <c r="E2357" s="247">
        <f>IF(OR(D2357&lt;$F$757,D2357&gt;$F$758),C2357,"")</f>
        <v>9.6799018439367823E-6</v>
      </c>
      <c r="F2357" s="247" t="str">
        <f>IF(AND(D2357&gt;$F$757,D2357&lt;$F$758),C2357,"")</f>
        <v/>
      </c>
      <c r="G2357" s="247" t="str">
        <f>IF(C2357=MAX($C$761:$C$2761),C2357,"")</f>
        <v/>
      </c>
      <c r="H2357" s="247">
        <f>_xlfn.NORM.DIST(B2357,$F$753,$F$754,0)</f>
        <v>0</v>
      </c>
      <c r="I2357" s="247">
        <f>IF(H2357=MAX($H$761:$H$2761),C2357,"")</f>
        <v>9.6799018439367823E-6</v>
      </c>
      <c r="J2357" s="247" t="str">
        <f>IF(I2357=MIN($I$761:$I$2761),I2357,"")</f>
        <v/>
      </c>
      <c r="K2357" s="247"/>
      <c r="L2357" s="247"/>
      <c r="M2357" s="247"/>
      <c r="N2357" s="247"/>
      <c r="O2357" s="247">
        <v>1596</v>
      </c>
      <c r="P2357" s="247">
        <f>$P$755+(O2357*$P$758)</f>
        <v>333.95254606181743</v>
      </c>
      <c r="Q2357" s="247">
        <f>_xlfn.NORM.DIST(P2357,P$752,P$753,0)</f>
        <v>1.6610578903800664E-4</v>
      </c>
      <c r="R2357" s="247">
        <f>_xlfn.NORM.DIST(P2357,P$752,P$753,1)</f>
        <v>0.99143719881472747</v>
      </c>
      <c r="S2357" s="253">
        <f>IF(OR(R2357&lt;$T$757,R2357&gt;$T$758),Q2357,"")</f>
        <v>1.6610578903800664E-4</v>
      </c>
      <c r="T2357" s="253" t="str">
        <f>IF(AND(R2357&gt;$T$757,R2357&lt;$T$758),Q2357,"")</f>
        <v/>
      </c>
      <c r="U2357" s="253" t="str">
        <f>IF(Q2357=MAX($Q$761:$Q$2761),Q2357,"")</f>
        <v/>
      </c>
      <c r="V2357" s="253">
        <f>_xlfn.NORM.DIST(P2357,$T$753,$T$754,0)</f>
        <v>1.6708407040734238E-99</v>
      </c>
      <c r="W2357" s="253" t="str">
        <f>IF(V2357=MAX($V$761:$V$2761),Q2357,"")</f>
        <v/>
      </c>
      <c r="X2357" s="253" t="str">
        <f t="shared" si="575"/>
        <v/>
      </c>
      <c r="AB2357" s="253">
        <v>1596</v>
      </c>
      <c r="AC2357" s="253">
        <f t="shared" si="591"/>
        <v>516.76857877302132</v>
      </c>
      <c r="AD2357" s="253">
        <f t="shared" si="576"/>
        <v>1.0734292571842694E-4</v>
      </c>
      <c r="AE2357" s="253">
        <f t="shared" si="577"/>
        <v>0.99143719881472747</v>
      </c>
      <c r="AF2357" s="253">
        <f>IF(OR(AE2357&lt;$T$757,AE2357&gt;$T$758),AD2357,"")</f>
        <v>1.0734292571842694E-4</v>
      </c>
      <c r="AG2357" s="253" t="str">
        <f t="shared" si="578"/>
        <v/>
      </c>
      <c r="AH2357" s="253" t="str">
        <f t="shared" si="579"/>
        <v/>
      </c>
      <c r="AI2357" s="253">
        <f t="shared" si="580"/>
        <v>2.9642767967038413E-7</v>
      </c>
      <c r="AJ2357" s="253" t="str">
        <f t="shared" si="581"/>
        <v/>
      </c>
      <c r="AK2357" s="253" t="str">
        <f t="shared" si="582"/>
        <v/>
      </c>
      <c r="AO2357" s="253">
        <v>1596</v>
      </c>
      <c r="AP2357" s="253">
        <f t="shared" si="583"/>
        <v>3046.6103511235378</v>
      </c>
      <c r="AQ2357" s="253">
        <f t="shared" si="584"/>
        <v>1.8207596237041808E-5</v>
      </c>
      <c r="AR2357" s="253">
        <f t="shared" si="585"/>
        <v>0.99143719881472736</v>
      </c>
      <c r="AS2357" s="253">
        <f>IF(OR(AR2357&lt;$T$757,AR2357&gt;$T$758),AQ2357,"")</f>
        <v>1.8207596237041808E-5</v>
      </c>
      <c r="AT2357" s="253" t="str">
        <f t="shared" si="586"/>
        <v/>
      </c>
      <c r="AU2357" s="253" t="str">
        <f t="shared" si="587"/>
        <v/>
      </c>
      <c r="AV2357" s="253">
        <f t="shared" si="588"/>
        <v>0</v>
      </c>
      <c r="AW2357" s="253">
        <f t="shared" si="589"/>
        <v>1.8207596237041808E-5</v>
      </c>
      <c r="AX2357" s="253" t="str">
        <f t="shared" si="590"/>
        <v/>
      </c>
      <c r="AZ2357" s="259"/>
      <c r="BA2357" s="259">
        <f>BA2356+$BD$753</f>
        <v>10.246399999999916</v>
      </c>
      <c r="BB2357" s="274">
        <f t="shared" ref="BB2357:BB2420" si="594">_xlfn.CHISQ.DIST.RT(BA2357,7)</f>
        <v>0.175034902402703</v>
      </c>
      <c r="BC2357" s="259">
        <f t="shared" ref="BC2357:BC2420" si="595">BB2357-BB2358</f>
        <v>3.4048167541100849E-4</v>
      </c>
      <c r="BD2357" s="259" t="str">
        <f t="shared" si="592"/>
        <v/>
      </c>
      <c r="BE2357" s="254" t="str">
        <f t="shared" si="593"/>
        <v/>
      </c>
    </row>
    <row r="2358" spans="1:57" ht="20.100000000000001" customHeight="1" x14ac:dyDescent="0.25">
      <c r="A2358" s="247">
        <v>1597</v>
      </c>
      <c r="B2358" s="247">
        <f>$B$755+(A2358*$B$758)</f>
        <v>5740.1949901271582</v>
      </c>
      <c r="C2358" s="247">
        <f>_xlfn.NORM.DIST($B2358,$B$752,$B$753,0)</f>
        <v>9.5879563226918786E-6</v>
      </c>
      <c r="D2358" s="247">
        <f>_xlfn.NORM.DIST($B2358,$B$752,$B$753,1)</f>
        <v>0.99152982910857712</v>
      </c>
      <c r="E2358" s="247">
        <f>IF(OR(D2358&lt;$F$757,D2358&gt;$F$758),C2358,"")</f>
        <v>9.5879563226918786E-6</v>
      </c>
      <c r="F2358" s="247" t="str">
        <f>IF(AND(D2358&gt;$F$757,D2358&lt;$F$758),C2358,"")</f>
        <v/>
      </c>
      <c r="G2358" s="247" t="str">
        <f>IF(C2358=MAX($C$761:$C$2761),C2358,"")</f>
        <v/>
      </c>
      <c r="H2358" s="247">
        <f>_xlfn.NORM.DIST(B2358,$F$753,$F$754,0)</f>
        <v>0</v>
      </c>
      <c r="I2358" s="247">
        <f>IF(H2358=MAX($H$761:$H$2761),C2358,"")</f>
        <v>9.5879563226918786E-6</v>
      </c>
      <c r="J2358" s="247" t="str">
        <f>IF(I2358=MIN($I$761:$I$2761),I2358,"")</f>
        <v/>
      </c>
      <c r="K2358" s="247"/>
      <c r="L2358" s="247"/>
      <c r="M2358" s="247"/>
      <c r="N2358" s="247"/>
      <c r="O2358" s="247">
        <v>1597</v>
      </c>
      <c r="P2358" s="247">
        <f>$P$755+(O2358*$P$758)</f>
        <v>334.51286912567946</v>
      </c>
      <c r="Q2358" s="247">
        <f>_xlfn.NORM.DIST(P2358,P$752,P$753,0)</f>
        <v>1.6452801649432549E-4</v>
      </c>
      <c r="R2358" s="247">
        <f>_xlfn.NORM.DIST(P2358,P$752,P$753,1)</f>
        <v>0.99152982910857712</v>
      </c>
      <c r="S2358" s="253">
        <f>IF(OR(R2358&lt;$T$757,R2358&gt;$T$758),Q2358,"")</f>
        <v>1.6452801649432549E-4</v>
      </c>
      <c r="T2358" s="253" t="str">
        <f>IF(AND(R2358&gt;$T$757,R2358&lt;$T$758),Q2358,"")</f>
        <v/>
      </c>
      <c r="U2358" s="253" t="str">
        <f>IF(Q2358=MAX($Q$761:$Q$2761),Q2358,"")</f>
        <v/>
      </c>
      <c r="V2358" s="253">
        <f>_xlfn.NORM.DIST(P2358,$T$753,$T$754,0)</f>
        <v>1.5358948553348258E-99</v>
      </c>
      <c r="W2358" s="253" t="str">
        <f>IF(V2358=MAX($V$761:$V$2761),Q2358,"")</f>
        <v/>
      </c>
      <c r="X2358" s="253" t="str">
        <f t="shared" si="575"/>
        <v/>
      </c>
      <c r="AB2358" s="253">
        <v>1597</v>
      </c>
      <c r="AC2358" s="253">
        <f t="shared" si="591"/>
        <v>517.63564014680151</v>
      </c>
      <c r="AD2358" s="253">
        <f t="shared" si="576"/>
        <v>1.0632331814220803E-4</v>
      </c>
      <c r="AE2358" s="253">
        <f t="shared" si="577"/>
        <v>0.99152982910857712</v>
      </c>
      <c r="AF2358" s="253">
        <f>IF(OR(AE2358&lt;$T$757,AE2358&gt;$T$758),AD2358,"")</f>
        <v>1.0632331814220803E-4</v>
      </c>
      <c r="AG2358" s="253" t="str">
        <f t="shared" si="578"/>
        <v/>
      </c>
      <c r="AH2358" s="253" t="str">
        <f t="shared" si="579"/>
        <v/>
      </c>
      <c r="AI2358" s="253">
        <f t="shared" si="580"/>
        <v>2.9151097626977913E-7</v>
      </c>
      <c r="AJ2358" s="253" t="str">
        <f t="shared" si="581"/>
        <v/>
      </c>
      <c r="AK2358" s="253" t="str">
        <f t="shared" si="582"/>
        <v/>
      </c>
      <c r="AO2358" s="253">
        <v>1597</v>
      </c>
      <c r="AP2358" s="253">
        <f t="shared" si="583"/>
        <v>3051.7221134576384</v>
      </c>
      <c r="AQ2358" s="253">
        <f t="shared" si="584"/>
        <v>1.8034649552909849E-5</v>
      </c>
      <c r="AR2358" s="253">
        <f t="shared" si="585"/>
        <v>0.99152982910857712</v>
      </c>
      <c r="AS2358" s="253">
        <f>IF(OR(AR2358&lt;$T$757,AR2358&gt;$T$758),AQ2358,"")</f>
        <v>1.8034649552909849E-5</v>
      </c>
      <c r="AT2358" s="253" t="str">
        <f t="shared" si="586"/>
        <v/>
      </c>
      <c r="AU2358" s="253" t="str">
        <f t="shared" si="587"/>
        <v/>
      </c>
      <c r="AV2358" s="253">
        <f t="shared" si="588"/>
        <v>0</v>
      </c>
      <c r="AW2358" s="253">
        <f t="shared" si="589"/>
        <v>1.8034649552909849E-5</v>
      </c>
      <c r="AX2358" s="253" t="str">
        <f t="shared" si="590"/>
        <v/>
      </c>
      <c r="AZ2358" s="259"/>
      <c r="BA2358" s="259">
        <f>BA2357+$BD$753</f>
        <v>10.252799999999915</v>
      </c>
      <c r="BB2358" s="274">
        <f t="shared" si="594"/>
        <v>0.17469442072729199</v>
      </c>
      <c r="BC2358" s="259">
        <f t="shared" si="595"/>
        <v>3.399239298973733E-4</v>
      </c>
      <c r="BD2358" s="259" t="str">
        <f t="shared" si="592"/>
        <v/>
      </c>
      <c r="BE2358" s="254" t="str">
        <f t="shared" si="593"/>
        <v/>
      </c>
    </row>
    <row r="2359" spans="1:57" ht="20.100000000000001" customHeight="1" x14ac:dyDescent="0.25">
      <c r="A2359" s="247">
        <v>1598</v>
      </c>
      <c r="B2359" s="247">
        <f>$B$755+(A2359*$B$758)</f>
        <v>5749.8100571122959</v>
      </c>
      <c r="C2359" s="247">
        <f>_xlfn.NORM.DIST($B2359,$B$752,$B$753,0)</f>
        <v>9.496732206297291E-6</v>
      </c>
      <c r="D2359" s="247">
        <f>_xlfn.NORM.DIST($B2359,$B$752,$B$753,1)</f>
        <v>0.9916215788114322</v>
      </c>
      <c r="E2359" s="247">
        <f>IF(OR(D2359&lt;$F$757,D2359&gt;$F$758),C2359,"")</f>
        <v>9.496732206297291E-6</v>
      </c>
      <c r="F2359" s="247" t="str">
        <f>IF(AND(D2359&gt;$F$757,D2359&lt;$F$758),C2359,"")</f>
        <v/>
      </c>
      <c r="G2359" s="247" t="str">
        <f>IF(C2359=MAX($C$761:$C$2761),C2359,"")</f>
        <v/>
      </c>
      <c r="H2359" s="247">
        <f>_xlfn.NORM.DIST(B2359,$F$753,$F$754,0)</f>
        <v>0</v>
      </c>
      <c r="I2359" s="247">
        <f>IF(H2359=MAX($H$761:$H$2761),C2359,"")</f>
        <v>9.496732206297291E-6</v>
      </c>
      <c r="J2359" s="247" t="str">
        <f>IF(I2359=MIN($I$761:$I$2761),I2359,"")</f>
        <v/>
      </c>
      <c r="K2359" s="247"/>
      <c r="L2359" s="247"/>
      <c r="M2359" s="247"/>
      <c r="N2359" s="247"/>
      <c r="O2359" s="247">
        <v>1598</v>
      </c>
      <c r="P2359" s="247">
        <f>$P$755+(O2359*$P$758)</f>
        <v>335.0731921895416</v>
      </c>
      <c r="Q2359" s="247">
        <f>_xlfn.NORM.DIST(P2359,P$752,P$753,0)</f>
        <v>1.6296262315900861E-4</v>
      </c>
      <c r="R2359" s="247">
        <f>_xlfn.NORM.DIST(P2359,P$752,P$753,1)</f>
        <v>0.9916215788114322</v>
      </c>
      <c r="S2359" s="253">
        <f>IF(OR(R2359&lt;$T$757,R2359&gt;$T$758),Q2359,"")</f>
        <v>1.6296262315900861E-4</v>
      </c>
      <c r="T2359" s="253" t="str">
        <f>IF(AND(R2359&gt;$T$757,R2359&lt;$T$758),Q2359,"")</f>
        <v/>
      </c>
      <c r="U2359" s="253" t="str">
        <f>IF(Q2359=MAX($Q$761:$Q$2761),Q2359,"")</f>
        <v/>
      </c>
      <c r="V2359" s="253">
        <f>_xlfn.NORM.DIST(P2359,$T$753,$T$754,0)</f>
        <v>1.4118253509306768E-99</v>
      </c>
      <c r="W2359" s="253" t="str">
        <f>IF(V2359=MAX($V$761:$V$2761),Q2359,"")</f>
        <v/>
      </c>
      <c r="X2359" s="253" t="str">
        <f t="shared" si="575"/>
        <v/>
      </c>
      <c r="AB2359" s="253">
        <v>1598</v>
      </c>
      <c r="AC2359" s="253">
        <f t="shared" si="591"/>
        <v>518.5027015205817</v>
      </c>
      <c r="AD2359" s="253">
        <f t="shared" si="576"/>
        <v>1.0531171041025505E-4</v>
      </c>
      <c r="AE2359" s="253">
        <f t="shared" si="577"/>
        <v>0.9916215788114322</v>
      </c>
      <c r="AF2359" s="253">
        <f>IF(OR(AE2359&lt;$T$757,AE2359&gt;$T$758),AD2359,"")</f>
        <v>1.0531171041025505E-4</v>
      </c>
      <c r="AG2359" s="253" t="str">
        <f t="shared" si="578"/>
        <v/>
      </c>
      <c r="AH2359" s="253" t="str">
        <f t="shared" si="579"/>
        <v/>
      </c>
      <c r="AI2359" s="253">
        <f t="shared" si="580"/>
        <v>2.8667123708804648E-7</v>
      </c>
      <c r="AJ2359" s="253" t="str">
        <f t="shared" si="581"/>
        <v/>
      </c>
      <c r="AK2359" s="253" t="str">
        <f t="shared" si="582"/>
        <v/>
      </c>
      <c r="AO2359" s="253">
        <v>1598</v>
      </c>
      <c r="AP2359" s="253">
        <f t="shared" si="583"/>
        <v>3056.8338757917381</v>
      </c>
      <c r="AQ2359" s="253">
        <f t="shared" si="584"/>
        <v>1.7863059809008256E-5</v>
      </c>
      <c r="AR2359" s="253">
        <f t="shared" si="585"/>
        <v>0.9916215788114322</v>
      </c>
      <c r="AS2359" s="253">
        <f>IF(OR(AR2359&lt;$T$757,AR2359&gt;$T$758),AQ2359,"")</f>
        <v>1.7863059809008256E-5</v>
      </c>
      <c r="AT2359" s="253" t="str">
        <f t="shared" si="586"/>
        <v/>
      </c>
      <c r="AU2359" s="253" t="str">
        <f t="shared" si="587"/>
        <v/>
      </c>
      <c r="AV2359" s="253">
        <f t="shared" si="588"/>
        <v>0</v>
      </c>
      <c r="AW2359" s="253">
        <f t="shared" si="589"/>
        <v>1.7863059809008256E-5</v>
      </c>
      <c r="AX2359" s="253" t="str">
        <f t="shared" si="590"/>
        <v/>
      </c>
      <c r="AZ2359" s="259"/>
      <c r="BA2359" s="259">
        <f>BA2358+$BD$753</f>
        <v>10.259199999999915</v>
      </c>
      <c r="BB2359" s="274">
        <f t="shared" si="594"/>
        <v>0.17435449679739462</v>
      </c>
      <c r="BC2359" s="259">
        <f t="shared" si="595"/>
        <v>3.3936676765050633E-4</v>
      </c>
      <c r="BD2359" s="259" t="str">
        <f t="shared" si="592"/>
        <v/>
      </c>
      <c r="BE2359" s="254" t="str">
        <f t="shared" si="593"/>
        <v/>
      </c>
    </row>
    <row r="2360" spans="1:57" ht="20.100000000000001" customHeight="1" x14ac:dyDescent="0.25">
      <c r="A2360" s="247">
        <v>1599</v>
      </c>
      <c r="B2360" s="247">
        <f>$B$755+(A2360*$B$758)</f>
        <v>5759.4251240974336</v>
      </c>
      <c r="C2360" s="247">
        <f>_xlfn.NORM.DIST($B2360,$B$752,$B$753,0)</f>
        <v>9.4062255362450544E-6</v>
      </c>
      <c r="D2360" s="247">
        <f>_xlfn.NORM.DIST($B2360,$B$752,$B$753,1)</f>
        <v>0.99171245484061532</v>
      </c>
      <c r="E2360" s="247">
        <f>IF(OR(D2360&lt;$F$757,D2360&gt;$F$758),C2360,"")</f>
        <v>9.4062255362450544E-6</v>
      </c>
      <c r="F2360" s="247" t="str">
        <f>IF(AND(D2360&gt;$F$757,D2360&lt;$F$758),C2360,"")</f>
        <v/>
      </c>
      <c r="G2360" s="247" t="str">
        <f>IF(C2360=MAX($C$761:$C$2761),C2360,"")</f>
        <v/>
      </c>
      <c r="H2360" s="247">
        <f>_xlfn.NORM.DIST(B2360,$F$753,$F$754,0)</f>
        <v>0</v>
      </c>
      <c r="I2360" s="247">
        <f>IF(H2360=MAX($H$761:$H$2761),C2360,"")</f>
        <v>9.4062255362450544E-6</v>
      </c>
      <c r="J2360" s="247" t="str">
        <f>IF(I2360=MIN($I$761:$I$2761),I2360,"")</f>
        <v/>
      </c>
      <c r="K2360" s="247"/>
      <c r="L2360" s="247"/>
      <c r="M2360" s="247"/>
      <c r="N2360" s="247"/>
      <c r="O2360" s="247">
        <v>1599</v>
      </c>
      <c r="P2360" s="247">
        <f>$P$755+(O2360*$P$758)</f>
        <v>335.63351525340374</v>
      </c>
      <c r="Q2360" s="247">
        <f>_xlfn.NORM.DIST(P2360,P$752,P$753,0)</f>
        <v>1.6140954110460267E-4</v>
      </c>
      <c r="R2360" s="247">
        <f>_xlfn.NORM.DIST(P2360,P$752,P$753,1)</f>
        <v>0.99171245484061532</v>
      </c>
      <c r="S2360" s="253">
        <f>IF(OR(R2360&lt;$T$757,R2360&gt;$T$758),Q2360,"")</f>
        <v>1.6140954110460267E-4</v>
      </c>
      <c r="T2360" s="253" t="str">
        <f>IF(AND(R2360&gt;$T$757,R2360&lt;$T$758),Q2360,"")</f>
        <v/>
      </c>
      <c r="U2360" s="253" t="str">
        <f>IF(Q2360=MAX($Q$761:$Q$2761),Q2360,"")</f>
        <v/>
      </c>
      <c r="V2360" s="253">
        <f>_xlfn.NORM.DIST(P2360,$T$753,$T$754,0)</f>
        <v>1.2977574101828495E-99</v>
      </c>
      <c r="W2360" s="253" t="str">
        <f>IF(V2360=MAX($V$761:$V$2761),Q2360,"")</f>
        <v/>
      </c>
      <c r="X2360" s="253" t="str">
        <f t="shared" si="575"/>
        <v/>
      </c>
      <c r="AB2360" s="253">
        <v>1599</v>
      </c>
      <c r="AC2360" s="253">
        <f t="shared" si="591"/>
        <v>519.36976289436188</v>
      </c>
      <c r="AD2360" s="253">
        <f t="shared" si="576"/>
        <v>1.0430805862565303E-4</v>
      </c>
      <c r="AE2360" s="253">
        <f t="shared" si="577"/>
        <v>0.99171245484061532</v>
      </c>
      <c r="AF2360" s="253">
        <f>IF(OR(AE2360&lt;$T$757,AE2360&gt;$T$758),AD2360,"")</f>
        <v>1.0430805862565303E-4</v>
      </c>
      <c r="AG2360" s="253" t="str">
        <f t="shared" si="578"/>
        <v/>
      </c>
      <c r="AH2360" s="253" t="str">
        <f t="shared" si="579"/>
        <v/>
      </c>
      <c r="AI2360" s="253">
        <f t="shared" si="580"/>
        <v>2.8190733793051624E-7</v>
      </c>
      <c r="AJ2360" s="253" t="str">
        <f t="shared" si="581"/>
        <v/>
      </c>
      <c r="AK2360" s="253" t="str">
        <f t="shared" si="582"/>
        <v/>
      </c>
      <c r="AO2360" s="253">
        <v>1599</v>
      </c>
      <c r="AP2360" s="253">
        <f t="shared" si="583"/>
        <v>3061.9456381258378</v>
      </c>
      <c r="AQ2360" s="253">
        <f t="shared" si="584"/>
        <v>1.7692819559505909E-5</v>
      </c>
      <c r="AR2360" s="253">
        <f t="shared" si="585"/>
        <v>0.99171245484061532</v>
      </c>
      <c r="AS2360" s="253">
        <f>IF(OR(AR2360&lt;$T$757,AR2360&gt;$T$758),AQ2360,"")</f>
        <v>1.7692819559505909E-5</v>
      </c>
      <c r="AT2360" s="253" t="str">
        <f t="shared" si="586"/>
        <v/>
      </c>
      <c r="AU2360" s="253" t="str">
        <f t="shared" si="587"/>
        <v/>
      </c>
      <c r="AV2360" s="253">
        <f t="shared" si="588"/>
        <v>0</v>
      </c>
      <c r="AW2360" s="253">
        <f t="shared" si="589"/>
        <v>1.7692819559505909E-5</v>
      </c>
      <c r="AX2360" s="253" t="str">
        <f t="shared" si="590"/>
        <v/>
      </c>
      <c r="AZ2360" s="259"/>
      <c r="BA2360" s="259">
        <f>BA2359+$BD$753</f>
        <v>10.265599999999914</v>
      </c>
      <c r="BB2360" s="274">
        <f t="shared" si="594"/>
        <v>0.17401513002974411</v>
      </c>
      <c r="BC2360" s="259">
        <f t="shared" si="595"/>
        <v>3.3881018921036454E-4</v>
      </c>
      <c r="BD2360" s="259" t="str">
        <f t="shared" si="592"/>
        <v/>
      </c>
      <c r="BE2360" s="254" t="str">
        <f t="shared" si="593"/>
        <v/>
      </c>
    </row>
    <row r="2361" spans="1:57" ht="20.100000000000001" customHeight="1" x14ac:dyDescent="0.25">
      <c r="A2361" s="248">
        <v>1600</v>
      </c>
      <c r="B2361" s="247">
        <f>$B$755+(A2361*$B$758)</f>
        <v>5769.0401910825713</v>
      </c>
      <c r="C2361" s="247">
        <f>_xlfn.NORM.DIST($B2361,$B$752,$B$753,0)</f>
        <v>9.3164323574485834E-6</v>
      </c>
      <c r="D2361" s="247">
        <f>_xlfn.NORM.DIST($B2361,$B$752,$B$753,1)</f>
        <v>0.99180246407540384</v>
      </c>
      <c r="E2361" s="247">
        <f>IF(OR(D2361&lt;$F$757,D2361&gt;$F$758),C2361,"")</f>
        <v>9.3164323574485834E-6</v>
      </c>
      <c r="F2361" s="247" t="str">
        <f>IF(AND(D2361&gt;$F$757,D2361&lt;$F$758),C2361,"")</f>
        <v/>
      </c>
      <c r="G2361" s="247" t="str">
        <f>IF(C2361=MAX($C$761:$C$2761),C2361,"")</f>
        <v/>
      </c>
      <c r="H2361" s="247">
        <f>_xlfn.NORM.DIST(B2361,$F$753,$F$754,0)</f>
        <v>0</v>
      </c>
      <c r="I2361" s="247">
        <f>IF(H2361=MAX($H$761:$H$2761),C2361,"")</f>
        <v>9.3164323574485834E-6</v>
      </c>
      <c r="J2361" s="247" t="str">
        <f>IF(I2361=MIN($I$761:$I$2761),I2361,"")</f>
        <v/>
      </c>
      <c r="K2361" s="247"/>
      <c r="L2361" s="247"/>
      <c r="M2361" s="247"/>
      <c r="N2361" s="247"/>
      <c r="O2361" s="248">
        <v>1600</v>
      </c>
      <c r="P2361" s="247">
        <f>$P$755+(O2361*$P$758)</f>
        <v>336.19383831726589</v>
      </c>
      <c r="Q2361" s="247">
        <f>_xlfn.NORM.DIST(P2361,P$752,P$753,0)</f>
        <v>1.598687024623635E-4</v>
      </c>
      <c r="R2361" s="247">
        <f>_xlfn.NORM.DIST(P2361,P$752,P$753,1)</f>
        <v>0.99180246407540384</v>
      </c>
      <c r="S2361" s="253">
        <f>IF(OR(R2361&lt;$T$757,R2361&gt;$T$758),Q2361,"")</f>
        <v>1.598687024623635E-4</v>
      </c>
      <c r="T2361" s="253" t="str">
        <f>IF(AND(R2361&gt;$T$757,R2361&lt;$T$758),Q2361,"")</f>
        <v/>
      </c>
      <c r="U2361" s="253" t="str">
        <f>IF(Q2361=MAX($Q$761:$Q$2761),Q2361,"")</f>
        <v/>
      </c>
      <c r="V2361" s="253">
        <f>_xlfn.NORM.DIST(P2361,$T$753,$T$754,0)</f>
        <v>1.1928864629050382E-99</v>
      </c>
      <c r="W2361" s="253" t="str">
        <f>IF(V2361=MAX($V$761:$V$2761),Q2361,"")</f>
        <v/>
      </c>
      <c r="X2361" s="253" t="str">
        <f t="shared" ref="X2361:X2424" si="596">IF(W2361=MIN($W$761:$W$2761),W2361,"")</f>
        <v/>
      </c>
      <c r="AB2361" s="259">
        <v>1600</v>
      </c>
      <c r="AC2361" s="253">
        <f t="shared" si="591"/>
        <v>520.2368242681423</v>
      </c>
      <c r="AD2361" s="253">
        <f t="shared" ref="AD2361:AD2424" si="597">_xlfn.NORM.DIST(AC2361,AC$752,AC$753,0)</f>
        <v>1.0331231892942764E-4</v>
      </c>
      <c r="AE2361" s="253">
        <f t="shared" ref="AE2361:AE2424" si="598">_xlfn.NORM.DIST(AC2361,AC$752,AC$753,1)</f>
        <v>0.99180246407540384</v>
      </c>
      <c r="AF2361" s="253">
        <f>IF(OR(AE2361&lt;$T$757,AE2361&gt;$T$758),AD2361,"")</f>
        <v>1.0331231892942764E-4</v>
      </c>
      <c r="AG2361" s="253" t="str">
        <f t="shared" ref="AG2361:AG2424" si="599">IF(AND(AE2361&gt;$AG$757,AE2361&lt;$AG$758),AD2361,"")</f>
        <v/>
      </c>
      <c r="AH2361" s="253" t="str">
        <f t="shared" ref="AH2361:AH2424" si="600">IF(AD2361=MAX($AD$761:$AD$2761),AD2361,"")</f>
        <v/>
      </c>
      <c r="AI2361" s="253">
        <f t="shared" ref="AI2361:AI2424" si="601">_xlfn.NORM.DIST(AC2361,$AG$753,$AG$754,0)</f>
        <v>2.7721816966548157E-7</v>
      </c>
      <c r="AJ2361" s="253" t="str">
        <f t="shared" ref="AJ2361:AJ2424" si="602">IF(AI2361=MAX($AI$761:$AI$2761),AD2361,"")</f>
        <v/>
      </c>
      <c r="AK2361" s="253" t="str">
        <f t="shared" ref="AK2361:AK2424" si="603">IF(AJ2361=MIN($AJ$761:$AJ$2761),AJ2361,"")</f>
        <v/>
      </c>
      <c r="AO2361" s="259">
        <v>1600</v>
      </c>
      <c r="AP2361" s="253">
        <f t="shared" ref="AP2361:AP2424" si="604">AP$755+(AO2361*AP$758)</f>
        <v>3067.0574004599375</v>
      </c>
      <c r="AQ2361" s="253">
        <f t="shared" ref="AQ2361:AQ2424" si="605">_xlfn.NORM.DIST(AP2361,AP$752,AP$753,0)</f>
        <v>1.7523921365007094E-5</v>
      </c>
      <c r="AR2361" s="253">
        <f t="shared" ref="AR2361:AR2424" si="606">_xlfn.NORM.DIST(AP2361,AP$752,AP$753,1)</f>
        <v>0.99180246407540384</v>
      </c>
      <c r="AS2361" s="253">
        <f>IF(OR(AR2361&lt;$T$757,AR2361&gt;$T$758),AQ2361,"")</f>
        <v>1.7523921365007094E-5</v>
      </c>
      <c r="AT2361" s="253" t="str">
        <f t="shared" ref="AT2361:AT2424" si="607">IF(AND(AR2361&gt;$AG$757,AR2361&lt;$AG$758),AQ2361,"")</f>
        <v/>
      </c>
      <c r="AU2361" s="253" t="str">
        <f t="shared" ref="AU2361:AU2424" si="608">IF(AQ2361=MAX($AQ$761:$AQ$2761),AQ2361,"")</f>
        <v/>
      </c>
      <c r="AV2361" s="253">
        <f t="shared" ref="AV2361:AV2424" si="609">_xlfn.NORM.DIST(AP2361,$AT$753,$AT$754,0)</f>
        <v>0</v>
      </c>
      <c r="AW2361" s="253">
        <f t="shared" ref="AW2361:AW2424" si="610">IF(AV2361=MAX($AV$761:$AV$2761),AQ2361,"")</f>
        <v>1.7523921365007094E-5</v>
      </c>
      <c r="AX2361" s="253" t="str">
        <f t="shared" ref="AX2361:AX2424" si="611">IF(AW2361=MIN($AW$761:$AW$2761),AW2361,"")</f>
        <v/>
      </c>
      <c r="AZ2361" s="259"/>
      <c r="BA2361" s="259">
        <f>BA2360+$BD$753</f>
        <v>10.271999999999913</v>
      </c>
      <c r="BB2361" s="274">
        <f t="shared" si="594"/>
        <v>0.17367631984053375</v>
      </c>
      <c r="BC2361" s="259">
        <f t="shared" si="595"/>
        <v>3.3825419510988275E-4</v>
      </c>
      <c r="BD2361" s="259" t="str">
        <f t="shared" si="592"/>
        <v/>
      </c>
      <c r="BE2361" s="254" t="str">
        <f t="shared" si="593"/>
        <v/>
      </c>
    </row>
    <row r="2362" spans="1:57" ht="20.100000000000001" customHeight="1" x14ac:dyDescent="0.25">
      <c r="A2362" s="247">
        <v>1601</v>
      </c>
      <c r="B2362" s="247">
        <f>$B$755+(A2362*$B$758)</f>
        <v>5778.6552580677089</v>
      </c>
      <c r="C2362" s="247">
        <f>_xlfn.NORM.DIST($B2362,$B$752,$B$753,0)</f>
        <v>9.2273487184619468E-6</v>
      </c>
      <c r="D2362" s="247">
        <f>_xlfn.NORM.DIST($B2362,$B$752,$B$753,1)</f>
        <v>0.99189161335706455</v>
      </c>
      <c r="E2362" s="247">
        <f>IF(OR(D2362&lt;$F$757,D2362&gt;$F$758),C2362,"")</f>
        <v>9.2273487184619468E-6</v>
      </c>
      <c r="F2362" s="247" t="str">
        <f>IF(AND(D2362&gt;$F$757,D2362&lt;$F$758),C2362,"")</f>
        <v/>
      </c>
      <c r="G2362" s="247" t="str">
        <f>IF(C2362=MAX($C$761:$C$2761),C2362,"")</f>
        <v/>
      </c>
      <c r="H2362" s="247">
        <f>_xlfn.NORM.DIST(B2362,$F$753,$F$754,0)</f>
        <v>0</v>
      </c>
      <c r="I2362" s="247">
        <f>IF(H2362=MAX($H$761:$H$2761),C2362,"")</f>
        <v>9.2273487184619468E-6</v>
      </c>
      <c r="J2362" s="247" t="str">
        <f>IF(I2362=MIN($I$761:$I$2761),I2362,"")</f>
        <v/>
      </c>
      <c r="K2362" s="247"/>
      <c r="L2362" s="247"/>
      <c r="M2362" s="247"/>
      <c r="N2362" s="247"/>
      <c r="O2362" s="247">
        <v>1601</v>
      </c>
      <c r="P2362" s="247">
        <f>$P$755+(O2362*$P$758)</f>
        <v>336.75416138112791</v>
      </c>
      <c r="Q2362" s="247">
        <f>_xlfn.NORM.DIST(P2362,P$752,P$753,0)</f>
        <v>1.5834003942602091E-4</v>
      </c>
      <c r="R2362" s="247">
        <f>_xlfn.NORM.DIST(P2362,P$752,P$753,1)</f>
        <v>0.99189161335706455</v>
      </c>
      <c r="S2362" s="253">
        <f>IF(OR(R2362&lt;$T$757,R2362&gt;$T$758),Q2362,"")</f>
        <v>1.5834003942602091E-4</v>
      </c>
      <c r="T2362" s="253" t="str">
        <f>IF(AND(R2362&gt;$T$757,R2362&lt;$T$758),Q2362,"")</f>
        <v/>
      </c>
      <c r="U2362" s="253" t="str">
        <f>IF(Q2362=MAX($Q$761:$Q$2761),Q2362,"")</f>
        <v/>
      </c>
      <c r="V2362" s="253">
        <f>_xlfn.NORM.DIST(P2362,$T$753,$T$754,0)</f>
        <v>1.0964725261819056E-99</v>
      </c>
      <c r="W2362" s="253" t="str">
        <f>IF(V2362=MAX($V$761:$V$2761),Q2362,"")</f>
        <v/>
      </c>
      <c r="X2362" s="253" t="str">
        <f t="shared" si="596"/>
        <v/>
      </c>
      <c r="AB2362" s="253">
        <v>1601</v>
      </c>
      <c r="AC2362" s="253">
        <f t="shared" ref="AC2362:AC2425" si="612">$AC$755+(AB2362*$AC$758)</f>
        <v>521.10388564192249</v>
      </c>
      <c r="AD2362" s="253">
        <f t="shared" si="597"/>
        <v>1.0232444750297735E-4</v>
      </c>
      <c r="AE2362" s="253">
        <f t="shared" si="598"/>
        <v>0.99189161335706455</v>
      </c>
      <c r="AF2362" s="253">
        <f>IF(OR(AE2362&lt;$T$757,AE2362&gt;$T$758),AD2362,"")</f>
        <v>1.0232444750297735E-4</v>
      </c>
      <c r="AG2362" s="253" t="str">
        <f t="shared" si="599"/>
        <v/>
      </c>
      <c r="AH2362" s="253" t="str">
        <f t="shared" si="600"/>
        <v/>
      </c>
      <c r="AI2362" s="253">
        <f t="shared" si="601"/>
        <v>2.7260263804427969E-7</v>
      </c>
      <c r="AJ2362" s="253" t="str">
        <f t="shared" si="602"/>
        <v/>
      </c>
      <c r="AK2362" s="253" t="str">
        <f t="shared" si="603"/>
        <v/>
      </c>
      <c r="AO2362" s="253">
        <v>1601</v>
      </c>
      <c r="AP2362" s="253">
        <f t="shared" si="604"/>
        <v>3072.1691627940372</v>
      </c>
      <c r="AQ2362" s="253">
        <f t="shared" si="605"/>
        <v>1.7356357792964159E-5</v>
      </c>
      <c r="AR2362" s="253">
        <f t="shared" si="606"/>
        <v>0.99189161335706455</v>
      </c>
      <c r="AS2362" s="253">
        <f>IF(OR(AR2362&lt;$T$757,AR2362&gt;$T$758),AQ2362,"")</f>
        <v>1.7356357792964159E-5</v>
      </c>
      <c r="AT2362" s="253" t="str">
        <f t="shared" si="607"/>
        <v/>
      </c>
      <c r="AU2362" s="253" t="str">
        <f t="shared" si="608"/>
        <v/>
      </c>
      <c r="AV2362" s="253">
        <f t="shared" si="609"/>
        <v>0</v>
      </c>
      <c r="AW2362" s="253">
        <f t="shared" si="610"/>
        <v>1.7356357792964159E-5</v>
      </c>
      <c r="AX2362" s="253" t="str">
        <f t="shared" si="611"/>
        <v/>
      </c>
      <c r="AZ2362" s="259"/>
      <c r="BA2362" s="259">
        <f>BA2361+$BD$753</f>
        <v>10.278399999999912</v>
      </c>
      <c r="BB2362" s="274">
        <f t="shared" si="594"/>
        <v>0.17333806564542387</v>
      </c>
      <c r="BC2362" s="259">
        <f t="shared" si="595"/>
        <v>3.3769878587824875E-4</v>
      </c>
      <c r="BD2362" s="259" t="str">
        <f t="shared" si="592"/>
        <v/>
      </c>
      <c r="BE2362" s="254" t="str">
        <f t="shared" si="593"/>
        <v/>
      </c>
    </row>
    <row r="2363" spans="1:57" ht="20.100000000000001" customHeight="1" x14ac:dyDescent="0.25">
      <c r="A2363" s="247">
        <v>1602</v>
      </c>
      <c r="B2363" s="247">
        <f>$B$755+(A2363*$B$758)</f>
        <v>5788.2703250528466</v>
      </c>
      <c r="C2363" s="247">
        <f>_xlfn.NORM.DIST($B2363,$B$752,$B$753,0)</f>
        <v>9.1389706716968067E-6</v>
      </c>
      <c r="D2363" s="247">
        <f>_xlfn.NORM.DIST($B2363,$B$752,$B$753,1)</f>
        <v>0.9919799094888887</v>
      </c>
      <c r="E2363" s="247">
        <f>IF(OR(D2363&lt;$F$757,D2363&gt;$F$758),C2363,"")</f>
        <v>9.1389706716968067E-6</v>
      </c>
      <c r="F2363" s="247" t="str">
        <f>IF(AND(D2363&gt;$F$757,D2363&lt;$F$758),C2363,"")</f>
        <v/>
      </c>
      <c r="G2363" s="247" t="str">
        <f>IF(C2363=MAX($C$761:$C$2761),C2363,"")</f>
        <v/>
      </c>
      <c r="H2363" s="247">
        <f>_xlfn.NORM.DIST(B2363,$F$753,$F$754,0)</f>
        <v>0</v>
      </c>
      <c r="I2363" s="247">
        <f>IF(H2363=MAX($H$761:$H$2761),C2363,"")</f>
        <v>9.1389706716968067E-6</v>
      </c>
      <c r="J2363" s="247" t="str">
        <f>IF(I2363=MIN($I$761:$I$2761),I2363,"")</f>
        <v/>
      </c>
      <c r="K2363" s="247"/>
      <c r="L2363" s="247"/>
      <c r="M2363" s="247"/>
      <c r="N2363" s="247"/>
      <c r="O2363" s="247">
        <v>1602</v>
      </c>
      <c r="P2363" s="247">
        <f>$P$755+(O2363*$P$758)</f>
        <v>337.31448444499006</v>
      </c>
      <c r="Q2363" s="247">
        <f>_xlfn.NORM.DIST(P2363,P$752,P$753,0)</f>
        <v>1.5682348425549963E-4</v>
      </c>
      <c r="R2363" s="247">
        <f>_xlfn.NORM.DIST(P2363,P$752,P$753,1)</f>
        <v>0.9919799094888887</v>
      </c>
      <c r="S2363" s="253">
        <f>IF(OR(R2363&lt;$T$757,R2363&gt;$T$758),Q2363,"")</f>
        <v>1.5682348425549963E-4</v>
      </c>
      <c r="T2363" s="253" t="str">
        <f>IF(AND(R2363&gt;$T$757,R2363&lt;$T$758),Q2363,"")</f>
        <v/>
      </c>
      <c r="U2363" s="253" t="str">
        <f>IF(Q2363=MAX($Q$761:$Q$2761),Q2363,"")</f>
        <v/>
      </c>
      <c r="V2363" s="253">
        <f>_xlfn.NORM.DIST(P2363,$T$753,$T$754,0)</f>
        <v>1.0078350305576069E-99</v>
      </c>
      <c r="W2363" s="253" t="str">
        <f>IF(V2363=MAX($V$761:$V$2761),Q2363,"")</f>
        <v/>
      </c>
      <c r="X2363" s="253" t="str">
        <f t="shared" si="596"/>
        <v/>
      </c>
      <c r="AB2363" s="253">
        <v>1602</v>
      </c>
      <c r="AC2363" s="253">
        <f t="shared" si="612"/>
        <v>521.97094701570268</v>
      </c>
      <c r="AD2363" s="253">
        <f t="shared" si="597"/>
        <v>1.0134440057047751E-4</v>
      </c>
      <c r="AE2363" s="253">
        <f t="shared" si="598"/>
        <v>0.9919799094888887</v>
      </c>
      <c r="AF2363" s="253">
        <f>IF(OR(AE2363&lt;$T$757,AE2363&gt;$T$758),AD2363,"")</f>
        <v>1.0134440057047751E-4</v>
      </c>
      <c r="AG2363" s="253" t="str">
        <f t="shared" si="599"/>
        <v/>
      </c>
      <c r="AH2363" s="253" t="str">
        <f t="shared" si="600"/>
        <v/>
      </c>
      <c r="AI2363" s="253">
        <f t="shared" si="601"/>
        <v>2.6805966352317893E-7</v>
      </c>
      <c r="AJ2363" s="253" t="str">
        <f t="shared" si="602"/>
        <v/>
      </c>
      <c r="AK2363" s="253" t="str">
        <f t="shared" si="603"/>
        <v/>
      </c>
      <c r="AO2363" s="253">
        <v>1602</v>
      </c>
      <c r="AP2363" s="253">
        <f t="shared" si="604"/>
        <v>3077.2809251281378</v>
      </c>
      <c r="AQ2363" s="253">
        <f t="shared" si="605"/>
        <v>1.7190121418085404E-5</v>
      </c>
      <c r="AR2363" s="253">
        <f t="shared" si="606"/>
        <v>0.9919799094888887</v>
      </c>
      <c r="AS2363" s="253">
        <f>IF(OR(AR2363&lt;$T$757,AR2363&gt;$T$758),AQ2363,"")</f>
        <v>1.7190121418085404E-5</v>
      </c>
      <c r="AT2363" s="253" t="str">
        <f t="shared" si="607"/>
        <v/>
      </c>
      <c r="AU2363" s="253" t="str">
        <f t="shared" si="608"/>
        <v/>
      </c>
      <c r="AV2363" s="253">
        <f t="shared" si="609"/>
        <v>0</v>
      </c>
      <c r="AW2363" s="253">
        <f t="shared" si="610"/>
        <v>1.7190121418085404E-5</v>
      </c>
      <c r="AX2363" s="253" t="str">
        <f t="shared" si="611"/>
        <v/>
      </c>
      <c r="AZ2363" s="259"/>
      <c r="BA2363" s="259">
        <f>BA2362+$BD$753</f>
        <v>10.284799999999912</v>
      </c>
      <c r="BB2363" s="274">
        <f t="shared" si="594"/>
        <v>0.17300036685954562</v>
      </c>
      <c r="BC2363" s="259">
        <f t="shared" si="595"/>
        <v>3.3714396203779473E-4</v>
      </c>
      <c r="BD2363" s="259" t="str">
        <f t="shared" si="592"/>
        <v/>
      </c>
      <c r="BE2363" s="254" t="str">
        <f t="shared" si="593"/>
        <v/>
      </c>
    </row>
    <row r="2364" spans="1:57" ht="20.100000000000001" customHeight="1" x14ac:dyDescent="0.25">
      <c r="A2364" s="247">
        <v>1603</v>
      </c>
      <c r="B2364" s="247">
        <f>$B$755+(A2364*$B$758)</f>
        <v>5797.8853920379843</v>
      </c>
      <c r="C2364" s="247">
        <f>_xlfn.NORM.DIST($B2364,$B$752,$B$753,0)</f>
        <v>9.0512942736369628E-6</v>
      </c>
      <c r="D2364" s="247">
        <f>_xlfn.NORM.DIST($B2364,$B$752,$B$753,1)</f>
        <v>0.99206735923623102</v>
      </c>
      <c r="E2364" s="247">
        <f>IF(OR(D2364&lt;$F$757,D2364&gt;$F$758),C2364,"")</f>
        <v>9.0512942736369628E-6</v>
      </c>
      <c r="F2364" s="247" t="str">
        <f>IF(AND(D2364&gt;$F$757,D2364&lt;$F$758),C2364,"")</f>
        <v/>
      </c>
      <c r="G2364" s="247" t="str">
        <f>IF(C2364=MAX($C$761:$C$2761),C2364,"")</f>
        <v/>
      </c>
      <c r="H2364" s="247">
        <f>_xlfn.NORM.DIST(B2364,$F$753,$F$754,0)</f>
        <v>0</v>
      </c>
      <c r="I2364" s="247">
        <f>IF(H2364=MAX($H$761:$H$2761),C2364,"")</f>
        <v>9.0512942736369628E-6</v>
      </c>
      <c r="J2364" s="247" t="str">
        <f>IF(I2364=MIN($I$761:$I$2761),I2364,"")</f>
        <v/>
      </c>
      <c r="K2364" s="247"/>
      <c r="L2364" s="247"/>
      <c r="M2364" s="247"/>
      <c r="N2364" s="247"/>
      <c r="O2364" s="247">
        <v>1603</v>
      </c>
      <c r="P2364" s="247">
        <f>$P$755+(O2364*$P$758)</f>
        <v>337.8748075088522</v>
      </c>
      <c r="Q2364" s="247">
        <f>_xlfn.NORM.DIST(P2364,P$752,P$753,0)</f>
        <v>1.553189692806019E-4</v>
      </c>
      <c r="R2364" s="247">
        <f>_xlfn.NORM.DIST(P2364,P$752,P$753,1)</f>
        <v>0.99206735923623102</v>
      </c>
      <c r="S2364" s="253">
        <f>IF(OR(R2364&lt;$T$757,R2364&gt;$T$758),Q2364,"")</f>
        <v>1.553189692806019E-4</v>
      </c>
      <c r="T2364" s="253" t="str">
        <f>IF(AND(R2364&gt;$T$757,R2364&lt;$T$758),Q2364,"")</f>
        <v/>
      </c>
      <c r="U2364" s="253" t="str">
        <f>IF(Q2364=MAX($Q$761:$Q$2761),Q2364,"")</f>
        <v/>
      </c>
      <c r="V2364" s="253">
        <f>_xlfn.NORM.DIST(P2364,$T$753,$T$754,0)</f>
        <v>9.2634805979371657E-100</v>
      </c>
      <c r="W2364" s="253" t="str">
        <f>IF(V2364=MAX($V$761:$V$2761),Q2364,"")</f>
        <v/>
      </c>
      <c r="X2364" s="253" t="str">
        <f t="shared" si="596"/>
        <v/>
      </c>
      <c r="AB2364" s="253">
        <v>1603</v>
      </c>
      <c r="AC2364" s="253">
        <f t="shared" si="612"/>
        <v>522.83800838948287</v>
      </c>
      <c r="AD2364" s="253">
        <f t="shared" si="597"/>
        <v>1.0037213440126103E-4</v>
      </c>
      <c r="AE2364" s="253">
        <f t="shared" si="598"/>
        <v>0.99206735923623102</v>
      </c>
      <c r="AF2364" s="253">
        <f>IF(OR(AE2364&lt;$T$757,AE2364&gt;$T$758),AD2364,"")</f>
        <v>1.0037213440126103E-4</v>
      </c>
      <c r="AG2364" s="253" t="str">
        <f t="shared" si="599"/>
        <v/>
      </c>
      <c r="AH2364" s="253" t="str">
        <f t="shared" si="600"/>
        <v/>
      </c>
      <c r="AI2364" s="253">
        <f t="shared" si="601"/>
        <v>2.6358818108706034E-7</v>
      </c>
      <c r="AJ2364" s="253" t="str">
        <f t="shared" si="602"/>
        <v/>
      </c>
      <c r="AK2364" s="253" t="str">
        <f t="shared" si="603"/>
        <v/>
      </c>
      <c r="AO2364" s="253">
        <v>1603</v>
      </c>
      <c r="AP2364" s="253">
        <f t="shared" si="604"/>
        <v>3082.3926874622366</v>
      </c>
      <c r="AQ2364" s="253">
        <f t="shared" si="605"/>
        <v>1.7025204822738794E-5</v>
      </c>
      <c r="AR2364" s="253">
        <f t="shared" si="606"/>
        <v>0.99206735923623102</v>
      </c>
      <c r="AS2364" s="253">
        <f>IF(OR(AR2364&lt;$T$757,AR2364&gt;$T$758),AQ2364,"")</f>
        <v>1.7025204822738794E-5</v>
      </c>
      <c r="AT2364" s="253" t="str">
        <f t="shared" si="607"/>
        <v/>
      </c>
      <c r="AU2364" s="253" t="str">
        <f t="shared" si="608"/>
        <v/>
      </c>
      <c r="AV2364" s="253">
        <f t="shared" si="609"/>
        <v>0</v>
      </c>
      <c r="AW2364" s="253">
        <f t="shared" si="610"/>
        <v>1.7025204822738794E-5</v>
      </c>
      <c r="AX2364" s="253" t="str">
        <f t="shared" si="611"/>
        <v/>
      </c>
      <c r="AZ2364" s="259"/>
      <c r="BA2364" s="259">
        <f>BA2363+$BD$753</f>
        <v>10.291199999999911</v>
      </c>
      <c r="BB2364" s="274">
        <f t="shared" si="594"/>
        <v>0.17266322289750782</v>
      </c>
      <c r="BC2364" s="259">
        <f t="shared" si="595"/>
        <v>3.3658972410685606E-4</v>
      </c>
      <c r="BD2364" s="259" t="str">
        <f t="shared" si="592"/>
        <v/>
      </c>
      <c r="BE2364" s="254" t="str">
        <f t="shared" si="593"/>
        <v/>
      </c>
    </row>
    <row r="2365" spans="1:57" ht="20.100000000000001" customHeight="1" x14ac:dyDescent="0.25">
      <c r="A2365" s="247">
        <v>1604</v>
      </c>
      <c r="B2365" s="247">
        <f>$B$755+(A2365*$B$758)</f>
        <v>5807.5004590231219</v>
      </c>
      <c r="C2365" s="247">
        <f>_xlfn.NORM.DIST($B2365,$B$752,$B$753,0)</f>
        <v>8.9643155850505179E-6</v>
      </c>
      <c r="D2365" s="247">
        <f>_xlfn.NORM.DIST($B2365,$B$752,$B$753,1)</f>
        <v>0.99215396932654909</v>
      </c>
      <c r="E2365" s="247">
        <f>IF(OR(D2365&lt;$F$757,D2365&gt;$F$758),C2365,"")</f>
        <v>8.9643155850505179E-6</v>
      </c>
      <c r="F2365" s="247" t="str">
        <f>IF(AND(D2365&gt;$F$757,D2365&lt;$F$758),C2365,"")</f>
        <v/>
      </c>
      <c r="G2365" s="247" t="str">
        <f>IF(C2365=MAX($C$761:$C$2761),C2365,"")</f>
        <v/>
      </c>
      <c r="H2365" s="247">
        <f>_xlfn.NORM.DIST(B2365,$F$753,$F$754,0)</f>
        <v>0</v>
      </c>
      <c r="I2365" s="247">
        <f>IF(H2365=MAX($H$761:$H$2761),C2365,"")</f>
        <v>8.9643155850505179E-6</v>
      </c>
      <c r="J2365" s="247" t="str">
        <f>IF(I2365=MIN($I$761:$I$2761),I2365,"")</f>
        <v/>
      </c>
      <c r="K2365" s="247"/>
      <c r="L2365" s="247"/>
      <c r="M2365" s="247"/>
      <c r="N2365" s="247"/>
      <c r="O2365" s="247">
        <v>1604</v>
      </c>
      <c r="P2365" s="247">
        <f>$P$755+(O2365*$P$758)</f>
        <v>338.43513057271423</v>
      </c>
      <c r="Q2365" s="247">
        <f>_xlfn.NORM.DIST(P2365,P$752,P$753,0)</f>
        <v>1.5382642690464914E-4</v>
      </c>
      <c r="R2365" s="247">
        <f>_xlfn.NORM.DIST(P2365,P$752,P$753,1)</f>
        <v>0.99215396932654909</v>
      </c>
      <c r="S2365" s="253">
        <f>IF(OR(R2365&lt;$T$757,R2365&gt;$T$758),Q2365,"")</f>
        <v>1.5382642690464914E-4</v>
      </c>
      <c r="T2365" s="253" t="str">
        <f>IF(AND(R2365&gt;$T$757,R2365&lt;$T$758),Q2365,"")</f>
        <v/>
      </c>
      <c r="U2365" s="253" t="str">
        <f>IF(Q2365=MAX($Q$761:$Q$2761),Q2365,"")</f>
        <v/>
      </c>
      <c r="V2365" s="253">
        <f>_xlfn.NORM.DIST(P2365,$T$753,$T$754,0)</f>
        <v>8.5143597120968328E-100</v>
      </c>
      <c r="W2365" s="253" t="str">
        <f>IF(V2365=MAX($V$761:$V$2761),Q2365,"")</f>
        <v/>
      </c>
      <c r="X2365" s="253" t="str">
        <f t="shared" si="596"/>
        <v/>
      </c>
      <c r="AB2365" s="253">
        <v>1604</v>
      </c>
      <c r="AC2365" s="253">
        <f t="shared" si="612"/>
        <v>523.70506976326305</v>
      </c>
      <c r="AD2365" s="253">
        <f t="shared" si="597"/>
        <v>9.9407605312170171E-5</v>
      </c>
      <c r="AE2365" s="253">
        <f t="shared" si="598"/>
        <v>0.99215396932654909</v>
      </c>
      <c r="AF2365" s="253">
        <f>IF(OR(AE2365&lt;$T$757,AE2365&gt;$T$758),AD2365,"")</f>
        <v>9.9407605312170171E-5</v>
      </c>
      <c r="AG2365" s="253" t="str">
        <f t="shared" si="599"/>
        <v/>
      </c>
      <c r="AH2365" s="253" t="str">
        <f t="shared" si="600"/>
        <v/>
      </c>
      <c r="AI2365" s="253">
        <f t="shared" si="601"/>
        <v>2.5918714007489299E-7</v>
      </c>
      <c r="AJ2365" s="253" t="str">
        <f t="shared" si="602"/>
        <v/>
      </c>
      <c r="AK2365" s="253" t="str">
        <f t="shared" si="603"/>
        <v/>
      </c>
      <c r="AO2365" s="253">
        <v>1604</v>
      </c>
      <c r="AP2365" s="253">
        <f t="shared" si="604"/>
        <v>3087.5044497963381</v>
      </c>
      <c r="AQ2365" s="253">
        <f t="shared" si="605"/>
        <v>1.6861600597350716E-5</v>
      </c>
      <c r="AR2365" s="253">
        <f t="shared" si="606"/>
        <v>0.99215396932654909</v>
      </c>
      <c r="AS2365" s="253">
        <f>IF(OR(AR2365&lt;$T$757,AR2365&gt;$T$758),AQ2365,"")</f>
        <v>1.6861600597350716E-5</v>
      </c>
      <c r="AT2365" s="253" t="str">
        <f t="shared" si="607"/>
        <v/>
      </c>
      <c r="AU2365" s="253" t="str">
        <f t="shared" si="608"/>
        <v/>
      </c>
      <c r="AV2365" s="253">
        <f t="shared" si="609"/>
        <v>0</v>
      </c>
      <c r="AW2365" s="253">
        <f t="shared" si="610"/>
        <v>1.6861600597350716E-5</v>
      </c>
      <c r="AX2365" s="253" t="str">
        <f t="shared" si="611"/>
        <v/>
      </c>
      <c r="AZ2365" s="259"/>
      <c r="BA2365" s="259">
        <f>BA2364+$BD$753</f>
        <v>10.29759999999991</v>
      </c>
      <c r="BB2365" s="274">
        <f t="shared" si="594"/>
        <v>0.17232663317340097</v>
      </c>
      <c r="BC2365" s="259">
        <f t="shared" si="595"/>
        <v>3.3603607259796719E-4</v>
      </c>
      <c r="BD2365" s="259" t="str">
        <f t="shared" si="592"/>
        <v/>
      </c>
      <c r="BE2365" s="254" t="str">
        <f t="shared" si="593"/>
        <v/>
      </c>
    </row>
    <row r="2366" spans="1:57" ht="20.100000000000001" customHeight="1" x14ac:dyDescent="0.25">
      <c r="A2366" s="247">
        <v>1605</v>
      </c>
      <c r="B2366" s="247">
        <f>$B$755+(A2366*$B$758)</f>
        <v>5817.1155260082596</v>
      </c>
      <c r="C2366" s="247">
        <f>_xlfn.NORM.DIST($B2366,$B$752,$B$753,0)</f>
        <v>8.8780306711996824E-6</v>
      </c>
      <c r="D2366" s="247">
        <f>_xlfn.NORM.DIST($B2366,$B$752,$B$753,1)</f>
        <v>0.99223974644944635</v>
      </c>
      <c r="E2366" s="247">
        <f>IF(OR(D2366&lt;$F$757,D2366&gt;$F$758),C2366,"")</f>
        <v>8.8780306711996824E-6</v>
      </c>
      <c r="F2366" s="247" t="str">
        <f>IF(AND(D2366&gt;$F$757,D2366&lt;$F$758),C2366,"")</f>
        <v/>
      </c>
      <c r="G2366" s="247" t="str">
        <f>IF(C2366=MAX($C$761:$C$2761),C2366,"")</f>
        <v/>
      </c>
      <c r="H2366" s="247">
        <f>_xlfn.NORM.DIST(B2366,$F$753,$F$754,0)</f>
        <v>0</v>
      </c>
      <c r="I2366" s="247">
        <f>IF(H2366=MAX($H$761:$H$2761),C2366,"")</f>
        <v>8.8780306711996824E-6</v>
      </c>
      <c r="J2366" s="247" t="str">
        <f>IF(I2366=MIN($I$761:$I$2761),I2366,"")</f>
        <v/>
      </c>
      <c r="K2366" s="247"/>
      <c r="L2366" s="247"/>
      <c r="M2366" s="247"/>
      <c r="N2366" s="247"/>
      <c r="O2366" s="247">
        <v>1605</v>
      </c>
      <c r="P2366" s="247">
        <f>$P$755+(O2366*$P$758)</f>
        <v>338.99545363657637</v>
      </c>
      <c r="Q2366" s="247">
        <f>_xlfn.NORM.DIST(P2366,P$752,P$753,0)</f>
        <v>1.5234578960807892E-4</v>
      </c>
      <c r="R2366" s="247">
        <f>_xlfn.NORM.DIST(P2366,P$752,P$753,1)</f>
        <v>0.99223974644944635</v>
      </c>
      <c r="S2366" s="253">
        <f>IF(OR(R2366&lt;$T$757,R2366&gt;$T$758),Q2366,"")</f>
        <v>1.5234578960807892E-4</v>
      </c>
      <c r="T2366" s="253" t="str">
        <f>IF(AND(R2366&gt;$T$757,R2366&lt;$T$758),Q2366,"")</f>
        <v/>
      </c>
      <c r="U2366" s="253" t="str">
        <f>IF(Q2366=MAX($Q$761:$Q$2761),Q2366,"")</f>
        <v/>
      </c>
      <c r="V2366" s="253">
        <f>_xlfn.NORM.DIST(P2366,$T$753,$T$754,0)</f>
        <v>7.8256936624067183E-100</v>
      </c>
      <c r="W2366" s="253" t="str">
        <f>IF(V2366=MAX($V$761:$V$2761),Q2366,"")</f>
        <v/>
      </c>
      <c r="X2366" s="253" t="str">
        <f t="shared" si="596"/>
        <v/>
      </c>
      <c r="AB2366" s="253">
        <v>1605</v>
      </c>
      <c r="AC2366" s="253">
        <f t="shared" si="612"/>
        <v>524.57213113704347</v>
      </c>
      <c r="AD2366" s="253">
        <f t="shared" si="597"/>
        <v>9.8450769669883783E-5</v>
      </c>
      <c r="AE2366" s="253">
        <f t="shared" si="598"/>
        <v>0.99223974644944635</v>
      </c>
      <c r="AF2366" s="253">
        <f>IF(OR(AE2366&lt;$T$757,AE2366&gt;$T$758),AD2366,"")</f>
        <v>9.8450769669883783E-5</v>
      </c>
      <c r="AG2366" s="253" t="str">
        <f t="shared" si="599"/>
        <v/>
      </c>
      <c r="AH2366" s="253" t="str">
        <f t="shared" si="600"/>
        <v/>
      </c>
      <c r="AI2366" s="253">
        <f t="shared" si="601"/>
        <v>2.5485550400696969E-7</v>
      </c>
      <c r="AJ2366" s="253" t="str">
        <f t="shared" si="602"/>
        <v/>
      </c>
      <c r="AK2366" s="253" t="str">
        <f t="shared" si="603"/>
        <v/>
      </c>
      <c r="AO2366" s="253">
        <v>1605</v>
      </c>
      <c r="AP2366" s="253">
        <f t="shared" si="604"/>
        <v>3092.6162121304378</v>
      </c>
      <c r="AQ2366" s="253">
        <f t="shared" si="605"/>
        <v>1.6699301340801132E-5</v>
      </c>
      <c r="AR2366" s="253">
        <f t="shared" si="606"/>
        <v>0.99223974644944635</v>
      </c>
      <c r="AS2366" s="253">
        <f>IF(OR(AR2366&lt;$T$757,AR2366&gt;$T$758),AQ2366,"")</f>
        <v>1.6699301340801132E-5</v>
      </c>
      <c r="AT2366" s="253" t="str">
        <f t="shared" si="607"/>
        <v/>
      </c>
      <c r="AU2366" s="253" t="str">
        <f t="shared" si="608"/>
        <v/>
      </c>
      <c r="AV2366" s="253">
        <f t="shared" si="609"/>
        <v>0</v>
      </c>
      <c r="AW2366" s="253">
        <f t="shared" si="610"/>
        <v>1.6699301340801132E-5</v>
      </c>
      <c r="AX2366" s="253" t="str">
        <f t="shared" si="611"/>
        <v/>
      </c>
      <c r="AZ2366" s="259"/>
      <c r="BA2366" s="259">
        <f>BA2365+$BD$753</f>
        <v>10.30399999999991</v>
      </c>
      <c r="BB2366" s="274">
        <f t="shared" si="594"/>
        <v>0.171990597100803</v>
      </c>
      <c r="BC2366" s="259">
        <f t="shared" si="595"/>
        <v>3.3548300801763964E-4</v>
      </c>
      <c r="BD2366" s="259" t="str">
        <f t="shared" si="592"/>
        <v/>
      </c>
      <c r="BE2366" s="254" t="str">
        <f t="shared" si="593"/>
        <v/>
      </c>
    </row>
    <row r="2367" spans="1:57" ht="20.100000000000001" customHeight="1" x14ac:dyDescent="0.25">
      <c r="A2367" s="247">
        <v>1606</v>
      </c>
      <c r="B2367" s="247">
        <f>$B$755+(A2367*$B$758)</f>
        <v>5826.7305929933973</v>
      </c>
      <c r="C2367" s="247">
        <f>_xlfn.NORM.DIST($B2367,$B$752,$B$753,0)</f>
        <v>8.7924356020481742E-6</v>
      </c>
      <c r="D2367" s="247">
        <f>_xlfn.NORM.DIST($B2367,$B$752,$B$753,1)</f>
        <v>0.99232469725671568</v>
      </c>
      <c r="E2367" s="247">
        <f>IF(OR(D2367&lt;$F$757,D2367&gt;$F$758),C2367,"")</f>
        <v>8.7924356020481742E-6</v>
      </c>
      <c r="F2367" s="247" t="str">
        <f>IF(AND(D2367&gt;$F$757,D2367&lt;$F$758),C2367,"")</f>
        <v/>
      </c>
      <c r="G2367" s="247" t="str">
        <f>IF(C2367=MAX($C$761:$C$2761),C2367,"")</f>
        <v/>
      </c>
      <c r="H2367" s="247">
        <f>_xlfn.NORM.DIST(B2367,$F$753,$F$754,0)</f>
        <v>0</v>
      </c>
      <c r="I2367" s="247">
        <f>IF(H2367=MAX($H$761:$H$2761),C2367,"")</f>
        <v>8.7924356020481742E-6</v>
      </c>
      <c r="J2367" s="247" t="str">
        <f>IF(I2367=MIN($I$761:$I$2761),I2367,"")</f>
        <v/>
      </c>
      <c r="K2367" s="247"/>
      <c r="L2367" s="247"/>
      <c r="M2367" s="247"/>
      <c r="N2367" s="247"/>
      <c r="O2367" s="247">
        <v>1606</v>
      </c>
      <c r="P2367" s="247">
        <f>$P$755+(O2367*$P$758)</f>
        <v>339.55577670043851</v>
      </c>
      <c r="Q2367" s="247">
        <f>_xlfn.NORM.DIST(P2367,P$752,P$753,0)</f>
        <v>1.5087698995200807E-4</v>
      </c>
      <c r="R2367" s="247">
        <f>_xlfn.NORM.DIST(P2367,P$752,P$753,1)</f>
        <v>0.99232469725671568</v>
      </c>
      <c r="S2367" s="253">
        <f>IF(OR(R2367&lt;$T$757,R2367&gt;$T$758),Q2367,"")</f>
        <v>1.5087698995200807E-4</v>
      </c>
      <c r="T2367" s="253" t="str">
        <f>IF(AND(R2367&gt;$T$757,R2367&lt;$T$758),Q2367,"")</f>
        <v/>
      </c>
      <c r="U2367" s="253" t="str">
        <f>IF(Q2367=MAX($Q$761:$Q$2761),Q2367,"")</f>
        <v/>
      </c>
      <c r="V2367" s="253">
        <f>_xlfn.NORM.DIST(P2367,$T$753,$T$754,0)</f>
        <v>7.1926138327188203E-100</v>
      </c>
      <c r="W2367" s="253" t="str">
        <f>IF(V2367=MAX($V$761:$V$2761),Q2367,"")</f>
        <v/>
      </c>
      <c r="X2367" s="253" t="str">
        <f t="shared" si="596"/>
        <v/>
      </c>
      <c r="AB2367" s="253">
        <v>1606</v>
      </c>
      <c r="AC2367" s="253">
        <f t="shared" si="612"/>
        <v>525.43919251082366</v>
      </c>
      <c r="AD2367" s="253">
        <f t="shared" si="597"/>
        <v>9.7501583893217156E-5</v>
      </c>
      <c r="AE2367" s="253">
        <f t="shared" si="598"/>
        <v>0.99232469725671568</v>
      </c>
      <c r="AF2367" s="253">
        <f>IF(OR(AE2367&lt;$T$757,AE2367&gt;$T$758),AD2367,"")</f>
        <v>9.7501583893217156E-5</v>
      </c>
      <c r="AG2367" s="253" t="str">
        <f t="shared" si="599"/>
        <v/>
      </c>
      <c r="AH2367" s="253" t="str">
        <f t="shared" si="600"/>
        <v/>
      </c>
      <c r="AI2367" s="253">
        <f t="shared" si="601"/>
        <v>2.5059225041391502E-7</v>
      </c>
      <c r="AJ2367" s="253" t="str">
        <f t="shared" si="602"/>
        <v/>
      </c>
      <c r="AK2367" s="253" t="str">
        <f t="shared" si="603"/>
        <v/>
      </c>
      <c r="AO2367" s="253">
        <v>1606</v>
      </c>
      <c r="AP2367" s="253">
        <f t="shared" si="604"/>
        <v>3097.7279744645375</v>
      </c>
      <c r="AQ2367" s="253">
        <f t="shared" si="605"/>
        <v>1.6538299660813178E-5</v>
      </c>
      <c r="AR2367" s="253">
        <f t="shared" si="606"/>
        <v>0.99232469725671568</v>
      </c>
      <c r="AS2367" s="253">
        <f>IF(OR(AR2367&lt;$T$757,AR2367&gt;$T$758),AQ2367,"")</f>
        <v>1.6538299660813178E-5</v>
      </c>
      <c r="AT2367" s="253" t="str">
        <f t="shared" si="607"/>
        <v/>
      </c>
      <c r="AU2367" s="253" t="str">
        <f t="shared" si="608"/>
        <v/>
      </c>
      <c r="AV2367" s="253">
        <f t="shared" si="609"/>
        <v>0</v>
      </c>
      <c r="AW2367" s="253">
        <f t="shared" si="610"/>
        <v>1.6538299660813178E-5</v>
      </c>
      <c r="AX2367" s="253" t="str">
        <f t="shared" si="611"/>
        <v/>
      </c>
      <c r="AZ2367" s="259"/>
      <c r="BA2367" s="259">
        <f>BA2366+$BD$753</f>
        <v>10.310399999999909</v>
      </c>
      <c r="BB2367" s="274">
        <f t="shared" si="594"/>
        <v>0.17165511409278536</v>
      </c>
      <c r="BC2367" s="259">
        <f t="shared" si="595"/>
        <v>3.349305308684436E-4</v>
      </c>
      <c r="BD2367" s="259" t="str">
        <f t="shared" si="592"/>
        <v/>
      </c>
      <c r="BE2367" s="254" t="str">
        <f t="shared" si="593"/>
        <v/>
      </c>
    </row>
    <row r="2368" spans="1:57" ht="20.100000000000001" customHeight="1" x14ac:dyDescent="0.25">
      <c r="A2368" s="248">
        <v>1607</v>
      </c>
      <c r="B2368" s="247">
        <f>$B$755+(A2368*$B$758)</f>
        <v>5836.345659978535</v>
      </c>
      <c r="C2368" s="247">
        <f>_xlfn.NORM.DIST($B2368,$B$752,$B$753,0)</f>
        <v>8.7075264524663068E-6</v>
      </c>
      <c r="D2368" s="247">
        <f>_xlfn.NORM.DIST($B2368,$B$752,$B$753,1)</f>
        <v>0.99240882836238575</v>
      </c>
      <c r="E2368" s="247">
        <f>IF(OR(D2368&lt;$F$757,D2368&gt;$F$758),C2368,"")</f>
        <v>8.7075264524663068E-6</v>
      </c>
      <c r="F2368" s="247" t="str">
        <f>IF(AND(D2368&gt;$F$757,D2368&lt;$F$758),C2368,"")</f>
        <v/>
      </c>
      <c r="G2368" s="247" t="str">
        <f>IF(C2368=MAX($C$761:$C$2761),C2368,"")</f>
        <v/>
      </c>
      <c r="H2368" s="247">
        <f>_xlfn.NORM.DIST(B2368,$F$753,$F$754,0)</f>
        <v>0</v>
      </c>
      <c r="I2368" s="247">
        <f>IF(H2368=MAX($H$761:$H$2761),C2368,"")</f>
        <v>8.7075264524663068E-6</v>
      </c>
      <c r="J2368" s="247" t="str">
        <f>IF(I2368=MIN($I$761:$I$2761),I2368,"")</f>
        <v/>
      </c>
      <c r="K2368" s="247"/>
      <c r="L2368" s="247"/>
      <c r="M2368" s="247"/>
      <c r="N2368" s="247"/>
      <c r="O2368" s="248">
        <v>1607</v>
      </c>
      <c r="P2368" s="247">
        <f>$P$755+(O2368*$P$758)</f>
        <v>340.11609976430054</v>
      </c>
      <c r="Q2368" s="247">
        <f>_xlfn.NORM.DIST(P2368,P$752,P$753,0)</f>
        <v>1.4941996058174904E-4</v>
      </c>
      <c r="R2368" s="247">
        <f>_xlfn.NORM.DIST(P2368,P$752,P$753,1)</f>
        <v>0.99240882836238575</v>
      </c>
      <c r="S2368" s="253">
        <f>IF(OR(R2368&lt;$T$757,R2368&gt;$T$758),Q2368,"")</f>
        <v>1.4941996058174904E-4</v>
      </c>
      <c r="T2368" s="253" t="str">
        <f>IF(AND(R2368&gt;$T$757,R2368&lt;$T$758),Q2368,"")</f>
        <v/>
      </c>
      <c r="U2368" s="253" t="str">
        <f>IF(Q2368=MAX($Q$761:$Q$2761),Q2368,"")</f>
        <v/>
      </c>
      <c r="V2368" s="253">
        <f>_xlfn.NORM.DIST(P2368,$T$753,$T$754,0)</f>
        <v>6.6106428702494253E-100</v>
      </c>
      <c r="W2368" s="253" t="str">
        <f>IF(V2368=MAX($V$761:$V$2761),Q2368,"")</f>
        <v/>
      </c>
      <c r="X2368" s="253" t="str">
        <f t="shared" si="596"/>
        <v/>
      </c>
      <c r="AB2368" s="259">
        <v>1607</v>
      </c>
      <c r="AC2368" s="253">
        <f t="shared" si="612"/>
        <v>526.30625388460385</v>
      </c>
      <c r="AD2368" s="253">
        <f t="shared" si="597"/>
        <v>9.6560004455395793E-5</v>
      </c>
      <c r="AE2368" s="253">
        <f t="shared" si="598"/>
        <v>0.99240882836238575</v>
      </c>
      <c r="AF2368" s="253">
        <f>IF(OR(AE2368&lt;$T$757,AE2368&gt;$T$758),AD2368,"")</f>
        <v>9.6560004455395793E-5</v>
      </c>
      <c r="AG2368" s="253" t="str">
        <f t="shared" si="599"/>
        <v/>
      </c>
      <c r="AH2368" s="253" t="str">
        <f t="shared" si="600"/>
        <v/>
      </c>
      <c r="AI2368" s="253">
        <f t="shared" si="601"/>
        <v>2.4639637066741707E-7</v>
      </c>
      <c r="AJ2368" s="253" t="str">
        <f t="shared" si="602"/>
        <v/>
      </c>
      <c r="AK2368" s="253" t="str">
        <f t="shared" si="603"/>
        <v/>
      </c>
      <c r="AO2368" s="259">
        <v>1607</v>
      </c>
      <c r="AP2368" s="253">
        <f t="shared" si="604"/>
        <v>3102.8397367986372</v>
      </c>
      <c r="AQ2368" s="253">
        <f t="shared" si="605"/>
        <v>1.6378588174339218E-5</v>
      </c>
      <c r="AR2368" s="253">
        <f t="shared" si="606"/>
        <v>0.99240882836238575</v>
      </c>
      <c r="AS2368" s="253">
        <f>IF(OR(AR2368&lt;$T$757,AR2368&gt;$T$758),AQ2368,"")</f>
        <v>1.6378588174339218E-5</v>
      </c>
      <c r="AT2368" s="253" t="str">
        <f t="shared" si="607"/>
        <v/>
      </c>
      <c r="AU2368" s="253" t="str">
        <f t="shared" si="608"/>
        <v/>
      </c>
      <c r="AV2368" s="253">
        <f t="shared" si="609"/>
        <v>0</v>
      </c>
      <c r="AW2368" s="253">
        <f t="shared" si="610"/>
        <v>1.6378588174339218E-5</v>
      </c>
      <c r="AX2368" s="253" t="str">
        <f t="shared" si="611"/>
        <v/>
      </c>
      <c r="AZ2368" s="259"/>
      <c r="BA2368" s="259">
        <f>BA2367+$BD$753</f>
        <v>10.316799999999908</v>
      </c>
      <c r="BB2368" s="274">
        <f t="shared" si="594"/>
        <v>0.17132018356191692</v>
      </c>
      <c r="BC2368" s="259">
        <f t="shared" si="595"/>
        <v>3.3437864164670428E-4</v>
      </c>
      <c r="BD2368" s="259" t="str">
        <f t="shared" si="592"/>
        <v/>
      </c>
      <c r="BE2368" s="254" t="str">
        <f t="shared" si="593"/>
        <v/>
      </c>
    </row>
    <row r="2369" spans="1:57" ht="20.100000000000001" customHeight="1" x14ac:dyDescent="0.25">
      <c r="A2369" s="247">
        <v>1608</v>
      </c>
      <c r="B2369" s="247">
        <f>$B$755+(A2369*$B$758)</f>
        <v>5845.9607269636726</v>
      </c>
      <c r="C2369" s="247">
        <f>_xlfn.NORM.DIST($B2369,$B$752,$B$753,0)</f>
        <v>8.6232993024336371E-6</v>
      </c>
      <c r="D2369" s="247">
        <f>_xlfn.NORM.DIST($B2369,$B$752,$B$753,1)</f>
        <v>0.9924921463427695</v>
      </c>
      <c r="E2369" s="247">
        <f>IF(OR(D2369&lt;$F$757,D2369&gt;$F$758),C2369,"")</f>
        <v>8.6232993024336371E-6</v>
      </c>
      <c r="F2369" s="247" t="str">
        <f>IF(AND(D2369&gt;$F$757,D2369&lt;$F$758),C2369,"")</f>
        <v/>
      </c>
      <c r="G2369" s="247" t="str">
        <f>IF(C2369=MAX($C$761:$C$2761),C2369,"")</f>
        <v/>
      </c>
      <c r="H2369" s="247">
        <f>_xlfn.NORM.DIST(B2369,$F$753,$F$754,0)</f>
        <v>0</v>
      </c>
      <c r="I2369" s="247">
        <f>IF(H2369=MAX($H$761:$H$2761),C2369,"")</f>
        <v>8.6232993024336371E-6</v>
      </c>
      <c r="J2369" s="247" t="str">
        <f>IF(I2369=MIN($I$761:$I$2761),I2369,"")</f>
        <v/>
      </c>
      <c r="K2369" s="247"/>
      <c r="L2369" s="247"/>
      <c r="M2369" s="247"/>
      <c r="N2369" s="247"/>
      <c r="O2369" s="247">
        <v>1608</v>
      </c>
      <c r="P2369" s="247">
        <f>$P$755+(O2369*$P$758)</f>
        <v>340.67642282816269</v>
      </c>
      <c r="Q2369" s="247">
        <f>_xlfn.NORM.DIST(P2369,P$752,P$753,0)</f>
        <v>1.4797463423028788E-4</v>
      </c>
      <c r="R2369" s="247">
        <f>_xlfn.NORM.DIST(P2369,P$752,P$753,1)</f>
        <v>0.9924921463427695</v>
      </c>
      <c r="S2369" s="253">
        <f>IF(OR(R2369&lt;$T$757,R2369&gt;$T$758),Q2369,"")</f>
        <v>1.4797463423028788E-4</v>
      </c>
      <c r="T2369" s="253" t="str">
        <f>IF(AND(R2369&gt;$T$757,R2369&lt;$T$758),Q2369,"")</f>
        <v/>
      </c>
      <c r="U2369" s="253" t="str">
        <f>IF(Q2369=MAX($Q$761:$Q$2761),Q2369,"")</f>
        <v/>
      </c>
      <c r="V2369" s="253">
        <f>_xlfn.NORM.DIST(P2369,$T$753,$T$754,0)</f>
        <v>6.0756633082668357E-100</v>
      </c>
      <c r="W2369" s="253" t="str">
        <f>IF(V2369=MAX($V$761:$V$2761),Q2369,"")</f>
        <v/>
      </c>
      <c r="X2369" s="253" t="str">
        <f t="shared" si="596"/>
        <v/>
      </c>
      <c r="AB2369" s="253">
        <v>1608</v>
      </c>
      <c r="AC2369" s="253">
        <f t="shared" si="612"/>
        <v>527.17331525838404</v>
      </c>
      <c r="AD2369" s="253">
        <f t="shared" si="597"/>
        <v>9.5625987886302825E-5</v>
      </c>
      <c r="AE2369" s="253">
        <f t="shared" si="598"/>
        <v>0.9924921463427695</v>
      </c>
      <c r="AF2369" s="253">
        <f>IF(OR(AE2369&lt;$T$757,AE2369&gt;$T$758),AD2369,"")</f>
        <v>9.5625987886302825E-5</v>
      </c>
      <c r="AG2369" s="253" t="str">
        <f t="shared" si="599"/>
        <v/>
      </c>
      <c r="AH2369" s="253" t="str">
        <f t="shared" si="600"/>
        <v/>
      </c>
      <c r="AI2369" s="253">
        <f t="shared" si="601"/>
        <v>2.42266869812712E-7</v>
      </c>
      <c r="AJ2369" s="253" t="str">
        <f t="shared" si="602"/>
        <v/>
      </c>
      <c r="AK2369" s="253" t="str">
        <f t="shared" si="603"/>
        <v/>
      </c>
      <c r="AO2369" s="253">
        <v>1608</v>
      </c>
      <c r="AP2369" s="253">
        <f t="shared" si="604"/>
        <v>3107.9514991327369</v>
      </c>
      <c r="AQ2369" s="253">
        <f t="shared" si="605"/>
        <v>1.6220159507941961E-5</v>
      </c>
      <c r="AR2369" s="253">
        <f t="shared" si="606"/>
        <v>0.9924921463427695</v>
      </c>
      <c r="AS2369" s="253">
        <f>IF(OR(AR2369&lt;$T$757,AR2369&gt;$T$758),AQ2369,"")</f>
        <v>1.6220159507941961E-5</v>
      </c>
      <c r="AT2369" s="253" t="str">
        <f t="shared" si="607"/>
        <v/>
      </c>
      <c r="AU2369" s="253" t="str">
        <f t="shared" si="608"/>
        <v/>
      </c>
      <c r="AV2369" s="253">
        <f t="shared" si="609"/>
        <v>0</v>
      </c>
      <c r="AW2369" s="253">
        <f t="shared" si="610"/>
        <v>1.6220159507941961E-5</v>
      </c>
      <c r="AX2369" s="253" t="str">
        <f t="shared" si="611"/>
        <v/>
      </c>
      <c r="AZ2369" s="259"/>
      <c r="BA2369" s="259">
        <f>BA2368+$BD$753</f>
        <v>10.323199999999908</v>
      </c>
      <c r="BB2369" s="274">
        <f t="shared" si="594"/>
        <v>0.17098580492027021</v>
      </c>
      <c r="BC2369" s="259">
        <f t="shared" si="595"/>
        <v>3.3382734084372312E-4</v>
      </c>
      <c r="BD2369" s="259" t="str">
        <f t="shared" si="592"/>
        <v/>
      </c>
      <c r="BE2369" s="254" t="str">
        <f t="shared" si="593"/>
        <v/>
      </c>
    </row>
    <row r="2370" spans="1:57" ht="20.100000000000001" customHeight="1" x14ac:dyDescent="0.25">
      <c r="A2370" s="247">
        <v>1609</v>
      </c>
      <c r="B2370" s="247">
        <f>$B$755+(A2370*$B$758)</f>
        <v>5855.5757939488103</v>
      </c>
      <c r="C2370" s="247">
        <f>_xlfn.NORM.DIST($B2370,$B$752,$B$753,0)</f>
        <v>8.5397502372393416E-6</v>
      </c>
      <c r="D2370" s="247">
        <f>_xlfn.NORM.DIST($B2370,$B$752,$B$753,1)</f>
        <v>0.99257465773651377</v>
      </c>
      <c r="E2370" s="247">
        <f>IF(OR(D2370&lt;$F$757,D2370&gt;$F$758),C2370,"")</f>
        <v>8.5397502372393416E-6</v>
      </c>
      <c r="F2370" s="247" t="str">
        <f>IF(AND(D2370&gt;$F$757,D2370&lt;$F$758),C2370,"")</f>
        <v/>
      </c>
      <c r="G2370" s="247" t="str">
        <f>IF(C2370=MAX($C$761:$C$2761),C2370,"")</f>
        <v/>
      </c>
      <c r="H2370" s="247">
        <f>_xlfn.NORM.DIST(B2370,$F$753,$F$754,0)</f>
        <v>0</v>
      </c>
      <c r="I2370" s="247">
        <f>IF(H2370=MAX($H$761:$H$2761),C2370,"")</f>
        <v>8.5397502372393416E-6</v>
      </c>
      <c r="J2370" s="247" t="str">
        <f>IF(I2370=MIN($I$761:$I$2761),I2370,"")</f>
        <v/>
      </c>
      <c r="K2370" s="247"/>
      <c r="L2370" s="247"/>
      <c r="M2370" s="247"/>
      <c r="N2370" s="247"/>
      <c r="O2370" s="247">
        <v>1609</v>
      </c>
      <c r="P2370" s="247">
        <f>$P$755+(O2370*$P$758)</f>
        <v>341.23674589202483</v>
      </c>
      <c r="Q2370" s="247">
        <f>_xlfn.NORM.DIST(P2370,P$752,P$753,0)</f>
        <v>1.4654094372172361E-4</v>
      </c>
      <c r="R2370" s="247">
        <f>_xlfn.NORM.DIST(P2370,P$752,P$753,1)</f>
        <v>0.99257465773651377</v>
      </c>
      <c r="S2370" s="253">
        <f>IF(OR(R2370&lt;$T$757,R2370&gt;$T$758),Q2370,"")</f>
        <v>1.4654094372172361E-4</v>
      </c>
      <c r="T2370" s="253" t="str">
        <f>IF(AND(R2370&gt;$T$757,R2370&lt;$T$758),Q2370,"")</f>
        <v/>
      </c>
      <c r="U2370" s="253" t="str">
        <f>IF(Q2370=MAX($Q$761:$Q$2761),Q2370,"")</f>
        <v/>
      </c>
      <c r="V2370" s="253">
        <f>_xlfn.NORM.DIST(P2370,$T$753,$T$754,0)</f>
        <v>5.5838886997382673E-100</v>
      </c>
      <c r="W2370" s="253" t="str">
        <f>IF(V2370=MAX($V$761:$V$2761),Q2370,"")</f>
        <v/>
      </c>
      <c r="X2370" s="253" t="str">
        <f t="shared" si="596"/>
        <v/>
      </c>
      <c r="AB2370" s="253">
        <v>1609</v>
      </c>
      <c r="AC2370" s="253">
        <f t="shared" si="612"/>
        <v>528.04037663216445</v>
      </c>
      <c r="AD2370" s="253">
        <f t="shared" si="597"/>
        <v>9.4699490774700904E-5</v>
      </c>
      <c r="AE2370" s="253">
        <f t="shared" si="598"/>
        <v>0.99257465773651377</v>
      </c>
      <c r="AF2370" s="253">
        <f>IF(OR(AE2370&lt;$T$757,AE2370&gt;$T$758),AD2370,"")</f>
        <v>9.4699490774700904E-5</v>
      </c>
      <c r="AG2370" s="253" t="str">
        <f t="shared" si="599"/>
        <v/>
      </c>
      <c r="AH2370" s="253" t="str">
        <f t="shared" si="600"/>
        <v/>
      </c>
      <c r="AI2370" s="253">
        <f t="shared" si="601"/>
        <v>2.3820276640277571E-7</v>
      </c>
      <c r="AJ2370" s="253" t="str">
        <f t="shared" si="602"/>
        <v/>
      </c>
      <c r="AK2370" s="253" t="str">
        <f t="shared" si="603"/>
        <v/>
      </c>
      <c r="AO2370" s="253">
        <v>1609</v>
      </c>
      <c r="AP2370" s="253">
        <f t="shared" si="604"/>
        <v>3113.0632614668366</v>
      </c>
      <c r="AQ2370" s="253">
        <f t="shared" si="605"/>
        <v>1.6063006298171256E-5</v>
      </c>
      <c r="AR2370" s="253">
        <f t="shared" si="606"/>
        <v>0.99257465773651377</v>
      </c>
      <c r="AS2370" s="253">
        <f>IF(OR(AR2370&lt;$T$757,AR2370&gt;$T$758),AQ2370,"")</f>
        <v>1.6063006298171256E-5</v>
      </c>
      <c r="AT2370" s="253" t="str">
        <f t="shared" si="607"/>
        <v/>
      </c>
      <c r="AU2370" s="253" t="str">
        <f t="shared" si="608"/>
        <v/>
      </c>
      <c r="AV2370" s="253">
        <f t="shared" si="609"/>
        <v>0</v>
      </c>
      <c r="AW2370" s="253">
        <f t="shared" si="610"/>
        <v>1.6063006298171256E-5</v>
      </c>
      <c r="AX2370" s="253" t="str">
        <f t="shared" si="611"/>
        <v/>
      </c>
      <c r="AZ2370" s="259"/>
      <c r="BA2370" s="259">
        <f>BA2369+$BD$753</f>
        <v>10.329599999999907</v>
      </c>
      <c r="BB2370" s="274">
        <f t="shared" si="594"/>
        <v>0.17065197757942649</v>
      </c>
      <c r="BC2370" s="259">
        <f t="shared" si="595"/>
        <v>3.3327662894599985E-4</v>
      </c>
      <c r="BD2370" s="259" t="str">
        <f t="shared" si="592"/>
        <v/>
      </c>
      <c r="BE2370" s="254" t="str">
        <f t="shared" si="593"/>
        <v/>
      </c>
    </row>
    <row r="2371" spans="1:57" ht="20.100000000000001" customHeight="1" x14ac:dyDescent="0.25">
      <c r="A2371" s="247">
        <v>1610</v>
      </c>
      <c r="B2371" s="247">
        <f>$B$755+(A2371*$B$758)</f>
        <v>5865.190860933948</v>
      </c>
      <c r="C2371" s="247">
        <f>_xlfn.NORM.DIST($B2371,$B$752,$B$753,0)</f>
        <v>8.4568753476801199E-6</v>
      </c>
      <c r="D2371" s="247">
        <f>_xlfn.NORM.DIST($B2371,$B$752,$B$753,1)</f>
        <v>0.99265636904465171</v>
      </c>
      <c r="E2371" s="247">
        <f>IF(OR(D2371&lt;$F$757,D2371&gt;$F$758),C2371,"")</f>
        <v>8.4568753476801199E-6</v>
      </c>
      <c r="F2371" s="247" t="str">
        <f>IF(AND(D2371&gt;$F$757,D2371&lt;$F$758),C2371,"")</f>
        <v/>
      </c>
      <c r="G2371" s="247" t="str">
        <f>IF(C2371=MAX($C$761:$C$2761),C2371,"")</f>
        <v/>
      </c>
      <c r="H2371" s="247">
        <f>_xlfn.NORM.DIST(B2371,$F$753,$F$754,0)</f>
        <v>0</v>
      </c>
      <c r="I2371" s="247">
        <f>IF(H2371=MAX($H$761:$H$2761),C2371,"")</f>
        <v>8.4568753476801199E-6</v>
      </c>
      <c r="J2371" s="247" t="str">
        <f>IF(I2371=MIN($I$761:$I$2761),I2371,"")</f>
        <v/>
      </c>
      <c r="K2371" s="247"/>
      <c r="L2371" s="247"/>
      <c r="M2371" s="247"/>
      <c r="N2371" s="247"/>
      <c r="O2371" s="247">
        <v>1610</v>
      </c>
      <c r="P2371" s="247">
        <f>$P$755+(O2371*$P$758)</f>
        <v>341.79706895588697</v>
      </c>
      <c r="Q2371" s="247">
        <f>_xlfn.NORM.DIST(P2371,P$752,P$753,0)</f>
        <v>1.451188219746631E-4</v>
      </c>
      <c r="R2371" s="247">
        <f>_xlfn.NORM.DIST(P2371,P$752,P$753,1)</f>
        <v>0.99265636904465171</v>
      </c>
      <c r="S2371" s="253">
        <f>IF(OR(R2371&lt;$T$757,R2371&gt;$T$758),Q2371,"")</f>
        <v>1.451188219746631E-4</v>
      </c>
      <c r="T2371" s="253" t="str">
        <f>IF(AND(R2371&gt;$T$757,R2371&lt;$T$758),Q2371,"")</f>
        <v/>
      </c>
      <c r="U2371" s="253" t="str">
        <f>IF(Q2371=MAX($Q$761:$Q$2761),Q2371,"")</f>
        <v/>
      </c>
      <c r="V2371" s="253">
        <f>_xlfn.NORM.DIST(P2371,$T$753,$T$754,0)</f>
        <v>5.1318370614160968E-100</v>
      </c>
      <c r="W2371" s="253" t="str">
        <f>IF(V2371=MAX($V$761:$V$2761),Q2371,"")</f>
        <v/>
      </c>
      <c r="X2371" s="253" t="str">
        <f t="shared" si="596"/>
        <v/>
      </c>
      <c r="AB2371" s="253">
        <v>1610</v>
      </c>
      <c r="AC2371" s="253">
        <f t="shared" si="612"/>
        <v>528.90743800594464</v>
      </c>
      <c r="AD2371" s="253">
        <f t="shared" si="597"/>
        <v>9.378046977042807E-5</v>
      </c>
      <c r="AE2371" s="253">
        <f t="shared" si="598"/>
        <v>0.99265636904465171</v>
      </c>
      <c r="AF2371" s="253">
        <f>IF(OR(AE2371&lt;$T$757,AE2371&gt;$T$758),AD2371,"")</f>
        <v>9.378046977042807E-5</v>
      </c>
      <c r="AG2371" s="253" t="str">
        <f t="shared" si="599"/>
        <v/>
      </c>
      <c r="AH2371" s="253" t="str">
        <f t="shared" si="600"/>
        <v/>
      </c>
      <c r="AI2371" s="253">
        <f t="shared" si="601"/>
        <v>2.3420309233423093E-7</v>
      </c>
      <c r="AJ2371" s="253" t="str">
        <f t="shared" si="602"/>
        <v/>
      </c>
      <c r="AK2371" s="253" t="str">
        <f t="shared" si="603"/>
        <v/>
      </c>
      <c r="AO2371" s="253">
        <v>1610</v>
      </c>
      <c r="AP2371" s="253">
        <f t="shared" si="604"/>
        <v>3118.1750238009363</v>
      </c>
      <c r="AQ2371" s="253">
        <f t="shared" si="605"/>
        <v>1.5907121191936551E-5</v>
      </c>
      <c r="AR2371" s="253">
        <f t="shared" si="606"/>
        <v>0.9926563690446516</v>
      </c>
      <c r="AS2371" s="253">
        <f>IF(OR(AR2371&lt;$T$757,AR2371&gt;$T$758),AQ2371,"")</f>
        <v>1.5907121191936551E-5</v>
      </c>
      <c r="AT2371" s="253" t="str">
        <f t="shared" si="607"/>
        <v/>
      </c>
      <c r="AU2371" s="253" t="str">
        <f t="shared" si="608"/>
        <v/>
      </c>
      <c r="AV2371" s="253">
        <f t="shared" si="609"/>
        <v>0</v>
      </c>
      <c r="AW2371" s="253">
        <f t="shared" si="610"/>
        <v>1.5907121191936551E-5</v>
      </c>
      <c r="AX2371" s="253" t="str">
        <f t="shared" si="611"/>
        <v/>
      </c>
      <c r="AZ2371" s="259"/>
      <c r="BA2371" s="259">
        <f>BA2370+$BD$753</f>
        <v>10.335999999999906</v>
      </c>
      <c r="BB2371" s="274">
        <f t="shared" si="594"/>
        <v>0.17031870095048049</v>
      </c>
      <c r="BC2371" s="259">
        <f t="shared" si="595"/>
        <v>3.3272650643431656E-4</v>
      </c>
      <c r="BD2371" s="259" t="str">
        <f t="shared" si="592"/>
        <v/>
      </c>
      <c r="BE2371" s="254" t="str">
        <f t="shared" si="593"/>
        <v/>
      </c>
    </row>
    <row r="2372" spans="1:57" ht="20.100000000000001" customHeight="1" x14ac:dyDescent="0.25">
      <c r="A2372" s="247">
        <v>1611</v>
      </c>
      <c r="B2372" s="247">
        <f>$B$755+(A2372*$B$758)</f>
        <v>5874.8059279190857</v>
      </c>
      <c r="C2372" s="247">
        <f>_xlfn.NORM.DIST($B2372,$B$752,$B$753,0)</f>
        <v>8.3746707302558513E-6</v>
      </c>
      <c r="D2372" s="247">
        <f>_xlfn.NORM.DIST($B2372,$B$752,$B$753,1)</f>
        <v>0.99273728673065609</v>
      </c>
      <c r="E2372" s="247">
        <f>IF(OR(D2372&lt;$F$757,D2372&gt;$F$758),C2372,"")</f>
        <v>8.3746707302558513E-6</v>
      </c>
      <c r="F2372" s="247" t="str">
        <f>IF(AND(D2372&gt;$F$757,D2372&lt;$F$758),C2372,"")</f>
        <v/>
      </c>
      <c r="G2372" s="247" t="str">
        <f>IF(C2372=MAX($C$761:$C$2761),C2372,"")</f>
        <v/>
      </c>
      <c r="H2372" s="247">
        <f>_xlfn.NORM.DIST(B2372,$F$753,$F$754,0)</f>
        <v>0</v>
      </c>
      <c r="I2372" s="247">
        <f>IF(H2372=MAX($H$761:$H$2761),C2372,"")</f>
        <v>8.3746707302558513E-6</v>
      </c>
      <c r="J2372" s="247" t="str">
        <f>IF(I2372=MIN($I$761:$I$2761),I2372,"")</f>
        <v/>
      </c>
      <c r="K2372" s="247"/>
      <c r="L2372" s="247"/>
      <c r="M2372" s="247"/>
      <c r="N2372" s="247"/>
      <c r="O2372" s="247">
        <v>1611</v>
      </c>
      <c r="P2372" s="247">
        <f>$P$755+(O2372*$P$758)</f>
        <v>342.357392019749</v>
      </c>
      <c r="Q2372" s="247">
        <f>_xlfn.NORM.DIST(P2372,P$752,P$753,0)</f>
        <v>1.4370820200557984E-4</v>
      </c>
      <c r="R2372" s="247">
        <f>_xlfn.NORM.DIST(P2372,P$752,P$753,1)</f>
        <v>0.99273728673065609</v>
      </c>
      <c r="S2372" s="253">
        <f>IF(OR(R2372&lt;$T$757,R2372&gt;$T$758),Q2372,"")</f>
        <v>1.4370820200557984E-4</v>
      </c>
      <c r="T2372" s="253" t="str">
        <f>IF(AND(R2372&gt;$T$757,R2372&lt;$T$758),Q2372,"")</f>
        <v/>
      </c>
      <c r="U2372" s="253" t="str">
        <f>IF(Q2372=MAX($Q$761:$Q$2761),Q2372,"")</f>
        <v/>
      </c>
      <c r="V2372" s="253">
        <f>_xlfn.NORM.DIST(P2372,$T$753,$T$754,0)</f>
        <v>4.7163064438410535E-100</v>
      </c>
      <c r="W2372" s="253" t="str">
        <f>IF(V2372=MAX($V$761:$V$2761),Q2372,"")</f>
        <v/>
      </c>
      <c r="X2372" s="253" t="str">
        <f t="shared" si="596"/>
        <v/>
      </c>
      <c r="AB2372" s="253">
        <v>1611</v>
      </c>
      <c r="AC2372" s="253">
        <f t="shared" si="612"/>
        <v>529.77449937972483</v>
      </c>
      <c r="AD2372" s="253">
        <f t="shared" si="597"/>
        <v>9.2868881586565216E-5</v>
      </c>
      <c r="AE2372" s="253">
        <f t="shared" si="598"/>
        <v>0.99273728673065609</v>
      </c>
      <c r="AF2372" s="253">
        <f>IF(OR(AE2372&lt;$T$757,AE2372&gt;$T$758),AD2372,"")</f>
        <v>9.2868881586565216E-5</v>
      </c>
      <c r="AG2372" s="253" t="str">
        <f t="shared" si="599"/>
        <v/>
      </c>
      <c r="AH2372" s="253" t="str">
        <f t="shared" si="600"/>
        <v/>
      </c>
      <c r="AI2372" s="253">
        <f t="shared" si="601"/>
        <v>2.3026689268493219E-7</v>
      </c>
      <c r="AJ2372" s="253" t="str">
        <f t="shared" si="602"/>
        <v/>
      </c>
      <c r="AK2372" s="253" t="str">
        <f t="shared" si="603"/>
        <v/>
      </c>
      <c r="AO2372" s="253">
        <v>1611</v>
      </c>
      <c r="AP2372" s="253">
        <f t="shared" si="604"/>
        <v>3123.286786135036</v>
      </c>
      <c r="AQ2372" s="253">
        <f t="shared" si="605"/>
        <v>1.5752496846874709E-5</v>
      </c>
      <c r="AR2372" s="253">
        <f t="shared" si="606"/>
        <v>0.99273728673065609</v>
      </c>
      <c r="AS2372" s="253">
        <f>IF(OR(AR2372&lt;$T$757,AR2372&gt;$T$758),AQ2372,"")</f>
        <v>1.5752496846874709E-5</v>
      </c>
      <c r="AT2372" s="253" t="str">
        <f t="shared" si="607"/>
        <v/>
      </c>
      <c r="AU2372" s="253" t="str">
        <f t="shared" si="608"/>
        <v/>
      </c>
      <c r="AV2372" s="253">
        <f t="shared" si="609"/>
        <v>0</v>
      </c>
      <c r="AW2372" s="253">
        <f t="shared" si="610"/>
        <v>1.5752496846874709E-5</v>
      </c>
      <c r="AX2372" s="253" t="str">
        <f t="shared" si="611"/>
        <v/>
      </c>
      <c r="AZ2372" s="259"/>
      <c r="BA2372" s="259">
        <f>BA2371+$BD$753</f>
        <v>10.342399999999905</v>
      </c>
      <c r="BB2372" s="274">
        <f t="shared" si="594"/>
        <v>0.16998597444404617</v>
      </c>
      <c r="BC2372" s="259">
        <f t="shared" si="595"/>
        <v>3.3217697378454258E-4</v>
      </c>
      <c r="BD2372" s="259" t="str">
        <f t="shared" si="592"/>
        <v/>
      </c>
      <c r="BE2372" s="254" t="str">
        <f t="shared" si="593"/>
        <v/>
      </c>
    </row>
    <row r="2373" spans="1:57" ht="20.100000000000001" customHeight="1" x14ac:dyDescent="0.25">
      <c r="A2373" s="247">
        <v>1612</v>
      </c>
      <c r="B2373" s="247">
        <f>$B$755+(A2373*$B$758)</f>
        <v>5884.4209949042233</v>
      </c>
      <c r="C2373" s="247">
        <f>_xlfn.NORM.DIST($B2373,$B$752,$B$753,0)</f>
        <v>8.29313248736283E-6</v>
      </c>
      <c r="D2373" s="247">
        <f>_xlfn.NORM.DIST($B2373,$B$752,$B$753,1)</f>
        <v>0.99281741722049599</v>
      </c>
      <c r="E2373" s="247">
        <f>IF(OR(D2373&lt;$F$757,D2373&gt;$F$758),C2373,"")</f>
        <v>8.29313248736283E-6</v>
      </c>
      <c r="F2373" s="247" t="str">
        <f>IF(AND(D2373&gt;$F$757,D2373&lt;$F$758),C2373,"")</f>
        <v/>
      </c>
      <c r="G2373" s="247" t="str">
        <f>IF(C2373=MAX($C$761:$C$2761),C2373,"")</f>
        <v/>
      </c>
      <c r="H2373" s="247">
        <f>_xlfn.NORM.DIST(B2373,$F$753,$F$754,0)</f>
        <v>0</v>
      </c>
      <c r="I2373" s="247">
        <f>IF(H2373=MAX($H$761:$H$2761),C2373,"")</f>
        <v>8.29313248736283E-6</v>
      </c>
      <c r="J2373" s="247" t="str">
        <f>IF(I2373=MIN($I$761:$I$2761),I2373,"")</f>
        <v/>
      </c>
      <c r="K2373" s="247"/>
      <c r="L2373" s="247"/>
      <c r="M2373" s="247"/>
      <c r="N2373" s="247"/>
      <c r="O2373" s="247">
        <v>1612</v>
      </c>
      <c r="P2373" s="247">
        <f>$P$755+(O2373*$P$758)</f>
        <v>342.91771508361114</v>
      </c>
      <c r="Q2373" s="247">
        <f>_xlfn.NORM.DIST(P2373,P$752,P$753,0)</f>
        <v>1.423090169321276E-4</v>
      </c>
      <c r="R2373" s="247">
        <f>_xlfn.NORM.DIST(P2373,P$752,P$753,1)</f>
        <v>0.99281741722049599</v>
      </c>
      <c r="S2373" s="253">
        <f>IF(OR(R2373&lt;$T$757,R2373&gt;$T$758),Q2373,"")</f>
        <v>1.423090169321276E-4</v>
      </c>
      <c r="T2373" s="253" t="str">
        <f>IF(AND(R2373&gt;$T$757,R2373&lt;$T$758),Q2373,"")</f>
        <v/>
      </c>
      <c r="U2373" s="253" t="str">
        <f>IF(Q2373=MAX($Q$761:$Q$2761),Q2373,"")</f>
        <v/>
      </c>
      <c r="V2373" s="253">
        <f>_xlfn.NORM.DIST(P2373,$T$753,$T$754,0)</f>
        <v>4.3343524574380479E-100</v>
      </c>
      <c r="W2373" s="253" t="str">
        <f>IF(V2373=MAX($V$761:$V$2761),Q2373,"")</f>
        <v/>
      </c>
      <c r="X2373" s="253" t="str">
        <f t="shared" si="596"/>
        <v/>
      </c>
      <c r="AB2373" s="253">
        <v>1612</v>
      </c>
      <c r="AC2373" s="253">
        <f t="shared" si="612"/>
        <v>530.64156075350502</v>
      </c>
      <c r="AD2373" s="253">
        <f t="shared" si="597"/>
        <v>9.1964683001580805E-5</v>
      </c>
      <c r="AE2373" s="253">
        <f t="shared" si="598"/>
        <v>0.99281741722049599</v>
      </c>
      <c r="AF2373" s="253">
        <f>IF(OR(AE2373&lt;$T$757,AE2373&gt;$T$758),AD2373,"")</f>
        <v>9.1964683001580805E-5</v>
      </c>
      <c r="AG2373" s="253" t="str">
        <f t="shared" si="599"/>
        <v/>
      </c>
      <c r="AH2373" s="253" t="str">
        <f t="shared" si="600"/>
        <v/>
      </c>
      <c r="AI2373" s="253">
        <f t="shared" si="601"/>
        <v>2.263932255532445E-7</v>
      </c>
      <c r="AJ2373" s="253" t="str">
        <f t="shared" si="602"/>
        <v/>
      </c>
      <c r="AK2373" s="253" t="str">
        <f t="shared" si="603"/>
        <v/>
      </c>
      <c r="AO2373" s="253">
        <v>1612</v>
      </c>
      <c r="AP2373" s="253">
        <f t="shared" si="604"/>
        <v>3128.3985484691357</v>
      </c>
      <c r="AQ2373" s="253">
        <f t="shared" si="605"/>
        <v>1.5599125931713646E-5</v>
      </c>
      <c r="AR2373" s="253">
        <f t="shared" si="606"/>
        <v>0.99281741722049599</v>
      </c>
      <c r="AS2373" s="253">
        <f>IF(OR(AR2373&lt;$T$757,AR2373&gt;$T$758),AQ2373,"")</f>
        <v>1.5599125931713646E-5</v>
      </c>
      <c r="AT2373" s="253" t="str">
        <f t="shared" si="607"/>
        <v/>
      </c>
      <c r="AU2373" s="253" t="str">
        <f t="shared" si="608"/>
        <v/>
      </c>
      <c r="AV2373" s="253">
        <f t="shared" si="609"/>
        <v>0</v>
      </c>
      <c r="AW2373" s="253">
        <f t="shared" si="610"/>
        <v>1.5599125931713646E-5</v>
      </c>
      <c r="AX2373" s="253" t="str">
        <f t="shared" si="611"/>
        <v/>
      </c>
      <c r="AZ2373" s="259"/>
      <c r="BA2373" s="259">
        <f>BA2372+$BD$753</f>
        <v>10.348799999999905</v>
      </c>
      <c r="BB2373" s="274">
        <f t="shared" si="594"/>
        <v>0.16965379747026163</v>
      </c>
      <c r="BC2373" s="259">
        <f t="shared" si="595"/>
        <v>3.3162803146727371E-4</v>
      </c>
      <c r="BD2373" s="259" t="str">
        <f t="shared" si="592"/>
        <v/>
      </c>
      <c r="BE2373" s="254" t="str">
        <f t="shared" si="593"/>
        <v/>
      </c>
    </row>
    <row r="2374" spans="1:57" ht="20.100000000000001" customHeight="1" x14ac:dyDescent="0.25">
      <c r="A2374" s="248">
        <v>1613</v>
      </c>
      <c r="B2374" s="247">
        <f>$B$755+(A2374*$B$758)</f>
        <v>5894.036061889361</v>
      </c>
      <c r="C2374" s="247">
        <f>_xlfn.NORM.DIST($B2374,$B$752,$B$753,0)</f>
        <v>8.2122567274847082E-6</v>
      </c>
      <c r="D2374" s="247">
        <f>_xlfn.NORM.DIST($B2374,$B$752,$B$753,1)</f>
        <v>0.99289676690269357</v>
      </c>
      <c r="E2374" s="247">
        <f>IF(OR(D2374&lt;$F$757,D2374&gt;$F$758),C2374,"")</f>
        <v>8.2122567274847082E-6</v>
      </c>
      <c r="F2374" s="247" t="str">
        <f>IF(AND(D2374&gt;$F$757,D2374&lt;$F$758),C2374,"")</f>
        <v/>
      </c>
      <c r="G2374" s="247" t="str">
        <f>IF(C2374=MAX($C$761:$C$2761),C2374,"")</f>
        <v/>
      </c>
      <c r="H2374" s="247">
        <f>_xlfn.NORM.DIST(B2374,$F$753,$F$754,0)</f>
        <v>0</v>
      </c>
      <c r="I2374" s="247">
        <f>IF(H2374=MAX($H$761:$H$2761),C2374,"")</f>
        <v>8.2122567274847082E-6</v>
      </c>
      <c r="J2374" s="247" t="str">
        <f>IF(I2374=MIN($I$761:$I$2761),I2374,"")</f>
        <v/>
      </c>
      <c r="K2374" s="247"/>
      <c r="L2374" s="247"/>
      <c r="M2374" s="247"/>
      <c r="N2374" s="247"/>
      <c r="O2374" s="248">
        <v>1613</v>
      </c>
      <c r="P2374" s="247">
        <f>$P$755+(O2374*$P$758)</f>
        <v>343.47803814747328</v>
      </c>
      <c r="Q2374" s="247">
        <f>_xlfn.NORM.DIST(P2374,P$752,P$753,0)</f>
        <v>1.4092119997641969E-4</v>
      </c>
      <c r="R2374" s="247">
        <f>_xlfn.NORM.DIST(P2374,P$752,P$753,1)</f>
        <v>0.99289676690269357</v>
      </c>
      <c r="S2374" s="253">
        <f>IF(OR(R2374&lt;$T$757,R2374&gt;$T$758),Q2374,"")</f>
        <v>1.4092119997641969E-4</v>
      </c>
      <c r="T2374" s="253" t="str">
        <f>IF(AND(R2374&gt;$T$757,R2374&lt;$T$758),Q2374,"")</f>
        <v/>
      </c>
      <c r="U2374" s="253" t="str">
        <f>IF(Q2374=MAX($Q$761:$Q$2761),Q2374,"")</f>
        <v/>
      </c>
      <c r="V2374" s="253">
        <f>_xlfn.NORM.DIST(P2374,$T$753,$T$754,0)</f>
        <v>3.983267598409925E-100</v>
      </c>
      <c r="W2374" s="253" t="str">
        <f>IF(V2374=MAX($V$761:$V$2761),Q2374,"")</f>
        <v/>
      </c>
      <c r="X2374" s="253" t="str">
        <f t="shared" si="596"/>
        <v/>
      </c>
      <c r="AB2374" s="259">
        <v>1613</v>
      </c>
      <c r="AC2374" s="253">
        <f t="shared" si="612"/>
        <v>531.50862212728521</v>
      </c>
      <c r="AD2374" s="253">
        <f t="shared" si="597"/>
        <v>9.1067830861447122E-5</v>
      </c>
      <c r="AE2374" s="253">
        <f t="shared" si="598"/>
        <v>0.99289676690269357</v>
      </c>
      <c r="AF2374" s="253">
        <f>IF(OR(AE2374&lt;$T$757,AE2374&gt;$T$758),AD2374,"")</f>
        <v>9.1067830861447122E-5</v>
      </c>
      <c r="AG2374" s="253" t="str">
        <f t="shared" si="599"/>
        <v/>
      </c>
      <c r="AH2374" s="253" t="str">
        <f t="shared" si="600"/>
        <v/>
      </c>
      <c r="AI2374" s="253">
        <f t="shared" si="601"/>
        <v>2.2258116189898736E-7</v>
      </c>
      <c r="AJ2374" s="253" t="str">
        <f t="shared" si="602"/>
        <v/>
      </c>
      <c r="AK2374" s="253" t="str">
        <f t="shared" si="603"/>
        <v/>
      </c>
      <c r="AO2374" s="259">
        <v>1613</v>
      </c>
      <c r="AP2374" s="253">
        <f t="shared" si="604"/>
        <v>3133.5103108032372</v>
      </c>
      <c r="AQ2374" s="253">
        <f t="shared" si="605"/>
        <v>1.5447001126631276E-5</v>
      </c>
      <c r="AR2374" s="253">
        <f t="shared" si="606"/>
        <v>0.99289676690269357</v>
      </c>
      <c r="AS2374" s="253">
        <f>IF(OR(AR2374&lt;$T$757,AR2374&gt;$T$758),AQ2374,"")</f>
        <v>1.5447001126631276E-5</v>
      </c>
      <c r="AT2374" s="253" t="str">
        <f t="shared" si="607"/>
        <v/>
      </c>
      <c r="AU2374" s="253" t="str">
        <f t="shared" si="608"/>
        <v/>
      </c>
      <c r="AV2374" s="253">
        <f t="shared" si="609"/>
        <v>0</v>
      </c>
      <c r="AW2374" s="253">
        <f t="shared" si="610"/>
        <v>1.5447001126631276E-5</v>
      </c>
      <c r="AX2374" s="253" t="str">
        <f t="shared" si="611"/>
        <v/>
      </c>
      <c r="AZ2374" s="259"/>
      <c r="BA2374" s="259">
        <f>BA2373+$BD$753</f>
        <v>10.355199999999904</v>
      </c>
      <c r="BB2374" s="274">
        <f t="shared" si="594"/>
        <v>0.16932216943879436</v>
      </c>
      <c r="BC2374" s="259">
        <f t="shared" si="595"/>
        <v>3.3107967994797094E-4</v>
      </c>
      <c r="BD2374" s="259" t="str">
        <f t="shared" si="592"/>
        <v/>
      </c>
      <c r="BE2374" s="254" t="str">
        <f t="shared" si="593"/>
        <v/>
      </c>
    </row>
    <row r="2375" spans="1:57" ht="20.100000000000001" customHeight="1" x14ac:dyDescent="0.25">
      <c r="A2375" s="247">
        <v>1614</v>
      </c>
      <c r="B2375" s="247">
        <f>$B$755+(A2375*$B$758)</f>
        <v>5903.6511288744987</v>
      </c>
      <c r="C2375" s="247">
        <f>_xlfn.NORM.DIST($B2375,$B$752,$B$753,0)</f>
        <v>8.1320395653810273E-6</v>
      </c>
      <c r="D2375" s="247">
        <f>_xlfn.NORM.DIST($B2375,$B$752,$B$753,1)</f>
        <v>0.99297534212838368</v>
      </c>
      <c r="E2375" s="247">
        <f>IF(OR(D2375&lt;$F$757,D2375&gt;$F$758),C2375,"")</f>
        <v>8.1320395653810273E-6</v>
      </c>
      <c r="F2375" s="247" t="str">
        <f>IF(AND(D2375&gt;$F$757,D2375&lt;$F$758),C2375,"")</f>
        <v/>
      </c>
      <c r="G2375" s="247" t="str">
        <f>IF(C2375=MAX($C$761:$C$2761),C2375,"")</f>
        <v/>
      </c>
      <c r="H2375" s="247">
        <f>_xlfn.NORM.DIST(B2375,$F$753,$F$754,0)</f>
        <v>0</v>
      </c>
      <c r="I2375" s="247">
        <f>IF(H2375=MAX($H$761:$H$2761),C2375,"")</f>
        <v>8.1320395653810273E-6</v>
      </c>
      <c r="J2375" s="247" t="str">
        <f>IF(I2375=MIN($I$761:$I$2761),I2375,"")</f>
        <v/>
      </c>
      <c r="K2375" s="247"/>
      <c r="L2375" s="247"/>
      <c r="M2375" s="247"/>
      <c r="N2375" s="247"/>
      <c r="O2375" s="247">
        <v>1614</v>
      </c>
      <c r="P2375" s="247">
        <f>$P$755+(O2375*$P$758)</f>
        <v>344.03836121133531</v>
      </c>
      <c r="Q2375" s="247">
        <f>_xlfn.NORM.DIST(P2375,P$752,P$753,0)</f>
        <v>1.3954468446826233E-4</v>
      </c>
      <c r="R2375" s="247">
        <f>_xlfn.NORM.DIST(P2375,P$752,P$753,1)</f>
        <v>0.99297534212838368</v>
      </c>
      <c r="S2375" s="253">
        <f>IF(OR(R2375&lt;$T$757,R2375&gt;$T$758),Q2375,"")</f>
        <v>1.3954468446826233E-4</v>
      </c>
      <c r="T2375" s="253" t="str">
        <f>IF(AND(R2375&gt;$T$757,R2375&lt;$T$758),Q2375,"")</f>
        <v/>
      </c>
      <c r="U2375" s="253" t="str">
        <f>IF(Q2375=MAX($Q$761:$Q$2761),Q2375,"")</f>
        <v/>
      </c>
      <c r="V2375" s="253">
        <f>_xlfn.NORM.DIST(P2375,$T$753,$T$754,0)</f>
        <v>3.6605622306083459E-100</v>
      </c>
      <c r="W2375" s="253" t="str">
        <f>IF(V2375=MAX($V$761:$V$2761),Q2375,"")</f>
        <v/>
      </c>
      <c r="X2375" s="253" t="str">
        <f t="shared" si="596"/>
        <v/>
      </c>
      <c r="AB2375" s="253">
        <v>1614</v>
      </c>
      <c r="AC2375" s="253">
        <f t="shared" si="612"/>
        <v>532.37568350106562</v>
      </c>
      <c r="AD2375" s="253">
        <f t="shared" si="597"/>
        <v>9.0178282081731592E-5</v>
      </c>
      <c r="AE2375" s="253">
        <f t="shared" si="598"/>
        <v>0.99297534212838379</v>
      </c>
      <c r="AF2375" s="253">
        <f>IF(OR(AE2375&lt;$T$757,AE2375&gt;$T$758),AD2375,"")</f>
        <v>9.0178282081731592E-5</v>
      </c>
      <c r="AG2375" s="253" t="str">
        <f t="shared" si="599"/>
        <v/>
      </c>
      <c r="AH2375" s="253" t="str">
        <f t="shared" si="600"/>
        <v/>
      </c>
      <c r="AI2375" s="253">
        <f t="shared" si="601"/>
        <v>2.1882978538602473E-7</v>
      </c>
      <c r="AJ2375" s="253" t="str">
        <f t="shared" si="602"/>
        <v/>
      </c>
      <c r="AK2375" s="253" t="str">
        <f t="shared" si="603"/>
        <v/>
      </c>
      <c r="AO2375" s="253">
        <v>1614</v>
      </c>
      <c r="AP2375" s="253">
        <f t="shared" si="604"/>
        <v>3138.6220731373369</v>
      </c>
      <c r="AQ2375" s="253">
        <f t="shared" si="605"/>
        <v>1.5296115123610512E-5</v>
      </c>
      <c r="AR2375" s="253">
        <f t="shared" si="606"/>
        <v>0.99297534212838368</v>
      </c>
      <c r="AS2375" s="253">
        <f>IF(OR(AR2375&lt;$T$757,AR2375&gt;$T$758),AQ2375,"")</f>
        <v>1.5296115123610512E-5</v>
      </c>
      <c r="AT2375" s="253" t="str">
        <f t="shared" si="607"/>
        <v/>
      </c>
      <c r="AU2375" s="253" t="str">
        <f t="shared" si="608"/>
        <v/>
      </c>
      <c r="AV2375" s="253">
        <f t="shared" si="609"/>
        <v>0</v>
      </c>
      <c r="AW2375" s="253">
        <f t="shared" si="610"/>
        <v>1.5296115123610512E-5</v>
      </c>
      <c r="AX2375" s="253" t="str">
        <f t="shared" si="611"/>
        <v/>
      </c>
      <c r="AZ2375" s="259"/>
      <c r="BA2375" s="259">
        <f>BA2374+$BD$753</f>
        <v>10.361599999999903</v>
      </c>
      <c r="BB2375" s="274">
        <f t="shared" si="594"/>
        <v>0.16899108975884639</v>
      </c>
      <c r="BC2375" s="259">
        <f t="shared" si="595"/>
        <v>3.3053191968701601E-4</v>
      </c>
      <c r="BD2375" s="259" t="str">
        <f t="shared" si="592"/>
        <v/>
      </c>
      <c r="BE2375" s="254" t="str">
        <f t="shared" si="593"/>
        <v/>
      </c>
    </row>
    <row r="2376" spans="1:57" ht="20.100000000000001" customHeight="1" x14ac:dyDescent="0.25">
      <c r="A2376" s="247">
        <v>1615</v>
      </c>
      <c r="B2376" s="247">
        <f>$B$755+(A2376*$B$758)</f>
        <v>5913.2661958596364</v>
      </c>
      <c r="C2376" s="247">
        <f>_xlfn.NORM.DIST($B2376,$B$752,$B$753,0)</f>
        <v>8.0524771222734919E-6</v>
      </c>
      <c r="D2376" s="247">
        <f>_xlfn.NORM.DIST($B2376,$B$752,$B$753,1)</f>
        <v>0.99305314921137566</v>
      </c>
      <c r="E2376" s="247">
        <f>IF(OR(D2376&lt;$F$757,D2376&gt;$F$758),C2376,"")</f>
        <v>8.0524771222734919E-6</v>
      </c>
      <c r="F2376" s="247" t="str">
        <f>IF(AND(D2376&gt;$F$757,D2376&lt;$F$758),C2376,"")</f>
        <v/>
      </c>
      <c r="G2376" s="247" t="str">
        <f>IF(C2376=MAX($C$761:$C$2761),C2376,"")</f>
        <v/>
      </c>
      <c r="H2376" s="247">
        <f>_xlfn.NORM.DIST(B2376,$F$753,$F$754,0)</f>
        <v>0</v>
      </c>
      <c r="I2376" s="247">
        <f>IF(H2376=MAX($H$761:$H$2761),C2376,"")</f>
        <v>8.0524771222734919E-6</v>
      </c>
      <c r="J2376" s="247" t="str">
        <f>IF(I2376=MIN($I$761:$I$2761),I2376,"")</f>
        <v/>
      </c>
      <c r="K2376" s="247"/>
      <c r="L2376" s="247"/>
      <c r="M2376" s="247"/>
      <c r="N2376" s="247"/>
      <c r="O2376" s="247">
        <v>1615</v>
      </c>
      <c r="P2376" s="247">
        <f>$P$755+(O2376*$P$758)</f>
        <v>344.59868427519746</v>
      </c>
      <c r="Q2376" s="247">
        <f>_xlfn.NORM.DIST(P2376,P$752,P$753,0)</f>
        <v>1.3817940384835105E-4</v>
      </c>
      <c r="R2376" s="247">
        <f>_xlfn.NORM.DIST(P2376,P$752,P$753,1)</f>
        <v>0.99305314921137566</v>
      </c>
      <c r="S2376" s="253">
        <f>IF(OR(R2376&lt;$T$757,R2376&gt;$T$758),Q2376,"")</f>
        <v>1.3817940384835105E-4</v>
      </c>
      <c r="T2376" s="253" t="str">
        <f>IF(AND(R2376&gt;$T$757,R2376&lt;$T$758),Q2376,"")</f>
        <v/>
      </c>
      <c r="U2376" s="253" t="str">
        <f>IF(Q2376=MAX($Q$761:$Q$2761),Q2376,"")</f>
        <v/>
      </c>
      <c r="V2376" s="253">
        <f>_xlfn.NORM.DIST(P2376,$T$753,$T$754,0)</f>
        <v>3.3639470910182097E-100</v>
      </c>
      <c r="W2376" s="253" t="str">
        <f>IF(V2376=MAX($V$761:$V$2761),Q2376,"")</f>
        <v/>
      </c>
      <c r="X2376" s="253" t="str">
        <f t="shared" si="596"/>
        <v/>
      </c>
      <c r="AB2376" s="253">
        <v>1615</v>
      </c>
      <c r="AC2376" s="253">
        <f t="shared" si="612"/>
        <v>533.24274487484581</v>
      </c>
      <c r="AD2376" s="253">
        <f t="shared" si="597"/>
        <v>8.9295993649662677E-5</v>
      </c>
      <c r="AE2376" s="253">
        <f t="shared" si="598"/>
        <v>0.99305314921137566</v>
      </c>
      <c r="AF2376" s="253">
        <f>IF(OR(AE2376&lt;$T$757,AE2376&gt;$T$758),AD2376,"")</f>
        <v>8.9295993649662677E-5</v>
      </c>
      <c r="AG2376" s="253" t="str">
        <f t="shared" si="599"/>
        <v/>
      </c>
      <c r="AH2376" s="253" t="str">
        <f t="shared" si="600"/>
        <v/>
      </c>
      <c r="AI2376" s="253">
        <f t="shared" si="601"/>
        <v>2.1513819222650724E-7</v>
      </c>
      <c r="AJ2376" s="253" t="str">
        <f t="shared" si="602"/>
        <v/>
      </c>
      <c r="AK2376" s="253" t="str">
        <f t="shared" si="603"/>
        <v/>
      </c>
      <c r="AO2376" s="253">
        <v>1615</v>
      </c>
      <c r="AP2376" s="253">
        <f t="shared" si="604"/>
        <v>3143.7338354714366</v>
      </c>
      <c r="AQ2376" s="253">
        <f t="shared" si="605"/>
        <v>1.514646062678914E-5</v>
      </c>
      <c r="AR2376" s="253">
        <f t="shared" si="606"/>
        <v>0.99305314921137566</v>
      </c>
      <c r="AS2376" s="253">
        <f>IF(OR(AR2376&lt;$T$757,AR2376&gt;$T$758),AQ2376,"")</f>
        <v>1.514646062678914E-5</v>
      </c>
      <c r="AT2376" s="253" t="str">
        <f t="shared" si="607"/>
        <v/>
      </c>
      <c r="AU2376" s="253" t="str">
        <f t="shared" si="608"/>
        <v/>
      </c>
      <c r="AV2376" s="253">
        <f t="shared" si="609"/>
        <v>0</v>
      </c>
      <c r="AW2376" s="253">
        <f t="shared" si="610"/>
        <v>1.514646062678914E-5</v>
      </c>
      <c r="AX2376" s="253" t="str">
        <f t="shared" si="611"/>
        <v/>
      </c>
      <c r="AZ2376" s="259"/>
      <c r="BA2376" s="259">
        <f>BA2375+$BD$753</f>
        <v>10.367999999999903</v>
      </c>
      <c r="BB2376" s="274">
        <f t="shared" si="594"/>
        <v>0.16866055783915937</v>
      </c>
      <c r="BC2376" s="259">
        <f t="shared" si="595"/>
        <v>3.2998475113954484E-4</v>
      </c>
      <c r="BD2376" s="259" t="str">
        <f t="shared" si="592"/>
        <v/>
      </c>
      <c r="BE2376" s="254" t="str">
        <f t="shared" si="593"/>
        <v/>
      </c>
    </row>
    <row r="2377" spans="1:57" ht="20.100000000000001" customHeight="1" x14ac:dyDescent="0.25">
      <c r="A2377" s="247">
        <v>1616</v>
      </c>
      <c r="B2377" s="247">
        <f>$B$755+(A2377*$B$758)</f>
        <v>5922.881262844774</v>
      </c>
      <c r="C2377" s="247">
        <f>_xlfn.NORM.DIST($B2377,$B$752,$B$753,0)</f>
        <v>7.9735655260298408E-6</v>
      </c>
      <c r="D2377" s="247">
        <f>_xlfn.NORM.DIST($B2377,$B$752,$B$753,1)</f>
        <v>0.9931301944282156</v>
      </c>
      <c r="E2377" s="247">
        <f>IF(OR(D2377&lt;$F$757,D2377&gt;$F$758),C2377,"")</f>
        <v>7.9735655260298408E-6</v>
      </c>
      <c r="F2377" s="247" t="str">
        <f>IF(AND(D2377&gt;$F$757,D2377&lt;$F$758),C2377,"")</f>
        <v/>
      </c>
      <c r="G2377" s="247" t="str">
        <f>IF(C2377=MAX($C$761:$C$2761),C2377,"")</f>
        <v/>
      </c>
      <c r="H2377" s="247">
        <f>_xlfn.NORM.DIST(B2377,$F$753,$F$754,0)</f>
        <v>0</v>
      </c>
      <c r="I2377" s="247">
        <f>IF(H2377=MAX($H$761:$H$2761),C2377,"")</f>
        <v>7.9735655260298408E-6</v>
      </c>
      <c r="J2377" s="247" t="str">
        <f>IF(I2377=MIN($I$761:$I$2761),I2377,"")</f>
        <v/>
      </c>
      <c r="K2377" s="247"/>
      <c r="L2377" s="247"/>
      <c r="M2377" s="247"/>
      <c r="N2377" s="247"/>
      <c r="O2377" s="247">
        <v>1616</v>
      </c>
      <c r="P2377" s="247">
        <f>$P$755+(O2377*$P$758)</f>
        <v>345.1590073390596</v>
      </c>
      <c r="Q2377" s="247">
        <f>_xlfn.NORM.DIST(P2377,P$752,P$753,0)</f>
        <v>1.3682529167142741E-4</v>
      </c>
      <c r="R2377" s="247">
        <f>_xlfn.NORM.DIST(P2377,P$752,P$753,1)</f>
        <v>0.9931301944282156</v>
      </c>
      <c r="S2377" s="253">
        <f>IF(OR(R2377&lt;$T$757,R2377&gt;$T$758),Q2377,"")</f>
        <v>1.3682529167142741E-4</v>
      </c>
      <c r="T2377" s="253" t="str">
        <f>IF(AND(R2377&gt;$T$757,R2377&lt;$T$758),Q2377,"")</f>
        <v/>
      </c>
      <c r="U2377" s="253" t="str">
        <f>IF(Q2377=MAX($Q$761:$Q$2761),Q2377,"")</f>
        <v/>
      </c>
      <c r="V2377" s="253">
        <f>_xlfn.NORM.DIST(P2377,$T$753,$T$754,0)</f>
        <v>3.0913171970567618E-100</v>
      </c>
      <c r="W2377" s="253" t="str">
        <f>IF(V2377=MAX($V$761:$V$2761),Q2377,"")</f>
        <v/>
      </c>
      <c r="X2377" s="253" t="str">
        <f t="shared" si="596"/>
        <v/>
      </c>
      <c r="AB2377" s="253">
        <v>1616</v>
      </c>
      <c r="AC2377" s="253">
        <f t="shared" si="612"/>
        <v>534.109806248626</v>
      </c>
      <c r="AD2377" s="253">
        <f t="shared" si="597"/>
        <v>8.8420922626167696E-5</v>
      </c>
      <c r="AE2377" s="253">
        <f t="shared" si="598"/>
        <v>0.9931301944282156</v>
      </c>
      <c r="AF2377" s="253">
        <f>IF(OR(AE2377&lt;$T$757,AE2377&gt;$T$758),AD2377,"")</f>
        <v>8.8420922626167696E-5</v>
      </c>
      <c r="AG2377" s="253" t="str">
        <f t="shared" si="599"/>
        <v/>
      </c>
      <c r="AH2377" s="253" t="str">
        <f t="shared" si="600"/>
        <v/>
      </c>
      <c r="AI2377" s="253">
        <f t="shared" si="601"/>
        <v>2.115054910267327E-7</v>
      </c>
      <c r="AJ2377" s="253" t="str">
        <f t="shared" si="602"/>
        <v/>
      </c>
      <c r="AK2377" s="253" t="str">
        <f t="shared" si="603"/>
        <v/>
      </c>
      <c r="AO2377" s="253">
        <v>1616</v>
      </c>
      <c r="AP2377" s="253">
        <f t="shared" si="604"/>
        <v>3148.8455978055363</v>
      </c>
      <c r="AQ2377" s="253">
        <f t="shared" si="605"/>
        <v>1.4998030352806083E-5</v>
      </c>
      <c r="AR2377" s="253">
        <f t="shared" si="606"/>
        <v>0.9931301944282156</v>
      </c>
      <c r="AS2377" s="253">
        <f>IF(OR(AR2377&lt;$T$757,AR2377&gt;$T$758),AQ2377,"")</f>
        <v>1.4998030352806083E-5</v>
      </c>
      <c r="AT2377" s="253" t="str">
        <f t="shared" si="607"/>
        <v/>
      </c>
      <c r="AU2377" s="253" t="str">
        <f t="shared" si="608"/>
        <v/>
      </c>
      <c r="AV2377" s="253">
        <f t="shared" si="609"/>
        <v>0</v>
      </c>
      <c r="AW2377" s="253">
        <f t="shared" si="610"/>
        <v>1.4998030352806083E-5</v>
      </c>
      <c r="AX2377" s="253" t="str">
        <f t="shared" si="611"/>
        <v/>
      </c>
      <c r="AZ2377" s="259"/>
      <c r="BA2377" s="259">
        <f>BA2376+$BD$753</f>
        <v>10.374399999999902</v>
      </c>
      <c r="BB2377" s="274">
        <f t="shared" si="594"/>
        <v>0.16833057308801982</v>
      </c>
      <c r="BC2377" s="259">
        <f t="shared" si="595"/>
        <v>3.2943817475622472E-4</v>
      </c>
      <c r="BD2377" s="259" t="str">
        <f t="shared" si="592"/>
        <v/>
      </c>
      <c r="BE2377" s="254" t="str">
        <f t="shared" si="593"/>
        <v/>
      </c>
    </row>
    <row r="2378" spans="1:57" ht="20.100000000000001" customHeight="1" x14ac:dyDescent="0.25">
      <c r="A2378" s="247">
        <v>1617</v>
      </c>
      <c r="B2378" s="247">
        <f>$B$755+(A2378*$B$758)</f>
        <v>5932.4963298299117</v>
      </c>
      <c r="C2378" s="247">
        <f>_xlfn.NORM.DIST($B2378,$B$752,$B$753,0)</f>
        <v>7.895300911345454E-6</v>
      </c>
      <c r="D2378" s="247">
        <f>_xlfn.NORM.DIST($B2378,$B$752,$B$753,1)</f>
        <v>0.99320648401825162</v>
      </c>
      <c r="E2378" s="247">
        <f>IF(OR(D2378&lt;$F$757,D2378&gt;$F$758),C2378,"")</f>
        <v>7.895300911345454E-6</v>
      </c>
      <c r="F2378" s="247" t="str">
        <f>IF(AND(D2378&gt;$F$757,D2378&lt;$F$758),C2378,"")</f>
        <v/>
      </c>
      <c r="G2378" s="247" t="str">
        <f>IF(C2378=MAX($C$761:$C$2761),C2378,"")</f>
        <v/>
      </c>
      <c r="H2378" s="247">
        <f>_xlfn.NORM.DIST(B2378,$F$753,$F$754,0)</f>
        <v>0</v>
      </c>
      <c r="I2378" s="247">
        <f>IF(H2378=MAX($H$761:$H$2761),C2378,"")</f>
        <v>7.895300911345454E-6</v>
      </c>
      <c r="J2378" s="247" t="str">
        <f>IF(I2378=MIN($I$761:$I$2761),I2378,"")</f>
        <v/>
      </c>
      <c r="K2378" s="247"/>
      <c r="L2378" s="247"/>
      <c r="M2378" s="247"/>
      <c r="N2378" s="247"/>
      <c r="O2378" s="247">
        <v>1617</v>
      </c>
      <c r="P2378" s="247">
        <f>$P$755+(O2378*$P$758)</f>
        <v>345.71933040292174</v>
      </c>
      <c r="Q2378" s="247">
        <f>_xlfn.NORM.DIST(P2378,P$752,P$753,0)</f>
        <v>1.3548228160939357E-4</v>
      </c>
      <c r="R2378" s="247">
        <f>_xlfn.NORM.DIST(P2378,P$752,P$753,1)</f>
        <v>0.99320648401825162</v>
      </c>
      <c r="S2378" s="253">
        <f>IF(OR(R2378&lt;$T$757,R2378&gt;$T$758),Q2378,"")</f>
        <v>1.3548228160939357E-4</v>
      </c>
      <c r="T2378" s="253" t="str">
        <f>IF(AND(R2378&gt;$T$757,R2378&lt;$T$758),Q2378,"")</f>
        <v/>
      </c>
      <c r="U2378" s="253" t="str">
        <f>IF(Q2378=MAX($Q$761:$Q$2761),Q2378,"")</f>
        <v/>
      </c>
      <c r="V2378" s="253">
        <f>_xlfn.NORM.DIST(P2378,$T$753,$T$754,0)</f>
        <v>2.840737043601861E-100</v>
      </c>
      <c r="W2378" s="253" t="str">
        <f>IF(V2378=MAX($V$761:$V$2761),Q2378,"")</f>
        <v/>
      </c>
      <c r="X2378" s="253" t="str">
        <f t="shared" si="596"/>
        <v/>
      </c>
      <c r="AB2378" s="253">
        <v>1617</v>
      </c>
      <c r="AC2378" s="253">
        <f t="shared" si="612"/>
        <v>534.97686762240619</v>
      </c>
      <c r="AD2378" s="253">
        <f t="shared" si="597"/>
        <v>8.7553026147887939E-5</v>
      </c>
      <c r="AE2378" s="253">
        <f t="shared" si="598"/>
        <v>0.99320648401825162</v>
      </c>
      <c r="AF2378" s="253">
        <f>IF(OR(AE2378&lt;$T$757,AE2378&gt;$T$758),AD2378,"")</f>
        <v>8.7553026147887939E-5</v>
      </c>
      <c r="AG2378" s="253" t="str">
        <f t="shared" si="599"/>
        <v/>
      </c>
      <c r="AH2378" s="253" t="str">
        <f t="shared" si="600"/>
        <v/>
      </c>
      <c r="AI2378" s="253">
        <f t="shared" si="601"/>
        <v>2.0793080263463338E-7</v>
      </c>
      <c r="AJ2378" s="253" t="str">
        <f t="shared" si="602"/>
        <v/>
      </c>
      <c r="AK2378" s="253" t="str">
        <f t="shared" si="603"/>
        <v/>
      </c>
      <c r="AO2378" s="253">
        <v>1617</v>
      </c>
      <c r="AP2378" s="253">
        <f t="shared" si="604"/>
        <v>3153.957360139636</v>
      </c>
      <c r="AQ2378" s="253">
        <f t="shared" si="605"/>
        <v>1.4850817031142743E-5</v>
      </c>
      <c r="AR2378" s="253">
        <f t="shared" si="606"/>
        <v>0.99320648401825162</v>
      </c>
      <c r="AS2378" s="253">
        <f>IF(OR(AR2378&lt;$T$757,AR2378&gt;$T$758),AQ2378,"")</f>
        <v>1.4850817031142743E-5</v>
      </c>
      <c r="AT2378" s="253" t="str">
        <f t="shared" si="607"/>
        <v/>
      </c>
      <c r="AU2378" s="253" t="str">
        <f t="shared" si="608"/>
        <v/>
      </c>
      <c r="AV2378" s="253">
        <f t="shared" si="609"/>
        <v>0</v>
      </c>
      <c r="AW2378" s="253">
        <f t="shared" si="610"/>
        <v>1.4850817031142743E-5</v>
      </c>
      <c r="AX2378" s="253" t="str">
        <f t="shared" si="611"/>
        <v/>
      </c>
      <c r="AZ2378" s="259"/>
      <c r="BA2378" s="259">
        <f>BA2377+$BD$753</f>
        <v>10.380799999999901</v>
      </c>
      <c r="BB2378" s="274">
        <f t="shared" si="594"/>
        <v>0.1680011349132636</v>
      </c>
      <c r="BC2378" s="259">
        <f t="shared" si="595"/>
        <v>3.2889219098125588E-4</v>
      </c>
      <c r="BD2378" s="259" t="str">
        <f t="shared" si="592"/>
        <v/>
      </c>
      <c r="BE2378" s="254" t="str">
        <f t="shared" si="593"/>
        <v/>
      </c>
    </row>
    <row r="2379" spans="1:57" ht="20.100000000000001" customHeight="1" x14ac:dyDescent="0.25">
      <c r="A2379" s="247">
        <v>1618</v>
      </c>
      <c r="B2379" s="247">
        <f>$B$755+(A2379*$B$758)</f>
        <v>5942.1113968150494</v>
      </c>
      <c r="C2379" s="247">
        <f>_xlfn.NORM.DIST($B2379,$B$752,$B$753,0)</f>
        <v>7.8176794199225727E-6</v>
      </c>
      <c r="D2379" s="247">
        <f>_xlfn.NORM.DIST($B2379,$B$752,$B$753,1)</f>
        <v>0.99328202418370004</v>
      </c>
      <c r="E2379" s="247">
        <f>IF(OR(D2379&lt;$F$757,D2379&gt;$F$758),C2379,"")</f>
        <v>7.8176794199225727E-6</v>
      </c>
      <c r="F2379" s="247" t="str">
        <f>IF(AND(D2379&gt;$F$757,D2379&lt;$F$758),C2379,"")</f>
        <v/>
      </c>
      <c r="G2379" s="247" t="str">
        <f>IF(C2379=MAX($C$761:$C$2761),C2379,"")</f>
        <v/>
      </c>
      <c r="H2379" s="247">
        <f>_xlfn.NORM.DIST(B2379,$F$753,$F$754,0)</f>
        <v>0</v>
      </c>
      <c r="I2379" s="247">
        <f>IF(H2379=MAX($H$761:$H$2761),C2379,"")</f>
        <v>7.8176794199225727E-6</v>
      </c>
      <c r="J2379" s="247" t="str">
        <f>IF(I2379=MIN($I$761:$I$2761),I2379,"")</f>
        <v/>
      </c>
      <c r="K2379" s="247"/>
      <c r="L2379" s="247"/>
      <c r="M2379" s="247"/>
      <c r="N2379" s="247"/>
      <c r="O2379" s="247">
        <v>1618</v>
      </c>
      <c r="P2379" s="247">
        <f>$P$755+(O2379*$P$758)</f>
        <v>346.27965346678377</v>
      </c>
      <c r="Q2379" s="247">
        <f>_xlfn.NORM.DIST(P2379,P$752,P$753,0)</f>
        <v>1.3415030745438929E-4</v>
      </c>
      <c r="R2379" s="247">
        <f>_xlfn.NORM.DIST(P2379,P$752,P$753,1)</f>
        <v>0.99328202418370004</v>
      </c>
      <c r="S2379" s="253">
        <f>IF(OR(R2379&lt;$T$757,R2379&gt;$T$758),Q2379,"")</f>
        <v>1.3415030745438929E-4</v>
      </c>
      <c r="T2379" s="253" t="str">
        <f>IF(AND(R2379&gt;$T$757,R2379&lt;$T$758),Q2379,"")</f>
        <v/>
      </c>
      <c r="U2379" s="253" t="str">
        <f>IF(Q2379=MAX($Q$761:$Q$2761),Q2379,"")</f>
        <v/>
      </c>
      <c r="V2379" s="253">
        <f>_xlfn.NORM.DIST(P2379,$T$753,$T$754,0)</f>
        <v>2.6104269865982643E-100</v>
      </c>
      <c r="W2379" s="253" t="str">
        <f>IF(V2379=MAX($V$761:$V$2761),Q2379,"")</f>
        <v/>
      </c>
      <c r="X2379" s="253" t="str">
        <f t="shared" si="596"/>
        <v/>
      </c>
      <c r="AB2379" s="253">
        <v>1618</v>
      </c>
      <c r="AC2379" s="253">
        <f t="shared" si="612"/>
        <v>535.84392899618638</v>
      </c>
      <c r="AD2379" s="253">
        <f t="shared" si="597"/>
        <v>8.6692261429165184E-5</v>
      </c>
      <c r="AE2379" s="253">
        <f t="shared" si="598"/>
        <v>0.99328202418370004</v>
      </c>
      <c r="AF2379" s="253">
        <f>IF(OR(AE2379&lt;$T$757,AE2379&gt;$T$758),AD2379,"")</f>
        <v>8.6692261429165184E-5</v>
      </c>
      <c r="AG2379" s="253" t="str">
        <f t="shared" si="599"/>
        <v/>
      </c>
      <c r="AH2379" s="253" t="str">
        <f t="shared" si="600"/>
        <v/>
      </c>
      <c r="AI2379" s="253">
        <f t="shared" si="601"/>
        <v>2.0441325998885507E-7</v>
      </c>
      <c r="AJ2379" s="253" t="str">
        <f t="shared" si="602"/>
        <v/>
      </c>
      <c r="AK2379" s="253" t="str">
        <f t="shared" si="603"/>
        <v/>
      </c>
      <c r="AO2379" s="253">
        <v>1618</v>
      </c>
      <c r="AP2379" s="253">
        <f t="shared" si="604"/>
        <v>3159.0691224737357</v>
      </c>
      <c r="AQ2379" s="253">
        <f t="shared" si="605"/>
        <v>1.4704813404460298E-5</v>
      </c>
      <c r="AR2379" s="253">
        <f t="shared" si="606"/>
        <v>0.99328202418370004</v>
      </c>
      <c r="AS2379" s="253">
        <f>IF(OR(AR2379&lt;$T$757,AR2379&gt;$T$758),AQ2379,"")</f>
        <v>1.4704813404460298E-5</v>
      </c>
      <c r="AT2379" s="253" t="str">
        <f t="shared" si="607"/>
        <v/>
      </c>
      <c r="AU2379" s="253" t="str">
        <f t="shared" si="608"/>
        <v/>
      </c>
      <c r="AV2379" s="253">
        <f t="shared" si="609"/>
        <v>0</v>
      </c>
      <c r="AW2379" s="253">
        <f t="shared" si="610"/>
        <v>1.4704813404460298E-5</v>
      </c>
      <c r="AX2379" s="253" t="str">
        <f t="shared" si="611"/>
        <v/>
      </c>
      <c r="AZ2379" s="259"/>
      <c r="BA2379" s="259">
        <f>BA2378+$BD$753</f>
        <v>10.387199999999901</v>
      </c>
      <c r="BB2379" s="274">
        <f t="shared" si="594"/>
        <v>0.16767224272228234</v>
      </c>
      <c r="BC2379" s="259">
        <f t="shared" si="595"/>
        <v>3.2834680025525809E-4</v>
      </c>
      <c r="BD2379" s="259" t="str">
        <f t="shared" si="592"/>
        <v/>
      </c>
      <c r="BE2379" s="254" t="str">
        <f t="shared" si="593"/>
        <v/>
      </c>
    </row>
    <row r="2380" spans="1:57" ht="20.100000000000001" customHeight="1" x14ac:dyDescent="0.25">
      <c r="A2380" s="247">
        <v>1619</v>
      </c>
      <c r="B2380" s="247">
        <f>$B$755+(A2380*$B$758)</f>
        <v>5951.726463800187</v>
      </c>
      <c r="C2380" s="247">
        <f>_xlfn.NORM.DIST($B2380,$B$752,$B$753,0)</f>
        <v>7.7406972006472639E-6</v>
      </c>
      <c r="D2380" s="247">
        <f>_xlfn.NORM.DIST($B2380,$B$752,$B$753,1)</f>
        <v>0.99335682108971413</v>
      </c>
      <c r="E2380" s="247">
        <f>IF(OR(D2380&lt;$F$757,D2380&gt;$F$758),C2380,"")</f>
        <v>7.7406972006472639E-6</v>
      </c>
      <c r="F2380" s="247" t="str">
        <f>IF(AND(D2380&gt;$F$757,D2380&lt;$F$758),C2380,"")</f>
        <v/>
      </c>
      <c r="G2380" s="247" t="str">
        <f>IF(C2380=MAX($C$761:$C$2761),C2380,"")</f>
        <v/>
      </c>
      <c r="H2380" s="247">
        <f>_xlfn.NORM.DIST(B2380,$F$753,$F$754,0)</f>
        <v>0</v>
      </c>
      <c r="I2380" s="247">
        <f>IF(H2380=MAX($H$761:$H$2761),C2380,"")</f>
        <v>7.7406972006472639E-6</v>
      </c>
      <c r="J2380" s="247" t="str">
        <f>IF(I2380=MIN($I$761:$I$2761),I2380,"")</f>
        <v/>
      </c>
      <c r="K2380" s="247"/>
      <c r="L2380" s="247"/>
      <c r="M2380" s="247"/>
      <c r="N2380" s="247"/>
      <c r="O2380" s="247">
        <v>1619</v>
      </c>
      <c r="P2380" s="247">
        <f>$P$755+(O2380*$P$758)</f>
        <v>346.83997653064591</v>
      </c>
      <c r="Q2380" s="247">
        <f>_xlfn.NORM.DIST(P2380,P$752,P$753,0)</f>
        <v>1.3282930312182649E-4</v>
      </c>
      <c r="R2380" s="247">
        <f>_xlfn.NORM.DIST(P2380,P$752,P$753,1)</f>
        <v>0.99335682108971413</v>
      </c>
      <c r="S2380" s="253">
        <f>IF(OR(R2380&lt;$T$757,R2380&gt;$T$758),Q2380,"")</f>
        <v>1.3282930312182649E-4</v>
      </c>
      <c r="T2380" s="253" t="str">
        <f>IF(AND(R2380&gt;$T$757,R2380&lt;$T$758),Q2380,"")</f>
        <v/>
      </c>
      <c r="U2380" s="253" t="str">
        <f>IF(Q2380=MAX($Q$761:$Q$2761),Q2380,"")</f>
        <v/>
      </c>
      <c r="V2380" s="253">
        <f>_xlfn.NORM.DIST(P2380,$T$753,$T$754,0)</f>
        <v>2.3987507183445605E-100</v>
      </c>
      <c r="W2380" s="253" t="str">
        <f>IF(V2380=MAX($V$761:$V$2761),Q2380,"")</f>
        <v/>
      </c>
      <c r="X2380" s="253" t="str">
        <f t="shared" si="596"/>
        <v/>
      </c>
      <c r="AB2380" s="253">
        <v>1619</v>
      </c>
      <c r="AC2380" s="253">
        <f t="shared" si="612"/>
        <v>536.71099036996679</v>
      </c>
      <c r="AD2380" s="253">
        <f t="shared" si="597"/>
        <v>8.583858576400482E-5</v>
      </c>
      <c r="AE2380" s="253">
        <f t="shared" si="598"/>
        <v>0.99335682108971413</v>
      </c>
      <c r="AF2380" s="253">
        <f>IF(OR(AE2380&lt;$T$757,AE2380&gt;$T$758),AD2380,"")</f>
        <v>8.583858576400482E-5</v>
      </c>
      <c r="AG2380" s="253" t="str">
        <f t="shared" si="599"/>
        <v/>
      </c>
      <c r="AH2380" s="253" t="str">
        <f t="shared" si="600"/>
        <v/>
      </c>
      <c r="AI2380" s="253">
        <f t="shared" si="601"/>
        <v>2.009520079694342E-7</v>
      </c>
      <c r="AJ2380" s="253" t="str">
        <f t="shared" si="602"/>
        <v/>
      </c>
      <c r="AK2380" s="253" t="str">
        <f t="shared" si="603"/>
        <v/>
      </c>
      <c r="AO2380" s="253">
        <v>1619</v>
      </c>
      <c r="AP2380" s="253">
        <f t="shared" si="604"/>
        <v>3164.1808848078354</v>
      </c>
      <c r="AQ2380" s="253">
        <f t="shared" si="605"/>
        <v>1.4560012228932469E-5</v>
      </c>
      <c r="AR2380" s="253">
        <f t="shared" si="606"/>
        <v>0.99335682108971413</v>
      </c>
      <c r="AS2380" s="253">
        <f>IF(OR(AR2380&lt;$T$757,AR2380&gt;$T$758),AQ2380,"")</f>
        <v>1.4560012228932469E-5</v>
      </c>
      <c r="AT2380" s="253" t="str">
        <f t="shared" si="607"/>
        <v/>
      </c>
      <c r="AU2380" s="253" t="str">
        <f t="shared" si="608"/>
        <v/>
      </c>
      <c r="AV2380" s="253">
        <f t="shared" si="609"/>
        <v>0</v>
      </c>
      <c r="AW2380" s="253">
        <f t="shared" si="610"/>
        <v>1.4560012228932469E-5</v>
      </c>
      <c r="AX2380" s="253" t="str">
        <f t="shared" si="611"/>
        <v/>
      </c>
      <c r="AZ2380" s="259"/>
      <c r="BA2380" s="259">
        <f>BA2379+$BD$753</f>
        <v>10.3935999999999</v>
      </c>
      <c r="BB2380" s="274">
        <f t="shared" si="594"/>
        <v>0.16734389592202709</v>
      </c>
      <c r="BC2380" s="259">
        <f t="shared" si="595"/>
        <v>3.278020030131612E-4</v>
      </c>
      <c r="BD2380" s="259" t="str">
        <f t="shared" si="592"/>
        <v/>
      </c>
      <c r="BE2380" s="254" t="str">
        <f t="shared" si="593"/>
        <v/>
      </c>
    </row>
    <row r="2381" spans="1:57" ht="20.100000000000001" customHeight="1" x14ac:dyDescent="0.25">
      <c r="A2381" s="248">
        <v>1620</v>
      </c>
      <c r="B2381" s="247">
        <f>$B$755+(A2381*$B$758)</f>
        <v>5961.3415307853247</v>
      </c>
      <c r="C2381" s="247">
        <f>_xlfn.NORM.DIST($B2381,$B$752,$B$753,0)</f>
        <v>7.6643504097640371E-6</v>
      </c>
      <c r="D2381" s="247">
        <f>_xlfn.NORM.DIST($B2381,$B$752,$B$753,1)</f>
        <v>0.99343088086445319</v>
      </c>
      <c r="E2381" s="247">
        <f>IF(OR(D2381&lt;$F$757,D2381&gt;$F$758),C2381,"")</f>
        <v>7.6643504097640371E-6</v>
      </c>
      <c r="F2381" s="247" t="str">
        <f>IF(AND(D2381&gt;$F$757,D2381&lt;$F$758),C2381,"")</f>
        <v/>
      </c>
      <c r="G2381" s="247" t="str">
        <f>IF(C2381=MAX($C$761:$C$2761),C2381,"")</f>
        <v/>
      </c>
      <c r="H2381" s="247">
        <f>_xlfn.NORM.DIST(B2381,$F$753,$F$754,0)</f>
        <v>0</v>
      </c>
      <c r="I2381" s="247">
        <f>IF(H2381=MAX($H$761:$H$2761),C2381,"")</f>
        <v>7.6643504097640371E-6</v>
      </c>
      <c r="J2381" s="247" t="str">
        <f>IF(I2381=MIN($I$761:$I$2761),I2381,"")</f>
        <v/>
      </c>
      <c r="K2381" s="247"/>
      <c r="L2381" s="247"/>
      <c r="M2381" s="247"/>
      <c r="N2381" s="247"/>
      <c r="O2381" s="248">
        <v>1620</v>
      </c>
      <c r="P2381" s="247">
        <f>$P$755+(O2381*$P$758)</f>
        <v>347.40029959450806</v>
      </c>
      <c r="Q2381" s="247">
        <f>_xlfn.NORM.DIST(P2381,P$752,P$753,0)</f>
        <v>1.3151920265338818E-4</v>
      </c>
      <c r="R2381" s="247">
        <f>_xlfn.NORM.DIST(P2381,P$752,P$753,1)</f>
        <v>0.99343088086445319</v>
      </c>
      <c r="S2381" s="253">
        <f>IF(OR(R2381&lt;$T$757,R2381&gt;$T$758),Q2381,"")</f>
        <v>1.3151920265338818E-4</v>
      </c>
      <c r="T2381" s="253" t="str">
        <f>IF(AND(R2381&gt;$T$757,R2381&lt;$T$758),Q2381,"")</f>
        <v/>
      </c>
      <c r="U2381" s="253" t="str">
        <f>IF(Q2381=MAX($Q$761:$Q$2761),Q2381,"")</f>
        <v/>
      </c>
      <c r="V2381" s="253">
        <f>_xlfn.NORM.DIST(P2381,$T$753,$T$754,0)</f>
        <v>2.2042037471093681E-100</v>
      </c>
      <c r="W2381" s="253" t="str">
        <f>IF(V2381=MAX($V$761:$V$2761),Q2381,"")</f>
        <v/>
      </c>
      <c r="X2381" s="253" t="str">
        <f t="shared" si="596"/>
        <v/>
      </c>
      <c r="AB2381" s="259">
        <v>1620</v>
      </c>
      <c r="AC2381" s="253">
        <f t="shared" si="612"/>
        <v>537.57805174374698</v>
      </c>
      <c r="AD2381" s="253">
        <f t="shared" si="597"/>
        <v>8.4991956528011894E-5</v>
      </c>
      <c r="AE2381" s="253">
        <f t="shared" si="598"/>
        <v>0.99343088086445319</v>
      </c>
      <c r="AF2381" s="253">
        <f>IF(OR(AE2381&lt;$T$757,AE2381&gt;$T$758),AD2381,"")</f>
        <v>8.4991956528011894E-5</v>
      </c>
      <c r="AG2381" s="253" t="str">
        <f t="shared" si="599"/>
        <v/>
      </c>
      <c r="AH2381" s="253" t="str">
        <f t="shared" si="600"/>
        <v/>
      </c>
      <c r="AI2381" s="253">
        <f t="shared" si="601"/>
        <v>1.9754620325005414E-7</v>
      </c>
      <c r="AJ2381" s="253" t="str">
        <f t="shared" si="602"/>
        <v/>
      </c>
      <c r="AK2381" s="253" t="str">
        <f t="shared" si="603"/>
        <v/>
      </c>
      <c r="AO2381" s="259">
        <v>1620</v>
      </c>
      <c r="AP2381" s="253">
        <f t="shared" si="604"/>
        <v>3169.292647141935</v>
      </c>
      <c r="AQ2381" s="253">
        <f t="shared" si="605"/>
        <v>1.4416406274573913E-5</v>
      </c>
      <c r="AR2381" s="253">
        <f t="shared" si="606"/>
        <v>0.99343088086445319</v>
      </c>
      <c r="AS2381" s="253">
        <f>IF(OR(AR2381&lt;$T$757,AR2381&gt;$T$758),AQ2381,"")</f>
        <v>1.4416406274573913E-5</v>
      </c>
      <c r="AT2381" s="253" t="str">
        <f t="shared" si="607"/>
        <v/>
      </c>
      <c r="AU2381" s="253" t="str">
        <f t="shared" si="608"/>
        <v/>
      </c>
      <c r="AV2381" s="253">
        <f t="shared" si="609"/>
        <v>0</v>
      </c>
      <c r="AW2381" s="253">
        <f t="shared" si="610"/>
        <v>1.4416406274573913E-5</v>
      </c>
      <c r="AX2381" s="253" t="str">
        <f t="shared" si="611"/>
        <v/>
      </c>
      <c r="AZ2381" s="259"/>
      <c r="BA2381" s="259">
        <f>BA2380+$BD$753</f>
        <v>10.399999999999899</v>
      </c>
      <c r="BB2381" s="274">
        <f t="shared" si="594"/>
        <v>0.16701609391901392</v>
      </c>
      <c r="BC2381" s="259">
        <f t="shared" si="595"/>
        <v>3.2725779968476032E-4</v>
      </c>
      <c r="BD2381" s="259" t="str">
        <f t="shared" si="592"/>
        <v/>
      </c>
      <c r="BE2381" s="254" t="str">
        <f t="shared" si="593"/>
        <v/>
      </c>
    </row>
    <row r="2382" spans="1:57" ht="20.100000000000001" customHeight="1" x14ac:dyDescent="0.25">
      <c r="A2382" s="247">
        <v>1621</v>
      </c>
      <c r="B2382" s="247">
        <f>$B$755+(A2382*$B$758)</f>
        <v>5970.9565977704624</v>
      </c>
      <c r="C2382" s="247">
        <f>_xlfn.NORM.DIST($B2382,$B$752,$B$753,0)</f>
        <v>7.5886352110481788E-6</v>
      </c>
      <c r="D2382" s="247">
        <f>_xlfn.NORM.DIST($B2382,$B$752,$B$753,1)</f>
        <v>0.9935042095991552</v>
      </c>
      <c r="E2382" s="247">
        <f>IF(OR(D2382&lt;$F$757,D2382&gt;$F$758),C2382,"")</f>
        <v>7.5886352110481788E-6</v>
      </c>
      <c r="F2382" s="247" t="str">
        <f>IF(AND(D2382&gt;$F$757,D2382&lt;$F$758),C2382,"")</f>
        <v/>
      </c>
      <c r="G2382" s="247" t="str">
        <f>IF(C2382=MAX($C$761:$C$2761),C2382,"")</f>
        <v/>
      </c>
      <c r="H2382" s="247">
        <f>_xlfn.NORM.DIST(B2382,$F$753,$F$754,0)</f>
        <v>0</v>
      </c>
      <c r="I2382" s="247">
        <f>IF(H2382=MAX($H$761:$H$2761),C2382,"")</f>
        <v>7.5886352110481788E-6</v>
      </c>
      <c r="J2382" s="247" t="str">
        <f>IF(I2382=MIN($I$761:$I$2761),I2382,"")</f>
        <v/>
      </c>
      <c r="K2382" s="247"/>
      <c r="L2382" s="247"/>
      <c r="M2382" s="247"/>
      <c r="N2382" s="247"/>
      <c r="O2382" s="247">
        <v>1621</v>
      </c>
      <c r="P2382" s="247">
        <f>$P$755+(O2382*$P$758)</f>
        <v>347.96062265837008</v>
      </c>
      <c r="Q2382" s="247">
        <f>_xlfn.NORM.DIST(P2382,P$752,P$753,0)</f>
        <v>1.3021994021998417E-4</v>
      </c>
      <c r="R2382" s="247">
        <f>_xlfn.NORM.DIST(P2382,P$752,P$753,1)</f>
        <v>0.9935042095991552</v>
      </c>
      <c r="S2382" s="253">
        <f>IF(OR(R2382&lt;$T$757,R2382&gt;$T$758),Q2382,"")</f>
        <v>1.3021994021998417E-4</v>
      </c>
      <c r="T2382" s="253" t="str">
        <f>IF(AND(R2382&gt;$T$757,R2382&lt;$T$758),Q2382,"")</f>
        <v/>
      </c>
      <c r="U2382" s="253" t="str">
        <f>IF(Q2382=MAX($Q$761:$Q$2761),Q2382,"")</f>
        <v/>
      </c>
      <c r="V2382" s="253">
        <f>_xlfn.NORM.DIST(P2382,$T$753,$T$754,0)</f>
        <v>2.0254028007206859E-100</v>
      </c>
      <c r="W2382" s="253" t="str">
        <f>IF(V2382=MAX($V$761:$V$2761),Q2382,"")</f>
        <v/>
      </c>
      <c r="X2382" s="253" t="str">
        <f t="shared" si="596"/>
        <v/>
      </c>
      <c r="AB2382" s="253">
        <v>1621</v>
      </c>
      <c r="AC2382" s="253">
        <f t="shared" si="612"/>
        <v>538.44511311752717</v>
      </c>
      <c r="AD2382" s="253">
        <f t="shared" si="597"/>
        <v>8.4152331180302193E-5</v>
      </c>
      <c r="AE2382" s="253">
        <f t="shared" si="598"/>
        <v>0.9935042095991552</v>
      </c>
      <c r="AF2382" s="253">
        <f>IF(OR(AE2382&lt;$T$757,AE2382&gt;$T$758),AD2382,"")</f>
        <v>8.4152331180302193E-5</v>
      </c>
      <c r="AG2382" s="253" t="str">
        <f t="shared" si="599"/>
        <v/>
      </c>
      <c r="AH2382" s="253" t="str">
        <f t="shared" si="600"/>
        <v/>
      </c>
      <c r="AI2382" s="253">
        <f t="shared" si="601"/>
        <v>1.9419501415185609E-7</v>
      </c>
      <c r="AJ2382" s="253" t="str">
        <f t="shared" si="602"/>
        <v/>
      </c>
      <c r="AK2382" s="253" t="str">
        <f t="shared" si="603"/>
        <v/>
      </c>
      <c r="AO2382" s="253">
        <v>1621</v>
      </c>
      <c r="AP2382" s="253">
        <f t="shared" si="604"/>
        <v>3174.4044094760347</v>
      </c>
      <c r="AQ2382" s="253">
        <f t="shared" si="605"/>
        <v>1.4273988325564519E-5</v>
      </c>
      <c r="AR2382" s="253">
        <f t="shared" si="606"/>
        <v>0.9935042095991552</v>
      </c>
      <c r="AS2382" s="253">
        <f>IF(OR(AR2382&lt;$T$757,AR2382&gt;$T$758),AQ2382,"")</f>
        <v>1.4273988325564519E-5</v>
      </c>
      <c r="AT2382" s="253" t="str">
        <f t="shared" si="607"/>
        <v/>
      </c>
      <c r="AU2382" s="253" t="str">
        <f t="shared" si="608"/>
        <v/>
      </c>
      <c r="AV2382" s="253">
        <f t="shared" si="609"/>
        <v>0</v>
      </c>
      <c r="AW2382" s="253">
        <f t="shared" si="610"/>
        <v>1.4273988325564519E-5</v>
      </c>
      <c r="AX2382" s="253" t="str">
        <f t="shared" si="611"/>
        <v/>
      </c>
      <c r="AZ2382" s="259"/>
      <c r="BA2382" s="259">
        <f>BA2381+$BD$753</f>
        <v>10.406399999999898</v>
      </c>
      <c r="BB2382" s="274">
        <f t="shared" si="594"/>
        <v>0.16668883611932916</v>
      </c>
      <c r="BC2382" s="259">
        <f t="shared" si="595"/>
        <v>3.2671419069493779E-4</v>
      </c>
      <c r="BD2382" s="259" t="str">
        <f t="shared" si="592"/>
        <v/>
      </c>
      <c r="BE2382" s="254" t="str">
        <f t="shared" si="593"/>
        <v/>
      </c>
    </row>
    <row r="2383" spans="1:57" ht="20.100000000000001" customHeight="1" x14ac:dyDescent="0.25">
      <c r="A2383" s="247">
        <v>1622</v>
      </c>
      <c r="B2383" s="247">
        <f>$B$755+(A2383*$B$758)</f>
        <v>5980.5716647555982</v>
      </c>
      <c r="C2383" s="247">
        <f>_xlfn.NORM.DIST($B2383,$B$752,$B$753,0)</f>
        <v>7.5135477759757806E-6</v>
      </c>
      <c r="D2383" s="247">
        <f>_xlfn.NORM.DIST($B2383,$B$752,$B$753,1)</f>
        <v>0.99357681334820891</v>
      </c>
      <c r="E2383" s="247">
        <f>IF(OR(D2383&lt;$F$757,D2383&gt;$F$758),C2383,"")</f>
        <v>7.5135477759757806E-6</v>
      </c>
      <c r="F2383" s="247" t="str">
        <f>IF(AND(D2383&gt;$F$757,D2383&lt;$F$758),C2383,"")</f>
        <v/>
      </c>
      <c r="G2383" s="247" t="str">
        <f>IF(C2383=MAX($C$761:$C$2761),C2383,"")</f>
        <v/>
      </c>
      <c r="H2383" s="247">
        <f>_xlfn.NORM.DIST(B2383,$F$753,$F$754,0)</f>
        <v>0</v>
      </c>
      <c r="I2383" s="247">
        <f>IF(H2383=MAX($H$761:$H$2761),C2383,"")</f>
        <v>7.5135477759757806E-6</v>
      </c>
      <c r="J2383" s="247" t="str">
        <f>IF(I2383=MIN($I$761:$I$2761),I2383,"")</f>
        <v/>
      </c>
      <c r="K2383" s="247"/>
      <c r="L2383" s="247"/>
      <c r="M2383" s="247"/>
      <c r="N2383" s="247"/>
      <c r="O2383" s="247">
        <v>1622</v>
      </c>
      <c r="P2383" s="247">
        <f>$P$755+(O2383*$P$758)</f>
        <v>348.52094572223223</v>
      </c>
      <c r="Q2383" s="247">
        <f>_xlfn.NORM.DIST(P2383,P$752,P$753,0)</f>
        <v>1.28931450124668E-4</v>
      </c>
      <c r="R2383" s="247">
        <f>_xlfn.NORM.DIST(P2383,P$752,P$753,1)</f>
        <v>0.99357681334820891</v>
      </c>
      <c r="S2383" s="253">
        <f>IF(OR(R2383&lt;$T$757,R2383&gt;$T$758),Q2383,"")</f>
        <v>1.28931450124668E-4</v>
      </c>
      <c r="T2383" s="253" t="str">
        <f>IF(AND(R2383&gt;$T$757,R2383&lt;$T$758),Q2383,"")</f>
        <v/>
      </c>
      <c r="U2383" s="253" t="str">
        <f>IF(Q2383=MAX($Q$761:$Q$2761),Q2383,"")</f>
        <v/>
      </c>
      <c r="V2383" s="253">
        <f>_xlfn.NORM.DIST(P2383,$T$753,$T$754,0)</f>
        <v>1.861076080179999E-100</v>
      </c>
      <c r="W2383" s="253" t="str">
        <f>IF(V2383=MAX($V$761:$V$2761),Q2383,"")</f>
        <v/>
      </c>
      <c r="X2383" s="253" t="str">
        <f t="shared" si="596"/>
        <v/>
      </c>
      <c r="AB2383" s="253">
        <v>1622</v>
      </c>
      <c r="AC2383" s="253">
        <f t="shared" si="612"/>
        <v>539.31217449130736</v>
      </c>
      <c r="AD2383" s="253">
        <f t="shared" si="597"/>
        <v>8.3319667265387184E-5</v>
      </c>
      <c r="AE2383" s="253">
        <f t="shared" si="598"/>
        <v>0.99357681334820891</v>
      </c>
      <c r="AF2383" s="253">
        <f>IF(OR(AE2383&lt;$T$757,AE2383&gt;$T$758),AD2383,"")</f>
        <v>8.3319667265387184E-5</v>
      </c>
      <c r="AG2383" s="253" t="str">
        <f t="shared" si="599"/>
        <v/>
      </c>
      <c r="AH2383" s="253" t="str">
        <f t="shared" si="600"/>
        <v/>
      </c>
      <c r="AI2383" s="253">
        <f t="shared" si="601"/>
        <v>1.9089762049881311E-7</v>
      </c>
      <c r="AJ2383" s="253" t="str">
        <f t="shared" si="602"/>
        <v/>
      </c>
      <c r="AK2383" s="253" t="str">
        <f t="shared" si="603"/>
        <v/>
      </c>
      <c r="AO2383" s="253">
        <v>1622</v>
      </c>
      <c r="AP2383" s="253">
        <f t="shared" si="604"/>
        <v>3179.5161718101363</v>
      </c>
      <c r="AQ2383" s="253">
        <f t="shared" si="605"/>
        <v>1.413275118056906E-5</v>
      </c>
      <c r="AR2383" s="253">
        <f t="shared" si="606"/>
        <v>0.99357681334820891</v>
      </c>
      <c r="AS2383" s="253">
        <f>IF(OR(AR2383&lt;$T$757,AR2383&gt;$T$758),AQ2383,"")</f>
        <v>1.413275118056906E-5</v>
      </c>
      <c r="AT2383" s="253" t="str">
        <f t="shared" si="607"/>
        <v/>
      </c>
      <c r="AU2383" s="253" t="str">
        <f t="shared" si="608"/>
        <v/>
      </c>
      <c r="AV2383" s="253">
        <f t="shared" si="609"/>
        <v>0</v>
      </c>
      <c r="AW2383" s="253">
        <f t="shared" si="610"/>
        <v>1.413275118056906E-5</v>
      </c>
      <c r="AX2383" s="253" t="str">
        <f t="shared" si="611"/>
        <v/>
      </c>
      <c r="AZ2383" s="259"/>
      <c r="BA2383" s="259">
        <f>BA2382+$BD$753</f>
        <v>10.412799999999898</v>
      </c>
      <c r="BB2383" s="274">
        <f t="shared" si="594"/>
        <v>0.16636212192863423</v>
      </c>
      <c r="BC2383" s="259">
        <f t="shared" si="595"/>
        <v>3.2617117646366323E-4</v>
      </c>
      <c r="BD2383" s="259" t="str">
        <f t="shared" si="592"/>
        <v/>
      </c>
      <c r="BE2383" s="254" t="str">
        <f t="shared" si="593"/>
        <v/>
      </c>
    </row>
    <row r="2384" spans="1:57" ht="20.100000000000001" customHeight="1" x14ac:dyDescent="0.25">
      <c r="A2384" s="247">
        <v>1623</v>
      </c>
      <c r="B2384" s="247">
        <f>$B$755+(A2384*$B$758)</f>
        <v>5990.1867317407359</v>
      </c>
      <c r="C2384" s="247">
        <f>_xlfn.NORM.DIST($B2384,$B$752,$B$753,0)</f>
        <v>7.4390842838914203E-6</v>
      </c>
      <c r="D2384" s="247">
        <f>_xlfn.NORM.DIST($B2384,$B$752,$B$753,1)</f>
        <v>0.99364869812922962</v>
      </c>
      <c r="E2384" s="247">
        <f>IF(OR(D2384&lt;$F$757,D2384&gt;$F$758),C2384,"")</f>
        <v>7.4390842838914203E-6</v>
      </c>
      <c r="F2384" s="247" t="str">
        <f>IF(AND(D2384&gt;$F$757,D2384&lt;$F$758),C2384,"")</f>
        <v/>
      </c>
      <c r="G2384" s="247" t="str">
        <f>IF(C2384=MAX($C$761:$C$2761),C2384,"")</f>
        <v/>
      </c>
      <c r="H2384" s="247">
        <f>_xlfn.NORM.DIST(B2384,$F$753,$F$754,0)</f>
        <v>0</v>
      </c>
      <c r="I2384" s="247">
        <f>IF(H2384=MAX($H$761:$H$2761),C2384,"")</f>
        <v>7.4390842838914203E-6</v>
      </c>
      <c r="J2384" s="247" t="str">
        <f>IF(I2384=MIN($I$761:$I$2761),I2384,"")</f>
        <v/>
      </c>
      <c r="K2384" s="247"/>
      <c r="L2384" s="247"/>
      <c r="M2384" s="247"/>
      <c r="N2384" s="247"/>
      <c r="O2384" s="247">
        <v>1623</v>
      </c>
      <c r="P2384" s="247">
        <f>$P$755+(O2384*$P$758)</f>
        <v>349.08126878609437</v>
      </c>
      <c r="Q2384" s="247">
        <f>_xlfn.NORM.DIST(P2384,P$752,P$753,0)</f>
        <v>1.2765366680551736E-4</v>
      </c>
      <c r="R2384" s="247">
        <f>_xlfn.NORM.DIST(P2384,P$752,P$753,1)</f>
        <v>0.99364869812922962</v>
      </c>
      <c r="S2384" s="253">
        <f>IF(OR(R2384&lt;$T$757,R2384&gt;$T$758),Q2384,"")</f>
        <v>1.2765366680551736E-4</v>
      </c>
      <c r="T2384" s="253" t="str">
        <f>IF(AND(R2384&gt;$T$757,R2384&lt;$T$758),Q2384,"")</f>
        <v/>
      </c>
      <c r="U2384" s="253" t="str">
        <f>IF(Q2384=MAX($Q$761:$Q$2761),Q2384,"")</f>
        <v/>
      </c>
      <c r="V2384" s="253">
        <f>_xlfn.NORM.DIST(P2384,$T$753,$T$754,0)</f>
        <v>1.7100542952553438E-100</v>
      </c>
      <c r="W2384" s="253" t="str">
        <f>IF(V2384=MAX($V$761:$V$2761),Q2384,"")</f>
        <v/>
      </c>
      <c r="X2384" s="253" t="str">
        <f t="shared" si="596"/>
        <v/>
      </c>
      <c r="AB2384" s="253">
        <v>1623</v>
      </c>
      <c r="AC2384" s="253">
        <f t="shared" si="612"/>
        <v>540.17923586508778</v>
      </c>
      <c r="AD2384" s="253">
        <f t="shared" si="597"/>
        <v>8.2493922415034746E-5</v>
      </c>
      <c r="AE2384" s="253">
        <f t="shared" si="598"/>
        <v>0.99364869812922962</v>
      </c>
      <c r="AF2384" s="253">
        <f>IF(OR(AE2384&lt;$T$757,AE2384&gt;$T$758),AD2384,"")</f>
        <v>8.2493922415034746E-5</v>
      </c>
      <c r="AG2384" s="253" t="str">
        <f t="shared" si="599"/>
        <v/>
      </c>
      <c r="AH2384" s="253" t="str">
        <f t="shared" si="600"/>
        <v/>
      </c>
      <c r="AI2384" s="253">
        <f t="shared" si="601"/>
        <v>1.876532134746401E-7</v>
      </c>
      <c r="AJ2384" s="253" t="str">
        <f t="shared" si="602"/>
        <v/>
      </c>
      <c r="AK2384" s="253" t="str">
        <f t="shared" si="603"/>
        <v/>
      </c>
      <c r="AO2384" s="253">
        <v>1623</v>
      </c>
      <c r="AP2384" s="253">
        <f t="shared" si="604"/>
        <v>3184.627934144236</v>
      </c>
      <c r="AQ2384" s="253">
        <f t="shared" si="605"/>
        <v>1.3992687653052875E-5</v>
      </c>
      <c r="AR2384" s="253">
        <f t="shared" si="606"/>
        <v>0.99364869812922962</v>
      </c>
      <c r="AS2384" s="253">
        <f>IF(OR(AR2384&lt;$T$757,AR2384&gt;$T$758),AQ2384,"")</f>
        <v>1.3992687653052875E-5</v>
      </c>
      <c r="AT2384" s="253" t="str">
        <f t="shared" si="607"/>
        <v/>
      </c>
      <c r="AU2384" s="253" t="str">
        <f t="shared" si="608"/>
        <v/>
      </c>
      <c r="AV2384" s="253">
        <f t="shared" si="609"/>
        <v>0</v>
      </c>
      <c r="AW2384" s="253">
        <f t="shared" si="610"/>
        <v>1.3992687653052875E-5</v>
      </c>
      <c r="AX2384" s="253" t="str">
        <f t="shared" si="611"/>
        <v/>
      </c>
      <c r="AZ2384" s="259"/>
      <c r="BA2384" s="259">
        <f>BA2383+$BD$753</f>
        <v>10.419199999999897</v>
      </c>
      <c r="BB2384" s="274">
        <f t="shared" si="594"/>
        <v>0.16603595075217056</v>
      </c>
      <c r="BC2384" s="259">
        <f t="shared" si="595"/>
        <v>3.2562875740599351E-4</v>
      </c>
      <c r="BD2384" s="259" t="str">
        <f t="shared" si="592"/>
        <v/>
      </c>
      <c r="BE2384" s="254" t="str">
        <f t="shared" si="593"/>
        <v/>
      </c>
    </row>
    <row r="2385" spans="1:57" ht="20.100000000000001" customHeight="1" x14ac:dyDescent="0.25">
      <c r="A2385" s="247">
        <v>1624</v>
      </c>
      <c r="B2385" s="247">
        <f>$B$755+(A2385*$B$758)</f>
        <v>5999.8017987258736</v>
      </c>
      <c r="C2385" s="247">
        <f>_xlfn.NORM.DIST($B2385,$B$752,$B$753,0)</f>
        <v>7.3652409221737114E-6</v>
      </c>
      <c r="D2385" s="247">
        <f>_xlfn.NORM.DIST($B2385,$B$752,$B$753,1)</f>
        <v>0.9937198699231351</v>
      </c>
      <c r="E2385" s="247">
        <f>IF(OR(D2385&lt;$F$757,D2385&gt;$F$758),C2385,"")</f>
        <v>7.3652409221737114E-6</v>
      </c>
      <c r="F2385" s="247" t="str">
        <f>IF(AND(D2385&gt;$F$757,D2385&lt;$F$758),C2385,"")</f>
        <v/>
      </c>
      <c r="G2385" s="247" t="str">
        <f>IF(C2385=MAX($C$761:$C$2761),C2385,"")</f>
        <v/>
      </c>
      <c r="H2385" s="247">
        <f>_xlfn.NORM.DIST(B2385,$F$753,$F$754,0)</f>
        <v>0</v>
      </c>
      <c r="I2385" s="247">
        <f>IF(H2385=MAX($H$761:$H$2761),C2385,"")</f>
        <v>7.3652409221737114E-6</v>
      </c>
      <c r="J2385" s="247" t="str">
        <f>IF(I2385=MIN($I$761:$I$2761),I2385,"")</f>
        <v/>
      </c>
      <c r="K2385" s="247"/>
      <c r="L2385" s="247"/>
      <c r="M2385" s="247"/>
      <c r="N2385" s="247"/>
      <c r="O2385" s="247">
        <v>1624</v>
      </c>
      <c r="P2385" s="247">
        <f>$P$755+(O2385*$P$758)</f>
        <v>349.64159184995651</v>
      </c>
      <c r="Q2385" s="247">
        <f>_xlfn.NORM.DIST(P2385,P$752,P$753,0)</f>
        <v>1.2638652483847114E-4</v>
      </c>
      <c r="R2385" s="247">
        <f>_xlfn.NORM.DIST(P2385,P$752,P$753,1)</f>
        <v>0.9937198699231351</v>
      </c>
      <c r="S2385" s="253">
        <f>IF(OR(R2385&lt;$T$757,R2385&gt;$T$758),Q2385,"")</f>
        <v>1.2638652483847114E-4</v>
      </c>
      <c r="T2385" s="253" t="str">
        <f>IF(AND(R2385&gt;$T$757,R2385&lt;$T$758),Q2385,"")</f>
        <v/>
      </c>
      <c r="U2385" s="253" t="str">
        <f>IF(Q2385=MAX($Q$761:$Q$2761),Q2385,"")</f>
        <v/>
      </c>
      <c r="V2385" s="253">
        <f>_xlfn.NORM.DIST(P2385,$T$753,$T$754,0)</f>
        <v>1.5712624194502835E-100</v>
      </c>
      <c r="W2385" s="253" t="str">
        <f>IF(V2385=MAX($V$761:$V$2761),Q2385,"")</f>
        <v/>
      </c>
      <c r="X2385" s="253" t="str">
        <f t="shared" si="596"/>
        <v/>
      </c>
      <c r="AB2385" s="253">
        <v>1624</v>
      </c>
      <c r="AC2385" s="253">
        <f t="shared" si="612"/>
        <v>541.04629723886796</v>
      </c>
      <c r="AD2385" s="253">
        <f t="shared" si="597"/>
        <v>8.1675054350104163E-5</v>
      </c>
      <c r="AE2385" s="253">
        <f t="shared" si="598"/>
        <v>0.9937198699231351</v>
      </c>
      <c r="AF2385" s="253">
        <f>IF(OR(AE2385&lt;$T$757,AE2385&gt;$T$758),AD2385,"")</f>
        <v>8.1675054350104163E-5</v>
      </c>
      <c r="AG2385" s="253" t="str">
        <f t="shared" si="599"/>
        <v/>
      </c>
      <c r="AH2385" s="253" t="str">
        <f t="shared" si="600"/>
        <v/>
      </c>
      <c r="AI2385" s="253">
        <f t="shared" si="601"/>
        <v>1.8446099548123445E-7</v>
      </c>
      <c r="AJ2385" s="253" t="str">
        <f t="shared" si="602"/>
        <v/>
      </c>
      <c r="AK2385" s="253" t="str">
        <f t="shared" si="603"/>
        <v/>
      </c>
      <c r="AO2385" s="253">
        <v>1624</v>
      </c>
      <c r="AP2385" s="253">
        <f t="shared" si="604"/>
        <v>3189.7396964783356</v>
      </c>
      <c r="AQ2385" s="253">
        <f t="shared" si="605"/>
        <v>1.3853790571592893E-5</v>
      </c>
      <c r="AR2385" s="253">
        <f t="shared" si="606"/>
        <v>0.9937198699231351</v>
      </c>
      <c r="AS2385" s="253">
        <f>IF(OR(AR2385&lt;$T$757,AR2385&gt;$T$758),AQ2385,"")</f>
        <v>1.3853790571592893E-5</v>
      </c>
      <c r="AT2385" s="253" t="str">
        <f t="shared" si="607"/>
        <v/>
      </c>
      <c r="AU2385" s="253" t="str">
        <f t="shared" si="608"/>
        <v/>
      </c>
      <c r="AV2385" s="253">
        <f t="shared" si="609"/>
        <v>0</v>
      </c>
      <c r="AW2385" s="253">
        <f t="shared" si="610"/>
        <v>1.3853790571592893E-5</v>
      </c>
      <c r="AX2385" s="253" t="str">
        <f t="shared" si="611"/>
        <v/>
      </c>
      <c r="AZ2385" s="259"/>
      <c r="BA2385" s="259">
        <f>BA2384+$BD$753</f>
        <v>10.425599999999896</v>
      </c>
      <c r="BB2385" s="274">
        <f t="shared" si="594"/>
        <v>0.16571032199476457</v>
      </c>
      <c r="BC2385" s="259">
        <f t="shared" si="595"/>
        <v>3.2508693393171195E-4</v>
      </c>
      <c r="BD2385" s="259" t="str">
        <f t="shared" si="592"/>
        <v/>
      </c>
      <c r="BE2385" s="254" t="str">
        <f t="shared" si="593"/>
        <v/>
      </c>
    </row>
    <row r="2386" spans="1:57" ht="20.100000000000001" customHeight="1" x14ac:dyDescent="0.25">
      <c r="A2386" s="247">
        <v>1625</v>
      </c>
      <c r="B2386" s="247">
        <f>$B$755+(A2386*$B$758)</f>
        <v>6009.4168657110113</v>
      </c>
      <c r="C2386" s="247">
        <f>_xlfn.NORM.DIST($B2386,$B$752,$B$753,0)</f>
        <v>7.292013886398388E-6</v>
      </c>
      <c r="D2386" s="247">
        <f>_xlfn.NORM.DIST($B2386,$B$752,$B$753,1)</f>
        <v>0.99379033467422384</v>
      </c>
      <c r="E2386" s="247">
        <f>IF(OR(D2386&lt;$F$757,D2386&gt;$F$758),C2386,"")</f>
        <v>7.292013886398388E-6</v>
      </c>
      <c r="F2386" s="247" t="str">
        <f>IF(AND(D2386&gt;$F$757,D2386&lt;$F$758),C2386,"")</f>
        <v/>
      </c>
      <c r="G2386" s="247" t="str">
        <f>IF(C2386=MAX($C$761:$C$2761),C2386,"")</f>
        <v/>
      </c>
      <c r="H2386" s="247">
        <f>_xlfn.NORM.DIST(B2386,$F$753,$F$754,0)</f>
        <v>0</v>
      </c>
      <c r="I2386" s="247">
        <f>IF(H2386=MAX($H$761:$H$2761),C2386,"")</f>
        <v>7.292013886398388E-6</v>
      </c>
      <c r="J2386" s="247" t="str">
        <f>IF(I2386=MIN($I$761:$I$2761),I2386,"")</f>
        <v/>
      </c>
      <c r="K2386" s="247"/>
      <c r="L2386" s="247"/>
      <c r="M2386" s="247"/>
      <c r="N2386" s="247"/>
      <c r="O2386" s="247">
        <v>1625</v>
      </c>
      <c r="P2386" s="247">
        <f>$P$755+(O2386*$P$758)</f>
        <v>350.20191491381854</v>
      </c>
      <c r="Q2386" s="247">
        <f>_xlfn.NORM.DIST(P2386,P$752,P$753,0)</f>
        <v>1.2512995894013102E-4</v>
      </c>
      <c r="R2386" s="247">
        <f>_xlfn.NORM.DIST(P2386,P$752,P$753,1)</f>
        <v>0.99379033467422384</v>
      </c>
      <c r="S2386" s="253">
        <f>IF(OR(R2386&lt;$T$757,R2386&gt;$T$758),Q2386,"")</f>
        <v>1.2512995894013102E-4</v>
      </c>
      <c r="T2386" s="253" t="str">
        <f>IF(AND(R2386&gt;$T$757,R2386&lt;$T$758),Q2386,"")</f>
        <v/>
      </c>
      <c r="U2386" s="253" t="str">
        <f>IF(Q2386=MAX($Q$761:$Q$2761),Q2386,"")</f>
        <v/>
      </c>
      <c r="V2386" s="253">
        <f>_xlfn.NORM.DIST(P2386,$T$753,$T$754,0)</f>
        <v>1.4437121067401521E-100</v>
      </c>
      <c r="W2386" s="253" t="str">
        <f>IF(V2386=MAX($V$761:$V$2761),Q2386,"")</f>
        <v/>
      </c>
      <c r="X2386" s="253" t="str">
        <f t="shared" si="596"/>
        <v/>
      </c>
      <c r="AB2386" s="253">
        <v>1625</v>
      </c>
      <c r="AC2386" s="253">
        <f t="shared" si="612"/>
        <v>541.91335861264815</v>
      </c>
      <c r="AD2386" s="253">
        <f t="shared" si="597"/>
        <v>8.0863020882354346E-5</v>
      </c>
      <c r="AE2386" s="253">
        <f t="shared" si="598"/>
        <v>0.99379033467422384</v>
      </c>
      <c r="AF2386" s="253">
        <f>IF(OR(AE2386&lt;$T$757,AE2386&gt;$T$758),AD2386,"")</f>
        <v>8.0863020882354346E-5</v>
      </c>
      <c r="AG2386" s="253" t="str">
        <f t="shared" si="599"/>
        <v/>
      </c>
      <c r="AH2386" s="253" t="str">
        <f t="shared" si="600"/>
        <v/>
      </c>
      <c r="AI2386" s="253">
        <f t="shared" si="601"/>
        <v>1.8132017999862244E-7</v>
      </c>
      <c r="AJ2386" s="253" t="str">
        <f t="shared" si="602"/>
        <v/>
      </c>
      <c r="AK2386" s="253" t="str">
        <f t="shared" si="603"/>
        <v/>
      </c>
      <c r="AO2386" s="253">
        <v>1625</v>
      </c>
      <c r="AP2386" s="253">
        <f t="shared" si="604"/>
        <v>3194.8514588124353</v>
      </c>
      <c r="AQ2386" s="253">
        <f t="shared" si="605"/>
        <v>1.3716052780184678E-5</v>
      </c>
      <c r="AR2386" s="253">
        <f t="shared" si="606"/>
        <v>0.99379033467422384</v>
      </c>
      <c r="AS2386" s="253">
        <f>IF(OR(AR2386&lt;$T$757,AR2386&gt;$T$758),AQ2386,"")</f>
        <v>1.3716052780184678E-5</v>
      </c>
      <c r="AT2386" s="253" t="str">
        <f t="shared" si="607"/>
        <v/>
      </c>
      <c r="AU2386" s="253" t="str">
        <f t="shared" si="608"/>
        <v/>
      </c>
      <c r="AV2386" s="253">
        <f t="shared" si="609"/>
        <v>0</v>
      </c>
      <c r="AW2386" s="253">
        <f t="shared" si="610"/>
        <v>1.3716052780184678E-5</v>
      </c>
      <c r="AX2386" s="253" t="str">
        <f t="shared" si="611"/>
        <v/>
      </c>
      <c r="AZ2386" s="259"/>
      <c r="BA2386" s="259">
        <f>BA2385+$BD$753</f>
        <v>10.431999999999896</v>
      </c>
      <c r="BB2386" s="274">
        <f t="shared" si="594"/>
        <v>0.16538523506083286</v>
      </c>
      <c r="BC2386" s="259">
        <f t="shared" si="595"/>
        <v>3.2454570644638303E-4</v>
      </c>
      <c r="BD2386" s="259" t="str">
        <f t="shared" si="592"/>
        <v/>
      </c>
      <c r="BE2386" s="254" t="str">
        <f t="shared" si="593"/>
        <v/>
      </c>
    </row>
    <row r="2387" spans="1:57" ht="20.100000000000001" customHeight="1" x14ac:dyDescent="0.25">
      <c r="A2387" s="248">
        <v>1626</v>
      </c>
      <c r="B2387" s="247">
        <f>$B$755+(A2387*$B$758)</f>
        <v>6019.0319326961489</v>
      </c>
      <c r="C2387" s="247">
        <f>_xlfn.NORM.DIST($B2387,$B$752,$B$753,0)</f>
        <v>7.2193993804992867E-6</v>
      </c>
      <c r="D2387" s="247">
        <f>_xlfn.NORM.DIST($B2387,$B$752,$B$753,1)</f>
        <v>0.99386009829025468</v>
      </c>
      <c r="E2387" s="247">
        <f>IF(OR(D2387&lt;$F$757,D2387&gt;$F$758),C2387,"")</f>
        <v>7.2193993804992867E-6</v>
      </c>
      <c r="F2387" s="247" t="str">
        <f>IF(AND(D2387&gt;$F$757,D2387&lt;$F$758),C2387,"")</f>
        <v/>
      </c>
      <c r="G2387" s="247" t="str">
        <f>IF(C2387=MAX($C$761:$C$2761),C2387,"")</f>
        <v/>
      </c>
      <c r="H2387" s="247">
        <f>_xlfn.NORM.DIST(B2387,$F$753,$F$754,0)</f>
        <v>0</v>
      </c>
      <c r="I2387" s="247">
        <f>IF(H2387=MAX($H$761:$H$2761),C2387,"")</f>
        <v>7.2193993804992867E-6</v>
      </c>
      <c r="J2387" s="247" t="str">
        <f>IF(I2387=MIN($I$761:$I$2761),I2387,"")</f>
        <v/>
      </c>
      <c r="K2387" s="247"/>
      <c r="L2387" s="247"/>
      <c r="M2387" s="247"/>
      <c r="N2387" s="247"/>
      <c r="O2387" s="248">
        <v>1626</v>
      </c>
      <c r="P2387" s="247">
        <f>$P$755+(O2387*$P$758)</f>
        <v>350.76223797768068</v>
      </c>
      <c r="Q2387" s="247">
        <f>_xlfn.NORM.DIST(P2387,P$752,P$753,0)</f>
        <v>1.2388390397052079E-4</v>
      </c>
      <c r="R2387" s="247">
        <f>_xlfn.NORM.DIST(P2387,P$752,P$753,1)</f>
        <v>0.99386009829025468</v>
      </c>
      <c r="S2387" s="253">
        <f>IF(OR(R2387&lt;$T$757,R2387&gt;$T$758),Q2387,"")</f>
        <v>1.2388390397052079E-4</v>
      </c>
      <c r="T2387" s="253" t="str">
        <f>IF(AND(R2387&gt;$T$757,R2387&lt;$T$758),Q2387,"")</f>
        <v/>
      </c>
      <c r="U2387" s="253" t="str">
        <f>IF(Q2387=MAX($Q$761:$Q$2761),Q2387,"")</f>
        <v/>
      </c>
      <c r="V2387" s="253">
        <f>_xlfn.NORM.DIST(P2387,$T$753,$T$754,0)</f>
        <v>1.3264947170758047E-100</v>
      </c>
      <c r="W2387" s="253" t="str">
        <f>IF(V2387=MAX($V$761:$V$2761),Q2387,"")</f>
        <v/>
      </c>
      <c r="X2387" s="253" t="str">
        <f t="shared" si="596"/>
        <v/>
      </c>
      <c r="AB2387" s="259">
        <v>1626</v>
      </c>
      <c r="AC2387" s="253">
        <f t="shared" si="612"/>
        <v>542.78041998642834</v>
      </c>
      <c r="AD2387" s="253">
        <f t="shared" si="597"/>
        <v>8.0057779916229346E-5</v>
      </c>
      <c r="AE2387" s="253">
        <f t="shared" si="598"/>
        <v>0.99386009829025468</v>
      </c>
      <c r="AF2387" s="253">
        <f>IF(OR(AE2387&lt;$T$757,AE2387&gt;$T$758),AD2387,"")</f>
        <v>8.0057779916229346E-5</v>
      </c>
      <c r="AG2387" s="253" t="str">
        <f t="shared" si="599"/>
        <v/>
      </c>
      <c r="AH2387" s="253" t="str">
        <f t="shared" si="600"/>
        <v/>
      </c>
      <c r="AI2387" s="253">
        <f t="shared" si="601"/>
        <v>1.7822999144641757E-7</v>
      </c>
      <c r="AJ2387" s="253" t="str">
        <f t="shared" si="602"/>
        <v/>
      </c>
      <c r="AK2387" s="253" t="str">
        <f t="shared" si="603"/>
        <v/>
      </c>
      <c r="AO2387" s="259">
        <v>1626</v>
      </c>
      <c r="AP2387" s="253">
        <f t="shared" si="604"/>
        <v>3199.963221146535</v>
      </c>
      <c r="AQ2387" s="253">
        <f t="shared" si="605"/>
        <v>1.3579467138545007E-5</v>
      </c>
      <c r="AR2387" s="253">
        <f t="shared" si="606"/>
        <v>0.99386009829025468</v>
      </c>
      <c r="AS2387" s="253">
        <f>IF(OR(AR2387&lt;$T$757,AR2387&gt;$T$758),AQ2387,"")</f>
        <v>1.3579467138545007E-5</v>
      </c>
      <c r="AT2387" s="253" t="str">
        <f t="shared" si="607"/>
        <v/>
      </c>
      <c r="AU2387" s="253" t="str">
        <f t="shared" si="608"/>
        <v/>
      </c>
      <c r="AV2387" s="253">
        <f t="shared" si="609"/>
        <v>0</v>
      </c>
      <c r="AW2387" s="253">
        <f t="shared" si="610"/>
        <v>1.3579467138545007E-5</v>
      </c>
      <c r="AX2387" s="253" t="str">
        <f t="shared" si="611"/>
        <v/>
      </c>
      <c r="AZ2387" s="259"/>
      <c r="BA2387" s="259">
        <f>BA2386+$BD$753</f>
        <v>10.438399999999895</v>
      </c>
      <c r="BB2387" s="274">
        <f t="shared" si="594"/>
        <v>0.16506068935438648</v>
      </c>
      <c r="BC2387" s="259">
        <f t="shared" si="595"/>
        <v>3.2400507534957601E-4</v>
      </c>
      <c r="BD2387" s="259" t="str">
        <f t="shared" si="592"/>
        <v/>
      </c>
      <c r="BE2387" s="254" t="str">
        <f t="shared" si="593"/>
        <v/>
      </c>
    </row>
    <row r="2388" spans="1:57" ht="20.100000000000001" customHeight="1" x14ac:dyDescent="0.25">
      <c r="A2388" s="247">
        <v>1627</v>
      </c>
      <c r="B2388" s="247">
        <f>$B$755+(A2388*$B$758)</f>
        <v>6028.6469996812866</v>
      </c>
      <c r="C2388" s="247">
        <f>_xlfn.NORM.DIST($B2388,$B$752,$B$753,0)</f>
        <v>7.147393616926893E-6</v>
      </c>
      <c r="D2388" s="247">
        <f>_xlfn.NORM.DIST($B2388,$B$752,$B$753,1)</f>
        <v>0.99392916664252762</v>
      </c>
      <c r="E2388" s="247">
        <f>IF(OR(D2388&lt;$F$757,D2388&gt;$F$758),C2388,"")</f>
        <v>7.147393616926893E-6</v>
      </c>
      <c r="F2388" s="247" t="str">
        <f>IF(AND(D2388&gt;$F$757,D2388&lt;$F$758),C2388,"")</f>
        <v/>
      </c>
      <c r="G2388" s="247" t="str">
        <f>IF(C2388=MAX($C$761:$C$2761),C2388,"")</f>
        <v/>
      </c>
      <c r="H2388" s="247">
        <f>_xlfn.NORM.DIST(B2388,$F$753,$F$754,0)</f>
        <v>0</v>
      </c>
      <c r="I2388" s="247">
        <f>IF(H2388=MAX($H$761:$H$2761),C2388,"")</f>
        <v>7.147393616926893E-6</v>
      </c>
      <c r="J2388" s="247" t="str">
        <f>IF(I2388=MIN($I$761:$I$2761),I2388,"")</f>
        <v/>
      </c>
      <c r="K2388" s="247"/>
      <c r="L2388" s="247"/>
      <c r="M2388" s="247"/>
      <c r="N2388" s="247"/>
      <c r="O2388" s="247">
        <v>1627</v>
      </c>
      <c r="P2388" s="247">
        <f>$P$755+(O2388*$P$758)</f>
        <v>351.32256104154283</v>
      </c>
      <c r="Q2388" s="247">
        <f>_xlfn.NORM.DIST(P2388,P$752,P$753,0)</f>
        <v>1.2264829493581055E-4</v>
      </c>
      <c r="R2388" s="247">
        <f>_xlfn.NORM.DIST(P2388,P$752,P$753,1)</f>
        <v>0.99392916664252762</v>
      </c>
      <c r="S2388" s="253">
        <f>IF(OR(R2388&lt;$T$757,R2388&gt;$T$758),Q2388,"")</f>
        <v>1.2264829493581055E-4</v>
      </c>
      <c r="T2388" s="253" t="str">
        <f>IF(AND(R2388&gt;$T$757,R2388&lt;$T$758),Q2388,"")</f>
        <v/>
      </c>
      <c r="U2388" s="253" t="str">
        <f>IF(Q2388=MAX($Q$761:$Q$2761),Q2388,"")</f>
        <v/>
      </c>
      <c r="V2388" s="253">
        <f>_xlfn.NORM.DIST(P2388,$T$753,$T$754,0)</f>
        <v>1.2187749018857968E-100</v>
      </c>
      <c r="W2388" s="253" t="str">
        <f>IF(V2388=MAX($V$761:$V$2761),Q2388,"")</f>
        <v/>
      </c>
      <c r="X2388" s="253" t="str">
        <f t="shared" si="596"/>
        <v/>
      </c>
      <c r="AB2388" s="253">
        <v>1627</v>
      </c>
      <c r="AC2388" s="253">
        <f t="shared" si="612"/>
        <v>543.64748136020853</v>
      </c>
      <c r="AD2388" s="253">
        <f t="shared" si="597"/>
        <v>7.9259289450616668E-5</v>
      </c>
      <c r="AE2388" s="253">
        <f t="shared" si="598"/>
        <v>0.99392916664252762</v>
      </c>
      <c r="AF2388" s="253">
        <f>IF(OR(AE2388&lt;$T$757,AE2388&gt;$T$758),AD2388,"")</f>
        <v>7.9259289450616668E-5</v>
      </c>
      <c r="AG2388" s="253" t="str">
        <f t="shared" si="599"/>
        <v/>
      </c>
      <c r="AH2388" s="253" t="str">
        <f t="shared" si="600"/>
        <v/>
      </c>
      <c r="AI2388" s="253">
        <f t="shared" si="601"/>
        <v>1.7518966504676964E-7</v>
      </c>
      <c r="AJ2388" s="253" t="str">
        <f t="shared" si="602"/>
        <v/>
      </c>
      <c r="AK2388" s="253" t="str">
        <f t="shared" si="603"/>
        <v/>
      </c>
      <c r="AO2388" s="253">
        <v>1627</v>
      </c>
      <c r="AP2388" s="253">
        <f t="shared" si="604"/>
        <v>3205.0749834806347</v>
      </c>
      <c r="AQ2388" s="253">
        <f t="shared" si="605"/>
        <v>1.3444026522410328E-5</v>
      </c>
      <c r="AR2388" s="253">
        <f t="shared" si="606"/>
        <v>0.99392916664252762</v>
      </c>
      <c r="AS2388" s="253">
        <f>IF(OR(AR2388&lt;$T$757,AR2388&gt;$T$758),AQ2388,"")</f>
        <v>1.3444026522410328E-5</v>
      </c>
      <c r="AT2388" s="253" t="str">
        <f t="shared" si="607"/>
        <v/>
      </c>
      <c r="AU2388" s="253" t="str">
        <f t="shared" si="608"/>
        <v/>
      </c>
      <c r="AV2388" s="253">
        <f t="shared" si="609"/>
        <v>0</v>
      </c>
      <c r="AW2388" s="253">
        <f t="shared" si="610"/>
        <v>1.3444026522410328E-5</v>
      </c>
      <c r="AX2388" s="253" t="str">
        <f t="shared" si="611"/>
        <v/>
      </c>
      <c r="AZ2388" s="259"/>
      <c r="BA2388" s="259">
        <f>BA2387+$BD$753</f>
        <v>10.444799999999894</v>
      </c>
      <c r="BB2388" s="274">
        <f t="shared" si="594"/>
        <v>0.1647366842790369</v>
      </c>
      <c r="BC2388" s="259">
        <f t="shared" si="595"/>
        <v>3.2346504103678009E-4</v>
      </c>
      <c r="BD2388" s="259" t="str">
        <f t="shared" si="592"/>
        <v/>
      </c>
      <c r="BE2388" s="254" t="str">
        <f t="shared" si="593"/>
        <v/>
      </c>
    </row>
    <row r="2389" spans="1:57" ht="20.100000000000001" customHeight="1" x14ac:dyDescent="0.25">
      <c r="A2389" s="247">
        <v>1628</v>
      </c>
      <c r="B2389" s="247">
        <f>$B$755+(A2389*$B$758)</f>
        <v>6038.2620666664243</v>
      </c>
      <c r="C2389" s="247">
        <f>_xlfn.NORM.DIST($B2389,$B$752,$B$753,0)</f>
        <v>7.0759928168047938E-6</v>
      </c>
      <c r="D2389" s="247">
        <f>_xlfn.NORM.DIST($B2389,$B$752,$B$753,1)</f>
        <v>0.99399754556596687</v>
      </c>
      <c r="E2389" s="247">
        <f>IF(OR(D2389&lt;$F$757,D2389&gt;$F$758),C2389,"")</f>
        <v>7.0759928168047938E-6</v>
      </c>
      <c r="F2389" s="247" t="str">
        <f>IF(AND(D2389&gt;$F$757,D2389&lt;$F$758),C2389,"")</f>
        <v/>
      </c>
      <c r="G2389" s="247" t="str">
        <f>IF(C2389=MAX($C$761:$C$2761),C2389,"")</f>
        <v/>
      </c>
      <c r="H2389" s="247">
        <f>_xlfn.NORM.DIST(B2389,$F$753,$F$754,0)</f>
        <v>0</v>
      </c>
      <c r="I2389" s="247">
        <f>IF(H2389=MAX($H$761:$H$2761),C2389,"")</f>
        <v>7.0759928168047938E-6</v>
      </c>
      <c r="J2389" s="247" t="str">
        <f>IF(I2389=MIN($I$761:$I$2761),I2389,"")</f>
        <v/>
      </c>
      <c r="K2389" s="247"/>
      <c r="L2389" s="247"/>
      <c r="M2389" s="247"/>
      <c r="N2389" s="247"/>
      <c r="O2389" s="247">
        <v>1628</v>
      </c>
      <c r="P2389" s="247">
        <f>$P$755+(O2389*$P$758)</f>
        <v>351.88288410540486</v>
      </c>
      <c r="Q2389" s="247">
        <f>_xlfn.NORM.DIST(P2389,P$752,P$753,0)</f>
        <v>1.2142306699099894E-4</v>
      </c>
      <c r="R2389" s="247">
        <f>_xlfn.NORM.DIST(P2389,P$752,P$753,1)</f>
        <v>0.99399754556596687</v>
      </c>
      <c r="S2389" s="253">
        <f>IF(OR(R2389&lt;$T$757,R2389&gt;$T$758),Q2389,"")</f>
        <v>1.2142306699099894E-4</v>
      </c>
      <c r="T2389" s="253" t="str">
        <f>IF(AND(R2389&gt;$T$757,R2389&lt;$T$758),Q2389,"")</f>
        <v/>
      </c>
      <c r="U2389" s="253" t="str">
        <f>IF(Q2389=MAX($Q$761:$Q$2761),Q2389,"")</f>
        <v/>
      </c>
      <c r="V2389" s="253">
        <f>_xlfn.NORM.DIST(P2389,$T$753,$T$754,0)</f>
        <v>1.1197847047104799E-100</v>
      </c>
      <c r="W2389" s="253" t="str">
        <f>IF(V2389=MAX($V$761:$V$2761),Q2389,"")</f>
        <v/>
      </c>
      <c r="X2389" s="253" t="str">
        <f t="shared" si="596"/>
        <v/>
      </c>
      <c r="AB2389" s="253">
        <v>1628</v>
      </c>
      <c r="AC2389" s="253">
        <f t="shared" si="612"/>
        <v>544.51454273398895</v>
      </c>
      <c r="AD2389" s="253">
        <f t="shared" si="597"/>
        <v>7.8467507580581969E-5</v>
      </c>
      <c r="AE2389" s="253">
        <f t="shared" si="598"/>
        <v>0.99399754556596687</v>
      </c>
      <c r="AF2389" s="253">
        <f>IF(OR(AE2389&lt;$T$757,AE2389&gt;$T$758),AD2389,"")</f>
        <v>7.8467507580581969E-5</v>
      </c>
      <c r="AG2389" s="253" t="str">
        <f t="shared" si="599"/>
        <v/>
      </c>
      <c r="AH2389" s="253" t="str">
        <f t="shared" si="600"/>
        <v/>
      </c>
      <c r="AI2389" s="253">
        <f t="shared" si="601"/>
        <v>1.7219844668878119E-7</v>
      </c>
      <c r="AJ2389" s="253" t="str">
        <f t="shared" si="602"/>
        <v/>
      </c>
      <c r="AK2389" s="253" t="str">
        <f t="shared" si="603"/>
        <v/>
      </c>
      <c r="AO2389" s="253">
        <v>1628</v>
      </c>
      <c r="AP2389" s="253">
        <f t="shared" si="604"/>
        <v>3210.1867458147344</v>
      </c>
      <c r="AQ2389" s="253">
        <f t="shared" si="605"/>
        <v>1.3309723823830889E-5</v>
      </c>
      <c r="AR2389" s="253">
        <f t="shared" si="606"/>
        <v>0.99399754556596687</v>
      </c>
      <c r="AS2389" s="253">
        <f>IF(OR(AR2389&lt;$T$757,AR2389&gt;$T$758),AQ2389,"")</f>
        <v>1.3309723823830889E-5</v>
      </c>
      <c r="AT2389" s="253" t="str">
        <f t="shared" si="607"/>
        <v/>
      </c>
      <c r="AU2389" s="253" t="str">
        <f t="shared" si="608"/>
        <v/>
      </c>
      <c r="AV2389" s="253">
        <f t="shared" si="609"/>
        <v>0</v>
      </c>
      <c r="AW2389" s="253">
        <f t="shared" si="610"/>
        <v>1.3309723823830889E-5</v>
      </c>
      <c r="AX2389" s="253" t="str">
        <f t="shared" si="611"/>
        <v/>
      </c>
      <c r="AZ2389" s="259"/>
      <c r="BA2389" s="259">
        <f>BA2388+$BD$753</f>
        <v>10.451199999999893</v>
      </c>
      <c r="BB2389" s="274">
        <f t="shared" si="594"/>
        <v>0.16441321923800012</v>
      </c>
      <c r="BC2389" s="259">
        <f t="shared" si="595"/>
        <v>3.2292560389829417E-4</v>
      </c>
      <c r="BD2389" s="259" t="str">
        <f t="shared" si="592"/>
        <v/>
      </c>
      <c r="BE2389" s="254" t="str">
        <f t="shared" si="593"/>
        <v/>
      </c>
    </row>
    <row r="2390" spans="1:57" ht="20.100000000000001" customHeight="1" x14ac:dyDescent="0.25">
      <c r="A2390" s="247">
        <v>1629</v>
      </c>
      <c r="B2390" s="247">
        <f>$B$755+(A2390*$B$758)</f>
        <v>6047.877133651562</v>
      </c>
      <c r="C2390" s="247">
        <f>_xlfn.NORM.DIST($B2390,$B$752,$B$753,0)</f>
        <v>7.0051932100837792E-6</v>
      </c>
      <c r="D2390" s="247">
        <f>_xlfn.NORM.DIST($B2390,$B$752,$B$753,1)</f>
        <v>0.99406524085920478</v>
      </c>
      <c r="E2390" s="247">
        <f>IF(OR(D2390&lt;$F$757,D2390&gt;$F$758),C2390,"")</f>
        <v>7.0051932100837792E-6</v>
      </c>
      <c r="F2390" s="247" t="str">
        <f>IF(AND(D2390&gt;$F$757,D2390&lt;$F$758),C2390,"")</f>
        <v/>
      </c>
      <c r="G2390" s="247" t="str">
        <f>IF(C2390=MAX($C$761:$C$2761),C2390,"")</f>
        <v/>
      </c>
      <c r="H2390" s="247">
        <f>_xlfn.NORM.DIST(B2390,$F$753,$F$754,0)</f>
        <v>0</v>
      </c>
      <c r="I2390" s="247">
        <f>IF(H2390=MAX($H$761:$H$2761),C2390,"")</f>
        <v>7.0051932100837792E-6</v>
      </c>
      <c r="J2390" s="247" t="str">
        <f>IF(I2390=MIN($I$761:$I$2761),I2390,"")</f>
        <v/>
      </c>
      <c r="K2390" s="247"/>
      <c r="L2390" s="247"/>
      <c r="M2390" s="247"/>
      <c r="N2390" s="247"/>
      <c r="O2390" s="247">
        <v>1629</v>
      </c>
      <c r="P2390" s="247">
        <f>$P$755+(O2390*$P$758)</f>
        <v>352.443207169267</v>
      </c>
      <c r="Q2390" s="247">
        <f>_xlfn.NORM.DIST(P2390,P$752,P$753,0)</f>
        <v>1.2020815544255774E-4</v>
      </c>
      <c r="R2390" s="247">
        <f>_xlfn.NORM.DIST(P2390,P$752,P$753,1)</f>
        <v>0.99406524085920478</v>
      </c>
      <c r="S2390" s="253">
        <f>IF(OR(R2390&lt;$T$757,R2390&gt;$T$758),Q2390,"")</f>
        <v>1.2020815544255774E-4</v>
      </c>
      <c r="T2390" s="253" t="str">
        <f>IF(AND(R2390&gt;$T$757,R2390&lt;$T$758),Q2390,"")</f>
        <v/>
      </c>
      <c r="U2390" s="253" t="str">
        <f>IF(Q2390=MAX($Q$761:$Q$2761),Q2390,"")</f>
        <v/>
      </c>
      <c r="V2390" s="253">
        <f>_xlfn.NORM.DIST(P2390,$T$753,$T$754,0)</f>
        <v>1.0288181356862028E-100</v>
      </c>
      <c r="W2390" s="253" t="str">
        <f>IF(V2390=MAX($V$761:$V$2761),Q2390,"")</f>
        <v/>
      </c>
      <c r="X2390" s="253" t="str">
        <f t="shared" si="596"/>
        <v/>
      </c>
      <c r="AB2390" s="253">
        <v>1629</v>
      </c>
      <c r="AC2390" s="253">
        <f t="shared" si="612"/>
        <v>545.38160410776914</v>
      </c>
      <c r="AD2390" s="253">
        <f t="shared" si="597"/>
        <v>7.7682392499078614E-5</v>
      </c>
      <c r="AE2390" s="253">
        <f t="shared" si="598"/>
        <v>0.99406524085920478</v>
      </c>
      <c r="AF2390" s="253">
        <f>IF(OR(AE2390&lt;$T$757,AE2390&gt;$T$758),AD2390,"")</f>
        <v>7.7682392499078614E-5</v>
      </c>
      <c r="AG2390" s="253" t="str">
        <f t="shared" si="599"/>
        <v/>
      </c>
      <c r="AH2390" s="253" t="str">
        <f t="shared" si="600"/>
        <v/>
      </c>
      <c r="AI2390" s="253">
        <f t="shared" si="601"/>
        <v>1.6925559279440337E-7</v>
      </c>
      <c r="AJ2390" s="253" t="str">
        <f t="shared" si="602"/>
        <v/>
      </c>
      <c r="AK2390" s="253" t="str">
        <f t="shared" si="603"/>
        <v/>
      </c>
      <c r="AO2390" s="253">
        <v>1629</v>
      </c>
      <c r="AP2390" s="253">
        <f t="shared" si="604"/>
        <v>3215.2985081488341</v>
      </c>
      <c r="AQ2390" s="253">
        <f t="shared" si="605"/>
        <v>1.3176551951460611E-5</v>
      </c>
      <c r="AR2390" s="253">
        <f t="shared" si="606"/>
        <v>0.99406524085920478</v>
      </c>
      <c r="AS2390" s="253">
        <f>IF(OR(AR2390&lt;$T$757,AR2390&gt;$T$758),AQ2390,"")</f>
        <v>1.3176551951460611E-5</v>
      </c>
      <c r="AT2390" s="253" t="str">
        <f t="shared" si="607"/>
        <v/>
      </c>
      <c r="AU2390" s="253" t="str">
        <f t="shared" si="608"/>
        <v/>
      </c>
      <c r="AV2390" s="253">
        <f t="shared" si="609"/>
        <v>0</v>
      </c>
      <c r="AW2390" s="253">
        <f t="shared" si="610"/>
        <v>1.3176551951460611E-5</v>
      </c>
      <c r="AX2390" s="253" t="str">
        <f t="shared" si="611"/>
        <v/>
      </c>
      <c r="AZ2390" s="259"/>
      <c r="BA2390" s="259">
        <f>BA2389+$BD$753</f>
        <v>10.457599999999893</v>
      </c>
      <c r="BB2390" s="274">
        <f t="shared" si="594"/>
        <v>0.16409029363410182</v>
      </c>
      <c r="BC2390" s="259">
        <f t="shared" si="595"/>
        <v>3.2238676431958768E-4</v>
      </c>
      <c r="BD2390" s="259" t="str">
        <f t="shared" si="592"/>
        <v/>
      </c>
      <c r="BE2390" s="254" t="str">
        <f t="shared" si="593"/>
        <v/>
      </c>
    </row>
    <row r="2391" spans="1:57" ht="20.100000000000001" customHeight="1" x14ac:dyDescent="0.25">
      <c r="A2391" s="247">
        <v>1630</v>
      </c>
      <c r="B2391" s="247">
        <f>$B$755+(A2391*$B$758)</f>
        <v>6057.4922006366996</v>
      </c>
      <c r="C2391" s="247">
        <f>_xlfn.NORM.DIST($B2391,$B$752,$B$753,0)</f>
        <v>6.9349910356937482E-6</v>
      </c>
      <c r="D2391" s="247">
        <f>_xlfn.NORM.DIST($B2391,$B$752,$B$753,1)</f>
        <v>0.99413225828466745</v>
      </c>
      <c r="E2391" s="247">
        <f>IF(OR(D2391&lt;$F$757,D2391&gt;$F$758),C2391,"")</f>
        <v>6.9349910356937482E-6</v>
      </c>
      <c r="F2391" s="247" t="str">
        <f>IF(AND(D2391&gt;$F$757,D2391&lt;$F$758),C2391,"")</f>
        <v/>
      </c>
      <c r="G2391" s="247" t="str">
        <f>IF(C2391=MAX($C$761:$C$2761),C2391,"")</f>
        <v/>
      </c>
      <c r="H2391" s="247">
        <f>_xlfn.NORM.DIST(B2391,$F$753,$F$754,0)</f>
        <v>0</v>
      </c>
      <c r="I2391" s="247">
        <f>IF(H2391=MAX($H$761:$H$2761),C2391,"")</f>
        <v>6.9349910356937482E-6</v>
      </c>
      <c r="J2391" s="247" t="str">
        <f>IF(I2391=MIN($I$761:$I$2761),I2391,"")</f>
        <v/>
      </c>
      <c r="K2391" s="247"/>
      <c r="L2391" s="247"/>
      <c r="M2391" s="247"/>
      <c r="N2391" s="247"/>
      <c r="O2391" s="247">
        <v>1630</v>
      </c>
      <c r="P2391" s="247">
        <f>$P$755+(O2391*$P$758)</f>
        <v>353.00353023312914</v>
      </c>
      <c r="Q2391" s="247">
        <f>_xlfn.NORM.DIST(P2391,P$752,P$753,0)</f>
        <v>1.1900349575103988E-4</v>
      </c>
      <c r="R2391" s="247">
        <f>_xlfn.NORM.DIST(P2391,P$752,P$753,1)</f>
        <v>0.99413225828466745</v>
      </c>
      <c r="S2391" s="253">
        <f>IF(OR(R2391&lt;$T$757,R2391&gt;$T$758),Q2391,"")</f>
        <v>1.1900349575103988E-4</v>
      </c>
      <c r="T2391" s="253" t="str">
        <f>IF(AND(R2391&gt;$T$757,R2391&lt;$T$758),Q2391,"")</f>
        <v/>
      </c>
      <c r="U2391" s="253" t="str">
        <f>IF(Q2391=MAX($Q$761:$Q$2761),Q2391,"")</f>
        <v/>
      </c>
      <c r="V2391" s="253">
        <f>_xlfn.NORM.DIST(P2391,$T$753,$T$754,0)</f>
        <v>9.4522618190083346E-101</v>
      </c>
      <c r="W2391" s="253" t="str">
        <f>IF(V2391=MAX($V$761:$V$2761),Q2391,"")</f>
        <v/>
      </c>
      <c r="X2391" s="253" t="str">
        <f t="shared" si="596"/>
        <v/>
      </c>
      <c r="AB2391" s="253">
        <v>1630</v>
      </c>
      <c r="AC2391" s="253">
        <f t="shared" si="612"/>
        <v>546.24866548154932</v>
      </c>
      <c r="AD2391" s="253">
        <f t="shared" si="597"/>
        <v>7.6903902498630792E-5</v>
      </c>
      <c r="AE2391" s="253">
        <f t="shared" si="598"/>
        <v>0.99413225828466745</v>
      </c>
      <c r="AF2391" s="253">
        <f>IF(OR(AE2391&lt;$T$757,AE2391&gt;$T$758),AD2391,"")</f>
        <v>7.6903902498630792E-5</v>
      </c>
      <c r="AG2391" s="253" t="str">
        <f t="shared" si="599"/>
        <v/>
      </c>
      <c r="AH2391" s="253" t="str">
        <f t="shared" si="600"/>
        <v/>
      </c>
      <c r="AI2391" s="253">
        <f t="shared" si="601"/>
        <v>1.663603701857717E-7</v>
      </c>
      <c r="AJ2391" s="253" t="str">
        <f t="shared" si="602"/>
        <v/>
      </c>
      <c r="AK2391" s="253" t="str">
        <f t="shared" si="603"/>
        <v/>
      </c>
      <c r="AO2391" s="253">
        <v>1630</v>
      </c>
      <c r="AP2391" s="253">
        <f t="shared" si="604"/>
        <v>3220.4102704829338</v>
      </c>
      <c r="AQ2391" s="253">
        <f t="shared" si="605"/>
        <v>1.3044503830842866E-5</v>
      </c>
      <c r="AR2391" s="253">
        <f t="shared" si="606"/>
        <v>0.99413225828466745</v>
      </c>
      <c r="AS2391" s="253">
        <f>IF(OR(AR2391&lt;$T$757,AR2391&gt;$T$758),AQ2391,"")</f>
        <v>1.3044503830842866E-5</v>
      </c>
      <c r="AT2391" s="253" t="str">
        <f t="shared" si="607"/>
        <v/>
      </c>
      <c r="AU2391" s="253" t="str">
        <f t="shared" si="608"/>
        <v/>
      </c>
      <c r="AV2391" s="253">
        <f t="shared" si="609"/>
        <v>0</v>
      </c>
      <c r="AW2391" s="253">
        <f t="shared" si="610"/>
        <v>1.3044503830842866E-5</v>
      </c>
      <c r="AX2391" s="253" t="str">
        <f t="shared" si="611"/>
        <v/>
      </c>
      <c r="AZ2391" s="259"/>
      <c r="BA2391" s="259">
        <f>BA2390+$BD$753</f>
        <v>10.463999999999892</v>
      </c>
      <c r="BB2391" s="274">
        <f t="shared" si="594"/>
        <v>0.16376790686978224</v>
      </c>
      <c r="BC2391" s="259">
        <f t="shared" si="595"/>
        <v>3.2184852268157815E-4</v>
      </c>
      <c r="BD2391" s="259" t="str">
        <f t="shared" si="592"/>
        <v/>
      </c>
      <c r="BE2391" s="254" t="str">
        <f t="shared" si="593"/>
        <v/>
      </c>
    </row>
    <row r="2392" spans="1:57" ht="20.100000000000001" customHeight="1" x14ac:dyDescent="0.25">
      <c r="A2392" s="247">
        <v>1631</v>
      </c>
      <c r="B2392" s="247">
        <f>$B$755+(A2392*$B$758)</f>
        <v>6067.1072676218373</v>
      </c>
      <c r="C2392" s="247">
        <f>_xlfn.NORM.DIST($B2392,$B$752,$B$753,0)</f>
        <v>6.8653825416933562E-6</v>
      </c>
      <c r="D2392" s="247">
        <f>_xlfn.NORM.DIST($B2392,$B$752,$B$753,1)</f>
        <v>0.99419860356866174</v>
      </c>
      <c r="E2392" s="247">
        <f>IF(OR(D2392&lt;$F$757,D2392&gt;$F$758),C2392,"")</f>
        <v>6.8653825416933562E-6</v>
      </c>
      <c r="F2392" s="247" t="str">
        <f>IF(AND(D2392&gt;$F$757,D2392&lt;$F$758),C2392,"")</f>
        <v/>
      </c>
      <c r="G2392" s="247" t="str">
        <f>IF(C2392=MAX($C$761:$C$2761),C2392,"")</f>
        <v/>
      </c>
      <c r="H2392" s="247">
        <f>_xlfn.NORM.DIST(B2392,$F$753,$F$754,0)</f>
        <v>0</v>
      </c>
      <c r="I2392" s="247">
        <f>IF(H2392=MAX($H$761:$H$2761),C2392,"")</f>
        <v>6.8653825416933562E-6</v>
      </c>
      <c r="J2392" s="247" t="str">
        <f>IF(I2392=MIN($I$761:$I$2761),I2392,"")</f>
        <v/>
      </c>
      <c r="K2392" s="247"/>
      <c r="L2392" s="247"/>
      <c r="M2392" s="247"/>
      <c r="N2392" s="247"/>
      <c r="O2392" s="247">
        <v>1631</v>
      </c>
      <c r="P2392" s="247">
        <f>$P$755+(O2392*$P$758)</f>
        <v>353.56385329699128</v>
      </c>
      <c r="Q2392" s="247">
        <f>_xlfn.NORM.DIST(P2392,P$752,P$753,0)</f>
        <v>1.1780902353364587E-4</v>
      </c>
      <c r="R2392" s="247">
        <f>_xlfn.NORM.DIST(P2392,P$752,P$753,1)</f>
        <v>0.99419860356866174</v>
      </c>
      <c r="S2392" s="253">
        <f>IF(OR(R2392&lt;$T$757,R2392&gt;$T$758),Q2392,"")</f>
        <v>1.1780902353364587E-4</v>
      </c>
      <c r="T2392" s="253" t="str">
        <f>IF(AND(R2392&gt;$T$757,R2392&lt;$T$758),Q2392,"")</f>
        <v/>
      </c>
      <c r="U2392" s="253" t="str">
        <f>IF(Q2392=MAX($Q$761:$Q$2761),Q2392,"")</f>
        <v/>
      </c>
      <c r="V2392" s="253">
        <f>_xlfn.NORM.DIST(P2392,$T$753,$T$754,0)</f>
        <v>8.6841221867510171E-101</v>
      </c>
      <c r="W2392" s="253" t="str">
        <f>IF(V2392=MAX($V$761:$V$2761),Q2392,"")</f>
        <v/>
      </c>
      <c r="X2392" s="253" t="str">
        <f t="shared" si="596"/>
        <v/>
      </c>
      <c r="AB2392" s="253">
        <v>1631</v>
      </c>
      <c r="AC2392" s="253">
        <f t="shared" si="612"/>
        <v>547.11572685532951</v>
      </c>
      <c r="AD2392" s="253">
        <f t="shared" si="597"/>
        <v>7.6131995972994392E-5</v>
      </c>
      <c r="AE2392" s="253">
        <f t="shared" si="598"/>
        <v>0.99419860356866174</v>
      </c>
      <c r="AF2392" s="253">
        <f>IF(OR(AE2392&lt;$T$757,AE2392&gt;$T$758),AD2392,"")</f>
        <v>7.6131995972994392E-5</v>
      </c>
      <c r="AG2392" s="253" t="str">
        <f t="shared" si="599"/>
        <v/>
      </c>
      <c r="AH2392" s="253" t="str">
        <f t="shared" si="600"/>
        <v/>
      </c>
      <c r="AI2392" s="253">
        <f t="shared" si="601"/>
        <v>1.6351205595399638E-7</v>
      </c>
      <c r="AJ2392" s="253" t="str">
        <f t="shared" si="602"/>
        <v/>
      </c>
      <c r="AK2392" s="253" t="str">
        <f t="shared" si="603"/>
        <v/>
      </c>
      <c r="AO2392" s="253">
        <v>1631</v>
      </c>
      <c r="AP2392" s="253">
        <f t="shared" si="604"/>
        <v>3225.5220328170353</v>
      </c>
      <c r="AQ2392" s="253">
        <f t="shared" si="605"/>
        <v>1.2913572404691906E-5</v>
      </c>
      <c r="AR2392" s="253">
        <f t="shared" si="606"/>
        <v>0.99419860356866174</v>
      </c>
      <c r="AS2392" s="253">
        <f>IF(OR(AR2392&lt;$T$757,AR2392&gt;$T$758),AQ2392,"")</f>
        <v>1.2913572404691906E-5</v>
      </c>
      <c r="AT2392" s="253" t="str">
        <f t="shared" si="607"/>
        <v/>
      </c>
      <c r="AU2392" s="253" t="str">
        <f t="shared" si="608"/>
        <v/>
      </c>
      <c r="AV2392" s="253">
        <f t="shared" si="609"/>
        <v>0</v>
      </c>
      <c r="AW2392" s="253">
        <f t="shared" si="610"/>
        <v>1.2913572404691906E-5</v>
      </c>
      <c r="AX2392" s="253" t="str">
        <f t="shared" si="611"/>
        <v/>
      </c>
      <c r="AZ2392" s="259"/>
      <c r="BA2392" s="259">
        <f>BA2391+$BD$753</f>
        <v>10.470399999999891</v>
      </c>
      <c r="BB2392" s="274">
        <f t="shared" si="594"/>
        <v>0.16344605834710066</v>
      </c>
      <c r="BC2392" s="259">
        <f t="shared" si="595"/>
        <v>3.2131087935938218E-4</v>
      </c>
      <c r="BD2392" s="259" t="str">
        <f t="shared" si="592"/>
        <v/>
      </c>
      <c r="BE2392" s="254" t="str">
        <f t="shared" si="593"/>
        <v/>
      </c>
    </row>
    <row r="2393" spans="1:57" ht="20.100000000000001" customHeight="1" x14ac:dyDescent="0.25">
      <c r="A2393" s="247">
        <v>1632</v>
      </c>
      <c r="B2393" s="247">
        <f>$B$755+(A2393*$B$758)</f>
        <v>6076.722334606975</v>
      </c>
      <c r="C2393" s="247">
        <f>_xlfn.NORM.DIST($B2393,$B$752,$B$753,0)</f>
        <v>6.7963639854174525E-6</v>
      </c>
      <c r="D2393" s="247">
        <f>_xlfn.NORM.DIST($B2393,$B$752,$B$753,1)</f>
        <v>0.99426428240146392</v>
      </c>
      <c r="E2393" s="247">
        <f>IF(OR(D2393&lt;$F$757,D2393&gt;$F$758),C2393,"")</f>
        <v>6.7963639854174525E-6</v>
      </c>
      <c r="F2393" s="247" t="str">
        <f>IF(AND(D2393&gt;$F$757,D2393&lt;$F$758),C2393,"")</f>
        <v/>
      </c>
      <c r="G2393" s="247" t="str">
        <f>IF(C2393=MAX($C$761:$C$2761),C2393,"")</f>
        <v/>
      </c>
      <c r="H2393" s="247">
        <f>_xlfn.NORM.DIST(B2393,$F$753,$F$754,0)</f>
        <v>0</v>
      </c>
      <c r="I2393" s="247">
        <f>IF(H2393=MAX($H$761:$H$2761),C2393,"")</f>
        <v>6.7963639854174525E-6</v>
      </c>
      <c r="J2393" s="247" t="str">
        <f>IF(I2393=MIN($I$761:$I$2761),I2393,"")</f>
        <v/>
      </c>
      <c r="K2393" s="247"/>
      <c r="L2393" s="247"/>
      <c r="M2393" s="247"/>
      <c r="N2393" s="247"/>
      <c r="O2393" s="247">
        <v>1632</v>
      </c>
      <c r="P2393" s="247">
        <f>$P$755+(O2393*$P$758)</f>
        <v>354.12417636085331</v>
      </c>
      <c r="Q2393" s="247">
        <f>_xlfn.NORM.DIST(P2393,P$752,P$753,0)</f>
        <v>1.1662467456675513E-4</v>
      </c>
      <c r="R2393" s="247">
        <f>_xlfn.NORM.DIST(P2393,P$752,P$753,1)</f>
        <v>0.99426428240146392</v>
      </c>
      <c r="S2393" s="253">
        <f>IF(OR(R2393&lt;$T$757,R2393&gt;$T$758),Q2393,"")</f>
        <v>1.1662467456675513E-4</v>
      </c>
      <c r="T2393" s="253" t="str">
        <f>IF(AND(R2393&gt;$T$757,R2393&lt;$T$758),Q2393,"")</f>
        <v/>
      </c>
      <c r="U2393" s="253" t="str">
        <f>IF(Q2393=MAX($Q$761:$Q$2761),Q2393,"")</f>
        <v/>
      </c>
      <c r="V2393" s="253">
        <f>_xlfn.NORM.DIST(P2393,$T$753,$T$754,0)</f>
        <v>7.9782778962789158E-101</v>
      </c>
      <c r="W2393" s="253" t="str">
        <f>IF(V2393=MAX($V$761:$V$2761),Q2393,"")</f>
        <v/>
      </c>
      <c r="X2393" s="253" t="str">
        <f t="shared" si="596"/>
        <v/>
      </c>
      <c r="AB2393" s="253">
        <v>1632</v>
      </c>
      <c r="AC2393" s="253">
        <f t="shared" si="612"/>
        <v>547.9827882291097</v>
      </c>
      <c r="AD2393" s="253">
        <f t="shared" si="597"/>
        <v>7.5366631418791096E-5</v>
      </c>
      <c r="AE2393" s="253">
        <f t="shared" si="598"/>
        <v>0.99426428240146392</v>
      </c>
      <c r="AF2393" s="253">
        <f>IF(OR(AE2393&lt;$T$757,AE2393&gt;$T$758),AD2393,"")</f>
        <v>7.5366631418791096E-5</v>
      </c>
      <c r="AG2393" s="253" t="str">
        <f t="shared" si="599"/>
        <v/>
      </c>
      <c r="AH2393" s="253" t="str">
        <f t="shared" si="600"/>
        <v/>
      </c>
      <c r="AI2393" s="253">
        <f t="shared" si="601"/>
        <v>1.6070993732936886E-7</v>
      </c>
      <c r="AJ2393" s="253" t="str">
        <f t="shared" si="602"/>
        <v/>
      </c>
      <c r="AK2393" s="253" t="str">
        <f t="shared" si="603"/>
        <v/>
      </c>
      <c r="AO2393" s="253">
        <v>1632</v>
      </c>
      <c r="AP2393" s="253">
        <f t="shared" si="604"/>
        <v>3230.633795151135</v>
      </c>
      <c r="AQ2393" s="253">
        <f t="shared" si="605"/>
        <v>1.2783750633170297E-5</v>
      </c>
      <c r="AR2393" s="253">
        <f t="shared" si="606"/>
        <v>0.99426428240146392</v>
      </c>
      <c r="AS2393" s="253">
        <f>IF(OR(AR2393&lt;$T$757,AR2393&gt;$T$758),AQ2393,"")</f>
        <v>1.2783750633170297E-5</v>
      </c>
      <c r="AT2393" s="253" t="str">
        <f t="shared" si="607"/>
        <v/>
      </c>
      <c r="AU2393" s="253" t="str">
        <f t="shared" si="608"/>
        <v/>
      </c>
      <c r="AV2393" s="253">
        <f t="shared" si="609"/>
        <v>0</v>
      </c>
      <c r="AW2393" s="253">
        <f t="shared" si="610"/>
        <v>1.2783750633170297E-5</v>
      </c>
      <c r="AX2393" s="253" t="str">
        <f t="shared" si="611"/>
        <v/>
      </c>
      <c r="AZ2393" s="259"/>
      <c r="BA2393" s="259">
        <f>BA2392+$BD$753</f>
        <v>10.476799999999891</v>
      </c>
      <c r="BB2393" s="274">
        <f t="shared" si="594"/>
        <v>0.16312474746774128</v>
      </c>
      <c r="BC2393" s="259">
        <f t="shared" si="595"/>
        <v>3.2077383472453591E-4</v>
      </c>
      <c r="BD2393" s="259" t="str">
        <f t="shared" si="592"/>
        <v/>
      </c>
      <c r="BE2393" s="254" t="str">
        <f t="shared" si="593"/>
        <v/>
      </c>
    </row>
    <row r="2394" spans="1:57" ht="20.100000000000001" customHeight="1" x14ac:dyDescent="0.25">
      <c r="A2394" s="248">
        <v>1633</v>
      </c>
      <c r="B2394" s="247">
        <f>$B$755+(A2394*$B$758)</f>
        <v>6086.3374015921127</v>
      </c>
      <c r="C2394" s="247">
        <f>_xlfn.NORM.DIST($B2394,$B$752,$B$753,0)</f>
        <v>6.7279316336223035E-6</v>
      </c>
      <c r="D2394" s="247">
        <f>_xlfn.NORM.DIST($B2394,$B$752,$B$753,1)</f>
        <v>0.99432930043740952</v>
      </c>
      <c r="E2394" s="247">
        <f>IF(OR(D2394&lt;$F$757,D2394&gt;$F$758),C2394,"")</f>
        <v>6.7279316336223035E-6</v>
      </c>
      <c r="F2394" s="247" t="str">
        <f>IF(AND(D2394&gt;$F$757,D2394&lt;$F$758),C2394,"")</f>
        <v/>
      </c>
      <c r="G2394" s="247" t="str">
        <f>IF(C2394=MAX($C$761:$C$2761),C2394,"")</f>
        <v/>
      </c>
      <c r="H2394" s="247">
        <f>_xlfn.NORM.DIST(B2394,$F$753,$F$754,0)</f>
        <v>0</v>
      </c>
      <c r="I2394" s="247">
        <f>IF(H2394=MAX($H$761:$H$2761),C2394,"")</f>
        <v>6.7279316336223035E-6</v>
      </c>
      <c r="J2394" s="247" t="str">
        <f>IF(I2394=MIN($I$761:$I$2761),I2394,"")</f>
        <v/>
      </c>
      <c r="K2394" s="247"/>
      <c r="L2394" s="247"/>
      <c r="M2394" s="247"/>
      <c r="N2394" s="247"/>
      <c r="O2394" s="248">
        <v>1633</v>
      </c>
      <c r="P2394" s="247">
        <f>$P$755+(O2394*$P$758)</f>
        <v>354.68449942471545</v>
      </c>
      <c r="Q2394" s="247">
        <f>_xlfn.NORM.DIST(P2394,P$752,P$753,0)</f>
        <v>1.1545038478841597E-4</v>
      </c>
      <c r="R2394" s="247">
        <f>_xlfn.NORM.DIST(P2394,P$752,P$753,1)</f>
        <v>0.99432930043740952</v>
      </c>
      <c r="S2394" s="253">
        <f>IF(OR(R2394&lt;$T$757,R2394&gt;$T$758),Q2394,"")</f>
        <v>1.1545038478841597E-4</v>
      </c>
      <c r="T2394" s="253" t="str">
        <f>IF(AND(R2394&gt;$T$757,R2394&lt;$T$758),Q2394,"")</f>
        <v/>
      </c>
      <c r="U2394" s="253" t="str">
        <f>IF(Q2394=MAX($Q$761:$Q$2761),Q2394,"")</f>
        <v/>
      </c>
      <c r="V2394" s="253">
        <f>_xlfn.NORM.DIST(P2394,$T$753,$T$754,0)</f>
        <v>7.329687259446171E-101</v>
      </c>
      <c r="W2394" s="253" t="str">
        <f>IF(V2394=MAX($V$761:$V$2761),Q2394,"")</f>
        <v/>
      </c>
      <c r="X2394" s="253" t="str">
        <f t="shared" si="596"/>
        <v/>
      </c>
      <c r="AB2394" s="259">
        <v>1633</v>
      </c>
      <c r="AC2394" s="253">
        <f t="shared" si="612"/>
        <v>548.84984960289012</v>
      </c>
      <c r="AD2394" s="253">
        <f t="shared" si="597"/>
        <v>7.4607767437118898E-5</v>
      </c>
      <c r="AE2394" s="253">
        <f t="shared" si="598"/>
        <v>0.99432930043740952</v>
      </c>
      <c r="AF2394" s="253">
        <f>IF(OR(AE2394&lt;$T$757,AE2394&gt;$T$758),AD2394,"")</f>
        <v>7.4607767437118898E-5</v>
      </c>
      <c r="AG2394" s="253" t="str">
        <f t="shared" si="599"/>
        <v/>
      </c>
      <c r="AH2394" s="253" t="str">
        <f t="shared" si="600"/>
        <v/>
      </c>
      <c r="AI2394" s="253">
        <f t="shared" si="601"/>
        <v>1.5795331155299375E-7</v>
      </c>
      <c r="AJ2394" s="253" t="str">
        <f t="shared" si="602"/>
        <v/>
      </c>
      <c r="AK2394" s="253" t="str">
        <f t="shared" si="603"/>
        <v/>
      </c>
      <c r="AO2394" s="259">
        <v>1633</v>
      </c>
      <c r="AP2394" s="253">
        <f t="shared" si="604"/>
        <v>3235.7455574852347</v>
      </c>
      <c r="AQ2394" s="253">
        <f t="shared" si="605"/>
        <v>1.2655031494161901E-5</v>
      </c>
      <c r="AR2394" s="253">
        <f t="shared" si="606"/>
        <v>0.99432930043740952</v>
      </c>
      <c r="AS2394" s="253">
        <f>IF(OR(AR2394&lt;$T$757,AR2394&gt;$T$758),AQ2394,"")</f>
        <v>1.2655031494161901E-5</v>
      </c>
      <c r="AT2394" s="253" t="str">
        <f t="shared" si="607"/>
        <v/>
      </c>
      <c r="AU2394" s="253" t="str">
        <f t="shared" si="608"/>
        <v/>
      </c>
      <c r="AV2394" s="253">
        <f t="shared" si="609"/>
        <v>0</v>
      </c>
      <c r="AW2394" s="253">
        <f t="shared" si="610"/>
        <v>1.2655031494161901E-5</v>
      </c>
      <c r="AX2394" s="253" t="str">
        <f t="shared" si="611"/>
        <v/>
      </c>
      <c r="AZ2394" s="259"/>
      <c r="BA2394" s="259">
        <f>BA2393+$BD$753</f>
        <v>10.48319999999989</v>
      </c>
      <c r="BB2394" s="274">
        <f t="shared" si="594"/>
        <v>0.16280397363301674</v>
      </c>
      <c r="BC2394" s="259">
        <f t="shared" si="595"/>
        <v>3.2023738914305211E-4</v>
      </c>
      <c r="BD2394" s="259" t="str">
        <f t="shared" si="592"/>
        <v/>
      </c>
      <c r="BE2394" s="254" t="str">
        <f t="shared" si="593"/>
        <v/>
      </c>
    </row>
    <row r="2395" spans="1:57" ht="20.100000000000001" customHeight="1" x14ac:dyDescent="0.25">
      <c r="A2395" s="247">
        <v>1634</v>
      </c>
      <c r="B2395" s="247">
        <f>$B$755+(A2395*$B$758)</f>
        <v>6095.9524685772503</v>
      </c>
      <c r="C2395" s="247">
        <f>_xlfn.NORM.DIST($B2395,$B$752,$B$753,0)</f>
        <v>6.6600817626285837E-6</v>
      </c>
      <c r="D2395" s="247">
        <f>_xlfn.NORM.DIST($B2395,$B$752,$B$753,1)</f>
        <v>0.99439366329498435</v>
      </c>
      <c r="E2395" s="247">
        <f>IF(OR(D2395&lt;$F$757,D2395&gt;$F$758),C2395,"")</f>
        <v>6.6600817626285837E-6</v>
      </c>
      <c r="F2395" s="247" t="str">
        <f>IF(AND(D2395&gt;$F$757,D2395&lt;$F$758),C2395,"")</f>
        <v/>
      </c>
      <c r="G2395" s="247" t="str">
        <f>IF(C2395=MAX($C$761:$C$2761),C2395,"")</f>
        <v/>
      </c>
      <c r="H2395" s="247">
        <f>_xlfn.NORM.DIST(B2395,$F$753,$F$754,0)</f>
        <v>0</v>
      </c>
      <c r="I2395" s="247">
        <f>IF(H2395=MAX($H$761:$H$2761),C2395,"")</f>
        <v>6.6600817626285837E-6</v>
      </c>
      <c r="J2395" s="247" t="str">
        <f>IF(I2395=MIN($I$761:$I$2761),I2395,"")</f>
        <v/>
      </c>
      <c r="K2395" s="247"/>
      <c r="L2395" s="247"/>
      <c r="M2395" s="247"/>
      <c r="N2395" s="247"/>
      <c r="O2395" s="247">
        <v>1634</v>
      </c>
      <c r="P2395" s="247">
        <f>$P$755+(O2395*$P$758)</f>
        <v>355.2448224885776</v>
      </c>
      <c r="Q2395" s="247">
        <f>_xlfn.NORM.DIST(P2395,P$752,P$753,0)</f>
        <v>1.1428609030080212E-4</v>
      </c>
      <c r="R2395" s="247">
        <f>_xlfn.NORM.DIST(P2395,P$752,P$753,1)</f>
        <v>0.99439366329498435</v>
      </c>
      <c r="S2395" s="253">
        <f>IF(OR(R2395&lt;$T$757,R2395&gt;$T$758),Q2395,"")</f>
        <v>1.1428609030080212E-4</v>
      </c>
      <c r="T2395" s="253" t="str">
        <f>IF(AND(R2395&gt;$T$757,R2395&lt;$T$758),Q2395,"")</f>
        <v/>
      </c>
      <c r="U2395" s="253" t="str">
        <f>IF(Q2395=MAX($Q$761:$Q$2761),Q2395,"")</f>
        <v/>
      </c>
      <c r="V2395" s="253">
        <f>_xlfn.NORM.DIST(P2395,$T$753,$T$754,0)</f>
        <v>6.7337157764560933E-101</v>
      </c>
      <c r="W2395" s="253" t="str">
        <f>IF(V2395=MAX($V$761:$V$2761),Q2395,"")</f>
        <v/>
      </c>
      <c r="X2395" s="253" t="str">
        <f t="shared" si="596"/>
        <v/>
      </c>
      <c r="AB2395" s="253">
        <v>1634</v>
      </c>
      <c r="AC2395" s="253">
        <f t="shared" si="612"/>
        <v>549.71691097667031</v>
      </c>
      <c r="AD2395" s="253">
        <f t="shared" si="597"/>
        <v>7.3855362735138818E-5</v>
      </c>
      <c r="AE2395" s="253">
        <f t="shared" si="598"/>
        <v>0.99439366329498435</v>
      </c>
      <c r="AF2395" s="253">
        <f>IF(OR(AE2395&lt;$T$757,AE2395&gt;$T$758),AD2395,"")</f>
        <v>7.3855362735138818E-5</v>
      </c>
      <c r="AG2395" s="253" t="str">
        <f t="shared" si="599"/>
        <v/>
      </c>
      <c r="AH2395" s="253" t="str">
        <f t="shared" si="600"/>
        <v/>
      </c>
      <c r="AI2395" s="253">
        <f t="shared" si="601"/>
        <v>1.552414857498259E-7</v>
      </c>
      <c r="AJ2395" s="253" t="str">
        <f t="shared" si="602"/>
        <v/>
      </c>
      <c r="AK2395" s="253" t="str">
        <f t="shared" si="603"/>
        <v/>
      </c>
      <c r="AO2395" s="253">
        <v>1634</v>
      </c>
      <c r="AP2395" s="253">
        <f t="shared" si="604"/>
        <v>3240.8573198193344</v>
      </c>
      <c r="AQ2395" s="253">
        <f t="shared" si="605"/>
        <v>1.2527407983541008E-5</v>
      </c>
      <c r="AR2395" s="253">
        <f t="shared" si="606"/>
        <v>0.99439366329498435</v>
      </c>
      <c r="AS2395" s="253">
        <f>IF(OR(AR2395&lt;$T$757,AR2395&gt;$T$758),AQ2395,"")</f>
        <v>1.2527407983541008E-5</v>
      </c>
      <c r="AT2395" s="253" t="str">
        <f t="shared" si="607"/>
        <v/>
      </c>
      <c r="AU2395" s="253" t="str">
        <f t="shared" si="608"/>
        <v/>
      </c>
      <c r="AV2395" s="253">
        <f t="shared" si="609"/>
        <v>0</v>
      </c>
      <c r="AW2395" s="253">
        <f t="shared" si="610"/>
        <v>1.2527407983541008E-5</v>
      </c>
      <c r="AX2395" s="253" t="str">
        <f t="shared" si="611"/>
        <v/>
      </c>
      <c r="AZ2395" s="259"/>
      <c r="BA2395" s="259">
        <f>BA2394+$BD$753</f>
        <v>10.489599999999889</v>
      </c>
      <c r="BB2395" s="274">
        <f t="shared" si="594"/>
        <v>0.16248373624387369</v>
      </c>
      <c r="BC2395" s="259">
        <f t="shared" si="595"/>
        <v>3.1970154297619735E-4</v>
      </c>
      <c r="BD2395" s="259" t="str">
        <f t="shared" si="592"/>
        <v/>
      </c>
      <c r="BE2395" s="254" t="str">
        <f t="shared" si="593"/>
        <v/>
      </c>
    </row>
    <row r="2396" spans="1:57" ht="20.100000000000001" customHeight="1" x14ac:dyDescent="0.25">
      <c r="A2396" s="247">
        <v>1635</v>
      </c>
      <c r="B2396" s="247">
        <f>$B$755+(A2396*$B$758)</f>
        <v>6105.567535562388</v>
      </c>
      <c r="C2396" s="247">
        <f>_xlfn.NORM.DIST($B2396,$B$752,$B$753,0)</f>
        <v>6.5928106584622014E-6</v>
      </c>
      <c r="D2396" s="247">
        <f>_xlfn.NORM.DIST($B2396,$B$752,$B$753,1)</f>
        <v>0.99445737655691735</v>
      </c>
      <c r="E2396" s="247">
        <f>IF(OR(D2396&lt;$F$757,D2396&gt;$F$758),C2396,"")</f>
        <v>6.5928106584622014E-6</v>
      </c>
      <c r="F2396" s="247" t="str">
        <f>IF(AND(D2396&gt;$F$757,D2396&lt;$F$758),C2396,"")</f>
        <v/>
      </c>
      <c r="G2396" s="247" t="str">
        <f>IF(C2396=MAX($C$761:$C$2761),C2396,"")</f>
        <v/>
      </c>
      <c r="H2396" s="247">
        <f>_xlfn.NORM.DIST(B2396,$F$753,$F$754,0)</f>
        <v>0</v>
      </c>
      <c r="I2396" s="247">
        <f>IF(H2396=MAX($H$761:$H$2761),C2396,"")</f>
        <v>6.5928106584622014E-6</v>
      </c>
      <c r="J2396" s="247" t="str">
        <f>IF(I2396=MIN($I$761:$I$2761),I2396,"")</f>
        <v/>
      </c>
      <c r="K2396" s="247"/>
      <c r="L2396" s="247"/>
      <c r="M2396" s="247"/>
      <c r="N2396" s="247"/>
      <c r="O2396" s="247">
        <v>1635</v>
      </c>
      <c r="P2396" s="247">
        <f>$P$755+(O2396*$P$758)</f>
        <v>355.80514555243963</v>
      </c>
      <c r="Q2396" s="247">
        <f>_xlfn.NORM.DIST(P2396,P$752,P$753,0)</f>
        <v>1.1313172737262712E-4</v>
      </c>
      <c r="R2396" s="247">
        <f>_xlfn.NORM.DIST(P2396,P$752,P$753,1)</f>
        <v>0.99445737655691735</v>
      </c>
      <c r="S2396" s="253">
        <f>IF(OR(R2396&lt;$T$757,R2396&gt;$T$758),Q2396,"")</f>
        <v>1.1313172737262712E-4</v>
      </c>
      <c r="T2396" s="253" t="str">
        <f>IF(AND(R2396&gt;$T$757,R2396&lt;$T$758),Q2396,"")</f>
        <v/>
      </c>
      <c r="U2396" s="253" t="str">
        <f>IF(Q2396=MAX($Q$761:$Q$2761),Q2396,"")</f>
        <v/>
      </c>
      <c r="V2396" s="253">
        <f>_xlfn.NORM.DIST(P2396,$T$753,$T$754,0)</f>
        <v>6.1861033182021129E-101</v>
      </c>
      <c r="W2396" s="253" t="str">
        <f>IF(V2396=MAX($V$761:$V$2761),Q2396,"")</f>
        <v/>
      </c>
      <c r="X2396" s="253" t="str">
        <f t="shared" si="596"/>
        <v/>
      </c>
      <c r="AB2396" s="253">
        <v>1635</v>
      </c>
      <c r="AC2396" s="253">
        <f t="shared" si="612"/>
        <v>550.58397235045049</v>
      </c>
      <c r="AD2396" s="253">
        <f t="shared" si="597"/>
        <v>7.3109376127635068E-5</v>
      </c>
      <c r="AE2396" s="253">
        <f t="shared" si="598"/>
        <v>0.99445737655691735</v>
      </c>
      <c r="AF2396" s="253">
        <f>IF(OR(AE2396&lt;$T$757,AE2396&gt;$T$758),AD2396,"")</f>
        <v>7.3109376127635068E-5</v>
      </c>
      <c r="AG2396" s="253" t="str">
        <f t="shared" si="599"/>
        <v/>
      </c>
      <c r="AH2396" s="253" t="str">
        <f t="shared" si="600"/>
        <v/>
      </c>
      <c r="AI2396" s="253">
        <f t="shared" si="601"/>
        <v>1.5257377680309275E-7</v>
      </c>
      <c r="AJ2396" s="253" t="str">
        <f t="shared" si="602"/>
        <v/>
      </c>
      <c r="AK2396" s="253" t="str">
        <f t="shared" si="603"/>
        <v/>
      </c>
      <c r="AO2396" s="253">
        <v>1635</v>
      </c>
      <c r="AP2396" s="253">
        <f t="shared" si="604"/>
        <v>3245.9690821534341</v>
      </c>
      <c r="AQ2396" s="253">
        <f t="shared" si="605"/>
        <v>1.2400873115437082E-5</v>
      </c>
      <c r="AR2396" s="253">
        <f t="shared" si="606"/>
        <v>0.99445737655691735</v>
      </c>
      <c r="AS2396" s="253">
        <f>IF(OR(AR2396&lt;$T$757,AR2396&gt;$T$758),AQ2396,"")</f>
        <v>1.2400873115437082E-5</v>
      </c>
      <c r="AT2396" s="253" t="str">
        <f t="shared" si="607"/>
        <v/>
      </c>
      <c r="AU2396" s="253" t="str">
        <f t="shared" si="608"/>
        <v/>
      </c>
      <c r="AV2396" s="253">
        <f t="shared" si="609"/>
        <v>0</v>
      </c>
      <c r="AW2396" s="253">
        <f t="shared" si="610"/>
        <v>1.2400873115437082E-5</v>
      </c>
      <c r="AX2396" s="253" t="str">
        <f t="shared" si="611"/>
        <v/>
      </c>
      <c r="AZ2396" s="259"/>
      <c r="BA2396" s="259">
        <f>BA2395+$BD$753</f>
        <v>10.495999999999889</v>
      </c>
      <c r="BB2396" s="274">
        <f t="shared" si="594"/>
        <v>0.16216403470089749</v>
      </c>
      <c r="BC2396" s="259">
        <f t="shared" si="595"/>
        <v>3.1916629658065854E-4</v>
      </c>
      <c r="BD2396" s="259" t="str">
        <f t="shared" si="592"/>
        <v/>
      </c>
      <c r="BE2396" s="254" t="str">
        <f t="shared" si="593"/>
        <v/>
      </c>
    </row>
    <row r="2397" spans="1:57" ht="20.100000000000001" customHeight="1" x14ac:dyDescent="0.25">
      <c r="A2397" s="247">
        <v>1636</v>
      </c>
      <c r="B2397" s="247">
        <f>$B$755+(A2397*$B$758)</f>
        <v>6115.1826025475257</v>
      </c>
      <c r="C2397" s="247">
        <f>_xlfn.NORM.DIST($B2397,$B$752,$B$753,0)</f>
        <v>6.5261146169929045E-6</v>
      </c>
      <c r="D2397" s="247">
        <f>_xlfn.NORM.DIST($B2397,$B$752,$B$753,1)</f>
        <v>0.99452044577027487</v>
      </c>
      <c r="E2397" s="247">
        <f>IF(OR(D2397&lt;$F$757,D2397&gt;$F$758),C2397,"")</f>
        <v>6.5261146169929045E-6</v>
      </c>
      <c r="F2397" s="247" t="str">
        <f>IF(AND(D2397&gt;$F$757,D2397&lt;$F$758),C2397,"")</f>
        <v/>
      </c>
      <c r="G2397" s="247" t="str">
        <f>IF(C2397=MAX($C$761:$C$2761),C2397,"")</f>
        <v/>
      </c>
      <c r="H2397" s="247">
        <f>_xlfn.NORM.DIST(B2397,$F$753,$F$754,0)</f>
        <v>0</v>
      </c>
      <c r="I2397" s="247">
        <f>IF(H2397=MAX($H$761:$H$2761),C2397,"")</f>
        <v>6.5261146169929045E-6</v>
      </c>
      <c r="J2397" s="247" t="str">
        <f>IF(I2397=MIN($I$761:$I$2761),I2397,"")</f>
        <v/>
      </c>
      <c r="K2397" s="247"/>
      <c r="L2397" s="247"/>
      <c r="M2397" s="247"/>
      <c r="N2397" s="247"/>
      <c r="O2397" s="247">
        <v>1636</v>
      </c>
      <c r="P2397" s="247">
        <f>$P$755+(O2397*$P$758)</f>
        <v>356.36546861630177</v>
      </c>
      <c r="Q2397" s="247">
        <f>_xlfn.NORM.DIST(P2397,P$752,P$753,0)</f>
        <v>1.1198723244152306E-4</v>
      </c>
      <c r="R2397" s="247">
        <f>_xlfn.NORM.DIST(P2397,P$752,P$753,1)</f>
        <v>0.99452044577027487</v>
      </c>
      <c r="S2397" s="253">
        <f>IF(OR(R2397&lt;$T$757,R2397&gt;$T$758),Q2397,"")</f>
        <v>1.1198723244152306E-4</v>
      </c>
      <c r="T2397" s="253" t="str">
        <f>IF(AND(R2397&gt;$T$757,R2397&lt;$T$758),Q2397,"")</f>
        <v/>
      </c>
      <c r="U2397" s="253" t="str">
        <f>IF(Q2397=MAX($Q$761:$Q$2761),Q2397,"")</f>
        <v/>
      </c>
      <c r="V2397" s="253">
        <f>_xlfn.NORM.DIST(P2397,$T$753,$T$754,0)</f>
        <v>5.6829339480261645E-101</v>
      </c>
      <c r="W2397" s="253" t="str">
        <f>IF(V2397=MAX($V$761:$V$2761),Q2397,"")</f>
        <v/>
      </c>
      <c r="X2397" s="253" t="str">
        <f t="shared" si="596"/>
        <v/>
      </c>
      <c r="AB2397" s="253">
        <v>1636</v>
      </c>
      <c r="AC2397" s="253">
        <f t="shared" si="612"/>
        <v>551.45103372423068</v>
      </c>
      <c r="AD2397" s="253">
        <f t="shared" si="597"/>
        <v>7.2369766538552682E-5</v>
      </c>
      <c r="AE2397" s="253">
        <f t="shared" si="598"/>
        <v>0.99452044577027487</v>
      </c>
      <c r="AF2397" s="253">
        <f>IF(OR(AE2397&lt;$T$757,AE2397&gt;$T$758),AD2397,"")</f>
        <v>7.2369766538552682E-5</v>
      </c>
      <c r="AG2397" s="253" t="str">
        <f t="shared" si="599"/>
        <v/>
      </c>
      <c r="AH2397" s="253" t="str">
        <f t="shared" si="600"/>
        <v/>
      </c>
      <c r="AI2397" s="253">
        <f t="shared" si="601"/>
        <v>1.4994951123010541E-7</v>
      </c>
      <c r="AJ2397" s="253" t="str">
        <f t="shared" si="602"/>
        <v/>
      </c>
      <c r="AK2397" s="253" t="str">
        <f t="shared" si="603"/>
        <v/>
      </c>
      <c r="AO2397" s="253">
        <v>1636</v>
      </c>
      <c r="AP2397" s="253">
        <f t="shared" si="604"/>
        <v>3251.0808444875338</v>
      </c>
      <c r="AQ2397" s="253">
        <f t="shared" si="605"/>
        <v>1.227541992249561E-5</v>
      </c>
      <c r="AR2397" s="253">
        <f t="shared" si="606"/>
        <v>0.99452044577027487</v>
      </c>
      <c r="AS2397" s="253">
        <f>IF(OR(AR2397&lt;$T$757,AR2397&gt;$T$758),AQ2397,"")</f>
        <v>1.227541992249561E-5</v>
      </c>
      <c r="AT2397" s="253" t="str">
        <f t="shared" si="607"/>
        <v/>
      </c>
      <c r="AU2397" s="253" t="str">
        <f t="shared" si="608"/>
        <v/>
      </c>
      <c r="AV2397" s="253">
        <f t="shared" si="609"/>
        <v>0</v>
      </c>
      <c r="AW2397" s="253">
        <f t="shared" si="610"/>
        <v>1.227541992249561E-5</v>
      </c>
      <c r="AX2397" s="253" t="str">
        <f t="shared" si="611"/>
        <v/>
      </c>
      <c r="AZ2397" s="259"/>
      <c r="BA2397" s="259">
        <f>BA2396+$BD$753</f>
        <v>10.502399999999888</v>
      </c>
      <c r="BB2397" s="274">
        <f t="shared" si="594"/>
        <v>0.16184486840431683</v>
      </c>
      <c r="BC2397" s="259">
        <f t="shared" si="595"/>
        <v>3.1863165030818208E-4</v>
      </c>
      <c r="BD2397" s="259" t="str">
        <f t="shared" si="592"/>
        <v/>
      </c>
      <c r="BE2397" s="254" t="str">
        <f t="shared" si="593"/>
        <v/>
      </c>
    </row>
    <row r="2398" spans="1:57" ht="20.100000000000001" customHeight="1" x14ac:dyDescent="0.25">
      <c r="A2398" s="247">
        <v>1637</v>
      </c>
      <c r="B2398" s="247">
        <f>$B$755+(A2398*$B$758)</f>
        <v>6124.7976695326633</v>
      </c>
      <c r="C2398" s="247">
        <f>_xlfn.NORM.DIST($B2398,$B$752,$B$753,0)</f>
        <v>6.4599899440707136E-6</v>
      </c>
      <c r="D2398" s="247">
        <f>_xlfn.NORM.DIST($B2398,$B$752,$B$753,1)</f>
        <v>0.99458287644655541</v>
      </c>
      <c r="E2398" s="247">
        <f>IF(OR(D2398&lt;$F$757,D2398&gt;$F$758),C2398,"")</f>
        <v>6.4599899440707136E-6</v>
      </c>
      <c r="F2398" s="247" t="str">
        <f>IF(AND(D2398&gt;$F$757,D2398&lt;$F$758),C2398,"")</f>
        <v/>
      </c>
      <c r="G2398" s="247" t="str">
        <f>IF(C2398=MAX($C$761:$C$2761),C2398,"")</f>
        <v/>
      </c>
      <c r="H2398" s="247">
        <f>_xlfn.NORM.DIST(B2398,$F$753,$F$754,0)</f>
        <v>0</v>
      </c>
      <c r="I2398" s="247">
        <f>IF(H2398=MAX($H$761:$H$2761),C2398,"")</f>
        <v>6.4599899440707136E-6</v>
      </c>
      <c r="J2398" s="247" t="str">
        <f>IF(I2398=MIN($I$761:$I$2761),I2398,"")</f>
        <v/>
      </c>
      <c r="K2398" s="247"/>
      <c r="L2398" s="247"/>
      <c r="M2398" s="247"/>
      <c r="N2398" s="247"/>
      <c r="O2398" s="247">
        <v>1637</v>
      </c>
      <c r="P2398" s="247">
        <f>$P$755+(O2398*$P$758)</f>
        <v>356.92579168016391</v>
      </c>
      <c r="Q2398" s="247">
        <f>_xlfn.NORM.DIST(P2398,P$752,P$753,0)</f>
        <v>1.1085254211638301E-4</v>
      </c>
      <c r="R2398" s="247">
        <f>_xlfn.NORM.DIST(P2398,P$752,P$753,1)</f>
        <v>0.99458287644655541</v>
      </c>
      <c r="S2398" s="253">
        <f>IF(OR(R2398&lt;$T$757,R2398&gt;$T$758),Q2398,"")</f>
        <v>1.1085254211638301E-4</v>
      </c>
      <c r="T2398" s="253" t="str">
        <f>IF(AND(R2398&gt;$T$757,R2398&lt;$T$758),Q2398,"")</f>
        <v/>
      </c>
      <c r="U2398" s="253" t="str">
        <f>IF(Q2398=MAX($Q$761:$Q$2761),Q2398,"")</f>
        <v/>
      </c>
      <c r="V2398" s="253">
        <f>_xlfn.NORM.DIST(P2398,$T$753,$T$754,0)</f>
        <v>5.2206081710477038E-101</v>
      </c>
      <c r="W2398" s="253" t="str">
        <f>IF(V2398=MAX($V$761:$V$2761),Q2398,"")</f>
        <v/>
      </c>
      <c r="X2398" s="253" t="str">
        <f t="shared" si="596"/>
        <v/>
      </c>
      <c r="AB2398" s="253">
        <v>1637</v>
      </c>
      <c r="AC2398" s="253">
        <f t="shared" si="612"/>
        <v>552.3180950980111</v>
      </c>
      <c r="AD2398" s="253">
        <f t="shared" si="597"/>
        <v>7.1636493002510631E-5</v>
      </c>
      <c r="AE2398" s="253">
        <f t="shared" si="598"/>
        <v>0.99458287644655541</v>
      </c>
      <c r="AF2398" s="253">
        <f>IF(OR(AE2398&lt;$T$757,AE2398&gt;$T$758),AD2398,"")</f>
        <v>7.1636493002510631E-5</v>
      </c>
      <c r="AG2398" s="253" t="str">
        <f t="shared" si="599"/>
        <v/>
      </c>
      <c r="AH2398" s="253" t="str">
        <f t="shared" si="600"/>
        <v/>
      </c>
      <c r="AI2398" s="253">
        <f t="shared" si="601"/>
        <v>1.4736802505943396E-7</v>
      </c>
      <c r="AJ2398" s="253" t="str">
        <f t="shared" si="602"/>
        <v/>
      </c>
      <c r="AK2398" s="253" t="str">
        <f t="shared" si="603"/>
        <v/>
      </c>
      <c r="AO2398" s="253">
        <v>1637</v>
      </c>
      <c r="AP2398" s="253">
        <f t="shared" si="604"/>
        <v>3256.1926068216335</v>
      </c>
      <c r="AQ2398" s="253">
        <f t="shared" si="605"/>
        <v>1.2151041456134643E-5</v>
      </c>
      <c r="AR2398" s="253">
        <f t="shared" si="606"/>
        <v>0.99458287644655541</v>
      </c>
      <c r="AS2398" s="253">
        <f>IF(OR(AR2398&lt;$T$757,AR2398&gt;$T$758),AQ2398,"")</f>
        <v>1.2151041456134643E-5</v>
      </c>
      <c r="AT2398" s="253" t="str">
        <f t="shared" si="607"/>
        <v/>
      </c>
      <c r="AU2398" s="253" t="str">
        <f t="shared" si="608"/>
        <v/>
      </c>
      <c r="AV2398" s="253">
        <f t="shared" si="609"/>
        <v>0</v>
      </c>
      <c r="AW2398" s="253">
        <f t="shared" si="610"/>
        <v>1.2151041456134643E-5</v>
      </c>
      <c r="AX2398" s="253" t="str">
        <f t="shared" si="611"/>
        <v/>
      </c>
      <c r="AZ2398" s="259"/>
      <c r="BA2398" s="259">
        <f>BA2397+$BD$753</f>
        <v>10.508799999999887</v>
      </c>
      <c r="BB2398" s="274">
        <f t="shared" si="594"/>
        <v>0.16152623675400865</v>
      </c>
      <c r="BC2398" s="259">
        <f t="shared" si="595"/>
        <v>3.1809760450615676E-4</v>
      </c>
      <c r="BD2398" s="259" t="str">
        <f t="shared" si="592"/>
        <v/>
      </c>
      <c r="BE2398" s="254" t="str">
        <f t="shared" si="593"/>
        <v/>
      </c>
    </row>
    <row r="2399" spans="1:57" ht="20.100000000000001" customHeight="1" x14ac:dyDescent="0.25">
      <c r="A2399" s="247">
        <v>1638</v>
      </c>
      <c r="B2399" s="247">
        <f>$B$755+(A2399*$B$758)</f>
        <v>6134.412736517801</v>
      </c>
      <c r="C2399" s="247">
        <f>_xlfn.NORM.DIST($B2399,$B$752,$B$753,0)</f>
        <v>6.3944329556601922E-6</v>
      </c>
      <c r="D2399" s="247">
        <f>_xlfn.NORM.DIST($B2399,$B$752,$B$753,1)</f>
        <v>0.99464467406178647</v>
      </c>
      <c r="E2399" s="247">
        <f>IF(OR(D2399&lt;$F$757,D2399&gt;$F$758),C2399,"")</f>
        <v>6.3944329556601922E-6</v>
      </c>
      <c r="F2399" s="247" t="str">
        <f>IF(AND(D2399&gt;$F$757,D2399&lt;$F$758),C2399,"")</f>
        <v/>
      </c>
      <c r="G2399" s="247" t="str">
        <f>IF(C2399=MAX($C$761:$C$2761),C2399,"")</f>
        <v/>
      </c>
      <c r="H2399" s="247">
        <f>_xlfn.NORM.DIST(B2399,$F$753,$F$754,0)</f>
        <v>0</v>
      </c>
      <c r="I2399" s="247">
        <f>IF(H2399=MAX($H$761:$H$2761),C2399,"")</f>
        <v>6.3944329556601922E-6</v>
      </c>
      <c r="J2399" s="247" t="str">
        <f>IF(I2399=MIN($I$761:$I$2761),I2399,"")</f>
        <v/>
      </c>
      <c r="K2399" s="247"/>
      <c r="L2399" s="247"/>
      <c r="M2399" s="247"/>
      <c r="N2399" s="247"/>
      <c r="O2399" s="247">
        <v>1638</v>
      </c>
      <c r="P2399" s="247">
        <f>$P$755+(O2399*$P$758)</f>
        <v>357.48611474402605</v>
      </c>
      <c r="Q2399" s="247">
        <f>_xlfn.NORM.DIST(P2399,P$752,P$753,0)</f>
        <v>1.0972759317966336E-4</v>
      </c>
      <c r="R2399" s="247">
        <f>_xlfn.NORM.DIST(P2399,P$752,P$753,1)</f>
        <v>0.99464467406178647</v>
      </c>
      <c r="S2399" s="253">
        <f>IF(OR(R2399&lt;$T$757,R2399&gt;$T$758),Q2399,"")</f>
        <v>1.0972759317966336E-4</v>
      </c>
      <c r="T2399" s="253" t="str">
        <f>IF(AND(R2399&gt;$T$757,R2399&lt;$T$758),Q2399,"")</f>
        <v/>
      </c>
      <c r="U2399" s="253" t="str">
        <f>IF(Q2399=MAX($Q$761:$Q$2761),Q2399,"")</f>
        <v/>
      </c>
      <c r="V2399" s="253">
        <f>_xlfn.NORM.DIST(P2399,$T$753,$T$754,0)</f>
        <v>4.7958174162078305E-101</v>
      </c>
      <c r="W2399" s="253" t="str">
        <f>IF(V2399=MAX($V$761:$V$2761),Q2399,"")</f>
        <v/>
      </c>
      <c r="X2399" s="253" t="str">
        <f t="shared" si="596"/>
        <v/>
      </c>
      <c r="AB2399" s="253">
        <v>1638</v>
      </c>
      <c r="AC2399" s="253">
        <f t="shared" si="612"/>
        <v>553.18515647179129</v>
      </c>
      <c r="AD2399" s="253">
        <f t="shared" si="597"/>
        <v>7.0909514666291066E-5</v>
      </c>
      <c r="AE2399" s="253">
        <f t="shared" si="598"/>
        <v>0.99464467406178647</v>
      </c>
      <c r="AF2399" s="253">
        <f>IF(OR(AE2399&lt;$T$757,AE2399&gt;$T$758),AD2399,"")</f>
        <v>7.0909514666291066E-5</v>
      </c>
      <c r="AG2399" s="253" t="str">
        <f t="shared" si="599"/>
        <v/>
      </c>
      <c r="AH2399" s="253" t="str">
        <f t="shared" si="600"/>
        <v/>
      </c>
      <c r="AI2399" s="253">
        <f t="shared" si="601"/>
        <v>1.4482866370944769E-7</v>
      </c>
      <c r="AJ2399" s="253" t="str">
        <f t="shared" si="602"/>
        <v/>
      </c>
      <c r="AK2399" s="253" t="str">
        <f t="shared" si="603"/>
        <v/>
      </c>
      <c r="AO2399" s="253">
        <v>1638</v>
      </c>
      <c r="AP2399" s="253">
        <f t="shared" si="604"/>
        <v>3261.3043691557332</v>
      </c>
      <c r="AQ2399" s="253">
        <f t="shared" si="605"/>
        <v>1.2027730786797335E-5</v>
      </c>
      <c r="AR2399" s="253">
        <f t="shared" si="606"/>
        <v>0.99464467406178647</v>
      </c>
      <c r="AS2399" s="253">
        <f>IF(OR(AR2399&lt;$T$757,AR2399&gt;$T$758),AQ2399,"")</f>
        <v>1.2027730786797335E-5</v>
      </c>
      <c r="AT2399" s="253" t="str">
        <f t="shared" si="607"/>
        <v/>
      </c>
      <c r="AU2399" s="253" t="str">
        <f t="shared" si="608"/>
        <v/>
      </c>
      <c r="AV2399" s="253">
        <f t="shared" si="609"/>
        <v>0</v>
      </c>
      <c r="AW2399" s="253">
        <f t="shared" si="610"/>
        <v>1.2027730786797335E-5</v>
      </c>
      <c r="AX2399" s="253" t="str">
        <f t="shared" si="611"/>
        <v/>
      </c>
      <c r="AZ2399" s="259"/>
      <c r="BA2399" s="259">
        <f>BA2398+$BD$753</f>
        <v>10.515199999999886</v>
      </c>
      <c r="BB2399" s="274">
        <f t="shared" si="594"/>
        <v>0.16120813914950249</v>
      </c>
      <c r="BC2399" s="259">
        <f t="shared" si="595"/>
        <v>3.1756415951661454E-4</v>
      </c>
      <c r="BD2399" s="259" t="str">
        <f t="shared" si="592"/>
        <v/>
      </c>
      <c r="BE2399" s="254" t="str">
        <f t="shared" si="593"/>
        <v/>
      </c>
    </row>
    <row r="2400" spans="1:57" ht="20.100000000000001" customHeight="1" x14ac:dyDescent="0.25">
      <c r="A2400" s="248">
        <v>1639</v>
      </c>
      <c r="B2400" s="247">
        <f>$B$755+(A2400*$B$758)</f>
        <v>6144.0278035029387</v>
      </c>
      <c r="C2400" s="247">
        <f>_xlfn.NORM.DIST($B2400,$B$752,$B$753,0)</f>
        <v>6.329439977972523E-6</v>
      </c>
      <c r="D2400" s="247">
        <f>_xlfn.NORM.DIST($B2400,$B$752,$B$753,1)</f>
        <v>0.99470584405662255</v>
      </c>
      <c r="E2400" s="247">
        <f>IF(OR(D2400&lt;$F$757,D2400&gt;$F$758),C2400,"")</f>
        <v>6.329439977972523E-6</v>
      </c>
      <c r="F2400" s="247" t="str">
        <f>IF(AND(D2400&gt;$F$757,D2400&lt;$F$758),C2400,"")</f>
        <v/>
      </c>
      <c r="G2400" s="247" t="str">
        <f>IF(C2400=MAX($C$761:$C$2761),C2400,"")</f>
        <v/>
      </c>
      <c r="H2400" s="247">
        <f>_xlfn.NORM.DIST(B2400,$F$753,$F$754,0)</f>
        <v>0</v>
      </c>
      <c r="I2400" s="247">
        <f>IF(H2400=MAX($H$761:$H$2761),C2400,"")</f>
        <v>6.329439977972523E-6</v>
      </c>
      <c r="J2400" s="247" t="str">
        <f>IF(I2400=MIN($I$761:$I$2761),I2400,"")</f>
        <v/>
      </c>
      <c r="K2400" s="247"/>
      <c r="L2400" s="247"/>
      <c r="M2400" s="247"/>
      <c r="N2400" s="247"/>
      <c r="O2400" s="248">
        <v>1639</v>
      </c>
      <c r="P2400" s="247">
        <f>$P$755+(O2400*$P$758)</f>
        <v>358.04643780788808</v>
      </c>
      <c r="Q2400" s="247">
        <f>_xlfn.NORM.DIST(P2400,P$752,P$753,0)</f>
        <v>1.0861232258965227E-4</v>
      </c>
      <c r="R2400" s="247">
        <f>_xlfn.NORM.DIST(P2400,P$752,P$753,1)</f>
        <v>0.99470584405662255</v>
      </c>
      <c r="S2400" s="253">
        <f>IF(OR(R2400&lt;$T$757,R2400&gt;$T$758),Q2400,"")</f>
        <v>1.0861232258965227E-4</v>
      </c>
      <c r="T2400" s="253" t="str">
        <f>IF(AND(R2400&gt;$T$757,R2400&lt;$T$758),Q2400,"")</f>
        <v/>
      </c>
      <c r="U2400" s="253" t="str">
        <f>IF(Q2400=MAX($Q$761:$Q$2761),Q2400,"")</f>
        <v/>
      </c>
      <c r="V2400" s="253">
        <f>_xlfn.NORM.DIST(P2400,$T$753,$T$754,0)</f>
        <v>4.4055205717718568E-101</v>
      </c>
      <c r="W2400" s="253" t="str">
        <f>IF(V2400=MAX($V$761:$V$2761),Q2400,"")</f>
        <v/>
      </c>
      <c r="X2400" s="253" t="str">
        <f t="shared" si="596"/>
        <v/>
      </c>
      <c r="AB2400" s="259">
        <v>1639</v>
      </c>
      <c r="AC2400" s="253">
        <f t="shared" si="612"/>
        <v>554.05221784557148</v>
      </c>
      <c r="AD2400" s="253">
        <f t="shared" si="597"/>
        <v>7.0188790790302964E-5</v>
      </c>
      <c r="AE2400" s="253">
        <f t="shared" si="598"/>
        <v>0.99470584405662255</v>
      </c>
      <c r="AF2400" s="253">
        <f>IF(OR(AE2400&lt;$T$757,AE2400&gt;$T$758),AD2400,"")</f>
        <v>7.0188790790302964E-5</v>
      </c>
      <c r="AG2400" s="253" t="str">
        <f t="shared" si="599"/>
        <v/>
      </c>
      <c r="AH2400" s="253" t="str">
        <f t="shared" si="600"/>
        <v/>
      </c>
      <c r="AI2400" s="253">
        <f t="shared" si="601"/>
        <v>1.4233078186818691E-7</v>
      </c>
      <c r="AJ2400" s="253" t="str">
        <f t="shared" si="602"/>
        <v/>
      </c>
      <c r="AK2400" s="253" t="str">
        <f t="shared" si="603"/>
        <v/>
      </c>
      <c r="AO2400" s="259">
        <v>1639</v>
      </c>
      <c r="AP2400" s="253">
        <f t="shared" si="604"/>
        <v>3266.4161314898329</v>
      </c>
      <c r="AQ2400" s="253">
        <f t="shared" si="605"/>
        <v>1.19054810042005E-5</v>
      </c>
      <c r="AR2400" s="253">
        <f t="shared" si="606"/>
        <v>0.99470584405662255</v>
      </c>
      <c r="AS2400" s="253">
        <f>IF(OR(AR2400&lt;$T$757,AR2400&gt;$T$758),AQ2400,"")</f>
        <v>1.19054810042005E-5</v>
      </c>
      <c r="AT2400" s="253" t="str">
        <f t="shared" si="607"/>
        <v/>
      </c>
      <c r="AU2400" s="253" t="str">
        <f t="shared" si="608"/>
        <v/>
      </c>
      <c r="AV2400" s="253">
        <f t="shared" si="609"/>
        <v>0</v>
      </c>
      <c r="AW2400" s="253">
        <f t="shared" si="610"/>
        <v>1.19054810042005E-5</v>
      </c>
      <c r="AX2400" s="253" t="str">
        <f t="shared" si="611"/>
        <v/>
      </c>
      <c r="AZ2400" s="259"/>
      <c r="BA2400" s="259">
        <f>BA2399+$BD$753</f>
        <v>10.521599999999886</v>
      </c>
      <c r="BB2400" s="274">
        <f t="shared" si="594"/>
        <v>0.16089057498998588</v>
      </c>
      <c r="BC2400" s="259">
        <f t="shared" si="595"/>
        <v>3.1703131567736853E-4</v>
      </c>
      <c r="BD2400" s="259" t="str">
        <f t="shared" si="592"/>
        <v/>
      </c>
      <c r="BE2400" s="254" t="str">
        <f t="shared" si="593"/>
        <v/>
      </c>
    </row>
    <row r="2401" spans="1:57" ht="20.100000000000001" customHeight="1" x14ac:dyDescent="0.25">
      <c r="A2401" s="247">
        <v>1640</v>
      </c>
      <c r="B2401" s="247">
        <f>$B$755+(A2401*$B$758)</f>
        <v>6153.6428704880764</v>
      </c>
      <c r="C2401" s="247">
        <f>_xlfn.NORM.DIST($B2401,$B$752,$B$753,0)</f>
        <v>6.2650073475954775E-6</v>
      </c>
      <c r="D2401" s="247">
        <f>_xlfn.NORM.DIST($B2401,$B$752,$B$753,1)</f>
        <v>0.99476639183644422</v>
      </c>
      <c r="E2401" s="247">
        <f>IF(OR(D2401&lt;$F$757,D2401&gt;$F$758),C2401,"")</f>
        <v>6.2650073475954775E-6</v>
      </c>
      <c r="F2401" s="247" t="str">
        <f>IF(AND(D2401&gt;$F$757,D2401&lt;$F$758),C2401,"")</f>
        <v/>
      </c>
      <c r="G2401" s="247" t="str">
        <f>IF(C2401=MAX($C$761:$C$2761),C2401,"")</f>
        <v/>
      </c>
      <c r="H2401" s="247">
        <f>_xlfn.NORM.DIST(B2401,$F$753,$F$754,0)</f>
        <v>0</v>
      </c>
      <c r="I2401" s="247">
        <f>IF(H2401=MAX($H$761:$H$2761),C2401,"")</f>
        <v>6.2650073475954775E-6</v>
      </c>
      <c r="J2401" s="247" t="str">
        <f>IF(I2401=MIN($I$761:$I$2761),I2401,"")</f>
        <v/>
      </c>
      <c r="K2401" s="247"/>
      <c r="L2401" s="247"/>
      <c r="M2401" s="247"/>
      <c r="N2401" s="247"/>
      <c r="O2401" s="247">
        <v>1640</v>
      </c>
      <c r="P2401" s="247">
        <f>$P$755+(O2401*$P$758)</f>
        <v>358.60676087175023</v>
      </c>
      <c r="Q2401" s="247">
        <f>_xlfn.NORM.DIST(P2401,P$752,P$753,0)</f>
        <v>1.0750666748269695E-4</v>
      </c>
      <c r="R2401" s="247">
        <f>_xlfn.NORM.DIST(P2401,P$752,P$753,1)</f>
        <v>0.99476639183644422</v>
      </c>
      <c r="S2401" s="253">
        <f>IF(OR(R2401&lt;$T$757,R2401&gt;$T$758),Q2401,"")</f>
        <v>1.0750666748269695E-4</v>
      </c>
      <c r="T2401" s="253" t="str">
        <f>IF(AND(R2401&gt;$T$757,R2401&lt;$T$758),Q2401,"")</f>
        <v/>
      </c>
      <c r="U2401" s="253" t="str">
        <f>IF(Q2401=MAX($Q$761:$Q$2761),Q2401,"")</f>
        <v/>
      </c>
      <c r="V2401" s="253">
        <f>_xlfn.NORM.DIST(P2401,$T$753,$T$754,0)</f>
        <v>4.0469224093926584E-101</v>
      </c>
      <c r="W2401" s="253" t="str">
        <f>IF(V2401=MAX($V$761:$V$2761),Q2401,"")</f>
        <v/>
      </c>
      <c r="X2401" s="253" t="str">
        <f t="shared" si="596"/>
        <v/>
      </c>
      <c r="AB2401" s="253">
        <v>1640</v>
      </c>
      <c r="AC2401" s="253">
        <f t="shared" si="612"/>
        <v>554.91927921935167</v>
      </c>
      <c r="AD2401" s="253">
        <f t="shared" si="597"/>
        <v>6.9474280750024227E-5</v>
      </c>
      <c r="AE2401" s="253">
        <f t="shared" si="598"/>
        <v>0.99476639183644422</v>
      </c>
      <c r="AF2401" s="253">
        <f>IF(OR(AE2401&lt;$T$757,AE2401&gt;$T$758),AD2401,"")</f>
        <v>6.9474280750024227E-5</v>
      </c>
      <c r="AG2401" s="253" t="str">
        <f t="shared" si="599"/>
        <v/>
      </c>
      <c r="AH2401" s="253" t="str">
        <f t="shared" si="600"/>
        <v/>
      </c>
      <c r="AI2401" s="253">
        <f t="shared" si="601"/>
        <v>1.398737433745821E-7</v>
      </c>
      <c r="AJ2401" s="253" t="str">
        <f t="shared" si="602"/>
        <v/>
      </c>
      <c r="AK2401" s="253" t="str">
        <f t="shared" si="603"/>
        <v/>
      </c>
      <c r="AO2401" s="253">
        <v>1640</v>
      </c>
      <c r="AP2401" s="253">
        <f t="shared" si="604"/>
        <v>3271.5278938239344</v>
      </c>
      <c r="AQ2401" s="253">
        <f t="shared" si="605"/>
        <v>1.1784285217578853E-5</v>
      </c>
      <c r="AR2401" s="253">
        <f t="shared" si="606"/>
        <v>0.99476639183644422</v>
      </c>
      <c r="AS2401" s="253">
        <f>IF(OR(AR2401&lt;$T$757,AR2401&gt;$T$758),AQ2401,"")</f>
        <v>1.1784285217578853E-5</v>
      </c>
      <c r="AT2401" s="253" t="str">
        <f t="shared" si="607"/>
        <v/>
      </c>
      <c r="AU2401" s="253" t="str">
        <f t="shared" si="608"/>
        <v/>
      </c>
      <c r="AV2401" s="253">
        <f t="shared" si="609"/>
        <v>0</v>
      </c>
      <c r="AW2401" s="253">
        <f t="shared" si="610"/>
        <v>1.1784285217578853E-5</v>
      </c>
      <c r="AX2401" s="253" t="str">
        <f t="shared" si="611"/>
        <v/>
      </c>
      <c r="AZ2401" s="259"/>
      <c r="BA2401" s="259">
        <f>BA2400+$BD$753</f>
        <v>10.527999999999885</v>
      </c>
      <c r="BB2401" s="274">
        <f t="shared" si="594"/>
        <v>0.16057354367430851</v>
      </c>
      <c r="BC2401" s="259">
        <f t="shared" si="595"/>
        <v>3.1649907332148564E-4</v>
      </c>
      <c r="BD2401" s="259" t="str">
        <f t="shared" si="592"/>
        <v/>
      </c>
      <c r="BE2401" s="254" t="str">
        <f t="shared" si="593"/>
        <v/>
      </c>
    </row>
    <row r="2402" spans="1:57" ht="20.100000000000001" customHeight="1" x14ac:dyDescent="0.25">
      <c r="A2402" s="247">
        <v>1641</v>
      </c>
      <c r="B2402" s="247">
        <f>$B$755+(A2402*$B$758)</f>
        <v>6163.257937473214</v>
      </c>
      <c r="C2402" s="247">
        <f>_xlfn.NORM.DIST($B2402,$B$752,$B$753,0)</f>
        <v>6.2011314116211753E-6</v>
      </c>
      <c r="D2402" s="247">
        <f>_xlfn.NORM.DIST($B2402,$B$752,$B$753,1)</f>
        <v>0.99482632277145844</v>
      </c>
      <c r="E2402" s="247">
        <f>IF(OR(D2402&lt;$F$757,D2402&gt;$F$758),C2402,"")</f>
        <v>6.2011314116211753E-6</v>
      </c>
      <c r="F2402" s="247" t="str">
        <f>IF(AND(D2402&gt;$F$757,D2402&lt;$F$758),C2402,"")</f>
        <v/>
      </c>
      <c r="G2402" s="247" t="str">
        <f>IF(C2402=MAX($C$761:$C$2761),C2402,"")</f>
        <v/>
      </c>
      <c r="H2402" s="247">
        <f>_xlfn.NORM.DIST(B2402,$F$753,$F$754,0)</f>
        <v>0</v>
      </c>
      <c r="I2402" s="247">
        <f>IF(H2402=MAX($H$761:$H$2761),C2402,"")</f>
        <v>6.2011314116211753E-6</v>
      </c>
      <c r="J2402" s="247" t="str">
        <f>IF(I2402=MIN($I$761:$I$2761),I2402,"")</f>
        <v/>
      </c>
      <c r="K2402" s="247"/>
      <c r="L2402" s="247"/>
      <c r="M2402" s="247"/>
      <c r="N2402" s="247"/>
      <c r="O2402" s="247">
        <v>1641</v>
      </c>
      <c r="P2402" s="247">
        <f>$P$755+(O2402*$P$758)</f>
        <v>359.16708393561237</v>
      </c>
      <c r="Q2402" s="247">
        <f>_xlfn.NORM.DIST(P2402,P$752,P$753,0)</f>
        <v>1.0641056517539949E-4</v>
      </c>
      <c r="R2402" s="247">
        <f>_xlfn.NORM.DIST(P2402,P$752,P$753,1)</f>
        <v>0.99482632277145844</v>
      </c>
      <c r="S2402" s="253">
        <f>IF(OR(R2402&lt;$T$757,R2402&gt;$T$758),Q2402,"")</f>
        <v>1.0641056517539949E-4</v>
      </c>
      <c r="T2402" s="253" t="str">
        <f>IF(AND(R2402&gt;$T$757,R2402&lt;$T$758),Q2402,"")</f>
        <v/>
      </c>
      <c r="U2402" s="253" t="str">
        <f>IF(Q2402=MAX($Q$761:$Q$2761),Q2402,"")</f>
        <v/>
      </c>
      <c r="V2402" s="253">
        <f>_xlfn.NORM.DIST(P2402,$T$753,$T$754,0)</f>
        <v>3.7174537450534564E-101</v>
      </c>
      <c r="W2402" s="253" t="str">
        <f>IF(V2402=MAX($V$761:$V$2761),Q2402,"")</f>
        <v/>
      </c>
      <c r="X2402" s="253" t="str">
        <f t="shared" si="596"/>
        <v/>
      </c>
      <c r="AB2402" s="253">
        <v>1641</v>
      </c>
      <c r="AC2402" s="253">
        <f t="shared" si="612"/>
        <v>555.78634059313185</v>
      </c>
      <c r="AD2402" s="253">
        <f t="shared" si="597"/>
        <v>6.8765944037418072E-5</v>
      </c>
      <c r="AE2402" s="253">
        <f t="shared" si="598"/>
        <v>0.99482632277145844</v>
      </c>
      <c r="AF2402" s="253">
        <f>IF(OR(AE2402&lt;$T$757,AE2402&gt;$T$758),AD2402,"")</f>
        <v>6.8765944037418072E-5</v>
      </c>
      <c r="AG2402" s="253" t="str">
        <f t="shared" si="599"/>
        <v/>
      </c>
      <c r="AH2402" s="253" t="str">
        <f t="shared" si="600"/>
        <v/>
      </c>
      <c r="AI2402" s="253">
        <f t="shared" si="601"/>
        <v>1.3745692110098797E-7</v>
      </c>
      <c r="AJ2402" s="253" t="str">
        <f t="shared" si="602"/>
        <v/>
      </c>
      <c r="AK2402" s="253" t="str">
        <f t="shared" si="603"/>
        <v/>
      </c>
      <c r="AO2402" s="253">
        <v>1641</v>
      </c>
      <c r="AP2402" s="253">
        <f t="shared" si="604"/>
        <v>3276.6396561580341</v>
      </c>
      <c r="AQ2402" s="253">
        <f t="shared" si="605"/>
        <v>1.1664136555925674E-5</v>
      </c>
      <c r="AR2402" s="253">
        <f t="shared" si="606"/>
        <v>0.99482632277145844</v>
      </c>
      <c r="AS2402" s="253">
        <f>IF(OR(AR2402&lt;$T$757,AR2402&gt;$T$758),AQ2402,"")</f>
        <v>1.1664136555925674E-5</v>
      </c>
      <c r="AT2402" s="253" t="str">
        <f t="shared" si="607"/>
        <v/>
      </c>
      <c r="AU2402" s="253" t="str">
        <f t="shared" si="608"/>
        <v/>
      </c>
      <c r="AV2402" s="253">
        <f t="shared" si="609"/>
        <v>0</v>
      </c>
      <c r="AW2402" s="253">
        <f t="shared" si="610"/>
        <v>1.1664136555925674E-5</v>
      </c>
      <c r="AX2402" s="253" t="str">
        <f t="shared" si="611"/>
        <v/>
      </c>
      <c r="AZ2402" s="259"/>
      <c r="BA2402" s="259">
        <f>BA2401+$BD$753</f>
        <v>10.534399999999884</v>
      </c>
      <c r="BB2402" s="274">
        <f t="shared" si="594"/>
        <v>0.16025704460098703</v>
      </c>
      <c r="BC2402" s="259">
        <f t="shared" si="595"/>
        <v>3.1596743277717554E-4</v>
      </c>
      <c r="BD2402" s="259" t="str">
        <f t="shared" si="592"/>
        <v/>
      </c>
      <c r="BE2402" s="254" t="str">
        <f t="shared" si="593"/>
        <v/>
      </c>
    </row>
    <row r="2403" spans="1:57" ht="20.100000000000001" customHeight="1" x14ac:dyDescent="0.25">
      <c r="A2403" s="247">
        <v>1642</v>
      </c>
      <c r="B2403" s="247">
        <f>$B$755+(A2403*$B$758)</f>
        <v>6172.8730044583517</v>
      </c>
      <c r="C2403" s="247">
        <f>_xlfn.NORM.DIST($B2403,$B$752,$B$753,0)</f>
        <v>6.1378085277717834E-6</v>
      </c>
      <c r="D2403" s="247">
        <f>_xlfn.NORM.DIST($B2403,$B$752,$B$753,1)</f>
        <v>0.9948856421968002</v>
      </c>
      <c r="E2403" s="247">
        <f>IF(OR(D2403&lt;$F$757,D2403&gt;$F$758),C2403,"")</f>
        <v>6.1378085277717834E-6</v>
      </c>
      <c r="F2403" s="247" t="str">
        <f>IF(AND(D2403&gt;$F$757,D2403&lt;$F$758),C2403,"")</f>
        <v/>
      </c>
      <c r="G2403" s="247" t="str">
        <f>IF(C2403=MAX($C$761:$C$2761),C2403,"")</f>
        <v/>
      </c>
      <c r="H2403" s="247">
        <f>_xlfn.NORM.DIST(B2403,$F$753,$F$754,0)</f>
        <v>0</v>
      </c>
      <c r="I2403" s="247">
        <f>IF(H2403=MAX($H$761:$H$2761),C2403,"")</f>
        <v>6.1378085277717834E-6</v>
      </c>
      <c r="J2403" s="247" t="str">
        <f>IF(I2403=MIN($I$761:$I$2761),I2403,"")</f>
        <v/>
      </c>
      <c r="K2403" s="247"/>
      <c r="L2403" s="247"/>
      <c r="M2403" s="247"/>
      <c r="N2403" s="247"/>
      <c r="O2403" s="247">
        <v>1642</v>
      </c>
      <c r="P2403" s="247">
        <f>$P$755+(O2403*$P$758)</f>
        <v>359.7274069994744</v>
      </c>
      <c r="Q2403" s="247">
        <f>_xlfn.NORM.DIST(P2403,P$752,P$753,0)</f>
        <v>1.0532395316677125E-4</v>
      </c>
      <c r="R2403" s="247">
        <f>_xlfn.NORM.DIST(P2403,P$752,P$753,1)</f>
        <v>0.9948856421968002</v>
      </c>
      <c r="S2403" s="253">
        <f>IF(OR(R2403&lt;$T$757,R2403&gt;$T$758),Q2403,"")</f>
        <v>1.0532395316677125E-4</v>
      </c>
      <c r="T2403" s="253" t="str">
        <f>IF(AND(R2403&gt;$T$757,R2403&lt;$T$758),Q2403,"")</f>
        <v/>
      </c>
      <c r="U2403" s="253" t="str">
        <f>IF(Q2403=MAX($Q$761:$Q$2761),Q2403,"")</f>
        <v/>
      </c>
      <c r="V2403" s="253">
        <f>_xlfn.NORM.DIST(P2403,$T$753,$T$754,0)</f>
        <v>3.4147531973703921E-101</v>
      </c>
      <c r="W2403" s="253" t="str">
        <f>IF(V2403=MAX($V$761:$V$2761),Q2403,"")</f>
        <v/>
      </c>
      <c r="X2403" s="253" t="str">
        <f t="shared" si="596"/>
        <v/>
      </c>
      <c r="AB2403" s="253">
        <v>1642</v>
      </c>
      <c r="AC2403" s="253">
        <f t="shared" si="612"/>
        <v>556.65340196691227</v>
      </c>
      <c r="AD2403" s="253">
        <f t="shared" si="597"/>
        <v>6.8063740262327066E-5</v>
      </c>
      <c r="AE2403" s="253">
        <f t="shared" si="598"/>
        <v>0.9948856421968002</v>
      </c>
      <c r="AF2403" s="253">
        <f>IF(OR(AE2403&lt;$T$757,AE2403&gt;$T$758),AD2403,"")</f>
        <v>6.8063740262327066E-5</v>
      </c>
      <c r="AG2403" s="253" t="str">
        <f t="shared" si="599"/>
        <v/>
      </c>
      <c r="AH2403" s="253" t="str">
        <f t="shared" si="600"/>
        <v/>
      </c>
      <c r="AI2403" s="253">
        <f t="shared" si="601"/>
        <v>1.3507969683703031E-7</v>
      </c>
      <c r="AJ2403" s="253" t="str">
        <f t="shared" si="602"/>
        <v/>
      </c>
      <c r="AK2403" s="253" t="str">
        <f t="shared" si="603"/>
        <v/>
      </c>
      <c r="AO2403" s="253">
        <v>1642</v>
      </c>
      <c r="AP2403" s="253">
        <f t="shared" si="604"/>
        <v>3281.7514184921338</v>
      </c>
      <c r="AQ2403" s="253">
        <f t="shared" si="605"/>
        <v>1.1545028168228845E-5</v>
      </c>
      <c r="AR2403" s="253">
        <f t="shared" si="606"/>
        <v>0.9948856421968002</v>
      </c>
      <c r="AS2403" s="253">
        <f>IF(OR(AR2403&lt;$T$757,AR2403&gt;$T$758),AQ2403,"")</f>
        <v>1.1545028168228845E-5</v>
      </c>
      <c r="AT2403" s="253" t="str">
        <f t="shared" si="607"/>
        <v/>
      </c>
      <c r="AU2403" s="253" t="str">
        <f t="shared" si="608"/>
        <v/>
      </c>
      <c r="AV2403" s="253">
        <f t="shared" si="609"/>
        <v>0</v>
      </c>
      <c r="AW2403" s="253">
        <f t="shared" si="610"/>
        <v>1.1545028168228845E-5</v>
      </c>
      <c r="AX2403" s="253" t="str">
        <f t="shared" si="611"/>
        <v/>
      </c>
      <c r="AZ2403" s="259"/>
      <c r="BA2403" s="259">
        <f>BA2402+$BD$753</f>
        <v>10.540799999999884</v>
      </c>
      <c r="BB2403" s="274">
        <f t="shared" si="594"/>
        <v>0.15994107716820985</v>
      </c>
      <c r="BC2403" s="259">
        <f t="shared" si="595"/>
        <v>3.1543639436845683E-4</v>
      </c>
      <c r="BD2403" s="259" t="str">
        <f t="shared" si="592"/>
        <v/>
      </c>
      <c r="BE2403" s="254" t="str">
        <f t="shared" si="593"/>
        <v/>
      </c>
    </row>
    <row r="2404" spans="1:57" ht="20.100000000000001" customHeight="1" x14ac:dyDescent="0.25">
      <c r="A2404" s="247">
        <v>1643</v>
      </c>
      <c r="B2404" s="247">
        <f>$B$755+(A2404*$B$758)</f>
        <v>6182.4880714434894</v>
      </c>
      <c r="C2404" s="247">
        <f>_xlfn.NORM.DIST($B2404,$B$752,$B$753,0)</f>
        <v>6.0750350645230094E-6</v>
      </c>
      <c r="D2404" s="247">
        <f>_xlfn.NORM.DIST($B2404,$B$752,$B$753,1)</f>
        <v>0.99494435541263548</v>
      </c>
      <c r="E2404" s="247">
        <f>IF(OR(D2404&lt;$F$757,D2404&gt;$F$758),C2404,"")</f>
        <v>6.0750350645230094E-6</v>
      </c>
      <c r="F2404" s="247" t="str">
        <f>IF(AND(D2404&gt;$F$757,D2404&lt;$F$758),C2404,"")</f>
        <v/>
      </c>
      <c r="G2404" s="247" t="str">
        <f>IF(C2404=MAX($C$761:$C$2761),C2404,"")</f>
        <v/>
      </c>
      <c r="H2404" s="247">
        <f>_xlfn.NORM.DIST(B2404,$F$753,$F$754,0)</f>
        <v>0</v>
      </c>
      <c r="I2404" s="247">
        <f>IF(H2404=MAX($H$761:$H$2761),C2404,"")</f>
        <v>6.0750350645230094E-6</v>
      </c>
      <c r="J2404" s="247" t="str">
        <f>IF(I2404=MIN($I$761:$I$2761),I2404,"")</f>
        <v/>
      </c>
      <c r="K2404" s="247"/>
      <c r="L2404" s="247"/>
      <c r="M2404" s="247"/>
      <c r="N2404" s="247"/>
      <c r="O2404" s="247">
        <v>1643</v>
      </c>
      <c r="P2404" s="247">
        <f>$P$755+(O2404*$P$758)</f>
        <v>360.28773006333654</v>
      </c>
      <c r="Q2404" s="247">
        <f>_xlfn.NORM.DIST(P2404,P$752,P$753,0)</f>
        <v>1.0424676914035283E-4</v>
      </c>
      <c r="R2404" s="247">
        <f>_xlfn.NORM.DIST(P2404,P$752,P$753,1)</f>
        <v>0.99494435541263548</v>
      </c>
      <c r="S2404" s="253">
        <f>IF(OR(R2404&lt;$T$757,R2404&gt;$T$758),Q2404,"")</f>
        <v>1.0424676914035283E-4</v>
      </c>
      <c r="T2404" s="253" t="str">
        <f>IF(AND(R2404&gt;$T$757,R2404&lt;$T$758),Q2404,"")</f>
        <v/>
      </c>
      <c r="U2404" s="253" t="str">
        <f>IF(Q2404=MAX($Q$761:$Q$2761),Q2404,"")</f>
        <v/>
      </c>
      <c r="V2404" s="253">
        <f>_xlfn.NORM.DIST(P2404,$T$753,$T$754,0)</f>
        <v>3.1366504149055926E-101</v>
      </c>
      <c r="W2404" s="253" t="str">
        <f>IF(V2404=MAX($V$761:$V$2761),Q2404,"")</f>
        <v/>
      </c>
      <c r="X2404" s="253" t="str">
        <f t="shared" si="596"/>
        <v/>
      </c>
      <c r="AB2404" s="253">
        <v>1643</v>
      </c>
      <c r="AC2404" s="253">
        <f t="shared" si="612"/>
        <v>557.52046334069246</v>
      </c>
      <c r="AD2404" s="253">
        <f t="shared" si="597"/>
        <v>6.7367629153842841E-5</v>
      </c>
      <c r="AE2404" s="253">
        <f t="shared" si="598"/>
        <v>0.99494435541263548</v>
      </c>
      <c r="AF2404" s="253">
        <f>IF(OR(AE2404&lt;$T$757,AE2404&gt;$T$758),AD2404,"")</f>
        <v>6.7367629153842841E-5</v>
      </c>
      <c r="AG2404" s="253" t="str">
        <f t="shared" si="599"/>
        <v/>
      </c>
      <c r="AH2404" s="253" t="str">
        <f t="shared" si="600"/>
        <v/>
      </c>
      <c r="AI2404" s="253">
        <f t="shared" si="601"/>
        <v>1.3274146117475154E-7</v>
      </c>
      <c r="AJ2404" s="253" t="str">
        <f t="shared" si="602"/>
        <v/>
      </c>
      <c r="AK2404" s="253" t="str">
        <f t="shared" si="603"/>
        <v/>
      </c>
      <c r="AO2404" s="253">
        <v>1643</v>
      </c>
      <c r="AP2404" s="253">
        <f t="shared" si="604"/>
        <v>3286.8631808262335</v>
      </c>
      <c r="AQ2404" s="253">
        <f t="shared" si="605"/>
        <v>1.1426953223703428E-5</v>
      </c>
      <c r="AR2404" s="253">
        <f t="shared" si="606"/>
        <v>0.99494435541263548</v>
      </c>
      <c r="AS2404" s="253">
        <f>IF(OR(AR2404&lt;$T$757,AR2404&gt;$T$758),AQ2404,"")</f>
        <v>1.1426953223703428E-5</v>
      </c>
      <c r="AT2404" s="253" t="str">
        <f t="shared" si="607"/>
        <v/>
      </c>
      <c r="AU2404" s="253" t="str">
        <f t="shared" si="608"/>
        <v/>
      </c>
      <c r="AV2404" s="253">
        <f t="shared" si="609"/>
        <v>0</v>
      </c>
      <c r="AW2404" s="253">
        <f t="shared" si="610"/>
        <v>1.1426953223703428E-5</v>
      </c>
      <c r="AX2404" s="253" t="str">
        <f t="shared" si="611"/>
        <v/>
      </c>
      <c r="AZ2404" s="259"/>
      <c r="BA2404" s="259">
        <f>BA2403+$BD$753</f>
        <v>10.547199999999883</v>
      </c>
      <c r="BB2404" s="274">
        <f t="shared" si="594"/>
        <v>0.15962564077384139</v>
      </c>
      <c r="BC2404" s="259">
        <f t="shared" si="595"/>
        <v>3.1490595841368596E-4</v>
      </c>
      <c r="BD2404" s="259" t="str">
        <f t="shared" si="592"/>
        <v/>
      </c>
      <c r="BE2404" s="254" t="str">
        <f t="shared" si="593"/>
        <v/>
      </c>
    </row>
    <row r="2405" spans="1:57" ht="20.100000000000001" customHeight="1" x14ac:dyDescent="0.25">
      <c r="A2405" s="247">
        <v>1644</v>
      </c>
      <c r="B2405" s="247">
        <f>$B$755+(A2405*$B$758)</f>
        <v>6192.1031384286271</v>
      </c>
      <c r="C2405" s="247">
        <f>_xlfn.NORM.DIST($B2405,$B$752,$B$753,0)</f>
        <v>6.0128074012255516E-6</v>
      </c>
      <c r="D2405" s="247">
        <f>_xlfn.NORM.DIST($B2405,$B$752,$B$753,1)</f>
        <v>0.99500246768426492</v>
      </c>
      <c r="E2405" s="247">
        <f>IF(OR(D2405&lt;$F$757,D2405&gt;$F$758),C2405,"")</f>
        <v>6.0128074012255516E-6</v>
      </c>
      <c r="F2405" s="247" t="str">
        <f>IF(AND(D2405&gt;$F$757,D2405&lt;$F$758),C2405,"")</f>
        <v/>
      </c>
      <c r="G2405" s="247" t="str">
        <f>IF(C2405=MAX($C$761:$C$2761),C2405,"")</f>
        <v/>
      </c>
      <c r="H2405" s="247">
        <f>_xlfn.NORM.DIST(B2405,$F$753,$F$754,0)</f>
        <v>0</v>
      </c>
      <c r="I2405" s="247">
        <f>IF(H2405=MAX($H$761:$H$2761),C2405,"")</f>
        <v>6.0128074012255516E-6</v>
      </c>
      <c r="J2405" s="247" t="str">
        <f>IF(I2405=MIN($I$761:$I$2761),I2405,"")</f>
        <v/>
      </c>
      <c r="K2405" s="247"/>
      <c r="L2405" s="247"/>
      <c r="M2405" s="247"/>
      <c r="N2405" s="247"/>
      <c r="O2405" s="247">
        <v>1644</v>
      </c>
      <c r="P2405" s="247">
        <f>$P$755+(O2405*$P$758)</f>
        <v>360.84805312719868</v>
      </c>
      <c r="Q2405" s="247">
        <f>_xlfn.NORM.DIST(P2405,P$752,P$753,0)</f>
        <v>1.0317895096629866E-4</v>
      </c>
      <c r="R2405" s="247">
        <f>_xlfn.NORM.DIST(P2405,P$752,P$753,1)</f>
        <v>0.99500246768426504</v>
      </c>
      <c r="S2405" s="253">
        <f>IF(OR(R2405&lt;$T$757,R2405&gt;$T$758),Q2405,"")</f>
        <v>1.0317895096629866E-4</v>
      </c>
      <c r="T2405" s="253" t="str">
        <f>IF(AND(R2405&gt;$T$757,R2405&lt;$T$758),Q2405,"")</f>
        <v/>
      </c>
      <c r="U2405" s="253" t="str">
        <f>IF(Q2405=MAX($Q$761:$Q$2761),Q2405,"")</f>
        <v/>
      </c>
      <c r="V2405" s="253">
        <f>_xlfn.NORM.DIST(P2405,$T$753,$T$754,0)</f>
        <v>2.8811506544452849E-101</v>
      </c>
      <c r="W2405" s="253" t="str">
        <f>IF(V2405=MAX($V$761:$V$2761),Q2405,"")</f>
        <v/>
      </c>
      <c r="X2405" s="253" t="str">
        <f t="shared" si="596"/>
        <v/>
      </c>
      <c r="AB2405" s="253">
        <v>1644</v>
      </c>
      <c r="AC2405" s="253">
        <f t="shared" si="612"/>
        <v>558.38752471447265</v>
      </c>
      <c r="AD2405" s="253">
        <f t="shared" si="597"/>
        <v>6.6677570561652299E-5</v>
      </c>
      <c r="AE2405" s="253">
        <f t="shared" si="598"/>
        <v>0.99500246768426492</v>
      </c>
      <c r="AF2405" s="253">
        <f>IF(OR(AE2405&lt;$T$757,AE2405&gt;$T$758),AD2405,"")</f>
        <v>6.6677570561652299E-5</v>
      </c>
      <c r="AG2405" s="253" t="str">
        <f t="shared" si="599"/>
        <v/>
      </c>
      <c r="AH2405" s="253" t="str">
        <f t="shared" si="600"/>
        <v/>
      </c>
      <c r="AI2405" s="253">
        <f t="shared" si="601"/>
        <v>1.3044161339504052E-7</v>
      </c>
      <c r="AJ2405" s="253" t="str">
        <f t="shared" si="602"/>
        <v/>
      </c>
      <c r="AK2405" s="253" t="str">
        <f t="shared" si="603"/>
        <v/>
      </c>
      <c r="AO2405" s="253">
        <v>1644</v>
      </c>
      <c r="AP2405" s="253">
        <f t="shared" si="604"/>
        <v>3291.9749431603332</v>
      </c>
      <c r="AQ2405" s="253">
        <f t="shared" si="605"/>
        <v>1.1309904912019938E-5</v>
      </c>
      <c r="AR2405" s="253">
        <f t="shared" si="606"/>
        <v>0.99500246768426492</v>
      </c>
      <c r="AS2405" s="253">
        <f>IF(OR(AR2405&lt;$T$757,AR2405&gt;$T$758),AQ2405,"")</f>
        <v>1.1309904912019938E-5</v>
      </c>
      <c r="AT2405" s="253" t="str">
        <f t="shared" si="607"/>
        <v/>
      </c>
      <c r="AU2405" s="253" t="str">
        <f t="shared" si="608"/>
        <v/>
      </c>
      <c r="AV2405" s="253">
        <f t="shared" si="609"/>
        <v>0</v>
      </c>
      <c r="AW2405" s="253">
        <f t="shared" si="610"/>
        <v>1.1309904912019938E-5</v>
      </c>
      <c r="AX2405" s="253" t="str">
        <f t="shared" si="611"/>
        <v/>
      </c>
      <c r="AZ2405" s="259"/>
      <c r="BA2405" s="259">
        <f>BA2404+$BD$753</f>
        <v>10.553599999999882</v>
      </c>
      <c r="BB2405" s="274">
        <f t="shared" si="594"/>
        <v>0.15931073481542771</v>
      </c>
      <c r="BC2405" s="259">
        <f t="shared" si="595"/>
        <v>3.14376125228083E-4</v>
      </c>
      <c r="BD2405" s="259" t="str">
        <f t="shared" si="592"/>
        <v/>
      </c>
      <c r="BE2405" s="254" t="str">
        <f t="shared" si="593"/>
        <v/>
      </c>
    </row>
    <row r="2406" spans="1:57" ht="20.100000000000001" customHeight="1" x14ac:dyDescent="0.25">
      <c r="A2406" s="247">
        <v>1645</v>
      </c>
      <c r="B2406" s="247">
        <f>$B$755+(A2406*$B$758)</f>
        <v>6201.7182054137647</v>
      </c>
      <c r="C2406" s="247">
        <f>_xlfn.NORM.DIST($B2406,$B$752,$B$753,0)</f>
        <v>5.9511219282243854E-6</v>
      </c>
      <c r="D2406" s="247">
        <f>_xlfn.NORM.DIST($B2406,$B$752,$B$753,1)</f>
        <v>0.9950599842422293</v>
      </c>
      <c r="E2406" s="247">
        <f>IF(OR(D2406&lt;$F$757,D2406&gt;$F$758),C2406,"")</f>
        <v>5.9511219282243854E-6</v>
      </c>
      <c r="F2406" s="247" t="str">
        <f>IF(AND(D2406&gt;$F$757,D2406&lt;$F$758),C2406,"")</f>
        <v/>
      </c>
      <c r="G2406" s="247" t="str">
        <f>IF(C2406=MAX($C$761:$C$2761),C2406,"")</f>
        <v/>
      </c>
      <c r="H2406" s="247">
        <f>_xlfn.NORM.DIST(B2406,$F$753,$F$754,0)</f>
        <v>0</v>
      </c>
      <c r="I2406" s="247">
        <f>IF(H2406=MAX($H$761:$H$2761),C2406,"")</f>
        <v>5.9511219282243854E-6</v>
      </c>
      <c r="J2406" s="247" t="str">
        <f>IF(I2406=MIN($I$761:$I$2761),I2406,"")</f>
        <v/>
      </c>
      <c r="K2406" s="247"/>
      <c r="L2406" s="247"/>
      <c r="M2406" s="247"/>
      <c r="N2406" s="247"/>
      <c r="O2406" s="247">
        <v>1645</v>
      </c>
      <c r="P2406" s="247">
        <f>$P$755+(O2406*$P$758)</f>
        <v>361.40837619106071</v>
      </c>
      <c r="Q2406" s="247">
        <f>_xlfn.NORM.DIST(P2406,P$752,P$753,0)</f>
        <v>1.0212043670342336E-4</v>
      </c>
      <c r="R2406" s="247">
        <f>_xlfn.NORM.DIST(P2406,P$752,P$753,1)</f>
        <v>0.9950599842422293</v>
      </c>
      <c r="S2406" s="253">
        <f>IF(OR(R2406&lt;$T$757,R2406&gt;$T$758),Q2406,"")</f>
        <v>1.0212043670342336E-4</v>
      </c>
      <c r="T2406" s="253" t="str">
        <f>IF(AND(R2406&gt;$T$757,R2406&lt;$T$758),Q2406,"")</f>
        <v/>
      </c>
      <c r="U2406" s="253" t="str">
        <f>IF(Q2406=MAX($Q$761:$Q$2761),Q2406,"")</f>
        <v/>
      </c>
      <c r="V2406" s="253">
        <f>_xlfn.NORM.DIST(P2406,$T$753,$T$754,0)</f>
        <v>2.6464206016589737E-101</v>
      </c>
      <c r="W2406" s="253" t="str">
        <f>IF(V2406=MAX($V$761:$V$2761),Q2406,"")</f>
        <v/>
      </c>
      <c r="X2406" s="253" t="str">
        <f t="shared" si="596"/>
        <v/>
      </c>
      <c r="AB2406" s="253">
        <v>1645</v>
      </c>
      <c r="AC2406" s="253">
        <f t="shared" si="612"/>
        <v>559.25458608825284</v>
      </c>
      <c r="AD2406" s="253">
        <f t="shared" si="597"/>
        <v>6.5993524457360681E-5</v>
      </c>
      <c r="AE2406" s="253">
        <f t="shared" si="598"/>
        <v>0.9950599842422293</v>
      </c>
      <c r="AF2406" s="253">
        <f>IF(OR(AE2406&lt;$T$757,AE2406&gt;$T$758),AD2406,"")</f>
        <v>6.5993524457360681E-5</v>
      </c>
      <c r="AG2406" s="253" t="str">
        <f t="shared" si="599"/>
        <v/>
      </c>
      <c r="AH2406" s="253" t="str">
        <f t="shared" si="600"/>
        <v/>
      </c>
      <c r="AI2406" s="253">
        <f t="shared" si="601"/>
        <v>1.281795613553439E-7</v>
      </c>
      <c r="AJ2406" s="253" t="str">
        <f t="shared" si="602"/>
        <v/>
      </c>
      <c r="AK2406" s="253" t="str">
        <f t="shared" si="603"/>
        <v/>
      </c>
      <c r="AO2406" s="253">
        <v>1645</v>
      </c>
      <c r="AP2406" s="253">
        <f t="shared" si="604"/>
        <v>3297.0867054944329</v>
      </c>
      <c r="AQ2406" s="253">
        <f t="shared" si="605"/>
        <v>1.1193876443528839E-5</v>
      </c>
      <c r="AR2406" s="253">
        <f t="shared" si="606"/>
        <v>0.9950599842422293</v>
      </c>
      <c r="AS2406" s="253">
        <f>IF(OR(AR2406&lt;$T$757,AR2406&gt;$T$758),AQ2406,"")</f>
        <v>1.1193876443528839E-5</v>
      </c>
      <c r="AT2406" s="253" t="str">
        <f t="shared" si="607"/>
        <v/>
      </c>
      <c r="AU2406" s="253" t="str">
        <f t="shared" si="608"/>
        <v/>
      </c>
      <c r="AV2406" s="253">
        <f t="shared" si="609"/>
        <v>0</v>
      </c>
      <c r="AW2406" s="253">
        <f t="shared" si="610"/>
        <v>1.1193876443528839E-5</v>
      </c>
      <c r="AX2406" s="253" t="str">
        <f t="shared" si="611"/>
        <v/>
      </c>
      <c r="AZ2406" s="259"/>
      <c r="BA2406" s="259">
        <f>BA2405+$BD$753</f>
        <v>10.559999999999881</v>
      </c>
      <c r="BB2406" s="274">
        <f t="shared" si="594"/>
        <v>0.15899635869019962</v>
      </c>
      <c r="BC2406" s="259">
        <f t="shared" si="595"/>
        <v>3.1384689512090058E-4</v>
      </c>
      <c r="BD2406" s="259" t="str">
        <f t="shared" si="592"/>
        <v/>
      </c>
      <c r="BE2406" s="254" t="str">
        <f t="shared" si="593"/>
        <v/>
      </c>
    </row>
    <row r="2407" spans="1:57" ht="20.100000000000001" customHeight="1" x14ac:dyDescent="0.25">
      <c r="A2407" s="248">
        <v>1646</v>
      </c>
      <c r="B2407" s="247">
        <f>$B$755+(A2407*$B$758)</f>
        <v>6211.3332723989024</v>
      </c>
      <c r="C2407" s="247">
        <f>_xlfn.NORM.DIST($B2407,$B$752,$B$753,0)</f>
        <v>5.8899750469759944E-6</v>
      </c>
      <c r="D2407" s="247">
        <f>_xlfn.NORM.DIST($B2407,$B$752,$B$753,1)</f>
        <v>0.99511691028241556</v>
      </c>
      <c r="E2407" s="247">
        <f>IF(OR(D2407&lt;$F$757,D2407&gt;$F$758),C2407,"")</f>
        <v>5.8899750469759944E-6</v>
      </c>
      <c r="F2407" s="247" t="str">
        <f>IF(AND(D2407&gt;$F$757,D2407&lt;$F$758),C2407,"")</f>
        <v/>
      </c>
      <c r="G2407" s="247" t="str">
        <f>IF(C2407=MAX($C$761:$C$2761),C2407,"")</f>
        <v/>
      </c>
      <c r="H2407" s="247">
        <f>_xlfn.NORM.DIST(B2407,$F$753,$F$754,0)</f>
        <v>0</v>
      </c>
      <c r="I2407" s="247">
        <f>IF(H2407=MAX($H$761:$H$2761),C2407,"")</f>
        <v>5.8899750469759944E-6</v>
      </c>
      <c r="J2407" s="247" t="str">
        <f>IF(I2407=MIN($I$761:$I$2761),I2407,"")</f>
        <v/>
      </c>
      <c r="K2407" s="247"/>
      <c r="L2407" s="247"/>
      <c r="M2407" s="247"/>
      <c r="N2407" s="247"/>
      <c r="O2407" s="248">
        <v>1646</v>
      </c>
      <c r="P2407" s="247">
        <f>$P$755+(O2407*$P$758)</f>
        <v>361.96869925492285</v>
      </c>
      <c r="Q2407" s="247">
        <f>_xlfn.NORM.DIST(P2407,P$752,P$753,0)</f>
        <v>1.0107116460121303E-4</v>
      </c>
      <c r="R2407" s="247">
        <f>_xlfn.NORM.DIST(P2407,P$752,P$753,1)</f>
        <v>0.99511691028241556</v>
      </c>
      <c r="S2407" s="253">
        <f>IF(OR(R2407&lt;$T$757,R2407&gt;$T$758),Q2407,"")</f>
        <v>1.0107116460121303E-4</v>
      </c>
      <c r="T2407" s="253" t="str">
        <f>IF(AND(R2407&gt;$T$757,R2407&lt;$T$758),Q2407,"")</f>
        <v/>
      </c>
      <c r="U2407" s="253" t="str">
        <f>IF(Q2407=MAX($Q$761:$Q$2761),Q2407,"")</f>
        <v/>
      </c>
      <c r="V2407" s="253">
        <f>_xlfn.NORM.DIST(P2407,$T$753,$T$754,0)</f>
        <v>2.4307753342586497E-101</v>
      </c>
      <c r="W2407" s="253" t="str">
        <f>IF(V2407=MAX($V$761:$V$2761),Q2407,"")</f>
        <v/>
      </c>
      <c r="X2407" s="253" t="str">
        <f t="shared" si="596"/>
        <v/>
      </c>
      <c r="AB2407" s="259">
        <v>1646</v>
      </c>
      <c r="AC2407" s="253">
        <f t="shared" si="612"/>
        <v>560.12164746203302</v>
      </c>
      <c r="AD2407" s="253">
        <f t="shared" si="597"/>
        <v>6.531545093579182E-5</v>
      </c>
      <c r="AE2407" s="253">
        <f t="shared" si="598"/>
        <v>0.99511691028241556</v>
      </c>
      <c r="AF2407" s="253">
        <f>IF(OR(AE2407&lt;$T$757,AE2407&gt;$T$758),AD2407,"")</f>
        <v>6.531545093579182E-5</v>
      </c>
      <c r="AG2407" s="253" t="str">
        <f t="shared" si="599"/>
        <v/>
      </c>
      <c r="AH2407" s="253" t="str">
        <f t="shared" si="600"/>
        <v/>
      </c>
      <c r="AI2407" s="253">
        <f t="shared" si="601"/>
        <v>1.2595472137863716E-7</v>
      </c>
      <c r="AJ2407" s="253" t="str">
        <f t="shared" si="602"/>
        <v/>
      </c>
      <c r="AK2407" s="253" t="str">
        <f t="shared" si="603"/>
        <v/>
      </c>
      <c r="AO2407" s="259">
        <v>1646</v>
      </c>
      <c r="AP2407" s="253">
        <f t="shared" si="604"/>
        <v>3302.1984678285326</v>
      </c>
      <c r="AQ2407" s="253">
        <f t="shared" si="605"/>
        <v>1.107886104948098E-5</v>
      </c>
      <c r="AR2407" s="253">
        <f t="shared" si="606"/>
        <v>0.99511691028241556</v>
      </c>
      <c r="AS2407" s="253">
        <f>IF(OR(AR2407&lt;$T$757,AR2407&gt;$T$758),AQ2407,"")</f>
        <v>1.107886104948098E-5</v>
      </c>
      <c r="AT2407" s="253" t="str">
        <f t="shared" si="607"/>
        <v/>
      </c>
      <c r="AU2407" s="253" t="str">
        <f t="shared" si="608"/>
        <v/>
      </c>
      <c r="AV2407" s="253">
        <f t="shared" si="609"/>
        <v>0</v>
      </c>
      <c r="AW2407" s="253">
        <f t="shared" si="610"/>
        <v>1.107886104948098E-5</v>
      </c>
      <c r="AX2407" s="253" t="str">
        <f t="shared" si="611"/>
        <v/>
      </c>
      <c r="AZ2407" s="259"/>
      <c r="BA2407" s="259">
        <f>BA2406+$BD$753</f>
        <v>10.566399999999881</v>
      </c>
      <c r="BB2407" s="274">
        <f t="shared" si="594"/>
        <v>0.15868251179507872</v>
      </c>
      <c r="BC2407" s="259">
        <f t="shared" si="595"/>
        <v>3.1331826839756105E-4</v>
      </c>
      <c r="BD2407" s="259" t="str">
        <f t="shared" si="592"/>
        <v/>
      </c>
      <c r="BE2407" s="254" t="str">
        <f t="shared" si="593"/>
        <v/>
      </c>
    </row>
    <row r="2408" spans="1:57" ht="20.100000000000001" customHeight="1" x14ac:dyDescent="0.25">
      <c r="A2408" s="247">
        <v>1647</v>
      </c>
      <c r="B2408" s="247">
        <f>$B$755+(A2408*$B$758)</f>
        <v>6220.9483393840401</v>
      </c>
      <c r="C2408" s="247">
        <f>_xlfn.NORM.DIST($B2408,$B$752,$B$753,0)</f>
        <v>5.8293631701634787E-6</v>
      </c>
      <c r="D2408" s="247">
        <f>_xlfn.NORM.DIST($B2408,$B$752,$B$753,1)</f>
        <v>0.99517325096616427</v>
      </c>
      <c r="E2408" s="247">
        <f>IF(OR(D2408&lt;$F$757,D2408&gt;$F$758),C2408,"")</f>
        <v>5.8293631701634787E-6</v>
      </c>
      <c r="F2408" s="247" t="str">
        <f>IF(AND(D2408&gt;$F$757,D2408&lt;$F$758),C2408,"")</f>
        <v/>
      </c>
      <c r="G2408" s="247" t="str">
        <f>IF(C2408=MAX($C$761:$C$2761),C2408,"")</f>
        <v/>
      </c>
      <c r="H2408" s="247">
        <f>_xlfn.NORM.DIST(B2408,$F$753,$F$754,0)</f>
        <v>0</v>
      </c>
      <c r="I2408" s="247">
        <f>IF(H2408=MAX($H$761:$H$2761),C2408,"")</f>
        <v>5.8293631701634787E-6</v>
      </c>
      <c r="J2408" s="247" t="str">
        <f>IF(I2408=MIN($I$761:$I$2761),I2408,"")</f>
        <v/>
      </c>
      <c r="K2408" s="247"/>
      <c r="L2408" s="247"/>
      <c r="M2408" s="247"/>
      <c r="N2408" s="247"/>
      <c r="O2408" s="247">
        <v>1647</v>
      </c>
      <c r="P2408" s="247">
        <f>$P$755+(O2408*$P$758)</f>
        <v>362.529022318785</v>
      </c>
      <c r="Q2408" s="247">
        <f>_xlfn.NORM.DIST(P2408,P$752,P$753,0)</f>
        <v>1.0003107310180134E-4</v>
      </c>
      <c r="R2408" s="247">
        <f>_xlfn.NORM.DIST(P2408,P$752,P$753,1)</f>
        <v>0.99517325096616427</v>
      </c>
      <c r="S2408" s="253">
        <f>IF(OR(R2408&lt;$T$757,R2408&gt;$T$758),Q2408,"")</f>
        <v>1.0003107310180134E-4</v>
      </c>
      <c r="T2408" s="253" t="str">
        <f>IF(AND(R2408&gt;$T$757,R2408&lt;$T$758),Q2408,"")</f>
        <v/>
      </c>
      <c r="U2408" s="253" t="str">
        <f>IF(Q2408=MAX($Q$761:$Q$2761),Q2408,"")</f>
        <v/>
      </c>
      <c r="V2408" s="253">
        <f>_xlfn.NORM.DIST(P2408,$T$753,$T$754,0)</f>
        <v>2.2326663358021847E-101</v>
      </c>
      <c r="W2408" s="253" t="str">
        <f>IF(V2408=MAX($V$761:$V$2761),Q2408,"")</f>
        <v/>
      </c>
      <c r="X2408" s="253" t="str">
        <f t="shared" si="596"/>
        <v/>
      </c>
      <c r="AB2408" s="253">
        <v>1647</v>
      </c>
      <c r="AC2408" s="253">
        <f t="shared" si="612"/>
        <v>560.98870883581344</v>
      </c>
      <c r="AD2408" s="253">
        <f t="shared" si="597"/>
        <v>6.4643310216264119E-5</v>
      </c>
      <c r="AE2408" s="253">
        <f t="shared" si="598"/>
        <v>0.99517325096616427</v>
      </c>
      <c r="AF2408" s="253">
        <f>IF(OR(AE2408&lt;$T$757,AE2408&gt;$T$758),AD2408,"")</f>
        <v>6.4643310216264119E-5</v>
      </c>
      <c r="AG2408" s="253" t="str">
        <f t="shared" si="599"/>
        <v/>
      </c>
      <c r="AH2408" s="253" t="str">
        <f t="shared" si="600"/>
        <v/>
      </c>
      <c r="AI2408" s="253">
        <f t="shared" si="601"/>
        <v>1.2376651814364988E-7</v>
      </c>
      <c r="AJ2408" s="253" t="str">
        <f t="shared" si="602"/>
        <v/>
      </c>
      <c r="AK2408" s="253" t="str">
        <f t="shared" si="603"/>
        <v/>
      </c>
      <c r="AO2408" s="253">
        <v>1647</v>
      </c>
      <c r="AP2408" s="253">
        <f t="shared" si="604"/>
        <v>3307.3102301626323</v>
      </c>
      <c r="AQ2408" s="253">
        <f t="shared" si="605"/>
        <v>1.0964851982244125E-5</v>
      </c>
      <c r="AR2408" s="253">
        <f t="shared" si="606"/>
        <v>0.99517325096616427</v>
      </c>
      <c r="AS2408" s="253">
        <f>IF(OR(AR2408&lt;$T$757,AR2408&gt;$T$758),AQ2408,"")</f>
        <v>1.0964851982244125E-5</v>
      </c>
      <c r="AT2408" s="253" t="str">
        <f t="shared" si="607"/>
        <v/>
      </c>
      <c r="AU2408" s="253" t="str">
        <f t="shared" si="608"/>
        <v/>
      </c>
      <c r="AV2408" s="253">
        <f t="shared" si="609"/>
        <v>0</v>
      </c>
      <c r="AW2408" s="253">
        <f t="shared" si="610"/>
        <v>1.0964851982244125E-5</v>
      </c>
      <c r="AX2408" s="253" t="str">
        <f t="shared" si="611"/>
        <v/>
      </c>
      <c r="AZ2408" s="259"/>
      <c r="BA2408" s="259">
        <f>BA2407+$BD$753</f>
        <v>10.57279999999988</v>
      </c>
      <c r="BB2408" s="274">
        <f t="shared" si="594"/>
        <v>0.15836919352668116</v>
      </c>
      <c r="BC2408" s="259">
        <f t="shared" si="595"/>
        <v>3.1279024535868505E-4</v>
      </c>
      <c r="BD2408" s="259" t="str">
        <f t="shared" si="592"/>
        <v/>
      </c>
      <c r="BE2408" s="254" t="str">
        <f t="shared" si="593"/>
        <v/>
      </c>
    </row>
    <row r="2409" spans="1:57" ht="20.100000000000001" customHeight="1" x14ac:dyDescent="0.25">
      <c r="A2409" s="247">
        <v>1648</v>
      </c>
      <c r="B2409" s="247">
        <f>$B$755+(A2409*$B$758)</f>
        <v>6230.5634063691778</v>
      </c>
      <c r="C2409" s="247">
        <f>_xlfn.NORM.DIST($B2409,$B$752,$B$753,0)</f>
        <v>5.7692827218096384E-6</v>
      </c>
      <c r="D2409" s="247">
        <f>_xlfn.NORM.DIST($B2409,$B$752,$B$753,1)</f>
        <v>0.99522901142037801</v>
      </c>
      <c r="E2409" s="247">
        <f>IF(OR(D2409&lt;$F$757,D2409&gt;$F$758),C2409,"")</f>
        <v>5.7692827218096384E-6</v>
      </c>
      <c r="F2409" s="247" t="str">
        <f>IF(AND(D2409&gt;$F$757,D2409&lt;$F$758),C2409,"")</f>
        <v/>
      </c>
      <c r="G2409" s="247" t="str">
        <f>IF(C2409=MAX($C$761:$C$2761),C2409,"")</f>
        <v/>
      </c>
      <c r="H2409" s="247">
        <f>_xlfn.NORM.DIST(B2409,$F$753,$F$754,0)</f>
        <v>0</v>
      </c>
      <c r="I2409" s="247">
        <f>IF(H2409=MAX($H$761:$H$2761),C2409,"")</f>
        <v>5.7692827218096384E-6</v>
      </c>
      <c r="J2409" s="247" t="str">
        <f>IF(I2409=MIN($I$761:$I$2761),I2409,"")</f>
        <v/>
      </c>
      <c r="K2409" s="247"/>
      <c r="L2409" s="247"/>
      <c r="M2409" s="247"/>
      <c r="N2409" s="247"/>
      <c r="O2409" s="247">
        <v>1648</v>
      </c>
      <c r="P2409" s="247">
        <f>$P$755+(O2409*$P$758)</f>
        <v>363.08934538264714</v>
      </c>
      <c r="Q2409" s="247">
        <f>_xlfn.NORM.DIST(P2409,P$752,P$753,0)</f>
        <v>9.9000100841909781E-5</v>
      </c>
      <c r="R2409" s="247">
        <f>_xlfn.NORM.DIST(P2409,P$752,P$753,1)</f>
        <v>0.99522901142037801</v>
      </c>
      <c r="S2409" s="253">
        <f>IF(OR(R2409&lt;$T$757,R2409&gt;$T$758),Q2409,"")</f>
        <v>9.9000100841909781E-5</v>
      </c>
      <c r="T2409" s="253" t="str">
        <f>IF(AND(R2409&gt;$T$757,R2409&lt;$T$758),Q2409,"")</f>
        <v/>
      </c>
      <c r="U2409" s="253" t="str">
        <f>IF(Q2409=MAX($Q$761:$Q$2761),Q2409,"")</f>
        <v/>
      </c>
      <c r="V2409" s="253">
        <f>_xlfn.NORM.DIST(P2409,$T$753,$T$754,0)</f>
        <v>2.0506704756402232E-101</v>
      </c>
      <c r="W2409" s="253" t="str">
        <f>IF(V2409=MAX($V$761:$V$2761),Q2409,"")</f>
        <v/>
      </c>
      <c r="X2409" s="253" t="str">
        <f t="shared" si="596"/>
        <v/>
      </c>
      <c r="AB2409" s="253">
        <v>1648</v>
      </c>
      <c r="AC2409" s="253">
        <f t="shared" si="612"/>
        <v>561.85577020959363</v>
      </c>
      <c r="AD2409" s="253">
        <f t="shared" si="597"/>
        <v>6.3977062643845217E-5</v>
      </c>
      <c r="AE2409" s="253">
        <f t="shared" si="598"/>
        <v>0.99522901142037801</v>
      </c>
      <c r="AF2409" s="253">
        <f>IF(OR(AE2409&lt;$T$757,AE2409&gt;$T$758),AD2409,"")</f>
        <v>6.3977062643845217E-5</v>
      </c>
      <c r="AG2409" s="253" t="str">
        <f t="shared" si="599"/>
        <v/>
      </c>
      <c r="AH2409" s="253" t="str">
        <f t="shared" si="600"/>
        <v/>
      </c>
      <c r="AI2409" s="253">
        <f t="shared" si="601"/>
        <v>1.2161438457633745E-7</v>
      </c>
      <c r="AJ2409" s="253" t="str">
        <f t="shared" si="602"/>
        <v/>
      </c>
      <c r="AK2409" s="253" t="str">
        <f t="shared" si="603"/>
        <v/>
      </c>
      <c r="AO2409" s="253">
        <v>1648</v>
      </c>
      <c r="AP2409" s="253">
        <f t="shared" si="604"/>
        <v>3312.4219924967319</v>
      </c>
      <c r="AQ2409" s="253">
        <f t="shared" si="605"/>
        <v>1.0851842515515671E-5</v>
      </c>
      <c r="AR2409" s="253">
        <f t="shared" si="606"/>
        <v>0.99522901142037801</v>
      </c>
      <c r="AS2409" s="253">
        <f>IF(OR(AR2409&lt;$T$757,AR2409&gt;$T$758),AQ2409,"")</f>
        <v>1.0851842515515671E-5</v>
      </c>
      <c r="AT2409" s="253" t="str">
        <f t="shared" si="607"/>
        <v/>
      </c>
      <c r="AU2409" s="253" t="str">
        <f t="shared" si="608"/>
        <v/>
      </c>
      <c r="AV2409" s="253">
        <f t="shared" si="609"/>
        <v>0</v>
      </c>
      <c r="AW2409" s="253">
        <f t="shared" si="610"/>
        <v>1.0851842515515671E-5</v>
      </c>
      <c r="AX2409" s="253" t="str">
        <f t="shared" si="611"/>
        <v/>
      </c>
      <c r="AZ2409" s="259"/>
      <c r="BA2409" s="259">
        <f>BA2408+$BD$753</f>
        <v>10.579199999999879</v>
      </c>
      <c r="BB2409" s="274">
        <f t="shared" si="594"/>
        <v>0.15805640328132248</v>
      </c>
      <c r="BC2409" s="259">
        <f t="shared" si="595"/>
        <v>3.1226282630039681E-4</v>
      </c>
      <c r="BD2409" s="259" t="str">
        <f t="shared" si="592"/>
        <v/>
      </c>
      <c r="BE2409" s="254" t="str">
        <f t="shared" si="593"/>
        <v/>
      </c>
    </row>
    <row r="2410" spans="1:57" ht="20.100000000000001" customHeight="1" x14ac:dyDescent="0.25">
      <c r="A2410" s="247">
        <v>1649</v>
      </c>
      <c r="B2410" s="247">
        <f>$B$755+(A2410*$B$758)</f>
        <v>6240.1784733543154</v>
      </c>
      <c r="C2410" s="247">
        <f>_xlfn.NORM.DIST($B2410,$B$752,$B$753,0)</f>
        <v>5.7097301373879209E-6</v>
      </c>
      <c r="D2410" s="247">
        <f>_xlfn.NORM.DIST($B2410,$B$752,$B$753,1)</f>
        <v>0.99528419673763147</v>
      </c>
      <c r="E2410" s="247">
        <f>IF(OR(D2410&lt;$F$757,D2410&gt;$F$758),C2410,"")</f>
        <v>5.7097301373879209E-6</v>
      </c>
      <c r="F2410" s="247" t="str">
        <f>IF(AND(D2410&gt;$F$757,D2410&lt;$F$758),C2410,"")</f>
        <v/>
      </c>
      <c r="G2410" s="247" t="str">
        <f>IF(C2410=MAX($C$761:$C$2761),C2410,"")</f>
        <v/>
      </c>
      <c r="H2410" s="247">
        <f>_xlfn.NORM.DIST(B2410,$F$753,$F$754,0)</f>
        <v>0</v>
      </c>
      <c r="I2410" s="247">
        <f>IF(H2410=MAX($H$761:$H$2761),C2410,"")</f>
        <v>5.7097301373879209E-6</v>
      </c>
      <c r="J2410" s="247" t="str">
        <f>IF(I2410=MIN($I$761:$I$2761),I2410,"")</f>
        <v/>
      </c>
      <c r="K2410" s="247"/>
      <c r="L2410" s="247"/>
      <c r="M2410" s="247"/>
      <c r="N2410" s="247"/>
      <c r="O2410" s="247">
        <v>1649</v>
      </c>
      <c r="P2410" s="247">
        <f>$P$755+(O2410*$P$758)</f>
        <v>363.64966844650917</v>
      </c>
      <c r="Q2410" s="247">
        <f>_xlfn.NORM.DIST(P2410,P$752,P$753,0)</f>
        <v>9.7978186654751364E-5</v>
      </c>
      <c r="R2410" s="247">
        <f>_xlfn.NORM.DIST(P2410,P$752,P$753,1)</f>
        <v>0.99528419673763147</v>
      </c>
      <c r="S2410" s="253">
        <f>IF(OR(R2410&lt;$T$757,R2410&gt;$T$758),Q2410,"")</f>
        <v>9.7978186654751364E-5</v>
      </c>
      <c r="T2410" s="253" t="str">
        <f>IF(AND(R2410&gt;$T$757,R2410&lt;$T$758),Q2410,"")</f>
        <v/>
      </c>
      <c r="U2410" s="253" t="str">
        <f>IF(Q2410=MAX($Q$761:$Q$2761),Q2410,"")</f>
        <v/>
      </c>
      <c r="V2410" s="253">
        <f>_xlfn.NORM.DIST(P2410,$T$753,$T$754,0)</f>
        <v>1.8834798773007909E-101</v>
      </c>
      <c r="W2410" s="253" t="str">
        <f>IF(V2410=MAX($V$761:$V$2761),Q2410,"")</f>
        <v/>
      </c>
      <c r="X2410" s="253" t="str">
        <f t="shared" si="596"/>
        <v/>
      </c>
      <c r="AB2410" s="253">
        <v>1649</v>
      </c>
      <c r="AC2410" s="253">
        <f t="shared" si="612"/>
        <v>562.72283158337382</v>
      </c>
      <c r="AD2410" s="253">
        <f t="shared" si="597"/>
        <v>6.3316668690581776E-5</v>
      </c>
      <c r="AE2410" s="253">
        <f t="shared" si="598"/>
        <v>0.99528419673763147</v>
      </c>
      <c r="AF2410" s="253">
        <f>IF(OR(AE2410&lt;$T$757,AE2410&gt;$T$758),AD2410,"")</f>
        <v>6.3316668690581776E-5</v>
      </c>
      <c r="AG2410" s="253" t="str">
        <f t="shared" si="599"/>
        <v/>
      </c>
      <c r="AH2410" s="253" t="str">
        <f t="shared" si="600"/>
        <v/>
      </c>
      <c r="AI2410" s="253">
        <f t="shared" si="601"/>
        <v>1.1949776174257426E-7</v>
      </c>
      <c r="AJ2410" s="253" t="str">
        <f t="shared" si="602"/>
        <v/>
      </c>
      <c r="AK2410" s="253" t="str">
        <f t="shared" si="603"/>
        <v/>
      </c>
      <c r="AO2410" s="253">
        <v>1649</v>
      </c>
      <c r="AP2410" s="253">
        <f t="shared" si="604"/>
        <v>3317.5337548308335</v>
      </c>
      <c r="AQ2410" s="253">
        <f t="shared" si="605"/>
        <v>1.0739825944531288E-5</v>
      </c>
      <c r="AR2410" s="253">
        <f t="shared" si="606"/>
        <v>0.99528419673763147</v>
      </c>
      <c r="AS2410" s="253">
        <f>IF(OR(AR2410&lt;$T$757,AR2410&gt;$T$758),AQ2410,"")</f>
        <v>1.0739825944531288E-5</v>
      </c>
      <c r="AT2410" s="253" t="str">
        <f t="shared" si="607"/>
        <v/>
      </c>
      <c r="AU2410" s="253" t="str">
        <f t="shared" si="608"/>
        <v/>
      </c>
      <c r="AV2410" s="253">
        <f t="shared" si="609"/>
        <v>0</v>
      </c>
      <c r="AW2410" s="253">
        <f t="shared" si="610"/>
        <v>1.0739825944531288E-5</v>
      </c>
      <c r="AX2410" s="253" t="str">
        <f t="shared" si="611"/>
        <v/>
      </c>
      <c r="AZ2410" s="259"/>
      <c r="BA2410" s="259">
        <f>BA2409+$BD$753</f>
        <v>10.585599999999879</v>
      </c>
      <c r="BB2410" s="274">
        <f t="shared" si="594"/>
        <v>0.15774414045502208</v>
      </c>
      <c r="BC2410" s="259">
        <f t="shared" si="595"/>
        <v>3.1173601151429642E-4</v>
      </c>
      <c r="BD2410" s="259" t="str">
        <f t="shared" si="592"/>
        <v/>
      </c>
      <c r="BE2410" s="254" t="str">
        <f t="shared" si="593"/>
        <v/>
      </c>
    </row>
    <row r="2411" spans="1:57" ht="20.100000000000001" customHeight="1" x14ac:dyDescent="0.25">
      <c r="A2411" s="247">
        <v>1650</v>
      </c>
      <c r="B2411" s="247">
        <f>$B$755+(A2411*$B$758)</f>
        <v>6249.7935403394531</v>
      </c>
      <c r="C2411" s="247">
        <f>_xlfn.NORM.DIST($B2411,$B$752,$B$753,0)</f>
        <v>5.6507018639314038E-6</v>
      </c>
      <c r="D2411" s="247">
        <f>_xlfn.NORM.DIST($B2411,$B$752,$B$753,1)</f>
        <v>0.99533881197628127</v>
      </c>
      <c r="E2411" s="247">
        <f>IF(OR(D2411&lt;$F$757,D2411&gt;$F$758),C2411,"")</f>
        <v>5.6507018639314038E-6</v>
      </c>
      <c r="F2411" s="247" t="str">
        <f>IF(AND(D2411&gt;$F$757,D2411&lt;$F$758),C2411,"")</f>
        <v/>
      </c>
      <c r="G2411" s="247" t="str">
        <f>IF(C2411=MAX($C$761:$C$2761),C2411,"")</f>
        <v/>
      </c>
      <c r="H2411" s="247">
        <f>_xlfn.NORM.DIST(B2411,$F$753,$F$754,0)</f>
        <v>0</v>
      </c>
      <c r="I2411" s="247">
        <f>IF(H2411=MAX($H$761:$H$2761),C2411,"")</f>
        <v>5.6507018639314038E-6</v>
      </c>
      <c r="J2411" s="247" t="str">
        <f>IF(I2411=MIN($I$761:$I$2761),I2411,"")</f>
        <v/>
      </c>
      <c r="K2411" s="247"/>
      <c r="L2411" s="247"/>
      <c r="M2411" s="247"/>
      <c r="N2411" s="247"/>
      <c r="O2411" s="247">
        <v>1650</v>
      </c>
      <c r="P2411" s="247">
        <f>$P$755+(O2411*$P$758)</f>
        <v>364.20999151037131</v>
      </c>
      <c r="Q2411" s="247">
        <f>_xlfn.NORM.DIST(P2411,P$752,P$753,0)</f>
        <v>9.6965269571900085E-5</v>
      </c>
      <c r="R2411" s="247">
        <f>_xlfn.NORM.DIST(P2411,P$752,P$753,1)</f>
        <v>0.99533881197628127</v>
      </c>
      <c r="S2411" s="253">
        <f>IF(OR(R2411&lt;$T$757,R2411&gt;$T$758),Q2411,"")</f>
        <v>9.6965269571900085E-5</v>
      </c>
      <c r="T2411" s="253" t="str">
        <f>IF(AND(R2411&gt;$T$757,R2411&lt;$T$758),Q2411,"")</f>
        <v/>
      </c>
      <c r="U2411" s="253" t="str">
        <f>IF(Q2411=MAX($Q$761:$Q$2761),Q2411,"")</f>
        <v/>
      </c>
      <c r="V2411" s="253">
        <f>_xlfn.NORM.DIST(P2411,$T$753,$T$754,0)</f>
        <v>1.7298926038327219E-101</v>
      </c>
      <c r="W2411" s="253" t="str">
        <f>IF(V2411=MAX($V$761:$V$2761),Q2411,"")</f>
        <v/>
      </c>
      <c r="X2411" s="253" t="str">
        <f t="shared" si="596"/>
        <v/>
      </c>
      <c r="AB2411" s="253">
        <v>1650</v>
      </c>
      <c r="AC2411" s="253">
        <f t="shared" si="612"/>
        <v>563.58989295715401</v>
      </c>
      <c r="AD2411" s="253">
        <f t="shared" si="597"/>
        <v>6.2662088956707849E-5</v>
      </c>
      <c r="AE2411" s="253">
        <f t="shared" si="598"/>
        <v>0.99533881197628127</v>
      </c>
      <c r="AF2411" s="253">
        <f>IF(OR(AE2411&lt;$T$757,AE2411&gt;$T$758),AD2411,"")</f>
        <v>6.2662088956707849E-5</v>
      </c>
      <c r="AG2411" s="253" t="str">
        <f t="shared" si="599"/>
        <v/>
      </c>
      <c r="AH2411" s="253" t="str">
        <f t="shared" si="600"/>
        <v/>
      </c>
      <c r="AI2411" s="253">
        <f t="shared" si="601"/>
        <v>1.1741609874207439E-7</v>
      </c>
      <c r="AJ2411" s="253" t="str">
        <f t="shared" si="602"/>
        <v/>
      </c>
      <c r="AK2411" s="253" t="str">
        <f t="shared" si="603"/>
        <v/>
      </c>
      <c r="AO2411" s="253">
        <v>1650</v>
      </c>
      <c r="AP2411" s="253">
        <f t="shared" si="604"/>
        <v>3322.6455171649332</v>
      </c>
      <c r="AQ2411" s="253">
        <f t="shared" si="605"/>
        <v>1.0628795586270046E-5</v>
      </c>
      <c r="AR2411" s="253">
        <f t="shared" si="606"/>
        <v>0.99533881197628127</v>
      </c>
      <c r="AS2411" s="253">
        <f>IF(OR(AR2411&lt;$T$757,AR2411&gt;$T$758),AQ2411,"")</f>
        <v>1.0628795586270046E-5</v>
      </c>
      <c r="AT2411" s="253" t="str">
        <f t="shared" si="607"/>
        <v/>
      </c>
      <c r="AU2411" s="253" t="str">
        <f t="shared" si="608"/>
        <v/>
      </c>
      <c r="AV2411" s="253">
        <f t="shared" si="609"/>
        <v>0</v>
      </c>
      <c r="AW2411" s="253">
        <f t="shared" si="610"/>
        <v>1.0628795586270046E-5</v>
      </c>
      <c r="AX2411" s="253" t="str">
        <f t="shared" si="611"/>
        <v/>
      </c>
      <c r="AZ2411" s="259"/>
      <c r="BA2411" s="259">
        <f>BA2410+$BD$753</f>
        <v>10.591999999999878</v>
      </c>
      <c r="BB2411" s="274">
        <f t="shared" si="594"/>
        <v>0.15743240444350778</v>
      </c>
      <c r="BC2411" s="259">
        <f t="shared" si="595"/>
        <v>3.1120980128740428E-4</v>
      </c>
      <c r="BD2411" s="259" t="str">
        <f t="shared" si="592"/>
        <v/>
      </c>
      <c r="BE2411" s="254" t="str">
        <f t="shared" si="593"/>
        <v/>
      </c>
    </row>
    <row r="2412" spans="1:57" ht="20.100000000000001" customHeight="1" x14ac:dyDescent="0.25">
      <c r="A2412" s="247">
        <v>1651</v>
      </c>
      <c r="B2412" s="247">
        <f>$B$755+(A2412*$B$758)</f>
        <v>6259.4086073245908</v>
      </c>
      <c r="C2412" s="247">
        <f>_xlfn.NORM.DIST($B2412,$B$752,$B$753,0)</f>
        <v>5.5921943601396345E-6</v>
      </c>
      <c r="D2412" s="247">
        <f>_xlfn.NORM.DIST($B2412,$B$752,$B$753,1)</f>
        <v>0.9953928621605781</v>
      </c>
      <c r="E2412" s="247">
        <f>IF(OR(D2412&lt;$F$757,D2412&gt;$F$758),C2412,"")</f>
        <v>5.5921943601396345E-6</v>
      </c>
      <c r="F2412" s="247" t="str">
        <f>IF(AND(D2412&gt;$F$757,D2412&lt;$F$758),C2412,"")</f>
        <v/>
      </c>
      <c r="G2412" s="247" t="str">
        <f>IF(C2412=MAX($C$761:$C$2761),C2412,"")</f>
        <v/>
      </c>
      <c r="H2412" s="247">
        <f>_xlfn.NORM.DIST(B2412,$F$753,$F$754,0)</f>
        <v>0</v>
      </c>
      <c r="I2412" s="247">
        <f>IF(H2412=MAX($H$761:$H$2761),C2412,"")</f>
        <v>5.5921943601396345E-6</v>
      </c>
      <c r="J2412" s="247" t="str">
        <f>IF(I2412=MIN($I$761:$I$2761),I2412,"")</f>
        <v/>
      </c>
      <c r="K2412" s="247"/>
      <c r="L2412" s="247"/>
      <c r="M2412" s="247"/>
      <c r="N2412" s="247"/>
      <c r="O2412" s="247">
        <v>1651</v>
      </c>
      <c r="P2412" s="247">
        <f>$P$755+(O2412*$P$758)</f>
        <v>364.77031457423345</v>
      </c>
      <c r="Q2412" s="247">
        <f>_xlfn.NORM.DIST(P2412,P$752,P$753,0)</f>
        <v>9.5961288825125937E-5</v>
      </c>
      <c r="R2412" s="247">
        <f>_xlfn.NORM.DIST(P2412,P$752,P$753,1)</f>
        <v>0.9953928621605781</v>
      </c>
      <c r="S2412" s="253">
        <f>IF(OR(R2412&lt;$T$757,R2412&gt;$T$758),Q2412,"")</f>
        <v>9.5961288825125937E-5</v>
      </c>
      <c r="T2412" s="253" t="str">
        <f>IF(AND(R2412&gt;$T$757,R2412&lt;$T$758),Q2412,"")</f>
        <v/>
      </c>
      <c r="U2412" s="253" t="str">
        <f>IF(Q2412=MAX($Q$761:$Q$2761),Q2412,"")</f>
        <v/>
      </c>
      <c r="V2412" s="253">
        <f>_xlfn.NORM.DIST(P2412,$T$753,$T$754,0)</f>
        <v>1.5888040943722525E-101</v>
      </c>
      <c r="W2412" s="253" t="str">
        <f>IF(V2412=MAX($V$761:$V$2761),Q2412,"")</f>
        <v/>
      </c>
      <c r="X2412" s="253" t="str">
        <f t="shared" si="596"/>
        <v/>
      </c>
      <c r="AB2412" s="253">
        <v>1651</v>
      </c>
      <c r="AC2412" s="253">
        <f t="shared" si="612"/>
        <v>564.4569543309342</v>
      </c>
      <c r="AD2412" s="253">
        <f t="shared" si="597"/>
        <v>6.2013284171830426E-5</v>
      </c>
      <c r="AE2412" s="253">
        <f t="shared" si="598"/>
        <v>0.9953928621605781</v>
      </c>
      <c r="AF2412" s="253">
        <f>IF(OR(AE2412&lt;$T$757,AE2412&gt;$T$758),AD2412,"")</f>
        <v>6.2013284171830426E-5</v>
      </c>
      <c r="AG2412" s="253" t="str">
        <f t="shared" si="599"/>
        <v/>
      </c>
      <c r="AH2412" s="253" t="str">
        <f t="shared" si="600"/>
        <v/>
      </c>
      <c r="AI2412" s="253">
        <f t="shared" si="601"/>
        <v>1.1536885260351727E-7</v>
      </c>
      <c r="AJ2412" s="253" t="str">
        <f t="shared" si="602"/>
        <v/>
      </c>
      <c r="AK2412" s="253" t="str">
        <f t="shared" si="603"/>
        <v/>
      </c>
      <c r="AO2412" s="253">
        <v>1651</v>
      </c>
      <c r="AP2412" s="253">
        <f t="shared" si="604"/>
        <v>3327.7572794990328</v>
      </c>
      <c r="AQ2412" s="253">
        <f t="shared" si="605"/>
        <v>1.0518744779655205E-5</v>
      </c>
      <c r="AR2412" s="253">
        <f t="shared" si="606"/>
        <v>0.9953928621605781</v>
      </c>
      <c r="AS2412" s="253">
        <f>IF(OR(AR2412&lt;$T$757,AR2412&gt;$T$758),AQ2412,"")</f>
        <v>1.0518744779655205E-5</v>
      </c>
      <c r="AT2412" s="253" t="str">
        <f t="shared" si="607"/>
        <v/>
      </c>
      <c r="AU2412" s="253" t="str">
        <f t="shared" si="608"/>
        <v/>
      </c>
      <c r="AV2412" s="253">
        <f t="shared" si="609"/>
        <v>0</v>
      </c>
      <c r="AW2412" s="253">
        <f t="shared" si="610"/>
        <v>1.0518744779655205E-5</v>
      </c>
      <c r="AX2412" s="253" t="str">
        <f t="shared" si="611"/>
        <v/>
      </c>
      <c r="AZ2412" s="259"/>
      <c r="BA2412" s="259">
        <f>BA2411+$BD$753</f>
        <v>10.598399999999877</v>
      </c>
      <c r="BB2412" s="274">
        <f t="shared" si="594"/>
        <v>0.15712119464222038</v>
      </c>
      <c r="BC2412" s="259">
        <f t="shared" si="595"/>
        <v>3.1068419590227214E-4</v>
      </c>
      <c r="BD2412" s="259" t="str">
        <f t="shared" si="592"/>
        <v/>
      </c>
      <c r="BE2412" s="254" t="str">
        <f t="shared" si="593"/>
        <v/>
      </c>
    </row>
    <row r="2413" spans="1:57" ht="20.100000000000001" customHeight="1" x14ac:dyDescent="0.25">
      <c r="A2413" s="248">
        <v>1652</v>
      </c>
      <c r="B2413" s="247">
        <f>$B$755+(A2413*$B$758)</f>
        <v>6269.0236743097284</v>
      </c>
      <c r="C2413" s="247">
        <f>_xlfn.NORM.DIST($B2413,$B$752,$B$753,0)</f>
        <v>5.5342040964835185E-6</v>
      </c>
      <c r="D2413" s="247">
        <f>_xlfn.NORM.DIST($B2413,$B$752,$B$753,1)</f>
        <v>0.99544635228077949</v>
      </c>
      <c r="E2413" s="247">
        <f>IF(OR(D2413&lt;$F$757,D2413&gt;$F$758),C2413,"")</f>
        <v>5.5342040964835185E-6</v>
      </c>
      <c r="F2413" s="247" t="str">
        <f>IF(AND(D2413&gt;$F$757,D2413&lt;$F$758),C2413,"")</f>
        <v/>
      </c>
      <c r="G2413" s="247" t="str">
        <f>IF(C2413=MAX($C$761:$C$2761),C2413,"")</f>
        <v/>
      </c>
      <c r="H2413" s="247">
        <f>_xlfn.NORM.DIST(B2413,$F$753,$F$754,0)</f>
        <v>0</v>
      </c>
      <c r="I2413" s="247">
        <f>IF(H2413=MAX($H$761:$H$2761),C2413,"")</f>
        <v>5.5342040964835185E-6</v>
      </c>
      <c r="J2413" s="247" t="str">
        <f>IF(I2413=MIN($I$761:$I$2761),I2413,"")</f>
        <v/>
      </c>
      <c r="K2413" s="247"/>
      <c r="L2413" s="247"/>
      <c r="M2413" s="247"/>
      <c r="N2413" s="247"/>
      <c r="O2413" s="248">
        <v>1652</v>
      </c>
      <c r="P2413" s="247">
        <f>$P$755+(O2413*$P$758)</f>
        <v>365.33063763809548</v>
      </c>
      <c r="Q2413" s="247">
        <f>_xlfn.NORM.DIST(P2413,P$752,P$753,0)</f>
        <v>9.4966183848193409E-5</v>
      </c>
      <c r="R2413" s="247">
        <f>_xlfn.NORM.DIST(P2413,P$752,P$753,1)</f>
        <v>0.99544635228077949</v>
      </c>
      <c r="S2413" s="253">
        <f>IF(OR(R2413&lt;$T$757,R2413&gt;$T$758),Q2413,"")</f>
        <v>9.4966183848193409E-5</v>
      </c>
      <c r="T2413" s="253" t="str">
        <f>IF(AND(R2413&gt;$T$757,R2413&lt;$T$758),Q2413,"")</f>
        <v/>
      </c>
      <c r="U2413" s="253" t="str">
        <f>IF(Q2413=MAX($Q$761:$Q$2761),Q2413,"")</f>
        <v/>
      </c>
      <c r="V2413" s="253">
        <f>_xlfn.NORM.DIST(P2413,$T$753,$T$754,0)</f>
        <v>1.4591992914758189E-101</v>
      </c>
      <c r="W2413" s="253" t="str">
        <f>IF(V2413=MAX($V$761:$V$2761),Q2413,"")</f>
        <v/>
      </c>
      <c r="X2413" s="253" t="str">
        <f t="shared" si="596"/>
        <v/>
      </c>
      <c r="AB2413" s="259">
        <v>1652</v>
      </c>
      <c r="AC2413" s="253">
        <f t="shared" si="612"/>
        <v>565.32401570471461</v>
      </c>
      <c r="AD2413" s="253">
        <f t="shared" si="597"/>
        <v>6.1370215196091704E-5</v>
      </c>
      <c r="AE2413" s="253">
        <f t="shared" si="598"/>
        <v>0.99544635228077949</v>
      </c>
      <c r="AF2413" s="253">
        <f>IF(OR(AE2413&lt;$T$757,AE2413&gt;$T$758),AD2413,"")</f>
        <v>6.1370215196091704E-5</v>
      </c>
      <c r="AG2413" s="253" t="str">
        <f t="shared" si="599"/>
        <v/>
      </c>
      <c r="AH2413" s="253" t="str">
        <f t="shared" si="600"/>
        <v/>
      </c>
      <c r="AI2413" s="253">
        <f t="shared" si="601"/>
        <v>1.1335548818087226E-7</v>
      </c>
      <c r="AJ2413" s="253" t="str">
        <f t="shared" si="602"/>
        <v/>
      </c>
      <c r="AK2413" s="253" t="str">
        <f t="shared" si="603"/>
        <v/>
      </c>
      <c r="AO2413" s="259">
        <v>1652</v>
      </c>
      <c r="AP2413" s="253">
        <f t="shared" si="604"/>
        <v>3332.8690418331325</v>
      </c>
      <c r="AQ2413" s="253">
        <f t="shared" si="605"/>
        <v>1.0409666885751625E-5</v>
      </c>
      <c r="AR2413" s="253">
        <f t="shared" si="606"/>
        <v>0.99544635228077949</v>
      </c>
      <c r="AS2413" s="253">
        <f>IF(OR(AR2413&lt;$T$757,AR2413&gt;$T$758),AQ2413,"")</f>
        <v>1.0409666885751625E-5</v>
      </c>
      <c r="AT2413" s="253" t="str">
        <f t="shared" si="607"/>
        <v/>
      </c>
      <c r="AU2413" s="253" t="str">
        <f t="shared" si="608"/>
        <v/>
      </c>
      <c r="AV2413" s="253">
        <f t="shared" si="609"/>
        <v>0</v>
      </c>
      <c r="AW2413" s="253">
        <f t="shared" si="610"/>
        <v>1.0409666885751625E-5</v>
      </c>
      <c r="AX2413" s="253" t="str">
        <f t="shared" si="611"/>
        <v/>
      </c>
      <c r="AZ2413" s="259"/>
      <c r="BA2413" s="259">
        <f>BA2412+$BD$753</f>
        <v>10.604799999999877</v>
      </c>
      <c r="BB2413" s="274">
        <f t="shared" si="594"/>
        <v>0.15681051044631811</v>
      </c>
      <c r="BC2413" s="259">
        <f t="shared" si="595"/>
        <v>3.1015919563684435E-4</v>
      </c>
      <c r="BD2413" s="259" t="str">
        <f t="shared" si="592"/>
        <v/>
      </c>
      <c r="BE2413" s="254" t="str">
        <f t="shared" si="593"/>
        <v/>
      </c>
    </row>
    <row r="2414" spans="1:57" ht="20.100000000000001" customHeight="1" x14ac:dyDescent="0.25">
      <c r="A2414" s="247">
        <v>1653</v>
      </c>
      <c r="B2414" s="247">
        <f>$B$755+(A2414*$B$758)</f>
        <v>6278.6387412948661</v>
      </c>
      <c r="C2414" s="247">
        <f>_xlfn.NORM.DIST($B2414,$B$752,$B$753,0)</f>
        <v>5.4767275553081469E-6</v>
      </c>
      <c r="D2414" s="247">
        <f>_xlfn.NORM.DIST($B2414,$B$752,$B$753,1)</f>
        <v>0.99549928729326309</v>
      </c>
      <c r="E2414" s="247">
        <f>IF(OR(D2414&lt;$F$757,D2414&gt;$F$758),C2414,"")</f>
        <v>5.4767275553081469E-6</v>
      </c>
      <c r="F2414" s="247" t="str">
        <f>IF(AND(D2414&gt;$F$757,D2414&lt;$F$758),C2414,"")</f>
        <v/>
      </c>
      <c r="G2414" s="247" t="str">
        <f>IF(C2414=MAX($C$761:$C$2761),C2414,"")</f>
        <v/>
      </c>
      <c r="H2414" s="247">
        <f>_xlfn.NORM.DIST(B2414,$F$753,$F$754,0)</f>
        <v>0</v>
      </c>
      <c r="I2414" s="247">
        <f>IF(H2414=MAX($H$761:$H$2761),C2414,"")</f>
        <v>5.4767275553081469E-6</v>
      </c>
      <c r="J2414" s="247" t="str">
        <f>IF(I2414=MIN($I$761:$I$2761),I2414,"")</f>
        <v/>
      </c>
      <c r="K2414" s="247"/>
      <c r="L2414" s="247"/>
      <c r="M2414" s="247"/>
      <c r="N2414" s="247"/>
      <c r="O2414" s="247">
        <v>1653</v>
      </c>
      <c r="P2414" s="247">
        <f>$P$755+(O2414*$P$758)</f>
        <v>365.89096070195762</v>
      </c>
      <c r="Q2414" s="247">
        <f>_xlfn.NORM.DIST(P2414,P$752,P$753,0)</f>
        <v>9.3979894278626035E-5</v>
      </c>
      <c r="R2414" s="247">
        <f>_xlfn.NORM.DIST(P2414,P$752,P$753,1)</f>
        <v>0.99549928729326309</v>
      </c>
      <c r="S2414" s="253">
        <f>IF(OR(R2414&lt;$T$757,R2414&gt;$T$758),Q2414,"")</f>
        <v>9.3979894278626035E-5</v>
      </c>
      <c r="T2414" s="253" t="str">
        <f>IF(AND(R2414&gt;$T$757,R2414&lt;$T$758),Q2414,"")</f>
        <v/>
      </c>
      <c r="U2414" s="253" t="str">
        <f>IF(Q2414=MAX($Q$761:$Q$2761),Q2414,"")</f>
        <v/>
      </c>
      <c r="V2414" s="253">
        <f>_xlfn.NORM.DIST(P2414,$T$753,$T$754,0)</f>
        <v>1.3401454036133636E-101</v>
      </c>
      <c r="W2414" s="253" t="str">
        <f>IF(V2414=MAX($V$761:$V$2761),Q2414,"")</f>
        <v/>
      </c>
      <c r="X2414" s="253" t="str">
        <f t="shared" si="596"/>
        <v/>
      </c>
      <c r="AB2414" s="253">
        <v>1653</v>
      </c>
      <c r="AC2414" s="253">
        <f t="shared" si="612"/>
        <v>566.1910770784948</v>
      </c>
      <c r="AD2414" s="253">
        <f t="shared" si="597"/>
        <v>6.0732843021310346E-5</v>
      </c>
      <c r="AE2414" s="253">
        <f t="shared" si="598"/>
        <v>0.99549928729326309</v>
      </c>
      <c r="AF2414" s="253">
        <f>IF(OR(AE2414&lt;$T$757,AE2414&gt;$T$758),AD2414,"")</f>
        <v>6.0732843021310346E-5</v>
      </c>
      <c r="AG2414" s="253" t="str">
        <f t="shared" si="599"/>
        <v/>
      </c>
      <c r="AH2414" s="253" t="str">
        <f t="shared" si="600"/>
        <v/>
      </c>
      <c r="AI2414" s="253">
        <f t="shared" si="601"/>
        <v>1.1137547805090766E-7</v>
      </c>
      <c r="AJ2414" s="253" t="str">
        <f t="shared" si="602"/>
        <v/>
      </c>
      <c r="AK2414" s="253" t="str">
        <f t="shared" si="603"/>
        <v/>
      </c>
      <c r="AO2414" s="253">
        <v>1653</v>
      </c>
      <c r="AP2414" s="253">
        <f t="shared" si="604"/>
        <v>3337.9808041672322</v>
      </c>
      <c r="AQ2414" s="253">
        <f t="shared" si="605"/>
        <v>1.0301555287959089E-5</v>
      </c>
      <c r="AR2414" s="253">
        <f t="shared" si="606"/>
        <v>0.99549928729326309</v>
      </c>
      <c r="AS2414" s="253">
        <f>IF(OR(AR2414&lt;$T$757,AR2414&gt;$T$758),AQ2414,"")</f>
        <v>1.0301555287959089E-5</v>
      </c>
      <c r="AT2414" s="253" t="str">
        <f t="shared" si="607"/>
        <v/>
      </c>
      <c r="AU2414" s="253" t="str">
        <f t="shared" si="608"/>
        <v/>
      </c>
      <c r="AV2414" s="253">
        <f t="shared" si="609"/>
        <v>0</v>
      </c>
      <c r="AW2414" s="253">
        <f t="shared" si="610"/>
        <v>1.0301555287959089E-5</v>
      </c>
      <c r="AX2414" s="253" t="str">
        <f t="shared" si="611"/>
        <v/>
      </c>
      <c r="AZ2414" s="259"/>
      <c r="BA2414" s="259">
        <f>BA2413+$BD$753</f>
        <v>10.611199999999876</v>
      </c>
      <c r="BB2414" s="274">
        <f t="shared" si="594"/>
        <v>0.15650035125068126</v>
      </c>
      <c r="BC2414" s="259">
        <f t="shared" si="595"/>
        <v>3.0963480076470762E-4</v>
      </c>
      <c r="BD2414" s="259" t="str">
        <f t="shared" si="592"/>
        <v/>
      </c>
      <c r="BE2414" s="254" t="str">
        <f t="shared" si="593"/>
        <v/>
      </c>
    </row>
    <row r="2415" spans="1:57" ht="20.100000000000001" customHeight="1" x14ac:dyDescent="0.25">
      <c r="A2415" s="247">
        <v>1654</v>
      </c>
      <c r="B2415" s="247">
        <f>$B$755+(A2415*$B$758)</f>
        <v>6288.2538082800038</v>
      </c>
      <c r="C2415" s="247">
        <f>_xlfn.NORM.DIST($B2415,$B$752,$B$753,0)</f>
        <v>5.4197612309336179E-6</v>
      </c>
      <c r="D2415" s="247">
        <f>_xlfn.NORM.DIST($B2415,$B$752,$B$753,1)</f>
        <v>0.99555167212064166</v>
      </c>
      <c r="E2415" s="247">
        <f>IF(OR(D2415&lt;$F$757,D2415&gt;$F$758),C2415,"")</f>
        <v>5.4197612309336179E-6</v>
      </c>
      <c r="F2415" s="247" t="str">
        <f>IF(AND(D2415&gt;$F$757,D2415&lt;$F$758),C2415,"")</f>
        <v/>
      </c>
      <c r="G2415" s="247" t="str">
        <f>IF(C2415=MAX($C$761:$C$2761),C2415,"")</f>
        <v/>
      </c>
      <c r="H2415" s="247">
        <f>_xlfn.NORM.DIST(B2415,$F$753,$F$754,0)</f>
        <v>0</v>
      </c>
      <c r="I2415" s="247">
        <f>IF(H2415=MAX($H$761:$H$2761),C2415,"")</f>
        <v>5.4197612309336179E-6</v>
      </c>
      <c r="J2415" s="247" t="str">
        <f>IF(I2415=MIN($I$761:$I$2761),I2415,"")</f>
        <v/>
      </c>
      <c r="K2415" s="247"/>
      <c r="L2415" s="247"/>
      <c r="M2415" s="247"/>
      <c r="N2415" s="247"/>
      <c r="O2415" s="247">
        <v>1654</v>
      </c>
      <c r="P2415" s="247">
        <f>$P$755+(O2415*$P$758)</f>
        <v>366.45128376581977</v>
      </c>
      <c r="Q2415" s="247">
        <f>_xlfn.NORM.DIST(P2415,P$752,P$753,0)</f>
        <v>9.3002359959437232E-5</v>
      </c>
      <c r="R2415" s="247">
        <f>_xlfn.NORM.DIST(P2415,P$752,P$753,1)</f>
        <v>0.99555167212064166</v>
      </c>
      <c r="S2415" s="253">
        <f>IF(OR(R2415&lt;$T$757,R2415&gt;$T$758),Q2415,"")</f>
        <v>9.3002359959437232E-5</v>
      </c>
      <c r="T2415" s="253" t="str">
        <f>IF(AND(R2415&gt;$T$757,R2415&lt;$T$758),Q2415,"")</f>
        <v/>
      </c>
      <c r="U2415" s="253" t="str">
        <f>IF(Q2415=MAX($Q$761:$Q$2761),Q2415,"")</f>
        <v/>
      </c>
      <c r="V2415" s="253">
        <f>_xlfn.NORM.DIST(P2415,$T$753,$T$754,0)</f>
        <v>1.2307852516869832E-101</v>
      </c>
      <c r="W2415" s="253" t="str">
        <f>IF(V2415=MAX($V$761:$V$2761),Q2415,"")</f>
        <v/>
      </c>
      <c r="X2415" s="253" t="str">
        <f t="shared" si="596"/>
        <v/>
      </c>
      <c r="AB2415" s="253">
        <v>1654</v>
      </c>
      <c r="AC2415" s="253">
        <f t="shared" si="612"/>
        <v>567.05813845227499</v>
      </c>
      <c r="AD2415" s="253">
        <f t="shared" si="597"/>
        <v>6.0101128772098581E-5</v>
      </c>
      <c r="AE2415" s="253">
        <f t="shared" si="598"/>
        <v>0.99555167212064166</v>
      </c>
      <c r="AF2415" s="253">
        <f>IF(OR(AE2415&lt;$T$757,AE2415&gt;$T$758),AD2415,"")</f>
        <v>6.0101128772098581E-5</v>
      </c>
      <c r="AG2415" s="253" t="str">
        <f t="shared" si="599"/>
        <v/>
      </c>
      <c r="AH2415" s="253" t="str">
        <f t="shared" si="600"/>
        <v/>
      </c>
      <c r="AI2415" s="253">
        <f t="shared" si="601"/>
        <v>1.094283024118749E-7</v>
      </c>
      <c r="AJ2415" s="253" t="str">
        <f t="shared" si="602"/>
        <v/>
      </c>
      <c r="AK2415" s="253" t="str">
        <f t="shared" si="603"/>
        <v/>
      </c>
      <c r="AO2415" s="253">
        <v>1654</v>
      </c>
      <c r="AP2415" s="253">
        <f t="shared" si="604"/>
        <v>3343.0925665013319</v>
      </c>
      <c r="AQ2415" s="253">
        <f t="shared" si="605"/>
        <v>1.0194403392202072E-5</v>
      </c>
      <c r="AR2415" s="253">
        <f t="shared" si="606"/>
        <v>0.99555167212064166</v>
      </c>
      <c r="AS2415" s="253">
        <f>IF(OR(AR2415&lt;$T$757,AR2415&gt;$T$758),AQ2415,"")</f>
        <v>1.0194403392202072E-5</v>
      </c>
      <c r="AT2415" s="253" t="str">
        <f t="shared" si="607"/>
        <v/>
      </c>
      <c r="AU2415" s="253" t="str">
        <f t="shared" si="608"/>
        <v/>
      </c>
      <c r="AV2415" s="253">
        <f t="shared" si="609"/>
        <v>0</v>
      </c>
      <c r="AW2415" s="253">
        <f t="shared" si="610"/>
        <v>1.0194403392202072E-5</v>
      </c>
      <c r="AX2415" s="253" t="str">
        <f t="shared" si="611"/>
        <v/>
      </c>
      <c r="AZ2415" s="259"/>
      <c r="BA2415" s="259">
        <f>BA2414+$BD$753</f>
        <v>10.617599999999875</v>
      </c>
      <c r="BB2415" s="274">
        <f t="shared" si="594"/>
        <v>0.15619071644991656</v>
      </c>
      <c r="BC2415" s="259">
        <f t="shared" si="595"/>
        <v>3.0911101155536858E-4</v>
      </c>
      <c r="BD2415" s="259" t="str">
        <f t="shared" si="592"/>
        <v/>
      </c>
      <c r="BE2415" s="254" t="str">
        <f t="shared" si="593"/>
        <v/>
      </c>
    </row>
    <row r="2416" spans="1:57" ht="20.100000000000001" customHeight="1" x14ac:dyDescent="0.25">
      <c r="A2416" s="247">
        <v>1655</v>
      </c>
      <c r="B2416" s="247">
        <f>$B$755+(A2416*$B$758)</f>
        <v>6297.8688752651415</v>
      </c>
      <c r="C2416" s="247">
        <f>_xlfn.NORM.DIST($B2416,$B$752,$B$753,0)</f>
        <v>5.3633016297538685E-6</v>
      </c>
      <c r="D2416" s="247">
        <f>_xlfn.NORM.DIST($B2416,$B$752,$B$753,1)</f>
        <v>0.99560351165187866</v>
      </c>
      <c r="E2416" s="247">
        <f>IF(OR(D2416&lt;$F$757,D2416&gt;$F$758),C2416,"")</f>
        <v>5.3633016297538685E-6</v>
      </c>
      <c r="F2416" s="247" t="str">
        <f>IF(AND(D2416&gt;$F$757,D2416&lt;$F$758),C2416,"")</f>
        <v/>
      </c>
      <c r="G2416" s="247" t="str">
        <f>IF(C2416=MAX($C$761:$C$2761),C2416,"")</f>
        <v/>
      </c>
      <c r="H2416" s="247">
        <f>_xlfn.NORM.DIST(B2416,$F$753,$F$754,0)</f>
        <v>0</v>
      </c>
      <c r="I2416" s="247">
        <f>IF(H2416=MAX($H$761:$H$2761),C2416,"")</f>
        <v>5.3633016297538685E-6</v>
      </c>
      <c r="J2416" s="247" t="str">
        <f>IF(I2416=MIN($I$761:$I$2761),I2416,"")</f>
        <v/>
      </c>
      <c r="K2416" s="247"/>
      <c r="L2416" s="247"/>
      <c r="M2416" s="247"/>
      <c r="N2416" s="247"/>
      <c r="O2416" s="247">
        <v>1655</v>
      </c>
      <c r="P2416" s="247">
        <f>$P$755+(O2416*$P$758)</f>
        <v>367.01160682968191</v>
      </c>
      <c r="Q2416" s="247">
        <f>_xlfn.NORM.DIST(P2416,P$752,P$753,0)</f>
        <v>9.2033520940825909E-5</v>
      </c>
      <c r="R2416" s="247">
        <f>_xlfn.NORM.DIST(P2416,P$752,P$753,1)</f>
        <v>0.99560351165187866</v>
      </c>
      <c r="S2416" s="253">
        <f>IF(OR(R2416&lt;$T$757,R2416&gt;$T$758),Q2416,"")</f>
        <v>9.2033520940825909E-5</v>
      </c>
      <c r="T2416" s="253" t="str">
        <f>IF(AND(R2416&gt;$T$757,R2416&lt;$T$758),Q2416,"")</f>
        <v/>
      </c>
      <c r="U2416" s="253" t="str">
        <f>IF(Q2416=MAX($Q$761:$Q$2761),Q2416,"")</f>
        <v/>
      </c>
      <c r="V2416" s="253">
        <f>_xlfn.NORM.DIST(P2416,$T$753,$T$754,0)</f>
        <v>1.1303311525468755E-101</v>
      </c>
      <c r="W2416" s="253" t="str">
        <f>IF(V2416=MAX($V$761:$V$2761),Q2416,"")</f>
        <v/>
      </c>
      <c r="X2416" s="253" t="str">
        <f t="shared" si="596"/>
        <v/>
      </c>
      <c r="AB2416" s="253">
        <v>1655</v>
      </c>
      <c r="AC2416" s="253">
        <f t="shared" si="612"/>
        <v>567.92519982605518</v>
      </c>
      <c r="AD2416" s="253">
        <f t="shared" si="597"/>
        <v>5.9475033706958424E-5</v>
      </c>
      <c r="AE2416" s="253">
        <f t="shared" si="598"/>
        <v>0.99560351165187866</v>
      </c>
      <c r="AF2416" s="253">
        <f>IF(OR(AE2416&lt;$T$757,AE2416&gt;$T$758),AD2416,"")</f>
        <v>5.9475033706958424E-5</v>
      </c>
      <c r="AG2416" s="253" t="str">
        <f t="shared" si="599"/>
        <v/>
      </c>
      <c r="AH2416" s="253" t="str">
        <f t="shared" si="600"/>
        <v/>
      </c>
      <c r="AI2416" s="253">
        <f t="shared" si="601"/>
        <v>1.0751344898335946E-7</v>
      </c>
      <c r="AJ2416" s="253" t="str">
        <f t="shared" si="602"/>
        <v/>
      </c>
      <c r="AK2416" s="253" t="str">
        <f t="shared" si="603"/>
        <v/>
      </c>
      <c r="AO2416" s="253">
        <v>1655</v>
      </c>
      <c r="AP2416" s="253">
        <f t="shared" si="604"/>
        <v>3348.2043288354316</v>
      </c>
      <c r="AQ2416" s="253">
        <f t="shared" si="605"/>
        <v>1.0088204627115505E-5</v>
      </c>
      <c r="AR2416" s="253">
        <f t="shared" si="606"/>
        <v>0.99560351165187866</v>
      </c>
      <c r="AS2416" s="253">
        <f>IF(OR(AR2416&lt;$T$757,AR2416&gt;$T$758),AQ2416,"")</f>
        <v>1.0088204627115505E-5</v>
      </c>
      <c r="AT2416" s="253" t="str">
        <f t="shared" si="607"/>
        <v/>
      </c>
      <c r="AU2416" s="253" t="str">
        <f t="shared" si="608"/>
        <v/>
      </c>
      <c r="AV2416" s="253">
        <f t="shared" si="609"/>
        <v>0</v>
      </c>
      <c r="AW2416" s="253">
        <f t="shared" si="610"/>
        <v>1.0088204627115505E-5</v>
      </c>
      <c r="AX2416" s="253" t="str">
        <f t="shared" si="611"/>
        <v/>
      </c>
      <c r="AZ2416" s="259"/>
      <c r="BA2416" s="259">
        <f>BA2415+$BD$753</f>
        <v>10.623999999999874</v>
      </c>
      <c r="BB2416" s="274">
        <f t="shared" si="594"/>
        <v>0.15588160543836119</v>
      </c>
      <c r="BC2416" s="259">
        <f t="shared" si="595"/>
        <v>3.0858782827289377E-4</v>
      </c>
      <c r="BD2416" s="259" t="str">
        <f t="shared" si="592"/>
        <v/>
      </c>
      <c r="BE2416" s="254" t="str">
        <f t="shared" si="593"/>
        <v/>
      </c>
    </row>
    <row r="2417" spans="1:57" ht="20.100000000000001" customHeight="1" x14ac:dyDescent="0.25">
      <c r="A2417" s="247">
        <v>1656</v>
      </c>
      <c r="B2417" s="247">
        <f>$B$755+(A2417*$B$758)</f>
        <v>6307.4839422502773</v>
      </c>
      <c r="C2417" s="247">
        <f>_xlfn.NORM.DIST($B2417,$B$752,$B$753,0)</f>
        <v>5.3073452703335236E-6</v>
      </c>
      <c r="D2417" s="247">
        <f>_xlfn.NORM.DIST($B2417,$B$752,$B$753,1)</f>
        <v>0.99565481074240458</v>
      </c>
      <c r="E2417" s="247">
        <f>IF(OR(D2417&lt;$F$757,D2417&gt;$F$758),C2417,"")</f>
        <v>5.3073452703335236E-6</v>
      </c>
      <c r="F2417" s="247" t="str">
        <f>IF(AND(D2417&gt;$F$757,D2417&lt;$F$758),C2417,"")</f>
        <v/>
      </c>
      <c r="G2417" s="247" t="str">
        <f>IF(C2417=MAX($C$761:$C$2761),C2417,"")</f>
        <v/>
      </c>
      <c r="H2417" s="247">
        <f>_xlfn.NORM.DIST(B2417,$F$753,$F$754,0)</f>
        <v>0</v>
      </c>
      <c r="I2417" s="247">
        <f>IF(H2417=MAX($H$761:$H$2761),C2417,"")</f>
        <v>5.3073452703335236E-6</v>
      </c>
      <c r="J2417" s="247" t="str">
        <f>IF(I2417=MIN($I$761:$I$2761),I2417,"")</f>
        <v/>
      </c>
      <c r="K2417" s="247"/>
      <c r="L2417" s="247"/>
      <c r="M2417" s="247"/>
      <c r="N2417" s="247"/>
      <c r="O2417" s="247">
        <v>1656</v>
      </c>
      <c r="P2417" s="247">
        <f>$P$755+(O2417*$P$758)</f>
        <v>367.57192989354394</v>
      </c>
      <c r="Q2417" s="247">
        <f>_xlfn.NORM.DIST(P2417,P$752,P$753,0)</f>
        <v>9.1073317481837979E-5</v>
      </c>
      <c r="R2417" s="247">
        <f>_xlfn.NORM.DIST(P2417,P$752,P$753,1)</f>
        <v>0.99565481074240458</v>
      </c>
      <c r="S2417" s="253">
        <f>IF(OR(R2417&lt;$T$757,R2417&gt;$T$758),Q2417,"")</f>
        <v>9.1073317481837979E-5</v>
      </c>
      <c r="T2417" s="253" t="str">
        <f>IF(AND(R2417&gt;$T$757,R2417&lt;$T$758),Q2417,"")</f>
        <v/>
      </c>
      <c r="U2417" s="253" t="str">
        <f>IF(Q2417=MAX($Q$761:$Q$2761),Q2417,"")</f>
        <v/>
      </c>
      <c r="V2417" s="253">
        <f>_xlfn.NORM.DIST(P2417,$T$753,$T$754,0)</f>
        <v>1.0380592962535026E-101</v>
      </c>
      <c r="W2417" s="253" t="str">
        <f>IF(V2417=MAX($V$761:$V$2761),Q2417,"")</f>
        <v/>
      </c>
      <c r="X2417" s="253" t="str">
        <f t="shared" si="596"/>
        <v/>
      </c>
      <c r="AB2417" s="253">
        <v>1656</v>
      </c>
      <c r="AC2417" s="253">
        <f t="shared" si="612"/>
        <v>568.79226119983559</v>
      </c>
      <c r="AD2417" s="253">
        <f t="shared" si="597"/>
        <v>5.8854519219355833E-5</v>
      </c>
      <c r="AE2417" s="253">
        <f t="shared" si="598"/>
        <v>0.99565481074240458</v>
      </c>
      <c r="AF2417" s="253">
        <f>IF(OR(AE2417&lt;$T$757,AE2417&gt;$T$758),AD2417,"")</f>
        <v>5.8854519219355833E-5</v>
      </c>
      <c r="AG2417" s="253" t="str">
        <f t="shared" si="599"/>
        <v/>
      </c>
      <c r="AH2417" s="253" t="str">
        <f t="shared" si="600"/>
        <v/>
      </c>
      <c r="AI2417" s="253">
        <f t="shared" si="601"/>
        <v>1.0563041290728501E-7</v>
      </c>
      <c r="AJ2417" s="253" t="str">
        <f t="shared" si="602"/>
        <v/>
      </c>
      <c r="AK2417" s="253" t="str">
        <f t="shared" si="603"/>
        <v/>
      </c>
      <c r="AO2417" s="253">
        <v>1656</v>
      </c>
      <c r="AP2417" s="253">
        <f t="shared" si="604"/>
        <v>3353.3160911695313</v>
      </c>
      <c r="AQ2417" s="253">
        <f t="shared" si="605"/>
        <v>9.9829524442270165E-6</v>
      </c>
      <c r="AR2417" s="253">
        <f t="shared" si="606"/>
        <v>0.99565481074240458</v>
      </c>
      <c r="AS2417" s="253">
        <f>IF(OR(AR2417&lt;$T$757,AR2417&gt;$T$758),AQ2417,"")</f>
        <v>9.9829524442270165E-6</v>
      </c>
      <c r="AT2417" s="253" t="str">
        <f t="shared" si="607"/>
        <v/>
      </c>
      <c r="AU2417" s="253" t="str">
        <f t="shared" si="608"/>
        <v/>
      </c>
      <c r="AV2417" s="253">
        <f t="shared" si="609"/>
        <v>0</v>
      </c>
      <c r="AW2417" s="253">
        <f t="shared" si="610"/>
        <v>9.9829524442270165E-6</v>
      </c>
      <c r="AX2417" s="253" t="str">
        <f t="shared" si="611"/>
        <v/>
      </c>
      <c r="AZ2417" s="259"/>
      <c r="BA2417" s="259">
        <f>BA2416+$BD$753</f>
        <v>10.630399999999874</v>
      </c>
      <c r="BB2417" s="274">
        <f t="shared" si="594"/>
        <v>0.15557301761008829</v>
      </c>
      <c r="BC2417" s="259">
        <f t="shared" si="595"/>
        <v>3.0806525117785255E-4</v>
      </c>
      <c r="BD2417" s="259" t="str">
        <f t="shared" si="592"/>
        <v/>
      </c>
      <c r="BE2417" s="254" t="str">
        <f t="shared" si="593"/>
        <v/>
      </c>
    </row>
    <row r="2418" spans="1:57" ht="20.100000000000001" customHeight="1" x14ac:dyDescent="0.25">
      <c r="A2418" s="247">
        <v>1657</v>
      </c>
      <c r="B2418" s="247">
        <f>$B$755+(A2418*$B$758)</f>
        <v>6317.099009235415</v>
      </c>
      <c r="C2418" s="247">
        <f>_xlfn.NORM.DIST($B2418,$B$752,$B$753,0)</f>
        <v>5.2518886835027007E-6</v>
      </c>
      <c r="D2418" s="247">
        <f>_xlfn.NORM.DIST($B2418,$B$752,$B$753,1)</f>
        <v>0.99570557421423467</v>
      </c>
      <c r="E2418" s="247">
        <f>IF(OR(D2418&lt;$F$757,D2418&gt;$F$758),C2418,"")</f>
        <v>5.2518886835027007E-6</v>
      </c>
      <c r="F2418" s="247" t="str">
        <f>IF(AND(D2418&gt;$F$757,D2418&lt;$F$758),C2418,"")</f>
        <v/>
      </c>
      <c r="G2418" s="247" t="str">
        <f>IF(C2418=MAX($C$761:$C$2761),C2418,"")</f>
        <v/>
      </c>
      <c r="H2418" s="247">
        <f>_xlfn.NORM.DIST(B2418,$F$753,$F$754,0)</f>
        <v>0</v>
      </c>
      <c r="I2418" s="247">
        <f>IF(H2418=MAX($H$761:$H$2761),C2418,"")</f>
        <v>5.2518886835027007E-6</v>
      </c>
      <c r="J2418" s="247" t="str">
        <f>IF(I2418=MIN($I$761:$I$2761),I2418,"")</f>
        <v/>
      </c>
      <c r="K2418" s="247"/>
      <c r="L2418" s="247"/>
      <c r="M2418" s="247"/>
      <c r="N2418" s="247"/>
      <c r="O2418" s="247">
        <v>1657</v>
      </c>
      <c r="P2418" s="247">
        <f>$P$755+(O2418*$P$758)</f>
        <v>368.13225295740608</v>
      </c>
      <c r="Q2418" s="247">
        <f>_xlfn.NORM.DIST(P2418,P$752,P$753,0)</f>
        <v>9.0121690051993736E-5</v>
      </c>
      <c r="R2418" s="247">
        <f>_xlfn.NORM.DIST(P2418,P$752,P$753,1)</f>
        <v>0.99570557421423467</v>
      </c>
      <c r="S2418" s="253">
        <f>IF(OR(R2418&lt;$T$757,R2418&gt;$T$758),Q2418,"")</f>
        <v>9.0121690051993736E-5</v>
      </c>
      <c r="T2418" s="253" t="str">
        <f>IF(AND(R2418&gt;$T$757,R2418&lt;$T$758),Q2418,"")</f>
        <v/>
      </c>
      <c r="U2418" s="253" t="str">
        <f>IF(Q2418=MAX($Q$761:$Q$2761),Q2418,"")</f>
        <v/>
      </c>
      <c r="V2418" s="253">
        <f>_xlfn.NORM.DIST(P2418,$T$753,$T$754,0)</f>
        <v>9.5330457731307022E-102</v>
      </c>
      <c r="W2418" s="253" t="str">
        <f>IF(V2418=MAX($V$761:$V$2761),Q2418,"")</f>
        <v/>
      </c>
      <c r="X2418" s="253" t="str">
        <f t="shared" si="596"/>
        <v/>
      </c>
      <c r="AB2418" s="253">
        <v>1657</v>
      </c>
      <c r="AC2418" s="253">
        <f t="shared" si="612"/>
        <v>569.65932257361578</v>
      </c>
      <c r="AD2418" s="253">
        <f t="shared" si="597"/>
        <v>5.8239546838772502E-5</v>
      </c>
      <c r="AE2418" s="253">
        <f t="shared" si="598"/>
        <v>0.99570557421423467</v>
      </c>
      <c r="AF2418" s="253">
        <f>IF(OR(AE2418&lt;$T$757,AE2418&gt;$T$758),AD2418,"")</f>
        <v>5.8239546838772502E-5</v>
      </c>
      <c r="AG2418" s="253" t="str">
        <f t="shared" si="599"/>
        <v/>
      </c>
      <c r="AH2418" s="253" t="str">
        <f t="shared" si="600"/>
        <v/>
      </c>
      <c r="AI2418" s="253">
        <f t="shared" si="601"/>
        <v>1.0377869665005913E-7</v>
      </c>
      <c r="AJ2418" s="253" t="str">
        <f t="shared" si="602"/>
        <v/>
      </c>
      <c r="AK2418" s="253" t="str">
        <f t="shared" si="603"/>
        <v/>
      </c>
      <c r="AO2418" s="253">
        <v>1657</v>
      </c>
      <c r="AP2418" s="253">
        <f t="shared" si="604"/>
        <v>3358.427853503631</v>
      </c>
      <c r="AQ2418" s="253">
        <f t="shared" si="605"/>
        <v>9.8786403181353157E-6</v>
      </c>
      <c r="AR2418" s="253">
        <f t="shared" si="606"/>
        <v>0.99570557421423467</v>
      </c>
      <c r="AS2418" s="253">
        <f>IF(OR(AR2418&lt;$T$757,AR2418&gt;$T$758),AQ2418,"")</f>
        <v>9.8786403181353157E-6</v>
      </c>
      <c r="AT2418" s="253" t="str">
        <f t="shared" si="607"/>
        <v/>
      </c>
      <c r="AU2418" s="253" t="str">
        <f t="shared" si="608"/>
        <v/>
      </c>
      <c r="AV2418" s="253">
        <f t="shared" si="609"/>
        <v>0</v>
      </c>
      <c r="AW2418" s="253">
        <f t="shared" si="610"/>
        <v>9.8786403181353157E-6</v>
      </c>
      <c r="AX2418" s="253" t="str">
        <f t="shared" si="611"/>
        <v/>
      </c>
      <c r="AZ2418" s="259"/>
      <c r="BA2418" s="259">
        <f>BA2417+$BD$753</f>
        <v>10.636799999999873</v>
      </c>
      <c r="BB2418" s="274">
        <f t="shared" si="594"/>
        <v>0.15526495235891044</v>
      </c>
      <c r="BC2418" s="259">
        <f t="shared" si="595"/>
        <v>3.0754328052626234E-4</v>
      </c>
      <c r="BD2418" s="259" t="str">
        <f t="shared" si="592"/>
        <v/>
      </c>
      <c r="BE2418" s="254" t="str">
        <f t="shared" si="593"/>
        <v/>
      </c>
    </row>
    <row r="2419" spans="1:57" ht="20.100000000000001" customHeight="1" x14ac:dyDescent="0.25">
      <c r="A2419" s="247">
        <v>1658</v>
      </c>
      <c r="B2419" s="247">
        <f>$B$755+(A2419*$B$758)</f>
        <v>6326.7140762205527</v>
      </c>
      <c r="C2419" s="247">
        <f>_xlfn.NORM.DIST($B2419,$B$752,$B$753,0)</f>
        <v>5.1969284124499857E-6</v>
      </c>
      <c r="D2419" s="247">
        <f>_xlfn.NORM.DIST($B2419,$B$752,$B$753,1)</f>
        <v>0.99575580685608711</v>
      </c>
      <c r="E2419" s="247">
        <f>IF(OR(D2419&lt;$F$757,D2419&gt;$F$758),C2419,"")</f>
        <v>5.1969284124499857E-6</v>
      </c>
      <c r="F2419" s="247" t="str">
        <f>IF(AND(D2419&gt;$F$757,D2419&lt;$F$758),C2419,"")</f>
        <v/>
      </c>
      <c r="G2419" s="247" t="str">
        <f>IF(C2419=MAX($C$761:$C$2761),C2419,"")</f>
        <v/>
      </c>
      <c r="H2419" s="247">
        <f>_xlfn.NORM.DIST(B2419,$F$753,$F$754,0)</f>
        <v>0</v>
      </c>
      <c r="I2419" s="247">
        <f>IF(H2419=MAX($H$761:$H$2761),C2419,"")</f>
        <v>5.1969284124499857E-6</v>
      </c>
      <c r="J2419" s="247" t="str">
        <f>IF(I2419=MIN($I$761:$I$2761),I2419,"")</f>
        <v/>
      </c>
      <c r="K2419" s="247"/>
      <c r="L2419" s="247"/>
      <c r="M2419" s="247"/>
      <c r="N2419" s="247"/>
      <c r="O2419" s="247">
        <v>1658</v>
      </c>
      <c r="P2419" s="247">
        <f>$P$755+(O2419*$P$758)</f>
        <v>368.69257602126822</v>
      </c>
      <c r="Q2419" s="247">
        <f>_xlfn.NORM.DIST(P2419,P$752,P$753,0)</f>
        <v>8.9178579332883335E-5</v>
      </c>
      <c r="R2419" s="247">
        <f>_xlfn.NORM.DIST(P2419,P$752,P$753,1)</f>
        <v>0.99575580685608722</v>
      </c>
      <c r="S2419" s="253">
        <f>IF(OR(R2419&lt;$T$757,R2419&gt;$T$758),Q2419,"")</f>
        <v>8.9178579332883335E-5</v>
      </c>
      <c r="T2419" s="253" t="str">
        <f>IF(AND(R2419&gt;$T$757,R2419&lt;$T$758),Q2419,"")</f>
        <v/>
      </c>
      <c r="U2419" s="253" t="str">
        <f>IF(Q2419=MAX($Q$761:$Q$2761),Q2419,"")</f>
        <v/>
      </c>
      <c r="V2419" s="253">
        <f>_xlfn.NORM.DIST(P2419,$T$753,$T$754,0)</f>
        <v>8.7545584331115113E-102</v>
      </c>
      <c r="W2419" s="253" t="str">
        <f>IF(V2419=MAX($V$761:$V$2761),Q2419,"")</f>
        <v/>
      </c>
      <c r="X2419" s="253" t="str">
        <f t="shared" si="596"/>
        <v/>
      </c>
      <c r="AB2419" s="253">
        <v>1658</v>
      </c>
      <c r="AC2419" s="253">
        <f t="shared" si="612"/>
        <v>570.52638394739597</v>
      </c>
      <c r="AD2419" s="253">
        <f t="shared" si="597"/>
        <v>5.7630078231735884E-5</v>
      </c>
      <c r="AE2419" s="253">
        <f t="shared" si="598"/>
        <v>0.99575580685608711</v>
      </c>
      <c r="AF2419" s="253">
        <f>IF(OR(AE2419&lt;$T$757,AE2419&gt;$T$758),AD2419,"")</f>
        <v>5.7630078231735884E-5</v>
      </c>
      <c r="AG2419" s="253" t="str">
        <f t="shared" si="599"/>
        <v/>
      </c>
      <c r="AH2419" s="253" t="str">
        <f t="shared" si="600"/>
        <v/>
      </c>
      <c r="AI2419" s="253">
        <f t="shared" si="601"/>
        <v>1.0195780990585043E-7</v>
      </c>
      <c r="AJ2419" s="253" t="str">
        <f t="shared" si="602"/>
        <v/>
      </c>
      <c r="AK2419" s="253" t="str">
        <f t="shared" si="603"/>
        <v/>
      </c>
      <c r="AO2419" s="253">
        <v>1658</v>
      </c>
      <c r="AP2419" s="253">
        <f t="shared" si="604"/>
        <v>3363.5396158377325</v>
      </c>
      <c r="AQ2419" s="253">
        <f t="shared" si="605"/>
        <v>9.7752617466848941E-6</v>
      </c>
      <c r="AR2419" s="253">
        <f t="shared" si="606"/>
        <v>0.99575580685608722</v>
      </c>
      <c r="AS2419" s="253">
        <f>IF(OR(AR2419&lt;$T$757,AR2419&gt;$T$758),AQ2419,"")</f>
        <v>9.7752617466848941E-6</v>
      </c>
      <c r="AT2419" s="253" t="str">
        <f t="shared" si="607"/>
        <v/>
      </c>
      <c r="AU2419" s="253" t="str">
        <f t="shared" si="608"/>
        <v/>
      </c>
      <c r="AV2419" s="253">
        <f t="shared" si="609"/>
        <v>0</v>
      </c>
      <c r="AW2419" s="253">
        <f t="shared" si="610"/>
        <v>9.7752617466848941E-6</v>
      </c>
      <c r="AX2419" s="253" t="str">
        <f t="shared" si="611"/>
        <v/>
      </c>
      <c r="AZ2419" s="259"/>
      <c r="BA2419" s="259">
        <f>BA2418+$BD$753</f>
        <v>10.643199999999872</v>
      </c>
      <c r="BB2419" s="274">
        <f t="shared" si="594"/>
        <v>0.15495740907838418</v>
      </c>
      <c r="BC2419" s="259">
        <f t="shared" si="595"/>
        <v>3.0702191656914457E-4</v>
      </c>
      <c r="BD2419" s="259" t="str">
        <f t="shared" si="592"/>
        <v/>
      </c>
      <c r="BE2419" s="254" t="str">
        <f t="shared" si="593"/>
        <v/>
      </c>
    </row>
    <row r="2420" spans="1:57" ht="20.100000000000001" customHeight="1" x14ac:dyDescent="0.25">
      <c r="A2420" s="248">
        <v>1659</v>
      </c>
      <c r="B2420" s="247">
        <f>$B$755+(A2420*$B$758)</f>
        <v>6336.3291432056903</v>
      </c>
      <c r="C2420" s="247">
        <f>_xlfn.NORM.DIST($B2420,$B$752,$B$753,0)</f>
        <v>5.1424610128133286E-6</v>
      </c>
      <c r="D2420" s="247">
        <f>_xlfn.NORM.DIST($B2420,$B$752,$B$753,1)</f>
        <v>0.99580551342350254</v>
      </c>
      <c r="E2420" s="247">
        <f>IF(OR(D2420&lt;$F$757,D2420&gt;$F$758),C2420,"")</f>
        <v>5.1424610128133286E-6</v>
      </c>
      <c r="F2420" s="247" t="str">
        <f>IF(AND(D2420&gt;$F$757,D2420&lt;$F$758),C2420,"")</f>
        <v/>
      </c>
      <c r="G2420" s="247" t="str">
        <f>IF(C2420=MAX($C$761:$C$2761),C2420,"")</f>
        <v/>
      </c>
      <c r="H2420" s="247">
        <f>_xlfn.NORM.DIST(B2420,$F$753,$F$754,0)</f>
        <v>0</v>
      </c>
      <c r="I2420" s="247">
        <f>IF(H2420=MAX($H$761:$H$2761),C2420,"")</f>
        <v>5.1424610128133286E-6</v>
      </c>
      <c r="J2420" s="247" t="str">
        <f>IF(I2420=MIN($I$761:$I$2761),I2420,"")</f>
        <v/>
      </c>
      <c r="K2420" s="247"/>
      <c r="L2420" s="247"/>
      <c r="M2420" s="247"/>
      <c r="N2420" s="247"/>
      <c r="O2420" s="248">
        <v>1659</v>
      </c>
      <c r="P2420" s="247">
        <f>$P$755+(O2420*$P$758)</f>
        <v>369.25289908513025</v>
      </c>
      <c r="Q2420" s="247">
        <f>_xlfn.NORM.DIST(P2420,P$752,P$753,0)</f>
        <v>8.8243926219725823E-5</v>
      </c>
      <c r="R2420" s="247">
        <f>_xlfn.NORM.DIST(P2420,P$752,P$753,1)</f>
        <v>0.99580551342350254</v>
      </c>
      <c r="S2420" s="253">
        <f>IF(OR(R2420&lt;$T$757,R2420&gt;$T$758),Q2420,"")</f>
        <v>8.8243926219725823E-5</v>
      </c>
      <c r="T2420" s="253" t="str">
        <f>IF(AND(R2420&gt;$T$757,R2420&lt;$T$758),Q2420,"")</f>
        <v/>
      </c>
      <c r="U2420" s="253" t="str">
        <f>IF(Q2420=MAX($Q$761:$Q$2761),Q2420,"")</f>
        <v/>
      </c>
      <c r="V2420" s="253">
        <f>_xlfn.NORM.DIST(P2420,$T$753,$T$754,0)</f>
        <v>8.0395152730610853E-102</v>
      </c>
      <c r="W2420" s="253" t="str">
        <f>IF(V2420=MAX($V$761:$V$2761),Q2420,"")</f>
        <v/>
      </c>
      <c r="X2420" s="253" t="str">
        <f t="shared" si="596"/>
        <v/>
      </c>
      <c r="AB2420" s="259">
        <v>1659</v>
      </c>
      <c r="AC2420" s="253">
        <f t="shared" si="612"/>
        <v>571.39344532117616</v>
      </c>
      <c r="AD2420" s="253">
        <f t="shared" si="597"/>
        <v>5.7026075202827505E-5</v>
      </c>
      <c r="AE2420" s="253">
        <f t="shared" si="598"/>
        <v>0.99580551342350254</v>
      </c>
      <c r="AF2420" s="253">
        <f>IF(OR(AE2420&lt;$T$757,AE2420&gt;$T$758),AD2420,"")</f>
        <v>5.7026075202827505E-5</v>
      </c>
      <c r="AG2420" s="253" t="str">
        <f t="shared" si="599"/>
        <v/>
      </c>
      <c r="AH2420" s="253" t="str">
        <f t="shared" si="600"/>
        <v/>
      </c>
      <c r="AI2420" s="253">
        <f t="shared" si="601"/>
        <v>1.0016726950099185E-7</v>
      </c>
      <c r="AJ2420" s="253" t="str">
        <f t="shared" si="602"/>
        <v/>
      </c>
      <c r="AK2420" s="253" t="str">
        <f t="shared" si="603"/>
        <v/>
      </c>
      <c r="AO2420" s="259">
        <v>1659</v>
      </c>
      <c r="AP2420" s="253">
        <f t="shared" si="604"/>
        <v>3368.6513781718322</v>
      </c>
      <c r="AQ2420" s="253">
        <f t="shared" si="605"/>
        <v>9.6728102511372363E-6</v>
      </c>
      <c r="AR2420" s="253">
        <f t="shared" si="606"/>
        <v>0.99580551342350254</v>
      </c>
      <c r="AS2420" s="253">
        <f>IF(OR(AR2420&lt;$T$757,AR2420&gt;$T$758),AQ2420,"")</f>
        <v>9.6728102511372363E-6</v>
      </c>
      <c r="AT2420" s="253" t="str">
        <f t="shared" si="607"/>
        <v/>
      </c>
      <c r="AU2420" s="253" t="str">
        <f t="shared" si="608"/>
        <v/>
      </c>
      <c r="AV2420" s="253">
        <f t="shared" si="609"/>
        <v>0</v>
      </c>
      <c r="AW2420" s="253">
        <f t="shared" si="610"/>
        <v>9.6728102511372363E-6</v>
      </c>
      <c r="AX2420" s="253" t="str">
        <f t="shared" si="611"/>
        <v/>
      </c>
      <c r="AZ2420" s="259"/>
      <c r="BA2420" s="259">
        <f>BA2419+$BD$753</f>
        <v>10.649599999999872</v>
      </c>
      <c r="BB2420" s="274">
        <f t="shared" si="594"/>
        <v>0.15465038716181503</v>
      </c>
      <c r="BC2420" s="259">
        <f t="shared" si="595"/>
        <v>3.0650115955416224E-4</v>
      </c>
      <c r="BD2420" s="259" t="str">
        <f t="shared" ref="BD2420:BD2483" si="613">IF(BB2420&lt;(1-$AZ$760),BC2420,"")</f>
        <v/>
      </c>
      <c r="BE2420" s="254" t="str">
        <f t="shared" ref="BE2420:BE2483" si="614">IF(BB2420&lt;(1-$AZ$766),BC2420,"")</f>
        <v/>
      </c>
    </row>
    <row r="2421" spans="1:57" ht="20.100000000000001" customHeight="1" x14ac:dyDescent="0.25">
      <c r="A2421" s="247">
        <v>1660</v>
      </c>
      <c r="B2421" s="247">
        <f>$B$755+(A2421*$B$758)</f>
        <v>6345.944210190828</v>
      </c>
      <c r="C2421" s="247">
        <f>_xlfn.NORM.DIST($B2421,$B$752,$B$753,0)</f>
        <v>5.0884830527690504E-6</v>
      </c>
      <c r="D2421" s="247">
        <f>_xlfn.NORM.DIST($B2421,$B$752,$B$753,1)</f>
        <v>0.99585469863896392</v>
      </c>
      <c r="E2421" s="247">
        <f>IF(OR(D2421&lt;$F$757,D2421&gt;$F$758),C2421,"")</f>
        <v>5.0884830527690504E-6</v>
      </c>
      <c r="F2421" s="247" t="str">
        <f>IF(AND(D2421&gt;$F$757,D2421&lt;$F$758),C2421,"")</f>
        <v/>
      </c>
      <c r="G2421" s="247" t="str">
        <f>IF(C2421=MAX($C$761:$C$2761),C2421,"")</f>
        <v/>
      </c>
      <c r="H2421" s="247">
        <f>_xlfn.NORM.DIST(B2421,$F$753,$F$754,0)</f>
        <v>0</v>
      </c>
      <c r="I2421" s="247">
        <f>IF(H2421=MAX($H$761:$H$2761),C2421,"")</f>
        <v>5.0884830527690504E-6</v>
      </c>
      <c r="J2421" s="247" t="str">
        <f>IF(I2421=MIN($I$761:$I$2761),I2421,"")</f>
        <v/>
      </c>
      <c r="K2421" s="247"/>
      <c r="L2421" s="247"/>
      <c r="M2421" s="247"/>
      <c r="N2421" s="247"/>
      <c r="O2421" s="247">
        <v>1660</v>
      </c>
      <c r="P2421" s="247">
        <f>$P$755+(O2421*$P$758)</f>
        <v>369.81322214899239</v>
      </c>
      <c r="Q2421" s="247">
        <f>_xlfn.NORM.DIST(P2421,P$752,P$753,0)</f>
        <v>8.7317671822897163E-5</v>
      </c>
      <c r="R2421" s="247">
        <f>_xlfn.NORM.DIST(P2421,P$752,P$753,1)</f>
        <v>0.99585469863896392</v>
      </c>
      <c r="S2421" s="253">
        <f>IF(OR(R2421&lt;$T$757,R2421&gt;$T$758),Q2421,"")</f>
        <v>8.7317671822897163E-5</v>
      </c>
      <c r="T2421" s="253" t="str">
        <f>IF(AND(R2421&gt;$T$757,R2421&lt;$T$758),Q2421,"")</f>
        <v/>
      </c>
      <c r="U2421" s="253" t="str">
        <f>IF(Q2421=MAX($Q$761:$Q$2761),Q2421,"")</f>
        <v/>
      </c>
      <c r="V2421" s="253">
        <f>_xlfn.NORM.DIST(P2421,$T$753,$T$754,0)</f>
        <v>7.3827563305434748E-102</v>
      </c>
      <c r="W2421" s="253" t="str">
        <f>IF(V2421=MAX($V$761:$V$2761),Q2421,"")</f>
        <v/>
      </c>
      <c r="X2421" s="253" t="str">
        <f t="shared" si="596"/>
        <v/>
      </c>
      <c r="AB2421" s="253">
        <v>1660</v>
      </c>
      <c r="AC2421" s="253">
        <f t="shared" si="612"/>
        <v>572.26050669495635</v>
      </c>
      <c r="AD2421" s="253">
        <f t="shared" si="597"/>
        <v>5.6427499695670523E-5</v>
      </c>
      <c r="AE2421" s="253">
        <f t="shared" si="598"/>
        <v>0.99585469863896392</v>
      </c>
      <c r="AF2421" s="253">
        <f>IF(OR(AE2421&lt;$T$757,AE2421&gt;$T$758),AD2421,"")</f>
        <v>5.6427499695670523E-5</v>
      </c>
      <c r="AG2421" s="253" t="str">
        <f t="shared" si="599"/>
        <v/>
      </c>
      <c r="AH2421" s="253" t="str">
        <f t="shared" si="600"/>
        <v/>
      </c>
      <c r="AI2421" s="253">
        <f t="shared" si="601"/>
        <v>9.8406599299489598E-8</v>
      </c>
      <c r="AJ2421" s="253" t="str">
        <f t="shared" si="602"/>
        <v/>
      </c>
      <c r="AK2421" s="253" t="str">
        <f t="shared" si="603"/>
        <v/>
      </c>
      <c r="AO2421" s="253">
        <v>1660</v>
      </c>
      <c r="AP2421" s="253">
        <f t="shared" si="604"/>
        <v>3373.7631405059319</v>
      </c>
      <c r="AQ2421" s="253">
        <f t="shared" si="605"/>
        <v>9.5712793763380397E-6</v>
      </c>
      <c r="AR2421" s="253">
        <f t="shared" si="606"/>
        <v>0.99585469863896392</v>
      </c>
      <c r="AS2421" s="253">
        <f>IF(OR(AR2421&lt;$T$757,AR2421&gt;$T$758),AQ2421,"")</f>
        <v>9.5712793763380397E-6</v>
      </c>
      <c r="AT2421" s="253" t="str">
        <f t="shared" si="607"/>
        <v/>
      </c>
      <c r="AU2421" s="253" t="str">
        <f t="shared" si="608"/>
        <v/>
      </c>
      <c r="AV2421" s="253">
        <f t="shared" si="609"/>
        <v>0</v>
      </c>
      <c r="AW2421" s="253">
        <f t="shared" si="610"/>
        <v>9.5712793763380397E-6</v>
      </c>
      <c r="AX2421" s="253" t="str">
        <f t="shared" si="611"/>
        <v/>
      </c>
      <c r="AZ2421" s="259"/>
      <c r="BA2421" s="259">
        <f>BA2420+$BD$753</f>
        <v>10.655999999999871</v>
      </c>
      <c r="BB2421" s="274">
        <f t="shared" ref="BB2421:BB2484" si="615">_xlfn.CHISQ.DIST.RT(BA2421,7)</f>
        <v>0.15434388600226087</v>
      </c>
      <c r="BC2421" s="259">
        <f t="shared" ref="BC2421:BC2484" si="616">BB2421-BB2422</f>
        <v>3.0598100972337172E-4</v>
      </c>
      <c r="BD2421" s="259" t="str">
        <f t="shared" si="613"/>
        <v/>
      </c>
      <c r="BE2421" s="254" t="str">
        <f t="shared" si="614"/>
        <v/>
      </c>
    </row>
    <row r="2422" spans="1:57" ht="20.100000000000001" customHeight="1" x14ac:dyDescent="0.25">
      <c r="A2422" s="247">
        <v>1661</v>
      </c>
      <c r="B2422" s="247">
        <f>$B$755+(A2422*$B$758)</f>
        <v>6355.5592771759657</v>
      </c>
      <c r="C2422" s="247">
        <f>_xlfn.NORM.DIST($B2422,$B$752,$B$753,0)</f>
        <v>5.0349911131189221E-6</v>
      </c>
      <c r="D2422" s="247">
        <f>_xlfn.NORM.DIST($B2422,$B$752,$B$753,1)</f>
        <v>0.99590336719201766</v>
      </c>
      <c r="E2422" s="247">
        <f>IF(OR(D2422&lt;$F$757,D2422&gt;$F$758),C2422,"")</f>
        <v>5.0349911131189221E-6</v>
      </c>
      <c r="F2422" s="247" t="str">
        <f>IF(AND(D2422&gt;$F$757,D2422&lt;$F$758),C2422,"")</f>
        <v/>
      </c>
      <c r="G2422" s="247" t="str">
        <f>IF(C2422=MAX($C$761:$C$2761),C2422,"")</f>
        <v/>
      </c>
      <c r="H2422" s="247">
        <f>_xlfn.NORM.DIST(B2422,$F$753,$F$754,0)</f>
        <v>0</v>
      </c>
      <c r="I2422" s="247">
        <f>IF(H2422=MAX($H$761:$H$2761),C2422,"")</f>
        <v>5.0349911131189221E-6</v>
      </c>
      <c r="J2422" s="247" t="str">
        <f>IF(I2422=MIN($I$761:$I$2761),I2422,"")</f>
        <v/>
      </c>
      <c r="K2422" s="247"/>
      <c r="L2422" s="247"/>
      <c r="M2422" s="247"/>
      <c r="N2422" s="247"/>
      <c r="O2422" s="247">
        <v>1661</v>
      </c>
      <c r="P2422" s="247">
        <f>$P$755+(O2422*$P$758)</f>
        <v>370.37354521285454</v>
      </c>
      <c r="Q2422" s="247">
        <f>_xlfn.NORM.DIST(P2422,P$752,P$753,0)</f>
        <v>8.639975746942415E-5</v>
      </c>
      <c r="R2422" s="247">
        <f>_xlfn.NORM.DIST(P2422,P$752,P$753,1)</f>
        <v>0.99590336719201766</v>
      </c>
      <c r="S2422" s="253">
        <f>IF(OR(R2422&lt;$T$757,R2422&gt;$T$758),Q2422,"")</f>
        <v>8.639975746942415E-5</v>
      </c>
      <c r="T2422" s="253" t="str">
        <f>IF(AND(R2422&gt;$T$757,R2422&lt;$T$758),Q2422,"")</f>
        <v/>
      </c>
      <c r="U2422" s="253" t="str">
        <f>IF(Q2422=MAX($Q$761:$Q$2761),Q2422,"")</f>
        <v/>
      </c>
      <c r="V2422" s="253">
        <f>_xlfn.NORM.DIST(P2422,$T$753,$T$754,0)</f>
        <v>6.7795404462168555E-102</v>
      </c>
      <c r="W2422" s="253" t="str">
        <f>IF(V2422=MAX($V$761:$V$2761),Q2422,"")</f>
        <v/>
      </c>
      <c r="X2422" s="253" t="str">
        <f t="shared" si="596"/>
        <v/>
      </c>
      <c r="AB2422" s="253">
        <v>1661</v>
      </c>
      <c r="AC2422" s="253">
        <f t="shared" si="612"/>
        <v>573.12756806873676</v>
      </c>
      <c r="AD2422" s="253">
        <f t="shared" si="597"/>
        <v>5.5834313793894421E-5</v>
      </c>
      <c r="AE2422" s="253">
        <f t="shared" si="598"/>
        <v>0.99590336719201766</v>
      </c>
      <c r="AF2422" s="253">
        <f>IF(OR(AE2422&lt;$T$757,AE2422&gt;$T$758),AD2422,"")</f>
        <v>5.5834313793894421E-5</v>
      </c>
      <c r="AG2422" s="253" t="str">
        <f t="shared" si="599"/>
        <v/>
      </c>
      <c r="AH2422" s="253" t="str">
        <f t="shared" si="600"/>
        <v/>
      </c>
      <c r="AI2422" s="253">
        <f t="shared" si="601"/>
        <v>9.6675330109635143E-8</v>
      </c>
      <c r="AJ2422" s="253" t="str">
        <f t="shared" si="602"/>
        <v/>
      </c>
      <c r="AK2422" s="253" t="str">
        <f t="shared" si="603"/>
        <v/>
      </c>
      <c r="AO2422" s="253">
        <v>1661</v>
      </c>
      <c r="AP2422" s="253">
        <f t="shared" si="604"/>
        <v>3378.8749028400316</v>
      </c>
      <c r="AQ2422" s="253">
        <f t="shared" si="605"/>
        <v>9.4706626908810648E-6</v>
      </c>
      <c r="AR2422" s="253">
        <f t="shared" si="606"/>
        <v>0.99590336719201766</v>
      </c>
      <c r="AS2422" s="253">
        <f>IF(OR(AR2422&lt;$T$757,AR2422&gt;$T$758),AQ2422,"")</f>
        <v>9.4706626908810648E-6</v>
      </c>
      <c r="AT2422" s="253" t="str">
        <f t="shared" si="607"/>
        <v/>
      </c>
      <c r="AU2422" s="253" t="str">
        <f t="shared" si="608"/>
        <v/>
      </c>
      <c r="AV2422" s="253">
        <f t="shared" si="609"/>
        <v>0</v>
      </c>
      <c r="AW2422" s="253">
        <f t="shared" si="610"/>
        <v>9.4706626908810648E-6</v>
      </c>
      <c r="AX2422" s="253" t="str">
        <f t="shared" si="611"/>
        <v/>
      </c>
      <c r="AZ2422" s="259"/>
      <c r="BA2422" s="259">
        <f>BA2421+$BD$753</f>
        <v>10.66239999999987</v>
      </c>
      <c r="BB2422" s="274">
        <f t="shared" si="615"/>
        <v>0.1540379049925375</v>
      </c>
      <c r="BC2422" s="259">
        <f t="shared" si="616"/>
        <v>3.0546146731566526E-4</v>
      </c>
      <c r="BD2422" s="259" t="str">
        <f t="shared" si="613"/>
        <v/>
      </c>
      <c r="BE2422" s="254" t="str">
        <f t="shared" si="614"/>
        <v/>
      </c>
    </row>
    <row r="2423" spans="1:57" ht="20.100000000000001" customHeight="1" x14ac:dyDescent="0.25">
      <c r="A2423" s="247">
        <v>1662</v>
      </c>
      <c r="B2423" s="247">
        <f>$B$755+(A2423*$B$758)</f>
        <v>6365.1743441611034</v>
      </c>
      <c r="C2423" s="247">
        <f>_xlfn.NORM.DIST($B2423,$B$752,$B$753,0)</f>
        <v>4.9819817873753025E-6</v>
      </c>
      <c r="D2423" s="247">
        <f>_xlfn.NORM.DIST($B2423,$B$752,$B$753,1)</f>
        <v>0.99595152373939533</v>
      </c>
      <c r="E2423" s="247">
        <f>IF(OR(D2423&lt;$F$757,D2423&gt;$F$758),C2423,"")</f>
        <v>4.9819817873753025E-6</v>
      </c>
      <c r="F2423" s="247" t="str">
        <f>IF(AND(D2423&gt;$F$757,D2423&lt;$F$758),C2423,"")</f>
        <v/>
      </c>
      <c r="G2423" s="247" t="str">
        <f>IF(C2423=MAX($C$761:$C$2761),C2423,"")</f>
        <v/>
      </c>
      <c r="H2423" s="247">
        <f>_xlfn.NORM.DIST(B2423,$F$753,$F$754,0)</f>
        <v>0</v>
      </c>
      <c r="I2423" s="247">
        <f>IF(H2423=MAX($H$761:$H$2761),C2423,"")</f>
        <v>4.9819817873753025E-6</v>
      </c>
      <c r="J2423" s="247" t="str">
        <f>IF(I2423=MIN($I$761:$I$2761),I2423,"")</f>
        <v/>
      </c>
      <c r="K2423" s="247"/>
      <c r="L2423" s="247"/>
      <c r="M2423" s="247"/>
      <c r="N2423" s="247"/>
      <c r="O2423" s="247">
        <v>1662</v>
      </c>
      <c r="P2423" s="247">
        <f>$P$755+(O2423*$P$758)</f>
        <v>370.93386827671668</v>
      </c>
      <c r="Q2423" s="247">
        <f>_xlfn.NORM.DIST(P2423,P$752,P$753,0)</f>
        <v>8.5490124704446107E-5</v>
      </c>
      <c r="R2423" s="247">
        <f>_xlfn.NORM.DIST(P2423,P$752,P$753,1)</f>
        <v>0.99595152373939533</v>
      </c>
      <c r="S2423" s="253">
        <f>IF(OR(R2423&lt;$T$757,R2423&gt;$T$758),Q2423,"")</f>
        <v>8.5490124704446107E-5</v>
      </c>
      <c r="T2423" s="253" t="str">
        <f>IF(AND(R2423&gt;$T$757,R2423&lt;$T$758),Q2423,"")</f>
        <v/>
      </c>
      <c r="U2423" s="253" t="str">
        <f>IF(Q2423=MAX($Q$761:$Q$2761),Q2423,"")</f>
        <v/>
      </c>
      <c r="V2423" s="253">
        <f>_xlfn.NORM.DIST(P2423,$T$753,$T$754,0)</f>
        <v>6.2255113422781239E-102</v>
      </c>
      <c r="W2423" s="253" t="str">
        <f>IF(V2423=MAX($V$761:$V$2761),Q2423,"")</f>
        <v/>
      </c>
      <c r="X2423" s="253" t="str">
        <f t="shared" si="596"/>
        <v/>
      </c>
      <c r="AB2423" s="253">
        <v>1662</v>
      </c>
      <c r="AC2423" s="253">
        <f t="shared" si="612"/>
        <v>573.99462944251695</v>
      </c>
      <c r="AD2423" s="253">
        <f t="shared" si="597"/>
        <v>5.5246479722080439E-5</v>
      </c>
      <c r="AE2423" s="253">
        <f t="shared" si="598"/>
        <v>0.99595152373939533</v>
      </c>
      <c r="AF2423" s="253">
        <f>IF(OR(AE2423&lt;$T$757,AE2423&gt;$T$758),AD2423,"")</f>
        <v>5.5246479722080439E-5</v>
      </c>
      <c r="AG2423" s="253" t="str">
        <f t="shared" si="599"/>
        <v/>
      </c>
      <c r="AH2423" s="253" t="str">
        <f t="shared" si="600"/>
        <v/>
      </c>
      <c r="AI2423" s="253">
        <f t="shared" si="601"/>
        <v>9.497299959171077E-8</v>
      </c>
      <c r="AJ2423" s="253" t="str">
        <f t="shared" si="602"/>
        <v/>
      </c>
      <c r="AK2423" s="253" t="str">
        <f t="shared" si="603"/>
        <v/>
      </c>
      <c r="AO2423" s="253">
        <v>1662</v>
      </c>
      <c r="AP2423" s="253">
        <f t="shared" si="604"/>
        <v>3383.9866651741313</v>
      </c>
      <c r="AQ2423" s="253">
        <f t="shared" si="605"/>
        <v>9.3709537872683476E-6</v>
      </c>
      <c r="AR2423" s="253">
        <f t="shared" si="606"/>
        <v>0.99595152373939533</v>
      </c>
      <c r="AS2423" s="253">
        <f>IF(OR(AR2423&lt;$T$757,AR2423&gt;$T$758),AQ2423,"")</f>
        <v>9.3709537872683476E-6</v>
      </c>
      <c r="AT2423" s="253" t="str">
        <f t="shared" si="607"/>
        <v/>
      </c>
      <c r="AU2423" s="253" t="str">
        <f t="shared" si="608"/>
        <v/>
      </c>
      <c r="AV2423" s="253">
        <f t="shared" si="609"/>
        <v>0</v>
      </c>
      <c r="AW2423" s="253">
        <f t="shared" si="610"/>
        <v>9.3709537872683476E-6</v>
      </c>
      <c r="AX2423" s="253" t="str">
        <f t="shared" si="611"/>
        <v/>
      </c>
      <c r="AZ2423" s="259"/>
      <c r="BA2423" s="259">
        <f>BA2422+$BD$753</f>
        <v>10.668799999999869</v>
      </c>
      <c r="BB2423" s="274">
        <f t="shared" si="615"/>
        <v>0.15373244352522183</v>
      </c>
      <c r="BC2423" s="259">
        <f t="shared" si="616"/>
        <v>3.0494253256482806E-4</v>
      </c>
      <c r="BD2423" s="259" t="str">
        <f t="shared" si="613"/>
        <v/>
      </c>
      <c r="BE2423" s="254" t="str">
        <f t="shared" si="614"/>
        <v/>
      </c>
    </row>
    <row r="2424" spans="1:57" ht="20.100000000000001" customHeight="1" x14ac:dyDescent="0.25">
      <c r="A2424" s="247">
        <v>1663</v>
      </c>
      <c r="B2424" s="247">
        <f>$B$755+(A2424*$B$758)</f>
        <v>6374.789411146241</v>
      </c>
      <c r="C2424" s="247">
        <f>_xlfn.NORM.DIST($B2424,$B$752,$B$753,0)</f>
        <v>4.9294516818444041E-6</v>
      </c>
      <c r="D2424" s="247">
        <f>_xlfn.NORM.DIST($B2424,$B$752,$B$753,1)</f>
        <v>0.99599917290513651</v>
      </c>
      <c r="E2424" s="247">
        <f>IF(OR(D2424&lt;$F$757,D2424&gt;$F$758),C2424,"")</f>
        <v>4.9294516818444041E-6</v>
      </c>
      <c r="F2424" s="247" t="str">
        <f>IF(AND(D2424&gt;$F$757,D2424&lt;$F$758),C2424,"")</f>
        <v/>
      </c>
      <c r="G2424" s="247" t="str">
        <f>IF(C2424=MAX($C$761:$C$2761),C2424,"")</f>
        <v/>
      </c>
      <c r="H2424" s="247">
        <f>_xlfn.NORM.DIST(B2424,$F$753,$F$754,0)</f>
        <v>0</v>
      </c>
      <c r="I2424" s="247">
        <f>IF(H2424=MAX($H$761:$H$2761),C2424,"")</f>
        <v>4.9294516818444041E-6</v>
      </c>
      <c r="J2424" s="247" t="str">
        <f>IF(I2424=MIN($I$761:$I$2761),I2424,"")</f>
        <v/>
      </c>
      <c r="K2424" s="247"/>
      <c r="L2424" s="247"/>
      <c r="M2424" s="247"/>
      <c r="N2424" s="247"/>
      <c r="O2424" s="247">
        <v>1663</v>
      </c>
      <c r="P2424" s="247">
        <f>$P$755+(O2424*$P$758)</f>
        <v>371.49419134057871</v>
      </c>
      <c r="Q2424" s="247">
        <f>_xlfn.NORM.DIST(P2424,P$752,P$753,0)</f>
        <v>8.4588715292642619E-5</v>
      </c>
      <c r="R2424" s="247">
        <f>_xlfn.NORM.DIST(P2424,P$752,P$753,1)</f>
        <v>0.99599917290513651</v>
      </c>
      <c r="S2424" s="253">
        <f>IF(OR(R2424&lt;$T$757,R2424&gt;$T$758),Q2424,"")</f>
        <v>8.4588715292642619E-5</v>
      </c>
      <c r="T2424" s="253" t="str">
        <f>IF(AND(R2424&gt;$T$757,R2424&lt;$T$758),Q2424,"")</f>
        <v/>
      </c>
      <c r="U2424" s="253" t="str">
        <f>IF(Q2424=MAX($Q$761:$Q$2761),Q2424,"")</f>
        <v/>
      </c>
      <c r="V2424" s="253">
        <f>_xlfn.NORM.DIST(P2424,$T$753,$T$754,0)</f>
        <v>5.7166664427176077E-102</v>
      </c>
      <c r="W2424" s="253" t="str">
        <f>IF(V2424=MAX($V$761:$V$2761),Q2424,"")</f>
        <v/>
      </c>
      <c r="X2424" s="253" t="str">
        <f t="shared" si="596"/>
        <v/>
      </c>
      <c r="AB2424" s="253">
        <v>1663</v>
      </c>
      <c r="AC2424" s="253">
        <f t="shared" si="612"/>
        <v>574.86169081629714</v>
      </c>
      <c r="AD2424" s="253">
        <f t="shared" si="597"/>
        <v>5.4663959846683616E-5</v>
      </c>
      <c r="AE2424" s="253">
        <f t="shared" si="598"/>
        <v>0.99599917290513651</v>
      </c>
      <c r="AF2424" s="253">
        <f>IF(OR(AE2424&lt;$T$757,AE2424&gt;$T$758),AD2424,"")</f>
        <v>5.4663959846683616E-5</v>
      </c>
      <c r="AG2424" s="253" t="str">
        <f t="shared" si="599"/>
        <v/>
      </c>
      <c r="AH2424" s="253" t="str">
        <f t="shared" si="600"/>
        <v/>
      </c>
      <c r="AI2424" s="253">
        <f t="shared" si="601"/>
        <v>9.3299152166766218E-8</v>
      </c>
      <c r="AJ2424" s="253" t="str">
        <f t="shared" si="602"/>
        <v/>
      </c>
      <c r="AK2424" s="253" t="str">
        <f t="shared" si="603"/>
        <v/>
      </c>
      <c r="AO2424" s="253">
        <v>1663</v>
      </c>
      <c r="AP2424" s="253">
        <f t="shared" si="604"/>
        <v>3389.098427508231</v>
      </c>
      <c r="AQ2424" s="253">
        <f t="shared" si="605"/>
        <v>9.2721462820667569E-6</v>
      </c>
      <c r="AR2424" s="253">
        <f t="shared" si="606"/>
        <v>0.99599917290513651</v>
      </c>
      <c r="AS2424" s="253">
        <f>IF(OR(AR2424&lt;$T$757,AR2424&gt;$T$758),AQ2424,"")</f>
        <v>9.2721462820667569E-6</v>
      </c>
      <c r="AT2424" s="253" t="str">
        <f t="shared" si="607"/>
        <v/>
      </c>
      <c r="AU2424" s="253" t="str">
        <f t="shared" si="608"/>
        <v/>
      </c>
      <c r="AV2424" s="253">
        <f t="shared" si="609"/>
        <v>0</v>
      </c>
      <c r="AW2424" s="253">
        <f t="shared" si="610"/>
        <v>9.2721462820667569E-6</v>
      </c>
      <c r="AX2424" s="253" t="str">
        <f t="shared" si="611"/>
        <v/>
      </c>
      <c r="AZ2424" s="259"/>
      <c r="BA2424" s="259">
        <f>BA2423+$BD$753</f>
        <v>10.675199999999869</v>
      </c>
      <c r="BB2424" s="274">
        <f t="shared" si="615"/>
        <v>0.15342750099265701</v>
      </c>
      <c r="BC2424" s="259">
        <f t="shared" si="616"/>
        <v>3.0442420570062079E-4</v>
      </c>
      <c r="BD2424" s="259" t="str">
        <f t="shared" si="613"/>
        <v/>
      </c>
      <c r="BE2424" s="254" t="str">
        <f t="shared" si="614"/>
        <v/>
      </c>
    </row>
    <row r="2425" spans="1:57" ht="20.100000000000001" customHeight="1" x14ac:dyDescent="0.25">
      <c r="A2425" s="247">
        <v>1664</v>
      </c>
      <c r="B2425" s="247">
        <f>$B$755+(A2425*$B$758)</f>
        <v>6384.4044781313787</v>
      </c>
      <c r="C2425" s="247">
        <f>_xlfn.NORM.DIST($B2425,$B$752,$B$753,0)</f>
        <v>4.8773974157076381E-6</v>
      </c>
      <c r="D2425" s="247">
        <f>_xlfn.NORM.DIST($B2425,$B$752,$B$753,1)</f>
        <v>0.99604631928071174</v>
      </c>
      <c r="E2425" s="247">
        <f>IF(OR(D2425&lt;$F$757,D2425&gt;$F$758),C2425,"")</f>
        <v>4.8773974157076381E-6</v>
      </c>
      <c r="F2425" s="247" t="str">
        <f>IF(AND(D2425&gt;$F$757,D2425&lt;$F$758),C2425,"")</f>
        <v/>
      </c>
      <c r="G2425" s="247" t="str">
        <f>IF(C2425=MAX($C$761:$C$2761),C2425,"")</f>
        <v/>
      </c>
      <c r="H2425" s="247">
        <f>_xlfn.NORM.DIST(B2425,$F$753,$F$754,0)</f>
        <v>0</v>
      </c>
      <c r="I2425" s="247">
        <f>IF(H2425=MAX($H$761:$H$2761),C2425,"")</f>
        <v>4.8773974157076381E-6</v>
      </c>
      <c r="J2425" s="247" t="str">
        <f>IF(I2425=MIN($I$761:$I$2761),I2425,"")</f>
        <v/>
      </c>
      <c r="K2425" s="247"/>
      <c r="L2425" s="247"/>
      <c r="M2425" s="247"/>
      <c r="N2425" s="247"/>
      <c r="O2425" s="247">
        <v>1664</v>
      </c>
      <c r="P2425" s="247">
        <f>$P$755+(O2425*$P$758)</f>
        <v>372.05451440444085</v>
      </c>
      <c r="Q2425" s="247">
        <f>_xlfn.NORM.DIST(P2425,P$752,P$753,0)</f>
        <v>8.3695471219629795E-5</v>
      </c>
      <c r="R2425" s="247">
        <f>_xlfn.NORM.DIST(P2425,P$752,P$753,1)</f>
        <v>0.99604631928071174</v>
      </c>
      <c r="S2425" s="253">
        <f>IF(OR(R2425&lt;$T$757,R2425&gt;$T$758),Q2425,"")</f>
        <v>8.3695471219629795E-5</v>
      </c>
      <c r="T2425" s="253" t="str">
        <f>IF(AND(R2425&gt;$T$757,R2425&lt;$T$758),Q2425,"")</f>
        <v/>
      </c>
      <c r="U2425" s="253" t="str">
        <f>IF(Q2425=MAX($Q$761:$Q$2761),Q2425,"")</f>
        <v/>
      </c>
      <c r="V2425" s="253">
        <f>_xlfn.NORM.DIST(P2425,$T$753,$T$754,0)</f>
        <v>5.2493282142366372E-102</v>
      </c>
      <c r="W2425" s="253" t="str">
        <f>IF(V2425=MAX($V$761:$V$2761),Q2425,"")</f>
        <v/>
      </c>
      <c r="X2425" s="253" t="str">
        <f t="shared" ref="X2425:X2488" si="617">IF(W2425=MIN($W$761:$W$2761),W2425,"")</f>
        <v/>
      </c>
      <c r="AB2425" s="253">
        <v>1664</v>
      </c>
      <c r="AC2425" s="253">
        <f t="shared" si="612"/>
        <v>575.72875219007733</v>
      </c>
      <c r="AD2425" s="253">
        <f t="shared" ref="AD2425:AD2488" si="618">_xlfn.NORM.DIST(AC2425,AC$752,AC$753,0)</f>
        <v>5.408671667693531E-5</v>
      </c>
      <c r="AE2425" s="253">
        <f t="shared" ref="AE2425:AE2488" si="619">_xlfn.NORM.DIST(AC2425,AC$752,AC$753,1)</f>
        <v>0.99604631928071174</v>
      </c>
      <c r="AF2425" s="253">
        <f>IF(OR(AE2425&lt;$T$757,AE2425&gt;$T$758),AD2425,"")</f>
        <v>5.408671667693531E-5</v>
      </c>
      <c r="AG2425" s="253" t="str">
        <f t="shared" ref="AG2425:AG2488" si="620">IF(AND(AE2425&gt;$AG$757,AE2425&lt;$AG$758),AD2425,"")</f>
        <v/>
      </c>
      <c r="AH2425" s="253" t="str">
        <f t="shared" ref="AH2425:AH2488" si="621">IF(AD2425=MAX($AD$761:$AD$2761),AD2425,"")</f>
        <v/>
      </c>
      <c r="AI2425" s="253">
        <f t="shared" ref="AI2425:AI2488" si="622">_xlfn.NORM.DIST(AC2425,$AG$753,$AG$754,0)</f>
        <v>9.1653338926473417E-8</v>
      </c>
      <c r="AJ2425" s="253" t="str">
        <f t="shared" ref="AJ2425:AJ2488" si="623">IF(AI2425=MAX($AI$761:$AI$2761),AD2425,"")</f>
        <v/>
      </c>
      <c r="AK2425" s="253" t="str">
        <f t="shared" ref="AK2425:AK2488" si="624">IF(AJ2425=MIN($AJ$761:$AJ$2761),AJ2425,"")</f>
        <v/>
      </c>
      <c r="AO2425" s="253">
        <v>1664</v>
      </c>
      <c r="AP2425" s="253">
        <f t="shared" ref="AP2425:AP2488" si="625">AP$755+(AO2425*AP$758)</f>
        <v>3394.2101898423307</v>
      </c>
      <c r="AQ2425" s="253">
        <f t="shared" ref="AQ2425:AQ2488" si="626">_xlfn.NORM.DIST(AP2425,AP$752,AP$753,0)</f>
        <v>9.1742338160609754E-6</v>
      </c>
      <c r="AR2425" s="253">
        <f t="shared" ref="AR2425:AR2488" si="627">_xlfn.NORM.DIST(AP2425,AP$752,AP$753,1)</f>
        <v>0.99604631928071174</v>
      </c>
      <c r="AS2425" s="253">
        <f>IF(OR(AR2425&lt;$T$757,AR2425&gt;$T$758),AQ2425,"")</f>
        <v>9.1742338160609754E-6</v>
      </c>
      <c r="AT2425" s="253" t="str">
        <f t="shared" ref="AT2425:AT2488" si="628">IF(AND(AR2425&gt;$AG$757,AR2425&lt;$AG$758),AQ2425,"")</f>
        <v/>
      </c>
      <c r="AU2425" s="253" t="str">
        <f t="shared" ref="AU2425:AU2488" si="629">IF(AQ2425=MAX($AQ$761:$AQ$2761),AQ2425,"")</f>
        <v/>
      </c>
      <c r="AV2425" s="253">
        <f t="shared" ref="AV2425:AV2488" si="630">_xlfn.NORM.DIST(AP2425,$AT$753,$AT$754,0)</f>
        <v>0</v>
      </c>
      <c r="AW2425" s="253">
        <f t="shared" ref="AW2425:AW2488" si="631">IF(AV2425=MAX($AV$761:$AV$2761),AQ2425,"")</f>
        <v>9.1742338160609754E-6</v>
      </c>
      <c r="AX2425" s="253" t="str">
        <f t="shared" ref="AX2425:AX2488" si="632">IF(AW2425=MIN($AW$761:$AW$2761),AW2425,"")</f>
        <v/>
      </c>
      <c r="AZ2425" s="259"/>
      <c r="BA2425" s="259">
        <f>BA2424+$BD$753</f>
        <v>10.681599999999868</v>
      </c>
      <c r="BB2425" s="274">
        <f t="shared" si="615"/>
        <v>0.15312307678695639</v>
      </c>
      <c r="BC2425" s="259">
        <f t="shared" si="616"/>
        <v>3.0390648694875178E-4</v>
      </c>
      <c r="BD2425" s="259" t="str">
        <f t="shared" si="613"/>
        <v/>
      </c>
      <c r="BE2425" s="254" t="str">
        <f t="shared" si="614"/>
        <v/>
      </c>
    </row>
    <row r="2426" spans="1:57" ht="20.100000000000001" customHeight="1" x14ac:dyDescent="0.25">
      <c r="A2426" s="248">
        <v>1665</v>
      </c>
      <c r="B2426" s="247">
        <f>$B$755+(A2426*$B$758)</f>
        <v>6394.0195451165164</v>
      </c>
      <c r="C2426" s="247">
        <f>_xlfn.NORM.DIST($B2426,$B$752,$B$753,0)</f>
        <v>4.825815621101075E-6</v>
      </c>
      <c r="D2426" s="247">
        <f>_xlfn.NORM.DIST($B2426,$B$752,$B$753,1)</f>
        <v>0.99609296742514719</v>
      </c>
      <c r="E2426" s="247">
        <f>IF(OR(D2426&lt;$F$757,D2426&gt;$F$758),C2426,"")</f>
        <v>4.825815621101075E-6</v>
      </c>
      <c r="F2426" s="247" t="str">
        <f>IF(AND(D2426&gt;$F$757,D2426&lt;$F$758),C2426,"")</f>
        <v/>
      </c>
      <c r="G2426" s="247" t="str">
        <f>IF(C2426=MAX($C$761:$C$2761),C2426,"")</f>
        <v/>
      </c>
      <c r="H2426" s="247">
        <f>_xlfn.NORM.DIST(B2426,$F$753,$F$754,0)</f>
        <v>0</v>
      </c>
      <c r="I2426" s="247">
        <f>IF(H2426=MAX($H$761:$H$2761),C2426,"")</f>
        <v>4.825815621101075E-6</v>
      </c>
      <c r="J2426" s="247" t="str">
        <f>IF(I2426=MIN($I$761:$I$2761),I2426,"")</f>
        <v/>
      </c>
      <c r="K2426" s="247"/>
      <c r="L2426" s="247"/>
      <c r="M2426" s="247"/>
      <c r="N2426" s="247"/>
      <c r="O2426" s="248">
        <v>1665</v>
      </c>
      <c r="P2426" s="247">
        <f>$P$755+(O2426*$P$758)</f>
        <v>372.61483746830299</v>
      </c>
      <c r="Q2426" s="247">
        <f>_xlfn.NORM.DIST(P2426,P$752,P$753,0)</f>
        <v>8.2810334693324313E-5</v>
      </c>
      <c r="R2426" s="247">
        <f>_xlfn.NORM.DIST(P2426,P$752,P$753,1)</f>
        <v>0.99609296742514719</v>
      </c>
      <c r="S2426" s="253">
        <f>IF(OR(R2426&lt;$T$757,R2426&gt;$T$758),Q2426,"")</f>
        <v>8.2810334693324313E-5</v>
      </c>
      <c r="T2426" s="253" t="str">
        <f>IF(AND(R2426&gt;$T$757,R2426&lt;$T$758),Q2426,"")</f>
        <v/>
      </c>
      <c r="U2426" s="253" t="str">
        <f>IF(Q2426=MAX($Q$761:$Q$2761),Q2426,"")</f>
        <v/>
      </c>
      <c r="V2426" s="253">
        <f>_xlfn.NORM.DIST(P2426,$T$753,$T$754,0)</f>
        <v>4.8201178244818202E-102</v>
      </c>
      <c r="W2426" s="253" t="str">
        <f>IF(V2426=MAX($V$761:$V$2761),Q2426,"")</f>
        <v/>
      </c>
      <c r="X2426" s="253" t="str">
        <f t="shared" si="617"/>
        <v/>
      </c>
      <c r="AB2426" s="259">
        <v>1665</v>
      </c>
      <c r="AC2426" s="253">
        <f t="shared" ref="AC2426:AC2489" si="633">$AC$755+(AB2426*$AC$758)</f>
        <v>576.59581356385752</v>
      </c>
      <c r="AD2426" s="253">
        <f t="shared" si="618"/>
        <v>5.3514712865724888E-5</v>
      </c>
      <c r="AE2426" s="253">
        <f t="shared" si="619"/>
        <v>0.99609296742514719</v>
      </c>
      <c r="AF2426" s="253">
        <f>IF(OR(AE2426&lt;$T$757,AE2426&gt;$T$758),AD2426,"")</f>
        <v>5.3514712865724888E-5</v>
      </c>
      <c r="AG2426" s="253" t="str">
        <f t="shared" si="620"/>
        <v/>
      </c>
      <c r="AH2426" s="253" t="str">
        <f t="shared" si="621"/>
        <v/>
      </c>
      <c r="AI2426" s="253">
        <f t="shared" si="622"/>
        <v>9.0035117544035113E-8</v>
      </c>
      <c r="AJ2426" s="253" t="str">
        <f t="shared" si="623"/>
        <v/>
      </c>
      <c r="AK2426" s="253" t="str">
        <f t="shared" si="624"/>
        <v/>
      </c>
      <c r="AO2426" s="259">
        <v>1665</v>
      </c>
      <c r="AP2426" s="253">
        <f t="shared" si="625"/>
        <v>3399.3219521764304</v>
      </c>
      <c r="AQ2426" s="253">
        <f t="shared" si="626"/>
        <v>9.0772100544030415E-6</v>
      </c>
      <c r="AR2426" s="253">
        <f t="shared" si="627"/>
        <v>0.99609296742514719</v>
      </c>
      <c r="AS2426" s="253">
        <f>IF(OR(AR2426&lt;$T$757,AR2426&gt;$T$758),AQ2426,"")</f>
        <v>9.0772100544030415E-6</v>
      </c>
      <c r="AT2426" s="253" t="str">
        <f t="shared" si="628"/>
        <v/>
      </c>
      <c r="AU2426" s="253" t="str">
        <f t="shared" si="629"/>
        <v/>
      </c>
      <c r="AV2426" s="253">
        <f t="shared" si="630"/>
        <v>0</v>
      </c>
      <c r="AW2426" s="253">
        <f t="shared" si="631"/>
        <v>9.0772100544030415E-6</v>
      </c>
      <c r="AX2426" s="253" t="str">
        <f t="shared" si="632"/>
        <v/>
      </c>
      <c r="AZ2426" s="259"/>
      <c r="BA2426" s="259">
        <f>BA2425+$BD$753</f>
        <v>10.687999999999867</v>
      </c>
      <c r="BB2426" s="274">
        <f t="shared" si="615"/>
        <v>0.15281917030000763</v>
      </c>
      <c r="BC2426" s="259">
        <f t="shared" si="616"/>
        <v>3.0338937652987785E-4</v>
      </c>
      <c r="BD2426" s="259" t="str">
        <f t="shared" si="613"/>
        <v/>
      </c>
      <c r="BE2426" s="254" t="str">
        <f t="shared" si="614"/>
        <v/>
      </c>
    </row>
    <row r="2427" spans="1:57" ht="20.100000000000001" customHeight="1" x14ac:dyDescent="0.25">
      <c r="A2427" s="247">
        <v>1666</v>
      </c>
      <c r="B2427" s="247">
        <f>$B$755+(A2427*$B$758)</f>
        <v>6403.6346121016541</v>
      </c>
      <c r="C2427" s="247">
        <f>_xlfn.NORM.DIST($B2427,$B$752,$B$753,0)</f>
        <v>4.7747029431930655E-6</v>
      </c>
      <c r="D2427" s="247">
        <f>_xlfn.NORM.DIST($B2427,$B$752,$B$753,1)</f>
        <v>0.99613912186514941</v>
      </c>
      <c r="E2427" s="247">
        <f>IF(OR(D2427&lt;$F$757,D2427&gt;$F$758),C2427,"")</f>
        <v>4.7747029431930655E-6</v>
      </c>
      <c r="F2427" s="247" t="str">
        <f>IF(AND(D2427&gt;$F$757,D2427&lt;$F$758),C2427,"")</f>
        <v/>
      </c>
      <c r="G2427" s="247" t="str">
        <f>IF(C2427=MAX($C$761:$C$2761),C2427,"")</f>
        <v/>
      </c>
      <c r="H2427" s="247">
        <f>_xlfn.NORM.DIST(B2427,$F$753,$F$754,0)</f>
        <v>0</v>
      </c>
      <c r="I2427" s="247">
        <f>IF(H2427=MAX($H$761:$H$2761),C2427,"")</f>
        <v>4.7747029431930655E-6</v>
      </c>
      <c r="J2427" s="247" t="str">
        <f>IF(I2427=MIN($I$761:$I$2761),I2427,"")</f>
        <v/>
      </c>
      <c r="K2427" s="247"/>
      <c r="L2427" s="247"/>
      <c r="M2427" s="247"/>
      <c r="N2427" s="247"/>
      <c r="O2427" s="247">
        <v>1666</v>
      </c>
      <c r="P2427" s="247">
        <f>$P$755+(O2427*$P$758)</f>
        <v>373.17516053216502</v>
      </c>
      <c r="Q2427" s="247">
        <f>_xlfn.NORM.DIST(P2427,P$752,P$753,0)</f>
        <v>8.193324814527511E-5</v>
      </c>
      <c r="R2427" s="247">
        <f>_xlfn.NORM.DIST(P2427,P$752,P$753,1)</f>
        <v>0.99613912186514941</v>
      </c>
      <c r="S2427" s="253">
        <f>IF(OR(R2427&lt;$T$757,R2427&gt;$T$758),Q2427,"")</f>
        <v>8.193324814527511E-5</v>
      </c>
      <c r="T2427" s="253" t="str">
        <f>IF(AND(R2427&gt;$T$757,R2427&lt;$T$758),Q2427,"")</f>
        <v/>
      </c>
      <c r="U2427" s="253" t="str">
        <f>IF(Q2427=MAX($Q$761:$Q$2761),Q2427,"")</f>
        <v/>
      </c>
      <c r="V2427" s="253">
        <f>_xlfn.NORM.DIST(P2427,$T$753,$T$754,0)</f>
        <v>4.4259309306053655E-102</v>
      </c>
      <c r="W2427" s="253" t="str">
        <f>IF(V2427=MAX($V$761:$V$2761),Q2427,"")</f>
        <v/>
      </c>
      <c r="X2427" s="253" t="str">
        <f t="shared" si="617"/>
        <v/>
      </c>
      <c r="AB2427" s="253">
        <v>1666</v>
      </c>
      <c r="AC2427" s="253">
        <f t="shared" si="633"/>
        <v>577.46287493763793</v>
      </c>
      <c r="AD2427" s="253">
        <f t="shared" si="618"/>
        <v>5.2947911210459469E-5</v>
      </c>
      <c r="AE2427" s="253">
        <f t="shared" si="619"/>
        <v>0.99613912186514941</v>
      </c>
      <c r="AF2427" s="253">
        <f>IF(OR(AE2427&lt;$T$757,AE2427&gt;$T$758),AD2427,"")</f>
        <v>5.2947911210459469E-5</v>
      </c>
      <c r="AG2427" s="253" t="str">
        <f t="shared" si="620"/>
        <v/>
      </c>
      <c r="AH2427" s="253" t="str">
        <f t="shared" si="621"/>
        <v/>
      </c>
      <c r="AI2427" s="253">
        <f t="shared" si="622"/>
        <v>8.8444052186146341E-8</v>
      </c>
      <c r="AJ2427" s="253" t="str">
        <f t="shared" si="623"/>
        <v/>
      </c>
      <c r="AK2427" s="253" t="str">
        <f t="shared" si="624"/>
        <v/>
      </c>
      <c r="AO2427" s="253">
        <v>1666</v>
      </c>
      <c r="AP2427" s="253">
        <f t="shared" si="625"/>
        <v>3404.4337145105301</v>
      </c>
      <c r="AQ2427" s="253">
        <f t="shared" si="626"/>
        <v>8.9810686867583117E-6</v>
      </c>
      <c r="AR2427" s="253">
        <f t="shared" si="627"/>
        <v>0.99613912186514941</v>
      </c>
      <c r="AS2427" s="253">
        <f>IF(OR(AR2427&lt;$T$757,AR2427&gt;$T$758),AQ2427,"")</f>
        <v>8.9810686867583117E-6</v>
      </c>
      <c r="AT2427" s="253" t="str">
        <f t="shared" si="628"/>
        <v/>
      </c>
      <c r="AU2427" s="253" t="str">
        <f t="shared" si="629"/>
        <v/>
      </c>
      <c r="AV2427" s="253">
        <f t="shared" si="630"/>
        <v>0</v>
      </c>
      <c r="AW2427" s="253">
        <f t="shared" si="631"/>
        <v>8.9810686867583117E-6</v>
      </c>
      <c r="AX2427" s="253" t="str">
        <f t="shared" si="632"/>
        <v/>
      </c>
      <c r="AZ2427" s="259"/>
      <c r="BA2427" s="259">
        <f>BA2426+$BD$753</f>
        <v>10.694399999999867</v>
      </c>
      <c r="BB2427" s="274">
        <f t="shared" si="615"/>
        <v>0.15251578092347776</v>
      </c>
      <c r="BC2427" s="259">
        <f t="shared" si="616"/>
        <v>3.0287287466146395E-4</v>
      </c>
      <c r="BD2427" s="259" t="str">
        <f t="shared" si="613"/>
        <v/>
      </c>
      <c r="BE2427" s="254" t="str">
        <f t="shared" si="614"/>
        <v/>
      </c>
    </row>
    <row r="2428" spans="1:57" ht="20.100000000000001" customHeight="1" x14ac:dyDescent="0.25">
      <c r="A2428" s="247">
        <v>1667</v>
      </c>
      <c r="B2428" s="247">
        <f>$B$755+(A2428*$B$758)</f>
        <v>6413.2496790867917</v>
      </c>
      <c r="C2428" s="247">
        <f>_xlfn.NORM.DIST($B2428,$B$752,$B$753,0)</f>
        <v>4.7240560402599807E-6</v>
      </c>
      <c r="D2428" s="247">
        <f>_xlfn.NORM.DIST($B2428,$B$752,$B$753,1)</f>
        <v>0.99618478709523084</v>
      </c>
      <c r="E2428" s="247">
        <f>IF(OR(D2428&lt;$F$757,D2428&gt;$F$758),C2428,"")</f>
        <v>4.7240560402599807E-6</v>
      </c>
      <c r="F2428" s="247" t="str">
        <f>IF(AND(D2428&gt;$F$757,D2428&lt;$F$758),C2428,"")</f>
        <v/>
      </c>
      <c r="G2428" s="247" t="str">
        <f>IF(C2428=MAX($C$761:$C$2761),C2428,"")</f>
        <v/>
      </c>
      <c r="H2428" s="247">
        <f>_xlfn.NORM.DIST(B2428,$F$753,$F$754,0)</f>
        <v>0</v>
      </c>
      <c r="I2428" s="247">
        <f>IF(H2428=MAX($H$761:$H$2761),C2428,"")</f>
        <v>4.7240560402599807E-6</v>
      </c>
      <c r="J2428" s="247" t="str">
        <f>IF(I2428=MIN($I$761:$I$2761),I2428,"")</f>
        <v/>
      </c>
      <c r="K2428" s="247"/>
      <c r="L2428" s="247"/>
      <c r="M2428" s="247"/>
      <c r="N2428" s="247"/>
      <c r="O2428" s="247">
        <v>1667</v>
      </c>
      <c r="P2428" s="247">
        <f>$P$755+(O2428*$P$758)</f>
        <v>373.73548359602717</v>
      </c>
      <c r="Q2428" s="247">
        <f>_xlfn.NORM.DIST(P2428,P$752,P$753,0)</f>
        <v>8.1064154231962266E-5</v>
      </c>
      <c r="R2428" s="247">
        <f>_xlfn.NORM.DIST(P2428,P$752,P$753,1)</f>
        <v>0.99618478709523084</v>
      </c>
      <c r="S2428" s="253">
        <f>IF(OR(R2428&lt;$T$757,R2428&gt;$T$758),Q2428,"")</f>
        <v>8.1064154231962266E-5</v>
      </c>
      <c r="T2428" s="253" t="str">
        <f>IF(AND(R2428&gt;$T$757,R2428&lt;$T$758),Q2428,"")</f>
        <v/>
      </c>
      <c r="U2428" s="253" t="str">
        <f>IF(Q2428=MAX($Q$761:$Q$2761),Q2428,"")</f>
        <v/>
      </c>
      <c r="V2428" s="253">
        <f>_xlfn.NORM.DIST(P2428,$T$753,$T$754,0)</f>
        <v>4.0639154262308841E-102</v>
      </c>
      <c r="W2428" s="253" t="str">
        <f>IF(V2428=MAX($V$761:$V$2761),Q2428,"")</f>
        <v/>
      </c>
      <c r="X2428" s="253" t="str">
        <f t="shared" si="617"/>
        <v/>
      </c>
      <c r="AB2428" s="253">
        <v>1667</v>
      </c>
      <c r="AC2428" s="253">
        <f t="shared" si="633"/>
        <v>578.32993631141812</v>
      </c>
      <c r="AD2428" s="253">
        <f t="shared" si="618"/>
        <v>5.2386274653905023E-5</v>
      </c>
      <c r="AE2428" s="253">
        <f t="shared" si="619"/>
        <v>0.99618478709523084</v>
      </c>
      <c r="AF2428" s="253">
        <f>IF(OR(AE2428&lt;$T$757,AE2428&gt;$T$758),AD2428,"")</f>
        <v>5.2386274653905023E-5</v>
      </c>
      <c r="AG2428" s="253" t="str">
        <f t="shared" si="620"/>
        <v/>
      </c>
      <c r="AH2428" s="253" t="str">
        <f t="shared" si="621"/>
        <v/>
      </c>
      <c r="AI2428" s="253">
        <f t="shared" si="622"/>
        <v>8.6879713425991159E-8</v>
      </c>
      <c r="AJ2428" s="253" t="str">
        <f t="shared" si="623"/>
        <v/>
      </c>
      <c r="AK2428" s="253" t="str">
        <f t="shared" si="624"/>
        <v/>
      </c>
      <c r="AO2428" s="253">
        <v>1667</v>
      </c>
      <c r="AP2428" s="253">
        <f t="shared" si="625"/>
        <v>3409.5454768446316</v>
      </c>
      <c r="AQ2428" s="253">
        <f t="shared" si="626"/>
        <v>8.8858034274478436E-6</v>
      </c>
      <c r="AR2428" s="253">
        <f t="shared" si="627"/>
        <v>0.99618478709523084</v>
      </c>
      <c r="AS2428" s="253">
        <f>IF(OR(AR2428&lt;$T$757,AR2428&gt;$T$758),AQ2428,"")</f>
        <v>8.8858034274478436E-6</v>
      </c>
      <c r="AT2428" s="253" t="str">
        <f t="shared" si="628"/>
        <v/>
      </c>
      <c r="AU2428" s="253" t="str">
        <f t="shared" si="629"/>
        <v/>
      </c>
      <c r="AV2428" s="253">
        <f t="shared" si="630"/>
        <v>0</v>
      </c>
      <c r="AW2428" s="253">
        <f t="shared" si="631"/>
        <v>8.8858034274478436E-6</v>
      </c>
      <c r="AX2428" s="253" t="str">
        <f t="shared" si="632"/>
        <v/>
      </c>
      <c r="AZ2428" s="259"/>
      <c r="BA2428" s="259">
        <f>BA2427+$BD$753</f>
        <v>10.700799999999866</v>
      </c>
      <c r="BB2428" s="274">
        <f t="shared" si="615"/>
        <v>0.15221290804881629</v>
      </c>
      <c r="BC2428" s="259">
        <f t="shared" si="616"/>
        <v>3.0235698155572921E-4</v>
      </c>
      <c r="BD2428" s="259" t="str">
        <f t="shared" si="613"/>
        <v/>
      </c>
      <c r="BE2428" s="254" t="str">
        <f t="shared" si="614"/>
        <v/>
      </c>
    </row>
    <row r="2429" spans="1:57" ht="20.100000000000001" customHeight="1" x14ac:dyDescent="0.25">
      <c r="A2429" s="247">
        <v>1668</v>
      </c>
      <c r="B2429" s="247">
        <f>$B$755+(A2429*$B$758)</f>
        <v>6422.8647460719294</v>
      </c>
      <c r="C2429" s="247">
        <f>_xlfn.NORM.DIST($B2429,$B$752,$B$753,0)</f>
        <v>4.6738715837601038E-6</v>
      </c>
      <c r="D2429" s="247">
        <f>_xlfn.NORM.DIST($B2429,$B$752,$B$753,1)</f>
        <v>0.99622996757783644</v>
      </c>
      <c r="E2429" s="247">
        <f>IF(OR(D2429&lt;$F$757,D2429&gt;$F$758),C2429,"")</f>
        <v>4.6738715837601038E-6</v>
      </c>
      <c r="F2429" s="247" t="str">
        <f>IF(AND(D2429&gt;$F$757,D2429&lt;$F$758),C2429,"")</f>
        <v/>
      </c>
      <c r="G2429" s="247" t="str">
        <f>IF(C2429=MAX($C$761:$C$2761),C2429,"")</f>
        <v/>
      </c>
      <c r="H2429" s="247">
        <f>_xlfn.NORM.DIST(B2429,$F$753,$F$754,0)</f>
        <v>0</v>
      </c>
      <c r="I2429" s="247">
        <f>IF(H2429=MAX($H$761:$H$2761),C2429,"")</f>
        <v>4.6738715837601038E-6</v>
      </c>
      <c r="J2429" s="247" t="str">
        <f>IF(I2429=MIN($I$761:$I$2761),I2429,"")</f>
        <v/>
      </c>
      <c r="K2429" s="247"/>
      <c r="L2429" s="247"/>
      <c r="M2429" s="247"/>
      <c r="N2429" s="247"/>
      <c r="O2429" s="247">
        <v>1668</v>
      </c>
      <c r="P2429" s="247">
        <f>$P$755+(O2429*$P$758)</f>
        <v>374.29580665988931</v>
      </c>
      <c r="Q2429" s="247">
        <f>_xlfn.NORM.DIST(P2429,P$752,P$753,0)</f>
        <v>8.0202995836066118E-5</v>
      </c>
      <c r="R2429" s="247">
        <f>_xlfn.NORM.DIST(P2429,P$752,P$753,1)</f>
        <v>0.99622996757783644</v>
      </c>
      <c r="S2429" s="253">
        <f>IF(OR(R2429&lt;$T$757,R2429&gt;$T$758),Q2429,"")</f>
        <v>8.0202995836066118E-5</v>
      </c>
      <c r="T2429" s="253" t="str">
        <f>IF(AND(R2429&gt;$T$757,R2429&lt;$T$758),Q2429,"")</f>
        <v/>
      </c>
      <c r="U2429" s="253" t="str">
        <f>IF(Q2429=MAX($Q$761:$Q$2761),Q2429,"")</f>
        <v/>
      </c>
      <c r="V2429" s="253">
        <f>_xlfn.NORM.DIST(P2429,$T$753,$T$754,0)</f>
        <v>3.7314509887470569E-102</v>
      </c>
      <c r="W2429" s="253" t="str">
        <f>IF(V2429=MAX($V$761:$V$2761),Q2429,"")</f>
        <v/>
      </c>
      <c r="X2429" s="253" t="str">
        <f t="shared" si="617"/>
        <v/>
      </c>
      <c r="AB2429" s="253">
        <v>1668</v>
      </c>
      <c r="AC2429" s="253">
        <f t="shared" si="633"/>
        <v>579.19699768519831</v>
      </c>
      <c r="AD2429" s="253">
        <f t="shared" si="618"/>
        <v>5.1829766285004547E-5</v>
      </c>
      <c r="AE2429" s="253">
        <f t="shared" si="619"/>
        <v>0.99622996757783644</v>
      </c>
      <c r="AF2429" s="253">
        <f>IF(OR(AE2429&lt;$T$757,AE2429&gt;$T$758),AD2429,"")</f>
        <v>5.1829766285004547E-5</v>
      </c>
      <c r="AG2429" s="253" t="str">
        <f t="shared" si="620"/>
        <v/>
      </c>
      <c r="AH2429" s="253" t="str">
        <f t="shared" si="621"/>
        <v/>
      </c>
      <c r="AI2429" s="253">
        <f t="shared" si="622"/>
        <v>8.5341678157268946E-8</v>
      </c>
      <c r="AJ2429" s="253" t="str">
        <f t="shared" si="623"/>
        <v/>
      </c>
      <c r="AK2429" s="253" t="str">
        <f t="shared" si="624"/>
        <v/>
      </c>
      <c r="AO2429" s="253">
        <v>1668</v>
      </c>
      <c r="AP2429" s="253">
        <f t="shared" si="625"/>
        <v>3414.6572391787313</v>
      </c>
      <c r="AQ2429" s="253">
        <f t="shared" si="626"/>
        <v>8.7914080155875971E-6</v>
      </c>
      <c r="AR2429" s="253">
        <f t="shared" si="627"/>
        <v>0.99622996757783644</v>
      </c>
      <c r="AS2429" s="253">
        <f>IF(OR(AR2429&lt;$T$757,AR2429&gt;$T$758),AQ2429,"")</f>
        <v>8.7914080155875971E-6</v>
      </c>
      <c r="AT2429" s="253" t="str">
        <f t="shared" si="628"/>
        <v/>
      </c>
      <c r="AU2429" s="253" t="str">
        <f t="shared" si="629"/>
        <v/>
      </c>
      <c r="AV2429" s="253">
        <f t="shared" si="630"/>
        <v>0</v>
      </c>
      <c r="AW2429" s="253">
        <f t="shared" si="631"/>
        <v>8.7914080155875971E-6</v>
      </c>
      <c r="AX2429" s="253" t="str">
        <f t="shared" si="632"/>
        <v/>
      </c>
      <c r="AZ2429" s="259"/>
      <c r="BA2429" s="259">
        <f>BA2428+$BD$753</f>
        <v>10.707199999999865</v>
      </c>
      <c r="BB2429" s="274">
        <f t="shared" si="615"/>
        <v>0.15191055106726056</v>
      </c>
      <c r="BC2429" s="259">
        <f t="shared" si="616"/>
        <v>3.0184169742120126E-4</v>
      </c>
      <c r="BD2429" s="259" t="str">
        <f t="shared" si="613"/>
        <v/>
      </c>
      <c r="BE2429" s="254" t="str">
        <f t="shared" si="614"/>
        <v/>
      </c>
    </row>
    <row r="2430" spans="1:57" ht="20.100000000000001" customHeight="1" x14ac:dyDescent="0.25">
      <c r="A2430" s="247">
        <v>1669</v>
      </c>
      <c r="B2430" s="247">
        <f>$B$755+(A2430*$B$758)</f>
        <v>6432.4798130570671</v>
      </c>
      <c r="C2430" s="247">
        <f>_xlfn.NORM.DIST($B2430,$B$752,$B$753,0)</f>
        <v>4.6241462584056968E-6</v>
      </c>
      <c r="D2430" s="247">
        <f>_xlfn.NORM.DIST($B2430,$B$752,$B$753,1)</f>
        <v>0.99627466774347062</v>
      </c>
      <c r="E2430" s="247">
        <f>IF(OR(D2430&lt;$F$757,D2430&gt;$F$758),C2430,"")</f>
        <v>4.6241462584056968E-6</v>
      </c>
      <c r="F2430" s="247" t="str">
        <f>IF(AND(D2430&gt;$F$757,D2430&lt;$F$758),C2430,"")</f>
        <v/>
      </c>
      <c r="G2430" s="247" t="str">
        <f>IF(C2430=MAX($C$761:$C$2761),C2430,"")</f>
        <v/>
      </c>
      <c r="H2430" s="247">
        <f>_xlfn.NORM.DIST(B2430,$F$753,$F$754,0)</f>
        <v>0</v>
      </c>
      <c r="I2430" s="247">
        <f>IF(H2430=MAX($H$761:$H$2761),C2430,"")</f>
        <v>4.6241462584056968E-6</v>
      </c>
      <c r="J2430" s="247" t="str">
        <f>IF(I2430=MIN($I$761:$I$2761),I2430,"")</f>
        <v/>
      </c>
      <c r="K2430" s="247"/>
      <c r="L2430" s="247"/>
      <c r="M2430" s="247"/>
      <c r="N2430" s="247"/>
      <c r="O2430" s="247">
        <v>1669</v>
      </c>
      <c r="P2430" s="247">
        <f>$P$755+(O2430*$P$758)</f>
        <v>374.85612972375145</v>
      </c>
      <c r="Q2430" s="247">
        <f>_xlfn.NORM.DIST(P2430,P$752,P$753,0)</f>
        <v>7.9349716067703724E-5</v>
      </c>
      <c r="R2430" s="247">
        <f>_xlfn.NORM.DIST(P2430,P$752,P$753,1)</f>
        <v>0.99627466774347062</v>
      </c>
      <c r="S2430" s="253">
        <f>IF(OR(R2430&lt;$T$757,R2430&gt;$T$758),Q2430,"")</f>
        <v>7.9349716067703724E-5</v>
      </c>
      <c r="T2430" s="253" t="str">
        <f>IF(AND(R2430&gt;$T$757,R2430&lt;$T$758),Q2430,"")</f>
        <v/>
      </c>
      <c r="U2430" s="253" t="str">
        <f>IF(Q2430=MAX($Q$761:$Q$2761),Q2430,"")</f>
        <v/>
      </c>
      <c r="V2430" s="253">
        <f>_xlfn.NORM.DIST(P2430,$T$753,$T$754,0)</f>
        <v>3.4261302815775291E-102</v>
      </c>
      <c r="W2430" s="253" t="str">
        <f>IF(V2430=MAX($V$761:$V$2761),Q2430,"")</f>
        <v/>
      </c>
      <c r="X2430" s="253" t="str">
        <f t="shared" si="617"/>
        <v/>
      </c>
      <c r="AB2430" s="253">
        <v>1669</v>
      </c>
      <c r="AC2430" s="253">
        <f t="shared" si="633"/>
        <v>580.0640590589785</v>
      </c>
      <c r="AD2430" s="253">
        <f t="shared" si="618"/>
        <v>5.1278349339678244E-5</v>
      </c>
      <c r="AE2430" s="253">
        <f t="shared" si="619"/>
        <v>0.99627466774347062</v>
      </c>
      <c r="AF2430" s="253">
        <f>IF(OR(AE2430&lt;$T$757,AE2430&gt;$T$758),AD2430,"")</f>
        <v>5.1278349339678244E-5</v>
      </c>
      <c r="AG2430" s="253" t="str">
        <f t="shared" si="620"/>
        <v/>
      </c>
      <c r="AH2430" s="253" t="str">
        <f t="shared" si="621"/>
        <v/>
      </c>
      <c r="AI2430" s="253">
        <f t="shared" si="622"/>
        <v>8.3829529509241994E-8</v>
      </c>
      <c r="AJ2430" s="253" t="str">
        <f t="shared" si="623"/>
        <v/>
      </c>
      <c r="AK2430" s="253" t="str">
        <f t="shared" si="624"/>
        <v/>
      </c>
      <c r="AO2430" s="253">
        <v>1669</v>
      </c>
      <c r="AP2430" s="253">
        <f t="shared" si="625"/>
        <v>3419.769001512831</v>
      </c>
      <c r="AQ2430" s="253">
        <f t="shared" si="626"/>
        <v>8.6978762152237751E-6</v>
      </c>
      <c r="AR2430" s="253">
        <f t="shared" si="627"/>
        <v>0.99627466774347062</v>
      </c>
      <c r="AS2430" s="253">
        <f>IF(OR(AR2430&lt;$T$757,AR2430&gt;$T$758),AQ2430,"")</f>
        <v>8.6978762152237751E-6</v>
      </c>
      <c r="AT2430" s="253" t="str">
        <f t="shared" si="628"/>
        <v/>
      </c>
      <c r="AU2430" s="253" t="str">
        <f t="shared" si="629"/>
        <v/>
      </c>
      <c r="AV2430" s="253">
        <f t="shared" si="630"/>
        <v>0</v>
      </c>
      <c r="AW2430" s="253">
        <f t="shared" si="631"/>
        <v>8.6978762152237751E-6</v>
      </c>
      <c r="AX2430" s="253" t="str">
        <f t="shared" si="632"/>
        <v/>
      </c>
      <c r="AZ2430" s="259"/>
      <c r="BA2430" s="259">
        <f>BA2429+$BD$753</f>
        <v>10.713599999999865</v>
      </c>
      <c r="BB2430" s="274">
        <f t="shared" si="615"/>
        <v>0.15160870936983936</v>
      </c>
      <c r="BC2430" s="259">
        <f t="shared" si="616"/>
        <v>3.0132702246207788E-4</v>
      </c>
      <c r="BD2430" s="259" t="str">
        <f t="shared" si="613"/>
        <v/>
      </c>
      <c r="BE2430" s="254" t="str">
        <f t="shared" si="614"/>
        <v/>
      </c>
    </row>
    <row r="2431" spans="1:57" ht="20.100000000000001" customHeight="1" x14ac:dyDescent="0.25">
      <c r="A2431" s="247">
        <v>1670</v>
      </c>
      <c r="B2431" s="247">
        <f>$B$755+(A2431*$B$758)</f>
        <v>6442.0948800422047</v>
      </c>
      <c r="C2431" s="247">
        <f>_xlfn.NORM.DIST($B2431,$B$752,$B$753,0)</f>
        <v>4.5748767622332638E-6</v>
      </c>
      <c r="D2431" s="247">
        <f>_xlfn.NORM.DIST($B2431,$B$752,$B$753,1)</f>
        <v>0.99631889199082502</v>
      </c>
      <c r="E2431" s="247">
        <f>IF(OR(D2431&lt;$F$757,D2431&gt;$F$758),C2431,"")</f>
        <v>4.5748767622332638E-6</v>
      </c>
      <c r="F2431" s="247" t="str">
        <f>IF(AND(D2431&gt;$F$757,D2431&lt;$F$758),C2431,"")</f>
        <v/>
      </c>
      <c r="G2431" s="247" t="str">
        <f>IF(C2431=MAX($C$761:$C$2761),C2431,"")</f>
        <v/>
      </c>
      <c r="H2431" s="247">
        <f>_xlfn.NORM.DIST(B2431,$F$753,$F$754,0)</f>
        <v>0</v>
      </c>
      <c r="I2431" s="247">
        <f>IF(H2431=MAX($H$761:$H$2761),C2431,"")</f>
        <v>4.5748767622332638E-6</v>
      </c>
      <c r="J2431" s="247" t="str">
        <f>IF(I2431=MIN($I$761:$I$2761),I2431,"")</f>
        <v/>
      </c>
      <c r="K2431" s="247"/>
      <c r="L2431" s="247"/>
      <c r="M2431" s="247"/>
      <c r="N2431" s="247"/>
      <c r="O2431" s="247">
        <v>1670</v>
      </c>
      <c r="P2431" s="247">
        <f>$P$755+(O2431*$P$758)</f>
        <v>375.41645278761348</v>
      </c>
      <c r="Q2431" s="247">
        <f>_xlfn.NORM.DIST(P2431,P$752,P$753,0)</f>
        <v>7.8504258265633915E-5</v>
      </c>
      <c r="R2431" s="247">
        <f>_xlfn.NORM.DIST(P2431,P$752,P$753,1)</f>
        <v>0.99631889199082502</v>
      </c>
      <c r="S2431" s="253">
        <f>IF(OR(R2431&lt;$T$757,R2431&gt;$T$758),Q2431,"")</f>
        <v>7.8504258265633915E-5</v>
      </c>
      <c r="T2431" s="253" t="str">
        <f>IF(AND(R2431&gt;$T$757,R2431&lt;$T$758),Q2431,"")</f>
        <v/>
      </c>
      <c r="U2431" s="253" t="str">
        <f>IF(Q2431=MAX($Q$761:$Q$2761),Q2431,"")</f>
        <v/>
      </c>
      <c r="V2431" s="253">
        <f>_xlfn.NORM.DIST(P2431,$T$753,$T$754,0)</f>
        <v>3.1457416777938971E-102</v>
      </c>
      <c r="W2431" s="253" t="str">
        <f>IF(V2431=MAX($V$761:$V$2761),Q2431,"")</f>
        <v/>
      </c>
      <c r="X2431" s="253" t="str">
        <f t="shared" si="617"/>
        <v/>
      </c>
      <c r="AB2431" s="253">
        <v>1670</v>
      </c>
      <c r="AC2431" s="253">
        <f t="shared" si="633"/>
        <v>580.93112043275892</v>
      </c>
      <c r="AD2431" s="253">
        <f t="shared" si="618"/>
        <v>5.073198720160183E-5</v>
      </c>
      <c r="AE2431" s="253">
        <f t="shared" si="619"/>
        <v>0.99631889199082502</v>
      </c>
      <c r="AF2431" s="253">
        <f>IF(OR(AE2431&lt;$T$757,AE2431&gt;$T$758),AD2431,"")</f>
        <v>5.073198720160183E-5</v>
      </c>
      <c r="AG2431" s="253" t="str">
        <f t="shared" si="620"/>
        <v/>
      </c>
      <c r="AH2431" s="253" t="str">
        <f t="shared" si="621"/>
        <v/>
      </c>
      <c r="AI2431" s="253">
        <f t="shared" si="622"/>
        <v>8.234285676278961E-8</v>
      </c>
      <c r="AJ2431" s="253" t="str">
        <f t="shared" si="623"/>
        <v/>
      </c>
      <c r="AK2431" s="253" t="str">
        <f t="shared" si="624"/>
        <v/>
      </c>
      <c r="AO2431" s="253">
        <v>1670</v>
      </c>
      <c r="AP2431" s="253">
        <f t="shared" si="625"/>
        <v>3424.8807638469307</v>
      </c>
      <c r="AQ2431" s="253">
        <f t="shared" si="626"/>
        <v>8.6052018154650606E-6</v>
      </c>
      <c r="AR2431" s="253">
        <f t="shared" si="627"/>
        <v>0.99631889199082502</v>
      </c>
      <c r="AS2431" s="253">
        <f>IF(OR(AR2431&lt;$T$757,AR2431&gt;$T$758),AQ2431,"")</f>
        <v>8.6052018154650606E-6</v>
      </c>
      <c r="AT2431" s="253" t="str">
        <f t="shared" si="628"/>
        <v/>
      </c>
      <c r="AU2431" s="253" t="str">
        <f t="shared" si="629"/>
        <v/>
      </c>
      <c r="AV2431" s="253">
        <f t="shared" si="630"/>
        <v>0</v>
      </c>
      <c r="AW2431" s="253">
        <f t="shared" si="631"/>
        <v>8.6052018154650606E-6</v>
      </c>
      <c r="AX2431" s="253" t="str">
        <f t="shared" si="632"/>
        <v/>
      </c>
      <c r="AZ2431" s="259"/>
      <c r="BA2431" s="259">
        <f>BA2430+$BD$753</f>
        <v>10.719999999999864</v>
      </c>
      <c r="BB2431" s="274">
        <f t="shared" si="615"/>
        <v>0.15130738234737728</v>
      </c>
      <c r="BC2431" s="259">
        <f t="shared" si="616"/>
        <v>3.0081295687842124E-4</v>
      </c>
      <c r="BD2431" s="259" t="str">
        <f t="shared" si="613"/>
        <v/>
      </c>
      <c r="BE2431" s="254" t="str">
        <f t="shared" si="614"/>
        <v/>
      </c>
    </row>
    <row r="2432" spans="1:57" ht="20.100000000000001" customHeight="1" x14ac:dyDescent="0.25">
      <c r="A2432" s="247">
        <v>1671</v>
      </c>
      <c r="B2432" s="247">
        <f>$B$755+(A2432*$B$758)</f>
        <v>6451.7099470273424</v>
      </c>
      <c r="C2432" s="247">
        <f>_xlfn.NORM.DIST($B2432,$B$752,$B$753,0)</f>
        <v>4.5260598066719782E-6</v>
      </c>
      <c r="D2432" s="247">
        <f>_xlfn.NORM.DIST($B2432,$B$752,$B$753,1)</f>
        <v>0.99636264468690716</v>
      </c>
      <c r="E2432" s="247">
        <f>IF(OR(D2432&lt;$F$757,D2432&gt;$F$758),C2432,"")</f>
        <v>4.5260598066719782E-6</v>
      </c>
      <c r="F2432" s="247" t="str">
        <f>IF(AND(D2432&gt;$F$757,D2432&lt;$F$758),C2432,"")</f>
        <v/>
      </c>
      <c r="G2432" s="247" t="str">
        <f>IF(C2432=MAX($C$761:$C$2761),C2432,"")</f>
        <v/>
      </c>
      <c r="H2432" s="247">
        <f>_xlfn.NORM.DIST(B2432,$F$753,$F$754,0)</f>
        <v>0</v>
      </c>
      <c r="I2432" s="247">
        <f>IF(H2432=MAX($H$761:$H$2761),C2432,"")</f>
        <v>4.5260598066719782E-6</v>
      </c>
      <c r="J2432" s="247" t="str">
        <f>IF(I2432=MIN($I$761:$I$2761),I2432,"")</f>
        <v/>
      </c>
      <c r="K2432" s="247"/>
      <c r="L2432" s="247"/>
      <c r="M2432" s="247"/>
      <c r="N2432" s="247"/>
      <c r="O2432" s="247">
        <v>1671</v>
      </c>
      <c r="P2432" s="247">
        <f>$P$755+(O2432*$P$758)</f>
        <v>375.97677585147562</v>
      </c>
      <c r="Q2432" s="247">
        <f>_xlfn.NORM.DIST(P2432,P$752,P$753,0)</f>
        <v>7.7666565998431864E-5</v>
      </c>
      <c r="R2432" s="247">
        <f>_xlfn.NORM.DIST(P2432,P$752,P$753,1)</f>
        <v>0.99636264468690716</v>
      </c>
      <c r="S2432" s="253">
        <f>IF(OR(R2432&lt;$T$757,R2432&gt;$T$758),Q2432,"")</f>
        <v>7.7666565998431864E-5</v>
      </c>
      <c r="T2432" s="253" t="str">
        <f>IF(AND(R2432&gt;$T$757,R2432&lt;$T$758),Q2432,"")</f>
        <v/>
      </c>
      <c r="U2432" s="253" t="str">
        <f>IF(Q2432=MAX($Q$761:$Q$2761),Q2432,"")</f>
        <v/>
      </c>
      <c r="V2432" s="253">
        <f>_xlfn.NORM.DIST(P2432,$T$753,$T$754,0)</f>
        <v>2.8882533822002714E-102</v>
      </c>
      <c r="W2432" s="253" t="str">
        <f>IF(V2432=MAX($V$761:$V$2761),Q2432,"")</f>
        <v/>
      </c>
      <c r="X2432" s="253" t="str">
        <f t="shared" si="617"/>
        <v/>
      </c>
      <c r="AB2432" s="253">
        <v>1671</v>
      </c>
      <c r="AC2432" s="253">
        <f t="shared" si="633"/>
        <v>581.79818180653911</v>
      </c>
      <c r="AD2432" s="253">
        <f t="shared" si="618"/>
        <v>5.0190643402966409E-5</v>
      </c>
      <c r="AE2432" s="253">
        <f t="shared" si="619"/>
        <v>0.99636264468690716</v>
      </c>
      <c r="AF2432" s="253">
        <f>IF(OR(AE2432&lt;$T$757,AE2432&gt;$T$758),AD2432,"")</f>
        <v>5.0190643402966409E-5</v>
      </c>
      <c r="AG2432" s="253" t="str">
        <f t="shared" si="620"/>
        <v/>
      </c>
      <c r="AH2432" s="253" t="str">
        <f t="shared" si="621"/>
        <v/>
      </c>
      <c r="AI2432" s="253">
        <f t="shared" si="622"/>
        <v>8.0881255267461896E-8</v>
      </c>
      <c r="AJ2432" s="253" t="str">
        <f t="shared" si="623"/>
        <v/>
      </c>
      <c r="AK2432" s="253" t="str">
        <f t="shared" si="624"/>
        <v/>
      </c>
      <c r="AO2432" s="253">
        <v>1671</v>
      </c>
      <c r="AP2432" s="253">
        <f t="shared" si="625"/>
        <v>3429.9925261810304</v>
      </c>
      <c r="AQ2432" s="253">
        <f t="shared" si="626"/>
        <v>8.5133786306113573E-6</v>
      </c>
      <c r="AR2432" s="253">
        <f t="shared" si="627"/>
        <v>0.99636264468690716</v>
      </c>
      <c r="AS2432" s="253">
        <f>IF(OR(AR2432&lt;$T$757,AR2432&gt;$T$758),AQ2432,"")</f>
        <v>8.5133786306113573E-6</v>
      </c>
      <c r="AT2432" s="253" t="str">
        <f t="shared" si="628"/>
        <v/>
      </c>
      <c r="AU2432" s="253" t="str">
        <f t="shared" si="629"/>
        <v/>
      </c>
      <c r="AV2432" s="253">
        <f t="shared" si="630"/>
        <v>0</v>
      </c>
      <c r="AW2432" s="253">
        <f t="shared" si="631"/>
        <v>8.5133786306113573E-6</v>
      </c>
      <c r="AX2432" s="253" t="str">
        <f t="shared" si="632"/>
        <v/>
      </c>
      <c r="AZ2432" s="259"/>
      <c r="BA2432" s="259">
        <f>BA2431+$BD$753</f>
        <v>10.726399999999863</v>
      </c>
      <c r="BB2432" s="274">
        <f t="shared" si="615"/>
        <v>0.15100656939049886</v>
      </c>
      <c r="BC2432" s="259">
        <f t="shared" si="616"/>
        <v>3.002995008660192E-4</v>
      </c>
      <c r="BD2432" s="259" t="str">
        <f t="shared" si="613"/>
        <v/>
      </c>
      <c r="BE2432" s="254" t="str">
        <f t="shared" si="614"/>
        <v/>
      </c>
    </row>
    <row r="2433" spans="1:57" ht="20.100000000000001" customHeight="1" x14ac:dyDescent="0.25">
      <c r="A2433" s="248">
        <v>1672</v>
      </c>
      <c r="B2433" s="247">
        <f>$B$755+(A2433*$B$758)</f>
        <v>6461.3250140124801</v>
      </c>
      <c r="C2433" s="247">
        <f>_xlfn.NORM.DIST($B2433,$B$752,$B$753,0)</f>
        <v>4.4776921166103331E-6</v>
      </c>
      <c r="D2433" s="247">
        <f>_xlfn.NORM.DIST($B2433,$B$752,$B$753,1)</f>
        <v>0.99640593016716927</v>
      </c>
      <c r="E2433" s="247">
        <f>IF(OR(D2433&lt;$F$757,D2433&gt;$F$758),C2433,"")</f>
        <v>4.4776921166103331E-6</v>
      </c>
      <c r="F2433" s="247" t="str">
        <f>IF(AND(D2433&gt;$F$757,D2433&lt;$F$758),C2433,"")</f>
        <v/>
      </c>
      <c r="G2433" s="247" t="str">
        <f>IF(C2433=MAX($C$761:$C$2761),C2433,"")</f>
        <v/>
      </c>
      <c r="H2433" s="247">
        <f>_xlfn.NORM.DIST(B2433,$F$753,$F$754,0)</f>
        <v>0</v>
      </c>
      <c r="I2433" s="247">
        <f>IF(H2433=MAX($H$761:$H$2761),C2433,"")</f>
        <v>4.4776921166103331E-6</v>
      </c>
      <c r="J2433" s="247" t="str">
        <f>IF(I2433=MIN($I$761:$I$2761),I2433,"")</f>
        <v/>
      </c>
      <c r="K2433" s="247"/>
      <c r="L2433" s="247"/>
      <c r="M2433" s="247"/>
      <c r="N2433" s="247"/>
      <c r="O2433" s="248">
        <v>1672</v>
      </c>
      <c r="P2433" s="247">
        <f>$P$755+(O2433*$P$758)</f>
        <v>376.53709891533776</v>
      </c>
      <c r="Q2433" s="247">
        <f>_xlfn.NORM.DIST(P2433,P$752,P$753,0)</f>
        <v>7.6836583065632987E-5</v>
      </c>
      <c r="R2433" s="247">
        <f>_xlfn.NORM.DIST(P2433,P$752,P$753,1)</f>
        <v>0.99640593016716927</v>
      </c>
      <c r="S2433" s="253">
        <f>IF(OR(R2433&lt;$T$757,R2433&gt;$T$758),Q2433,"")</f>
        <v>7.6836583065632987E-5</v>
      </c>
      <c r="T2433" s="253" t="str">
        <f>IF(AND(R2433&gt;$T$757,R2433&lt;$T$758),Q2433,"")</f>
        <v/>
      </c>
      <c r="U2433" s="253" t="str">
        <f>IF(Q2433=MAX($Q$761:$Q$2761),Q2433,"")</f>
        <v/>
      </c>
      <c r="V2433" s="253">
        <f>_xlfn.NORM.DIST(P2433,$T$753,$T$754,0)</f>
        <v>2.6517988389262994E-102</v>
      </c>
      <c r="W2433" s="253" t="str">
        <f>IF(V2433=MAX($V$761:$V$2761),Q2433,"")</f>
        <v/>
      </c>
      <c r="X2433" s="253" t="str">
        <f t="shared" si="617"/>
        <v/>
      </c>
      <c r="AB2433" s="259">
        <v>1672</v>
      </c>
      <c r="AC2433" s="253">
        <f t="shared" si="633"/>
        <v>582.66524318031929</v>
      </c>
      <c r="AD2433" s="253">
        <f t="shared" si="618"/>
        <v>4.9654281625216504E-5</v>
      </c>
      <c r="AE2433" s="253">
        <f t="shared" si="619"/>
        <v>0.99640593016716927</v>
      </c>
      <c r="AF2433" s="253">
        <f>IF(OR(AE2433&lt;$T$757,AE2433&gt;$T$758),AD2433,"")</f>
        <v>4.9654281625216504E-5</v>
      </c>
      <c r="AG2433" s="253" t="str">
        <f t="shared" si="620"/>
        <v/>
      </c>
      <c r="AH2433" s="253" t="str">
        <f t="shared" si="621"/>
        <v/>
      </c>
      <c r="AI2433" s="253">
        <f t="shared" si="622"/>
        <v>7.9444326359521637E-8</v>
      </c>
      <c r="AJ2433" s="253" t="str">
        <f t="shared" si="623"/>
        <v/>
      </c>
      <c r="AK2433" s="253" t="str">
        <f t="shared" si="624"/>
        <v/>
      </c>
      <c r="AO2433" s="259">
        <v>1672</v>
      </c>
      <c r="AP2433" s="253">
        <f t="shared" si="625"/>
        <v>3435.1042885151301</v>
      </c>
      <c r="AQ2433" s="253">
        <f t="shared" si="626"/>
        <v>8.4224005002791454E-6</v>
      </c>
      <c r="AR2433" s="253">
        <f t="shared" si="627"/>
        <v>0.99640593016716927</v>
      </c>
      <c r="AS2433" s="253">
        <f>IF(OR(AR2433&lt;$T$757,AR2433&gt;$T$758),AQ2433,"")</f>
        <v>8.4224005002791454E-6</v>
      </c>
      <c r="AT2433" s="253" t="str">
        <f t="shared" si="628"/>
        <v/>
      </c>
      <c r="AU2433" s="253" t="str">
        <f t="shared" si="629"/>
        <v/>
      </c>
      <c r="AV2433" s="253">
        <f t="shared" si="630"/>
        <v>0</v>
      </c>
      <c r="AW2433" s="253">
        <f t="shared" si="631"/>
        <v>8.4224005002791454E-6</v>
      </c>
      <c r="AX2433" s="253" t="str">
        <f t="shared" si="632"/>
        <v/>
      </c>
      <c r="AZ2433" s="259"/>
      <c r="BA2433" s="259">
        <f>BA2432+$BD$753</f>
        <v>10.732799999999862</v>
      </c>
      <c r="BB2433" s="274">
        <f t="shared" si="615"/>
        <v>0.15070626988963284</v>
      </c>
      <c r="BC2433" s="259">
        <f t="shared" si="616"/>
        <v>2.9978665461655174E-4</v>
      </c>
      <c r="BD2433" s="259" t="str">
        <f t="shared" si="613"/>
        <v/>
      </c>
      <c r="BE2433" s="254" t="str">
        <f t="shared" si="614"/>
        <v/>
      </c>
    </row>
    <row r="2434" spans="1:57" ht="20.100000000000001" customHeight="1" x14ac:dyDescent="0.25">
      <c r="A2434" s="247">
        <v>1673</v>
      </c>
      <c r="B2434" s="247">
        <f>$B$755+(A2434*$B$758)</f>
        <v>6470.9400809976178</v>
      </c>
      <c r="C2434" s="247">
        <f>_xlfn.NORM.DIST($B2434,$B$752,$B$753,0)</f>
        <v>4.4297704304610155E-6</v>
      </c>
      <c r="D2434" s="247">
        <f>_xlfn.NORM.DIST($B2434,$B$752,$B$753,1)</f>
        <v>0.99644875273563827</v>
      </c>
      <c r="E2434" s="247">
        <f>IF(OR(D2434&lt;$F$757,D2434&gt;$F$758),C2434,"")</f>
        <v>4.4297704304610155E-6</v>
      </c>
      <c r="F2434" s="247" t="str">
        <f>IF(AND(D2434&gt;$F$757,D2434&lt;$F$758),C2434,"")</f>
        <v/>
      </c>
      <c r="G2434" s="247" t="str">
        <f>IF(C2434=MAX($C$761:$C$2761),C2434,"")</f>
        <v/>
      </c>
      <c r="H2434" s="247">
        <f>_xlfn.NORM.DIST(B2434,$F$753,$F$754,0)</f>
        <v>0</v>
      </c>
      <c r="I2434" s="247">
        <f>IF(H2434=MAX($H$761:$H$2761),C2434,"")</f>
        <v>4.4297704304610155E-6</v>
      </c>
      <c r="J2434" s="247" t="str">
        <f>IF(I2434=MIN($I$761:$I$2761),I2434,"")</f>
        <v/>
      </c>
      <c r="K2434" s="247"/>
      <c r="L2434" s="247"/>
      <c r="M2434" s="247"/>
      <c r="N2434" s="247"/>
      <c r="O2434" s="247">
        <v>1673</v>
      </c>
      <c r="P2434" s="247">
        <f>$P$755+(O2434*$P$758)</f>
        <v>377.09742197919979</v>
      </c>
      <c r="Q2434" s="247">
        <f>_xlfn.NORM.DIST(P2434,P$752,P$753,0)</f>
        <v>7.6014253498846176E-5</v>
      </c>
      <c r="R2434" s="247">
        <f>_xlfn.NORM.DIST(P2434,P$752,P$753,1)</f>
        <v>0.99644875273563827</v>
      </c>
      <c r="S2434" s="253">
        <f>IF(OR(R2434&lt;$T$757,R2434&gt;$T$758),Q2434,"")</f>
        <v>7.6014253498846176E-5</v>
      </c>
      <c r="T2434" s="253" t="str">
        <f>IF(AND(R2434&gt;$T$757,R2434&lt;$T$758),Q2434,"")</f>
        <v/>
      </c>
      <c r="U2434" s="253" t="str">
        <f>IF(Q2434=MAX($Q$761:$Q$2761),Q2434,"")</f>
        <v/>
      </c>
      <c r="V2434" s="253">
        <f>_xlfn.NORM.DIST(P2434,$T$753,$T$754,0)</f>
        <v>2.4346633206683592E-102</v>
      </c>
      <c r="W2434" s="253" t="str">
        <f>IF(V2434=MAX($V$761:$V$2761),Q2434,"")</f>
        <v/>
      </c>
      <c r="X2434" s="253" t="str">
        <f t="shared" si="617"/>
        <v/>
      </c>
      <c r="AB2434" s="253">
        <v>1673</v>
      </c>
      <c r="AC2434" s="253">
        <f t="shared" si="633"/>
        <v>583.53230455409948</v>
      </c>
      <c r="AD2434" s="253">
        <f t="shared" si="618"/>
        <v>4.9122865699769908E-5</v>
      </c>
      <c r="AE2434" s="253">
        <f t="shared" si="619"/>
        <v>0.99644875273563827</v>
      </c>
      <c r="AF2434" s="253">
        <f>IF(OR(AE2434&lt;$T$757,AE2434&gt;$T$758),AD2434,"")</f>
        <v>4.9122865699769908E-5</v>
      </c>
      <c r="AG2434" s="253" t="str">
        <f t="shared" si="620"/>
        <v/>
      </c>
      <c r="AH2434" s="253" t="str">
        <f t="shared" si="621"/>
        <v/>
      </c>
      <c r="AI2434" s="253">
        <f t="shared" si="622"/>
        <v>7.8031677280968333E-8</v>
      </c>
      <c r="AJ2434" s="253" t="str">
        <f t="shared" si="623"/>
        <v/>
      </c>
      <c r="AK2434" s="253" t="str">
        <f t="shared" si="624"/>
        <v/>
      </c>
      <c r="AO2434" s="253">
        <v>1673</v>
      </c>
      <c r="AP2434" s="253">
        <f t="shared" si="625"/>
        <v>3440.2160508492298</v>
      </c>
      <c r="AQ2434" s="253">
        <f t="shared" si="626"/>
        <v>8.3322612895234557E-6</v>
      </c>
      <c r="AR2434" s="253">
        <f t="shared" si="627"/>
        <v>0.99644875273563827</v>
      </c>
      <c r="AS2434" s="253">
        <f>IF(OR(AR2434&lt;$T$757,AR2434&gt;$T$758),AQ2434,"")</f>
        <v>8.3322612895234557E-6</v>
      </c>
      <c r="AT2434" s="253" t="str">
        <f t="shared" si="628"/>
        <v/>
      </c>
      <c r="AU2434" s="253" t="str">
        <f t="shared" si="629"/>
        <v/>
      </c>
      <c r="AV2434" s="253">
        <f t="shared" si="630"/>
        <v>0</v>
      </c>
      <c r="AW2434" s="253">
        <f t="shared" si="631"/>
        <v>8.3322612895234557E-6</v>
      </c>
      <c r="AX2434" s="253" t="str">
        <f t="shared" si="632"/>
        <v/>
      </c>
      <c r="AZ2434" s="259"/>
      <c r="BA2434" s="259">
        <f>BA2433+$BD$753</f>
        <v>10.739199999999862</v>
      </c>
      <c r="BB2434" s="274">
        <f t="shared" si="615"/>
        <v>0.15040648323501629</v>
      </c>
      <c r="BC2434" s="259">
        <f t="shared" si="616"/>
        <v>2.9927441831717472E-4</v>
      </c>
      <c r="BD2434" s="259" t="str">
        <f t="shared" si="613"/>
        <v/>
      </c>
      <c r="BE2434" s="254" t="str">
        <f t="shared" si="614"/>
        <v/>
      </c>
    </row>
    <row r="2435" spans="1:57" ht="20.100000000000001" customHeight="1" x14ac:dyDescent="0.25">
      <c r="A2435" s="247">
        <v>1674</v>
      </c>
      <c r="B2435" s="247">
        <f>$B$755+(A2435*$B$758)</f>
        <v>6480.5551479827554</v>
      </c>
      <c r="C2435" s="247">
        <f>_xlfn.NORM.DIST($B2435,$B$752,$B$753,0)</f>
        <v>4.3822915002239873E-6</v>
      </c>
      <c r="D2435" s="247">
        <f>_xlfn.NORM.DIST($B2435,$B$752,$B$753,1)</f>
        <v>0.99649111666504575</v>
      </c>
      <c r="E2435" s="247">
        <f>IF(OR(D2435&lt;$F$757,D2435&gt;$F$758),C2435,"")</f>
        <v>4.3822915002239873E-6</v>
      </c>
      <c r="F2435" s="247" t="str">
        <f>IF(AND(D2435&gt;$F$757,D2435&lt;$F$758),C2435,"")</f>
        <v/>
      </c>
      <c r="G2435" s="247" t="str">
        <f>IF(C2435=MAX($C$761:$C$2761),C2435,"")</f>
        <v/>
      </c>
      <c r="H2435" s="247">
        <f>_xlfn.NORM.DIST(B2435,$F$753,$F$754,0)</f>
        <v>0</v>
      </c>
      <c r="I2435" s="247">
        <f>IF(H2435=MAX($H$761:$H$2761),C2435,"")</f>
        <v>4.3822915002239873E-6</v>
      </c>
      <c r="J2435" s="247" t="str">
        <f>IF(I2435=MIN($I$761:$I$2761),I2435,"")</f>
        <v/>
      </c>
      <c r="K2435" s="247"/>
      <c r="L2435" s="247"/>
      <c r="M2435" s="247"/>
      <c r="N2435" s="247"/>
      <c r="O2435" s="247">
        <v>1674</v>
      </c>
      <c r="P2435" s="247">
        <f>$P$755+(O2435*$P$758)</f>
        <v>377.65774504306194</v>
      </c>
      <c r="Q2435" s="247">
        <f>_xlfn.NORM.DIST(P2435,P$752,P$753,0)</f>
        <v>7.5199521562835682E-5</v>
      </c>
      <c r="R2435" s="247">
        <f>_xlfn.NORM.DIST(P2435,P$752,P$753,1)</f>
        <v>0.99649111666504575</v>
      </c>
      <c r="S2435" s="253">
        <f>IF(OR(R2435&lt;$T$757,R2435&gt;$T$758),Q2435,"")</f>
        <v>7.5199521562835682E-5</v>
      </c>
      <c r="T2435" s="253" t="str">
        <f>IF(AND(R2435&gt;$T$757,R2435&lt;$T$758),Q2435,"")</f>
        <v/>
      </c>
      <c r="U2435" s="253" t="str">
        <f>IF(Q2435=MAX($Q$761:$Q$2761),Q2435,"")</f>
        <v/>
      </c>
      <c r="V2435" s="253">
        <f>_xlfn.NORM.DIST(P2435,$T$753,$T$754,0)</f>
        <v>2.2352716040852062E-102</v>
      </c>
      <c r="W2435" s="253" t="str">
        <f>IF(V2435=MAX($V$761:$V$2761),Q2435,"")</f>
        <v/>
      </c>
      <c r="X2435" s="253" t="str">
        <f t="shared" si="617"/>
        <v/>
      </c>
      <c r="AB2435" s="253">
        <v>1674</v>
      </c>
      <c r="AC2435" s="253">
        <f t="shared" si="633"/>
        <v>584.39936592787967</v>
      </c>
      <c r="AD2435" s="253">
        <f t="shared" si="618"/>
        <v>4.8596359608717391E-5</v>
      </c>
      <c r="AE2435" s="253">
        <f t="shared" si="619"/>
        <v>0.99649111666504575</v>
      </c>
      <c r="AF2435" s="253">
        <f>IF(OR(AE2435&lt;$T$757,AE2435&gt;$T$758),AD2435,"")</f>
        <v>4.8596359608717391E-5</v>
      </c>
      <c r="AG2435" s="253" t="str">
        <f t="shared" si="620"/>
        <v/>
      </c>
      <c r="AH2435" s="253" t="str">
        <f t="shared" si="621"/>
        <v/>
      </c>
      <c r="AI2435" s="253">
        <f t="shared" si="622"/>
        <v>7.6642921099528646E-8</v>
      </c>
      <c r="AJ2435" s="253" t="str">
        <f t="shared" si="623"/>
        <v/>
      </c>
      <c r="AK2435" s="253" t="str">
        <f t="shared" si="624"/>
        <v/>
      </c>
      <c r="AO2435" s="253">
        <v>1674</v>
      </c>
      <c r="AP2435" s="253">
        <f t="shared" si="625"/>
        <v>3445.3278131833295</v>
      </c>
      <c r="AQ2435" s="253">
        <f t="shared" si="626"/>
        <v>8.2429548889565953E-6</v>
      </c>
      <c r="AR2435" s="253">
        <f t="shared" si="627"/>
        <v>0.99649111666504575</v>
      </c>
      <c r="AS2435" s="253">
        <f>IF(OR(AR2435&lt;$T$757,AR2435&gt;$T$758),AQ2435,"")</f>
        <v>8.2429548889565953E-6</v>
      </c>
      <c r="AT2435" s="253" t="str">
        <f t="shared" si="628"/>
        <v/>
      </c>
      <c r="AU2435" s="253" t="str">
        <f t="shared" si="629"/>
        <v/>
      </c>
      <c r="AV2435" s="253">
        <f t="shared" si="630"/>
        <v>0</v>
      </c>
      <c r="AW2435" s="253">
        <f t="shared" si="631"/>
        <v>8.2429548889565953E-6</v>
      </c>
      <c r="AX2435" s="253" t="str">
        <f t="shared" si="632"/>
        <v/>
      </c>
      <c r="AZ2435" s="259"/>
      <c r="BA2435" s="259">
        <f>BA2434+$BD$753</f>
        <v>10.745599999999861</v>
      </c>
      <c r="BB2435" s="274">
        <f t="shared" si="615"/>
        <v>0.15010720881669912</v>
      </c>
      <c r="BC2435" s="259">
        <f t="shared" si="616"/>
        <v>2.9876279215179657E-4</v>
      </c>
      <c r="BD2435" s="259" t="str">
        <f t="shared" si="613"/>
        <v/>
      </c>
      <c r="BE2435" s="254" t="str">
        <f t="shared" si="614"/>
        <v/>
      </c>
    </row>
    <row r="2436" spans="1:57" ht="20.100000000000001" customHeight="1" x14ac:dyDescent="0.25">
      <c r="A2436" s="247">
        <v>1675</v>
      </c>
      <c r="B2436" s="247">
        <f>$B$755+(A2436*$B$758)</f>
        <v>6490.1702149678931</v>
      </c>
      <c r="C2436" s="247">
        <f>_xlfn.NORM.DIST($B2436,$B$752,$B$753,0)</f>
        <v>4.3352520915478361E-6</v>
      </c>
      <c r="D2436" s="247">
        <f>_xlfn.NORM.DIST($B2436,$B$752,$B$753,1)</f>
        <v>0.99653302619695938</v>
      </c>
      <c r="E2436" s="247">
        <f>IF(OR(D2436&lt;$F$757,D2436&gt;$F$758),C2436,"")</f>
        <v>4.3352520915478361E-6</v>
      </c>
      <c r="F2436" s="247" t="str">
        <f>IF(AND(D2436&gt;$F$757,D2436&lt;$F$758),C2436,"")</f>
        <v/>
      </c>
      <c r="G2436" s="247" t="str">
        <f>IF(C2436=MAX($C$761:$C$2761),C2436,"")</f>
        <v/>
      </c>
      <c r="H2436" s="247">
        <f>_xlfn.NORM.DIST(B2436,$F$753,$F$754,0)</f>
        <v>0</v>
      </c>
      <c r="I2436" s="247">
        <f>IF(H2436=MAX($H$761:$H$2761),C2436,"")</f>
        <v>4.3352520915478361E-6</v>
      </c>
      <c r="J2436" s="247" t="str">
        <f>IF(I2436=MIN($I$761:$I$2761),I2436,"")</f>
        <v/>
      </c>
      <c r="K2436" s="247"/>
      <c r="L2436" s="247"/>
      <c r="M2436" s="247"/>
      <c r="N2436" s="247"/>
      <c r="O2436" s="247">
        <v>1675</v>
      </c>
      <c r="P2436" s="247">
        <f>$P$755+(O2436*$P$758)</f>
        <v>378.21806810692408</v>
      </c>
      <c r="Q2436" s="247">
        <f>_xlfn.NORM.DIST(P2436,P$752,P$753,0)</f>
        <v>7.4392331756574525E-5</v>
      </c>
      <c r="R2436" s="247">
        <f>_xlfn.NORM.DIST(P2436,P$752,P$753,1)</f>
        <v>0.99653302619695938</v>
      </c>
      <c r="S2436" s="253">
        <f>IF(OR(R2436&lt;$T$757,R2436&gt;$T$758),Q2436,"")</f>
        <v>7.4392331756574525E-5</v>
      </c>
      <c r="T2436" s="253" t="str">
        <f>IF(AND(R2436&gt;$T$757,R2436&lt;$T$758),Q2436,"")</f>
        <v/>
      </c>
      <c r="U2436" s="253" t="str">
        <f>IF(Q2436=MAX($Q$761:$Q$2761),Q2436,"")</f>
        <v/>
      </c>
      <c r="V2436" s="253">
        <f>_xlfn.NORM.DIST(P2436,$T$753,$T$754,0)</f>
        <v>2.0521766435743627E-102</v>
      </c>
      <c r="W2436" s="253" t="str">
        <f>IF(V2436=MAX($V$761:$V$2761),Q2436,"")</f>
        <v/>
      </c>
      <c r="X2436" s="253" t="str">
        <f t="shared" si="617"/>
        <v/>
      </c>
      <c r="AB2436" s="253">
        <v>1675</v>
      </c>
      <c r="AC2436" s="253">
        <f t="shared" si="633"/>
        <v>585.26642730166009</v>
      </c>
      <c r="AD2436" s="253">
        <f t="shared" si="618"/>
        <v>4.8074727485502544E-5</v>
      </c>
      <c r="AE2436" s="253">
        <f t="shared" si="619"/>
        <v>0.99653302619695938</v>
      </c>
      <c r="AF2436" s="253">
        <f>IF(OR(AE2436&lt;$T$757,AE2436&gt;$T$758),AD2436,"")</f>
        <v>4.8074727485502544E-5</v>
      </c>
      <c r="AG2436" s="253" t="str">
        <f t="shared" si="620"/>
        <v/>
      </c>
      <c r="AH2436" s="253" t="str">
        <f t="shared" si="621"/>
        <v/>
      </c>
      <c r="AI2436" s="253">
        <f t="shared" si="622"/>
        <v>7.5277676629609235E-8</v>
      </c>
      <c r="AJ2436" s="253" t="str">
        <f t="shared" si="623"/>
        <v/>
      </c>
      <c r="AK2436" s="253" t="str">
        <f t="shared" si="624"/>
        <v/>
      </c>
      <c r="AO2436" s="253">
        <v>1675</v>
      </c>
      <c r="AP2436" s="253">
        <f t="shared" si="625"/>
        <v>3450.4395755174291</v>
      </c>
      <c r="AQ2436" s="253">
        <f t="shared" si="626"/>
        <v>8.1544752148635218E-6</v>
      </c>
      <c r="AR2436" s="253">
        <f t="shared" si="627"/>
        <v>0.99653302619695927</v>
      </c>
      <c r="AS2436" s="253">
        <f>IF(OR(AR2436&lt;$T$757,AR2436&gt;$T$758),AQ2436,"")</f>
        <v>8.1544752148635218E-6</v>
      </c>
      <c r="AT2436" s="253" t="str">
        <f t="shared" si="628"/>
        <v/>
      </c>
      <c r="AU2436" s="253" t="str">
        <f t="shared" si="629"/>
        <v/>
      </c>
      <c r="AV2436" s="253">
        <f t="shared" si="630"/>
        <v>0</v>
      </c>
      <c r="AW2436" s="253">
        <f t="shared" si="631"/>
        <v>8.1544752148635218E-6</v>
      </c>
      <c r="AX2436" s="253" t="str">
        <f t="shared" si="632"/>
        <v/>
      </c>
      <c r="AZ2436" s="259"/>
      <c r="BA2436" s="259">
        <f>BA2435+$BD$753</f>
        <v>10.75199999999986</v>
      </c>
      <c r="BB2436" s="274">
        <f t="shared" si="615"/>
        <v>0.14980844602454732</v>
      </c>
      <c r="BC2436" s="259">
        <f t="shared" si="616"/>
        <v>2.9825177629927424E-4</v>
      </c>
      <c r="BD2436" s="259" t="str">
        <f t="shared" si="613"/>
        <v/>
      </c>
      <c r="BE2436" s="254" t="str">
        <f t="shared" si="614"/>
        <v/>
      </c>
    </row>
    <row r="2437" spans="1:57" ht="20.100000000000001" customHeight="1" x14ac:dyDescent="0.25">
      <c r="A2437" s="247">
        <v>1676</v>
      </c>
      <c r="B2437" s="247">
        <f>$B$755+(A2437*$B$758)</f>
        <v>6499.7852819530308</v>
      </c>
      <c r="C2437" s="247">
        <f>_xlfn.NORM.DIST($B2437,$B$752,$B$753,0)</f>
        <v>4.2886489837893697E-6</v>
      </c>
      <c r="D2437" s="247">
        <f>_xlfn.NORM.DIST($B2437,$B$752,$B$753,1)</f>
        <v>0.99657448554191386</v>
      </c>
      <c r="E2437" s="247">
        <f>IF(OR(D2437&lt;$F$757,D2437&gt;$F$758),C2437,"")</f>
        <v>4.2886489837893697E-6</v>
      </c>
      <c r="F2437" s="247" t="str">
        <f>IF(AND(D2437&gt;$F$757,D2437&lt;$F$758),C2437,"")</f>
        <v/>
      </c>
      <c r="G2437" s="247" t="str">
        <f>IF(C2437=MAX($C$761:$C$2761),C2437,"")</f>
        <v/>
      </c>
      <c r="H2437" s="247">
        <f>_xlfn.NORM.DIST(B2437,$F$753,$F$754,0)</f>
        <v>0</v>
      </c>
      <c r="I2437" s="247">
        <f>IF(H2437=MAX($H$761:$H$2761),C2437,"")</f>
        <v>4.2886489837893697E-6</v>
      </c>
      <c r="J2437" s="247" t="str">
        <f>IF(I2437=MIN($I$761:$I$2761),I2437,"")</f>
        <v/>
      </c>
      <c r="K2437" s="247"/>
      <c r="L2437" s="247"/>
      <c r="M2437" s="247"/>
      <c r="N2437" s="247"/>
      <c r="O2437" s="247">
        <v>1676</v>
      </c>
      <c r="P2437" s="247">
        <f>$P$755+(O2437*$P$758)</f>
        <v>378.77839117078622</v>
      </c>
      <c r="Q2437" s="247">
        <f>_xlfn.NORM.DIST(P2437,P$752,P$753,0)</f>
        <v>7.3592628814267145E-5</v>
      </c>
      <c r="R2437" s="247">
        <f>_xlfn.NORM.DIST(P2437,P$752,P$753,1)</f>
        <v>0.99657448554191386</v>
      </c>
      <c r="S2437" s="253">
        <f>IF(OR(R2437&lt;$T$757,R2437&gt;$T$758),Q2437,"")</f>
        <v>7.3592628814267145E-5</v>
      </c>
      <c r="T2437" s="253" t="str">
        <f>IF(AND(R2437&gt;$T$757,R2437&lt;$T$758),Q2437,"")</f>
        <v/>
      </c>
      <c r="U2437" s="253" t="str">
        <f>IF(Q2437=MAX($Q$761:$Q$2761),Q2437,"")</f>
        <v/>
      </c>
      <c r="V2437" s="253">
        <f>_xlfn.NORM.DIST(P2437,$T$753,$T$754,0)</f>
        <v>1.8840491627107574E-102</v>
      </c>
      <c r="W2437" s="253" t="str">
        <f>IF(V2437=MAX($V$761:$V$2761),Q2437,"")</f>
        <v/>
      </c>
      <c r="X2437" s="253" t="str">
        <f t="shared" si="617"/>
        <v/>
      </c>
      <c r="AB2437" s="253">
        <v>1676</v>
      </c>
      <c r="AC2437" s="253">
        <f t="shared" si="633"/>
        <v>586.13348867544028</v>
      </c>
      <c r="AD2437" s="253">
        <f t="shared" si="618"/>
        <v>4.7557933615583496E-5</v>
      </c>
      <c r="AE2437" s="253">
        <f t="shared" si="619"/>
        <v>0.99657448554191386</v>
      </c>
      <c r="AF2437" s="253">
        <f>IF(OR(AE2437&lt;$T$757,AE2437&gt;$T$758),AD2437,"")</f>
        <v>4.7557933615583496E-5</v>
      </c>
      <c r="AG2437" s="253" t="str">
        <f t="shared" si="620"/>
        <v/>
      </c>
      <c r="AH2437" s="253" t="str">
        <f t="shared" si="621"/>
        <v/>
      </c>
      <c r="AI2437" s="253">
        <f t="shared" si="622"/>
        <v>7.393556835420017E-8</v>
      </c>
      <c r="AJ2437" s="253" t="str">
        <f t="shared" si="623"/>
        <v/>
      </c>
      <c r="AK2437" s="253" t="str">
        <f t="shared" si="624"/>
        <v/>
      </c>
      <c r="AO2437" s="253">
        <v>1676</v>
      </c>
      <c r="AP2437" s="253">
        <f t="shared" si="625"/>
        <v>3455.5513378515307</v>
      </c>
      <c r="AQ2437" s="253">
        <f t="shared" si="626"/>
        <v>8.0668162093138683E-6</v>
      </c>
      <c r="AR2437" s="253">
        <f t="shared" si="627"/>
        <v>0.99657448554191386</v>
      </c>
      <c r="AS2437" s="253">
        <f>IF(OR(AR2437&lt;$T$757,AR2437&gt;$T$758),AQ2437,"")</f>
        <v>8.0668162093138683E-6</v>
      </c>
      <c r="AT2437" s="253" t="str">
        <f t="shared" si="628"/>
        <v/>
      </c>
      <c r="AU2437" s="253" t="str">
        <f t="shared" si="629"/>
        <v/>
      </c>
      <c r="AV2437" s="253">
        <f t="shared" si="630"/>
        <v>0</v>
      </c>
      <c r="AW2437" s="253">
        <f t="shared" si="631"/>
        <v>8.0668162093138683E-6</v>
      </c>
      <c r="AX2437" s="253" t="str">
        <f t="shared" si="632"/>
        <v/>
      </c>
      <c r="AZ2437" s="259"/>
      <c r="BA2437" s="259">
        <f>BA2436+$BD$753</f>
        <v>10.75839999999986</v>
      </c>
      <c r="BB2437" s="274">
        <f t="shared" si="615"/>
        <v>0.14951019424824805</v>
      </c>
      <c r="BC2437" s="259">
        <f t="shared" si="616"/>
        <v>2.9774137093463438E-4</v>
      </c>
      <c r="BD2437" s="259" t="str">
        <f t="shared" si="613"/>
        <v/>
      </c>
      <c r="BE2437" s="254" t="str">
        <f t="shared" si="614"/>
        <v/>
      </c>
    </row>
    <row r="2438" spans="1:57" ht="20.100000000000001" customHeight="1" x14ac:dyDescent="0.25">
      <c r="A2438" s="247">
        <v>1677</v>
      </c>
      <c r="B2438" s="247">
        <f>$B$755+(A2438*$B$758)</f>
        <v>6509.4003489381685</v>
      </c>
      <c r="C2438" s="247">
        <f>_xlfn.NORM.DIST($B2438,$B$752,$B$753,0)</f>
        <v>4.2424789700714889E-6</v>
      </c>
      <c r="D2438" s="247">
        <f>_xlfn.NORM.DIST($B2438,$B$752,$B$753,1)</f>
        <v>0.9966154988795437</v>
      </c>
      <c r="E2438" s="247">
        <f>IF(OR(D2438&lt;$F$757,D2438&gt;$F$758),C2438,"")</f>
        <v>4.2424789700714889E-6</v>
      </c>
      <c r="F2438" s="247" t="str">
        <f>IF(AND(D2438&gt;$F$757,D2438&lt;$F$758),C2438,"")</f>
        <v/>
      </c>
      <c r="G2438" s="247" t="str">
        <f>IF(C2438=MAX($C$761:$C$2761),C2438,"")</f>
        <v/>
      </c>
      <c r="H2438" s="247">
        <f>_xlfn.NORM.DIST(B2438,$F$753,$F$754,0)</f>
        <v>0</v>
      </c>
      <c r="I2438" s="247">
        <f>IF(H2438=MAX($H$761:$H$2761),C2438,"")</f>
        <v>4.2424789700714889E-6</v>
      </c>
      <c r="J2438" s="247" t="str">
        <f>IF(I2438=MIN($I$761:$I$2761),I2438,"")</f>
        <v/>
      </c>
      <c r="K2438" s="247"/>
      <c r="L2438" s="247"/>
      <c r="M2438" s="247"/>
      <c r="N2438" s="247"/>
      <c r="O2438" s="247">
        <v>1677</v>
      </c>
      <c r="P2438" s="247">
        <f>$P$755+(O2438*$P$758)</f>
        <v>379.33871423464825</v>
      </c>
      <c r="Q2438" s="247">
        <f>_xlfn.NORM.DIST(P2438,P$752,P$753,0)</f>
        <v>7.2800357706341877E-5</v>
      </c>
      <c r="R2438" s="247">
        <f>_xlfn.NORM.DIST(P2438,P$752,P$753,1)</f>
        <v>0.9966154988795437</v>
      </c>
      <c r="S2438" s="253">
        <f>IF(OR(R2438&lt;$T$757,R2438&gt;$T$758),Q2438,"")</f>
        <v>7.2800357706341877E-5</v>
      </c>
      <c r="T2438" s="253" t="str">
        <f>IF(AND(R2438&gt;$T$757,R2438&lt;$T$758),Q2438,"")</f>
        <v/>
      </c>
      <c r="U2438" s="253" t="str">
        <f>IF(Q2438=MAX($Q$761:$Q$2761),Q2438,"")</f>
        <v/>
      </c>
      <c r="V2438" s="253">
        <f>_xlfn.NORM.DIST(P2438,$T$753,$T$754,0)</f>
        <v>1.7296680891576542E-102</v>
      </c>
      <c r="W2438" s="253" t="str">
        <f>IF(V2438=MAX($V$761:$V$2761),Q2438,"")</f>
        <v/>
      </c>
      <c r="X2438" s="253" t="str">
        <f t="shared" si="617"/>
        <v/>
      </c>
      <c r="AB2438" s="253">
        <v>1677</v>
      </c>
      <c r="AC2438" s="253">
        <f t="shared" si="633"/>
        <v>587.00055004922046</v>
      </c>
      <c r="AD2438" s="253">
        <f t="shared" si="618"/>
        <v>4.7045942437073647E-5</v>
      </c>
      <c r="AE2438" s="253">
        <f t="shared" si="619"/>
        <v>0.9966154988795437</v>
      </c>
      <c r="AF2438" s="253">
        <f>IF(OR(AE2438&lt;$T$757,AE2438&gt;$T$758),AD2438,"")</f>
        <v>4.7045942437073647E-5</v>
      </c>
      <c r="AG2438" s="253" t="str">
        <f t="shared" si="620"/>
        <v/>
      </c>
      <c r="AH2438" s="253" t="str">
        <f t="shared" si="621"/>
        <v/>
      </c>
      <c r="AI2438" s="253">
        <f t="shared" si="622"/>
        <v>7.2616226347718346E-8</v>
      </c>
      <c r="AJ2438" s="253" t="str">
        <f t="shared" si="623"/>
        <v/>
      </c>
      <c r="AK2438" s="253" t="str">
        <f t="shared" si="624"/>
        <v/>
      </c>
      <c r="AO2438" s="253">
        <v>1677</v>
      </c>
      <c r="AP2438" s="253">
        <f t="shared" si="625"/>
        <v>3460.6631001856304</v>
      </c>
      <c r="AQ2438" s="253">
        <f t="shared" si="626"/>
        <v>7.9799718402709719E-6</v>
      </c>
      <c r="AR2438" s="253">
        <f t="shared" si="627"/>
        <v>0.9966154988795437</v>
      </c>
      <c r="AS2438" s="253">
        <f>IF(OR(AR2438&lt;$T$757,AR2438&gt;$T$758),AQ2438,"")</f>
        <v>7.9799718402709719E-6</v>
      </c>
      <c r="AT2438" s="253" t="str">
        <f t="shared" si="628"/>
        <v/>
      </c>
      <c r="AU2438" s="253" t="str">
        <f t="shared" si="629"/>
        <v/>
      </c>
      <c r="AV2438" s="253">
        <f t="shared" si="630"/>
        <v>0</v>
      </c>
      <c r="AW2438" s="253">
        <f t="shared" si="631"/>
        <v>7.9799718402709719E-6</v>
      </c>
      <c r="AX2438" s="253" t="str">
        <f t="shared" si="632"/>
        <v/>
      </c>
      <c r="AZ2438" s="259"/>
      <c r="BA2438" s="259">
        <f>BA2437+$BD$753</f>
        <v>10.764799999999859</v>
      </c>
      <c r="BB2438" s="274">
        <f t="shared" si="615"/>
        <v>0.14921245287731341</v>
      </c>
      <c r="BC2438" s="259">
        <f t="shared" si="616"/>
        <v>2.972315762292399E-4</v>
      </c>
      <c r="BD2438" s="259" t="str">
        <f t="shared" si="613"/>
        <v/>
      </c>
      <c r="BE2438" s="254" t="str">
        <f t="shared" si="614"/>
        <v/>
      </c>
    </row>
    <row r="2439" spans="1:57" ht="20.100000000000001" customHeight="1" x14ac:dyDescent="0.25">
      <c r="A2439" s="248">
        <v>1678</v>
      </c>
      <c r="B2439" s="247">
        <f>$B$755+(A2439*$B$758)</f>
        <v>6519.0154159233061</v>
      </c>
      <c r="C2439" s="247">
        <f>_xlfn.NORM.DIST($B2439,$B$752,$B$753,0)</f>
        <v>4.196738857339328E-6</v>
      </c>
      <c r="D2439" s="247">
        <f>_xlfn.NORM.DIST($B2439,$B$752,$B$753,1)</f>
        <v>0.99665607035871517</v>
      </c>
      <c r="E2439" s="247">
        <f>IF(OR(D2439&lt;$F$757,D2439&gt;$F$758),C2439,"")</f>
        <v>4.196738857339328E-6</v>
      </c>
      <c r="F2439" s="247" t="str">
        <f>IF(AND(D2439&gt;$F$757,D2439&lt;$F$758),C2439,"")</f>
        <v/>
      </c>
      <c r="G2439" s="247" t="str">
        <f>IF(C2439=MAX($C$761:$C$2761),C2439,"")</f>
        <v/>
      </c>
      <c r="H2439" s="247">
        <f>_xlfn.NORM.DIST(B2439,$F$753,$F$754,0)</f>
        <v>0</v>
      </c>
      <c r="I2439" s="247">
        <f>IF(H2439=MAX($H$761:$H$2761),C2439,"")</f>
        <v>4.196738857339328E-6</v>
      </c>
      <c r="J2439" s="247" t="str">
        <f>IF(I2439=MIN($I$761:$I$2761),I2439,"")</f>
        <v/>
      </c>
      <c r="K2439" s="247"/>
      <c r="L2439" s="247"/>
      <c r="M2439" s="247"/>
      <c r="N2439" s="247"/>
      <c r="O2439" s="248">
        <v>1678</v>
      </c>
      <c r="P2439" s="247">
        <f>$P$755+(O2439*$P$758)</f>
        <v>379.89903729851039</v>
      </c>
      <c r="Q2439" s="247">
        <f>_xlfn.NORM.DIST(P2439,P$752,P$753,0)</f>
        <v>7.2015463640414751E-5</v>
      </c>
      <c r="R2439" s="247">
        <f>_xlfn.NORM.DIST(P2439,P$752,P$753,1)</f>
        <v>0.99665607035871517</v>
      </c>
      <c r="S2439" s="253">
        <f>IF(OR(R2439&lt;$T$757,R2439&gt;$T$758),Q2439,"")</f>
        <v>7.2015463640414751E-5</v>
      </c>
      <c r="T2439" s="253" t="str">
        <f>IF(AND(R2439&gt;$T$757,R2439&lt;$T$758),Q2439,"")</f>
        <v/>
      </c>
      <c r="U2439" s="253" t="str">
        <f>IF(Q2439=MAX($Q$761:$Q$2761),Q2439,"")</f>
        <v/>
      </c>
      <c r="V2439" s="253">
        <f>_xlfn.NORM.DIST(P2439,$T$753,$T$754,0)</f>
        <v>1.5879117648403865E-102</v>
      </c>
      <c r="W2439" s="253" t="str">
        <f>IF(V2439=MAX($V$761:$V$2761),Q2439,"")</f>
        <v/>
      </c>
      <c r="X2439" s="253" t="str">
        <f t="shared" si="617"/>
        <v/>
      </c>
      <c r="AB2439" s="259">
        <v>1678</v>
      </c>
      <c r="AC2439" s="253">
        <f t="shared" si="633"/>
        <v>587.86761142300065</v>
      </c>
      <c r="AD2439" s="253">
        <f t="shared" si="618"/>
        <v>4.6538718541364803E-5</v>
      </c>
      <c r="AE2439" s="253">
        <f t="shared" si="619"/>
        <v>0.99665607035871517</v>
      </c>
      <c r="AF2439" s="253">
        <f>IF(OR(AE2439&lt;$T$757,AE2439&gt;$T$758),AD2439,"")</f>
        <v>4.6538718541364803E-5</v>
      </c>
      <c r="AG2439" s="253" t="str">
        <f t="shared" si="620"/>
        <v/>
      </c>
      <c r="AH2439" s="253" t="str">
        <f t="shared" si="621"/>
        <v/>
      </c>
      <c r="AI2439" s="253">
        <f t="shared" si="622"/>
        <v>7.1319286199782194E-8</v>
      </c>
      <c r="AJ2439" s="253" t="str">
        <f t="shared" si="623"/>
        <v/>
      </c>
      <c r="AK2439" s="253" t="str">
        <f t="shared" si="624"/>
        <v/>
      </c>
      <c r="AO2439" s="259">
        <v>1678</v>
      </c>
      <c r="AP2439" s="253">
        <f t="shared" si="625"/>
        <v>3465.77486251973</v>
      </c>
      <c r="AQ2439" s="253">
        <f t="shared" si="626"/>
        <v>7.8939361016972855E-6</v>
      </c>
      <c r="AR2439" s="253">
        <f t="shared" si="627"/>
        <v>0.99665607035871517</v>
      </c>
      <c r="AS2439" s="253">
        <f>IF(OR(AR2439&lt;$T$757,AR2439&gt;$T$758),AQ2439,"")</f>
        <v>7.8939361016972855E-6</v>
      </c>
      <c r="AT2439" s="253" t="str">
        <f t="shared" si="628"/>
        <v/>
      </c>
      <c r="AU2439" s="253" t="str">
        <f t="shared" si="629"/>
        <v/>
      </c>
      <c r="AV2439" s="253">
        <f t="shared" si="630"/>
        <v>0</v>
      </c>
      <c r="AW2439" s="253">
        <f t="shared" si="631"/>
        <v>7.8939361016972855E-6</v>
      </c>
      <c r="AX2439" s="253" t="str">
        <f t="shared" si="632"/>
        <v/>
      </c>
      <c r="AZ2439" s="259"/>
      <c r="BA2439" s="259">
        <f>BA2438+$BD$753</f>
        <v>10.771199999999858</v>
      </c>
      <c r="BB2439" s="274">
        <f t="shared" si="615"/>
        <v>0.14891522130108417</v>
      </c>
      <c r="BC2439" s="259">
        <f t="shared" si="616"/>
        <v>2.9672239234959652E-4</v>
      </c>
      <c r="BD2439" s="259" t="str">
        <f t="shared" si="613"/>
        <v/>
      </c>
      <c r="BE2439" s="254" t="str">
        <f t="shared" si="614"/>
        <v/>
      </c>
    </row>
    <row r="2440" spans="1:57" ht="20.100000000000001" customHeight="1" x14ac:dyDescent="0.25">
      <c r="A2440" s="247">
        <v>1679</v>
      </c>
      <c r="B2440" s="247">
        <f>$B$755+(A2440*$B$758)</f>
        <v>6528.6304829084438</v>
      </c>
      <c r="C2440" s="247">
        <f>_xlfn.NORM.DIST($B2440,$B$752,$B$753,0)</f>
        <v>4.1514254664147086E-6</v>
      </c>
      <c r="D2440" s="247">
        <f>_xlfn.NORM.DIST($B2440,$B$752,$B$753,1)</f>
        <v>0.99669620409766002</v>
      </c>
      <c r="E2440" s="247">
        <f>IF(OR(D2440&lt;$F$757,D2440&gt;$F$758),C2440,"")</f>
        <v>4.1514254664147086E-6</v>
      </c>
      <c r="F2440" s="247" t="str">
        <f>IF(AND(D2440&gt;$F$757,D2440&lt;$F$758),C2440,"")</f>
        <v/>
      </c>
      <c r="G2440" s="247" t="str">
        <f>IF(C2440=MAX($C$761:$C$2761),C2440,"")</f>
        <v/>
      </c>
      <c r="H2440" s="247">
        <f>_xlfn.NORM.DIST(B2440,$F$753,$F$754,0)</f>
        <v>0</v>
      </c>
      <c r="I2440" s="247">
        <f>IF(H2440=MAX($H$761:$H$2761),C2440,"")</f>
        <v>4.1514254664147086E-6</v>
      </c>
      <c r="J2440" s="247" t="str">
        <f>IF(I2440=MIN($I$761:$I$2761),I2440,"")</f>
        <v/>
      </c>
      <c r="K2440" s="247"/>
      <c r="L2440" s="247"/>
      <c r="M2440" s="247"/>
      <c r="N2440" s="247"/>
      <c r="O2440" s="247">
        <v>1679</v>
      </c>
      <c r="P2440" s="247">
        <f>$P$755+(O2440*$P$758)</f>
        <v>380.45936036237254</v>
      </c>
      <c r="Q2440" s="247">
        <f>_xlfn.NORM.DIST(P2440,P$752,P$753,0)</f>
        <v>7.123789206222389E-5</v>
      </c>
      <c r="R2440" s="247">
        <f>_xlfn.NORM.DIST(P2440,P$752,P$753,1)</f>
        <v>0.99669620409766002</v>
      </c>
      <c r="S2440" s="253">
        <f>IF(OR(R2440&lt;$T$757,R2440&gt;$T$758),Q2440,"")</f>
        <v>7.123789206222389E-5</v>
      </c>
      <c r="T2440" s="253" t="str">
        <f>IF(AND(R2440&gt;$T$757,R2440&lt;$T$758),Q2440,"")</f>
        <v/>
      </c>
      <c r="U2440" s="253" t="str">
        <f>IF(Q2440=MAX($Q$761:$Q$2761),Q2440,"")</f>
        <v/>
      </c>
      <c r="V2440" s="253">
        <f>_xlfn.NORM.DIST(P2440,$T$753,$T$754,0)</f>
        <v>1.4577498686749648E-102</v>
      </c>
      <c r="W2440" s="253" t="str">
        <f>IF(V2440=MAX($V$761:$V$2761),Q2440,"")</f>
        <v/>
      </c>
      <c r="X2440" s="253" t="str">
        <f t="shared" si="617"/>
        <v/>
      </c>
      <c r="AB2440" s="253">
        <v>1679</v>
      </c>
      <c r="AC2440" s="253">
        <f t="shared" si="633"/>
        <v>588.73467279678084</v>
      </c>
      <c r="AD2440" s="253">
        <f t="shared" si="618"/>
        <v>4.603622667373108E-5</v>
      </c>
      <c r="AE2440" s="253">
        <f t="shared" si="619"/>
        <v>0.99669620409766002</v>
      </c>
      <c r="AF2440" s="253">
        <f>IF(OR(AE2440&lt;$T$757,AE2440&gt;$T$758),AD2440,"")</f>
        <v>4.603622667373108E-5</v>
      </c>
      <c r="AG2440" s="253" t="str">
        <f t="shared" si="620"/>
        <v/>
      </c>
      <c r="AH2440" s="253" t="str">
        <f t="shared" si="621"/>
        <v/>
      </c>
      <c r="AI2440" s="253">
        <f t="shared" si="622"/>
        <v>7.0044388939910354E-8</v>
      </c>
      <c r="AJ2440" s="253" t="str">
        <f t="shared" si="623"/>
        <v/>
      </c>
      <c r="AK2440" s="253" t="str">
        <f t="shared" si="624"/>
        <v/>
      </c>
      <c r="AO2440" s="253">
        <v>1679</v>
      </c>
      <c r="AP2440" s="253">
        <f t="shared" si="625"/>
        <v>3470.8866248538297</v>
      </c>
      <c r="AQ2440" s="253">
        <f t="shared" si="626"/>
        <v>7.8087030136568835E-6</v>
      </c>
      <c r="AR2440" s="253">
        <f t="shared" si="627"/>
        <v>0.99669620409766002</v>
      </c>
      <c r="AS2440" s="253">
        <f>IF(OR(AR2440&lt;$T$757,AR2440&gt;$T$758),AQ2440,"")</f>
        <v>7.8087030136568835E-6</v>
      </c>
      <c r="AT2440" s="253" t="str">
        <f t="shared" si="628"/>
        <v/>
      </c>
      <c r="AU2440" s="253" t="str">
        <f t="shared" si="629"/>
        <v/>
      </c>
      <c r="AV2440" s="253">
        <f t="shared" si="630"/>
        <v>0</v>
      </c>
      <c r="AW2440" s="253">
        <f t="shared" si="631"/>
        <v>7.8087030136568835E-6</v>
      </c>
      <c r="AX2440" s="253" t="str">
        <f t="shared" si="632"/>
        <v/>
      </c>
      <c r="AZ2440" s="259"/>
      <c r="BA2440" s="259">
        <f>BA2439+$BD$753</f>
        <v>10.777599999999858</v>
      </c>
      <c r="BB2440" s="274">
        <f t="shared" si="615"/>
        <v>0.14861849890873458</v>
      </c>
      <c r="BC2440" s="259">
        <f t="shared" si="616"/>
        <v>2.9621381945901804E-4</v>
      </c>
      <c r="BD2440" s="259" t="str">
        <f t="shared" si="613"/>
        <v/>
      </c>
      <c r="BE2440" s="254" t="str">
        <f t="shared" si="614"/>
        <v/>
      </c>
    </row>
    <row r="2441" spans="1:57" ht="20.100000000000001" customHeight="1" x14ac:dyDescent="0.25">
      <c r="A2441" s="247">
        <v>1680</v>
      </c>
      <c r="B2441" s="247">
        <f>$B$755+(A2441*$B$758)</f>
        <v>6538.2455498935815</v>
      </c>
      <c r="C2441" s="247">
        <f>_xlfn.NORM.DIST($B2441,$B$752,$B$753,0)</f>
        <v>4.1065356320488942E-6</v>
      </c>
      <c r="D2441" s="247">
        <f>_xlfn.NORM.DIST($B2441,$B$752,$B$753,1)</f>
        <v>0.99673590418410873</v>
      </c>
      <c r="E2441" s="247">
        <f>IF(OR(D2441&lt;$F$757,D2441&gt;$F$758),C2441,"")</f>
        <v>4.1065356320488942E-6</v>
      </c>
      <c r="F2441" s="247" t="str">
        <f>IF(AND(D2441&gt;$F$757,D2441&lt;$F$758),C2441,"")</f>
        <v/>
      </c>
      <c r="G2441" s="247" t="str">
        <f>IF(C2441=MAX($C$761:$C$2761),C2441,"")</f>
        <v/>
      </c>
      <c r="H2441" s="247">
        <f>_xlfn.NORM.DIST(B2441,$F$753,$F$754,0)</f>
        <v>0</v>
      </c>
      <c r="I2441" s="247">
        <f>IF(H2441=MAX($H$761:$H$2761),C2441,"")</f>
        <v>4.1065356320488942E-6</v>
      </c>
      <c r="J2441" s="247" t="str">
        <f>IF(I2441=MIN($I$761:$I$2761),I2441,"")</f>
        <v/>
      </c>
      <c r="K2441" s="247"/>
      <c r="L2441" s="247"/>
      <c r="M2441" s="247"/>
      <c r="N2441" s="247"/>
      <c r="O2441" s="247">
        <v>1680</v>
      </c>
      <c r="P2441" s="247">
        <f>$P$755+(O2441*$P$758)</f>
        <v>381.01968342623456</v>
      </c>
      <c r="Q2441" s="247">
        <f>_xlfn.NORM.DIST(P2441,P$752,P$753,0)</f>
        <v>7.0467588656535071E-5</v>
      </c>
      <c r="R2441" s="247">
        <f>_xlfn.NORM.DIST(P2441,P$752,P$753,1)</f>
        <v>0.99673590418410873</v>
      </c>
      <c r="S2441" s="253">
        <f>IF(OR(R2441&lt;$T$757,R2441&gt;$T$758),Q2441,"")</f>
        <v>7.0467588656535071E-5</v>
      </c>
      <c r="T2441" s="253" t="str">
        <f>IF(AND(R2441&gt;$T$757,R2441&lt;$T$758),Q2441,"")</f>
        <v/>
      </c>
      <c r="U2441" s="253" t="str">
        <f>IF(Q2441=MAX($Q$761:$Q$2761),Q2441,"")</f>
        <v/>
      </c>
      <c r="V2441" s="253">
        <f>_xlfn.NORM.DIST(P2441,$T$753,$T$754,0)</f>
        <v>1.3382359942101781E-102</v>
      </c>
      <c r="W2441" s="253" t="str">
        <f>IF(V2441=MAX($V$761:$V$2761),Q2441,"")</f>
        <v/>
      </c>
      <c r="X2441" s="253" t="str">
        <f t="shared" si="617"/>
        <v/>
      </c>
      <c r="AB2441" s="253">
        <v>1680</v>
      </c>
      <c r="AC2441" s="253">
        <f t="shared" si="633"/>
        <v>589.60173417056126</v>
      </c>
      <c r="AD2441" s="253">
        <f t="shared" si="618"/>
        <v>4.5538431733913428E-5</v>
      </c>
      <c r="AE2441" s="253">
        <f t="shared" si="619"/>
        <v>0.99673590418410873</v>
      </c>
      <c r="AF2441" s="253">
        <f>IF(OR(AE2441&lt;$T$757,AE2441&gt;$T$758),AD2441,"")</f>
        <v>4.5538431733913428E-5</v>
      </c>
      <c r="AG2441" s="253" t="str">
        <f t="shared" si="620"/>
        <v/>
      </c>
      <c r="AH2441" s="253" t="str">
        <f t="shared" si="621"/>
        <v/>
      </c>
      <c r="AI2441" s="253">
        <f t="shared" si="622"/>
        <v>6.8791180963132261E-8</v>
      </c>
      <c r="AJ2441" s="253" t="str">
        <f t="shared" si="623"/>
        <v/>
      </c>
      <c r="AK2441" s="253" t="str">
        <f t="shared" si="624"/>
        <v/>
      </c>
      <c r="AO2441" s="253">
        <v>1680</v>
      </c>
      <c r="AP2441" s="253">
        <f t="shared" si="625"/>
        <v>3475.9983871879294</v>
      </c>
      <c r="AQ2441" s="253">
        <f t="shared" si="626"/>
        <v>7.7242666224147159E-6</v>
      </c>
      <c r="AR2441" s="253">
        <f t="shared" si="627"/>
        <v>0.99673590418410873</v>
      </c>
      <c r="AS2441" s="253">
        <f>IF(OR(AR2441&lt;$T$757,AR2441&gt;$T$758),AQ2441,"")</f>
        <v>7.7242666224147159E-6</v>
      </c>
      <c r="AT2441" s="253" t="str">
        <f t="shared" si="628"/>
        <v/>
      </c>
      <c r="AU2441" s="253" t="str">
        <f t="shared" si="629"/>
        <v/>
      </c>
      <c r="AV2441" s="253">
        <f t="shared" si="630"/>
        <v>0</v>
      </c>
      <c r="AW2441" s="253">
        <f t="shared" si="631"/>
        <v>7.7242666224147159E-6</v>
      </c>
      <c r="AX2441" s="253" t="str">
        <f t="shared" si="632"/>
        <v/>
      </c>
      <c r="AZ2441" s="259"/>
      <c r="BA2441" s="259">
        <f>BA2440+$BD$753</f>
        <v>10.783999999999857</v>
      </c>
      <c r="BB2441" s="274">
        <f t="shared" si="615"/>
        <v>0.14832228508927556</v>
      </c>
      <c r="BC2441" s="259">
        <f t="shared" si="616"/>
        <v>2.9570585771607205E-4</v>
      </c>
      <c r="BD2441" s="259" t="str">
        <f t="shared" si="613"/>
        <v/>
      </c>
      <c r="BE2441" s="254" t="str">
        <f t="shared" si="614"/>
        <v/>
      </c>
    </row>
    <row r="2442" spans="1:57" ht="20.100000000000001" customHeight="1" x14ac:dyDescent="0.25">
      <c r="A2442" s="247">
        <v>1681</v>
      </c>
      <c r="B2442" s="247">
        <f>$B$755+(A2442*$B$758)</f>
        <v>6547.8606168787192</v>
      </c>
      <c r="C2442" s="247">
        <f>_xlfn.NORM.DIST($B2442,$B$752,$B$753,0)</f>
        <v>4.0620662029736691E-6</v>
      </c>
      <c r="D2442" s="247">
        <f>_xlfn.NORM.DIST($B2442,$B$752,$B$753,1)</f>
        <v>0.99677517467542487</v>
      </c>
      <c r="E2442" s="247">
        <f>IF(OR(D2442&lt;$F$757,D2442&gt;$F$758),C2442,"")</f>
        <v>4.0620662029736691E-6</v>
      </c>
      <c r="F2442" s="247" t="str">
        <f>IF(AND(D2442&gt;$F$757,D2442&lt;$F$758),C2442,"")</f>
        <v/>
      </c>
      <c r="G2442" s="247" t="str">
        <f>IF(C2442=MAX($C$761:$C$2761),C2442,"")</f>
        <v/>
      </c>
      <c r="H2442" s="247">
        <f>_xlfn.NORM.DIST(B2442,$F$753,$F$754,0)</f>
        <v>0</v>
      </c>
      <c r="I2442" s="247">
        <f>IF(H2442=MAX($H$761:$H$2761),C2442,"")</f>
        <v>4.0620662029736691E-6</v>
      </c>
      <c r="J2442" s="247" t="str">
        <f>IF(I2442=MIN($I$761:$I$2761),I2442,"")</f>
        <v/>
      </c>
      <c r="K2442" s="247"/>
      <c r="L2442" s="247"/>
      <c r="M2442" s="247"/>
      <c r="N2442" s="247"/>
      <c r="O2442" s="247">
        <v>1681</v>
      </c>
      <c r="P2442" s="247">
        <f>$P$755+(O2442*$P$758)</f>
        <v>381.58000649009671</v>
      </c>
      <c r="Q2442" s="247">
        <f>_xlfn.NORM.DIST(P2442,P$752,P$753,0)</f>
        <v>6.9704499348017263E-5</v>
      </c>
      <c r="R2442" s="247">
        <f>_xlfn.NORM.DIST(P2442,P$752,P$753,1)</f>
        <v>0.99677517467542487</v>
      </c>
      <c r="S2442" s="253">
        <f>IF(OR(R2442&lt;$T$757,R2442&gt;$T$758),Q2442,"")</f>
        <v>6.9704499348017263E-5</v>
      </c>
      <c r="T2442" s="253" t="str">
        <f>IF(AND(R2442&gt;$T$757,R2442&lt;$T$758),Q2442,"")</f>
        <v/>
      </c>
      <c r="U2442" s="253" t="str">
        <f>IF(Q2442=MAX($Q$761:$Q$2761),Q2442,"")</f>
        <v/>
      </c>
      <c r="V2442" s="253">
        <f>_xlfn.NORM.DIST(P2442,$T$753,$T$754,0)</f>
        <v>1.2285008291904976E-102</v>
      </c>
      <c r="W2442" s="253" t="str">
        <f>IF(V2442=MAX($V$761:$V$2761),Q2442,"")</f>
        <v/>
      </c>
      <c r="X2442" s="253" t="str">
        <f t="shared" si="617"/>
        <v/>
      </c>
      <c r="AB2442" s="253">
        <v>1681</v>
      </c>
      <c r="AC2442" s="253">
        <f t="shared" si="633"/>
        <v>590.46879554434145</v>
      </c>
      <c r="AD2442" s="253">
        <f t="shared" si="618"/>
        <v>4.5045298776686998E-5</v>
      </c>
      <c r="AE2442" s="253">
        <f t="shared" si="619"/>
        <v>0.99677517467542487</v>
      </c>
      <c r="AF2442" s="253">
        <f>IF(OR(AE2442&lt;$T$757,AE2442&gt;$T$758),AD2442,"")</f>
        <v>4.5045298776686998E-5</v>
      </c>
      <c r="AG2442" s="253" t="str">
        <f t="shared" si="620"/>
        <v/>
      </c>
      <c r="AH2442" s="253" t="str">
        <f t="shared" si="621"/>
        <v/>
      </c>
      <c r="AI2442" s="253">
        <f t="shared" si="622"/>
        <v>6.7559313956504558E-8</v>
      </c>
      <c r="AJ2442" s="253" t="str">
        <f t="shared" si="623"/>
        <v/>
      </c>
      <c r="AK2442" s="253" t="str">
        <f t="shared" si="624"/>
        <v/>
      </c>
      <c r="AO2442" s="253">
        <v>1681</v>
      </c>
      <c r="AP2442" s="253">
        <f t="shared" si="625"/>
        <v>3481.1101495220291</v>
      </c>
      <c r="AQ2442" s="253">
        <f t="shared" si="626"/>
        <v>7.6406210005326568E-6</v>
      </c>
      <c r="AR2442" s="253">
        <f t="shared" si="627"/>
        <v>0.99677517467542487</v>
      </c>
      <c r="AS2442" s="253">
        <f>IF(OR(AR2442&lt;$T$757,AR2442&gt;$T$758),AQ2442,"")</f>
        <v>7.6406210005326568E-6</v>
      </c>
      <c r="AT2442" s="253" t="str">
        <f t="shared" si="628"/>
        <v/>
      </c>
      <c r="AU2442" s="253" t="str">
        <f t="shared" si="629"/>
        <v/>
      </c>
      <c r="AV2442" s="253">
        <f t="shared" si="630"/>
        <v>0</v>
      </c>
      <c r="AW2442" s="253">
        <f t="shared" si="631"/>
        <v>7.6406210005326568E-6</v>
      </c>
      <c r="AX2442" s="253" t="str">
        <f t="shared" si="632"/>
        <v/>
      </c>
      <c r="AZ2442" s="259"/>
      <c r="BA2442" s="259">
        <f>BA2441+$BD$753</f>
        <v>10.790399999999856</v>
      </c>
      <c r="BB2442" s="274">
        <f t="shared" si="615"/>
        <v>0.14802657923155949</v>
      </c>
      <c r="BC2442" s="259">
        <f t="shared" si="616"/>
        <v>2.9519850727571795E-4</v>
      </c>
      <c r="BD2442" s="259" t="str">
        <f t="shared" si="613"/>
        <v/>
      </c>
      <c r="BE2442" s="254" t="str">
        <f t="shared" si="614"/>
        <v/>
      </c>
    </row>
    <row r="2443" spans="1:57" ht="20.100000000000001" customHeight="1" x14ac:dyDescent="0.25">
      <c r="A2443" s="247">
        <v>1682</v>
      </c>
      <c r="B2443" s="247">
        <f>$B$755+(A2443*$B$758)</f>
        <v>6557.4756838638568</v>
      </c>
      <c r="C2443" s="247">
        <f>_xlfn.NORM.DIST($B2443,$B$752,$B$753,0)</f>
        <v>4.0180140419507512E-6</v>
      </c>
      <c r="D2443" s="247">
        <f>_xlfn.NORM.DIST($B2443,$B$752,$B$753,1)</f>
        <v>0.99681401959873994</v>
      </c>
      <c r="E2443" s="247">
        <f>IF(OR(D2443&lt;$F$757,D2443&gt;$F$758),C2443,"")</f>
        <v>4.0180140419507512E-6</v>
      </c>
      <c r="F2443" s="247" t="str">
        <f>IF(AND(D2443&gt;$F$757,D2443&lt;$F$758),C2443,"")</f>
        <v/>
      </c>
      <c r="G2443" s="247" t="str">
        <f>IF(C2443=MAX($C$761:$C$2761),C2443,"")</f>
        <v/>
      </c>
      <c r="H2443" s="247">
        <f>_xlfn.NORM.DIST(B2443,$F$753,$F$754,0)</f>
        <v>0</v>
      </c>
      <c r="I2443" s="247">
        <f>IF(H2443=MAX($H$761:$H$2761),C2443,"")</f>
        <v>4.0180140419507512E-6</v>
      </c>
      <c r="J2443" s="247" t="str">
        <f>IF(I2443=MIN($I$761:$I$2761),I2443,"")</f>
        <v/>
      </c>
      <c r="K2443" s="247"/>
      <c r="L2443" s="247"/>
      <c r="M2443" s="247"/>
      <c r="N2443" s="247"/>
      <c r="O2443" s="247">
        <v>1682</v>
      </c>
      <c r="P2443" s="247">
        <f>$P$755+(O2443*$P$758)</f>
        <v>382.14032955395885</v>
      </c>
      <c r="Q2443" s="247">
        <f>_xlfn.NORM.DIST(P2443,P$752,P$753,0)</f>
        <v>6.8948570302091526E-5</v>
      </c>
      <c r="R2443" s="247">
        <f>_xlfn.NORM.DIST(P2443,P$752,P$753,1)</f>
        <v>0.99681401959873994</v>
      </c>
      <c r="S2443" s="253">
        <f>IF(OR(R2443&lt;$T$757,R2443&gt;$T$758),Q2443,"")</f>
        <v>6.8948570302091526E-5</v>
      </c>
      <c r="T2443" s="253" t="str">
        <f>IF(AND(R2443&gt;$T$757,R2443&lt;$T$758),Q2443,"")</f>
        <v/>
      </c>
      <c r="U2443" s="253" t="str">
        <f>IF(Q2443=MAX($Q$761:$Q$2761),Q2443,"")</f>
        <v/>
      </c>
      <c r="V2443" s="253">
        <f>_xlfn.NORM.DIST(P2443,$T$753,$T$754,0)</f>
        <v>1.1277458883304814E-102</v>
      </c>
      <c r="W2443" s="253" t="str">
        <f>IF(V2443=MAX($V$761:$V$2761),Q2443,"")</f>
        <v/>
      </c>
      <c r="X2443" s="253" t="str">
        <f t="shared" si="617"/>
        <v/>
      </c>
      <c r="AB2443" s="253">
        <v>1682</v>
      </c>
      <c r="AC2443" s="253">
        <f t="shared" si="633"/>
        <v>591.33585691812164</v>
      </c>
      <c r="AD2443" s="253">
        <f t="shared" si="618"/>
        <v>4.4556793012407868E-5</v>
      </c>
      <c r="AE2443" s="253">
        <f t="shared" si="619"/>
        <v>0.99681401959873994</v>
      </c>
      <c r="AF2443" s="253">
        <f>IF(OR(AE2443&lt;$T$757,AE2443&gt;$T$758),AD2443,"")</f>
        <v>4.4556793012407868E-5</v>
      </c>
      <c r="AG2443" s="253" t="str">
        <f t="shared" si="620"/>
        <v/>
      </c>
      <c r="AH2443" s="253" t="str">
        <f t="shared" si="621"/>
        <v/>
      </c>
      <c r="AI2443" s="253">
        <f t="shared" si="622"/>
        <v>6.6348444826517229E-8</v>
      </c>
      <c r="AJ2443" s="253" t="str">
        <f t="shared" si="623"/>
        <v/>
      </c>
      <c r="AK2443" s="253" t="str">
        <f t="shared" si="624"/>
        <v/>
      </c>
      <c r="AO2443" s="253">
        <v>1682</v>
      </c>
      <c r="AP2443" s="253">
        <f t="shared" si="625"/>
        <v>3486.2219118561288</v>
      </c>
      <c r="AQ2443" s="253">
        <f t="shared" si="626"/>
        <v>7.5577602469624309E-6</v>
      </c>
      <c r="AR2443" s="253">
        <f t="shared" si="627"/>
        <v>0.99681401959873994</v>
      </c>
      <c r="AS2443" s="253">
        <f>IF(OR(AR2443&lt;$T$757,AR2443&gt;$T$758),AQ2443,"")</f>
        <v>7.5577602469624309E-6</v>
      </c>
      <c r="AT2443" s="253" t="str">
        <f t="shared" si="628"/>
        <v/>
      </c>
      <c r="AU2443" s="253" t="str">
        <f t="shared" si="629"/>
        <v/>
      </c>
      <c r="AV2443" s="253">
        <f t="shared" si="630"/>
        <v>0</v>
      </c>
      <c r="AW2443" s="253">
        <f t="shared" si="631"/>
        <v>7.5577602469624309E-6</v>
      </c>
      <c r="AX2443" s="253" t="str">
        <f t="shared" si="632"/>
        <v/>
      </c>
      <c r="AZ2443" s="259"/>
      <c r="BA2443" s="259">
        <f>BA2442+$BD$753</f>
        <v>10.796799999999855</v>
      </c>
      <c r="BB2443" s="274">
        <f t="shared" si="615"/>
        <v>0.14773138072428377</v>
      </c>
      <c r="BC2443" s="259">
        <f t="shared" si="616"/>
        <v>2.9469176828850197E-4</v>
      </c>
      <c r="BD2443" s="259" t="str">
        <f t="shared" si="613"/>
        <v/>
      </c>
      <c r="BE2443" s="254" t="str">
        <f t="shared" si="614"/>
        <v/>
      </c>
    </row>
    <row r="2444" spans="1:57" ht="20.100000000000001" customHeight="1" x14ac:dyDescent="0.25">
      <c r="A2444" s="247">
        <v>1683</v>
      </c>
      <c r="B2444" s="247">
        <f>$B$755+(A2444*$B$758)</f>
        <v>6567.0907508489945</v>
      </c>
      <c r="C2444" s="247">
        <f>_xlfn.NORM.DIST($B2444,$B$752,$B$753,0)</f>
        <v>3.9743760258195579E-6</v>
      </c>
      <c r="D2444" s="247">
        <f>_xlfn.NORM.DIST($B2444,$B$752,$B$753,1)</f>
        <v>0.9968524429510881</v>
      </c>
      <c r="E2444" s="247">
        <f>IF(OR(D2444&lt;$F$757,D2444&gt;$F$758),C2444,"")</f>
        <v>3.9743760258195579E-6</v>
      </c>
      <c r="F2444" s="247" t="str">
        <f>IF(AND(D2444&gt;$F$757,D2444&lt;$F$758),C2444,"")</f>
        <v/>
      </c>
      <c r="G2444" s="247" t="str">
        <f>IF(C2444=MAX($C$761:$C$2761),C2444,"")</f>
        <v/>
      </c>
      <c r="H2444" s="247">
        <f>_xlfn.NORM.DIST(B2444,$F$753,$F$754,0)</f>
        <v>0</v>
      </c>
      <c r="I2444" s="247">
        <f>IF(H2444=MAX($H$761:$H$2761),C2444,"")</f>
        <v>3.9743760258195579E-6</v>
      </c>
      <c r="J2444" s="247" t="str">
        <f>IF(I2444=MIN($I$761:$I$2761),I2444,"")</f>
        <v/>
      </c>
      <c r="K2444" s="247"/>
      <c r="L2444" s="247"/>
      <c r="M2444" s="247"/>
      <c r="N2444" s="247"/>
      <c r="O2444" s="247">
        <v>1683</v>
      </c>
      <c r="P2444" s="247">
        <f>$P$755+(O2444*$P$758)</f>
        <v>382.70065261782099</v>
      </c>
      <c r="Q2444" s="247">
        <f>_xlfn.NORM.DIST(P2444,P$752,P$753,0)</f>
        <v>6.8199747925750428E-5</v>
      </c>
      <c r="R2444" s="247">
        <f>_xlfn.NORM.DIST(P2444,P$752,P$753,1)</f>
        <v>0.9968524429510881</v>
      </c>
      <c r="S2444" s="253">
        <f>IF(OR(R2444&lt;$T$757,R2444&gt;$T$758),Q2444,"")</f>
        <v>6.8199747925750428E-5</v>
      </c>
      <c r="T2444" s="253" t="str">
        <f>IF(AND(R2444&gt;$T$757,R2444&lt;$T$758),Q2444,"")</f>
        <v/>
      </c>
      <c r="U2444" s="253" t="str">
        <f>IF(Q2444=MAX($Q$761:$Q$2761),Q2444,"")</f>
        <v/>
      </c>
      <c r="V2444" s="253">
        <f>_xlfn.NORM.DIST(P2444,$T$753,$T$754,0)</f>
        <v>1.035237754519513E-102</v>
      </c>
      <c r="W2444" s="253" t="str">
        <f>IF(V2444=MAX($V$761:$V$2761),Q2444,"")</f>
        <v/>
      </c>
      <c r="X2444" s="253" t="str">
        <f t="shared" si="617"/>
        <v/>
      </c>
      <c r="AB2444" s="253">
        <v>1683</v>
      </c>
      <c r="AC2444" s="253">
        <f t="shared" si="633"/>
        <v>592.20291829190182</v>
      </c>
      <c r="AD2444" s="253">
        <f t="shared" si="618"/>
        <v>4.4072879807543741E-5</v>
      </c>
      <c r="AE2444" s="253">
        <f t="shared" si="619"/>
        <v>0.9968524429510881</v>
      </c>
      <c r="AF2444" s="253">
        <f>IF(OR(AE2444&lt;$T$757,AE2444&gt;$T$758),AD2444,"")</f>
        <v>4.4072879807543741E-5</v>
      </c>
      <c r="AG2444" s="253" t="str">
        <f t="shared" si="620"/>
        <v/>
      </c>
      <c r="AH2444" s="253" t="str">
        <f t="shared" si="621"/>
        <v/>
      </c>
      <c r="AI2444" s="253">
        <f t="shared" si="622"/>
        <v>6.515823562739013E-8</v>
      </c>
      <c r="AJ2444" s="253" t="str">
        <f t="shared" si="623"/>
        <v/>
      </c>
      <c r="AK2444" s="253" t="str">
        <f t="shared" si="624"/>
        <v/>
      </c>
      <c r="AO2444" s="253">
        <v>1683</v>
      </c>
      <c r="AP2444" s="253">
        <f t="shared" si="625"/>
        <v>3491.3336741902285</v>
      </c>
      <c r="AQ2444" s="253">
        <f t="shared" si="626"/>
        <v>7.475678487135509E-6</v>
      </c>
      <c r="AR2444" s="253">
        <f t="shared" si="627"/>
        <v>0.9968524429510881</v>
      </c>
      <c r="AS2444" s="253">
        <f>IF(OR(AR2444&lt;$T$757,AR2444&gt;$T$758),AQ2444,"")</f>
        <v>7.475678487135509E-6</v>
      </c>
      <c r="AT2444" s="253" t="str">
        <f t="shared" si="628"/>
        <v/>
      </c>
      <c r="AU2444" s="253" t="str">
        <f t="shared" si="629"/>
        <v/>
      </c>
      <c r="AV2444" s="253">
        <f t="shared" si="630"/>
        <v>0</v>
      </c>
      <c r="AW2444" s="253">
        <f t="shared" si="631"/>
        <v>7.475678487135509E-6</v>
      </c>
      <c r="AX2444" s="253" t="str">
        <f t="shared" si="632"/>
        <v/>
      </c>
      <c r="AZ2444" s="259"/>
      <c r="BA2444" s="259">
        <f>BA2443+$BD$753</f>
        <v>10.803199999999855</v>
      </c>
      <c r="BB2444" s="274">
        <f t="shared" si="615"/>
        <v>0.14743668895599527</v>
      </c>
      <c r="BC2444" s="259">
        <f t="shared" si="616"/>
        <v>2.9418564090144539E-4</v>
      </c>
      <c r="BD2444" s="259" t="str">
        <f t="shared" si="613"/>
        <v/>
      </c>
      <c r="BE2444" s="254" t="str">
        <f t="shared" si="614"/>
        <v/>
      </c>
    </row>
    <row r="2445" spans="1:57" ht="20.100000000000001" customHeight="1" x14ac:dyDescent="0.25">
      <c r="A2445" s="247">
        <v>1684</v>
      </c>
      <c r="B2445" s="247">
        <f>$B$755+(A2445*$B$758)</f>
        <v>6576.7058178341322</v>
      </c>
      <c r="C2445" s="247">
        <f>_xlfn.NORM.DIST($B2445,$B$752,$B$753,0)</f>
        <v>3.9311490455433262E-6</v>
      </c>
      <c r="D2445" s="247">
        <f>_xlfn.NORM.DIST($B2445,$B$752,$B$753,1)</f>
        <v>0.99689044869954224</v>
      </c>
      <c r="E2445" s="247">
        <f>IF(OR(D2445&lt;$F$757,D2445&gt;$F$758),C2445,"")</f>
        <v>3.9311490455433262E-6</v>
      </c>
      <c r="F2445" s="247" t="str">
        <f>IF(AND(D2445&gt;$F$757,D2445&lt;$F$758),C2445,"")</f>
        <v/>
      </c>
      <c r="G2445" s="247" t="str">
        <f>IF(C2445=MAX($C$761:$C$2761),C2445,"")</f>
        <v/>
      </c>
      <c r="H2445" s="247">
        <f>_xlfn.NORM.DIST(B2445,$F$753,$F$754,0)</f>
        <v>0</v>
      </c>
      <c r="I2445" s="247">
        <f>IF(H2445=MAX($H$761:$H$2761),C2445,"")</f>
        <v>3.9311490455433262E-6</v>
      </c>
      <c r="J2445" s="247" t="str">
        <f>IF(I2445=MIN($I$761:$I$2761),I2445,"")</f>
        <v/>
      </c>
      <c r="K2445" s="247"/>
      <c r="L2445" s="247"/>
      <c r="M2445" s="247"/>
      <c r="N2445" s="247"/>
      <c r="O2445" s="247">
        <v>1684</v>
      </c>
      <c r="P2445" s="247">
        <f>$P$755+(O2445*$P$758)</f>
        <v>383.26097568168302</v>
      </c>
      <c r="Q2445" s="247">
        <f>_xlfn.NORM.DIST(P2445,P$752,P$753,0)</f>
        <v>6.7457978868349253E-5</v>
      </c>
      <c r="R2445" s="247">
        <f>_xlfn.NORM.DIST(P2445,P$752,P$753,1)</f>
        <v>0.99689044869954224</v>
      </c>
      <c r="S2445" s="253">
        <f>IF(OR(R2445&lt;$T$757,R2445&gt;$T$758),Q2445,"")</f>
        <v>6.7457978868349253E-5</v>
      </c>
      <c r="T2445" s="253" t="str">
        <f>IF(AND(R2445&gt;$T$757,R2445&lt;$T$758),Q2445,"")</f>
        <v/>
      </c>
      <c r="U2445" s="253" t="str">
        <f>IF(Q2445=MAX($Q$761:$Q$2761),Q2445,"")</f>
        <v/>
      </c>
      <c r="V2445" s="253">
        <f>_xlfn.NORM.DIST(P2445,$T$753,$T$754,0)</f>
        <v>9.5030278729812931E-103</v>
      </c>
      <c r="W2445" s="253" t="str">
        <f>IF(V2445=MAX($V$761:$V$2761),Q2445,"")</f>
        <v/>
      </c>
      <c r="X2445" s="253" t="str">
        <f t="shared" si="617"/>
        <v/>
      </c>
      <c r="AB2445" s="253">
        <v>1684</v>
      </c>
      <c r="AC2445" s="253">
        <f t="shared" si="633"/>
        <v>593.06997966568224</v>
      </c>
      <c r="AD2445" s="253">
        <f t="shared" si="618"/>
        <v>4.3593524685184644E-5</v>
      </c>
      <c r="AE2445" s="253">
        <f t="shared" si="619"/>
        <v>0.99689044869954224</v>
      </c>
      <c r="AF2445" s="253">
        <f>IF(OR(AE2445&lt;$T$757,AE2445&gt;$T$758),AD2445,"")</f>
        <v>4.3593524685184644E-5</v>
      </c>
      <c r="AG2445" s="253" t="str">
        <f t="shared" si="620"/>
        <v/>
      </c>
      <c r="AH2445" s="253" t="str">
        <f t="shared" si="621"/>
        <v/>
      </c>
      <c r="AI2445" s="253">
        <f t="shared" si="622"/>
        <v>6.3988353490244988E-8</v>
      </c>
      <c r="AJ2445" s="253" t="str">
        <f t="shared" si="623"/>
        <v/>
      </c>
      <c r="AK2445" s="253" t="str">
        <f t="shared" si="624"/>
        <v/>
      </c>
      <c r="AO2445" s="253">
        <v>1684</v>
      </c>
      <c r="AP2445" s="253">
        <f t="shared" si="625"/>
        <v>3496.4454365243282</v>
      </c>
      <c r="AQ2445" s="253">
        <f t="shared" si="626"/>
        <v>7.3943698730498015E-6</v>
      </c>
      <c r="AR2445" s="253">
        <f t="shared" si="627"/>
        <v>0.99689044869954224</v>
      </c>
      <c r="AS2445" s="253">
        <f>IF(OR(AR2445&lt;$T$757,AR2445&gt;$T$758),AQ2445,"")</f>
        <v>7.3943698730498015E-6</v>
      </c>
      <c r="AT2445" s="253" t="str">
        <f t="shared" si="628"/>
        <v/>
      </c>
      <c r="AU2445" s="253" t="str">
        <f t="shared" si="629"/>
        <v/>
      </c>
      <c r="AV2445" s="253">
        <f t="shared" si="630"/>
        <v>0</v>
      </c>
      <c r="AW2445" s="253">
        <f t="shared" si="631"/>
        <v>7.3943698730498015E-6</v>
      </c>
      <c r="AX2445" s="253" t="str">
        <f t="shared" si="632"/>
        <v/>
      </c>
      <c r="AZ2445" s="259"/>
      <c r="BA2445" s="259">
        <f>BA2444+$BD$753</f>
        <v>10.809599999999854</v>
      </c>
      <c r="BB2445" s="274">
        <f t="shared" si="615"/>
        <v>0.14714250331509382</v>
      </c>
      <c r="BC2445" s="259">
        <f t="shared" si="616"/>
        <v>2.936801252573229E-4</v>
      </c>
      <c r="BD2445" s="259" t="str">
        <f t="shared" si="613"/>
        <v/>
      </c>
      <c r="BE2445" s="254" t="str">
        <f t="shared" si="614"/>
        <v/>
      </c>
    </row>
    <row r="2446" spans="1:57" ht="20.100000000000001" customHeight="1" x14ac:dyDescent="0.25">
      <c r="A2446" s="248">
        <v>1685</v>
      </c>
      <c r="B2446" s="247">
        <f>$B$755+(A2446*$B$758)</f>
        <v>6586.3208848192698</v>
      </c>
      <c r="C2446" s="247">
        <f>_xlfn.NORM.DIST($B2446,$B$752,$B$753,0)</f>
        <v>3.8883300062536232E-6</v>
      </c>
      <c r="D2446" s="247">
        <f>_xlfn.NORM.DIST($B2446,$B$752,$B$753,1)</f>
        <v>0.99692804078134956</v>
      </c>
      <c r="E2446" s="247">
        <f>IF(OR(D2446&lt;$F$757,D2446&gt;$F$758),C2446,"")</f>
        <v>3.8883300062536232E-6</v>
      </c>
      <c r="F2446" s="247" t="str">
        <f>IF(AND(D2446&gt;$F$757,D2446&lt;$F$758),C2446,"")</f>
        <v/>
      </c>
      <c r="G2446" s="247" t="str">
        <f>IF(C2446=MAX($C$761:$C$2761),C2446,"")</f>
        <v/>
      </c>
      <c r="H2446" s="247">
        <f>_xlfn.NORM.DIST(B2446,$F$753,$F$754,0)</f>
        <v>0</v>
      </c>
      <c r="I2446" s="247">
        <f>IF(H2446=MAX($H$761:$H$2761),C2446,"")</f>
        <v>3.8883300062536232E-6</v>
      </c>
      <c r="J2446" s="247" t="str">
        <f>IF(I2446=MIN($I$761:$I$2761),I2446,"")</f>
        <v/>
      </c>
      <c r="K2446" s="247"/>
      <c r="L2446" s="247"/>
      <c r="M2446" s="247"/>
      <c r="N2446" s="247"/>
      <c r="O2446" s="248">
        <v>1685</v>
      </c>
      <c r="P2446" s="247">
        <f>$P$755+(O2446*$P$758)</f>
        <v>383.82129874554516</v>
      </c>
      <c r="Q2446" s="247">
        <f>_xlfn.NORM.DIST(P2446,P$752,P$753,0)</f>
        <v>6.6723210022369604E-5</v>
      </c>
      <c r="R2446" s="247">
        <f>_xlfn.NORM.DIST(P2446,P$752,P$753,1)</f>
        <v>0.99692804078134956</v>
      </c>
      <c r="S2446" s="253">
        <f>IF(OR(R2446&lt;$T$757,R2446&gt;$T$758),Q2446,"")</f>
        <v>6.6723210022369604E-5</v>
      </c>
      <c r="T2446" s="253" t="str">
        <f>IF(AND(R2446&gt;$T$757,R2446&lt;$T$758),Q2446,"")</f>
        <v/>
      </c>
      <c r="U2446" s="253" t="str">
        <f>IF(Q2446=MAX($Q$761:$Q$2761),Q2446,"")</f>
        <v/>
      </c>
      <c r="V2446" s="253">
        <f>_xlfn.NORM.DIST(P2446,$T$753,$T$754,0)</f>
        <v>8.723222607689595E-103</v>
      </c>
      <c r="W2446" s="253" t="str">
        <f>IF(V2446=MAX($V$761:$V$2761),Q2446,"")</f>
        <v/>
      </c>
      <c r="X2446" s="253" t="str">
        <f t="shared" si="617"/>
        <v/>
      </c>
      <c r="AB2446" s="259">
        <v>1685</v>
      </c>
      <c r="AC2446" s="253">
        <f t="shared" si="633"/>
        <v>593.93704103946243</v>
      </c>
      <c r="AD2446" s="253">
        <f t="shared" si="618"/>
        <v>4.3118693325537325E-5</v>
      </c>
      <c r="AE2446" s="253">
        <f t="shared" si="619"/>
        <v>0.99692804078134956</v>
      </c>
      <c r="AF2446" s="253">
        <f>IF(OR(AE2446&lt;$T$757,AE2446&gt;$T$758),AD2446,"")</f>
        <v>4.3118693325537325E-5</v>
      </c>
      <c r="AG2446" s="253" t="str">
        <f t="shared" si="620"/>
        <v/>
      </c>
      <c r="AH2446" s="253" t="str">
        <f t="shared" si="621"/>
        <v/>
      </c>
      <c r="AI2446" s="253">
        <f t="shared" si="622"/>
        <v>6.2838470553143571E-8</v>
      </c>
      <c r="AJ2446" s="253" t="str">
        <f t="shared" si="623"/>
        <v/>
      </c>
      <c r="AK2446" s="253" t="str">
        <f t="shared" si="624"/>
        <v/>
      </c>
      <c r="AO2446" s="259">
        <v>1685</v>
      </c>
      <c r="AP2446" s="253">
        <f t="shared" si="625"/>
        <v>3501.5571988584297</v>
      </c>
      <c r="AQ2446" s="253">
        <f t="shared" si="626"/>
        <v>7.3138285833534018E-6</v>
      </c>
      <c r="AR2446" s="253">
        <f t="shared" si="627"/>
        <v>0.99692804078134956</v>
      </c>
      <c r="AS2446" s="253">
        <f>IF(OR(AR2446&lt;$T$757,AR2446&gt;$T$758),AQ2446,"")</f>
        <v>7.3138285833534018E-6</v>
      </c>
      <c r="AT2446" s="253" t="str">
        <f t="shared" si="628"/>
        <v/>
      </c>
      <c r="AU2446" s="253" t="str">
        <f t="shared" si="629"/>
        <v/>
      </c>
      <c r="AV2446" s="253">
        <f t="shared" si="630"/>
        <v>0</v>
      </c>
      <c r="AW2446" s="253">
        <f t="shared" si="631"/>
        <v>7.3138285833534018E-6</v>
      </c>
      <c r="AX2446" s="253" t="str">
        <f t="shared" si="632"/>
        <v/>
      </c>
      <c r="AZ2446" s="259"/>
      <c r="BA2446" s="259">
        <f>BA2445+$BD$753</f>
        <v>10.815999999999853</v>
      </c>
      <c r="BB2446" s="274">
        <f t="shared" si="615"/>
        <v>0.1468488231898365</v>
      </c>
      <c r="BC2446" s="259">
        <f t="shared" si="616"/>
        <v>2.9317522149474584E-4</v>
      </c>
      <c r="BD2446" s="259" t="str">
        <f t="shared" si="613"/>
        <v/>
      </c>
      <c r="BE2446" s="254" t="str">
        <f t="shared" si="614"/>
        <v/>
      </c>
    </row>
    <row r="2447" spans="1:57" ht="20.100000000000001" customHeight="1" x14ac:dyDescent="0.25">
      <c r="A2447" s="247">
        <v>1686</v>
      </c>
      <c r="B2447" s="247">
        <f>$B$755+(A2447*$B$758)</f>
        <v>6595.9359518044075</v>
      </c>
      <c r="C2447" s="247">
        <f>_xlfn.NORM.DIST($B2447,$B$752,$B$753,0)</f>
        <v>3.8459158272932265E-6</v>
      </c>
      <c r="D2447" s="247">
        <f>_xlfn.NORM.DIST($B2447,$B$752,$B$753,1)</f>
        <v>0.99696522310406799</v>
      </c>
      <c r="E2447" s="247">
        <f>IF(OR(D2447&lt;$F$757,D2447&gt;$F$758),C2447,"")</f>
        <v>3.8459158272932265E-6</v>
      </c>
      <c r="F2447" s="247" t="str">
        <f>IF(AND(D2447&gt;$F$757,D2447&lt;$F$758),C2447,"")</f>
        <v/>
      </c>
      <c r="G2447" s="247" t="str">
        <f>IF(C2447=MAX($C$761:$C$2761),C2447,"")</f>
        <v/>
      </c>
      <c r="H2447" s="247">
        <f>_xlfn.NORM.DIST(B2447,$F$753,$F$754,0)</f>
        <v>0</v>
      </c>
      <c r="I2447" s="247">
        <f>IF(H2447=MAX($H$761:$H$2761),C2447,"")</f>
        <v>3.8459158272932265E-6</v>
      </c>
      <c r="J2447" s="247" t="str">
        <f>IF(I2447=MIN($I$761:$I$2761),I2447,"")</f>
        <v/>
      </c>
      <c r="K2447" s="247"/>
      <c r="L2447" s="247"/>
      <c r="M2447" s="247"/>
      <c r="N2447" s="247"/>
      <c r="O2447" s="247">
        <v>1686</v>
      </c>
      <c r="P2447" s="247">
        <f>$P$755+(O2447*$P$758)</f>
        <v>384.38162180940731</v>
      </c>
      <c r="Q2447" s="247">
        <f>_xlfn.NORM.DIST(P2447,P$752,P$753,0)</f>
        <v>6.5995388524155781E-5</v>
      </c>
      <c r="R2447" s="247">
        <f>_xlfn.NORM.DIST(P2447,P$752,P$753,1)</f>
        <v>0.99696522310406799</v>
      </c>
      <c r="S2447" s="253">
        <f>IF(OR(R2447&lt;$T$757,R2447&gt;$T$758),Q2447,"")</f>
        <v>6.5995388524155781E-5</v>
      </c>
      <c r="T2447" s="253" t="str">
        <f>IF(AND(R2447&gt;$T$757,R2447&lt;$T$758),Q2447,"")</f>
        <v/>
      </c>
      <c r="U2447" s="253" t="str">
        <f>IF(Q2447=MAX($Q$761:$Q$2761),Q2447,"")</f>
        <v/>
      </c>
      <c r="V2447" s="253">
        <f>_xlfn.NORM.DIST(P2447,$T$753,$T$754,0)</f>
        <v>8.0072789616464085E-103</v>
      </c>
      <c r="W2447" s="253" t="str">
        <f>IF(V2447=MAX($V$761:$V$2761),Q2447,"")</f>
        <v/>
      </c>
      <c r="X2447" s="253" t="str">
        <f t="shared" si="617"/>
        <v/>
      </c>
      <c r="AB2447" s="253">
        <v>1686</v>
      </c>
      <c r="AC2447" s="253">
        <f t="shared" si="633"/>
        <v>594.80410241324262</v>
      </c>
      <c r="AD2447" s="253">
        <f t="shared" si="618"/>
        <v>4.2648351566400031E-5</v>
      </c>
      <c r="AE2447" s="253">
        <f t="shared" si="619"/>
        <v>0.99696522310406799</v>
      </c>
      <c r="AF2447" s="253">
        <f>IF(OR(AE2447&lt;$T$757,AE2447&gt;$T$758),AD2447,"")</f>
        <v>4.2648351566400031E-5</v>
      </c>
      <c r="AG2447" s="253" t="str">
        <f t="shared" si="620"/>
        <v/>
      </c>
      <c r="AH2447" s="253" t="str">
        <f t="shared" si="621"/>
        <v/>
      </c>
      <c r="AI2447" s="253">
        <f t="shared" si="622"/>
        <v>6.1708263891984112E-8</v>
      </c>
      <c r="AJ2447" s="253" t="str">
        <f t="shared" si="623"/>
        <v/>
      </c>
      <c r="AK2447" s="253" t="str">
        <f t="shared" si="624"/>
        <v/>
      </c>
      <c r="AO2447" s="253">
        <v>1686</v>
      </c>
      <c r="AP2447" s="253">
        <f t="shared" si="625"/>
        <v>3506.6689611925294</v>
      </c>
      <c r="AQ2447" s="253">
        <f t="shared" si="626"/>
        <v>7.2340488234253311E-6</v>
      </c>
      <c r="AR2447" s="253">
        <f t="shared" si="627"/>
        <v>0.99696522310406799</v>
      </c>
      <c r="AS2447" s="253">
        <f>IF(OR(AR2447&lt;$T$757,AR2447&gt;$T$758),AQ2447,"")</f>
        <v>7.2340488234253311E-6</v>
      </c>
      <c r="AT2447" s="253" t="str">
        <f t="shared" si="628"/>
        <v/>
      </c>
      <c r="AU2447" s="253" t="str">
        <f t="shared" si="629"/>
        <v/>
      </c>
      <c r="AV2447" s="253">
        <f t="shared" si="630"/>
        <v>0</v>
      </c>
      <c r="AW2447" s="253">
        <f t="shared" si="631"/>
        <v>7.2340488234253311E-6</v>
      </c>
      <c r="AX2447" s="253" t="str">
        <f t="shared" si="632"/>
        <v/>
      </c>
      <c r="AZ2447" s="259"/>
      <c r="BA2447" s="259">
        <f>BA2446+$BD$753</f>
        <v>10.822399999999853</v>
      </c>
      <c r="BB2447" s="274">
        <f t="shared" si="615"/>
        <v>0.14655564796834175</v>
      </c>
      <c r="BC2447" s="259">
        <f t="shared" si="616"/>
        <v>2.9267092974893938E-4</v>
      </c>
      <c r="BD2447" s="259" t="str">
        <f t="shared" si="613"/>
        <v/>
      </c>
      <c r="BE2447" s="254" t="str">
        <f t="shared" si="614"/>
        <v/>
      </c>
    </row>
    <row r="2448" spans="1:57" ht="20.100000000000001" customHeight="1" x14ac:dyDescent="0.25">
      <c r="A2448" s="247">
        <v>1687</v>
      </c>
      <c r="B2448" s="247">
        <f>$B$755+(A2448*$B$758)</f>
        <v>6605.5510187895452</v>
      </c>
      <c r="C2448" s="247">
        <f>_xlfn.NORM.DIST($B2448,$B$752,$B$753,0)</f>
        <v>3.8039034422574194E-6</v>
      </c>
      <c r="D2448" s="247">
        <f>_xlfn.NORM.DIST($B2448,$B$752,$B$753,1)</f>
        <v>0.99700199954570368</v>
      </c>
      <c r="E2448" s="247">
        <f>IF(OR(D2448&lt;$F$757,D2448&gt;$F$758),C2448,"")</f>
        <v>3.8039034422574194E-6</v>
      </c>
      <c r="F2448" s="247" t="str">
        <f>IF(AND(D2448&gt;$F$757,D2448&lt;$F$758),C2448,"")</f>
        <v/>
      </c>
      <c r="G2448" s="247" t="str">
        <f>IF(C2448=MAX($C$761:$C$2761),C2448,"")</f>
        <v/>
      </c>
      <c r="H2448" s="247">
        <f>_xlfn.NORM.DIST(B2448,$F$753,$F$754,0)</f>
        <v>0</v>
      </c>
      <c r="I2448" s="247">
        <f>IF(H2448=MAX($H$761:$H$2761),C2448,"")</f>
        <v>3.8039034422574194E-6</v>
      </c>
      <c r="J2448" s="247" t="str">
        <f>IF(I2448=MIN($I$761:$I$2761),I2448,"")</f>
        <v/>
      </c>
      <c r="K2448" s="247"/>
      <c r="L2448" s="247"/>
      <c r="M2448" s="247"/>
      <c r="N2448" s="247"/>
      <c r="O2448" s="247">
        <v>1687</v>
      </c>
      <c r="P2448" s="247">
        <f>$P$755+(O2448*$P$758)</f>
        <v>384.94194487326934</v>
      </c>
      <c r="Q2448" s="247">
        <f>_xlfn.NORM.DIST(P2448,P$752,P$753,0)</f>
        <v>6.527446175462336E-5</v>
      </c>
      <c r="R2448" s="247">
        <f>_xlfn.NORM.DIST(P2448,P$752,P$753,1)</f>
        <v>0.99700199954570368</v>
      </c>
      <c r="S2448" s="253">
        <f>IF(OR(R2448&lt;$T$757,R2448&gt;$T$758),Q2448,"")</f>
        <v>6.527446175462336E-5</v>
      </c>
      <c r="T2448" s="253" t="str">
        <f>IF(AND(R2448&gt;$T$757,R2448&lt;$T$758),Q2448,"")</f>
        <v/>
      </c>
      <c r="U2448" s="253" t="str">
        <f>IF(Q2448=MAX($Q$761:$Q$2761),Q2448,"")</f>
        <v/>
      </c>
      <c r="V2448" s="253">
        <f>_xlfn.NORM.DIST(P2448,$T$753,$T$754,0)</f>
        <v>7.3499775710230769E-103</v>
      </c>
      <c r="W2448" s="253" t="str">
        <f>IF(V2448=MAX($V$761:$V$2761),Q2448,"")</f>
        <v/>
      </c>
      <c r="X2448" s="253" t="str">
        <f t="shared" si="617"/>
        <v/>
      </c>
      <c r="AB2448" s="253">
        <v>1687</v>
      </c>
      <c r="AC2448" s="253">
        <f t="shared" si="633"/>
        <v>595.67116378702281</v>
      </c>
      <c r="AD2448" s="253">
        <f t="shared" si="618"/>
        <v>4.2182465403620675E-5</v>
      </c>
      <c r="AE2448" s="253">
        <f t="shared" si="619"/>
        <v>0.99700199954570368</v>
      </c>
      <c r="AF2448" s="253">
        <f>IF(OR(AE2448&lt;$T$757,AE2448&gt;$T$758),AD2448,"")</f>
        <v>4.2182465403620675E-5</v>
      </c>
      <c r="AG2448" s="253" t="str">
        <f t="shared" si="620"/>
        <v/>
      </c>
      <c r="AH2448" s="253" t="str">
        <f t="shared" si="621"/>
        <v/>
      </c>
      <c r="AI2448" s="253">
        <f t="shared" si="622"/>
        <v>6.0597415452250604E-8</v>
      </c>
      <c r="AJ2448" s="253" t="str">
        <f t="shared" si="623"/>
        <v/>
      </c>
      <c r="AK2448" s="253" t="str">
        <f t="shared" si="624"/>
        <v/>
      </c>
      <c r="AO2448" s="253">
        <v>1687</v>
      </c>
      <c r="AP2448" s="253">
        <f t="shared" si="625"/>
        <v>3511.7807235266291</v>
      </c>
      <c r="AQ2448" s="253">
        <f t="shared" si="626"/>
        <v>7.1550248254530634E-6</v>
      </c>
      <c r="AR2448" s="253">
        <f t="shared" si="627"/>
        <v>0.99700199954570368</v>
      </c>
      <c r="AS2448" s="253">
        <f>IF(OR(AR2448&lt;$T$757,AR2448&gt;$T$758),AQ2448,"")</f>
        <v>7.1550248254530634E-6</v>
      </c>
      <c r="AT2448" s="253" t="str">
        <f t="shared" si="628"/>
        <v/>
      </c>
      <c r="AU2448" s="253" t="str">
        <f t="shared" si="629"/>
        <v/>
      </c>
      <c r="AV2448" s="253">
        <f t="shared" si="630"/>
        <v>0</v>
      </c>
      <c r="AW2448" s="253">
        <f t="shared" si="631"/>
        <v>7.1550248254530634E-6</v>
      </c>
      <c r="AX2448" s="253" t="str">
        <f t="shared" si="632"/>
        <v/>
      </c>
      <c r="AZ2448" s="259"/>
      <c r="BA2448" s="259">
        <f>BA2447+$BD$753</f>
        <v>10.828799999999852</v>
      </c>
      <c r="BB2448" s="274">
        <f t="shared" si="615"/>
        <v>0.14626297703859281</v>
      </c>
      <c r="BC2448" s="259">
        <f t="shared" si="616"/>
        <v>2.9216725015046574E-4</v>
      </c>
      <c r="BD2448" s="259" t="str">
        <f t="shared" si="613"/>
        <v/>
      </c>
      <c r="BE2448" s="254" t="str">
        <f t="shared" si="614"/>
        <v/>
      </c>
    </row>
    <row r="2449" spans="1:57" ht="20.100000000000001" customHeight="1" x14ac:dyDescent="0.25">
      <c r="A2449" s="247">
        <v>1688</v>
      </c>
      <c r="B2449" s="247">
        <f>$B$755+(A2449*$B$758)</f>
        <v>6615.1660857746829</v>
      </c>
      <c r="C2449" s="247">
        <f>_xlfn.NORM.DIST($B2449,$B$752,$B$753,0)</f>
        <v>3.762289799033708E-6</v>
      </c>
      <c r="D2449" s="247">
        <f>_xlfn.NORM.DIST($B2449,$B$752,$B$753,1)</f>
        <v>0.99703837395484751</v>
      </c>
      <c r="E2449" s="247">
        <f>IF(OR(D2449&lt;$F$757,D2449&gt;$F$758),C2449,"")</f>
        <v>3.762289799033708E-6</v>
      </c>
      <c r="F2449" s="247" t="str">
        <f>IF(AND(D2449&gt;$F$757,D2449&lt;$F$758),C2449,"")</f>
        <v/>
      </c>
      <c r="G2449" s="247" t="str">
        <f>IF(C2449=MAX($C$761:$C$2761),C2449,"")</f>
        <v/>
      </c>
      <c r="H2449" s="247">
        <f>_xlfn.NORM.DIST(B2449,$F$753,$F$754,0)</f>
        <v>0</v>
      </c>
      <c r="I2449" s="247">
        <f>IF(H2449=MAX($H$761:$H$2761),C2449,"")</f>
        <v>3.762289799033708E-6</v>
      </c>
      <c r="J2449" s="247" t="str">
        <f>IF(I2449=MIN($I$761:$I$2761),I2449,"")</f>
        <v/>
      </c>
      <c r="K2449" s="247"/>
      <c r="L2449" s="247"/>
      <c r="M2449" s="247"/>
      <c r="N2449" s="247"/>
      <c r="O2449" s="247">
        <v>1688</v>
      </c>
      <c r="P2449" s="247">
        <f>$P$755+(O2449*$P$758)</f>
        <v>385.50226793713148</v>
      </c>
      <c r="Q2449" s="247">
        <f>_xlfn.NORM.DIST(P2449,P$752,P$753,0)</f>
        <v>6.4560377339939912E-5</v>
      </c>
      <c r="R2449" s="247">
        <f>_xlfn.NORM.DIST(P2449,P$752,P$753,1)</f>
        <v>0.99703837395484751</v>
      </c>
      <c r="S2449" s="253">
        <f>IF(OR(R2449&lt;$T$757,R2449&gt;$T$758),Q2449,"")</f>
        <v>6.4560377339939912E-5</v>
      </c>
      <c r="T2449" s="253" t="str">
        <f>IF(AND(R2449&gt;$T$757,R2449&lt;$T$758),Q2449,"")</f>
        <v/>
      </c>
      <c r="U2449" s="253" t="str">
        <f>IF(Q2449=MAX($Q$761:$Q$2761),Q2449,"")</f>
        <v/>
      </c>
      <c r="V2449" s="253">
        <f>_xlfn.NORM.DIST(P2449,$T$753,$T$754,0)</f>
        <v>6.7465247814500958E-103</v>
      </c>
      <c r="W2449" s="253" t="str">
        <f>IF(V2449=MAX($V$761:$V$2761),Q2449,"")</f>
        <v/>
      </c>
      <c r="X2449" s="253" t="str">
        <f t="shared" si="617"/>
        <v/>
      </c>
      <c r="AB2449" s="253">
        <v>1688</v>
      </c>
      <c r="AC2449" s="253">
        <f t="shared" si="633"/>
        <v>596.53822516080299</v>
      </c>
      <c r="AD2449" s="253">
        <f t="shared" si="618"/>
        <v>4.1721000991537455E-5</v>
      </c>
      <c r="AE2449" s="253">
        <f t="shared" si="619"/>
        <v>0.99703837395484751</v>
      </c>
      <c r="AF2449" s="253">
        <f>IF(OR(AE2449&lt;$T$757,AE2449&gt;$T$758),AD2449,"")</f>
        <v>4.1721000991537455E-5</v>
      </c>
      <c r="AG2449" s="253" t="str">
        <f t="shared" si="620"/>
        <v/>
      </c>
      <c r="AH2449" s="253" t="str">
        <f t="shared" si="621"/>
        <v/>
      </c>
      <c r="AI2449" s="253">
        <f t="shared" si="622"/>
        <v>5.9505611981599062E-8</v>
      </c>
      <c r="AJ2449" s="253" t="str">
        <f t="shared" si="623"/>
        <v/>
      </c>
      <c r="AK2449" s="253" t="str">
        <f t="shared" si="624"/>
        <v/>
      </c>
      <c r="AO2449" s="253">
        <v>1688</v>
      </c>
      <c r="AP2449" s="253">
        <f t="shared" si="625"/>
        <v>3516.8924858607288</v>
      </c>
      <c r="AQ2449" s="253">
        <f t="shared" si="626"/>
        <v>7.0767508485072907E-6</v>
      </c>
      <c r="AR2449" s="253">
        <f t="shared" si="627"/>
        <v>0.99703837395484751</v>
      </c>
      <c r="AS2449" s="253">
        <f>IF(OR(AR2449&lt;$T$757,AR2449&gt;$T$758),AQ2449,"")</f>
        <v>7.0767508485072907E-6</v>
      </c>
      <c r="AT2449" s="253" t="str">
        <f t="shared" si="628"/>
        <v/>
      </c>
      <c r="AU2449" s="253" t="str">
        <f t="shared" si="629"/>
        <v/>
      </c>
      <c r="AV2449" s="253">
        <f t="shared" si="630"/>
        <v>0</v>
      </c>
      <c r="AW2449" s="253">
        <f t="shared" si="631"/>
        <v>7.0767508485072907E-6</v>
      </c>
      <c r="AX2449" s="253" t="str">
        <f t="shared" si="632"/>
        <v/>
      </c>
      <c r="AZ2449" s="259"/>
      <c r="BA2449" s="259">
        <f>BA2448+$BD$753</f>
        <v>10.835199999999851</v>
      </c>
      <c r="BB2449" s="274">
        <f t="shared" si="615"/>
        <v>0.14597080978844235</v>
      </c>
      <c r="BC2449" s="259">
        <f t="shared" si="616"/>
        <v>2.9166418282652873E-4</v>
      </c>
      <c r="BD2449" s="259" t="str">
        <f t="shared" si="613"/>
        <v/>
      </c>
      <c r="BE2449" s="254" t="str">
        <f t="shared" si="614"/>
        <v/>
      </c>
    </row>
    <row r="2450" spans="1:57" ht="20.100000000000001" customHeight="1" x14ac:dyDescent="0.25">
      <c r="A2450" s="247">
        <v>1689</v>
      </c>
      <c r="B2450" s="247">
        <f>$B$755+(A2450*$B$758)</f>
        <v>6624.7811527598205</v>
      </c>
      <c r="C2450" s="247">
        <f>_xlfn.NORM.DIST($B2450,$B$752,$B$753,0)</f>
        <v>3.721071859839947E-6</v>
      </c>
      <c r="D2450" s="247">
        <f>_xlfn.NORM.DIST($B2450,$B$752,$B$753,1)</f>
        <v>0.99707435015081292</v>
      </c>
      <c r="E2450" s="247">
        <f>IF(OR(D2450&lt;$F$757,D2450&gt;$F$758),C2450,"")</f>
        <v>3.721071859839947E-6</v>
      </c>
      <c r="F2450" s="247" t="str">
        <f>IF(AND(D2450&gt;$F$757,D2450&lt;$F$758),C2450,"")</f>
        <v/>
      </c>
      <c r="G2450" s="247" t="str">
        <f>IF(C2450=MAX($C$761:$C$2761),C2450,"")</f>
        <v/>
      </c>
      <c r="H2450" s="247">
        <f>_xlfn.NORM.DIST(B2450,$F$753,$F$754,0)</f>
        <v>0</v>
      </c>
      <c r="I2450" s="247">
        <f>IF(H2450=MAX($H$761:$H$2761),C2450,"")</f>
        <v>3.721071859839947E-6</v>
      </c>
      <c r="J2450" s="247" t="str">
        <f>IF(I2450=MIN($I$761:$I$2761),I2450,"")</f>
        <v/>
      </c>
      <c r="K2450" s="247"/>
      <c r="L2450" s="247"/>
      <c r="M2450" s="247"/>
      <c r="N2450" s="247"/>
      <c r="O2450" s="247">
        <v>1689</v>
      </c>
      <c r="P2450" s="247">
        <f>$P$755+(O2450*$P$758)</f>
        <v>386.06259100099362</v>
      </c>
      <c r="Q2450" s="247">
        <f>_xlfn.NORM.DIST(P2450,P$752,P$753,0)</f>
        <v>6.3853083152180223E-5</v>
      </c>
      <c r="R2450" s="247">
        <f>_xlfn.NORM.DIST(P2450,P$752,P$753,1)</f>
        <v>0.99707435015081292</v>
      </c>
      <c r="S2450" s="253">
        <f>IF(OR(R2450&lt;$T$757,R2450&gt;$T$758),Q2450,"")</f>
        <v>6.3853083152180223E-5</v>
      </c>
      <c r="T2450" s="253" t="str">
        <f>IF(AND(R2450&gt;$T$757,R2450&lt;$T$758),Q2450,"")</f>
        <v/>
      </c>
      <c r="U2450" s="253" t="str">
        <f>IF(Q2450=MAX($Q$761:$Q$2761),Q2450,"")</f>
        <v/>
      </c>
      <c r="V2450" s="253">
        <f>_xlfn.NORM.DIST(P2450,$T$753,$T$754,0)</f>
        <v>6.1925179965774156E-103</v>
      </c>
      <c r="W2450" s="253" t="str">
        <f>IF(V2450=MAX($V$761:$V$2761),Q2450,"")</f>
        <v/>
      </c>
      <c r="X2450" s="253" t="str">
        <f t="shared" si="617"/>
        <v/>
      </c>
      <c r="AB2450" s="253">
        <v>1689</v>
      </c>
      <c r="AC2450" s="253">
        <f t="shared" si="633"/>
        <v>597.40528653458341</v>
      </c>
      <c r="AD2450" s="253">
        <f t="shared" si="618"/>
        <v>4.1263924643401269E-5</v>
      </c>
      <c r="AE2450" s="253">
        <f t="shared" si="619"/>
        <v>0.99707435015081292</v>
      </c>
      <c r="AF2450" s="253">
        <f>IF(OR(AE2450&lt;$T$757,AE2450&gt;$T$758),AD2450,"")</f>
        <v>4.1263924643401269E-5</v>
      </c>
      <c r="AG2450" s="253" t="str">
        <f t="shared" si="620"/>
        <v/>
      </c>
      <c r="AH2450" s="253" t="str">
        <f t="shared" si="621"/>
        <v/>
      </c>
      <c r="AI2450" s="253">
        <f t="shared" si="622"/>
        <v>5.8432544963278973E-8</v>
      </c>
      <c r="AJ2450" s="253" t="str">
        <f t="shared" si="623"/>
        <v/>
      </c>
      <c r="AK2450" s="253" t="str">
        <f t="shared" si="624"/>
        <v/>
      </c>
      <c r="AO2450" s="253">
        <v>1689</v>
      </c>
      <c r="AP2450" s="253">
        <f t="shared" si="625"/>
        <v>3522.0042481948285</v>
      </c>
      <c r="AQ2450" s="253">
        <f t="shared" si="626"/>
        <v>6.9992211786136925E-6</v>
      </c>
      <c r="AR2450" s="253">
        <f t="shared" si="627"/>
        <v>0.99707435015081292</v>
      </c>
      <c r="AS2450" s="253">
        <f>IF(OR(AR2450&lt;$T$757,AR2450&gt;$T$758),AQ2450,"")</f>
        <v>6.9992211786136925E-6</v>
      </c>
      <c r="AT2450" s="253" t="str">
        <f t="shared" si="628"/>
        <v/>
      </c>
      <c r="AU2450" s="253" t="str">
        <f t="shared" si="629"/>
        <v/>
      </c>
      <c r="AV2450" s="253">
        <f t="shared" si="630"/>
        <v>0</v>
      </c>
      <c r="AW2450" s="253">
        <f t="shared" si="631"/>
        <v>6.9992211786136925E-6</v>
      </c>
      <c r="AX2450" s="253" t="str">
        <f t="shared" si="632"/>
        <v/>
      </c>
      <c r="AZ2450" s="259"/>
      <c r="BA2450" s="259">
        <f>BA2449+$BD$753</f>
        <v>10.84159999999985</v>
      </c>
      <c r="BB2450" s="274">
        <f t="shared" si="615"/>
        <v>0.14567914560561582</v>
      </c>
      <c r="BC2450" s="259">
        <f t="shared" si="616"/>
        <v>2.9116172790047412E-4</v>
      </c>
      <c r="BD2450" s="259" t="str">
        <f t="shared" si="613"/>
        <v/>
      </c>
      <c r="BE2450" s="254" t="str">
        <f t="shared" si="614"/>
        <v/>
      </c>
    </row>
    <row r="2451" spans="1:57" ht="20.100000000000001" customHeight="1" x14ac:dyDescent="0.25">
      <c r="A2451" s="247">
        <v>1690</v>
      </c>
      <c r="B2451" s="247">
        <f>$B$755+(A2451*$B$758)</f>
        <v>6634.3962197449564</v>
      </c>
      <c r="C2451" s="247">
        <f>_xlfn.NORM.DIST($B2451,$B$752,$B$753,0)</f>
        <v>3.6802466012609369E-6</v>
      </c>
      <c r="D2451" s="247">
        <f>_xlfn.NORM.DIST($B2451,$B$752,$B$753,1)</f>
        <v>0.99710993192377384</v>
      </c>
      <c r="E2451" s="247">
        <f>IF(OR(D2451&lt;$F$757,D2451&gt;$F$758),C2451,"")</f>
        <v>3.6802466012609369E-6</v>
      </c>
      <c r="F2451" s="247" t="str">
        <f>IF(AND(D2451&gt;$F$757,D2451&lt;$F$758),C2451,"")</f>
        <v/>
      </c>
      <c r="G2451" s="247" t="str">
        <f>IF(C2451=MAX($C$761:$C$2761),C2451,"")</f>
        <v/>
      </c>
      <c r="H2451" s="247">
        <f>_xlfn.NORM.DIST(B2451,$F$753,$F$754,0)</f>
        <v>0</v>
      </c>
      <c r="I2451" s="247">
        <f>IF(H2451=MAX($H$761:$H$2761),C2451,"")</f>
        <v>3.6802466012609369E-6</v>
      </c>
      <c r="J2451" s="247" t="str">
        <f>IF(I2451=MIN($I$761:$I$2761),I2451,"")</f>
        <v/>
      </c>
      <c r="K2451" s="247"/>
      <c r="L2451" s="247"/>
      <c r="M2451" s="247"/>
      <c r="N2451" s="247"/>
      <c r="O2451" s="247">
        <v>1690</v>
      </c>
      <c r="P2451" s="247">
        <f>$P$755+(O2451*$P$758)</f>
        <v>386.62291406485565</v>
      </c>
      <c r="Q2451" s="247">
        <f>_xlfn.NORM.DIST(P2451,P$752,P$753,0)</f>
        <v>6.3152527309953983E-5</v>
      </c>
      <c r="R2451" s="247">
        <f>_xlfn.NORM.DIST(P2451,P$752,P$753,1)</f>
        <v>0.99710993192377384</v>
      </c>
      <c r="S2451" s="253">
        <f>IF(OR(R2451&lt;$T$757,R2451&gt;$T$758),Q2451,"")</f>
        <v>6.3152527309953983E-5</v>
      </c>
      <c r="T2451" s="253" t="str">
        <f>IF(AND(R2451&gt;$T$757,R2451&lt;$T$758),Q2451,"")</f>
        <v/>
      </c>
      <c r="U2451" s="253" t="str">
        <f>IF(Q2451=MAX($Q$761:$Q$2761),Q2451,"")</f>
        <v/>
      </c>
      <c r="V2451" s="253">
        <f>_xlfn.NORM.DIST(P2451,$T$753,$T$754,0)</f>
        <v>5.6839138413627649E-103</v>
      </c>
      <c r="W2451" s="253" t="str">
        <f>IF(V2451=MAX($V$761:$V$2761),Q2451,"")</f>
        <v/>
      </c>
      <c r="X2451" s="253" t="str">
        <f t="shared" si="617"/>
        <v/>
      </c>
      <c r="AB2451" s="253">
        <v>1690</v>
      </c>
      <c r="AC2451" s="253">
        <f t="shared" si="633"/>
        <v>598.2723479083636</v>
      </c>
      <c r="AD2451" s="253">
        <f t="shared" si="618"/>
        <v>4.0811202831782084E-5</v>
      </c>
      <c r="AE2451" s="253">
        <f t="shared" si="619"/>
        <v>0.99710993192377384</v>
      </c>
      <c r="AF2451" s="253">
        <f>IF(OR(AE2451&lt;$T$757,AE2451&gt;$T$758),AD2451,"")</f>
        <v>4.0811202831782084E-5</v>
      </c>
      <c r="AG2451" s="253" t="str">
        <f t="shared" si="620"/>
        <v/>
      </c>
      <c r="AH2451" s="253" t="str">
        <f t="shared" si="621"/>
        <v/>
      </c>
      <c r="AI2451" s="253">
        <f t="shared" si="622"/>
        <v>5.7377910550377786E-8</v>
      </c>
      <c r="AJ2451" s="253" t="str">
        <f t="shared" si="623"/>
        <v/>
      </c>
      <c r="AK2451" s="253" t="str">
        <f t="shared" si="624"/>
        <v/>
      </c>
      <c r="AO2451" s="253">
        <v>1690</v>
      </c>
      <c r="AP2451" s="253">
        <f t="shared" si="625"/>
        <v>3527.1160105289282</v>
      </c>
      <c r="AQ2451" s="253">
        <f t="shared" si="626"/>
        <v>6.9224301288216813E-6</v>
      </c>
      <c r="AR2451" s="253">
        <f t="shared" si="627"/>
        <v>0.99710993192377384</v>
      </c>
      <c r="AS2451" s="253">
        <f>IF(OR(AR2451&lt;$T$757,AR2451&gt;$T$758),AQ2451,"")</f>
        <v>6.9224301288216813E-6</v>
      </c>
      <c r="AT2451" s="253" t="str">
        <f t="shared" si="628"/>
        <v/>
      </c>
      <c r="AU2451" s="253" t="str">
        <f t="shared" si="629"/>
        <v/>
      </c>
      <c r="AV2451" s="253">
        <f t="shared" si="630"/>
        <v>0</v>
      </c>
      <c r="AW2451" s="253">
        <f t="shared" si="631"/>
        <v>6.9224301288216813E-6</v>
      </c>
      <c r="AX2451" s="253" t="str">
        <f t="shared" si="632"/>
        <v/>
      </c>
      <c r="AZ2451" s="259"/>
      <c r="BA2451" s="259">
        <f>BA2450+$BD$753</f>
        <v>10.84799999999985</v>
      </c>
      <c r="BB2451" s="274">
        <f t="shared" si="615"/>
        <v>0.14538798387771534</v>
      </c>
      <c r="BC2451" s="259">
        <f t="shared" si="616"/>
        <v>2.9065988549104027E-4</v>
      </c>
      <c r="BD2451" s="259" t="str">
        <f t="shared" si="613"/>
        <v/>
      </c>
      <c r="BE2451" s="254" t="str">
        <f t="shared" si="614"/>
        <v/>
      </c>
    </row>
    <row r="2452" spans="1:57" ht="20.100000000000001" customHeight="1" x14ac:dyDescent="0.25">
      <c r="A2452" s="248">
        <v>1691</v>
      </c>
      <c r="B2452" s="247">
        <f>$B$755+(A2452*$B$758)</f>
        <v>6644.0112867300941</v>
      </c>
      <c r="C2452" s="247">
        <f>_xlfn.NORM.DIST($B2452,$B$752,$B$753,0)</f>
        <v>3.6398110142834301E-6</v>
      </c>
      <c r="D2452" s="247">
        <f>_xlfn.NORM.DIST($B2452,$B$752,$B$753,1)</f>
        <v>0.99714512303490344</v>
      </c>
      <c r="E2452" s="247">
        <f>IF(OR(D2452&lt;$F$757,D2452&gt;$F$758),C2452,"")</f>
        <v>3.6398110142834301E-6</v>
      </c>
      <c r="F2452" s="247" t="str">
        <f>IF(AND(D2452&gt;$F$757,D2452&lt;$F$758),C2452,"")</f>
        <v/>
      </c>
      <c r="G2452" s="247" t="str">
        <f>IF(C2452=MAX($C$761:$C$2761),C2452,"")</f>
        <v/>
      </c>
      <c r="H2452" s="247">
        <f>_xlfn.NORM.DIST(B2452,$F$753,$F$754,0)</f>
        <v>0</v>
      </c>
      <c r="I2452" s="247">
        <f>IF(H2452=MAX($H$761:$H$2761),C2452,"")</f>
        <v>3.6398110142834301E-6</v>
      </c>
      <c r="J2452" s="247" t="str">
        <f>IF(I2452=MIN($I$761:$I$2761),I2452,"")</f>
        <v/>
      </c>
      <c r="K2452" s="247"/>
      <c r="L2452" s="247"/>
      <c r="M2452" s="247"/>
      <c r="N2452" s="247"/>
      <c r="O2452" s="248">
        <v>1691</v>
      </c>
      <c r="P2452" s="247">
        <f>$P$755+(O2452*$P$758)</f>
        <v>387.18323712871779</v>
      </c>
      <c r="Q2452" s="247">
        <f>_xlfn.NORM.DIST(P2452,P$752,P$753,0)</f>
        <v>6.2458658179005943E-5</v>
      </c>
      <c r="R2452" s="247">
        <f>_xlfn.NORM.DIST(P2452,P$752,P$753,1)</f>
        <v>0.99714512303490344</v>
      </c>
      <c r="S2452" s="253">
        <f>IF(OR(R2452&lt;$T$757,R2452&gt;$T$758),Q2452,"")</f>
        <v>6.2458658179005943E-5</v>
      </c>
      <c r="T2452" s="253" t="str">
        <f>IF(AND(R2452&gt;$T$757,R2452&lt;$T$758),Q2452,"")</f>
        <v/>
      </c>
      <c r="U2452" s="253" t="str">
        <f>IF(Q2452=MAX($Q$761:$Q$2761),Q2452,"")</f>
        <v/>
      </c>
      <c r="V2452" s="253">
        <f>_xlfn.NORM.DIST(P2452,$T$753,$T$754,0)</f>
        <v>5.2169989119123956E-103</v>
      </c>
      <c r="W2452" s="253" t="str">
        <f>IF(V2452=MAX($V$761:$V$2761),Q2452,"")</f>
        <v/>
      </c>
      <c r="X2452" s="253" t="str">
        <f t="shared" si="617"/>
        <v/>
      </c>
      <c r="AB2452" s="259">
        <v>1691</v>
      </c>
      <c r="AC2452" s="253">
        <f t="shared" si="633"/>
        <v>599.13940928214379</v>
      </c>
      <c r="AD2452" s="253">
        <f t="shared" si="618"/>
        <v>4.0362802188956785E-5</v>
      </c>
      <c r="AE2452" s="253">
        <f t="shared" si="619"/>
        <v>0.99714512303490344</v>
      </c>
      <c r="AF2452" s="253">
        <f>IF(OR(AE2452&lt;$T$757,AE2452&gt;$T$758),AD2452,"")</f>
        <v>4.0362802188956785E-5</v>
      </c>
      <c r="AG2452" s="253" t="str">
        <f t="shared" si="620"/>
        <v/>
      </c>
      <c r="AH2452" s="253" t="str">
        <f t="shared" si="621"/>
        <v/>
      </c>
      <c r="AI2452" s="253">
        <f t="shared" si="622"/>
        <v>5.6341409500879622E-8</v>
      </c>
      <c r="AJ2452" s="253" t="str">
        <f t="shared" si="623"/>
        <v/>
      </c>
      <c r="AK2452" s="253" t="str">
        <f t="shared" si="624"/>
        <v/>
      </c>
      <c r="AO2452" s="259">
        <v>1691</v>
      </c>
      <c r="AP2452" s="253">
        <f t="shared" si="625"/>
        <v>3532.2277728630279</v>
      </c>
      <c r="AQ2452" s="253">
        <f t="shared" si="626"/>
        <v>6.846372039270351E-6</v>
      </c>
      <c r="AR2452" s="253">
        <f t="shared" si="627"/>
        <v>0.99714512303490344</v>
      </c>
      <c r="AS2452" s="253">
        <f>IF(OR(AR2452&lt;$T$757,AR2452&gt;$T$758),AQ2452,"")</f>
        <v>6.846372039270351E-6</v>
      </c>
      <c r="AT2452" s="253" t="str">
        <f t="shared" si="628"/>
        <v/>
      </c>
      <c r="AU2452" s="253" t="str">
        <f t="shared" si="629"/>
        <v/>
      </c>
      <c r="AV2452" s="253">
        <f t="shared" si="630"/>
        <v>0</v>
      </c>
      <c r="AW2452" s="253">
        <f t="shared" si="631"/>
        <v>6.846372039270351E-6</v>
      </c>
      <c r="AX2452" s="253" t="str">
        <f t="shared" si="632"/>
        <v/>
      </c>
      <c r="AZ2452" s="259"/>
      <c r="BA2452" s="259">
        <f>BA2451+$BD$753</f>
        <v>10.854399999999849</v>
      </c>
      <c r="BB2452" s="274">
        <f t="shared" si="615"/>
        <v>0.1450973239922243</v>
      </c>
      <c r="BC2452" s="259">
        <f t="shared" si="616"/>
        <v>2.9015865571366262E-4</v>
      </c>
      <c r="BD2452" s="259" t="str">
        <f t="shared" si="613"/>
        <v/>
      </c>
      <c r="BE2452" s="254" t="str">
        <f t="shared" si="614"/>
        <v/>
      </c>
    </row>
    <row r="2453" spans="1:57" ht="20.100000000000001" customHeight="1" x14ac:dyDescent="0.25">
      <c r="A2453" s="247">
        <v>1692</v>
      </c>
      <c r="B2453" s="247">
        <f>$B$755+(A2453*$B$758)</f>
        <v>6653.6263537152317</v>
      </c>
      <c r="C2453" s="247">
        <f>_xlfn.NORM.DIST($B2453,$B$752,$B$753,0)</f>
        <v>3.5997621043296783E-6</v>
      </c>
      <c r="D2453" s="247">
        <f>_xlfn.NORM.DIST($B2453,$B$752,$B$753,1)</f>
        <v>0.99717992721651194</v>
      </c>
      <c r="E2453" s="247">
        <f>IF(OR(D2453&lt;$F$757,D2453&gt;$F$758),C2453,"")</f>
        <v>3.5997621043296783E-6</v>
      </c>
      <c r="F2453" s="247" t="str">
        <f>IF(AND(D2453&gt;$F$757,D2453&lt;$F$758),C2453,"")</f>
        <v/>
      </c>
      <c r="G2453" s="247" t="str">
        <f>IF(C2453=MAX($C$761:$C$2761),C2453,"")</f>
        <v/>
      </c>
      <c r="H2453" s="247">
        <f>_xlfn.NORM.DIST(B2453,$F$753,$F$754,0)</f>
        <v>0</v>
      </c>
      <c r="I2453" s="247">
        <f>IF(H2453=MAX($H$761:$H$2761),C2453,"")</f>
        <v>3.5997621043296783E-6</v>
      </c>
      <c r="J2453" s="247" t="str">
        <f>IF(I2453=MIN($I$761:$I$2761),I2453,"")</f>
        <v/>
      </c>
      <c r="K2453" s="247"/>
      <c r="L2453" s="247"/>
      <c r="M2453" s="247"/>
      <c r="N2453" s="247"/>
      <c r="O2453" s="247">
        <v>1692</v>
      </c>
      <c r="P2453" s="247">
        <f>$P$755+(O2453*$P$758)</f>
        <v>387.74356019257993</v>
      </c>
      <c r="Q2453" s="247">
        <f>_xlfn.NORM.DIST(P2453,P$752,P$753,0)</f>
        <v>6.1771424372792646E-5</v>
      </c>
      <c r="R2453" s="247">
        <f>_xlfn.NORM.DIST(P2453,P$752,P$753,1)</f>
        <v>0.99717992721651194</v>
      </c>
      <c r="S2453" s="253">
        <f>IF(OR(R2453&lt;$T$757,R2453&gt;$T$758),Q2453,"")</f>
        <v>6.1771424372792646E-5</v>
      </c>
      <c r="T2453" s="253" t="str">
        <f>IF(AND(R2453&gt;$T$757,R2453&lt;$T$758),Q2453,"")</f>
        <v/>
      </c>
      <c r="U2453" s="253" t="str">
        <f>IF(Q2453=MAX($Q$761:$Q$2761),Q2453,"")</f>
        <v/>
      </c>
      <c r="V2453" s="253">
        <f>_xlfn.NORM.DIST(P2453,$T$753,$T$754,0)</f>
        <v>4.7883629021743666E-103</v>
      </c>
      <c r="W2453" s="253" t="str">
        <f>IF(V2453=MAX($V$761:$V$2761),Q2453,"")</f>
        <v/>
      </c>
      <c r="X2453" s="253" t="str">
        <f t="shared" si="617"/>
        <v/>
      </c>
      <c r="AB2453" s="253">
        <v>1692</v>
      </c>
      <c r="AC2453" s="253">
        <f t="shared" si="633"/>
        <v>600.00647065592398</v>
      </c>
      <c r="AD2453" s="253">
        <f t="shared" si="618"/>
        <v>3.9918689507280976E-5</v>
      </c>
      <c r="AE2453" s="253">
        <f t="shared" si="619"/>
        <v>0.99717992721651194</v>
      </c>
      <c r="AF2453" s="253">
        <f>IF(OR(AE2453&lt;$T$757,AE2453&gt;$T$758),AD2453,"")</f>
        <v>3.9918689507280976E-5</v>
      </c>
      <c r="AG2453" s="253" t="str">
        <f t="shared" si="620"/>
        <v/>
      </c>
      <c r="AH2453" s="253" t="str">
        <f t="shared" si="621"/>
        <v/>
      </c>
      <c r="AI2453" s="253">
        <f t="shared" si="622"/>
        <v>5.5322747113530672E-8</v>
      </c>
      <c r="AJ2453" s="253" t="str">
        <f t="shared" si="623"/>
        <v/>
      </c>
      <c r="AK2453" s="253" t="str">
        <f t="shared" si="624"/>
        <v/>
      </c>
      <c r="AO2453" s="253">
        <v>1692</v>
      </c>
      <c r="AP2453" s="253">
        <f t="shared" si="625"/>
        <v>3537.3395351971276</v>
      </c>
      <c r="AQ2453" s="253">
        <f t="shared" si="626"/>
        <v>6.7710412772514991E-6</v>
      </c>
      <c r="AR2453" s="253">
        <f t="shared" si="627"/>
        <v>0.99717992721651194</v>
      </c>
      <c r="AS2453" s="253">
        <f>IF(OR(AR2453&lt;$T$757,AR2453&gt;$T$758),AQ2453,"")</f>
        <v>6.7710412772514991E-6</v>
      </c>
      <c r="AT2453" s="253" t="str">
        <f t="shared" si="628"/>
        <v/>
      </c>
      <c r="AU2453" s="253" t="str">
        <f t="shared" si="629"/>
        <v/>
      </c>
      <c r="AV2453" s="253">
        <f t="shared" si="630"/>
        <v>0</v>
      </c>
      <c r="AW2453" s="253">
        <f t="shared" si="631"/>
        <v>6.7710412772514991E-6</v>
      </c>
      <c r="AX2453" s="253" t="str">
        <f t="shared" si="632"/>
        <v/>
      </c>
      <c r="AZ2453" s="259"/>
      <c r="BA2453" s="259">
        <f>BA2452+$BD$753</f>
        <v>10.860799999999848</v>
      </c>
      <c r="BB2453" s="274">
        <f t="shared" si="615"/>
        <v>0.14480716533651064</v>
      </c>
      <c r="BC2453" s="259">
        <f t="shared" si="616"/>
        <v>2.8965803868008511E-4</v>
      </c>
      <c r="BD2453" s="259" t="str">
        <f t="shared" si="613"/>
        <v/>
      </c>
      <c r="BE2453" s="254" t="str">
        <f t="shared" si="614"/>
        <v/>
      </c>
    </row>
    <row r="2454" spans="1:57" ht="20.100000000000001" customHeight="1" x14ac:dyDescent="0.25">
      <c r="A2454" s="247">
        <v>1693</v>
      </c>
      <c r="B2454" s="247">
        <f>$B$755+(A2454*$B$758)</f>
        <v>6663.2414207003694</v>
      </c>
      <c r="C2454" s="247">
        <f>_xlfn.NORM.DIST($B2454,$B$752,$B$753,0)</f>
        <v>3.5600968912894039E-6</v>
      </c>
      <c r="D2454" s="247">
        <f>_xlfn.NORM.DIST($B2454,$B$752,$B$753,1)</f>
        <v>0.99721434817218646</v>
      </c>
      <c r="E2454" s="247">
        <f>IF(OR(D2454&lt;$F$757,D2454&gt;$F$758),C2454,"")</f>
        <v>3.5600968912894039E-6</v>
      </c>
      <c r="F2454" s="247" t="str">
        <f>IF(AND(D2454&gt;$F$757,D2454&lt;$F$758),C2454,"")</f>
        <v/>
      </c>
      <c r="G2454" s="247" t="str">
        <f>IF(C2454=MAX($C$761:$C$2761),C2454,"")</f>
        <v/>
      </c>
      <c r="H2454" s="247">
        <f>_xlfn.NORM.DIST(B2454,$F$753,$F$754,0)</f>
        <v>0</v>
      </c>
      <c r="I2454" s="247">
        <f>IF(H2454=MAX($H$761:$H$2761),C2454,"")</f>
        <v>3.5600968912894039E-6</v>
      </c>
      <c r="J2454" s="247" t="str">
        <f>IF(I2454=MIN($I$761:$I$2761),I2454,"")</f>
        <v/>
      </c>
      <c r="K2454" s="247"/>
      <c r="L2454" s="247"/>
      <c r="M2454" s="247"/>
      <c r="N2454" s="247"/>
      <c r="O2454" s="247">
        <v>1693</v>
      </c>
      <c r="P2454" s="247">
        <f>$P$755+(O2454*$P$758)</f>
        <v>388.30388325644208</v>
      </c>
      <c r="Q2454" s="247">
        <f>_xlfn.NORM.DIST(P2454,P$752,P$753,0)</f>
        <v>6.1090774753029905E-5</v>
      </c>
      <c r="R2454" s="247">
        <f>_xlfn.NORM.DIST(P2454,P$752,P$753,1)</f>
        <v>0.99721434817218646</v>
      </c>
      <c r="S2454" s="253">
        <f>IF(OR(R2454&lt;$T$757,R2454&gt;$T$758),Q2454,"")</f>
        <v>6.1090774753029905E-5</v>
      </c>
      <c r="T2454" s="253" t="str">
        <f>IF(AND(R2454&gt;$T$757,R2454&lt;$T$758),Q2454,"")</f>
        <v/>
      </c>
      <c r="U2454" s="253" t="str">
        <f>IF(Q2454=MAX($Q$761:$Q$2761),Q2454,"")</f>
        <v/>
      </c>
      <c r="V2454" s="253">
        <f>_xlfn.NORM.DIST(P2454,$T$753,$T$754,0)</f>
        <v>4.3948739147317276E-103</v>
      </c>
      <c r="W2454" s="253" t="str">
        <f>IF(V2454=MAX($V$761:$V$2761),Q2454,"")</f>
        <v/>
      </c>
      <c r="X2454" s="253" t="str">
        <f t="shared" si="617"/>
        <v/>
      </c>
      <c r="AB2454" s="253">
        <v>1693</v>
      </c>
      <c r="AC2454" s="253">
        <f t="shared" si="633"/>
        <v>600.87353202970417</v>
      </c>
      <c r="AD2454" s="253">
        <f t="shared" si="618"/>
        <v>3.9478831739543969E-5</v>
      </c>
      <c r="AE2454" s="253">
        <f t="shared" si="619"/>
        <v>0.99721434817218646</v>
      </c>
      <c r="AF2454" s="253">
        <f>IF(OR(AE2454&lt;$T$757,AE2454&gt;$T$758),AD2454,"")</f>
        <v>3.9478831739543969E-5</v>
      </c>
      <c r="AG2454" s="253" t="str">
        <f t="shared" si="620"/>
        <v/>
      </c>
      <c r="AH2454" s="253" t="str">
        <f t="shared" si="621"/>
        <v/>
      </c>
      <c r="AI2454" s="253">
        <f t="shared" si="622"/>
        <v>5.4321633164503421E-8</v>
      </c>
      <c r="AJ2454" s="253" t="str">
        <f t="shared" si="623"/>
        <v/>
      </c>
      <c r="AK2454" s="253" t="str">
        <f t="shared" si="624"/>
        <v/>
      </c>
      <c r="AO2454" s="253">
        <v>1693</v>
      </c>
      <c r="AP2454" s="253">
        <f t="shared" si="625"/>
        <v>3542.4512975312273</v>
      </c>
      <c r="AQ2454" s="253">
        <f t="shared" si="626"/>
        <v>6.6964322372697579E-6</v>
      </c>
      <c r="AR2454" s="253">
        <f t="shared" si="627"/>
        <v>0.99721434817218635</v>
      </c>
      <c r="AS2454" s="253">
        <f>IF(OR(AR2454&lt;$T$757,AR2454&gt;$T$758),AQ2454,"")</f>
        <v>6.6964322372697579E-6</v>
      </c>
      <c r="AT2454" s="253" t="str">
        <f t="shared" si="628"/>
        <v/>
      </c>
      <c r="AU2454" s="253" t="str">
        <f t="shared" si="629"/>
        <v/>
      </c>
      <c r="AV2454" s="253">
        <f t="shared" si="630"/>
        <v>0</v>
      </c>
      <c r="AW2454" s="253">
        <f t="shared" si="631"/>
        <v>6.6964322372697579E-6</v>
      </c>
      <c r="AX2454" s="253" t="str">
        <f t="shared" si="632"/>
        <v/>
      </c>
      <c r="AZ2454" s="259"/>
      <c r="BA2454" s="259">
        <f>BA2453+$BD$753</f>
        <v>10.867199999999848</v>
      </c>
      <c r="BB2454" s="274">
        <f t="shared" si="615"/>
        <v>0.14451750729783056</v>
      </c>
      <c r="BC2454" s="259">
        <f t="shared" si="616"/>
        <v>2.8915803449752753E-4</v>
      </c>
      <c r="BD2454" s="259" t="str">
        <f t="shared" si="613"/>
        <v/>
      </c>
      <c r="BE2454" s="254" t="str">
        <f t="shared" si="614"/>
        <v/>
      </c>
    </row>
    <row r="2455" spans="1:57" ht="20.100000000000001" customHeight="1" x14ac:dyDescent="0.25">
      <c r="A2455" s="247">
        <v>1694</v>
      </c>
      <c r="B2455" s="247">
        <f>$B$755+(A2455*$B$758)</f>
        <v>6672.8564876855071</v>
      </c>
      <c r="C2455" s="247">
        <f>_xlfn.NORM.DIST($B2455,$B$752,$B$753,0)</f>
        <v>3.5208124095502811E-6</v>
      </c>
      <c r="D2455" s="247">
        <f>_xlfn.NORM.DIST($B2455,$B$752,$B$753,1)</f>
        <v>0.99724838957692941</v>
      </c>
      <c r="E2455" s="247">
        <f>IF(OR(D2455&lt;$F$757,D2455&gt;$F$758),C2455,"")</f>
        <v>3.5208124095502811E-6</v>
      </c>
      <c r="F2455" s="247" t="str">
        <f>IF(AND(D2455&gt;$F$757,D2455&lt;$F$758),C2455,"")</f>
        <v/>
      </c>
      <c r="G2455" s="247" t="str">
        <f>IF(C2455=MAX($C$761:$C$2761),C2455,"")</f>
        <v/>
      </c>
      <c r="H2455" s="247">
        <f>_xlfn.NORM.DIST(B2455,$F$753,$F$754,0)</f>
        <v>0</v>
      </c>
      <c r="I2455" s="247">
        <f>IF(H2455=MAX($H$761:$H$2761),C2455,"")</f>
        <v>3.5208124095502811E-6</v>
      </c>
      <c r="J2455" s="247" t="str">
        <f>IF(I2455=MIN($I$761:$I$2761),I2455,"")</f>
        <v/>
      </c>
      <c r="K2455" s="247"/>
      <c r="L2455" s="247"/>
      <c r="M2455" s="247"/>
      <c r="N2455" s="247"/>
      <c r="O2455" s="247">
        <v>1694</v>
      </c>
      <c r="P2455" s="247">
        <f>$P$755+(O2455*$P$758)</f>
        <v>388.86420632030411</v>
      </c>
      <c r="Q2455" s="247">
        <f>_xlfn.NORM.DIST(P2455,P$752,P$753,0)</f>
        <v>6.0416658430216903E-5</v>
      </c>
      <c r="R2455" s="247">
        <f>_xlfn.NORM.DIST(P2455,P$752,P$753,1)</f>
        <v>0.99724838957692941</v>
      </c>
      <c r="S2455" s="253">
        <f>IF(OR(R2455&lt;$T$757,R2455&gt;$T$758),Q2455,"")</f>
        <v>6.0416658430216903E-5</v>
      </c>
      <c r="T2455" s="253" t="str">
        <f>IF(AND(R2455&gt;$T$757,R2455&lt;$T$758),Q2455,"")</f>
        <v/>
      </c>
      <c r="U2455" s="253" t="str">
        <f>IF(Q2455=MAX($Q$761:$Q$2761),Q2455,"")</f>
        <v/>
      </c>
      <c r="V2455" s="253">
        <f>_xlfn.NORM.DIST(P2455,$T$753,$T$754,0)</f>
        <v>4.0336557785588881E-103</v>
      </c>
      <c r="W2455" s="253" t="str">
        <f>IF(V2455=MAX($V$761:$V$2761),Q2455,"")</f>
        <v/>
      </c>
      <c r="X2455" s="253" t="str">
        <f t="shared" si="617"/>
        <v/>
      </c>
      <c r="AB2455" s="253">
        <v>1694</v>
      </c>
      <c r="AC2455" s="253">
        <f t="shared" si="633"/>
        <v>601.74059340348458</v>
      </c>
      <c r="AD2455" s="253">
        <f t="shared" si="618"/>
        <v>3.9043195999306404E-5</v>
      </c>
      <c r="AE2455" s="253">
        <f t="shared" si="619"/>
        <v>0.99724838957692941</v>
      </c>
      <c r="AF2455" s="253">
        <f>IF(OR(AE2455&lt;$T$757,AE2455&gt;$T$758),AD2455,"")</f>
        <v>3.9043195999306404E-5</v>
      </c>
      <c r="AG2455" s="253" t="str">
        <f t="shared" si="620"/>
        <v/>
      </c>
      <c r="AH2455" s="253" t="str">
        <f t="shared" si="621"/>
        <v/>
      </c>
      <c r="AI2455" s="253">
        <f t="shared" si="622"/>
        <v>5.3337781844849677E-8</v>
      </c>
      <c r="AJ2455" s="253" t="str">
        <f t="shared" si="623"/>
        <v/>
      </c>
      <c r="AK2455" s="253" t="str">
        <f t="shared" si="624"/>
        <v/>
      </c>
      <c r="AO2455" s="253">
        <v>1694</v>
      </c>
      <c r="AP2455" s="253">
        <f t="shared" si="625"/>
        <v>3547.5630598653288</v>
      </c>
      <c r="AQ2455" s="253">
        <f t="shared" si="626"/>
        <v>6.6225393410999872E-6</v>
      </c>
      <c r="AR2455" s="253">
        <f t="shared" si="627"/>
        <v>0.99724838957692941</v>
      </c>
      <c r="AS2455" s="253">
        <f>IF(OR(AR2455&lt;$T$757,AR2455&gt;$T$758),AQ2455,"")</f>
        <v>6.6225393410999872E-6</v>
      </c>
      <c r="AT2455" s="253" t="str">
        <f t="shared" si="628"/>
        <v/>
      </c>
      <c r="AU2455" s="253" t="str">
        <f t="shared" si="629"/>
        <v/>
      </c>
      <c r="AV2455" s="253">
        <f t="shared" si="630"/>
        <v>0</v>
      </c>
      <c r="AW2455" s="253">
        <f t="shared" si="631"/>
        <v>6.6225393410999872E-6</v>
      </c>
      <c r="AX2455" s="253" t="str">
        <f t="shared" si="632"/>
        <v/>
      </c>
      <c r="AZ2455" s="259"/>
      <c r="BA2455" s="259">
        <f>BA2454+$BD$753</f>
        <v>10.873599999999847</v>
      </c>
      <c r="BB2455" s="274">
        <f t="shared" si="615"/>
        <v>0.14422834926333303</v>
      </c>
      <c r="BC2455" s="259">
        <f t="shared" si="616"/>
        <v>2.886586432701288E-4</v>
      </c>
      <c r="BD2455" s="259" t="str">
        <f t="shared" si="613"/>
        <v/>
      </c>
      <c r="BE2455" s="254" t="str">
        <f t="shared" si="614"/>
        <v/>
      </c>
    </row>
    <row r="2456" spans="1:57" ht="20.100000000000001" customHeight="1" x14ac:dyDescent="0.25">
      <c r="A2456" s="247">
        <v>1695</v>
      </c>
      <c r="B2456" s="247">
        <f>$B$755+(A2456*$B$758)</f>
        <v>6682.4715546706448</v>
      </c>
      <c r="C2456" s="247">
        <f>_xlfn.NORM.DIST($B2456,$B$752,$B$753,0)</f>
        <v>3.4819057080269522E-6</v>
      </c>
      <c r="D2456" s="247">
        <f>_xlfn.NORM.DIST($B2456,$B$752,$B$753,1)</f>
        <v>0.99728205507729872</v>
      </c>
      <c r="E2456" s="247">
        <f>IF(OR(D2456&lt;$F$757,D2456&gt;$F$758),C2456,"")</f>
        <v>3.4819057080269522E-6</v>
      </c>
      <c r="F2456" s="247" t="str">
        <f>IF(AND(D2456&gt;$F$757,D2456&lt;$F$758),C2456,"")</f>
        <v/>
      </c>
      <c r="G2456" s="247" t="str">
        <f>IF(C2456=MAX($C$761:$C$2761),C2456,"")</f>
        <v/>
      </c>
      <c r="H2456" s="247">
        <f>_xlfn.NORM.DIST(B2456,$F$753,$F$754,0)</f>
        <v>0</v>
      </c>
      <c r="I2456" s="247">
        <f>IF(H2456=MAX($H$761:$H$2761),C2456,"")</f>
        <v>3.4819057080269522E-6</v>
      </c>
      <c r="J2456" s="247" t="str">
        <f>IF(I2456=MIN($I$761:$I$2761),I2456,"")</f>
        <v/>
      </c>
      <c r="K2456" s="247"/>
      <c r="L2456" s="247"/>
      <c r="M2456" s="247"/>
      <c r="N2456" s="247"/>
      <c r="O2456" s="247">
        <v>1695</v>
      </c>
      <c r="P2456" s="247">
        <f>$P$755+(O2456*$P$758)</f>
        <v>389.42452938416625</v>
      </c>
      <c r="Q2456" s="247">
        <f>_xlfn.NORM.DIST(P2456,P$752,P$753,0)</f>
        <v>5.9749024764133107E-5</v>
      </c>
      <c r="R2456" s="247">
        <f>_xlfn.NORM.DIST(P2456,P$752,P$753,1)</f>
        <v>0.99728205507729872</v>
      </c>
      <c r="S2456" s="253">
        <f>IF(OR(R2456&lt;$T$757,R2456&gt;$T$758),Q2456,"")</f>
        <v>5.9749024764133107E-5</v>
      </c>
      <c r="T2456" s="253" t="str">
        <f>IF(AND(R2456&gt;$T$757,R2456&lt;$T$758),Q2456,"")</f>
        <v/>
      </c>
      <c r="U2456" s="253" t="str">
        <f>IF(Q2456=MAX($Q$761:$Q$2761),Q2456,"")</f>
        <v/>
      </c>
      <c r="V2456" s="253">
        <f>_xlfn.NORM.DIST(P2456,$T$753,$T$754,0)</f>
        <v>3.7020672109347559E-103</v>
      </c>
      <c r="W2456" s="253" t="str">
        <f>IF(V2456=MAX($V$761:$V$2761),Q2456,"")</f>
        <v/>
      </c>
      <c r="X2456" s="253" t="str">
        <f t="shared" si="617"/>
        <v/>
      </c>
      <c r="AB2456" s="253">
        <v>1695</v>
      </c>
      <c r="AC2456" s="253">
        <f t="shared" si="633"/>
        <v>602.60765477726477</v>
      </c>
      <c r="AD2456" s="253">
        <f t="shared" si="618"/>
        <v>3.86117495612226E-5</v>
      </c>
      <c r="AE2456" s="253">
        <f t="shared" si="619"/>
        <v>0.99728205507729872</v>
      </c>
      <c r="AF2456" s="253">
        <f>IF(OR(AE2456&lt;$T$757,AE2456&gt;$T$758),AD2456,"")</f>
        <v>3.86117495612226E-5</v>
      </c>
      <c r="AG2456" s="253" t="str">
        <f t="shared" si="620"/>
        <v/>
      </c>
      <c r="AH2456" s="253" t="str">
        <f t="shared" si="621"/>
        <v/>
      </c>
      <c r="AI2456" s="253">
        <f t="shared" si="622"/>
        <v>5.237091169873702E-8</v>
      </c>
      <c r="AJ2456" s="253" t="str">
        <f t="shared" si="623"/>
        <v/>
      </c>
      <c r="AK2456" s="253" t="str">
        <f t="shared" si="624"/>
        <v/>
      </c>
      <c r="AO2456" s="253">
        <v>1695</v>
      </c>
      <c r="AP2456" s="253">
        <f t="shared" si="625"/>
        <v>3552.6748221994285</v>
      </c>
      <c r="AQ2456" s="253">
        <f t="shared" si="626"/>
        <v>6.549357037841868E-6</v>
      </c>
      <c r="AR2456" s="253">
        <f t="shared" si="627"/>
        <v>0.99728205507729872</v>
      </c>
      <c r="AS2456" s="253">
        <f>IF(OR(AR2456&lt;$T$757,AR2456&gt;$T$758),AQ2456,"")</f>
        <v>6.549357037841868E-6</v>
      </c>
      <c r="AT2456" s="253" t="str">
        <f t="shared" si="628"/>
        <v/>
      </c>
      <c r="AU2456" s="253" t="str">
        <f t="shared" si="629"/>
        <v/>
      </c>
      <c r="AV2456" s="253">
        <f t="shared" si="630"/>
        <v>0</v>
      </c>
      <c r="AW2456" s="253">
        <f t="shared" si="631"/>
        <v>6.549357037841868E-6</v>
      </c>
      <c r="AX2456" s="253" t="str">
        <f t="shared" si="632"/>
        <v/>
      </c>
      <c r="AZ2456" s="259"/>
      <c r="BA2456" s="259">
        <f>BA2455+$BD$753</f>
        <v>10.879999999999846</v>
      </c>
      <c r="BB2456" s="274">
        <f t="shared" si="615"/>
        <v>0.1439396906200629</v>
      </c>
      <c r="BC2456" s="259">
        <f t="shared" si="616"/>
        <v>2.8815986509772573E-4</v>
      </c>
      <c r="BD2456" s="259" t="str">
        <f t="shared" si="613"/>
        <v/>
      </c>
      <c r="BE2456" s="254" t="str">
        <f t="shared" si="614"/>
        <v/>
      </c>
    </row>
    <row r="2457" spans="1:57" ht="20.100000000000001" customHeight="1" x14ac:dyDescent="0.25">
      <c r="A2457" s="247">
        <v>1696</v>
      </c>
      <c r="B2457" s="247">
        <f>$B$755+(A2457*$B$758)</f>
        <v>6692.0866216557824</v>
      </c>
      <c r="C2457" s="247">
        <f>_xlfn.NORM.DIST($B2457,$B$752,$B$753,0)</f>
        <v>3.4433738501885378E-6</v>
      </c>
      <c r="D2457" s="247">
        <f>_xlfn.NORM.DIST($B2457,$B$752,$B$753,1)</f>
        <v>0.99731534829154744</v>
      </c>
      <c r="E2457" s="247">
        <f>IF(OR(D2457&lt;$F$757,D2457&gt;$F$758),C2457,"")</f>
        <v>3.4433738501885378E-6</v>
      </c>
      <c r="F2457" s="247" t="str">
        <f>IF(AND(D2457&gt;$F$757,D2457&lt;$F$758),C2457,"")</f>
        <v/>
      </c>
      <c r="G2457" s="247" t="str">
        <f>IF(C2457=MAX($C$761:$C$2761),C2457,"")</f>
        <v/>
      </c>
      <c r="H2457" s="247">
        <f>_xlfn.NORM.DIST(B2457,$F$753,$F$754,0)</f>
        <v>0</v>
      </c>
      <c r="I2457" s="247">
        <f>IF(H2457=MAX($H$761:$H$2761),C2457,"")</f>
        <v>3.4433738501885378E-6</v>
      </c>
      <c r="J2457" s="247" t="str">
        <f>IF(I2457=MIN($I$761:$I$2761),I2457,"")</f>
        <v/>
      </c>
      <c r="K2457" s="247"/>
      <c r="L2457" s="247"/>
      <c r="M2457" s="247"/>
      <c r="N2457" s="247"/>
      <c r="O2457" s="247">
        <v>1696</v>
      </c>
      <c r="P2457" s="247">
        <f>$P$755+(O2457*$P$758)</f>
        <v>389.98485244802839</v>
      </c>
      <c r="Q2457" s="247">
        <f>_xlfn.NORM.DIST(P2457,P$752,P$753,0)</f>
        <v>5.9087823364311103E-5</v>
      </c>
      <c r="R2457" s="247">
        <f>_xlfn.NORM.DIST(P2457,P$752,P$753,1)</f>
        <v>0.99731534829154744</v>
      </c>
      <c r="S2457" s="253">
        <f>IF(OR(R2457&lt;$T$757,R2457&gt;$T$758),Q2457,"")</f>
        <v>5.9087823364311103E-5</v>
      </c>
      <c r="T2457" s="253" t="str">
        <f>IF(AND(R2457&gt;$T$757,R2457&lt;$T$758),Q2457,"")</f>
        <v/>
      </c>
      <c r="U2457" s="253" t="str">
        <f>IF(Q2457=MAX($Q$761:$Q$2761),Q2457,"")</f>
        <v/>
      </c>
      <c r="V2457" s="253">
        <f>_xlfn.NORM.DIST(P2457,$T$753,$T$754,0)</f>
        <v>3.3976826738805505E-103</v>
      </c>
      <c r="W2457" s="253" t="str">
        <f>IF(V2457=MAX($V$761:$V$2761),Q2457,"")</f>
        <v/>
      </c>
      <c r="X2457" s="253" t="str">
        <f t="shared" si="617"/>
        <v/>
      </c>
      <c r="AB2457" s="253">
        <v>1696</v>
      </c>
      <c r="AC2457" s="253">
        <f t="shared" si="633"/>
        <v>603.47471615104496</v>
      </c>
      <c r="AD2457" s="253">
        <f t="shared" si="618"/>
        <v>3.8184459861344844E-5</v>
      </c>
      <c r="AE2457" s="253">
        <f t="shared" si="619"/>
        <v>0.99731534829154744</v>
      </c>
      <c r="AF2457" s="253">
        <f>IF(OR(AE2457&lt;$T$757,AE2457&gt;$T$758),AD2457,"")</f>
        <v>3.8184459861344844E-5</v>
      </c>
      <c r="AG2457" s="253" t="str">
        <f t="shared" si="620"/>
        <v/>
      </c>
      <c r="AH2457" s="253" t="str">
        <f t="shared" si="621"/>
        <v/>
      </c>
      <c r="AI2457" s="253">
        <f t="shared" si="622"/>
        <v>5.1420745562454119E-8</v>
      </c>
      <c r="AJ2457" s="253" t="str">
        <f t="shared" si="623"/>
        <v/>
      </c>
      <c r="AK2457" s="253" t="str">
        <f t="shared" si="624"/>
        <v/>
      </c>
      <c r="AO2457" s="253">
        <v>1696</v>
      </c>
      <c r="AP2457" s="253">
        <f t="shared" si="625"/>
        <v>3557.7865845335282</v>
      </c>
      <c r="AQ2457" s="253">
        <f t="shared" si="626"/>
        <v>6.4768798039715276E-6</v>
      </c>
      <c r="AR2457" s="253">
        <f t="shared" si="627"/>
        <v>0.99731534829154744</v>
      </c>
      <c r="AS2457" s="253">
        <f>IF(OR(AR2457&lt;$T$757,AR2457&gt;$T$758),AQ2457,"")</f>
        <v>6.4768798039715276E-6</v>
      </c>
      <c r="AT2457" s="253" t="str">
        <f t="shared" si="628"/>
        <v/>
      </c>
      <c r="AU2457" s="253" t="str">
        <f t="shared" si="629"/>
        <v/>
      </c>
      <c r="AV2457" s="253">
        <f t="shared" si="630"/>
        <v>0</v>
      </c>
      <c r="AW2457" s="253">
        <f t="shared" si="631"/>
        <v>6.4768798039715276E-6</v>
      </c>
      <c r="AX2457" s="253" t="str">
        <f t="shared" si="632"/>
        <v/>
      </c>
      <c r="AZ2457" s="259"/>
      <c r="BA2457" s="259">
        <f>BA2456+$BD$753</f>
        <v>10.886399999999846</v>
      </c>
      <c r="BB2457" s="274">
        <f t="shared" si="615"/>
        <v>0.14365153075496517</v>
      </c>
      <c r="BC2457" s="259">
        <f t="shared" si="616"/>
        <v>2.876617000762971E-4</v>
      </c>
      <c r="BD2457" s="259" t="str">
        <f t="shared" si="613"/>
        <v/>
      </c>
      <c r="BE2457" s="254" t="str">
        <f t="shared" si="614"/>
        <v/>
      </c>
    </row>
    <row r="2458" spans="1:57" ht="20.100000000000001" customHeight="1" x14ac:dyDescent="0.25">
      <c r="A2458" s="247">
        <v>1697</v>
      </c>
      <c r="B2458" s="247">
        <f>$B$755+(A2458*$B$758)</f>
        <v>6701.7016886409201</v>
      </c>
      <c r="C2458" s="247">
        <f>_xlfn.NORM.DIST($B2458,$B$752,$B$753,0)</f>
        <v>3.4052139140847095E-6</v>
      </c>
      <c r="D2458" s="247">
        <f>_xlfn.NORM.DIST($B2458,$B$752,$B$753,1)</f>
        <v>0.99734827280976346</v>
      </c>
      <c r="E2458" s="247">
        <f>IF(OR(D2458&lt;$F$757,D2458&gt;$F$758),C2458,"")</f>
        <v>3.4052139140847095E-6</v>
      </c>
      <c r="F2458" s="247" t="str">
        <f>IF(AND(D2458&gt;$F$757,D2458&lt;$F$758),C2458,"")</f>
        <v/>
      </c>
      <c r="G2458" s="247" t="str">
        <f>IF(C2458=MAX($C$761:$C$2761),C2458,"")</f>
        <v/>
      </c>
      <c r="H2458" s="247">
        <f>_xlfn.NORM.DIST(B2458,$F$753,$F$754,0)</f>
        <v>0</v>
      </c>
      <c r="I2458" s="247">
        <f>IF(H2458=MAX($H$761:$H$2761),C2458,"")</f>
        <v>3.4052139140847095E-6</v>
      </c>
      <c r="J2458" s="247" t="str">
        <f>IF(I2458=MIN($I$761:$I$2761),I2458,"")</f>
        <v/>
      </c>
      <c r="K2458" s="247"/>
      <c r="L2458" s="247"/>
      <c r="M2458" s="247"/>
      <c r="N2458" s="247"/>
      <c r="O2458" s="247">
        <v>1697</v>
      </c>
      <c r="P2458" s="247">
        <f>$P$755+(O2458*$P$758)</f>
        <v>390.54517551189042</v>
      </c>
      <c r="Q2458" s="247">
        <f>_xlfn.NORM.DIST(P2458,P$752,P$753,0)</f>
        <v>5.8433004090483921E-5</v>
      </c>
      <c r="R2458" s="247">
        <f>_xlfn.NORM.DIST(P2458,P$752,P$753,1)</f>
        <v>0.99734827280976346</v>
      </c>
      <c r="S2458" s="253">
        <f>IF(OR(R2458&lt;$T$757,R2458&gt;$T$758),Q2458,"")</f>
        <v>5.8433004090483921E-5</v>
      </c>
      <c r="T2458" s="253" t="str">
        <f>IF(AND(R2458&gt;$T$757,R2458&lt;$T$758),Q2458,"")</f>
        <v/>
      </c>
      <c r="U2458" s="253" t="str">
        <f>IF(Q2458=MAX($Q$761:$Q$2761),Q2458,"")</f>
        <v/>
      </c>
      <c r="V2458" s="253">
        <f>_xlfn.NORM.DIST(P2458,$T$753,$T$754,0)</f>
        <v>3.1182747876125722E-103</v>
      </c>
      <c r="W2458" s="253" t="str">
        <f>IF(V2458=MAX($V$761:$V$2761),Q2458,"")</f>
        <v/>
      </c>
      <c r="X2458" s="253" t="str">
        <f t="shared" si="617"/>
        <v/>
      </c>
      <c r="AB2458" s="253">
        <v>1697</v>
      </c>
      <c r="AC2458" s="253">
        <f t="shared" si="633"/>
        <v>604.34177752482515</v>
      </c>
      <c r="AD2458" s="253">
        <f t="shared" si="618"/>
        <v>3.7761294497413136E-5</v>
      </c>
      <c r="AE2458" s="253">
        <f t="shared" si="619"/>
        <v>0.99734827280976346</v>
      </c>
      <c r="AF2458" s="253">
        <f>IF(OR(AE2458&lt;$T$757,AE2458&gt;$T$758),AD2458,"")</f>
        <v>3.7761294497413136E-5</v>
      </c>
      <c r="AG2458" s="253" t="str">
        <f t="shared" si="620"/>
        <v/>
      </c>
      <c r="AH2458" s="253" t="str">
        <f t="shared" si="621"/>
        <v/>
      </c>
      <c r="AI2458" s="253">
        <f t="shared" si="622"/>
        <v>5.048701050418507E-8</v>
      </c>
      <c r="AJ2458" s="253" t="str">
        <f t="shared" si="623"/>
        <v/>
      </c>
      <c r="AK2458" s="253" t="str">
        <f t="shared" si="624"/>
        <v/>
      </c>
      <c r="AO2458" s="253">
        <v>1697</v>
      </c>
      <c r="AP2458" s="253">
        <f t="shared" si="625"/>
        <v>3562.8983468676279</v>
      </c>
      <c r="AQ2458" s="253">
        <f t="shared" si="626"/>
        <v>6.4051021433907004E-6</v>
      </c>
      <c r="AR2458" s="253">
        <f t="shared" si="627"/>
        <v>0.99734827280976346</v>
      </c>
      <c r="AS2458" s="253">
        <f>IF(OR(AR2458&lt;$T$757,AR2458&gt;$T$758),AQ2458,"")</f>
        <v>6.4051021433907004E-6</v>
      </c>
      <c r="AT2458" s="253" t="str">
        <f t="shared" si="628"/>
        <v/>
      </c>
      <c r="AU2458" s="253" t="str">
        <f t="shared" si="629"/>
        <v/>
      </c>
      <c r="AV2458" s="253">
        <f t="shared" si="630"/>
        <v>0</v>
      </c>
      <c r="AW2458" s="253">
        <f t="shared" si="631"/>
        <v>6.4051021433907004E-6</v>
      </c>
      <c r="AX2458" s="253" t="str">
        <f t="shared" si="632"/>
        <v/>
      </c>
      <c r="AZ2458" s="259"/>
      <c r="BA2458" s="259">
        <f>BA2457+$BD$753</f>
        <v>10.892799999999845</v>
      </c>
      <c r="BB2458" s="274">
        <f t="shared" si="615"/>
        <v>0.14336386905488888</v>
      </c>
      <c r="BC2458" s="259">
        <f t="shared" si="616"/>
        <v>2.8716414829826897E-4</v>
      </c>
      <c r="BD2458" s="259" t="str">
        <f t="shared" si="613"/>
        <v/>
      </c>
      <c r="BE2458" s="254" t="str">
        <f t="shared" si="614"/>
        <v/>
      </c>
    </row>
    <row r="2459" spans="1:57" ht="20.100000000000001" customHeight="1" x14ac:dyDescent="0.25">
      <c r="A2459" s="248">
        <v>1698</v>
      </c>
      <c r="B2459" s="247">
        <f>$B$755+(A2459*$B$758)</f>
        <v>6711.3167556260578</v>
      </c>
      <c r="C2459" s="247">
        <f>_xlfn.NORM.DIST($B2459,$B$752,$B$753,0)</f>
        <v>3.3674229923702937E-6</v>
      </c>
      <c r="D2459" s="247">
        <f>_xlfn.NORM.DIST($B2459,$B$752,$B$753,1)</f>
        <v>0.99738083219401052</v>
      </c>
      <c r="E2459" s="247">
        <f>IF(OR(D2459&lt;$F$757,D2459&gt;$F$758),C2459,"")</f>
        <v>3.3674229923702937E-6</v>
      </c>
      <c r="F2459" s="247" t="str">
        <f>IF(AND(D2459&gt;$F$757,D2459&lt;$F$758),C2459,"")</f>
        <v/>
      </c>
      <c r="G2459" s="247" t="str">
        <f>IF(C2459=MAX($C$761:$C$2761),C2459,"")</f>
        <v/>
      </c>
      <c r="H2459" s="247">
        <f>_xlfn.NORM.DIST(B2459,$F$753,$F$754,0)</f>
        <v>0</v>
      </c>
      <c r="I2459" s="247">
        <f>IF(H2459=MAX($H$761:$H$2761),C2459,"")</f>
        <v>3.3674229923702937E-6</v>
      </c>
      <c r="J2459" s="247" t="str">
        <f>IF(I2459=MIN($I$761:$I$2761),I2459,"")</f>
        <v/>
      </c>
      <c r="K2459" s="247"/>
      <c r="L2459" s="247"/>
      <c r="M2459" s="247"/>
      <c r="N2459" s="247"/>
      <c r="O2459" s="248">
        <v>1698</v>
      </c>
      <c r="P2459" s="247">
        <f>$P$755+(O2459*$P$758)</f>
        <v>391.10549857575256</v>
      </c>
      <c r="Q2459" s="247">
        <f>_xlfn.NORM.DIST(P2459,P$752,P$753,0)</f>
        <v>5.778451705300647E-5</v>
      </c>
      <c r="R2459" s="247">
        <f>_xlfn.NORM.DIST(P2459,P$752,P$753,1)</f>
        <v>0.99738083219401052</v>
      </c>
      <c r="S2459" s="253">
        <f>IF(OR(R2459&lt;$T$757,R2459&gt;$T$758),Q2459,"")</f>
        <v>5.778451705300647E-5</v>
      </c>
      <c r="T2459" s="253" t="str">
        <f>IF(AND(R2459&gt;$T$757,R2459&lt;$T$758),Q2459,"")</f>
        <v/>
      </c>
      <c r="U2459" s="253" t="str">
        <f>IF(Q2459=MAX($Q$761:$Q$2761),Q2459,"")</f>
        <v/>
      </c>
      <c r="V2459" s="253">
        <f>_xlfn.NORM.DIST(P2459,$T$753,$T$754,0)</f>
        <v>2.8617981746350856E-103</v>
      </c>
      <c r="W2459" s="253" t="str">
        <f>IF(V2459=MAX($V$761:$V$2761),Q2459,"")</f>
        <v/>
      </c>
      <c r="X2459" s="253" t="str">
        <f t="shared" si="617"/>
        <v/>
      </c>
      <c r="AB2459" s="259">
        <v>1698</v>
      </c>
      <c r="AC2459" s="253">
        <f t="shared" si="633"/>
        <v>605.20883889860534</v>
      </c>
      <c r="AD2459" s="253">
        <f t="shared" si="618"/>
        <v>3.7342221229127637E-5</v>
      </c>
      <c r="AE2459" s="253">
        <f t="shared" si="619"/>
        <v>0.99738083219401052</v>
      </c>
      <c r="AF2459" s="253">
        <f>IF(OR(AE2459&lt;$T$757,AE2459&gt;$T$758),AD2459,"")</f>
        <v>3.7342221229127637E-5</v>
      </c>
      <c r="AG2459" s="253" t="str">
        <f t="shared" si="620"/>
        <v/>
      </c>
      <c r="AH2459" s="253" t="str">
        <f t="shared" si="621"/>
        <v/>
      </c>
      <c r="AI2459" s="253">
        <f t="shared" si="622"/>
        <v>4.9569437764539656E-8</v>
      </c>
      <c r="AJ2459" s="253" t="str">
        <f t="shared" si="623"/>
        <v/>
      </c>
      <c r="AK2459" s="253" t="str">
        <f t="shared" si="624"/>
        <v/>
      </c>
      <c r="AO2459" s="259">
        <v>1698</v>
      </c>
      <c r="AP2459" s="253">
        <f t="shared" si="625"/>
        <v>3568.0101092017276</v>
      </c>
      <c r="AQ2459" s="253">
        <f t="shared" si="626"/>
        <v>6.3340185874729659E-6</v>
      </c>
      <c r="AR2459" s="253">
        <f t="shared" si="627"/>
        <v>0.99738083219401052</v>
      </c>
      <c r="AS2459" s="253">
        <f>IF(OR(AR2459&lt;$T$757,AR2459&gt;$T$758),AQ2459,"")</f>
        <v>6.3340185874729659E-6</v>
      </c>
      <c r="AT2459" s="253" t="str">
        <f t="shared" si="628"/>
        <v/>
      </c>
      <c r="AU2459" s="253" t="str">
        <f t="shared" si="629"/>
        <v/>
      </c>
      <c r="AV2459" s="253">
        <f t="shared" si="630"/>
        <v>0</v>
      </c>
      <c r="AW2459" s="253">
        <f t="shared" si="631"/>
        <v>6.3340185874729659E-6</v>
      </c>
      <c r="AX2459" s="253" t="str">
        <f t="shared" si="632"/>
        <v/>
      </c>
      <c r="AZ2459" s="259"/>
      <c r="BA2459" s="259">
        <f>BA2458+$BD$753</f>
        <v>10.899199999999844</v>
      </c>
      <c r="BB2459" s="274">
        <f t="shared" si="615"/>
        <v>0.14307670490659061</v>
      </c>
      <c r="BC2459" s="259">
        <f t="shared" si="616"/>
        <v>2.8666720985234817E-4</v>
      </c>
      <c r="BD2459" s="259" t="str">
        <f t="shared" si="613"/>
        <v/>
      </c>
      <c r="BE2459" s="254" t="str">
        <f t="shared" si="614"/>
        <v/>
      </c>
    </row>
    <row r="2460" spans="1:57" ht="20.100000000000001" customHeight="1" x14ac:dyDescent="0.25">
      <c r="A2460" s="247">
        <v>1699</v>
      </c>
      <c r="B2460" s="247">
        <f>$B$755+(A2460*$B$758)</f>
        <v>6720.9318226111955</v>
      </c>
      <c r="C2460" s="247">
        <f>_xlfn.NORM.DIST($B2460,$B$752,$B$753,0)</f>
        <v>3.3299981923284613E-6</v>
      </c>
      <c r="D2460" s="247">
        <f>_xlfn.NORM.DIST($B2460,$B$752,$B$753,1)</f>
        <v>0.99741302997846792</v>
      </c>
      <c r="E2460" s="247">
        <f>IF(OR(D2460&lt;$F$757,D2460&gt;$F$758),C2460,"")</f>
        <v>3.3299981923284613E-6</v>
      </c>
      <c r="F2460" s="247" t="str">
        <f>IF(AND(D2460&gt;$F$757,D2460&lt;$F$758),C2460,"")</f>
        <v/>
      </c>
      <c r="G2460" s="247" t="str">
        <f>IF(C2460=MAX($C$761:$C$2761),C2460,"")</f>
        <v/>
      </c>
      <c r="H2460" s="247">
        <f>_xlfn.NORM.DIST(B2460,$F$753,$F$754,0)</f>
        <v>0</v>
      </c>
      <c r="I2460" s="247">
        <f>IF(H2460=MAX($H$761:$H$2761),C2460,"")</f>
        <v>3.3299981923284613E-6</v>
      </c>
      <c r="J2460" s="247" t="str">
        <f>IF(I2460=MIN($I$761:$I$2761),I2460,"")</f>
        <v/>
      </c>
      <c r="K2460" s="247"/>
      <c r="L2460" s="247"/>
      <c r="M2460" s="247"/>
      <c r="N2460" s="247"/>
      <c r="O2460" s="247">
        <v>1699</v>
      </c>
      <c r="P2460" s="247">
        <f>$P$755+(O2460*$P$758)</f>
        <v>391.66582163961471</v>
      </c>
      <c r="Q2460" s="247">
        <f>_xlfn.NORM.DIST(P2460,P$752,P$753,0)</f>
        <v>5.7142312613254628E-5</v>
      </c>
      <c r="R2460" s="247">
        <f>_xlfn.NORM.DIST(P2460,P$752,P$753,1)</f>
        <v>0.99741302997846792</v>
      </c>
      <c r="S2460" s="253">
        <f>IF(OR(R2460&lt;$T$757,R2460&gt;$T$758),Q2460,"")</f>
        <v>5.7142312613254628E-5</v>
      </c>
      <c r="T2460" s="253" t="str">
        <f>IF(AND(R2460&gt;$T$757,R2460&lt;$T$758),Q2460,"")</f>
        <v/>
      </c>
      <c r="U2460" s="253" t="str">
        <f>IF(Q2460=MAX($Q$761:$Q$2761),Q2460,"")</f>
        <v/>
      </c>
      <c r="V2460" s="253">
        <f>_xlfn.NORM.DIST(P2460,$T$753,$T$754,0)</f>
        <v>2.626374618333141E-103</v>
      </c>
      <c r="W2460" s="253" t="str">
        <f>IF(V2460=MAX($V$761:$V$2761),Q2460,"")</f>
        <v/>
      </c>
      <c r="X2460" s="253" t="str">
        <f t="shared" si="617"/>
        <v/>
      </c>
      <c r="AB2460" s="253">
        <v>1699</v>
      </c>
      <c r="AC2460" s="253">
        <f t="shared" si="633"/>
        <v>606.07590027238575</v>
      </c>
      <c r="AD2460" s="253">
        <f t="shared" si="618"/>
        <v>3.692720797840603E-5</v>
      </c>
      <c r="AE2460" s="253">
        <f t="shared" si="619"/>
        <v>0.99741302997846792</v>
      </c>
      <c r="AF2460" s="253">
        <f>IF(OR(AE2460&lt;$T$757,AE2460&gt;$T$758),AD2460,"")</f>
        <v>3.692720797840603E-5</v>
      </c>
      <c r="AG2460" s="253" t="str">
        <f t="shared" si="620"/>
        <v/>
      </c>
      <c r="AH2460" s="253" t="str">
        <f t="shared" si="621"/>
        <v/>
      </c>
      <c r="AI2460" s="253">
        <f t="shared" si="622"/>
        <v>4.866776269782947E-8</v>
      </c>
      <c r="AJ2460" s="253" t="str">
        <f t="shared" si="623"/>
        <v/>
      </c>
      <c r="AK2460" s="253" t="str">
        <f t="shared" si="624"/>
        <v/>
      </c>
      <c r="AO2460" s="253">
        <v>1699</v>
      </c>
      <c r="AP2460" s="253">
        <f t="shared" si="625"/>
        <v>3573.1218715358273</v>
      </c>
      <c r="AQ2460" s="253">
        <f t="shared" si="626"/>
        <v>6.2636236951073459E-6</v>
      </c>
      <c r="AR2460" s="253">
        <f t="shared" si="627"/>
        <v>0.99741302997846792</v>
      </c>
      <c r="AS2460" s="253">
        <f>IF(OR(AR2460&lt;$T$757,AR2460&gt;$T$758),AQ2460,"")</f>
        <v>6.2636236951073459E-6</v>
      </c>
      <c r="AT2460" s="253" t="str">
        <f t="shared" si="628"/>
        <v/>
      </c>
      <c r="AU2460" s="253" t="str">
        <f t="shared" si="629"/>
        <v/>
      </c>
      <c r="AV2460" s="253">
        <f t="shared" si="630"/>
        <v>0</v>
      </c>
      <c r="AW2460" s="253">
        <f t="shared" si="631"/>
        <v>6.2636236951073459E-6</v>
      </c>
      <c r="AX2460" s="253" t="str">
        <f t="shared" si="632"/>
        <v/>
      </c>
      <c r="AZ2460" s="259"/>
      <c r="BA2460" s="259">
        <f>BA2459+$BD$753</f>
        <v>10.905599999999843</v>
      </c>
      <c r="BB2460" s="274">
        <f t="shared" si="615"/>
        <v>0.14279003769673826</v>
      </c>
      <c r="BC2460" s="259">
        <f t="shared" si="616"/>
        <v>2.8617088482321695E-4</v>
      </c>
      <c r="BD2460" s="259" t="str">
        <f t="shared" si="613"/>
        <v/>
      </c>
      <c r="BE2460" s="254" t="str">
        <f t="shared" si="614"/>
        <v/>
      </c>
    </row>
    <row r="2461" spans="1:57" ht="20.100000000000001" customHeight="1" x14ac:dyDescent="0.25">
      <c r="A2461" s="247">
        <v>1700</v>
      </c>
      <c r="B2461" s="247">
        <f>$B$755+(A2461*$B$758)</f>
        <v>6730.5468895963331</v>
      </c>
      <c r="C2461" s="247">
        <f>_xlfn.NORM.DIST($B2461,$B$752,$B$753,0)</f>
        <v>3.2929366358924782E-6</v>
      </c>
      <c r="D2461" s="247">
        <f>_xlfn.NORM.DIST($B2461,$B$752,$B$753,1)</f>
        <v>0.99744486966957202</v>
      </c>
      <c r="E2461" s="247">
        <f>IF(OR(D2461&lt;$F$757,D2461&gt;$F$758),C2461,"")</f>
        <v>3.2929366358924782E-6</v>
      </c>
      <c r="F2461" s="247" t="str">
        <f>IF(AND(D2461&gt;$F$757,D2461&lt;$F$758),C2461,"")</f>
        <v/>
      </c>
      <c r="G2461" s="247" t="str">
        <f>IF(C2461=MAX($C$761:$C$2761),C2461,"")</f>
        <v/>
      </c>
      <c r="H2461" s="247">
        <f>_xlfn.NORM.DIST(B2461,$F$753,$F$754,0)</f>
        <v>0</v>
      </c>
      <c r="I2461" s="247">
        <f>IF(H2461=MAX($H$761:$H$2761),C2461,"")</f>
        <v>3.2929366358924782E-6</v>
      </c>
      <c r="J2461" s="247" t="str">
        <f>IF(I2461=MIN($I$761:$I$2761),I2461,"")</f>
        <v/>
      </c>
      <c r="K2461" s="247"/>
      <c r="L2461" s="247"/>
      <c r="M2461" s="247"/>
      <c r="N2461" s="247"/>
      <c r="O2461" s="247">
        <v>1700</v>
      </c>
      <c r="P2461" s="247">
        <f>$P$755+(O2461*$P$758)</f>
        <v>392.22614470347685</v>
      </c>
      <c r="Q2461" s="247">
        <f>_xlfn.NORM.DIST(P2461,P$752,P$753,0)</f>
        <v>5.6506341383997538E-5</v>
      </c>
      <c r="R2461" s="247">
        <f>_xlfn.NORM.DIST(P2461,P$752,P$753,1)</f>
        <v>0.99744486966957202</v>
      </c>
      <c r="S2461" s="253">
        <f>IF(OR(R2461&lt;$T$757,R2461&gt;$T$758),Q2461,"")</f>
        <v>5.6506341383997538E-5</v>
      </c>
      <c r="T2461" s="253" t="str">
        <f>IF(AND(R2461&gt;$T$757,R2461&lt;$T$758),Q2461,"")</f>
        <v/>
      </c>
      <c r="U2461" s="253" t="str">
        <f>IF(Q2461=MAX($Q$761:$Q$2761),Q2461,"")</f>
        <v/>
      </c>
      <c r="V2461" s="253">
        <f>_xlfn.NORM.DIST(P2461,$T$753,$T$754,0)</f>
        <v>2.4102794293270319E-103</v>
      </c>
      <c r="W2461" s="253" t="str">
        <f>IF(V2461=MAX($V$761:$V$2761),Q2461,"")</f>
        <v/>
      </c>
      <c r="X2461" s="253" t="str">
        <f t="shared" si="617"/>
        <v/>
      </c>
      <c r="AB2461" s="253">
        <v>1700</v>
      </c>
      <c r="AC2461" s="253">
        <f t="shared" si="633"/>
        <v>606.94296164616594</v>
      </c>
      <c r="AD2461" s="253">
        <f t="shared" si="618"/>
        <v>3.6516222829624958E-5</v>
      </c>
      <c r="AE2461" s="253">
        <f t="shared" si="619"/>
        <v>0.99744486966957202</v>
      </c>
      <c r="AF2461" s="253">
        <f>IF(OR(AE2461&lt;$T$757,AE2461&gt;$T$758),AD2461,"")</f>
        <v>3.6516222829624958E-5</v>
      </c>
      <c r="AG2461" s="253" t="str">
        <f t="shared" si="620"/>
        <v/>
      </c>
      <c r="AH2461" s="253" t="str">
        <f t="shared" si="621"/>
        <v/>
      </c>
      <c r="AI2461" s="253">
        <f t="shared" si="622"/>
        <v>4.7781724714088997E-8</v>
      </c>
      <c r="AJ2461" s="253" t="str">
        <f t="shared" si="623"/>
        <v/>
      </c>
      <c r="AK2461" s="253" t="str">
        <f t="shared" si="624"/>
        <v/>
      </c>
      <c r="AO2461" s="253">
        <v>1700</v>
      </c>
      <c r="AP2461" s="253">
        <f t="shared" si="625"/>
        <v>3578.233633869927</v>
      </c>
      <c r="AQ2461" s="253">
        <f t="shared" si="626"/>
        <v>6.1939120527392575E-6</v>
      </c>
      <c r="AR2461" s="253">
        <f t="shared" si="627"/>
        <v>0.99744486966957202</v>
      </c>
      <c r="AS2461" s="253">
        <f>IF(OR(AR2461&lt;$T$757,AR2461&gt;$T$758),AQ2461,"")</f>
        <v>6.1939120527392575E-6</v>
      </c>
      <c r="AT2461" s="253" t="str">
        <f t="shared" si="628"/>
        <v/>
      </c>
      <c r="AU2461" s="253" t="str">
        <f t="shared" si="629"/>
        <v/>
      </c>
      <c r="AV2461" s="253">
        <f t="shared" si="630"/>
        <v>0</v>
      </c>
      <c r="AW2461" s="253">
        <f t="shared" si="631"/>
        <v>6.1939120527392575E-6</v>
      </c>
      <c r="AX2461" s="253" t="str">
        <f t="shared" si="632"/>
        <v/>
      </c>
      <c r="AZ2461" s="259"/>
      <c r="BA2461" s="259">
        <f>BA2460+$BD$753</f>
        <v>10.911999999999843</v>
      </c>
      <c r="BB2461" s="274">
        <f t="shared" si="615"/>
        <v>0.14250386681191504</v>
      </c>
      <c r="BC2461" s="259">
        <f t="shared" si="616"/>
        <v>2.8567517329219916E-4</v>
      </c>
      <c r="BD2461" s="259" t="str">
        <f t="shared" si="613"/>
        <v/>
      </c>
      <c r="BE2461" s="254" t="str">
        <f t="shared" si="614"/>
        <v/>
      </c>
    </row>
    <row r="2462" spans="1:57" ht="20.100000000000001" customHeight="1" x14ac:dyDescent="0.25">
      <c r="A2462" s="247">
        <v>1701</v>
      </c>
      <c r="B2462" s="247">
        <f>$B$755+(A2462*$B$758)</f>
        <v>6740.1619565814708</v>
      </c>
      <c r="C2462" s="247">
        <f>_xlfn.NORM.DIST($B2462,$B$752,$B$753,0)</f>
        <v>3.2562354596660591E-6</v>
      </c>
      <c r="D2462" s="247">
        <f>_xlfn.NORM.DIST($B2462,$B$752,$B$753,1)</f>
        <v>0.99747635474615681</v>
      </c>
      <c r="E2462" s="247">
        <f>IF(OR(D2462&lt;$F$757,D2462&gt;$F$758),C2462,"")</f>
        <v>3.2562354596660591E-6</v>
      </c>
      <c r="F2462" s="247" t="str">
        <f>IF(AND(D2462&gt;$F$757,D2462&lt;$F$758),C2462,"")</f>
        <v/>
      </c>
      <c r="G2462" s="247" t="str">
        <f>IF(C2462=MAX($C$761:$C$2761),C2462,"")</f>
        <v/>
      </c>
      <c r="H2462" s="247">
        <f>_xlfn.NORM.DIST(B2462,$F$753,$F$754,0)</f>
        <v>0</v>
      </c>
      <c r="I2462" s="247">
        <f>IF(H2462=MAX($H$761:$H$2761),C2462,"")</f>
        <v>3.2562354596660591E-6</v>
      </c>
      <c r="J2462" s="247" t="str">
        <f>IF(I2462=MIN($I$761:$I$2761),I2462,"")</f>
        <v/>
      </c>
      <c r="K2462" s="247"/>
      <c r="L2462" s="247"/>
      <c r="M2462" s="247"/>
      <c r="N2462" s="247"/>
      <c r="O2462" s="247">
        <v>1701</v>
      </c>
      <c r="P2462" s="247">
        <f>$P$755+(O2462*$P$758)</f>
        <v>392.78646776733888</v>
      </c>
      <c r="Q2462" s="247">
        <f>_xlfn.NORM.DIST(P2462,P$752,P$753,0)</f>
        <v>5.5876554229747631E-5</v>
      </c>
      <c r="R2462" s="247">
        <f>_xlfn.NORM.DIST(P2462,P$752,P$753,1)</f>
        <v>0.99747635474615681</v>
      </c>
      <c r="S2462" s="253">
        <f>IF(OR(R2462&lt;$T$757,R2462&gt;$T$758),Q2462,"")</f>
        <v>5.5876554229747631E-5</v>
      </c>
      <c r="T2462" s="253" t="str">
        <f>IF(AND(R2462&gt;$T$757,R2462&lt;$T$758),Q2462,"")</f>
        <v/>
      </c>
      <c r="U2462" s="253" t="str">
        <f>IF(Q2462=MAX($Q$761:$Q$2761),Q2462,"")</f>
        <v/>
      </c>
      <c r="V2462" s="253">
        <f>_xlfn.NORM.DIST(P2462,$T$753,$T$754,0)</f>
        <v>2.211928921517429E-103</v>
      </c>
      <c r="W2462" s="253" t="str">
        <f>IF(V2462=MAX($V$761:$V$2761),Q2462,"")</f>
        <v/>
      </c>
      <c r="X2462" s="253" t="str">
        <f t="shared" si="617"/>
        <v/>
      </c>
      <c r="AB2462" s="253">
        <v>1701</v>
      </c>
      <c r="AC2462" s="253">
        <f t="shared" si="633"/>
        <v>607.81002301994613</v>
      </c>
      <c r="AD2462" s="253">
        <f t="shared" si="618"/>
        <v>3.6109234029845033E-5</v>
      </c>
      <c r="AE2462" s="253">
        <f t="shared" si="619"/>
        <v>0.99747635474615681</v>
      </c>
      <c r="AF2462" s="253">
        <f>IF(OR(AE2462&lt;$T$757,AE2462&gt;$T$758),AD2462,"")</f>
        <v>3.6109234029845033E-5</v>
      </c>
      <c r="AG2462" s="253" t="str">
        <f t="shared" si="620"/>
        <v/>
      </c>
      <c r="AH2462" s="253" t="str">
        <f t="shared" si="621"/>
        <v/>
      </c>
      <c r="AI2462" s="253">
        <f t="shared" si="622"/>
        <v>4.6911067221826091E-8</v>
      </c>
      <c r="AJ2462" s="253" t="str">
        <f t="shared" si="623"/>
        <v/>
      </c>
      <c r="AK2462" s="253" t="str">
        <f t="shared" si="624"/>
        <v/>
      </c>
      <c r="AO2462" s="253">
        <v>1701</v>
      </c>
      <c r="AP2462" s="253">
        <f t="shared" si="625"/>
        <v>3583.3453962040267</v>
      </c>
      <c r="AQ2462" s="253">
        <f t="shared" si="626"/>
        <v>6.1248782744087825E-6</v>
      </c>
      <c r="AR2462" s="253">
        <f t="shared" si="627"/>
        <v>0.99747635474615681</v>
      </c>
      <c r="AS2462" s="253">
        <f>IF(OR(AR2462&lt;$T$757,AR2462&gt;$T$758),AQ2462,"")</f>
        <v>6.1248782744087825E-6</v>
      </c>
      <c r="AT2462" s="253" t="str">
        <f t="shared" si="628"/>
        <v/>
      </c>
      <c r="AU2462" s="253" t="str">
        <f t="shared" si="629"/>
        <v/>
      </c>
      <c r="AV2462" s="253">
        <f t="shared" si="630"/>
        <v>0</v>
      </c>
      <c r="AW2462" s="253">
        <f t="shared" si="631"/>
        <v>6.1248782744087825E-6</v>
      </c>
      <c r="AX2462" s="253" t="str">
        <f t="shared" si="632"/>
        <v/>
      </c>
      <c r="AZ2462" s="259"/>
      <c r="BA2462" s="259">
        <f>BA2461+$BD$753</f>
        <v>10.918399999999842</v>
      </c>
      <c r="BB2462" s="274">
        <f t="shared" si="615"/>
        <v>0.14221819163862284</v>
      </c>
      <c r="BC2462" s="259">
        <f t="shared" si="616"/>
        <v>2.8518007533609446E-4</v>
      </c>
      <c r="BD2462" s="259" t="str">
        <f t="shared" si="613"/>
        <v/>
      </c>
      <c r="BE2462" s="254" t="str">
        <f t="shared" si="614"/>
        <v/>
      </c>
    </row>
    <row r="2463" spans="1:57" ht="20.100000000000001" customHeight="1" x14ac:dyDescent="0.25">
      <c r="A2463" s="247">
        <v>1702</v>
      </c>
      <c r="B2463" s="247">
        <f>$B$755+(A2463*$B$758)</f>
        <v>6749.7770235666085</v>
      </c>
      <c r="C2463" s="247">
        <f>_xlfn.NORM.DIST($B2463,$B$752,$B$753,0)</f>
        <v>3.219891814942328E-6</v>
      </c>
      <c r="D2463" s="247">
        <f>_xlfn.NORM.DIST($B2463,$B$752,$B$753,1)</f>
        <v>0.99750748865959504</v>
      </c>
      <c r="E2463" s="247">
        <f>IF(OR(D2463&lt;$F$757,D2463&gt;$F$758),C2463,"")</f>
        <v>3.219891814942328E-6</v>
      </c>
      <c r="F2463" s="247" t="str">
        <f>IF(AND(D2463&gt;$F$757,D2463&lt;$F$758),C2463,"")</f>
        <v/>
      </c>
      <c r="G2463" s="247" t="str">
        <f>IF(C2463=MAX($C$761:$C$2761),C2463,"")</f>
        <v/>
      </c>
      <c r="H2463" s="247">
        <f>_xlfn.NORM.DIST(B2463,$F$753,$F$754,0)</f>
        <v>0</v>
      </c>
      <c r="I2463" s="247">
        <f>IF(H2463=MAX($H$761:$H$2761),C2463,"")</f>
        <v>3.219891814942328E-6</v>
      </c>
      <c r="J2463" s="247" t="str">
        <f>IF(I2463=MIN($I$761:$I$2761),I2463,"")</f>
        <v/>
      </c>
      <c r="K2463" s="247"/>
      <c r="L2463" s="247"/>
      <c r="M2463" s="247"/>
      <c r="N2463" s="247"/>
      <c r="O2463" s="247">
        <v>1702</v>
      </c>
      <c r="P2463" s="247">
        <f>$P$755+(O2463*$P$758)</f>
        <v>393.34679083120102</v>
      </c>
      <c r="Q2463" s="247">
        <f>_xlfn.NORM.DIST(P2463,P$752,P$753,0)</f>
        <v>5.5252902267085033E-5</v>
      </c>
      <c r="R2463" s="247">
        <f>_xlfn.NORM.DIST(P2463,P$752,P$753,1)</f>
        <v>0.99750748865959504</v>
      </c>
      <c r="S2463" s="253">
        <f>IF(OR(R2463&lt;$T$757,R2463&gt;$T$758),Q2463,"")</f>
        <v>5.5252902267085033E-5</v>
      </c>
      <c r="T2463" s="253" t="str">
        <f>IF(AND(R2463&gt;$T$757,R2463&lt;$T$758),Q2463,"")</f>
        <v/>
      </c>
      <c r="U2463" s="253" t="str">
        <f>IF(Q2463=MAX($Q$761:$Q$2761),Q2463,"")</f>
        <v/>
      </c>
      <c r="V2463" s="253">
        <f>_xlfn.NORM.DIST(P2463,$T$753,$T$754,0)</f>
        <v>2.0298689076744628E-103</v>
      </c>
      <c r="W2463" s="253" t="str">
        <f>IF(V2463=MAX($V$761:$V$2761),Q2463,"")</f>
        <v/>
      </c>
      <c r="X2463" s="253" t="str">
        <f t="shared" si="617"/>
        <v/>
      </c>
      <c r="AB2463" s="253">
        <v>1702</v>
      </c>
      <c r="AC2463" s="253">
        <f t="shared" si="633"/>
        <v>608.67708439372632</v>
      </c>
      <c r="AD2463" s="253">
        <f t="shared" si="618"/>
        <v>3.5706209989021756E-5</v>
      </c>
      <c r="AE2463" s="253">
        <f t="shared" si="619"/>
        <v>0.99750748865959504</v>
      </c>
      <c r="AF2463" s="253">
        <f>IF(OR(AE2463&lt;$T$757,AE2463&gt;$T$758),AD2463,"")</f>
        <v>3.5706209989021756E-5</v>
      </c>
      <c r="AG2463" s="253" t="str">
        <f t="shared" si="620"/>
        <v/>
      </c>
      <c r="AH2463" s="253" t="str">
        <f t="shared" si="621"/>
        <v/>
      </c>
      <c r="AI2463" s="253">
        <f t="shared" si="622"/>
        <v>4.6055537571498417E-8</v>
      </c>
      <c r="AJ2463" s="253" t="str">
        <f t="shared" si="623"/>
        <v/>
      </c>
      <c r="AK2463" s="253" t="str">
        <f t="shared" si="624"/>
        <v/>
      </c>
      <c r="AO2463" s="253">
        <v>1702</v>
      </c>
      <c r="AP2463" s="253">
        <f t="shared" si="625"/>
        <v>3588.4571585381264</v>
      </c>
      <c r="AQ2463" s="253">
        <f t="shared" si="626"/>
        <v>6.0565170017863054E-6</v>
      </c>
      <c r="AR2463" s="253">
        <f t="shared" si="627"/>
        <v>0.99750748865959504</v>
      </c>
      <c r="AS2463" s="253">
        <f>IF(OR(AR2463&lt;$T$757,AR2463&gt;$T$758),AQ2463,"")</f>
        <v>6.0565170017863054E-6</v>
      </c>
      <c r="AT2463" s="253" t="str">
        <f t="shared" si="628"/>
        <v/>
      </c>
      <c r="AU2463" s="253" t="str">
        <f t="shared" si="629"/>
        <v/>
      </c>
      <c r="AV2463" s="253">
        <f t="shared" si="630"/>
        <v>0</v>
      </c>
      <c r="AW2463" s="253">
        <f t="shared" si="631"/>
        <v>6.0565170017863054E-6</v>
      </c>
      <c r="AX2463" s="253" t="str">
        <f t="shared" si="632"/>
        <v/>
      </c>
      <c r="AZ2463" s="259"/>
      <c r="BA2463" s="259">
        <f>BA2462+$BD$753</f>
        <v>10.924799999999841</v>
      </c>
      <c r="BB2463" s="274">
        <f t="shared" si="615"/>
        <v>0.14193301156328675</v>
      </c>
      <c r="BC2463" s="259">
        <f t="shared" si="616"/>
        <v>2.8468559102917679E-4</v>
      </c>
      <c r="BD2463" s="259" t="str">
        <f t="shared" si="613"/>
        <v/>
      </c>
      <c r="BE2463" s="254" t="str">
        <f t="shared" si="614"/>
        <v/>
      </c>
    </row>
    <row r="2464" spans="1:57" ht="20.100000000000001" customHeight="1" x14ac:dyDescent="0.25">
      <c r="A2464" s="247">
        <v>1703</v>
      </c>
      <c r="B2464" s="247">
        <f>$B$755+(A2464*$B$758)</f>
        <v>6759.3920905517462</v>
      </c>
      <c r="C2464" s="247">
        <f>_xlfn.NORM.DIST($B2464,$B$752,$B$753,0)</f>
        <v>3.1839028677213956E-6</v>
      </c>
      <c r="D2464" s="247">
        <f>_xlfn.NORM.DIST($B2464,$B$752,$B$753,1)</f>
        <v>0.99753827483393986</v>
      </c>
      <c r="E2464" s="247">
        <f>IF(OR(D2464&lt;$F$757,D2464&gt;$F$758),C2464,"")</f>
        <v>3.1839028677213956E-6</v>
      </c>
      <c r="F2464" s="247" t="str">
        <f>IF(AND(D2464&gt;$F$757,D2464&lt;$F$758),C2464,"")</f>
        <v/>
      </c>
      <c r="G2464" s="247" t="str">
        <f>IF(C2464=MAX($C$761:$C$2761),C2464,"")</f>
        <v/>
      </c>
      <c r="H2464" s="247">
        <f>_xlfn.NORM.DIST(B2464,$F$753,$F$754,0)</f>
        <v>0</v>
      </c>
      <c r="I2464" s="247">
        <f>IF(H2464=MAX($H$761:$H$2761),C2464,"")</f>
        <v>3.1839028677213956E-6</v>
      </c>
      <c r="J2464" s="247" t="str">
        <f>IF(I2464=MIN($I$761:$I$2761),I2464,"")</f>
        <v/>
      </c>
      <c r="K2464" s="247"/>
      <c r="L2464" s="247"/>
      <c r="M2464" s="247"/>
      <c r="N2464" s="247"/>
      <c r="O2464" s="247">
        <v>1703</v>
      </c>
      <c r="P2464" s="247">
        <f>$P$755+(O2464*$P$758)</f>
        <v>393.90711389506316</v>
      </c>
      <c r="Q2464" s="247">
        <f>_xlfn.NORM.DIST(P2464,P$752,P$753,0)</f>
        <v>5.4635336864960075E-5</v>
      </c>
      <c r="R2464" s="247">
        <f>_xlfn.NORM.DIST(P2464,P$752,P$753,1)</f>
        <v>0.99753827483393986</v>
      </c>
      <c r="S2464" s="253">
        <f>IF(OR(R2464&lt;$T$757,R2464&gt;$T$758),Q2464,"")</f>
        <v>5.4635336864960075E-5</v>
      </c>
      <c r="T2464" s="253" t="str">
        <f>IF(AND(R2464&gt;$T$757,R2464&lt;$T$758),Q2464,"")</f>
        <v/>
      </c>
      <c r="U2464" s="253" t="str">
        <f>IF(Q2464=MAX($Q$761:$Q$2761),Q2464,"")</f>
        <v/>
      </c>
      <c r="V2464" s="253">
        <f>_xlfn.NORM.DIST(P2464,$T$753,$T$754,0)</f>
        <v>1.8627641317516095E-103</v>
      </c>
      <c r="W2464" s="253" t="str">
        <f>IF(V2464=MAX($V$761:$V$2761),Q2464,"")</f>
        <v/>
      </c>
      <c r="X2464" s="253" t="str">
        <f t="shared" si="617"/>
        <v/>
      </c>
      <c r="AB2464" s="253">
        <v>1703</v>
      </c>
      <c r="AC2464" s="253">
        <f t="shared" si="633"/>
        <v>609.54414576750673</v>
      </c>
      <c r="AD2464" s="253">
        <f t="shared" si="618"/>
        <v>3.5307119280199988E-5</v>
      </c>
      <c r="AE2464" s="253">
        <f t="shared" si="619"/>
        <v>0.99753827483393986</v>
      </c>
      <c r="AF2464" s="253">
        <f>IF(OR(AE2464&lt;$T$757,AE2464&gt;$T$758),AD2464,"")</f>
        <v>3.5307119280199988E-5</v>
      </c>
      <c r="AG2464" s="253" t="str">
        <f t="shared" si="620"/>
        <v/>
      </c>
      <c r="AH2464" s="253" t="str">
        <f t="shared" si="621"/>
        <v/>
      </c>
      <c r="AI2464" s="253">
        <f t="shared" si="622"/>
        <v>4.5214886999707362E-8</v>
      </c>
      <c r="AJ2464" s="253" t="str">
        <f t="shared" si="623"/>
        <v/>
      </c>
      <c r="AK2464" s="253" t="str">
        <f t="shared" si="624"/>
        <v/>
      </c>
      <c r="AO2464" s="253">
        <v>1703</v>
      </c>
      <c r="AP2464" s="253">
        <f t="shared" si="625"/>
        <v>3593.5689208722279</v>
      </c>
      <c r="AQ2464" s="253">
        <f t="shared" si="626"/>
        <v>5.9888229042055912E-6</v>
      </c>
      <c r="AR2464" s="253">
        <f t="shared" si="627"/>
        <v>0.99753827483393986</v>
      </c>
      <c r="AS2464" s="253">
        <f>IF(OR(AR2464&lt;$T$757,AR2464&gt;$T$758),AQ2464,"")</f>
        <v>5.9888229042055912E-6</v>
      </c>
      <c r="AT2464" s="253" t="str">
        <f t="shared" si="628"/>
        <v/>
      </c>
      <c r="AU2464" s="253" t="str">
        <f t="shared" si="629"/>
        <v/>
      </c>
      <c r="AV2464" s="253">
        <f t="shared" si="630"/>
        <v>0</v>
      </c>
      <c r="AW2464" s="253">
        <f t="shared" si="631"/>
        <v>5.9888229042055912E-6</v>
      </c>
      <c r="AX2464" s="253" t="str">
        <f t="shared" si="632"/>
        <v/>
      </c>
      <c r="AZ2464" s="259"/>
      <c r="BA2464" s="259">
        <f>BA2463+$BD$753</f>
        <v>10.931199999999841</v>
      </c>
      <c r="BB2464" s="274">
        <f t="shared" si="615"/>
        <v>0.14164832597225757</v>
      </c>
      <c r="BC2464" s="259">
        <f t="shared" si="616"/>
        <v>2.8419172044102936E-4</v>
      </c>
      <c r="BD2464" s="259" t="str">
        <f t="shared" si="613"/>
        <v/>
      </c>
      <c r="BE2464" s="254" t="str">
        <f t="shared" si="614"/>
        <v/>
      </c>
    </row>
    <row r="2465" spans="1:57" ht="20.100000000000001" customHeight="1" x14ac:dyDescent="0.25">
      <c r="A2465" s="248">
        <v>1704</v>
      </c>
      <c r="B2465" s="247">
        <f>$B$755+(A2465*$B$758)</f>
        <v>6769.0071575368838</v>
      </c>
      <c r="C2465" s="247">
        <f>_xlfn.NORM.DIST($B2465,$B$752,$B$753,0)</f>
        <v>3.1482657987265682E-6</v>
      </c>
      <c r="D2465" s="247">
        <f>_xlfn.NORM.DIST($B2465,$B$752,$B$753,1)</f>
        <v>0.99756871666606572</v>
      </c>
      <c r="E2465" s="247">
        <f>IF(OR(D2465&lt;$F$757,D2465&gt;$F$758),C2465,"")</f>
        <v>3.1482657987265682E-6</v>
      </c>
      <c r="F2465" s="247" t="str">
        <f>IF(AND(D2465&gt;$F$757,D2465&lt;$F$758),C2465,"")</f>
        <v/>
      </c>
      <c r="G2465" s="247" t="str">
        <f>IF(C2465=MAX($C$761:$C$2761),C2465,"")</f>
        <v/>
      </c>
      <c r="H2465" s="247">
        <f>_xlfn.NORM.DIST(B2465,$F$753,$F$754,0)</f>
        <v>0</v>
      </c>
      <c r="I2465" s="247">
        <f>IF(H2465=MAX($H$761:$H$2761),C2465,"")</f>
        <v>3.1482657987265682E-6</v>
      </c>
      <c r="J2465" s="247" t="str">
        <f>IF(I2465=MIN($I$761:$I$2761),I2465,"")</f>
        <v/>
      </c>
      <c r="K2465" s="247"/>
      <c r="L2465" s="247"/>
      <c r="M2465" s="247"/>
      <c r="N2465" s="247"/>
      <c r="O2465" s="248">
        <v>1704</v>
      </c>
      <c r="P2465" s="247">
        <f>$P$755+(O2465*$P$758)</f>
        <v>394.46743695892519</v>
      </c>
      <c r="Q2465" s="247">
        <f>_xlfn.NORM.DIST(P2465,P$752,P$753,0)</f>
        <v>5.4023809644971355E-5</v>
      </c>
      <c r="R2465" s="247">
        <f>_xlfn.NORM.DIST(P2465,P$752,P$753,1)</f>
        <v>0.99756871666606572</v>
      </c>
      <c r="S2465" s="253">
        <f>IF(OR(R2465&lt;$T$757,R2465&gt;$T$758),Q2465,"")</f>
        <v>5.4023809644971355E-5</v>
      </c>
      <c r="T2465" s="253" t="str">
        <f>IF(AND(R2465&gt;$T$757,R2465&lt;$T$758),Q2465,"")</f>
        <v/>
      </c>
      <c r="U2465" s="253" t="str">
        <f>IF(Q2465=MAX($Q$761:$Q$2761),Q2465,"")</f>
        <v/>
      </c>
      <c r="V2465" s="253">
        <f>_xlfn.NORM.DIST(P2465,$T$753,$T$754,0)</f>
        <v>1.7093885618042663E-103</v>
      </c>
      <c r="W2465" s="253" t="str">
        <f>IF(V2465=MAX($V$761:$V$2761),Q2465,"")</f>
        <v/>
      </c>
      <c r="X2465" s="253" t="str">
        <f t="shared" si="617"/>
        <v/>
      </c>
      <c r="AB2465" s="259">
        <v>1704</v>
      </c>
      <c r="AC2465" s="253">
        <f t="shared" si="633"/>
        <v>610.41120714128692</v>
      </c>
      <c r="AD2465" s="253">
        <f t="shared" si="618"/>
        <v>3.4911930639694314E-5</v>
      </c>
      <c r="AE2465" s="253">
        <f t="shared" si="619"/>
        <v>0.99756871666606572</v>
      </c>
      <c r="AF2465" s="253">
        <f>IF(OR(AE2465&lt;$T$757,AE2465&gt;$T$758),AD2465,"")</f>
        <v>3.4911930639694314E-5</v>
      </c>
      <c r="AG2465" s="253" t="str">
        <f t="shared" si="620"/>
        <v/>
      </c>
      <c r="AH2465" s="253" t="str">
        <f t="shared" si="621"/>
        <v/>
      </c>
      <c r="AI2465" s="253">
        <f t="shared" si="622"/>
        <v>4.4388870574100852E-8</v>
      </c>
      <c r="AJ2465" s="253" t="str">
        <f t="shared" si="623"/>
        <v/>
      </c>
      <c r="AK2465" s="253" t="str">
        <f t="shared" si="624"/>
        <v/>
      </c>
      <c r="AO2465" s="259">
        <v>1704</v>
      </c>
      <c r="AP2465" s="253">
        <f t="shared" si="625"/>
        <v>3598.6806832063276</v>
      </c>
      <c r="AQ2465" s="253">
        <f t="shared" si="626"/>
        <v>5.9217906786943621E-6</v>
      </c>
      <c r="AR2465" s="253">
        <f t="shared" si="627"/>
        <v>0.99756871666606572</v>
      </c>
      <c r="AS2465" s="253">
        <f>IF(OR(AR2465&lt;$T$757,AR2465&gt;$T$758),AQ2465,"")</f>
        <v>5.9217906786943621E-6</v>
      </c>
      <c r="AT2465" s="253" t="str">
        <f t="shared" si="628"/>
        <v/>
      </c>
      <c r="AU2465" s="253" t="str">
        <f t="shared" si="629"/>
        <v/>
      </c>
      <c r="AV2465" s="253">
        <f t="shared" si="630"/>
        <v>0</v>
      </c>
      <c r="AW2465" s="253">
        <f t="shared" si="631"/>
        <v>5.9217906786943621E-6</v>
      </c>
      <c r="AX2465" s="253" t="str">
        <f t="shared" si="632"/>
        <v/>
      </c>
      <c r="AZ2465" s="259"/>
      <c r="BA2465" s="259">
        <f>BA2464+$BD$753</f>
        <v>10.93759999999984</v>
      </c>
      <c r="BB2465" s="274">
        <f t="shared" si="615"/>
        <v>0.14136413425181654</v>
      </c>
      <c r="BC2465" s="259">
        <f t="shared" si="616"/>
        <v>2.836984636376827E-4</v>
      </c>
      <c r="BD2465" s="259" t="str">
        <f t="shared" si="613"/>
        <v/>
      </c>
      <c r="BE2465" s="254" t="str">
        <f t="shared" si="614"/>
        <v/>
      </c>
    </row>
    <row r="2466" spans="1:57" ht="20.100000000000001" customHeight="1" x14ac:dyDescent="0.25">
      <c r="A2466" s="247">
        <v>1705</v>
      </c>
      <c r="B2466" s="247">
        <f>$B$755+(A2466*$B$758)</f>
        <v>6778.6222245220215</v>
      </c>
      <c r="C2466" s="247">
        <f>_xlfn.NORM.DIST($B2466,$B$752,$B$753,0)</f>
        <v>3.112977803419212E-6</v>
      </c>
      <c r="D2466" s="247">
        <f>_xlfn.NORM.DIST($B2466,$B$752,$B$753,1)</f>
        <v>0.9975988175258107</v>
      </c>
      <c r="E2466" s="247">
        <f>IF(OR(D2466&lt;$F$757,D2466&gt;$F$758),C2466,"")</f>
        <v>3.112977803419212E-6</v>
      </c>
      <c r="F2466" s="247" t="str">
        <f>IF(AND(D2466&gt;$F$757,D2466&lt;$F$758),C2466,"")</f>
        <v/>
      </c>
      <c r="G2466" s="247" t="str">
        <f>IF(C2466=MAX($C$761:$C$2761),C2466,"")</f>
        <v/>
      </c>
      <c r="H2466" s="247">
        <f>_xlfn.NORM.DIST(B2466,$F$753,$F$754,0)</f>
        <v>0</v>
      </c>
      <c r="I2466" s="247">
        <f>IF(H2466=MAX($H$761:$H$2761),C2466,"")</f>
        <v>3.112977803419212E-6</v>
      </c>
      <c r="J2466" s="247" t="str">
        <f>IF(I2466=MIN($I$761:$I$2761),I2466,"")</f>
        <v/>
      </c>
      <c r="K2466" s="247"/>
      <c r="L2466" s="247"/>
      <c r="M2466" s="247"/>
      <c r="N2466" s="247"/>
      <c r="O2466" s="247">
        <v>1705</v>
      </c>
      <c r="P2466" s="247">
        <f>$P$755+(O2466*$P$758)</f>
        <v>395.02776002278733</v>
      </c>
      <c r="Q2466" s="247">
        <f>_xlfn.NORM.DIST(P2466,P$752,P$753,0)</f>
        <v>5.3418272481619844E-5</v>
      </c>
      <c r="R2466" s="247">
        <f>_xlfn.NORM.DIST(P2466,P$752,P$753,1)</f>
        <v>0.9975988175258107</v>
      </c>
      <c r="S2466" s="253">
        <f>IF(OR(R2466&lt;$T$757,R2466&gt;$T$758),Q2466,"")</f>
        <v>5.3418272481619844E-5</v>
      </c>
      <c r="T2466" s="253" t="str">
        <f>IF(AND(R2466&gt;$T$757,R2466&lt;$T$758),Q2466,"")</f>
        <v/>
      </c>
      <c r="U2466" s="253" t="str">
        <f>IF(Q2466=MAX($Q$761:$Q$2761),Q2466,"")</f>
        <v/>
      </c>
      <c r="V2466" s="253">
        <f>_xlfn.NORM.DIST(P2466,$T$753,$T$754,0)</f>
        <v>1.5686164735765762E-103</v>
      </c>
      <c r="W2466" s="253" t="str">
        <f>IF(V2466=MAX($V$761:$V$2761),Q2466,"")</f>
        <v/>
      </c>
      <c r="X2466" s="253" t="str">
        <f t="shared" si="617"/>
        <v/>
      </c>
      <c r="AB2466" s="253">
        <v>1705</v>
      </c>
      <c r="AC2466" s="253">
        <f t="shared" si="633"/>
        <v>611.27826851506711</v>
      </c>
      <c r="AD2466" s="253">
        <f t="shared" si="618"/>
        <v>3.4520612967253E-5</v>
      </c>
      <c r="AE2466" s="253">
        <f t="shared" si="619"/>
        <v>0.9975988175258107</v>
      </c>
      <c r="AF2466" s="253">
        <f>IF(OR(AE2466&lt;$T$757,AE2466&gt;$T$758),AD2466,"")</f>
        <v>3.4520612967253E-5</v>
      </c>
      <c r="AG2466" s="253" t="str">
        <f t="shared" si="620"/>
        <v/>
      </c>
      <c r="AH2466" s="253" t="str">
        <f t="shared" si="621"/>
        <v/>
      </c>
      <c r="AI2466" s="253">
        <f t="shared" si="622"/>
        <v>4.3577247138977655E-8</v>
      </c>
      <c r="AJ2466" s="253" t="str">
        <f t="shared" si="623"/>
        <v/>
      </c>
      <c r="AK2466" s="253" t="str">
        <f t="shared" si="624"/>
        <v/>
      </c>
      <c r="AO2466" s="253">
        <v>1705</v>
      </c>
      <c r="AP2466" s="253">
        <f t="shared" si="625"/>
        <v>3603.7924455404273</v>
      </c>
      <c r="AQ2466" s="253">
        <f t="shared" si="626"/>
        <v>5.8554150500020719E-6</v>
      </c>
      <c r="AR2466" s="253">
        <f t="shared" si="627"/>
        <v>0.9975988175258107</v>
      </c>
      <c r="AS2466" s="253">
        <f>IF(OR(AR2466&lt;$T$757,AR2466&gt;$T$758),AQ2466,"")</f>
        <v>5.8554150500020719E-6</v>
      </c>
      <c r="AT2466" s="253" t="str">
        <f t="shared" si="628"/>
        <v/>
      </c>
      <c r="AU2466" s="253" t="str">
        <f t="shared" si="629"/>
        <v/>
      </c>
      <c r="AV2466" s="253">
        <f t="shared" si="630"/>
        <v>0</v>
      </c>
      <c r="AW2466" s="253">
        <f t="shared" si="631"/>
        <v>5.8554150500020719E-6</v>
      </c>
      <c r="AX2466" s="253" t="str">
        <f t="shared" si="632"/>
        <v/>
      </c>
      <c r="AZ2466" s="259"/>
      <c r="BA2466" s="259">
        <f>BA2465+$BD$753</f>
        <v>10.943999999999839</v>
      </c>
      <c r="BB2466" s="274">
        <f t="shared" si="615"/>
        <v>0.14108043578817886</v>
      </c>
      <c r="BC2466" s="259">
        <f t="shared" si="616"/>
        <v>2.8320582068225297E-4</v>
      </c>
      <c r="BD2466" s="259" t="str">
        <f t="shared" si="613"/>
        <v/>
      </c>
      <c r="BE2466" s="254" t="str">
        <f t="shared" si="614"/>
        <v/>
      </c>
    </row>
    <row r="2467" spans="1:57" ht="20.100000000000001" customHeight="1" x14ac:dyDescent="0.25">
      <c r="A2467" s="247">
        <v>1706</v>
      </c>
      <c r="B2467" s="247">
        <f>$B$755+(A2467*$B$758)</f>
        <v>6788.2372915071592</v>
      </c>
      <c r="C2467" s="247">
        <f>_xlfn.NORM.DIST($B2467,$B$752,$B$753,0)</f>
        <v>3.0780360920122727E-6</v>
      </c>
      <c r="D2467" s="247">
        <f>_xlfn.NORM.DIST($B2467,$B$752,$B$753,1)</f>
        <v>0.99762858075611804</v>
      </c>
      <c r="E2467" s="247">
        <f>IF(OR(D2467&lt;$F$757,D2467&gt;$F$758),C2467,"")</f>
        <v>3.0780360920122727E-6</v>
      </c>
      <c r="F2467" s="247" t="str">
        <f>IF(AND(D2467&gt;$F$757,D2467&lt;$F$758),C2467,"")</f>
        <v/>
      </c>
      <c r="G2467" s="247" t="str">
        <f>IF(C2467=MAX($C$761:$C$2761),C2467,"")</f>
        <v/>
      </c>
      <c r="H2467" s="247">
        <f>_xlfn.NORM.DIST(B2467,$F$753,$F$754,0)</f>
        <v>0</v>
      </c>
      <c r="I2467" s="247">
        <f>IF(H2467=MAX($H$761:$H$2761),C2467,"")</f>
        <v>3.0780360920122727E-6</v>
      </c>
      <c r="J2467" s="247" t="str">
        <f>IF(I2467=MIN($I$761:$I$2761),I2467,"")</f>
        <v/>
      </c>
      <c r="K2467" s="247"/>
      <c r="L2467" s="247"/>
      <c r="M2467" s="247"/>
      <c r="N2467" s="247"/>
      <c r="O2467" s="247">
        <v>1706</v>
      </c>
      <c r="P2467" s="247">
        <f>$P$755+(O2467*$P$758)</f>
        <v>395.58808308664948</v>
      </c>
      <c r="Q2467" s="247">
        <f>_xlfn.NORM.DIST(P2467,P$752,P$753,0)</f>
        <v>5.2818677502542303E-5</v>
      </c>
      <c r="R2467" s="247">
        <f>_xlfn.NORM.DIST(P2467,P$752,P$753,1)</f>
        <v>0.99762858075611804</v>
      </c>
      <c r="S2467" s="253">
        <f>IF(OR(R2467&lt;$T$757,R2467&gt;$T$758),Q2467,"")</f>
        <v>5.2818677502542303E-5</v>
      </c>
      <c r="T2467" s="253" t="str">
        <f>IF(AND(R2467&gt;$T$757,R2467&lt;$T$758),Q2467,"")</f>
        <v/>
      </c>
      <c r="U2467" s="253" t="str">
        <f>IF(Q2467=MAX($Q$761:$Q$2761),Q2467,"")</f>
        <v/>
      </c>
      <c r="V2467" s="253">
        <f>_xlfn.NORM.DIST(P2467,$T$753,$T$754,0)</f>
        <v>1.4394142604836767E-103</v>
      </c>
      <c r="W2467" s="253" t="str">
        <f>IF(V2467=MAX($V$761:$V$2761),Q2467,"")</f>
        <v/>
      </c>
      <c r="X2467" s="253" t="str">
        <f t="shared" si="617"/>
        <v/>
      </c>
      <c r="AB2467" s="253">
        <v>1706</v>
      </c>
      <c r="AC2467" s="253">
        <f t="shared" si="633"/>
        <v>612.1453298888473</v>
      </c>
      <c r="AD2467" s="253">
        <f t="shared" si="618"/>
        <v>3.4133135326208667E-5</v>
      </c>
      <c r="AE2467" s="253">
        <f t="shared" si="619"/>
        <v>0.99762858075611804</v>
      </c>
      <c r="AF2467" s="253">
        <f>IF(OR(AE2467&lt;$T$757,AE2467&gt;$T$758),AD2467,"")</f>
        <v>3.4133135326208667E-5</v>
      </c>
      <c r="AG2467" s="253" t="str">
        <f t="shared" si="620"/>
        <v/>
      </c>
      <c r="AH2467" s="253" t="str">
        <f t="shared" si="621"/>
        <v/>
      </c>
      <c r="AI2467" s="253">
        <f t="shared" si="622"/>
        <v>4.2779779261585257E-8</v>
      </c>
      <c r="AJ2467" s="253" t="str">
        <f t="shared" si="623"/>
        <v/>
      </c>
      <c r="AK2467" s="253" t="str">
        <f t="shared" si="624"/>
        <v/>
      </c>
      <c r="AO2467" s="253">
        <v>1706</v>
      </c>
      <c r="AP2467" s="253">
        <f t="shared" si="625"/>
        <v>3608.9042078745269</v>
      </c>
      <c r="AQ2467" s="253">
        <f t="shared" si="626"/>
        <v>5.7896907706254906E-6</v>
      </c>
      <c r="AR2467" s="253">
        <f t="shared" si="627"/>
        <v>0.99762858075611804</v>
      </c>
      <c r="AS2467" s="253">
        <f>IF(OR(AR2467&lt;$T$757,AR2467&gt;$T$758),AQ2467,"")</f>
        <v>5.7896907706254906E-6</v>
      </c>
      <c r="AT2467" s="253" t="str">
        <f t="shared" si="628"/>
        <v/>
      </c>
      <c r="AU2467" s="253" t="str">
        <f t="shared" si="629"/>
        <v/>
      </c>
      <c r="AV2467" s="253">
        <f t="shared" si="630"/>
        <v>0</v>
      </c>
      <c r="AW2467" s="253">
        <f t="shared" si="631"/>
        <v>5.7896907706254906E-6</v>
      </c>
      <c r="AX2467" s="253" t="str">
        <f t="shared" si="632"/>
        <v/>
      </c>
      <c r="AZ2467" s="259"/>
      <c r="BA2467" s="259">
        <f>BA2466+$BD$753</f>
        <v>10.950399999999838</v>
      </c>
      <c r="BB2467" s="274">
        <f t="shared" si="615"/>
        <v>0.14079722996749661</v>
      </c>
      <c r="BC2467" s="259">
        <f t="shared" si="616"/>
        <v>2.8271379163308241E-4</v>
      </c>
      <c r="BD2467" s="259" t="str">
        <f t="shared" si="613"/>
        <v/>
      </c>
      <c r="BE2467" s="254" t="str">
        <f t="shared" si="614"/>
        <v/>
      </c>
    </row>
    <row r="2468" spans="1:57" ht="20.100000000000001" customHeight="1" x14ac:dyDescent="0.25">
      <c r="A2468" s="247">
        <v>1707</v>
      </c>
      <c r="B2468" s="247">
        <f>$B$755+(A2468*$B$758)</f>
        <v>6797.8523584922968</v>
      </c>
      <c r="C2468" s="247">
        <f>_xlfn.NORM.DIST($B2468,$B$752,$B$753,0)</f>
        <v>3.0434378894824721E-6</v>
      </c>
      <c r="D2468" s="247">
        <f>_xlfn.NORM.DIST($B2468,$B$752,$B$753,1)</f>
        <v>0.99765800967317753</v>
      </c>
      <c r="E2468" s="247">
        <f>IF(OR(D2468&lt;$F$757,D2468&gt;$F$758),C2468,"")</f>
        <v>3.0434378894824721E-6</v>
      </c>
      <c r="F2468" s="247" t="str">
        <f>IF(AND(D2468&gt;$F$757,D2468&lt;$F$758),C2468,"")</f>
        <v/>
      </c>
      <c r="G2468" s="247" t="str">
        <f>IF(C2468=MAX($C$761:$C$2761),C2468,"")</f>
        <v/>
      </c>
      <c r="H2468" s="247">
        <f>_xlfn.NORM.DIST(B2468,$F$753,$F$754,0)</f>
        <v>0</v>
      </c>
      <c r="I2468" s="247">
        <f>IF(H2468=MAX($H$761:$H$2761),C2468,"")</f>
        <v>3.0434378894824721E-6</v>
      </c>
      <c r="J2468" s="247" t="str">
        <f>IF(I2468=MIN($I$761:$I$2761),I2468,"")</f>
        <v/>
      </c>
      <c r="K2468" s="247"/>
      <c r="L2468" s="247"/>
      <c r="M2468" s="247"/>
      <c r="N2468" s="247"/>
      <c r="O2468" s="247">
        <v>1707</v>
      </c>
      <c r="P2468" s="247">
        <f>$P$755+(O2468*$P$758)</f>
        <v>396.14840615051162</v>
      </c>
      <c r="Q2468" s="247">
        <f>_xlfn.NORM.DIST(P2468,P$752,P$753,0)</f>
        <v>5.2224977088719436E-5</v>
      </c>
      <c r="R2468" s="247">
        <f>_xlfn.NORM.DIST(P2468,P$752,P$753,1)</f>
        <v>0.99765800967317753</v>
      </c>
      <c r="S2468" s="253">
        <f>IF(OR(R2468&lt;$T$757,R2468&gt;$T$758),Q2468,"")</f>
        <v>5.2224977088719436E-5</v>
      </c>
      <c r="T2468" s="253" t="str">
        <f>IF(AND(R2468&gt;$T$757,R2468&lt;$T$758),Q2468,"")</f>
        <v/>
      </c>
      <c r="U2468" s="253" t="str">
        <f>IF(Q2468=MAX($Q$761:$Q$2761),Q2468,"")</f>
        <v/>
      </c>
      <c r="V2468" s="253">
        <f>_xlfn.NORM.DIST(P2468,$T$753,$T$754,0)</f>
        <v>1.3208329109346215E-103</v>
      </c>
      <c r="W2468" s="253" t="str">
        <f>IF(V2468=MAX($V$761:$V$2761),Q2468,"")</f>
        <v/>
      </c>
      <c r="X2468" s="253" t="str">
        <f t="shared" si="617"/>
        <v/>
      </c>
      <c r="AB2468" s="253">
        <v>1707</v>
      </c>
      <c r="AC2468" s="253">
        <f t="shared" si="633"/>
        <v>613.01239126262749</v>
      </c>
      <c r="AD2468" s="253">
        <f t="shared" si="618"/>
        <v>3.374946694361306E-5</v>
      </c>
      <c r="AE2468" s="253">
        <f t="shared" si="619"/>
        <v>0.99765800967317753</v>
      </c>
      <c r="AF2468" s="253">
        <f>IF(OR(AE2468&lt;$T$757,AE2468&gt;$T$758),AD2468,"")</f>
        <v>3.374946694361306E-5</v>
      </c>
      <c r="AG2468" s="253" t="str">
        <f t="shared" si="620"/>
        <v/>
      </c>
      <c r="AH2468" s="253" t="str">
        <f t="shared" si="621"/>
        <v/>
      </c>
      <c r="AI2468" s="253">
        <f t="shared" si="622"/>
        <v>4.1996233179105103E-8</v>
      </c>
      <c r="AJ2468" s="253" t="str">
        <f t="shared" si="623"/>
        <v/>
      </c>
      <c r="AK2468" s="253" t="str">
        <f t="shared" si="624"/>
        <v/>
      </c>
      <c r="AO2468" s="253">
        <v>1707</v>
      </c>
      <c r="AP2468" s="253">
        <f t="shared" si="625"/>
        <v>3614.0159702086266</v>
      </c>
      <c r="AQ2468" s="253">
        <f t="shared" si="626"/>
        <v>5.7246126208315948E-6</v>
      </c>
      <c r="AR2468" s="253">
        <f t="shared" si="627"/>
        <v>0.99765800967317753</v>
      </c>
      <c r="AS2468" s="253">
        <f>IF(OR(AR2468&lt;$T$757,AR2468&gt;$T$758),AQ2468,"")</f>
        <v>5.7246126208315948E-6</v>
      </c>
      <c r="AT2468" s="253" t="str">
        <f t="shared" si="628"/>
        <v/>
      </c>
      <c r="AU2468" s="253" t="str">
        <f t="shared" si="629"/>
        <v/>
      </c>
      <c r="AV2468" s="253">
        <f t="shared" si="630"/>
        <v>0</v>
      </c>
      <c r="AW2468" s="253">
        <f t="shared" si="631"/>
        <v>5.7246126208315948E-6</v>
      </c>
      <c r="AX2468" s="253" t="str">
        <f t="shared" si="632"/>
        <v/>
      </c>
      <c r="AZ2468" s="259"/>
      <c r="BA2468" s="259">
        <f>BA2467+$BD$753</f>
        <v>10.956799999999838</v>
      </c>
      <c r="BB2468" s="274">
        <f t="shared" si="615"/>
        <v>0.14051451617586352</v>
      </c>
      <c r="BC2468" s="259">
        <f t="shared" si="616"/>
        <v>2.8222237654593196E-4</v>
      </c>
      <c r="BD2468" s="259" t="str">
        <f t="shared" si="613"/>
        <v/>
      </c>
      <c r="BE2468" s="254" t="str">
        <f t="shared" si="614"/>
        <v/>
      </c>
    </row>
    <row r="2469" spans="1:57" ht="20.100000000000001" customHeight="1" x14ac:dyDescent="0.25">
      <c r="A2469" s="247">
        <v>1708</v>
      </c>
      <c r="B2469" s="247">
        <f>$B$755+(A2469*$B$758)</f>
        <v>6807.4674254774345</v>
      </c>
      <c r="C2469" s="247">
        <f>_xlfn.NORM.DIST($B2469,$B$752,$B$753,0)</f>
        <v>3.0091804355811906E-6</v>
      </c>
      <c r="D2469" s="247">
        <f>_xlfn.NORM.DIST($B2469,$B$752,$B$753,1)</f>
        <v>0.99768710756656831</v>
      </c>
      <c r="E2469" s="247">
        <f>IF(OR(D2469&lt;$F$757,D2469&gt;$F$758),C2469,"")</f>
        <v>3.0091804355811906E-6</v>
      </c>
      <c r="F2469" s="247" t="str">
        <f>IF(AND(D2469&gt;$F$757,D2469&lt;$F$758),C2469,"")</f>
        <v/>
      </c>
      <c r="G2469" s="247" t="str">
        <f>IF(C2469=MAX($C$761:$C$2761),C2469,"")</f>
        <v/>
      </c>
      <c r="H2469" s="247">
        <f>_xlfn.NORM.DIST(B2469,$F$753,$F$754,0)</f>
        <v>0</v>
      </c>
      <c r="I2469" s="247">
        <f>IF(H2469=MAX($H$761:$H$2761),C2469,"")</f>
        <v>3.0091804355811906E-6</v>
      </c>
      <c r="J2469" s="247" t="str">
        <f>IF(I2469=MIN($I$761:$I$2761),I2469,"")</f>
        <v/>
      </c>
      <c r="K2469" s="247"/>
      <c r="L2469" s="247"/>
      <c r="M2469" s="247"/>
      <c r="N2469" s="247"/>
      <c r="O2469" s="247">
        <v>1708</v>
      </c>
      <c r="P2469" s="247">
        <f>$P$755+(O2469*$P$758)</f>
        <v>396.70872921437365</v>
      </c>
      <c r="Q2469" s="247">
        <f>_xlfn.NORM.DIST(P2469,P$752,P$753,0)</f>
        <v>5.1637123874663498E-5</v>
      </c>
      <c r="R2469" s="247">
        <f>_xlfn.NORM.DIST(P2469,P$752,P$753,1)</f>
        <v>0.99768710756656831</v>
      </c>
      <c r="S2469" s="253">
        <f>IF(OR(R2469&lt;$T$757,R2469&gt;$T$758),Q2469,"")</f>
        <v>5.1637123874663498E-5</v>
      </c>
      <c r="T2469" s="253" t="str">
        <f>IF(AND(R2469&gt;$T$757,R2469&lt;$T$758),Q2469,"")</f>
        <v/>
      </c>
      <c r="U2469" s="253" t="str">
        <f>IF(Q2469=MAX($Q$761:$Q$2761),Q2469,"")</f>
        <v/>
      </c>
      <c r="V2469" s="253">
        <f>_xlfn.NORM.DIST(P2469,$T$753,$T$754,0)</f>
        <v>1.2120010987329526E-103</v>
      </c>
      <c r="W2469" s="253" t="str">
        <f>IF(V2469=MAX($V$761:$V$2761),Q2469,"")</f>
        <v/>
      </c>
      <c r="X2469" s="253" t="str">
        <f t="shared" si="617"/>
        <v/>
      </c>
      <c r="AB2469" s="253">
        <v>1708</v>
      </c>
      <c r="AC2469" s="253">
        <f t="shared" si="633"/>
        <v>613.8794526364079</v>
      </c>
      <c r="AD2469" s="253">
        <f t="shared" si="618"/>
        <v>3.3369577210358E-5</v>
      </c>
      <c r="AE2469" s="253">
        <f t="shared" si="619"/>
        <v>0.99768710756656831</v>
      </c>
      <c r="AF2469" s="253">
        <f>IF(OR(AE2469&lt;$T$757,AE2469&gt;$T$758),AD2469,"")</f>
        <v>3.3369577210358E-5</v>
      </c>
      <c r="AG2469" s="253" t="str">
        <f t="shared" si="620"/>
        <v/>
      </c>
      <c r="AH2469" s="253" t="str">
        <f t="shared" si="621"/>
        <v/>
      </c>
      <c r="AI2469" s="253">
        <f t="shared" si="622"/>
        <v>4.1226378746315386E-8</v>
      </c>
      <c r="AJ2469" s="253" t="str">
        <f t="shared" si="623"/>
        <v/>
      </c>
      <c r="AK2469" s="253" t="str">
        <f t="shared" si="624"/>
        <v/>
      </c>
      <c r="AO2469" s="253">
        <v>1708</v>
      </c>
      <c r="AP2469" s="253">
        <f t="shared" si="625"/>
        <v>3619.1277325427263</v>
      </c>
      <c r="AQ2469" s="253">
        <f t="shared" si="626"/>
        <v>5.660175408678017E-6</v>
      </c>
      <c r="AR2469" s="253">
        <f t="shared" si="627"/>
        <v>0.99768710756656831</v>
      </c>
      <c r="AS2469" s="253">
        <f>IF(OR(AR2469&lt;$T$757,AR2469&gt;$T$758),AQ2469,"")</f>
        <v>5.660175408678017E-6</v>
      </c>
      <c r="AT2469" s="253" t="str">
        <f t="shared" si="628"/>
        <v/>
      </c>
      <c r="AU2469" s="253" t="str">
        <f t="shared" si="629"/>
        <v/>
      </c>
      <c r="AV2469" s="253">
        <f t="shared" si="630"/>
        <v>0</v>
      </c>
      <c r="AW2469" s="253">
        <f t="shared" si="631"/>
        <v>5.660175408678017E-6</v>
      </c>
      <c r="AX2469" s="253" t="str">
        <f t="shared" si="632"/>
        <v/>
      </c>
      <c r="AZ2469" s="259"/>
      <c r="BA2469" s="259">
        <f>BA2468+$BD$753</f>
        <v>10.963199999999837</v>
      </c>
      <c r="BB2469" s="274">
        <f t="shared" si="615"/>
        <v>0.14023229379931759</v>
      </c>
      <c r="BC2469" s="259">
        <f t="shared" si="616"/>
        <v>2.8173157547178862E-4</v>
      </c>
      <c r="BD2469" s="259" t="str">
        <f t="shared" si="613"/>
        <v/>
      </c>
      <c r="BE2469" s="254" t="str">
        <f t="shared" si="614"/>
        <v/>
      </c>
    </row>
    <row r="2470" spans="1:57" ht="20.100000000000001" customHeight="1" x14ac:dyDescent="0.25">
      <c r="A2470" s="247">
        <v>1709</v>
      </c>
      <c r="B2470" s="247">
        <f>$B$755+(A2470*$B$758)</f>
        <v>6817.0824924625722</v>
      </c>
      <c r="C2470" s="247">
        <f>_xlfn.NORM.DIST($B2470,$B$752,$B$753,0)</f>
        <v>2.9752609848440663E-6</v>
      </c>
      <c r="D2470" s="247">
        <f>_xlfn.NORM.DIST($B2470,$B$752,$B$753,1)</f>
        <v>0.99771587769940062</v>
      </c>
      <c r="E2470" s="247">
        <f>IF(OR(D2470&lt;$F$757,D2470&gt;$F$758),C2470,"")</f>
        <v>2.9752609848440663E-6</v>
      </c>
      <c r="F2470" s="247" t="str">
        <f>IF(AND(D2470&gt;$F$757,D2470&lt;$F$758),C2470,"")</f>
        <v/>
      </c>
      <c r="G2470" s="247" t="str">
        <f>IF(C2470=MAX($C$761:$C$2761),C2470,"")</f>
        <v/>
      </c>
      <c r="H2470" s="247">
        <f>_xlfn.NORM.DIST(B2470,$F$753,$F$754,0)</f>
        <v>0</v>
      </c>
      <c r="I2470" s="247">
        <f>IF(H2470=MAX($H$761:$H$2761),C2470,"")</f>
        <v>2.9752609848440663E-6</v>
      </c>
      <c r="J2470" s="247" t="str">
        <f>IF(I2470=MIN($I$761:$I$2761),I2470,"")</f>
        <v/>
      </c>
      <c r="K2470" s="247"/>
      <c r="L2470" s="247"/>
      <c r="M2470" s="247"/>
      <c r="N2470" s="247"/>
      <c r="O2470" s="247">
        <v>1709</v>
      </c>
      <c r="P2470" s="247">
        <f>$P$755+(O2470*$P$758)</f>
        <v>397.26905227823579</v>
      </c>
      <c r="Q2470" s="247">
        <f>_xlfn.NORM.DIST(P2470,P$752,P$753,0)</f>
        <v>5.1055070748581972E-5</v>
      </c>
      <c r="R2470" s="247">
        <f>_xlfn.NORM.DIST(P2470,P$752,P$753,1)</f>
        <v>0.99771587769940062</v>
      </c>
      <c r="S2470" s="253">
        <f>IF(OR(R2470&lt;$T$757,R2470&gt;$T$758),Q2470,"")</f>
        <v>5.1055070748581972E-5</v>
      </c>
      <c r="T2470" s="253" t="str">
        <f>IF(AND(R2470&gt;$T$757,R2470&lt;$T$758),Q2470,"")</f>
        <v/>
      </c>
      <c r="U2470" s="253" t="str">
        <f>IF(Q2470=MAX($Q$761:$Q$2761),Q2470,"")</f>
        <v/>
      </c>
      <c r="V2470" s="253">
        <f>_xlfn.NORM.DIST(P2470,$T$753,$T$754,0)</f>
        <v>1.112118836690727E-103</v>
      </c>
      <c r="W2470" s="253" t="str">
        <f>IF(V2470=MAX($V$761:$V$2761),Q2470,"")</f>
        <v/>
      </c>
      <c r="X2470" s="253" t="str">
        <f t="shared" si="617"/>
        <v/>
      </c>
      <c r="AB2470" s="253">
        <v>1709</v>
      </c>
      <c r="AC2470" s="253">
        <f t="shared" si="633"/>
        <v>614.74651401018809</v>
      </c>
      <c r="AD2470" s="253">
        <f t="shared" si="618"/>
        <v>3.2993435681281953E-5</v>
      </c>
      <c r="AE2470" s="253">
        <f t="shared" si="619"/>
        <v>0.99771587769940062</v>
      </c>
      <c r="AF2470" s="253">
        <f>IF(OR(AE2470&lt;$T$757,AE2470&gt;$T$758),AD2470,"")</f>
        <v>3.2993435681281953E-5</v>
      </c>
      <c r="AG2470" s="253" t="str">
        <f t="shared" si="620"/>
        <v/>
      </c>
      <c r="AH2470" s="253" t="str">
        <f t="shared" si="621"/>
        <v/>
      </c>
      <c r="AI2470" s="253">
        <f t="shared" si="622"/>
        <v>4.0469989383927792E-8</v>
      </c>
      <c r="AJ2470" s="253" t="str">
        <f t="shared" si="623"/>
        <v/>
      </c>
      <c r="AK2470" s="253" t="str">
        <f t="shared" si="624"/>
        <v/>
      </c>
      <c r="AO2470" s="253">
        <v>1709</v>
      </c>
      <c r="AP2470" s="253">
        <f t="shared" si="625"/>
        <v>3624.239494876826</v>
      </c>
      <c r="AQ2470" s="253">
        <f t="shared" si="626"/>
        <v>5.5963739700311324E-6</v>
      </c>
      <c r="AR2470" s="253">
        <f t="shared" si="627"/>
        <v>0.99771587769940062</v>
      </c>
      <c r="AS2470" s="253">
        <f>IF(OR(AR2470&lt;$T$757,AR2470&gt;$T$758),AQ2470,"")</f>
        <v>5.5963739700311324E-6</v>
      </c>
      <c r="AT2470" s="253" t="str">
        <f t="shared" si="628"/>
        <v/>
      </c>
      <c r="AU2470" s="253" t="str">
        <f t="shared" si="629"/>
        <v/>
      </c>
      <c r="AV2470" s="253">
        <f t="shared" si="630"/>
        <v>0</v>
      </c>
      <c r="AW2470" s="253">
        <f t="shared" si="631"/>
        <v>5.5963739700311324E-6</v>
      </c>
      <c r="AX2470" s="253" t="str">
        <f t="shared" si="632"/>
        <v/>
      </c>
      <c r="AZ2470" s="259"/>
      <c r="BA2470" s="259">
        <f>BA2469+$BD$753</f>
        <v>10.969599999999836</v>
      </c>
      <c r="BB2470" s="274">
        <f t="shared" si="615"/>
        <v>0.1399505622238458</v>
      </c>
      <c r="BC2470" s="259">
        <f t="shared" si="616"/>
        <v>2.8124138845928015E-4</v>
      </c>
      <c r="BD2470" s="259" t="str">
        <f t="shared" si="613"/>
        <v/>
      </c>
      <c r="BE2470" s="254" t="str">
        <f t="shared" si="614"/>
        <v/>
      </c>
    </row>
    <row r="2471" spans="1:57" ht="20.100000000000001" customHeight="1" x14ac:dyDescent="0.25">
      <c r="A2471" s="247">
        <v>1710</v>
      </c>
      <c r="B2471" s="247">
        <f>$B$755+(A2471*$B$758)</f>
        <v>6826.6975594477099</v>
      </c>
      <c r="C2471" s="247">
        <f>_xlfn.NORM.DIST($B2471,$B$752,$B$753,0)</f>
        <v>2.9416768065992793E-6</v>
      </c>
      <c r="D2471" s="247">
        <f>_xlfn.NORM.DIST($B2471,$B$752,$B$753,1)</f>
        <v>0.99774432330845764</v>
      </c>
      <c r="E2471" s="247">
        <f>IF(OR(D2471&lt;$F$757,D2471&gt;$F$758),C2471,"")</f>
        <v>2.9416768065992793E-6</v>
      </c>
      <c r="F2471" s="247" t="str">
        <f>IF(AND(D2471&gt;$F$757,D2471&lt;$F$758),C2471,"")</f>
        <v/>
      </c>
      <c r="G2471" s="247" t="str">
        <f>IF(C2471=MAX($C$761:$C$2761),C2471,"")</f>
        <v/>
      </c>
      <c r="H2471" s="247">
        <f>_xlfn.NORM.DIST(B2471,$F$753,$F$754,0)</f>
        <v>0</v>
      </c>
      <c r="I2471" s="247">
        <f>IF(H2471=MAX($H$761:$H$2761),C2471,"")</f>
        <v>2.9416768065992793E-6</v>
      </c>
      <c r="J2471" s="247" t="str">
        <f>IF(I2471=MIN($I$761:$I$2761),I2471,"")</f>
        <v/>
      </c>
      <c r="K2471" s="247"/>
      <c r="L2471" s="247"/>
      <c r="M2471" s="247"/>
      <c r="N2471" s="247"/>
      <c r="O2471" s="247">
        <v>1710</v>
      </c>
      <c r="P2471" s="247">
        <f>$P$755+(O2471*$P$758)</f>
        <v>397.82937534209793</v>
      </c>
      <c r="Q2471" s="247">
        <f>_xlfn.NORM.DIST(P2471,P$752,P$753,0)</f>
        <v>5.0478770852520724E-5</v>
      </c>
      <c r="R2471" s="247">
        <f>_xlfn.NORM.DIST(P2471,P$752,P$753,1)</f>
        <v>0.99774432330845764</v>
      </c>
      <c r="S2471" s="253">
        <f>IF(OR(R2471&lt;$T$757,R2471&gt;$T$758),Q2471,"")</f>
        <v>5.0478770852520724E-5</v>
      </c>
      <c r="T2471" s="253" t="str">
        <f>IF(AND(R2471&gt;$T$757,R2471&lt;$T$758),Q2471,"")</f>
        <v/>
      </c>
      <c r="U2471" s="253" t="str">
        <f>IF(Q2471=MAX($Q$761:$Q$2761),Q2471,"")</f>
        <v/>
      </c>
      <c r="V2471" s="253">
        <f>_xlfn.NORM.DIST(P2471,$T$753,$T$754,0)</f>
        <v>1.0204516476433648E-103</v>
      </c>
      <c r="W2471" s="253" t="str">
        <f>IF(V2471=MAX($V$761:$V$2761),Q2471,"")</f>
        <v/>
      </c>
      <c r="X2471" s="253" t="str">
        <f t="shared" si="617"/>
        <v/>
      </c>
      <c r="AB2471" s="253">
        <v>1710</v>
      </c>
      <c r="AC2471" s="253">
        <f t="shared" si="633"/>
        <v>615.61357538396828</v>
      </c>
      <c r="AD2471" s="253">
        <f t="shared" si="618"/>
        <v>3.2621012075261335E-5</v>
      </c>
      <c r="AE2471" s="253">
        <f t="shared" si="619"/>
        <v>0.99774432330845764</v>
      </c>
      <c r="AF2471" s="253">
        <f>IF(OR(AE2471&lt;$T$757,AE2471&gt;$T$758),AD2471,"")</f>
        <v>3.2621012075261335E-5</v>
      </c>
      <c r="AG2471" s="253" t="str">
        <f t="shared" si="620"/>
        <v/>
      </c>
      <c r="AH2471" s="253" t="str">
        <f t="shared" si="621"/>
        <v/>
      </c>
      <c r="AI2471" s="253">
        <f t="shared" si="622"/>
        <v>3.9726842027583864E-8</v>
      </c>
      <c r="AJ2471" s="253" t="str">
        <f t="shared" si="623"/>
        <v/>
      </c>
      <c r="AK2471" s="253" t="str">
        <f t="shared" si="624"/>
        <v/>
      </c>
      <c r="AO2471" s="253">
        <v>1710</v>
      </c>
      <c r="AP2471" s="253">
        <f t="shared" si="625"/>
        <v>3629.3512572109257</v>
      </c>
      <c r="AQ2471" s="253">
        <f t="shared" si="626"/>
        <v>5.5332031685816485E-6</v>
      </c>
      <c r="AR2471" s="253">
        <f t="shared" si="627"/>
        <v>0.99774432330845764</v>
      </c>
      <c r="AS2471" s="253">
        <f>IF(OR(AR2471&lt;$T$757,AR2471&gt;$T$758),AQ2471,"")</f>
        <v>5.5332031685816485E-6</v>
      </c>
      <c r="AT2471" s="253" t="str">
        <f t="shared" si="628"/>
        <v/>
      </c>
      <c r="AU2471" s="253" t="str">
        <f t="shared" si="629"/>
        <v/>
      </c>
      <c r="AV2471" s="253">
        <f t="shared" si="630"/>
        <v>0</v>
      </c>
      <c r="AW2471" s="253">
        <f t="shared" si="631"/>
        <v>5.5332031685816485E-6</v>
      </c>
      <c r="AX2471" s="253" t="str">
        <f t="shared" si="632"/>
        <v/>
      </c>
      <c r="AZ2471" s="259"/>
      <c r="BA2471" s="259">
        <f>BA2470+$BD$753</f>
        <v>10.975999999999836</v>
      </c>
      <c r="BB2471" s="274">
        <f t="shared" si="615"/>
        <v>0.13966932083538652</v>
      </c>
      <c r="BC2471" s="259">
        <f t="shared" si="616"/>
        <v>2.8075181555251016E-4</v>
      </c>
      <c r="BD2471" s="259" t="str">
        <f t="shared" si="613"/>
        <v/>
      </c>
      <c r="BE2471" s="254" t="str">
        <f t="shared" si="614"/>
        <v/>
      </c>
    </row>
    <row r="2472" spans="1:57" ht="20.100000000000001" customHeight="1" x14ac:dyDescent="0.25">
      <c r="A2472" s="248">
        <v>1711</v>
      </c>
      <c r="B2472" s="247">
        <f>$B$755+(A2472*$B$758)</f>
        <v>6836.3126264328475</v>
      </c>
      <c r="C2472" s="247">
        <f>_xlfn.NORM.DIST($B2472,$B$752,$B$753,0)</f>
        <v>2.9084251849746032E-6</v>
      </c>
      <c r="D2472" s="247">
        <f>_xlfn.NORM.DIST($B2472,$B$752,$B$753,1)</f>
        <v>0.99777244760433859</v>
      </c>
      <c r="E2472" s="247">
        <f>IF(OR(D2472&lt;$F$757,D2472&gt;$F$758),C2472,"")</f>
        <v>2.9084251849746032E-6</v>
      </c>
      <c r="F2472" s="247" t="str">
        <f>IF(AND(D2472&gt;$F$757,D2472&lt;$F$758),C2472,"")</f>
        <v/>
      </c>
      <c r="G2472" s="247" t="str">
        <f>IF(C2472=MAX($C$761:$C$2761),C2472,"")</f>
        <v/>
      </c>
      <c r="H2472" s="247">
        <f>_xlfn.NORM.DIST(B2472,$F$753,$F$754,0)</f>
        <v>0</v>
      </c>
      <c r="I2472" s="247">
        <f>IF(H2472=MAX($H$761:$H$2761),C2472,"")</f>
        <v>2.9084251849746032E-6</v>
      </c>
      <c r="J2472" s="247" t="str">
        <f>IF(I2472=MIN($I$761:$I$2761),I2472,"")</f>
        <v/>
      </c>
      <c r="K2472" s="247"/>
      <c r="L2472" s="247"/>
      <c r="M2472" s="247"/>
      <c r="N2472" s="247"/>
      <c r="O2472" s="248">
        <v>1711</v>
      </c>
      <c r="P2472" s="247">
        <f>$P$755+(O2472*$P$758)</f>
        <v>398.38969840595996</v>
      </c>
      <c r="Q2472" s="247">
        <f>_xlfn.NORM.DIST(P2472,P$752,P$753,0)</f>
        <v>4.9908177582484773E-5</v>
      </c>
      <c r="R2472" s="247">
        <f>_xlfn.NORM.DIST(P2472,P$752,P$753,1)</f>
        <v>0.99777244760433859</v>
      </c>
      <c r="S2472" s="253">
        <f>IF(OR(R2472&lt;$T$757,R2472&gt;$T$758),Q2472,"")</f>
        <v>4.9908177582484773E-5</v>
      </c>
      <c r="T2472" s="253" t="str">
        <f>IF(AND(R2472&gt;$T$757,R2472&lt;$T$758),Q2472,"")</f>
        <v/>
      </c>
      <c r="U2472" s="253" t="str">
        <f>IF(Q2472=MAX($Q$761:$Q$2761),Q2472,"")</f>
        <v/>
      </c>
      <c r="V2472" s="253">
        <f>_xlfn.NORM.DIST(P2472,$T$753,$T$754,0)</f>
        <v>9.363252107705252E-104</v>
      </c>
      <c r="W2472" s="253" t="str">
        <f>IF(V2472=MAX($V$761:$V$2761),Q2472,"")</f>
        <v/>
      </c>
      <c r="X2472" s="253" t="str">
        <f t="shared" si="617"/>
        <v/>
      </c>
      <c r="AB2472" s="259">
        <v>1711</v>
      </c>
      <c r="AC2472" s="253">
        <f t="shared" si="633"/>
        <v>616.48063675774847</v>
      </c>
      <c r="AD2472" s="253">
        <f t="shared" si="618"/>
        <v>3.2252276275289351E-5</v>
      </c>
      <c r="AE2472" s="253">
        <f t="shared" si="619"/>
        <v>0.99777244760433859</v>
      </c>
      <c r="AF2472" s="253">
        <f>IF(OR(AE2472&lt;$T$757,AE2472&gt;$T$758),AD2472,"")</f>
        <v>3.2252276275289351E-5</v>
      </c>
      <c r="AG2472" s="253" t="str">
        <f t="shared" si="620"/>
        <v/>
      </c>
      <c r="AH2472" s="253" t="str">
        <f t="shared" si="621"/>
        <v/>
      </c>
      <c r="AI2472" s="253">
        <f t="shared" si="622"/>
        <v>3.8996717077512641E-8</v>
      </c>
      <c r="AJ2472" s="253" t="str">
        <f t="shared" si="623"/>
        <v/>
      </c>
      <c r="AK2472" s="253" t="str">
        <f t="shared" si="624"/>
        <v/>
      </c>
      <c r="AO2472" s="259">
        <v>1711</v>
      </c>
      <c r="AP2472" s="253">
        <f t="shared" si="625"/>
        <v>3634.4630195450254</v>
      </c>
      <c r="AQ2472" s="253">
        <f t="shared" si="626"/>
        <v>5.4706578958578108E-6</v>
      </c>
      <c r="AR2472" s="253">
        <f t="shared" si="627"/>
        <v>0.99777244760433859</v>
      </c>
      <c r="AS2472" s="253">
        <f>IF(OR(AR2472&lt;$T$757,AR2472&gt;$T$758),AQ2472,"")</f>
        <v>5.4706578958578108E-6</v>
      </c>
      <c r="AT2472" s="253" t="str">
        <f t="shared" si="628"/>
        <v/>
      </c>
      <c r="AU2472" s="253" t="str">
        <f t="shared" si="629"/>
        <v/>
      </c>
      <c r="AV2472" s="253">
        <f t="shared" si="630"/>
        <v>0</v>
      </c>
      <c r="AW2472" s="253">
        <f t="shared" si="631"/>
        <v>5.4706578958578108E-6</v>
      </c>
      <c r="AX2472" s="253" t="str">
        <f t="shared" si="632"/>
        <v/>
      </c>
      <c r="AZ2472" s="259"/>
      <c r="BA2472" s="259">
        <f>BA2471+$BD$753</f>
        <v>10.982399999999835</v>
      </c>
      <c r="BB2472" s="274">
        <f t="shared" si="615"/>
        <v>0.13938856901983401</v>
      </c>
      <c r="BC2472" s="259">
        <f t="shared" si="616"/>
        <v>2.8026285679241814E-4</v>
      </c>
      <c r="BD2472" s="259" t="str">
        <f t="shared" si="613"/>
        <v/>
      </c>
      <c r="BE2472" s="254" t="str">
        <f t="shared" si="614"/>
        <v/>
      </c>
    </row>
    <row r="2473" spans="1:57" ht="20.100000000000001" customHeight="1" x14ac:dyDescent="0.25">
      <c r="A2473" s="247">
        <v>1712</v>
      </c>
      <c r="B2473" s="247">
        <f>$B$755+(A2473*$B$758)</f>
        <v>6845.9276934179852</v>
      </c>
      <c r="C2473" s="247">
        <f>_xlfn.NORM.DIST($B2473,$B$752,$B$753,0)</f>
        <v>2.8755034189031706E-6</v>
      </c>
      <c r="D2473" s="247">
        <f>_xlfn.NORM.DIST($B2473,$B$752,$B$753,1)</f>
        <v>0.99780025377160009</v>
      </c>
      <c r="E2473" s="247">
        <f>IF(OR(D2473&lt;$F$757,D2473&gt;$F$758),C2473,"")</f>
        <v>2.8755034189031706E-6</v>
      </c>
      <c r="F2473" s="247" t="str">
        <f>IF(AND(D2473&gt;$F$757,D2473&lt;$F$758),C2473,"")</f>
        <v/>
      </c>
      <c r="G2473" s="247" t="str">
        <f>IF(C2473=MAX($C$761:$C$2761),C2473,"")</f>
        <v/>
      </c>
      <c r="H2473" s="247">
        <f>_xlfn.NORM.DIST(B2473,$F$753,$F$754,0)</f>
        <v>0</v>
      </c>
      <c r="I2473" s="247">
        <f>IF(H2473=MAX($H$761:$H$2761),C2473,"")</f>
        <v>2.8755034189031706E-6</v>
      </c>
      <c r="J2473" s="247" t="str">
        <f>IF(I2473=MIN($I$761:$I$2761),I2473,"")</f>
        <v/>
      </c>
      <c r="K2473" s="247"/>
      <c r="L2473" s="247"/>
      <c r="M2473" s="247"/>
      <c r="N2473" s="247"/>
      <c r="O2473" s="247">
        <v>1712</v>
      </c>
      <c r="P2473" s="247">
        <f>$P$755+(O2473*$P$758)</f>
        <v>398.9500214698221</v>
      </c>
      <c r="Q2473" s="247">
        <f>_xlfn.NORM.DIST(P2473,P$752,P$753,0)</f>
        <v>4.9343244588536495E-5</v>
      </c>
      <c r="R2473" s="247">
        <f>_xlfn.NORM.DIST(P2473,P$752,P$753,1)</f>
        <v>0.99780025377160009</v>
      </c>
      <c r="S2473" s="253">
        <f>IF(OR(R2473&lt;$T$757,R2473&gt;$T$758),Q2473,"")</f>
        <v>4.9343244588536495E-5</v>
      </c>
      <c r="T2473" s="253" t="str">
        <f>IF(AND(R2473&gt;$T$757,R2473&lt;$T$758),Q2473,"")</f>
        <v/>
      </c>
      <c r="U2473" s="253" t="str">
        <f>IF(Q2473=MAX($Q$761:$Q$2761),Q2473,"")</f>
        <v/>
      </c>
      <c r="V2473" s="253">
        <f>_xlfn.NORM.DIST(P2473,$T$753,$T$754,0)</f>
        <v>8.5912044454332989E-104</v>
      </c>
      <c r="W2473" s="253" t="str">
        <f>IF(V2473=MAX($V$761:$V$2761),Q2473,"")</f>
        <v/>
      </c>
      <c r="X2473" s="253" t="str">
        <f t="shared" si="617"/>
        <v/>
      </c>
      <c r="AB2473" s="253">
        <v>1712</v>
      </c>
      <c r="AC2473" s="253">
        <f t="shared" si="633"/>
        <v>617.34769813152866</v>
      </c>
      <c r="AD2473" s="253">
        <f t="shared" si="618"/>
        <v>3.1887198328539411E-5</v>
      </c>
      <c r="AE2473" s="253">
        <f t="shared" si="619"/>
        <v>0.99780025377160009</v>
      </c>
      <c r="AF2473" s="253">
        <f>IF(OR(AE2473&lt;$T$757,AE2473&gt;$T$758),AD2473,"")</f>
        <v>3.1887198328539411E-5</v>
      </c>
      <c r="AG2473" s="253" t="str">
        <f t="shared" si="620"/>
        <v/>
      </c>
      <c r="AH2473" s="253" t="str">
        <f t="shared" si="621"/>
        <v/>
      </c>
      <c r="AI2473" s="253">
        <f t="shared" si="622"/>
        <v>3.8279398348835421E-8</v>
      </c>
      <c r="AJ2473" s="253" t="str">
        <f t="shared" si="623"/>
        <v/>
      </c>
      <c r="AK2473" s="253" t="str">
        <f t="shared" si="624"/>
        <v/>
      </c>
      <c r="AO2473" s="253">
        <v>1712</v>
      </c>
      <c r="AP2473" s="253">
        <f t="shared" si="625"/>
        <v>3639.5747818791269</v>
      </c>
      <c r="AQ2473" s="253">
        <f t="shared" si="626"/>
        <v>5.4087330712363067E-6</v>
      </c>
      <c r="AR2473" s="253">
        <f t="shared" si="627"/>
        <v>0.99780025377160009</v>
      </c>
      <c r="AS2473" s="253">
        <f>IF(OR(AR2473&lt;$T$757,AR2473&gt;$T$758),AQ2473,"")</f>
        <v>5.4087330712363067E-6</v>
      </c>
      <c r="AT2473" s="253" t="str">
        <f t="shared" si="628"/>
        <v/>
      </c>
      <c r="AU2473" s="253" t="str">
        <f t="shared" si="629"/>
        <v/>
      </c>
      <c r="AV2473" s="253">
        <f t="shared" si="630"/>
        <v>0</v>
      </c>
      <c r="AW2473" s="253">
        <f t="shared" si="631"/>
        <v>5.4087330712363067E-6</v>
      </c>
      <c r="AX2473" s="253" t="str">
        <f t="shared" si="632"/>
        <v/>
      </c>
      <c r="AZ2473" s="259"/>
      <c r="BA2473" s="259">
        <f>BA2472+$BD$753</f>
        <v>10.988799999999834</v>
      </c>
      <c r="BB2473" s="274">
        <f t="shared" si="615"/>
        <v>0.1391083061630416</v>
      </c>
      <c r="BC2473" s="259">
        <f t="shared" si="616"/>
        <v>2.7977451221591898E-4</v>
      </c>
      <c r="BD2473" s="259" t="str">
        <f t="shared" si="613"/>
        <v/>
      </c>
      <c r="BE2473" s="254" t="str">
        <f t="shared" si="614"/>
        <v/>
      </c>
    </row>
    <row r="2474" spans="1:57" ht="20.100000000000001" customHeight="1" x14ac:dyDescent="0.25">
      <c r="A2474" s="247">
        <v>1713</v>
      </c>
      <c r="B2474" s="247">
        <f>$B$755+(A2474*$B$758)</f>
        <v>6855.5427604031229</v>
      </c>
      <c r="C2474" s="247">
        <f>_xlfn.NORM.DIST($B2474,$B$752,$B$753,0)</f>
        <v>2.8429088221280112E-6</v>
      </c>
      <c r="D2474" s="247">
        <f>_xlfn.NORM.DIST($B2474,$B$752,$B$753,1)</f>
        <v>0.99782774496889937</v>
      </c>
      <c r="E2474" s="247">
        <f>IF(OR(D2474&lt;$F$757,D2474&gt;$F$758),C2474,"")</f>
        <v>2.8429088221280112E-6</v>
      </c>
      <c r="F2474" s="247" t="str">
        <f>IF(AND(D2474&gt;$F$757,D2474&lt;$F$758),C2474,"")</f>
        <v/>
      </c>
      <c r="G2474" s="247" t="str">
        <f>IF(C2474=MAX($C$761:$C$2761),C2474,"")</f>
        <v/>
      </c>
      <c r="H2474" s="247">
        <f>_xlfn.NORM.DIST(B2474,$F$753,$F$754,0)</f>
        <v>0</v>
      </c>
      <c r="I2474" s="247">
        <f>IF(H2474=MAX($H$761:$H$2761),C2474,"")</f>
        <v>2.8429088221280112E-6</v>
      </c>
      <c r="J2474" s="247" t="str">
        <f>IF(I2474=MIN($I$761:$I$2761),I2474,"")</f>
        <v/>
      </c>
      <c r="K2474" s="247"/>
      <c r="L2474" s="247"/>
      <c r="M2474" s="247"/>
      <c r="N2474" s="247"/>
      <c r="O2474" s="247">
        <v>1713</v>
      </c>
      <c r="P2474" s="247">
        <f>$P$755+(O2474*$P$758)</f>
        <v>399.51034453368425</v>
      </c>
      <c r="Q2474" s="247">
        <f>_xlfn.NORM.DIST(P2474,P$752,P$753,0)</f>
        <v>4.8783925774874672E-5</v>
      </c>
      <c r="R2474" s="247">
        <f>_xlfn.NORM.DIST(P2474,P$752,P$753,1)</f>
        <v>0.99782774496889937</v>
      </c>
      <c r="S2474" s="253">
        <f>IF(OR(R2474&lt;$T$757,R2474&gt;$T$758),Q2474,"")</f>
        <v>4.8783925774874672E-5</v>
      </c>
      <c r="T2474" s="253" t="str">
        <f>IF(AND(R2474&gt;$T$757,R2474&lt;$T$758),Q2474,"")</f>
        <v/>
      </c>
      <c r="U2474" s="253" t="str">
        <f>IF(Q2474=MAX($Q$761:$Q$2761),Q2474,"")</f>
        <v/>
      </c>
      <c r="V2474" s="253">
        <f>_xlfn.NORM.DIST(P2474,$T$753,$T$754,0)</f>
        <v>7.8826899076268231E-104</v>
      </c>
      <c r="W2474" s="253" t="str">
        <f>IF(V2474=MAX($V$761:$V$2761),Q2474,"")</f>
        <v/>
      </c>
      <c r="X2474" s="253" t="str">
        <f t="shared" si="617"/>
        <v/>
      </c>
      <c r="AB2474" s="253">
        <v>1713</v>
      </c>
      <c r="AC2474" s="253">
        <f t="shared" si="633"/>
        <v>618.21475950530908</v>
      </c>
      <c r="AD2474" s="253">
        <f t="shared" si="618"/>
        <v>3.1525748446415847E-5</v>
      </c>
      <c r="AE2474" s="253">
        <f t="shared" si="619"/>
        <v>0.99782774496889937</v>
      </c>
      <c r="AF2474" s="253">
        <f>IF(OR(AE2474&lt;$T$757,AE2474&gt;$T$758),AD2474,"")</f>
        <v>3.1525748446415847E-5</v>
      </c>
      <c r="AG2474" s="253" t="str">
        <f t="shared" si="620"/>
        <v/>
      </c>
      <c r="AH2474" s="253" t="str">
        <f t="shared" si="621"/>
        <v/>
      </c>
      <c r="AI2474" s="253">
        <f t="shared" si="622"/>
        <v>3.7574673022512583E-8</v>
      </c>
      <c r="AJ2474" s="253" t="str">
        <f t="shared" si="623"/>
        <v/>
      </c>
      <c r="AK2474" s="253" t="str">
        <f t="shared" si="624"/>
        <v/>
      </c>
      <c r="AO2474" s="253">
        <v>1713</v>
      </c>
      <c r="AP2474" s="253">
        <f t="shared" si="625"/>
        <v>3644.6865442132266</v>
      </c>
      <c r="AQ2474" s="253">
        <f t="shared" si="626"/>
        <v>5.3474236419508253E-6</v>
      </c>
      <c r="AR2474" s="253">
        <f t="shared" si="627"/>
        <v>0.99782774496889937</v>
      </c>
      <c r="AS2474" s="253">
        <f>IF(OR(AR2474&lt;$T$757,AR2474&gt;$T$758),AQ2474,"")</f>
        <v>5.3474236419508253E-6</v>
      </c>
      <c r="AT2474" s="253" t="str">
        <f t="shared" si="628"/>
        <v/>
      </c>
      <c r="AU2474" s="253" t="str">
        <f t="shared" si="629"/>
        <v/>
      </c>
      <c r="AV2474" s="253">
        <f t="shared" si="630"/>
        <v>0</v>
      </c>
      <c r="AW2474" s="253">
        <f t="shared" si="631"/>
        <v>5.3474236419508253E-6</v>
      </c>
      <c r="AX2474" s="253" t="str">
        <f t="shared" si="632"/>
        <v/>
      </c>
      <c r="AZ2474" s="259"/>
      <c r="BA2474" s="259">
        <f>BA2473+$BD$753</f>
        <v>10.995199999999834</v>
      </c>
      <c r="BB2474" s="274">
        <f t="shared" si="615"/>
        <v>0.13882853165082568</v>
      </c>
      <c r="BC2474" s="259">
        <f t="shared" si="616"/>
        <v>2.7928678185723532E-4</v>
      </c>
      <c r="BD2474" s="259" t="str">
        <f t="shared" si="613"/>
        <v/>
      </c>
      <c r="BE2474" s="254" t="str">
        <f t="shared" si="614"/>
        <v/>
      </c>
    </row>
    <row r="2475" spans="1:57" ht="20.100000000000001" customHeight="1" x14ac:dyDescent="0.25">
      <c r="A2475" s="247">
        <v>1714</v>
      </c>
      <c r="B2475" s="247">
        <f>$B$755+(A2475*$B$758)</f>
        <v>6865.1578273882606</v>
      </c>
      <c r="C2475" s="247">
        <f>_xlfn.NORM.DIST($B2475,$B$752,$B$753,0)</f>
        <v>2.8106387232053591E-6</v>
      </c>
      <c r="D2475" s="247">
        <f>_xlfn.NORM.DIST($B2475,$B$752,$B$753,1)</f>
        <v>0.99785492432913614</v>
      </c>
      <c r="E2475" s="247">
        <f>IF(OR(D2475&lt;$F$757,D2475&gt;$F$758),C2475,"")</f>
        <v>2.8106387232053591E-6</v>
      </c>
      <c r="F2475" s="247" t="str">
        <f>IF(AND(D2475&gt;$F$757,D2475&lt;$F$758),C2475,"")</f>
        <v/>
      </c>
      <c r="G2475" s="247" t="str">
        <f>IF(C2475=MAX($C$761:$C$2761),C2475,"")</f>
        <v/>
      </c>
      <c r="H2475" s="247">
        <f>_xlfn.NORM.DIST(B2475,$F$753,$F$754,0)</f>
        <v>0</v>
      </c>
      <c r="I2475" s="247">
        <f>IF(H2475=MAX($H$761:$H$2761),C2475,"")</f>
        <v>2.8106387232053591E-6</v>
      </c>
      <c r="J2475" s="247" t="str">
        <f>IF(I2475=MIN($I$761:$I$2761),I2475,"")</f>
        <v/>
      </c>
      <c r="K2475" s="247"/>
      <c r="L2475" s="247"/>
      <c r="M2475" s="247"/>
      <c r="N2475" s="247"/>
      <c r="O2475" s="247">
        <v>1714</v>
      </c>
      <c r="P2475" s="247">
        <f>$P$755+(O2475*$P$758)</f>
        <v>400.07066759754639</v>
      </c>
      <c r="Q2475" s="247">
        <f>_xlfn.NORM.DIST(P2475,P$752,P$753,0)</f>
        <v>4.8230175299890256E-5</v>
      </c>
      <c r="R2475" s="247">
        <f>_xlfn.NORM.DIST(P2475,P$752,P$753,1)</f>
        <v>0.99785492432913614</v>
      </c>
      <c r="S2475" s="253">
        <f>IF(OR(R2475&lt;$T$757,R2475&gt;$T$758),Q2475,"")</f>
        <v>4.8230175299890256E-5</v>
      </c>
      <c r="T2475" s="253" t="str">
        <f>IF(AND(R2475&gt;$T$757,R2475&lt;$T$758),Q2475,"")</f>
        <v/>
      </c>
      <c r="U2475" s="253" t="str">
        <f>IF(Q2475=MAX($Q$761:$Q$2761),Q2475,"")</f>
        <v/>
      </c>
      <c r="V2475" s="253">
        <f>_xlfn.NORM.DIST(P2475,$T$753,$T$754,0)</f>
        <v>7.2324906703838566E-104</v>
      </c>
      <c r="W2475" s="253" t="str">
        <f>IF(V2475=MAX($V$761:$V$2761),Q2475,"")</f>
        <v/>
      </c>
      <c r="X2475" s="253" t="str">
        <f t="shared" si="617"/>
        <v/>
      </c>
      <c r="AB2475" s="253">
        <v>1714</v>
      </c>
      <c r="AC2475" s="253">
        <f t="shared" si="633"/>
        <v>619.08182087908926</v>
      </c>
      <c r="AD2475" s="253">
        <f t="shared" si="618"/>
        <v>3.1167897004590528E-5</v>
      </c>
      <c r="AE2475" s="253">
        <f t="shared" si="619"/>
        <v>0.99785492432913614</v>
      </c>
      <c r="AF2475" s="253">
        <f>IF(OR(AE2475&lt;$T$757,AE2475&gt;$T$758),AD2475,"")</f>
        <v>3.1167897004590528E-5</v>
      </c>
      <c r="AG2475" s="253" t="str">
        <f t="shared" si="620"/>
        <v/>
      </c>
      <c r="AH2475" s="253" t="str">
        <f t="shared" si="621"/>
        <v/>
      </c>
      <c r="AI2475" s="253">
        <f t="shared" si="622"/>
        <v>3.6882331596927102E-8</v>
      </c>
      <c r="AJ2475" s="253" t="str">
        <f t="shared" si="623"/>
        <v/>
      </c>
      <c r="AK2475" s="253" t="str">
        <f t="shared" si="624"/>
        <v/>
      </c>
      <c r="AO2475" s="253">
        <v>1714</v>
      </c>
      <c r="AP2475" s="253">
        <f t="shared" si="625"/>
        <v>3649.7983065473263</v>
      </c>
      <c r="AQ2475" s="253">
        <f t="shared" si="626"/>
        <v>5.2867245830981691E-6</v>
      </c>
      <c r="AR2475" s="253">
        <f t="shared" si="627"/>
        <v>0.99785492432913614</v>
      </c>
      <c r="AS2475" s="253">
        <f>IF(OR(AR2475&lt;$T$757,AR2475&gt;$T$758),AQ2475,"")</f>
        <v>5.2867245830981691E-6</v>
      </c>
      <c r="AT2475" s="253" t="str">
        <f t="shared" si="628"/>
        <v/>
      </c>
      <c r="AU2475" s="253" t="str">
        <f t="shared" si="629"/>
        <v/>
      </c>
      <c r="AV2475" s="253">
        <f t="shared" si="630"/>
        <v>0</v>
      </c>
      <c r="AW2475" s="253">
        <f t="shared" si="631"/>
        <v>5.2867245830981691E-6</v>
      </c>
      <c r="AX2475" s="253" t="str">
        <f t="shared" si="632"/>
        <v/>
      </c>
      <c r="AZ2475" s="259"/>
      <c r="BA2475" s="259">
        <f>BA2474+$BD$753</f>
        <v>11.001599999999833</v>
      </c>
      <c r="BB2475" s="274">
        <f t="shared" si="615"/>
        <v>0.13854924486896844</v>
      </c>
      <c r="BC2475" s="259">
        <f t="shared" si="616"/>
        <v>2.7879966574623216E-4</v>
      </c>
      <c r="BD2475" s="259" t="str">
        <f t="shared" si="613"/>
        <v/>
      </c>
      <c r="BE2475" s="254" t="str">
        <f t="shared" si="614"/>
        <v/>
      </c>
    </row>
    <row r="2476" spans="1:57" ht="20.100000000000001" customHeight="1" x14ac:dyDescent="0.25">
      <c r="A2476" s="247">
        <v>1715</v>
      </c>
      <c r="B2476" s="247">
        <f>$B$755+(A2476*$B$758)</f>
        <v>6874.7728943733982</v>
      </c>
      <c r="C2476" s="247">
        <f>_xlfn.NORM.DIST($B2476,$B$752,$B$753,0)</f>
        <v>2.7786904655067339E-6</v>
      </c>
      <c r="D2476" s="247">
        <f>_xlfn.NORM.DIST($B2476,$B$752,$B$753,1)</f>
        <v>0.99788179495959539</v>
      </c>
      <c r="E2476" s="247">
        <f>IF(OR(D2476&lt;$F$757,D2476&gt;$F$758),C2476,"")</f>
        <v>2.7786904655067339E-6</v>
      </c>
      <c r="F2476" s="247" t="str">
        <f>IF(AND(D2476&gt;$F$757,D2476&lt;$F$758),C2476,"")</f>
        <v/>
      </c>
      <c r="G2476" s="247" t="str">
        <f>IF(C2476=MAX($C$761:$C$2761),C2476,"")</f>
        <v/>
      </c>
      <c r="H2476" s="247">
        <f>_xlfn.NORM.DIST(B2476,$F$753,$F$754,0)</f>
        <v>0</v>
      </c>
      <c r="I2476" s="247">
        <f>IF(H2476=MAX($H$761:$H$2761),C2476,"")</f>
        <v>2.7786904655067339E-6</v>
      </c>
      <c r="J2476" s="247" t="str">
        <f>IF(I2476=MIN($I$761:$I$2761),I2476,"")</f>
        <v/>
      </c>
      <c r="K2476" s="247"/>
      <c r="L2476" s="247"/>
      <c r="M2476" s="247"/>
      <c r="N2476" s="247"/>
      <c r="O2476" s="247">
        <v>1715</v>
      </c>
      <c r="P2476" s="247">
        <f>$P$755+(O2476*$P$758)</f>
        <v>400.63099066140842</v>
      </c>
      <c r="Q2476" s="247">
        <f>_xlfn.NORM.DIST(P2476,P$752,P$753,0)</f>
        <v>4.7681947576202853E-5</v>
      </c>
      <c r="R2476" s="247">
        <f>_xlfn.NORM.DIST(P2476,P$752,P$753,1)</f>
        <v>0.99788179495959539</v>
      </c>
      <c r="S2476" s="253">
        <f>IF(OR(R2476&lt;$T$757,R2476&gt;$T$758),Q2476,"")</f>
        <v>4.7681947576202853E-5</v>
      </c>
      <c r="T2476" s="253" t="str">
        <f>IF(AND(R2476&gt;$T$757,R2476&lt;$T$758),Q2476,"")</f>
        <v/>
      </c>
      <c r="U2476" s="253" t="str">
        <f>IF(Q2476=MAX($Q$761:$Q$2761),Q2476,"")</f>
        <v/>
      </c>
      <c r="V2476" s="253">
        <f>_xlfn.NORM.DIST(P2476,$T$753,$T$754,0)</f>
        <v>6.635816577096385E-104</v>
      </c>
      <c r="W2476" s="253" t="str">
        <f>IF(V2476=MAX($V$761:$V$2761),Q2476,"")</f>
        <v/>
      </c>
      <c r="X2476" s="253" t="str">
        <f t="shared" si="617"/>
        <v/>
      </c>
      <c r="AB2476" s="253">
        <v>1715</v>
      </c>
      <c r="AC2476" s="253">
        <f t="shared" si="633"/>
        <v>619.94888225286945</v>
      </c>
      <c r="AD2476" s="253">
        <f t="shared" si="618"/>
        <v>3.081361454302561E-5</v>
      </c>
      <c r="AE2476" s="253">
        <f t="shared" si="619"/>
        <v>0.99788179495959539</v>
      </c>
      <c r="AF2476" s="253">
        <f>IF(OR(AE2476&lt;$T$757,AE2476&gt;$T$758),AD2476,"")</f>
        <v>3.081361454302561E-5</v>
      </c>
      <c r="AG2476" s="253" t="str">
        <f t="shared" si="620"/>
        <v/>
      </c>
      <c r="AH2476" s="253" t="str">
        <f t="shared" si="621"/>
        <v/>
      </c>
      <c r="AI2476" s="253">
        <f t="shared" si="622"/>
        <v>3.6202167840094145E-8</v>
      </c>
      <c r="AJ2476" s="253" t="str">
        <f t="shared" si="623"/>
        <v/>
      </c>
      <c r="AK2476" s="253" t="str">
        <f t="shared" si="624"/>
        <v/>
      </c>
      <c r="AO2476" s="253">
        <v>1715</v>
      </c>
      <c r="AP2476" s="253">
        <f t="shared" si="625"/>
        <v>3654.910068881426</v>
      </c>
      <c r="AQ2476" s="253">
        <f t="shared" si="626"/>
        <v>5.2266308976422685E-6</v>
      </c>
      <c r="AR2476" s="253">
        <f t="shared" si="627"/>
        <v>0.99788179495959539</v>
      </c>
      <c r="AS2476" s="253">
        <f>IF(OR(AR2476&lt;$T$757,AR2476&gt;$T$758),AQ2476,"")</f>
        <v>5.2266308976422685E-6</v>
      </c>
      <c r="AT2476" s="253" t="str">
        <f t="shared" si="628"/>
        <v/>
      </c>
      <c r="AU2476" s="253" t="str">
        <f t="shared" si="629"/>
        <v/>
      </c>
      <c r="AV2476" s="253">
        <f t="shared" si="630"/>
        <v>0</v>
      </c>
      <c r="AW2476" s="253">
        <f t="shared" si="631"/>
        <v>5.2266308976422685E-6</v>
      </c>
      <c r="AX2476" s="253" t="str">
        <f t="shared" si="632"/>
        <v/>
      </c>
      <c r="AZ2476" s="259"/>
      <c r="BA2476" s="259">
        <f>BA2475+$BD$753</f>
        <v>11.007999999999832</v>
      </c>
      <c r="BB2476" s="274">
        <f t="shared" si="615"/>
        <v>0.13827044520322221</v>
      </c>
      <c r="BC2476" s="259">
        <f t="shared" si="616"/>
        <v>2.7831316390936056E-4</v>
      </c>
      <c r="BD2476" s="259" t="str">
        <f t="shared" si="613"/>
        <v/>
      </c>
      <c r="BE2476" s="254" t="str">
        <f t="shared" si="614"/>
        <v/>
      </c>
    </row>
    <row r="2477" spans="1:57" ht="20.100000000000001" customHeight="1" x14ac:dyDescent="0.25">
      <c r="A2477" s="247">
        <v>1716</v>
      </c>
      <c r="B2477" s="247">
        <f>$B$755+(A2477*$B$758)</f>
        <v>6884.3879613585359</v>
      </c>
      <c r="C2477" s="247">
        <f>_xlfn.NORM.DIST($B2477,$B$752,$B$753,0)</f>
        <v>2.7470614072198349E-6</v>
      </c>
      <c r="D2477" s="247">
        <f>_xlfn.NORM.DIST($B2477,$B$752,$B$753,1)</f>
        <v>0.99790835994208948</v>
      </c>
      <c r="E2477" s="247">
        <f>IF(OR(D2477&lt;$F$757,D2477&gt;$F$758),C2477,"")</f>
        <v>2.7470614072198349E-6</v>
      </c>
      <c r="F2477" s="247" t="str">
        <f>IF(AND(D2477&gt;$F$757,D2477&lt;$F$758),C2477,"")</f>
        <v/>
      </c>
      <c r="G2477" s="247" t="str">
        <f>IF(C2477=MAX($C$761:$C$2761),C2477,"")</f>
        <v/>
      </c>
      <c r="H2477" s="247">
        <f>_xlfn.NORM.DIST(B2477,$F$753,$F$754,0)</f>
        <v>0</v>
      </c>
      <c r="I2477" s="247">
        <f>IF(H2477=MAX($H$761:$H$2761),C2477,"")</f>
        <v>2.7470614072198349E-6</v>
      </c>
      <c r="J2477" s="247" t="str">
        <f>IF(I2477=MIN($I$761:$I$2761),I2477,"")</f>
        <v/>
      </c>
      <c r="K2477" s="247"/>
      <c r="L2477" s="247"/>
      <c r="M2477" s="247"/>
      <c r="N2477" s="247"/>
      <c r="O2477" s="247">
        <v>1716</v>
      </c>
      <c r="P2477" s="247">
        <f>$P$755+(O2477*$P$758)</f>
        <v>401.19131372527056</v>
      </c>
      <c r="Q2477" s="247">
        <f>_xlfn.NORM.DIST(P2477,P$752,P$753,0)</f>
        <v>4.7139197270675195E-5</v>
      </c>
      <c r="R2477" s="247">
        <f>_xlfn.NORM.DIST(P2477,P$752,P$753,1)</f>
        <v>0.99790835994208948</v>
      </c>
      <c r="S2477" s="253">
        <f>IF(OR(R2477&lt;$T$757,R2477&gt;$T$758),Q2477,"")</f>
        <v>4.7139197270675195E-5</v>
      </c>
      <c r="T2477" s="253" t="str">
        <f>IF(AND(R2477&gt;$T$757,R2477&lt;$T$758),Q2477,"")</f>
        <v/>
      </c>
      <c r="U2477" s="253" t="str">
        <f>IF(Q2477=MAX($Q$761:$Q$2761),Q2477,"")</f>
        <v/>
      </c>
      <c r="V2477" s="253">
        <f>_xlfn.NORM.DIST(P2477,$T$753,$T$754,0)</f>
        <v>6.0882701564804719E-104</v>
      </c>
      <c r="W2477" s="253" t="str">
        <f>IF(V2477=MAX($V$761:$V$2761),Q2477,"")</f>
        <v/>
      </c>
      <c r="X2477" s="253" t="str">
        <f t="shared" si="617"/>
        <v/>
      </c>
      <c r="AB2477" s="253">
        <v>1716</v>
      </c>
      <c r="AC2477" s="253">
        <f t="shared" si="633"/>
        <v>620.81594362664964</v>
      </c>
      <c r="AD2477" s="253">
        <f t="shared" si="618"/>
        <v>3.0462871765983875E-5</v>
      </c>
      <c r="AE2477" s="253">
        <f t="shared" si="619"/>
        <v>0.99790835994208948</v>
      </c>
      <c r="AF2477" s="253">
        <f>IF(OR(AE2477&lt;$T$757,AE2477&gt;$T$758),AD2477,"")</f>
        <v>3.0462871765983875E-5</v>
      </c>
      <c r="AG2477" s="253" t="str">
        <f t="shared" si="620"/>
        <v/>
      </c>
      <c r="AH2477" s="253" t="str">
        <f t="shared" si="621"/>
        <v/>
      </c>
      <c r="AI2477" s="253">
        <f t="shared" si="622"/>
        <v>3.5533978742493536E-8</v>
      </c>
      <c r="AJ2477" s="253" t="str">
        <f t="shared" si="623"/>
        <v/>
      </c>
      <c r="AK2477" s="253" t="str">
        <f t="shared" si="624"/>
        <v/>
      </c>
      <c r="AO2477" s="253">
        <v>1716</v>
      </c>
      <c r="AP2477" s="253">
        <f t="shared" si="625"/>
        <v>3660.0218312155257</v>
      </c>
      <c r="AQ2477" s="253">
        <f t="shared" si="626"/>
        <v>5.1671376164158332E-6</v>
      </c>
      <c r="AR2477" s="253">
        <f t="shared" si="627"/>
        <v>0.99790835994208948</v>
      </c>
      <c r="AS2477" s="253">
        <f>IF(OR(AR2477&lt;$T$757,AR2477&gt;$T$758),AQ2477,"")</f>
        <v>5.1671376164158332E-6</v>
      </c>
      <c r="AT2477" s="253" t="str">
        <f t="shared" si="628"/>
        <v/>
      </c>
      <c r="AU2477" s="253" t="str">
        <f t="shared" si="629"/>
        <v/>
      </c>
      <c r="AV2477" s="253">
        <f t="shared" si="630"/>
        <v>0</v>
      </c>
      <c r="AW2477" s="253">
        <f t="shared" si="631"/>
        <v>5.1671376164158332E-6</v>
      </c>
      <c r="AX2477" s="253" t="str">
        <f t="shared" si="632"/>
        <v/>
      </c>
      <c r="AZ2477" s="259"/>
      <c r="BA2477" s="259">
        <f>BA2476+$BD$753</f>
        <v>11.014399999999831</v>
      </c>
      <c r="BB2477" s="274">
        <f t="shared" si="615"/>
        <v>0.13799213203931285</v>
      </c>
      <c r="BC2477" s="259">
        <f t="shared" si="616"/>
        <v>2.7782727637001847E-4</v>
      </c>
      <c r="BD2477" s="259" t="str">
        <f t="shared" si="613"/>
        <v/>
      </c>
      <c r="BE2477" s="254" t="str">
        <f t="shared" si="614"/>
        <v/>
      </c>
    </row>
    <row r="2478" spans="1:57" ht="20.100000000000001" customHeight="1" x14ac:dyDescent="0.25">
      <c r="A2478" s="248">
        <v>1717</v>
      </c>
      <c r="B2478" s="247">
        <f>$B$755+(A2478*$B$758)</f>
        <v>6894.0030283436736</v>
      </c>
      <c r="C2478" s="247">
        <f>_xlfn.NORM.DIST($B2478,$B$752,$B$753,0)</f>
        <v>2.7157489213482424E-6</v>
      </c>
      <c r="D2478" s="247">
        <f>_xlfn.NORM.DIST($B2478,$B$752,$B$753,1)</f>
        <v>0.99793462233310082</v>
      </c>
      <c r="E2478" s="247">
        <f>IF(OR(D2478&lt;$F$757,D2478&gt;$F$758),C2478,"")</f>
        <v>2.7157489213482424E-6</v>
      </c>
      <c r="F2478" s="247" t="str">
        <f>IF(AND(D2478&gt;$F$757,D2478&lt;$F$758),C2478,"")</f>
        <v/>
      </c>
      <c r="G2478" s="247" t="str">
        <f>IF(C2478=MAX($C$761:$C$2761),C2478,"")</f>
        <v/>
      </c>
      <c r="H2478" s="247">
        <f>_xlfn.NORM.DIST(B2478,$F$753,$F$754,0)</f>
        <v>0</v>
      </c>
      <c r="I2478" s="247">
        <f>IF(H2478=MAX($H$761:$H$2761),C2478,"")</f>
        <v>2.7157489213482424E-6</v>
      </c>
      <c r="J2478" s="247" t="str">
        <f>IF(I2478=MIN($I$761:$I$2761),I2478,"")</f>
        <v/>
      </c>
      <c r="K2478" s="247"/>
      <c r="L2478" s="247"/>
      <c r="M2478" s="247"/>
      <c r="N2478" s="247"/>
      <c r="O2478" s="248">
        <v>1717</v>
      </c>
      <c r="P2478" s="247">
        <f>$P$755+(O2478*$P$758)</f>
        <v>401.7516367891327</v>
      </c>
      <c r="Q2478" s="247">
        <f>_xlfn.NORM.DIST(P2478,P$752,P$753,0)</f>
        <v>4.6601879304408721E-5</v>
      </c>
      <c r="R2478" s="247">
        <f>_xlfn.NORM.DIST(P2478,P$752,P$753,1)</f>
        <v>0.99793462233310082</v>
      </c>
      <c r="S2478" s="253">
        <f>IF(OR(R2478&lt;$T$757,R2478&gt;$T$758),Q2478,"")</f>
        <v>4.6601879304408721E-5</v>
      </c>
      <c r="T2478" s="253" t="str">
        <f>IF(AND(R2478&gt;$T$757,R2478&lt;$T$758),Q2478,"")</f>
        <v/>
      </c>
      <c r="U2478" s="253" t="str">
        <f>IF(Q2478=MAX($Q$761:$Q$2761),Q2478,"")</f>
        <v/>
      </c>
      <c r="V2478" s="253">
        <f>_xlfn.NORM.DIST(P2478,$T$753,$T$754,0)</f>
        <v>5.5858144962039646E-104</v>
      </c>
      <c r="W2478" s="253" t="str">
        <f>IF(V2478=MAX($V$761:$V$2761),Q2478,"")</f>
        <v/>
      </c>
      <c r="X2478" s="253" t="str">
        <f t="shared" si="617"/>
        <v/>
      </c>
      <c r="AB2478" s="259">
        <v>1717</v>
      </c>
      <c r="AC2478" s="253">
        <f t="shared" si="633"/>
        <v>621.68300500043006</v>
      </c>
      <c r="AD2478" s="253">
        <f t="shared" si="618"/>
        <v>3.0115639542024894E-5</v>
      </c>
      <c r="AE2478" s="253">
        <f t="shared" si="619"/>
        <v>0.99793462233310082</v>
      </c>
      <c r="AF2478" s="253">
        <f>IF(OR(AE2478&lt;$T$757,AE2478&gt;$T$758),AD2478,"")</f>
        <v>3.0115639542024894E-5</v>
      </c>
      <c r="AG2478" s="253" t="str">
        <f t="shared" si="620"/>
        <v/>
      </c>
      <c r="AH2478" s="253" t="str">
        <f t="shared" si="621"/>
        <v/>
      </c>
      <c r="AI2478" s="253">
        <f t="shared" si="622"/>
        <v>3.4877564470514583E-8</v>
      </c>
      <c r="AJ2478" s="253" t="str">
        <f t="shared" si="623"/>
        <v/>
      </c>
      <c r="AK2478" s="253" t="str">
        <f t="shared" si="624"/>
        <v/>
      </c>
      <c r="AO2478" s="259">
        <v>1717</v>
      </c>
      <c r="AP2478" s="253">
        <f t="shared" si="625"/>
        <v>3665.1335935496254</v>
      </c>
      <c r="AQ2478" s="253">
        <f t="shared" si="626"/>
        <v>5.1082397981197512E-6</v>
      </c>
      <c r="AR2478" s="253">
        <f t="shared" si="627"/>
        <v>0.99793462233310082</v>
      </c>
      <c r="AS2478" s="253">
        <f>IF(OR(AR2478&lt;$T$757,AR2478&gt;$T$758),AQ2478,"")</f>
        <v>5.1082397981197512E-6</v>
      </c>
      <c r="AT2478" s="253" t="str">
        <f t="shared" si="628"/>
        <v/>
      </c>
      <c r="AU2478" s="253" t="str">
        <f t="shared" si="629"/>
        <v/>
      </c>
      <c r="AV2478" s="253">
        <f t="shared" si="630"/>
        <v>0</v>
      </c>
      <c r="AW2478" s="253">
        <f t="shared" si="631"/>
        <v>5.1082397981197512E-6</v>
      </c>
      <c r="AX2478" s="253" t="str">
        <f t="shared" si="632"/>
        <v/>
      </c>
      <c r="AZ2478" s="259"/>
      <c r="BA2478" s="259">
        <f>BA2477+$BD$753</f>
        <v>11.020799999999831</v>
      </c>
      <c r="BB2478" s="274">
        <f t="shared" si="615"/>
        <v>0.13771430476294283</v>
      </c>
      <c r="BC2478" s="259">
        <f t="shared" si="616"/>
        <v>2.7734200314766255E-4</v>
      </c>
      <c r="BD2478" s="259" t="str">
        <f t="shared" si="613"/>
        <v/>
      </c>
      <c r="BE2478" s="254" t="str">
        <f t="shared" si="614"/>
        <v/>
      </c>
    </row>
    <row r="2479" spans="1:57" ht="20.100000000000001" customHeight="1" x14ac:dyDescent="0.25">
      <c r="A2479" s="247">
        <v>1718</v>
      </c>
      <c r="B2479" s="247">
        <f>$B$755+(A2479*$B$758)</f>
        <v>6903.6180953288113</v>
      </c>
      <c r="C2479" s="247">
        <f>_xlfn.NORM.DIST($B2479,$B$752,$B$753,0)</f>
        <v>2.6847503957099198E-6</v>
      </c>
      <c r="D2479" s="247">
        <f>_xlfn.NORM.DIST($B2479,$B$752,$B$753,1)</f>
        <v>0.99796058516392461</v>
      </c>
      <c r="E2479" s="247">
        <f>IF(OR(D2479&lt;$F$757,D2479&gt;$F$758),C2479,"")</f>
        <v>2.6847503957099198E-6</v>
      </c>
      <c r="F2479" s="247" t="str">
        <f>IF(AND(D2479&gt;$F$757,D2479&lt;$F$758),C2479,"")</f>
        <v/>
      </c>
      <c r="G2479" s="247" t="str">
        <f>IF(C2479=MAX($C$761:$C$2761),C2479,"")</f>
        <v/>
      </c>
      <c r="H2479" s="247">
        <f>_xlfn.NORM.DIST(B2479,$F$753,$F$754,0)</f>
        <v>0</v>
      </c>
      <c r="I2479" s="247">
        <f>IF(H2479=MAX($H$761:$H$2761),C2479,"")</f>
        <v>2.6847503957099198E-6</v>
      </c>
      <c r="J2479" s="247" t="str">
        <f>IF(I2479=MIN($I$761:$I$2761),I2479,"")</f>
        <v/>
      </c>
      <c r="K2479" s="247"/>
      <c r="L2479" s="247"/>
      <c r="M2479" s="247"/>
      <c r="N2479" s="247"/>
      <c r="O2479" s="247">
        <v>1718</v>
      </c>
      <c r="P2479" s="247">
        <f>$P$755+(O2479*$P$758)</f>
        <v>402.31195985299473</v>
      </c>
      <c r="Q2479" s="247">
        <f>_xlfn.NORM.DIST(P2479,P$752,P$753,0)</f>
        <v>4.6069948852718038E-5</v>
      </c>
      <c r="R2479" s="247">
        <f>_xlfn.NORM.DIST(P2479,P$752,P$753,1)</f>
        <v>0.99796058516392461</v>
      </c>
      <c r="S2479" s="253">
        <f>IF(OR(R2479&lt;$T$757,R2479&gt;$T$758),Q2479,"")</f>
        <v>4.6069948852718038E-5</v>
      </c>
      <c r="T2479" s="253" t="str">
        <f>IF(AND(R2479&gt;$T$757,R2479&lt;$T$758),Q2479,"")</f>
        <v/>
      </c>
      <c r="U2479" s="253" t="str">
        <f>IF(Q2479=MAX($Q$761:$Q$2761),Q2479,"")</f>
        <v/>
      </c>
      <c r="V2479" s="253">
        <f>_xlfn.NORM.DIST(P2479,$T$753,$T$754,0)</f>
        <v>5.1247437395018261E-104</v>
      </c>
      <c r="W2479" s="253" t="str">
        <f>IF(V2479=MAX($V$761:$V$2761),Q2479,"")</f>
        <v/>
      </c>
      <c r="X2479" s="253" t="str">
        <f t="shared" si="617"/>
        <v/>
      </c>
      <c r="AB2479" s="253">
        <v>1718</v>
      </c>
      <c r="AC2479" s="253">
        <f t="shared" si="633"/>
        <v>622.55006637421025</v>
      </c>
      <c r="AD2479" s="253">
        <f t="shared" si="618"/>
        <v>2.9771888903989366E-5</v>
      </c>
      <c r="AE2479" s="253">
        <f t="shared" si="619"/>
        <v>0.99796058516392461</v>
      </c>
      <c r="AF2479" s="253">
        <f>IF(OR(AE2479&lt;$T$757,AE2479&gt;$T$758),AD2479,"")</f>
        <v>2.9771888903989366E-5</v>
      </c>
      <c r="AG2479" s="253" t="str">
        <f t="shared" si="620"/>
        <v/>
      </c>
      <c r="AH2479" s="253" t="str">
        <f t="shared" si="621"/>
        <v/>
      </c>
      <c r="AI2479" s="253">
        <f t="shared" si="622"/>
        <v>3.4232728320509755E-8</v>
      </c>
      <c r="AJ2479" s="253" t="str">
        <f t="shared" si="623"/>
        <v/>
      </c>
      <c r="AK2479" s="253" t="str">
        <f t="shared" si="624"/>
        <v/>
      </c>
      <c r="AO2479" s="253">
        <v>1718</v>
      </c>
      <c r="AP2479" s="253">
        <f t="shared" si="625"/>
        <v>3670.2453558837251</v>
      </c>
      <c r="AQ2479" s="253">
        <f t="shared" si="626"/>
        <v>5.0499325293203676E-6</v>
      </c>
      <c r="AR2479" s="253">
        <f t="shared" si="627"/>
        <v>0.99796058516392461</v>
      </c>
      <c r="AS2479" s="253">
        <f>IF(OR(AR2479&lt;$T$757,AR2479&gt;$T$758),AQ2479,"")</f>
        <v>5.0499325293203676E-6</v>
      </c>
      <c r="AT2479" s="253" t="str">
        <f t="shared" si="628"/>
        <v/>
      </c>
      <c r="AU2479" s="253" t="str">
        <f t="shared" si="629"/>
        <v/>
      </c>
      <c r="AV2479" s="253">
        <f t="shared" si="630"/>
        <v>0</v>
      </c>
      <c r="AW2479" s="253">
        <f t="shared" si="631"/>
        <v>5.0499325293203676E-6</v>
      </c>
      <c r="AX2479" s="253" t="str">
        <f t="shared" si="632"/>
        <v/>
      </c>
      <c r="AZ2479" s="259"/>
      <c r="BA2479" s="259">
        <f>BA2478+$BD$753</f>
        <v>11.02719999999983</v>
      </c>
      <c r="BB2479" s="274">
        <f t="shared" si="615"/>
        <v>0.13743696275979517</v>
      </c>
      <c r="BC2479" s="259">
        <f t="shared" si="616"/>
        <v>2.7685734425814124E-4</v>
      </c>
      <c r="BD2479" s="259" t="str">
        <f t="shared" si="613"/>
        <v/>
      </c>
      <c r="BE2479" s="254" t="str">
        <f t="shared" si="614"/>
        <v/>
      </c>
    </row>
    <row r="2480" spans="1:57" ht="20.100000000000001" customHeight="1" x14ac:dyDescent="0.25">
      <c r="A2480" s="247">
        <v>1719</v>
      </c>
      <c r="B2480" s="247">
        <f>$B$755+(A2480*$B$758)</f>
        <v>6913.2331623139489</v>
      </c>
      <c r="C2480" s="247">
        <f>_xlfn.NORM.DIST($B2480,$B$752,$B$753,0)</f>
        <v>2.6540632329346057E-6</v>
      </c>
      <c r="D2480" s="247">
        <f>_xlfn.NORM.DIST($B2480,$B$752,$B$753,1)</f>
        <v>0.99798625144081043</v>
      </c>
      <c r="E2480" s="247">
        <f>IF(OR(D2480&lt;$F$757,D2480&gt;$F$758),C2480,"")</f>
        <v>2.6540632329346057E-6</v>
      </c>
      <c r="F2480" s="247" t="str">
        <f>IF(AND(D2480&gt;$F$757,D2480&lt;$F$758),C2480,"")</f>
        <v/>
      </c>
      <c r="G2480" s="247" t="str">
        <f>IF(C2480=MAX($C$761:$C$2761),C2480,"")</f>
        <v/>
      </c>
      <c r="H2480" s="247">
        <f>_xlfn.NORM.DIST(B2480,$F$753,$F$754,0)</f>
        <v>0</v>
      </c>
      <c r="I2480" s="247">
        <f>IF(H2480=MAX($H$761:$H$2761),C2480,"")</f>
        <v>2.6540632329346057E-6</v>
      </c>
      <c r="J2480" s="247" t="str">
        <f>IF(I2480=MIN($I$761:$I$2761),I2480,"")</f>
        <v/>
      </c>
      <c r="K2480" s="247"/>
      <c r="L2480" s="247"/>
      <c r="M2480" s="247"/>
      <c r="N2480" s="247"/>
      <c r="O2480" s="247">
        <v>1719</v>
      </c>
      <c r="P2480" s="247">
        <f>$P$755+(O2480*$P$758)</f>
        <v>402.87228291685688</v>
      </c>
      <c r="Q2480" s="247">
        <f>_xlfn.NORM.DIST(P2480,P$752,P$753,0)</f>
        <v>4.5543361345084897E-5</v>
      </c>
      <c r="R2480" s="247">
        <f>_xlfn.NORM.DIST(P2480,P$752,P$753,1)</f>
        <v>0.99798625144081043</v>
      </c>
      <c r="S2480" s="253">
        <f>IF(OR(R2480&lt;$T$757,R2480&gt;$T$758),Q2480,"")</f>
        <v>4.5543361345084897E-5</v>
      </c>
      <c r="T2480" s="253" t="str">
        <f>IF(AND(R2480&gt;$T$757,R2480&lt;$T$758),Q2480,"")</f>
        <v/>
      </c>
      <c r="U2480" s="253" t="str">
        <f>IF(Q2480=MAX($Q$761:$Q$2761),Q2480,"")</f>
        <v/>
      </c>
      <c r="V2480" s="253">
        <f>_xlfn.NORM.DIST(P2480,$T$753,$T$754,0)</f>
        <v>4.7016559910465942E-104</v>
      </c>
      <c r="W2480" s="253" t="str">
        <f>IF(V2480=MAX($V$761:$V$2761),Q2480,"")</f>
        <v/>
      </c>
      <c r="X2480" s="253" t="str">
        <f t="shared" si="617"/>
        <v/>
      </c>
      <c r="AB2480" s="253">
        <v>1719</v>
      </c>
      <c r="AC2480" s="253">
        <f t="shared" si="633"/>
        <v>623.41712774799043</v>
      </c>
      <c r="AD2480" s="253">
        <f t="shared" si="618"/>
        <v>2.9431591048968947E-5</v>
      </c>
      <c r="AE2480" s="253">
        <f t="shared" si="619"/>
        <v>0.99798625144081043</v>
      </c>
      <c r="AF2480" s="253">
        <f>IF(OR(AE2480&lt;$T$757,AE2480&gt;$T$758),AD2480,"")</f>
        <v>2.9431591048968947E-5</v>
      </c>
      <c r="AG2480" s="253" t="str">
        <f t="shared" si="620"/>
        <v/>
      </c>
      <c r="AH2480" s="253" t="str">
        <f t="shared" si="621"/>
        <v/>
      </c>
      <c r="AI2480" s="253">
        <f t="shared" si="622"/>
        <v>3.3599276673447564E-8</v>
      </c>
      <c r="AJ2480" s="253" t="str">
        <f t="shared" si="623"/>
        <v/>
      </c>
      <c r="AK2480" s="253" t="str">
        <f t="shared" si="624"/>
        <v/>
      </c>
      <c r="AO2480" s="253">
        <v>1719</v>
      </c>
      <c r="AP2480" s="253">
        <f t="shared" si="625"/>
        <v>3675.3571182178248</v>
      </c>
      <c r="AQ2480" s="253">
        <f t="shared" si="626"/>
        <v>4.9922109244444582E-6</v>
      </c>
      <c r="AR2480" s="253">
        <f t="shared" si="627"/>
        <v>0.99798625144081043</v>
      </c>
      <c r="AS2480" s="253">
        <f>IF(OR(AR2480&lt;$T$757,AR2480&gt;$T$758),AQ2480,"")</f>
        <v>4.9922109244444582E-6</v>
      </c>
      <c r="AT2480" s="253" t="str">
        <f t="shared" si="628"/>
        <v/>
      </c>
      <c r="AU2480" s="253" t="str">
        <f t="shared" si="629"/>
        <v/>
      </c>
      <c r="AV2480" s="253">
        <f t="shared" si="630"/>
        <v>0</v>
      </c>
      <c r="AW2480" s="253">
        <f t="shared" si="631"/>
        <v>4.9922109244444582E-6</v>
      </c>
      <c r="AX2480" s="253" t="str">
        <f t="shared" si="632"/>
        <v/>
      </c>
      <c r="AZ2480" s="259"/>
      <c r="BA2480" s="259">
        <f>BA2479+$BD$753</f>
        <v>11.033599999999829</v>
      </c>
      <c r="BB2480" s="274">
        <f t="shared" si="615"/>
        <v>0.13716010541553703</v>
      </c>
      <c r="BC2480" s="259">
        <f t="shared" si="616"/>
        <v>2.7637329971474944E-4</v>
      </c>
      <c r="BD2480" s="259" t="str">
        <f t="shared" si="613"/>
        <v/>
      </c>
      <c r="BE2480" s="254" t="str">
        <f t="shared" si="614"/>
        <v/>
      </c>
    </row>
    <row r="2481" spans="1:57" ht="20.100000000000001" customHeight="1" x14ac:dyDescent="0.25">
      <c r="A2481" s="247">
        <v>1720</v>
      </c>
      <c r="B2481" s="247">
        <f>$B$755+(A2481*$B$758)</f>
        <v>6922.8482292990866</v>
      </c>
      <c r="C2481" s="247">
        <f>_xlfn.NORM.DIST($B2481,$B$752,$B$753,0)</f>
        <v>2.6236848504600027E-6</v>
      </c>
      <c r="D2481" s="247">
        <f>_xlfn.NORM.DIST($B2481,$B$752,$B$753,1)</f>
        <v>0.99801162414510569</v>
      </c>
      <c r="E2481" s="247">
        <f>IF(OR(D2481&lt;$F$757,D2481&gt;$F$758),C2481,"")</f>
        <v>2.6236848504600027E-6</v>
      </c>
      <c r="F2481" s="247" t="str">
        <f>IF(AND(D2481&gt;$F$757,D2481&lt;$F$758),C2481,"")</f>
        <v/>
      </c>
      <c r="G2481" s="247" t="str">
        <f>IF(C2481=MAX($C$761:$C$2761),C2481,"")</f>
        <v/>
      </c>
      <c r="H2481" s="247">
        <f>_xlfn.NORM.DIST(B2481,$F$753,$F$754,0)</f>
        <v>0</v>
      </c>
      <c r="I2481" s="247">
        <f>IF(H2481=MAX($H$761:$H$2761),C2481,"")</f>
        <v>2.6236848504600027E-6</v>
      </c>
      <c r="J2481" s="247" t="str">
        <f>IF(I2481=MIN($I$761:$I$2761),I2481,"")</f>
        <v/>
      </c>
      <c r="K2481" s="247"/>
      <c r="L2481" s="247"/>
      <c r="M2481" s="247"/>
      <c r="N2481" s="247"/>
      <c r="O2481" s="247">
        <v>1720</v>
      </c>
      <c r="P2481" s="247">
        <f>$P$755+(O2481*$P$758)</f>
        <v>403.43260598071902</v>
      </c>
      <c r="Q2481" s="247">
        <f>_xlfn.NORM.DIST(P2481,P$752,P$753,0)</f>
        <v>4.5022072465094557E-5</v>
      </c>
      <c r="R2481" s="247">
        <f>_xlfn.NORM.DIST(P2481,P$752,P$753,1)</f>
        <v>0.99801162414510569</v>
      </c>
      <c r="S2481" s="253">
        <f>IF(OR(R2481&lt;$T$757,R2481&gt;$T$758),Q2481,"")</f>
        <v>4.5022072465094557E-5</v>
      </c>
      <c r="T2481" s="253" t="str">
        <f>IF(AND(R2481&gt;$T$757,R2481&lt;$T$758),Q2481,"")</f>
        <v/>
      </c>
      <c r="U2481" s="253" t="str">
        <f>IF(Q2481=MAX($Q$761:$Q$2761),Q2481,"")</f>
        <v/>
      </c>
      <c r="V2481" s="253">
        <f>_xlfn.NORM.DIST(P2481,$T$753,$T$754,0)</f>
        <v>4.313428435743816E-104</v>
      </c>
      <c r="W2481" s="253" t="str">
        <f>IF(V2481=MAX($V$761:$V$2761),Q2481,"")</f>
        <v/>
      </c>
      <c r="X2481" s="253" t="str">
        <f t="shared" si="617"/>
        <v/>
      </c>
      <c r="AB2481" s="253">
        <v>1720</v>
      </c>
      <c r="AC2481" s="253">
        <f t="shared" si="633"/>
        <v>624.28418912177062</v>
      </c>
      <c r="AD2481" s="253">
        <f t="shared" si="618"/>
        <v>2.9094717338265028E-5</v>
      </c>
      <c r="AE2481" s="253">
        <f t="shared" si="619"/>
        <v>0.99801162414510569</v>
      </c>
      <c r="AF2481" s="253">
        <f>IF(OR(AE2481&lt;$T$757,AE2481&gt;$T$758),AD2481,"")</f>
        <v>2.9094717338265028E-5</v>
      </c>
      <c r="AG2481" s="253" t="str">
        <f t="shared" si="620"/>
        <v/>
      </c>
      <c r="AH2481" s="253" t="str">
        <f t="shared" si="621"/>
        <v/>
      </c>
      <c r="AI2481" s="253">
        <f t="shared" si="622"/>
        <v>3.2977018950158835E-8</v>
      </c>
      <c r="AJ2481" s="253" t="str">
        <f t="shared" si="623"/>
        <v/>
      </c>
      <c r="AK2481" s="253" t="str">
        <f t="shared" si="624"/>
        <v/>
      </c>
      <c r="AO2481" s="253">
        <v>1720</v>
      </c>
      <c r="AP2481" s="253">
        <f t="shared" si="625"/>
        <v>3680.4688805519245</v>
      </c>
      <c r="AQ2481" s="253">
        <f t="shared" si="626"/>
        <v>4.9350701257721624E-6</v>
      </c>
      <c r="AR2481" s="253">
        <f t="shared" si="627"/>
        <v>0.99801162414510569</v>
      </c>
      <c r="AS2481" s="253">
        <f>IF(OR(AR2481&lt;$T$757,AR2481&gt;$T$758),AQ2481,"")</f>
        <v>4.9350701257721624E-6</v>
      </c>
      <c r="AT2481" s="253" t="str">
        <f t="shared" si="628"/>
        <v/>
      </c>
      <c r="AU2481" s="253" t="str">
        <f t="shared" si="629"/>
        <v/>
      </c>
      <c r="AV2481" s="253">
        <f t="shared" si="630"/>
        <v>0</v>
      </c>
      <c r="AW2481" s="253">
        <f t="shared" si="631"/>
        <v>4.9350701257721624E-6</v>
      </c>
      <c r="AX2481" s="253" t="str">
        <f t="shared" si="632"/>
        <v/>
      </c>
      <c r="AZ2481" s="259"/>
      <c r="BA2481" s="259">
        <f>BA2480+$BD$753</f>
        <v>11.039999999999829</v>
      </c>
      <c r="BB2481" s="274">
        <f t="shared" si="615"/>
        <v>0.13688373211582228</v>
      </c>
      <c r="BC2481" s="259">
        <f t="shared" si="616"/>
        <v>2.758898695258416E-4</v>
      </c>
      <c r="BD2481" s="259" t="str">
        <f t="shared" si="613"/>
        <v/>
      </c>
      <c r="BE2481" s="254" t="str">
        <f t="shared" si="614"/>
        <v/>
      </c>
    </row>
    <row r="2482" spans="1:57" ht="20.100000000000001" customHeight="1" x14ac:dyDescent="0.25">
      <c r="A2482" s="247">
        <v>1721</v>
      </c>
      <c r="B2482" s="247">
        <f>$B$755+(A2482*$B$758)</f>
        <v>6932.4632962842243</v>
      </c>
      <c r="C2482" s="247">
        <f>_xlfn.NORM.DIST($B2482,$B$752,$B$753,0)</f>
        <v>2.5936126805268671E-6</v>
      </c>
      <c r="D2482" s="247">
        <f>_xlfn.NORM.DIST($B2482,$B$752,$B$753,1)</f>
        <v>0.99803670623339702</v>
      </c>
      <c r="E2482" s="247">
        <f>IF(OR(D2482&lt;$F$757,D2482&gt;$F$758),C2482,"")</f>
        <v>2.5936126805268671E-6</v>
      </c>
      <c r="F2482" s="247" t="str">
        <f>IF(AND(D2482&gt;$F$757,D2482&lt;$F$758),C2482,"")</f>
        <v/>
      </c>
      <c r="G2482" s="247" t="str">
        <f>IF(C2482=MAX($C$761:$C$2761),C2482,"")</f>
        <v/>
      </c>
      <c r="H2482" s="247">
        <f>_xlfn.NORM.DIST(B2482,$F$753,$F$754,0)</f>
        <v>0</v>
      </c>
      <c r="I2482" s="247">
        <f>IF(H2482=MAX($H$761:$H$2761),C2482,"")</f>
        <v>2.5936126805268671E-6</v>
      </c>
      <c r="J2482" s="247" t="str">
        <f>IF(I2482=MIN($I$761:$I$2761),I2482,"")</f>
        <v/>
      </c>
      <c r="K2482" s="247"/>
      <c r="L2482" s="247"/>
      <c r="M2482" s="247"/>
      <c r="N2482" s="247"/>
      <c r="O2482" s="247">
        <v>1721</v>
      </c>
      <c r="P2482" s="247">
        <f>$P$755+(O2482*$P$758)</f>
        <v>403.99292904458116</v>
      </c>
      <c r="Q2482" s="247">
        <f>_xlfn.NORM.DIST(P2482,P$752,P$753,0)</f>
        <v>4.4506038150350152E-5</v>
      </c>
      <c r="R2482" s="247">
        <f>_xlfn.NORM.DIST(P2482,P$752,P$753,1)</f>
        <v>0.99803670623339702</v>
      </c>
      <c r="S2482" s="253">
        <f>IF(OR(R2482&lt;$T$757,R2482&gt;$T$758),Q2482,"")</f>
        <v>4.4506038150350152E-5</v>
      </c>
      <c r="T2482" s="253" t="str">
        <f>IF(AND(R2482&gt;$T$757,R2482&lt;$T$758),Q2482,"")</f>
        <v/>
      </c>
      <c r="U2482" s="253" t="str">
        <f>IF(Q2482=MAX($Q$761:$Q$2761),Q2482,"")</f>
        <v/>
      </c>
      <c r="V2482" s="253">
        <f>_xlfn.NORM.DIST(P2482,$T$753,$T$754,0)</f>
        <v>3.9571944900812656E-104</v>
      </c>
      <c r="W2482" s="253" t="str">
        <f>IF(V2482=MAX($V$761:$V$2761),Q2482,"")</f>
        <v/>
      </c>
      <c r="X2482" s="253" t="str">
        <f t="shared" si="617"/>
        <v/>
      </c>
      <c r="AB2482" s="253">
        <v>1721</v>
      </c>
      <c r="AC2482" s="253">
        <f t="shared" si="633"/>
        <v>625.15125049555081</v>
      </c>
      <c r="AD2482" s="253">
        <f t="shared" si="618"/>
        <v>2.8761239297333594E-5</v>
      </c>
      <c r="AE2482" s="253">
        <f t="shared" si="619"/>
        <v>0.99803670623339702</v>
      </c>
      <c r="AF2482" s="253">
        <f>IF(OR(AE2482&lt;$T$757,AE2482&gt;$T$758),AD2482,"")</f>
        <v>2.8761239297333594E-5</v>
      </c>
      <c r="AG2482" s="253" t="str">
        <f t="shared" si="620"/>
        <v/>
      </c>
      <c r="AH2482" s="253" t="str">
        <f t="shared" si="621"/>
        <v/>
      </c>
      <c r="AI2482" s="253">
        <f t="shared" si="622"/>
        <v>3.2365767567170941E-8</v>
      </c>
      <c r="AJ2482" s="253" t="str">
        <f t="shared" si="623"/>
        <v/>
      </c>
      <c r="AK2482" s="253" t="str">
        <f t="shared" si="624"/>
        <v/>
      </c>
      <c r="AO2482" s="253">
        <v>1721</v>
      </c>
      <c r="AP2482" s="253">
        <f t="shared" si="625"/>
        <v>3685.580642886026</v>
      </c>
      <c r="AQ2482" s="253">
        <f t="shared" si="626"/>
        <v>4.878505303427668E-6</v>
      </c>
      <c r="AR2482" s="253">
        <f t="shared" si="627"/>
        <v>0.99803670623339702</v>
      </c>
      <c r="AS2482" s="253">
        <f>IF(OR(AR2482&lt;$T$757,AR2482&gt;$T$758),AQ2482,"")</f>
        <v>4.878505303427668E-6</v>
      </c>
      <c r="AT2482" s="253" t="str">
        <f t="shared" si="628"/>
        <v/>
      </c>
      <c r="AU2482" s="253" t="str">
        <f t="shared" si="629"/>
        <v/>
      </c>
      <c r="AV2482" s="253">
        <f t="shared" si="630"/>
        <v>0</v>
      </c>
      <c r="AW2482" s="253">
        <f t="shared" si="631"/>
        <v>4.878505303427668E-6</v>
      </c>
      <c r="AX2482" s="253" t="str">
        <f t="shared" si="632"/>
        <v/>
      </c>
      <c r="AZ2482" s="259"/>
      <c r="BA2482" s="259">
        <f>BA2481+$BD$753</f>
        <v>11.046399999999828</v>
      </c>
      <c r="BB2482" s="274">
        <f t="shared" si="615"/>
        <v>0.13660784224629643</v>
      </c>
      <c r="BC2482" s="259">
        <f t="shared" si="616"/>
        <v>2.7540705369796803E-4</v>
      </c>
      <c r="BD2482" s="259" t="str">
        <f t="shared" si="613"/>
        <v/>
      </c>
      <c r="BE2482" s="254" t="str">
        <f t="shared" si="614"/>
        <v/>
      </c>
    </row>
    <row r="2483" spans="1:57" ht="20.100000000000001" customHeight="1" x14ac:dyDescent="0.25">
      <c r="A2483" s="247">
        <v>1722</v>
      </c>
      <c r="B2483" s="247">
        <f>$B$755+(A2483*$B$758)</f>
        <v>6942.0783632693619</v>
      </c>
      <c r="C2483" s="247">
        <f>_xlfn.NORM.DIST($B2483,$B$752,$B$753,0)</f>
        <v>2.5638441701729652E-6</v>
      </c>
      <c r="D2483" s="247">
        <f>_xlfn.NORM.DIST($B2483,$B$752,$B$753,1)</f>
        <v>0.99806150063765331</v>
      </c>
      <c r="E2483" s="247">
        <f>IF(OR(D2483&lt;$F$757,D2483&gt;$F$758),C2483,"")</f>
        <v>2.5638441701729652E-6</v>
      </c>
      <c r="F2483" s="247" t="str">
        <f>IF(AND(D2483&gt;$F$757,D2483&lt;$F$758),C2483,"")</f>
        <v/>
      </c>
      <c r="G2483" s="247" t="str">
        <f>IF(C2483=MAX($C$761:$C$2761),C2483,"")</f>
        <v/>
      </c>
      <c r="H2483" s="247">
        <f>_xlfn.NORM.DIST(B2483,$F$753,$F$754,0)</f>
        <v>0</v>
      </c>
      <c r="I2483" s="247">
        <f>IF(H2483=MAX($H$761:$H$2761),C2483,"")</f>
        <v>2.5638441701729652E-6</v>
      </c>
      <c r="J2483" s="247" t="str">
        <f>IF(I2483=MIN($I$761:$I$2761),I2483,"")</f>
        <v/>
      </c>
      <c r="K2483" s="247"/>
      <c r="L2483" s="247"/>
      <c r="M2483" s="247"/>
      <c r="N2483" s="247"/>
      <c r="O2483" s="247">
        <v>1722</v>
      </c>
      <c r="P2483" s="247">
        <f>$P$755+(O2483*$P$758)</f>
        <v>404.55325210844319</v>
      </c>
      <c r="Q2483" s="247">
        <f>_xlfn.NORM.DIST(P2483,P$752,P$753,0)</f>
        <v>4.3995214592369788E-5</v>
      </c>
      <c r="R2483" s="247">
        <f>_xlfn.NORM.DIST(P2483,P$752,P$753,1)</f>
        <v>0.99806150063765331</v>
      </c>
      <c r="S2483" s="253">
        <f>IF(OR(R2483&lt;$T$757,R2483&gt;$T$758),Q2483,"")</f>
        <v>4.3995214592369788E-5</v>
      </c>
      <c r="T2483" s="253" t="str">
        <f>IF(AND(R2483&gt;$T$757,R2483&lt;$T$758),Q2483,"")</f>
        <v/>
      </c>
      <c r="U2483" s="253" t="str">
        <f>IF(Q2483=MAX($Q$761:$Q$2761),Q2483,"")</f>
        <v/>
      </c>
      <c r="V2483" s="253">
        <f>_xlfn.NORM.DIST(P2483,$T$753,$T$754,0)</f>
        <v>3.6303228203258663E-104</v>
      </c>
      <c r="W2483" s="253" t="str">
        <f>IF(V2483=MAX($V$761:$V$2761),Q2483,"")</f>
        <v/>
      </c>
      <c r="X2483" s="253" t="str">
        <f t="shared" si="617"/>
        <v/>
      </c>
      <c r="AB2483" s="253">
        <v>1722</v>
      </c>
      <c r="AC2483" s="253">
        <f t="shared" si="633"/>
        <v>626.01831186933123</v>
      </c>
      <c r="AD2483" s="253">
        <f t="shared" si="618"/>
        <v>2.8431128615718647E-5</v>
      </c>
      <c r="AE2483" s="253">
        <f t="shared" si="619"/>
        <v>0.99806150063765342</v>
      </c>
      <c r="AF2483" s="253">
        <f>IF(OR(AE2483&lt;$T$757,AE2483&gt;$T$758),AD2483,"")</f>
        <v>2.8431128615718647E-5</v>
      </c>
      <c r="AG2483" s="253" t="str">
        <f t="shared" si="620"/>
        <v/>
      </c>
      <c r="AH2483" s="253" t="str">
        <f t="shared" si="621"/>
        <v/>
      </c>
      <c r="AI2483" s="253">
        <f t="shared" si="622"/>
        <v>3.1765337893120875E-8</v>
      </c>
      <c r="AJ2483" s="253" t="str">
        <f t="shared" si="623"/>
        <v/>
      </c>
      <c r="AK2483" s="253" t="str">
        <f t="shared" si="624"/>
        <v/>
      </c>
      <c r="AO2483" s="253">
        <v>1722</v>
      </c>
      <c r="AP2483" s="253">
        <f t="shared" si="625"/>
        <v>3690.6924052201257</v>
      </c>
      <c r="AQ2483" s="253">
        <f t="shared" si="626"/>
        <v>4.8225116553679516E-6</v>
      </c>
      <c r="AR2483" s="253">
        <f t="shared" si="627"/>
        <v>0.99806150063765331</v>
      </c>
      <c r="AS2483" s="253">
        <f>IF(OR(AR2483&lt;$T$757,AR2483&gt;$T$758),AQ2483,"")</f>
        <v>4.8225116553679516E-6</v>
      </c>
      <c r="AT2483" s="253" t="str">
        <f t="shared" si="628"/>
        <v/>
      </c>
      <c r="AU2483" s="253" t="str">
        <f t="shared" si="629"/>
        <v/>
      </c>
      <c r="AV2483" s="253">
        <f t="shared" si="630"/>
        <v>0</v>
      </c>
      <c r="AW2483" s="253">
        <f t="shared" si="631"/>
        <v>4.8225116553679516E-6</v>
      </c>
      <c r="AX2483" s="253" t="str">
        <f t="shared" si="632"/>
        <v/>
      </c>
      <c r="AZ2483" s="259"/>
      <c r="BA2483" s="259">
        <f>BA2482+$BD$753</f>
        <v>11.052799999999827</v>
      </c>
      <c r="BB2483" s="274">
        <f t="shared" si="615"/>
        <v>0.13633243519259847</v>
      </c>
      <c r="BC2483" s="259">
        <f t="shared" si="616"/>
        <v>2.7492485223271079E-4</v>
      </c>
      <c r="BD2483" s="259" t="str">
        <f t="shared" si="613"/>
        <v/>
      </c>
      <c r="BE2483" s="254" t="str">
        <f t="shared" si="614"/>
        <v/>
      </c>
    </row>
    <row r="2484" spans="1:57" ht="20.100000000000001" customHeight="1" x14ac:dyDescent="0.25">
      <c r="A2484" s="247">
        <v>1723</v>
      </c>
      <c r="B2484" s="247">
        <f>$B$755+(A2484*$B$758)</f>
        <v>6951.6934302544996</v>
      </c>
      <c r="C2484" s="247">
        <f>_xlfn.NORM.DIST($B2484,$B$752,$B$753,0)</f>
        <v>2.5343767812259208E-6</v>
      </c>
      <c r="D2484" s="247">
        <f>_xlfn.NORM.DIST($B2484,$B$752,$B$753,1)</f>
        <v>0.99808601026536758</v>
      </c>
      <c r="E2484" s="247">
        <f>IF(OR(D2484&lt;$F$757,D2484&gt;$F$758),C2484,"")</f>
        <v>2.5343767812259208E-6</v>
      </c>
      <c r="F2484" s="247" t="str">
        <f>IF(AND(D2484&gt;$F$757,D2484&lt;$F$758),C2484,"")</f>
        <v/>
      </c>
      <c r="G2484" s="247" t="str">
        <f>IF(C2484=MAX($C$761:$C$2761),C2484,"")</f>
        <v/>
      </c>
      <c r="H2484" s="247">
        <f>_xlfn.NORM.DIST(B2484,$F$753,$F$754,0)</f>
        <v>0</v>
      </c>
      <c r="I2484" s="247">
        <f>IF(H2484=MAX($H$761:$H$2761),C2484,"")</f>
        <v>2.5343767812259208E-6</v>
      </c>
      <c r="J2484" s="247" t="str">
        <f>IF(I2484=MIN($I$761:$I$2761),I2484,"")</f>
        <v/>
      </c>
      <c r="K2484" s="247"/>
      <c r="L2484" s="247"/>
      <c r="M2484" s="247"/>
      <c r="N2484" s="247"/>
      <c r="O2484" s="247">
        <v>1723</v>
      </c>
      <c r="P2484" s="247">
        <f>$P$755+(O2484*$P$758)</f>
        <v>405.11357517230533</v>
      </c>
      <c r="Q2484" s="247">
        <f>_xlfn.NORM.DIST(P2484,P$752,P$753,0)</f>
        <v>4.3489558236463189E-5</v>
      </c>
      <c r="R2484" s="247">
        <f>_xlfn.NORM.DIST(P2484,P$752,P$753,1)</f>
        <v>0.99808601026536758</v>
      </c>
      <c r="S2484" s="253">
        <f>IF(OR(R2484&lt;$T$757,R2484&gt;$T$758),Q2484,"")</f>
        <v>4.3489558236463189E-5</v>
      </c>
      <c r="T2484" s="253" t="str">
        <f>IF(AND(R2484&gt;$T$757,R2484&lt;$T$758),Q2484,"")</f>
        <v/>
      </c>
      <c r="U2484" s="253" t="str">
        <f>IF(Q2484=MAX($Q$761:$Q$2761),Q2484,"")</f>
        <v/>
      </c>
      <c r="V2484" s="253">
        <f>_xlfn.NORM.DIST(P2484,$T$753,$T$754,0)</f>
        <v>3.3303980753529309E-104</v>
      </c>
      <c r="W2484" s="253" t="str">
        <f>IF(V2484=MAX($V$761:$V$2761),Q2484,"")</f>
        <v/>
      </c>
      <c r="X2484" s="253" t="str">
        <f t="shared" si="617"/>
        <v/>
      </c>
      <c r="AB2484" s="253">
        <v>1723</v>
      </c>
      <c r="AC2484" s="253">
        <f t="shared" si="633"/>
        <v>626.88537324311142</v>
      </c>
      <c r="AD2484" s="253">
        <f t="shared" si="618"/>
        <v>2.8104357146972851E-5</v>
      </c>
      <c r="AE2484" s="253">
        <f t="shared" si="619"/>
        <v>0.99808601026536758</v>
      </c>
      <c r="AF2484" s="253">
        <f>IF(OR(AE2484&lt;$T$757,AE2484&gt;$T$758),AD2484,"")</f>
        <v>2.8104357146972851E-5</v>
      </c>
      <c r="AG2484" s="253" t="str">
        <f t="shared" si="620"/>
        <v/>
      </c>
      <c r="AH2484" s="253" t="str">
        <f t="shared" si="621"/>
        <v/>
      </c>
      <c r="AI2484" s="253">
        <f t="shared" si="622"/>
        <v>3.1175548205743961E-8</v>
      </c>
      <c r="AJ2484" s="253" t="str">
        <f t="shared" si="623"/>
        <v/>
      </c>
      <c r="AK2484" s="253" t="str">
        <f t="shared" si="624"/>
        <v/>
      </c>
      <c r="AO2484" s="253">
        <v>1723</v>
      </c>
      <c r="AP2484" s="253">
        <f t="shared" si="625"/>
        <v>3695.8041675542254</v>
      </c>
      <c r="AQ2484" s="253">
        <f t="shared" si="626"/>
        <v>4.7670844073691797E-6</v>
      </c>
      <c r="AR2484" s="253">
        <f t="shared" si="627"/>
        <v>0.99808601026536758</v>
      </c>
      <c r="AS2484" s="253">
        <f>IF(OR(AR2484&lt;$T$757,AR2484&gt;$T$758),AQ2484,"")</f>
        <v>4.7670844073691797E-6</v>
      </c>
      <c r="AT2484" s="253" t="str">
        <f t="shared" si="628"/>
        <v/>
      </c>
      <c r="AU2484" s="253" t="str">
        <f t="shared" si="629"/>
        <v/>
      </c>
      <c r="AV2484" s="253">
        <f t="shared" si="630"/>
        <v>0</v>
      </c>
      <c r="AW2484" s="253">
        <f t="shared" si="631"/>
        <v>4.7670844073691797E-6</v>
      </c>
      <c r="AX2484" s="253" t="str">
        <f t="shared" si="632"/>
        <v/>
      </c>
      <c r="AZ2484" s="259"/>
      <c r="BA2484" s="259">
        <f>BA2483+$BD$753</f>
        <v>11.059199999999827</v>
      </c>
      <c r="BB2484" s="274">
        <f t="shared" si="615"/>
        <v>0.13605751034036576</v>
      </c>
      <c r="BC2484" s="259">
        <f t="shared" si="616"/>
        <v>2.7444326512940376E-4</v>
      </c>
      <c r="BD2484" s="259" t="str">
        <f t="shared" ref="BD2484:BD2547" si="634">IF(BB2484&lt;(1-$AZ$760),BC2484,"")</f>
        <v/>
      </c>
      <c r="BE2484" s="254" t="str">
        <f t="shared" ref="BE2484:BE2547" si="635">IF(BB2484&lt;(1-$AZ$766),BC2484,"")</f>
        <v/>
      </c>
    </row>
    <row r="2485" spans="1:57" ht="20.100000000000001" customHeight="1" x14ac:dyDescent="0.25">
      <c r="A2485" s="248">
        <v>1724</v>
      </c>
      <c r="B2485" s="247">
        <f>$B$755+(A2485*$B$758)</f>
        <v>6961.3084972396373</v>
      </c>
      <c r="C2485" s="247">
        <f>_xlfn.NORM.DIST($B2485,$B$752,$B$753,0)</f>
        <v>2.5052079902949747E-6</v>
      </c>
      <c r="D2485" s="247">
        <f>_xlfn.NORM.DIST($B2485,$B$752,$B$753,1)</f>
        <v>0.99811023799969922</v>
      </c>
      <c r="E2485" s="247">
        <f>IF(OR(D2485&lt;$F$757,D2485&gt;$F$758),C2485,"")</f>
        <v>2.5052079902949747E-6</v>
      </c>
      <c r="F2485" s="247" t="str">
        <f>IF(AND(D2485&gt;$F$757,D2485&lt;$F$758),C2485,"")</f>
        <v/>
      </c>
      <c r="G2485" s="247" t="str">
        <f>IF(C2485=MAX($C$761:$C$2761),C2485,"")</f>
        <v/>
      </c>
      <c r="H2485" s="247">
        <f>_xlfn.NORM.DIST(B2485,$F$753,$F$754,0)</f>
        <v>0</v>
      </c>
      <c r="I2485" s="247">
        <f>IF(H2485=MAX($H$761:$H$2761),C2485,"")</f>
        <v>2.5052079902949747E-6</v>
      </c>
      <c r="J2485" s="247" t="str">
        <f>IF(I2485=MIN($I$761:$I$2761),I2485,"")</f>
        <v/>
      </c>
      <c r="K2485" s="247"/>
      <c r="L2485" s="247"/>
      <c r="M2485" s="247"/>
      <c r="N2485" s="247"/>
      <c r="O2485" s="248">
        <v>1724</v>
      </c>
      <c r="P2485" s="247">
        <f>$P$755+(O2485*$P$758)</f>
        <v>405.67389823616747</v>
      </c>
      <c r="Q2485" s="247">
        <f>_xlfn.NORM.DIST(P2485,P$752,P$753,0)</f>
        <v>4.2989025781590761E-5</v>
      </c>
      <c r="R2485" s="247">
        <f>_xlfn.NORM.DIST(P2485,P$752,P$753,1)</f>
        <v>0.99811023799969922</v>
      </c>
      <c r="S2485" s="253">
        <f>IF(OR(R2485&lt;$T$757,R2485&gt;$T$758),Q2485,"")</f>
        <v>4.2989025781590761E-5</v>
      </c>
      <c r="T2485" s="253" t="str">
        <f>IF(AND(R2485&gt;$T$757,R2485&lt;$T$758),Q2485,"")</f>
        <v/>
      </c>
      <c r="U2485" s="253" t="str">
        <f>IF(Q2485=MAX($Q$761:$Q$2761),Q2485,"")</f>
        <v/>
      </c>
      <c r="V2485" s="253">
        <f>_xlfn.NORM.DIST(P2485,$T$753,$T$754,0)</f>
        <v>3.0552031942761591E-104</v>
      </c>
      <c r="W2485" s="253" t="str">
        <f>IF(V2485=MAX($V$761:$V$2761),Q2485,"")</f>
        <v/>
      </c>
      <c r="X2485" s="253" t="str">
        <f t="shared" si="617"/>
        <v/>
      </c>
      <c r="AB2485" s="259">
        <v>1724</v>
      </c>
      <c r="AC2485" s="253">
        <f t="shared" si="633"/>
        <v>627.75243461689161</v>
      </c>
      <c r="AD2485" s="253">
        <f t="shared" si="618"/>
        <v>2.7780896908565774E-5</v>
      </c>
      <c r="AE2485" s="253">
        <f t="shared" si="619"/>
        <v>0.99811023799969922</v>
      </c>
      <c r="AF2485" s="253">
        <f>IF(OR(AE2485&lt;$T$757,AE2485&gt;$T$758),AD2485,"")</f>
        <v>2.7780896908565774E-5</v>
      </c>
      <c r="AG2485" s="253" t="str">
        <f t="shared" si="620"/>
        <v/>
      </c>
      <c r="AH2485" s="253" t="str">
        <f t="shared" si="621"/>
        <v/>
      </c>
      <c r="AI2485" s="253">
        <f t="shared" si="622"/>
        <v>3.0596219649426426E-8</v>
      </c>
      <c r="AJ2485" s="253" t="str">
        <f t="shared" si="623"/>
        <v/>
      </c>
      <c r="AK2485" s="253" t="str">
        <f t="shared" si="624"/>
        <v/>
      </c>
      <c r="AO2485" s="259">
        <v>1724</v>
      </c>
      <c r="AP2485" s="253">
        <f t="shared" si="625"/>
        <v>3700.9159298883251</v>
      </c>
      <c r="AQ2485" s="253">
        <f t="shared" si="626"/>
        <v>4.7122188130113264E-6</v>
      </c>
      <c r="AR2485" s="253">
        <f t="shared" si="627"/>
        <v>0.99811023799969922</v>
      </c>
      <c r="AS2485" s="253">
        <f>IF(OR(AR2485&lt;$T$757,AR2485&gt;$T$758),AQ2485,"")</f>
        <v>4.7122188130113264E-6</v>
      </c>
      <c r="AT2485" s="253" t="str">
        <f t="shared" si="628"/>
        <v/>
      </c>
      <c r="AU2485" s="253" t="str">
        <f t="shared" si="629"/>
        <v/>
      </c>
      <c r="AV2485" s="253">
        <f t="shared" si="630"/>
        <v>0</v>
      </c>
      <c r="AW2485" s="253">
        <f t="shared" si="631"/>
        <v>4.7122188130113264E-6</v>
      </c>
      <c r="AX2485" s="253" t="str">
        <f t="shared" si="632"/>
        <v/>
      </c>
      <c r="AZ2485" s="259"/>
      <c r="BA2485" s="259">
        <f>BA2484+$BD$753</f>
        <v>11.065599999999826</v>
      </c>
      <c r="BB2485" s="274">
        <f t="shared" ref="BB2485:BB2548" si="636">_xlfn.CHISQ.DIST.RT(BA2485,7)</f>
        <v>0.13578306707523635</v>
      </c>
      <c r="BC2485" s="259">
        <f t="shared" ref="BC2485:BC2548" si="637">BB2485-BB2486</f>
        <v>2.739622923831897E-4</v>
      </c>
      <c r="BD2485" s="259" t="str">
        <f t="shared" si="634"/>
        <v/>
      </c>
      <c r="BE2485" s="254" t="str">
        <f t="shared" si="635"/>
        <v/>
      </c>
    </row>
    <row r="2486" spans="1:57" ht="20.100000000000001" customHeight="1" x14ac:dyDescent="0.25">
      <c r="A2486" s="247">
        <v>1725</v>
      </c>
      <c r="B2486" s="247">
        <f>$B$755+(A2486*$B$758)</f>
        <v>6970.923564224775</v>
      </c>
      <c r="C2486" s="247">
        <f>_xlfn.NORM.DIST($B2486,$B$752,$B$753,0)</f>
        <v>2.4763352887616537E-6</v>
      </c>
      <c r="D2486" s="247">
        <f>_xlfn.NORM.DIST($B2486,$B$752,$B$753,1)</f>
        <v>0.99813418669961596</v>
      </c>
      <c r="E2486" s="247">
        <f>IF(OR(D2486&lt;$F$757,D2486&gt;$F$758),C2486,"")</f>
        <v>2.4763352887616537E-6</v>
      </c>
      <c r="F2486" s="247" t="str">
        <f>IF(AND(D2486&gt;$F$757,D2486&lt;$F$758),C2486,"")</f>
        <v/>
      </c>
      <c r="G2486" s="247" t="str">
        <f>IF(C2486=MAX($C$761:$C$2761),C2486,"")</f>
        <v/>
      </c>
      <c r="H2486" s="247">
        <f>_xlfn.NORM.DIST(B2486,$F$753,$F$754,0)</f>
        <v>0</v>
      </c>
      <c r="I2486" s="247">
        <f>IF(H2486=MAX($H$761:$H$2761),C2486,"")</f>
        <v>2.4763352887616537E-6</v>
      </c>
      <c r="J2486" s="247" t="str">
        <f>IF(I2486=MIN($I$761:$I$2761),I2486,"")</f>
        <v/>
      </c>
      <c r="K2486" s="247"/>
      <c r="L2486" s="247"/>
      <c r="M2486" s="247"/>
      <c r="N2486" s="247"/>
      <c r="O2486" s="247">
        <v>1725</v>
      </c>
      <c r="P2486" s="247">
        <f>$P$755+(O2486*$P$758)</f>
        <v>406.2342213000295</v>
      </c>
      <c r="Q2486" s="247">
        <f>_xlfn.NORM.DIST(P2486,P$752,P$753,0)</f>
        <v>4.2493574180203486E-5</v>
      </c>
      <c r="R2486" s="247">
        <f>_xlfn.NORM.DIST(P2486,P$752,P$753,1)</f>
        <v>0.99813418669961596</v>
      </c>
      <c r="S2486" s="253">
        <f>IF(OR(R2486&lt;$T$757,R2486&gt;$T$758),Q2486,"")</f>
        <v>4.2493574180203486E-5</v>
      </c>
      <c r="T2486" s="253" t="str">
        <f>IF(AND(R2486&gt;$T$757,R2486&lt;$T$758),Q2486,"")</f>
        <v/>
      </c>
      <c r="U2486" s="253" t="str">
        <f>IF(Q2486=MAX($Q$761:$Q$2761),Q2486,"")</f>
        <v/>
      </c>
      <c r="V2486" s="253">
        <f>_xlfn.NORM.DIST(P2486,$T$753,$T$754,0)</f>
        <v>2.8027031604192159E-104</v>
      </c>
      <c r="W2486" s="253" t="str">
        <f>IF(V2486=MAX($V$761:$V$2761),Q2486,"")</f>
        <v/>
      </c>
      <c r="X2486" s="253" t="str">
        <f t="shared" si="617"/>
        <v/>
      </c>
      <c r="AB2486" s="253">
        <v>1725</v>
      </c>
      <c r="AC2486" s="253">
        <f t="shared" si="633"/>
        <v>628.61949599067179</v>
      </c>
      <c r="AD2486" s="253">
        <f t="shared" si="618"/>
        <v>2.7460720081780863E-5</v>
      </c>
      <c r="AE2486" s="253">
        <f t="shared" si="619"/>
        <v>0.99813418669961596</v>
      </c>
      <c r="AF2486" s="253">
        <f>IF(OR(AE2486&lt;$T$757,AE2486&gt;$T$758),AD2486,"")</f>
        <v>2.7460720081780863E-5</v>
      </c>
      <c r="AG2486" s="253" t="str">
        <f t="shared" si="620"/>
        <v/>
      </c>
      <c r="AH2486" s="253" t="str">
        <f t="shared" si="621"/>
        <v/>
      </c>
      <c r="AI2486" s="253">
        <f t="shared" si="622"/>
        <v>3.0027176193321385E-8</v>
      </c>
      <c r="AJ2486" s="253" t="str">
        <f t="shared" si="623"/>
        <v/>
      </c>
      <c r="AK2486" s="253" t="str">
        <f t="shared" si="624"/>
        <v/>
      </c>
      <c r="AO2486" s="253">
        <v>1725</v>
      </c>
      <c r="AP2486" s="253">
        <f t="shared" si="625"/>
        <v>3706.0276922224248</v>
      </c>
      <c r="AQ2486" s="253">
        <f t="shared" si="626"/>
        <v>4.6579101536605483E-6</v>
      </c>
      <c r="AR2486" s="253">
        <f t="shared" si="627"/>
        <v>0.99813418669961596</v>
      </c>
      <c r="AS2486" s="253">
        <f>IF(OR(AR2486&lt;$T$757,AR2486&gt;$T$758),AQ2486,"")</f>
        <v>4.6579101536605483E-6</v>
      </c>
      <c r="AT2486" s="253" t="str">
        <f t="shared" si="628"/>
        <v/>
      </c>
      <c r="AU2486" s="253" t="str">
        <f t="shared" si="629"/>
        <v/>
      </c>
      <c r="AV2486" s="253">
        <f t="shared" si="630"/>
        <v>0</v>
      </c>
      <c r="AW2486" s="253">
        <f t="shared" si="631"/>
        <v>4.6579101536605483E-6</v>
      </c>
      <c r="AX2486" s="253" t="str">
        <f t="shared" si="632"/>
        <v/>
      </c>
      <c r="AZ2486" s="259"/>
      <c r="BA2486" s="259">
        <f>BA2485+$BD$753</f>
        <v>11.071999999999825</v>
      </c>
      <c r="BB2486" s="274">
        <f t="shared" si="636"/>
        <v>0.13550910478285316</v>
      </c>
      <c r="BC2486" s="259">
        <f t="shared" si="637"/>
        <v>2.7348193398649134E-4</v>
      </c>
      <c r="BD2486" s="259" t="str">
        <f t="shared" si="634"/>
        <v/>
      </c>
      <c r="BE2486" s="254" t="str">
        <f t="shared" si="635"/>
        <v/>
      </c>
    </row>
    <row r="2487" spans="1:57" ht="20.100000000000001" customHeight="1" x14ac:dyDescent="0.25">
      <c r="A2487" s="247">
        <v>1726</v>
      </c>
      <c r="B2487" s="247">
        <f>$B$755+(A2487*$B$758)</f>
        <v>6980.5386312099126</v>
      </c>
      <c r="C2487" s="247">
        <f>_xlfn.NORM.DIST($B2487,$B$752,$B$753,0)</f>
        <v>2.4477561827693852E-6</v>
      </c>
      <c r="D2487" s="247">
        <f>_xlfn.NORM.DIST($B2487,$B$752,$B$753,1)</f>
        <v>0.99815785920003608</v>
      </c>
      <c r="E2487" s="247">
        <f>IF(OR(D2487&lt;$F$757,D2487&gt;$F$758),C2487,"")</f>
        <v>2.4477561827693852E-6</v>
      </c>
      <c r="F2487" s="247" t="str">
        <f>IF(AND(D2487&gt;$F$757,D2487&lt;$F$758),C2487,"")</f>
        <v/>
      </c>
      <c r="G2487" s="247" t="str">
        <f>IF(C2487=MAX($C$761:$C$2761),C2487,"")</f>
        <v/>
      </c>
      <c r="H2487" s="247">
        <f>_xlfn.NORM.DIST(B2487,$F$753,$F$754,0)</f>
        <v>0</v>
      </c>
      <c r="I2487" s="247">
        <f>IF(H2487=MAX($H$761:$H$2761),C2487,"")</f>
        <v>2.4477561827693852E-6</v>
      </c>
      <c r="J2487" s="247" t="str">
        <f>IF(I2487=MIN($I$761:$I$2761),I2487,"")</f>
        <v/>
      </c>
      <c r="K2487" s="247"/>
      <c r="L2487" s="247"/>
      <c r="M2487" s="247"/>
      <c r="N2487" s="247"/>
      <c r="O2487" s="247">
        <v>1726</v>
      </c>
      <c r="P2487" s="247">
        <f>$P$755+(O2487*$P$758)</f>
        <v>406.79454436389165</v>
      </c>
      <c r="Q2487" s="247">
        <f>_xlfn.NORM.DIST(P2487,P$752,P$753,0)</f>
        <v>4.2003160638064026E-5</v>
      </c>
      <c r="R2487" s="247">
        <f>_xlfn.NORM.DIST(P2487,P$752,P$753,1)</f>
        <v>0.99815785920003608</v>
      </c>
      <c r="S2487" s="253">
        <f>IF(OR(R2487&lt;$T$757,R2487&gt;$T$758),Q2487,"")</f>
        <v>4.2003160638064026E-5</v>
      </c>
      <c r="T2487" s="253" t="str">
        <f>IF(AND(R2487&gt;$T$757,R2487&lt;$T$758),Q2487,"")</f>
        <v/>
      </c>
      <c r="U2487" s="253" t="str">
        <f>IF(Q2487=MAX($Q$761:$Q$2761),Q2487,"")</f>
        <v/>
      </c>
      <c r="V2487" s="253">
        <f>_xlfn.NORM.DIST(P2487,$T$753,$T$754,0)</f>
        <v>2.5710300836371849E-104</v>
      </c>
      <c r="W2487" s="253" t="str">
        <f>IF(V2487=MAX($V$761:$V$2761),Q2487,"")</f>
        <v/>
      </c>
      <c r="X2487" s="253" t="str">
        <f t="shared" si="617"/>
        <v/>
      </c>
      <c r="AB2487" s="253">
        <v>1726</v>
      </c>
      <c r="AC2487" s="253">
        <f t="shared" si="633"/>
        <v>629.48655736445198</v>
      </c>
      <c r="AD2487" s="253">
        <f t="shared" si="618"/>
        <v>2.7143799011599892E-5</v>
      </c>
      <c r="AE2487" s="253">
        <f t="shared" si="619"/>
        <v>0.99815785920003608</v>
      </c>
      <c r="AF2487" s="253">
        <f>IF(OR(AE2487&lt;$T$757,AE2487&gt;$T$758),AD2487,"")</f>
        <v>2.7143799011599892E-5</v>
      </c>
      <c r="AG2487" s="253" t="str">
        <f t="shared" si="620"/>
        <v/>
      </c>
      <c r="AH2487" s="253" t="str">
        <f t="shared" si="621"/>
        <v/>
      </c>
      <c r="AI2487" s="253">
        <f t="shared" si="622"/>
        <v>2.9468244590018135E-8</v>
      </c>
      <c r="AJ2487" s="253" t="str">
        <f t="shared" si="623"/>
        <v/>
      </c>
      <c r="AK2487" s="253" t="str">
        <f t="shared" si="624"/>
        <v/>
      </c>
      <c r="AO2487" s="253">
        <v>1726</v>
      </c>
      <c r="AP2487" s="253">
        <f t="shared" si="625"/>
        <v>3711.1394545565245</v>
      </c>
      <c r="AQ2487" s="253">
        <f t="shared" si="626"/>
        <v>4.6041537384497072E-6</v>
      </c>
      <c r="AR2487" s="253">
        <f t="shared" si="627"/>
        <v>0.99815785920003608</v>
      </c>
      <c r="AS2487" s="253">
        <f>IF(OR(AR2487&lt;$T$757,AR2487&gt;$T$758),AQ2487,"")</f>
        <v>4.6041537384497072E-6</v>
      </c>
      <c r="AT2487" s="253" t="str">
        <f t="shared" si="628"/>
        <v/>
      </c>
      <c r="AU2487" s="253" t="str">
        <f t="shared" si="629"/>
        <v/>
      </c>
      <c r="AV2487" s="253">
        <f t="shared" si="630"/>
        <v>0</v>
      </c>
      <c r="AW2487" s="253">
        <f t="shared" si="631"/>
        <v>4.6041537384497072E-6</v>
      </c>
      <c r="AX2487" s="253" t="str">
        <f t="shared" si="632"/>
        <v/>
      </c>
      <c r="AZ2487" s="259"/>
      <c r="BA2487" s="259">
        <f>BA2486+$BD$753</f>
        <v>11.078399999999824</v>
      </c>
      <c r="BB2487" s="274">
        <f t="shared" si="636"/>
        <v>0.13523562284886667</v>
      </c>
      <c r="BC2487" s="259">
        <f t="shared" si="637"/>
        <v>2.7300218992773462E-4</v>
      </c>
      <c r="BD2487" s="259" t="str">
        <f t="shared" si="634"/>
        <v/>
      </c>
      <c r="BE2487" s="254" t="str">
        <f t="shared" si="635"/>
        <v/>
      </c>
    </row>
    <row r="2488" spans="1:57" ht="20.100000000000001" customHeight="1" x14ac:dyDescent="0.25">
      <c r="A2488" s="247">
        <v>1727</v>
      </c>
      <c r="B2488" s="247">
        <f>$B$755+(A2488*$B$758)</f>
        <v>6990.1536981950503</v>
      </c>
      <c r="C2488" s="247">
        <f>_xlfn.NORM.DIST($B2488,$B$752,$B$753,0)</f>
        <v>2.4194681932120424E-6</v>
      </c>
      <c r="D2488" s="247">
        <f>_xlfn.NORM.DIST($B2488,$B$752,$B$753,1)</f>
        <v>0.99818125831197024</v>
      </c>
      <c r="E2488" s="247">
        <f>IF(OR(D2488&lt;$F$757,D2488&gt;$F$758),C2488,"")</f>
        <v>2.4194681932120424E-6</v>
      </c>
      <c r="F2488" s="247" t="str">
        <f>IF(AND(D2488&gt;$F$757,D2488&lt;$F$758),C2488,"")</f>
        <v/>
      </c>
      <c r="G2488" s="247" t="str">
        <f>IF(C2488=MAX($C$761:$C$2761),C2488,"")</f>
        <v/>
      </c>
      <c r="H2488" s="247">
        <f>_xlfn.NORM.DIST(B2488,$F$753,$F$754,0)</f>
        <v>0</v>
      </c>
      <c r="I2488" s="247">
        <f>IF(H2488=MAX($H$761:$H$2761),C2488,"")</f>
        <v>2.4194681932120424E-6</v>
      </c>
      <c r="J2488" s="247" t="str">
        <f>IF(I2488=MIN($I$761:$I$2761),I2488,"")</f>
        <v/>
      </c>
      <c r="K2488" s="247"/>
      <c r="L2488" s="247"/>
      <c r="M2488" s="247"/>
      <c r="N2488" s="247"/>
      <c r="O2488" s="247">
        <v>1727</v>
      </c>
      <c r="P2488" s="247">
        <f>$P$755+(O2488*$P$758)</f>
        <v>407.35486742775379</v>
      </c>
      <c r="Q2488" s="247">
        <f>_xlfn.NORM.DIST(P2488,P$752,P$753,0)</f>
        <v>4.1517742614051255E-5</v>
      </c>
      <c r="R2488" s="247">
        <f>_xlfn.NORM.DIST(P2488,P$752,P$753,1)</f>
        <v>0.99818125831197024</v>
      </c>
      <c r="S2488" s="253">
        <f>IF(OR(R2488&lt;$T$757,R2488&gt;$T$758),Q2488,"")</f>
        <v>4.1517742614051255E-5</v>
      </c>
      <c r="T2488" s="253" t="str">
        <f>IF(AND(R2488&gt;$T$757,R2488&lt;$T$758),Q2488,"")</f>
        <v/>
      </c>
      <c r="U2488" s="253" t="str">
        <f>IF(Q2488=MAX($Q$761:$Q$2761),Q2488,"")</f>
        <v/>
      </c>
      <c r="V2488" s="253">
        <f>_xlfn.NORM.DIST(P2488,$T$753,$T$754,0)</f>
        <v>2.3584695025977745E-104</v>
      </c>
      <c r="W2488" s="253" t="str">
        <f>IF(V2488=MAX($V$761:$V$2761),Q2488,"")</f>
        <v/>
      </c>
      <c r="X2488" s="253" t="str">
        <f t="shared" si="617"/>
        <v/>
      </c>
      <c r="AB2488" s="253">
        <v>1727</v>
      </c>
      <c r="AC2488" s="253">
        <f t="shared" si="633"/>
        <v>630.3536187382324</v>
      </c>
      <c r="AD2488" s="253">
        <f t="shared" si="618"/>
        <v>2.683010620657621E-5</v>
      </c>
      <c r="AE2488" s="253">
        <f t="shared" si="619"/>
        <v>0.99818125831197024</v>
      </c>
      <c r="AF2488" s="253">
        <f>IF(OR(AE2488&lt;$T$757,AE2488&gt;$T$758),AD2488,"")</f>
        <v>2.683010620657621E-5</v>
      </c>
      <c r="AG2488" s="253" t="str">
        <f t="shared" si="620"/>
        <v/>
      </c>
      <c r="AH2488" s="253" t="str">
        <f t="shared" si="621"/>
        <v/>
      </c>
      <c r="AI2488" s="253">
        <f t="shared" si="622"/>
        <v>2.8919254334758026E-8</v>
      </c>
      <c r="AJ2488" s="253" t="str">
        <f t="shared" si="623"/>
        <v/>
      </c>
      <c r="AK2488" s="253" t="str">
        <f t="shared" si="624"/>
        <v/>
      </c>
      <c r="AO2488" s="253">
        <v>1727</v>
      </c>
      <c r="AP2488" s="253">
        <f t="shared" si="625"/>
        <v>3716.2512168906242</v>
      </c>
      <c r="AQ2488" s="253">
        <f t="shared" si="626"/>
        <v>4.5509449042567892E-6</v>
      </c>
      <c r="AR2488" s="253">
        <f t="shared" si="627"/>
        <v>0.99818125831197024</v>
      </c>
      <c r="AS2488" s="253">
        <f>IF(OR(AR2488&lt;$T$757,AR2488&gt;$T$758),AQ2488,"")</f>
        <v>4.5509449042567892E-6</v>
      </c>
      <c r="AT2488" s="253" t="str">
        <f t="shared" si="628"/>
        <v/>
      </c>
      <c r="AU2488" s="253" t="str">
        <f t="shared" si="629"/>
        <v/>
      </c>
      <c r="AV2488" s="253">
        <f t="shared" si="630"/>
        <v>0</v>
      </c>
      <c r="AW2488" s="253">
        <f t="shared" si="631"/>
        <v>4.5509449042567892E-6</v>
      </c>
      <c r="AX2488" s="253" t="str">
        <f t="shared" si="632"/>
        <v/>
      </c>
      <c r="AZ2488" s="259"/>
      <c r="BA2488" s="259">
        <f>BA2487+$BD$753</f>
        <v>11.084799999999824</v>
      </c>
      <c r="BB2488" s="274">
        <f t="shared" si="636"/>
        <v>0.13496262065893894</v>
      </c>
      <c r="BC2488" s="259">
        <f t="shared" si="637"/>
        <v>2.7252306019248662E-4</v>
      </c>
      <c r="BD2488" s="259" t="str">
        <f t="shared" si="634"/>
        <v/>
      </c>
      <c r="BE2488" s="254" t="str">
        <f t="shared" si="635"/>
        <v/>
      </c>
    </row>
    <row r="2489" spans="1:57" ht="20.100000000000001" customHeight="1" x14ac:dyDescent="0.25">
      <c r="A2489" s="247">
        <v>1728</v>
      </c>
      <c r="B2489" s="247">
        <f>$B$755+(A2489*$B$758)</f>
        <v>6999.768765180188</v>
      </c>
      <c r="C2489" s="247">
        <f>_xlfn.NORM.DIST($B2489,$B$752,$B$753,0)</f>
        <v>2.3914688557214532E-6</v>
      </c>
      <c r="D2489" s="247">
        <f>_xlfn.NORM.DIST($B2489,$B$752,$B$753,1)</f>
        <v>0.9982043868226631</v>
      </c>
      <c r="E2489" s="247">
        <f>IF(OR(D2489&lt;$F$757,D2489&gt;$F$758),C2489,"")</f>
        <v>2.3914688557214532E-6</v>
      </c>
      <c r="F2489" s="247" t="str">
        <f>IF(AND(D2489&gt;$F$757,D2489&lt;$F$758),C2489,"")</f>
        <v/>
      </c>
      <c r="G2489" s="247" t="str">
        <f>IF(C2489=MAX($C$761:$C$2761),C2489,"")</f>
        <v/>
      </c>
      <c r="H2489" s="247">
        <f>_xlfn.NORM.DIST(B2489,$F$753,$F$754,0)</f>
        <v>0</v>
      </c>
      <c r="I2489" s="247">
        <f>IF(H2489=MAX($H$761:$H$2761),C2489,"")</f>
        <v>2.3914688557214532E-6</v>
      </c>
      <c r="J2489" s="247" t="str">
        <f>IF(I2489=MIN($I$761:$I$2761),I2489,"")</f>
        <v/>
      </c>
      <c r="K2489" s="247"/>
      <c r="L2489" s="247"/>
      <c r="M2489" s="247"/>
      <c r="N2489" s="247"/>
      <c r="O2489" s="247">
        <v>1728</v>
      </c>
      <c r="P2489" s="247">
        <f>$P$755+(O2489*$P$758)</f>
        <v>407.91519049161582</v>
      </c>
      <c r="Q2489" s="247">
        <f>_xlfn.NORM.DIST(P2489,P$752,P$753,0)</f>
        <v>4.1037277819945082E-5</v>
      </c>
      <c r="R2489" s="247">
        <f>_xlfn.NORM.DIST(P2489,P$752,P$753,1)</f>
        <v>0.9982043868226631</v>
      </c>
      <c r="S2489" s="253">
        <f>IF(OR(R2489&lt;$T$757,R2489&gt;$T$758),Q2489,"")</f>
        <v>4.1037277819945082E-5</v>
      </c>
      <c r="T2489" s="253" t="str">
        <f>IF(AND(R2489&gt;$T$757,R2489&lt;$T$758),Q2489,"")</f>
        <v/>
      </c>
      <c r="U2489" s="253" t="str">
        <f>IF(Q2489=MAX($Q$761:$Q$2761),Q2489,"")</f>
        <v/>
      </c>
      <c r="V2489" s="253">
        <f>_xlfn.NORM.DIST(P2489,$T$753,$T$754,0)</f>
        <v>2.1634478074531872E-104</v>
      </c>
      <c r="W2489" s="253" t="str">
        <f>IF(V2489=MAX($V$761:$V$2761),Q2489,"")</f>
        <v/>
      </c>
      <c r="X2489" s="253" t="str">
        <f t="shared" ref="X2489:X2552" si="638">IF(W2489=MIN($W$761:$W$2761),W2489,"")</f>
        <v/>
      </c>
      <c r="AB2489" s="253">
        <v>1728</v>
      </c>
      <c r="AC2489" s="253">
        <f t="shared" si="633"/>
        <v>631.22068011201259</v>
      </c>
      <c r="AD2489" s="253">
        <f t="shared" ref="AD2489:AD2552" si="639">_xlfn.NORM.DIST(AC2489,AC$752,AC$753,0)</f>
        <v>2.6519614338696418E-5</v>
      </c>
      <c r="AE2489" s="253">
        <f t="shared" ref="AE2489:AE2552" si="640">_xlfn.NORM.DIST(AC2489,AC$752,AC$753,1)</f>
        <v>0.9982043868226631</v>
      </c>
      <c r="AF2489" s="253">
        <f>IF(OR(AE2489&lt;$T$757,AE2489&gt;$T$758),AD2489,"")</f>
        <v>2.6519614338696418E-5</v>
      </c>
      <c r="AG2489" s="253" t="str">
        <f t="shared" ref="AG2489:AG2552" si="641">IF(AND(AE2489&gt;$AG$757,AE2489&lt;$AG$758),AD2489,"")</f>
        <v/>
      </c>
      <c r="AH2489" s="253" t="str">
        <f t="shared" ref="AH2489:AH2552" si="642">IF(AD2489=MAX($AD$761:$AD$2761),AD2489,"")</f>
        <v/>
      </c>
      <c r="AI2489" s="253">
        <f t="shared" ref="AI2489:AI2552" si="643">_xlfn.NORM.DIST(AC2489,$AG$753,$AG$754,0)</f>
        <v>2.8380037625193965E-8</v>
      </c>
      <c r="AJ2489" s="253" t="str">
        <f t="shared" ref="AJ2489:AJ2552" si="644">IF(AI2489=MAX($AI$761:$AI$2761),AD2489,"")</f>
        <v/>
      </c>
      <c r="AK2489" s="253" t="str">
        <f t="shared" ref="AK2489:AK2552" si="645">IF(AJ2489=MIN($AJ$761:$AJ$2761),AJ2489,"")</f>
        <v/>
      </c>
      <c r="AO2489" s="253">
        <v>1728</v>
      </c>
      <c r="AP2489" s="253">
        <f t="shared" ref="AP2489:AP2552" si="646">AP$755+(AO2489*AP$758)</f>
        <v>3721.3629792247239</v>
      </c>
      <c r="AQ2489" s="253">
        <f t="shared" ref="AQ2489:AQ2552" si="647">_xlfn.NORM.DIST(AP2489,AP$752,AP$753,0)</f>
        <v>4.4982790156814215E-6</v>
      </c>
      <c r="AR2489" s="253">
        <f t="shared" ref="AR2489:AR2552" si="648">_xlfn.NORM.DIST(AP2489,AP$752,AP$753,1)</f>
        <v>0.9982043868226631</v>
      </c>
      <c r="AS2489" s="253">
        <f>IF(OR(AR2489&lt;$T$757,AR2489&gt;$T$758),AQ2489,"")</f>
        <v>4.4982790156814215E-6</v>
      </c>
      <c r="AT2489" s="253" t="str">
        <f t="shared" ref="AT2489:AT2552" si="649">IF(AND(AR2489&gt;$AG$757,AR2489&lt;$AG$758),AQ2489,"")</f>
        <v/>
      </c>
      <c r="AU2489" s="253" t="str">
        <f t="shared" ref="AU2489:AU2552" si="650">IF(AQ2489=MAX($AQ$761:$AQ$2761),AQ2489,"")</f>
        <v/>
      </c>
      <c r="AV2489" s="253">
        <f t="shared" ref="AV2489:AV2552" si="651">_xlfn.NORM.DIST(AP2489,$AT$753,$AT$754,0)</f>
        <v>0</v>
      </c>
      <c r="AW2489" s="253">
        <f t="shared" ref="AW2489:AW2552" si="652">IF(AV2489=MAX($AV$761:$AV$2761),AQ2489,"")</f>
        <v>4.4982790156814215E-6</v>
      </c>
      <c r="AX2489" s="253" t="str">
        <f t="shared" ref="AX2489:AX2552" si="653">IF(AW2489=MIN($AW$761:$AW$2761),AW2489,"")</f>
        <v/>
      </c>
      <c r="AZ2489" s="259"/>
      <c r="BA2489" s="259">
        <f>BA2488+$BD$753</f>
        <v>11.091199999999823</v>
      </c>
      <c r="BB2489" s="274">
        <f t="shared" si="636"/>
        <v>0.13469009759874645</v>
      </c>
      <c r="BC2489" s="259">
        <f t="shared" si="637"/>
        <v>2.7204454476242867E-4</v>
      </c>
      <c r="BD2489" s="259" t="str">
        <f t="shared" si="634"/>
        <v/>
      </c>
      <c r="BE2489" s="254" t="str">
        <f t="shared" si="635"/>
        <v/>
      </c>
    </row>
    <row r="2490" spans="1:57" ht="20.100000000000001" customHeight="1" x14ac:dyDescent="0.25">
      <c r="A2490" s="247">
        <v>1729</v>
      </c>
      <c r="B2490" s="247">
        <f>$B$755+(A2490*$B$758)</f>
        <v>7009.3838321653257</v>
      </c>
      <c r="C2490" s="247">
        <f>_xlfn.NORM.DIST($B2490,$B$752,$B$753,0)</f>
        <v>2.3637557206539006E-6</v>
      </c>
      <c r="D2490" s="247">
        <f>_xlfn.NORM.DIST($B2490,$B$752,$B$753,1)</f>
        <v>0.9982272474957351</v>
      </c>
      <c r="E2490" s="247">
        <f>IF(OR(D2490&lt;$F$757,D2490&gt;$F$758),C2490,"")</f>
        <v>2.3637557206539006E-6</v>
      </c>
      <c r="F2490" s="247" t="str">
        <f>IF(AND(D2490&gt;$F$757,D2490&lt;$F$758),C2490,"")</f>
        <v/>
      </c>
      <c r="G2490" s="247" t="str">
        <f>IF(C2490=MAX($C$761:$C$2761),C2490,"")</f>
        <v/>
      </c>
      <c r="H2490" s="247">
        <f>_xlfn.NORM.DIST(B2490,$F$753,$F$754,0)</f>
        <v>0</v>
      </c>
      <c r="I2490" s="247">
        <f>IF(H2490=MAX($H$761:$H$2761),C2490,"")</f>
        <v>2.3637557206539006E-6</v>
      </c>
      <c r="J2490" s="247" t="str">
        <f>IF(I2490=MIN($I$761:$I$2761),I2490,"")</f>
        <v/>
      </c>
      <c r="K2490" s="247"/>
      <c r="L2490" s="247"/>
      <c r="M2490" s="247"/>
      <c r="N2490" s="247"/>
      <c r="O2490" s="247">
        <v>1729</v>
      </c>
      <c r="P2490" s="247">
        <f>$P$755+(O2490*$P$758)</f>
        <v>408.47551355547796</v>
      </c>
      <c r="Q2490" s="247">
        <f>_xlfn.NORM.DIST(P2490,P$752,P$753,0)</f>
        <v>4.0561724220194821E-5</v>
      </c>
      <c r="R2490" s="247">
        <f>_xlfn.NORM.DIST(P2490,P$752,P$753,1)</f>
        <v>0.9982272474957351</v>
      </c>
      <c r="S2490" s="253">
        <f>IF(OR(R2490&lt;$T$757,R2490&gt;$T$758),Q2490,"")</f>
        <v>4.0561724220194821E-5</v>
      </c>
      <c r="T2490" s="253" t="str">
        <f>IF(AND(R2490&gt;$T$757,R2490&lt;$T$758),Q2490,"")</f>
        <v/>
      </c>
      <c r="U2490" s="253" t="str">
        <f>IF(Q2490=MAX($Q$761:$Q$2761),Q2490,"")</f>
        <v/>
      </c>
      <c r="V2490" s="253">
        <f>_xlfn.NORM.DIST(P2490,$T$753,$T$754,0)</f>
        <v>1.9845206914549062E-104</v>
      </c>
      <c r="W2490" s="253" t="str">
        <f>IF(V2490=MAX($V$761:$V$2761),Q2490,"")</f>
        <v/>
      </c>
      <c r="X2490" s="253" t="str">
        <f t="shared" si="638"/>
        <v/>
      </c>
      <c r="AB2490" s="253">
        <v>1729</v>
      </c>
      <c r="AC2490" s="253">
        <f t="shared" ref="AC2490:AC2553" si="654">$AC$755+(AB2490*$AC$758)</f>
        <v>632.08774148579278</v>
      </c>
      <c r="AD2490" s="253">
        <f t="shared" si="639"/>
        <v>2.6212296243229945E-5</v>
      </c>
      <c r="AE2490" s="253">
        <f t="shared" si="640"/>
        <v>0.9982272474957351</v>
      </c>
      <c r="AF2490" s="253">
        <f>IF(OR(AE2490&lt;$T$757,AE2490&gt;$T$758),AD2490,"")</f>
        <v>2.6212296243229945E-5</v>
      </c>
      <c r="AG2490" s="253" t="str">
        <f t="shared" si="641"/>
        <v/>
      </c>
      <c r="AH2490" s="253" t="str">
        <f t="shared" si="642"/>
        <v/>
      </c>
      <c r="AI2490" s="253">
        <f t="shared" si="643"/>
        <v>2.785042932168276E-8</v>
      </c>
      <c r="AJ2490" s="253" t="str">
        <f t="shared" si="644"/>
        <v/>
      </c>
      <c r="AK2490" s="253" t="str">
        <f t="shared" si="645"/>
        <v/>
      </c>
      <c r="AO2490" s="253">
        <v>1729</v>
      </c>
      <c r="AP2490" s="253">
        <f t="shared" si="646"/>
        <v>3726.4747415588236</v>
      </c>
      <c r="AQ2490" s="253">
        <f t="shared" si="647"/>
        <v>4.4461514650194626E-6</v>
      </c>
      <c r="AR2490" s="253">
        <f t="shared" si="648"/>
        <v>0.9982272474957351</v>
      </c>
      <c r="AS2490" s="253">
        <f>IF(OR(AR2490&lt;$T$757,AR2490&gt;$T$758),AQ2490,"")</f>
        <v>4.4461514650194626E-6</v>
      </c>
      <c r="AT2490" s="253" t="str">
        <f t="shared" si="649"/>
        <v/>
      </c>
      <c r="AU2490" s="253" t="str">
        <f t="shared" si="650"/>
        <v/>
      </c>
      <c r="AV2490" s="253">
        <f t="shared" si="651"/>
        <v>0</v>
      </c>
      <c r="AW2490" s="253">
        <f t="shared" si="652"/>
        <v>4.4461514650194626E-6</v>
      </c>
      <c r="AX2490" s="253" t="str">
        <f t="shared" si="653"/>
        <v/>
      </c>
      <c r="AZ2490" s="259"/>
      <c r="BA2490" s="259">
        <f>BA2489+$BD$753</f>
        <v>11.097599999999822</v>
      </c>
      <c r="BB2490" s="274">
        <f t="shared" si="636"/>
        <v>0.13441805305398402</v>
      </c>
      <c r="BC2490" s="259">
        <f t="shared" si="637"/>
        <v>2.7156664361668859E-4</v>
      </c>
      <c r="BD2490" s="259" t="str">
        <f t="shared" si="634"/>
        <v/>
      </c>
      <c r="BE2490" s="254" t="str">
        <f t="shared" si="635"/>
        <v/>
      </c>
    </row>
    <row r="2491" spans="1:57" ht="20.100000000000001" customHeight="1" x14ac:dyDescent="0.25">
      <c r="A2491" s="248">
        <v>1730</v>
      </c>
      <c r="B2491" s="247">
        <f>$B$755+(A2491*$B$758)</f>
        <v>7018.9988991504633</v>
      </c>
      <c r="C2491" s="247">
        <f>_xlfn.NORM.DIST($B2491,$B$752,$B$753,0)</f>
        <v>2.3363263530755682E-6</v>
      </c>
      <c r="D2491" s="247">
        <f>_xlfn.NORM.DIST($B2491,$B$752,$B$753,1)</f>
        <v>0.99824984307132392</v>
      </c>
      <c r="E2491" s="247">
        <f>IF(OR(D2491&lt;$F$757,D2491&gt;$F$758),C2491,"")</f>
        <v>2.3363263530755682E-6</v>
      </c>
      <c r="F2491" s="247" t="str">
        <f>IF(AND(D2491&gt;$F$757,D2491&lt;$F$758),C2491,"")</f>
        <v/>
      </c>
      <c r="G2491" s="247" t="str">
        <f>IF(C2491=MAX($C$761:$C$2761),C2491,"")</f>
        <v/>
      </c>
      <c r="H2491" s="247">
        <f>_xlfn.NORM.DIST(B2491,$F$753,$F$754,0)</f>
        <v>0</v>
      </c>
      <c r="I2491" s="247">
        <f>IF(H2491=MAX($H$761:$H$2761),C2491,"")</f>
        <v>2.3363263530755682E-6</v>
      </c>
      <c r="J2491" s="247" t="str">
        <f>IF(I2491=MIN($I$761:$I$2761),I2491,"")</f>
        <v/>
      </c>
      <c r="K2491" s="247"/>
      <c r="L2491" s="247"/>
      <c r="M2491" s="247"/>
      <c r="N2491" s="247"/>
      <c r="O2491" s="248">
        <v>1730</v>
      </c>
      <c r="P2491" s="247">
        <f>$P$755+(O2491*$P$758)</f>
        <v>409.0358366193401</v>
      </c>
      <c r="Q2491" s="247">
        <f>_xlfn.NORM.DIST(P2491,P$752,P$753,0)</f>
        <v>4.0091040031670083E-5</v>
      </c>
      <c r="R2491" s="247">
        <f>_xlfn.NORM.DIST(P2491,P$752,P$753,1)</f>
        <v>0.99824984307132392</v>
      </c>
      <c r="S2491" s="253">
        <f>IF(OR(R2491&lt;$T$757,R2491&gt;$T$758),Q2491,"")</f>
        <v>4.0091040031670083E-5</v>
      </c>
      <c r="T2491" s="253" t="str">
        <f>IF(AND(R2491&gt;$T$757,R2491&lt;$T$758),Q2491,"")</f>
        <v/>
      </c>
      <c r="U2491" s="253" t="str">
        <f>IF(Q2491=MAX($Q$761:$Q$2761),Q2491,"")</f>
        <v/>
      </c>
      <c r="V2491" s="253">
        <f>_xlfn.NORM.DIST(P2491,$T$753,$T$754,0)</f>
        <v>1.8203625474999143E-104</v>
      </c>
      <c r="W2491" s="253" t="str">
        <f>IF(V2491=MAX($V$761:$V$2761),Q2491,"")</f>
        <v/>
      </c>
      <c r="X2491" s="253" t="str">
        <f t="shared" si="638"/>
        <v/>
      </c>
      <c r="AB2491" s="259">
        <v>1730</v>
      </c>
      <c r="AC2491" s="253">
        <f t="shared" si="654"/>
        <v>632.95480285957296</v>
      </c>
      <c r="AD2491" s="253">
        <f t="shared" si="639"/>
        <v>2.5908124918568382E-5</v>
      </c>
      <c r="AE2491" s="253">
        <f t="shared" si="640"/>
        <v>0.99824984307132392</v>
      </c>
      <c r="AF2491" s="253">
        <f>IF(OR(AE2491&lt;$T$757,AE2491&gt;$T$758),AD2491,"")</f>
        <v>2.5908124918568382E-5</v>
      </c>
      <c r="AG2491" s="253" t="str">
        <f t="shared" si="641"/>
        <v/>
      </c>
      <c r="AH2491" s="253" t="str">
        <f t="shared" si="642"/>
        <v/>
      </c>
      <c r="AI2491" s="253">
        <f t="shared" si="643"/>
        <v>2.7330266908108701E-8</v>
      </c>
      <c r="AJ2491" s="253" t="str">
        <f t="shared" si="644"/>
        <v/>
      </c>
      <c r="AK2491" s="253" t="str">
        <f t="shared" si="645"/>
        <v/>
      </c>
      <c r="AO2491" s="259">
        <v>1730</v>
      </c>
      <c r="AP2491" s="253">
        <f t="shared" si="646"/>
        <v>3731.5865038929251</v>
      </c>
      <c r="AQ2491" s="253">
        <f t="shared" si="647"/>
        <v>4.394557672235642E-6</v>
      </c>
      <c r="AR2491" s="253">
        <f t="shared" si="648"/>
        <v>0.99824984307132392</v>
      </c>
      <c r="AS2491" s="253">
        <f>IF(OR(AR2491&lt;$T$757,AR2491&gt;$T$758),AQ2491,"")</f>
        <v>4.394557672235642E-6</v>
      </c>
      <c r="AT2491" s="253" t="str">
        <f t="shared" si="649"/>
        <v/>
      </c>
      <c r="AU2491" s="253" t="str">
        <f t="shared" si="650"/>
        <v/>
      </c>
      <c r="AV2491" s="253">
        <f t="shared" si="651"/>
        <v>0</v>
      </c>
      <c r="AW2491" s="253">
        <f t="shared" si="652"/>
        <v>4.394557672235642E-6</v>
      </c>
      <c r="AX2491" s="253" t="str">
        <f t="shared" si="653"/>
        <v/>
      </c>
      <c r="AZ2491" s="259"/>
      <c r="BA2491" s="259">
        <f>BA2490+$BD$753</f>
        <v>11.103999999999822</v>
      </c>
      <c r="BB2491" s="274">
        <f t="shared" si="636"/>
        <v>0.13414648641036733</v>
      </c>
      <c r="BC2491" s="259">
        <f t="shared" si="637"/>
        <v>2.7108935673000878E-4</v>
      </c>
      <c r="BD2491" s="259" t="str">
        <f t="shared" si="634"/>
        <v/>
      </c>
      <c r="BE2491" s="254" t="str">
        <f t="shared" si="635"/>
        <v/>
      </c>
    </row>
    <row r="2492" spans="1:57" ht="20.100000000000001" customHeight="1" x14ac:dyDescent="0.25">
      <c r="A2492" s="247">
        <v>1731</v>
      </c>
      <c r="B2492" s="247">
        <f>$B$755+(A2492*$B$758)</f>
        <v>7028.613966135601</v>
      </c>
      <c r="C2492" s="247">
        <f>_xlfn.NORM.DIST($B2492,$B$752,$B$753,0)</f>
        <v>2.3091783327470204E-6</v>
      </c>
      <c r="D2492" s="247">
        <f>_xlfn.NORM.DIST($B2492,$B$752,$B$753,1)</f>
        <v>0.99827217626622566</v>
      </c>
      <c r="E2492" s="247">
        <f>IF(OR(D2492&lt;$F$757,D2492&gt;$F$758),C2492,"")</f>
        <v>2.3091783327470204E-6</v>
      </c>
      <c r="F2492" s="247" t="str">
        <f>IF(AND(D2492&gt;$F$757,D2492&lt;$F$758),C2492,"")</f>
        <v/>
      </c>
      <c r="G2492" s="247" t="str">
        <f>IF(C2492=MAX($C$761:$C$2761),C2492,"")</f>
        <v/>
      </c>
      <c r="H2492" s="247">
        <f>_xlfn.NORM.DIST(B2492,$F$753,$F$754,0)</f>
        <v>0</v>
      </c>
      <c r="I2492" s="247">
        <f>IF(H2492=MAX($H$761:$H$2761),C2492,"")</f>
        <v>2.3091783327470204E-6</v>
      </c>
      <c r="J2492" s="247" t="str">
        <f>IF(I2492=MIN($I$761:$I$2761),I2492,"")</f>
        <v/>
      </c>
      <c r="K2492" s="247"/>
      <c r="L2492" s="247"/>
      <c r="M2492" s="247"/>
      <c r="N2492" s="247"/>
      <c r="O2492" s="247">
        <v>1731</v>
      </c>
      <c r="P2492" s="247">
        <f>$P$755+(O2492*$P$758)</f>
        <v>409.59615968320225</v>
      </c>
      <c r="Q2492" s="247">
        <f>_xlfn.NORM.DIST(P2492,P$752,P$753,0)</f>
        <v>3.9625183723393759E-5</v>
      </c>
      <c r="R2492" s="247">
        <f>_xlfn.NORM.DIST(P2492,P$752,P$753,1)</f>
        <v>0.99827217626622566</v>
      </c>
      <c r="S2492" s="253">
        <f>IF(OR(R2492&lt;$T$757,R2492&gt;$T$758),Q2492,"")</f>
        <v>3.9625183723393759E-5</v>
      </c>
      <c r="T2492" s="253" t="str">
        <f>IF(AND(R2492&gt;$T$757,R2492&lt;$T$758),Q2492,"")</f>
        <v/>
      </c>
      <c r="U2492" s="253" t="str">
        <f>IF(Q2492=MAX($Q$761:$Q$2761),Q2492,"")</f>
        <v/>
      </c>
      <c r="V2492" s="253">
        <f>_xlfn.NORM.DIST(P2492,$T$753,$T$754,0)</f>
        <v>1.6697567324522891E-104</v>
      </c>
      <c r="W2492" s="253" t="str">
        <f>IF(V2492=MAX($V$761:$V$2761),Q2492,"")</f>
        <v/>
      </c>
      <c r="X2492" s="253" t="str">
        <f t="shared" si="638"/>
        <v/>
      </c>
      <c r="AB2492" s="253">
        <v>1731</v>
      </c>
      <c r="AC2492" s="253">
        <f t="shared" si="654"/>
        <v>633.82186423335338</v>
      </c>
      <c r="AD2492" s="253">
        <f t="shared" si="639"/>
        <v>2.5607073526052926E-5</v>
      </c>
      <c r="AE2492" s="253">
        <f t="shared" si="640"/>
        <v>0.99827217626622566</v>
      </c>
      <c r="AF2492" s="253">
        <f>IF(OR(AE2492&lt;$T$757,AE2492&gt;$T$758),AD2492,"")</f>
        <v>2.5607073526052926E-5</v>
      </c>
      <c r="AG2492" s="253" t="str">
        <f t="shared" si="641"/>
        <v/>
      </c>
      <c r="AH2492" s="253" t="str">
        <f t="shared" si="642"/>
        <v/>
      </c>
      <c r="AI2492" s="253">
        <f t="shared" si="643"/>
        <v>2.6819390453227953E-8</v>
      </c>
      <c r="AJ2492" s="253" t="str">
        <f t="shared" si="644"/>
        <v/>
      </c>
      <c r="AK2492" s="253" t="str">
        <f t="shared" si="645"/>
        <v/>
      </c>
      <c r="AO2492" s="253">
        <v>1731</v>
      </c>
      <c r="AP2492" s="253">
        <f t="shared" si="646"/>
        <v>3736.6982662270248</v>
      </c>
      <c r="AQ2492" s="253">
        <f t="shared" si="647"/>
        <v>4.3434930849343958E-6</v>
      </c>
      <c r="AR2492" s="253">
        <f t="shared" si="648"/>
        <v>0.99827217626622566</v>
      </c>
      <c r="AS2492" s="253">
        <f>IF(OR(AR2492&lt;$T$757,AR2492&gt;$T$758),AQ2492,"")</f>
        <v>4.3434930849343958E-6</v>
      </c>
      <c r="AT2492" s="253" t="str">
        <f t="shared" si="649"/>
        <v/>
      </c>
      <c r="AU2492" s="253" t="str">
        <f t="shared" si="650"/>
        <v/>
      </c>
      <c r="AV2492" s="253">
        <f t="shared" si="651"/>
        <v>0</v>
      </c>
      <c r="AW2492" s="253">
        <f t="shared" si="652"/>
        <v>4.3434930849343958E-6</v>
      </c>
      <c r="AX2492" s="253" t="str">
        <f t="shared" si="653"/>
        <v/>
      </c>
      <c r="AZ2492" s="259"/>
      <c r="BA2492" s="259">
        <f>BA2491+$BD$753</f>
        <v>11.110399999999821</v>
      </c>
      <c r="BB2492" s="274">
        <f t="shared" si="636"/>
        <v>0.13387539705363732</v>
      </c>
      <c r="BC2492" s="259">
        <f t="shared" si="637"/>
        <v>2.7061268407507777E-4</v>
      </c>
      <c r="BD2492" s="259" t="str">
        <f t="shared" si="634"/>
        <v/>
      </c>
      <c r="BE2492" s="254" t="str">
        <f t="shared" si="635"/>
        <v/>
      </c>
    </row>
    <row r="2493" spans="1:57" ht="20.100000000000001" customHeight="1" x14ac:dyDescent="0.25">
      <c r="A2493" s="247">
        <v>1732</v>
      </c>
      <c r="B2493" s="247">
        <f>$B$755+(A2493*$B$758)</f>
        <v>7038.2290331207387</v>
      </c>
      <c r="C2493" s="247">
        <f>_xlfn.NORM.DIST($B2493,$B$752,$B$753,0)</f>
        <v>2.2823092541066775E-6</v>
      </c>
      <c r="D2493" s="247">
        <f>_xlfn.NORM.DIST($B2493,$B$752,$B$753,1)</f>
        <v>0.99829424977403669</v>
      </c>
      <c r="E2493" s="247">
        <f>IF(OR(D2493&lt;$F$757,D2493&gt;$F$758),C2493,"")</f>
        <v>2.2823092541066775E-6</v>
      </c>
      <c r="F2493" s="247" t="str">
        <f>IF(AND(D2493&gt;$F$757,D2493&lt;$F$758),C2493,"")</f>
        <v/>
      </c>
      <c r="G2493" s="247" t="str">
        <f>IF(C2493=MAX($C$761:$C$2761),C2493,"")</f>
        <v/>
      </c>
      <c r="H2493" s="247">
        <f>_xlfn.NORM.DIST(B2493,$F$753,$F$754,0)</f>
        <v>0</v>
      </c>
      <c r="I2493" s="247">
        <f>IF(H2493=MAX($H$761:$H$2761),C2493,"")</f>
        <v>2.2823092541066775E-6</v>
      </c>
      <c r="J2493" s="247" t="str">
        <f>IF(I2493=MIN($I$761:$I$2761),I2493,"")</f>
        <v/>
      </c>
      <c r="K2493" s="247"/>
      <c r="L2493" s="247"/>
      <c r="M2493" s="247"/>
      <c r="N2493" s="247"/>
      <c r="O2493" s="247">
        <v>1732</v>
      </c>
      <c r="P2493" s="247">
        <f>$P$755+(O2493*$P$758)</f>
        <v>410.15648274706427</v>
      </c>
      <c r="Q2493" s="247">
        <f>_xlfn.NORM.DIST(P2493,P$752,P$753,0)</f>
        <v>3.9164114016259006E-5</v>
      </c>
      <c r="R2493" s="247">
        <f>_xlfn.NORM.DIST(P2493,P$752,P$753,1)</f>
        <v>0.99829424977403669</v>
      </c>
      <c r="S2493" s="253">
        <f>IF(OR(R2493&lt;$T$757,R2493&gt;$T$758),Q2493,"")</f>
        <v>3.9164114016259006E-5</v>
      </c>
      <c r="T2493" s="253" t="str">
        <f>IF(AND(R2493&gt;$T$757,R2493&lt;$T$758),Q2493,"")</f>
        <v/>
      </c>
      <c r="U2493" s="253" t="str">
        <f>IF(Q2493=MAX($Q$761:$Q$2761),Q2493,"")</f>
        <v/>
      </c>
      <c r="V2493" s="253">
        <f>_xlfn.NORM.DIST(P2493,$T$753,$T$754,0)</f>
        <v>1.5315866283642785E-104</v>
      </c>
      <c r="W2493" s="253" t="str">
        <f>IF(V2493=MAX($V$761:$V$2761),Q2493,"")</f>
        <v/>
      </c>
      <c r="X2493" s="253" t="str">
        <f t="shared" si="638"/>
        <v/>
      </c>
      <c r="AB2493" s="253">
        <v>1732</v>
      </c>
      <c r="AC2493" s="253">
        <f t="shared" si="654"/>
        <v>634.68892560713357</v>
      </c>
      <c r="AD2493" s="253">
        <f t="shared" si="639"/>
        <v>2.5309115389791571E-5</v>
      </c>
      <c r="AE2493" s="253">
        <f t="shared" si="640"/>
        <v>0.99829424977403669</v>
      </c>
      <c r="AF2493" s="253">
        <f>IF(OR(AE2493&lt;$T$757,AE2493&gt;$T$758),AD2493,"")</f>
        <v>2.5309115389791571E-5</v>
      </c>
      <c r="AG2493" s="253" t="str">
        <f t="shared" si="641"/>
        <v/>
      </c>
      <c r="AH2493" s="253" t="str">
        <f t="shared" si="642"/>
        <v/>
      </c>
      <c r="AI2493" s="253">
        <f t="shared" si="643"/>
        <v>2.6317642572531598E-8</v>
      </c>
      <c r="AJ2493" s="253" t="str">
        <f t="shared" si="644"/>
        <v/>
      </c>
      <c r="AK2493" s="253" t="str">
        <f t="shared" si="645"/>
        <v/>
      </c>
      <c r="AO2493" s="253">
        <v>1732</v>
      </c>
      <c r="AP2493" s="253">
        <f t="shared" si="646"/>
        <v>3741.8100285611245</v>
      </c>
      <c r="AQ2493" s="253">
        <f t="shared" si="647"/>
        <v>4.2929531783287263E-6</v>
      </c>
      <c r="AR2493" s="253">
        <f t="shared" si="648"/>
        <v>0.99829424977403669</v>
      </c>
      <c r="AS2493" s="253">
        <f>IF(OR(AR2493&lt;$T$757,AR2493&gt;$T$758),AQ2493,"")</f>
        <v>4.2929531783287263E-6</v>
      </c>
      <c r="AT2493" s="253" t="str">
        <f t="shared" si="649"/>
        <v/>
      </c>
      <c r="AU2493" s="253" t="str">
        <f t="shared" si="650"/>
        <v/>
      </c>
      <c r="AV2493" s="253">
        <f t="shared" si="651"/>
        <v>0</v>
      </c>
      <c r="AW2493" s="253">
        <f t="shared" si="652"/>
        <v>4.2929531783287263E-6</v>
      </c>
      <c r="AX2493" s="253" t="str">
        <f t="shared" si="653"/>
        <v/>
      </c>
      <c r="AZ2493" s="259"/>
      <c r="BA2493" s="259">
        <f>BA2492+$BD$753</f>
        <v>11.11679999999982</v>
      </c>
      <c r="BB2493" s="274">
        <f t="shared" si="636"/>
        <v>0.13360478436956225</v>
      </c>
      <c r="BC2493" s="259">
        <f t="shared" si="637"/>
        <v>2.7013662561994889E-4</v>
      </c>
      <c r="BD2493" s="259" t="str">
        <f t="shared" si="634"/>
        <v/>
      </c>
      <c r="BE2493" s="254" t="str">
        <f t="shared" si="635"/>
        <v/>
      </c>
    </row>
    <row r="2494" spans="1:57" ht="20.100000000000001" customHeight="1" x14ac:dyDescent="0.25">
      <c r="A2494" s="247">
        <v>1733</v>
      </c>
      <c r="B2494" s="247">
        <f>$B$755+(A2494*$B$758)</f>
        <v>7047.8441001058764</v>
      </c>
      <c r="C2494" s="247">
        <f>_xlfn.NORM.DIST($B2494,$B$752,$B$753,0)</f>
        <v>2.2557167262533287E-6</v>
      </c>
      <c r="D2494" s="247">
        <f>_xlfn.NORM.DIST($B2494,$B$752,$B$753,1)</f>
        <v>0.99831606626529368</v>
      </c>
      <c r="E2494" s="247">
        <f>IF(OR(D2494&lt;$F$757,D2494&gt;$F$758),C2494,"")</f>
        <v>2.2557167262533287E-6</v>
      </c>
      <c r="F2494" s="247" t="str">
        <f>IF(AND(D2494&gt;$F$757,D2494&lt;$F$758),C2494,"")</f>
        <v/>
      </c>
      <c r="G2494" s="247" t="str">
        <f>IF(C2494=MAX($C$761:$C$2761),C2494,"")</f>
        <v/>
      </c>
      <c r="H2494" s="247">
        <f>_xlfn.NORM.DIST(B2494,$F$753,$F$754,0)</f>
        <v>0</v>
      </c>
      <c r="I2494" s="247">
        <f>IF(H2494=MAX($H$761:$H$2761),C2494,"")</f>
        <v>2.2557167262533287E-6</v>
      </c>
      <c r="J2494" s="247" t="str">
        <f>IF(I2494=MIN($I$761:$I$2761),I2494,"")</f>
        <v/>
      </c>
      <c r="K2494" s="247"/>
      <c r="L2494" s="247"/>
      <c r="M2494" s="247"/>
      <c r="N2494" s="247"/>
      <c r="O2494" s="247">
        <v>1733</v>
      </c>
      <c r="P2494" s="247">
        <f>$P$755+(O2494*$P$758)</f>
        <v>410.71680581092642</v>
      </c>
      <c r="Q2494" s="247">
        <f>_xlfn.NORM.DIST(P2494,P$752,P$753,0)</f>
        <v>3.8707789882728338E-5</v>
      </c>
      <c r="R2494" s="247">
        <f>_xlfn.NORM.DIST(P2494,P$752,P$753,1)</f>
        <v>0.99831606626529368</v>
      </c>
      <c r="S2494" s="253">
        <f>IF(OR(R2494&lt;$T$757,R2494&gt;$T$758),Q2494,"")</f>
        <v>3.8707789882728338E-5</v>
      </c>
      <c r="T2494" s="253" t="str">
        <f>IF(AND(R2494&gt;$T$757,R2494&lt;$T$758),Q2494,"")</f>
        <v/>
      </c>
      <c r="U2494" s="253" t="str">
        <f>IF(Q2494=MAX($Q$761:$Q$2761),Q2494,"")</f>
        <v/>
      </c>
      <c r="V2494" s="253">
        <f>_xlfn.NORM.DIST(P2494,$T$753,$T$754,0)</f>
        <v>1.4048274355017949E-104</v>
      </c>
      <c r="W2494" s="253" t="str">
        <f>IF(V2494=MAX($V$761:$V$2761),Q2494,"")</f>
        <v/>
      </c>
      <c r="X2494" s="253" t="str">
        <f t="shared" si="638"/>
        <v/>
      </c>
      <c r="AB2494" s="253">
        <v>1733</v>
      </c>
      <c r="AC2494" s="253">
        <f t="shared" si="654"/>
        <v>635.55598698091376</v>
      </c>
      <c r="AD2494" s="253">
        <f t="shared" si="639"/>
        <v>2.5014223996464539E-5</v>
      </c>
      <c r="AE2494" s="253">
        <f t="shared" si="640"/>
        <v>0.99831606626529368</v>
      </c>
      <c r="AF2494" s="253">
        <f>IF(OR(AE2494&lt;$T$757,AE2494&gt;$T$758),AD2494,"")</f>
        <v>2.5014223996464539E-5</v>
      </c>
      <c r="AG2494" s="253" t="str">
        <f t="shared" si="641"/>
        <v/>
      </c>
      <c r="AH2494" s="253" t="str">
        <f t="shared" si="642"/>
        <v/>
      </c>
      <c r="AI2494" s="253">
        <f t="shared" si="643"/>
        <v>2.5824868390618246E-8</v>
      </c>
      <c r="AJ2494" s="253" t="str">
        <f t="shared" si="644"/>
        <v/>
      </c>
      <c r="AK2494" s="253" t="str">
        <f t="shared" si="645"/>
        <v/>
      </c>
      <c r="AO2494" s="253">
        <v>1733</v>
      </c>
      <c r="AP2494" s="253">
        <f t="shared" si="646"/>
        <v>3746.9217908952241</v>
      </c>
      <c r="AQ2494" s="253">
        <f t="shared" si="647"/>
        <v>4.2429334552073287E-6</v>
      </c>
      <c r="AR2494" s="253">
        <f t="shared" si="648"/>
        <v>0.99831606626529368</v>
      </c>
      <c r="AS2494" s="253">
        <f>IF(OR(AR2494&lt;$T$757,AR2494&gt;$T$758),AQ2494,"")</f>
        <v>4.2429334552073287E-6</v>
      </c>
      <c r="AT2494" s="253" t="str">
        <f t="shared" si="649"/>
        <v/>
      </c>
      <c r="AU2494" s="253" t="str">
        <f t="shared" si="650"/>
        <v/>
      </c>
      <c r="AV2494" s="253">
        <f t="shared" si="651"/>
        <v>0</v>
      </c>
      <c r="AW2494" s="253">
        <f t="shared" si="652"/>
        <v>4.2429334552073287E-6</v>
      </c>
      <c r="AX2494" s="253" t="str">
        <f t="shared" si="653"/>
        <v/>
      </c>
      <c r="AZ2494" s="259"/>
      <c r="BA2494" s="259">
        <f>BA2493+$BD$753</f>
        <v>11.123199999999819</v>
      </c>
      <c r="BB2494" s="274">
        <f t="shared" si="636"/>
        <v>0.1333346477439423</v>
      </c>
      <c r="BC2494" s="259">
        <f t="shared" si="637"/>
        <v>2.6966118133048278E-4</v>
      </c>
      <c r="BD2494" s="259" t="str">
        <f t="shared" si="634"/>
        <v/>
      </c>
      <c r="BE2494" s="254" t="str">
        <f t="shared" si="635"/>
        <v/>
      </c>
    </row>
    <row r="2495" spans="1:57" ht="20.100000000000001" customHeight="1" x14ac:dyDescent="0.25">
      <c r="A2495" s="247">
        <v>1734</v>
      </c>
      <c r="B2495" s="247">
        <f>$B$755+(A2495*$B$758)</f>
        <v>7057.459167091014</v>
      </c>
      <c r="C2495" s="247">
        <f>_xlfn.NORM.DIST($B2495,$B$752,$B$753,0)</f>
        <v>2.2293983729276478E-6</v>
      </c>
      <c r="D2495" s="247">
        <f>_xlfn.NORM.DIST($B2495,$B$752,$B$753,1)</f>
        <v>0.99833762838761542</v>
      </c>
      <c r="E2495" s="247">
        <f>IF(OR(D2495&lt;$F$757,D2495&gt;$F$758),C2495,"")</f>
        <v>2.2293983729276478E-6</v>
      </c>
      <c r="F2495" s="247" t="str">
        <f>IF(AND(D2495&gt;$F$757,D2495&lt;$F$758),C2495,"")</f>
        <v/>
      </c>
      <c r="G2495" s="247" t="str">
        <f>IF(C2495=MAX($C$761:$C$2761),C2495,"")</f>
        <v/>
      </c>
      <c r="H2495" s="247">
        <f>_xlfn.NORM.DIST(B2495,$F$753,$F$754,0)</f>
        <v>0</v>
      </c>
      <c r="I2495" s="247">
        <f>IF(H2495=MAX($H$761:$H$2761),C2495,"")</f>
        <v>2.2293983729276478E-6</v>
      </c>
      <c r="J2495" s="247" t="str">
        <f>IF(I2495=MIN($I$761:$I$2761),I2495,"")</f>
        <v/>
      </c>
      <c r="K2495" s="247"/>
      <c r="L2495" s="247"/>
      <c r="M2495" s="247"/>
      <c r="N2495" s="247"/>
      <c r="O2495" s="247">
        <v>1734</v>
      </c>
      <c r="P2495" s="247">
        <f>$P$755+(O2495*$P$758)</f>
        <v>411.27712887478856</v>
      </c>
      <c r="Q2495" s="247">
        <f>_xlfn.NORM.DIST(P2495,P$752,P$753,0)</f>
        <v>3.8256170546517658E-5</v>
      </c>
      <c r="R2495" s="247">
        <f>_xlfn.NORM.DIST(P2495,P$752,P$753,1)</f>
        <v>0.99833762838761542</v>
      </c>
      <c r="S2495" s="253">
        <f>IF(OR(R2495&lt;$T$757,R2495&gt;$T$758),Q2495,"")</f>
        <v>3.8256170546517658E-5</v>
      </c>
      <c r="T2495" s="253" t="str">
        <f>IF(AND(R2495&gt;$T$757,R2495&lt;$T$758),Q2495,"")</f>
        <v/>
      </c>
      <c r="U2495" s="253" t="str">
        <f>IF(Q2495=MAX($Q$761:$Q$2761),Q2495,"")</f>
        <v/>
      </c>
      <c r="V2495" s="253">
        <f>_xlfn.NORM.DIST(P2495,$T$753,$T$754,0)</f>
        <v>1.2885386373847116E-104</v>
      </c>
      <c r="W2495" s="253" t="str">
        <f>IF(V2495=MAX($V$761:$V$2761),Q2495,"")</f>
        <v/>
      </c>
      <c r="X2495" s="253" t="str">
        <f t="shared" si="638"/>
        <v/>
      </c>
      <c r="AB2495" s="253">
        <v>1734</v>
      </c>
      <c r="AC2495" s="253">
        <f t="shared" si="654"/>
        <v>636.42304835469395</v>
      </c>
      <c r="AD2495" s="253">
        <f t="shared" si="639"/>
        <v>2.4722372995120035E-5</v>
      </c>
      <c r="AE2495" s="253">
        <f t="shared" si="640"/>
        <v>0.99833762838761542</v>
      </c>
      <c r="AF2495" s="253">
        <f>IF(OR(AE2495&lt;$T$757,AE2495&gt;$T$758),AD2495,"")</f>
        <v>2.4722372995120035E-5</v>
      </c>
      <c r="AG2495" s="253" t="str">
        <f t="shared" si="641"/>
        <v/>
      </c>
      <c r="AH2495" s="253" t="str">
        <f t="shared" si="642"/>
        <v/>
      </c>
      <c r="AI2495" s="253">
        <f t="shared" si="643"/>
        <v>2.5340915504071637E-8</v>
      </c>
      <c r="AJ2495" s="253" t="str">
        <f t="shared" si="644"/>
        <v/>
      </c>
      <c r="AK2495" s="253" t="str">
        <f t="shared" si="645"/>
        <v/>
      </c>
      <c r="AO2495" s="253">
        <v>1734</v>
      </c>
      <c r="AP2495" s="253">
        <f t="shared" si="646"/>
        <v>3752.0335532293238</v>
      </c>
      <c r="AQ2495" s="253">
        <f t="shared" si="647"/>
        <v>4.1934294458998416E-6</v>
      </c>
      <c r="AR2495" s="253">
        <f t="shared" si="648"/>
        <v>0.99833762838761542</v>
      </c>
      <c r="AS2495" s="253">
        <f>IF(OR(AR2495&lt;$T$757,AR2495&gt;$T$758),AQ2495,"")</f>
        <v>4.1934294458998416E-6</v>
      </c>
      <c r="AT2495" s="253" t="str">
        <f t="shared" si="649"/>
        <v/>
      </c>
      <c r="AU2495" s="253" t="str">
        <f t="shared" si="650"/>
        <v/>
      </c>
      <c r="AV2495" s="253">
        <f t="shared" si="651"/>
        <v>0</v>
      </c>
      <c r="AW2495" s="253">
        <f t="shared" si="652"/>
        <v>4.1934294458998416E-6</v>
      </c>
      <c r="AX2495" s="253" t="str">
        <f t="shared" si="653"/>
        <v/>
      </c>
      <c r="AZ2495" s="259"/>
      <c r="BA2495" s="259">
        <f>BA2494+$BD$753</f>
        <v>11.129599999999819</v>
      </c>
      <c r="BB2495" s="274">
        <f t="shared" si="636"/>
        <v>0.13306498656261181</v>
      </c>
      <c r="BC2495" s="259">
        <f t="shared" si="637"/>
        <v>2.6918635116893186E-4</v>
      </c>
      <c r="BD2495" s="259" t="str">
        <f t="shared" si="634"/>
        <v/>
      </c>
      <c r="BE2495" s="254" t="str">
        <f t="shared" si="635"/>
        <v/>
      </c>
    </row>
    <row r="2496" spans="1:57" ht="20.100000000000001" customHeight="1" x14ac:dyDescent="0.25">
      <c r="A2496" s="247">
        <v>1735</v>
      </c>
      <c r="B2496" s="247">
        <f>$B$755+(A2496*$B$758)</f>
        <v>7067.0742340761517</v>
      </c>
      <c r="C2496" s="247">
        <f>_xlfn.NORM.DIST($B2496,$B$752,$B$753,0)</f>
        <v>2.2033518324928043E-6</v>
      </c>
      <c r="D2496" s="247">
        <f>_xlfn.NORM.DIST($B2496,$B$752,$B$753,1)</f>
        <v>0.99835893876584303</v>
      </c>
      <c r="E2496" s="247">
        <f>IF(OR(D2496&lt;$F$757,D2496&gt;$F$758),C2496,"")</f>
        <v>2.2033518324928043E-6</v>
      </c>
      <c r="F2496" s="247" t="str">
        <f>IF(AND(D2496&gt;$F$757,D2496&lt;$F$758),C2496,"")</f>
        <v/>
      </c>
      <c r="G2496" s="247" t="str">
        <f>IF(C2496=MAX($C$761:$C$2761),C2496,"")</f>
        <v/>
      </c>
      <c r="H2496" s="247">
        <f>_xlfn.NORM.DIST(B2496,$F$753,$F$754,0)</f>
        <v>0</v>
      </c>
      <c r="I2496" s="247">
        <f>IF(H2496=MAX($H$761:$H$2761),C2496,"")</f>
        <v>2.2033518324928043E-6</v>
      </c>
      <c r="J2496" s="247" t="str">
        <f>IF(I2496=MIN($I$761:$I$2761),I2496,"")</f>
        <v/>
      </c>
      <c r="K2496" s="247"/>
      <c r="L2496" s="247"/>
      <c r="M2496" s="247"/>
      <c r="N2496" s="247"/>
      <c r="O2496" s="247">
        <v>1735</v>
      </c>
      <c r="P2496" s="247">
        <f>$P$755+(O2496*$P$758)</f>
        <v>411.83745193865059</v>
      </c>
      <c r="Q2496" s="247">
        <f>_xlfn.NORM.DIST(P2496,P$752,P$753,0)</f>
        <v>3.7809215482262604E-5</v>
      </c>
      <c r="R2496" s="247">
        <f>_xlfn.NORM.DIST(P2496,P$752,P$753,1)</f>
        <v>0.99835893876584303</v>
      </c>
      <c r="S2496" s="253">
        <f>IF(OR(R2496&lt;$T$757,R2496&gt;$T$758),Q2496,"")</f>
        <v>3.7809215482262604E-5</v>
      </c>
      <c r="T2496" s="253" t="str">
        <f>IF(AND(R2496&gt;$T$757,R2496&lt;$T$758),Q2496,"")</f>
        <v/>
      </c>
      <c r="U2496" s="253" t="str">
        <f>IF(Q2496=MAX($Q$761:$Q$2761),Q2496,"")</f>
        <v/>
      </c>
      <c r="V2496" s="253">
        <f>_xlfn.NORM.DIST(P2496,$T$753,$T$754,0)</f>
        <v>1.1818570829260748E-104</v>
      </c>
      <c r="W2496" s="253" t="str">
        <f>IF(V2496=MAX($V$761:$V$2761),Q2496,"")</f>
        <v/>
      </c>
      <c r="X2496" s="253" t="str">
        <f t="shared" si="638"/>
        <v/>
      </c>
      <c r="AB2496" s="253">
        <v>1735</v>
      </c>
      <c r="AC2496" s="253">
        <f t="shared" si="654"/>
        <v>637.29010972847414</v>
      </c>
      <c r="AD2496" s="253">
        <f t="shared" si="639"/>
        <v>2.4433536196958627E-5</v>
      </c>
      <c r="AE2496" s="253">
        <f t="shared" si="640"/>
        <v>0.99835893876584303</v>
      </c>
      <c r="AF2496" s="253">
        <f>IF(OR(AE2496&lt;$T$757,AE2496&gt;$T$758),AD2496,"")</f>
        <v>2.4433536196958627E-5</v>
      </c>
      <c r="AG2496" s="253" t="str">
        <f t="shared" si="641"/>
        <v/>
      </c>
      <c r="AH2496" s="253" t="str">
        <f t="shared" si="642"/>
        <v/>
      </c>
      <c r="AI2496" s="253">
        <f t="shared" si="643"/>
        <v>2.4865633944837454E-8</v>
      </c>
      <c r="AJ2496" s="253" t="str">
        <f t="shared" si="644"/>
        <v/>
      </c>
      <c r="AK2496" s="253" t="str">
        <f t="shared" si="645"/>
        <v/>
      </c>
      <c r="AO2496" s="253">
        <v>1735</v>
      </c>
      <c r="AP2496" s="253">
        <f t="shared" si="646"/>
        <v>3757.1453155634235</v>
      </c>
      <c r="AQ2496" s="253">
        <f t="shared" si="647"/>
        <v>4.1444367082403721E-6</v>
      </c>
      <c r="AR2496" s="253">
        <f t="shared" si="648"/>
        <v>0.99835893876584303</v>
      </c>
      <c r="AS2496" s="253">
        <f>IF(OR(AR2496&lt;$T$757,AR2496&gt;$T$758),AQ2496,"")</f>
        <v>4.1444367082403721E-6</v>
      </c>
      <c r="AT2496" s="253" t="str">
        <f t="shared" si="649"/>
        <v/>
      </c>
      <c r="AU2496" s="253" t="str">
        <f t="shared" si="650"/>
        <v/>
      </c>
      <c r="AV2496" s="253">
        <f t="shared" si="651"/>
        <v>0</v>
      </c>
      <c r="AW2496" s="253">
        <f t="shared" si="652"/>
        <v>4.1444367082403721E-6</v>
      </c>
      <c r="AX2496" s="253" t="str">
        <f t="shared" si="653"/>
        <v/>
      </c>
      <c r="AZ2496" s="259"/>
      <c r="BA2496" s="259">
        <f>BA2495+$BD$753</f>
        <v>11.135999999999818</v>
      </c>
      <c r="BB2496" s="274">
        <f t="shared" si="636"/>
        <v>0.13279580021144288</v>
      </c>
      <c r="BC2496" s="259">
        <f t="shared" si="637"/>
        <v>2.687121350940791E-4</v>
      </c>
      <c r="BD2496" s="259" t="str">
        <f t="shared" si="634"/>
        <v/>
      </c>
      <c r="BE2496" s="254" t="str">
        <f t="shared" si="635"/>
        <v/>
      </c>
    </row>
    <row r="2497" spans="1:57" ht="20.100000000000001" customHeight="1" x14ac:dyDescent="0.25">
      <c r="A2497" s="247">
        <v>1736</v>
      </c>
      <c r="B2497" s="247">
        <f>$B$755+(A2497*$B$758)</f>
        <v>7076.6893010612894</v>
      </c>
      <c r="C2497" s="247">
        <f>_xlfn.NORM.DIST($B2497,$B$752,$B$753,0)</f>
        <v>2.1775747579141145E-6</v>
      </c>
      <c r="D2497" s="247">
        <f>_xlfn.NORM.DIST($B2497,$B$752,$B$753,1)</f>
        <v>0.99838000000218041</v>
      </c>
      <c r="E2497" s="247">
        <f>IF(OR(D2497&lt;$F$757,D2497&gt;$F$758),C2497,"")</f>
        <v>2.1775747579141145E-6</v>
      </c>
      <c r="F2497" s="247" t="str">
        <f>IF(AND(D2497&gt;$F$757,D2497&lt;$F$758),C2497,"")</f>
        <v/>
      </c>
      <c r="G2497" s="247" t="str">
        <f>IF(C2497=MAX($C$761:$C$2761),C2497,"")</f>
        <v/>
      </c>
      <c r="H2497" s="247">
        <f>_xlfn.NORM.DIST(B2497,$F$753,$F$754,0)</f>
        <v>0</v>
      </c>
      <c r="I2497" s="247">
        <f>IF(H2497=MAX($H$761:$H$2761),C2497,"")</f>
        <v>2.1775747579141145E-6</v>
      </c>
      <c r="J2497" s="247" t="str">
        <f>IF(I2497=MIN($I$761:$I$2761),I2497,"")</f>
        <v/>
      </c>
      <c r="K2497" s="247"/>
      <c r="L2497" s="247"/>
      <c r="M2497" s="247"/>
      <c r="N2497" s="247"/>
      <c r="O2497" s="247">
        <v>1736</v>
      </c>
      <c r="P2497" s="247">
        <f>$P$755+(O2497*$P$758)</f>
        <v>412.39777500251273</v>
      </c>
      <c r="Q2497" s="247">
        <f>_xlfn.NORM.DIST(P2497,P$752,P$753,0)</f>
        <v>3.7366884415169485E-5</v>
      </c>
      <c r="R2497" s="247">
        <f>_xlfn.NORM.DIST(P2497,P$752,P$753,1)</f>
        <v>0.99838000000218041</v>
      </c>
      <c r="S2497" s="253">
        <f>IF(OR(R2497&lt;$T$757,R2497&gt;$T$758),Q2497,"")</f>
        <v>3.7366884415169485E-5</v>
      </c>
      <c r="T2497" s="253" t="str">
        <f>IF(AND(R2497&gt;$T$757,R2497&lt;$T$758),Q2497,"")</f>
        <v/>
      </c>
      <c r="U2497" s="253" t="str">
        <f>IF(Q2497=MAX($Q$761:$Q$2761),Q2497,"")</f>
        <v/>
      </c>
      <c r="V2497" s="253">
        <f>_xlfn.NORM.DIST(P2497,$T$753,$T$754,0)</f>
        <v>1.0839906352344479E-104</v>
      </c>
      <c r="W2497" s="253" t="str">
        <f>IF(V2497=MAX($V$761:$V$2761),Q2497,"")</f>
        <v/>
      </c>
      <c r="X2497" s="253" t="str">
        <f t="shared" si="638"/>
        <v/>
      </c>
      <c r="AB2497" s="253">
        <v>1736</v>
      </c>
      <c r="AC2497" s="253">
        <f t="shared" si="654"/>
        <v>638.15717110225455</v>
      </c>
      <c r="AD2497" s="253">
        <f t="shared" si="639"/>
        <v>2.4147687575107938E-5</v>
      </c>
      <c r="AE2497" s="253">
        <f t="shared" si="640"/>
        <v>0.99838000000218041</v>
      </c>
      <c r="AF2497" s="253">
        <f>IF(OR(AE2497&lt;$T$757,AE2497&gt;$T$758),AD2497,"")</f>
        <v>2.4147687575107938E-5</v>
      </c>
      <c r="AG2497" s="253" t="str">
        <f t="shared" si="641"/>
        <v/>
      </c>
      <c r="AH2497" s="253" t="str">
        <f t="shared" si="642"/>
        <v/>
      </c>
      <c r="AI2497" s="253">
        <f t="shared" si="643"/>
        <v>2.439887614409286E-8</v>
      </c>
      <c r="AJ2497" s="253" t="str">
        <f t="shared" si="644"/>
        <v/>
      </c>
      <c r="AK2497" s="253" t="str">
        <f t="shared" si="645"/>
        <v/>
      </c>
      <c r="AO2497" s="253">
        <v>1736</v>
      </c>
      <c r="AP2497" s="253">
        <f t="shared" si="646"/>
        <v>3762.2570778975232</v>
      </c>
      <c r="AQ2497" s="253">
        <f t="shared" si="647"/>
        <v>4.095950827529215E-6</v>
      </c>
      <c r="AR2497" s="253">
        <f t="shared" si="648"/>
        <v>0.99838000000218041</v>
      </c>
      <c r="AS2497" s="253">
        <f>IF(OR(AR2497&lt;$T$757,AR2497&gt;$T$758),AQ2497,"")</f>
        <v>4.095950827529215E-6</v>
      </c>
      <c r="AT2497" s="253" t="str">
        <f t="shared" si="649"/>
        <v/>
      </c>
      <c r="AU2497" s="253" t="str">
        <f t="shared" si="650"/>
        <v/>
      </c>
      <c r="AV2497" s="253">
        <f t="shared" si="651"/>
        <v>0</v>
      </c>
      <c r="AW2497" s="253">
        <f t="shared" si="652"/>
        <v>4.095950827529215E-6</v>
      </c>
      <c r="AX2497" s="253" t="str">
        <f t="shared" si="653"/>
        <v/>
      </c>
      <c r="AZ2497" s="259"/>
      <c r="BA2497" s="259">
        <f>BA2496+$BD$753</f>
        <v>11.142399999999817</v>
      </c>
      <c r="BB2497" s="274">
        <f t="shared" si="636"/>
        <v>0.1325270880763488</v>
      </c>
      <c r="BC2497" s="259">
        <f t="shared" si="637"/>
        <v>2.6823853306148782E-4</v>
      </c>
      <c r="BD2497" s="259" t="str">
        <f t="shared" si="634"/>
        <v/>
      </c>
      <c r="BE2497" s="254" t="str">
        <f t="shared" si="635"/>
        <v/>
      </c>
    </row>
    <row r="2498" spans="1:57" ht="20.100000000000001" customHeight="1" x14ac:dyDescent="0.25">
      <c r="A2498" s="248">
        <v>1737</v>
      </c>
      <c r="B2498" s="247">
        <f>$B$755+(A2498*$B$758)</f>
        <v>7086.304368046427</v>
      </c>
      <c r="C2498" s="247">
        <f>_xlfn.NORM.DIST($B2498,$B$752,$B$753,0)</f>
        <v>2.1520648167377657E-6</v>
      </c>
      <c r="D2498" s="247">
        <f>_xlfn.NORM.DIST($B2498,$B$752,$B$753,1)</f>
        <v>0.9984008146763349</v>
      </c>
      <c r="E2498" s="247">
        <f>IF(OR(D2498&lt;$F$757,D2498&gt;$F$758),C2498,"")</f>
        <v>2.1520648167377657E-6</v>
      </c>
      <c r="F2498" s="247" t="str">
        <f>IF(AND(D2498&gt;$F$757,D2498&lt;$F$758),C2498,"")</f>
        <v/>
      </c>
      <c r="G2498" s="247" t="str">
        <f>IF(C2498=MAX($C$761:$C$2761),C2498,"")</f>
        <v/>
      </c>
      <c r="H2498" s="247">
        <f>_xlfn.NORM.DIST(B2498,$F$753,$F$754,0)</f>
        <v>0</v>
      </c>
      <c r="I2498" s="247">
        <f>IF(H2498=MAX($H$761:$H$2761),C2498,"")</f>
        <v>2.1520648167377657E-6</v>
      </c>
      <c r="J2498" s="247" t="str">
        <f>IF(I2498=MIN($I$761:$I$2761),I2498,"")</f>
        <v/>
      </c>
      <c r="K2498" s="247"/>
      <c r="L2498" s="247"/>
      <c r="M2498" s="247"/>
      <c r="N2498" s="247"/>
      <c r="O2498" s="248">
        <v>1737</v>
      </c>
      <c r="P2498" s="247">
        <f>$P$755+(O2498*$P$758)</f>
        <v>412.95809806637487</v>
      </c>
      <c r="Q2498" s="247">
        <f>_xlfn.NORM.DIST(P2498,P$752,P$753,0)</f>
        <v>3.6929137320650644E-5</v>
      </c>
      <c r="R2498" s="247">
        <f>_xlfn.NORM.DIST(P2498,P$752,P$753,1)</f>
        <v>0.9984008146763349</v>
      </c>
      <c r="S2498" s="253">
        <f>IF(OR(R2498&lt;$T$757,R2498&gt;$T$758),Q2498,"")</f>
        <v>3.6929137320650644E-5</v>
      </c>
      <c r="T2498" s="253" t="str">
        <f>IF(AND(R2498&gt;$T$757,R2498&lt;$T$758),Q2498,"")</f>
        <v/>
      </c>
      <c r="U2498" s="253" t="str">
        <f>IF(Q2498=MAX($Q$761:$Q$2761),Q2498,"")</f>
        <v/>
      </c>
      <c r="V2498" s="253">
        <f>_xlfn.NORM.DIST(P2498,$T$753,$T$754,0)</f>
        <v>9.9421234075612879E-105</v>
      </c>
      <c r="W2498" s="253" t="str">
        <f>IF(V2498=MAX($V$761:$V$2761),Q2498,"")</f>
        <v/>
      </c>
      <c r="X2498" s="253" t="str">
        <f t="shared" si="638"/>
        <v/>
      </c>
      <c r="AB2498" s="259">
        <v>1737</v>
      </c>
      <c r="AC2498" s="253">
        <f t="shared" si="654"/>
        <v>639.02423247603474</v>
      </c>
      <c r="AD2498" s="253">
        <f t="shared" si="639"/>
        <v>2.3864801264386794E-5</v>
      </c>
      <c r="AE2498" s="253">
        <f t="shared" si="640"/>
        <v>0.9984008146763349</v>
      </c>
      <c r="AF2498" s="253">
        <f>IF(OR(AE2498&lt;$T$757,AE2498&gt;$T$758),AD2498,"")</f>
        <v>2.3864801264386794E-5</v>
      </c>
      <c r="AG2498" s="253" t="str">
        <f t="shared" si="641"/>
        <v/>
      </c>
      <c r="AH2498" s="253" t="str">
        <f t="shared" si="642"/>
        <v/>
      </c>
      <c r="AI2498" s="253">
        <f t="shared" si="643"/>
        <v>2.3940496896604022E-8</v>
      </c>
      <c r="AJ2498" s="253" t="str">
        <f t="shared" si="644"/>
        <v/>
      </c>
      <c r="AK2498" s="253" t="str">
        <f t="shared" si="645"/>
        <v/>
      </c>
      <c r="AO2498" s="259">
        <v>1737</v>
      </c>
      <c r="AP2498" s="253">
        <f t="shared" si="646"/>
        <v>3767.3688402316229</v>
      </c>
      <c r="AQ2498" s="253">
        <f t="shared" si="647"/>
        <v>4.0479674164928084E-6</v>
      </c>
      <c r="AR2498" s="253">
        <f t="shared" si="648"/>
        <v>0.9984008146763349</v>
      </c>
      <c r="AS2498" s="253">
        <f>IF(OR(AR2498&lt;$T$757,AR2498&gt;$T$758),AQ2498,"")</f>
        <v>4.0479674164928084E-6</v>
      </c>
      <c r="AT2498" s="253" t="str">
        <f t="shared" si="649"/>
        <v/>
      </c>
      <c r="AU2498" s="253" t="str">
        <f t="shared" si="650"/>
        <v/>
      </c>
      <c r="AV2498" s="253">
        <f t="shared" si="651"/>
        <v>0</v>
      </c>
      <c r="AW2498" s="253">
        <f t="shared" si="652"/>
        <v>4.0479674164928084E-6</v>
      </c>
      <c r="AX2498" s="253" t="str">
        <f t="shared" si="653"/>
        <v/>
      </c>
      <c r="AZ2498" s="259"/>
      <c r="BA2498" s="259">
        <f>BA2497+$BD$753</f>
        <v>11.148799999999817</v>
      </c>
      <c r="BB2498" s="274">
        <f t="shared" si="636"/>
        <v>0.13225884954328732</v>
      </c>
      <c r="BC2498" s="259">
        <f t="shared" si="637"/>
        <v>2.6776554502377925E-4</v>
      </c>
      <c r="BD2498" s="259" t="str">
        <f t="shared" si="634"/>
        <v/>
      </c>
      <c r="BE2498" s="254" t="str">
        <f t="shared" si="635"/>
        <v/>
      </c>
    </row>
    <row r="2499" spans="1:57" ht="20.100000000000001" customHeight="1" x14ac:dyDescent="0.25">
      <c r="A2499" s="247">
        <v>1738</v>
      </c>
      <c r="B2499" s="247">
        <f>$B$755+(A2499*$B$758)</f>
        <v>7095.9194350315647</v>
      </c>
      <c r="C2499" s="247">
        <f>_xlfn.NORM.DIST($B2499,$B$752,$B$753,0)</f>
        <v>2.1268196910686364E-6</v>
      </c>
      <c r="D2499" s="247">
        <f>_xlfn.NORM.DIST($B2499,$B$752,$B$753,1)</f>
        <v>0.99842138534565705</v>
      </c>
      <c r="E2499" s="247">
        <f>IF(OR(D2499&lt;$F$757,D2499&gt;$F$758),C2499,"")</f>
        <v>2.1268196910686364E-6</v>
      </c>
      <c r="F2499" s="247" t="str">
        <f>IF(AND(D2499&gt;$F$757,D2499&lt;$F$758),C2499,"")</f>
        <v/>
      </c>
      <c r="G2499" s="247" t="str">
        <f>IF(C2499=MAX($C$761:$C$2761),C2499,"")</f>
        <v/>
      </c>
      <c r="H2499" s="247">
        <f>_xlfn.NORM.DIST(B2499,$F$753,$F$754,0)</f>
        <v>0</v>
      </c>
      <c r="I2499" s="247">
        <f>IF(H2499=MAX($H$761:$H$2761),C2499,"")</f>
        <v>2.1268196910686364E-6</v>
      </c>
      <c r="J2499" s="247" t="str">
        <f>IF(I2499=MIN($I$761:$I$2761),I2499,"")</f>
        <v/>
      </c>
      <c r="K2499" s="247"/>
      <c r="L2499" s="247"/>
      <c r="M2499" s="247"/>
      <c r="N2499" s="247"/>
      <c r="O2499" s="247">
        <v>1738</v>
      </c>
      <c r="P2499" s="247">
        <f>$P$755+(O2499*$P$758)</f>
        <v>413.51842113023702</v>
      </c>
      <c r="Q2499" s="247">
        <f>_xlfn.NORM.DIST(P2499,P$752,P$753,0)</f>
        <v>3.6495934423943457E-5</v>
      </c>
      <c r="R2499" s="247">
        <f>_xlfn.NORM.DIST(P2499,P$752,P$753,1)</f>
        <v>0.99842138534565705</v>
      </c>
      <c r="S2499" s="253">
        <f>IF(OR(R2499&lt;$T$757,R2499&gt;$T$758),Q2499,"")</f>
        <v>3.6495934423943457E-5</v>
      </c>
      <c r="T2499" s="253" t="str">
        <f>IF(AND(R2499&gt;$T$757,R2499&lt;$T$758),Q2499,"")</f>
        <v/>
      </c>
      <c r="U2499" s="253" t="str">
        <f>IF(Q2499=MAX($Q$761:$Q$2761),Q2499,"")</f>
        <v/>
      </c>
      <c r="V2499" s="253">
        <f>_xlfn.NORM.DIST(P2499,$T$753,$T$754,0)</f>
        <v>9.1185507621442481E-105</v>
      </c>
      <c r="W2499" s="253" t="str">
        <f>IF(V2499=MAX($V$761:$V$2761),Q2499,"")</f>
        <v/>
      </c>
      <c r="X2499" s="253" t="str">
        <f t="shared" si="638"/>
        <v/>
      </c>
      <c r="AB2499" s="253">
        <v>1738</v>
      </c>
      <c r="AC2499" s="253">
        <f t="shared" si="654"/>
        <v>639.89129384981493</v>
      </c>
      <c r="AD2499" s="253">
        <f t="shared" si="639"/>
        <v>2.358485156105885E-5</v>
      </c>
      <c r="AE2499" s="253">
        <f t="shared" si="640"/>
        <v>0.99842138534565705</v>
      </c>
      <c r="AF2499" s="253">
        <f>IF(OR(AE2499&lt;$T$757,AE2499&gt;$T$758),AD2499,"")</f>
        <v>2.358485156105885E-5</v>
      </c>
      <c r="AG2499" s="253" t="str">
        <f t="shared" si="641"/>
        <v/>
      </c>
      <c r="AH2499" s="253" t="str">
        <f t="shared" si="642"/>
        <v/>
      </c>
      <c r="AI2499" s="253">
        <f t="shared" si="643"/>
        <v>2.3490353325563496E-8</v>
      </c>
      <c r="AJ2499" s="253" t="str">
        <f t="shared" si="644"/>
        <v/>
      </c>
      <c r="AK2499" s="253" t="str">
        <f t="shared" si="645"/>
        <v/>
      </c>
      <c r="AO2499" s="253">
        <v>1738</v>
      </c>
      <c r="AP2499" s="253">
        <f t="shared" si="646"/>
        <v>3772.4806025657226</v>
      </c>
      <c r="AQ2499" s="253">
        <f t="shared" si="647"/>
        <v>4.0004821152420724E-6</v>
      </c>
      <c r="AR2499" s="253">
        <f t="shared" si="648"/>
        <v>0.99842138534565705</v>
      </c>
      <c r="AS2499" s="253">
        <f>IF(OR(AR2499&lt;$T$757,AR2499&gt;$T$758),AQ2499,"")</f>
        <v>4.0004821152420724E-6</v>
      </c>
      <c r="AT2499" s="253" t="str">
        <f t="shared" si="649"/>
        <v/>
      </c>
      <c r="AU2499" s="253" t="str">
        <f t="shared" si="650"/>
        <v/>
      </c>
      <c r="AV2499" s="253">
        <f t="shared" si="651"/>
        <v>0</v>
      </c>
      <c r="AW2499" s="253">
        <f t="shared" si="652"/>
        <v>4.0004821152420724E-6</v>
      </c>
      <c r="AX2499" s="253" t="str">
        <f t="shared" si="653"/>
        <v/>
      </c>
      <c r="AZ2499" s="259"/>
      <c r="BA2499" s="259">
        <f>BA2498+$BD$753</f>
        <v>11.155199999999816</v>
      </c>
      <c r="BB2499" s="274">
        <f t="shared" si="636"/>
        <v>0.13199108399826354</v>
      </c>
      <c r="BC2499" s="259">
        <f t="shared" si="637"/>
        <v>2.6729317093032723E-4</v>
      </c>
      <c r="BD2499" s="259" t="str">
        <f t="shared" si="634"/>
        <v/>
      </c>
      <c r="BE2499" s="254" t="str">
        <f t="shared" si="635"/>
        <v/>
      </c>
    </row>
    <row r="2500" spans="1:57" ht="20.100000000000001" customHeight="1" x14ac:dyDescent="0.25">
      <c r="A2500" s="247">
        <v>1739</v>
      </c>
      <c r="B2500" s="247">
        <f>$B$755+(A2500*$B$758)</f>
        <v>7105.5345020167024</v>
      </c>
      <c r="C2500" s="247">
        <f>_xlfn.NORM.DIST($B2500,$B$752,$B$753,0)</f>
        <v>2.101837077547221E-6</v>
      </c>
      <c r="D2500" s="247">
        <f>_xlfn.NORM.DIST($B2500,$B$752,$B$753,1)</f>
        <v>0.99844171454528052</v>
      </c>
      <c r="E2500" s="247">
        <f>IF(OR(D2500&lt;$F$757,D2500&gt;$F$758),C2500,"")</f>
        <v>2.101837077547221E-6</v>
      </c>
      <c r="F2500" s="247" t="str">
        <f>IF(AND(D2500&gt;$F$757,D2500&lt;$F$758),C2500,"")</f>
        <v/>
      </c>
      <c r="G2500" s="247" t="str">
        <f>IF(C2500=MAX($C$761:$C$2761),C2500,"")</f>
        <v/>
      </c>
      <c r="H2500" s="247">
        <f>_xlfn.NORM.DIST(B2500,$F$753,$F$754,0)</f>
        <v>0</v>
      </c>
      <c r="I2500" s="247">
        <f>IF(H2500=MAX($H$761:$H$2761),C2500,"")</f>
        <v>2.101837077547221E-6</v>
      </c>
      <c r="J2500" s="247" t="str">
        <f>IF(I2500=MIN($I$761:$I$2761),I2500,"")</f>
        <v/>
      </c>
      <c r="K2500" s="247"/>
      <c r="L2500" s="247"/>
      <c r="M2500" s="247"/>
      <c r="N2500" s="247"/>
      <c r="O2500" s="247">
        <v>1739</v>
      </c>
      <c r="P2500" s="247">
        <f>$P$755+(O2500*$P$758)</f>
        <v>414.07874419409904</v>
      </c>
      <c r="Q2500" s="247">
        <f>_xlfn.NORM.DIST(P2500,P$752,P$753,0)</f>
        <v>3.6067236199714605E-5</v>
      </c>
      <c r="R2500" s="247">
        <f>_xlfn.NORM.DIST(P2500,P$752,P$753,1)</f>
        <v>0.99844171454528052</v>
      </c>
      <c r="S2500" s="253">
        <f>IF(OR(R2500&lt;$T$757,R2500&gt;$T$758),Q2500,"")</f>
        <v>3.6067236199714605E-5</v>
      </c>
      <c r="T2500" s="253" t="str">
        <f>IF(AND(R2500&gt;$T$757,R2500&lt;$T$758),Q2500,"")</f>
        <v/>
      </c>
      <c r="U2500" s="253" t="str">
        <f>IF(Q2500=MAX($Q$761:$Q$2761),Q2500,"")</f>
        <v/>
      </c>
      <c r="V2500" s="253">
        <f>_xlfn.NORM.DIST(P2500,$T$753,$T$754,0)</f>
        <v>8.3630663427220043E-105</v>
      </c>
      <c r="W2500" s="253" t="str">
        <f>IF(V2500=MAX($V$761:$V$2761),Q2500,"")</f>
        <v/>
      </c>
      <c r="X2500" s="253" t="str">
        <f t="shared" si="638"/>
        <v/>
      </c>
      <c r="AB2500" s="253">
        <v>1739</v>
      </c>
      <c r="AC2500" s="253">
        <f t="shared" si="654"/>
        <v>640.75835522359512</v>
      </c>
      <c r="AD2500" s="253">
        <f t="shared" si="639"/>
        <v>2.3307812922577122E-5</v>
      </c>
      <c r="AE2500" s="253">
        <f t="shared" si="640"/>
        <v>0.99844171454528052</v>
      </c>
      <c r="AF2500" s="253">
        <f>IF(OR(AE2500&lt;$T$757,AE2500&gt;$T$758),AD2500,"")</f>
        <v>2.3307812922577122E-5</v>
      </c>
      <c r="AG2500" s="253" t="str">
        <f t="shared" si="641"/>
        <v/>
      </c>
      <c r="AH2500" s="253" t="str">
        <f t="shared" si="642"/>
        <v/>
      </c>
      <c r="AI2500" s="253">
        <f t="shared" si="643"/>
        <v>2.3048304847904938E-8</v>
      </c>
      <c r="AJ2500" s="253" t="str">
        <f t="shared" si="644"/>
        <v/>
      </c>
      <c r="AK2500" s="253" t="str">
        <f t="shared" si="645"/>
        <v/>
      </c>
      <c r="AO2500" s="253">
        <v>1739</v>
      </c>
      <c r="AP2500" s="253">
        <f t="shared" si="646"/>
        <v>3777.5923648998241</v>
      </c>
      <c r="AQ2500" s="253">
        <f t="shared" si="647"/>
        <v>3.9534905912289469E-6</v>
      </c>
      <c r="AR2500" s="253">
        <f t="shared" si="648"/>
        <v>0.99844171454528052</v>
      </c>
      <c r="AS2500" s="253">
        <f>IF(OR(AR2500&lt;$T$757,AR2500&gt;$T$758),AQ2500,"")</f>
        <v>3.9534905912289469E-6</v>
      </c>
      <c r="AT2500" s="253" t="str">
        <f t="shared" si="649"/>
        <v/>
      </c>
      <c r="AU2500" s="253" t="str">
        <f t="shared" si="650"/>
        <v/>
      </c>
      <c r="AV2500" s="253">
        <f t="shared" si="651"/>
        <v>0</v>
      </c>
      <c r="AW2500" s="253">
        <f t="shared" si="652"/>
        <v>3.9534905912289469E-6</v>
      </c>
      <c r="AX2500" s="253" t="str">
        <f t="shared" si="653"/>
        <v/>
      </c>
      <c r="AZ2500" s="259"/>
      <c r="BA2500" s="259">
        <f>BA2499+$BD$753</f>
        <v>11.161599999999815</v>
      </c>
      <c r="BB2500" s="274">
        <f t="shared" si="636"/>
        <v>0.13172379082733321</v>
      </c>
      <c r="BC2500" s="259">
        <f t="shared" si="637"/>
        <v>2.6682141072678633E-4</v>
      </c>
      <c r="BD2500" s="259" t="str">
        <f t="shared" si="634"/>
        <v/>
      </c>
      <c r="BE2500" s="254" t="str">
        <f t="shared" si="635"/>
        <v/>
      </c>
    </row>
    <row r="2501" spans="1:57" ht="20.100000000000001" customHeight="1" x14ac:dyDescent="0.25">
      <c r="A2501" s="247">
        <v>1740</v>
      </c>
      <c r="B2501" s="247">
        <f>$B$755+(A2501*$B$758)</f>
        <v>7115.1495690018401</v>
      </c>
      <c r="C2501" s="247">
        <f>_xlfn.NORM.DIST($B2501,$B$752,$B$753,0)</f>
        <v>2.0771146873256668E-6</v>
      </c>
      <c r="D2501" s="247">
        <f>_xlfn.NORM.DIST($B2501,$B$752,$B$753,1)</f>
        <v>0.99846180478826196</v>
      </c>
      <c r="E2501" s="247">
        <f>IF(OR(D2501&lt;$F$757,D2501&gt;$F$758),C2501,"")</f>
        <v>2.0771146873256668E-6</v>
      </c>
      <c r="F2501" s="247" t="str">
        <f>IF(AND(D2501&gt;$F$757,D2501&lt;$F$758),C2501,"")</f>
        <v/>
      </c>
      <c r="G2501" s="247" t="str">
        <f>IF(C2501=MAX($C$761:$C$2761),C2501,"")</f>
        <v/>
      </c>
      <c r="H2501" s="247">
        <f>_xlfn.NORM.DIST(B2501,$F$753,$F$754,0)</f>
        <v>0</v>
      </c>
      <c r="I2501" s="247">
        <f>IF(H2501=MAX($H$761:$H$2761),C2501,"")</f>
        <v>2.0771146873256668E-6</v>
      </c>
      <c r="J2501" s="247" t="str">
        <f>IF(I2501=MIN($I$761:$I$2761),I2501,"")</f>
        <v/>
      </c>
      <c r="K2501" s="247"/>
      <c r="L2501" s="247"/>
      <c r="M2501" s="247"/>
      <c r="N2501" s="247"/>
      <c r="O2501" s="247">
        <v>1740</v>
      </c>
      <c r="P2501" s="247">
        <f>$P$755+(O2501*$P$758)</f>
        <v>414.63906725796119</v>
      </c>
      <c r="Q2501" s="247">
        <f>_xlfn.NORM.DIST(P2501,P$752,P$753,0)</f>
        <v>3.5643003371648342E-5</v>
      </c>
      <c r="R2501" s="247">
        <f>_xlfn.NORM.DIST(P2501,P$752,P$753,1)</f>
        <v>0.99846180478826196</v>
      </c>
      <c r="S2501" s="253">
        <f>IF(OR(R2501&lt;$T$757,R2501&gt;$T$758),Q2501,"")</f>
        <v>3.5643003371648342E-5</v>
      </c>
      <c r="T2501" s="253" t="str">
        <f>IF(AND(R2501&gt;$T$757,R2501&lt;$T$758),Q2501,"")</f>
        <v/>
      </c>
      <c r="U2501" s="253" t="str">
        <f>IF(Q2501=MAX($Q$761:$Q$2761),Q2501,"")</f>
        <v/>
      </c>
      <c r="V2501" s="253">
        <f>_xlfn.NORM.DIST(P2501,$T$753,$T$754,0)</f>
        <v>7.670052120345479E-105</v>
      </c>
      <c r="W2501" s="253" t="str">
        <f>IF(V2501=MAX($V$761:$V$2761),Q2501,"")</f>
        <v/>
      </c>
      <c r="X2501" s="253" t="str">
        <f t="shared" si="638"/>
        <v/>
      </c>
      <c r="AB2501" s="253">
        <v>1740</v>
      </c>
      <c r="AC2501" s="253">
        <f t="shared" si="654"/>
        <v>641.62541659737531</v>
      </c>
      <c r="AD2501" s="253">
        <f t="shared" si="639"/>
        <v>2.3033659967317915E-5</v>
      </c>
      <c r="AE2501" s="253">
        <f t="shared" si="640"/>
        <v>0.99846180478826196</v>
      </c>
      <c r="AF2501" s="253">
        <f>IF(OR(AE2501&lt;$T$757,AE2501&gt;$T$758),AD2501,"")</f>
        <v>2.3033659967317915E-5</v>
      </c>
      <c r="AG2501" s="253" t="str">
        <f t="shared" si="641"/>
        <v/>
      </c>
      <c r="AH2501" s="253" t="str">
        <f t="shared" si="642"/>
        <v/>
      </c>
      <c r="AI2501" s="253">
        <f t="shared" si="643"/>
        <v>2.261421314008727E-8</v>
      </c>
      <c r="AJ2501" s="253" t="str">
        <f t="shared" si="644"/>
        <v/>
      </c>
      <c r="AK2501" s="253" t="str">
        <f t="shared" si="645"/>
        <v/>
      </c>
      <c r="AO2501" s="253">
        <v>1740</v>
      </c>
      <c r="AP2501" s="253">
        <f t="shared" si="646"/>
        <v>3782.7041272339238</v>
      </c>
      <c r="AQ2501" s="253">
        <f t="shared" si="647"/>
        <v>3.9069885392013627E-6</v>
      </c>
      <c r="AR2501" s="253">
        <f t="shared" si="648"/>
        <v>0.99846180478826196</v>
      </c>
      <c r="AS2501" s="253">
        <f>IF(OR(AR2501&lt;$T$757,AR2501&gt;$T$758),AQ2501,"")</f>
        <v>3.9069885392013627E-6</v>
      </c>
      <c r="AT2501" s="253" t="str">
        <f t="shared" si="649"/>
        <v/>
      </c>
      <c r="AU2501" s="253" t="str">
        <f t="shared" si="650"/>
        <v/>
      </c>
      <c r="AV2501" s="253">
        <f t="shared" si="651"/>
        <v>0</v>
      </c>
      <c r="AW2501" s="253">
        <f t="shared" si="652"/>
        <v>3.9069885392013627E-6</v>
      </c>
      <c r="AX2501" s="253" t="str">
        <f t="shared" si="653"/>
        <v/>
      </c>
      <c r="AZ2501" s="259"/>
      <c r="BA2501" s="259">
        <f>BA2500+$BD$753</f>
        <v>11.167999999999815</v>
      </c>
      <c r="BB2501" s="274">
        <f t="shared" si="636"/>
        <v>0.13145696941660642</v>
      </c>
      <c r="BC2501" s="259">
        <f t="shared" si="637"/>
        <v>2.6635026435672948E-4</v>
      </c>
      <c r="BD2501" s="259" t="str">
        <f t="shared" si="634"/>
        <v/>
      </c>
      <c r="BE2501" s="254" t="str">
        <f t="shared" si="635"/>
        <v/>
      </c>
    </row>
    <row r="2502" spans="1:57" ht="20.100000000000001" customHeight="1" x14ac:dyDescent="0.25">
      <c r="A2502" s="247">
        <v>1741</v>
      </c>
      <c r="B2502" s="247">
        <f>$B$755+(A2502*$B$758)</f>
        <v>7124.7646359869741</v>
      </c>
      <c r="C2502" s="247">
        <f>_xlfn.NORM.DIST($B2502,$B$752,$B$753,0)</f>
        <v>2.0526502460429408E-6</v>
      </c>
      <c r="D2502" s="247">
        <f>_xlfn.NORM.DIST($B2502,$B$752,$B$753,1)</f>
        <v>0.99848165856572002</v>
      </c>
      <c r="E2502" s="247">
        <f>IF(OR(D2502&lt;$F$757,D2502&gt;$F$758),C2502,"")</f>
        <v>2.0526502460429408E-6</v>
      </c>
      <c r="F2502" s="247" t="str">
        <f>IF(AND(D2502&gt;$F$757,D2502&lt;$F$758),C2502,"")</f>
        <v/>
      </c>
      <c r="G2502" s="247" t="str">
        <f>IF(C2502=MAX($C$761:$C$2761),C2502,"")</f>
        <v/>
      </c>
      <c r="H2502" s="247">
        <f>_xlfn.NORM.DIST(B2502,$F$753,$F$754,0)</f>
        <v>0</v>
      </c>
      <c r="I2502" s="247">
        <f>IF(H2502=MAX($H$761:$H$2761),C2502,"")</f>
        <v>2.0526502460429408E-6</v>
      </c>
      <c r="J2502" s="247" t="str">
        <f>IF(I2502=MIN($I$761:$I$2761),I2502,"")</f>
        <v/>
      </c>
      <c r="K2502" s="247"/>
      <c r="L2502" s="247"/>
      <c r="M2502" s="247"/>
      <c r="N2502" s="247"/>
      <c r="O2502" s="247">
        <v>1741</v>
      </c>
      <c r="P2502" s="247">
        <f>$P$755+(O2502*$P$758)</f>
        <v>415.19939032182333</v>
      </c>
      <c r="Q2502" s="247">
        <f>_xlfn.NORM.DIST(P2502,P$752,P$753,0)</f>
        <v>3.5223196912020995E-5</v>
      </c>
      <c r="R2502" s="247">
        <f>_xlfn.NORM.DIST(P2502,P$752,P$753,1)</f>
        <v>0.99848165856572002</v>
      </c>
      <c r="S2502" s="253">
        <f>IF(OR(R2502&lt;$T$757,R2502&gt;$T$758),Q2502,"")</f>
        <v>3.5223196912020995E-5</v>
      </c>
      <c r="T2502" s="253" t="str">
        <f>IF(AND(R2502&gt;$T$757,R2502&lt;$T$758),Q2502,"")</f>
        <v/>
      </c>
      <c r="U2502" s="253" t="str">
        <f>IF(Q2502=MAX($Q$761:$Q$2761),Q2502,"")</f>
        <v/>
      </c>
      <c r="V2502" s="253">
        <f>_xlfn.NORM.DIST(P2502,$T$753,$T$754,0)</f>
        <v>7.0343526943729442E-105</v>
      </c>
      <c r="W2502" s="253" t="str">
        <f>IF(V2502=MAX($V$761:$V$2761),Q2502,"")</f>
        <v/>
      </c>
      <c r="X2502" s="253" t="str">
        <f t="shared" si="638"/>
        <v/>
      </c>
      <c r="AB2502" s="253">
        <v>1741</v>
      </c>
      <c r="AC2502" s="253">
        <f t="shared" si="654"/>
        <v>642.49247797115572</v>
      </c>
      <c r="AD2502" s="253">
        <f t="shared" si="639"/>
        <v>2.2762367474305606E-5</v>
      </c>
      <c r="AE2502" s="253">
        <f t="shared" si="640"/>
        <v>0.99848165856572002</v>
      </c>
      <c r="AF2502" s="253">
        <f>IF(OR(AE2502&lt;$T$757,AE2502&gt;$T$758),AD2502,"")</f>
        <v>2.2762367474305606E-5</v>
      </c>
      <c r="AG2502" s="253" t="str">
        <f t="shared" si="641"/>
        <v/>
      </c>
      <c r="AH2502" s="253" t="str">
        <f t="shared" si="642"/>
        <v/>
      </c>
      <c r="AI2502" s="253">
        <f t="shared" si="643"/>
        <v>2.2187942104343727E-8</v>
      </c>
      <c r="AJ2502" s="253" t="str">
        <f t="shared" si="644"/>
        <v/>
      </c>
      <c r="AK2502" s="253" t="str">
        <f t="shared" si="645"/>
        <v/>
      </c>
      <c r="AO2502" s="253">
        <v>1741</v>
      </c>
      <c r="AP2502" s="253">
        <f t="shared" si="646"/>
        <v>3787.8158895680235</v>
      </c>
      <c r="AQ2502" s="253">
        <f t="shared" si="647"/>
        <v>3.8609716811564707E-6</v>
      </c>
      <c r="AR2502" s="253">
        <f t="shared" si="648"/>
        <v>0.99848165856572002</v>
      </c>
      <c r="AS2502" s="253">
        <f>IF(OR(AR2502&lt;$T$757,AR2502&gt;$T$758),AQ2502,"")</f>
        <v>3.8609716811564707E-6</v>
      </c>
      <c r="AT2502" s="253" t="str">
        <f t="shared" si="649"/>
        <v/>
      </c>
      <c r="AU2502" s="253" t="str">
        <f t="shared" si="650"/>
        <v/>
      </c>
      <c r="AV2502" s="253">
        <f t="shared" si="651"/>
        <v>0</v>
      </c>
      <c r="AW2502" s="253">
        <f t="shared" si="652"/>
        <v>3.8609716811564707E-6</v>
      </c>
      <c r="AX2502" s="253" t="str">
        <f t="shared" si="653"/>
        <v/>
      </c>
      <c r="AZ2502" s="259"/>
      <c r="BA2502" s="259">
        <f>BA2501+$BD$753</f>
        <v>11.174399999999814</v>
      </c>
      <c r="BB2502" s="274">
        <f t="shared" si="636"/>
        <v>0.13119061915224969</v>
      </c>
      <c r="BC2502" s="259">
        <f t="shared" si="637"/>
        <v>2.6587973175892787E-4</v>
      </c>
      <c r="BD2502" s="259" t="str">
        <f t="shared" si="634"/>
        <v/>
      </c>
      <c r="BE2502" s="254" t="str">
        <f t="shared" si="635"/>
        <v/>
      </c>
    </row>
    <row r="2503" spans="1:57" ht="20.100000000000001" customHeight="1" x14ac:dyDescent="0.25">
      <c r="A2503" s="247">
        <v>1742</v>
      </c>
      <c r="B2503" s="247">
        <f>$B$755+(A2503*$B$758)</f>
        <v>7134.3797029721118</v>
      </c>
      <c r="C2503" s="247">
        <f>_xlfn.NORM.DIST($B2503,$B$752,$B$753,0)</f>
        <v>2.02844149379909E-6</v>
      </c>
      <c r="D2503" s="247">
        <f>_xlfn.NORM.DIST($B2503,$B$752,$B$753,1)</f>
        <v>0.998501278346975</v>
      </c>
      <c r="E2503" s="247">
        <f>IF(OR(D2503&lt;$F$757,D2503&gt;$F$758),C2503,"")</f>
        <v>2.02844149379909E-6</v>
      </c>
      <c r="F2503" s="247" t="str">
        <f>IF(AND(D2503&gt;$F$757,D2503&lt;$F$758),C2503,"")</f>
        <v/>
      </c>
      <c r="G2503" s="247" t="str">
        <f>IF(C2503=MAX($C$761:$C$2761),C2503,"")</f>
        <v/>
      </c>
      <c r="H2503" s="247">
        <f>_xlfn.NORM.DIST(B2503,$F$753,$F$754,0)</f>
        <v>0</v>
      </c>
      <c r="I2503" s="247">
        <f>IF(H2503=MAX($H$761:$H$2761),C2503,"")</f>
        <v>2.02844149379909E-6</v>
      </c>
      <c r="J2503" s="247" t="str">
        <f>IF(I2503=MIN($I$761:$I$2761),I2503,"")</f>
        <v/>
      </c>
      <c r="K2503" s="247"/>
      <c r="L2503" s="247"/>
      <c r="M2503" s="247"/>
      <c r="N2503" s="247"/>
      <c r="O2503" s="247">
        <v>1742</v>
      </c>
      <c r="P2503" s="247">
        <f>$P$755+(O2503*$P$758)</f>
        <v>415.75971338568536</v>
      </c>
      <c r="Q2503" s="247">
        <f>_xlfn.NORM.DIST(P2503,P$752,P$753,0)</f>
        <v>3.4807778041259573E-5</v>
      </c>
      <c r="R2503" s="247">
        <f>_xlfn.NORM.DIST(P2503,P$752,P$753,1)</f>
        <v>0.998501278346975</v>
      </c>
      <c r="S2503" s="253">
        <f>IF(OR(R2503&lt;$T$757,R2503&gt;$T$758),Q2503,"")</f>
        <v>3.4807778041259573E-5</v>
      </c>
      <c r="T2503" s="253" t="str">
        <f>IF(AND(R2503&gt;$T$757,R2503&lt;$T$758),Q2503,"")</f>
        <v/>
      </c>
      <c r="U2503" s="253" t="str">
        <f>IF(Q2503=MAX($Q$761:$Q$2761),Q2503,"")</f>
        <v/>
      </c>
      <c r="V2503" s="253">
        <f>_xlfn.NORM.DIST(P2503,$T$753,$T$754,0)</f>
        <v>6.4512372725652339E-105</v>
      </c>
      <c r="W2503" s="253" t="str">
        <f>IF(V2503=MAX($V$761:$V$2761),Q2503,"")</f>
        <v/>
      </c>
      <c r="X2503" s="253" t="str">
        <f t="shared" si="638"/>
        <v/>
      </c>
      <c r="AB2503" s="253">
        <v>1742</v>
      </c>
      <c r="AC2503" s="253">
        <f t="shared" si="654"/>
        <v>643.35953934493591</v>
      </c>
      <c r="AD2503" s="253">
        <f t="shared" si="639"/>
        <v>2.249391038292768E-5</v>
      </c>
      <c r="AE2503" s="253">
        <f t="shared" si="640"/>
        <v>0.998501278346975</v>
      </c>
      <c r="AF2503" s="253">
        <f>IF(OR(AE2503&lt;$T$757,AE2503&gt;$T$758),AD2503,"")</f>
        <v>2.249391038292768E-5</v>
      </c>
      <c r="AG2503" s="253" t="str">
        <f t="shared" si="641"/>
        <v/>
      </c>
      <c r="AH2503" s="253" t="str">
        <f t="shared" si="642"/>
        <v/>
      </c>
      <c r="AI2503" s="253">
        <f t="shared" si="643"/>
        <v>2.1769357835389582E-8</v>
      </c>
      <c r="AJ2503" s="253" t="str">
        <f t="shared" si="644"/>
        <v/>
      </c>
      <c r="AK2503" s="253" t="str">
        <f t="shared" si="645"/>
        <v/>
      </c>
      <c r="AO2503" s="253">
        <v>1742</v>
      </c>
      <c r="AP2503" s="253">
        <f t="shared" si="646"/>
        <v>3792.9276519021232</v>
      </c>
      <c r="AQ2503" s="253">
        <f t="shared" si="647"/>
        <v>3.8154357662923537E-6</v>
      </c>
      <c r="AR2503" s="253">
        <f t="shared" si="648"/>
        <v>0.998501278346975</v>
      </c>
      <c r="AS2503" s="253">
        <f>IF(OR(AR2503&lt;$T$757,AR2503&gt;$T$758),AQ2503,"")</f>
        <v>3.8154357662923537E-6</v>
      </c>
      <c r="AT2503" s="253" t="str">
        <f t="shared" si="649"/>
        <v/>
      </c>
      <c r="AU2503" s="253" t="str">
        <f t="shared" si="650"/>
        <v/>
      </c>
      <c r="AV2503" s="253">
        <f t="shared" si="651"/>
        <v>0</v>
      </c>
      <c r="AW2503" s="253">
        <f t="shared" si="652"/>
        <v>3.8154357662923537E-6</v>
      </c>
      <c r="AX2503" s="253" t="str">
        <f t="shared" si="653"/>
        <v/>
      </c>
      <c r="AZ2503" s="259"/>
      <c r="BA2503" s="259">
        <f>BA2502+$BD$753</f>
        <v>11.180799999999813</v>
      </c>
      <c r="BB2503" s="274">
        <f t="shared" si="636"/>
        <v>0.13092473942049077</v>
      </c>
      <c r="BC2503" s="259">
        <f t="shared" si="637"/>
        <v>2.6540981287051513E-4</v>
      </c>
      <c r="BD2503" s="259" t="str">
        <f t="shared" si="634"/>
        <v/>
      </c>
      <c r="BE2503" s="254" t="str">
        <f t="shared" si="635"/>
        <v/>
      </c>
    </row>
    <row r="2504" spans="1:57" ht="20.100000000000001" customHeight="1" x14ac:dyDescent="0.25">
      <c r="A2504" s="248">
        <v>1743</v>
      </c>
      <c r="B2504" s="247">
        <f>$B$755+(A2504*$B$758)</f>
        <v>7143.9947699572494</v>
      </c>
      <c r="C2504" s="247">
        <f>_xlfn.NORM.DIST($B2504,$B$752,$B$753,0)</f>
        <v>2.0044861851287704E-6</v>
      </c>
      <c r="D2504" s="247">
        <f>_xlfn.NORM.DIST($B2504,$B$752,$B$753,1)</f>
        <v>0.99852066657968741</v>
      </c>
      <c r="E2504" s="247">
        <f>IF(OR(D2504&lt;$F$757,D2504&gt;$F$758),C2504,"")</f>
        <v>2.0044861851287704E-6</v>
      </c>
      <c r="F2504" s="247" t="str">
        <f>IF(AND(D2504&gt;$F$757,D2504&lt;$F$758),C2504,"")</f>
        <v/>
      </c>
      <c r="G2504" s="247" t="str">
        <f>IF(C2504=MAX($C$761:$C$2761),C2504,"")</f>
        <v/>
      </c>
      <c r="H2504" s="247">
        <f>_xlfn.NORM.DIST(B2504,$F$753,$F$754,0)</f>
        <v>0</v>
      </c>
      <c r="I2504" s="247">
        <f>IF(H2504=MAX($H$761:$H$2761),C2504,"")</f>
        <v>2.0044861851287704E-6</v>
      </c>
      <c r="J2504" s="247" t="str">
        <f>IF(I2504=MIN($I$761:$I$2761),I2504,"")</f>
        <v/>
      </c>
      <c r="K2504" s="247"/>
      <c r="L2504" s="247"/>
      <c r="M2504" s="247"/>
      <c r="N2504" s="247"/>
      <c r="O2504" s="248">
        <v>1743</v>
      </c>
      <c r="P2504" s="247">
        <f>$P$755+(O2504*$P$758)</f>
        <v>416.3200364495475</v>
      </c>
      <c r="Q2504" s="247">
        <f>_xlfn.NORM.DIST(P2504,P$752,P$753,0)</f>
        <v>3.4396708227486098E-5</v>
      </c>
      <c r="R2504" s="247">
        <f>_xlfn.NORM.DIST(P2504,P$752,P$753,1)</f>
        <v>0.99852066657968741</v>
      </c>
      <c r="S2504" s="253">
        <f>IF(OR(R2504&lt;$T$757,R2504&gt;$T$758),Q2504,"")</f>
        <v>3.4396708227486098E-5</v>
      </c>
      <c r="T2504" s="253" t="str">
        <f>IF(AND(R2504&gt;$T$757,R2504&lt;$T$758),Q2504,"")</f>
        <v/>
      </c>
      <c r="U2504" s="253" t="str">
        <f>IF(Q2504=MAX($Q$761:$Q$2761),Q2504,"")</f>
        <v/>
      </c>
      <c r="V2504" s="253">
        <f>_xlfn.NORM.DIST(P2504,$T$753,$T$754,0)</f>
        <v>5.9163647694477456E-105</v>
      </c>
      <c r="W2504" s="253" t="str">
        <f>IF(V2504=MAX($V$761:$V$2761),Q2504,"")</f>
        <v/>
      </c>
      <c r="X2504" s="253" t="str">
        <f t="shared" si="638"/>
        <v/>
      </c>
      <c r="AB2504" s="259">
        <v>1743</v>
      </c>
      <c r="AC2504" s="253">
        <f t="shared" si="654"/>
        <v>644.2266007187161</v>
      </c>
      <c r="AD2504" s="253">
        <f t="shared" si="639"/>
        <v>2.2228263792640161E-5</v>
      </c>
      <c r="AE2504" s="253">
        <f t="shared" si="640"/>
        <v>0.99852066657968741</v>
      </c>
      <c r="AF2504" s="253">
        <f>IF(OR(AE2504&lt;$T$757,AE2504&gt;$T$758),AD2504,"")</f>
        <v>2.2228263792640161E-5</v>
      </c>
      <c r="AG2504" s="253" t="str">
        <f t="shared" si="641"/>
        <v/>
      </c>
      <c r="AH2504" s="253" t="str">
        <f t="shared" si="642"/>
        <v/>
      </c>
      <c r="AI2504" s="253">
        <f t="shared" si="643"/>
        <v>2.1358328587583242E-8</v>
      </c>
      <c r="AJ2504" s="253" t="str">
        <f t="shared" si="644"/>
        <v/>
      </c>
      <c r="AK2504" s="253" t="str">
        <f t="shared" si="645"/>
        <v/>
      </c>
      <c r="AO2504" s="259">
        <v>1743</v>
      </c>
      <c r="AP2504" s="253">
        <f t="shared" si="646"/>
        <v>3798.0394142362229</v>
      </c>
      <c r="AQ2504" s="253">
        <f t="shared" si="647"/>
        <v>3.7703765709580492E-6</v>
      </c>
      <c r="AR2504" s="253">
        <f t="shared" si="648"/>
        <v>0.99852066657968741</v>
      </c>
      <c r="AS2504" s="253">
        <f>IF(OR(AR2504&lt;$T$757,AR2504&gt;$T$758),AQ2504,"")</f>
        <v>3.7703765709580492E-6</v>
      </c>
      <c r="AT2504" s="253" t="str">
        <f t="shared" si="649"/>
        <v/>
      </c>
      <c r="AU2504" s="253" t="str">
        <f t="shared" si="650"/>
        <v/>
      </c>
      <c r="AV2504" s="253">
        <f t="shared" si="651"/>
        <v>0</v>
      </c>
      <c r="AW2504" s="253">
        <f t="shared" si="652"/>
        <v>3.7703765709580492E-6</v>
      </c>
      <c r="AX2504" s="253" t="str">
        <f t="shared" si="653"/>
        <v/>
      </c>
      <c r="AZ2504" s="259"/>
      <c r="BA2504" s="259">
        <f>BA2503+$BD$753</f>
        <v>11.187199999999812</v>
      </c>
      <c r="BB2504" s="274">
        <f t="shared" si="636"/>
        <v>0.13065932960762025</v>
      </c>
      <c r="BC2504" s="259">
        <f t="shared" si="637"/>
        <v>2.6494050762482235E-4</v>
      </c>
      <c r="BD2504" s="259" t="str">
        <f t="shared" si="634"/>
        <v/>
      </c>
      <c r="BE2504" s="254" t="str">
        <f t="shared" si="635"/>
        <v/>
      </c>
    </row>
    <row r="2505" spans="1:57" ht="20.100000000000001" customHeight="1" x14ac:dyDescent="0.25">
      <c r="A2505" s="247">
        <v>1744</v>
      </c>
      <c r="B2505" s="247">
        <f>$B$755+(A2505*$B$758)</f>
        <v>7153.6098369423871</v>
      </c>
      <c r="C2505" s="247">
        <f>_xlfn.NORM.DIST($B2505,$B$752,$B$753,0)</f>
        <v>1.980782088973816E-6</v>
      </c>
      <c r="D2505" s="247">
        <f>_xlfn.NORM.DIST($B2505,$B$752,$B$753,1)</f>
        <v>0.99853982568999677</v>
      </c>
      <c r="E2505" s="247">
        <f>IF(OR(D2505&lt;$F$757,D2505&gt;$F$758),C2505,"")</f>
        <v>1.980782088973816E-6</v>
      </c>
      <c r="F2505" s="247" t="str">
        <f>IF(AND(D2505&gt;$F$757,D2505&lt;$F$758),C2505,"")</f>
        <v/>
      </c>
      <c r="G2505" s="247" t="str">
        <f>IF(C2505=MAX($C$761:$C$2761),C2505,"")</f>
        <v/>
      </c>
      <c r="H2505" s="247">
        <f>_xlfn.NORM.DIST(B2505,$F$753,$F$754,0)</f>
        <v>0</v>
      </c>
      <c r="I2505" s="247">
        <f>IF(H2505=MAX($H$761:$H$2761),C2505,"")</f>
        <v>1.980782088973816E-6</v>
      </c>
      <c r="J2505" s="247" t="str">
        <f>IF(I2505=MIN($I$761:$I$2761),I2505,"")</f>
        <v/>
      </c>
      <c r="K2505" s="247"/>
      <c r="L2505" s="247"/>
      <c r="M2505" s="247"/>
      <c r="N2505" s="247"/>
      <c r="O2505" s="247">
        <v>1744</v>
      </c>
      <c r="P2505" s="247">
        <f>$P$755+(O2505*$P$758)</f>
        <v>416.88035951340964</v>
      </c>
      <c r="Q2505" s="247">
        <f>_xlfn.NORM.DIST(P2505,P$752,P$753,0)</f>
        <v>3.3989949186048319E-5</v>
      </c>
      <c r="R2505" s="247">
        <f>_xlfn.NORM.DIST(P2505,P$752,P$753,1)</f>
        <v>0.99853982568999677</v>
      </c>
      <c r="S2505" s="253">
        <f>IF(OR(R2505&lt;$T$757,R2505&gt;$T$758),Q2505,"")</f>
        <v>3.3989949186048319E-5</v>
      </c>
      <c r="T2505" s="253" t="str">
        <f>IF(AND(R2505&gt;$T$757,R2505&lt;$T$758),Q2505,"")</f>
        <v/>
      </c>
      <c r="U2505" s="253" t="str">
        <f>IF(Q2505=MAX($Q$761:$Q$2761),Q2505,"")</f>
        <v/>
      </c>
      <c r="V2505" s="253">
        <f>_xlfn.NORM.DIST(P2505,$T$753,$T$754,0)</f>
        <v>5.4257517677336343E-105</v>
      </c>
      <c r="W2505" s="253" t="str">
        <f>IF(V2505=MAX($V$761:$V$2761),Q2505,"")</f>
        <v/>
      </c>
      <c r="X2505" s="253" t="str">
        <f t="shared" si="638"/>
        <v/>
      </c>
      <c r="AB2505" s="253">
        <v>1744</v>
      </c>
      <c r="AC2505" s="253">
        <f t="shared" si="654"/>
        <v>645.09366209249629</v>
      </c>
      <c r="AD2505" s="253">
        <f t="shared" si="639"/>
        <v>2.1965402962664129E-5</v>
      </c>
      <c r="AE2505" s="253">
        <f t="shared" si="640"/>
        <v>0.99853982568999677</v>
      </c>
      <c r="AF2505" s="253">
        <f>IF(OR(AE2505&lt;$T$757,AE2505&gt;$T$758),AD2505,"")</f>
        <v>2.1965402962664129E-5</v>
      </c>
      <c r="AG2505" s="253" t="str">
        <f t="shared" si="641"/>
        <v/>
      </c>
      <c r="AH2505" s="253" t="str">
        <f t="shared" si="642"/>
        <v/>
      </c>
      <c r="AI2505" s="253">
        <f t="shared" si="643"/>
        <v>2.0954724742536391E-8</v>
      </c>
      <c r="AJ2505" s="253" t="str">
        <f t="shared" si="644"/>
        <v/>
      </c>
      <c r="AK2505" s="253" t="str">
        <f t="shared" si="645"/>
        <v/>
      </c>
      <c r="AO2505" s="253">
        <v>1744</v>
      </c>
      <c r="AP2505" s="253">
        <f t="shared" si="646"/>
        <v>3803.1511765703226</v>
      </c>
      <c r="AQ2505" s="253">
        <f t="shared" si="647"/>
        <v>3.7257898986020922E-6</v>
      </c>
      <c r="AR2505" s="253">
        <f t="shared" si="648"/>
        <v>0.99853982568999677</v>
      </c>
      <c r="AS2505" s="253">
        <f>IF(OR(AR2505&lt;$T$757,AR2505&gt;$T$758),AQ2505,"")</f>
        <v>3.7257898986020922E-6</v>
      </c>
      <c r="AT2505" s="253" t="str">
        <f t="shared" si="649"/>
        <v/>
      </c>
      <c r="AU2505" s="253" t="str">
        <f t="shared" si="650"/>
        <v/>
      </c>
      <c r="AV2505" s="253">
        <f t="shared" si="651"/>
        <v>0</v>
      </c>
      <c r="AW2505" s="253">
        <f t="shared" si="652"/>
        <v>3.7257898986020922E-6</v>
      </c>
      <c r="AX2505" s="253" t="str">
        <f t="shared" si="653"/>
        <v/>
      </c>
      <c r="AZ2505" s="259"/>
      <c r="BA2505" s="259">
        <f>BA2504+$BD$753</f>
        <v>11.193599999999812</v>
      </c>
      <c r="BB2505" s="274">
        <f t="shared" si="636"/>
        <v>0.13039438909999543</v>
      </c>
      <c r="BC2505" s="259">
        <f t="shared" si="637"/>
        <v>2.6447181595204428E-4</v>
      </c>
      <c r="BD2505" s="259" t="str">
        <f t="shared" si="634"/>
        <v/>
      </c>
      <c r="BE2505" s="254" t="str">
        <f t="shared" si="635"/>
        <v/>
      </c>
    </row>
    <row r="2506" spans="1:57" ht="20.100000000000001" customHeight="1" x14ac:dyDescent="0.25">
      <c r="A2506" s="247">
        <v>1745</v>
      </c>
      <c r="B2506" s="247">
        <f>$B$755+(A2506*$B$758)</f>
        <v>7163.2249039275248</v>
      </c>
      <c r="C2506" s="247">
        <f>_xlfn.NORM.DIST($B2506,$B$752,$B$753,0)</f>
        <v>1.9573269886550461E-6</v>
      </c>
      <c r="D2506" s="247">
        <f>_xlfn.NORM.DIST($B2506,$B$752,$B$753,1)</f>
        <v>0.99855875808266004</v>
      </c>
      <c r="E2506" s="247">
        <f>IF(OR(D2506&lt;$F$757,D2506&gt;$F$758),C2506,"")</f>
        <v>1.9573269886550461E-6</v>
      </c>
      <c r="F2506" s="247" t="str">
        <f>IF(AND(D2506&gt;$F$757,D2506&lt;$F$758),C2506,"")</f>
        <v/>
      </c>
      <c r="G2506" s="247" t="str">
        <f>IF(C2506=MAX($C$761:$C$2761),C2506,"")</f>
        <v/>
      </c>
      <c r="H2506" s="247">
        <f>_xlfn.NORM.DIST(B2506,$F$753,$F$754,0)</f>
        <v>0</v>
      </c>
      <c r="I2506" s="247">
        <f>IF(H2506=MAX($H$761:$H$2761),C2506,"")</f>
        <v>1.9573269886550461E-6</v>
      </c>
      <c r="J2506" s="247" t="str">
        <f>IF(I2506=MIN($I$761:$I$2761),I2506,"")</f>
        <v/>
      </c>
      <c r="K2506" s="247"/>
      <c r="L2506" s="247"/>
      <c r="M2506" s="247"/>
      <c r="N2506" s="247"/>
      <c r="O2506" s="247">
        <v>1745</v>
      </c>
      <c r="P2506" s="247">
        <f>$P$755+(O2506*$P$758)</f>
        <v>417.44068257727179</v>
      </c>
      <c r="Q2506" s="247">
        <f>_xlfn.NORM.DIST(P2506,P$752,P$753,0)</f>
        <v>3.3587462879035206E-5</v>
      </c>
      <c r="R2506" s="247">
        <f>_xlfn.NORM.DIST(P2506,P$752,P$753,1)</f>
        <v>0.99855875808266004</v>
      </c>
      <c r="S2506" s="253">
        <f>IF(OR(R2506&lt;$T$757,R2506&gt;$T$758),Q2506,"")</f>
        <v>3.3587462879035206E-5</v>
      </c>
      <c r="T2506" s="253" t="str">
        <f>IF(AND(R2506&gt;$T$757,R2506&lt;$T$758),Q2506,"")</f>
        <v/>
      </c>
      <c r="U2506" s="253" t="str">
        <f>IF(Q2506=MAX($Q$761:$Q$2761),Q2506,"")</f>
        <v/>
      </c>
      <c r="V2506" s="253">
        <f>_xlfn.NORM.DIST(P2506,$T$753,$T$754,0)</f>
        <v>4.9757431083927429E-105</v>
      </c>
      <c r="W2506" s="253" t="str">
        <f>IF(V2506=MAX($V$761:$V$2761),Q2506,"")</f>
        <v/>
      </c>
      <c r="X2506" s="253" t="str">
        <f t="shared" si="638"/>
        <v/>
      </c>
      <c r="AB2506" s="253">
        <v>1745</v>
      </c>
      <c r="AC2506" s="253">
        <f t="shared" si="654"/>
        <v>645.96072346627648</v>
      </c>
      <c r="AD2506" s="253">
        <f t="shared" si="639"/>
        <v>2.1705303311673056E-5</v>
      </c>
      <c r="AE2506" s="253">
        <f t="shared" si="640"/>
        <v>0.99855875808266004</v>
      </c>
      <c r="AF2506" s="253">
        <f>IF(OR(AE2506&lt;$T$757,AE2506&gt;$T$758),AD2506,"")</f>
        <v>2.1705303311673056E-5</v>
      </c>
      <c r="AG2506" s="253" t="str">
        <f t="shared" si="641"/>
        <v/>
      </c>
      <c r="AH2506" s="253" t="str">
        <f t="shared" si="642"/>
        <v/>
      </c>
      <c r="AI2506" s="253">
        <f t="shared" si="643"/>
        <v>2.0558418777165751E-8</v>
      </c>
      <c r="AJ2506" s="253" t="str">
        <f t="shared" si="644"/>
        <v/>
      </c>
      <c r="AK2506" s="253" t="str">
        <f t="shared" si="645"/>
        <v/>
      </c>
      <c r="AO2506" s="253">
        <v>1745</v>
      </c>
      <c r="AP2506" s="253">
        <f t="shared" si="646"/>
        <v>3808.2629389044223</v>
      </c>
      <c r="AQ2506" s="253">
        <f t="shared" si="647"/>
        <v>3.6816715797194534E-6</v>
      </c>
      <c r="AR2506" s="253">
        <f t="shared" si="648"/>
        <v>0.99855875808266004</v>
      </c>
      <c r="AS2506" s="253">
        <f>IF(OR(AR2506&lt;$T$757,AR2506&gt;$T$758),AQ2506,"")</f>
        <v>3.6816715797194534E-6</v>
      </c>
      <c r="AT2506" s="253" t="str">
        <f t="shared" si="649"/>
        <v/>
      </c>
      <c r="AU2506" s="253" t="str">
        <f t="shared" si="650"/>
        <v/>
      </c>
      <c r="AV2506" s="253">
        <f t="shared" si="651"/>
        <v>0</v>
      </c>
      <c r="AW2506" s="253">
        <f t="shared" si="652"/>
        <v>3.6816715797194534E-6</v>
      </c>
      <c r="AX2506" s="253" t="str">
        <f t="shared" si="653"/>
        <v/>
      </c>
      <c r="AZ2506" s="259"/>
      <c r="BA2506" s="259">
        <f>BA2505+$BD$753</f>
        <v>11.199999999999811</v>
      </c>
      <c r="BB2506" s="274">
        <f t="shared" si="636"/>
        <v>0.13012991728404338</v>
      </c>
      <c r="BC2506" s="259">
        <f t="shared" si="637"/>
        <v>2.6400373777923924E-4</v>
      </c>
      <c r="BD2506" s="259" t="str">
        <f t="shared" si="634"/>
        <v/>
      </c>
      <c r="BE2506" s="254" t="str">
        <f t="shared" si="635"/>
        <v/>
      </c>
    </row>
    <row r="2507" spans="1:57" ht="20.100000000000001" customHeight="1" x14ac:dyDescent="0.25">
      <c r="A2507" s="247">
        <v>1746</v>
      </c>
      <c r="B2507" s="247">
        <f>$B$755+(A2507*$B$758)</f>
        <v>7172.8399709126625</v>
      </c>
      <c r="C2507" s="247">
        <f>_xlfn.NORM.DIST($B2507,$B$752,$B$753,0)</f>
        <v>1.9341186818432528E-6</v>
      </c>
      <c r="D2507" s="247">
        <f>_xlfn.NORM.DIST($B2507,$B$752,$B$753,1)</f>
        <v>0.99857746614118936</v>
      </c>
      <c r="E2507" s="247">
        <f>IF(OR(D2507&lt;$F$757,D2507&gt;$F$758),C2507,"")</f>
        <v>1.9341186818432528E-6</v>
      </c>
      <c r="F2507" s="247" t="str">
        <f>IF(AND(D2507&gt;$F$757,D2507&lt;$F$758),C2507,"")</f>
        <v/>
      </c>
      <c r="G2507" s="247" t="str">
        <f>IF(C2507=MAX($C$761:$C$2761),C2507,"")</f>
        <v/>
      </c>
      <c r="H2507" s="247">
        <f>_xlfn.NORM.DIST(B2507,$F$753,$F$754,0)</f>
        <v>0</v>
      </c>
      <c r="I2507" s="247">
        <f>IF(H2507=MAX($H$761:$H$2761),C2507,"")</f>
        <v>1.9341186818432528E-6</v>
      </c>
      <c r="J2507" s="247" t="str">
        <f>IF(I2507=MIN($I$761:$I$2761),I2507,"")</f>
        <v/>
      </c>
      <c r="K2507" s="247"/>
      <c r="L2507" s="247"/>
      <c r="M2507" s="247"/>
      <c r="N2507" s="247"/>
      <c r="O2507" s="247">
        <v>1746</v>
      </c>
      <c r="P2507" s="247">
        <f>$P$755+(O2507*$P$758)</f>
        <v>418.00100564113382</v>
      </c>
      <c r="Q2507" s="247">
        <f>_xlfn.NORM.DIST(P2507,P$752,P$753,0)</f>
        <v>3.3189211514779633E-5</v>
      </c>
      <c r="R2507" s="247">
        <f>_xlfn.NORM.DIST(P2507,P$752,P$753,1)</f>
        <v>0.99857746614118947</v>
      </c>
      <c r="S2507" s="253">
        <f>IF(OR(R2507&lt;$T$757,R2507&gt;$T$758),Q2507,"")</f>
        <v>3.3189211514779633E-5</v>
      </c>
      <c r="T2507" s="253" t="str">
        <f>IF(AND(R2507&gt;$T$757,R2507&lt;$T$758),Q2507,"")</f>
        <v/>
      </c>
      <c r="U2507" s="253" t="str">
        <f>IF(Q2507=MAX($Q$761:$Q$2761),Q2507,"")</f>
        <v/>
      </c>
      <c r="V2507" s="253">
        <f>_xlfn.NORM.DIST(P2507,$T$753,$T$754,0)</f>
        <v>4.5629848941501228E-105</v>
      </c>
      <c r="W2507" s="253" t="str">
        <f>IF(V2507=MAX($V$761:$V$2761),Q2507,"")</f>
        <v/>
      </c>
      <c r="X2507" s="253" t="str">
        <f t="shared" si="638"/>
        <v/>
      </c>
      <c r="AB2507" s="253">
        <v>1746</v>
      </c>
      <c r="AC2507" s="253">
        <f t="shared" si="654"/>
        <v>646.82778484005689</v>
      </c>
      <c r="AD2507" s="253">
        <f t="shared" si="639"/>
        <v>2.1447940417470797E-5</v>
      </c>
      <c r="AE2507" s="253">
        <f t="shared" si="640"/>
        <v>0.99857746614118947</v>
      </c>
      <c r="AF2507" s="253">
        <f>IF(OR(AE2507&lt;$T$757,AE2507&gt;$T$758),AD2507,"")</f>
        <v>2.1447940417470797E-5</v>
      </c>
      <c r="AG2507" s="253" t="str">
        <f t="shared" si="641"/>
        <v/>
      </c>
      <c r="AH2507" s="253" t="str">
        <f t="shared" si="642"/>
        <v/>
      </c>
      <c r="AI2507" s="253">
        <f t="shared" si="643"/>
        <v>2.0169285232182777E-8</v>
      </c>
      <c r="AJ2507" s="253" t="str">
        <f t="shared" si="644"/>
        <v/>
      </c>
      <c r="AK2507" s="253" t="str">
        <f t="shared" si="645"/>
        <v/>
      </c>
      <c r="AO2507" s="253">
        <v>1746</v>
      </c>
      <c r="AP2507" s="253">
        <f t="shared" si="646"/>
        <v>3813.374701238522</v>
      </c>
      <c r="AQ2507" s="253">
        <f t="shared" si="647"/>
        <v>3.6380174717969438E-6</v>
      </c>
      <c r="AR2507" s="253">
        <f t="shared" si="648"/>
        <v>0.99857746614118936</v>
      </c>
      <c r="AS2507" s="253">
        <f>IF(OR(AR2507&lt;$T$757,AR2507&gt;$T$758),AQ2507,"")</f>
        <v>3.6380174717969438E-6</v>
      </c>
      <c r="AT2507" s="253" t="str">
        <f t="shared" si="649"/>
        <v/>
      </c>
      <c r="AU2507" s="253" t="str">
        <f t="shared" si="650"/>
        <v/>
      </c>
      <c r="AV2507" s="253">
        <f t="shared" si="651"/>
        <v>0</v>
      </c>
      <c r="AW2507" s="253">
        <f t="shared" si="652"/>
        <v>3.6380174717969438E-6</v>
      </c>
      <c r="AX2507" s="253" t="str">
        <f t="shared" si="653"/>
        <v/>
      </c>
      <c r="AZ2507" s="259"/>
      <c r="BA2507" s="259">
        <f>BA2506+$BD$753</f>
        <v>11.20639999999981</v>
      </c>
      <c r="BB2507" s="274">
        <f t="shared" si="636"/>
        <v>0.12986591354626414</v>
      </c>
      <c r="BC2507" s="259">
        <f t="shared" si="637"/>
        <v>2.6353627303049576E-4</v>
      </c>
      <c r="BD2507" s="259" t="str">
        <f t="shared" si="634"/>
        <v/>
      </c>
      <c r="BE2507" s="254" t="str">
        <f t="shared" si="635"/>
        <v/>
      </c>
    </row>
    <row r="2508" spans="1:57" ht="20.100000000000001" customHeight="1" x14ac:dyDescent="0.25">
      <c r="A2508" s="247">
        <v>1747</v>
      </c>
      <c r="B2508" s="247">
        <f>$B$755+(A2508*$B$758)</f>
        <v>7182.4550378978001</v>
      </c>
      <c r="C2508" s="247">
        <f>_xlfn.NORM.DIST($B2508,$B$752,$B$753,0)</f>
        <v>1.911154980529397E-6</v>
      </c>
      <c r="D2508" s="247">
        <f>_xlfn.NORM.DIST($B2508,$B$752,$B$753,1)</f>
        <v>0.9985959522279908</v>
      </c>
      <c r="E2508" s="247">
        <f>IF(OR(D2508&lt;$F$757,D2508&gt;$F$758),C2508,"")</f>
        <v>1.911154980529397E-6</v>
      </c>
      <c r="F2508" s="247" t="str">
        <f>IF(AND(D2508&gt;$F$757,D2508&lt;$F$758),C2508,"")</f>
        <v/>
      </c>
      <c r="G2508" s="247" t="str">
        <f>IF(C2508=MAX($C$761:$C$2761),C2508,"")</f>
        <v/>
      </c>
      <c r="H2508" s="247">
        <f>_xlfn.NORM.DIST(B2508,$F$753,$F$754,0)</f>
        <v>0</v>
      </c>
      <c r="I2508" s="247">
        <f>IF(H2508=MAX($H$761:$H$2761),C2508,"")</f>
        <v>1.911154980529397E-6</v>
      </c>
      <c r="J2508" s="247" t="str">
        <f>IF(I2508=MIN($I$761:$I$2761),I2508,"")</f>
        <v/>
      </c>
      <c r="K2508" s="247"/>
      <c r="L2508" s="247"/>
      <c r="M2508" s="247"/>
      <c r="N2508" s="247"/>
      <c r="O2508" s="247">
        <v>1747</v>
      </c>
      <c r="P2508" s="247">
        <f>$P$755+(O2508*$P$758)</f>
        <v>418.56132870499596</v>
      </c>
      <c r="Q2508" s="247">
        <f>_xlfn.NORM.DIST(P2508,P$752,P$753,0)</f>
        <v>3.2795157547345972E-5</v>
      </c>
      <c r="R2508" s="247">
        <f>_xlfn.NORM.DIST(P2508,P$752,P$753,1)</f>
        <v>0.9985959522279908</v>
      </c>
      <c r="S2508" s="253">
        <f>IF(OR(R2508&lt;$T$757,R2508&gt;$T$758),Q2508,"")</f>
        <v>3.2795157547345972E-5</v>
      </c>
      <c r="T2508" s="253" t="str">
        <f>IF(AND(R2508&gt;$T$757,R2508&lt;$T$758),Q2508,"")</f>
        <v/>
      </c>
      <c r="U2508" s="253" t="str">
        <f>IF(Q2508=MAX($Q$761:$Q$2761),Q2508,"")</f>
        <v/>
      </c>
      <c r="V2508" s="253">
        <f>_xlfn.NORM.DIST(P2508,$T$753,$T$754,0)</f>
        <v>4.1843997087567169E-105</v>
      </c>
      <c r="W2508" s="253" t="str">
        <f>IF(V2508=MAX($V$761:$V$2761),Q2508,"")</f>
        <v/>
      </c>
      <c r="X2508" s="253" t="str">
        <f t="shared" si="638"/>
        <v/>
      </c>
      <c r="AB2508" s="253">
        <v>1747</v>
      </c>
      <c r="AC2508" s="253">
        <f t="shared" si="654"/>
        <v>647.69484621383708</v>
      </c>
      <c r="AD2508" s="253">
        <f t="shared" si="639"/>
        <v>2.1193290016661482E-5</v>
      </c>
      <c r="AE2508" s="253">
        <f t="shared" si="640"/>
        <v>0.9985959522279908</v>
      </c>
      <c r="AF2508" s="253">
        <f>IF(OR(AE2508&lt;$T$757,AE2508&gt;$T$758),AD2508,"")</f>
        <v>2.1193290016661482E-5</v>
      </c>
      <c r="AG2508" s="253" t="str">
        <f t="shared" si="641"/>
        <v/>
      </c>
      <c r="AH2508" s="253" t="str">
        <f t="shared" si="642"/>
        <v/>
      </c>
      <c r="AI2508" s="253">
        <f t="shared" si="643"/>
        <v>1.9787200681016248E-8</v>
      </c>
      <c r="AJ2508" s="253" t="str">
        <f t="shared" si="644"/>
        <v/>
      </c>
      <c r="AK2508" s="253" t="str">
        <f t="shared" si="645"/>
        <v/>
      </c>
      <c r="AO2508" s="253">
        <v>1747</v>
      </c>
      <c r="AP2508" s="253">
        <f t="shared" si="646"/>
        <v>3818.4864635726217</v>
      </c>
      <c r="AQ2508" s="253">
        <f t="shared" si="647"/>
        <v>3.5948234592571807E-6</v>
      </c>
      <c r="AR2508" s="253">
        <f t="shared" si="648"/>
        <v>0.9985959522279908</v>
      </c>
      <c r="AS2508" s="253">
        <f>IF(OR(AR2508&lt;$T$757,AR2508&gt;$T$758),AQ2508,"")</f>
        <v>3.5948234592571807E-6</v>
      </c>
      <c r="AT2508" s="253" t="str">
        <f t="shared" si="649"/>
        <v/>
      </c>
      <c r="AU2508" s="253" t="str">
        <f t="shared" si="650"/>
        <v/>
      </c>
      <c r="AV2508" s="253">
        <f t="shared" si="651"/>
        <v>0</v>
      </c>
      <c r="AW2508" s="253">
        <f t="shared" si="652"/>
        <v>3.5948234592571807E-6</v>
      </c>
      <c r="AX2508" s="253" t="str">
        <f t="shared" si="653"/>
        <v/>
      </c>
      <c r="AZ2508" s="259"/>
      <c r="BA2508" s="259">
        <f>BA2507+$BD$753</f>
        <v>11.21279999999981</v>
      </c>
      <c r="BB2508" s="274">
        <f t="shared" si="636"/>
        <v>0.12960237727323365</v>
      </c>
      <c r="BC2508" s="259">
        <f t="shared" si="637"/>
        <v>2.6306942162668268E-4</v>
      </c>
      <c r="BD2508" s="259" t="str">
        <f t="shared" si="634"/>
        <v/>
      </c>
      <c r="BE2508" s="254" t="str">
        <f t="shared" si="635"/>
        <v/>
      </c>
    </row>
    <row r="2509" spans="1:57" ht="20.100000000000001" customHeight="1" x14ac:dyDescent="0.25">
      <c r="A2509" s="247">
        <v>1748</v>
      </c>
      <c r="B2509" s="247">
        <f>$B$755+(A2509*$B$758)</f>
        <v>7192.0701048829378</v>
      </c>
      <c r="C2509" s="247">
        <f>_xlfn.NORM.DIST($B2509,$B$752,$B$753,0)</f>
        <v>1.8884337109940034E-6</v>
      </c>
      <c r="D2509" s="247">
        <f>_xlfn.NORM.DIST($B2509,$B$752,$B$753,1)</f>
        <v>0.99861421868450073</v>
      </c>
      <c r="E2509" s="247">
        <f>IF(OR(D2509&lt;$F$757,D2509&gt;$F$758),C2509,"")</f>
        <v>1.8884337109940034E-6</v>
      </c>
      <c r="F2509" s="247" t="str">
        <f>IF(AND(D2509&gt;$F$757,D2509&lt;$F$758),C2509,"")</f>
        <v/>
      </c>
      <c r="G2509" s="247" t="str">
        <f>IF(C2509=MAX($C$761:$C$2761),C2509,"")</f>
        <v/>
      </c>
      <c r="H2509" s="247">
        <f>_xlfn.NORM.DIST(B2509,$F$753,$F$754,0)</f>
        <v>0</v>
      </c>
      <c r="I2509" s="247">
        <f>IF(H2509=MAX($H$761:$H$2761),C2509,"")</f>
        <v>1.8884337109940034E-6</v>
      </c>
      <c r="J2509" s="247" t="str">
        <f>IF(I2509=MIN($I$761:$I$2761),I2509,"")</f>
        <v/>
      </c>
      <c r="K2509" s="247"/>
      <c r="L2509" s="247"/>
      <c r="M2509" s="247"/>
      <c r="N2509" s="247"/>
      <c r="O2509" s="247">
        <v>1748</v>
      </c>
      <c r="P2509" s="247">
        <f>$P$755+(O2509*$P$758)</f>
        <v>419.1216517688581</v>
      </c>
      <c r="Q2509" s="247">
        <f>_xlfn.NORM.DIST(P2509,P$752,P$753,0)</f>
        <v>3.2405263676006172E-5</v>
      </c>
      <c r="R2509" s="247">
        <f>_xlfn.NORM.DIST(P2509,P$752,P$753,1)</f>
        <v>0.99861421868450073</v>
      </c>
      <c r="S2509" s="253">
        <f>IF(OR(R2509&lt;$T$757,R2509&gt;$T$758),Q2509,"")</f>
        <v>3.2405263676006172E-5</v>
      </c>
      <c r="T2509" s="253" t="str">
        <f>IF(AND(R2509&gt;$T$757,R2509&lt;$T$758),Q2509,"")</f>
        <v/>
      </c>
      <c r="U2509" s="253" t="str">
        <f>IF(Q2509=MAX($Q$761:$Q$2761),Q2509,"")</f>
        <v/>
      </c>
      <c r="V2509" s="253">
        <f>_xlfn.NORM.DIST(P2509,$T$753,$T$754,0)</f>
        <v>3.837163870543893E-105</v>
      </c>
      <c r="W2509" s="253" t="str">
        <f>IF(V2509=MAX($V$761:$V$2761),Q2509,"")</f>
        <v/>
      </c>
      <c r="X2509" s="253" t="str">
        <f t="shared" si="638"/>
        <v/>
      </c>
      <c r="AB2509" s="253">
        <v>1748</v>
      </c>
      <c r="AC2509" s="253">
        <f t="shared" si="654"/>
        <v>648.56190758761727</v>
      </c>
      <c r="AD2509" s="253">
        <f t="shared" si="639"/>
        <v>2.094132800430973E-5</v>
      </c>
      <c r="AE2509" s="253">
        <f t="shared" si="640"/>
        <v>0.99861421868450073</v>
      </c>
      <c r="AF2509" s="253">
        <f>IF(OR(AE2509&lt;$T$757,AE2509&gt;$T$758),AD2509,"")</f>
        <v>2.094132800430973E-5</v>
      </c>
      <c r="AG2509" s="253" t="str">
        <f t="shared" si="641"/>
        <v/>
      </c>
      <c r="AH2509" s="253" t="str">
        <f t="shared" si="642"/>
        <v/>
      </c>
      <c r="AI2509" s="253">
        <f t="shared" si="643"/>
        <v>1.9412043699159959E-8</v>
      </c>
      <c r="AJ2509" s="253" t="str">
        <f t="shared" si="644"/>
        <v/>
      </c>
      <c r="AK2509" s="253" t="str">
        <f t="shared" si="645"/>
        <v/>
      </c>
      <c r="AO2509" s="253">
        <v>1748</v>
      </c>
      <c r="AP2509" s="253">
        <f t="shared" si="646"/>
        <v>3823.5982259067232</v>
      </c>
      <c r="AQ2509" s="253">
        <f t="shared" si="647"/>
        <v>3.5520854534009853E-6</v>
      </c>
      <c r="AR2509" s="253">
        <f t="shared" si="648"/>
        <v>0.99861421868450073</v>
      </c>
      <c r="AS2509" s="253">
        <f>IF(OR(AR2509&lt;$T$757,AR2509&gt;$T$758),AQ2509,"")</f>
        <v>3.5520854534009853E-6</v>
      </c>
      <c r="AT2509" s="253" t="str">
        <f t="shared" si="649"/>
        <v/>
      </c>
      <c r="AU2509" s="253" t="str">
        <f t="shared" si="650"/>
        <v/>
      </c>
      <c r="AV2509" s="253">
        <f t="shared" si="651"/>
        <v>0</v>
      </c>
      <c r="AW2509" s="253">
        <f t="shared" si="652"/>
        <v>3.5520854534009853E-6</v>
      </c>
      <c r="AX2509" s="253" t="str">
        <f t="shared" si="653"/>
        <v/>
      </c>
      <c r="AZ2509" s="259"/>
      <c r="BA2509" s="259">
        <f>BA2508+$BD$753</f>
        <v>11.219199999999809</v>
      </c>
      <c r="BB2509" s="274">
        <f t="shared" si="636"/>
        <v>0.12933930785160697</v>
      </c>
      <c r="BC2509" s="259">
        <f t="shared" si="637"/>
        <v>2.62603183485699E-4</v>
      </c>
      <c r="BD2509" s="259" t="str">
        <f t="shared" si="634"/>
        <v/>
      </c>
      <c r="BE2509" s="254" t="str">
        <f t="shared" si="635"/>
        <v/>
      </c>
    </row>
    <row r="2510" spans="1:57" ht="20.100000000000001" customHeight="1" x14ac:dyDescent="0.25">
      <c r="A2510" s="247">
        <v>1749</v>
      </c>
      <c r="B2510" s="247">
        <f>$B$755+(A2510*$B$758)</f>
        <v>7201.6851718680755</v>
      </c>
      <c r="C2510" s="247">
        <f>_xlfn.NORM.DIST($B2510,$B$752,$B$753,0)</f>
        <v>1.8659527137757978E-6</v>
      </c>
      <c r="D2510" s="247">
        <f>_xlfn.NORM.DIST($B2510,$B$752,$B$753,1)</f>
        <v>0.99863226783132386</v>
      </c>
      <c r="E2510" s="247">
        <f>IF(OR(D2510&lt;$F$757,D2510&gt;$F$758),C2510,"")</f>
        <v>1.8659527137757978E-6</v>
      </c>
      <c r="F2510" s="247" t="str">
        <f>IF(AND(D2510&gt;$F$757,D2510&lt;$F$758),C2510,"")</f>
        <v/>
      </c>
      <c r="G2510" s="247" t="str">
        <f>IF(C2510=MAX($C$761:$C$2761),C2510,"")</f>
        <v/>
      </c>
      <c r="H2510" s="247">
        <f>_xlfn.NORM.DIST(B2510,$F$753,$F$754,0)</f>
        <v>0</v>
      </c>
      <c r="I2510" s="247">
        <f>IF(H2510=MAX($H$761:$H$2761),C2510,"")</f>
        <v>1.8659527137757978E-6</v>
      </c>
      <c r="J2510" s="247" t="str">
        <f>IF(I2510=MIN($I$761:$I$2761),I2510,"")</f>
        <v/>
      </c>
      <c r="K2510" s="247"/>
      <c r="L2510" s="247"/>
      <c r="M2510" s="247"/>
      <c r="N2510" s="247"/>
      <c r="O2510" s="247">
        <v>1749</v>
      </c>
      <c r="P2510" s="247">
        <f>$P$755+(O2510*$P$758)</f>
        <v>419.68197483272013</v>
      </c>
      <c r="Q2510" s="247">
        <f>_xlfn.NORM.DIST(P2510,P$752,P$753,0)</f>
        <v>3.2019492844700692E-5</v>
      </c>
      <c r="R2510" s="247">
        <f>_xlfn.NORM.DIST(P2510,P$752,P$753,1)</f>
        <v>0.99863226783132386</v>
      </c>
      <c r="S2510" s="253">
        <f>IF(OR(R2510&lt;$T$757,R2510&gt;$T$758),Q2510,"")</f>
        <v>3.2019492844700692E-5</v>
      </c>
      <c r="T2510" s="253" t="str">
        <f>IF(AND(R2510&gt;$T$757,R2510&lt;$T$758),Q2510,"")</f>
        <v/>
      </c>
      <c r="U2510" s="253" t="str">
        <f>IF(Q2510=MAX($Q$761:$Q$2761),Q2510,"")</f>
        <v/>
      </c>
      <c r="V2510" s="253">
        <f>_xlfn.NORM.DIST(P2510,$T$753,$T$754,0)</f>
        <v>3.5186865535946239E-105</v>
      </c>
      <c r="W2510" s="253" t="str">
        <f>IF(V2510=MAX($V$761:$V$2761),Q2510,"")</f>
        <v/>
      </c>
      <c r="X2510" s="253" t="str">
        <f t="shared" si="638"/>
        <v/>
      </c>
      <c r="AB2510" s="253">
        <v>1749</v>
      </c>
      <c r="AC2510" s="253">
        <f t="shared" si="654"/>
        <v>649.42896896139746</v>
      </c>
      <c r="AD2510" s="253">
        <f t="shared" si="639"/>
        <v>2.0692030433592964E-5</v>
      </c>
      <c r="AE2510" s="253">
        <f t="shared" si="640"/>
        <v>0.99863226783132386</v>
      </c>
      <c r="AF2510" s="253">
        <f>IF(OR(AE2510&lt;$T$757,AE2510&gt;$T$758),AD2510,"")</f>
        <v>2.0692030433592964E-5</v>
      </c>
      <c r="AG2510" s="253" t="str">
        <f t="shared" si="641"/>
        <v/>
      </c>
      <c r="AH2510" s="253" t="str">
        <f t="shared" si="642"/>
        <v/>
      </c>
      <c r="AI2510" s="253">
        <f t="shared" si="643"/>
        <v>1.9043694833943856E-8</v>
      </c>
      <c r="AJ2510" s="253" t="str">
        <f t="shared" si="644"/>
        <v/>
      </c>
      <c r="AK2510" s="253" t="str">
        <f t="shared" si="645"/>
        <v/>
      </c>
      <c r="AO2510" s="253">
        <v>1749</v>
      </c>
      <c r="AP2510" s="253">
        <f t="shared" si="646"/>
        <v>3828.7099882408229</v>
      </c>
      <c r="AQ2510" s="253">
        <f t="shared" si="647"/>
        <v>3.5097993923484619E-6</v>
      </c>
      <c r="AR2510" s="253">
        <f t="shared" si="648"/>
        <v>0.99863226783132386</v>
      </c>
      <c r="AS2510" s="253">
        <f>IF(OR(AR2510&lt;$T$757,AR2510&gt;$T$758),AQ2510,"")</f>
        <v>3.5097993923484619E-6</v>
      </c>
      <c r="AT2510" s="253" t="str">
        <f t="shared" si="649"/>
        <v/>
      </c>
      <c r="AU2510" s="253" t="str">
        <f t="shared" si="650"/>
        <v/>
      </c>
      <c r="AV2510" s="253">
        <f t="shared" si="651"/>
        <v>0</v>
      </c>
      <c r="AW2510" s="253">
        <f t="shared" si="652"/>
        <v>3.5097993923484619E-6</v>
      </c>
      <c r="AX2510" s="253" t="str">
        <f t="shared" si="653"/>
        <v/>
      </c>
      <c r="AZ2510" s="259"/>
      <c r="BA2510" s="259">
        <f>BA2509+$BD$753</f>
        <v>11.225599999999808</v>
      </c>
      <c r="BB2510" s="274">
        <f t="shared" si="636"/>
        <v>0.12907670466812127</v>
      </c>
      <c r="BC2510" s="259">
        <f t="shared" si="637"/>
        <v>2.6213755852241838E-4</v>
      </c>
      <c r="BD2510" s="259" t="str">
        <f t="shared" si="634"/>
        <v/>
      </c>
      <c r="BE2510" s="254" t="str">
        <f t="shared" si="635"/>
        <v/>
      </c>
    </row>
    <row r="2511" spans="1:57" ht="20.100000000000001" customHeight="1" x14ac:dyDescent="0.25">
      <c r="A2511" s="248">
        <v>1750</v>
      </c>
      <c r="B2511" s="247">
        <f>$B$755+(A2511*$B$758)</f>
        <v>7211.3002388532132</v>
      </c>
      <c r="C2511" s="247">
        <f>_xlfn.NORM.DIST($B2511,$B$752,$B$753,0)</f>
        <v>1.8437098436395703E-6</v>
      </c>
      <c r="D2511" s="247">
        <f>_xlfn.NORM.DIST($B2511,$B$752,$B$753,1)</f>
        <v>0.9986501019683699</v>
      </c>
      <c r="E2511" s="247">
        <f>IF(OR(D2511&lt;$F$757,D2511&gt;$F$758),C2511,"")</f>
        <v>1.8437098436395703E-6</v>
      </c>
      <c r="F2511" s="247" t="str">
        <f>IF(AND(D2511&gt;$F$757,D2511&lt;$F$758),C2511,"")</f>
        <v/>
      </c>
      <c r="G2511" s="247" t="str">
        <f>IF(C2511=MAX($C$761:$C$2761),C2511,"")</f>
        <v/>
      </c>
      <c r="H2511" s="247">
        <f>_xlfn.NORM.DIST(B2511,$F$753,$F$754,0)</f>
        <v>0</v>
      </c>
      <c r="I2511" s="247">
        <f>IF(H2511=MAX($H$761:$H$2761),C2511,"")</f>
        <v>1.8437098436395703E-6</v>
      </c>
      <c r="J2511" s="247" t="str">
        <f>IF(I2511=MIN($I$761:$I$2761),I2511,"")</f>
        <v/>
      </c>
      <c r="K2511" s="247"/>
      <c r="L2511" s="247"/>
      <c r="M2511" s="247"/>
      <c r="N2511" s="247"/>
      <c r="O2511" s="248">
        <v>1750</v>
      </c>
      <c r="P2511" s="247">
        <f>$P$755+(O2511*$P$758)</f>
        <v>420.24229789658227</v>
      </c>
      <c r="Q2511" s="247">
        <f>_xlfn.NORM.DIST(P2511,P$752,P$753,0)</f>
        <v>3.1637808241487229E-5</v>
      </c>
      <c r="R2511" s="247">
        <f>_xlfn.NORM.DIST(P2511,P$752,P$753,1)</f>
        <v>0.9986501019683699</v>
      </c>
      <c r="S2511" s="253">
        <f>IF(OR(R2511&lt;$T$757,R2511&gt;$T$758),Q2511,"")</f>
        <v>3.1637808241487229E-5</v>
      </c>
      <c r="T2511" s="253" t="str">
        <f>IF(AND(R2511&gt;$T$757,R2511&lt;$T$758),Q2511,"")</f>
        <v/>
      </c>
      <c r="U2511" s="253" t="str">
        <f>IF(Q2511=MAX($Q$761:$Q$2761),Q2511,"")</f>
        <v/>
      </c>
      <c r="V2511" s="253">
        <f>_xlfn.NORM.DIST(P2511,$T$753,$T$754,0)</f>
        <v>3.2265906235054579E-105</v>
      </c>
      <c r="W2511" s="253" t="str">
        <f>IF(V2511=MAX($V$761:$V$2761),Q2511,"")</f>
        <v/>
      </c>
      <c r="X2511" s="253" t="str">
        <f t="shared" si="638"/>
        <v/>
      </c>
      <c r="AB2511" s="259">
        <v>1750</v>
      </c>
      <c r="AC2511" s="253">
        <f t="shared" si="654"/>
        <v>650.29603033517787</v>
      </c>
      <c r="AD2511" s="253">
        <f t="shared" si="639"/>
        <v>2.0445373515445209E-5</v>
      </c>
      <c r="AE2511" s="253">
        <f t="shared" si="640"/>
        <v>0.9986501019683699</v>
      </c>
      <c r="AF2511" s="253">
        <f>IF(OR(AE2511&lt;$T$757,AE2511&gt;$T$758),AD2511,"")</f>
        <v>2.0445373515445209E-5</v>
      </c>
      <c r="AG2511" s="253" t="str">
        <f t="shared" si="641"/>
        <v/>
      </c>
      <c r="AH2511" s="253" t="str">
        <f t="shared" si="642"/>
        <v/>
      </c>
      <c r="AI2511" s="253">
        <f t="shared" si="643"/>
        <v>1.8682036574721109E-8</v>
      </c>
      <c r="AJ2511" s="253" t="str">
        <f t="shared" si="644"/>
        <v/>
      </c>
      <c r="AK2511" s="253" t="str">
        <f t="shared" si="645"/>
        <v/>
      </c>
      <c r="AO2511" s="259">
        <v>1750</v>
      </c>
      <c r="AP2511" s="253">
        <f t="shared" si="646"/>
        <v>3833.8217505749226</v>
      </c>
      <c r="AQ2511" s="253">
        <f t="shared" si="647"/>
        <v>3.4679612409784604E-6</v>
      </c>
      <c r="AR2511" s="253">
        <f t="shared" si="648"/>
        <v>0.9986501019683699</v>
      </c>
      <c r="AS2511" s="253">
        <f>IF(OR(AR2511&lt;$T$757,AR2511&gt;$T$758),AQ2511,"")</f>
        <v>3.4679612409784604E-6</v>
      </c>
      <c r="AT2511" s="253" t="str">
        <f t="shared" si="649"/>
        <v/>
      </c>
      <c r="AU2511" s="253" t="str">
        <f t="shared" si="650"/>
        <v/>
      </c>
      <c r="AV2511" s="253">
        <f t="shared" si="651"/>
        <v>0</v>
      </c>
      <c r="AW2511" s="253">
        <f t="shared" si="652"/>
        <v>3.4679612409784604E-6</v>
      </c>
      <c r="AX2511" s="253" t="str">
        <f t="shared" si="653"/>
        <v/>
      </c>
      <c r="AZ2511" s="259"/>
      <c r="BA2511" s="259">
        <f>BA2510+$BD$753</f>
        <v>11.231999999999807</v>
      </c>
      <c r="BB2511" s="274">
        <f t="shared" si="636"/>
        <v>0.12881456710959885</v>
      </c>
      <c r="BC2511" s="259">
        <f t="shared" si="637"/>
        <v>2.6167254664843931E-4</v>
      </c>
      <c r="BD2511" s="259" t="str">
        <f t="shared" si="634"/>
        <v/>
      </c>
      <c r="BE2511" s="254" t="str">
        <f t="shared" si="635"/>
        <v/>
      </c>
    </row>
    <row r="2512" spans="1:57" ht="20.100000000000001" customHeight="1" x14ac:dyDescent="0.25">
      <c r="A2512" s="247">
        <v>1751</v>
      </c>
      <c r="B2512" s="247">
        <f>$B$755+(A2512*$B$758)</f>
        <v>7220.9153058383508</v>
      </c>
      <c r="C2512" s="247">
        <f>_xlfn.NORM.DIST($B2512,$B$752,$B$753,0)</f>
        <v>1.8217029695433017E-6</v>
      </c>
      <c r="D2512" s="247">
        <f>_xlfn.NORM.DIST($B2512,$B$752,$B$753,1)</f>
        <v>0.99866772337499043</v>
      </c>
      <c r="E2512" s="247">
        <f>IF(OR(D2512&lt;$F$757,D2512&gt;$F$758),C2512,"")</f>
        <v>1.8217029695433017E-6</v>
      </c>
      <c r="F2512" s="247" t="str">
        <f>IF(AND(D2512&gt;$F$757,D2512&lt;$F$758),C2512,"")</f>
        <v/>
      </c>
      <c r="G2512" s="247" t="str">
        <f>IF(C2512=MAX($C$761:$C$2761),C2512,"")</f>
        <v/>
      </c>
      <c r="H2512" s="247">
        <f>_xlfn.NORM.DIST(B2512,$F$753,$F$754,0)</f>
        <v>0</v>
      </c>
      <c r="I2512" s="247">
        <f>IF(H2512=MAX($H$761:$H$2761),C2512,"")</f>
        <v>1.8217029695433017E-6</v>
      </c>
      <c r="J2512" s="247" t="str">
        <f>IF(I2512=MIN($I$761:$I$2761),I2512,"")</f>
        <v/>
      </c>
      <c r="K2512" s="247"/>
      <c r="L2512" s="247"/>
      <c r="M2512" s="247"/>
      <c r="N2512" s="247"/>
      <c r="O2512" s="247">
        <v>1751</v>
      </c>
      <c r="P2512" s="247">
        <f>$P$755+(O2512*$P$758)</f>
        <v>420.80262096044441</v>
      </c>
      <c r="Q2512" s="247">
        <f>_xlfn.NORM.DIST(P2512,P$752,P$753,0)</f>
        <v>3.1260173297976882E-5</v>
      </c>
      <c r="R2512" s="247">
        <f>_xlfn.NORM.DIST(P2512,P$752,P$753,1)</f>
        <v>0.99866772337499043</v>
      </c>
      <c r="S2512" s="253">
        <f>IF(OR(R2512&lt;$T$757,R2512&gt;$T$758),Q2512,"")</f>
        <v>3.1260173297976882E-5</v>
      </c>
      <c r="T2512" s="253" t="str">
        <f>IF(AND(R2512&gt;$T$757,R2512&lt;$T$758),Q2512,"")</f>
        <v/>
      </c>
      <c r="U2512" s="253" t="str">
        <f>IF(Q2512=MAX($Q$761:$Q$2761),Q2512,"")</f>
        <v/>
      </c>
      <c r="V2512" s="253">
        <f>_xlfn.NORM.DIST(P2512,$T$753,$T$754,0)</f>
        <v>2.9586950472178986E-105</v>
      </c>
      <c r="W2512" s="253" t="str">
        <f>IF(V2512=MAX($V$761:$V$2761),Q2512,"")</f>
        <v/>
      </c>
      <c r="X2512" s="253" t="str">
        <f t="shared" si="638"/>
        <v/>
      </c>
      <c r="AB2512" s="253">
        <v>1751</v>
      </c>
      <c r="AC2512" s="253">
        <f t="shared" si="654"/>
        <v>651.16309170895806</v>
      </c>
      <c r="AD2512" s="253">
        <f t="shared" si="639"/>
        <v>2.0201333618192549E-5</v>
      </c>
      <c r="AE2512" s="253">
        <f t="shared" si="640"/>
        <v>0.99866772337499043</v>
      </c>
      <c r="AF2512" s="253">
        <f>IF(OR(AE2512&lt;$T$757,AE2512&gt;$T$758),AD2512,"")</f>
        <v>2.0201333618192549E-5</v>
      </c>
      <c r="AG2512" s="253" t="str">
        <f t="shared" si="641"/>
        <v/>
      </c>
      <c r="AH2512" s="253" t="str">
        <f t="shared" si="642"/>
        <v/>
      </c>
      <c r="AI2512" s="253">
        <f t="shared" si="643"/>
        <v>1.8326953323467368E-8</v>
      </c>
      <c r="AJ2512" s="253" t="str">
        <f t="shared" si="644"/>
        <v/>
      </c>
      <c r="AK2512" s="253" t="str">
        <f t="shared" si="645"/>
        <v/>
      </c>
      <c r="AO2512" s="253">
        <v>1751</v>
      </c>
      <c r="AP2512" s="253">
        <f t="shared" si="646"/>
        <v>3838.9335129090223</v>
      </c>
      <c r="AQ2512" s="253">
        <f t="shared" si="647"/>
        <v>3.4265669908667996E-6</v>
      </c>
      <c r="AR2512" s="253">
        <f t="shared" si="648"/>
        <v>0.99866772337499043</v>
      </c>
      <c r="AS2512" s="253">
        <f>IF(OR(AR2512&lt;$T$757,AR2512&gt;$T$758),AQ2512,"")</f>
        <v>3.4265669908667996E-6</v>
      </c>
      <c r="AT2512" s="253" t="str">
        <f t="shared" si="649"/>
        <v/>
      </c>
      <c r="AU2512" s="253" t="str">
        <f t="shared" si="650"/>
        <v/>
      </c>
      <c r="AV2512" s="253">
        <f t="shared" si="651"/>
        <v>0</v>
      </c>
      <c r="AW2512" s="253">
        <f t="shared" si="652"/>
        <v>3.4265669908667996E-6</v>
      </c>
      <c r="AX2512" s="253" t="str">
        <f t="shared" si="653"/>
        <v/>
      </c>
      <c r="AZ2512" s="259"/>
      <c r="BA2512" s="259">
        <f>BA2511+$BD$753</f>
        <v>11.238399999999807</v>
      </c>
      <c r="BB2512" s="274">
        <f t="shared" si="636"/>
        <v>0.12855289456295041</v>
      </c>
      <c r="BC2512" s="259">
        <f t="shared" si="637"/>
        <v>2.6120814777255696E-4</v>
      </c>
      <c r="BD2512" s="259" t="str">
        <f t="shared" si="634"/>
        <v/>
      </c>
      <c r="BE2512" s="254" t="str">
        <f t="shared" si="635"/>
        <v/>
      </c>
    </row>
    <row r="2513" spans="1:57" ht="20.100000000000001" customHeight="1" x14ac:dyDescent="0.25">
      <c r="A2513" s="247">
        <v>1752</v>
      </c>
      <c r="B2513" s="247">
        <f>$B$755+(A2513*$B$758)</f>
        <v>7230.5303728234885</v>
      </c>
      <c r="C2513" s="247">
        <f>_xlfn.NORM.DIST($B2513,$B$752,$B$753,0)</f>
        <v>1.7999299746045406E-6</v>
      </c>
      <c r="D2513" s="247">
        <f>_xlfn.NORM.DIST($B2513,$B$752,$B$753,1)</f>
        <v>0.99868513431011463</v>
      </c>
      <c r="E2513" s="247">
        <f>IF(OR(D2513&lt;$F$757,D2513&gt;$F$758),C2513,"")</f>
        <v>1.7999299746045406E-6</v>
      </c>
      <c r="F2513" s="247" t="str">
        <f>IF(AND(D2513&gt;$F$757,D2513&lt;$F$758),C2513,"")</f>
        <v/>
      </c>
      <c r="G2513" s="247" t="str">
        <f>IF(C2513=MAX($C$761:$C$2761),C2513,"")</f>
        <v/>
      </c>
      <c r="H2513" s="247">
        <f>_xlfn.NORM.DIST(B2513,$F$753,$F$754,0)</f>
        <v>0</v>
      </c>
      <c r="I2513" s="247">
        <f>IF(H2513=MAX($H$761:$H$2761),C2513,"")</f>
        <v>1.7999299746045406E-6</v>
      </c>
      <c r="J2513" s="247" t="str">
        <f>IF(I2513=MIN($I$761:$I$2761),I2513,"")</f>
        <v/>
      </c>
      <c r="K2513" s="247"/>
      <c r="L2513" s="247"/>
      <c r="M2513" s="247"/>
      <c r="N2513" s="247"/>
      <c r="O2513" s="247">
        <v>1752</v>
      </c>
      <c r="P2513" s="247">
        <f>$P$755+(O2513*$P$758)</f>
        <v>421.36294402430656</v>
      </c>
      <c r="Q2513" s="247">
        <f>_xlfn.NORM.DIST(P2513,P$752,P$753,0)</f>
        <v>3.0886551688756841E-5</v>
      </c>
      <c r="R2513" s="247">
        <f>_xlfn.NORM.DIST(P2513,P$752,P$753,1)</f>
        <v>0.99868513431011474</v>
      </c>
      <c r="S2513" s="253">
        <f>IF(OR(R2513&lt;$T$757,R2513&gt;$T$758),Q2513,"")</f>
        <v>3.0886551688756841E-5</v>
      </c>
      <c r="T2513" s="253" t="str">
        <f>IF(AND(R2513&gt;$T$757,R2513&lt;$T$758),Q2513,"")</f>
        <v/>
      </c>
      <c r="U2513" s="253" t="str">
        <f>IF(Q2513=MAX($Q$761:$Q$2761),Q2513,"")</f>
        <v/>
      </c>
      <c r="V2513" s="253">
        <f>_xlfn.NORM.DIST(P2513,$T$753,$T$754,0)</f>
        <v>2.7129987478922538E-105</v>
      </c>
      <c r="W2513" s="253" t="str">
        <f>IF(V2513=MAX($V$761:$V$2761),Q2513,"")</f>
        <v/>
      </c>
      <c r="X2513" s="253" t="str">
        <f t="shared" si="638"/>
        <v/>
      </c>
      <c r="AB2513" s="253">
        <v>1752</v>
      </c>
      <c r="AC2513" s="253">
        <f t="shared" si="654"/>
        <v>652.03015308273825</v>
      </c>
      <c r="AD2513" s="253">
        <f t="shared" si="639"/>
        <v>1.99598872671799E-5</v>
      </c>
      <c r="AE2513" s="253">
        <f t="shared" si="640"/>
        <v>0.99868513431011463</v>
      </c>
      <c r="AF2513" s="253">
        <f>IF(OR(AE2513&lt;$T$757,AE2513&gt;$T$758),AD2513,"")</f>
        <v>1.99598872671799E-5</v>
      </c>
      <c r="AG2513" s="253" t="str">
        <f t="shared" si="641"/>
        <v/>
      </c>
      <c r="AH2513" s="253" t="str">
        <f t="shared" si="642"/>
        <v/>
      </c>
      <c r="AI2513" s="253">
        <f t="shared" si="643"/>
        <v>1.79783313657851E-8</v>
      </c>
      <c r="AJ2513" s="253" t="str">
        <f t="shared" si="644"/>
        <v/>
      </c>
      <c r="AK2513" s="253" t="str">
        <f t="shared" si="645"/>
        <v/>
      </c>
      <c r="AO2513" s="253">
        <v>1752</v>
      </c>
      <c r="AP2513" s="253">
        <f t="shared" si="646"/>
        <v>3844.045275243122</v>
      </c>
      <c r="AQ2513" s="253">
        <f t="shared" si="647"/>
        <v>3.3856126602230022E-6</v>
      </c>
      <c r="AR2513" s="253">
        <f t="shared" si="648"/>
        <v>0.99868513431011463</v>
      </c>
      <c r="AS2513" s="253">
        <f>IF(OR(AR2513&lt;$T$757,AR2513&gt;$T$758),AQ2513,"")</f>
        <v>3.3856126602230022E-6</v>
      </c>
      <c r="AT2513" s="253" t="str">
        <f t="shared" si="649"/>
        <v/>
      </c>
      <c r="AU2513" s="253" t="str">
        <f t="shared" si="650"/>
        <v/>
      </c>
      <c r="AV2513" s="253">
        <f t="shared" si="651"/>
        <v>0</v>
      </c>
      <c r="AW2513" s="253">
        <f t="shared" si="652"/>
        <v>3.3856126602230022E-6</v>
      </c>
      <c r="AX2513" s="253" t="str">
        <f t="shared" si="653"/>
        <v/>
      </c>
      <c r="AZ2513" s="259"/>
      <c r="BA2513" s="259">
        <f>BA2512+$BD$753</f>
        <v>11.244799999999806</v>
      </c>
      <c r="BB2513" s="274">
        <f t="shared" si="636"/>
        <v>0.12829168641517785</v>
      </c>
      <c r="BC2513" s="259">
        <f t="shared" si="637"/>
        <v>2.607443618002081E-4</v>
      </c>
      <c r="BD2513" s="259" t="str">
        <f t="shared" si="634"/>
        <v/>
      </c>
      <c r="BE2513" s="254" t="str">
        <f t="shared" si="635"/>
        <v/>
      </c>
    </row>
    <row r="2514" spans="1:57" ht="20.100000000000001" customHeight="1" x14ac:dyDescent="0.25">
      <c r="A2514" s="247">
        <v>1753</v>
      </c>
      <c r="B2514" s="247">
        <f>$B$755+(A2514*$B$758)</f>
        <v>7240.1454398086262</v>
      </c>
      <c r="C2514" s="247">
        <f>_xlfn.NORM.DIST($B2514,$B$752,$B$753,0)</f>
        <v>1.7783887560660672E-6</v>
      </c>
      <c r="D2514" s="247">
        <f>_xlfn.NORM.DIST($B2514,$B$752,$B$753,1)</f>
        <v>0.9987023370123862</v>
      </c>
      <c r="E2514" s="247">
        <f>IF(OR(D2514&lt;$F$757,D2514&gt;$F$758),C2514,"")</f>
        <v>1.7783887560660672E-6</v>
      </c>
      <c r="F2514" s="247" t="str">
        <f>IF(AND(D2514&gt;$F$757,D2514&lt;$F$758),C2514,"")</f>
        <v/>
      </c>
      <c r="G2514" s="247" t="str">
        <f>IF(C2514=MAX($C$761:$C$2761),C2514,"")</f>
        <v/>
      </c>
      <c r="H2514" s="247">
        <f>_xlfn.NORM.DIST(B2514,$F$753,$F$754,0)</f>
        <v>0</v>
      </c>
      <c r="I2514" s="247">
        <f>IF(H2514=MAX($H$761:$H$2761),C2514,"")</f>
        <v>1.7783887560660672E-6</v>
      </c>
      <c r="J2514" s="247" t="str">
        <f>IF(I2514=MIN($I$761:$I$2761),I2514,"")</f>
        <v/>
      </c>
      <c r="K2514" s="247"/>
      <c r="L2514" s="247"/>
      <c r="M2514" s="247"/>
      <c r="N2514" s="247"/>
      <c r="O2514" s="247">
        <v>1753</v>
      </c>
      <c r="P2514" s="247">
        <f>$P$755+(O2514*$P$758)</f>
        <v>421.92326708816859</v>
      </c>
      <c r="Q2514" s="247">
        <f>_xlfn.NORM.DIST(P2514,P$752,P$753,0)</f>
        <v>3.0516907330801496E-5</v>
      </c>
      <c r="R2514" s="247">
        <f>_xlfn.NORM.DIST(P2514,P$752,P$753,1)</f>
        <v>0.9987023370123862</v>
      </c>
      <c r="S2514" s="253">
        <f>IF(OR(R2514&lt;$T$757,R2514&gt;$T$758),Q2514,"")</f>
        <v>3.0516907330801496E-5</v>
      </c>
      <c r="T2514" s="253" t="str">
        <f>IF(AND(R2514&gt;$T$757,R2514&lt;$T$758),Q2514,"")</f>
        <v/>
      </c>
      <c r="U2514" s="253" t="str">
        <f>IF(Q2514=MAX($Q$761:$Q$2761),Q2514,"")</f>
        <v/>
      </c>
      <c r="V2514" s="253">
        <f>_xlfn.NORM.DIST(P2514,$T$753,$T$754,0)</f>
        <v>2.4876657863515134E-105</v>
      </c>
      <c r="W2514" s="253" t="str">
        <f>IF(V2514=MAX($V$761:$V$2761),Q2514,"")</f>
        <v/>
      </c>
      <c r="X2514" s="253" t="str">
        <f t="shared" si="638"/>
        <v/>
      </c>
      <c r="AB2514" s="253">
        <v>1753</v>
      </c>
      <c r="AC2514" s="253">
        <f t="shared" si="654"/>
        <v>652.89721445651844</v>
      </c>
      <c r="AD2514" s="253">
        <f t="shared" si="639"/>
        <v>1.9721011144390708E-5</v>
      </c>
      <c r="AE2514" s="253">
        <f t="shared" si="640"/>
        <v>0.9987023370123862</v>
      </c>
      <c r="AF2514" s="253">
        <f>IF(OR(AE2514&lt;$T$757,AE2514&gt;$T$758),AD2514,"")</f>
        <v>1.9721011144390708E-5</v>
      </c>
      <c r="AG2514" s="253" t="str">
        <f t="shared" si="641"/>
        <v/>
      </c>
      <c r="AH2514" s="253" t="str">
        <f t="shared" si="642"/>
        <v/>
      </c>
      <c r="AI2514" s="253">
        <f t="shared" si="643"/>
        <v>1.7636058842311432E-8</v>
      </c>
      <c r="AJ2514" s="253" t="str">
        <f t="shared" si="644"/>
        <v/>
      </c>
      <c r="AK2514" s="253" t="str">
        <f t="shared" si="645"/>
        <v/>
      </c>
      <c r="AO2514" s="253">
        <v>1753</v>
      </c>
      <c r="AP2514" s="253">
        <f t="shared" si="646"/>
        <v>3849.1570375772217</v>
      </c>
      <c r="AQ2514" s="253">
        <f t="shared" si="647"/>
        <v>3.345094293825713E-6</v>
      </c>
      <c r="AR2514" s="253">
        <f t="shared" si="648"/>
        <v>0.9987023370123862</v>
      </c>
      <c r="AS2514" s="253">
        <f>IF(OR(AR2514&lt;$T$757,AR2514&gt;$T$758),AQ2514,"")</f>
        <v>3.345094293825713E-6</v>
      </c>
      <c r="AT2514" s="253" t="str">
        <f t="shared" si="649"/>
        <v/>
      </c>
      <c r="AU2514" s="253" t="str">
        <f t="shared" si="650"/>
        <v/>
      </c>
      <c r="AV2514" s="253">
        <f t="shared" si="651"/>
        <v>0</v>
      </c>
      <c r="AW2514" s="253">
        <f t="shared" si="652"/>
        <v>3.345094293825713E-6</v>
      </c>
      <c r="AX2514" s="253" t="str">
        <f t="shared" si="653"/>
        <v/>
      </c>
      <c r="AZ2514" s="259"/>
      <c r="BA2514" s="259">
        <f>BA2513+$BD$753</f>
        <v>11.251199999999805</v>
      </c>
      <c r="BB2514" s="274">
        <f t="shared" si="636"/>
        <v>0.12803094205337764</v>
      </c>
      <c r="BC2514" s="259">
        <f t="shared" si="637"/>
        <v>2.6028118863427596E-4</v>
      </c>
      <c r="BD2514" s="259" t="str">
        <f t="shared" si="634"/>
        <v/>
      </c>
      <c r="BE2514" s="254" t="str">
        <f t="shared" si="635"/>
        <v/>
      </c>
    </row>
    <row r="2515" spans="1:57" ht="20.100000000000001" customHeight="1" x14ac:dyDescent="0.25">
      <c r="A2515" s="247">
        <v>1754</v>
      </c>
      <c r="B2515" s="247">
        <f>$B$755+(A2515*$B$758)</f>
        <v>7249.7605067937639</v>
      </c>
      <c r="C2515" s="247">
        <f>_xlfn.NORM.DIST($B2515,$B$752,$B$753,0)</f>
        <v>1.7570772252608334E-6</v>
      </c>
      <c r="D2515" s="247">
        <f>_xlfn.NORM.DIST($B2515,$B$752,$B$753,1)</f>
        <v>0.99871933370029786</v>
      </c>
      <c r="E2515" s="247">
        <f>IF(OR(D2515&lt;$F$757,D2515&gt;$F$758),C2515,"")</f>
        <v>1.7570772252608334E-6</v>
      </c>
      <c r="F2515" s="247" t="str">
        <f>IF(AND(D2515&gt;$F$757,D2515&lt;$F$758),C2515,"")</f>
        <v/>
      </c>
      <c r="G2515" s="247" t="str">
        <f>IF(C2515=MAX($C$761:$C$2761),C2515,"")</f>
        <v/>
      </c>
      <c r="H2515" s="247">
        <f>_xlfn.NORM.DIST(B2515,$F$753,$F$754,0)</f>
        <v>0</v>
      </c>
      <c r="I2515" s="247">
        <f>IF(H2515=MAX($H$761:$H$2761),C2515,"")</f>
        <v>1.7570772252608334E-6</v>
      </c>
      <c r="J2515" s="247" t="str">
        <f>IF(I2515=MIN($I$761:$I$2761),I2515,"")</f>
        <v/>
      </c>
      <c r="K2515" s="247"/>
      <c r="L2515" s="247"/>
      <c r="M2515" s="247"/>
      <c r="N2515" s="247"/>
      <c r="O2515" s="247">
        <v>1754</v>
      </c>
      <c r="P2515" s="247">
        <f>$P$755+(O2515*$P$758)</f>
        <v>422.48359015203073</v>
      </c>
      <c r="Q2515" s="247">
        <f>_xlfn.NORM.DIST(P2515,P$752,P$753,0)</f>
        <v>3.0151204382870396E-5</v>
      </c>
      <c r="R2515" s="247">
        <f>_xlfn.NORM.DIST(P2515,P$752,P$753,1)</f>
        <v>0.99871933370029786</v>
      </c>
      <c r="S2515" s="253">
        <f>IF(OR(R2515&lt;$T$757,R2515&gt;$T$758),Q2515,"")</f>
        <v>3.0151204382870396E-5</v>
      </c>
      <c r="T2515" s="253" t="str">
        <f>IF(AND(R2515&gt;$T$757,R2515&lt;$T$758),Q2515,"")</f>
        <v/>
      </c>
      <c r="U2515" s="253" t="str">
        <f>IF(Q2515=MAX($Q$761:$Q$2761),Q2515,"")</f>
        <v/>
      </c>
      <c r="V2515" s="253">
        <f>_xlfn.NORM.DIST(P2515,$T$753,$T$754,0)</f>
        <v>2.2810117603208606E-105</v>
      </c>
      <c r="W2515" s="253" t="str">
        <f>IF(V2515=MAX($V$761:$V$2761),Q2515,"")</f>
        <v/>
      </c>
      <c r="X2515" s="253" t="str">
        <f t="shared" si="638"/>
        <v/>
      </c>
      <c r="AB2515" s="253">
        <v>1754</v>
      </c>
      <c r="AC2515" s="253">
        <f t="shared" si="654"/>
        <v>653.76427583029863</v>
      </c>
      <c r="AD2515" s="253">
        <f t="shared" si="639"/>
        <v>1.9484682088057875E-5</v>
      </c>
      <c r="AE2515" s="253">
        <f t="shared" si="640"/>
        <v>0.99871933370029786</v>
      </c>
      <c r="AF2515" s="253">
        <f>IF(OR(AE2515&lt;$T$757,AE2515&gt;$T$758),AD2515,"")</f>
        <v>1.9484682088057875E-5</v>
      </c>
      <c r="AG2515" s="253" t="str">
        <f t="shared" si="641"/>
        <v/>
      </c>
      <c r="AH2515" s="253" t="str">
        <f t="shared" si="642"/>
        <v/>
      </c>
      <c r="AI2515" s="253">
        <f t="shared" si="643"/>
        <v>1.7300025720521318E-8</v>
      </c>
      <c r="AJ2515" s="253" t="str">
        <f t="shared" si="644"/>
        <v/>
      </c>
      <c r="AK2515" s="253" t="str">
        <f t="shared" si="645"/>
        <v/>
      </c>
      <c r="AO2515" s="253">
        <v>1754</v>
      </c>
      <c r="AP2515" s="253">
        <f t="shared" si="646"/>
        <v>3854.2687999113214</v>
      </c>
      <c r="AQ2515" s="253">
        <f t="shared" si="647"/>
        <v>3.305007962956772E-6</v>
      </c>
      <c r="AR2515" s="253">
        <f t="shared" si="648"/>
        <v>0.99871933370029786</v>
      </c>
      <c r="AS2515" s="253">
        <f>IF(OR(AR2515&lt;$T$757,AR2515&gt;$T$758),AQ2515,"")</f>
        <v>3.305007962956772E-6</v>
      </c>
      <c r="AT2515" s="253" t="str">
        <f t="shared" si="649"/>
        <v/>
      </c>
      <c r="AU2515" s="253" t="str">
        <f t="shared" si="650"/>
        <v/>
      </c>
      <c r="AV2515" s="253">
        <f t="shared" si="651"/>
        <v>0</v>
      </c>
      <c r="AW2515" s="253">
        <f t="shared" si="652"/>
        <v>3.305007962956772E-6</v>
      </c>
      <c r="AX2515" s="253" t="str">
        <f t="shared" si="653"/>
        <v/>
      </c>
      <c r="AZ2515" s="259"/>
      <c r="BA2515" s="259">
        <f>BA2514+$BD$753</f>
        <v>11.257599999999805</v>
      </c>
      <c r="BB2515" s="274">
        <f t="shared" si="636"/>
        <v>0.12777066086474337</v>
      </c>
      <c r="BC2515" s="259">
        <f t="shared" si="637"/>
        <v>2.5981862817439638E-4</v>
      </c>
      <c r="BD2515" s="259" t="str">
        <f t="shared" si="634"/>
        <v/>
      </c>
      <c r="BE2515" s="254" t="str">
        <f t="shared" si="635"/>
        <v/>
      </c>
    </row>
    <row r="2516" spans="1:57" ht="20.100000000000001" customHeight="1" x14ac:dyDescent="0.25">
      <c r="A2516" s="247">
        <v>1755</v>
      </c>
      <c r="B2516" s="247">
        <f>$B$755+(A2516*$B$758)</f>
        <v>7259.3755737789015</v>
      </c>
      <c r="C2516" s="247">
        <f>_xlfn.NORM.DIST($B2516,$B$752,$B$753,0)</f>
        <v>1.7359933075762119E-6</v>
      </c>
      <c r="D2516" s="247">
        <f>_xlfn.NORM.DIST($B2516,$B$752,$B$753,1)</f>
        <v>0.99873612657232769</v>
      </c>
      <c r="E2516" s="247">
        <f>IF(OR(D2516&lt;$F$757,D2516&gt;$F$758),C2516,"")</f>
        <v>1.7359933075762119E-6</v>
      </c>
      <c r="F2516" s="247" t="str">
        <f>IF(AND(D2516&gt;$F$757,D2516&lt;$F$758),C2516,"")</f>
        <v/>
      </c>
      <c r="G2516" s="247" t="str">
        <f>IF(C2516=MAX($C$761:$C$2761),C2516,"")</f>
        <v/>
      </c>
      <c r="H2516" s="247">
        <f>_xlfn.NORM.DIST(B2516,$F$753,$F$754,0)</f>
        <v>0</v>
      </c>
      <c r="I2516" s="247">
        <f>IF(H2516=MAX($H$761:$H$2761),C2516,"")</f>
        <v>1.7359933075762119E-6</v>
      </c>
      <c r="J2516" s="247" t="str">
        <f>IF(I2516=MIN($I$761:$I$2761),I2516,"")</f>
        <v/>
      </c>
      <c r="K2516" s="247"/>
      <c r="L2516" s="247"/>
      <c r="M2516" s="247"/>
      <c r="N2516" s="247"/>
      <c r="O2516" s="247">
        <v>1755</v>
      </c>
      <c r="P2516" s="247">
        <f>$P$755+(O2516*$P$758)</f>
        <v>423.04391321589287</v>
      </c>
      <c r="Q2516" s="247">
        <f>_xlfn.NORM.DIST(P2516,P$752,P$753,0)</f>
        <v>2.9789407244895273E-5</v>
      </c>
      <c r="R2516" s="247">
        <f>_xlfn.NORM.DIST(P2516,P$752,P$753,1)</f>
        <v>0.99873612657232769</v>
      </c>
      <c r="S2516" s="253">
        <f>IF(OR(R2516&lt;$T$757,R2516&gt;$T$758),Q2516,"")</f>
        <v>2.9789407244895273E-5</v>
      </c>
      <c r="T2516" s="253" t="str">
        <f>IF(AND(R2516&gt;$T$757,R2516&lt;$T$758),Q2516,"")</f>
        <v/>
      </c>
      <c r="U2516" s="253" t="str">
        <f>IF(Q2516=MAX($Q$761:$Q$2761),Q2516,"")</f>
        <v/>
      </c>
      <c r="V2516" s="253">
        <f>_xlfn.NORM.DIST(P2516,$T$753,$T$754,0)</f>
        <v>2.0914913215836424E-105</v>
      </c>
      <c r="W2516" s="253" t="str">
        <f>IF(V2516=MAX($V$761:$V$2761),Q2516,"")</f>
        <v/>
      </c>
      <c r="X2516" s="253" t="str">
        <f t="shared" si="638"/>
        <v/>
      </c>
      <c r="AB2516" s="253">
        <v>1755</v>
      </c>
      <c r="AC2516" s="253">
        <f t="shared" si="654"/>
        <v>654.63133720407905</v>
      </c>
      <c r="AD2516" s="253">
        <f t="shared" si="639"/>
        <v>1.925087709226738E-5</v>
      </c>
      <c r="AE2516" s="253">
        <f t="shared" si="640"/>
        <v>0.99873612657232769</v>
      </c>
      <c r="AF2516" s="253">
        <f>IF(OR(AE2516&lt;$T$757,AE2516&gt;$T$758),AD2516,"")</f>
        <v>1.925087709226738E-5</v>
      </c>
      <c r="AG2516" s="253" t="str">
        <f t="shared" si="641"/>
        <v/>
      </c>
      <c r="AH2516" s="253" t="str">
        <f t="shared" si="642"/>
        <v/>
      </c>
      <c r="AI2516" s="253">
        <f t="shared" si="643"/>
        <v>1.6970123766923445E-8</v>
      </c>
      <c r="AJ2516" s="253" t="str">
        <f t="shared" si="644"/>
        <v/>
      </c>
      <c r="AK2516" s="253" t="str">
        <f t="shared" si="645"/>
        <v/>
      </c>
      <c r="AO2516" s="253">
        <v>1755</v>
      </c>
      <c r="AP2516" s="253">
        <f t="shared" si="646"/>
        <v>3859.3805622454211</v>
      </c>
      <c r="AQ2516" s="253">
        <f t="shared" si="647"/>
        <v>3.2653497653339248E-6</v>
      </c>
      <c r="AR2516" s="253">
        <f t="shared" si="648"/>
        <v>0.99873612657232769</v>
      </c>
      <c r="AS2516" s="253">
        <f>IF(OR(AR2516&lt;$T$757,AR2516&gt;$T$758),AQ2516,"")</f>
        <v>3.2653497653339248E-6</v>
      </c>
      <c r="AT2516" s="253" t="str">
        <f t="shared" si="649"/>
        <v/>
      </c>
      <c r="AU2516" s="253" t="str">
        <f t="shared" si="650"/>
        <v/>
      </c>
      <c r="AV2516" s="253">
        <f t="shared" si="651"/>
        <v>0</v>
      </c>
      <c r="AW2516" s="253">
        <f t="shared" si="652"/>
        <v>3.2653497653339248E-6</v>
      </c>
      <c r="AX2516" s="253" t="str">
        <f t="shared" si="653"/>
        <v/>
      </c>
      <c r="AZ2516" s="259"/>
      <c r="BA2516" s="259">
        <f>BA2515+$BD$753</f>
        <v>11.263999999999804</v>
      </c>
      <c r="BB2516" s="274">
        <f t="shared" si="636"/>
        <v>0.12751084223656897</v>
      </c>
      <c r="BC2516" s="259">
        <f t="shared" si="637"/>
        <v>2.593566803169578E-4</v>
      </c>
      <c r="BD2516" s="259" t="str">
        <f t="shared" si="634"/>
        <v/>
      </c>
      <c r="BE2516" s="254" t="str">
        <f t="shared" si="635"/>
        <v/>
      </c>
    </row>
    <row r="2517" spans="1:57" ht="20.100000000000001" customHeight="1" x14ac:dyDescent="0.25">
      <c r="A2517" s="248">
        <v>1756</v>
      </c>
      <c r="B2517" s="247">
        <f>$B$755+(A2517*$B$758)</f>
        <v>7268.9906407640392</v>
      </c>
      <c r="C2517" s="247">
        <f>_xlfn.NORM.DIST($B2517,$B$752,$B$753,0)</f>
        <v>1.7151349424175451E-6</v>
      </c>
      <c r="D2517" s="247">
        <f>_xlfn.NORM.DIST($B2517,$B$752,$B$753,1)</f>
        <v>0.99875271780707342</v>
      </c>
      <c r="E2517" s="247">
        <f>IF(OR(D2517&lt;$F$757,D2517&gt;$F$758),C2517,"")</f>
        <v>1.7151349424175451E-6</v>
      </c>
      <c r="F2517" s="247" t="str">
        <f>IF(AND(D2517&gt;$F$757,D2517&lt;$F$758),C2517,"")</f>
        <v/>
      </c>
      <c r="G2517" s="247" t="str">
        <f>IF(C2517=MAX($C$761:$C$2761),C2517,"")</f>
        <v/>
      </c>
      <c r="H2517" s="247">
        <f>_xlfn.NORM.DIST(B2517,$F$753,$F$754,0)</f>
        <v>0</v>
      </c>
      <c r="I2517" s="247">
        <f>IF(H2517=MAX($H$761:$H$2761),C2517,"")</f>
        <v>1.7151349424175451E-6</v>
      </c>
      <c r="J2517" s="247" t="str">
        <f>IF(I2517=MIN($I$761:$I$2761),I2517,"")</f>
        <v/>
      </c>
      <c r="K2517" s="247"/>
      <c r="L2517" s="247"/>
      <c r="M2517" s="247"/>
      <c r="N2517" s="247"/>
      <c r="O2517" s="248">
        <v>1756</v>
      </c>
      <c r="P2517" s="247">
        <f>$P$755+(O2517*$P$758)</f>
        <v>423.6042362797549</v>
      </c>
      <c r="Q2517" s="247">
        <f>_xlfn.NORM.DIST(P2517,P$752,P$753,0)</f>
        <v>2.9431480557354238E-5</v>
      </c>
      <c r="R2517" s="247">
        <f>_xlfn.NORM.DIST(P2517,P$752,P$753,1)</f>
        <v>0.99875271780707342</v>
      </c>
      <c r="S2517" s="253">
        <f>IF(OR(R2517&lt;$T$757,R2517&gt;$T$758),Q2517,"")</f>
        <v>2.9431480557354238E-5</v>
      </c>
      <c r="T2517" s="253" t="str">
        <f>IF(AND(R2517&gt;$T$757,R2517&lt;$T$758),Q2517,"")</f>
        <v/>
      </c>
      <c r="U2517" s="253" t="str">
        <f>IF(Q2517=MAX($Q$761:$Q$2761),Q2517,"")</f>
        <v/>
      </c>
      <c r="V2517" s="253">
        <f>_xlfn.NORM.DIST(P2517,$T$753,$T$754,0)</f>
        <v>1.9176867193479757E-105</v>
      </c>
      <c r="W2517" s="253" t="str">
        <f>IF(V2517=MAX($V$761:$V$2761),Q2517,"")</f>
        <v/>
      </c>
      <c r="X2517" s="253" t="str">
        <f t="shared" si="638"/>
        <v/>
      </c>
      <c r="AB2517" s="259">
        <v>1756</v>
      </c>
      <c r="AC2517" s="253">
        <f t="shared" si="654"/>
        <v>655.49839857785923</v>
      </c>
      <c r="AD2517" s="253">
        <f t="shared" si="639"/>
        <v>1.9019573306554196E-5</v>
      </c>
      <c r="AE2517" s="253">
        <f t="shared" si="640"/>
        <v>0.99875271780707342</v>
      </c>
      <c r="AF2517" s="253">
        <f>IF(OR(AE2517&lt;$T$757,AE2517&gt;$T$758),AD2517,"")</f>
        <v>1.9019573306554196E-5</v>
      </c>
      <c r="AG2517" s="253" t="str">
        <f t="shared" si="641"/>
        <v/>
      </c>
      <c r="AH2517" s="253" t="str">
        <f t="shared" si="642"/>
        <v/>
      </c>
      <c r="AI2517" s="253">
        <f t="shared" si="643"/>
        <v>1.6646246519642439E-8</v>
      </c>
      <c r="AJ2517" s="253" t="str">
        <f t="shared" si="644"/>
        <v/>
      </c>
      <c r="AK2517" s="253" t="str">
        <f t="shared" si="645"/>
        <v/>
      </c>
      <c r="AO2517" s="259">
        <v>1756</v>
      </c>
      <c r="AP2517" s="253">
        <f t="shared" si="646"/>
        <v>3864.4923245795208</v>
      </c>
      <c r="AQ2517" s="253">
        <f t="shared" si="647"/>
        <v>3.2261158250423081E-6</v>
      </c>
      <c r="AR2517" s="253">
        <f t="shared" si="648"/>
        <v>0.99875271780707342</v>
      </c>
      <c r="AS2517" s="253">
        <f>IF(OR(AR2517&lt;$T$757,AR2517&gt;$T$758),AQ2517,"")</f>
        <v>3.2261158250423081E-6</v>
      </c>
      <c r="AT2517" s="253" t="str">
        <f t="shared" si="649"/>
        <v/>
      </c>
      <c r="AU2517" s="253" t="str">
        <f t="shared" si="650"/>
        <v/>
      </c>
      <c r="AV2517" s="253">
        <f t="shared" si="651"/>
        <v>0</v>
      </c>
      <c r="AW2517" s="253">
        <f t="shared" si="652"/>
        <v>3.2261158250423081E-6</v>
      </c>
      <c r="AX2517" s="253" t="str">
        <f t="shared" si="653"/>
        <v/>
      </c>
      <c r="AZ2517" s="259"/>
      <c r="BA2517" s="259">
        <f>BA2516+$BD$753</f>
        <v>11.270399999999803</v>
      </c>
      <c r="BB2517" s="274">
        <f t="shared" si="636"/>
        <v>0.12725148555625201</v>
      </c>
      <c r="BC2517" s="259">
        <f t="shared" si="637"/>
        <v>2.5889534495585065E-4</v>
      </c>
      <c r="BD2517" s="259" t="str">
        <f t="shared" si="634"/>
        <v/>
      </c>
      <c r="BE2517" s="254" t="str">
        <f t="shared" si="635"/>
        <v/>
      </c>
    </row>
    <row r="2518" spans="1:57" ht="20.100000000000001" customHeight="1" x14ac:dyDescent="0.25">
      <c r="A2518" s="247">
        <v>1757</v>
      </c>
      <c r="B2518" s="247">
        <f>$B$755+(A2518*$B$758)</f>
        <v>7278.6057077491769</v>
      </c>
      <c r="C2518" s="247">
        <f>_xlfn.NORM.DIST($B2518,$B$752,$B$753,0)</f>
        <v>1.6945000831710291E-6</v>
      </c>
      <c r="D2518" s="247">
        <f>_xlfn.NORM.DIST($B2518,$B$752,$B$753,1)</f>
        <v>0.99876910956338749</v>
      </c>
      <c r="E2518" s="247">
        <f>IF(OR(D2518&lt;$F$757,D2518&gt;$F$758),C2518,"")</f>
        <v>1.6945000831710291E-6</v>
      </c>
      <c r="F2518" s="247" t="str">
        <f>IF(AND(D2518&gt;$F$757,D2518&lt;$F$758),C2518,"")</f>
        <v/>
      </c>
      <c r="G2518" s="247" t="str">
        <f>IF(C2518=MAX($C$761:$C$2761),C2518,"")</f>
        <v/>
      </c>
      <c r="H2518" s="247">
        <f>_xlfn.NORM.DIST(B2518,$F$753,$F$754,0)</f>
        <v>0</v>
      </c>
      <c r="I2518" s="247">
        <f>IF(H2518=MAX($H$761:$H$2761),C2518,"")</f>
        <v>1.6945000831710291E-6</v>
      </c>
      <c r="J2518" s="247" t="str">
        <f>IF(I2518=MIN($I$761:$I$2761),I2518,"")</f>
        <v/>
      </c>
      <c r="K2518" s="247"/>
      <c r="L2518" s="247"/>
      <c r="M2518" s="247"/>
      <c r="N2518" s="247"/>
      <c r="O2518" s="247">
        <v>1757</v>
      </c>
      <c r="P2518" s="247">
        <f>$P$755+(O2518*$P$758)</f>
        <v>424.16455934361704</v>
      </c>
      <c r="Q2518" s="247">
        <f>_xlfn.NORM.DIST(P2518,P$752,P$753,0)</f>
        <v>2.9077389200634723E-5</v>
      </c>
      <c r="R2518" s="247">
        <f>_xlfn.NORM.DIST(P2518,P$752,P$753,1)</f>
        <v>0.99876910956338749</v>
      </c>
      <c r="S2518" s="253">
        <f>IF(OR(R2518&lt;$T$757,R2518&gt;$T$758),Q2518,"")</f>
        <v>2.9077389200634723E-5</v>
      </c>
      <c r="T2518" s="253" t="str">
        <f>IF(AND(R2518&gt;$T$757,R2518&lt;$T$758),Q2518,"")</f>
        <v/>
      </c>
      <c r="U2518" s="253" t="str">
        <f>IF(Q2518=MAX($Q$761:$Q$2761),Q2518,"")</f>
        <v/>
      </c>
      <c r="V2518" s="253">
        <f>_xlfn.NORM.DIST(P2518,$T$753,$T$754,0)</f>
        <v>1.7582972856383622E-105</v>
      </c>
      <c r="W2518" s="253" t="str">
        <f>IF(V2518=MAX($V$761:$V$2761),Q2518,"")</f>
        <v/>
      </c>
      <c r="X2518" s="253" t="str">
        <f t="shared" si="638"/>
        <v/>
      </c>
      <c r="AB2518" s="253">
        <v>1757</v>
      </c>
      <c r="AC2518" s="253">
        <f t="shared" si="654"/>
        <v>656.36545995163942</v>
      </c>
      <c r="AD2518" s="253">
        <f t="shared" si="639"/>
        <v>1.8790748035490515E-5</v>
      </c>
      <c r="AE2518" s="253">
        <f t="shared" si="640"/>
        <v>0.99876910956338749</v>
      </c>
      <c r="AF2518" s="253">
        <f>IF(OR(AE2518&lt;$T$757,AE2518&gt;$T$758),AD2518,"")</f>
        <v>1.8790748035490515E-5</v>
      </c>
      <c r="AG2518" s="253" t="str">
        <f t="shared" si="641"/>
        <v/>
      </c>
      <c r="AH2518" s="253" t="str">
        <f t="shared" si="642"/>
        <v/>
      </c>
      <c r="AI2518" s="253">
        <f t="shared" si="643"/>
        <v>1.6328289261383421E-8</v>
      </c>
      <c r="AJ2518" s="253" t="str">
        <f t="shared" si="644"/>
        <v/>
      </c>
      <c r="AK2518" s="253" t="str">
        <f t="shared" si="645"/>
        <v/>
      </c>
      <c r="AO2518" s="253">
        <v>1757</v>
      </c>
      <c r="AP2518" s="253">
        <f t="shared" si="646"/>
        <v>3869.6040869136223</v>
      </c>
      <c r="AQ2518" s="253">
        <f t="shared" si="647"/>
        <v>3.1873022924645745E-6</v>
      </c>
      <c r="AR2518" s="253">
        <f t="shared" si="648"/>
        <v>0.99876910956338749</v>
      </c>
      <c r="AS2518" s="253">
        <f>IF(OR(AR2518&lt;$T$757,AR2518&gt;$T$758),AQ2518,"")</f>
        <v>3.1873022924645745E-6</v>
      </c>
      <c r="AT2518" s="253" t="str">
        <f t="shared" si="649"/>
        <v/>
      </c>
      <c r="AU2518" s="253" t="str">
        <f t="shared" si="650"/>
        <v/>
      </c>
      <c r="AV2518" s="253">
        <f t="shared" si="651"/>
        <v>0</v>
      </c>
      <c r="AW2518" s="253">
        <f t="shared" si="652"/>
        <v>3.1873022924645745E-6</v>
      </c>
      <c r="AX2518" s="253" t="str">
        <f t="shared" si="653"/>
        <v/>
      </c>
      <c r="AZ2518" s="259"/>
      <c r="BA2518" s="259">
        <f>BA2517+$BD$753</f>
        <v>11.276799999999803</v>
      </c>
      <c r="BB2518" s="274">
        <f t="shared" si="636"/>
        <v>0.12699259021129616</v>
      </c>
      <c r="BC2518" s="259">
        <f t="shared" si="637"/>
        <v>2.5843462198188449E-4</v>
      </c>
      <c r="BD2518" s="259" t="str">
        <f t="shared" si="634"/>
        <v/>
      </c>
      <c r="BE2518" s="254" t="str">
        <f t="shared" si="635"/>
        <v/>
      </c>
    </row>
    <row r="2519" spans="1:57" ht="20.100000000000001" customHeight="1" x14ac:dyDescent="0.25">
      <c r="A2519" s="247">
        <v>1758</v>
      </c>
      <c r="B2519" s="247">
        <f>$B$755+(A2519*$B$758)</f>
        <v>7288.2207747343145</v>
      </c>
      <c r="C2519" s="247">
        <f>_xlfn.NORM.DIST($B2519,$B$752,$B$753,0)</f>
        <v>1.6740866971659167E-6</v>
      </c>
      <c r="D2519" s="247">
        <f>_xlfn.NORM.DIST($B2519,$B$752,$B$753,1)</f>
        <v>0.99878530398051069</v>
      </c>
      <c r="E2519" s="247">
        <f>IF(OR(D2519&lt;$F$757,D2519&gt;$F$758),C2519,"")</f>
        <v>1.6740866971659167E-6</v>
      </c>
      <c r="F2519" s="247" t="str">
        <f>IF(AND(D2519&gt;$F$757,D2519&lt;$F$758),C2519,"")</f>
        <v/>
      </c>
      <c r="G2519" s="247" t="str">
        <f>IF(C2519=MAX($C$761:$C$2761),C2519,"")</f>
        <v/>
      </c>
      <c r="H2519" s="247">
        <f>_xlfn.NORM.DIST(B2519,$F$753,$F$754,0)</f>
        <v>0</v>
      </c>
      <c r="I2519" s="247">
        <f>IF(H2519=MAX($H$761:$H$2761),C2519,"")</f>
        <v>1.6740866971659167E-6</v>
      </c>
      <c r="J2519" s="247" t="str">
        <f>IF(I2519=MIN($I$761:$I$2761),I2519,"")</f>
        <v/>
      </c>
      <c r="K2519" s="247"/>
      <c r="L2519" s="247"/>
      <c r="M2519" s="247"/>
      <c r="N2519" s="247"/>
      <c r="O2519" s="247">
        <v>1758</v>
      </c>
      <c r="P2519" s="247">
        <f>$P$755+(O2519*$P$758)</f>
        <v>424.72488240747919</v>
      </c>
      <c r="Q2519" s="247">
        <f>_xlfn.NORM.DIST(P2519,P$752,P$753,0)</f>
        <v>2.8727098294385453E-5</v>
      </c>
      <c r="R2519" s="247">
        <f>_xlfn.NORM.DIST(P2519,P$752,P$753,1)</f>
        <v>0.99878530398051069</v>
      </c>
      <c r="S2519" s="253">
        <f>IF(OR(R2519&lt;$T$757,R2519&gt;$T$758),Q2519,"")</f>
        <v>2.8727098294385453E-5</v>
      </c>
      <c r="T2519" s="253" t="str">
        <f>IF(AND(R2519&gt;$T$757,R2519&lt;$T$758),Q2519,"")</f>
        <v/>
      </c>
      <c r="U2519" s="253" t="str">
        <f>IF(Q2519=MAX($Q$761:$Q$2761),Q2519,"")</f>
        <v/>
      </c>
      <c r="V2519" s="253">
        <f>_xlfn.NORM.DIST(P2519,$T$753,$T$754,0)</f>
        <v>1.6121297854013079E-105</v>
      </c>
      <c r="W2519" s="253" t="str">
        <f>IF(V2519=MAX($V$761:$V$2761),Q2519,"")</f>
        <v/>
      </c>
      <c r="X2519" s="253" t="str">
        <f t="shared" si="638"/>
        <v/>
      </c>
      <c r="AB2519" s="253">
        <v>1758</v>
      </c>
      <c r="AC2519" s="253">
        <f t="shared" si="654"/>
        <v>657.23252132541961</v>
      </c>
      <c r="AD2519" s="253">
        <f t="shared" si="639"/>
        <v>1.8564378738266596E-5</v>
      </c>
      <c r="AE2519" s="253">
        <f t="shared" si="640"/>
        <v>0.99878530398051069</v>
      </c>
      <c r="AF2519" s="253">
        <f>IF(OR(AE2519&lt;$T$757,AE2519&gt;$T$758),AD2519,"")</f>
        <v>1.8564378738266596E-5</v>
      </c>
      <c r="AG2519" s="253" t="str">
        <f t="shared" si="641"/>
        <v/>
      </c>
      <c r="AH2519" s="253" t="str">
        <f t="shared" si="642"/>
        <v/>
      </c>
      <c r="AI2519" s="253">
        <f t="shared" si="643"/>
        <v>1.6016148992774872E-8</v>
      </c>
      <c r="AJ2519" s="253" t="str">
        <f t="shared" si="644"/>
        <v/>
      </c>
      <c r="AK2519" s="253" t="str">
        <f t="shared" si="645"/>
        <v/>
      </c>
      <c r="AO2519" s="253">
        <v>1758</v>
      </c>
      <c r="AP2519" s="253">
        <f t="shared" si="646"/>
        <v>3874.715849247722</v>
      </c>
      <c r="AQ2519" s="253">
        <f t="shared" si="647"/>
        <v>3.1489053442099015E-6</v>
      </c>
      <c r="AR2519" s="253">
        <f t="shared" si="648"/>
        <v>0.99878530398051069</v>
      </c>
      <c r="AS2519" s="253">
        <f>IF(OR(AR2519&lt;$T$757,AR2519&gt;$T$758),AQ2519,"")</f>
        <v>3.1489053442099015E-6</v>
      </c>
      <c r="AT2519" s="253" t="str">
        <f t="shared" si="649"/>
        <v/>
      </c>
      <c r="AU2519" s="253" t="str">
        <f t="shared" si="650"/>
        <v/>
      </c>
      <c r="AV2519" s="253">
        <f t="shared" si="651"/>
        <v>0</v>
      </c>
      <c r="AW2519" s="253">
        <f t="shared" si="652"/>
        <v>3.1489053442099015E-6</v>
      </c>
      <c r="AX2519" s="253" t="str">
        <f t="shared" si="653"/>
        <v/>
      </c>
      <c r="AZ2519" s="259"/>
      <c r="BA2519" s="259">
        <f>BA2518+$BD$753</f>
        <v>11.283199999999802</v>
      </c>
      <c r="BB2519" s="274">
        <f t="shared" si="636"/>
        <v>0.12673415558931428</v>
      </c>
      <c r="BC2519" s="259">
        <f t="shared" si="637"/>
        <v>2.5797451128251048E-4</v>
      </c>
      <c r="BD2519" s="259" t="str">
        <f t="shared" si="634"/>
        <v/>
      </c>
      <c r="BE2519" s="254" t="str">
        <f t="shared" si="635"/>
        <v/>
      </c>
    </row>
    <row r="2520" spans="1:57" ht="20.100000000000001" customHeight="1" x14ac:dyDescent="0.25">
      <c r="A2520" s="247">
        <v>1759</v>
      </c>
      <c r="B2520" s="247">
        <f>$B$755+(A2520*$B$758)</f>
        <v>7297.8358417194522</v>
      </c>
      <c r="C2520" s="247">
        <f>_xlfn.NORM.DIST($B2520,$B$752,$B$753,0)</f>
        <v>1.6538927656360793E-6</v>
      </c>
      <c r="D2520" s="247">
        <f>_xlfn.NORM.DIST($B2520,$B$752,$B$753,1)</f>
        <v>0.99880130317820681</v>
      </c>
      <c r="E2520" s="247">
        <f>IF(OR(D2520&lt;$F$757,D2520&gt;$F$758),C2520,"")</f>
        <v>1.6538927656360793E-6</v>
      </c>
      <c r="F2520" s="247" t="str">
        <f>IF(AND(D2520&gt;$F$757,D2520&lt;$F$758),C2520,"")</f>
        <v/>
      </c>
      <c r="G2520" s="247" t="str">
        <f>IF(C2520=MAX($C$761:$C$2761),C2520,"")</f>
        <v/>
      </c>
      <c r="H2520" s="247">
        <f>_xlfn.NORM.DIST(B2520,$F$753,$F$754,0)</f>
        <v>0</v>
      </c>
      <c r="I2520" s="247">
        <f>IF(H2520=MAX($H$761:$H$2761),C2520,"")</f>
        <v>1.6538927656360793E-6</v>
      </c>
      <c r="J2520" s="247" t="str">
        <f>IF(I2520=MIN($I$761:$I$2761),I2520,"")</f>
        <v/>
      </c>
      <c r="K2520" s="247"/>
      <c r="L2520" s="247"/>
      <c r="M2520" s="247"/>
      <c r="N2520" s="247"/>
      <c r="O2520" s="247">
        <v>1759</v>
      </c>
      <c r="P2520" s="247">
        <f>$P$755+(O2520*$P$758)</f>
        <v>425.28520547134133</v>
      </c>
      <c r="Q2520" s="247">
        <f>_xlfn.NORM.DIST(P2520,P$752,P$753,0)</f>
        <v>2.8380573196856224E-5</v>
      </c>
      <c r="R2520" s="247">
        <f>_xlfn.NORM.DIST(P2520,P$752,P$753,1)</f>
        <v>0.99880130317820681</v>
      </c>
      <c r="S2520" s="253">
        <f>IF(OR(R2520&lt;$T$757,R2520&gt;$T$758),Q2520,"")</f>
        <v>2.8380573196856224E-5</v>
      </c>
      <c r="T2520" s="253" t="str">
        <f>IF(AND(R2520&gt;$T$757,R2520&lt;$T$758),Q2520,"")</f>
        <v/>
      </c>
      <c r="U2520" s="253" t="str">
        <f>IF(Q2520=MAX($Q$761:$Q$2761),Q2520,"")</f>
        <v/>
      </c>
      <c r="V2520" s="253">
        <f>_xlfn.NORM.DIST(P2520,$T$753,$T$754,0)</f>
        <v>1.4780895603602297E-105</v>
      </c>
      <c r="W2520" s="253" t="str">
        <f>IF(V2520=MAX($V$761:$V$2761),Q2520,"")</f>
        <v/>
      </c>
      <c r="X2520" s="253" t="str">
        <f t="shared" si="638"/>
        <v/>
      </c>
      <c r="AB2520" s="253">
        <v>1759</v>
      </c>
      <c r="AC2520" s="253">
        <f t="shared" si="654"/>
        <v>658.0995826991998</v>
      </c>
      <c r="AD2520" s="253">
        <f t="shared" si="639"/>
        <v>1.8340443028264763E-5</v>
      </c>
      <c r="AE2520" s="253">
        <f t="shared" si="640"/>
        <v>0.99880130317820681</v>
      </c>
      <c r="AF2520" s="253">
        <f>IF(OR(AE2520&lt;$T$757,AE2520&gt;$T$758),AD2520,"")</f>
        <v>1.8340443028264763E-5</v>
      </c>
      <c r="AG2520" s="253" t="str">
        <f t="shared" si="641"/>
        <v/>
      </c>
      <c r="AH2520" s="253" t="str">
        <f t="shared" si="642"/>
        <v/>
      </c>
      <c r="AI2520" s="253">
        <f t="shared" si="643"/>
        <v>1.5709724406083144E-8</v>
      </c>
      <c r="AJ2520" s="253" t="str">
        <f t="shared" si="644"/>
        <v/>
      </c>
      <c r="AK2520" s="253" t="str">
        <f t="shared" si="645"/>
        <v/>
      </c>
      <c r="AO2520" s="253">
        <v>1759</v>
      </c>
      <c r="AP2520" s="253">
        <f t="shared" si="646"/>
        <v>3879.8276115818217</v>
      </c>
      <c r="AQ2520" s="253">
        <f t="shared" si="647"/>
        <v>3.1109211830415648E-6</v>
      </c>
      <c r="AR2520" s="253">
        <f t="shared" si="648"/>
        <v>0.99880130317820681</v>
      </c>
      <c r="AS2520" s="253">
        <f>IF(OR(AR2520&lt;$T$757,AR2520&gt;$T$758),AQ2520,"")</f>
        <v>3.1109211830415648E-6</v>
      </c>
      <c r="AT2520" s="253" t="str">
        <f t="shared" si="649"/>
        <v/>
      </c>
      <c r="AU2520" s="253" t="str">
        <f t="shared" si="650"/>
        <v/>
      </c>
      <c r="AV2520" s="253">
        <f t="shared" si="651"/>
        <v>0</v>
      </c>
      <c r="AW2520" s="253">
        <f t="shared" si="652"/>
        <v>3.1109211830415648E-6</v>
      </c>
      <c r="AX2520" s="253" t="str">
        <f t="shared" si="653"/>
        <v/>
      </c>
      <c r="AZ2520" s="259"/>
      <c r="BA2520" s="259">
        <f>BA2519+$BD$753</f>
        <v>11.289599999999801</v>
      </c>
      <c r="BB2520" s="274">
        <f t="shared" si="636"/>
        <v>0.12647618107803177</v>
      </c>
      <c r="BC2520" s="259">
        <f t="shared" si="637"/>
        <v>2.5751501274273725E-4</v>
      </c>
      <c r="BD2520" s="259" t="str">
        <f t="shared" si="634"/>
        <v/>
      </c>
      <c r="BE2520" s="254" t="str">
        <f t="shared" si="635"/>
        <v/>
      </c>
    </row>
    <row r="2521" spans="1:57" ht="20.100000000000001" customHeight="1" x14ac:dyDescent="0.25">
      <c r="A2521" s="247">
        <v>1760</v>
      </c>
      <c r="B2521" s="247">
        <f>$B$755+(A2521*$B$758)</f>
        <v>7307.4509087045899</v>
      </c>
      <c r="C2521" s="247">
        <f>_xlfn.NORM.DIST($B2521,$B$752,$B$753,0)</f>
        <v>1.6339162836809188E-6</v>
      </c>
      <c r="D2521" s="247">
        <f>_xlfn.NORM.DIST($B2521,$B$752,$B$753,1)</f>
        <v>0.9988171092568956</v>
      </c>
      <c r="E2521" s="247">
        <f>IF(OR(D2521&lt;$F$757,D2521&gt;$F$758),C2521,"")</f>
        <v>1.6339162836809188E-6</v>
      </c>
      <c r="F2521" s="247" t="str">
        <f>IF(AND(D2521&gt;$F$757,D2521&lt;$F$758),C2521,"")</f>
        <v/>
      </c>
      <c r="G2521" s="247" t="str">
        <f>IF(C2521=MAX($C$761:$C$2761),C2521,"")</f>
        <v/>
      </c>
      <c r="H2521" s="247">
        <f>_xlfn.NORM.DIST(B2521,$F$753,$F$754,0)</f>
        <v>0</v>
      </c>
      <c r="I2521" s="247">
        <f>IF(H2521=MAX($H$761:$H$2761),C2521,"")</f>
        <v>1.6339162836809188E-6</v>
      </c>
      <c r="J2521" s="247" t="str">
        <f>IF(I2521=MIN($I$761:$I$2761),I2521,"")</f>
        <v/>
      </c>
      <c r="K2521" s="247"/>
      <c r="L2521" s="247"/>
      <c r="M2521" s="247"/>
      <c r="N2521" s="247"/>
      <c r="O2521" s="247">
        <v>1760</v>
      </c>
      <c r="P2521" s="247">
        <f>$P$755+(O2521*$P$758)</f>
        <v>425.84552853520336</v>
      </c>
      <c r="Q2521" s="247">
        <f>_xlfn.NORM.DIST(P2521,P$752,P$753,0)</f>
        <v>2.8037779504227702E-5</v>
      </c>
      <c r="R2521" s="247">
        <f>_xlfn.NORM.DIST(P2521,P$752,P$753,1)</f>
        <v>0.9988171092568956</v>
      </c>
      <c r="S2521" s="253">
        <f>IF(OR(R2521&lt;$T$757,R2521&gt;$T$758),Q2521,"")</f>
        <v>2.8037779504227702E-5</v>
      </c>
      <c r="T2521" s="253" t="str">
        <f>IF(AND(R2521&gt;$T$757,R2521&lt;$T$758),Q2521,"")</f>
        <v/>
      </c>
      <c r="U2521" s="253" t="str">
        <f>IF(Q2521=MAX($Q$761:$Q$2761),Q2521,"")</f>
        <v/>
      </c>
      <c r="V2521" s="253">
        <f>_xlfn.NORM.DIST(P2521,$T$753,$T$754,0)</f>
        <v>1.3551724014587117E-105</v>
      </c>
      <c r="W2521" s="253" t="str">
        <f>IF(V2521=MAX($V$761:$V$2761),Q2521,"")</f>
        <v/>
      </c>
      <c r="X2521" s="253" t="str">
        <f t="shared" si="638"/>
        <v/>
      </c>
      <c r="AB2521" s="253">
        <v>1760</v>
      </c>
      <c r="AC2521" s="253">
        <f t="shared" si="654"/>
        <v>658.96664407298022</v>
      </c>
      <c r="AD2521" s="253">
        <f t="shared" si="639"/>
        <v>1.811891867262557E-5</v>
      </c>
      <c r="AE2521" s="253">
        <f t="shared" si="640"/>
        <v>0.9988171092568956</v>
      </c>
      <c r="AF2521" s="253">
        <f>IF(OR(AE2521&lt;$T$757,AE2521&gt;$T$758),AD2521,"")</f>
        <v>1.811891867262557E-5</v>
      </c>
      <c r="AG2521" s="253" t="str">
        <f t="shared" si="641"/>
        <v/>
      </c>
      <c r="AH2521" s="253" t="str">
        <f t="shared" si="642"/>
        <v/>
      </c>
      <c r="AI2521" s="253">
        <f t="shared" si="643"/>
        <v>1.540891585929607E-8</v>
      </c>
      <c r="AJ2521" s="253" t="str">
        <f t="shared" si="644"/>
        <v/>
      </c>
      <c r="AK2521" s="253" t="str">
        <f t="shared" si="645"/>
        <v/>
      </c>
      <c r="AO2521" s="253">
        <v>1760</v>
      </c>
      <c r="AP2521" s="253">
        <f t="shared" si="646"/>
        <v>3884.9393739159214</v>
      </c>
      <c r="AQ2521" s="253">
        <f t="shared" si="647"/>
        <v>3.0733460378035076E-6</v>
      </c>
      <c r="AR2521" s="253">
        <f t="shared" si="648"/>
        <v>0.9988171092568956</v>
      </c>
      <c r="AS2521" s="253">
        <f>IF(OR(AR2521&lt;$T$757,AR2521&gt;$T$758),AQ2521,"")</f>
        <v>3.0733460378035076E-6</v>
      </c>
      <c r="AT2521" s="253" t="str">
        <f t="shared" si="649"/>
        <v/>
      </c>
      <c r="AU2521" s="253" t="str">
        <f t="shared" si="650"/>
        <v/>
      </c>
      <c r="AV2521" s="253">
        <f t="shared" si="651"/>
        <v>0</v>
      </c>
      <c r="AW2521" s="253">
        <f t="shared" si="652"/>
        <v>3.0733460378035076E-6</v>
      </c>
      <c r="AX2521" s="253" t="str">
        <f t="shared" si="653"/>
        <v/>
      </c>
      <c r="AZ2521" s="259"/>
      <c r="BA2521" s="259">
        <f>BA2520+$BD$753</f>
        <v>11.2959999999998</v>
      </c>
      <c r="BB2521" s="274">
        <f t="shared" si="636"/>
        <v>0.12621866606528903</v>
      </c>
      <c r="BC2521" s="259">
        <f t="shared" si="637"/>
        <v>2.5705612624443708E-4</v>
      </c>
      <c r="BD2521" s="259" t="str">
        <f t="shared" si="634"/>
        <v/>
      </c>
      <c r="BE2521" s="254" t="str">
        <f t="shared" si="635"/>
        <v/>
      </c>
    </row>
    <row r="2522" spans="1:57" ht="20.100000000000001" customHeight="1" x14ac:dyDescent="0.25">
      <c r="A2522" s="247">
        <v>1761</v>
      </c>
      <c r="B2522" s="247">
        <f>$B$755+(A2522*$B$758)</f>
        <v>7317.0659756897276</v>
      </c>
      <c r="C2522" s="247">
        <f>_xlfn.NORM.DIST($B2522,$B$752,$B$753,0)</f>
        <v>1.614155260225653E-6</v>
      </c>
      <c r="D2522" s="247">
        <f>_xlfn.NORM.DIST($B2522,$B$752,$B$753,1)</f>
        <v>0.99883272429778602</v>
      </c>
      <c r="E2522" s="247">
        <f>IF(OR(D2522&lt;$F$757,D2522&gt;$F$758),C2522,"")</f>
        <v>1.614155260225653E-6</v>
      </c>
      <c r="F2522" s="247" t="str">
        <f>IF(AND(D2522&gt;$F$757,D2522&lt;$F$758),C2522,"")</f>
        <v/>
      </c>
      <c r="G2522" s="247" t="str">
        <f>IF(C2522=MAX($C$761:$C$2761),C2522,"")</f>
        <v/>
      </c>
      <c r="H2522" s="247">
        <f>_xlfn.NORM.DIST(B2522,$F$753,$F$754,0)</f>
        <v>0</v>
      </c>
      <c r="I2522" s="247">
        <f>IF(H2522=MAX($H$761:$H$2761),C2522,"")</f>
        <v>1.614155260225653E-6</v>
      </c>
      <c r="J2522" s="247" t="str">
        <f>IF(I2522=MIN($I$761:$I$2761),I2522,"")</f>
        <v/>
      </c>
      <c r="K2522" s="247"/>
      <c r="L2522" s="247"/>
      <c r="M2522" s="247"/>
      <c r="N2522" s="247"/>
      <c r="O2522" s="247">
        <v>1761</v>
      </c>
      <c r="P2522" s="247">
        <f>$P$755+(O2522*$P$758)</f>
        <v>426.4058515990655</v>
      </c>
      <c r="Q2522" s="247">
        <f>_xlfn.NORM.DIST(P2522,P$752,P$753,0)</f>
        <v>2.7698683049929278E-5</v>
      </c>
      <c r="R2522" s="247">
        <f>_xlfn.NORM.DIST(P2522,P$752,P$753,1)</f>
        <v>0.99883272429778602</v>
      </c>
      <c r="S2522" s="253">
        <f>IF(OR(R2522&lt;$T$757,R2522&gt;$T$758),Q2522,"")</f>
        <v>2.7698683049929278E-5</v>
      </c>
      <c r="T2522" s="253" t="str">
        <f>IF(AND(R2522&gt;$T$757,R2522&lt;$T$758),Q2522,"")</f>
        <v/>
      </c>
      <c r="U2522" s="253" t="str">
        <f>IF(Q2522=MAX($Q$761:$Q$2761),Q2522,"")</f>
        <v/>
      </c>
      <c r="V2522" s="253">
        <f>_xlfn.NORM.DIST(P2522,$T$753,$T$754,0)</f>
        <v>1.242457090074495E-105</v>
      </c>
      <c r="W2522" s="253" t="str">
        <f>IF(V2522=MAX($V$761:$V$2761),Q2522,"")</f>
        <v/>
      </c>
      <c r="X2522" s="253" t="str">
        <f t="shared" si="638"/>
        <v/>
      </c>
      <c r="AB2522" s="253">
        <v>1761</v>
      </c>
      <c r="AC2522" s="253">
        <f t="shared" si="654"/>
        <v>659.8337054467604</v>
      </c>
      <c r="AD2522" s="253">
        <f t="shared" si="639"/>
        <v>1.7899783591807847E-5</v>
      </c>
      <c r="AE2522" s="253">
        <f t="shared" si="640"/>
        <v>0.99883272429778602</v>
      </c>
      <c r="AF2522" s="253">
        <f>IF(OR(AE2522&lt;$T$757,AE2522&gt;$T$758),AD2522,"")</f>
        <v>1.7899783591807847E-5</v>
      </c>
      <c r="AG2522" s="253" t="str">
        <f t="shared" si="641"/>
        <v/>
      </c>
      <c r="AH2522" s="253" t="str">
        <f t="shared" si="642"/>
        <v/>
      </c>
      <c r="AI2522" s="253">
        <f t="shared" si="643"/>
        <v>1.5113625350570365E-8</v>
      </c>
      <c r="AJ2522" s="253" t="str">
        <f t="shared" si="644"/>
        <v/>
      </c>
      <c r="AK2522" s="253" t="str">
        <f t="shared" si="645"/>
        <v/>
      </c>
      <c r="AO2522" s="253">
        <v>1761</v>
      </c>
      <c r="AP2522" s="253">
        <f t="shared" si="646"/>
        <v>3890.051136250021</v>
      </c>
      <c r="AQ2522" s="253">
        <f t="shared" si="647"/>
        <v>3.03617616334558E-6</v>
      </c>
      <c r="AR2522" s="253">
        <f t="shared" si="648"/>
        <v>0.99883272429778602</v>
      </c>
      <c r="AS2522" s="253">
        <f>IF(OR(AR2522&lt;$T$757,AR2522&gt;$T$758),AQ2522,"")</f>
        <v>3.03617616334558E-6</v>
      </c>
      <c r="AT2522" s="253" t="str">
        <f t="shared" si="649"/>
        <v/>
      </c>
      <c r="AU2522" s="253" t="str">
        <f t="shared" si="650"/>
        <v/>
      </c>
      <c r="AV2522" s="253">
        <f t="shared" si="651"/>
        <v>0</v>
      </c>
      <c r="AW2522" s="253">
        <f t="shared" si="652"/>
        <v>3.03617616334558E-6</v>
      </c>
      <c r="AX2522" s="253" t="str">
        <f t="shared" si="653"/>
        <v/>
      </c>
      <c r="AZ2522" s="259"/>
      <c r="BA2522" s="259">
        <f>BA2521+$BD$753</f>
        <v>11.3023999999998</v>
      </c>
      <c r="BB2522" s="274">
        <f t="shared" si="636"/>
        <v>0.12596160993904459</v>
      </c>
      <c r="BC2522" s="259">
        <f t="shared" si="637"/>
        <v>2.5659785166670668E-4</v>
      </c>
      <c r="BD2522" s="259" t="str">
        <f t="shared" si="634"/>
        <v/>
      </c>
      <c r="BE2522" s="254" t="str">
        <f t="shared" si="635"/>
        <v/>
      </c>
    </row>
    <row r="2523" spans="1:57" ht="20.100000000000001" customHeight="1" x14ac:dyDescent="0.25">
      <c r="A2523" s="247">
        <v>1762</v>
      </c>
      <c r="B2523" s="247">
        <f>$B$755+(A2523*$B$758)</f>
        <v>7326.6810426748652</v>
      </c>
      <c r="C2523" s="247">
        <f>_xlfn.NORM.DIST($B2523,$B$752,$B$753,0)</f>
        <v>1.5946077179809718E-6</v>
      </c>
      <c r="D2523" s="247">
        <f>_xlfn.NORM.DIST($B2523,$B$752,$B$753,1)</f>
        <v>0.99884815036300911</v>
      </c>
      <c r="E2523" s="247">
        <f>IF(OR(D2523&lt;$F$757,D2523&gt;$F$758),C2523,"")</f>
        <v>1.5946077179809718E-6</v>
      </c>
      <c r="F2523" s="247" t="str">
        <f>IF(AND(D2523&gt;$F$757,D2523&lt;$F$758),C2523,"")</f>
        <v/>
      </c>
      <c r="G2523" s="247" t="str">
        <f>IF(C2523=MAX($C$761:$C$2761),C2523,"")</f>
        <v/>
      </c>
      <c r="H2523" s="247">
        <f>_xlfn.NORM.DIST(B2523,$F$753,$F$754,0)</f>
        <v>0</v>
      </c>
      <c r="I2523" s="247">
        <f>IF(H2523=MAX($H$761:$H$2761),C2523,"")</f>
        <v>1.5946077179809718E-6</v>
      </c>
      <c r="J2523" s="247" t="str">
        <f>IF(I2523=MIN($I$761:$I$2761),I2523,"")</f>
        <v/>
      </c>
      <c r="K2523" s="247"/>
      <c r="L2523" s="247"/>
      <c r="M2523" s="247"/>
      <c r="N2523" s="247"/>
      <c r="O2523" s="247">
        <v>1762</v>
      </c>
      <c r="P2523" s="247">
        <f>$P$755+(O2523*$P$758)</f>
        <v>426.96617466292764</v>
      </c>
      <c r="Q2523" s="247">
        <f>_xlfn.NORM.DIST(P2523,P$752,P$753,0)</f>
        <v>2.73632499039475E-5</v>
      </c>
      <c r="R2523" s="247">
        <f>_xlfn.NORM.DIST(P2523,P$752,P$753,1)</f>
        <v>0.99884815036300911</v>
      </c>
      <c r="S2523" s="253">
        <f>IF(OR(R2523&lt;$T$757,R2523&gt;$T$758),Q2523,"")</f>
        <v>2.73632499039475E-5</v>
      </c>
      <c r="T2523" s="253" t="str">
        <f>IF(AND(R2523&gt;$T$757,R2523&lt;$T$758),Q2523,"")</f>
        <v/>
      </c>
      <c r="U2523" s="253" t="str">
        <f>IF(Q2523=MAX($Q$761:$Q$2761),Q2523,"")</f>
        <v/>
      </c>
      <c r="V2523" s="253">
        <f>_xlfn.NORM.DIST(P2523,$T$753,$T$754,0)</f>
        <v>1.1390985530833816E-105</v>
      </c>
      <c r="W2523" s="253" t="str">
        <f>IF(V2523=MAX($V$761:$V$2761),Q2523,"")</f>
        <v/>
      </c>
      <c r="X2523" s="253" t="str">
        <f t="shared" si="638"/>
        <v/>
      </c>
      <c r="AB2523" s="253">
        <v>1762</v>
      </c>
      <c r="AC2523" s="253">
        <f t="shared" si="654"/>
        <v>660.70076682054059</v>
      </c>
      <c r="AD2523" s="253">
        <f t="shared" si="639"/>
        <v>1.7683015859140949E-5</v>
      </c>
      <c r="AE2523" s="253">
        <f t="shared" si="640"/>
        <v>0.99884815036300911</v>
      </c>
      <c r="AF2523" s="253">
        <f>IF(OR(AE2523&lt;$T$757,AE2523&gt;$T$758),AD2523,"")</f>
        <v>1.7683015859140949E-5</v>
      </c>
      <c r="AG2523" s="253" t="str">
        <f t="shared" si="641"/>
        <v/>
      </c>
      <c r="AH2523" s="253" t="str">
        <f t="shared" si="642"/>
        <v/>
      </c>
      <c r="AI2523" s="253">
        <f t="shared" si="643"/>
        <v>1.4823756493037006E-8</v>
      </c>
      <c r="AJ2523" s="253" t="str">
        <f t="shared" si="644"/>
        <v/>
      </c>
      <c r="AK2523" s="253" t="str">
        <f t="shared" si="645"/>
        <v/>
      </c>
      <c r="AO2523" s="253">
        <v>1762</v>
      </c>
      <c r="AP2523" s="253">
        <f t="shared" si="646"/>
        <v>3895.1628985841207</v>
      </c>
      <c r="AQ2523" s="253">
        <f t="shared" si="647"/>
        <v>2.9994078404477036E-6</v>
      </c>
      <c r="AR2523" s="253">
        <f t="shared" si="648"/>
        <v>0.99884815036300911</v>
      </c>
      <c r="AS2523" s="253">
        <f>IF(OR(AR2523&lt;$T$757,AR2523&gt;$T$758),AQ2523,"")</f>
        <v>2.9994078404477036E-6</v>
      </c>
      <c r="AT2523" s="253" t="str">
        <f t="shared" si="649"/>
        <v/>
      </c>
      <c r="AU2523" s="253" t="str">
        <f t="shared" si="650"/>
        <v/>
      </c>
      <c r="AV2523" s="253">
        <f t="shared" si="651"/>
        <v>0</v>
      </c>
      <c r="AW2523" s="253">
        <f t="shared" si="652"/>
        <v>2.9994078404477036E-6</v>
      </c>
      <c r="AX2523" s="253" t="str">
        <f t="shared" si="653"/>
        <v/>
      </c>
      <c r="AZ2523" s="259"/>
      <c r="BA2523" s="259">
        <f>BA2522+$BD$753</f>
        <v>11.308799999999799</v>
      </c>
      <c r="BB2523" s="274">
        <f t="shared" si="636"/>
        <v>0.12570501208737789</v>
      </c>
      <c r="BC2523" s="259">
        <f t="shared" si="637"/>
        <v>2.5614018888531209E-4</v>
      </c>
      <c r="BD2523" s="259" t="str">
        <f t="shared" si="634"/>
        <v/>
      </c>
      <c r="BE2523" s="254" t="str">
        <f t="shared" si="635"/>
        <v/>
      </c>
    </row>
    <row r="2524" spans="1:57" ht="20.100000000000001" customHeight="1" x14ac:dyDescent="0.25">
      <c r="A2524" s="248">
        <v>1763</v>
      </c>
      <c r="B2524" s="247">
        <f>$B$755+(A2524*$B$758)</f>
        <v>7336.2961096600029</v>
      </c>
      <c r="C2524" s="247">
        <f>_xlfn.NORM.DIST($B2524,$B$752,$B$753,0)</f>
        <v>1.5752716934020983E-6</v>
      </c>
      <c r="D2524" s="247">
        <f>_xlfn.NORM.DIST($B2524,$B$752,$B$753,1)</f>
        <v>0.99886338949575026</v>
      </c>
      <c r="E2524" s="247">
        <f>IF(OR(D2524&lt;$F$757,D2524&gt;$F$758),C2524,"")</f>
        <v>1.5752716934020983E-6</v>
      </c>
      <c r="F2524" s="247" t="str">
        <f>IF(AND(D2524&gt;$F$757,D2524&lt;$F$758),C2524,"")</f>
        <v/>
      </c>
      <c r="G2524" s="247" t="str">
        <f>IF(C2524=MAX($C$761:$C$2761),C2524,"")</f>
        <v/>
      </c>
      <c r="H2524" s="247">
        <f>_xlfn.NORM.DIST(B2524,$F$753,$F$754,0)</f>
        <v>0</v>
      </c>
      <c r="I2524" s="247">
        <f>IF(H2524=MAX($H$761:$H$2761),C2524,"")</f>
        <v>1.5752716934020983E-6</v>
      </c>
      <c r="J2524" s="247" t="str">
        <f>IF(I2524=MIN($I$761:$I$2761),I2524,"")</f>
        <v/>
      </c>
      <c r="K2524" s="247"/>
      <c r="L2524" s="247"/>
      <c r="M2524" s="247"/>
      <c r="N2524" s="247"/>
      <c r="O2524" s="248">
        <v>1763</v>
      </c>
      <c r="P2524" s="247">
        <f>$P$755+(O2524*$P$758)</f>
        <v>427.52649772678967</v>
      </c>
      <c r="Q2524" s="247">
        <f>_xlfn.NORM.DIST(P2524,P$752,P$753,0)</f>
        <v>2.7031446372123115E-5</v>
      </c>
      <c r="R2524" s="247">
        <f>_xlfn.NORM.DIST(P2524,P$752,P$753,1)</f>
        <v>0.99886338949575026</v>
      </c>
      <c r="S2524" s="253">
        <f>IF(OR(R2524&lt;$T$757,R2524&gt;$T$758),Q2524,"")</f>
        <v>2.7031446372123115E-5</v>
      </c>
      <c r="T2524" s="253" t="str">
        <f>IF(AND(R2524&gt;$T$757,R2524&lt;$T$758),Q2524,"")</f>
        <v/>
      </c>
      <c r="U2524" s="253" t="str">
        <f>IF(Q2524=MAX($Q$761:$Q$2761),Q2524,"")</f>
        <v/>
      </c>
      <c r="V2524" s="253">
        <f>_xlfn.NORM.DIST(P2524,$T$753,$T$754,0)</f>
        <v>1.0443215813566874E-105</v>
      </c>
      <c r="W2524" s="253" t="str">
        <f>IF(V2524=MAX($V$761:$V$2761),Q2524,"")</f>
        <v/>
      </c>
      <c r="X2524" s="253" t="str">
        <f t="shared" si="638"/>
        <v/>
      </c>
      <c r="AB2524" s="259">
        <v>1763</v>
      </c>
      <c r="AC2524" s="253">
        <f t="shared" si="654"/>
        <v>661.56782819432078</v>
      </c>
      <c r="AD2524" s="253">
        <f t="shared" si="639"/>
        <v>1.7468593700370841E-5</v>
      </c>
      <c r="AE2524" s="253">
        <f t="shared" si="640"/>
        <v>0.99886338949575026</v>
      </c>
      <c r="AF2524" s="253">
        <f>IF(OR(AE2524&lt;$T$757,AE2524&gt;$T$758),AD2524,"")</f>
        <v>1.7468593700370841E-5</v>
      </c>
      <c r="AG2524" s="253" t="str">
        <f t="shared" si="641"/>
        <v/>
      </c>
      <c r="AH2524" s="253" t="str">
        <f t="shared" si="642"/>
        <v/>
      </c>
      <c r="AI2524" s="253">
        <f t="shared" si="643"/>
        <v>1.4539214489962601E-8</v>
      </c>
      <c r="AJ2524" s="253" t="str">
        <f t="shared" si="644"/>
        <v/>
      </c>
      <c r="AK2524" s="253" t="str">
        <f t="shared" si="645"/>
        <v/>
      </c>
      <c r="AO2524" s="259">
        <v>1763</v>
      </c>
      <c r="AP2524" s="253">
        <f t="shared" si="646"/>
        <v>3900.2746609182204</v>
      </c>
      <c r="AQ2524" s="253">
        <f t="shared" si="647"/>
        <v>2.9630373757428195E-6</v>
      </c>
      <c r="AR2524" s="253">
        <f t="shared" si="648"/>
        <v>0.99886338949575026</v>
      </c>
      <c r="AS2524" s="253">
        <f>IF(OR(AR2524&lt;$T$757,AR2524&gt;$T$758),AQ2524,"")</f>
        <v>2.9630373757428195E-6</v>
      </c>
      <c r="AT2524" s="253" t="str">
        <f t="shared" si="649"/>
        <v/>
      </c>
      <c r="AU2524" s="253" t="str">
        <f t="shared" si="650"/>
        <v/>
      </c>
      <c r="AV2524" s="253">
        <f t="shared" si="651"/>
        <v>0</v>
      </c>
      <c r="AW2524" s="253">
        <f t="shared" si="652"/>
        <v>2.9630373757428195E-6</v>
      </c>
      <c r="AX2524" s="253" t="str">
        <f t="shared" si="653"/>
        <v/>
      </c>
      <c r="AZ2524" s="259"/>
      <c r="BA2524" s="259">
        <f>BA2523+$BD$753</f>
        <v>11.315199999999798</v>
      </c>
      <c r="BB2524" s="274">
        <f t="shared" si="636"/>
        <v>0.12544887189849258</v>
      </c>
      <c r="BC2524" s="259">
        <f t="shared" si="637"/>
        <v>2.5568313777360463E-4</v>
      </c>
      <c r="BD2524" s="259" t="str">
        <f t="shared" si="634"/>
        <v/>
      </c>
      <c r="BE2524" s="254" t="str">
        <f t="shared" si="635"/>
        <v/>
      </c>
    </row>
    <row r="2525" spans="1:57" ht="20.100000000000001" customHeight="1" x14ac:dyDescent="0.25">
      <c r="A2525" s="247">
        <v>1764</v>
      </c>
      <c r="B2525" s="247">
        <f>$B$755+(A2525*$B$758)</f>
        <v>7345.9111766451406</v>
      </c>
      <c r="C2525" s="247">
        <f>_xlfn.NORM.DIST($B2525,$B$752,$B$753,0)</f>
        <v>1.5561452366472401E-6</v>
      </c>
      <c r="D2525" s="247">
        <f>_xlfn.NORM.DIST($B2525,$B$752,$B$753,1)</f>
        <v>0.99887844372038093</v>
      </c>
      <c r="E2525" s="247">
        <f>IF(OR(D2525&lt;$F$757,D2525&gt;$F$758),C2525,"")</f>
        <v>1.5561452366472401E-6</v>
      </c>
      <c r="F2525" s="247" t="str">
        <f>IF(AND(D2525&gt;$F$757,D2525&lt;$F$758),C2525,"")</f>
        <v/>
      </c>
      <c r="G2525" s="247" t="str">
        <f>IF(C2525=MAX($C$761:$C$2761),C2525,"")</f>
        <v/>
      </c>
      <c r="H2525" s="247">
        <f>_xlfn.NORM.DIST(B2525,$F$753,$F$754,0)</f>
        <v>0</v>
      </c>
      <c r="I2525" s="247">
        <f>IF(H2525=MAX($H$761:$H$2761),C2525,"")</f>
        <v>1.5561452366472401E-6</v>
      </c>
      <c r="J2525" s="247" t="str">
        <f>IF(I2525=MIN($I$761:$I$2761),I2525,"")</f>
        <v/>
      </c>
      <c r="K2525" s="247"/>
      <c r="L2525" s="247"/>
      <c r="M2525" s="247"/>
      <c r="N2525" s="247"/>
      <c r="O2525" s="247">
        <v>1764</v>
      </c>
      <c r="P2525" s="247">
        <f>$P$755+(O2525*$P$758)</f>
        <v>428.08682079065181</v>
      </c>
      <c r="Q2525" s="247">
        <f>_xlfn.NORM.DIST(P2525,P$752,P$753,0)</f>
        <v>2.6703238995438042E-5</v>
      </c>
      <c r="R2525" s="247">
        <f>_xlfn.NORM.DIST(P2525,P$752,P$753,1)</f>
        <v>0.99887844372038093</v>
      </c>
      <c r="S2525" s="253">
        <f>IF(OR(R2525&lt;$T$757,R2525&gt;$T$758),Q2525,"")</f>
        <v>2.6703238995438042E-5</v>
      </c>
      <c r="T2525" s="253" t="str">
        <f>IF(AND(R2525&gt;$T$757,R2525&lt;$T$758),Q2525,"")</f>
        <v/>
      </c>
      <c r="U2525" s="253" t="str">
        <f>IF(Q2525=MAX($Q$761:$Q$2761),Q2525,"")</f>
        <v/>
      </c>
      <c r="V2525" s="253">
        <f>_xlfn.NORM.DIST(P2525,$T$753,$T$754,0)</f>
        <v>9.5741506540748548E-106</v>
      </c>
      <c r="W2525" s="253" t="str">
        <f>IF(V2525=MAX($V$761:$V$2761),Q2525,"")</f>
        <v/>
      </c>
      <c r="X2525" s="253" t="str">
        <f t="shared" si="638"/>
        <v/>
      </c>
      <c r="AB2525" s="253">
        <v>1764</v>
      </c>
      <c r="AC2525" s="253">
        <f t="shared" si="654"/>
        <v>662.4348895681012</v>
      </c>
      <c r="AD2525" s="253">
        <f t="shared" si="639"/>
        <v>1.7256495493199444E-5</v>
      </c>
      <c r="AE2525" s="253">
        <f t="shared" si="640"/>
        <v>0.99887844372038093</v>
      </c>
      <c r="AF2525" s="253">
        <f>IF(OR(AE2525&lt;$T$757,AE2525&gt;$T$758),AD2525,"")</f>
        <v>1.7256495493199444E-5</v>
      </c>
      <c r="AG2525" s="253" t="str">
        <f t="shared" si="641"/>
        <v/>
      </c>
      <c r="AH2525" s="253" t="str">
        <f t="shared" si="642"/>
        <v/>
      </c>
      <c r="AI2525" s="253">
        <f t="shared" si="643"/>
        <v>1.4259906110260135E-8</v>
      </c>
      <c r="AJ2525" s="253" t="str">
        <f t="shared" si="644"/>
        <v/>
      </c>
      <c r="AK2525" s="253" t="str">
        <f t="shared" si="645"/>
        <v/>
      </c>
      <c r="AO2525" s="253">
        <v>1764</v>
      </c>
      <c r="AP2525" s="253">
        <f t="shared" si="646"/>
        <v>3905.3864232523201</v>
      </c>
      <c r="AQ2525" s="253">
        <f t="shared" si="647"/>
        <v>2.9270611016387769E-6</v>
      </c>
      <c r="AR2525" s="253">
        <f t="shared" si="648"/>
        <v>0.99887844372038093</v>
      </c>
      <c r="AS2525" s="253">
        <f>IF(OR(AR2525&lt;$T$757,AR2525&gt;$T$758),AQ2525,"")</f>
        <v>2.9270611016387769E-6</v>
      </c>
      <c r="AT2525" s="253" t="str">
        <f t="shared" si="649"/>
        <v/>
      </c>
      <c r="AU2525" s="253" t="str">
        <f t="shared" si="650"/>
        <v/>
      </c>
      <c r="AV2525" s="253">
        <f t="shared" si="651"/>
        <v>0</v>
      </c>
      <c r="AW2525" s="253">
        <f t="shared" si="652"/>
        <v>2.9270611016387769E-6</v>
      </c>
      <c r="AX2525" s="253" t="str">
        <f t="shared" si="653"/>
        <v/>
      </c>
      <c r="AZ2525" s="259"/>
      <c r="BA2525" s="259">
        <f>BA2524+$BD$753</f>
        <v>11.321599999999798</v>
      </c>
      <c r="BB2525" s="274">
        <f t="shared" si="636"/>
        <v>0.12519318876071897</v>
      </c>
      <c r="BC2525" s="259">
        <f t="shared" si="637"/>
        <v>2.552266982020629E-4</v>
      </c>
      <c r="BD2525" s="259" t="str">
        <f t="shared" si="634"/>
        <v/>
      </c>
      <c r="BE2525" s="254" t="str">
        <f t="shared" si="635"/>
        <v/>
      </c>
    </row>
    <row r="2526" spans="1:57" ht="20.100000000000001" customHeight="1" x14ac:dyDescent="0.25">
      <c r="A2526" s="247">
        <v>1765</v>
      </c>
      <c r="B2526" s="247">
        <f>$B$755+(A2526*$B$758)</f>
        <v>7355.5262436302783</v>
      </c>
      <c r="C2526" s="247">
        <f>_xlfn.NORM.DIST($B2526,$B$752,$B$753,0)</f>
        <v>1.53722641153546E-6</v>
      </c>
      <c r="D2526" s="247">
        <f>_xlfn.NORM.DIST($B2526,$B$752,$B$753,1)</f>
        <v>0.99889331504259071</v>
      </c>
      <c r="E2526" s="247">
        <f>IF(OR(D2526&lt;$F$757,D2526&gt;$F$758),C2526,"")</f>
        <v>1.53722641153546E-6</v>
      </c>
      <c r="F2526" s="247" t="str">
        <f>IF(AND(D2526&gt;$F$757,D2526&lt;$F$758),C2526,"")</f>
        <v/>
      </c>
      <c r="G2526" s="247" t="str">
        <f>IF(C2526=MAX($C$761:$C$2761),C2526,"")</f>
        <v/>
      </c>
      <c r="H2526" s="247">
        <f>_xlfn.NORM.DIST(B2526,$F$753,$F$754,0)</f>
        <v>0</v>
      </c>
      <c r="I2526" s="247">
        <f>IF(H2526=MAX($H$761:$H$2761),C2526,"")</f>
        <v>1.53722641153546E-6</v>
      </c>
      <c r="J2526" s="247" t="str">
        <f>IF(I2526=MIN($I$761:$I$2761),I2526,"")</f>
        <v/>
      </c>
      <c r="K2526" s="247"/>
      <c r="L2526" s="247"/>
      <c r="M2526" s="247"/>
      <c r="N2526" s="247"/>
      <c r="O2526" s="247">
        <v>1765</v>
      </c>
      <c r="P2526" s="247">
        <f>$P$755+(O2526*$P$758)</f>
        <v>428.64714385451396</v>
      </c>
      <c r="Q2526" s="247">
        <f>_xlfn.NORM.DIST(P2526,P$752,P$753,0)</f>
        <v>2.6378594549292886E-5</v>
      </c>
      <c r="R2526" s="247">
        <f>_xlfn.NORM.DIST(P2526,P$752,P$753,1)</f>
        <v>0.99889331504259071</v>
      </c>
      <c r="S2526" s="253">
        <f>IF(OR(R2526&lt;$T$757,R2526&gt;$T$758),Q2526,"")</f>
        <v>2.6378594549292886E-5</v>
      </c>
      <c r="T2526" s="253" t="str">
        <f>IF(AND(R2526&gt;$T$757,R2526&lt;$T$758),Q2526,"")</f>
        <v/>
      </c>
      <c r="U2526" s="253" t="str">
        <f>IF(Q2526=MAX($Q$761:$Q$2761),Q2526,"")</f>
        <v/>
      </c>
      <c r="V2526" s="253">
        <f>_xlfn.NORM.DIST(P2526,$T$753,$T$754,0)</f>
        <v>8.7772670569353359E-106</v>
      </c>
      <c r="W2526" s="253" t="str">
        <f>IF(V2526=MAX($V$761:$V$2761),Q2526,"")</f>
        <v/>
      </c>
      <c r="X2526" s="253" t="str">
        <f t="shared" si="638"/>
        <v/>
      </c>
      <c r="AB2526" s="253">
        <v>1765</v>
      </c>
      <c r="AC2526" s="253">
        <f t="shared" si="654"/>
        <v>663.30195094188139</v>
      </c>
      <c r="AD2526" s="253">
        <f t="shared" si="639"/>
        <v>1.7046699766817624E-5</v>
      </c>
      <c r="AE2526" s="253">
        <f t="shared" si="640"/>
        <v>0.99889331504259071</v>
      </c>
      <c r="AF2526" s="253">
        <f>IF(OR(AE2526&lt;$T$757,AE2526&gt;$T$758),AD2526,"")</f>
        <v>1.7046699766817624E-5</v>
      </c>
      <c r="AG2526" s="253" t="str">
        <f t="shared" si="641"/>
        <v/>
      </c>
      <c r="AH2526" s="253" t="str">
        <f t="shared" si="642"/>
        <v/>
      </c>
      <c r="AI2526" s="253">
        <f t="shared" si="643"/>
        <v>1.3985739664346246E-8</v>
      </c>
      <c r="AJ2526" s="253" t="str">
        <f t="shared" si="644"/>
        <v/>
      </c>
      <c r="AK2526" s="253" t="str">
        <f t="shared" si="645"/>
        <v/>
      </c>
      <c r="AO2526" s="253">
        <v>1765</v>
      </c>
      <c r="AP2526" s="253">
        <f t="shared" si="646"/>
        <v>3910.4981855864198</v>
      </c>
      <c r="AQ2526" s="253">
        <f t="shared" si="647"/>
        <v>2.8914753762390672E-6</v>
      </c>
      <c r="AR2526" s="253">
        <f t="shared" si="648"/>
        <v>0.99889331504259071</v>
      </c>
      <c r="AS2526" s="253">
        <f>IF(OR(AR2526&lt;$T$757,AR2526&gt;$T$758),AQ2526,"")</f>
        <v>2.8914753762390672E-6</v>
      </c>
      <c r="AT2526" s="253" t="str">
        <f t="shared" si="649"/>
        <v/>
      </c>
      <c r="AU2526" s="253" t="str">
        <f t="shared" si="650"/>
        <v/>
      </c>
      <c r="AV2526" s="253">
        <f t="shared" si="651"/>
        <v>0</v>
      </c>
      <c r="AW2526" s="253">
        <f t="shared" si="652"/>
        <v>2.8914753762390672E-6</v>
      </c>
      <c r="AX2526" s="253" t="str">
        <f t="shared" si="653"/>
        <v/>
      </c>
      <c r="AZ2526" s="259"/>
      <c r="BA2526" s="259">
        <f>BA2525+$BD$753</f>
        <v>11.327999999999797</v>
      </c>
      <c r="BB2526" s="274">
        <f t="shared" si="636"/>
        <v>0.12493796206251691</v>
      </c>
      <c r="BC2526" s="259">
        <f t="shared" si="637"/>
        <v>2.5477087003789034E-4</v>
      </c>
      <c r="BD2526" s="259" t="str">
        <f t="shared" si="634"/>
        <v/>
      </c>
      <c r="BE2526" s="254" t="str">
        <f t="shared" si="635"/>
        <v/>
      </c>
    </row>
    <row r="2527" spans="1:57" ht="20.100000000000001" customHeight="1" x14ac:dyDescent="0.25">
      <c r="A2527" s="247">
        <v>1766</v>
      </c>
      <c r="B2527" s="247">
        <f>$B$755+(A2527*$B$758)</f>
        <v>7365.1413106154159</v>
      </c>
      <c r="C2527" s="247">
        <f>_xlfn.NORM.DIST($B2527,$B$752,$B$753,0)</f>
        <v>1.5185132955039723E-6</v>
      </c>
      <c r="D2527" s="247">
        <f>_xlfn.NORM.DIST($B2527,$B$752,$B$753,1)</f>
        <v>0.99890800544951819</v>
      </c>
      <c r="E2527" s="247">
        <f>IF(OR(D2527&lt;$F$757,D2527&gt;$F$758),C2527,"")</f>
        <v>1.5185132955039723E-6</v>
      </c>
      <c r="F2527" s="247" t="str">
        <f>IF(AND(D2527&gt;$F$757,D2527&lt;$F$758),C2527,"")</f>
        <v/>
      </c>
      <c r="G2527" s="247" t="str">
        <f>IF(C2527=MAX($C$761:$C$2761),C2527,"")</f>
        <v/>
      </c>
      <c r="H2527" s="247">
        <f>_xlfn.NORM.DIST(B2527,$F$753,$F$754,0)</f>
        <v>0</v>
      </c>
      <c r="I2527" s="247">
        <f>IF(H2527=MAX($H$761:$H$2761),C2527,"")</f>
        <v>1.5185132955039723E-6</v>
      </c>
      <c r="J2527" s="247" t="str">
        <f>IF(I2527=MIN($I$761:$I$2761),I2527,"")</f>
        <v/>
      </c>
      <c r="K2527" s="247"/>
      <c r="L2527" s="247"/>
      <c r="M2527" s="247"/>
      <c r="N2527" s="247"/>
      <c r="O2527" s="247">
        <v>1766</v>
      </c>
      <c r="P2527" s="247">
        <f>$P$755+(O2527*$P$758)</f>
        <v>429.2074669183761</v>
      </c>
      <c r="Q2527" s="247">
        <f>_xlfn.NORM.DIST(P2527,P$752,P$753,0)</f>
        <v>2.6057480042773694E-5</v>
      </c>
      <c r="R2527" s="247">
        <f>_xlfn.NORM.DIST(P2527,P$752,P$753,1)</f>
        <v>0.99890800544951819</v>
      </c>
      <c r="S2527" s="253">
        <f>IF(OR(R2527&lt;$T$757,R2527&gt;$T$758),Q2527,"")</f>
        <v>2.6057480042773694E-5</v>
      </c>
      <c r="T2527" s="253" t="str">
        <f>IF(AND(R2527&gt;$T$757,R2527&lt;$T$758),Q2527,"")</f>
        <v/>
      </c>
      <c r="U2527" s="253" t="str">
        <f>IF(Q2527=MAX($Q$761:$Q$2761),Q2527,"")</f>
        <v/>
      </c>
      <c r="V2527" s="253">
        <f>_xlfn.NORM.DIST(P2527,$T$753,$T$754,0)</f>
        <v>8.0465815857158578E-106</v>
      </c>
      <c r="W2527" s="253" t="str">
        <f>IF(V2527=MAX($V$761:$V$2761),Q2527,"")</f>
        <v/>
      </c>
      <c r="X2527" s="253" t="str">
        <f t="shared" si="638"/>
        <v/>
      </c>
      <c r="AB2527" s="253">
        <v>1766</v>
      </c>
      <c r="AC2527" s="253">
        <f t="shared" si="654"/>
        <v>664.16901231566158</v>
      </c>
      <c r="AD2527" s="253">
        <f t="shared" si="639"/>
        <v>1.6839185201431196E-5</v>
      </c>
      <c r="AE2527" s="253">
        <f t="shared" si="640"/>
        <v>0.99890800544951819</v>
      </c>
      <c r="AF2527" s="253">
        <f>IF(OR(AE2527&lt;$T$757,AE2527&gt;$T$758),AD2527,"")</f>
        <v>1.6839185201431196E-5</v>
      </c>
      <c r="AG2527" s="253" t="str">
        <f t="shared" si="641"/>
        <v/>
      </c>
      <c r="AH2527" s="253" t="str">
        <f t="shared" si="642"/>
        <v/>
      </c>
      <c r="AI2527" s="253">
        <f t="shared" si="643"/>
        <v>1.3716624980338881E-8</v>
      </c>
      <c r="AJ2527" s="253" t="str">
        <f t="shared" si="644"/>
        <v/>
      </c>
      <c r="AK2527" s="253" t="str">
        <f t="shared" si="645"/>
        <v/>
      </c>
      <c r="AO2527" s="253">
        <v>1766</v>
      </c>
      <c r="AP2527" s="253">
        <f t="shared" si="646"/>
        <v>3915.6099479205213</v>
      </c>
      <c r="AQ2527" s="253">
        <f t="shared" si="647"/>
        <v>2.8562765832624904E-6</v>
      </c>
      <c r="AR2527" s="253">
        <f t="shared" si="648"/>
        <v>0.99890800544951819</v>
      </c>
      <c r="AS2527" s="253">
        <f>IF(OR(AR2527&lt;$T$757,AR2527&gt;$T$758),AQ2527,"")</f>
        <v>2.8562765832624904E-6</v>
      </c>
      <c r="AT2527" s="253" t="str">
        <f t="shared" si="649"/>
        <v/>
      </c>
      <c r="AU2527" s="253" t="str">
        <f t="shared" si="650"/>
        <v/>
      </c>
      <c r="AV2527" s="253">
        <f t="shared" si="651"/>
        <v>0</v>
      </c>
      <c r="AW2527" s="253">
        <f t="shared" si="652"/>
        <v>2.8562765832624904E-6</v>
      </c>
      <c r="AX2527" s="253" t="str">
        <f t="shared" si="653"/>
        <v/>
      </c>
      <c r="AZ2527" s="259"/>
      <c r="BA2527" s="259">
        <f>BA2526+$BD$753</f>
        <v>11.334399999999796</v>
      </c>
      <c r="BB2527" s="274">
        <f t="shared" si="636"/>
        <v>0.12468319119247902</v>
      </c>
      <c r="BC2527" s="259">
        <f t="shared" si="637"/>
        <v>2.5431565314583404E-4</v>
      </c>
      <c r="BD2527" s="259" t="str">
        <f t="shared" si="634"/>
        <v/>
      </c>
      <c r="BE2527" s="254" t="str">
        <f t="shared" si="635"/>
        <v/>
      </c>
    </row>
    <row r="2528" spans="1:57" ht="20.100000000000001" customHeight="1" x14ac:dyDescent="0.25">
      <c r="A2528" s="247">
        <v>1767</v>
      </c>
      <c r="B2528" s="247">
        <f>$B$755+(A2528*$B$758)</f>
        <v>7374.7563776005536</v>
      </c>
      <c r="C2528" s="247">
        <f>_xlfn.NORM.DIST($B2528,$B$752,$B$753,0)</f>
        <v>1.5000039795648809E-6</v>
      </c>
      <c r="D2528" s="247">
        <f>_xlfn.NORM.DIST($B2528,$B$752,$B$753,1)</f>
        <v>0.99892251690988132</v>
      </c>
      <c r="E2528" s="247">
        <f>IF(OR(D2528&lt;$F$757,D2528&gt;$F$758),C2528,"")</f>
        <v>1.5000039795648809E-6</v>
      </c>
      <c r="F2528" s="247" t="str">
        <f>IF(AND(D2528&gt;$F$757,D2528&lt;$F$758),C2528,"")</f>
        <v/>
      </c>
      <c r="G2528" s="247" t="str">
        <f>IF(C2528=MAX($C$761:$C$2761),C2528,"")</f>
        <v/>
      </c>
      <c r="H2528" s="247">
        <f>_xlfn.NORM.DIST(B2528,$F$753,$F$754,0)</f>
        <v>0</v>
      </c>
      <c r="I2528" s="247">
        <f>IF(H2528=MAX($H$761:$H$2761),C2528,"")</f>
        <v>1.5000039795648809E-6</v>
      </c>
      <c r="J2528" s="247" t="str">
        <f>IF(I2528=MIN($I$761:$I$2761),I2528,"")</f>
        <v/>
      </c>
      <c r="K2528" s="247"/>
      <c r="L2528" s="247"/>
      <c r="M2528" s="247"/>
      <c r="N2528" s="247"/>
      <c r="O2528" s="247">
        <v>1767</v>
      </c>
      <c r="P2528" s="247">
        <f>$P$755+(O2528*$P$758)</f>
        <v>429.76778998223813</v>
      </c>
      <c r="Q2528" s="247">
        <f>_xlfn.NORM.DIST(P2528,P$752,P$753,0)</f>
        <v>2.5739862717909835E-5</v>
      </c>
      <c r="R2528" s="247">
        <f>_xlfn.NORM.DIST(P2528,P$752,P$753,1)</f>
        <v>0.99892251690988132</v>
      </c>
      <c r="S2528" s="253">
        <f>IF(OR(R2528&lt;$T$757,R2528&gt;$T$758),Q2528,"")</f>
        <v>2.5739862717909835E-5</v>
      </c>
      <c r="T2528" s="253" t="str">
        <f>IF(AND(R2528&gt;$T$757,R2528&lt;$T$758),Q2528,"")</f>
        <v/>
      </c>
      <c r="U2528" s="253" t="str">
        <f>IF(Q2528=MAX($Q$761:$Q$2761),Q2528,"")</f>
        <v/>
      </c>
      <c r="V2528" s="253">
        <f>_xlfn.NORM.DIST(P2528,$T$753,$T$754,0)</f>
        <v>7.3766058209548736E-106</v>
      </c>
      <c r="W2528" s="253" t="str">
        <f>IF(V2528=MAX($V$761:$V$2761),Q2528,"")</f>
        <v/>
      </c>
      <c r="X2528" s="253" t="str">
        <f t="shared" si="638"/>
        <v/>
      </c>
      <c r="AB2528" s="253">
        <v>1767</v>
      </c>
      <c r="AC2528" s="253">
        <f t="shared" si="654"/>
        <v>665.03607368944176</v>
      </c>
      <c r="AD2528" s="253">
        <f t="shared" si="639"/>
        <v>1.6633930627781432E-5</v>
      </c>
      <c r="AE2528" s="253">
        <f t="shared" si="640"/>
        <v>0.99892251690988132</v>
      </c>
      <c r="AF2528" s="253">
        <f>IF(OR(AE2528&lt;$T$757,AE2528&gt;$T$758),AD2528,"")</f>
        <v>1.6633930627781432E-5</v>
      </c>
      <c r="AG2528" s="253" t="str">
        <f t="shared" si="641"/>
        <v/>
      </c>
      <c r="AH2528" s="253" t="str">
        <f t="shared" si="642"/>
        <v/>
      </c>
      <c r="AI2528" s="253">
        <f t="shared" si="643"/>
        <v>1.3452473380593278E-8</v>
      </c>
      <c r="AJ2528" s="253" t="str">
        <f t="shared" si="644"/>
        <v/>
      </c>
      <c r="AK2528" s="253" t="str">
        <f t="shared" si="645"/>
        <v/>
      </c>
      <c r="AO2528" s="253">
        <v>1767</v>
      </c>
      <c r="AP2528" s="253">
        <f t="shared" si="646"/>
        <v>3920.721710254621</v>
      </c>
      <c r="AQ2528" s="253">
        <f t="shared" si="647"/>
        <v>2.8214611319618234E-6</v>
      </c>
      <c r="AR2528" s="253">
        <f t="shared" si="648"/>
        <v>0.99892251690988132</v>
      </c>
      <c r="AS2528" s="253">
        <f>IF(OR(AR2528&lt;$T$757,AR2528&gt;$T$758),AQ2528,"")</f>
        <v>2.8214611319618234E-6</v>
      </c>
      <c r="AT2528" s="253" t="str">
        <f t="shared" si="649"/>
        <v/>
      </c>
      <c r="AU2528" s="253" t="str">
        <f t="shared" si="650"/>
        <v/>
      </c>
      <c r="AV2528" s="253">
        <f t="shared" si="651"/>
        <v>0</v>
      </c>
      <c r="AW2528" s="253">
        <f t="shared" si="652"/>
        <v>2.8214611319618234E-6</v>
      </c>
      <c r="AX2528" s="253" t="str">
        <f t="shared" si="653"/>
        <v/>
      </c>
      <c r="AZ2528" s="259"/>
      <c r="BA2528" s="259">
        <f>BA2527+$BD$753</f>
        <v>11.340799999999795</v>
      </c>
      <c r="BB2528" s="274">
        <f t="shared" si="636"/>
        <v>0.12442887553933318</v>
      </c>
      <c r="BC2528" s="259">
        <f t="shared" si="637"/>
        <v>2.5386104738753246E-4</v>
      </c>
      <c r="BD2528" s="259" t="str">
        <f t="shared" si="634"/>
        <v/>
      </c>
      <c r="BE2528" s="254" t="str">
        <f t="shared" si="635"/>
        <v/>
      </c>
    </row>
    <row r="2529" spans="1:57" ht="20.100000000000001" customHeight="1" x14ac:dyDescent="0.25">
      <c r="A2529" s="247">
        <v>1768</v>
      </c>
      <c r="B2529" s="247">
        <f>$B$755+(A2529*$B$758)</f>
        <v>7384.3714445856913</v>
      </c>
      <c r="C2529" s="247">
        <f>_xlfn.NORM.DIST($B2529,$B$752,$B$753,0)</f>
        <v>1.4816965682613433E-6</v>
      </c>
      <c r="D2529" s="247">
        <f>_xlfn.NORM.DIST($B2529,$B$752,$B$753,1)</f>
        <v>0.99893685137410859</v>
      </c>
      <c r="E2529" s="247">
        <f>IF(OR(D2529&lt;$F$757,D2529&gt;$F$758),C2529,"")</f>
        <v>1.4816965682613433E-6</v>
      </c>
      <c r="F2529" s="247" t="str">
        <f>IF(AND(D2529&gt;$F$757,D2529&lt;$F$758),C2529,"")</f>
        <v/>
      </c>
      <c r="G2529" s="247" t="str">
        <f>IF(C2529=MAX($C$761:$C$2761),C2529,"")</f>
        <v/>
      </c>
      <c r="H2529" s="247">
        <f>_xlfn.NORM.DIST(B2529,$F$753,$F$754,0)</f>
        <v>0</v>
      </c>
      <c r="I2529" s="247">
        <f>IF(H2529=MAX($H$761:$H$2761),C2529,"")</f>
        <v>1.4816965682613433E-6</v>
      </c>
      <c r="J2529" s="247" t="str">
        <f>IF(I2529=MIN($I$761:$I$2761),I2529,"")</f>
        <v/>
      </c>
      <c r="K2529" s="247"/>
      <c r="L2529" s="247"/>
      <c r="M2529" s="247"/>
      <c r="N2529" s="247"/>
      <c r="O2529" s="247">
        <v>1768</v>
      </c>
      <c r="P2529" s="247">
        <f>$P$755+(O2529*$P$758)</f>
        <v>430.32811304610027</v>
      </c>
      <c r="Q2529" s="247">
        <f>_xlfn.NORM.DIST(P2529,P$752,P$753,0)</f>
        <v>2.542571004892152E-5</v>
      </c>
      <c r="R2529" s="247">
        <f>_xlfn.NORM.DIST(P2529,P$752,P$753,1)</f>
        <v>0.99893685137410859</v>
      </c>
      <c r="S2529" s="253">
        <f>IF(OR(R2529&lt;$T$757,R2529&gt;$T$758),Q2529,"")</f>
        <v>2.542571004892152E-5</v>
      </c>
      <c r="T2529" s="253" t="str">
        <f>IF(AND(R2529&gt;$T$757,R2529&lt;$T$758),Q2529,"")</f>
        <v/>
      </c>
      <c r="U2529" s="253" t="str">
        <f>IF(Q2529=MAX($Q$761:$Q$2761),Q2529,"")</f>
        <v/>
      </c>
      <c r="V2529" s="253">
        <f>_xlfn.NORM.DIST(P2529,$T$753,$T$754,0)</f>
        <v>6.7623054878725558E-106</v>
      </c>
      <c r="W2529" s="253" t="str">
        <f>IF(V2529=MAX($V$761:$V$2761),Q2529,"")</f>
        <v/>
      </c>
      <c r="X2529" s="253" t="str">
        <f t="shared" si="638"/>
        <v/>
      </c>
      <c r="AB2529" s="253">
        <v>1768</v>
      </c>
      <c r="AC2529" s="253">
        <f t="shared" si="654"/>
        <v>665.90313506322195</v>
      </c>
      <c r="AD2529" s="253">
        <f t="shared" si="639"/>
        <v>1.6430915026659095E-5</v>
      </c>
      <c r="AE2529" s="253">
        <f t="shared" si="640"/>
        <v>0.99893685137410859</v>
      </c>
      <c r="AF2529" s="253">
        <f>IF(OR(AE2529&lt;$T$757,AE2529&gt;$T$758),AD2529,"")</f>
        <v>1.6430915026659095E-5</v>
      </c>
      <c r="AG2529" s="253" t="str">
        <f t="shared" si="641"/>
        <v/>
      </c>
      <c r="AH2529" s="253" t="str">
        <f t="shared" si="642"/>
        <v/>
      </c>
      <c r="AI2529" s="253">
        <f t="shared" si="643"/>
        <v>1.3193197658570243E-8</v>
      </c>
      <c r="AJ2529" s="253" t="str">
        <f t="shared" si="644"/>
        <v/>
      </c>
      <c r="AK2529" s="253" t="str">
        <f t="shared" si="645"/>
        <v/>
      </c>
      <c r="AO2529" s="253">
        <v>1768</v>
      </c>
      <c r="AP2529" s="253">
        <f t="shared" si="646"/>
        <v>3925.8334725887207</v>
      </c>
      <c r="AQ2529" s="253">
        <f t="shared" si="647"/>
        <v>2.7870254570413167E-6</v>
      </c>
      <c r="AR2529" s="253">
        <f t="shared" si="648"/>
        <v>0.99893685137410859</v>
      </c>
      <c r="AS2529" s="253">
        <f>IF(OR(AR2529&lt;$T$757,AR2529&gt;$T$758),AQ2529,"")</f>
        <v>2.7870254570413167E-6</v>
      </c>
      <c r="AT2529" s="253" t="str">
        <f t="shared" si="649"/>
        <v/>
      </c>
      <c r="AU2529" s="253" t="str">
        <f t="shared" si="650"/>
        <v/>
      </c>
      <c r="AV2529" s="253">
        <f t="shared" si="651"/>
        <v>0</v>
      </c>
      <c r="AW2529" s="253">
        <f t="shared" si="652"/>
        <v>2.7870254570413167E-6</v>
      </c>
      <c r="AX2529" s="253" t="str">
        <f t="shared" si="653"/>
        <v/>
      </c>
      <c r="AZ2529" s="259"/>
      <c r="BA2529" s="259">
        <f>BA2528+$BD$753</f>
        <v>11.347199999999795</v>
      </c>
      <c r="BB2529" s="274">
        <f t="shared" si="636"/>
        <v>0.12417501449194565</v>
      </c>
      <c r="BC2529" s="259">
        <f t="shared" si="637"/>
        <v>2.5340705262205665E-4</v>
      </c>
      <c r="BD2529" s="259" t="str">
        <f t="shared" si="634"/>
        <v/>
      </c>
      <c r="BE2529" s="254" t="str">
        <f t="shared" si="635"/>
        <v/>
      </c>
    </row>
    <row r="2530" spans="1:57" ht="20.100000000000001" customHeight="1" x14ac:dyDescent="0.25">
      <c r="A2530" s="248">
        <v>1769</v>
      </c>
      <c r="B2530" s="247">
        <f>$B$755+(A2530*$B$758)</f>
        <v>7393.986511570829</v>
      </c>
      <c r="C2530" s="247">
        <f>_xlfn.NORM.DIST($B2530,$B$752,$B$753,0)</f>
        <v>1.4635891796232211E-6</v>
      </c>
      <c r="D2530" s="247">
        <f>_xlfn.NORM.DIST($B2530,$B$752,$B$753,1)</f>
        <v>0.99895101077446802</v>
      </c>
      <c r="E2530" s="247">
        <f>IF(OR(D2530&lt;$F$757,D2530&gt;$F$758),C2530,"")</f>
        <v>1.4635891796232211E-6</v>
      </c>
      <c r="F2530" s="247" t="str">
        <f>IF(AND(D2530&gt;$F$757,D2530&lt;$F$758),C2530,"")</f>
        <v/>
      </c>
      <c r="G2530" s="247" t="str">
        <f>IF(C2530=MAX($C$761:$C$2761),C2530,"")</f>
        <v/>
      </c>
      <c r="H2530" s="247">
        <f>_xlfn.NORM.DIST(B2530,$F$753,$F$754,0)</f>
        <v>0</v>
      </c>
      <c r="I2530" s="247">
        <f>IF(H2530=MAX($H$761:$H$2761),C2530,"")</f>
        <v>1.4635891796232211E-6</v>
      </c>
      <c r="J2530" s="247" t="str">
        <f>IF(I2530=MIN($I$761:$I$2761),I2530,"")</f>
        <v/>
      </c>
      <c r="K2530" s="247"/>
      <c r="L2530" s="247"/>
      <c r="M2530" s="247"/>
      <c r="N2530" s="247"/>
      <c r="O2530" s="248">
        <v>1769</v>
      </c>
      <c r="P2530" s="247">
        <f>$P$755+(O2530*$P$758)</f>
        <v>430.88843610996241</v>
      </c>
      <c r="Q2530" s="247">
        <f>_xlfn.NORM.DIST(P2530,P$752,P$753,0)</f>
        <v>2.5114989741459177E-5</v>
      </c>
      <c r="R2530" s="247">
        <f>_xlfn.NORM.DIST(P2530,P$752,P$753,1)</f>
        <v>0.99895101077446802</v>
      </c>
      <c r="S2530" s="253">
        <f>IF(OR(R2530&lt;$T$757,R2530&gt;$T$758),Q2530,"")</f>
        <v>2.5114989741459177E-5</v>
      </c>
      <c r="T2530" s="253" t="str">
        <f>IF(AND(R2530&gt;$T$757,R2530&lt;$T$758),Q2530,"")</f>
        <v/>
      </c>
      <c r="U2530" s="253" t="str">
        <f>IF(Q2530=MAX($Q$761:$Q$2761),Q2530,"")</f>
        <v/>
      </c>
      <c r="V2530" s="253">
        <f>_xlfn.NORM.DIST(P2530,$T$753,$T$754,0)</f>
        <v>6.1990629520762943E-106</v>
      </c>
      <c r="W2530" s="253" t="str">
        <f>IF(V2530=MAX($V$761:$V$2761),Q2530,"")</f>
        <v/>
      </c>
      <c r="X2530" s="253" t="str">
        <f t="shared" si="638"/>
        <v/>
      </c>
      <c r="AB2530" s="259">
        <v>1769</v>
      </c>
      <c r="AC2530" s="253">
        <f t="shared" si="654"/>
        <v>666.77019643700237</v>
      </c>
      <c r="AD2530" s="253">
        <f t="shared" si="639"/>
        <v>1.6230117528412287E-5</v>
      </c>
      <c r="AE2530" s="253">
        <f t="shared" si="640"/>
        <v>0.99895101077446802</v>
      </c>
      <c r="AF2530" s="253">
        <f>IF(OR(AE2530&lt;$T$757,AE2530&gt;$T$758),AD2530,"")</f>
        <v>1.6230117528412287E-5</v>
      </c>
      <c r="AG2530" s="253" t="str">
        <f t="shared" si="641"/>
        <v/>
      </c>
      <c r="AH2530" s="253" t="str">
        <f t="shared" si="642"/>
        <v/>
      </c>
      <c r="AI2530" s="253">
        <f t="shared" si="643"/>
        <v>1.2938712056033491E-8</v>
      </c>
      <c r="AJ2530" s="253" t="str">
        <f t="shared" si="644"/>
        <v/>
      </c>
      <c r="AK2530" s="253" t="str">
        <f t="shared" si="645"/>
        <v/>
      </c>
      <c r="AO2530" s="259">
        <v>1769</v>
      </c>
      <c r="AP2530" s="253">
        <f t="shared" si="646"/>
        <v>3930.9452349228204</v>
      </c>
      <c r="AQ2530" s="253">
        <f t="shared" si="647"/>
        <v>2.7529660185732875E-6</v>
      </c>
      <c r="AR2530" s="253">
        <f t="shared" si="648"/>
        <v>0.99895101077446802</v>
      </c>
      <c r="AS2530" s="253">
        <f>IF(OR(AR2530&lt;$T$757,AR2530&gt;$T$758),AQ2530,"")</f>
        <v>2.7529660185732875E-6</v>
      </c>
      <c r="AT2530" s="253" t="str">
        <f t="shared" si="649"/>
        <v/>
      </c>
      <c r="AU2530" s="253" t="str">
        <f t="shared" si="650"/>
        <v/>
      </c>
      <c r="AV2530" s="253">
        <f t="shared" si="651"/>
        <v>0</v>
      </c>
      <c r="AW2530" s="253">
        <f t="shared" si="652"/>
        <v>2.7529660185732875E-6</v>
      </c>
      <c r="AX2530" s="253" t="str">
        <f t="shared" si="653"/>
        <v/>
      </c>
      <c r="AZ2530" s="259"/>
      <c r="BA2530" s="259">
        <f>BA2529+$BD$753</f>
        <v>11.353599999999794</v>
      </c>
      <c r="BB2530" s="274">
        <f t="shared" si="636"/>
        <v>0.12392160743932359</v>
      </c>
      <c r="BC2530" s="259">
        <f t="shared" si="637"/>
        <v>2.5295366870543845E-4</v>
      </c>
      <c r="BD2530" s="259" t="str">
        <f t="shared" si="634"/>
        <v/>
      </c>
      <c r="BE2530" s="254" t="str">
        <f t="shared" si="635"/>
        <v/>
      </c>
    </row>
    <row r="2531" spans="1:57" ht="20.100000000000001" customHeight="1" x14ac:dyDescent="0.25">
      <c r="A2531" s="247">
        <v>1770</v>
      </c>
      <c r="B2531" s="247">
        <f>$B$755+(A2531*$B$758)</f>
        <v>7403.6015785559666</v>
      </c>
      <c r="C2531" s="247">
        <f>_xlfn.NORM.DIST($B2531,$B$752,$B$753,0)</f>
        <v>1.445679945122172E-6</v>
      </c>
      <c r="D2531" s="247">
        <f>_xlfn.NORM.DIST($B2531,$B$752,$B$753,1)</f>
        <v>0.99896499702519714</v>
      </c>
      <c r="E2531" s="247">
        <f>IF(OR(D2531&lt;$F$757,D2531&gt;$F$758),C2531,"")</f>
        <v>1.445679945122172E-6</v>
      </c>
      <c r="F2531" s="247" t="str">
        <f>IF(AND(D2531&gt;$F$757,D2531&lt;$F$758),C2531,"")</f>
        <v/>
      </c>
      <c r="G2531" s="247" t="str">
        <f>IF(C2531=MAX($C$761:$C$2761),C2531,"")</f>
        <v/>
      </c>
      <c r="H2531" s="247">
        <f>_xlfn.NORM.DIST(B2531,$F$753,$F$754,0)</f>
        <v>0</v>
      </c>
      <c r="I2531" s="247">
        <f>IF(H2531=MAX($H$761:$H$2761),C2531,"")</f>
        <v>1.445679945122172E-6</v>
      </c>
      <c r="J2531" s="247" t="str">
        <f>IF(I2531=MIN($I$761:$I$2761),I2531,"")</f>
        <v/>
      </c>
      <c r="K2531" s="247"/>
      <c r="L2531" s="247"/>
      <c r="M2531" s="247"/>
      <c r="N2531" s="247"/>
      <c r="O2531" s="247">
        <v>1770</v>
      </c>
      <c r="P2531" s="247">
        <f>$P$755+(O2531*$P$758)</f>
        <v>431.44875917382444</v>
      </c>
      <c r="Q2531" s="247">
        <f>_xlfn.NORM.DIST(P2531,P$752,P$753,0)</f>
        <v>2.4807669731832599E-5</v>
      </c>
      <c r="R2531" s="247">
        <f>_xlfn.NORM.DIST(P2531,P$752,P$753,1)</f>
        <v>0.99896499702519714</v>
      </c>
      <c r="S2531" s="253">
        <f>IF(OR(R2531&lt;$T$757,R2531&gt;$T$758),Q2531,"")</f>
        <v>2.4807669731832599E-5</v>
      </c>
      <c r="T2531" s="253" t="str">
        <f>IF(AND(R2531&gt;$T$757,R2531&lt;$T$758),Q2531,"")</f>
        <v/>
      </c>
      <c r="U2531" s="253" t="str">
        <f>IF(Q2531=MAX($Q$761:$Q$2761),Q2531,"")</f>
        <v/>
      </c>
      <c r="V2531" s="253">
        <f>_xlfn.NORM.DIST(P2531,$T$753,$T$754,0)</f>
        <v>5.6826428062943332E-106</v>
      </c>
      <c r="W2531" s="253" t="str">
        <f>IF(V2531=MAX($V$761:$V$2761),Q2531,"")</f>
        <v/>
      </c>
      <c r="X2531" s="253" t="str">
        <f t="shared" si="638"/>
        <v/>
      </c>
      <c r="AB2531" s="253">
        <v>1770</v>
      </c>
      <c r="AC2531" s="253">
        <f t="shared" si="654"/>
        <v>667.63725781078256</v>
      </c>
      <c r="AD2531" s="253">
        <f t="shared" si="639"/>
        <v>1.6031517412448918E-5</v>
      </c>
      <c r="AE2531" s="253">
        <f t="shared" si="640"/>
        <v>0.99896499702519714</v>
      </c>
      <c r="AF2531" s="253">
        <f>IF(OR(AE2531&lt;$T$757,AE2531&gt;$T$758),AD2531,"")</f>
        <v>1.6031517412448918E-5</v>
      </c>
      <c r="AG2531" s="253" t="str">
        <f t="shared" si="641"/>
        <v/>
      </c>
      <c r="AH2531" s="253" t="str">
        <f t="shared" si="642"/>
        <v/>
      </c>
      <c r="AI2531" s="253">
        <f t="shared" si="643"/>
        <v>1.2688932240571216E-8</v>
      </c>
      <c r="AJ2531" s="253" t="str">
        <f t="shared" si="644"/>
        <v/>
      </c>
      <c r="AK2531" s="253" t="str">
        <f t="shared" si="645"/>
        <v/>
      </c>
      <c r="AO2531" s="253">
        <v>1770</v>
      </c>
      <c r="AP2531" s="253">
        <f t="shared" si="646"/>
        <v>3936.0569972569201</v>
      </c>
      <c r="AQ2531" s="253">
        <f t="shared" si="647"/>
        <v>2.7192793019136704E-6</v>
      </c>
      <c r="AR2531" s="253">
        <f t="shared" si="648"/>
        <v>0.99896499702519714</v>
      </c>
      <c r="AS2531" s="253">
        <f>IF(OR(AR2531&lt;$T$757,AR2531&gt;$T$758),AQ2531,"")</f>
        <v>2.7192793019136704E-6</v>
      </c>
      <c r="AT2531" s="253" t="str">
        <f t="shared" si="649"/>
        <v/>
      </c>
      <c r="AU2531" s="253" t="str">
        <f t="shared" si="650"/>
        <v/>
      </c>
      <c r="AV2531" s="253">
        <f t="shared" si="651"/>
        <v>0</v>
      </c>
      <c r="AW2531" s="253">
        <f t="shared" si="652"/>
        <v>2.7192793019136704E-6</v>
      </c>
      <c r="AX2531" s="253" t="str">
        <f t="shared" si="653"/>
        <v/>
      </c>
      <c r="AZ2531" s="259"/>
      <c r="BA2531" s="259">
        <f>BA2530+$BD$753</f>
        <v>11.359999999999793</v>
      </c>
      <c r="BB2531" s="274">
        <f t="shared" si="636"/>
        <v>0.12366865377061816</v>
      </c>
      <c r="BC2531" s="259">
        <f t="shared" si="637"/>
        <v>2.5250089549104515E-4</v>
      </c>
      <c r="BD2531" s="259" t="str">
        <f t="shared" si="634"/>
        <v/>
      </c>
      <c r="BE2531" s="254" t="str">
        <f t="shared" si="635"/>
        <v/>
      </c>
    </row>
    <row r="2532" spans="1:57" ht="20.100000000000001" customHeight="1" x14ac:dyDescent="0.25">
      <c r="A2532" s="247">
        <v>1771</v>
      </c>
      <c r="B2532" s="247">
        <f>$B$755+(A2532*$B$758)</f>
        <v>7413.2166455411043</v>
      </c>
      <c r="C2532" s="247">
        <f>_xlfn.NORM.DIST($B2532,$B$752,$B$753,0)</f>
        <v>1.4279670096262485E-6</v>
      </c>
      <c r="D2532" s="247">
        <f>_xlfn.NORM.DIST($B2532,$B$752,$B$753,1)</f>
        <v>0.99897881202263206</v>
      </c>
      <c r="E2532" s="247">
        <f>IF(OR(D2532&lt;$F$757,D2532&gt;$F$758),C2532,"")</f>
        <v>1.4279670096262485E-6</v>
      </c>
      <c r="F2532" s="247" t="str">
        <f>IF(AND(D2532&gt;$F$757,D2532&lt;$F$758),C2532,"")</f>
        <v/>
      </c>
      <c r="G2532" s="247" t="str">
        <f>IF(C2532=MAX($C$761:$C$2761),C2532,"")</f>
        <v/>
      </c>
      <c r="H2532" s="247">
        <f>_xlfn.NORM.DIST(B2532,$F$753,$F$754,0)</f>
        <v>0</v>
      </c>
      <c r="I2532" s="247">
        <f>IF(H2532=MAX($H$761:$H$2761),C2532,"")</f>
        <v>1.4279670096262485E-6</v>
      </c>
      <c r="J2532" s="247" t="str">
        <f>IF(I2532=MIN($I$761:$I$2761),I2532,"")</f>
        <v/>
      </c>
      <c r="K2532" s="247"/>
      <c r="L2532" s="247"/>
      <c r="M2532" s="247"/>
      <c r="N2532" s="247"/>
      <c r="O2532" s="247">
        <v>1771</v>
      </c>
      <c r="P2532" s="247">
        <f>$P$755+(O2532*$P$758)</f>
        <v>432.00908223768658</v>
      </c>
      <c r="Q2532" s="247">
        <f>_xlfn.NORM.DIST(P2532,P$752,P$753,0)</f>
        <v>2.4503718186231659E-5</v>
      </c>
      <c r="R2532" s="247">
        <f>_xlfn.NORM.DIST(P2532,P$752,P$753,1)</f>
        <v>0.99897881202263206</v>
      </c>
      <c r="S2532" s="253">
        <f>IF(OR(R2532&lt;$T$757,R2532&gt;$T$758),Q2532,"")</f>
        <v>2.4503718186231659E-5</v>
      </c>
      <c r="T2532" s="253" t="str">
        <f>IF(AND(R2532&gt;$T$757,R2532&lt;$T$758),Q2532,"")</f>
        <v/>
      </c>
      <c r="U2532" s="253" t="str">
        <f>IF(Q2532=MAX($Q$761:$Q$2761),Q2532,"")</f>
        <v/>
      </c>
      <c r="V2532" s="253">
        <f>_xlfn.NORM.DIST(P2532,$T$753,$T$754,0)</f>
        <v>5.2091602938755262E-106</v>
      </c>
      <c r="W2532" s="253" t="str">
        <f>IF(V2532=MAX($V$761:$V$2761),Q2532,"")</f>
        <v/>
      </c>
      <c r="X2532" s="253" t="str">
        <f t="shared" si="638"/>
        <v/>
      </c>
      <c r="AB2532" s="253">
        <v>1771</v>
      </c>
      <c r="AC2532" s="253">
        <f t="shared" si="654"/>
        <v>668.50431918456275</v>
      </c>
      <c r="AD2532" s="253">
        <f t="shared" si="639"/>
        <v>1.5835094106732752E-5</v>
      </c>
      <c r="AE2532" s="253">
        <f t="shared" si="640"/>
        <v>0.99897881202263206</v>
      </c>
      <c r="AF2532" s="253">
        <f>IF(OR(AE2532&lt;$T$757,AE2532&gt;$T$758),AD2532,"")</f>
        <v>1.5835094106732752E-5</v>
      </c>
      <c r="AG2532" s="253" t="str">
        <f t="shared" si="641"/>
        <v/>
      </c>
      <c r="AH2532" s="253" t="str">
        <f t="shared" si="642"/>
        <v/>
      </c>
      <c r="AI2532" s="253">
        <f t="shared" si="643"/>
        <v>1.244377528343821E-8</v>
      </c>
      <c r="AJ2532" s="253" t="str">
        <f t="shared" si="644"/>
        <v/>
      </c>
      <c r="AK2532" s="253" t="str">
        <f t="shared" si="645"/>
        <v/>
      </c>
      <c r="AO2532" s="253">
        <v>1771</v>
      </c>
      <c r="AP2532" s="253">
        <f t="shared" si="646"/>
        <v>3941.1687595910198</v>
      </c>
      <c r="AQ2532" s="253">
        <f t="shared" si="647"/>
        <v>2.6859618176166053E-6</v>
      </c>
      <c r="AR2532" s="253">
        <f t="shared" si="648"/>
        <v>0.99897881202263206</v>
      </c>
      <c r="AS2532" s="253">
        <f>IF(OR(AR2532&lt;$T$757,AR2532&gt;$T$758),AQ2532,"")</f>
        <v>2.6859618176166053E-6</v>
      </c>
      <c r="AT2532" s="253" t="str">
        <f t="shared" si="649"/>
        <v/>
      </c>
      <c r="AU2532" s="253" t="str">
        <f t="shared" si="650"/>
        <v/>
      </c>
      <c r="AV2532" s="253">
        <f t="shared" si="651"/>
        <v>0</v>
      </c>
      <c r="AW2532" s="253">
        <f t="shared" si="652"/>
        <v>2.6859618176166053E-6</v>
      </c>
      <c r="AX2532" s="253" t="str">
        <f t="shared" si="653"/>
        <v/>
      </c>
      <c r="AZ2532" s="259"/>
      <c r="BA2532" s="259">
        <f>BA2531+$BD$753</f>
        <v>11.366399999999793</v>
      </c>
      <c r="BB2532" s="274">
        <f t="shared" si="636"/>
        <v>0.12341615287512711</v>
      </c>
      <c r="BC2532" s="259">
        <f t="shared" si="637"/>
        <v>2.52048732829524E-4</v>
      </c>
      <c r="BD2532" s="259" t="str">
        <f t="shared" si="634"/>
        <v/>
      </c>
      <c r="BE2532" s="254" t="str">
        <f t="shared" si="635"/>
        <v/>
      </c>
    </row>
    <row r="2533" spans="1:57" ht="20.100000000000001" customHeight="1" x14ac:dyDescent="0.25">
      <c r="A2533" s="247">
        <v>1772</v>
      </c>
      <c r="B2533" s="247">
        <f>$B$755+(A2533*$B$758)</f>
        <v>7422.831712526242</v>
      </c>
      <c r="C2533" s="247">
        <f>_xlfn.NORM.DIST($B2533,$B$752,$B$753,0)</f>
        <v>1.4104485313539618E-6</v>
      </c>
      <c r="D2533" s="247">
        <f>_xlfn.NORM.DIST($B2533,$B$752,$B$753,1)</f>
        <v>0.99899245764533573</v>
      </c>
      <c r="E2533" s="247">
        <f>IF(OR(D2533&lt;$F$757,D2533&gt;$F$758),C2533,"")</f>
        <v>1.4104485313539618E-6</v>
      </c>
      <c r="F2533" s="247" t="str">
        <f>IF(AND(D2533&gt;$F$757,D2533&lt;$F$758),C2533,"")</f>
        <v/>
      </c>
      <c r="G2533" s="247" t="str">
        <f>IF(C2533=MAX($C$761:$C$2761),C2533,"")</f>
        <v/>
      </c>
      <c r="H2533" s="247">
        <f>_xlfn.NORM.DIST(B2533,$F$753,$F$754,0)</f>
        <v>0</v>
      </c>
      <c r="I2533" s="247">
        <f>IF(H2533=MAX($H$761:$H$2761),C2533,"")</f>
        <v>1.4104485313539618E-6</v>
      </c>
      <c r="J2533" s="247" t="str">
        <f>IF(I2533=MIN($I$761:$I$2761),I2533,"")</f>
        <v/>
      </c>
      <c r="K2533" s="247"/>
      <c r="L2533" s="247"/>
      <c r="M2533" s="247"/>
      <c r="N2533" s="247"/>
      <c r="O2533" s="247">
        <v>1772</v>
      </c>
      <c r="P2533" s="247">
        <f>$P$755+(O2533*$P$758)</f>
        <v>432.56940530154873</v>
      </c>
      <c r="Q2533" s="247">
        <f>_xlfn.NORM.DIST(P2533,P$752,P$753,0)</f>
        <v>2.4203103499938514E-5</v>
      </c>
      <c r="R2533" s="247">
        <f>_xlfn.NORM.DIST(P2533,P$752,P$753,1)</f>
        <v>0.99899245764533573</v>
      </c>
      <c r="S2533" s="253">
        <f>IF(OR(R2533&lt;$T$757,R2533&gt;$T$758),Q2533,"")</f>
        <v>2.4203103499938514E-5</v>
      </c>
      <c r="T2533" s="253" t="str">
        <f>IF(AND(R2533&gt;$T$757,R2533&lt;$T$758),Q2533,"")</f>
        <v/>
      </c>
      <c r="U2533" s="253" t="str">
        <f>IF(Q2533=MAX($Q$761:$Q$2761),Q2533,"")</f>
        <v/>
      </c>
      <c r="V2533" s="253">
        <f>_xlfn.NORM.DIST(P2533,$T$753,$T$754,0)</f>
        <v>4.7750523357009282E-106</v>
      </c>
      <c r="W2533" s="253" t="str">
        <f>IF(V2533=MAX($V$761:$V$2761),Q2533,"")</f>
        <v/>
      </c>
      <c r="X2533" s="253" t="str">
        <f t="shared" si="638"/>
        <v/>
      </c>
      <c r="AB2533" s="253">
        <v>1772</v>
      </c>
      <c r="AC2533" s="253">
        <f t="shared" si="654"/>
        <v>669.37138055834293</v>
      </c>
      <c r="AD2533" s="253">
        <f t="shared" si="639"/>
        <v>1.5640827187274284E-5</v>
      </c>
      <c r="AE2533" s="253">
        <f t="shared" si="640"/>
        <v>0.99899245764533573</v>
      </c>
      <c r="AF2533" s="253">
        <f>IF(OR(AE2533&lt;$T$757,AE2533&gt;$T$758),AD2533,"")</f>
        <v>1.5640827187274284E-5</v>
      </c>
      <c r="AG2533" s="253" t="str">
        <f t="shared" si="641"/>
        <v/>
      </c>
      <c r="AH2533" s="253" t="str">
        <f t="shared" si="642"/>
        <v/>
      </c>
      <c r="AI2533" s="253">
        <f t="shared" si="643"/>
        <v>1.2203159637714744E-8</v>
      </c>
      <c r="AJ2533" s="253" t="str">
        <f t="shared" si="644"/>
        <v/>
      </c>
      <c r="AK2533" s="253" t="str">
        <f t="shared" si="645"/>
        <v/>
      </c>
      <c r="AO2533" s="253">
        <v>1772</v>
      </c>
      <c r="AP2533" s="253">
        <f t="shared" si="646"/>
        <v>3946.2805219251195</v>
      </c>
      <c r="AQ2533" s="253">
        <f t="shared" si="647"/>
        <v>2.6530101013480157E-6</v>
      </c>
      <c r="AR2533" s="253">
        <f t="shared" si="648"/>
        <v>0.99899245764533573</v>
      </c>
      <c r="AS2533" s="253">
        <f>IF(OR(AR2533&lt;$T$757,AR2533&gt;$T$758),AQ2533,"")</f>
        <v>2.6530101013480157E-6</v>
      </c>
      <c r="AT2533" s="253" t="str">
        <f t="shared" si="649"/>
        <v/>
      </c>
      <c r="AU2533" s="253" t="str">
        <f t="shared" si="650"/>
        <v/>
      </c>
      <c r="AV2533" s="253">
        <f t="shared" si="651"/>
        <v>0</v>
      </c>
      <c r="AW2533" s="253">
        <f t="shared" si="652"/>
        <v>2.6530101013480157E-6</v>
      </c>
      <c r="AX2533" s="253" t="str">
        <f t="shared" si="653"/>
        <v/>
      </c>
      <c r="AZ2533" s="259"/>
      <c r="BA2533" s="259">
        <f>BA2532+$BD$753</f>
        <v>11.372799999999792</v>
      </c>
      <c r="BB2533" s="274">
        <f t="shared" si="636"/>
        <v>0.12316410414229759</v>
      </c>
      <c r="BC2533" s="259">
        <f t="shared" si="637"/>
        <v>2.5159718056826097E-4</v>
      </c>
      <c r="BD2533" s="259" t="str">
        <f t="shared" si="634"/>
        <v/>
      </c>
      <c r="BE2533" s="254" t="str">
        <f t="shared" si="635"/>
        <v/>
      </c>
    </row>
    <row r="2534" spans="1:57" ht="20.100000000000001" customHeight="1" x14ac:dyDescent="0.25">
      <c r="A2534" s="247">
        <v>1773</v>
      </c>
      <c r="B2534" s="247">
        <f>$B$755+(A2534*$B$758)</f>
        <v>7432.4467795113796</v>
      </c>
      <c r="C2534" s="247">
        <f>_xlfn.NORM.DIST($B2534,$B$752,$B$753,0)</f>
        <v>1.3931226818278617E-6</v>
      </c>
      <c r="D2534" s="247">
        <f>_xlfn.NORM.DIST($B2534,$B$752,$B$753,1)</f>
        <v>0.99900593575422625</v>
      </c>
      <c r="E2534" s="247">
        <f>IF(OR(D2534&lt;$F$757,D2534&gt;$F$758),C2534,"")</f>
        <v>1.3931226818278617E-6</v>
      </c>
      <c r="F2534" s="247" t="str">
        <f>IF(AND(D2534&gt;$F$757,D2534&lt;$F$758),C2534,"")</f>
        <v/>
      </c>
      <c r="G2534" s="247" t="str">
        <f>IF(C2534=MAX($C$761:$C$2761),C2534,"")</f>
        <v/>
      </c>
      <c r="H2534" s="247">
        <f>_xlfn.NORM.DIST(B2534,$F$753,$F$754,0)</f>
        <v>0</v>
      </c>
      <c r="I2534" s="247">
        <f>IF(H2534=MAX($H$761:$H$2761),C2534,"")</f>
        <v>1.3931226818278617E-6</v>
      </c>
      <c r="J2534" s="247" t="str">
        <f>IF(I2534=MIN($I$761:$I$2761),I2534,"")</f>
        <v/>
      </c>
      <c r="K2534" s="247"/>
      <c r="L2534" s="247"/>
      <c r="M2534" s="247"/>
      <c r="N2534" s="247"/>
      <c r="O2534" s="247">
        <v>1773</v>
      </c>
      <c r="P2534" s="247">
        <f>$P$755+(O2534*$P$758)</f>
        <v>433.12972836541076</v>
      </c>
      <c r="Q2534" s="247">
        <f>_xlfn.NORM.DIST(P2534,P$752,P$753,0)</f>
        <v>2.3905794296530745E-5</v>
      </c>
      <c r="R2534" s="247">
        <f>_xlfn.NORM.DIST(P2534,P$752,P$753,1)</f>
        <v>0.99900593575422625</v>
      </c>
      <c r="S2534" s="253">
        <f>IF(OR(R2534&lt;$T$757,R2534&gt;$T$758),Q2534,"")</f>
        <v>2.3905794296530745E-5</v>
      </c>
      <c r="T2534" s="253" t="str">
        <f>IF(AND(R2534&gt;$T$757,R2534&lt;$T$758),Q2534,"")</f>
        <v/>
      </c>
      <c r="U2534" s="253" t="str">
        <f>IF(Q2534=MAX($Q$761:$Q$2761),Q2534,"")</f>
        <v/>
      </c>
      <c r="V2534" s="253">
        <f>_xlfn.NORM.DIST(P2534,$T$753,$T$754,0)</f>
        <v>4.3770509462743807E-106</v>
      </c>
      <c r="W2534" s="253" t="str">
        <f>IF(V2534=MAX($V$761:$V$2761),Q2534,"")</f>
        <v/>
      </c>
      <c r="X2534" s="253" t="str">
        <f t="shared" si="638"/>
        <v/>
      </c>
      <c r="AB2534" s="253">
        <v>1773</v>
      </c>
      <c r="AC2534" s="253">
        <f t="shared" si="654"/>
        <v>670.23844193212312</v>
      </c>
      <c r="AD2534" s="253">
        <f t="shared" si="639"/>
        <v>1.5448696377615971E-5</v>
      </c>
      <c r="AE2534" s="253">
        <f t="shared" si="640"/>
        <v>0.99900593575422625</v>
      </c>
      <c r="AF2534" s="253">
        <f>IF(OR(AE2534&lt;$T$757,AE2534&gt;$T$758),AD2534,"")</f>
        <v>1.5448696377615971E-5</v>
      </c>
      <c r="AG2534" s="253" t="str">
        <f t="shared" si="641"/>
        <v/>
      </c>
      <c r="AH2534" s="253" t="str">
        <f t="shared" si="642"/>
        <v/>
      </c>
      <c r="AI2534" s="253">
        <f t="shared" si="643"/>
        <v>1.1967005116777056E-8</v>
      </c>
      <c r="AJ2534" s="253" t="str">
        <f t="shared" si="644"/>
        <v/>
      </c>
      <c r="AK2534" s="253" t="str">
        <f t="shared" si="645"/>
        <v/>
      </c>
      <c r="AO2534" s="253">
        <v>1773</v>
      </c>
      <c r="AP2534" s="253">
        <f t="shared" si="646"/>
        <v>3951.3922842592192</v>
      </c>
      <c r="AQ2534" s="253">
        <f t="shared" si="647"/>
        <v>2.6204207137983311E-6</v>
      </c>
      <c r="AR2534" s="253">
        <f t="shared" si="648"/>
        <v>0.99900593575422625</v>
      </c>
      <c r="AS2534" s="253">
        <f>IF(OR(AR2534&lt;$T$757,AR2534&gt;$T$758),AQ2534,"")</f>
        <v>2.6204207137983311E-6</v>
      </c>
      <c r="AT2534" s="253" t="str">
        <f t="shared" si="649"/>
        <v/>
      </c>
      <c r="AU2534" s="253" t="str">
        <f t="shared" si="650"/>
        <v/>
      </c>
      <c r="AV2534" s="253">
        <f t="shared" si="651"/>
        <v>0</v>
      </c>
      <c r="AW2534" s="253">
        <f t="shared" si="652"/>
        <v>2.6204207137983311E-6</v>
      </c>
      <c r="AX2534" s="253" t="str">
        <f t="shared" si="653"/>
        <v/>
      </c>
      <c r="AZ2534" s="259"/>
      <c r="BA2534" s="259">
        <f>BA2533+$BD$753</f>
        <v>11.379199999999791</v>
      </c>
      <c r="BB2534" s="274">
        <f t="shared" si="636"/>
        <v>0.12291250696172933</v>
      </c>
      <c r="BC2534" s="259">
        <f t="shared" si="637"/>
        <v>2.5114623855256035E-4</v>
      </c>
      <c r="BD2534" s="259" t="str">
        <f t="shared" si="634"/>
        <v/>
      </c>
      <c r="BE2534" s="254" t="str">
        <f t="shared" si="635"/>
        <v/>
      </c>
    </row>
    <row r="2535" spans="1:57" ht="20.100000000000001" customHeight="1" x14ac:dyDescent="0.25">
      <c r="A2535" s="247">
        <v>1774</v>
      </c>
      <c r="B2535" s="247">
        <f>$B$755+(A2535*$B$758)</f>
        <v>7442.0618464965173</v>
      </c>
      <c r="C2535" s="247">
        <f>_xlfn.NORM.DIST($B2535,$B$752,$B$753,0)</f>
        <v>1.3759876458276243E-6</v>
      </c>
      <c r="D2535" s="247">
        <f>_xlfn.NORM.DIST($B2535,$B$752,$B$753,1)</f>
        <v>0.99901924819270449</v>
      </c>
      <c r="E2535" s="247">
        <f>IF(OR(D2535&lt;$F$757,D2535&gt;$F$758),C2535,"")</f>
        <v>1.3759876458276243E-6</v>
      </c>
      <c r="F2535" s="247" t="str">
        <f>IF(AND(D2535&gt;$F$757,D2535&lt;$F$758),C2535,"")</f>
        <v/>
      </c>
      <c r="G2535" s="247" t="str">
        <f>IF(C2535=MAX($C$761:$C$2761),C2535,"")</f>
        <v/>
      </c>
      <c r="H2535" s="247">
        <f>_xlfn.NORM.DIST(B2535,$F$753,$F$754,0)</f>
        <v>0</v>
      </c>
      <c r="I2535" s="247">
        <f>IF(H2535=MAX($H$761:$H$2761),C2535,"")</f>
        <v>1.3759876458276243E-6</v>
      </c>
      <c r="J2535" s="247" t="str">
        <f>IF(I2535=MIN($I$761:$I$2761),I2535,"")</f>
        <v/>
      </c>
      <c r="K2535" s="247"/>
      <c r="L2535" s="247"/>
      <c r="M2535" s="247"/>
      <c r="N2535" s="247"/>
      <c r="O2535" s="247">
        <v>1774</v>
      </c>
      <c r="P2535" s="247">
        <f>$P$755+(O2535*$P$758)</f>
        <v>433.6900514292729</v>
      </c>
      <c r="Q2535" s="247">
        <f>_xlfn.NORM.DIST(P2535,P$752,P$753,0)</f>
        <v>2.361175942707627E-5</v>
      </c>
      <c r="R2535" s="247">
        <f>_xlfn.NORM.DIST(P2535,P$752,P$753,1)</f>
        <v>0.99901924819270449</v>
      </c>
      <c r="S2535" s="253">
        <f>IF(OR(R2535&lt;$T$757,R2535&gt;$T$758),Q2535,"")</f>
        <v>2.361175942707627E-5</v>
      </c>
      <c r="T2535" s="253" t="str">
        <f>IF(AND(R2535&gt;$T$757,R2535&lt;$T$758),Q2535,"")</f>
        <v/>
      </c>
      <c r="U2535" s="253" t="str">
        <f>IF(Q2535=MAX($Q$761:$Q$2761),Q2535,"")</f>
        <v/>
      </c>
      <c r="V2535" s="253">
        <f>_xlfn.NORM.DIST(P2535,$T$753,$T$754,0)</f>
        <v>4.0121588423850025E-106</v>
      </c>
      <c r="W2535" s="253" t="str">
        <f>IF(V2535=MAX($V$761:$V$2761),Q2535,"")</f>
        <v/>
      </c>
      <c r="X2535" s="253" t="str">
        <f t="shared" si="638"/>
        <v/>
      </c>
      <c r="AB2535" s="253">
        <v>1774</v>
      </c>
      <c r="AC2535" s="253">
        <f t="shared" si="654"/>
        <v>671.10550330590354</v>
      </c>
      <c r="AD2535" s="253">
        <f t="shared" si="639"/>
        <v>1.5258681548311823E-5</v>
      </c>
      <c r="AE2535" s="253">
        <f t="shared" si="640"/>
        <v>0.99901924819270449</v>
      </c>
      <c r="AF2535" s="253">
        <f>IF(OR(AE2535&lt;$T$757,AE2535&gt;$T$758),AD2535,"")</f>
        <v>1.5258681548311823E-5</v>
      </c>
      <c r="AG2535" s="253" t="str">
        <f t="shared" si="641"/>
        <v/>
      </c>
      <c r="AH2535" s="253" t="str">
        <f t="shared" si="642"/>
        <v/>
      </c>
      <c r="AI2535" s="253">
        <f t="shared" si="643"/>
        <v>1.1735232873076891E-8</v>
      </c>
      <c r="AJ2535" s="253" t="str">
        <f t="shared" si="644"/>
        <v/>
      </c>
      <c r="AK2535" s="253" t="str">
        <f t="shared" si="645"/>
        <v/>
      </c>
      <c r="AO2535" s="253">
        <v>1774</v>
      </c>
      <c r="AP2535" s="253">
        <f t="shared" si="646"/>
        <v>3956.5040465933189</v>
      </c>
      <c r="AQ2535" s="253">
        <f t="shared" si="647"/>
        <v>2.5881902405942154E-6</v>
      </c>
      <c r="AR2535" s="253">
        <f t="shared" si="648"/>
        <v>0.99901924819270449</v>
      </c>
      <c r="AS2535" s="253">
        <f>IF(OR(AR2535&lt;$T$757,AR2535&gt;$T$758),AQ2535,"")</f>
        <v>2.5881902405942154E-6</v>
      </c>
      <c r="AT2535" s="253" t="str">
        <f t="shared" si="649"/>
        <v/>
      </c>
      <c r="AU2535" s="253" t="str">
        <f t="shared" si="650"/>
        <v/>
      </c>
      <c r="AV2535" s="253">
        <f t="shared" si="651"/>
        <v>0</v>
      </c>
      <c r="AW2535" s="253">
        <f t="shared" si="652"/>
        <v>2.5881902405942154E-6</v>
      </c>
      <c r="AX2535" s="253" t="str">
        <f t="shared" si="653"/>
        <v/>
      </c>
      <c r="AZ2535" s="259"/>
      <c r="BA2535" s="259">
        <f>BA2534+$BD$753</f>
        <v>11.385599999999791</v>
      </c>
      <c r="BB2535" s="274">
        <f t="shared" si="636"/>
        <v>0.12266136072317677</v>
      </c>
      <c r="BC2535" s="259">
        <f t="shared" si="637"/>
        <v>2.5069590662468721E-4</v>
      </c>
      <c r="BD2535" s="259" t="str">
        <f t="shared" si="634"/>
        <v/>
      </c>
      <c r="BE2535" s="254" t="str">
        <f t="shared" si="635"/>
        <v/>
      </c>
    </row>
    <row r="2536" spans="1:57" ht="20.100000000000001" customHeight="1" x14ac:dyDescent="0.25">
      <c r="A2536" s="247">
        <v>1775</v>
      </c>
      <c r="B2536" s="247">
        <f>$B$755+(A2536*$B$758)</f>
        <v>7451.676913481655</v>
      </c>
      <c r="C2536" s="247">
        <f>_xlfn.NORM.DIST($B2536,$B$752,$B$753,0)</f>
        <v>1.3590416213426584E-6</v>
      </c>
      <c r="D2536" s="247">
        <f>_xlfn.NORM.DIST($B2536,$B$752,$B$753,1)</f>
        <v>0.99903239678678168</v>
      </c>
      <c r="E2536" s="247">
        <f>IF(OR(D2536&lt;$F$757,D2536&gt;$F$758),C2536,"")</f>
        <v>1.3590416213426584E-6</v>
      </c>
      <c r="F2536" s="247" t="str">
        <f>IF(AND(D2536&gt;$F$757,D2536&lt;$F$758),C2536,"")</f>
        <v/>
      </c>
      <c r="G2536" s="247" t="str">
        <f>IF(C2536=MAX($C$761:$C$2761),C2536,"")</f>
        <v/>
      </c>
      <c r="H2536" s="247">
        <f>_xlfn.NORM.DIST(B2536,$F$753,$F$754,0)</f>
        <v>0</v>
      </c>
      <c r="I2536" s="247">
        <f>IF(H2536=MAX($H$761:$H$2761),C2536,"")</f>
        <v>1.3590416213426584E-6</v>
      </c>
      <c r="J2536" s="247" t="str">
        <f>IF(I2536=MIN($I$761:$I$2761),I2536,"")</f>
        <v/>
      </c>
      <c r="K2536" s="247"/>
      <c r="L2536" s="247"/>
      <c r="M2536" s="247"/>
      <c r="N2536" s="247"/>
      <c r="O2536" s="247">
        <v>1775</v>
      </c>
      <c r="P2536" s="247">
        <f>$P$755+(O2536*$P$758)</f>
        <v>434.25037449313504</v>
      </c>
      <c r="Q2536" s="247">
        <f>_xlfn.NORM.DIST(P2536,P$752,P$753,0)</f>
        <v>2.3320967969320299E-5</v>
      </c>
      <c r="R2536" s="247">
        <f>_xlfn.NORM.DIST(P2536,P$752,P$753,1)</f>
        <v>0.99903239678678168</v>
      </c>
      <c r="S2536" s="253">
        <f>IF(OR(R2536&lt;$T$757,R2536&gt;$T$758),Q2536,"")</f>
        <v>2.3320967969320299E-5</v>
      </c>
      <c r="T2536" s="253" t="str">
        <f>IF(AND(R2536&gt;$T$757,R2536&lt;$T$758),Q2536,"")</f>
        <v/>
      </c>
      <c r="U2536" s="253" t="str">
        <f>IF(Q2536=MAX($Q$761:$Q$2761),Q2536,"")</f>
        <v/>
      </c>
      <c r="V2536" s="253">
        <f>_xlfn.NORM.DIST(P2536,$T$753,$T$754,0)</f>
        <v>3.6776270638554945E-106</v>
      </c>
      <c r="W2536" s="253" t="str">
        <f>IF(V2536=MAX($V$761:$V$2761),Q2536,"")</f>
        <v/>
      </c>
      <c r="X2536" s="253" t="str">
        <f t="shared" si="638"/>
        <v/>
      </c>
      <c r="AB2536" s="253">
        <v>1775</v>
      </c>
      <c r="AC2536" s="253">
        <f t="shared" si="654"/>
        <v>671.97256467968373</v>
      </c>
      <c r="AD2536" s="253">
        <f t="shared" si="639"/>
        <v>1.5070762716402204E-5</v>
      </c>
      <c r="AE2536" s="253">
        <f t="shared" si="640"/>
        <v>0.99903239678678168</v>
      </c>
      <c r="AF2536" s="253">
        <f>IF(OR(AE2536&lt;$T$757,AE2536&gt;$T$758),AD2536,"")</f>
        <v>1.5070762716402204E-5</v>
      </c>
      <c r="AG2536" s="253" t="str">
        <f t="shared" si="641"/>
        <v/>
      </c>
      <c r="AH2536" s="253" t="str">
        <f t="shared" si="642"/>
        <v/>
      </c>
      <c r="AI2536" s="253">
        <f t="shared" si="643"/>
        <v>1.1507765377225098E-8</v>
      </c>
      <c r="AJ2536" s="253" t="str">
        <f t="shared" si="644"/>
        <v/>
      </c>
      <c r="AK2536" s="253" t="str">
        <f t="shared" si="645"/>
        <v/>
      </c>
      <c r="AO2536" s="253">
        <v>1775</v>
      </c>
      <c r="AP2536" s="253">
        <f t="shared" si="646"/>
        <v>3961.6158089274204</v>
      </c>
      <c r="AQ2536" s="253">
        <f t="shared" si="647"/>
        <v>2.5563152922094174E-6</v>
      </c>
      <c r="AR2536" s="253">
        <f t="shared" si="648"/>
        <v>0.99903239678678168</v>
      </c>
      <c r="AS2536" s="253">
        <f>IF(OR(AR2536&lt;$T$757,AR2536&gt;$T$758),AQ2536,"")</f>
        <v>2.5563152922094174E-6</v>
      </c>
      <c r="AT2536" s="253" t="str">
        <f t="shared" si="649"/>
        <v/>
      </c>
      <c r="AU2536" s="253" t="str">
        <f t="shared" si="650"/>
        <v/>
      </c>
      <c r="AV2536" s="253">
        <f t="shared" si="651"/>
        <v>0</v>
      </c>
      <c r="AW2536" s="253">
        <f t="shared" si="652"/>
        <v>2.5563152922094174E-6</v>
      </c>
      <c r="AX2536" s="253" t="str">
        <f t="shared" si="653"/>
        <v/>
      </c>
      <c r="AZ2536" s="259"/>
      <c r="BA2536" s="259">
        <f>BA2535+$BD$753</f>
        <v>11.39199999999979</v>
      </c>
      <c r="BB2536" s="274">
        <f t="shared" si="636"/>
        <v>0.12241066481655208</v>
      </c>
      <c r="BC2536" s="259">
        <f t="shared" si="637"/>
        <v>2.5024618462414494E-4</v>
      </c>
      <c r="BD2536" s="259" t="str">
        <f t="shared" si="634"/>
        <v/>
      </c>
      <c r="BE2536" s="254" t="str">
        <f t="shared" si="635"/>
        <v/>
      </c>
    </row>
    <row r="2537" spans="1:57" ht="20.100000000000001" customHeight="1" x14ac:dyDescent="0.25">
      <c r="A2537" s="248">
        <v>1776</v>
      </c>
      <c r="B2537" s="247">
        <f>$B$755+(A2537*$B$758)</f>
        <v>7461.2919804667927</v>
      </c>
      <c r="C2537" s="247">
        <f>_xlfn.NORM.DIST($B2537,$B$752,$B$753,0)</f>
        <v>1.342282819524251E-6</v>
      </c>
      <c r="D2537" s="247">
        <f>_xlfn.NORM.DIST($B2537,$B$752,$B$753,1)</f>
        <v>0.99904538334520554</v>
      </c>
      <c r="E2537" s="247">
        <f>IF(OR(D2537&lt;$F$757,D2537&gt;$F$758),C2537,"")</f>
        <v>1.342282819524251E-6</v>
      </c>
      <c r="F2537" s="247" t="str">
        <f>IF(AND(D2537&gt;$F$757,D2537&lt;$F$758),C2537,"")</f>
        <v/>
      </c>
      <c r="G2537" s="247" t="str">
        <f>IF(C2537=MAX($C$761:$C$2761),C2537,"")</f>
        <v/>
      </c>
      <c r="H2537" s="247">
        <f>_xlfn.NORM.DIST(B2537,$F$753,$F$754,0)</f>
        <v>0</v>
      </c>
      <c r="I2537" s="247">
        <f>IF(H2537=MAX($H$761:$H$2761),C2537,"")</f>
        <v>1.342282819524251E-6</v>
      </c>
      <c r="J2537" s="247" t="str">
        <f>IF(I2537=MIN($I$761:$I$2761),I2537,"")</f>
        <v/>
      </c>
      <c r="K2537" s="247"/>
      <c r="L2537" s="247"/>
      <c r="M2537" s="247"/>
      <c r="N2537" s="247"/>
      <c r="O2537" s="248">
        <v>1776</v>
      </c>
      <c r="P2537" s="247">
        <f>$P$755+(O2537*$P$758)</f>
        <v>434.81069755699718</v>
      </c>
      <c r="Q2537" s="247">
        <f>_xlfn.NORM.DIST(P2537,P$752,P$753,0)</f>
        <v>2.3033389226864163E-5</v>
      </c>
      <c r="R2537" s="247">
        <f>_xlfn.NORM.DIST(P2537,P$752,P$753,1)</f>
        <v>0.99904538334520554</v>
      </c>
      <c r="S2537" s="253">
        <f>IF(OR(R2537&lt;$T$757,R2537&gt;$T$758),Q2537,"")</f>
        <v>2.3033389226864163E-5</v>
      </c>
      <c r="T2537" s="253" t="str">
        <f>IF(AND(R2537&gt;$T$757,R2537&lt;$T$758),Q2537,"")</f>
        <v/>
      </c>
      <c r="U2537" s="253" t="str">
        <f>IF(Q2537=MAX($Q$761:$Q$2761),Q2537,"")</f>
        <v/>
      </c>
      <c r="V2537" s="253">
        <f>_xlfn.NORM.DIST(P2537,$T$753,$T$754,0)</f>
        <v>3.3709344407310092E-106</v>
      </c>
      <c r="W2537" s="253" t="str">
        <f>IF(V2537=MAX($V$761:$V$2761),Q2537,"")</f>
        <v/>
      </c>
      <c r="X2537" s="253" t="str">
        <f t="shared" si="638"/>
        <v/>
      </c>
      <c r="AB2537" s="259">
        <v>1776</v>
      </c>
      <c r="AC2537" s="253">
        <f t="shared" si="654"/>
        <v>672.83962605346392</v>
      </c>
      <c r="AD2537" s="253">
        <f t="shared" si="639"/>
        <v>1.4884920044882795E-5</v>
      </c>
      <c r="AE2537" s="253">
        <f t="shared" si="640"/>
        <v>0.99904538334520554</v>
      </c>
      <c r="AF2537" s="253">
        <f>IF(OR(AE2537&lt;$T$757,AE2537&gt;$T$758),AD2537,"")</f>
        <v>1.4884920044882795E-5</v>
      </c>
      <c r="AG2537" s="253" t="str">
        <f t="shared" si="641"/>
        <v/>
      </c>
      <c r="AH2537" s="253" t="str">
        <f t="shared" si="642"/>
        <v/>
      </c>
      <c r="AI2537" s="253">
        <f t="shared" si="643"/>
        <v>1.1284526397375804E-8</v>
      </c>
      <c r="AJ2537" s="253" t="str">
        <f t="shared" si="644"/>
        <v/>
      </c>
      <c r="AK2537" s="253" t="str">
        <f t="shared" si="645"/>
        <v/>
      </c>
      <c r="AO2537" s="259">
        <v>1776</v>
      </c>
      <c r="AP2537" s="253">
        <f t="shared" si="646"/>
        <v>3966.7275712615201</v>
      </c>
      <c r="AQ2537" s="253">
        <f t="shared" si="647"/>
        <v>2.5247925038748135E-6</v>
      </c>
      <c r="AR2537" s="253">
        <f t="shared" si="648"/>
        <v>0.99904538334520554</v>
      </c>
      <c r="AS2537" s="253">
        <f>IF(OR(AR2537&lt;$T$757,AR2537&gt;$T$758),AQ2537,"")</f>
        <v>2.5247925038748135E-6</v>
      </c>
      <c r="AT2537" s="253" t="str">
        <f t="shared" si="649"/>
        <v/>
      </c>
      <c r="AU2537" s="253" t="str">
        <f t="shared" si="650"/>
        <v/>
      </c>
      <c r="AV2537" s="253">
        <f t="shared" si="651"/>
        <v>0</v>
      </c>
      <c r="AW2537" s="253">
        <f t="shared" si="652"/>
        <v>2.5247925038748135E-6</v>
      </c>
      <c r="AX2537" s="253" t="str">
        <f t="shared" si="653"/>
        <v/>
      </c>
      <c r="AZ2537" s="259"/>
      <c r="BA2537" s="259">
        <f>BA2536+$BD$753</f>
        <v>11.398399999999789</v>
      </c>
      <c r="BB2537" s="274">
        <f t="shared" si="636"/>
        <v>0.12216041863192793</v>
      </c>
      <c r="BC2537" s="259">
        <f t="shared" si="637"/>
        <v>2.4979707238732829E-4</v>
      </c>
      <c r="BD2537" s="259" t="str">
        <f t="shared" si="634"/>
        <v/>
      </c>
      <c r="BE2537" s="254" t="str">
        <f t="shared" si="635"/>
        <v/>
      </c>
    </row>
    <row r="2538" spans="1:57" ht="20.100000000000001" customHeight="1" x14ac:dyDescent="0.25">
      <c r="A2538" s="247">
        <v>1777</v>
      </c>
      <c r="B2538" s="247">
        <f>$B$755+(A2538*$B$758)</f>
        <v>7470.9070474519303</v>
      </c>
      <c r="C2538" s="247">
        <f>_xlfn.NORM.DIST($B2538,$B$752,$B$753,0)</f>
        <v>1.3257094646372454E-6</v>
      </c>
      <c r="D2538" s="247">
        <f>_xlfn.NORM.DIST($B2538,$B$752,$B$753,1)</f>
        <v>0.99905820965958725</v>
      </c>
      <c r="E2538" s="247">
        <f>IF(OR(D2538&lt;$F$757,D2538&gt;$F$758),C2538,"")</f>
        <v>1.3257094646372454E-6</v>
      </c>
      <c r="F2538" s="247" t="str">
        <f>IF(AND(D2538&gt;$F$757,D2538&lt;$F$758),C2538,"")</f>
        <v/>
      </c>
      <c r="G2538" s="247" t="str">
        <f>IF(C2538=MAX($C$761:$C$2761),C2538,"")</f>
        <v/>
      </c>
      <c r="H2538" s="247">
        <f>_xlfn.NORM.DIST(B2538,$F$753,$F$754,0)</f>
        <v>0</v>
      </c>
      <c r="I2538" s="247">
        <f>IF(H2538=MAX($H$761:$H$2761),C2538,"")</f>
        <v>1.3257094646372454E-6</v>
      </c>
      <c r="J2538" s="247" t="str">
        <f>IF(I2538=MIN($I$761:$I$2761),I2538,"")</f>
        <v/>
      </c>
      <c r="K2538" s="247"/>
      <c r="L2538" s="247"/>
      <c r="M2538" s="247"/>
      <c r="N2538" s="247"/>
      <c r="O2538" s="247">
        <v>1777</v>
      </c>
      <c r="P2538" s="247">
        <f>$P$755+(O2538*$P$758)</f>
        <v>435.37102062085921</v>
      </c>
      <c r="Q2538" s="247">
        <f>_xlfn.NORM.DIST(P2538,P$752,P$753,0)</f>
        <v>2.2748992728335937E-5</v>
      </c>
      <c r="R2538" s="247">
        <f>_xlfn.NORM.DIST(P2538,P$752,P$753,1)</f>
        <v>0.99905820965958725</v>
      </c>
      <c r="S2538" s="253">
        <f>IF(OR(R2538&lt;$T$757,R2538&gt;$T$758),Q2538,"")</f>
        <v>2.2748992728335937E-5</v>
      </c>
      <c r="T2538" s="253" t="str">
        <f>IF(AND(R2538&gt;$T$757,R2538&lt;$T$758),Q2538,"")</f>
        <v/>
      </c>
      <c r="U2538" s="253" t="str">
        <f>IF(Q2538=MAX($Q$761:$Q$2761),Q2538,"")</f>
        <v/>
      </c>
      <c r="V2538" s="253">
        <f>_xlfn.NORM.DIST(P2538,$T$753,$T$754,0)</f>
        <v>3.0897687548732721E-106</v>
      </c>
      <c r="W2538" s="253" t="str">
        <f>IF(V2538=MAX($V$761:$V$2761),Q2538,"")</f>
        <v/>
      </c>
      <c r="X2538" s="253" t="str">
        <f t="shared" si="638"/>
        <v/>
      </c>
      <c r="AB2538" s="253">
        <v>1777</v>
      </c>
      <c r="AC2538" s="253">
        <f t="shared" si="654"/>
        <v>673.70668742724411</v>
      </c>
      <c r="AD2538" s="253">
        <f t="shared" si="639"/>
        <v>1.4701133842168839E-5</v>
      </c>
      <c r="AE2538" s="253">
        <f t="shared" si="640"/>
        <v>0.99905820965958725</v>
      </c>
      <c r="AF2538" s="253">
        <f>IF(OR(AE2538&lt;$T$757,AE2538&gt;$T$758),AD2538,"")</f>
        <v>1.4701133842168839E-5</v>
      </c>
      <c r="AG2538" s="253" t="str">
        <f t="shared" si="641"/>
        <v/>
      </c>
      <c r="AH2538" s="253" t="str">
        <f t="shared" si="642"/>
        <v/>
      </c>
      <c r="AI2538" s="253">
        <f t="shared" si="643"/>
        <v>1.106544097890707E-8</v>
      </c>
      <c r="AJ2538" s="253" t="str">
        <f t="shared" si="644"/>
        <v/>
      </c>
      <c r="AK2538" s="253" t="str">
        <f t="shared" si="645"/>
        <v/>
      </c>
      <c r="AO2538" s="253">
        <v>1777</v>
      </c>
      <c r="AP2538" s="253">
        <f t="shared" si="646"/>
        <v>3971.8393335956198</v>
      </c>
      <c r="AQ2538" s="253">
        <f t="shared" si="647"/>
        <v>2.4936185354874409E-6</v>
      </c>
      <c r="AR2538" s="253">
        <f t="shared" si="648"/>
        <v>0.99905820965958725</v>
      </c>
      <c r="AS2538" s="253">
        <f>IF(OR(AR2538&lt;$T$757,AR2538&gt;$T$758),AQ2538,"")</f>
        <v>2.4936185354874409E-6</v>
      </c>
      <c r="AT2538" s="253" t="str">
        <f t="shared" si="649"/>
        <v/>
      </c>
      <c r="AU2538" s="253" t="str">
        <f t="shared" si="650"/>
        <v/>
      </c>
      <c r="AV2538" s="253">
        <f t="shared" si="651"/>
        <v>0</v>
      </c>
      <c r="AW2538" s="253">
        <f t="shared" si="652"/>
        <v>2.4936185354874409E-6</v>
      </c>
      <c r="AX2538" s="253" t="str">
        <f t="shared" si="653"/>
        <v/>
      </c>
      <c r="AZ2538" s="259"/>
      <c r="BA2538" s="259">
        <f>BA2537+$BD$753</f>
        <v>11.404799999999788</v>
      </c>
      <c r="BB2538" s="274">
        <f t="shared" si="636"/>
        <v>0.12191062155954061</v>
      </c>
      <c r="BC2538" s="259">
        <f t="shared" si="637"/>
        <v>2.4934856974882791E-4</v>
      </c>
      <c r="BD2538" s="259" t="str">
        <f t="shared" si="634"/>
        <v/>
      </c>
      <c r="BE2538" s="254" t="str">
        <f t="shared" si="635"/>
        <v/>
      </c>
    </row>
    <row r="2539" spans="1:57" ht="20.100000000000001" customHeight="1" x14ac:dyDescent="0.25">
      <c r="A2539" s="247">
        <v>1778</v>
      </c>
      <c r="B2539" s="247">
        <f>$B$755+(A2539*$B$758)</f>
        <v>7480.522114437068</v>
      </c>
      <c r="C2539" s="247">
        <f>_xlfn.NORM.DIST($B2539,$B$752,$B$753,0)</f>
        <v>1.3093197940112843E-6</v>
      </c>
      <c r="D2539" s="247">
        <f>_xlfn.NORM.DIST($B2539,$B$752,$B$753,1)</f>
        <v>0.99907087750452694</v>
      </c>
      <c r="E2539" s="247">
        <f>IF(OR(D2539&lt;$F$757,D2539&gt;$F$758),C2539,"")</f>
        <v>1.3093197940112843E-6</v>
      </c>
      <c r="F2539" s="247" t="str">
        <f>IF(AND(D2539&gt;$F$757,D2539&lt;$F$758),C2539,"")</f>
        <v/>
      </c>
      <c r="G2539" s="247" t="str">
        <f>IF(C2539=MAX($C$761:$C$2761),C2539,"")</f>
        <v/>
      </c>
      <c r="H2539" s="247">
        <f>_xlfn.NORM.DIST(B2539,$F$753,$F$754,0)</f>
        <v>0</v>
      </c>
      <c r="I2539" s="247">
        <f>IF(H2539=MAX($H$761:$H$2761),C2539,"")</f>
        <v>1.3093197940112843E-6</v>
      </c>
      <c r="J2539" s="247" t="str">
        <f>IF(I2539=MIN($I$761:$I$2761),I2539,"")</f>
        <v/>
      </c>
      <c r="K2539" s="247"/>
      <c r="L2539" s="247"/>
      <c r="M2539" s="247"/>
      <c r="N2539" s="247"/>
      <c r="O2539" s="247">
        <v>1778</v>
      </c>
      <c r="P2539" s="247">
        <f>$P$755+(O2539*$P$758)</f>
        <v>435.93134368472136</v>
      </c>
      <c r="Q2539" s="247">
        <f>_xlfn.NORM.DIST(P2539,P$752,P$753,0)</f>
        <v>2.2467748226553771E-5</v>
      </c>
      <c r="R2539" s="247">
        <f>_xlfn.NORM.DIST(P2539,P$752,P$753,1)</f>
        <v>0.99907087750452694</v>
      </c>
      <c r="S2539" s="253">
        <f>IF(OR(R2539&lt;$T$757,R2539&gt;$T$758),Q2539,"")</f>
        <v>2.2467748226553771E-5</v>
      </c>
      <c r="T2539" s="253" t="str">
        <f>IF(AND(R2539&gt;$T$757,R2539&lt;$T$758),Q2539,"")</f>
        <v/>
      </c>
      <c r="U2539" s="253" t="str">
        <f>IF(Q2539=MAX($Q$761:$Q$2761),Q2539,"")</f>
        <v/>
      </c>
      <c r="V2539" s="253">
        <f>_xlfn.NORM.DIST(P2539,$T$753,$T$754,0)</f>
        <v>2.8320094564071271E-106</v>
      </c>
      <c r="W2539" s="253" t="str">
        <f>IF(V2539=MAX($V$761:$V$2761),Q2539,"")</f>
        <v/>
      </c>
      <c r="X2539" s="253" t="str">
        <f t="shared" si="638"/>
        <v/>
      </c>
      <c r="AB2539" s="253">
        <v>1778</v>
      </c>
      <c r="AC2539" s="253">
        <f t="shared" si="654"/>
        <v>674.57374880102452</v>
      </c>
      <c r="AD2539" s="253">
        <f t="shared" si="639"/>
        <v>1.4519384561554567E-5</v>
      </c>
      <c r="AE2539" s="253">
        <f t="shared" si="640"/>
        <v>0.99907087750452694</v>
      </c>
      <c r="AF2539" s="253">
        <f>IF(OR(AE2539&lt;$T$757,AE2539&gt;$T$758),AD2539,"")</f>
        <v>1.4519384561554567E-5</v>
      </c>
      <c r="AG2539" s="253" t="str">
        <f t="shared" si="641"/>
        <v/>
      </c>
      <c r="AH2539" s="253" t="str">
        <f t="shared" si="642"/>
        <v/>
      </c>
      <c r="AI2539" s="253">
        <f t="shared" si="643"/>
        <v>1.0850435424394613E-8</v>
      </c>
      <c r="AJ2539" s="253" t="str">
        <f t="shared" si="644"/>
        <v/>
      </c>
      <c r="AK2539" s="253" t="str">
        <f t="shared" si="645"/>
        <v/>
      </c>
      <c r="AO2539" s="253">
        <v>1778</v>
      </c>
      <c r="AP2539" s="253">
        <f t="shared" si="646"/>
        <v>3976.9510959297195</v>
      </c>
      <c r="AQ2539" s="253">
        <f t="shared" si="647"/>
        <v>2.4627900715188192E-6</v>
      </c>
      <c r="AR2539" s="253">
        <f t="shared" si="648"/>
        <v>0.99907087750452694</v>
      </c>
      <c r="AS2539" s="253">
        <f>IF(OR(AR2539&lt;$T$757,AR2539&gt;$T$758),AQ2539,"")</f>
        <v>2.4627900715188192E-6</v>
      </c>
      <c r="AT2539" s="253" t="str">
        <f t="shared" si="649"/>
        <v/>
      </c>
      <c r="AU2539" s="253" t="str">
        <f t="shared" si="650"/>
        <v/>
      </c>
      <c r="AV2539" s="253">
        <f t="shared" si="651"/>
        <v>0</v>
      </c>
      <c r="AW2539" s="253">
        <f t="shared" si="652"/>
        <v>2.4627900715188192E-6</v>
      </c>
      <c r="AX2539" s="253" t="str">
        <f t="shared" si="653"/>
        <v/>
      </c>
      <c r="AZ2539" s="259"/>
      <c r="BA2539" s="259">
        <f>BA2538+$BD$753</f>
        <v>11.411199999999788</v>
      </c>
      <c r="BB2539" s="274">
        <f t="shared" si="636"/>
        <v>0.12166127298979178</v>
      </c>
      <c r="BC2539" s="259">
        <f t="shared" si="637"/>
        <v>2.4890067653966785E-4</v>
      </c>
      <c r="BD2539" s="259" t="str">
        <f t="shared" si="634"/>
        <v/>
      </c>
      <c r="BE2539" s="254" t="str">
        <f t="shared" si="635"/>
        <v/>
      </c>
    </row>
    <row r="2540" spans="1:57" ht="20.100000000000001" customHeight="1" x14ac:dyDescent="0.25">
      <c r="A2540" s="247">
        <v>1779</v>
      </c>
      <c r="B2540" s="247">
        <f>$B$755+(A2540*$B$758)</f>
        <v>7490.1371814222057</v>
      </c>
      <c r="C2540" s="247">
        <f>_xlfn.NORM.DIST($B2540,$B$752,$B$753,0)</f>
        <v>1.2931120579916034E-6</v>
      </c>
      <c r="D2540" s="247">
        <f>_xlfn.NORM.DIST($B2540,$B$752,$B$753,1)</f>
        <v>0.99908338863773916</v>
      </c>
      <c r="E2540" s="247">
        <f>IF(OR(D2540&lt;$F$757,D2540&gt;$F$758),C2540,"")</f>
        <v>1.2931120579916034E-6</v>
      </c>
      <c r="F2540" s="247" t="str">
        <f>IF(AND(D2540&gt;$F$757,D2540&lt;$F$758),C2540,"")</f>
        <v/>
      </c>
      <c r="G2540" s="247" t="str">
        <f>IF(C2540=MAX($C$761:$C$2761),C2540,"")</f>
        <v/>
      </c>
      <c r="H2540" s="247">
        <f>_xlfn.NORM.DIST(B2540,$F$753,$F$754,0)</f>
        <v>0</v>
      </c>
      <c r="I2540" s="247">
        <f>IF(H2540=MAX($H$761:$H$2761),C2540,"")</f>
        <v>1.2931120579916034E-6</v>
      </c>
      <c r="J2540" s="247" t="str">
        <f>IF(I2540=MIN($I$761:$I$2761),I2540,"")</f>
        <v/>
      </c>
      <c r="K2540" s="247"/>
      <c r="L2540" s="247"/>
      <c r="M2540" s="247"/>
      <c r="N2540" s="247"/>
      <c r="O2540" s="247">
        <v>1779</v>
      </c>
      <c r="P2540" s="247">
        <f>$P$755+(O2540*$P$758)</f>
        <v>436.4916667485835</v>
      </c>
      <c r="Q2540" s="247">
        <f>_xlfn.NORM.DIST(P2540,P$752,P$753,0)</f>
        <v>2.2189625697681689E-5</v>
      </c>
      <c r="R2540" s="247">
        <f>_xlfn.NORM.DIST(P2540,P$752,P$753,1)</f>
        <v>0.99908338863773916</v>
      </c>
      <c r="S2540" s="253">
        <f>IF(OR(R2540&lt;$T$757,R2540&gt;$T$758),Q2540,"")</f>
        <v>2.2189625697681689E-5</v>
      </c>
      <c r="T2540" s="253" t="str">
        <f>IF(AND(R2540&gt;$T$757,R2540&lt;$T$758),Q2540,"")</f>
        <v/>
      </c>
      <c r="U2540" s="253" t="str">
        <f>IF(Q2540=MAX($Q$761:$Q$2761),Q2540,"")</f>
        <v/>
      </c>
      <c r="V2540" s="253">
        <f>_xlfn.NORM.DIST(P2540,$T$753,$T$754,0)</f>
        <v>2.5957118069481991E-106</v>
      </c>
      <c r="W2540" s="253" t="str">
        <f>IF(V2540=MAX($V$761:$V$2761),Q2540,"")</f>
        <v/>
      </c>
      <c r="X2540" s="253" t="str">
        <f t="shared" si="638"/>
        <v/>
      </c>
      <c r="AB2540" s="253">
        <v>1779</v>
      </c>
      <c r="AC2540" s="253">
        <f t="shared" si="654"/>
        <v>675.44081017480471</v>
      </c>
      <c r="AD2540" s="253">
        <f t="shared" si="639"/>
        <v>1.4339652800667525E-5</v>
      </c>
      <c r="AE2540" s="253">
        <f t="shared" si="640"/>
        <v>0.99908338863773916</v>
      </c>
      <c r="AF2540" s="253">
        <f>IF(OR(AE2540&lt;$T$757,AE2540&gt;$T$758),AD2540,"")</f>
        <v>1.4339652800667525E-5</v>
      </c>
      <c r="AG2540" s="253" t="str">
        <f t="shared" si="641"/>
        <v/>
      </c>
      <c r="AH2540" s="253" t="str">
        <f t="shared" si="642"/>
        <v/>
      </c>
      <c r="AI2540" s="253">
        <f t="shared" si="643"/>
        <v>1.0639437273874834E-8</v>
      </c>
      <c r="AJ2540" s="253" t="str">
        <f t="shared" si="644"/>
        <v/>
      </c>
      <c r="AK2540" s="253" t="str">
        <f t="shared" si="645"/>
        <v/>
      </c>
      <c r="AO2540" s="253">
        <v>1779</v>
      </c>
      <c r="AP2540" s="253">
        <f t="shared" si="646"/>
        <v>3982.0628582638192</v>
      </c>
      <c r="AQ2540" s="253">
        <f t="shared" si="647"/>
        <v>2.4323038209224086E-6</v>
      </c>
      <c r="AR2540" s="253">
        <f t="shared" si="648"/>
        <v>0.99908338863773916</v>
      </c>
      <c r="AS2540" s="253">
        <f>IF(OR(AR2540&lt;$T$757,AR2540&gt;$T$758),AQ2540,"")</f>
        <v>2.4323038209224086E-6</v>
      </c>
      <c r="AT2540" s="253" t="str">
        <f t="shared" si="649"/>
        <v/>
      </c>
      <c r="AU2540" s="253" t="str">
        <f t="shared" si="650"/>
        <v/>
      </c>
      <c r="AV2540" s="253">
        <f t="shared" si="651"/>
        <v>0</v>
      </c>
      <c r="AW2540" s="253">
        <f t="shared" si="652"/>
        <v>2.4323038209224086E-6</v>
      </c>
      <c r="AX2540" s="253" t="str">
        <f t="shared" si="653"/>
        <v/>
      </c>
      <c r="AZ2540" s="259"/>
      <c r="BA2540" s="259">
        <f>BA2539+$BD$753</f>
        <v>11.417599999999787</v>
      </c>
      <c r="BB2540" s="274">
        <f t="shared" si="636"/>
        <v>0.12141237231325211</v>
      </c>
      <c r="BC2540" s="259">
        <f t="shared" si="637"/>
        <v>2.4845339258879051E-4</v>
      </c>
      <c r="BD2540" s="259" t="str">
        <f t="shared" si="634"/>
        <v/>
      </c>
      <c r="BE2540" s="254" t="str">
        <f t="shared" si="635"/>
        <v/>
      </c>
    </row>
    <row r="2541" spans="1:57" ht="20.100000000000001" customHeight="1" x14ac:dyDescent="0.25">
      <c r="A2541" s="247">
        <v>1780</v>
      </c>
      <c r="B2541" s="247">
        <f>$B$755+(A2541*$B$758)</f>
        <v>7499.7522484073434</v>
      </c>
      <c r="C2541" s="247">
        <f>_xlfn.NORM.DIST($B2541,$B$752,$B$753,0)</f>
        <v>1.2770845198894088E-6</v>
      </c>
      <c r="D2541" s="247">
        <f>_xlfn.NORM.DIST($B2541,$B$752,$B$753,1)</f>
        <v>0.99909574480017771</v>
      </c>
      <c r="E2541" s="247">
        <f>IF(OR(D2541&lt;$F$757,D2541&gt;$F$758),C2541,"")</f>
        <v>1.2770845198894088E-6</v>
      </c>
      <c r="F2541" s="247" t="str">
        <f>IF(AND(D2541&gt;$F$757,D2541&lt;$F$758),C2541,"")</f>
        <v/>
      </c>
      <c r="G2541" s="247" t="str">
        <f>IF(C2541=MAX($C$761:$C$2761),C2541,"")</f>
        <v/>
      </c>
      <c r="H2541" s="247">
        <f>_xlfn.NORM.DIST(B2541,$F$753,$F$754,0)</f>
        <v>0</v>
      </c>
      <c r="I2541" s="247">
        <f>IF(H2541=MAX($H$761:$H$2761),C2541,"")</f>
        <v>1.2770845198894088E-6</v>
      </c>
      <c r="J2541" s="247" t="str">
        <f>IF(I2541=MIN($I$761:$I$2761),I2541,"")</f>
        <v/>
      </c>
      <c r="K2541" s="247"/>
      <c r="L2541" s="247"/>
      <c r="M2541" s="247"/>
      <c r="N2541" s="247"/>
      <c r="O2541" s="247">
        <v>1780</v>
      </c>
      <c r="P2541" s="247">
        <f>$P$755+(O2541*$P$758)</f>
        <v>437.05198981244553</v>
      </c>
      <c r="Q2541" s="247">
        <f>_xlfn.NORM.DIST(P2541,P$752,P$753,0)</f>
        <v>2.1914595340378121E-5</v>
      </c>
      <c r="R2541" s="247">
        <f>_xlfn.NORM.DIST(P2541,P$752,P$753,1)</f>
        <v>0.99909574480017771</v>
      </c>
      <c r="S2541" s="253">
        <f>IF(OR(R2541&lt;$T$757,R2541&gt;$T$758),Q2541,"")</f>
        <v>2.1914595340378121E-5</v>
      </c>
      <c r="T2541" s="253" t="str">
        <f>IF(AND(R2541&gt;$T$757,R2541&lt;$T$758),Q2541,"")</f>
        <v/>
      </c>
      <c r="U2541" s="253" t="str">
        <f>IF(Q2541=MAX($Q$761:$Q$2761),Q2541,"")</f>
        <v/>
      </c>
      <c r="V2541" s="253">
        <f>_xlfn.NORM.DIST(P2541,$T$753,$T$754,0)</f>
        <v>2.3790923320658707E-106</v>
      </c>
      <c r="W2541" s="253" t="str">
        <f>IF(V2541=MAX($V$761:$V$2761),Q2541,"")</f>
        <v/>
      </c>
      <c r="X2541" s="253" t="str">
        <f t="shared" si="638"/>
        <v/>
      </c>
      <c r="AB2541" s="253">
        <v>1780</v>
      </c>
      <c r="AC2541" s="253">
        <f t="shared" si="654"/>
        <v>676.3078715485849</v>
      </c>
      <c r="AD2541" s="253">
        <f t="shared" si="639"/>
        <v>1.4161919300918193E-5</v>
      </c>
      <c r="AE2541" s="253">
        <f t="shared" si="640"/>
        <v>0.99909574480017771</v>
      </c>
      <c r="AF2541" s="253">
        <f>IF(OR(AE2541&lt;$T$757,AE2541&gt;$T$758),AD2541,"")</f>
        <v>1.4161919300918193E-5</v>
      </c>
      <c r="AG2541" s="253" t="str">
        <f t="shared" si="641"/>
        <v/>
      </c>
      <c r="AH2541" s="253" t="str">
        <f t="shared" si="642"/>
        <v/>
      </c>
      <c r="AI2541" s="253">
        <f t="shared" si="643"/>
        <v>1.0432375285392172E-8</v>
      </c>
      <c r="AJ2541" s="253" t="str">
        <f t="shared" si="644"/>
        <v/>
      </c>
      <c r="AK2541" s="253" t="str">
        <f t="shared" si="645"/>
        <v/>
      </c>
      <c r="AO2541" s="253">
        <v>1780</v>
      </c>
      <c r="AP2541" s="253">
        <f t="shared" si="646"/>
        <v>3987.1746205979189</v>
      </c>
      <c r="AQ2541" s="253">
        <f t="shared" si="647"/>
        <v>2.4021565170402592E-6</v>
      </c>
      <c r="AR2541" s="253">
        <f t="shared" si="648"/>
        <v>0.99909574480017771</v>
      </c>
      <c r="AS2541" s="253">
        <f>IF(OR(AR2541&lt;$T$757,AR2541&gt;$T$758),AQ2541,"")</f>
        <v>2.4021565170402592E-6</v>
      </c>
      <c r="AT2541" s="253" t="str">
        <f t="shared" si="649"/>
        <v/>
      </c>
      <c r="AU2541" s="253" t="str">
        <f t="shared" si="650"/>
        <v/>
      </c>
      <c r="AV2541" s="253">
        <f t="shared" si="651"/>
        <v>0</v>
      </c>
      <c r="AW2541" s="253">
        <f t="shared" si="652"/>
        <v>2.4021565170402592E-6</v>
      </c>
      <c r="AX2541" s="253" t="str">
        <f t="shared" si="653"/>
        <v/>
      </c>
      <c r="AZ2541" s="259"/>
      <c r="BA2541" s="259">
        <f>BA2540+$BD$753</f>
        <v>11.423999999999786</v>
      </c>
      <c r="BB2541" s="274">
        <f t="shared" si="636"/>
        <v>0.12116391892066332</v>
      </c>
      <c r="BC2541" s="259">
        <f t="shared" si="637"/>
        <v>2.4800671772177985E-4</v>
      </c>
      <c r="BD2541" s="259" t="str">
        <f t="shared" si="634"/>
        <v/>
      </c>
      <c r="BE2541" s="254" t="str">
        <f t="shared" si="635"/>
        <v/>
      </c>
    </row>
    <row r="2542" spans="1:57" ht="20.100000000000001" customHeight="1" x14ac:dyDescent="0.25">
      <c r="A2542" s="247">
        <v>1781</v>
      </c>
      <c r="B2542" s="247">
        <f>$B$755+(A2542*$B$758)</f>
        <v>7509.367315392481</v>
      </c>
      <c r="C2542" s="247">
        <f>_xlfn.NORM.DIST($B2542,$B$752,$B$753,0)</f>
        <v>1.2612354559318291E-6</v>
      </c>
      <c r="D2542" s="247">
        <f>_xlfn.NORM.DIST($B2542,$B$752,$B$753,1)</f>
        <v>0.99910794771616018</v>
      </c>
      <c r="E2542" s="247">
        <f>IF(OR(D2542&lt;$F$757,D2542&gt;$F$758),C2542,"")</f>
        <v>1.2612354559318291E-6</v>
      </c>
      <c r="F2542" s="247" t="str">
        <f>IF(AND(D2542&gt;$F$757,D2542&lt;$F$758),C2542,"")</f>
        <v/>
      </c>
      <c r="G2542" s="247" t="str">
        <f>IF(C2542=MAX($C$761:$C$2761),C2542,"")</f>
        <v/>
      </c>
      <c r="H2542" s="247">
        <f>_xlfn.NORM.DIST(B2542,$F$753,$F$754,0)</f>
        <v>0</v>
      </c>
      <c r="I2542" s="247">
        <f>IF(H2542=MAX($H$761:$H$2761),C2542,"")</f>
        <v>1.2612354559318291E-6</v>
      </c>
      <c r="J2542" s="247" t="str">
        <f>IF(I2542=MIN($I$761:$I$2761),I2542,"")</f>
        <v/>
      </c>
      <c r="K2542" s="247"/>
      <c r="L2542" s="247"/>
      <c r="M2542" s="247"/>
      <c r="N2542" s="247"/>
      <c r="O2542" s="247">
        <v>1781</v>
      </c>
      <c r="P2542" s="247">
        <f>$P$755+(O2542*$P$758)</f>
        <v>437.61231287630767</v>
      </c>
      <c r="Q2542" s="247">
        <f>_xlfn.NORM.DIST(P2542,P$752,P$753,0)</f>
        <v>2.1642627574936721E-5</v>
      </c>
      <c r="R2542" s="247">
        <f>_xlfn.NORM.DIST(P2542,P$752,P$753,1)</f>
        <v>0.99910794771616018</v>
      </c>
      <c r="S2542" s="253">
        <f>IF(OR(R2542&lt;$T$757,R2542&gt;$T$758),Q2542,"")</f>
        <v>2.1642627574936721E-5</v>
      </c>
      <c r="T2542" s="253" t="str">
        <f>IF(AND(R2542&gt;$T$757,R2542&lt;$T$758),Q2542,"")</f>
        <v/>
      </c>
      <c r="U2542" s="253" t="str">
        <f>IF(Q2542=MAX($Q$761:$Q$2761),Q2542,"")</f>
        <v/>
      </c>
      <c r="V2542" s="253">
        <f>_xlfn.NORM.DIST(P2542,$T$753,$T$754,0)</f>
        <v>2.1805154750938271E-106</v>
      </c>
      <c r="W2542" s="253" t="str">
        <f>IF(V2542=MAX($V$761:$V$2761),Q2542,"")</f>
        <v/>
      </c>
      <c r="X2542" s="253" t="str">
        <f t="shared" si="638"/>
        <v/>
      </c>
      <c r="AB2542" s="253">
        <v>1781</v>
      </c>
      <c r="AC2542" s="253">
        <f t="shared" si="654"/>
        <v>677.17493292236509</v>
      </c>
      <c r="AD2542" s="253">
        <f t="shared" si="639"/>
        <v>1.3986164946944996E-5</v>
      </c>
      <c r="AE2542" s="253">
        <f t="shared" si="640"/>
        <v>0.99910794771616018</v>
      </c>
      <c r="AF2542" s="253">
        <f>IF(OR(AE2542&lt;$T$757,AE2542&gt;$T$758),AD2542,"")</f>
        <v>1.3986164946944996E-5</v>
      </c>
      <c r="AG2542" s="253" t="str">
        <f t="shared" si="641"/>
        <v/>
      </c>
      <c r="AH2542" s="253" t="str">
        <f t="shared" si="642"/>
        <v/>
      </c>
      <c r="AI2542" s="253">
        <f t="shared" si="643"/>
        <v>1.0229179415829232E-8</v>
      </c>
      <c r="AJ2542" s="253" t="str">
        <f t="shared" si="644"/>
        <v/>
      </c>
      <c r="AK2542" s="253" t="str">
        <f t="shared" si="645"/>
        <v/>
      </c>
      <c r="AO2542" s="253">
        <v>1781</v>
      </c>
      <c r="AP2542" s="253">
        <f t="shared" si="646"/>
        <v>3992.2863829320186</v>
      </c>
      <c r="AQ2542" s="253">
        <f t="shared" si="647"/>
        <v>2.3723449175088655E-6</v>
      </c>
      <c r="AR2542" s="253">
        <f t="shared" si="648"/>
        <v>0.99910794771616018</v>
      </c>
      <c r="AS2542" s="253">
        <f>IF(OR(AR2542&lt;$T$757,AR2542&gt;$T$758),AQ2542,"")</f>
        <v>2.3723449175088655E-6</v>
      </c>
      <c r="AT2542" s="253" t="str">
        <f t="shared" si="649"/>
        <v/>
      </c>
      <c r="AU2542" s="253" t="str">
        <f t="shared" si="650"/>
        <v/>
      </c>
      <c r="AV2542" s="253">
        <f t="shared" si="651"/>
        <v>0</v>
      </c>
      <c r="AW2542" s="253">
        <f t="shared" si="652"/>
        <v>2.3723449175088655E-6</v>
      </c>
      <c r="AX2542" s="253" t="str">
        <f t="shared" si="653"/>
        <v/>
      </c>
      <c r="AZ2542" s="259"/>
      <c r="BA2542" s="259">
        <f>BA2541+$BD$753</f>
        <v>11.430399999999786</v>
      </c>
      <c r="BB2542" s="274">
        <f t="shared" si="636"/>
        <v>0.12091591220294154</v>
      </c>
      <c r="BC2542" s="259">
        <f t="shared" si="637"/>
        <v>2.475606517623602E-4</v>
      </c>
      <c r="BD2542" s="259" t="str">
        <f t="shared" si="634"/>
        <v/>
      </c>
      <c r="BE2542" s="254" t="str">
        <f t="shared" si="635"/>
        <v/>
      </c>
    </row>
    <row r="2543" spans="1:57" ht="20.100000000000001" customHeight="1" x14ac:dyDescent="0.25">
      <c r="A2543" s="248">
        <v>1782</v>
      </c>
      <c r="B2543" s="247">
        <f>$B$755+(A2543*$B$758)</f>
        <v>7518.9823823776187</v>
      </c>
      <c r="C2543" s="247">
        <f>_xlfn.NORM.DIST($B2543,$B$752,$B$753,0)</f>
        <v>1.2455631552114684E-6</v>
      </c>
      <c r="D2543" s="247">
        <f>_xlfn.NORM.DIST($B2543,$B$752,$B$753,1)</f>
        <v>0.99911999909349203</v>
      </c>
      <c r="E2543" s="247">
        <f>IF(OR(D2543&lt;$F$757,D2543&gt;$F$758),C2543,"")</f>
        <v>1.2455631552114684E-6</v>
      </c>
      <c r="F2543" s="247" t="str">
        <f>IF(AND(D2543&gt;$F$757,D2543&lt;$F$758),C2543,"")</f>
        <v/>
      </c>
      <c r="G2543" s="247" t="str">
        <f>IF(C2543=MAX($C$761:$C$2761),C2543,"")</f>
        <v/>
      </c>
      <c r="H2543" s="247">
        <f>_xlfn.NORM.DIST(B2543,$F$753,$F$754,0)</f>
        <v>0</v>
      </c>
      <c r="I2543" s="247">
        <f>IF(H2543=MAX($H$761:$H$2761),C2543,"")</f>
        <v>1.2455631552114684E-6</v>
      </c>
      <c r="J2543" s="247" t="str">
        <f>IF(I2543=MIN($I$761:$I$2761),I2543,"")</f>
        <v/>
      </c>
      <c r="K2543" s="247"/>
      <c r="L2543" s="247"/>
      <c r="M2543" s="247"/>
      <c r="N2543" s="247"/>
      <c r="O2543" s="248">
        <v>1782</v>
      </c>
      <c r="P2543" s="247">
        <f>$P$755+(O2543*$P$758)</f>
        <v>438.17263594016981</v>
      </c>
      <c r="Q2543" s="247">
        <f>_xlfn.NORM.DIST(P2543,P$752,P$753,0)</f>
        <v>2.1373693042421039E-5</v>
      </c>
      <c r="R2543" s="247">
        <f>_xlfn.NORM.DIST(P2543,P$752,P$753,1)</f>
        <v>0.99911999909349203</v>
      </c>
      <c r="S2543" s="253">
        <f>IF(OR(R2543&lt;$T$757,R2543&gt;$T$758),Q2543,"")</f>
        <v>2.1373693042421039E-5</v>
      </c>
      <c r="T2543" s="253" t="str">
        <f>IF(AND(R2543&gt;$T$757,R2543&lt;$T$758),Q2543,"")</f>
        <v/>
      </c>
      <c r="U2543" s="253" t="str">
        <f>IF(Q2543=MAX($Q$761:$Q$2761),Q2543,"")</f>
        <v/>
      </c>
      <c r="V2543" s="253">
        <f>_xlfn.NORM.DIST(P2543,$T$753,$T$754,0)</f>
        <v>1.998481353281276E-106</v>
      </c>
      <c r="W2543" s="253" t="str">
        <f>IF(V2543=MAX($V$761:$V$2761),Q2543,"")</f>
        <v/>
      </c>
      <c r="X2543" s="253" t="str">
        <f t="shared" si="638"/>
        <v/>
      </c>
      <c r="AB2543" s="259">
        <v>1782</v>
      </c>
      <c r="AC2543" s="253">
        <f t="shared" si="654"/>
        <v>678.04199429614528</v>
      </c>
      <c r="AD2543" s="253">
        <f t="shared" si="639"/>
        <v>1.3812370766055013E-5</v>
      </c>
      <c r="AE2543" s="253">
        <f t="shared" si="640"/>
        <v>0.99911999909349203</v>
      </c>
      <c r="AF2543" s="253">
        <f>IF(OR(AE2543&lt;$T$757,AE2543&gt;$T$758),AD2543,"")</f>
        <v>1.3812370766055013E-5</v>
      </c>
      <c r="AG2543" s="253" t="str">
        <f t="shared" si="641"/>
        <v/>
      </c>
      <c r="AH2543" s="253" t="str">
        <f t="shared" si="642"/>
        <v/>
      </c>
      <c r="AI2543" s="253">
        <f t="shared" si="643"/>
        <v>1.0029780802014129E-8</v>
      </c>
      <c r="AJ2543" s="253" t="str">
        <f t="shared" si="644"/>
        <v/>
      </c>
      <c r="AK2543" s="253" t="str">
        <f t="shared" si="645"/>
        <v/>
      </c>
      <c r="AO2543" s="259">
        <v>1782</v>
      </c>
      <c r="AP2543" s="253">
        <f t="shared" si="646"/>
        <v>3997.3981452661183</v>
      </c>
      <c r="AQ2543" s="253">
        <f t="shared" si="647"/>
        <v>2.3428658041642826E-6</v>
      </c>
      <c r="AR2543" s="253">
        <f t="shared" si="648"/>
        <v>0.99911999909349203</v>
      </c>
      <c r="AS2543" s="253">
        <f>IF(OR(AR2543&lt;$T$757,AR2543&gt;$T$758),AQ2543,"")</f>
        <v>2.3428658041642826E-6</v>
      </c>
      <c r="AT2543" s="253" t="str">
        <f t="shared" si="649"/>
        <v/>
      </c>
      <c r="AU2543" s="253" t="str">
        <f t="shared" si="650"/>
        <v/>
      </c>
      <c r="AV2543" s="253">
        <f t="shared" si="651"/>
        <v>0</v>
      </c>
      <c r="AW2543" s="253">
        <f t="shared" si="652"/>
        <v>2.3428658041642826E-6</v>
      </c>
      <c r="AX2543" s="253" t="str">
        <f t="shared" si="653"/>
        <v/>
      </c>
      <c r="AZ2543" s="259"/>
      <c r="BA2543" s="259">
        <f>BA2542+$BD$753</f>
        <v>11.436799999999785</v>
      </c>
      <c r="BB2543" s="274">
        <f t="shared" si="636"/>
        <v>0.12066835155117918</v>
      </c>
      <c r="BC2543" s="259">
        <f t="shared" si="637"/>
        <v>2.4711519453096686E-4</v>
      </c>
      <c r="BD2543" s="259" t="str">
        <f t="shared" si="634"/>
        <v/>
      </c>
      <c r="BE2543" s="254" t="str">
        <f t="shared" si="635"/>
        <v/>
      </c>
    </row>
    <row r="2544" spans="1:57" ht="20.100000000000001" customHeight="1" x14ac:dyDescent="0.25">
      <c r="A2544" s="247">
        <v>1783</v>
      </c>
      <c r="B2544" s="247">
        <f>$B$755+(A2544*$B$758)</f>
        <v>7528.5974493627564</v>
      </c>
      <c r="C2544" s="247">
        <f>_xlfn.NORM.DIST($B2544,$B$752,$B$753,0)</f>
        <v>1.230065919635553E-6</v>
      </c>
      <c r="D2544" s="247">
        <f>_xlfn.NORM.DIST($B2544,$B$752,$B$753,1)</f>
        <v>0.9991319006235897</v>
      </c>
      <c r="E2544" s="247">
        <f>IF(OR(D2544&lt;$F$757,D2544&gt;$F$758),C2544,"")</f>
        <v>1.230065919635553E-6</v>
      </c>
      <c r="F2544" s="247" t="str">
        <f>IF(AND(D2544&gt;$F$757,D2544&lt;$F$758),C2544,"")</f>
        <v/>
      </c>
      <c r="G2544" s="247" t="str">
        <f>IF(C2544=MAX($C$761:$C$2761),C2544,"")</f>
        <v/>
      </c>
      <c r="H2544" s="247">
        <f>_xlfn.NORM.DIST(B2544,$F$753,$F$754,0)</f>
        <v>0</v>
      </c>
      <c r="I2544" s="247">
        <f>IF(H2544=MAX($H$761:$H$2761),C2544,"")</f>
        <v>1.230065919635553E-6</v>
      </c>
      <c r="J2544" s="247" t="str">
        <f>IF(I2544=MIN($I$761:$I$2761),I2544,"")</f>
        <v/>
      </c>
      <c r="K2544" s="247"/>
      <c r="L2544" s="247"/>
      <c r="M2544" s="247"/>
      <c r="N2544" s="247"/>
      <c r="O2544" s="247">
        <v>1783</v>
      </c>
      <c r="P2544" s="247">
        <f>$P$755+(O2544*$P$758)</f>
        <v>438.73295900403195</v>
      </c>
      <c r="Q2544" s="247">
        <f>_xlfn.NORM.DIST(P2544,P$752,P$753,0)</f>
        <v>2.1107762603791903E-5</v>
      </c>
      <c r="R2544" s="247">
        <f>_xlfn.NORM.DIST(P2544,P$752,P$753,1)</f>
        <v>0.9991319006235897</v>
      </c>
      <c r="S2544" s="253">
        <f>IF(OR(R2544&lt;$T$757,R2544&gt;$T$758),Q2544,"")</f>
        <v>2.1107762603791903E-5</v>
      </c>
      <c r="T2544" s="253" t="str">
        <f>IF(AND(R2544&gt;$T$757,R2544&lt;$T$758),Q2544,"")</f>
        <v/>
      </c>
      <c r="U2544" s="253" t="str">
        <f>IF(Q2544=MAX($Q$761:$Q$2761),Q2544,"")</f>
        <v/>
      </c>
      <c r="V2544" s="253">
        <f>_xlfn.NORM.DIST(P2544,$T$753,$T$754,0)</f>
        <v>1.8316145254181645E-106</v>
      </c>
      <c r="W2544" s="253" t="str">
        <f>IF(V2544=MAX($V$761:$V$2761),Q2544,"")</f>
        <v/>
      </c>
      <c r="X2544" s="253" t="str">
        <f t="shared" si="638"/>
        <v/>
      </c>
      <c r="AB2544" s="253">
        <v>1783</v>
      </c>
      <c r="AC2544" s="253">
        <f t="shared" si="654"/>
        <v>678.90905566992569</v>
      </c>
      <c r="AD2544" s="253">
        <f t="shared" si="639"/>
        <v>1.3640517927659895E-5</v>
      </c>
      <c r="AE2544" s="253">
        <f t="shared" si="640"/>
        <v>0.9991319006235897</v>
      </c>
      <c r="AF2544" s="253">
        <f>IF(OR(AE2544&lt;$T$757,AE2544&gt;$T$758),AD2544,"")</f>
        <v>1.3640517927659895E-5</v>
      </c>
      <c r="AG2544" s="253" t="str">
        <f t="shared" si="641"/>
        <v/>
      </c>
      <c r="AH2544" s="253" t="str">
        <f t="shared" si="642"/>
        <v/>
      </c>
      <c r="AI2544" s="253">
        <f t="shared" si="643"/>
        <v>9.8341117421025946E-9</v>
      </c>
      <c r="AJ2544" s="253" t="str">
        <f t="shared" si="644"/>
        <v/>
      </c>
      <c r="AK2544" s="253" t="str">
        <f t="shared" si="645"/>
        <v/>
      </c>
      <c r="AO2544" s="253">
        <v>1783</v>
      </c>
      <c r="AP2544" s="253">
        <f t="shared" si="646"/>
        <v>4002.509907600218</v>
      </c>
      <c r="AQ2544" s="253">
        <f t="shared" si="647"/>
        <v>2.3137159829464896E-6</v>
      </c>
      <c r="AR2544" s="253">
        <f t="shared" si="648"/>
        <v>0.9991319006235897</v>
      </c>
      <c r="AS2544" s="253">
        <f>IF(OR(AR2544&lt;$T$757,AR2544&gt;$T$758),AQ2544,"")</f>
        <v>2.3137159829464896E-6</v>
      </c>
      <c r="AT2544" s="253" t="str">
        <f t="shared" si="649"/>
        <v/>
      </c>
      <c r="AU2544" s="253" t="str">
        <f t="shared" si="650"/>
        <v/>
      </c>
      <c r="AV2544" s="253">
        <f t="shared" si="651"/>
        <v>0</v>
      </c>
      <c r="AW2544" s="253">
        <f t="shared" si="652"/>
        <v>2.3137159829464896E-6</v>
      </c>
      <c r="AX2544" s="253" t="str">
        <f t="shared" si="653"/>
        <v/>
      </c>
      <c r="AZ2544" s="259"/>
      <c r="BA2544" s="259">
        <f>BA2543+$BD$753</f>
        <v>11.443199999999784</v>
      </c>
      <c r="BB2544" s="274">
        <f t="shared" si="636"/>
        <v>0.12042123635664821</v>
      </c>
      <c r="BC2544" s="259">
        <f t="shared" si="637"/>
        <v>2.4667034584566205E-4</v>
      </c>
      <c r="BD2544" s="259" t="str">
        <f t="shared" si="634"/>
        <v/>
      </c>
      <c r="BE2544" s="254" t="str">
        <f t="shared" si="635"/>
        <v/>
      </c>
    </row>
    <row r="2545" spans="1:57" ht="20.100000000000001" customHeight="1" x14ac:dyDescent="0.25">
      <c r="A2545" s="247">
        <v>1784</v>
      </c>
      <c r="B2545" s="247">
        <f>$B$755+(A2545*$B$758)</f>
        <v>7538.2125163478941</v>
      </c>
      <c r="C2545" s="247">
        <f>_xlfn.NORM.DIST($B2545,$B$752,$B$753,0)</f>
        <v>1.2147420638747015E-6</v>
      </c>
      <c r="D2545" s="247">
        <f>_xlfn.NORM.DIST($B2545,$B$752,$B$753,1)</f>
        <v>0.99914365398160376</v>
      </c>
      <c r="E2545" s="247">
        <f>IF(OR(D2545&lt;$F$757,D2545&gt;$F$758),C2545,"")</f>
        <v>1.2147420638747015E-6</v>
      </c>
      <c r="F2545" s="247" t="str">
        <f>IF(AND(D2545&gt;$F$757,D2545&lt;$F$758),C2545,"")</f>
        <v/>
      </c>
      <c r="G2545" s="247" t="str">
        <f>IF(C2545=MAX($C$761:$C$2761),C2545,"")</f>
        <v/>
      </c>
      <c r="H2545" s="247">
        <f>_xlfn.NORM.DIST(B2545,$F$753,$F$754,0)</f>
        <v>0</v>
      </c>
      <c r="I2545" s="247">
        <f>IF(H2545=MAX($H$761:$H$2761),C2545,"")</f>
        <v>1.2147420638747015E-6</v>
      </c>
      <c r="J2545" s="247" t="str">
        <f>IF(I2545=MIN($I$761:$I$2761),I2545,"")</f>
        <v/>
      </c>
      <c r="K2545" s="247"/>
      <c r="L2545" s="247"/>
      <c r="M2545" s="247"/>
      <c r="N2545" s="247"/>
      <c r="O2545" s="247">
        <v>1784</v>
      </c>
      <c r="P2545" s="247">
        <f>$P$755+(O2545*$P$758)</f>
        <v>439.29328206789398</v>
      </c>
      <c r="Q2545" s="247">
        <f>_xlfn.NORM.DIST(P2545,P$752,P$753,0)</f>
        <v>2.084480733902803E-5</v>
      </c>
      <c r="R2545" s="247">
        <f>_xlfn.NORM.DIST(P2545,P$752,P$753,1)</f>
        <v>0.99914365398160376</v>
      </c>
      <c r="S2545" s="253">
        <f>IF(OR(R2545&lt;$T$757,R2545&gt;$T$758),Q2545,"")</f>
        <v>2.084480733902803E-5</v>
      </c>
      <c r="T2545" s="253" t="str">
        <f>IF(AND(R2545&gt;$T$757,R2545&lt;$T$758),Q2545,"")</f>
        <v/>
      </c>
      <c r="U2545" s="253" t="str">
        <f>IF(Q2545=MAX($Q$761:$Q$2761),Q2545,"")</f>
        <v/>
      </c>
      <c r="V2545" s="253">
        <f>_xlfn.NORM.DIST(P2545,$T$753,$T$754,0)</f>
        <v>1.6786536875390579E-106</v>
      </c>
      <c r="W2545" s="253" t="str">
        <f>IF(V2545=MAX($V$761:$V$2761),Q2545,"")</f>
        <v/>
      </c>
      <c r="X2545" s="253" t="str">
        <f t="shared" si="638"/>
        <v/>
      </c>
      <c r="AB2545" s="253">
        <v>1784</v>
      </c>
      <c r="AC2545" s="253">
        <f t="shared" si="654"/>
        <v>679.77611704370588</v>
      </c>
      <c r="AD2545" s="253">
        <f t="shared" si="639"/>
        <v>1.3470587742707925E-5</v>
      </c>
      <c r="AE2545" s="253">
        <f t="shared" si="640"/>
        <v>0.99914365398160376</v>
      </c>
      <c r="AF2545" s="253">
        <f>IF(OR(AE2545&lt;$T$757,AE2545&gt;$T$758),AD2545,"")</f>
        <v>1.3470587742707925E-5</v>
      </c>
      <c r="AG2545" s="253" t="str">
        <f t="shared" si="641"/>
        <v/>
      </c>
      <c r="AH2545" s="253" t="str">
        <f t="shared" si="642"/>
        <v/>
      </c>
      <c r="AI2545" s="253">
        <f t="shared" si="643"/>
        <v>9.6421056772306395E-9</v>
      </c>
      <c r="AJ2545" s="253" t="str">
        <f t="shared" si="644"/>
        <v/>
      </c>
      <c r="AK2545" s="253" t="str">
        <f t="shared" si="645"/>
        <v/>
      </c>
      <c r="AO2545" s="253">
        <v>1784</v>
      </c>
      <c r="AP2545" s="253">
        <f t="shared" si="646"/>
        <v>4007.6216699343195</v>
      </c>
      <c r="AQ2545" s="253">
        <f t="shared" si="647"/>
        <v>2.2848922838029779E-6</v>
      </c>
      <c r="AR2545" s="253">
        <f t="shared" si="648"/>
        <v>0.99914365398160376</v>
      </c>
      <c r="AS2545" s="253">
        <f>IF(OR(AR2545&lt;$T$757,AR2545&gt;$T$758),AQ2545,"")</f>
        <v>2.2848922838029779E-6</v>
      </c>
      <c r="AT2545" s="253" t="str">
        <f t="shared" si="649"/>
        <v/>
      </c>
      <c r="AU2545" s="253" t="str">
        <f t="shared" si="650"/>
        <v/>
      </c>
      <c r="AV2545" s="253">
        <f t="shared" si="651"/>
        <v>0</v>
      </c>
      <c r="AW2545" s="253">
        <f t="shared" si="652"/>
        <v>2.2848922838029779E-6</v>
      </c>
      <c r="AX2545" s="253" t="str">
        <f t="shared" si="653"/>
        <v/>
      </c>
      <c r="AZ2545" s="259"/>
      <c r="BA2545" s="259">
        <f>BA2544+$BD$753</f>
        <v>11.449599999999784</v>
      </c>
      <c r="BB2545" s="274">
        <f t="shared" si="636"/>
        <v>0.12017456601080255</v>
      </c>
      <c r="BC2545" s="259">
        <f t="shared" si="637"/>
        <v>2.4622610552198221E-4</v>
      </c>
      <c r="BD2545" s="259" t="str">
        <f t="shared" si="634"/>
        <v/>
      </c>
      <c r="BE2545" s="254" t="str">
        <f t="shared" si="635"/>
        <v/>
      </c>
    </row>
    <row r="2546" spans="1:57" ht="20.100000000000001" customHeight="1" x14ac:dyDescent="0.25">
      <c r="A2546" s="247">
        <v>1785</v>
      </c>
      <c r="B2546" s="247">
        <f>$B$755+(A2546*$B$758)</f>
        <v>7547.8275833330317</v>
      </c>
      <c r="C2546" s="247">
        <f>_xlfn.NORM.DIST($B2546,$B$752,$B$753,0)</f>
        <v>1.1995899153113054E-6</v>
      </c>
      <c r="D2546" s="247">
        <f>_xlfn.NORM.DIST($B2546,$B$752,$B$753,1)</f>
        <v>0.99915526082654138</v>
      </c>
      <c r="E2546" s="247">
        <f>IF(OR(D2546&lt;$F$757,D2546&gt;$F$758),C2546,"")</f>
        <v>1.1995899153113054E-6</v>
      </c>
      <c r="F2546" s="247" t="str">
        <f>IF(AND(D2546&gt;$F$757,D2546&lt;$F$758),C2546,"")</f>
        <v/>
      </c>
      <c r="G2546" s="247" t="str">
        <f>IF(C2546=MAX($C$761:$C$2761),C2546,"")</f>
        <v/>
      </c>
      <c r="H2546" s="247">
        <f>_xlfn.NORM.DIST(B2546,$F$753,$F$754,0)</f>
        <v>0</v>
      </c>
      <c r="I2546" s="247">
        <f>IF(H2546=MAX($H$761:$H$2761),C2546,"")</f>
        <v>1.1995899153113054E-6</v>
      </c>
      <c r="J2546" s="247" t="str">
        <f>IF(I2546=MIN($I$761:$I$2761),I2546,"")</f>
        <v/>
      </c>
      <c r="K2546" s="247"/>
      <c r="L2546" s="247"/>
      <c r="M2546" s="247"/>
      <c r="N2546" s="247"/>
      <c r="O2546" s="247">
        <v>1785</v>
      </c>
      <c r="P2546" s="247">
        <f>$P$755+(O2546*$P$758)</f>
        <v>439.85360513175613</v>
      </c>
      <c r="Q2546" s="247">
        <f>_xlfn.NORM.DIST(P2546,P$752,P$753,0)</f>
        <v>2.0584798546240476E-5</v>
      </c>
      <c r="R2546" s="247">
        <f>_xlfn.NORM.DIST(P2546,P$752,P$753,1)</f>
        <v>0.99915526082654138</v>
      </c>
      <c r="S2546" s="253">
        <f>IF(OR(R2546&lt;$T$757,R2546&gt;$T$758),Q2546,"")</f>
        <v>2.0584798546240476E-5</v>
      </c>
      <c r="T2546" s="253" t="str">
        <f>IF(AND(R2546&gt;$T$757,R2546&lt;$T$758),Q2546,"")</f>
        <v/>
      </c>
      <c r="U2546" s="253" t="str">
        <f>IF(Q2546=MAX($Q$761:$Q$2761),Q2546,"")</f>
        <v/>
      </c>
      <c r="V2546" s="253">
        <f>_xlfn.NORM.DIST(P2546,$T$753,$T$754,0)</f>
        <v>1.5384422201799216E-106</v>
      </c>
      <c r="W2546" s="253" t="str">
        <f>IF(V2546=MAX($V$761:$V$2761),Q2546,"")</f>
        <v/>
      </c>
      <c r="X2546" s="253" t="str">
        <f t="shared" si="638"/>
        <v/>
      </c>
      <c r="AB2546" s="253">
        <v>1785</v>
      </c>
      <c r="AC2546" s="253">
        <f t="shared" si="654"/>
        <v>680.64317841748607</v>
      </c>
      <c r="AD2546" s="253">
        <f t="shared" si="639"/>
        <v>1.3302561663111491E-5</v>
      </c>
      <c r="AE2546" s="253">
        <f t="shared" si="640"/>
        <v>0.99915526082654138</v>
      </c>
      <c r="AF2546" s="253">
        <f>IF(OR(AE2546&lt;$T$757,AE2546&gt;$T$758),AD2546,"")</f>
        <v>1.3302561663111491E-5</v>
      </c>
      <c r="AG2546" s="253" t="str">
        <f t="shared" si="641"/>
        <v/>
      </c>
      <c r="AH2546" s="253" t="str">
        <f t="shared" si="642"/>
        <v/>
      </c>
      <c r="AI2546" s="253">
        <f t="shared" si="643"/>
        <v>9.4536971734343461E-9</v>
      </c>
      <c r="AJ2546" s="253" t="str">
        <f t="shared" si="644"/>
        <v/>
      </c>
      <c r="AK2546" s="253" t="str">
        <f t="shared" si="645"/>
        <v/>
      </c>
      <c r="AO2546" s="253">
        <v>1785</v>
      </c>
      <c r="AP2546" s="253">
        <f t="shared" si="646"/>
        <v>4012.7334322684192</v>
      </c>
      <c r="AQ2546" s="253">
        <f t="shared" si="647"/>
        <v>2.2563915605917427E-6</v>
      </c>
      <c r="AR2546" s="253">
        <f t="shared" si="648"/>
        <v>0.99915526082654138</v>
      </c>
      <c r="AS2546" s="253">
        <f>IF(OR(AR2546&lt;$T$757,AR2546&gt;$T$758),AQ2546,"")</f>
        <v>2.2563915605917427E-6</v>
      </c>
      <c r="AT2546" s="253" t="str">
        <f t="shared" si="649"/>
        <v/>
      </c>
      <c r="AU2546" s="253" t="str">
        <f t="shared" si="650"/>
        <v/>
      </c>
      <c r="AV2546" s="253">
        <f t="shared" si="651"/>
        <v>0</v>
      </c>
      <c r="AW2546" s="253">
        <f t="shared" si="652"/>
        <v>2.2563915605917427E-6</v>
      </c>
      <c r="AX2546" s="253" t="str">
        <f t="shared" si="653"/>
        <v/>
      </c>
      <c r="AZ2546" s="259"/>
      <c r="BA2546" s="259">
        <f>BA2545+$BD$753</f>
        <v>11.455999999999783</v>
      </c>
      <c r="BB2546" s="274">
        <f t="shared" si="636"/>
        <v>0.11992833990528057</v>
      </c>
      <c r="BC2546" s="259">
        <f t="shared" si="637"/>
        <v>2.4578247337249393E-4</v>
      </c>
      <c r="BD2546" s="259" t="str">
        <f t="shared" si="634"/>
        <v/>
      </c>
      <c r="BE2546" s="254" t="str">
        <f t="shared" si="635"/>
        <v/>
      </c>
    </row>
    <row r="2547" spans="1:57" ht="20.100000000000001" customHeight="1" x14ac:dyDescent="0.25">
      <c r="A2547" s="247">
        <v>1786</v>
      </c>
      <c r="B2547" s="247">
        <f>$B$755+(A2547*$B$758)</f>
        <v>7557.4426503181694</v>
      </c>
      <c r="C2547" s="247">
        <f>_xlfn.NORM.DIST($B2547,$B$752,$B$753,0)</f>
        <v>1.1846078139875542E-6</v>
      </c>
      <c r="D2547" s="247">
        <f>_xlfn.NORM.DIST($B2547,$B$752,$B$753,1)</f>
        <v>0.99916672280138841</v>
      </c>
      <c r="E2547" s="247">
        <f>IF(OR(D2547&lt;$F$757,D2547&gt;$F$758),C2547,"")</f>
        <v>1.1846078139875542E-6</v>
      </c>
      <c r="F2547" s="247" t="str">
        <f>IF(AND(D2547&gt;$F$757,D2547&lt;$F$758),C2547,"")</f>
        <v/>
      </c>
      <c r="G2547" s="247" t="str">
        <f>IF(C2547=MAX($C$761:$C$2761),C2547,"")</f>
        <v/>
      </c>
      <c r="H2547" s="247">
        <f>_xlfn.NORM.DIST(B2547,$F$753,$F$754,0)</f>
        <v>0</v>
      </c>
      <c r="I2547" s="247">
        <f>IF(H2547=MAX($H$761:$H$2761),C2547,"")</f>
        <v>1.1846078139875542E-6</v>
      </c>
      <c r="J2547" s="247" t="str">
        <f>IF(I2547=MIN($I$761:$I$2761),I2547,"")</f>
        <v/>
      </c>
      <c r="K2547" s="247"/>
      <c r="L2547" s="247"/>
      <c r="M2547" s="247"/>
      <c r="N2547" s="247"/>
      <c r="O2547" s="247">
        <v>1786</v>
      </c>
      <c r="P2547" s="247">
        <f>$P$755+(O2547*$P$758)</f>
        <v>440.41392819561827</v>
      </c>
      <c r="Q2547" s="247">
        <f>_xlfn.NORM.DIST(P2547,P$752,P$753,0)</f>
        <v>2.0327707740780705E-5</v>
      </c>
      <c r="R2547" s="247">
        <f>_xlfn.NORM.DIST(P2547,P$752,P$753,1)</f>
        <v>0.99916672280138841</v>
      </c>
      <c r="S2547" s="253">
        <f>IF(OR(R2547&lt;$T$757,R2547&gt;$T$758),Q2547,"")</f>
        <v>2.0327707740780705E-5</v>
      </c>
      <c r="T2547" s="253" t="str">
        <f>IF(AND(R2547&gt;$T$757,R2547&lt;$T$758),Q2547,"")</f>
        <v/>
      </c>
      <c r="U2547" s="253" t="str">
        <f>IF(Q2547=MAX($Q$761:$Q$2761),Q2547,"")</f>
        <v/>
      </c>
      <c r="V2547" s="253">
        <f>_xlfn.NORM.DIST(P2547,$T$753,$T$754,0)</f>
        <v>1.4099195169512673E-106</v>
      </c>
      <c r="W2547" s="253" t="str">
        <f>IF(V2547=MAX($V$761:$V$2761),Q2547,"")</f>
        <v/>
      </c>
      <c r="X2547" s="253" t="str">
        <f t="shared" si="638"/>
        <v/>
      </c>
      <c r="AB2547" s="253">
        <v>1786</v>
      </c>
      <c r="AC2547" s="253">
        <f t="shared" si="654"/>
        <v>681.51023979126626</v>
      </c>
      <c r="AD2547" s="253">
        <f t="shared" si="639"/>
        <v>1.3136421281170663E-5</v>
      </c>
      <c r="AE2547" s="253">
        <f t="shared" si="640"/>
        <v>0.99916672280138841</v>
      </c>
      <c r="AF2547" s="253">
        <f>IF(OR(AE2547&lt;$T$757,AE2547&gt;$T$758),AD2547,"")</f>
        <v>1.3136421281170663E-5</v>
      </c>
      <c r="AG2547" s="253" t="str">
        <f t="shared" si="641"/>
        <v/>
      </c>
      <c r="AH2547" s="253" t="str">
        <f t="shared" si="642"/>
        <v/>
      </c>
      <c r="AI2547" s="253">
        <f t="shared" si="643"/>
        <v>9.2688219038338924E-9</v>
      </c>
      <c r="AJ2547" s="253" t="str">
        <f t="shared" si="644"/>
        <v/>
      </c>
      <c r="AK2547" s="253" t="str">
        <f t="shared" si="645"/>
        <v/>
      </c>
      <c r="AO2547" s="253">
        <v>1786</v>
      </c>
      <c r="AP2547" s="253">
        <f t="shared" si="646"/>
        <v>4017.8451946025189</v>
      </c>
      <c r="AQ2547" s="253">
        <f t="shared" si="647"/>
        <v>2.2282106909834253E-6</v>
      </c>
      <c r="AR2547" s="253">
        <f t="shared" si="648"/>
        <v>0.99916672280138841</v>
      </c>
      <c r="AS2547" s="253">
        <f>IF(OR(AR2547&lt;$T$757,AR2547&gt;$T$758),AQ2547,"")</f>
        <v>2.2282106909834253E-6</v>
      </c>
      <c r="AT2547" s="253" t="str">
        <f t="shared" si="649"/>
        <v/>
      </c>
      <c r="AU2547" s="253" t="str">
        <f t="shared" si="650"/>
        <v/>
      </c>
      <c r="AV2547" s="253">
        <f t="shared" si="651"/>
        <v>0</v>
      </c>
      <c r="AW2547" s="253">
        <f t="shared" si="652"/>
        <v>2.2282106909834253E-6</v>
      </c>
      <c r="AX2547" s="253" t="str">
        <f t="shared" si="653"/>
        <v/>
      </c>
      <c r="AZ2547" s="259"/>
      <c r="BA2547" s="259">
        <f>BA2546+$BD$753</f>
        <v>11.462399999999782</v>
      </c>
      <c r="BB2547" s="274">
        <f t="shared" si="636"/>
        <v>0.11968255743190807</v>
      </c>
      <c r="BC2547" s="259">
        <f t="shared" si="637"/>
        <v>2.4533944920758499E-4</v>
      </c>
      <c r="BD2547" s="259" t="str">
        <f t="shared" si="634"/>
        <v/>
      </c>
      <c r="BE2547" s="254" t="str">
        <f t="shared" si="635"/>
        <v/>
      </c>
    </row>
    <row r="2548" spans="1:57" ht="20.100000000000001" customHeight="1" x14ac:dyDescent="0.25">
      <c r="A2548" s="247">
        <v>1787</v>
      </c>
      <c r="B2548" s="247">
        <f>$B$755+(A2548*$B$758)</f>
        <v>7567.0577173033071</v>
      </c>
      <c r="C2548" s="247">
        <f>_xlfn.NORM.DIST($B2548,$B$752,$B$753,0)</f>
        <v>1.1697941125530905E-6</v>
      </c>
      <c r="D2548" s="247">
        <f>_xlfn.NORM.DIST($B2548,$B$752,$B$753,1)</f>
        <v>0.99917804153323064</v>
      </c>
      <c r="E2548" s="247">
        <f>IF(OR(D2548&lt;$F$757,D2548&gt;$F$758),C2548,"")</f>
        <v>1.1697941125530905E-6</v>
      </c>
      <c r="F2548" s="247" t="str">
        <f>IF(AND(D2548&gt;$F$757,D2548&lt;$F$758),C2548,"")</f>
        <v/>
      </c>
      <c r="G2548" s="247" t="str">
        <f>IF(C2548=MAX($C$761:$C$2761),C2548,"")</f>
        <v/>
      </c>
      <c r="H2548" s="247">
        <f>_xlfn.NORM.DIST(B2548,$F$753,$F$754,0)</f>
        <v>0</v>
      </c>
      <c r="I2548" s="247">
        <f>IF(H2548=MAX($H$761:$H$2761),C2548,"")</f>
        <v>1.1697941125530905E-6</v>
      </c>
      <c r="J2548" s="247" t="str">
        <f>IF(I2548=MIN($I$761:$I$2761),I2548,"")</f>
        <v/>
      </c>
      <c r="K2548" s="247"/>
      <c r="L2548" s="247"/>
      <c r="M2548" s="247"/>
      <c r="N2548" s="247"/>
      <c r="O2548" s="247">
        <v>1787</v>
      </c>
      <c r="P2548" s="247">
        <f>$P$755+(O2548*$P$758)</f>
        <v>440.9742512594803</v>
      </c>
      <c r="Q2548" s="247">
        <f>_xlfn.NORM.DIST(P2548,P$752,P$753,0)</f>
        <v>2.0073506654342401E-5</v>
      </c>
      <c r="R2548" s="247">
        <f>_xlfn.NORM.DIST(P2548,P$752,P$753,1)</f>
        <v>0.99917804153323064</v>
      </c>
      <c r="S2548" s="253">
        <f>IF(OR(R2548&lt;$T$757,R2548&gt;$T$758),Q2548,"")</f>
        <v>2.0073506654342401E-5</v>
      </c>
      <c r="T2548" s="253" t="str">
        <f>IF(AND(R2548&gt;$T$757,R2548&lt;$T$758),Q2548,"")</f>
        <v/>
      </c>
      <c r="U2548" s="253" t="str">
        <f>IF(Q2548=MAX($Q$761:$Q$2761),Q2548,"")</f>
        <v/>
      </c>
      <c r="V2548" s="253">
        <f>_xlfn.NORM.DIST(P2548,$T$753,$T$754,0)</f>
        <v>1.2921130299799393E-106</v>
      </c>
      <c r="W2548" s="253" t="str">
        <f>IF(V2548=MAX($V$761:$V$2761),Q2548,"")</f>
        <v/>
      </c>
      <c r="X2548" s="253" t="str">
        <f t="shared" si="638"/>
        <v/>
      </c>
      <c r="AB2548" s="253">
        <v>1787</v>
      </c>
      <c r="AC2548" s="253">
        <f t="shared" si="654"/>
        <v>682.37730116504645</v>
      </c>
      <c r="AD2548" s="253">
        <f t="shared" si="639"/>
        <v>1.2972148328992903E-5</v>
      </c>
      <c r="AE2548" s="253">
        <f t="shared" si="640"/>
        <v>0.99917804153323064</v>
      </c>
      <c r="AF2548" s="253">
        <f>IF(OR(AE2548&lt;$T$757,AE2548&gt;$T$758),AD2548,"")</f>
        <v>1.2972148328992903E-5</v>
      </c>
      <c r="AG2548" s="253" t="str">
        <f t="shared" si="641"/>
        <v/>
      </c>
      <c r="AH2548" s="253" t="str">
        <f t="shared" si="642"/>
        <v/>
      </c>
      <c r="AI2548" s="253">
        <f t="shared" si="643"/>
        <v>9.0874166310772974E-9</v>
      </c>
      <c r="AJ2548" s="253" t="str">
        <f t="shared" si="644"/>
        <v/>
      </c>
      <c r="AK2548" s="253" t="str">
        <f t="shared" si="645"/>
        <v/>
      </c>
      <c r="AO2548" s="253">
        <v>1787</v>
      </c>
      <c r="AP2548" s="253">
        <f t="shared" si="646"/>
        <v>4022.9569569366186</v>
      </c>
      <c r="AQ2548" s="253">
        <f t="shared" si="647"/>
        <v>2.2003465763629095E-6</v>
      </c>
      <c r="AR2548" s="253">
        <f t="shared" si="648"/>
        <v>0.99917804153323064</v>
      </c>
      <c r="AS2548" s="253">
        <f>IF(OR(AR2548&lt;$T$757,AR2548&gt;$T$758),AQ2548,"")</f>
        <v>2.2003465763629095E-6</v>
      </c>
      <c r="AT2548" s="253" t="str">
        <f t="shared" si="649"/>
        <v/>
      </c>
      <c r="AU2548" s="253" t="str">
        <f t="shared" si="650"/>
        <v/>
      </c>
      <c r="AV2548" s="253">
        <f t="shared" si="651"/>
        <v>0</v>
      </c>
      <c r="AW2548" s="253">
        <f t="shared" si="652"/>
        <v>2.2003465763629095E-6</v>
      </c>
      <c r="AX2548" s="253" t="str">
        <f t="shared" si="653"/>
        <v/>
      </c>
      <c r="AZ2548" s="259"/>
      <c r="BA2548" s="259">
        <f>BA2547+$BD$753</f>
        <v>11.468799999999781</v>
      </c>
      <c r="BB2548" s="274">
        <f t="shared" si="636"/>
        <v>0.11943721798270049</v>
      </c>
      <c r="BC2548" s="259">
        <f t="shared" si="637"/>
        <v>2.4489703283459008E-4</v>
      </c>
      <c r="BD2548" s="259" t="str">
        <f t="shared" ref="BD2548:BD2611" si="655">IF(BB2548&lt;(1-$AZ$760),BC2548,"")</f>
        <v/>
      </c>
      <c r="BE2548" s="254" t="str">
        <f t="shared" ref="BE2548:BE2611" si="656">IF(BB2548&lt;(1-$AZ$766),BC2548,"")</f>
        <v/>
      </c>
    </row>
    <row r="2549" spans="1:57" ht="20.100000000000001" customHeight="1" x14ac:dyDescent="0.25">
      <c r="A2549" s="247">
        <v>1788</v>
      </c>
      <c r="B2549" s="247">
        <f>$B$755+(A2549*$B$758)</f>
        <v>7576.6727842884447</v>
      </c>
      <c r="C2549" s="247">
        <f>_xlfn.NORM.DIST($B2549,$B$752,$B$753,0)</f>
        <v>1.1551471762123236E-6</v>
      </c>
      <c r="D2549" s="247">
        <f>_xlfn.NORM.DIST($B2549,$B$752,$B$753,1)</f>
        <v>0.99918921863337495</v>
      </c>
      <c r="E2549" s="247">
        <f>IF(OR(D2549&lt;$F$757,D2549&gt;$F$758),C2549,"")</f>
        <v>1.1551471762123236E-6</v>
      </c>
      <c r="F2549" s="247" t="str">
        <f>IF(AND(D2549&gt;$F$757,D2549&lt;$F$758),C2549,"")</f>
        <v/>
      </c>
      <c r="G2549" s="247" t="str">
        <f>IF(C2549=MAX($C$761:$C$2761),C2549,"")</f>
        <v/>
      </c>
      <c r="H2549" s="247">
        <f>_xlfn.NORM.DIST(B2549,$F$753,$F$754,0)</f>
        <v>0</v>
      </c>
      <c r="I2549" s="247">
        <f>IF(H2549=MAX($H$761:$H$2761),C2549,"")</f>
        <v>1.1551471762123236E-6</v>
      </c>
      <c r="J2549" s="247" t="str">
        <f>IF(I2549=MIN($I$761:$I$2761),I2549,"")</f>
        <v/>
      </c>
      <c r="K2549" s="247"/>
      <c r="L2549" s="247"/>
      <c r="M2549" s="247"/>
      <c r="N2549" s="247"/>
      <c r="O2549" s="247">
        <v>1788</v>
      </c>
      <c r="P2549" s="247">
        <f>$P$755+(O2549*$P$758)</f>
        <v>441.53457432334244</v>
      </c>
      <c r="Q2549" s="247">
        <f>_xlfn.NORM.DIST(P2549,P$752,P$753,0)</f>
        <v>1.9822167234057217E-5</v>
      </c>
      <c r="R2549" s="247">
        <f>_xlfn.NORM.DIST(P2549,P$752,P$753,1)</f>
        <v>0.99918921863337495</v>
      </c>
      <c r="S2549" s="253">
        <f>IF(OR(R2549&lt;$T$757,R2549&gt;$T$758),Q2549,"")</f>
        <v>1.9822167234057217E-5</v>
      </c>
      <c r="T2549" s="253" t="str">
        <f>IF(AND(R2549&gt;$T$757,R2549&lt;$T$758),Q2549,"")</f>
        <v/>
      </c>
      <c r="U2549" s="253" t="str">
        <f>IF(Q2549=MAX($Q$761:$Q$2761),Q2549,"")</f>
        <v/>
      </c>
      <c r="V2549" s="253">
        <f>_xlfn.NORM.DIST(P2549,$T$753,$T$754,0)</f>
        <v>1.1841309730718775E-106</v>
      </c>
      <c r="W2549" s="253" t="str">
        <f>IF(V2549=MAX($V$761:$V$2761),Q2549,"")</f>
        <v/>
      </c>
      <c r="X2549" s="253" t="str">
        <f t="shared" si="638"/>
        <v/>
      </c>
      <c r="AB2549" s="253">
        <v>1788</v>
      </c>
      <c r="AC2549" s="253">
        <f t="shared" si="654"/>
        <v>683.24436253882686</v>
      </c>
      <c r="AD2549" s="253">
        <f t="shared" si="639"/>
        <v>1.2809724677908607E-5</v>
      </c>
      <c r="AE2549" s="253">
        <f t="shared" si="640"/>
        <v>0.99918921863337495</v>
      </c>
      <c r="AF2549" s="253">
        <f>IF(OR(AE2549&lt;$T$757,AE2549&gt;$T$758),AD2549,"")</f>
        <v>1.2809724677908607E-5</v>
      </c>
      <c r="AG2549" s="253" t="str">
        <f t="shared" si="641"/>
        <v/>
      </c>
      <c r="AH2549" s="253" t="str">
        <f t="shared" si="642"/>
        <v/>
      </c>
      <c r="AI2549" s="253">
        <f t="shared" si="643"/>
        <v>8.9094191900414222E-9</v>
      </c>
      <c r="AJ2549" s="253" t="str">
        <f t="shared" si="644"/>
        <v/>
      </c>
      <c r="AK2549" s="253" t="str">
        <f t="shared" si="645"/>
        <v/>
      </c>
      <c r="AO2549" s="253">
        <v>1788</v>
      </c>
      <c r="AP2549" s="253">
        <f t="shared" si="646"/>
        <v>4028.0687192707182</v>
      </c>
      <c r="AQ2549" s="253">
        <f t="shared" si="647"/>
        <v>2.1727961417302085E-6</v>
      </c>
      <c r="AR2549" s="253">
        <f t="shared" si="648"/>
        <v>0.99918921863337495</v>
      </c>
      <c r="AS2549" s="253">
        <f>IF(OR(AR2549&lt;$T$757,AR2549&gt;$T$758),AQ2549,"")</f>
        <v>2.1727961417302085E-6</v>
      </c>
      <c r="AT2549" s="253" t="str">
        <f t="shared" si="649"/>
        <v/>
      </c>
      <c r="AU2549" s="253" t="str">
        <f t="shared" si="650"/>
        <v/>
      </c>
      <c r="AV2549" s="253">
        <f t="shared" si="651"/>
        <v>0</v>
      </c>
      <c r="AW2549" s="253">
        <f t="shared" si="652"/>
        <v>2.1727961417302085E-6</v>
      </c>
      <c r="AX2549" s="253" t="str">
        <f t="shared" si="653"/>
        <v/>
      </c>
      <c r="AZ2549" s="259"/>
      <c r="BA2549" s="259">
        <f>BA2548+$BD$753</f>
        <v>11.475199999999781</v>
      </c>
      <c r="BB2549" s="274">
        <f t="shared" ref="BB2549:BB2612" si="657">_xlfn.CHISQ.DIST.RT(BA2549,7)</f>
        <v>0.1191923209498659</v>
      </c>
      <c r="BC2549" s="259">
        <f t="shared" ref="BC2549:BC2612" si="658">BB2549-BB2550</f>
        <v>2.4445522405867892E-4</v>
      </c>
      <c r="BD2549" s="259" t="str">
        <f t="shared" si="655"/>
        <v/>
      </c>
      <c r="BE2549" s="254" t="str">
        <f t="shared" si="656"/>
        <v/>
      </c>
    </row>
    <row r="2550" spans="1:57" ht="20.100000000000001" customHeight="1" x14ac:dyDescent="0.25">
      <c r="A2550" s="248">
        <v>1789</v>
      </c>
      <c r="B2550" s="247">
        <f>$B$755+(A2550*$B$758)</f>
        <v>7586.2878512735824</v>
      </c>
      <c r="C2550" s="247">
        <f>_xlfn.NORM.DIST($B2550,$B$752,$B$753,0)</f>
        <v>1.1406653826714008E-6</v>
      </c>
      <c r="D2550" s="247">
        <f>_xlfn.NORM.DIST($B2550,$B$752,$B$753,1)</f>
        <v>0.99920025569746962</v>
      </c>
      <c r="E2550" s="247">
        <f>IF(OR(D2550&lt;$F$757,D2550&gt;$F$758),C2550,"")</f>
        <v>1.1406653826714008E-6</v>
      </c>
      <c r="F2550" s="247" t="str">
        <f>IF(AND(D2550&gt;$F$757,D2550&lt;$F$758),C2550,"")</f>
        <v/>
      </c>
      <c r="G2550" s="247" t="str">
        <f>IF(C2550=MAX($C$761:$C$2761),C2550,"")</f>
        <v/>
      </c>
      <c r="H2550" s="247">
        <f>_xlfn.NORM.DIST(B2550,$F$753,$F$754,0)</f>
        <v>0</v>
      </c>
      <c r="I2550" s="247">
        <f>IF(H2550=MAX($H$761:$H$2761),C2550,"")</f>
        <v>1.1406653826714008E-6</v>
      </c>
      <c r="J2550" s="247" t="str">
        <f>IF(I2550=MIN($I$761:$I$2761),I2550,"")</f>
        <v/>
      </c>
      <c r="K2550" s="247"/>
      <c r="L2550" s="247"/>
      <c r="M2550" s="247"/>
      <c r="N2550" s="247"/>
      <c r="O2550" s="248">
        <v>1789</v>
      </c>
      <c r="P2550" s="247">
        <f>$P$755+(O2550*$P$758)</f>
        <v>442.09489738720458</v>
      </c>
      <c r="Q2550" s="247">
        <f>_xlfn.NORM.DIST(P2550,P$752,P$753,0)</f>
        <v>1.9573661641584959E-5</v>
      </c>
      <c r="R2550" s="247">
        <f>_xlfn.NORM.DIST(P2550,P$752,P$753,1)</f>
        <v>0.99920025569746962</v>
      </c>
      <c r="S2550" s="253">
        <f>IF(OR(R2550&lt;$T$757,R2550&gt;$T$758),Q2550,"")</f>
        <v>1.9573661641584959E-5</v>
      </c>
      <c r="T2550" s="253" t="str">
        <f>IF(AND(R2550&gt;$T$757,R2550&lt;$T$758),Q2550,"")</f>
        <v/>
      </c>
      <c r="U2550" s="253" t="str">
        <f>IF(Q2550=MAX($Q$761:$Q$2761),Q2550,"")</f>
        <v/>
      </c>
      <c r="V2550" s="253">
        <f>_xlfn.NORM.DIST(P2550,$T$753,$T$754,0)</f>
        <v>1.0851556283204047E-106</v>
      </c>
      <c r="W2550" s="253" t="str">
        <f>IF(V2550=MAX($V$761:$V$2761),Q2550,"")</f>
        <v/>
      </c>
      <c r="X2550" s="253" t="str">
        <f t="shared" si="638"/>
        <v/>
      </c>
      <c r="AB2550" s="259">
        <v>1789</v>
      </c>
      <c r="AC2550" s="253">
        <f t="shared" si="654"/>
        <v>684.11142391260705</v>
      </c>
      <c r="AD2550" s="253">
        <f t="shared" si="639"/>
        <v>1.2649132337883323E-5</v>
      </c>
      <c r="AE2550" s="253">
        <f t="shared" si="640"/>
        <v>0.99920025569746962</v>
      </c>
      <c r="AF2550" s="253">
        <f>IF(OR(AE2550&lt;$T$757,AE2550&gt;$T$758),AD2550,"")</f>
        <v>1.2649132337883323E-5</v>
      </c>
      <c r="AG2550" s="253" t="str">
        <f t="shared" si="641"/>
        <v/>
      </c>
      <c r="AH2550" s="253" t="str">
        <f t="shared" si="642"/>
        <v/>
      </c>
      <c r="AI2550" s="253">
        <f t="shared" si="643"/>
        <v>8.7347684707863638E-9</v>
      </c>
      <c r="AJ2550" s="253" t="str">
        <f t="shared" si="644"/>
        <v/>
      </c>
      <c r="AK2550" s="253" t="str">
        <f t="shared" si="645"/>
        <v/>
      </c>
      <c r="AO2550" s="259">
        <v>1789</v>
      </c>
      <c r="AP2550" s="253">
        <f t="shared" si="646"/>
        <v>4033.1804816048179</v>
      </c>
      <c r="AQ2550" s="253">
        <f t="shared" si="647"/>
        <v>2.1455563356007233E-6</v>
      </c>
      <c r="AR2550" s="253">
        <f t="shared" si="648"/>
        <v>0.99920025569746962</v>
      </c>
      <c r="AS2550" s="253">
        <f>IF(OR(AR2550&lt;$T$757,AR2550&gt;$T$758),AQ2550,"")</f>
        <v>2.1455563356007233E-6</v>
      </c>
      <c r="AT2550" s="253" t="str">
        <f t="shared" si="649"/>
        <v/>
      </c>
      <c r="AU2550" s="253" t="str">
        <f t="shared" si="650"/>
        <v/>
      </c>
      <c r="AV2550" s="253">
        <f t="shared" si="651"/>
        <v>0</v>
      </c>
      <c r="AW2550" s="253">
        <f t="shared" si="652"/>
        <v>2.1455563356007233E-6</v>
      </c>
      <c r="AX2550" s="253" t="str">
        <f t="shared" si="653"/>
        <v/>
      </c>
      <c r="AZ2550" s="259"/>
      <c r="BA2550" s="259">
        <f>BA2549+$BD$753</f>
        <v>11.48159999999978</v>
      </c>
      <c r="BB2550" s="274">
        <f t="shared" si="657"/>
        <v>0.11894786572580722</v>
      </c>
      <c r="BC2550" s="259">
        <f t="shared" si="658"/>
        <v>2.4401402268235672E-4</v>
      </c>
      <c r="BD2550" s="259" t="str">
        <f t="shared" si="655"/>
        <v/>
      </c>
      <c r="BE2550" s="254" t="str">
        <f t="shared" si="656"/>
        <v/>
      </c>
    </row>
    <row r="2551" spans="1:57" ht="20.100000000000001" customHeight="1" x14ac:dyDescent="0.25">
      <c r="A2551" s="247">
        <v>1790</v>
      </c>
      <c r="B2551" s="247">
        <f>$B$755+(A2551*$B$758)</f>
        <v>7595.9029182587201</v>
      </c>
      <c r="C2551" s="247">
        <f>_xlfn.NORM.DIST($B2551,$B$752,$B$753,0)</f>
        <v>1.1263471220848485E-6</v>
      </c>
      <c r="D2551" s="247">
        <f>_xlfn.NORM.DIST($B2551,$B$752,$B$753,1)</f>
        <v>0.99921115430562446</v>
      </c>
      <c r="E2551" s="247">
        <f>IF(OR(D2551&lt;$F$757,D2551&gt;$F$758),C2551,"")</f>
        <v>1.1263471220848485E-6</v>
      </c>
      <c r="F2551" s="247" t="str">
        <f>IF(AND(D2551&gt;$F$757,D2551&lt;$F$758),C2551,"")</f>
        <v/>
      </c>
      <c r="G2551" s="247" t="str">
        <f>IF(C2551=MAX($C$761:$C$2761),C2551,"")</f>
        <v/>
      </c>
      <c r="H2551" s="247">
        <f>_xlfn.NORM.DIST(B2551,$F$753,$F$754,0)</f>
        <v>0</v>
      </c>
      <c r="I2551" s="247">
        <f>IF(H2551=MAX($H$761:$H$2761),C2551,"")</f>
        <v>1.1263471220848485E-6</v>
      </c>
      <c r="J2551" s="247" t="str">
        <f>IF(I2551=MIN($I$761:$I$2761),I2551,"")</f>
        <v/>
      </c>
      <c r="K2551" s="247"/>
      <c r="L2551" s="247"/>
      <c r="M2551" s="247"/>
      <c r="N2551" s="247"/>
      <c r="O2551" s="247">
        <v>1790</v>
      </c>
      <c r="P2551" s="247">
        <f>$P$755+(O2551*$P$758)</f>
        <v>442.65522045106673</v>
      </c>
      <c r="Q2551" s="247">
        <f>_xlfn.NORM.DIST(P2551,P$752,P$753,0)</f>
        <v>1.9327962252198024E-5</v>
      </c>
      <c r="R2551" s="247">
        <f>_xlfn.NORM.DIST(P2551,P$752,P$753,1)</f>
        <v>0.99921115430562446</v>
      </c>
      <c r="S2551" s="253">
        <f>IF(OR(R2551&lt;$T$757,R2551&gt;$T$758),Q2551,"")</f>
        <v>1.9327962252198024E-5</v>
      </c>
      <c r="T2551" s="253" t="str">
        <f>IF(AND(R2551&gt;$T$757,R2551&lt;$T$758),Q2551,"")</f>
        <v/>
      </c>
      <c r="U2551" s="253" t="str">
        <f>IF(Q2551=MAX($Q$761:$Q$2761),Q2551,"")</f>
        <v/>
      </c>
      <c r="V2551" s="253">
        <f>_xlfn.NORM.DIST(P2551,$T$753,$T$754,0)</f>
        <v>9.944372063570262E-107</v>
      </c>
      <c r="W2551" s="253" t="str">
        <f>IF(V2551=MAX($V$761:$V$2761),Q2551,"")</f>
        <v/>
      </c>
      <c r="X2551" s="253" t="str">
        <f t="shared" si="638"/>
        <v/>
      </c>
      <c r="AB2551" s="253">
        <v>1790</v>
      </c>
      <c r="AC2551" s="253">
        <f t="shared" si="654"/>
        <v>684.97848528638724</v>
      </c>
      <c r="AD2551" s="253">
        <f t="shared" si="639"/>
        <v>1.2490353456925802E-5</v>
      </c>
      <c r="AE2551" s="253">
        <f t="shared" si="640"/>
        <v>0.99921115430562446</v>
      </c>
      <c r="AF2551" s="253">
        <f>IF(OR(AE2551&lt;$T$757,AE2551&gt;$T$758),AD2551,"")</f>
        <v>1.2490353456925802E-5</v>
      </c>
      <c r="AG2551" s="253" t="str">
        <f t="shared" si="641"/>
        <v/>
      </c>
      <c r="AH2551" s="253" t="str">
        <f t="shared" si="642"/>
        <v/>
      </c>
      <c r="AI2551" s="253">
        <f t="shared" si="643"/>
        <v>8.5634044017600437E-9</v>
      </c>
      <c r="AJ2551" s="253" t="str">
        <f t="shared" si="644"/>
        <v/>
      </c>
      <c r="AK2551" s="253" t="str">
        <f t="shared" si="645"/>
        <v/>
      </c>
      <c r="AO2551" s="253">
        <v>1790</v>
      </c>
      <c r="AP2551" s="253">
        <f t="shared" si="646"/>
        <v>4038.2922439389176</v>
      </c>
      <c r="AQ2551" s="253">
        <f t="shared" si="647"/>
        <v>2.1186241299048617E-6</v>
      </c>
      <c r="AR2551" s="253">
        <f t="shared" si="648"/>
        <v>0.99921115430562446</v>
      </c>
      <c r="AS2551" s="253">
        <f>IF(OR(AR2551&lt;$T$757,AR2551&gt;$T$758),AQ2551,"")</f>
        <v>2.1186241299048617E-6</v>
      </c>
      <c r="AT2551" s="253" t="str">
        <f t="shared" si="649"/>
        <v/>
      </c>
      <c r="AU2551" s="253" t="str">
        <f t="shared" si="650"/>
        <v/>
      </c>
      <c r="AV2551" s="253">
        <f t="shared" si="651"/>
        <v>0</v>
      </c>
      <c r="AW2551" s="253">
        <f t="shared" si="652"/>
        <v>2.1186241299048617E-6</v>
      </c>
      <c r="AX2551" s="253" t="str">
        <f t="shared" si="653"/>
        <v/>
      </c>
      <c r="AZ2551" s="259"/>
      <c r="BA2551" s="259">
        <f>BA2550+$BD$753</f>
        <v>11.487999999999779</v>
      </c>
      <c r="BB2551" s="274">
        <f t="shared" si="657"/>
        <v>0.11870385170312486</v>
      </c>
      <c r="BC2551" s="259">
        <f t="shared" si="658"/>
        <v>2.4357342850517272E-4</v>
      </c>
      <c r="BD2551" s="259" t="str">
        <f t="shared" si="655"/>
        <v/>
      </c>
      <c r="BE2551" s="254" t="str">
        <f t="shared" si="656"/>
        <v/>
      </c>
    </row>
    <row r="2552" spans="1:57" ht="20.100000000000001" customHeight="1" x14ac:dyDescent="0.25">
      <c r="A2552" s="247">
        <v>1791</v>
      </c>
      <c r="B2552" s="247">
        <f>$B$755+(A2552*$B$758)</f>
        <v>7605.5179852438578</v>
      </c>
      <c r="C2552" s="247">
        <f>_xlfn.NORM.DIST($B2552,$B$752,$B$753,0)</f>
        <v>1.1121907970018977E-6</v>
      </c>
      <c r="D2552" s="247">
        <f>_xlfn.NORM.DIST($B2552,$B$752,$B$753,1)</f>
        <v>0.99922191602252997</v>
      </c>
      <c r="E2552" s="247">
        <f>IF(OR(D2552&lt;$F$757,D2552&gt;$F$758),C2552,"")</f>
        <v>1.1121907970018977E-6</v>
      </c>
      <c r="F2552" s="247" t="str">
        <f>IF(AND(D2552&gt;$F$757,D2552&lt;$F$758),C2552,"")</f>
        <v/>
      </c>
      <c r="G2552" s="247" t="str">
        <f>IF(C2552=MAX($C$761:$C$2761),C2552,"")</f>
        <v/>
      </c>
      <c r="H2552" s="247">
        <f>_xlfn.NORM.DIST(B2552,$F$753,$F$754,0)</f>
        <v>0</v>
      </c>
      <c r="I2552" s="247">
        <f>IF(H2552=MAX($H$761:$H$2761),C2552,"")</f>
        <v>1.1121907970018977E-6</v>
      </c>
      <c r="J2552" s="247" t="str">
        <f>IF(I2552=MIN($I$761:$I$2761),I2552,"")</f>
        <v/>
      </c>
      <c r="K2552" s="247"/>
      <c r="L2552" s="247"/>
      <c r="M2552" s="247"/>
      <c r="N2552" s="247"/>
      <c r="O2552" s="247">
        <v>1791</v>
      </c>
      <c r="P2552" s="247">
        <f>$P$755+(O2552*$P$758)</f>
        <v>443.21554351492875</v>
      </c>
      <c r="Q2552" s="247">
        <f>_xlfn.NORM.DIST(P2552,P$752,P$753,0)</f>
        <v>1.908504165386006E-5</v>
      </c>
      <c r="R2552" s="247">
        <f>_xlfn.NORM.DIST(P2552,P$752,P$753,1)</f>
        <v>0.99922191602252997</v>
      </c>
      <c r="S2552" s="253">
        <f>IF(OR(R2552&lt;$T$757,R2552&gt;$T$758),Q2552,"")</f>
        <v>1.908504165386006E-5</v>
      </c>
      <c r="T2552" s="253" t="str">
        <f>IF(AND(R2552&gt;$T$757,R2552&lt;$T$758),Q2552,"")</f>
        <v/>
      </c>
      <c r="U2552" s="253" t="str">
        <f>IF(Q2552=MAX($Q$761:$Q$2761),Q2552,"")</f>
        <v/>
      </c>
      <c r="V2552" s="253">
        <f>_xlfn.NORM.DIST(P2552,$T$753,$T$754,0)</f>
        <v>9.1128821453804396E-107</v>
      </c>
      <c r="W2552" s="253" t="str">
        <f>IF(V2552=MAX($V$761:$V$2761),Q2552,"")</f>
        <v/>
      </c>
      <c r="X2552" s="253" t="str">
        <f t="shared" si="638"/>
        <v/>
      </c>
      <c r="AB2552" s="253">
        <v>1791</v>
      </c>
      <c r="AC2552" s="253">
        <f t="shared" si="654"/>
        <v>685.84554666016743</v>
      </c>
      <c r="AD2552" s="253">
        <f t="shared" si="639"/>
        <v>1.233337032049276E-5</v>
      </c>
      <c r="AE2552" s="253">
        <f t="shared" si="640"/>
        <v>0.99922191602252997</v>
      </c>
      <c r="AF2552" s="253">
        <f>IF(OR(AE2552&lt;$T$757,AE2552&gt;$T$758),AD2552,"")</f>
        <v>1.233337032049276E-5</v>
      </c>
      <c r="AG2552" s="253" t="str">
        <f t="shared" si="641"/>
        <v/>
      </c>
      <c r="AH2552" s="253" t="str">
        <f t="shared" si="642"/>
        <v/>
      </c>
      <c r="AI2552" s="253">
        <f t="shared" si="643"/>
        <v>8.3952679332493679E-9</v>
      </c>
      <c r="AJ2552" s="253" t="str">
        <f t="shared" si="644"/>
        <v/>
      </c>
      <c r="AK2552" s="253" t="str">
        <f t="shared" si="645"/>
        <v/>
      </c>
      <c r="AO2552" s="253">
        <v>1791</v>
      </c>
      <c r="AP2552" s="253">
        <f t="shared" si="646"/>
        <v>4043.4040062730173</v>
      </c>
      <c r="AQ2552" s="253">
        <f t="shared" si="647"/>
        <v>2.0919965198870898E-6</v>
      </c>
      <c r="AR2552" s="253">
        <f t="shared" si="648"/>
        <v>0.99922191602252997</v>
      </c>
      <c r="AS2552" s="253">
        <f>IF(OR(AR2552&lt;$T$757,AR2552&gt;$T$758),AQ2552,"")</f>
        <v>2.0919965198870898E-6</v>
      </c>
      <c r="AT2552" s="253" t="str">
        <f t="shared" si="649"/>
        <v/>
      </c>
      <c r="AU2552" s="253" t="str">
        <f t="shared" si="650"/>
        <v/>
      </c>
      <c r="AV2552" s="253">
        <f t="shared" si="651"/>
        <v>0</v>
      </c>
      <c r="AW2552" s="253">
        <f t="shared" si="652"/>
        <v>2.0919965198870898E-6</v>
      </c>
      <c r="AX2552" s="253" t="str">
        <f t="shared" si="653"/>
        <v/>
      </c>
      <c r="AZ2552" s="259"/>
      <c r="BA2552" s="259">
        <f>BA2551+$BD$753</f>
        <v>11.494399999999779</v>
      </c>
      <c r="BB2552" s="274">
        <f t="shared" si="657"/>
        <v>0.11846027827461969</v>
      </c>
      <c r="BC2552" s="259">
        <f t="shared" si="658"/>
        <v>2.431334413246361E-4</v>
      </c>
      <c r="BD2552" s="259" t="str">
        <f t="shared" si="655"/>
        <v/>
      </c>
      <c r="BE2552" s="254" t="str">
        <f t="shared" si="656"/>
        <v/>
      </c>
    </row>
    <row r="2553" spans="1:57" ht="20.100000000000001" customHeight="1" x14ac:dyDescent="0.25">
      <c r="A2553" s="247">
        <v>1792</v>
      </c>
      <c r="B2553" s="247">
        <f>$B$755+(A2553*$B$758)</f>
        <v>7615.1330522289954</v>
      </c>
      <c r="C2553" s="247">
        <f>_xlfn.NORM.DIST($B2553,$B$752,$B$753,0)</f>
        <v>1.0981948223124804E-6</v>
      </c>
      <c r="D2553" s="247">
        <f>_xlfn.NORM.DIST($B2553,$B$752,$B$753,1)</f>
        <v>0.99923254239757653</v>
      </c>
      <c r="E2553" s="247">
        <f>IF(OR(D2553&lt;$F$757,D2553&gt;$F$758),C2553,"")</f>
        <v>1.0981948223124804E-6</v>
      </c>
      <c r="F2553" s="247" t="str">
        <f>IF(AND(D2553&gt;$F$757,D2553&lt;$F$758),C2553,"")</f>
        <v/>
      </c>
      <c r="G2553" s="247" t="str">
        <f>IF(C2553=MAX($C$761:$C$2761),C2553,"")</f>
        <v/>
      </c>
      <c r="H2553" s="247">
        <f>_xlfn.NORM.DIST(B2553,$F$753,$F$754,0)</f>
        <v>0</v>
      </c>
      <c r="I2553" s="247">
        <f>IF(H2553=MAX($H$761:$H$2761),C2553,"")</f>
        <v>1.0981948223124804E-6</v>
      </c>
      <c r="J2553" s="247" t="str">
        <f>IF(I2553=MIN($I$761:$I$2761),I2553,"")</f>
        <v/>
      </c>
      <c r="K2553" s="247"/>
      <c r="L2553" s="247"/>
      <c r="M2553" s="247"/>
      <c r="N2553" s="247"/>
      <c r="O2553" s="247">
        <v>1792</v>
      </c>
      <c r="P2553" s="247">
        <f>$P$755+(O2553*$P$758)</f>
        <v>443.7758665787909</v>
      </c>
      <c r="Q2553" s="247">
        <f>_xlfn.NORM.DIST(P2553,P$752,P$753,0)</f>
        <v>1.8844872646299528E-5</v>
      </c>
      <c r="R2553" s="247">
        <f>_xlfn.NORM.DIST(P2553,P$752,P$753,1)</f>
        <v>0.99923254239757653</v>
      </c>
      <c r="S2553" s="253">
        <f>IF(OR(R2553&lt;$T$757,R2553&gt;$T$758),Q2553,"")</f>
        <v>1.8844872646299528E-5</v>
      </c>
      <c r="T2553" s="253" t="str">
        <f>IF(AND(R2553&gt;$T$757,R2553&lt;$T$758),Q2553,"")</f>
        <v/>
      </c>
      <c r="U2553" s="253" t="str">
        <f>IF(Q2553=MAX($Q$761:$Q$2761),Q2553,"")</f>
        <v/>
      </c>
      <c r="V2553" s="253">
        <f>_xlfn.NORM.DIST(P2553,$T$753,$T$754,0)</f>
        <v>8.3507829113225026E-107</v>
      </c>
      <c r="W2553" s="253" t="str">
        <f>IF(V2553=MAX($V$761:$V$2761),Q2553,"")</f>
        <v/>
      </c>
      <c r="X2553" s="253" t="str">
        <f t="shared" ref="X2553:X2616" si="659">IF(W2553=MIN($W$761:$W$2761),W2553,"")</f>
        <v/>
      </c>
      <c r="AB2553" s="253">
        <v>1792</v>
      </c>
      <c r="AC2553" s="253">
        <f t="shared" si="654"/>
        <v>686.71260803394784</v>
      </c>
      <c r="AD2553" s="253">
        <f t="shared" ref="AD2553:AD2616" si="660">_xlfn.NORM.DIST(AC2553,AC$752,AC$753,0)</f>
        <v>1.2178165350890277E-5</v>
      </c>
      <c r="AE2553" s="253">
        <f t="shared" ref="AE2553:AE2616" si="661">_xlfn.NORM.DIST(AC2553,AC$752,AC$753,1)</f>
        <v>0.99923254239757653</v>
      </c>
      <c r="AF2553" s="253">
        <f>IF(OR(AE2553&lt;$T$757,AE2553&gt;$T$758),AD2553,"")</f>
        <v>1.2178165350890277E-5</v>
      </c>
      <c r="AG2553" s="253" t="str">
        <f t="shared" ref="AG2553:AG2616" si="662">IF(AND(AE2553&gt;$AG$757,AE2553&lt;$AG$758),AD2553,"")</f>
        <v/>
      </c>
      <c r="AH2553" s="253" t="str">
        <f t="shared" ref="AH2553:AH2616" si="663">IF(AD2553=MAX($AD$761:$AD$2761),AD2553,"")</f>
        <v/>
      </c>
      <c r="AI2553" s="253">
        <f t="shared" ref="AI2553:AI2616" si="664">_xlfn.NORM.DIST(AC2553,$AG$753,$AG$754,0)</f>
        <v>8.2303010210754055E-9</v>
      </c>
      <c r="AJ2553" s="253" t="str">
        <f t="shared" ref="AJ2553:AJ2616" si="665">IF(AI2553=MAX($AI$761:$AI$2761),AD2553,"")</f>
        <v/>
      </c>
      <c r="AK2553" s="253" t="str">
        <f t="shared" ref="AK2553:AK2616" si="666">IF(AJ2553=MIN($AJ$761:$AJ$2761),AJ2553,"")</f>
        <v/>
      </c>
      <c r="AO2553" s="253">
        <v>1792</v>
      </c>
      <c r="AP2553" s="253">
        <f t="shared" ref="AP2553:AP2616" si="667">AP$755+(AO2553*AP$758)</f>
        <v>4048.5157686071188</v>
      </c>
      <c r="AQ2553" s="253">
        <f t="shared" ref="AQ2553:AQ2616" si="668">_xlfn.NORM.DIST(AP2553,AP$752,AP$753,0)</f>
        <v>2.0656705240043446E-6</v>
      </c>
      <c r="AR2553" s="253">
        <f t="shared" ref="AR2553:AR2616" si="669">_xlfn.NORM.DIST(AP2553,AP$752,AP$753,1)</f>
        <v>0.99923254239757653</v>
      </c>
      <c r="AS2553" s="253">
        <f>IF(OR(AR2553&lt;$T$757,AR2553&gt;$T$758),AQ2553,"")</f>
        <v>2.0656705240043446E-6</v>
      </c>
      <c r="AT2553" s="253" t="str">
        <f t="shared" ref="AT2553:AT2616" si="670">IF(AND(AR2553&gt;$AG$757,AR2553&lt;$AG$758),AQ2553,"")</f>
        <v/>
      </c>
      <c r="AU2553" s="253" t="str">
        <f t="shared" ref="AU2553:AU2616" si="671">IF(AQ2553=MAX($AQ$761:$AQ$2761),AQ2553,"")</f>
        <v/>
      </c>
      <c r="AV2553" s="253">
        <f t="shared" ref="AV2553:AV2616" si="672">_xlfn.NORM.DIST(AP2553,$AT$753,$AT$754,0)</f>
        <v>0</v>
      </c>
      <c r="AW2553" s="253">
        <f t="shared" ref="AW2553:AW2616" si="673">IF(AV2553=MAX($AV$761:$AV$2761),AQ2553,"")</f>
        <v>2.0656705240043446E-6</v>
      </c>
      <c r="AX2553" s="253" t="str">
        <f t="shared" ref="AX2553:AX2616" si="674">IF(AW2553=MIN($AW$761:$AW$2761),AW2553,"")</f>
        <v/>
      </c>
      <c r="AZ2553" s="259"/>
      <c r="BA2553" s="259">
        <f>BA2552+$BD$753</f>
        <v>11.500799999999778</v>
      </c>
      <c r="BB2553" s="274">
        <f t="shared" si="657"/>
        <v>0.11821714483329505</v>
      </c>
      <c r="BC2553" s="259">
        <f t="shared" si="658"/>
        <v>2.4269406093574419E-4</v>
      </c>
      <c r="BD2553" s="259" t="str">
        <f t="shared" si="655"/>
        <v/>
      </c>
      <c r="BE2553" s="254" t="str">
        <f t="shared" si="656"/>
        <v/>
      </c>
    </row>
    <row r="2554" spans="1:57" ht="20.100000000000001" customHeight="1" x14ac:dyDescent="0.25">
      <c r="A2554" s="247">
        <v>1793</v>
      </c>
      <c r="B2554" s="247">
        <f>$B$755+(A2554*$B$758)</f>
        <v>7624.7481192141331</v>
      </c>
      <c r="C2554" s="247">
        <f>_xlfn.NORM.DIST($B2554,$B$752,$B$753,0)</f>
        <v>1.0843576251929457E-6</v>
      </c>
      <c r="D2554" s="247">
        <f>_xlfn.NORM.DIST($B2554,$B$752,$B$753,1)</f>
        <v>0.9992430349649728</v>
      </c>
      <c r="E2554" s="247">
        <f>IF(OR(D2554&lt;$F$757,D2554&gt;$F$758),C2554,"")</f>
        <v>1.0843576251929457E-6</v>
      </c>
      <c r="F2554" s="247" t="str">
        <f>IF(AND(D2554&gt;$F$757,D2554&lt;$F$758),C2554,"")</f>
        <v/>
      </c>
      <c r="G2554" s="247" t="str">
        <f>IF(C2554=MAX($C$761:$C$2761),C2554,"")</f>
        <v/>
      </c>
      <c r="H2554" s="247">
        <f>_xlfn.NORM.DIST(B2554,$F$753,$F$754,0)</f>
        <v>0</v>
      </c>
      <c r="I2554" s="247">
        <f>IF(H2554=MAX($H$761:$H$2761),C2554,"")</f>
        <v>1.0843576251929457E-6</v>
      </c>
      <c r="J2554" s="247" t="str">
        <f>IF(I2554=MIN($I$761:$I$2761),I2554,"")</f>
        <v/>
      </c>
      <c r="K2554" s="247"/>
      <c r="L2554" s="247"/>
      <c r="M2554" s="247"/>
      <c r="N2554" s="247"/>
      <c r="O2554" s="247">
        <v>1793</v>
      </c>
      <c r="P2554" s="247">
        <f>$P$755+(O2554*$P$758)</f>
        <v>444.33618964265304</v>
      </c>
      <c r="Q2554" s="247">
        <f>_xlfn.NORM.DIST(P2554,P$752,P$753,0)</f>
        <v>1.8607428240078137E-5</v>
      </c>
      <c r="R2554" s="247">
        <f>_xlfn.NORM.DIST(P2554,P$752,P$753,1)</f>
        <v>0.9992430349649728</v>
      </c>
      <c r="S2554" s="253">
        <f>IF(OR(R2554&lt;$T$757,R2554&gt;$T$758),Q2554,"")</f>
        <v>1.8607428240078137E-5</v>
      </c>
      <c r="T2554" s="253" t="str">
        <f>IF(AND(R2554&gt;$T$757,R2554&lt;$T$758),Q2554,"")</f>
        <v/>
      </c>
      <c r="U2554" s="253" t="str">
        <f>IF(Q2554=MAX($Q$761:$Q$2761),Q2554,"")</f>
        <v/>
      </c>
      <c r="V2554" s="253">
        <f>_xlfn.NORM.DIST(P2554,$T$753,$T$754,0)</f>
        <v>7.6522946702543989E-107</v>
      </c>
      <c r="W2554" s="253" t="str">
        <f>IF(V2554=MAX($V$761:$V$2761),Q2554,"")</f>
        <v/>
      </c>
      <c r="X2554" s="253" t="str">
        <f t="shared" si="659"/>
        <v/>
      </c>
      <c r="AB2554" s="253">
        <v>1793</v>
      </c>
      <c r="AC2554" s="253">
        <f t="shared" ref="AC2554:AC2617" si="675">$AC$755+(AB2554*$AC$758)</f>
        <v>687.57966940772803</v>
      </c>
      <c r="AD2554" s="253">
        <f t="shared" si="660"/>
        <v>1.2024721106671641E-5</v>
      </c>
      <c r="AE2554" s="253">
        <f t="shared" si="661"/>
        <v>0.9992430349649728</v>
      </c>
      <c r="AF2554" s="253">
        <f>IF(OR(AE2554&lt;$T$757,AE2554&gt;$T$758),AD2554,"")</f>
        <v>1.2024721106671641E-5</v>
      </c>
      <c r="AG2554" s="253" t="str">
        <f t="shared" si="662"/>
        <v/>
      </c>
      <c r="AH2554" s="253" t="str">
        <f t="shared" si="663"/>
        <v/>
      </c>
      <c r="AI2554" s="253">
        <f t="shared" si="664"/>
        <v>8.0684466105288577E-9</v>
      </c>
      <c r="AJ2554" s="253" t="str">
        <f t="shared" si="665"/>
        <v/>
      </c>
      <c r="AK2554" s="253" t="str">
        <f t="shared" si="666"/>
        <v/>
      </c>
      <c r="AO2554" s="253">
        <v>1793</v>
      </c>
      <c r="AP2554" s="253">
        <f t="shared" si="667"/>
        <v>4053.6275309412185</v>
      </c>
      <c r="AQ2554" s="253">
        <f t="shared" si="668"/>
        <v>2.0396431838239631E-6</v>
      </c>
      <c r="AR2554" s="253">
        <f t="shared" si="669"/>
        <v>0.9992430349649728</v>
      </c>
      <c r="AS2554" s="253">
        <f>IF(OR(AR2554&lt;$T$757,AR2554&gt;$T$758),AQ2554,"")</f>
        <v>2.0396431838239631E-6</v>
      </c>
      <c r="AT2554" s="253" t="str">
        <f t="shared" si="670"/>
        <v/>
      </c>
      <c r="AU2554" s="253" t="str">
        <f t="shared" si="671"/>
        <v/>
      </c>
      <c r="AV2554" s="253">
        <f t="shared" si="672"/>
        <v>0</v>
      </c>
      <c r="AW2554" s="253">
        <f t="shared" si="673"/>
        <v>2.0396431838239631E-6</v>
      </c>
      <c r="AX2554" s="253" t="str">
        <f t="shared" si="674"/>
        <v/>
      </c>
      <c r="AZ2554" s="259"/>
      <c r="BA2554" s="259">
        <f>BA2553+$BD$753</f>
        <v>11.507199999999777</v>
      </c>
      <c r="BB2554" s="274">
        <f t="shared" si="657"/>
        <v>0.11797445077235931</v>
      </c>
      <c r="BC2554" s="259">
        <f t="shared" si="658"/>
        <v>2.4225528713027467E-4</v>
      </c>
      <c r="BD2554" s="259" t="str">
        <f t="shared" si="655"/>
        <v/>
      </c>
      <c r="BE2554" s="254" t="str">
        <f t="shared" si="656"/>
        <v/>
      </c>
    </row>
    <row r="2555" spans="1:57" ht="20.100000000000001" customHeight="1" x14ac:dyDescent="0.25">
      <c r="A2555" s="247">
        <v>1794</v>
      </c>
      <c r="B2555" s="247">
        <f>$B$755+(A2555*$B$758)</f>
        <v>7634.3631861992708</v>
      </c>
      <c r="C2555" s="247">
        <f>_xlfn.NORM.DIST($B2555,$B$752,$B$753,0)</f>
        <v>1.0706776450514679E-6</v>
      </c>
      <c r="D2555" s="247">
        <f>_xlfn.NORM.DIST($B2555,$B$752,$B$753,1)</f>
        <v>0.99925339524386336</v>
      </c>
      <c r="E2555" s="247">
        <f>IF(OR(D2555&lt;$F$757,D2555&gt;$F$758),C2555,"")</f>
        <v>1.0706776450514679E-6</v>
      </c>
      <c r="F2555" s="247" t="str">
        <f>IF(AND(D2555&gt;$F$757,D2555&lt;$F$758),C2555,"")</f>
        <v/>
      </c>
      <c r="G2555" s="247" t="str">
        <f>IF(C2555=MAX($C$761:$C$2761),C2555,"")</f>
        <v/>
      </c>
      <c r="H2555" s="247">
        <f>_xlfn.NORM.DIST(B2555,$F$753,$F$754,0)</f>
        <v>0</v>
      </c>
      <c r="I2555" s="247">
        <f>IF(H2555=MAX($H$761:$H$2761),C2555,"")</f>
        <v>1.0706776450514679E-6</v>
      </c>
      <c r="J2555" s="247" t="str">
        <f>IF(I2555=MIN($I$761:$I$2761),I2555,"")</f>
        <v/>
      </c>
      <c r="K2555" s="247"/>
      <c r="L2555" s="247"/>
      <c r="M2555" s="247"/>
      <c r="N2555" s="247"/>
      <c r="O2555" s="247">
        <v>1794</v>
      </c>
      <c r="P2555" s="247">
        <f>$P$755+(O2555*$P$758)</f>
        <v>444.89651270651507</v>
      </c>
      <c r="Q2555" s="247">
        <f>_xlfn.NORM.DIST(P2555,P$752,P$753,0)</f>
        <v>1.8372681655654099E-5</v>
      </c>
      <c r="R2555" s="247">
        <f>_xlfn.NORM.DIST(P2555,P$752,P$753,1)</f>
        <v>0.99925339524386336</v>
      </c>
      <c r="S2555" s="253">
        <f>IF(OR(R2555&lt;$T$757,R2555&gt;$T$758),Q2555,"")</f>
        <v>1.8372681655654099E-5</v>
      </c>
      <c r="T2555" s="253" t="str">
        <f>IF(AND(R2555&gt;$T$757,R2555&lt;$T$758),Q2555,"")</f>
        <v/>
      </c>
      <c r="U2555" s="253" t="str">
        <f>IF(Q2555=MAX($Q$761:$Q$2761),Q2555,"")</f>
        <v/>
      </c>
      <c r="V2555" s="253">
        <f>_xlfn.NORM.DIST(P2555,$T$753,$T$754,0)</f>
        <v>7.0121181963297114E-107</v>
      </c>
      <c r="W2555" s="253" t="str">
        <f>IF(V2555=MAX($V$761:$V$2761),Q2555,"")</f>
        <v/>
      </c>
      <c r="X2555" s="253" t="str">
        <f t="shared" si="659"/>
        <v/>
      </c>
      <c r="AB2555" s="253">
        <v>1794</v>
      </c>
      <c r="AC2555" s="253">
        <f t="shared" si="675"/>
        <v>688.44673078150822</v>
      </c>
      <c r="AD2555" s="253">
        <f t="shared" si="660"/>
        <v>1.1873020282031999E-5</v>
      </c>
      <c r="AE2555" s="253">
        <f t="shared" si="661"/>
        <v>0.99925339524386336</v>
      </c>
      <c r="AF2555" s="253">
        <f>IF(OR(AE2555&lt;$T$757,AE2555&gt;$T$758),AD2555,"")</f>
        <v>1.1873020282031999E-5</v>
      </c>
      <c r="AG2555" s="253" t="str">
        <f t="shared" si="662"/>
        <v/>
      </c>
      <c r="AH2555" s="253" t="str">
        <f t="shared" si="663"/>
        <v/>
      </c>
      <c r="AI2555" s="253">
        <f t="shared" si="664"/>
        <v>7.9096486205421982E-9</v>
      </c>
      <c r="AJ2555" s="253" t="str">
        <f t="shared" si="665"/>
        <v/>
      </c>
      <c r="AK2555" s="253" t="str">
        <f t="shared" si="666"/>
        <v/>
      </c>
      <c r="AO2555" s="253">
        <v>1794</v>
      </c>
      <c r="AP2555" s="253">
        <f t="shared" si="667"/>
        <v>4058.7392932753182</v>
      </c>
      <c r="AQ2555" s="253">
        <f t="shared" si="668"/>
        <v>2.0139115639209374E-6</v>
      </c>
      <c r="AR2555" s="253">
        <f t="shared" si="669"/>
        <v>0.99925339524386336</v>
      </c>
      <c r="AS2555" s="253">
        <f>IF(OR(AR2555&lt;$T$757,AR2555&gt;$T$758),AQ2555,"")</f>
        <v>2.0139115639209374E-6</v>
      </c>
      <c r="AT2555" s="253" t="str">
        <f t="shared" si="670"/>
        <v/>
      </c>
      <c r="AU2555" s="253" t="str">
        <f t="shared" si="671"/>
        <v/>
      </c>
      <c r="AV2555" s="253">
        <f t="shared" si="672"/>
        <v>0</v>
      </c>
      <c r="AW2555" s="253">
        <f t="shared" si="673"/>
        <v>2.0139115639209374E-6</v>
      </c>
      <c r="AX2555" s="253" t="str">
        <f t="shared" si="674"/>
        <v/>
      </c>
      <c r="AZ2555" s="259"/>
      <c r="BA2555" s="259">
        <f>BA2554+$BD$753</f>
        <v>11.513599999999776</v>
      </c>
      <c r="BB2555" s="274">
        <f t="shared" si="657"/>
        <v>0.11773219548522904</v>
      </c>
      <c r="BC2555" s="259">
        <f t="shared" si="658"/>
        <v>2.4181711969829822E-4</v>
      </c>
      <c r="BD2555" s="259" t="str">
        <f t="shared" si="655"/>
        <v/>
      </c>
      <c r="BE2555" s="254" t="str">
        <f t="shared" si="656"/>
        <v/>
      </c>
    </row>
    <row r="2556" spans="1:57" ht="20.100000000000001" customHeight="1" x14ac:dyDescent="0.25">
      <c r="A2556" s="248">
        <v>1795</v>
      </c>
      <c r="B2556" s="247">
        <f>$B$755+(A2556*$B$758)</f>
        <v>7643.9782531844085</v>
      </c>
      <c r="C2556" s="247">
        <f>_xlfn.NORM.DIST($B2556,$B$752,$B$753,0)</f>
        <v>1.0571533334731728E-6</v>
      </c>
      <c r="D2556" s="247">
        <f>_xlfn.NORM.DIST($B2556,$B$752,$B$753,1)</f>
        <v>0.9992636247384461</v>
      </c>
      <c r="E2556" s="247">
        <f>IF(OR(D2556&lt;$F$757,D2556&gt;$F$758),C2556,"")</f>
        <v>1.0571533334731728E-6</v>
      </c>
      <c r="F2556" s="247" t="str">
        <f>IF(AND(D2556&gt;$F$757,D2556&lt;$F$758),C2556,"")</f>
        <v/>
      </c>
      <c r="G2556" s="247" t="str">
        <f>IF(C2556=MAX($C$761:$C$2761),C2556,"")</f>
        <v/>
      </c>
      <c r="H2556" s="247">
        <f>_xlfn.NORM.DIST(B2556,$F$753,$F$754,0)</f>
        <v>0</v>
      </c>
      <c r="I2556" s="247">
        <f>IF(H2556=MAX($H$761:$H$2761),C2556,"")</f>
        <v>1.0571533334731728E-6</v>
      </c>
      <c r="J2556" s="247" t="str">
        <f>IF(I2556=MIN($I$761:$I$2761),I2556,"")</f>
        <v/>
      </c>
      <c r="K2556" s="247"/>
      <c r="L2556" s="247"/>
      <c r="M2556" s="247"/>
      <c r="N2556" s="247"/>
      <c r="O2556" s="248">
        <v>1795</v>
      </c>
      <c r="P2556" s="247">
        <f>$P$755+(O2556*$P$758)</f>
        <v>445.45683577037721</v>
      </c>
      <c r="Q2556" s="247">
        <f>_xlfn.NORM.DIST(P2556,P$752,P$753,0)</f>
        <v>1.8140606322440293E-5</v>
      </c>
      <c r="R2556" s="247">
        <f>_xlfn.NORM.DIST(P2556,P$752,P$753,1)</f>
        <v>0.9992636247384461</v>
      </c>
      <c r="S2556" s="253">
        <f>IF(OR(R2556&lt;$T$757,R2556&gt;$T$758),Q2556,"")</f>
        <v>1.8140606322440293E-5</v>
      </c>
      <c r="T2556" s="253" t="str">
        <f>IF(AND(R2556&gt;$T$757,R2556&lt;$T$758),Q2556,"")</f>
        <v/>
      </c>
      <c r="U2556" s="253" t="str">
        <f>IF(Q2556=MAX($Q$761:$Q$2761),Q2556,"")</f>
        <v/>
      </c>
      <c r="V2556" s="253">
        <f>_xlfn.NORM.DIST(P2556,$T$753,$T$754,0)</f>
        <v>6.4253948661819568E-107</v>
      </c>
      <c r="W2556" s="253" t="str">
        <f>IF(V2556=MAX($V$761:$V$2761),Q2556,"")</f>
        <v/>
      </c>
      <c r="X2556" s="253" t="str">
        <f t="shared" si="659"/>
        <v/>
      </c>
      <c r="AB2556" s="259">
        <v>1795</v>
      </c>
      <c r="AC2556" s="253">
        <f t="shared" si="675"/>
        <v>689.31379215528841</v>
      </c>
      <c r="AD2556" s="253">
        <f t="shared" si="660"/>
        <v>1.1723045706199795E-5</v>
      </c>
      <c r="AE2556" s="253">
        <f t="shared" si="661"/>
        <v>0.9992636247384461</v>
      </c>
      <c r="AF2556" s="253">
        <f>IF(OR(AE2556&lt;$T$757,AE2556&gt;$T$758),AD2556,"")</f>
        <v>1.1723045706199795E-5</v>
      </c>
      <c r="AG2556" s="253" t="str">
        <f t="shared" si="662"/>
        <v/>
      </c>
      <c r="AH2556" s="253" t="str">
        <f t="shared" si="663"/>
        <v/>
      </c>
      <c r="AI2556" s="253">
        <f t="shared" si="664"/>
        <v>7.7538519280964074E-9</v>
      </c>
      <c r="AJ2556" s="253" t="str">
        <f t="shared" si="665"/>
        <v/>
      </c>
      <c r="AK2556" s="253" t="str">
        <f t="shared" si="666"/>
        <v/>
      </c>
      <c r="AO2556" s="259">
        <v>1795</v>
      </c>
      <c r="AP2556" s="253">
        <f t="shared" si="667"/>
        <v>4063.8510556094179</v>
      </c>
      <c r="AQ2556" s="253">
        <f t="shared" si="668"/>
        <v>1.9884727517747425E-6</v>
      </c>
      <c r="AR2556" s="253">
        <f t="shared" si="669"/>
        <v>0.9992636247384461</v>
      </c>
      <c r="AS2556" s="253">
        <f>IF(OR(AR2556&lt;$T$757,AR2556&gt;$T$758),AQ2556,"")</f>
        <v>1.9884727517747425E-6</v>
      </c>
      <c r="AT2556" s="253" t="str">
        <f t="shared" si="670"/>
        <v/>
      </c>
      <c r="AU2556" s="253" t="str">
        <f t="shared" si="671"/>
        <v/>
      </c>
      <c r="AV2556" s="253">
        <f t="shared" si="672"/>
        <v>0</v>
      </c>
      <c r="AW2556" s="253">
        <f t="shared" si="673"/>
        <v>1.9884727517747425E-6</v>
      </c>
      <c r="AX2556" s="253" t="str">
        <f t="shared" si="674"/>
        <v/>
      </c>
      <c r="AZ2556" s="259"/>
      <c r="BA2556" s="259">
        <f>BA2555+$BD$753</f>
        <v>11.519999999999776</v>
      </c>
      <c r="BB2556" s="274">
        <f t="shared" si="657"/>
        <v>0.11749037836553074</v>
      </c>
      <c r="BC2556" s="259">
        <f t="shared" si="658"/>
        <v>2.4137955842695735E-4</v>
      </c>
      <c r="BD2556" s="259" t="str">
        <f t="shared" si="655"/>
        <v/>
      </c>
      <c r="BE2556" s="254" t="str">
        <f t="shared" si="656"/>
        <v/>
      </c>
    </row>
    <row r="2557" spans="1:57" ht="20.100000000000001" customHeight="1" x14ac:dyDescent="0.25">
      <c r="A2557" s="247">
        <v>1796</v>
      </c>
      <c r="B2557" s="247">
        <f>$B$755+(A2557*$B$758)</f>
        <v>7653.5933201695461</v>
      </c>
      <c r="C2557" s="247">
        <f>_xlfn.NORM.DIST($B2557,$B$752,$B$753,0)</f>
        <v>1.0437831541649874E-6</v>
      </c>
      <c r="D2557" s="247">
        <f>_xlfn.NORM.DIST($B2557,$B$752,$B$753,1)</f>
        <v>0.99927372493808919</v>
      </c>
      <c r="E2557" s="247">
        <f>IF(OR(D2557&lt;$F$757,D2557&gt;$F$758),C2557,"")</f>
        <v>1.0437831541649874E-6</v>
      </c>
      <c r="F2557" s="247" t="str">
        <f>IF(AND(D2557&gt;$F$757,D2557&lt;$F$758),C2557,"")</f>
        <v/>
      </c>
      <c r="G2557" s="247" t="str">
        <f>IF(C2557=MAX($C$761:$C$2761),C2557,"")</f>
        <v/>
      </c>
      <c r="H2557" s="247">
        <f>_xlfn.NORM.DIST(B2557,$F$753,$F$754,0)</f>
        <v>0</v>
      </c>
      <c r="I2557" s="247">
        <f>IF(H2557=MAX($H$761:$H$2761),C2557,"")</f>
        <v>1.0437831541649874E-6</v>
      </c>
      <c r="J2557" s="247" t="str">
        <f>IF(I2557=MIN($I$761:$I$2761),I2557,"")</f>
        <v/>
      </c>
      <c r="K2557" s="247"/>
      <c r="L2557" s="247"/>
      <c r="M2557" s="247"/>
      <c r="N2557" s="247"/>
      <c r="O2557" s="247">
        <v>1796</v>
      </c>
      <c r="P2557" s="247">
        <f>$P$755+(O2557*$P$758)</f>
        <v>446.01715883423935</v>
      </c>
      <c r="Q2557" s="247">
        <f>_xlfn.NORM.DIST(P2557,P$752,P$753,0)</f>
        <v>1.791117587785813E-5</v>
      </c>
      <c r="R2557" s="247">
        <f>_xlfn.NORM.DIST(P2557,P$752,P$753,1)</f>
        <v>0.99927372493808919</v>
      </c>
      <c r="S2557" s="253">
        <f>IF(OR(R2557&lt;$T$757,R2557&gt;$T$758),Q2557,"")</f>
        <v>1.791117587785813E-5</v>
      </c>
      <c r="T2557" s="253" t="str">
        <f>IF(AND(R2557&gt;$T$757,R2557&lt;$T$758),Q2557,"")</f>
        <v/>
      </c>
      <c r="U2557" s="253" t="str">
        <f>IF(Q2557=MAX($Q$761:$Q$2761),Q2557,"")</f>
        <v/>
      </c>
      <c r="V2557" s="253">
        <f>_xlfn.NORM.DIST(P2557,$T$753,$T$754,0)</f>
        <v>5.8876700968998621E-107</v>
      </c>
      <c r="W2557" s="253" t="str">
        <f>IF(V2557=MAX($V$761:$V$2761),Q2557,"")</f>
        <v/>
      </c>
      <c r="X2557" s="253" t="str">
        <f t="shared" si="659"/>
        <v/>
      </c>
      <c r="AB2557" s="253">
        <v>1796</v>
      </c>
      <c r="AC2557" s="253">
        <f t="shared" si="675"/>
        <v>690.1808535290686</v>
      </c>
      <c r="AD2557" s="253">
        <f t="shared" si="660"/>
        <v>1.1574780342825323E-5</v>
      </c>
      <c r="AE2557" s="253">
        <f t="shared" si="661"/>
        <v>0.99927372493808919</v>
      </c>
      <c r="AF2557" s="253">
        <f>IF(OR(AE2557&lt;$T$757,AE2557&gt;$T$758),AD2557,"")</f>
        <v>1.1574780342825323E-5</v>
      </c>
      <c r="AG2557" s="253" t="str">
        <f t="shared" si="662"/>
        <v/>
      </c>
      <c r="AH2557" s="253" t="str">
        <f t="shared" si="663"/>
        <v/>
      </c>
      <c r="AI2557" s="253">
        <f t="shared" si="664"/>
        <v>7.6010023528583768E-9</v>
      </c>
      <c r="AJ2557" s="253" t="str">
        <f t="shared" si="665"/>
        <v/>
      </c>
      <c r="AK2557" s="253" t="str">
        <f t="shared" si="666"/>
        <v/>
      </c>
      <c r="AO2557" s="253">
        <v>1796</v>
      </c>
      <c r="AP2557" s="253">
        <f t="shared" si="667"/>
        <v>4068.9628179435176</v>
      </c>
      <c r="AQ2557" s="253">
        <f t="shared" si="668"/>
        <v>1.963323857665576E-6</v>
      </c>
      <c r="AR2557" s="253">
        <f t="shared" si="669"/>
        <v>0.99927372493808919</v>
      </c>
      <c r="AS2557" s="253">
        <f>IF(OR(AR2557&lt;$T$757,AR2557&gt;$T$758),AQ2557,"")</f>
        <v>1.963323857665576E-6</v>
      </c>
      <c r="AT2557" s="253" t="str">
        <f t="shared" si="670"/>
        <v/>
      </c>
      <c r="AU2557" s="253" t="str">
        <f t="shared" si="671"/>
        <v/>
      </c>
      <c r="AV2557" s="253">
        <f t="shared" si="672"/>
        <v>0</v>
      </c>
      <c r="AW2557" s="253">
        <f t="shared" si="673"/>
        <v>1.963323857665576E-6</v>
      </c>
      <c r="AX2557" s="253" t="str">
        <f t="shared" si="674"/>
        <v/>
      </c>
      <c r="AZ2557" s="259"/>
      <c r="BA2557" s="259">
        <f>BA2556+$BD$753</f>
        <v>11.526399999999775</v>
      </c>
      <c r="BB2557" s="274">
        <f t="shared" si="657"/>
        <v>0.11724899880710378</v>
      </c>
      <c r="BC2557" s="259">
        <f t="shared" si="658"/>
        <v>2.4094260310113247E-4</v>
      </c>
      <c r="BD2557" s="259" t="str">
        <f t="shared" si="655"/>
        <v/>
      </c>
      <c r="BE2557" s="254" t="str">
        <f t="shared" si="656"/>
        <v/>
      </c>
    </row>
    <row r="2558" spans="1:57" ht="20.100000000000001" customHeight="1" x14ac:dyDescent="0.25">
      <c r="A2558" s="247">
        <v>1797</v>
      </c>
      <c r="B2558" s="247">
        <f>$B$755+(A2558*$B$758)</f>
        <v>7663.2083871546838</v>
      </c>
      <c r="C2558" s="247">
        <f>_xlfn.NORM.DIST($B2558,$B$752,$B$753,0)</f>
        <v>1.0305655829002254E-6</v>
      </c>
      <c r="D2558" s="247">
        <f>_xlfn.NORM.DIST($B2558,$B$752,$B$753,1)</f>
        <v>0.99928369731744748</v>
      </c>
      <c r="E2558" s="247">
        <f>IF(OR(D2558&lt;$F$757,D2558&gt;$F$758),C2558,"")</f>
        <v>1.0305655829002254E-6</v>
      </c>
      <c r="F2558" s="247" t="str">
        <f>IF(AND(D2558&gt;$F$757,D2558&lt;$F$758),C2558,"")</f>
        <v/>
      </c>
      <c r="G2558" s="247" t="str">
        <f>IF(C2558=MAX($C$761:$C$2761),C2558,"")</f>
        <v/>
      </c>
      <c r="H2558" s="247">
        <f>_xlfn.NORM.DIST(B2558,$F$753,$F$754,0)</f>
        <v>0</v>
      </c>
      <c r="I2558" s="247">
        <f>IF(H2558=MAX($H$761:$H$2761),C2558,"")</f>
        <v>1.0305655829002254E-6</v>
      </c>
      <c r="J2558" s="247" t="str">
        <f>IF(I2558=MIN($I$761:$I$2761),I2558,"")</f>
        <v/>
      </c>
      <c r="K2558" s="247"/>
      <c r="L2558" s="247"/>
      <c r="M2558" s="247"/>
      <c r="N2558" s="247"/>
      <c r="O2558" s="247">
        <v>1797</v>
      </c>
      <c r="P2558" s="247">
        <f>$P$755+(O2558*$P$758)</f>
        <v>446.5774818981015</v>
      </c>
      <c r="Q2558" s="247">
        <f>_xlfn.NORM.DIST(P2558,P$752,P$753,0)</f>
        <v>1.7684364166386637E-5</v>
      </c>
      <c r="R2558" s="247">
        <f>_xlfn.NORM.DIST(P2558,P$752,P$753,1)</f>
        <v>0.99928369731744748</v>
      </c>
      <c r="S2558" s="253">
        <f>IF(OR(R2558&lt;$T$757,R2558&gt;$T$758),Q2558,"")</f>
        <v>1.7684364166386637E-5</v>
      </c>
      <c r="T2558" s="253" t="str">
        <f>IF(AND(R2558&gt;$T$757,R2558&lt;$T$758),Q2558,"")</f>
        <v/>
      </c>
      <c r="U2558" s="253" t="str">
        <f>IF(Q2558=MAX($Q$761:$Q$2761),Q2558,"")</f>
        <v/>
      </c>
      <c r="V2558" s="253">
        <f>_xlfn.NORM.DIST(P2558,$T$753,$T$754,0)</f>
        <v>5.3948598120027259E-107</v>
      </c>
      <c r="W2558" s="253" t="str">
        <f>IF(V2558=MAX($V$761:$V$2761),Q2558,"")</f>
        <v/>
      </c>
      <c r="X2558" s="253" t="str">
        <f t="shared" si="659"/>
        <v/>
      </c>
      <c r="AB2558" s="253">
        <v>1797</v>
      </c>
      <c r="AC2558" s="253">
        <f t="shared" si="675"/>
        <v>691.04791490284902</v>
      </c>
      <c r="AD2558" s="253">
        <f t="shared" si="660"/>
        <v>1.142820728936607E-5</v>
      </c>
      <c r="AE2558" s="253">
        <f t="shared" si="661"/>
        <v>0.99928369731744748</v>
      </c>
      <c r="AF2558" s="253">
        <f>IF(OR(AE2558&lt;$T$757,AE2558&gt;$T$758),AD2558,"")</f>
        <v>1.142820728936607E-5</v>
      </c>
      <c r="AG2558" s="253" t="str">
        <f t="shared" si="662"/>
        <v/>
      </c>
      <c r="AH2558" s="253" t="str">
        <f t="shared" si="663"/>
        <v/>
      </c>
      <c r="AI2558" s="253">
        <f t="shared" si="664"/>
        <v>7.4510466420460951E-9</v>
      </c>
      <c r="AJ2558" s="253" t="str">
        <f t="shared" si="665"/>
        <v/>
      </c>
      <c r="AK2558" s="253" t="str">
        <f t="shared" si="666"/>
        <v/>
      </c>
      <c r="AO2558" s="253">
        <v>1797</v>
      </c>
      <c r="AP2558" s="253">
        <f t="shared" si="667"/>
        <v>4074.0745802776173</v>
      </c>
      <c r="AQ2558" s="253">
        <f t="shared" si="668"/>
        <v>1.9384620145701487E-6</v>
      </c>
      <c r="AR2558" s="253">
        <f t="shared" si="669"/>
        <v>0.99928369731744748</v>
      </c>
      <c r="AS2558" s="253">
        <f>IF(OR(AR2558&lt;$T$757,AR2558&gt;$T$758),AQ2558,"")</f>
        <v>1.9384620145701487E-6</v>
      </c>
      <c r="AT2558" s="253" t="str">
        <f t="shared" si="670"/>
        <v/>
      </c>
      <c r="AU2558" s="253" t="str">
        <f t="shared" si="671"/>
        <v/>
      </c>
      <c r="AV2558" s="253">
        <f t="shared" si="672"/>
        <v>0</v>
      </c>
      <c r="AW2558" s="253">
        <f t="shared" si="673"/>
        <v>1.9384620145701487E-6</v>
      </c>
      <c r="AX2558" s="253" t="str">
        <f t="shared" si="674"/>
        <v/>
      </c>
      <c r="AZ2558" s="259"/>
      <c r="BA2558" s="259">
        <f>BA2557+$BD$753</f>
        <v>11.532799999999774</v>
      </c>
      <c r="BB2558" s="274">
        <f t="shared" si="657"/>
        <v>0.11700805620400265</v>
      </c>
      <c r="BC2558" s="259">
        <f t="shared" si="658"/>
        <v>2.4050625350302557E-4</v>
      </c>
      <c r="BD2558" s="259" t="str">
        <f t="shared" si="655"/>
        <v/>
      </c>
      <c r="BE2558" s="254" t="str">
        <f t="shared" si="656"/>
        <v/>
      </c>
    </row>
    <row r="2559" spans="1:57" ht="20.100000000000001" customHeight="1" x14ac:dyDescent="0.25">
      <c r="A2559" s="247">
        <v>1798</v>
      </c>
      <c r="B2559" s="247">
        <f>$B$755+(A2559*$B$758)</f>
        <v>7672.8234541398215</v>
      </c>
      <c r="C2559" s="247">
        <f>_xlfn.NORM.DIST($B2559,$B$752,$B$753,0)</f>
        <v>1.0174991074629084E-6</v>
      </c>
      <c r="D2559" s="247">
        <f>_xlfn.NORM.DIST($B2559,$B$752,$B$753,1)</f>
        <v>0.99929354333657783</v>
      </c>
      <c r="E2559" s="247">
        <f>IF(OR(D2559&lt;$F$757,D2559&gt;$F$758),C2559,"")</f>
        <v>1.0174991074629084E-6</v>
      </c>
      <c r="F2559" s="247" t="str">
        <f>IF(AND(D2559&gt;$F$757,D2559&lt;$F$758),C2559,"")</f>
        <v/>
      </c>
      <c r="G2559" s="247" t="str">
        <f>IF(C2559=MAX($C$761:$C$2761),C2559,"")</f>
        <v/>
      </c>
      <c r="H2559" s="247">
        <f>_xlfn.NORM.DIST(B2559,$F$753,$F$754,0)</f>
        <v>0</v>
      </c>
      <c r="I2559" s="247">
        <f>IF(H2559=MAX($H$761:$H$2761),C2559,"")</f>
        <v>1.0174991074629084E-6</v>
      </c>
      <c r="J2559" s="247" t="str">
        <f>IF(I2559=MIN($I$761:$I$2761),I2559,"")</f>
        <v/>
      </c>
      <c r="K2559" s="247"/>
      <c r="L2559" s="247"/>
      <c r="M2559" s="247"/>
      <c r="N2559" s="247"/>
      <c r="O2559" s="247">
        <v>1798</v>
      </c>
      <c r="P2559" s="247">
        <f>$P$755+(O2559*$P$758)</f>
        <v>447.13780496196352</v>
      </c>
      <c r="Q2559" s="247">
        <f>_xlfn.NORM.DIST(P2559,P$752,P$753,0)</f>
        <v>1.7460145238606846E-5</v>
      </c>
      <c r="R2559" s="247">
        <f>_xlfn.NORM.DIST(P2559,P$752,P$753,1)</f>
        <v>0.99929354333657783</v>
      </c>
      <c r="S2559" s="253">
        <f>IF(OR(R2559&lt;$T$757,R2559&gt;$T$758),Q2559,"")</f>
        <v>1.7460145238606846E-5</v>
      </c>
      <c r="T2559" s="253" t="str">
        <f>IF(AND(R2559&gt;$T$757,R2559&lt;$T$758),Q2559,"")</f>
        <v/>
      </c>
      <c r="U2559" s="253" t="str">
        <f>IF(Q2559=MAX($Q$761:$Q$2761),Q2559,"")</f>
        <v/>
      </c>
      <c r="V2559" s="253">
        <f>_xlfn.NORM.DIST(P2559,$T$753,$T$754,0)</f>
        <v>4.9432196851552508E-107</v>
      </c>
      <c r="W2559" s="253" t="str">
        <f>IF(V2559=MAX($V$761:$V$2761),Q2559,"")</f>
        <v/>
      </c>
      <c r="X2559" s="253" t="str">
        <f t="shared" si="659"/>
        <v/>
      </c>
      <c r="AB2559" s="253">
        <v>1798</v>
      </c>
      <c r="AC2559" s="253">
        <f t="shared" si="675"/>
        <v>691.9149762766292</v>
      </c>
      <c r="AD2559" s="253">
        <f t="shared" si="660"/>
        <v>1.1283309776469479E-5</v>
      </c>
      <c r="AE2559" s="253">
        <f t="shared" si="661"/>
        <v>0.99929354333657783</v>
      </c>
      <c r="AF2559" s="253">
        <f>IF(OR(AE2559&lt;$T$757,AE2559&gt;$T$758),AD2559,"")</f>
        <v>1.1283309776469479E-5</v>
      </c>
      <c r="AG2559" s="253" t="str">
        <f t="shared" si="662"/>
        <v/>
      </c>
      <c r="AH2559" s="253" t="str">
        <f t="shared" si="663"/>
        <v/>
      </c>
      <c r="AI2559" s="253">
        <f t="shared" si="664"/>
        <v>7.3039324555186649E-9</v>
      </c>
      <c r="AJ2559" s="253" t="str">
        <f t="shared" si="665"/>
        <v/>
      </c>
      <c r="AK2559" s="253" t="str">
        <f t="shared" si="666"/>
        <v/>
      </c>
      <c r="AO2559" s="253">
        <v>1798</v>
      </c>
      <c r="AP2559" s="253">
        <f t="shared" si="667"/>
        <v>4079.186342611717</v>
      </c>
      <c r="AQ2559" s="253">
        <f t="shared" si="668"/>
        <v>1.9138843780569319E-6</v>
      </c>
      <c r="AR2559" s="253">
        <f t="shared" si="669"/>
        <v>0.99929354333657783</v>
      </c>
      <c r="AS2559" s="253">
        <f>IF(OR(AR2559&lt;$T$757,AR2559&gt;$T$758),AQ2559,"")</f>
        <v>1.9138843780569319E-6</v>
      </c>
      <c r="AT2559" s="253" t="str">
        <f t="shared" si="670"/>
        <v/>
      </c>
      <c r="AU2559" s="253" t="str">
        <f t="shared" si="671"/>
        <v/>
      </c>
      <c r="AV2559" s="253">
        <f t="shared" si="672"/>
        <v>0</v>
      </c>
      <c r="AW2559" s="253">
        <f t="shared" si="673"/>
        <v>1.9138843780569319E-6</v>
      </c>
      <c r="AX2559" s="253" t="str">
        <f t="shared" si="674"/>
        <v/>
      </c>
      <c r="AZ2559" s="259"/>
      <c r="BA2559" s="259">
        <f>BA2558+$BD$753</f>
        <v>11.539199999999774</v>
      </c>
      <c r="BB2559" s="274">
        <f t="shared" si="657"/>
        <v>0.11676754995049962</v>
      </c>
      <c r="BC2559" s="259">
        <f t="shared" si="658"/>
        <v>2.4007050941209085E-4</v>
      </c>
      <c r="BD2559" s="259" t="str">
        <f t="shared" si="655"/>
        <v/>
      </c>
      <c r="BE2559" s="254" t="str">
        <f t="shared" si="656"/>
        <v/>
      </c>
    </row>
    <row r="2560" spans="1:57" ht="20.100000000000001" customHeight="1" x14ac:dyDescent="0.25">
      <c r="A2560" s="247">
        <v>1799</v>
      </c>
      <c r="B2560" s="247">
        <f>$B$755+(A2560*$B$758)</f>
        <v>7682.4385211249592</v>
      </c>
      <c r="C2560" s="247">
        <f>_xlfn.NORM.DIST($B2560,$B$752,$B$753,0)</f>
        <v>1.0045822275918423E-6</v>
      </c>
      <c r="D2560" s="247">
        <f>_xlfn.NORM.DIST($B2560,$B$752,$B$753,1)</f>
        <v>0.99930326444105444</v>
      </c>
      <c r="E2560" s="247">
        <f>IF(OR(D2560&lt;$F$757,D2560&gt;$F$758),C2560,"")</f>
        <v>1.0045822275918423E-6</v>
      </c>
      <c r="F2560" s="247" t="str">
        <f>IF(AND(D2560&gt;$F$757,D2560&lt;$F$758),C2560,"")</f>
        <v/>
      </c>
      <c r="G2560" s="247" t="str">
        <f>IF(C2560=MAX($C$761:$C$2761),C2560,"")</f>
        <v/>
      </c>
      <c r="H2560" s="247">
        <f>_xlfn.NORM.DIST(B2560,$F$753,$F$754,0)</f>
        <v>0</v>
      </c>
      <c r="I2560" s="247">
        <f>IF(H2560=MAX($H$761:$H$2761),C2560,"")</f>
        <v>1.0045822275918423E-6</v>
      </c>
      <c r="J2560" s="247" t="str">
        <f>IF(I2560=MIN($I$761:$I$2761),I2560,"")</f>
        <v/>
      </c>
      <c r="K2560" s="247"/>
      <c r="L2560" s="247"/>
      <c r="M2560" s="247"/>
      <c r="N2560" s="247"/>
      <c r="O2560" s="247">
        <v>1799</v>
      </c>
      <c r="P2560" s="247">
        <f>$P$755+(O2560*$P$758)</f>
        <v>447.69812802582567</v>
      </c>
      <c r="Q2560" s="247">
        <f>_xlfn.NORM.DIST(P2560,P$752,P$753,0)</f>
        <v>1.7238493350242257E-5</v>
      </c>
      <c r="R2560" s="247">
        <f>_xlfn.NORM.DIST(P2560,P$752,P$753,1)</f>
        <v>0.99930326444105444</v>
      </c>
      <c r="S2560" s="253">
        <f>IF(OR(R2560&lt;$T$757,R2560&gt;$T$758),Q2560,"")</f>
        <v>1.7238493350242257E-5</v>
      </c>
      <c r="T2560" s="253" t="str">
        <f>IF(AND(R2560&gt;$T$757,R2560&lt;$T$758),Q2560,"")</f>
        <v/>
      </c>
      <c r="U2560" s="253" t="str">
        <f>IF(Q2560=MAX($Q$761:$Q$2761),Q2560,"")</f>
        <v/>
      </c>
      <c r="V2560" s="253">
        <f>_xlfn.NORM.DIST(P2560,$T$753,$T$754,0)</f>
        <v>4.5293169319679226E-107</v>
      </c>
      <c r="W2560" s="253" t="str">
        <f>IF(V2560=MAX($V$761:$V$2761),Q2560,"")</f>
        <v/>
      </c>
      <c r="X2560" s="253" t="str">
        <f t="shared" si="659"/>
        <v/>
      </c>
      <c r="AB2560" s="253">
        <v>1799</v>
      </c>
      <c r="AC2560" s="253">
        <f t="shared" si="675"/>
        <v>692.78203765040939</v>
      </c>
      <c r="AD2560" s="253">
        <f t="shared" si="660"/>
        <v>1.114007116735259E-5</v>
      </c>
      <c r="AE2560" s="253">
        <f t="shared" si="661"/>
        <v>0.99930326444105444</v>
      </c>
      <c r="AF2560" s="253">
        <f>IF(OR(AE2560&lt;$T$757,AE2560&gt;$T$758),AD2560,"")</f>
        <v>1.114007116735259E-5</v>
      </c>
      <c r="AG2560" s="253" t="str">
        <f t="shared" si="662"/>
        <v/>
      </c>
      <c r="AH2560" s="253" t="str">
        <f t="shared" si="663"/>
        <v/>
      </c>
      <c r="AI2560" s="253">
        <f t="shared" si="664"/>
        <v>7.1596083510878105E-9</v>
      </c>
      <c r="AJ2560" s="253" t="str">
        <f t="shared" si="665"/>
        <v/>
      </c>
      <c r="AK2560" s="253" t="str">
        <f t="shared" si="666"/>
        <v/>
      </c>
      <c r="AO2560" s="253">
        <v>1799</v>
      </c>
      <c r="AP2560" s="253">
        <f t="shared" si="667"/>
        <v>4084.2981049458167</v>
      </c>
      <c r="AQ2560" s="253">
        <f t="shared" si="668"/>
        <v>1.8895881261809855E-6</v>
      </c>
      <c r="AR2560" s="253">
        <f t="shared" si="669"/>
        <v>0.99930326444105444</v>
      </c>
      <c r="AS2560" s="253">
        <f>IF(OR(AR2560&lt;$T$757,AR2560&gt;$T$758),AQ2560,"")</f>
        <v>1.8895881261809855E-6</v>
      </c>
      <c r="AT2560" s="253" t="str">
        <f t="shared" si="670"/>
        <v/>
      </c>
      <c r="AU2560" s="253" t="str">
        <f t="shared" si="671"/>
        <v/>
      </c>
      <c r="AV2560" s="253">
        <f t="shared" si="672"/>
        <v>0</v>
      </c>
      <c r="AW2560" s="253">
        <f t="shared" si="673"/>
        <v>1.8895881261809855E-6</v>
      </c>
      <c r="AX2560" s="253" t="str">
        <f t="shared" si="674"/>
        <v/>
      </c>
      <c r="AZ2560" s="259"/>
      <c r="BA2560" s="259">
        <f>BA2559+$BD$753</f>
        <v>11.545599999999773</v>
      </c>
      <c r="BB2560" s="274">
        <f t="shared" si="657"/>
        <v>0.11652747944108753</v>
      </c>
      <c r="BC2560" s="259">
        <f t="shared" si="658"/>
        <v>2.3963537060639473E-4</v>
      </c>
      <c r="BD2560" s="259" t="str">
        <f t="shared" si="655"/>
        <v/>
      </c>
      <c r="BE2560" s="254" t="str">
        <f t="shared" si="656"/>
        <v/>
      </c>
    </row>
    <row r="2561" spans="1:57" ht="20.100000000000001" customHeight="1" x14ac:dyDescent="0.25">
      <c r="A2561" s="247">
        <v>1800</v>
      </c>
      <c r="B2561" s="247">
        <f>$B$755+(A2561*$B$758)</f>
        <v>7692.0535881100968</v>
      </c>
      <c r="C2561" s="247">
        <f>_xlfn.NORM.DIST($B2561,$B$752,$B$753,0)</f>
        <v>9.9181345492445035E-7</v>
      </c>
      <c r="D2561" s="247">
        <f>_xlfn.NORM.DIST($B2561,$B$752,$B$753,1)</f>
        <v>0.99931286206208414</v>
      </c>
      <c r="E2561" s="247">
        <f>IF(OR(D2561&lt;$F$757,D2561&gt;$F$758),C2561,"")</f>
        <v>9.9181345492445035E-7</v>
      </c>
      <c r="F2561" s="247" t="str">
        <f>IF(AND(D2561&gt;$F$757,D2561&lt;$F$758),C2561,"")</f>
        <v/>
      </c>
      <c r="G2561" s="247" t="str">
        <f>IF(C2561=MAX($C$761:$C$2761),C2561,"")</f>
        <v/>
      </c>
      <c r="H2561" s="247">
        <f>_xlfn.NORM.DIST(B2561,$F$753,$F$754,0)</f>
        <v>0</v>
      </c>
      <c r="I2561" s="247">
        <f>IF(H2561=MAX($H$761:$H$2761),C2561,"")</f>
        <v>9.9181345492445035E-7</v>
      </c>
      <c r="J2561" s="247" t="str">
        <f>IF(I2561=MIN($I$761:$I$2761),I2561,"")</f>
        <v/>
      </c>
      <c r="K2561" s="247"/>
      <c r="L2561" s="247"/>
      <c r="M2561" s="247"/>
      <c r="N2561" s="247"/>
      <c r="O2561" s="247">
        <v>1800</v>
      </c>
      <c r="P2561" s="247">
        <f>$P$755+(O2561*$P$758)</f>
        <v>448.25845108968781</v>
      </c>
      <c r="Q2561" s="247">
        <f>_xlfn.NORM.DIST(P2561,P$752,P$753,0)</f>
        <v>1.7019382961194987E-5</v>
      </c>
      <c r="R2561" s="247">
        <f>_xlfn.NORM.DIST(P2561,P$752,P$753,1)</f>
        <v>0.99931286206208414</v>
      </c>
      <c r="S2561" s="253">
        <f>IF(OR(R2561&lt;$T$757,R2561&gt;$T$758),Q2561,"")</f>
        <v>1.7019382961194987E-5</v>
      </c>
      <c r="T2561" s="253" t="str">
        <f>IF(AND(R2561&gt;$T$757,R2561&lt;$T$758),Q2561,"")</f>
        <v/>
      </c>
      <c r="U2561" s="253" t="str">
        <f>IF(Q2561=MAX($Q$761:$Q$2761),Q2561,"")</f>
        <v/>
      </c>
      <c r="V2561" s="253">
        <f>_xlfn.NORM.DIST(P2561,$T$753,$T$754,0)</f>
        <v>4.1500044392226166E-107</v>
      </c>
      <c r="W2561" s="253" t="str">
        <f>IF(V2561=MAX($V$761:$V$2761),Q2561,"")</f>
        <v/>
      </c>
      <c r="X2561" s="253" t="str">
        <f t="shared" si="659"/>
        <v/>
      </c>
      <c r="AB2561" s="253">
        <v>1800</v>
      </c>
      <c r="AC2561" s="253">
        <f t="shared" si="675"/>
        <v>693.64909902418958</v>
      </c>
      <c r="AD2561" s="253">
        <f t="shared" si="660"/>
        <v>1.0998474957179254E-5</v>
      </c>
      <c r="AE2561" s="253">
        <f t="shared" si="661"/>
        <v>0.99931286206208414</v>
      </c>
      <c r="AF2561" s="253">
        <f>IF(OR(AE2561&lt;$T$757,AE2561&gt;$T$758),AD2561,"")</f>
        <v>1.0998474957179254E-5</v>
      </c>
      <c r="AG2561" s="253" t="str">
        <f t="shared" si="662"/>
        <v/>
      </c>
      <c r="AH2561" s="253" t="str">
        <f t="shared" si="663"/>
        <v/>
      </c>
      <c r="AI2561" s="253">
        <f t="shared" si="664"/>
        <v>7.0180237700486707E-9</v>
      </c>
      <c r="AJ2561" s="253" t="str">
        <f t="shared" si="665"/>
        <v/>
      </c>
      <c r="AK2561" s="253" t="str">
        <f t="shared" si="666"/>
        <v/>
      </c>
      <c r="AO2561" s="253">
        <v>1800</v>
      </c>
      <c r="AP2561" s="253">
        <f t="shared" si="667"/>
        <v>4089.4098672799164</v>
      </c>
      <c r="AQ2561" s="253">
        <f t="shared" si="668"/>
        <v>1.8655704593782939E-6</v>
      </c>
      <c r="AR2561" s="253">
        <f t="shared" si="669"/>
        <v>0.99931286206208414</v>
      </c>
      <c r="AS2561" s="253">
        <f>IF(OR(AR2561&lt;$T$757,AR2561&gt;$T$758),AQ2561,"")</f>
        <v>1.8655704593782939E-6</v>
      </c>
      <c r="AT2561" s="253" t="str">
        <f t="shared" si="670"/>
        <v/>
      </c>
      <c r="AU2561" s="253" t="str">
        <f t="shared" si="671"/>
        <v/>
      </c>
      <c r="AV2561" s="253">
        <f t="shared" si="672"/>
        <v>0</v>
      </c>
      <c r="AW2561" s="253">
        <f t="shared" si="673"/>
        <v>1.8655704593782939E-6</v>
      </c>
      <c r="AX2561" s="253" t="str">
        <f t="shared" si="674"/>
        <v/>
      </c>
      <c r="AZ2561" s="259"/>
      <c r="BA2561" s="259">
        <f>BA2560+$BD$753</f>
        <v>11.551999999999772</v>
      </c>
      <c r="BB2561" s="274">
        <f t="shared" si="657"/>
        <v>0.11628784407048114</v>
      </c>
      <c r="BC2561" s="259">
        <f t="shared" si="658"/>
        <v>2.3920083686024274E-4</v>
      </c>
      <c r="BD2561" s="259" t="str">
        <f t="shared" si="655"/>
        <v/>
      </c>
      <c r="BE2561" s="254" t="str">
        <f t="shared" si="656"/>
        <v/>
      </c>
    </row>
    <row r="2562" spans="1:57" ht="20.100000000000001" customHeight="1" x14ac:dyDescent="0.25">
      <c r="A2562" s="247">
        <v>1801</v>
      </c>
      <c r="B2562" s="247">
        <f>$B$755+(A2562*$B$758)</f>
        <v>7701.6686550952345</v>
      </c>
      <c r="C2562" s="247">
        <f>_xlfn.NORM.DIST($B2562,$B$752,$B$753,0)</f>
        <v>9.7919131294036954E-7</v>
      </c>
      <c r="D2562" s="247">
        <f>_xlfn.NORM.DIST($B2562,$B$752,$B$753,1)</f>
        <v>0.99932233761661959</v>
      </c>
      <c r="E2562" s="247">
        <f>IF(OR(D2562&lt;$F$757,D2562&gt;$F$758),C2562,"")</f>
        <v>9.7919131294036954E-7</v>
      </c>
      <c r="F2562" s="247" t="str">
        <f>IF(AND(D2562&gt;$F$757,D2562&lt;$F$758),C2562,"")</f>
        <v/>
      </c>
      <c r="G2562" s="247" t="str">
        <f>IF(C2562=MAX($C$761:$C$2761),C2562,"")</f>
        <v/>
      </c>
      <c r="H2562" s="247">
        <f>_xlfn.NORM.DIST(B2562,$F$753,$F$754,0)</f>
        <v>0</v>
      </c>
      <c r="I2562" s="247">
        <f>IF(H2562=MAX($H$761:$H$2761),C2562,"")</f>
        <v>9.7919131294036954E-7</v>
      </c>
      <c r="J2562" s="247" t="str">
        <f>IF(I2562=MIN($I$761:$I$2761),I2562,"")</f>
        <v/>
      </c>
      <c r="K2562" s="247"/>
      <c r="L2562" s="247"/>
      <c r="M2562" s="247"/>
      <c r="N2562" s="247"/>
      <c r="O2562" s="247">
        <v>1801</v>
      </c>
      <c r="P2562" s="247">
        <f>$P$755+(O2562*$P$758)</f>
        <v>448.81877415354984</v>
      </c>
      <c r="Q2562" s="247">
        <f>_xlfn.NORM.DIST(P2562,P$752,P$753,0)</f>
        <v>1.6802788734578066E-5</v>
      </c>
      <c r="R2562" s="247">
        <f>_xlfn.NORM.DIST(P2562,P$752,P$753,1)</f>
        <v>0.99932233761661959</v>
      </c>
      <c r="S2562" s="253">
        <f>IF(OR(R2562&lt;$T$757,R2562&gt;$T$758),Q2562,"")</f>
        <v>1.6802788734578066E-5</v>
      </c>
      <c r="T2562" s="253" t="str">
        <f>IF(AND(R2562&gt;$T$757,R2562&lt;$T$758),Q2562,"")</f>
        <v/>
      </c>
      <c r="U2562" s="253" t="str">
        <f>IF(Q2562=MAX($Q$761:$Q$2761),Q2562,"")</f>
        <v/>
      </c>
      <c r="V2562" s="253">
        <f>_xlfn.NORM.DIST(P2562,$T$753,$T$754,0)</f>
        <v>3.8023970382000234E-107</v>
      </c>
      <c r="W2562" s="253" t="str">
        <f>IF(V2562=MAX($V$761:$V$2761),Q2562,"")</f>
        <v/>
      </c>
      <c r="X2562" s="253" t="str">
        <f t="shared" si="659"/>
        <v/>
      </c>
      <c r="AB2562" s="253">
        <v>1801</v>
      </c>
      <c r="AC2562" s="253">
        <f t="shared" si="675"/>
        <v>694.51616039796977</v>
      </c>
      <c r="AD2562" s="253">
        <f t="shared" si="660"/>
        <v>1.0858504772434748E-5</v>
      </c>
      <c r="AE2562" s="253">
        <f t="shared" si="661"/>
        <v>0.99932233761661959</v>
      </c>
      <c r="AF2562" s="253">
        <f>IF(OR(AE2562&lt;$T$757,AE2562&gt;$T$758),AD2562,"")</f>
        <v>1.0858504772434748E-5</v>
      </c>
      <c r="AG2562" s="253" t="str">
        <f t="shared" si="662"/>
        <v/>
      </c>
      <c r="AH2562" s="253" t="str">
        <f t="shared" si="663"/>
        <v/>
      </c>
      <c r="AI2562" s="253">
        <f t="shared" si="664"/>
        <v>6.8791290229258232E-9</v>
      </c>
      <c r="AJ2562" s="253" t="str">
        <f t="shared" si="665"/>
        <v/>
      </c>
      <c r="AK2562" s="253" t="str">
        <f t="shared" si="666"/>
        <v/>
      </c>
      <c r="AO2562" s="253">
        <v>1801</v>
      </c>
      <c r="AP2562" s="253">
        <f t="shared" si="667"/>
        <v>4094.5216296140179</v>
      </c>
      <c r="AQ2562" s="253">
        <f t="shared" si="668"/>
        <v>1.8418286003596727E-6</v>
      </c>
      <c r="AR2562" s="253">
        <f t="shared" si="669"/>
        <v>0.99932233761661959</v>
      </c>
      <c r="AS2562" s="253">
        <f>IF(OR(AR2562&lt;$T$757,AR2562&gt;$T$758),AQ2562,"")</f>
        <v>1.8418286003596727E-6</v>
      </c>
      <c r="AT2562" s="253" t="str">
        <f t="shared" si="670"/>
        <v/>
      </c>
      <c r="AU2562" s="253" t="str">
        <f t="shared" si="671"/>
        <v/>
      </c>
      <c r="AV2562" s="253">
        <f t="shared" si="672"/>
        <v>0</v>
      </c>
      <c r="AW2562" s="253">
        <f t="shared" si="673"/>
        <v>1.8418286003596727E-6</v>
      </c>
      <c r="AX2562" s="253" t="str">
        <f t="shared" si="674"/>
        <v/>
      </c>
      <c r="AZ2562" s="259"/>
      <c r="BA2562" s="259">
        <f>BA2561+$BD$753</f>
        <v>11.558399999999772</v>
      </c>
      <c r="BB2562" s="274">
        <f t="shared" si="657"/>
        <v>0.11604864323362089</v>
      </c>
      <c r="BC2562" s="259">
        <f t="shared" si="658"/>
        <v>2.3876690794630284E-4</v>
      </c>
      <c r="BD2562" s="259" t="str">
        <f t="shared" si="655"/>
        <v/>
      </c>
      <c r="BE2562" s="254" t="str">
        <f t="shared" si="656"/>
        <v/>
      </c>
    </row>
    <row r="2563" spans="1:57" ht="20.100000000000001" customHeight="1" x14ac:dyDescent="0.25">
      <c r="A2563" s="248">
        <v>1802</v>
      </c>
      <c r="B2563" s="247">
        <f>$B$755+(A2563*$B$758)</f>
        <v>7711.2837220803722</v>
      </c>
      <c r="C2563" s="247">
        <f>_xlfn.NORM.DIST($B2563,$B$752,$B$753,0)</f>
        <v>9.6671433690482612E-7</v>
      </c>
      <c r="D2563" s="247">
        <f>_xlfn.NORM.DIST($B2563,$B$752,$B$753,1)</f>
        <v>0.99933169250747333</v>
      </c>
      <c r="E2563" s="247">
        <f>IF(OR(D2563&lt;$F$757,D2563&gt;$F$758),C2563,"")</f>
        <v>9.6671433690482612E-7</v>
      </c>
      <c r="F2563" s="247" t="str">
        <f>IF(AND(D2563&gt;$F$757,D2563&lt;$F$758),C2563,"")</f>
        <v/>
      </c>
      <c r="G2563" s="247" t="str">
        <f>IF(C2563=MAX($C$761:$C$2761),C2563,"")</f>
        <v/>
      </c>
      <c r="H2563" s="247">
        <f>_xlfn.NORM.DIST(B2563,$F$753,$F$754,0)</f>
        <v>0</v>
      </c>
      <c r="I2563" s="247">
        <f>IF(H2563=MAX($H$761:$H$2761),C2563,"")</f>
        <v>9.6671433690482612E-7</v>
      </c>
      <c r="J2563" s="247" t="str">
        <f>IF(I2563=MIN($I$761:$I$2761),I2563,"")</f>
        <v/>
      </c>
      <c r="K2563" s="247"/>
      <c r="L2563" s="247"/>
      <c r="M2563" s="247"/>
      <c r="N2563" s="247"/>
      <c r="O2563" s="248">
        <v>1802</v>
      </c>
      <c r="P2563" s="247">
        <f>$P$755+(O2563*$P$758)</f>
        <v>449.37909721741198</v>
      </c>
      <c r="Q2563" s="247">
        <f>_xlfn.NORM.DIST(P2563,P$752,P$753,0)</f>
        <v>1.6588685535743425E-5</v>
      </c>
      <c r="R2563" s="247">
        <f>_xlfn.NORM.DIST(P2563,P$752,P$753,1)</f>
        <v>0.99933169250747333</v>
      </c>
      <c r="S2563" s="253">
        <f>IF(OR(R2563&lt;$T$757,R2563&gt;$T$758),Q2563,"")</f>
        <v>1.6588685535743425E-5</v>
      </c>
      <c r="T2563" s="253" t="str">
        <f>IF(AND(R2563&gt;$T$757,R2563&lt;$T$758),Q2563,"")</f>
        <v/>
      </c>
      <c r="U2563" s="253" t="str">
        <f>IF(Q2563=MAX($Q$761:$Q$2761),Q2563,"")</f>
        <v/>
      </c>
      <c r="V2563" s="253">
        <f>_xlfn.NORM.DIST(P2563,$T$753,$T$754,0)</f>
        <v>3.4838497447723189E-107</v>
      </c>
      <c r="W2563" s="253" t="str">
        <f>IF(V2563=MAX($V$761:$V$2761),Q2563,"")</f>
        <v/>
      </c>
      <c r="X2563" s="253" t="str">
        <f t="shared" si="659"/>
        <v/>
      </c>
      <c r="AB2563" s="259">
        <v>1802</v>
      </c>
      <c r="AC2563" s="253">
        <f t="shared" si="675"/>
        <v>695.38322177175019</v>
      </c>
      <c r="AD2563" s="253">
        <f t="shared" si="660"/>
        <v>1.0720144370297703E-5</v>
      </c>
      <c r="AE2563" s="253">
        <f t="shared" si="661"/>
        <v>0.99933169250747333</v>
      </c>
      <c r="AF2563" s="253">
        <f>IF(OR(AE2563&lt;$T$757,AE2563&gt;$T$758),AD2563,"")</f>
        <v>1.0720144370297703E-5</v>
      </c>
      <c r="AG2563" s="253" t="str">
        <f t="shared" si="662"/>
        <v/>
      </c>
      <c r="AH2563" s="253" t="str">
        <f t="shared" si="663"/>
        <v/>
      </c>
      <c r="AI2563" s="253">
        <f t="shared" si="664"/>
        <v>6.7428752754326212E-9</v>
      </c>
      <c r="AJ2563" s="253" t="str">
        <f t="shared" si="665"/>
        <v/>
      </c>
      <c r="AK2563" s="253" t="str">
        <f t="shared" si="666"/>
        <v/>
      </c>
      <c r="AO2563" s="259">
        <v>1802</v>
      </c>
      <c r="AP2563" s="253">
        <f t="shared" si="667"/>
        <v>4099.6333919481176</v>
      </c>
      <c r="AQ2563" s="253">
        <f t="shared" si="668"/>
        <v>1.8183597940042948E-6</v>
      </c>
      <c r="AR2563" s="253">
        <f t="shared" si="669"/>
        <v>0.99933169250747333</v>
      </c>
      <c r="AS2563" s="253">
        <f>IF(OR(AR2563&lt;$T$757,AR2563&gt;$T$758),AQ2563,"")</f>
        <v>1.8183597940042948E-6</v>
      </c>
      <c r="AT2563" s="253" t="str">
        <f t="shared" si="670"/>
        <v/>
      </c>
      <c r="AU2563" s="253" t="str">
        <f t="shared" si="671"/>
        <v/>
      </c>
      <c r="AV2563" s="253">
        <f t="shared" si="672"/>
        <v>0</v>
      </c>
      <c r="AW2563" s="253">
        <f t="shared" si="673"/>
        <v>1.8183597940042948E-6</v>
      </c>
      <c r="AX2563" s="253" t="str">
        <f t="shared" si="674"/>
        <v/>
      </c>
      <c r="AZ2563" s="259"/>
      <c r="BA2563" s="259">
        <f>BA2562+$BD$753</f>
        <v>11.564799999999771</v>
      </c>
      <c r="BB2563" s="274">
        <f t="shared" si="657"/>
        <v>0.11580987632567459</v>
      </c>
      <c r="BC2563" s="259">
        <f t="shared" si="658"/>
        <v>2.3833358363470336E-4</v>
      </c>
      <c r="BD2563" s="259" t="str">
        <f t="shared" si="655"/>
        <v/>
      </c>
      <c r="BE2563" s="254" t="str">
        <f t="shared" si="656"/>
        <v/>
      </c>
    </row>
    <row r="2564" spans="1:57" ht="20.100000000000001" customHeight="1" x14ac:dyDescent="0.25">
      <c r="A2564" s="247">
        <v>1803</v>
      </c>
      <c r="B2564" s="247">
        <f>$B$755+(A2564*$B$758)</f>
        <v>7720.8987890655098</v>
      </c>
      <c r="C2564" s="247">
        <f>_xlfn.NORM.DIST($B2564,$B$752,$B$753,0)</f>
        <v>9.5438107381179508E-7</v>
      </c>
      <c r="D2564" s="247">
        <f>_xlfn.NORM.DIST($B2564,$B$752,$B$753,1)</f>
        <v>0.99934092812343112</v>
      </c>
      <c r="E2564" s="247">
        <f>IF(OR(D2564&lt;$F$757,D2564&gt;$F$758),C2564,"")</f>
        <v>9.5438107381179508E-7</v>
      </c>
      <c r="F2564" s="247" t="str">
        <f>IF(AND(D2564&gt;$F$757,D2564&lt;$F$758),C2564,"")</f>
        <v/>
      </c>
      <c r="G2564" s="247" t="str">
        <f>IF(C2564=MAX($C$761:$C$2761),C2564,"")</f>
        <v/>
      </c>
      <c r="H2564" s="247">
        <f>_xlfn.NORM.DIST(B2564,$F$753,$F$754,0)</f>
        <v>0</v>
      </c>
      <c r="I2564" s="247">
        <f>IF(H2564=MAX($H$761:$H$2761),C2564,"")</f>
        <v>9.5438107381179508E-7</v>
      </c>
      <c r="J2564" s="247" t="str">
        <f>IF(I2564=MIN($I$761:$I$2761),I2564,"")</f>
        <v/>
      </c>
      <c r="K2564" s="247"/>
      <c r="L2564" s="247"/>
      <c r="M2564" s="247"/>
      <c r="N2564" s="247"/>
      <c r="O2564" s="247">
        <v>1803</v>
      </c>
      <c r="P2564" s="247">
        <f>$P$755+(O2564*$P$758)</f>
        <v>449.93942028127412</v>
      </c>
      <c r="Q2564" s="247">
        <f>_xlfn.NORM.DIST(P2564,P$752,P$753,0)</f>
        <v>1.6377048431306795E-5</v>
      </c>
      <c r="R2564" s="247">
        <f>_xlfn.NORM.DIST(P2564,P$752,P$753,1)</f>
        <v>0.99934092812343112</v>
      </c>
      <c r="S2564" s="253">
        <f>IF(OR(R2564&lt;$T$757,R2564&gt;$T$758),Q2564,"")</f>
        <v>1.6377048431306795E-5</v>
      </c>
      <c r="T2564" s="253" t="str">
        <f>IF(AND(R2564&gt;$T$757,R2564&lt;$T$758),Q2564,"")</f>
        <v/>
      </c>
      <c r="U2564" s="253" t="str">
        <f>IF(Q2564=MAX($Q$761:$Q$2761),Q2564,"")</f>
        <v/>
      </c>
      <c r="V2564" s="253">
        <f>_xlfn.NORM.DIST(P2564,$T$753,$T$754,0)</f>
        <v>3.1919378035557698E-107</v>
      </c>
      <c r="W2564" s="253" t="str">
        <f>IF(V2564=MAX($V$761:$V$2761),Q2564,"")</f>
        <v/>
      </c>
      <c r="X2564" s="253" t="str">
        <f t="shared" si="659"/>
        <v/>
      </c>
      <c r="AB2564" s="253">
        <v>1803</v>
      </c>
      <c r="AC2564" s="253">
        <f t="shared" si="675"/>
        <v>696.25028314553037</v>
      </c>
      <c r="AD2564" s="253">
        <f t="shared" si="660"/>
        <v>1.0583377638010008E-5</v>
      </c>
      <c r="AE2564" s="253">
        <f t="shared" si="661"/>
        <v>0.99934092812343112</v>
      </c>
      <c r="AF2564" s="253">
        <f>IF(OR(AE2564&lt;$T$757,AE2564&gt;$T$758),AD2564,"")</f>
        <v>1.0583377638010008E-5</v>
      </c>
      <c r="AG2564" s="253" t="str">
        <f t="shared" si="662"/>
        <v/>
      </c>
      <c r="AH2564" s="253" t="str">
        <f t="shared" si="663"/>
        <v/>
      </c>
      <c r="AI2564" s="253">
        <f t="shared" si="664"/>
        <v>6.6092145346404798E-9</v>
      </c>
      <c r="AJ2564" s="253" t="str">
        <f t="shared" si="665"/>
        <v/>
      </c>
      <c r="AK2564" s="253" t="str">
        <f t="shared" si="666"/>
        <v/>
      </c>
      <c r="AO2564" s="253">
        <v>1803</v>
      </c>
      <c r="AP2564" s="253">
        <f t="shared" si="667"/>
        <v>4104.7451542822173</v>
      </c>
      <c r="AQ2564" s="253">
        <f t="shared" si="668"/>
        <v>1.7951613072527224E-6</v>
      </c>
      <c r="AR2564" s="253">
        <f t="shared" si="669"/>
        <v>0.99934092812343112</v>
      </c>
      <c r="AS2564" s="253">
        <f>IF(OR(AR2564&lt;$T$757,AR2564&gt;$T$758),AQ2564,"")</f>
        <v>1.7951613072527224E-6</v>
      </c>
      <c r="AT2564" s="253" t="str">
        <f t="shared" si="670"/>
        <v/>
      </c>
      <c r="AU2564" s="253" t="str">
        <f t="shared" si="671"/>
        <v/>
      </c>
      <c r="AV2564" s="253">
        <f t="shared" si="672"/>
        <v>0</v>
      </c>
      <c r="AW2564" s="253">
        <f t="shared" si="673"/>
        <v>1.7951613072527224E-6</v>
      </c>
      <c r="AX2564" s="253" t="str">
        <f t="shared" si="674"/>
        <v/>
      </c>
      <c r="AZ2564" s="259"/>
      <c r="BA2564" s="259">
        <f>BA2563+$BD$753</f>
        <v>11.57119999999977</v>
      </c>
      <c r="BB2564" s="274">
        <f t="shared" si="657"/>
        <v>0.11557154274203989</v>
      </c>
      <c r="BC2564" s="259">
        <f t="shared" si="658"/>
        <v>2.379008636930191E-4</v>
      </c>
      <c r="BD2564" s="259" t="str">
        <f t="shared" si="655"/>
        <v/>
      </c>
      <c r="BE2564" s="254" t="str">
        <f t="shared" si="656"/>
        <v/>
      </c>
    </row>
    <row r="2565" spans="1:57" ht="20.100000000000001" customHeight="1" x14ac:dyDescent="0.25">
      <c r="A2565" s="247">
        <v>1804</v>
      </c>
      <c r="B2565" s="247">
        <f>$B$755+(A2565*$B$758)</f>
        <v>7730.5138560506475</v>
      </c>
      <c r="C2565" s="247">
        <f>_xlfn.NORM.DIST($B2565,$B$752,$B$753,0)</f>
        <v>9.4219008232694601E-7</v>
      </c>
      <c r="D2565" s="247">
        <f>_xlfn.NORM.DIST($B2565,$B$752,$B$753,1)</f>
        <v>0.99935004583936393</v>
      </c>
      <c r="E2565" s="247">
        <f>IF(OR(D2565&lt;$F$757,D2565&gt;$F$758),C2565,"")</f>
        <v>9.4219008232694601E-7</v>
      </c>
      <c r="F2565" s="247" t="str">
        <f>IF(AND(D2565&gt;$F$757,D2565&lt;$F$758),C2565,"")</f>
        <v/>
      </c>
      <c r="G2565" s="247" t="str">
        <f>IF(C2565=MAX($C$761:$C$2761),C2565,"")</f>
        <v/>
      </c>
      <c r="H2565" s="247">
        <f>_xlfn.NORM.DIST(B2565,$F$753,$F$754,0)</f>
        <v>0</v>
      </c>
      <c r="I2565" s="247">
        <f>IF(H2565=MAX($H$761:$H$2761),C2565,"")</f>
        <v>9.4219008232694601E-7</v>
      </c>
      <c r="J2565" s="247" t="str">
        <f>IF(I2565=MIN($I$761:$I$2761),I2565,"")</f>
        <v/>
      </c>
      <c r="K2565" s="247"/>
      <c r="L2565" s="247"/>
      <c r="M2565" s="247"/>
      <c r="N2565" s="247"/>
      <c r="O2565" s="247">
        <v>1804</v>
      </c>
      <c r="P2565" s="247">
        <f>$P$755+(O2565*$P$758)</f>
        <v>450.49974334513627</v>
      </c>
      <c r="Q2565" s="247">
        <f>_xlfn.NORM.DIST(P2565,P$752,P$753,0)</f>
        <v>1.6167852688168669E-5</v>
      </c>
      <c r="R2565" s="247">
        <f>_xlfn.NORM.DIST(P2565,P$752,P$753,1)</f>
        <v>0.99935004583936393</v>
      </c>
      <c r="S2565" s="253">
        <f>IF(OR(R2565&lt;$T$757,R2565&gt;$T$758),Q2565,"")</f>
        <v>1.6167852688168669E-5</v>
      </c>
      <c r="T2565" s="253" t="str">
        <f>IF(AND(R2565&gt;$T$757,R2565&lt;$T$758),Q2565,"")</f>
        <v/>
      </c>
      <c r="U2565" s="253" t="str">
        <f>IF(Q2565=MAX($Q$761:$Q$2761),Q2565,"")</f>
        <v/>
      </c>
      <c r="V2565" s="253">
        <f>_xlfn.NORM.DIST(P2565,$T$753,$T$754,0)</f>
        <v>2.9244383868419218E-107</v>
      </c>
      <c r="W2565" s="253" t="str">
        <f>IF(V2565=MAX($V$761:$V$2761),Q2565,"")</f>
        <v/>
      </c>
      <c r="X2565" s="253" t="str">
        <f t="shared" si="659"/>
        <v/>
      </c>
      <c r="AB2565" s="253">
        <v>1804</v>
      </c>
      <c r="AC2565" s="253">
        <f t="shared" si="675"/>
        <v>697.11734451931056</v>
      </c>
      <c r="AD2565" s="253">
        <f t="shared" si="660"/>
        <v>1.0448188592243824E-5</v>
      </c>
      <c r="AE2565" s="253">
        <f t="shared" si="661"/>
        <v>0.99935004583936393</v>
      </c>
      <c r="AF2565" s="253">
        <f>IF(OR(AE2565&lt;$T$757,AE2565&gt;$T$758),AD2565,"")</f>
        <v>1.0448188592243824E-5</v>
      </c>
      <c r="AG2565" s="253" t="str">
        <f t="shared" si="662"/>
        <v/>
      </c>
      <c r="AH2565" s="253" t="str">
        <f t="shared" si="663"/>
        <v/>
      </c>
      <c r="AI2565" s="253">
        <f t="shared" si="664"/>
        <v>6.4780996353552773E-9</v>
      </c>
      <c r="AJ2565" s="253" t="str">
        <f t="shared" si="665"/>
        <v/>
      </c>
      <c r="AK2565" s="253" t="str">
        <f t="shared" si="666"/>
        <v/>
      </c>
      <c r="AO2565" s="253">
        <v>1804</v>
      </c>
      <c r="AP2565" s="253">
        <f t="shared" si="667"/>
        <v>4109.856916616317</v>
      </c>
      <c r="AQ2565" s="253">
        <f t="shared" si="668"/>
        <v>1.7722304289996145E-6</v>
      </c>
      <c r="AR2565" s="253">
        <f t="shared" si="669"/>
        <v>0.99935004583936393</v>
      </c>
      <c r="AS2565" s="253">
        <f>IF(OR(AR2565&lt;$T$757,AR2565&gt;$T$758),AQ2565,"")</f>
        <v>1.7722304289996145E-6</v>
      </c>
      <c r="AT2565" s="253" t="str">
        <f t="shared" si="670"/>
        <v/>
      </c>
      <c r="AU2565" s="253" t="str">
        <f t="shared" si="671"/>
        <v/>
      </c>
      <c r="AV2565" s="253">
        <f t="shared" si="672"/>
        <v>0</v>
      </c>
      <c r="AW2565" s="253">
        <f t="shared" si="673"/>
        <v>1.7722304289996145E-6</v>
      </c>
      <c r="AX2565" s="253" t="str">
        <f t="shared" si="674"/>
        <v/>
      </c>
      <c r="AZ2565" s="259"/>
      <c r="BA2565" s="259">
        <f>BA2564+$BD$753</f>
        <v>11.577599999999769</v>
      </c>
      <c r="BB2565" s="274">
        <f t="shared" si="657"/>
        <v>0.11533364187834687</v>
      </c>
      <c r="BC2565" s="259">
        <f t="shared" si="658"/>
        <v>2.3746874788654893E-4</v>
      </c>
      <c r="BD2565" s="259" t="str">
        <f t="shared" si="655"/>
        <v/>
      </c>
      <c r="BE2565" s="254" t="str">
        <f t="shared" si="656"/>
        <v/>
      </c>
    </row>
    <row r="2566" spans="1:57" ht="20.100000000000001" customHeight="1" x14ac:dyDescent="0.25">
      <c r="A2566" s="247">
        <v>1805</v>
      </c>
      <c r="B2566" s="247">
        <f>$B$755+(A2566*$B$758)</f>
        <v>7740.1289230357852</v>
      </c>
      <c r="C2566" s="247">
        <f>_xlfn.NORM.DIST($B2566,$B$752,$B$753,0)</f>
        <v>9.3013993273039557E-7</v>
      </c>
      <c r="D2566" s="247">
        <f>_xlfn.NORM.DIST($B2566,$B$752,$B$753,1)</f>
        <v>0.99935904701633993</v>
      </c>
      <c r="E2566" s="247">
        <f>IF(OR(D2566&lt;$F$757,D2566&gt;$F$758),C2566,"")</f>
        <v>9.3013993273039557E-7</v>
      </c>
      <c r="F2566" s="247" t="str">
        <f>IF(AND(D2566&gt;$F$757,D2566&lt;$F$758),C2566,"")</f>
        <v/>
      </c>
      <c r="G2566" s="247" t="str">
        <f>IF(C2566=MAX($C$761:$C$2761),C2566,"")</f>
        <v/>
      </c>
      <c r="H2566" s="247">
        <f>_xlfn.NORM.DIST(B2566,$F$753,$F$754,0)</f>
        <v>0</v>
      </c>
      <c r="I2566" s="247">
        <f>IF(H2566=MAX($H$761:$H$2761),C2566,"")</f>
        <v>9.3013993273039557E-7</v>
      </c>
      <c r="J2566" s="247" t="str">
        <f>IF(I2566=MIN($I$761:$I$2761),I2566,"")</f>
        <v/>
      </c>
      <c r="K2566" s="247"/>
      <c r="L2566" s="247"/>
      <c r="M2566" s="247"/>
      <c r="N2566" s="247"/>
      <c r="O2566" s="247">
        <v>1805</v>
      </c>
      <c r="P2566" s="247">
        <f>$P$755+(O2566*$P$758)</f>
        <v>451.0600664089983</v>
      </c>
      <c r="Q2566" s="247">
        <f>_xlfn.NORM.DIST(P2566,P$752,P$753,0)</f>
        <v>1.596107377253178E-5</v>
      </c>
      <c r="R2566" s="247">
        <f>_xlfn.NORM.DIST(P2566,P$752,P$753,1)</f>
        <v>0.99935904701633993</v>
      </c>
      <c r="S2566" s="253">
        <f>IF(OR(R2566&lt;$T$757,R2566&gt;$T$758),Q2566,"")</f>
        <v>1.596107377253178E-5</v>
      </c>
      <c r="T2566" s="253" t="str">
        <f>IF(AND(R2566&gt;$T$757,R2566&lt;$T$758),Q2566,"")</f>
        <v/>
      </c>
      <c r="U2566" s="253" t="str">
        <f>IF(Q2566=MAX($Q$761:$Q$2761),Q2566,"")</f>
        <v/>
      </c>
      <c r="V2566" s="253">
        <f>_xlfn.NORM.DIST(P2566,$T$753,$T$754,0)</f>
        <v>2.6793138113671223E-107</v>
      </c>
      <c r="W2566" s="253" t="str">
        <f>IF(V2566=MAX($V$761:$V$2761),Q2566,"")</f>
        <v/>
      </c>
      <c r="X2566" s="253" t="str">
        <f t="shared" si="659"/>
        <v/>
      </c>
      <c r="AB2566" s="253">
        <v>1805</v>
      </c>
      <c r="AC2566" s="253">
        <f t="shared" si="675"/>
        <v>697.98440589309075</v>
      </c>
      <c r="AD2566" s="253">
        <f t="shared" si="660"/>
        <v>1.0314561378467005E-5</v>
      </c>
      <c r="AE2566" s="253">
        <f t="shared" si="661"/>
        <v>0.99935904701633993</v>
      </c>
      <c r="AF2566" s="253">
        <f>IF(OR(AE2566&lt;$T$757,AE2566&gt;$T$758),AD2566,"")</f>
        <v>1.0314561378467005E-5</v>
      </c>
      <c r="AG2566" s="253" t="str">
        <f t="shared" si="662"/>
        <v/>
      </c>
      <c r="AH2566" s="253" t="str">
        <f t="shared" si="663"/>
        <v/>
      </c>
      <c r="AI2566" s="253">
        <f t="shared" si="664"/>
        <v>6.3494842266981145E-9</v>
      </c>
      <c r="AJ2566" s="253" t="str">
        <f t="shared" si="665"/>
        <v/>
      </c>
      <c r="AK2566" s="253" t="str">
        <f t="shared" si="666"/>
        <v/>
      </c>
      <c r="AO2566" s="253">
        <v>1805</v>
      </c>
      <c r="AP2566" s="253">
        <f t="shared" si="667"/>
        <v>4114.9686789504167</v>
      </c>
      <c r="AQ2566" s="253">
        <f t="shared" si="668"/>
        <v>1.7495644699860557E-6</v>
      </c>
      <c r="AR2566" s="253">
        <f t="shared" si="669"/>
        <v>0.99935904701633993</v>
      </c>
      <c r="AS2566" s="253">
        <f>IF(OR(AR2566&lt;$T$757,AR2566&gt;$T$758),AQ2566,"")</f>
        <v>1.7495644699860557E-6</v>
      </c>
      <c r="AT2566" s="253" t="str">
        <f t="shared" si="670"/>
        <v/>
      </c>
      <c r="AU2566" s="253" t="str">
        <f t="shared" si="671"/>
        <v/>
      </c>
      <c r="AV2566" s="253">
        <f t="shared" si="672"/>
        <v>0</v>
      </c>
      <c r="AW2566" s="253">
        <f t="shared" si="673"/>
        <v>1.7495644699860557E-6</v>
      </c>
      <c r="AX2566" s="253" t="str">
        <f t="shared" si="674"/>
        <v/>
      </c>
      <c r="AZ2566" s="259"/>
      <c r="BA2566" s="259">
        <f>BA2565+$BD$753</f>
        <v>11.583999999999769</v>
      </c>
      <c r="BB2566" s="274">
        <f t="shared" si="657"/>
        <v>0.11509617313046032</v>
      </c>
      <c r="BC2566" s="259">
        <f t="shared" si="658"/>
        <v>2.3703723597806592E-4</v>
      </c>
      <c r="BD2566" s="259" t="str">
        <f t="shared" si="655"/>
        <v/>
      </c>
      <c r="BE2566" s="254" t="str">
        <f t="shared" si="656"/>
        <v/>
      </c>
    </row>
    <row r="2567" spans="1:57" ht="20.100000000000001" customHeight="1" x14ac:dyDescent="0.25">
      <c r="A2567" s="247">
        <v>1806</v>
      </c>
      <c r="B2567" s="247">
        <f>$B$755+(A2567*$B$758)</f>
        <v>7749.7439900209229</v>
      </c>
      <c r="C2567" s="247">
        <f>_xlfn.NORM.DIST($B2567,$B$752,$B$753,0)</f>
        <v>9.1822920685926041E-7</v>
      </c>
      <c r="D2567" s="247">
        <f>_xlfn.NORM.DIST($B2567,$B$752,$B$753,1)</f>
        <v>0.99936793300173632</v>
      </c>
      <c r="E2567" s="247">
        <f>IF(OR(D2567&lt;$F$757,D2567&gt;$F$758),C2567,"")</f>
        <v>9.1822920685926041E-7</v>
      </c>
      <c r="F2567" s="247" t="str">
        <f>IF(AND(D2567&gt;$F$757,D2567&lt;$F$758),C2567,"")</f>
        <v/>
      </c>
      <c r="G2567" s="247" t="str">
        <f>IF(C2567=MAX($C$761:$C$2761),C2567,"")</f>
        <v/>
      </c>
      <c r="H2567" s="247">
        <f>_xlfn.NORM.DIST(B2567,$F$753,$F$754,0)</f>
        <v>0</v>
      </c>
      <c r="I2567" s="247">
        <f>IF(H2567=MAX($H$761:$H$2761),C2567,"")</f>
        <v>9.1822920685926041E-7</v>
      </c>
      <c r="J2567" s="247" t="str">
        <f>IF(I2567=MIN($I$761:$I$2761),I2567,"")</f>
        <v/>
      </c>
      <c r="K2567" s="247"/>
      <c r="L2567" s="247"/>
      <c r="M2567" s="247"/>
      <c r="N2567" s="247"/>
      <c r="O2567" s="247">
        <v>1806</v>
      </c>
      <c r="P2567" s="247">
        <f>$P$755+(O2567*$P$758)</f>
        <v>451.62038947286044</v>
      </c>
      <c r="Q2567" s="247">
        <f>_xlfn.NORM.DIST(P2567,P$752,P$753,0)</f>
        <v>1.5756687348915353E-5</v>
      </c>
      <c r="R2567" s="247">
        <f>_xlfn.NORM.DIST(P2567,P$752,P$753,1)</f>
        <v>0.99936793300173632</v>
      </c>
      <c r="S2567" s="253">
        <f>IF(OR(R2567&lt;$T$757,R2567&gt;$T$758),Q2567,"")</f>
        <v>1.5756687348915353E-5</v>
      </c>
      <c r="T2567" s="253" t="str">
        <f>IF(AND(R2567&gt;$T$757,R2567&lt;$T$758),Q2567,"")</f>
        <v/>
      </c>
      <c r="U2567" s="253" t="str">
        <f>IF(Q2567=MAX($Q$761:$Q$2761),Q2567,"")</f>
        <v/>
      </c>
      <c r="V2567" s="253">
        <f>_xlfn.NORM.DIST(P2567,$T$753,$T$754,0)</f>
        <v>2.4546961472808067E-107</v>
      </c>
      <c r="W2567" s="253" t="str">
        <f>IF(V2567=MAX($V$761:$V$2761),Q2567,"")</f>
        <v/>
      </c>
      <c r="X2567" s="253" t="str">
        <f t="shared" si="659"/>
        <v/>
      </c>
      <c r="AB2567" s="253">
        <v>1806</v>
      </c>
      <c r="AC2567" s="253">
        <f t="shared" si="675"/>
        <v>698.85146726687094</v>
      </c>
      <c r="AD2567" s="253">
        <f t="shared" si="660"/>
        <v>1.0182480270305908E-5</v>
      </c>
      <c r="AE2567" s="253">
        <f t="shared" si="661"/>
        <v>0.99936793300173632</v>
      </c>
      <c r="AF2567" s="253">
        <f>IF(OR(AE2567&lt;$T$757,AE2567&gt;$T$758),AD2567,"")</f>
        <v>1.0182480270305908E-5</v>
      </c>
      <c r="AG2567" s="253" t="str">
        <f t="shared" si="662"/>
        <v/>
      </c>
      <c r="AH2567" s="253" t="str">
        <f t="shared" si="663"/>
        <v/>
      </c>
      <c r="AI2567" s="253">
        <f t="shared" si="664"/>
        <v>6.2233227588878175E-9</v>
      </c>
      <c r="AJ2567" s="253" t="str">
        <f t="shared" si="665"/>
        <v/>
      </c>
      <c r="AK2567" s="253" t="str">
        <f t="shared" si="666"/>
        <v/>
      </c>
      <c r="AO2567" s="253">
        <v>1806</v>
      </c>
      <c r="AP2567" s="253">
        <f t="shared" si="667"/>
        <v>4120.0804412845164</v>
      </c>
      <c r="AQ2567" s="253">
        <f t="shared" si="668"/>
        <v>1.7271607626914882E-6</v>
      </c>
      <c r="AR2567" s="253">
        <f t="shared" si="669"/>
        <v>0.99936793300173632</v>
      </c>
      <c r="AS2567" s="253">
        <f>IF(OR(AR2567&lt;$T$757,AR2567&gt;$T$758),AQ2567,"")</f>
        <v>1.7271607626914882E-6</v>
      </c>
      <c r="AT2567" s="253" t="str">
        <f t="shared" si="670"/>
        <v/>
      </c>
      <c r="AU2567" s="253" t="str">
        <f t="shared" si="671"/>
        <v/>
      </c>
      <c r="AV2567" s="253">
        <f t="shared" si="672"/>
        <v>0</v>
      </c>
      <c r="AW2567" s="253">
        <f t="shared" si="673"/>
        <v>1.7271607626914882E-6</v>
      </c>
      <c r="AX2567" s="253" t="str">
        <f t="shared" si="674"/>
        <v/>
      </c>
      <c r="AZ2567" s="259"/>
      <c r="BA2567" s="259">
        <f>BA2566+$BD$753</f>
        <v>11.590399999999768</v>
      </c>
      <c r="BB2567" s="274">
        <f t="shared" si="657"/>
        <v>0.11485913589448225</v>
      </c>
      <c r="BC2567" s="259">
        <f t="shared" si="658"/>
        <v>2.3660632772816437E-4</v>
      </c>
      <c r="BD2567" s="259" t="str">
        <f t="shared" si="655"/>
        <v/>
      </c>
      <c r="BE2567" s="254" t="str">
        <f t="shared" si="656"/>
        <v/>
      </c>
    </row>
    <row r="2568" spans="1:57" ht="20.100000000000001" customHeight="1" x14ac:dyDescent="0.25">
      <c r="A2568" s="247">
        <v>1807</v>
      </c>
      <c r="B2568" s="247">
        <f>$B$755+(A2568*$B$758)</f>
        <v>7759.3590570060605</v>
      </c>
      <c r="C2568" s="247">
        <f>_xlfn.NORM.DIST($B2568,$B$752,$B$753,0)</f>
        <v>9.0645649805003284E-7</v>
      </c>
      <c r="D2568" s="247">
        <f>_xlfn.NORM.DIST($B2568,$B$752,$B$753,1)</f>
        <v>0.99937670512934984</v>
      </c>
      <c r="E2568" s="247">
        <f>IF(OR(D2568&lt;$F$757,D2568&gt;$F$758),C2568,"")</f>
        <v>9.0645649805003284E-7</v>
      </c>
      <c r="F2568" s="247" t="str">
        <f>IF(AND(D2568&gt;$F$757,D2568&lt;$F$758),C2568,"")</f>
        <v/>
      </c>
      <c r="G2568" s="247" t="str">
        <f>IF(C2568=MAX($C$761:$C$2761),C2568,"")</f>
        <v/>
      </c>
      <c r="H2568" s="247">
        <f>_xlfn.NORM.DIST(B2568,$F$753,$F$754,0)</f>
        <v>0</v>
      </c>
      <c r="I2568" s="247">
        <f>IF(H2568=MAX($H$761:$H$2761),C2568,"")</f>
        <v>9.0645649805003284E-7</v>
      </c>
      <c r="J2568" s="247" t="str">
        <f>IF(I2568=MIN($I$761:$I$2761),I2568,"")</f>
        <v/>
      </c>
      <c r="K2568" s="247"/>
      <c r="L2568" s="247"/>
      <c r="M2568" s="247"/>
      <c r="N2568" s="247"/>
      <c r="O2568" s="247">
        <v>1807</v>
      </c>
      <c r="P2568" s="247">
        <f>$P$755+(O2568*$P$758)</f>
        <v>452.18071253672258</v>
      </c>
      <c r="Q2568" s="247">
        <f>_xlfn.NORM.DIST(P2568,P$752,P$753,0)</f>
        <v>1.555466927916637E-5</v>
      </c>
      <c r="R2568" s="247">
        <f>_xlfn.NORM.DIST(P2568,P$752,P$753,1)</f>
        <v>0.99937670512934984</v>
      </c>
      <c r="S2568" s="253">
        <f>IF(OR(R2568&lt;$T$757,R2568&gt;$T$758),Q2568,"")</f>
        <v>1.555466927916637E-5</v>
      </c>
      <c r="T2568" s="253" t="str">
        <f>IF(AND(R2568&gt;$T$757,R2568&lt;$T$758),Q2568,"")</f>
        <v/>
      </c>
      <c r="U2568" s="253" t="str">
        <f>IF(Q2568=MAX($Q$761:$Q$2761),Q2568,"")</f>
        <v/>
      </c>
      <c r="V2568" s="253">
        <f>_xlfn.NORM.DIST(P2568,$T$753,$T$754,0)</f>
        <v>2.2488731040583517E-107</v>
      </c>
      <c r="W2568" s="253" t="str">
        <f>IF(V2568=MAX($V$761:$V$2761),Q2568,"")</f>
        <v/>
      </c>
      <c r="X2568" s="253" t="str">
        <f t="shared" si="659"/>
        <v/>
      </c>
      <c r="AB2568" s="253">
        <v>1807</v>
      </c>
      <c r="AC2568" s="253">
        <f t="shared" si="675"/>
        <v>699.71852864065136</v>
      </c>
      <c r="AD2568" s="253">
        <f t="shared" si="660"/>
        <v>1.0051929668906432E-5</v>
      </c>
      <c r="AE2568" s="253">
        <f t="shared" si="661"/>
        <v>0.99937670512934984</v>
      </c>
      <c r="AF2568" s="253">
        <f>IF(OR(AE2568&lt;$T$757,AE2568&gt;$T$758),AD2568,"")</f>
        <v>1.0051929668906432E-5</v>
      </c>
      <c r="AG2568" s="253" t="str">
        <f t="shared" si="662"/>
        <v/>
      </c>
      <c r="AH2568" s="253" t="str">
        <f t="shared" si="663"/>
        <v/>
      </c>
      <c r="AI2568" s="253">
        <f t="shared" si="664"/>
        <v>6.0995704702222164E-9</v>
      </c>
      <c r="AJ2568" s="253" t="str">
        <f t="shared" si="665"/>
        <v/>
      </c>
      <c r="AK2568" s="253" t="str">
        <f t="shared" si="666"/>
        <v/>
      </c>
      <c r="AO2568" s="253">
        <v>1807</v>
      </c>
      <c r="AP2568" s="253">
        <f t="shared" si="667"/>
        <v>4125.1922036186161</v>
      </c>
      <c r="AQ2568" s="253">
        <f t="shared" si="668"/>
        <v>1.7050166612253207E-6</v>
      </c>
      <c r="AR2568" s="253">
        <f t="shared" si="669"/>
        <v>0.99937670512934984</v>
      </c>
      <c r="AS2568" s="253">
        <f>IF(OR(AR2568&lt;$T$757,AR2568&gt;$T$758),AQ2568,"")</f>
        <v>1.7050166612253207E-6</v>
      </c>
      <c r="AT2568" s="253" t="str">
        <f t="shared" si="670"/>
        <v/>
      </c>
      <c r="AU2568" s="253" t="str">
        <f t="shared" si="671"/>
        <v/>
      </c>
      <c r="AV2568" s="253">
        <f t="shared" si="672"/>
        <v>0</v>
      </c>
      <c r="AW2568" s="253">
        <f t="shared" si="673"/>
        <v>1.7050166612253207E-6</v>
      </c>
      <c r="AX2568" s="253" t="str">
        <f t="shared" si="674"/>
        <v/>
      </c>
      <c r="AZ2568" s="259"/>
      <c r="BA2568" s="259">
        <f>BA2567+$BD$753</f>
        <v>11.596799999999767</v>
      </c>
      <c r="BB2568" s="274">
        <f t="shared" si="657"/>
        <v>0.11462252956675409</v>
      </c>
      <c r="BC2568" s="259">
        <f t="shared" si="658"/>
        <v>2.3617602289487116E-4</v>
      </c>
      <c r="BD2568" s="259" t="str">
        <f t="shared" si="655"/>
        <v/>
      </c>
      <c r="BE2568" s="254" t="str">
        <f t="shared" si="656"/>
        <v/>
      </c>
    </row>
    <row r="2569" spans="1:57" ht="20.100000000000001" customHeight="1" x14ac:dyDescent="0.25">
      <c r="A2569" s="248">
        <v>1808</v>
      </c>
      <c r="B2569" s="247">
        <f>$B$755+(A2569*$B$758)</f>
        <v>7768.9741239911982</v>
      </c>
      <c r="C2569" s="247">
        <f>_xlfn.NORM.DIST($B2569,$B$752,$B$753,0)</f>
        <v>8.9482041108077298E-7</v>
      </c>
      <c r="D2569" s="247">
        <f>_xlfn.NORM.DIST($B2569,$B$752,$B$753,1)</f>
        <v>0.9993853647195069</v>
      </c>
      <c r="E2569" s="247">
        <f>IF(OR(D2569&lt;$F$757,D2569&gt;$F$758),C2569,"")</f>
        <v>8.9482041108077298E-7</v>
      </c>
      <c r="F2569" s="247" t="str">
        <f>IF(AND(D2569&gt;$F$757,D2569&lt;$F$758),C2569,"")</f>
        <v/>
      </c>
      <c r="G2569" s="247" t="str">
        <f>IF(C2569=MAX($C$761:$C$2761),C2569,"")</f>
        <v/>
      </c>
      <c r="H2569" s="247">
        <f>_xlfn.NORM.DIST(B2569,$F$753,$F$754,0)</f>
        <v>0</v>
      </c>
      <c r="I2569" s="247">
        <f>IF(H2569=MAX($H$761:$H$2761),C2569,"")</f>
        <v>8.9482041108077298E-7</v>
      </c>
      <c r="J2569" s="247" t="str">
        <f>IF(I2569=MIN($I$761:$I$2761),I2569,"")</f>
        <v/>
      </c>
      <c r="K2569" s="247"/>
      <c r="L2569" s="247"/>
      <c r="M2569" s="247"/>
      <c r="N2569" s="247"/>
      <c r="O2569" s="248">
        <v>1808</v>
      </c>
      <c r="P2569" s="247">
        <f>$P$755+(O2569*$P$758)</f>
        <v>452.74103560058461</v>
      </c>
      <c r="Q2569" s="247">
        <f>_xlfn.NORM.DIST(P2569,P$752,P$753,0)</f>
        <v>1.5354995621467644E-5</v>
      </c>
      <c r="R2569" s="247">
        <f>_xlfn.NORM.DIST(P2569,P$752,P$753,1)</f>
        <v>0.9993853647195069</v>
      </c>
      <c r="S2569" s="253">
        <f>IF(OR(R2569&lt;$T$757,R2569&gt;$T$758),Q2569,"")</f>
        <v>1.5354995621467644E-5</v>
      </c>
      <c r="T2569" s="253" t="str">
        <f>IF(AND(R2569&gt;$T$757,R2569&lt;$T$758),Q2569,"")</f>
        <v/>
      </c>
      <c r="U2569" s="253" t="str">
        <f>IF(Q2569=MAX($Q$761:$Q$2761),Q2569,"")</f>
        <v/>
      </c>
      <c r="V2569" s="253">
        <f>_xlfn.NORM.DIST(P2569,$T$753,$T$754,0)</f>
        <v>2.0602750876206662E-107</v>
      </c>
      <c r="W2569" s="253" t="str">
        <f>IF(V2569=MAX($V$761:$V$2761),Q2569,"")</f>
        <v/>
      </c>
      <c r="X2569" s="253" t="str">
        <f t="shared" si="659"/>
        <v/>
      </c>
      <c r="AB2569" s="259">
        <v>1808</v>
      </c>
      <c r="AC2569" s="253">
        <f t="shared" si="675"/>
        <v>700.58559001443155</v>
      </c>
      <c r="AD2569" s="253">
        <f t="shared" si="660"/>
        <v>9.9228941022930551E-6</v>
      </c>
      <c r="AE2569" s="253">
        <f t="shared" si="661"/>
        <v>0.9993853647195069</v>
      </c>
      <c r="AF2569" s="253">
        <f>IF(OR(AE2569&lt;$T$757,AE2569&gt;$T$758),AD2569,"")</f>
        <v>9.9228941022930551E-6</v>
      </c>
      <c r="AG2569" s="253" t="str">
        <f t="shared" si="662"/>
        <v/>
      </c>
      <c r="AH2569" s="253" t="str">
        <f t="shared" si="663"/>
        <v/>
      </c>
      <c r="AI2569" s="253">
        <f t="shared" si="664"/>
        <v>5.9781833742557608E-9</v>
      </c>
      <c r="AJ2569" s="253" t="str">
        <f t="shared" si="665"/>
        <v/>
      </c>
      <c r="AK2569" s="253" t="str">
        <f t="shared" si="666"/>
        <v/>
      </c>
      <c r="AO2569" s="259">
        <v>1808</v>
      </c>
      <c r="AP2569" s="253">
        <f t="shared" si="667"/>
        <v>4130.3039659527158</v>
      </c>
      <c r="AQ2569" s="253">
        <f t="shared" si="668"/>
        <v>1.6831295412182003E-6</v>
      </c>
      <c r="AR2569" s="253">
        <f t="shared" si="669"/>
        <v>0.9993853647195069</v>
      </c>
      <c r="AS2569" s="253">
        <f>IF(OR(AR2569&lt;$T$757,AR2569&gt;$T$758),AQ2569,"")</f>
        <v>1.6831295412182003E-6</v>
      </c>
      <c r="AT2569" s="253" t="str">
        <f t="shared" si="670"/>
        <v/>
      </c>
      <c r="AU2569" s="253" t="str">
        <f t="shared" si="671"/>
        <v/>
      </c>
      <c r="AV2569" s="253">
        <f t="shared" si="672"/>
        <v>0</v>
      </c>
      <c r="AW2569" s="253">
        <f t="shared" si="673"/>
        <v>1.6831295412182003E-6</v>
      </c>
      <c r="AX2569" s="253" t="str">
        <f t="shared" si="674"/>
        <v/>
      </c>
      <c r="AZ2569" s="259"/>
      <c r="BA2569" s="259">
        <f>BA2568+$BD$753</f>
        <v>11.603199999999767</v>
      </c>
      <c r="BB2569" s="274">
        <f t="shared" si="657"/>
        <v>0.11438635354385922</v>
      </c>
      <c r="BC2569" s="259">
        <f t="shared" si="658"/>
        <v>2.3574632123406214E-4</v>
      </c>
      <c r="BD2569" s="259" t="str">
        <f t="shared" si="655"/>
        <v/>
      </c>
      <c r="BE2569" s="254" t="str">
        <f t="shared" si="656"/>
        <v/>
      </c>
    </row>
    <row r="2570" spans="1:57" ht="20.100000000000001" customHeight="1" x14ac:dyDescent="0.25">
      <c r="A2570" s="247">
        <v>1809</v>
      </c>
      <c r="B2570" s="247">
        <f>$B$755+(A2570*$B$758)</f>
        <v>7778.5891909763359</v>
      </c>
      <c r="C2570" s="247">
        <f>_xlfn.NORM.DIST($B2570,$B$752,$B$753,0)</f>
        <v>8.8331956211313851E-7</v>
      </c>
      <c r="D2570" s="247">
        <f>_xlfn.NORM.DIST($B2570,$B$752,$B$753,1)</f>
        <v>0.9993939130791738</v>
      </c>
      <c r="E2570" s="247">
        <f>IF(OR(D2570&lt;$F$757,D2570&gt;$F$758),C2570,"")</f>
        <v>8.8331956211313851E-7</v>
      </c>
      <c r="F2570" s="247" t="str">
        <f>IF(AND(D2570&gt;$F$757,D2570&lt;$F$758),C2570,"")</f>
        <v/>
      </c>
      <c r="G2570" s="247" t="str">
        <f>IF(C2570=MAX($C$761:$C$2761),C2570,"")</f>
        <v/>
      </c>
      <c r="H2570" s="247">
        <f>_xlfn.NORM.DIST(B2570,$F$753,$F$754,0)</f>
        <v>0</v>
      </c>
      <c r="I2570" s="247">
        <f>IF(H2570=MAX($H$761:$H$2761),C2570,"")</f>
        <v>8.8331956211313851E-7</v>
      </c>
      <c r="J2570" s="247" t="str">
        <f>IF(I2570=MIN($I$761:$I$2761),I2570,"")</f>
        <v/>
      </c>
      <c r="K2570" s="247"/>
      <c r="L2570" s="247"/>
      <c r="M2570" s="247"/>
      <c r="N2570" s="247"/>
      <c r="O2570" s="247">
        <v>1809</v>
      </c>
      <c r="P2570" s="247">
        <f>$P$755+(O2570*$P$758)</f>
        <v>453.30135866444675</v>
      </c>
      <c r="Q2570" s="247">
        <f>_xlfn.NORM.DIST(P2570,P$752,P$753,0)</f>
        <v>1.5157642629342781E-5</v>
      </c>
      <c r="R2570" s="247">
        <f>_xlfn.NORM.DIST(P2570,P$752,P$753,1)</f>
        <v>0.9993939130791738</v>
      </c>
      <c r="S2570" s="253">
        <f>IF(OR(R2570&lt;$T$757,R2570&gt;$T$758),Q2570,"")</f>
        <v>1.5157642629342781E-5</v>
      </c>
      <c r="T2570" s="253" t="str">
        <f>IF(AND(R2570&gt;$T$757,R2570&lt;$T$758),Q2570,"")</f>
        <v/>
      </c>
      <c r="U2570" s="253" t="str">
        <f>IF(Q2570=MAX($Q$761:$Q$2761),Q2570,"")</f>
        <v/>
      </c>
      <c r="V2570" s="253">
        <f>_xlfn.NORM.DIST(P2570,$T$753,$T$754,0)</f>
        <v>1.887463331665366E-107</v>
      </c>
      <c r="W2570" s="253" t="str">
        <f>IF(V2570=MAX($V$761:$V$2761),Q2570,"")</f>
        <v/>
      </c>
      <c r="X2570" s="253" t="str">
        <f t="shared" si="659"/>
        <v/>
      </c>
      <c r="AB2570" s="253">
        <v>1809</v>
      </c>
      <c r="AC2570" s="253">
        <f t="shared" si="675"/>
        <v>701.45265138821173</v>
      </c>
      <c r="AD2570" s="253">
        <f t="shared" si="660"/>
        <v>9.7953582247257721E-6</v>
      </c>
      <c r="AE2570" s="253">
        <f t="shared" si="661"/>
        <v>0.9993939130791738</v>
      </c>
      <c r="AF2570" s="253">
        <f>IF(OR(AE2570&lt;$T$757,AE2570&gt;$T$758),AD2570,"")</f>
        <v>9.7953582247257721E-6</v>
      </c>
      <c r="AG2570" s="253" t="str">
        <f t="shared" si="662"/>
        <v/>
      </c>
      <c r="AH2570" s="253" t="str">
        <f t="shared" si="663"/>
        <v/>
      </c>
      <c r="AI2570" s="253">
        <f t="shared" si="664"/>
        <v>5.85911824717015E-9</v>
      </c>
      <c r="AJ2570" s="253" t="str">
        <f t="shared" si="665"/>
        <v/>
      </c>
      <c r="AK2570" s="253" t="str">
        <f t="shared" si="666"/>
        <v/>
      </c>
      <c r="AO2570" s="253">
        <v>1809</v>
      </c>
      <c r="AP2570" s="253">
        <f t="shared" si="667"/>
        <v>4135.4157282868155</v>
      </c>
      <c r="AQ2570" s="253">
        <f t="shared" si="668"/>
        <v>1.6614967997129729E-6</v>
      </c>
      <c r="AR2570" s="253">
        <f t="shared" si="669"/>
        <v>0.9993939130791738</v>
      </c>
      <c r="AS2570" s="253">
        <f>IF(OR(AR2570&lt;$T$757,AR2570&gt;$T$758),AQ2570,"")</f>
        <v>1.6614967997129729E-6</v>
      </c>
      <c r="AT2570" s="253" t="str">
        <f t="shared" si="670"/>
        <v/>
      </c>
      <c r="AU2570" s="253" t="str">
        <f t="shared" si="671"/>
        <v/>
      </c>
      <c r="AV2570" s="253">
        <f t="shared" si="672"/>
        <v>0</v>
      </c>
      <c r="AW2570" s="253">
        <f t="shared" si="673"/>
        <v>1.6614967997129729E-6</v>
      </c>
      <c r="AX2570" s="253" t="str">
        <f t="shared" si="674"/>
        <v/>
      </c>
      <c r="AZ2570" s="259"/>
      <c r="BA2570" s="259">
        <f>BA2569+$BD$753</f>
        <v>11.609599999999766</v>
      </c>
      <c r="BB2570" s="274">
        <f t="shared" si="657"/>
        <v>0.11415060722262516</v>
      </c>
      <c r="BC2570" s="259">
        <f t="shared" si="658"/>
        <v>2.3531722249912901E-4</v>
      </c>
      <c r="BD2570" s="259" t="str">
        <f t="shared" si="655"/>
        <v/>
      </c>
      <c r="BE2570" s="254" t="str">
        <f t="shared" si="656"/>
        <v/>
      </c>
    </row>
    <row r="2571" spans="1:57" ht="20.100000000000001" customHeight="1" x14ac:dyDescent="0.25">
      <c r="A2571" s="247">
        <v>1810</v>
      </c>
      <c r="B2571" s="247">
        <f>$B$755+(A2571*$B$758)</f>
        <v>7788.2042579614699</v>
      </c>
      <c r="C2571" s="247">
        <f>_xlfn.NORM.DIST($B2571,$B$752,$B$753,0)</f>
        <v>8.7195257863425118E-7</v>
      </c>
      <c r="D2571" s="247">
        <f>_xlfn.NORM.DIST($B2571,$B$752,$B$753,1)</f>
        <v>0.99940235150206558</v>
      </c>
      <c r="E2571" s="247">
        <f>IF(OR(D2571&lt;$F$757,D2571&gt;$F$758),C2571,"")</f>
        <v>8.7195257863425118E-7</v>
      </c>
      <c r="F2571" s="247" t="str">
        <f>IF(AND(D2571&gt;$F$757,D2571&lt;$F$758),C2571,"")</f>
        <v/>
      </c>
      <c r="G2571" s="247" t="str">
        <f>IF(C2571=MAX($C$761:$C$2761),C2571,"")</f>
        <v/>
      </c>
      <c r="H2571" s="247">
        <f>_xlfn.NORM.DIST(B2571,$F$753,$F$754,0)</f>
        <v>0</v>
      </c>
      <c r="I2571" s="247">
        <f>IF(H2571=MAX($H$761:$H$2761),C2571,"")</f>
        <v>8.7195257863425118E-7</v>
      </c>
      <c r="J2571" s="247" t="str">
        <f>IF(I2571=MIN($I$761:$I$2761),I2571,"")</f>
        <v/>
      </c>
      <c r="K2571" s="247"/>
      <c r="L2571" s="247"/>
      <c r="M2571" s="247"/>
      <c r="N2571" s="247"/>
      <c r="O2571" s="247">
        <v>1810</v>
      </c>
      <c r="P2571" s="247">
        <f>$P$755+(O2571*$P$758)</f>
        <v>453.86168172830889</v>
      </c>
      <c r="Q2571" s="247">
        <f>_xlfn.NORM.DIST(P2571,P$752,P$753,0)</f>
        <v>1.4962586750658833E-5</v>
      </c>
      <c r="R2571" s="247">
        <f>_xlfn.NORM.DIST(P2571,P$752,P$753,1)</f>
        <v>0.99940235150206558</v>
      </c>
      <c r="S2571" s="253">
        <f>IF(OR(R2571&lt;$T$757,R2571&gt;$T$758),Q2571,"")</f>
        <v>1.4962586750658833E-5</v>
      </c>
      <c r="T2571" s="253" t="str">
        <f>IF(AND(R2571&gt;$T$757,R2571&lt;$T$758),Q2571,"")</f>
        <v/>
      </c>
      <c r="U2571" s="253" t="str">
        <f>IF(Q2571=MAX($Q$761:$Q$2761),Q2571,"")</f>
        <v/>
      </c>
      <c r="V2571" s="253">
        <f>_xlfn.NORM.DIST(P2571,$T$753,$T$754,0)</f>
        <v>1.729119014231132E-107</v>
      </c>
      <c r="W2571" s="253" t="str">
        <f>IF(V2571=MAX($V$761:$V$2761),Q2571,"")</f>
        <v/>
      </c>
      <c r="X2571" s="253" t="str">
        <f t="shared" si="659"/>
        <v/>
      </c>
      <c r="AB2571" s="253">
        <v>1810</v>
      </c>
      <c r="AC2571" s="253">
        <f t="shared" si="675"/>
        <v>702.31971276199192</v>
      </c>
      <c r="AD2571" s="253">
        <f t="shared" si="660"/>
        <v>9.6693068160556213E-6</v>
      </c>
      <c r="AE2571" s="253">
        <f t="shared" si="661"/>
        <v>0.99940235150206558</v>
      </c>
      <c r="AF2571" s="253">
        <f>IF(OR(AE2571&lt;$T$757,AE2571&gt;$T$758),AD2571,"")</f>
        <v>9.6693068160556213E-6</v>
      </c>
      <c r="AG2571" s="253" t="str">
        <f t="shared" si="662"/>
        <v/>
      </c>
      <c r="AH2571" s="253" t="str">
        <f t="shared" si="663"/>
        <v/>
      </c>
      <c r="AI2571" s="253">
        <f t="shared" si="664"/>
        <v>5.7423326153362962E-9</v>
      </c>
      <c r="AJ2571" s="253" t="str">
        <f t="shared" si="665"/>
        <v/>
      </c>
      <c r="AK2571" s="253" t="str">
        <f t="shared" si="666"/>
        <v/>
      </c>
      <c r="AO2571" s="253">
        <v>1810</v>
      </c>
      <c r="AP2571" s="253">
        <f t="shared" si="667"/>
        <v>4140.527490620917</v>
      </c>
      <c r="AQ2571" s="253">
        <f t="shared" si="668"/>
        <v>1.6401158550553074E-6</v>
      </c>
      <c r="AR2571" s="253">
        <f t="shared" si="669"/>
        <v>0.99940235150206558</v>
      </c>
      <c r="AS2571" s="253">
        <f>IF(OR(AR2571&lt;$T$757,AR2571&gt;$T$758),AQ2571,"")</f>
        <v>1.6401158550553074E-6</v>
      </c>
      <c r="AT2571" s="253" t="str">
        <f t="shared" si="670"/>
        <v/>
      </c>
      <c r="AU2571" s="253" t="str">
        <f t="shared" si="671"/>
        <v/>
      </c>
      <c r="AV2571" s="253">
        <f t="shared" si="672"/>
        <v>0</v>
      </c>
      <c r="AW2571" s="253">
        <f t="shared" si="673"/>
        <v>1.6401158550553074E-6</v>
      </c>
      <c r="AX2571" s="253" t="str">
        <f t="shared" si="674"/>
        <v/>
      </c>
      <c r="AZ2571" s="259"/>
      <c r="BA2571" s="259">
        <f>BA2570+$BD$753</f>
        <v>11.615999999999765</v>
      </c>
      <c r="BB2571" s="274">
        <f t="shared" si="657"/>
        <v>0.11391529000012603</v>
      </c>
      <c r="BC2571" s="259">
        <f t="shared" si="658"/>
        <v>2.3488872644097936E-4</v>
      </c>
      <c r="BD2571" s="259" t="str">
        <f t="shared" si="655"/>
        <v/>
      </c>
      <c r="BE2571" s="254" t="str">
        <f t="shared" si="656"/>
        <v/>
      </c>
    </row>
    <row r="2572" spans="1:57" ht="20.100000000000001" customHeight="1" x14ac:dyDescent="0.25">
      <c r="A2572" s="247">
        <v>1811</v>
      </c>
      <c r="B2572" s="247">
        <f>$B$755+(A2572*$B$758)</f>
        <v>7797.8193249466076</v>
      </c>
      <c r="C2572" s="247">
        <f>_xlfn.NORM.DIST($B2572,$B$752,$B$753,0)</f>
        <v>8.6071809939839706E-7</v>
      </c>
      <c r="D2572" s="247">
        <f>_xlfn.NORM.DIST($B2572,$B$752,$B$753,1)</f>
        <v>0.99941068126875454</v>
      </c>
      <c r="E2572" s="247">
        <f>IF(OR(D2572&lt;$F$757,D2572&gt;$F$758),C2572,"")</f>
        <v>8.6071809939839706E-7</v>
      </c>
      <c r="F2572" s="247" t="str">
        <f>IF(AND(D2572&gt;$F$757,D2572&lt;$F$758),C2572,"")</f>
        <v/>
      </c>
      <c r="G2572" s="247" t="str">
        <f>IF(C2572=MAX($C$761:$C$2761),C2572,"")</f>
        <v/>
      </c>
      <c r="H2572" s="247">
        <f>_xlfn.NORM.DIST(B2572,$F$753,$F$754,0)</f>
        <v>0</v>
      </c>
      <c r="I2572" s="247">
        <f>IF(H2572=MAX($H$761:$H$2761),C2572,"")</f>
        <v>8.6071809939839706E-7</v>
      </c>
      <c r="J2572" s="247" t="str">
        <f>IF(I2572=MIN($I$761:$I$2761),I2572,"")</f>
        <v/>
      </c>
      <c r="K2572" s="247"/>
      <c r="L2572" s="247"/>
      <c r="M2572" s="247"/>
      <c r="N2572" s="247"/>
      <c r="O2572" s="247">
        <v>1811</v>
      </c>
      <c r="P2572" s="247">
        <f>$P$755+(O2572*$P$758)</f>
        <v>454.42200479217104</v>
      </c>
      <c r="Q2572" s="247">
        <f>_xlfn.NORM.DIST(P2572,P$752,P$753,0)</f>
        <v>1.4769804626626085E-5</v>
      </c>
      <c r="R2572" s="247">
        <f>_xlfn.NORM.DIST(P2572,P$752,P$753,1)</f>
        <v>0.99941068126875454</v>
      </c>
      <c r="S2572" s="253">
        <f>IF(OR(R2572&lt;$T$757,R2572&gt;$T$758),Q2572,"")</f>
        <v>1.4769804626626085E-5</v>
      </c>
      <c r="T2572" s="253" t="str">
        <f>IF(AND(R2572&gt;$T$757,R2572&lt;$T$758),Q2572,"")</f>
        <v/>
      </c>
      <c r="U2572" s="253" t="str">
        <f>IF(Q2572=MAX($Q$761:$Q$2761),Q2572,"")</f>
        <v/>
      </c>
      <c r="V2572" s="253">
        <f>_xlfn.NORM.DIST(P2572,$T$753,$T$754,0)</f>
        <v>1.5840332778703205E-107</v>
      </c>
      <c r="W2572" s="253" t="str">
        <f>IF(V2572=MAX($V$761:$V$2761),Q2572,"")</f>
        <v/>
      </c>
      <c r="X2572" s="253" t="str">
        <f t="shared" si="659"/>
        <v/>
      </c>
      <c r="AB2572" s="253">
        <v>1811</v>
      </c>
      <c r="AC2572" s="253">
        <f t="shared" si="675"/>
        <v>703.18677413577234</v>
      </c>
      <c r="AD2572" s="253">
        <f t="shared" si="660"/>
        <v>9.5447247810781467E-6</v>
      </c>
      <c r="AE2572" s="253">
        <f t="shared" si="661"/>
        <v>0.99941068126875454</v>
      </c>
      <c r="AF2572" s="253">
        <f>IF(OR(AE2572&lt;$T$757,AE2572&gt;$T$758),AD2572,"")</f>
        <v>9.5447247810781467E-6</v>
      </c>
      <c r="AG2572" s="253" t="str">
        <f t="shared" si="662"/>
        <v/>
      </c>
      <c r="AH2572" s="253" t="str">
        <f t="shared" si="663"/>
        <v/>
      </c>
      <c r="AI2572" s="253">
        <f t="shared" si="664"/>
        <v>5.6277847430643015E-9</v>
      </c>
      <c r="AJ2572" s="253" t="str">
        <f t="shared" si="665"/>
        <v/>
      </c>
      <c r="AK2572" s="253" t="str">
        <f t="shared" si="666"/>
        <v/>
      </c>
      <c r="AO2572" s="253">
        <v>1811</v>
      </c>
      <c r="AP2572" s="253">
        <f t="shared" si="667"/>
        <v>4145.6392529550167</v>
      </c>
      <c r="AQ2572" s="253">
        <f t="shared" si="668"/>
        <v>1.6189841467841138E-6</v>
      </c>
      <c r="AR2572" s="253">
        <f t="shared" si="669"/>
        <v>0.99941068126875454</v>
      </c>
      <c r="AS2572" s="253">
        <f>IF(OR(AR2572&lt;$T$757,AR2572&gt;$T$758),AQ2572,"")</f>
        <v>1.6189841467841138E-6</v>
      </c>
      <c r="AT2572" s="253" t="str">
        <f t="shared" si="670"/>
        <v/>
      </c>
      <c r="AU2572" s="253" t="str">
        <f t="shared" si="671"/>
        <v/>
      </c>
      <c r="AV2572" s="253">
        <f t="shared" si="672"/>
        <v>0</v>
      </c>
      <c r="AW2572" s="253">
        <f t="shared" si="673"/>
        <v>1.6189841467841138E-6</v>
      </c>
      <c r="AX2572" s="253" t="str">
        <f t="shared" si="674"/>
        <v/>
      </c>
      <c r="AZ2572" s="259"/>
      <c r="BA2572" s="259">
        <f>BA2571+$BD$753</f>
        <v>11.622399999999764</v>
      </c>
      <c r="BB2572" s="274">
        <f t="shared" si="657"/>
        <v>0.11368040127368505</v>
      </c>
      <c r="BC2572" s="259">
        <f t="shared" si="658"/>
        <v>2.3446083280867502E-4</v>
      </c>
      <c r="BD2572" s="259" t="str">
        <f t="shared" si="655"/>
        <v/>
      </c>
      <c r="BE2572" s="254" t="str">
        <f t="shared" si="656"/>
        <v/>
      </c>
    </row>
    <row r="2573" spans="1:57" ht="20.100000000000001" customHeight="1" x14ac:dyDescent="0.25">
      <c r="A2573" s="247">
        <v>1812</v>
      </c>
      <c r="B2573" s="247">
        <f>$B$755+(A2573*$B$758)</f>
        <v>7807.4343919317453</v>
      </c>
      <c r="C2573" s="247">
        <f>_xlfn.NORM.DIST($B2573,$B$752,$B$753,0)</f>
        <v>8.4961477436861222E-7</v>
      </c>
      <c r="D2573" s="247">
        <f>_xlfn.NORM.DIST($B2573,$B$752,$B$753,1)</f>
        <v>0.99941890364677866</v>
      </c>
      <c r="E2573" s="247">
        <f>IF(OR(D2573&lt;$F$757,D2573&gt;$F$758),C2573,"")</f>
        <v>8.4961477436861222E-7</v>
      </c>
      <c r="F2573" s="247" t="str">
        <f>IF(AND(D2573&gt;$F$757,D2573&lt;$F$758),C2573,"")</f>
        <v/>
      </c>
      <c r="G2573" s="247" t="str">
        <f>IF(C2573=MAX($C$761:$C$2761),C2573,"")</f>
        <v/>
      </c>
      <c r="H2573" s="247">
        <f>_xlfn.NORM.DIST(B2573,$F$753,$F$754,0)</f>
        <v>0</v>
      </c>
      <c r="I2573" s="247">
        <f>IF(H2573=MAX($H$761:$H$2761),C2573,"")</f>
        <v>8.4961477436861222E-7</v>
      </c>
      <c r="J2573" s="247" t="str">
        <f>IF(I2573=MIN($I$761:$I$2761),I2573,"")</f>
        <v/>
      </c>
      <c r="K2573" s="247"/>
      <c r="L2573" s="247"/>
      <c r="M2573" s="247"/>
      <c r="N2573" s="247"/>
      <c r="O2573" s="247">
        <v>1812</v>
      </c>
      <c r="P2573" s="247">
        <f>$P$755+(O2573*$P$758)</f>
        <v>454.98232785603307</v>
      </c>
      <c r="Q2573" s="247">
        <f>_xlfn.NORM.DIST(P2573,P$752,P$753,0)</f>
        <v>1.4579273090795187E-5</v>
      </c>
      <c r="R2573" s="247">
        <f>_xlfn.NORM.DIST(P2573,P$752,P$753,1)</f>
        <v>0.99941890364677866</v>
      </c>
      <c r="S2573" s="253">
        <f>IF(OR(R2573&lt;$T$757,R2573&gt;$T$758),Q2573,"")</f>
        <v>1.4579273090795187E-5</v>
      </c>
      <c r="T2573" s="253" t="str">
        <f>IF(AND(R2573&gt;$T$757,R2573&lt;$T$758),Q2573,"")</f>
        <v/>
      </c>
      <c r="U2573" s="253" t="str">
        <f>IF(Q2573=MAX($Q$761:$Q$2761),Q2573,"")</f>
        <v/>
      </c>
      <c r="V2573" s="253">
        <f>_xlfn.NORM.DIST(P2573,$T$753,$T$754,0)</f>
        <v>1.4510980785520199E-107</v>
      </c>
      <c r="W2573" s="253" t="str">
        <f>IF(V2573=MAX($V$761:$V$2761),Q2573,"")</f>
        <v/>
      </c>
      <c r="X2573" s="253" t="str">
        <f t="shared" si="659"/>
        <v/>
      </c>
      <c r="AB2573" s="253">
        <v>1812</v>
      </c>
      <c r="AC2573" s="253">
        <f t="shared" si="675"/>
        <v>704.05383550955253</v>
      </c>
      <c r="AD2573" s="253">
        <f t="shared" si="660"/>
        <v>9.4215971488856576E-6</v>
      </c>
      <c r="AE2573" s="253">
        <f t="shared" si="661"/>
        <v>0.99941890364677866</v>
      </c>
      <c r="AF2573" s="253">
        <f>IF(OR(AE2573&lt;$T$757,AE2573&gt;$T$758),AD2573,"")</f>
        <v>9.4215971488856576E-6</v>
      </c>
      <c r="AG2573" s="253" t="str">
        <f t="shared" si="662"/>
        <v/>
      </c>
      <c r="AH2573" s="253" t="str">
        <f t="shared" si="663"/>
        <v/>
      </c>
      <c r="AI2573" s="253">
        <f t="shared" si="664"/>
        <v>5.5154336205390337E-9</v>
      </c>
      <c r="AJ2573" s="253" t="str">
        <f t="shared" si="665"/>
        <v/>
      </c>
      <c r="AK2573" s="253" t="str">
        <f t="shared" si="666"/>
        <v/>
      </c>
      <c r="AO2573" s="253">
        <v>1812</v>
      </c>
      <c r="AP2573" s="253">
        <f t="shared" si="667"/>
        <v>4150.7510152891164</v>
      </c>
      <c r="AQ2573" s="253">
        <f t="shared" si="668"/>
        <v>1.5980991355215702E-6</v>
      </c>
      <c r="AR2573" s="253">
        <f t="shared" si="669"/>
        <v>0.99941890364677866</v>
      </c>
      <c r="AS2573" s="253">
        <f>IF(OR(AR2573&lt;$T$757,AR2573&gt;$T$758),AQ2573,"")</f>
        <v>1.5980991355215702E-6</v>
      </c>
      <c r="AT2573" s="253" t="str">
        <f t="shared" si="670"/>
        <v/>
      </c>
      <c r="AU2573" s="253" t="str">
        <f t="shared" si="671"/>
        <v/>
      </c>
      <c r="AV2573" s="253">
        <f t="shared" si="672"/>
        <v>0</v>
      </c>
      <c r="AW2573" s="253">
        <f t="shared" si="673"/>
        <v>1.5980991355215702E-6</v>
      </c>
      <c r="AX2573" s="253" t="str">
        <f t="shared" si="674"/>
        <v/>
      </c>
      <c r="AZ2573" s="259"/>
      <c r="BA2573" s="259">
        <f>BA2572+$BD$753</f>
        <v>11.628799999999764</v>
      </c>
      <c r="BB2573" s="274">
        <f t="shared" si="657"/>
        <v>0.11344594044087637</v>
      </c>
      <c r="BC2573" s="259">
        <f t="shared" si="658"/>
        <v>2.3403354134866883E-4</v>
      </c>
      <c r="BD2573" s="259" t="str">
        <f t="shared" si="655"/>
        <v/>
      </c>
      <c r="BE2573" s="254" t="str">
        <f t="shared" si="656"/>
        <v/>
      </c>
    </row>
    <row r="2574" spans="1:57" ht="20.100000000000001" customHeight="1" x14ac:dyDescent="0.25">
      <c r="A2574" s="247">
        <v>1813</v>
      </c>
      <c r="B2574" s="247">
        <f>$B$755+(A2574*$B$758)</f>
        <v>7817.0494589168829</v>
      </c>
      <c r="C2574" s="247">
        <f>_xlfn.NORM.DIST($B2574,$B$752,$B$753,0)</f>
        <v>8.3864126465809831E-7</v>
      </c>
      <c r="D2574" s="247">
        <f>_xlfn.NORM.DIST($B2574,$B$752,$B$753,1)</f>
        <v>0.99942701989074856</v>
      </c>
      <c r="E2574" s="247">
        <f>IF(OR(D2574&lt;$F$757,D2574&gt;$F$758),C2574,"")</f>
        <v>8.3864126465809831E-7</v>
      </c>
      <c r="F2574" s="247" t="str">
        <f>IF(AND(D2574&gt;$F$757,D2574&lt;$F$758),C2574,"")</f>
        <v/>
      </c>
      <c r="G2574" s="247" t="str">
        <f>IF(C2574=MAX($C$761:$C$2761),C2574,"")</f>
        <v/>
      </c>
      <c r="H2574" s="247">
        <f>_xlfn.NORM.DIST(B2574,$F$753,$F$754,0)</f>
        <v>0</v>
      </c>
      <c r="I2574" s="247">
        <f>IF(H2574=MAX($H$761:$H$2761),C2574,"")</f>
        <v>8.3864126465809831E-7</v>
      </c>
      <c r="J2574" s="247" t="str">
        <f>IF(I2574=MIN($I$761:$I$2761),I2574,"")</f>
        <v/>
      </c>
      <c r="K2574" s="247"/>
      <c r="L2574" s="247"/>
      <c r="M2574" s="247"/>
      <c r="N2574" s="247"/>
      <c r="O2574" s="247">
        <v>1813</v>
      </c>
      <c r="P2574" s="247">
        <f>$P$755+(O2574*$P$758)</f>
        <v>455.54265091989521</v>
      </c>
      <c r="Q2574" s="247">
        <f>_xlfn.NORM.DIST(P2574,P$752,P$753,0)</f>
        <v>1.4390969168052123E-5</v>
      </c>
      <c r="R2574" s="247">
        <f>_xlfn.NORM.DIST(P2574,P$752,P$753,1)</f>
        <v>0.99942701989074856</v>
      </c>
      <c r="S2574" s="253">
        <f>IF(OR(R2574&lt;$T$757,R2574&gt;$T$758),Q2574,"")</f>
        <v>1.4390969168052123E-5</v>
      </c>
      <c r="T2574" s="253" t="str">
        <f>IF(AND(R2574&gt;$T$757,R2574&lt;$T$758),Q2574,"")</f>
        <v/>
      </c>
      <c r="U2574" s="253" t="str">
        <f>IF(Q2574=MAX($Q$761:$Q$2761),Q2574,"")</f>
        <v/>
      </c>
      <c r="V2574" s="253">
        <f>_xlfn.NORM.DIST(P2574,$T$753,$T$754,0)</f>
        <v>1.3292977946194141E-107</v>
      </c>
      <c r="W2574" s="253" t="str">
        <f>IF(V2574=MAX($V$761:$V$2761),Q2574,"")</f>
        <v/>
      </c>
      <c r="X2574" s="253" t="str">
        <f t="shared" si="659"/>
        <v/>
      </c>
      <c r="AB2574" s="253">
        <v>1813</v>
      </c>
      <c r="AC2574" s="253">
        <f t="shared" si="675"/>
        <v>704.92089688333272</v>
      </c>
      <c r="AD2574" s="253">
        <f t="shared" si="660"/>
        <v>9.299909072217416E-6</v>
      </c>
      <c r="AE2574" s="253">
        <f t="shared" si="661"/>
        <v>0.99942701989074856</v>
      </c>
      <c r="AF2574" s="253">
        <f>IF(OR(AE2574&lt;$T$757,AE2574&gt;$T$758),AD2574,"")</f>
        <v>9.299909072217416E-6</v>
      </c>
      <c r="AG2574" s="253" t="str">
        <f t="shared" si="662"/>
        <v/>
      </c>
      <c r="AH2574" s="253" t="str">
        <f t="shared" si="663"/>
        <v/>
      </c>
      <c r="AI2574" s="253">
        <f t="shared" si="664"/>
        <v>5.4052389519387421E-9</v>
      </c>
      <c r="AJ2574" s="253" t="str">
        <f t="shared" si="665"/>
        <v/>
      </c>
      <c r="AK2574" s="253" t="str">
        <f t="shared" si="666"/>
        <v/>
      </c>
      <c r="AO2574" s="253">
        <v>1813</v>
      </c>
      <c r="AP2574" s="253">
        <f t="shared" si="667"/>
        <v>4155.8627776232161</v>
      </c>
      <c r="AQ2574" s="253">
        <f t="shared" si="668"/>
        <v>1.5774583028629788E-6</v>
      </c>
      <c r="AR2574" s="253">
        <f t="shared" si="669"/>
        <v>0.99942701989074856</v>
      </c>
      <c r="AS2574" s="253">
        <f>IF(OR(AR2574&lt;$T$757,AR2574&gt;$T$758),AQ2574,"")</f>
        <v>1.5774583028629788E-6</v>
      </c>
      <c r="AT2574" s="253" t="str">
        <f t="shared" si="670"/>
        <v/>
      </c>
      <c r="AU2574" s="253" t="str">
        <f t="shared" si="671"/>
        <v/>
      </c>
      <c r="AV2574" s="253">
        <f t="shared" si="672"/>
        <v>0</v>
      </c>
      <c r="AW2574" s="253">
        <f t="shared" si="673"/>
        <v>1.5774583028629788E-6</v>
      </c>
      <c r="AX2574" s="253" t="str">
        <f t="shared" si="674"/>
        <v/>
      </c>
      <c r="AZ2574" s="259"/>
      <c r="BA2574" s="259">
        <f>BA2573+$BD$753</f>
        <v>11.635199999999763</v>
      </c>
      <c r="BB2574" s="274">
        <f t="shared" si="657"/>
        <v>0.1132119068995277</v>
      </c>
      <c r="BC2574" s="259">
        <f t="shared" si="658"/>
        <v>2.3360685180484619E-4</v>
      </c>
      <c r="BD2574" s="259" t="str">
        <f t="shared" si="655"/>
        <v/>
      </c>
      <c r="BE2574" s="254" t="str">
        <f t="shared" si="656"/>
        <v/>
      </c>
    </row>
    <row r="2575" spans="1:57" ht="20.100000000000001" customHeight="1" x14ac:dyDescent="0.25">
      <c r="A2575" s="247">
        <v>1814</v>
      </c>
      <c r="B2575" s="247">
        <f>$B$755+(A2575*$B$758)</f>
        <v>7826.6645259020206</v>
      </c>
      <c r="C2575" s="247">
        <f>_xlfn.NORM.DIST($B2575,$B$752,$B$753,0)</f>
        <v>8.277962424715215E-7</v>
      </c>
      <c r="D2575" s="247">
        <f>_xlfn.NORM.DIST($B2575,$B$752,$B$753,1)</f>
        <v>0.99943503124245525</v>
      </c>
      <c r="E2575" s="247">
        <f>IF(OR(D2575&lt;$F$757,D2575&gt;$F$758),C2575,"")</f>
        <v>8.277962424715215E-7</v>
      </c>
      <c r="F2575" s="247" t="str">
        <f>IF(AND(D2575&gt;$F$757,D2575&lt;$F$758),C2575,"")</f>
        <v/>
      </c>
      <c r="G2575" s="247" t="str">
        <f>IF(C2575=MAX($C$761:$C$2761),C2575,"")</f>
        <v/>
      </c>
      <c r="H2575" s="247">
        <f>_xlfn.NORM.DIST(B2575,$F$753,$F$754,0)</f>
        <v>0</v>
      </c>
      <c r="I2575" s="247">
        <f>IF(H2575=MAX($H$761:$H$2761),C2575,"")</f>
        <v>8.277962424715215E-7</v>
      </c>
      <c r="J2575" s="247" t="str">
        <f>IF(I2575=MIN($I$761:$I$2761),I2575,"")</f>
        <v/>
      </c>
      <c r="K2575" s="247"/>
      <c r="L2575" s="247"/>
      <c r="M2575" s="247"/>
      <c r="N2575" s="247"/>
      <c r="O2575" s="247">
        <v>1814</v>
      </c>
      <c r="P2575" s="247">
        <f>$P$755+(O2575*$P$758)</f>
        <v>456.10297398375735</v>
      </c>
      <c r="Q2575" s="247">
        <f>_xlfn.NORM.DIST(P2575,P$752,P$753,0)</f>
        <v>1.4204870073610929E-5</v>
      </c>
      <c r="R2575" s="247">
        <f>_xlfn.NORM.DIST(P2575,P$752,P$753,1)</f>
        <v>0.99943503124245525</v>
      </c>
      <c r="S2575" s="253">
        <f>IF(OR(R2575&lt;$T$757,R2575&gt;$T$758),Q2575,"")</f>
        <v>1.4204870073610929E-5</v>
      </c>
      <c r="T2575" s="253" t="str">
        <f>IF(AND(R2575&gt;$T$757,R2575&lt;$T$758),Q2575,"")</f>
        <v/>
      </c>
      <c r="U2575" s="253" t="str">
        <f>IF(Q2575=MAX($Q$761:$Q$2761),Q2575,"")</f>
        <v/>
      </c>
      <c r="V2575" s="253">
        <f>_xlfn.NORM.DIST(P2575,$T$753,$T$754,0)</f>
        <v>1.2177015327918886E-107</v>
      </c>
      <c r="W2575" s="253" t="str">
        <f>IF(V2575=MAX($V$761:$V$2761),Q2575,"")</f>
        <v/>
      </c>
      <c r="X2575" s="253" t="str">
        <f t="shared" si="659"/>
        <v/>
      </c>
      <c r="AB2575" s="253">
        <v>1814</v>
      </c>
      <c r="AC2575" s="253">
        <f t="shared" si="675"/>
        <v>705.7879582571129</v>
      </c>
      <c r="AD2575" s="253">
        <f t="shared" si="660"/>
        <v>9.1796458268088201E-6</v>
      </c>
      <c r="AE2575" s="253">
        <f t="shared" si="661"/>
        <v>0.99943503124245525</v>
      </c>
      <c r="AF2575" s="253">
        <f>IF(OR(AE2575&lt;$T$757,AE2575&gt;$T$758),AD2575,"")</f>
        <v>9.1796458268088201E-6</v>
      </c>
      <c r="AG2575" s="253" t="str">
        <f t="shared" si="662"/>
        <v/>
      </c>
      <c r="AH2575" s="253" t="str">
        <f t="shared" si="663"/>
        <v/>
      </c>
      <c r="AI2575" s="253">
        <f t="shared" si="664"/>
        <v>5.2971611437343313E-9</v>
      </c>
      <c r="AJ2575" s="253" t="str">
        <f t="shared" si="665"/>
        <v/>
      </c>
      <c r="AK2575" s="253" t="str">
        <f t="shared" si="666"/>
        <v/>
      </c>
      <c r="AO2575" s="253">
        <v>1814</v>
      </c>
      <c r="AP2575" s="253">
        <f t="shared" si="667"/>
        <v>4160.9745399573158</v>
      </c>
      <c r="AQ2575" s="253">
        <f t="shared" si="668"/>
        <v>1.5570591512663487E-6</v>
      </c>
      <c r="AR2575" s="253">
        <f t="shared" si="669"/>
        <v>0.99943503124245525</v>
      </c>
      <c r="AS2575" s="253">
        <f>IF(OR(AR2575&lt;$T$757,AR2575&gt;$T$758),AQ2575,"")</f>
        <v>1.5570591512663487E-6</v>
      </c>
      <c r="AT2575" s="253" t="str">
        <f t="shared" si="670"/>
        <v/>
      </c>
      <c r="AU2575" s="253" t="str">
        <f t="shared" si="671"/>
        <v/>
      </c>
      <c r="AV2575" s="253">
        <f t="shared" si="672"/>
        <v>0</v>
      </c>
      <c r="AW2575" s="253">
        <f t="shared" si="673"/>
        <v>1.5570591512663487E-6</v>
      </c>
      <c r="AX2575" s="253" t="str">
        <f t="shared" si="674"/>
        <v/>
      </c>
      <c r="AZ2575" s="259"/>
      <c r="BA2575" s="259">
        <f>BA2574+$BD$753</f>
        <v>11.641599999999762</v>
      </c>
      <c r="BB2575" s="274">
        <f t="shared" si="657"/>
        <v>0.11297830004772286</v>
      </c>
      <c r="BC2575" s="259">
        <f t="shared" si="658"/>
        <v>2.331807639193717E-4</v>
      </c>
      <c r="BD2575" s="259" t="str">
        <f t="shared" si="655"/>
        <v/>
      </c>
      <c r="BE2575" s="254" t="str">
        <f t="shared" si="656"/>
        <v/>
      </c>
    </row>
    <row r="2576" spans="1:57" ht="20.100000000000001" customHeight="1" x14ac:dyDescent="0.25">
      <c r="A2576" s="248">
        <v>1815</v>
      </c>
      <c r="B2576" s="247">
        <f>$B$755+(A2576*$B$758)</f>
        <v>7836.2795928871583</v>
      </c>
      <c r="C2576" s="247">
        <f>_xlfn.NORM.DIST($B2576,$B$752,$B$753,0)</f>
        <v>8.170783910461841E-7</v>
      </c>
      <c r="D2576" s="247">
        <f>_xlfn.NORM.DIST($B2576,$B$752,$B$753,1)</f>
        <v>0.99944293893097536</v>
      </c>
      <c r="E2576" s="247">
        <f>IF(OR(D2576&lt;$F$757,D2576&gt;$F$758),C2576,"")</f>
        <v>8.170783910461841E-7</v>
      </c>
      <c r="F2576" s="247" t="str">
        <f>IF(AND(D2576&gt;$F$757,D2576&lt;$F$758),C2576,"")</f>
        <v/>
      </c>
      <c r="G2576" s="247" t="str">
        <f>IF(C2576=MAX($C$761:$C$2761),C2576,"")</f>
        <v/>
      </c>
      <c r="H2576" s="247">
        <f>_xlfn.NORM.DIST(B2576,$F$753,$F$754,0)</f>
        <v>0</v>
      </c>
      <c r="I2576" s="247">
        <f>IF(H2576=MAX($H$761:$H$2761),C2576,"")</f>
        <v>8.170783910461841E-7</v>
      </c>
      <c r="J2576" s="247" t="str">
        <f>IF(I2576=MIN($I$761:$I$2761),I2576,"")</f>
        <v/>
      </c>
      <c r="K2576" s="247"/>
      <c r="L2576" s="247"/>
      <c r="M2576" s="247"/>
      <c r="N2576" s="247"/>
      <c r="O2576" s="248">
        <v>1815</v>
      </c>
      <c r="P2576" s="247">
        <f>$P$755+(O2576*$P$758)</f>
        <v>456.66329704761938</v>
      </c>
      <c r="Q2576" s="247">
        <f>_xlfn.NORM.DIST(P2576,P$752,P$753,0)</f>
        <v>1.4020953212004237E-5</v>
      </c>
      <c r="R2576" s="247">
        <f>_xlfn.NORM.DIST(P2576,P$752,P$753,1)</f>
        <v>0.99944293893097536</v>
      </c>
      <c r="S2576" s="253">
        <f>IF(OR(R2576&lt;$T$757,R2576&gt;$T$758),Q2576,"")</f>
        <v>1.4020953212004237E-5</v>
      </c>
      <c r="T2576" s="253" t="str">
        <f>IF(AND(R2576&gt;$T$757,R2576&lt;$T$758),Q2576,"")</f>
        <v/>
      </c>
      <c r="U2576" s="253" t="str">
        <f>IF(Q2576=MAX($Q$761:$Q$2761),Q2576,"")</f>
        <v/>
      </c>
      <c r="V2576" s="253">
        <f>_xlfn.NORM.DIST(P2576,$T$753,$T$754,0)</f>
        <v>1.11545607342696E-107</v>
      </c>
      <c r="W2576" s="253" t="str">
        <f>IF(V2576=MAX($V$761:$V$2761),Q2576,"")</f>
        <v/>
      </c>
      <c r="X2576" s="253" t="str">
        <f t="shared" si="659"/>
        <v/>
      </c>
      <c r="AB2576" s="259">
        <v>1815</v>
      </c>
      <c r="AC2576" s="253">
        <f t="shared" si="675"/>
        <v>706.65501963089309</v>
      </c>
      <c r="AD2576" s="253">
        <f t="shared" si="660"/>
        <v>9.060792810739074E-6</v>
      </c>
      <c r="AE2576" s="253">
        <f t="shared" si="661"/>
        <v>0.99944293893097536</v>
      </c>
      <c r="AF2576" s="253">
        <f>IF(OR(AE2576&lt;$T$757,AE2576&gt;$T$758),AD2576,"")</f>
        <v>9.060792810739074E-6</v>
      </c>
      <c r="AG2576" s="253" t="str">
        <f t="shared" si="662"/>
        <v/>
      </c>
      <c r="AH2576" s="253" t="str">
        <f t="shared" si="663"/>
        <v/>
      </c>
      <c r="AI2576" s="253">
        <f t="shared" si="664"/>
        <v>5.1911612931667611E-9</v>
      </c>
      <c r="AJ2576" s="253" t="str">
        <f t="shared" si="665"/>
        <v/>
      </c>
      <c r="AK2576" s="253" t="str">
        <f t="shared" si="666"/>
        <v/>
      </c>
      <c r="AO2576" s="259">
        <v>1815</v>
      </c>
      <c r="AP2576" s="253">
        <f t="shared" si="667"/>
        <v>4166.0863022914154</v>
      </c>
      <c r="AQ2576" s="253">
        <f t="shared" si="668"/>
        <v>1.5368992039417429E-6</v>
      </c>
      <c r="AR2576" s="253">
        <f t="shared" si="669"/>
        <v>0.99944293893097536</v>
      </c>
      <c r="AS2576" s="253">
        <f>IF(OR(AR2576&lt;$T$757,AR2576&gt;$T$758),AQ2576,"")</f>
        <v>1.5368992039417429E-6</v>
      </c>
      <c r="AT2576" s="253" t="str">
        <f t="shared" si="670"/>
        <v/>
      </c>
      <c r="AU2576" s="253" t="str">
        <f t="shared" si="671"/>
        <v/>
      </c>
      <c r="AV2576" s="253">
        <f t="shared" si="672"/>
        <v>0</v>
      </c>
      <c r="AW2576" s="253">
        <f t="shared" si="673"/>
        <v>1.5368992039417429E-6</v>
      </c>
      <c r="AX2576" s="253" t="str">
        <f t="shared" si="674"/>
        <v/>
      </c>
      <c r="AZ2576" s="259"/>
      <c r="BA2576" s="259">
        <f>BA2575+$BD$753</f>
        <v>11.647999999999762</v>
      </c>
      <c r="BB2576" s="274">
        <f t="shared" si="657"/>
        <v>0.11274511928380349</v>
      </c>
      <c r="BC2576" s="259">
        <f t="shared" si="658"/>
        <v>2.3275527743175928E-4</v>
      </c>
      <c r="BD2576" s="259" t="str">
        <f t="shared" si="655"/>
        <v/>
      </c>
      <c r="BE2576" s="254" t="str">
        <f t="shared" si="656"/>
        <v/>
      </c>
    </row>
    <row r="2577" spans="1:57" ht="20.100000000000001" customHeight="1" x14ac:dyDescent="0.25">
      <c r="A2577" s="247">
        <v>1816</v>
      </c>
      <c r="B2577" s="247">
        <f>$B$755+(A2577*$B$758)</f>
        <v>7845.894659872296</v>
      </c>
      <c r="C2577" s="247">
        <f>_xlfn.NORM.DIST($B2577,$B$752,$B$753,0)</f>
        <v>8.0648640459308288E-7</v>
      </c>
      <c r="D2577" s="247">
        <f>_xlfn.NORM.DIST($B2577,$B$752,$B$753,1)</f>
        <v>0.99945074417277813</v>
      </c>
      <c r="E2577" s="247">
        <f>IF(OR(D2577&lt;$F$757,D2577&gt;$F$758),C2577,"")</f>
        <v>8.0648640459308288E-7</v>
      </c>
      <c r="F2577" s="247" t="str">
        <f>IF(AND(D2577&gt;$F$757,D2577&lt;$F$758),C2577,"")</f>
        <v/>
      </c>
      <c r="G2577" s="247" t="str">
        <f>IF(C2577=MAX($C$761:$C$2761),C2577,"")</f>
        <v/>
      </c>
      <c r="H2577" s="247">
        <f>_xlfn.NORM.DIST(B2577,$F$753,$F$754,0)</f>
        <v>0</v>
      </c>
      <c r="I2577" s="247">
        <f>IF(H2577=MAX($H$761:$H$2761),C2577,"")</f>
        <v>8.0648640459308288E-7</v>
      </c>
      <c r="J2577" s="247" t="str">
        <f>IF(I2577=MIN($I$761:$I$2761),I2577,"")</f>
        <v/>
      </c>
      <c r="K2577" s="247"/>
      <c r="L2577" s="247"/>
      <c r="M2577" s="247"/>
      <c r="N2577" s="247"/>
      <c r="O2577" s="247">
        <v>1816</v>
      </c>
      <c r="P2577" s="247">
        <f>$P$755+(O2577*$P$758)</f>
        <v>457.22362011148152</v>
      </c>
      <c r="Q2577" s="247">
        <f>_xlfn.NORM.DIST(P2577,P$752,P$753,0)</f>
        <v>1.3839196176071673E-5</v>
      </c>
      <c r="R2577" s="247">
        <f>_xlfn.NORM.DIST(P2577,P$752,P$753,1)</f>
        <v>0.99945074417277813</v>
      </c>
      <c r="S2577" s="253">
        <f>IF(OR(R2577&lt;$T$757,R2577&gt;$T$758),Q2577,"")</f>
        <v>1.3839196176071673E-5</v>
      </c>
      <c r="T2577" s="253" t="str">
        <f>IF(AND(R2577&gt;$T$757,R2577&lt;$T$758),Q2577,"")</f>
        <v/>
      </c>
      <c r="U2577" s="253" t="str">
        <f>IF(Q2577=MAX($Q$761:$Q$2761),Q2577,"")</f>
        <v/>
      </c>
      <c r="V2577" s="253">
        <f>_xlfn.NORM.DIST(P2577,$T$753,$T$754,0)</f>
        <v>1.0217794020309233E-107</v>
      </c>
      <c r="W2577" s="253" t="str">
        <f>IF(V2577=MAX($V$761:$V$2761),Q2577,"")</f>
        <v/>
      </c>
      <c r="X2577" s="253" t="str">
        <f t="shared" si="659"/>
        <v/>
      </c>
      <c r="AB2577" s="253">
        <v>1816</v>
      </c>
      <c r="AC2577" s="253">
        <f t="shared" si="675"/>
        <v>707.52208100467351</v>
      </c>
      <c r="AD2577" s="253">
        <f t="shared" si="660"/>
        <v>8.943335543777402E-6</v>
      </c>
      <c r="AE2577" s="253">
        <f t="shared" si="661"/>
        <v>0.99945074417277813</v>
      </c>
      <c r="AF2577" s="253">
        <f>IF(OR(AE2577&lt;$T$757,AE2577&gt;$T$758),AD2577,"")</f>
        <v>8.943335543777402E-6</v>
      </c>
      <c r="AG2577" s="253" t="str">
        <f t="shared" si="662"/>
        <v/>
      </c>
      <c r="AH2577" s="253" t="str">
        <f t="shared" si="663"/>
        <v/>
      </c>
      <c r="AI2577" s="253">
        <f t="shared" si="664"/>
        <v>5.0872011768997373E-9</v>
      </c>
      <c r="AJ2577" s="253" t="str">
        <f t="shared" si="665"/>
        <v/>
      </c>
      <c r="AK2577" s="253" t="str">
        <f t="shared" si="666"/>
        <v/>
      </c>
      <c r="AO2577" s="253">
        <v>1816</v>
      </c>
      <c r="AP2577" s="253">
        <f t="shared" si="667"/>
        <v>4171.1980646255151</v>
      </c>
      <c r="AQ2577" s="253">
        <f t="shared" si="668"/>
        <v>1.5169760047403913E-6</v>
      </c>
      <c r="AR2577" s="253">
        <f t="shared" si="669"/>
        <v>0.99945074417277813</v>
      </c>
      <c r="AS2577" s="253">
        <f>IF(OR(AR2577&lt;$T$757,AR2577&gt;$T$758),AQ2577,"")</f>
        <v>1.5169760047403913E-6</v>
      </c>
      <c r="AT2577" s="253" t="str">
        <f t="shared" si="670"/>
        <v/>
      </c>
      <c r="AU2577" s="253" t="str">
        <f t="shared" si="671"/>
        <v/>
      </c>
      <c r="AV2577" s="253">
        <f t="shared" si="672"/>
        <v>0</v>
      </c>
      <c r="AW2577" s="253">
        <f t="shared" si="673"/>
        <v>1.5169760047403913E-6</v>
      </c>
      <c r="AX2577" s="253" t="str">
        <f t="shared" si="674"/>
        <v/>
      </c>
      <c r="AZ2577" s="259"/>
      <c r="BA2577" s="259">
        <f>BA2576+$BD$753</f>
        <v>11.654399999999761</v>
      </c>
      <c r="BB2577" s="274">
        <f t="shared" si="657"/>
        <v>0.11251236400637173</v>
      </c>
      <c r="BC2577" s="259">
        <f t="shared" si="658"/>
        <v>2.3233039207946893E-4</v>
      </c>
      <c r="BD2577" s="259" t="str">
        <f t="shared" si="655"/>
        <v/>
      </c>
      <c r="BE2577" s="254" t="str">
        <f t="shared" si="656"/>
        <v/>
      </c>
    </row>
    <row r="2578" spans="1:57" ht="20.100000000000001" customHeight="1" x14ac:dyDescent="0.25">
      <c r="A2578" s="247">
        <v>1817</v>
      </c>
      <c r="B2578" s="247">
        <f>$B$755+(A2578*$B$758)</f>
        <v>7855.5097268574336</v>
      </c>
      <c r="C2578" s="247">
        <f>_xlfn.NORM.DIST($B2578,$B$752,$B$753,0)</f>
        <v>7.960189882378561E-7</v>
      </c>
      <c r="D2578" s="247">
        <f>_xlfn.NORM.DIST($B2578,$B$752,$B$753,1)</f>
        <v>0.99945844817182972</v>
      </c>
      <c r="E2578" s="247">
        <f>IF(OR(D2578&lt;$F$757,D2578&gt;$F$758),C2578,"")</f>
        <v>7.960189882378561E-7</v>
      </c>
      <c r="F2578" s="247" t="str">
        <f>IF(AND(D2578&gt;$F$757,D2578&lt;$F$758),C2578,"")</f>
        <v/>
      </c>
      <c r="G2578" s="247" t="str">
        <f>IF(C2578=MAX($C$761:$C$2761),C2578,"")</f>
        <v/>
      </c>
      <c r="H2578" s="247">
        <f>_xlfn.NORM.DIST(B2578,$F$753,$F$754,0)</f>
        <v>0</v>
      </c>
      <c r="I2578" s="247">
        <f>IF(H2578=MAX($H$761:$H$2761),C2578,"")</f>
        <v>7.960189882378561E-7</v>
      </c>
      <c r="J2578" s="247" t="str">
        <f>IF(I2578=MIN($I$761:$I$2761),I2578,"")</f>
        <v/>
      </c>
      <c r="K2578" s="247"/>
      <c r="L2578" s="247"/>
      <c r="M2578" s="247"/>
      <c r="N2578" s="247"/>
      <c r="O2578" s="247">
        <v>1817</v>
      </c>
      <c r="P2578" s="247">
        <f>$P$755+(O2578*$P$758)</f>
        <v>457.78394317534367</v>
      </c>
      <c r="Q2578" s="247">
        <f>_xlfn.NORM.DIST(P2578,P$752,P$753,0)</f>
        <v>1.3659576745946602E-5</v>
      </c>
      <c r="R2578" s="247">
        <f>_xlfn.NORM.DIST(P2578,P$752,P$753,1)</f>
        <v>0.99945844817182972</v>
      </c>
      <c r="S2578" s="253">
        <f>IF(OR(R2578&lt;$T$757,R2578&gt;$T$758),Q2578,"")</f>
        <v>1.3659576745946602E-5</v>
      </c>
      <c r="T2578" s="253" t="str">
        <f>IF(AND(R2578&gt;$T$757,R2578&lt;$T$758),Q2578,"")</f>
        <v/>
      </c>
      <c r="U2578" s="253" t="str">
        <f>IF(Q2578=MAX($Q$761:$Q$2761),Q2578,"")</f>
        <v/>
      </c>
      <c r="V2578" s="253">
        <f>_xlfn.NORM.DIST(P2578,$T$753,$T$754,0)</f>
        <v>9.3595477839881864E-108</v>
      </c>
      <c r="W2578" s="253" t="str">
        <f>IF(V2578=MAX($V$761:$V$2761),Q2578,"")</f>
        <v/>
      </c>
      <c r="X2578" s="253" t="str">
        <f t="shared" si="659"/>
        <v/>
      </c>
      <c r="AB2578" s="253">
        <v>1817</v>
      </c>
      <c r="AC2578" s="253">
        <f t="shared" si="675"/>
        <v>708.3891423784537</v>
      </c>
      <c r="AD2578" s="253">
        <f t="shared" si="660"/>
        <v>8.8272596667284426E-6</v>
      </c>
      <c r="AE2578" s="253">
        <f t="shared" si="661"/>
        <v>0.99945844817182972</v>
      </c>
      <c r="AF2578" s="253">
        <f>IF(OR(AE2578&lt;$T$757,AE2578&gt;$T$758),AD2578,"")</f>
        <v>8.8272596667284426E-6</v>
      </c>
      <c r="AG2578" s="253" t="str">
        <f t="shared" si="662"/>
        <v/>
      </c>
      <c r="AH2578" s="253" t="str">
        <f t="shared" si="663"/>
        <v/>
      </c>
      <c r="AI2578" s="253">
        <f t="shared" si="664"/>
        <v>4.9852432398459678E-9</v>
      </c>
      <c r="AJ2578" s="253" t="str">
        <f t="shared" si="665"/>
        <v/>
      </c>
      <c r="AK2578" s="253" t="str">
        <f t="shared" si="666"/>
        <v/>
      </c>
      <c r="AO2578" s="253">
        <v>1817</v>
      </c>
      <c r="AP2578" s="253">
        <f t="shared" si="667"/>
        <v>4176.3098269596148</v>
      </c>
      <c r="AQ2578" s="253">
        <f t="shared" si="668"/>
        <v>1.4972871180436367E-6</v>
      </c>
      <c r="AR2578" s="253">
        <f t="shared" si="669"/>
        <v>0.99945844817182972</v>
      </c>
      <c r="AS2578" s="253">
        <f>IF(OR(AR2578&lt;$T$757,AR2578&gt;$T$758),AQ2578,"")</f>
        <v>1.4972871180436367E-6</v>
      </c>
      <c r="AT2578" s="253" t="str">
        <f t="shared" si="670"/>
        <v/>
      </c>
      <c r="AU2578" s="253" t="str">
        <f t="shared" si="671"/>
        <v/>
      </c>
      <c r="AV2578" s="253">
        <f t="shared" si="672"/>
        <v>0</v>
      </c>
      <c r="AW2578" s="253">
        <f t="shared" si="673"/>
        <v>1.4972871180436367E-6</v>
      </c>
      <c r="AX2578" s="253" t="str">
        <f t="shared" si="674"/>
        <v/>
      </c>
      <c r="AZ2578" s="259"/>
      <c r="BA2578" s="259">
        <f>BA2577+$BD$753</f>
        <v>11.66079999999976</v>
      </c>
      <c r="BB2578" s="274">
        <f t="shared" si="657"/>
        <v>0.11228003361429226</v>
      </c>
      <c r="BC2578" s="259">
        <f t="shared" si="658"/>
        <v>2.3190610759726837E-4</v>
      </c>
      <c r="BD2578" s="259" t="str">
        <f t="shared" si="655"/>
        <v/>
      </c>
      <c r="BE2578" s="254" t="str">
        <f t="shared" si="656"/>
        <v/>
      </c>
    </row>
    <row r="2579" spans="1:57" ht="20.100000000000001" customHeight="1" x14ac:dyDescent="0.25">
      <c r="A2579" s="247">
        <v>1818</v>
      </c>
      <c r="B2579" s="247">
        <f>$B$755+(A2579*$B$758)</f>
        <v>7865.1247938425713</v>
      </c>
      <c r="C2579" s="247">
        <f>_xlfn.NORM.DIST($B2579,$B$752,$B$753,0)</f>
        <v>7.8567485796162487E-7</v>
      </c>
      <c r="D2579" s="247">
        <f>_xlfn.NORM.DIST($B2579,$B$752,$B$753,1)</f>
        <v>0.9994660521196983</v>
      </c>
      <c r="E2579" s="247">
        <f>IF(OR(D2579&lt;$F$757,D2579&gt;$F$758),C2579,"")</f>
        <v>7.8567485796162487E-7</v>
      </c>
      <c r="F2579" s="247" t="str">
        <f>IF(AND(D2579&gt;$F$757,D2579&lt;$F$758),C2579,"")</f>
        <v/>
      </c>
      <c r="G2579" s="247" t="str">
        <f>IF(C2579=MAX($C$761:$C$2761),C2579,"")</f>
        <v/>
      </c>
      <c r="H2579" s="247">
        <f>_xlfn.NORM.DIST(B2579,$F$753,$F$754,0)</f>
        <v>0</v>
      </c>
      <c r="I2579" s="247">
        <f>IF(H2579=MAX($H$761:$H$2761),C2579,"")</f>
        <v>7.8567485796162487E-7</v>
      </c>
      <c r="J2579" s="247" t="str">
        <f>IF(I2579=MIN($I$761:$I$2761),I2579,"")</f>
        <v/>
      </c>
      <c r="K2579" s="247"/>
      <c r="L2579" s="247"/>
      <c r="M2579" s="247"/>
      <c r="N2579" s="247"/>
      <c r="O2579" s="247">
        <v>1818</v>
      </c>
      <c r="P2579" s="247">
        <f>$P$755+(O2579*$P$758)</f>
        <v>458.34426623920569</v>
      </c>
      <c r="Q2579" s="247">
        <f>_xlfn.NORM.DIST(P2579,P$752,P$753,0)</f>
        <v>1.3482072888041154E-5</v>
      </c>
      <c r="R2579" s="247">
        <f>_xlfn.NORM.DIST(P2579,P$752,P$753,1)</f>
        <v>0.9994660521196983</v>
      </c>
      <c r="S2579" s="253">
        <f>IF(OR(R2579&lt;$T$757,R2579&gt;$T$758),Q2579,"")</f>
        <v>1.3482072888041154E-5</v>
      </c>
      <c r="T2579" s="253" t="str">
        <f>IF(AND(R2579&gt;$T$757,R2579&lt;$T$758),Q2579,"")</f>
        <v/>
      </c>
      <c r="U2579" s="253" t="str">
        <f>IF(Q2579=MAX($Q$761:$Q$2761),Q2579,"")</f>
        <v/>
      </c>
      <c r="V2579" s="253">
        <f>_xlfn.NORM.DIST(P2579,$T$753,$T$754,0)</f>
        <v>8.5732529878470227E-108</v>
      </c>
      <c r="W2579" s="253" t="str">
        <f>IF(V2579=MAX($V$761:$V$2761),Q2579,"")</f>
        <v/>
      </c>
      <c r="X2579" s="253" t="str">
        <f t="shared" si="659"/>
        <v/>
      </c>
      <c r="AB2579" s="253">
        <v>1818</v>
      </c>
      <c r="AC2579" s="253">
        <f t="shared" si="675"/>
        <v>709.25620375223389</v>
      </c>
      <c r="AD2579" s="253">
        <f t="shared" si="660"/>
        <v>8.7125509407759454E-6</v>
      </c>
      <c r="AE2579" s="253">
        <f t="shared" si="661"/>
        <v>0.9994660521196983</v>
      </c>
      <c r="AF2579" s="253">
        <f>IF(OR(AE2579&lt;$T$757,AE2579&gt;$T$758),AD2579,"")</f>
        <v>8.7125509407759454E-6</v>
      </c>
      <c r="AG2579" s="253" t="str">
        <f t="shared" si="662"/>
        <v/>
      </c>
      <c r="AH2579" s="253" t="str">
        <f t="shared" si="663"/>
        <v/>
      </c>
      <c r="AI2579" s="253">
        <f t="shared" si="664"/>
        <v>4.8852505841638762E-9</v>
      </c>
      <c r="AJ2579" s="253" t="str">
        <f t="shared" si="665"/>
        <v/>
      </c>
      <c r="AK2579" s="253" t="str">
        <f t="shared" si="666"/>
        <v/>
      </c>
      <c r="AO2579" s="253">
        <v>1818</v>
      </c>
      <c r="AP2579" s="253">
        <f t="shared" si="667"/>
        <v>4181.4215892937145</v>
      </c>
      <c r="AQ2579" s="253">
        <f t="shared" si="668"/>
        <v>1.4778301286516496E-6</v>
      </c>
      <c r="AR2579" s="253">
        <f t="shared" si="669"/>
        <v>0.9994660521196983</v>
      </c>
      <c r="AS2579" s="253">
        <f>IF(OR(AR2579&lt;$T$757,AR2579&gt;$T$758),AQ2579,"")</f>
        <v>1.4778301286516496E-6</v>
      </c>
      <c r="AT2579" s="253" t="str">
        <f t="shared" si="670"/>
        <v/>
      </c>
      <c r="AU2579" s="253" t="str">
        <f t="shared" si="671"/>
        <v/>
      </c>
      <c r="AV2579" s="253">
        <f t="shared" si="672"/>
        <v>0</v>
      </c>
      <c r="AW2579" s="253">
        <f t="shared" si="673"/>
        <v>1.4778301286516496E-6</v>
      </c>
      <c r="AX2579" s="253" t="str">
        <f t="shared" si="674"/>
        <v/>
      </c>
      <c r="AZ2579" s="259"/>
      <c r="BA2579" s="259">
        <f>BA2578+$BD$753</f>
        <v>11.66719999999976</v>
      </c>
      <c r="BB2579" s="274">
        <f t="shared" si="657"/>
        <v>0.11204812750669499</v>
      </c>
      <c r="BC2579" s="259">
        <f t="shared" si="658"/>
        <v>2.3148242371831551E-4</v>
      </c>
      <c r="BD2579" s="259" t="str">
        <f t="shared" si="655"/>
        <v/>
      </c>
      <c r="BE2579" s="254" t="str">
        <f t="shared" si="656"/>
        <v/>
      </c>
    </row>
    <row r="2580" spans="1:57" ht="20.100000000000001" customHeight="1" x14ac:dyDescent="0.25">
      <c r="A2580" s="247">
        <v>1819</v>
      </c>
      <c r="B2580" s="247">
        <f>$B$755+(A2580*$B$758)</f>
        <v>7874.739860827709</v>
      </c>
      <c r="C2580" s="247">
        <f>_xlfn.NORM.DIST($B2580,$B$752,$B$753,0)</f>
        <v>7.7545274054174513E-7</v>
      </c>
      <c r="D2580" s="247">
        <f>_xlfn.NORM.DIST($B2580,$B$752,$B$753,1)</f>
        <v>0.99947355719565811</v>
      </c>
      <c r="E2580" s="247">
        <f>IF(OR(D2580&lt;$F$757,D2580&gt;$F$758),C2580,"")</f>
        <v>7.7545274054174513E-7</v>
      </c>
      <c r="F2580" s="247" t="str">
        <f>IF(AND(D2580&gt;$F$757,D2580&lt;$F$758),C2580,"")</f>
        <v/>
      </c>
      <c r="G2580" s="247" t="str">
        <f>IF(C2580=MAX($C$761:$C$2761),C2580,"")</f>
        <v/>
      </c>
      <c r="H2580" s="247">
        <f>_xlfn.NORM.DIST(B2580,$F$753,$F$754,0)</f>
        <v>0</v>
      </c>
      <c r="I2580" s="247">
        <f>IF(H2580=MAX($H$761:$H$2761),C2580,"")</f>
        <v>7.7545274054174513E-7</v>
      </c>
      <c r="J2580" s="247" t="str">
        <f>IF(I2580=MIN($I$761:$I$2761),I2580,"")</f>
        <v/>
      </c>
      <c r="K2580" s="247"/>
      <c r="L2580" s="247"/>
      <c r="M2580" s="247"/>
      <c r="N2580" s="247"/>
      <c r="O2580" s="247">
        <v>1819</v>
      </c>
      <c r="P2580" s="247">
        <f>$P$755+(O2580*$P$758)</f>
        <v>458.90458930306784</v>
      </c>
      <c r="Q2580" s="247">
        <f>_xlfn.NORM.DIST(P2580,P$752,P$753,0)</f>
        <v>1.3306662754029097E-5</v>
      </c>
      <c r="R2580" s="247">
        <f>_xlfn.NORM.DIST(P2580,P$752,P$753,1)</f>
        <v>0.99947355719565811</v>
      </c>
      <c r="S2580" s="253">
        <f>IF(OR(R2580&lt;$T$757,R2580&gt;$T$758),Q2580,"")</f>
        <v>1.3306662754029097E-5</v>
      </c>
      <c r="T2580" s="253" t="str">
        <f>IF(AND(R2580&gt;$T$757,R2580&lt;$T$758),Q2580,"")</f>
        <v/>
      </c>
      <c r="U2580" s="253" t="str">
        <f>IF(Q2580=MAX($Q$761:$Q$2761),Q2580,"")</f>
        <v/>
      </c>
      <c r="V2580" s="253">
        <f>_xlfn.NORM.DIST(P2580,$T$753,$T$754,0)</f>
        <v>7.8528891019823535E-108</v>
      </c>
      <c r="W2580" s="253" t="str">
        <f>IF(V2580=MAX($V$761:$V$2761),Q2580,"")</f>
        <v/>
      </c>
      <c r="X2580" s="253" t="str">
        <f t="shared" si="659"/>
        <v/>
      </c>
      <c r="AB2580" s="253">
        <v>1819</v>
      </c>
      <c r="AC2580" s="253">
        <f t="shared" si="675"/>
        <v>710.12326512601408</v>
      </c>
      <c r="AD2580" s="253">
        <f t="shared" si="660"/>
        <v>8.5991952468259771E-6</v>
      </c>
      <c r="AE2580" s="253">
        <f t="shared" si="661"/>
        <v>0.99947355719565811</v>
      </c>
      <c r="AF2580" s="253">
        <f>IF(OR(AE2580&lt;$T$757,AE2580&gt;$T$758),AD2580,"")</f>
        <v>8.5991952468259771E-6</v>
      </c>
      <c r="AG2580" s="253" t="str">
        <f t="shared" si="662"/>
        <v/>
      </c>
      <c r="AH2580" s="253" t="str">
        <f t="shared" si="663"/>
        <v/>
      </c>
      <c r="AI2580" s="253">
        <f t="shared" si="664"/>
        <v>4.7871869584227808E-9</v>
      </c>
      <c r="AJ2580" s="253" t="str">
        <f t="shared" si="665"/>
        <v/>
      </c>
      <c r="AK2580" s="253" t="str">
        <f t="shared" si="666"/>
        <v/>
      </c>
      <c r="AO2580" s="253">
        <v>1819</v>
      </c>
      <c r="AP2580" s="253">
        <f t="shared" si="667"/>
        <v>4186.533351627816</v>
      </c>
      <c r="AQ2580" s="253">
        <f t="shared" si="668"/>
        <v>1.458602641671972E-6</v>
      </c>
      <c r="AR2580" s="253">
        <f t="shared" si="669"/>
        <v>0.99947355719565811</v>
      </c>
      <c r="AS2580" s="253">
        <f>IF(OR(AR2580&lt;$T$757,AR2580&gt;$T$758),AQ2580,"")</f>
        <v>1.458602641671972E-6</v>
      </c>
      <c r="AT2580" s="253" t="str">
        <f t="shared" si="670"/>
        <v/>
      </c>
      <c r="AU2580" s="253" t="str">
        <f t="shared" si="671"/>
        <v/>
      </c>
      <c r="AV2580" s="253">
        <f t="shared" si="672"/>
        <v>0</v>
      </c>
      <c r="AW2580" s="253">
        <f t="shared" si="673"/>
        <v>1.458602641671972E-6</v>
      </c>
      <c r="AX2580" s="253" t="str">
        <f t="shared" si="674"/>
        <v/>
      </c>
      <c r="AZ2580" s="259"/>
      <c r="BA2580" s="259">
        <f>BA2579+$BD$753</f>
        <v>11.673599999999759</v>
      </c>
      <c r="BB2580" s="274">
        <f t="shared" si="657"/>
        <v>0.11181664508297667</v>
      </c>
      <c r="BC2580" s="259">
        <f t="shared" si="658"/>
        <v>2.310593401732286E-4</v>
      </c>
      <c r="BD2580" s="259" t="str">
        <f t="shared" si="655"/>
        <v/>
      </c>
      <c r="BE2580" s="254" t="str">
        <f t="shared" si="656"/>
        <v/>
      </c>
    </row>
    <row r="2581" spans="1:57" ht="20.100000000000001" customHeight="1" x14ac:dyDescent="0.25">
      <c r="A2581" s="247">
        <v>1820</v>
      </c>
      <c r="B2581" s="247">
        <f>$B$755+(A2581*$B$758)</f>
        <v>7884.3549278128467</v>
      </c>
      <c r="C2581" s="247">
        <f>_xlfn.NORM.DIST($B2581,$B$752,$B$753,0)</f>
        <v>7.6535137349246613E-7</v>
      </c>
      <c r="D2581" s="247">
        <f>_xlfn.NORM.DIST($B2581,$B$752,$B$753,1)</f>
        <v>0.99948096456679303</v>
      </c>
      <c r="E2581" s="247">
        <f>IF(OR(D2581&lt;$F$757,D2581&gt;$F$758),C2581,"")</f>
        <v>7.6535137349246613E-7</v>
      </c>
      <c r="F2581" s="247" t="str">
        <f>IF(AND(D2581&gt;$F$757,D2581&lt;$F$758),C2581,"")</f>
        <v/>
      </c>
      <c r="G2581" s="247" t="str">
        <f>IF(C2581=MAX($C$761:$C$2761),C2581,"")</f>
        <v/>
      </c>
      <c r="H2581" s="247">
        <f>_xlfn.NORM.DIST(B2581,$F$753,$F$754,0)</f>
        <v>0</v>
      </c>
      <c r="I2581" s="247">
        <f>IF(H2581=MAX($H$761:$H$2761),C2581,"")</f>
        <v>7.6535137349246613E-7</v>
      </c>
      <c r="J2581" s="247" t="str">
        <f>IF(I2581=MIN($I$761:$I$2761),I2581,"")</f>
        <v/>
      </c>
      <c r="K2581" s="247"/>
      <c r="L2581" s="247"/>
      <c r="M2581" s="247"/>
      <c r="N2581" s="247"/>
      <c r="O2581" s="247">
        <v>1820</v>
      </c>
      <c r="P2581" s="247">
        <f>$P$755+(O2581*$P$758)</f>
        <v>459.46491236692998</v>
      </c>
      <c r="Q2581" s="247">
        <f>_xlfn.NORM.DIST(P2581,P$752,P$753,0)</f>
        <v>1.3133324679828068E-5</v>
      </c>
      <c r="R2581" s="247">
        <f>_xlfn.NORM.DIST(P2581,P$752,P$753,1)</f>
        <v>0.99948096456679303</v>
      </c>
      <c r="S2581" s="253">
        <f>IF(OR(R2581&lt;$T$757,R2581&gt;$T$758),Q2581,"")</f>
        <v>1.3133324679828068E-5</v>
      </c>
      <c r="T2581" s="253" t="str">
        <f>IF(AND(R2581&gt;$T$757,R2581&lt;$T$758),Q2581,"")</f>
        <v/>
      </c>
      <c r="U2581" s="253" t="str">
        <f>IF(Q2581=MAX($Q$761:$Q$2761),Q2581,"")</f>
        <v/>
      </c>
      <c r="V2581" s="253">
        <f>_xlfn.NORM.DIST(P2581,$T$753,$T$754,0)</f>
        <v>7.1929383931006467E-108</v>
      </c>
      <c r="W2581" s="253" t="str">
        <f>IF(V2581=MAX($V$761:$V$2761),Q2581,"")</f>
        <v/>
      </c>
      <c r="X2581" s="253" t="str">
        <f t="shared" si="659"/>
        <v/>
      </c>
      <c r="AB2581" s="253">
        <v>1820</v>
      </c>
      <c r="AC2581" s="253">
        <f t="shared" si="675"/>
        <v>710.99032649979426</v>
      </c>
      <c r="AD2581" s="253">
        <f t="shared" si="660"/>
        <v>8.4871785848487084E-6</v>
      </c>
      <c r="AE2581" s="253">
        <f t="shared" si="661"/>
        <v>0.99948096456679303</v>
      </c>
      <c r="AF2581" s="253">
        <f>IF(OR(AE2581&lt;$T$757,AE2581&gt;$T$758),AD2581,"")</f>
        <v>8.4871785848487084E-6</v>
      </c>
      <c r="AG2581" s="253" t="str">
        <f t="shared" si="662"/>
        <v/>
      </c>
      <c r="AH2581" s="253" t="str">
        <f t="shared" si="663"/>
        <v/>
      </c>
      <c r="AI2581" s="253">
        <f t="shared" si="664"/>
        <v>4.6910167469342205E-9</v>
      </c>
      <c r="AJ2581" s="253" t="str">
        <f t="shared" si="665"/>
        <v/>
      </c>
      <c r="AK2581" s="253" t="str">
        <f t="shared" si="666"/>
        <v/>
      </c>
      <c r="AO2581" s="253">
        <v>1820</v>
      </c>
      <c r="AP2581" s="253">
        <f t="shared" si="667"/>
        <v>4191.6451139619157</v>
      </c>
      <c r="AQ2581" s="253">
        <f t="shared" si="668"/>
        <v>1.4396022824079321E-6</v>
      </c>
      <c r="AR2581" s="253">
        <f t="shared" si="669"/>
        <v>0.99948096456679303</v>
      </c>
      <c r="AS2581" s="253">
        <f>IF(OR(AR2581&lt;$T$757,AR2581&gt;$T$758),AQ2581,"")</f>
        <v>1.4396022824079321E-6</v>
      </c>
      <c r="AT2581" s="253" t="str">
        <f t="shared" si="670"/>
        <v/>
      </c>
      <c r="AU2581" s="253" t="str">
        <f t="shared" si="671"/>
        <v/>
      </c>
      <c r="AV2581" s="253">
        <f t="shared" si="672"/>
        <v>0</v>
      </c>
      <c r="AW2581" s="253">
        <f t="shared" si="673"/>
        <v>1.4396022824079321E-6</v>
      </c>
      <c r="AX2581" s="253" t="str">
        <f t="shared" si="674"/>
        <v/>
      </c>
      <c r="AZ2581" s="259"/>
      <c r="BA2581" s="259">
        <f>BA2580+$BD$753</f>
        <v>11.679999999999758</v>
      </c>
      <c r="BB2581" s="274">
        <f t="shared" si="657"/>
        <v>0.11158558574280344</v>
      </c>
      <c r="BC2581" s="259">
        <f t="shared" si="658"/>
        <v>2.3063685669015566E-4</v>
      </c>
      <c r="BD2581" s="259" t="str">
        <f t="shared" si="655"/>
        <v/>
      </c>
      <c r="BE2581" s="254" t="str">
        <f t="shared" si="656"/>
        <v/>
      </c>
    </row>
    <row r="2582" spans="1:57" ht="20.100000000000001" customHeight="1" x14ac:dyDescent="0.25">
      <c r="A2582" s="248">
        <v>1821</v>
      </c>
      <c r="B2582" s="247">
        <f>$B$755+(A2582*$B$758)</f>
        <v>7893.9699947979843</v>
      </c>
      <c r="C2582" s="247">
        <f>_xlfn.NORM.DIST($B2582,$B$752,$B$753,0)</f>
        <v>7.5536950500550828E-7</v>
      </c>
      <c r="D2582" s="247">
        <f>_xlfn.NORM.DIST($B2582,$B$752,$B$753,1)</f>
        <v>0.99948827538809915</v>
      </c>
      <c r="E2582" s="247">
        <f>IF(OR(D2582&lt;$F$757,D2582&gt;$F$758),C2582,"")</f>
        <v>7.5536950500550828E-7</v>
      </c>
      <c r="F2582" s="247" t="str">
        <f>IF(AND(D2582&gt;$F$757,D2582&lt;$F$758),C2582,"")</f>
        <v/>
      </c>
      <c r="G2582" s="247" t="str">
        <f>IF(C2582=MAX($C$761:$C$2761),C2582,"")</f>
        <v/>
      </c>
      <c r="H2582" s="247">
        <f>_xlfn.NORM.DIST(B2582,$F$753,$F$754,0)</f>
        <v>0</v>
      </c>
      <c r="I2582" s="247">
        <f>IF(H2582=MAX($H$761:$H$2761),C2582,"")</f>
        <v>7.5536950500550828E-7</v>
      </c>
      <c r="J2582" s="247" t="str">
        <f>IF(I2582=MIN($I$761:$I$2761),I2582,"")</f>
        <v/>
      </c>
      <c r="K2582" s="247"/>
      <c r="L2582" s="247"/>
      <c r="M2582" s="247"/>
      <c r="N2582" s="247"/>
      <c r="O2582" s="248">
        <v>1821</v>
      </c>
      <c r="P2582" s="247">
        <f>$P$755+(O2582*$P$758)</f>
        <v>460.02523543079212</v>
      </c>
      <c r="Q2582" s="247">
        <f>_xlfn.NORM.DIST(P2582,P$752,P$753,0)</f>
        <v>1.2962037184579492E-5</v>
      </c>
      <c r="R2582" s="247">
        <f>_xlfn.NORM.DIST(P2582,P$752,P$753,1)</f>
        <v>0.99948827538809915</v>
      </c>
      <c r="S2582" s="253">
        <f>IF(OR(R2582&lt;$T$757,R2582&gt;$T$758),Q2582,"")</f>
        <v>1.2962037184579492E-5</v>
      </c>
      <c r="T2582" s="253" t="str">
        <f>IF(AND(R2582&gt;$T$757,R2582&lt;$T$758),Q2582,"")</f>
        <v/>
      </c>
      <c r="U2582" s="253" t="str">
        <f>IF(Q2582=MAX($Q$761:$Q$2761),Q2582,"")</f>
        <v/>
      </c>
      <c r="V2582" s="253">
        <f>_xlfn.NORM.DIST(P2582,$T$753,$T$754,0)</f>
        <v>6.5883440155424213E-108</v>
      </c>
      <c r="W2582" s="253" t="str">
        <f>IF(V2582=MAX($V$761:$V$2761),Q2582,"")</f>
        <v/>
      </c>
      <c r="X2582" s="253" t="str">
        <f t="shared" si="659"/>
        <v/>
      </c>
      <c r="AB2582" s="259">
        <v>1821</v>
      </c>
      <c r="AC2582" s="253">
        <f t="shared" si="675"/>
        <v>711.85738787357468</v>
      </c>
      <c r="AD2582" s="253">
        <f t="shared" si="660"/>
        <v>8.3764870732195909E-6</v>
      </c>
      <c r="AE2582" s="253">
        <f t="shared" si="661"/>
        <v>0.99948827538809915</v>
      </c>
      <c r="AF2582" s="253">
        <f>IF(OR(AE2582&lt;$T$757,AE2582&gt;$T$758),AD2582,"")</f>
        <v>8.3764870732195909E-6</v>
      </c>
      <c r="AG2582" s="253" t="str">
        <f t="shared" si="662"/>
        <v/>
      </c>
      <c r="AH2582" s="253" t="str">
        <f t="shared" si="663"/>
        <v/>
      </c>
      <c r="AI2582" s="253">
        <f t="shared" si="664"/>
        <v>4.5967049592468618E-9</v>
      </c>
      <c r="AJ2582" s="253" t="str">
        <f t="shared" si="665"/>
        <v/>
      </c>
      <c r="AK2582" s="253" t="str">
        <f t="shared" si="666"/>
        <v/>
      </c>
      <c r="AO2582" s="259">
        <v>1821</v>
      </c>
      <c r="AP2582" s="253">
        <f t="shared" si="667"/>
        <v>4196.7568762960154</v>
      </c>
      <c r="AQ2582" s="253">
        <f t="shared" si="668"/>
        <v>1.4208266962468397E-6</v>
      </c>
      <c r="AR2582" s="253">
        <f t="shared" si="669"/>
        <v>0.99948827538809915</v>
      </c>
      <c r="AS2582" s="253">
        <f>IF(OR(AR2582&lt;$T$757,AR2582&gt;$T$758),AQ2582,"")</f>
        <v>1.4208266962468397E-6</v>
      </c>
      <c r="AT2582" s="253" t="str">
        <f t="shared" si="670"/>
        <v/>
      </c>
      <c r="AU2582" s="253" t="str">
        <f t="shared" si="671"/>
        <v/>
      </c>
      <c r="AV2582" s="253">
        <f t="shared" si="672"/>
        <v>0</v>
      </c>
      <c r="AW2582" s="253">
        <f t="shared" si="673"/>
        <v>1.4208266962468397E-6</v>
      </c>
      <c r="AX2582" s="253" t="str">
        <f t="shared" si="674"/>
        <v/>
      </c>
      <c r="AZ2582" s="259"/>
      <c r="BA2582" s="259">
        <f>BA2581+$BD$753</f>
        <v>11.686399999999757</v>
      </c>
      <c r="BB2582" s="274">
        <f t="shared" si="657"/>
        <v>0.11135494888611329</v>
      </c>
      <c r="BC2582" s="259">
        <f t="shared" si="658"/>
        <v>2.3021497299559324E-4</v>
      </c>
      <c r="BD2582" s="259" t="str">
        <f t="shared" si="655"/>
        <v/>
      </c>
      <c r="BE2582" s="254" t="str">
        <f t="shared" si="656"/>
        <v/>
      </c>
    </row>
    <row r="2583" spans="1:57" ht="20.100000000000001" customHeight="1" x14ac:dyDescent="0.25">
      <c r="A2583" s="247">
        <v>1822</v>
      </c>
      <c r="B2583" s="247">
        <f>$B$755+(A2583*$B$758)</f>
        <v>7903.585061783122</v>
      </c>
      <c r="C2583" s="247">
        <f>_xlfn.NORM.DIST($B2583,$B$752,$B$753,0)</f>
        <v>7.4550589389056884E-7</v>
      </c>
      <c r="D2583" s="247">
        <f>_xlfn.NORM.DIST($B2583,$B$752,$B$753,1)</f>
        <v>0.9994954908025877</v>
      </c>
      <c r="E2583" s="247">
        <f>IF(OR(D2583&lt;$F$757,D2583&gt;$F$758),C2583,"")</f>
        <v>7.4550589389056884E-7</v>
      </c>
      <c r="F2583" s="247" t="str">
        <f>IF(AND(D2583&gt;$F$757,D2583&lt;$F$758),C2583,"")</f>
        <v/>
      </c>
      <c r="G2583" s="247" t="str">
        <f>IF(C2583=MAX($C$761:$C$2761),C2583,"")</f>
        <v/>
      </c>
      <c r="H2583" s="247">
        <f>_xlfn.NORM.DIST(B2583,$F$753,$F$754,0)</f>
        <v>0</v>
      </c>
      <c r="I2583" s="247">
        <f>IF(H2583=MAX($H$761:$H$2761),C2583,"")</f>
        <v>7.4550589389056884E-7</v>
      </c>
      <c r="J2583" s="247" t="str">
        <f>IF(I2583=MIN($I$761:$I$2761),I2583,"")</f>
        <v/>
      </c>
      <c r="K2583" s="247"/>
      <c r="L2583" s="247"/>
      <c r="M2583" s="247"/>
      <c r="N2583" s="247"/>
      <c r="O2583" s="247">
        <v>1822</v>
      </c>
      <c r="P2583" s="247">
        <f>$P$755+(O2583*$P$758)</f>
        <v>460.58555849465415</v>
      </c>
      <c r="Q2583" s="247">
        <f>_xlfn.NORM.DIST(P2583,P$752,P$753,0)</f>
        <v>1.2792778969627946E-5</v>
      </c>
      <c r="R2583" s="247">
        <f>_xlfn.NORM.DIST(P2583,P$752,P$753,1)</f>
        <v>0.9994954908025877</v>
      </c>
      <c r="S2583" s="253">
        <f>IF(OR(R2583&lt;$T$757,R2583&gt;$T$758),Q2583,"")</f>
        <v>1.2792778969627946E-5</v>
      </c>
      <c r="T2583" s="253" t="str">
        <f>IF(AND(R2583&gt;$T$757,R2583&lt;$T$758),Q2583,"")</f>
        <v/>
      </c>
      <c r="U2583" s="253" t="str">
        <f>IF(Q2583=MAX($Q$761:$Q$2761),Q2583,"")</f>
        <v/>
      </c>
      <c r="V2583" s="253">
        <f>_xlfn.NORM.DIST(P2583,$T$753,$T$754,0)</f>
        <v>6.0344715886756646E-108</v>
      </c>
      <c r="W2583" s="253" t="str">
        <f>IF(V2583=MAX($V$761:$V$2761),Q2583,"")</f>
        <v/>
      </c>
      <c r="X2583" s="253" t="str">
        <f t="shared" si="659"/>
        <v/>
      </c>
      <c r="AB2583" s="253">
        <v>1822</v>
      </c>
      <c r="AC2583" s="253">
        <f t="shared" si="675"/>
        <v>712.72444924735487</v>
      </c>
      <c r="AD2583" s="253">
        <f t="shared" si="660"/>
        <v>8.2671069480595941E-6</v>
      </c>
      <c r="AE2583" s="253">
        <f t="shared" si="661"/>
        <v>0.9994954908025877</v>
      </c>
      <c r="AF2583" s="253">
        <f>IF(OR(AE2583&lt;$T$757,AE2583&gt;$T$758),AD2583,"")</f>
        <v>8.2671069480595941E-6</v>
      </c>
      <c r="AG2583" s="253" t="str">
        <f t="shared" si="662"/>
        <v/>
      </c>
      <c r="AH2583" s="253" t="str">
        <f t="shared" si="663"/>
        <v/>
      </c>
      <c r="AI2583" s="253">
        <f t="shared" si="664"/>
        <v>4.5042172198030876E-9</v>
      </c>
      <c r="AJ2583" s="253" t="str">
        <f t="shared" si="665"/>
        <v/>
      </c>
      <c r="AK2583" s="253" t="str">
        <f t="shared" si="666"/>
        <v/>
      </c>
      <c r="AO2583" s="253">
        <v>1822</v>
      </c>
      <c r="AP2583" s="253">
        <f t="shared" si="667"/>
        <v>4201.8686386301151</v>
      </c>
      <c r="AQ2583" s="253">
        <f t="shared" si="668"/>
        <v>1.4022735485480829E-6</v>
      </c>
      <c r="AR2583" s="253">
        <f t="shared" si="669"/>
        <v>0.9994954908025877</v>
      </c>
      <c r="AS2583" s="253">
        <f>IF(OR(AR2583&lt;$T$757,AR2583&gt;$T$758),AQ2583,"")</f>
        <v>1.4022735485480829E-6</v>
      </c>
      <c r="AT2583" s="253" t="str">
        <f t="shared" si="670"/>
        <v/>
      </c>
      <c r="AU2583" s="253" t="str">
        <f t="shared" si="671"/>
        <v/>
      </c>
      <c r="AV2583" s="253">
        <f t="shared" si="672"/>
        <v>0</v>
      </c>
      <c r="AW2583" s="253">
        <f t="shared" si="673"/>
        <v>1.4022735485480829E-6</v>
      </c>
      <c r="AX2583" s="253" t="str">
        <f t="shared" si="674"/>
        <v/>
      </c>
      <c r="AZ2583" s="259"/>
      <c r="BA2583" s="259">
        <f>BA2582+$BD$753</f>
        <v>11.692799999999757</v>
      </c>
      <c r="BB2583" s="274">
        <f t="shared" si="657"/>
        <v>0.1111247339131177</v>
      </c>
      <c r="BC2583" s="259">
        <f t="shared" si="658"/>
        <v>2.2979368881331785E-4</v>
      </c>
      <c r="BD2583" s="259" t="str">
        <f t="shared" si="655"/>
        <v/>
      </c>
      <c r="BE2583" s="254" t="str">
        <f t="shared" si="656"/>
        <v/>
      </c>
    </row>
    <row r="2584" spans="1:57" ht="20.100000000000001" customHeight="1" x14ac:dyDescent="0.25">
      <c r="A2584" s="247">
        <v>1823</v>
      </c>
      <c r="B2584" s="247">
        <f>$B$755+(A2584*$B$758)</f>
        <v>7913.2001287682597</v>
      </c>
      <c r="C2584" s="247">
        <f>_xlfn.NORM.DIST($B2584,$B$752,$B$753,0)</f>
        <v>7.3575930951575444E-7</v>
      </c>
      <c r="D2584" s="247">
        <f>_xlfn.NORM.DIST($B2584,$B$752,$B$753,1)</f>
        <v>0.99950261194138657</v>
      </c>
      <c r="E2584" s="247">
        <f>IF(OR(D2584&lt;$F$757,D2584&gt;$F$758),C2584,"")</f>
        <v>7.3575930951575444E-7</v>
      </c>
      <c r="F2584" s="247" t="str">
        <f>IF(AND(D2584&gt;$F$757,D2584&lt;$F$758),C2584,"")</f>
        <v/>
      </c>
      <c r="G2584" s="247" t="str">
        <f>IF(C2584=MAX($C$761:$C$2761),C2584,"")</f>
        <v/>
      </c>
      <c r="H2584" s="247">
        <f>_xlfn.NORM.DIST(B2584,$F$753,$F$754,0)</f>
        <v>0</v>
      </c>
      <c r="I2584" s="247">
        <f>IF(H2584=MAX($H$761:$H$2761),C2584,"")</f>
        <v>7.3575930951575444E-7</v>
      </c>
      <c r="J2584" s="247" t="str">
        <f>IF(I2584=MIN($I$761:$I$2761),I2584,"")</f>
        <v/>
      </c>
      <c r="K2584" s="247"/>
      <c r="L2584" s="247"/>
      <c r="M2584" s="247"/>
      <c r="N2584" s="247"/>
      <c r="O2584" s="247">
        <v>1823</v>
      </c>
      <c r="P2584" s="247">
        <f>$P$755+(O2584*$P$758)</f>
        <v>461.14588155851629</v>
      </c>
      <c r="Q2584" s="247">
        <f>_xlfn.NORM.DIST(P2584,P$752,P$753,0)</f>
        <v>1.2625528917498736E-5</v>
      </c>
      <c r="R2584" s="247">
        <f>_xlfn.NORM.DIST(P2584,P$752,P$753,1)</f>
        <v>0.99950261194138657</v>
      </c>
      <c r="S2584" s="253">
        <f>IF(OR(R2584&lt;$T$757,R2584&gt;$T$758),Q2584,"")</f>
        <v>1.2625528917498736E-5</v>
      </c>
      <c r="T2584" s="253" t="str">
        <f>IF(AND(R2584&gt;$T$757,R2584&lt;$T$758),Q2584,"")</f>
        <v/>
      </c>
      <c r="U2584" s="253" t="str">
        <f>IF(Q2584=MAX($Q$761:$Q$2761),Q2584,"")</f>
        <v/>
      </c>
      <c r="V2584" s="253">
        <f>_xlfn.NORM.DIST(P2584,$T$753,$T$754,0)</f>
        <v>5.5270739712023718E-108</v>
      </c>
      <c r="W2584" s="253" t="str">
        <f>IF(V2584=MAX($V$761:$V$2761),Q2584,"")</f>
        <v/>
      </c>
      <c r="X2584" s="253" t="str">
        <f t="shared" si="659"/>
        <v/>
      </c>
      <c r="AB2584" s="253">
        <v>1823</v>
      </c>
      <c r="AC2584" s="253">
        <f t="shared" si="675"/>
        <v>713.59151062113506</v>
      </c>
      <c r="AD2584" s="253">
        <f t="shared" si="660"/>
        <v>8.1590245625745146E-6</v>
      </c>
      <c r="AE2584" s="253">
        <f t="shared" si="661"/>
        <v>0.99950261194138657</v>
      </c>
      <c r="AF2584" s="253">
        <f>IF(OR(AE2584&lt;$T$757,AE2584&gt;$T$758),AD2584,"")</f>
        <v>8.1590245625745146E-6</v>
      </c>
      <c r="AG2584" s="253" t="str">
        <f t="shared" si="662"/>
        <v/>
      </c>
      <c r="AH2584" s="253" t="str">
        <f t="shared" si="663"/>
        <v/>
      </c>
      <c r="AI2584" s="253">
        <f t="shared" si="664"/>
        <v>4.4135197577543184E-9</v>
      </c>
      <c r="AJ2584" s="253" t="str">
        <f t="shared" si="665"/>
        <v/>
      </c>
      <c r="AK2584" s="253" t="str">
        <f t="shared" si="666"/>
        <v/>
      </c>
      <c r="AO2584" s="253">
        <v>1823</v>
      </c>
      <c r="AP2584" s="253">
        <f t="shared" si="667"/>
        <v>4206.9804009642148</v>
      </c>
      <c r="AQ2584" s="253">
        <f t="shared" si="668"/>
        <v>1.3839405245311049E-6</v>
      </c>
      <c r="AR2584" s="253">
        <f t="shared" si="669"/>
        <v>0.99950261194138657</v>
      </c>
      <c r="AS2584" s="253">
        <f>IF(OR(AR2584&lt;$T$757,AR2584&gt;$T$758),AQ2584,"")</f>
        <v>1.3839405245311049E-6</v>
      </c>
      <c r="AT2584" s="253" t="str">
        <f t="shared" si="670"/>
        <v/>
      </c>
      <c r="AU2584" s="253" t="str">
        <f t="shared" si="671"/>
        <v/>
      </c>
      <c r="AV2584" s="253">
        <f t="shared" si="672"/>
        <v>0</v>
      </c>
      <c r="AW2584" s="253">
        <f t="shared" si="673"/>
        <v>1.3839405245311049E-6</v>
      </c>
      <c r="AX2584" s="253" t="str">
        <f t="shared" si="674"/>
        <v/>
      </c>
      <c r="AZ2584" s="259"/>
      <c r="BA2584" s="259">
        <f>BA2583+$BD$753</f>
        <v>11.699199999999756</v>
      </c>
      <c r="BB2584" s="274">
        <f t="shared" si="657"/>
        <v>0.11089494022430438</v>
      </c>
      <c r="BC2584" s="259">
        <f t="shared" si="658"/>
        <v>2.2937300386513537E-4</v>
      </c>
      <c r="BD2584" s="259" t="str">
        <f t="shared" si="655"/>
        <v/>
      </c>
      <c r="BE2584" s="254" t="str">
        <f t="shared" si="656"/>
        <v/>
      </c>
    </row>
    <row r="2585" spans="1:57" ht="20.100000000000001" customHeight="1" x14ac:dyDescent="0.25">
      <c r="A2585" s="247">
        <v>1824</v>
      </c>
      <c r="B2585" s="247">
        <f>$B$755+(A2585*$B$758)</f>
        <v>7922.8151957533973</v>
      </c>
      <c r="C2585" s="247">
        <f>_xlfn.NORM.DIST($B2585,$B$752,$B$753,0)</f>
        <v>7.2612853174795526E-7</v>
      </c>
      <c r="D2585" s="247">
        <f>_xlfn.NORM.DIST($B2585,$B$752,$B$753,1)</f>
        <v>0.99950963992384123</v>
      </c>
      <c r="E2585" s="247">
        <f>IF(OR(D2585&lt;$F$757,D2585&gt;$F$758),C2585,"")</f>
        <v>7.2612853174795526E-7</v>
      </c>
      <c r="F2585" s="247" t="str">
        <f>IF(AND(D2585&gt;$F$757,D2585&lt;$F$758),C2585,"")</f>
        <v/>
      </c>
      <c r="G2585" s="247" t="str">
        <f>IF(C2585=MAX($C$761:$C$2761),C2585,"")</f>
        <v/>
      </c>
      <c r="H2585" s="247">
        <f>_xlfn.NORM.DIST(B2585,$F$753,$F$754,0)</f>
        <v>0</v>
      </c>
      <c r="I2585" s="247">
        <f>IF(H2585=MAX($H$761:$H$2761),C2585,"")</f>
        <v>7.2612853174795526E-7</v>
      </c>
      <c r="J2585" s="247" t="str">
        <f>IF(I2585=MIN($I$761:$I$2761),I2585,"")</f>
        <v/>
      </c>
      <c r="K2585" s="247"/>
      <c r="L2585" s="247"/>
      <c r="M2585" s="247"/>
      <c r="N2585" s="247"/>
      <c r="O2585" s="247">
        <v>1824</v>
      </c>
      <c r="P2585" s="247">
        <f>$P$755+(O2585*$P$758)</f>
        <v>461.70620462237844</v>
      </c>
      <c r="Q2585" s="247">
        <f>_xlfn.NORM.DIST(P2585,P$752,P$753,0)</f>
        <v>1.2460266090874931E-5</v>
      </c>
      <c r="R2585" s="247">
        <f>_xlfn.NORM.DIST(P2585,P$752,P$753,1)</f>
        <v>0.99950963992384123</v>
      </c>
      <c r="S2585" s="253">
        <f>IF(OR(R2585&lt;$T$757,R2585&gt;$T$758),Q2585,"")</f>
        <v>1.2460266090874931E-5</v>
      </c>
      <c r="T2585" s="253" t="str">
        <f>IF(AND(R2585&gt;$T$757,R2585&lt;$T$758),Q2585,"")</f>
        <v/>
      </c>
      <c r="U2585" s="253" t="str">
        <f>IF(Q2585=MAX($Q$761:$Q$2761),Q2585,"")</f>
        <v/>
      </c>
      <c r="V2585" s="253">
        <f>_xlfn.NORM.DIST(P2585,$T$753,$T$754,0)</f>
        <v>5.0622589669054988E-108</v>
      </c>
      <c r="W2585" s="253" t="str">
        <f>IF(V2585=MAX($V$761:$V$2761),Q2585,"")</f>
        <v/>
      </c>
      <c r="X2585" s="253" t="str">
        <f t="shared" si="659"/>
        <v/>
      </c>
      <c r="AB2585" s="253">
        <v>1824</v>
      </c>
      <c r="AC2585" s="253">
        <f t="shared" si="675"/>
        <v>714.45857199491525</v>
      </c>
      <c r="AD2585" s="253">
        <f t="shared" si="660"/>
        <v>8.0522263863939588E-6</v>
      </c>
      <c r="AE2585" s="253">
        <f t="shared" si="661"/>
        <v>0.99950963992384123</v>
      </c>
      <c r="AF2585" s="253">
        <f>IF(OR(AE2585&lt;$T$757,AE2585&gt;$T$758),AD2585,"")</f>
        <v>8.0522263863939588E-6</v>
      </c>
      <c r="AG2585" s="253" t="str">
        <f t="shared" si="662"/>
        <v/>
      </c>
      <c r="AH2585" s="253" t="str">
        <f t="shared" si="663"/>
        <v/>
      </c>
      <c r="AI2585" s="253">
        <f t="shared" si="664"/>
        <v>4.324579396933719E-9</v>
      </c>
      <c r="AJ2585" s="253" t="str">
        <f t="shared" si="665"/>
        <v/>
      </c>
      <c r="AK2585" s="253" t="str">
        <f t="shared" si="666"/>
        <v/>
      </c>
      <c r="AO2585" s="253">
        <v>1824</v>
      </c>
      <c r="AP2585" s="253">
        <f t="shared" si="667"/>
        <v>4212.0921632983145</v>
      </c>
      <c r="AQ2585" s="253">
        <f t="shared" si="668"/>
        <v>1.3658253291632351E-6</v>
      </c>
      <c r="AR2585" s="253">
        <f t="shared" si="669"/>
        <v>0.99950963992384123</v>
      </c>
      <c r="AS2585" s="253">
        <f>IF(OR(AR2585&lt;$T$757,AR2585&gt;$T$758),AQ2585,"")</f>
        <v>1.3658253291632351E-6</v>
      </c>
      <c r="AT2585" s="253" t="str">
        <f t="shared" si="670"/>
        <v/>
      </c>
      <c r="AU2585" s="253" t="str">
        <f t="shared" si="671"/>
        <v/>
      </c>
      <c r="AV2585" s="253">
        <f t="shared" si="672"/>
        <v>0</v>
      </c>
      <c r="AW2585" s="253">
        <f t="shared" si="673"/>
        <v>1.3658253291632351E-6</v>
      </c>
      <c r="AX2585" s="253" t="str">
        <f t="shared" si="674"/>
        <v/>
      </c>
      <c r="AZ2585" s="259"/>
      <c r="BA2585" s="259">
        <f>BA2584+$BD$753</f>
        <v>11.705599999999755</v>
      </c>
      <c r="BB2585" s="274">
        <f t="shared" si="657"/>
        <v>0.11066556722043924</v>
      </c>
      <c r="BC2585" s="259">
        <f t="shared" si="658"/>
        <v>2.289529178709504E-4</v>
      </c>
      <c r="BD2585" s="259" t="str">
        <f t="shared" si="655"/>
        <v/>
      </c>
      <c r="BE2585" s="254" t="str">
        <f t="shared" si="656"/>
        <v/>
      </c>
    </row>
    <row r="2586" spans="1:57" ht="20.100000000000001" customHeight="1" x14ac:dyDescent="0.25">
      <c r="A2586" s="247">
        <v>1825</v>
      </c>
      <c r="B2586" s="247">
        <f>$B$755+(A2586*$B$758)</f>
        <v>7932.430262738535</v>
      </c>
      <c r="C2586" s="247">
        <f>_xlfn.NORM.DIST($B2586,$B$752,$B$753,0)</f>
        <v>7.1661235089316602E-7</v>
      </c>
      <c r="D2586" s="247">
        <f>_xlfn.NORM.DIST($B2586,$B$752,$B$753,1)</f>
        <v>0.99951657585761622</v>
      </c>
      <c r="E2586" s="247">
        <f>IF(OR(D2586&lt;$F$757,D2586&gt;$F$758),C2586,"")</f>
        <v>7.1661235089316602E-7</v>
      </c>
      <c r="F2586" s="247" t="str">
        <f>IF(AND(D2586&gt;$F$757,D2586&lt;$F$758),C2586,"")</f>
        <v/>
      </c>
      <c r="G2586" s="247" t="str">
        <f>IF(C2586=MAX($C$761:$C$2761),C2586,"")</f>
        <v/>
      </c>
      <c r="H2586" s="247">
        <f>_xlfn.NORM.DIST(B2586,$F$753,$F$754,0)</f>
        <v>0</v>
      </c>
      <c r="I2586" s="247">
        <f>IF(H2586=MAX($H$761:$H$2761),C2586,"")</f>
        <v>7.1661235089316602E-7</v>
      </c>
      <c r="J2586" s="247" t="str">
        <f>IF(I2586=MIN($I$761:$I$2761),I2586,"")</f>
        <v/>
      </c>
      <c r="K2586" s="247"/>
      <c r="L2586" s="247"/>
      <c r="M2586" s="247"/>
      <c r="N2586" s="247"/>
      <c r="O2586" s="247">
        <v>1825</v>
      </c>
      <c r="P2586" s="247">
        <f>$P$755+(O2586*$P$758)</f>
        <v>462.26652768624047</v>
      </c>
      <c r="Q2586" s="247">
        <f>_xlfn.NORM.DIST(P2586,P$752,P$753,0)</f>
        <v>1.229696973157323E-5</v>
      </c>
      <c r="R2586" s="247">
        <f>_xlfn.NORM.DIST(P2586,P$752,P$753,1)</f>
        <v>0.99951657585761622</v>
      </c>
      <c r="S2586" s="253">
        <f>IF(OR(R2586&lt;$T$757,R2586&gt;$T$758),Q2586,"")</f>
        <v>1.229696973157323E-5</v>
      </c>
      <c r="T2586" s="253" t="str">
        <f>IF(AND(R2586&gt;$T$757,R2586&lt;$T$758),Q2586,"")</f>
        <v/>
      </c>
      <c r="U2586" s="253" t="str">
        <f>IF(Q2586=MAX($Q$761:$Q$2761),Q2586,"")</f>
        <v/>
      </c>
      <c r="V2586" s="253">
        <f>_xlfn.NORM.DIST(P2586,$T$753,$T$754,0)</f>
        <v>4.6364597183540172E-108</v>
      </c>
      <c r="W2586" s="253" t="str">
        <f>IF(V2586=MAX($V$761:$V$2761),Q2586,"")</f>
        <v/>
      </c>
      <c r="X2586" s="253" t="str">
        <f t="shared" si="659"/>
        <v/>
      </c>
      <c r="AB2586" s="253">
        <v>1825</v>
      </c>
      <c r="AC2586" s="253">
        <f t="shared" si="675"/>
        <v>715.32563336869566</v>
      </c>
      <c r="AD2586" s="253">
        <f t="shared" si="660"/>
        <v>7.9466990049093151E-6</v>
      </c>
      <c r="AE2586" s="253">
        <f t="shared" si="661"/>
        <v>0.99951657585761622</v>
      </c>
      <c r="AF2586" s="253">
        <f>IF(OR(AE2586&lt;$T$757,AE2586&gt;$T$758),AD2586,"")</f>
        <v>7.9466990049093151E-6</v>
      </c>
      <c r="AG2586" s="253" t="str">
        <f t="shared" si="662"/>
        <v/>
      </c>
      <c r="AH2586" s="253" t="str">
        <f t="shared" si="663"/>
        <v/>
      </c>
      <c r="AI2586" s="253">
        <f t="shared" si="664"/>
        <v>4.2373635459835073E-9</v>
      </c>
      <c r="AJ2586" s="253" t="str">
        <f t="shared" si="665"/>
        <v/>
      </c>
      <c r="AK2586" s="253" t="str">
        <f t="shared" si="666"/>
        <v/>
      </c>
      <c r="AO2586" s="253">
        <v>1825</v>
      </c>
      <c r="AP2586" s="253">
        <f t="shared" si="667"/>
        <v>4217.2039256324142</v>
      </c>
      <c r="AQ2586" s="253">
        <f t="shared" si="668"/>
        <v>1.3479256870474219E-6</v>
      </c>
      <c r="AR2586" s="253">
        <f t="shared" si="669"/>
        <v>0.99951657585761622</v>
      </c>
      <c r="AS2586" s="253">
        <f>IF(OR(AR2586&lt;$T$757,AR2586&gt;$T$758),AQ2586,"")</f>
        <v>1.3479256870474219E-6</v>
      </c>
      <c r="AT2586" s="253" t="str">
        <f t="shared" si="670"/>
        <v/>
      </c>
      <c r="AU2586" s="253" t="str">
        <f t="shared" si="671"/>
        <v/>
      </c>
      <c r="AV2586" s="253">
        <f t="shared" si="672"/>
        <v>0</v>
      </c>
      <c r="AW2586" s="253">
        <f t="shared" si="673"/>
        <v>1.3479256870474219E-6</v>
      </c>
      <c r="AX2586" s="253" t="str">
        <f t="shared" si="674"/>
        <v/>
      </c>
      <c r="AZ2586" s="259"/>
      <c r="BA2586" s="259">
        <f>BA2585+$BD$753</f>
        <v>11.711999999999755</v>
      </c>
      <c r="BB2586" s="274">
        <f t="shared" si="657"/>
        <v>0.11043661430256829</v>
      </c>
      <c r="BC2586" s="259">
        <f t="shared" si="658"/>
        <v>2.2853343054765607E-4</v>
      </c>
      <c r="BD2586" s="259" t="str">
        <f t="shared" si="655"/>
        <v/>
      </c>
      <c r="BE2586" s="254" t="str">
        <f t="shared" si="656"/>
        <v/>
      </c>
    </row>
    <row r="2587" spans="1:57" ht="20.100000000000001" customHeight="1" x14ac:dyDescent="0.25">
      <c r="A2587" s="247">
        <v>1826</v>
      </c>
      <c r="B2587" s="247">
        <f>$B$755+(A2587*$B$758)</f>
        <v>7942.0453297236727</v>
      </c>
      <c r="C2587" s="247">
        <f>_xlfn.NORM.DIST($B2587,$B$752,$B$753,0)</f>
        <v>7.0720956763674861E-7</v>
      </c>
      <c r="D2587" s="247">
        <f>_xlfn.NORM.DIST($B2587,$B$752,$B$753,1)</f>
        <v>0.99952342083879442</v>
      </c>
      <c r="E2587" s="247">
        <f>IF(OR(D2587&lt;$F$757,D2587&gt;$F$758),C2587,"")</f>
        <v>7.0720956763674861E-7</v>
      </c>
      <c r="F2587" s="247" t="str">
        <f>IF(AND(D2587&gt;$F$757,D2587&lt;$F$758),C2587,"")</f>
        <v/>
      </c>
      <c r="G2587" s="247" t="str">
        <f>IF(C2587=MAX($C$761:$C$2761),C2587,"")</f>
        <v/>
      </c>
      <c r="H2587" s="247">
        <f>_xlfn.NORM.DIST(B2587,$F$753,$F$754,0)</f>
        <v>0</v>
      </c>
      <c r="I2587" s="247">
        <f>IF(H2587=MAX($H$761:$H$2761),C2587,"")</f>
        <v>7.0720956763674861E-7</v>
      </c>
      <c r="J2587" s="247" t="str">
        <f>IF(I2587=MIN($I$761:$I$2761),I2587,"")</f>
        <v/>
      </c>
      <c r="K2587" s="247"/>
      <c r="L2587" s="247"/>
      <c r="M2587" s="247"/>
      <c r="N2587" s="247"/>
      <c r="O2587" s="247">
        <v>1826</v>
      </c>
      <c r="P2587" s="247">
        <f>$P$755+(O2587*$P$758)</f>
        <v>462.82685075010261</v>
      </c>
      <c r="Q2587" s="247">
        <f>_xlfn.NORM.DIST(P2587,P$752,P$753,0)</f>
        <v>1.2135619259518704E-5</v>
      </c>
      <c r="R2587" s="247">
        <f>_xlfn.NORM.DIST(P2587,P$752,P$753,1)</f>
        <v>0.99952342083879442</v>
      </c>
      <c r="S2587" s="253">
        <f>IF(OR(R2587&lt;$T$757,R2587&gt;$T$758),Q2587,"")</f>
        <v>1.2135619259518704E-5</v>
      </c>
      <c r="T2587" s="253" t="str">
        <f>IF(AND(R2587&gt;$T$757,R2587&lt;$T$758),Q2587,"")</f>
        <v/>
      </c>
      <c r="U2587" s="253" t="str">
        <f>IF(Q2587=MAX($Q$761:$Q$2761),Q2587,"")</f>
        <v/>
      </c>
      <c r="V2587" s="253">
        <f>_xlfn.NORM.DIST(P2587,$T$753,$T$754,0)</f>
        <v>4.2464075652909148E-108</v>
      </c>
      <c r="W2587" s="253" t="str">
        <f>IF(V2587=MAX($V$761:$V$2761),Q2587,"")</f>
        <v/>
      </c>
      <c r="X2587" s="253" t="str">
        <f t="shared" si="659"/>
        <v/>
      </c>
      <c r="AB2587" s="253">
        <v>1826</v>
      </c>
      <c r="AC2587" s="253">
        <f t="shared" si="675"/>
        <v>716.19269474247585</v>
      </c>
      <c r="AD2587" s="253">
        <f t="shared" si="660"/>
        <v>7.8424291186116319E-6</v>
      </c>
      <c r="AE2587" s="253">
        <f t="shared" si="661"/>
        <v>0.99952342083879442</v>
      </c>
      <c r="AF2587" s="253">
        <f>IF(OR(AE2587&lt;$T$757,AE2587&gt;$T$758),AD2587,"")</f>
        <v>7.8424291186116319E-6</v>
      </c>
      <c r="AG2587" s="253" t="str">
        <f t="shared" si="662"/>
        <v/>
      </c>
      <c r="AH2587" s="253" t="str">
        <f t="shared" si="663"/>
        <v/>
      </c>
      <c r="AI2587" s="253">
        <f t="shared" si="664"/>
        <v>4.1518401886347254E-9</v>
      </c>
      <c r="AJ2587" s="253" t="str">
        <f t="shared" si="665"/>
        <v/>
      </c>
      <c r="AK2587" s="253" t="str">
        <f t="shared" si="666"/>
        <v/>
      </c>
      <c r="AO2587" s="253">
        <v>1826</v>
      </c>
      <c r="AP2587" s="253">
        <f t="shared" si="667"/>
        <v>4222.3156879665139</v>
      </c>
      <c r="AQ2587" s="253">
        <f t="shared" si="668"/>
        <v>1.3302393423098999E-6</v>
      </c>
      <c r="AR2587" s="253">
        <f t="shared" si="669"/>
        <v>0.99952342083879442</v>
      </c>
      <c r="AS2587" s="253">
        <f>IF(OR(AR2587&lt;$T$757,AR2587&gt;$T$758),AQ2587,"")</f>
        <v>1.3302393423098999E-6</v>
      </c>
      <c r="AT2587" s="253" t="str">
        <f t="shared" si="670"/>
        <v/>
      </c>
      <c r="AU2587" s="253" t="str">
        <f t="shared" si="671"/>
        <v/>
      </c>
      <c r="AV2587" s="253">
        <f t="shared" si="672"/>
        <v>0</v>
      </c>
      <c r="AW2587" s="253">
        <f t="shared" si="673"/>
        <v>1.3302393423098999E-6</v>
      </c>
      <c r="AX2587" s="253" t="str">
        <f t="shared" si="674"/>
        <v/>
      </c>
      <c r="AZ2587" s="259"/>
      <c r="BA2587" s="259">
        <f>BA2586+$BD$753</f>
        <v>11.718399999999754</v>
      </c>
      <c r="BB2587" s="274">
        <f t="shared" si="657"/>
        <v>0.11020808087202064</v>
      </c>
      <c r="BC2587" s="259">
        <f t="shared" si="658"/>
        <v>2.2811454161131284E-4</v>
      </c>
      <c r="BD2587" s="259" t="str">
        <f t="shared" si="655"/>
        <v/>
      </c>
      <c r="BE2587" s="254" t="str">
        <f t="shared" si="656"/>
        <v/>
      </c>
    </row>
    <row r="2588" spans="1:57" ht="20.100000000000001" customHeight="1" x14ac:dyDescent="0.25">
      <c r="A2588" s="247">
        <v>1827</v>
      </c>
      <c r="B2588" s="247">
        <f>$B$755+(A2588*$B$758)</f>
        <v>7951.6603967088104</v>
      </c>
      <c r="C2588" s="247">
        <f>_xlfn.NORM.DIST($B2588,$B$752,$B$753,0)</f>
        <v>6.9791899298366422E-7</v>
      </c>
      <c r="D2588" s="247">
        <f>_xlfn.NORM.DIST($B2588,$B$752,$B$753,1)</f>
        <v>0.99953017595197691</v>
      </c>
      <c r="E2588" s="247">
        <f>IF(OR(D2588&lt;$F$757,D2588&gt;$F$758),C2588,"")</f>
        <v>6.9791899298366422E-7</v>
      </c>
      <c r="F2588" s="247" t="str">
        <f>IF(AND(D2588&gt;$F$757,D2588&lt;$F$758),C2588,"")</f>
        <v/>
      </c>
      <c r="G2588" s="247" t="str">
        <f>IF(C2588=MAX($C$761:$C$2761),C2588,"")</f>
        <v/>
      </c>
      <c r="H2588" s="247">
        <f>_xlfn.NORM.DIST(B2588,$F$753,$F$754,0)</f>
        <v>0</v>
      </c>
      <c r="I2588" s="247">
        <f>IF(H2588=MAX($H$761:$H$2761),C2588,"")</f>
        <v>6.9791899298366422E-7</v>
      </c>
      <c r="J2588" s="247" t="str">
        <f>IF(I2588=MIN($I$761:$I$2761),I2588,"")</f>
        <v/>
      </c>
      <c r="K2588" s="247"/>
      <c r="L2588" s="247"/>
      <c r="M2588" s="247"/>
      <c r="N2588" s="247"/>
      <c r="O2588" s="247">
        <v>1827</v>
      </c>
      <c r="P2588" s="247">
        <f>$P$755+(O2588*$P$758)</f>
        <v>463.38717381396475</v>
      </c>
      <c r="Q2588" s="247">
        <f>_xlfn.NORM.DIST(P2588,P$752,P$753,0)</f>
        <v>1.1976194271719498E-5</v>
      </c>
      <c r="R2588" s="247">
        <f>_xlfn.NORM.DIST(P2588,P$752,P$753,1)</f>
        <v>0.99953017595197691</v>
      </c>
      <c r="S2588" s="253">
        <f>IF(OR(R2588&lt;$T$757,R2588&gt;$T$758),Q2588,"")</f>
        <v>1.1976194271719498E-5</v>
      </c>
      <c r="T2588" s="253" t="str">
        <f>IF(AND(R2588&gt;$T$757,R2588&lt;$T$758),Q2588,"")</f>
        <v/>
      </c>
      <c r="U2588" s="253" t="str">
        <f>IF(Q2588=MAX($Q$761:$Q$2761),Q2588,"")</f>
        <v/>
      </c>
      <c r="V2588" s="253">
        <f>_xlfn.NORM.DIST(P2588,$T$753,$T$754,0)</f>
        <v>3.8891071629183136E-108</v>
      </c>
      <c r="W2588" s="253" t="str">
        <f>IF(V2588=MAX($V$761:$V$2761),Q2588,"")</f>
        <v/>
      </c>
      <c r="X2588" s="253" t="str">
        <f t="shared" si="659"/>
        <v/>
      </c>
      <c r="AB2588" s="253">
        <v>1827</v>
      </c>
      <c r="AC2588" s="253">
        <f t="shared" si="675"/>
        <v>717.05975611625604</v>
      </c>
      <c r="AD2588" s="253">
        <f t="shared" si="660"/>
        <v>7.7394035424285329E-6</v>
      </c>
      <c r="AE2588" s="253">
        <f t="shared" si="661"/>
        <v>0.99953017595197691</v>
      </c>
      <c r="AF2588" s="253">
        <f>IF(OR(AE2588&lt;$T$757,AE2588&gt;$T$758),AD2588,"")</f>
        <v>7.7394035424285329E-6</v>
      </c>
      <c r="AG2588" s="253" t="str">
        <f t="shared" si="662"/>
        <v/>
      </c>
      <c r="AH2588" s="253" t="str">
        <f t="shared" si="663"/>
        <v/>
      </c>
      <c r="AI2588" s="253">
        <f t="shared" si="664"/>
        <v>4.0679778741374727E-9</v>
      </c>
      <c r="AJ2588" s="253" t="str">
        <f t="shared" si="665"/>
        <v/>
      </c>
      <c r="AK2588" s="253" t="str">
        <f t="shared" si="666"/>
        <v/>
      </c>
      <c r="AO2588" s="253">
        <v>1827</v>
      </c>
      <c r="AP2588" s="253">
        <f t="shared" si="667"/>
        <v>4227.4274503006136</v>
      </c>
      <c r="AQ2588" s="253">
        <f t="shared" si="668"/>
        <v>1.3127640584877383E-6</v>
      </c>
      <c r="AR2588" s="253">
        <f t="shared" si="669"/>
        <v>0.99953017595197691</v>
      </c>
      <c r="AS2588" s="253">
        <f>IF(OR(AR2588&lt;$T$757,AR2588&gt;$T$758),AQ2588,"")</f>
        <v>1.3127640584877383E-6</v>
      </c>
      <c r="AT2588" s="253" t="str">
        <f t="shared" si="670"/>
        <v/>
      </c>
      <c r="AU2588" s="253" t="str">
        <f t="shared" si="671"/>
        <v/>
      </c>
      <c r="AV2588" s="253">
        <f t="shared" si="672"/>
        <v>0</v>
      </c>
      <c r="AW2588" s="253">
        <f t="shared" si="673"/>
        <v>1.3127640584877383E-6</v>
      </c>
      <c r="AX2588" s="253" t="str">
        <f t="shared" si="674"/>
        <v/>
      </c>
      <c r="AZ2588" s="259"/>
      <c r="BA2588" s="259">
        <f>BA2587+$BD$753</f>
        <v>11.724799999999753</v>
      </c>
      <c r="BB2588" s="274">
        <f t="shared" si="657"/>
        <v>0.10997996633040932</v>
      </c>
      <c r="BC2588" s="259">
        <f t="shared" si="658"/>
        <v>2.2769625077416478E-4</v>
      </c>
      <c r="BD2588" s="259" t="str">
        <f t="shared" si="655"/>
        <v/>
      </c>
      <c r="BE2588" s="254" t="str">
        <f t="shared" si="656"/>
        <v/>
      </c>
    </row>
    <row r="2589" spans="1:57" ht="20.100000000000001" customHeight="1" x14ac:dyDescent="0.25">
      <c r="A2589" s="248">
        <v>1828</v>
      </c>
      <c r="B2589" s="247">
        <f>$B$755+(A2589*$B$758)</f>
        <v>7961.275463693948</v>
      </c>
      <c r="C2589" s="247">
        <f>_xlfn.NORM.DIST($B2589,$B$752,$B$753,0)</f>
        <v>6.8873944819865985E-7</v>
      </c>
      <c r="D2589" s="247">
        <f>_xlfn.NORM.DIST($B2589,$B$752,$B$753,1)</f>
        <v>0.99953684227038198</v>
      </c>
      <c r="E2589" s="247">
        <f>IF(OR(D2589&lt;$F$757,D2589&gt;$F$758),C2589,"")</f>
        <v>6.8873944819865985E-7</v>
      </c>
      <c r="F2589" s="247" t="str">
        <f>IF(AND(D2589&gt;$F$757,D2589&lt;$F$758),C2589,"")</f>
        <v/>
      </c>
      <c r="G2589" s="247" t="str">
        <f>IF(C2589=MAX($C$761:$C$2761),C2589,"")</f>
        <v/>
      </c>
      <c r="H2589" s="247">
        <f>_xlfn.NORM.DIST(B2589,$F$753,$F$754,0)</f>
        <v>0</v>
      </c>
      <c r="I2589" s="247">
        <f>IF(H2589=MAX($H$761:$H$2761),C2589,"")</f>
        <v>6.8873944819865985E-7</v>
      </c>
      <c r="J2589" s="247" t="str">
        <f>IF(I2589=MIN($I$761:$I$2761),I2589,"")</f>
        <v/>
      </c>
      <c r="K2589" s="247"/>
      <c r="L2589" s="247"/>
      <c r="M2589" s="247"/>
      <c r="N2589" s="247"/>
      <c r="O2589" s="248">
        <v>1828</v>
      </c>
      <c r="P2589" s="247">
        <f>$P$755+(O2589*$P$758)</f>
        <v>463.94749687782689</v>
      </c>
      <c r="Q2589" s="247">
        <f>_xlfn.NORM.DIST(P2589,P$752,P$753,0)</f>
        <v>1.1818674541240192E-5</v>
      </c>
      <c r="R2589" s="247">
        <f>_xlfn.NORM.DIST(P2589,P$752,P$753,1)</f>
        <v>0.99953684227038198</v>
      </c>
      <c r="S2589" s="253">
        <f>IF(OR(R2589&lt;$T$757,R2589&gt;$T$758),Q2589,"")</f>
        <v>1.1818674541240192E-5</v>
      </c>
      <c r="T2589" s="253" t="str">
        <f>IF(AND(R2589&gt;$T$757,R2589&lt;$T$758),Q2589,"")</f>
        <v/>
      </c>
      <c r="U2589" s="253" t="str">
        <f>IF(Q2589=MAX($Q$761:$Q$2761),Q2589,"")</f>
        <v/>
      </c>
      <c r="V2589" s="253">
        <f>_xlfn.NORM.DIST(P2589,$T$753,$T$754,0)</f>
        <v>3.5618136722802868E-108</v>
      </c>
      <c r="W2589" s="253" t="str">
        <f>IF(V2589=MAX($V$761:$V$2761),Q2589,"")</f>
        <v/>
      </c>
      <c r="X2589" s="253" t="str">
        <f t="shared" si="659"/>
        <v/>
      </c>
      <c r="AB2589" s="259">
        <v>1828</v>
      </c>
      <c r="AC2589" s="253">
        <f t="shared" si="675"/>
        <v>717.92681749003623</v>
      </c>
      <c r="AD2589" s="253">
        <f t="shared" si="660"/>
        <v>7.6376092050610564E-6</v>
      </c>
      <c r="AE2589" s="253">
        <f t="shared" si="661"/>
        <v>0.99953684227038198</v>
      </c>
      <c r="AF2589" s="253">
        <f>IF(OR(AE2589&lt;$T$757,AE2589&gt;$T$758),AD2589,"")</f>
        <v>7.6376092050610564E-6</v>
      </c>
      <c r="AG2589" s="253" t="str">
        <f t="shared" si="662"/>
        <v/>
      </c>
      <c r="AH2589" s="253" t="str">
        <f t="shared" si="663"/>
        <v/>
      </c>
      <c r="AI2589" s="253">
        <f t="shared" si="664"/>
        <v>3.9857457078394952E-9</v>
      </c>
      <c r="AJ2589" s="253" t="str">
        <f t="shared" si="665"/>
        <v/>
      </c>
      <c r="AK2589" s="253" t="str">
        <f t="shared" si="666"/>
        <v/>
      </c>
      <c r="AO2589" s="259">
        <v>1828</v>
      </c>
      <c r="AP2589" s="253">
        <f t="shared" si="667"/>
        <v>4232.5392126347151</v>
      </c>
      <c r="AQ2589" s="253">
        <f t="shared" si="668"/>
        <v>1.2954976184163499E-6</v>
      </c>
      <c r="AR2589" s="253">
        <f t="shared" si="669"/>
        <v>0.99953684227038198</v>
      </c>
      <c r="AS2589" s="253">
        <f>IF(OR(AR2589&lt;$T$757,AR2589&gt;$T$758),AQ2589,"")</f>
        <v>1.2954976184163499E-6</v>
      </c>
      <c r="AT2589" s="253" t="str">
        <f t="shared" si="670"/>
        <v/>
      </c>
      <c r="AU2589" s="253" t="str">
        <f t="shared" si="671"/>
        <v/>
      </c>
      <c r="AV2589" s="253">
        <f t="shared" si="672"/>
        <v>0</v>
      </c>
      <c r="AW2589" s="253">
        <f t="shared" si="673"/>
        <v>1.2954976184163499E-6</v>
      </c>
      <c r="AX2589" s="253" t="str">
        <f t="shared" si="674"/>
        <v/>
      </c>
      <c r="AZ2589" s="259"/>
      <c r="BA2589" s="259">
        <f>BA2588+$BD$753</f>
        <v>11.731199999999752</v>
      </c>
      <c r="BB2589" s="274">
        <f t="shared" si="657"/>
        <v>0.10975227007963516</v>
      </c>
      <c r="BC2589" s="259">
        <f t="shared" si="658"/>
        <v>2.2727855774810901E-4</v>
      </c>
      <c r="BD2589" s="259" t="str">
        <f t="shared" si="655"/>
        <v/>
      </c>
      <c r="BE2589" s="254" t="str">
        <f t="shared" si="656"/>
        <v/>
      </c>
    </row>
    <row r="2590" spans="1:57" ht="20.100000000000001" customHeight="1" x14ac:dyDescent="0.25">
      <c r="A2590" s="247">
        <v>1829</v>
      </c>
      <c r="B2590" s="247">
        <f>$B$755+(A2590*$B$758)</f>
        <v>7970.8905306790857</v>
      </c>
      <c r="C2590" s="247">
        <f>_xlfn.NORM.DIST($B2590,$B$752,$B$753,0)</f>
        <v>6.7966976474642961E-7</v>
      </c>
      <c r="D2590" s="247">
        <f>_xlfn.NORM.DIST($B2590,$B$752,$B$753,1)</f>
        <v>0.99954342085594339</v>
      </c>
      <c r="E2590" s="247">
        <f>IF(OR(D2590&lt;$F$757,D2590&gt;$F$758),C2590,"")</f>
        <v>6.7966976474642961E-7</v>
      </c>
      <c r="F2590" s="247" t="str">
        <f>IF(AND(D2590&gt;$F$757,D2590&lt;$F$758),C2590,"")</f>
        <v/>
      </c>
      <c r="G2590" s="247" t="str">
        <f>IF(C2590=MAX($C$761:$C$2761),C2590,"")</f>
        <v/>
      </c>
      <c r="H2590" s="247">
        <f>_xlfn.NORM.DIST(B2590,$F$753,$F$754,0)</f>
        <v>0</v>
      </c>
      <c r="I2590" s="247">
        <f>IF(H2590=MAX($H$761:$H$2761),C2590,"")</f>
        <v>6.7966976474642961E-7</v>
      </c>
      <c r="J2590" s="247" t="str">
        <f>IF(I2590=MIN($I$761:$I$2761),I2590,"")</f>
        <v/>
      </c>
      <c r="K2590" s="247"/>
      <c r="L2590" s="247"/>
      <c r="M2590" s="247"/>
      <c r="N2590" s="247"/>
      <c r="O2590" s="247">
        <v>1829</v>
      </c>
      <c r="P2590" s="247">
        <f>$P$755+(O2590*$P$758)</f>
        <v>464.50781994168904</v>
      </c>
      <c r="Q2590" s="247">
        <f>_xlfn.NORM.DIST(P2590,P$752,P$753,0)</f>
        <v>1.1663040016175115E-5</v>
      </c>
      <c r="R2590" s="247">
        <f>_xlfn.NORM.DIST(P2590,P$752,P$753,1)</f>
        <v>0.99954342085594339</v>
      </c>
      <c r="S2590" s="253">
        <f>IF(OR(R2590&lt;$T$757,R2590&gt;$T$758),Q2590,"")</f>
        <v>1.1663040016175115E-5</v>
      </c>
      <c r="T2590" s="253" t="str">
        <f>IF(AND(R2590&gt;$T$757,R2590&lt;$T$758),Q2590,"")</f>
        <v/>
      </c>
      <c r="U2590" s="253" t="str">
        <f>IF(Q2590=MAX($Q$761:$Q$2761),Q2590,"")</f>
        <v/>
      </c>
      <c r="V2590" s="253">
        <f>_xlfn.NORM.DIST(P2590,$T$753,$T$754,0)</f>
        <v>3.2620118505244808E-108</v>
      </c>
      <c r="W2590" s="253" t="str">
        <f>IF(V2590=MAX($V$761:$V$2761),Q2590,"")</f>
        <v/>
      </c>
      <c r="X2590" s="253" t="str">
        <f t="shared" si="659"/>
        <v/>
      </c>
      <c r="AB2590" s="253">
        <v>1829</v>
      </c>
      <c r="AC2590" s="253">
        <f t="shared" si="675"/>
        <v>718.79387886381642</v>
      </c>
      <c r="AD2590" s="253">
        <f t="shared" si="660"/>
        <v>7.5370331483201433E-6</v>
      </c>
      <c r="AE2590" s="253">
        <f t="shared" si="661"/>
        <v>0.99954342085594339</v>
      </c>
      <c r="AF2590" s="253">
        <f>IF(OR(AE2590&lt;$T$757,AE2590&gt;$T$758),AD2590,"")</f>
        <v>7.5370331483201433E-6</v>
      </c>
      <c r="AG2590" s="253" t="str">
        <f t="shared" si="662"/>
        <v/>
      </c>
      <c r="AH2590" s="253" t="str">
        <f t="shared" si="663"/>
        <v/>
      </c>
      <c r="AI2590" s="253">
        <f t="shared" si="664"/>
        <v>3.905113341910984E-9</v>
      </c>
      <c r="AJ2590" s="253" t="str">
        <f t="shared" si="665"/>
        <v/>
      </c>
      <c r="AK2590" s="253" t="str">
        <f t="shared" si="666"/>
        <v/>
      </c>
      <c r="AO2590" s="253">
        <v>1829</v>
      </c>
      <c r="AP2590" s="253">
        <f t="shared" si="667"/>
        <v>4237.6509749688148</v>
      </c>
      <c r="AQ2590" s="253">
        <f t="shared" si="668"/>
        <v>1.2784378241169455E-6</v>
      </c>
      <c r="AR2590" s="253">
        <f t="shared" si="669"/>
        <v>0.99954342085594339</v>
      </c>
      <c r="AS2590" s="253">
        <f>IF(OR(AR2590&lt;$T$757,AR2590&gt;$T$758),AQ2590,"")</f>
        <v>1.2784378241169455E-6</v>
      </c>
      <c r="AT2590" s="253" t="str">
        <f t="shared" si="670"/>
        <v/>
      </c>
      <c r="AU2590" s="253" t="str">
        <f t="shared" si="671"/>
        <v/>
      </c>
      <c r="AV2590" s="253">
        <f t="shared" si="672"/>
        <v>0</v>
      </c>
      <c r="AW2590" s="253">
        <f t="shared" si="673"/>
        <v>1.2784378241169455E-6</v>
      </c>
      <c r="AX2590" s="253" t="str">
        <f t="shared" si="674"/>
        <v/>
      </c>
      <c r="AZ2590" s="259"/>
      <c r="BA2590" s="259">
        <f>BA2589+$BD$753</f>
        <v>11.737599999999752</v>
      </c>
      <c r="BB2590" s="274">
        <f t="shared" si="657"/>
        <v>0.10952499152188705</v>
      </c>
      <c r="BC2590" s="259">
        <f t="shared" si="658"/>
        <v>2.2686146224153159E-4</v>
      </c>
      <c r="BD2590" s="259" t="str">
        <f t="shared" si="655"/>
        <v/>
      </c>
      <c r="BE2590" s="254" t="str">
        <f t="shared" si="656"/>
        <v/>
      </c>
    </row>
    <row r="2591" spans="1:57" ht="20.100000000000001" customHeight="1" x14ac:dyDescent="0.25">
      <c r="A2591" s="247">
        <v>1830</v>
      </c>
      <c r="B2591" s="247">
        <f>$B$755+(A2591*$B$758)</f>
        <v>7980.5055976642234</v>
      </c>
      <c r="C2591" s="247">
        <f>_xlfn.NORM.DIST($B2591,$B$752,$B$753,0)</f>
        <v>6.707087842317519E-7</v>
      </c>
      <c r="D2591" s="247">
        <f>_xlfn.NORM.DIST($B2591,$B$752,$B$753,1)</f>
        <v>0.99954991275940785</v>
      </c>
      <c r="E2591" s="247">
        <f>IF(OR(D2591&lt;$F$757,D2591&gt;$F$758),C2591,"")</f>
        <v>6.707087842317519E-7</v>
      </c>
      <c r="F2591" s="247" t="str">
        <f>IF(AND(D2591&gt;$F$757,D2591&lt;$F$758),C2591,"")</f>
        <v/>
      </c>
      <c r="G2591" s="247" t="str">
        <f>IF(C2591=MAX($C$761:$C$2761),C2591,"")</f>
        <v/>
      </c>
      <c r="H2591" s="247">
        <f>_xlfn.NORM.DIST(B2591,$F$753,$F$754,0)</f>
        <v>0</v>
      </c>
      <c r="I2591" s="247">
        <f>IF(H2591=MAX($H$761:$H$2761),C2591,"")</f>
        <v>6.707087842317519E-7</v>
      </c>
      <c r="J2591" s="247" t="str">
        <f>IF(I2591=MIN($I$761:$I$2761),I2591,"")</f>
        <v/>
      </c>
      <c r="K2591" s="247"/>
      <c r="L2591" s="247"/>
      <c r="M2591" s="247"/>
      <c r="N2591" s="247"/>
      <c r="O2591" s="247">
        <v>1830</v>
      </c>
      <c r="P2591" s="247">
        <f>$P$755+(O2591*$P$758)</f>
        <v>465.06814300555118</v>
      </c>
      <c r="Q2591" s="247">
        <f>_xlfn.NORM.DIST(P2591,P$752,P$753,0)</f>
        <v>1.1509270818620983E-5</v>
      </c>
      <c r="R2591" s="247">
        <f>_xlfn.NORM.DIST(P2591,P$752,P$753,1)</f>
        <v>0.99954991275940785</v>
      </c>
      <c r="S2591" s="253">
        <f>IF(OR(R2591&lt;$T$757,R2591&gt;$T$758),Q2591,"")</f>
        <v>1.1509270818620983E-5</v>
      </c>
      <c r="T2591" s="253" t="str">
        <f>IF(AND(R2591&gt;$T$757,R2591&lt;$T$758),Q2591,"")</f>
        <v/>
      </c>
      <c r="U2591" s="253" t="str">
        <f>IF(Q2591=MAX($Q$761:$Q$2761),Q2591,"")</f>
        <v/>
      </c>
      <c r="V2591" s="253">
        <f>_xlfn.NORM.DIST(P2591,$T$753,$T$754,0)</f>
        <v>2.9873968831083877E-108</v>
      </c>
      <c r="W2591" s="253" t="str">
        <f>IF(V2591=MAX($V$761:$V$2761),Q2591,"")</f>
        <v/>
      </c>
      <c r="X2591" s="253" t="str">
        <f t="shared" si="659"/>
        <v/>
      </c>
      <c r="AB2591" s="253">
        <v>1830</v>
      </c>
      <c r="AC2591" s="253">
        <f t="shared" si="675"/>
        <v>719.66094023759683</v>
      </c>
      <c r="AD2591" s="253">
        <f t="shared" si="660"/>
        <v>7.4376625264626475E-6</v>
      </c>
      <c r="AE2591" s="253">
        <f t="shared" si="661"/>
        <v>0.99954991275940785</v>
      </c>
      <c r="AF2591" s="253">
        <f>IF(OR(AE2591&lt;$T$757,AE2591&gt;$T$758),AD2591,"")</f>
        <v>7.4376625264626475E-6</v>
      </c>
      <c r="AG2591" s="253" t="str">
        <f t="shared" si="662"/>
        <v/>
      </c>
      <c r="AH2591" s="253" t="str">
        <f t="shared" si="663"/>
        <v/>
      </c>
      <c r="AI2591" s="253">
        <f t="shared" si="664"/>
        <v>3.8260509662132582E-9</v>
      </c>
      <c r="AJ2591" s="253" t="str">
        <f t="shared" si="665"/>
        <v/>
      </c>
      <c r="AK2591" s="253" t="str">
        <f t="shared" si="666"/>
        <v/>
      </c>
      <c r="AO2591" s="253">
        <v>1830</v>
      </c>
      <c r="AP2591" s="253">
        <f t="shared" si="667"/>
        <v>4242.7627373029145</v>
      </c>
      <c r="AQ2591" s="253">
        <f t="shared" si="668"/>
        <v>1.2615824966839058E-6</v>
      </c>
      <c r="AR2591" s="253">
        <f t="shared" si="669"/>
        <v>0.99954991275940785</v>
      </c>
      <c r="AS2591" s="253">
        <f>IF(OR(AR2591&lt;$T$757,AR2591&gt;$T$758),AQ2591,"")</f>
        <v>1.2615824966839058E-6</v>
      </c>
      <c r="AT2591" s="253" t="str">
        <f t="shared" si="670"/>
        <v/>
      </c>
      <c r="AU2591" s="253" t="str">
        <f t="shared" si="671"/>
        <v/>
      </c>
      <c r="AV2591" s="253">
        <f t="shared" si="672"/>
        <v>0</v>
      </c>
      <c r="AW2591" s="253">
        <f t="shared" si="673"/>
        <v>1.2615824966839058E-6</v>
      </c>
      <c r="AX2591" s="253" t="str">
        <f t="shared" si="674"/>
        <v/>
      </c>
      <c r="AZ2591" s="259"/>
      <c r="BA2591" s="259">
        <f>BA2590+$BD$753</f>
        <v>11.743999999999751</v>
      </c>
      <c r="BB2591" s="274">
        <f t="shared" si="657"/>
        <v>0.10929813005964552</v>
      </c>
      <c r="BC2591" s="259">
        <f t="shared" si="658"/>
        <v>2.2644496396140301E-4</v>
      </c>
      <c r="BD2591" s="259" t="str">
        <f t="shared" si="655"/>
        <v/>
      </c>
      <c r="BE2591" s="254" t="str">
        <f t="shared" si="656"/>
        <v/>
      </c>
    </row>
    <row r="2592" spans="1:57" ht="20.100000000000001" customHeight="1" x14ac:dyDescent="0.25">
      <c r="A2592" s="247">
        <v>1831</v>
      </c>
      <c r="B2592" s="247">
        <f>$B$755+(A2592*$B$758)</f>
        <v>7990.1206646493611</v>
      </c>
      <c r="C2592" s="247">
        <f>_xlfn.NORM.DIST($B2592,$B$752,$B$753,0)</f>
        <v>6.6185535833960496E-7</v>
      </c>
      <c r="D2592" s="247">
        <f>_xlfn.NORM.DIST($B2592,$B$752,$B$753,1)</f>
        <v>0.99955631902043307</v>
      </c>
      <c r="E2592" s="247">
        <f>IF(OR(D2592&lt;$F$757,D2592&gt;$F$758),C2592,"")</f>
        <v>6.6185535833960496E-7</v>
      </c>
      <c r="F2592" s="247" t="str">
        <f>IF(AND(D2592&gt;$F$757,D2592&lt;$F$758),C2592,"")</f>
        <v/>
      </c>
      <c r="G2592" s="247" t="str">
        <f>IF(C2592=MAX($C$761:$C$2761),C2592,"")</f>
        <v/>
      </c>
      <c r="H2592" s="247">
        <f>_xlfn.NORM.DIST(B2592,$F$753,$F$754,0)</f>
        <v>0</v>
      </c>
      <c r="I2592" s="247">
        <f>IF(H2592=MAX($H$761:$H$2761),C2592,"")</f>
        <v>6.6185535833960496E-7</v>
      </c>
      <c r="J2592" s="247" t="str">
        <f>IF(I2592=MIN($I$761:$I$2761),I2592,"")</f>
        <v/>
      </c>
      <c r="K2592" s="247"/>
      <c r="L2592" s="247"/>
      <c r="M2592" s="247"/>
      <c r="N2592" s="247"/>
      <c r="O2592" s="247">
        <v>1831</v>
      </c>
      <c r="P2592" s="247">
        <f>$P$755+(O2592*$P$758)</f>
        <v>465.62846606941309</v>
      </c>
      <c r="Q2592" s="247">
        <f>_xlfn.NORM.DIST(P2592,P$752,P$753,0)</f>
        <v>1.1357347243649482E-5</v>
      </c>
      <c r="R2592" s="247">
        <f>_xlfn.NORM.DIST(P2592,P$752,P$753,1)</f>
        <v>0.99955631902043307</v>
      </c>
      <c r="S2592" s="253">
        <f>IF(OR(R2592&lt;$T$757,R2592&gt;$T$758),Q2592,"")</f>
        <v>1.1357347243649482E-5</v>
      </c>
      <c r="T2592" s="253" t="str">
        <f>IF(AND(R2592&gt;$T$757,R2592&lt;$T$758),Q2592,"")</f>
        <v/>
      </c>
      <c r="U2592" s="253" t="str">
        <f>IF(Q2592=MAX($Q$761:$Q$2761),Q2592,"")</f>
        <v/>
      </c>
      <c r="V2592" s="253">
        <f>_xlfn.NORM.DIST(P2592,$T$753,$T$754,0)</f>
        <v>2.7358568131111517E-108</v>
      </c>
      <c r="W2592" s="253" t="str">
        <f>IF(V2592=MAX($V$761:$V$2761),Q2592,"")</f>
        <v/>
      </c>
      <c r="X2592" s="253" t="str">
        <f t="shared" si="659"/>
        <v/>
      </c>
      <c r="AB2592" s="253">
        <v>1831</v>
      </c>
      <c r="AC2592" s="253">
        <f t="shared" si="675"/>
        <v>720.52800161137702</v>
      </c>
      <c r="AD2592" s="253">
        <f t="shared" si="660"/>
        <v>7.3394846055274751E-6</v>
      </c>
      <c r="AE2592" s="253">
        <f t="shared" si="661"/>
        <v>0.99955631902043307</v>
      </c>
      <c r="AF2592" s="253">
        <f>IF(OR(AE2592&lt;$T$757,AE2592&gt;$T$758),AD2592,"")</f>
        <v>7.3394846055274751E-6</v>
      </c>
      <c r="AG2592" s="253" t="str">
        <f t="shared" si="662"/>
        <v/>
      </c>
      <c r="AH2592" s="253" t="str">
        <f t="shared" si="663"/>
        <v/>
      </c>
      <c r="AI2592" s="253">
        <f t="shared" si="664"/>
        <v>3.7485292993098707E-9</v>
      </c>
      <c r="AJ2592" s="253" t="str">
        <f t="shared" si="665"/>
        <v/>
      </c>
      <c r="AK2592" s="253" t="str">
        <f t="shared" si="666"/>
        <v/>
      </c>
      <c r="AO2592" s="253">
        <v>1831</v>
      </c>
      <c r="AP2592" s="253">
        <f t="shared" si="667"/>
        <v>4247.8744996370142</v>
      </c>
      <c r="AQ2592" s="253">
        <f t="shared" si="668"/>
        <v>1.2449294761721583E-6</v>
      </c>
      <c r="AR2592" s="253">
        <f t="shared" si="669"/>
        <v>0.99955631902043307</v>
      </c>
      <c r="AS2592" s="253">
        <f>IF(OR(AR2592&lt;$T$757,AR2592&gt;$T$758),AQ2592,"")</f>
        <v>1.2449294761721583E-6</v>
      </c>
      <c r="AT2592" s="253" t="str">
        <f t="shared" si="670"/>
        <v/>
      </c>
      <c r="AU2592" s="253" t="str">
        <f t="shared" si="671"/>
        <v/>
      </c>
      <c r="AV2592" s="253">
        <f t="shared" si="672"/>
        <v>0</v>
      </c>
      <c r="AW2592" s="253">
        <f t="shared" si="673"/>
        <v>1.2449294761721583E-6</v>
      </c>
      <c r="AX2592" s="253" t="str">
        <f t="shared" si="674"/>
        <v/>
      </c>
      <c r="AZ2592" s="259"/>
      <c r="BA2592" s="259">
        <f>BA2591+$BD$753</f>
        <v>11.75039999999975</v>
      </c>
      <c r="BB2592" s="274">
        <f t="shared" si="657"/>
        <v>0.10907168509568411</v>
      </c>
      <c r="BC2592" s="259">
        <f t="shared" si="658"/>
        <v>2.2602906261215416E-4</v>
      </c>
      <c r="BD2592" s="259" t="str">
        <f t="shared" si="655"/>
        <v/>
      </c>
      <c r="BE2592" s="254" t="str">
        <f t="shared" si="656"/>
        <v/>
      </c>
    </row>
    <row r="2593" spans="1:57" ht="20.100000000000001" customHeight="1" x14ac:dyDescent="0.25">
      <c r="A2593" s="247">
        <v>1832</v>
      </c>
      <c r="B2593" s="247">
        <f>$B$755+(A2593*$B$758)</f>
        <v>7999.7357316344987</v>
      </c>
      <c r="C2593" s="247">
        <f>_xlfn.NORM.DIST($B2593,$B$752,$B$753,0)</f>
        <v>6.5310834877527501E-7</v>
      </c>
      <c r="D2593" s="247">
        <f>_xlfn.NORM.DIST($B2593,$B$752,$B$753,1)</f>
        <v>0.9995626406676833</v>
      </c>
      <c r="E2593" s="247">
        <f>IF(OR(D2593&lt;$F$757,D2593&gt;$F$758),C2593,"")</f>
        <v>6.5310834877527501E-7</v>
      </c>
      <c r="F2593" s="247" t="str">
        <f>IF(AND(D2593&gt;$F$757,D2593&lt;$F$758),C2593,"")</f>
        <v/>
      </c>
      <c r="G2593" s="247" t="str">
        <f>IF(C2593=MAX($C$761:$C$2761),C2593,"")</f>
        <v/>
      </c>
      <c r="H2593" s="247">
        <f>_xlfn.NORM.DIST(B2593,$F$753,$F$754,0)</f>
        <v>0</v>
      </c>
      <c r="I2593" s="247">
        <f>IF(H2593=MAX($H$761:$H$2761),C2593,"")</f>
        <v>6.5310834877527501E-7</v>
      </c>
      <c r="J2593" s="247" t="str">
        <f>IF(I2593=MIN($I$761:$I$2761),I2593,"")</f>
        <v/>
      </c>
      <c r="K2593" s="247"/>
      <c r="L2593" s="247"/>
      <c r="M2593" s="247"/>
      <c r="N2593" s="247"/>
      <c r="O2593" s="247">
        <v>1832</v>
      </c>
      <c r="P2593" s="247">
        <f>$P$755+(O2593*$P$758)</f>
        <v>466.18878913327524</v>
      </c>
      <c r="Q2593" s="247">
        <f>_xlfn.NORM.DIST(P2593,P$752,P$753,0)</f>
        <v>1.1207249758279204E-5</v>
      </c>
      <c r="R2593" s="247">
        <f>_xlfn.NORM.DIST(P2593,P$752,P$753,1)</f>
        <v>0.9995626406676833</v>
      </c>
      <c r="S2593" s="253">
        <f>IF(OR(R2593&lt;$T$757,R2593&gt;$T$758),Q2593,"")</f>
        <v>1.1207249758279204E-5</v>
      </c>
      <c r="T2593" s="253" t="str">
        <f>IF(AND(R2593&gt;$T$757,R2593&lt;$T$758),Q2593,"")</f>
        <v/>
      </c>
      <c r="U2593" s="253" t="str">
        <f>IF(Q2593=MAX($Q$761:$Q$2761),Q2593,"")</f>
        <v/>
      </c>
      <c r="V2593" s="253">
        <f>_xlfn.NORM.DIST(P2593,$T$753,$T$754,0)</f>
        <v>2.5054564348397738E-108</v>
      </c>
      <c r="W2593" s="253" t="str">
        <f>IF(V2593=MAX($V$761:$V$2761),Q2593,"")</f>
        <v/>
      </c>
      <c r="X2593" s="253" t="str">
        <f t="shared" si="659"/>
        <v/>
      </c>
      <c r="AB2593" s="253">
        <v>1832</v>
      </c>
      <c r="AC2593" s="253">
        <f t="shared" si="675"/>
        <v>721.39506298515721</v>
      </c>
      <c r="AD2593" s="253">
        <f t="shared" si="660"/>
        <v>7.2424867626712098E-6</v>
      </c>
      <c r="AE2593" s="253">
        <f t="shared" si="661"/>
        <v>0.9995626406676833</v>
      </c>
      <c r="AF2593" s="253">
        <f>IF(OR(AE2593&lt;$T$757,AE2593&gt;$T$758),AD2593,"")</f>
        <v>7.2424867626712098E-6</v>
      </c>
      <c r="AG2593" s="253" t="str">
        <f t="shared" si="662"/>
        <v/>
      </c>
      <c r="AH2593" s="253" t="str">
        <f t="shared" si="663"/>
        <v/>
      </c>
      <c r="AI2593" s="253">
        <f t="shared" si="664"/>
        <v>3.6725195796175123E-9</v>
      </c>
      <c r="AJ2593" s="253" t="str">
        <f t="shared" si="665"/>
        <v/>
      </c>
      <c r="AK2593" s="253" t="str">
        <f t="shared" si="666"/>
        <v/>
      </c>
      <c r="AO2593" s="253">
        <v>1832</v>
      </c>
      <c r="AP2593" s="253">
        <f t="shared" si="667"/>
        <v>4252.9862619711139</v>
      </c>
      <c r="AQ2593" s="253">
        <f t="shared" si="668"/>
        <v>1.2284766214845253E-6</v>
      </c>
      <c r="AR2593" s="253">
        <f t="shared" si="669"/>
        <v>0.9995626406676833</v>
      </c>
      <c r="AS2593" s="253">
        <f>IF(OR(AR2593&lt;$T$757,AR2593&gt;$T$758),AQ2593,"")</f>
        <v>1.2284766214845253E-6</v>
      </c>
      <c r="AT2593" s="253" t="str">
        <f t="shared" si="670"/>
        <v/>
      </c>
      <c r="AU2593" s="253" t="str">
        <f t="shared" si="671"/>
        <v/>
      </c>
      <c r="AV2593" s="253">
        <f t="shared" si="672"/>
        <v>0</v>
      </c>
      <c r="AW2593" s="253">
        <f t="shared" si="673"/>
        <v>1.2284766214845253E-6</v>
      </c>
      <c r="AX2593" s="253" t="str">
        <f t="shared" si="674"/>
        <v/>
      </c>
      <c r="AZ2593" s="259"/>
      <c r="BA2593" s="259">
        <f>BA2592+$BD$753</f>
        <v>11.75679999999975</v>
      </c>
      <c r="BB2593" s="274">
        <f t="shared" si="657"/>
        <v>0.10884565603307196</v>
      </c>
      <c r="BC2593" s="259">
        <f t="shared" si="658"/>
        <v>2.2561375789660609E-4</v>
      </c>
      <c r="BD2593" s="259" t="str">
        <f t="shared" si="655"/>
        <v/>
      </c>
      <c r="BE2593" s="254" t="str">
        <f t="shared" si="656"/>
        <v/>
      </c>
    </row>
    <row r="2594" spans="1:57" ht="20.100000000000001" customHeight="1" x14ac:dyDescent="0.25">
      <c r="A2594" s="247">
        <v>1833</v>
      </c>
      <c r="B2594" s="247">
        <f>$B$755+(A2594*$B$758)</f>
        <v>8009.3507986196364</v>
      </c>
      <c r="C2594" s="247">
        <f>_xlfn.NORM.DIST($B2594,$B$752,$B$753,0)</f>
        <v>6.4446662720445384E-7</v>
      </c>
      <c r="D2594" s="247">
        <f>_xlfn.NORM.DIST($B2594,$B$752,$B$753,1)</f>
        <v>0.99956887871892641</v>
      </c>
      <c r="E2594" s="247">
        <f>IF(OR(D2594&lt;$F$757,D2594&gt;$F$758),C2594,"")</f>
        <v>6.4446662720445384E-7</v>
      </c>
      <c r="F2594" s="247" t="str">
        <f>IF(AND(D2594&gt;$F$757,D2594&lt;$F$758),C2594,"")</f>
        <v/>
      </c>
      <c r="G2594" s="247" t="str">
        <f>IF(C2594=MAX($C$761:$C$2761),C2594,"")</f>
        <v/>
      </c>
      <c r="H2594" s="247">
        <f>_xlfn.NORM.DIST(B2594,$F$753,$F$754,0)</f>
        <v>0</v>
      </c>
      <c r="I2594" s="247">
        <f>IF(H2594=MAX($H$761:$H$2761),C2594,"")</f>
        <v>6.4446662720445384E-7</v>
      </c>
      <c r="J2594" s="247" t="str">
        <f>IF(I2594=MIN($I$761:$I$2761),I2594,"")</f>
        <v/>
      </c>
      <c r="K2594" s="247"/>
      <c r="L2594" s="247"/>
      <c r="M2594" s="247"/>
      <c r="N2594" s="247"/>
      <c r="O2594" s="247">
        <v>1833</v>
      </c>
      <c r="P2594" s="247">
        <f>$P$755+(O2594*$P$758)</f>
        <v>466.74911219713738</v>
      </c>
      <c r="Q2594" s="247">
        <f>_xlfn.NORM.DIST(P2594,P$752,P$753,0)</f>
        <v>1.1058959000448089E-5</v>
      </c>
      <c r="R2594" s="247">
        <f>_xlfn.NORM.DIST(P2594,P$752,P$753,1)</f>
        <v>0.99956887871892641</v>
      </c>
      <c r="S2594" s="253">
        <f>IF(OR(R2594&lt;$T$757,R2594&gt;$T$758),Q2594,"")</f>
        <v>1.1058959000448089E-5</v>
      </c>
      <c r="T2594" s="253" t="str">
        <f>IF(AND(R2594&gt;$T$757,R2594&lt;$T$758),Q2594,"")</f>
        <v/>
      </c>
      <c r="U2594" s="253" t="str">
        <f>IF(Q2594=MAX($Q$761:$Q$2761),Q2594,"")</f>
        <v/>
      </c>
      <c r="V2594" s="253">
        <f>_xlfn.NORM.DIST(P2594,$T$753,$T$754,0)</f>
        <v>2.294422529940136E-108</v>
      </c>
      <c r="W2594" s="253" t="str">
        <f>IF(V2594=MAX($V$761:$V$2761),Q2594,"")</f>
        <v/>
      </c>
      <c r="X2594" s="253" t="str">
        <f t="shared" si="659"/>
        <v/>
      </c>
      <c r="AB2594" s="253">
        <v>1833</v>
      </c>
      <c r="AC2594" s="253">
        <f t="shared" si="675"/>
        <v>722.2621243589374</v>
      </c>
      <c r="AD2594" s="253">
        <f t="shared" si="660"/>
        <v>7.1466564855039983E-6</v>
      </c>
      <c r="AE2594" s="253">
        <f t="shared" si="661"/>
        <v>0.99956887871892641</v>
      </c>
      <c r="AF2594" s="253">
        <f>IF(OR(AE2594&lt;$T$757,AE2594&gt;$T$758),AD2594,"")</f>
        <v>7.1466564855039983E-6</v>
      </c>
      <c r="AG2594" s="253" t="str">
        <f t="shared" si="662"/>
        <v/>
      </c>
      <c r="AH2594" s="253" t="str">
        <f t="shared" si="663"/>
        <v/>
      </c>
      <c r="AI2594" s="253">
        <f t="shared" si="664"/>
        <v>3.5979935566949991E-9</v>
      </c>
      <c r="AJ2594" s="253" t="str">
        <f t="shared" si="665"/>
        <v/>
      </c>
      <c r="AK2594" s="253" t="str">
        <f t="shared" si="666"/>
        <v/>
      </c>
      <c r="AO2594" s="253">
        <v>1833</v>
      </c>
      <c r="AP2594" s="253">
        <f t="shared" si="667"/>
        <v>4258.0980243052136</v>
      </c>
      <c r="AQ2594" s="253">
        <f t="shared" si="668"/>
        <v>1.212221810259037E-6</v>
      </c>
      <c r="AR2594" s="253">
        <f t="shared" si="669"/>
        <v>0.99956887871892641</v>
      </c>
      <c r="AS2594" s="253">
        <f>IF(OR(AR2594&lt;$T$757,AR2594&gt;$T$758),AQ2594,"")</f>
        <v>1.212221810259037E-6</v>
      </c>
      <c r="AT2594" s="253" t="str">
        <f t="shared" si="670"/>
        <v/>
      </c>
      <c r="AU2594" s="253" t="str">
        <f t="shared" si="671"/>
        <v/>
      </c>
      <c r="AV2594" s="253">
        <f t="shared" si="672"/>
        <v>0</v>
      </c>
      <c r="AW2594" s="253">
        <f t="shared" si="673"/>
        <v>1.212221810259037E-6</v>
      </c>
      <c r="AX2594" s="253" t="str">
        <f t="shared" si="674"/>
        <v/>
      </c>
      <c r="AZ2594" s="259"/>
      <c r="BA2594" s="259">
        <f>BA2593+$BD$753</f>
        <v>11.763199999999749</v>
      </c>
      <c r="BB2594" s="274">
        <f t="shared" si="657"/>
        <v>0.10862004227517535</v>
      </c>
      <c r="BC2594" s="259">
        <f t="shared" si="658"/>
        <v>2.2519904951527614E-4</v>
      </c>
      <c r="BD2594" s="259" t="str">
        <f t="shared" si="655"/>
        <v/>
      </c>
      <c r="BE2594" s="254" t="str">
        <f t="shared" si="656"/>
        <v/>
      </c>
    </row>
    <row r="2595" spans="1:57" ht="20.100000000000001" customHeight="1" x14ac:dyDescent="0.25">
      <c r="A2595" s="248">
        <v>1834</v>
      </c>
      <c r="B2595" s="247">
        <f>$B$755+(A2595*$B$758)</f>
        <v>8018.9658656047741</v>
      </c>
      <c r="C2595" s="247">
        <f>_xlfn.NORM.DIST($B2595,$B$752,$B$753,0)</f>
        <v>6.3592907519334039E-7</v>
      </c>
      <c r="D2595" s="247">
        <f>_xlfn.NORM.DIST($B2595,$B$752,$B$753,1)</f>
        <v>0.99957503418112859</v>
      </c>
      <c r="E2595" s="247">
        <f>IF(OR(D2595&lt;$F$757,D2595&gt;$F$758),C2595,"")</f>
        <v>6.3592907519334039E-7</v>
      </c>
      <c r="F2595" s="247" t="str">
        <f>IF(AND(D2595&gt;$F$757,D2595&lt;$F$758),C2595,"")</f>
        <v/>
      </c>
      <c r="G2595" s="247" t="str">
        <f>IF(C2595=MAX($C$761:$C$2761),C2595,"")</f>
        <v/>
      </c>
      <c r="H2595" s="247">
        <f>_xlfn.NORM.DIST(B2595,$F$753,$F$754,0)</f>
        <v>0</v>
      </c>
      <c r="I2595" s="247">
        <f>IF(H2595=MAX($H$761:$H$2761),C2595,"")</f>
        <v>6.3592907519334039E-7</v>
      </c>
      <c r="J2595" s="247" t="str">
        <f>IF(I2595=MIN($I$761:$I$2761),I2595,"")</f>
        <v/>
      </c>
      <c r="K2595" s="247"/>
      <c r="L2595" s="247"/>
      <c r="M2595" s="247"/>
      <c r="N2595" s="247"/>
      <c r="O2595" s="248">
        <v>1834</v>
      </c>
      <c r="P2595" s="247">
        <f>$P$755+(O2595*$P$758)</f>
        <v>467.30943526099952</v>
      </c>
      <c r="Q2595" s="247">
        <f>_xlfn.NORM.DIST(P2595,P$752,P$753,0)</f>
        <v>1.0912455777985425E-5</v>
      </c>
      <c r="R2595" s="247">
        <f>_xlfn.NORM.DIST(P2595,P$752,P$753,1)</f>
        <v>0.99957503418112859</v>
      </c>
      <c r="S2595" s="253">
        <f>IF(OR(R2595&lt;$T$757,R2595&gt;$T$758),Q2595,"")</f>
        <v>1.0912455777985425E-5</v>
      </c>
      <c r="T2595" s="253" t="str">
        <f>IF(AND(R2595&gt;$T$757,R2595&lt;$T$758),Q2595,"")</f>
        <v/>
      </c>
      <c r="U2595" s="253" t="str">
        <f>IF(Q2595=MAX($Q$761:$Q$2761),Q2595,"")</f>
        <v/>
      </c>
      <c r="V2595" s="253">
        <f>_xlfn.NORM.DIST(P2595,$T$753,$T$754,0)</f>
        <v>2.1011303343263538E-108</v>
      </c>
      <c r="W2595" s="253" t="str">
        <f>IF(V2595=MAX($V$761:$V$2761),Q2595,"")</f>
        <v/>
      </c>
      <c r="X2595" s="253" t="str">
        <f t="shared" si="659"/>
        <v/>
      </c>
      <c r="AB2595" s="259">
        <v>1834</v>
      </c>
      <c r="AC2595" s="253">
        <f t="shared" si="675"/>
        <v>723.12918573271759</v>
      </c>
      <c r="AD2595" s="253">
        <f t="shared" si="660"/>
        <v>7.0519813714252129E-6</v>
      </c>
      <c r="AE2595" s="253">
        <f t="shared" si="661"/>
        <v>0.99957503418112859</v>
      </c>
      <c r="AF2595" s="253">
        <f>IF(OR(AE2595&lt;$T$757,AE2595&gt;$T$758),AD2595,"")</f>
        <v>7.0519813714252129E-6</v>
      </c>
      <c r="AG2595" s="253" t="str">
        <f t="shared" si="662"/>
        <v/>
      </c>
      <c r="AH2595" s="253" t="str">
        <f t="shared" si="663"/>
        <v/>
      </c>
      <c r="AI2595" s="253">
        <f t="shared" si="664"/>
        <v>3.5249234826685029E-9</v>
      </c>
      <c r="AJ2595" s="253" t="str">
        <f t="shared" si="665"/>
        <v/>
      </c>
      <c r="AK2595" s="253" t="str">
        <f t="shared" si="666"/>
        <v/>
      </c>
      <c r="AO2595" s="259">
        <v>1834</v>
      </c>
      <c r="AP2595" s="253">
        <f t="shared" si="667"/>
        <v>4263.2097866393133</v>
      </c>
      <c r="AQ2595" s="253">
        <f t="shared" si="668"/>
        <v>1.1961629387562783E-6</v>
      </c>
      <c r="AR2595" s="253">
        <f t="shared" si="669"/>
        <v>0.99957503418112859</v>
      </c>
      <c r="AS2595" s="253">
        <f>IF(OR(AR2595&lt;$T$757,AR2595&gt;$T$758),AQ2595,"")</f>
        <v>1.1961629387562783E-6</v>
      </c>
      <c r="AT2595" s="253" t="str">
        <f t="shared" si="670"/>
        <v/>
      </c>
      <c r="AU2595" s="253" t="str">
        <f t="shared" si="671"/>
        <v/>
      </c>
      <c r="AV2595" s="253">
        <f t="shared" si="672"/>
        <v>0</v>
      </c>
      <c r="AW2595" s="253">
        <f t="shared" si="673"/>
        <v>1.1961629387562783E-6</v>
      </c>
      <c r="AX2595" s="253" t="str">
        <f t="shared" si="674"/>
        <v/>
      </c>
      <c r="AZ2595" s="259"/>
      <c r="BA2595" s="259">
        <f>BA2594+$BD$753</f>
        <v>11.769599999999748</v>
      </c>
      <c r="BB2595" s="274">
        <f t="shared" si="657"/>
        <v>0.10839484322566008</v>
      </c>
      <c r="BC2595" s="259">
        <f t="shared" si="658"/>
        <v>2.2478493716644732E-4</v>
      </c>
      <c r="BD2595" s="259" t="str">
        <f t="shared" si="655"/>
        <v/>
      </c>
      <c r="BE2595" s="254" t="str">
        <f t="shared" si="656"/>
        <v/>
      </c>
    </row>
    <row r="2596" spans="1:57" ht="20.100000000000001" customHeight="1" x14ac:dyDescent="0.25">
      <c r="A2596" s="247">
        <v>1835</v>
      </c>
      <c r="B2596" s="247">
        <f>$B$755+(A2596*$B$758)</f>
        <v>8028.5809325899118</v>
      </c>
      <c r="C2596" s="247">
        <f>_xlfn.NORM.DIST($B2596,$B$752,$B$753,0)</f>
        <v>6.2749458414874308E-7</v>
      </c>
      <c r="D2596" s="247">
        <f>_xlfn.NORM.DIST($B2596,$B$752,$B$753,1)</f>
        <v>0.99958110805054967</v>
      </c>
      <c r="E2596" s="247">
        <f>IF(OR(D2596&lt;$F$757,D2596&gt;$F$758),C2596,"")</f>
        <v>6.2749458414874308E-7</v>
      </c>
      <c r="F2596" s="247" t="str">
        <f>IF(AND(D2596&gt;$F$757,D2596&lt;$F$758),C2596,"")</f>
        <v/>
      </c>
      <c r="G2596" s="247" t="str">
        <f>IF(C2596=MAX($C$761:$C$2761),C2596,"")</f>
        <v/>
      </c>
      <c r="H2596" s="247">
        <f>_xlfn.NORM.DIST(B2596,$F$753,$F$754,0)</f>
        <v>0</v>
      </c>
      <c r="I2596" s="247">
        <f>IF(H2596=MAX($H$761:$H$2761),C2596,"")</f>
        <v>6.2749458414874308E-7</v>
      </c>
      <c r="J2596" s="247" t="str">
        <f>IF(I2596=MIN($I$761:$I$2761),I2596,"")</f>
        <v/>
      </c>
      <c r="K2596" s="247"/>
      <c r="L2596" s="247"/>
      <c r="M2596" s="247"/>
      <c r="N2596" s="247"/>
      <c r="O2596" s="247">
        <v>1835</v>
      </c>
      <c r="P2596" s="247">
        <f>$P$755+(O2596*$P$758)</f>
        <v>467.86975832486166</v>
      </c>
      <c r="Q2596" s="247">
        <f>_xlfn.NORM.DIST(P2596,P$752,P$753,0)</f>
        <v>1.0767721067583947E-5</v>
      </c>
      <c r="R2596" s="247">
        <f>_xlfn.NORM.DIST(P2596,P$752,P$753,1)</f>
        <v>0.99958110805054967</v>
      </c>
      <c r="S2596" s="253">
        <f>IF(OR(R2596&lt;$T$757,R2596&gt;$T$758),Q2596,"")</f>
        <v>1.0767721067583947E-5</v>
      </c>
      <c r="T2596" s="253" t="str">
        <f>IF(AND(R2596&gt;$T$757,R2596&lt;$T$758),Q2596,"")</f>
        <v/>
      </c>
      <c r="U2596" s="253" t="str">
        <f>IF(Q2596=MAX($Q$761:$Q$2761),Q2596,"")</f>
        <v/>
      </c>
      <c r="V2596" s="253">
        <f>_xlfn.NORM.DIST(P2596,$T$753,$T$754,0)</f>
        <v>1.9240911335226198E-108</v>
      </c>
      <c r="W2596" s="253" t="str">
        <f>IF(V2596=MAX($V$761:$V$2761),Q2596,"")</f>
        <v/>
      </c>
      <c r="X2596" s="253" t="str">
        <f t="shared" si="659"/>
        <v/>
      </c>
      <c r="AB2596" s="253">
        <v>1835</v>
      </c>
      <c r="AC2596" s="253">
        <f t="shared" si="675"/>
        <v>723.996247106498</v>
      </c>
      <c r="AD2596" s="253">
        <f t="shared" si="660"/>
        <v>6.9584491269593019E-6</v>
      </c>
      <c r="AE2596" s="253">
        <f t="shared" si="661"/>
        <v>0.99958110805054967</v>
      </c>
      <c r="AF2596" s="253">
        <f>IF(OR(AE2596&lt;$T$757,AE2596&gt;$T$758),AD2596,"")</f>
        <v>6.9584491269593019E-6</v>
      </c>
      <c r="AG2596" s="253" t="str">
        <f t="shared" si="662"/>
        <v/>
      </c>
      <c r="AH2596" s="253" t="str">
        <f t="shared" si="663"/>
        <v/>
      </c>
      <c r="AI2596" s="253">
        <f t="shared" si="664"/>
        <v>3.453282103790729E-9</v>
      </c>
      <c r="AJ2596" s="253" t="str">
        <f t="shared" si="665"/>
        <v/>
      </c>
      <c r="AK2596" s="253" t="str">
        <f t="shared" si="666"/>
        <v/>
      </c>
      <c r="AO2596" s="253">
        <v>1835</v>
      </c>
      <c r="AP2596" s="253">
        <f t="shared" si="667"/>
        <v>4268.321548973413</v>
      </c>
      <c r="AQ2596" s="253">
        <f t="shared" si="668"/>
        <v>1.180297921746716E-6</v>
      </c>
      <c r="AR2596" s="253">
        <f t="shared" si="669"/>
        <v>0.99958110805054967</v>
      </c>
      <c r="AS2596" s="253">
        <f>IF(OR(AR2596&lt;$T$757,AR2596&gt;$T$758),AQ2596,"")</f>
        <v>1.180297921746716E-6</v>
      </c>
      <c r="AT2596" s="253" t="str">
        <f t="shared" si="670"/>
        <v/>
      </c>
      <c r="AU2596" s="253" t="str">
        <f t="shared" si="671"/>
        <v/>
      </c>
      <c r="AV2596" s="253">
        <f t="shared" si="672"/>
        <v>0</v>
      </c>
      <c r="AW2596" s="253">
        <f t="shared" si="673"/>
        <v>1.180297921746716E-6</v>
      </c>
      <c r="AX2596" s="253" t="str">
        <f t="shared" si="674"/>
        <v/>
      </c>
      <c r="AZ2596" s="259"/>
      <c r="BA2596" s="259">
        <f>BA2595+$BD$753</f>
        <v>11.775999999999748</v>
      </c>
      <c r="BB2596" s="274">
        <f t="shared" si="657"/>
        <v>0.10817005828849363</v>
      </c>
      <c r="BC2596" s="259">
        <f t="shared" si="658"/>
        <v>2.2437142054662629E-4</v>
      </c>
      <c r="BD2596" s="259" t="str">
        <f t="shared" si="655"/>
        <v/>
      </c>
      <c r="BE2596" s="254" t="str">
        <f t="shared" si="656"/>
        <v/>
      </c>
    </row>
    <row r="2597" spans="1:57" ht="20.100000000000001" customHeight="1" x14ac:dyDescent="0.25">
      <c r="A2597" s="247">
        <v>1836</v>
      </c>
      <c r="B2597" s="247">
        <f>$B$755+(A2597*$B$758)</f>
        <v>8038.1959995750494</v>
      </c>
      <c r="C2597" s="247">
        <f>_xlfn.NORM.DIST($B2597,$B$752,$B$753,0)</f>
        <v>6.1916205525819791E-7</v>
      </c>
      <c r="D2597" s="247">
        <f>_xlfn.NORM.DIST($B2597,$B$752,$B$753,1)</f>
        <v>0.99958710131283735</v>
      </c>
      <c r="E2597" s="247">
        <f>IF(OR(D2597&lt;$F$757,D2597&gt;$F$758),C2597,"")</f>
        <v>6.1916205525819791E-7</v>
      </c>
      <c r="F2597" s="247" t="str">
        <f>IF(AND(D2597&gt;$F$757,D2597&lt;$F$758),C2597,"")</f>
        <v/>
      </c>
      <c r="G2597" s="247" t="str">
        <f>IF(C2597=MAX($C$761:$C$2761),C2597,"")</f>
        <v/>
      </c>
      <c r="H2597" s="247">
        <f>_xlfn.NORM.DIST(B2597,$F$753,$F$754,0)</f>
        <v>0</v>
      </c>
      <c r="I2597" s="247">
        <f>IF(H2597=MAX($H$761:$H$2761),C2597,"")</f>
        <v>6.1916205525819791E-7</v>
      </c>
      <c r="J2597" s="247" t="str">
        <f>IF(I2597=MIN($I$761:$I$2761),I2597,"")</f>
        <v/>
      </c>
      <c r="K2597" s="247"/>
      <c r="L2597" s="247"/>
      <c r="M2597" s="247"/>
      <c r="N2597" s="247"/>
      <c r="O2597" s="247">
        <v>1836</v>
      </c>
      <c r="P2597" s="247">
        <f>$P$755+(O2597*$P$758)</f>
        <v>468.43008138872381</v>
      </c>
      <c r="Q2597" s="247">
        <f>_xlfn.NORM.DIST(P2597,P$752,P$753,0)</f>
        <v>1.0624736013772378E-5</v>
      </c>
      <c r="R2597" s="247">
        <f>_xlfn.NORM.DIST(P2597,P$752,P$753,1)</f>
        <v>0.99958710131283735</v>
      </c>
      <c r="S2597" s="253">
        <f>IF(OR(R2597&lt;$T$757,R2597&gt;$T$758),Q2597,"")</f>
        <v>1.0624736013772378E-5</v>
      </c>
      <c r="T2597" s="253" t="str">
        <f>IF(AND(R2597&gt;$T$757,R2597&lt;$T$758),Q2597,"")</f>
        <v/>
      </c>
      <c r="U2597" s="253" t="str">
        <f>IF(Q2597=MAX($Q$761:$Q$2761),Q2597,"")</f>
        <v/>
      </c>
      <c r="V2597" s="253">
        <f>_xlfn.NORM.DIST(P2597,$T$753,$T$754,0)</f>
        <v>1.7619408925120542E-108</v>
      </c>
      <c r="W2597" s="253" t="str">
        <f>IF(V2597=MAX($V$761:$V$2761),Q2597,"")</f>
        <v/>
      </c>
      <c r="X2597" s="253" t="str">
        <f t="shared" si="659"/>
        <v/>
      </c>
      <c r="AB2597" s="253">
        <v>1836</v>
      </c>
      <c r="AC2597" s="253">
        <f t="shared" si="675"/>
        <v>724.86330848027819</v>
      </c>
      <c r="AD2597" s="253">
        <f t="shared" si="660"/>
        <v>6.8660475670917687E-6</v>
      </c>
      <c r="AE2597" s="253">
        <f t="shared" si="661"/>
        <v>0.99958710131283735</v>
      </c>
      <c r="AF2597" s="253">
        <f>IF(OR(AE2597&lt;$T$757,AE2597&gt;$T$758),AD2597,"")</f>
        <v>6.8660475670917687E-6</v>
      </c>
      <c r="AG2597" s="253" t="str">
        <f t="shared" si="662"/>
        <v/>
      </c>
      <c r="AH2597" s="253" t="str">
        <f t="shared" si="663"/>
        <v/>
      </c>
      <c r="AI2597" s="253">
        <f t="shared" si="664"/>
        <v>3.3830426521325683E-9</v>
      </c>
      <c r="AJ2597" s="253" t="str">
        <f t="shared" si="665"/>
        <v/>
      </c>
      <c r="AK2597" s="253" t="str">
        <f t="shared" si="666"/>
        <v/>
      </c>
      <c r="AO2597" s="253">
        <v>1836</v>
      </c>
      <c r="AP2597" s="253">
        <f t="shared" si="667"/>
        <v>4273.4333113075127</v>
      </c>
      <c r="AQ2597" s="253">
        <f t="shared" si="668"/>
        <v>1.1646246923980564E-6</v>
      </c>
      <c r="AR2597" s="253">
        <f t="shared" si="669"/>
        <v>0.99958710131283735</v>
      </c>
      <c r="AS2597" s="253">
        <f>IF(OR(AR2597&lt;$T$757,AR2597&gt;$T$758),AQ2597,"")</f>
        <v>1.1646246923980564E-6</v>
      </c>
      <c r="AT2597" s="253" t="str">
        <f t="shared" si="670"/>
        <v/>
      </c>
      <c r="AU2597" s="253" t="str">
        <f t="shared" si="671"/>
        <v/>
      </c>
      <c r="AV2597" s="253">
        <f t="shared" si="672"/>
        <v>0</v>
      </c>
      <c r="AW2597" s="253">
        <f t="shared" si="673"/>
        <v>1.1646246923980564E-6</v>
      </c>
      <c r="AX2597" s="253" t="str">
        <f t="shared" si="674"/>
        <v/>
      </c>
      <c r="AZ2597" s="259"/>
      <c r="BA2597" s="259">
        <f>BA2596+$BD$753</f>
        <v>11.782399999999747</v>
      </c>
      <c r="BB2597" s="274">
        <f t="shared" si="657"/>
        <v>0.107945686867947</v>
      </c>
      <c r="BC2597" s="259">
        <f t="shared" si="658"/>
        <v>2.2395849935014089E-4</v>
      </c>
      <c r="BD2597" s="259" t="str">
        <f t="shared" si="655"/>
        <v/>
      </c>
      <c r="BE2597" s="254" t="str">
        <f t="shared" si="656"/>
        <v/>
      </c>
    </row>
    <row r="2598" spans="1:57" ht="20.100000000000001" customHeight="1" x14ac:dyDescent="0.25">
      <c r="A2598" s="247">
        <v>1837</v>
      </c>
      <c r="B2598" s="247">
        <f>$B$755+(A2598*$B$758)</f>
        <v>8047.8110665601871</v>
      </c>
      <c r="C2598" s="247">
        <f>_xlfn.NORM.DIST($B2598,$B$752,$B$753,0)</f>
        <v>6.1093039943009792E-7</v>
      </c>
      <c r="D2598" s="247">
        <f>_xlfn.NORM.DIST($B2598,$B$752,$B$753,1)</f>
        <v>0.99959301494312092</v>
      </c>
      <c r="E2598" s="247">
        <f>IF(OR(D2598&lt;$F$757,D2598&gt;$F$758),C2598,"")</f>
        <v>6.1093039943009792E-7</v>
      </c>
      <c r="F2598" s="247" t="str">
        <f>IF(AND(D2598&gt;$F$757,D2598&lt;$F$758),C2598,"")</f>
        <v/>
      </c>
      <c r="G2598" s="247" t="str">
        <f>IF(C2598=MAX($C$761:$C$2761),C2598,"")</f>
        <v/>
      </c>
      <c r="H2598" s="247">
        <f>_xlfn.NORM.DIST(B2598,$F$753,$F$754,0)</f>
        <v>0</v>
      </c>
      <c r="I2598" s="247">
        <f>IF(H2598=MAX($H$761:$H$2761),C2598,"")</f>
        <v>6.1093039943009792E-7</v>
      </c>
      <c r="J2598" s="247" t="str">
        <f>IF(I2598=MIN($I$761:$I$2761),I2598,"")</f>
        <v/>
      </c>
      <c r="K2598" s="247"/>
      <c r="L2598" s="247"/>
      <c r="M2598" s="247"/>
      <c r="N2598" s="247"/>
      <c r="O2598" s="247">
        <v>1837</v>
      </c>
      <c r="P2598" s="247">
        <f>$P$755+(O2598*$P$758)</f>
        <v>468.99040445258572</v>
      </c>
      <c r="Q2598" s="247">
        <f>_xlfn.NORM.DIST(P2598,P$752,P$753,0)</f>
        <v>1.0483481927888043E-5</v>
      </c>
      <c r="R2598" s="247">
        <f>_xlfn.NORM.DIST(P2598,P$752,P$753,1)</f>
        <v>0.99959301494312092</v>
      </c>
      <c r="S2598" s="253">
        <f>IF(OR(R2598&lt;$T$757,R2598&gt;$T$758),Q2598,"")</f>
        <v>1.0483481927888043E-5</v>
      </c>
      <c r="T2598" s="253" t="str">
        <f>IF(AND(R2598&gt;$T$757,R2598&lt;$T$758),Q2598,"")</f>
        <v/>
      </c>
      <c r="U2598" s="253" t="str">
        <f>IF(Q2598=MAX($Q$761:$Q$2761),Q2598,"")</f>
        <v/>
      </c>
      <c r="V2598" s="253">
        <f>_xlfn.NORM.DIST(P2598,$T$753,$T$754,0)</f>
        <v>1.6134298339855673E-108</v>
      </c>
      <c r="W2598" s="253" t="str">
        <f>IF(V2598=MAX($V$761:$V$2761),Q2598,"")</f>
        <v/>
      </c>
      <c r="X2598" s="253" t="str">
        <f t="shared" si="659"/>
        <v/>
      </c>
      <c r="AB2598" s="253">
        <v>1837</v>
      </c>
      <c r="AC2598" s="253">
        <f t="shared" si="675"/>
        <v>725.73036985405838</v>
      </c>
      <c r="AD2598" s="253">
        <f t="shared" si="660"/>
        <v>6.774764614605131E-6</v>
      </c>
      <c r="AE2598" s="253">
        <f t="shared" si="661"/>
        <v>0.99959301494312092</v>
      </c>
      <c r="AF2598" s="253">
        <f>IF(OR(AE2598&lt;$T$757,AE2598&gt;$T$758),AD2598,"")</f>
        <v>6.774764614605131E-6</v>
      </c>
      <c r="AG2598" s="253" t="str">
        <f t="shared" si="662"/>
        <v/>
      </c>
      <c r="AH2598" s="253" t="str">
        <f t="shared" si="663"/>
        <v/>
      </c>
      <c r="AI2598" s="253">
        <f t="shared" si="664"/>
        <v>3.3141788374047386E-9</v>
      </c>
      <c r="AJ2598" s="253" t="str">
        <f t="shared" si="665"/>
        <v/>
      </c>
      <c r="AK2598" s="253" t="str">
        <f t="shared" si="666"/>
        <v/>
      </c>
      <c r="AO2598" s="253">
        <v>1837</v>
      </c>
      <c r="AP2598" s="253">
        <f t="shared" si="667"/>
        <v>4278.5450736416142</v>
      </c>
      <c r="AQ2598" s="253">
        <f t="shared" si="668"/>
        <v>1.14914120216264E-6</v>
      </c>
      <c r="AR2598" s="253">
        <f t="shared" si="669"/>
        <v>0.99959301494312092</v>
      </c>
      <c r="AS2598" s="253">
        <f>IF(OR(AR2598&lt;$T$757,AR2598&gt;$T$758),AQ2598,"")</f>
        <v>1.14914120216264E-6</v>
      </c>
      <c r="AT2598" s="253" t="str">
        <f t="shared" si="670"/>
        <v/>
      </c>
      <c r="AU2598" s="253" t="str">
        <f t="shared" si="671"/>
        <v/>
      </c>
      <c r="AV2598" s="253">
        <f t="shared" si="672"/>
        <v>0</v>
      </c>
      <c r="AW2598" s="253">
        <f t="shared" si="673"/>
        <v>1.14914120216264E-6</v>
      </c>
      <c r="AX2598" s="253" t="str">
        <f t="shared" si="674"/>
        <v/>
      </c>
      <c r="AZ2598" s="259"/>
      <c r="BA2598" s="259">
        <f>BA2597+$BD$753</f>
        <v>11.788799999999746</v>
      </c>
      <c r="BB2598" s="274">
        <f t="shared" si="657"/>
        <v>0.10772172836859686</v>
      </c>
      <c r="BC2598" s="259">
        <f t="shared" si="658"/>
        <v>2.2354617326889037E-4</v>
      </c>
      <c r="BD2598" s="259" t="str">
        <f t="shared" si="655"/>
        <v/>
      </c>
      <c r="BE2598" s="254" t="str">
        <f t="shared" si="656"/>
        <v/>
      </c>
    </row>
    <row r="2599" spans="1:57" ht="20.100000000000001" customHeight="1" x14ac:dyDescent="0.25">
      <c r="A2599" s="247">
        <v>1838</v>
      </c>
      <c r="B2599" s="247">
        <f>$B$755+(A2599*$B$758)</f>
        <v>8057.4261335453248</v>
      </c>
      <c r="C2599" s="247">
        <f>_xlfn.NORM.DIST($B2599,$B$752,$B$753,0)</f>
        <v>6.0279853723385019E-7</v>
      </c>
      <c r="D2599" s="247">
        <f>_xlfn.NORM.DIST($B2599,$B$752,$B$753,1)</f>
        <v>0.9995988499061047</v>
      </c>
      <c r="E2599" s="247">
        <f>IF(OR(D2599&lt;$F$757,D2599&gt;$F$758),C2599,"")</f>
        <v>6.0279853723385019E-7</v>
      </c>
      <c r="F2599" s="247" t="str">
        <f>IF(AND(D2599&gt;$F$757,D2599&lt;$F$758),C2599,"")</f>
        <v/>
      </c>
      <c r="G2599" s="247" t="str">
        <f>IF(C2599=MAX($C$761:$C$2761),C2599,"")</f>
        <v/>
      </c>
      <c r="H2599" s="247">
        <f>_xlfn.NORM.DIST(B2599,$F$753,$F$754,0)</f>
        <v>0</v>
      </c>
      <c r="I2599" s="247">
        <f>IF(H2599=MAX($H$761:$H$2761),C2599,"")</f>
        <v>6.0279853723385019E-7</v>
      </c>
      <c r="J2599" s="247" t="str">
        <f>IF(I2599=MIN($I$761:$I$2761),I2599,"")</f>
        <v/>
      </c>
      <c r="K2599" s="247"/>
      <c r="L2599" s="247"/>
      <c r="M2599" s="247"/>
      <c r="N2599" s="247"/>
      <c r="O2599" s="247">
        <v>1838</v>
      </c>
      <c r="P2599" s="247">
        <f>$P$755+(O2599*$P$758)</f>
        <v>469.55072751644786</v>
      </c>
      <c r="Q2599" s="247">
        <f>_xlfn.NORM.DIST(P2599,P$752,P$753,0)</f>
        <v>1.034394028704978E-5</v>
      </c>
      <c r="R2599" s="247">
        <f>_xlfn.NORM.DIST(P2599,P$752,P$753,1)</f>
        <v>0.9995988499061047</v>
      </c>
      <c r="S2599" s="253">
        <f>IF(OR(R2599&lt;$T$757,R2599&gt;$T$758),Q2599,"")</f>
        <v>1.034394028704978E-5</v>
      </c>
      <c r="T2599" s="253" t="str">
        <f>IF(AND(R2599&gt;$T$757,R2599&lt;$T$758),Q2599,"")</f>
        <v/>
      </c>
      <c r="U2599" s="253" t="str">
        <f>IF(Q2599=MAX($Q$761:$Q$2761),Q2599,"")</f>
        <v/>
      </c>
      <c r="V2599" s="253">
        <f>_xlfn.NORM.DIST(P2599,$T$753,$T$754,0)</f>
        <v>1.4774128860379911E-108</v>
      </c>
      <c r="W2599" s="253" t="str">
        <f>IF(V2599=MAX($V$761:$V$2761),Q2599,"")</f>
        <v/>
      </c>
      <c r="X2599" s="253" t="str">
        <f t="shared" si="659"/>
        <v/>
      </c>
      <c r="AB2599" s="253">
        <v>1838</v>
      </c>
      <c r="AC2599" s="253">
        <f t="shared" si="675"/>
        <v>726.59743122783857</v>
      </c>
      <c r="AD2599" s="253">
        <f t="shared" si="660"/>
        <v>6.684588299415431E-6</v>
      </c>
      <c r="AE2599" s="253">
        <f t="shared" si="661"/>
        <v>0.9995988499061047</v>
      </c>
      <c r="AF2599" s="253">
        <f>IF(OR(AE2599&lt;$T$757,AE2599&gt;$T$758),AD2599,"")</f>
        <v>6.684588299415431E-6</v>
      </c>
      <c r="AG2599" s="253" t="str">
        <f t="shared" si="662"/>
        <v/>
      </c>
      <c r="AH2599" s="253" t="str">
        <f t="shared" si="663"/>
        <v/>
      </c>
      <c r="AI2599" s="253">
        <f t="shared" si="664"/>
        <v>3.2466648389081767E-9</v>
      </c>
      <c r="AJ2599" s="253" t="str">
        <f t="shared" si="665"/>
        <v/>
      </c>
      <c r="AK2599" s="253" t="str">
        <f t="shared" si="666"/>
        <v/>
      </c>
      <c r="AO2599" s="253">
        <v>1838</v>
      </c>
      <c r="AP2599" s="253">
        <f t="shared" si="667"/>
        <v>4283.6568359757139</v>
      </c>
      <c r="AQ2599" s="253">
        <f t="shared" si="668"/>
        <v>1.133845420664889E-6</v>
      </c>
      <c r="AR2599" s="253">
        <f t="shared" si="669"/>
        <v>0.9995988499061047</v>
      </c>
      <c r="AS2599" s="253">
        <f>IF(OR(AR2599&lt;$T$757,AR2599&gt;$T$758),AQ2599,"")</f>
        <v>1.133845420664889E-6</v>
      </c>
      <c r="AT2599" s="253" t="str">
        <f t="shared" si="670"/>
        <v/>
      </c>
      <c r="AU2599" s="253" t="str">
        <f t="shared" si="671"/>
        <v/>
      </c>
      <c r="AV2599" s="253">
        <f t="shared" si="672"/>
        <v>0</v>
      </c>
      <c r="AW2599" s="253">
        <f t="shared" si="673"/>
        <v>1.133845420664889E-6</v>
      </c>
      <c r="AX2599" s="253" t="str">
        <f t="shared" si="674"/>
        <v/>
      </c>
      <c r="AZ2599" s="259"/>
      <c r="BA2599" s="259">
        <f>BA2598+$BD$753</f>
        <v>11.795199999999745</v>
      </c>
      <c r="BB2599" s="274">
        <f t="shared" si="657"/>
        <v>0.10749818219532797</v>
      </c>
      <c r="BC2599" s="259">
        <f t="shared" si="658"/>
        <v>2.2313444199362209E-4</v>
      </c>
      <c r="BD2599" s="259" t="str">
        <f t="shared" si="655"/>
        <v/>
      </c>
      <c r="BE2599" s="254" t="str">
        <f t="shared" si="656"/>
        <v/>
      </c>
    </row>
    <row r="2600" spans="1:57" ht="20.100000000000001" customHeight="1" x14ac:dyDescent="0.25">
      <c r="A2600" s="247">
        <v>1839</v>
      </c>
      <c r="B2600" s="247">
        <f>$B$755+(A2600*$B$758)</f>
        <v>8067.0412005304624</v>
      </c>
      <c r="C2600" s="247">
        <f>_xlfn.NORM.DIST($B2600,$B$752,$B$753,0)</f>
        <v>5.9476539884005441E-7</v>
      </c>
      <c r="D2600" s="247">
        <f>_xlfn.NORM.DIST($B2600,$B$752,$B$753,1)</f>
        <v>0.99960460715615995</v>
      </c>
      <c r="E2600" s="247">
        <f>IF(OR(D2600&lt;$F$757,D2600&gt;$F$758),C2600,"")</f>
        <v>5.9476539884005441E-7</v>
      </c>
      <c r="F2600" s="247" t="str">
        <f>IF(AND(D2600&gt;$F$757,D2600&lt;$F$758),C2600,"")</f>
        <v/>
      </c>
      <c r="G2600" s="247" t="str">
        <f>IF(C2600=MAX($C$761:$C$2761),C2600,"")</f>
        <v/>
      </c>
      <c r="H2600" s="247">
        <f>_xlfn.NORM.DIST(B2600,$F$753,$F$754,0)</f>
        <v>0</v>
      </c>
      <c r="I2600" s="247">
        <f>IF(H2600=MAX($H$761:$H$2761),C2600,"")</f>
        <v>5.9476539884005441E-7</v>
      </c>
      <c r="J2600" s="247" t="str">
        <f>IF(I2600=MIN($I$761:$I$2761),I2600,"")</f>
        <v/>
      </c>
      <c r="K2600" s="247"/>
      <c r="L2600" s="247"/>
      <c r="M2600" s="247"/>
      <c r="N2600" s="247"/>
      <c r="O2600" s="247">
        <v>1839</v>
      </c>
      <c r="P2600" s="247">
        <f>$P$755+(O2600*$P$758)</f>
        <v>470.11105058031001</v>
      </c>
      <c r="Q2600" s="247">
        <f>_xlfn.NORM.DIST(P2600,P$752,P$753,0)</f>
        <v>1.0206092733131788E-5</v>
      </c>
      <c r="R2600" s="247">
        <f>_xlfn.NORM.DIST(P2600,P$752,P$753,1)</f>
        <v>0.99960460715615995</v>
      </c>
      <c r="S2600" s="253">
        <f>IF(OR(R2600&lt;$T$757,R2600&gt;$T$758),Q2600,"")</f>
        <v>1.0206092733131788E-5</v>
      </c>
      <c r="T2600" s="253" t="str">
        <f>IF(AND(R2600&gt;$T$757,R2600&lt;$T$758),Q2600,"")</f>
        <v/>
      </c>
      <c r="U2600" s="253" t="str">
        <f>IF(Q2600=MAX($Q$761:$Q$2761),Q2600,"")</f>
        <v/>
      </c>
      <c r="V2600" s="253">
        <f>_xlfn.NORM.DIST(P2600,$T$753,$T$754,0)</f>
        <v>1.3528409269197188E-108</v>
      </c>
      <c r="W2600" s="253" t="str">
        <f>IF(V2600=MAX($V$761:$V$2761),Q2600,"")</f>
        <v/>
      </c>
      <c r="X2600" s="253" t="str">
        <f t="shared" si="659"/>
        <v/>
      </c>
      <c r="AB2600" s="253">
        <v>1839</v>
      </c>
      <c r="AC2600" s="253">
        <f t="shared" si="675"/>
        <v>727.46449260161899</v>
      </c>
      <c r="AD2600" s="253">
        <f t="shared" si="660"/>
        <v>6.5955067579087533E-6</v>
      </c>
      <c r="AE2600" s="253">
        <f t="shared" si="661"/>
        <v>0.99960460715615995</v>
      </c>
      <c r="AF2600" s="253">
        <f>IF(OR(AE2600&lt;$T$757,AE2600&gt;$T$758),AD2600,"")</f>
        <v>6.5955067579087533E-6</v>
      </c>
      <c r="AG2600" s="253" t="str">
        <f t="shared" si="662"/>
        <v/>
      </c>
      <c r="AH2600" s="253" t="str">
        <f t="shared" si="663"/>
        <v/>
      </c>
      <c r="AI2600" s="253">
        <f t="shared" si="664"/>
        <v>3.1804752976108926E-9</v>
      </c>
      <c r="AJ2600" s="253" t="str">
        <f t="shared" si="665"/>
        <v/>
      </c>
      <c r="AK2600" s="253" t="str">
        <f t="shared" si="666"/>
        <v/>
      </c>
      <c r="AO2600" s="253">
        <v>1839</v>
      </c>
      <c r="AP2600" s="253">
        <f t="shared" si="667"/>
        <v>4288.7685983098136</v>
      </c>
      <c r="AQ2600" s="253">
        <f t="shared" si="668"/>
        <v>1.118735335588756E-6</v>
      </c>
      <c r="AR2600" s="253">
        <f t="shared" si="669"/>
        <v>0.99960460715615995</v>
      </c>
      <c r="AS2600" s="253">
        <f>IF(OR(AR2600&lt;$T$757,AR2600&gt;$T$758),AQ2600,"")</f>
        <v>1.118735335588756E-6</v>
      </c>
      <c r="AT2600" s="253" t="str">
        <f t="shared" si="670"/>
        <v/>
      </c>
      <c r="AU2600" s="253" t="str">
        <f t="shared" si="671"/>
        <v/>
      </c>
      <c r="AV2600" s="253">
        <f t="shared" si="672"/>
        <v>0</v>
      </c>
      <c r="AW2600" s="253">
        <f t="shared" si="673"/>
        <v>1.118735335588756E-6</v>
      </c>
      <c r="AX2600" s="253" t="str">
        <f t="shared" si="674"/>
        <v/>
      </c>
      <c r="AZ2600" s="259"/>
      <c r="BA2600" s="259">
        <f>BA2599+$BD$753</f>
        <v>11.801599999999745</v>
      </c>
      <c r="BB2600" s="274">
        <f t="shared" si="657"/>
        <v>0.10727504775333435</v>
      </c>
      <c r="BC2600" s="259">
        <f t="shared" si="658"/>
        <v>2.2272330521247441E-4</v>
      </c>
      <c r="BD2600" s="259" t="str">
        <f t="shared" si="655"/>
        <v/>
      </c>
      <c r="BE2600" s="254" t="str">
        <f t="shared" si="656"/>
        <v/>
      </c>
    </row>
    <row r="2601" spans="1:57" ht="20.100000000000001" customHeight="1" x14ac:dyDescent="0.25">
      <c r="A2601" s="247">
        <v>1840</v>
      </c>
      <c r="B2601" s="247">
        <f>$B$755+(A2601*$B$758)</f>
        <v>8076.6562675156001</v>
      </c>
      <c r="C2601" s="247">
        <f>_xlfn.NORM.DIST($B2601,$B$752,$B$753,0)</f>
        <v>5.868299239607206E-7</v>
      </c>
      <c r="D2601" s="247">
        <f>_xlfn.NORM.DIST($B2601,$B$752,$B$753,1)</f>
        <v>0.99961028763741799</v>
      </c>
      <c r="E2601" s="247">
        <f>IF(OR(D2601&lt;$F$757,D2601&gt;$F$758),C2601,"")</f>
        <v>5.868299239607206E-7</v>
      </c>
      <c r="F2601" s="247" t="str">
        <f>IF(AND(D2601&gt;$F$757,D2601&lt;$F$758),C2601,"")</f>
        <v/>
      </c>
      <c r="G2601" s="247" t="str">
        <f>IF(C2601=MAX($C$761:$C$2761),C2601,"")</f>
        <v/>
      </c>
      <c r="H2601" s="247">
        <f>_xlfn.NORM.DIST(B2601,$F$753,$F$754,0)</f>
        <v>0</v>
      </c>
      <c r="I2601" s="247">
        <f>IF(H2601=MAX($H$761:$H$2761),C2601,"")</f>
        <v>5.868299239607206E-7</v>
      </c>
      <c r="J2601" s="247" t="str">
        <f>IF(I2601=MIN($I$761:$I$2761),I2601,"")</f>
        <v/>
      </c>
      <c r="K2601" s="247"/>
      <c r="L2601" s="247"/>
      <c r="M2601" s="247"/>
      <c r="N2601" s="247"/>
      <c r="O2601" s="247">
        <v>1840</v>
      </c>
      <c r="P2601" s="247">
        <f>$P$755+(O2601*$P$758)</f>
        <v>470.67137364417215</v>
      </c>
      <c r="Q2601" s="247">
        <f>_xlfn.NORM.DIST(P2601,P$752,P$753,0)</f>
        <v>1.0069921071737435E-5</v>
      </c>
      <c r="R2601" s="247">
        <f>_xlfn.NORM.DIST(P2601,P$752,P$753,1)</f>
        <v>0.99961028763741799</v>
      </c>
      <c r="S2601" s="253">
        <f>IF(OR(R2601&lt;$T$757,R2601&gt;$T$758),Q2601,"")</f>
        <v>1.0069921071737435E-5</v>
      </c>
      <c r="T2601" s="253" t="str">
        <f>IF(AND(R2601&gt;$T$757,R2601&lt;$T$758),Q2601,"")</f>
        <v/>
      </c>
      <c r="U2601" s="253" t="str">
        <f>IF(Q2601=MAX($Q$761:$Q$2761),Q2601,"")</f>
        <v/>
      </c>
      <c r="V2601" s="253">
        <f>_xlfn.NORM.DIST(P2601,$T$753,$T$754,0)</f>
        <v>1.238752760464956E-108</v>
      </c>
      <c r="W2601" s="253" t="str">
        <f>IF(V2601=MAX($V$761:$V$2761),Q2601,"")</f>
        <v/>
      </c>
      <c r="X2601" s="253" t="str">
        <f t="shared" si="659"/>
        <v/>
      </c>
      <c r="AB2601" s="253">
        <v>1840</v>
      </c>
      <c r="AC2601" s="253">
        <f t="shared" si="675"/>
        <v>728.33155397539917</v>
      </c>
      <c r="AD2601" s="253">
        <f t="shared" si="660"/>
        <v>6.5075082322784326E-6</v>
      </c>
      <c r="AE2601" s="253">
        <f t="shared" si="661"/>
        <v>0.99961028763741799</v>
      </c>
      <c r="AF2601" s="253">
        <f>IF(OR(AE2601&lt;$T$757,AE2601&gt;$T$758),AD2601,"")</f>
        <v>6.5075082322784326E-6</v>
      </c>
      <c r="AG2601" s="253" t="str">
        <f t="shared" si="662"/>
        <v/>
      </c>
      <c r="AH2601" s="253" t="str">
        <f t="shared" si="663"/>
        <v/>
      </c>
      <c r="AI2601" s="253">
        <f t="shared" si="664"/>
        <v>3.1155853083497581E-9</v>
      </c>
      <c r="AJ2601" s="253" t="str">
        <f t="shared" si="665"/>
        <v/>
      </c>
      <c r="AK2601" s="253" t="str">
        <f t="shared" si="666"/>
        <v/>
      </c>
      <c r="AO2601" s="253">
        <v>1840</v>
      </c>
      <c r="AP2601" s="253">
        <f t="shared" si="667"/>
        <v>4293.8803606439133</v>
      </c>
      <c r="AQ2601" s="253">
        <f t="shared" si="668"/>
        <v>1.103808952565296E-6</v>
      </c>
      <c r="AR2601" s="253">
        <f t="shared" si="669"/>
        <v>0.99961028763741799</v>
      </c>
      <c r="AS2601" s="253">
        <f>IF(OR(AR2601&lt;$T$757,AR2601&gt;$T$758),AQ2601,"")</f>
        <v>1.103808952565296E-6</v>
      </c>
      <c r="AT2601" s="253" t="str">
        <f t="shared" si="670"/>
        <v/>
      </c>
      <c r="AU2601" s="253" t="str">
        <f t="shared" si="671"/>
        <v/>
      </c>
      <c r="AV2601" s="253">
        <f t="shared" si="672"/>
        <v>0</v>
      </c>
      <c r="AW2601" s="253">
        <f t="shared" si="673"/>
        <v>1.103808952565296E-6</v>
      </c>
      <c r="AX2601" s="253" t="str">
        <f t="shared" si="674"/>
        <v/>
      </c>
      <c r="AZ2601" s="259"/>
      <c r="BA2601" s="259">
        <f>BA2600+$BD$753</f>
        <v>11.807999999999744</v>
      </c>
      <c r="BB2601" s="274">
        <f t="shared" si="657"/>
        <v>0.10705232444812188</v>
      </c>
      <c r="BC2601" s="259">
        <f t="shared" si="658"/>
        <v>2.2231276261129584E-4</v>
      </c>
      <c r="BD2601" s="259" t="str">
        <f t="shared" si="655"/>
        <v/>
      </c>
      <c r="BE2601" s="254" t="str">
        <f t="shared" si="656"/>
        <v/>
      </c>
    </row>
    <row r="2602" spans="1:57" ht="20.100000000000001" customHeight="1" x14ac:dyDescent="0.25">
      <c r="A2602" s="248">
        <v>1841</v>
      </c>
      <c r="B2602" s="247">
        <f>$B$755+(A2602*$B$758)</f>
        <v>8086.2713345007378</v>
      </c>
      <c r="C2602" s="247">
        <f>_xlfn.NORM.DIST($B2602,$B$752,$B$753,0)</f>
        <v>5.7899106178951884E-7</v>
      </c>
      <c r="D2602" s="247">
        <f>_xlfn.NORM.DIST($B2602,$B$752,$B$753,1)</f>
        <v>0.99961589228386039</v>
      </c>
      <c r="E2602" s="247">
        <f>IF(OR(D2602&lt;$F$757,D2602&gt;$F$758),C2602,"")</f>
        <v>5.7899106178951884E-7</v>
      </c>
      <c r="F2602" s="247" t="str">
        <f>IF(AND(D2602&gt;$F$757,D2602&lt;$F$758),C2602,"")</f>
        <v/>
      </c>
      <c r="G2602" s="247" t="str">
        <f>IF(C2602=MAX($C$761:$C$2761),C2602,"")</f>
        <v/>
      </c>
      <c r="H2602" s="247">
        <f>_xlfn.NORM.DIST(B2602,$F$753,$F$754,0)</f>
        <v>0</v>
      </c>
      <c r="I2602" s="247">
        <f>IF(H2602=MAX($H$761:$H$2761),C2602,"")</f>
        <v>5.7899106178951884E-7</v>
      </c>
      <c r="J2602" s="247" t="str">
        <f>IF(I2602=MIN($I$761:$I$2761),I2602,"")</f>
        <v/>
      </c>
      <c r="K2602" s="247"/>
      <c r="L2602" s="247"/>
      <c r="M2602" s="247"/>
      <c r="N2602" s="247"/>
      <c r="O2602" s="248">
        <v>1841</v>
      </c>
      <c r="P2602" s="247">
        <f>$P$755+(O2602*$P$758)</f>
        <v>471.23169670803429</v>
      </c>
      <c r="Q2602" s="247">
        <f>_xlfn.NORM.DIST(P2602,P$752,P$753,0)</f>
        <v>9.9354072711741258E-6</v>
      </c>
      <c r="R2602" s="247">
        <f>_xlfn.NORM.DIST(P2602,P$752,P$753,1)</f>
        <v>0.99961589228386039</v>
      </c>
      <c r="S2602" s="253">
        <f>IF(OR(R2602&lt;$T$757,R2602&gt;$T$758),Q2602,"")</f>
        <v>9.9354072711741258E-6</v>
      </c>
      <c r="T2602" s="253" t="str">
        <f>IF(AND(R2602&gt;$T$757,R2602&lt;$T$758),Q2602,"")</f>
        <v/>
      </c>
      <c r="U2602" s="253" t="str">
        <f>IF(Q2602=MAX($Q$761:$Q$2761),Q2602,"")</f>
        <v/>
      </c>
      <c r="V2602" s="253">
        <f>_xlfn.NORM.DIST(P2602,$T$753,$T$754,0)</f>
        <v>1.1342677613365471E-108</v>
      </c>
      <c r="W2602" s="253" t="str">
        <f>IF(V2602=MAX($V$761:$V$2761),Q2602,"")</f>
        <v/>
      </c>
      <c r="X2602" s="253" t="str">
        <f t="shared" si="659"/>
        <v/>
      </c>
      <c r="AB2602" s="259">
        <v>1841</v>
      </c>
      <c r="AC2602" s="253">
        <f t="shared" si="675"/>
        <v>729.19861534917936</v>
      </c>
      <c r="AD2602" s="253">
        <f t="shared" si="660"/>
        <v>6.4205810698622768E-6</v>
      </c>
      <c r="AE2602" s="253">
        <f t="shared" si="661"/>
        <v>0.99961589228386039</v>
      </c>
      <c r="AF2602" s="253">
        <f>IF(OR(AE2602&lt;$T$757,AE2602&gt;$T$758),AD2602,"")</f>
        <v>6.4205810698622768E-6</v>
      </c>
      <c r="AG2602" s="253" t="str">
        <f t="shared" si="662"/>
        <v/>
      </c>
      <c r="AH2602" s="253" t="str">
        <f t="shared" si="663"/>
        <v/>
      </c>
      <c r="AI2602" s="253">
        <f t="shared" si="664"/>
        <v>3.0519704121549992E-9</v>
      </c>
      <c r="AJ2602" s="253" t="str">
        <f t="shared" si="665"/>
        <v/>
      </c>
      <c r="AK2602" s="253" t="str">
        <f t="shared" si="666"/>
        <v/>
      </c>
      <c r="AO2602" s="259">
        <v>1841</v>
      </c>
      <c r="AP2602" s="253">
        <f t="shared" si="667"/>
        <v>4298.992122978013</v>
      </c>
      <c r="AQ2602" s="253">
        <f t="shared" si="668"/>
        <v>1.0890642950602766E-6</v>
      </c>
      <c r="AR2602" s="253">
        <f t="shared" si="669"/>
        <v>0.99961589228386039</v>
      </c>
      <c r="AS2602" s="253">
        <f>IF(OR(AR2602&lt;$T$757,AR2602&gt;$T$758),AQ2602,"")</f>
        <v>1.0890642950602766E-6</v>
      </c>
      <c r="AT2602" s="253" t="str">
        <f t="shared" si="670"/>
        <v/>
      </c>
      <c r="AU2602" s="253" t="str">
        <f t="shared" si="671"/>
        <v/>
      </c>
      <c r="AV2602" s="253">
        <f t="shared" si="672"/>
        <v>0</v>
      </c>
      <c r="AW2602" s="253">
        <f t="shared" si="673"/>
        <v>1.0890642950602766E-6</v>
      </c>
      <c r="AX2602" s="253" t="str">
        <f t="shared" si="674"/>
        <v/>
      </c>
      <c r="AZ2602" s="259"/>
      <c r="BA2602" s="259">
        <f>BA2601+$BD$753</f>
        <v>11.814399999999743</v>
      </c>
      <c r="BB2602" s="274">
        <f t="shared" si="657"/>
        <v>0.10683001168551058</v>
      </c>
      <c r="BC2602" s="259">
        <f t="shared" si="658"/>
        <v>2.2190281387467203E-4</v>
      </c>
      <c r="BD2602" s="259" t="str">
        <f t="shared" si="655"/>
        <v/>
      </c>
      <c r="BE2602" s="254" t="str">
        <f t="shared" si="656"/>
        <v/>
      </c>
    </row>
    <row r="2603" spans="1:57" ht="20.100000000000001" customHeight="1" x14ac:dyDescent="0.25">
      <c r="A2603" s="247">
        <v>1842</v>
      </c>
      <c r="B2603" s="247">
        <f>$B$755+(A2603*$B$758)</f>
        <v>8095.8864014858755</v>
      </c>
      <c r="C2603" s="247">
        <f>_xlfn.NORM.DIST($B2603,$B$752,$B$753,0)</f>
        <v>5.7124777094207544E-7</v>
      </c>
      <c r="D2603" s="247">
        <f>_xlfn.NORM.DIST($B2603,$B$752,$B$753,1)</f>
        <v>0.99962142201941095</v>
      </c>
      <c r="E2603" s="247">
        <f>IF(OR(D2603&lt;$F$757,D2603&gt;$F$758),C2603,"")</f>
        <v>5.7124777094207544E-7</v>
      </c>
      <c r="F2603" s="247" t="str">
        <f>IF(AND(D2603&gt;$F$757,D2603&lt;$F$758),C2603,"")</f>
        <v/>
      </c>
      <c r="G2603" s="247" t="str">
        <f>IF(C2603=MAX($C$761:$C$2761),C2603,"")</f>
        <v/>
      </c>
      <c r="H2603" s="247">
        <f>_xlfn.NORM.DIST(B2603,$F$753,$F$754,0)</f>
        <v>0</v>
      </c>
      <c r="I2603" s="247">
        <f>IF(H2603=MAX($H$761:$H$2761),C2603,"")</f>
        <v>5.7124777094207544E-7</v>
      </c>
      <c r="J2603" s="247" t="str">
        <f>IF(I2603=MIN($I$761:$I$2761),I2603,"")</f>
        <v/>
      </c>
      <c r="K2603" s="247"/>
      <c r="L2603" s="247"/>
      <c r="M2603" s="247"/>
      <c r="N2603" s="247"/>
      <c r="O2603" s="247">
        <v>1842</v>
      </c>
      <c r="P2603" s="247">
        <f>$P$755+(O2603*$P$758)</f>
        <v>471.79201977189643</v>
      </c>
      <c r="Q2603" s="247">
        <f>_xlfn.NORM.DIST(P2603,P$752,P$753,0)</f>
        <v>9.802533461428718E-6</v>
      </c>
      <c r="R2603" s="247">
        <f>_xlfn.NORM.DIST(P2603,P$752,P$753,1)</f>
        <v>0.99962142201941095</v>
      </c>
      <c r="S2603" s="253">
        <f>IF(OR(R2603&lt;$T$757,R2603&gt;$T$758),Q2603,"")</f>
        <v>9.802533461428718E-6</v>
      </c>
      <c r="T2603" s="253" t="str">
        <f>IF(AND(R2603&gt;$T$757,R2603&lt;$T$758),Q2603,"")</f>
        <v/>
      </c>
      <c r="U2603" s="253" t="str">
        <f>IF(Q2603=MAX($Q$761:$Q$2761),Q2603,"")</f>
        <v/>
      </c>
      <c r="V2603" s="253">
        <f>_xlfn.NORM.DIST(P2603,$T$753,$T$754,0)</f>
        <v>1.0385791342862015E-108</v>
      </c>
      <c r="W2603" s="253" t="str">
        <f>IF(V2603=MAX($V$761:$V$2761),Q2603,"")</f>
        <v/>
      </c>
      <c r="X2603" s="253" t="str">
        <f t="shared" si="659"/>
        <v/>
      </c>
      <c r="AB2603" s="253">
        <v>1842</v>
      </c>
      <c r="AC2603" s="253">
        <f t="shared" si="675"/>
        <v>730.06567672295955</v>
      </c>
      <c r="AD2603" s="253">
        <f t="shared" si="660"/>
        <v>6.3347137224806676E-6</v>
      </c>
      <c r="AE2603" s="253">
        <f t="shared" si="661"/>
        <v>0.99962142201941095</v>
      </c>
      <c r="AF2603" s="253">
        <f>IF(OR(AE2603&lt;$T$757,AE2603&gt;$T$758),AD2603,"")</f>
        <v>6.3347137224806676E-6</v>
      </c>
      <c r="AG2603" s="253" t="str">
        <f t="shared" si="662"/>
        <v/>
      </c>
      <c r="AH2603" s="253" t="str">
        <f t="shared" si="663"/>
        <v/>
      </c>
      <c r="AI2603" s="253">
        <f t="shared" si="664"/>
        <v>2.9896065886961746E-9</v>
      </c>
      <c r="AJ2603" s="253" t="str">
        <f t="shared" si="665"/>
        <v/>
      </c>
      <c r="AK2603" s="253" t="str">
        <f t="shared" si="666"/>
        <v/>
      </c>
      <c r="AO2603" s="253">
        <v>1842</v>
      </c>
      <c r="AP2603" s="253">
        <f t="shared" si="667"/>
        <v>4304.1038853121127</v>
      </c>
      <c r="AQ2603" s="253">
        <f t="shared" si="668"/>
        <v>1.0744994042618702E-6</v>
      </c>
      <c r="AR2603" s="253">
        <f t="shared" si="669"/>
        <v>0.99962142201941095</v>
      </c>
      <c r="AS2603" s="253">
        <f>IF(OR(AR2603&lt;$T$757,AR2603&gt;$T$758),AQ2603,"")</f>
        <v>1.0744994042618702E-6</v>
      </c>
      <c r="AT2603" s="253" t="str">
        <f t="shared" si="670"/>
        <v/>
      </c>
      <c r="AU2603" s="253" t="str">
        <f t="shared" si="671"/>
        <v/>
      </c>
      <c r="AV2603" s="253">
        <f t="shared" si="672"/>
        <v>0</v>
      </c>
      <c r="AW2603" s="253">
        <f t="shared" si="673"/>
        <v>1.0744994042618702E-6</v>
      </c>
      <c r="AX2603" s="253" t="str">
        <f t="shared" si="674"/>
        <v/>
      </c>
      <c r="AZ2603" s="259"/>
      <c r="BA2603" s="259">
        <f>BA2602+$BD$753</f>
        <v>11.820799999999743</v>
      </c>
      <c r="BB2603" s="274">
        <f t="shared" si="657"/>
        <v>0.10660810887163591</v>
      </c>
      <c r="BC2603" s="259">
        <f t="shared" si="658"/>
        <v>2.2149345868466286E-4</v>
      </c>
      <c r="BD2603" s="259" t="str">
        <f t="shared" si="655"/>
        <v/>
      </c>
      <c r="BE2603" s="254" t="str">
        <f t="shared" si="656"/>
        <v/>
      </c>
    </row>
    <row r="2604" spans="1:57" ht="20.100000000000001" customHeight="1" x14ac:dyDescent="0.25">
      <c r="A2604" s="247">
        <v>1843</v>
      </c>
      <c r="B2604" s="247">
        <f>$B$755+(A2604*$B$758)</f>
        <v>8105.5014684710131</v>
      </c>
      <c r="C2604" s="247">
        <f>_xlfn.NORM.DIST($B2604,$B$752,$B$753,0)</f>
        <v>5.6359901939631934E-7</v>
      </c>
      <c r="D2604" s="247">
        <f>_xlfn.NORM.DIST($B2604,$B$752,$B$753,1)</f>
        <v>0.99962687775802539</v>
      </c>
      <c r="E2604" s="247">
        <f>IF(OR(D2604&lt;$F$757,D2604&gt;$F$758),C2604,"")</f>
        <v>5.6359901939631934E-7</v>
      </c>
      <c r="F2604" s="247" t="str">
        <f>IF(AND(D2604&gt;$F$757,D2604&lt;$F$758),C2604,"")</f>
        <v/>
      </c>
      <c r="G2604" s="247" t="str">
        <f>IF(C2604=MAX($C$761:$C$2761),C2604,"")</f>
        <v/>
      </c>
      <c r="H2604" s="247">
        <f>_xlfn.NORM.DIST(B2604,$F$753,$F$754,0)</f>
        <v>0</v>
      </c>
      <c r="I2604" s="247">
        <f>IF(H2604=MAX($H$761:$H$2761),C2604,"")</f>
        <v>5.6359901939631934E-7</v>
      </c>
      <c r="J2604" s="247" t="str">
        <f>IF(I2604=MIN($I$761:$I$2761),I2604,"")</f>
        <v/>
      </c>
      <c r="K2604" s="247"/>
      <c r="L2604" s="247"/>
      <c r="M2604" s="247"/>
      <c r="N2604" s="247"/>
      <c r="O2604" s="247">
        <v>1843</v>
      </c>
      <c r="P2604" s="247">
        <f>$P$755+(O2604*$P$758)</f>
        <v>472.35234283575858</v>
      </c>
      <c r="Q2604" s="247">
        <f>_xlfn.NORM.DIST(P2604,P$752,P$753,0)</f>
        <v>9.6712819331439275E-6</v>
      </c>
      <c r="R2604" s="247">
        <f>_xlfn.NORM.DIST(P2604,P$752,P$753,1)</f>
        <v>0.99962687775802539</v>
      </c>
      <c r="S2604" s="253">
        <f>IF(OR(R2604&lt;$T$757,R2604&gt;$T$758),Q2604,"")</f>
        <v>9.6712819331439275E-6</v>
      </c>
      <c r="T2604" s="253" t="str">
        <f>IF(AND(R2604&gt;$T$757,R2604&lt;$T$758),Q2604,"")</f>
        <v/>
      </c>
      <c r="U2604" s="253" t="str">
        <f>IF(Q2604=MAX($Q$761:$Q$2761),Q2604,"")</f>
        <v/>
      </c>
      <c r="V2604" s="253">
        <f>_xlfn.NORM.DIST(P2604,$T$753,$T$754,0)</f>
        <v>9.5094773626982672E-109</v>
      </c>
      <c r="W2604" s="253" t="str">
        <f>IF(V2604=MAX($V$761:$V$2761),Q2604,"")</f>
        <v/>
      </c>
      <c r="X2604" s="253" t="str">
        <f t="shared" si="659"/>
        <v/>
      </c>
      <c r="AB2604" s="253">
        <v>1843</v>
      </c>
      <c r="AC2604" s="253">
        <f t="shared" si="675"/>
        <v>730.93273809673974</v>
      </c>
      <c r="AD2604" s="253">
        <f t="shared" si="660"/>
        <v>6.2498947457749199E-6</v>
      </c>
      <c r="AE2604" s="253">
        <f t="shared" si="661"/>
        <v>0.99962687775802539</v>
      </c>
      <c r="AF2604" s="253">
        <f>IF(OR(AE2604&lt;$T$757,AE2604&gt;$T$758),AD2604,"")</f>
        <v>6.2498947457749199E-6</v>
      </c>
      <c r="AG2604" s="253" t="str">
        <f t="shared" si="662"/>
        <v/>
      </c>
      <c r="AH2604" s="253" t="str">
        <f t="shared" si="663"/>
        <v/>
      </c>
      <c r="AI2604" s="253">
        <f t="shared" si="664"/>
        <v>2.9284702488474963E-9</v>
      </c>
      <c r="AJ2604" s="253" t="str">
        <f t="shared" si="665"/>
        <v/>
      </c>
      <c r="AK2604" s="253" t="str">
        <f t="shared" si="666"/>
        <v/>
      </c>
      <c r="AO2604" s="253">
        <v>1843</v>
      </c>
      <c r="AP2604" s="253">
        <f t="shared" si="667"/>
        <v>4309.2156476462123</v>
      </c>
      <c r="AQ2604" s="253">
        <f t="shared" si="668"/>
        <v>1.0601123389684544E-6</v>
      </c>
      <c r="AR2604" s="253">
        <f t="shared" si="669"/>
        <v>0.99962687775802539</v>
      </c>
      <c r="AS2604" s="253">
        <f>IF(OR(AR2604&lt;$T$757,AR2604&gt;$T$758),AQ2604,"")</f>
        <v>1.0601123389684544E-6</v>
      </c>
      <c r="AT2604" s="253" t="str">
        <f t="shared" si="670"/>
        <v/>
      </c>
      <c r="AU2604" s="253" t="str">
        <f t="shared" si="671"/>
        <v/>
      </c>
      <c r="AV2604" s="253">
        <f t="shared" si="672"/>
        <v>0</v>
      </c>
      <c r="AW2604" s="253">
        <f t="shared" si="673"/>
        <v>1.0601123389684544E-6</v>
      </c>
      <c r="AX2604" s="253" t="str">
        <f t="shared" si="674"/>
        <v/>
      </c>
      <c r="AZ2604" s="259"/>
      <c r="BA2604" s="259">
        <f>BA2603+$BD$753</f>
        <v>11.827199999999742</v>
      </c>
      <c r="BB2604" s="274">
        <f t="shared" si="657"/>
        <v>0.10638661541295125</v>
      </c>
      <c r="BC2604" s="259">
        <f t="shared" si="658"/>
        <v>2.2108469672163511E-4</v>
      </c>
      <c r="BD2604" s="259" t="str">
        <f t="shared" si="655"/>
        <v/>
      </c>
      <c r="BE2604" s="254" t="str">
        <f t="shared" si="656"/>
        <v/>
      </c>
    </row>
    <row r="2605" spans="1:57" ht="20.100000000000001" customHeight="1" x14ac:dyDescent="0.25">
      <c r="A2605" s="247">
        <v>1844</v>
      </c>
      <c r="B2605" s="247">
        <f>$B$755+(A2605*$B$758)</f>
        <v>8115.1165354561508</v>
      </c>
      <c r="C2605" s="247">
        <f>_xlfn.NORM.DIST($B2605,$B$752,$B$753,0)</f>
        <v>5.5604378443287572E-7</v>
      </c>
      <c r="D2605" s="247">
        <f>_xlfn.NORM.DIST($B2605,$B$752,$B$753,1)</f>
        <v>0.99963226040378128</v>
      </c>
      <c r="E2605" s="247">
        <f>IF(OR(D2605&lt;$F$757,D2605&gt;$F$758),C2605,"")</f>
        <v>5.5604378443287572E-7</v>
      </c>
      <c r="F2605" s="247" t="str">
        <f>IF(AND(D2605&gt;$F$757,D2605&lt;$F$758),C2605,"")</f>
        <v/>
      </c>
      <c r="G2605" s="247" t="str">
        <f>IF(C2605=MAX($C$761:$C$2761),C2605,"")</f>
        <v/>
      </c>
      <c r="H2605" s="247">
        <f>_xlfn.NORM.DIST(B2605,$F$753,$F$754,0)</f>
        <v>0</v>
      </c>
      <c r="I2605" s="247">
        <f>IF(H2605=MAX($H$761:$H$2761),C2605,"")</f>
        <v>5.5604378443287572E-7</v>
      </c>
      <c r="J2605" s="247" t="str">
        <f>IF(I2605=MIN($I$761:$I$2761),I2605,"")</f>
        <v/>
      </c>
      <c r="K2605" s="247"/>
      <c r="L2605" s="247"/>
      <c r="M2605" s="247"/>
      <c r="N2605" s="247"/>
      <c r="O2605" s="247">
        <v>1844</v>
      </c>
      <c r="P2605" s="247">
        <f>$P$755+(O2605*$P$758)</f>
        <v>472.91266589962049</v>
      </c>
      <c r="Q2605" s="247">
        <f>_xlfn.NORM.DIST(P2605,P$752,P$753,0)</f>
        <v>9.5416351365954699E-6</v>
      </c>
      <c r="R2605" s="247">
        <f>_xlfn.NORM.DIST(P2605,P$752,P$753,1)</f>
        <v>0.99963226040378128</v>
      </c>
      <c r="S2605" s="253">
        <f>IF(OR(R2605&lt;$T$757,R2605&gt;$T$758),Q2605,"")</f>
        <v>9.5416351365954699E-6</v>
      </c>
      <c r="T2605" s="253" t="str">
        <f>IF(AND(R2605&gt;$T$757,R2605&lt;$T$758),Q2605,"")</f>
        <v/>
      </c>
      <c r="U2605" s="253" t="str">
        <f>IF(Q2605=MAX($Q$761:$Q$2761),Q2605,"")</f>
        <v/>
      </c>
      <c r="V2605" s="253">
        <f>_xlfn.NORM.DIST(P2605,$T$753,$T$754,0)</f>
        <v>8.7069641450910534E-109</v>
      </c>
      <c r="W2605" s="253" t="str">
        <f>IF(V2605=MAX($V$761:$V$2761),Q2605,"")</f>
        <v/>
      </c>
      <c r="X2605" s="253" t="str">
        <f t="shared" si="659"/>
        <v/>
      </c>
      <c r="AB2605" s="253">
        <v>1844</v>
      </c>
      <c r="AC2605" s="253">
        <f t="shared" si="675"/>
        <v>731.79979947052016</v>
      </c>
      <c r="AD2605" s="253">
        <f t="shared" si="660"/>
        <v>6.1661127985463559E-6</v>
      </c>
      <c r="AE2605" s="253">
        <f t="shared" si="661"/>
        <v>0.99963226040378128</v>
      </c>
      <c r="AF2605" s="253">
        <f>IF(OR(AE2605&lt;$T$757,AE2605&gt;$T$758),AD2605,"")</f>
        <v>6.1661127985463559E-6</v>
      </c>
      <c r="AG2605" s="253" t="str">
        <f t="shared" si="662"/>
        <v/>
      </c>
      <c r="AH2605" s="253" t="str">
        <f t="shared" si="663"/>
        <v/>
      </c>
      <c r="AI2605" s="253">
        <f t="shared" si="664"/>
        <v>2.8685382273708121E-9</v>
      </c>
      <c r="AJ2605" s="253" t="str">
        <f t="shared" si="665"/>
        <v/>
      </c>
      <c r="AK2605" s="253" t="str">
        <f t="shared" si="666"/>
        <v/>
      </c>
      <c r="AO2605" s="253">
        <v>1844</v>
      </c>
      <c r="AP2605" s="253">
        <f t="shared" si="667"/>
        <v>4314.327409980312</v>
      </c>
      <c r="AQ2605" s="253">
        <f t="shared" si="668"/>
        <v>1.0459011754764911E-6</v>
      </c>
      <c r="AR2605" s="253">
        <f t="shared" si="669"/>
        <v>0.99963226040378128</v>
      </c>
      <c r="AS2605" s="253">
        <f>IF(OR(AR2605&lt;$T$757,AR2605&gt;$T$758),AQ2605,"")</f>
        <v>1.0459011754764911E-6</v>
      </c>
      <c r="AT2605" s="253" t="str">
        <f t="shared" si="670"/>
        <v/>
      </c>
      <c r="AU2605" s="253" t="str">
        <f t="shared" si="671"/>
        <v/>
      </c>
      <c r="AV2605" s="253">
        <f t="shared" si="672"/>
        <v>0</v>
      </c>
      <c r="AW2605" s="253">
        <f t="shared" si="673"/>
        <v>1.0459011754764911E-6</v>
      </c>
      <c r="AX2605" s="253" t="str">
        <f t="shared" si="674"/>
        <v/>
      </c>
      <c r="AZ2605" s="259"/>
      <c r="BA2605" s="259">
        <f>BA2604+$BD$753</f>
        <v>11.833599999999741</v>
      </c>
      <c r="BB2605" s="274">
        <f t="shared" si="657"/>
        <v>0.10616553071622961</v>
      </c>
      <c r="BC2605" s="259">
        <f t="shared" si="658"/>
        <v>2.2067652766361023E-4</v>
      </c>
      <c r="BD2605" s="259" t="str">
        <f t="shared" si="655"/>
        <v/>
      </c>
      <c r="BE2605" s="254" t="str">
        <f t="shared" si="656"/>
        <v/>
      </c>
    </row>
    <row r="2606" spans="1:57" ht="20.100000000000001" customHeight="1" x14ac:dyDescent="0.25">
      <c r="A2606" s="247">
        <v>1845</v>
      </c>
      <c r="B2606" s="247">
        <f>$B$755+(A2606*$B$758)</f>
        <v>8124.7316024412885</v>
      </c>
      <c r="C2606" s="247">
        <f>_xlfn.NORM.DIST($B2606,$B$752,$B$753,0)</f>
        <v>5.485810525755247E-7</v>
      </c>
      <c r="D2606" s="247">
        <f>_xlfn.NORM.DIST($B2606,$B$752,$B$753,1)</f>
        <v>0.99963757085096694</v>
      </c>
      <c r="E2606" s="247">
        <f>IF(OR(D2606&lt;$F$757,D2606&gt;$F$758),C2606,"")</f>
        <v>5.485810525755247E-7</v>
      </c>
      <c r="F2606" s="247" t="str">
        <f>IF(AND(D2606&gt;$F$757,D2606&lt;$F$758),C2606,"")</f>
        <v/>
      </c>
      <c r="G2606" s="247" t="str">
        <f>IF(C2606=MAX($C$761:$C$2761),C2606,"")</f>
        <v/>
      </c>
      <c r="H2606" s="247">
        <f>_xlfn.NORM.DIST(B2606,$F$753,$F$754,0)</f>
        <v>0</v>
      </c>
      <c r="I2606" s="247">
        <f>IF(H2606=MAX($H$761:$H$2761),C2606,"")</f>
        <v>5.485810525755247E-7</v>
      </c>
      <c r="J2606" s="247" t="str">
        <f>IF(I2606=MIN($I$761:$I$2761),I2606,"")</f>
        <v/>
      </c>
      <c r="K2606" s="247"/>
      <c r="L2606" s="247"/>
      <c r="M2606" s="247"/>
      <c r="N2606" s="247"/>
      <c r="O2606" s="247">
        <v>1845</v>
      </c>
      <c r="P2606" s="247">
        <f>$P$755+(O2606*$P$758)</f>
        <v>473.47298896348263</v>
      </c>
      <c r="Q2606" s="247">
        <f>_xlfn.NORM.DIST(P2606,P$752,P$753,0)</f>
        <v>9.4135756806702019E-6</v>
      </c>
      <c r="R2606" s="247">
        <f>_xlfn.NORM.DIST(P2606,P$752,P$753,1)</f>
        <v>0.99963757085096694</v>
      </c>
      <c r="S2606" s="253">
        <f>IF(OR(R2606&lt;$T$757,R2606&gt;$T$758),Q2606,"")</f>
        <v>9.4135756806702019E-6</v>
      </c>
      <c r="T2606" s="253" t="str">
        <f>IF(AND(R2606&gt;$T$757,R2606&lt;$T$758),Q2606,"")</f>
        <v/>
      </c>
      <c r="U2606" s="253" t="str">
        <f>IF(Q2606=MAX($Q$761:$Q$2761),Q2606,"")</f>
        <v/>
      </c>
      <c r="V2606" s="253">
        <f>_xlfn.NORM.DIST(P2606,$T$753,$T$754,0)</f>
        <v>7.9720481749479514E-109</v>
      </c>
      <c r="W2606" s="253" t="str">
        <f>IF(V2606=MAX($V$761:$V$2761),Q2606,"")</f>
        <v/>
      </c>
      <c r="X2606" s="253" t="str">
        <f t="shared" si="659"/>
        <v/>
      </c>
      <c r="AB2606" s="253">
        <v>1845</v>
      </c>
      <c r="AC2606" s="253">
        <f t="shared" si="675"/>
        <v>732.66686084430034</v>
      </c>
      <c r="AD2606" s="253">
        <f t="shared" si="660"/>
        <v>6.0833566420960935E-6</v>
      </c>
      <c r="AE2606" s="253">
        <f t="shared" si="661"/>
        <v>0.99963757085096694</v>
      </c>
      <c r="AF2606" s="253">
        <f>IF(OR(AE2606&lt;$T$757,AE2606&gt;$T$758),AD2606,"")</f>
        <v>6.0833566420960935E-6</v>
      </c>
      <c r="AG2606" s="253" t="str">
        <f t="shared" si="662"/>
        <v/>
      </c>
      <c r="AH2606" s="253" t="str">
        <f t="shared" si="663"/>
        <v/>
      </c>
      <c r="AI2606" s="253">
        <f t="shared" si="664"/>
        <v>2.8097877757147169E-9</v>
      </c>
      <c r="AJ2606" s="253" t="str">
        <f t="shared" si="665"/>
        <v/>
      </c>
      <c r="AK2606" s="253" t="str">
        <f t="shared" si="666"/>
        <v/>
      </c>
      <c r="AO2606" s="253">
        <v>1845</v>
      </c>
      <c r="AP2606" s="253">
        <f t="shared" si="667"/>
        <v>4319.4391723144117</v>
      </c>
      <c r="AQ2606" s="253">
        <f t="shared" si="668"/>
        <v>1.0318640074685253E-6</v>
      </c>
      <c r="AR2606" s="253">
        <f t="shared" si="669"/>
        <v>0.99963757085096694</v>
      </c>
      <c r="AS2606" s="253">
        <f>IF(OR(AR2606&lt;$T$757,AR2606&gt;$T$758),AQ2606,"")</f>
        <v>1.0318640074685253E-6</v>
      </c>
      <c r="AT2606" s="253" t="str">
        <f t="shared" si="670"/>
        <v/>
      </c>
      <c r="AU2606" s="253" t="str">
        <f t="shared" si="671"/>
        <v/>
      </c>
      <c r="AV2606" s="253">
        <f t="shared" si="672"/>
        <v>0</v>
      </c>
      <c r="AW2606" s="253">
        <f t="shared" si="673"/>
        <v>1.0318640074685253E-6</v>
      </c>
      <c r="AX2606" s="253" t="str">
        <f t="shared" si="674"/>
        <v/>
      </c>
      <c r="AZ2606" s="259"/>
      <c r="BA2606" s="259">
        <f>BA2605+$BD$753</f>
        <v>11.839999999999741</v>
      </c>
      <c r="BB2606" s="274">
        <f t="shared" si="657"/>
        <v>0.105944854188566</v>
      </c>
      <c r="BC2606" s="259">
        <f t="shared" si="658"/>
        <v>2.2026895118737455E-4</v>
      </c>
      <c r="BD2606" s="259" t="str">
        <f t="shared" si="655"/>
        <v/>
      </c>
      <c r="BE2606" s="254" t="str">
        <f t="shared" si="656"/>
        <v/>
      </c>
    </row>
    <row r="2607" spans="1:57" ht="20.100000000000001" customHeight="1" x14ac:dyDescent="0.25">
      <c r="A2607" s="247">
        <v>1846</v>
      </c>
      <c r="B2607" s="247">
        <f>$B$755+(A2607*$B$758)</f>
        <v>8134.3466694264262</v>
      </c>
      <c r="C2607" s="247">
        <f>_xlfn.NORM.DIST($B2607,$B$752,$B$753,0)</f>
        <v>5.4120981953171958E-7</v>
      </c>
      <c r="D2607" s="247">
        <f>_xlfn.NORM.DIST($B2607,$B$752,$B$753,1)</f>
        <v>0.99964280998417065</v>
      </c>
      <c r="E2607" s="247">
        <f>IF(OR(D2607&lt;$F$757,D2607&gt;$F$758),C2607,"")</f>
        <v>5.4120981953171958E-7</v>
      </c>
      <c r="F2607" s="247" t="str">
        <f>IF(AND(D2607&gt;$F$757,D2607&lt;$F$758),C2607,"")</f>
        <v/>
      </c>
      <c r="G2607" s="247" t="str">
        <f>IF(C2607=MAX($C$761:$C$2761),C2607,"")</f>
        <v/>
      </c>
      <c r="H2607" s="247">
        <f>_xlfn.NORM.DIST(B2607,$F$753,$F$754,0)</f>
        <v>0</v>
      </c>
      <c r="I2607" s="247">
        <f>IF(H2607=MAX($H$761:$H$2761),C2607,"")</f>
        <v>5.4120981953171958E-7</v>
      </c>
      <c r="J2607" s="247" t="str">
        <f>IF(I2607=MIN($I$761:$I$2761),I2607,"")</f>
        <v/>
      </c>
      <c r="K2607" s="247"/>
      <c r="L2607" s="247"/>
      <c r="M2607" s="247"/>
      <c r="N2607" s="247"/>
      <c r="O2607" s="247">
        <v>1846</v>
      </c>
      <c r="P2607" s="247">
        <f>$P$755+(O2607*$P$758)</f>
        <v>474.03331202734478</v>
      </c>
      <c r="Q2607" s="247">
        <f>_xlfn.NORM.DIST(P2607,P$752,P$753,0)</f>
        <v>9.2870863318457396E-6</v>
      </c>
      <c r="R2607" s="247">
        <f>_xlfn.NORM.DIST(P2607,P$752,P$753,1)</f>
        <v>0.99964280998417065</v>
      </c>
      <c r="S2607" s="253">
        <f>IF(OR(R2607&lt;$T$757,R2607&gt;$T$758),Q2607,"")</f>
        <v>9.2870863318457396E-6</v>
      </c>
      <c r="T2607" s="253" t="str">
        <f>IF(AND(R2607&gt;$T$757,R2607&lt;$T$758),Q2607,"")</f>
        <v/>
      </c>
      <c r="U2607" s="253" t="str">
        <f>IF(Q2607=MAX($Q$761:$Q$2761),Q2607,"")</f>
        <v/>
      </c>
      <c r="V2607" s="253">
        <f>_xlfn.NORM.DIST(P2607,$T$753,$T$754,0)</f>
        <v>7.2990463950424884E-109</v>
      </c>
      <c r="W2607" s="253" t="str">
        <f>IF(V2607=MAX($V$761:$V$2761),Q2607,"")</f>
        <v/>
      </c>
      <c r="X2607" s="253" t="str">
        <f t="shared" si="659"/>
        <v/>
      </c>
      <c r="AB2607" s="253">
        <v>1846</v>
      </c>
      <c r="AC2607" s="253">
        <f t="shared" si="675"/>
        <v>733.53392221808053</v>
      </c>
      <c r="AD2607" s="253">
        <f t="shared" si="660"/>
        <v>6.0016151395652584E-6</v>
      </c>
      <c r="AE2607" s="253">
        <f t="shared" si="661"/>
        <v>0.99964280998417065</v>
      </c>
      <c r="AF2607" s="253">
        <f>IF(OR(AE2607&lt;$T$757,AE2607&gt;$T$758),AD2607,"")</f>
        <v>6.0016151395652584E-6</v>
      </c>
      <c r="AG2607" s="253" t="str">
        <f t="shared" si="662"/>
        <v/>
      </c>
      <c r="AH2607" s="253" t="str">
        <f t="shared" si="663"/>
        <v/>
      </c>
      <c r="AI2607" s="253">
        <f t="shared" si="664"/>
        <v>2.7521965549278965E-9</v>
      </c>
      <c r="AJ2607" s="253" t="str">
        <f t="shared" si="665"/>
        <v/>
      </c>
      <c r="AK2607" s="253" t="str">
        <f t="shared" si="666"/>
        <v/>
      </c>
      <c r="AO2607" s="253">
        <v>1846</v>
      </c>
      <c r="AP2607" s="253">
        <f t="shared" si="667"/>
        <v>4324.5509346485132</v>
      </c>
      <c r="AQ2607" s="253">
        <f t="shared" si="668"/>
        <v>1.0179989459013095E-6</v>
      </c>
      <c r="AR2607" s="253">
        <f t="shared" si="669"/>
        <v>0.99964280998417065</v>
      </c>
      <c r="AS2607" s="253">
        <f>IF(OR(AR2607&lt;$T$757,AR2607&gt;$T$758),AQ2607,"")</f>
        <v>1.0179989459013095E-6</v>
      </c>
      <c r="AT2607" s="253" t="str">
        <f t="shared" si="670"/>
        <v/>
      </c>
      <c r="AU2607" s="253" t="str">
        <f t="shared" si="671"/>
        <v/>
      </c>
      <c r="AV2607" s="253">
        <f t="shared" si="672"/>
        <v>0</v>
      </c>
      <c r="AW2607" s="253">
        <f t="shared" si="673"/>
        <v>1.0179989459013095E-6</v>
      </c>
      <c r="AX2607" s="253" t="str">
        <f t="shared" si="674"/>
        <v/>
      </c>
      <c r="AZ2607" s="259"/>
      <c r="BA2607" s="259">
        <f>BA2606+$BD$753</f>
        <v>11.84639999999974</v>
      </c>
      <c r="BB2607" s="274">
        <f t="shared" si="657"/>
        <v>0.10572458523737863</v>
      </c>
      <c r="BC2607" s="259">
        <f t="shared" si="658"/>
        <v>2.198619669667029E-4</v>
      </c>
      <c r="BD2607" s="259" t="str">
        <f t="shared" si="655"/>
        <v/>
      </c>
      <c r="BE2607" s="254" t="str">
        <f t="shared" si="656"/>
        <v/>
      </c>
    </row>
    <row r="2608" spans="1:57" ht="20.100000000000001" customHeight="1" x14ac:dyDescent="0.25">
      <c r="A2608" s="248">
        <v>1847</v>
      </c>
      <c r="B2608" s="247">
        <f>$B$755+(A2608*$B$758)</f>
        <v>8143.9617364115638</v>
      </c>
      <c r="C2608" s="247">
        <f>_xlfn.NORM.DIST($B2608,$B$752,$B$753,0)</f>
        <v>5.3392909013317343E-7</v>
      </c>
      <c r="D2608" s="247">
        <f>_xlfn.NORM.DIST($B2608,$B$752,$B$753,1)</f>
        <v>0.99964797867836785</v>
      </c>
      <c r="E2608" s="247">
        <f>IF(OR(D2608&lt;$F$757,D2608&gt;$F$758),C2608,"")</f>
        <v>5.3392909013317343E-7</v>
      </c>
      <c r="F2608" s="247" t="str">
        <f>IF(AND(D2608&gt;$F$757,D2608&lt;$F$758),C2608,"")</f>
        <v/>
      </c>
      <c r="G2608" s="247" t="str">
        <f>IF(C2608=MAX($C$761:$C$2761),C2608,"")</f>
        <v/>
      </c>
      <c r="H2608" s="247">
        <f>_xlfn.NORM.DIST(B2608,$F$753,$F$754,0)</f>
        <v>0</v>
      </c>
      <c r="I2608" s="247">
        <f>IF(H2608=MAX($H$761:$H$2761),C2608,"")</f>
        <v>5.3392909013317343E-7</v>
      </c>
      <c r="J2608" s="247" t="str">
        <f>IF(I2608=MIN($I$761:$I$2761),I2608,"")</f>
        <v/>
      </c>
      <c r="K2608" s="247"/>
      <c r="L2608" s="247"/>
      <c r="M2608" s="247"/>
      <c r="N2608" s="247"/>
      <c r="O2608" s="248">
        <v>1847</v>
      </c>
      <c r="P2608" s="247">
        <f>$P$755+(O2608*$P$758)</f>
        <v>474.59363509120692</v>
      </c>
      <c r="Q2608" s="247">
        <f>_xlfn.NORM.DIST(P2608,P$752,P$753,0)</f>
        <v>9.1621500131706288E-6</v>
      </c>
      <c r="R2608" s="247">
        <f>_xlfn.NORM.DIST(P2608,P$752,P$753,1)</f>
        <v>0.99964797867836785</v>
      </c>
      <c r="S2608" s="253">
        <f>IF(OR(R2608&lt;$T$757,R2608&gt;$T$758),Q2608,"")</f>
        <v>9.1621500131706288E-6</v>
      </c>
      <c r="T2608" s="253" t="str">
        <f>IF(AND(R2608&gt;$T$757,R2608&lt;$T$758),Q2608,"")</f>
        <v/>
      </c>
      <c r="U2608" s="253" t="str">
        <f>IF(Q2608=MAX($Q$761:$Q$2761),Q2608,"")</f>
        <v/>
      </c>
      <c r="V2608" s="253">
        <f>_xlfn.NORM.DIST(P2608,$T$753,$T$754,0)</f>
        <v>6.6827526248486474E-109</v>
      </c>
      <c r="W2608" s="253" t="str">
        <f>IF(V2608=MAX($V$761:$V$2761),Q2608,"")</f>
        <v/>
      </c>
      <c r="X2608" s="253" t="str">
        <f t="shared" si="659"/>
        <v/>
      </c>
      <c r="AB2608" s="259">
        <v>1847</v>
      </c>
      <c r="AC2608" s="253">
        <f t="shared" si="675"/>
        <v>734.40098359186072</v>
      </c>
      <c r="AD2608" s="253">
        <f t="shared" si="660"/>
        <v>5.9208772552763196E-6</v>
      </c>
      <c r="AE2608" s="253">
        <f t="shared" si="661"/>
        <v>0.99964797867836785</v>
      </c>
      <c r="AF2608" s="253">
        <f>IF(OR(AE2608&lt;$T$757,AE2608&gt;$T$758),AD2608,"")</f>
        <v>5.9208772552763196E-6</v>
      </c>
      <c r="AG2608" s="253" t="str">
        <f t="shared" si="662"/>
        <v/>
      </c>
      <c r="AH2608" s="253" t="str">
        <f t="shared" si="663"/>
        <v/>
      </c>
      <c r="AI2608" s="253">
        <f t="shared" si="664"/>
        <v>2.6957426286851133E-9</v>
      </c>
      <c r="AJ2608" s="253" t="str">
        <f t="shared" si="665"/>
        <v/>
      </c>
      <c r="AK2608" s="253" t="str">
        <f t="shared" si="666"/>
        <v/>
      </c>
      <c r="AO2608" s="259">
        <v>1847</v>
      </c>
      <c r="AP2608" s="253">
        <f t="shared" si="667"/>
        <v>4329.6626969826129</v>
      </c>
      <c r="AQ2608" s="253">
        <f t="shared" si="668"/>
        <v>1.0043041188940591E-6</v>
      </c>
      <c r="AR2608" s="253">
        <f t="shared" si="669"/>
        <v>0.99964797867836785</v>
      </c>
      <c r="AS2608" s="253">
        <f>IF(OR(AR2608&lt;$T$757,AR2608&gt;$T$758),AQ2608,"")</f>
        <v>1.0043041188940591E-6</v>
      </c>
      <c r="AT2608" s="253" t="str">
        <f t="shared" si="670"/>
        <v/>
      </c>
      <c r="AU2608" s="253" t="str">
        <f t="shared" si="671"/>
        <v/>
      </c>
      <c r="AV2608" s="253">
        <f t="shared" si="672"/>
        <v>0</v>
      </c>
      <c r="AW2608" s="253">
        <f t="shared" si="673"/>
        <v>1.0043041188940591E-6</v>
      </c>
      <c r="AX2608" s="253" t="str">
        <f t="shared" si="674"/>
        <v/>
      </c>
      <c r="AZ2608" s="259"/>
      <c r="BA2608" s="259">
        <f>BA2607+$BD$753</f>
        <v>11.852799999999739</v>
      </c>
      <c r="BB2608" s="274">
        <f t="shared" si="657"/>
        <v>0.10550472327041192</v>
      </c>
      <c r="BC2608" s="259">
        <f t="shared" si="658"/>
        <v>2.1945557467442645E-4</v>
      </c>
      <c r="BD2608" s="259" t="str">
        <f t="shared" si="655"/>
        <v/>
      </c>
      <c r="BE2608" s="254" t="str">
        <f t="shared" si="656"/>
        <v/>
      </c>
    </row>
    <row r="2609" spans="1:57" ht="20.100000000000001" customHeight="1" x14ac:dyDescent="0.25">
      <c r="A2609" s="247">
        <v>1848</v>
      </c>
      <c r="B2609" s="247">
        <f>$B$755+(A2609*$B$758)</f>
        <v>8153.5768033967015</v>
      </c>
      <c r="C2609" s="247">
        <f>_xlfn.NORM.DIST($B2609,$B$752,$B$753,0)</f>
        <v>5.2673787827651819E-7</v>
      </c>
      <c r="D2609" s="247">
        <f>_xlfn.NORM.DIST($B2609,$B$752,$B$753,1)</f>
        <v>0.99965307779900925</v>
      </c>
      <c r="E2609" s="247">
        <f>IF(OR(D2609&lt;$F$757,D2609&gt;$F$758),C2609,"")</f>
        <v>5.2673787827651819E-7</v>
      </c>
      <c r="F2609" s="247" t="str">
        <f>IF(AND(D2609&gt;$F$757,D2609&lt;$F$758),C2609,"")</f>
        <v/>
      </c>
      <c r="G2609" s="247" t="str">
        <f>IF(C2609=MAX($C$761:$C$2761),C2609,"")</f>
        <v/>
      </c>
      <c r="H2609" s="247">
        <f>_xlfn.NORM.DIST(B2609,$F$753,$F$754,0)</f>
        <v>0</v>
      </c>
      <c r="I2609" s="247">
        <f>IF(H2609=MAX($H$761:$H$2761),C2609,"")</f>
        <v>5.2673787827651819E-7</v>
      </c>
      <c r="J2609" s="247" t="str">
        <f>IF(I2609=MIN($I$761:$I$2761),I2609,"")</f>
        <v/>
      </c>
      <c r="K2609" s="247"/>
      <c r="L2609" s="247"/>
      <c r="M2609" s="247"/>
      <c r="N2609" s="247"/>
      <c r="O2609" s="247">
        <v>1848</v>
      </c>
      <c r="P2609" s="247">
        <f>$P$755+(O2609*$P$758)</f>
        <v>475.15395815506906</v>
      </c>
      <c r="Q2609" s="247">
        <f>_xlfn.NORM.DIST(P2609,P$752,P$753,0)</f>
        <v>9.0387498032462645E-6</v>
      </c>
      <c r="R2609" s="247">
        <f>_xlfn.NORM.DIST(P2609,P$752,P$753,1)</f>
        <v>0.99965307779900925</v>
      </c>
      <c r="S2609" s="253">
        <f>IF(OR(R2609&lt;$T$757,R2609&gt;$T$758),Q2609,"")</f>
        <v>9.0387498032462645E-6</v>
      </c>
      <c r="T2609" s="253" t="str">
        <f>IF(AND(R2609&gt;$T$757,R2609&lt;$T$758),Q2609,"")</f>
        <v/>
      </c>
      <c r="U2609" s="253" t="str">
        <f>IF(Q2609=MAX($Q$761:$Q$2761),Q2609,"")</f>
        <v/>
      </c>
      <c r="V2609" s="253">
        <f>_xlfn.NORM.DIST(P2609,$T$753,$T$754,0)</f>
        <v>6.1183976216460642E-109</v>
      </c>
      <c r="W2609" s="253" t="str">
        <f>IF(V2609=MAX($V$761:$V$2761),Q2609,"")</f>
        <v/>
      </c>
      <c r="X2609" s="253" t="str">
        <f t="shared" si="659"/>
        <v/>
      </c>
      <c r="AB2609" s="253">
        <v>1848</v>
      </c>
      <c r="AC2609" s="253">
        <f t="shared" si="675"/>
        <v>735.26804496564091</v>
      </c>
      <c r="AD2609" s="253">
        <f t="shared" si="660"/>
        <v>5.8411320540749424E-6</v>
      </c>
      <c r="AE2609" s="253">
        <f t="shared" si="661"/>
        <v>0.99965307779900925</v>
      </c>
      <c r="AF2609" s="253">
        <f>IF(OR(AE2609&lt;$T$757,AE2609&gt;$T$758),AD2609,"")</f>
        <v>5.8411320540749424E-6</v>
      </c>
      <c r="AG2609" s="253" t="str">
        <f t="shared" si="662"/>
        <v/>
      </c>
      <c r="AH2609" s="253" t="str">
        <f t="shared" si="663"/>
        <v/>
      </c>
      <c r="AI2609" s="253">
        <f t="shared" si="664"/>
        <v>2.6404044564242828E-9</v>
      </c>
      <c r="AJ2609" s="253" t="str">
        <f t="shared" si="665"/>
        <v/>
      </c>
      <c r="AK2609" s="253" t="str">
        <f t="shared" si="666"/>
        <v/>
      </c>
      <c r="AO2609" s="253">
        <v>1848</v>
      </c>
      <c r="AP2609" s="253">
        <f t="shared" si="667"/>
        <v>4334.7744593167126</v>
      </c>
      <c r="AQ2609" s="253">
        <f t="shared" si="668"/>
        <v>9.9077767161680654E-7</v>
      </c>
      <c r="AR2609" s="253">
        <f t="shared" si="669"/>
        <v>0.99965307779900925</v>
      </c>
      <c r="AS2609" s="253">
        <f>IF(OR(AR2609&lt;$T$757,AR2609&gt;$T$758),AQ2609,"")</f>
        <v>9.9077767161680654E-7</v>
      </c>
      <c r="AT2609" s="253" t="str">
        <f t="shared" si="670"/>
        <v/>
      </c>
      <c r="AU2609" s="253" t="str">
        <f t="shared" si="671"/>
        <v/>
      </c>
      <c r="AV2609" s="253">
        <f t="shared" si="672"/>
        <v>0</v>
      </c>
      <c r="AW2609" s="253">
        <f t="shared" si="673"/>
        <v>9.9077767161680654E-7</v>
      </c>
      <c r="AX2609" s="253" t="str">
        <f t="shared" si="674"/>
        <v/>
      </c>
      <c r="AZ2609" s="259"/>
      <c r="BA2609" s="259">
        <f>BA2608+$BD$753</f>
        <v>11.859199999999738</v>
      </c>
      <c r="BB2609" s="274">
        <f t="shared" si="657"/>
        <v>0.1052852676957375</v>
      </c>
      <c r="BC2609" s="259">
        <f t="shared" si="658"/>
        <v>2.190497739810171E-4</v>
      </c>
      <c r="BD2609" s="259" t="str">
        <f t="shared" si="655"/>
        <v/>
      </c>
      <c r="BE2609" s="254" t="str">
        <f t="shared" si="656"/>
        <v/>
      </c>
    </row>
    <row r="2610" spans="1:57" ht="20.100000000000001" customHeight="1" x14ac:dyDescent="0.25">
      <c r="A2610" s="247">
        <v>1849</v>
      </c>
      <c r="B2610" s="247">
        <f>$B$755+(A2610*$B$758)</f>
        <v>8163.1918703818392</v>
      </c>
      <c r="C2610" s="247">
        <f>_xlfn.NORM.DIST($B2610,$B$752,$B$753,0)</f>
        <v>5.1963520686404676E-7</v>
      </c>
      <c r="D2610" s="247">
        <f>_xlfn.NORM.DIST($B2610,$B$752,$B$753,1)</f>
        <v>0.99965810820210743</v>
      </c>
      <c r="E2610" s="247">
        <f>IF(OR(D2610&lt;$F$757,D2610&gt;$F$758),C2610,"")</f>
        <v>5.1963520686404676E-7</v>
      </c>
      <c r="F2610" s="247" t="str">
        <f>IF(AND(D2610&gt;$F$757,D2610&lt;$F$758),C2610,"")</f>
        <v/>
      </c>
      <c r="G2610" s="247" t="str">
        <f>IF(C2610=MAX($C$761:$C$2761),C2610,"")</f>
        <v/>
      </c>
      <c r="H2610" s="247">
        <f>_xlfn.NORM.DIST(B2610,$F$753,$F$754,0)</f>
        <v>0</v>
      </c>
      <c r="I2610" s="247">
        <f>IF(H2610=MAX($H$761:$H$2761),C2610,"")</f>
        <v>5.1963520686404676E-7</v>
      </c>
      <c r="J2610" s="247" t="str">
        <f>IF(I2610=MIN($I$761:$I$2761),I2610,"")</f>
        <v/>
      </c>
      <c r="K2610" s="247"/>
      <c r="L2610" s="247"/>
      <c r="M2610" s="247"/>
      <c r="N2610" s="247"/>
      <c r="O2610" s="247">
        <v>1849</v>
      </c>
      <c r="P2610" s="247">
        <f>$P$755+(O2610*$P$758)</f>
        <v>475.71428121893121</v>
      </c>
      <c r="Q2610" s="247">
        <f>_xlfn.NORM.DIST(P2610,P$752,P$753,0)</f>
        <v>8.9168689352098395E-6</v>
      </c>
      <c r="R2610" s="247">
        <f>_xlfn.NORM.DIST(P2610,P$752,P$753,1)</f>
        <v>0.99965810820210743</v>
      </c>
      <c r="S2610" s="253">
        <f>IF(OR(R2610&lt;$T$757,R2610&gt;$T$758),Q2610,"")</f>
        <v>8.9168689352098395E-6</v>
      </c>
      <c r="T2610" s="253" t="str">
        <f>IF(AND(R2610&gt;$T$757,R2610&lt;$T$758),Q2610,"")</f>
        <v/>
      </c>
      <c r="U2610" s="253" t="str">
        <f>IF(Q2610=MAX($Q$761:$Q$2761),Q2610,"")</f>
        <v/>
      </c>
      <c r="V2610" s="253">
        <f>_xlfn.NORM.DIST(P2610,$T$753,$T$754,0)</f>
        <v>5.6016124800927831E-109</v>
      </c>
      <c r="W2610" s="253" t="str">
        <f>IF(V2610=MAX($V$761:$V$2761),Q2610,"")</f>
        <v/>
      </c>
      <c r="X2610" s="253" t="str">
        <f t="shared" si="659"/>
        <v/>
      </c>
      <c r="AB2610" s="253">
        <v>1849</v>
      </c>
      <c r="AC2610" s="253">
        <f t="shared" si="675"/>
        <v>736.13510633942133</v>
      </c>
      <c r="AD2610" s="253">
        <f t="shared" si="660"/>
        <v>5.7623687006728538E-6</v>
      </c>
      <c r="AE2610" s="253">
        <f t="shared" si="661"/>
        <v>0.99965810820210743</v>
      </c>
      <c r="AF2610" s="253">
        <f>IF(OR(AE2610&lt;$T$757,AE2610&gt;$T$758),AD2610,"")</f>
        <v>5.7623687006728538E-6</v>
      </c>
      <c r="AG2610" s="253" t="str">
        <f t="shared" si="662"/>
        <v/>
      </c>
      <c r="AH2610" s="253" t="str">
        <f t="shared" si="663"/>
        <v/>
      </c>
      <c r="AI2610" s="253">
        <f t="shared" si="664"/>
        <v>2.5861608865928519E-9</v>
      </c>
      <c r="AJ2610" s="253" t="str">
        <f t="shared" si="665"/>
        <v/>
      </c>
      <c r="AK2610" s="253" t="str">
        <f t="shared" si="666"/>
        <v/>
      </c>
      <c r="AO2610" s="253">
        <v>1849</v>
      </c>
      <c r="AP2610" s="253">
        <f t="shared" si="667"/>
        <v>4339.8862216508123</v>
      </c>
      <c r="AQ2610" s="253">
        <f t="shared" si="668"/>
        <v>9.7741776617895712E-7</v>
      </c>
      <c r="AR2610" s="253">
        <f t="shared" si="669"/>
        <v>0.99965810820210743</v>
      </c>
      <c r="AS2610" s="253">
        <f>IF(OR(AR2610&lt;$T$757,AR2610&gt;$T$758),AQ2610,"")</f>
        <v>9.7741776617895712E-7</v>
      </c>
      <c r="AT2610" s="253" t="str">
        <f t="shared" si="670"/>
        <v/>
      </c>
      <c r="AU2610" s="253" t="str">
        <f t="shared" si="671"/>
        <v/>
      </c>
      <c r="AV2610" s="253">
        <f t="shared" si="672"/>
        <v>0</v>
      </c>
      <c r="AW2610" s="253">
        <f t="shared" si="673"/>
        <v>9.7741776617895712E-7</v>
      </c>
      <c r="AX2610" s="253" t="str">
        <f t="shared" si="674"/>
        <v/>
      </c>
      <c r="AZ2610" s="259"/>
      <c r="BA2610" s="259">
        <f>BA2609+$BD$753</f>
        <v>11.865599999999738</v>
      </c>
      <c r="BB2610" s="274">
        <f t="shared" si="657"/>
        <v>0.10506621792175648</v>
      </c>
      <c r="BC2610" s="259">
        <f t="shared" si="658"/>
        <v>2.1864456455500392E-4</v>
      </c>
      <c r="BD2610" s="259" t="str">
        <f t="shared" si="655"/>
        <v/>
      </c>
      <c r="BE2610" s="254" t="str">
        <f t="shared" si="656"/>
        <v/>
      </c>
    </row>
    <row r="2611" spans="1:57" ht="20.100000000000001" customHeight="1" x14ac:dyDescent="0.25">
      <c r="A2611" s="247">
        <v>1850</v>
      </c>
      <c r="B2611" s="247">
        <f>$B$755+(A2611*$B$758)</f>
        <v>8172.8069373669769</v>
      </c>
      <c r="C2611" s="247">
        <f>_xlfn.NORM.DIST($B2611,$B$752,$B$753,0)</f>
        <v>5.1262010774452572E-7</v>
      </c>
      <c r="D2611" s="247">
        <f>_xlfn.NORM.DIST($B2611,$B$752,$B$753,1)</f>
        <v>0.99966307073432314</v>
      </c>
      <c r="E2611" s="247">
        <f>IF(OR(D2611&lt;$F$757,D2611&gt;$F$758),C2611,"")</f>
        <v>5.1262010774452572E-7</v>
      </c>
      <c r="F2611" s="247" t="str">
        <f>IF(AND(D2611&gt;$F$757,D2611&lt;$F$758),C2611,"")</f>
        <v/>
      </c>
      <c r="G2611" s="247" t="str">
        <f>IF(C2611=MAX($C$761:$C$2761),C2611,"")</f>
        <v/>
      </c>
      <c r="H2611" s="247">
        <f>_xlfn.NORM.DIST(B2611,$F$753,$F$754,0)</f>
        <v>0</v>
      </c>
      <c r="I2611" s="247">
        <f>IF(H2611=MAX($H$761:$H$2761),C2611,"")</f>
        <v>5.1262010774452572E-7</v>
      </c>
      <c r="J2611" s="247" t="str">
        <f>IF(I2611=MIN($I$761:$I$2761),I2611,"")</f>
        <v/>
      </c>
      <c r="K2611" s="247"/>
      <c r="L2611" s="247"/>
      <c r="M2611" s="247"/>
      <c r="N2611" s="247"/>
      <c r="O2611" s="247">
        <v>1850</v>
      </c>
      <c r="P2611" s="247">
        <f>$P$755+(O2611*$P$758)</f>
        <v>476.27460428279335</v>
      </c>
      <c r="Q2611" s="247">
        <f>_xlfn.NORM.DIST(P2611,P$752,P$753,0)</f>
        <v>8.796490795718916E-6</v>
      </c>
      <c r="R2611" s="247">
        <f>_xlfn.NORM.DIST(P2611,P$752,P$753,1)</f>
        <v>0.99966307073432314</v>
      </c>
      <c r="S2611" s="253">
        <f>IF(OR(R2611&lt;$T$757,R2611&gt;$T$758),Q2611,"")</f>
        <v>8.796490795718916E-6</v>
      </c>
      <c r="T2611" s="253" t="str">
        <f>IF(AND(R2611&gt;$T$757,R2611&lt;$T$758),Q2611,"")</f>
        <v/>
      </c>
      <c r="U2611" s="253" t="str">
        <f>IF(Q2611=MAX($Q$761:$Q$2761),Q2611,"")</f>
        <v/>
      </c>
      <c r="V2611" s="253">
        <f>_xlfn.NORM.DIST(P2611,$T$753,$T$754,0)</f>
        <v>5.1283950917376577E-109</v>
      </c>
      <c r="W2611" s="253" t="str">
        <f>IF(V2611=MAX($V$761:$V$2761),Q2611,"")</f>
        <v/>
      </c>
      <c r="X2611" s="253" t="str">
        <f t="shared" si="659"/>
        <v/>
      </c>
      <c r="AB2611" s="253">
        <v>1850</v>
      </c>
      <c r="AC2611" s="253">
        <f t="shared" si="675"/>
        <v>737.00216771320152</v>
      </c>
      <c r="AD2611" s="253">
        <f t="shared" si="660"/>
        <v>5.6845764589916313E-6</v>
      </c>
      <c r="AE2611" s="253">
        <f t="shared" si="661"/>
        <v>0.99966307073432314</v>
      </c>
      <c r="AF2611" s="253">
        <f>IF(OR(AE2611&lt;$T$757,AE2611&gt;$T$758),AD2611,"")</f>
        <v>5.6845764589916313E-6</v>
      </c>
      <c r="AG2611" s="253" t="str">
        <f t="shared" si="662"/>
        <v/>
      </c>
      <c r="AH2611" s="253" t="str">
        <f t="shared" si="663"/>
        <v/>
      </c>
      <c r="AI2611" s="253">
        <f t="shared" si="664"/>
        <v>2.532991150002084E-9</v>
      </c>
      <c r="AJ2611" s="253" t="str">
        <f t="shared" si="665"/>
        <v/>
      </c>
      <c r="AK2611" s="253" t="str">
        <f t="shared" si="666"/>
        <v/>
      </c>
      <c r="AO2611" s="253">
        <v>1850</v>
      </c>
      <c r="AP2611" s="253">
        <f t="shared" si="667"/>
        <v>4344.997983984912</v>
      </c>
      <c r="AQ2611" s="253">
        <f t="shared" si="668"/>
        <v>9.6422258151796158E-7</v>
      </c>
      <c r="AR2611" s="253">
        <f t="shared" si="669"/>
        <v>0.99966307073432314</v>
      </c>
      <c r="AS2611" s="253">
        <f>IF(OR(AR2611&lt;$T$757,AR2611&gt;$T$758),AQ2611,"")</f>
        <v>9.6422258151796158E-7</v>
      </c>
      <c r="AT2611" s="253" t="str">
        <f t="shared" si="670"/>
        <v/>
      </c>
      <c r="AU2611" s="253" t="str">
        <f t="shared" si="671"/>
        <v/>
      </c>
      <c r="AV2611" s="253">
        <f t="shared" si="672"/>
        <v>0</v>
      </c>
      <c r="AW2611" s="253">
        <f t="shared" si="673"/>
        <v>9.6422258151796158E-7</v>
      </c>
      <c r="AX2611" s="253" t="str">
        <f t="shared" si="674"/>
        <v/>
      </c>
      <c r="AZ2611" s="259"/>
      <c r="BA2611" s="259">
        <f>BA2610+$BD$753</f>
        <v>11.871999999999737</v>
      </c>
      <c r="BB2611" s="274">
        <f t="shared" si="657"/>
        <v>0.10484757335720148</v>
      </c>
      <c r="BC2611" s="259">
        <f t="shared" si="658"/>
        <v>2.1823994606283426E-4</v>
      </c>
      <c r="BD2611" s="259" t="str">
        <f t="shared" si="655"/>
        <v/>
      </c>
      <c r="BE2611" s="254" t="str">
        <f t="shared" si="656"/>
        <v/>
      </c>
    </row>
    <row r="2612" spans="1:57" ht="20.100000000000001" customHeight="1" x14ac:dyDescent="0.25">
      <c r="A2612" s="247">
        <v>1851</v>
      </c>
      <c r="B2612" s="247">
        <f>$B$755+(A2612*$B$758)</f>
        <v>8182.4220043521145</v>
      </c>
      <c r="C2612" s="247">
        <f>_xlfn.NORM.DIST($B2612,$B$752,$B$753,0)</f>
        <v>5.0569162165410635E-7</v>
      </c>
      <c r="D2612" s="247">
        <f>_xlfn.NORM.DIST($B2612,$B$752,$B$753,1)</f>
        <v>0.99966796623305099</v>
      </c>
      <c r="E2612" s="247">
        <f>IF(OR(D2612&lt;$F$757,D2612&gt;$F$758),C2612,"")</f>
        <v>5.0569162165410635E-7</v>
      </c>
      <c r="F2612" s="247" t="str">
        <f>IF(AND(D2612&gt;$F$757,D2612&lt;$F$758),C2612,"")</f>
        <v/>
      </c>
      <c r="G2612" s="247" t="str">
        <f>IF(C2612=MAX($C$761:$C$2761),C2612,"")</f>
        <v/>
      </c>
      <c r="H2612" s="247">
        <f>_xlfn.NORM.DIST(B2612,$F$753,$F$754,0)</f>
        <v>0</v>
      </c>
      <c r="I2612" s="247">
        <f>IF(H2612=MAX($H$761:$H$2761),C2612,"")</f>
        <v>5.0569162165410635E-7</v>
      </c>
      <c r="J2612" s="247" t="str">
        <f>IF(I2612=MIN($I$761:$I$2761),I2612,"")</f>
        <v/>
      </c>
      <c r="K2612" s="247"/>
      <c r="L2612" s="247"/>
      <c r="M2612" s="247"/>
      <c r="N2612" s="247"/>
      <c r="O2612" s="247">
        <v>1851</v>
      </c>
      <c r="P2612" s="247">
        <f>$P$755+(O2612*$P$758)</f>
        <v>476.83492734665526</v>
      </c>
      <c r="Q2612" s="247">
        <f>_xlfn.NORM.DIST(P2612,P$752,P$753,0)</f>
        <v>8.6775989239373446E-6</v>
      </c>
      <c r="R2612" s="247">
        <f>_xlfn.NORM.DIST(P2612,P$752,P$753,1)</f>
        <v>0.99966796623305099</v>
      </c>
      <c r="S2612" s="253">
        <f>IF(OR(R2612&lt;$T$757,R2612&gt;$T$758),Q2612,"")</f>
        <v>8.6775989239373446E-6</v>
      </c>
      <c r="T2612" s="253" t="str">
        <f>IF(AND(R2612&gt;$T$757,R2612&lt;$T$758),Q2612,"")</f>
        <v/>
      </c>
      <c r="U2612" s="253" t="str">
        <f>IF(Q2612=MAX($Q$761:$Q$2761),Q2612,"")</f>
        <v/>
      </c>
      <c r="V2612" s="253">
        <f>_xlfn.NORM.DIST(P2612,$T$753,$T$754,0)</f>
        <v>4.6950794091551112E-109</v>
      </c>
      <c r="W2612" s="253" t="str">
        <f>IF(V2612=MAX($V$761:$V$2761),Q2612,"")</f>
        <v/>
      </c>
      <c r="X2612" s="253" t="str">
        <f t="shared" si="659"/>
        <v/>
      </c>
      <c r="AB2612" s="253">
        <v>1851</v>
      </c>
      <c r="AC2612" s="253">
        <f t="shared" si="675"/>
        <v>737.8692290869817</v>
      </c>
      <c r="AD2612" s="253">
        <f t="shared" si="660"/>
        <v>5.6077446915072433E-6</v>
      </c>
      <c r="AE2612" s="253">
        <f t="shared" si="661"/>
        <v>0.99966796623305099</v>
      </c>
      <c r="AF2612" s="253">
        <f>IF(OR(AE2612&lt;$T$757,AE2612&gt;$T$758),AD2612,"")</f>
        <v>5.6077446915072433E-6</v>
      </c>
      <c r="AG2612" s="253" t="str">
        <f t="shared" si="662"/>
        <v/>
      </c>
      <c r="AH2612" s="253" t="str">
        <f t="shared" si="663"/>
        <v/>
      </c>
      <c r="AI2612" s="253">
        <f t="shared" si="664"/>
        <v>2.4808748532873289E-9</v>
      </c>
      <c r="AJ2612" s="253" t="str">
        <f t="shared" si="665"/>
        <v/>
      </c>
      <c r="AK2612" s="253" t="str">
        <f t="shared" si="666"/>
        <v/>
      </c>
      <c r="AO2612" s="253">
        <v>1851</v>
      </c>
      <c r="AP2612" s="253">
        <f t="shared" si="667"/>
        <v>4350.1097463190117</v>
      </c>
      <c r="AQ2612" s="253">
        <f t="shared" si="668"/>
        <v>9.5119031328816263E-7</v>
      </c>
      <c r="AR2612" s="253">
        <f t="shared" si="669"/>
        <v>0.99966796623305099</v>
      </c>
      <c r="AS2612" s="253">
        <f>IF(OR(AR2612&lt;$T$757,AR2612&gt;$T$758),AQ2612,"")</f>
        <v>9.5119031328816263E-7</v>
      </c>
      <c r="AT2612" s="253" t="str">
        <f t="shared" si="670"/>
        <v/>
      </c>
      <c r="AU2612" s="253" t="str">
        <f t="shared" si="671"/>
        <v/>
      </c>
      <c r="AV2612" s="253">
        <f t="shared" si="672"/>
        <v>0</v>
      </c>
      <c r="AW2612" s="253">
        <f t="shared" si="673"/>
        <v>9.5119031328816263E-7</v>
      </c>
      <c r="AX2612" s="253" t="str">
        <f t="shared" si="674"/>
        <v/>
      </c>
      <c r="AZ2612" s="259"/>
      <c r="BA2612" s="259">
        <f>BA2611+$BD$753</f>
        <v>11.878399999999736</v>
      </c>
      <c r="BB2612" s="274">
        <f t="shared" si="657"/>
        <v>0.10462933341113864</v>
      </c>
      <c r="BC2612" s="259">
        <f t="shared" si="658"/>
        <v>2.1783591816972037E-4</v>
      </c>
      <c r="BD2612" s="259" t="str">
        <f t="shared" ref="BD2612:BD2675" si="676">IF(BB2612&lt;(1-$AZ$760),BC2612,"")</f>
        <v/>
      </c>
      <c r="BE2612" s="254" t="str">
        <f t="shared" ref="BE2612:BE2675" si="677">IF(BB2612&lt;(1-$AZ$766),BC2612,"")</f>
        <v/>
      </c>
    </row>
    <row r="2613" spans="1:57" ht="20.100000000000001" customHeight="1" x14ac:dyDescent="0.25">
      <c r="A2613" s="247">
        <v>1852</v>
      </c>
      <c r="B2613" s="247">
        <f>$B$755+(A2613*$B$758)</f>
        <v>8192.0370713372522</v>
      </c>
      <c r="C2613" s="247">
        <f>_xlfn.NORM.DIST($B2613,$B$752,$B$753,0)</f>
        <v>4.9884879815732089E-7</v>
      </c>
      <c r="D2613" s="247">
        <f>_xlfn.NORM.DIST($B2613,$B$752,$B$753,1)</f>
        <v>0.99967279552650479</v>
      </c>
      <c r="E2613" s="247">
        <f>IF(OR(D2613&lt;$F$757,D2613&gt;$F$758),C2613,"")</f>
        <v>4.9884879815732089E-7</v>
      </c>
      <c r="F2613" s="247" t="str">
        <f>IF(AND(D2613&gt;$F$757,D2613&lt;$F$758),C2613,"")</f>
        <v/>
      </c>
      <c r="G2613" s="247" t="str">
        <f>IF(C2613=MAX($C$761:$C$2761),C2613,"")</f>
        <v/>
      </c>
      <c r="H2613" s="247">
        <f>_xlfn.NORM.DIST(B2613,$F$753,$F$754,0)</f>
        <v>0</v>
      </c>
      <c r="I2613" s="247">
        <f>IF(H2613=MAX($H$761:$H$2761),C2613,"")</f>
        <v>4.9884879815732089E-7</v>
      </c>
      <c r="J2613" s="247" t="str">
        <f>IF(I2613=MIN($I$761:$I$2761),I2613,"")</f>
        <v/>
      </c>
      <c r="K2613" s="247"/>
      <c r="L2613" s="247"/>
      <c r="M2613" s="247"/>
      <c r="N2613" s="247"/>
      <c r="O2613" s="247">
        <v>1852</v>
      </c>
      <c r="P2613" s="247">
        <f>$P$755+(O2613*$P$758)</f>
        <v>477.39525041051741</v>
      </c>
      <c r="Q2613" s="247">
        <f>_xlfn.NORM.DIST(P2613,P$752,P$753,0)</f>
        <v>8.5601770105226482E-6</v>
      </c>
      <c r="R2613" s="247">
        <f>_xlfn.NORM.DIST(P2613,P$752,P$753,1)</f>
        <v>0.99967279552650479</v>
      </c>
      <c r="S2613" s="253">
        <f>IF(OR(R2613&lt;$T$757,R2613&gt;$T$758),Q2613,"")</f>
        <v>8.5601770105226482E-6</v>
      </c>
      <c r="T2613" s="253" t="str">
        <f>IF(AND(R2613&gt;$T$757,R2613&lt;$T$758),Q2613,"")</f>
        <v/>
      </c>
      <c r="U2613" s="253" t="str">
        <f>IF(Q2613=MAX($Q$761:$Q$2761),Q2613,"")</f>
        <v/>
      </c>
      <c r="V2613" s="253">
        <f>_xlfn.NORM.DIST(P2613,$T$753,$T$754,0)</f>
        <v>4.2983072806294859E-109</v>
      </c>
      <c r="W2613" s="253" t="str">
        <f>IF(V2613=MAX($V$761:$V$2761),Q2613,"")</f>
        <v/>
      </c>
      <c r="X2613" s="253" t="str">
        <f t="shared" si="659"/>
        <v/>
      </c>
      <c r="AB2613" s="253">
        <v>1852</v>
      </c>
      <c r="AC2613" s="253">
        <f t="shared" si="675"/>
        <v>738.73629046076189</v>
      </c>
      <c r="AD2613" s="253">
        <f t="shared" si="660"/>
        <v>5.5318628585959174E-6</v>
      </c>
      <c r="AE2613" s="253">
        <f t="shared" si="661"/>
        <v>0.99967279552650479</v>
      </c>
      <c r="AF2613" s="253">
        <f>IF(OR(AE2613&lt;$T$757,AE2613&gt;$T$758),AD2613,"")</f>
        <v>5.5318628585959174E-6</v>
      </c>
      <c r="AG2613" s="253" t="str">
        <f t="shared" si="662"/>
        <v/>
      </c>
      <c r="AH2613" s="253" t="str">
        <f t="shared" si="663"/>
        <v/>
      </c>
      <c r="AI2613" s="253">
        <f t="shared" si="664"/>
        <v>2.4297919724731605E-9</v>
      </c>
      <c r="AJ2613" s="253" t="str">
        <f t="shared" si="665"/>
        <v/>
      </c>
      <c r="AK2613" s="253" t="str">
        <f t="shared" si="666"/>
        <v/>
      </c>
      <c r="AO2613" s="253">
        <v>1852</v>
      </c>
      <c r="AP2613" s="253">
        <f t="shared" si="667"/>
        <v>4355.2215086531114</v>
      </c>
      <c r="AQ2613" s="253">
        <f t="shared" si="668"/>
        <v>9.3831917374981587E-7</v>
      </c>
      <c r="AR2613" s="253">
        <f t="shared" si="669"/>
        <v>0.99967279552650479</v>
      </c>
      <c r="AS2613" s="253">
        <f>IF(OR(AR2613&lt;$T$757,AR2613&gt;$T$758),AQ2613,"")</f>
        <v>9.3831917374981587E-7</v>
      </c>
      <c r="AT2613" s="253" t="str">
        <f t="shared" si="670"/>
        <v/>
      </c>
      <c r="AU2613" s="253" t="str">
        <f t="shared" si="671"/>
        <v/>
      </c>
      <c r="AV2613" s="253">
        <f t="shared" si="672"/>
        <v>0</v>
      </c>
      <c r="AW2613" s="253">
        <f t="shared" si="673"/>
        <v>9.3831917374981587E-7</v>
      </c>
      <c r="AX2613" s="253" t="str">
        <f t="shared" si="674"/>
        <v/>
      </c>
      <c r="AZ2613" s="259"/>
      <c r="BA2613" s="259">
        <f>BA2612+$BD$753</f>
        <v>11.884799999999736</v>
      </c>
      <c r="BB2613" s="274">
        <f t="shared" ref="BB2613:BB2676" si="678">_xlfn.CHISQ.DIST.RT(BA2613,7)</f>
        <v>0.10441149749296892</v>
      </c>
      <c r="BC2613" s="259">
        <f t="shared" ref="BC2613:BC2676" si="679">BB2613-BB2614</f>
        <v>2.1743248053804343E-4</v>
      </c>
      <c r="BD2613" s="259" t="str">
        <f t="shared" si="676"/>
        <v/>
      </c>
      <c r="BE2613" s="254" t="str">
        <f t="shared" si="677"/>
        <v/>
      </c>
    </row>
    <row r="2614" spans="1:57" ht="20.100000000000001" customHeight="1" x14ac:dyDescent="0.25">
      <c r="A2614" s="247">
        <v>1853</v>
      </c>
      <c r="B2614" s="247">
        <f>$B$755+(A2614*$B$758)</f>
        <v>8201.6521383223899</v>
      </c>
      <c r="C2614" s="247">
        <f>_xlfn.NORM.DIST($B2614,$B$752,$B$753,0)</f>
        <v>4.9209069558817527E-7</v>
      </c>
      <c r="D2614" s="247">
        <f>_xlfn.NORM.DIST($B2614,$B$752,$B$753,1)</f>
        <v>0.99967755943380199</v>
      </c>
      <c r="E2614" s="247">
        <f>IF(OR(D2614&lt;$F$757,D2614&gt;$F$758),C2614,"")</f>
        <v>4.9209069558817527E-7</v>
      </c>
      <c r="F2614" s="247" t="str">
        <f>IF(AND(D2614&gt;$F$757,D2614&lt;$F$758),C2614,"")</f>
        <v/>
      </c>
      <c r="G2614" s="247" t="str">
        <f>IF(C2614=MAX($C$761:$C$2761),C2614,"")</f>
        <v/>
      </c>
      <c r="H2614" s="247">
        <f>_xlfn.NORM.DIST(B2614,$F$753,$F$754,0)</f>
        <v>0</v>
      </c>
      <c r="I2614" s="247">
        <f>IF(H2614=MAX($H$761:$H$2761),C2614,"")</f>
        <v>4.9209069558817527E-7</v>
      </c>
      <c r="J2614" s="247" t="str">
        <f>IF(I2614=MIN($I$761:$I$2761),I2614,"")</f>
        <v/>
      </c>
      <c r="K2614" s="247"/>
      <c r="L2614" s="247"/>
      <c r="M2614" s="247"/>
      <c r="N2614" s="247"/>
      <c r="O2614" s="247">
        <v>1853</v>
      </c>
      <c r="P2614" s="247">
        <f>$P$755+(O2614*$P$758)</f>
        <v>477.95557347437955</v>
      </c>
      <c r="Q2614" s="247">
        <f>_xlfn.NORM.DIST(P2614,P$752,P$753,0)</f>
        <v>8.4442088966154961E-6</v>
      </c>
      <c r="R2614" s="247">
        <f>_xlfn.NORM.DIST(P2614,P$752,P$753,1)</f>
        <v>0.99967755943380199</v>
      </c>
      <c r="S2614" s="253">
        <f>IF(OR(R2614&lt;$T$757,R2614&gt;$T$758),Q2614,"")</f>
        <v>8.4442088966154961E-6</v>
      </c>
      <c r="T2614" s="253" t="str">
        <f>IF(AND(R2614&gt;$T$757,R2614&lt;$T$758),Q2614,"")</f>
        <v/>
      </c>
      <c r="U2614" s="253" t="str">
        <f>IF(Q2614=MAX($Q$761:$Q$2761),Q2614,"")</f>
        <v/>
      </c>
      <c r="V2614" s="253">
        <f>_xlfn.NORM.DIST(P2614,$T$753,$T$754,0)</f>
        <v>3.9350026408337089E-109</v>
      </c>
      <c r="W2614" s="253" t="str">
        <f>IF(V2614=MAX($V$761:$V$2761),Q2614,"")</f>
        <v/>
      </c>
      <c r="X2614" s="253" t="str">
        <f t="shared" si="659"/>
        <v/>
      </c>
      <c r="AB2614" s="253">
        <v>1853</v>
      </c>
      <c r="AC2614" s="253">
        <f t="shared" si="675"/>
        <v>739.60335183454208</v>
      </c>
      <c r="AD2614" s="253">
        <f t="shared" si="660"/>
        <v>5.4569205178807881E-6</v>
      </c>
      <c r="AE2614" s="253">
        <f t="shared" si="661"/>
        <v>0.99967755943380199</v>
      </c>
      <c r="AF2614" s="253">
        <f>IF(OR(AE2614&lt;$T$757,AE2614&gt;$T$758),AD2614,"")</f>
        <v>5.4569205178807881E-6</v>
      </c>
      <c r="AG2614" s="253" t="str">
        <f t="shared" si="662"/>
        <v/>
      </c>
      <c r="AH2614" s="253" t="str">
        <f t="shared" si="663"/>
        <v/>
      </c>
      <c r="AI2614" s="253">
        <f t="shared" si="664"/>
        <v>2.3797228466414893E-9</v>
      </c>
      <c r="AJ2614" s="253" t="str">
        <f t="shared" si="665"/>
        <v/>
      </c>
      <c r="AK2614" s="253" t="str">
        <f t="shared" si="666"/>
        <v/>
      </c>
      <c r="AO2614" s="253">
        <v>1853</v>
      </c>
      <c r="AP2614" s="253">
        <f t="shared" si="667"/>
        <v>4360.3332709872111</v>
      </c>
      <c r="AQ2614" s="253">
        <f t="shared" si="668"/>
        <v>9.2560739165828711E-7</v>
      </c>
      <c r="AR2614" s="253">
        <f t="shared" si="669"/>
        <v>0.99967755943380199</v>
      </c>
      <c r="AS2614" s="253">
        <f>IF(OR(AR2614&lt;$T$757,AR2614&gt;$T$758),AQ2614,"")</f>
        <v>9.2560739165828711E-7</v>
      </c>
      <c r="AT2614" s="253" t="str">
        <f t="shared" si="670"/>
        <v/>
      </c>
      <c r="AU2614" s="253" t="str">
        <f t="shared" si="671"/>
        <v/>
      </c>
      <c r="AV2614" s="253">
        <f t="shared" si="672"/>
        <v>0</v>
      </c>
      <c r="AW2614" s="253">
        <f t="shared" si="673"/>
        <v>9.2560739165828711E-7</v>
      </c>
      <c r="AX2614" s="253" t="str">
        <f t="shared" si="674"/>
        <v/>
      </c>
      <c r="AZ2614" s="259"/>
      <c r="BA2614" s="259">
        <f>BA2613+$BD$753</f>
        <v>11.891199999999735</v>
      </c>
      <c r="BB2614" s="274">
        <f t="shared" si="678"/>
        <v>0.10419406501243088</v>
      </c>
      <c r="BC2614" s="259">
        <f t="shared" si="679"/>
        <v>2.1702963282926868E-4</v>
      </c>
      <c r="BD2614" s="259" t="str">
        <f t="shared" si="676"/>
        <v/>
      </c>
      <c r="BE2614" s="254" t="str">
        <f t="shared" si="677"/>
        <v/>
      </c>
    </row>
    <row r="2615" spans="1:57" ht="20.100000000000001" customHeight="1" x14ac:dyDescent="0.25">
      <c r="A2615" s="248">
        <v>1854</v>
      </c>
      <c r="B2615" s="247">
        <f>$B$755+(A2615*$B$758)</f>
        <v>8211.2672053075275</v>
      </c>
      <c r="C2615" s="247">
        <f>_xlfn.NORM.DIST($B2615,$B$752,$B$753,0)</f>
        <v>4.8541638099134075E-7</v>
      </c>
      <c r="D2615" s="247">
        <f>_xlfn.NORM.DIST($B2615,$B$752,$B$753,1)</f>
        <v>0.99968225876504779</v>
      </c>
      <c r="E2615" s="247">
        <f>IF(OR(D2615&lt;$F$757,D2615&gt;$F$758),C2615,"")</f>
        <v>4.8541638099134075E-7</v>
      </c>
      <c r="F2615" s="247" t="str">
        <f>IF(AND(D2615&gt;$F$757,D2615&lt;$F$758),C2615,"")</f>
        <v/>
      </c>
      <c r="G2615" s="247" t="str">
        <f>IF(C2615=MAX($C$761:$C$2761),C2615,"")</f>
        <v/>
      </c>
      <c r="H2615" s="247">
        <f>_xlfn.NORM.DIST(B2615,$F$753,$F$754,0)</f>
        <v>0</v>
      </c>
      <c r="I2615" s="247">
        <f>IF(H2615=MAX($H$761:$H$2761),C2615,"")</f>
        <v>4.8541638099134075E-7</v>
      </c>
      <c r="J2615" s="247" t="str">
        <f>IF(I2615=MIN($I$761:$I$2761),I2615,"")</f>
        <v/>
      </c>
      <c r="K2615" s="247"/>
      <c r="L2615" s="247"/>
      <c r="M2615" s="247"/>
      <c r="N2615" s="247"/>
      <c r="O2615" s="248">
        <v>1854</v>
      </c>
      <c r="P2615" s="247">
        <f>$P$755+(O2615*$P$758)</f>
        <v>478.51589653824169</v>
      </c>
      <c r="Q2615" s="247">
        <f>_xlfn.NORM.DIST(P2615,P$752,P$753,0)</f>
        <v>8.3296785728302751E-6</v>
      </c>
      <c r="R2615" s="247">
        <f>_xlfn.NORM.DIST(P2615,P$752,P$753,1)</f>
        <v>0.99968225876504779</v>
      </c>
      <c r="S2615" s="253">
        <f>IF(OR(R2615&lt;$T$757,R2615&gt;$T$758),Q2615,"")</f>
        <v>8.3296785728302751E-6</v>
      </c>
      <c r="T2615" s="253" t="str">
        <f>IF(AND(R2615&gt;$T$757,R2615&lt;$T$758),Q2615,"")</f>
        <v/>
      </c>
      <c r="U2615" s="253" t="str">
        <f>IF(Q2615=MAX($Q$761:$Q$2761),Q2615,"")</f>
        <v/>
      </c>
      <c r="V2615" s="253">
        <f>_xlfn.NORM.DIST(P2615,$T$753,$T$754,0)</f>
        <v>3.6023478607958279E-109</v>
      </c>
      <c r="W2615" s="253" t="str">
        <f>IF(V2615=MAX($V$761:$V$2761),Q2615,"")</f>
        <v/>
      </c>
      <c r="X2615" s="253" t="str">
        <f t="shared" si="659"/>
        <v/>
      </c>
      <c r="AB2615" s="259">
        <v>1854</v>
      </c>
      <c r="AC2615" s="253">
        <f t="shared" si="675"/>
        <v>740.4704132083225</v>
      </c>
      <c r="AD2615" s="253">
        <f t="shared" si="660"/>
        <v>5.3829073235798281E-6</v>
      </c>
      <c r="AE2615" s="253">
        <f t="shared" si="661"/>
        <v>0.99968225876504779</v>
      </c>
      <c r="AF2615" s="253">
        <f>IF(OR(AE2615&lt;$T$757,AE2615&gt;$T$758),AD2615,"")</f>
        <v>5.3829073235798281E-6</v>
      </c>
      <c r="AG2615" s="253" t="str">
        <f t="shared" si="662"/>
        <v/>
      </c>
      <c r="AH2615" s="253" t="str">
        <f t="shared" si="663"/>
        <v/>
      </c>
      <c r="AI2615" s="253">
        <f t="shared" si="664"/>
        <v>2.3306481717013231E-9</v>
      </c>
      <c r="AJ2615" s="253" t="str">
        <f t="shared" si="665"/>
        <v/>
      </c>
      <c r="AK2615" s="253" t="str">
        <f t="shared" si="666"/>
        <v/>
      </c>
      <c r="AO2615" s="259">
        <v>1854</v>
      </c>
      <c r="AP2615" s="253">
        <f t="shared" si="667"/>
        <v>4365.4450333213108</v>
      </c>
      <c r="AQ2615" s="253">
        <f t="shared" si="668"/>
        <v>9.1305321215343228E-7</v>
      </c>
      <c r="AR2615" s="253">
        <f t="shared" si="669"/>
        <v>0.99968225876504779</v>
      </c>
      <c r="AS2615" s="253">
        <f>IF(OR(AR2615&lt;$T$757,AR2615&gt;$T$758),AQ2615,"")</f>
        <v>9.1305321215343228E-7</v>
      </c>
      <c r="AT2615" s="253" t="str">
        <f t="shared" si="670"/>
        <v/>
      </c>
      <c r="AU2615" s="253" t="str">
        <f t="shared" si="671"/>
        <v/>
      </c>
      <c r="AV2615" s="253">
        <f t="shared" si="672"/>
        <v>0</v>
      </c>
      <c r="AW2615" s="253">
        <f t="shared" si="673"/>
        <v>9.1305321215343228E-7</v>
      </c>
      <c r="AX2615" s="253" t="str">
        <f t="shared" si="674"/>
        <v/>
      </c>
      <c r="AZ2615" s="259"/>
      <c r="BA2615" s="259">
        <f>BA2614+$BD$753</f>
        <v>11.897599999999734</v>
      </c>
      <c r="BB2615" s="274">
        <f t="shared" si="678"/>
        <v>0.10397703537960161</v>
      </c>
      <c r="BC2615" s="259">
        <f t="shared" si="679"/>
        <v>2.1662737470232174E-4</v>
      </c>
      <c r="BD2615" s="259" t="str">
        <f t="shared" si="676"/>
        <v/>
      </c>
      <c r="BE2615" s="254" t="str">
        <f t="shared" si="677"/>
        <v/>
      </c>
    </row>
    <row r="2616" spans="1:57" ht="20.100000000000001" customHeight="1" x14ac:dyDescent="0.25">
      <c r="A2616" s="247">
        <v>1855</v>
      </c>
      <c r="B2616" s="247">
        <f>$B$755+(A2616*$B$758)</f>
        <v>8220.8822722926652</v>
      </c>
      <c r="C2616" s="247">
        <f>_xlfn.NORM.DIST($B2616,$B$752,$B$753,0)</f>
        <v>4.7882493006345313E-7</v>
      </c>
      <c r="D2616" s="247">
        <f>_xlfn.NORM.DIST($B2616,$B$752,$B$753,1)</f>
        <v>0.99968689432141877</v>
      </c>
      <c r="E2616" s="247">
        <f>IF(OR(D2616&lt;$F$757,D2616&gt;$F$758),C2616,"")</f>
        <v>4.7882493006345313E-7</v>
      </c>
      <c r="F2616" s="247" t="str">
        <f>IF(AND(D2616&gt;$F$757,D2616&lt;$F$758),C2616,"")</f>
        <v/>
      </c>
      <c r="G2616" s="247" t="str">
        <f>IF(C2616=MAX($C$761:$C$2761),C2616,"")</f>
        <v/>
      </c>
      <c r="H2616" s="247">
        <f>_xlfn.NORM.DIST(B2616,$F$753,$F$754,0)</f>
        <v>0</v>
      </c>
      <c r="I2616" s="247">
        <f>IF(H2616=MAX($H$761:$H$2761),C2616,"")</f>
        <v>4.7882493006345313E-7</v>
      </c>
      <c r="J2616" s="247" t="str">
        <f>IF(I2616=MIN($I$761:$I$2761),I2616,"")</f>
        <v/>
      </c>
      <c r="K2616" s="247"/>
      <c r="L2616" s="247"/>
      <c r="M2616" s="247"/>
      <c r="N2616" s="247"/>
      <c r="O2616" s="247">
        <v>1855</v>
      </c>
      <c r="P2616" s="247">
        <f>$P$755+(O2616*$P$758)</f>
        <v>479.07621960210383</v>
      </c>
      <c r="Q2616" s="247">
        <f>_xlfn.NORM.DIST(P2616,P$752,P$753,0)</f>
        <v>8.2165701782479598E-6</v>
      </c>
      <c r="R2616" s="247">
        <f>_xlfn.NORM.DIST(P2616,P$752,P$753,1)</f>
        <v>0.99968689432141877</v>
      </c>
      <c r="S2616" s="253">
        <f>IF(OR(R2616&lt;$T$757,R2616&gt;$T$758),Q2616,"")</f>
        <v>8.2165701782479598E-6</v>
      </c>
      <c r="T2616" s="253" t="str">
        <f>IF(AND(R2616&gt;$T$757,R2616&lt;$T$758),Q2616,"")</f>
        <v/>
      </c>
      <c r="U2616" s="253" t="str">
        <f>IF(Q2616=MAX($Q$761:$Q$2761),Q2616,"")</f>
        <v/>
      </c>
      <c r="V2616" s="253">
        <f>_xlfn.NORM.DIST(P2616,$T$753,$T$754,0)</f>
        <v>3.2977620768582832E-109</v>
      </c>
      <c r="W2616" s="253" t="str">
        <f>IF(V2616=MAX($V$761:$V$2761),Q2616,"")</f>
        <v/>
      </c>
      <c r="X2616" s="253" t="str">
        <f t="shared" si="659"/>
        <v/>
      </c>
      <c r="AB2616" s="253">
        <v>1855</v>
      </c>
      <c r="AC2616" s="253">
        <f t="shared" si="675"/>
        <v>741.33747458210269</v>
      </c>
      <c r="AD2616" s="253">
        <f t="shared" si="660"/>
        <v>5.3098130258548889E-6</v>
      </c>
      <c r="AE2616" s="253">
        <f t="shared" si="661"/>
        <v>0.99968689432141877</v>
      </c>
      <c r="AF2616" s="253">
        <f>IF(OR(AE2616&lt;$T$757,AE2616&gt;$T$758),AD2616,"")</f>
        <v>5.3098130258548889E-6</v>
      </c>
      <c r="AG2616" s="253" t="str">
        <f t="shared" si="662"/>
        <v/>
      </c>
      <c r="AH2616" s="253" t="str">
        <f t="shared" si="663"/>
        <v/>
      </c>
      <c r="AI2616" s="253">
        <f t="shared" si="664"/>
        <v>2.282548994258545E-9</v>
      </c>
      <c r="AJ2616" s="253" t="str">
        <f t="shared" si="665"/>
        <v/>
      </c>
      <c r="AK2616" s="253" t="str">
        <f t="shared" si="666"/>
        <v/>
      </c>
      <c r="AO2616" s="253">
        <v>1855</v>
      </c>
      <c r="AP2616" s="253">
        <f t="shared" si="667"/>
        <v>4370.5567956554123</v>
      </c>
      <c r="AQ2616" s="253">
        <f t="shared" si="668"/>
        <v>9.0065489664918318E-7</v>
      </c>
      <c r="AR2616" s="253">
        <f t="shared" si="669"/>
        <v>0.99968689432141877</v>
      </c>
      <c r="AS2616" s="253">
        <f>IF(OR(AR2616&lt;$T$757,AR2616&gt;$T$758),AQ2616,"")</f>
        <v>9.0065489664918318E-7</v>
      </c>
      <c r="AT2616" s="253" t="str">
        <f t="shared" si="670"/>
        <v/>
      </c>
      <c r="AU2616" s="253" t="str">
        <f t="shared" si="671"/>
        <v/>
      </c>
      <c r="AV2616" s="253">
        <f t="shared" si="672"/>
        <v>0</v>
      </c>
      <c r="AW2616" s="253">
        <f t="shared" si="673"/>
        <v>9.0065489664918318E-7</v>
      </c>
      <c r="AX2616" s="253" t="str">
        <f t="shared" si="674"/>
        <v/>
      </c>
      <c r="AZ2616" s="259"/>
      <c r="BA2616" s="259">
        <f>BA2615+$BD$753</f>
        <v>11.903999999999733</v>
      </c>
      <c r="BB2616" s="274">
        <f t="shared" si="678"/>
        <v>0.10376040800489929</v>
      </c>
      <c r="BC2616" s="259">
        <f t="shared" si="679"/>
        <v>2.1622570581442124E-4</v>
      </c>
      <c r="BD2616" s="259" t="str">
        <f t="shared" si="676"/>
        <v/>
      </c>
      <c r="BE2616" s="254" t="str">
        <f t="shared" si="677"/>
        <v/>
      </c>
    </row>
    <row r="2617" spans="1:57" ht="20.100000000000001" customHeight="1" x14ac:dyDescent="0.25">
      <c r="A2617" s="247">
        <v>1856</v>
      </c>
      <c r="B2617" s="247">
        <f>$B$755+(A2617*$B$758)</f>
        <v>8230.4973392778029</v>
      </c>
      <c r="C2617" s="247">
        <f>_xlfn.NORM.DIST($B2617,$B$752,$B$753,0)</f>
        <v>4.7231542709451524E-7</v>
      </c>
      <c r="D2617" s="247">
        <f>_xlfn.NORM.DIST($B2617,$B$752,$B$753,1)</f>
        <v>0.99969146689524535</v>
      </c>
      <c r="E2617" s="247">
        <f>IF(OR(D2617&lt;$F$757,D2617&gt;$F$758),C2617,"")</f>
        <v>4.7231542709451524E-7</v>
      </c>
      <c r="F2617" s="247" t="str">
        <f>IF(AND(D2617&gt;$F$757,D2617&lt;$F$758),C2617,"")</f>
        <v/>
      </c>
      <c r="G2617" s="247" t="str">
        <f>IF(C2617=MAX($C$761:$C$2761),C2617,"")</f>
        <v/>
      </c>
      <c r="H2617" s="247">
        <f>_xlfn.NORM.DIST(B2617,$F$753,$F$754,0)</f>
        <v>0</v>
      </c>
      <c r="I2617" s="247">
        <f>IF(H2617=MAX($H$761:$H$2761),C2617,"")</f>
        <v>4.7231542709451524E-7</v>
      </c>
      <c r="J2617" s="247" t="str">
        <f>IF(I2617=MIN($I$761:$I$2761),I2617,"")</f>
        <v/>
      </c>
      <c r="K2617" s="247"/>
      <c r="L2617" s="247"/>
      <c r="M2617" s="247"/>
      <c r="N2617" s="247"/>
      <c r="O2617" s="247">
        <v>1856</v>
      </c>
      <c r="P2617" s="247">
        <f>$P$755+(O2617*$P$758)</f>
        <v>479.63654266596598</v>
      </c>
      <c r="Q2617" s="247">
        <f>_xlfn.NORM.DIST(P2617,P$752,P$753,0)</f>
        <v>8.1048679994104668E-6</v>
      </c>
      <c r="R2617" s="247">
        <f>_xlfn.NORM.DIST(P2617,P$752,P$753,1)</f>
        <v>0.99969146689524535</v>
      </c>
      <c r="S2617" s="253">
        <f>IF(OR(R2617&lt;$T$757,R2617&gt;$T$758),Q2617,"")</f>
        <v>8.1048679994104668E-6</v>
      </c>
      <c r="T2617" s="253" t="str">
        <f>IF(AND(R2617&gt;$T$757,R2617&lt;$T$758),Q2617,"")</f>
        <v/>
      </c>
      <c r="U2617" s="253" t="str">
        <f>IF(Q2617=MAX($Q$761:$Q$2761),Q2617,"")</f>
        <v/>
      </c>
      <c r="V2617" s="253">
        <f>_xlfn.NORM.DIST(P2617,$T$753,$T$754,0)</f>
        <v>3.0188813333532016E-109</v>
      </c>
      <c r="W2617" s="253" t="str">
        <f>IF(V2617=MAX($V$761:$V$2761),Q2617,"")</f>
        <v/>
      </c>
      <c r="X2617" s="253" t="str">
        <f t="shared" ref="X2617:X2680" si="680">IF(W2617=MIN($W$761:$W$2761),W2617,"")</f>
        <v/>
      </c>
      <c r="AB2617" s="253">
        <v>1856</v>
      </c>
      <c r="AC2617" s="253">
        <f t="shared" si="675"/>
        <v>742.20453595588287</v>
      </c>
      <c r="AD2617" s="253">
        <f t="shared" ref="AD2617:AD2680" si="681">_xlfn.NORM.DIST(AC2617,AC$752,AC$753,0)</f>
        <v>5.2376274701618624E-6</v>
      </c>
      <c r="AE2617" s="253">
        <f t="shared" ref="AE2617:AE2680" si="682">_xlfn.NORM.DIST(AC2617,AC$752,AC$753,1)</f>
        <v>0.99969146689524535</v>
      </c>
      <c r="AF2617" s="253">
        <f>IF(OR(AE2617&lt;$T$757,AE2617&gt;$T$758),AD2617,"")</f>
        <v>5.2376274701618624E-6</v>
      </c>
      <c r="AG2617" s="253" t="str">
        <f t="shared" ref="AG2617:AG2680" si="683">IF(AND(AE2617&gt;$AG$757,AE2617&lt;$AG$758),AD2617,"")</f>
        <v/>
      </c>
      <c r="AH2617" s="253" t="str">
        <f t="shared" ref="AH2617:AH2680" si="684">IF(AD2617=MAX($AD$761:$AD$2761),AD2617,"")</f>
        <v/>
      </c>
      <c r="AI2617" s="253">
        <f t="shared" ref="AI2617:AI2680" si="685">_xlfn.NORM.DIST(AC2617,$AG$753,$AG$754,0)</f>
        <v>2.2354067055843216E-9</v>
      </c>
      <c r="AJ2617" s="253" t="str">
        <f t="shared" ref="AJ2617:AJ2680" si="686">IF(AI2617=MAX($AI$761:$AI$2761),AD2617,"")</f>
        <v/>
      </c>
      <c r="AK2617" s="253" t="str">
        <f t="shared" ref="AK2617:AK2680" si="687">IF(AJ2617=MIN($AJ$761:$AJ$2761),AJ2617,"")</f>
        <v/>
      </c>
      <c r="AO2617" s="253">
        <v>1856</v>
      </c>
      <c r="AP2617" s="253">
        <f t="shared" ref="AP2617:AP2680" si="688">AP$755+(AO2617*AP$758)</f>
        <v>4375.668557989512</v>
      </c>
      <c r="AQ2617" s="253">
        <f t="shared" ref="AQ2617:AQ2680" si="689">_xlfn.NORM.DIST(AP2617,AP$752,AP$753,0)</f>
        <v>8.8841072272334218E-7</v>
      </c>
      <c r="AR2617" s="253">
        <f t="shared" ref="AR2617:AR2680" si="690">_xlfn.NORM.DIST(AP2617,AP$752,AP$753,1)</f>
        <v>0.99969146689524535</v>
      </c>
      <c r="AS2617" s="253">
        <f>IF(OR(AR2617&lt;$T$757,AR2617&gt;$T$758),AQ2617,"")</f>
        <v>8.8841072272334218E-7</v>
      </c>
      <c r="AT2617" s="253" t="str">
        <f t="shared" ref="AT2617:AT2680" si="691">IF(AND(AR2617&gt;$AG$757,AR2617&lt;$AG$758),AQ2617,"")</f>
        <v/>
      </c>
      <c r="AU2617" s="253" t="str">
        <f t="shared" ref="AU2617:AU2680" si="692">IF(AQ2617=MAX($AQ$761:$AQ$2761),AQ2617,"")</f>
        <v/>
      </c>
      <c r="AV2617" s="253">
        <f t="shared" ref="AV2617:AV2680" si="693">_xlfn.NORM.DIST(AP2617,$AT$753,$AT$754,0)</f>
        <v>0</v>
      </c>
      <c r="AW2617" s="253">
        <f t="shared" ref="AW2617:AW2680" si="694">IF(AV2617=MAX($AV$761:$AV$2761),AQ2617,"")</f>
        <v>8.8841072272334218E-7</v>
      </c>
      <c r="AX2617" s="253" t="str">
        <f t="shared" ref="AX2617:AX2680" si="695">IF(AW2617=MIN($AW$761:$AW$2761),AW2617,"")</f>
        <v/>
      </c>
      <c r="AZ2617" s="259"/>
      <c r="BA2617" s="259">
        <f>BA2616+$BD$753</f>
        <v>11.910399999999733</v>
      </c>
      <c r="BB2617" s="274">
        <f t="shared" si="678"/>
        <v>0.10354418229908487</v>
      </c>
      <c r="BC2617" s="259">
        <f t="shared" si="679"/>
        <v>2.1582462582095396E-4</v>
      </c>
      <c r="BD2617" s="259" t="str">
        <f t="shared" si="676"/>
        <v/>
      </c>
      <c r="BE2617" s="254" t="str">
        <f t="shared" si="677"/>
        <v/>
      </c>
    </row>
    <row r="2618" spans="1:57" ht="20.100000000000001" customHeight="1" x14ac:dyDescent="0.25">
      <c r="A2618" s="247">
        <v>1857</v>
      </c>
      <c r="B2618" s="247">
        <f>$B$755+(A2618*$B$758)</f>
        <v>8240.1124062629406</v>
      </c>
      <c r="C2618" s="247">
        <f>_xlfn.NORM.DIST($B2618,$B$752,$B$753,0)</f>
        <v>4.6588696490941666E-7</v>
      </c>
      <c r="D2618" s="247">
        <f>_xlfn.NORM.DIST($B2618,$B$752,$B$753,1)</f>
        <v>0.99969597727009463</v>
      </c>
      <c r="E2618" s="247">
        <f>IF(OR(D2618&lt;$F$757,D2618&gt;$F$758),C2618,"")</f>
        <v>4.6588696490941666E-7</v>
      </c>
      <c r="F2618" s="247" t="str">
        <f>IF(AND(D2618&gt;$F$757,D2618&lt;$F$758),C2618,"")</f>
        <v/>
      </c>
      <c r="G2618" s="247" t="str">
        <f>IF(C2618=MAX($C$761:$C$2761),C2618,"")</f>
        <v/>
      </c>
      <c r="H2618" s="247">
        <f>_xlfn.NORM.DIST(B2618,$F$753,$F$754,0)</f>
        <v>0</v>
      </c>
      <c r="I2618" s="247">
        <f>IF(H2618=MAX($H$761:$H$2761),C2618,"")</f>
        <v>4.6588696490941666E-7</v>
      </c>
      <c r="J2618" s="247" t="str">
        <f>IF(I2618=MIN($I$761:$I$2761),I2618,"")</f>
        <v/>
      </c>
      <c r="K2618" s="247"/>
      <c r="L2618" s="247"/>
      <c r="M2618" s="247"/>
      <c r="N2618" s="247"/>
      <c r="O2618" s="247">
        <v>1857</v>
      </c>
      <c r="P2618" s="247">
        <f>$P$755+(O2618*$P$758)</f>
        <v>480.19686572982812</v>
      </c>
      <c r="Q2618" s="247">
        <f>_xlfn.NORM.DIST(P2618,P$752,P$753,0)</f>
        <v>7.9945564693172588E-6</v>
      </c>
      <c r="R2618" s="247">
        <f>_xlfn.NORM.DIST(P2618,P$752,P$753,1)</f>
        <v>0.99969597727009463</v>
      </c>
      <c r="S2618" s="253">
        <f>IF(OR(R2618&lt;$T$757,R2618&gt;$T$758),Q2618,"")</f>
        <v>7.9945564693172588E-6</v>
      </c>
      <c r="T2618" s="253" t="str">
        <f>IF(AND(R2618&gt;$T$757,R2618&lt;$T$758),Q2618,"")</f>
        <v/>
      </c>
      <c r="U2618" s="253" t="str">
        <f>IF(Q2618=MAX($Q$761:$Q$2761),Q2618,"")</f>
        <v/>
      </c>
      <c r="V2618" s="253">
        <f>_xlfn.NORM.DIST(P2618,$T$753,$T$754,0)</f>
        <v>2.7635403874877942E-109</v>
      </c>
      <c r="W2618" s="253" t="str">
        <f>IF(V2618=MAX($V$761:$V$2761),Q2618,"")</f>
        <v/>
      </c>
      <c r="X2618" s="253" t="str">
        <f t="shared" si="680"/>
        <v/>
      </c>
      <c r="AB2618" s="253">
        <v>1857</v>
      </c>
      <c r="AC2618" s="253">
        <f t="shared" ref="AC2618:AC2681" si="696">$AC$755+(AB2618*$AC$758)</f>
        <v>743.07159732966306</v>
      </c>
      <c r="AD2618" s="253">
        <f t="shared" si="681"/>
        <v>5.166340596602195E-6</v>
      </c>
      <c r="AE2618" s="253">
        <f t="shared" si="682"/>
        <v>0.99969597727009463</v>
      </c>
      <c r="AF2618" s="253">
        <f>IF(OR(AE2618&lt;$T$757,AE2618&gt;$T$758),AD2618,"")</f>
        <v>5.166340596602195E-6</v>
      </c>
      <c r="AG2618" s="253" t="str">
        <f t="shared" si="683"/>
        <v/>
      </c>
      <c r="AH2618" s="253" t="str">
        <f t="shared" si="684"/>
        <v/>
      </c>
      <c r="AI2618" s="253">
        <f t="shared" si="685"/>
        <v>2.1892030356807111E-9</v>
      </c>
      <c r="AJ2618" s="253" t="str">
        <f t="shared" si="686"/>
        <v/>
      </c>
      <c r="AK2618" s="253" t="str">
        <f t="shared" si="687"/>
        <v/>
      </c>
      <c r="AO2618" s="253">
        <v>1857</v>
      </c>
      <c r="AP2618" s="253">
        <f t="shared" si="688"/>
        <v>4380.7803203236117</v>
      </c>
      <c r="AQ2618" s="253">
        <f t="shared" si="689"/>
        <v>8.7631898400755333E-7</v>
      </c>
      <c r="AR2618" s="253">
        <f t="shared" si="690"/>
        <v>0.99969597727009463</v>
      </c>
      <c r="AS2618" s="253">
        <f>IF(OR(AR2618&lt;$T$757,AR2618&gt;$T$758),AQ2618,"")</f>
        <v>8.7631898400755333E-7</v>
      </c>
      <c r="AT2618" s="253" t="str">
        <f t="shared" si="691"/>
        <v/>
      </c>
      <c r="AU2618" s="253" t="str">
        <f t="shared" si="692"/>
        <v/>
      </c>
      <c r="AV2618" s="253">
        <f t="shared" si="693"/>
        <v>0</v>
      </c>
      <c r="AW2618" s="253">
        <f t="shared" si="694"/>
        <v>8.7631898400755333E-7</v>
      </c>
      <c r="AX2618" s="253" t="str">
        <f t="shared" si="695"/>
        <v/>
      </c>
      <c r="AZ2618" s="259"/>
      <c r="BA2618" s="259">
        <f>BA2617+$BD$753</f>
        <v>11.916799999999732</v>
      </c>
      <c r="BB2618" s="274">
        <f t="shared" si="678"/>
        <v>0.10332835767326391</v>
      </c>
      <c r="BC2618" s="259">
        <f t="shared" si="679"/>
        <v>2.1542413437584951E-4</v>
      </c>
      <c r="BD2618" s="259" t="str">
        <f t="shared" si="676"/>
        <v/>
      </c>
      <c r="BE2618" s="254" t="str">
        <f t="shared" si="677"/>
        <v/>
      </c>
    </row>
    <row r="2619" spans="1:57" ht="20.100000000000001" customHeight="1" x14ac:dyDescent="0.25">
      <c r="A2619" s="247">
        <v>1858</v>
      </c>
      <c r="B2619" s="247">
        <f>$B$755+(A2619*$B$758)</f>
        <v>8249.7274732480782</v>
      </c>
      <c r="C2619" s="247">
        <f>_xlfn.NORM.DIST($B2619,$B$752,$B$753,0)</f>
        <v>4.595386448095672E-7</v>
      </c>
      <c r="D2619" s="247">
        <f>_xlfn.NORM.DIST($B2619,$B$752,$B$753,1)</f>
        <v>0.99970042622085187</v>
      </c>
      <c r="E2619" s="247">
        <f>IF(OR(D2619&lt;$F$757,D2619&gt;$F$758),C2619,"")</f>
        <v>4.595386448095672E-7</v>
      </c>
      <c r="F2619" s="247" t="str">
        <f>IF(AND(D2619&gt;$F$757,D2619&lt;$F$758),C2619,"")</f>
        <v/>
      </c>
      <c r="G2619" s="247" t="str">
        <f>IF(C2619=MAX($C$761:$C$2761),C2619,"")</f>
        <v/>
      </c>
      <c r="H2619" s="247">
        <f>_xlfn.NORM.DIST(B2619,$F$753,$F$754,0)</f>
        <v>0</v>
      </c>
      <c r="I2619" s="247">
        <f>IF(H2619=MAX($H$761:$H$2761),C2619,"")</f>
        <v>4.595386448095672E-7</v>
      </c>
      <c r="J2619" s="247" t="str">
        <f>IF(I2619=MIN($I$761:$I$2761),I2619,"")</f>
        <v/>
      </c>
      <c r="K2619" s="247"/>
      <c r="L2619" s="247"/>
      <c r="M2619" s="247"/>
      <c r="N2619" s="247"/>
      <c r="O2619" s="247">
        <v>1858</v>
      </c>
      <c r="P2619" s="247">
        <f>$P$755+(O2619*$P$758)</f>
        <v>480.75718879369003</v>
      </c>
      <c r="Q2619" s="247">
        <f>_xlfn.NORM.DIST(P2619,P$752,P$753,0)</f>
        <v>7.8856201664236944E-6</v>
      </c>
      <c r="R2619" s="247">
        <f>_xlfn.NORM.DIST(P2619,P$752,P$753,1)</f>
        <v>0.99970042622085187</v>
      </c>
      <c r="S2619" s="253">
        <f>IF(OR(R2619&lt;$T$757,R2619&gt;$T$758),Q2619,"")</f>
        <v>7.8856201664236944E-6</v>
      </c>
      <c r="T2619" s="253" t="str">
        <f>IF(AND(R2619&gt;$T$757,R2619&lt;$T$758),Q2619,"")</f>
        <v/>
      </c>
      <c r="U2619" s="253" t="str">
        <f>IF(Q2619=MAX($Q$761:$Q$2761),Q2619,"")</f>
        <v/>
      </c>
      <c r="V2619" s="253">
        <f>_xlfn.NORM.DIST(P2619,$T$753,$T$754,0)</f>
        <v>2.5297560375726411E-109</v>
      </c>
      <c r="W2619" s="253" t="str">
        <f>IF(V2619=MAX($V$761:$V$2761),Q2619,"")</f>
        <v/>
      </c>
      <c r="X2619" s="253" t="str">
        <f t="shared" si="680"/>
        <v/>
      </c>
      <c r="AB2619" s="253">
        <v>1858</v>
      </c>
      <c r="AC2619" s="253">
        <f t="shared" si="696"/>
        <v>743.93865870344348</v>
      </c>
      <c r="AD2619" s="253">
        <f t="shared" si="681"/>
        <v>5.0959424392756356E-6</v>
      </c>
      <c r="AE2619" s="253">
        <f t="shared" si="682"/>
        <v>0.99970042622085187</v>
      </c>
      <c r="AF2619" s="253">
        <f>IF(OR(AE2619&lt;$T$757,AE2619&gt;$T$758),AD2619,"")</f>
        <v>5.0959424392756356E-6</v>
      </c>
      <c r="AG2619" s="253" t="str">
        <f t="shared" si="683"/>
        <v/>
      </c>
      <c r="AH2619" s="253" t="str">
        <f t="shared" si="684"/>
        <v/>
      </c>
      <c r="AI2619" s="253">
        <f t="shared" si="685"/>
        <v>2.1439200474418474E-9</v>
      </c>
      <c r="AJ2619" s="253" t="str">
        <f t="shared" si="686"/>
        <v/>
      </c>
      <c r="AK2619" s="253" t="str">
        <f t="shared" si="687"/>
        <v/>
      </c>
      <c r="AO2619" s="253">
        <v>1858</v>
      </c>
      <c r="AP2619" s="253">
        <f t="shared" si="688"/>
        <v>4385.8920826577114</v>
      </c>
      <c r="AQ2619" s="253">
        <f t="shared" si="689"/>
        <v>8.6437799007754177E-7</v>
      </c>
      <c r="AR2619" s="253">
        <f t="shared" si="690"/>
        <v>0.99970042622085187</v>
      </c>
      <c r="AS2619" s="253">
        <f>IF(OR(AR2619&lt;$T$757,AR2619&gt;$T$758),AQ2619,"")</f>
        <v>8.6437799007754177E-7</v>
      </c>
      <c r="AT2619" s="253" t="str">
        <f t="shared" si="691"/>
        <v/>
      </c>
      <c r="AU2619" s="253" t="str">
        <f t="shared" si="692"/>
        <v/>
      </c>
      <c r="AV2619" s="253">
        <f t="shared" si="693"/>
        <v>0</v>
      </c>
      <c r="AW2619" s="253">
        <f t="shared" si="694"/>
        <v>8.6437799007754177E-7</v>
      </c>
      <c r="AX2619" s="253" t="str">
        <f t="shared" si="695"/>
        <v/>
      </c>
      <c r="AZ2619" s="259"/>
      <c r="BA2619" s="259">
        <f>BA2618+$BD$753</f>
        <v>11.923199999999731</v>
      </c>
      <c r="BB2619" s="274">
        <f t="shared" si="678"/>
        <v>0.10311293353888806</v>
      </c>
      <c r="BC2619" s="259">
        <f t="shared" si="679"/>
        <v>2.1502423113041458E-4</v>
      </c>
      <c r="BD2619" s="259" t="str">
        <f t="shared" si="676"/>
        <v/>
      </c>
      <c r="BE2619" s="254" t="str">
        <f t="shared" si="677"/>
        <v/>
      </c>
    </row>
    <row r="2620" spans="1:57" ht="20.100000000000001" customHeight="1" x14ac:dyDescent="0.25">
      <c r="A2620" s="247">
        <v>1859</v>
      </c>
      <c r="B2620" s="247">
        <f>$B$755+(A2620*$B$758)</f>
        <v>8259.3425402332159</v>
      </c>
      <c r="C2620" s="247">
        <f>_xlfn.NORM.DIST($B2620,$B$752,$B$753,0)</f>
        <v>4.5326957651464905E-7</v>
      </c>
      <c r="D2620" s="247">
        <f>_xlfn.NORM.DIST($B2620,$B$752,$B$753,1)</f>
        <v>0.99970481451380178</v>
      </c>
      <c r="E2620" s="247">
        <f>IF(OR(D2620&lt;$F$757,D2620&gt;$F$758),C2620,"")</f>
        <v>4.5326957651464905E-7</v>
      </c>
      <c r="F2620" s="247" t="str">
        <f>IF(AND(D2620&gt;$F$757,D2620&lt;$F$758),C2620,"")</f>
        <v/>
      </c>
      <c r="G2620" s="247" t="str">
        <f>IF(C2620=MAX($C$761:$C$2761),C2620,"")</f>
        <v/>
      </c>
      <c r="H2620" s="247">
        <f>_xlfn.NORM.DIST(B2620,$F$753,$F$754,0)</f>
        <v>0</v>
      </c>
      <c r="I2620" s="247">
        <f>IF(H2620=MAX($H$761:$H$2761),C2620,"")</f>
        <v>4.5326957651464905E-7</v>
      </c>
      <c r="J2620" s="247" t="str">
        <f>IF(I2620=MIN($I$761:$I$2761),I2620,"")</f>
        <v/>
      </c>
      <c r="K2620" s="247"/>
      <c r="L2620" s="247"/>
      <c r="M2620" s="247"/>
      <c r="N2620" s="247"/>
      <c r="O2620" s="247">
        <v>1859</v>
      </c>
      <c r="P2620" s="247">
        <f>$P$755+(O2620*$P$758)</f>
        <v>481.31751185755218</v>
      </c>
      <c r="Q2620" s="247">
        <f>_xlfn.NORM.DIST(P2620,P$752,P$753,0)</f>
        <v>7.7780438136414753E-6</v>
      </c>
      <c r="R2620" s="247">
        <f>_xlfn.NORM.DIST(P2620,P$752,P$753,1)</f>
        <v>0.99970481451380178</v>
      </c>
      <c r="S2620" s="253">
        <f>IF(OR(R2620&lt;$T$757,R2620&gt;$T$758),Q2620,"")</f>
        <v>7.7780438136414753E-6</v>
      </c>
      <c r="T2620" s="253" t="str">
        <f>IF(AND(R2620&gt;$T$757,R2620&lt;$T$758),Q2620,"")</f>
        <v/>
      </c>
      <c r="U2620" s="253" t="str">
        <f>IF(Q2620=MAX($Q$761:$Q$2761),Q2620,"")</f>
        <v/>
      </c>
      <c r="V2620" s="253">
        <f>_xlfn.NORM.DIST(P2620,$T$753,$T$754,0)</f>
        <v>2.3157118473025344E-109</v>
      </c>
      <c r="W2620" s="253" t="str">
        <f>IF(V2620=MAX($V$761:$V$2761),Q2620,"")</f>
        <v/>
      </c>
      <c r="X2620" s="253" t="str">
        <f t="shared" si="680"/>
        <v/>
      </c>
      <c r="AB2620" s="253">
        <v>1859</v>
      </c>
      <c r="AC2620" s="253">
        <f t="shared" si="696"/>
        <v>744.80572007722367</v>
      </c>
      <c r="AD2620" s="253">
        <f t="shared" si="681"/>
        <v>5.0264231256343953E-6</v>
      </c>
      <c r="AE2620" s="253">
        <f t="shared" si="682"/>
        <v>0.99970481451380178</v>
      </c>
      <c r="AF2620" s="253">
        <f>IF(OR(AE2620&lt;$T$757,AE2620&gt;$T$758),AD2620,"")</f>
        <v>5.0264231256343953E-6</v>
      </c>
      <c r="AG2620" s="253" t="str">
        <f t="shared" si="683"/>
        <v/>
      </c>
      <c r="AH2620" s="253" t="str">
        <f t="shared" si="684"/>
        <v/>
      </c>
      <c r="AI2620" s="253">
        <f t="shared" si="685"/>
        <v>2.0995401309095561E-9</v>
      </c>
      <c r="AJ2620" s="253" t="str">
        <f t="shared" si="686"/>
        <v/>
      </c>
      <c r="AK2620" s="253" t="str">
        <f t="shared" si="687"/>
        <v/>
      </c>
      <c r="AO2620" s="253">
        <v>1859</v>
      </c>
      <c r="AP2620" s="253">
        <f t="shared" si="688"/>
        <v>4391.0038449918111</v>
      </c>
      <c r="AQ2620" s="253">
        <f t="shared" si="689"/>
        <v>8.5258606634354318E-7</v>
      </c>
      <c r="AR2620" s="253">
        <f t="shared" si="690"/>
        <v>0.99970481451380178</v>
      </c>
      <c r="AS2620" s="253">
        <f>IF(OR(AR2620&lt;$T$757,AR2620&gt;$T$758),AQ2620,"")</f>
        <v>8.5258606634354318E-7</v>
      </c>
      <c r="AT2620" s="253" t="str">
        <f t="shared" si="691"/>
        <v/>
      </c>
      <c r="AU2620" s="253" t="str">
        <f t="shared" si="692"/>
        <v/>
      </c>
      <c r="AV2620" s="253">
        <f t="shared" si="693"/>
        <v>0</v>
      </c>
      <c r="AW2620" s="253">
        <f t="shared" si="694"/>
        <v>8.5258606634354318E-7</v>
      </c>
      <c r="AX2620" s="253" t="str">
        <f t="shared" si="695"/>
        <v/>
      </c>
      <c r="AZ2620" s="259"/>
      <c r="BA2620" s="259">
        <f>BA2619+$BD$753</f>
        <v>11.929599999999731</v>
      </c>
      <c r="BB2620" s="274">
        <f t="shared" si="678"/>
        <v>0.10289790930775765</v>
      </c>
      <c r="BC2620" s="259">
        <f t="shared" si="679"/>
        <v>2.1462491573487341E-4</v>
      </c>
      <c r="BD2620" s="259" t="str">
        <f t="shared" si="676"/>
        <v/>
      </c>
      <c r="BE2620" s="254" t="str">
        <f t="shared" si="677"/>
        <v/>
      </c>
    </row>
    <row r="2621" spans="1:57" ht="20.100000000000001" customHeight="1" x14ac:dyDescent="0.25">
      <c r="A2621" s="248">
        <v>1860</v>
      </c>
      <c r="B2621" s="247">
        <f>$B$755+(A2621*$B$758)</f>
        <v>8268.9576072183536</v>
      </c>
      <c r="C2621" s="247">
        <f>_xlfn.NORM.DIST($B2621,$B$752,$B$753,0)</f>
        <v>4.4707887810449979E-7</v>
      </c>
      <c r="D2621" s="247">
        <f>_xlfn.NORM.DIST($B2621,$B$752,$B$753,1)</f>
        <v>0.9997091429067092</v>
      </c>
      <c r="E2621" s="247">
        <f>IF(OR(D2621&lt;$F$757,D2621&gt;$F$758),C2621,"")</f>
        <v>4.4707887810449979E-7</v>
      </c>
      <c r="F2621" s="247" t="str">
        <f>IF(AND(D2621&gt;$F$757,D2621&lt;$F$758),C2621,"")</f>
        <v/>
      </c>
      <c r="G2621" s="247" t="str">
        <f>IF(C2621=MAX($C$761:$C$2761),C2621,"")</f>
        <v/>
      </c>
      <c r="H2621" s="247">
        <f>_xlfn.NORM.DIST(B2621,$F$753,$F$754,0)</f>
        <v>0</v>
      </c>
      <c r="I2621" s="247">
        <f>IF(H2621=MAX($H$761:$H$2761),C2621,"")</f>
        <v>4.4707887810449979E-7</v>
      </c>
      <c r="J2621" s="247" t="str">
        <f>IF(I2621=MIN($I$761:$I$2761),I2621,"")</f>
        <v/>
      </c>
      <c r="K2621" s="247"/>
      <c r="L2621" s="247"/>
      <c r="M2621" s="247"/>
      <c r="N2621" s="247"/>
      <c r="O2621" s="248">
        <v>1860</v>
      </c>
      <c r="P2621" s="247">
        <f>$P$755+(O2621*$P$758)</f>
        <v>481.87783492141432</v>
      </c>
      <c r="Q2621" s="247">
        <f>_xlfn.NORM.DIST(P2621,P$752,P$753,0)</f>
        <v>7.6718122773415139E-6</v>
      </c>
      <c r="R2621" s="247">
        <f>_xlfn.NORM.DIST(P2621,P$752,P$753,1)</f>
        <v>0.9997091429067092</v>
      </c>
      <c r="S2621" s="253">
        <f>IF(OR(R2621&lt;$T$757,R2621&gt;$T$758),Q2621,"")</f>
        <v>7.6718122773415139E-6</v>
      </c>
      <c r="T2621" s="253" t="str">
        <f>IF(AND(R2621&gt;$T$757,R2621&lt;$T$758),Q2621,"")</f>
        <v/>
      </c>
      <c r="U2621" s="253" t="str">
        <f>IF(Q2621=MAX($Q$761:$Q$2761),Q2621,"")</f>
        <v/>
      </c>
      <c r="V2621" s="253">
        <f>_xlfn.NORM.DIST(P2621,$T$753,$T$754,0)</f>
        <v>2.1197441494111053E-109</v>
      </c>
      <c r="W2621" s="253" t="str">
        <f>IF(V2621=MAX($V$761:$V$2761),Q2621,"")</f>
        <v/>
      </c>
      <c r="X2621" s="253" t="str">
        <f t="shared" si="680"/>
        <v/>
      </c>
      <c r="AB2621" s="259">
        <v>1860</v>
      </c>
      <c r="AC2621" s="253">
        <f t="shared" si="696"/>
        <v>745.67278145100386</v>
      </c>
      <c r="AD2621" s="253">
        <f t="shared" si="681"/>
        <v>4.9577728758385187E-6</v>
      </c>
      <c r="AE2621" s="253">
        <f t="shared" si="682"/>
        <v>0.9997091429067092</v>
      </c>
      <c r="AF2621" s="253">
        <f>IF(OR(AE2621&lt;$T$757,AE2621&gt;$T$758),AD2621,"")</f>
        <v>4.9577728758385187E-6</v>
      </c>
      <c r="AG2621" s="253" t="str">
        <f t="shared" si="683"/>
        <v/>
      </c>
      <c r="AH2621" s="253" t="str">
        <f t="shared" si="684"/>
        <v/>
      </c>
      <c r="AI2621" s="253">
        <f t="shared" si="685"/>
        <v>2.0560459976217198E-9</v>
      </c>
      <c r="AJ2621" s="253" t="str">
        <f t="shared" si="686"/>
        <v/>
      </c>
      <c r="AK2621" s="253" t="str">
        <f t="shared" si="687"/>
        <v/>
      </c>
      <c r="AO2621" s="259">
        <v>1860</v>
      </c>
      <c r="AP2621" s="253">
        <f t="shared" si="688"/>
        <v>4396.1156073259108</v>
      </c>
      <c r="AQ2621" s="253">
        <f t="shared" si="689"/>
        <v>8.4094155394098164E-7</v>
      </c>
      <c r="AR2621" s="253">
        <f t="shared" si="690"/>
        <v>0.9997091429067092</v>
      </c>
      <c r="AS2621" s="253">
        <f>IF(OR(AR2621&lt;$T$757,AR2621&gt;$T$758),AQ2621,"")</f>
        <v>8.4094155394098164E-7</v>
      </c>
      <c r="AT2621" s="253" t="str">
        <f t="shared" si="691"/>
        <v/>
      </c>
      <c r="AU2621" s="253" t="str">
        <f t="shared" si="692"/>
        <v/>
      </c>
      <c r="AV2621" s="253">
        <f t="shared" si="693"/>
        <v>0</v>
      </c>
      <c r="AW2621" s="253">
        <f t="shared" si="694"/>
        <v>8.4094155394098164E-7</v>
      </c>
      <c r="AX2621" s="253" t="str">
        <f t="shared" si="695"/>
        <v/>
      </c>
      <c r="AZ2621" s="259"/>
      <c r="BA2621" s="259">
        <f>BA2620+$BD$753</f>
        <v>11.93599999999973</v>
      </c>
      <c r="BB2621" s="274">
        <f t="shared" si="678"/>
        <v>0.10268328439202278</v>
      </c>
      <c r="BC2621" s="259">
        <f t="shared" si="679"/>
        <v>2.142261878372298E-4</v>
      </c>
      <c r="BD2621" s="259" t="str">
        <f t="shared" si="676"/>
        <v/>
      </c>
      <c r="BE2621" s="254" t="str">
        <f t="shared" si="677"/>
        <v/>
      </c>
    </row>
    <row r="2622" spans="1:57" ht="20.100000000000001" customHeight="1" x14ac:dyDescent="0.25">
      <c r="A2622" s="247">
        <v>1861</v>
      </c>
      <c r="B2622" s="247">
        <f>$B$755+(A2622*$B$758)</f>
        <v>8278.5726742034913</v>
      </c>
      <c r="C2622" s="247">
        <f>_xlfn.NORM.DIST($B2622,$B$752,$B$753,0)</f>
        <v>4.4096567596111478E-7</v>
      </c>
      <c r="D2622" s="247">
        <f>_xlfn.NORM.DIST($B2622,$B$752,$B$753,1)</f>
        <v>0.99971341214889942</v>
      </c>
      <c r="E2622" s="247">
        <f>IF(OR(D2622&lt;$F$757,D2622&gt;$F$758),C2622,"")</f>
        <v>4.4096567596111478E-7</v>
      </c>
      <c r="F2622" s="247" t="str">
        <f>IF(AND(D2622&gt;$F$757,D2622&lt;$F$758),C2622,"")</f>
        <v/>
      </c>
      <c r="G2622" s="247" t="str">
        <f>IF(C2622=MAX($C$761:$C$2761),C2622,"")</f>
        <v/>
      </c>
      <c r="H2622" s="247">
        <f>_xlfn.NORM.DIST(B2622,$F$753,$F$754,0)</f>
        <v>0</v>
      </c>
      <c r="I2622" s="247">
        <f>IF(H2622=MAX($H$761:$H$2761),C2622,"")</f>
        <v>4.4096567596111478E-7</v>
      </c>
      <c r="J2622" s="247" t="str">
        <f>IF(I2622=MIN($I$761:$I$2761),I2622,"")</f>
        <v/>
      </c>
      <c r="K2622" s="247"/>
      <c r="L2622" s="247"/>
      <c r="M2622" s="247"/>
      <c r="N2622" s="247"/>
      <c r="O2622" s="247">
        <v>1861</v>
      </c>
      <c r="P2622" s="247">
        <f>$P$755+(O2622*$P$758)</f>
        <v>482.43815798527646</v>
      </c>
      <c r="Q2622" s="247">
        <f>_xlfn.NORM.DIST(P2622,P$752,P$753,0)</f>
        <v>7.5669105663585744E-6</v>
      </c>
      <c r="R2622" s="247">
        <f>_xlfn.NORM.DIST(P2622,P$752,P$753,1)</f>
        <v>0.99971341214889942</v>
      </c>
      <c r="S2622" s="253">
        <f>IF(OR(R2622&lt;$T$757,R2622&gt;$T$758),Q2622,"")</f>
        <v>7.5669105663585744E-6</v>
      </c>
      <c r="T2622" s="253" t="str">
        <f>IF(AND(R2622&gt;$T$757,R2622&lt;$T$758),Q2622,"")</f>
        <v/>
      </c>
      <c r="U2622" s="253" t="str">
        <f>IF(Q2622=MAX($Q$761:$Q$2761),Q2622,"")</f>
        <v/>
      </c>
      <c r="V2622" s="253">
        <f>_xlfn.NORM.DIST(P2622,$T$753,$T$754,0)</f>
        <v>1.9403292217587499E-109</v>
      </c>
      <c r="W2622" s="253" t="str">
        <f>IF(V2622=MAX($V$761:$V$2761),Q2622,"")</f>
        <v/>
      </c>
      <c r="X2622" s="253" t="str">
        <f t="shared" si="680"/>
        <v/>
      </c>
      <c r="AB2622" s="253">
        <v>1861</v>
      </c>
      <c r="AC2622" s="253">
        <f t="shared" si="696"/>
        <v>746.53984282478405</v>
      </c>
      <c r="AD2622" s="253">
        <f t="shared" si="681"/>
        <v>4.8899820021128666E-6</v>
      </c>
      <c r="AE2622" s="253">
        <f t="shared" si="682"/>
        <v>0.99971341214889942</v>
      </c>
      <c r="AF2622" s="253">
        <f>IF(OR(AE2622&lt;$T$757,AE2622&gt;$T$758),AD2622,"")</f>
        <v>4.8899820021128666E-6</v>
      </c>
      <c r="AG2622" s="253" t="str">
        <f t="shared" si="683"/>
        <v/>
      </c>
      <c r="AH2622" s="253" t="str">
        <f t="shared" si="684"/>
        <v/>
      </c>
      <c r="AI2622" s="253">
        <f t="shared" si="685"/>
        <v>2.0134206750521906E-9</v>
      </c>
      <c r="AJ2622" s="253" t="str">
        <f t="shared" si="686"/>
        <v/>
      </c>
      <c r="AK2622" s="253" t="str">
        <f t="shared" si="687"/>
        <v/>
      </c>
      <c r="AO2622" s="253">
        <v>1861</v>
      </c>
      <c r="AP2622" s="253">
        <f t="shared" si="688"/>
        <v>4401.2273696600105</v>
      </c>
      <c r="AQ2622" s="253">
        <f t="shared" si="689"/>
        <v>8.2944280962139059E-7</v>
      </c>
      <c r="AR2622" s="253">
        <f t="shared" si="690"/>
        <v>0.99971341214889942</v>
      </c>
      <c r="AS2622" s="253">
        <f>IF(OR(AR2622&lt;$T$757,AR2622&gt;$T$758),AQ2622,"")</f>
        <v>8.2944280962139059E-7</v>
      </c>
      <c r="AT2622" s="253" t="str">
        <f t="shared" si="691"/>
        <v/>
      </c>
      <c r="AU2622" s="253" t="str">
        <f t="shared" si="692"/>
        <v/>
      </c>
      <c r="AV2622" s="253">
        <f t="shared" si="693"/>
        <v>0</v>
      </c>
      <c r="AW2622" s="253">
        <f t="shared" si="694"/>
        <v>8.2944280962139059E-7</v>
      </c>
      <c r="AX2622" s="253" t="str">
        <f t="shared" si="695"/>
        <v/>
      </c>
      <c r="AZ2622" s="259"/>
      <c r="BA2622" s="259">
        <f>BA2621+$BD$753</f>
        <v>11.942399999999729</v>
      </c>
      <c r="BB2622" s="274">
        <f t="shared" si="678"/>
        <v>0.10246905820418555</v>
      </c>
      <c r="BC2622" s="259">
        <f t="shared" si="679"/>
        <v>2.1382804708393321E-4</v>
      </c>
      <c r="BD2622" s="259" t="str">
        <f t="shared" si="676"/>
        <v/>
      </c>
      <c r="BE2622" s="254" t="str">
        <f t="shared" si="677"/>
        <v/>
      </c>
    </row>
    <row r="2623" spans="1:57" ht="20.100000000000001" customHeight="1" x14ac:dyDescent="0.25">
      <c r="A2623" s="247">
        <v>1862</v>
      </c>
      <c r="B2623" s="247">
        <f>$B$755+(A2623*$B$758)</f>
        <v>8288.1877411886289</v>
      </c>
      <c r="C2623" s="247">
        <f>_xlfn.NORM.DIST($B2623,$B$752,$B$753,0)</f>
        <v>4.3492910471079031E-7</v>
      </c>
      <c r="D2623" s="247">
        <f>_xlfn.NORM.DIST($B2623,$B$752,$B$753,1)</f>
        <v>0.99971762298133715</v>
      </c>
      <c r="E2623" s="247">
        <f>IF(OR(D2623&lt;$F$757,D2623&gt;$F$758),C2623,"")</f>
        <v>4.3492910471079031E-7</v>
      </c>
      <c r="F2623" s="247" t="str">
        <f>IF(AND(D2623&gt;$F$757,D2623&lt;$F$758),C2623,"")</f>
        <v/>
      </c>
      <c r="G2623" s="247" t="str">
        <f>IF(C2623=MAX($C$761:$C$2761),C2623,"")</f>
        <v/>
      </c>
      <c r="H2623" s="247">
        <f>_xlfn.NORM.DIST(B2623,$F$753,$F$754,0)</f>
        <v>0</v>
      </c>
      <c r="I2623" s="247">
        <f>IF(H2623=MAX($H$761:$H$2761),C2623,"")</f>
        <v>4.3492910471079031E-7</v>
      </c>
      <c r="J2623" s="247" t="str">
        <f>IF(I2623=MIN($I$761:$I$2761),I2623,"")</f>
        <v/>
      </c>
      <c r="K2623" s="247"/>
      <c r="L2623" s="247"/>
      <c r="M2623" s="247"/>
      <c r="N2623" s="247"/>
      <c r="O2623" s="247">
        <v>1862</v>
      </c>
      <c r="P2623" s="247">
        <f>$P$755+(O2623*$P$758)</f>
        <v>482.9984810491386</v>
      </c>
      <c r="Q2623" s="247">
        <f>_xlfn.NORM.DIST(P2623,P$752,P$753,0)</f>
        <v>7.4633238309985091E-6</v>
      </c>
      <c r="R2623" s="247">
        <f>_xlfn.NORM.DIST(P2623,P$752,P$753,1)</f>
        <v>0.99971762298133715</v>
      </c>
      <c r="S2623" s="253">
        <f>IF(OR(R2623&lt;$T$757,R2623&gt;$T$758),Q2623,"")</f>
        <v>7.4633238309985091E-6</v>
      </c>
      <c r="T2623" s="253" t="str">
        <f>IF(AND(R2623&gt;$T$757,R2623&lt;$T$758),Q2623,"")</f>
        <v/>
      </c>
      <c r="U2623" s="253" t="str">
        <f>IF(Q2623=MAX($Q$761:$Q$2761),Q2623,"")</f>
        <v/>
      </c>
      <c r="V2623" s="253">
        <f>_xlfn.NORM.DIST(P2623,$T$753,$T$754,0)</f>
        <v>1.7760715378308909E-109</v>
      </c>
      <c r="W2623" s="253" t="str">
        <f>IF(V2623=MAX($V$761:$V$2761),Q2623,"")</f>
        <v/>
      </c>
      <c r="X2623" s="253" t="str">
        <f t="shared" si="680"/>
        <v/>
      </c>
      <c r="AB2623" s="253">
        <v>1862</v>
      </c>
      <c r="AC2623" s="253">
        <f t="shared" si="696"/>
        <v>747.40690419856423</v>
      </c>
      <c r="AD2623" s="253">
        <f t="shared" si="681"/>
        <v>4.8230409081054412E-6</v>
      </c>
      <c r="AE2623" s="253">
        <f t="shared" si="682"/>
        <v>0.99971762298133715</v>
      </c>
      <c r="AF2623" s="253">
        <f>IF(OR(AE2623&lt;$T$757,AE2623&gt;$T$758),AD2623,"")</f>
        <v>4.8230409081054412E-6</v>
      </c>
      <c r="AG2623" s="253" t="str">
        <f t="shared" si="683"/>
        <v/>
      </c>
      <c r="AH2623" s="253" t="str">
        <f t="shared" si="684"/>
        <v/>
      </c>
      <c r="AI2623" s="253">
        <f t="shared" si="685"/>
        <v>1.9716475011408325E-9</v>
      </c>
      <c r="AJ2623" s="253" t="str">
        <f t="shared" si="686"/>
        <v/>
      </c>
      <c r="AK2623" s="253" t="str">
        <f t="shared" si="687"/>
        <v/>
      </c>
      <c r="AO2623" s="253">
        <v>1862</v>
      </c>
      <c r="AP2623" s="253">
        <f t="shared" si="688"/>
        <v>4406.3391319941102</v>
      </c>
      <c r="AQ2623" s="253">
        <f t="shared" si="689"/>
        <v>8.180882056435744E-7</v>
      </c>
      <c r="AR2623" s="253">
        <f t="shared" si="690"/>
        <v>0.99971762298133715</v>
      </c>
      <c r="AS2623" s="253">
        <f>IF(OR(AR2623&lt;$T$757,AR2623&gt;$T$758),AQ2623,"")</f>
        <v>8.180882056435744E-7</v>
      </c>
      <c r="AT2623" s="253" t="str">
        <f t="shared" si="691"/>
        <v/>
      </c>
      <c r="AU2623" s="253" t="str">
        <f t="shared" si="692"/>
        <v/>
      </c>
      <c r="AV2623" s="253">
        <f t="shared" si="693"/>
        <v>0</v>
      </c>
      <c r="AW2623" s="253">
        <f t="shared" si="694"/>
        <v>8.180882056435744E-7</v>
      </c>
      <c r="AX2623" s="253" t="str">
        <f t="shared" si="695"/>
        <v/>
      </c>
      <c r="AZ2623" s="259"/>
      <c r="BA2623" s="259">
        <f>BA2622+$BD$753</f>
        <v>11.948799999999729</v>
      </c>
      <c r="BB2623" s="274">
        <f t="shared" si="678"/>
        <v>0.10225523015710161</v>
      </c>
      <c r="BC2623" s="259">
        <f t="shared" si="679"/>
        <v>2.1343049311918494E-4</v>
      </c>
      <c r="BD2623" s="259" t="str">
        <f t="shared" si="676"/>
        <v/>
      </c>
      <c r="BE2623" s="254" t="str">
        <f t="shared" si="677"/>
        <v/>
      </c>
    </row>
    <row r="2624" spans="1:57" ht="20.100000000000001" customHeight="1" x14ac:dyDescent="0.25">
      <c r="A2624" s="247">
        <v>1863</v>
      </c>
      <c r="B2624" s="247">
        <f>$B$755+(A2624*$B$758)</f>
        <v>8297.8028081737666</v>
      </c>
      <c r="C2624" s="247">
        <f>_xlfn.NORM.DIST($B2624,$B$752,$B$753,0)</f>
        <v>4.2896830716639423E-7</v>
      </c>
      <c r="D2624" s="247">
        <f>_xlfn.NORM.DIST($B2624,$B$752,$B$753,1)</f>
        <v>0.9997217761367061</v>
      </c>
      <c r="E2624" s="247">
        <f>IF(OR(D2624&lt;$F$757,D2624&gt;$F$758),C2624,"")</f>
        <v>4.2896830716639423E-7</v>
      </c>
      <c r="F2624" s="247" t="str">
        <f>IF(AND(D2624&gt;$F$757,D2624&lt;$F$758),C2624,"")</f>
        <v/>
      </c>
      <c r="G2624" s="247" t="str">
        <f>IF(C2624=MAX($C$761:$C$2761),C2624,"")</f>
        <v/>
      </c>
      <c r="H2624" s="247">
        <f>_xlfn.NORM.DIST(B2624,$F$753,$F$754,0)</f>
        <v>0</v>
      </c>
      <c r="I2624" s="247">
        <f>IF(H2624=MAX($H$761:$H$2761),C2624,"")</f>
        <v>4.2896830716639423E-7</v>
      </c>
      <c r="J2624" s="247" t="str">
        <f>IF(I2624=MIN($I$761:$I$2761),I2624,"")</f>
        <v/>
      </c>
      <c r="K2624" s="247"/>
      <c r="L2624" s="247"/>
      <c r="M2624" s="247"/>
      <c r="N2624" s="247"/>
      <c r="O2624" s="247">
        <v>1863</v>
      </c>
      <c r="P2624" s="247">
        <f>$P$755+(O2624*$P$758)</f>
        <v>483.55880411300075</v>
      </c>
      <c r="Q2624" s="247">
        <f>_xlfn.NORM.DIST(P2624,P$752,P$753,0)</f>
        <v>7.3610373620475881E-6</v>
      </c>
      <c r="R2624" s="247">
        <f>_xlfn.NORM.DIST(P2624,P$752,P$753,1)</f>
        <v>0.9997217761367061</v>
      </c>
      <c r="S2624" s="253">
        <f>IF(OR(R2624&lt;$T$757,R2624&gt;$T$758),Q2624,"")</f>
        <v>7.3610373620475881E-6</v>
      </c>
      <c r="T2624" s="253" t="str">
        <f>IF(AND(R2624&gt;$T$757,R2624&lt;$T$758),Q2624,"")</f>
        <v/>
      </c>
      <c r="U2624" s="253" t="str">
        <f>IF(Q2624=MAX($Q$761:$Q$2761),Q2624,"")</f>
        <v/>
      </c>
      <c r="V2624" s="253">
        <f>_xlfn.NORM.DIST(P2624,$T$753,$T$754,0)</f>
        <v>1.6256930018071257E-109</v>
      </c>
      <c r="W2624" s="253" t="str">
        <f>IF(V2624=MAX($V$761:$V$2761),Q2624,"")</f>
        <v/>
      </c>
      <c r="X2624" s="253" t="str">
        <f t="shared" si="680"/>
        <v/>
      </c>
      <c r="AB2624" s="253">
        <v>1863</v>
      </c>
      <c r="AC2624" s="253">
        <f t="shared" si="696"/>
        <v>748.27396557234465</v>
      </c>
      <c r="AD2624" s="253">
        <f t="shared" si="681"/>
        <v>4.7569400882472776E-6</v>
      </c>
      <c r="AE2624" s="253">
        <f t="shared" si="682"/>
        <v>0.9997217761367061</v>
      </c>
      <c r="AF2624" s="253">
        <f>IF(OR(AE2624&lt;$T$757,AE2624&gt;$T$758),AD2624,"")</f>
        <v>4.7569400882472776E-6</v>
      </c>
      <c r="AG2624" s="253" t="str">
        <f t="shared" si="683"/>
        <v/>
      </c>
      <c r="AH2624" s="253" t="str">
        <f t="shared" si="684"/>
        <v/>
      </c>
      <c r="AI2624" s="253">
        <f t="shared" si="685"/>
        <v>1.9307101189123191E-9</v>
      </c>
      <c r="AJ2624" s="253" t="str">
        <f t="shared" si="686"/>
        <v/>
      </c>
      <c r="AK2624" s="253" t="str">
        <f t="shared" si="687"/>
        <v/>
      </c>
      <c r="AO2624" s="253">
        <v>1863</v>
      </c>
      <c r="AP2624" s="253">
        <f t="shared" si="688"/>
        <v>4411.4508943282099</v>
      </c>
      <c r="AQ2624" s="253">
        <f t="shared" si="689"/>
        <v>8.0687612966502618E-7</v>
      </c>
      <c r="AR2624" s="253">
        <f t="shared" si="690"/>
        <v>0.9997217761367061</v>
      </c>
      <c r="AS2624" s="253">
        <f>IF(OR(AR2624&lt;$T$757,AR2624&gt;$T$758),AQ2624,"")</f>
        <v>8.0687612966502618E-7</v>
      </c>
      <c r="AT2624" s="253" t="str">
        <f t="shared" si="691"/>
        <v/>
      </c>
      <c r="AU2624" s="253" t="str">
        <f t="shared" si="692"/>
        <v/>
      </c>
      <c r="AV2624" s="253">
        <f t="shared" si="693"/>
        <v>0</v>
      </c>
      <c r="AW2624" s="253">
        <f t="shared" si="694"/>
        <v>8.0687612966502618E-7</v>
      </c>
      <c r="AX2624" s="253" t="str">
        <f t="shared" si="695"/>
        <v/>
      </c>
      <c r="AZ2624" s="259"/>
      <c r="BA2624" s="259">
        <f>BA2623+$BD$753</f>
        <v>11.955199999999728</v>
      </c>
      <c r="BB2624" s="274">
        <f t="shared" si="678"/>
        <v>0.10204179966398243</v>
      </c>
      <c r="BC2624" s="259">
        <f t="shared" si="679"/>
        <v>2.1303352558618704E-4</v>
      </c>
      <c r="BD2624" s="259" t="str">
        <f t="shared" si="676"/>
        <v/>
      </c>
      <c r="BE2624" s="254" t="str">
        <f t="shared" si="677"/>
        <v/>
      </c>
    </row>
    <row r="2625" spans="1:57" ht="20.100000000000001" customHeight="1" x14ac:dyDescent="0.25">
      <c r="A2625" s="247">
        <v>1864</v>
      </c>
      <c r="B2625" s="247">
        <f>$B$755+(A2625*$B$758)</f>
        <v>8307.4178751589043</v>
      </c>
      <c r="C2625" s="247">
        <f>_xlfn.NORM.DIST($B2625,$B$752,$B$753,0)</f>
        <v>4.2308243426978406E-7</v>
      </c>
      <c r="D2625" s="247">
        <f>_xlfn.NORM.DIST($B2625,$B$752,$B$753,1)</f>
        <v>0.99972587233948729</v>
      </c>
      <c r="E2625" s="247">
        <f>IF(OR(D2625&lt;$F$757,D2625&gt;$F$758),C2625,"")</f>
        <v>4.2308243426978406E-7</v>
      </c>
      <c r="F2625" s="247" t="str">
        <f>IF(AND(D2625&gt;$F$757,D2625&lt;$F$758),C2625,"")</f>
        <v/>
      </c>
      <c r="G2625" s="247" t="str">
        <f>IF(C2625=MAX($C$761:$C$2761),C2625,"")</f>
        <v/>
      </c>
      <c r="H2625" s="247">
        <f>_xlfn.NORM.DIST(B2625,$F$753,$F$754,0)</f>
        <v>0</v>
      </c>
      <c r="I2625" s="247">
        <f>IF(H2625=MAX($H$761:$H$2761),C2625,"")</f>
        <v>4.2308243426978406E-7</v>
      </c>
      <c r="J2625" s="247" t="str">
        <f>IF(I2625=MIN($I$761:$I$2761),I2625,"")</f>
        <v/>
      </c>
      <c r="K2625" s="247"/>
      <c r="L2625" s="247"/>
      <c r="M2625" s="247"/>
      <c r="N2625" s="247"/>
      <c r="O2625" s="247">
        <v>1864</v>
      </c>
      <c r="P2625" s="247">
        <f>$P$755+(O2625*$P$758)</f>
        <v>484.11912717686289</v>
      </c>
      <c r="Q2625" s="247">
        <f>_xlfn.NORM.DIST(P2625,P$752,P$753,0)</f>
        <v>7.260036589784458E-6</v>
      </c>
      <c r="R2625" s="247">
        <f>_xlfn.NORM.DIST(P2625,P$752,P$753,1)</f>
        <v>0.99972587233948729</v>
      </c>
      <c r="S2625" s="253">
        <f>IF(OR(R2625&lt;$T$757,R2625&gt;$T$758),Q2625,"")</f>
        <v>7.260036589784458E-6</v>
      </c>
      <c r="T2625" s="253" t="str">
        <f>IF(AND(R2625&gt;$T$757,R2625&lt;$T$758),Q2625,"")</f>
        <v/>
      </c>
      <c r="U2625" s="253" t="str">
        <f>IF(Q2625=MAX($Q$761:$Q$2761),Q2625,"")</f>
        <v/>
      </c>
      <c r="V2625" s="253">
        <f>_xlfn.NORM.DIST(P2625,$T$753,$T$754,0)</f>
        <v>1.4880230858533094E-109</v>
      </c>
      <c r="W2625" s="253" t="str">
        <f>IF(V2625=MAX($V$761:$V$2761),Q2625,"")</f>
        <v/>
      </c>
      <c r="X2625" s="253" t="str">
        <f t="shared" si="680"/>
        <v/>
      </c>
      <c r="AB2625" s="253">
        <v>1864</v>
      </c>
      <c r="AC2625" s="253">
        <f t="shared" si="696"/>
        <v>749.14102694612484</v>
      </c>
      <c r="AD2625" s="253">
        <f t="shared" si="681"/>
        <v>4.6916701271138769E-6</v>
      </c>
      <c r="AE2625" s="253">
        <f t="shared" si="682"/>
        <v>0.99972587233948729</v>
      </c>
      <c r="AF2625" s="253">
        <f>IF(OR(AE2625&lt;$T$757,AE2625&gt;$T$758),AD2625,"")</f>
        <v>4.6916701271138769E-6</v>
      </c>
      <c r="AG2625" s="253" t="str">
        <f t="shared" si="683"/>
        <v/>
      </c>
      <c r="AH2625" s="253" t="str">
        <f t="shared" si="684"/>
        <v/>
      </c>
      <c r="AI2625" s="253">
        <f t="shared" si="685"/>
        <v>1.8905924711824669E-9</v>
      </c>
      <c r="AJ2625" s="253" t="str">
        <f t="shared" si="686"/>
        <v/>
      </c>
      <c r="AK2625" s="253" t="str">
        <f t="shared" si="687"/>
        <v/>
      </c>
      <c r="AO2625" s="253">
        <v>1864</v>
      </c>
      <c r="AP2625" s="253">
        <f t="shared" si="688"/>
        <v>4416.5626566623114</v>
      </c>
      <c r="AQ2625" s="253">
        <f t="shared" si="689"/>
        <v>7.9580498463361309E-7</v>
      </c>
      <c r="AR2625" s="253">
        <f t="shared" si="690"/>
        <v>0.99972587233948729</v>
      </c>
      <c r="AS2625" s="253">
        <f>IF(OR(AR2625&lt;$T$757,AR2625&gt;$T$758),AQ2625,"")</f>
        <v>7.9580498463361309E-7</v>
      </c>
      <c r="AT2625" s="253" t="str">
        <f t="shared" si="691"/>
        <v/>
      </c>
      <c r="AU2625" s="253" t="str">
        <f t="shared" si="692"/>
        <v/>
      </c>
      <c r="AV2625" s="253">
        <f t="shared" si="693"/>
        <v>0</v>
      </c>
      <c r="AW2625" s="253">
        <f t="shared" si="694"/>
        <v>7.9580498463361309E-7</v>
      </c>
      <c r="AX2625" s="253" t="str">
        <f t="shared" si="695"/>
        <v/>
      </c>
      <c r="AZ2625" s="259"/>
      <c r="BA2625" s="259">
        <f>BA2624+$BD$753</f>
        <v>11.961599999999727</v>
      </c>
      <c r="BB2625" s="274">
        <f t="shared" si="678"/>
        <v>0.10182876613839624</v>
      </c>
      <c r="BC2625" s="259">
        <f t="shared" si="679"/>
        <v>2.1263714412547707E-4</v>
      </c>
      <c r="BD2625" s="259" t="str">
        <f t="shared" si="676"/>
        <v/>
      </c>
      <c r="BE2625" s="254" t="str">
        <f t="shared" si="677"/>
        <v/>
      </c>
    </row>
    <row r="2626" spans="1:57" ht="20.100000000000001" customHeight="1" x14ac:dyDescent="0.25">
      <c r="A2626" s="247">
        <v>1865</v>
      </c>
      <c r="B2626" s="247">
        <f>$B$755+(A2626*$B$758)</f>
        <v>8317.032942144042</v>
      </c>
      <c r="C2626" s="247">
        <f>_xlfn.NORM.DIST($B2626,$B$752,$B$753,0)</f>
        <v>4.1727064503435961E-7</v>
      </c>
      <c r="D2626" s="247">
        <f>_xlfn.NORM.DIST($B2626,$B$752,$B$753,1)</f>
        <v>0.99972991230603647</v>
      </c>
      <c r="E2626" s="247">
        <f>IF(OR(D2626&lt;$F$757,D2626&gt;$F$758),C2626,"")</f>
        <v>4.1727064503435961E-7</v>
      </c>
      <c r="F2626" s="247" t="str">
        <f>IF(AND(D2626&gt;$F$757,D2626&lt;$F$758),C2626,"")</f>
        <v/>
      </c>
      <c r="G2626" s="247" t="str">
        <f>IF(C2626=MAX($C$761:$C$2761),C2626,"")</f>
        <v/>
      </c>
      <c r="H2626" s="247">
        <f>_xlfn.NORM.DIST(B2626,$F$753,$F$754,0)</f>
        <v>0</v>
      </c>
      <c r="I2626" s="247">
        <f>IF(H2626=MAX($H$761:$H$2761),C2626,"")</f>
        <v>4.1727064503435961E-7</v>
      </c>
      <c r="J2626" s="247" t="str">
        <f>IF(I2626=MIN($I$761:$I$2761),I2626,"")</f>
        <v/>
      </c>
      <c r="K2626" s="247"/>
      <c r="L2626" s="247"/>
      <c r="M2626" s="247"/>
      <c r="N2626" s="247"/>
      <c r="O2626" s="247">
        <v>1865</v>
      </c>
      <c r="P2626" s="247">
        <f>$P$755+(O2626*$P$758)</f>
        <v>484.6794502407248</v>
      </c>
      <c r="Q2626" s="247">
        <f>_xlfn.NORM.DIST(P2626,P$752,P$753,0)</f>
        <v>7.1603070829943573E-6</v>
      </c>
      <c r="R2626" s="247">
        <f>_xlfn.NORM.DIST(P2626,P$752,P$753,1)</f>
        <v>0.99972991230603647</v>
      </c>
      <c r="S2626" s="253">
        <f>IF(OR(R2626&lt;$T$757,R2626&gt;$T$758),Q2626,"")</f>
        <v>7.1603070829943573E-6</v>
      </c>
      <c r="T2626" s="253" t="str">
        <f>IF(AND(R2626&gt;$T$757,R2626&lt;$T$758),Q2626,"")</f>
        <v/>
      </c>
      <c r="U2626" s="253" t="str">
        <f>IF(Q2626=MAX($Q$761:$Q$2761),Q2626,"")</f>
        <v/>
      </c>
      <c r="V2626" s="253">
        <f>_xlfn.NORM.DIST(P2626,$T$753,$T$754,0)</f>
        <v>1.361989794168578E-109</v>
      </c>
      <c r="W2626" s="253" t="str">
        <f>IF(V2626=MAX($V$761:$V$2761),Q2626,"")</f>
        <v/>
      </c>
      <c r="X2626" s="253" t="str">
        <f t="shared" si="680"/>
        <v/>
      </c>
      <c r="AB2626" s="253">
        <v>1865</v>
      </c>
      <c r="AC2626" s="253">
        <f t="shared" si="696"/>
        <v>750.00808831990503</v>
      </c>
      <c r="AD2626" s="253">
        <f t="shared" si="681"/>
        <v>4.627221698788121E-6</v>
      </c>
      <c r="AE2626" s="253">
        <f t="shared" si="682"/>
        <v>0.99972991230603647</v>
      </c>
      <c r="AF2626" s="253">
        <f>IF(OR(AE2626&lt;$T$757,AE2626&gt;$T$758),AD2626,"")</f>
        <v>4.627221698788121E-6</v>
      </c>
      <c r="AG2626" s="253" t="str">
        <f t="shared" si="683"/>
        <v/>
      </c>
      <c r="AH2626" s="253" t="str">
        <f t="shared" si="684"/>
        <v/>
      </c>
      <c r="AI2626" s="253">
        <f t="shared" si="685"/>
        <v>1.8512787953505237E-9</v>
      </c>
      <c r="AJ2626" s="253" t="str">
        <f t="shared" si="686"/>
        <v/>
      </c>
      <c r="AK2626" s="253" t="str">
        <f t="shared" si="687"/>
        <v/>
      </c>
      <c r="AO2626" s="253">
        <v>1865</v>
      </c>
      <c r="AP2626" s="253">
        <f t="shared" si="688"/>
        <v>4421.6744189964111</v>
      </c>
      <c r="AQ2626" s="253">
        <f t="shared" si="689"/>
        <v>7.8487318867953931E-7</v>
      </c>
      <c r="AR2626" s="253">
        <f t="shared" si="690"/>
        <v>0.99972991230603647</v>
      </c>
      <c r="AS2626" s="253">
        <f>IF(OR(AR2626&lt;$T$757,AR2626&gt;$T$758),AQ2626,"")</f>
        <v>7.8487318867953931E-7</v>
      </c>
      <c r="AT2626" s="253" t="str">
        <f t="shared" si="691"/>
        <v/>
      </c>
      <c r="AU2626" s="253" t="str">
        <f t="shared" si="692"/>
        <v/>
      </c>
      <c r="AV2626" s="253">
        <f t="shared" si="693"/>
        <v>0</v>
      </c>
      <c r="AW2626" s="253">
        <f t="shared" si="694"/>
        <v>7.8487318867953931E-7</v>
      </c>
      <c r="AX2626" s="253" t="str">
        <f t="shared" si="695"/>
        <v/>
      </c>
      <c r="AZ2626" s="259"/>
      <c r="BA2626" s="259">
        <f>BA2625+$BD$753</f>
        <v>11.967999999999726</v>
      </c>
      <c r="BB2626" s="274">
        <f t="shared" si="678"/>
        <v>0.10161612899427076</v>
      </c>
      <c r="BC2626" s="259">
        <f t="shared" si="679"/>
        <v>2.1224134837674602E-4</v>
      </c>
      <c r="BD2626" s="259" t="str">
        <f t="shared" si="676"/>
        <v/>
      </c>
      <c r="BE2626" s="254" t="str">
        <f t="shared" si="677"/>
        <v/>
      </c>
    </row>
    <row r="2627" spans="1:57" ht="20.100000000000001" customHeight="1" x14ac:dyDescent="0.25">
      <c r="A2627" s="247">
        <v>1866</v>
      </c>
      <c r="B2627" s="247">
        <f>$B$755+(A2627*$B$758)</f>
        <v>8326.6480091291796</v>
      </c>
      <c r="C2627" s="247">
        <f>_xlfn.NORM.DIST($B2627,$B$752,$B$753,0)</f>
        <v>4.115321064877707E-7</v>
      </c>
      <c r="D2627" s="247">
        <f>_xlfn.NORM.DIST($B2627,$B$752,$B$753,1)</f>
        <v>0.9997338967446624</v>
      </c>
      <c r="E2627" s="247">
        <f>IF(OR(D2627&lt;$F$757,D2627&gt;$F$758),C2627,"")</f>
        <v>4.115321064877707E-7</v>
      </c>
      <c r="F2627" s="247" t="str">
        <f>IF(AND(D2627&gt;$F$757,D2627&lt;$F$758),C2627,"")</f>
        <v/>
      </c>
      <c r="G2627" s="247" t="str">
        <f>IF(C2627=MAX($C$761:$C$2761),C2627,"")</f>
        <v/>
      </c>
      <c r="H2627" s="247">
        <f>_xlfn.NORM.DIST(B2627,$F$753,$F$754,0)</f>
        <v>0</v>
      </c>
      <c r="I2627" s="247">
        <f>IF(H2627=MAX($H$761:$H$2761),C2627,"")</f>
        <v>4.115321064877707E-7</v>
      </c>
      <c r="J2627" s="247" t="str">
        <f>IF(I2627=MIN($I$761:$I$2761),I2627,"")</f>
        <v/>
      </c>
      <c r="K2627" s="247"/>
      <c r="L2627" s="247"/>
      <c r="M2627" s="247"/>
      <c r="N2627" s="247"/>
      <c r="O2627" s="247">
        <v>1866</v>
      </c>
      <c r="P2627" s="247">
        <f>$P$755+(O2627*$P$758)</f>
        <v>485.23977330458695</v>
      </c>
      <c r="Q2627" s="247">
        <f>_xlfn.NORM.DIST(P2627,P$752,P$753,0)</f>
        <v>7.0618345479858133E-6</v>
      </c>
      <c r="R2627" s="247">
        <f>_xlfn.NORM.DIST(P2627,P$752,P$753,1)</f>
        <v>0.9997338967446624</v>
      </c>
      <c r="S2627" s="253">
        <f>IF(OR(R2627&lt;$T$757,R2627&gt;$T$758),Q2627,"")</f>
        <v>7.0618345479858133E-6</v>
      </c>
      <c r="T2627" s="253" t="str">
        <f>IF(AND(R2627&gt;$T$757,R2627&lt;$T$758),Q2627,"")</f>
        <v/>
      </c>
      <c r="U2627" s="253" t="str">
        <f>IF(Q2627=MAX($Q$761:$Q$2761),Q2627,"")</f>
        <v/>
      </c>
      <c r="V2627" s="253">
        <f>_xlfn.NORM.DIST(P2627,$T$753,$T$754,0)</f>
        <v>1.2466113846168469E-109</v>
      </c>
      <c r="W2627" s="253" t="str">
        <f>IF(V2627=MAX($V$761:$V$2761),Q2627,"")</f>
        <v/>
      </c>
      <c r="X2627" s="253" t="str">
        <f t="shared" si="680"/>
        <v/>
      </c>
      <c r="AB2627" s="253">
        <v>1866</v>
      </c>
      <c r="AC2627" s="253">
        <f t="shared" si="696"/>
        <v>750.87514969368522</v>
      </c>
      <c r="AD2627" s="253">
        <f t="shared" si="681"/>
        <v>4.5635855662249975E-6</v>
      </c>
      <c r="AE2627" s="253">
        <f t="shared" si="682"/>
        <v>0.9997338967446624</v>
      </c>
      <c r="AF2627" s="253">
        <f>IF(OR(AE2627&lt;$T$757,AE2627&gt;$T$758),AD2627,"")</f>
        <v>4.5635855662249975E-6</v>
      </c>
      <c r="AG2627" s="253" t="str">
        <f t="shared" si="683"/>
        <v/>
      </c>
      <c r="AH2627" s="253" t="str">
        <f t="shared" si="684"/>
        <v/>
      </c>
      <c r="AI2627" s="253">
        <f t="shared" si="685"/>
        <v>1.8127536182764957E-9</v>
      </c>
      <c r="AJ2627" s="253" t="str">
        <f t="shared" si="686"/>
        <v/>
      </c>
      <c r="AK2627" s="253" t="str">
        <f t="shared" si="687"/>
        <v/>
      </c>
      <c r="AO2627" s="253">
        <v>1866</v>
      </c>
      <c r="AP2627" s="253">
        <f t="shared" si="688"/>
        <v>4426.7861813305108</v>
      </c>
      <c r="AQ2627" s="253">
        <f t="shared" si="689"/>
        <v>7.7407917500754757E-7</v>
      </c>
      <c r="AR2627" s="253">
        <f t="shared" si="690"/>
        <v>0.9997338967446624</v>
      </c>
      <c r="AS2627" s="253">
        <f>IF(OR(AR2627&lt;$T$757,AR2627&gt;$T$758),AQ2627,"")</f>
        <v>7.7407917500754757E-7</v>
      </c>
      <c r="AT2627" s="253" t="str">
        <f t="shared" si="691"/>
        <v/>
      </c>
      <c r="AU2627" s="253" t="str">
        <f t="shared" si="692"/>
        <v/>
      </c>
      <c r="AV2627" s="253">
        <f t="shared" si="693"/>
        <v>0</v>
      </c>
      <c r="AW2627" s="253">
        <f t="shared" si="694"/>
        <v>7.7407917500754757E-7</v>
      </c>
      <c r="AX2627" s="253" t="str">
        <f t="shared" si="695"/>
        <v/>
      </c>
      <c r="AZ2627" s="259"/>
      <c r="BA2627" s="259">
        <f>BA2626+$BD$753</f>
        <v>11.974399999999726</v>
      </c>
      <c r="BB2627" s="274">
        <f t="shared" si="678"/>
        <v>0.10140388764589402</v>
      </c>
      <c r="BC2627" s="259">
        <f t="shared" si="679"/>
        <v>2.1184613797683993E-4</v>
      </c>
      <c r="BD2627" s="259" t="str">
        <f t="shared" si="676"/>
        <v/>
      </c>
      <c r="BE2627" s="254" t="str">
        <f t="shared" si="677"/>
        <v/>
      </c>
    </row>
    <row r="2628" spans="1:57" ht="20.100000000000001" customHeight="1" x14ac:dyDescent="0.25">
      <c r="A2628" s="248">
        <v>1867</v>
      </c>
      <c r="B2628" s="247">
        <f>$B$755+(A2628*$B$758)</f>
        <v>8336.2630761143173</v>
      </c>
      <c r="C2628" s="247">
        <f>_xlfn.NORM.DIST($B2628,$B$752,$B$753,0)</f>
        <v>4.0586599361476639E-7</v>
      </c>
      <c r="D2628" s="247">
        <f>_xlfn.NORM.DIST($B2628,$B$752,$B$753,1)</f>
        <v>0.99973782635570241</v>
      </c>
      <c r="E2628" s="247">
        <f>IF(OR(D2628&lt;$F$757,D2628&gt;$F$758),C2628,"")</f>
        <v>4.0586599361476639E-7</v>
      </c>
      <c r="F2628" s="247" t="str">
        <f>IF(AND(D2628&gt;$F$757,D2628&lt;$F$758),C2628,"")</f>
        <v/>
      </c>
      <c r="G2628" s="247" t="str">
        <f>IF(C2628=MAX($C$761:$C$2761),C2628,"")</f>
        <v/>
      </c>
      <c r="H2628" s="247">
        <f>_xlfn.NORM.DIST(B2628,$F$753,$F$754,0)</f>
        <v>0</v>
      </c>
      <c r="I2628" s="247">
        <f>IF(H2628=MAX($H$761:$H$2761),C2628,"")</f>
        <v>4.0586599361476639E-7</v>
      </c>
      <c r="J2628" s="247" t="str">
        <f>IF(I2628=MIN($I$761:$I$2761),I2628,"")</f>
        <v/>
      </c>
      <c r="K2628" s="247"/>
      <c r="L2628" s="247"/>
      <c r="M2628" s="247"/>
      <c r="N2628" s="247"/>
      <c r="O2628" s="248">
        <v>1867</v>
      </c>
      <c r="P2628" s="247">
        <f>$P$755+(O2628*$P$758)</f>
        <v>485.80009636844909</v>
      </c>
      <c r="Q2628" s="247">
        <f>_xlfn.NORM.DIST(P2628,P$752,P$753,0)</f>
        <v>6.9646048276102585E-6</v>
      </c>
      <c r="R2628" s="247">
        <f>_xlfn.NORM.DIST(P2628,P$752,P$753,1)</f>
        <v>0.99973782635570241</v>
      </c>
      <c r="S2628" s="253">
        <f>IF(OR(R2628&lt;$T$757,R2628&gt;$T$758),Q2628,"")</f>
        <v>6.9646048276102585E-6</v>
      </c>
      <c r="T2628" s="253" t="str">
        <f>IF(AND(R2628&gt;$T$757,R2628&lt;$T$758),Q2628,"")</f>
        <v/>
      </c>
      <c r="U2628" s="253" t="str">
        <f>IF(Q2628=MAX($Q$761:$Q$2761),Q2628,"")</f>
        <v/>
      </c>
      <c r="V2628" s="253">
        <f>_xlfn.NORM.DIST(P2628,$T$753,$T$754,0)</f>
        <v>1.1409887845488108E-109</v>
      </c>
      <c r="W2628" s="253" t="str">
        <f>IF(V2628=MAX($V$761:$V$2761),Q2628,"")</f>
        <v/>
      </c>
      <c r="X2628" s="253" t="str">
        <f t="shared" si="680"/>
        <v/>
      </c>
      <c r="AB2628" s="259">
        <v>1867</v>
      </c>
      <c r="AC2628" s="253">
        <f t="shared" si="696"/>
        <v>751.7422110674654</v>
      </c>
      <c r="AD2628" s="253">
        <f t="shared" si="681"/>
        <v>4.500752580617812E-6</v>
      </c>
      <c r="AE2628" s="253">
        <f t="shared" si="682"/>
        <v>0.99973782635570241</v>
      </c>
      <c r="AF2628" s="253">
        <f>IF(OR(AE2628&lt;$T$757,AE2628&gt;$T$758),AD2628,"")</f>
        <v>4.500752580617812E-6</v>
      </c>
      <c r="AG2628" s="253" t="str">
        <f t="shared" si="683"/>
        <v/>
      </c>
      <c r="AH2628" s="253" t="str">
        <f t="shared" si="684"/>
        <v/>
      </c>
      <c r="AI2628" s="253">
        <f t="shared" si="685"/>
        <v>1.7750017512419324E-9</v>
      </c>
      <c r="AJ2628" s="253" t="str">
        <f t="shared" si="686"/>
        <v/>
      </c>
      <c r="AK2628" s="253" t="str">
        <f t="shared" si="687"/>
        <v/>
      </c>
      <c r="AO2628" s="259">
        <v>1867</v>
      </c>
      <c r="AP2628" s="253">
        <f t="shared" si="688"/>
        <v>4431.8979436646105</v>
      </c>
      <c r="AQ2628" s="253">
        <f t="shared" si="689"/>
        <v>7.6342139178944726E-7</v>
      </c>
      <c r="AR2628" s="253">
        <f t="shared" si="690"/>
        <v>0.99973782635570241</v>
      </c>
      <c r="AS2628" s="253">
        <f>IF(OR(AR2628&lt;$T$757,AR2628&gt;$T$758),AQ2628,"")</f>
        <v>7.6342139178944726E-7</v>
      </c>
      <c r="AT2628" s="253" t="str">
        <f t="shared" si="691"/>
        <v/>
      </c>
      <c r="AU2628" s="253" t="str">
        <f t="shared" si="692"/>
        <v/>
      </c>
      <c r="AV2628" s="253">
        <f t="shared" si="693"/>
        <v>0</v>
      </c>
      <c r="AW2628" s="253">
        <f t="shared" si="694"/>
        <v>7.6342139178944726E-7</v>
      </c>
      <c r="AX2628" s="253" t="str">
        <f t="shared" si="695"/>
        <v/>
      </c>
      <c r="AZ2628" s="259"/>
      <c r="BA2628" s="259">
        <f>BA2627+$BD$753</f>
        <v>11.980799999999725</v>
      </c>
      <c r="BB2628" s="274">
        <f t="shared" si="678"/>
        <v>0.10119204150791718</v>
      </c>
      <c r="BC2628" s="259">
        <f t="shared" si="679"/>
        <v>2.1145151256206363E-4</v>
      </c>
      <c r="BD2628" s="259" t="str">
        <f t="shared" si="676"/>
        <v/>
      </c>
      <c r="BE2628" s="254" t="str">
        <f t="shared" si="677"/>
        <v/>
      </c>
    </row>
    <row r="2629" spans="1:57" ht="20.100000000000001" customHeight="1" x14ac:dyDescent="0.25">
      <c r="A2629" s="247">
        <v>1868</v>
      </c>
      <c r="B2629" s="247">
        <f>$B$755+(A2629*$B$758)</f>
        <v>8345.878143099455</v>
      </c>
      <c r="C2629" s="247">
        <f>_xlfn.NORM.DIST($B2629,$B$752,$B$753,0)</f>
        <v>4.0027148930020391E-7</v>
      </c>
      <c r="D2629" s="247">
        <f>_xlfn.NORM.DIST($B2629,$B$752,$B$753,1)</f>
        <v>0.99974170183159972</v>
      </c>
      <c r="E2629" s="247">
        <f>IF(OR(D2629&lt;$F$757,D2629&gt;$F$758),C2629,"")</f>
        <v>4.0027148930020391E-7</v>
      </c>
      <c r="F2629" s="247" t="str">
        <f>IF(AND(D2629&gt;$F$757,D2629&lt;$F$758),C2629,"")</f>
        <v/>
      </c>
      <c r="G2629" s="247" t="str">
        <f>IF(C2629=MAX($C$761:$C$2761),C2629,"")</f>
        <v/>
      </c>
      <c r="H2629" s="247">
        <f>_xlfn.NORM.DIST(B2629,$F$753,$F$754,0)</f>
        <v>0</v>
      </c>
      <c r="I2629" s="247">
        <f>IF(H2629=MAX($H$761:$H$2761),C2629,"")</f>
        <v>4.0027148930020391E-7</v>
      </c>
      <c r="J2629" s="247" t="str">
        <f>IF(I2629=MIN($I$761:$I$2761),I2629,"")</f>
        <v/>
      </c>
      <c r="K2629" s="247"/>
      <c r="L2629" s="247"/>
      <c r="M2629" s="247"/>
      <c r="N2629" s="247"/>
      <c r="O2629" s="247">
        <v>1868</v>
      </c>
      <c r="P2629" s="247">
        <f>$P$755+(O2629*$P$758)</f>
        <v>486.36041943231123</v>
      </c>
      <c r="Q2629" s="247">
        <f>_xlfn.NORM.DIST(P2629,P$752,P$753,0)</f>
        <v>6.8686039002838034E-6</v>
      </c>
      <c r="R2629" s="247">
        <f>_xlfn.NORM.DIST(P2629,P$752,P$753,1)</f>
        <v>0.99974170183159972</v>
      </c>
      <c r="S2629" s="253">
        <f>IF(OR(R2629&lt;$T$757,R2629&gt;$T$758),Q2629,"")</f>
        <v>6.8686039002838034E-6</v>
      </c>
      <c r="T2629" s="253" t="str">
        <f>IF(AND(R2629&gt;$T$757,R2629&lt;$T$758),Q2629,"")</f>
        <v/>
      </c>
      <c r="U2629" s="253" t="str">
        <f>IF(Q2629=MAX($Q$761:$Q$2761),Q2629,"")</f>
        <v/>
      </c>
      <c r="V2629" s="253">
        <f>_xlfn.NORM.DIST(P2629,$T$753,$T$754,0)</f>
        <v>1.0442986427132113E-109</v>
      </c>
      <c r="W2629" s="253" t="str">
        <f>IF(V2629=MAX($V$761:$V$2761),Q2629,"")</f>
        <v/>
      </c>
      <c r="X2629" s="253" t="str">
        <f t="shared" si="680"/>
        <v/>
      </c>
      <c r="AB2629" s="253">
        <v>1868</v>
      </c>
      <c r="AC2629" s="253">
        <f t="shared" si="696"/>
        <v>752.60927244124582</v>
      </c>
      <c r="AD2629" s="253">
        <f t="shared" si="681"/>
        <v>4.4387136807661803E-6</v>
      </c>
      <c r="AE2629" s="253">
        <f t="shared" si="682"/>
        <v>0.99974170183159972</v>
      </c>
      <c r="AF2629" s="253">
        <f>IF(OR(AE2629&lt;$T$757,AE2629&gt;$T$758),AD2629,"")</f>
        <v>4.4387136807661803E-6</v>
      </c>
      <c r="AG2629" s="253" t="str">
        <f t="shared" si="683"/>
        <v/>
      </c>
      <c r="AH2629" s="253" t="str">
        <f t="shared" si="684"/>
        <v/>
      </c>
      <c r="AI2629" s="253">
        <f t="shared" si="685"/>
        <v>1.7380082849930837E-9</v>
      </c>
      <c r="AJ2629" s="253" t="str">
        <f t="shared" si="686"/>
        <v/>
      </c>
      <c r="AK2629" s="253" t="str">
        <f t="shared" si="687"/>
        <v/>
      </c>
      <c r="AO2629" s="253">
        <v>1868</v>
      </c>
      <c r="AP2629" s="253">
        <f t="shared" si="688"/>
        <v>4437.0097059987102</v>
      </c>
      <c r="AQ2629" s="253">
        <f t="shared" si="689"/>
        <v>7.5289830205690696E-7</v>
      </c>
      <c r="AR2629" s="253">
        <f t="shared" si="690"/>
        <v>0.99974170183159972</v>
      </c>
      <c r="AS2629" s="253">
        <f>IF(OR(AR2629&lt;$T$757,AR2629&gt;$T$758),AQ2629,"")</f>
        <v>7.5289830205690696E-7</v>
      </c>
      <c r="AT2629" s="253" t="str">
        <f t="shared" si="691"/>
        <v/>
      </c>
      <c r="AU2629" s="253" t="str">
        <f t="shared" si="692"/>
        <v/>
      </c>
      <c r="AV2629" s="253">
        <f t="shared" si="693"/>
        <v>0</v>
      </c>
      <c r="AW2629" s="253">
        <f t="shared" si="694"/>
        <v>7.5289830205690696E-7</v>
      </c>
      <c r="AX2629" s="253" t="str">
        <f t="shared" si="695"/>
        <v/>
      </c>
      <c r="AZ2629" s="259"/>
      <c r="BA2629" s="259">
        <f>BA2628+$BD$753</f>
        <v>11.987199999999724</v>
      </c>
      <c r="BB2629" s="274">
        <f t="shared" si="678"/>
        <v>0.10098058999535511</v>
      </c>
      <c r="BC2629" s="259">
        <f t="shared" si="679"/>
        <v>2.1105747176598799E-4</v>
      </c>
      <c r="BD2629" s="259" t="str">
        <f t="shared" si="676"/>
        <v/>
      </c>
      <c r="BE2629" s="254" t="str">
        <f t="shared" si="677"/>
        <v/>
      </c>
    </row>
    <row r="2630" spans="1:57" ht="20.100000000000001" customHeight="1" x14ac:dyDescent="0.25">
      <c r="A2630" s="247">
        <v>1869</v>
      </c>
      <c r="B2630" s="247">
        <f>$B$755+(A2630*$B$758)</f>
        <v>8355.4932100845926</v>
      </c>
      <c r="C2630" s="247">
        <f>_xlfn.NORM.DIST($B2630,$B$752,$B$753,0)</f>
        <v>3.9474778427221184E-7</v>
      </c>
      <c r="D2630" s="247">
        <f>_xlfn.NORM.DIST($B2630,$B$752,$B$753,1)</f>
        <v>0.99974552385697857</v>
      </c>
      <c r="E2630" s="247">
        <f>IF(OR(D2630&lt;$F$757,D2630&gt;$F$758),C2630,"")</f>
        <v>3.9474778427221184E-7</v>
      </c>
      <c r="F2630" s="247" t="str">
        <f>IF(AND(D2630&gt;$F$757,D2630&lt;$F$758),C2630,"")</f>
        <v/>
      </c>
      <c r="G2630" s="247" t="str">
        <f>IF(C2630=MAX($C$761:$C$2761),C2630,"")</f>
        <v/>
      </c>
      <c r="H2630" s="247">
        <f>_xlfn.NORM.DIST(B2630,$F$753,$F$754,0)</f>
        <v>0</v>
      </c>
      <c r="I2630" s="247">
        <f>IF(H2630=MAX($H$761:$H$2761),C2630,"")</f>
        <v>3.9474778427221184E-7</v>
      </c>
      <c r="J2630" s="247" t="str">
        <f>IF(I2630=MIN($I$761:$I$2761),I2630,"")</f>
        <v/>
      </c>
      <c r="K2630" s="247"/>
      <c r="L2630" s="247"/>
      <c r="M2630" s="247"/>
      <c r="N2630" s="247"/>
      <c r="O2630" s="247">
        <v>1869</v>
      </c>
      <c r="P2630" s="247">
        <f>$P$755+(O2630*$P$758)</f>
        <v>486.92074249617338</v>
      </c>
      <c r="Q2630" s="247">
        <f>_xlfn.NORM.DIST(P2630,P$752,P$753,0)</f>
        <v>6.7738178790120546E-6</v>
      </c>
      <c r="R2630" s="247">
        <f>_xlfn.NORM.DIST(P2630,P$752,P$753,1)</f>
        <v>0.99974552385697857</v>
      </c>
      <c r="S2630" s="253">
        <f>IF(OR(R2630&lt;$T$757,R2630&gt;$T$758),Q2630,"")</f>
        <v>6.7738178790120546E-6</v>
      </c>
      <c r="T2630" s="253" t="str">
        <f>IF(AND(R2630&gt;$T$757,R2630&lt;$T$758),Q2630,"")</f>
        <v/>
      </c>
      <c r="U2630" s="253" t="str">
        <f>IF(Q2630=MAX($Q$761:$Q$2761),Q2630,"")</f>
        <v/>
      </c>
      <c r="V2630" s="253">
        <f>_xlfn.NORM.DIST(P2630,$T$753,$T$754,0)</f>
        <v>9.5578696401383701E-110</v>
      </c>
      <c r="W2630" s="253" t="str">
        <f>IF(V2630=MAX($V$761:$V$2761),Q2630,"")</f>
        <v/>
      </c>
      <c r="X2630" s="253" t="str">
        <f t="shared" si="680"/>
        <v/>
      </c>
      <c r="AB2630" s="253">
        <v>1869</v>
      </c>
      <c r="AC2630" s="253">
        <f t="shared" si="696"/>
        <v>753.47633381502601</v>
      </c>
      <c r="AD2630" s="253">
        <f t="shared" si="681"/>
        <v>4.3774598924458313E-6</v>
      </c>
      <c r="AE2630" s="253">
        <f t="shared" si="682"/>
        <v>0.99974552385697857</v>
      </c>
      <c r="AF2630" s="253">
        <f>IF(OR(AE2630&lt;$T$757,AE2630&gt;$T$758),AD2630,"")</f>
        <v>4.3774598924458313E-6</v>
      </c>
      <c r="AG2630" s="253" t="str">
        <f t="shared" si="683"/>
        <v/>
      </c>
      <c r="AH2630" s="253" t="str">
        <f t="shared" si="684"/>
        <v/>
      </c>
      <c r="AI2630" s="253">
        <f t="shared" si="685"/>
        <v>1.7017585848650628E-9</v>
      </c>
      <c r="AJ2630" s="253" t="str">
        <f t="shared" si="686"/>
        <v/>
      </c>
      <c r="AK2630" s="253" t="str">
        <f t="shared" si="687"/>
        <v/>
      </c>
      <c r="AO2630" s="253">
        <v>1869</v>
      </c>
      <c r="AP2630" s="253">
        <f t="shared" si="688"/>
        <v>4442.1214683328099</v>
      </c>
      <c r="AQ2630" s="253">
        <f t="shared" si="689"/>
        <v>7.4250838359454217E-7</v>
      </c>
      <c r="AR2630" s="253">
        <f t="shared" si="690"/>
        <v>0.99974552385697857</v>
      </c>
      <c r="AS2630" s="253">
        <f>IF(OR(AR2630&lt;$T$757,AR2630&gt;$T$758),AQ2630,"")</f>
        <v>7.4250838359454217E-7</v>
      </c>
      <c r="AT2630" s="253" t="str">
        <f t="shared" si="691"/>
        <v/>
      </c>
      <c r="AU2630" s="253" t="str">
        <f t="shared" si="692"/>
        <v/>
      </c>
      <c r="AV2630" s="253">
        <f t="shared" si="693"/>
        <v>0</v>
      </c>
      <c r="AW2630" s="253">
        <f t="shared" si="694"/>
        <v>7.4250838359454217E-7</v>
      </c>
      <c r="AX2630" s="253" t="str">
        <f t="shared" si="695"/>
        <v/>
      </c>
      <c r="AZ2630" s="259"/>
      <c r="BA2630" s="259">
        <f>BA2629+$BD$753</f>
        <v>11.993599999999724</v>
      </c>
      <c r="BB2630" s="274">
        <f t="shared" si="678"/>
        <v>0.10076953252358913</v>
      </c>
      <c r="BC2630" s="259">
        <f t="shared" si="679"/>
        <v>2.1066401522112921E-4</v>
      </c>
      <c r="BD2630" s="259" t="str">
        <f t="shared" si="676"/>
        <v/>
      </c>
      <c r="BE2630" s="254" t="str">
        <f t="shared" si="677"/>
        <v/>
      </c>
    </row>
    <row r="2631" spans="1:57" ht="20.100000000000001" customHeight="1" x14ac:dyDescent="0.25">
      <c r="A2631" s="247">
        <v>1870</v>
      </c>
      <c r="B2631" s="247">
        <f>$B$755+(A2631*$B$758)</f>
        <v>8365.1082770697303</v>
      </c>
      <c r="C2631" s="247">
        <f>_xlfn.NORM.DIST($B2631,$B$752,$B$753,0)</f>
        <v>3.8929407704551154E-7</v>
      </c>
      <c r="D2631" s="247">
        <f>_xlfn.NORM.DIST($B2631,$B$752,$B$753,1)</f>
        <v>0.99974929310871952</v>
      </c>
      <c r="E2631" s="247">
        <f>IF(OR(D2631&lt;$F$757,D2631&gt;$F$758),C2631,"")</f>
        <v>3.8929407704551154E-7</v>
      </c>
      <c r="F2631" s="247" t="str">
        <f>IF(AND(D2631&gt;$F$757,D2631&lt;$F$758),C2631,"")</f>
        <v/>
      </c>
      <c r="G2631" s="247" t="str">
        <f>IF(C2631=MAX($C$761:$C$2761),C2631,"")</f>
        <v/>
      </c>
      <c r="H2631" s="247">
        <f>_xlfn.NORM.DIST(B2631,$F$753,$F$754,0)</f>
        <v>0</v>
      </c>
      <c r="I2631" s="247">
        <f>IF(H2631=MAX($H$761:$H$2761),C2631,"")</f>
        <v>3.8929407704551154E-7</v>
      </c>
      <c r="J2631" s="247" t="str">
        <f>IF(I2631=MIN($I$761:$I$2761),I2631,"")</f>
        <v/>
      </c>
      <c r="K2631" s="247"/>
      <c r="L2631" s="247"/>
      <c r="M2631" s="247"/>
      <c r="N2631" s="247"/>
      <c r="O2631" s="247">
        <v>1870</v>
      </c>
      <c r="P2631" s="247">
        <f>$P$755+(O2631*$P$758)</f>
        <v>487.48106556003552</v>
      </c>
      <c r="Q2631" s="247">
        <f>_xlfn.NORM.DIST(P2631,P$752,P$753,0)</f>
        <v>6.6802330104174527E-6</v>
      </c>
      <c r="R2631" s="247">
        <f>_xlfn.NORM.DIST(P2631,P$752,P$753,1)</f>
        <v>0.99974929310871952</v>
      </c>
      <c r="S2631" s="253">
        <f>IF(OR(R2631&lt;$T$757,R2631&gt;$T$758),Q2631,"")</f>
        <v>6.6802330104174527E-6</v>
      </c>
      <c r="T2631" s="253" t="str">
        <f>IF(AND(R2631&gt;$T$757,R2631&lt;$T$758),Q2631,"")</f>
        <v/>
      </c>
      <c r="U2631" s="253" t="str">
        <f>IF(Q2631=MAX($Q$761:$Q$2761),Q2631,"")</f>
        <v/>
      </c>
      <c r="V2631" s="253">
        <f>_xlfn.NORM.DIST(P2631,$T$753,$T$754,0)</f>
        <v>8.7476327831163568E-110</v>
      </c>
      <c r="W2631" s="253" t="str">
        <f>IF(V2631=MAX($V$761:$V$2761),Q2631,"")</f>
        <v/>
      </c>
      <c r="X2631" s="253" t="str">
        <f t="shared" si="680"/>
        <v/>
      </c>
      <c r="AB2631" s="253">
        <v>1870</v>
      </c>
      <c r="AC2631" s="253">
        <f t="shared" si="696"/>
        <v>754.3433951888062</v>
      </c>
      <c r="AD2631" s="253">
        <f t="shared" si="681"/>
        <v>4.3169823277799914E-6</v>
      </c>
      <c r="AE2631" s="253">
        <f t="shared" si="682"/>
        <v>0.99974929310871952</v>
      </c>
      <c r="AF2631" s="253">
        <f>IF(OR(AE2631&lt;$T$757,AE2631&gt;$T$758),AD2631,"")</f>
        <v>4.3169823277799914E-6</v>
      </c>
      <c r="AG2631" s="253" t="str">
        <f t="shared" si="683"/>
        <v/>
      </c>
      <c r="AH2631" s="253" t="str">
        <f t="shared" si="684"/>
        <v/>
      </c>
      <c r="AI2631" s="253">
        <f t="shared" si="685"/>
        <v>1.6662382859858689E-9</v>
      </c>
      <c r="AJ2631" s="253" t="str">
        <f t="shared" si="686"/>
        <v/>
      </c>
      <c r="AK2631" s="253" t="str">
        <f t="shared" si="687"/>
        <v/>
      </c>
      <c r="AO2631" s="253">
        <v>1870</v>
      </c>
      <c r="AP2631" s="253">
        <f t="shared" si="688"/>
        <v>4447.2332306669095</v>
      </c>
      <c r="AQ2631" s="253">
        <f t="shared" si="689"/>
        <v>7.3225012883331408E-7</v>
      </c>
      <c r="AR2631" s="253">
        <f t="shared" si="690"/>
        <v>0.99974929310871952</v>
      </c>
      <c r="AS2631" s="253">
        <f>IF(OR(AR2631&lt;$T$757,AR2631&gt;$T$758),AQ2631,"")</f>
        <v>7.3225012883331408E-7</v>
      </c>
      <c r="AT2631" s="253" t="str">
        <f t="shared" si="691"/>
        <v/>
      </c>
      <c r="AU2631" s="253" t="str">
        <f t="shared" si="692"/>
        <v/>
      </c>
      <c r="AV2631" s="253">
        <f t="shared" si="693"/>
        <v>0</v>
      </c>
      <c r="AW2631" s="253">
        <f t="shared" si="694"/>
        <v>7.3225012883331408E-7</v>
      </c>
      <c r="AX2631" s="253" t="str">
        <f t="shared" si="695"/>
        <v/>
      </c>
      <c r="AZ2631" s="259"/>
      <c r="BA2631" s="259">
        <f>BA2630+$BD$753</f>
        <v>11.999999999999723</v>
      </c>
      <c r="BB2631" s="274">
        <f t="shared" si="678"/>
        <v>0.100558868508368</v>
      </c>
      <c r="BC2631" s="259">
        <f t="shared" si="679"/>
        <v>2.1027114255793566E-4</v>
      </c>
      <c r="BD2631" s="259" t="str">
        <f t="shared" si="676"/>
        <v/>
      </c>
      <c r="BE2631" s="254" t="str">
        <f t="shared" si="677"/>
        <v/>
      </c>
    </row>
    <row r="2632" spans="1:57" ht="20.100000000000001" customHeight="1" x14ac:dyDescent="0.25">
      <c r="A2632" s="247">
        <v>1871</v>
      </c>
      <c r="B2632" s="247">
        <f>$B$755+(A2632*$B$758)</f>
        <v>8374.723344054868</v>
      </c>
      <c r="C2632" s="247">
        <f>_xlfn.NORM.DIST($B2632,$B$752,$B$753,0)</f>
        <v>3.839095738649048E-7</v>
      </c>
      <c r="D2632" s="247">
        <f>_xlfn.NORM.DIST($B2632,$B$752,$B$753,1)</f>
        <v>0.99975301025603369</v>
      </c>
      <c r="E2632" s="247">
        <f>IF(OR(D2632&lt;$F$757,D2632&gt;$F$758),C2632,"")</f>
        <v>3.839095738649048E-7</v>
      </c>
      <c r="F2632" s="247" t="str">
        <f>IF(AND(D2632&gt;$F$757,D2632&lt;$F$758),C2632,"")</f>
        <v/>
      </c>
      <c r="G2632" s="247" t="str">
        <f>IF(C2632=MAX($C$761:$C$2761),C2632,"")</f>
        <v/>
      </c>
      <c r="H2632" s="247">
        <f>_xlfn.NORM.DIST(B2632,$F$753,$F$754,0)</f>
        <v>0</v>
      </c>
      <c r="I2632" s="247">
        <f>IF(H2632=MAX($H$761:$H$2761),C2632,"")</f>
        <v>3.839095738649048E-7</v>
      </c>
      <c r="J2632" s="247" t="str">
        <f>IF(I2632=MIN($I$761:$I$2761),I2632,"")</f>
        <v/>
      </c>
      <c r="K2632" s="247"/>
      <c r="L2632" s="247"/>
      <c r="M2632" s="247"/>
      <c r="N2632" s="247"/>
      <c r="O2632" s="247">
        <v>1871</v>
      </c>
      <c r="P2632" s="247">
        <f>$P$755+(O2632*$P$758)</f>
        <v>488.04138862389766</v>
      </c>
      <c r="Q2632" s="247">
        <f>_xlfn.NORM.DIST(P2632,P$752,P$753,0)</f>
        <v>6.5878356737696073E-6</v>
      </c>
      <c r="R2632" s="247">
        <f>_xlfn.NORM.DIST(P2632,P$752,P$753,1)</f>
        <v>0.99975301025603369</v>
      </c>
      <c r="S2632" s="253">
        <f>IF(OR(R2632&lt;$T$757,R2632&gt;$T$758),Q2632,"")</f>
        <v>6.5878356737696073E-6</v>
      </c>
      <c r="T2632" s="253" t="str">
        <f>IF(AND(R2632&gt;$T$757,R2632&lt;$T$758),Q2632,"")</f>
        <v/>
      </c>
      <c r="U2632" s="253" t="str">
        <f>IF(Q2632=MAX($Q$761:$Q$2761),Q2632,"")</f>
        <v/>
      </c>
      <c r="V2632" s="253">
        <f>_xlfn.NORM.DIST(P2632,$T$753,$T$754,0)</f>
        <v>8.0059529855311179E-110</v>
      </c>
      <c r="W2632" s="253" t="str">
        <f>IF(V2632=MAX($V$761:$V$2761),Q2632,"")</f>
        <v/>
      </c>
      <c r="X2632" s="253" t="str">
        <f t="shared" si="680"/>
        <v/>
      </c>
      <c r="AB2632" s="253">
        <v>1871</v>
      </c>
      <c r="AC2632" s="253">
        <f t="shared" si="696"/>
        <v>755.21045656258639</v>
      </c>
      <c r="AD2632" s="253">
        <f t="shared" si="681"/>
        <v>4.2572721846127307E-6</v>
      </c>
      <c r="AE2632" s="253">
        <f t="shared" si="682"/>
        <v>0.99975301025603369</v>
      </c>
      <c r="AF2632" s="253">
        <f>IF(OR(AE2632&lt;$T$757,AE2632&gt;$T$758),AD2632,"")</f>
        <v>4.2572721846127307E-6</v>
      </c>
      <c r="AG2632" s="253" t="str">
        <f t="shared" si="683"/>
        <v/>
      </c>
      <c r="AH2632" s="253" t="str">
        <f t="shared" si="684"/>
        <v/>
      </c>
      <c r="AI2632" s="253">
        <f t="shared" si="685"/>
        <v>1.6314332885591027E-9</v>
      </c>
      <c r="AJ2632" s="253" t="str">
        <f t="shared" si="686"/>
        <v/>
      </c>
      <c r="AK2632" s="253" t="str">
        <f t="shared" si="687"/>
        <v/>
      </c>
      <c r="AO2632" s="253">
        <v>1871</v>
      </c>
      <c r="AP2632" s="253">
        <f t="shared" si="688"/>
        <v>4452.3449930010092</v>
      </c>
      <c r="AQ2632" s="253">
        <f t="shared" si="689"/>
        <v>7.2212204474422142E-7</v>
      </c>
      <c r="AR2632" s="253">
        <f t="shared" si="690"/>
        <v>0.99975301025603369</v>
      </c>
      <c r="AS2632" s="253">
        <f>IF(OR(AR2632&lt;$T$757,AR2632&gt;$T$758),AQ2632,"")</f>
        <v>7.2212204474422142E-7</v>
      </c>
      <c r="AT2632" s="253" t="str">
        <f t="shared" si="691"/>
        <v/>
      </c>
      <c r="AU2632" s="253" t="str">
        <f t="shared" si="692"/>
        <v/>
      </c>
      <c r="AV2632" s="253">
        <f t="shared" si="693"/>
        <v>0</v>
      </c>
      <c r="AW2632" s="253">
        <f t="shared" si="694"/>
        <v>7.2212204474422142E-7</v>
      </c>
      <c r="AX2632" s="253" t="str">
        <f t="shared" si="695"/>
        <v/>
      </c>
      <c r="AZ2632" s="259"/>
      <c r="BA2632" s="259">
        <f>BA2631+$BD$753</f>
        <v>12.006399999999722</v>
      </c>
      <c r="BB2632" s="274">
        <f t="shared" si="678"/>
        <v>0.10034859736581006</v>
      </c>
      <c r="BC2632" s="259">
        <f t="shared" si="679"/>
        <v>2.0987885340505164E-4</v>
      </c>
      <c r="BD2632" s="259" t="str">
        <f t="shared" si="676"/>
        <v/>
      </c>
      <c r="BE2632" s="254" t="str">
        <f t="shared" si="677"/>
        <v/>
      </c>
    </row>
    <row r="2633" spans="1:57" ht="20.100000000000001" customHeight="1" x14ac:dyDescent="0.25">
      <c r="A2633" s="247">
        <v>1872</v>
      </c>
      <c r="B2633" s="247">
        <f>$B$755+(A2633*$B$758)</f>
        <v>8384.3384110400057</v>
      </c>
      <c r="C2633" s="247">
        <f>_xlfn.NORM.DIST($B2633,$B$752,$B$753,0)</f>
        <v>3.785934886489247E-7</v>
      </c>
      <c r="D2633" s="247">
        <f>_xlfn.NORM.DIST($B2633,$B$752,$B$753,1)</f>
        <v>0.99975667596053763</v>
      </c>
      <c r="E2633" s="247">
        <f>IF(OR(D2633&lt;$F$757,D2633&gt;$F$758),C2633,"")</f>
        <v>3.785934886489247E-7</v>
      </c>
      <c r="F2633" s="247" t="str">
        <f>IF(AND(D2633&gt;$F$757,D2633&lt;$F$758),C2633,"")</f>
        <v/>
      </c>
      <c r="G2633" s="247" t="str">
        <f>IF(C2633=MAX($C$761:$C$2761),C2633,"")</f>
        <v/>
      </c>
      <c r="H2633" s="247">
        <f>_xlfn.NORM.DIST(B2633,$F$753,$F$754,0)</f>
        <v>0</v>
      </c>
      <c r="I2633" s="247">
        <f>IF(H2633=MAX($H$761:$H$2761),C2633,"")</f>
        <v>3.785934886489247E-7</v>
      </c>
      <c r="J2633" s="247" t="str">
        <f>IF(I2633=MIN($I$761:$I$2761),I2633,"")</f>
        <v/>
      </c>
      <c r="K2633" s="247"/>
      <c r="L2633" s="247"/>
      <c r="M2633" s="247"/>
      <c r="N2633" s="247"/>
      <c r="O2633" s="247">
        <v>1872</v>
      </c>
      <c r="P2633" s="247">
        <f>$P$755+(O2633*$P$758)</f>
        <v>488.60171168775958</v>
      </c>
      <c r="Q2633" s="247">
        <f>_xlfn.NORM.DIST(P2633,P$752,P$753,0)</f>
        <v>6.496612380018302E-6</v>
      </c>
      <c r="R2633" s="247">
        <f>_xlfn.NORM.DIST(P2633,P$752,P$753,1)</f>
        <v>0.99975667596053763</v>
      </c>
      <c r="S2633" s="253">
        <f>IF(OR(R2633&lt;$T$757,R2633&gt;$T$758),Q2633,"")</f>
        <v>6.496612380018302E-6</v>
      </c>
      <c r="T2633" s="253" t="str">
        <f>IF(AND(R2633&gt;$T$757,R2633&lt;$T$758),Q2633,"")</f>
        <v/>
      </c>
      <c r="U2633" s="253" t="str">
        <f>IF(Q2633=MAX($Q$761:$Q$2761),Q2633,"")</f>
        <v/>
      </c>
      <c r="V2633" s="253">
        <f>_xlfn.NORM.DIST(P2633,$T$753,$T$754,0)</f>
        <v>7.3270402724163154E-110</v>
      </c>
      <c r="W2633" s="253" t="str">
        <f>IF(V2633=MAX($V$761:$V$2761),Q2633,"")</f>
        <v/>
      </c>
      <c r="X2633" s="253" t="str">
        <f t="shared" si="680"/>
        <v/>
      </c>
      <c r="AB2633" s="253">
        <v>1872</v>
      </c>
      <c r="AC2633" s="253">
        <f t="shared" si="696"/>
        <v>756.0775179363668</v>
      </c>
      <c r="AD2633" s="253">
        <f t="shared" si="681"/>
        <v>4.1983207458841155E-6</v>
      </c>
      <c r="AE2633" s="253">
        <f t="shared" si="682"/>
        <v>0.99975667596053763</v>
      </c>
      <c r="AF2633" s="253">
        <f>IF(OR(AE2633&lt;$T$757,AE2633&gt;$T$758),AD2633,"")</f>
        <v>4.1983207458841155E-6</v>
      </c>
      <c r="AG2633" s="253" t="str">
        <f t="shared" si="683"/>
        <v/>
      </c>
      <c r="AH2633" s="253" t="str">
        <f t="shared" si="684"/>
        <v/>
      </c>
      <c r="AI2633" s="253">
        <f t="shared" si="685"/>
        <v>1.5973297532240291E-9</v>
      </c>
      <c r="AJ2633" s="253" t="str">
        <f t="shared" si="686"/>
        <v/>
      </c>
      <c r="AK2633" s="253" t="str">
        <f t="shared" si="687"/>
        <v/>
      </c>
      <c r="AO2633" s="253">
        <v>1872</v>
      </c>
      <c r="AP2633" s="253">
        <f t="shared" si="688"/>
        <v>4457.4567553351089</v>
      </c>
      <c r="AQ2633" s="253">
        <f t="shared" si="689"/>
        <v>7.1212265273231868E-7</v>
      </c>
      <c r="AR2633" s="253">
        <f t="shared" si="690"/>
        <v>0.99975667596053763</v>
      </c>
      <c r="AS2633" s="253">
        <f>IF(OR(AR2633&lt;$T$757,AR2633&gt;$T$758),AQ2633,"")</f>
        <v>7.1212265273231868E-7</v>
      </c>
      <c r="AT2633" s="253" t="str">
        <f t="shared" si="691"/>
        <v/>
      </c>
      <c r="AU2633" s="253" t="str">
        <f t="shared" si="692"/>
        <v/>
      </c>
      <c r="AV2633" s="253">
        <f t="shared" si="693"/>
        <v>0</v>
      </c>
      <c r="AW2633" s="253">
        <f t="shared" si="694"/>
        <v>7.1212265273231868E-7</v>
      </c>
      <c r="AX2633" s="253" t="str">
        <f t="shared" si="695"/>
        <v/>
      </c>
      <c r="AZ2633" s="259"/>
      <c r="BA2633" s="259">
        <f>BA2632+$BD$753</f>
        <v>12.012799999999721</v>
      </c>
      <c r="BB2633" s="274">
        <f t="shared" si="678"/>
        <v>0.10013871851240501</v>
      </c>
      <c r="BC2633" s="259">
        <f t="shared" si="679"/>
        <v>2.0948714738990015E-4</v>
      </c>
      <c r="BD2633" s="259" t="str">
        <f t="shared" si="676"/>
        <v/>
      </c>
      <c r="BE2633" s="254" t="str">
        <f t="shared" si="677"/>
        <v/>
      </c>
    </row>
    <row r="2634" spans="1:57" ht="20.100000000000001" customHeight="1" x14ac:dyDescent="0.25">
      <c r="A2634" s="248">
        <v>1873</v>
      </c>
      <c r="B2634" s="247">
        <f>$B$755+(A2634*$B$758)</f>
        <v>8393.9534780251433</v>
      </c>
      <c r="C2634" s="247">
        <f>_xlfn.NORM.DIST($B2634,$B$752,$B$753,0)</f>
        <v>3.733450429336597E-7</v>
      </c>
      <c r="D2634" s="247">
        <f>_xlfn.NORM.DIST($B2634,$B$752,$B$753,1)</f>
        <v>0.99976029087632601</v>
      </c>
      <c r="E2634" s="247">
        <f>IF(OR(D2634&lt;$F$757,D2634&gt;$F$758),C2634,"")</f>
        <v>3.733450429336597E-7</v>
      </c>
      <c r="F2634" s="247" t="str">
        <f>IF(AND(D2634&gt;$F$757,D2634&lt;$F$758),C2634,"")</f>
        <v/>
      </c>
      <c r="G2634" s="247" t="str">
        <f>IF(C2634=MAX($C$761:$C$2761),C2634,"")</f>
        <v/>
      </c>
      <c r="H2634" s="247">
        <f>_xlfn.NORM.DIST(B2634,$F$753,$F$754,0)</f>
        <v>0</v>
      </c>
      <c r="I2634" s="247">
        <f>IF(H2634=MAX($H$761:$H$2761),C2634,"")</f>
        <v>3.733450429336597E-7</v>
      </c>
      <c r="J2634" s="247" t="str">
        <f>IF(I2634=MIN($I$761:$I$2761),I2634,"")</f>
        <v/>
      </c>
      <c r="K2634" s="247"/>
      <c r="L2634" s="247"/>
      <c r="M2634" s="247"/>
      <c r="N2634" s="247"/>
      <c r="O2634" s="248">
        <v>1873</v>
      </c>
      <c r="P2634" s="247">
        <f>$P$755+(O2634*$P$758)</f>
        <v>489.16203475162172</v>
      </c>
      <c r="Q2634" s="247">
        <f>_xlfn.NORM.DIST(P2634,P$752,P$753,0)</f>
        <v>6.4065497708294031E-6</v>
      </c>
      <c r="R2634" s="247">
        <f>_xlfn.NORM.DIST(P2634,P$752,P$753,1)</f>
        <v>0.99976029087632601</v>
      </c>
      <c r="S2634" s="253">
        <f>IF(OR(R2634&lt;$T$757,R2634&gt;$T$758),Q2634,"")</f>
        <v>6.4065497708294031E-6</v>
      </c>
      <c r="T2634" s="253" t="str">
        <f>IF(AND(R2634&gt;$T$757,R2634&lt;$T$758),Q2634,"")</f>
        <v/>
      </c>
      <c r="U2634" s="253" t="str">
        <f>IF(Q2634=MAX($Q$761:$Q$2761),Q2634,"")</f>
        <v/>
      </c>
      <c r="V2634" s="253">
        <f>_xlfn.NORM.DIST(P2634,$T$753,$T$754,0)</f>
        <v>6.7055927369542827E-110</v>
      </c>
      <c r="W2634" s="253" t="str">
        <f>IF(V2634=MAX($V$761:$V$2761),Q2634,"")</f>
        <v/>
      </c>
      <c r="X2634" s="253" t="str">
        <f t="shared" si="680"/>
        <v/>
      </c>
      <c r="AB2634" s="259">
        <v>1873</v>
      </c>
      <c r="AC2634" s="253">
        <f t="shared" si="696"/>
        <v>756.94457931014699</v>
      </c>
      <c r="AD2634" s="253">
        <f t="shared" si="681"/>
        <v>4.1401193790072689E-6</v>
      </c>
      <c r="AE2634" s="253">
        <f t="shared" si="682"/>
        <v>0.99976029087632601</v>
      </c>
      <c r="AF2634" s="253">
        <f>IF(OR(AE2634&lt;$T$757,AE2634&gt;$T$758),AD2634,"")</f>
        <v>4.1401193790072689E-6</v>
      </c>
      <c r="AG2634" s="253" t="str">
        <f t="shared" si="683"/>
        <v/>
      </c>
      <c r="AH2634" s="253" t="str">
        <f t="shared" si="684"/>
        <v/>
      </c>
      <c r="AI2634" s="253">
        <f t="shared" si="685"/>
        <v>1.5639140964920036E-9</v>
      </c>
      <c r="AJ2634" s="253" t="str">
        <f t="shared" si="686"/>
        <v/>
      </c>
      <c r="AK2634" s="253" t="str">
        <f t="shared" si="687"/>
        <v/>
      </c>
      <c r="AO2634" s="259">
        <v>1873</v>
      </c>
      <c r="AP2634" s="253">
        <f t="shared" si="688"/>
        <v>4462.5685176692105</v>
      </c>
      <c r="AQ2634" s="253">
        <f t="shared" si="689"/>
        <v>7.0225048853103937E-7</v>
      </c>
      <c r="AR2634" s="253">
        <f t="shared" si="690"/>
        <v>0.99976029087632601</v>
      </c>
      <c r="AS2634" s="253">
        <f>IF(OR(AR2634&lt;$T$757,AR2634&gt;$T$758),AQ2634,"")</f>
        <v>7.0225048853103937E-7</v>
      </c>
      <c r="AT2634" s="253" t="str">
        <f t="shared" si="691"/>
        <v/>
      </c>
      <c r="AU2634" s="253" t="str">
        <f t="shared" si="692"/>
        <v/>
      </c>
      <c r="AV2634" s="253">
        <f t="shared" si="693"/>
        <v>0</v>
      </c>
      <c r="AW2634" s="253">
        <f t="shared" si="694"/>
        <v>7.0225048853103937E-7</v>
      </c>
      <c r="AX2634" s="253" t="str">
        <f t="shared" si="695"/>
        <v/>
      </c>
      <c r="AZ2634" s="259"/>
      <c r="BA2634" s="259">
        <f>BA2633+$BD$753</f>
        <v>12.019199999999721</v>
      </c>
      <c r="BB2634" s="274">
        <f t="shared" si="678"/>
        <v>9.9929231365015109E-2</v>
      </c>
      <c r="BC2634" s="259">
        <f t="shared" si="679"/>
        <v>2.0909602413776707E-4</v>
      </c>
      <c r="BD2634" s="259" t="str">
        <f t="shared" si="676"/>
        <v/>
      </c>
      <c r="BE2634" s="254" t="str">
        <f t="shared" si="677"/>
        <v/>
      </c>
    </row>
    <row r="2635" spans="1:57" ht="20.100000000000001" customHeight="1" x14ac:dyDescent="0.25">
      <c r="A2635" s="247">
        <v>1874</v>
      </c>
      <c r="B2635" s="247">
        <f>$B$755+(A2635*$B$758)</f>
        <v>8403.568545010281</v>
      </c>
      <c r="C2635" s="247">
        <f>_xlfn.NORM.DIST($B2635,$B$752,$B$753,0)</f>
        <v>3.681634658167438E-7</v>
      </c>
      <c r="D2635" s="247">
        <f>_xlfn.NORM.DIST($B2635,$B$752,$B$753,1)</f>
        <v>0.999763855650045</v>
      </c>
      <c r="E2635" s="247">
        <f>IF(OR(D2635&lt;$F$757,D2635&gt;$F$758),C2635,"")</f>
        <v>3.681634658167438E-7</v>
      </c>
      <c r="F2635" s="247" t="str">
        <f>IF(AND(D2635&gt;$F$757,D2635&lt;$F$758),C2635,"")</f>
        <v/>
      </c>
      <c r="G2635" s="247" t="str">
        <f>IF(C2635=MAX($C$761:$C$2761),C2635,"")</f>
        <v/>
      </c>
      <c r="H2635" s="247">
        <f>_xlfn.NORM.DIST(B2635,$F$753,$F$754,0)</f>
        <v>0</v>
      </c>
      <c r="I2635" s="247">
        <f>IF(H2635=MAX($H$761:$H$2761),C2635,"")</f>
        <v>3.681634658167438E-7</v>
      </c>
      <c r="J2635" s="247" t="str">
        <f>IF(I2635=MIN($I$761:$I$2761),I2635,"")</f>
        <v/>
      </c>
      <c r="K2635" s="247"/>
      <c r="L2635" s="247"/>
      <c r="M2635" s="247"/>
      <c r="N2635" s="247"/>
      <c r="O2635" s="247">
        <v>1874</v>
      </c>
      <c r="P2635" s="247">
        <f>$P$755+(O2635*$P$758)</f>
        <v>489.72235781548386</v>
      </c>
      <c r="Q2635" s="247">
        <f>_xlfn.NORM.DIST(P2635,P$752,P$753,0)</f>
        <v>6.3176346176240371E-6</v>
      </c>
      <c r="R2635" s="247">
        <f>_xlfn.NORM.DIST(P2635,P$752,P$753,1)</f>
        <v>0.999763855650045</v>
      </c>
      <c r="S2635" s="253">
        <f>IF(OR(R2635&lt;$T$757,R2635&gt;$T$758),Q2635,"")</f>
        <v>6.3176346176240371E-6</v>
      </c>
      <c r="T2635" s="253" t="str">
        <f>IF(AND(R2635&gt;$T$757,R2635&lt;$T$758),Q2635,"")</f>
        <v/>
      </c>
      <c r="U2635" s="253" t="str">
        <f>IF(Q2635=MAX($Q$761:$Q$2761),Q2635,"")</f>
        <v/>
      </c>
      <c r="V2635" s="253">
        <f>_xlfn.NORM.DIST(P2635,$T$753,$T$754,0)</f>
        <v>6.136755476743448E-110</v>
      </c>
      <c r="W2635" s="253" t="str">
        <f>IF(V2635=MAX($V$761:$V$2761),Q2635,"")</f>
        <v/>
      </c>
      <c r="X2635" s="253" t="str">
        <f t="shared" si="680"/>
        <v/>
      </c>
      <c r="AB2635" s="253">
        <v>1874</v>
      </c>
      <c r="AC2635" s="253">
        <f t="shared" si="696"/>
        <v>757.81164068392718</v>
      </c>
      <c r="AD2635" s="253">
        <f t="shared" si="681"/>
        <v>4.0826595352472008E-6</v>
      </c>
      <c r="AE2635" s="253">
        <f t="shared" si="682"/>
        <v>0.999763855650045</v>
      </c>
      <c r="AF2635" s="253">
        <f>IF(OR(AE2635&lt;$T$757,AE2635&gt;$T$758),AD2635,"")</f>
        <v>4.0826595352472008E-6</v>
      </c>
      <c r="AG2635" s="253" t="str">
        <f t="shared" si="683"/>
        <v/>
      </c>
      <c r="AH2635" s="253" t="str">
        <f t="shared" si="684"/>
        <v/>
      </c>
      <c r="AI2635" s="253">
        <f t="shared" si="685"/>
        <v>1.531172986257902E-9</v>
      </c>
      <c r="AJ2635" s="253" t="str">
        <f t="shared" si="686"/>
        <v/>
      </c>
      <c r="AK2635" s="253" t="str">
        <f t="shared" si="687"/>
        <v/>
      </c>
      <c r="AO2635" s="253">
        <v>1874</v>
      </c>
      <c r="AP2635" s="253">
        <f t="shared" si="688"/>
        <v>4467.6802800033101</v>
      </c>
      <c r="AQ2635" s="253">
        <f t="shared" si="689"/>
        <v>6.9250410209686467E-7</v>
      </c>
      <c r="AR2635" s="253">
        <f t="shared" si="690"/>
        <v>0.999763855650045</v>
      </c>
      <c r="AS2635" s="253">
        <f>IF(OR(AR2635&lt;$T$757,AR2635&gt;$T$758),AQ2635,"")</f>
        <v>6.9250410209686467E-7</v>
      </c>
      <c r="AT2635" s="253" t="str">
        <f t="shared" si="691"/>
        <v/>
      </c>
      <c r="AU2635" s="253" t="str">
        <f t="shared" si="692"/>
        <v/>
      </c>
      <c r="AV2635" s="253">
        <f t="shared" si="693"/>
        <v>0</v>
      </c>
      <c r="AW2635" s="253">
        <f t="shared" si="694"/>
        <v>6.9250410209686467E-7</v>
      </c>
      <c r="AX2635" s="253" t="str">
        <f t="shared" si="695"/>
        <v/>
      </c>
      <c r="AZ2635" s="259"/>
      <c r="BA2635" s="259">
        <f>BA2634+$BD$753</f>
        <v>12.02559999999972</v>
      </c>
      <c r="BB2635" s="274">
        <f t="shared" si="678"/>
        <v>9.9720135340877342E-2</v>
      </c>
      <c r="BC2635" s="259">
        <f t="shared" si="679"/>
        <v>2.0870548327243943E-4</v>
      </c>
      <c r="BD2635" s="259" t="str">
        <f t="shared" si="676"/>
        <v/>
      </c>
      <c r="BE2635" s="254" t="str">
        <f t="shared" si="677"/>
        <v/>
      </c>
    </row>
    <row r="2636" spans="1:57" ht="20.100000000000001" customHeight="1" x14ac:dyDescent="0.25">
      <c r="A2636" s="247">
        <v>1875</v>
      </c>
      <c r="B2636" s="247">
        <f>$B$755+(A2636*$B$758)</f>
        <v>8413.1836119954187</v>
      </c>
      <c r="C2636" s="247">
        <f>_xlfn.NORM.DIST($B2636,$B$752,$B$753,0)</f>
        <v>3.6304799390152881E-7</v>
      </c>
      <c r="D2636" s="247">
        <f>_xlfn.NORM.DIST($B2636,$B$752,$B$753,1)</f>
        <v>0.99976737092096446</v>
      </c>
      <c r="E2636" s="247">
        <f>IF(OR(D2636&lt;$F$757,D2636&gt;$F$758),C2636,"")</f>
        <v>3.6304799390152881E-7</v>
      </c>
      <c r="F2636" s="247" t="str">
        <f>IF(AND(D2636&gt;$F$757,D2636&lt;$F$758),C2636,"")</f>
        <v/>
      </c>
      <c r="G2636" s="247" t="str">
        <f>IF(C2636=MAX($C$761:$C$2761),C2636,"")</f>
        <v/>
      </c>
      <c r="H2636" s="247">
        <f>_xlfn.NORM.DIST(B2636,$F$753,$F$754,0)</f>
        <v>0</v>
      </c>
      <c r="I2636" s="247">
        <f>IF(H2636=MAX($H$761:$H$2761),C2636,"")</f>
        <v>3.6304799390152881E-7</v>
      </c>
      <c r="J2636" s="247" t="str">
        <f>IF(I2636=MIN($I$761:$I$2761),I2636,"")</f>
        <v/>
      </c>
      <c r="K2636" s="247"/>
      <c r="L2636" s="247"/>
      <c r="M2636" s="247"/>
      <c r="N2636" s="247"/>
      <c r="O2636" s="247">
        <v>1875</v>
      </c>
      <c r="P2636" s="247">
        <f>$P$755+(O2636*$P$758)</f>
        <v>490.282680879346</v>
      </c>
      <c r="Q2636" s="247">
        <f>_xlfn.NORM.DIST(P2636,P$752,P$753,0)</f>
        <v>6.2298538206203068E-6</v>
      </c>
      <c r="R2636" s="247">
        <f>_xlfn.NORM.DIST(P2636,P$752,P$753,1)</f>
        <v>0.99976737092096446</v>
      </c>
      <c r="S2636" s="253">
        <f>IF(OR(R2636&lt;$T$757,R2636&gt;$T$758),Q2636,"")</f>
        <v>6.2298538206203068E-6</v>
      </c>
      <c r="T2636" s="253" t="str">
        <f>IF(AND(R2636&gt;$T$757,R2636&lt;$T$758),Q2636,"")</f>
        <v/>
      </c>
      <c r="U2636" s="253" t="str">
        <f>IF(Q2636=MAX($Q$761:$Q$2761),Q2636,"")</f>
        <v/>
      </c>
      <c r="V2636" s="253">
        <f>_xlfn.NORM.DIST(P2636,$T$753,$T$754,0)</f>
        <v>5.6160829783675282E-110</v>
      </c>
      <c r="W2636" s="253" t="str">
        <f>IF(V2636=MAX($V$761:$V$2761),Q2636,"")</f>
        <v/>
      </c>
      <c r="X2636" s="253" t="str">
        <f t="shared" si="680"/>
        <v/>
      </c>
      <c r="AB2636" s="253">
        <v>1875</v>
      </c>
      <c r="AC2636" s="253">
        <f t="shared" si="696"/>
        <v>758.67870205770737</v>
      </c>
      <c r="AD2636" s="253">
        <f t="shared" si="681"/>
        <v>4.0259327491017921E-6</v>
      </c>
      <c r="AE2636" s="253">
        <f t="shared" si="682"/>
        <v>0.99976737092096446</v>
      </c>
      <c r="AF2636" s="253">
        <f>IF(OR(AE2636&lt;$T$757,AE2636&gt;$T$758),AD2636,"")</f>
        <v>4.0259327491017921E-6</v>
      </c>
      <c r="AG2636" s="253" t="str">
        <f t="shared" si="683"/>
        <v/>
      </c>
      <c r="AH2636" s="253" t="str">
        <f t="shared" si="684"/>
        <v/>
      </c>
      <c r="AI2636" s="253">
        <f t="shared" si="685"/>
        <v>1.4990933373856244E-9</v>
      </c>
      <c r="AJ2636" s="253" t="str">
        <f t="shared" si="686"/>
        <v/>
      </c>
      <c r="AK2636" s="253" t="str">
        <f t="shared" si="687"/>
        <v/>
      </c>
      <c r="AO2636" s="253">
        <v>1875</v>
      </c>
      <c r="AP2636" s="253">
        <f t="shared" si="688"/>
        <v>4472.7920423374098</v>
      </c>
      <c r="AQ2636" s="253">
        <f t="shared" si="689"/>
        <v>6.8288205750428433E-7</v>
      </c>
      <c r="AR2636" s="253">
        <f t="shared" si="690"/>
        <v>0.99976737092096446</v>
      </c>
      <c r="AS2636" s="253">
        <f>IF(OR(AR2636&lt;$T$757,AR2636&gt;$T$758),AQ2636,"")</f>
        <v>6.8288205750428433E-7</v>
      </c>
      <c r="AT2636" s="253" t="str">
        <f t="shared" si="691"/>
        <v/>
      </c>
      <c r="AU2636" s="253" t="str">
        <f t="shared" si="692"/>
        <v/>
      </c>
      <c r="AV2636" s="253">
        <f t="shared" si="693"/>
        <v>0</v>
      </c>
      <c r="AW2636" s="253">
        <f t="shared" si="694"/>
        <v>6.8288205750428433E-7</v>
      </c>
      <c r="AX2636" s="253" t="str">
        <f t="shared" si="695"/>
        <v/>
      </c>
      <c r="AZ2636" s="259"/>
      <c r="BA2636" s="259">
        <f>BA2635+$BD$753</f>
        <v>12.031999999999719</v>
      </c>
      <c r="BB2636" s="274">
        <f t="shared" si="678"/>
        <v>9.9511429857604902E-2</v>
      </c>
      <c r="BC2636" s="259">
        <f t="shared" si="679"/>
        <v>2.0831552441605283E-4</v>
      </c>
      <c r="BD2636" s="259" t="str">
        <f t="shared" si="676"/>
        <v/>
      </c>
      <c r="BE2636" s="254" t="str">
        <f t="shared" si="677"/>
        <v/>
      </c>
    </row>
    <row r="2637" spans="1:57" ht="20.100000000000001" customHeight="1" x14ac:dyDescent="0.25">
      <c r="A2637" s="247">
        <v>1876</v>
      </c>
      <c r="B2637" s="247">
        <f>$B$755+(A2637*$B$758)</f>
        <v>8422.7986789805564</v>
      </c>
      <c r="C2637" s="247">
        <f>_xlfn.NORM.DIST($B2637,$B$752,$B$753,0)</f>
        <v>3.5799787124143034E-7</v>
      </c>
      <c r="D2637" s="247">
        <f>_xlfn.NORM.DIST($B2637,$B$752,$B$753,1)</f>
        <v>0.99977083732105032</v>
      </c>
      <c r="E2637" s="247">
        <f>IF(OR(D2637&lt;$F$757,D2637&gt;$F$758),C2637,"")</f>
        <v>3.5799787124143034E-7</v>
      </c>
      <c r="F2637" s="247" t="str">
        <f>IF(AND(D2637&gt;$F$757,D2637&lt;$F$758),C2637,"")</f>
        <v/>
      </c>
      <c r="G2637" s="247" t="str">
        <f>IF(C2637=MAX($C$761:$C$2761),C2637,"")</f>
        <v/>
      </c>
      <c r="H2637" s="247">
        <f>_xlfn.NORM.DIST(B2637,$F$753,$F$754,0)</f>
        <v>0</v>
      </c>
      <c r="I2637" s="247">
        <f>IF(H2637=MAX($H$761:$H$2761),C2637,"")</f>
        <v>3.5799787124143034E-7</v>
      </c>
      <c r="J2637" s="247" t="str">
        <f>IF(I2637=MIN($I$761:$I$2761),I2637,"")</f>
        <v/>
      </c>
      <c r="K2637" s="247"/>
      <c r="L2637" s="247"/>
      <c r="M2637" s="247"/>
      <c r="N2637" s="247"/>
      <c r="O2637" s="247">
        <v>1876</v>
      </c>
      <c r="P2637" s="247">
        <f>$P$755+(O2637*$P$758)</f>
        <v>490.84300394320815</v>
      </c>
      <c r="Q2637" s="247">
        <f>_xlfn.NORM.DIST(P2637,P$752,P$753,0)</f>
        <v>6.143194407878449E-6</v>
      </c>
      <c r="R2637" s="247">
        <f>_xlfn.NORM.DIST(P2637,P$752,P$753,1)</f>
        <v>0.99977083732105032</v>
      </c>
      <c r="S2637" s="253">
        <f>IF(OR(R2637&lt;$T$757,R2637&gt;$T$758),Q2637,"")</f>
        <v>6.143194407878449E-6</v>
      </c>
      <c r="T2637" s="253" t="str">
        <f>IF(AND(R2637&gt;$T$757,R2637&lt;$T$758),Q2637,"")</f>
        <v/>
      </c>
      <c r="U2637" s="253" t="str">
        <f>IF(Q2637=MAX($Q$761:$Q$2761),Q2637,"")</f>
        <v/>
      </c>
      <c r="V2637" s="253">
        <f>_xlfn.NORM.DIST(P2637,$T$753,$T$754,0)</f>
        <v>5.1395046612603261E-110</v>
      </c>
      <c r="W2637" s="253" t="str">
        <f>IF(V2637=MAX($V$761:$V$2761),Q2637,"")</f>
        <v/>
      </c>
      <c r="X2637" s="253" t="str">
        <f t="shared" si="680"/>
        <v/>
      </c>
      <c r="AB2637" s="253">
        <v>1876</v>
      </c>
      <c r="AC2637" s="253">
        <f t="shared" si="696"/>
        <v>759.54576343148756</v>
      </c>
      <c r="AD2637" s="253">
        <f t="shared" si="681"/>
        <v>3.9699306376845686E-6</v>
      </c>
      <c r="AE2637" s="253">
        <f t="shared" si="682"/>
        <v>0.99977083732105032</v>
      </c>
      <c r="AF2637" s="253">
        <f>IF(OR(AE2637&lt;$T$757,AE2637&gt;$T$758),AD2637,"")</f>
        <v>3.9699306376845686E-6</v>
      </c>
      <c r="AG2637" s="253" t="str">
        <f t="shared" si="683"/>
        <v/>
      </c>
      <c r="AH2637" s="253" t="str">
        <f t="shared" si="684"/>
        <v/>
      </c>
      <c r="AI2637" s="253">
        <f t="shared" si="685"/>
        <v>1.467662307366336E-9</v>
      </c>
      <c r="AJ2637" s="253" t="str">
        <f t="shared" si="686"/>
        <v/>
      </c>
      <c r="AK2637" s="253" t="str">
        <f t="shared" si="687"/>
        <v/>
      </c>
      <c r="AO2637" s="253">
        <v>1876</v>
      </c>
      <c r="AP2637" s="253">
        <f t="shared" si="688"/>
        <v>4477.9038046715095</v>
      </c>
      <c r="AQ2637" s="253">
        <f t="shared" si="689"/>
        <v>6.7338293284113506E-7</v>
      </c>
      <c r="AR2637" s="253">
        <f t="shared" si="690"/>
        <v>0.99977083732105032</v>
      </c>
      <c r="AS2637" s="253">
        <f>IF(OR(AR2637&lt;$T$757,AR2637&gt;$T$758),AQ2637,"")</f>
        <v>6.7338293284113506E-7</v>
      </c>
      <c r="AT2637" s="253" t="str">
        <f t="shared" si="691"/>
        <v/>
      </c>
      <c r="AU2637" s="253" t="str">
        <f t="shared" si="692"/>
        <v/>
      </c>
      <c r="AV2637" s="253">
        <f t="shared" si="693"/>
        <v>0</v>
      </c>
      <c r="AW2637" s="253">
        <f t="shared" si="694"/>
        <v>6.7338293284113506E-7</v>
      </c>
      <c r="AX2637" s="253" t="str">
        <f t="shared" si="695"/>
        <v/>
      </c>
      <c r="AZ2637" s="259"/>
      <c r="BA2637" s="259">
        <f>BA2636+$BD$753</f>
        <v>12.038399999999719</v>
      </c>
      <c r="BB2637" s="274">
        <f t="shared" si="678"/>
        <v>9.9303114333188849E-2</v>
      </c>
      <c r="BC2637" s="259">
        <f t="shared" si="679"/>
        <v>2.0792614718893876E-4</v>
      </c>
      <c r="BD2637" s="259" t="str">
        <f t="shared" si="676"/>
        <v/>
      </c>
      <c r="BE2637" s="254" t="str">
        <f t="shared" si="677"/>
        <v/>
      </c>
    </row>
    <row r="2638" spans="1:57" ht="20.100000000000001" customHeight="1" x14ac:dyDescent="0.25">
      <c r="A2638" s="247">
        <v>1877</v>
      </c>
      <c r="B2638" s="247">
        <f>$B$755+(A2638*$B$758)</f>
        <v>8432.413745965694</v>
      </c>
      <c r="C2638" s="247">
        <f>_xlfn.NORM.DIST($B2638,$B$752,$B$753,0)</f>
        <v>3.5301234928445548E-7</v>
      </c>
      <c r="D2638" s="247">
        <f>_xlfn.NORM.DIST($B2638,$B$752,$B$753,1)</f>
        <v>0.9997742554750354</v>
      </c>
      <c r="E2638" s="247">
        <f>IF(OR(D2638&lt;$F$757,D2638&gt;$F$758),C2638,"")</f>
        <v>3.5301234928445548E-7</v>
      </c>
      <c r="F2638" s="247" t="str">
        <f>IF(AND(D2638&gt;$F$757,D2638&lt;$F$758),C2638,"")</f>
        <v/>
      </c>
      <c r="G2638" s="247" t="str">
        <f>IF(C2638=MAX($C$761:$C$2761),C2638,"")</f>
        <v/>
      </c>
      <c r="H2638" s="247">
        <f>_xlfn.NORM.DIST(B2638,$F$753,$F$754,0)</f>
        <v>0</v>
      </c>
      <c r="I2638" s="247">
        <f>IF(H2638=MAX($H$761:$H$2761),C2638,"")</f>
        <v>3.5301234928445548E-7</v>
      </c>
      <c r="J2638" s="247" t="str">
        <f>IF(I2638=MIN($I$761:$I$2761),I2638,"")</f>
        <v/>
      </c>
      <c r="K2638" s="247"/>
      <c r="L2638" s="247"/>
      <c r="M2638" s="247"/>
      <c r="N2638" s="247"/>
      <c r="O2638" s="247">
        <v>1877</v>
      </c>
      <c r="P2638" s="247">
        <f>$P$755+(O2638*$P$758)</f>
        <v>491.40332700707029</v>
      </c>
      <c r="Q2638" s="247">
        <f>_xlfn.NORM.DIST(P2638,P$752,P$753,0)</f>
        <v>6.0576435343488344E-6</v>
      </c>
      <c r="R2638" s="247">
        <f>_xlfn.NORM.DIST(P2638,P$752,P$753,1)</f>
        <v>0.9997742554750354</v>
      </c>
      <c r="S2638" s="253">
        <f>IF(OR(R2638&lt;$T$757,R2638&gt;$T$758),Q2638,"")</f>
        <v>6.0576435343488344E-6</v>
      </c>
      <c r="T2638" s="253" t="str">
        <f>IF(AND(R2638&gt;$T$757,R2638&lt;$T$758),Q2638,"")</f>
        <v/>
      </c>
      <c r="U2638" s="253" t="str">
        <f>IF(Q2638=MAX($Q$761:$Q$2761),Q2638,"")</f>
        <v/>
      </c>
      <c r="V2638" s="253">
        <f>_xlfn.NORM.DIST(P2638,$T$753,$T$754,0)</f>
        <v>4.7032933160199876E-110</v>
      </c>
      <c r="W2638" s="253" t="str">
        <f>IF(V2638=MAX($V$761:$V$2761),Q2638,"")</f>
        <v/>
      </c>
      <c r="X2638" s="253" t="str">
        <f t="shared" si="680"/>
        <v/>
      </c>
      <c r="AB2638" s="253">
        <v>1877</v>
      </c>
      <c r="AC2638" s="253">
        <f t="shared" si="696"/>
        <v>760.41282480526797</v>
      </c>
      <c r="AD2638" s="253">
        <f t="shared" si="681"/>
        <v>3.9146449001096175E-6</v>
      </c>
      <c r="AE2638" s="253">
        <f t="shared" si="682"/>
        <v>0.9997742554750354</v>
      </c>
      <c r="AF2638" s="253">
        <f>IF(OR(AE2638&lt;$T$757,AE2638&gt;$T$758),AD2638,"")</f>
        <v>3.9146449001096175E-6</v>
      </c>
      <c r="AG2638" s="253" t="str">
        <f t="shared" si="683"/>
        <v/>
      </c>
      <c r="AH2638" s="253" t="str">
        <f t="shared" si="684"/>
        <v/>
      </c>
      <c r="AI2638" s="253">
        <f t="shared" si="685"/>
        <v>1.4368672920484747E-9</v>
      </c>
      <c r="AJ2638" s="253" t="str">
        <f t="shared" si="686"/>
        <v/>
      </c>
      <c r="AK2638" s="253" t="str">
        <f t="shared" si="687"/>
        <v/>
      </c>
      <c r="AO2638" s="253">
        <v>1877</v>
      </c>
      <c r="AP2638" s="253">
        <f t="shared" si="688"/>
        <v>4483.0155670056092</v>
      </c>
      <c r="AQ2638" s="253">
        <f t="shared" si="689"/>
        <v>6.6400532010424937E-7</v>
      </c>
      <c r="AR2638" s="253">
        <f t="shared" si="690"/>
        <v>0.9997742554750354</v>
      </c>
      <c r="AS2638" s="253">
        <f>IF(OR(AR2638&lt;$T$757,AR2638&gt;$T$758),AQ2638,"")</f>
        <v>6.6400532010424937E-7</v>
      </c>
      <c r="AT2638" s="253" t="str">
        <f t="shared" si="691"/>
        <v/>
      </c>
      <c r="AU2638" s="253" t="str">
        <f t="shared" si="692"/>
        <v/>
      </c>
      <c r="AV2638" s="253">
        <f t="shared" si="693"/>
        <v>0</v>
      </c>
      <c r="AW2638" s="253">
        <f t="shared" si="694"/>
        <v>6.6400532010424937E-7</v>
      </c>
      <c r="AX2638" s="253" t="str">
        <f t="shared" si="695"/>
        <v/>
      </c>
      <c r="AZ2638" s="259"/>
      <c r="BA2638" s="259">
        <f>BA2637+$BD$753</f>
        <v>12.044799999999718</v>
      </c>
      <c r="BB2638" s="274">
        <f t="shared" si="678"/>
        <v>9.9095188185999911E-2</v>
      </c>
      <c r="BC2638" s="259">
        <f t="shared" si="679"/>
        <v>2.0753735121006867E-4</v>
      </c>
      <c r="BD2638" s="259" t="str">
        <f t="shared" si="676"/>
        <v/>
      </c>
      <c r="BE2638" s="254" t="str">
        <f t="shared" si="677"/>
        <v/>
      </c>
    </row>
    <row r="2639" spans="1:57" ht="20.100000000000001" customHeight="1" x14ac:dyDescent="0.25">
      <c r="A2639" s="247">
        <v>1878</v>
      </c>
      <c r="B2639" s="247">
        <f>$B$755+(A2639*$B$758)</f>
        <v>8442.0288129508281</v>
      </c>
      <c r="C2639" s="247">
        <f>_xlfn.NORM.DIST($B2639,$B$752,$B$753,0)</f>
        <v>3.4809068681791819E-7</v>
      </c>
      <c r="D2639" s="247">
        <f>_xlfn.NORM.DIST($B2639,$B$752,$B$753,1)</f>
        <v>0.99977762600049058</v>
      </c>
      <c r="E2639" s="247">
        <f>IF(OR(D2639&lt;$F$757,D2639&gt;$F$758),C2639,"")</f>
        <v>3.4809068681791819E-7</v>
      </c>
      <c r="F2639" s="247" t="str">
        <f>IF(AND(D2639&gt;$F$757,D2639&lt;$F$758),C2639,"")</f>
        <v/>
      </c>
      <c r="G2639" s="247" t="str">
        <f>IF(C2639=MAX($C$761:$C$2761),C2639,"")</f>
        <v/>
      </c>
      <c r="H2639" s="247">
        <f>_xlfn.NORM.DIST(B2639,$F$753,$F$754,0)</f>
        <v>0</v>
      </c>
      <c r="I2639" s="247">
        <f>IF(H2639=MAX($H$761:$H$2761),C2639,"")</f>
        <v>3.4809068681791819E-7</v>
      </c>
      <c r="J2639" s="247" t="str">
        <f>IF(I2639=MIN($I$761:$I$2761),I2639,"")</f>
        <v/>
      </c>
      <c r="K2639" s="247"/>
      <c r="L2639" s="247"/>
      <c r="M2639" s="247"/>
      <c r="N2639" s="247"/>
      <c r="O2639" s="247">
        <v>1878</v>
      </c>
      <c r="P2639" s="247">
        <f>$P$755+(O2639*$P$758)</f>
        <v>491.96365007093243</v>
      </c>
      <c r="Q2639" s="247">
        <f>_xlfn.NORM.DIST(P2639,P$752,P$753,0)</f>
        <v>5.9731884809233341E-6</v>
      </c>
      <c r="R2639" s="247">
        <f>_xlfn.NORM.DIST(P2639,P$752,P$753,1)</f>
        <v>0.99977762600049058</v>
      </c>
      <c r="S2639" s="253">
        <f>IF(OR(R2639&lt;$T$757,R2639&gt;$T$758),Q2639,"")</f>
        <v>5.9731884809233341E-6</v>
      </c>
      <c r="T2639" s="253" t="str">
        <f>IF(AND(R2639&gt;$T$757,R2639&lt;$T$758),Q2639,"")</f>
        <v/>
      </c>
      <c r="U2639" s="253" t="str">
        <f>IF(Q2639=MAX($Q$761:$Q$2761),Q2639,"")</f>
        <v/>
      </c>
      <c r="V2639" s="253">
        <f>_xlfn.NORM.DIST(P2639,$T$753,$T$754,0)</f>
        <v>4.3040361944988268E-110</v>
      </c>
      <c r="W2639" s="253" t="str">
        <f>IF(V2639=MAX($V$761:$V$2761),Q2639,"")</f>
        <v/>
      </c>
      <c r="X2639" s="253" t="str">
        <f t="shared" si="680"/>
        <v/>
      </c>
      <c r="AB2639" s="253">
        <v>1878</v>
      </c>
      <c r="AC2639" s="253">
        <f t="shared" si="696"/>
        <v>761.27988617904816</v>
      </c>
      <c r="AD2639" s="253">
        <f t="shared" si="681"/>
        <v>3.860067316878458E-6</v>
      </c>
      <c r="AE2639" s="253">
        <f t="shared" si="682"/>
        <v>0.99977762600049058</v>
      </c>
      <c r="AF2639" s="253">
        <f>IF(OR(AE2639&lt;$T$757,AE2639&gt;$T$758),AD2639,"")</f>
        <v>3.860067316878458E-6</v>
      </c>
      <c r="AG2639" s="253" t="str">
        <f t="shared" si="683"/>
        <v/>
      </c>
      <c r="AH2639" s="253" t="str">
        <f t="shared" si="684"/>
        <v/>
      </c>
      <c r="AI2639" s="253">
        <f t="shared" si="685"/>
        <v>1.4066959214384488E-9</v>
      </c>
      <c r="AJ2639" s="253" t="str">
        <f t="shared" si="686"/>
        <v/>
      </c>
      <c r="AK2639" s="253" t="str">
        <f t="shared" si="687"/>
        <v/>
      </c>
      <c r="AO2639" s="253">
        <v>1878</v>
      </c>
      <c r="AP2639" s="253">
        <f t="shared" si="688"/>
        <v>4488.1273293397089</v>
      </c>
      <c r="AQ2639" s="253">
        <f t="shared" si="689"/>
        <v>6.5474782509546697E-7</v>
      </c>
      <c r="AR2639" s="253">
        <f t="shared" si="690"/>
        <v>0.99977762600049058</v>
      </c>
      <c r="AS2639" s="253">
        <f>IF(OR(AR2639&lt;$T$757,AR2639&gt;$T$758),AQ2639,"")</f>
        <v>6.5474782509546697E-7</v>
      </c>
      <c r="AT2639" s="253" t="str">
        <f t="shared" si="691"/>
        <v/>
      </c>
      <c r="AU2639" s="253" t="str">
        <f t="shared" si="692"/>
        <v/>
      </c>
      <c r="AV2639" s="253">
        <f t="shared" si="693"/>
        <v>0</v>
      </c>
      <c r="AW2639" s="253">
        <f t="shared" si="694"/>
        <v>6.5474782509546697E-7</v>
      </c>
      <c r="AX2639" s="253" t="str">
        <f t="shared" si="695"/>
        <v/>
      </c>
      <c r="AZ2639" s="259"/>
      <c r="BA2639" s="259">
        <f>BA2638+$BD$753</f>
        <v>12.051199999999717</v>
      </c>
      <c r="BB2639" s="274">
        <f t="shared" si="678"/>
        <v>9.8887650834789842E-2</v>
      </c>
      <c r="BC2639" s="259">
        <f t="shared" si="679"/>
        <v>2.0714913609644336E-4</v>
      </c>
      <c r="BD2639" s="259" t="str">
        <f t="shared" si="676"/>
        <v/>
      </c>
      <c r="BE2639" s="254" t="str">
        <f t="shared" si="677"/>
        <v/>
      </c>
    </row>
    <row r="2640" spans="1:57" ht="20.100000000000001" customHeight="1" x14ac:dyDescent="0.25">
      <c r="A2640" s="247">
        <v>1879</v>
      </c>
      <c r="B2640" s="247">
        <f>$B$755+(A2640*$B$758)</f>
        <v>8451.6438799359657</v>
      </c>
      <c r="C2640" s="247">
        <f>_xlfn.NORM.DIST($B2640,$B$752,$B$753,0)</f>
        <v>3.4323214991332889E-7</v>
      </c>
      <c r="D2640" s="247">
        <f>_xlfn.NORM.DIST($B2640,$B$752,$B$753,1)</f>
        <v>0.99978094950789476</v>
      </c>
      <c r="E2640" s="247">
        <f>IF(OR(D2640&lt;$F$757,D2640&gt;$F$758),C2640,"")</f>
        <v>3.4323214991332889E-7</v>
      </c>
      <c r="F2640" s="247" t="str">
        <f>IF(AND(D2640&gt;$F$757,D2640&lt;$F$758),C2640,"")</f>
        <v/>
      </c>
      <c r="G2640" s="247" t="str">
        <f>IF(C2640=MAX($C$761:$C$2761),C2640,"")</f>
        <v/>
      </c>
      <c r="H2640" s="247">
        <f>_xlfn.NORM.DIST(B2640,$F$753,$F$754,0)</f>
        <v>0</v>
      </c>
      <c r="I2640" s="247">
        <f>IF(H2640=MAX($H$761:$H$2761),C2640,"")</f>
        <v>3.4323214991332889E-7</v>
      </c>
      <c r="J2640" s="247" t="str">
        <f>IF(I2640=MIN($I$761:$I$2761),I2640,"")</f>
        <v/>
      </c>
      <c r="K2640" s="247"/>
      <c r="L2640" s="247"/>
      <c r="M2640" s="247"/>
      <c r="N2640" s="247"/>
      <c r="O2640" s="247">
        <v>1879</v>
      </c>
      <c r="P2640" s="247">
        <f>$P$755+(O2640*$P$758)</f>
        <v>492.52397313479435</v>
      </c>
      <c r="Q2640" s="247">
        <f>_xlfn.NORM.DIST(P2640,P$752,P$753,0)</f>
        <v>5.8898166534897452E-6</v>
      </c>
      <c r="R2640" s="247">
        <f>_xlfn.NORM.DIST(P2640,P$752,P$753,1)</f>
        <v>0.99978094950789476</v>
      </c>
      <c r="S2640" s="253">
        <f>IF(OR(R2640&lt;$T$757,R2640&gt;$T$758),Q2640,"")</f>
        <v>5.8898166534897452E-6</v>
      </c>
      <c r="T2640" s="253" t="str">
        <f>IF(AND(R2640&gt;$T$757,R2640&lt;$T$758),Q2640,"")</f>
        <v/>
      </c>
      <c r="U2640" s="253" t="str">
        <f>IF(Q2640=MAX($Q$761:$Q$2761),Q2640,"")</f>
        <v/>
      </c>
      <c r="V2640" s="253">
        <f>_xlfn.NORM.DIST(P2640,$T$753,$T$754,0)</f>
        <v>3.9386085293023015E-110</v>
      </c>
      <c r="W2640" s="253" t="str">
        <f>IF(V2640=MAX($V$761:$V$2761),Q2640,"")</f>
        <v/>
      </c>
      <c r="X2640" s="253" t="str">
        <f t="shared" si="680"/>
        <v/>
      </c>
      <c r="AB2640" s="253">
        <v>1879</v>
      </c>
      <c r="AC2640" s="253">
        <f t="shared" si="696"/>
        <v>762.14694755282835</v>
      </c>
      <c r="AD2640" s="253">
        <f t="shared" si="681"/>
        <v>3.8061897492690126E-6</v>
      </c>
      <c r="AE2640" s="253">
        <f t="shared" si="682"/>
        <v>0.99978094950789476</v>
      </c>
      <c r="AF2640" s="253">
        <f>IF(OR(AE2640&lt;$T$757,AE2640&gt;$T$758),AD2640,"")</f>
        <v>3.8061897492690126E-6</v>
      </c>
      <c r="AG2640" s="253" t="str">
        <f t="shared" si="683"/>
        <v/>
      </c>
      <c r="AH2640" s="253" t="str">
        <f t="shared" si="684"/>
        <v/>
      </c>
      <c r="AI2640" s="253">
        <f t="shared" si="685"/>
        <v>1.3771360555707074E-9</v>
      </c>
      <c r="AJ2640" s="253" t="str">
        <f t="shared" si="686"/>
        <v/>
      </c>
      <c r="AK2640" s="253" t="str">
        <f t="shared" si="687"/>
        <v/>
      </c>
      <c r="AO2640" s="253">
        <v>1879</v>
      </c>
      <c r="AP2640" s="253">
        <f t="shared" si="688"/>
        <v>4493.2390916738086</v>
      </c>
      <c r="AQ2640" s="253">
        <f t="shared" si="689"/>
        <v>6.4560906731798715E-7</v>
      </c>
      <c r="AR2640" s="253">
        <f t="shared" si="690"/>
        <v>0.99978094950789476</v>
      </c>
      <c r="AS2640" s="253">
        <f>IF(OR(AR2640&lt;$T$757,AR2640&gt;$T$758),AQ2640,"")</f>
        <v>6.4560906731798715E-7</v>
      </c>
      <c r="AT2640" s="253" t="str">
        <f t="shared" si="691"/>
        <v/>
      </c>
      <c r="AU2640" s="253" t="str">
        <f t="shared" si="692"/>
        <v/>
      </c>
      <c r="AV2640" s="253">
        <f t="shared" si="693"/>
        <v>0</v>
      </c>
      <c r="AW2640" s="253">
        <f t="shared" si="694"/>
        <v>6.4560906731798715E-7</v>
      </c>
      <c r="AX2640" s="253" t="str">
        <f t="shared" si="695"/>
        <v/>
      </c>
      <c r="AZ2640" s="259"/>
      <c r="BA2640" s="259">
        <f>BA2639+$BD$753</f>
        <v>12.057599999999717</v>
      </c>
      <c r="BB2640" s="274">
        <f t="shared" si="678"/>
        <v>9.8680501698693399E-2</v>
      </c>
      <c r="BC2640" s="259">
        <f t="shared" si="679"/>
        <v>2.0676150146364813E-4</v>
      </c>
      <c r="BD2640" s="259" t="str">
        <f t="shared" si="676"/>
        <v/>
      </c>
      <c r="BE2640" s="254" t="str">
        <f t="shared" si="677"/>
        <v/>
      </c>
    </row>
    <row r="2641" spans="1:57" ht="20.100000000000001" customHeight="1" x14ac:dyDescent="0.25">
      <c r="A2641" s="248">
        <v>1880</v>
      </c>
      <c r="B2641" s="247">
        <f>$B$755+(A2641*$B$758)</f>
        <v>8461.2589469211034</v>
      </c>
      <c r="C2641" s="247">
        <f>_xlfn.NORM.DIST($B2641,$B$752,$B$753,0)</f>
        <v>3.3843601187149429E-7</v>
      </c>
      <c r="D2641" s="247">
        <f>_xlfn.NORM.DIST($B2641,$B$752,$B$753,1)</f>
        <v>0.99978422660070532</v>
      </c>
      <c r="E2641" s="247">
        <f>IF(OR(D2641&lt;$F$757,D2641&gt;$F$758),C2641,"")</f>
        <v>3.3843601187149429E-7</v>
      </c>
      <c r="F2641" s="247" t="str">
        <f>IF(AND(D2641&gt;$F$757,D2641&lt;$F$758),C2641,"")</f>
        <v/>
      </c>
      <c r="G2641" s="247" t="str">
        <f>IF(C2641=MAX($C$761:$C$2761),C2641,"")</f>
        <v/>
      </c>
      <c r="H2641" s="247">
        <f>_xlfn.NORM.DIST(B2641,$F$753,$F$754,0)</f>
        <v>0</v>
      </c>
      <c r="I2641" s="247">
        <f>IF(H2641=MAX($H$761:$H$2761),C2641,"")</f>
        <v>3.3843601187149429E-7</v>
      </c>
      <c r="J2641" s="247" t="str">
        <f>IF(I2641=MIN($I$761:$I$2761),I2641,"")</f>
        <v/>
      </c>
      <c r="K2641" s="247"/>
      <c r="L2641" s="247"/>
      <c r="M2641" s="247"/>
      <c r="N2641" s="247"/>
      <c r="O2641" s="248">
        <v>1880</v>
      </c>
      <c r="P2641" s="247">
        <f>$P$755+(O2641*$P$758)</f>
        <v>493.08429619865649</v>
      </c>
      <c r="Q2641" s="247">
        <f>_xlfn.NORM.DIST(P2641,P$752,P$753,0)</f>
        <v>5.8075155819893865E-6</v>
      </c>
      <c r="R2641" s="247">
        <f>_xlfn.NORM.DIST(P2641,P$752,P$753,1)</f>
        <v>0.99978422660070532</v>
      </c>
      <c r="S2641" s="253">
        <f>IF(OR(R2641&lt;$T$757,R2641&gt;$T$758),Q2641,"")</f>
        <v>5.8075155819893865E-6</v>
      </c>
      <c r="T2641" s="253" t="str">
        <f>IF(AND(R2641&gt;$T$757,R2641&lt;$T$758),Q2641,"")</f>
        <v/>
      </c>
      <c r="U2641" s="253" t="str">
        <f>IF(Q2641=MAX($Q$761:$Q$2761),Q2641,"")</f>
        <v/>
      </c>
      <c r="V2641" s="253">
        <f>_xlfn.NORM.DIST(P2641,$T$753,$T$754,0)</f>
        <v>3.6041492789281005E-110</v>
      </c>
      <c r="W2641" s="253" t="str">
        <f>IF(V2641=MAX($V$761:$V$2761),Q2641,"")</f>
        <v/>
      </c>
      <c r="X2641" s="253" t="str">
        <f t="shared" si="680"/>
        <v/>
      </c>
      <c r="AB2641" s="259">
        <v>1880</v>
      </c>
      <c r="AC2641" s="253">
        <f t="shared" si="696"/>
        <v>763.01400892660854</v>
      </c>
      <c r="AD2641" s="253">
        <f t="shared" si="681"/>
        <v>3.7530041387266406E-6</v>
      </c>
      <c r="AE2641" s="253">
        <f t="shared" si="682"/>
        <v>0.99978422660070532</v>
      </c>
      <c r="AF2641" s="253">
        <f>IF(OR(AE2641&lt;$T$757,AE2641&gt;$T$758),AD2641,"")</f>
        <v>3.7530041387266406E-6</v>
      </c>
      <c r="AG2641" s="253" t="str">
        <f t="shared" si="683"/>
        <v/>
      </c>
      <c r="AH2641" s="253" t="str">
        <f t="shared" si="684"/>
        <v/>
      </c>
      <c r="AI2641" s="253">
        <f t="shared" si="685"/>
        <v>1.348175780446473E-9</v>
      </c>
      <c r="AJ2641" s="253" t="str">
        <f t="shared" si="686"/>
        <v/>
      </c>
      <c r="AK2641" s="253" t="str">
        <f t="shared" si="687"/>
        <v/>
      </c>
      <c r="AO2641" s="259">
        <v>1880</v>
      </c>
      <c r="AP2641" s="253">
        <f t="shared" si="688"/>
        <v>4498.3508540079083</v>
      </c>
      <c r="AQ2641" s="253">
        <f t="shared" si="689"/>
        <v>6.3658767987307779E-7</v>
      </c>
      <c r="AR2641" s="253">
        <f t="shared" si="690"/>
        <v>0.99978422660070532</v>
      </c>
      <c r="AS2641" s="253">
        <f>IF(OR(AR2641&lt;$T$757,AR2641&gt;$T$758),AQ2641,"")</f>
        <v>6.3658767987307779E-7</v>
      </c>
      <c r="AT2641" s="253" t="str">
        <f t="shared" si="691"/>
        <v/>
      </c>
      <c r="AU2641" s="253" t="str">
        <f t="shared" si="692"/>
        <v/>
      </c>
      <c r="AV2641" s="253">
        <f t="shared" si="693"/>
        <v>0</v>
      </c>
      <c r="AW2641" s="253">
        <f t="shared" si="694"/>
        <v>6.3658767987307779E-7</v>
      </c>
      <c r="AX2641" s="253" t="str">
        <f t="shared" si="695"/>
        <v/>
      </c>
      <c r="AZ2641" s="259"/>
      <c r="BA2641" s="259">
        <f>BA2640+$BD$753</f>
        <v>12.063999999999716</v>
      </c>
      <c r="BB2641" s="274">
        <f t="shared" si="678"/>
        <v>9.847374019722975E-2</v>
      </c>
      <c r="BC2641" s="259">
        <f t="shared" si="679"/>
        <v>2.0637444692550577E-4</v>
      </c>
      <c r="BD2641" s="259" t="str">
        <f t="shared" si="676"/>
        <v/>
      </c>
      <c r="BE2641" s="254" t="str">
        <f t="shared" si="677"/>
        <v/>
      </c>
    </row>
    <row r="2642" spans="1:57" ht="20.100000000000001" customHeight="1" x14ac:dyDescent="0.25">
      <c r="A2642" s="247">
        <v>1881</v>
      </c>
      <c r="B2642" s="247">
        <f>$B$755+(A2642*$B$758)</f>
        <v>8470.8740139062411</v>
      </c>
      <c r="C2642" s="247">
        <f>_xlfn.NORM.DIST($B2642,$B$752,$B$753,0)</f>
        <v>3.3370155316778812E-7</v>
      </c>
      <c r="D2642" s="247">
        <f>_xlfn.NORM.DIST($B2642,$B$752,$B$753,1)</f>
        <v>0.99978745787542633</v>
      </c>
      <c r="E2642" s="247">
        <f>IF(OR(D2642&lt;$F$757,D2642&gt;$F$758),C2642,"")</f>
        <v>3.3370155316778812E-7</v>
      </c>
      <c r="F2642" s="247" t="str">
        <f>IF(AND(D2642&gt;$F$757,D2642&lt;$F$758),C2642,"")</f>
        <v/>
      </c>
      <c r="G2642" s="247" t="str">
        <f>IF(C2642=MAX($C$761:$C$2761),C2642,"")</f>
        <v/>
      </c>
      <c r="H2642" s="247">
        <f>_xlfn.NORM.DIST(B2642,$F$753,$F$754,0)</f>
        <v>0</v>
      </c>
      <c r="I2642" s="247">
        <f>IF(H2642=MAX($H$761:$H$2761),C2642,"")</f>
        <v>3.3370155316778812E-7</v>
      </c>
      <c r="J2642" s="247" t="str">
        <f>IF(I2642=MIN($I$761:$I$2761),I2642,"")</f>
        <v/>
      </c>
      <c r="K2642" s="247"/>
      <c r="L2642" s="247"/>
      <c r="M2642" s="247"/>
      <c r="N2642" s="247"/>
      <c r="O2642" s="247">
        <v>1881</v>
      </c>
      <c r="P2642" s="247">
        <f>$P$755+(O2642*$P$758)</f>
        <v>493.64461926251863</v>
      </c>
      <c r="Q2642" s="247">
        <f>_xlfn.NORM.DIST(P2642,P$752,P$753,0)</f>
        <v>5.7262729194783503E-6</v>
      </c>
      <c r="R2642" s="247">
        <f>_xlfn.NORM.DIST(P2642,P$752,P$753,1)</f>
        <v>0.99978745787542633</v>
      </c>
      <c r="S2642" s="253">
        <f>IF(OR(R2642&lt;$T$757,R2642&gt;$T$758),Q2642,"")</f>
        <v>5.7262729194783503E-6</v>
      </c>
      <c r="T2642" s="253" t="str">
        <f>IF(AND(R2642&gt;$T$757,R2642&lt;$T$758),Q2642,"")</f>
        <v/>
      </c>
      <c r="U2642" s="253" t="str">
        <f>IF(Q2642=MAX($Q$761:$Q$2761),Q2642,"")</f>
        <v/>
      </c>
      <c r="V2642" s="253">
        <f>_xlfn.NORM.DIST(P2642,$T$753,$T$754,0)</f>
        <v>3.2980389118514856E-110</v>
      </c>
      <c r="W2642" s="253" t="str">
        <f>IF(V2642=MAX($V$761:$V$2761),Q2642,"")</f>
        <v/>
      </c>
      <c r="X2642" s="253" t="str">
        <f t="shared" si="680"/>
        <v/>
      </c>
      <c r="AB2642" s="253">
        <v>1881</v>
      </c>
      <c r="AC2642" s="253">
        <f t="shared" si="696"/>
        <v>763.88107030038873</v>
      </c>
      <c r="AD2642" s="253">
        <f t="shared" si="681"/>
        <v>3.7005025062573866E-6</v>
      </c>
      <c r="AE2642" s="253">
        <f t="shared" si="682"/>
        <v>0.99978745787542633</v>
      </c>
      <c r="AF2642" s="253">
        <f>IF(OR(AE2642&lt;$T$757,AE2642&gt;$T$758),AD2642,"")</f>
        <v>3.7005025062573866E-6</v>
      </c>
      <c r="AG2642" s="253" t="str">
        <f t="shared" si="683"/>
        <v/>
      </c>
      <c r="AH2642" s="253" t="str">
        <f t="shared" si="684"/>
        <v/>
      </c>
      <c r="AI2642" s="253">
        <f t="shared" si="685"/>
        <v>1.3198034040397799E-9</v>
      </c>
      <c r="AJ2642" s="253" t="str">
        <f t="shared" si="686"/>
        <v/>
      </c>
      <c r="AK2642" s="253" t="str">
        <f t="shared" si="687"/>
        <v/>
      </c>
      <c r="AO2642" s="253">
        <v>1881</v>
      </c>
      <c r="AP2642" s="253">
        <f t="shared" si="688"/>
        <v>4503.462616342008</v>
      </c>
      <c r="AQ2642" s="253">
        <f t="shared" si="689"/>
        <v>6.2768230935715423E-7</v>
      </c>
      <c r="AR2642" s="253">
        <f t="shared" si="690"/>
        <v>0.99978745787542633</v>
      </c>
      <c r="AS2642" s="253">
        <f>IF(OR(AR2642&lt;$T$757,AR2642&gt;$T$758),AQ2642,"")</f>
        <v>6.2768230935715423E-7</v>
      </c>
      <c r="AT2642" s="253" t="str">
        <f t="shared" si="691"/>
        <v/>
      </c>
      <c r="AU2642" s="253" t="str">
        <f t="shared" si="692"/>
        <v/>
      </c>
      <c r="AV2642" s="253">
        <f t="shared" si="693"/>
        <v>0</v>
      </c>
      <c r="AW2642" s="253">
        <f t="shared" si="694"/>
        <v>6.2768230935715423E-7</v>
      </c>
      <c r="AX2642" s="253" t="str">
        <f t="shared" si="695"/>
        <v/>
      </c>
      <c r="AZ2642" s="259"/>
      <c r="BA2642" s="259">
        <f>BA2641+$BD$753</f>
        <v>12.070399999999715</v>
      </c>
      <c r="BB2642" s="274">
        <f t="shared" si="678"/>
        <v>9.8267365750304245E-2</v>
      </c>
      <c r="BC2642" s="259">
        <f t="shared" si="679"/>
        <v>2.0598797209435415E-4</v>
      </c>
      <c r="BD2642" s="259" t="str">
        <f t="shared" si="676"/>
        <v/>
      </c>
      <c r="BE2642" s="254" t="str">
        <f t="shared" si="677"/>
        <v/>
      </c>
    </row>
    <row r="2643" spans="1:57" ht="20.100000000000001" customHeight="1" x14ac:dyDescent="0.25">
      <c r="A2643" s="247">
        <v>1882</v>
      </c>
      <c r="B2643" s="247">
        <f>$B$755+(A2643*$B$758)</f>
        <v>8480.4890808913788</v>
      </c>
      <c r="C2643" s="247">
        <f>_xlfn.NORM.DIST($B2643,$B$752,$B$753,0)</f>
        <v>3.2902806139762742E-7</v>
      </c>
      <c r="D2643" s="247">
        <f>_xlfn.NORM.DIST($B2643,$B$752,$B$753,1)</f>
        <v>0.99979064392167838</v>
      </c>
      <c r="E2643" s="247">
        <f>IF(OR(D2643&lt;$F$757,D2643&gt;$F$758),C2643,"")</f>
        <v>3.2902806139762742E-7</v>
      </c>
      <c r="F2643" s="247" t="str">
        <f>IF(AND(D2643&gt;$F$757,D2643&lt;$F$758),C2643,"")</f>
        <v/>
      </c>
      <c r="G2643" s="247" t="str">
        <f>IF(C2643=MAX($C$761:$C$2761),C2643,"")</f>
        <v/>
      </c>
      <c r="H2643" s="247">
        <f>_xlfn.NORM.DIST(B2643,$F$753,$F$754,0)</f>
        <v>0</v>
      </c>
      <c r="I2643" s="247">
        <f>IF(H2643=MAX($H$761:$H$2761),C2643,"")</f>
        <v>3.2902806139762742E-7</v>
      </c>
      <c r="J2643" s="247" t="str">
        <f>IF(I2643=MIN($I$761:$I$2761),I2643,"")</f>
        <v/>
      </c>
      <c r="K2643" s="247"/>
      <c r="L2643" s="247"/>
      <c r="M2643" s="247"/>
      <c r="N2643" s="247"/>
      <c r="O2643" s="247">
        <v>1882</v>
      </c>
      <c r="P2643" s="247">
        <f>$P$755+(O2643*$P$758)</f>
        <v>494.20494232638077</v>
      </c>
      <c r="Q2643" s="247">
        <f>_xlfn.NORM.DIST(P2643,P$752,P$753,0)</f>
        <v>5.6460764411915934E-6</v>
      </c>
      <c r="R2643" s="247">
        <f>_xlfn.NORM.DIST(P2643,P$752,P$753,1)</f>
        <v>0.99979064392167838</v>
      </c>
      <c r="S2643" s="253">
        <f>IF(OR(R2643&lt;$T$757,R2643&gt;$T$758),Q2643,"")</f>
        <v>5.6460764411915934E-6</v>
      </c>
      <c r="T2643" s="253" t="str">
        <f>IF(AND(R2643&gt;$T$757,R2643&lt;$T$758),Q2643,"")</f>
        <v/>
      </c>
      <c r="U2643" s="253" t="str">
        <f>IF(Q2643=MAX($Q$761:$Q$2761),Q2643,"")</f>
        <v/>
      </c>
      <c r="V2643" s="253">
        <f>_xlfn.NORM.DIST(P2643,$T$753,$T$754,0)</f>
        <v>3.0178790584784623E-110</v>
      </c>
      <c r="W2643" s="253" t="str">
        <f>IF(V2643=MAX($V$761:$V$2761),Q2643,"")</f>
        <v/>
      </c>
      <c r="X2643" s="253" t="str">
        <f t="shared" si="680"/>
        <v/>
      </c>
      <c r="AB2643" s="253">
        <v>1882</v>
      </c>
      <c r="AC2643" s="253">
        <f t="shared" si="696"/>
        <v>764.74813167416914</v>
      </c>
      <c r="AD2643" s="253">
        <f t="shared" si="681"/>
        <v>3.6486769518232443E-6</v>
      </c>
      <c r="AE2643" s="253">
        <f t="shared" si="682"/>
        <v>0.99979064392167838</v>
      </c>
      <c r="AF2643" s="253">
        <f>IF(OR(AE2643&lt;$T$757,AE2643&gt;$T$758),AD2643,"")</f>
        <v>3.6486769518232443E-6</v>
      </c>
      <c r="AG2643" s="253" t="str">
        <f t="shared" si="683"/>
        <v/>
      </c>
      <c r="AH2643" s="253" t="str">
        <f t="shared" si="684"/>
        <v/>
      </c>
      <c r="AI2643" s="253">
        <f t="shared" si="685"/>
        <v>1.2920074523699729E-9</v>
      </c>
      <c r="AJ2643" s="253" t="str">
        <f t="shared" si="686"/>
        <v/>
      </c>
      <c r="AK2643" s="253" t="str">
        <f t="shared" si="687"/>
        <v/>
      </c>
      <c r="AO2643" s="253">
        <v>1882</v>
      </c>
      <c r="AP2643" s="253">
        <f t="shared" si="688"/>
        <v>4508.5743786761095</v>
      </c>
      <c r="AQ2643" s="253">
        <f t="shared" si="689"/>
        <v>6.1889161575920885E-7</v>
      </c>
      <c r="AR2643" s="253">
        <f t="shared" si="690"/>
        <v>0.99979064392167838</v>
      </c>
      <c r="AS2643" s="253">
        <f>IF(OR(AR2643&lt;$T$757,AR2643&gt;$T$758),AQ2643,"")</f>
        <v>6.1889161575920885E-7</v>
      </c>
      <c r="AT2643" s="253" t="str">
        <f t="shared" si="691"/>
        <v/>
      </c>
      <c r="AU2643" s="253" t="str">
        <f t="shared" si="692"/>
        <v/>
      </c>
      <c r="AV2643" s="253">
        <f t="shared" si="693"/>
        <v>0</v>
      </c>
      <c r="AW2643" s="253">
        <f t="shared" si="694"/>
        <v>6.1889161575920885E-7</v>
      </c>
      <c r="AX2643" s="253" t="str">
        <f t="shared" si="695"/>
        <v/>
      </c>
      <c r="AZ2643" s="259"/>
      <c r="BA2643" s="259">
        <f>BA2642+$BD$753</f>
        <v>12.076799999999714</v>
      </c>
      <c r="BB2643" s="274">
        <f t="shared" si="678"/>
        <v>9.8061377778209891E-2</v>
      </c>
      <c r="BC2643" s="259">
        <f t="shared" si="679"/>
        <v>2.0560207658074092E-4</v>
      </c>
      <c r="BD2643" s="259" t="str">
        <f t="shared" si="676"/>
        <v/>
      </c>
      <c r="BE2643" s="254" t="str">
        <f t="shared" si="677"/>
        <v/>
      </c>
    </row>
    <row r="2644" spans="1:57" ht="20.100000000000001" customHeight="1" x14ac:dyDescent="0.25">
      <c r="A2644" s="247">
        <v>1883</v>
      </c>
      <c r="B2644" s="247">
        <f>$B$755+(A2644*$B$758)</f>
        <v>8490.1041478765164</v>
      </c>
      <c r="C2644" s="247">
        <f>_xlfn.NORM.DIST($B2644,$B$752,$B$753,0)</f>
        <v>3.2441483122214363E-7</v>
      </c>
      <c r="D2644" s="247">
        <f>_xlfn.NORM.DIST($B2644,$B$752,$B$753,1)</f>
        <v>0.99979378532226604</v>
      </c>
      <c r="E2644" s="247">
        <f>IF(OR(D2644&lt;$F$757,D2644&gt;$F$758),C2644,"")</f>
        <v>3.2441483122214363E-7</v>
      </c>
      <c r="F2644" s="247" t="str">
        <f>IF(AND(D2644&gt;$F$757,D2644&lt;$F$758),C2644,"")</f>
        <v/>
      </c>
      <c r="G2644" s="247" t="str">
        <f>IF(C2644=MAX($C$761:$C$2761),C2644,"")</f>
        <v/>
      </c>
      <c r="H2644" s="247">
        <f>_xlfn.NORM.DIST(B2644,$F$753,$F$754,0)</f>
        <v>0</v>
      </c>
      <c r="I2644" s="247">
        <f>IF(H2644=MAX($H$761:$H$2761),C2644,"")</f>
        <v>3.2441483122214363E-7</v>
      </c>
      <c r="J2644" s="247" t="str">
        <f>IF(I2644=MIN($I$761:$I$2761),I2644,"")</f>
        <v/>
      </c>
      <c r="K2644" s="247"/>
      <c r="L2644" s="247"/>
      <c r="M2644" s="247"/>
      <c r="N2644" s="247"/>
      <c r="O2644" s="247">
        <v>1883</v>
      </c>
      <c r="P2644" s="247">
        <f>$P$755+(O2644*$P$758)</f>
        <v>494.76526539024292</v>
      </c>
      <c r="Q2644" s="247">
        <f>_xlfn.NORM.DIST(P2644,P$752,P$753,0)</f>
        <v>5.5669140436108152E-6</v>
      </c>
      <c r="R2644" s="247">
        <f>_xlfn.NORM.DIST(P2644,P$752,P$753,1)</f>
        <v>0.99979378532226604</v>
      </c>
      <c r="S2644" s="253">
        <f>IF(OR(R2644&lt;$T$757,R2644&gt;$T$758),Q2644,"")</f>
        <v>5.5669140436108152E-6</v>
      </c>
      <c r="T2644" s="253" t="str">
        <f>IF(AND(R2644&gt;$T$757,R2644&lt;$T$758),Q2644,"")</f>
        <v/>
      </c>
      <c r="U2644" s="253" t="str">
        <f>IF(Q2644=MAX($Q$761:$Q$2761),Q2644,"")</f>
        <v/>
      </c>
      <c r="V2644" s="253">
        <f>_xlfn.NORM.DIST(P2644,$T$753,$T$754,0)</f>
        <v>2.7614738742277162E-110</v>
      </c>
      <c r="W2644" s="253" t="str">
        <f>IF(V2644=MAX($V$761:$V$2761),Q2644,"")</f>
        <v/>
      </c>
      <c r="X2644" s="253" t="str">
        <f t="shared" si="680"/>
        <v/>
      </c>
      <c r="AB2644" s="253">
        <v>1883</v>
      </c>
      <c r="AC2644" s="253">
        <f t="shared" si="696"/>
        <v>765.61519304794933</v>
      </c>
      <c r="AD2644" s="253">
        <f t="shared" si="681"/>
        <v>3.597519653739782E-6</v>
      </c>
      <c r="AE2644" s="253">
        <f t="shared" si="682"/>
        <v>0.99979378532226604</v>
      </c>
      <c r="AF2644" s="253">
        <f>IF(OR(AE2644&lt;$T$757,AE2644&gt;$T$758),AD2644,"")</f>
        <v>3.597519653739782E-6</v>
      </c>
      <c r="AG2644" s="253" t="str">
        <f t="shared" si="683"/>
        <v/>
      </c>
      <c r="AH2644" s="253" t="str">
        <f t="shared" si="684"/>
        <v/>
      </c>
      <c r="AI2644" s="253">
        <f t="shared" si="685"/>
        <v>1.2647766656395103E-9</v>
      </c>
      <c r="AJ2644" s="253" t="str">
        <f t="shared" si="686"/>
        <v/>
      </c>
      <c r="AK2644" s="253" t="str">
        <f t="shared" si="687"/>
        <v/>
      </c>
      <c r="AO2644" s="253">
        <v>1883</v>
      </c>
      <c r="AP2644" s="253">
        <f t="shared" si="688"/>
        <v>4513.6861410102092</v>
      </c>
      <c r="AQ2644" s="253">
        <f t="shared" si="689"/>
        <v>6.1021427235862962E-7</v>
      </c>
      <c r="AR2644" s="253">
        <f t="shared" si="690"/>
        <v>0.99979378532226604</v>
      </c>
      <c r="AS2644" s="253">
        <f>IF(OR(AR2644&lt;$T$757,AR2644&gt;$T$758),AQ2644,"")</f>
        <v>6.1021427235862962E-7</v>
      </c>
      <c r="AT2644" s="253" t="str">
        <f t="shared" si="691"/>
        <v/>
      </c>
      <c r="AU2644" s="253" t="str">
        <f t="shared" si="692"/>
        <v/>
      </c>
      <c r="AV2644" s="253">
        <f t="shared" si="693"/>
        <v>0</v>
      </c>
      <c r="AW2644" s="253">
        <f t="shared" si="694"/>
        <v>6.1021427235862962E-7</v>
      </c>
      <c r="AX2644" s="253" t="str">
        <f t="shared" si="695"/>
        <v/>
      </c>
      <c r="AZ2644" s="259"/>
      <c r="BA2644" s="259">
        <f>BA2643+$BD$753</f>
        <v>12.083199999999714</v>
      </c>
      <c r="BB2644" s="274">
        <f t="shared" si="678"/>
        <v>9.785577570162915E-2</v>
      </c>
      <c r="BC2644" s="259">
        <f t="shared" si="679"/>
        <v>2.0521675999396471E-4</v>
      </c>
      <c r="BD2644" s="259" t="str">
        <f t="shared" si="676"/>
        <v/>
      </c>
      <c r="BE2644" s="254" t="str">
        <f t="shared" si="677"/>
        <v/>
      </c>
    </row>
    <row r="2645" spans="1:57" ht="20.100000000000001" customHeight="1" x14ac:dyDescent="0.25">
      <c r="A2645" s="247">
        <v>1884</v>
      </c>
      <c r="B2645" s="247">
        <f>$B$755+(A2645*$B$758)</f>
        <v>8499.7192148616541</v>
      </c>
      <c r="C2645" s="247">
        <f>_xlfn.NORM.DIST($B2645,$B$752,$B$753,0)</f>
        <v>3.198611643140499E-7</v>
      </c>
      <c r="D2645" s="247">
        <f>_xlfn.NORM.DIST($B2645,$B$752,$B$753,1)</f>
        <v>0.99979688265324562</v>
      </c>
      <c r="E2645" s="247">
        <f>IF(OR(D2645&lt;$F$757,D2645&gt;$F$758),C2645,"")</f>
        <v>3.198611643140499E-7</v>
      </c>
      <c r="F2645" s="247" t="str">
        <f>IF(AND(D2645&gt;$F$757,D2645&lt;$F$758),C2645,"")</f>
        <v/>
      </c>
      <c r="G2645" s="247" t="str">
        <f>IF(C2645=MAX($C$761:$C$2761),C2645,"")</f>
        <v/>
      </c>
      <c r="H2645" s="247">
        <f>_xlfn.NORM.DIST(B2645,$F$753,$F$754,0)</f>
        <v>0</v>
      </c>
      <c r="I2645" s="247">
        <f>IF(H2645=MAX($H$761:$H$2761),C2645,"")</f>
        <v>3.198611643140499E-7</v>
      </c>
      <c r="J2645" s="247" t="str">
        <f>IF(I2645=MIN($I$761:$I$2761),I2645,"")</f>
        <v/>
      </c>
      <c r="K2645" s="247"/>
      <c r="L2645" s="247"/>
      <c r="M2645" s="247"/>
      <c r="N2645" s="247"/>
      <c r="O2645" s="247">
        <v>1884</v>
      </c>
      <c r="P2645" s="247">
        <f>$P$755+(O2645*$P$758)</f>
        <v>495.32558845410506</v>
      </c>
      <c r="Q2645" s="247">
        <f>_xlfn.NORM.DIST(P2645,P$752,P$753,0)</f>
        <v>5.4887737435354493E-6</v>
      </c>
      <c r="R2645" s="247">
        <f>_xlfn.NORM.DIST(P2645,P$752,P$753,1)</f>
        <v>0.99979688265324562</v>
      </c>
      <c r="S2645" s="253">
        <f>IF(OR(R2645&lt;$T$757,R2645&gt;$T$758),Q2645,"")</f>
        <v>5.4887737435354493E-6</v>
      </c>
      <c r="T2645" s="253" t="str">
        <f>IF(AND(R2645&gt;$T$757,R2645&lt;$T$758),Q2645,"")</f>
        <v/>
      </c>
      <c r="U2645" s="253" t="str">
        <f>IF(Q2645=MAX($Q$761:$Q$2761),Q2645,"")</f>
        <v/>
      </c>
      <c r="V2645" s="253">
        <f>_xlfn.NORM.DIST(P2645,$T$753,$T$754,0)</f>
        <v>2.5268129701182836E-110</v>
      </c>
      <c r="W2645" s="253" t="str">
        <f>IF(V2645=MAX($V$761:$V$2761),Q2645,"")</f>
        <v/>
      </c>
      <c r="X2645" s="253" t="str">
        <f t="shared" si="680"/>
        <v/>
      </c>
      <c r="AB2645" s="253">
        <v>1884</v>
      </c>
      <c r="AC2645" s="253">
        <f t="shared" si="696"/>
        <v>766.48225442172952</v>
      </c>
      <c r="AD2645" s="253">
        <f t="shared" si="681"/>
        <v>3.5470228680757718E-6</v>
      </c>
      <c r="AE2645" s="253">
        <f t="shared" si="682"/>
        <v>0.99979688265324562</v>
      </c>
      <c r="AF2645" s="253">
        <f>IF(OR(AE2645&lt;$T$757,AE2645&gt;$T$758),AD2645,"")</f>
        <v>3.5470228680757718E-6</v>
      </c>
      <c r="AG2645" s="253" t="str">
        <f t="shared" si="683"/>
        <v/>
      </c>
      <c r="AH2645" s="253" t="str">
        <f t="shared" si="684"/>
        <v/>
      </c>
      <c r="AI2645" s="253">
        <f t="shared" si="685"/>
        <v>1.2380999944361467E-9</v>
      </c>
      <c r="AJ2645" s="253" t="str">
        <f t="shared" si="686"/>
        <v/>
      </c>
      <c r="AK2645" s="253" t="str">
        <f t="shared" si="687"/>
        <v/>
      </c>
      <c r="AO2645" s="253">
        <v>1884</v>
      </c>
      <c r="AP2645" s="253">
        <f t="shared" si="688"/>
        <v>4518.7979033443089</v>
      </c>
      <c r="AQ2645" s="253">
        <f t="shared" si="689"/>
        <v>6.0164896562336675E-7</v>
      </c>
      <c r="AR2645" s="253">
        <f t="shared" si="690"/>
        <v>0.99979688265324562</v>
      </c>
      <c r="AS2645" s="253">
        <f>IF(OR(AR2645&lt;$T$757,AR2645&gt;$T$758),AQ2645,"")</f>
        <v>6.0164896562336675E-7</v>
      </c>
      <c r="AT2645" s="253" t="str">
        <f t="shared" si="691"/>
        <v/>
      </c>
      <c r="AU2645" s="253" t="str">
        <f t="shared" si="692"/>
        <v/>
      </c>
      <c r="AV2645" s="253">
        <f t="shared" si="693"/>
        <v>0</v>
      </c>
      <c r="AW2645" s="253">
        <f t="shared" si="694"/>
        <v>6.0164896562336675E-7</v>
      </c>
      <c r="AX2645" s="253" t="str">
        <f t="shared" si="695"/>
        <v/>
      </c>
      <c r="AZ2645" s="259"/>
      <c r="BA2645" s="259">
        <f>BA2644+$BD$753</f>
        <v>12.089599999999713</v>
      </c>
      <c r="BB2645" s="274">
        <f t="shared" si="678"/>
        <v>9.7650558941635185E-2</v>
      </c>
      <c r="BC2645" s="259">
        <f t="shared" si="679"/>
        <v>2.048320219412425E-4</v>
      </c>
      <c r="BD2645" s="259" t="str">
        <f t="shared" si="676"/>
        <v/>
      </c>
      <c r="BE2645" s="254" t="str">
        <f t="shared" si="677"/>
        <v/>
      </c>
    </row>
    <row r="2646" spans="1:57" ht="20.100000000000001" customHeight="1" x14ac:dyDescent="0.25">
      <c r="A2646" s="247">
        <v>1885</v>
      </c>
      <c r="B2646" s="247">
        <f>$B$755+(A2646*$B$758)</f>
        <v>8509.3342818467918</v>
      </c>
      <c r="C2646" s="247">
        <f>_xlfn.NORM.DIST($B2646,$B$752,$B$753,0)</f>
        <v>3.1536636930371325E-7</v>
      </c>
      <c r="D2646" s="247">
        <f>_xlfn.NORM.DIST($B2646,$B$752,$B$753,1)</f>
        <v>0.99979993648399268</v>
      </c>
      <c r="E2646" s="247">
        <f>IF(OR(D2646&lt;$F$757,D2646&gt;$F$758),C2646,"")</f>
        <v>3.1536636930371325E-7</v>
      </c>
      <c r="F2646" s="247" t="str">
        <f>IF(AND(D2646&gt;$F$757,D2646&lt;$F$758),C2646,"")</f>
        <v/>
      </c>
      <c r="G2646" s="247" t="str">
        <f>IF(C2646=MAX($C$761:$C$2761),C2646,"")</f>
        <v/>
      </c>
      <c r="H2646" s="247">
        <f>_xlfn.NORM.DIST(B2646,$F$753,$F$754,0)</f>
        <v>0</v>
      </c>
      <c r="I2646" s="247">
        <f>IF(H2646=MAX($H$761:$H$2761),C2646,"")</f>
        <v>3.1536636930371325E-7</v>
      </c>
      <c r="J2646" s="247" t="str">
        <f>IF(I2646=MIN($I$761:$I$2761),I2646,"")</f>
        <v/>
      </c>
      <c r="K2646" s="247"/>
      <c r="L2646" s="247"/>
      <c r="M2646" s="247"/>
      <c r="N2646" s="247"/>
      <c r="O2646" s="247">
        <v>1885</v>
      </c>
      <c r="P2646" s="247">
        <f>$P$755+(O2646*$P$758)</f>
        <v>495.8859115179672</v>
      </c>
      <c r="Q2646" s="247">
        <f>_xlfn.NORM.DIST(P2646,P$752,P$753,0)</f>
        <v>5.4116436771573829E-6</v>
      </c>
      <c r="R2646" s="247">
        <f>_xlfn.NORM.DIST(P2646,P$752,P$753,1)</f>
        <v>0.99979993648399268</v>
      </c>
      <c r="S2646" s="253">
        <f>IF(OR(R2646&lt;$T$757,R2646&gt;$T$758),Q2646,"")</f>
        <v>5.4116436771573829E-6</v>
      </c>
      <c r="T2646" s="253" t="str">
        <f>IF(AND(R2646&gt;$T$757,R2646&lt;$T$758),Q2646,"")</f>
        <v/>
      </c>
      <c r="U2646" s="253" t="str">
        <f>IF(Q2646=MAX($Q$761:$Q$2761),Q2646,"")</f>
        <v/>
      </c>
      <c r="V2646" s="253">
        <f>_xlfn.NORM.DIST(P2646,$T$753,$T$754,0)</f>
        <v>2.3120557792782187E-110</v>
      </c>
      <c r="W2646" s="253" t="str">
        <f>IF(V2646=MAX($V$761:$V$2761),Q2646,"")</f>
        <v/>
      </c>
      <c r="X2646" s="253" t="str">
        <f t="shared" si="680"/>
        <v/>
      </c>
      <c r="AB2646" s="253">
        <v>1885</v>
      </c>
      <c r="AC2646" s="253">
        <f t="shared" si="696"/>
        <v>767.34931579550971</v>
      </c>
      <c r="AD2646" s="253">
        <f t="shared" si="681"/>
        <v>3.4971789280552087E-6</v>
      </c>
      <c r="AE2646" s="253">
        <f t="shared" si="682"/>
        <v>0.99979993648399268</v>
      </c>
      <c r="AF2646" s="253">
        <f>IF(OR(AE2646&lt;$T$757,AE2646&gt;$T$758),AD2646,"")</f>
        <v>3.4971789280552087E-6</v>
      </c>
      <c r="AG2646" s="253" t="str">
        <f t="shared" si="683"/>
        <v/>
      </c>
      <c r="AH2646" s="253" t="str">
        <f t="shared" si="684"/>
        <v/>
      </c>
      <c r="AI2646" s="253">
        <f t="shared" si="685"/>
        <v>1.2119665959985105E-9</v>
      </c>
      <c r="AJ2646" s="253" t="str">
        <f t="shared" si="686"/>
        <v/>
      </c>
      <c r="AK2646" s="253" t="str">
        <f t="shared" si="687"/>
        <v/>
      </c>
      <c r="AO2646" s="253">
        <v>1885</v>
      </c>
      <c r="AP2646" s="253">
        <f t="shared" si="688"/>
        <v>4523.9096656784086</v>
      </c>
      <c r="AQ2646" s="253">
        <f t="shared" si="689"/>
        <v>5.9319439510850861E-7</v>
      </c>
      <c r="AR2646" s="253">
        <f t="shared" si="690"/>
        <v>0.99979993648399268</v>
      </c>
      <c r="AS2646" s="253">
        <f>IF(OR(AR2646&lt;$T$757,AR2646&gt;$T$758),AQ2646,"")</f>
        <v>5.9319439510850861E-7</v>
      </c>
      <c r="AT2646" s="253" t="str">
        <f t="shared" si="691"/>
        <v/>
      </c>
      <c r="AU2646" s="253" t="str">
        <f t="shared" si="692"/>
        <v/>
      </c>
      <c r="AV2646" s="253">
        <f t="shared" si="693"/>
        <v>0</v>
      </c>
      <c r="AW2646" s="253">
        <f t="shared" si="694"/>
        <v>5.9319439510850861E-7</v>
      </c>
      <c r="AX2646" s="253" t="str">
        <f t="shared" si="695"/>
        <v/>
      </c>
      <c r="AZ2646" s="259"/>
      <c r="BA2646" s="259">
        <f>BA2645+$BD$753</f>
        <v>12.095999999999712</v>
      </c>
      <c r="BB2646" s="274">
        <f t="shared" si="678"/>
        <v>9.7445726919693942E-2</v>
      </c>
      <c r="BC2646" s="259">
        <f t="shared" si="679"/>
        <v>2.044478620287643E-4</v>
      </c>
      <c r="BD2646" s="259" t="str">
        <f t="shared" si="676"/>
        <v/>
      </c>
      <c r="BE2646" s="254" t="str">
        <f t="shared" si="677"/>
        <v/>
      </c>
    </row>
    <row r="2647" spans="1:57" ht="20.100000000000001" customHeight="1" x14ac:dyDescent="0.25">
      <c r="A2647" s="248">
        <v>1886</v>
      </c>
      <c r="B2647" s="247">
        <f>$B$755+(A2647*$B$758)</f>
        <v>8518.9493488319295</v>
      </c>
      <c r="C2647" s="247">
        <f>_xlfn.NORM.DIST($B2647,$B$752,$B$753,0)</f>
        <v>3.1092976172543012E-7</v>
      </c>
      <c r="D2647" s="247">
        <f>_xlfn.NORM.DIST($B2647,$B$752,$B$753,1)</f>
        <v>0.99980294737726838</v>
      </c>
      <c r="E2647" s="247">
        <f>IF(OR(D2647&lt;$F$757,D2647&gt;$F$758),C2647,"")</f>
        <v>3.1092976172543012E-7</v>
      </c>
      <c r="F2647" s="247" t="str">
        <f>IF(AND(D2647&gt;$F$757,D2647&lt;$F$758),C2647,"")</f>
        <v/>
      </c>
      <c r="G2647" s="247" t="str">
        <f>IF(C2647=MAX($C$761:$C$2761),C2647,"")</f>
        <v/>
      </c>
      <c r="H2647" s="247">
        <f>_xlfn.NORM.DIST(B2647,$F$753,$F$754,0)</f>
        <v>0</v>
      </c>
      <c r="I2647" s="247">
        <f>IF(H2647=MAX($H$761:$H$2761),C2647,"")</f>
        <v>3.1092976172543012E-7</v>
      </c>
      <c r="J2647" s="247" t="str">
        <f>IF(I2647=MIN($I$761:$I$2761),I2647,"")</f>
        <v/>
      </c>
      <c r="K2647" s="247"/>
      <c r="L2647" s="247"/>
      <c r="M2647" s="247"/>
      <c r="N2647" s="247"/>
      <c r="O2647" s="248">
        <v>1886</v>
      </c>
      <c r="P2647" s="247">
        <f>$P$755+(O2647*$P$758)</f>
        <v>496.44623458182912</v>
      </c>
      <c r="Q2647" s="247">
        <f>_xlfn.NORM.DIST(P2647,P$752,P$753,0)</f>
        <v>5.3355120991389447E-6</v>
      </c>
      <c r="R2647" s="247">
        <f>_xlfn.NORM.DIST(P2647,P$752,P$753,1)</f>
        <v>0.99980294737726838</v>
      </c>
      <c r="S2647" s="253">
        <f>IF(OR(R2647&lt;$T$757,R2647&gt;$T$758),Q2647,"")</f>
        <v>5.3355120991389447E-6</v>
      </c>
      <c r="T2647" s="253" t="str">
        <f>IF(AND(R2647&gt;$T$757,R2647&lt;$T$758),Q2647,"")</f>
        <v/>
      </c>
      <c r="U2647" s="253" t="str">
        <f>IF(Q2647=MAX($Q$761:$Q$2761),Q2647,"")</f>
        <v/>
      </c>
      <c r="V2647" s="253">
        <f>_xlfn.NORM.DIST(P2647,$T$753,$T$754,0)</f>
        <v>2.1155172388152871E-110</v>
      </c>
      <c r="W2647" s="253" t="str">
        <f>IF(V2647=MAX($V$761:$V$2761),Q2647,"")</f>
        <v/>
      </c>
      <c r="X2647" s="253" t="str">
        <f t="shared" si="680"/>
        <v/>
      </c>
      <c r="AB2647" s="259">
        <v>1886</v>
      </c>
      <c r="AC2647" s="253">
        <f t="shared" si="696"/>
        <v>768.21637716929013</v>
      </c>
      <c r="AD2647" s="253">
        <f t="shared" si="681"/>
        <v>3.4479802434615341E-6</v>
      </c>
      <c r="AE2647" s="253">
        <f t="shared" si="682"/>
        <v>0.99980294737726838</v>
      </c>
      <c r="AF2647" s="253">
        <f>IF(OR(AE2647&lt;$T$757,AE2647&gt;$T$758),AD2647,"")</f>
        <v>3.4479802434615341E-6</v>
      </c>
      <c r="AG2647" s="253" t="str">
        <f t="shared" si="683"/>
        <v/>
      </c>
      <c r="AH2647" s="253" t="str">
        <f t="shared" si="684"/>
        <v/>
      </c>
      <c r="AI2647" s="253">
        <f t="shared" si="685"/>
        <v>1.1863658305439889E-9</v>
      </c>
      <c r="AJ2647" s="253" t="str">
        <f t="shared" si="686"/>
        <v/>
      </c>
      <c r="AK2647" s="253" t="str">
        <f t="shared" si="687"/>
        <v/>
      </c>
      <c r="AO2647" s="259">
        <v>1886</v>
      </c>
      <c r="AP2647" s="253">
        <f t="shared" si="688"/>
        <v>4529.0214280125083</v>
      </c>
      <c r="AQ2647" s="253">
        <f t="shared" si="689"/>
        <v>5.8484927335521545E-7</v>
      </c>
      <c r="AR2647" s="253">
        <f t="shared" si="690"/>
        <v>0.99980294737726838</v>
      </c>
      <c r="AS2647" s="253">
        <f>IF(OR(AR2647&lt;$T$757,AR2647&gt;$T$758),AQ2647,"")</f>
        <v>5.8484927335521545E-7</v>
      </c>
      <c r="AT2647" s="253" t="str">
        <f t="shared" si="691"/>
        <v/>
      </c>
      <c r="AU2647" s="253" t="str">
        <f t="shared" si="692"/>
        <v/>
      </c>
      <c r="AV2647" s="253">
        <f t="shared" si="693"/>
        <v>0</v>
      </c>
      <c r="AW2647" s="253">
        <f t="shared" si="694"/>
        <v>5.8484927335521545E-7</v>
      </c>
      <c r="AX2647" s="253" t="str">
        <f t="shared" si="695"/>
        <v/>
      </c>
      <c r="AZ2647" s="259"/>
      <c r="BA2647" s="259">
        <f>BA2646+$BD$753</f>
        <v>12.102399999999712</v>
      </c>
      <c r="BB2647" s="274">
        <f t="shared" si="678"/>
        <v>9.7241279057665178E-2</v>
      </c>
      <c r="BC2647" s="259">
        <f t="shared" si="679"/>
        <v>2.0406427986058295E-4</v>
      </c>
      <c r="BD2647" s="259" t="str">
        <f t="shared" si="676"/>
        <v/>
      </c>
      <c r="BE2647" s="254" t="str">
        <f t="shared" si="677"/>
        <v/>
      </c>
    </row>
    <row r="2648" spans="1:57" ht="20.100000000000001" customHeight="1" x14ac:dyDescent="0.25">
      <c r="A2648" s="247">
        <v>1887</v>
      </c>
      <c r="B2648" s="247">
        <f>$B$755+(A2648*$B$758)</f>
        <v>8528.5644158170671</v>
      </c>
      <c r="C2648" s="247">
        <f>_xlfn.NORM.DIST($B2648,$B$752,$B$753,0)</f>
        <v>3.065506639639061E-7</v>
      </c>
      <c r="D2648" s="247">
        <f>_xlfn.NORM.DIST($B2648,$B$752,$B$753,1)</f>
        <v>0.99980591588928558</v>
      </c>
      <c r="E2648" s="247">
        <f>IF(OR(D2648&lt;$F$757,D2648&gt;$F$758),C2648,"")</f>
        <v>3.065506639639061E-7</v>
      </c>
      <c r="F2648" s="247" t="str">
        <f>IF(AND(D2648&gt;$F$757,D2648&lt;$F$758),C2648,"")</f>
        <v/>
      </c>
      <c r="G2648" s="247" t="str">
        <f>IF(C2648=MAX($C$761:$C$2761),C2648,"")</f>
        <v/>
      </c>
      <c r="H2648" s="247">
        <f>_xlfn.NORM.DIST(B2648,$F$753,$F$754,0)</f>
        <v>0</v>
      </c>
      <c r="I2648" s="247">
        <f>IF(H2648=MAX($H$761:$H$2761),C2648,"")</f>
        <v>3.065506639639061E-7</v>
      </c>
      <c r="J2648" s="247" t="str">
        <f>IF(I2648=MIN($I$761:$I$2761),I2648,"")</f>
        <v/>
      </c>
      <c r="K2648" s="247"/>
      <c r="L2648" s="247"/>
      <c r="M2648" s="247"/>
      <c r="N2648" s="247"/>
      <c r="O2648" s="247">
        <v>1887</v>
      </c>
      <c r="P2648" s="247">
        <f>$P$755+(O2648*$P$758)</f>
        <v>497.00655764569126</v>
      </c>
      <c r="Q2648" s="247">
        <f>_xlfn.NORM.DIST(P2648,P$752,P$753,0)</f>
        <v>5.2603673816944982E-6</v>
      </c>
      <c r="R2648" s="247">
        <f>_xlfn.NORM.DIST(P2648,P$752,P$753,1)</f>
        <v>0.99980591588928558</v>
      </c>
      <c r="S2648" s="253">
        <f>IF(OR(R2648&lt;$T$757,R2648&gt;$T$758),Q2648,"")</f>
        <v>5.2603673816944982E-6</v>
      </c>
      <c r="T2648" s="253" t="str">
        <f>IF(AND(R2648&gt;$T$757,R2648&lt;$T$758),Q2648,"")</f>
        <v/>
      </c>
      <c r="U2648" s="253" t="str">
        <f>IF(Q2648=MAX($Q$761:$Q$2761),Q2648,"")</f>
        <v/>
      </c>
      <c r="V2648" s="253">
        <f>_xlfn.NORM.DIST(P2648,$T$753,$T$754,0)</f>
        <v>1.9356546765857256E-110</v>
      </c>
      <c r="W2648" s="253" t="str">
        <f>IF(V2648=MAX($V$761:$V$2761),Q2648,"")</f>
        <v/>
      </c>
      <c r="X2648" s="253" t="str">
        <f t="shared" si="680"/>
        <v/>
      </c>
      <c r="AB2648" s="253">
        <v>1887</v>
      </c>
      <c r="AC2648" s="253">
        <f t="shared" si="696"/>
        <v>769.08343854307032</v>
      </c>
      <c r="AD2648" s="253">
        <f t="shared" si="681"/>
        <v>3.3994193000441814E-6</v>
      </c>
      <c r="AE2648" s="253">
        <f t="shared" si="682"/>
        <v>0.99980591588928558</v>
      </c>
      <c r="AF2648" s="253">
        <f>IF(OR(AE2648&lt;$T$757,AE2648&gt;$T$758),AD2648,"")</f>
        <v>3.3994193000441814E-6</v>
      </c>
      <c r="AG2648" s="253" t="str">
        <f t="shared" si="683"/>
        <v/>
      </c>
      <c r="AH2648" s="253" t="str">
        <f t="shared" si="684"/>
        <v/>
      </c>
      <c r="AI2648" s="253">
        <f t="shared" si="685"/>
        <v>1.1612872576581123E-9</v>
      </c>
      <c r="AJ2648" s="253" t="str">
        <f t="shared" si="686"/>
        <v/>
      </c>
      <c r="AK2648" s="253" t="str">
        <f t="shared" si="687"/>
        <v/>
      </c>
      <c r="AO2648" s="253">
        <v>1887</v>
      </c>
      <c r="AP2648" s="253">
        <f t="shared" si="688"/>
        <v>4534.133190346608</v>
      </c>
      <c r="AQ2648" s="253">
        <f t="shared" si="689"/>
        <v>5.7661232579005965E-7</v>
      </c>
      <c r="AR2648" s="253">
        <f t="shared" si="690"/>
        <v>0.99980591588928558</v>
      </c>
      <c r="AS2648" s="253">
        <f>IF(OR(AR2648&lt;$T$757,AR2648&gt;$T$758),AQ2648,"")</f>
        <v>5.7661232579005965E-7</v>
      </c>
      <c r="AT2648" s="253" t="str">
        <f t="shared" si="691"/>
        <v/>
      </c>
      <c r="AU2648" s="253" t="str">
        <f t="shared" si="692"/>
        <v/>
      </c>
      <c r="AV2648" s="253">
        <f t="shared" si="693"/>
        <v>0</v>
      </c>
      <c r="AW2648" s="253">
        <f t="shared" si="694"/>
        <v>5.7661232579005965E-7</v>
      </c>
      <c r="AX2648" s="253" t="str">
        <f t="shared" si="695"/>
        <v/>
      </c>
      <c r="AZ2648" s="259"/>
      <c r="BA2648" s="259">
        <f>BA2647+$BD$753</f>
        <v>12.108799999999711</v>
      </c>
      <c r="BB2648" s="274">
        <f t="shared" si="678"/>
        <v>9.7037214777804595E-2</v>
      </c>
      <c r="BC2648" s="259">
        <f t="shared" si="679"/>
        <v>2.0368127503973821E-4</v>
      </c>
      <c r="BD2648" s="259" t="str">
        <f t="shared" si="676"/>
        <v/>
      </c>
      <c r="BE2648" s="254" t="str">
        <f t="shared" si="677"/>
        <v/>
      </c>
    </row>
    <row r="2649" spans="1:57" ht="20.100000000000001" customHeight="1" x14ac:dyDescent="0.25">
      <c r="A2649" s="247">
        <v>1888</v>
      </c>
      <c r="B2649" s="247">
        <f>$B$755+(A2649*$B$758)</f>
        <v>8538.1794828022048</v>
      </c>
      <c r="C2649" s="247">
        <f>_xlfn.NORM.DIST($B2649,$B$752,$B$753,0)</f>
        <v>3.0222840520094635E-7</v>
      </c>
      <c r="D2649" s="247">
        <f>_xlfn.NORM.DIST($B2649,$B$752,$B$753,1)</f>
        <v>0.99980884256977454</v>
      </c>
      <c r="E2649" s="247">
        <f>IF(OR(D2649&lt;$F$757,D2649&gt;$F$758),C2649,"")</f>
        <v>3.0222840520094635E-7</v>
      </c>
      <c r="F2649" s="247" t="str">
        <f>IF(AND(D2649&gt;$F$757,D2649&lt;$F$758),C2649,"")</f>
        <v/>
      </c>
      <c r="G2649" s="247" t="str">
        <f>IF(C2649=MAX($C$761:$C$2761),C2649,"")</f>
        <v/>
      </c>
      <c r="H2649" s="247">
        <f>_xlfn.NORM.DIST(B2649,$F$753,$F$754,0)</f>
        <v>0</v>
      </c>
      <c r="I2649" s="247">
        <f>IF(H2649=MAX($H$761:$H$2761),C2649,"")</f>
        <v>3.0222840520094635E-7</v>
      </c>
      <c r="J2649" s="247" t="str">
        <f>IF(I2649=MIN($I$761:$I$2761),I2649,"")</f>
        <v/>
      </c>
      <c r="K2649" s="247"/>
      <c r="L2649" s="247"/>
      <c r="M2649" s="247"/>
      <c r="N2649" s="247"/>
      <c r="O2649" s="247">
        <v>1888</v>
      </c>
      <c r="P2649" s="247">
        <f>$P$755+(O2649*$P$758)</f>
        <v>497.5668807095534</v>
      </c>
      <c r="Q2649" s="247">
        <f>_xlfn.NORM.DIST(P2649,P$752,P$753,0)</f>
        <v>5.1861980136757958E-6</v>
      </c>
      <c r="R2649" s="247">
        <f>_xlfn.NORM.DIST(P2649,P$752,P$753,1)</f>
        <v>0.99980884256977454</v>
      </c>
      <c r="S2649" s="253">
        <f>IF(OR(R2649&lt;$T$757,R2649&gt;$T$758),Q2649,"")</f>
        <v>5.1861980136757958E-6</v>
      </c>
      <c r="T2649" s="253" t="str">
        <f>IF(AND(R2649&gt;$T$757,R2649&lt;$T$758),Q2649,"")</f>
        <v/>
      </c>
      <c r="U2649" s="253" t="str">
        <f>IF(Q2649=MAX($Q$761:$Q$2761),Q2649,"")</f>
        <v/>
      </c>
      <c r="V2649" s="253">
        <f>_xlfn.NORM.DIST(P2649,$T$753,$T$754,0)</f>
        <v>1.7710558016634981E-110</v>
      </c>
      <c r="W2649" s="253" t="str">
        <f>IF(V2649=MAX($V$761:$V$2761),Q2649,"")</f>
        <v/>
      </c>
      <c r="X2649" s="253" t="str">
        <f t="shared" si="680"/>
        <v/>
      </c>
      <c r="AB2649" s="253">
        <v>1888</v>
      </c>
      <c r="AC2649" s="253">
        <f t="shared" si="696"/>
        <v>769.9504999168505</v>
      </c>
      <c r="AD2649" s="253">
        <f t="shared" si="681"/>
        <v>3.3514886589273174E-6</v>
      </c>
      <c r="AE2649" s="253">
        <f t="shared" si="682"/>
        <v>0.99980884256977454</v>
      </c>
      <c r="AF2649" s="253">
        <f>IF(OR(AE2649&lt;$T$757,AE2649&gt;$T$758),AD2649,"")</f>
        <v>3.3514886589273174E-6</v>
      </c>
      <c r="AG2649" s="253" t="str">
        <f t="shared" si="683"/>
        <v/>
      </c>
      <c r="AH2649" s="253" t="str">
        <f t="shared" si="684"/>
        <v/>
      </c>
      <c r="AI2649" s="253">
        <f t="shared" si="685"/>
        <v>1.1367206327443107E-9</v>
      </c>
      <c r="AJ2649" s="253" t="str">
        <f t="shared" si="686"/>
        <v/>
      </c>
      <c r="AK2649" s="253" t="str">
        <f t="shared" si="687"/>
        <v/>
      </c>
      <c r="AO2649" s="253">
        <v>1888</v>
      </c>
      <c r="AP2649" s="253">
        <f t="shared" si="688"/>
        <v>4539.2449526807077</v>
      </c>
      <c r="AQ2649" s="253">
        <f t="shared" si="689"/>
        <v>5.6848229062474743E-7</v>
      </c>
      <c r="AR2649" s="253">
        <f t="shared" si="690"/>
        <v>0.99980884256977454</v>
      </c>
      <c r="AS2649" s="253">
        <f>IF(OR(AR2649&lt;$T$757,AR2649&gt;$T$758),AQ2649,"")</f>
        <v>5.6848229062474743E-7</v>
      </c>
      <c r="AT2649" s="253" t="str">
        <f t="shared" si="691"/>
        <v/>
      </c>
      <c r="AU2649" s="253" t="str">
        <f t="shared" si="692"/>
        <v/>
      </c>
      <c r="AV2649" s="253">
        <f t="shared" si="693"/>
        <v>0</v>
      </c>
      <c r="AW2649" s="253">
        <f t="shared" si="694"/>
        <v>5.6848229062474743E-7</v>
      </c>
      <c r="AX2649" s="253" t="str">
        <f t="shared" si="695"/>
        <v/>
      </c>
      <c r="AZ2649" s="259"/>
      <c r="BA2649" s="259">
        <f>BA2648+$BD$753</f>
        <v>12.11519999999971</v>
      </c>
      <c r="BB2649" s="274">
        <f t="shared" si="678"/>
        <v>9.6833533502764857E-2</v>
      </c>
      <c r="BC2649" s="259">
        <f t="shared" si="679"/>
        <v>2.0329884716721591E-4</v>
      </c>
      <c r="BD2649" s="259" t="str">
        <f t="shared" si="676"/>
        <v/>
      </c>
      <c r="BE2649" s="254" t="str">
        <f t="shared" si="677"/>
        <v/>
      </c>
    </row>
    <row r="2650" spans="1:57" ht="20.100000000000001" customHeight="1" x14ac:dyDescent="0.25">
      <c r="A2650" s="247">
        <v>1889</v>
      </c>
      <c r="B2650" s="247">
        <f>$B$755+(A2650*$B$758)</f>
        <v>8547.7945497873425</v>
      </c>
      <c r="C2650" s="247">
        <f>_xlfn.NORM.DIST($B2650,$B$752,$B$753,0)</f>
        <v>2.9796232136235451E-7</v>
      </c>
      <c r="D2650" s="247">
        <f>_xlfn.NORM.DIST($B2650,$B$752,$B$753,1)</f>
        <v>0.99981172796204831</v>
      </c>
      <c r="E2650" s="247">
        <f>IF(OR(D2650&lt;$F$757,D2650&gt;$F$758),C2650,"")</f>
        <v>2.9796232136235451E-7</v>
      </c>
      <c r="F2650" s="247" t="str">
        <f>IF(AND(D2650&gt;$F$757,D2650&lt;$F$758),C2650,"")</f>
        <v/>
      </c>
      <c r="G2650" s="247" t="str">
        <f>IF(C2650=MAX($C$761:$C$2761),C2650,"")</f>
        <v/>
      </c>
      <c r="H2650" s="247">
        <f>_xlfn.NORM.DIST(B2650,$F$753,$F$754,0)</f>
        <v>0</v>
      </c>
      <c r="I2650" s="247">
        <f>IF(H2650=MAX($H$761:$H$2761),C2650,"")</f>
        <v>2.9796232136235451E-7</v>
      </c>
      <c r="J2650" s="247" t="str">
        <f>IF(I2650=MIN($I$761:$I$2761),I2650,"")</f>
        <v/>
      </c>
      <c r="K2650" s="247"/>
      <c r="L2650" s="247"/>
      <c r="M2650" s="247"/>
      <c r="N2650" s="247"/>
      <c r="O2650" s="247">
        <v>1889</v>
      </c>
      <c r="P2650" s="247">
        <f>$P$755+(O2650*$P$758)</f>
        <v>498.12720377341554</v>
      </c>
      <c r="Q2650" s="247">
        <f>_xlfn.NORM.DIST(P2650,P$752,P$753,0)</f>
        <v>5.1129925996606179E-6</v>
      </c>
      <c r="R2650" s="247">
        <f>_xlfn.NORM.DIST(P2650,P$752,P$753,1)</f>
        <v>0.99981172796204831</v>
      </c>
      <c r="S2650" s="253">
        <f>IF(OR(R2650&lt;$T$757,R2650&gt;$T$758),Q2650,"")</f>
        <v>5.1129925996606179E-6</v>
      </c>
      <c r="T2650" s="253" t="str">
        <f>IF(AND(R2650&gt;$T$757,R2650&lt;$T$758),Q2650,"")</f>
        <v/>
      </c>
      <c r="U2650" s="253" t="str">
        <f>IF(Q2650=MAX($Q$761:$Q$2761),Q2650,"")</f>
        <v/>
      </c>
      <c r="V2650" s="253">
        <f>_xlfn.NORM.DIST(P2650,$T$753,$T$754,0)</f>
        <v>1.6204277057938896E-110</v>
      </c>
      <c r="W2650" s="253" t="str">
        <f>IF(V2650=MAX($V$761:$V$2761),Q2650,"")</f>
        <v/>
      </c>
      <c r="X2650" s="253" t="str">
        <f t="shared" si="680"/>
        <v/>
      </c>
      <c r="AB2650" s="253">
        <v>1889</v>
      </c>
      <c r="AC2650" s="253">
        <f t="shared" si="696"/>
        <v>770.81756129063069</v>
      </c>
      <c r="AD2650" s="253">
        <f t="shared" si="681"/>
        <v>3.3041809560210814E-6</v>
      </c>
      <c r="AE2650" s="253">
        <f t="shared" si="682"/>
        <v>0.99981172796204831</v>
      </c>
      <c r="AF2650" s="253">
        <f>IF(OR(AE2650&lt;$T$757,AE2650&gt;$T$758),AD2650,"")</f>
        <v>3.3041809560210814E-6</v>
      </c>
      <c r="AG2650" s="253" t="str">
        <f t="shared" si="683"/>
        <v/>
      </c>
      <c r="AH2650" s="253" t="str">
        <f t="shared" si="684"/>
        <v/>
      </c>
      <c r="AI2650" s="253">
        <f t="shared" si="685"/>
        <v>1.112655903533282E-9</v>
      </c>
      <c r="AJ2650" s="253" t="str">
        <f t="shared" si="686"/>
        <v/>
      </c>
      <c r="AK2650" s="253" t="str">
        <f t="shared" si="687"/>
        <v/>
      </c>
      <c r="AO2650" s="253">
        <v>1889</v>
      </c>
      <c r="AP2650" s="253">
        <f t="shared" si="688"/>
        <v>4544.3567150148074</v>
      </c>
      <c r="AQ2650" s="253">
        <f t="shared" si="689"/>
        <v>5.6045791875623472E-7</v>
      </c>
      <c r="AR2650" s="253">
        <f t="shared" si="690"/>
        <v>0.99981172796204831</v>
      </c>
      <c r="AS2650" s="253">
        <f>IF(OR(AR2650&lt;$T$757,AR2650&gt;$T$758),AQ2650,"")</f>
        <v>5.6045791875623472E-7</v>
      </c>
      <c r="AT2650" s="253" t="str">
        <f t="shared" si="691"/>
        <v/>
      </c>
      <c r="AU2650" s="253" t="str">
        <f t="shared" si="692"/>
        <v/>
      </c>
      <c r="AV2650" s="253">
        <f t="shared" si="693"/>
        <v>0</v>
      </c>
      <c r="AW2650" s="253">
        <f t="shared" si="694"/>
        <v>5.6045791875623472E-7</v>
      </c>
      <c r="AX2650" s="253" t="str">
        <f t="shared" si="695"/>
        <v/>
      </c>
      <c r="AZ2650" s="259"/>
      <c r="BA2650" s="259">
        <f>BA2649+$BD$753</f>
        <v>12.121599999999709</v>
      </c>
      <c r="BB2650" s="274">
        <f t="shared" si="678"/>
        <v>9.6630234655597641E-2</v>
      </c>
      <c r="BC2650" s="259">
        <f t="shared" si="679"/>
        <v>2.0291699584297496E-4</v>
      </c>
      <c r="BD2650" s="259" t="str">
        <f t="shared" si="676"/>
        <v/>
      </c>
      <c r="BE2650" s="254" t="str">
        <f t="shared" si="677"/>
        <v/>
      </c>
    </row>
    <row r="2651" spans="1:57" ht="20.100000000000001" customHeight="1" x14ac:dyDescent="0.25">
      <c r="A2651" s="247">
        <v>1890</v>
      </c>
      <c r="B2651" s="247">
        <f>$B$755+(A2651*$B$758)</f>
        <v>8557.4096167724801</v>
      </c>
      <c r="C2651" s="247">
        <f>_xlfn.NORM.DIST($B2651,$B$752,$B$753,0)</f>
        <v>2.9375175506504584E-7</v>
      </c>
      <c r="D2651" s="247">
        <f>_xlfn.NORM.DIST($B2651,$B$752,$B$753,1)</f>
        <v>0.99981457260306672</v>
      </c>
      <c r="E2651" s="247">
        <f>IF(OR(D2651&lt;$F$757,D2651&gt;$F$758),C2651,"")</f>
        <v>2.9375175506504584E-7</v>
      </c>
      <c r="F2651" s="247" t="str">
        <f>IF(AND(D2651&gt;$F$757,D2651&lt;$F$758),C2651,"")</f>
        <v/>
      </c>
      <c r="G2651" s="247" t="str">
        <f>IF(C2651=MAX($C$761:$C$2761),C2651,"")</f>
        <v/>
      </c>
      <c r="H2651" s="247">
        <f>_xlfn.NORM.DIST(B2651,$F$753,$F$754,0)</f>
        <v>0</v>
      </c>
      <c r="I2651" s="247">
        <f>IF(H2651=MAX($H$761:$H$2761),C2651,"")</f>
        <v>2.9375175506504584E-7</v>
      </c>
      <c r="J2651" s="247" t="str">
        <f>IF(I2651=MIN($I$761:$I$2761),I2651,"")</f>
        <v/>
      </c>
      <c r="K2651" s="247"/>
      <c r="L2651" s="247"/>
      <c r="M2651" s="247"/>
      <c r="N2651" s="247"/>
      <c r="O2651" s="247">
        <v>1890</v>
      </c>
      <c r="P2651" s="247">
        <f>$P$755+(O2651*$P$758)</f>
        <v>498.68752683727769</v>
      </c>
      <c r="Q2651" s="247">
        <f>_xlfn.NORM.DIST(P2651,P$752,P$753,0)</f>
        <v>5.0407398590453414E-6</v>
      </c>
      <c r="R2651" s="247">
        <f>_xlfn.NORM.DIST(P2651,P$752,P$753,1)</f>
        <v>0.99981457260306672</v>
      </c>
      <c r="S2651" s="253">
        <f>IF(OR(R2651&lt;$T$757,R2651&gt;$T$758),Q2651,"")</f>
        <v>5.0407398590453414E-6</v>
      </c>
      <c r="T2651" s="253" t="str">
        <f>IF(AND(R2651&gt;$T$757,R2651&lt;$T$758),Q2651,"")</f>
        <v/>
      </c>
      <c r="U2651" s="253" t="str">
        <f>IF(Q2651=MAX($Q$761:$Q$2761),Q2651,"")</f>
        <v/>
      </c>
      <c r="V2651" s="253">
        <f>_xlfn.NORM.DIST(P2651,$T$753,$T$754,0)</f>
        <v>1.4825867908844274E-110</v>
      </c>
      <c r="W2651" s="253" t="str">
        <f>IF(V2651=MAX($V$761:$V$2761),Q2651,"")</f>
        <v/>
      </c>
      <c r="X2651" s="253" t="str">
        <f t="shared" si="680"/>
        <v/>
      </c>
      <c r="AB2651" s="253">
        <v>1890</v>
      </c>
      <c r="AC2651" s="253">
        <f t="shared" si="696"/>
        <v>771.68462266441088</v>
      </c>
      <c r="AD2651" s="253">
        <f t="shared" si="681"/>
        <v>3.2574889014350505E-6</v>
      </c>
      <c r="AE2651" s="253">
        <f t="shared" si="682"/>
        <v>0.99981457260306672</v>
      </c>
      <c r="AF2651" s="253">
        <f>IF(OR(AE2651&lt;$T$757,AE2651&gt;$T$758),AD2651,"")</f>
        <v>3.2574889014350505E-6</v>
      </c>
      <c r="AG2651" s="253" t="str">
        <f t="shared" si="683"/>
        <v/>
      </c>
      <c r="AH2651" s="253" t="str">
        <f t="shared" si="684"/>
        <v/>
      </c>
      <c r="AI2651" s="253">
        <f t="shared" si="685"/>
        <v>1.0890832066508635E-9</v>
      </c>
      <c r="AJ2651" s="253" t="str">
        <f t="shared" si="686"/>
        <v/>
      </c>
      <c r="AK2651" s="253" t="str">
        <f t="shared" si="687"/>
        <v/>
      </c>
      <c r="AO2651" s="253">
        <v>1890</v>
      </c>
      <c r="AP2651" s="253">
        <f t="shared" si="688"/>
        <v>4549.4684773489071</v>
      </c>
      <c r="AQ2651" s="253">
        <f t="shared" si="689"/>
        <v>5.5253797366725497E-7</v>
      </c>
      <c r="AR2651" s="253">
        <f t="shared" si="690"/>
        <v>0.99981457260306672</v>
      </c>
      <c r="AS2651" s="253">
        <f>IF(OR(AR2651&lt;$T$757,AR2651&gt;$T$758),AQ2651,"")</f>
        <v>5.5253797366725497E-7</v>
      </c>
      <c r="AT2651" s="253" t="str">
        <f t="shared" si="691"/>
        <v/>
      </c>
      <c r="AU2651" s="253" t="str">
        <f t="shared" si="692"/>
        <v/>
      </c>
      <c r="AV2651" s="253">
        <f t="shared" si="693"/>
        <v>0</v>
      </c>
      <c r="AW2651" s="253">
        <f t="shared" si="694"/>
        <v>5.5253797366725497E-7</v>
      </c>
      <c r="AX2651" s="253" t="str">
        <f t="shared" si="695"/>
        <v/>
      </c>
      <c r="AZ2651" s="259"/>
      <c r="BA2651" s="259">
        <f>BA2650+$BD$753</f>
        <v>12.127999999999709</v>
      </c>
      <c r="BB2651" s="274">
        <f t="shared" si="678"/>
        <v>9.6427317659754666E-2</v>
      </c>
      <c r="BC2651" s="259">
        <f t="shared" si="679"/>
        <v>2.0253572066482317E-4</v>
      </c>
      <c r="BD2651" s="259" t="str">
        <f t="shared" si="676"/>
        <v/>
      </c>
      <c r="BE2651" s="254" t="str">
        <f t="shared" si="677"/>
        <v/>
      </c>
    </row>
    <row r="2652" spans="1:57" ht="20.100000000000001" customHeight="1" x14ac:dyDescent="0.25">
      <c r="A2652" s="247">
        <v>1891</v>
      </c>
      <c r="B2652" s="247">
        <f>$B$755+(A2652*$B$758)</f>
        <v>8567.0246837576178</v>
      </c>
      <c r="C2652" s="247">
        <f>_xlfn.NORM.DIST($B2652,$B$752,$B$753,0)</f>
        <v>2.8959605556437322E-7</v>
      </c>
      <c r="D2652" s="247">
        <f>_xlfn.NORM.DIST($B2652,$B$752,$B$753,1)</f>
        <v>0.99981737702350082</v>
      </c>
      <c r="E2652" s="247">
        <f>IF(OR(D2652&lt;$F$757,D2652&gt;$F$758),C2652,"")</f>
        <v>2.8959605556437322E-7</v>
      </c>
      <c r="F2652" s="247" t="str">
        <f>IF(AND(D2652&gt;$F$757,D2652&lt;$F$758),C2652,"")</f>
        <v/>
      </c>
      <c r="G2652" s="247" t="str">
        <f>IF(C2652=MAX($C$761:$C$2761),C2652,"")</f>
        <v/>
      </c>
      <c r="H2652" s="247">
        <f>_xlfn.NORM.DIST(B2652,$F$753,$F$754,0)</f>
        <v>0</v>
      </c>
      <c r="I2652" s="247">
        <f>IF(H2652=MAX($H$761:$H$2761),C2652,"")</f>
        <v>2.8959605556437322E-7</v>
      </c>
      <c r="J2652" s="247" t="str">
        <f>IF(I2652=MIN($I$761:$I$2761),I2652,"")</f>
        <v/>
      </c>
      <c r="K2652" s="247"/>
      <c r="L2652" s="247"/>
      <c r="M2652" s="247"/>
      <c r="N2652" s="247"/>
      <c r="O2652" s="247">
        <v>1891</v>
      </c>
      <c r="P2652" s="247">
        <f>$P$755+(O2652*$P$758)</f>
        <v>499.24784990113983</v>
      </c>
      <c r="Q2652" s="247">
        <f>_xlfn.NORM.DIST(P2652,P$752,P$753,0)</f>
        <v>4.9694286251409922E-6</v>
      </c>
      <c r="R2652" s="247">
        <f>_xlfn.NORM.DIST(P2652,P$752,P$753,1)</f>
        <v>0.99981737702350082</v>
      </c>
      <c r="S2652" s="253">
        <f>IF(OR(R2652&lt;$T$757,R2652&gt;$T$758),Q2652,"")</f>
        <v>4.9694286251409922E-6</v>
      </c>
      <c r="T2652" s="253" t="str">
        <f>IF(AND(R2652&gt;$T$757,R2652&lt;$T$758),Q2652,"")</f>
        <v/>
      </c>
      <c r="U2652" s="253" t="str">
        <f>IF(Q2652=MAX($Q$761:$Q$2761),Q2652,"")</f>
        <v/>
      </c>
      <c r="V2652" s="253">
        <f>_xlfn.NORM.DIST(P2652,$T$753,$T$754,0)</f>
        <v>1.3564495447156173E-110</v>
      </c>
      <c r="W2652" s="253" t="str">
        <f>IF(V2652=MAX($V$761:$V$2761),Q2652,"")</f>
        <v/>
      </c>
      <c r="X2652" s="253" t="str">
        <f t="shared" si="680"/>
        <v/>
      </c>
      <c r="AB2652" s="253">
        <v>1891</v>
      </c>
      <c r="AC2652" s="253">
        <f t="shared" si="696"/>
        <v>772.5516840381913</v>
      </c>
      <c r="AD2652" s="253">
        <f t="shared" si="681"/>
        <v>3.2114052788941595E-6</v>
      </c>
      <c r="AE2652" s="253">
        <f t="shared" si="682"/>
        <v>0.99981737702350082</v>
      </c>
      <c r="AF2652" s="253">
        <f>IF(OR(AE2652&lt;$T$757,AE2652&gt;$T$758),AD2652,"")</f>
        <v>3.2114052788941595E-6</v>
      </c>
      <c r="AG2652" s="253" t="str">
        <f t="shared" si="683"/>
        <v/>
      </c>
      <c r="AH2652" s="253" t="str">
        <f t="shared" si="684"/>
        <v/>
      </c>
      <c r="AI2652" s="253">
        <f t="shared" si="685"/>
        <v>1.0659928642436418E-9</v>
      </c>
      <c r="AJ2652" s="253" t="str">
        <f t="shared" si="686"/>
        <v/>
      </c>
      <c r="AK2652" s="253" t="str">
        <f t="shared" si="687"/>
        <v/>
      </c>
      <c r="AO2652" s="253">
        <v>1891</v>
      </c>
      <c r="AP2652" s="253">
        <f t="shared" si="688"/>
        <v>4554.5802396830086</v>
      </c>
      <c r="AQ2652" s="253">
        <f t="shared" si="689"/>
        <v>5.4472123132723465E-7</v>
      </c>
      <c r="AR2652" s="253">
        <f t="shared" si="690"/>
        <v>0.99981737702350082</v>
      </c>
      <c r="AS2652" s="253">
        <f>IF(OR(AR2652&lt;$T$757,AR2652&gt;$T$758),AQ2652,"")</f>
        <v>5.4472123132723465E-7</v>
      </c>
      <c r="AT2652" s="253" t="str">
        <f t="shared" si="691"/>
        <v/>
      </c>
      <c r="AU2652" s="253" t="str">
        <f t="shared" si="692"/>
        <v/>
      </c>
      <c r="AV2652" s="253">
        <f t="shared" si="693"/>
        <v>0</v>
      </c>
      <c r="AW2652" s="253">
        <f t="shared" si="694"/>
        <v>5.4472123132723465E-7</v>
      </c>
      <c r="AX2652" s="253" t="str">
        <f t="shared" si="695"/>
        <v/>
      </c>
      <c r="AZ2652" s="259"/>
      <c r="BA2652" s="259">
        <f>BA2651+$BD$753</f>
        <v>12.134399999999708</v>
      </c>
      <c r="BB2652" s="274">
        <f t="shared" si="678"/>
        <v>9.6224781939089843E-2</v>
      </c>
      <c r="BC2652" s="259">
        <f t="shared" si="679"/>
        <v>2.0215502122979123E-4</v>
      </c>
      <c r="BD2652" s="259" t="str">
        <f t="shared" si="676"/>
        <v/>
      </c>
      <c r="BE2652" s="254" t="str">
        <f t="shared" si="677"/>
        <v/>
      </c>
    </row>
    <row r="2653" spans="1:57" ht="20.100000000000001" customHeight="1" x14ac:dyDescent="0.25">
      <c r="A2653" s="247">
        <v>1892</v>
      </c>
      <c r="B2653" s="247">
        <f>$B$755+(A2653*$B$758)</f>
        <v>8576.6397507427555</v>
      </c>
      <c r="C2653" s="247">
        <f>_xlfn.NORM.DIST($B2653,$B$752,$B$753,0)</f>
        <v>2.8549457870167191E-7</v>
      </c>
      <c r="D2653" s="247">
        <f>_xlfn.NORM.DIST($B2653,$B$752,$B$753,1)</f>
        <v>0.99982014174779654</v>
      </c>
      <c r="E2653" s="247">
        <f>IF(OR(D2653&lt;$F$757,D2653&gt;$F$758),C2653,"")</f>
        <v>2.8549457870167191E-7</v>
      </c>
      <c r="F2653" s="247" t="str">
        <f>IF(AND(D2653&gt;$F$757,D2653&lt;$F$758),C2653,"")</f>
        <v/>
      </c>
      <c r="G2653" s="247" t="str">
        <f>IF(C2653=MAX($C$761:$C$2761),C2653,"")</f>
        <v/>
      </c>
      <c r="H2653" s="247">
        <f>_xlfn.NORM.DIST(B2653,$F$753,$F$754,0)</f>
        <v>0</v>
      </c>
      <c r="I2653" s="247">
        <f>IF(H2653=MAX($H$761:$H$2761),C2653,"")</f>
        <v>2.8549457870167191E-7</v>
      </c>
      <c r="J2653" s="247" t="str">
        <f>IF(I2653=MIN($I$761:$I$2761),I2653,"")</f>
        <v/>
      </c>
      <c r="K2653" s="247"/>
      <c r="L2653" s="247"/>
      <c r="M2653" s="247"/>
      <c r="N2653" s="247"/>
      <c r="O2653" s="247">
        <v>1892</v>
      </c>
      <c r="P2653" s="247">
        <f>$P$755+(O2653*$P$758)</f>
        <v>499.80817296500197</v>
      </c>
      <c r="Q2653" s="247">
        <f>_xlfn.NORM.DIST(P2653,P$752,P$753,0)</f>
        <v>4.8990478442731668E-6</v>
      </c>
      <c r="R2653" s="247">
        <f>_xlfn.NORM.DIST(P2653,P$752,P$753,1)</f>
        <v>0.99982014174779654</v>
      </c>
      <c r="S2653" s="253">
        <f>IF(OR(R2653&lt;$T$757,R2653&gt;$T$758),Q2653,"")</f>
        <v>4.8990478442731668E-6</v>
      </c>
      <c r="T2653" s="253" t="str">
        <f>IF(AND(R2653&gt;$T$757,R2653&lt;$T$758),Q2653,"")</f>
        <v/>
      </c>
      <c r="U2653" s="253" t="str">
        <f>IF(Q2653=MAX($Q$761:$Q$2761),Q2653,"")</f>
        <v/>
      </c>
      <c r="V2653" s="253">
        <f>_xlfn.NORM.DIST(P2653,$T$753,$T$754,0)</f>
        <v>1.2410240935785401E-110</v>
      </c>
      <c r="W2653" s="253" t="str">
        <f>IF(V2653=MAX($V$761:$V$2761),Q2653,"")</f>
        <v/>
      </c>
      <c r="X2653" s="253" t="str">
        <f t="shared" si="680"/>
        <v/>
      </c>
      <c r="AB2653" s="253">
        <v>1892</v>
      </c>
      <c r="AC2653" s="253">
        <f t="shared" si="696"/>
        <v>773.41874541197149</v>
      </c>
      <c r="AD2653" s="253">
        <f t="shared" si="681"/>
        <v>3.1659229451570079E-6</v>
      </c>
      <c r="AE2653" s="253">
        <f t="shared" si="682"/>
        <v>0.99982014174779654</v>
      </c>
      <c r="AF2653" s="253">
        <f>IF(OR(AE2653&lt;$T$757,AE2653&gt;$T$758),AD2653,"")</f>
        <v>3.1659229451570079E-6</v>
      </c>
      <c r="AG2653" s="253" t="str">
        <f t="shared" si="683"/>
        <v/>
      </c>
      <c r="AH2653" s="253" t="str">
        <f t="shared" si="684"/>
        <v/>
      </c>
      <c r="AI2653" s="253">
        <f t="shared" si="685"/>
        <v>1.0433753806613607E-9</v>
      </c>
      <c r="AJ2653" s="253" t="str">
        <f t="shared" si="686"/>
        <v/>
      </c>
      <c r="AK2653" s="253" t="str">
        <f t="shared" si="687"/>
        <v/>
      </c>
      <c r="AO2653" s="253">
        <v>1892</v>
      </c>
      <c r="AP2653" s="253">
        <f t="shared" si="688"/>
        <v>4559.6920020171083</v>
      </c>
      <c r="AQ2653" s="253">
        <f t="shared" si="689"/>
        <v>5.3700648009363494E-7</v>
      </c>
      <c r="AR2653" s="253">
        <f t="shared" si="690"/>
        <v>0.99982014174779654</v>
      </c>
      <c r="AS2653" s="253">
        <f>IF(OR(AR2653&lt;$T$757,AR2653&gt;$T$758),AQ2653,"")</f>
        <v>5.3700648009363494E-7</v>
      </c>
      <c r="AT2653" s="253" t="str">
        <f t="shared" si="691"/>
        <v/>
      </c>
      <c r="AU2653" s="253" t="str">
        <f t="shared" si="692"/>
        <v/>
      </c>
      <c r="AV2653" s="253">
        <f t="shared" si="693"/>
        <v>0</v>
      </c>
      <c r="AW2653" s="253">
        <f t="shared" si="694"/>
        <v>5.3700648009363494E-7</v>
      </c>
      <c r="AX2653" s="253" t="str">
        <f t="shared" si="695"/>
        <v/>
      </c>
      <c r="AZ2653" s="259"/>
      <c r="BA2653" s="259">
        <f>BA2652+$BD$753</f>
        <v>12.140799999999707</v>
      </c>
      <c r="BB2653" s="274">
        <f t="shared" si="678"/>
        <v>9.6022626917860052E-2</v>
      </c>
      <c r="BC2653" s="259">
        <f t="shared" si="679"/>
        <v>2.0177489713259222E-4</v>
      </c>
      <c r="BD2653" s="259" t="str">
        <f t="shared" si="676"/>
        <v/>
      </c>
      <c r="BE2653" s="254" t="str">
        <f t="shared" si="677"/>
        <v/>
      </c>
    </row>
    <row r="2654" spans="1:57" ht="20.100000000000001" customHeight="1" x14ac:dyDescent="0.25">
      <c r="A2654" s="248">
        <v>1893</v>
      </c>
      <c r="B2654" s="247">
        <f>$B$755+(A2654*$B$758)</f>
        <v>8586.2548177278932</v>
      </c>
      <c r="C2654" s="247">
        <f>_xlfn.NORM.DIST($B2654,$B$752,$B$753,0)</f>
        <v>2.8144668685202045E-7</v>
      </c>
      <c r="D2654" s="247">
        <f>_xlfn.NORM.DIST($B2654,$B$752,$B$753,1)</f>
        <v>0.99982286729423753</v>
      </c>
      <c r="E2654" s="247">
        <f>IF(OR(D2654&lt;$F$757,D2654&gt;$F$758),C2654,"")</f>
        <v>2.8144668685202045E-7</v>
      </c>
      <c r="F2654" s="247" t="str">
        <f>IF(AND(D2654&gt;$F$757,D2654&lt;$F$758),C2654,"")</f>
        <v/>
      </c>
      <c r="G2654" s="247" t="str">
        <f>IF(C2654=MAX($C$761:$C$2761),C2654,"")</f>
        <v/>
      </c>
      <c r="H2654" s="247">
        <f>_xlfn.NORM.DIST(B2654,$F$753,$F$754,0)</f>
        <v>0</v>
      </c>
      <c r="I2654" s="247">
        <f>IF(H2654=MAX($H$761:$H$2761),C2654,"")</f>
        <v>2.8144668685202045E-7</v>
      </c>
      <c r="J2654" s="247" t="str">
        <f>IF(I2654=MIN($I$761:$I$2761),I2654,"")</f>
        <v/>
      </c>
      <c r="K2654" s="247"/>
      <c r="L2654" s="247"/>
      <c r="M2654" s="247"/>
      <c r="N2654" s="247"/>
      <c r="O2654" s="248">
        <v>1893</v>
      </c>
      <c r="P2654" s="247">
        <f>$P$755+(O2654*$P$758)</f>
        <v>500.36849602886389</v>
      </c>
      <c r="Q2654" s="247">
        <f>_xlfn.NORM.DIST(P2654,P$752,P$753,0)</f>
        <v>4.8295865748856298E-6</v>
      </c>
      <c r="R2654" s="247">
        <f>_xlfn.NORM.DIST(P2654,P$752,P$753,1)</f>
        <v>0.99982286729423753</v>
      </c>
      <c r="S2654" s="253">
        <f>IF(OR(R2654&lt;$T$757,R2654&gt;$T$758),Q2654,"")</f>
        <v>4.8295865748856298E-6</v>
      </c>
      <c r="T2654" s="253" t="str">
        <f>IF(AND(R2654&gt;$T$757,R2654&lt;$T$758),Q2654,"")</f>
        <v/>
      </c>
      <c r="U2654" s="253" t="str">
        <f>IF(Q2654=MAX($Q$761:$Q$2761),Q2654,"")</f>
        <v/>
      </c>
      <c r="V2654" s="253">
        <f>_xlfn.NORM.DIST(P2654,$T$753,$T$754,0)</f>
        <v>1.1354024665249982E-110</v>
      </c>
      <c r="W2654" s="253" t="str">
        <f>IF(V2654=MAX($V$761:$V$2761),Q2654,"")</f>
        <v/>
      </c>
      <c r="X2654" s="253" t="str">
        <f t="shared" si="680"/>
        <v/>
      </c>
      <c r="AB2654" s="259">
        <v>1893</v>
      </c>
      <c r="AC2654" s="253">
        <f t="shared" si="696"/>
        <v>774.28580678575167</v>
      </c>
      <c r="AD2654" s="253">
        <f t="shared" si="681"/>
        <v>3.1210348294365509E-6</v>
      </c>
      <c r="AE2654" s="253">
        <f t="shared" si="682"/>
        <v>0.99982286729423753</v>
      </c>
      <c r="AF2654" s="253">
        <f>IF(OR(AE2654&lt;$T$757,AE2654&gt;$T$758),AD2654,"")</f>
        <v>3.1210348294365509E-6</v>
      </c>
      <c r="AG2654" s="253" t="str">
        <f t="shared" si="683"/>
        <v/>
      </c>
      <c r="AH2654" s="253" t="str">
        <f t="shared" si="684"/>
        <v/>
      </c>
      <c r="AI2654" s="253">
        <f t="shared" si="685"/>
        <v>1.021221439195123E-9</v>
      </c>
      <c r="AJ2654" s="253" t="str">
        <f t="shared" si="686"/>
        <v/>
      </c>
      <c r="AK2654" s="253" t="str">
        <f t="shared" si="687"/>
        <v/>
      </c>
      <c r="AO2654" s="259">
        <v>1893</v>
      </c>
      <c r="AP2654" s="253">
        <f t="shared" si="688"/>
        <v>4564.803764351208</v>
      </c>
      <c r="AQ2654" s="253">
        <f t="shared" si="689"/>
        <v>5.2939252061368123E-7</v>
      </c>
      <c r="AR2654" s="253">
        <f t="shared" si="690"/>
        <v>0.99982286729423753</v>
      </c>
      <c r="AS2654" s="253">
        <f>IF(OR(AR2654&lt;$T$757,AR2654&gt;$T$758),AQ2654,"")</f>
        <v>5.2939252061368123E-7</v>
      </c>
      <c r="AT2654" s="253" t="str">
        <f t="shared" si="691"/>
        <v/>
      </c>
      <c r="AU2654" s="253" t="str">
        <f t="shared" si="692"/>
        <v/>
      </c>
      <c r="AV2654" s="253">
        <f t="shared" si="693"/>
        <v>0</v>
      </c>
      <c r="AW2654" s="253">
        <f t="shared" si="694"/>
        <v>5.2939252061368123E-7</v>
      </c>
      <c r="AX2654" s="253" t="str">
        <f t="shared" si="695"/>
        <v/>
      </c>
      <c r="AZ2654" s="259"/>
      <c r="BA2654" s="259">
        <f>BA2653+$BD$753</f>
        <v>12.147199999999707</v>
      </c>
      <c r="BB2654" s="274">
        <f t="shared" si="678"/>
        <v>9.5820852020727459E-2</v>
      </c>
      <c r="BC2654" s="259">
        <f t="shared" si="679"/>
        <v>2.0139534796707881E-4</v>
      </c>
      <c r="BD2654" s="259" t="str">
        <f t="shared" si="676"/>
        <v/>
      </c>
      <c r="BE2654" s="254" t="str">
        <f t="shared" si="677"/>
        <v/>
      </c>
    </row>
    <row r="2655" spans="1:57" ht="20.100000000000001" customHeight="1" x14ac:dyDescent="0.25">
      <c r="A2655" s="247">
        <v>1894</v>
      </c>
      <c r="B2655" s="247">
        <f>$B$755+(A2655*$B$758)</f>
        <v>8595.8698847130308</v>
      </c>
      <c r="C2655" s="247">
        <f>_xlfn.NORM.DIST($B2655,$B$752,$B$753,0)</f>
        <v>2.7745174887222432E-7</v>
      </c>
      <c r="D2655" s="247">
        <f>_xlfn.NORM.DIST($B2655,$B$752,$B$753,1)</f>
        <v>0.99982555417500785</v>
      </c>
      <c r="E2655" s="247">
        <f>IF(OR(D2655&lt;$F$757,D2655&gt;$F$758),C2655,"")</f>
        <v>2.7745174887222432E-7</v>
      </c>
      <c r="F2655" s="247" t="str">
        <f>IF(AND(D2655&gt;$F$757,D2655&lt;$F$758),C2655,"")</f>
        <v/>
      </c>
      <c r="G2655" s="247" t="str">
        <f>IF(C2655=MAX($C$761:$C$2761),C2655,"")</f>
        <v/>
      </c>
      <c r="H2655" s="247">
        <f>_xlfn.NORM.DIST(B2655,$F$753,$F$754,0)</f>
        <v>0</v>
      </c>
      <c r="I2655" s="247">
        <f>IF(H2655=MAX($H$761:$H$2761),C2655,"")</f>
        <v>2.7745174887222432E-7</v>
      </c>
      <c r="J2655" s="247" t="str">
        <f>IF(I2655=MIN($I$761:$I$2761),I2655,"")</f>
        <v/>
      </c>
      <c r="K2655" s="247"/>
      <c r="L2655" s="247"/>
      <c r="M2655" s="247"/>
      <c r="N2655" s="247"/>
      <c r="O2655" s="247">
        <v>1894</v>
      </c>
      <c r="P2655" s="247">
        <f>$P$755+(O2655*$P$758)</f>
        <v>500.92881909272603</v>
      </c>
      <c r="Q2655" s="247">
        <f>_xlfn.NORM.DIST(P2655,P$752,P$753,0)</f>
        <v>4.7610339866475915E-6</v>
      </c>
      <c r="R2655" s="247">
        <f>_xlfn.NORM.DIST(P2655,P$752,P$753,1)</f>
        <v>0.99982555417500785</v>
      </c>
      <c r="S2655" s="253">
        <f>IF(OR(R2655&lt;$T$757,R2655&gt;$T$758),Q2655,"")</f>
        <v>4.7610339866475915E-6</v>
      </c>
      <c r="T2655" s="253" t="str">
        <f>IF(AND(R2655&gt;$T$757,R2655&lt;$T$758),Q2655,"")</f>
        <v/>
      </c>
      <c r="U2655" s="253" t="str">
        <f>IF(Q2655=MAX($Q$761:$Q$2761),Q2655,"")</f>
        <v/>
      </c>
      <c r="V2655" s="253">
        <f>_xlfn.NORM.DIST(P2655,$T$753,$T$754,0)</f>
        <v>1.0387535113993748E-110</v>
      </c>
      <c r="W2655" s="253" t="str">
        <f>IF(V2655=MAX($V$761:$V$2761),Q2655,"")</f>
        <v/>
      </c>
      <c r="X2655" s="253" t="str">
        <f t="shared" si="680"/>
        <v/>
      </c>
      <c r="AB2655" s="253">
        <v>1894</v>
      </c>
      <c r="AC2655" s="253">
        <f t="shared" si="696"/>
        <v>775.15286815953186</v>
      </c>
      <c r="AD2655" s="253">
        <f t="shared" si="681"/>
        <v>3.0767339328232669E-6</v>
      </c>
      <c r="AE2655" s="253">
        <f t="shared" si="682"/>
        <v>0.99982555417500785</v>
      </c>
      <c r="AF2655" s="253">
        <f>IF(OR(AE2655&lt;$T$757,AE2655&gt;$T$758),AD2655,"")</f>
        <v>3.0767339328232669E-6</v>
      </c>
      <c r="AG2655" s="253" t="str">
        <f t="shared" si="683"/>
        <v/>
      </c>
      <c r="AH2655" s="253" t="str">
        <f t="shared" si="684"/>
        <v/>
      </c>
      <c r="AI2655" s="253">
        <f t="shared" si="685"/>
        <v>9.9952189887071965E-10</v>
      </c>
      <c r="AJ2655" s="253" t="str">
        <f t="shared" si="686"/>
        <v/>
      </c>
      <c r="AK2655" s="253" t="str">
        <f t="shared" si="687"/>
        <v/>
      </c>
      <c r="AO2655" s="253">
        <v>1894</v>
      </c>
      <c r="AP2655" s="253">
        <f t="shared" si="688"/>
        <v>4569.9155266853077</v>
      </c>
      <c r="AQ2655" s="253">
        <f t="shared" si="689"/>
        <v>5.2187816572652877E-7</v>
      </c>
      <c r="AR2655" s="253">
        <f t="shared" si="690"/>
        <v>0.99982555417500785</v>
      </c>
      <c r="AS2655" s="253">
        <f>IF(OR(AR2655&lt;$T$757,AR2655&gt;$T$758),AQ2655,"")</f>
        <v>5.2187816572652877E-7</v>
      </c>
      <c r="AT2655" s="253" t="str">
        <f t="shared" si="691"/>
        <v/>
      </c>
      <c r="AU2655" s="253" t="str">
        <f t="shared" si="692"/>
        <v/>
      </c>
      <c r="AV2655" s="253">
        <f t="shared" si="693"/>
        <v>0</v>
      </c>
      <c r="AW2655" s="253">
        <f t="shared" si="694"/>
        <v>5.2187816572652877E-7</v>
      </c>
      <c r="AX2655" s="253" t="str">
        <f t="shared" si="695"/>
        <v/>
      </c>
      <c r="AZ2655" s="259"/>
      <c r="BA2655" s="259">
        <f>BA2654+$BD$753</f>
        <v>12.153599999999706</v>
      </c>
      <c r="BB2655" s="274">
        <f t="shared" si="678"/>
        <v>9.5619456672760381E-2</v>
      </c>
      <c r="BC2655" s="259">
        <f t="shared" si="679"/>
        <v>2.0101637332531341E-4</v>
      </c>
      <c r="BD2655" s="259" t="str">
        <f t="shared" si="676"/>
        <v/>
      </c>
      <c r="BE2655" s="254" t="str">
        <f t="shared" si="677"/>
        <v/>
      </c>
    </row>
    <row r="2656" spans="1:57" ht="20.100000000000001" customHeight="1" x14ac:dyDescent="0.25">
      <c r="A2656" s="247">
        <v>1895</v>
      </c>
      <c r="B2656" s="247">
        <f>$B$755+(A2656*$B$758)</f>
        <v>8605.4849516981685</v>
      </c>
      <c r="C2656" s="247">
        <f>_xlfn.NORM.DIST($B2656,$B$752,$B$753,0)</f>
        <v>2.7350914004901988E-7</v>
      </c>
      <c r="D2656" s="247">
        <f>_xlfn.NORM.DIST($B2656,$B$752,$B$753,1)</f>
        <v>0.99982820289625407</v>
      </c>
      <c r="E2656" s="247">
        <f>IF(OR(D2656&lt;$F$757,D2656&gt;$F$758),C2656,"")</f>
        <v>2.7350914004901988E-7</v>
      </c>
      <c r="F2656" s="247" t="str">
        <f>IF(AND(D2656&gt;$F$757,D2656&lt;$F$758),C2656,"")</f>
        <v/>
      </c>
      <c r="G2656" s="247" t="str">
        <f>IF(C2656=MAX($C$761:$C$2761),C2656,"")</f>
        <v/>
      </c>
      <c r="H2656" s="247">
        <f>_xlfn.NORM.DIST(B2656,$F$753,$F$754,0)</f>
        <v>0</v>
      </c>
      <c r="I2656" s="247">
        <f>IF(H2656=MAX($H$761:$H$2761),C2656,"")</f>
        <v>2.7350914004901988E-7</v>
      </c>
      <c r="J2656" s="247" t="str">
        <f>IF(I2656=MIN($I$761:$I$2761),I2656,"")</f>
        <v/>
      </c>
      <c r="K2656" s="247"/>
      <c r="L2656" s="247"/>
      <c r="M2656" s="247"/>
      <c r="N2656" s="247"/>
      <c r="O2656" s="247">
        <v>1895</v>
      </c>
      <c r="P2656" s="247">
        <f>$P$755+(O2656*$P$758)</f>
        <v>501.48914215658817</v>
      </c>
      <c r="Q2656" s="247">
        <f>_xlfn.NORM.DIST(P2656,P$752,P$753,0)</f>
        <v>4.6933793595651091E-6</v>
      </c>
      <c r="R2656" s="247">
        <f>_xlfn.NORM.DIST(P2656,P$752,P$753,1)</f>
        <v>0.99982820289625407</v>
      </c>
      <c r="S2656" s="253">
        <f>IF(OR(R2656&lt;$T$757,R2656&gt;$T$758),Q2656,"")</f>
        <v>4.6933793595651091E-6</v>
      </c>
      <c r="T2656" s="253" t="str">
        <f>IF(AND(R2656&gt;$T$757,R2656&lt;$T$758),Q2656,"")</f>
        <v/>
      </c>
      <c r="U2656" s="253" t="str">
        <f>IF(Q2656=MAX($Q$761:$Q$2761),Q2656,"")</f>
        <v/>
      </c>
      <c r="V2656" s="253">
        <f>_xlfn.NORM.DIST(P2656,$T$753,$T$754,0)</f>
        <v>9.5031640784009002E-111</v>
      </c>
      <c r="W2656" s="253" t="str">
        <f>IF(V2656=MAX($V$761:$V$2761),Q2656,"")</f>
        <v/>
      </c>
      <c r="X2656" s="253" t="str">
        <f t="shared" si="680"/>
        <v/>
      </c>
      <c r="AB2656" s="253">
        <v>1895</v>
      </c>
      <c r="AC2656" s="253">
        <f t="shared" si="696"/>
        <v>776.01992953331205</v>
      </c>
      <c r="AD2656" s="253">
        <f t="shared" si="681"/>
        <v>3.0330133277108209E-6</v>
      </c>
      <c r="AE2656" s="253">
        <f t="shared" si="682"/>
        <v>0.99982820289625407</v>
      </c>
      <c r="AF2656" s="253">
        <f>IF(OR(AE2656&lt;$T$757,AE2656&gt;$T$758),AD2656,"")</f>
        <v>3.0330133277108209E-6</v>
      </c>
      <c r="AG2656" s="253" t="str">
        <f t="shared" si="683"/>
        <v/>
      </c>
      <c r="AH2656" s="253" t="str">
        <f t="shared" si="684"/>
        <v/>
      </c>
      <c r="AI2656" s="253">
        <f t="shared" si="685"/>
        <v>9.7826779129604339E-10</v>
      </c>
      <c r="AJ2656" s="253" t="str">
        <f t="shared" si="686"/>
        <v/>
      </c>
      <c r="AK2656" s="253" t="str">
        <f t="shared" si="687"/>
        <v/>
      </c>
      <c r="AO2656" s="253">
        <v>1895</v>
      </c>
      <c r="AP2656" s="253">
        <f t="shared" si="688"/>
        <v>4575.0272890194074</v>
      </c>
      <c r="AQ2656" s="253">
        <f t="shared" si="689"/>
        <v>5.1446224036583209E-7</v>
      </c>
      <c r="AR2656" s="253">
        <f t="shared" si="690"/>
        <v>0.99982820289625407</v>
      </c>
      <c r="AS2656" s="253">
        <f>IF(OR(AR2656&lt;$T$757,AR2656&gt;$T$758),AQ2656,"")</f>
        <v>5.1446224036583209E-7</v>
      </c>
      <c r="AT2656" s="253" t="str">
        <f t="shared" si="691"/>
        <v/>
      </c>
      <c r="AU2656" s="253" t="str">
        <f t="shared" si="692"/>
        <v/>
      </c>
      <c r="AV2656" s="253">
        <f t="shared" si="693"/>
        <v>0</v>
      </c>
      <c r="AW2656" s="253">
        <f t="shared" si="694"/>
        <v>5.1446224036583209E-7</v>
      </c>
      <c r="AX2656" s="253" t="str">
        <f t="shared" si="695"/>
        <v/>
      </c>
      <c r="AZ2656" s="259"/>
      <c r="BA2656" s="259">
        <f>BA2655+$BD$753</f>
        <v>12.159999999999705</v>
      </c>
      <c r="BB2656" s="274">
        <f t="shared" si="678"/>
        <v>9.5418440299435067E-2</v>
      </c>
      <c r="BC2656" s="259">
        <f t="shared" si="679"/>
        <v>2.0063797279776252E-4</v>
      </c>
      <c r="BD2656" s="259" t="str">
        <f t="shared" si="676"/>
        <v/>
      </c>
      <c r="BE2656" s="254" t="str">
        <f t="shared" si="677"/>
        <v/>
      </c>
    </row>
    <row r="2657" spans="1:57" ht="20.100000000000001" customHeight="1" x14ac:dyDescent="0.25">
      <c r="A2657" s="247">
        <v>1896</v>
      </c>
      <c r="B2657" s="247">
        <f>$B$755+(A2657*$B$758)</f>
        <v>8615.1000186833062</v>
      </c>
      <c r="C2657" s="247">
        <f>_xlfn.NORM.DIST($B2657,$B$752,$B$753,0)</f>
        <v>2.6961824204750381E-7</v>
      </c>
      <c r="D2657" s="247">
        <f>_xlfn.NORM.DIST($B2657,$B$752,$B$753,1)</f>
        <v>0.99983081395814677</v>
      </c>
      <c r="E2657" s="247">
        <f>IF(OR(D2657&lt;$F$757,D2657&gt;$F$758),C2657,"")</f>
        <v>2.6961824204750381E-7</v>
      </c>
      <c r="F2657" s="247" t="str">
        <f>IF(AND(D2657&gt;$F$757,D2657&lt;$F$758),C2657,"")</f>
        <v/>
      </c>
      <c r="G2657" s="247" t="str">
        <f>IF(C2657=MAX($C$761:$C$2761),C2657,"")</f>
        <v/>
      </c>
      <c r="H2657" s="247">
        <f>_xlfn.NORM.DIST(B2657,$F$753,$F$754,0)</f>
        <v>0</v>
      </c>
      <c r="I2657" s="247">
        <f>IF(H2657=MAX($H$761:$H$2761),C2657,"")</f>
        <v>2.6961824204750381E-7</v>
      </c>
      <c r="J2657" s="247" t="str">
        <f>IF(I2657=MIN($I$761:$I$2761),I2657,"")</f>
        <v/>
      </c>
      <c r="K2657" s="247"/>
      <c r="L2657" s="247"/>
      <c r="M2657" s="247"/>
      <c r="N2657" s="247"/>
      <c r="O2657" s="247">
        <v>1896</v>
      </c>
      <c r="P2657" s="247">
        <f>$P$755+(O2657*$P$758)</f>
        <v>502.04946522045032</v>
      </c>
      <c r="Q2657" s="247">
        <f>_xlfn.NORM.DIST(P2657,P$752,P$753,0)</f>
        <v>4.6266120830959644E-6</v>
      </c>
      <c r="R2657" s="247">
        <f>_xlfn.NORM.DIST(P2657,P$752,P$753,1)</f>
        <v>0.99983081395814677</v>
      </c>
      <c r="S2657" s="253">
        <f>IF(OR(R2657&lt;$T$757,R2657&gt;$T$758),Q2657,"")</f>
        <v>4.6266120830959644E-6</v>
      </c>
      <c r="T2657" s="253" t="str">
        <f>IF(AND(R2657&gt;$T$757,R2657&lt;$T$758),Q2657,"")</f>
        <v/>
      </c>
      <c r="U2657" s="253" t="str">
        <f>IF(Q2657=MAX($Q$761:$Q$2761),Q2657,"")</f>
        <v/>
      </c>
      <c r="V2657" s="253">
        <f>_xlfn.NORM.DIST(P2657,$T$753,$T$754,0)</f>
        <v>8.6939472704038365E-111</v>
      </c>
      <c r="W2657" s="253" t="str">
        <f>IF(V2657=MAX($V$761:$V$2761),Q2657,"")</f>
        <v/>
      </c>
      <c r="X2657" s="253" t="str">
        <f t="shared" si="680"/>
        <v/>
      </c>
      <c r="AB2657" s="253">
        <v>1896</v>
      </c>
      <c r="AC2657" s="253">
        <f t="shared" si="696"/>
        <v>776.88699090709247</v>
      </c>
      <c r="AD2657" s="253">
        <f t="shared" si="681"/>
        <v>2.9898661572241257E-6</v>
      </c>
      <c r="AE2657" s="253">
        <f t="shared" si="682"/>
        <v>0.99983081395814677</v>
      </c>
      <c r="AF2657" s="253">
        <f>IF(OR(AE2657&lt;$T$757,AE2657&gt;$T$758),AD2657,"")</f>
        <v>2.9898661572241257E-6</v>
      </c>
      <c r="AG2657" s="253" t="str">
        <f t="shared" si="683"/>
        <v/>
      </c>
      <c r="AH2657" s="253" t="str">
        <f t="shared" si="684"/>
        <v/>
      </c>
      <c r="AI2657" s="253">
        <f t="shared" si="685"/>
        <v>9.574503175618469E-10</v>
      </c>
      <c r="AJ2657" s="253" t="str">
        <f t="shared" si="686"/>
        <v/>
      </c>
      <c r="AK2657" s="253" t="str">
        <f t="shared" si="687"/>
        <v/>
      </c>
      <c r="AO2657" s="253">
        <v>1896</v>
      </c>
      <c r="AP2657" s="253">
        <f t="shared" si="688"/>
        <v>4580.1390513535071</v>
      </c>
      <c r="AQ2657" s="253">
        <f t="shared" si="689"/>
        <v>5.0714358146274712E-7</v>
      </c>
      <c r="AR2657" s="253">
        <f t="shared" si="690"/>
        <v>0.99983081395814677</v>
      </c>
      <c r="AS2657" s="253">
        <f>IF(OR(AR2657&lt;$T$757,AR2657&gt;$T$758),AQ2657,"")</f>
        <v>5.0714358146274712E-7</v>
      </c>
      <c r="AT2657" s="253" t="str">
        <f t="shared" si="691"/>
        <v/>
      </c>
      <c r="AU2657" s="253" t="str">
        <f t="shared" si="692"/>
        <v/>
      </c>
      <c r="AV2657" s="253">
        <f t="shared" si="693"/>
        <v>0</v>
      </c>
      <c r="AW2657" s="253">
        <f t="shared" si="694"/>
        <v>5.0714358146274712E-7</v>
      </c>
      <c r="AX2657" s="253" t="str">
        <f t="shared" si="695"/>
        <v/>
      </c>
      <c r="AZ2657" s="259"/>
      <c r="BA2657" s="259">
        <f>BA2656+$BD$753</f>
        <v>12.166399999999705</v>
      </c>
      <c r="BB2657" s="274">
        <f t="shared" si="678"/>
        <v>9.5217802326637305E-2</v>
      </c>
      <c r="BC2657" s="259">
        <f t="shared" si="679"/>
        <v>2.002601459738379E-4</v>
      </c>
      <c r="BD2657" s="259" t="str">
        <f t="shared" si="676"/>
        <v/>
      </c>
      <c r="BE2657" s="254" t="str">
        <f t="shared" si="677"/>
        <v/>
      </c>
    </row>
    <row r="2658" spans="1:57" ht="20.100000000000001" customHeight="1" x14ac:dyDescent="0.25">
      <c r="A2658" s="247">
        <v>1897</v>
      </c>
      <c r="B2658" s="247">
        <f>$B$755+(A2658*$B$758)</f>
        <v>8624.7150856684439</v>
      </c>
      <c r="C2658" s="247">
        <f>_xlfn.NORM.DIST($B2658,$B$752,$B$753,0)</f>
        <v>2.6577844285978731E-7</v>
      </c>
      <c r="D2658" s="247">
        <f>_xlfn.NORM.DIST($B2658,$B$752,$B$753,1)</f>
        <v>0.99983338785494169</v>
      </c>
      <c r="E2658" s="247">
        <f>IF(OR(D2658&lt;$F$757,D2658&gt;$F$758),C2658,"")</f>
        <v>2.6577844285978731E-7</v>
      </c>
      <c r="F2658" s="247" t="str">
        <f>IF(AND(D2658&gt;$F$757,D2658&lt;$F$758),C2658,"")</f>
        <v/>
      </c>
      <c r="G2658" s="247" t="str">
        <f>IF(C2658=MAX($C$761:$C$2761),C2658,"")</f>
        <v/>
      </c>
      <c r="H2658" s="247">
        <f>_xlfn.NORM.DIST(B2658,$F$753,$F$754,0)</f>
        <v>0</v>
      </c>
      <c r="I2658" s="247">
        <f>IF(H2658=MAX($H$761:$H$2761),C2658,"")</f>
        <v>2.6577844285978731E-7</v>
      </c>
      <c r="J2658" s="247" t="str">
        <f>IF(I2658=MIN($I$761:$I$2761),I2658,"")</f>
        <v/>
      </c>
      <c r="K2658" s="247"/>
      <c r="L2658" s="247"/>
      <c r="M2658" s="247"/>
      <c r="N2658" s="247"/>
      <c r="O2658" s="247">
        <v>1897</v>
      </c>
      <c r="P2658" s="247">
        <f>$P$755+(O2658*$P$758)</f>
        <v>502.60978828431246</v>
      </c>
      <c r="Q2658" s="247">
        <f>_xlfn.NORM.DIST(P2658,P$752,P$753,0)</f>
        <v>4.5607216552686802E-6</v>
      </c>
      <c r="R2658" s="247">
        <f>_xlfn.NORM.DIST(P2658,P$752,P$753,1)</f>
        <v>0.99983338785494169</v>
      </c>
      <c r="S2658" s="253">
        <f>IF(OR(R2658&lt;$T$757,R2658&gt;$T$758),Q2658,"")</f>
        <v>4.5607216552686802E-6</v>
      </c>
      <c r="T2658" s="253" t="str">
        <f>IF(AND(R2658&gt;$T$757,R2658&lt;$T$758),Q2658,"")</f>
        <v/>
      </c>
      <c r="U2658" s="253" t="str">
        <f>IF(Q2658=MAX($Q$761:$Q$2761),Q2658,"")</f>
        <v/>
      </c>
      <c r="V2658" s="253">
        <f>_xlfn.NORM.DIST(P2658,$T$753,$T$754,0)</f>
        <v>7.9535099227135008E-111</v>
      </c>
      <c r="W2658" s="253" t="str">
        <f>IF(V2658=MAX($V$761:$V$2761),Q2658,"")</f>
        <v/>
      </c>
      <c r="X2658" s="253" t="str">
        <f t="shared" si="680"/>
        <v/>
      </c>
      <c r="AB2658" s="253">
        <v>1897</v>
      </c>
      <c r="AC2658" s="253">
        <f t="shared" si="696"/>
        <v>777.75405228087266</v>
      </c>
      <c r="AD2658" s="253">
        <f t="shared" si="681"/>
        <v>2.9472856346500376E-6</v>
      </c>
      <c r="AE2658" s="253">
        <f t="shared" si="682"/>
        <v>0.99983338785494169</v>
      </c>
      <c r="AF2658" s="253">
        <f>IF(OR(AE2658&lt;$T$757,AE2658&gt;$T$758),AD2658,"")</f>
        <v>2.9472856346500376E-6</v>
      </c>
      <c r="AG2658" s="253" t="str">
        <f t="shared" si="683"/>
        <v/>
      </c>
      <c r="AH2658" s="253" t="str">
        <f t="shared" si="684"/>
        <v/>
      </c>
      <c r="AI2658" s="253">
        <f t="shared" si="685"/>
        <v>9.3706084519493711E-10</v>
      </c>
      <c r="AJ2658" s="253" t="str">
        <f t="shared" si="686"/>
        <v/>
      </c>
      <c r="AK2658" s="253" t="str">
        <f t="shared" si="687"/>
        <v/>
      </c>
      <c r="AO2658" s="253">
        <v>1897</v>
      </c>
      <c r="AP2658" s="253">
        <f t="shared" si="688"/>
        <v>4585.2508136876068</v>
      </c>
      <c r="AQ2658" s="253">
        <f t="shared" si="689"/>
        <v>4.9992103784934804E-7</v>
      </c>
      <c r="AR2658" s="253">
        <f t="shared" si="690"/>
        <v>0.99983338785494169</v>
      </c>
      <c r="AS2658" s="253">
        <f>IF(OR(AR2658&lt;$T$757,AR2658&gt;$T$758),AQ2658,"")</f>
        <v>4.9992103784934804E-7</v>
      </c>
      <c r="AT2658" s="253" t="str">
        <f t="shared" si="691"/>
        <v/>
      </c>
      <c r="AU2658" s="253" t="str">
        <f t="shared" si="692"/>
        <v/>
      </c>
      <c r="AV2658" s="253">
        <f t="shared" si="693"/>
        <v>0</v>
      </c>
      <c r="AW2658" s="253">
        <f t="shared" si="694"/>
        <v>4.9992103784934804E-7</v>
      </c>
      <c r="AX2658" s="253" t="str">
        <f t="shared" si="695"/>
        <v/>
      </c>
      <c r="AZ2658" s="259"/>
      <c r="BA2658" s="259">
        <f>BA2657+$BD$753</f>
        <v>12.172799999999704</v>
      </c>
      <c r="BB2658" s="274">
        <f t="shared" si="678"/>
        <v>9.5017542180663467E-2</v>
      </c>
      <c r="BC2658" s="259">
        <f t="shared" si="679"/>
        <v>1.9988289244098068E-4</v>
      </c>
      <c r="BD2658" s="259" t="str">
        <f t="shared" si="676"/>
        <v/>
      </c>
      <c r="BE2658" s="254" t="str">
        <f t="shared" si="677"/>
        <v/>
      </c>
    </row>
    <row r="2659" spans="1:57" ht="20.100000000000001" customHeight="1" x14ac:dyDescent="0.25">
      <c r="A2659" s="247">
        <v>1898</v>
      </c>
      <c r="B2659" s="247">
        <f>$B$755+(A2659*$B$758)</f>
        <v>8634.3301526535815</v>
      </c>
      <c r="C2659" s="247">
        <f>_xlfn.NORM.DIST($B2659,$B$752,$B$753,0)</f>
        <v>2.6198913675387877E-7</v>
      </c>
      <c r="D2659" s="247">
        <f>_xlfn.NORM.DIST($B2659,$B$752,$B$753,1)</f>
        <v>0.99983592507504016</v>
      </c>
      <c r="E2659" s="247">
        <f>IF(OR(D2659&lt;$F$757,D2659&gt;$F$758),C2659,"")</f>
        <v>2.6198913675387877E-7</v>
      </c>
      <c r="F2659" s="247" t="str">
        <f>IF(AND(D2659&gt;$F$757,D2659&lt;$F$758),C2659,"")</f>
        <v/>
      </c>
      <c r="G2659" s="247" t="str">
        <f>IF(C2659=MAX($C$761:$C$2761),C2659,"")</f>
        <v/>
      </c>
      <c r="H2659" s="247">
        <f>_xlfn.NORM.DIST(B2659,$F$753,$F$754,0)</f>
        <v>0</v>
      </c>
      <c r="I2659" s="247">
        <f>IF(H2659=MAX($H$761:$H$2761),C2659,"")</f>
        <v>2.6198913675387877E-7</v>
      </c>
      <c r="J2659" s="247" t="str">
        <f>IF(I2659=MIN($I$761:$I$2761),I2659,"")</f>
        <v/>
      </c>
      <c r="K2659" s="247"/>
      <c r="L2659" s="247"/>
      <c r="M2659" s="247"/>
      <c r="N2659" s="247"/>
      <c r="O2659" s="247">
        <v>1898</v>
      </c>
      <c r="P2659" s="247">
        <f>$P$755+(O2659*$P$758)</f>
        <v>503.1701113481746</v>
      </c>
      <c r="Q2659" s="247">
        <f>_xlfn.NORM.DIST(P2659,P$752,P$753,0)</f>
        <v>4.4956976818052712E-6</v>
      </c>
      <c r="R2659" s="247">
        <f>_xlfn.NORM.DIST(P2659,P$752,P$753,1)</f>
        <v>0.99983592507504016</v>
      </c>
      <c r="S2659" s="253">
        <f>IF(OR(R2659&lt;$T$757,R2659&gt;$T$758),Q2659,"")</f>
        <v>4.4956976818052712E-6</v>
      </c>
      <c r="T2659" s="253" t="str">
        <f>IF(AND(R2659&gt;$T$757,R2659&lt;$T$758),Q2659,"")</f>
        <v/>
      </c>
      <c r="U2659" s="253" t="str">
        <f>IF(Q2659=MAX($Q$761:$Q$2761),Q2659,"")</f>
        <v/>
      </c>
      <c r="V2659" s="253">
        <f>_xlfn.NORM.DIST(P2659,$T$753,$T$754,0)</f>
        <v>7.2760169803439268E-111</v>
      </c>
      <c r="W2659" s="253" t="str">
        <f>IF(V2659=MAX($V$761:$V$2761),Q2659,"")</f>
        <v/>
      </c>
      <c r="X2659" s="253" t="str">
        <f t="shared" si="680"/>
        <v/>
      </c>
      <c r="AB2659" s="253">
        <v>1898</v>
      </c>
      <c r="AC2659" s="253">
        <f t="shared" si="696"/>
        <v>778.62111365465285</v>
      </c>
      <c r="AD2659" s="253">
        <f t="shared" si="681"/>
        <v>2.9052650428704165E-6</v>
      </c>
      <c r="AE2659" s="253">
        <f t="shared" si="682"/>
        <v>0.99983592507504016</v>
      </c>
      <c r="AF2659" s="253">
        <f>IF(OR(AE2659&lt;$T$757,AE2659&gt;$T$758),AD2659,"")</f>
        <v>2.9052650428704165E-6</v>
      </c>
      <c r="AG2659" s="253" t="str">
        <f t="shared" si="683"/>
        <v/>
      </c>
      <c r="AH2659" s="253" t="str">
        <f t="shared" si="684"/>
        <v/>
      </c>
      <c r="AI2659" s="253">
        <f t="shared" si="685"/>
        <v>9.1709090516300337E-10</v>
      </c>
      <c r="AJ2659" s="253" t="str">
        <f t="shared" si="686"/>
        <v/>
      </c>
      <c r="AK2659" s="253" t="str">
        <f t="shared" si="687"/>
        <v/>
      </c>
      <c r="AO2659" s="253">
        <v>1898</v>
      </c>
      <c r="AP2659" s="253">
        <f t="shared" si="688"/>
        <v>4590.3625760217064</v>
      </c>
      <c r="AQ2659" s="253">
        <f t="shared" si="689"/>
        <v>4.9279347016247574E-7</v>
      </c>
      <c r="AR2659" s="253">
        <f t="shared" si="690"/>
        <v>0.99983592507504016</v>
      </c>
      <c r="AS2659" s="253">
        <f>IF(OR(AR2659&lt;$T$757,AR2659&gt;$T$758),AQ2659,"")</f>
        <v>4.9279347016247574E-7</v>
      </c>
      <c r="AT2659" s="253" t="str">
        <f t="shared" si="691"/>
        <v/>
      </c>
      <c r="AU2659" s="253" t="str">
        <f t="shared" si="692"/>
        <v/>
      </c>
      <c r="AV2659" s="253">
        <f t="shared" si="693"/>
        <v>0</v>
      </c>
      <c r="AW2659" s="253">
        <f t="shared" si="694"/>
        <v>4.9279347016247574E-7</v>
      </c>
      <c r="AX2659" s="253" t="str">
        <f t="shared" si="695"/>
        <v/>
      </c>
      <c r="AZ2659" s="259"/>
      <c r="BA2659" s="259">
        <f>BA2658+$BD$753</f>
        <v>12.179199999999703</v>
      </c>
      <c r="BB2659" s="274">
        <f t="shared" si="678"/>
        <v>9.4817659288222486E-2</v>
      </c>
      <c r="BC2659" s="259">
        <f t="shared" si="679"/>
        <v>1.9950621178538297E-4</v>
      </c>
      <c r="BD2659" s="259" t="str">
        <f t="shared" si="676"/>
        <v/>
      </c>
      <c r="BE2659" s="254" t="str">
        <f t="shared" si="677"/>
        <v/>
      </c>
    </row>
    <row r="2660" spans="1:57" ht="20.100000000000001" customHeight="1" x14ac:dyDescent="0.25">
      <c r="A2660" s="248">
        <v>1899</v>
      </c>
      <c r="B2660" s="247">
        <f>$B$755+(A2660*$B$758)</f>
        <v>8643.9452196387192</v>
      </c>
      <c r="C2660" s="247">
        <f>_xlfn.NORM.DIST($B2660,$B$752,$B$753,0)</f>
        <v>2.5824972422279463E-7</v>
      </c>
      <c r="D2660" s="247">
        <f>_xlfn.NORM.DIST($B2660,$B$752,$B$753,1)</f>
        <v>0.99983842610104956</v>
      </c>
      <c r="E2660" s="247">
        <f>IF(OR(D2660&lt;$F$757,D2660&gt;$F$758),C2660,"")</f>
        <v>2.5824972422279463E-7</v>
      </c>
      <c r="F2660" s="247" t="str">
        <f>IF(AND(D2660&gt;$F$757,D2660&lt;$F$758),C2660,"")</f>
        <v/>
      </c>
      <c r="G2660" s="247" t="str">
        <f>IF(C2660=MAX($C$761:$C$2761),C2660,"")</f>
        <v/>
      </c>
      <c r="H2660" s="247">
        <f>_xlfn.NORM.DIST(B2660,$F$753,$F$754,0)</f>
        <v>0</v>
      </c>
      <c r="I2660" s="247">
        <f>IF(H2660=MAX($H$761:$H$2761),C2660,"")</f>
        <v>2.5824972422279463E-7</v>
      </c>
      <c r="J2660" s="247" t="str">
        <f>IF(I2660=MIN($I$761:$I$2761),I2660,"")</f>
        <v/>
      </c>
      <c r="K2660" s="247"/>
      <c r="L2660" s="247"/>
      <c r="M2660" s="247"/>
      <c r="N2660" s="247"/>
      <c r="O2660" s="248">
        <v>1899</v>
      </c>
      <c r="P2660" s="247">
        <f>$P$755+(O2660*$P$758)</f>
        <v>503.73043441203674</v>
      </c>
      <c r="Q2660" s="247">
        <f>_xlfn.NORM.DIST(P2660,P$752,P$753,0)</f>
        <v>4.4315298752480755E-6</v>
      </c>
      <c r="R2660" s="247">
        <f>_xlfn.NORM.DIST(P2660,P$752,P$753,1)</f>
        <v>0.99983842610104956</v>
      </c>
      <c r="S2660" s="253">
        <f>IF(OR(R2660&lt;$T$757,R2660&gt;$T$758),Q2660,"")</f>
        <v>4.4315298752480755E-6</v>
      </c>
      <c r="T2660" s="253" t="str">
        <f>IF(AND(R2660&gt;$T$757,R2660&lt;$T$758),Q2660,"")</f>
        <v/>
      </c>
      <c r="U2660" s="253" t="str">
        <f>IF(Q2660=MAX($Q$761:$Q$2761),Q2660,"")</f>
        <v/>
      </c>
      <c r="V2660" s="253">
        <f>_xlfn.NORM.DIST(P2660,$T$753,$T$754,0)</f>
        <v>6.6561274924768237E-111</v>
      </c>
      <c r="W2660" s="253" t="str">
        <f>IF(V2660=MAX($V$761:$V$2761),Q2660,"")</f>
        <v/>
      </c>
      <c r="X2660" s="253" t="str">
        <f t="shared" si="680"/>
        <v/>
      </c>
      <c r="AB2660" s="259">
        <v>1899</v>
      </c>
      <c r="AC2660" s="253">
        <f t="shared" si="696"/>
        <v>779.48817502843303</v>
      </c>
      <c r="AD2660" s="253">
        <f t="shared" si="681"/>
        <v>2.8637977337978378E-6</v>
      </c>
      <c r="AE2660" s="253">
        <f t="shared" si="682"/>
        <v>0.99983842610104956</v>
      </c>
      <c r="AF2660" s="253">
        <f>IF(OR(AE2660&lt;$T$757,AE2660&gt;$T$758),AD2660,"")</f>
        <v>2.8637977337978378E-6</v>
      </c>
      <c r="AG2660" s="253" t="str">
        <f t="shared" si="683"/>
        <v/>
      </c>
      <c r="AH2660" s="253" t="str">
        <f t="shared" si="684"/>
        <v/>
      </c>
      <c r="AI2660" s="253">
        <f t="shared" si="685"/>
        <v>8.975321889303124E-10</v>
      </c>
      <c r="AJ2660" s="253" t="str">
        <f t="shared" si="686"/>
        <v/>
      </c>
      <c r="AK2660" s="253" t="str">
        <f t="shared" si="687"/>
        <v/>
      </c>
      <c r="AO2660" s="259">
        <v>1899</v>
      </c>
      <c r="AP2660" s="253">
        <f t="shared" si="688"/>
        <v>4595.4743383558061</v>
      </c>
      <c r="AQ2660" s="253">
        <f t="shared" si="689"/>
        <v>4.8575975074802186E-7</v>
      </c>
      <c r="AR2660" s="253">
        <f t="shared" si="690"/>
        <v>0.99983842610104956</v>
      </c>
      <c r="AS2660" s="253">
        <f>IF(OR(AR2660&lt;$T$757,AR2660&gt;$T$758),AQ2660,"")</f>
        <v>4.8575975074802186E-7</v>
      </c>
      <c r="AT2660" s="253" t="str">
        <f t="shared" si="691"/>
        <v/>
      </c>
      <c r="AU2660" s="253" t="str">
        <f t="shared" si="692"/>
        <v/>
      </c>
      <c r="AV2660" s="253">
        <f t="shared" si="693"/>
        <v>0</v>
      </c>
      <c r="AW2660" s="253">
        <f t="shared" si="694"/>
        <v>4.8575975074802186E-7</v>
      </c>
      <c r="AX2660" s="253" t="str">
        <f t="shared" si="695"/>
        <v/>
      </c>
      <c r="AZ2660" s="259"/>
      <c r="BA2660" s="259">
        <f>BA2659+$BD$753</f>
        <v>12.185599999999702</v>
      </c>
      <c r="BB2660" s="274">
        <f t="shared" si="678"/>
        <v>9.4618153076437103E-2</v>
      </c>
      <c r="BC2660" s="259">
        <f t="shared" si="679"/>
        <v>1.9913010359187688E-4</v>
      </c>
      <c r="BD2660" s="259" t="str">
        <f t="shared" si="676"/>
        <v/>
      </c>
      <c r="BE2660" s="254" t="str">
        <f t="shared" si="677"/>
        <v/>
      </c>
    </row>
    <row r="2661" spans="1:57" ht="20.100000000000001" customHeight="1" x14ac:dyDescent="0.25">
      <c r="A2661" s="247">
        <v>1900</v>
      </c>
      <c r="B2661" s="247">
        <f>$B$755+(A2661*$B$758)</f>
        <v>8653.5602866238569</v>
      </c>
      <c r="C2661" s="247">
        <f>_xlfn.NORM.DIST($B2661,$B$752,$B$753,0)</f>
        <v>2.5455961193390104E-7</v>
      </c>
      <c r="D2661" s="247">
        <f>_xlfn.NORM.DIST($B2661,$B$752,$B$753,1)</f>
        <v>0.99984089140984245</v>
      </c>
      <c r="E2661" s="247">
        <f>IF(OR(D2661&lt;$F$757,D2661&gt;$F$758),C2661,"")</f>
        <v>2.5455961193390104E-7</v>
      </c>
      <c r="F2661" s="247" t="str">
        <f>IF(AND(D2661&gt;$F$757,D2661&lt;$F$758),C2661,"")</f>
        <v/>
      </c>
      <c r="G2661" s="247" t="str">
        <f>IF(C2661=MAX($C$761:$C$2761),C2661,"")</f>
        <v/>
      </c>
      <c r="H2661" s="247">
        <f>_xlfn.NORM.DIST(B2661,$F$753,$F$754,0)</f>
        <v>0</v>
      </c>
      <c r="I2661" s="247">
        <f>IF(H2661=MAX($H$761:$H$2761),C2661,"")</f>
        <v>2.5455961193390104E-7</v>
      </c>
      <c r="J2661" s="247" t="str">
        <f>IF(I2661=MIN($I$761:$I$2761),I2661,"")</f>
        <v/>
      </c>
      <c r="K2661" s="247"/>
      <c r="L2661" s="247"/>
      <c r="M2661" s="247"/>
      <c r="N2661" s="247"/>
      <c r="O2661" s="247">
        <v>1900</v>
      </c>
      <c r="P2661" s="247">
        <f>$P$755+(O2661*$P$758)</f>
        <v>504.29075747589866</v>
      </c>
      <c r="Q2661" s="247">
        <f>_xlfn.NORM.DIST(P2661,P$752,P$753,0)</f>
        <v>4.3682080540904341E-6</v>
      </c>
      <c r="R2661" s="247">
        <f>_xlfn.NORM.DIST(P2661,P$752,P$753,1)</f>
        <v>0.99984089140984245</v>
      </c>
      <c r="S2661" s="253">
        <f>IF(OR(R2661&lt;$T$757,R2661&gt;$T$758),Q2661,"")</f>
        <v>4.3682080540904341E-6</v>
      </c>
      <c r="T2661" s="253" t="str">
        <f>IF(AND(R2661&gt;$T$757,R2661&lt;$T$758),Q2661,"")</f>
        <v/>
      </c>
      <c r="U2661" s="253" t="str">
        <f>IF(Q2661=MAX($Q$761:$Q$2761),Q2661,"")</f>
        <v/>
      </c>
      <c r="V2661" s="253">
        <f>_xlfn.NORM.DIST(P2661,$T$753,$T$754,0)</f>
        <v>6.0889528511180661E-111</v>
      </c>
      <c r="W2661" s="253" t="str">
        <f>IF(V2661=MAX($V$761:$V$2761),Q2661,"")</f>
        <v/>
      </c>
      <c r="X2661" s="253" t="str">
        <f t="shared" si="680"/>
        <v/>
      </c>
      <c r="AB2661" s="253">
        <v>1900</v>
      </c>
      <c r="AC2661" s="253">
        <f t="shared" si="696"/>
        <v>780.35523640221322</v>
      </c>
      <c r="AD2661" s="253">
        <f t="shared" si="681"/>
        <v>2.8228771278138613E-6</v>
      </c>
      <c r="AE2661" s="253">
        <f t="shared" si="682"/>
        <v>0.99984089140984245</v>
      </c>
      <c r="AF2661" s="253">
        <f>IF(OR(AE2661&lt;$T$757,AE2661&gt;$T$758),AD2661,"")</f>
        <v>2.8228771278138613E-6</v>
      </c>
      <c r="AG2661" s="253" t="str">
        <f t="shared" si="683"/>
        <v/>
      </c>
      <c r="AH2661" s="253" t="str">
        <f t="shared" si="684"/>
        <v/>
      </c>
      <c r="AI2661" s="253">
        <f t="shared" si="685"/>
        <v>8.7837654556337517E-10</v>
      </c>
      <c r="AJ2661" s="253" t="str">
        <f t="shared" si="686"/>
        <v/>
      </c>
      <c r="AK2661" s="253" t="str">
        <f t="shared" si="687"/>
        <v/>
      </c>
      <c r="AO2661" s="253">
        <v>1900</v>
      </c>
      <c r="AP2661" s="253">
        <f t="shared" si="688"/>
        <v>4600.5861006899077</v>
      </c>
      <c r="AQ2661" s="253">
        <f t="shared" si="689"/>
        <v>4.788187635656331E-7</v>
      </c>
      <c r="AR2661" s="253">
        <f t="shared" si="690"/>
        <v>0.99984089140984245</v>
      </c>
      <c r="AS2661" s="253">
        <f>IF(OR(AR2661&lt;$T$757,AR2661&gt;$T$758),AQ2661,"")</f>
        <v>4.788187635656331E-7</v>
      </c>
      <c r="AT2661" s="253" t="str">
        <f t="shared" si="691"/>
        <v/>
      </c>
      <c r="AU2661" s="253" t="str">
        <f t="shared" si="692"/>
        <v/>
      </c>
      <c r="AV2661" s="253">
        <f t="shared" si="693"/>
        <v>0</v>
      </c>
      <c r="AW2661" s="253">
        <f t="shared" si="694"/>
        <v>4.788187635656331E-7</v>
      </c>
      <c r="AX2661" s="253" t="str">
        <f t="shared" si="695"/>
        <v/>
      </c>
      <c r="AZ2661" s="259"/>
      <c r="BA2661" s="259">
        <f>BA2660+$BD$753</f>
        <v>12.191999999999702</v>
      </c>
      <c r="BB2661" s="274">
        <f t="shared" si="678"/>
        <v>9.4419022972845226E-2</v>
      </c>
      <c r="BC2661" s="259">
        <f t="shared" si="679"/>
        <v>1.9875456744379572E-4</v>
      </c>
      <c r="BD2661" s="259" t="str">
        <f t="shared" si="676"/>
        <v/>
      </c>
      <c r="BE2661" s="254" t="str">
        <f t="shared" si="677"/>
        <v/>
      </c>
    </row>
    <row r="2662" spans="1:57" ht="20.100000000000001" customHeight="1" x14ac:dyDescent="0.25">
      <c r="A2662" s="247">
        <v>1901</v>
      </c>
      <c r="B2662" s="247">
        <f>$B$755+(A2662*$B$758)</f>
        <v>8663.1753536089946</v>
      </c>
      <c r="C2662" s="247">
        <f>_xlfn.NORM.DIST($B2662,$B$752,$B$753,0)</f>
        <v>2.5091821267848874E-7</v>
      </c>
      <c r="D2662" s="247">
        <f>_xlfn.NORM.DIST($B2662,$B$752,$B$753,1)</f>
        <v>0.99984332147261612</v>
      </c>
      <c r="E2662" s="247">
        <f>IF(OR(D2662&lt;$F$757,D2662&gt;$F$758),C2662,"")</f>
        <v>2.5091821267848874E-7</v>
      </c>
      <c r="F2662" s="247" t="str">
        <f>IF(AND(D2662&gt;$F$757,D2662&lt;$F$758),C2662,"")</f>
        <v/>
      </c>
      <c r="G2662" s="247" t="str">
        <f>IF(C2662=MAX($C$761:$C$2761),C2662,"")</f>
        <v/>
      </c>
      <c r="H2662" s="247">
        <f>_xlfn.NORM.DIST(B2662,$F$753,$F$754,0)</f>
        <v>0</v>
      </c>
      <c r="I2662" s="247">
        <f>IF(H2662=MAX($H$761:$H$2761),C2662,"")</f>
        <v>2.5091821267848874E-7</v>
      </c>
      <c r="J2662" s="247" t="str">
        <f>IF(I2662=MIN($I$761:$I$2761),I2662,"")</f>
        <v/>
      </c>
      <c r="K2662" s="247"/>
      <c r="L2662" s="247"/>
      <c r="M2662" s="247"/>
      <c r="N2662" s="247"/>
      <c r="O2662" s="247">
        <v>1901</v>
      </c>
      <c r="P2662" s="247">
        <f>$P$755+(O2662*$P$758)</f>
        <v>504.8510805397608</v>
      </c>
      <c r="Q2662" s="247">
        <f>_xlfn.NORM.DIST(P2662,P$752,P$753,0)</f>
        <v>4.3057221419113133E-6</v>
      </c>
      <c r="R2662" s="247">
        <f>_xlfn.NORM.DIST(P2662,P$752,P$753,1)</f>
        <v>0.99984332147261612</v>
      </c>
      <c r="S2662" s="253">
        <f>IF(OR(R2662&lt;$T$757,R2662&gt;$T$758),Q2662,"")</f>
        <v>4.3057221419113133E-6</v>
      </c>
      <c r="T2662" s="253" t="str">
        <f>IF(AND(R2662&gt;$T$757,R2662&lt;$T$758),Q2662,"")</f>
        <v/>
      </c>
      <c r="U2662" s="253" t="str">
        <f>IF(Q2662=MAX($Q$761:$Q$2761),Q2662,"")</f>
        <v/>
      </c>
      <c r="V2662" s="253">
        <f>_xlfn.NORM.DIST(P2662,$T$753,$T$754,0)</f>
        <v>5.5700185527150416E-111</v>
      </c>
      <c r="W2662" s="253" t="str">
        <f>IF(V2662=MAX($V$761:$V$2761),Q2662,"")</f>
        <v/>
      </c>
      <c r="X2662" s="253" t="str">
        <f t="shared" si="680"/>
        <v/>
      </c>
      <c r="AB2662" s="253">
        <v>1901</v>
      </c>
      <c r="AC2662" s="253">
        <f t="shared" si="696"/>
        <v>781.22229777599364</v>
      </c>
      <c r="AD2662" s="253">
        <f t="shared" si="681"/>
        <v>2.7824967132097849E-6</v>
      </c>
      <c r="AE2662" s="253">
        <f t="shared" si="682"/>
        <v>0.99984332147261612</v>
      </c>
      <c r="AF2662" s="253">
        <f>IF(OR(AE2662&lt;$T$757,AE2662&gt;$T$758),AD2662,"")</f>
        <v>2.7824967132097849E-6</v>
      </c>
      <c r="AG2662" s="253" t="str">
        <f t="shared" si="683"/>
        <v/>
      </c>
      <c r="AH2662" s="253" t="str">
        <f t="shared" si="684"/>
        <v/>
      </c>
      <c r="AI2662" s="253">
        <f t="shared" si="685"/>
        <v>8.5961597888587194E-10</v>
      </c>
      <c r="AJ2662" s="253" t="str">
        <f t="shared" si="686"/>
        <v/>
      </c>
      <c r="AK2662" s="253" t="str">
        <f t="shared" si="687"/>
        <v/>
      </c>
      <c r="AO2662" s="253">
        <v>1901</v>
      </c>
      <c r="AP2662" s="253">
        <f t="shared" si="688"/>
        <v>4605.6978630240073</v>
      </c>
      <c r="AQ2662" s="253">
        <f t="shared" si="689"/>
        <v>4.7196940409388023E-7</v>
      </c>
      <c r="AR2662" s="253">
        <f t="shared" si="690"/>
        <v>0.99984332147261612</v>
      </c>
      <c r="AS2662" s="253">
        <f>IF(OR(AR2662&lt;$T$757,AR2662&gt;$T$758),AQ2662,"")</f>
        <v>4.7196940409388023E-7</v>
      </c>
      <c r="AT2662" s="253" t="str">
        <f t="shared" si="691"/>
        <v/>
      </c>
      <c r="AU2662" s="253" t="str">
        <f t="shared" si="692"/>
        <v/>
      </c>
      <c r="AV2662" s="253">
        <f t="shared" si="693"/>
        <v>0</v>
      </c>
      <c r="AW2662" s="253">
        <f t="shared" si="694"/>
        <v>4.7196940409388023E-7</v>
      </c>
      <c r="AX2662" s="253" t="str">
        <f t="shared" si="695"/>
        <v/>
      </c>
      <c r="AZ2662" s="259"/>
      <c r="BA2662" s="259">
        <f>BA2661+$BD$753</f>
        <v>12.198399999999701</v>
      </c>
      <c r="BB2662" s="274">
        <f t="shared" si="678"/>
        <v>9.4220268405401431E-2</v>
      </c>
      <c r="BC2662" s="259">
        <f t="shared" si="679"/>
        <v>1.9837960292290457E-4</v>
      </c>
      <c r="BD2662" s="259" t="str">
        <f t="shared" si="676"/>
        <v/>
      </c>
      <c r="BE2662" s="254" t="str">
        <f t="shared" si="677"/>
        <v/>
      </c>
    </row>
    <row r="2663" spans="1:57" ht="20.100000000000001" customHeight="1" x14ac:dyDescent="0.25">
      <c r="A2663" s="247">
        <v>1902</v>
      </c>
      <c r="B2663" s="247">
        <f>$B$755+(A2663*$B$758)</f>
        <v>8672.7904205941322</v>
      </c>
      <c r="C2663" s="247">
        <f>_xlfn.NORM.DIST($B2663,$B$752,$B$753,0)</f>
        <v>2.4732494532158083E-7</v>
      </c>
      <c r="D2663" s="247">
        <f>_xlfn.NORM.DIST($B2663,$B$752,$B$753,1)</f>
        <v>0.99984571675495104</v>
      </c>
      <c r="E2663" s="247">
        <f>IF(OR(D2663&lt;$F$757,D2663&gt;$F$758),C2663,"")</f>
        <v>2.4732494532158083E-7</v>
      </c>
      <c r="F2663" s="247" t="str">
        <f>IF(AND(D2663&gt;$F$757,D2663&lt;$F$758),C2663,"")</f>
        <v/>
      </c>
      <c r="G2663" s="247" t="str">
        <f>IF(C2663=MAX($C$761:$C$2761),C2663,"")</f>
        <v/>
      </c>
      <c r="H2663" s="247">
        <f>_xlfn.NORM.DIST(B2663,$F$753,$F$754,0)</f>
        <v>0</v>
      </c>
      <c r="I2663" s="247">
        <f>IF(H2663=MAX($H$761:$H$2761),C2663,"")</f>
        <v>2.4732494532158083E-7</v>
      </c>
      <c r="J2663" s="247" t="str">
        <f>IF(I2663=MIN($I$761:$I$2761),I2663,"")</f>
        <v/>
      </c>
      <c r="K2663" s="247"/>
      <c r="L2663" s="247"/>
      <c r="M2663" s="247"/>
      <c r="N2663" s="247"/>
      <c r="O2663" s="247">
        <v>1902</v>
      </c>
      <c r="P2663" s="247">
        <f>$P$755+(O2663*$P$758)</f>
        <v>505.41140360362294</v>
      </c>
      <c r="Q2663" s="247">
        <f>_xlfn.NORM.DIST(P2663,P$752,P$753,0)</f>
        <v>4.2440621665141904E-6</v>
      </c>
      <c r="R2663" s="247">
        <f>_xlfn.NORM.DIST(P2663,P$752,P$753,1)</f>
        <v>0.99984571675495104</v>
      </c>
      <c r="S2663" s="253">
        <f>IF(OR(R2663&lt;$T$757,R2663&gt;$T$758),Q2663,"")</f>
        <v>4.2440621665141904E-6</v>
      </c>
      <c r="T2663" s="253" t="str">
        <f>IF(AND(R2663&gt;$T$757,R2663&lt;$T$758),Q2663,"")</f>
        <v/>
      </c>
      <c r="U2663" s="253" t="str">
        <f>IF(Q2663=MAX($Q$761:$Q$2761),Q2663,"")</f>
        <v/>
      </c>
      <c r="V2663" s="253">
        <f>_xlfn.NORM.DIST(P2663,$T$753,$T$754,0)</f>
        <v>5.0952291861082169E-111</v>
      </c>
      <c r="W2663" s="253" t="str">
        <f>IF(V2663=MAX($V$761:$V$2761),Q2663,"")</f>
        <v/>
      </c>
      <c r="X2663" s="253" t="str">
        <f t="shared" si="680"/>
        <v/>
      </c>
      <c r="AB2663" s="253">
        <v>1902</v>
      </c>
      <c r="AC2663" s="253">
        <f t="shared" si="696"/>
        <v>782.08935914977383</v>
      </c>
      <c r="AD2663" s="253">
        <f t="shared" si="681"/>
        <v>2.7426500456301349E-6</v>
      </c>
      <c r="AE2663" s="253">
        <f t="shared" si="682"/>
        <v>0.99984571675495104</v>
      </c>
      <c r="AF2663" s="253">
        <f>IF(OR(AE2663&lt;$T$757,AE2663&gt;$T$758),AD2663,"")</f>
        <v>2.7426500456301349E-6</v>
      </c>
      <c r="AG2663" s="253" t="str">
        <f t="shared" si="683"/>
        <v/>
      </c>
      <c r="AH2663" s="253" t="str">
        <f t="shared" si="684"/>
        <v/>
      </c>
      <c r="AI2663" s="253">
        <f t="shared" si="685"/>
        <v>8.4124264468203154E-10</v>
      </c>
      <c r="AJ2663" s="253" t="str">
        <f t="shared" si="686"/>
        <v/>
      </c>
      <c r="AK2663" s="253" t="str">
        <f t="shared" si="687"/>
        <v/>
      </c>
      <c r="AO2663" s="253">
        <v>1902</v>
      </c>
      <c r="AP2663" s="253">
        <f t="shared" si="688"/>
        <v>4610.809625358107</v>
      </c>
      <c r="AQ2663" s="253">
        <f t="shared" si="689"/>
        <v>4.6521057923582631E-7</v>
      </c>
      <c r="AR2663" s="253">
        <f t="shared" si="690"/>
        <v>0.99984571675495104</v>
      </c>
      <c r="AS2663" s="253">
        <f>IF(OR(AR2663&lt;$T$757,AR2663&gt;$T$758),AQ2663,"")</f>
        <v>4.6521057923582631E-7</v>
      </c>
      <c r="AT2663" s="253" t="str">
        <f t="shared" si="691"/>
        <v/>
      </c>
      <c r="AU2663" s="253" t="str">
        <f t="shared" si="692"/>
        <v/>
      </c>
      <c r="AV2663" s="253">
        <f t="shared" si="693"/>
        <v>0</v>
      </c>
      <c r="AW2663" s="253">
        <f t="shared" si="694"/>
        <v>4.6521057923582631E-7</v>
      </c>
      <c r="AX2663" s="253" t="str">
        <f t="shared" si="695"/>
        <v/>
      </c>
      <c r="AZ2663" s="259"/>
      <c r="BA2663" s="259">
        <f>BA2662+$BD$753</f>
        <v>12.2047999999997</v>
      </c>
      <c r="BB2663" s="274">
        <f t="shared" si="678"/>
        <v>9.4021888802478526E-2</v>
      </c>
      <c r="BC2663" s="259">
        <f t="shared" si="679"/>
        <v>1.980052096096363E-4</v>
      </c>
      <c r="BD2663" s="259" t="str">
        <f t="shared" si="676"/>
        <v/>
      </c>
      <c r="BE2663" s="254" t="str">
        <f t="shared" si="677"/>
        <v/>
      </c>
    </row>
    <row r="2664" spans="1:57" ht="20.100000000000001" customHeight="1" x14ac:dyDescent="0.25">
      <c r="A2664" s="247">
        <v>1903</v>
      </c>
      <c r="B2664" s="247">
        <f>$B$755+(A2664*$B$758)</f>
        <v>8682.4054875792699</v>
      </c>
      <c r="C2664" s="247">
        <f>_xlfn.NORM.DIST($B2664,$B$752,$B$753,0)</f>
        <v>2.4377923475197531E-7</v>
      </c>
      <c r="D2664" s="247">
        <f>_xlfn.NORM.DIST($B2664,$B$752,$B$753,1)</f>
        <v>0.99984807771686879</v>
      </c>
      <c r="E2664" s="247">
        <f>IF(OR(D2664&lt;$F$757,D2664&gt;$F$758),C2664,"")</f>
        <v>2.4377923475197531E-7</v>
      </c>
      <c r="F2664" s="247" t="str">
        <f>IF(AND(D2664&gt;$F$757,D2664&lt;$F$758),C2664,"")</f>
        <v/>
      </c>
      <c r="G2664" s="247" t="str">
        <f>IF(C2664=MAX($C$761:$C$2761),C2664,"")</f>
        <v/>
      </c>
      <c r="H2664" s="247">
        <f>_xlfn.NORM.DIST(B2664,$F$753,$F$754,0)</f>
        <v>0</v>
      </c>
      <c r="I2664" s="247">
        <f>IF(H2664=MAX($H$761:$H$2761),C2664,"")</f>
        <v>2.4377923475197531E-7</v>
      </c>
      <c r="J2664" s="247" t="str">
        <f>IF(I2664=MIN($I$761:$I$2761),I2664,"")</f>
        <v/>
      </c>
      <c r="K2664" s="247"/>
      <c r="L2664" s="247"/>
      <c r="M2664" s="247"/>
      <c r="N2664" s="247"/>
      <c r="O2664" s="247">
        <v>1903</v>
      </c>
      <c r="P2664" s="247">
        <f>$P$755+(O2664*$P$758)</f>
        <v>505.97172666748509</v>
      </c>
      <c r="Q2664" s="247">
        <f>_xlfn.NORM.DIST(P2664,P$752,P$753,0)</f>
        <v>4.1832182590696434E-6</v>
      </c>
      <c r="R2664" s="247">
        <f>_xlfn.NORM.DIST(P2664,P$752,P$753,1)</f>
        <v>0.99984807771686879</v>
      </c>
      <c r="S2664" s="253">
        <f>IF(OR(R2664&lt;$T$757,R2664&gt;$T$758),Q2664,"")</f>
        <v>4.1832182590696434E-6</v>
      </c>
      <c r="T2664" s="253" t="str">
        <f>IF(AND(R2664&gt;$T$757,R2664&lt;$T$758),Q2664,"")</f>
        <v/>
      </c>
      <c r="U2664" s="253" t="str">
        <f>IF(Q2664=MAX($Q$761:$Q$2761),Q2664,"")</f>
        <v/>
      </c>
      <c r="V2664" s="253">
        <f>_xlfn.NORM.DIST(P2664,$T$753,$T$754,0)</f>
        <v>4.6608363751091732E-111</v>
      </c>
      <c r="W2664" s="253" t="str">
        <f>IF(V2664=MAX($V$761:$V$2761),Q2664,"")</f>
        <v/>
      </c>
      <c r="X2664" s="253" t="str">
        <f t="shared" si="680"/>
        <v/>
      </c>
      <c r="AB2664" s="253">
        <v>1903</v>
      </c>
      <c r="AC2664" s="253">
        <f t="shared" si="696"/>
        <v>782.95642052355402</v>
      </c>
      <c r="AD2664" s="253">
        <f t="shared" si="681"/>
        <v>2.7033307475185945E-6</v>
      </c>
      <c r="AE2664" s="253">
        <f t="shared" si="682"/>
        <v>0.99984807771686879</v>
      </c>
      <c r="AF2664" s="253">
        <f>IF(OR(AE2664&lt;$T$757,AE2664&gt;$T$758),AD2664,"")</f>
        <v>2.7033307475185945E-6</v>
      </c>
      <c r="AG2664" s="253" t="str">
        <f t="shared" si="683"/>
        <v/>
      </c>
      <c r="AH2664" s="253" t="str">
        <f t="shared" si="684"/>
        <v/>
      </c>
      <c r="AI2664" s="253">
        <f t="shared" si="685"/>
        <v>8.2324884794767719E-10</v>
      </c>
      <c r="AJ2664" s="253" t="str">
        <f t="shared" si="686"/>
        <v/>
      </c>
      <c r="AK2664" s="253" t="str">
        <f t="shared" si="687"/>
        <v/>
      </c>
      <c r="AO2664" s="253">
        <v>1903</v>
      </c>
      <c r="AP2664" s="253">
        <f t="shared" si="688"/>
        <v>4615.9213876922067</v>
      </c>
      <c r="AQ2664" s="253">
        <f t="shared" si="689"/>
        <v>4.5854120722507382E-7</v>
      </c>
      <c r="AR2664" s="253">
        <f t="shared" si="690"/>
        <v>0.99984807771686879</v>
      </c>
      <c r="AS2664" s="253">
        <f>IF(OR(AR2664&lt;$T$757,AR2664&gt;$T$758),AQ2664,"")</f>
        <v>4.5854120722507382E-7</v>
      </c>
      <c r="AT2664" s="253" t="str">
        <f t="shared" si="691"/>
        <v/>
      </c>
      <c r="AU2664" s="253" t="str">
        <f t="shared" si="692"/>
        <v/>
      </c>
      <c r="AV2664" s="253">
        <f t="shared" si="693"/>
        <v>0</v>
      </c>
      <c r="AW2664" s="253">
        <f t="shared" si="694"/>
        <v>4.5854120722507382E-7</v>
      </c>
      <c r="AX2664" s="253" t="str">
        <f t="shared" si="695"/>
        <v/>
      </c>
      <c r="AZ2664" s="259"/>
      <c r="BA2664" s="259">
        <f>BA2663+$BD$753</f>
        <v>12.2111999999997</v>
      </c>
      <c r="BB2664" s="274">
        <f t="shared" si="678"/>
        <v>9.382388359286889E-2</v>
      </c>
      <c r="BC2664" s="259">
        <f t="shared" si="679"/>
        <v>1.9763138708292494E-4</v>
      </c>
      <c r="BD2664" s="259" t="str">
        <f t="shared" si="676"/>
        <v/>
      </c>
      <c r="BE2664" s="254" t="str">
        <f t="shared" si="677"/>
        <v/>
      </c>
    </row>
    <row r="2665" spans="1:57" ht="20.100000000000001" customHeight="1" x14ac:dyDescent="0.25">
      <c r="A2665" s="247">
        <v>1904</v>
      </c>
      <c r="B2665" s="247">
        <f>$B$755+(A2665*$B$758)</f>
        <v>8692.0205545644076</v>
      </c>
      <c r="C2665" s="247">
        <f>_xlfn.NORM.DIST($B2665,$B$752,$B$753,0)</f>
        <v>2.4028051183252516E-7</v>
      </c>
      <c r="D2665" s="247">
        <f>_xlfn.NORM.DIST($B2665,$B$752,$B$753,1)</f>
        <v>0.99985040481289034</v>
      </c>
      <c r="E2665" s="247">
        <f>IF(OR(D2665&lt;$F$757,D2665&gt;$F$758),C2665,"")</f>
        <v>2.4028051183252516E-7</v>
      </c>
      <c r="F2665" s="247" t="str">
        <f>IF(AND(D2665&gt;$F$757,D2665&lt;$F$758),C2665,"")</f>
        <v/>
      </c>
      <c r="G2665" s="247" t="str">
        <f>IF(C2665=MAX($C$761:$C$2761),C2665,"")</f>
        <v/>
      </c>
      <c r="H2665" s="247">
        <f>_xlfn.NORM.DIST(B2665,$F$753,$F$754,0)</f>
        <v>0</v>
      </c>
      <c r="I2665" s="247">
        <f>IF(H2665=MAX($H$761:$H$2761),C2665,"")</f>
        <v>2.4028051183252516E-7</v>
      </c>
      <c r="J2665" s="247" t="str">
        <f>IF(I2665=MIN($I$761:$I$2761),I2665,"")</f>
        <v/>
      </c>
      <c r="K2665" s="247"/>
      <c r="L2665" s="247"/>
      <c r="M2665" s="247"/>
      <c r="N2665" s="247"/>
      <c r="O2665" s="247">
        <v>1904</v>
      </c>
      <c r="P2665" s="247">
        <f>$P$755+(O2665*$P$758)</f>
        <v>506.53204973134723</v>
      </c>
      <c r="Q2665" s="247">
        <f>_xlfn.NORM.DIST(P2665,P$752,P$753,0)</f>
        <v>4.1231806532622403E-6</v>
      </c>
      <c r="R2665" s="247">
        <f>_xlfn.NORM.DIST(P2665,P$752,P$753,1)</f>
        <v>0.99985040481289034</v>
      </c>
      <c r="S2665" s="253">
        <f>IF(OR(R2665&lt;$T$757,R2665&gt;$T$758),Q2665,"")</f>
        <v>4.1231806532622403E-6</v>
      </c>
      <c r="T2665" s="253" t="str">
        <f>IF(AND(R2665&gt;$T$757,R2665&lt;$T$758),Q2665,"")</f>
        <v/>
      </c>
      <c r="U2665" s="253" t="str">
        <f>IF(Q2665=MAX($Q$761:$Q$2761),Q2665,"")</f>
        <v/>
      </c>
      <c r="V2665" s="253">
        <f>_xlfn.NORM.DIST(P2665,$T$753,$T$754,0)</f>
        <v>4.263409426844644E-111</v>
      </c>
      <c r="W2665" s="253" t="str">
        <f>IF(V2665=MAX($V$761:$V$2761),Q2665,"")</f>
        <v/>
      </c>
      <c r="X2665" s="253" t="str">
        <f t="shared" si="680"/>
        <v/>
      </c>
      <c r="AB2665" s="253">
        <v>1904</v>
      </c>
      <c r="AC2665" s="253">
        <f t="shared" si="696"/>
        <v>783.8234818973342</v>
      </c>
      <c r="AD2665" s="253">
        <f t="shared" si="681"/>
        <v>2.6645325075666989E-6</v>
      </c>
      <c r="AE2665" s="253">
        <f t="shared" si="682"/>
        <v>0.99985040481289034</v>
      </c>
      <c r="AF2665" s="253">
        <f>IF(OR(AE2665&lt;$T$757,AE2665&gt;$T$758),AD2665,"")</f>
        <v>2.6645325075666989E-6</v>
      </c>
      <c r="AG2665" s="253" t="str">
        <f t="shared" si="683"/>
        <v/>
      </c>
      <c r="AH2665" s="253" t="str">
        <f t="shared" si="684"/>
        <v/>
      </c>
      <c r="AI2665" s="253">
        <f t="shared" si="685"/>
        <v>8.056270401881996E-10</v>
      </c>
      <c r="AJ2665" s="253" t="str">
        <f t="shared" si="686"/>
        <v/>
      </c>
      <c r="AK2665" s="253" t="str">
        <f t="shared" si="687"/>
        <v/>
      </c>
      <c r="AO2665" s="253">
        <v>1904</v>
      </c>
      <c r="AP2665" s="253">
        <f t="shared" si="688"/>
        <v>4621.0331500263064</v>
      </c>
      <c r="AQ2665" s="253">
        <f t="shared" si="689"/>
        <v>4.5196021753223556E-7</v>
      </c>
      <c r="AR2665" s="253">
        <f t="shared" si="690"/>
        <v>0.99985040481289034</v>
      </c>
      <c r="AS2665" s="253">
        <f>IF(OR(AR2665&lt;$T$757,AR2665&gt;$T$758),AQ2665,"")</f>
        <v>4.5196021753223556E-7</v>
      </c>
      <c r="AT2665" s="253" t="str">
        <f t="shared" si="691"/>
        <v/>
      </c>
      <c r="AU2665" s="253" t="str">
        <f t="shared" si="692"/>
        <v/>
      </c>
      <c r="AV2665" s="253">
        <f t="shared" si="693"/>
        <v>0</v>
      </c>
      <c r="AW2665" s="253">
        <f t="shared" si="694"/>
        <v>4.5196021753223556E-7</v>
      </c>
      <c r="AX2665" s="253" t="str">
        <f t="shared" si="695"/>
        <v/>
      </c>
      <c r="AZ2665" s="259"/>
      <c r="BA2665" s="259">
        <f>BA2664+$BD$753</f>
        <v>12.217599999999699</v>
      </c>
      <c r="BB2665" s="274">
        <f t="shared" si="678"/>
        <v>9.3626252205785965E-2</v>
      </c>
      <c r="BC2665" s="259">
        <f t="shared" si="679"/>
        <v>1.9725813492062205E-4</v>
      </c>
      <c r="BD2665" s="259" t="str">
        <f t="shared" si="676"/>
        <v/>
      </c>
      <c r="BE2665" s="254" t="str">
        <f t="shared" si="677"/>
        <v/>
      </c>
    </row>
    <row r="2666" spans="1:57" ht="20.100000000000001" customHeight="1" x14ac:dyDescent="0.25">
      <c r="A2666" s="247">
        <v>1905</v>
      </c>
      <c r="B2666" s="247">
        <f>$B$755+(A2666*$B$758)</f>
        <v>8701.6356215495452</v>
      </c>
      <c r="C2666" s="247">
        <f>_xlfn.NORM.DIST($B2666,$B$752,$B$753,0)</f>
        <v>2.3682821335065551E-7</v>
      </c>
      <c r="D2666" s="247">
        <f>_xlfn.NORM.DIST($B2666,$B$752,$B$753,1)</f>
        <v>0.99985269849209257</v>
      </c>
      <c r="E2666" s="247">
        <f>IF(OR(D2666&lt;$F$757,D2666&gt;$F$758),C2666,"")</f>
        <v>2.3682821335065551E-7</v>
      </c>
      <c r="F2666" s="247" t="str">
        <f>IF(AND(D2666&gt;$F$757,D2666&lt;$F$758),C2666,"")</f>
        <v/>
      </c>
      <c r="G2666" s="247" t="str">
        <f>IF(C2666=MAX($C$761:$C$2761),C2666,"")</f>
        <v/>
      </c>
      <c r="H2666" s="247">
        <f>_xlfn.NORM.DIST(B2666,$F$753,$F$754,0)</f>
        <v>0</v>
      </c>
      <c r="I2666" s="247">
        <f>IF(H2666=MAX($H$761:$H$2761),C2666,"")</f>
        <v>2.3682821335065551E-7</v>
      </c>
      <c r="J2666" s="247" t="str">
        <f>IF(I2666=MIN($I$761:$I$2761),I2666,"")</f>
        <v/>
      </c>
      <c r="K2666" s="247"/>
      <c r="L2666" s="247"/>
      <c r="M2666" s="247"/>
      <c r="N2666" s="247"/>
      <c r="O2666" s="247">
        <v>1905</v>
      </c>
      <c r="P2666" s="247">
        <f>$P$755+(O2666*$P$758)</f>
        <v>507.09237279520937</v>
      </c>
      <c r="Q2666" s="247">
        <f>_xlfn.NORM.DIST(P2666,P$752,P$753,0)</f>
        <v>4.063939684441375E-6</v>
      </c>
      <c r="R2666" s="247">
        <f>_xlfn.NORM.DIST(P2666,P$752,P$753,1)</f>
        <v>0.99985269849209257</v>
      </c>
      <c r="S2666" s="253">
        <f>IF(OR(R2666&lt;$T$757,R2666&gt;$T$758),Q2666,"")</f>
        <v>4.063939684441375E-6</v>
      </c>
      <c r="T2666" s="253" t="str">
        <f>IF(AND(R2666&gt;$T$757,R2666&lt;$T$758),Q2666,"")</f>
        <v/>
      </c>
      <c r="U2666" s="253" t="str">
        <f>IF(Q2666=MAX($Q$761:$Q$2761),Q2666,"")</f>
        <v/>
      </c>
      <c r="V2666" s="253">
        <f>_xlfn.NORM.DIST(P2666,$T$753,$T$754,0)</f>
        <v>3.899808457929354E-111</v>
      </c>
      <c r="W2666" s="253" t="str">
        <f>IF(V2666=MAX($V$761:$V$2761),Q2666,"")</f>
        <v/>
      </c>
      <c r="X2666" s="253" t="str">
        <f t="shared" si="680"/>
        <v/>
      </c>
      <c r="AB2666" s="253">
        <v>1905</v>
      </c>
      <c r="AC2666" s="253">
        <f t="shared" si="696"/>
        <v>784.69054327111462</v>
      </c>
      <c r="AD2666" s="253">
        <f t="shared" si="681"/>
        <v>2.6262490801650707E-6</v>
      </c>
      <c r="AE2666" s="253">
        <f t="shared" si="682"/>
        <v>0.99985269849209257</v>
      </c>
      <c r="AF2666" s="253">
        <f>IF(OR(AE2666&lt;$T$757,AE2666&gt;$T$758),AD2666,"")</f>
        <v>2.6262490801650707E-6</v>
      </c>
      <c r="AG2666" s="253" t="str">
        <f t="shared" si="683"/>
        <v/>
      </c>
      <c r="AH2666" s="253" t="str">
        <f t="shared" si="684"/>
        <v/>
      </c>
      <c r="AI2666" s="253">
        <f t="shared" si="685"/>
        <v>7.8836981676271076E-10</v>
      </c>
      <c r="AJ2666" s="253" t="str">
        <f t="shared" si="686"/>
        <v/>
      </c>
      <c r="AK2666" s="253" t="str">
        <f t="shared" si="687"/>
        <v/>
      </c>
      <c r="AO2666" s="253">
        <v>1905</v>
      </c>
      <c r="AP2666" s="253">
        <f t="shared" si="688"/>
        <v>4626.1449123604061</v>
      </c>
      <c r="AQ2666" s="253">
        <f t="shared" si="689"/>
        <v>4.454665507718645E-7</v>
      </c>
      <c r="AR2666" s="253">
        <f t="shared" si="690"/>
        <v>0.99985269849209257</v>
      </c>
      <c r="AS2666" s="253">
        <f>IF(OR(AR2666&lt;$T$757,AR2666&gt;$T$758),AQ2666,"")</f>
        <v>4.454665507718645E-7</v>
      </c>
      <c r="AT2666" s="253" t="str">
        <f t="shared" si="691"/>
        <v/>
      </c>
      <c r="AU2666" s="253" t="str">
        <f t="shared" si="692"/>
        <v/>
      </c>
      <c r="AV2666" s="253">
        <f t="shared" si="693"/>
        <v>0</v>
      </c>
      <c r="AW2666" s="253">
        <f t="shared" si="694"/>
        <v>4.454665507718645E-7</v>
      </c>
      <c r="AX2666" s="253" t="str">
        <f t="shared" si="695"/>
        <v/>
      </c>
      <c r="AZ2666" s="259"/>
      <c r="BA2666" s="259">
        <f>BA2665+$BD$753</f>
        <v>12.223999999999698</v>
      </c>
      <c r="BB2666" s="274">
        <f t="shared" si="678"/>
        <v>9.3428994070865343E-2</v>
      </c>
      <c r="BC2666" s="259">
        <f t="shared" si="679"/>
        <v>1.9688545269865021E-4</v>
      </c>
      <c r="BD2666" s="259" t="str">
        <f t="shared" si="676"/>
        <v/>
      </c>
      <c r="BE2666" s="254" t="str">
        <f t="shared" si="677"/>
        <v/>
      </c>
    </row>
    <row r="2667" spans="1:57" ht="20.100000000000001" customHeight="1" x14ac:dyDescent="0.25">
      <c r="A2667" s="248">
        <v>1906</v>
      </c>
      <c r="B2667" s="247">
        <f>$B$755+(A2667*$B$758)</f>
        <v>8711.2506885346829</v>
      </c>
      <c r="C2667" s="247">
        <f>_xlfn.NORM.DIST($B2667,$B$752,$B$753,0)</f>
        <v>2.3342178196912103E-7</v>
      </c>
      <c r="D2667" s="247">
        <f>_xlfn.NORM.DIST($B2667,$B$752,$B$753,1)</f>
        <v>0.99985495919816547</v>
      </c>
      <c r="E2667" s="247">
        <f>IF(OR(D2667&lt;$F$757,D2667&gt;$F$758),C2667,"")</f>
        <v>2.3342178196912103E-7</v>
      </c>
      <c r="F2667" s="247" t="str">
        <f>IF(AND(D2667&gt;$F$757,D2667&lt;$F$758),C2667,"")</f>
        <v/>
      </c>
      <c r="G2667" s="247" t="str">
        <f>IF(C2667=MAX($C$761:$C$2761),C2667,"")</f>
        <v/>
      </c>
      <c r="H2667" s="247">
        <f>_xlfn.NORM.DIST(B2667,$F$753,$F$754,0)</f>
        <v>0</v>
      </c>
      <c r="I2667" s="247">
        <f>IF(H2667=MAX($H$761:$H$2761),C2667,"")</f>
        <v>2.3342178196912103E-7</v>
      </c>
      <c r="J2667" s="247" t="str">
        <f>IF(I2667=MIN($I$761:$I$2761),I2667,"")</f>
        <v/>
      </c>
      <c r="K2667" s="247"/>
      <c r="L2667" s="247"/>
      <c r="M2667" s="247"/>
      <c r="N2667" s="247"/>
      <c r="O2667" s="248">
        <v>1906</v>
      </c>
      <c r="P2667" s="247">
        <f>$P$755+(O2667*$P$758)</f>
        <v>507.65269585907151</v>
      </c>
      <c r="Q2667" s="247">
        <f>_xlfn.NORM.DIST(P2667,P$752,P$753,0)</f>
        <v>4.0054857887763113E-6</v>
      </c>
      <c r="R2667" s="247">
        <f>_xlfn.NORM.DIST(P2667,P$752,P$753,1)</f>
        <v>0.99985495919816547</v>
      </c>
      <c r="S2667" s="253">
        <f>IF(OR(R2667&lt;$T$757,R2667&gt;$T$758),Q2667,"")</f>
        <v>4.0054857887763113E-6</v>
      </c>
      <c r="T2667" s="253" t="str">
        <f>IF(AND(R2667&gt;$T$757,R2667&lt;$T$758),Q2667,"")</f>
        <v/>
      </c>
      <c r="U2667" s="253" t="str">
        <f>IF(Q2667=MAX($Q$761:$Q$2761),Q2667,"")</f>
        <v/>
      </c>
      <c r="V2667" s="253">
        <f>_xlfn.NORM.DIST(P2667,$T$753,$T$754,0)</f>
        <v>3.5671597896812134E-111</v>
      </c>
      <c r="W2667" s="253" t="str">
        <f>IF(V2667=MAX($V$761:$V$2761),Q2667,"")</f>
        <v/>
      </c>
      <c r="X2667" s="253" t="str">
        <f t="shared" si="680"/>
        <v/>
      </c>
      <c r="AB2667" s="259">
        <v>1906</v>
      </c>
      <c r="AC2667" s="253">
        <f t="shared" si="696"/>
        <v>785.55760464489481</v>
      </c>
      <c r="AD2667" s="253">
        <f t="shared" si="681"/>
        <v>2.5884742848574131E-6</v>
      </c>
      <c r="AE2667" s="253">
        <f t="shared" si="682"/>
        <v>0.99985495919816547</v>
      </c>
      <c r="AF2667" s="253">
        <f>IF(OR(AE2667&lt;$T$757,AE2667&gt;$T$758),AD2667,"")</f>
        <v>2.5884742848574131E-6</v>
      </c>
      <c r="AG2667" s="253" t="str">
        <f t="shared" si="683"/>
        <v/>
      </c>
      <c r="AH2667" s="253" t="str">
        <f t="shared" si="684"/>
        <v/>
      </c>
      <c r="AI2667" s="253">
        <f t="shared" si="685"/>
        <v>7.7146991427367344E-10</v>
      </c>
      <c r="AJ2667" s="253" t="str">
        <f t="shared" si="686"/>
        <v/>
      </c>
      <c r="AK2667" s="253" t="str">
        <f t="shared" si="687"/>
        <v/>
      </c>
      <c r="AO2667" s="259">
        <v>1906</v>
      </c>
      <c r="AP2667" s="253">
        <f t="shared" si="688"/>
        <v>4631.2566746945058</v>
      </c>
      <c r="AQ2667" s="253">
        <f t="shared" si="689"/>
        <v>4.3905915860982415E-7</v>
      </c>
      <c r="AR2667" s="253">
        <f t="shared" si="690"/>
        <v>0.99985495919816547</v>
      </c>
      <c r="AS2667" s="253">
        <f>IF(OR(AR2667&lt;$T$757,AR2667&gt;$T$758),AQ2667,"")</f>
        <v>4.3905915860982415E-7</v>
      </c>
      <c r="AT2667" s="253" t="str">
        <f t="shared" si="691"/>
        <v/>
      </c>
      <c r="AU2667" s="253" t="str">
        <f t="shared" si="692"/>
        <v/>
      </c>
      <c r="AV2667" s="253">
        <f t="shared" si="693"/>
        <v>0</v>
      </c>
      <c r="AW2667" s="253">
        <f t="shared" si="694"/>
        <v>4.3905915860982415E-7</v>
      </c>
      <c r="AX2667" s="253" t="str">
        <f t="shared" si="695"/>
        <v/>
      </c>
      <c r="AZ2667" s="259"/>
      <c r="BA2667" s="259">
        <f>BA2666+$BD$753</f>
        <v>12.230399999999698</v>
      </c>
      <c r="BB2667" s="274">
        <f t="shared" si="678"/>
        <v>9.3232108618166692E-2</v>
      </c>
      <c r="BC2667" s="259">
        <f t="shared" si="679"/>
        <v>1.9651333999186338E-4</v>
      </c>
      <c r="BD2667" s="259" t="str">
        <f t="shared" si="676"/>
        <v/>
      </c>
      <c r="BE2667" s="254" t="str">
        <f t="shared" si="677"/>
        <v/>
      </c>
    </row>
    <row r="2668" spans="1:57" ht="20.100000000000001" customHeight="1" x14ac:dyDescent="0.25">
      <c r="A2668" s="247">
        <v>1907</v>
      </c>
      <c r="B2668" s="247">
        <f>$B$755+(A2668*$B$758)</f>
        <v>8720.8657555198206</v>
      </c>
      <c r="C2668" s="247">
        <f>_xlfn.NORM.DIST($B2668,$B$752,$B$753,0)</f>
        <v>2.3006066617700372E-7</v>
      </c>
      <c r="D2668" s="247">
        <f>_xlfn.NORM.DIST($B2668,$B$752,$B$753,1)</f>
        <v>0.99985718736946827</v>
      </c>
      <c r="E2668" s="247">
        <f>IF(OR(D2668&lt;$F$757,D2668&gt;$F$758),C2668,"")</f>
        <v>2.3006066617700372E-7</v>
      </c>
      <c r="F2668" s="247" t="str">
        <f>IF(AND(D2668&gt;$F$757,D2668&lt;$F$758),C2668,"")</f>
        <v/>
      </c>
      <c r="G2668" s="247" t="str">
        <f>IF(C2668=MAX($C$761:$C$2761),C2668,"")</f>
        <v/>
      </c>
      <c r="H2668" s="247">
        <f>_xlfn.NORM.DIST(B2668,$F$753,$F$754,0)</f>
        <v>0</v>
      </c>
      <c r="I2668" s="247">
        <f>IF(H2668=MAX($H$761:$H$2761),C2668,"")</f>
        <v>2.3006066617700372E-7</v>
      </c>
      <c r="J2668" s="247" t="str">
        <f>IF(I2668=MIN($I$761:$I$2761),I2668,"")</f>
        <v/>
      </c>
      <c r="K2668" s="247"/>
      <c r="L2668" s="247"/>
      <c r="M2668" s="247"/>
      <c r="N2668" s="247"/>
      <c r="O2668" s="247">
        <v>1907</v>
      </c>
      <c r="P2668" s="247">
        <f>$P$755+(O2668*$P$758)</f>
        <v>508.21301892293343</v>
      </c>
      <c r="Q2668" s="247">
        <f>_xlfn.NORM.DIST(P2668,P$752,P$753,0)</f>
        <v>3.9478095024152787E-6</v>
      </c>
      <c r="R2668" s="247">
        <f>_xlfn.NORM.DIST(P2668,P$752,P$753,1)</f>
        <v>0.99985718736946827</v>
      </c>
      <c r="S2668" s="253">
        <f>IF(OR(R2668&lt;$T$757,R2668&gt;$T$758),Q2668,"")</f>
        <v>3.9478095024152787E-6</v>
      </c>
      <c r="T2668" s="253" t="str">
        <f>IF(AND(R2668&gt;$T$757,R2668&lt;$T$758),Q2668,"")</f>
        <v/>
      </c>
      <c r="U2668" s="253" t="str">
        <f>IF(Q2668=MAX($Q$761:$Q$2761),Q2668,"")</f>
        <v/>
      </c>
      <c r="V2668" s="253">
        <f>_xlfn.NORM.DIST(P2668,$T$753,$T$754,0)</f>
        <v>3.262833421168064E-111</v>
      </c>
      <c r="W2668" s="253" t="str">
        <f>IF(V2668=MAX($V$761:$V$2761),Q2668,"")</f>
        <v/>
      </c>
      <c r="X2668" s="253" t="str">
        <f t="shared" si="680"/>
        <v/>
      </c>
      <c r="AB2668" s="253">
        <v>1907</v>
      </c>
      <c r="AC2668" s="253">
        <f t="shared" si="696"/>
        <v>786.424666018675</v>
      </c>
      <c r="AD2668" s="253">
        <f t="shared" si="681"/>
        <v>2.5512020057970375E-6</v>
      </c>
      <c r="AE2668" s="253">
        <f t="shared" si="682"/>
        <v>0.99985718736946827</v>
      </c>
      <c r="AF2668" s="253">
        <f>IF(OR(AE2668&lt;$T$757,AE2668&gt;$T$758),AD2668,"")</f>
        <v>2.5512020057970375E-6</v>
      </c>
      <c r="AG2668" s="253" t="str">
        <f t="shared" si="683"/>
        <v/>
      </c>
      <c r="AH2668" s="253" t="str">
        <f t="shared" si="684"/>
        <v/>
      </c>
      <c r="AI2668" s="253">
        <f t="shared" si="685"/>
        <v>7.549202080011708E-10</v>
      </c>
      <c r="AJ2668" s="253" t="str">
        <f t="shared" si="686"/>
        <v/>
      </c>
      <c r="AK2668" s="253" t="str">
        <f t="shared" si="687"/>
        <v/>
      </c>
      <c r="AO2668" s="253">
        <v>1907</v>
      </c>
      <c r="AP2668" s="253">
        <f t="shared" si="688"/>
        <v>4636.3684370286055</v>
      </c>
      <c r="AQ2668" s="253">
        <f t="shared" si="689"/>
        <v>4.327370036711199E-7</v>
      </c>
      <c r="AR2668" s="253">
        <f t="shared" si="690"/>
        <v>0.99985718736946827</v>
      </c>
      <c r="AS2668" s="253">
        <f>IF(OR(AR2668&lt;$T$757,AR2668&gt;$T$758),AQ2668,"")</f>
        <v>4.327370036711199E-7</v>
      </c>
      <c r="AT2668" s="253" t="str">
        <f t="shared" si="691"/>
        <v/>
      </c>
      <c r="AU2668" s="253" t="str">
        <f t="shared" si="692"/>
        <v/>
      </c>
      <c r="AV2668" s="253">
        <f t="shared" si="693"/>
        <v>0</v>
      </c>
      <c r="AW2668" s="253">
        <f t="shared" si="694"/>
        <v>4.327370036711199E-7</v>
      </c>
      <c r="AX2668" s="253" t="str">
        <f t="shared" si="695"/>
        <v/>
      </c>
      <c r="AZ2668" s="259"/>
      <c r="BA2668" s="259">
        <f>BA2667+$BD$753</f>
        <v>12.236799999999697</v>
      </c>
      <c r="BB2668" s="274">
        <f t="shared" si="678"/>
        <v>9.3035595278174829E-2</v>
      </c>
      <c r="BC2668" s="259">
        <f t="shared" si="679"/>
        <v>1.9614179637379714E-4</v>
      </c>
      <c r="BD2668" s="259" t="str">
        <f t="shared" si="676"/>
        <v/>
      </c>
      <c r="BE2668" s="254" t="str">
        <f t="shared" si="677"/>
        <v/>
      </c>
    </row>
    <row r="2669" spans="1:57" ht="20.100000000000001" customHeight="1" x14ac:dyDescent="0.25">
      <c r="A2669" s="247">
        <v>1908</v>
      </c>
      <c r="B2669" s="247">
        <f>$B$755+(A2669*$B$758)</f>
        <v>8730.4808225049583</v>
      </c>
      <c r="C2669" s="247">
        <f>_xlfn.NORM.DIST($B2669,$B$752,$B$753,0)</f>
        <v>2.2674432024094967E-7</v>
      </c>
      <c r="D2669" s="247">
        <f>_xlfn.NORM.DIST($B2669,$B$752,$B$753,1)</f>
        <v>0.99985938343908509</v>
      </c>
      <c r="E2669" s="247">
        <f>IF(OR(D2669&lt;$F$757,D2669&gt;$F$758),C2669,"")</f>
        <v>2.2674432024094967E-7</v>
      </c>
      <c r="F2669" s="247" t="str">
        <f>IF(AND(D2669&gt;$F$757,D2669&lt;$F$758),C2669,"")</f>
        <v/>
      </c>
      <c r="G2669" s="247" t="str">
        <f>IF(C2669=MAX($C$761:$C$2761),C2669,"")</f>
        <v/>
      </c>
      <c r="H2669" s="247">
        <f>_xlfn.NORM.DIST(B2669,$F$753,$F$754,0)</f>
        <v>0</v>
      </c>
      <c r="I2669" s="247">
        <f>IF(H2669=MAX($H$761:$H$2761),C2669,"")</f>
        <v>2.2674432024094967E-7</v>
      </c>
      <c r="J2669" s="247" t="str">
        <f>IF(I2669=MIN($I$761:$I$2761),I2669,"")</f>
        <v/>
      </c>
      <c r="K2669" s="247"/>
      <c r="L2669" s="247"/>
      <c r="M2669" s="247"/>
      <c r="N2669" s="247"/>
      <c r="O2669" s="247">
        <v>1908</v>
      </c>
      <c r="P2669" s="247">
        <f>$P$755+(O2669*$P$758)</f>
        <v>508.77334198679557</v>
      </c>
      <c r="Q2669" s="247">
        <f>_xlfn.NORM.DIST(P2669,P$752,P$753,0)</f>
        <v>3.8909014606486808E-6</v>
      </c>
      <c r="R2669" s="247">
        <f>_xlfn.NORM.DIST(P2669,P$752,P$753,1)</f>
        <v>0.99985938343908509</v>
      </c>
      <c r="S2669" s="253">
        <f>IF(OR(R2669&lt;$T$757,R2669&gt;$T$758),Q2669,"")</f>
        <v>3.8909014606486808E-6</v>
      </c>
      <c r="T2669" s="253" t="str">
        <f>IF(AND(R2669&gt;$T$757,R2669&lt;$T$758),Q2669,"")</f>
        <v/>
      </c>
      <c r="U2669" s="253" t="str">
        <f>IF(Q2669=MAX($Q$761:$Q$2761),Q2669,"")</f>
        <v/>
      </c>
      <c r="V2669" s="253">
        <f>_xlfn.NORM.DIST(P2669,$T$753,$T$754,0)</f>
        <v>2.9844224049443945E-111</v>
      </c>
      <c r="W2669" s="253" t="str">
        <f>IF(V2669=MAX($V$761:$V$2761),Q2669,"")</f>
        <v/>
      </c>
      <c r="X2669" s="253" t="str">
        <f t="shared" si="680"/>
        <v/>
      </c>
      <c r="AB2669" s="253">
        <v>1908</v>
      </c>
      <c r="AC2669" s="253">
        <f t="shared" si="696"/>
        <v>787.29172739245519</v>
      </c>
      <c r="AD2669" s="253">
        <f t="shared" si="681"/>
        <v>2.5144261912061655E-6</v>
      </c>
      <c r="AE2669" s="253">
        <f t="shared" si="682"/>
        <v>0.99985938343908509</v>
      </c>
      <c r="AF2669" s="253">
        <f>IF(OR(AE2669&lt;$T$757,AE2669&gt;$T$758),AD2669,"")</f>
        <v>2.5144261912061655E-6</v>
      </c>
      <c r="AG2669" s="253" t="str">
        <f t="shared" si="683"/>
        <v/>
      </c>
      <c r="AH2669" s="253" t="str">
        <f t="shared" si="684"/>
        <v/>
      </c>
      <c r="AI2669" s="253">
        <f t="shared" si="685"/>
        <v>7.3871370938126509E-10</v>
      </c>
      <c r="AJ2669" s="253" t="str">
        <f t="shared" si="686"/>
        <v/>
      </c>
      <c r="AK2669" s="253" t="str">
        <f t="shared" si="687"/>
        <v/>
      </c>
      <c r="AO2669" s="253">
        <v>1908</v>
      </c>
      <c r="AP2669" s="253">
        <f t="shared" si="688"/>
        <v>4641.4801993627052</v>
      </c>
      <c r="AQ2669" s="253">
        <f t="shared" si="689"/>
        <v>4.264990594481791E-7</v>
      </c>
      <c r="AR2669" s="253">
        <f t="shared" si="690"/>
        <v>0.99985938343908509</v>
      </c>
      <c r="AS2669" s="253">
        <f>IF(OR(AR2669&lt;$T$757,AR2669&gt;$T$758),AQ2669,"")</f>
        <v>4.264990594481791E-7</v>
      </c>
      <c r="AT2669" s="253" t="str">
        <f t="shared" si="691"/>
        <v/>
      </c>
      <c r="AU2669" s="253" t="str">
        <f t="shared" si="692"/>
        <v/>
      </c>
      <c r="AV2669" s="253">
        <f t="shared" si="693"/>
        <v>0</v>
      </c>
      <c r="AW2669" s="253">
        <f t="shared" si="694"/>
        <v>4.264990594481791E-7</v>
      </c>
      <c r="AX2669" s="253" t="str">
        <f t="shared" si="695"/>
        <v/>
      </c>
      <c r="AZ2669" s="259"/>
      <c r="BA2669" s="259">
        <f>BA2668+$BD$753</f>
        <v>12.243199999999696</v>
      </c>
      <c r="BB2669" s="274">
        <f t="shared" si="678"/>
        <v>9.2839453481801032E-2</v>
      </c>
      <c r="BC2669" s="259">
        <f t="shared" si="679"/>
        <v>1.9577082141629398E-4</v>
      </c>
      <c r="BD2669" s="259" t="str">
        <f t="shared" si="676"/>
        <v/>
      </c>
      <c r="BE2669" s="254" t="str">
        <f t="shared" si="677"/>
        <v/>
      </c>
    </row>
    <row r="2670" spans="1:57" ht="20.100000000000001" customHeight="1" x14ac:dyDescent="0.25">
      <c r="A2670" s="247">
        <v>1909</v>
      </c>
      <c r="B2670" s="247">
        <f>$B$755+(A2670*$B$758)</f>
        <v>8740.0958894900959</v>
      </c>
      <c r="C2670" s="247">
        <f>_xlfn.NORM.DIST($B2670,$B$752,$B$753,0)</f>
        <v>2.2347220415665308E-7</v>
      </c>
      <c r="D2670" s="247">
        <f>_xlfn.NORM.DIST($B2670,$B$752,$B$753,1)</f>
        <v>0.99986154783488057</v>
      </c>
      <c r="E2670" s="247">
        <f>IF(OR(D2670&lt;$F$757,D2670&gt;$F$758),C2670,"")</f>
        <v>2.2347220415665308E-7</v>
      </c>
      <c r="F2670" s="247" t="str">
        <f>IF(AND(D2670&gt;$F$757,D2670&lt;$F$758),C2670,"")</f>
        <v/>
      </c>
      <c r="G2670" s="247" t="str">
        <f>IF(C2670=MAX($C$761:$C$2761),C2670,"")</f>
        <v/>
      </c>
      <c r="H2670" s="247">
        <f>_xlfn.NORM.DIST(B2670,$F$753,$F$754,0)</f>
        <v>0</v>
      </c>
      <c r="I2670" s="247">
        <f>IF(H2670=MAX($H$761:$H$2761),C2670,"")</f>
        <v>2.2347220415665308E-7</v>
      </c>
      <c r="J2670" s="247" t="str">
        <f>IF(I2670=MIN($I$761:$I$2761),I2670,"")</f>
        <v/>
      </c>
      <c r="K2670" s="247"/>
      <c r="L2670" s="247"/>
      <c r="M2670" s="247"/>
      <c r="N2670" s="247"/>
      <c r="O2670" s="247">
        <v>1909</v>
      </c>
      <c r="P2670" s="247">
        <f>$P$755+(O2670*$P$758)</f>
        <v>509.33366505065771</v>
      </c>
      <c r="Q2670" s="247">
        <f>_xlfn.NORM.DIST(P2670,P$752,P$753,0)</f>
        <v>3.8347523970766702E-6</v>
      </c>
      <c r="R2670" s="247">
        <f>_xlfn.NORM.DIST(P2670,P$752,P$753,1)</f>
        <v>0.99986154783488057</v>
      </c>
      <c r="S2670" s="253">
        <f>IF(OR(R2670&lt;$T$757,R2670&gt;$T$758),Q2670,"")</f>
        <v>3.8347523970766702E-6</v>
      </c>
      <c r="T2670" s="253" t="str">
        <f>IF(AND(R2670&gt;$T$757,R2670&lt;$T$758),Q2670,"")</f>
        <v/>
      </c>
      <c r="U2670" s="253" t="str">
        <f>IF(Q2670=MAX($Q$761:$Q$2761),Q2670,"")</f>
        <v/>
      </c>
      <c r="V2670" s="253">
        <f>_xlfn.NORM.DIST(P2670,$T$753,$T$754,0)</f>
        <v>2.7297239650843241E-111</v>
      </c>
      <c r="W2670" s="253" t="str">
        <f>IF(V2670=MAX($V$761:$V$2761),Q2670,"")</f>
        <v/>
      </c>
      <c r="X2670" s="253" t="str">
        <f t="shared" si="680"/>
        <v/>
      </c>
      <c r="AB2670" s="253">
        <v>1909</v>
      </c>
      <c r="AC2670" s="253">
        <f t="shared" si="696"/>
        <v>788.15878876623538</v>
      </c>
      <c r="AD2670" s="253">
        <f t="shared" si="681"/>
        <v>2.4781408528379176E-6</v>
      </c>
      <c r="AE2670" s="253">
        <f t="shared" si="682"/>
        <v>0.99986154783488057</v>
      </c>
      <c r="AF2670" s="253">
        <f>IF(OR(AE2670&lt;$T$757,AE2670&gt;$T$758),AD2670,"")</f>
        <v>2.4781408528379176E-6</v>
      </c>
      <c r="AG2670" s="253" t="str">
        <f t="shared" si="683"/>
        <v/>
      </c>
      <c r="AH2670" s="253" t="str">
        <f t="shared" si="684"/>
        <v/>
      </c>
      <c r="AI2670" s="253">
        <f t="shared" si="685"/>
        <v>7.2284356352760126E-10</v>
      </c>
      <c r="AJ2670" s="253" t="str">
        <f t="shared" si="686"/>
        <v/>
      </c>
      <c r="AK2670" s="253" t="str">
        <f t="shared" si="687"/>
        <v/>
      </c>
      <c r="AO2670" s="253">
        <v>1909</v>
      </c>
      <c r="AP2670" s="253">
        <f t="shared" si="688"/>
        <v>4646.5919616968067</v>
      </c>
      <c r="AQ2670" s="253">
        <f t="shared" si="689"/>
        <v>4.2034431020958616E-7</v>
      </c>
      <c r="AR2670" s="253">
        <f t="shared" si="690"/>
        <v>0.99986154783488057</v>
      </c>
      <c r="AS2670" s="253">
        <f>IF(OR(AR2670&lt;$T$757,AR2670&gt;$T$758),AQ2670,"")</f>
        <v>4.2034431020958616E-7</v>
      </c>
      <c r="AT2670" s="253" t="str">
        <f t="shared" si="691"/>
        <v/>
      </c>
      <c r="AU2670" s="253" t="str">
        <f t="shared" si="692"/>
        <v/>
      </c>
      <c r="AV2670" s="253">
        <f t="shared" si="693"/>
        <v>0</v>
      </c>
      <c r="AW2670" s="253">
        <f t="shared" si="694"/>
        <v>4.2034431020958616E-7</v>
      </c>
      <c r="AX2670" s="253" t="str">
        <f t="shared" si="695"/>
        <v/>
      </c>
      <c r="AZ2670" s="259"/>
      <c r="BA2670" s="259">
        <f>BA2669+$BD$753</f>
        <v>12.249599999999695</v>
      </c>
      <c r="BB2670" s="274">
        <f t="shared" si="678"/>
        <v>9.2643682660384738E-2</v>
      </c>
      <c r="BC2670" s="259">
        <f t="shared" si="679"/>
        <v>1.9540041469014169E-4</v>
      </c>
      <c r="BD2670" s="259" t="str">
        <f t="shared" si="676"/>
        <v/>
      </c>
      <c r="BE2670" s="254" t="str">
        <f t="shared" si="677"/>
        <v/>
      </c>
    </row>
    <row r="2671" spans="1:57" ht="20.100000000000001" customHeight="1" x14ac:dyDescent="0.25">
      <c r="A2671" s="247">
        <v>1910</v>
      </c>
      <c r="B2671" s="247">
        <f>$B$755+(A2671*$B$758)</f>
        <v>8749.7109564752336</v>
      </c>
      <c r="C2671" s="247">
        <f>_xlfn.NORM.DIST($B2671,$B$752,$B$753,0)</f>
        <v>2.2024378360058117E-7</v>
      </c>
      <c r="D2671" s="247">
        <f>_xlfn.NORM.DIST($B2671,$B$752,$B$753,1)</f>
        <v>0.99986368097955425</v>
      </c>
      <c r="E2671" s="247">
        <f>IF(OR(D2671&lt;$F$757,D2671&gt;$F$758),C2671,"")</f>
        <v>2.2024378360058117E-7</v>
      </c>
      <c r="F2671" s="247" t="str">
        <f>IF(AND(D2671&gt;$F$757,D2671&lt;$F$758),C2671,"")</f>
        <v/>
      </c>
      <c r="G2671" s="247" t="str">
        <f>IF(C2671=MAX($C$761:$C$2761),C2671,"")</f>
        <v/>
      </c>
      <c r="H2671" s="247">
        <f>_xlfn.NORM.DIST(B2671,$F$753,$F$754,0)</f>
        <v>0</v>
      </c>
      <c r="I2671" s="247">
        <f>IF(H2671=MAX($H$761:$H$2761),C2671,"")</f>
        <v>2.2024378360058117E-7</v>
      </c>
      <c r="J2671" s="247" t="str">
        <f>IF(I2671=MIN($I$761:$I$2761),I2671,"")</f>
        <v/>
      </c>
      <c r="K2671" s="247"/>
      <c r="L2671" s="247"/>
      <c r="M2671" s="247"/>
      <c r="N2671" s="247"/>
      <c r="O2671" s="247">
        <v>1910</v>
      </c>
      <c r="P2671" s="247">
        <f>$P$755+(O2671*$P$758)</f>
        <v>509.89398811451986</v>
      </c>
      <c r="Q2671" s="247">
        <f>_xlfn.NORM.DIST(P2671,P$752,P$753,0)</f>
        <v>3.7793531427806347E-6</v>
      </c>
      <c r="R2671" s="247">
        <f>_xlfn.NORM.DIST(P2671,P$752,P$753,1)</f>
        <v>0.99986368097955425</v>
      </c>
      <c r="S2671" s="253">
        <f>IF(OR(R2671&lt;$T$757,R2671&gt;$T$758),Q2671,"")</f>
        <v>3.7793531427806347E-6</v>
      </c>
      <c r="T2671" s="253" t="str">
        <f>IF(AND(R2671&gt;$T$757,R2671&lt;$T$758),Q2671,"")</f>
        <v/>
      </c>
      <c r="U2671" s="253" t="str">
        <f>IF(Q2671=MAX($Q$761:$Q$2761),Q2671,"")</f>
        <v/>
      </c>
      <c r="V2671" s="253">
        <f>_xlfn.NORM.DIST(P2671,$T$753,$T$754,0)</f>
        <v>2.4967222105954557E-111</v>
      </c>
      <c r="W2671" s="253" t="str">
        <f>IF(V2671=MAX($V$761:$V$2761),Q2671,"")</f>
        <v/>
      </c>
      <c r="X2671" s="253" t="str">
        <f t="shared" si="680"/>
        <v/>
      </c>
      <c r="AB2671" s="253">
        <v>1910</v>
      </c>
      <c r="AC2671" s="253">
        <f t="shared" si="696"/>
        <v>789.02585014001579</v>
      </c>
      <c r="AD2671" s="253">
        <f t="shared" si="681"/>
        <v>2.442340065440944E-6</v>
      </c>
      <c r="AE2671" s="253">
        <f t="shared" si="682"/>
        <v>0.99986368097955425</v>
      </c>
      <c r="AF2671" s="253">
        <f>IF(OR(AE2671&lt;$T$757,AE2671&gt;$T$758),AD2671,"")</f>
        <v>2.442340065440944E-6</v>
      </c>
      <c r="AG2671" s="253" t="str">
        <f t="shared" si="683"/>
        <v/>
      </c>
      <c r="AH2671" s="253" t="str">
        <f t="shared" si="684"/>
        <v/>
      </c>
      <c r="AI2671" s="253">
        <f t="shared" si="685"/>
        <v>7.0730304679564786E-10</v>
      </c>
      <c r="AJ2671" s="253" t="str">
        <f t="shared" si="686"/>
        <v/>
      </c>
      <c r="AK2671" s="253" t="str">
        <f t="shared" si="687"/>
        <v/>
      </c>
      <c r="AO2671" s="253">
        <v>1910</v>
      </c>
      <c r="AP2671" s="253">
        <f t="shared" si="688"/>
        <v>4651.7037240309064</v>
      </c>
      <c r="AQ2671" s="253">
        <f t="shared" si="689"/>
        <v>4.14271750909293E-7</v>
      </c>
      <c r="AR2671" s="253">
        <f t="shared" si="690"/>
        <v>0.99986368097955425</v>
      </c>
      <c r="AS2671" s="253">
        <f>IF(OR(AR2671&lt;$T$757,AR2671&gt;$T$758),AQ2671,"")</f>
        <v>4.14271750909293E-7</v>
      </c>
      <c r="AT2671" s="253" t="str">
        <f t="shared" si="691"/>
        <v/>
      </c>
      <c r="AU2671" s="253" t="str">
        <f t="shared" si="692"/>
        <v/>
      </c>
      <c r="AV2671" s="253">
        <f t="shared" si="693"/>
        <v>0</v>
      </c>
      <c r="AW2671" s="253">
        <f t="shared" si="694"/>
        <v>4.14271750909293E-7</v>
      </c>
      <c r="AX2671" s="253" t="str">
        <f t="shared" si="695"/>
        <v/>
      </c>
      <c r="AZ2671" s="259"/>
      <c r="BA2671" s="259">
        <f>BA2670+$BD$753</f>
        <v>12.255999999999695</v>
      </c>
      <c r="BB2671" s="274">
        <f t="shared" si="678"/>
        <v>9.2448282245694596E-2</v>
      </c>
      <c r="BC2671" s="259">
        <f t="shared" si="679"/>
        <v>1.9503057576461535E-4</v>
      </c>
      <c r="BD2671" s="259" t="str">
        <f t="shared" si="676"/>
        <v/>
      </c>
      <c r="BE2671" s="254" t="str">
        <f t="shared" si="677"/>
        <v/>
      </c>
    </row>
    <row r="2672" spans="1:57" ht="20.100000000000001" customHeight="1" x14ac:dyDescent="0.25">
      <c r="A2672" s="247">
        <v>1911</v>
      </c>
      <c r="B2672" s="247">
        <f>$B$755+(A2672*$B$758)</f>
        <v>8759.3260234603713</v>
      </c>
      <c r="C2672" s="247">
        <f>_xlfn.NORM.DIST($B2672,$B$752,$B$753,0)</f>
        <v>2.1705852988194539E-7</v>
      </c>
      <c r="D2672" s="247">
        <f>_xlfn.NORM.DIST($B2672,$B$752,$B$753,1)</f>
        <v>0.99986578329069531</v>
      </c>
      <c r="E2672" s="247">
        <f>IF(OR(D2672&lt;$F$757,D2672&gt;$F$758),C2672,"")</f>
        <v>2.1705852988194539E-7</v>
      </c>
      <c r="F2672" s="247" t="str">
        <f>IF(AND(D2672&gt;$F$757,D2672&lt;$F$758),C2672,"")</f>
        <v/>
      </c>
      <c r="G2672" s="247" t="str">
        <f>IF(C2672=MAX($C$761:$C$2761),C2672,"")</f>
        <v/>
      </c>
      <c r="H2672" s="247">
        <f>_xlfn.NORM.DIST(B2672,$F$753,$F$754,0)</f>
        <v>0</v>
      </c>
      <c r="I2672" s="247">
        <f>IF(H2672=MAX($H$761:$H$2761),C2672,"")</f>
        <v>2.1705852988194539E-7</v>
      </c>
      <c r="J2672" s="247" t="str">
        <f>IF(I2672=MIN($I$761:$I$2761),I2672,"")</f>
        <v/>
      </c>
      <c r="K2672" s="247"/>
      <c r="L2672" s="247"/>
      <c r="M2672" s="247"/>
      <c r="N2672" s="247"/>
      <c r="O2672" s="247">
        <v>1911</v>
      </c>
      <c r="P2672" s="247">
        <f>$P$755+(O2672*$P$758)</f>
        <v>510.454311178382</v>
      </c>
      <c r="Q2672" s="247">
        <f>_xlfn.NORM.DIST(P2672,P$752,P$753,0)</f>
        <v>3.7246946254991167E-6</v>
      </c>
      <c r="R2672" s="247">
        <f>_xlfn.NORM.DIST(P2672,P$752,P$753,1)</f>
        <v>0.99986578329069531</v>
      </c>
      <c r="S2672" s="253">
        <f>IF(OR(R2672&lt;$T$757,R2672&gt;$T$758),Q2672,"")</f>
        <v>3.7246946254991167E-6</v>
      </c>
      <c r="T2672" s="253" t="str">
        <f>IF(AND(R2672&gt;$T$757,R2672&lt;$T$758),Q2672,"")</f>
        <v/>
      </c>
      <c r="U2672" s="253" t="str">
        <f>IF(Q2672=MAX($Q$761:$Q$2761),Q2672,"")</f>
        <v/>
      </c>
      <c r="V2672" s="253">
        <f>_xlfn.NORM.DIST(P2672,$T$753,$T$754,0)</f>
        <v>2.2835723096773319E-111</v>
      </c>
      <c r="W2672" s="253" t="str">
        <f>IF(V2672=MAX($V$761:$V$2761),Q2672,"")</f>
        <v/>
      </c>
      <c r="X2672" s="253" t="str">
        <f t="shared" si="680"/>
        <v/>
      </c>
      <c r="AB2672" s="253">
        <v>1911</v>
      </c>
      <c r="AC2672" s="253">
        <f t="shared" si="696"/>
        <v>789.89291151379598</v>
      </c>
      <c r="AD2672" s="253">
        <f t="shared" si="681"/>
        <v>2.4070179662268889E-6</v>
      </c>
      <c r="AE2672" s="253">
        <f t="shared" si="682"/>
        <v>0.99986578329069531</v>
      </c>
      <c r="AF2672" s="253">
        <f>IF(OR(AE2672&lt;$T$757,AE2672&gt;$T$758),AD2672,"")</f>
        <v>2.4070179662268889E-6</v>
      </c>
      <c r="AG2672" s="253" t="str">
        <f t="shared" si="683"/>
        <v/>
      </c>
      <c r="AH2672" s="253" t="str">
        <f t="shared" si="684"/>
        <v/>
      </c>
      <c r="AI2672" s="253">
        <f t="shared" si="685"/>
        <v>6.9208556438884529E-10</v>
      </c>
      <c r="AJ2672" s="253" t="str">
        <f t="shared" si="686"/>
        <v/>
      </c>
      <c r="AK2672" s="253" t="str">
        <f t="shared" si="687"/>
        <v/>
      </c>
      <c r="AO2672" s="253">
        <v>1911</v>
      </c>
      <c r="AP2672" s="253">
        <f t="shared" si="688"/>
        <v>4656.8154863650061</v>
      </c>
      <c r="AQ2672" s="253">
        <f t="shared" si="689"/>
        <v>4.0828038709626257E-7</v>
      </c>
      <c r="AR2672" s="253">
        <f t="shared" si="690"/>
        <v>0.99986578329069531</v>
      </c>
      <c r="AS2672" s="253">
        <f>IF(OR(AR2672&lt;$T$757,AR2672&gt;$T$758),AQ2672,"")</f>
        <v>4.0828038709626257E-7</v>
      </c>
      <c r="AT2672" s="253" t="str">
        <f t="shared" si="691"/>
        <v/>
      </c>
      <c r="AU2672" s="253" t="str">
        <f t="shared" si="692"/>
        <v/>
      </c>
      <c r="AV2672" s="253">
        <f t="shared" si="693"/>
        <v>0</v>
      </c>
      <c r="AW2672" s="253">
        <f t="shared" si="694"/>
        <v>4.0828038709626257E-7</v>
      </c>
      <c r="AX2672" s="253" t="str">
        <f t="shared" si="695"/>
        <v/>
      </c>
      <c r="AZ2672" s="259"/>
      <c r="BA2672" s="259">
        <f>BA2671+$BD$753</f>
        <v>12.262399999999694</v>
      </c>
      <c r="BB2672" s="274">
        <f t="shared" si="678"/>
        <v>9.2253251669929981E-2</v>
      </c>
      <c r="BC2672" s="259">
        <f t="shared" si="679"/>
        <v>1.9466130420767169E-4</v>
      </c>
      <c r="BD2672" s="259" t="str">
        <f t="shared" si="676"/>
        <v/>
      </c>
      <c r="BE2672" s="254" t="str">
        <f t="shared" si="677"/>
        <v/>
      </c>
    </row>
    <row r="2673" spans="1:57" ht="20.100000000000001" customHeight="1" x14ac:dyDescent="0.25">
      <c r="A2673" s="248">
        <v>1912</v>
      </c>
      <c r="B2673" s="247">
        <f>$B$755+(A2673*$B$758)</f>
        <v>8768.941090445509</v>
      </c>
      <c r="C2673" s="247">
        <f>_xlfn.NORM.DIST($B2673,$B$752,$B$753,0)</f>
        <v>2.1391591989491865E-7</v>
      </c>
      <c r="D2673" s="247">
        <f>_xlfn.NORM.DIST($B2673,$B$752,$B$753,1)</f>
        <v>0.99986785518083676</v>
      </c>
      <c r="E2673" s="247">
        <f>IF(OR(D2673&lt;$F$757,D2673&gt;$F$758),C2673,"")</f>
        <v>2.1391591989491865E-7</v>
      </c>
      <c r="F2673" s="247" t="str">
        <f>IF(AND(D2673&gt;$F$757,D2673&lt;$F$758),C2673,"")</f>
        <v/>
      </c>
      <c r="G2673" s="247" t="str">
        <f>IF(C2673=MAX($C$761:$C$2761),C2673,"")</f>
        <v/>
      </c>
      <c r="H2673" s="247">
        <f>_xlfn.NORM.DIST(B2673,$F$753,$F$754,0)</f>
        <v>0</v>
      </c>
      <c r="I2673" s="247">
        <f>IF(H2673=MAX($H$761:$H$2761),C2673,"")</f>
        <v>2.1391591989491865E-7</v>
      </c>
      <c r="J2673" s="247" t="str">
        <f>IF(I2673=MIN($I$761:$I$2761),I2673,"")</f>
        <v/>
      </c>
      <c r="K2673" s="247"/>
      <c r="L2673" s="247"/>
      <c r="M2673" s="247"/>
      <c r="N2673" s="247"/>
      <c r="O2673" s="248">
        <v>1912</v>
      </c>
      <c r="P2673" s="247">
        <f>$P$755+(O2673*$P$758)</f>
        <v>511.01463424224414</v>
      </c>
      <c r="Q2673" s="247">
        <f>_xlfn.NORM.DIST(P2673,P$752,P$753,0)</f>
        <v>3.670767868807792E-6</v>
      </c>
      <c r="R2673" s="247">
        <f>_xlfn.NORM.DIST(P2673,P$752,P$753,1)</f>
        <v>0.99986785518083676</v>
      </c>
      <c r="S2673" s="253">
        <f>IF(OR(R2673&lt;$T$757,R2673&gt;$T$758),Q2673,"")</f>
        <v>3.670767868807792E-6</v>
      </c>
      <c r="T2673" s="253" t="str">
        <f>IF(AND(R2673&gt;$T$757,R2673&lt;$T$758),Q2673,"")</f>
        <v/>
      </c>
      <c r="U2673" s="253" t="str">
        <f>IF(Q2673=MAX($Q$761:$Q$2761),Q2673,"")</f>
        <v/>
      </c>
      <c r="V2673" s="253">
        <f>_xlfn.NORM.DIST(P2673,$T$753,$T$754,0)</f>
        <v>2.0885860016077029E-111</v>
      </c>
      <c r="W2673" s="253" t="str">
        <f>IF(V2673=MAX($V$761:$V$2761),Q2673,"")</f>
        <v/>
      </c>
      <c r="X2673" s="253" t="str">
        <f t="shared" si="680"/>
        <v/>
      </c>
      <c r="AB2673" s="259">
        <v>1912</v>
      </c>
      <c r="AC2673" s="253">
        <f t="shared" si="696"/>
        <v>790.75997288757617</v>
      </c>
      <c r="AD2673" s="253">
        <f t="shared" si="681"/>
        <v>2.3721687543404406E-6</v>
      </c>
      <c r="AE2673" s="253">
        <f t="shared" si="682"/>
        <v>0.99986785518083676</v>
      </c>
      <c r="AF2673" s="253">
        <f>IF(OR(AE2673&lt;$T$757,AE2673&gt;$T$758),AD2673,"")</f>
        <v>2.3721687543404406E-6</v>
      </c>
      <c r="AG2673" s="253" t="str">
        <f t="shared" si="683"/>
        <v/>
      </c>
      <c r="AH2673" s="253" t="str">
        <f t="shared" si="684"/>
        <v/>
      </c>
      <c r="AI2673" s="253">
        <f t="shared" si="685"/>
        <v>6.7718464800599807E-10</v>
      </c>
      <c r="AJ2673" s="253" t="str">
        <f t="shared" si="686"/>
        <v/>
      </c>
      <c r="AK2673" s="253" t="str">
        <f t="shared" si="687"/>
        <v/>
      </c>
      <c r="AO2673" s="259">
        <v>1912</v>
      </c>
      <c r="AP2673" s="253">
        <f t="shared" si="688"/>
        <v>4661.9272486991058</v>
      </c>
      <c r="AQ2673" s="253">
        <f t="shared" si="689"/>
        <v>4.023692348245979E-7</v>
      </c>
      <c r="AR2673" s="253">
        <f t="shared" si="690"/>
        <v>0.99986785518083676</v>
      </c>
      <c r="AS2673" s="253">
        <f>IF(OR(AR2673&lt;$T$757,AR2673&gt;$T$758),AQ2673,"")</f>
        <v>4.023692348245979E-7</v>
      </c>
      <c r="AT2673" s="253" t="str">
        <f t="shared" si="691"/>
        <v/>
      </c>
      <c r="AU2673" s="253" t="str">
        <f t="shared" si="692"/>
        <v/>
      </c>
      <c r="AV2673" s="253">
        <f t="shared" si="693"/>
        <v>0</v>
      </c>
      <c r="AW2673" s="253">
        <f t="shared" si="694"/>
        <v>4.023692348245979E-7</v>
      </c>
      <c r="AX2673" s="253" t="str">
        <f t="shared" si="695"/>
        <v/>
      </c>
      <c r="AZ2673" s="259"/>
      <c r="BA2673" s="259">
        <f>BA2672+$BD$753</f>
        <v>12.268799999999693</v>
      </c>
      <c r="BB2673" s="274">
        <f t="shared" si="678"/>
        <v>9.2058590365722309E-2</v>
      </c>
      <c r="BC2673" s="259">
        <f t="shared" si="679"/>
        <v>1.9429259958562983E-4</v>
      </c>
      <c r="BD2673" s="259" t="str">
        <f t="shared" si="676"/>
        <v/>
      </c>
      <c r="BE2673" s="254" t="str">
        <f t="shared" si="677"/>
        <v/>
      </c>
    </row>
    <row r="2674" spans="1:57" ht="20.100000000000001" customHeight="1" x14ac:dyDescent="0.25">
      <c r="A2674" s="247">
        <v>1913</v>
      </c>
      <c r="B2674" s="247">
        <f>$B$755+(A2674*$B$758)</f>
        <v>8778.5561574306466</v>
      </c>
      <c r="C2674" s="247">
        <f>_xlfn.NORM.DIST($B2674,$B$752,$B$753,0)</f>
        <v>2.1081543607109861E-7</v>
      </c>
      <c r="D2674" s="247">
        <f>_xlfn.NORM.DIST($B2674,$B$752,$B$753,1)</f>
        <v>0.99986989705750806</v>
      </c>
      <c r="E2674" s="247">
        <f>IF(OR(D2674&lt;$F$757,D2674&gt;$F$758),C2674,"")</f>
        <v>2.1081543607109861E-7</v>
      </c>
      <c r="F2674" s="247" t="str">
        <f>IF(AND(D2674&gt;$F$757,D2674&lt;$F$758),C2674,"")</f>
        <v/>
      </c>
      <c r="G2674" s="247" t="str">
        <f>IF(C2674=MAX($C$761:$C$2761),C2674,"")</f>
        <v/>
      </c>
      <c r="H2674" s="247">
        <f>_xlfn.NORM.DIST(B2674,$F$753,$F$754,0)</f>
        <v>0</v>
      </c>
      <c r="I2674" s="247">
        <f>IF(H2674=MAX($H$761:$H$2761),C2674,"")</f>
        <v>2.1081543607109861E-7</v>
      </c>
      <c r="J2674" s="247" t="str">
        <f>IF(I2674=MIN($I$761:$I$2761),I2674,"")</f>
        <v/>
      </c>
      <c r="K2674" s="247"/>
      <c r="L2674" s="247"/>
      <c r="M2674" s="247"/>
      <c r="N2674" s="247"/>
      <c r="O2674" s="247">
        <v>1913</v>
      </c>
      <c r="P2674" s="247">
        <f>$P$755+(O2674*$P$758)</f>
        <v>511.57495730610628</v>
      </c>
      <c r="Q2674" s="247">
        <f>_xlfn.NORM.DIST(P2674,P$752,P$753,0)</f>
        <v>3.6175639913038314E-6</v>
      </c>
      <c r="R2674" s="247">
        <f>_xlfn.NORM.DIST(P2674,P$752,P$753,1)</f>
        <v>0.99986989705750806</v>
      </c>
      <c r="S2674" s="253">
        <f>IF(OR(R2674&lt;$T$757,R2674&gt;$T$758),Q2674,"")</f>
        <v>3.6175639913038314E-6</v>
      </c>
      <c r="T2674" s="253" t="str">
        <f>IF(AND(R2674&gt;$T$757,R2674&lt;$T$758),Q2674,"")</f>
        <v/>
      </c>
      <c r="U2674" s="253" t="str">
        <f>IF(Q2674=MAX($Q$761:$Q$2761),Q2674,"")</f>
        <v/>
      </c>
      <c r="V2674" s="253">
        <f>_xlfn.NORM.DIST(P2674,$T$753,$T$754,0)</f>
        <v>1.9102183334071966E-111</v>
      </c>
      <c r="W2674" s="253" t="str">
        <f>IF(V2674=MAX($V$761:$V$2761),Q2674,"")</f>
        <v/>
      </c>
      <c r="X2674" s="253" t="str">
        <f t="shared" si="680"/>
        <v/>
      </c>
      <c r="AB2674" s="253">
        <v>1913</v>
      </c>
      <c r="AC2674" s="253">
        <f t="shared" si="696"/>
        <v>791.62703426135636</v>
      </c>
      <c r="AD2674" s="253">
        <f t="shared" si="681"/>
        <v>2.3377866903322229E-6</v>
      </c>
      <c r="AE2674" s="253">
        <f t="shared" si="682"/>
        <v>0.99986989705750806</v>
      </c>
      <c r="AF2674" s="253">
        <f>IF(OR(AE2674&lt;$T$757,AE2674&gt;$T$758),AD2674,"")</f>
        <v>2.3377866903322229E-6</v>
      </c>
      <c r="AG2674" s="253" t="str">
        <f t="shared" si="683"/>
        <v/>
      </c>
      <c r="AH2674" s="253" t="str">
        <f t="shared" si="684"/>
        <v/>
      </c>
      <c r="AI2674" s="253">
        <f t="shared" si="685"/>
        <v>6.6259395352927227E-10</v>
      </c>
      <c r="AJ2674" s="253" t="str">
        <f t="shared" si="686"/>
        <v/>
      </c>
      <c r="AK2674" s="253" t="str">
        <f t="shared" si="687"/>
        <v/>
      </c>
      <c r="AO2674" s="253">
        <v>1913</v>
      </c>
      <c r="AP2674" s="253">
        <f t="shared" si="688"/>
        <v>4667.0390110332055</v>
      </c>
      <c r="AQ2674" s="253">
        <f t="shared" si="689"/>
        <v>3.9653732056412891E-7</v>
      </c>
      <c r="AR2674" s="253">
        <f t="shared" si="690"/>
        <v>0.99986989705750806</v>
      </c>
      <c r="AS2674" s="253">
        <f>IF(OR(AR2674&lt;$T$757,AR2674&gt;$T$758),AQ2674,"")</f>
        <v>3.9653732056412891E-7</v>
      </c>
      <c r="AT2674" s="253" t="str">
        <f t="shared" si="691"/>
        <v/>
      </c>
      <c r="AU2674" s="253" t="str">
        <f t="shared" si="692"/>
        <v/>
      </c>
      <c r="AV2674" s="253">
        <f t="shared" si="693"/>
        <v>0</v>
      </c>
      <c r="AW2674" s="253">
        <f t="shared" si="694"/>
        <v>3.9653732056412891E-7</v>
      </c>
      <c r="AX2674" s="253" t="str">
        <f t="shared" si="695"/>
        <v/>
      </c>
      <c r="AZ2674" s="259"/>
      <c r="BA2674" s="259">
        <f>BA2673+$BD$753</f>
        <v>12.275199999999693</v>
      </c>
      <c r="BB2674" s="274">
        <f t="shared" si="678"/>
        <v>9.1864297766136679E-2</v>
      </c>
      <c r="BC2674" s="259">
        <f t="shared" si="679"/>
        <v>1.9392446146429543E-4</v>
      </c>
      <c r="BD2674" s="259" t="str">
        <f t="shared" si="676"/>
        <v/>
      </c>
      <c r="BE2674" s="254" t="str">
        <f t="shared" si="677"/>
        <v/>
      </c>
    </row>
    <row r="2675" spans="1:57" ht="20.100000000000001" customHeight="1" x14ac:dyDescent="0.25">
      <c r="A2675" s="247">
        <v>1914</v>
      </c>
      <c r="B2675" s="247">
        <f>$B$755+(A2675*$B$758)</f>
        <v>8788.1712244157843</v>
      </c>
      <c r="C2675" s="247">
        <f>_xlfn.NORM.DIST($B2675,$B$752,$B$753,0)</f>
        <v>2.0775656633222145E-7</v>
      </c>
      <c r="D2675" s="247">
        <f>_xlfn.NORM.DIST($B2675,$B$752,$B$753,1)</f>
        <v>0.99987190932328884</v>
      </c>
      <c r="E2675" s="247">
        <f>IF(OR(D2675&lt;$F$757,D2675&gt;$F$758),C2675,"")</f>
        <v>2.0775656633222145E-7</v>
      </c>
      <c r="F2675" s="247" t="str">
        <f>IF(AND(D2675&gt;$F$757,D2675&lt;$F$758),C2675,"")</f>
        <v/>
      </c>
      <c r="G2675" s="247" t="str">
        <f>IF(C2675=MAX($C$761:$C$2761),C2675,"")</f>
        <v/>
      </c>
      <c r="H2675" s="247">
        <f>_xlfn.NORM.DIST(B2675,$F$753,$F$754,0)</f>
        <v>0</v>
      </c>
      <c r="I2675" s="247">
        <f>IF(H2675=MAX($H$761:$H$2761),C2675,"")</f>
        <v>2.0775656633222145E-7</v>
      </c>
      <c r="J2675" s="247" t="str">
        <f>IF(I2675=MIN($I$761:$I$2761),I2675,"")</f>
        <v/>
      </c>
      <c r="K2675" s="247"/>
      <c r="L2675" s="247"/>
      <c r="M2675" s="247"/>
      <c r="N2675" s="247"/>
      <c r="O2675" s="247">
        <v>1914</v>
      </c>
      <c r="P2675" s="247">
        <f>$P$755+(O2675*$P$758)</f>
        <v>512.1352803699682</v>
      </c>
      <c r="Q2675" s="247">
        <f>_xlfn.NORM.DIST(P2675,P$752,P$753,0)</f>
        <v>3.5650742057944046E-6</v>
      </c>
      <c r="R2675" s="247">
        <f>_xlfn.NORM.DIST(P2675,P$752,P$753,1)</f>
        <v>0.99987190932328884</v>
      </c>
      <c r="S2675" s="253">
        <f>IF(OR(R2675&lt;$T$757,R2675&gt;$T$758),Q2675,"")</f>
        <v>3.5650742057944046E-6</v>
      </c>
      <c r="T2675" s="253" t="str">
        <f>IF(AND(R2675&gt;$T$757,R2675&lt;$T$758),Q2675,"")</f>
        <v/>
      </c>
      <c r="U2675" s="253" t="str">
        <f>IF(Q2675=MAX($Q$761:$Q$2761),Q2675,"")</f>
        <v/>
      </c>
      <c r="V2675" s="253">
        <f>_xlfn.NORM.DIST(P2675,$T$753,$T$754,0)</f>
        <v>1.7470555179425749E-111</v>
      </c>
      <c r="W2675" s="253" t="str">
        <f>IF(V2675=MAX($V$761:$V$2761),Q2675,"")</f>
        <v/>
      </c>
      <c r="X2675" s="253" t="str">
        <f t="shared" si="680"/>
        <v/>
      </c>
      <c r="AB2675" s="253">
        <v>1914</v>
      </c>
      <c r="AC2675" s="253">
        <f t="shared" si="696"/>
        <v>792.49409563513655</v>
      </c>
      <c r="AD2675" s="253">
        <f t="shared" si="681"/>
        <v>2.3038660956344281E-6</v>
      </c>
      <c r="AE2675" s="253">
        <f t="shared" si="682"/>
        <v>0.99987190932328884</v>
      </c>
      <c r="AF2675" s="253">
        <f>IF(OR(AE2675&lt;$T$757,AE2675&gt;$T$758),AD2675,"")</f>
        <v>2.3038660956344281E-6</v>
      </c>
      <c r="AG2675" s="253" t="str">
        <f t="shared" si="683"/>
        <v/>
      </c>
      <c r="AH2675" s="253" t="str">
        <f t="shared" si="684"/>
        <v/>
      </c>
      <c r="AI2675" s="253">
        <f t="shared" si="685"/>
        <v>6.4830725875212888E-10</v>
      </c>
      <c r="AJ2675" s="253" t="str">
        <f t="shared" si="686"/>
        <v/>
      </c>
      <c r="AK2675" s="253" t="str">
        <f t="shared" si="687"/>
        <v/>
      </c>
      <c r="AO2675" s="253">
        <v>1914</v>
      </c>
      <c r="AP2675" s="253">
        <f t="shared" si="688"/>
        <v>4672.1507733673052</v>
      </c>
      <c r="AQ2675" s="253">
        <f t="shared" si="689"/>
        <v>3.9078368111146617E-7</v>
      </c>
      <c r="AR2675" s="253">
        <f t="shared" si="690"/>
        <v>0.99987190932328884</v>
      </c>
      <c r="AS2675" s="253">
        <f>IF(OR(AR2675&lt;$T$757,AR2675&gt;$T$758),AQ2675,"")</f>
        <v>3.9078368111146617E-7</v>
      </c>
      <c r="AT2675" s="253" t="str">
        <f t="shared" si="691"/>
        <v/>
      </c>
      <c r="AU2675" s="253" t="str">
        <f t="shared" si="692"/>
        <v/>
      </c>
      <c r="AV2675" s="253">
        <f t="shared" si="693"/>
        <v>0</v>
      </c>
      <c r="AW2675" s="253">
        <f t="shared" si="694"/>
        <v>3.9078368111146617E-7</v>
      </c>
      <c r="AX2675" s="253" t="str">
        <f t="shared" si="695"/>
        <v/>
      </c>
      <c r="AZ2675" s="259"/>
      <c r="BA2675" s="259">
        <f>BA2674+$BD$753</f>
        <v>12.281599999999692</v>
      </c>
      <c r="BB2675" s="274">
        <f t="shared" si="678"/>
        <v>9.1670373304672384E-2</v>
      </c>
      <c r="BC2675" s="259">
        <f t="shared" si="679"/>
        <v>1.9355688940704552E-4</v>
      </c>
      <c r="BD2675" s="259" t="str">
        <f t="shared" si="676"/>
        <v/>
      </c>
      <c r="BE2675" s="254" t="str">
        <f t="shared" si="677"/>
        <v/>
      </c>
    </row>
    <row r="2676" spans="1:57" ht="20.100000000000001" customHeight="1" x14ac:dyDescent="0.25">
      <c r="A2676" s="247">
        <v>1915</v>
      </c>
      <c r="B2676" s="247">
        <f>$B$755+(A2676*$B$758)</f>
        <v>8797.786291400922</v>
      </c>
      <c r="C2676" s="247">
        <f>_xlfn.NORM.DIST($B2676,$B$752,$B$753,0)</f>
        <v>2.0473880404312125E-7</v>
      </c>
      <c r="D2676" s="247">
        <f>_xlfn.NORM.DIST($B2676,$B$752,$B$753,1)</f>
        <v>0.99987389237586155</v>
      </c>
      <c r="E2676" s="247">
        <f>IF(OR(D2676&lt;$F$757,D2676&gt;$F$758),C2676,"")</f>
        <v>2.0473880404312125E-7</v>
      </c>
      <c r="F2676" s="247" t="str">
        <f>IF(AND(D2676&gt;$F$757,D2676&lt;$F$758),C2676,"")</f>
        <v/>
      </c>
      <c r="G2676" s="247" t="str">
        <f>IF(C2676=MAX($C$761:$C$2761),C2676,"")</f>
        <v/>
      </c>
      <c r="H2676" s="247">
        <f>_xlfn.NORM.DIST(B2676,$F$753,$F$754,0)</f>
        <v>0</v>
      </c>
      <c r="I2676" s="247">
        <f>IF(H2676=MAX($H$761:$H$2761),C2676,"")</f>
        <v>2.0473880404312125E-7</v>
      </c>
      <c r="J2676" s="247" t="str">
        <f>IF(I2676=MIN($I$761:$I$2761),I2676,"")</f>
        <v/>
      </c>
      <c r="K2676" s="247"/>
      <c r="L2676" s="247"/>
      <c r="M2676" s="247"/>
      <c r="N2676" s="247"/>
      <c r="O2676" s="247">
        <v>1915</v>
      </c>
      <c r="P2676" s="247">
        <f>$P$755+(O2676*$P$758)</f>
        <v>512.69560343383034</v>
      </c>
      <c r="Q2676" s="247">
        <f>_xlfn.NORM.DIST(P2676,P$752,P$753,0)</f>
        <v>3.5132898184894711E-6</v>
      </c>
      <c r="R2676" s="247">
        <f>_xlfn.NORM.DIST(P2676,P$752,P$753,1)</f>
        <v>0.99987389237586155</v>
      </c>
      <c r="S2676" s="253">
        <f>IF(OR(R2676&lt;$T$757,R2676&gt;$T$758),Q2676,"")</f>
        <v>3.5132898184894711E-6</v>
      </c>
      <c r="T2676" s="253" t="str">
        <f>IF(AND(R2676&gt;$T$757,R2676&lt;$T$758),Q2676,"")</f>
        <v/>
      </c>
      <c r="U2676" s="253" t="str">
        <f>IF(Q2676=MAX($Q$761:$Q$2761),Q2676,"")</f>
        <v/>
      </c>
      <c r="V2676" s="253">
        <f>_xlfn.NORM.DIST(P2676,$T$753,$T$754,0)</f>
        <v>1.5978038188297349E-111</v>
      </c>
      <c r="W2676" s="253" t="str">
        <f>IF(V2676=MAX($V$761:$V$2761),Q2676,"")</f>
        <v/>
      </c>
      <c r="X2676" s="253" t="str">
        <f t="shared" si="680"/>
        <v/>
      </c>
      <c r="AB2676" s="253">
        <v>1915</v>
      </c>
      <c r="AC2676" s="253">
        <f t="shared" si="696"/>
        <v>793.36115700891696</v>
      </c>
      <c r="AD2676" s="253">
        <f t="shared" si="681"/>
        <v>2.2704013520391492E-6</v>
      </c>
      <c r="AE2676" s="253">
        <f t="shared" si="682"/>
        <v>0.99987389237586155</v>
      </c>
      <c r="AF2676" s="253">
        <f>IF(OR(AE2676&lt;$T$757,AE2676&gt;$T$758),AD2676,"")</f>
        <v>2.2704013520391492E-6</v>
      </c>
      <c r="AG2676" s="253" t="str">
        <f t="shared" si="683"/>
        <v/>
      </c>
      <c r="AH2676" s="253" t="str">
        <f t="shared" si="684"/>
        <v/>
      </c>
      <c r="AI2676" s="253">
        <f t="shared" si="685"/>
        <v>6.3431846114650635E-10</v>
      </c>
      <c r="AJ2676" s="253" t="str">
        <f t="shared" si="686"/>
        <v/>
      </c>
      <c r="AK2676" s="253" t="str">
        <f t="shared" si="687"/>
        <v/>
      </c>
      <c r="AO2676" s="253">
        <v>1915</v>
      </c>
      <c r="AP2676" s="253">
        <f t="shared" si="688"/>
        <v>4677.2625357014049</v>
      </c>
      <c r="AQ2676" s="253">
        <f t="shared" si="689"/>
        <v>3.8510736350151842E-7</v>
      </c>
      <c r="AR2676" s="253">
        <f t="shared" si="690"/>
        <v>0.99987389237586155</v>
      </c>
      <c r="AS2676" s="253">
        <f>IF(OR(AR2676&lt;$T$757,AR2676&gt;$T$758),AQ2676,"")</f>
        <v>3.8510736350151842E-7</v>
      </c>
      <c r="AT2676" s="253" t="str">
        <f t="shared" si="691"/>
        <v/>
      </c>
      <c r="AU2676" s="253" t="str">
        <f t="shared" si="692"/>
        <v/>
      </c>
      <c r="AV2676" s="253">
        <f t="shared" si="693"/>
        <v>0</v>
      </c>
      <c r="AW2676" s="253">
        <f t="shared" si="694"/>
        <v>3.8510736350151842E-7</v>
      </c>
      <c r="AX2676" s="253" t="str">
        <f t="shared" si="695"/>
        <v/>
      </c>
      <c r="AZ2676" s="259"/>
      <c r="BA2676" s="259">
        <f>BA2675+$BD$753</f>
        <v>12.287999999999691</v>
      </c>
      <c r="BB2676" s="274">
        <f t="shared" si="678"/>
        <v>9.1476816415265338E-2</v>
      </c>
      <c r="BC2676" s="259">
        <f t="shared" si="679"/>
        <v>1.9318988297674367E-4</v>
      </c>
      <c r="BD2676" s="259" t="str">
        <f t="shared" ref="BD2676:BD2739" si="697">IF(BB2676&lt;(1-$AZ$760),BC2676,"")</f>
        <v/>
      </c>
      <c r="BE2676" s="254" t="str">
        <f t="shared" ref="BE2676:BE2739" si="698">IF(BB2676&lt;(1-$AZ$766),BC2676,"")</f>
        <v/>
      </c>
    </row>
    <row r="2677" spans="1:57" ht="20.100000000000001" customHeight="1" x14ac:dyDescent="0.25">
      <c r="A2677" s="247">
        <v>1916</v>
      </c>
      <c r="B2677" s="247">
        <f>$B$755+(A2677*$B$758)</f>
        <v>8807.4013583860597</v>
      </c>
      <c r="C2677" s="247">
        <f>_xlfn.NORM.DIST($B2677,$B$752,$B$753,0)</f>
        <v>2.0176164796494302E-7</v>
      </c>
      <c r="D2677" s="247">
        <f>_xlfn.NORM.DIST($B2677,$B$752,$B$753,1)</f>
        <v>0.99987584660806283</v>
      </c>
      <c r="E2677" s="247">
        <f>IF(OR(D2677&lt;$F$757,D2677&gt;$F$758),C2677,"")</f>
        <v>2.0176164796494302E-7</v>
      </c>
      <c r="F2677" s="247" t="str">
        <f>IF(AND(D2677&gt;$F$757,D2677&lt;$F$758),C2677,"")</f>
        <v/>
      </c>
      <c r="G2677" s="247" t="str">
        <f>IF(C2677=MAX($C$761:$C$2761),C2677,"")</f>
        <v/>
      </c>
      <c r="H2677" s="247">
        <f>_xlfn.NORM.DIST(B2677,$F$753,$F$754,0)</f>
        <v>0</v>
      </c>
      <c r="I2677" s="247">
        <f>IF(H2677=MAX($H$761:$H$2761),C2677,"")</f>
        <v>2.0176164796494302E-7</v>
      </c>
      <c r="J2677" s="247" t="str">
        <f>IF(I2677=MIN($I$761:$I$2761),I2677,"")</f>
        <v/>
      </c>
      <c r="K2677" s="247"/>
      <c r="L2677" s="247"/>
      <c r="M2677" s="247"/>
      <c r="N2677" s="247"/>
      <c r="O2677" s="247">
        <v>1916</v>
      </c>
      <c r="P2677" s="247">
        <f>$P$755+(O2677*$P$758)</f>
        <v>513.25592649769249</v>
      </c>
      <c r="Q2677" s="247">
        <f>_xlfn.NORM.DIST(P2677,P$752,P$753,0)</f>
        <v>3.4622022281989931E-6</v>
      </c>
      <c r="R2677" s="247">
        <f>_xlfn.NORM.DIST(P2677,P$752,P$753,1)</f>
        <v>0.99987584660806283</v>
      </c>
      <c r="S2677" s="253">
        <f>IF(OR(R2677&lt;$T$757,R2677&gt;$T$758),Q2677,"")</f>
        <v>3.4622022281989931E-6</v>
      </c>
      <c r="T2677" s="253" t="str">
        <f>IF(AND(R2677&gt;$T$757,R2677&lt;$T$758),Q2677,"")</f>
        <v/>
      </c>
      <c r="U2677" s="253" t="str">
        <f>IF(Q2677=MAX($Q$761:$Q$2761),Q2677,"")</f>
        <v/>
      </c>
      <c r="V2677" s="253">
        <f>_xlfn.NORM.DIST(P2677,$T$753,$T$754,0)</f>
        <v>1.461279375464537E-111</v>
      </c>
      <c r="W2677" s="253" t="str">
        <f>IF(V2677=MAX($V$761:$V$2761),Q2677,"")</f>
        <v/>
      </c>
      <c r="X2677" s="253" t="str">
        <f t="shared" si="680"/>
        <v/>
      </c>
      <c r="AB2677" s="253">
        <v>1916</v>
      </c>
      <c r="AC2677" s="253">
        <f t="shared" si="696"/>
        <v>794.22821838269715</v>
      </c>
      <c r="AD2677" s="253">
        <f t="shared" si="681"/>
        <v>2.2373869011795902E-6</v>
      </c>
      <c r="AE2677" s="253">
        <f t="shared" si="682"/>
        <v>0.99987584660806283</v>
      </c>
      <c r="AF2677" s="253">
        <f>IF(OR(AE2677&lt;$T$757,AE2677&gt;$T$758),AD2677,"")</f>
        <v>2.2373869011795902E-6</v>
      </c>
      <c r="AG2677" s="253" t="str">
        <f t="shared" si="683"/>
        <v/>
      </c>
      <c r="AH2677" s="253" t="str">
        <f t="shared" si="684"/>
        <v/>
      </c>
      <c r="AI2677" s="253">
        <f t="shared" si="685"/>
        <v>6.2062157566871427E-10</v>
      </c>
      <c r="AJ2677" s="253" t="str">
        <f t="shared" si="686"/>
        <v/>
      </c>
      <c r="AK2677" s="253" t="str">
        <f t="shared" si="687"/>
        <v/>
      </c>
      <c r="AO2677" s="253">
        <v>1916</v>
      </c>
      <c r="AP2677" s="253">
        <f t="shared" si="688"/>
        <v>4682.3742980355046</v>
      </c>
      <c r="AQ2677" s="253">
        <f t="shared" si="689"/>
        <v>3.7950742491948853E-7</v>
      </c>
      <c r="AR2677" s="253">
        <f t="shared" si="690"/>
        <v>0.99987584660806283</v>
      </c>
      <c r="AS2677" s="253">
        <f>IF(OR(AR2677&lt;$T$757,AR2677&gt;$T$758),AQ2677,"")</f>
        <v>3.7950742491948853E-7</v>
      </c>
      <c r="AT2677" s="253" t="str">
        <f t="shared" si="691"/>
        <v/>
      </c>
      <c r="AU2677" s="253" t="str">
        <f t="shared" si="692"/>
        <v/>
      </c>
      <c r="AV2677" s="253">
        <f t="shared" si="693"/>
        <v>0</v>
      </c>
      <c r="AW2677" s="253">
        <f t="shared" si="694"/>
        <v>3.7950742491948853E-7</v>
      </c>
      <c r="AX2677" s="253" t="str">
        <f t="shared" si="695"/>
        <v/>
      </c>
      <c r="AZ2677" s="259"/>
      <c r="BA2677" s="259">
        <f>BA2676+$BD$753</f>
        <v>12.29439999999969</v>
      </c>
      <c r="BB2677" s="274">
        <f t="shared" ref="BB2677:BB2740" si="699">_xlfn.CHISQ.DIST.RT(BA2677,7)</f>
        <v>9.1283626532288595E-2</v>
      </c>
      <c r="BC2677" s="259">
        <f t="shared" ref="BC2677:BC2740" si="700">BB2677-BB2678</f>
        <v>1.9282344173479626E-4</v>
      </c>
      <c r="BD2677" s="259" t="str">
        <f t="shared" si="697"/>
        <v/>
      </c>
      <c r="BE2677" s="254" t="str">
        <f t="shared" si="698"/>
        <v/>
      </c>
    </row>
    <row r="2678" spans="1:57" ht="20.100000000000001" customHeight="1" x14ac:dyDescent="0.25">
      <c r="A2678" s="247">
        <v>1917</v>
      </c>
      <c r="B2678" s="247">
        <f>$B$755+(A2678*$B$758)</f>
        <v>8817.0164253711973</v>
      </c>
      <c r="C2678" s="247">
        <f>_xlfn.NORM.DIST($B2678,$B$752,$B$753,0)</f>
        <v>1.9882460220860325E-7</v>
      </c>
      <c r="D2678" s="247">
        <f>_xlfn.NORM.DIST($B2678,$B$752,$B$753,1)</f>
        <v>0.99987777240793585</v>
      </c>
      <c r="E2678" s="247">
        <f>IF(OR(D2678&lt;$F$757,D2678&gt;$F$758),C2678,"")</f>
        <v>1.9882460220860325E-7</v>
      </c>
      <c r="F2678" s="247" t="str">
        <f>IF(AND(D2678&gt;$F$757,D2678&lt;$F$758),C2678,"")</f>
        <v/>
      </c>
      <c r="G2678" s="247" t="str">
        <f>IF(C2678=MAX($C$761:$C$2761),C2678,"")</f>
        <v/>
      </c>
      <c r="H2678" s="247">
        <f>_xlfn.NORM.DIST(B2678,$F$753,$F$754,0)</f>
        <v>0</v>
      </c>
      <c r="I2678" s="247">
        <f>IF(H2678=MAX($H$761:$H$2761),C2678,"")</f>
        <v>1.9882460220860325E-7</v>
      </c>
      <c r="J2678" s="247" t="str">
        <f>IF(I2678=MIN($I$761:$I$2761),I2678,"")</f>
        <v/>
      </c>
      <c r="K2678" s="247"/>
      <c r="L2678" s="247"/>
      <c r="M2678" s="247"/>
      <c r="N2678" s="247"/>
      <c r="O2678" s="247">
        <v>1917</v>
      </c>
      <c r="P2678" s="247">
        <f>$P$755+(O2678*$P$758)</f>
        <v>513.81624956155463</v>
      </c>
      <c r="Q2678" s="247">
        <f>_xlfn.NORM.DIST(P2678,P$752,P$753,0)</f>
        <v>3.4118029255342457E-6</v>
      </c>
      <c r="R2678" s="247">
        <f>_xlfn.NORM.DIST(P2678,P$752,P$753,1)</f>
        <v>0.99987777240793585</v>
      </c>
      <c r="S2678" s="253">
        <f>IF(OR(R2678&lt;$T$757,R2678&gt;$T$758),Q2678,"")</f>
        <v>3.4118029255342457E-6</v>
      </c>
      <c r="T2678" s="253" t="str">
        <f>IF(AND(R2678&gt;$T$757,R2678&lt;$T$758),Q2678,"")</f>
        <v/>
      </c>
      <c r="U2678" s="253" t="str">
        <f>IF(Q2678=MAX($Q$761:$Q$2761),Q2678,"")</f>
        <v/>
      </c>
      <c r="V2678" s="253">
        <f>_xlfn.NORM.DIST(P2678,$T$753,$T$754,0)</f>
        <v>1.3363988888177558E-111</v>
      </c>
      <c r="W2678" s="253" t="str">
        <f>IF(V2678=MAX($V$761:$V$2761),Q2678,"")</f>
        <v/>
      </c>
      <c r="X2678" s="253" t="str">
        <f t="shared" si="680"/>
        <v/>
      </c>
      <c r="AB2678" s="253">
        <v>1917</v>
      </c>
      <c r="AC2678" s="253">
        <f t="shared" si="696"/>
        <v>795.09527975647734</v>
      </c>
      <c r="AD2678" s="253">
        <f t="shared" si="681"/>
        <v>2.2048172440139154E-6</v>
      </c>
      <c r="AE2678" s="253">
        <f t="shared" si="682"/>
        <v>0.99987777240793585</v>
      </c>
      <c r="AF2678" s="253">
        <f>IF(OR(AE2678&lt;$T$757,AE2678&gt;$T$758),AD2678,"")</f>
        <v>2.2048172440139154E-6</v>
      </c>
      <c r="AG2678" s="253" t="str">
        <f t="shared" si="683"/>
        <v/>
      </c>
      <c r="AH2678" s="253" t="str">
        <f t="shared" si="684"/>
        <v/>
      </c>
      <c r="AI2678" s="253">
        <f t="shared" si="685"/>
        <v>6.0721073260331715E-10</v>
      </c>
      <c r="AJ2678" s="253" t="str">
        <f t="shared" si="686"/>
        <v/>
      </c>
      <c r="AK2678" s="253" t="str">
        <f t="shared" si="687"/>
        <v/>
      </c>
      <c r="AO2678" s="253">
        <v>1917</v>
      </c>
      <c r="AP2678" s="253">
        <f t="shared" si="688"/>
        <v>4687.4860603696043</v>
      </c>
      <c r="AQ2678" s="253">
        <f t="shared" si="689"/>
        <v>3.7398293261333546E-7</v>
      </c>
      <c r="AR2678" s="253">
        <f t="shared" si="690"/>
        <v>0.99987777240793585</v>
      </c>
      <c r="AS2678" s="253">
        <f>IF(OR(AR2678&lt;$T$757,AR2678&gt;$T$758),AQ2678,"")</f>
        <v>3.7398293261333546E-7</v>
      </c>
      <c r="AT2678" s="253" t="str">
        <f t="shared" si="691"/>
        <v/>
      </c>
      <c r="AU2678" s="253" t="str">
        <f t="shared" si="692"/>
        <v/>
      </c>
      <c r="AV2678" s="253">
        <f t="shared" si="693"/>
        <v>0</v>
      </c>
      <c r="AW2678" s="253">
        <f t="shared" si="694"/>
        <v>3.7398293261333546E-7</v>
      </c>
      <c r="AX2678" s="253" t="str">
        <f t="shared" si="695"/>
        <v/>
      </c>
      <c r="AZ2678" s="259"/>
      <c r="BA2678" s="259">
        <f>BA2677+$BD$753</f>
        <v>12.30079999999969</v>
      </c>
      <c r="BB2678" s="274">
        <f t="shared" si="699"/>
        <v>9.1090803090553799E-2</v>
      </c>
      <c r="BC2678" s="259">
        <f t="shared" si="700"/>
        <v>1.9245756524091662E-4</v>
      </c>
      <c r="BD2678" s="259" t="str">
        <f t="shared" si="697"/>
        <v/>
      </c>
      <c r="BE2678" s="254" t="str">
        <f t="shared" si="698"/>
        <v/>
      </c>
    </row>
    <row r="2679" spans="1:57" ht="20.100000000000001" customHeight="1" x14ac:dyDescent="0.25">
      <c r="A2679" s="247">
        <v>1918</v>
      </c>
      <c r="B2679" s="247">
        <f>$B$755+(A2679*$B$758)</f>
        <v>8826.631492356335</v>
      </c>
      <c r="C2679" s="247">
        <f>_xlfn.NORM.DIST($B2679,$B$752,$B$753,0)</f>
        <v>1.959271761885033E-7</v>
      </c>
      <c r="D2679" s="247">
        <f>_xlfn.NORM.DIST($B2679,$B$752,$B$753,1)</f>
        <v>0.99987967015878143</v>
      </c>
      <c r="E2679" s="247">
        <f>IF(OR(D2679&lt;$F$757,D2679&gt;$F$758),C2679,"")</f>
        <v>1.959271761885033E-7</v>
      </c>
      <c r="F2679" s="247" t="str">
        <f>IF(AND(D2679&gt;$F$757,D2679&lt;$F$758),C2679,"")</f>
        <v/>
      </c>
      <c r="G2679" s="247" t="str">
        <f>IF(C2679=MAX($C$761:$C$2761),C2679,"")</f>
        <v/>
      </c>
      <c r="H2679" s="247">
        <f>_xlfn.NORM.DIST(B2679,$F$753,$F$754,0)</f>
        <v>0</v>
      </c>
      <c r="I2679" s="247">
        <f>IF(H2679=MAX($H$761:$H$2761),C2679,"")</f>
        <v>1.959271761885033E-7</v>
      </c>
      <c r="J2679" s="247" t="str">
        <f>IF(I2679=MIN($I$761:$I$2761),I2679,"")</f>
        <v/>
      </c>
      <c r="K2679" s="247"/>
      <c r="L2679" s="247"/>
      <c r="M2679" s="247"/>
      <c r="N2679" s="247"/>
      <c r="O2679" s="247">
        <v>1918</v>
      </c>
      <c r="P2679" s="247">
        <f>$P$755+(O2679*$P$758)</f>
        <v>514.37657262541677</v>
      </c>
      <c r="Q2679" s="247">
        <f>_xlfn.NORM.DIST(P2679,P$752,P$753,0)</f>
        <v>3.3620834921136081E-6</v>
      </c>
      <c r="R2679" s="247">
        <f>_xlfn.NORM.DIST(P2679,P$752,P$753,1)</f>
        <v>0.99987967015878143</v>
      </c>
      <c r="S2679" s="253">
        <f>IF(OR(R2679&lt;$T$757,R2679&gt;$T$758),Q2679,"")</f>
        <v>3.3620834921136081E-6</v>
      </c>
      <c r="T2679" s="253" t="str">
        <f>IF(AND(R2679&gt;$T$757,R2679&lt;$T$758),Q2679,"")</f>
        <v/>
      </c>
      <c r="U2679" s="253" t="str">
        <f>IF(Q2679=MAX($Q$761:$Q$2761),Q2679,"")</f>
        <v/>
      </c>
      <c r="V2679" s="253">
        <f>_xlfn.NORM.DIST(P2679,$T$753,$T$754,0)</f>
        <v>1.2221710953131533E-111</v>
      </c>
      <c r="W2679" s="253" t="str">
        <f>IF(V2679=MAX($V$761:$V$2761),Q2679,"")</f>
        <v/>
      </c>
      <c r="X2679" s="253" t="str">
        <f t="shared" si="680"/>
        <v/>
      </c>
      <c r="AB2679" s="253">
        <v>1918</v>
      </c>
      <c r="AC2679" s="253">
        <f t="shared" si="696"/>
        <v>795.96234113025753</v>
      </c>
      <c r="AD2679" s="253">
        <f t="shared" si="681"/>
        <v>2.1726869403120237E-6</v>
      </c>
      <c r="AE2679" s="253">
        <f t="shared" si="682"/>
        <v>0.99987967015878143</v>
      </c>
      <c r="AF2679" s="253">
        <f>IF(OR(AE2679&lt;$T$757,AE2679&gt;$T$758),AD2679,"")</f>
        <v>2.1726869403120237E-6</v>
      </c>
      <c r="AG2679" s="253" t="str">
        <f t="shared" si="683"/>
        <v/>
      </c>
      <c r="AH2679" s="253" t="str">
        <f t="shared" si="684"/>
        <v/>
      </c>
      <c r="AI2679" s="253">
        <f t="shared" si="685"/>
        <v>5.9408017544443208E-10</v>
      </c>
      <c r="AJ2679" s="253" t="str">
        <f t="shared" si="686"/>
        <v/>
      </c>
      <c r="AK2679" s="253" t="str">
        <f t="shared" si="687"/>
        <v/>
      </c>
      <c r="AO2679" s="253">
        <v>1918</v>
      </c>
      <c r="AP2679" s="253">
        <f t="shared" si="688"/>
        <v>4692.5978227037058</v>
      </c>
      <c r="AQ2679" s="253">
        <f t="shared" si="689"/>
        <v>3.6853296380670553E-7</v>
      </c>
      <c r="AR2679" s="253">
        <f t="shared" si="690"/>
        <v>0.99987967015878143</v>
      </c>
      <c r="AS2679" s="253">
        <f>IF(OR(AR2679&lt;$T$757,AR2679&gt;$T$758),AQ2679,"")</f>
        <v>3.6853296380670553E-7</v>
      </c>
      <c r="AT2679" s="253" t="str">
        <f t="shared" si="691"/>
        <v/>
      </c>
      <c r="AU2679" s="253" t="str">
        <f t="shared" si="692"/>
        <v/>
      </c>
      <c r="AV2679" s="253">
        <f t="shared" si="693"/>
        <v>0</v>
      </c>
      <c r="AW2679" s="253">
        <f t="shared" si="694"/>
        <v>3.6853296380670553E-7</v>
      </c>
      <c r="AX2679" s="253" t="str">
        <f t="shared" si="695"/>
        <v/>
      </c>
      <c r="AZ2679" s="259"/>
      <c r="BA2679" s="259">
        <f>BA2678+$BD$753</f>
        <v>12.307199999999689</v>
      </c>
      <c r="BB2679" s="274">
        <f t="shared" si="699"/>
        <v>9.0898345525312882E-2</v>
      </c>
      <c r="BC2679" s="259">
        <f t="shared" si="700"/>
        <v>1.9209225305392985E-4</v>
      </c>
      <c r="BD2679" s="259" t="str">
        <f t="shared" si="697"/>
        <v/>
      </c>
      <c r="BE2679" s="254" t="str">
        <f t="shared" si="698"/>
        <v/>
      </c>
    </row>
    <row r="2680" spans="1:57" ht="20.100000000000001" customHeight="1" x14ac:dyDescent="0.25">
      <c r="A2680" s="248">
        <v>1919</v>
      </c>
      <c r="B2680" s="247">
        <f>$B$755+(A2680*$B$758)</f>
        <v>8836.2465593414727</v>
      </c>
      <c r="C2680" s="247">
        <f>_xlfn.NORM.DIST($B2680,$B$752,$B$753,0)</f>
        <v>1.9306888457649568E-7</v>
      </c>
      <c r="D2680" s="247">
        <f>_xlfn.NORM.DIST($B2680,$B$752,$B$753,1)</f>
        <v>0.9998815402392085</v>
      </c>
      <c r="E2680" s="247">
        <f>IF(OR(D2680&lt;$F$757,D2680&gt;$F$758),C2680,"")</f>
        <v>1.9306888457649568E-7</v>
      </c>
      <c r="F2680" s="247" t="str">
        <f>IF(AND(D2680&gt;$F$757,D2680&lt;$F$758),C2680,"")</f>
        <v/>
      </c>
      <c r="G2680" s="247" t="str">
        <f>IF(C2680=MAX($C$761:$C$2761),C2680,"")</f>
        <v/>
      </c>
      <c r="H2680" s="247">
        <f>_xlfn.NORM.DIST(B2680,$F$753,$F$754,0)</f>
        <v>0</v>
      </c>
      <c r="I2680" s="247">
        <f>IF(H2680=MAX($H$761:$H$2761),C2680,"")</f>
        <v>1.9306888457649568E-7</v>
      </c>
      <c r="J2680" s="247" t="str">
        <f>IF(I2680=MIN($I$761:$I$2761),I2680,"")</f>
        <v/>
      </c>
      <c r="K2680" s="247"/>
      <c r="L2680" s="247"/>
      <c r="M2680" s="247"/>
      <c r="N2680" s="247"/>
      <c r="O2680" s="248">
        <v>1919</v>
      </c>
      <c r="P2680" s="247">
        <f>$P$755+(O2680*$P$758)</f>
        <v>514.93689568927891</v>
      </c>
      <c r="Q2680" s="247">
        <f>_xlfn.NORM.DIST(P2680,P$752,P$753,0)</f>
        <v>3.3130355997725626E-6</v>
      </c>
      <c r="R2680" s="247">
        <f>_xlfn.NORM.DIST(P2680,P$752,P$753,1)</f>
        <v>0.9998815402392085</v>
      </c>
      <c r="S2680" s="253">
        <f>IF(OR(R2680&lt;$T$757,R2680&gt;$T$758),Q2680,"")</f>
        <v>3.3130355997725626E-6</v>
      </c>
      <c r="T2680" s="253" t="str">
        <f>IF(AND(R2680&gt;$T$757,R2680&lt;$T$758),Q2680,"")</f>
        <v/>
      </c>
      <c r="U2680" s="253" t="str">
        <f>IF(Q2680=MAX($Q$761:$Q$2761),Q2680,"")</f>
        <v/>
      </c>
      <c r="V2680" s="253">
        <f>_xlfn.NORM.DIST(P2680,$T$753,$T$754,0)</f>
        <v>1.1176889622353119E-111</v>
      </c>
      <c r="W2680" s="253" t="str">
        <f>IF(V2680=MAX($V$761:$V$2761),Q2680,"")</f>
        <v/>
      </c>
      <c r="X2680" s="253" t="str">
        <f t="shared" si="680"/>
        <v/>
      </c>
      <c r="AB2680" s="259">
        <v>1919</v>
      </c>
      <c r="AC2680" s="253">
        <f t="shared" si="696"/>
        <v>796.82940250403794</v>
      </c>
      <c r="AD2680" s="253">
        <f t="shared" si="681"/>
        <v>2.1409906081450207E-6</v>
      </c>
      <c r="AE2680" s="253">
        <f t="shared" si="682"/>
        <v>0.9998815402392085</v>
      </c>
      <c r="AF2680" s="253">
        <f>IF(OR(AE2680&lt;$T$757,AE2680&gt;$T$758),AD2680,"")</f>
        <v>2.1409906081450207E-6</v>
      </c>
      <c r="AG2680" s="253" t="str">
        <f t="shared" si="683"/>
        <v/>
      </c>
      <c r="AH2680" s="253" t="str">
        <f t="shared" si="684"/>
        <v/>
      </c>
      <c r="AI2680" s="253">
        <f t="shared" si="685"/>
        <v>5.8122425881385634E-10</v>
      </c>
      <c r="AJ2680" s="253" t="str">
        <f t="shared" si="686"/>
        <v/>
      </c>
      <c r="AK2680" s="253" t="str">
        <f t="shared" si="687"/>
        <v/>
      </c>
      <c r="AO2680" s="259">
        <v>1919</v>
      </c>
      <c r="AP2680" s="253">
        <f t="shared" si="688"/>
        <v>4697.7095850378055</v>
      </c>
      <c r="AQ2680" s="253">
        <f t="shared" si="689"/>
        <v>3.6315660561235479E-7</v>
      </c>
      <c r="AR2680" s="253">
        <f t="shared" si="690"/>
        <v>0.9998815402392085</v>
      </c>
      <c r="AS2680" s="253">
        <f>IF(OR(AR2680&lt;$T$757,AR2680&gt;$T$758),AQ2680,"")</f>
        <v>3.6315660561235479E-7</v>
      </c>
      <c r="AT2680" s="253" t="str">
        <f t="shared" si="691"/>
        <v/>
      </c>
      <c r="AU2680" s="253" t="str">
        <f t="shared" si="692"/>
        <v/>
      </c>
      <c r="AV2680" s="253">
        <f t="shared" si="693"/>
        <v>0</v>
      </c>
      <c r="AW2680" s="253">
        <f t="shared" si="694"/>
        <v>3.6315660561235479E-7</v>
      </c>
      <c r="AX2680" s="253" t="str">
        <f t="shared" si="695"/>
        <v/>
      </c>
      <c r="AZ2680" s="259"/>
      <c r="BA2680" s="259">
        <f>BA2679+$BD$753</f>
        <v>12.313599999999688</v>
      </c>
      <c r="BB2680" s="274">
        <f t="shared" si="699"/>
        <v>9.0706253272258952E-2</v>
      </c>
      <c r="BC2680" s="259">
        <f t="shared" si="700"/>
        <v>1.9172750473138434E-4</v>
      </c>
      <c r="BD2680" s="259" t="str">
        <f t="shared" si="697"/>
        <v/>
      </c>
      <c r="BE2680" s="254" t="str">
        <f t="shared" si="698"/>
        <v/>
      </c>
    </row>
    <row r="2681" spans="1:57" ht="20.100000000000001" customHeight="1" x14ac:dyDescent="0.25">
      <c r="A2681" s="247">
        <v>1920</v>
      </c>
      <c r="B2681" s="247">
        <f>$B$755+(A2681*$B$758)</f>
        <v>8845.8616263266103</v>
      </c>
      <c r="C2681" s="247">
        <f>_xlfn.NORM.DIST($B2681,$B$752,$B$753,0)</f>
        <v>1.9024924725610199E-7</v>
      </c>
      <c r="D2681" s="247">
        <f>_xlfn.NORM.DIST($B2681,$B$752,$B$753,1)</f>
        <v>0.99988338302318458</v>
      </c>
      <c r="E2681" s="247">
        <f>IF(OR(D2681&lt;$F$757,D2681&gt;$F$758),C2681,"")</f>
        <v>1.9024924725610199E-7</v>
      </c>
      <c r="F2681" s="247" t="str">
        <f>IF(AND(D2681&gt;$F$757,D2681&lt;$F$758),C2681,"")</f>
        <v/>
      </c>
      <c r="G2681" s="247" t="str">
        <f>IF(C2681=MAX($C$761:$C$2761),C2681,"")</f>
        <v/>
      </c>
      <c r="H2681" s="247">
        <f>_xlfn.NORM.DIST(B2681,$F$753,$F$754,0)</f>
        <v>0</v>
      </c>
      <c r="I2681" s="247">
        <f>IF(H2681=MAX($H$761:$H$2761),C2681,"")</f>
        <v>1.9024924725610199E-7</v>
      </c>
      <c r="J2681" s="247" t="str">
        <f>IF(I2681=MIN($I$761:$I$2761),I2681,"")</f>
        <v/>
      </c>
      <c r="K2681" s="247"/>
      <c r="L2681" s="247"/>
      <c r="M2681" s="247"/>
      <c r="N2681" s="247"/>
      <c r="O2681" s="247">
        <v>1920</v>
      </c>
      <c r="P2681" s="247">
        <f>$P$755+(O2681*$P$758)</f>
        <v>515.49721875314083</v>
      </c>
      <c r="Q2681" s="247">
        <f>_xlfn.NORM.DIST(P2681,P$752,P$753,0)</f>
        <v>3.2646510097781653E-6</v>
      </c>
      <c r="R2681" s="247">
        <f>_xlfn.NORM.DIST(P2681,P$752,P$753,1)</f>
        <v>0.99988338302318458</v>
      </c>
      <c r="S2681" s="253">
        <f>IF(OR(R2681&lt;$T$757,R2681&gt;$T$758),Q2681,"")</f>
        <v>3.2646510097781653E-6</v>
      </c>
      <c r="T2681" s="253" t="str">
        <f>IF(AND(R2681&gt;$T$757,R2681&lt;$T$758),Q2681,"")</f>
        <v/>
      </c>
      <c r="U2681" s="253" t="str">
        <f>IF(Q2681=MAX($Q$761:$Q$2761),Q2681,"")</f>
        <v/>
      </c>
      <c r="V2681" s="253">
        <f>_xlfn.NORM.DIST(P2681,$T$753,$T$754,0)</f>
        <v>1.0221225437219163E-111</v>
      </c>
      <c r="W2681" s="253" t="str">
        <f>IF(V2681=MAX($V$761:$V$2761),Q2681,"")</f>
        <v/>
      </c>
      <c r="X2681" s="253" t="str">
        <f t="shared" ref="X2681:X2744" si="701">IF(W2681=MIN($W$761:$W$2761),W2681,"")</f>
        <v/>
      </c>
      <c r="AB2681" s="253">
        <v>1920</v>
      </c>
      <c r="AC2681" s="253">
        <f t="shared" si="696"/>
        <v>797.69646387781813</v>
      </c>
      <c r="AD2681" s="253">
        <f t="shared" ref="AD2681:AD2744" si="702">_xlfn.NORM.DIST(AC2681,AC$752,AC$753,0)</f>
        <v>2.1097229233775854E-6</v>
      </c>
      <c r="AE2681" s="253">
        <f t="shared" ref="AE2681:AE2744" si="703">_xlfn.NORM.DIST(AC2681,AC$752,AC$753,1)</f>
        <v>0.99988338302318458</v>
      </c>
      <c r="AF2681" s="253">
        <f>IF(OR(AE2681&lt;$T$757,AE2681&gt;$T$758),AD2681,"")</f>
        <v>2.1097229233775854E-6</v>
      </c>
      <c r="AG2681" s="253" t="str">
        <f t="shared" ref="AG2681:AG2744" si="704">IF(AND(AE2681&gt;$AG$757,AE2681&lt;$AG$758),AD2681,"")</f>
        <v/>
      </c>
      <c r="AH2681" s="253" t="str">
        <f t="shared" ref="AH2681:AH2744" si="705">IF(AD2681=MAX($AD$761:$AD$2761),AD2681,"")</f>
        <v/>
      </c>
      <c r="AI2681" s="253">
        <f t="shared" ref="AI2681:AI2744" si="706">_xlfn.NORM.DIST(AC2681,$AG$753,$AG$754,0)</f>
        <v>5.6863744641540209E-10</v>
      </c>
      <c r="AJ2681" s="253" t="str">
        <f t="shared" ref="AJ2681:AJ2744" si="707">IF(AI2681=MAX($AI$761:$AI$2761),AD2681,"")</f>
        <v/>
      </c>
      <c r="AK2681" s="253" t="str">
        <f t="shared" ref="AK2681:AK2744" si="708">IF(AJ2681=MIN($AJ$761:$AJ$2761),AJ2681,"")</f>
        <v/>
      </c>
      <c r="AO2681" s="253">
        <v>1920</v>
      </c>
      <c r="AP2681" s="253">
        <f t="shared" ref="AP2681:AP2744" si="709">AP$755+(AO2681*AP$758)</f>
        <v>4702.8213473719052</v>
      </c>
      <c r="AQ2681" s="253">
        <f t="shared" ref="AQ2681:AQ2744" si="710">_xlfn.NORM.DIST(AP2681,AP$752,AP$753,0)</f>
        <v>3.5785295494602353E-7</v>
      </c>
      <c r="AR2681" s="253">
        <f t="shared" ref="AR2681:AR2744" si="711">_xlfn.NORM.DIST(AP2681,AP$752,AP$753,1)</f>
        <v>0.99988338302318458</v>
      </c>
      <c r="AS2681" s="253">
        <f>IF(OR(AR2681&lt;$T$757,AR2681&gt;$T$758),AQ2681,"")</f>
        <v>3.5785295494602353E-7</v>
      </c>
      <c r="AT2681" s="253" t="str">
        <f t="shared" ref="AT2681:AT2744" si="712">IF(AND(AR2681&gt;$AG$757,AR2681&lt;$AG$758),AQ2681,"")</f>
        <v/>
      </c>
      <c r="AU2681" s="253" t="str">
        <f t="shared" ref="AU2681:AU2744" si="713">IF(AQ2681=MAX($AQ$761:$AQ$2761),AQ2681,"")</f>
        <v/>
      </c>
      <c r="AV2681" s="253">
        <f t="shared" ref="AV2681:AV2744" si="714">_xlfn.NORM.DIST(AP2681,$AT$753,$AT$754,0)</f>
        <v>0</v>
      </c>
      <c r="AW2681" s="253">
        <f t="shared" ref="AW2681:AW2744" si="715">IF(AV2681=MAX($AV$761:$AV$2761),AQ2681,"")</f>
        <v>3.5785295494602353E-7</v>
      </c>
      <c r="AX2681" s="253" t="str">
        <f t="shared" ref="AX2681:AX2744" si="716">IF(AW2681=MIN($AW$761:$AW$2761),AW2681,"")</f>
        <v/>
      </c>
      <c r="AZ2681" s="259"/>
      <c r="BA2681" s="259">
        <f>BA2680+$BD$753</f>
        <v>12.319999999999688</v>
      </c>
      <c r="BB2681" s="274">
        <f t="shared" si="699"/>
        <v>9.0514525767527568E-2</v>
      </c>
      <c r="BC2681" s="259">
        <f t="shared" si="700"/>
        <v>1.913633198290382E-4</v>
      </c>
      <c r="BD2681" s="259" t="str">
        <f t="shared" si="697"/>
        <v/>
      </c>
      <c r="BE2681" s="254" t="str">
        <f t="shared" si="698"/>
        <v/>
      </c>
    </row>
    <row r="2682" spans="1:57" ht="20.100000000000001" customHeight="1" x14ac:dyDescent="0.25">
      <c r="A2682" s="247">
        <v>1921</v>
      </c>
      <c r="B2682" s="247">
        <f>$B$755+(A2682*$B$758)</f>
        <v>8855.476693311748</v>
      </c>
      <c r="C2682" s="247">
        <f>_xlfn.NORM.DIST($B2682,$B$752,$B$753,0)</f>
        <v>1.8746778927698475E-7</v>
      </c>
      <c r="D2682" s="247">
        <f>_xlfn.NORM.DIST($B2682,$B$752,$B$753,1)</f>
        <v>0.99988519888008609</v>
      </c>
      <c r="E2682" s="247">
        <f>IF(OR(D2682&lt;$F$757,D2682&gt;$F$758),C2682,"")</f>
        <v>1.8746778927698475E-7</v>
      </c>
      <c r="F2682" s="247" t="str">
        <f>IF(AND(D2682&gt;$F$757,D2682&lt;$F$758),C2682,"")</f>
        <v/>
      </c>
      <c r="G2682" s="247" t="str">
        <f>IF(C2682=MAX($C$761:$C$2761),C2682,"")</f>
        <v/>
      </c>
      <c r="H2682" s="247">
        <f>_xlfn.NORM.DIST(B2682,$F$753,$F$754,0)</f>
        <v>0</v>
      </c>
      <c r="I2682" s="247">
        <f>IF(H2682=MAX($H$761:$H$2761),C2682,"")</f>
        <v>1.8746778927698475E-7</v>
      </c>
      <c r="J2682" s="247" t="str">
        <f>IF(I2682=MIN($I$761:$I$2761),I2682,"")</f>
        <v/>
      </c>
      <c r="K2682" s="247"/>
      <c r="L2682" s="247"/>
      <c r="M2682" s="247"/>
      <c r="N2682" s="247"/>
      <c r="O2682" s="247">
        <v>1921</v>
      </c>
      <c r="P2682" s="247">
        <f>$P$755+(O2682*$P$758)</f>
        <v>516.05754181700297</v>
      </c>
      <c r="Q2682" s="247">
        <f>_xlfn.NORM.DIST(P2682,P$752,P$753,0)</f>
        <v>3.2169215720476888E-6</v>
      </c>
      <c r="R2682" s="247">
        <f>_xlfn.NORM.DIST(P2682,P$752,P$753,1)</f>
        <v>0.99988519888008609</v>
      </c>
      <c r="S2682" s="253">
        <f>IF(OR(R2682&lt;$T$757,R2682&gt;$T$758),Q2682,"")</f>
        <v>3.2169215720476888E-6</v>
      </c>
      <c r="T2682" s="253" t="str">
        <f>IF(AND(R2682&gt;$T$757,R2682&lt;$T$758),Q2682,"")</f>
        <v/>
      </c>
      <c r="U2682" s="253" t="str">
        <f>IF(Q2682=MAX($Q$761:$Q$2761),Q2682,"")</f>
        <v/>
      </c>
      <c r="V2682" s="253">
        <f>_xlfn.NORM.DIST(P2682,$T$753,$T$754,0)</f>
        <v>9.3471244153370349E-112</v>
      </c>
      <c r="W2682" s="253" t="str">
        <f>IF(V2682=MAX($V$761:$V$2761),Q2682,"")</f>
        <v/>
      </c>
      <c r="X2682" s="253" t="str">
        <f t="shared" si="701"/>
        <v/>
      </c>
      <c r="AB2682" s="253">
        <v>1921</v>
      </c>
      <c r="AC2682" s="253">
        <f t="shared" ref="AC2682:AC2745" si="717">$AC$755+(AB2682*$AC$758)</f>
        <v>798.56352525159832</v>
      </c>
      <c r="AD2682" s="253">
        <f t="shared" si="702"/>
        <v>2.0788786191630451E-6</v>
      </c>
      <c r="AE2682" s="253">
        <f t="shared" si="703"/>
        <v>0.99988519888008609</v>
      </c>
      <c r="AF2682" s="253">
        <f>IF(OR(AE2682&lt;$T$757,AE2682&gt;$T$758),AD2682,"")</f>
        <v>2.0788786191630451E-6</v>
      </c>
      <c r="AG2682" s="253" t="str">
        <f t="shared" si="704"/>
        <v/>
      </c>
      <c r="AH2682" s="253" t="str">
        <f t="shared" si="705"/>
        <v/>
      </c>
      <c r="AI2682" s="253">
        <f t="shared" si="706"/>
        <v>5.5631430902481401E-10</v>
      </c>
      <c r="AJ2682" s="253" t="str">
        <f t="shared" si="707"/>
        <v/>
      </c>
      <c r="AK2682" s="253" t="str">
        <f t="shared" si="708"/>
        <v/>
      </c>
      <c r="AO2682" s="253">
        <v>1921</v>
      </c>
      <c r="AP2682" s="253">
        <f t="shared" si="709"/>
        <v>4707.9331097060049</v>
      </c>
      <c r="AQ2682" s="253">
        <f t="shared" si="710"/>
        <v>3.5262111844080243E-7</v>
      </c>
      <c r="AR2682" s="253">
        <f t="shared" si="711"/>
        <v>0.99988519888008609</v>
      </c>
      <c r="AS2682" s="253">
        <f>IF(OR(AR2682&lt;$T$757,AR2682&gt;$T$758),AQ2682,"")</f>
        <v>3.5262111844080243E-7</v>
      </c>
      <c r="AT2682" s="253" t="str">
        <f t="shared" si="712"/>
        <v/>
      </c>
      <c r="AU2682" s="253" t="str">
        <f t="shared" si="713"/>
        <v/>
      </c>
      <c r="AV2682" s="253">
        <f t="shared" si="714"/>
        <v>0</v>
      </c>
      <c r="AW2682" s="253">
        <f t="shared" si="715"/>
        <v>3.5262111844080243E-7</v>
      </c>
      <c r="AX2682" s="253" t="str">
        <f t="shared" si="716"/>
        <v/>
      </c>
      <c r="AZ2682" s="259"/>
      <c r="BA2682" s="259">
        <f>BA2681+$BD$753</f>
        <v>12.326399999999687</v>
      </c>
      <c r="BB2682" s="274">
        <f t="shared" si="699"/>
        <v>9.032316244769853E-2</v>
      </c>
      <c r="BC2682" s="259">
        <f t="shared" si="700"/>
        <v>1.9099969790216387E-4</v>
      </c>
      <c r="BD2682" s="259" t="str">
        <f t="shared" si="697"/>
        <v/>
      </c>
      <c r="BE2682" s="254" t="str">
        <f t="shared" si="698"/>
        <v/>
      </c>
    </row>
    <row r="2683" spans="1:57" ht="20.100000000000001" customHeight="1" x14ac:dyDescent="0.25">
      <c r="A2683" s="247">
        <v>1922</v>
      </c>
      <c r="B2683" s="247">
        <f>$B$755+(A2683*$B$758)</f>
        <v>8865.0917602968857</v>
      </c>
      <c r="C2683" s="247">
        <f>_xlfn.NORM.DIST($B2683,$B$752,$B$753,0)</f>
        <v>1.8472404080967516E-7</v>
      </c>
      <c r="D2683" s="247">
        <f>_xlfn.NORM.DIST($B2683,$B$752,$B$753,1)</f>
        <v>0.99988698817474686</v>
      </c>
      <c r="E2683" s="247">
        <f>IF(OR(D2683&lt;$F$757,D2683&gt;$F$758),C2683,"")</f>
        <v>1.8472404080967516E-7</v>
      </c>
      <c r="F2683" s="247" t="str">
        <f>IF(AND(D2683&gt;$F$757,D2683&lt;$F$758),C2683,"")</f>
        <v/>
      </c>
      <c r="G2683" s="247" t="str">
        <f>IF(C2683=MAX($C$761:$C$2761),C2683,"")</f>
        <v/>
      </c>
      <c r="H2683" s="247">
        <f>_xlfn.NORM.DIST(B2683,$F$753,$F$754,0)</f>
        <v>0</v>
      </c>
      <c r="I2683" s="247">
        <f>IF(H2683=MAX($H$761:$H$2761),C2683,"")</f>
        <v>1.8472404080967516E-7</v>
      </c>
      <c r="J2683" s="247" t="str">
        <f>IF(I2683=MIN($I$761:$I$2761),I2683,"")</f>
        <v/>
      </c>
      <c r="K2683" s="247"/>
      <c r="L2683" s="247"/>
      <c r="M2683" s="247"/>
      <c r="N2683" s="247"/>
      <c r="O2683" s="247">
        <v>1922</v>
      </c>
      <c r="P2683" s="247">
        <f>$P$755+(O2683*$P$758)</f>
        <v>516.61786488086511</v>
      </c>
      <c r="Q2683" s="247">
        <f>_xlfn.NORM.DIST(P2683,P$752,P$753,0)</f>
        <v>3.1698392243718391E-6</v>
      </c>
      <c r="R2683" s="247">
        <f>_xlfn.NORM.DIST(P2683,P$752,P$753,1)</f>
        <v>0.99988698817474686</v>
      </c>
      <c r="S2683" s="253">
        <f>IF(OR(R2683&lt;$T$757,R2683&gt;$T$758),Q2683,"")</f>
        <v>3.1698392243718391E-6</v>
      </c>
      <c r="T2683" s="253" t="str">
        <f>IF(AND(R2683&gt;$T$757,R2683&lt;$T$758),Q2683,"")</f>
        <v/>
      </c>
      <c r="U2683" s="253" t="str">
        <f>IF(Q2683=MAX($Q$761:$Q$2761),Q2683,"")</f>
        <v/>
      </c>
      <c r="V2683" s="253">
        <f>_xlfn.NORM.DIST(P2683,$T$753,$T$754,0)</f>
        <v>8.5476381950326714E-112</v>
      </c>
      <c r="W2683" s="253" t="str">
        <f>IF(V2683=MAX($V$761:$V$2761),Q2683,"")</f>
        <v/>
      </c>
      <c r="X2683" s="253" t="str">
        <f t="shared" si="701"/>
        <v/>
      </c>
      <c r="AB2683" s="253">
        <v>1922</v>
      </c>
      <c r="AC2683" s="253">
        <f t="shared" si="717"/>
        <v>799.43058662537851</v>
      </c>
      <c r="AD2683" s="253">
        <f t="shared" si="702"/>
        <v>2.0484524854413548E-6</v>
      </c>
      <c r="AE2683" s="253">
        <f t="shared" si="703"/>
        <v>0.99988698817474686</v>
      </c>
      <c r="AF2683" s="253">
        <f>IF(OR(AE2683&lt;$T$757,AE2683&gt;$T$758),AD2683,"")</f>
        <v>2.0484524854413548E-6</v>
      </c>
      <c r="AG2683" s="253" t="str">
        <f t="shared" si="704"/>
        <v/>
      </c>
      <c r="AH2683" s="253" t="str">
        <f t="shared" si="705"/>
        <v/>
      </c>
      <c r="AI2683" s="253">
        <f t="shared" si="706"/>
        <v>5.4424952251477536E-10</v>
      </c>
      <c r="AJ2683" s="253" t="str">
        <f t="shared" si="707"/>
        <v/>
      </c>
      <c r="AK2683" s="253" t="str">
        <f t="shared" si="708"/>
        <v/>
      </c>
      <c r="AO2683" s="253">
        <v>1922</v>
      </c>
      <c r="AP2683" s="253">
        <f t="shared" si="709"/>
        <v>4713.0448720401046</v>
      </c>
      <c r="AQ2683" s="253">
        <f t="shared" si="710"/>
        <v>3.4746021236198026E-7</v>
      </c>
      <c r="AR2683" s="253">
        <f t="shared" si="711"/>
        <v>0.99988698817474686</v>
      </c>
      <c r="AS2683" s="253">
        <f>IF(OR(AR2683&lt;$T$757,AR2683&gt;$T$758),AQ2683,"")</f>
        <v>3.4746021236198026E-7</v>
      </c>
      <c r="AT2683" s="253" t="str">
        <f t="shared" si="712"/>
        <v/>
      </c>
      <c r="AU2683" s="253" t="str">
        <f t="shared" si="713"/>
        <v/>
      </c>
      <c r="AV2683" s="253">
        <f t="shared" si="714"/>
        <v>0</v>
      </c>
      <c r="AW2683" s="253">
        <f t="shared" si="715"/>
        <v>3.4746021236198026E-7</v>
      </c>
      <c r="AX2683" s="253" t="str">
        <f t="shared" si="716"/>
        <v/>
      </c>
      <c r="AZ2683" s="259"/>
      <c r="BA2683" s="259">
        <f>BA2682+$BD$753</f>
        <v>12.332799999999686</v>
      </c>
      <c r="BB2683" s="274">
        <f t="shared" si="699"/>
        <v>9.0132162749796366E-2</v>
      </c>
      <c r="BC2683" s="259">
        <f t="shared" si="700"/>
        <v>1.9063663850400758E-4</v>
      </c>
      <c r="BD2683" s="259" t="str">
        <f t="shared" si="697"/>
        <v/>
      </c>
      <c r="BE2683" s="254" t="str">
        <f t="shared" si="698"/>
        <v/>
      </c>
    </row>
    <row r="2684" spans="1:57" ht="20.100000000000001" customHeight="1" x14ac:dyDescent="0.25">
      <c r="A2684" s="247">
        <v>1923</v>
      </c>
      <c r="B2684" s="247">
        <f>$B$755+(A2684*$B$758)</f>
        <v>8874.7068272820234</v>
      </c>
      <c r="C2684" s="247">
        <f>_xlfn.NORM.DIST($B2684,$B$752,$B$753,0)</f>
        <v>1.8201753710055284E-7</v>
      </c>
      <c r="D2684" s="247">
        <f>_xlfn.NORM.DIST($B2684,$B$752,$B$753,1)</f>
        <v>0.99988875126750809</v>
      </c>
      <c r="E2684" s="247">
        <f>IF(OR(D2684&lt;$F$757,D2684&gt;$F$758),C2684,"")</f>
        <v>1.8201753710055284E-7</v>
      </c>
      <c r="F2684" s="247" t="str">
        <f>IF(AND(D2684&gt;$F$757,D2684&lt;$F$758),C2684,"")</f>
        <v/>
      </c>
      <c r="G2684" s="247" t="str">
        <f>IF(C2684=MAX($C$761:$C$2761),C2684,"")</f>
        <v/>
      </c>
      <c r="H2684" s="247">
        <f>_xlfn.NORM.DIST(B2684,$F$753,$F$754,0)</f>
        <v>0</v>
      </c>
      <c r="I2684" s="247">
        <f>IF(H2684=MAX($H$761:$H$2761),C2684,"")</f>
        <v>1.8201753710055284E-7</v>
      </c>
      <c r="J2684" s="247" t="str">
        <f>IF(I2684=MIN($I$761:$I$2761),I2684,"")</f>
        <v/>
      </c>
      <c r="K2684" s="247"/>
      <c r="L2684" s="247"/>
      <c r="M2684" s="247"/>
      <c r="N2684" s="247"/>
      <c r="O2684" s="247">
        <v>1923</v>
      </c>
      <c r="P2684" s="247">
        <f>$P$755+(O2684*$P$758)</f>
        <v>517.17818794472726</v>
      </c>
      <c r="Q2684" s="247">
        <f>_xlfn.NORM.DIST(P2684,P$752,P$753,0)</f>
        <v>3.1233959916421962E-6</v>
      </c>
      <c r="R2684" s="247">
        <f>_xlfn.NORM.DIST(P2684,P$752,P$753,1)</f>
        <v>0.99988875126750809</v>
      </c>
      <c r="S2684" s="253">
        <f>IF(OR(R2684&lt;$T$757,R2684&gt;$T$758),Q2684,"")</f>
        <v>3.1233959916421962E-6</v>
      </c>
      <c r="T2684" s="253" t="str">
        <f>IF(AND(R2684&gt;$T$757,R2684&lt;$T$758),Q2684,"")</f>
        <v/>
      </c>
      <c r="U2684" s="253" t="str">
        <f>IF(Q2684=MAX($Q$761:$Q$2761),Q2684,"")</f>
        <v/>
      </c>
      <c r="V2684" s="253">
        <f>_xlfn.NORM.DIST(P2684,$T$753,$T$754,0)</f>
        <v>7.8164092486838394E-112</v>
      </c>
      <c r="W2684" s="253" t="str">
        <f>IF(V2684=MAX($V$761:$V$2761),Q2684,"")</f>
        <v/>
      </c>
      <c r="X2684" s="253" t="str">
        <f t="shared" si="701"/>
        <v/>
      </c>
      <c r="AB2684" s="253">
        <v>1923</v>
      </c>
      <c r="AC2684" s="253">
        <f t="shared" si="717"/>
        <v>800.2976479991587</v>
      </c>
      <c r="AD2684" s="253">
        <f t="shared" si="702"/>
        <v>2.0184393684398711E-6</v>
      </c>
      <c r="AE2684" s="253">
        <f t="shared" si="703"/>
        <v>0.99988875126750809</v>
      </c>
      <c r="AF2684" s="253">
        <f>IF(OR(AE2684&lt;$T$757,AE2684&gt;$T$758),AD2684,"")</f>
        <v>2.0184393684398711E-6</v>
      </c>
      <c r="AG2684" s="253" t="str">
        <f t="shared" si="704"/>
        <v/>
      </c>
      <c r="AH2684" s="253" t="str">
        <f t="shared" si="705"/>
        <v/>
      </c>
      <c r="AI2684" s="253">
        <f t="shared" si="706"/>
        <v>5.324378659143525E-10</v>
      </c>
      <c r="AJ2684" s="253" t="str">
        <f t="shared" si="707"/>
        <v/>
      </c>
      <c r="AK2684" s="253" t="str">
        <f t="shared" si="708"/>
        <v/>
      </c>
      <c r="AO2684" s="253">
        <v>1923</v>
      </c>
      <c r="AP2684" s="253">
        <f t="shared" si="709"/>
        <v>4718.1566343742043</v>
      </c>
      <c r="AQ2684" s="253">
        <f t="shared" si="710"/>
        <v>3.4236936252235927E-7</v>
      </c>
      <c r="AR2684" s="253">
        <f t="shared" si="711"/>
        <v>0.99988875126750809</v>
      </c>
      <c r="AS2684" s="253">
        <f>IF(OR(AR2684&lt;$T$757,AR2684&gt;$T$758),AQ2684,"")</f>
        <v>3.4236936252235927E-7</v>
      </c>
      <c r="AT2684" s="253" t="str">
        <f t="shared" si="712"/>
        <v/>
      </c>
      <c r="AU2684" s="253" t="str">
        <f t="shared" si="713"/>
        <v/>
      </c>
      <c r="AV2684" s="253">
        <f t="shared" si="714"/>
        <v>0</v>
      </c>
      <c r="AW2684" s="253">
        <f t="shared" si="715"/>
        <v>3.4236936252235927E-7</v>
      </c>
      <c r="AX2684" s="253" t="str">
        <f t="shared" si="716"/>
        <v/>
      </c>
      <c r="AZ2684" s="259"/>
      <c r="BA2684" s="259">
        <f>BA2683+$BD$753</f>
        <v>12.339199999999686</v>
      </c>
      <c r="BB2684" s="274">
        <f t="shared" si="699"/>
        <v>8.9941526111292358E-2</v>
      </c>
      <c r="BC2684" s="259">
        <f t="shared" si="700"/>
        <v>1.9027414118696906E-4</v>
      </c>
      <c r="BD2684" s="259" t="str">
        <f t="shared" si="697"/>
        <v/>
      </c>
      <c r="BE2684" s="254" t="str">
        <f t="shared" si="698"/>
        <v/>
      </c>
    </row>
    <row r="2685" spans="1:57" ht="20.100000000000001" customHeight="1" x14ac:dyDescent="0.25">
      <c r="A2685" s="247">
        <v>1924</v>
      </c>
      <c r="B2685" s="247">
        <f>$B$755+(A2685*$B$758)</f>
        <v>8884.321894267161</v>
      </c>
      <c r="C2685" s="247">
        <f>_xlfn.NORM.DIST($B2685,$B$752,$B$753,0)</f>
        <v>1.7934781842708349E-7</v>
      </c>
      <c r="D2685" s="247">
        <f>_xlfn.NORM.DIST($B2685,$B$752,$B$753,1)</f>
        <v>0.99989048851426654</v>
      </c>
      <c r="E2685" s="247">
        <f>IF(OR(D2685&lt;$F$757,D2685&gt;$F$758),C2685,"")</f>
        <v>1.7934781842708349E-7</v>
      </c>
      <c r="F2685" s="247" t="str">
        <f>IF(AND(D2685&gt;$F$757,D2685&lt;$F$758),C2685,"")</f>
        <v/>
      </c>
      <c r="G2685" s="247" t="str">
        <f>IF(C2685=MAX($C$761:$C$2761),C2685,"")</f>
        <v/>
      </c>
      <c r="H2685" s="247">
        <f>_xlfn.NORM.DIST(B2685,$F$753,$F$754,0)</f>
        <v>0</v>
      </c>
      <c r="I2685" s="247">
        <f>IF(H2685=MAX($H$761:$H$2761),C2685,"")</f>
        <v>1.7934781842708349E-7</v>
      </c>
      <c r="J2685" s="247" t="str">
        <f>IF(I2685=MIN($I$761:$I$2761),I2685,"")</f>
        <v/>
      </c>
      <c r="K2685" s="247"/>
      <c r="L2685" s="247"/>
      <c r="M2685" s="247"/>
      <c r="N2685" s="247"/>
      <c r="O2685" s="247">
        <v>1924</v>
      </c>
      <c r="P2685" s="247">
        <f>$P$755+(O2685*$P$758)</f>
        <v>517.7385110085894</v>
      </c>
      <c r="Q2685" s="247">
        <f>_xlfn.NORM.DIST(P2685,P$752,P$753,0)</f>
        <v>3.0775839850830645E-6</v>
      </c>
      <c r="R2685" s="247">
        <f>_xlfn.NORM.DIST(P2685,P$752,P$753,1)</f>
        <v>0.99989048851426654</v>
      </c>
      <c r="S2685" s="253">
        <f>IF(OR(R2685&lt;$T$757,R2685&gt;$T$758),Q2685,"")</f>
        <v>3.0775839850830645E-6</v>
      </c>
      <c r="T2685" s="253" t="str">
        <f>IF(AND(R2685&gt;$T$757,R2685&lt;$T$758),Q2685,"")</f>
        <v/>
      </c>
      <c r="U2685" s="253" t="str">
        <f>IF(Q2685=MAX($Q$761:$Q$2761),Q2685,"")</f>
        <v/>
      </c>
      <c r="V2685" s="253">
        <f>_xlfn.NORM.DIST(P2685,$T$753,$T$754,0)</f>
        <v>7.1476207364712662E-112</v>
      </c>
      <c r="W2685" s="253" t="str">
        <f>IF(V2685=MAX($V$761:$V$2761),Q2685,"")</f>
        <v/>
      </c>
      <c r="X2685" s="253" t="str">
        <f t="shared" si="701"/>
        <v/>
      </c>
      <c r="AB2685" s="253">
        <v>1924</v>
      </c>
      <c r="AC2685" s="253">
        <f t="shared" si="717"/>
        <v>801.16470937293911</v>
      </c>
      <c r="AD2685" s="253">
        <f t="shared" si="702"/>
        <v>1.9888341701769498E-6</v>
      </c>
      <c r="AE2685" s="253">
        <f t="shared" si="703"/>
        <v>0.99989048851426654</v>
      </c>
      <c r="AF2685" s="253">
        <f>IF(OR(AE2685&lt;$T$757,AE2685&gt;$T$758),AD2685,"")</f>
        <v>1.9888341701769498E-6</v>
      </c>
      <c r="AG2685" s="253" t="str">
        <f t="shared" si="704"/>
        <v/>
      </c>
      <c r="AH2685" s="253" t="str">
        <f t="shared" si="705"/>
        <v/>
      </c>
      <c r="AI2685" s="253">
        <f t="shared" si="706"/>
        <v>5.2087421950236759E-10</v>
      </c>
      <c r="AJ2685" s="253" t="str">
        <f t="shared" si="707"/>
        <v/>
      </c>
      <c r="AK2685" s="253" t="str">
        <f t="shared" si="708"/>
        <v/>
      </c>
      <c r="AO2685" s="253">
        <v>1924</v>
      </c>
      <c r="AP2685" s="253">
        <f t="shared" si="709"/>
        <v>4723.268396708304</v>
      </c>
      <c r="AQ2685" s="253">
        <f t="shared" si="710"/>
        <v>3.3734770419805872E-7</v>
      </c>
      <c r="AR2685" s="253">
        <f t="shared" si="711"/>
        <v>0.99989048851426654</v>
      </c>
      <c r="AS2685" s="253">
        <f>IF(OR(AR2685&lt;$T$757,AR2685&gt;$T$758),AQ2685,"")</f>
        <v>3.3734770419805872E-7</v>
      </c>
      <c r="AT2685" s="253" t="str">
        <f t="shared" si="712"/>
        <v/>
      </c>
      <c r="AU2685" s="253" t="str">
        <f t="shared" si="713"/>
        <v/>
      </c>
      <c r="AV2685" s="253">
        <f t="shared" si="714"/>
        <v>0</v>
      </c>
      <c r="AW2685" s="253">
        <f t="shared" si="715"/>
        <v>3.3734770419805872E-7</v>
      </c>
      <c r="AX2685" s="253" t="str">
        <f t="shared" si="716"/>
        <v/>
      </c>
      <c r="AZ2685" s="259"/>
      <c r="BA2685" s="259">
        <f>BA2684+$BD$753</f>
        <v>12.345599999999685</v>
      </c>
      <c r="BB2685" s="274">
        <f t="shared" si="699"/>
        <v>8.9751251970105389E-2</v>
      </c>
      <c r="BC2685" s="259">
        <f t="shared" si="700"/>
        <v>1.8991220550237942E-4</v>
      </c>
      <c r="BD2685" s="259" t="str">
        <f t="shared" si="697"/>
        <v/>
      </c>
      <c r="BE2685" s="254" t="str">
        <f t="shared" si="698"/>
        <v/>
      </c>
    </row>
    <row r="2686" spans="1:57" ht="20.100000000000001" customHeight="1" x14ac:dyDescent="0.25">
      <c r="A2686" s="248">
        <v>1925</v>
      </c>
      <c r="B2686" s="247">
        <f>$B$755+(A2686*$B$758)</f>
        <v>8893.9369612522987</v>
      </c>
      <c r="C2686" s="247">
        <f>_xlfn.NORM.DIST($B2686,$B$752,$B$753,0)</f>
        <v>1.7671443005331173E-7</v>
      </c>
      <c r="D2686" s="247">
        <f>_xlfn.NORM.DIST($B2686,$B$752,$B$753,1)</f>
        <v>0.99989220026652259</v>
      </c>
      <c r="E2686" s="247">
        <f>IF(OR(D2686&lt;$F$757,D2686&gt;$F$758),C2686,"")</f>
        <v>1.7671443005331173E-7</v>
      </c>
      <c r="F2686" s="247" t="str">
        <f>IF(AND(D2686&gt;$F$757,D2686&lt;$F$758),C2686,"")</f>
        <v/>
      </c>
      <c r="G2686" s="247" t="str">
        <f>IF(C2686=MAX($C$761:$C$2761),C2686,"")</f>
        <v/>
      </c>
      <c r="H2686" s="247">
        <f>_xlfn.NORM.DIST(B2686,$F$753,$F$754,0)</f>
        <v>0</v>
      </c>
      <c r="I2686" s="247">
        <f>IF(H2686=MAX($H$761:$H$2761),C2686,"")</f>
        <v>1.7671443005331173E-7</v>
      </c>
      <c r="J2686" s="247" t="str">
        <f>IF(I2686=MIN($I$761:$I$2761),I2686,"")</f>
        <v/>
      </c>
      <c r="K2686" s="247"/>
      <c r="L2686" s="247"/>
      <c r="M2686" s="247"/>
      <c r="N2686" s="247"/>
      <c r="O2686" s="248">
        <v>1925</v>
      </c>
      <c r="P2686" s="247">
        <f>$P$755+(O2686*$P$758)</f>
        <v>518.29883407245154</v>
      </c>
      <c r="Q2686" s="247">
        <f>_xlfn.NORM.DIST(P2686,P$752,P$753,0)</f>
        <v>3.032395401487781E-6</v>
      </c>
      <c r="R2686" s="247">
        <f>_xlfn.NORM.DIST(P2686,P$752,P$753,1)</f>
        <v>0.99989220026652259</v>
      </c>
      <c r="S2686" s="253">
        <f>IF(OR(R2686&lt;$T$757,R2686&gt;$T$758),Q2686,"")</f>
        <v>3.032395401487781E-6</v>
      </c>
      <c r="T2686" s="253" t="str">
        <f>IF(AND(R2686&gt;$T$757,R2686&lt;$T$758),Q2686,"")</f>
        <v/>
      </c>
      <c r="U2686" s="253" t="str">
        <f>IF(Q2686=MAX($Q$761:$Q$2761),Q2686,"")</f>
        <v/>
      </c>
      <c r="V2686" s="253">
        <f>_xlfn.NORM.DIST(P2686,$T$753,$T$754,0)</f>
        <v>6.5359506082490813E-112</v>
      </c>
      <c r="W2686" s="253" t="str">
        <f>IF(V2686=MAX($V$761:$V$2761),Q2686,"")</f>
        <v/>
      </c>
      <c r="X2686" s="253" t="str">
        <f t="shared" si="701"/>
        <v/>
      </c>
      <c r="AB2686" s="259">
        <v>1925</v>
      </c>
      <c r="AC2686" s="253">
        <f t="shared" si="717"/>
        <v>802.0317707467193</v>
      </c>
      <c r="AD2686" s="253">
        <f t="shared" si="702"/>
        <v>1.9596318479684232E-6</v>
      </c>
      <c r="AE2686" s="253">
        <f t="shared" si="703"/>
        <v>0.99989220026652259</v>
      </c>
      <c r="AF2686" s="253">
        <f>IF(OR(AE2686&lt;$T$757,AE2686&gt;$T$758),AD2686,"")</f>
        <v>1.9596318479684232E-6</v>
      </c>
      <c r="AG2686" s="253" t="str">
        <f t="shared" si="704"/>
        <v/>
      </c>
      <c r="AH2686" s="253" t="str">
        <f t="shared" si="705"/>
        <v/>
      </c>
      <c r="AI2686" s="253">
        <f t="shared" si="706"/>
        <v>5.0955356293410259E-10</v>
      </c>
      <c r="AJ2686" s="253" t="str">
        <f t="shared" si="707"/>
        <v/>
      </c>
      <c r="AK2686" s="253" t="str">
        <f t="shared" si="708"/>
        <v/>
      </c>
      <c r="AO2686" s="259">
        <v>1925</v>
      </c>
      <c r="AP2686" s="253">
        <f t="shared" si="709"/>
        <v>4728.3801590424036</v>
      </c>
      <c r="AQ2686" s="253">
        <f t="shared" si="710"/>
        <v>3.323943820447984E-7</v>
      </c>
      <c r="AR2686" s="253">
        <f t="shared" si="711"/>
        <v>0.99989220026652259</v>
      </c>
      <c r="AS2686" s="253">
        <f>IF(OR(AR2686&lt;$T$757,AR2686&gt;$T$758),AQ2686,"")</f>
        <v>3.323943820447984E-7</v>
      </c>
      <c r="AT2686" s="253" t="str">
        <f t="shared" si="712"/>
        <v/>
      </c>
      <c r="AU2686" s="253" t="str">
        <f t="shared" si="713"/>
        <v/>
      </c>
      <c r="AV2686" s="253">
        <f t="shared" si="714"/>
        <v>0</v>
      </c>
      <c r="AW2686" s="253">
        <f t="shared" si="715"/>
        <v>3.323943820447984E-7</v>
      </c>
      <c r="AX2686" s="253" t="str">
        <f t="shared" si="716"/>
        <v/>
      </c>
      <c r="AZ2686" s="259"/>
      <c r="BA2686" s="259">
        <f>BA2685+$BD$753</f>
        <v>12.351999999999684</v>
      </c>
      <c r="BB2686" s="274">
        <f t="shared" si="699"/>
        <v>8.956133976460301E-2</v>
      </c>
      <c r="BC2686" s="259">
        <f t="shared" si="700"/>
        <v>1.8955083099977954E-4</v>
      </c>
      <c r="BD2686" s="259" t="str">
        <f t="shared" si="697"/>
        <v/>
      </c>
      <c r="BE2686" s="254" t="str">
        <f t="shared" si="698"/>
        <v/>
      </c>
    </row>
    <row r="2687" spans="1:57" ht="20.100000000000001" customHeight="1" x14ac:dyDescent="0.25">
      <c r="A2687" s="247">
        <v>1926</v>
      </c>
      <c r="B2687" s="247">
        <f>$B$755+(A2687*$B$758)</f>
        <v>8903.5520282374364</v>
      </c>
      <c r="C2687" s="247">
        <f>_xlfn.NORM.DIST($B2687,$B$752,$B$753,0)</f>
        <v>1.7411692218560949E-7</v>
      </c>
      <c r="D2687" s="247">
        <f>_xlfn.NORM.DIST($B2687,$B$752,$B$753,1)</f>
        <v>0.99989388687142822</v>
      </c>
      <c r="E2687" s="247">
        <f>IF(OR(D2687&lt;$F$757,D2687&gt;$F$758),C2687,"")</f>
        <v>1.7411692218560949E-7</v>
      </c>
      <c r="F2687" s="247" t="str">
        <f>IF(AND(D2687&gt;$F$757,D2687&lt;$F$758),C2687,"")</f>
        <v/>
      </c>
      <c r="G2687" s="247" t="str">
        <f>IF(C2687=MAX($C$761:$C$2761),C2687,"")</f>
        <v/>
      </c>
      <c r="H2687" s="247">
        <f>_xlfn.NORM.DIST(B2687,$F$753,$F$754,0)</f>
        <v>0</v>
      </c>
      <c r="I2687" s="247">
        <f>IF(H2687=MAX($H$761:$H$2761),C2687,"")</f>
        <v>1.7411692218560949E-7</v>
      </c>
      <c r="J2687" s="247" t="str">
        <f>IF(I2687=MIN($I$761:$I$2761),I2687,"")</f>
        <v/>
      </c>
      <c r="K2687" s="247"/>
      <c r="L2687" s="247"/>
      <c r="M2687" s="247"/>
      <c r="N2687" s="247"/>
      <c r="O2687" s="247">
        <v>1926</v>
      </c>
      <c r="P2687" s="247">
        <f>$P$755+(O2687*$P$758)</f>
        <v>518.85915713631368</v>
      </c>
      <c r="Q2687" s="247">
        <f>_xlfn.NORM.DIST(P2687,P$752,P$753,0)</f>
        <v>2.9878225224593241E-6</v>
      </c>
      <c r="R2687" s="247">
        <f>_xlfn.NORM.DIST(P2687,P$752,P$753,1)</f>
        <v>0.99989388687142822</v>
      </c>
      <c r="S2687" s="253">
        <f>IF(OR(R2687&lt;$T$757,R2687&gt;$T$758),Q2687,"")</f>
        <v>2.9878225224593241E-6</v>
      </c>
      <c r="T2687" s="253" t="str">
        <f>IF(AND(R2687&gt;$T$757,R2687&lt;$T$758),Q2687,"")</f>
        <v/>
      </c>
      <c r="U2687" s="253" t="str">
        <f>IF(Q2687=MAX($Q$761:$Q$2761),Q2687,"")</f>
        <v/>
      </c>
      <c r="V2687" s="253">
        <f>_xlfn.NORM.DIST(P2687,$T$753,$T$754,0)</f>
        <v>5.976529594325218E-112</v>
      </c>
      <c r="W2687" s="253" t="str">
        <f>IF(V2687=MAX($V$761:$V$2761),Q2687,"")</f>
        <v/>
      </c>
      <c r="X2687" s="253" t="str">
        <f t="shared" si="701"/>
        <v/>
      </c>
      <c r="AB2687" s="253">
        <v>1926</v>
      </c>
      <c r="AC2687" s="253">
        <f t="shared" si="717"/>
        <v>802.89883212049949</v>
      </c>
      <c r="AD2687" s="253">
        <f t="shared" si="702"/>
        <v>1.9308274139368528E-6</v>
      </c>
      <c r="AE2687" s="253">
        <f t="shared" si="703"/>
        <v>0.99989388687142822</v>
      </c>
      <c r="AF2687" s="253">
        <f>IF(OR(AE2687&lt;$T$757,AE2687&gt;$T$758),AD2687,"")</f>
        <v>1.9308274139368528E-6</v>
      </c>
      <c r="AG2687" s="253" t="str">
        <f t="shared" si="704"/>
        <v/>
      </c>
      <c r="AH2687" s="253" t="str">
        <f t="shared" si="705"/>
        <v/>
      </c>
      <c r="AI2687" s="253">
        <f t="shared" si="706"/>
        <v>4.9847097340081941E-10</v>
      </c>
      <c r="AJ2687" s="253" t="str">
        <f t="shared" si="707"/>
        <v/>
      </c>
      <c r="AK2687" s="253" t="str">
        <f t="shared" si="708"/>
        <v/>
      </c>
      <c r="AO2687" s="253">
        <v>1926</v>
      </c>
      <c r="AP2687" s="253">
        <f t="shared" si="709"/>
        <v>4733.4919213765033</v>
      </c>
      <c r="AQ2687" s="253">
        <f t="shared" si="710"/>
        <v>3.2750855001466487E-7</v>
      </c>
      <c r="AR2687" s="253">
        <f t="shared" si="711"/>
        <v>0.99989388687142822</v>
      </c>
      <c r="AS2687" s="253">
        <f>IF(OR(AR2687&lt;$T$757,AR2687&gt;$T$758),AQ2687,"")</f>
        <v>3.2750855001466487E-7</v>
      </c>
      <c r="AT2687" s="253" t="str">
        <f t="shared" si="712"/>
        <v/>
      </c>
      <c r="AU2687" s="253" t="str">
        <f t="shared" si="713"/>
        <v/>
      </c>
      <c r="AV2687" s="253">
        <f t="shared" si="714"/>
        <v>0</v>
      </c>
      <c r="AW2687" s="253">
        <f t="shared" si="715"/>
        <v>3.2750855001466487E-7</v>
      </c>
      <c r="AX2687" s="253" t="str">
        <f t="shared" si="716"/>
        <v/>
      </c>
      <c r="AZ2687" s="259"/>
      <c r="BA2687" s="259">
        <f>BA2686+$BD$753</f>
        <v>12.358399999999683</v>
      </c>
      <c r="BB2687" s="274">
        <f t="shared" si="699"/>
        <v>8.937178893360323E-2</v>
      </c>
      <c r="BC2687" s="259">
        <f t="shared" si="700"/>
        <v>1.8919001722787765E-4</v>
      </c>
      <c r="BD2687" s="259" t="str">
        <f t="shared" si="697"/>
        <v/>
      </c>
      <c r="BE2687" s="254" t="str">
        <f t="shared" si="698"/>
        <v/>
      </c>
    </row>
    <row r="2688" spans="1:57" ht="20.100000000000001" customHeight="1" x14ac:dyDescent="0.25">
      <c r="A2688" s="247">
        <v>1927</v>
      </c>
      <c r="B2688" s="247">
        <f>$B$755+(A2688*$B$758)</f>
        <v>8913.1670952225741</v>
      </c>
      <c r="C2688" s="247">
        <f>_xlfn.NORM.DIST($B2688,$B$752,$B$753,0)</f>
        <v>1.7155484992868312E-7</v>
      </c>
      <c r="D2688" s="247">
        <f>_xlfn.NORM.DIST($B2688,$B$752,$B$753,1)</f>
        <v>0.99989554867183417</v>
      </c>
      <c r="E2688" s="247">
        <f>IF(OR(D2688&lt;$F$757,D2688&gt;$F$758),C2688,"")</f>
        <v>1.7155484992868312E-7</v>
      </c>
      <c r="F2688" s="247" t="str">
        <f>IF(AND(D2688&gt;$F$757,D2688&lt;$F$758),C2688,"")</f>
        <v/>
      </c>
      <c r="G2688" s="247" t="str">
        <f>IF(C2688=MAX($C$761:$C$2761),C2688,"")</f>
        <v/>
      </c>
      <c r="H2688" s="247">
        <f>_xlfn.NORM.DIST(B2688,$F$753,$F$754,0)</f>
        <v>0</v>
      </c>
      <c r="I2688" s="247">
        <f>IF(H2688=MAX($H$761:$H$2761),C2688,"")</f>
        <v>1.7155484992868312E-7</v>
      </c>
      <c r="J2688" s="247" t="str">
        <f>IF(I2688=MIN($I$761:$I$2761),I2688,"")</f>
        <v/>
      </c>
      <c r="K2688" s="247"/>
      <c r="L2688" s="247"/>
      <c r="M2688" s="247"/>
      <c r="N2688" s="247"/>
      <c r="O2688" s="247">
        <v>1927</v>
      </c>
      <c r="P2688" s="247">
        <f>$P$755+(O2688*$P$758)</f>
        <v>519.4194802001756</v>
      </c>
      <c r="Q2688" s="247">
        <f>_xlfn.NORM.DIST(P2688,P$752,P$753,0)</f>
        <v>2.9438577136554431E-6</v>
      </c>
      <c r="R2688" s="247">
        <f>_xlfn.NORM.DIST(P2688,P$752,P$753,1)</f>
        <v>0.99989554867183417</v>
      </c>
      <c r="S2688" s="253">
        <f>IF(OR(R2688&lt;$T$757,R2688&gt;$T$758),Q2688,"")</f>
        <v>2.9438577136554431E-6</v>
      </c>
      <c r="T2688" s="253" t="str">
        <f>IF(AND(R2688&gt;$T$757,R2688&lt;$T$758),Q2688,"")</f>
        <v/>
      </c>
      <c r="U2688" s="253" t="str">
        <f>IF(Q2688=MAX($Q$761:$Q$2761),Q2688,"")</f>
        <v/>
      </c>
      <c r="V2688" s="253">
        <f>_xlfn.NORM.DIST(P2688,$T$753,$T$754,0)</f>
        <v>5.4649027562791442E-112</v>
      </c>
      <c r="W2688" s="253" t="str">
        <f>IF(V2688=MAX($V$761:$V$2761),Q2688,"")</f>
        <v/>
      </c>
      <c r="X2688" s="253" t="str">
        <f t="shared" si="701"/>
        <v/>
      </c>
      <c r="AB2688" s="253">
        <v>1927</v>
      </c>
      <c r="AC2688" s="253">
        <f t="shared" si="717"/>
        <v>803.76589349427968</v>
      </c>
      <c r="AD2688" s="253">
        <f t="shared" si="702"/>
        <v>1.9024159345236853E-6</v>
      </c>
      <c r="AE2688" s="253">
        <f t="shared" si="703"/>
        <v>0.99989554867183417</v>
      </c>
      <c r="AF2688" s="253">
        <f>IF(OR(AE2688&lt;$T$757,AE2688&gt;$T$758),AD2688,"")</f>
        <v>1.9024159345236853E-6</v>
      </c>
      <c r="AG2688" s="253" t="str">
        <f t="shared" si="704"/>
        <v/>
      </c>
      <c r="AH2688" s="253" t="str">
        <f t="shared" si="705"/>
        <v/>
      </c>
      <c r="AI2688" s="253">
        <f t="shared" si="706"/>
        <v>4.8762162382154734E-10</v>
      </c>
      <c r="AJ2688" s="253" t="str">
        <f t="shared" si="707"/>
        <v/>
      </c>
      <c r="AK2688" s="253" t="str">
        <f t="shared" si="708"/>
        <v/>
      </c>
      <c r="AO2688" s="253">
        <v>1927</v>
      </c>
      <c r="AP2688" s="253">
        <f t="shared" si="709"/>
        <v>4738.6036837106049</v>
      </c>
      <c r="AQ2688" s="253">
        <f t="shared" si="710"/>
        <v>3.2268937127335572E-7</v>
      </c>
      <c r="AR2688" s="253">
        <f t="shared" si="711"/>
        <v>0.99989554867183417</v>
      </c>
      <c r="AS2688" s="253">
        <f>IF(OR(AR2688&lt;$T$757,AR2688&gt;$T$758),AQ2688,"")</f>
        <v>3.2268937127335572E-7</v>
      </c>
      <c r="AT2688" s="253" t="str">
        <f t="shared" si="712"/>
        <v/>
      </c>
      <c r="AU2688" s="253" t="str">
        <f t="shared" si="713"/>
        <v/>
      </c>
      <c r="AV2688" s="253">
        <f t="shared" si="714"/>
        <v>0</v>
      </c>
      <c r="AW2688" s="253">
        <f t="shared" si="715"/>
        <v>3.2268937127335572E-7</v>
      </c>
      <c r="AX2688" s="253" t="str">
        <f t="shared" si="716"/>
        <v/>
      </c>
      <c r="AZ2688" s="259"/>
      <c r="BA2688" s="259">
        <f>BA2687+$BD$753</f>
        <v>12.364799999999683</v>
      </c>
      <c r="BB2688" s="274">
        <f t="shared" si="699"/>
        <v>8.9182598916375352E-2</v>
      </c>
      <c r="BC2688" s="259">
        <f t="shared" si="700"/>
        <v>1.8882976373407745E-4</v>
      </c>
      <c r="BD2688" s="259" t="str">
        <f t="shared" si="697"/>
        <v/>
      </c>
      <c r="BE2688" s="254" t="str">
        <f t="shared" si="698"/>
        <v/>
      </c>
    </row>
    <row r="2689" spans="1:57" ht="20.100000000000001" customHeight="1" x14ac:dyDescent="0.25">
      <c r="A2689" s="247">
        <v>1928</v>
      </c>
      <c r="B2689" s="247">
        <f>$B$755+(A2689*$B$758)</f>
        <v>8922.7821622077117</v>
      </c>
      <c r="C2689" s="247">
        <f>_xlfn.NORM.DIST($B2689,$B$752,$B$753,0)</f>
        <v>1.69027773241836E-7</v>
      </c>
      <c r="D2689" s="247">
        <f>_xlfn.NORM.DIST($B2689,$B$752,$B$753,1)</f>
        <v>0.9998971860063367</v>
      </c>
      <c r="E2689" s="247">
        <f>IF(OR(D2689&lt;$F$757,D2689&gt;$F$758),C2689,"")</f>
        <v>1.69027773241836E-7</v>
      </c>
      <c r="F2689" s="247" t="str">
        <f>IF(AND(D2689&gt;$F$757,D2689&lt;$F$758),C2689,"")</f>
        <v/>
      </c>
      <c r="G2689" s="247" t="str">
        <f>IF(C2689=MAX($C$761:$C$2761),C2689,"")</f>
        <v/>
      </c>
      <c r="H2689" s="247">
        <f>_xlfn.NORM.DIST(B2689,$F$753,$F$754,0)</f>
        <v>0</v>
      </c>
      <c r="I2689" s="247">
        <f>IF(H2689=MAX($H$761:$H$2761),C2689,"")</f>
        <v>1.69027773241836E-7</v>
      </c>
      <c r="J2689" s="247" t="str">
        <f>IF(I2689=MIN($I$761:$I$2761),I2689,"")</f>
        <v/>
      </c>
      <c r="K2689" s="247"/>
      <c r="L2689" s="247"/>
      <c r="M2689" s="247"/>
      <c r="N2689" s="247"/>
      <c r="O2689" s="247">
        <v>1928</v>
      </c>
      <c r="P2689" s="247">
        <f>$P$755+(O2689*$P$758)</f>
        <v>519.97980326403774</v>
      </c>
      <c r="Q2689" s="247">
        <f>_xlfn.NORM.DIST(P2689,P$752,P$753,0)</f>
        <v>2.90049342403806E-6</v>
      </c>
      <c r="R2689" s="247">
        <f>_xlfn.NORM.DIST(P2689,P$752,P$753,1)</f>
        <v>0.9998971860063367</v>
      </c>
      <c r="S2689" s="253">
        <f>IF(OR(R2689&lt;$T$757,R2689&gt;$T$758),Q2689,"")</f>
        <v>2.90049342403806E-6</v>
      </c>
      <c r="T2689" s="253" t="str">
        <f>IF(AND(R2689&gt;$T$757,R2689&lt;$T$758),Q2689,"")</f>
        <v/>
      </c>
      <c r="U2689" s="253" t="str">
        <f>IF(Q2689=MAX($Q$761:$Q$2761),Q2689,"")</f>
        <v/>
      </c>
      <c r="V2689" s="253">
        <f>_xlfn.NORM.DIST(P2689,$T$753,$T$754,0)</f>
        <v>4.9969942966851124E-112</v>
      </c>
      <c r="W2689" s="253" t="str">
        <f>IF(V2689=MAX($V$761:$V$2761),Q2689,"")</f>
        <v/>
      </c>
      <c r="X2689" s="253" t="str">
        <f t="shared" si="701"/>
        <v/>
      </c>
      <c r="AB2689" s="253">
        <v>1928</v>
      </c>
      <c r="AC2689" s="253">
        <f t="shared" si="717"/>
        <v>804.63295486805987</v>
      </c>
      <c r="AD2689" s="253">
        <f t="shared" si="702"/>
        <v>1.8743925300042593E-6</v>
      </c>
      <c r="AE2689" s="253">
        <f t="shared" si="703"/>
        <v>0.9998971860063367</v>
      </c>
      <c r="AF2689" s="253">
        <f>IF(OR(AE2689&lt;$T$757,AE2689&gt;$T$758),AD2689,"")</f>
        <v>1.8743925300042593E-6</v>
      </c>
      <c r="AG2689" s="253" t="str">
        <f t="shared" si="704"/>
        <v/>
      </c>
      <c r="AH2689" s="253" t="str">
        <f t="shared" si="705"/>
        <v/>
      </c>
      <c r="AI2689" s="253">
        <f t="shared" si="706"/>
        <v>4.7700078106662269E-10</v>
      </c>
      <c r="AJ2689" s="253" t="str">
        <f t="shared" si="707"/>
        <v/>
      </c>
      <c r="AK2689" s="253" t="str">
        <f t="shared" si="708"/>
        <v/>
      </c>
      <c r="AO2689" s="253">
        <v>1928</v>
      </c>
      <c r="AP2689" s="253">
        <f t="shared" si="709"/>
        <v>4743.7154460447045</v>
      </c>
      <c r="AQ2689" s="253">
        <f t="shared" si="710"/>
        <v>3.179360181179233E-7</v>
      </c>
      <c r="AR2689" s="253">
        <f t="shared" si="711"/>
        <v>0.9998971860063367</v>
      </c>
      <c r="AS2689" s="253">
        <f>IF(OR(AR2689&lt;$T$757,AR2689&gt;$T$758),AQ2689,"")</f>
        <v>3.179360181179233E-7</v>
      </c>
      <c r="AT2689" s="253" t="str">
        <f t="shared" si="712"/>
        <v/>
      </c>
      <c r="AU2689" s="253" t="str">
        <f t="shared" si="713"/>
        <v/>
      </c>
      <c r="AV2689" s="253">
        <f t="shared" si="714"/>
        <v>0</v>
      </c>
      <c r="AW2689" s="253">
        <f t="shared" si="715"/>
        <v>3.179360181179233E-7</v>
      </c>
      <c r="AX2689" s="253" t="str">
        <f t="shared" si="716"/>
        <v/>
      </c>
      <c r="AZ2689" s="259"/>
      <c r="BA2689" s="259">
        <f>BA2688+$BD$753</f>
        <v>12.371199999999682</v>
      </c>
      <c r="BB2689" s="274">
        <f t="shared" si="699"/>
        <v>8.8993769152641275E-2</v>
      </c>
      <c r="BC2689" s="259">
        <f t="shared" si="700"/>
        <v>1.8847007006445038E-4</v>
      </c>
      <c r="BD2689" s="259" t="str">
        <f t="shared" si="697"/>
        <v/>
      </c>
      <c r="BE2689" s="254" t="str">
        <f t="shared" si="698"/>
        <v/>
      </c>
    </row>
    <row r="2690" spans="1:57" ht="20.100000000000001" customHeight="1" x14ac:dyDescent="0.25">
      <c r="A2690" s="247">
        <v>1929</v>
      </c>
      <c r="B2690" s="247">
        <f>$B$755+(A2690*$B$758)</f>
        <v>8932.3972291928494</v>
      </c>
      <c r="C2690" s="247">
        <f>_xlfn.NORM.DIST($B2690,$B$752,$B$753,0)</f>
        <v>1.6653525689549001E-7</v>
      </c>
      <c r="D2690" s="247">
        <f>_xlfn.NORM.DIST($B2690,$B$752,$B$753,1)</f>
        <v>0.99989879920932445</v>
      </c>
      <c r="E2690" s="247">
        <f>IF(OR(D2690&lt;$F$757,D2690&gt;$F$758),C2690,"")</f>
        <v>1.6653525689549001E-7</v>
      </c>
      <c r="F2690" s="247" t="str">
        <f>IF(AND(D2690&gt;$F$757,D2690&lt;$F$758),C2690,"")</f>
        <v/>
      </c>
      <c r="G2690" s="247" t="str">
        <f>IF(C2690=MAX($C$761:$C$2761),C2690,"")</f>
        <v/>
      </c>
      <c r="H2690" s="247">
        <f>_xlfn.NORM.DIST(B2690,$F$753,$F$754,0)</f>
        <v>0</v>
      </c>
      <c r="I2690" s="247">
        <f>IF(H2690=MAX($H$761:$H$2761),C2690,"")</f>
        <v>1.6653525689549001E-7</v>
      </c>
      <c r="J2690" s="247" t="str">
        <f>IF(I2690=MIN($I$761:$I$2761),I2690,"")</f>
        <v/>
      </c>
      <c r="K2690" s="247"/>
      <c r="L2690" s="247"/>
      <c r="M2690" s="247"/>
      <c r="N2690" s="247"/>
      <c r="O2690" s="247">
        <v>1929</v>
      </c>
      <c r="P2690" s="247">
        <f>$P$755+(O2690*$P$758)</f>
        <v>520.54012632789988</v>
      </c>
      <c r="Q2690" s="247">
        <f>_xlfn.NORM.DIST(P2690,P$752,P$753,0)</f>
        <v>2.8577221851272757E-6</v>
      </c>
      <c r="R2690" s="247">
        <f>_xlfn.NORM.DIST(P2690,P$752,P$753,1)</f>
        <v>0.99989879920932445</v>
      </c>
      <c r="S2690" s="253">
        <f>IF(OR(R2690&lt;$T$757,R2690&gt;$T$758),Q2690,"")</f>
        <v>2.8577221851272757E-6</v>
      </c>
      <c r="T2690" s="253" t="str">
        <f>IF(AND(R2690&gt;$T$757,R2690&lt;$T$758),Q2690,"")</f>
        <v/>
      </c>
      <c r="U2690" s="253" t="str">
        <f>IF(Q2690=MAX($Q$761:$Q$2761),Q2690,"")</f>
        <v/>
      </c>
      <c r="V2690" s="253">
        <f>_xlfn.NORM.DIST(P2690,$T$753,$T$754,0)</f>
        <v>4.5690753520505147E-112</v>
      </c>
      <c r="W2690" s="253" t="str">
        <f>IF(V2690=MAX($V$761:$V$2761),Q2690,"")</f>
        <v/>
      </c>
      <c r="X2690" s="253" t="str">
        <f t="shared" si="701"/>
        <v/>
      </c>
      <c r="AB2690" s="253">
        <v>1929</v>
      </c>
      <c r="AC2690" s="253">
        <f t="shared" si="717"/>
        <v>805.50001624184029</v>
      </c>
      <c r="AD2690" s="253">
        <f t="shared" si="702"/>
        <v>1.8467523740056297E-6</v>
      </c>
      <c r="AE2690" s="253">
        <f t="shared" si="703"/>
        <v>0.99989879920932445</v>
      </c>
      <c r="AF2690" s="253">
        <f>IF(OR(AE2690&lt;$T$757,AE2690&gt;$T$758),AD2690,"")</f>
        <v>1.8467523740056297E-6</v>
      </c>
      <c r="AG2690" s="253" t="str">
        <f t="shared" si="704"/>
        <v/>
      </c>
      <c r="AH2690" s="253" t="str">
        <f t="shared" si="705"/>
        <v/>
      </c>
      <c r="AI2690" s="253">
        <f t="shared" si="706"/>
        <v>4.6660380421241395E-10</v>
      </c>
      <c r="AJ2690" s="253" t="str">
        <f t="shared" si="707"/>
        <v/>
      </c>
      <c r="AK2690" s="253" t="str">
        <f t="shared" si="708"/>
        <v/>
      </c>
      <c r="AO2690" s="253">
        <v>1929</v>
      </c>
      <c r="AP2690" s="253">
        <f t="shared" si="709"/>
        <v>4748.8272083788042</v>
      </c>
      <c r="AQ2690" s="253">
        <f t="shared" si="710"/>
        <v>3.132476718949793E-7</v>
      </c>
      <c r="AR2690" s="253">
        <f t="shared" si="711"/>
        <v>0.99989879920932445</v>
      </c>
      <c r="AS2690" s="253">
        <f>IF(OR(AR2690&lt;$T$757,AR2690&gt;$T$758),AQ2690,"")</f>
        <v>3.132476718949793E-7</v>
      </c>
      <c r="AT2690" s="253" t="str">
        <f t="shared" si="712"/>
        <v/>
      </c>
      <c r="AU2690" s="253" t="str">
        <f t="shared" si="713"/>
        <v/>
      </c>
      <c r="AV2690" s="253">
        <f t="shared" si="714"/>
        <v>0</v>
      </c>
      <c r="AW2690" s="253">
        <f t="shared" si="715"/>
        <v>3.132476718949793E-7</v>
      </c>
      <c r="AX2690" s="253" t="str">
        <f t="shared" si="716"/>
        <v/>
      </c>
      <c r="AZ2690" s="259"/>
      <c r="BA2690" s="259">
        <f>BA2689+$BD$753</f>
        <v>12.377599999999681</v>
      </c>
      <c r="BB2690" s="274">
        <f t="shared" si="699"/>
        <v>8.8805299082576825E-2</v>
      </c>
      <c r="BC2690" s="259">
        <f t="shared" si="700"/>
        <v>1.8811093576409643E-4</v>
      </c>
      <c r="BD2690" s="259" t="str">
        <f t="shared" si="697"/>
        <v/>
      </c>
      <c r="BE2690" s="254" t="str">
        <f t="shared" si="698"/>
        <v/>
      </c>
    </row>
    <row r="2691" spans="1:57" ht="20.100000000000001" customHeight="1" x14ac:dyDescent="0.25">
      <c r="A2691" s="247">
        <v>1930</v>
      </c>
      <c r="B2691" s="247">
        <f>$B$755+(A2691*$B$758)</f>
        <v>8942.0122961779871</v>
      </c>
      <c r="C2691" s="247">
        <f>_xlfn.NORM.DIST($B2691,$B$752,$B$753,0)</f>
        <v>1.6407687042796453E-7</v>
      </c>
      <c r="D2691" s="247">
        <f>_xlfn.NORM.DIST($B2691,$B$752,$B$753,1)</f>
        <v>0.99990038861102404</v>
      </c>
      <c r="E2691" s="247">
        <f>IF(OR(D2691&lt;$F$757,D2691&gt;$F$758),C2691,"")</f>
        <v>1.6407687042796453E-7</v>
      </c>
      <c r="F2691" s="247" t="str">
        <f>IF(AND(D2691&gt;$F$757,D2691&lt;$F$758),C2691,"")</f>
        <v/>
      </c>
      <c r="G2691" s="247" t="str">
        <f>IF(C2691=MAX($C$761:$C$2761),C2691,"")</f>
        <v/>
      </c>
      <c r="H2691" s="247">
        <f>_xlfn.NORM.DIST(B2691,$F$753,$F$754,0)</f>
        <v>0</v>
      </c>
      <c r="I2691" s="247">
        <f>IF(H2691=MAX($H$761:$H$2761),C2691,"")</f>
        <v>1.6407687042796453E-7</v>
      </c>
      <c r="J2691" s="247" t="str">
        <f>IF(I2691=MIN($I$761:$I$2761),I2691,"")</f>
        <v/>
      </c>
      <c r="K2691" s="247"/>
      <c r="L2691" s="247"/>
      <c r="M2691" s="247"/>
      <c r="N2691" s="247"/>
      <c r="O2691" s="247">
        <v>1930</v>
      </c>
      <c r="P2691" s="247">
        <f>$P$755+(O2691*$P$758)</f>
        <v>521.10044939176203</v>
      </c>
      <c r="Q2691" s="247">
        <f>_xlfn.NORM.DIST(P2691,P$752,P$753,0)</f>
        <v>2.8155366102596533E-6</v>
      </c>
      <c r="R2691" s="247">
        <f>_xlfn.NORM.DIST(P2691,P$752,P$753,1)</f>
        <v>0.99990038861102404</v>
      </c>
      <c r="S2691" s="253">
        <f>IF(OR(R2691&lt;$T$757,R2691&gt;$T$758),Q2691,"")</f>
        <v>2.8155366102596533E-6</v>
      </c>
      <c r="T2691" s="253" t="str">
        <f>IF(AND(R2691&gt;$T$757,R2691&lt;$T$758),Q2691,"")</f>
        <v/>
      </c>
      <c r="U2691" s="253" t="str">
        <f>IF(Q2691=MAX($Q$761:$Q$2761),Q2691,"")</f>
        <v/>
      </c>
      <c r="V2691" s="253">
        <f>_xlfn.NORM.DIST(P2691,$T$753,$T$754,0)</f>
        <v>4.1777345165362102E-112</v>
      </c>
      <c r="W2691" s="253" t="str">
        <f>IF(V2691=MAX($V$761:$V$2761),Q2691,"")</f>
        <v/>
      </c>
      <c r="X2691" s="253" t="str">
        <f t="shared" si="701"/>
        <v/>
      </c>
      <c r="AB2691" s="253">
        <v>1930</v>
      </c>
      <c r="AC2691" s="253">
        <f t="shared" si="717"/>
        <v>806.36707761562047</v>
      </c>
      <c r="AD2691" s="253">
        <f t="shared" si="702"/>
        <v>1.8194906930273246E-6</v>
      </c>
      <c r="AE2691" s="253">
        <f t="shared" si="703"/>
        <v>0.99990038861102404</v>
      </c>
      <c r="AF2691" s="253">
        <f>IF(OR(AE2691&lt;$T$757,AE2691&gt;$T$758),AD2691,"")</f>
        <v>1.8194906930273246E-6</v>
      </c>
      <c r="AG2691" s="253" t="str">
        <f t="shared" si="704"/>
        <v/>
      </c>
      <c r="AH2691" s="253" t="str">
        <f t="shared" si="705"/>
        <v/>
      </c>
      <c r="AI2691" s="253">
        <f t="shared" si="706"/>
        <v>4.5642614282678605E-10</v>
      </c>
      <c r="AJ2691" s="253" t="str">
        <f t="shared" si="707"/>
        <v/>
      </c>
      <c r="AK2691" s="253" t="str">
        <f t="shared" si="708"/>
        <v/>
      </c>
      <c r="AO2691" s="253">
        <v>1930</v>
      </c>
      <c r="AP2691" s="253">
        <f t="shared" si="709"/>
        <v>4753.9389707129039</v>
      </c>
      <c r="AQ2691" s="253">
        <f t="shared" si="710"/>
        <v>3.0862352291940438E-7</v>
      </c>
      <c r="AR2691" s="253">
        <f t="shared" si="711"/>
        <v>0.99990038861102404</v>
      </c>
      <c r="AS2691" s="253">
        <f>IF(OR(AR2691&lt;$T$757,AR2691&gt;$T$758),AQ2691,"")</f>
        <v>3.0862352291940438E-7</v>
      </c>
      <c r="AT2691" s="253" t="str">
        <f t="shared" si="712"/>
        <v/>
      </c>
      <c r="AU2691" s="253" t="str">
        <f t="shared" si="713"/>
        <v/>
      </c>
      <c r="AV2691" s="253">
        <f t="shared" si="714"/>
        <v>0</v>
      </c>
      <c r="AW2691" s="253">
        <f t="shared" si="715"/>
        <v>3.0862352291940438E-7</v>
      </c>
      <c r="AX2691" s="253" t="str">
        <f t="shared" si="716"/>
        <v/>
      </c>
      <c r="AZ2691" s="259"/>
      <c r="BA2691" s="259">
        <f>BA2690+$BD$753</f>
        <v>12.383999999999681</v>
      </c>
      <c r="BB2691" s="274">
        <f t="shared" si="699"/>
        <v>8.8617188146812728E-2</v>
      </c>
      <c r="BC2691" s="259">
        <f t="shared" si="700"/>
        <v>1.8775236037664456E-4</v>
      </c>
      <c r="BD2691" s="259" t="str">
        <f t="shared" si="697"/>
        <v/>
      </c>
      <c r="BE2691" s="254" t="str">
        <f t="shared" si="698"/>
        <v/>
      </c>
    </row>
    <row r="2692" spans="1:57" ht="20.100000000000001" customHeight="1" x14ac:dyDescent="0.25">
      <c r="A2692" s="247">
        <v>1931</v>
      </c>
      <c r="B2692" s="247">
        <f>$B$755+(A2692*$B$758)</f>
        <v>8951.6273631631248</v>
      </c>
      <c r="C2692" s="247">
        <f>_xlfn.NORM.DIST($B2692,$B$752,$B$753,0)</f>
        <v>1.6165218810251533E-7</v>
      </c>
      <c r="D2692" s="247">
        <f>_xlfn.NORM.DIST($B2692,$B$752,$B$753,1)</f>
        <v>0.99990195453754616</v>
      </c>
      <c r="E2692" s="247">
        <f>IF(OR(D2692&lt;$F$757,D2692&gt;$F$758),C2692,"")</f>
        <v>1.6165218810251533E-7</v>
      </c>
      <c r="F2692" s="247" t="str">
        <f>IF(AND(D2692&gt;$F$757,D2692&lt;$F$758),C2692,"")</f>
        <v/>
      </c>
      <c r="G2692" s="247" t="str">
        <f>IF(C2692=MAX($C$761:$C$2761),C2692,"")</f>
        <v/>
      </c>
      <c r="H2692" s="247">
        <f>_xlfn.NORM.DIST(B2692,$F$753,$F$754,0)</f>
        <v>0</v>
      </c>
      <c r="I2692" s="247">
        <f>IF(H2692=MAX($H$761:$H$2761),C2692,"")</f>
        <v>1.6165218810251533E-7</v>
      </c>
      <c r="J2692" s="247" t="str">
        <f>IF(I2692=MIN($I$761:$I$2761),I2692,"")</f>
        <v/>
      </c>
      <c r="K2692" s="247"/>
      <c r="L2692" s="247"/>
      <c r="M2692" s="247"/>
      <c r="N2692" s="247"/>
      <c r="O2692" s="247">
        <v>1931</v>
      </c>
      <c r="P2692" s="247">
        <f>$P$755+(O2692*$P$758)</f>
        <v>521.66077245562417</v>
      </c>
      <c r="Q2692" s="247">
        <f>_xlfn.NORM.DIST(P2692,P$752,P$753,0)</f>
        <v>2.7739293938509903E-6</v>
      </c>
      <c r="R2692" s="247">
        <f>_xlfn.NORM.DIST(P2692,P$752,P$753,1)</f>
        <v>0.99990195453754616</v>
      </c>
      <c r="S2692" s="253">
        <f>IF(OR(R2692&lt;$T$757,R2692&gt;$T$758),Q2692,"")</f>
        <v>2.7739293938509903E-6</v>
      </c>
      <c r="T2692" s="253" t="str">
        <f>IF(AND(R2692&gt;$T$757,R2692&lt;$T$758),Q2692,"")</f>
        <v/>
      </c>
      <c r="U2692" s="253" t="str">
        <f>IF(Q2692=MAX($Q$761:$Q$2761),Q2692,"")</f>
        <v/>
      </c>
      <c r="V2692" s="253">
        <f>_xlfn.NORM.DIST(P2692,$T$753,$T$754,0)</f>
        <v>3.819850865363183E-112</v>
      </c>
      <c r="W2692" s="253" t="str">
        <f>IF(V2692=MAX($V$761:$V$2761),Q2692,"")</f>
        <v/>
      </c>
      <c r="X2692" s="253" t="str">
        <f t="shared" si="701"/>
        <v/>
      </c>
      <c r="AB2692" s="253">
        <v>1931</v>
      </c>
      <c r="AC2692" s="253">
        <f t="shared" si="717"/>
        <v>807.23413898940066</v>
      </c>
      <c r="AD2692" s="253">
        <f t="shared" si="702"/>
        <v>1.7926027659648719E-6</v>
      </c>
      <c r="AE2692" s="253">
        <f t="shared" si="703"/>
        <v>0.99990195453754616</v>
      </c>
      <c r="AF2692" s="253">
        <f>IF(OR(AE2692&lt;$T$757,AE2692&gt;$T$758),AD2692,"")</f>
        <v>1.7926027659648719E-6</v>
      </c>
      <c r="AG2692" s="253" t="str">
        <f t="shared" si="704"/>
        <v/>
      </c>
      <c r="AH2692" s="253" t="str">
        <f t="shared" si="705"/>
        <v/>
      </c>
      <c r="AI2692" s="253">
        <f t="shared" si="706"/>
        <v>4.4646333528474053E-10</v>
      </c>
      <c r="AJ2692" s="253" t="str">
        <f t="shared" si="707"/>
        <v/>
      </c>
      <c r="AK2692" s="253" t="str">
        <f t="shared" si="708"/>
        <v/>
      </c>
      <c r="AO2692" s="253">
        <v>1931</v>
      </c>
      <c r="AP2692" s="253">
        <f t="shared" si="709"/>
        <v>4759.0507330470036</v>
      </c>
      <c r="AQ2692" s="253">
        <f t="shared" si="710"/>
        <v>3.0406277039353831E-7</v>
      </c>
      <c r="AR2692" s="253">
        <f t="shared" si="711"/>
        <v>0.99990195453754616</v>
      </c>
      <c r="AS2692" s="253">
        <f>IF(OR(AR2692&lt;$T$757,AR2692&gt;$T$758),AQ2692,"")</f>
        <v>3.0406277039353831E-7</v>
      </c>
      <c r="AT2692" s="253" t="str">
        <f t="shared" si="712"/>
        <v/>
      </c>
      <c r="AU2692" s="253" t="str">
        <f t="shared" si="713"/>
        <v/>
      </c>
      <c r="AV2692" s="253">
        <f t="shared" si="714"/>
        <v>0</v>
      </c>
      <c r="AW2692" s="253">
        <f t="shared" si="715"/>
        <v>3.0406277039353831E-7</v>
      </c>
      <c r="AX2692" s="253" t="str">
        <f t="shared" si="716"/>
        <v/>
      </c>
      <c r="AZ2692" s="259"/>
      <c r="BA2692" s="259">
        <f>BA2691+$BD$753</f>
        <v>12.39039999999968</v>
      </c>
      <c r="BB2692" s="274">
        <f t="shared" si="699"/>
        <v>8.8429435786436084E-2</v>
      </c>
      <c r="BC2692" s="259">
        <f t="shared" si="700"/>
        <v>1.8739434344478001E-4</v>
      </c>
      <c r="BD2692" s="259" t="str">
        <f t="shared" si="697"/>
        <v/>
      </c>
      <c r="BE2692" s="254" t="str">
        <f t="shared" si="698"/>
        <v/>
      </c>
    </row>
    <row r="2693" spans="1:57" ht="20.100000000000001" customHeight="1" x14ac:dyDescent="0.25">
      <c r="A2693" s="248">
        <v>1932</v>
      </c>
      <c r="B2693" s="247">
        <f>$B$755+(A2693*$B$758)</f>
        <v>8961.2424301482624</v>
      </c>
      <c r="C2693" s="247">
        <f>_xlfn.NORM.DIST($B2693,$B$752,$B$753,0)</f>
        <v>1.5926078886462885E-7</v>
      </c>
      <c r="D2693" s="247">
        <f>_xlfn.NORM.DIST($B2693,$B$752,$B$753,1)</f>
        <v>0.99990349731093042</v>
      </c>
      <c r="E2693" s="247">
        <f>IF(OR(D2693&lt;$F$757,D2693&gt;$F$758),C2693,"")</f>
        <v>1.5926078886462885E-7</v>
      </c>
      <c r="F2693" s="247" t="str">
        <f>IF(AND(D2693&gt;$F$757,D2693&lt;$F$758),C2693,"")</f>
        <v/>
      </c>
      <c r="G2693" s="247" t="str">
        <f>IF(C2693=MAX($C$761:$C$2761),C2693,"")</f>
        <v/>
      </c>
      <c r="H2693" s="247">
        <f>_xlfn.NORM.DIST(B2693,$F$753,$F$754,0)</f>
        <v>0</v>
      </c>
      <c r="I2693" s="247">
        <f>IF(H2693=MAX($H$761:$H$2761),C2693,"")</f>
        <v>1.5926078886462885E-7</v>
      </c>
      <c r="J2693" s="247" t="str">
        <f>IF(I2693=MIN($I$761:$I$2761),I2693,"")</f>
        <v/>
      </c>
      <c r="K2693" s="247"/>
      <c r="L2693" s="247"/>
      <c r="M2693" s="247"/>
      <c r="N2693" s="247"/>
      <c r="O2693" s="248">
        <v>1932</v>
      </c>
      <c r="P2693" s="247">
        <f>$P$755+(O2693*$P$758)</f>
        <v>522.22109551948631</v>
      </c>
      <c r="Q2693" s="247">
        <f>_xlfn.NORM.DIST(P2693,P$752,P$753,0)</f>
        <v>2.7328933106635523E-6</v>
      </c>
      <c r="R2693" s="247">
        <f>_xlfn.NORM.DIST(P2693,P$752,P$753,1)</f>
        <v>0.99990349731093042</v>
      </c>
      <c r="S2693" s="253">
        <f>IF(OR(R2693&lt;$T$757,R2693&gt;$T$758),Q2693,"")</f>
        <v>2.7328933106635523E-6</v>
      </c>
      <c r="T2693" s="253" t="str">
        <f>IF(AND(R2693&gt;$T$757,R2693&lt;$T$758),Q2693,"")</f>
        <v/>
      </c>
      <c r="U2693" s="253" t="str">
        <f>IF(Q2693=MAX($Q$761:$Q$2761),Q2693,"")</f>
        <v/>
      </c>
      <c r="V2693" s="253">
        <f>_xlfn.NORM.DIST(P2693,$T$753,$T$754,0)</f>
        <v>3.4925692663235783E-112</v>
      </c>
      <c r="W2693" s="253" t="str">
        <f>IF(V2693=MAX($V$761:$V$2761),Q2693,"")</f>
        <v/>
      </c>
      <c r="X2693" s="253" t="str">
        <f t="shared" si="701"/>
        <v/>
      </c>
      <c r="AB2693" s="259">
        <v>1932</v>
      </c>
      <c r="AC2693" s="253">
        <f t="shared" si="717"/>
        <v>808.10120036318085</v>
      </c>
      <c r="AD2693" s="253">
        <f t="shared" si="702"/>
        <v>1.7660839236362871E-6</v>
      </c>
      <c r="AE2693" s="253">
        <f t="shared" si="703"/>
        <v>0.99990349731093042</v>
      </c>
      <c r="AF2693" s="253">
        <f>IF(OR(AE2693&lt;$T$757,AE2693&gt;$T$758),AD2693,"")</f>
        <v>1.7660839236362871E-6</v>
      </c>
      <c r="AG2693" s="253" t="str">
        <f t="shared" si="704"/>
        <v/>
      </c>
      <c r="AH2693" s="253" t="str">
        <f t="shared" si="705"/>
        <v/>
      </c>
      <c r="AI2693" s="253">
        <f t="shared" si="706"/>
        <v>4.3671100711375559E-10</v>
      </c>
      <c r="AJ2693" s="253" t="str">
        <f t="shared" si="707"/>
        <v/>
      </c>
      <c r="AK2693" s="253" t="str">
        <f t="shared" si="708"/>
        <v/>
      </c>
      <c r="AO2693" s="259">
        <v>1932</v>
      </c>
      <c r="AP2693" s="253">
        <f t="shared" si="709"/>
        <v>4764.1624953811033</v>
      </c>
      <c r="AQ2693" s="253">
        <f t="shared" si="710"/>
        <v>2.9956462232685339E-7</v>
      </c>
      <c r="AR2693" s="253">
        <f t="shared" si="711"/>
        <v>0.99990349731093042</v>
      </c>
      <c r="AS2693" s="253">
        <f>IF(OR(AR2693&lt;$T$757,AR2693&gt;$T$758),AQ2693,"")</f>
        <v>2.9956462232685339E-7</v>
      </c>
      <c r="AT2693" s="253" t="str">
        <f t="shared" si="712"/>
        <v/>
      </c>
      <c r="AU2693" s="253" t="str">
        <f t="shared" si="713"/>
        <v/>
      </c>
      <c r="AV2693" s="253">
        <f t="shared" si="714"/>
        <v>0</v>
      </c>
      <c r="AW2693" s="253">
        <f t="shared" si="715"/>
        <v>2.9956462232685339E-7</v>
      </c>
      <c r="AX2693" s="253" t="str">
        <f t="shared" si="716"/>
        <v/>
      </c>
      <c r="AZ2693" s="259"/>
      <c r="BA2693" s="259">
        <f>BA2692+$BD$753</f>
        <v>12.396799999999679</v>
      </c>
      <c r="BB2693" s="274">
        <f t="shared" si="699"/>
        <v>8.8242041442991304E-2</v>
      </c>
      <c r="BC2693" s="259">
        <f t="shared" si="700"/>
        <v>1.8703688450974476E-4</v>
      </c>
      <c r="BD2693" s="259" t="str">
        <f t="shared" si="697"/>
        <v/>
      </c>
      <c r="BE2693" s="254" t="str">
        <f t="shared" si="698"/>
        <v/>
      </c>
    </row>
    <row r="2694" spans="1:57" ht="20.100000000000001" customHeight="1" x14ac:dyDescent="0.25">
      <c r="A2694" s="247">
        <v>1933</v>
      </c>
      <c r="B2694" s="247">
        <f>$B$755+(A2694*$B$758)</f>
        <v>8970.8574971334001</v>
      </c>
      <c r="C2694" s="247">
        <f>_xlfn.NORM.DIST($B2694,$B$752,$B$753,0)</f>
        <v>1.5690225629957852E-7</v>
      </c>
      <c r="D2694" s="247">
        <f>_xlfn.NORM.DIST($B2694,$B$752,$B$753,1)</f>
        <v>0.99990501724919023</v>
      </c>
      <c r="E2694" s="247">
        <f>IF(OR(D2694&lt;$F$757,D2694&gt;$F$758),C2694,"")</f>
        <v>1.5690225629957852E-7</v>
      </c>
      <c r="F2694" s="247" t="str">
        <f>IF(AND(D2694&gt;$F$757,D2694&lt;$F$758),C2694,"")</f>
        <v/>
      </c>
      <c r="G2694" s="247" t="str">
        <f>IF(C2694=MAX($C$761:$C$2761),C2694,"")</f>
        <v/>
      </c>
      <c r="H2694" s="247">
        <f>_xlfn.NORM.DIST(B2694,$F$753,$F$754,0)</f>
        <v>0</v>
      </c>
      <c r="I2694" s="247">
        <f>IF(H2694=MAX($H$761:$H$2761),C2694,"")</f>
        <v>1.5690225629957852E-7</v>
      </c>
      <c r="J2694" s="247" t="str">
        <f>IF(I2694=MIN($I$761:$I$2761),I2694,"")</f>
        <v/>
      </c>
      <c r="K2694" s="247"/>
      <c r="L2694" s="247"/>
      <c r="M2694" s="247"/>
      <c r="N2694" s="247"/>
      <c r="O2694" s="247">
        <v>1933</v>
      </c>
      <c r="P2694" s="247">
        <f>$P$755+(O2694*$P$758)</f>
        <v>522.78141858334845</v>
      </c>
      <c r="Q2694" s="247">
        <f>_xlfn.NORM.DIST(P2694,P$752,P$753,0)</f>
        <v>2.6924212150776905E-6</v>
      </c>
      <c r="R2694" s="247">
        <f>_xlfn.NORM.DIST(P2694,P$752,P$753,1)</f>
        <v>0.99990501724919023</v>
      </c>
      <c r="S2694" s="253">
        <f>IF(OR(R2694&lt;$T$757,R2694&gt;$T$758),Q2694,"")</f>
        <v>2.6924212150776905E-6</v>
      </c>
      <c r="T2694" s="253" t="str">
        <f>IF(AND(R2694&gt;$T$757,R2694&lt;$T$758),Q2694,"")</f>
        <v/>
      </c>
      <c r="U2694" s="253" t="str">
        <f>IF(Q2694=MAX($Q$761:$Q$2761),Q2694,"")</f>
        <v/>
      </c>
      <c r="V2694" s="253">
        <f>_xlfn.NORM.DIST(P2694,$T$753,$T$754,0)</f>
        <v>3.1932777856837025E-112</v>
      </c>
      <c r="W2694" s="253" t="str">
        <f>IF(V2694=MAX($V$761:$V$2761),Q2694,"")</f>
        <v/>
      </c>
      <c r="X2694" s="253" t="str">
        <f t="shared" si="701"/>
        <v/>
      </c>
      <c r="AB2694" s="253">
        <v>1933</v>
      </c>
      <c r="AC2694" s="253">
        <f t="shared" si="717"/>
        <v>808.96826173696127</v>
      </c>
      <c r="AD2694" s="253">
        <f t="shared" si="702"/>
        <v>1.7399295483113639E-6</v>
      </c>
      <c r="AE2694" s="253">
        <f t="shared" si="703"/>
        <v>0.99990501724919023</v>
      </c>
      <c r="AF2694" s="253">
        <f>IF(OR(AE2694&lt;$T$757,AE2694&gt;$T$758),AD2694,"")</f>
        <v>1.7399295483113639E-6</v>
      </c>
      <c r="AG2694" s="253" t="str">
        <f t="shared" si="704"/>
        <v/>
      </c>
      <c r="AH2694" s="253" t="str">
        <f t="shared" si="705"/>
        <v/>
      </c>
      <c r="AI2694" s="253">
        <f t="shared" si="706"/>
        <v>4.2716486936834269E-10</v>
      </c>
      <c r="AJ2694" s="253" t="str">
        <f t="shared" si="707"/>
        <v/>
      </c>
      <c r="AK2694" s="253" t="str">
        <f t="shared" si="708"/>
        <v/>
      </c>
      <c r="AO2694" s="253">
        <v>1933</v>
      </c>
      <c r="AP2694" s="253">
        <f t="shared" si="709"/>
        <v>4769.274257715203</v>
      </c>
      <c r="AQ2694" s="253">
        <f t="shared" si="710"/>
        <v>2.9512829545611663E-7</v>
      </c>
      <c r="AR2694" s="253">
        <f t="shared" si="711"/>
        <v>0.99990501724919023</v>
      </c>
      <c r="AS2694" s="253">
        <f>IF(OR(AR2694&lt;$T$757,AR2694&gt;$T$758),AQ2694,"")</f>
        <v>2.9512829545611663E-7</v>
      </c>
      <c r="AT2694" s="253" t="str">
        <f t="shared" si="712"/>
        <v/>
      </c>
      <c r="AU2694" s="253" t="str">
        <f t="shared" si="713"/>
        <v/>
      </c>
      <c r="AV2694" s="253">
        <f t="shared" si="714"/>
        <v>0</v>
      </c>
      <c r="AW2694" s="253">
        <f t="shared" si="715"/>
        <v>2.9512829545611663E-7</v>
      </c>
      <c r="AX2694" s="253" t="str">
        <f t="shared" si="716"/>
        <v/>
      </c>
      <c r="AZ2694" s="259"/>
      <c r="BA2694" s="259">
        <f>BA2693+$BD$753</f>
        <v>12.403199999999678</v>
      </c>
      <c r="BB2694" s="274">
        <f t="shared" si="699"/>
        <v>8.8055004558481559E-2</v>
      </c>
      <c r="BC2694" s="259">
        <f t="shared" si="700"/>
        <v>1.8667998311180933E-4</v>
      </c>
      <c r="BD2694" s="259" t="str">
        <f t="shared" si="697"/>
        <v/>
      </c>
      <c r="BE2694" s="254" t="str">
        <f t="shared" si="698"/>
        <v/>
      </c>
    </row>
    <row r="2695" spans="1:57" ht="20.100000000000001" customHeight="1" x14ac:dyDescent="0.25">
      <c r="A2695" s="247">
        <v>1934</v>
      </c>
      <c r="B2695" s="247">
        <f>$B$755+(A2695*$B$758)</f>
        <v>8980.4725641185378</v>
      </c>
      <c r="C2695" s="247">
        <f>_xlfn.NORM.DIST($B2695,$B$752,$B$753,0)</f>
        <v>1.5457617859023906E-7</v>
      </c>
      <c r="D2695" s="247">
        <f>_xlfn.NORM.DIST($B2695,$B$752,$B$753,1)</f>
        <v>0.99990651466635738</v>
      </c>
      <c r="E2695" s="247">
        <f>IF(OR(D2695&lt;$F$757,D2695&gt;$F$758),C2695,"")</f>
        <v>1.5457617859023906E-7</v>
      </c>
      <c r="F2695" s="247" t="str">
        <f>IF(AND(D2695&gt;$F$757,D2695&lt;$F$758),C2695,"")</f>
        <v/>
      </c>
      <c r="G2695" s="247" t="str">
        <f>IF(C2695=MAX($C$761:$C$2761),C2695,"")</f>
        <v/>
      </c>
      <c r="H2695" s="247">
        <f>_xlfn.NORM.DIST(B2695,$F$753,$F$754,0)</f>
        <v>0</v>
      </c>
      <c r="I2695" s="247">
        <f>IF(H2695=MAX($H$761:$H$2761),C2695,"")</f>
        <v>1.5457617859023906E-7</v>
      </c>
      <c r="J2695" s="247" t="str">
        <f>IF(I2695=MIN($I$761:$I$2761),I2695,"")</f>
        <v/>
      </c>
      <c r="K2695" s="247"/>
      <c r="L2695" s="247"/>
      <c r="M2695" s="247"/>
      <c r="N2695" s="247"/>
      <c r="O2695" s="247">
        <v>1934</v>
      </c>
      <c r="P2695" s="247">
        <f>$P$755+(O2695*$P$758)</f>
        <v>523.34174164721037</v>
      </c>
      <c r="Q2695" s="247">
        <f>_xlfn.NORM.DIST(P2695,P$752,P$753,0)</f>
        <v>2.6525060403679984E-6</v>
      </c>
      <c r="R2695" s="247">
        <f>_xlfn.NORM.DIST(P2695,P$752,P$753,1)</f>
        <v>0.99990651466635738</v>
      </c>
      <c r="S2695" s="253">
        <f>IF(OR(R2695&lt;$T$757,R2695&gt;$T$758),Q2695,"")</f>
        <v>2.6525060403679984E-6</v>
      </c>
      <c r="T2695" s="253" t="str">
        <f>IF(AND(R2695&gt;$T$757,R2695&lt;$T$758),Q2695,"")</f>
        <v/>
      </c>
      <c r="U2695" s="253" t="str">
        <f>IF(Q2695=MAX($Q$761:$Q$2761),Q2695,"")</f>
        <v/>
      </c>
      <c r="V2695" s="253">
        <f>_xlfn.NORM.DIST(P2695,$T$753,$T$754,0)</f>
        <v>2.9195870111437222E-112</v>
      </c>
      <c r="W2695" s="253" t="str">
        <f>IF(V2695=MAX($V$761:$V$2761),Q2695,"")</f>
        <v/>
      </c>
      <c r="X2695" s="253" t="str">
        <f t="shared" si="701"/>
        <v/>
      </c>
      <c r="AB2695" s="253">
        <v>1934</v>
      </c>
      <c r="AC2695" s="253">
        <f t="shared" si="717"/>
        <v>809.83532311074146</v>
      </c>
      <c r="AD2695" s="253">
        <f t="shared" si="702"/>
        <v>1.7141350732439015E-6</v>
      </c>
      <c r="AE2695" s="253">
        <f t="shared" si="703"/>
        <v>0.99990651466635738</v>
      </c>
      <c r="AF2695" s="253">
        <f>IF(OR(AE2695&lt;$T$757,AE2695&gt;$T$758),AD2695,"")</f>
        <v>1.7141350732439015E-6</v>
      </c>
      <c r="AG2695" s="253" t="str">
        <f t="shared" si="704"/>
        <v/>
      </c>
      <c r="AH2695" s="253" t="str">
        <f t="shared" si="705"/>
        <v/>
      </c>
      <c r="AI2695" s="253">
        <f t="shared" si="706"/>
        <v>4.1782071703333939E-10</v>
      </c>
      <c r="AJ2695" s="253" t="str">
        <f t="shared" si="707"/>
        <v/>
      </c>
      <c r="AK2695" s="253" t="str">
        <f t="shared" si="708"/>
        <v/>
      </c>
      <c r="AO2695" s="253">
        <v>1934</v>
      </c>
      <c r="AP2695" s="253">
        <f t="shared" si="709"/>
        <v>4774.3860200493027</v>
      </c>
      <c r="AQ2695" s="253">
        <f t="shared" si="710"/>
        <v>2.9075301516604256E-7</v>
      </c>
      <c r="AR2695" s="253">
        <f t="shared" si="711"/>
        <v>0.99990651466635738</v>
      </c>
      <c r="AS2695" s="253">
        <f>IF(OR(AR2695&lt;$T$757,AR2695&gt;$T$758),AQ2695,"")</f>
        <v>2.9075301516604256E-7</v>
      </c>
      <c r="AT2695" s="253" t="str">
        <f t="shared" si="712"/>
        <v/>
      </c>
      <c r="AU2695" s="253" t="str">
        <f t="shared" si="713"/>
        <v/>
      </c>
      <c r="AV2695" s="253">
        <f t="shared" si="714"/>
        <v>0</v>
      </c>
      <c r="AW2695" s="253">
        <f t="shared" si="715"/>
        <v>2.9075301516604256E-7</v>
      </c>
      <c r="AX2695" s="253" t="str">
        <f t="shared" si="716"/>
        <v/>
      </c>
      <c r="AZ2695" s="259"/>
      <c r="BA2695" s="259">
        <f>BA2694+$BD$753</f>
        <v>12.409599999999678</v>
      </c>
      <c r="BB2695" s="274">
        <f t="shared" si="699"/>
        <v>8.7868324575369749E-2</v>
      </c>
      <c r="BC2695" s="259">
        <f t="shared" si="700"/>
        <v>1.8632363878998137E-4</v>
      </c>
      <c r="BD2695" s="259" t="str">
        <f t="shared" si="697"/>
        <v/>
      </c>
      <c r="BE2695" s="254" t="str">
        <f t="shared" si="698"/>
        <v/>
      </c>
    </row>
    <row r="2696" spans="1:57" ht="20.100000000000001" customHeight="1" x14ac:dyDescent="0.25">
      <c r="A2696" s="247">
        <v>1935</v>
      </c>
      <c r="B2696" s="247">
        <f>$B$755+(A2696*$B$758)</f>
        <v>8990.0876311036754</v>
      </c>
      <c r="C2696" s="247">
        <f>_xlfn.NORM.DIST($B2696,$B$752,$B$753,0)</f>
        <v>1.5228214847516041E-7</v>
      </c>
      <c r="D2696" s="247">
        <f>_xlfn.NORM.DIST($B2696,$B$752,$B$753,1)</f>
        <v>0.99990798987252594</v>
      </c>
      <c r="E2696" s="247">
        <f>IF(OR(D2696&lt;$F$757,D2696&gt;$F$758),C2696,"")</f>
        <v>1.5228214847516041E-7</v>
      </c>
      <c r="F2696" s="247" t="str">
        <f>IF(AND(D2696&gt;$F$757,D2696&lt;$F$758),C2696,"")</f>
        <v/>
      </c>
      <c r="G2696" s="247" t="str">
        <f>IF(C2696=MAX($C$761:$C$2761),C2696,"")</f>
        <v/>
      </c>
      <c r="H2696" s="247">
        <f>_xlfn.NORM.DIST(B2696,$F$753,$F$754,0)</f>
        <v>0</v>
      </c>
      <c r="I2696" s="247">
        <f>IF(H2696=MAX($H$761:$H$2761),C2696,"")</f>
        <v>1.5228214847516041E-7</v>
      </c>
      <c r="J2696" s="247" t="str">
        <f>IF(I2696=MIN($I$761:$I$2761),I2696,"")</f>
        <v/>
      </c>
      <c r="K2696" s="247"/>
      <c r="L2696" s="247"/>
      <c r="M2696" s="247"/>
      <c r="N2696" s="247"/>
      <c r="O2696" s="247">
        <v>1935</v>
      </c>
      <c r="P2696" s="247">
        <f>$P$755+(O2696*$P$758)</f>
        <v>523.90206471107251</v>
      </c>
      <c r="Q2696" s="247">
        <f>_xlfn.NORM.DIST(P2696,P$752,P$753,0)</f>
        <v>2.6131407979837713E-6</v>
      </c>
      <c r="R2696" s="247">
        <f>_xlfn.NORM.DIST(P2696,P$752,P$753,1)</f>
        <v>0.99990798987252594</v>
      </c>
      <c r="S2696" s="253">
        <f>IF(OR(R2696&lt;$T$757,R2696&gt;$T$758),Q2696,"")</f>
        <v>2.6131407979837713E-6</v>
      </c>
      <c r="T2696" s="253" t="str">
        <f>IF(AND(R2696&gt;$T$757,R2696&lt;$T$758),Q2696,"")</f>
        <v/>
      </c>
      <c r="U2696" s="253" t="str">
        <f>IF(Q2696=MAX($Q$761:$Q$2761),Q2696,"")</f>
        <v/>
      </c>
      <c r="V2696" s="253">
        <f>_xlfn.NORM.DIST(P2696,$T$753,$T$754,0)</f>
        <v>2.669311129501772E-112</v>
      </c>
      <c r="W2696" s="253" t="str">
        <f>IF(V2696=MAX($V$761:$V$2761),Q2696,"")</f>
        <v/>
      </c>
      <c r="X2696" s="253" t="str">
        <f t="shared" si="701"/>
        <v/>
      </c>
      <c r="AB2696" s="253">
        <v>1935</v>
      </c>
      <c r="AC2696" s="253">
        <f t="shared" si="717"/>
        <v>810.70238448452164</v>
      </c>
      <c r="AD2696" s="253">
        <f t="shared" si="702"/>
        <v>1.6886959822067398E-6</v>
      </c>
      <c r="AE2696" s="253">
        <f t="shared" si="703"/>
        <v>0.99990798987252594</v>
      </c>
      <c r="AF2696" s="253">
        <f>IF(OR(AE2696&lt;$T$757,AE2696&gt;$T$758),AD2696,"")</f>
        <v>1.6886959822067398E-6</v>
      </c>
      <c r="AG2696" s="253" t="str">
        <f t="shared" si="704"/>
        <v/>
      </c>
      <c r="AH2696" s="253" t="str">
        <f t="shared" si="705"/>
        <v/>
      </c>
      <c r="AI2696" s="253">
        <f t="shared" si="706"/>
        <v>4.0867442745541328E-10</v>
      </c>
      <c r="AJ2696" s="253" t="str">
        <f t="shared" si="707"/>
        <v/>
      </c>
      <c r="AK2696" s="253" t="str">
        <f t="shared" si="708"/>
        <v/>
      </c>
      <c r="AO2696" s="253">
        <v>1935</v>
      </c>
      <c r="AP2696" s="253">
        <f t="shared" si="709"/>
        <v>4779.4977823834024</v>
      </c>
      <c r="AQ2696" s="253">
        <f t="shared" si="710"/>
        <v>2.8643801541042718E-7</v>
      </c>
      <c r="AR2696" s="253">
        <f t="shared" si="711"/>
        <v>0.99990798987252594</v>
      </c>
      <c r="AS2696" s="253">
        <f>IF(OR(AR2696&lt;$T$757,AR2696&gt;$T$758),AQ2696,"")</f>
        <v>2.8643801541042718E-7</v>
      </c>
      <c r="AT2696" s="253" t="str">
        <f t="shared" si="712"/>
        <v/>
      </c>
      <c r="AU2696" s="253" t="str">
        <f t="shared" si="713"/>
        <v/>
      </c>
      <c r="AV2696" s="253">
        <f t="shared" si="714"/>
        <v>0</v>
      </c>
      <c r="AW2696" s="253">
        <f t="shared" si="715"/>
        <v>2.8643801541042718E-7</v>
      </c>
      <c r="AX2696" s="253" t="str">
        <f t="shared" si="716"/>
        <v/>
      </c>
      <c r="AZ2696" s="259"/>
      <c r="BA2696" s="259">
        <f>BA2695+$BD$753</f>
        <v>12.415999999999677</v>
      </c>
      <c r="BB2696" s="274">
        <f t="shared" si="699"/>
        <v>8.7682000936579768E-2</v>
      </c>
      <c r="BC2696" s="259">
        <f t="shared" si="700"/>
        <v>1.8596785108206115E-4</v>
      </c>
      <c r="BD2696" s="259" t="str">
        <f t="shared" si="697"/>
        <v/>
      </c>
      <c r="BE2696" s="254" t="str">
        <f t="shared" si="698"/>
        <v/>
      </c>
    </row>
    <row r="2697" spans="1:57" ht="20.100000000000001" customHeight="1" x14ac:dyDescent="0.25">
      <c r="A2697" s="247">
        <v>1936</v>
      </c>
      <c r="B2697" s="247">
        <f>$B$755+(A2697*$B$758)</f>
        <v>8999.7026980888131</v>
      </c>
      <c r="C2697" s="247">
        <f>_xlfn.NORM.DIST($B2697,$B$752,$B$753,0)</f>
        <v>1.5001976320690019E-7</v>
      </c>
      <c r="D2697" s="247">
        <f>_xlfn.NORM.DIST($B2697,$B$752,$B$753,1)</f>
        <v>0.99990944317389574</v>
      </c>
      <c r="E2697" s="247">
        <f>IF(OR(D2697&lt;$F$757,D2697&gt;$F$758),C2697,"")</f>
        <v>1.5001976320690019E-7</v>
      </c>
      <c r="F2697" s="247" t="str">
        <f>IF(AND(D2697&gt;$F$757,D2697&lt;$F$758),C2697,"")</f>
        <v/>
      </c>
      <c r="G2697" s="247" t="str">
        <f>IF(C2697=MAX($C$761:$C$2761),C2697,"")</f>
        <v/>
      </c>
      <c r="H2697" s="247">
        <f>_xlfn.NORM.DIST(B2697,$F$753,$F$754,0)</f>
        <v>0</v>
      </c>
      <c r="I2697" s="247">
        <f>IF(H2697=MAX($H$761:$H$2761),C2697,"")</f>
        <v>1.5001976320690019E-7</v>
      </c>
      <c r="J2697" s="247" t="str">
        <f>IF(I2697=MIN($I$761:$I$2761),I2697,"")</f>
        <v/>
      </c>
      <c r="K2697" s="247"/>
      <c r="L2697" s="247"/>
      <c r="M2697" s="247"/>
      <c r="N2697" s="247"/>
      <c r="O2697" s="247">
        <v>1936</v>
      </c>
      <c r="P2697" s="247">
        <f>$P$755+(O2697*$P$758)</f>
        <v>524.46238777493465</v>
      </c>
      <c r="Q2697" s="247">
        <f>_xlfn.NORM.DIST(P2697,P$752,P$753,0)</f>
        <v>2.5743185768341061E-6</v>
      </c>
      <c r="R2697" s="247">
        <f>_xlfn.NORM.DIST(P2697,P$752,P$753,1)</f>
        <v>0.99990944317389574</v>
      </c>
      <c r="S2697" s="253">
        <f>IF(OR(R2697&lt;$T$757,R2697&gt;$T$758),Q2697,"")</f>
        <v>2.5743185768341061E-6</v>
      </c>
      <c r="T2697" s="253" t="str">
        <f>IF(AND(R2697&gt;$T$757,R2697&lt;$T$758),Q2697,"")</f>
        <v/>
      </c>
      <c r="U2697" s="253" t="str">
        <f>IF(Q2697=MAX($Q$761:$Q$2761),Q2697,"")</f>
        <v/>
      </c>
      <c r="V2697" s="253">
        <f>_xlfn.NORM.DIST(P2697,$T$753,$T$754,0)</f>
        <v>2.4404506103938448E-112</v>
      </c>
      <c r="W2697" s="253" t="str">
        <f>IF(V2697=MAX($V$761:$V$2761),Q2697,"")</f>
        <v/>
      </c>
      <c r="X2697" s="253" t="str">
        <f t="shared" si="701"/>
        <v/>
      </c>
      <c r="AB2697" s="253">
        <v>1936</v>
      </c>
      <c r="AC2697" s="253">
        <f t="shared" si="717"/>
        <v>811.56944585830183</v>
      </c>
      <c r="AD2697" s="253">
        <f t="shared" si="702"/>
        <v>1.6636078090297119E-6</v>
      </c>
      <c r="AE2697" s="253">
        <f t="shared" si="703"/>
        <v>0.99990944317389574</v>
      </c>
      <c r="AF2697" s="253">
        <f>IF(OR(AE2697&lt;$T$757,AE2697&gt;$T$758),AD2697,"")</f>
        <v>1.6636078090297119E-6</v>
      </c>
      <c r="AG2697" s="253" t="str">
        <f t="shared" si="704"/>
        <v/>
      </c>
      <c r="AH2697" s="253" t="str">
        <f t="shared" si="705"/>
        <v/>
      </c>
      <c r="AI2697" s="253">
        <f t="shared" si="706"/>
        <v>3.9972195880238892E-10</v>
      </c>
      <c r="AJ2697" s="253" t="str">
        <f t="shared" si="707"/>
        <v/>
      </c>
      <c r="AK2697" s="253" t="str">
        <f t="shared" si="708"/>
        <v/>
      </c>
      <c r="AO2697" s="253">
        <v>1936</v>
      </c>
      <c r="AP2697" s="253">
        <f t="shared" si="709"/>
        <v>4784.6095447175039</v>
      </c>
      <c r="AQ2697" s="253">
        <f t="shared" si="710"/>
        <v>2.8218253863377689E-7</v>
      </c>
      <c r="AR2697" s="253">
        <f t="shared" si="711"/>
        <v>0.99990944317389574</v>
      </c>
      <c r="AS2697" s="253">
        <f>IF(OR(AR2697&lt;$T$757,AR2697&gt;$T$758),AQ2697,"")</f>
        <v>2.8218253863377689E-7</v>
      </c>
      <c r="AT2697" s="253" t="str">
        <f t="shared" si="712"/>
        <v/>
      </c>
      <c r="AU2697" s="253" t="str">
        <f t="shared" si="713"/>
        <v/>
      </c>
      <c r="AV2697" s="253">
        <f t="shared" si="714"/>
        <v>0</v>
      </c>
      <c r="AW2697" s="253">
        <f t="shared" si="715"/>
        <v>2.8218253863377689E-7</v>
      </c>
      <c r="AX2697" s="253" t="str">
        <f t="shared" si="716"/>
        <v/>
      </c>
      <c r="AZ2697" s="259"/>
      <c r="BA2697" s="259">
        <f>BA2696+$BD$753</f>
        <v>12.422399999999676</v>
      </c>
      <c r="BB2697" s="274">
        <f t="shared" si="699"/>
        <v>8.7496033085497707E-2</v>
      </c>
      <c r="BC2697" s="259">
        <f t="shared" si="700"/>
        <v>1.8561261952487751E-4</v>
      </c>
      <c r="BD2697" s="259" t="str">
        <f t="shared" si="697"/>
        <v/>
      </c>
      <c r="BE2697" s="254" t="str">
        <f t="shared" si="698"/>
        <v/>
      </c>
    </row>
    <row r="2698" spans="1:57" ht="20.100000000000001" customHeight="1" x14ac:dyDescent="0.25">
      <c r="A2698" s="247">
        <v>1937</v>
      </c>
      <c r="B2698" s="247">
        <f>$B$755+(A2698*$B$758)</f>
        <v>9009.3177650739508</v>
      </c>
      <c r="C2698" s="247">
        <f>_xlfn.NORM.DIST($B2698,$B$752,$B$753,0)</f>
        <v>1.4778862451061696E-7</v>
      </c>
      <c r="D2698" s="247">
        <f>_xlfn.NORM.DIST($B2698,$B$752,$B$753,1)</f>
        <v>0.99991087487281605</v>
      </c>
      <c r="E2698" s="247">
        <f>IF(OR(D2698&lt;$F$757,D2698&gt;$F$758),C2698,"")</f>
        <v>1.4778862451061696E-7</v>
      </c>
      <c r="F2698" s="247" t="str">
        <f>IF(AND(D2698&gt;$F$757,D2698&lt;$F$758),C2698,"")</f>
        <v/>
      </c>
      <c r="G2698" s="247" t="str">
        <f>IF(C2698=MAX($C$761:$C$2761),C2698,"")</f>
        <v/>
      </c>
      <c r="H2698" s="247">
        <f>_xlfn.NORM.DIST(B2698,$F$753,$F$754,0)</f>
        <v>0</v>
      </c>
      <c r="I2698" s="247">
        <f>IF(H2698=MAX($H$761:$H$2761),C2698,"")</f>
        <v>1.4778862451061696E-7</v>
      </c>
      <c r="J2698" s="247" t="str">
        <f>IF(I2698=MIN($I$761:$I$2761),I2698,"")</f>
        <v/>
      </c>
      <c r="K2698" s="247"/>
      <c r="L2698" s="247"/>
      <c r="M2698" s="247"/>
      <c r="N2698" s="247"/>
      <c r="O2698" s="247">
        <v>1937</v>
      </c>
      <c r="P2698" s="247">
        <f>$P$755+(O2698*$P$758)</f>
        <v>525.0227108387968</v>
      </c>
      <c r="Q2698" s="247">
        <f>_xlfn.NORM.DIST(P2698,P$752,P$753,0)</f>
        <v>2.5360325425773123E-6</v>
      </c>
      <c r="R2698" s="247">
        <f>_xlfn.NORM.DIST(P2698,P$752,P$753,1)</f>
        <v>0.99991087487281605</v>
      </c>
      <c r="S2698" s="253">
        <f>IF(OR(R2698&lt;$T$757,R2698&gt;$T$758),Q2698,"")</f>
        <v>2.5360325425773123E-6</v>
      </c>
      <c r="T2698" s="253" t="str">
        <f>IF(AND(R2698&gt;$T$757,R2698&lt;$T$758),Q2698,"")</f>
        <v/>
      </c>
      <c r="U2698" s="253" t="str">
        <f>IF(Q2698=MAX($Q$761:$Q$2761),Q2698,"")</f>
        <v/>
      </c>
      <c r="V2698" s="253">
        <f>_xlfn.NORM.DIST(P2698,$T$753,$T$754,0)</f>
        <v>2.2311763600443727E-112</v>
      </c>
      <c r="W2698" s="253" t="str">
        <f>IF(V2698=MAX($V$761:$V$2761),Q2698,"")</f>
        <v/>
      </c>
      <c r="X2698" s="253" t="str">
        <f t="shared" si="701"/>
        <v/>
      </c>
      <c r="AB2698" s="253">
        <v>1937</v>
      </c>
      <c r="AC2698" s="253">
        <f t="shared" si="717"/>
        <v>812.43650723208202</v>
      </c>
      <c r="AD2698" s="253">
        <f t="shared" si="702"/>
        <v>1.638866137140484E-6</v>
      </c>
      <c r="AE2698" s="253">
        <f t="shared" si="703"/>
        <v>0.99991087487281605</v>
      </c>
      <c r="AF2698" s="253">
        <f>IF(OR(AE2698&lt;$T$757,AE2698&gt;$T$758),AD2698,"")</f>
        <v>1.638866137140484E-6</v>
      </c>
      <c r="AG2698" s="253" t="str">
        <f t="shared" si="704"/>
        <v/>
      </c>
      <c r="AH2698" s="253" t="str">
        <f t="shared" si="705"/>
        <v/>
      </c>
      <c r="AI2698" s="253">
        <f t="shared" si="706"/>
        <v>3.9095934854987299E-10</v>
      </c>
      <c r="AJ2698" s="253" t="str">
        <f t="shared" si="707"/>
        <v/>
      </c>
      <c r="AK2698" s="253" t="str">
        <f t="shared" si="708"/>
        <v/>
      </c>
      <c r="AO2698" s="253">
        <v>1937</v>
      </c>
      <c r="AP2698" s="253">
        <f t="shared" si="709"/>
        <v>4789.7213070516036</v>
      </c>
      <c r="AQ2698" s="253">
        <f t="shared" si="710"/>
        <v>2.7798583569342516E-7</v>
      </c>
      <c r="AR2698" s="253">
        <f t="shared" si="711"/>
        <v>0.99991087487281605</v>
      </c>
      <c r="AS2698" s="253">
        <f>IF(OR(AR2698&lt;$T$757,AR2698&gt;$T$758),AQ2698,"")</f>
        <v>2.7798583569342516E-7</v>
      </c>
      <c r="AT2698" s="253" t="str">
        <f t="shared" si="712"/>
        <v/>
      </c>
      <c r="AU2698" s="253" t="str">
        <f t="shared" si="713"/>
        <v/>
      </c>
      <c r="AV2698" s="253">
        <f t="shared" si="714"/>
        <v>0</v>
      </c>
      <c r="AW2698" s="253">
        <f t="shared" si="715"/>
        <v>2.7798583569342516E-7</v>
      </c>
      <c r="AX2698" s="253" t="str">
        <f t="shared" si="716"/>
        <v/>
      </c>
      <c r="AZ2698" s="259"/>
      <c r="BA2698" s="259">
        <f>BA2697+$BD$753</f>
        <v>12.428799999999676</v>
      </c>
      <c r="BB2698" s="274">
        <f t="shared" si="699"/>
        <v>8.7310420465972829E-2</v>
      </c>
      <c r="BC2698" s="259">
        <f t="shared" si="700"/>
        <v>1.8525794365394088E-4</v>
      </c>
      <c r="BD2698" s="259" t="str">
        <f t="shared" si="697"/>
        <v/>
      </c>
      <c r="BE2698" s="254" t="str">
        <f t="shared" si="698"/>
        <v/>
      </c>
    </row>
    <row r="2699" spans="1:57" ht="20.100000000000001" customHeight="1" x14ac:dyDescent="0.25">
      <c r="A2699" s="248">
        <v>1938</v>
      </c>
      <c r="B2699" s="247">
        <f>$B$755+(A2699*$B$758)</f>
        <v>9018.9328320590885</v>
      </c>
      <c r="C2699" s="247">
        <f>_xlfn.NORM.DIST($B2699,$B$752,$B$753,0)</f>
        <v>1.4558833854292263E-7</v>
      </c>
      <c r="D2699" s="247">
        <f>_xlfn.NORM.DIST($B2699,$B$752,$B$753,1)</f>
        <v>0.99991228526782761</v>
      </c>
      <c r="E2699" s="247">
        <f>IF(OR(D2699&lt;$F$757,D2699&gt;$F$758),C2699,"")</f>
        <v>1.4558833854292263E-7</v>
      </c>
      <c r="F2699" s="247" t="str">
        <f>IF(AND(D2699&gt;$F$757,D2699&lt;$F$758),C2699,"")</f>
        <v/>
      </c>
      <c r="G2699" s="247" t="str">
        <f>IF(C2699=MAX($C$761:$C$2761),C2699,"")</f>
        <v/>
      </c>
      <c r="H2699" s="247">
        <f>_xlfn.NORM.DIST(B2699,$F$753,$F$754,0)</f>
        <v>0</v>
      </c>
      <c r="I2699" s="247">
        <f>IF(H2699=MAX($H$761:$H$2761),C2699,"")</f>
        <v>1.4558833854292263E-7</v>
      </c>
      <c r="J2699" s="247" t="str">
        <f>IF(I2699=MIN($I$761:$I$2761),I2699,"")</f>
        <v/>
      </c>
      <c r="K2699" s="247"/>
      <c r="L2699" s="247"/>
      <c r="M2699" s="247"/>
      <c r="N2699" s="247"/>
      <c r="O2699" s="248">
        <v>1938</v>
      </c>
      <c r="P2699" s="247">
        <f>$P$755+(O2699*$P$758)</f>
        <v>525.58303390265894</v>
      </c>
      <c r="Q2699" s="247">
        <f>_xlfn.NORM.DIST(P2699,P$752,P$753,0)</f>
        <v>2.4982759369148191E-6</v>
      </c>
      <c r="R2699" s="247">
        <f>_xlfn.NORM.DIST(P2699,P$752,P$753,1)</f>
        <v>0.99991228526782761</v>
      </c>
      <c r="S2699" s="253">
        <f>IF(OR(R2699&lt;$T$757,R2699&gt;$T$758),Q2699,"")</f>
        <v>2.4982759369148191E-6</v>
      </c>
      <c r="T2699" s="253" t="str">
        <f>IF(AND(R2699&gt;$T$757,R2699&lt;$T$758),Q2699,"")</f>
        <v/>
      </c>
      <c r="U2699" s="253" t="str">
        <f>IF(Q2699=MAX($Q$761:$Q$2761),Q2699,"")</f>
        <v/>
      </c>
      <c r="V2699" s="253">
        <f>_xlfn.NORM.DIST(P2699,$T$753,$T$754,0)</f>
        <v>2.0398152204715121E-112</v>
      </c>
      <c r="W2699" s="253" t="str">
        <f>IF(V2699=MAX($V$761:$V$2761),Q2699,"")</f>
        <v/>
      </c>
      <c r="X2699" s="253" t="str">
        <f t="shared" si="701"/>
        <v/>
      </c>
      <c r="AB2699" s="259">
        <v>1938</v>
      </c>
      <c r="AC2699" s="253">
        <f t="shared" si="717"/>
        <v>813.30356860586244</v>
      </c>
      <c r="AD2699" s="253">
        <f t="shared" si="702"/>
        <v>1.6144665991082358E-6</v>
      </c>
      <c r="AE2699" s="253">
        <f t="shared" si="703"/>
        <v>0.99991228526782761</v>
      </c>
      <c r="AF2699" s="253">
        <f>IF(OR(AE2699&lt;$T$757,AE2699&gt;$T$758),AD2699,"")</f>
        <v>1.6144665991082358E-6</v>
      </c>
      <c r="AG2699" s="253" t="str">
        <f t="shared" si="704"/>
        <v/>
      </c>
      <c r="AH2699" s="253" t="str">
        <f t="shared" si="705"/>
        <v/>
      </c>
      <c r="AI2699" s="253">
        <f t="shared" si="706"/>
        <v>3.8238271199474326E-10</v>
      </c>
      <c r="AJ2699" s="253" t="str">
        <f t="shared" si="707"/>
        <v/>
      </c>
      <c r="AK2699" s="253" t="str">
        <f t="shared" si="708"/>
        <v/>
      </c>
      <c r="AO2699" s="259">
        <v>1938</v>
      </c>
      <c r="AP2699" s="253">
        <f t="shared" si="709"/>
        <v>4794.8330693857033</v>
      </c>
      <c r="AQ2699" s="253">
        <f t="shared" si="710"/>
        <v>2.7384716578212891E-7</v>
      </c>
      <c r="AR2699" s="253">
        <f t="shared" si="711"/>
        <v>0.99991228526782761</v>
      </c>
      <c r="AS2699" s="253">
        <f>IF(OR(AR2699&lt;$T$757,AR2699&gt;$T$758),AQ2699,"")</f>
        <v>2.7384716578212891E-7</v>
      </c>
      <c r="AT2699" s="253" t="str">
        <f t="shared" si="712"/>
        <v/>
      </c>
      <c r="AU2699" s="253" t="str">
        <f t="shared" si="713"/>
        <v/>
      </c>
      <c r="AV2699" s="253">
        <f t="shared" si="714"/>
        <v>0</v>
      </c>
      <c r="AW2699" s="253">
        <f t="shared" si="715"/>
        <v>2.7384716578212891E-7</v>
      </c>
      <c r="AX2699" s="253" t="str">
        <f t="shared" si="716"/>
        <v/>
      </c>
      <c r="AZ2699" s="259"/>
      <c r="BA2699" s="259">
        <f>BA2698+$BD$753</f>
        <v>12.435199999999675</v>
      </c>
      <c r="BB2699" s="274">
        <f t="shared" si="699"/>
        <v>8.7125162522318889E-2</v>
      </c>
      <c r="BC2699" s="259">
        <f t="shared" si="700"/>
        <v>1.8490382300355435E-4</v>
      </c>
      <c r="BD2699" s="259" t="str">
        <f t="shared" si="697"/>
        <v/>
      </c>
      <c r="BE2699" s="254" t="str">
        <f t="shared" si="698"/>
        <v/>
      </c>
    </row>
    <row r="2700" spans="1:57" ht="20.100000000000001" customHeight="1" x14ac:dyDescent="0.25">
      <c r="A2700" s="247">
        <v>1939</v>
      </c>
      <c r="B2700" s="247">
        <f>$B$755+(A2700*$B$758)</f>
        <v>9028.5478990442261</v>
      </c>
      <c r="C2700" s="247">
        <f>_xlfn.NORM.DIST($B2700,$B$752,$B$753,0)</f>
        <v>1.4341851585099453E-7</v>
      </c>
      <c r="D2700" s="247">
        <f>_xlfn.NORM.DIST($B2700,$B$752,$B$753,1)</f>
        <v>0.99991367465370573</v>
      </c>
      <c r="E2700" s="247">
        <f>IF(OR(D2700&lt;$F$757,D2700&gt;$F$758),C2700,"")</f>
        <v>1.4341851585099453E-7</v>
      </c>
      <c r="F2700" s="247" t="str">
        <f>IF(AND(D2700&gt;$F$757,D2700&lt;$F$758),C2700,"")</f>
        <v/>
      </c>
      <c r="G2700" s="247" t="str">
        <f>IF(C2700=MAX($C$761:$C$2761),C2700,"")</f>
        <v/>
      </c>
      <c r="H2700" s="247">
        <f>_xlfn.NORM.DIST(B2700,$F$753,$F$754,0)</f>
        <v>0</v>
      </c>
      <c r="I2700" s="247">
        <f>IF(H2700=MAX($H$761:$H$2761),C2700,"")</f>
        <v>1.4341851585099453E-7</v>
      </c>
      <c r="J2700" s="247" t="str">
        <f>IF(I2700=MIN($I$761:$I$2761),I2700,"")</f>
        <v/>
      </c>
      <c r="K2700" s="247"/>
      <c r="L2700" s="247"/>
      <c r="M2700" s="247"/>
      <c r="N2700" s="247"/>
      <c r="O2700" s="247">
        <v>1939</v>
      </c>
      <c r="P2700" s="247">
        <f>$P$755+(O2700*$P$758)</f>
        <v>526.14335696652108</v>
      </c>
      <c r="Q2700" s="247">
        <f>_xlfn.NORM.DIST(P2700,P$752,P$753,0)</f>
        <v>2.4610420768895705E-6</v>
      </c>
      <c r="R2700" s="247">
        <f>_xlfn.NORM.DIST(P2700,P$752,P$753,1)</f>
        <v>0.99991367465370573</v>
      </c>
      <c r="S2700" s="253">
        <f>IF(OR(R2700&lt;$T$757,R2700&gt;$T$758),Q2700,"")</f>
        <v>2.4610420768895705E-6</v>
      </c>
      <c r="T2700" s="253" t="str">
        <f>IF(AND(R2700&gt;$T$757,R2700&lt;$T$758),Q2700,"")</f>
        <v/>
      </c>
      <c r="U2700" s="253" t="str">
        <f>IF(Q2700=MAX($Q$761:$Q$2761),Q2700,"")</f>
        <v/>
      </c>
      <c r="V2700" s="253">
        <f>_xlfn.NORM.DIST(P2700,$T$753,$T$754,0)</f>
        <v>1.8648367001248053E-112</v>
      </c>
      <c r="W2700" s="253" t="str">
        <f>IF(V2700=MAX($V$761:$V$2761),Q2700,"")</f>
        <v/>
      </c>
      <c r="X2700" s="253" t="str">
        <f t="shared" si="701"/>
        <v/>
      </c>
      <c r="AB2700" s="253">
        <v>1939</v>
      </c>
      <c r="AC2700" s="253">
        <f t="shared" si="717"/>
        <v>814.17062997964263</v>
      </c>
      <c r="AD2700" s="253">
        <f t="shared" si="702"/>
        <v>1.5904048761902851E-6</v>
      </c>
      <c r="AE2700" s="253">
        <f t="shared" si="703"/>
        <v>0.99991367465370573</v>
      </c>
      <c r="AF2700" s="253">
        <f>IF(OR(AE2700&lt;$T$757,AE2700&gt;$T$758),AD2700,"")</f>
        <v>1.5904048761902851E-6</v>
      </c>
      <c r="AG2700" s="253" t="str">
        <f t="shared" si="704"/>
        <v/>
      </c>
      <c r="AH2700" s="253" t="str">
        <f t="shared" si="705"/>
        <v/>
      </c>
      <c r="AI2700" s="253">
        <f t="shared" si="706"/>
        <v>3.7398824079507849E-10</v>
      </c>
      <c r="AJ2700" s="253" t="str">
        <f t="shared" si="707"/>
        <v/>
      </c>
      <c r="AK2700" s="253" t="str">
        <f t="shared" si="708"/>
        <v/>
      </c>
      <c r="AO2700" s="253">
        <v>1939</v>
      </c>
      <c r="AP2700" s="253">
        <f t="shared" si="709"/>
        <v>4799.944831719803</v>
      </c>
      <c r="AQ2700" s="253">
        <f t="shared" si="710"/>
        <v>2.6976579635116261E-7</v>
      </c>
      <c r="AR2700" s="253">
        <f t="shared" si="711"/>
        <v>0.99991367465370573</v>
      </c>
      <c r="AS2700" s="253">
        <f>IF(OR(AR2700&lt;$T$757,AR2700&gt;$T$758),AQ2700,"")</f>
        <v>2.6976579635116261E-7</v>
      </c>
      <c r="AT2700" s="253" t="str">
        <f t="shared" si="712"/>
        <v/>
      </c>
      <c r="AU2700" s="253" t="str">
        <f t="shared" si="713"/>
        <v/>
      </c>
      <c r="AV2700" s="253">
        <f t="shared" si="714"/>
        <v>0</v>
      </c>
      <c r="AW2700" s="253">
        <f t="shared" si="715"/>
        <v>2.6976579635116261E-7</v>
      </c>
      <c r="AX2700" s="253" t="str">
        <f t="shared" si="716"/>
        <v/>
      </c>
      <c r="AZ2700" s="259"/>
      <c r="BA2700" s="259">
        <f>BA2699+$BD$753</f>
        <v>12.441599999999674</v>
      </c>
      <c r="BB2700" s="274">
        <f t="shared" si="699"/>
        <v>8.6940258699315334E-2</v>
      </c>
      <c r="BC2700" s="259">
        <f t="shared" si="700"/>
        <v>1.8455025710727158E-4</v>
      </c>
      <c r="BD2700" s="259" t="str">
        <f t="shared" si="697"/>
        <v/>
      </c>
      <c r="BE2700" s="254" t="str">
        <f t="shared" si="698"/>
        <v/>
      </c>
    </row>
    <row r="2701" spans="1:57" ht="20.100000000000001" customHeight="1" x14ac:dyDescent="0.25">
      <c r="A2701" s="247">
        <v>1940</v>
      </c>
      <c r="B2701" s="247">
        <f>$B$755+(A2701*$B$758)</f>
        <v>9038.1629660293638</v>
      </c>
      <c r="C2701" s="247">
        <f>_xlfn.NORM.DIST($B2701,$B$752,$B$753,0)</f>
        <v>1.412787713319476E-7</v>
      </c>
      <c r="D2701" s="247">
        <f>_xlfn.NORM.DIST($B2701,$B$752,$B$753,1)</f>
        <v>0.99991504332150205</v>
      </c>
      <c r="E2701" s="247">
        <f>IF(OR(D2701&lt;$F$757,D2701&gt;$F$758),C2701,"")</f>
        <v>1.412787713319476E-7</v>
      </c>
      <c r="F2701" s="247" t="str">
        <f>IF(AND(D2701&gt;$F$757,D2701&lt;$F$758),C2701,"")</f>
        <v/>
      </c>
      <c r="G2701" s="247" t="str">
        <f>IF(C2701=MAX($C$761:$C$2761),C2701,"")</f>
        <v/>
      </c>
      <c r="H2701" s="247">
        <f>_xlfn.NORM.DIST(B2701,$F$753,$F$754,0)</f>
        <v>0</v>
      </c>
      <c r="I2701" s="247">
        <f>IF(H2701=MAX($H$761:$H$2761),C2701,"")</f>
        <v>1.412787713319476E-7</v>
      </c>
      <c r="J2701" s="247" t="str">
        <f>IF(I2701=MIN($I$761:$I$2761),I2701,"")</f>
        <v/>
      </c>
      <c r="K2701" s="247"/>
      <c r="L2701" s="247"/>
      <c r="M2701" s="247"/>
      <c r="N2701" s="247"/>
      <c r="O2701" s="247">
        <v>1940</v>
      </c>
      <c r="P2701" s="247">
        <f>$P$755+(O2701*$P$758)</f>
        <v>526.70368003038323</v>
      </c>
      <c r="Q2701" s="247">
        <f>_xlfn.NORM.DIST(P2701,P$752,P$753,0)</f>
        <v>2.4243243541888293E-6</v>
      </c>
      <c r="R2701" s="247">
        <f>_xlfn.NORM.DIST(P2701,P$752,P$753,1)</f>
        <v>0.99991504332150205</v>
      </c>
      <c r="S2701" s="253">
        <f>IF(OR(R2701&lt;$T$757,R2701&gt;$T$758),Q2701,"")</f>
        <v>2.4243243541888293E-6</v>
      </c>
      <c r="T2701" s="253" t="str">
        <f>IF(AND(R2701&gt;$T$757,R2701&lt;$T$758),Q2701,"")</f>
        <v/>
      </c>
      <c r="U2701" s="253" t="str">
        <f>IF(Q2701=MAX($Q$761:$Q$2761),Q2701,"")</f>
        <v/>
      </c>
      <c r="V2701" s="253">
        <f>_xlfn.NORM.DIST(P2701,$T$753,$T$754,0)</f>
        <v>1.7048408315726746E-112</v>
      </c>
      <c r="W2701" s="253" t="str">
        <f>IF(V2701=MAX($V$761:$V$2761),Q2701,"")</f>
        <v/>
      </c>
      <c r="X2701" s="253" t="str">
        <f t="shared" si="701"/>
        <v/>
      </c>
      <c r="AB2701" s="253">
        <v>1940</v>
      </c>
      <c r="AC2701" s="253">
        <f t="shared" si="717"/>
        <v>815.03769135342282</v>
      </c>
      <c r="AD2701" s="253">
        <f t="shared" si="702"/>
        <v>1.5666766978815004E-6</v>
      </c>
      <c r="AE2701" s="253">
        <f t="shared" si="703"/>
        <v>0.99991504332150205</v>
      </c>
      <c r="AF2701" s="253">
        <f>IF(OR(AE2701&lt;$T$757,AE2701&gt;$T$758),AD2701,"")</f>
        <v>1.5666766978815004E-6</v>
      </c>
      <c r="AG2701" s="253" t="str">
        <f t="shared" si="704"/>
        <v/>
      </c>
      <c r="AH2701" s="253" t="str">
        <f t="shared" si="705"/>
        <v/>
      </c>
      <c r="AI2701" s="253">
        <f t="shared" si="706"/>
        <v>3.6577220153602347E-10</v>
      </c>
      <c r="AJ2701" s="253" t="str">
        <f t="shared" si="707"/>
        <v/>
      </c>
      <c r="AK2701" s="253" t="str">
        <f t="shared" si="708"/>
        <v/>
      </c>
      <c r="AO2701" s="253">
        <v>1940</v>
      </c>
      <c r="AP2701" s="253">
        <f t="shared" si="709"/>
        <v>4805.0565940539027</v>
      </c>
      <c r="AQ2701" s="253">
        <f t="shared" si="710"/>
        <v>2.6574100303390099E-7</v>
      </c>
      <c r="AR2701" s="253">
        <f t="shared" si="711"/>
        <v>0.99991504332150205</v>
      </c>
      <c r="AS2701" s="253">
        <f>IF(OR(AR2701&lt;$T$757,AR2701&gt;$T$758),AQ2701,"")</f>
        <v>2.6574100303390099E-7</v>
      </c>
      <c r="AT2701" s="253" t="str">
        <f t="shared" si="712"/>
        <v/>
      </c>
      <c r="AU2701" s="253" t="str">
        <f t="shared" si="713"/>
        <v/>
      </c>
      <c r="AV2701" s="253">
        <f t="shared" si="714"/>
        <v>0</v>
      </c>
      <c r="AW2701" s="253">
        <f t="shared" si="715"/>
        <v>2.6574100303390099E-7</v>
      </c>
      <c r="AX2701" s="253" t="str">
        <f t="shared" si="716"/>
        <v/>
      </c>
      <c r="AZ2701" s="259"/>
      <c r="BA2701" s="259">
        <f>BA2700+$BD$753</f>
        <v>12.447999999999674</v>
      </c>
      <c r="BB2701" s="274">
        <f t="shared" si="699"/>
        <v>8.6755708442208063E-2</v>
      </c>
      <c r="BC2701" s="259">
        <f t="shared" si="700"/>
        <v>1.8419724549696703E-4</v>
      </c>
      <c r="BD2701" s="259" t="str">
        <f t="shared" si="697"/>
        <v/>
      </c>
      <c r="BE2701" s="254" t="str">
        <f t="shared" si="698"/>
        <v/>
      </c>
    </row>
    <row r="2702" spans="1:57" ht="20.100000000000001" customHeight="1" x14ac:dyDescent="0.25">
      <c r="A2702" s="247">
        <v>1941</v>
      </c>
      <c r="B2702" s="247">
        <f>$B$755+(A2702*$B$758)</f>
        <v>9047.7780330145015</v>
      </c>
      <c r="C2702" s="247">
        <f>_xlfn.NORM.DIST($B2702,$B$752,$B$753,0)</f>
        <v>1.391687241924664E-7</v>
      </c>
      <c r="D2702" s="247">
        <f>_xlfn.NORM.DIST($B2702,$B$752,$B$753,1)</f>
        <v>0.99991639155858592</v>
      </c>
      <c r="E2702" s="247">
        <f>IF(OR(D2702&lt;$F$757,D2702&gt;$F$758),C2702,"")</f>
        <v>1.391687241924664E-7</v>
      </c>
      <c r="F2702" s="247" t="str">
        <f>IF(AND(D2702&gt;$F$757,D2702&lt;$F$758),C2702,"")</f>
        <v/>
      </c>
      <c r="G2702" s="247" t="str">
        <f>IF(C2702=MAX($C$761:$C$2761),C2702,"")</f>
        <v/>
      </c>
      <c r="H2702" s="247">
        <f>_xlfn.NORM.DIST(B2702,$F$753,$F$754,0)</f>
        <v>0</v>
      </c>
      <c r="I2702" s="247">
        <f>IF(H2702=MAX($H$761:$H$2761),C2702,"")</f>
        <v>1.391687241924664E-7</v>
      </c>
      <c r="J2702" s="247" t="str">
        <f>IF(I2702=MIN($I$761:$I$2761),I2702,"")</f>
        <v/>
      </c>
      <c r="K2702" s="247"/>
      <c r="L2702" s="247"/>
      <c r="M2702" s="247"/>
      <c r="N2702" s="247"/>
      <c r="O2702" s="247">
        <v>1941</v>
      </c>
      <c r="P2702" s="247">
        <f>$P$755+(O2702*$P$758)</f>
        <v>527.26400309424514</v>
      </c>
      <c r="Q2702" s="247">
        <f>_xlfn.NORM.DIST(P2702,P$752,P$753,0)</f>
        <v>2.3881162344515032E-6</v>
      </c>
      <c r="R2702" s="247">
        <f>_xlfn.NORM.DIST(P2702,P$752,P$753,1)</f>
        <v>0.99991639155858592</v>
      </c>
      <c r="S2702" s="253">
        <f>IF(OR(R2702&lt;$T$757,R2702&gt;$T$758),Q2702,"")</f>
        <v>2.3881162344515032E-6</v>
      </c>
      <c r="T2702" s="253" t="str">
        <f>IF(AND(R2702&gt;$T$757,R2702&lt;$T$758),Q2702,"")</f>
        <v/>
      </c>
      <c r="U2702" s="253" t="str">
        <f>IF(Q2702=MAX($Q$761:$Q$2761),Q2702,"")</f>
        <v/>
      </c>
      <c r="V2702" s="253">
        <f>_xlfn.NORM.DIST(P2702,$T$753,$T$754,0)</f>
        <v>1.5585470606935453E-112</v>
      </c>
      <c r="W2702" s="253" t="str">
        <f>IF(V2702=MAX($V$761:$V$2761),Q2702,"")</f>
        <v/>
      </c>
      <c r="X2702" s="253" t="str">
        <f t="shared" si="701"/>
        <v/>
      </c>
      <c r="AB2702" s="253">
        <v>1941</v>
      </c>
      <c r="AC2702" s="253">
        <f t="shared" si="717"/>
        <v>815.904752727203</v>
      </c>
      <c r="AD2702" s="253">
        <f t="shared" si="702"/>
        <v>1.5432778414666939E-6</v>
      </c>
      <c r="AE2702" s="253">
        <f t="shared" si="703"/>
        <v>0.99991639155858592</v>
      </c>
      <c r="AF2702" s="253">
        <f>IF(OR(AE2702&lt;$T$757,AE2702&gt;$T$758),AD2702,"")</f>
        <v>1.5432778414666939E-6</v>
      </c>
      <c r="AG2702" s="253" t="str">
        <f t="shared" si="704"/>
        <v/>
      </c>
      <c r="AH2702" s="253" t="str">
        <f t="shared" si="705"/>
        <v/>
      </c>
      <c r="AI2702" s="253">
        <f t="shared" si="706"/>
        <v>3.5773093432123673E-10</v>
      </c>
      <c r="AJ2702" s="253" t="str">
        <f t="shared" si="707"/>
        <v/>
      </c>
      <c r="AK2702" s="253" t="str">
        <f t="shared" si="708"/>
        <v/>
      </c>
      <c r="AO2702" s="253">
        <v>1941</v>
      </c>
      <c r="AP2702" s="253">
        <f t="shared" si="709"/>
        <v>4810.1683563880024</v>
      </c>
      <c r="AQ2702" s="253">
        <f t="shared" si="710"/>
        <v>2.6177206956988396E-7</v>
      </c>
      <c r="AR2702" s="253">
        <f t="shared" si="711"/>
        <v>0.99991639155858592</v>
      </c>
      <c r="AS2702" s="253">
        <f>IF(OR(AR2702&lt;$T$757,AR2702&gt;$T$758),AQ2702,"")</f>
        <v>2.6177206956988396E-7</v>
      </c>
      <c r="AT2702" s="253" t="str">
        <f t="shared" si="712"/>
        <v/>
      </c>
      <c r="AU2702" s="253" t="str">
        <f t="shared" si="713"/>
        <v/>
      </c>
      <c r="AV2702" s="253">
        <f t="shared" si="714"/>
        <v>0</v>
      </c>
      <c r="AW2702" s="253">
        <f t="shared" si="715"/>
        <v>2.6177206956988396E-7</v>
      </c>
      <c r="AX2702" s="253" t="str">
        <f t="shared" si="716"/>
        <v/>
      </c>
      <c r="AZ2702" s="259"/>
      <c r="BA2702" s="259">
        <f>BA2701+$BD$753</f>
        <v>12.454399999999673</v>
      </c>
      <c r="BB2702" s="274">
        <f t="shared" si="699"/>
        <v>8.6571511196711096E-2</v>
      </c>
      <c r="BC2702" s="259">
        <f t="shared" si="700"/>
        <v>1.8384478770379353E-4</v>
      </c>
      <c r="BD2702" s="259" t="str">
        <f t="shared" si="697"/>
        <v/>
      </c>
      <c r="BE2702" s="254" t="str">
        <f t="shared" si="698"/>
        <v/>
      </c>
    </row>
    <row r="2703" spans="1:57" ht="20.100000000000001" customHeight="1" x14ac:dyDescent="0.25">
      <c r="A2703" s="247">
        <v>1942</v>
      </c>
      <c r="B2703" s="247">
        <f>$B$755+(A2703*$B$758)</f>
        <v>9057.3930999996392</v>
      </c>
      <c r="C2703" s="247">
        <f>_xlfn.NORM.DIST($B2703,$B$752,$B$753,0)</f>
        <v>1.3708799790869576E-7</v>
      </c>
      <c r="D2703" s="247">
        <f>_xlfn.NORM.DIST($B2703,$B$752,$B$753,1)</f>
        <v>0.99991771964868625</v>
      </c>
      <c r="E2703" s="247">
        <f>IF(OR(D2703&lt;$F$757,D2703&gt;$F$758),C2703,"")</f>
        <v>1.3708799790869576E-7</v>
      </c>
      <c r="F2703" s="247" t="str">
        <f>IF(AND(D2703&gt;$F$757,D2703&lt;$F$758),C2703,"")</f>
        <v/>
      </c>
      <c r="G2703" s="247" t="str">
        <f>IF(C2703=MAX($C$761:$C$2761),C2703,"")</f>
        <v/>
      </c>
      <c r="H2703" s="247">
        <f>_xlfn.NORM.DIST(B2703,$F$753,$F$754,0)</f>
        <v>0</v>
      </c>
      <c r="I2703" s="247">
        <f>IF(H2703=MAX($H$761:$H$2761),C2703,"")</f>
        <v>1.3708799790869576E-7</v>
      </c>
      <c r="J2703" s="247" t="str">
        <f>IF(I2703=MIN($I$761:$I$2761),I2703,"")</f>
        <v/>
      </c>
      <c r="K2703" s="247"/>
      <c r="L2703" s="247"/>
      <c r="M2703" s="247"/>
      <c r="N2703" s="247"/>
      <c r="O2703" s="247">
        <v>1942</v>
      </c>
      <c r="P2703" s="247">
        <f>$P$755+(O2703*$P$758)</f>
        <v>527.82432615810728</v>
      </c>
      <c r="Q2703" s="247">
        <f>_xlfn.NORM.DIST(P2703,P$752,P$753,0)</f>
        <v>2.3524112565798206E-6</v>
      </c>
      <c r="R2703" s="247">
        <f>_xlfn.NORM.DIST(P2703,P$752,P$753,1)</f>
        <v>0.99991771964868625</v>
      </c>
      <c r="S2703" s="253">
        <f>IF(OR(R2703&lt;$T$757,R2703&gt;$T$758),Q2703,"")</f>
        <v>2.3524112565798206E-6</v>
      </c>
      <c r="T2703" s="253" t="str">
        <f>IF(AND(R2703&gt;$T$757,R2703&lt;$T$758),Q2703,"")</f>
        <v/>
      </c>
      <c r="U2703" s="253" t="str">
        <f>IF(Q2703=MAX($Q$761:$Q$2761),Q2703,"")</f>
        <v/>
      </c>
      <c r="V2703" s="253">
        <f>_xlfn.NORM.DIST(P2703,$T$753,$T$754,0)</f>
        <v>1.4247840799094423E-112</v>
      </c>
      <c r="W2703" s="253" t="str">
        <f>IF(V2703=MAX($V$761:$V$2761),Q2703,"")</f>
        <v/>
      </c>
      <c r="X2703" s="253" t="str">
        <f t="shared" si="701"/>
        <v/>
      </c>
      <c r="AB2703" s="253">
        <v>1942</v>
      </c>
      <c r="AC2703" s="253">
        <f t="shared" si="717"/>
        <v>816.77181410098319</v>
      </c>
      <c r="AD2703" s="253">
        <f t="shared" si="702"/>
        <v>1.5202041315758176E-6</v>
      </c>
      <c r="AE2703" s="253">
        <f t="shared" si="703"/>
        <v>0.99991771964868625</v>
      </c>
      <c r="AF2703" s="253">
        <f>IF(OR(AE2703&lt;$T$757,AE2703&gt;$T$758),AD2703,"")</f>
        <v>1.5202041315758176E-6</v>
      </c>
      <c r="AG2703" s="253" t="str">
        <f t="shared" si="704"/>
        <v/>
      </c>
      <c r="AH2703" s="253" t="str">
        <f t="shared" si="705"/>
        <v/>
      </c>
      <c r="AI2703" s="253">
        <f t="shared" si="706"/>
        <v>3.498608513894426E-10</v>
      </c>
      <c r="AJ2703" s="253" t="str">
        <f t="shared" si="707"/>
        <v/>
      </c>
      <c r="AK2703" s="253" t="str">
        <f t="shared" si="708"/>
        <v/>
      </c>
      <c r="AO2703" s="253">
        <v>1942</v>
      </c>
      <c r="AP2703" s="253">
        <f t="shared" si="709"/>
        <v>4815.2801187221021</v>
      </c>
      <c r="AQ2703" s="253">
        <f t="shared" si="710"/>
        <v>2.5785828772937651E-7</v>
      </c>
      <c r="AR2703" s="253">
        <f t="shared" si="711"/>
        <v>0.99991771964868625</v>
      </c>
      <c r="AS2703" s="253">
        <f>IF(OR(AR2703&lt;$T$757,AR2703&gt;$T$758),AQ2703,"")</f>
        <v>2.5785828772937651E-7</v>
      </c>
      <c r="AT2703" s="253" t="str">
        <f t="shared" si="712"/>
        <v/>
      </c>
      <c r="AU2703" s="253" t="str">
        <f t="shared" si="713"/>
        <v/>
      </c>
      <c r="AV2703" s="253">
        <f t="shared" si="714"/>
        <v>0</v>
      </c>
      <c r="AW2703" s="253">
        <f t="shared" si="715"/>
        <v>2.5785828772937651E-7</v>
      </c>
      <c r="AX2703" s="253" t="str">
        <f t="shared" si="716"/>
        <v/>
      </c>
      <c r="AZ2703" s="259"/>
      <c r="BA2703" s="259">
        <f>BA2702+$BD$753</f>
        <v>12.460799999999672</v>
      </c>
      <c r="BB2703" s="274">
        <f t="shared" si="699"/>
        <v>8.6387666409007302E-2</v>
      </c>
      <c r="BC2703" s="259">
        <f t="shared" si="700"/>
        <v>1.8349288325776592E-4</v>
      </c>
      <c r="BD2703" s="259" t="str">
        <f t="shared" si="697"/>
        <v/>
      </c>
      <c r="BE2703" s="254" t="str">
        <f t="shared" si="698"/>
        <v/>
      </c>
    </row>
    <row r="2704" spans="1:57" ht="20.100000000000001" customHeight="1" x14ac:dyDescent="0.25">
      <c r="A2704" s="247">
        <v>1943</v>
      </c>
      <c r="B2704" s="247">
        <f>$B$755+(A2704*$B$758)</f>
        <v>9067.0081669847768</v>
      </c>
      <c r="C2704" s="247">
        <f>_xlfn.NORM.DIST($B2704,$B$752,$B$753,0)</f>
        <v>1.3503622018639365E-7</v>
      </c>
      <c r="D2704" s="247">
        <f>_xlfn.NORM.DIST($B2704,$B$752,$B$753,1)</f>
        <v>0.99991902787193176</v>
      </c>
      <c r="E2704" s="247">
        <f>IF(OR(D2704&lt;$F$757,D2704&gt;$F$758),C2704,"")</f>
        <v>1.3503622018639365E-7</v>
      </c>
      <c r="F2704" s="247" t="str">
        <f>IF(AND(D2704&gt;$F$757,D2704&lt;$F$758),C2704,"")</f>
        <v/>
      </c>
      <c r="G2704" s="247" t="str">
        <f>IF(C2704=MAX($C$761:$C$2761),C2704,"")</f>
        <v/>
      </c>
      <c r="H2704" s="247">
        <f>_xlfn.NORM.DIST(B2704,$F$753,$F$754,0)</f>
        <v>0</v>
      </c>
      <c r="I2704" s="247">
        <f>IF(H2704=MAX($H$761:$H$2761),C2704,"")</f>
        <v>1.3503622018639365E-7</v>
      </c>
      <c r="J2704" s="247" t="str">
        <f>IF(I2704=MIN($I$761:$I$2761),I2704,"")</f>
        <v/>
      </c>
      <c r="K2704" s="247"/>
      <c r="L2704" s="247"/>
      <c r="M2704" s="247"/>
      <c r="N2704" s="247"/>
      <c r="O2704" s="247">
        <v>1943</v>
      </c>
      <c r="P2704" s="247">
        <f>$P$755+(O2704*$P$758)</f>
        <v>528.38464922196943</v>
      </c>
      <c r="Q2704" s="247">
        <f>_xlfn.NORM.DIST(P2704,P$752,P$753,0)</f>
        <v>2.317203032055609E-6</v>
      </c>
      <c r="R2704" s="247">
        <f>_xlfn.NORM.DIST(P2704,P$752,P$753,1)</f>
        <v>0.99991902787193176</v>
      </c>
      <c r="S2704" s="253">
        <f>IF(OR(R2704&lt;$T$757,R2704&gt;$T$758),Q2704,"")</f>
        <v>2.317203032055609E-6</v>
      </c>
      <c r="T2704" s="253" t="str">
        <f>IF(AND(R2704&gt;$T$757,R2704&lt;$T$758),Q2704,"")</f>
        <v/>
      </c>
      <c r="U2704" s="253" t="str">
        <f>IF(Q2704=MAX($Q$761:$Q$2761),Q2704,"")</f>
        <v/>
      </c>
      <c r="V2704" s="253">
        <f>_xlfn.NORM.DIST(P2704,$T$753,$T$754,0)</f>
        <v>1.3024805253973623E-112</v>
      </c>
      <c r="W2704" s="253" t="str">
        <f>IF(V2704=MAX($V$761:$V$2761),Q2704,"")</f>
        <v/>
      </c>
      <c r="X2704" s="253" t="str">
        <f t="shared" si="701"/>
        <v/>
      </c>
      <c r="AB2704" s="253">
        <v>1943</v>
      </c>
      <c r="AC2704" s="253">
        <f t="shared" si="717"/>
        <v>817.63887547476361</v>
      </c>
      <c r="AD2704" s="253">
        <f t="shared" si="702"/>
        <v>1.497451439742087E-6</v>
      </c>
      <c r="AE2704" s="253">
        <f t="shared" si="703"/>
        <v>0.99991902787193176</v>
      </c>
      <c r="AF2704" s="253">
        <f>IF(OR(AE2704&lt;$T$757,AE2704&gt;$T$758),AD2704,"")</f>
        <v>1.497451439742087E-6</v>
      </c>
      <c r="AG2704" s="253" t="str">
        <f t="shared" si="704"/>
        <v/>
      </c>
      <c r="AH2704" s="253" t="str">
        <f t="shared" si="705"/>
        <v/>
      </c>
      <c r="AI2704" s="253">
        <f t="shared" si="706"/>
        <v>3.4215843575566531E-10</v>
      </c>
      <c r="AJ2704" s="253" t="str">
        <f t="shared" si="707"/>
        <v/>
      </c>
      <c r="AK2704" s="253" t="str">
        <f t="shared" si="708"/>
        <v/>
      </c>
      <c r="AO2704" s="253">
        <v>1943</v>
      </c>
      <c r="AP2704" s="253">
        <f t="shared" si="709"/>
        <v>4820.3918810562018</v>
      </c>
      <c r="AQ2704" s="253">
        <f t="shared" si="710"/>
        <v>2.5399895723841373E-7</v>
      </c>
      <c r="AR2704" s="253">
        <f t="shared" si="711"/>
        <v>0.99991902787193176</v>
      </c>
      <c r="AS2704" s="253">
        <f>IF(OR(AR2704&lt;$T$757,AR2704&gt;$T$758),AQ2704,"")</f>
        <v>2.5399895723841373E-7</v>
      </c>
      <c r="AT2704" s="253" t="str">
        <f t="shared" si="712"/>
        <v/>
      </c>
      <c r="AU2704" s="253" t="str">
        <f t="shared" si="713"/>
        <v/>
      </c>
      <c r="AV2704" s="253">
        <f t="shared" si="714"/>
        <v>0</v>
      </c>
      <c r="AW2704" s="253">
        <f t="shared" si="715"/>
        <v>2.5399895723841373E-7</v>
      </c>
      <c r="AX2704" s="253" t="str">
        <f t="shared" si="716"/>
        <v/>
      </c>
      <c r="AZ2704" s="259"/>
      <c r="BA2704" s="259">
        <f>BA2703+$BD$753</f>
        <v>12.467199999999671</v>
      </c>
      <c r="BB2704" s="274">
        <f t="shared" si="699"/>
        <v>8.6204173525749536E-2</v>
      </c>
      <c r="BC2704" s="259">
        <f t="shared" si="700"/>
        <v>1.8314153168766389E-4</v>
      </c>
      <c r="BD2704" s="259" t="str">
        <f t="shared" si="697"/>
        <v/>
      </c>
      <c r="BE2704" s="254" t="str">
        <f t="shared" si="698"/>
        <v/>
      </c>
    </row>
    <row r="2705" spans="1:57" ht="20.100000000000001" customHeight="1" x14ac:dyDescent="0.25">
      <c r="A2705" s="247">
        <v>1944</v>
      </c>
      <c r="B2705" s="247">
        <f>$B$755+(A2705*$B$758)</f>
        <v>9076.6232339699145</v>
      </c>
      <c r="C2705" s="247">
        <f>_xlfn.NORM.DIST($B2705,$B$752,$B$753,0)</f>
        <v>1.3301302292134034E-7</v>
      </c>
      <c r="D2705" s="247">
        <f>_xlfn.NORM.DIST($B2705,$B$752,$B$753,1)</f>
        <v>0.99992031650489177</v>
      </c>
      <c r="E2705" s="247">
        <f>IF(OR(D2705&lt;$F$757,D2705&gt;$F$758),C2705,"")</f>
        <v>1.3301302292134034E-7</v>
      </c>
      <c r="F2705" s="247" t="str">
        <f>IF(AND(D2705&gt;$F$757,D2705&lt;$F$758),C2705,"")</f>
        <v/>
      </c>
      <c r="G2705" s="247" t="str">
        <f>IF(C2705=MAX($C$761:$C$2761),C2705,"")</f>
        <v/>
      </c>
      <c r="H2705" s="247">
        <f>_xlfn.NORM.DIST(B2705,$F$753,$F$754,0)</f>
        <v>0</v>
      </c>
      <c r="I2705" s="247">
        <f>IF(H2705=MAX($H$761:$H$2761),C2705,"")</f>
        <v>1.3301302292134034E-7</v>
      </c>
      <c r="J2705" s="247" t="str">
        <f>IF(I2705=MIN($I$761:$I$2761),I2705,"")</f>
        <v/>
      </c>
      <c r="K2705" s="247"/>
      <c r="L2705" s="247"/>
      <c r="M2705" s="247"/>
      <c r="N2705" s="247"/>
      <c r="O2705" s="247">
        <v>1944</v>
      </c>
      <c r="P2705" s="247">
        <f>$P$755+(O2705*$P$758)</f>
        <v>528.94497228583157</v>
      </c>
      <c r="Q2705" s="247">
        <f>_xlfn.NORM.DIST(P2705,P$752,P$753,0)</f>
        <v>2.2824852442609213E-6</v>
      </c>
      <c r="R2705" s="247">
        <f>_xlfn.NORM.DIST(P2705,P$752,P$753,1)</f>
        <v>0.99992031650489177</v>
      </c>
      <c r="S2705" s="253">
        <f>IF(OR(R2705&lt;$T$757,R2705&gt;$T$758),Q2705,"")</f>
        <v>2.2824852442609213E-6</v>
      </c>
      <c r="T2705" s="253" t="str">
        <f>IF(AND(R2705&gt;$T$757,R2705&lt;$T$758),Q2705,"")</f>
        <v/>
      </c>
      <c r="U2705" s="253" t="str">
        <f>IF(Q2705=MAX($Q$761:$Q$2761),Q2705,"")</f>
        <v/>
      </c>
      <c r="V2705" s="253">
        <f>_xlfn.NORM.DIST(P2705,$T$753,$T$754,0)</f>
        <v>1.1906564649963863E-112</v>
      </c>
      <c r="W2705" s="253" t="str">
        <f>IF(V2705=MAX($V$761:$V$2761),Q2705,"")</f>
        <v/>
      </c>
      <c r="X2705" s="253" t="str">
        <f t="shared" si="701"/>
        <v/>
      </c>
      <c r="AB2705" s="253">
        <v>1944</v>
      </c>
      <c r="AC2705" s="253">
        <f t="shared" si="717"/>
        <v>818.5059368485438</v>
      </c>
      <c r="AD2705" s="253">
        <f t="shared" si="702"/>
        <v>1.4750156839629777E-6</v>
      </c>
      <c r="AE2705" s="253">
        <f t="shared" si="703"/>
        <v>0.99992031650489177</v>
      </c>
      <c r="AF2705" s="253">
        <f>IF(OR(AE2705&lt;$T$757,AE2705&gt;$T$758),AD2705,"")</f>
        <v>1.4750156839629777E-6</v>
      </c>
      <c r="AG2705" s="253" t="str">
        <f t="shared" si="704"/>
        <v/>
      </c>
      <c r="AH2705" s="253" t="str">
        <f t="shared" si="705"/>
        <v/>
      </c>
      <c r="AI2705" s="253">
        <f t="shared" si="706"/>
        <v>3.3462023987677083E-10</v>
      </c>
      <c r="AJ2705" s="253" t="str">
        <f t="shared" si="707"/>
        <v/>
      </c>
      <c r="AK2705" s="253" t="str">
        <f t="shared" si="708"/>
        <v/>
      </c>
      <c r="AO2705" s="253">
        <v>1944</v>
      </c>
      <c r="AP2705" s="253">
        <f t="shared" si="709"/>
        <v>4825.5036433903015</v>
      </c>
      <c r="AQ2705" s="253">
        <f t="shared" si="710"/>
        <v>2.5019338570433356E-7</v>
      </c>
      <c r="AR2705" s="253">
        <f t="shared" si="711"/>
        <v>0.99992031650489177</v>
      </c>
      <c r="AS2705" s="253">
        <f>IF(OR(AR2705&lt;$T$757,AR2705&gt;$T$758),AQ2705,"")</f>
        <v>2.5019338570433356E-7</v>
      </c>
      <c r="AT2705" s="253" t="str">
        <f t="shared" si="712"/>
        <v/>
      </c>
      <c r="AU2705" s="253" t="str">
        <f t="shared" si="713"/>
        <v/>
      </c>
      <c r="AV2705" s="253">
        <f t="shared" si="714"/>
        <v>0</v>
      </c>
      <c r="AW2705" s="253">
        <f t="shared" si="715"/>
        <v>2.5019338570433356E-7</v>
      </c>
      <c r="AX2705" s="253" t="str">
        <f t="shared" si="716"/>
        <v/>
      </c>
      <c r="AZ2705" s="259"/>
      <c r="BA2705" s="259">
        <f>BA2704+$BD$753</f>
        <v>12.473599999999671</v>
      </c>
      <c r="BB2705" s="274">
        <f t="shared" si="699"/>
        <v>8.6021031994061872E-2</v>
      </c>
      <c r="BC2705" s="259">
        <f t="shared" si="700"/>
        <v>1.8279073252125411E-4</v>
      </c>
      <c r="BD2705" s="259" t="str">
        <f t="shared" si="697"/>
        <v/>
      </c>
      <c r="BE2705" s="254" t="str">
        <f t="shared" si="698"/>
        <v/>
      </c>
    </row>
    <row r="2706" spans="1:57" ht="20.100000000000001" customHeight="1" x14ac:dyDescent="0.25">
      <c r="A2706" s="248">
        <v>1945</v>
      </c>
      <c r="B2706" s="247">
        <f>$B$755+(A2706*$B$758)</f>
        <v>9086.2383009550522</v>
      </c>
      <c r="C2706" s="247">
        <f>_xlfn.NORM.DIST($B2706,$B$752,$B$753,0)</f>
        <v>1.3101804216001054E-7</v>
      </c>
      <c r="D2706" s="247">
        <f>_xlfn.NORM.DIST($B2706,$B$752,$B$753,1)</f>
        <v>0.99992158582061641</v>
      </c>
      <c r="E2706" s="247">
        <f>IF(OR(D2706&lt;$F$757,D2706&gt;$F$758),C2706,"")</f>
        <v>1.3101804216001054E-7</v>
      </c>
      <c r="F2706" s="247" t="str">
        <f>IF(AND(D2706&gt;$F$757,D2706&lt;$F$758),C2706,"")</f>
        <v/>
      </c>
      <c r="G2706" s="247" t="str">
        <f>IF(C2706=MAX($C$761:$C$2761),C2706,"")</f>
        <v/>
      </c>
      <c r="H2706" s="247">
        <f>_xlfn.NORM.DIST(B2706,$F$753,$F$754,0)</f>
        <v>0</v>
      </c>
      <c r="I2706" s="247">
        <f>IF(H2706=MAX($H$761:$H$2761),C2706,"")</f>
        <v>1.3101804216001054E-7</v>
      </c>
      <c r="J2706" s="247" t="str">
        <f>IF(I2706=MIN($I$761:$I$2761),I2706,"")</f>
        <v/>
      </c>
      <c r="K2706" s="247"/>
      <c r="L2706" s="247"/>
      <c r="M2706" s="247"/>
      <c r="N2706" s="247"/>
      <c r="O2706" s="248">
        <v>1945</v>
      </c>
      <c r="P2706" s="247">
        <f>$P$755+(O2706*$P$758)</f>
        <v>529.50529534969371</v>
      </c>
      <c r="Q2706" s="247">
        <f>_xlfn.NORM.DIST(P2706,P$752,P$753,0)</f>
        <v>2.2482516478031293E-6</v>
      </c>
      <c r="R2706" s="247">
        <f>_xlfn.NORM.DIST(P2706,P$752,P$753,1)</f>
        <v>0.99992158582061641</v>
      </c>
      <c r="S2706" s="253">
        <f>IF(OR(R2706&lt;$T$757,R2706&gt;$T$758),Q2706,"")</f>
        <v>2.2482516478031293E-6</v>
      </c>
      <c r="T2706" s="253" t="str">
        <f>IF(AND(R2706&gt;$T$757,R2706&lt;$T$758),Q2706,"")</f>
        <v/>
      </c>
      <c r="U2706" s="253" t="str">
        <f>IF(Q2706=MAX($Q$761:$Q$2761),Q2706,"")</f>
        <v/>
      </c>
      <c r="V2706" s="253">
        <f>_xlfn.NORM.DIST(P2706,$T$753,$T$754,0)</f>
        <v>1.0884156097317077E-112</v>
      </c>
      <c r="W2706" s="253" t="str">
        <f>IF(V2706=MAX($V$761:$V$2761),Q2706,"")</f>
        <v/>
      </c>
      <c r="X2706" s="253" t="str">
        <f t="shared" si="701"/>
        <v/>
      </c>
      <c r="AB2706" s="259">
        <v>1945</v>
      </c>
      <c r="AC2706" s="253">
        <f t="shared" si="717"/>
        <v>819.37299822232399</v>
      </c>
      <c r="AD2706" s="253">
        <f t="shared" si="702"/>
        <v>1.4528928282640569E-6</v>
      </c>
      <c r="AE2706" s="253">
        <f t="shared" si="703"/>
        <v>0.99992158582061641</v>
      </c>
      <c r="AF2706" s="253">
        <f>IF(OR(AE2706&lt;$T$757,AE2706&gt;$T$758),AD2706,"")</f>
        <v>1.4528928282640569E-6</v>
      </c>
      <c r="AG2706" s="253" t="str">
        <f t="shared" si="704"/>
        <v/>
      </c>
      <c r="AH2706" s="253" t="str">
        <f t="shared" si="705"/>
        <v/>
      </c>
      <c r="AI2706" s="253">
        <f t="shared" si="706"/>
        <v>3.2724288434086188E-10</v>
      </c>
      <c r="AJ2706" s="253" t="str">
        <f t="shared" si="707"/>
        <v/>
      </c>
      <c r="AK2706" s="253" t="str">
        <f t="shared" si="708"/>
        <v/>
      </c>
      <c r="AO2706" s="259">
        <v>1945</v>
      </c>
      <c r="AP2706" s="253">
        <f t="shared" si="709"/>
        <v>4830.615405724403</v>
      </c>
      <c r="AQ2706" s="253">
        <f t="shared" si="710"/>
        <v>2.4644088854180041E-7</v>
      </c>
      <c r="AR2706" s="253">
        <f t="shared" si="711"/>
        <v>0.99992158582061641</v>
      </c>
      <c r="AS2706" s="253">
        <f>IF(OR(AR2706&lt;$T$757,AR2706&gt;$T$758),AQ2706,"")</f>
        <v>2.4644088854180041E-7</v>
      </c>
      <c r="AT2706" s="253" t="str">
        <f t="shared" si="712"/>
        <v/>
      </c>
      <c r="AU2706" s="253" t="str">
        <f t="shared" si="713"/>
        <v/>
      </c>
      <c r="AV2706" s="253">
        <f t="shared" si="714"/>
        <v>0</v>
      </c>
      <c r="AW2706" s="253">
        <f t="shared" si="715"/>
        <v>2.4644088854180041E-7</v>
      </c>
      <c r="AX2706" s="253" t="str">
        <f t="shared" si="716"/>
        <v/>
      </c>
      <c r="AZ2706" s="259"/>
      <c r="BA2706" s="259">
        <f>BA2705+$BD$753</f>
        <v>12.47999999999967</v>
      </c>
      <c r="BB2706" s="274">
        <f t="shared" si="699"/>
        <v>8.5838241261540618E-2</v>
      </c>
      <c r="BC2706" s="259">
        <f t="shared" si="700"/>
        <v>1.824404852849848E-4</v>
      </c>
      <c r="BD2706" s="259" t="str">
        <f t="shared" si="697"/>
        <v/>
      </c>
      <c r="BE2706" s="254" t="str">
        <f t="shared" si="698"/>
        <v/>
      </c>
    </row>
    <row r="2707" spans="1:57" ht="20.100000000000001" customHeight="1" x14ac:dyDescent="0.25">
      <c r="A2707" s="247">
        <v>1946</v>
      </c>
      <c r="B2707" s="247">
        <f>$B$755+(A2707*$B$758)</f>
        <v>9095.8533679401862</v>
      </c>
      <c r="C2707" s="247">
        <f>_xlfn.NORM.DIST($B2707,$B$752,$B$753,0)</f>
        <v>1.2905091806050243E-7</v>
      </c>
      <c r="D2707" s="247">
        <f>_xlfn.NORM.DIST($B2707,$B$752,$B$753,1)</f>
        <v>0.99992283608867583</v>
      </c>
      <c r="E2707" s="247">
        <f>IF(OR(D2707&lt;$F$757,D2707&gt;$F$758),C2707,"")</f>
        <v>1.2905091806050243E-7</v>
      </c>
      <c r="F2707" s="247" t="str">
        <f>IF(AND(D2707&gt;$F$757,D2707&lt;$F$758),C2707,"")</f>
        <v/>
      </c>
      <c r="G2707" s="247" t="str">
        <f>IF(C2707=MAX($C$761:$C$2761),C2707,"")</f>
        <v/>
      </c>
      <c r="H2707" s="247">
        <f>_xlfn.NORM.DIST(B2707,$F$753,$F$754,0)</f>
        <v>0</v>
      </c>
      <c r="I2707" s="247">
        <f>IF(H2707=MAX($H$761:$H$2761),C2707,"")</f>
        <v>1.2905091806050243E-7</v>
      </c>
      <c r="J2707" s="247" t="str">
        <f>IF(I2707=MIN($I$761:$I$2761),I2707,"")</f>
        <v/>
      </c>
      <c r="K2707" s="247"/>
      <c r="L2707" s="247"/>
      <c r="M2707" s="247"/>
      <c r="N2707" s="247"/>
      <c r="O2707" s="247">
        <v>1946</v>
      </c>
      <c r="P2707" s="247">
        <f>$P$755+(O2707*$P$758)</f>
        <v>530.06561841355585</v>
      </c>
      <c r="Q2707" s="247">
        <f>_xlfn.NORM.DIST(P2707,P$752,P$753,0)</f>
        <v>2.2144960678445109E-6</v>
      </c>
      <c r="R2707" s="247">
        <f>_xlfn.NORM.DIST(P2707,P$752,P$753,1)</f>
        <v>0.99992283608867583</v>
      </c>
      <c r="S2707" s="253">
        <f>IF(OR(R2707&lt;$T$757,R2707&gt;$T$758),Q2707,"")</f>
        <v>2.2144960678445109E-6</v>
      </c>
      <c r="T2707" s="253" t="str">
        <f>IF(AND(R2707&gt;$T$757,R2707&lt;$T$758),Q2707,"")</f>
        <v/>
      </c>
      <c r="U2707" s="253" t="str">
        <f>IF(Q2707=MAX($Q$761:$Q$2761),Q2707,"")</f>
        <v/>
      </c>
      <c r="V2707" s="253">
        <f>_xlfn.NORM.DIST(P2707,$T$753,$T$754,0)</f>
        <v>9.9493818755380822E-113</v>
      </c>
      <c r="W2707" s="253" t="str">
        <f>IF(V2707=MAX($V$761:$V$2761),Q2707,"")</f>
        <v/>
      </c>
      <c r="X2707" s="253" t="str">
        <f t="shared" si="701"/>
        <v/>
      </c>
      <c r="AB2707" s="253">
        <v>1946</v>
      </c>
      <c r="AC2707" s="253">
        <f t="shared" si="717"/>
        <v>820.24005959610417</v>
      </c>
      <c r="AD2707" s="253">
        <f t="shared" si="702"/>
        <v>1.4310788822657589E-6</v>
      </c>
      <c r="AE2707" s="253">
        <f t="shared" si="703"/>
        <v>0.99992283608867583</v>
      </c>
      <c r="AF2707" s="253">
        <f>IF(OR(AE2707&lt;$T$757,AE2707&gt;$T$758),AD2707,"")</f>
        <v>1.4310788822657589E-6</v>
      </c>
      <c r="AG2707" s="253" t="str">
        <f t="shared" si="704"/>
        <v/>
      </c>
      <c r="AH2707" s="253" t="str">
        <f t="shared" si="705"/>
        <v/>
      </c>
      <c r="AI2707" s="253">
        <f t="shared" si="706"/>
        <v>3.20023056580153E-10</v>
      </c>
      <c r="AJ2707" s="253" t="str">
        <f t="shared" si="707"/>
        <v/>
      </c>
      <c r="AK2707" s="253" t="str">
        <f t="shared" si="708"/>
        <v/>
      </c>
      <c r="AO2707" s="253">
        <v>1946</v>
      </c>
      <c r="AP2707" s="253">
        <f t="shared" si="709"/>
        <v>4835.7271680585027</v>
      </c>
      <c r="AQ2707" s="253">
        <f t="shared" si="710"/>
        <v>2.4274078889931898E-7</v>
      </c>
      <c r="AR2707" s="253">
        <f t="shared" si="711"/>
        <v>0.99992283608867583</v>
      </c>
      <c r="AS2707" s="253">
        <f>IF(OR(AR2707&lt;$T$757,AR2707&gt;$T$758),AQ2707,"")</f>
        <v>2.4274078889931898E-7</v>
      </c>
      <c r="AT2707" s="253" t="str">
        <f t="shared" si="712"/>
        <v/>
      </c>
      <c r="AU2707" s="253" t="str">
        <f t="shared" si="713"/>
        <v/>
      </c>
      <c r="AV2707" s="253">
        <f t="shared" si="714"/>
        <v>0</v>
      </c>
      <c r="AW2707" s="253">
        <f t="shared" si="715"/>
        <v>2.4274078889931898E-7</v>
      </c>
      <c r="AX2707" s="253" t="str">
        <f t="shared" si="716"/>
        <v/>
      </c>
      <c r="AZ2707" s="259"/>
      <c r="BA2707" s="259">
        <f>BA2706+$BD$753</f>
        <v>12.486399999999669</v>
      </c>
      <c r="BB2707" s="274">
        <f t="shared" si="699"/>
        <v>8.5655800776255633E-2</v>
      </c>
      <c r="BC2707" s="259">
        <f t="shared" si="700"/>
        <v>1.8209078950486013E-4</v>
      </c>
      <c r="BD2707" s="259" t="str">
        <f t="shared" si="697"/>
        <v/>
      </c>
      <c r="BE2707" s="254" t="str">
        <f t="shared" si="698"/>
        <v/>
      </c>
    </row>
    <row r="2708" spans="1:57" ht="20.100000000000001" customHeight="1" x14ac:dyDescent="0.25">
      <c r="A2708" s="247">
        <v>1947</v>
      </c>
      <c r="B2708" s="247">
        <f>$B$755+(A2708*$B$758)</f>
        <v>9105.4684349253239</v>
      </c>
      <c r="C2708" s="247">
        <f>_xlfn.NORM.DIST($B2708,$B$752,$B$753,0)</f>
        <v>1.2711129485372534E-7</v>
      </c>
      <c r="D2708" s="247">
        <f>_xlfn.NORM.DIST($B2708,$B$752,$B$753,1)</f>
        <v>0.99992406757520025</v>
      </c>
      <c r="E2708" s="247">
        <f>IF(OR(D2708&lt;$F$757,D2708&gt;$F$758),C2708,"")</f>
        <v>1.2711129485372534E-7</v>
      </c>
      <c r="F2708" s="247" t="str">
        <f>IF(AND(D2708&gt;$F$757,D2708&lt;$F$758),C2708,"")</f>
        <v/>
      </c>
      <c r="G2708" s="247" t="str">
        <f>IF(C2708=MAX($C$761:$C$2761),C2708,"")</f>
        <v/>
      </c>
      <c r="H2708" s="247">
        <f>_xlfn.NORM.DIST(B2708,$F$753,$F$754,0)</f>
        <v>0</v>
      </c>
      <c r="I2708" s="247">
        <f>IF(H2708=MAX($H$761:$H$2761),C2708,"")</f>
        <v>1.2711129485372534E-7</v>
      </c>
      <c r="J2708" s="247" t="str">
        <f>IF(I2708=MIN($I$761:$I$2761),I2708,"")</f>
        <v/>
      </c>
      <c r="K2708" s="247"/>
      <c r="L2708" s="247"/>
      <c r="M2708" s="247"/>
      <c r="N2708" s="247"/>
      <c r="O2708" s="247">
        <v>1947</v>
      </c>
      <c r="P2708" s="247">
        <f>$P$755+(O2708*$P$758)</f>
        <v>530.625941477418</v>
      </c>
      <c r="Q2708" s="247">
        <f>_xlfn.NORM.DIST(P2708,P$752,P$753,0)</f>
        <v>2.1812123994362446E-6</v>
      </c>
      <c r="R2708" s="247">
        <f>_xlfn.NORM.DIST(P2708,P$752,P$753,1)</f>
        <v>0.99992406757520025</v>
      </c>
      <c r="S2708" s="253">
        <f>IF(OR(R2708&lt;$T$757,R2708&gt;$T$758),Q2708,"")</f>
        <v>2.1812123994362446E-6</v>
      </c>
      <c r="T2708" s="253" t="str">
        <f>IF(AND(R2708&gt;$T$757,R2708&lt;$T$758),Q2708,"")</f>
        <v/>
      </c>
      <c r="U2708" s="253" t="str">
        <f>IF(Q2708=MAX($Q$761:$Q$2761),Q2708,"")</f>
        <v/>
      </c>
      <c r="V2708" s="253">
        <f>_xlfn.NORM.DIST(P2708,$T$753,$T$754,0)</f>
        <v>9.0947442309429132E-113</v>
      </c>
      <c r="W2708" s="253" t="str">
        <f>IF(V2708=MAX($V$761:$V$2761),Q2708,"")</f>
        <v/>
      </c>
      <c r="X2708" s="253" t="str">
        <f t="shared" si="701"/>
        <v/>
      </c>
      <c r="AB2708" s="253">
        <v>1947</v>
      </c>
      <c r="AC2708" s="253">
        <f t="shared" si="717"/>
        <v>821.10712096988436</v>
      </c>
      <c r="AD2708" s="253">
        <f t="shared" si="702"/>
        <v>1.4095699007529736E-6</v>
      </c>
      <c r="AE2708" s="253">
        <f t="shared" si="703"/>
        <v>0.99992406757520025</v>
      </c>
      <c r="AF2708" s="253">
        <f>IF(OR(AE2708&lt;$T$757,AE2708&gt;$T$758),AD2708,"")</f>
        <v>1.4095699007529736E-6</v>
      </c>
      <c r="AG2708" s="253" t="str">
        <f t="shared" si="704"/>
        <v/>
      </c>
      <c r="AH2708" s="253" t="str">
        <f t="shared" si="705"/>
        <v/>
      </c>
      <c r="AI2708" s="253">
        <f t="shared" si="706"/>
        <v>3.1295750960693049E-10</v>
      </c>
      <c r="AJ2708" s="253" t="str">
        <f t="shared" si="707"/>
        <v/>
      </c>
      <c r="AK2708" s="253" t="str">
        <f t="shared" si="708"/>
        <v/>
      </c>
      <c r="AO2708" s="253">
        <v>1947</v>
      </c>
      <c r="AP2708" s="253">
        <f t="shared" si="709"/>
        <v>4840.8389303926024</v>
      </c>
      <c r="AQ2708" s="253">
        <f t="shared" si="710"/>
        <v>2.3909241758622418E-7</v>
      </c>
      <c r="AR2708" s="253">
        <f t="shared" si="711"/>
        <v>0.99992406757520025</v>
      </c>
      <c r="AS2708" s="253">
        <f>IF(OR(AR2708&lt;$T$757,AR2708&gt;$T$758),AQ2708,"")</f>
        <v>2.3909241758622418E-7</v>
      </c>
      <c r="AT2708" s="253" t="str">
        <f t="shared" si="712"/>
        <v/>
      </c>
      <c r="AU2708" s="253" t="str">
        <f t="shared" si="713"/>
        <v/>
      </c>
      <c r="AV2708" s="253">
        <f t="shared" si="714"/>
        <v>0</v>
      </c>
      <c r="AW2708" s="253">
        <f t="shared" si="715"/>
        <v>2.3909241758622418E-7</v>
      </c>
      <c r="AX2708" s="253" t="str">
        <f t="shared" si="716"/>
        <v/>
      </c>
      <c r="AZ2708" s="259"/>
      <c r="BA2708" s="259">
        <f>BA2707+$BD$753</f>
        <v>12.492799999999669</v>
      </c>
      <c r="BB2708" s="274">
        <f t="shared" si="699"/>
        <v>8.5473709986750773E-2</v>
      </c>
      <c r="BC2708" s="259">
        <f t="shared" si="700"/>
        <v>1.8174164470483034E-4</v>
      </c>
      <c r="BD2708" s="259" t="str">
        <f t="shared" si="697"/>
        <v/>
      </c>
      <c r="BE2708" s="254" t="str">
        <f t="shared" si="698"/>
        <v/>
      </c>
    </row>
    <row r="2709" spans="1:57" ht="20.100000000000001" customHeight="1" x14ac:dyDescent="0.25">
      <c r="A2709" s="247">
        <v>1948</v>
      </c>
      <c r="B2709" s="247">
        <f>$B$755+(A2709*$B$758)</f>
        <v>9115.0835019104616</v>
      </c>
      <c r="C2709" s="247">
        <f>_xlfn.NORM.DIST($B2709,$B$752,$B$753,0)</f>
        <v>1.2519882080485101E-7</v>
      </c>
      <c r="D2709" s="247">
        <f>_xlfn.NORM.DIST($B2709,$B$752,$B$753,1)</f>
        <v>0.99992528054291829</v>
      </c>
      <c r="E2709" s="247">
        <f>IF(OR(D2709&lt;$F$757,D2709&gt;$F$758),C2709,"")</f>
        <v>1.2519882080485101E-7</v>
      </c>
      <c r="F2709" s="247" t="str">
        <f>IF(AND(D2709&gt;$F$757,D2709&lt;$F$758),C2709,"")</f>
        <v/>
      </c>
      <c r="G2709" s="247" t="str">
        <f>IF(C2709=MAX($C$761:$C$2761),C2709,"")</f>
        <v/>
      </c>
      <c r="H2709" s="247">
        <f>_xlfn.NORM.DIST(B2709,$F$753,$F$754,0)</f>
        <v>0</v>
      </c>
      <c r="I2709" s="247">
        <f>IF(H2709=MAX($H$761:$H$2761),C2709,"")</f>
        <v>1.2519882080485101E-7</v>
      </c>
      <c r="J2709" s="247" t="str">
        <f>IF(I2709=MIN($I$761:$I$2761),I2709,"")</f>
        <v/>
      </c>
      <c r="K2709" s="247"/>
      <c r="L2709" s="247"/>
      <c r="M2709" s="247"/>
      <c r="N2709" s="247"/>
      <c r="O2709" s="247">
        <v>1948</v>
      </c>
      <c r="P2709" s="247">
        <f>$P$755+(O2709*$P$758)</f>
        <v>531.18626454127991</v>
      </c>
      <c r="Q2709" s="247">
        <f>_xlfn.NORM.DIST(P2709,P$752,P$753,0)</f>
        <v>2.1483946068568841E-6</v>
      </c>
      <c r="R2709" s="247">
        <f>_xlfn.NORM.DIST(P2709,P$752,P$753,1)</f>
        <v>0.99992528054291829</v>
      </c>
      <c r="S2709" s="253">
        <f>IF(OR(R2709&lt;$T$757,R2709&gt;$T$758),Q2709,"")</f>
        <v>2.1483946068568841E-6</v>
      </c>
      <c r="T2709" s="253" t="str">
        <f>IF(AND(R2709&gt;$T$757,R2709&lt;$T$758),Q2709,"")</f>
        <v/>
      </c>
      <c r="U2709" s="253" t="str">
        <f>IF(Q2709=MAX($Q$761:$Q$2761),Q2709,"")</f>
        <v/>
      </c>
      <c r="V2709" s="253">
        <f>_xlfn.NORM.DIST(P2709,$T$753,$T$754,0)</f>
        <v>8.3133857199972862E-113</v>
      </c>
      <c r="W2709" s="253" t="str">
        <f>IF(V2709=MAX($V$761:$V$2761),Q2709,"")</f>
        <v/>
      </c>
      <c r="X2709" s="253" t="str">
        <f t="shared" si="701"/>
        <v/>
      </c>
      <c r="AB2709" s="253">
        <v>1948</v>
      </c>
      <c r="AC2709" s="253">
        <f t="shared" si="717"/>
        <v>821.97418234366478</v>
      </c>
      <c r="AD2709" s="253">
        <f t="shared" si="702"/>
        <v>1.388361983247553E-6</v>
      </c>
      <c r="AE2709" s="253">
        <f t="shared" si="703"/>
        <v>0.99992528054291829</v>
      </c>
      <c r="AF2709" s="253">
        <f>IF(OR(AE2709&lt;$T$757,AE2709&gt;$T$758),AD2709,"")</f>
        <v>1.388361983247553E-6</v>
      </c>
      <c r="AG2709" s="253" t="str">
        <f t="shared" si="704"/>
        <v/>
      </c>
      <c r="AH2709" s="253" t="str">
        <f t="shared" si="705"/>
        <v/>
      </c>
      <c r="AI2709" s="253">
        <f t="shared" si="706"/>
        <v>3.0604306077219176E-10</v>
      </c>
      <c r="AJ2709" s="253" t="str">
        <f t="shared" si="707"/>
        <v/>
      </c>
      <c r="AK2709" s="253" t="str">
        <f t="shared" si="708"/>
        <v/>
      </c>
      <c r="AO2709" s="253">
        <v>1948</v>
      </c>
      <c r="AP2709" s="253">
        <f t="shared" si="709"/>
        <v>4845.9506927267021</v>
      </c>
      <c r="AQ2709" s="253">
        <f t="shared" si="710"/>
        <v>2.3549511300017231E-7</v>
      </c>
      <c r="AR2709" s="253">
        <f t="shared" si="711"/>
        <v>0.99992528054291829</v>
      </c>
      <c r="AS2709" s="253">
        <f>IF(OR(AR2709&lt;$T$757,AR2709&gt;$T$758),AQ2709,"")</f>
        <v>2.3549511300017231E-7</v>
      </c>
      <c r="AT2709" s="253" t="str">
        <f t="shared" si="712"/>
        <v/>
      </c>
      <c r="AU2709" s="253" t="str">
        <f t="shared" si="713"/>
        <v/>
      </c>
      <c r="AV2709" s="253">
        <f t="shared" si="714"/>
        <v>0</v>
      </c>
      <c r="AW2709" s="253">
        <f t="shared" si="715"/>
        <v>2.3549511300017231E-7</v>
      </c>
      <c r="AX2709" s="253" t="str">
        <f t="shared" si="716"/>
        <v/>
      </c>
      <c r="AZ2709" s="259"/>
      <c r="BA2709" s="259">
        <f>BA2708+$BD$753</f>
        <v>12.499199999999668</v>
      </c>
      <c r="BB2709" s="274">
        <f t="shared" si="699"/>
        <v>8.5291968342045943E-2</v>
      </c>
      <c r="BC2709" s="259">
        <f t="shared" si="700"/>
        <v>1.8139305040880405E-4</v>
      </c>
      <c r="BD2709" s="259" t="str">
        <f t="shared" si="697"/>
        <v/>
      </c>
      <c r="BE2709" s="254" t="str">
        <f t="shared" si="698"/>
        <v/>
      </c>
    </row>
    <row r="2710" spans="1:57" ht="20.100000000000001" customHeight="1" x14ac:dyDescent="0.25">
      <c r="A2710" s="247">
        <v>1949</v>
      </c>
      <c r="B2710" s="247">
        <f>$B$755+(A2710*$B$758)</f>
        <v>9124.6985688955992</v>
      </c>
      <c r="C2710" s="247">
        <f>_xlfn.NORM.DIST($B2710,$B$752,$B$753,0)</f>
        <v>1.2331314817501812E-7</v>
      </c>
      <c r="D2710" s="247">
        <f>_xlfn.NORM.DIST($B2710,$B$752,$B$753,1)</f>
        <v>0.99992647525119593</v>
      </c>
      <c r="E2710" s="247">
        <f>IF(OR(D2710&lt;$F$757,D2710&gt;$F$758),C2710,"")</f>
        <v>1.2331314817501812E-7</v>
      </c>
      <c r="F2710" s="247" t="str">
        <f>IF(AND(D2710&gt;$F$757,D2710&lt;$F$758),C2710,"")</f>
        <v/>
      </c>
      <c r="G2710" s="247" t="str">
        <f>IF(C2710=MAX($C$761:$C$2761),C2710,"")</f>
        <v/>
      </c>
      <c r="H2710" s="247">
        <f>_xlfn.NORM.DIST(B2710,$F$753,$F$754,0)</f>
        <v>0</v>
      </c>
      <c r="I2710" s="247">
        <f>IF(H2710=MAX($H$761:$H$2761),C2710,"")</f>
        <v>1.2331314817501812E-7</v>
      </c>
      <c r="J2710" s="247" t="str">
        <f>IF(I2710=MIN($I$761:$I$2761),I2710,"")</f>
        <v/>
      </c>
      <c r="K2710" s="247"/>
      <c r="L2710" s="247"/>
      <c r="M2710" s="247"/>
      <c r="N2710" s="247"/>
      <c r="O2710" s="247">
        <v>1949</v>
      </c>
      <c r="P2710" s="247">
        <f>$P$755+(O2710*$P$758)</f>
        <v>531.74658760514205</v>
      </c>
      <c r="Q2710" s="247">
        <f>_xlfn.NORM.DIST(P2710,P$752,P$753,0)</f>
        <v>2.116036722955206E-6</v>
      </c>
      <c r="R2710" s="247">
        <f>_xlfn.NORM.DIST(P2710,P$752,P$753,1)</f>
        <v>0.99992647525119593</v>
      </c>
      <c r="S2710" s="253">
        <f>IF(OR(R2710&lt;$T$757,R2710&gt;$T$758),Q2710,"")</f>
        <v>2.116036722955206E-6</v>
      </c>
      <c r="T2710" s="253" t="str">
        <f>IF(AND(R2710&gt;$T$757,R2710&lt;$T$758),Q2710,"")</f>
        <v/>
      </c>
      <c r="U2710" s="253" t="str">
        <f>IF(Q2710=MAX($Q$761:$Q$2761),Q2710,"")</f>
        <v/>
      </c>
      <c r="V2710" s="253">
        <f>_xlfn.NORM.DIST(P2710,$T$753,$T$754,0)</f>
        <v>7.5990346276091737E-113</v>
      </c>
      <c r="W2710" s="253" t="str">
        <f>IF(V2710=MAX($V$761:$V$2761),Q2710,"")</f>
        <v/>
      </c>
      <c r="X2710" s="253" t="str">
        <f t="shared" si="701"/>
        <v/>
      </c>
      <c r="AB2710" s="253">
        <v>1949</v>
      </c>
      <c r="AC2710" s="253">
        <f t="shared" si="717"/>
        <v>822.84124371744497</v>
      </c>
      <c r="AD2710" s="253">
        <f t="shared" si="702"/>
        <v>1.3674512735836762E-6</v>
      </c>
      <c r="AE2710" s="253">
        <f t="shared" si="703"/>
        <v>0.99992647525119593</v>
      </c>
      <c r="AF2710" s="253">
        <f>IF(OR(AE2710&lt;$T$757,AE2710&gt;$T$758),AD2710,"")</f>
        <v>1.3674512735836762E-6</v>
      </c>
      <c r="AG2710" s="253" t="str">
        <f t="shared" si="704"/>
        <v/>
      </c>
      <c r="AH2710" s="253" t="str">
        <f t="shared" si="705"/>
        <v/>
      </c>
      <c r="AI2710" s="253">
        <f t="shared" si="706"/>
        <v>2.9927659054661143E-10</v>
      </c>
      <c r="AJ2710" s="253" t="str">
        <f t="shared" si="707"/>
        <v/>
      </c>
      <c r="AK2710" s="253" t="str">
        <f t="shared" si="708"/>
        <v/>
      </c>
      <c r="AO2710" s="253">
        <v>1949</v>
      </c>
      <c r="AP2710" s="253">
        <f t="shared" si="709"/>
        <v>4851.0624550608018</v>
      </c>
      <c r="AQ2710" s="253">
        <f t="shared" si="710"/>
        <v>2.3194822105511219E-7</v>
      </c>
      <c r="AR2710" s="253">
        <f t="shared" si="711"/>
        <v>0.99992647525119593</v>
      </c>
      <c r="AS2710" s="253">
        <f>IF(OR(AR2710&lt;$T$757,AR2710&gt;$T$758),AQ2710,"")</f>
        <v>2.3194822105511219E-7</v>
      </c>
      <c r="AT2710" s="253" t="str">
        <f t="shared" si="712"/>
        <v/>
      </c>
      <c r="AU2710" s="253" t="str">
        <f t="shared" si="713"/>
        <v/>
      </c>
      <c r="AV2710" s="253">
        <f t="shared" si="714"/>
        <v>0</v>
      </c>
      <c r="AW2710" s="253">
        <f t="shared" si="715"/>
        <v>2.3194822105511219E-7</v>
      </c>
      <c r="AX2710" s="253" t="str">
        <f t="shared" si="716"/>
        <v/>
      </c>
      <c r="AZ2710" s="259"/>
      <c r="BA2710" s="259">
        <f>BA2709+$BD$753</f>
        <v>12.505599999999667</v>
      </c>
      <c r="BB2710" s="274">
        <f t="shared" si="699"/>
        <v>8.5110575291637139E-2</v>
      </c>
      <c r="BC2710" s="259">
        <f t="shared" si="700"/>
        <v>1.8104500613889962E-4</v>
      </c>
      <c r="BD2710" s="259" t="str">
        <f t="shared" si="697"/>
        <v/>
      </c>
      <c r="BE2710" s="254" t="str">
        <f t="shared" si="698"/>
        <v/>
      </c>
    </row>
    <row r="2711" spans="1:57" ht="20.100000000000001" customHeight="1" x14ac:dyDescent="0.25">
      <c r="A2711" s="247">
        <v>1950</v>
      </c>
      <c r="B2711" s="247">
        <f>$B$755+(A2711*$B$758)</f>
        <v>9134.3136358807369</v>
      </c>
      <c r="C2711" s="247">
        <f>_xlfn.NORM.DIST($B2711,$B$752,$B$753,0)</f>
        <v>1.2145393318329864E-7</v>
      </c>
      <c r="D2711" s="247">
        <f>_xlfn.NORM.DIST($B2711,$B$752,$B$753,1)</f>
        <v>0.99992765195607491</v>
      </c>
      <c r="E2711" s="247">
        <f>IF(OR(D2711&lt;$F$757,D2711&gt;$F$758),C2711,"")</f>
        <v>1.2145393318329864E-7</v>
      </c>
      <c r="F2711" s="247" t="str">
        <f>IF(AND(D2711&gt;$F$757,D2711&lt;$F$758),C2711,"")</f>
        <v/>
      </c>
      <c r="G2711" s="247" t="str">
        <f>IF(C2711=MAX($C$761:$C$2761),C2711,"")</f>
        <v/>
      </c>
      <c r="H2711" s="247">
        <f>_xlfn.NORM.DIST(B2711,$F$753,$F$754,0)</f>
        <v>0</v>
      </c>
      <c r="I2711" s="247">
        <f>IF(H2711=MAX($H$761:$H$2761),C2711,"")</f>
        <v>1.2145393318329864E-7</v>
      </c>
      <c r="J2711" s="247" t="str">
        <f>IF(I2711=MIN($I$761:$I$2761),I2711,"")</f>
        <v/>
      </c>
      <c r="K2711" s="247"/>
      <c r="L2711" s="247"/>
      <c r="M2711" s="247"/>
      <c r="N2711" s="247"/>
      <c r="O2711" s="247">
        <v>1950</v>
      </c>
      <c r="P2711" s="247">
        <f>$P$755+(O2711*$P$758)</f>
        <v>532.3069106690042</v>
      </c>
      <c r="Q2711" s="247">
        <f>_xlfn.NORM.DIST(P2711,P$752,P$753,0)</f>
        <v>2.0841328484975995E-6</v>
      </c>
      <c r="R2711" s="247">
        <f>_xlfn.NORM.DIST(P2711,P$752,P$753,1)</f>
        <v>0.99992765195607491</v>
      </c>
      <c r="S2711" s="253">
        <f>IF(OR(R2711&lt;$T$757,R2711&gt;$T$758),Q2711,"")</f>
        <v>2.0841328484975995E-6</v>
      </c>
      <c r="T2711" s="253" t="str">
        <f>IF(AND(R2711&gt;$T$757,R2711&lt;$T$758),Q2711,"")</f>
        <v/>
      </c>
      <c r="U2711" s="253" t="str">
        <f>IF(Q2711=MAX($Q$761:$Q$2761),Q2711,"")</f>
        <v/>
      </c>
      <c r="V2711" s="253">
        <f>_xlfn.NORM.DIST(P2711,$T$753,$T$754,0)</f>
        <v>6.9459550294727743E-113</v>
      </c>
      <c r="W2711" s="253" t="str">
        <f>IF(V2711=MAX($V$761:$V$2761),Q2711,"")</f>
        <v/>
      </c>
      <c r="X2711" s="253" t="str">
        <f t="shared" si="701"/>
        <v/>
      </c>
      <c r="AB2711" s="253">
        <v>1950</v>
      </c>
      <c r="AC2711" s="253">
        <f t="shared" si="717"/>
        <v>823.70830509122516</v>
      </c>
      <c r="AD2711" s="253">
        <f t="shared" si="702"/>
        <v>1.346833959486039E-6</v>
      </c>
      <c r="AE2711" s="253">
        <f t="shared" si="703"/>
        <v>0.99992765195607491</v>
      </c>
      <c r="AF2711" s="253">
        <f>IF(OR(AE2711&lt;$T$757,AE2711&gt;$T$758),AD2711,"")</f>
        <v>1.346833959486039E-6</v>
      </c>
      <c r="AG2711" s="253" t="str">
        <f t="shared" si="704"/>
        <v/>
      </c>
      <c r="AH2711" s="253" t="str">
        <f t="shared" si="705"/>
        <v/>
      </c>
      <c r="AI2711" s="253">
        <f t="shared" si="706"/>
        <v>2.9265504132340175E-10</v>
      </c>
      <c r="AJ2711" s="253" t="str">
        <f t="shared" si="707"/>
        <v/>
      </c>
      <c r="AK2711" s="253" t="str">
        <f t="shared" si="708"/>
        <v/>
      </c>
      <c r="AO2711" s="253">
        <v>1950</v>
      </c>
      <c r="AP2711" s="253">
        <f t="shared" si="709"/>
        <v>4856.1742173949015</v>
      </c>
      <c r="AQ2711" s="253">
        <f t="shared" si="710"/>
        <v>2.284510951097402E-7</v>
      </c>
      <c r="AR2711" s="253">
        <f t="shared" si="711"/>
        <v>0.99992765195607491</v>
      </c>
      <c r="AS2711" s="253">
        <f>IF(OR(AR2711&lt;$T$757,AR2711&gt;$T$758),AQ2711,"")</f>
        <v>2.284510951097402E-7</v>
      </c>
      <c r="AT2711" s="253" t="str">
        <f t="shared" si="712"/>
        <v/>
      </c>
      <c r="AU2711" s="253" t="str">
        <f t="shared" si="713"/>
        <v/>
      </c>
      <c r="AV2711" s="253">
        <f t="shared" si="714"/>
        <v>0</v>
      </c>
      <c r="AW2711" s="253">
        <f t="shared" si="715"/>
        <v>2.284510951097402E-7</v>
      </c>
      <c r="AX2711" s="253" t="str">
        <f t="shared" si="716"/>
        <v/>
      </c>
      <c r="AZ2711" s="259"/>
      <c r="BA2711" s="259">
        <f>BA2710+$BD$753</f>
        <v>12.511999999999666</v>
      </c>
      <c r="BB2711" s="274">
        <f t="shared" si="699"/>
        <v>8.4929530285498239E-2</v>
      </c>
      <c r="BC2711" s="259">
        <f t="shared" si="700"/>
        <v>1.8069751141652768E-4</v>
      </c>
      <c r="BD2711" s="259" t="str">
        <f t="shared" si="697"/>
        <v/>
      </c>
      <c r="BE2711" s="254" t="str">
        <f t="shared" si="698"/>
        <v/>
      </c>
    </row>
    <row r="2712" spans="1:57" ht="20.100000000000001" customHeight="1" x14ac:dyDescent="0.25">
      <c r="A2712" s="248">
        <v>1951</v>
      </c>
      <c r="B2712" s="247">
        <f>$B$755+(A2712*$B$758)</f>
        <v>9143.9287028658746</v>
      </c>
      <c r="C2712" s="247">
        <f>_xlfn.NORM.DIST($B2712,$B$752,$B$753,0)</f>
        <v>1.1962083596892127E-7</v>
      </c>
      <c r="D2712" s="247">
        <f>_xlfn.NORM.DIST($B2712,$B$752,$B$753,1)</f>
        <v>0.99992881091030994</v>
      </c>
      <c r="E2712" s="247">
        <f>IF(OR(D2712&lt;$F$757,D2712&gt;$F$758),C2712,"")</f>
        <v>1.1962083596892127E-7</v>
      </c>
      <c r="F2712" s="247" t="str">
        <f>IF(AND(D2712&gt;$F$757,D2712&lt;$F$758),C2712,"")</f>
        <v/>
      </c>
      <c r="G2712" s="247" t="str">
        <f>IF(C2712=MAX($C$761:$C$2761),C2712,"")</f>
        <v/>
      </c>
      <c r="H2712" s="247">
        <f>_xlfn.NORM.DIST(B2712,$F$753,$F$754,0)</f>
        <v>0</v>
      </c>
      <c r="I2712" s="247">
        <f>IF(H2712=MAX($H$761:$H$2761),C2712,"")</f>
        <v>1.1962083596892127E-7</v>
      </c>
      <c r="J2712" s="247" t="str">
        <f>IF(I2712=MIN($I$761:$I$2761),I2712,"")</f>
        <v/>
      </c>
      <c r="K2712" s="247"/>
      <c r="L2712" s="247"/>
      <c r="M2712" s="247"/>
      <c r="N2712" s="247"/>
      <c r="O2712" s="248">
        <v>1951</v>
      </c>
      <c r="P2712" s="247">
        <f>$P$755+(O2712*$P$758)</f>
        <v>532.86723373286634</v>
      </c>
      <c r="Q2712" s="247">
        <f>_xlfn.NORM.DIST(P2712,P$752,P$753,0)</f>
        <v>2.0526771515198204E-6</v>
      </c>
      <c r="R2712" s="247">
        <f>_xlfn.NORM.DIST(P2712,P$752,P$753,1)</f>
        <v>0.99992881091030994</v>
      </c>
      <c r="S2712" s="253">
        <f>IF(OR(R2712&lt;$T$757,R2712&gt;$T$758),Q2712,"")</f>
        <v>2.0526771515198204E-6</v>
      </c>
      <c r="T2712" s="253" t="str">
        <f>IF(AND(R2712&gt;$T$757,R2712&lt;$T$758),Q2712,"")</f>
        <v/>
      </c>
      <c r="U2712" s="253" t="str">
        <f>IF(Q2712=MAX($Q$761:$Q$2761),Q2712,"")</f>
        <v/>
      </c>
      <c r="V2712" s="253">
        <f>_xlfn.NORM.DIST(P2712,$T$753,$T$754,0)</f>
        <v>6.348901104053642E-113</v>
      </c>
      <c r="W2712" s="253" t="str">
        <f>IF(V2712=MAX($V$761:$V$2761),Q2712,"")</f>
        <v/>
      </c>
      <c r="X2712" s="253" t="str">
        <f t="shared" si="701"/>
        <v/>
      </c>
      <c r="AB2712" s="259">
        <v>1951</v>
      </c>
      <c r="AC2712" s="253">
        <f t="shared" si="717"/>
        <v>824.57536646500535</v>
      </c>
      <c r="AD2712" s="253">
        <f t="shared" si="702"/>
        <v>1.3265062721509868E-6</v>
      </c>
      <c r="AE2712" s="253">
        <f t="shared" si="703"/>
        <v>0.99992881091030994</v>
      </c>
      <c r="AF2712" s="253">
        <f>IF(OR(AE2712&lt;$T$757,AE2712&gt;$T$758),AD2712,"")</f>
        <v>1.3265062721509868E-6</v>
      </c>
      <c r="AG2712" s="253" t="str">
        <f t="shared" si="704"/>
        <v/>
      </c>
      <c r="AH2712" s="253" t="str">
        <f t="shared" si="705"/>
        <v/>
      </c>
      <c r="AI2712" s="253">
        <f t="shared" si="706"/>
        <v>2.8617541624276911E-10</v>
      </c>
      <c r="AJ2712" s="253" t="str">
        <f t="shared" si="707"/>
        <v/>
      </c>
      <c r="AK2712" s="253" t="str">
        <f t="shared" si="708"/>
        <v/>
      </c>
      <c r="AO2712" s="259">
        <v>1951</v>
      </c>
      <c r="AP2712" s="253">
        <f t="shared" si="709"/>
        <v>4861.2859797290012</v>
      </c>
      <c r="AQ2712" s="253">
        <f t="shared" si="710"/>
        <v>2.2500309589644911E-7</v>
      </c>
      <c r="AR2712" s="253">
        <f t="shared" si="711"/>
        <v>0.99992881091030994</v>
      </c>
      <c r="AS2712" s="253">
        <f>IF(OR(AR2712&lt;$T$757,AR2712&gt;$T$758),AQ2712,"")</f>
        <v>2.2500309589644911E-7</v>
      </c>
      <c r="AT2712" s="253" t="str">
        <f t="shared" si="712"/>
        <v/>
      </c>
      <c r="AU2712" s="253" t="str">
        <f t="shared" si="713"/>
        <v/>
      </c>
      <c r="AV2712" s="253">
        <f t="shared" si="714"/>
        <v>0</v>
      </c>
      <c r="AW2712" s="253">
        <f t="shared" si="715"/>
        <v>2.2500309589644911E-7</v>
      </c>
      <c r="AX2712" s="253" t="str">
        <f t="shared" si="716"/>
        <v/>
      </c>
      <c r="AZ2712" s="259"/>
      <c r="BA2712" s="259">
        <f>BA2711+$BD$753</f>
        <v>12.518399999999666</v>
      </c>
      <c r="BB2712" s="274">
        <f t="shared" si="699"/>
        <v>8.4748832774081712E-2</v>
      </c>
      <c r="BC2712" s="259">
        <f t="shared" si="700"/>
        <v>1.8035056576190533E-4</v>
      </c>
      <c r="BD2712" s="259" t="str">
        <f t="shared" si="697"/>
        <v/>
      </c>
      <c r="BE2712" s="254" t="str">
        <f t="shared" si="698"/>
        <v/>
      </c>
    </row>
    <row r="2713" spans="1:57" ht="20.100000000000001" customHeight="1" x14ac:dyDescent="0.25">
      <c r="A2713" s="247">
        <v>1952</v>
      </c>
      <c r="B2713" s="247">
        <f>$B$755+(A2713*$B$758)</f>
        <v>9153.5437698510123</v>
      </c>
      <c r="C2713" s="247">
        <f>_xlfn.NORM.DIST($B2713,$B$752,$B$753,0)</f>
        <v>1.178135205537535E-7</v>
      </c>
      <c r="D2713" s="247">
        <f>_xlfn.NORM.DIST($B2713,$B$752,$B$753,1)</f>
        <v>0.99992995236340698</v>
      </c>
      <c r="E2713" s="247">
        <f>IF(OR(D2713&lt;$F$757,D2713&gt;$F$758),C2713,"")</f>
        <v>1.178135205537535E-7</v>
      </c>
      <c r="F2713" s="247" t="str">
        <f>IF(AND(D2713&gt;$F$757,D2713&lt;$F$758),C2713,"")</f>
        <v/>
      </c>
      <c r="G2713" s="247" t="str">
        <f>IF(C2713=MAX($C$761:$C$2761),C2713,"")</f>
        <v/>
      </c>
      <c r="H2713" s="247">
        <f>_xlfn.NORM.DIST(B2713,$F$753,$F$754,0)</f>
        <v>0</v>
      </c>
      <c r="I2713" s="247">
        <f>IF(H2713=MAX($H$761:$H$2761),C2713,"")</f>
        <v>1.178135205537535E-7</v>
      </c>
      <c r="J2713" s="247" t="str">
        <f>IF(I2713=MIN($I$761:$I$2761),I2713,"")</f>
        <v/>
      </c>
      <c r="K2713" s="247"/>
      <c r="L2713" s="247"/>
      <c r="M2713" s="247"/>
      <c r="N2713" s="247"/>
      <c r="O2713" s="247">
        <v>1952</v>
      </c>
      <c r="P2713" s="247">
        <f>$P$755+(O2713*$P$758)</f>
        <v>533.42755679672848</v>
      </c>
      <c r="Q2713" s="247">
        <f>_xlfn.NORM.DIST(P2713,P$752,P$753,0)</f>
        <v>2.0216638666831491E-6</v>
      </c>
      <c r="R2713" s="247">
        <f>_xlfn.NORM.DIST(P2713,P$752,P$753,1)</f>
        <v>0.99992995236340698</v>
      </c>
      <c r="S2713" s="253">
        <f>IF(OR(R2713&lt;$T$757,R2713&gt;$T$758),Q2713,"")</f>
        <v>2.0216638666831491E-6</v>
      </c>
      <c r="T2713" s="253" t="str">
        <f>IF(AND(R2713&gt;$T$757,R2713&lt;$T$758),Q2713,"")</f>
        <v/>
      </c>
      <c r="U2713" s="253" t="str">
        <f>IF(Q2713=MAX($Q$761:$Q$2761),Q2713,"")</f>
        <v/>
      </c>
      <c r="V2713" s="253">
        <f>_xlfn.NORM.DIST(P2713,$T$753,$T$754,0)</f>
        <v>5.8030753332631674E-113</v>
      </c>
      <c r="W2713" s="253" t="str">
        <f>IF(V2713=MAX($V$761:$V$2761),Q2713,"")</f>
        <v/>
      </c>
      <c r="X2713" s="253" t="str">
        <f t="shared" si="701"/>
        <v/>
      </c>
      <c r="AB2713" s="253">
        <v>1952</v>
      </c>
      <c r="AC2713" s="253">
        <f t="shared" si="717"/>
        <v>825.44242783878576</v>
      </c>
      <c r="AD2713" s="253">
        <f t="shared" si="702"/>
        <v>1.3064644858304276E-6</v>
      </c>
      <c r="AE2713" s="253">
        <f t="shared" si="703"/>
        <v>0.99992995236340698</v>
      </c>
      <c r="AF2713" s="253">
        <f>IF(OR(AE2713&lt;$T$757,AE2713&gt;$T$758),AD2713,"")</f>
        <v>1.3064644858304276E-6</v>
      </c>
      <c r="AG2713" s="253" t="str">
        <f t="shared" si="704"/>
        <v/>
      </c>
      <c r="AH2713" s="253" t="str">
        <f t="shared" si="705"/>
        <v/>
      </c>
      <c r="AI2713" s="253">
        <f t="shared" si="706"/>
        <v>2.7983477803754357E-10</v>
      </c>
      <c r="AJ2713" s="253" t="str">
        <f t="shared" si="707"/>
        <v/>
      </c>
      <c r="AK2713" s="253" t="str">
        <f t="shared" si="708"/>
        <v/>
      </c>
      <c r="AO2713" s="253">
        <v>1952</v>
      </c>
      <c r="AP2713" s="253">
        <f t="shared" si="709"/>
        <v>4866.3977420631008</v>
      </c>
      <c r="AQ2713" s="253">
        <f t="shared" si="710"/>
        <v>2.216035914507543E-7</v>
      </c>
      <c r="AR2713" s="253">
        <f t="shared" si="711"/>
        <v>0.99992995236340698</v>
      </c>
      <c r="AS2713" s="253">
        <f>IF(OR(AR2713&lt;$T$757,AR2713&gt;$T$758),AQ2713,"")</f>
        <v>2.216035914507543E-7</v>
      </c>
      <c r="AT2713" s="253" t="str">
        <f t="shared" si="712"/>
        <v/>
      </c>
      <c r="AU2713" s="253" t="str">
        <f t="shared" si="713"/>
        <v/>
      </c>
      <c r="AV2713" s="253">
        <f t="shared" si="714"/>
        <v>0</v>
      </c>
      <c r="AW2713" s="253">
        <f t="shared" si="715"/>
        <v>2.216035914507543E-7</v>
      </c>
      <c r="AX2713" s="253" t="str">
        <f t="shared" si="716"/>
        <v/>
      </c>
      <c r="AZ2713" s="259"/>
      <c r="BA2713" s="259">
        <f>BA2712+$BD$753</f>
        <v>12.524799999999665</v>
      </c>
      <c r="BB2713" s="274">
        <f t="shared" si="699"/>
        <v>8.4568482208319806E-2</v>
      </c>
      <c r="BC2713" s="259">
        <f t="shared" si="700"/>
        <v>1.8000416869440317E-4</v>
      </c>
      <c r="BD2713" s="259" t="str">
        <f t="shared" si="697"/>
        <v/>
      </c>
      <c r="BE2713" s="254" t="str">
        <f t="shared" si="698"/>
        <v/>
      </c>
    </row>
    <row r="2714" spans="1:57" ht="20.100000000000001" customHeight="1" x14ac:dyDescent="0.25">
      <c r="A2714" s="247">
        <v>1953</v>
      </c>
      <c r="B2714" s="247">
        <f>$B$755+(A2714*$B$758)</f>
        <v>9163.1588368361499</v>
      </c>
      <c r="C2714" s="247">
        <f>_xlfn.NORM.DIST($B2714,$B$752,$B$753,0)</f>
        <v>1.1603165480504115E-7</v>
      </c>
      <c r="D2714" s="247">
        <f>_xlfn.NORM.DIST($B2714,$B$752,$B$753,1)</f>
        <v>0.99993107656166003</v>
      </c>
      <c r="E2714" s="247">
        <f>IF(OR(D2714&lt;$F$757,D2714&gt;$F$758),C2714,"")</f>
        <v>1.1603165480504115E-7</v>
      </c>
      <c r="F2714" s="247" t="str">
        <f>IF(AND(D2714&gt;$F$757,D2714&lt;$F$758),C2714,"")</f>
        <v/>
      </c>
      <c r="G2714" s="247" t="str">
        <f>IF(C2714=MAX($C$761:$C$2761),C2714,"")</f>
        <v/>
      </c>
      <c r="H2714" s="247">
        <f>_xlfn.NORM.DIST(B2714,$F$753,$F$754,0)</f>
        <v>0</v>
      </c>
      <c r="I2714" s="247">
        <f>IF(H2714=MAX($H$761:$H$2761),C2714,"")</f>
        <v>1.1603165480504115E-7</v>
      </c>
      <c r="J2714" s="247" t="str">
        <f>IF(I2714=MIN($I$761:$I$2761),I2714,"")</f>
        <v/>
      </c>
      <c r="K2714" s="247"/>
      <c r="L2714" s="247"/>
      <c r="M2714" s="247"/>
      <c r="N2714" s="247"/>
      <c r="O2714" s="247">
        <v>1953</v>
      </c>
      <c r="P2714" s="247">
        <f>$P$755+(O2714*$P$758)</f>
        <v>533.98787986059062</v>
      </c>
      <c r="Q2714" s="247">
        <f>_xlfn.NORM.DIST(P2714,P$752,P$753,0)</f>
        <v>1.9910872946350496E-6</v>
      </c>
      <c r="R2714" s="247">
        <f>_xlfn.NORM.DIST(P2714,P$752,P$753,1)</f>
        <v>0.99993107656166003</v>
      </c>
      <c r="S2714" s="253">
        <f>IF(OR(R2714&lt;$T$757,R2714&gt;$T$758),Q2714,"")</f>
        <v>1.9910872946350496E-6</v>
      </c>
      <c r="T2714" s="253" t="str">
        <f>IF(AND(R2714&gt;$T$757,R2714&lt;$T$758),Q2714,"")</f>
        <v/>
      </c>
      <c r="U2714" s="253" t="str">
        <f>IF(Q2714=MAX($Q$761:$Q$2761),Q2714,"")</f>
        <v/>
      </c>
      <c r="V2714" s="253">
        <f>_xlfn.NORM.DIST(P2714,$T$753,$T$754,0)</f>
        <v>5.3040902614480953E-113</v>
      </c>
      <c r="W2714" s="253" t="str">
        <f>IF(V2714=MAX($V$761:$V$2761),Q2714,"")</f>
        <v/>
      </c>
      <c r="X2714" s="253" t="str">
        <f t="shared" si="701"/>
        <v/>
      </c>
      <c r="AB2714" s="253">
        <v>1953</v>
      </c>
      <c r="AC2714" s="253">
        <f t="shared" si="717"/>
        <v>826.30948921256595</v>
      </c>
      <c r="AD2714" s="253">
        <f t="shared" si="702"/>
        <v>1.2867049174186857E-6</v>
      </c>
      <c r="AE2714" s="253">
        <f t="shared" si="703"/>
        <v>0.99993107656166003</v>
      </c>
      <c r="AF2714" s="253">
        <f>IF(OR(AE2714&lt;$T$757,AE2714&gt;$T$758),AD2714,"")</f>
        <v>1.2867049174186857E-6</v>
      </c>
      <c r="AG2714" s="253" t="str">
        <f t="shared" si="704"/>
        <v/>
      </c>
      <c r="AH2714" s="253" t="str">
        <f t="shared" si="705"/>
        <v/>
      </c>
      <c r="AI2714" s="253">
        <f t="shared" si="706"/>
        <v>2.7363024789966041E-10</v>
      </c>
      <c r="AJ2714" s="253" t="str">
        <f t="shared" si="707"/>
        <v/>
      </c>
      <c r="AK2714" s="253" t="str">
        <f t="shared" si="708"/>
        <v/>
      </c>
      <c r="AO2714" s="253">
        <v>1953</v>
      </c>
      <c r="AP2714" s="253">
        <f t="shared" si="709"/>
        <v>4871.5095043972005</v>
      </c>
      <c r="AQ2714" s="253">
        <f t="shared" si="710"/>
        <v>2.1825195704120801E-7</v>
      </c>
      <c r="AR2714" s="253">
        <f t="shared" si="711"/>
        <v>0.99993107656166003</v>
      </c>
      <c r="AS2714" s="253">
        <f>IF(OR(AR2714&lt;$T$757,AR2714&gt;$T$758),AQ2714,"")</f>
        <v>2.1825195704120801E-7</v>
      </c>
      <c r="AT2714" s="253" t="str">
        <f t="shared" si="712"/>
        <v/>
      </c>
      <c r="AU2714" s="253" t="str">
        <f t="shared" si="713"/>
        <v/>
      </c>
      <c r="AV2714" s="253">
        <f t="shared" si="714"/>
        <v>0</v>
      </c>
      <c r="AW2714" s="253">
        <f t="shared" si="715"/>
        <v>2.1825195704120801E-7</v>
      </c>
      <c r="AX2714" s="253" t="str">
        <f t="shared" si="716"/>
        <v/>
      </c>
      <c r="AZ2714" s="259"/>
      <c r="BA2714" s="259">
        <f>BA2713+$BD$753</f>
        <v>12.531199999999664</v>
      </c>
      <c r="BB2714" s="274">
        <f t="shared" si="699"/>
        <v>8.4388478039625403E-2</v>
      </c>
      <c r="BC2714" s="259">
        <f t="shared" si="700"/>
        <v>1.7965831973212887E-4</v>
      </c>
      <c r="BD2714" s="259" t="str">
        <f t="shared" si="697"/>
        <v/>
      </c>
      <c r="BE2714" s="254" t="str">
        <f t="shared" si="698"/>
        <v/>
      </c>
    </row>
    <row r="2715" spans="1:57" ht="20.100000000000001" customHeight="1" x14ac:dyDescent="0.25">
      <c r="A2715" s="247">
        <v>1954</v>
      </c>
      <c r="B2715" s="247">
        <f>$B$755+(A2715*$B$758)</f>
        <v>9172.7739038212876</v>
      </c>
      <c r="C2715" s="247">
        <f>_xlfn.NORM.DIST($B2715,$B$752,$B$753,0)</f>
        <v>1.1427491039840531E-7</v>
      </c>
      <c r="D2715" s="247">
        <f>_xlfn.NORM.DIST($B2715,$B$752,$B$753,1)</f>
        <v>0.99993218374818782</v>
      </c>
      <c r="E2715" s="247">
        <f>IF(OR(D2715&lt;$F$757,D2715&gt;$F$758),C2715,"")</f>
        <v>1.1427491039840531E-7</v>
      </c>
      <c r="F2715" s="247" t="str">
        <f>IF(AND(D2715&gt;$F$757,D2715&lt;$F$758),C2715,"")</f>
        <v/>
      </c>
      <c r="G2715" s="247" t="str">
        <f>IF(C2715=MAX($C$761:$C$2761),C2715,"")</f>
        <v/>
      </c>
      <c r="H2715" s="247">
        <f>_xlfn.NORM.DIST(B2715,$F$753,$F$754,0)</f>
        <v>0</v>
      </c>
      <c r="I2715" s="247">
        <f>IF(H2715=MAX($H$761:$H$2761),C2715,"")</f>
        <v>1.1427491039840531E-7</v>
      </c>
      <c r="J2715" s="247" t="str">
        <f>IF(I2715=MIN($I$761:$I$2761),I2715,"")</f>
        <v/>
      </c>
      <c r="K2715" s="247"/>
      <c r="L2715" s="247"/>
      <c r="M2715" s="247"/>
      <c r="N2715" s="247"/>
      <c r="O2715" s="247">
        <v>1954</v>
      </c>
      <c r="P2715" s="247">
        <f>$P$755+(O2715*$P$758)</f>
        <v>534.54820292445277</v>
      </c>
      <c r="Q2715" s="247">
        <f>_xlfn.NORM.DIST(P2715,P$752,P$753,0)</f>
        <v>1.9609418013741684E-6</v>
      </c>
      <c r="R2715" s="247">
        <f>_xlfn.NORM.DIST(P2715,P$752,P$753,1)</f>
        <v>0.99993218374818782</v>
      </c>
      <c r="S2715" s="253">
        <f>IF(OR(R2715&lt;$T$757,R2715&gt;$T$758),Q2715,"")</f>
        <v>1.9609418013741684E-6</v>
      </c>
      <c r="T2715" s="253" t="str">
        <f>IF(AND(R2715&gt;$T$757,R2715&lt;$T$758),Q2715,"")</f>
        <v/>
      </c>
      <c r="U2715" s="253" t="str">
        <f>IF(Q2715=MAX($Q$761:$Q$2761),Q2715,"")</f>
        <v/>
      </c>
      <c r="V2715" s="253">
        <f>_xlfn.NORM.DIST(P2715,$T$753,$T$754,0)</f>
        <v>4.8479335103497737E-113</v>
      </c>
      <c r="W2715" s="253" t="str">
        <f>IF(V2715=MAX($V$761:$V$2761),Q2715,"")</f>
        <v/>
      </c>
      <c r="X2715" s="253" t="str">
        <f t="shared" si="701"/>
        <v/>
      </c>
      <c r="AB2715" s="253">
        <v>1954</v>
      </c>
      <c r="AC2715" s="253">
        <f t="shared" si="717"/>
        <v>827.17655058634614</v>
      </c>
      <c r="AD2715" s="253">
        <f t="shared" si="702"/>
        <v>1.2672239260421158E-6</v>
      </c>
      <c r="AE2715" s="253">
        <f t="shared" si="703"/>
        <v>0.99993218374818782</v>
      </c>
      <c r="AF2715" s="253">
        <f>IF(OR(AE2715&lt;$T$757,AE2715&gt;$T$758),AD2715,"")</f>
        <v>1.2672239260421158E-6</v>
      </c>
      <c r="AG2715" s="253" t="str">
        <f t="shared" si="704"/>
        <v/>
      </c>
      <c r="AH2715" s="253" t="str">
        <f t="shared" si="705"/>
        <v/>
      </c>
      <c r="AI2715" s="253">
        <f t="shared" si="706"/>
        <v>2.6755900436709534E-10</v>
      </c>
      <c r="AJ2715" s="253" t="str">
        <f t="shared" si="707"/>
        <v/>
      </c>
      <c r="AK2715" s="253" t="str">
        <f t="shared" si="708"/>
        <v/>
      </c>
      <c r="AO2715" s="253">
        <v>1954</v>
      </c>
      <c r="AP2715" s="253">
        <f t="shared" si="709"/>
        <v>4876.6212667313021</v>
      </c>
      <c r="AQ2715" s="253">
        <f t="shared" si="710"/>
        <v>2.1494757509979884E-7</v>
      </c>
      <c r="AR2715" s="253">
        <f t="shared" si="711"/>
        <v>0.99993218374818782</v>
      </c>
      <c r="AS2715" s="253">
        <f>IF(OR(AR2715&lt;$T$757,AR2715&gt;$T$758),AQ2715,"")</f>
        <v>2.1494757509979884E-7</v>
      </c>
      <c r="AT2715" s="253" t="str">
        <f t="shared" si="712"/>
        <v/>
      </c>
      <c r="AU2715" s="253" t="str">
        <f t="shared" si="713"/>
        <v/>
      </c>
      <c r="AV2715" s="253">
        <f t="shared" si="714"/>
        <v>0</v>
      </c>
      <c r="AW2715" s="253">
        <f t="shared" si="715"/>
        <v>2.1494757509979884E-7</v>
      </c>
      <c r="AX2715" s="253" t="str">
        <f t="shared" si="716"/>
        <v/>
      </c>
      <c r="AZ2715" s="259"/>
      <c r="BA2715" s="259">
        <f>BA2714+$BD$753</f>
        <v>12.537599999999664</v>
      </c>
      <c r="BB2715" s="274">
        <f t="shared" si="699"/>
        <v>8.4208819719893274E-2</v>
      </c>
      <c r="BC2715" s="259">
        <f t="shared" si="700"/>
        <v>1.7931301839223257E-4</v>
      </c>
      <c r="BD2715" s="259" t="str">
        <f t="shared" si="697"/>
        <v/>
      </c>
      <c r="BE2715" s="254" t="str">
        <f t="shared" si="698"/>
        <v/>
      </c>
    </row>
    <row r="2716" spans="1:57" ht="20.100000000000001" customHeight="1" x14ac:dyDescent="0.25">
      <c r="A2716" s="247">
        <v>1955</v>
      </c>
      <c r="B2716" s="247">
        <f>$B$755+(A2716*$B$758)</f>
        <v>9182.3889708064253</v>
      </c>
      <c r="C2716" s="247">
        <f>_xlfn.NORM.DIST($B2716,$B$752,$B$753,0)</f>
        <v>1.1254296278109596E-7</v>
      </c>
      <c r="D2716" s="247">
        <f>_xlfn.NORM.DIST($B2716,$B$752,$B$753,1)</f>
        <v>0.99993327416297029</v>
      </c>
      <c r="E2716" s="247">
        <f>IF(OR(D2716&lt;$F$757,D2716&gt;$F$758),C2716,"")</f>
        <v>1.1254296278109596E-7</v>
      </c>
      <c r="F2716" s="247" t="str">
        <f>IF(AND(D2716&gt;$F$757,D2716&lt;$F$758),C2716,"")</f>
        <v/>
      </c>
      <c r="G2716" s="247" t="str">
        <f>IF(C2716=MAX($C$761:$C$2761),C2716,"")</f>
        <v/>
      </c>
      <c r="H2716" s="247">
        <f>_xlfn.NORM.DIST(B2716,$F$753,$F$754,0)</f>
        <v>0</v>
      </c>
      <c r="I2716" s="247">
        <f>IF(H2716=MAX($H$761:$H$2761),C2716,"")</f>
        <v>1.1254296278109596E-7</v>
      </c>
      <c r="J2716" s="247" t="str">
        <f>IF(I2716=MIN($I$761:$I$2761),I2716,"")</f>
        <v/>
      </c>
      <c r="K2716" s="247"/>
      <c r="L2716" s="247"/>
      <c r="M2716" s="247"/>
      <c r="N2716" s="247"/>
      <c r="O2716" s="247">
        <v>1955</v>
      </c>
      <c r="P2716" s="247">
        <f>$P$755+(O2716*$P$758)</f>
        <v>535.10852598831468</v>
      </c>
      <c r="Q2716" s="247">
        <f>_xlfn.NORM.DIST(P2716,P$752,P$753,0)</f>
        <v>1.9312218176198126E-6</v>
      </c>
      <c r="R2716" s="247">
        <f>_xlfn.NORM.DIST(P2716,P$752,P$753,1)</f>
        <v>0.99993327416297029</v>
      </c>
      <c r="S2716" s="253">
        <f>IF(OR(R2716&lt;$T$757,R2716&gt;$T$758),Q2716,"")</f>
        <v>1.9312218176198126E-6</v>
      </c>
      <c r="T2716" s="253" t="str">
        <f>IF(AND(R2716&gt;$T$757,R2716&lt;$T$758),Q2716,"")</f>
        <v/>
      </c>
      <c r="U2716" s="253" t="str">
        <f>IF(Q2716=MAX($Q$761:$Q$2761),Q2716,"")</f>
        <v/>
      </c>
      <c r="V2716" s="253">
        <f>_xlfn.NORM.DIST(P2716,$T$753,$T$754,0)</f>
        <v>4.4309357733319014E-113</v>
      </c>
      <c r="W2716" s="253" t="str">
        <f>IF(V2716=MAX($V$761:$V$2761),Q2716,"")</f>
        <v/>
      </c>
      <c r="X2716" s="253" t="str">
        <f t="shared" si="701"/>
        <v/>
      </c>
      <c r="AB2716" s="253">
        <v>1955</v>
      </c>
      <c r="AC2716" s="253">
        <f t="shared" si="717"/>
        <v>828.04361196012633</v>
      </c>
      <c r="AD2716" s="253">
        <f t="shared" si="702"/>
        <v>1.2480179126516526E-6</v>
      </c>
      <c r="AE2716" s="253">
        <f t="shared" si="703"/>
        <v>0.99993327416297029</v>
      </c>
      <c r="AF2716" s="253">
        <f>IF(OR(AE2716&lt;$T$757,AE2716&gt;$T$758),AD2716,"")</f>
        <v>1.2480179126516526E-6</v>
      </c>
      <c r="AG2716" s="253" t="str">
        <f t="shared" si="704"/>
        <v/>
      </c>
      <c r="AH2716" s="253" t="str">
        <f t="shared" si="705"/>
        <v/>
      </c>
      <c r="AI2716" s="253">
        <f t="shared" si="706"/>
        <v>2.6161828223096051E-10</v>
      </c>
      <c r="AJ2716" s="253" t="str">
        <f t="shared" si="707"/>
        <v/>
      </c>
      <c r="AK2716" s="253" t="str">
        <f t="shared" si="708"/>
        <v/>
      </c>
      <c r="AO2716" s="253">
        <v>1955</v>
      </c>
      <c r="AP2716" s="253">
        <f t="shared" si="709"/>
        <v>4881.7330290654018</v>
      </c>
      <c r="AQ2716" s="253">
        <f t="shared" si="710"/>
        <v>2.1168983515283613E-7</v>
      </c>
      <c r="AR2716" s="253">
        <f t="shared" si="711"/>
        <v>0.99993327416297029</v>
      </c>
      <c r="AS2716" s="253">
        <f>IF(OR(AR2716&lt;$T$757,AR2716&gt;$T$758),AQ2716,"")</f>
        <v>2.1168983515283613E-7</v>
      </c>
      <c r="AT2716" s="253" t="str">
        <f t="shared" si="712"/>
        <v/>
      </c>
      <c r="AU2716" s="253" t="str">
        <f t="shared" si="713"/>
        <v/>
      </c>
      <c r="AV2716" s="253">
        <f t="shared" si="714"/>
        <v>0</v>
      </c>
      <c r="AW2716" s="253">
        <f t="shared" si="715"/>
        <v>2.1168983515283613E-7</v>
      </c>
      <c r="AX2716" s="253" t="str">
        <f t="shared" si="716"/>
        <v/>
      </c>
      <c r="AZ2716" s="259"/>
      <c r="BA2716" s="259">
        <f>BA2715+$BD$753</f>
        <v>12.543999999999663</v>
      </c>
      <c r="BB2716" s="274">
        <f t="shared" si="699"/>
        <v>8.4029506701501042E-2</v>
      </c>
      <c r="BC2716" s="259">
        <f t="shared" si="700"/>
        <v>1.7896826419112888E-4</v>
      </c>
      <c r="BD2716" s="259" t="str">
        <f t="shared" si="697"/>
        <v/>
      </c>
      <c r="BE2716" s="254" t="str">
        <f t="shared" si="698"/>
        <v/>
      </c>
    </row>
    <row r="2717" spans="1:57" ht="20.100000000000001" customHeight="1" x14ac:dyDescent="0.25">
      <c r="A2717" s="247">
        <v>1956</v>
      </c>
      <c r="B2717" s="247">
        <f>$B$755+(A2717*$B$758)</f>
        <v>9192.004037791563</v>
      </c>
      <c r="C2717" s="247">
        <f>_xlfn.NORM.DIST($B2717,$B$752,$B$753,0)</f>
        <v>1.1083549113550292E-7</v>
      </c>
      <c r="D2717" s="247">
        <f>_xlfn.NORM.DIST($B2717,$B$752,$B$753,1)</f>
        <v>0.99993434804288517</v>
      </c>
      <c r="E2717" s="247">
        <f>IF(OR(D2717&lt;$F$757,D2717&gt;$F$758),C2717,"")</f>
        <v>1.1083549113550292E-7</v>
      </c>
      <c r="F2717" s="247" t="str">
        <f>IF(AND(D2717&gt;$F$757,D2717&lt;$F$758),C2717,"")</f>
        <v/>
      </c>
      <c r="G2717" s="247" t="str">
        <f>IF(C2717=MAX($C$761:$C$2761),C2717,"")</f>
        <v/>
      </c>
      <c r="H2717" s="247">
        <f>_xlfn.NORM.DIST(B2717,$F$753,$F$754,0)</f>
        <v>0</v>
      </c>
      <c r="I2717" s="247">
        <f>IF(H2717=MAX($H$761:$H$2761),C2717,"")</f>
        <v>1.1083549113550292E-7</v>
      </c>
      <c r="J2717" s="247" t="str">
        <f>IF(I2717=MIN($I$761:$I$2761),I2717,"")</f>
        <v/>
      </c>
      <c r="K2717" s="247"/>
      <c r="L2717" s="247"/>
      <c r="M2717" s="247"/>
      <c r="N2717" s="247"/>
      <c r="O2717" s="247">
        <v>1956</v>
      </c>
      <c r="P2717" s="247">
        <f>$P$755+(O2717*$P$758)</f>
        <v>535.66884905217682</v>
      </c>
      <c r="Q2717" s="247">
        <f>_xlfn.NORM.DIST(P2717,P$752,P$753,0)</f>
        <v>1.9019218381857329E-6</v>
      </c>
      <c r="R2717" s="247">
        <f>_xlfn.NORM.DIST(P2717,P$752,P$753,1)</f>
        <v>0.99993434804288517</v>
      </c>
      <c r="S2717" s="253">
        <f>IF(OR(R2717&lt;$T$757,R2717&gt;$T$758),Q2717,"")</f>
        <v>1.9019218381857329E-6</v>
      </c>
      <c r="T2717" s="253" t="str">
        <f>IF(AND(R2717&gt;$T$757,R2717&lt;$T$758),Q2717,"")</f>
        <v/>
      </c>
      <c r="U2717" s="253" t="str">
        <f>IF(Q2717=MAX($Q$761:$Q$2761),Q2717,"")</f>
        <v/>
      </c>
      <c r="V2717" s="253">
        <f>_xlfn.NORM.DIST(P2717,$T$753,$T$754,0)</f>
        <v>4.0497415356303085E-113</v>
      </c>
      <c r="W2717" s="253" t="str">
        <f>IF(V2717=MAX($V$761:$V$2761),Q2717,"")</f>
        <v/>
      </c>
      <c r="X2717" s="253" t="str">
        <f t="shared" si="701"/>
        <v/>
      </c>
      <c r="AB2717" s="253">
        <v>1956</v>
      </c>
      <c r="AC2717" s="253">
        <f t="shared" si="717"/>
        <v>828.91067333390652</v>
      </c>
      <c r="AD2717" s="253">
        <f t="shared" si="702"/>
        <v>1.2290833196181481E-6</v>
      </c>
      <c r="AE2717" s="253">
        <f t="shared" si="703"/>
        <v>0.99993434804288517</v>
      </c>
      <c r="AF2717" s="253">
        <f>IF(OR(AE2717&lt;$T$757,AE2717&gt;$T$758),AD2717,"")</f>
        <v>1.2290833196181481E-6</v>
      </c>
      <c r="AG2717" s="253" t="str">
        <f t="shared" si="704"/>
        <v/>
      </c>
      <c r="AH2717" s="253" t="str">
        <f t="shared" si="705"/>
        <v/>
      </c>
      <c r="AI2717" s="253">
        <f t="shared" si="706"/>
        <v>2.5580537146238307E-10</v>
      </c>
      <c r="AJ2717" s="253" t="str">
        <f t="shared" si="707"/>
        <v/>
      </c>
      <c r="AK2717" s="253" t="str">
        <f t="shared" si="708"/>
        <v/>
      </c>
      <c r="AO2717" s="253">
        <v>1956</v>
      </c>
      <c r="AP2717" s="253">
        <f t="shared" si="709"/>
        <v>4886.8447913995014</v>
      </c>
      <c r="AQ2717" s="253">
        <f t="shared" si="710"/>
        <v>2.0847813375230711E-7</v>
      </c>
      <c r="AR2717" s="253">
        <f t="shared" si="711"/>
        <v>0.99993434804288517</v>
      </c>
      <c r="AS2717" s="253">
        <f>IF(OR(AR2717&lt;$T$757,AR2717&gt;$T$758),AQ2717,"")</f>
        <v>2.0847813375230711E-7</v>
      </c>
      <c r="AT2717" s="253" t="str">
        <f t="shared" si="712"/>
        <v/>
      </c>
      <c r="AU2717" s="253" t="str">
        <f t="shared" si="713"/>
        <v/>
      </c>
      <c r="AV2717" s="253">
        <f t="shared" si="714"/>
        <v>0</v>
      </c>
      <c r="AW2717" s="253">
        <f t="shared" si="715"/>
        <v>2.0847813375230711E-7</v>
      </c>
      <c r="AX2717" s="253" t="str">
        <f t="shared" si="716"/>
        <v/>
      </c>
      <c r="AZ2717" s="259"/>
      <c r="BA2717" s="259">
        <f>BA2716+$BD$753</f>
        <v>12.550399999999662</v>
      </c>
      <c r="BB2717" s="274">
        <f t="shared" si="699"/>
        <v>8.3850538437309913E-2</v>
      </c>
      <c r="BC2717" s="259">
        <f t="shared" si="700"/>
        <v>1.786240566437336E-4</v>
      </c>
      <c r="BD2717" s="259" t="str">
        <f t="shared" si="697"/>
        <v/>
      </c>
      <c r="BE2717" s="254" t="str">
        <f t="shared" si="698"/>
        <v/>
      </c>
    </row>
    <row r="2718" spans="1:57" ht="20.100000000000001" customHeight="1" x14ac:dyDescent="0.25">
      <c r="A2718" s="247">
        <v>1957</v>
      </c>
      <c r="B2718" s="247">
        <f>$B$755+(A2718*$B$758)</f>
        <v>9201.6191047767006</v>
      </c>
      <c r="C2718" s="247">
        <f>_xlfn.NORM.DIST($B2718,$B$752,$B$753,0)</f>
        <v>1.0915217834292216E-7</v>
      </c>
      <c r="D2718" s="247">
        <f>_xlfn.NORM.DIST($B2718,$B$752,$B$753,1)</f>
        <v>0.99993540562174277</v>
      </c>
      <c r="E2718" s="247">
        <f>IF(OR(D2718&lt;$F$757,D2718&gt;$F$758),C2718,"")</f>
        <v>1.0915217834292216E-7</v>
      </c>
      <c r="F2718" s="247" t="str">
        <f>IF(AND(D2718&gt;$F$757,D2718&lt;$F$758),C2718,"")</f>
        <v/>
      </c>
      <c r="G2718" s="247" t="str">
        <f>IF(C2718=MAX($C$761:$C$2761),C2718,"")</f>
        <v/>
      </c>
      <c r="H2718" s="247">
        <f>_xlfn.NORM.DIST(B2718,$F$753,$F$754,0)</f>
        <v>0</v>
      </c>
      <c r="I2718" s="247">
        <f>IF(H2718=MAX($H$761:$H$2761),C2718,"")</f>
        <v>1.0915217834292216E-7</v>
      </c>
      <c r="J2718" s="247" t="str">
        <f>IF(I2718=MIN($I$761:$I$2761),I2718,"")</f>
        <v/>
      </c>
      <c r="K2718" s="247"/>
      <c r="L2718" s="247"/>
      <c r="M2718" s="247"/>
      <c r="N2718" s="247"/>
      <c r="O2718" s="247">
        <v>1957</v>
      </c>
      <c r="P2718" s="247">
        <f>$P$755+(O2718*$P$758)</f>
        <v>536.22917211603897</v>
      </c>
      <c r="Q2718" s="247">
        <f>_xlfn.NORM.DIST(P2718,P$752,P$753,0)</f>
        <v>1.8730364213584368E-6</v>
      </c>
      <c r="R2718" s="247">
        <f>_xlfn.NORM.DIST(P2718,P$752,P$753,1)</f>
        <v>0.99993540562174277</v>
      </c>
      <c r="S2718" s="253">
        <f>IF(OR(R2718&lt;$T$757,R2718&gt;$T$758),Q2718,"")</f>
        <v>1.8730364213584368E-6</v>
      </c>
      <c r="T2718" s="253" t="str">
        <f>IF(AND(R2718&gt;$T$757,R2718&lt;$T$758),Q2718,"")</f>
        <v/>
      </c>
      <c r="U2718" s="253" t="str">
        <f>IF(Q2718=MAX($Q$761:$Q$2761),Q2718,"")</f>
        <v/>
      </c>
      <c r="V2718" s="253">
        <f>_xlfn.NORM.DIST(P2718,$T$753,$T$754,0)</f>
        <v>3.7012822888812586E-113</v>
      </c>
      <c r="W2718" s="253" t="str">
        <f>IF(V2718=MAX($V$761:$V$2761),Q2718,"")</f>
        <v/>
      </c>
      <c r="X2718" s="253" t="str">
        <f t="shared" si="701"/>
        <v/>
      </c>
      <c r="AB2718" s="253">
        <v>1957</v>
      </c>
      <c r="AC2718" s="253">
        <f t="shared" si="717"/>
        <v>829.77773470768693</v>
      </c>
      <c r="AD2718" s="253">
        <f t="shared" si="702"/>
        <v>1.2104166303305809E-6</v>
      </c>
      <c r="AE2718" s="253">
        <f t="shared" si="703"/>
        <v>0.99993540562174277</v>
      </c>
      <c r="AF2718" s="253">
        <f>IF(OR(AE2718&lt;$T$757,AE2718&gt;$T$758),AD2718,"")</f>
        <v>1.2104166303305809E-6</v>
      </c>
      <c r="AG2718" s="253" t="str">
        <f t="shared" si="704"/>
        <v/>
      </c>
      <c r="AH2718" s="253" t="str">
        <f t="shared" si="705"/>
        <v/>
      </c>
      <c r="AI2718" s="253">
        <f t="shared" si="706"/>
        <v>2.5011761615882336E-10</v>
      </c>
      <c r="AJ2718" s="253" t="str">
        <f t="shared" si="707"/>
        <v/>
      </c>
      <c r="AK2718" s="253" t="str">
        <f t="shared" si="708"/>
        <v/>
      </c>
      <c r="AO2718" s="253">
        <v>1957</v>
      </c>
      <c r="AP2718" s="253">
        <f t="shared" si="709"/>
        <v>4891.9565537336011</v>
      </c>
      <c r="AQ2718" s="253">
        <f t="shared" si="710"/>
        <v>2.053118744077296E-7</v>
      </c>
      <c r="AR2718" s="253">
        <f t="shared" si="711"/>
        <v>0.99993540562174277</v>
      </c>
      <c r="AS2718" s="253">
        <f>IF(OR(AR2718&lt;$T$757,AR2718&gt;$T$758),AQ2718,"")</f>
        <v>2.053118744077296E-7</v>
      </c>
      <c r="AT2718" s="253" t="str">
        <f t="shared" si="712"/>
        <v/>
      </c>
      <c r="AU2718" s="253" t="str">
        <f t="shared" si="713"/>
        <v/>
      </c>
      <c r="AV2718" s="253">
        <f t="shared" si="714"/>
        <v>0</v>
      </c>
      <c r="AW2718" s="253">
        <f t="shared" si="715"/>
        <v>2.053118744077296E-7</v>
      </c>
      <c r="AX2718" s="253" t="str">
        <f t="shared" si="716"/>
        <v/>
      </c>
      <c r="AZ2718" s="259"/>
      <c r="BA2718" s="259">
        <f>BA2717+$BD$753</f>
        <v>12.556799999999662</v>
      </c>
      <c r="BB2718" s="274">
        <f t="shared" si="699"/>
        <v>8.3671914380666179E-2</v>
      </c>
      <c r="BC2718" s="259">
        <f t="shared" si="700"/>
        <v>1.7828039526433803E-4</v>
      </c>
      <c r="BD2718" s="259" t="str">
        <f t="shared" si="697"/>
        <v/>
      </c>
      <c r="BE2718" s="254" t="str">
        <f t="shared" si="698"/>
        <v/>
      </c>
    </row>
    <row r="2719" spans="1:57" ht="20.100000000000001" customHeight="1" x14ac:dyDescent="0.25">
      <c r="A2719" s="248">
        <v>1958</v>
      </c>
      <c r="B2719" s="247">
        <f>$B$755+(A2719*$B$758)</f>
        <v>9211.2341717618383</v>
      </c>
      <c r="C2719" s="247">
        <f>_xlfn.NORM.DIST($B2719,$B$752,$B$753,0)</f>
        <v>1.0749271094757834E-7</v>
      </c>
      <c r="D2719" s="247">
        <f>_xlfn.NORM.DIST($B2719,$B$752,$B$753,1)</f>
        <v>0.99993644713032248</v>
      </c>
      <c r="E2719" s="247">
        <f>IF(OR(D2719&lt;$F$757,D2719&gt;$F$758),C2719,"")</f>
        <v>1.0749271094757834E-7</v>
      </c>
      <c r="F2719" s="247" t="str">
        <f>IF(AND(D2719&gt;$F$757,D2719&lt;$F$758),C2719,"")</f>
        <v/>
      </c>
      <c r="G2719" s="247" t="str">
        <f>IF(C2719=MAX($C$761:$C$2761),C2719,"")</f>
        <v/>
      </c>
      <c r="H2719" s="247">
        <f>_xlfn.NORM.DIST(B2719,$F$753,$F$754,0)</f>
        <v>0</v>
      </c>
      <c r="I2719" s="247">
        <f>IF(H2719=MAX($H$761:$H$2761),C2719,"")</f>
        <v>1.0749271094757834E-7</v>
      </c>
      <c r="J2719" s="247" t="str">
        <f>IF(I2719=MIN($I$761:$I$2761),I2719,"")</f>
        <v/>
      </c>
      <c r="K2719" s="247"/>
      <c r="L2719" s="247"/>
      <c r="M2719" s="247"/>
      <c r="N2719" s="247"/>
      <c r="O2719" s="248">
        <v>1958</v>
      </c>
      <c r="P2719" s="247">
        <f>$P$755+(O2719*$P$758)</f>
        <v>536.78949517990111</v>
      </c>
      <c r="Q2719" s="247">
        <f>_xlfn.NORM.DIST(P2719,P$752,P$753,0)</f>
        <v>1.8445601882797831E-6</v>
      </c>
      <c r="R2719" s="247">
        <f>_xlfn.NORM.DIST(P2719,P$752,P$753,1)</f>
        <v>0.99993644713032248</v>
      </c>
      <c r="S2719" s="253">
        <f>IF(OR(R2719&lt;$T$757,R2719&gt;$T$758),Q2719,"")</f>
        <v>1.8445601882797831E-6</v>
      </c>
      <c r="T2719" s="253" t="str">
        <f>IF(AND(R2719&gt;$T$757,R2719&lt;$T$758),Q2719,"")</f>
        <v/>
      </c>
      <c r="U2719" s="253" t="str">
        <f>IF(Q2719=MAX($Q$761:$Q$2761),Q2719,"")</f>
        <v/>
      </c>
      <c r="V2719" s="253">
        <f>_xlfn.NORM.DIST(P2719,$T$753,$T$754,0)</f>
        <v>3.38275202784207E-113</v>
      </c>
      <c r="W2719" s="253" t="str">
        <f>IF(V2719=MAX($V$761:$V$2761),Q2719,"")</f>
        <v/>
      </c>
      <c r="X2719" s="253" t="str">
        <f t="shared" si="701"/>
        <v/>
      </c>
      <c r="AB2719" s="259">
        <v>1958</v>
      </c>
      <c r="AC2719" s="253">
        <f t="shared" si="717"/>
        <v>830.64479608146712</v>
      </c>
      <c r="AD2719" s="253">
        <f t="shared" si="702"/>
        <v>1.1920143687971027E-6</v>
      </c>
      <c r="AE2719" s="253">
        <f t="shared" si="703"/>
        <v>0.99993644713032248</v>
      </c>
      <c r="AF2719" s="253">
        <f>IF(OR(AE2719&lt;$T$757,AE2719&gt;$T$758),AD2719,"")</f>
        <v>1.1920143687971027E-6</v>
      </c>
      <c r="AG2719" s="253" t="str">
        <f t="shared" si="704"/>
        <v/>
      </c>
      <c r="AH2719" s="253" t="str">
        <f t="shared" si="705"/>
        <v/>
      </c>
      <c r="AI2719" s="253">
        <f t="shared" si="706"/>
        <v>2.4455241350953686E-10</v>
      </c>
      <c r="AJ2719" s="253" t="str">
        <f t="shared" si="707"/>
        <v/>
      </c>
      <c r="AK2719" s="253" t="str">
        <f t="shared" si="708"/>
        <v/>
      </c>
      <c r="AO2719" s="259">
        <v>1958</v>
      </c>
      <c r="AP2719" s="253">
        <f t="shared" si="709"/>
        <v>4897.0683160677008</v>
      </c>
      <c r="AQ2719" s="253">
        <f t="shared" si="710"/>
        <v>2.0219046751847706E-7</v>
      </c>
      <c r="AR2719" s="253">
        <f t="shared" si="711"/>
        <v>0.99993644713032248</v>
      </c>
      <c r="AS2719" s="253">
        <f>IF(OR(AR2719&lt;$T$757,AR2719&gt;$T$758),AQ2719,"")</f>
        <v>2.0219046751847706E-7</v>
      </c>
      <c r="AT2719" s="253" t="str">
        <f t="shared" si="712"/>
        <v/>
      </c>
      <c r="AU2719" s="253" t="str">
        <f t="shared" si="713"/>
        <v/>
      </c>
      <c r="AV2719" s="253">
        <f t="shared" si="714"/>
        <v>0</v>
      </c>
      <c r="AW2719" s="253">
        <f t="shared" si="715"/>
        <v>2.0219046751847706E-7</v>
      </c>
      <c r="AX2719" s="253" t="str">
        <f t="shared" si="716"/>
        <v/>
      </c>
      <c r="AZ2719" s="259"/>
      <c r="BA2719" s="259">
        <f>BA2718+$BD$753</f>
        <v>12.563199999999661</v>
      </c>
      <c r="BB2719" s="274">
        <f t="shared" si="699"/>
        <v>8.3493633985401841E-2</v>
      </c>
      <c r="BC2719" s="259">
        <f t="shared" si="700"/>
        <v>1.7793727956612326E-4</v>
      </c>
      <c r="BD2719" s="259" t="str">
        <f t="shared" si="697"/>
        <v/>
      </c>
      <c r="BE2719" s="254" t="str">
        <f t="shared" si="698"/>
        <v/>
      </c>
    </row>
    <row r="2720" spans="1:57" ht="20.100000000000001" customHeight="1" x14ac:dyDescent="0.25">
      <c r="A2720" s="247">
        <v>1959</v>
      </c>
      <c r="B2720" s="247">
        <f>$B$755+(A2720*$B$758)</f>
        <v>9220.849238746976</v>
      </c>
      <c r="C2720" s="247">
        <f>_xlfn.NORM.DIST($B2720,$B$752,$B$753,0)</f>
        <v>1.0585677912090281E-7</v>
      </c>
      <c r="D2720" s="247">
        <f>_xlfn.NORM.DIST($B2720,$B$752,$B$753,1)</f>
        <v>0.99993747279640677</v>
      </c>
      <c r="E2720" s="247">
        <f>IF(OR(D2720&lt;$F$757,D2720&gt;$F$758),C2720,"")</f>
        <v>1.0585677912090281E-7</v>
      </c>
      <c r="F2720" s="247" t="str">
        <f>IF(AND(D2720&gt;$F$757,D2720&lt;$F$758),C2720,"")</f>
        <v/>
      </c>
      <c r="G2720" s="247" t="str">
        <f>IF(C2720=MAX($C$761:$C$2761),C2720,"")</f>
        <v/>
      </c>
      <c r="H2720" s="247">
        <f>_xlfn.NORM.DIST(B2720,$F$753,$F$754,0)</f>
        <v>0</v>
      </c>
      <c r="I2720" s="247">
        <f>IF(H2720=MAX($H$761:$H$2761),C2720,"")</f>
        <v>1.0585677912090281E-7</v>
      </c>
      <c r="J2720" s="247" t="str">
        <f>IF(I2720=MIN($I$761:$I$2761),I2720,"")</f>
        <v/>
      </c>
      <c r="K2720" s="247"/>
      <c r="L2720" s="247"/>
      <c r="M2720" s="247"/>
      <c r="N2720" s="247"/>
      <c r="O2720" s="247">
        <v>1959</v>
      </c>
      <c r="P2720" s="247">
        <f>$P$755+(O2720*$P$758)</f>
        <v>537.34981824376325</v>
      </c>
      <c r="Q2720" s="247">
        <f>_xlfn.NORM.DIST(P2720,P$752,P$753,0)</f>
        <v>1.8164878223339897E-6</v>
      </c>
      <c r="R2720" s="247">
        <f>_xlfn.NORM.DIST(P2720,P$752,P$753,1)</f>
        <v>0.99993747279640677</v>
      </c>
      <c r="S2720" s="253">
        <f>IF(OR(R2720&lt;$T$757,R2720&gt;$T$758),Q2720,"")</f>
        <v>1.8164878223339897E-6</v>
      </c>
      <c r="T2720" s="253" t="str">
        <f>IF(AND(R2720&gt;$T$757,R2720&lt;$T$758),Q2720,"")</f>
        <v/>
      </c>
      <c r="U2720" s="253" t="str">
        <f>IF(Q2720=MAX($Q$761:$Q$2761),Q2720,"")</f>
        <v/>
      </c>
      <c r="V2720" s="253">
        <f>_xlfn.NORM.DIST(P2720,$T$753,$T$754,0)</f>
        <v>3.0915848352149392E-113</v>
      </c>
      <c r="W2720" s="253" t="str">
        <f>IF(V2720=MAX($V$761:$V$2761),Q2720,"")</f>
        <v/>
      </c>
      <c r="X2720" s="253" t="str">
        <f t="shared" si="701"/>
        <v/>
      </c>
      <c r="AB2720" s="253">
        <v>1959</v>
      </c>
      <c r="AC2720" s="253">
        <f t="shared" si="717"/>
        <v>831.51185745524731</v>
      </c>
      <c r="AD2720" s="253">
        <f t="shared" si="702"/>
        <v>1.1738730992488755E-6</v>
      </c>
      <c r="AE2720" s="253">
        <f t="shared" si="703"/>
        <v>0.99993747279640677</v>
      </c>
      <c r="AF2720" s="253">
        <f>IF(OR(AE2720&lt;$T$757,AE2720&gt;$T$758),AD2720,"")</f>
        <v>1.1738730992488755E-6</v>
      </c>
      <c r="AG2720" s="253" t="str">
        <f t="shared" si="704"/>
        <v/>
      </c>
      <c r="AH2720" s="253" t="str">
        <f t="shared" si="705"/>
        <v/>
      </c>
      <c r="AI2720" s="253">
        <f t="shared" si="706"/>
        <v>2.3910721277981401E-10</v>
      </c>
      <c r="AJ2720" s="253" t="str">
        <f t="shared" si="707"/>
        <v/>
      </c>
      <c r="AK2720" s="253" t="str">
        <f t="shared" si="708"/>
        <v/>
      </c>
      <c r="AO2720" s="253">
        <v>1959</v>
      </c>
      <c r="AP2720" s="253">
        <f t="shared" si="709"/>
        <v>4902.1800784018005</v>
      </c>
      <c r="AQ2720" s="253">
        <f t="shared" si="710"/>
        <v>1.9911333030658569E-7</v>
      </c>
      <c r="AR2720" s="253">
        <f t="shared" si="711"/>
        <v>0.99993747279640677</v>
      </c>
      <c r="AS2720" s="253">
        <f>IF(OR(AR2720&lt;$T$757,AR2720&gt;$T$758),AQ2720,"")</f>
        <v>1.9911333030658569E-7</v>
      </c>
      <c r="AT2720" s="253" t="str">
        <f t="shared" si="712"/>
        <v/>
      </c>
      <c r="AU2720" s="253" t="str">
        <f t="shared" si="713"/>
        <v/>
      </c>
      <c r="AV2720" s="253">
        <f t="shared" si="714"/>
        <v>0</v>
      </c>
      <c r="AW2720" s="253">
        <f t="shared" si="715"/>
        <v>1.9911333030658569E-7</v>
      </c>
      <c r="AX2720" s="253" t="str">
        <f t="shared" si="716"/>
        <v/>
      </c>
      <c r="AZ2720" s="259"/>
      <c r="BA2720" s="259">
        <f>BA2719+$BD$753</f>
        <v>12.56959999999966</v>
      </c>
      <c r="BB2720" s="274">
        <f t="shared" si="699"/>
        <v>8.3315696705835718E-2</v>
      </c>
      <c r="BC2720" s="259">
        <f t="shared" si="700"/>
        <v>1.7759470906125729E-4</v>
      </c>
      <c r="BD2720" s="259" t="str">
        <f t="shared" si="697"/>
        <v/>
      </c>
      <c r="BE2720" s="254" t="str">
        <f t="shared" si="698"/>
        <v/>
      </c>
    </row>
    <row r="2721" spans="1:57" ht="20.100000000000001" customHeight="1" x14ac:dyDescent="0.25">
      <c r="A2721" s="247">
        <v>1960</v>
      </c>
      <c r="B2721" s="247">
        <f>$B$755+(A2721*$B$758)</f>
        <v>9230.4643057321136</v>
      </c>
      <c r="C2721" s="247">
        <f>_xlfn.NORM.DIST($B2721,$B$752,$B$753,0)</f>
        <v>1.0424407662606633E-7</v>
      </c>
      <c r="D2721" s="247">
        <f>_xlfn.NORM.DIST($B2721,$B$752,$B$753,1)</f>
        <v>0.99993848284481679</v>
      </c>
      <c r="E2721" s="247">
        <f>IF(OR(D2721&lt;$F$757,D2721&gt;$F$758),C2721,"")</f>
        <v>1.0424407662606633E-7</v>
      </c>
      <c r="F2721" s="247" t="str">
        <f>IF(AND(D2721&gt;$F$757,D2721&lt;$F$758),C2721,"")</f>
        <v/>
      </c>
      <c r="G2721" s="247" t="str">
        <f>IF(C2721=MAX($C$761:$C$2761),C2721,"")</f>
        <v/>
      </c>
      <c r="H2721" s="247">
        <f>_xlfn.NORM.DIST(B2721,$F$753,$F$754,0)</f>
        <v>0</v>
      </c>
      <c r="I2721" s="247">
        <f>IF(H2721=MAX($H$761:$H$2761),C2721,"")</f>
        <v>1.0424407662606633E-7</v>
      </c>
      <c r="J2721" s="247" t="str">
        <f>IF(I2721=MIN($I$761:$I$2761),I2721,"")</f>
        <v/>
      </c>
      <c r="K2721" s="247"/>
      <c r="L2721" s="247"/>
      <c r="M2721" s="247"/>
      <c r="N2721" s="247"/>
      <c r="O2721" s="247">
        <v>1960</v>
      </c>
      <c r="P2721" s="247">
        <f>$P$755+(O2721*$P$758)</f>
        <v>537.91014130762539</v>
      </c>
      <c r="Q2721" s="247">
        <f>_xlfn.NORM.DIST(P2721,P$752,P$753,0)</f>
        <v>1.7888140685390407E-6</v>
      </c>
      <c r="R2721" s="247">
        <f>_xlfn.NORM.DIST(P2721,P$752,P$753,1)</f>
        <v>0.99993848284481679</v>
      </c>
      <c r="S2721" s="253">
        <f>IF(OR(R2721&lt;$T$757,R2721&gt;$T$758),Q2721,"")</f>
        <v>1.7888140685390407E-6</v>
      </c>
      <c r="T2721" s="253" t="str">
        <f>IF(AND(R2721&gt;$T$757,R2721&lt;$T$758),Q2721,"")</f>
        <v/>
      </c>
      <c r="U2721" s="253" t="str">
        <f>IF(Q2721=MAX($Q$761:$Q$2761),Q2721,"")</f>
        <v/>
      </c>
      <c r="V2721" s="253">
        <f>_xlfn.NORM.DIST(P2721,$T$753,$T$754,0)</f>
        <v>2.8254343769626187E-113</v>
      </c>
      <c r="W2721" s="253" t="str">
        <f>IF(V2721=MAX($V$761:$V$2761),Q2721,"")</f>
        <v/>
      </c>
      <c r="X2721" s="253" t="str">
        <f t="shared" si="701"/>
        <v/>
      </c>
      <c r="AB2721" s="253">
        <v>1960</v>
      </c>
      <c r="AC2721" s="253">
        <f t="shared" si="717"/>
        <v>832.3789188290275</v>
      </c>
      <c r="AD2721" s="253">
        <f t="shared" si="702"/>
        <v>1.1559894257467967E-6</v>
      </c>
      <c r="AE2721" s="253">
        <f t="shared" si="703"/>
        <v>0.99993848284481679</v>
      </c>
      <c r="AF2721" s="253">
        <f>IF(OR(AE2721&lt;$T$757,AE2721&gt;$T$758),AD2721,"")</f>
        <v>1.1559894257467967E-6</v>
      </c>
      <c r="AG2721" s="253" t="str">
        <f t="shared" si="704"/>
        <v/>
      </c>
      <c r="AH2721" s="253" t="str">
        <f t="shared" si="705"/>
        <v/>
      </c>
      <c r="AI2721" s="253">
        <f t="shared" si="706"/>
        <v>2.3377951431369771E-10</v>
      </c>
      <c r="AJ2721" s="253" t="str">
        <f t="shared" si="707"/>
        <v/>
      </c>
      <c r="AK2721" s="253" t="str">
        <f t="shared" si="708"/>
        <v/>
      </c>
      <c r="AO2721" s="253">
        <v>1960</v>
      </c>
      <c r="AP2721" s="253">
        <f t="shared" si="709"/>
        <v>4907.2918407359002</v>
      </c>
      <c r="AQ2721" s="253">
        <f t="shared" si="710"/>
        <v>1.9607988675004331E-7</v>
      </c>
      <c r="AR2721" s="253">
        <f t="shared" si="711"/>
        <v>0.99993848284481679</v>
      </c>
      <c r="AS2721" s="253">
        <f>IF(OR(AR2721&lt;$T$757,AR2721&gt;$T$758),AQ2721,"")</f>
        <v>1.9607988675004331E-7</v>
      </c>
      <c r="AT2721" s="253" t="str">
        <f t="shared" si="712"/>
        <v/>
      </c>
      <c r="AU2721" s="253" t="str">
        <f t="shared" si="713"/>
        <v/>
      </c>
      <c r="AV2721" s="253">
        <f t="shared" si="714"/>
        <v>0</v>
      </c>
      <c r="AW2721" s="253">
        <f t="shared" si="715"/>
        <v>1.9607988675004331E-7</v>
      </c>
      <c r="AX2721" s="253" t="str">
        <f t="shared" si="716"/>
        <v/>
      </c>
      <c r="AZ2721" s="259"/>
      <c r="BA2721" s="259">
        <f>BA2720+$BD$753</f>
        <v>12.575999999999659</v>
      </c>
      <c r="BB2721" s="274">
        <f t="shared" si="699"/>
        <v>8.3138101996774461E-2</v>
      </c>
      <c r="BC2721" s="259">
        <f t="shared" si="700"/>
        <v>1.7725268326103383E-4</v>
      </c>
      <c r="BD2721" s="259" t="str">
        <f t="shared" si="697"/>
        <v/>
      </c>
      <c r="BE2721" s="254" t="str">
        <f t="shared" si="698"/>
        <v/>
      </c>
    </row>
    <row r="2722" spans="1:57" ht="20.100000000000001" customHeight="1" x14ac:dyDescent="0.25">
      <c r="A2722" s="247">
        <v>1961</v>
      </c>
      <c r="B2722" s="247">
        <f>$B$755+(A2722*$B$758)</f>
        <v>9240.0793727172513</v>
      </c>
      <c r="C2722" s="247">
        <f>_xlfn.NORM.DIST($B2722,$B$752,$B$753,0)</f>
        <v>1.0265430078276574E-7</v>
      </c>
      <c r="D2722" s="247">
        <f>_xlfn.NORM.DIST($B2722,$B$752,$B$753,1)</f>
        <v>0.99993947749744594</v>
      </c>
      <c r="E2722" s="247">
        <f>IF(OR(D2722&lt;$F$757,D2722&gt;$F$758),C2722,"")</f>
        <v>1.0265430078276574E-7</v>
      </c>
      <c r="F2722" s="247" t="str">
        <f>IF(AND(D2722&gt;$F$757,D2722&lt;$F$758),C2722,"")</f>
        <v/>
      </c>
      <c r="G2722" s="247" t="str">
        <f>IF(C2722=MAX($C$761:$C$2761),C2722,"")</f>
        <v/>
      </c>
      <c r="H2722" s="247">
        <f>_xlfn.NORM.DIST(B2722,$F$753,$F$754,0)</f>
        <v>0</v>
      </c>
      <c r="I2722" s="247">
        <f>IF(H2722=MAX($H$761:$H$2761),C2722,"")</f>
        <v>1.0265430078276574E-7</v>
      </c>
      <c r="J2722" s="247" t="str">
        <f>IF(I2722=MIN($I$761:$I$2761),I2722,"")</f>
        <v/>
      </c>
      <c r="K2722" s="247"/>
      <c r="L2722" s="247"/>
      <c r="M2722" s="247"/>
      <c r="N2722" s="247"/>
      <c r="O2722" s="247">
        <v>1961</v>
      </c>
      <c r="P2722" s="247">
        <f>$P$755+(O2722*$P$758)</f>
        <v>538.47046437148754</v>
      </c>
      <c r="Q2722" s="247">
        <f>_xlfn.NORM.DIST(P2722,P$752,P$753,0)</f>
        <v>1.7615337329424103E-6</v>
      </c>
      <c r="R2722" s="247">
        <f>_xlfn.NORM.DIST(P2722,P$752,P$753,1)</f>
        <v>0.99993947749744594</v>
      </c>
      <c r="S2722" s="253">
        <f>IF(OR(R2722&lt;$T$757,R2722&gt;$T$758),Q2722,"")</f>
        <v>1.7615337329424103E-6</v>
      </c>
      <c r="T2722" s="253" t="str">
        <f>IF(AND(R2722&gt;$T$757,R2722&lt;$T$758),Q2722,"")</f>
        <v/>
      </c>
      <c r="U2722" s="253" t="str">
        <f>IF(Q2722=MAX($Q$761:$Q$2761),Q2722,"")</f>
        <v/>
      </c>
      <c r="V2722" s="253">
        <f>_xlfn.NORM.DIST(P2722,$T$753,$T$754,0)</f>
        <v>2.5821551455884154E-113</v>
      </c>
      <c r="W2722" s="253" t="str">
        <f>IF(V2722=MAX($V$761:$V$2761),Q2722,"")</f>
        <v/>
      </c>
      <c r="X2722" s="253" t="str">
        <f t="shared" si="701"/>
        <v/>
      </c>
      <c r="AB2722" s="253">
        <v>1961</v>
      </c>
      <c r="AC2722" s="253">
        <f t="shared" si="717"/>
        <v>833.24598020280769</v>
      </c>
      <c r="AD2722" s="253">
        <f t="shared" si="702"/>
        <v>1.1383599917909909E-6</v>
      </c>
      <c r="AE2722" s="253">
        <f t="shared" si="703"/>
        <v>0.99993947749744594</v>
      </c>
      <c r="AF2722" s="253">
        <f>IF(OR(AE2722&lt;$T$757,AE2722&gt;$T$758),AD2722,"")</f>
        <v>1.1383599917909909E-6</v>
      </c>
      <c r="AG2722" s="253" t="str">
        <f t="shared" si="704"/>
        <v/>
      </c>
      <c r="AH2722" s="253" t="str">
        <f t="shared" si="705"/>
        <v/>
      </c>
      <c r="AI2722" s="253">
        <f t="shared" si="706"/>
        <v>2.2856686855486086E-10</v>
      </c>
      <c r="AJ2722" s="253" t="str">
        <f t="shared" si="707"/>
        <v/>
      </c>
      <c r="AK2722" s="253" t="str">
        <f t="shared" si="708"/>
        <v/>
      </c>
      <c r="AO2722" s="253">
        <v>1961</v>
      </c>
      <c r="AP2722" s="253">
        <f t="shared" si="709"/>
        <v>4912.4036030699999</v>
      </c>
      <c r="AQ2722" s="253">
        <f t="shared" si="710"/>
        <v>1.9308956751655363E-7</v>
      </c>
      <c r="AR2722" s="253">
        <f t="shared" si="711"/>
        <v>0.99993947749744594</v>
      </c>
      <c r="AS2722" s="253">
        <f>IF(OR(AR2722&lt;$T$757,AR2722&gt;$T$758),AQ2722,"")</f>
        <v>1.9308956751655363E-7</v>
      </c>
      <c r="AT2722" s="253" t="str">
        <f t="shared" si="712"/>
        <v/>
      </c>
      <c r="AU2722" s="253" t="str">
        <f t="shared" si="713"/>
        <v/>
      </c>
      <c r="AV2722" s="253">
        <f t="shared" si="714"/>
        <v>0</v>
      </c>
      <c r="AW2722" s="253">
        <f t="shared" si="715"/>
        <v>1.9308956751655363E-7</v>
      </c>
      <c r="AX2722" s="253" t="str">
        <f t="shared" si="716"/>
        <v/>
      </c>
      <c r="AZ2722" s="259"/>
      <c r="BA2722" s="259">
        <f>BA2721+$BD$753</f>
        <v>12.582399999999659</v>
      </c>
      <c r="BB2722" s="274">
        <f t="shared" si="699"/>
        <v>8.2960849313513427E-2</v>
      </c>
      <c r="BC2722" s="259">
        <f t="shared" si="700"/>
        <v>1.769112016755392E-4</v>
      </c>
      <c r="BD2722" s="259" t="str">
        <f t="shared" si="697"/>
        <v/>
      </c>
      <c r="BE2722" s="254" t="str">
        <f t="shared" si="698"/>
        <v/>
      </c>
    </row>
    <row r="2723" spans="1:57" ht="20.100000000000001" customHeight="1" x14ac:dyDescent="0.25">
      <c r="A2723" s="247">
        <v>1962</v>
      </c>
      <c r="B2723" s="247">
        <f>$B$755+(A2723*$B$758)</f>
        <v>9249.694439702389</v>
      </c>
      <c r="C2723" s="247">
        <f>_xlfn.NORM.DIST($B2723,$B$752,$B$753,0)</f>
        <v>1.010871524322649E-7</v>
      </c>
      <c r="D2723" s="247">
        <f>_xlfn.NORM.DIST($B2723,$B$752,$B$753,1)</f>
        <v>0.9999404569732947</v>
      </c>
      <c r="E2723" s="247">
        <f>IF(OR(D2723&lt;$F$757,D2723&gt;$F$758),C2723,"")</f>
        <v>1.010871524322649E-7</v>
      </c>
      <c r="F2723" s="247" t="str">
        <f>IF(AND(D2723&gt;$F$757,D2723&lt;$F$758),C2723,"")</f>
        <v/>
      </c>
      <c r="G2723" s="247" t="str">
        <f>IF(C2723=MAX($C$761:$C$2761),C2723,"")</f>
        <v/>
      </c>
      <c r="H2723" s="247">
        <f>_xlfn.NORM.DIST(B2723,$F$753,$F$754,0)</f>
        <v>0</v>
      </c>
      <c r="I2723" s="247">
        <f>IF(H2723=MAX($H$761:$H$2761),C2723,"")</f>
        <v>1.010871524322649E-7</v>
      </c>
      <c r="J2723" s="247" t="str">
        <f>IF(I2723=MIN($I$761:$I$2761),I2723,"")</f>
        <v/>
      </c>
      <c r="K2723" s="247"/>
      <c r="L2723" s="247"/>
      <c r="M2723" s="247"/>
      <c r="N2723" s="247"/>
      <c r="O2723" s="247">
        <v>1962</v>
      </c>
      <c r="P2723" s="247">
        <f>$P$755+(O2723*$P$758)</f>
        <v>539.03078743534945</v>
      </c>
      <c r="Q2723" s="247">
        <f>_xlfn.NORM.DIST(P2723,P$752,P$753,0)</f>
        <v>1.7346416820212007E-6</v>
      </c>
      <c r="R2723" s="247">
        <f>_xlfn.NORM.DIST(P2723,P$752,P$753,1)</f>
        <v>0.9999404569732947</v>
      </c>
      <c r="S2723" s="253">
        <f>IF(OR(R2723&lt;$T$757,R2723&gt;$T$758),Q2723,"")</f>
        <v>1.7346416820212007E-6</v>
      </c>
      <c r="T2723" s="253" t="str">
        <f>IF(AND(R2723&gt;$T$757,R2723&lt;$T$758),Q2723,"")</f>
        <v/>
      </c>
      <c r="U2723" s="253" t="str">
        <f>IF(Q2723=MAX($Q$761:$Q$2761),Q2723,"")</f>
        <v/>
      </c>
      <c r="V2723" s="253">
        <f>_xlfn.NORM.DIST(P2723,$T$753,$T$754,0)</f>
        <v>2.3597853026432921E-113</v>
      </c>
      <c r="W2723" s="253" t="str">
        <f>IF(V2723=MAX($V$761:$V$2761),Q2723,"")</f>
        <v/>
      </c>
      <c r="X2723" s="253" t="str">
        <f t="shared" si="701"/>
        <v/>
      </c>
      <c r="AB2723" s="253">
        <v>1962</v>
      </c>
      <c r="AC2723" s="253">
        <f t="shared" si="717"/>
        <v>834.1130415765881</v>
      </c>
      <c r="AD2723" s="253">
        <f t="shared" si="702"/>
        <v>1.1209814799331487E-6</v>
      </c>
      <c r="AE2723" s="253">
        <f t="shared" si="703"/>
        <v>0.9999404569732947</v>
      </c>
      <c r="AF2723" s="253">
        <f>IF(OR(AE2723&lt;$T$757,AE2723&gt;$T$758),AD2723,"")</f>
        <v>1.1209814799331487E-6</v>
      </c>
      <c r="AG2723" s="253" t="str">
        <f t="shared" si="704"/>
        <v/>
      </c>
      <c r="AH2723" s="253" t="str">
        <f t="shared" si="705"/>
        <v/>
      </c>
      <c r="AI2723" s="253">
        <f t="shared" si="706"/>
        <v>2.2346687508532527E-10</v>
      </c>
      <c r="AJ2723" s="253" t="str">
        <f t="shared" si="707"/>
        <v/>
      </c>
      <c r="AK2723" s="253" t="str">
        <f t="shared" si="708"/>
        <v/>
      </c>
      <c r="AO2723" s="253">
        <v>1962</v>
      </c>
      <c r="AP2723" s="253">
        <f t="shared" si="709"/>
        <v>4917.5153654040996</v>
      </c>
      <c r="AQ2723" s="253">
        <f t="shared" si="710"/>
        <v>1.9014180989777795E-7</v>
      </c>
      <c r="AR2723" s="253">
        <f t="shared" si="711"/>
        <v>0.9999404569732947</v>
      </c>
      <c r="AS2723" s="253">
        <f>IF(OR(AR2723&lt;$T$757,AR2723&gt;$T$758),AQ2723,"")</f>
        <v>1.9014180989777795E-7</v>
      </c>
      <c r="AT2723" s="253" t="str">
        <f t="shared" si="712"/>
        <v/>
      </c>
      <c r="AU2723" s="253" t="str">
        <f t="shared" si="713"/>
        <v/>
      </c>
      <c r="AV2723" s="253">
        <f t="shared" si="714"/>
        <v>0</v>
      </c>
      <c r="AW2723" s="253">
        <f t="shared" si="715"/>
        <v>1.9014180989777795E-7</v>
      </c>
      <c r="AX2723" s="253" t="str">
        <f t="shared" si="716"/>
        <v/>
      </c>
      <c r="AZ2723" s="259"/>
      <c r="BA2723" s="259">
        <f>BA2722+$BD$753</f>
        <v>12.588799999999658</v>
      </c>
      <c r="BB2723" s="274">
        <f t="shared" si="699"/>
        <v>8.2783938111837888E-2</v>
      </c>
      <c r="BC2723" s="259">
        <f t="shared" si="700"/>
        <v>1.7657026381424912E-4</v>
      </c>
      <c r="BD2723" s="259" t="str">
        <f t="shared" si="697"/>
        <v/>
      </c>
      <c r="BE2723" s="254" t="str">
        <f t="shared" si="698"/>
        <v/>
      </c>
    </row>
    <row r="2724" spans="1:57" ht="20.100000000000001" customHeight="1" x14ac:dyDescent="0.25">
      <c r="A2724" s="247">
        <v>1963</v>
      </c>
      <c r="B2724" s="247">
        <f>$B$755+(A2724*$B$758)</f>
        <v>9259.3095066875267</v>
      </c>
      <c r="C2724" s="247">
        <f>_xlfn.NORM.DIST($B2724,$B$752,$B$753,0)</f>
        <v>9.954233590268905E-8</v>
      </c>
      <c r="D2724" s="247">
        <f>_xlfn.NORM.DIST($B2724,$B$752,$B$753,1)</f>
        <v>0.99994142148850351</v>
      </c>
      <c r="E2724" s="247">
        <f>IF(OR(D2724&lt;$F$757,D2724&gt;$F$758),C2724,"")</f>
        <v>9.954233590268905E-8</v>
      </c>
      <c r="F2724" s="247" t="str">
        <f>IF(AND(D2724&gt;$F$757,D2724&lt;$F$758),C2724,"")</f>
        <v/>
      </c>
      <c r="G2724" s="247" t="str">
        <f>IF(C2724=MAX($C$761:$C$2761),C2724,"")</f>
        <v/>
      </c>
      <c r="H2724" s="247">
        <f>_xlfn.NORM.DIST(B2724,$F$753,$F$754,0)</f>
        <v>0</v>
      </c>
      <c r="I2724" s="247">
        <f>IF(H2724=MAX($H$761:$H$2761),C2724,"")</f>
        <v>9.954233590268905E-8</v>
      </c>
      <c r="J2724" s="247" t="str">
        <f>IF(I2724=MIN($I$761:$I$2761),I2724,"")</f>
        <v/>
      </c>
      <c r="K2724" s="247"/>
      <c r="L2724" s="247"/>
      <c r="M2724" s="247"/>
      <c r="N2724" s="247"/>
      <c r="O2724" s="247">
        <v>1963</v>
      </c>
      <c r="P2724" s="247">
        <f>$P$755+(O2724*$P$758)</f>
        <v>539.5911104992116</v>
      </c>
      <c r="Q2724" s="247">
        <f>_xlfn.NORM.DIST(P2724,P$752,P$753,0)</f>
        <v>1.7081328420865394E-6</v>
      </c>
      <c r="R2724" s="247">
        <f>_xlfn.NORM.DIST(P2724,P$752,P$753,1)</f>
        <v>0.99994142148850351</v>
      </c>
      <c r="S2724" s="253">
        <f>IF(OR(R2724&lt;$T$757,R2724&gt;$T$758),Q2724,"")</f>
        <v>1.7081328420865394E-6</v>
      </c>
      <c r="T2724" s="253" t="str">
        <f>IF(AND(R2724&gt;$T$757,R2724&lt;$T$758),Q2724,"")</f>
        <v/>
      </c>
      <c r="U2724" s="253" t="str">
        <f>IF(Q2724=MAX($Q$761:$Q$2761),Q2724,"")</f>
        <v/>
      </c>
      <c r="V2724" s="253">
        <f>_xlfn.NORM.DIST(P2724,$T$753,$T$754,0)</f>
        <v>2.1565309843643213E-113</v>
      </c>
      <c r="W2724" s="253" t="str">
        <f>IF(V2724=MAX($V$761:$V$2761),Q2724,"")</f>
        <v/>
      </c>
      <c r="X2724" s="253" t="str">
        <f t="shared" si="701"/>
        <v/>
      </c>
      <c r="AB2724" s="253">
        <v>1963</v>
      </c>
      <c r="AC2724" s="253">
        <f t="shared" si="717"/>
        <v>834.98010295036829</v>
      </c>
      <c r="AD2724" s="253">
        <f t="shared" si="702"/>
        <v>1.1038506113916769E-6</v>
      </c>
      <c r="AE2724" s="253">
        <f t="shared" si="703"/>
        <v>0.99994142148850351</v>
      </c>
      <c r="AF2724" s="253">
        <f>IF(OR(AE2724&lt;$T$757,AE2724&gt;$T$758),AD2724,"")</f>
        <v>1.1038506113916769E-6</v>
      </c>
      <c r="AG2724" s="253" t="str">
        <f t="shared" si="704"/>
        <v/>
      </c>
      <c r="AH2724" s="253" t="str">
        <f t="shared" si="705"/>
        <v/>
      </c>
      <c r="AI2724" s="253">
        <f t="shared" si="706"/>
        <v>2.1847718168173101E-10</v>
      </c>
      <c r="AJ2724" s="253" t="str">
        <f t="shared" si="707"/>
        <v/>
      </c>
      <c r="AK2724" s="253" t="str">
        <f t="shared" si="708"/>
        <v/>
      </c>
      <c r="AO2724" s="253">
        <v>1963</v>
      </c>
      <c r="AP2724" s="253">
        <f t="shared" si="709"/>
        <v>4922.6271277382011</v>
      </c>
      <c r="AQ2724" s="253">
        <f t="shared" si="710"/>
        <v>1.8723605774405631E-7</v>
      </c>
      <c r="AR2724" s="253">
        <f t="shared" si="711"/>
        <v>0.99994142148850351</v>
      </c>
      <c r="AS2724" s="253">
        <f>IF(OR(AR2724&lt;$T$757,AR2724&gt;$T$758),AQ2724,"")</f>
        <v>1.8723605774405631E-7</v>
      </c>
      <c r="AT2724" s="253" t="str">
        <f t="shared" si="712"/>
        <v/>
      </c>
      <c r="AU2724" s="253" t="str">
        <f t="shared" si="713"/>
        <v/>
      </c>
      <c r="AV2724" s="253">
        <f t="shared" si="714"/>
        <v>0</v>
      </c>
      <c r="AW2724" s="253">
        <f t="shared" si="715"/>
        <v>1.8723605774405631E-7</v>
      </c>
      <c r="AX2724" s="253" t="str">
        <f t="shared" si="716"/>
        <v/>
      </c>
      <c r="AZ2724" s="259"/>
      <c r="BA2724" s="259">
        <f>BA2723+$BD$753</f>
        <v>12.595199999999657</v>
      </c>
      <c r="BB2724" s="274">
        <f t="shared" si="699"/>
        <v>8.2607367848023638E-2</v>
      </c>
      <c r="BC2724" s="259">
        <f t="shared" si="700"/>
        <v>1.762298691853903E-4</v>
      </c>
      <c r="BD2724" s="259" t="str">
        <f t="shared" si="697"/>
        <v/>
      </c>
      <c r="BE2724" s="254" t="str">
        <f t="shared" si="698"/>
        <v/>
      </c>
    </row>
    <row r="2725" spans="1:57" ht="20.100000000000001" customHeight="1" x14ac:dyDescent="0.25">
      <c r="A2725" s="248">
        <v>1964</v>
      </c>
      <c r="B2725" s="247">
        <f>$B$755+(A2725*$B$758)</f>
        <v>9268.9245736726643</v>
      </c>
      <c r="C2725" s="247">
        <f>_xlfn.NORM.DIST($B2725,$B$752,$B$753,0)</f>
        <v>9.8019558974571451E-8</v>
      </c>
      <c r="D2725" s="247">
        <f>_xlfn.NORM.DIST($B2725,$B$752,$B$753,1)</f>
        <v>0.99994237125638685</v>
      </c>
      <c r="E2725" s="247">
        <f>IF(OR(D2725&lt;$F$757,D2725&gt;$F$758),C2725,"")</f>
        <v>9.8019558974571451E-8</v>
      </c>
      <c r="F2725" s="247" t="str">
        <f>IF(AND(D2725&gt;$F$757,D2725&lt;$F$758),C2725,"")</f>
        <v/>
      </c>
      <c r="G2725" s="247" t="str">
        <f>IF(C2725=MAX($C$761:$C$2761),C2725,"")</f>
        <v/>
      </c>
      <c r="H2725" s="247">
        <f>_xlfn.NORM.DIST(B2725,$F$753,$F$754,0)</f>
        <v>0</v>
      </c>
      <c r="I2725" s="247">
        <f>IF(H2725=MAX($H$761:$H$2761),C2725,"")</f>
        <v>9.8019558974571451E-8</v>
      </c>
      <c r="J2725" s="247" t="str">
        <f>IF(I2725=MIN($I$761:$I$2761),I2725,"")</f>
        <v/>
      </c>
      <c r="K2725" s="247"/>
      <c r="L2725" s="247"/>
      <c r="M2725" s="247"/>
      <c r="N2725" s="247"/>
      <c r="O2725" s="248">
        <v>1964</v>
      </c>
      <c r="P2725" s="247">
        <f>$P$755+(O2725*$P$758)</f>
        <v>540.15143356307374</v>
      </c>
      <c r="Q2725" s="247">
        <f>_xlfn.NORM.DIST(P2725,P$752,P$753,0)</f>
        <v>1.6820021986924351E-6</v>
      </c>
      <c r="R2725" s="247">
        <f>_xlfn.NORM.DIST(P2725,P$752,P$753,1)</f>
        <v>0.99994237125638685</v>
      </c>
      <c r="S2725" s="253">
        <f>IF(OR(R2725&lt;$T$757,R2725&gt;$T$758),Q2725,"")</f>
        <v>1.6820021986924351E-6</v>
      </c>
      <c r="T2725" s="253" t="str">
        <f>IF(AND(R2725&gt;$T$757,R2725&lt;$T$758),Q2725,"")</f>
        <v/>
      </c>
      <c r="U2725" s="253" t="str">
        <f>IF(Q2725=MAX($Q$761:$Q$2761),Q2725,"")</f>
        <v/>
      </c>
      <c r="V2725" s="253">
        <f>_xlfn.NORM.DIST(P2725,$T$753,$T$754,0)</f>
        <v>1.9707519459057689E-113</v>
      </c>
      <c r="W2725" s="253" t="str">
        <f>IF(V2725=MAX($V$761:$V$2761),Q2725,"")</f>
        <v/>
      </c>
      <c r="X2725" s="253" t="str">
        <f t="shared" si="701"/>
        <v/>
      </c>
      <c r="AB2725" s="259">
        <v>1964</v>
      </c>
      <c r="AC2725" s="253">
        <f t="shared" si="717"/>
        <v>835.84716432414848</v>
      </c>
      <c r="AD2725" s="253">
        <f t="shared" si="702"/>
        <v>1.086964145669606E-6</v>
      </c>
      <c r="AE2725" s="253">
        <f t="shared" si="703"/>
        <v>0.99994237125638685</v>
      </c>
      <c r="AF2725" s="253">
        <f>IF(OR(AE2725&lt;$T$757,AE2725&gt;$T$758),AD2725,"")</f>
        <v>1.086964145669606E-6</v>
      </c>
      <c r="AG2725" s="253" t="str">
        <f t="shared" si="704"/>
        <v/>
      </c>
      <c r="AH2725" s="253" t="str">
        <f t="shared" si="705"/>
        <v/>
      </c>
      <c r="AI2725" s="253">
        <f t="shared" si="706"/>
        <v>2.1359548338882041E-10</v>
      </c>
      <c r="AJ2725" s="253" t="str">
        <f t="shared" si="707"/>
        <v/>
      </c>
      <c r="AK2725" s="253" t="str">
        <f t="shared" si="708"/>
        <v/>
      </c>
      <c r="AO2725" s="259">
        <v>1964</v>
      </c>
      <c r="AP2725" s="253">
        <f t="shared" si="709"/>
        <v>4927.7388900723008</v>
      </c>
      <c r="AQ2725" s="253">
        <f t="shared" si="710"/>
        <v>1.8437176139960424E-7</v>
      </c>
      <c r="AR2725" s="253">
        <f t="shared" si="711"/>
        <v>0.99994237125638685</v>
      </c>
      <c r="AS2725" s="253">
        <f>IF(OR(AR2725&lt;$T$757,AR2725&gt;$T$758),AQ2725,"")</f>
        <v>1.8437176139960424E-7</v>
      </c>
      <c r="AT2725" s="253" t="str">
        <f t="shared" si="712"/>
        <v/>
      </c>
      <c r="AU2725" s="253" t="str">
        <f t="shared" si="713"/>
        <v/>
      </c>
      <c r="AV2725" s="253">
        <f t="shared" si="714"/>
        <v>0</v>
      </c>
      <c r="AW2725" s="253">
        <f t="shared" si="715"/>
        <v>1.8437176139960424E-7</v>
      </c>
      <c r="AX2725" s="253" t="str">
        <f t="shared" si="716"/>
        <v/>
      </c>
      <c r="AZ2725" s="259"/>
      <c r="BA2725" s="259">
        <f>BA2724+$BD$753</f>
        <v>12.601599999999657</v>
      </c>
      <c r="BB2725" s="274">
        <f t="shared" si="699"/>
        <v>8.2431137978838248E-2</v>
      </c>
      <c r="BC2725" s="259">
        <f t="shared" si="700"/>
        <v>1.7589001729628739E-4</v>
      </c>
      <c r="BD2725" s="259" t="str">
        <f t="shared" si="697"/>
        <v/>
      </c>
      <c r="BE2725" s="254" t="str">
        <f t="shared" si="698"/>
        <v/>
      </c>
    </row>
    <row r="2726" spans="1:57" ht="20.100000000000001" customHeight="1" x14ac:dyDescent="0.25">
      <c r="A2726" s="247">
        <v>1965</v>
      </c>
      <c r="B2726" s="247">
        <f>$B$755+(A2726*$B$758)</f>
        <v>9278.539640657802</v>
      </c>
      <c r="C2726" s="247">
        <f>_xlfn.NORM.DIST($B2726,$B$752,$B$753,0)</f>
        <v>9.6518532846652658E-8</v>
      </c>
      <c r="D2726" s="247">
        <f>_xlfn.NORM.DIST($B2726,$B$752,$B$753,1)</f>
        <v>0.99994330648746577</v>
      </c>
      <c r="E2726" s="247">
        <f>IF(OR(D2726&lt;$F$757,D2726&gt;$F$758),C2726,"")</f>
        <v>9.6518532846652658E-8</v>
      </c>
      <c r="F2726" s="247" t="str">
        <f>IF(AND(D2726&gt;$F$757,D2726&lt;$F$758),C2726,"")</f>
        <v/>
      </c>
      <c r="G2726" s="247" t="str">
        <f>IF(C2726=MAX($C$761:$C$2761),C2726,"")</f>
        <v/>
      </c>
      <c r="H2726" s="247">
        <f>_xlfn.NORM.DIST(B2726,$F$753,$F$754,0)</f>
        <v>0</v>
      </c>
      <c r="I2726" s="247">
        <f>IF(H2726=MAX($H$761:$H$2761),C2726,"")</f>
        <v>9.6518532846652658E-8</v>
      </c>
      <c r="J2726" s="247" t="str">
        <f>IF(I2726=MIN($I$761:$I$2761),I2726,"")</f>
        <v/>
      </c>
      <c r="K2726" s="247"/>
      <c r="L2726" s="247"/>
      <c r="M2726" s="247"/>
      <c r="N2726" s="247"/>
      <c r="O2726" s="247">
        <v>1965</v>
      </c>
      <c r="P2726" s="247">
        <f>$P$755+(O2726*$P$758)</f>
        <v>540.71175662693588</v>
      </c>
      <c r="Q2726" s="247">
        <f>_xlfn.NORM.DIST(P2726,P$752,P$753,0)</f>
        <v>1.6562447960488549E-6</v>
      </c>
      <c r="R2726" s="247">
        <f>_xlfn.NORM.DIST(P2726,P$752,P$753,1)</f>
        <v>0.99994330648746577</v>
      </c>
      <c r="S2726" s="253">
        <f>IF(OR(R2726&lt;$T$757,R2726&gt;$T$758),Q2726,"")</f>
        <v>1.6562447960488549E-6</v>
      </c>
      <c r="T2726" s="253" t="str">
        <f>IF(AND(R2726&gt;$T$757,R2726&lt;$T$758),Q2726,"")</f>
        <v/>
      </c>
      <c r="U2726" s="253" t="str">
        <f>IF(Q2726=MAX($Q$761:$Q$2761),Q2726,"")</f>
        <v/>
      </c>
      <c r="V2726" s="253">
        <f>_xlfn.NORM.DIST(P2726,$T$753,$T$754,0)</f>
        <v>1.800948430203826E-113</v>
      </c>
      <c r="W2726" s="253" t="str">
        <f>IF(V2726=MAX($V$761:$V$2761),Q2726,"")</f>
        <v/>
      </c>
      <c r="X2726" s="253" t="str">
        <f t="shared" si="701"/>
        <v/>
      </c>
      <c r="AB2726" s="253">
        <v>1965</v>
      </c>
      <c r="AC2726" s="253">
        <f t="shared" si="717"/>
        <v>836.71422569792867</v>
      </c>
      <c r="AD2726" s="253">
        <f t="shared" si="702"/>
        <v>1.0703188801753581E-6</v>
      </c>
      <c r="AE2726" s="253">
        <f t="shared" si="703"/>
        <v>0.99994330648746577</v>
      </c>
      <c r="AF2726" s="253">
        <f>IF(OR(AE2726&lt;$T$757,AE2726&gt;$T$758),AD2726,"")</f>
        <v>1.0703188801753581E-6</v>
      </c>
      <c r="AG2726" s="253" t="str">
        <f t="shared" si="704"/>
        <v/>
      </c>
      <c r="AH2726" s="253" t="str">
        <f t="shared" si="705"/>
        <v/>
      </c>
      <c r="AI2726" s="253">
        <f t="shared" si="706"/>
        <v>2.0881952160988578E-10</v>
      </c>
      <c r="AJ2726" s="253" t="str">
        <f t="shared" si="707"/>
        <v/>
      </c>
      <c r="AK2726" s="253" t="str">
        <f t="shared" si="708"/>
        <v/>
      </c>
      <c r="AO2726" s="253">
        <v>1965</v>
      </c>
      <c r="AP2726" s="253">
        <f t="shared" si="709"/>
        <v>4932.8506524064005</v>
      </c>
      <c r="AQ2726" s="253">
        <f t="shared" si="710"/>
        <v>1.8154837763817548E-7</v>
      </c>
      <c r="AR2726" s="253">
        <f t="shared" si="711"/>
        <v>0.99994330648746577</v>
      </c>
      <c r="AS2726" s="253">
        <f>IF(OR(AR2726&lt;$T$757,AR2726&gt;$T$758),AQ2726,"")</f>
        <v>1.8154837763817548E-7</v>
      </c>
      <c r="AT2726" s="253" t="str">
        <f t="shared" si="712"/>
        <v/>
      </c>
      <c r="AU2726" s="253" t="str">
        <f t="shared" si="713"/>
        <v/>
      </c>
      <c r="AV2726" s="253">
        <f t="shared" si="714"/>
        <v>0</v>
      </c>
      <c r="AW2726" s="253">
        <f t="shared" si="715"/>
        <v>1.8154837763817548E-7</v>
      </c>
      <c r="AX2726" s="253" t="str">
        <f t="shared" si="716"/>
        <v/>
      </c>
      <c r="AZ2726" s="259"/>
      <c r="BA2726" s="259">
        <f>BA2725+$BD$753</f>
        <v>12.607999999999656</v>
      </c>
      <c r="BB2726" s="274">
        <f t="shared" si="699"/>
        <v>8.2255247961541961E-2</v>
      </c>
      <c r="BC2726" s="259">
        <f t="shared" si="700"/>
        <v>1.7555070765340464E-4</v>
      </c>
      <c r="BD2726" s="259" t="str">
        <f t="shared" si="697"/>
        <v/>
      </c>
      <c r="BE2726" s="254" t="str">
        <f t="shared" si="698"/>
        <v/>
      </c>
    </row>
    <row r="2727" spans="1:57" ht="20.100000000000001" customHeight="1" x14ac:dyDescent="0.25">
      <c r="A2727" s="247">
        <v>1966</v>
      </c>
      <c r="B2727" s="247">
        <f>$B$755+(A2727*$B$758)</f>
        <v>9288.1547076429397</v>
      </c>
      <c r="C2727" s="247">
        <f>_xlfn.NORM.DIST($B2727,$B$752,$B$753,0)</f>
        <v>9.5038972101930912E-8</v>
      </c>
      <c r="D2727" s="247">
        <f>_xlfn.NORM.DIST($B2727,$B$752,$B$753,1)</f>
        <v>0.99994422738950073</v>
      </c>
      <c r="E2727" s="247">
        <f>IF(OR(D2727&lt;$F$757,D2727&gt;$F$758),C2727,"")</f>
        <v>9.5038972101930912E-8</v>
      </c>
      <c r="F2727" s="247" t="str">
        <f>IF(AND(D2727&gt;$F$757,D2727&lt;$F$758),C2727,"")</f>
        <v/>
      </c>
      <c r="G2727" s="247" t="str">
        <f>IF(C2727=MAX($C$761:$C$2761),C2727,"")</f>
        <v/>
      </c>
      <c r="H2727" s="247">
        <f>_xlfn.NORM.DIST(B2727,$F$753,$F$754,0)</f>
        <v>0</v>
      </c>
      <c r="I2727" s="247">
        <f>IF(H2727=MAX($H$761:$H$2761),C2727,"")</f>
        <v>9.5038972101930912E-8</v>
      </c>
      <c r="J2727" s="247" t="str">
        <f>IF(I2727=MIN($I$761:$I$2761),I2727,"")</f>
        <v/>
      </c>
      <c r="K2727" s="247"/>
      <c r="L2727" s="247"/>
      <c r="M2727" s="247"/>
      <c r="N2727" s="247"/>
      <c r="O2727" s="247">
        <v>1966</v>
      </c>
      <c r="P2727" s="247">
        <f>$P$755+(O2727*$P$758)</f>
        <v>541.27207969079802</v>
      </c>
      <c r="Q2727" s="247">
        <f>_xlfn.NORM.DIST(P2727,P$752,P$753,0)</f>
        <v>1.630855736439161E-6</v>
      </c>
      <c r="R2727" s="247">
        <f>_xlfn.NORM.DIST(P2727,P$752,P$753,1)</f>
        <v>0.99994422738950073</v>
      </c>
      <c r="S2727" s="253">
        <f>IF(OR(R2727&lt;$T$757,R2727&gt;$T$758),Q2727,"")</f>
        <v>1.630855736439161E-6</v>
      </c>
      <c r="T2727" s="253" t="str">
        <f>IF(AND(R2727&gt;$T$757,R2727&lt;$T$758),Q2727,"")</f>
        <v/>
      </c>
      <c r="U2727" s="253" t="str">
        <f>IF(Q2727=MAX($Q$761:$Q$2761),Q2727,"")</f>
        <v/>
      </c>
      <c r="V2727" s="253">
        <f>_xlfn.NORM.DIST(P2727,$T$753,$T$754,0)</f>
        <v>1.6457491572001783E-113</v>
      </c>
      <c r="W2727" s="253" t="str">
        <f>IF(V2727=MAX($V$761:$V$2761),Q2727,"")</f>
        <v/>
      </c>
      <c r="X2727" s="253" t="str">
        <f t="shared" si="701"/>
        <v/>
      </c>
      <c r="AB2727" s="253">
        <v>1966</v>
      </c>
      <c r="AC2727" s="253">
        <f t="shared" si="717"/>
        <v>837.58128707170908</v>
      </c>
      <c r="AD2727" s="253">
        <f t="shared" si="702"/>
        <v>1.0539116498462526E-6</v>
      </c>
      <c r="AE2727" s="253">
        <f t="shared" si="703"/>
        <v>0.99994422738950073</v>
      </c>
      <c r="AF2727" s="253">
        <f>IF(OR(AE2727&lt;$T$757,AE2727&gt;$T$758),AD2727,"")</f>
        <v>1.0539116498462526E-6</v>
      </c>
      <c r="AG2727" s="253" t="str">
        <f t="shared" si="704"/>
        <v/>
      </c>
      <c r="AH2727" s="253" t="str">
        <f t="shared" si="705"/>
        <v/>
      </c>
      <c r="AI2727" s="253">
        <f t="shared" si="706"/>
        <v>2.0414708321385433E-10</v>
      </c>
      <c r="AJ2727" s="253" t="str">
        <f t="shared" si="707"/>
        <v/>
      </c>
      <c r="AK2727" s="253" t="str">
        <f t="shared" si="708"/>
        <v/>
      </c>
      <c r="AO2727" s="253">
        <v>1966</v>
      </c>
      <c r="AP2727" s="253">
        <f t="shared" si="709"/>
        <v>4937.9624147405002</v>
      </c>
      <c r="AQ2727" s="253">
        <f t="shared" si="710"/>
        <v>1.7876536959921026E-7</v>
      </c>
      <c r="AR2727" s="253">
        <f t="shared" si="711"/>
        <v>0.99994422738950073</v>
      </c>
      <c r="AS2727" s="253">
        <f>IF(OR(AR2727&lt;$T$757,AR2727&gt;$T$758),AQ2727,"")</f>
        <v>1.7876536959921026E-7</v>
      </c>
      <c r="AT2727" s="253" t="str">
        <f t="shared" si="712"/>
        <v/>
      </c>
      <c r="AU2727" s="253" t="str">
        <f t="shared" si="713"/>
        <v/>
      </c>
      <c r="AV2727" s="253">
        <f t="shared" si="714"/>
        <v>0</v>
      </c>
      <c r="AW2727" s="253">
        <f t="shared" si="715"/>
        <v>1.7876536959921026E-7</v>
      </c>
      <c r="AX2727" s="253" t="str">
        <f t="shared" si="716"/>
        <v/>
      </c>
      <c r="AZ2727" s="259"/>
      <c r="BA2727" s="259">
        <f>BA2726+$BD$753</f>
        <v>12.614399999999655</v>
      </c>
      <c r="BB2727" s="274">
        <f t="shared" si="699"/>
        <v>8.2079697253888556E-2</v>
      </c>
      <c r="BC2727" s="259">
        <f t="shared" si="700"/>
        <v>1.7521193976231808E-4</v>
      </c>
      <c r="BD2727" s="259" t="str">
        <f t="shared" si="697"/>
        <v/>
      </c>
      <c r="BE2727" s="254" t="str">
        <f t="shared" si="698"/>
        <v/>
      </c>
    </row>
    <row r="2728" spans="1:57" ht="20.100000000000001" customHeight="1" x14ac:dyDescent="0.25">
      <c r="A2728" s="247">
        <v>1967</v>
      </c>
      <c r="B2728" s="247">
        <f>$B$755+(A2728*$B$758)</f>
        <v>9297.7697746280774</v>
      </c>
      <c r="C2728" s="247">
        <f>_xlfn.NORM.DIST($B2728,$B$752,$B$753,0)</f>
        <v>9.3580594673963727E-8</v>
      </c>
      <c r="D2728" s="247">
        <f>_xlfn.NORM.DIST($B2728,$B$752,$B$753,1)</f>
        <v>0.99994513416752429</v>
      </c>
      <c r="E2728" s="247">
        <f>IF(OR(D2728&lt;$F$757,D2728&gt;$F$758),C2728,"")</f>
        <v>9.3580594673963727E-8</v>
      </c>
      <c r="F2728" s="247" t="str">
        <f>IF(AND(D2728&gt;$F$757,D2728&lt;$F$758),C2728,"")</f>
        <v/>
      </c>
      <c r="G2728" s="247" t="str">
        <f>IF(C2728=MAX($C$761:$C$2761),C2728,"")</f>
        <v/>
      </c>
      <c r="H2728" s="247">
        <f>_xlfn.NORM.DIST(B2728,$F$753,$F$754,0)</f>
        <v>0</v>
      </c>
      <c r="I2728" s="247">
        <f>IF(H2728=MAX($H$761:$H$2761),C2728,"")</f>
        <v>9.3580594673963727E-8</v>
      </c>
      <c r="J2728" s="247" t="str">
        <f>IF(I2728=MIN($I$761:$I$2761),I2728,"")</f>
        <v/>
      </c>
      <c r="K2728" s="247"/>
      <c r="L2728" s="247"/>
      <c r="M2728" s="247"/>
      <c r="N2728" s="247"/>
      <c r="O2728" s="247">
        <v>1967</v>
      </c>
      <c r="P2728" s="247">
        <f>$P$755+(O2728*$P$758)</f>
        <v>541.83240275466017</v>
      </c>
      <c r="Q2728" s="247">
        <f>_xlfn.NORM.DIST(P2728,P$752,P$753,0)</f>
        <v>1.6058301796418632E-6</v>
      </c>
      <c r="R2728" s="247">
        <f>_xlfn.NORM.DIST(P2728,P$752,P$753,1)</f>
        <v>0.99994513416752429</v>
      </c>
      <c r="S2728" s="253">
        <f>IF(OR(R2728&lt;$T$757,R2728&gt;$T$758),Q2728,"")</f>
        <v>1.6058301796418632E-6</v>
      </c>
      <c r="T2728" s="253" t="str">
        <f>IF(AND(R2728&gt;$T$757,R2728&lt;$T$758),Q2728,"")</f>
        <v/>
      </c>
      <c r="U2728" s="253" t="str">
        <f>IF(Q2728=MAX($Q$761:$Q$2761),Q2728,"")</f>
        <v/>
      </c>
      <c r="V2728" s="253">
        <f>_xlfn.NORM.DIST(P2728,$T$753,$T$754,0)</f>
        <v>1.5039003380126969E-113</v>
      </c>
      <c r="W2728" s="253" t="str">
        <f>IF(V2728=MAX($V$761:$V$2761),Q2728,"")</f>
        <v/>
      </c>
      <c r="X2728" s="253" t="str">
        <f t="shared" si="701"/>
        <v/>
      </c>
      <c r="AB2728" s="253">
        <v>1967</v>
      </c>
      <c r="AC2728" s="253">
        <f t="shared" si="717"/>
        <v>838.44834844548927</v>
      </c>
      <c r="AD2728" s="253">
        <f t="shared" si="702"/>
        <v>1.0377393267748414E-6</v>
      </c>
      <c r="AE2728" s="253">
        <f t="shared" si="703"/>
        <v>0.99994513416752429</v>
      </c>
      <c r="AF2728" s="253">
        <f>IF(OR(AE2728&lt;$T$757,AE2728&gt;$T$758),AD2728,"")</f>
        <v>1.0377393267748414E-6</v>
      </c>
      <c r="AG2728" s="253" t="str">
        <f t="shared" si="704"/>
        <v/>
      </c>
      <c r="AH2728" s="253" t="str">
        <f t="shared" si="705"/>
        <v/>
      </c>
      <c r="AI2728" s="253">
        <f t="shared" si="706"/>
        <v>1.9957599965874459E-10</v>
      </c>
      <c r="AJ2728" s="253" t="str">
        <f t="shared" si="707"/>
        <v/>
      </c>
      <c r="AK2728" s="253" t="str">
        <f t="shared" si="708"/>
        <v/>
      </c>
      <c r="AO2728" s="253">
        <v>1967</v>
      </c>
      <c r="AP2728" s="253">
        <f t="shared" si="709"/>
        <v>4943.0741770745999</v>
      </c>
      <c r="AQ2728" s="253">
        <f t="shared" si="710"/>
        <v>1.7602220672444705E-7</v>
      </c>
      <c r="AR2728" s="253">
        <f t="shared" si="711"/>
        <v>0.99994513416752429</v>
      </c>
      <c r="AS2728" s="253">
        <f>IF(OR(AR2728&lt;$T$757,AR2728&gt;$T$758),AQ2728,"")</f>
        <v>1.7602220672444705E-7</v>
      </c>
      <c r="AT2728" s="253" t="str">
        <f t="shared" si="712"/>
        <v/>
      </c>
      <c r="AU2728" s="253" t="str">
        <f t="shared" si="713"/>
        <v/>
      </c>
      <c r="AV2728" s="253">
        <f t="shared" si="714"/>
        <v>0</v>
      </c>
      <c r="AW2728" s="253">
        <f t="shared" si="715"/>
        <v>1.7602220672444705E-7</v>
      </c>
      <c r="AX2728" s="253" t="str">
        <f t="shared" si="716"/>
        <v/>
      </c>
      <c r="AZ2728" s="259"/>
      <c r="BA2728" s="259">
        <f>BA2727+$BD$753</f>
        <v>12.620799999999655</v>
      </c>
      <c r="BB2728" s="274">
        <f t="shared" si="699"/>
        <v>8.1904485314126238E-2</v>
      </c>
      <c r="BC2728" s="259">
        <f t="shared" si="700"/>
        <v>1.7487371312745192E-4</v>
      </c>
      <c r="BD2728" s="259" t="str">
        <f t="shared" si="697"/>
        <v/>
      </c>
      <c r="BE2728" s="254" t="str">
        <f t="shared" si="698"/>
        <v/>
      </c>
    </row>
    <row r="2729" spans="1:57" ht="20.100000000000001" customHeight="1" x14ac:dyDescent="0.25">
      <c r="A2729" s="247">
        <v>1968</v>
      </c>
      <c r="B2729" s="247">
        <f>$B$755+(A2729*$B$758)</f>
        <v>9307.384841613215</v>
      </c>
      <c r="C2729" s="247">
        <f>_xlfn.NORM.DIST($B2729,$B$752,$B$753,0)</f>
        <v>9.2143121813419764E-8</v>
      </c>
      <c r="D2729" s="247">
        <f>_xlfn.NORM.DIST($B2729,$B$752,$B$753,1)</f>
        <v>0.99994602702387259</v>
      </c>
      <c r="E2729" s="247">
        <f>IF(OR(D2729&lt;$F$757,D2729&gt;$F$758),C2729,"")</f>
        <v>9.2143121813419764E-8</v>
      </c>
      <c r="F2729" s="247" t="str">
        <f>IF(AND(D2729&gt;$F$757,D2729&lt;$F$758),C2729,"")</f>
        <v/>
      </c>
      <c r="G2729" s="247" t="str">
        <f>IF(C2729=MAX($C$761:$C$2761),C2729,"")</f>
        <v/>
      </c>
      <c r="H2729" s="247">
        <f>_xlfn.NORM.DIST(B2729,$F$753,$F$754,0)</f>
        <v>0</v>
      </c>
      <c r="I2729" s="247">
        <f>IF(H2729=MAX($H$761:$H$2761),C2729,"")</f>
        <v>9.2143121813419764E-8</v>
      </c>
      <c r="J2729" s="247" t="str">
        <f>IF(I2729=MIN($I$761:$I$2761),I2729,"")</f>
        <v/>
      </c>
      <c r="K2729" s="247"/>
      <c r="L2729" s="247"/>
      <c r="M2729" s="247"/>
      <c r="N2729" s="247"/>
      <c r="O2729" s="247">
        <v>1968</v>
      </c>
      <c r="P2729" s="247">
        <f>$P$755+(O2729*$P$758)</f>
        <v>542.39272581852231</v>
      </c>
      <c r="Q2729" s="247">
        <f>_xlfn.NORM.DIST(P2729,P$752,P$753,0)</f>
        <v>1.5811633423566316E-6</v>
      </c>
      <c r="R2729" s="247">
        <f>_xlfn.NORM.DIST(P2729,P$752,P$753,1)</f>
        <v>0.99994602702387259</v>
      </c>
      <c r="S2729" s="253">
        <f>IF(OR(R2729&lt;$T$757,R2729&gt;$T$758),Q2729,"")</f>
        <v>1.5811633423566316E-6</v>
      </c>
      <c r="T2729" s="253" t="str">
        <f>IF(AND(R2729&gt;$T$757,R2729&lt;$T$758),Q2729,"")</f>
        <v/>
      </c>
      <c r="U2729" s="253" t="str">
        <f>IF(Q2729=MAX($Q$761:$Q$2761),Q2729,"")</f>
        <v/>
      </c>
      <c r="V2729" s="253">
        <f>_xlfn.NORM.DIST(P2729,$T$753,$T$754,0)</f>
        <v>1.374255626751936E-113</v>
      </c>
      <c r="W2729" s="253" t="str">
        <f>IF(V2729=MAX($V$761:$V$2761),Q2729,"")</f>
        <v/>
      </c>
      <c r="X2729" s="253" t="str">
        <f t="shared" si="701"/>
        <v/>
      </c>
      <c r="AB2729" s="253">
        <v>1968</v>
      </c>
      <c r="AC2729" s="253">
        <f t="shared" si="717"/>
        <v>839.31540981926946</v>
      </c>
      <c r="AD2729" s="253">
        <f t="shared" si="702"/>
        <v>1.0217988198379582E-6</v>
      </c>
      <c r="AE2729" s="253">
        <f t="shared" si="703"/>
        <v>0.99994602702387259</v>
      </c>
      <c r="AF2729" s="253">
        <f>IF(OR(AE2729&lt;$T$757,AE2729&gt;$T$758),AD2729,"")</f>
        <v>1.0217988198379582E-6</v>
      </c>
      <c r="AG2729" s="253" t="str">
        <f t="shared" si="704"/>
        <v/>
      </c>
      <c r="AH2729" s="253" t="str">
        <f t="shared" si="705"/>
        <v/>
      </c>
      <c r="AI2729" s="253">
        <f t="shared" si="706"/>
        <v>1.9510414613118721E-10</v>
      </c>
      <c r="AJ2729" s="253" t="str">
        <f t="shared" si="707"/>
        <v/>
      </c>
      <c r="AK2729" s="253" t="str">
        <f t="shared" si="708"/>
        <v/>
      </c>
      <c r="AO2729" s="253">
        <v>1968</v>
      </c>
      <c r="AP2729" s="253">
        <f t="shared" si="709"/>
        <v>4948.1859394086996</v>
      </c>
      <c r="AQ2729" s="253">
        <f t="shared" si="710"/>
        <v>1.7331836469500706E-7</v>
      </c>
      <c r="AR2729" s="253">
        <f t="shared" si="711"/>
        <v>0.99994602702387259</v>
      </c>
      <c r="AS2729" s="253">
        <f>IF(OR(AR2729&lt;$T$757,AR2729&gt;$T$758),AQ2729,"")</f>
        <v>1.7331836469500706E-7</v>
      </c>
      <c r="AT2729" s="253" t="str">
        <f t="shared" si="712"/>
        <v/>
      </c>
      <c r="AU2729" s="253" t="str">
        <f t="shared" si="713"/>
        <v/>
      </c>
      <c r="AV2729" s="253">
        <f t="shared" si="714"/>
        <v>0</v>
      </c>
      <c r="AW2729" s="253">
        <f t="shared" si="715"/>
        <v>1.7331836469500706E-7</v>
      </c>
      <c r="AX2729" s="253" t="str">
        <f t="shared" si="716"/>
        <v/>
      </c>
      <c r="AZ2729" s="259"/>
      <c r="BA2729" s="259">
        <f>BA2728+$BD$753</f>
        <v>12.627199999999654</v>
      </c>
      <c r="BB2729" s="274">
        <f t="shared" si="699"/>
        <v>8.1729611600998786E-2</v>
      </c>
      <c r="BC2729" s="259">
        <f t="shared" si="700"/>
        <v>1.7453602725257811E-4</v>
      </c>
      <c r="BD2729" s="259" t="str">
        <f t="shared" si="697"/>
        <v/>
      </c>
      <c r="BE2729" s="254" t="str">
        <f t="shared" si="698"/>
        <v/>
      </c>
    </row>
    <row r="2730" spans="1:57" ht="20.100000000000001" customHeight="1" x14ac:dyDescent="0.25">
      <c r="A2730" s="247">
        <v>1969</v>
      </c>
      <c r="B2730" s="247">
        <f>$B$755+(A2730*$B$758)</f>
        <v>9316.9999085983527</v>
      </c>
      <c r="C2730" s="247">
        <f>_xlfn.NORM.DIST($B2730,$B$752,$B$753,0)</f>
        <v>9.0726278054880645E-8</v>
      </c>
      <c r="D2730" s="247">
        <f>_xlfn.NORM.DIST($B2730,$B$752,$B$753,1)</f>
        <v>0.99994690615821757</v>
      </c>
      <c r="E2730" s="247">
        <f>IF(OR(D2730&lt;$F$757,D2730&gt;$F$758),C2730,"")</f>
        <v>9.0726278054880645E-8</v>
      </c>
      <c r="F2730" s="247" t="str">
        <f>IF(AND(D2730&gt;$F$757,D2730&lt;$F$758),C2730,"")</f>
        <v/>
      </c>
      <c r="G2730" s="247" t="str">
        <f>IF(C2730=MAX($C$761:$C$2761),C2730,"")</f>
        <v/>
      </c>
      <c r="H2730" s="247">
        <f>_xlfn.NORM.DIST(B2730,$F$753,$F$754,0)</f>
        <v>0</v>
      </c>
      <c r="I2730" s="247">
        <f>IF(H2730=MAX($H$761:$H$2761),C2730,"")</f>
        <v>9.0726278054880645E-8</v>
      </c>
      <c r="J2730" s="247" t="str">
        <f>IF(I2730=MIN($I$761:$I$2761),I2730,"")</f>
        <v/>
      </c>
      <c r="K2730" s="247"/>
      <c r="L2730" s="247"/>
      <c r="M2730" s="247"/>
      <c r="N2730" s="247"/>
      <c r="O2730" s="247">
        <v>1969</v>
      </c>
      <c r="P2730" s="247">
        <f>$P$755+(O2730*$P$758)</f>
        <v>542.95304888238422</v>
      </c>
      <c r="Q2730" s="247">
        <f>_xlfn.NORM.DIST(P2730,P$752,P$753,0)</f>
        <v>1.5568504976346553E-6</v>
      </c>
      <c r="R2730" s="247">
        <f>_xlfn.NORM.DIST(P2730,P$752,P$753,1)</f>
        <v>0.99994690615821757</v>
      </c>
      <c r="S2730" s="253">
        <f>IF(OR(R2730&lt;$T$757,R2730&gt;$T$758),Q2730,"")</f>
        <v>1.5568504976346553E-6</v>
      </c>
      <c r="T2730" s="253" t="str">
        <f>IF(AND(R2730&gt;$T$757,R2730&lt;$T$758),Q2730,"")</f>
        <v/>
      </c>
      <c r="U2730" s="253" t="str">
        <f>IF(Q2730=MAX($Q$761:$Q$2761),Q2730,"")</f>
        <v/>
      </c>
      <c r="V2730" s="253">
        <f>_xlfn.NORM.DIST(P2730,$T$753,$T$754,0)</f>
        <v>1.2557669301014793E-113</v>
      </c>
      <c r="W2730" s="253" t="str">
        <f>IF(V2730=MAX($V$761:$V$2761),Q2730,"")</f>
        <v/>
      </c>
      <c r="X2730" s="253" t="str">
        <f t="shared" si="701"/>
        <v/>
      </c>
      <c r="AB2730" s="253">
        <v>1969</v>
      </c>
      <c r="AC2730" s="253">
        <f t="shared" si="717"/>
        <v>840.18247119304965</v>
      </c>
      <c r="AD2730" s="253">
        <f t="shared" si="702"/>
        <v>1.0060870743286038E-6</v>
      </c>
      <c r="AE2730" s="253">
        <f t="shared" si="703"/>
        <v>0.99994690615821757</v>
      </c>
      <c r="AF2730" s="253">
        <f>IF(OR(AE2730&lt;$T$757,AE2730&gt;$T$758),AD2730,"")</f>
        <v>1.0060870743286038E-6</v>
      </c>
      <c r="AG2730" s="253" t="str">
        <f t="shared" si="704"/>
        <v/>
      </c>
      <c r="AH2730" s="253" t="str">
        <f t="shared" si="705"/>
        <v/>
      </c>
      <c r="AI2730" s="253">
        <f t="shared" si="706"/>
        <v>1.9072944070175634E-10</v>
      </c>
      <c r="AJ2730" s="253" t="str">
        <f t="shared" si="707"/>
        <v/>
      </c>
      <c r="AK2730" s="253" t="str">
        <f t="shared" si="708"/>
        <v/>
      </c>
      <c r="AO2730" s="253">
        <v>1969</v>
      </c>
      <c r="AP2730" s="253">
        <f t="shared" si="709"/>
        <v>4953.2977017427993</v>
      </c>
      <c r="AQ2730" s="253">
        <f t="shared" si="710"/>
        <v>1.7065332536895111E-7</v>
      </c>
      <c r="AR2730" s="253">
        <f t="shared" si="711"/>
        <v>0.99994690615821757</v>
      </c>
      <c r="AS2730" s="253">
        <f>IF(OR(AR2730&lt;$T$757,AR2730&gt;$T$758),AQ2730,"")</f>
        <v>1.7065332536895111E-7</v>
      </c>
      <c r="AT2730" s="253" t="str">
        <f t="shared" si="712"/>
        <v/>
      </c>
      <c r="AU2730" s="253" t="str">
        <f t="shared" si="713"/>
        <v/>
      </c>
      <c r="AV2730" s="253">
        <f t="shared" si="714"/>
        <v>0</v>
      </c>
      <c r="AW2730" s="253">
        <f t="shared" si="715"/>
        <v>1.7065332536895111E-7</v>
      </c>
      <c r="AX2730" s="253" t="str">
        <f t="shared" si="716"/>
        <v/>
      </c>
      <c r="AZ2730" s="259"/>
      <c r="BA2730" s="259">
        <f>BA2729+$BD$753</f>
        <v>12.633599999999653</v>
      </c>
      <c r="BB2730" s="274">
        <f t="shared" si="699"/>
        <v>8.1555075573746208E-2</v>
      </c>
      <c r="BC2730" s="259">
        <f t="shared" si="700"/>
        <v>1.7419888164037223E-4</v>
      </c>
      <c r="BD2730" s="259" t="str">
        <f t="shared" si="697"/>
        <v/>
      </c>
      <c r="BE2730" s="254" t="str">
        <f t="shared" si="698"/>
        <v/>
      </c>
    </row>
    <row r="2731" spans="1:57" ht="20.100000000000001" customHeight="1" x14ac:dyDescent="0.25">
      <c r="A2731" s="247">
        <v>1970</v>
      </c>
      <c r="B2731" s="247">
        <f>$B$755+(A2731*$B$758)</f>
        <v>9326.6149755834904</v>
      </c>
      <c r="C2731" s="247">
        <f>_xlfn.NORM.DIST($B2731,$B$752,$B$753,0)</f>
        <v>8.9329791183891173E-8</v>
      </c>
      <c r="D2731" s="247">
        <f>_xlfn.NORM.DIST($B2731,$B$752,$B$753,1)</f>
        <v>0.99994777176759819</v>
      </c>
      <c r="E2731" s="247">
        <f>IF(OR(D2731&lt;$F$757,D2731&gt;$F$758),C2731,"")</f>
        <v>8.9329791183891173E-8</v>
      </c>
      <c r="F2731" s="247" t="str">
        <f>IF(AND(D2731&gt;$F$757,D2731&lt;$F$758),C2731,"")</f>
        <v/>
      </c>
      <c r="G2731" s="247" t="str">
        <f>IF(C2731=MAX($C$761:$C$2761),C2731,"")</f>
        <v/>
      </c>
      <c r="H2731" s="247">
        <f>_xlfn.NORM.DIST(B2731,$F$753,$F$754,0)</f>
        <v>0</v>
      </c>
      <c r="I2731" s="247">
        <f>IF(H2731=MAX($H$761:$H$2761),C2731,"")</f>
        <v>8.9329791183891173E-8</v>
      </c>
      <c r="J2731" s="247" t="str">
        <f>IF(I2731=MIN($I$761:$I$2761),I2731,"")</f>
        <v/>
      </c>
      <c r="K2731" s="247"/>
      <c r="L2731" s="247"/>
      <c r="M2731" s="247"/>
      <c r="N2731" s="247"/>
      <c r="O2731" s="247">
        <v>1970</v>
      </c>
      <c r="P2731" s="247">
        <f>$P$755+(O2731*$P$758)</f>
        <v>543.51337194624637</v>
      </c>
      <c r="Q2731" s="247">
        <f>_xlfn.NORM.DIST(P2731,P$752,P$753,0)</f>
        <v>1.5328869743131614E-6</v>
      </c>
      <c r="R2731" s="247">
        <f>_xlfn.NORM.DIST(P2731,P$752,P$753,1)</f>
        <v>0.99994777176759819</v>
      </c>
      <c r="S2731" s="253">
        <f>IF(OR(R2731&lt;$T$757,R2731&gt;$T$758),Q2731,"")</f>
        <v>1.5328869743131614E-6</v>
      </c>
      <c r="T2731" s="253" t="str">
        <f>IF(AND(R2731&gt;$T$757,R2731&lt;$T$758),Q2731,"")</f>
        <v/>
      </c>
      <c r="U2731" s="253" t="str">
        <f>IF(Q2731=MAX($Q$761:$Q$2761),Q2731,"")</f>
        <v/>
      </c>
      <c r="V2731" s="253">
        <f>_xlfn.NORM.DIST(P2731,$T$753,$T$754,0)</f>
        <v>1.1474760015761646E-113</v>
      </c>
      <c r="W2731" s="253" t="str">
        <f>IF(V2731=MAX($V$761:$V$2761),Q2731,"")</f>
        <v/>
      </c>
      <c r="X2731" s="253" t="str">
        <f t="shared" si="701"/>
        <v/>
      </c>
      <c r="AB2731" s="253">
        <v>1970</v>
      </c>
      <c r="AC2731" s="253">
        <f t="shared" si="717"/>
        <v>841.04953256682984</v>
      </c>
      <c r="AD2731" s="253">
        <f t="shared" si="702"/>
        <v>9.9060107159054127E-7</v>
      </c>
      <c r="AE2731" s="253">
        <f t="shared" si="703"/>
        <v>0.99994777176759819</v>
      </c>
      <c r="AF2731" s="253">
        <f>IF(OR(AE2731&lt;$T$757,AE2731&gt;$T$758),AD2731,"")</f>
        <v>9.9060107159054127E-7</v>
      </c>
      <c r="AG2731" s="253" t="str">
        <f t="shared" si="704"/>
        <v/>
      </c>
      <c r="AH2731" s="253" t="str">
        <f t="shared" si="705"/>
        <v/>
      </c>
      <c r="AI2731" s="253">
        <f t="shared" si="706"/>
        <v>1.8644984349583621E-10</v>
      </c>
      <c r="AJ2731" s="253" t="str">
        <f t="shared" si="707"/>
        <v/>
      </c>
      <c r="AK2731" s="253" t="str">
        <f t="shared" si="708"/>
        <v/>
      </c>
      <c r="AO2731" s="253">
        <v>1970</v>
      </c>
      <c r="AP2731" s="253">
        <f t="shared" si="709"/>
        <v>4958.409464076899</v>
      </c>
      <c r="AQ2731" s="253">
        <f t="shared" si="710"/>
        <v>1.680265767193013E-7</v>
      </c>
      <c r="AR2731" s="253">
        <f t="shared" si="711"/>
        <v>0.99994777176759819</v>
      </c>
      <c r="AS2731" s="253">
        <f>IF(OR(AR2731&lt;$T$757,AR2731&gt;$T$758),AQ2731,"")</f>
        <v>1.680265767193013E-7</v>
      </c>
      <c r="AT2731" s="253" t="str">
        <f t="shared" si="712"/>
        <v/>
      </c>
      <c r="AU2731" s="253" t="str">
        <f t="shared" si="713"/>
        <v/>
      </c>
      <c r="AV2731" s="253">
        <f t="shared" si="714"/>
        <v>0</v>
      </c>
      <c r="AW2731" s="253">
        <f t="shared" si="715"/>
        <v>1.680265767193013E-7</v>
      </c>
      <c r="AX2731" s="253" t="str">
        <f t="shared" si="716"/>
        <v/>
      </c>
      <c r="AZ2731" s="259"/>
      <c r="BA2731" s="259">
        <f>BA2730+$BD$753</f>
        <v>12.639999999999652</v>
      </c>
      <c r="BB2731" s="274">
        <f t="shared" si="699"/>
        <v>8.1380876692105836E-2</v>
      </c>
      <c r="BC2731" s="259">
        <f t="shared" si="700"/>
        <v>1.7386227579259395E-4</v>
      </c>
      <c r="BD2731" s="259" t="str">
        <f t="shared" si="697"/>
        <v/>
      </c>
      <c r="BE2731" s="254" t="str">
        <f t="shared" si="698"/>
        <v/>
      </c>
    </row>
    <row r="2732" spans="1:57" ht="20.100000000000001" customHeight="1" x14ac:dyDescent="0.25">
      <c r="A2732" s="248">
        <v>1971</v>
      </c>
      <c r="B2732" s="247">
        <f>$B$755+(A2732*$B$758)</f>
        <v>9336.2300425686281</v>
      </c>
      <c r="C2732" s="247">
        <f>_xlfn.NORM.DIST($B2732,$B$752,$B$753,0)</f>
        <v>8.7953392204258474E-8</v>
      </c>
      <c r="D2732" s="247">
        <f>_xlfn.NORM.DIST($B2732,$B$752,$B$753,1)</f>
        <v>0.99994862404645146</v>
      </c>
      <c r="E2732" s="247">
        <f>IF(OR(D2732&lt;$F$757,D2732&gt;$F$758),C2732,"")</f>
        <v>8.7953392204258474E-8</v>
      </c>
      <c r="F2732" s="247" t="str">
        <f>IF(AND(D2732&gt;$F$757,D2732&lt;$F$758),C2732,"")</f>
        <v/>
      </c>
      <c r="G2732" s="247" t="str">
        <f>IF(C2732=MAX($C$761:$C$2761),C2732,"")</f>
        <v/>
      </c>
      <c r="H2732" s="247">
        <f>_xlfn.NORM.DIST(B2732,$F$753,$F$754,0)</f>
        <v>0</v>
      </c>
      <c r="I2732" s="247">
        <f>IF(H2732=MAX($H$761:$H$2761),C2732,"")</f>
        <v>8.7953392204258474E-8</v>
      </c>
      <c r="J2732" s="247" t="str">
        <f>IF(I2732=MIN($I$761:$I$2761),I2732,"")</f>
        <v/>
      </c>
      <c r="K2732" s="247"/>
      <c r="L2732" s="247"/>
      <c r="M2732" s="247"/>
      <c r="N2732" s="247"/>
      <c r="O2732" s="248">
        <v>1971</v>
      </c>
      <c r="P2732" s="247">
        <f>$P$755+(O2732*$P$758)</f>
        <v>544.07369501010851</v>
      </c>
      <c r="Q2732" s="247">
        <f>_xlfn.NORM.DIST(P2732,P$752,P$753,0)</f>
        <v>1.5092681564543595E-6</v>
      </c>
      <c r="R2732" s="247">
        <f>_xlfn.NORM.DIST(P2732,P$752,P$753,1)</f>
        <v>0.99994862404645146</v>
      </c>
      <c r="S2732" s="253">
        <f>IF(OR(R2732&lt;$T$757,R2732&gt;$T$758),Q2732,"")</f>
        <v>1.5092681564543595E-6</v>
      </c>
      <c r="T2732" s="253" t="str">
        <f>IF(AND(R2732&gt;$T$757,R2732&lt;$T$758),Q2732,"")</f>
        <v/>
      </c>
      <c r="U2732" s="253" t="str">
        <f>IF(Q2732=MAX($Q$761:$Q$2761),Q2732,"")</f>
        <v/>
      </c>
      <c r="V2732" s="253">
        <f>_xlfn.NORM.DIST(P2732,$T$753,$T$754,0)</f>
        <v>1.0485067535873264E-113</v>
      </c>
      <c r="W2732" s="253" t="str">
        <f>IF(V2732=MAX($V$761:$V$2761),Q2732,"")</f>
        <v/>
      </c>
      <c r="X2732" s="253" t="str">
        <f t="shared" si="701"/>
        <v/>
      </c>
      <c r="AB2732" s="259">
        <v>1971</v>
      </c>
      <c r="AC2732" s="253">
        <f t="shared" si="717"/>
        <v>841.91659394061026</v>
      </c>
      <c r="AD2732" s="253">
        <f t="shared" si="702"/>
        <v>9.7533782865567529E-7</v>
      </c>
      <c r="AE2732" s="253">
        <f t="shared" si="703"/>
        <v>0.99994862404645146</v>
      </c>
      <c r="AF2732" s="253">
        <f>IF(OR(AE2732&lt;$T$757,AE2732&gt;$T$758),AD2732,"")</f>
        <v>9.7533782865567529E-7</v>
      </c>
      <c r="AG2732" s="253" t="str">
        <f t="shared" si="704"/>
        <v/>
      </c>
      <c r="AH2732" s="253" t="str">
        <f t="shared" si="705"/>
        <v/>
      </c>
      <c r="AI2732" s="253">
        <f t="shared" si="706"/>
        <v>1.8226335587972419E-10</v>
      </c>
      <c r="AJ2732" s="253" t="str">
        <f t="shared" si="707"/>
        <v/>
      </c>
      <c r="AK2732" s="253" t="str">
        <f t="shared" si="708"/>
        <v/>
      </c>
      <c r="AO2732" s="259">
        <v>1971</v>
      </c>
      <c r="AP2732" s="253">
        <f t="shared" si="709"/>
        <v>4963.5212264109987</v>
      </c>
      <c r="AQ2732" s="253">
        <f t="shared" si="710"/>
        <v>1.6543761277253097E-7</v>
      </c>
      <c r="AR2732" s="253">
        <f t="shared" si="711"/>
        <v>0.99994862404645146</v>
      </c>
      <c r="AS2732" s="253">
        <f>IF(OR(AR2732&lt;$T$757,AR2732&gt;$T$758),AQ2732,"")</f>
        <v>1.6543761277253097E-7</v>
      </c>
      <c r="AT2732" s="253" t="str">
        <f t="shared" si="712"/>
        <v/>
      </c>
      <c r="AU2732" s="253" t="str">
        <f t="shared" si="713"/>
        <v/>
      </c>
      <c r="AV2732" s="253">
        <f t="shared" si="714"/>
        <v>0</v>
      </c>
      <c r="AW2732" s="253">
        <f t="shared" si="715"/>
        <v>1.6543761277253097E-7</v>
      </c>
      <c r="AX2732" s="253" t="str">
        <f t="shared" si="716"/>
        <v/>
      </c>
      <c r="AZ2732" s="259"/>
      <c r="BA2732" s="259">
        <f>BA2731+$BD$753</f>
        <v>12.646399999999652</v>
      </c>
      <c r="BB2732" s="274">
        <f t="shared" si="699"/>
        <v>8.1207014416313242E-2</v>
      </c>
      <c r="BC2732" s="259">
        <f t="shared" si="700"/>
        <v>1.7352620921019801E-4</v>
      </c>
      <c r="BD2732" s="259" t="str">
        <f t="shared" si="697"/>
        <v/>
      </c>
      <c r="BE2732" s="254" t="str">
        <f t="shared" si="698"/>
        <v/>
      </c>
    </row>
    <row r="2733" spans="1:57" ht="20.100000000000001" customHeight="1" x14ac:dyDescent="0.25">
      <c r="A2733" s="247">
        <v>1972</v>
      </c>
      <c r="B2733" s="247">
        <f>$B$755+(A2733*$B$758)</f>
        <v>9345.8451095537657</v>
      </c>
      <c r="C2733" s="247">
        <f>_xlfn.NORM.DIST($B2733,$B$752,$B$753,0)</f>
        <v>8.6596815305598299E-8</v>
      </c>
      <c r="D2733" s="247">
        <f>_xlfn.NORM.DIST($B2733,$B$752,$B$753,1)</f>
        <v>0.99994946318664324</v>
      </c>
      <c r="E2733" s="247">
        <f>IF(OR(D2733&lt;$F$757,D2733&gt;$F$758),C2733,"")</f>
        <v>8.6596815305598299E-8</v>
      </c>
      <c r="F2733" s="247" t="str">
        <f>IF(AND(D2733&gt;$F$757,D2733&lt;$F$758),C2733,"")</f>
        <v/>
      </c>
      <c r="G2733" s="247" t="str">
        <f>IF(C2733=MAX($C$761:$C$2761),C2733,"")</f>
        <v/>
      </c>
      <c r="H2733" s="247">
        <f>_xlfn.NORM.DIST(B2733,$F$753,$F$754,0)</f>
        <v>0</v>
      </c>
      <c r="I2733" s="247">
        <f>IF(H2733=MAX($H$761:$H$2761),C2733,"")</f>
        <v>8.6596815305598299E-8</v>
      </c>
      <c r="J2733" s="247" t="str">
        <f>IF(I2733=MIN($I$761:$I$2761),I2733,"")</f>
        <v/>
      </c>
      <c r="K2733" s="247"/>
      <c r="L2733" s="247"/>
      <c r="M2733" s="247"/>
      <c r="N2733" s="247"/>
      <c r="O2733" s="247">
        <v>1972</v>
      </c>
      <c r="P2733" s="247">
        <f>$P$755+(O2733*$P$758)</f>
        <v>544.63401807397065</v>
      </c>
      <c r="Q2733" s="247">
        <f>_xlfn.NORM.DIST(P2733,P$752,P$753,0)</f>
        <v>1.4859894827884869E-6</v>
      </c>
      <c r="R2733" s="247">
        <f>_xlfn.NORM.DIST(P2733,P$752,P$753,1)</f>
        <v>0.99994946318664324</v>
      </c>
      <c r="S2733" s="253">
        <f>IF(OR(R2733&lt;$T$757,R2733&gt;$T$758),Q2733,"")</f>
        <v>1.4859894827884869E-6</v>
      </c>
      <c r="T2733" s="253" t="str">
        <f>IF(AND(R2733&gt;$T$757,R2733&lt;$T$758),Q2733,"")</f>
        <v/>
      </c>
      <c r="U2733" s="253" t="str">
        <f>IF(Q2733=MAX($Q$761:$Q$2761),Q2733,"")</f>
        <v/>
      </c>
      <c r="V2733" s="253">
        <f>_xlfn.NORM.DIST(P2733,$T$753,$T$754,0)</f>
        <v>9.5805822612956491E-114</v>
      </c>
      <c r="W2733" s="253" t="str">
        <f>IF(V2733=MAX($V$761:$V$2761),Q2733,"")</f>
        <v/>
      </c>
      <c r="X2733" s="253" t="str">
        <f t="shared" si="701"/>
        <v/>
      </c>
      <c r="AB2733" s="253">
        <v>1972</v>
      </c>
      <c r="AC2733" s="253">
        <f t="shared" si="717"/>
        <v>842.78365531439044</v>
      </c>
      <c r="AD2733" s="253">
        <f t="shared" si="702"/>
        <v>9.6029439788417306E-7</v>
      </c>
      <c r="AE2733" s="253">
        <f t="shared" si="703"/>
        <v>0.99994946318664324</v>
      </c>
      <c r="AF2733" s="253">
        <f>IF(OR(AE2733&lt;$T$757,AE2733&gt;$T$758),AD2733,"")</f>
        <v>9.6029439788417306E-7</v>
      </c>
      <c r="AG2733" s="253" t="str">
        <f t="shared" si="704"/>
        <v/>
      </c>
      <c r="AH2733" s="253" t="str">
        <f t="shared" si="705"/>
        <v/>
      </c>
      <c r="AI2733" s="253">
        <f t="shared" si="706"/>
        <v>1.7816801966175374E-10</v>
      </c>
      <c r="AJ2733" s="253" t="str">
        <f t="shared" si="707"/>
        <v/>
      </c>
      <c r="AK2733" s="253" t="str">
        <f t="shared" si="708"/>
        <v/>
      </c>
      <c r="AO2733" s="253">
        <v>1972</v>
      </c>
      <c r="AP2733" s="253">
        <f t="shared" si="709"/>
        <v>4968.6329887451002</v>
      </c>
      <c r="AQ2733" s="253">
        <f t="shared" si="710"/>
        <v>1.6288593354752076E-7</v>
      </c>
      <c r="AR2733" s="253">
        <f t="shared" si="711"/>
        <v>0.99994946318664324</v>
      </c>
      <c r="AS2733" s="253">
        <f>IF(OR(AR2733&lt;$T$757,AR2733&gt;$T$758),AQ2733,"")</f>
        <v>1.6288593354752076E-7</v>
      </c>
      <c r="AT2733" s="253" t="str">
        <f t="shared" si="712"/>
        <v/>
      </c>
      <c r="AU2733" s="253" t="str">
        <f t="shared" si="713"/>
        <v/>
      </c>
      <c r="AV2733" s="253">
        <f t="shared" si="714"/>
        <v>0</v>
      </c>
      <c r="AW2733" s="253">
        <f t="shared" si="715"/>
        <v>1.6288593354752076E-7</v>
      </c>
      <c r="AX2733" s="253" t="str">
        <f t="shared" si="716"/>
        <v/>
      </c>
      <c r="AZ2733" s="259"/>
      <c r="BA2733" s="259">
        <f>BA2732+$BD$753</f>
        <v>12.652799999999651</v>
      </c>
      <c r="BB2733" s="274">
        <f t="shared" si="699"/>
        <v>8.1033488207103044E-2</v>
      </c>
      <c r="BC2733" s="259">
        <f t="shared" si="700"/>
        <v>1.7319068139322324E-4</v>
      </c>
      <c r="BD2733" s="259" t="str">
        <f t="shared" si="697"/>
        <v/>
      </c>
      <c r="BE2733" s="254" t="str">
        <f t="shared" si="698"/>
        <v/>
      </c>
    </row>
    <row r="2734" spans="1:57" ht="20.100000000000001" customHeight="1" x14ac:dyDescent="0.25">
      <c r="A2734" s="247">
        <v>1973</v>
      </c>
      <c r="B2734" s="247">
        <f>$B$755+(A2734*$B$758)</f>
        <v>9355.4601765389034</v>
      </c>
      <c r="C2734" s="247">
        <f>_xlfn.NORM.DIST($B2734,$B$752,$B$753,0)</f>
        <v>8.5259797831128556E-8</v>
      </c>
      <c r="D2734" s="247">
        <f>_xlfn.NORM.DIST($B2734,$B$752,$B$753,1)</f>
        <v>0.99995028937749919</v>
      </c>
      <c r="E2734" s="247">
        <f>IF(OR(D2734&lt;$F$757,D2734&gt;$F$758),C2734,"")</f>
        <v>8.5259797831128556E-8</v>
      </c>
      <c r="F2734" s="247" t="str">
        <f>IF(AND(D2734&gt;$F$757,D2734&lt;$F$758),C2734,"")</f>
        <v/>
      </c>
      <c r="G2734" s="247" t="str">
        <f>IF(C2734=MAX($C$761:$C$2761),C2734,"")</f>
        <v/>
      </c>
      <c r="H2734" s="247">
        <f>_xlfn.NORM.DIST(B2734,$F$753,$F$754,0)</f>
        <v>0</v>
      </c>
      <c r="I2734" s="247">
        <f>IF(H2734=MAX($H$761:$H$2761),C2734,"")</f>
        <v>8.5259797831128556E-8</v>
      </c>
      <c r="J2734" s="247" t="str">
        <f>IF(I2734=MIN($I$761:$I$2761),I2734,"")</f>
        <v/>
      </c>
      <c r="K2734" s="247"/>
      <c r="L2734" s="247"/>
      <c r="M2734" s="247"/>
      <c r="N2734" s="247"/>
      <c r="O2734" s="247">
        <v>1973</v>
      </c>
      <c r="P2734" s="247">
        <f>$P$755+(O2734*$P$758)</f>
        <v>545.19434113783279</v>
      </c>
      <c r="Q2734" s="247">
        <f>_xlfn.NORM.DIST(P2734,P$752,P$753,0)</f>
        <v>1.4630464461611547E-6</v>
      </c>
      <c r="R2734" s="247">
        <f>_xlfn.NORM.DIST(P2734,P$752,P$753,1)</f>
        <v>0.99995028937749919</v>
      </c>
      <c r="S2734" s="253">
        <f>IF(OR(R2734&lt;$T$757,R2734&gt;$T$758),Q2734,"")</f>
        <v>1.4630464461611547E-6</v>
      </c>
      <c r="T2734" s="253" t="str">
        <f>IF(AND(R2734&gt;$T$757,R2734&lt;$T$758),Q2734,"")</f>
        <v/>
      </c>
      <c r="U2734" s="253" t="str">
        <f>IF(Q2734=MAX($Q$761:$Q$2761),Q2734,"")</f>
        <v/>
      </c>
      <c r="V2734" s="253">
        <f>_xlfn.NORM.DIST(P2734,$T$753,$T$754,0)</f>
        <v>8.7539815611369022E-114</v>
      </c>
      <c r="W2734" s="253" t="str">
        <f>IF(V2734=MAX($V$761:$V$2761),Q2734,"")</f>
        <v/>
      </c>
      <c r="X2734" s="253" t="str">
        <f t="shared" si="701"/>
        <v/>
      </c>
      <c r="AB2734" s="253">
        <v>1973</v>
      </c>
      <c r="AC2734" s="253">
        <f t="shared" si="717"/>
        <v>843.65071668817063</v>
      </c>
      <c r="AD2734" s="253">
        <f t="shared" si="702"/>
        <v>9.4546786660729456E-7</v>
      </c>
      <c r="AE2734" s="253">
        <f t="shared" si="703"/>
        <v>0.99995028937749919</v>
      </c>
      <c r="AF2734" s="253">
        <f>IF(OR(AE2734&lt;$T$757,AE2734&gt;$T$758),AD2734,"")</f>
        <v>9.4546786660729456E-7</v>
      </c>
      <c r="AG2734" s="253" t="str">
        <f t="shared" si="704"/>
        <v/>
      </c>
      <c r="AH2734" s="253" t="str">
        <f t="shared" si="705"/>
        <v/>
      </c>
      <c r="AI2734" s="253">
        <f t="shared" si="706"/>
        <v>1.7416191630812425E-10</v>
      </c>
      <c r="AJ2734" s="253" t="str">
        <f t="shared" si="707"/>
        <v/>
      </c>
      <c r="AK2734" s="253" t="str">
        <f t="shared" si="708"/>
        <v/>
      </c>
      <c r="AO2734" s="253">
        <v>1973</v>
      </c>
      <c r="AP2734" s="253">
        <f t="shared" si="709"/>
        <v>4973.7447510791999</v>
      </c>
      <c r="AQ2734" s="253">
        <f t="shared" si="710"/>
        <v>1.6037104499498237E-7</v>
      </c>
      <c r="AR2734" s="253">
        <f t="shared" si="711"/>
        <v>0.99995028937749919</v>
      </c>
      <c r="AS2734" s="253">
        <f>IF(OR(AR2734&lt;$T$757,AR2734&gt;$T$758),AQ2734,"")</f>
        <v>1.6037104499498237E-7</v>
      </c>
      <c r="AT2734" s="253" t="str">
        <f t="shared" si="712"/>
        <v/>
      </c>
      <c r="AU2734" s="253" t="str">
        <f t="shared" si="713"/>
        <v/>
      </c>
      <c r="AV2734" s="253">
        <f t="shared" si="714"/>
        <v>0</v>
      </c>
      <c r="AW2734" s="253">
        <f t="shared" si="715"/>
        <v>1.6037104499498237E-7</v>
      </c>
      <c r="AX2734" s="253" t="str">
        <f t="shared" si="716"/>
        <v/>
      </c>
      <c r="AZ2734" s="259"/>
      <c r="BA2734" s="259">
        <f>BA2733+$BD$753</f>
        <v>12.65919999999965</v>
      </c>
      <c r="BB2734" s="274">
        <f t="shared" si="699"/>
        <v>8.0860297525709821E-2</v>
      </c>
      <c r="BC2734" s="259">
        <f t="shared" si="700"/>
        <v>1.7285569184070926E-4</v>
      </c>
      <c r="BD2734" s="259" t="str">
        <f t="shared" si="697"/>
        <v/>
      </c>
      <c r="BE2734" s="254" t="str">
        <f t="shared" si="698"/>
        <v/>
      </c>
    </row>
    <row r="2735" spans="1:57" ht="20.100000000000001" customHeight="1" x14ac:dyDescent="0.25">
      <c r="A2735" s="247">
        <v>1974</v>
      </c>
      <c r="B2735" s="247">
        <f>$B$755+(A2735*$B$758)</f>
        <v>9365.0752435240411</v>
      </c>
      <c r="C2735" s="247">
        <f>_xlfn.NORM.DIST($B2735,$B$752,$B$753,0)</f>
        <v>8.3942080245708704E-8</v>
      </c>
      <c r="D2735" s="247">
        <f>_xlfn.NORM.DIST($B2735,$B$752,$B$753,1)</f>
        <v>0.9999511028058341</v>
      </c>
      <c r="E2735" s="247">
        <f>IF(OR(D2735&lt;$F$757,D2735&gt;$F$758),C2735,"")</f>
        <v>8.3942080245708704E-8</v>
      </c>
      <c r="F2735" s="247" t="str">
        <f>IF(AND(D2735&gt;$F$757,D2735&lt;$F$758),C2735,"")</f>
        <v/>
      </c>
      <c r="G2735" s="247" t="str">
        <f>IF(C2735=MAX($C$761:$C$2761),C2735,"")</f>
        <v/>
      </c>
      <c r="H2735" s="247">
        <f>_xlfn.NORM.DIST(B2735,$F$753,$F$754,0)</f>
        <v>0</v>
      </c>
      <c r="I2735" s="247">
        <f>IF(H2735=MAX($H$761:$H$2761),C2735,"")</f>
        <v>8.3942080245708704E-8</v>
      </c>
      <c r="J2735" s="247" t="str">
        <f>IF(I2735=MIN($I$761:$I$2761),I2735,"")</f>
        <v/>
      </c>
      <c r="K2735" s="247"/>
      <c r="L2735" s="247"/>
      <c r="M2735" s="247"/>
      <c r="N2735" s="247"/>
      <c r="O2735" s="247">
        <v>1974</v>
      </c>
      <c r="P2735" s="247">
        <f>$P$755+(O2735*$P$758)</f>
        <v>545.75466420169494</v>
      </c>
      <c r="Q2735" s="247">
        <f>_xlfn.NORM.DIST(P2735,P$752,P$753,0)</f>
        <v>1.4404345929849243E-6</v>
      </c>
      <c r="R2735" s="247">
        <f>_xlfn.NORM.DIST(P2735,P$752,P$753,1)</f>
        <v>0.9999511028058341</v>
      </c>
      <c r="S2735" s="253">
        <f>IF(OR(R2735&lt;$T$757,R2735&gt;$T$758),Q2735,"")</f>
        <v>1.4404345929849243E-6</v>
      </c>
      <c r="T2735" s="253" t="str">
        <f>IF(AND(R2735&gt;$T$757,R2735&lt;$T$758),Q2735,"")</f>
        <v/>
      </c>
      <c r="U2735" s="253" t="str">
        <f>IF(Q2735=MAX($Q$761:$Q$2761),Q2735,"")</f>
        <v/>
      </c>
      <c r="V2735" s="253">
        <f>_xlfn.NORM.DIST(P2735,$T$753,$T$754,0)</f>
        <v>7.998570961288511E-114</v>
      </c>
      <c r="W2735" s="253" t="str">
        <f>IF(V2735=MAX($V$761:$V$2761),Q2735,"")</f>
        <v/>
      </c>
      <c r="X2735" s="253" t="str">
        <f t="shared" si="701"/>
        <v/>
      </c>
      <c r="AB2735" s="253">
        <v>1974</v>
      </c>
      <c r="AC2735" s="253">
        <f t="shared" si="717"/>
        <v>844.51777806195082</v>
      </c>
      <c r="AD2735" s="253">
        <f t="shared" si="702"/>
        <v>9.3085535677299592E-7</v>
      </c>
      <c r="AE2735" s="253">
        <f t="shared" si="703"/>
        <v>0.9999511028058341</v>
      </c>
      <c r="AF2735" s="253">
        <f>IF(OR(AE2735&lt;$T$757,AE2735&gt;$T$758),AD2735,"")</f>
        <v>9.3085535677299592E-7</v>
      </c>
      <c r="AG2735" s="253" t="str">
        <f t="shared" si="704"/>
        <v/>
      </c>
      <c r="AH2735" s="253" t="str">
        <f t="shared" si="705"/>
        <v/>
      </c>
      <c r="AI2735" s="253">
        <f t="shared" si="706"/>
        <v>1.7024316617323011E-10</v>
      </c>
      <c r="AJ2735" s="253" t="str">
        <f t="shared" si="707"/>
        <v/>
      </c>
      <c r="AK2735" s="253" t="str">
        <f t="shared" si="708"/>
        <v/>
      </c>
      <c r="AO2735" s="253">
        <v>1974</v>
      </c>
      <c r="AP2735" s="253">
        <f t="shared" si="709"/>
        <v>4978.8565134132996</v>
      </c>
      <c r="AQ2735" s="253">
        <f t="shared" si="710"/>
        <v>1.5789245893733528E-7</v>
      </c>
      <c r="AR2735" s="253">
        <f t="shared" si="711"/>
        <v>0.9999511028058341</v>
      </c>
      <c r="AS2735" s="253">
        <f>IF(OR(AR2735&lt;$T$757,AR2735&gt;$T$758),AQ2735,"")</f>
        <v>1.5789245893733528E-7</v>
      </c>
      <c r="AT2735" s="253" t="str">
        <f t="shared" si="712"/>
        <v/>
      </c>
      <c r="AU2735" s="253" t="str">
        <f t="shared" si="713"/>
        <v/>
      </c>
      <c r="AV2735" s="253">
        <f t="shared" si="714"/>
        <v>0</v>
      </c>
      <c r="AW2735" s="253">
        <f t="shared" si="715"/>
        <v>1.5789245893733528E-7</v>
      </c>
      <c r="AX2735" s="253" t="str">
        <f t="shared" si="716"/>
        <v/>
      </c>
      <c r="AZ2735" s="259"/>
      <c r="BA2735" s="259">
        <f>BA2734+$BD$753</f>
        <v>12.66559999999965</v>
      </c>
      <c r="BB2735" s="274">
        <f t="shared" si="699"/>
        <v>8.0687441833869111E-2</v>
      </c>
      <c r="BC2735" s="259">
        <f t="shared" si="700"/>
        <v>1.7252124005104341E-4</v>
      </c>
      <c r="BD2735" s="259" t="str">
        <f t="shared" si="697"/>
        <v/>
      </c>
      <c r="BE2735" s="254" t="str">
        <f t="shared" si="698"/>
        <v/>
      </c>
    </row>
    <row r="2736" spans="1:57" ht="20.100000000000001" customHeight="1" x14ac:dyDescent="0.25">
      <c r="A2736" s="247">
        <v>1975</v>
      </c>
      <c r="B2736" s="247">
        <f>$B$755+(A2736*$B$758)</f>
        <v>9374.6903105091787</v>
      </c>
      <c r="C2736" s="247">
        <f>_xlfn.NORM.DIST($B2736,$B$752,$B$753,0)</f>
        <v>8.2643406104124898E-8</v>
      </c>
      <c r="D2736" s="247">
        <f>_xlfn.NORM.DIST($B2736,$B$752,$B$753,1)</f>
        <v>0.99995190365598241</v>
      </c>
      <c r="E2736" s="247">
        <f>IF(OR(D2736&lt;$F$757,D2736&gt;$F$758),C2736,"")</f>
        <v>8.2643406104124898E-8</v>
      </c>
      <c r="F2736" s="247" t="str">
        <f>IF(AND(D2736&gt;$F$757,D2736&lt;$F$758),C2736,"")</f>
        <v/>
      </c>
      <c r="G2736" s="247" t="str">
        <f>IF(C2736=MAX($C$761:$C$2761),C2736,"")</f>
        <v/>
      </c>
      <c r="H2736" s="247">
        <f>_xlfn.NORM.DIST(B2736,$F$753,$F$754,0)</f>
        <v>0</v>
      </c>
      <c r="I2736" s="247">
        <f>IF(H2736=MAX($H$761:$H$2761),C2736,"")</f>
        <v>8.2643406104124898E-8</v>
      </c>
      <c r="J2736" s="247" t="str">
        <f>IF(I2736=MIN($I$761:$I$2761),I2736,"")</f>
        <v/>
      </c>
      <c r="K2736" s="247"/>
      <c r="L2736" s="247"/>
      <c r="M2736" s="247"/>
      <c r="N2736" s="247"/>
      <c r="O2736" s="247">
        <v>1975</v>
      </c>
      <c r="P2736" s="247">
        <f>$P$755+(O2736*$P$758)</f>
        <v>546.31498726555708</v>
      </c>
      <c r="Q2736" s="247">
        <f>_xlfn.NORM.DIST(P2736,P$752,P$753,0)</f>
        <v>1.4181495226950662E-6</v>
      </c>
      <c r="R2736" s="247">
        <f>_xlfn.NORM.DIST(P2736,P$752,P$753,1)</f>
        <v>0.99995190365598241</v>
      </c>
      <c r="S2736" s="253">
        <f>IF(OR(R2736&lt;$T$757,R2736&gt;$T$758),Q2736,"")</f>
        <v>1.4181495226950662E-6</v>
      </c>
      <c r="T2736" s="253" t="str">
        <f>IF(AND(R2736&gt;$T$757,R2736&lt;$T$758),Q2736,"")</f>
        <v/>
      </c>
      <c r="U2736" s="253" t="str">
        <f>IF(Q2736=MAX($Q$761:$Q$2761),Q2736,"")</f>
        <v/>
      </c>
      <c r="V2736" s="253">
        <f>_xlfn.NORM.DIST(P2736,$T$753,$T$754,0)</f>
        <v>7.308230357803982E-114</v>
      </c>
      <c r="W2736" s="253" t="str">
        <f>IF(V2736=MAX($V$761:$V$2761),Q2736,"")</f>
        <v/>
      </c>
      <c r="X2736" s="253" t="str">
        <f t="shared" si="701"/>
        <v/>
      </c>
      <c r="AB2736" s="253">
        <v>1975</v>
      </c>
      <c r="AC2736" s="253">
        <f t="shared" si="717"/>
        <v>845.38483943573101</v>
      </c>
      <c r="AD2736" s="253">
        <f t="shared" si="702"/>
        <v>9.1645402459422073E-7</v>
      </c>
      <c r="AE2736" s="253">
        <f t="shared" si="703"/>
        <v>0.99995190365598241</v>
      </c>
      <c r="AF2736" s="253">
        <f>IF(OR(AE2736&lt;$T$757,AE2736&gt;$T$758),AD2736,"")</f>
        <v>9.1645402459422073E-7</v>
      </c>
      <c r="AG2736" s="253" t="str">
        <f t="shared" si="704"/>
        <v/>
      </c>
      <c r="AH2736" s="253" t="str">
        <f t="shared" si="705"/>
        <v/>
      </c>
      <c r="AI2736" s="253">
        <f t="shared" si="706"/>
        <v>1.664099277441967E-10</v>
      </c>
      <c r="AJ2736" s="253" t="str">
        <f t="shared" si="707"/>
        <v/>
      </c>
      <c r="AK2736" s="253" t="str">
        <f t="shared" si="708"/>
        <v/>
      </c>
      <c r="AO2736" s="253">
        <v>1975</v>
      </c>
      <c r="AP2736" s="253">
        <f t="shared" si="709"/>
        <v>4983.9682757473993</v>
      </c>
      <c r="AQ2736" s="253">
        <f t="shared" si="710"/>
        <v>1.5544969300905722E-7</v>
      </c>
      <c r="AR2736" s="253">
        <f t="shared" si="711"/>
        <v>0.99995190365598241</v>
      </c>
      <c r="AS2736" s="253">
        <f>IF(OR(AR2736&lt;$T$757,AR2736&gt;$T$758),AQ2736,"")</f>
        <v>1.5544969300905722E-7</v>
      </c>
      <c r="AT2736" s="253" t="str">
        <f t="shared" si="712"/>
        <v/>
      </c>
      <c r="AU2736" s="253" t="str">
        <f t="shared" si="713"/>
        <v/>
      </c>
      <c r="AV2736" s="253">
        <f t="shared" si="714"/>
        <v>0</v>
      </c>
      <c r="AW2736" s="253">
        <f t="shared" si="715"/>
        <v>1.5544969300905722E-7</v>
      </c>
      <c r="AX2736" s="253" t="str">
        <f t="shared" si="716"/>
        <v/>
      </c>
      <c r="AZ2736" s="259"/>
      <c r="BA2736" s="259">
        <f>BA2735+$BD$753</f>
        <v>12.671999999999649</v>
      </c>
      <c r="BB2736" s="274">
        <f t="shared" si="699"/>
        <v>8.0514920593818068E-2</v>
      </c>
      <c r="BC2736" s="259">
        <f t="shared" si="700"/>
        <v>1.7218732552150284E-4</v>
      </c>
      <c r="BD2736" s="259" t="str">
        <f t="shared" si="697"/>
        <v/>
      </c>
      <c r="BE2736" s="254" t="str">
        <f t="shared" si="698"/>
        <v/>
      </c>
    </row>
    <row r="2737" spans="1:57" ht="20.100000000000001" customHeight="1" x14ac:dyDescent="0.25">
      <c r="A2737" s="247">
        <v>1976</v>
      </c>
      <c r="B2737" s="247">
        <f>$B$755+(A2737*$B$758)</f>
        <v>9384.3053774943164</v>
      </c>
      <c r="C2737" s="247">
        <f>_xlfn.NORM.DIST($B2737,$B$752,$B$753,0)</f>
        <v>8.1363522019619334E-8</v>
      </c>
      <c r="D2737" s="247">
        <f>_xlfn.NORM.DIST($B2737,$B$752,$B$753,1)</f>
        <v>0.99995269210982751</v>
      </c>
      <c r="E2737" s="247">
        <f>IF(OR(D2737&lt;$F$757,D2737&gt;$F$758),C2737,"")</f>
        <v>8.1363522019619334E-8</v>
      </c>
      <c r="F2737" s="247" t="str">
        <f>IF(AND(D2737&gt;$F$757,D2737&lt;$F$758),C2737,"")</f>
        <v/>
      </c>
      <c r="G2737" s="247" t="str">
        <f>IF(C2737=MAX($C$761:$C$2761),C2737,"")</f>
        <v/>
      </c>
      <c r="H2737" s="247">
        <f>_xlfn.NORM.DIST(B2737,$F$753,$F$754,0)</f>
        <v>0</v>
      </c>
      <c r="I2737" s="247">
        <f>IF(H2737=MAX($H$761:$H$2761),C2737,"")</f>
        <v>8.1363522019619334E-8</v>
      </c>
      <c r="J2737" s="247" t="str">
        <f>IF(I2737=MIN($I$761:$I$2761),I2737,"")</f>
        <v/>
      </c>
      <c r="K2737" s="247"/>
      <c r="L2737" s="247"/>
      <c r="M2737" s="247"/>
      <c r="N2737" s="247"/>
      <c r="O2737" s="247">
        <v>1976</v>
      </c>
      <c r="P2737" s="247">
        <f>$P$755+(O2737*$P$758)</f>
        <v>546.87531032941899</v>
      </c>
      <c r="Q2737" s="247">
        <f>_xlfn.NORM.DIST(P2737,P$752,P$753,0)</f>
        <v>1.3961868872095575E-6</v>
      </c>
      <c r="R2737" s="247">
        <f>_xlfn.NORM.DIST(P2737,P$752,P$753,1)</f>
        <v>0.99995269210982751</v>
      </c>
      <c r="S2737" s="253">
        <f>IF(OR(R2737&lt;$T$757,R2737&gt;$T$758),Q2737,"")</f>
        <v>1.3961868872095575E-6</v>
      </c>
      <c r="T2737" s="253" t="str">
        <f>IF(AND(R2737&gt;$T$757,R2737&lt;$T$758),Q2737,"")</f>
        <v/>
      </c>
      <c r="U2737" s="253" t="str">
        <f>IF(Q2737=MAX($Q$761:$Q$2761),Q2737,"")</f>
        <v/>
      </c>
      <c r="V2737" s="253">
        <f>_xlfn.NORM.DIST(P2737,$T$753,$T$754,0)</f>
        <v>6.6773648273384443E-114</v>
      </c>
      <c r="W2737" s="253" t="str">
        <f>IF(V2737=MAX($V$761:$V$2761),Q2737,"")</f>
        <v/>
      </c>
      <c r="X2737" s="253" t="str">
        <f t="shared" si="701"/>
        <v/>
      </c>
      <c r="AB2737" s="253">
        <v>1976</v>
      </c>
      <c r="AC2737" s="253">
        <f t="shared" si="717"/>
        <v>846.25190080951143</v>
      </c>
      <c r="AD2737" s="253">
        <f t="shared" si="702"/>
        <v>9.0226106019992287E-7</v>
      </c>
      <c r="AE2737" s="253">
        <f t="shared" si="703"/>
        <v>0.99995269210982751</v>
      </c>
      <c r="AF2737" s="253">
        <f>IF(OR(AE2737&lt;$T$757,AE2737&gt;$T$758),AD2737,"")</f>
        <v>9.0226106019992287E-7</v>
      </c>
      <c r="AG2737" s="253" t="str">
        <f t="shared" si="704"/>
        <v/>
      </c>
      <c r="AH2737" s="253" t="str">
        <f t="shared" si="705"/>
        <v/>
      </c>
      <c r="AI2737" s="253">
        <f t="shared" si="706"/>
        <v>1.6266039689940093E-10</v>
      </c>
      <c r="AJ2737" s="253" t="str">
        <f t="shared" si="707"/>
        <v/>
      </c>
      <c r="AK2737" s="253" t="str">
        <f t="shared" si="708"/>
        <v/>
      </c>
      <c r="AO2737" s="253">
        <v>1976</v>
      </c>
      <c r="AP2737" s="253">
        <f t="shared" si="709"/>
        <v>4989.080038081499</v>
      </c>
      <c r="AQ2737" s="253">
        <f t="shared" si="710"/>
        <v>1.530422705974873E-7</v>
      </c>
      <c r="AR2737" s="253">
        <f t="shared" si="711"/>
        <v>0.99995269210982751</v>
      </c>
      <c r="AS2737" s="253">
        <f>IF(OR(AR2737&lt;$T$757,AR2737&gt;$T$758),AQ2737,"")</f>
        <v>1.530422705974873E-7</v>
      </c>
      <c r="AT2737" s="253" t="str">
        <f t="shared" si="712"/>
        <v/>
      </c>
      <c r="AU2737" s="253" t="str">
        <f t="shared" si="713"/>
        <v/>
      </c>
      <c r="AV2737" s="253">
        <f t="shared" si="714"/>
        <v>0</v>
      </c>
      <c r="AW2737" s="253">
        <f t="shared" si="715"/>
        <v>1.530422705974873E-7</v>
      </c>
      <c r="AX2737" s="253" t="str">
        <f t="shared" si="716"/>
        <v/>
      </c>
      <c r="AZ2737" s="259"/>
      <c r="BA2737" s="259">
        <f>BA2736+$BD$753</f>
        <v>12.678399999999648</v>
      </c>
      <c r="BB2737" s="274">
        <f t="shared" si="699"/>
        <v>8.0342733268296565E-2</v>
      </c>
      <c r="BC2737" s="259">
        <f t="shared" si="700"/>
        <v>1.7185394774850427E-4</v>
      </c>
      <c r="BD2737" s="259" t="str">
        <f t="shared" si="697"/>
        <v/>
      </c>
      <c r="BE2737" s="254" t="str">
        <f t="shared" si="698"/>
        <v/>
      </c>
    </row>
    <row r="2738" spans="1:57" ht="20.100000000000001" customHeight="1" x14ac:dyDescent="0.25">
      <c r="A2738" s="248">
        <v>1977</v>
      </c>
      <c r="B2738" s="247">
        <f>$B$755+(A2738*$B$758)</f>
        <v>9393.9204444794541</v>
      </c>
      <c r="C2738" s="247">
        <f>_xlfn.NORM.DIST($B2738,$B$752,$B$753,0)</f>
        <v>8.0102177632663922E-8</v>
      </c>
      <c r="D2738" s="247">
        <f>_xlfn.NORM.DIST($B2738,$B$752,$B$753,1)</f>
        <v>0.99995346834683096</v>
      </c>
      <c r="E2738" s="247">
        <f>IF(OR(D2738&lt;$F$757,D2738&gt;$F$758),C2738,"")</f>
        <v>8.0102177632663922E-8</v>
      </c>
      <c r="F2738" s="247" t="str">
        <f>IF(AND(D2738&gt;$F$757,D2738&lt;$F$758),C2738,"")</f>
        <v/>
      </c>
      <c r="G2738" s="247" t="str">
        <f>IF(C2738=MAX($C$761:$C$2761),C2738,"")</f>
        <v/>
      </c>
      <c r="H2738" s="247">
        <f>_xlfn.NORM.DIST(B2738,$F$753,$F$754,0)</f>
        <v>0</v>
      </c>
      <c r="I2738" s="247">
        <f>IF(H2738=MAX($H$761:$H$2761),C2738,"")</f>
        <v>8.0102177632663922E-8</v>
      </c>
      <c r="J2738" s="247" t="str">
        <f>IF(I2738=MIN($I$761:$I$2761),I2738,"")</f>
        <v/>
      </c>
      <c r="K2738" s="247"/>
      <c r="L2738" s="247"/>
      <c r="M2738" s="247"/>
      <c r="N2738" s="247"/>
      <c r="O2738" s="248">
        <v>1977</v>
      </c>
      <c r="P2738" s="247">
        <f>$P$755+(O2738*$P$758)</f>
        <v>547.43563339328114</v>
      </c>
      <c r="Q2738" s="247">
        <f>_xlfn.NORM.DIST(P2738,P$752,P$753,0)</f>
        <v>1.3745423903931823E-6</v>
      </c>
      <c r="R2738" s="247">
        <f>_xlfn.NORM.DIST(P2738,P$752,P$753,1)</f>
        <v>0.99995346834683096</v>
      </c>
      <c r="S2738" s="253">
        <f>IF(OR(R2738&lt;$T$757,R2738&gt;$T$758),Q2738,"")</f>
        <v>1.3745423903931823E-6</v>
      </c>
      <c r="T2738" s="253" t="str">
        <f>IF(AND(R2738&gt;$T$757,R2738&lt;$T$758),Q2738,"")</f>
        <v/>
      </c>
      <c r="U2738" s="253" t="str">
        <f>IF(Q2738=MAX($Q$761:$Q$2761),Q2738,"")</f>
        <v/>
      </c>
      <c r="V2738" s="253">
        <f>_xlfn.NORM.DIST(P2738,$T$753,$T$754,0)</f>
        <v>6.1008596424781586E-114</v>
      </c>
      <c r="W2738" s="253" t="str">
        <f>IF(V2738=MAX($V$761:$V$2761),Q2738,"")</f>
        <v/>
      </c>
      <c r="X2738" s="253" t="str">
        <f t="shared" si="701"/>
        <v/>
      </c>
      <c r="AB2738" s="259">
        <v>1977</v>
      </c>
      <c r="AC2738" s="253">
        <f t="shared" si="717"/>
        <v>847.11896218329161</v>
      </c>
      <c r="AD2738" s="253">
        <f t="shared" si="702"/>
        <v>8.8827368728878951E-7</v>
      </c>
      <c r="AE2738" s="253">
        <f t="shared" si="703"/>
        <v>0.99995346834683096</v>
      </c>
      <c r="AF2738" s="253">
        <f>IF(OR(AE2738&lt;$T$757,AE2738&gt;$T$758),AD2738,"")</f>
        <v>8.8827368728878951E-7</v>
      </c>
      <c r="AG2738" s="253" t="str">
        <f t="shared" si="704"/>
        <v/>
      </c>
      <c r="AH2738" s="253" t="str">
        <f t="shared" si="705"/>
        <v/>
      </c>
      <c r="AI2738" s="253">
        <f t="shared" si="706"/>
        <v>1.5899280618072792E-10</v>
      </c>
      <c r="AJ2738" s="253" t="str">
        <f t="shared" si="707"/>
        <v/>
      </c>
      <c r="AK2738" s="253" t="str">
        <f t="shared" si="708"/>
        <v/>
      </c>
      <c r="AO2738" s="259">
        <v>1977</v>
      </c>
      <c r="AP2738" s="253">
        <f t="shared" si="709"/>
        <v>4994.1918004155987</v>
      </c>
      <c r="AQ2738" s="253">
        <f t="shared" si="710"/>
        <v>1.5066972078408927E-7</v>
      </c>
      <c r="AR2738" s="253">
        <f t="shared" si="711"/>
        <v>0.99995346834683096</v>
      </c>
      <c r="AS2738" s="253">
        <f>IF(OR(AR2738&lt;$T$757,AR2738&gt;$T$758),AQ2738,"")</f>
        <v>1.5066972078408927E-7</v>
      </c>
      <c r="AT2738" s="253" t="str">
        <f t="shared" si="712"/>
        <v/>
      </c>
      <c r="AU2738" s="253" t="str">
        <f t="shared" si="713"/>
        <v/>
      </c>
      <c r="AV2738" s="253">
        <f t="shared" si="714"/>
        <v>0</v>
      </c>
      <c r="AW2738" s="253">
        <f t="shared" si="715"/>
        <v>1.5066972078408927E-7</v>
      </c>
      <c r="AX2738" s="253" t="str">
        <f t="shared" si="716"/>
        <v/>
      </c>
      <c r="AZ2738" s="259"/>
      <c r="BA2738" s="259">
        <f>BA2737+$BD$753</f>
        <v>12.684799999999647</v>
      </c>
      <c r="BB2738" s="274">
        <f t="shared" si="699"/>
        <v>8.0170879320548061E-2</v>
      </c>
      <c r="BC2738" s="259">
        <f t="shared" si="700"/>
        <v>1.7152110622800643E-4</v>
      </c>
      <c r="BD2738" s="259" t="str">
        <f t="shared" si="697"/>
        <v/>
      </c>
      <c r="BE2738" s="254" t="str">
        <f t="shared" si="698"/>
        <v/>
      </c>
    </row>
    <row r="2739" spans="1:57" ht="20.100000000000001" customHeight="1" x14ac:dyDescent="0.25">
      <c r="A2739" s="247">
        <v>1978</v>
      </c>
      <c r="B2739" s="247">
        <f>$B$755+(A2739*$B$758)</f>
        <v>9403.5355114645918</v>
      </c>
      <c r="C2739" s="247">
        <f>_xlfn.NORM.DIST($B2739,$B$752,$B$753,0)</f>
        <v>7.885912557997653E-8</v>
      </c>
      <c r="D2739" s="247">
        <f>_xlfn.NORM.DIST($B2739,$B$752,$B$753,1)</f>
        <v>0.99995423254406168</v>
      </c>
      <c r="E2739" s="247">
        <f>IF(OR(D2739&lt;$F$757,D2739&gt;$F$758),C2739,"")</f>
        <v>7.885912557997653E-8</v>
      </c>
      <c r="F2739" s="247" t="str">
        <f>IF(AND(D2739&gt;$F$757,D2739&lt;$F$758),C2739,"")</f>
        <v/>
      </c>
      <c r="G2739" s="247" t="str">
        <f>IF(C2739=MAX($C$761:$C$2761),C2739,"")</f>
        <v/>
      </c>
      <c r="H2739" s="247">
        <f>_xlfn.NORM.DIST(B2739,$F$753,$F$754,0)</f>
        <v>0</v>
      </c>
      <c r="I2739" s="247">
        <f>IF(H2739=MAX($H$761:$H$2761),C2739,"")</f>
        <v>7.885912557997653E-8</v>
      </c>
      <c r="J2739" s="247" t="str">
        <f>IF(I2739=MIN($I$761:$I$2761),I2739,"")</f>
        <v/>
      </c>
      <c r="K2739" s="247"/>
      <c r="L2739" s="247"/>
      <c r="M2739" s="247"/>
      <c r="N2739" s="247"/>
      <c r="O2739" s="247">
        <v>1978</v>
      </c>
      <c r="P2739" s="247">
        <f>$P$755+(O2739*$P$758)</f>
        <v>547.99595645714328</v>
      </c>
      <c r="Q2739" s="247">
        <f>_xlfn.NORM.DIST(P2739,P$752,P$753,0)</f>
        <v>1.3532117875259322E-6</v>
      </c>
      <c r="R2739" s="247">
        <f>_xlfn.NORM.DIST(P2739,P$752,P$753,1)</f>
        <v>0.99995423254406168</v>
      </c>
      <c r="S2739" s="253">
        <f>IF(OR(R2739&lt;$T$757,R2739&gt;$T$758),Q2739,"")</f>
        <v>1.3532117875259322E-6</v>
      </c>
      <c r="T2739" s="253" t="str">
        <f>IF(AND(R2739&gt;$T$757,R2739&lt;$T$758),Q2739,"")</f>
        <v/>
      </c>
      <c r="U2739" s="253" t="str">
        <f>IF(Q2739=MAX($Q$761:$Q$2761),Q2739,"")</f>
        <v/>
      </c>
      <c r="V2739" s="253">
        <f>_xlfn.NORM.DIST(P2739,$T$753,$T$754,0)</f>
        <v>5.5740391331895978E-114</v>
      </c>
      <c r="W2739" s="253" t="str">
        <f>IF(V2739=MAX($V$761:$V$2761),Q2739,"")</f>
        <v/>
      </c>
      <c r="X2739" s="253" t="str">
        <f t="shared" si="701"/>
        <v/>
      </c>
      <c r="AB2739" s="253">
        <v>1978</v>
      </c>
      <c r="AC2739" s="253">
        <f t="shared" si="717"/>
        <v>847.9860235570718</v>
      </c>
      <c r="AD2739" s="253">
        <f t="shared" si="702"/>
        <v>8.7448916278564881E-7</v>
      </c>
      <c r="AE2739" s="253">
        <f t="shared" si="703"/>
        <v>0.99995423254406168</v>
      </c>
      <c r="AF2739" s="253">
        <f>IF(OR(AE2739&lt;$T$757,AE2739&gt;$T$758),AD2739,"")</f>
        <v>8.7448916278564881E-7</v>
      </c>
      <c r="AG2739" s="253" t="str">
        <f t="shared" si="704"/>
        <v/>
      </c>
      <c r="AH2739" s="253" t="str">
        <f t="shared" si="705"/>
        <v/>
      </c>
      <c r="AI2739" s="253">
        <f t="shared" si="706"/>
        <v>1.5540542407930483E-10</v>
      </c>
      <c r="AJ2739" s="253" t="str">
        <f t="shared" si="707"/>
        <v/>
      </c>
      <c r="AK2739" s="253" t="str">
        <f t="shared" si="708"/>
        <v/>
      </c>
      <c r="AO2739" s="253">
        <v>1978</v>
      </c>
      <c r="AP2739" s="253">
        <f t="shared" si="709"/>
        <v>4999.3035627496984</v>
      </c>
      <c r="AQ2739" s="253">
        <f t="shared" si="710"/>
        <v>1.4833157828617417E-7</v>
      </c>
      <c r="AR2739" s="253">
        <f t="shared" si="711"/>
        <v>0.99995423254406168</v>
      </c>
      <c r="AS2739" s="253">
        <f>IF(OR(AR2739&lt;$T$757,AR2739&gt;$T$758),AQ2739,"")</f>
        <v>1.4833157828617417E-7</v>
      </c>
      <c r="AT2739" s="253" t="str">
        <f t="shared" si="712"/>
        <v/>
      </c>
      <c r="AU2739" s="253" t="str">
        <f t="shared" si="713"/>
        <v/>
      </c>
      <c r="AV2739" s="253">
        <f t="shared" si="714"/>
        <v>0</v>
      </c>
      <c r="AW2739" s="253">
        <f t="shared" si="715"/>
        <v>1.4833157828617417E-7</v>
      </c>
      <c r="AX2739" s="253" t="str">
        <f t="shared" si="716"/>
        <v/>
      </c>
      <c r="AZ2739" s="259"/>
      <c r="BA2739" s="259">
        <f>BA2738+$BD$753</f>
        <v>12.691199999999647</v>
      </c>
      <c r="BB2739" s="274">
        <f t="shared" si="699"/>
        <v>7.9999358214320054E-2</v>
      </c>
      <c r="BC2739" s="259">
        <f t="shared" si="700"/>
        <v>1.7118880045435825E-4</v>
      </c>
      <c r="BD2739" s="259" t="str">
        <f t="shared" si="697"/>
        <v/>
      </c>
      <c r="BE2739" s="254" t="str">
        <f t="shared" si="698"/>
        <v/>
      </c>
    </row>
    <row r="2740" spans="1:57" ht="20.100000000000001" customHeight="1" x14ac:dyDescent="0.25">
      <c r="A2740" s="247">
        <v>1979</v>
      </c>
      <c r="B2740" s="247">
        <f>$B$755+(A2740*$B$758)</f>
        <v>9413.1505784497294</v>
      </c>
      <c r="C2740" s="247">
        <f>_xlfn.NORM.DIST($B2740,$B$752,$B$753,0)</f>
        <v>7.7634121463779994E-8</v>
      </c>
      <c r="D2740" s="247">
        <f>_xlfn.NORM.DIST($B2740,$B$752,$B$753,1)</f>
        <v>0.99995498487622436</v>
      </c>
      <c r="E2740" s="247">
        <f>IF(OR(D2740&lt;$F$757,D2740&gt;$F$758),C2740,"")</f>
        <v>7.7634121463779994E-8</v>
      </c>
      <c r="F2740" s="247" t="str">
        <f>IF(AND(D2740&gt;$F$757,D2740&lt;$F$758),C2740,"")</f>
        <v/>
      </c>
      <c r="G2740" s="247" t="str">
        <f>IF(C2740=MAX($C$761:$C$2761),C2740,"")</f>
        <v/>
      </c>
      <c r="H2740" s="247">
        <f>_xlfn.NORM.DIST(B2740,$F$753,$F$754,0)</f>
        <v>0</v>
      </c>
      <c r="I2740" s="247">
        <f>IF(H2740=MAX($H$761:$H$2761),C2740,"")</f>
        <v>7.7634121463779994E-8</v>
      </c>
      <c r="J2740" s="247" t="str">
        <f>IF(I2740=MIN($I$761:$I$2761),I2740,"")</f>
        <v/>
      </c>
      <c r="K2740" s="247"/>
      <c r="L2740" s="247"/>
      <c r="M2740" s="247"/>
      <c r="N2740" s="247"/>
      <c r="O2740" s="247">
        <v>1979</v>
      </c>
      <c r="P2740" s="247">
        <f>$P$755+(O2740*$P$758)</f>
        <v>548.55627952100542</v>
      </c>
      <c r="Q2740" s="247">
        <f>_xlfn.NORM.DIST(P2740,P$752,P$753,0)</f>
        <v>1.3321908847754478E-6</v>
      </c>
      <c r="R2740" s="247">
        <f>_xlfn.NORM.DIST(P2740,P$752,P$753,1)</f>
        <v>0.99995498487622436</v>
      </c>
      <c r="S2740" s="253">
        <f>IF(OR(R2740&lt;$T$757,R2740&gt;$T$758),Q2740,"")</f>
        <v>1.3321908847754478E-6</v>
      </c>
      <c r="T2740" s="253" t="str">
        <f>IF(AND(R2740&gt;$T$757,R2740&lt;$T$758),Q2740,"")</f>
        <v/>
      </c>
      <c r="U2740" s="253" t="str">
        <f>IF(Q2740=MAX($Q$761:$Q$2761),Q2740,"")</f>
        <v/>
      </c>
      <c r="V2740" s="253">
        <f>_xlfn.NORM.DIST(P2740,$T$753,$T$754,0)</f>
        <v>5.0926290661380478E-114</v>
      </c>
      <c r="W2740" s="253" t="str">
        <f>IF(V2740=MAX($V$761:$V$2761),Q2740,"")</f>
        <v/>
      </c>
      <c r="X2740" s="253" t="str">
        <f t="shared" si="701"/>
        <v/>
      </c>
      <c r="AB2740" s="253">
        <v>1979</v>
      </c>
      <c r="AC2740" s="253">
        <f t="shared" si="717"/>
        <v>848.85308493085199</v>
      </c>
      <c r="AD2740" s="253">
        <f t="shared" si="702"/>
        <v>8.6090477650057313E-7</v>
      </c>
      <c r="AE2740" s="253">
        <f t="shared" si="703"/>
        <v>0.99995498487622436</v>
      </c>
      <c r="AF2740" s="253">
        <f>IF(OR(AE2740&lt;$T$757,AE2740&gt;$T$758),AD2740,"")</f>
        <v>8.6090477650057313E-7</v>
      </c>
      <c r="AG2740" s="253" t="str">
        <f t="shared" si="704"/>
        <v/>
      </c>
      <c r="AH2740" s="253" t="str">
        <f t="shared" si="705"/>
        <v/>
      </c>
      <c r="AI2740" s="253">
        <f t="shared" si="706"/>
        <v>1.5189655433450628E-10</v>
      </c>
      <c r="AJ2740" s="253" t="str">
        <f t="shared" si="707"/>
        <v/>
      </c>
      <c r="AK2740" s="253" t="str">
        <f t="shared" si="708"/>
        <v/>
      </c>
      <c r="AO2740" s="253">
        <v>1979</v>
      </c>
      <c r="AP2740" s="253">
        <f t="shared" si="709"/>
        <v>5004.4153250837981</v>
      </c>
      <c r="AQ2740" s="253">
        <f t="shared" si="710"/>
        <v>1.4602738339907505E-7</v>
      </c>
      <c r="AR2740" s="253">
        <f t="shared" si="711"/>
        <v>0.99995498487622436</v>
      </c>
      <c r="AS2740" s="253">
        <f>IF(OR(AR2740&lt;$T$757,AR2740&gt;$T$758),AQ2740,"")</f>
        <v>1.4602738339907505E-7</v>
      </c>
      <c r="AT2740" s="253" t="str">
        <f t="shared" si="712"/>
        <v/>
      </c>
      <c r="AU2740" s="253" t="str">
        <f t="shared" si="713"/>
        <v/>
      </c>
      <c r="AV2740" s="253">
        <f t="shared" si="714"/>
        <v>0</v>
      </c>
      <c r="AW2740" s="253">
        <f t="shared" si="715"/>
        <v>1.4602738339907505E-7</v>
      </c>
      <c r="AX2740" s="253" t="str">
        <f t="shared" si="716"/>
        <v/>
      </c>
      <c r="AZ2740" s="259"/>
      <c r="BA2740" s="259">
        <f>BA2739+$BD$753</f>
        <v>12.697599999999646</v>
      </c>
      <c r="BB2740" s="274">
        <f t="shared" si="699"/>
        <v>7.9828169413865696E-2</v>
      </c>
      <c r="BC2740" s="259">
        <f t="shared" si="700"/>
        <v>1.7085702992181151E-4</v>
      </c>
      <c r="BD2740" s="259" t="str">
        <f t="shared" ref="BD2740:BD2803" si="718">IF(BB2740&lt;(1-$AZ$760),BC2740,"")</f>
        <v/>
      </c>
      <c r="BE2740" s="254" t="str">
        <f t="shared" ref="BE2740:BE2803" si="719">IF(BB2740&lt;(1-$AZ$766),BC2740,"")</f>
        <v/>
      </c>
    </row>
    <row r="2741" spans="1:57" ht="20.100000000000001" customHeight="1" x14ac:dyDescent="0.25">
      <c r="A2741" s="247">
        <v>1980</v>
      </c>
      <c r="B2741" s="247">
        <f>$B$755+(A2741*$B$758)</f>
        <v>9422.7656454348671</v>
      </c>
      <c r="C2741" s="247">
        <f>_xlfn.NORM.DIST($B2741,$B$752,$B$753,0)</f>
        <v>7.6426923821302097E-8</v>
      </c>
      <c r="D2741" s="247">
        <f>_xlfn.NORM.DIST($B2741,$B$752,$B$753,1)</f>
        <v>0.9999557255156879</v>
      </c>
      <c r="E2741" s="247">
        <f>IF(OR(D2741&lt;$F$757,D2741&gt;$F$758),C2741,"")</f>
        <v>7.6426923821302097E-8</v>
      </c>
      <c r="F2741" s="247" t="str">
        <f>IF(AND(D2741&gt;$F$757,D2741&lt;$F$758),C2741,"")</f>
        <v/>
      </c>
      <c r="G2741" s="247" t="str">
        <f>IF(C2741=MAX($C$761:$C$2761),C2741,"")</f>
        <v/>
      </c>
      <c r="H2741" s="247">
        <f>_xlfn.NORM.DIST(B2741,$F$753,$F$754,0)</f>
        <v>0</v>
      </c>
      <c r="I2741" s="247">
        <f>IF(H2741=MAX($H$761:$H$2761),C2741,"")</f>
        <v>7.6426923821302097E-8</v>
      </c>
      <c r="J2741" s="247" t="str">
        <f>IF(I2741=MIN($I$761:$I$2761),I2741,"")</f>
        <v/>
      </c>
      <c r="K2741" s="247"/>
      <c r="L2741" s="247"/>
      <c r="M2741" s="247"/>
      <c r="N2741" s="247"/>
      <c r="O2741" s="247">
        <v>1980</v>
      </c>
      <c r="P2741" s="247">
        <f>$P$755+(O2741*$P$758)</f>
        <v>549.11660258486756</v>
      </c>
      <c r="Q2741" s="247">
        <f>_xlfn.NORM.DIST(P2741,P$752,P$753,0)</f>
        <v>1.3114755386736441E-6</v>
      </c>
      <c r="R2741" s="247">
        <f>_xlfn.NORM.DIST(P2741,P$752,P$753,1)</f>
        <v>0.9999557255156879</v>
      </c>
      <c r="S2741" s="253">
        <f>IF(OR(R2741&lt;$T$757,R2741&gt;$T$758),Q2741,"")</f>
        <v>1.3114755386736441E-6</v>
      </c>
      <c r="T2741" s="253" t="str">
        <f>IF(AND(R2741&gt;$T$757,R2741&lt;$T$758),Q2741,"")</f>
        <v/>
      </c>
      <c r="U2741" s="253" t="str">
        <f>IF(Q2741=MAX($Q$761:$Q$2761),Q2741,"")</f>
        <v/>
      </c>
      <c r="V2741" s="253">
        <f>_xlfn.NORM.DIST(P2741,$T$753,$T$754,0)</f>
        <v>4.6527222416212019E-114</v>
      </c>
      <c r="W2741" s="253" t="str">
        <f>IF(V2741=MAX($V$761:$V$2761),Q2741,"")</f>
        <v/>
      </c>
      <c r="X2741" s="253" t="str">
        <f t="shared" si="701"/>
        <v/>
      </c>
      <c r="AB2741" s="253">
        <v>1980</v>
      </c>
      <c r="AC2741" s="253">
        <f t="shared" si="717"/>
        <v>849.72014630463241</v>
      </c>
      <c r="AD2741" s="253">
        <f t="shared" si="702"/>
        <v>8.4751785079066395E-7</v>
      </c>
      <c r="AE2741" s="253">
        <f t="shared" si="703"/>
        <v>0.9999557255156879</v>
      </c>
      <c r="AF2741" s="253">
        <f>IF(OR(AE2741&lt;$T$757,AE2741&gt;$T$758),AD2741,"")</f>
        <v>8.4751785079066395E-7</v>
      </c>
      <c r="AG2741" s="253" t="str">
        <f t="shared" si="704"/>
        <v/>
      </c>
      <c r="AH2741" s="253" t="str">
        <f t="shared" si="705"/>
        <v/>
      </c>
      <c r="AI2741" s="253">
        <f t="shared" si="706"/>
        <v>1.4846453524597201E-10</v>
      </c>
      <c r="AJ2741" s="253" t="str">
        <f t="shared" si="707"/>
        <v/>
      </c>
      <c r="AK2741" s="253" t="str">
        <f t="shared" si="708"/>
        <v/>
      </c>
      <c r="AO2741" s="253">
        <v>1980</v>
      </c>
      <c r="AP2741" s="253">
        <f t="shared" si="709"/>
        <v>5009.5270874178977</v>
      </c>
      <c r="AQ2741" s="253">
        <f t="shared" si="710"/>
        <v>1.4375668193877931E-7</v>
      </c>
      <c r="AR2741" s="253">
        <f t="shared" si="711"/>
        <v>0.9999557255156879</v>
      </c>
      <c r="AS2741" s="253">
        <f>IF(OR(AR2741&lt;$T$757,AR2741&gt;$T$758),AQ2741,"")</f>
        <v>1.4375668193877931E-7</v>
      </c>
      <c r="AT2741" s="253" t="str">
        <f t="shared" si="712"/>
        <v/>
      </c>
      <c r="AU2741" s="253" t="str">
        <f t="shared" si="713"/>
        <v/>
      </c>
      <c r="AV2741" s="253">
        <f t="shared" si="714"/>
        <v>0</v>
      </c>
      <c r="AW2741" s="253">
        <f t="shared" si="715"/>
        <v>1.4375668193877931E-7</v>
      </c>
      <c r="AX2741" s="253" t="str">
        <f t="shared" si="716"/>
        <v/>
      </c>
      <c r="AZ2741" s="259"/>
      <c r="BA2741" s="259">
        <f>BA2740+$BD$753</f>
        <v>12.703999999999645</v>
      </c>
      <c r="BB2741" s="274">
        <f t="shared" ref="BB2741:BB2804" si="720">_xlfn.CHISQ.DIST.RT(BA2741,7)</f>
        <v>7.9657312383943885E-2</v>
      </c>
      <c r="BC2741" s="259">
        <f t="shared" ref="BC2741:BC2804" si="721">BB2741-BB2742</f>
        <v>1.7052579412335511E-4</v>
      </c>
      <c r="BD2741" s="259" t="str">
        <f t="shared" si="718"/>
        <v/>
      </c>
      <c r="BE2741" s="254" t="str">
        <f t="shared" si="719"/>
        <v/>
      </c>
    </row>
    <row r="2742" spans="1:57" ht="20.100000000000001" customHeight="1" x14ac:dyDescent="0.25">
      <c r="A2742" s="247">
        <v>1981</v>
      </c>
      <c r="B2742" s="247">
        <f>$B$755+(A2742*$B$758)</f>
        <v>9432.3807124200048</v>
      </c>
      <c r="C2742" s="247">
        <f>_xlfn.NORM.DIST($B2742,$B$752,$B$753,0)</f>
        <v>7.5237294094516127E-8</v>
      </c>
      <c r="D2742" s="247">
        <f>_xlfn.NORM.DIST($B2742,$B$752,$B$753,1)</f>
        <v>0.99995645463251359</v>
      </c>
      <c r="E2742" s="247">
        <f>IF(OR(D2742&lt;$F$757,D2742&gt;$F$758),C2742,"")</f>
        <v>7.5237294094516127E-8</v>
      </c>
      <c r="F2742" s="247" t="str">
        <f>IF(AND(D2742&gt;$F$757,D2742&lt;$F$758),C2742,"")</f>
        <v/>
      </c>
      <c r="G2742" s="247" t="str">
        <f>IF(C2742=MAX($C$761:$C$2761),C2742,"")</f>
        <v/>
      </c>
      <c r="H2742" s="247">
        <f>_xlfn.NORM.DIST(B2742,$F$753,$F$754,0)</f>
        <v>0</v>
      </c>
      <c r="I2742" s="247">
        <f>IF(H2742=MAX($H$761:$H$2761),C2742,"")</f>
        <v>7.5237294094516127E-8</v>
      </c>
      <c r="J2742" s="247" t="str">
        <f>IF(I2742=MIN($I$761:$I$2761),I2742,"")</f>
        <v/>
      </c>
      <c r="K2742" s="247"/>
      <c r="L2742" s="247"/>
      <c r="M2742" s="247"/>
      <c r="N2742" s="247"/>
      <c r="O2742" s="247">
        <v>1981</v>
      </c>
      <c r="P2742" s="247">
        <f>$P$755+(O2742*$P$758)</f>
        <v>549.67692564872971</v>
      </c>
      <c r="Q2742" s="247">
        <f>_xlfn.NORM.DIST(P2742,P$752,P$753,0)</f>
        <v>1.2910616555974832E-6</v>
      </c>
      <c r="R2742" s="247">
        <f>_xlfn.NORM.DIST(P2742,P$752,P$753,1)</f>
        <v>0.99995645463251359</v>
      </c>
      <c r="S2742" s="253">
        <f>IF(OR(R2742&lt;$T$757,R2742&gt;$T$758),Q2742,"")</f>
        <v>1.2910616555974832E-6</v>
      </c>
      <c r="T2742" s="253" t="str">
        <f>IF(AND(R2742&gt;$T$757,R2742&lt;$T$758),Q2742,"")</f>
        <v/>
      </c>
      <c r="U2742" s="253" t="str">
        <f>IF(Q2742=MAX($Q$761:$Q$2761),Q2742,"")</f>
        <v/>
      </c>
      <c r="V2742" s="253">
        <f>_xlfn.NORM.DIST(P2742,$T$753,$T$754,0)</f>
        <v>4.2507470334327427E-114</v>
      </c>
      <c r="W2742" s="253" t="str">
        <f>IF(V2742=MAX($V$761:$V$2761),Q2742,"")</f>
        <v/>
      </c>
      <c r="X2742" s="253" t="str">
        <f t="shared" si="701"/>
        <v/>
      </c>
      <c r="AB2742" s="253">
        <v>1981</v>
      </c>
      <c r="AC2742" s="253">
        <f t="shared" si="717"/>
        <v>850.5872076784126</v>
      </c>
      <c r="AD2742" s="253">
        <f t="shared" si="702"/>
        <v>8.3432574022450257E-7</v>
      </c>
      <c r="AE2742" s="253">
        <f t="shared" si="703"/>
        <v>0.99995645463251359</v>
      </c>
      <c r="AF2742" s="253">
        <f>IF(OR(AE2742&lt;$T$757,AE2742&gt;$T$758),AD2742,"")</f>
        <v>8.3432574022450257E-7</v>
      </c>
      <c r="AG2742" s="253" t="str">
        <f t="shared" si="704"/>
        <v/>
      </c>
      <c r="AH2742" s="253" t="str">
        <f t="shared" si="705"/>
        <v/>
      </c>
      <c r="AI2742" s="253">
        <f t="shared" si="706"/>
        <v>1.4510773899843042E-10</v>
      </c>
      <c r="AJ2742" s="253" t="str">
        <f t="shared" si="707"/>
        <v/>
      </c>
      <c r="AK2742" s="253" t="str">
        <f t="shared" si="708"/>
        <v/>
      </c>
      <c r="AO2742" s="253">
        <v>1981</v>
      </c>
      <c r="AP2742" s="253">
        <f t="shared" si="709"/>
        <v>5014.6388497519993</v>
      </c>
      <c r="AQ2742" s="253">
        <f t="shared" si="710"/>
        <v>1.4151902518501018E-7</v>
      </c>
      <c r="AR2742" s="253">
        <f t="shared" si="711"/>
        <v>0.99995645463251359</v>
      </c>
      <c r="AS2742" s="253">
        <f>IF(OR(AR2742&lt;$T$757,AR2742&gt;$T$758),AQ2742,"")</f>
        <v>1.4151902518501018E-7</v>
      </c>
      <c r="AT2742" s="253" t="str">
        <f t="shared" si="712"/>
        <v/>
      </c>
      <c r="AU2742" s="253" t="str">
        <f t="shared" si="713"/>
        <v/>
      </c>
      <c r="AV2742" s="253">
        <f t="shared" si="714"/>
        <v>0</v>
      </c>
      <c r="AW2742" s="253">
        <f t="shared" si="715"/>
        <v>1.4151902518501018E-7</v>
      </c>
      <c r="AX2742" s="253" t="str">
        <f t="shared" si="716"/>
        <v/>
      </c>
      <c r="AZ2742" s="259"/>
      <c r="BA2742" s="259">
        <f>BA2741+$BD$753</f>
        <v>12.710399999999645</v>
      </c>
      <c r="BB2742" s="274">
        <f t="shared" si="720"/>
        <v>7.9486786589820529E-2</v>
      </c>
      <c r="BC2742" s="259">
        <f t="shared" si="721"/>
        <v>1.7019509255114529E-4</v>
      </c>
      <c r="BD2742" s="259" t="str">
        <f t="shared" si="718"/>
        <v/>
      </c>
      <c r="BE2742" s="254" t="str">
        <f t="shared" si="719"/>
        <v/>
      </c>
    </row>
    <row r="2743" spans="1:57" ht="20.100000000000001" customHeight="1" x14ac:dyDescent="0.25">
      <c r="A2743" s="247">
        <v>1982</v>
      </c>
      <c r="B2743" s="247">
        <f>$B$755+(A2743*$B$758)</f>
        <v>9441.9957794051425</v>
      </c>
      <c r="C2743" s="247">
        <f>_xlfn.NORM.DIST($B2743,$B$752,$B$753,0)</f>
        <v>7.4064996600121897E-8</v>
      </c>
      <c r="D2743" s="247">
        <f>_xlfn.NORM.DIST($B2743,$B$752,$B$753,1)</f>
        <v>0.99995717239448279</v>
      </c>
      <c r="E2743" s="247">
        <f>IF(OR(D2743&lt;$F$757,D2743&gt;$F$758),C2743,"")</f>
        <v>7.4064996600121897E-8</v>
      </c>
      <c r="F2743" s="247" t="str">
        <f>IF(AND(D2743&gt;$F$757,D2743&lt;$F$758),C2743,"")</f>
        <v/>
      </c>
      <c r="G2743" s="247" t="str">
        <f>IF(C2743=MAX($C$761:$C$2761),C2743,"")</f>
        <v/>
      </c>
      <c r="H2743" s="247">
        <f>_xlfn.NORM.DIST(B2743,$F$753,$F$754,0)</f>
        <v>0</v>
      </c>
      <c r="I2743" s="247">
        <f>IF(H2743=MAX($H$761:$H$2761),C2743,"")</f>
        <v>7.4064996600121897E-8</v>
      </c>
      <c r="J2743" s="247" t="str">
        <f>IF(I2743=MIN($I$761:$I$2761),I2743,"")</f>
        <v/>
      </c>
      <c r="K2743" s="247"/>
      <c r="L2743" s="247"/>
      <c r="M2743" s="247"/>
      <c r="N2743" s="247"/>
      <c r="O2743" s="247">
        <v>1982</v>
      </c>
      <c r="P2743" s="247">
        <f>$P$755+(O2743*$P$758)</f>
        <v>550.23724871259185</v>
      </c>
      <c r="Q2743" s="247">
        <f>_xlfn.NORM.DIST(P2743,P$752,P$753,0)</f>
        <v>1.2709451912538252E-6</v>
      </c>
      <c r="R2743" s="247">
        <f>_xlfn.NORM.DIST(P2743,P$752,P$753,1)</f>
        <v>0.99995717239448279</v>
      </c>
      <c r="S2743" s="253">
        <f>IF(OR(R2743&lt;$T$757,R2743&gt;$T$758),Q2743,"")</f>
        <v>1.2709451912538252E-6</v>
      </c>
      <c r="T2743" s="253" t="str">
        <f>IF(AND(R2743&gt;$T$757,R2743&lt;$T$758),Q2743,"")</f>
        <v/>
      </c>
      <c r="U2743" s="253" t="str">
        <f>IF(Q2743=MAX($Q$761:$Q$2761),Q2743,"")</f>
        <v/>
      </c>
      <c r="V2743" s="253">
        <f>_xlfn.NORM.DIST(P2743,$T$753,$T$754,0)</f>
        <v>3.8834386203653903E-114</v>
      </c>
      <c r="W2743" s="253" t="str">
        <f>IF(V2743=MAX($V$761:$V$2761),Q2743,"")</f>
        <v/>
      </c>
      <c r="X2743" s="253" t="str">
        <f t="shared" si="701"/>
        <v/>
      </c>
      <c r="AB2743" s="253">
        <v>1982</v>
      </c>
      <c r="AC2743" s="253">
        <f t="shared" si="717"/>
        <v>851.45426905219279</v>
      </c>
      <c r="AD2743" s="253">
        <f t="shared" si="702"/>
        <v>8.2132583124923963E-7</v>
      </c>
      <c r="AE2743" s="253">
        <f t="shared" si="703"/>
        <v>0.99995717239448279</v>
      </c>
      <c r="AF2743" s="253">
        <f>IF(OR(AE2743&lt;$T$757,AE2743&gt;$T$758),AD2743,"")</f>
        <v>8.2132583124923963E-7</v>
      </c>
      <c r="AG2743" s="253" t="str">
        <f t="shared" si="704"/>
        <v/>
      </c>
      <c r="AH2743" s="253" t="str">
        <f t="shared" si="705"/>
        <v/>
      </c>
      <c r="AI2743" s="253">
        <f t="shared" si="706"/>
        <v>1.4182457099907523E-10</v>
      </c>
      <c r="AJ2743" s="253" t="str">
        <f t="shared" si="707"/>
        <v/>
      </c>
      <c r="AK2743" s="253" t="str">
        <f t="shared" si="708"/>
        <v/>
      </c>
      <c r="AO2743" s="253">
        <v>1982</v>
      </c>
      <c r="AP2743" s="253">
        <f t="shared" si="709"/>
        <v>5019.750612086099</v>
      </c>
      <c r="AQ2743" s="253">
        <f t="shared" si="710"/>
        <v>1.393139698247645E-7</v>
      </c>
      <c r="AR2743" s="253">
        <f t="shared" si="711"/>
        <v>0.99995717239448279</v>
      </c>
      <c r="AS2743" s="253">
        <f>IF(OR(AR2743&lt;$T$757,AR2743&gt;$T$758),AQ2743,"")</f>
        <v>1.393139698247645E-7</v>
      </c>
      <c r="AT2743" s="253" t="str">
        <f t="shared" si="712"/>
        <v/>
      </c>
      <c r="AU2743" s="253" t="str">
        <f t="shared" si="713"/>
        <v/>
      </c>
      <c r="AV2743" s="253">
        <f t="shared" si="714"/>
        <v>0</v>
      </c>
      <c r="AW2743" s="253">
        <f t="shared" si="715"/>
        <v>1.393139698247645E-7</v>
      </c>
      <c r="AX2743" s="253" t="str">
        <f t="shared" si="716"/>
        <v/>
      </c>
      <c r="AZ2743" s="259"/>
      <c r="BA2743" s="259">
        <f>BA2742+$BD$753</f>
        <v>12.716799999999644</v>
      </c>
      <c r="BB2743" s="274">
        <f t="shared" si="720"/>
        <v>7.9316591497269384E-2</v>
      </c>
      <c r="BC2743" s="259">
        <f t="shared" si="721"/>
        <v>1.6986492469694969E-4</v>
      </c>
      <c r="BD2743" s="259" t="str">
        <f t="shared" si="718"/>
        <v/>
      </c>
      <c r="BE2743" s="254" t="str">
        <f t="shared" si="719"/>
        <v/>
      </c>
    </row>
    <row r="2744" spans="1:57" ht="20.100000000000001" customHeight="1" x14ac:dyDescent="0.25">
      <c r="A2744" s="247">
        <v>1983</v>
      </c>
      <c r="B2744" s="247">
        <f>$B$755+(A2744*$B$758)</f>
        <v>9451.6108463902801</v>
      </c>
      <c r="C2744" s="247">
        <f>_xlfn.NORM.DIST($B2744,$B$752,$B$753,0)</f>
        <v>7.2909798499764332E-8</v>
      </c>
      <c r="D2744" s="247">
        <f>_xlfn.NORM.DIST($B2744,$B$752,$B$753,1)</f>
        <v>0.9999578789671244</v>
      </c>
      <c r="E2744" s="247">
        <f>IF(OR(D2744&lt;$F$757,D2744&gt;$F$758),C2744,"")</f>
        <v>7.2909798499764332E-8</v>
      </c>
      <c r="F2744" s="247" t="str">
        <f>IF(AND(D2744&gt;$F$757,D2744&lt;$F$758),C2744,"")</f>
        <v/>
      </c>
      <c r="G2744" s="247" t="str">
        <f>IF(C2744=MAX($C$761:$C$2761),C2744,"")</f>
        <v/>
      </c>
      <c r="H2744" s="247">
        <f>_xlfn.NORM.DIST(B2744,$F$753,$F$754,0)</f>
        <v>0</v>
      </c>
      <c r="I2744" s="247">
        <f>IF(H2744=MAX($H$761:$H$2761),C2744,"")</f>
        <v>7.2909798499764332E-8</v>
      </c>
      <c r="J2744" s="247" t="str">
        <f>IF(I2744=MIN($I$761:$I$2761),I2744,"")</f>
        <v/>
      </c>
      <c r="K2744" s="247"/>
      <c r="L2744" s="247"/>
      <c r="M2744" s="247"/>
      <c r="N2744" s="247"/>
      <c r="O2744" s="247">
        <v>1983</v>
      </c>
      <c r="P2744" s="247">
        <f>$P$755+(O2744*$P$758)</f>
        <v>550.79757177645376</v>
      </c>
      <c r="Q2744" s="247">
        <f>_xlfn.NORM.DIST(P2744,P$752,P$753,0)</f>
        <v>1.2511221501684239E-6</v>
      </c>
      <c r="R2744" s="247">
        <f>_xlfn.NORM.DIST(P2744,P$752,P$753,1)</f>
        <v>0.9999578789671244</v>
      </c>
      <c r="S2744" s="253">
        <f>IF(OR(R2744&lt;$T$757,R2744&gt;$T$758),Q2744,"")</f>
        <v>1.2511221501684239E-6</v>
      </c>
      <c r="T2744" s="253" t="str">
        <f>IF(AND(R2744&gt;$T$757,R2744&lt;$T$758),Q2744,"")</f>
        <v/>
      </c>
      <c r="U2744" s="253" t="str">
        <f>IF(Q2744=MAX($Q$761:$Q$2761),Q2744,"")</f>
        <v/>
      </c>
      <c r="V2744" s="253">
        <f>_xlfn.NORM.DIST(P2744,$T$753,$T$754,0)</f>
        <v>3.547812679497381E-114</v>
      </c>
      <c r="W2744" s="253" t="str">
        <f>IF(V2744=MAX($V$761:$V$2761),Q2744,"")</f>
        <v/>
      </c>
      <c r="X2744" s="253" t="str">
        <f t="shared" si="701"/>
        <v/>
      </c>
      <c r="AB2744" s="253">
        <v>1983</v>
      </c>
      <c r="AC2744" s="253">
        <f t="shared" si="717"/>
        <v>852.32133042597297</v>
      </c>
      <c r="AD2744" s="253">
        <f t="shared" si="702"/>
        <v>8.0851554186036452E-7</v>
      </c>
      <c r="AE2744" s="253">
        <f t="shared" si="703"/>
        <v>0.9999578789671244</v>
      </c>
      <c r="AF2744" s="253">
        <f>IF(OR(AE2744&lt;$T$757,AE2744&gt;$T$758),AD2744,"")</f>
        <v>8.0851554186036452E-7</v>
      </c>
      <c r="AG2744" s="253" t="str">
        <f t="shared" si="704"/>
        <v/>
      </c>
      <c r="AH2744" s="253" t="str">
        <f t="shared" si="705"/>
        <v/>
      </c>
      <c r="AI2744" s="253">
        <f t="shared" si="706"/>
        <v>1.3861346922730818E-10</v>
      </c>
      <c r="AJ2744" s="253" t="str">
        <f t="shared" si="707"/>
        <v/>
      </c>
      <c r="AK2744" s="253" t="str">
        <f t="shared" si="708"/>
        <v/>
      </c>
      <c r="AO2744" s="253">
        <v>1983</v>
      </c>
      <c r="AP2744" s="253">
        <f t="shared" si="709"/>
        <v>5024.8623744201986</v>
      </c>
      <c r="AQ2744" s="253">
        <f t="shared" si="710"/>
        <v>1.3714107789629081E-7</v>
      </c>
      <c r="AR2744" s="253">
        <f t="shared" si="711"/>
        <v>0.9999578789671244</v>
      </c>
      <c r="AS2744" s="253">
        <f>IF(OR(AR2744&lt;$T$757,AR2744&gt;$T$758),AQ2744,"")</f>
        <v>1.3714107789629081E-7</v>
      </c>
      <c r="AT2744" s="253" t="str">
        <f t="shared" si="712"/>
        <v/>
      </c>
      <c r="AU2744" s="253" t="str">
        <f t="shared" si="713"/>
        <v/>
      </c>
      <c r="AV2744" s="253">
        <f t="shared" si="714"/>
        <v>0</v>
      </c>
      <c r="AW2744" s="253">
        <f t="shared" si="715"/>
        <v>1.3714107789629081E-7</v>
      </c>
      <c r="AX2744" s="253" t="str">
        <f t="shared" si="716"/>
        <v/>
      </c>
      <c r="AZ2744" s="259"/>
      <c r="BA2744" s="259">
        <f>BA2743+$BD$753</f>
        <v>12.723199999999643</v>
      </c>
      <c r="BB2744" s="274">
        <f t="shared" si="720"/>
        <v>7.9146726572572434E-2</v>
      </c>
      <c r="BC2744" s="259">
        <f t="shared" si="721"/>
        <v>1.6953529005092616E-4</v>
      </c>
      <c r="BD2744" s="259" t="str">
        <f t="shared" si="718"/>
        <v/>
      </c>
      <c r="BE2744" s="254" t="str">
        <f t="shared" si="719"/>
        <v/>
      </c>
    </row>
    <row r="2745" spans="1:57" ht="20.100000000000001" customHeight="1" x14ac:dyDescent="0.25">
      <c r="A2745" s="248"/>
      <c r="B2745" s="248"/>
      <c r="C2745" s="248"/>
      <c r="D2745" s="248"/>
      <c r="E2745" s="248"/>
      <c r="F2745" s="248"/>
      <c r="G2745" s="248"/>
      <c r="H2745" s="248"/>
      <c r="I2745" s="247"/>
      <c r="J2745" s="247" t="str">
        <f>IF(I2745=MIN($I$761:$I$2761),I2745,"")</f>
        <v/>
      </c>
      <c r="K2745" s="247"/>
      <c r="L2745" s="247"/>
      <c r="M2745" s="247"/>
      <c r="N2745" s="247"/>
      <c r="O2745" s="248">
        <v>1984</v>
      </c>
      <c r="P2745" s="247">
        <f>$P$755+(O2745*$P$758)</f>
        <v>551.35789484031591</v>
      </c>
      <c r="Q2745" s="247">
        <f>_xlfn.NORM.DIST(P2745,P$752,P$753,0)</f>
        <v>1.231588585178919E-6</v>
      </c>
      <c r="R2745" s="247">
        <f>_xlfn.NORM.DIST(P2745,P$752,P$753,1)</f>
        <v>0.99995857451374215</v>
      </c>
      <c r="S2745" s="253">
        <f>IF(OR(R2745&lt;$T$757,R2745&gt;$T$758),Q2745,"")</f>
        <v>1.231588585178919E-6</v>
      </c>
      <c r="T2745" s="253" t="str">
        <f>IF(AND(R2745&gt;$T$757,R2745&lt;$T$758),Q2745,"")</f>
        <v/>
      </c>
      <c r="U2745" s="253" t="str">
        <f>IF(Q2745=MAX($Q$761:$Q$2761),Q2745,"")</f>
        <v/>
      </c>
      <c r="V2745" s="253">
        <f>_xlfn.NORM.DIST(P2745,$T$753,$T$754,0)</f>
        <v>3.2411413309865484E-114</v>
      </c>
      <c r="W2745" s="253" t="str">
        <f>IF(V2745=MAX($V$761:$V$2761),Q2745,"")</f>
        <v/>
      </c>
      <c r="X2745" s="253" t="str">
        <f t="shared" ref="X2745:X2761" si="722">IF(W2745=MIN($W$761:$W$2761),W2745,"")</f>
        <v/>
      </c>
      <c r="AB2745" s="259">
        <v>1984</v>
      </c>
      <c r="AC2745" s="253">
        <f t="shared" si="717"/>
        <v>853.18839179975316</v>
      </c>
      <c r="AD2745" s="253">
        <f t="shared" ref="AD2745:AD2761" si="723">_xlfn.NORM.DIST(AC2745,AC$752,AC$753,0)</f>
        <v>7.9589232127408828E-7</v>
      </c>
      <c r="AE2745" s="253">
        <f t="shared" ref="AE2745:AE2761" si="724">_xlfn.NORM.DIST(AC2745,AC$752,AC$753,1)</f>
        <v>0.99995857451374215</v>
      </c>
      <c r="AF2745" s="253">
        <f>IF(OR(AE2745&lt;$T$757,AE2745&gt;$T$758),AD2745,"")</f>
        <v>7.9589232127408828E-7</v>
      </c>
      <c r="AG2745" s="253" t="str">
        <f t="shared" ref="AG2745:AG2761" si="725">IF(AND(AE2745&gt;$AG$757,AE2745&lt;$AG$758),AD2745,"")</f>
        <v/>
      </c>
      <c r="AH2745" s="253" t="str">
        <f t="shared" ref="AH2745:AH2761" si="726">IF(AD2745=MAX($AD$761:$AD$2761),AD2745,"")</f>
        <v/>
      </c>
      <c r="AI2745" s="253">
        <f t="shared" ref="AI2745:AI2761" si="727">_xlfn.NORM.DIST(AC2745,$AG$753,$AG$754,0)</f>
        <v>1.3547290359660647E-10</v>
      </c>
      <c r="AJ2745" s="253" t="str">
        <f t="shared" ref="AJ2745:AJ2761" si="728">IF(AI2745=MAX($AI$761:$AI$2761),AD2745,"")</f>
        <v/>
      </c>
      <c r="AK2745" s="253" t="str">
        <f t="shared" ref="AK2745:AK2761" si="729">IF(AJ2745=MIN($AJ$761:$AJ$2761),AJ2745,"")</f>
        <v/>
      </c>
      <c r="AO2745" s="259">
        <v>1984</v>
      </c>
      <c r="AP2745" s="253">
        <f t="shared" ref="AP2745:AP2761" si="730">AP$755+(AO2745*AP$758)</f>
        <v>5029.9741367542983</v>
      </c>
      <c r="AQ2745" s="253">
        <f t="shared" ref="AQ2745:AQ2761" si="731">_xlfn.NORM.DIST(AP2745,AP$752,AP$753,0)</f>
        <v>1.3499991673352446E-7</v>
      </c>
      <c r="AR2745" s="253">
        <f t="shared" ref="AR2745:AR2761" si="732">_xlfn.NORM.DIST(AP2745,AP$752,AP$753,1)</f>
        <v>0.99995857451374215</v>
      </c>
      <c r="AS2745" s="253">
        <f>IF(OR(AR2745&lt;$T$757,AR2745&gt;$T$758),AQ2745,"")</f>
        <v>1.3499991673352446E-7</v>
      </c>
      <c r="AT2745" s="253" t="str">
        <f t="shared" ref="AT2745:AT2761" si="733">IF(AND(AR2745&gt;$AG$757,AR2745&lt;$AG$758),AQ2745,"")</f>
        <v/>
      </c>
      <c r="AU2745" s="253" t="str">
        <f t="shared" ref="AU2745:AU2761" si="734">IF(AQ2745=MAX($AQ$761:$AQ$2761),AQ2745,"")</f>
        <v/>
      </c>
      <c r="AV2745" s="253">
        <f t="shared" ref="AV2745:AV2761" si="735">_xlfn.NORM.DIST(AP2745,$AT$753,$AT$754,0)</f>
        <v>0</v>
      </c>
      <c r="AW2745" s="253">
        <f t="shared" ref="AW2745:AW2761" si="736">IF(AV2745=MAX($AV$761:$AV$2761),AQ2745,"")</f>
        <v>1.3499991673352446E-7</v>
      </c>
      <c r="AX2745" s="253" t="str">
        <f t="shared" ref="AX2745:AX2761" si="737">IF(AW2745=MIN($AW$761:$AW$2761),AW2745,"")</f>
        <v/>
      </c>
      <c r="AZ2745" s="259"/>
      <c r="BA2745" s="259">
        <f>BA2744+$BD$753</f>
        <v>12.729599999999643</v>
      </c>
      <c r="BB2745" s="274">
        <f t="shared" si="720"/>
        <v>7.8977191282521508E-2</v>
      </c>
      <c r="BC2745" s="259">
        <f t="shared" si="721"/>
        <v>1.6920618810312149E-4</v>
      </c>
      <c r="BD2745" s="259" t="str">
        <f t="shared" si="718"/>
        <v/>
      </c>
      <c r="BE2745" s="254" t="str">
        <f t="shared" si="719"/>
        <v/>
      </c>
    </row>
    <row r="2746" spans="1:57" ht="20.100000000000001" customHeight="1" x14ac:dyDescent="0.25">
      <c r="A2746" s="248"/>
      <c r="B2746" s="248"/>
      <c r="C2746" s="248"/>
      <c r="D2746" s="248"/>
      <c r="E2746" s="248"/>
      <c r="F2746" s="248"/>
      <c r="G2746" s="248"/>
      <c r="H2746" s="248"/>
      <c r="I2746" s="247"/>
      <c r="J2746" s="247" t="str">
        <f>IF(I2746=MIN($I$761:$I$2761),I2746,"")</f>
        <v/>
      </c>
      <c r="K2746" s="247"/>
      <c r="L2746" s="247"/>
      <c r="M2746" s="247"/>
      <c r="N2746" s="247"/>
      <c r="O2746" s="247">
        <v>1985</v>
      </c>
      <c r="P2746" s="247">
        <f>$P$755+(O2746*$P$758)</f>
        <v>551.91821790417805</v>
      </c>
      <c r="Q2746" s="247">
        <f>_xlfn.NORM.DIST(P2746,P$752,P$753,0)</f>
        <v>1.2123405969320305E-6</v>
      </c>
      <c r="R2746" s="247">
        <f>_xlfn.NORM.DIST(P2746,P$752,P$753,1)</f>
        <v>0.99995925919544149</v>
      </c>
      <c r="S2746" s="253">
        <f>IF(OR(R2746&lt;$T$757,R2746&gt;$T$758),Q2746,"")</f>
        <v>1.2123405969320305E-6</v>
      </c>
      <c r="T2746" s="253" t="str">
        <f>IF(AND(R2746&gt;$T$757,R2746&lt;$T$758),Q2746,"")</f>
        <v/>
      </c>
      <c r="U2746" s="253" t="str">
        <f>IF(Q2746=MAX($Q$761:$Q$2761),Q2746,"")</f>
        <v/>
      </c>
      <c r="V2746" s="253">
        <f>_xlfn.NORM.DIST(P2746,$T$753,$T$754,0)</f>
        <v>2.9609311420319677E-114</v>
      </c>
      <c r="W2746" s="253" t="str">
        <f>IF(V2746=MAX($V$761:$V$2761),Q2746,"")</f>
        <v/>
      </c>
      <c r="X2746" s="253" t="str">
        <f t="shared" si="722"/>
        <v/>
      </c>
      <c r="AB2746" s="253">
        <v>1985</v>
      </c>
      <c r="AC2746" s="253">
        <f t="shared" ref="AC2746:AC2761" si="738">$AC$755+(AB2746*$AC$758)</f>
        <v>854.05545317353358</v>
      </c>
      <c r="AD2746" s="253">
        <f t="shared" si="723"/>
        <v>7.8345364960237203E-7</v>
      </c>
      <c r="AE2746" s="253">
        <f t="shared" si="724"/>
        <v>0.99995925919544149</v>
      </c>
      <c r="AF2746" s="253">
        <f>IF(OR(AE2746&lt;$T$757,AE2746&gt;$T$758),AD2746,"")</f>
        <v>7.8345364960237203E-7</v>
      </c>
      <c r="AG2746" s="253" t="str">
        <f t="shared" si="725"/>
        <v/>
      </c>
      <c r="AH2746" s="253" t="str">
        <f t="shared" si="726"/>
        <v/>
      </c>
      <c r="AI2746" s="253">
        <f t="shared" si="727"/>
        <v>1.3240137532830059E-10</v>
      </c>
      <c r="AJ2746" s="253" t="str">
        <f t="shared" si="728"/>
        <v/>
      </c>
      <c r="AK2746" s="253" t="str">
        <f t="shared" si="729"/>
        <v/>
      </c>
      <c r="AO2746" s="253">
        <v>1985</v>
      </c>
      <c r="AP2746" s="253">
        <f t="shared" si="730"/>
        <v>5035.085899088398</v>
      </c>
      <c r="AQ2746" s="253">
        <f t="shared" si="731"/>
        <v>1.328900589109627E-7</v>
      </c>
      <c r="AR2746" s="253">
        <f t="shared" si="732"/>
        <v>0.99995925919544149</v>
      </c>
      <c r="AS2746" s="253">
        <f>IF(OR(AR2746&lt;$T$757,AR2746&gt;$T$758),AQ2746,"")</f>
        <v>1.328900589109627E-7</v>
      </c>
      <c r="AT2746" s="253" t="str">
        <f t="shared" si="733"/>
        <v/>
      </c>
      <c r="AU2746" s="253" t="str">
        <f t="shared" si="734"/>
        <v/>
      </c>
      <c r="AV2746" s="253">
        <f t="shared" si="735"/>
        <v>0</v>
      </c>
      <c r="AW2746" s="253">
        <f t="shared" si="736"/>
        <v>1.328900589109627E-7</v>
      </c>
      <c r="AX2746" s="253" t="str">
        <f t="shared" si="737"/>
        <v/>
      </c>
      <c r="AZ2746" s="259"/>
      <c r="BA2746" s="259">
        <f>BA2745+$BD$753</f>
        <v>12.735999999999642</v>
      </c>
      <c r="BB2746" s="274">
        <f t="shared" si="720"/>
        <v>7.8807985094418387E-2</v>
      </c>
      <c r="BC2746" s="259">
        <f t="shared" si="721"/>
        <v>1.6887761834256942E-4</v>
      </c>
      <c r="BD2746" s="259" t="str">
        <f t="shared" si="718"/>
        <v/>
      </c>
      <c r="BE2746" s="254" t="str">
        <f t="shared" si="719"/>
        <v/>
      </c>
    </row>
    <row r="2747" spans="1:57" ht="20.100000000000001" customHeight="1" x14ac:dyDescent="0.25">
      <c r="A2747" s="248"/>
      <c r="B2747" s="248"/>
      <c r="C2747" s="248"/>
      <c r="D2747" s="248"/>
      <c r="E2747" s="248"/>
      <c r="F2747" s="248"/>
      <c r="G2747" s="248"/>
      <c r="H2747" s="248"/>
      <c r="I2747" s="247"/>
      <c r="J2747" s="247" t="str">
        <f>IF(I2747=MIN($I$761:$I$2761),I2747,"")</f>
        <v/>
      </c>
      <c r="K2747" s="247"/>
      <c r="L2747" s="247"/>
      <c r="M2747" s="247"/>
      <c r="N2747" s="247"/>
      <c r="O2747" s="247">
        <v>1986</v>
      </c>
      <c r="P2747" s="247">
        <f>$P$755+(O2747*$P$758)</f>
        <v>552.47854096804019</v>
      </c>
      <c r="Q2747" s="247">
        <f>_xlfn.NORM.DIST(P2747,P$752,P$753,0)</f>
        <v>1.193374333384683E-6</v>
      </c>
      <c r="R2747" s="247">
        <f>_xlfn.NORM.DIST(P2747,P$752,P$753,1)</f>
        <v>0.99995993317115617</v>
      </c>
      <c r="S2747" s="253">
        <f>IF(OR(R2747&lt;$T$757,R2747&gt;$T$758),Q2747,"")</f>
        <v>1.193374333384683E-6</v>
      </c>
      <c r="T2747" s="253" t="str">
        <f>IF(AND(R2747&gt;$T$757,R2747&lt;$T$758),Q2747,"")</f>
        <v/>
      </c>
      <c r="U2747" s="253" t="str">
        <f>IF(Q2747=MAX($Q$761:$Q$2761),Q2747,"")</f>
        <v/>
      </c>
      <c r="V2747" s="253">
        <f>_xlfn.NORM.DIST(P2747,$T$753,$T$754,0)</f>
        <v>2.7049030140557325E-114</v>
      </c>
      <c r="W2747" s="253" t="str">
        <f>IF(V2747=MAX($V$761:$V$2761),Q2747,"")</f>
        <v/>
      </c>
      <c r="X2747" s="253" t="str">
        <f t="shared" si="722"/>
        <v/>
      </c>
      <c r="AB2747" s="253">
        <v>1986</v>
      </c>
      <c r="AC2747" s="253">
        <f t="shared" si="738"/>
        <v>854.92251454731377</v>
      </c>
      <c r="AD2747" s="253">
        <f t="shared" si="723"/>
        <v>7.7119703753057378E-7</v>
      </c>
      <c r="AE2747" s="253">
        <f t="shared" si="724"/>
        <v>0.99995993317115617</v>
      </c>
      <c r="AF2747" s="253">
        <f>IF(OR(AE2747&lt;$T$757,AE2747&gt;$T$758),AD2747,"")</f>
        <v>7.7119703753057378E-7</v>
      </c>
      <c r="AG2747" s="253" t="str">
        <f t="shared" si="725"/>
        <v/>
      </c>
      <c r="AH2747" s="253" t="str">
        <f t="shared" si="726"/>
        <v/>
      </c>
      <c r="AI2747" s="253">
        <f t="shared" si="727"/>
        <v>1.2939741633707488E-10</v>
      </c>
      <c r="AJ2747" s="253" t="str">
        <f t="shared" si="728"/>
        <v/>
      </c>
      <c r="AK2747" s="253" t="str">
        <f t="shared" si="729"/>
        <v/>
      </c>
      <c r="AO2747" s="253">
        <v>1986</v>
      </c>
      <c r="AP2747" s="253">
        <f t="shared" si="730"/>
        <v>5040.1976614224977</v>
      </c>
      <c r="AQ2747" s="253">
        <f t="shared" si="731"/>
        <v>1.3081108218898697E-7</v>
      </c>
      <c r="AR2747" s="253">
        <f t="shared" si="732"/>
        <v>0.99995993317115617</v>
      </c>
      <c r="AS2747" s="253">
        <f>IF(OR(AR2747&lt;$T$757,AR2747&gt;$T$758),AQ2747,"")</f>
        <v>1.3081108218898697E-7</v>
      </c>
      <c r="AT2747" s="253" t="str">
        <f t="shared" si="733"/>
        <v/>
      </c>
      <c r="AU2747" s="253" t="str">
        <f t="shared" si="734"/>
        <v/>
      </c>
      <c r="AV2747" s="253">
        <f t="shared" si="735"/>
        <v>0</v>
      </c>
      <c r="AW2747" s="253">
        <f t="shared" si="736"/>
        <v>1.3081108218898697E-7</v>
      </c>
      <c r="AX2747" s="253" t="str">
        <f t="shared" si="737"/>
        <v/>
      </c>
      <c r="AZ2747" s="259"/>
      <c r="BA2747" s="259">
        <f>BA2746+$BD$753</f>
        <v>12.742399999999641</v>
      </c>
      <c r="BB2747" s="274">
        <f t="shared" si="720"/>
        <v>7.8639107476075817E-2</v>
      </c>
      <c r="BC2747" s="259">
        <f t="shared" si="721"/>
        <v>1.685495802572351E-4</v>
      </c>
      <c r="BD2747" s="259" t="str">
        <f t="shared" si="718"/>
        <v/>
      </c>
      <c r="BE2747" s="254" t="str">
        <f t="shared" si="719"/>
        <v/>
      </c>
    </row>
    <row r="2748" spans="1:57" ht="20.100000000000001" customHeight="1" x14ac:dyDescent="0.25">
      <c r="A2748" s="250" t="str">
        <f>CONCATENATE("Nível máximo de significância para a rejeição da hipótese nula do coeficiente regressor: ",E2754)</f>
        <v>Nível máximo de significância para a rejeição da hipótese nula do coeficiente regressor: 3230,66250700624</v>
      </c>
      <c r="B2748" s="250"/>
      <c r="C2748" s="250"/>
      <c r="D2748" s="250"/>
      <c r="E2748" s="250"/>
      <c r="F2748" s="250"/>
      <c r="G2748" s="247"/>
      <c r="H2748" s="247"/>
      <c r="I2748" s="247"/>
      <c r="J2748" s="247" t="str">
        <f>IF(I2748=MIN($I$761:$I$2761),I2748,"")</f>
        <v/>
      </c>
      <c r="K2748" s="247"/>
      <c r="L2748" s="247"/>
      <c r="M2748" s="247"/>
      <c r="N2748" s="247"/>
      <c r="O2748" s="247">
        <v>1987</v>
      </c>
      <c r="P2748" s="247">
        <f>$P$755+(O2748*$P$758)</f>
        <v>553.03886403190234</v>
      </c>
      <c r="Q2748" s="247">
        <f>_xlfn.NORM.DIST(P2748,P$752,P$753,0)</f>
        <v>1.1746859893092173E-6</v>
      </c>
      <c r="R2748" s="247">
        <f>_xlfn.NORM.DIST(P2748,P$752,P$753,1)</f>
        <v>0.999960596597675</v>
      </c>
      <c r="S2748" s="253">
        <f>IF(OR(R2748&lt;$T$757,R2748&gt;$T$758),Q2748,"")</f>
        <v>1.1746859893092173E-6</v>
      </c>
      <c r="T2748" s="253" t="str">
        <f>IF(AND(R2748&gt;$T$757,R2748&lt;$T$758),Q2748,"")</f>
        <v/>
      </c>
      <c r="U2748" s="253" t="str">
        <f>IF(Q2748=MAX($Q$761:$Q$2761),Q2748,"")</f>
        <v/>
      </c>
      <c r="V2748" s="253">
        <f>_xlfn.NORM.DIST(P2748,$T$753,$T$754,0)</f>
        <v>2.4709737921691633E-114</v>
      </c>
      <c r="W2748" s="253" t="str">
        <f>IF(V2748=MAX($V$761:$V$2761),Q2748,"")</f>
        <v/>
      </c>
      <c r="X2748" s="253" t="str">
        <f t="shared" si="722"/>
        <v/>
      </c>
      <c r="AB2748" s="253">
        <v>1987</v>
      </c>
      <c r="AC2748" s="253">
        <f t="shared" si="738"/>
        <v>855.78957592109396</v>
      </c>
      <c r="AD2748" s="253">
        <f t="shared" si="723"/>
        <v>7.5912002599767709E-7</v>
      </c>
      <c r="AE2748" s="253">
        <f t="shared" si="724"/>
        <v>0.999960596597675</v>
      </c>
      <c r="AF2748" s="253">
        <f>IF(OR(AE2748&lt;$T$757,AE2748&gt;$T$758),AD2748,"")</f>
        <v>7.5912002599767709E-7</v>
      </c>
      <c r="AG2748" s="253" t="str">
        <f t="shared" si="725"/>
        <v/>
      </c>
      <c r="AH2748" s="253" t="str">
        <f t="shared" si="726"/>
        <v/>
      </c>
      <c r="AI2748" s="253">
        <f t="shared" si="727"/>
        <v>1.2645958862795002E-10</v>
      </c>
      <c r="AJ2748" s="253" t="str">
        <f t="shared" si="728"/>
        <v/>
      </c>
      <c r="AK2748" s="253" t="str">
        <f t="shared" si="729"/>
        <v/>
      </c>
      <c r="AO2748" s="253">
        <v>1987</v>
      </c>
      <c r="AP2748" s="253">
        <f t="shared" si="730"/>
        <v>5045.3094237565974</v>
      </c>
      <c r="AQ2748" s="253">
        <f t="shared" si="731"/>
        <v>1.2876256945962594E-7</v>
      </c>
      <c r="AR2748" s="253">
        <f t="shared" si="732"/>
        <v>0.999960596597675</v>
      </c>
      <c r="AS2748" s="253">
        <f>IF(OR(AR2748&lt;$T$757,AR2748&gt;$T$758),AQ2748,"")</f>
        <v>1.2876256945962594E-7</v>
      </c>
      <c r="AT2748" s="253" t="str">
        <f t="shared" si="733"/>
        <v/>
      </c>
      <c r="AU2748" s="253" t="str">
        <f t="shared" si="734"/>
        <v/>
      </c>
      <c r="AV2748" s="253">
        <f t="shared" si="735"/>
        <v>0</v>
      </c>
      <c r="AW2748" s="253">
        <f t="shared" si="736"/>
        <v>1.2876256945962594E-7</v>
      </c>
      <c r="AX2748" s="253" t="str">
        <f t="shared" si="737"/>
        <v/>
      </c>
      <c r="AZ2748" s="259"/>
      <c r="BA2748" s="259">
        <f>BA2747+$BD$753</f>
        <v>12.74879999999964</v>
      </c>
      <c r="BB2748" s="274">
        <f t="shared" si="720"/>
        <v>7.8470557895818582E-2</v>
      </c>
      <c r="BC2748" s="259">
        <f t="shared" si="721"/>
        <v>1.6822207333469508E-4</v>
      </c>
      <c r="BD2748" s="259" t="str">
        <f t="shared" si="718"/>
        <v/>
      </c>
      <c r="BE2748" s="254" t="str">
        <f t="shared" si="719"/>
        <v/>
      </c>
    </row>
    <row r="2749" spans="1:57" ht="20.100000000000001" customHeight="1" x14ac:dyDescent="0.25">
      <c r="A2749" s="247"/>
      <c r="B2749" s="247"/>
      <c r="C2749" s="247"/>
      <c r="D2749" s="247"/>
      <c r="E2749" s="247"/>
      <c r="F2749" s="247"/>
      <c r="G2749" s="247"/>
      <c r="H2749" s="247"/>
      <c r="I2749" s="247"/>
      <c r="J2749" s="247" t="str">
        <f>IF(I2749=MIN($I$761:$I$2761),I2749,"")</f>
        <v/>
      </c>
      <c r="K2749" s="247"/>
      <c r="L2749" s="247"/>
      <c r="M2749" s="247"/>
      <c r="N2749" s="247"/>
      <c r="O2749" s="247">
        <v>1988</v>
      </c>
      <c r="P2749" s="247">
        <f>$P$755+(O2749*$P$758)</f>
        <v>553.59918709576448</v>
      </c>
      <c r="Q2749" s="247">
        <f>_xlfn.NORM.DIST(P2749,P$752,P$753,0)</f>
        <v>1.1562718058026367E-6</v>
      </c>
      <c r="R2749" s="247">
        <f>_xlfn.NORM.DIST(P2749,P$752,P$753,1)</f>
        <v>0.99996124962966726</v>
      </c>
      <c r="S2749" s="253">
        <f>IF(OR(R2749&lt;$T$757,R2749&gt;$T$758),Q2749,"")</f>
        <v>1.1562718058026367E-6</v>
      </c>
      <c r="T2749" s="253" t="str">
        <f>IF(AND(R2749&gt;$T$757,R2749&lt;$T$758),Q2749,"")</f>
        <v/>
      </c>
      <c r="U2749" s="253" t="str">
        <f>IF(Q2749=MAX($Q$761:$Q$2761),Q2749,"")</f>
        <v/>
      </c>
      <c r="V2749" s="253">
        <f>_xlfn.NORM.DIST(P2749,$T$753,$T$754,0)</f>
        <v>2.2572394497169012E-114</v>
      </c>
      <c r="W2749" s="253" t="str">
        <f>IF(V2749=MAX($V$761:$V$2761),Q2749,"")</f>
        <v/>
      </c>
      <c r="X2749" s="253" t="str">
        <f t="shared" si="722"/>
        <v/>
      </c>
      <c r="AB2749" s="253">
        <v>1988</v>
      </c>
      <c r="AC2749" s="253">
        <f t="shared" si="738"/>
        <v>856.65663729487414</v>
      </c>
      <c r="AD2749" s="253">
        <f t="shared" si="723"/>
        <v>7.4722018587916173E-7</v>
      </c>
      <c r="AE2749" s="253">
        <f t="shared" si="724"/>
        <v>0.99996124962966726</v>
      </c>
      <c r="AF2749" s="253">
        <f>IF(OR(AE2749&lt;$T$757,AE2749&gt;$T$758),AD2749,"")</f>
        <v>7.4722018587916173E-7</v>
      </c>
      <c r="AG2749" s="253" t="str">
        <f t="shared" si="725"/>
        <v/>
      </c>
      <c r="AH2749" s="253" t="str">
        <f t="shared" si="726"/>
        <v/>
      </c>
      <c r="AI2749" s="253">
        <f t="shared" si="727"/>
        <v>1.2358648370457875E-10</v>
      </c>
      <c r="AJ2749" s="253" t="str">
        <f t="shared" si="728"/>
        <v/>
      </c>
      <c r="AK2749" s="253" t="str">
        <f t="shared" si="729"/>
        <v/>
      </c>
      <c r="AO2749" s="253">
        <v>1988</v>
      </c>
      <c r="AP2749" s="253">
        <f t="shared" si="730"/>
        <v>5050.4211860906971</v>
      </c>
      <c r="AQ2749" s="253">
        <f t="shared" si="731"/>
        <v>1.2674410869275946E-7</v>
      </c>
      <c r="AR2749" s="253">
        <f t="shared" si="732"/>
        <v>0.99996124962966726</v>
      </c>
      <c r="AS2749" s="253">
        <f>IF(OR(AR2749&lt;$T$757,AR2749&gt;$T$758),AQ2749,"")</f>
        <v>1.2674410869275946E-7</v>
      </c>
      <c r="AT2749" s="253" t="str">
        <f t="shared" si="733"/>
        <v/>
      </c>
      <c r="AU2749" s="253" t="str">
        <f t="shared" si="734"/>
        <v/>
      </c>
      <c r="AV2749" s="253">
        <f t="shared" si="735"/>
        <v>0</v>
      </c>
      <c r="AW2749" s="253">
        <f t="shared" si="736"/>
        <v>1.2674410869275946E-7</v>
      </c>
      <c r="AX2749" s="253" t="str">
        <f t="shared" si="737"/>
        <v/>
      </c>
      <c r="AZ2749" s="259"/>
      <c r="BA2749" s="259">
        <f>BA2748+$BD$753</f>
        <v>12.75519999999964</v>
      </c>
      <c r="BB2749" s="274">
        <f t="shared" si="720"/>
        <v>7.8302335822483887E-2</v>
      </c>
      <c r="BC2749" s="259">
        <f t="shared" si="721"/>
        <v>1.6789509706144345E-4</v>
      </c>
      <c r="BD2749" s="259" t="str">
        <f t="shared" si="718"/>
        <v/>
      </c>
      <c r="BE2749" s="254" t="str">
        <f t="shared" si="719"/>
        <v/>
      </c>
    </row>
    <row r="2750" spans="1:57" ht="20.100000000000001" customHeight="1" x14ac:dyDescent="0.25">
      <c r="A2750" s="247"/>
      <c r="B2750" s="247"/>
      <c r="C2750" s="247"/>
      <c r="D2750" s="247"/>
      <c r="E2750" s="247"/>
      <c r="F2750" s="247"/>
      <c r="G2750" s="247"/>
      <c r="H2750" s="247"/>
      <c r="I2750" s="247"/>
      <c r="J2750" s="247" t="str">
        <f>IF(I2750=MIN($I$761:$I$2761),I2750,"")</f>
        <v/>
      </c>
      <c r="K2750" s="247"/>
      <c r="L2750" s="247"/>
      <c r="M2750" s="247"/>
      <c r="N2750" s="247"/>
      <c r="O2750" s="247">
        <v>1989</v>
      </c>
      <c r="P2750" s="247">
        <f>$P$755+(O2750*$P$758)</f>
        <v>554.15951015962662</v>
      </c>
      <c r="Q2750" s="247">
        <f>_xlfn.NORM.DIST(P2750,P$752,P$753,0)</f>
        <v>1.1381280697998246E-6</v>
      </c>
      <c r="R2750" s="247">
        <f>_xlfn.NORM.DIST(P2750,P$752,P$753,1)</f>
        <v>0.99996189241970912</v>
      </c>
      <c r="S2750" s="253">
        <f>IF(OR(R2750&lt;$T$757,R2750&gt;$T$758),Q2750,"")</f>
        <v>1.1381280697998246E-6</v>
      </c>
      <c r="T2750" s="253" t="str">
        <f>IF(AND(R2750&gt;$T$757,R2750&lt;$T$758),Q2750,"")</f>
        <v/>
      </c>
      <c r="U2750" s="253" t="str">
        <f>IF(Q2750=MAX($Q$761:$Q$2761),Q2750,"")</f>
        <v/>
      </c>
      <c r="V2750" s="253">
        <f>_xlfn.NORM.DIST(P2750,$T$753,$T$754,0)</f>
        <v>2.0619597132429589E-114</v>
      </c>
      <c r="W2750" s="253" t="str">
        <f>IF(V2750=MAX($V$761:$V$2761),Q2750,"")</f>
        <v/>
      </c>
      <c r="X2750" s="253" t="str">
        <f t="shared" si="722"/>
        <v/>
      </c>
      <c r="AB2750" s="253">
        <v>1989</v>
      </c>
      <c r="AC2750" s="253">
        <f t="shared" si="738"/>
        <v>857.52369866865433</v>
      </c>
      <c r="AD2750" s="253">
        <f t="shared" si="723"/>
        <v>7.3549511767242532E-7</v>
      </c>
      <c r="AE2750" s="253">
        <f t="shared" si="724"/>
        <v>0.99996189241970912</v>
      </c>
      <c r="AF2750" s="253">
        <f>IF(OR(AE2750&lt;$T$757,AE2750&gt;$T$758),AD2750,"")</f>
        <v>7.3549511767242532E-7</v>
      </c>
      <c r="AG2750" s="253" t="str">
        <f t="shared" si="725"/>
        <v/>
      </c>
      <c r="AH2750" s="253" t="str">
        <f t="shared" si="726"/>
        <v/>
      </c>
      <c r="AI2750" s="253">
        <f t="shared" si="727"/>
        <v>1.2077672198862508E-10</v>
      </c>
      <c r="AJ2750" s="253" t="str">
        <f t="shared" si="728"/>
        <v/>
      </c>
      <c r="AK2750" s="253" t="str">
        <f t="shared" si="729"/>
        <v/>
      </c>
      <c r="AO2750" s="253">
        <v>1989</v>
      </c>
      <c r="AP2750" s="253">
        <f t="shared" si="730"/>
        <v>5055.5329484247968</v>
      </c>
      <c r="AQ2750" s="253">
        <f t="shared" si="731"/>
        <v>1.2475529288276351E-7</v>
      </c>
      <c r="AR2750" s="253">
        <f t="shared" si="732"/>
        <v>0.99996189241970912</v>
      </c>
      <c r="AS2750" s="253">
        <f>IF(OR(AR2750&lt;$T$757,AR2750&gt;$T$758),AQ2750,"")</f>
        <v>1.2475529288276351E-7</v>
      </c>
      <c r="AT2750" s="253" t="str">
        <f t="shared" si="733"/>
        <v/>
      </c>
      <c r="AU2750" s="253" t="str">
        <f t="shared" si="734"/>
        <v/>
      </c>
      <c r="AV2750" s="253">
        <f t="shared" si="735"/>
        <v>0</v>
      </c>
      <c r="AW2750" s="253">
        <f t="shared" si="736"/>
        <v>1.2475529288276351E-7</v>
      </c>
      <c r="AX2750" s="253" t="str">
        <f t="shared" si="737"/>
        <v/>
      </c>
      <c r="AZ2750" s="259"/>
      <c r="BA2750" s="259">
        <f>BA2749+$BD$753</f>
        <v>12.761599999999639</v>
      </c>
      <c r="BB2750" s="274">
        <f t="shared" si="720"/>
        <v>7.8134440725422444E-2</v>
      </c>
      <c r="BC2750" s="259">
        <f t="shared" si="721"/>
        <v>1.6756865092334983E-4</v>
      </c>
      <c r="BD2750" s="259" t="str">
        <f t="shared" si="718"/>
        <v/>
      </c>
      <c r="BE2750" s="254" t="str">
        <f t="shared" si="719"/>
        <v/>
      </c>
    </row>
    <row r="2751" spans="1:57" ht="20.100000000000001" customHeight="1" x14ac:dyDescent="0.25">
      <c r="A2751" s="251" t="s">
        <v>68</v>
      </c>
      <c r="B2751" s="251" t="s">
        <v>68</v>
      </c>
      <c r="C2751" s="251" t="s">
        <v>68</v>
      </c>
      <c r="D2751" s="251" t="s">
        <v>68</v>
      </c>
      <c r="E2751" s="251" t="s">
        <v>68</v>
      </c>
      <c r="F2751" s="251" t="s">
        <v>68</v>
      </c>
      <c r="G2751" s="251" t="s">
        <v>68</v>
      </c>
      <c r="H2751" s="251" t="s">
        <v>68</v>
      </c>
      <c r="I2751" s="251" t="s">
        <v>68</v>
      </c>
      <c r="J2751" s="247" t="str">
        <f>IF(I2751=MIN($I$761:$I$2761),I2751,"")</f>
        <v/>
      </c>
      <c r="K2751" s="247"/>
      <c r="L2751" s="247"/>
      <c r="M2751" s="247"/>
      <c r="N2751" s="247"/>
      <c r="O2751" s="248">
        <v>1990</v>
      </c>
      <c r="P2751" s="247">
        <f>$P$755+(O2751*$P$758)</f>
        <v>554.71983322348854</v>
      </c>
      <c r="Q2751" s="247">
        <f>_xlfn.NORM.DIST(P2751,P$752,P$753,0)</f>
        <v>1.1202511135907891E-6</v>
      </c>
      <c r="R2751" s="247">
        <f>_xlfn.NORM.DIST(P2751,P$752,P$753,1)</f>
        <v>0.99996252511830896</v>
      </c>
      <c r="S2751" s="253">
        <f>IF(OR(R2751&lt;$T$757,R2751&gt;$T$758),Q2751,"")</f>
        <v>1.1202511135907891E-6</v>
      </c>
      <c r="T2751" s="253" t="str">
        <f>IF(AND(R2751&gt;$T$757,R2751&lt;$T$758),Q2751,"")</f>
        <v/>
      </c>
      <c r="U2751" s="253" t="str">
        <f>IF(Q2751=MAX($Q$761:$Q$2761),Q2751,"")</f>
        <v/>
      </c>
      <c r="V2751" s="253">
        <f>_xlfn.NORM.DIST(P2751,$T$753,$T$754,0)</f>
        <v>1.8835440047216132E-114</v>
      </c>
      <c r="W2751" s="253" t="str">
        <f>IF(V2751=MAX($V$761:$V$2761),Q2751,"")</f>
        <v/>
      </c>
      <c r="X2751" s="253" t="str">
        <f t="shared" si="722"/>
        <v/>
      </c>
      <c r="AB2751" s="259">
        <v>1990</v>
      </c>
      <c r="AC2751" s="253">
        <f t="shared" si="738"/>
        <v>858.39076004243475</v>
      </c>
      <c r="AD2751" s="253">
        <f t="shared" si="723"/>
        <v>7.239424511848047E-7</v>
      </c>
      <c r="AE2751" s="253">
        <f t="shared" si="724"/>
        <v>0.99996252511830896</v>
      </c>
      <c r="AF2751" s="253">
        <f>IF(OR(AE2751&lt;$T$757,AE2751&gt;$T$758),AD2751,"")</f>
        <v>7.239424511848047E-7</v>
      </c>
      <c r="AG2751" s="253" t="str">
        <f t="shared" si="725"/>
        <v/>
      </c>
      <c r="AH2751" s="253" t="str">
        <f t="shared" si="726"/>
        <v/>
      </c>
      <c r="AI2751" s="253">
        <f t="shared" si="727"/>
        <v>1.1802895225005145E-10</v>
      </c>
      <c r="AJ2751" s="253" t="str">
        <f t="shared" si="728"/>
        <v/>
      </c>
      <c r="AK2751" s="253" t="str">
        <f t="shared" si="729"/>
        <v/>
      </c>
      <c r="AO2751" s="259">
        <v>1990</v>
      </c>
      <c r="AP2751" s="253">
        <f t="shared" si="730"/>
        <v>5060.6447107588983</v>
      </c>
      <c r="AQ2751" s="253">
        <f t="shared" si="731"/>
        <v>1.2279571999558894E-7</v>
      </c>
      <c r="AR2751" s="253">
        <f t="shared" si="732"/>
        <v>0.99996252511830896</v>
      </c>
      <c r="AS2751" s="253">
        <f>IF(OR(AR2751&lt;$T$757,AR2751&gt;$T$758),AQ2751,"")</f>
        <v>1.2279571999558894E-7</v>
      </c>
      <c r="AT2751" s="253" t="str">
        <f t="shared" si="733"/>
        <v/>
      </c>
      <c r="AU2751" s="253" t="str">
        <f t="shared" si="734"/>
        <v/>
      </c>
      <c r="AV2751" s="253">
        <f t="shared" si="735"/>
        <v>0</v>
      </c>
      <c r="AW2751" s="253">
        <f t="shared" si="736"/>
        <v>1.2279571999558894E-7</v>
      </c>
      <c r="AX2751" s="253" t="str">
        <f t="shared" si="737"/>
        <v/>
      </c>
      <c r="AZ2751" s="259"/>
      <c r="BA2751" s="259">
        <f>BA2750+$BD$753</f>
        <v>12.767999999999638</v>
      </c>
      <c r="BB2751" s="274">
        <f t="shared" si="720"/>
        <v>7.7966872074499094E-2</v>
      </c>
      <c r="BC2751" s="259">
        <f t="shared" si="721"/>
        <v>1.6724273440536785E-4</v>
      </c>
      <c r="BD2751" s="259" t="str">
        <f t="shared" si="718"/>
        <v/>
      </c>
      <c r="BE2751" s="254" t="str">
        <f t="shared" si="719"/>
        <v/>
      </c>
    </row>
    <row r="2752" spans="1:57" ht="20.100000000000001" customHeight="1" x14ac:dyDescent="0.25">
      <c r="A2752" s="247"/>
      <c r="B2752" s="247"/>
      <c r="C2752" s="247"/>
      <c r="D2752" s="247"/>
      <c r="E2752" s="247"/>
      <c r="F2752" s="247"/>
      <c r="G2752" s="247"/>
      <c r="H2752" s="247"/>
      <c r="I2752" s="247"/>
      <c r="J2752" s="247" t="str">
        <f>IF(I2752=MIN($I$761:$I$2761),I2752,"")</f>
        <v/>
      </c>
      <c r="K2752" s="247"/>
      <c r="L2752" s="247"/>
      <c r="M2752" s="247"/>
      <c r="N2752" s="247"/>
      <c r="O2752" s="247">
        <v>1991</v>
      </c>
      <c r="P2752" s="247">
        <f>$P$755+(O2752*$P$758)</f>
        <v>555.28015628735068</v>
      </c>
      <c r="Q2752" s="247">
        <f>_xlfn.NORM.DIST(P2752,P$752,P$753,0)</f>
        <v>1.102637314341809E-6</v>
      </c>
      <c r="R2752" s="247">
        <f>_xlfn.NORM.DIST(P2752,P$752,P$753,1)</f>
        <v>0.99996314787393237</v>
      </c>
      <c r="S2752" s="253">
        <f>IF(OR(R2752&lt;$T$757,R2752&gt;$T$758),Q2752,"")</f>
        <v>1.102637314341809E-6</v>
      </c>
      <c r="T2752" s="253" t="str">
        <f>IF(AND(R2752&gt;$T$757,R2752&lt;$T$758),Q2752,"")</f>
        <v/>
      </c>
      <c r="U2752" s="253" t="str">
        <f>IF(Q2752=MAX($Q$761:$Q$2761),Q2752,"")</f>
        <v/>
      </c>
      <c r="V2752" s="253">
        <f>_xlfn.NORM.DIST(P2752,$T$753,$T$754,0)</f>
        <v>1.7205385884036309E-114</v>
      </c>
      <c r="W2752" s="253" t="str">
        <f>IF(V2752=MAX($V$761:$V$2761),Q2752,"")</f>
        <v/>
      </c>
      <c r="X2752" s="253" t="str">
        <f t="shared" si="722"/>
        <v/>
      </c>
      <c r="AB2752" s="253">
        <v>1991</v>
      </c>
      <c r="AC2752" s="253">
        <f t="shared" si="738"/>
        <v>859.25782141621494</v>
      </c>
      <c r="AD2752" s="253">
        <f t="shared" si="723"/>
        <v>7.1255984522415561E-7</v>
      </c>
      <c r="AE2752" s="253">
        <f t="shared" si="724"/>
        <v>0.99996314787393237</v>
      </c>
      <c r="AF2752" s="253">
        <f>IF(OR(AE2752&lt;$T$757,AE2752&gt;$T$758),AD2752,"")</f>
        <v>7.1255984522415561E-7</v>
      </c>
      <c r="AG2752" s="253" t="str">
        <f t="shared" si="725"/>
        <v/>
      </c>
      <c r="AH2752" s="253" t="str">
        <f t="shared" si="726"/>
        <v/>
      </c>
      <c r="AI2752" s="253">
        <f t="shared" si="727"/>
        <v>1.1534185104811031E-10</v>
      </c>
      <c r="AJ2752" s="253" t="str">
        <f t="shared" si="728"/>
        <v/>
      </c>
      <c r="AK2752" s="253" t="str">
        <f t="shared" si="729"/>
        <v/>
      </c>
      <c r="AO2752" s="253">
        <v>1991</v>
      </c>
      <c r="AP2752" s="253">
        <f t="shared" si="730"/>
        <v>5065.756473092998</v>
      </c>
      <c r="AQ2752" s="253">
        <f t="shared" si="731"/>
        <v>1.2086499291627971E-7</v>
      </c>
      <c r="AR2752" s="253">
        <f t="shared" si="732"/>
        <v>0.99996314787393237</v>
      </c>
      <c r="AS2752" s="253">
        <f>IF(OR(AR2752&lt;$T$757,AR2752&gt;$T$758),AQ2752,"")</f>
        <v>1.2086499291627971E-7</v>
      </c>
      <c r="AT2752" s="253" t="str">
        <f t="shared" si="733"/>
        <v/>
      </c>
      <c r="AU2752" s="253" t="str">
        <f t="shared" si="734"/>
        <v/>
      </c>
      <c r="AV2752" s="253">
        <f t="shared" si="735"/>
        <v>0</v>
      </c>
      <c r="AW2752" s="253">
        <f t="shared" si="736"/>
        <v>1.2086499291627971E-7</v>
      </c>
      <c r="AX2752" s="253" t="str">
        <f t="shared" si="737"/>
        <v/>
      </c>
      <c r="AZ2752" s="259"/>
      <c r="BA2752" s="259">
        <f>BA2751+$BD$753</f>
        <v>12.774399999999638</v>
      </c>
      <c r="BB2752" s="274">
        <f t="shared" si="720"/>
        <v>7.7799629340093726E-2</v>
      </c>
      <c r="BC2752" s="259">
        <f t="shared" si="721"/>
        <v>1.6691734699175731E-4</v>
      </c>
      <c r="BD2752" s="259" t="str">
        <f t="shared" si="718"/>
        <v/>
      </c>
      <c r="BE2752" s="254" t="str">
        <f t="shared" si="719"/>
        <v/>
      </c>
    </row>
    <row r="2753" spans="1:57" ht="20.100000000000001" customHeight="1" x14ac:dyDescent="0.25">
      <c r="A2753" s="247" t="s">
        <v>69</v>
      </c>
      <c r="B2753" s="247">
        <v>1</v>
      </c>
      <c r="C2753" s="247"/>
      <c r="D2753" s="247"/>
      <c r="E2753" s="247" t="s">
        <v>9</v>
      </c>
      <c r="F2753" s="247"/>
      <c r="G2753" s="247"/>
      <c r="H2753" s="247"/>
      <c r="I2753" s="247"/>
      <c r="J2753" s="247" t="str">
        <f>IF(I2753=MIN($I$761:$I$2761),I2753,"")</f>
        <v/>
      </c>
      <c r="K2753" s="247"/>
      <c r="L2753" s="247"/>
      <c r="M2753" s="247"/>
      <c r="N2753" s="247"/>
      <c r="O2753" s="247">
        <v>1992</v>
      </c>
      <c r="P2753" s="247">
        <f>$P$755+(O2753*$P$758)</f>
        <v>555.84047935121282</v>
      </c>
      <c r="Q2753" s="247">
        <f>_xlfn.NORM.DIST(P2753,P$752,P$753,0)</f>
        <v>1.0852830936206513E-6</v>
      </c>
      <c r="R2753" s="247">
        <f>_xlfn.NORM.DIST(P2753,P$752,P$753,1)</f>
        <v>0.99996376083302785</v>
      </c>
      <c r="S2753" s="253">
        <f>IF(OR(R2753&lt;$T$757,R2753&gt;$T$758),Q2753,"")</f>
        <v>1.0852830936206513E-6</v>
      </c>
      <c r="T2753" s="253" t="str">
        <f>IF(AND(R2753&gt;$T$757,R2753&lt;$T$758),Q2753,"")</f>
        <v/>
      </c>
      <c r="U2753" s="253" t="str">
        <f>IF(Q2753=MAX($Q$761:$Q$2761),Q2753,"")</f>
        <v/>
      </c>
      <c r="V2753" s="253">
        <f>_xlfn.NORM.DIST(P2753,$T$753,$T$754,0)</f>
        <v>1.5716148192429913E-114</v>
      </c>
      <c r="W2753" s="253" t="str">
        <f>IF(V2753=MAX($V$761:$V$2761),Q2753,"")</f>
        <v/>
      </c>
      <c r="X2753" s="253" t="str">
        <f t="shared" si="722"/>
        <v/>
      </c>
      <c r="AB2753" s="253">
        <v>1992</v>
      </c>
      <c r="AC2753" s="253">
        <f t="shared" si="738"/>
        <v>860.12488278999513</v>
      </c>
      <c r="AD2753" s="253">
        <f t="shared" si="723"/>
        <v>7.013449872919858E-7</v>
      </c>
      <c r="AE2753" s="253">
        <f t="shared" si="724"/>
        <v>0.99996376083302785</v>
      </c>
      <c r="AF2753" s="253">
        <f>IF(OR(AE2753&lt;$T$757,AE2753&gt;$T$758),AD2753,"")</f>
        <v>7.013449872919858E-7</v>
      </c>
      <c r="AG2753" s="253" t="str">
        <f t="shared" si="725"/>
        <v/>
      </c>
      <c r="AH2753" s="253" t="str">
        <f t="shared" si="726"/>
        <v/>
      </c>
      <c r="AI2753" s="253">
        <f t="shared" si="727"/>
        <v>1.1271412218284732E-10</v>
      </c>
      <c r="AJ2753" s="253" t="str">
        <f t="shared" si="728"/>
        <v/>
      </c>
      <c r="AK2753" s="253" t="str">
        <f t="shared" si="729"/>
        <v/>
      </c>
      <c r="AO2753" s="253">
        <v>1992</v>
      </c>
      <c r="AP2753" s="253">
        <f t="shared" si="730"/>
        <v>5070.8682354270977</v>
      </c>
      <c r="AQ2753" s="253">
        <f t="shared" si="731"/>
        <v>1.1896271939692005E-7</v>
      </c>
      <c r="AR2753" s="253">
        <f t="shared" si="732"/>
        <v>0.99996376083302785</v>
      </c>
      <c r="AS2753" s="253">
        <f>IF(OR(AR2753&lt;$T$757,AR2753&gt;$T$758),AQ2753,"")</f>
        <v>1.1896271939692005E-7</v>
      </c>
      <c r="AT2753" s="253" t="str">
        <f t="shared" si="733"/>
        <v/>
      </c>
      <c r="AU2753" s="253" t="str">
        <f t="shared" si="734"/>
        <v/>
      </c>
      <c r="AV2753" s="253">
        <f t="shared" si="735"/>
        <v>0</v>
      </c>
      <c r="AW2753" s="253">
        <f t="shared" si="736"/>
        <v>1.1896271939692005E-7</v>
      </c>
      <c r="AX2753" s="253" t="str">
        <f t="shared" si="737"/>
        <v/>
      </c>
      <c r="AZ2753" s="259"/>
      <c r="BA2753" s="259">
        <f>BA2752+$BD$753</f>
        <v>12.780799999999637</v>
      </c>
      <c r="BB2753" s="274">
        <f t="shared" si="720"/>
        <v>7.7632711993101969E-2</v>
      </c>
      <c r="BC2753" s="259">
        <f t="shared" si="721"/>
        <v>1.6659248816613959E-4</v>
      </c>
      <c r="BD2753" s="259" t="str">
        <f t="shared" si="718"/>
        <v/>
      </c>
      <c r="BE2753" s="254" t="str">
        <f t="shared" si="719"/>
        <v/>
      </c>
    </row>
    <row r="2754" spans="1:57" ht="20.100000000000001" customHeight="1" x14ac:dyDescent="0.25">
      <c r="A2754" s="247" t="s">
        <v>70</v>
      </c>
      <c r="B2754" s="247">
        <f>D2097</f>
        <v>0.91052580654855697</v>
      </c>
      <c r="C2754" s="247"/>
      <c r="D2754" s="247"/>
      <c r="E2754" s="247">
        <f>B2097</f>
        <v>3230.66250700624</v>
      </c>
      <c r="F2754" s="247">
        <f>C2097</f>
        <v>6.7263097719586108E-5</v>
      </c>
      <c r="G2754" s="247"/>
      <c r="H2754" s="247"/>
      <c r="I2754" s="247"/>
      <c r="J2754" s="247" t="str">
        <f>IF(I2754=MIN($I$761:$I$2761),I2754,"")</f>
        <v/>
      </c>
      <c r="K2754" s="247"/>
      <c r="L2754" s="247"/>
      <c r="M2754" s="247"/>
      <c r="N2754" s="247"/>
      <c r="O2754" s="247">
        <v>1993</v>
      </c>
      <c r="P2754" s="247">
        <f>$P$755+(O2754*$P$758)</f>
        <v>556.40080241507496</v>
      </c>
      <c r="Q2754" s="247">
        <f>_xlfn.NORM.DIST(P2754,P$752,P$753,0)</f>
        <v>1.068184916925606E-6</v>
      </c>
      <c r="R2754" s="247">
        <f>_xlfn.NORM.DIST(P2754,P$752,P$753,1)</f>
        <v>0.99996436414005097</v>
      </c>
      <c r="S2754" s="253">
        <f>IF(OR(R2754&lt;$T$757,R2754&gt;$T$758),Q2754,"")</f>
        <v>1.068184916925606E-6</v>
      </c>
      <c r="T2754" s="253" t="str">
        <f>IF(AND(R2754&gt;$T$757,R2754&lt;$T$758),Q2754,"")</f>
        <v/>
      </c>
      <c r="U2754" s="253" t="str">
        <f>IF(Q2754=MAX($Q$761:$Q$2761),Q2754,"")</f>
        <v/>
      </c>
      <c r="V2754" s="253">
        <f>_xlfn.NORM.DIST(P2754,$T$753,$T$754,0)</f>
        <v>1.4355583986648358E-114</v>
      </c>
      <c r="W2754" s="253" t="str">
        <f>IF(V2754=MAX($V$761:$V$2761),Q2754,"")</f>
        <v/>
      </c>
      <c r="X2754" s="253" t="str">
        <f t="shared" si="722"/>
        <v/>
      </c>
      <c r="AB2754" s="253">
        <v>1993</v>
      </c>
      <c r="AC2754" s="253">
        <f t="shared" si="738"/>
        <v>860.99194416377532</v>
      </c>
      <c r="AD2754" s="253">
        <f t="shared" si="723"/>
        <v>6.9029559327913397E-7</v>
      </c>
      <c r="AE2754" s="253">
        <f t="shared" si="724"/>
        <v>0.99996436414005097</v>
      </c>
      <c r="AF2754" s="253">
        <f>IF(OR(AE2754&lt;$T$757,AE2754&gt;$T$758),AD2754,"")</f>
        <v>6.9029559327913397E-7</v>
      </c>
      <c r="AG2754" s="253" t="str">
        <f t="shared" si="725"/>
        <v/>
      </c>
      <c r="AH2754" s="253" t="str">
        <f t="shared" si="726"/>
        <v/>
      </c>
      <c r="AI2754" s="253">
        <f t="shared" si="727"/>
        <v>1.1014449615693657E-10</v>
      </c>
      <c r="AJ2754" s="253" t="str">
        <f t="shared" si="728"/>
        <v/>
      </c>
      <c r="AK2754" s="253" t="str">
        <f t="shared" si="729"/>
        <v/>
      </c>
      <c r="AO2754" s="253">
        <v>1993</v>
      </c>
      <c r="AP2754" s="253">
        <f t="shared" si="730"/>
        <v>5075.9799977611974</v>
      </c>
      <c r="AQ2754" s="253">
        <f t="shared" si="731"/>
        <v>1.1708851200501704E-7</v>
      </c>
      <c r="AR2754" s="253">
        <f t="shared" si="732"/>
        <v>0.99996436414005097</v>
      </c>
      <c r="AS2754" s="253">
        <f>IF(OR(AR2754&lt;$T$757,AR2754&gt;$T$758),AQ2754,"")</f>
        <v>1.1708851200501704E-7</v>
      </c>
      <c r="AT2754" s="253" t="str">
        <f t="shared" si="733"/>
        <v/>
      </c>
      <c r="AU2754" s="253" t="str">
        <f t="shared" si="734"/>
        <v/>
      </c>
      <c r="AV2754" s="253">
        <f t="shared" si="735"/>
        <v>0</v>
      </c>
      <c r="AW2754" s="253">
        <f t="shared" si="736"/>
        <v>1.1708851200501704E-7</v>
      </c>
      <c r="AX2754" s="253" t="str">
        <f t="shared" si="737"/>
        <v/>
      </c>
      <c r="AZ2754" s="259"/>
      <c r="BA2754" s="259">
        <f>BA2753+$BD$753</f>
        <v>12.787199999999636</v>
      </c>
      <c r="BB2754" s="274">
        <f t="shared" si="720"/>
        <v>7.7466119504935829E-2</v>
      </c>
      <c r="BC2754" s="259">
        <f t="shared" si="721"/>
        <v>1.6626815741097034E-4</v>
      </c>
      <c r="BD2754" s="259" t="str">
        <f t="shared" si="718"/>
        <v/>
      </c>
      <c r="BE2754" s="254" t="str">
        <f t="shared" si="719"/>
        <v/>
      </c>
    </row>
    <row r="2755" spans="1:57" ht="20.100000000000001" customHeight="1" x14ac:dyDescent="0.25">
      <c r="A2755" s="247" t="s">
        <v>71</v>
      </c>
      <c r="B2755" s="247">
        <v>5</v>
      </c>
      <c r="C2755" s="247"/>
      <c r="D2755" s="247"/>
      <c r="E2755" s="247" t="s">
        <v>75</v>
      </c>
      <c r="F2755" s="247">
        <f>D2097</f>
        <v>0.91052580654855697</v>
      </c>
      <c r="G2755" s="247"/>
      <c r="H2755" s="247"/>
      <c r="I2755" s="247"/>
      <c r="J2755" s="247" t="str">
        <f>IF(I2755=MIN($I$761:$I$2761),I2755,"")</f>
        <v/>
      </c>
      <c r="K2755" s="247"/>
      <c r="L2755" s="247"/>
      <c r="M2755" s="247"/>
      <c r="N2755" s="247"/>
      <c r="O2755" s="247">
        <v>1994</v>
      </c>
      <c r="P2755" s="247">
        <f>$P$755+(O2755*$P$758)</f>
        <v>556.96112547893711</v>
      </c>
      <c r="Q2755" s="247">
        <f>_xlfn.NORM.DIST(P2755,P$752,P$753,0)</f>
        <v>1.0513392932185204E-6</v>
      </c>
      <c r="R2755" s="247">
        <f>_xlfn.NORM.DIST(P2755,P$752,P$753,1)</f>
        <v>0.99996495793748885</v>
      </c>
      <c r="S2755" s="253">
        <f>IF(OR(R2755&lt;$T$757,R2755&gt;$T$758),Q2755,"")</f>
        <v>1.0513392932185204E-6</v>
      </c>
      <c r="T2755" s="253" t="str">
        <f>IF(AND(R2755&gt;$T$757,R2755&lt;$T$758),Q2755,"")</f>
        <v/>
      </c>
      <c r="U2755" s="253" t="str">
        <f>IF(Q2755=MAX($Q$761:$Q$2761),Q2755,"")</f>
        <v/>
      </c>
      <c r="V2755" s="253">
        <f>_xlfn.NORM.DIST(P2755,$T$753,$T$754,0)</f>
        <v>1.3112595514891343E-114</v>
      </c>
      <c r="W2755" s="253" t="str">
        <f>IF(V2755=MAX($V$761:$V$2761),Q2755,"")</f>
        <v/>
      </c>
      <c r="X2755" s="253" t="str">
        <f t="shared" si="722"/>
        <v/>
      </c>
      <c r="AB2755" s="253">
        <v>1994</v>
      </c>
      <c r="AC2755" s="253">
        <f t="shared" si="738"/>
        <v>861.85900553755573</v>
      </c>
      <c r="AD2755" s="253">
        <f t="shared" si="723"/>
        <v>6.7940940716399081E-7</v>
      </c>
      <c r="AE2755" s="253">
        <f t="shared" si="724"/>
        <v>0.99996495793748885</v>
      </c>
      <c r="AF2755" s="253">
        <f>IF(OR(AE2755&lt;$T$757,AE2755&gt;$T$758),AD2755,"")</f>
        <v>6.7940940716399081E-7</v>
      </c>
      <c r="AG2755" s="253" t="str">
        <f t="shared" si="725"/>
        <v/>
      </c>
      <c r="AH2755" s="253" t="str">
        <f t="shared" si="726"/>
        <v/>
      </c>
      <c r="AI2755" s="253">
        <f t="shared" si="727"/>
        <v>1.076317296476608E-10</v>
      </c>
      <c r="AJ2755" s="253" t="str">
        <f t="shared" si="728"/>
        <v/>
      </c>
      <c r="AK2755" s="253" t="str">
        <f t="shared" si="729"/>
        <v/>
      </c>
      <c r="AO2755" s="253">
        <v>1994</v>
      </c>
      <c r="AP2755" s="253">
        <f t="shared" si="730"/>
        <v>5081.0917600952971</v>
      </c>
      <c r="AQ2755" s="253">
        <f t="shared" si="731"/>
        <v>1.152419880723109E-7</v>
      </c>
      <c r="AR2755" s="253">
        <f t="shared" si="732"/>
        <v>0.99996495793748885</v>
      </c>
      <c r="AS2755" s="253">
        <f>IF(OR(AR2755&lt;$T$757,AR2755&gt;$T$758),AQ2755,"")</f>
        <v>1.152419880723109E-7</v>
      </c>
      <c r="AT2755" s="253" t="str">
        <f t="shared" si="733"/>
        <v/>
      </c>
      <c r="AU2755" s="253" t="str">
        <f t="shared" si="734"/>
        <v/>
      </c>
      <c r="AV2755" s="253">
        <f t="shared" si="735"/>
        <v>0</v>
      </c>
      <c r="AW2755" s="253">
        <f t="shared" si="736"/>
        <v>1.152419880723109E-7</v>
      </c>
      <c r="AX2755" s="253" t="str">
        <f t="shared" si="737"/>
        <v/>
      </c>
      <c r="AZ2755" s="259"/>
      <c r="BA2755" s="259">
        <f>BA2754+$BD$753</f>
        <v>12.793599999999635</v>
      </c>
      <c r="BB2755" s="274">
        <f t="shared" si="720"/>
        <v>7.7299851347524859E-2</v>
      </c>
      <c r="BC2755" s="259">
        <f t="shared" si="721"/>
        <v>1.6594435420867748E-4</v>
      </c>
      <c r="BD2755" s="259" t="str">
        <f t="shared" si="718"/>
        <v/>
      </c>
      <c r="BE2755" s="254" t="str">
        <f t="shared" si="719"/>
        <v/>
      </c>
    </row>
    <row r="2756" spans="1:57" ht="20.100000000000001" customHeight="1" x14ac:dyDescent="0.25">
      <c r="A2756" s="247" t="s">
        <v>72</v>
      </c>
      <c r="B2756" s="247">
        <f>B2753-(B2755*B2754)</f>
        <v>-3.552629032742785</v>
      </c>
      <c r="C2756" s="247"/>
      <c r="D2756" s="247"/>
      <c r="E2756" s="247" t="s">
        <v>83</v>
      </c>
      <c r="F2756" s="252">
        <v>1.3</v>
      </c>
      <c r="G2756" s="247"/>
      <c r="H2756" s="247"/>
      <c r="I2756" s="247"/>
      <c r="J2756" s="247" t="str">
        <f>IF(I2756=MIN($I$761:$I$2761),I2756,"")</f>
        <v/>
      </c>
      <c r="K2756" s="247"/>
      <c r="L2756" s="247"/>
      <c r="M2756" s="247"/>
      <c r="N2756" s="247"/>
      <c r="O2756" s="248">
        <v>1995</v>
      </c>
      <c r="P2756" s="247">
        <f>$P$755+(O2756*$P$758)</f>
        <v>557.52144854279925</v>
      </c>
      <c r="Q2756" s="247">
        <f>_xlfn.NORM.DIST(P2756,P$752,P$753,0)</f>
        <v>1.034742774461706E-6</v>
      </c>
      <c r="R2756" s="247">
        <f>_xlfn.NORM.DIST(P2756,P$752,P$753,1)</f>
        <v>0.99996554236588497</v>
      </c>
      <c r="S2756" s="253">
        <f>IF(OR(R2756&lt;$T$757,R2756&gt;$T$758),Q2756,"")</f>
        <v>1.034742774461706E-6</v>
      </c>
      <c r="T2756" s="253" t="str">
        <f>IF(AND(R2756&gt;$T$757,R2756&lt;$T$758),Q2756,"")</f>
        <v/>
      </c>
      <c r="U2756" s="253" t="str">
        <f>IF(Q2756=MAX($Q$761:$Q$2761),Q2756,"")</f>
        <v/>
      </c>
      <c r="V2756" s="253">
        <f>_xlfn.NORM.DIST(P2756,$T$753,$T$754,0)</f>
        <v>1.1977040451749577E-114</v>
      </c>
      <c r="W2756" s="253" t="str">
        <f>IF(V2756=MAX($V$761:$V$2761),Q2756,"")</f>
        <v/>
      </c>
      <c r="X2756" s="253" t="str">
        <f t="shared" si="722"/>
        <v/>
      </c>
      <c r="AB2756" s="259">
        <v>1995</v>
      </c>
      <c r="AC2756" s="253">
        <f t="shared" si="738"/>
        <v>862.72606691133592</v>
      </c>
      <c r="AD2756" s="253">
        <f t="shared" si="723"/>
        <v>6.6868420071324295E-7</v>
      </c>
      <c r="AE2756" s="253">
        <f t="shared" si="724"/>
        <v>0.99996554236588497</v>
      </c>
      <c r="AF2756" s="253">
        <f>IF(OR(AE2756&lt;$T$757,AE2756&gt;$T$758),AD2756,"")</f>
        <v>6.6868420071324295E-7</v>
      </c>
      <c r="AG2756" s="253" t="str">
        <f t="shared" si="725"/>
        <v/>
      </c>
      <c r="AH2756" s="253" t="str">
        <f t="shared" si="726"/>
        <v/>
      </c>
      <c r="AI2756" s="253">
        <f t="shared" si="727"/>
        <v>1.0517460498885653E-10</v>
      </c>
      <c r="AJ2756" s="253" t="str">
        <f t="shared" si="728"/>
        <v/>
      </c>
      <c r="AK2756" s="253" t="str">
        <f t="shared" si="729"/>
        <v/>
      </c>
      <c r="AO2756" s="259">
        <v>1995</v>
      </c>
      <c r="AP2756" s="253">
        <f t="shared" si="730"/>
        <v>5086.2035224293968</v>
      </c>
      <c r="AQ2756" s="253">
        <f t="shared" si="731"/>
        <v>1.1342276964401501E-7</v>
      </c>
      <c r="AR2756" s="253">
        <f t="shared" si="732"/>
        <v>0.99996554236588497</v>
      </c>
      <c r="AS2756" s="253">
        <f>IF(OR(AR2756&lt;$T$757,AR2756&gt;$T$758),AQ2756,"")</f>
        <v>1.1342276964401501E-7</v>
      </c>
      <c r="AT2756" s="253" t="str">
        <f t="shared" si="733"/>
        <v/>
      </c>
      <c r="AU2756" s="253" t="str">
        <f t="shared" si="734"/>
        <v/>
      </c>
      <c r="AV2756" s="253">
        <f t="shared" si="735"/>
        <v>0</v>
      </c>
      <c r="AW2756" s="253">
        <f t="shared" si="736"/>
        <v>1.1342276964401501E-7</v>
      </c>
      <c r="AX2756" s="253" t="str">
        <f t="shared" si="737"/>
        <v/>
      </c>
      <c r="AZ2756" s="259"/>
      <c r="BA2756" s="259">
        <f>BA2755+$BD$753</f>
        <v>12.799999999999635</v>
      </c>
      <c r="BB2756" s="274">
        <f t="shared" si="720"/>
        <v>7.7133906993316181E-2</v>
      </c>
      <c r="BC2756" s="259">
        <f t="shared" si="721"/>
        <v>1.6562107804013459E-4</v>
      </c>
      <c r="BD2756" s="259" t="str">
        <f t="shared" si="718"/>
        <v/>
      </c>
      <c r="BE2756" s="254" t="str">
        <f t="shared" si="719"/>
        <v/>
      </c>
    </row>
    <row r="2757" spans="1:57" ht="20.100000000000001" customHeight="1" x14ac:dyDescent="0.25">
      <c r="A2757" s="247" t="s">
        <v>73</v>
      </c>
      <c r="B2757" s="247">
        <f>B2753+(B2754*B2755)</f>
        <v>5.552629032742785</v>
      </c>
      <c r="C2757" s="247"/>
      <c r="D2757" s="247"/>
      <c r="E2757" s="247" t="s">
        <v>84</v>
      </c>
      <c r="F2757" s="252">
        <f>1-F2756</f>
        <v>-0.30000000000000004</v>
      </c>
      <c r="G2757" s="247"/>
      <c r="H2757" s="247"/>
      <c r="I2757" s="247"/>
      <c r="J2757" s="247" t="str">
        <f>IF(I2757=MIN($I$761:$I$2761),I2757,"")</f>
        <v/>
      </c>
      <c r="K2757" s="247"/>
      <c r="L2757" s="247"/>
      <c r="M2757" s="247"/>
      <c r="N2757" s="247"/>
      <c r="O2757" s="247">
        <v>1996</v>
      </c>
      <c r="P2757" s="247">
        <f>$P$755+(O2757*$P$758)</f>
        <v>558.08177160666139</v>
      </c>
      <c r="Q2757" s="247">
        <f>_xlfn.NORM.DIST(P2757,P$752,P$753,0)</f>
        <v>1.0183919551587304E-6</v>
      </c>
      <c r="R2757" s="247">
        <f>_xlfn.NORM.DIST(P2757,P$752,P$753,1)</f>
        <v>0.99996611756386233</v>
      </c>
      <c r="S2757" s="253">
        <f>IF(OR(R2757&lt;$T$757,R2757&gt;$T$758),Q2757,"")</f>
        <v>1.0183919551587304E-6</v>
      </c>
      <c r="T2757" s="253" t="str">
        <f>IF(AND(R2757&gt;$T$757,R2757&lt;$T$758),Q2757,"")</f>
        <v/>
      </c>
      <c r="U2757" s="253" t="str">
        <f>IF(Q2757=MAX($Q$761:$Q$2761),Q2757,"")</f>
        <v/>
      </c>
      <c r="V2757" s="253">
        <f>_xlfn.NORM.DIST(P2757,$T$753,$T$754,0)</f>
        <v>1.0939649792930424E-114</v>
      </c>
      <c r="W2757" s="253" t="str">
        <f>IF(V2757=MAX($V$761:$V$2761),Q2757,"")</f>
        <v/>
      </c>
      <c r="X2757" s="253" t="str">
        <f t="shared" si="722"/>
        <v/>
      </c>
      <c r="AB2757" s="253">
        <v>1996</v>
      </c>
      <c r="AC2757" s="253">
        <f t="shared" si="738"/>
        <v>863.59312828511611</v>
      </c>
      <c r="AD2757" s="253">
        <f t="shared" si="723"/>
        <v>6.5811777318510326E-7</v>
      </c>
      <c r="AE2757" s="253">
        <f t="shared" si="724"/>
        <v>0.99996611756386233</v>
      </c>
      <c r="AF2757" s="253">
        <f>IF(OR(AE2757&lt;$T$757,AE2757&gt;$T$758),AD2757,"")</f>
        <v>6.5811777318510326E-7</v>
      </c>
      <c r="AG2757" s="253" t="str">
        <f t="shared" si="725"/>
        <v/>
      </c>
      <c r="AH2757" s="253" t="str">
        <f t="shared" si="726"/>
        <v/>
      </c>
      <c r="AI2757" s="253">
        <f t="shared" si="727"/>
        <v>1.0277192966263697E-10</v>
      </c>
      <c r="AJ2757" s="253" t="str">
        <f t="shared" si="728"/>
        <v/>
      </c>
      <c r="AK2757" s="253" t="str">
        <f t="shared" si="729"/>
        <v/>
      </c>
      <c r="AO2757" s="253">
        <v>1996</v>
      </c>
      <c r="AP2757" s="253">
        <f t="shared" si="730"/>
        <v>5091.3152847634965</v>
      </c>
      <c r="AQ2757" s="253">
        <f t="shared" si="731"/>
        <v>1.1163048342848025E-7</v>
      </c>
      <c r="AR2757" s="253">
        <f t="shared" si="732"/>
        <v>0.99996611756386233</v>
      </c>
      <c r="AS2757" s="253">
        <f>IF(OR(AR2757&lt;$T$757,AR2757&gt;$T$758),AQ2757,"")</f>
        <v>1.1163048342848025E-7</v>
      </c>
      <c r="AT2757" s="253" t="str">
        <f t="shared" si="733"/>
        <v/>
      </c>
      <c r="AU2757" s="253" t="str">
        <f t="shared" si="734"/>
        <v/>
      </c>
      <c r="AV2757" s="253">
        <f t="shared" si="735"/>
        <v>0</v>
      </c>
      <c r="AW2757" s="253">
        <f t="shared" si="736"/>
        <v>1.1163048342848025E-7</v>
      </c>
      <c r="AX2757" s="253" t="str">
        <f t="shared" si="737"/>
        <v/>
      </c>
      <c r="AZ2757" s="259"/>
      <c r="BA2757" s="259">
        <f>BA2756+$BD$753</f>
        <v>12.806399999999634</v>
      </c>
      <c r="BB2757" s="274">
        <f t="shared" si="720"/>
        <v>7.6968285915276047E-2</v>
      </c>
      <c r="BC2757" s="259">
        <f t="shared" si="721"/>
        <v>1.6529832838599323E-4</v>
      </c>
      <c r="BD2757" s="259" t="str">
        <f t="shared" si="718"/>
        <v/>
      </c>
      <c r="BE2757" s="254" t="str">
        <f t="shared" si="719"/>
        <v/>
      </c>
    </row>
    <row r="2758" spans="1:57" ht="20.100000000000001" customHeight="1" x14ac:dyDescent="0.25">
      <c r="A2758" s="247" t="s">
        <v>76</v>
      </c>
      <c r="B2758" s="247">
        <v>2001</v>
      </c>
      <c r="C2758" s="247"/>
      <c r="D2758" s="247"/>
      <c r="E2758" s="247" t="s">
        <v>24</v>
      </c>
      <c r="F2758" s="252">
        <f>F2756/2</f>
        <v>0.65</v>
      </c>
      <c r="G2758" s="247"/>
      <c r="H2758" s="247"/>
      <c r="I2758" s="247"/>
      <c r="J2758" s="247" t="str">
        <f>IF(I2758=MIN($I$761:$I$2761),I2758,"")</f>
        <v/>
      </c>
      <c r="K2758" s="247"/>
      <c r="L2758" s="247"/>
      <c r="M2758" s="247"/>
      <c r="N2758" s="247"/>
      <c r="O2758" s="247">
        <v>1997</v>
      </c>
      <c r="P2758" s="247">
        <f>$P$755+(O2758*$P$758)</f>
        <v>558.64209467052331</v>
      </c>
      <c r="Q2758" s="247">
        <f>_xlfn.NORM.DIST(P2758,P$752,P$753,0)</f>
        <v>1.0022834718991056E-6</v>
      </c>
      <c r="R2758" s="247">
        <f>_xlfn.NORM.DIST(P2758,P$752,P$753,1)</f>
        <v>0.99996668366814789</v>
      </c>
      <c r="S2758" s="253">
        <f>IF(OR(R2758&lt;$T$757,R2758&gt;$T$758),Q2758,"")</f>
        <v>1.0022834718991056E-6</v>
      </c>
      <c r="T2758" s="253" t="str">
        <f>IF(AND(R2758&gt;$T$757,R2758&lt;$T$758),Q2758,"")</f>
        <v/>
      </c>
      <c r="U2758" s="253" t="str">
        <f>IF(Q2758=MAX($Q$761:$Q$2761),Q2758,"")</f>
        <v/>
      </c>
      <c r="V2758" s="253">
        <f>_xlfn.NORM.DIST(P2758,$T$753,$T$754,0)</f>
        <v>9.9919527928773396E-115</v>
      </c>
      <c r="W2758" s="253" t="str">
        <f>IF(V2758=MAX($V$761:$V$2761),Q2758,"")</f>
        <v/>
      </c>
      <c r="X2758" s="253" t="str">
        <f t="shared" si="722"/>
        <v/>
      </c>
      <c r="AB2758" s="253">
        <v>1997</v>
      </c>
      <c r="AC2758" s="253">
        <f t="shared" si="738"/>
        <v>864.4601896588963</v>
      </c>
      <c r="AD2758" s="253">
        <f t="shared" si="723"/>
        <v>6.4770795103507955E-7</v>
      </c>
      <c r="AE2758" s="253">
        <f t="shared" si="724"/>
        <v>0.99996668366814789</v>
      </c>
      <c r="AF2758" s="253">
        <f>IF(OR(AE2758&lt;$T$757,AE2758&gt;$T$758),AD2758,"")</f>
        <v>6.4770795103507955E-7</v>
      </c>
      <c r="AG2758" s="253" t="str">
        <f t="shared" si="725"/>
        <v/>
      </c>
      <c r="AH2758" s="253" t="str">
        <f t="shared" si="726"/>
        <v/>
      </c>
      <c r="AI2758" s="253">
        <f t="shared" si="727"/>
        <v>1.0042253580073354E-10</v>
      </c>
      <c r="AJ2758" s="253" t="str">
        <f t="shared" si="728"/>
        <v/>
      </c>
      <c r="AK2758" s="253" t="str">
        <f t="shared" si="729"/>
        <v/>
      </c>
      <c r="AO2758" s="253">
        <v>1997</v>
      </c>
      <c r="AP2758" s="253">
        <f t="shared" si="730"/>
        <v>5096.4270470975962</v>
      </c>
      <c r="AQ2758" s="253">
        <f t="shared" si="731"/>
        <v>1.0986476074728329E-7</v>
      </c>
      <c r="AR2758" s="253">
        <f t="shared" si="732"/>
        <v>0.99996668366814789</v>
      </c>
      <c r="AS2758" s="253">
        <f>IF(OR(AR2758&lt;$T$757,AR2758&gt;$T$758),AQ2758,"")</f>
        <v>1.0986476074728329E-7</v>
      </c>
      <c r="AT2758" s="253" t="str">
        <f t="shared" si="733"/>
        <v/>
      </c>
      <c r="AU2758" s="253" t="str">
        <f t="shared" si="734"/>
        <v/>
      </c>
      <c r="AV2758" s="253">
        <f t="shared" si="735"/>
        <v>0</v>
      </c>
      <c r="AW2758" s="253">
        <f t="shared" si="736"/>
        <v>1.0986476074728329E-7</v>
      </c>
      <c r="AX2758" s="253" t="str">
        <f t="shared" si="737"/>
        <v/>
      </c>
      <c r="AZ2758" s="259"/>
      <c r="BA2758" s="259">
        <f>BA2757+$BD$753</f>
        <v>12.812799999999633</v>
      </c>
      <c r="BB2758" s="274">
        <f t="shared" si="720"/>
        <v>7.6802987586890054E-2</v>
      </c>
      <c r="BC2758" s="259">
        <f t="shared" si="721"/>
        <v>1.6497610472597513E-4</v>
      </c>
      <c r="BD2758" s="259" t="str">
        <f t="shared" si="718"/>
        <v/>
      </c>
      <c r="BE2758" s="254" t="str">
        <f t="shared" si="719"/>
        <v/>
      </c>
    </row>
    <row r="2759" spans="1:57" ht="20.100000000000001" customHeight="1" x14ac:dyDescent="0.25">
      <c r="A2759" s="247" t="s">
        <v>74</v>
      </c>
      <c r="B2759" s="247">
        <f>(B2757-B2756)/B2758</f>
        <v>4.5503538558148773E-3</v>
      </c>
      <c r="C2759" s="247"/>
      <c r="D2759" s="247"/>
      <c r="E2759" s="247" t="s">
        <v>25</v>
      </c>
      <c r="F2759" s="252">
        <f>F2757+F2758</f>
        <v>0.35</v>
      </c>
      <c r="G2759" s="247"/>
      <c r="H2759" s="247"/>
      <c r="I2759" s="247"/>
      <c r="J2759" s="247" t="str">
        <f>IF(I2759=MIN($I$761:$I$2761),I2759,"")</f>
        <v/>
      </c>
      <c r="K2759" s="247"/>
      <c r="L2759" s="247"/>
      <c r="M2759" s="247"/>
      <c r="N2759" s="247"/>
      <c r="O2759" s="247">
        <v>1998</v>
      </c>
      <c r="P2759" s="247">
        <f>$P$755+(O2759*$P$758)</f>
        <v>559.20241773438545</v>
      </c>
      <c r="Q2759" s="247">
        <f>_xlfn.NORM.DIST(P2759,P$752,P$753,0)</f>
        <v>9.8641400290676758E-7</v>
      </c>
      <c r="R2759" s="247">
        <f>_xlfn.NORM.DIST(P2759,P$752,P$753,1)</f>
        <v>0.99996724081359545</v>
      </c>
      <c r="S2759" s="253">
        <f>IF(OR(R2759&lt;$T$757,R2759&gt;$T$758),Q2759,"")</f>
        <v>9.8641400290676758E-7</v>
      </c>
      <c r="T2759" s="253" t="str">
        <f>IF(AND(R2759&gt;$T$757,R2759&lt;$T$758),Q2759,"")</f>
        <v/>
      </c>
      <c r="U2759" s="253" t="str">
        <f>IF(Q2759=MAX($Q$761:$Q$2761),Q2759,"")</f>
        <v/>
      </c>
      <c r="V2759" s="253">
        <f>_xlfn.NORM.DIST(P2759,$T$753,$T$754,0)</f>
        <v>9.1262083422867493E-115</v>
      </c>
      <c r="W2759" s="253" t="str">
        <f>IF(V2759=MAX($V$761:$V$2761),Q2759,"")</f>
        <v/>
      </c>
      <c r="X2759" s="253" t="str">
        <f t="shared" si="722"/>
        <v/>
      </c>
      <c r="AB2759" s="253">
        <v>1998</v>
      </c>
      <c r="AC2759" s="253">
        <f t="shared" si="738"/>
        <v>865.32725103267649</v>
      </c>
      <c r="AD2759" s="253">
        <f t="shared" si="723"/>
        <v>6.374525876242025E-7</v>
      </c>
      <c r="AE2759" s="253">
        <f t="shared" si="724"/>
        <v>0.99996724081359545</v>
      </c>
      <c r="AF2759" s="253">
        <f>IF(OR(AE2759&lt;$T$757,AE2759&gt;$T$758),AD2759,"")</f>
        <v>6.374525876242025E-7</v>
      </c>
      <c r="AG2759" s="253" t="str">
        <f t="shared" si="725"/>
        <v/>
      </c>
      <c r="AH2759" s="253" t="str">
        <f t="shared" si="726"/>
        <v/>
      </c>
      <c r="AI2759" s="253">
        <f t="shared" si="727"/>
        <v>9.8125279695274628E-11</v>
      </c>
      <c r="AJ2759" s="253" t="str">
        <f t="shared" si="728"/>
        <v/>
      </c>
      <c r="AK2759" s="253" t="str">
        <f t="shared" si="729"/>
        <v/>
      </c>
      <c r="AO2759" s="253">
        <v>1998</v>
      </c>
      <c r="AP2759" s="253">
        <f t="shared" si="730"/>
        <v>5101.5388094316959</v>
      </c>
      <c r="AQ2759" s="253">
        <f t="shared" si="731"/>
        <v>1.0812523748573942E-7</v>
      </c>
      <c r="AR2759" s="253">
        <f t="shared" si="732"/>
        <v>0.99996724081359545</v>
      </c>
      <c r="AS2759" s="253">
        <f>IF(OR(AR2759&lt;$T$757,AR2759&gt;$T$758),AQ2759,"")</f>
        <v>1.0812523748573942E-7</v>
      </c>
      <c r="AT2759" s="253" t="str">
        <f t="shared" si="733"/>
        <v/>
      </c>
      <c r="AU2759" s="253" t="str">
        <f t="shared" si="734"/>
        <v/>
      </c>
      <c r="AV2759" s="253">
        <f t="shared" si="735"/>
        <v>0</v>
      </c>
      <c r="AW2759" s="253">
        <f t="shared" si="736"/>
        <v>1.0812523748573942E-7</v>
      </c>
      <c r="AX2759" s="253" t="str">
        <f t="shared" si="737"/>
        <v/>
      </c>
      <c r="AZ2759" s="259"/>
      <c r="BA2759" s="259">
        <f>BA2758+$BD$753</f>
        <v>12.819199999999633</v>
      </c>
      <c r="BB2759" s="274">
        <f t="shared" si="720"/>
        <v>7.6638011482164078E-2</v>
      </c>
      <c r="BC2759" s="259">
        <f t="shared" si="721"/>
        <v>1.6465440653908037E-4</v>
      </c>
      <c r="BD2759" s="259" t="str">
        <f t="shared" si="718"/>
        <v/>
      </c>
      <c r="BE2759" s="254" t="str">
        <f t="shared" si="719"/>
        <v/>
      </c>
    </row>
    <row r="2760" spans="1:57" ht="20.100000000000001" customHeight="1" x14ac:dyDescent="0.25">
      <c r="A2760" s="247"/>
      <c r="B2760" s="247"/>
      <c r="C2760" s="247"/>
      <c r="D2760" s="247"/>
      <c r="E2760" s="247"/>
      <c r="F2760" s="247"/>
      <c r="G2760" s="247"/>
      <c r="H2760" s="247" t="s">
        <v>81</v>
      </c>
      <c r="I2760" s="247" t="s">
        <v>85</v>
      </c>
      <c r="J2760" s="247" t="str">
        <f>IF(I2760=MIN($I$761:$I$2761),I2760,"")</f>
        <v/>
      </c>
      <c r="K2760" s="247"/>
      <c r="L2760" s="247"/>
      <c r="M2760" s="247"/>
      <c r="N2760" s="247"/>
      <c r="O2760" s="247">
        <v>1999</v>
      </c>
      <c r="P2760" s="247">
        <f>$P$755+(O2760*$P$758)</f>
        <v>559.76274079824759</v>
      </c>
      <c r="Q2760" s="247">
        <f>_xlfn.NORM.DIST(P2760,P$752,P$753,0)</f>
        <v>9.7078026759248301E-7</v>
      </c>
      <c r="R2760" s="247">
        <f>_xlfn.NORM.DIST(P2760,P$752,P$753,1)</f>
        <v>0.99996778913320938</v>
      </c>
      <c r="S2760" s="253">
        <f>IF(OR(R2760&lt;$T$757,R2760&gt;$T$758),Q2760,"")</f>
        <v>9.7078026759248301E-7</v>
      </c>
      <c r="T2760" s="253" t="str">
        <f>IF(AND(R2760&gt;$T$757,R2760&lt;$T$758),Q2760,"")</f>
        <v/>
      </c>
      <c r="U2760" s="253" t="str">
        <f>IF(Q2760=MAX($Q$761:$Q$2761),Q2760,"")</f>
        <v/>
      </c>
      <c r="V2760" s="253">
        <f>_xlfn.NORM.DIST(P2760,$T$753,$T$754,0)</f>
        <v>8.3353422340029089E-115</v>
      </c>
      <c r="W2760" s="253" t="str">
        <f>IF(V2760=MAX($V$761:$V$2761),Q2760,"")</f>
        <v/>
      </c>
      <c r="X2760" s="253" t="str">
        <f t="shared" si="722"/>
        <v/>
      </c>
      <c r="AB2760" s="253">
        <v>1999</v>
      </c>
      <c r="AC2760" s="253">
        <f t="shared" si="738"/>
        <v>866.1943124064569</v>
      </c>
      <c r="AD2760" s="253">
        <f t="shared" si="723"/>
        <v>6.2734956292974594E-7</v>
      </c>
      <c r="AE2760" s="253">
        <f t="shared" si="724"/>
        <v>0.99996778913320938</v>
      </c>
      <c r="AF2760" s="253">
        <f>IF(OR(AE2760&lt;$T$757,AE2760&gt;$T$758),AD2760,"")</f>
        <v>6.2734956292974594E-7</v>
      </c>
      <c r="AG2760" s="253" t="str">
        <f t="shared" si="725"/>
        <v/>
      </c>
      <c r="AH2760" s="253" t="str">
        <f t="shared" si="726"/>
        <v/>
      </c>
      <c r="AI2760" s="253">
        <f t="shared" si="727"/>
        <v>9.5879041318828448E-11</v>
      </c>
      <c r="AJ2760" s="253" t="str">
        <f t="shared" si="728"/>
        <v/>
      </c>
      <c r="AK2760" s="253" t="str">
        <f t="shared" si="729"/>
        <v/>
      </c>
      <c r="AO2760" s="253">
        <v>1999</v>
      </c>
      <c r="AP2760" s="253">
        <f t="shared" si="730"/>
        <v>5106.6505717657974</v>
      </c>
      <c r="AQ2760" s="253">
        <f t="shared" si="731"/>
        <v>1.0641155404383235E-7</v>
      </c>
      <c r="AR2760" s="253">
        <f t="shared" si="732"/>
        <v>0.99996778913320938</v>
      </c>
      <c r="AS2760" s="253">
        <f>IF(OR(AR2760&lt;$T$757,AR2760&gt;$T$758),AQ2760,"")</f>
        <v>1.0641155404383235E-7</v>
      </c>
      <c r="AT2760" s="253" t="str">
        <f t="shared" si="733"/>
        <v/>
      </c>
      <c r="AU2760" s="253" t="str">
        <f t="shared" si="734"/>
        <v/>
      </c>
      <c r="AV2760" s="253">
        <f t="shared" si="735"/>
        <v>0</v>
      </c>
      <c r="AW2760" s="253">
        <f t="shared" si="736"/>
        <v>1.0641155404383235E-7</v>
      </c>
      <c r="AX2760" s="253" t="str">
        <f t="shared" si="737"/>
        <v/>
      </c>
      <c r="AZ2760" s="259"/>
      <c r="BA2760" s="259">
        <f>BA2759+$BD$753</f>
        <v>12.825599999999632</v>
      </c>
      <c r="BB2760" s="274">
        <f t="shared" si="720"/>
        <v>7.6473357075624998E-2</v>
      </c>
      <c r="BC2760" s="259">
        <f t="shared" si="721"/>
        <v>1.6433323330368454E-4</v>
      </c>
      <c r="BD2760" s="259" t="str">
        <f t="shared" si="718"/>
        <v/>
      </c>
      <c r="BE2760" s="254" t="str">
        <f t="shared" si="719"/>
        <v/>
      </c>
    </row>
    <row r="2761" spans="1:57" ht="20.100000000000001" customHeight="1" x14ac:dyDescent="0.25">
      <c r="A2761" s="247" t="s">
        <v>76</v>
      </c>
      <c r="B2761" s="247" t="s">
        <v>33</v>
      </c>
      <c r="C2761" s="247" t="s">
        <v>77</v>
      </c>
      <c r="D2761" s="247" t="s">
        <v>82</v>
      </c>
      <c r="E2761" s="247" t="s">
        <v>78</v>
      </c>
      <c r="F2761" s="247" t="s">
        <v>79</v>
      </c>
      <c r="G2761" s="247" t="s">
        <v>80</v>
      </c>
      <c r="H2761" s="247" t="s">
        <v>77</v>
      </c>
      <c r="I2761" s="247"/>
      <c r="J2761" s="247" t="str">
        <f>IF(I2761=MIN($I$761:$I$2761),I2761,"")</f>
        <v/>
      </c>
      <c r="K2761" s="247"/>
      <c r="L2761" s="247"/>
      <c r="M2761" s="247"/>
      <c r="N2761" s="247"/>
      <c r="O2761" s="247">
        <v>2000</v>
      </c>
      <c r="P2761" s="247">
        <f>$P$755+(O2761*$P$758)</f>
        <v>560.32306386210973</v>
      </c>
      <c r="Q2761" s="247">
        <f>_xlfn.NORM.DIST(P2761,P$752,P$753,0)</f>
        <v>9.5537902610997805E-7</v>
      </c>
      <c r="R2761" s="247">
        <f>_xlfn.NORM.DIST(P2761,P$752,P$753,1)</f>
        <v>0.99996832875816688</v>
      </c>
      <c r="S2761" s="253">
        <f>IF(OR(R2761&lt;$T$757,R2761&gt;$T$758),Q2761,"")</f>
        <v>9.5537902610997805E-7</v>
      </c>
      <c r="T2761" s="253" t="str">
        <f>IF(AND(R2761&gt;$T$757,R2761&lt;$T$758),Q2761,"")</f>
        <v/>
      </c>
      <c r="U2761" s="253" t="str">
        <f>IF(Q2761=MAX($Q$761:$Q$2761),Q2761,"")</f>
        <v/>
      </c>
      <c r="V2761" s="253">
        <f>_xlfn.NORM.DIST(P2761,$T$753,$T$754,0)</f>
        <v>7.6128898129613955E-115</v>
      </c>
      <c r="W2761" s="253" t="str">
        <f>IF(V2761=MAX($V$761:$V$2761),Q2761,"")</f>
        <v/>
      </c>
      <c r="X2761" s="253" t="str">
        <f t="shared" si="722"/>
        <v/>
      </c>
      <c r="AB2761" s="253">
        <v>2000</v>
      </c>
      <c r="AC2761" s="253">
        <f t="shared" si="738"/>
        <v>867.06137378023709</v>
      </c>
      <c r="AD2761" s="253">
        <f t="shared" si="723"/>
        <v>6.1739678325841597E-7</v>
      </c>
      <c r="AE2761" s="253">
        <f t="shared" si="724"/>
        <v>0.99996832875816688</v>
      </c>
      <c r="AF2761" s="253">
        <f>IF(OR(AE2761&lt;$T$757,AE2761&gt;$T$758),AD2761,"")</f>
        <v>6.1739678325841597E-7</v>
      </c>
      <c r="AG2761" s="253" t="str">
        <f t="shared" si="725"/>
        <v/>
      </c>
      <c r="AH2761" s="253" t="str">
        <f t="shared" si="726"/>
        <v/>
      </c>
      <c r="AI2761" s="253">
        <f t="shared" si="727"/>
        <v>9.3682723853555119E-11</v>
      </c>
      <c r="AJ2761" s="253" t="str">
        <f t="shared" si="728"/>
        <v/>
      </c>
      <c r="AK2761" s="253" t="str">
        <f t="shared" si="729"/>
        <v/>
      </c>
      <c r="AO2761" s="253">
        <v>2000</v>
      </c>
      <c r="AP2761" s="253">
        <f t="shared" si="730"/>
        <v>5111.7623340998971</v>
      </c>
      <c r="AQ2761" s="253">
        <f t="shared" si="731"/>
        <v>1.0472335528756605E-7</v>
      </c>
      <c r="AR2761" s="253">
        <f t="shared" si="732"/>
        <v>0.99996832875816688</v>
      </c>
      <c r="AS2761" s="253">
        <f>IF(OR(AR2761&lt;$T$757,AR2761&gt;$T$758),AQ2761,"")</f>
        <v>1.0472335528756605E-7</v>
      </c>
      <c r="AT2761" s="253" t="str">
        <f t="shared" si="733"/>
        <v/>
      </c>
      <c r="AU2761" s="253" t="str">
        <f t="shared" si="734"/>
        <v/>
      </c>
      <c r="AV2761" s="253">
        <f t="shared" si="735"/>
        <v>0</v>
      </c>
      <c r="AW2761" s="253">
        <f t="shared" si="736"/>
        <v>1.0472335528756605E-7</v>
      </c>
      <c r="AX2761" s="253">
        <f t="shared" si="737"/>
        <v>1.0472335528756605E-7</v>
      </c>
      <c r="AZ2761" s="259"/>
      <c r="BA2761" s="259">
        <f>BA2760+$BD$753</f>
        <v>12.831999999999631</v>
      </c>
      <c r="BB2761" s="274">
        <f t="shared" si="720"/>
        <v>7.6309023842321314E-2</v>
      </c>
      <c r="BC2761" s="259">
        <f t="shared" si="721"/>
        <v>1.6401258449748324E-4</v>
      </c>
      <c r="BD2761" s="259" t="str">
        <f t="shared" si="718"/>
        <v/>
      </c>
      <c r="BE2761" s="254" t="str">
        <f t="shared" si="719"/>
        <v/>
      </c>
    </row>
    <row r="2762" spans="1:57" ht="20.100000000000001" customHeight="1" x14ac:dyDescent="0.25">
      <c r="A2762" s="247">
        <v>1984</v>
      </c>
      <c r="B2762" s="247">
        <f>$B$755+(A2762*$B$758)</f>
        <v>9461.2259133754178</v>
      </c>
      <c r="C2762" s="247">
        <f>_xlfn.NORM.DIST($B2762,$B$752,$B$753,0)</f>
        <v>7.1771469770491207E-8</v>
      </c>
      <c r="D2762" s="247">
        <f>_xlfn.NORM.DIST($B2762,$B$752,$B$753,1)</f>
        <v>0.99995857451374215</v>
      </c>
      <c r="E2762" s="247">
        <f>IF(OR(D2762&lt;$F$757,D2762&gt;$F$758),C2762,"")</f>
        <v>7.1771469770491207E-8</v>
      </c>
      <c r="F2762" s="247" t="str">
        <f>IF(AND(D2762&gt;$F$757,D2762&lt;$F$758),C2762,"")</f>
        <v/>
      </c>
      <c r="G2762" s="247" t="str">
        <f>IF(C2762=MAX($C$761:$C$2761),C2762,"")</f>
        <v/>
      </c>
      <c r="H2762" s="247">
        <f>_xlfn.NORM.DIST(B2762,$F$753,$F$754,0)</f>
        <v>0</v>
      </c>
      <c r="I2762" s="247">
        <f>IF(H2762=MAX($H$761:$H$2761),C2762,"")</f>
        <v>7.1771469770491207E-8</v>
      </c>
      <c r="J2762" s="247"/>
      <c r="K2762" s="247"/>
      <c r="L2762" s="247"/>
      <c r="M2762" s="247"/>
      <c r="N2762" s="247"/>
      <c r="O2762" s="247"/>
      <c r="P2762" s="247"/>
      <c r="Q2762" s="247"/>
      <c r="R2762" s="247"/>
      <c r="AZ2762" s="259"/>
      <c r="BA2762" s="259">
        <f>BA2761+$BD$753</f>
        <v>12.838399999999631</v>
      </c>
      <c r="BB2762" s="274">
        <f t="shared" si="720"/>
        <v>7.614501125782383E-2</v>
      </c>
      <c r="BC2762" s="259">
        <f t="shared" si="721"/>
        <v>1.6369245959722833E-4</v>
      </c>
      <c r="BD2762" s="259" t="str">
        <f t="shared" si="718"/>
        <v/>
      </c>
      <c r="BE2762" s="254" t="str">
        <f t="shared" si="719"/>
        <v/>
      </c>
    </row>
    <row r="2763" spans="1:57" ht="20.100000000000001" customHeight="1" x14ac:dyDescent="0.25">
      <c r="A2763" s="248">
        <v>1985</v>
      </c>
      <c r="B2763" s="247">
        <f>$B$755+(A2763*$B$758)</f>
        <v>9470.8409803605555</v>
      </c>
      <c r="C2763" s="247">
        <f>_xlfn.NORM.DIST($B2763,$B$752,$B$753,0)</f>
        <v>7.0649783175447398E-8</v>
      </c>
      <c r="D2763" s="247">
        <f>_xlfn.NORM.DIST($B2763,$B$752,$B$753,1)</f>
        <v>0.99995925919544149</v>
      </c>
      <c r="E2763" s="247">
        <f>IF(OR(D2763&lt;$F$757,D2763&gt;$F$758),C2763,"")</f>
        <v>7.0649783175447398E-8</v>
      </c>
      <c r="F2763" s="247" t="str">
        <f>IF(AND(D2763&gt;$F$757,D2763&lt;$F$758),C2763,"")</f>
        <v/>
      </c>
      <c r="G2763" s="247" t="str">
        <f>IF(C2763=MAX($C$761:$C$2761),C2763,"")</f>
        <v/>
      </c>
      <c r="H2763" s="247">
        <f>_xlfn.NORM.DIST(B2763,$F$753,$F$754,0)</f>
        <v>0</v>
      </c>
      <c r="I2763" s="247">
        <f>IF(H2763=MAX($H$761:$H$2761),C2763,"")</f>
        <v>7.0649783175447398E-8</v>
      </c>
      <c r="J2763" s="247"/>
      <c r="K2763" s="247"/>
      <c r="L2763" s="247"/>
      <c r="M2763" s="247"/>
      <c r="N2763" s="247"/>
      <c r="O2763" s="247"/>
      <c r="P2763" s="247"/>
      <c r="Q2763" s="247"/>
      <c r="R2763" s="247"/>
      <c r="AZ2763" s="259"/>
      <c r="BA2763" s="259">
        <f>BA2762+$BD$753</f>
        <v>12.84479999999963</v>
      </c>
      <c r="BB2763" s="274">
        <f t="shared" si="720"/>
        <v>7.5981318798226602E-2</v>
      </c>
      <c r="BC2763" s="259">
        <f t="shared" si="721"/>
        <v>1.6337285807908886E-4</v>
      </c>
      <c r="BD2763" s="259" t="str">
        <f t="shared" si="718"/>
        <v/>
      </c>
      <c r="BE2763" s="254" t="str">
        <f t="shared" si="719"/>
        <v/>
      </c>
    </row>
    <row r="2764" spans="1:57" ht="20.100000000000001" customHeight="1" x14ac:dyDescent="0.25">
      <c r="A2764" s="247">
        <v>1986</v>
      </c>
      <c r="B2764" s="247">
        <f>$B$755+(A2764*$B$758)</f>
        <v>9480.4560473456932</v>
      </c>
      <c r="C2764" s="247">
        <f>_xlfn.NORM.DIST($B2764,$B$752,$B$753,0)</f>
        <v>6.9544514234805278E-8</v>
      </c>
      <c r="D2764" s="247">
        <f>_xlfn.NORM.DIST($B2764,$B$752,$B$753,1)</f>
        <v>0.99995993317115617</v>
      </c>
      <c r="E2764" s="247">
        <f>IF(OR(D2764&lt;$F$757,D2764&gt;$F$758),C2764,"")</f>
        <v>6.9544514234805278E-8</v>
      </c>
      <c r="F2764" s="247" t="str">
        <f>IF(AND(D2764&gt;$F$757,D2764&lt;$F$758),C2764,"")</f>
        <v/>
      </c>
      <c r="G2764" s="247" t="str">
        <f>IF(C2764=MAX($C$761:$C$2761),C2764,"")</f>
        <v/>
      </c>
      <c r="H2764" s="247">
        <f>_xlfn.NORM.DIST(B2764,$F$753,$F$754,0)</f>
        <v>0</v>
      </c>
      <c r="I2764" s="247">
        <f>IF(H2764=MAX($H$761:$H$2761),C2764,"")</f>
        <v>6.9544514234805278E-8</v>
      </c>
      <c r="J2764" s="247"/>
      <c r="K2764" s="247"/>
      <c r="L2764" s="247"/>
      <c r="M2764" s="247"/>
      <c r="N2764" s="247"/>
      <c r="O2764" s="247"/>
      <c r="P2764" s="247"/>
      <c r="Q2764" s="247"/>
      <c r="R2764" s="247"/>
      <c r="AZ2764" s="259"/>
      <c r="BA2764" s="259">
        <f>BA2763+$BD$753</f>
        <v>12.851199999999629</v>
      </c>
      <c r="BB2764" s="274">
        <f t="shared" si="720"/>
        <v>7.5817945940147513E-2</v>
      </c>
      <c r="BC2764" s="259">
        <f t="shared" si="721"/>
        <v>1.6305377941876198E-4</v>
      </c>
      <c r="BD2764" s="259" t="str">
        <f t="shared" si="718"/>
        <v/>
      </c>
      <c r="BE2764" s="254" t="str">
        <f t="shared" si="719"/>
        <v/>
      </c>
    </row>
    <row r="2765" spans="1:57" ht="20.100000000000001" customHeight="1" x14ac:dyDescent="0.25">
      <c r="A2765" s="247">
        <v>1987</v>
      </c>
      <c r="B2765" s="247">
        <f>$B$755+(A2765*$B$758)</f>
        <v>9490.0711143308308</v>
      </c>
      <c r="C2765" s="247">
        <f>_xlfn.NORM.DIST($B2765,$B$752,$B$753,0)</f>
        <v>6.8455441196930526E-8</v>
      </c>
      <c r="D2765" s="247">
        <f>_xlfn.NORM.DIST($B2765,$B$752,$B$753,1)</f>
        <v>0.999960596597675</v>
      </c>
      <c r="E2765" s="247">
        <f>IF(OR(D2765&lt;$F$757,D2765&gt;$F$758),C2765,"")</f>
        <v>6.8455441196930526E-8</v>
      </c>
      <c r="F2765" s="247" t="str">
        <f>IF(AND(D2765&gt;$F$757,D2765&lt;$F$758),C2765,"")</f>
        <v/>
      </c>
      <c r="G2765" s="247" t="str">
        <f>IF(C2765=MAX($C$761:$C$2761),C2765,"")</f>
        <v/>
      </c>
      <c r="H2765" s="247">
        <f>_xlfn.NORM.DIST(B2765,$F$753,$F$754,0)</f>
        <v>0</v>
      </c>
      <c r="I2765" s="247">
        <f>IF(H2765=MAX($H$761:$H$2761),C2765,"")</f>
        <v>6.8455441196930526E-8</v>
      </c>
      <c r="J2765" s="247"/>
      <c r="K2765" s="247"/>
      <c r="L2765" s="247"/>
      <c r="M2765" s="247"/>
      <c r="N2765" s="247"/>
      <c r="O2765" s="247"/>
      <c r="P2765" s="247"/>
      <c r="Q2765" s="247"/>
      <c r="R2765" s="247"/>
      <c r="AZ2765" s="259"/>
      <c r="BA2765" s="259">
        <f>BA2764+$BD$753</f>
        <v>12.857599999999628</v>
      </c>
      <c r="BB2765" s="274">
        <f t="shared" si="720"/>
        <v>7.5654892160728751E-2</v>
      </c>
      <c r="BC2765" s="259">
        <f t="shared" si="721"/>
        <v>1.6273522309083466E-4</v>
      </c>
      <c r="BD2765" s="259" t="str">
        <f t="shared" si="718"/>
        <v/>
      </c>
      <c r="BE2765" s="254" t="str">
        <f t="shared" si="719"/>
        <v/>
      </c>
    </row>
    <row r="2766" spans="1:57" ht="20.100000000000001" customHeight="1" x14ac:dyDescent="0.25">
      <c r="A2766" s="247">
        <v>1988</v>
      </c>
      <c r="B2766" s="247">
        <f>$B$755+(A2766*$B$758)</f>
        <v>9499.6861813159685</v>
      </c>
      <c r="C2766" s="247">
        <f>_xlfn.NORM.DIST($B2766,$B$752,$B$753,0)</f>
        <v>6.7382345009782127E-8</v>
      </c>
      <c r="D2766" s="247">
        <f>_xlfn.NORM.DIST($B2766,$B$752,$B$753,1)</f>
        <v>0.99996124962966726</v>
      </c>
      <c r="E2766" s="247">
        <f>IF(OR(D2766&lt;$F$757,D2766&gt;$F$758),C2766,"")</f>
        <v>6.7382345009782127E-8</v>
      </c>
      <c r="F2766" s="247" t="str">
        <f>IF(AND(D2766&gt;$F$757,D2766&lt;$F$758),C2766,"")</f>
        <v/>
      </c>
      <c r="G2766" s="247" t="str">
        <f>IF(C2766=MAX($C$761:$C$2761),C2766,"")</f>
        <v/>
      </c>
      <c r="H2766" s="247">
        <f>_xlfn.NORM.DIST(B2766,$F$753,$F$754,0)</f>
        <v>0</v>
      </c>
      <c r="I2766" s="247">
        <f>IF(H2766=MAX($H$761:$H$2761),C2766,"")</f>
        <v>6.7382345009782127E-8</v>
      </c>
      <c r="J2766" s="247"/>
      <c r="K2766" s="247"/>
      <c r="L2766" s="247"/>
      <c r="M2766" s="247"/>
      <c r="N2766" s="247"/>
      <c r="O2766" s="247"/>
      <c r="P2766" s="247"/>
      <c r="Q2766" s="247"/>
      <c r="R2766" s="247"/>
      <c r="AZ2766" s="259"/>
      <c r="BA2766" s="259">
        <f>BA2765+$BD$753</f>
        <v>12.863999999999628</v>
      </c>
      <c r="BB2766" s="274">
        <f t="shared" si="720"/>
        <v>7.5492156937637916E-2</v>
      </c>
      <c r="BC2766" s="259">
        <f t="shared" si="721"/>
        <v>1.6241718856963017E-4</v>
      </c>
      <c r="BD2766" s="259" t="str">
        <f t="shared" si="718"/>
        <v/>
      </c>
      <c r="BE2766" s="254" t="str">
        <f t="shared" si="719"/>
        <v/>
      </c>
    </row>
    <row r="2767" spans="1:57" ht="20.100000000000001" customHeight="1" x14ac:dyDescent="0.25">
      <c r="A2767" s="247">
        <v>1989</v>
      </c>
      <c r="B2767" s="247">
        <f>$B$755+(A2767*$B$758)</f>
        <v>9509.3012483011062</v>
      </c>
      <c r="C2767" s="247">
        <f>_xlfn.NORM.DIST($B2767,$B$752,$B$753,0)</f>
        <v>6.6325009292546439E-8</v>
      </c>
      <c r="D2767" s="247">
        <f>_xlfn.NORM.DIST($B2767,$B$752,$B$753,1)</f>
        <v>0.99996189241970912</v>
      </c>
      <c r="E2767" s="247">
        <f>IF(OR(D2767&lt;$F$757,D2767&gt;$F$758),C2767,"")</f>
        <v>6.6325009292546439E-8</v>
      </c>
      <c r="F2767" s="247" t="str">
        <f>IF(AND(D2767&gt;$F$757,D2767&lt;$F$758),C2767,"")</f>
        <v/>
      </c>
      <c r="G2767" s="247" t="str">
        <f>IF(C2767=MAX($C$761:$C$2761),C2767,"")</f>
        <v/>
      </c>
      <c r="H2767" s="247">
        <f>_xlfn.NORM.DIST(B2767,$F$753,$F$754,0)</f>
        <v>0</v>
      </c>
      <c r="I2767" s="247">
        <f>IF(H2767=MAX($H$761:$H$2761),C2767,"")</f>
        <v>6.6325009292546439E-8</v>
      </c>
      <c r="J2767" s="247"/>
      <c r="K2767" s="247"/>
      <c r="L2767" s="247"/>
      <c r="M2767" s="247"/>
      <c r="N2767" s="247"/>
      <c r="O2767" s="247"/>
      <c r="P2767" s="247"/>
      <c r="Q2767" s="247"/>
      <c r="R2767" s="247"/>
      <c r="AZ2767" s="259"/>
      <c r="BA2767" s="259">
        <f>BA2766+$BD$753</f>
        <v>12.870399999999627</v>
      </c>
      <c r="BB2767" s="274">
        <f t="shared" si="720"/>
        <v>7.5329739749068286E-2</v>
      </c>
      <c r="BC2767" s="259">
        <f t="shared" si="721"/>
        <v>1.6209967532840319E-4</v>
      </c>
      <c r="BD2767" s="259" t="str">
        <f t="shared" si="718"/>
        <v/>
      </c>
      <c r="BE2767" s="254" t="str">
        <f t="shared" si="719"/>
        <v/>
      </c>
    </row>
    <row r="2768" spans="1:57" ht="20.100000000000001" customHeight="1" x14ac:dyDescent="0.25">
      <c r="A2768" s="247">
        <v>1990</v>
      </c>
      <c r="B2768" s="247">
        <f>$B$755+(A2768*$B$758)</f>
        <v>9518.9163152862438</v>
      </c>
      <c r="C2768" s="247">
        <f>_xlfn.NORM.DIST($B2768,$B$752,$B$753,0)</f>
        <v>6.528322030750207E-8</v>
      </c>
      <c r="D2768" s="247">
        <f>_xlfn.NORM.DIST($B2768,$B$752,$B$753,1)</f>
        <v>0.99996252511830896</v>
      </c>
      <c r="E2768" s="247">
        <f>IF(OR(D2768&lt;$F$757,D2768&gt;$F$758),C2768,"")</f>
        <v>6.528322030750207E-8</v>
      </c>
      <c r="F2768" s="247" t="str">
        <f>IF(AND(D2768&gt;$F$757,D2768&lt;$F$758),C2768,"")</f>
        <v/>
      </c>
      <c r="G2768" s="247" t="str">
        <f>IF(C2768=MAX($C$761:$C$2761),C2768,"")</f>
        <v/>
      </c>
      <c r="H2768" s="247">
        <f>_xlfn.NORM.DIST(B2768,$F$753,$F$754,0)</f>
        <v>0</v>
      </c>
      <c r="I2768" s="247">
        <f>IF(H2768=MAX($H$761:$H$2761),C2768,"")</f>
        <v>6.528322030750207E-8</v>
      </c>
      <c r="J2768" s="247"/>
      <c r="K2768" s="247"/>
      <c r="L2768" s="247"/>
      <c r="M2768" s="247"/>
      <c r="N2768" s="247"/>
      <c r="O2768" s="247"/>
      <c r="P2768" s="247"/>
      <c r="Q2768" s="247"/>
      <c r="R2768" s="247"/>
      <c r="AZ2768" s="259"/>
      <c r="BA2768" s="259">
        <f>BA2767+$BD$753</f>
        <v>12.876799999999626</v>
      </c>
      <c r="BB2768" s="274">
        <f t="shared" si="720"/>
        <v>7.5167640073739883E-2</v>
      </c>
      <c r="BC2768" s="259">
        <f t="shared" si="721"/>
        <v>1.6178268284010311E-4</v>
      </c>
      <c r="BD2768" s="259" t="str">
        <f t="shared" si="718"/>
        <v/>
      </c>
      <c r="BE2768" s="254" t="str">
        <f t="shared" si="719"/>
        <v/>
      </c>
    </row>
    <row r="2769" spans="1:57" ht="20.100000000000001" customHeight="1" x14ac:dyDescent="0.25">
      <c r="A2769" s="247">
        <v>1991</v>
      </c>
      <c r="B2769" s="247">
        <f>$B$755+(A2769*$B$758)</f>
        <v>9528.5313822713815</v>
      </c>
      <c r="C2769" s="247">
        <f>_xlfn.NORM.DIST($B2769,$B$752,$B$753,0)</f>
        <v>6.4256766932117899E-8</v>
      </c>
      <c r="D2769" s="247">
        <f>_xlfn.NORM.DIST($B2769,$B$752,$B$753,1)</f>
        <v>0.99996314787393237</v>
      </c>
      <c r="E2769" s="247">
        <f>IF(OR(D2769&lt;$F$757,D2769&gt;$F$758),C2769,"")</f>
        <v>6.4256766932117899E-8</v>
      </c>
      <c r="F2769" s="247" t="str">
        <f>IF(AND(D2769&gt;$F$757,D2769&lt;$F$758),C2769,"")</f>
        <v/>
      </c>
      <c r="G2769" s="247" t="str">
        <f>IF(C2769=MAX($C$761:$C$2761),C2769,"")</f>
        <v/>
      </c>
      <c r="H2769" s="247">
        <f>_xlfn.NORM.DIST(B2769,$F$753,$F$754,0)</f>
        <v>0</v>
      </c>
      <c r="I2769" s="247">
        <f>IF(H2769=MAX($H$761:$H$2761),C2769,"")</f>
        <v>6.4256766932117899E-8</v>
      </c>
      <c r="J2769" s="247"/>
      <c r="K2769" s="247"/>
      <c r="L2769" s="247"/>
      <c r="M2769" s="247"/>
      <c r="N2769" s="247"/>
      <c r="O2769" s="247"/>
      <c r="P2769" s="247"/>
      <c r="Q2769" s="247"/>
      <c r="R2769" s="247"/>
      <c r="AZ2769" s="259"/>
      <c r="BA2769" s="259">
        <f>BA2768+$BD$753</f>
        <v>12.883199999999626</v>
      </c>
      <c r="BB2769" s="274">
        <f t="shared" si="720"/>
        <v>7.500585739089978E-2</v>
      </c>
      <c r="BC2769" s="259">
        <f t="shared" si="721"/>
        <v>1.6146621057665234E-4</v>
      </c>
      <c r="BD2769" s="259" t="str">
        <f t="shared" si="718"/>
        <v/>
      </c>
      <c r="BE2769" s="254" t="str">
        <f t="shared" si="719"/>
        <v/>
      </c>
    </row>
    <row r="2770" spans="1:57" ht="20.100000000000001" customHeight="1" x14ac:dyDescent="0.25">
      <c r="A2770" s="248">
        <v>1992</v>
      </c>
      <c r="B2770" s="247">
        <f>$B$755+(A2770*$B$758)</f>
        <v>9538.1464492565192</v>
      </c>
      <c r="C2770" s="247">
        <f>_xlfn.NORM.DIST($B2770,$B$752,$B$753,0)</f>
        <v>6.3245440631380823E-8</v>
      </c>
      <c r="D2770" s="247">
        <f>_xlfn.NORM.DIST($B2770,$B$752,$B$753,1)</f>
        <v>0.99996376083302785</v>
      </c>
      <c r="E2770" s="247">
        <f>IF(OR(D2770&lt;$F$757,D2770&gt;$F$758),C2770,"")</f>
        <v>6.3245440631380823E-8</v>
      </c>
      <c r="F2770" s="247" t="str">
        <f>IF(AND(D2770&gt;$F$757,D2770&lt;$F$758),C2770,"")</f>
        <v/>
      </c>
      <c r="G2770" s="247" t="str">
        <f>IF(C2770=MAX($C$761:$C$2761),C2770,"")</f>
        <v/>
      </c>
      <c r="H2770" s="247">
        <f>_xlfn.NORM.DIST(B2770,$F$753,$F$754,0)</f>
        <v>0</v>
      </c>
      <c r="I2770" s="247">
        <f>IF(H2770=MAX($H$761:$H$2761),C2770,"")</f>
        <v>6.3245440631380823E-8</v>
      </c>
      <c r="J2770" s="247"/>
      <c r="K2770" s="247"/>
      <c r="L2770" s="247"/>
      <c r="M2770" s="247"/>
      <c r="N2770" s="247"/>
      <c r="O2770" s="247"/>
      <c r="P2770" s="247"/>
      <c r="Q2770" s="247"/>
      <c r="R2770" s="247"/>
      <c r="AZ2770" s="259"/>
      <c r="BA2770" s="259">
        <f>BA2769+$BD$753</f>
        <v>12.889599999999625</v>
      </c>
      <c r="BB2770" s="274">
        <f t="shared" si="720"/>
        <v>7.4844391180323128E-2</v>
      </c>
      <c r="BC2770" s="259">
        <f t="shared" si="721"/>
        <v>1.6115025800962635E-4</v>
      </c>
      <c r="BD2770" s="259" t="str">
        <f t="shared" si="718"/>
        <v/>
      </c>
      <c r="BE2770" s="254" t="str">
        <f t="shared" si="719"/>
        <v/>
      </c>
    </row>
    <row r="2771" spans="1:57" ht="20.100000000000001" customHeight="1" x14ac:dyDescent="0.25">
      <c r="A2771" s="247">
        <v>1993</v>
      </c>
      <c r="B2771" s="247">
        <f>$B$755+(A2771*$B$758)</f>
        <v>9547.7615162416569</v>
      </c>
      <c r="C2771" s="247">
        <f>_xlfn.NORM.DIST($B2771,$B$752,$B$753,0)</f>
        <v>6.2249035430352954E-8</v>
      </c>
      <c r="D2771" s="247">
        <f>_xlfn.NORM.DIST($B2771,$B$752,$B$753,1)</f>
        <v>0.99996436414005097</v>
      </c>
      <c r="E2771" s="247">
        <f>IF(OR(D2771&lt;$F$757,D2771&gt;$F$758),C2771,"")</f>
        <v>6.2249035430352954E-8</v>
      </c>
      <c r="F2771" s="247" t="str">
        <f>IF(AND(D2771&gt;$F$757,D2771&lt;$F$758),C2771,"")</f>
        <v/>
      </c>
      <c r="G2771" s="247" t="str">
        <f>IF(C2771=MAX($C$761:$C$2761),C2771,"")</f>
        <v/>
      </c>
      <c r="H2771" s="247">
        <f>_xlfn.NORM.DIST(B2771,$F$753,$F$754,0)</f>
        <v>0</v>
      </c>
      <c r="I2771" s="247">
        <f>IF(H2771=MAX($H$761:$H$2761),C2771,"")</f>
        <v>6.2249035430352954E-8</v>
      </c>
      <c r="J2771" s="247"/>
      <c r="K2771" s="247"/>
      <c r="L2771" s="247"/>
      <c r="M2771" s="247"/>
      <c r="N2771" s="247"/>
      <c r="O2771" s="247"/>
      <c r="P2771" s="247"/>
      <c r="Q2771" s="247"/>
      <c r="R2771" s="247"/>
      <c r="AZ2771" s="259"/>
      <c r="BA2771" s="259">
        <f>BA2770+$BD$753</f>
        <v>12.895999999999624</v>
      </c>
      <c r="BB2771" s="274">
        <f t="shared" si="720"/>
        <v>7.4683240922313501E-2</v>
      </c>
      <c r="BC2771" s="259">
        <f t="shared" si="721"/>
        <v>1.6083482460982346E-4</v>
      </c>
      <c r="BD2771" s="259" t="str">
        <f t="shared" si="718"/>
        <v/>
      </c>
      <c r="BE2771" s="254" t="str">
        <f t="shared" si="719"/>
        <v/>
      </c>
    </row>
    <row r="2772" spans="1:57" ht="20.100000000000001" customHeight="1" x14ac:dyDescent="0.25">
      <c r="A2772" s="247">
        <v>1994</v>
      </c>
      <c r="B2772" s="247">
        <f>$B$755+(A2772*$B$758)</f>
        <v>9557.3765832267945</v>
      </c>
      <c r="C2772" s="247">
        <f>_xlfn.NORM.DIST($B2772,$B$752,$B$753,0)</f>
        <v>6.1267347886957624E-8</v>
      </c>
      <c r="D2772" s="247">
        <f>_xlfn.NORM.DIST($B2772,$B$752,$B$753,1)</f>
        <v>0.99996495793748885</v>
      </c>
      <c r="E2772" s="247">
        <f>IF(OR(D2772&lt;$F$757,D2772&gt;$F$758),C2772,"")</f>
        <v>6.1267347886957624E-8</v>
      </c>
      <c r="F2772" s="247" t="str">
        <f>IF(AND(D2772&gt;$F$757,D2772&lt;$F$758),C2772,"")</f>
        <v/>
      </c>
      <c r="G2772" s="247" t="str">
        <f>IF(C2772=MAX($C$761:$C$2761),C2772,"")</f>
        <v/>
      </c>
      <c r="H2772" s="247">
        <f>_xlfn.NORM.DIST(B2772,$F$753,$F$754,0)</f>
        <v>0</v>
      </c>
      <c r="I2772" s="247">
        <f>IF(H2772=MAX($H$761:$H$2761),C2772,"")</f>
        <v>6.1267347886957624E-8</v>
      </c>
      <c r="J2772" s="247"/>
      <c r="K2772" s="247"/>
      <c r="L2772" s="247"/>
      <c r="M2772" s="247"/>
      <c r="N2772" s="247"/>
      <c r="O2772" s="247"/>
      <c r="P2772" s="247"/>
      <c r="Q2772" s="247"/>
      <c r="R2772" s="247"/>
      <c r="AZ2772" s="259"/>
      <c r="BA2772" s="259">
        <f>BA2771+$BD$753</f>
        <v>12.902399999999624</v>
      </c>
      <c r="BB2772" s="274">
        <f t="shared" si="720"/>
        <v>7.4522406097703678E-2</v>
      </c>
      <c r="BC2772" s="259">
        <f t="shared" si="721"/>
        <v>1.6051990984733422E-4</v>
      </c>
      <c r="BD2772" s="259" t="str">
        <f t="shared" si="718"/>
        <v/>
      </c>
      <c r="BE2772" s="254" t="str">
        <f t="shared" si="719"/>
        <v/>
      </c>
    </row>
    <row r="2773" spans="1:57" ht="20.100000000000001" customHeight="1" x14ac:dyDescent="0.25">
      <c r="A2773" s="247">
        <v>1995</v>
      </c>
      <c r="B2773" s="247">
        <f>$B$755+(A2773*$B$758)</f>
        <v>9566.9916502119322</v>
      </c>
      <c r="C2773" s="247">
        <f>_xlfn.NORM.DIST($B2773,$B$752,$B$753,0)</f>
        <v>6.0300177064992716E-8</v>
      </c>
      <c r="D2773" s="247">
        <f>_xlfn.NORM.DIST($B2773,$B$752,$B$753,1)</f>
        <v>0.99996554236588497</v>
      </c>
      <c r="E2773" s="247">
        <f>IF(OR(D2773&lt;$F$757,D2773&gt;$F$758),C2773,"")</f>
        <v>6.0300177064992716E-8</v>
      </c>
      <c r="F2773" s="247" t="str">
        <f>IF(AND(D2773&gt;$F$757,D2773&lt;$F$758),C2773,"")</f>
        <v/>
      </c>
      <c r="G2773" s="247" t="str">
        <f>IF(C2773=MAX($C$761:$C$2761),C2773,"")</f>
        <v/>
      </c>
      <c r="H2773" s="247">
        <f>_xlfn.NORM.DIST(B2773,$F$753,$F$754,0)</f>
        <v>0</v>
      </c>
      <c r="I2773" s="247">
        <f>IF(H2773=MAX($H$761:$H$2761),C2773,"")</f>
        <v>6.0300177064992716E-8</v>
      </c>
      <c r="J2773" s="247"/>
      <c r="K2773" s="247"/>
      <c r="L2773" s="247"/>
      <c r="M2773" s="247"/>
      <c r="N2773" s="247"/>
      <c r="O2773" s="247"/>
      <c r="P2773" s="247"/>
      <c r="Q2773" s="247"/>
      <c r="R2773" s="247"/>
      <c r="AZ2773" s="259"/>
      <c r="BA2773" s="259">
        <f>BA2772+$BD$753</f>
        <v>12.908799999999623</v>
      </c>
      <c r="BB2773" s="274">
        <f t="shared" si="720"/>
        <v>7.4361886187856344E-2</v>
      </c>
      <c r="BC2773" s="259">
        <f t="shared" si="721"/>
        <v>1.6020551319177734E-4</v>
      </c>
      <c r="BD2773" s="259" t="str">
        <f t="shared" si="718"/>
        <v/>
      </c>
      <c r="BE2773" s="254" t="str">
        <f t="shared" si="719"/>
        <v/>
      </c>
    </row>
    <row r="2774" spans="1:57" ht="20.100000000000001" customHeight="1" x14ac:dyDescent="0.25">
      <c r="A2774" s="247">
        <v>1996</v>
      </c>
      <c r="B2774" s="247">
        <f>$B$755+(A2774*$B$758)</f>
        <v>9576.6067171970699</v>
      </c>
      <c r="C2774" s="247">
        <f>_xlfn.NORM.DIST($B2774,$B$752,$B$753,0)</f>
        <v>5.9347324507370419E-8</v>
      </c>
      <c r="D2774" s="247">
        <f>_xlfn.NORM.DIST($B2774,$B$752,$B$753,1)</f>
        <v>0.99996611756386233</v>
      </c>
      <c r="E2774" s="247">
        <f>IF(OR(D2774&lt;$F$757,D2774&gt;$F$758),C2774,"")</f>
        <v>5.9347324507370419E-8</v>
      </c>
      <c r="F2774" s="247" t="str">
        <f>IF(AND(D2774&gt;$F$757,D2774&lt;$F$758),C2774,"")</f>
        <v/>
      </c>
      <c r="G2774" s="247" t="str">
        <f>IF(C2774=MAX($C$761:$C$2761),C2774,"")</f>
        <v/>
      </c>
      <c r="H2774" s="247">
        <f>_xlfn.NORM.DIST(B2774,$F$753,$F$754,0)</f>
        <v>0</v>
      </c>
      <c r="I2774" s="247">
        <f>IF(H2774=MAX($H$761:$H$2761),C2774,"")</f>
        <v>5.9347324507370419E-8</v>
      </c>
      <c r="J2774" s="247"/>
      <c r="K2774" s="247"/>
      <c r="L2774" s="247"/>
      <c r="M2774" s="247"/>
      <c r="N2774" s="247"/>
      <c r="O2774" s="247"/>
      <c r="P2774" s="247"/>
      <c r="Q2774" s="247"/>
      <c r="R2774" s="247"/>
      <c r="AZ2774" s="259"/>
      <c r="BA2774" s="259">
        <f>BA2773+$BD$753</f>
        <v>12.915199999999622</v>
      </c>
      <c r="BB2774" s="274">
        <f t="shared" si="720"/>
        <v>7.4201680674664566E-2</v>
      </c>
      <c r="BC2774" s="259">
        <f t="shared" si="721"/>
        <v>1.5989163411181395E-4</v>
      </c>
      <c r="BD2774" s="259" t="str">
        <f t="shared" si="718"/>
        <v/>
      </c>
      <c r="BE2774" s="254" t="str">
        <f t="shared" si="719"/>
        <v/>
      </c>
    </row>
    <row r="2775" spans="1:57" ht="20.100000000000001" customHeight="1" x14ac:dyDescent="0.25">
      <c r="A2775" s="247">
        <v>1997</v>
      </c>
      <c r="B2775" s="247">
        <f>$B$755+(A2775*$B$758)</f>
        <v>9586.2217841822076</v>
      </c>
      <c r="C2775" s="247">
        <f>_xlfn.NORM.DIST($B2775,$B$752,$B$753,0)</f>
        <v>5.8408594209582553E-8</v>
      </c>
      <c r="D2775" s="247">
        <f>_xlfn.NORM.DIST($B2775,$B$752,$B$753,1)</f>
        <v>0.99996668366814789</v>
      </c>
      <c r="E2775" s="247">
        <f>IF(OR(D2775&lt;$F$757,D2775&gt;$F$758),C2775,"")</f>
        <v>5.8408594209582553E-8</v>
      </c>
      <c r="F2775" s="247" t="str">
        <f>IF(AND(D2775&gt;$F$757,D2775&lt;$F$758),C2775,"")</f>
        <v/>
      </c>
      <c r="G2775" s="247" t="str">
        <f>IF(C2775=MAX($C$761:$C$2761),C2775,"")</f>
        <v/>
      </c>
      <c r="H2775" s="247">
        <f>_xlfn.NORM.DIST(B2775,$F$753,$F$754,0)</f>
        <v>0</v>
      </c>
      <c r="I2775" s="247">
        <f>IF(H2775=MAX($H$761:$H$2761),C2775,"")</f>
        <v>5.8408594209582553E-8</v>
      </c>
      <c r="J2775" s="247"/>
      <c r="K2775" s="247"/>
      <c r="L2775" s="247"/>
      <c r="M2775" s="247"/>
      <c r="N2775" s="247"/>
      <c r="O2775" s="247"/>
      <c r="P2775" s="247"/>
      <c r="Q2775" s="247"/>
      <c r="R2775" s="247"/>
      <c r="AZ2775" s="259"/>
      <c r="BA2775" s="259">
        <f>BA2774+$BD$753</f>
        <v>12.921599999999621</v>
      </c>
      <c r="BB2775" s="274">
        <f t="shared" si="720"/>
        <v>7.4041789040552752E-2</v>
      </c>
      <c r="BC2775" s="259">
        <f t="shared" si="721"/>
        <v>1.5957827207574438E-4</v>
      </c>
      <c r="BD2775" s="259" t="str">
        <f t="shared" si="718"/>
        <v/>
      </c>
      <c r="BE2775" s="254" t="str">
        <f t="shared" si="719"/>
        <v/>
      </c>
    </row>
    <row r="2776" spans="1:57" ht="20.100000000000001" customHeight="1" x14ac:dyDescent="0.25">
      <c r="A2776" s="248">
        <v>1998</v>
      </c>
      <c r="B2776" s="247">
        <f>$B$755+(A2776*$B$758)</f>
        <v>9595.8368511673452</v>
      </c>
      <c r="C2776" s="247">
        <f>_xlfn.NORM.DIST($B2776,$B$752,$B$753,0)</f>
        <v>5.7483792593390447E-8</v>
      </c>
      <c r="D2776" s="247">
        <f>_xlfn.NORM.DIST($B2776,$B$752,$B$753,1)</f>
        <v>0.99996724081359545</v>
      </c>
      <c r="E2776" s="247">
        <f>IF(OR(D2776&lt;$F$757,D2776&gt;$F$758),C2776,"")</f>
        <v>5.7483792593390447E-8</v>
      </c>
      <c r="F2776" s="247" t="str">
        <f>IF(AND(D2776&gt;$F$757,D2776&lt;$F$758),C2776,"")</f>
        <v/>
      </c>
      <c r="G2776" s="247" t="str">
        <f>IF(C2776=MAX($C$761:$C$2761),C2776,"")</f>
        <v/>
      </c>
      <c r="H2776" s="247">
        <f>_xlfn.NORM.DIST(B2776,$F$753,$F$754,0)</f>
        <v>0</v>
      </c>
      <c r="I2776" s="247">
        <f>IF(H2776=MAX($H$761:$H$2761),C2776,"")</f>
        <v>5.7483792593390447E-8</v>
      </c>
      <c r="J2776" s="247"/>
      <c r="K2776" s="247"/>
      <c r="L2776" s="247"/>
      <c r="M2776" s="247"/>
      <c r="N2776" s="247"/>
      <c r="O2776" s="247"/>
      <c r="P2776" s="247"/>
      <c r="Q2776" s="247"/>
      <c r="R2776" s="247"/>
      <c r="AZ2776" s="259"/>
      <c r="BA2776" s="259">
        <f>BA2775+$BD$753</f>
        <v>12.927999999999621</v>
      </c>
      <c r="BB2776" s="274">
        <f t="shared" si="720"/>
        <v>7.3882210768477008E-2</v>
      </c>
      <c r="BC2776" s="259">
        <f t="shared" si="721"/>
        <v>1.592654265513832E-4</v>
      </c>
      <c r="BD2776" s="259" t="str">
        <f t="shared" si="718"/>
        <v/>
      </c>
      <c r="BE2776" s="254" t="str">
        <f t="shared" si="719"/>
        <v/>
      </c>
    </row>
    <row r="2777" spans="1:57" ht="20.100000000000001" customHeight="1" x14ac:dyDescent="0.25">
      <c r="A2777" s="247">
        <v>1999</v>
      </c>
      <c r="B2777" s="247">
        <f>$B$755+(A2777*$B$758)</f>
        <v>9605.4519181524829</v>
      </c>
      <c r="C2777" s="247">
        <f>_xlfn.NORM.DIST($B2777,$B$752,$B$753,0)</f>
        <v>5.6572728480737909E-8</v>
      </c>
      <c r="D2777" s="247">
        <f>_xlfn.NORM.DIST($B2777,$B$752,$B$753,1)</f>
        <v>0.99996778913320938</v>
      </c>
      <c r="E2777" s="247">
        <f>IF(OR(D2777&lt;$F$757,D2777&gt;$F$758),C2777,"")</f>
        <v>5.6572728480737909E-8</v>
      </c>
      <c r="F2777" s="247" t="str">
        <f>IF(AND(D2777&gt;$F$757,D2777&lt;$F$758),C2777,"")</f>
        <v/>
      </c>
      <c r="G2777" s="247" t="str">
        <f>IF(C2777=MAX($C$761:$C$2761),C2777,"")</f>
        <v/>
      </c>
      <c r="H2777" s="247">
        <f>_xlfn.NORM.DIST(B2777,$F$753,$F$754,0)</f>
        <v>0</v>
      </c>
      <c r="I2777" s="247">
        <f>IF(H2777=MAX($H$761:$H$2761),C2777,"")</f>
        <v>5.6572728480737909E-8</v>
      </c>
      <c r="J2777" s="247"/>
      <c r="K2777" s="247"/>
      <c r="L2777" s="247"/>
      <c r="M2777" s="247"/>
      <c r="N2777" s="247"/>
      <c r="O2777" s="247"/>
      <c r="P2777" s="247"/>
      <c r="Q2777" s="247"/>
      <c r="R2777" s="247"/>
      <c r="AZ2777" s="259"/>
      <c r="BA2777" s="259">
        <f>BA2776+$BD$753</f>
        <v>12.93439999999962</v>
      </c>
      <c r="BB2777" s="274">
        <f t="shared" si="720"/>
        <v>7.3722945341925625E-2</v>
      </c>
      <c r="BC2777" s="259">
        <f t="shared" si="721"/>
        <v>1.5895309700554583E-4</v>
      </c>
      <c r="BD2777" s="259" t="str">
        <f t="shared" si="718"/>
        <v/>
      </c>
      <c r="BE2777" s="254" t="str">
        <f t="shared" si="719"/>
        <v/>
      </c>
    </row>
    <row r="2778" spans="1:57" ht="20.100000000000001" customHeight="1" x14ac:dyDescent="0.25">
      <c r="A2778" s="247">
        <v>2000</v>
      </c>
      <c r="B2778" s="247">
        <f>$B$755+(A2778*$B$758)</f>
        <v>9615.0669851376206</v>
      </c>
      <c r="C2778" s="247">
        <f>_xlfn.NORM.DIST($B2778,$B$752,$B$753,0)</f>
        <v>5.5675213067886844E-8</v>
      </c>
      <c r="D2778" s="247">
        <f>_xlfn.NORM.DIST($B2778,$B$752,$B$753,1)</f>
        <v>0.99996832875816688</v>
      </c>
      <c r="E2778" s="247">
        <f>IF(OR(D2778&lt;$F$757,D2778&gt;$F$758),C2778,"")</f>
        <v>5.5675213067886844E-8</v>
      </c>
      <c r="F2778" s="247" t="str">
        <f>IF(AND(D2778&gt;$F$757,D2778&lt;$F$758),C2778,"")</f>
        <v/>
      </c>
      <c r="G2778" s="247" t="str">
        <f>IF(C2778=MAX($C$761:$C$2761),C2778,"")</f>
        <v/>
      </c>
      <c r="H2778" s="247">
        <f>_xlfn.NORM.DIST(B2778,$F$753,$F$754,0)</f>
        <v>0</v>
      </c>
      <c r="I2778" s="247">
        <f>IF(H2778=MAX($H$761:$H$2761),C2778,"")</f>
        <v>5.5675213067886844E-8</v>
      </c>
      <c r="J2778" s="247"/>
      <c r="K2778" s="247"/>
      <c r="L2778" s="247"/>
      <c r="M2778" s="247"/>
      <c r="N2778" s="247"/>
      <c r="O2778" s="247"/>
      <c r="P2778" s="247"/>
      <c r="Q2778" s="247"/>
      <c r="R2778" s="247"/>
      <c r="AZ2778" s="259"/>
      <c r="BA2778" s="259">
        <f>BA2777+$BD$753</f>
        <v>12.940799999999619</v>
      </c>
      <c r="BB2778" s="274">
        <f t="shared" si="720"/>
        <v>7.3563992244920079E-2</v>
      </c>
      <c r="BC2778" s="259">
        <f t="shared" si="721"/>
        <v>1.586412829045758E-4</v>
      </c>
      <c r="BD2778" s="259" t="str">
        <f t="shared" si="718"/>
        <v/>
      </c>
      <c r="BE2778" s="254" t="str">
        <f t="shared" si="719"/>
        <v/>
      </c>
    </row>
    <row r="2779" spans="1:57" ht="20.100000000000001" customHeight="1" x14ac:dyDescent="0.25">
      <c r="A2779" s="247">
        <v>2001</v>
      </c>
      <c r="B2779" s="247">
        <f>$B$755+(A2779*$B$758)</f>
        <v>9624.6820521227583</v>
      </c>
      <c r="C2779" s="247">
        <f>_xlfn.NORM.DIST($B2779,$B$752,$B$753,0)</f>
        <v>5.479105989977389E-8</v>
      </c>
      <c r="D2779" s="247">
        <f>_xlfn.NORM.DIST($B2779,$B$752,$B$753,1)</f>
        <v>0.99996885981784156</v>
      </c>
      <c r="E2779" s="247">
        <f>IF(OR(D2779&lt;$F$757,D2779&gt;$F$758),C2779,"")</f>
        <v>5.479105989977389E-8</v>
      </c>
      <c r="F2779" s="247" t="str">
        <f>IF(AND(D2779&gt;$F$757,D2779&lt;$F$758),C2779,"")</f>
        <v/>
      </c>
      <c r="G2779" s="247" t="str">
        <f>IF(C2779=MAX($C$761:$C$2761),C2779,"")</f>
        <v/>
      </c>
      <c r="H2779" s="247">
        <f>_xlfn.NORM.DIST(B2779,$F$753,$F$754,0)</f>
        <v>0</v>
      </c>
      <c r="I2779" s="247">
        <f>IF(H2779=MAX($H$761:$H$2761),C2779,"")</f>
        <v>5.479105989977389E-8</v>
      </c>
      <c r="J2779" s="247"/>
      <c r="K2779" s="247"/>
      <c r="L2779" s="247"/>
      <c r="M2779" s="247"/>
      <c r="N2779" s="247"/>
      <c r="O2779" s="247"/>
      <c r="P2779" s="247"/>
      <c r="Q2779" s="247"/>
      <c r="R2779" s="247"/>
      <c r="AZ2779" s="259"/>
      <c r="BA2779" s="259">
        <f>BA2778+$BD$753</f>
        <v>12.947199999999619</v>
      </c>
      <c r="BB2779" s="274">
        <f t="shared" si="720"/>
        <v>7.3405350962015503E-2</v>
      </c>
      <c r="BC2779" s="259">
        <f t="shared" si="721"/>
        <v>1.5832998371433094E-4</v>
      </c>
      <c r="BD2779" s="259" t="str">
        <f t="shared" si="718"/>
        <v/>
      </c>
      <c r="BE2779" s="254" t="str">
        <f t="shared" si="719"/>
        <v/>
      </c>
    </row>
    <row r="2780" spans="1:57" ht="20.100000000000001" customHeight="1" x14ac:dyDescent="0.25">
      <c r="A2780" s="247">
        <v>2002</v>
      </c>
      <c r="B2780" s="247">
        <f>$B$755+(A2780*$B$758)</f>
        <v>9634.2971191078959</v>
      </c>
      <c r="C2780" s="247">
        <f>_xlfn.NORM.DIST($B2780,$B$752,$B$753,0)</f>
        <v>5.3920084844587811E-8</v>
      </c>
      <c r="D2780" s="247">
        <f>_xlfn.NORM.DIST($B2780,$B$752,$B$753,1)</f>
        <v>0.99996938243982503</v>
      </c>
      <c r="E2780" s="247">
        <f>IF(OR(D2780&lt;$F$757,D2780&gt;$F$758),C2780,"")</f>
        <v>5.3920084844587811E-8</v>
      </c>
      <c r="F2780" s="247" t="str">
        <f>IF(AND(D2780&gt;$F$757,D2780&lt;$F$758),C2780,"")</f>
        <v/>
      </c>
      <c r="G2780" s="247" t="str">
        <f>IF(C2780=MAX($C$761:$C$2761),C2780,"")</f>
        <v/>
      </c>
      <c r="H2780" s="247">
        <f>_xlfn.NORM.DIST(B2780,$F$753,$F$754,0)</f>
        <v>0</v>
      </c>
      <c r="I2780" s="247">
        <f>IF(H2780=MAX($H$761:$H$2761),C2780,"")</f>
        <v>5.3920084844587811E-8</v>
      </c>
      <c r="J2780" s="247"/>
      <c r="K2780" s="247"/>
      <c r="L2780" s="247"/>
      <c r="M2780" s="247"/>
      <c r="N2780" s="247"/>
      <c r="O2780" s="247"/>
      <c r="P2780" s="247"/>
      <c r="Q2780" s="247"/>
      <c r="R2780" s="247"/>
      <c r="AZ2780" s="259"/>
      <c r="BA2780" s="259">
        <f>BA2779+$BD$753</f>
        <v>12.953599999999618</v>
      </c>
      <c r="BB2780" s="274">
        <f t="shared" si="720"/>
        <v>7.3247020978301172E-2</v>
      </c>
      <c r="BC2780" s="259">
        <f t="shared" si="721"/>
        <v>1.5801919890001681E-4</v>
      </c>
      <c r="BD2780" s="259" t="str">
        <f t="shared" si="718"/>
        <v/>
      </c>
      <c r="BE2780" s="254" t="str">
        <f t="shared" si="719"/>
        <v/>
      </c>
    </row>
    <row r="2781" spans="1:57" ht="20.100000000000001" customHeight="1" x14ac:dyDescent="0.25">
      <c r="A2781" s="247">
        <v>2003</v>
      </c>
      <c r="B2781" s="247">
        <f>$B$755+(A2781*$B$758)</f>
        <v>9643.9121860930336</v>
      </c>
      <c r="C2781" s="247">
        <f>_xlfn.NORM.DIST($B2781,$B$752,$B$753,0)</f>
        <v>5.3062106068564686E-8</v>
      </c>
      <c r="D2781" s="247">
        <f>_xlfn.NORM.DIST($B2781,$B$752,$B$753,1)</f>
        <v>0.99996989674994985</v>
      </c>
      <c r="E2781" s="247">
        <f>IF(OR(D2781&lt;$F$757,D2781&gt;$F$758),C2781,"")</f>
        <v>5.3062106068564686E-8</v>
      </c>
      <c r="F2781" s="247" t="str">
        <f>IF(AND(D2781&gt;$F$757,D2781&lt;$F$758),C2781,"")</f>
        <v/>
      </c>
      <c r="G2781" s="247" t="str">
        <f>IF(C2781=MAX($C$761:$C$2761),C2781,"")</f>
        <v/>
      </c>
      <c r="H2781" s="247">
        <f>_xlfn.NORM.DIST(B2781,$F$753,$F$754,0)</f>
        <v>0</v>
      </c>
      <c r="I2781" s="247">
        <f>IF(H2781=MAX($H$761:$H$2761),C2781,"")</f>
        <v>5.3062106068564686E-8</v>
      </c>
      <c r="J2781" s="247"/>
      <c r="K2781" s="247"/>
      <c r="L2781" s="247"/>
      <c r="M2781" s="247"/>
      <c r="N2781" s="247"/>
      <c r="O2781" s="247"/>
      <c r="P2781" s="247"/>
      <c r="Q2781" s="247"/>
      <c r="R2781" s="247"/>
      <c r="AZ2781" s="259"/>
      <c r="BA2781" s="259">
        <f>BA2780+$BD$753</f>
        <v>12.959999999999617</v>
      </c>
      <c r="BB2781" s="274">
        <f t="shared" si="720"/>
        <v>7.3089001779401155E-2</v>
      </c>
      <c r="BC2781" s="259">
        <f t="shared" si="721"/>
        <v>1.5770892792606184E-4</v>
      </c>
      <c r="BD2781" s="259" t="str">
        <f t="shared" si="718"/>
        <v/>
      </c>
      <c r="BE2781" s="254" t="str">
        <f t="shared" si="719"/>
        <v/>
      </c>
    </row>
    <row r="2782" spans="1:57" ht="20.100000000000001" customHeight="1" x14ac:dyDescent="0.25">
      <c r="A2782" s="247">
        <v>2004</v>
      </c>
      <c r="B2782" s="247">
        <f>$B$755+(A2782*$B$758)</f>
        <v>9653.5272530781713</v>
      </c>
      <c r="C2782" s="247">
        <f>_xlfn.NORM.DIST($B2782,$B$752,$B$753,0)</f>
        <v>5.2216944011003599E-8</v>
      </c>
      <c r="D2782" s="247">
        <f>_xlfn.NORM.DIST($B2782,$B$752,$B$753,1)</f>
        <v>0.99997040287231109</v>
      </c>
      <c r="E2782" s="247">
        <f>IF(OR(D2782&lt;$F$757,D2782&gt;$F$758),C2782,"")</f>
        <v>5.2216944011003599E-8</v>
      </c>
      <c r="F2782" s="247" t="str">
        <f>IF(AND(D2782&gt;$F$757,D2782&lt;$F$758),C2782,"")</f>
        <v/>
      </c>
      <c r="G2782" s="247" t="str">
        <f>IF(C2782=MAX($C$761:$C$2761),C2782,"")</f>
        <v/>
      </c>
      <c r="H2782" s="247">
        <f>_xlfn.NORM.DIST(B2782,$F$753,$F$754,0)</f>
        <v>0</v>
      </c>
      <c r="I2782" s="247">
        <f>IF(H2782=MAX($H$761:$H$2761),C2782,"")</f>
        <v>5.2216944011003599E-8</v>
      </c>
      <c r="J2782" s="247"/>
      <c r="K2782" s="247"/>
      <c r="L2782" s="247"/>
      <c r="M2782" s="247"/>
      <c r="N2782" s="247"/>
      <c r="O2782" s="247"/>
      <c r="P2782" s="247"/>
      <c r="Q2782" s="247"/>
      <c r="R2782" s="247"/>
      <c r="AZ2782" s="259"/>
      <c r="BA2782" s="259">
        <f>BA2781+$BD$753</f>
        <v>12.966399999999616</v>
      </c>
      <c r="BB2782" s="274">
        <f t="shared" si="720"/>
        <v>7.2931292851475094E-2</v>
      </c>
      <c r="BC2782" s="259">
        <f t="shared" si="721"/>
        <v>1.5739917025660299E-4</v>
      </c>
      <c r="BD2782" s="259" t="str">
        <f t="shared" si="718"/>
        <v/>
      </c>
      <c r="BE2782" s="254" t="str">
        <f t="shared" si="719"/>
        <v/>
      </c>
    </row>
    <row r="2783" spans="1:57" ht="20.100000000000001" customHeight="1" x14ac:dyDescent="0.25">
      <c r="A2783" s="248">
        <v>2005</v>
      </c>
      <c r="B2783" s="247">
        <f>$B$755+(A2783*$B$758)</f>
        <v>9663.1423200633089</v>
      </c>
      <c r="C2783" s="247">
        <f>_xlfn.NORM.DIST($B2783,$B$752,$B$753,0)</f>
        <v>5.1384421359496272E-8</v>
      </c>
      <c r="D2783" s="247">
        <f>_xlfn.NORM.DIST($B2783,$B$752,$B$753,1)</f>
        <v>0.99997090092928809</v>
      </c>
      <c r="E2783" s="247">
        <f>IF(OR(D2783&lt;$F$757,D2783&gt;$F$758),C2783,"")</f>
        <v>5.1384421359496272E-8</v>
      </c>
      <c r="F2783" s="247" t="str">
        <f>IF(AND(D2783&gt;$F$757,D2783&lt;$F$758),C2783,"")</f>
        <v/>
      </c>
      <c r="G2783" s="247" t="str">
        <f>IF(C2783=MAX($C$761:$C$2761),C2783,"")</f>
        <v/>
      </c>
      <c r="H2783" s="247">
        <f>_xlfn.NORM.DIST(B2783,$F$753,$F$754,0)</f>
        <v>0</v>
      </c>
      <c r="I2783" s="247">
        <f>IF(H2783=MAX($H$761:$H$2761),C2783,"")</f>
        <v>5.1384421359496272E-8</v>
      </c>
      <c r="J2783" s="247"/>
      <c r="K2783" s="247"/>
      <c r="L2783" s="247"/>
      <c r="M2783" s="247"/>
      <c r="N2783" s="247"/>
      <c r="O2783" s="247"/>
      <c r="P2783" s="247"/>
      <c r="Q2783" s="247"/>
      <c r="R2783" s="247"/>
      <c r="AZ2783" s="259"/>
      <c r="BA2783" s="259">
        <f>BA2782+$BD$753</f>
        <v>12.972799999999616</v>
      </c>
      <c r="BB2783" s="274">
        <f t="shared" si="720"/>
        <v>7.2773893681218491E-2</v>
      </c>
      <c r="BC2783" s="259">
        <f t="shared" si="721"/>
        <v>1.5708992535495847E-4</v>
      </c>
      <c r="BD2783" s="259" t="str">
        <f t="shared" si="718"/>
        <v/>
      </c>
      <c r="BE2783" s="254" t="str">
        <f t="shared" si="719"/>
        <v/>
      </c>
    </row>
    <row r="2784" spans="1:57" ht="20.100000000000001" customHeight="1" x14ac:dyDescent="0.25">
      <c r="A2784" s="247">
        <v>2006</v>
      </c>
      <c r="B2784" s="247">
        <f>$B$755+(A2784*$B$758)</f>
        <v>9672.7573870484466</v>
      </c>
      <c r="C2784" s="247">
        <f>_xlfn.NORM.DIST($B2784,$B$752,$B$753,0)</f>
        <v>5.0564363025375521E-8</v>
      </c>
      <c r="D2784" s="247">
        <f>_xlfn.NORM.DIST($B2784,$B$752,$B$753,1)</f>
        <v>0.99997139104156596</v>
      </c>
      <c r="E2784" s="247">
        <f>IF(OR(D2784&lt;$F$757,D2784&gt;$F$758),C2784,"")</f>
        <v>5.0564363025375521E-8</v>
      </c>
      <c r="F2784" s="247" t="str">
        <f>IF(AND(D2784&gt;$F$757,D2784&lt;$F$758),C2784,"")</f>
        <v/>
      </c>
      <c r="G2784" s="247" t="str">
        <f>IF(C2784=MAX($C$761:$C$2761),C2784,"")</f>
        <v/>
      </c>
      <c r="H2784" s="247">
        <f>_xlfn.NORM.DIST(B2784,$F$753,$F$754,0)</f>
        <v>0</v>
      </c>
      <c r="I2784" s="247">
        <f>IF(H2784=MAX($H$761:$H$2761),C2784,"")</f>
        <v>5.0564363025375521E-8</v>
      </c>
      <c r="J2784" s="247"/>
      <c r="K2784" s="247"/>
      <c r="L2784" s="247"/>
      <c r="M2784" s="247"/>
      <c r="N2784" s="247"/>
      <c r="O2784" s="247"/>
      <c r="P2784" s="247"/>
      <c r="Q2784" s="247"/>
      <c r="R2784" s="247"/>
      <c r="AZ2784" s="259"/>
      <c r="BA2784" s="259">
        <f>BA2783+$BD$753</f>
        <v>12.979199999999615</v>
      </c>
      <c r="BB2784" s="274">
        <f t="shared" si="720"/>
        <v>7.2616803755863532E-2</v>
      </c>
      <c r="BC2784" s="259">
        <f t="shared" si="721"/>
        <v>1.5678119268401625E-4</v>
      </c>
      <c r="BD2784" s="259" t="str">
        <f t="shared" si="718"/>
        <v/>
      </c>
      <c r="BE2784" s="254" t="str">
        <f t="shared" si="719"/>
        <v/>
      </c>
    </row>
    <row r="2785" spans="1:57" ht="20.100000000000001" customHeight="1" x14ac:dyDescent="0.25">
      <c r="A2785" s="247">
        <v>2007</v>
      </c>
      <c r="B2785" s="247">
        <f>$B$755+(A2785*$B$758)</f>
        <v>9682.3724540335843</v>
      </c>
      <c r="C2785" s="247">
        <f>_xlfn.NORM.DIST($B2785,$B$752,$B$753,0)</f>
        <v>4.9756596119375838E-8</v>
      </c>
      <c r="D2785" s="247">
        <f>_xlfn.NORM.DIST($B2785,$B$752,$B$753,1)</f>
        <v>0.99997187332815729</v>
      </c>
      <c r="E2785" s="247">
        <f>IF(OR(D2785&lt;$F$757,D2785&gt;$F$758),C2785,"")</f>
        <v>4.9756596119375838E-8</v>
      </c>
      <c r="F2785" s="247" t="str">
        <f>IF(AND(D2785&gt;$F$757,D2785&lt;$F$758),C2785,"")</f>
        <v/>
      </c>
      <c r="G2785" s="247" t="str">
        <f>IF(C2785=MAX($C$761:$C$2761),C2785,"")</f>
        <v/>
      </c>
      <c r="H2785" s="247">
        <f>_xlfn.NORM.DIST(B2785,$F$753,$F$754,0)</f>
        <v>0</v>
      </c>
      <c r="I2785" s="247">
        <f>IF(H2785=MAX($H$761:$H$2761),C2785,"")</f>
        <v>4.9756596119375838E-8</v>
      </c>
      <c r="J2785" s="247"/>
      <c r="K2785" s="247"/>
      <c r="L2785" s="247"/>
      <c r="M2785" s="247"/>
      <c r="N2785" s="247"/>
      <c r="O2785" s="247"/>
      <c r="P2785" s="247"/>
      <c r="Q2785" s="247"/>
      <c r="R2785" s="247"/>
      <c r="AZ2785" s="259"/>
      <c r="BA2785" s="259">
        <f>BA2784+$BD$753</f>
        <v>12.985599999999614</v>
      </c>
      <c r="BB2785" s="274">
        <f t="shared" si="720"/>
        <v>7.2460022563179516E-2</v>
      </c>
      <c r="BC2785" s="259">
        <f t="shared" si="721"/>
        <v>1.5647297170590102E-4</v>
      </c>
      <c r="BD2785" s="259" t="str">
        <f t="shared" si="718"/>
        <v/>
      </c>
      <c r="BE2785" s="254" t="str">
        <f t="shared" si="719"/>
        <v/>
      </c>
    </row>
    <row r="2786" spans="1:57" ht="20.100000000000001" customHeight="1" x14ac:dyDescent="0.25">
      <c r="A2786" s="247">
        <v>2008</v>
      </c>
      <c r="B2786" s="247">
        <f>$B$755+(A2786*$B$758)</f>
        <v>9691.987521018722</v>
      </c>
      <c r="C2786" s="247">
        <f>_xlfn.NORM.DIST($B2786,$B$752,$B$753,0)</f>
        <v>4.8960949927510353E-8</v>
      </c>
      <c r="D2786" s="247">
        <f>_xlfn.NORM.DIST($B2786,$B$752,$B$753,1)</f>
        <v>0.9999723479064222</v>
      </c>
      <c r="E2786" s="247">
        <f>IF(OR(D2786&lt;$F$757,D2786&gt;$F$758),C2786,"")</f>
        <v>4.8960949927510353E-8</v>
      </c>
      <c r="F2786" s="247" t="str">
        <f>IF(AND(D2786&gt;$F$757,D2786&lt;$F$758),C2786,"")</f>
        <v/>
      </c>
      <c r="G2786" s="247" t="str">
        <f>IF(C2786=MAX($C$761:$C$2761),C2786,"")</f>
        <v/>
      </c>
      <c r="H2786" s="247">
        <f>_xlfn.NORM.DIST(B2786,$F$753,$F$754,0)</f>
        <v>0</v>
      </c>
      <c r="I2786" s="247">
        <f>IF(H2786=MAX($H$761:$H$2761),C2786,"")</f>
        <v>4.8960949927510353E-8</v>
      </c>
      <c r="J2786" s="247"/>
      <c r="K2786" s="247"/>
      <c r="L2786" s="247"/>
      <c r="M2786" s="247"/>
      <c r="N2786" s="247"/>
      <c r="O2786" s="247"/>
      <c r="P2786" s="247"/>
      <c r="Q2786" s="247"/>
      <c r="R2786" s="247"/>
      <c r="AZ2786" s="259"/>
      <c r="BA2786" s="259">
        <f>BA2785+$BD$753</f>
        <v>12.991999999999614</v>
      </c>
      <c r="BB2786" s="274">
        <f t="shared" si="720"/>
        <v>7.2303549591473615E-2</v>
      </c>
      <c r="BC2786" s="259">
        <f t="shared" si="721"/>
        <v>1.5616526188250157E-4</v>
      </c>
      <c r="BD2786" s="259" t="str">
        <f t="shared" si="718"/>
        <v/>
      </c>
      <c r="BE2786" s="254" t="str">
        <f t="shared" si="719"/>
        <v/>
      </c>
    </row>
    <row r="2787" spans="1:57" ht="20.100000000000001" customHeight="1" x14ac:dyDescent="0.25">
      <c r="A2787" s="247">
        <v>2009</v>
      </c>
      <c r="B2787" s="247">
        <f>$B$755+(A2787*$B$758)</f>
        <v>9701.6025880038596</v>
      </c>
      <c r="C2787" s="247">
        <f>_xlfn.NORM.DIST($B2787,$B$752,$B$753,0)</f>
        <v>4.8177255887157593E-8</v>
      </c>
      <c r="D2787" s="247">
        <f>_xlfn.NORM.DIST($B2787,$B$752,$B$753,1)</f>
        <v>0.99997281489209033</v>
      </c>
      <c r="E2787" s="247">
        <f>IF(OR(D2787&lt;$F$757,D2787&gt;$F$758),C2787,"")</f>
        <v>4.8177255887157593E-8</v>
      </c>
      <c r="F2787" s="247" t="str">
        <f>IF(AND(D2787&gt;$F$757,D2787&lt;$F$758),C2787,"")</f>
        <v/>
      </c>
      <c r="G2787" s="247" t="str">
        <f>IF(C2787=MAX($C$761:$C$2761),C2787,"")</f>
        <v/>
      </c>
      <c r="H2787" s="247">
        <f>_xlfn.NORM.DIST(B2787,$F$753,$F$754,0)</f>
        <v>0</v>
      </c>
      <c r="I2787" s="247">
        <f>IF(H2787=MAX($H$761:$H$2761),C2787,"")</f>
        <v>4.8177255887157593E-8</v>
      </c>
      <c r="J2787" s="247"/>
      <c r="K2787" s="247"/>
      <c r="L2787" s="247"/>
      <c r="M2787" s="247"/>
      <c r="N2787" s="247"/>
      <c r="O2787" s="247"/>
      <c r="P2787" s="247"/>
      <c r="Q2787" s="247"/>
      <c r="R2787" s="247"/>
      <c r="AZ2787" s="259"/>
      <c r="BA2787" s="259">
        <f>BA2786+$BD$753</f>
        <v>12.998399999999613</v>
      </c>
      <c r="BB2787" s="274">
        <f t="shared" si="720"/>
        <v>7.2147384329591113E-2</v>
      </c>
      <c r="BC2787" s="259">
        <f t="shared" si="721"/>
        <v>1.5585806267472135E-4</v>
      </c>
      <c r="BD2787" s="259" t="str">
        <f t="shared" si="718"/>
        <v/>
      </c>
      <c r="BE2787" s="254" t="str">
        <f t="shared" si="719"/>
        <v/>
      </c>
    </row>
    <row r="2788" spans="1:57" ht="20.100000000000001" customHeight="1" x14ac:dyDescent="0.25">
      <c r="A2788" s="247">
        <v>2010</v>
      </c>
      <c r="B2788" s="247">
        <f>$B$755+(A2788*$B$758)</f>
        <v>9711.2176549889973</v>
      </c>
      <c r="C2788" s="247">
        <f>_xlfn.NORM.DIST($B2788,$B$752,$B$753,0)</f>
        <v>4.7405347563362237E-8</v>
      </c>
      <c r="D2788" s="247">
        <f>_xlfn.NORM.DIST($B2788,$B$752,$B$753,1)</f>
        <v>0.99997327439928052</v>
      </c>
      <c r="E2788" s="247">
        <f>IF(OR(D2788&lt;$F$757,D2788&gt;$F$758),C2788,"")</f>
        <v>4.7405347563362237E-8</v>
      </c>
      <c r="F2788" s="247" t="str">
        <f>IF(AND(D2788&gt;$F$757,D2788&lt;$F$758),C2788,"")</f>
        <v/>
      </c>
      <c r="G2788" s="247" t="str">
        <f>IF(C2788=MAX($C$761:$C$2761),C2788,"")</f>
        <v/>
      </c>
      <c r="H2788" s="247">
        <f>_xlfn.NORM.DIST(B2788,$F$753,$F$754,0)</f>
        <v>0</v>
      </c>
      <c r="I2788" s="247">
        <f>IF(H2788=MAX($H$761:$H$2761),C2788,"")</f>
        <v>4.7405347563362237E-8</v>
      </c>
      <c r="J2788" s="247"/>
      <c r="K2788" s="247"/>
      <c r="L2788" s="247"/>
      <c r="M2788" s="247"/>
      <c r="N2788" s="247"/>
      <c r="O2788" s="247"/>
      <c r="P2788" s="247"/>
      <c r="Q2788" s="247"/>
      <c r="R2788" s="247"/>
      <c r="AZ2788" s="259"/>
      <c r="BA2788" s="259">
        <f>BA2787+$BD$753</f>
        <v>13.004799999999612</v>
      </c>
      <c r="BB2788" s="274">
        <f t="shared" si="720"/>
        <v>7.1991526266916392E-2</v>
      </c>
      <c r="BC2788" s="259">
        <f t="shared" si="721"/>
        <v>1.5555137354331117E-4</v>
      </c>
      <c r="BD2788" s="259" t="str">
        <f t="shared" si="718"/>
        <v/>
      </c>
      <c r="BE2788" s="254" t="str">
        <f t="shared" si="719"/>
        <v/>
      </c>
    </row>
    <row r="2789" spans="1:57" ht="20.100000000000001" customHeight="1" x14ac:dyDescent="0.25">
      <c r="A2789" s="248">
        <v>2011</v>
      </c>
      <c r="B2789" s="247">
        <f>$B$755+(A2789*$B$758)</f>
        <v>9720.832721974135</v>
      </c>
      <c r="C2789" s="247">
        <f>_xlfn.NORM.DIST($B2789,$B$752,$B$753,0)</f>
        <v>4.6645060625343902E-8</v>
      </c>
      <c r="D2789" s="247">
        <f>_xlfn.NORM.DIST($B2789,$B$752,$B$753,1)</f>
        <v>0.99997372654052152</v>
      </c>
      <c r="E2789" s="247">
        <f>IF(OR(D2789&lt;$F$757,D2789&gt;$F$758),C2789,"")</f>
        <v>4.6645060625343902E-8</v>
      </c>
      <c r="F2789" s="247" t="str">
        <f>IF(AND(D2789&gt;$F$757,D2789&lt;$F$758),C2789,"")</f>
        <v/>
      </c>
      <c r="G2789" s="247" t="str">
        <f>IF(C2789=MAX($C$761:$C$2761),C2789,"")</f>
        <v/>
      </c>
      <c r="H2789" s="247">
        <f>_xlfn.NORM.DIST(B2789,$F$753,$F$754,0)</f>
        <v>0</v>
      </c>
      <c r="I2789" s="247">
        <f>IF(H2789=MAX($H$761:$H$2761),C2789,"")</f>
        <v>4.6645060625343902E-8</v>
      </c>
      <c r="J2789" s="247"/>
      <c r="K2789" s="247"/>
      <c r="L2789" s="247"/>
      <c r="M2789" s="247"/>
      <c r="N2789" s="247"/>
      <c r="O2789" s="247"/>
      <c r="P2789" s="247"/>
      <c r="Q2789" s="247"/>
      <c r="R2789" s="247"/>
      <c r="AZ2789" s="259"/>
      <c r="BA2789" s="259">
        <f>BA2788+$BD$753</f>
        <v>13.011199999999612</v>
      </c>
      <c r="BB2789" s="274">
        <f t="shared" si="720"/>
        <v>7.1835974893373081E-2</v>
      </c>
      <c r="BC2789" s="259">
        <f t="shared" si="721"/>
        <v>1.5524519394814751E-4</v>
      </c>
      <c r="BD2789" s="259" t="str">
        <f t="shared" si="718"/>
        <v/>
      </c>
      <c r="BE2789" s="254" t="str">
        <f t="shared" si="719"/>
        <v/>
      </c>
    </row>
    <row r="2790" spans="1:57" ht="20.100000000000001" customHeight="1" x14ac:dyDescent="0.25">
      <c r="A2790" s="247">
        <v>2012</v>
      </c>
      <c r="B2790" s="247">
        <f>$B$755+(A2790*$B$758)</f>
        <v>9730.4477889592727</v>
      </c>
      <c r="C2790" s="247">
        <f>_xlfn.NORM.DIST($B2790,$B$752,$B$753,0)</f>
        <v>4.5896232823217568E-8</v>
      </c>
      <c r="D2790" s="247">
        <f>_xlfn.NORM.DIST($B2790,$B$752,$B$753,1)</f>
        <v>0.99997417142677192</v>
      </c>
      <c r="E2790" s="247">
        <f>IF(OR(D2790&lt;$F$757,D2790&gt;$F$758),C2790,"")</f>
        <v>4.5896232823217568E-8</v>
      </c>
      <c r="F2790" s="247" t="str">
        <f>IF(AND(D2790&gt;$F$757,D2790&lt;$F$758),C2790,"")</f>
        <v/>
      </c>
      <c r="G2790" s="247" t="str">
        <f>IF(C2790=MAX($C$761:$C$2761),C2790,"")</f>
        <v/>
      </c>
      <c r="H2790" s="247">
        <f>_xlfn.NORM.DIST(B2790,$F$753,$F$754,0)</f>
        <v>0</v>
      </c>
      <c r="I2790" s="247">
        <f>IF(H2790=MAX($H$761:$H$2761),C2790,"")</f>
        <v>4.5896232823217568E-8</v>
      </c>
      <c r="J2790" s="247"/>
      <c r="K2790" s="247"/>
      <c r="L2790" s="247"/>
      <c r="M2790" s="247"/>
      <c r="N2790" s="247"/>
      <c r="O2790" s="247"/>
      <c r="P2790" s="247"/>
      <c r="Q2790" s="247"/>
      <c r="R2790" s="247"/>
      <c r="AZ2790" s="259"/>
      <c r="BA2790" s="259">
        <f>BA2789+$BD$753</f>
        <v>13.017599999999611</v>
      </c>
      <c r="BB2790" s="274">
        <f t="shared" si="720"/>
        <v>7.1680729699424933E-2</v>
      </c>
      <c r="BC2790" s="259">
        <f t="shared" si="721"/>
        <v>1.5493952334873218E-4</v>
      </c>
      <c r="BD2790" s="259" t="str">
        <f t="shared" si="718"/>
        <v/>
      </c>
      <c r="BE2790" s="254" t="str">
        <f t="shared" si="719"/>
        <v/>
      </c>
    </row>
    <row r="2791" spans="1:57" ht="20.100000000000001" customHeight="1" x14ac:dyDescent="0.25">
      <c r="A2791" s="247">
        <v>2013</v>
      </c>
      <c r="B2791" s="247">
        <f>$B$755+(A2791*$B$758)</f>
        <v>9740.0628559444103</v>
      </c>
      <c r="C2791" s="247">
        <f>_xlfn.NORM.DIST($B2791,$B$752,$B$753,0)</f>
        <v>4.5158703964919097E-8</v>
      </c>
      <c r="D2791" s="247">
        <f>_xlfn.NORM.DIST($B2791,$B$752,$B$753,1)</f>
        <v>0.99997460916744052</v>
      </c>
      <c r="E2791" s="247">
        <f>IF(OR(D2791&lt;$F$757,D2791&gt;$F$758),C2791,"")</f>
        <v>4.5158703964919097E-8</v>
      </c>
      <c r="F2791" s="247" t="str">
        <f>IF(AND(D2791&gt;$F$757,D2791&lt;$F$758),C2791,"")</f>
        <v/>
      </c>
      <c r="G2791" s="247" t="str">
        <f>IF(C2791=MAX($C$761:$C$2761),C2791,"")</f>
        <v/>
      </c>
      <c r="H2791" s="247">
        <f>_xlfn.NORM.DIST(B2791,$F$753,$F$754,0)</f>
        <v>0</v>
      </c>
      <c r="I2791" s="247">
        <f>IF(H2791=MAX($H$761:$H$2761),C2791,"")</f>
        <v>4.5158703964919097E-8</v>
      </c>
      <c r="J2791" s="247"/>
      <c r="K2791" s="247"/>
      <c r="L2791" s="247"/>
      <c r="M2791" s="247"/>
      <c r="N2791" s="247"/>
      <c r="O2791" s="247"/>
      <c r="P2791" s="247"/>
      <c r="Q2791" s="247"/>
      <c r="R2791" s="247"/>
      <c r="AZ2791" s="259"/>
      <c r="BA2791" s="259">
        <f>BA2790+$BD$753</f>
        <v>13.02399999999961</v>
      </c>
      <c r="BB2791" s="274">
        <f t="shared" si="720"/>
        <v>7.1525790176076201E-2</v>
      </c>
      <c r="BC2791" s="259">
        <f t="shared" si="721"/>
        <v>1.5463436120401186E-4</v>
      </c>
      <c r="BD2791" s="259" t="str">
        <f t="shared" si="718"/>
        <v/>
      </c>
      <c r="BE2791" s="254" t="str">
        <f t="shared" si="719"/>
        <v/>
      </c>
    </row>
    <row r="2792" spans="1:57" ht="20.100000000000001" customHeight="1" x14ac:dyDescent="0.25">
      <c r="A2792" s="247">
        <v>2014</v>
      </c>
      <c r="B2792" s="247">
        <f>$B$755+(A2792*$B$758)</f>
        <v>9749.6779229295444</v>
      </c>
      <c r="C2792" s="247">
        <f>_xlfn.NORM.DIST($B2792,$B$752,$B$753,0)</f>
        <v>4.4432315893341385E-8</v>
      </c>
      <c r="D2792" s="247">
        <f>_xlfn.NORM.DIST($B2792,$B$752,$B$753,1)</f>
        <v>0.99997503987040537</v>
      </c>
      <c r="E2792" s="247">
        <f>IF(OR(D2792&lt;$F$757,D2792&gt;$F$758),C2792,"")</f>
        <v>4.4432315893341385E-8</v>
      </c>
      <c r="F2792" s="247" t="str">
        <f>IF(AND(D2792&gt;$F$757,D2792&lt;$F$758),C2792,"")</f>
        <v/>
      </c>
      <c r="G2792" s="247" t="str">
        <f>IF(C2792=MAX($C$761:$C$2761),C2792,"")</f>
        <v/>
      </c>
      <c r="H2792" s="247">
        <f>_xlfn.NORM.DIST(B2792,$F$753,$F$754,0)</f>
        <v>0</v>
      </c>
      <c r="I2792" s="247">
        <f>IF(H2792=MAX($H$761:$H$2761),C2792,"")</f>
        <v>4.4432315893341385E-8</v>
      </c>
      <c r="J2792" s="247"/>
      <c r="K2792" s="247"/>
      <c r="L2792" s="247"/>
      <c r="M2792" s="247"/>
      <c r="N2792" s="247"/>
      <c r="O2792" s="247"/>
      <c r="P2792" s="247"/>
      <c r="Q2792" s="247"/>
      <c r="R2792" s="247"/>
      <c r="AZ2792" s="259"/>
      <c r="BA2792" s="259">
        <f>BA2791+$BD$753</f>
        <v>13.030399999999609</v>
      </c>
      <c r="BB2792" s="274">
        <f t="shared" si="720"/>
        <v>7.1371155814872189E-2</v>
      </c>
      <c r="BC2792" s="259">
        <f t="shared" si="721"/>
        <v>1.5432970697250303E-4</v>
      </c>
      <c r="BD2792" s="259" t="str">
        <f t="shared" si="718"/>
        <v/>
      </c>
      <c r="BE2792" s="254" t="str">
        <f t="shared" si="719"/>
        <v/>
      </c>
    </row>
    <row r="2793" spans="1:57" ht="20.100000000000001" customHeight="1" x14ac:dyDescent="0.25">
      <c r="A2793" s="247">
        <v>2015</v>
      </c>
      <c r="B2793" s="247">
        <f>$B$755+(A2793*$B$758)</f>
        <v>9759.292989914682</v>
      </c>
      <c r="C2793" s="247">
        <f>_xlfn.NORM.DIST($B2793,$B$752,$B$753,0)</f>
        <v>4.3716912463671935E-8</v>
      </c>
      <c r="D2793" s="247">
        <f>_xlfn.NORM.DIST($B2793,$B$752,$B$753,1)</f>
        <v>0.9999754636420336</v>
      </c>
      <c r="E2793" s="247">
        <f>IF(OR(D2793&lt;$F$757,D2793&gt;$F$758),C2793,"")</f>
        <v>4.3716912463671935E-8</v>
      </c>
      <c r="F2793" s="247" t="str">
        <f>IF(AND(D2793&gt;$F$757,D2793&lt;$F$758),C2793,"")</f>
        <v/>
      </c>
      <c r="G2793" s="247" t="str">
        <f>IF(C2793=MAX($C$761:$C$2761),C2793,"")</f>
        <v/>
      </c>
      <c r="H2793" s="247">
        <f>_xlfn.NORM.DIST(B2793,$F$753,$F$754,0)</f>
        <v>0</v>
      </c>
      <c r="I2793" s="247">
        <f>IF(H2793=MAX($H$761:$H$2761),C2793,"")</f>
        <v>4.3716912463671935E-8</v>
      </c>
      <c r="J2793" s="247"/>
      <c r="K2793" s="247"/>
      <c r="L2793" s="247"/>
      <c r="M2793" s="247"/>
      <c r="N2793" s="247"/>
      <c r="O2793" s="247"/>
      <c r="P2793" s="247"/>
      <c r="Q2793" s="247"/>
      <c r="R2793" s="247"/>
      <c r="AZ2793" s="259"/>
      <c r="BA2793" s="259">
        <f>BA2792+$BD$753</f>
        <v>13.036799999999609</v>
      </c>
      <c r="BB2793" s="274">
        <f t="shared" si="720"/>
        <v>7.1216826107899686E-2</v>
      </c>
      <c r="BC2793" s="259">
        <f t="shared" si="721"/>
        <v>1.5402556011177848E-4</v>
      </c>
      <c r="BD2793" s="259" t="str">
        <f t="shared" si="718"/>
        <v/>
      </c>
      <c r="BE2793" s="254" t="str">
        <f t="shared" si="719"/>
        <v/>
      </c>
    </row>
    <row r="2794" spans="1:57" ht="20.100000000000001" customHeight="1" x14ac:dyDescent="0.25">
      <c r="A2794" s="247">
        <v>2016</v>
      </c>
      <c r="B2794" s="247">
        <f>$B$755+(A2794*$B$758)</f>
        <v>9768.9080568998197</v>
      </c>
      <c r="C2794" s="247">
        <f>_xlfn.NORM.DIST($B2794,$B$752,$B$753,0)</f>
        <v>4.3012339520938829E-8</v>
      </c>
      <c r="D2794" s="247">
        <f>_xlfn.NORM.DIST($B2794,$B$752,$B$753,1)</f>
        <v>0.99997588058720055</v>
      </c>
      <c r="E2794" s="247">
        <f>IF(OR(D2794&lt;$F$757,D2794&gt;$F$758),C2794,"")</f>
        <v>4.3012339520938829E-8</v>
      </c>
      <c r="F2794" s="247" t="str">
        <f>IF(AND(D2794&gt;$F$757,D2794&lt;$F$758),C2794,"")</f>
        <v/>
      </c>
      <c r="G2794" s="247" t="str">
        <f>IF(C2794=MAX($C$761:$C$2761),C2794,"")</f>
        <v/>
      </c>
      <c r="H2794" s="247">
        <f>_xlfn.NORM.DIST(B2794,$F$753,$F$754,0)</f>
        <v>0</v>
      </c>
      <c r="I2794" s="247">
        <f>IF(H2794=MAX($H$761:$H$2761),C2794,"")</f>
        <v>4.3012339520938829E-8</v>
      </c>
      <c r="J2794" s="247"/>
      <c r="K2794" s="247"/>
      <c r="L2794" s="247"/>
      <c r="M2794" s="247"/>
      <c r="N2794" s="247"/>
      <c r="O2794" s="247"/>
      <c r="P2794" s="247"/>
      <c r="Q2794" s="247"/>
      <c r="R2794" s="247"/>
      <c r="AZ2794" s="259"/>
      <c r="BA2794" s="259">
        <f>BA2793+$BD$753</f>
        <v>13.043199999999608</v>
      </c>
      <c r="BB2794" s="274">
        <f t="shared" si="720"/>
        <v>7.1062800547787908E-2</v>
      </c>
      <c r="BC2794" s="259">
        <f t="shared" si="721"/>
        <v>1.5372192007948038E-4</v>
      </c>
      <c r="BD2794" s="259" t="str">
        <f t="shared" si="718"/>
        <v/>
      </c>
      <c r="BE2794" s="254" t="str">
        <f t="shared" si="719"/>
        <v/>
      </c>
    </row>
    <row r="2795" spans="1:57" ht="20.100000000000001" customHeight="1" x14ac:dyDescent="0.25">
      <c r="A2795" s="247">
        <v>2017</v>
      </c>
      <c r="B2795" s="247">
        <f>$B$755+(A2795*$B$758)</f>
        <v>9778.5231238849574</v>
      </c>
      <c r="C2795" s="247">
        <f>_xlfn.NORM.DIST($B2795,$B$752,$B$753,0)</f>
        <v>4.2318444877758973E-8</v>
      </c>
      <c r="D2795" s="247">
        <f>_xlfn.NORM.DIST($B2795,$B$752,$B$753,1)</f>
        <v>0.99997629080930894</v>
      </c>
      <c r="E2795" s="247">
        <f>IF(OR(D2795&lt;$F$757,D2795&gt;$F$758),C2795,"")</f>
        <v>4.2318444877758973E-8</v>
      </c>
      <c r="F2795" s="247" t="str">
        <f>IF(AND(D2795&gt;$F$757,D2795&lt;$F$758),C2795,"")</f>
        <v/>
      </c>
      <c r="G2795" s="247" t="str">
        <f>IF(C2795=MAX($C$761:$C$2761),C2795,"")</f>
        <v/>
      </c>
      <c r="H2795" s="247">
        <f>_xlfn.NORM.DIST(B2795,$F$753,$F$754,0)</f>
        <v>0</v>
      </c>
      <c r="I2795" s="247">
        <f>IF(H2795=MAX($H$761:$H$2761),C2795,"")</f>
        <v>4.2318444877758973E-8</v>
      </c>
      <c r="J2795" s="247"/>
      <c r="K2795" s="247"/>
      <c r="L2795" s="247"/>
      <c r="M2795" s="247"/>
      <c r="N2795" s="247"/>
      <c r="O2795" s="247"/>
      <c r="P2795" s="247"/>
      <c r="Q2795" s="247"/>
      <c r="R2795" s="247"/>
      <c r="AZ2795" s="259"/>
      <c r="BA2795" s="259">
        <f>BA2794+$BD$753</f>
        <v>13.049599999999607</v>
      </c>
      <c r="BB2795" s="274">
        <f t="shared" si="720"/>
        <v>7.0909078627708427E-2</v>
      </c>
      <c r="BC2795" s="259">
        <f t="shared" si="721"/>
        <v>1.5341878633221007E-4</v>
      </c>
      <c r="BD2795" s="259" t="str">
        <f t="shared" si="718"/>
        <v/>
      </c>
      <c r="BE2795" s="254" t="str">
        <f t="shared" si="719"/>
        <v/>
      </c>
    </row>
    <row r="2796" spans="1:57" ht="20.100000000000001" customHeight="1" x14ac:dyDescent="0.25">
      <c r="A2796" s="248">
        <v>2018</v>
      </c>
      <c r="B2796" s="247">
        <f>$B$755+(A2796*$B$758)</f>
        <v>9788.1381908700951</v>
      </c>
      <c r="C2796" s="247">
        <f>_xlfn.NORM.DIST($B2796,$B$752,$B$753,0)</f>
        <v>4.1635078292286917E-8</v>
      </c>
      <c r="D2796" s="247">
        <f>_xlfn.NORM.DIST($B2796,$B$752,$B$753,1)</f>
        <v>0.99997669441030745</v>
      </c>
      <c r="E2796" s="247">
        <f>IF(OR(D2796&lt;$F$757,D2796&gt;$F$758),C2796,"")</f>
        <v>4.1635078292286917E-8</v>
      </c>
      <c r="F2796" s="247" t="str">
        <f>IF(AND(D2796&gt;$F$757,D2796&lt;$F$758),C2796,"")</f>
        <v/>
      </c>
      <c r="G2796" s="247" t="str">
        <f>IF(C2796=MAX($C$761:$C$2761),C2796,"")</f>
        <v/>
      </c>
      <c r="H2796" s="247">
        <f>_xlfn.NORM.DIST(B2796,$F$753,$F$754,0)</f>
        <v>0</v>
      </c>
      <c r="I2796" s="247">
        <f>IF(H2796=MAX($H$761:$H$2761),C2796,"")</f>
        <v>4.1635078292286917E-8</v>
      </c>
      <c r="J2796" s="247"/>
      <c r="K2796" s="247"/>
      <c r="L2796" s="247"/>
      <c r="M2796" s="247"/>
      <c r="N2796" s="247"/>
      <c r="O2796" s="247"/>
      <c r="P2796" s="247"/>
      <c r="Q2796" s="247"/>
      <c r="R2796" s="247"/>
      <c r="AZ2796" s="259"/>
      <c r="BA2796" s="259">
        <f>BA2795+$BD$753</f>
        <v>13.055999999999607</v>
      </c>
      <c r="BB2796" s="274">
        <f t="shared" si="720"/>
        <v>7.0755659841376217E-2</v>
      </c>
      <c r="BC2796" s="259">
        <f t="shared" si="721"/>
        <v>1.5311615832658276E-4</v>
      </c>
      <c r="BD2796" s="259" t="str">
        <f t="shared" si="718"/>
        <v/>
      </c>
      <c r="BE2796" s="254" t="str">
        <f t="shared" si="719"/>
        <v/>
      </c>
    </row>
    <row r="2797" spans="1:57" ht="20.100000000000001" customHeight="1" x14ac:dyDescent="0.25">
      <c r="A2797" s="247">
        <v>2019</v>
      </c>
      <c r="B2797" s="247">
        <f>$B$755+(A2797*$B$758)</f>
        <v>9797.7532578552327</v>
      </c>
      <c r="C2797" s="247">
        <f>_xlfn.NORM.DIST($B2797,$B$752,$B$753,0)</f>
        <v>4.0962091446367853E-8</v>
      </c>
      <c r="D2797" s="247">
        <f>_xlfn.NORM.DIST($B2797,$B$752,$B$753,1)</f>
        <v>0.99997709149070946</v>
      </c>
      <c r="E2797" s="247">
        <f>IF(OR(D2797&lt;$F$757,D2797&gt;$F$758),C2797,"")</f>
        <v>4.0962091446367853E-8</v>
      </c>
      <c r="F2797" s="247" t="str">
        <f>IF(AND(D2797&gt;$F$757,D2797&lt;$F$758),C2797,"")</f>
        <v/>
      </c>
      <c r="G2797" s="247" t="str">
        <f>IF(C2797=MAX($C$761:$C$2761),C2797,"")</f>
        <v/>
      </c>
      <c r="H2797" s="247">
        <f>_xlfn.NORM.DIST(B2797,$F$753,$F$754,0)</f>
        <v>0</v>
      </c>
      <c r="I2797" s="247">
        <f>IF(H2797=MAX($H$761:$H$2761),C2797,"")</f>
        <v>4.0962091446367853E-8</v>
      </c>
      <c r="J2797" s="247"/>
      <c r="K2797" s="247"/>
      <c r="L2797" s="247"/>
      <c r="M2797" s="247"/>
      <c r="N2797" s="247"/>
      <c r="O2797" s="247"/>
      <c r="P2797" s="247"/>
      <c r="Q2797" s="247"/>
      <c r="R2797" s="247"/>
      <c r="AZ2797" s="259"/>
      <c r="BA2797" s="259">
        <f>BA2796+$BD$753</f>
        <v>13.062399999999606</v>
      </c>
      <c r="BB2797" s="274">
        <f t="shared" si="720"/>
        <v>7.0602543683049634E-2</v>
      </c>
      <c r="BC2797" s="259">
        <f t="shared" si="721"/>
        <v>1.528140355180202E-4</v>
      </c>
      <c r="BD2797" s="259" t="str">
        <f t="shared" si="718"/>
        <v/>
      </c>
      <c r="BE2797" s="254" t="str">
        <f t="shared" si="719"/>
        <v/>
      </c>
    </row>
    <row r="2798" spans="1:57" ht="20.100000000000001" customHeight="1" x14ac:dyDescent="0.25">
      <c r="A2798" s="247">
        <v>2020</v>
      </c>
      <c r="B2798" s="247">
        <f>$B$755+(A2798*$B$758)</f>
        <v>9807.3683248403704</v>
      </c>
      <c r="C2798" s="247">
        <f>_xlfn.NORM.DIST($B2798,$B$752,$B$753,0)</f>
        <v>4.029933792388784E-8</v>
      </c>
      <c r="D2798" s="247">
        <f>_xlfn.NORM.DIST($B2798,$B$752,$B$753,1)</f>
        <v>0.99997748214961146</v>
      </c>
      <c r="E2798" s="247">
        <f>IF(OR(D2798&lt;$F$757,D2798&gt;$F$758),C2798,"")</f>
        <v>4.029933792388784E-8</v>
      </c>
      <c r="F2798" s="247" t="str">
        <f>IF(AND(D2798&gt;$F$757,D2798&lt;$F$758),C2798,"")</f>
        <v/>
      </c>
      <c r="G2798" s="247" t="str">
        <f>IF(C2798=MAX($C$761:$C$2761),C2798,"")</f>
        <v/>
      </c>
      <c r="H2798" s="247">
        <f>_xlfn.NORM.DIST(B2798,$F$753,$F$754,0)</f>
        <v>0</v>
      </c>
      <c r="I2798" s="247">
        <f>IF(H2798=MAX($H$761:$H$2761),C2798,"")</f>
        <v>4.029933792388784E-8</v>
      </c>
      <c r="J2798" s="247"/>
      <c r="K2798" s="247"/>
      <c r="L2798" s="247"/>
      <c r="M2798" s="247"/>
      <c r="N2798" s="247"/>
      <c r="O2798" s="247"/>
      <c r="P2798" s="247"/>
      <c r="Q2798" s="247"/>
      <c r="R2798" s="247"/>
      <c r="AZ2798" s="259"/>
      <c r="BA2798" s="259">
        <f>BA2797+$BD$753</f>
        <v>13.068799999999605</v>
      </c>
      <c r="BB2798" s="274">
        <f t="shared" si="720"/>
        <v>7.0449729647531614E-2</v>
      </c>
      <c r="BC2798" s="259">
        <f t="shared" si="721"/>
        <v>1.5251241736215226E-4</v>
      </c>
      <c r="BD2798" s="259" t="str">
        <f t="shared" si="718"/>
        <v/>
      </c>
      <c r="BE2798" s="254" t="str">
        <f t="shared" si="719"/>
        <v/>
      </c>
    </row>
    <row r="2799" spans="1:57" ht="20.100000000000001" customHeight="1" x14ac:dyDescent="0.25">
      <c r="A2799" s="247">
        <v>2021</v>
      </c>
      <c r="B2799" s="247">
        <f>$B$755+(A2799*$B$758)</f>
        <v>9816.9833918255081</v>
      </c>
      <c r="C2799" s="247">
        <f>_xlfn.NORM.DIST($B2799,$B$752,$B$753,0)</f>
        <v>3.9646673189325009E-8</v>
      </c>
      <c r="D2799" s="247">
        <f>_xlfn.NORM.DIST($B2799,$B$752,$B$753,1)</f>
        <v>0.99997786648471121</v>
      </c>
      <c r="E2799" s="247">
        <f>IF(OR(D2799&lt;$F$757,D2799&gt;$F$758),C2799,"")</f>
        <v>3.9646673189325009E-8</v>
      </c>
      <c r="F2799" s="247" t="str">
        <f>IF(AND(D2799&gt;$F$757,D2799&lt;$F$758),C2799,"")</f>
        <v/>
      </c>
      <c r="G2799" s="247" t="str">
        <f>IF(C2799=MAX($C$761:$C$2761),C2799,"")</f>
        <v/>
      </c>
      <c r="H2799" s="247">
        <f>_xlfn.NORM.DIST(B2799,$F$753,$F$754,0)</f>
        <v>0</v>
      </c>
      <c r="I2799" s="247">
        <f>IF(H2799=MAX($H$761:$H$2761),C2799,"")</f>
        <v>3.9646673189325009E-8</v>
      </c>
      <c r="J2799" s="247"/>
      <c r="K2799" s="247"/>
      <c r="L2799" s="247"/>
      <c r="M2799" s="247"/>
      <c r="N2799" s="247"/>
      <c r="O2799" s="247"/>
      <c r="P2799" s="247"/>
      <c r="Q2799" s="247"/>
      <c r="R2799" s="247"/>
      <c r="AZ2799" s="259"/>
      <c r="BA2799" s="259">
        <f>BA2798+$BD$753</f>
        <v>13.075199999999604</v>
      </c>
      <c r="BB2799" s="274">
        <f t="shared" si="720"/>
        <v>7.0297217230169462E-2</v>
      </c>
      <c r="BC2799" s="259">
        <f t="shared" si="721"/>
        <v>1.522113033135819E-4</v>
      </c>
      <c r="BD2799" s="259" t="str">
        <f t="shared" si="718"/>
        <v/>
      </c>
      <c r="BE2799" s="254" t="str">
        <f t="shared" si="719"/>
        <v/>
      </c>
    </row>
    <row r="2800" spans="1:57" ht="20.100000000000001" customHeight="1" x14ac:dyDescent="0.25">
      <c r="A2800" s="247">
        <v>2022</v>
      </c>
      <c r="B2800" s="247">
        <f>$B$755+(A2800*$B$758)</f>
        <v>9826.5984588106458</v>
      </c>
      <c r="C2800" s="247">
        <f>_xlfn.NORM.DIST($B2800,$B$752,$B$753,0)</f>
        <v>3.9003954566496563E-8</v>
      </c>
      <c r="D2800" s="247">
        <f>_xlfn.NORM.DIST($B2800,$B$752,$B$753,1)</f>
        <v>0.99997824459232565</v>
      </c>
      <c r="E2800" s="247">
        <f>IF(OR(D2800&lt;$F$757,D2800&gt;$F$758),C2800,"")</f>
        <v>3.9003954566496563E-8</v>
      </c>
      <c r="F2800" s="247" t="str">
        <f>IF(AND(D2800&gt;$F$757,D2800&lt;$F$758),C2800,"")</f>
        <v/>
      </c>
      <c r="G2800" s="247" t="str">
        <f>IF(C2800=MAX($C$761:$C$2761),C2800,"")</f>
        <v/>
      </c>
      <c r="H2800" s="247">
        <f>_xlfn.NORM.DIST(B2800,$F$753,$F$754,0)</f>
        <v>0</v>
      </c>
      <c r="I2800" s="247">
        <f>IF(H2800=MAX($H$761:$H$2761),C2800,"")</f>
        <v>3.9003954566496563E-8</v>
      </c>
      <c r="J2800" s="247"/>
      <c r="K2800" s="247"/>
      <c r="L2800" s="247"/>
      <c r="M2800" s="247"/>
      <c r="N2800" s="247"/>
      <c r="O2800" s="247"/>
      <c r="P2800" s="247"/>
      <c r="Q2800" s="247"/>
      <c r="R2800" s="247"/>
      <c r="AZ2800" s="259"/>
      <c r="BA2800" s="259">
        <f>BA2799+$BD$753</f>
        <v>13.081599999999604</v>
      </c>
      <c r="BB2800" s="274">
        <f t="shared" si="720"/>
        <v>7.014500592685588E-2</v>
      </c>
      <c r="BC2800" s="259">
        <f t="shared" si="721"/>
        <v>1.5191069282680103E-4</v>
      </c>
      <c r="BD2800" s="259" t="str">
        <f t="shared" si="718"/>
        <v/>
      </c>
      <c r="BE2800" s="254" t="str">
        <f t="shared" si="719"/>
        <v/>
      </c>
    </row>
    <row r="2801" spans="1:57" ht="20.100000000000001" customHeight="1" x14ac:dyDescent="0.25">
      <c r="A2801" s="247">
        <v>2023</v>
      </c>
      <c r="B2801" s="247">
        <f>$B$755+(A2801*$B$758)</f>
        <v>9836.2135257957834</v>
      </c>
      <c r="C2801" s="247">
        <f>_xlfn.NORM.DIST($B2801,$B$752,$B$753,0)</f>
        <v>3.8371041217504233E-8</v>
      </c>
      <c r="D2801" s="247">
        <f>_xlfn.NORM.DIST($B2801,$B$752,$B$753,1)</f>
        <v>0.99997861656740883</v>
      </c>
      <c r="E2801" s="247">
        <f>IF(OR(D2801&lt;$F$757,D2801&gt;$F$758),C2801,"")</f>
        <v>3.8371041217504233E-8</v>
      </c>
      <c r="F2801" s="247" t="str">
        <f>IF(AND(D2801&gt;$F$757,D2801&lt;$F$758),C2801,"")</f>
        <v/>
      </c>
      <c r="G2801" s="247" t="str">
        <f>IF(C2801=MAX($C$761:$C$2761),C2801,"")</f>
        <v/>
      </c>
      <c r="H2801" s="247">
        <f>_xlfn.NORM.DIST(B2801,$F$753,$F$754,0)</f>
        <v>0</v>
      </c>
      <c r="I2801" s="247">
        <f>IF(H2801=MAX($H$761:$H$2761),C2801,"")</f>
        <v>3.8371041217504233E-8</v>
      </c>
      <c r="J2801" s="247"/>
      <c r="K2801" s="247"/>
      <c r="L2801" s="247"/>
      <c r="M2801" s="247"/>
      <c r="N2801" s="247"/>
      <c r="O2801" s="247"/>
      <c r="P2801" s="247"/>
      <c r="Q2801" s="247"/>
      <c r="R2801" s="247"/>
      <c r="AZ2801" s="259"/>
      <c r="BA2801" s="259">
        <f>BA2800+$BD$753</f>
        <v>13.087999999999603</v>
      </c>
      <c r="BB2801" s="274">
        <f t="shared" si="720"/>
        <v>6.9993095234029079E-2</v>
      </c>
      <c r="BC2801" s="259">
        <f t="shared" si="721"/>
        <v>1.516105853554689E-4</v>
      </c>
      <c r="BD2801" s="259" t="str">
        <f t="shared" si="718"/>
        <v/>
      </c>
      <c r="BE2801" s="254" t="str">
        <f t="shared" si="719"/>
        <v/>
      </c>
    </row>
    <row r="2802" spans="1:57" ht="20.100000000000001" customHeight="1" x14ac:dyDescent="0.25">
      <c r="A2802" s="248">
        <v>2024</v>
      </c>
      <c r="B2802" s="247">
        <f>$B$755+(A2802*$B$758)</f>
        <v>9845.8285927809211</v>
      </c>
      <c r="C2802" s="247">
        <f>_xlfn.NORM.DIST($B2802,$B$752,$B$753,0)</f>
        <v>3.7747794121872929E-8</v>
      </c>
      <c r="D2802" s="247">
        <f>_xlfn.NORM.DIST($B2802,$B$752,$B$753,1)</f>
        <v>0.9999789825035692</v>
      </c>
      <c r="E2802" s="247">
        <f>IF(OR(D2802&lt;$F$757,D2802&gt;$F$758),C2802,"")</f>
        <v>3.7747794121872929E-8</v>
      </c>
      <c r="F2802" s="247" t="str">
        <f>IF(AND(D2802&gt;$F$757,D2802&lt;$F$758),C2802,"")</f>
        <v/>
      </c>
      <c r="G2802" s="247" t="str">
        <f>IF(C2802=MAX($C$761:$C$2761),C2802,"")</f>
        <v/>
      </c>
      <c r="H2802" s="247">
        <f>_xlfn.NORM.DIST(B2802,$F$753,$F$754,0)</f>
        <v>0</v>
      </c>
      <c r="I2802" s="247">
        <f>IF(H2802=MAX($H$761:$H$2761),C2802,"")</f>
        <v>3.7747794121872929E-8</v>
      </c>
      <c r="J2802" s="247"/>
      <c r="K2802" s="247"/>
      <c r="L2802" s="247"/>
      <c r="M2802" s="247"/>
      <c r="N2802" s="247"/>
      <c r="O2802" s="247"/>
      <c r="P2802" s="247"/>
      <c r="Q2802" s="247"/>
      <c r="R2802" s="247"/>
      <c r="AZ2802" s="259"/>
      <c r="BA2802" s="259">
        <f>BA2801+$BD$753</f>
        <v>13.094399999999602</v>
      </c>
      <c r="BB2802" s="274">
        <f t="shared" si="720"/>
        <v>6.984148464867361E-2</v>
      </c>
      <c r="BC2802" s="259">
        <f t="shared" si="721"/>
        <v>1.5131098035307822E-4</v>
      </c>
      <c r="BD2802" s="259" t="str">
        <f t="shared" si="718"/>
        <v/>
      </c>
      <c r="BE2802" s="254" t="str">
        <f t="shared" si="719"/>
        <v/>
      </c>
    </row>
    <row r="2803" spans="1:57" ht="20.100000000000001" customHeight="1" x14ac:dyDescent="0.25">
      <c r="A2803" s="247">
        <v>2025</v>
      </c>
      <c r="B2803" s="247">
        <f>$B$755+(A2803*$B$758)</f>
        <v>9855.4436597660588</v>
      </c>
      <c r="C2803" s="247">
        <f>_xlfn.NORM.DIST($B2803,$B$752,$B$753,0)</f>
        <v>3.7134076055885445E-8</v>
      </c>
      <c r="D2803" s="247">
        <f>_xlfn.NORM.DIST($B2803,$B$752,$B$753,1)</f>
        <v>0.99997934249308751</v>
      </c>
      <c r="E2803" s="247">
        <f>IF(OR(D2803&lt;$F$757,D2803&gt;$F$758),C2803,"")</f>
        <v>3.7134076055885445E-8</v>
      </c>
      <c r="F2803" s="247" t="str">
        <f>IF(AND(D2803&gt;$F$757,D2803&lt;$F$758),C2803,"")</f>
        <v/>
      </c>
      <c r="G2803" s="247" t="str">
        <f>IF(C2803=MAX($C$761:$C$2761),C2803,"")</f>
        <v/>
      </c>
      <c r="H2803" s="247">
        <f>_xlfn.NORM.DIST(B2803,$F$753,$F$754,0)</f>
        <v>0</v>
      </c>
      <c r="I2803" s="247">
        <f>IF(H2803=MAX($H$761:$H$2761),C2803,"")</f>
        <v>3.7134076055885445E-8</v>
      </c>
      <c r="J2803" s="247"/>
      <c r="K2803" s="247"/>
      <c r="L2803" s="247"/>
      <c r="M2803" s="247"/>
      <c r="N2803" s="247"/>
      <c r="O2803" s="247"/>
      <c r="P2803" s="247"/>
      <c r="Q2803" s="247"/>
      <c r="R2803" s="247"/>
      <c r="AZ2803" s="259"/>
      <c r="BA2803" s="259">
        <f>BA2802+$BD$753</f>
        <v>13.100799999999602</v>
      </c>
      <c r="BB2803" s="274">
        <f t="shared" si="720"/>
        <v>6.9690173668320532E-2</v>
      </c>
      <c r="BC2803" s="259">
        <f t="shared" si="721"/>
        <v>1.5101187727241394E-4</v>
      </c>
      <c r="BD2803" s="259" t="str">
        <f t="shared" si="718"/>
        <v/>
      </c>
      <c r="BE2803" s="254" t="str">
        <f t="shared" si="719"/>
        <v/>
      </c>
    </row>
    <row r="2804" spans="1:57" ht="20.100000000000001" customHeight="1" x14ac:dyDescent="0.25">
      <c r="A2804" s="247">
        <v>2026</v>
      </c>
      <c r="B2804" s="247">
        <f>$B$755+(A2804*$B$758)</f>
        <v>9865.0587267511964</v>
      </c>
      <c r="C2804" s="247">
        <f>_xlfn.NORM.DIST($B2804,$B$752,$B$753,0)</f>
        <v>3.652975157210836E-8</v>
      </c>
      <c r="D2804" s="247">
        <f>_xlfn.NORM.DIST($B2804,$B$752,$B$753,1)</f>
        <v>0.99997969662693309</v>
      </c>
      <c r="E2804" s="247">
        <f>IF(OR(D2804&lt;$F$757,D2804&gt;$F$758),C2804,"")</f>
        <v>3.652975157210836E-8</v>
      </c>
      <c r="F2804" s="247" t="str">
        <f>IF(AND(D2804&gt;$F$757,D2804&lt;$F$758),C2804,"")</f>
        <v/>
      </c>
      <c r="G2804" s="247" t="str">
        <f>IF(C2804=MAX($C$761:$C$2761),C2804,"")</f>
        <v/>
      </c>
      <c r="H2804" s="247">
        <f>_xlfn.NORM.DIST(B2804,$F$753,$F$754,0)</f>
        <v>0</v>
      </c>
      <c r="I2804" s="247">
        <f>IF(H2804=MAX($H$761:$H$2761),C2804,"")</f>
        <v>3.652975157210836E-8</v>
      </c>
      <c r="J2804" s="247"/>
      <c r="K2804" s="247"/>
      <c r="L2804" s="247"/>
      <c r="M2804" s="247"/>
      <c r="N2804" s="247"/>
      <c r="O2804" s="247"/>
      <c r="P2804" s="247"/>
      <c r="Q2804" s="247"/>
      <c r="R2804" s="247"/>
      <c r="AZ2804" s="259"/>
      <c r="BA2804" s="259">
        <f>BA2803+$BD$753</f>
        <v>13.107199999999601</v>
      </c>
      <c r="BB2804" s="274">
        <f t="shared" si="720"/>
        <v>6.9539161791048118E-2</v>
      </c>
      <c r="BC2804" s="259">
        <f t="shared" si="721"/>
        <v>1.5071327556608061E-4</v>
      </c>
      <c r="BD2804" s="259" t="str">
        <f t="shared" ref="BD2804:BD2867" si="739">IF(BB2804&lt;(1-$AZ$760),BC2804,"")</f>
        <v/>
      </c>
      <c r="BE2804" s="254" t="str">
        <f t="shared" ref="BE2804:BE2867" si="740">IF(BB2804&lt;(1-$AZ$766),BC2804,"")</f>
        <v/>
      </c>
    </row>
    <row r="2805" spans="1:57" ht="20.100000000000001" customHeight="1" x14ac:dyDescent="0.25">
      <c r="A2805" s="247">
        <v>2027</v>
      </c>
      <c r="B2805" s="247">
        <f>$B$755+(A2805*$B$758)</f>
        <v>9874.6737937363341</v>
      </c>
      <c r="C2805" s="247">
        <f>_xlfn.NORM.DIST($B2805,$B$752,$B$753,0)</f>
        <v>3.5934686979111526E-8</v>
      </c>
      <c r="D2805" s="247">
        <f>_xlfn.NORM.DIST($B2805,$B$752,$B$753,1)</f>
        <v>0.9999800449947821</v>
      </c>
      <c r="E2805" s="247">
        <f>IF(OR(D2805&lt;$F$757,D2805&gt;$F$758),C2805,"")</f>
        <v>3.5934686979111526E-8</v>
      </c>
      <c r="F2805" s="247" t="str">
        <f>IF(AND(D2805&gt;$F$757,D2805&lt;$F$758),C2805,"")</f>
        <v/>
      </c>
      <c r="G2805" s="247" t="str">
        <f>IF(C2805=MAX($C$761:$C$2761),C2805,"")</f>
        <v/>
      </c>
      <c r="H2805" s="247">
        <f>_xlfn.NORM.DIST(B2805,$F$753,$F$754,0)</f>
        <v>0</v>
      </c>
      <c r="I2805" s="247">
        <f>IF(H2805=MAX($H$761:$H$2761),C2805,"")</f>
        <v>3.5934686979111526E-8</v>
      </c>
      <c r="J2805" s="247"/>
      <c r="K2805" s="247"/>
      <c r="L2805" s="247"/>
      <c r="M2805" s="247"/>
      <c r="N2805" s="247"/>
      <c r="O2805" s="247"/>
      <c r="P2805" s="247"/>
      <c r="Q2805" s="247"/>
      <c r="R2805" s="247"/>
      <c r="AZ2805" s="259"/>
      <c r="BA2805" s="259">
        <f>BA2804+$BD$753</f>
        <v>13.1135999999996</v>
      </c>
      <c r="BB2805" s="274">
        <f t="shared" ref="BB2805:BB2868" si="741">_xlfn.CHISQ.DIST.RT(BA2805,7)</f>
        <v>6.9388448515482037E-2</v>
      </c>
      <c r="BC2805" s="259">
        <f t="shared" ref="BC2805:BC2868" si="742">BB2805-BB2806</f>
        <v>1.5041517468571131E-4</v>
      </c>
      <c r="BD2805" s="259" t="str">
        <f t="shared" si="739"/>
        <v/>
      </c>
      <c r="BE2805" s="254" t="str">
        <f t="shared" si="740"/>
        <v/>
      </c>
    </row>
    <row r="2806" spans="1:57" ht="20.100000000000001" customHeight="1" x14ac:dyDescent="0.25">
      <c r="A2806" s="247">
        <v>2028</v>
      </c>
      <c r="B2806" s="247">
        <f>$B$755+(A2806*$B$758)</f>
        <v>9884.2888607214718</v>
      </c>
      <c r="C2806" s="247">
        <f>_xlfn.NORM.DIST($B2806,$B$752,$B$753,0)</f>
        <v>3.5348750321376186E-8</v>
      </c>
      <c r="D2806" s="247">
        <f>_xlfn.NORM.DIST($B2806,$B$752,$B$753,1)</f>
        <v>0.99998038768503295</v>
      </c>
      <c r="E2806" s="247">
        <f>IF(OR(D2806&lt;$F$757,D2806&gt;$F$758),C2806,"")</f>
        <v>3.5348750321376186E-8</v>
      </c>
      <c r="F2806" s="247" t="str">
        <f>IF(AND(D2806&gt;$F$757,D2806&lt;$F$758),C2806,"")</f>
        <v/>
      </c>
      <c r="G2806" s="247" t="str">
        <f>IF(C2806=MAX($C$761:$C$2761),C2806,"")</f>
        <v/>
      </c>
      <c r="H2806" s="247">
        <f>_xlfn.NORM.DIST(B2806,$F$753,$F$754,0)</f>
        <v>0</v>
      </c>
      <c r="I2806" s="247">
        <f>IF(H2806=MAX($H$761:$H$2761),C2806,"")</f>
        <v>3.5348750321376186E-8</v>
      </c>
      <c r="J2806" s="247"/>
      <c r="K2806" s="247"/>
      <c r="L2806" s="247"/>
      <c r="M2806" s="247"/>
      <c r="N2806" s="247"/>
      <c r="O2806" s="247"/>
      <c r="P2806" s="247"/>
      <c r="Q2806" s="247"/>
      <c r="R2806" s="247"/>
      <c r="AZ2806" s="259"/>
      <c r="BA2806" s="259">
        <f>BA2805+$BD$753</f>
        <v>13.1199999999996</v>
      </c>
      <c r="BB2806" s="274">
        <f t="shared" si="741"/>
        <v>6.9238033340796326E-2</v>
      </c>
      <c r="BC2806" s="259">
        <f t="shared" si="742"/>
        <v>1.5011757408311954E-4</v>
      </c>
      <c r="BD2806" s="259" t="str">
        <f t="shared" si="739"/>
        <v/>
      </c>
      <c r="BE2806" s="254" t="str">
        <f t="shared" si="740"/>
        <v/>
      </c>
    </row>
    <row r="2807" spans="1:57" ht="20.100000000000001" customHeight="1" x14ac:dyDescent="0.25">
      <c r="A2807" s="247">
        <v>2029</v>
      </c>
      <c r="B2807" s="247">
        <f>$B$755+(A2807*$B$758)</f>
        <v>9893.9039277066095</v>
      </c>
      <c r="C2807" s="247">
        <f>_xlfn.NORM.DIST($B2807,$B$752,$B$753,0)</f>
        <v>3.4771811359394218E-8</v>
      </c>
      <c r="D2807" s="247">
        <f>_xlfn.NORM.DIST($B2807,$B$752,$B$753,1)</f>
        <v>0.99998072478482403</v>
      </c>
      <c r="E2807" s="247">
        <f>IF(OR(D2807&lt;$F$757,D2807&gt;$F$758),C2807,"")</f>
        <v>3.4771811359394218E-8</v>
      </c>
      <c r="F2807" s="247" t="str">
        <f>IF(AND(D2807&gt;$F$757,D2807&lt;$F$758),C2807,"")</f>
        <v/>
      </c>
      <c r="G2807" s="247" t="str">
        <f>IF(C2807=MAX($C$761:$C$2761),C2807,"")</f>
        <v/>
      </c>
      <c r="H2807" s="247">
        <f>_xlfn.NORM.DIST(B2807,$F$753,$F$754,0)</f>
        <v>0</v>
      </c>
      <c r="I2807" s="247">
        <f>IF(H2807=MAX($H$761:$H$2761),C2807,"")</f>
        <v>3.4771811359394218E-8</v>
      </c>
      <c r="J2807" s="247"/>
      <c r="K2807" s="247"/>
      <c r="L2807" s="247"/>
      <c r="M2807" s="247"/>
      <c r="N2807" s="247"/>
      <c r="O2807" s="247"/>
      <c r="P2807" s="247"/>
      <c r="Q2807" s="247"/>
      <c r="R2807" s="247"/>
      <c r="AZ2807" s="259"/>
      <c r="BA2807" s="259">
        <f>BA2806+$BD$753</f>
        <v>13.126399999999599</v>
      </c>
      <c r="BB2807" s="274">
        <f t="shared" si="741"/>
        <v>6.9087915766713207E-2</v>
      </c>
      <c r="BC2807" s="259">
        <f t="shared" si="742"/>
        <v>1.4982047320909186E-4</v>
      </c>
      <c r="BD2807" s="259" t="str">
        <f t="shared" si="739"/>
        <v/>
      </c>
      <c r="BE2807" s="254" t="str">
        <f t="shared" si="740"/>
        <v/>
      </c>
    </row>
    <row r="2808" spans="1:57" ht="20.100000000000001" customHeight="1" x14ac:dyDescent="0.25">
      <c r="A2808" s="247">
        <v>2030</v>
      </c>
      <c r="B2808" s="247">
        <f>$B$755+(A2808*$B$758)</f>
        <v>9903.5189946917471</v>
      </c>
      <c r="C2808" s="247">
        <f>_xlfn.NORM.DIST($B2808,$B$752,$B$753,0)</f>
        <v>3.4203741549954266E-8</v>
      </c>
      <c r="D2808" s="247">
        <f>_xlfn.NORM.DIST($B2808,$B$752,$B$753,1)</f>
        <v>0.99998105638004942</v>
      </c>
      <c r="E2808" s="247">
        <f>IF(OR(D2808&lt;$F$757,D2808&gt;$F$758),C2808,"")</f>
        <v>3.4203741549954266E-8</v>
      </c>
      <c r="F2808" s="247" t="str">
        <f>IF(AND(D2808&gt;$F$757,D2808&lt;$F$758),C2808,"")</f>
        <v/>
      </c>
      <c r="G2808" s="247" t="str">
        <f>IF(C2808=MAX($C$761:$C$2761),C2808,"")</f>
        <v/>
      </c>
      <c r="H2808" s="247">
        <f>_xlfn.NORM.DIST(B2808,$F$753,$F$754,0)</f>
        <v>0</v>
      </c>
      <c r="I2808" s="247">
        <f>IF(H2808=MAX($H$761:$H$2761),C2808,"")</f>
        <v>3.4203741549954266E-8</v>
      </c>
      <c r="J2808" s="247"/>
      <c r="K2808" s="247"/>
      <c r="L2808" s="247"/>
      <c r="M2808" s="247"/>
      <c r="N2808" s="247"/>
      <c r="O2808" s="247"/>
      <c r="P2808" s="247"/>
      <c r="Q2808" s="247"/>
      <c r="R2808" s="247"/>
      <c r="AZ2808" s="259"/>
      <c r="BA2808" s="259">
        <f>BA2807+$BD$753</f>
        <v>13.132799999999598</v>
      </c>
      <c r="BB2808" s="274">
        <f t="shared" si="741"/>
        <v>6.8938095293504115E-2</v>
      </c>
      <c r="BC2808" s="259">
        <f t="shared" si="742"/>
        <v>1.4952387151437319E-4</v>
      </c>
      <c r="BD2808" s="259" t="str">
        <f t="shared" si="739"/>
        <v/>
      </c>
      <c r="BE2808" s="254" t="str">
        <f t="shared" si="740"/>
        <v/>
      </c>
    </row>
    <row r="2809" spans="1:57" ht="20.100000000000001" customHeight="1" x14ac:dyDescent="0.25">
      <c r="A2809" s="248">
        <v>2031</v>
      </c>
      <c r="B2809" s="247">
        <f>$B$755+(A2809*$B$758)</f>
        <v>9913.1340616768848</v>
      </c>
      <c r="C2809" s="247">
        <f>_xlfn.NORM.DIST($B2809,$B$752,$B$753,0)</f>
        <v>3.364441402661574E-8</v>
      </c>
      <c r="D2809" s="247">
        <f>_xlfn.NORM.DIST($B2809,$B$752,$B$753,1)</f>
        <v>0.99998138255537539</v>
      </c>
      <c r="E2809" s="247">
        <f>IF(OR(D2809&lt;$F$757,D2809&gt;$F$758),C2809,"")</f>
        <v>3.364441402661574E-8</v>
      </c>
      <c r="F2809" s="247" t="str">
        <f>IF(AND(D2809&gt;$F$757,D2809&lt;$F$758),C2809,"")</f>
        <v/>
      </c>
      <c r="G2809" s="247" t="str">
        <f>IF(C2809=MAX($C$761:$C$2761),C2809,"")</f>
        <v/>
      </c>
      <c r="H2809" s="247">
        <f>_xlfn.NORM.DIST(B2809,$F$753,$F$754,0)</f>
        <v>0</v>
      </c>
      <c r="I2809" s="247">
        <f>IF(H2809=MAX($H$761:$H$2761),C2809,"")</f>
        <v>3.364441402661574E-8</v>
      </c>
      <c r="J2809" s="247"/>
      <c r="K2809" s="247"/>
      <c r="L2809" s="247"/>
      <c r="M2809" s="247"/>
      <c r="N2809" s="247"/>
      <c r="O2809" s="247"/>
      <c r="P2809" s="247"/>
      <c r="Q2809" s="247"/>
      <c r="R2809" s="247"/>
      <c r="AZ2809" s="259"/>
      <c r="BA2809" s="259">
        <f>BA2808+$BD$753</f>
        <v>13.139199999999597</v>
      </c>
      <c r="BB2809" s="274">
        <f t="shared" si="741"/>
        <v>6.8788571421989742E-2</v>
      </c>
      <c r="BC2809" s="259">
        <f t="shared" si="742"/>
        <v>1.4922776844904229E-4</v>
      </c>
      <c r="BD2809" s="259" t="str">
        <f t="shared" si="739"/>
        <v/>
      </c>
      <c r="BE2809" s="254" t="str">
        <f t="shared" si="740"/>
        <v/>
      </c>
    </row>
    <row r="2810" spans="1:57" ht="20.100000000000001" customHeight="1" x14ac:dyDescent="0.25">
      <c r="A2810" s="247">
        <v>2032</v>
      </c>
      <c r="B2810" s="247">
        <f>$B$755+(A2810*$B$758)</f>
        <v>9922.7491286620225</v>
      </c>
      <c r="C2810" s="247">
        <f>_xlfn.NORM.DIST($B2810,$B$752,$B$753,0)</f>
        <v>3.309370358036793E-8</v>
      </c>
      <c r="D2810" s="247">
        <f>_xlfn.NORM.DIST($B2810,$B$752,$B$753,1)</f>
        <v>0.99998170339425629</v>
      </c>
      <c r="E2810" s="247">
        <f>IF(OR(D2810&lt;$F$757,D2810&gt;$F$758),C2810,"")</f>
        <v>3.309370358036793E-8</v>
      </c>
      <c r="F2810" s="247" t="str">
        <f>IF(AND(D2810&gt;$F$757,D2810&lt;$F$758),C2810,"")</f>
        <v/>
      </c>
      <c r="G2810" s="247" t="str">
        <f>IF(C2810=MAX($C$761:$C$2761),C2810,"")</f>
        <v/>
      </c>
      <c r="H2810" s="247">
        <f>_xlfn.NORM.DIST(B2810,$F$753,$F$754,0)</f>
        <v>0</v>
      </c>
      <c r="I2810" s="247">
        <f>IF(H2810=MAX($H$761:$H$2761),C2810,"")</f>
        <v>3.309370358036793E-8</v>
      </c>
      <c r="J2810" s="247"/>
      <c r="K2810" s="247"/>
      <c r="L2810" s="247"/>
      <c r="M2810" s="247"/>
      <c r="N2810" s="247"/>
      <c r="O2810" s="247"/>
      <c r="P2810" s="247"/>
      <c r="Q2810" s="247"/>
      <c r="R2810" s="247"/>
      <c r="AZ2810" s="259"/>
      <c r="BA2810" s="259">
        <f>BA2809+$BD$753</f>
        <v>13.145599999999597</v>
      </c>
      <c r="BB2810" s="274">
        <f t="shared" si="741"/>
        <v>6.8639343653540699E-2</v>
      </c>
      <c r="BC2810" s="259">
        <f t="shared" si="742"/>
        <v>1.4893216346278937E-4</v>
      </c>
      <c r="BD2810" s="259" t="str">
        <f t="shared" si="739"/>
        <v/>
      </c>
      <c r="BE2810" s="254" t="str">
        <f t="shared" si="740"/>
        <v/>
      </c>
    </row>
    <row r="2811" spans="1:57" ht="20.100000000000001" customHeight="1" x14ac:dyDescent="0.25">
      <c r="A2811" s="247">
        <v>2033</v>
      </c>
      <c r="B2811" s="247">
        <f>$B$755+(A2811*$B$758)</f>
        <v>9932.3641956471602</v>
      </c>
      <c r="C2811" s="247">
        <f>_xlfn.NORM.DIST($B2811,$B$752,$B$753,0)</f>
        <v>3.2551486640474567E-8</v>
      </c>
      <c r="D2811" s="247">
        <f>_xlfn.NORM.DIST($B2811,$B$752,$B$753,1)</f>
        <v>0.99998201897895056</v>
      </c>
      <c r="E2811" s="247">
        <f>IF(OR(D2811&lt;$F$757,D2811&gt;$F$758),C2811,"")</f>
        <v>3.2551486640474567E-8</v>
      </c>
      <c r="F2811" s="247" t="str">
        <f>IF(AND(D2811&gt;$F$757,D2811&lt;$F$758),C2811,"")</f>
        <v/>
      </c>
      <c r="G2811" s="247" t="str">
        <f>IF(C2811=MAX($C$761:$C$2761),C2811,"")</f>
        <v/>
      </c>
      <c r="H2811" s="247">
        <f>_xlfn.NORM.DIST(B2811,$F$753,$F$754,0)</f>
        <v>0</v>
      </c>
      <c r="I2811" s="247">
        <f>IF(H2811=MAX($H$761:$H$2761),C2811,"")</f>
        <v>3.2551486640474567E-8</v>
      </c>
      <c r="J2811" s="247"/>
      <c r="K2811" s="247"/>
      <c r="L2811" s="247"/>
      <c r="M2811" s="247"/>
      <c r="N2811" s="247"/>
      <c r="O2811" s="247"/>
      <c r="P2811" s="247"/>
      <c r="Q2811" s="247"/>
      <c r="R2811" s="247"/>
      <c r="AZ2811" s="259"/>
      <c r="BA2811" s="259">
        <f>BA2810+$BD$753</f>
        <v>13.151999999999596</v>
      </c>
      <c r="BB2811" s="274">
        <f t="shared" si="741"/>
        <v>6.849041149007791E-2</v>
      </c>
      <c r="BC2811" s="259">
        <f t="shared" si="742"/>
        <v>1.4863705600497157E-4</v>
      </c>
      <c r="BD2811" s="259" t="str">
        <f t="shared" si="739"/>
        <v/>
      </c>
      <c r="BE2811" s="254" t="str">
        <f t="shared" si="740"/>
        <v/>
      </c>
    </row>
    <row r="2812" spans="1:57" ht="20.100000000000001" customHeight="1" x14ac:dyDescent="0.25">
      <c r="A2812" s="247">
        <v>2034</v>
      </c>
      <c r="B2812" s="247">
        <f>$B$755+(A2812*$B$758)</f>
        <v>9941.9792626322978</v>
      </c>
      <c r="C2812" s="247">
        <f>_xlfn.NORM.DIST($B2812,$B$752,$B$753,0)</f>
        <v>3.2017641255500657E-8</v>
      </c>
      <c r="D2812" s="247">
        <f>_xlfn.NORM.DIST($B2812,$B$752,$B$753,1)</f>
        <v>0.99998232939053611</v>
      </c>
      <c r="E2812" s="247">
        <f>IF(OR(D2812&lt;$F$757,D2812&gt;$F$758),C2812,"")</f>
        <v>3.2017641255500657E-8</v>
      </c>
      <c r="F2812" s="247" t="str">
        <f>IF(AND(D2812&gt;$F$757,D2812&lt;$F$758),C2812,"")</f>
        <v/>
      </c>
      <c r="G2812" s="247" t="str">
        <f>IF(C2812=MAX($C$761:$C$2761),C2812,"")</f>
        <v/>
      </c>
      <c r="H2812" s="247">
        <f>_xlfn.NORM.DIST(B2812,$F$753,$F$754,0)</f>
        <v>0</v>
      </c>
      <c r="I2812" s="247">
        <f>IF(H2812=MAX($H$761:$H$2761),C2812,"")</f>
        <v>3.2017641255500657E-8</v>
      </c>
      <c r="J2812" s="247"/>
      <c r="K2812" s="247"/>
      <c r="L2812" s="247"/>
      <c r="M2812" s="247"/>
      <c r="N2812" s="247"/>
      <c r="O2812" s="247"/>
      <c r="P2812" s="247"/>
      <c r="Q2812" s="247"/>
      <c r="R2812" s="247"/>
      <c r="AZ2812" s="259"/>
      <c r="BA2812" s="259">
        <f>BA2811+$BD$753</f>
        <v>13.158399999999595</v>
      </c>
      <c r="BB2812" s="274">
        <f t="shared" si="741"/>
        <v>6.8341774434072938E-2</v>
      </c>
      <c r="BC2812" s="259">
        <f t="shared" si="742"/>
        <v>1.4834244552436315E-4</v>
      </c>
      <c r="BD2812" s="259" t="str">
        <f t="shared" si="739"/>
        <v/>
      </c>
      <c r="BE2812" s="254" t="str">
        <f t="shared" si="740"/>
        <v/>
      </c>
    </row>
    <row r="2813" spans="1:57" ht="20.100000000000001" customHeight="1" x14ac:dyDescent="0.25">
      <c r="A2813" s="247">
        <v>2035</v>
      </c>
      <c r="B2813" s="247">
        <f>$B$755+(A2813*$B$758)</f>
        <v>9951.5943296174355</v>
      </c>
      <c r="C2813" s="247">
        <f>_xlfn.NORM.DIST($B2813,$B$752,$B$753,0)</f>
        <v>3.1492047074522892E-8</v>
      </c>
      <c r="D2813" s="247">
        <f>_xlfn.NORM.DIST($B2813,$B$752,$B$753,1)</f>
        <v>0.99998263470892634</v>
      </c>
      <c r="E2813" s="247">
        <f>IF(OR(D2813&lt;$F$757,D2813&gt;$F$758),C2813,"")</f>
        <v>3.1492047074522892E-8</v>
      </c>
      <c r="F2813" s="247" t="str">
        <f>IF(AND(D2813&gt;$F$757,D2813&lt;$F$758),C2813,"")</f>
        <v/>
      </c>
      <c r="G2813" s="247" t="str">
        <f>IF(C2813=MAX($C$761:$C$2761),C2813,"")</f>
        <v/>
      </c>
      <c r="H2813" s="247">
        <f>_xlfn.NORM.DIST(B2813,$F$753,$F$754,0)</f>
        <v>0</v>
      </c>
      <c r="I2813" s="247">
        <f>IF(H2813=MAX($H$761:$H$2761),C2813,"")</f>
        <v>3.1492047074522892E-8</v>
      </c>
      <c r="J2813" s="247"/>
      <c r="K2813" s="247"/>
      <c r="L2813" s="247"/>
      <c r="M2813" s="247"/>
      <c r="N2813" s="247"/>
      <c r="O2813" s="247"/>
      <c r="P2813" s="247"/>
      <c r="Q2813" s="247"/>
      <c r="R2813" s="247"/>
      <c r="AZ2813" s="259"/>
      <c r="BA2813" s="259">
        <f>BA2812+$BD$753</f>
        <v>13.164799999999595</v>
      </c>
      <c r="BB2813" s="274">
        <f t="shared" si="741"/>
        <v>6.8193431988548575E-2</v>
      </c>
      <c r="BC2813" s="259">
        <f t="shared" si="742"/>
        <v>1.480483314694192E-4</v>
      </c>
      <c r="BD2813" s="259" t="str">
        <f t="shared" si="739"/>
        <v/>
      </c>
      <c r="BE2813" s="254" t="str">
        <f t="shared" si="740"/>
        <v/>
      </c>
    </row>
    <row r="2814" spans="1:57" ht="20.100000000000001" customHeight="1" x14ac:dyDescent="0.25">
      <c r="A2814" s="247">
        <v>2036</v>
      </c>
      <c r="B2814" s="247">
        <f>$B$755+(A2814*$B$758)</f>
        <v>9961.2093966025732</v>
      </c>
      <c r="C2814" s="247">
        <f>_xlfn.NORM.DIST($B2814,$B$752,$B$753,0)</f>
        <v>3.0974585328520108E-8</v>
      </c>
      <c r="D2814" s="247">
        <f>_xlfn.NORM.DIST($B2814,$B$752,$B$753,1)</f>
        <v>0.99998293501288482</v>
      </c>
      <c r="E2814" s="247">
        <f>IF(OR(D2814&lt;$F$757,D2814&gt;$F$758),C2814,"")</f>
        <v>3.0974585328520108E-8</v>
      </c>
      <c r="F2814" s="247" t="str">
        <f>IF(AND(D2814&gt;$F$757,D2814&lt;$F$758),C2814,"")</f>
        <v/>
      </c>
      <c r="G2814" s="247" t="str">
        <f>IF(C2814=MAX($C$761:$C$2761),C2814,"")</f>
        <v/>
      </c>
      <c r="H2814" s="247">
        <f>_xlfn.NORM.DIST(B2814,$F$753,$F$754,0)</f>
        <v>0</v>
      </c>
      <c r="I2814" s="247">
        <f>IF(H2814=MAX($H$761:$H$2761),C2814,"")</f>
        <v>3.0974585328520108E-8</v>
      </c>
      <c r="J2814" s="247"/>
      <c r="K2814" s="247"/>
      <c r="L2814" s="247"/>
      <c r="M2814" s="247"/>
      <c r="N2814" s="247"/>
      <c r="O2814" s="247"/>
      <c r="P2814" s="247"/>
      <c r="Q2814" s="247"/>
      <c r="R2814" s="247"/>
      <c r="AZ2814" s="259"/>
      <c r="BA2814" s="259">
        <f>BA2813+$BD$753</f>
        <v>13.171199999999594</v>
      </c>
      <c r="BB2814" s="274">
        <f t="shared" si="741"/>
        <v>6.8045383657079156E-2</v>
      </c>
      <c r="BC2814" s="259">
        <f t="shared" si="742"/>
        <v>1.4775471328810907E-4</v>
      </c>
      <c r="BD2814" s="259" t="str">
        <f t="shared" si="739"/>
        <v/>
      </c>
      <c r="BE2814" s="254" t="str">
        <f t="shared" si="740"/>
        <v/>
      </c>
    </row>
    <row r="2815" spans="1:57" ht="20.100000000000001" customHeight="1" x14ac:dyDescent="0.25">
      <c r="A2815" s="248">
        <v>2037</v>
      </c>
      <c r="B2815" s="247">
        <f>$B$755+(A2815*$B$758)</f>
        <v>9970.8244635877109</v>
      </c>
      <c r="C2815" s="247">
        <f>_xlfn.NORM.DIST($B2815,$B$752,$B$753,0)</f>
        <v>3.0465138811943356E-8</v>
      </c>
      <c r="D2815" s="247">
        <f>_xlfn.NORM.DIST($B2815,$B$752,$B$753,1)</f>
        <v>0.99998323038004078</v>
      </c>
      <c r="E2815" s="247">
        <f>IF(OR(D2815&lt;$F$757,D2815&gt;$F$758),C2815,"")</f>
        <v>3.0465138811943356E-8</v>
      </c>
      <c r="F2815" s="247" t="str">
        <f>IF(AND(D2815&gt;$F$757,D2815&lt;$F$758),C2815,"")</f>
        <v/>
      </c>
      <c r="G2815" s="247" t="str">
        <f>IF(C2815=MAX($C$761:$C$2761),C2815,"")</f>
        <v/>
      </c>
      <c r="H2815" s="247">
        <f>_xlfn.NORM.DIST(B2815,$F$753,$F$754,0)</f>
        <v>0</v>
      </c>
      <c r="I2815" s="247">
        <f>IF(H2815=MAX($H$761:$H$2761),C2815,"")</f>
        <v>3.0465138811943356E-8</v>
      </c>
      <c r="J2815" s="247"/>
      <c r="K2815" s="247"/>
      <c r="L2815" s="247"/>
      <c r="M2815" s="247"/>
      <c r="N2815" s="247"/>
      <c r="O2815" s="247"/>
      <c r="P2815" s="247"/>
      <c r="Q2815" s="247"/>
      <c r="R2815" s="247"/>
      <c r="AZ2815" s="259"/>
      <c r="BA2815" s="259">
        <f>BA2814+$BD$753</f>
        <v>13.177599999999593</v>
      </c>
      <c r="BB2815" s="274">
        <f t="shared" si="741"/>
        <v>6.7897628943791047E-2</v>
      </c>
      <c r="BC2815" s="259">
        <f t="shared" si="742"/>
        <v>1.4746159042808293E-4</v>
      </c>
      <c r="BD2815" s="259" t="str">
        <f t="shared" si="739"/>
        <v/>
      </c>
      <c r="BE2815" s="254" t="str">
        <f t="shared" si="740"/>
        <v/>
      </c>
    </row>
    <row r="2816" spans="1:57" ht="20.100000000000001" customHeight="1" x14ac:dyDescent="0.25">
      <c r="A2816" s="247">
        <v>2038</v>
      </c>
      <c r="B2816" s="247">
        <f>$B$755+(A2816*$B$758)</f>
        <v>9980.4395305728485</v>
      </c>
      <c r="C2816" s="247">
        <f>_xlfn.NORM.DIST($B2816,$B$752,$B$753,0)</f>
        <v>2.9963591864466045E-8</v>
      </c>
      <c r="D2816" s="247">
        <f>_xlfn.NORM.DIST($B2816,$B$752,$B$753,1)</f>
        <v>0.99998352088690379</v>
      </c>
      <c r="E2816" s="247">
        <f>IF(OR(D2816&lt;$F$757,D2816&gt;$F$758),C2816,"")</f>
        <v>2.9963591864466045E-8</v>
      </c>
      <c r="F2816" s="247" t="str">
        <f>IF(AND(D2816&gt;$F$757,D2816&lt;$F$758),C2816,"")</f>
        <v/>
      </c>
      <c r="G2816" s="247" t="str">
        <f>IF(C2816=MAX($C$761:$C$2761),C2816,"")</f>
        <v/>
      </c>
      <c r="H2816" s="247">
        <f>_xlfn.NORM.DIST(B2816,$F$753,$F$754,0)</f>
        <v>0</v>
      </c>
      <c r="I2816" s="247">
        <f>IF(H2816=MAX($H$761:$H$2761),C2816,"")</f>
        <v>2.9963591864466045E-8</v>
      </c>
      <c r="J2816" s="247"/>
      <c r="K2816" s="247"/>
      <c r="L2816" s="247"/>
      <c r="M2816" s="247"/>
      <c r="N2816" s="247"/>
      <c r="O2816" s="247"/>
      <c r="P2816" s="247"/>
      <c r="Q2816" s="247"/>
      <c r="R2816" s="247"/>
      <c r="AZ2816" s="259"/>
      <c r="BA2816" s="259">
        <f>BA2815+$BD$753</f>
        <v>13.183999999999592</v>
      </c>
      <c r="BB2816" s="274">
        <f t="shared" si="741"/>
        <v>6.7750167353362964E-2</v>
      </c>
      <c r="BC2816" s="259">
        <f t="shared" si="742"/>
        <v>1.4716896233650523E-4</v>
      </c>
      <c r="BD2816" s="259" t="str">
        <f t="shared" si="739"/>
        <v/>
      </c>
      <c r="BE2816" s="254" t="str">
        <f t="shared" si="740"/>
        <v/>
      </c>
    </row>
    <row r="2817" spans="1:57" ht="20.100000000000001" customHeight="1" x14ac:dyDescent="0.25">
      <c r="A2817" s="247">
        <v>2039</v>
      </c>
      <c r="B2817" s="247">
        <f>$B$755+(A2817*$B$758)</f>
        <v>9990.0545975579862</v>
      </c>
      <c r="C2817" s="247">
        <f>_xlfn.NORM.DIST($B2817,$B$752,$B$753,0)</f>
        <v>2.9469830352909671E-8</v>
      </c>
      <c r="D2817" s="247">
        <f>_xlfn.NORM.DIST($B2817,$B$752,$B$753,1)</f>
        <v>0.99998380660887887</v>
      </c>
      <c r="E2817" s="247">
        <f>IF(OR(D2817&lt;$F$757,D2817&gt;$F$758),C2817,"")</f>
        <v>2.9469830352909671E-8</v>
      </c>
      <c r="F2817" s="247" t="str">
        <f>IF(AND(D2817&gt;$F$757,D2817&lt;$F$758),C2817,"")</f>
        <v/>
      </c>
      <c r="G2817" s="247" t="str">
        <f>IF(C2817=MAX($C$761:$C$2761),C2817,"")</f>
        <v/>
      </c>
      <c r="H2817" s="247">
        <f>_xlfn.NORM.DIST(B2817,$F$753,$F$754,0)</f>
        <v>0</v>
      </c>
      <c r="I2817" s="247">
        <f>IF(H2817=MAX($H$761:$H$2761),C2817,"")</f>
        <v>2.9469830352909671E-8</v>
      </c>
      <c r="J2817" s="247"/>
      <c r="K2817" s="247"/>
      <c r="L2817" s="247"/>
      <c r="M2817" s="247"/>
      <c r="N2817" s="247"/>
      <c r="O2817" s="247"/>
      <c r="P2817" s="247"/>
      <c r="Q2817" s="247"/>
      <c r="R2817" s="247"/>
      <c r="AZ2817" s="259"/>
      <c r="BA2817" s="259">
        <f>BA2816+$BD$753</f>
        <v>13.190399999999592</v>
      </c>
      <c r="BB2817" s="274">
        <f t="shared" si="741"/>
        <v>6.7602998391026459E-2</v>
      </c>
      <c r="BC2817" s="259">
        <f t="shared" si="742"/>
        <v>1.4687682846009631E-4</v>
      </c>
      <c r="BD2817" s="259" t="str">
        <f t="shared" si="739"/>
        <v/>
      </c>
      <c r="BE2817" s="254" t="str">
        <f t="shared" si="740"/>
        <v/>
      </c>
    </row>
    <row r="2818" spans="1:57" ht="20.100000000000001" customHeight="1" x14ac:dyDescent="0.25">
      <c r="A2818" s="247">
        <v>2040</v>
      </c>
      <c r="B2818" s="247">
        <f>$B$755+(A2818*$B$758)</f>
        <v>9999.6696645431239</v>
      </c>
      <c r="C2818" s="247">
        <f>_xlfn.NORM.DIST($B2818,$B$752,$B$753,0)</f>
        <v>2.898374165334736E-8</v>
      </c>
      <c r="D2818" s="247">
        <f>_xlfn.NORM.DIST($B2818,$B$752,$B$753,1)</f>
        <v>0.9999840876202809</v>
      </c>
      <c r="E2818" s="247">
        <f>IF(OR(D2818&lt;$F$757,D2818&gt;$F$758),C2818,"")</f>
        <v>2.898374165334736E-8</v>
      </c>
      <c r="F2818" s="247" t="str">
        <f>IF(AND(D2818&gt;$F$757,D2818&lt;$F$758),C2818,"")</f>
        <v/>
      </c>
      <c r="G2818" s="247" t="str">
        <f>IF(C2818=MAX($C$761:$C$2761),C2818,"")</f>
        <v/>
      </c>
      <c r="H2818" s="247">
        <f>_xlfn.NORM.DIST(B2818,$F$753,$F$754,0)</f>
        <v>0</v>
      </c>
      <c r="I2818" s="247">
        <f>IF(H2818=MAX($H$761:$H$2761),C2818,"")</f>
        <v>2.898374165334736E-8</v>
      </c>
      <c r="J2818" s="247"/>
      <c r="K2818" s="247"/>
      <c r="L2818" s="247"/>
      <c r="M2818" s="247"/>
      <c r="N2818" s="247"/>
      <c r="O2818" s="247"/>
      <c r="P2818" s="247"/>
      <c r="Q2818" s="247"/>
      <c r="R2818" s="247"/>
      <c r="AZ2818" s="259"/>
      <c r="BA2818" s="259">
        <f>BA2817+$BD$753</f>
        <v>13.196799999999591</v>
      </c>
      <c r="BB2818" s="274">
        <f t="shared" si="741"/>
        <v>6.7456121562566362E-2</v>
      </c>
      <c r="BC2818" s="259">
        <f t="shared" si="742"/>
        <v>1.4658518824541E-4</v>
      </c>
      <c r="BD2818" s="259" t="str">
        <f t="shared" si="739"/>
        <v/>
      </c>
      <c r="BE2818" s="254" t="str">
        <f t="shared" si="740"/>
        <v/>
      </c>
    </row>
    <row r="2819" spans="1:57" ht="20.100000000000001" customHeight="1" x14ac:dyDescent="0.25">
      <c r="A2819" s="247">
        <v>2041</v>
      </c>
      <c r="B2819" s="247">
        <f>$B$755+(A2819*$B$758)</f>
        <v>10009.284731528262</v>
      </c>
      <c r="C2819" s="247">
        <f>_xlfn.NORM.DIST($B2819,$B$752,$B$753,0)</f>
        <v>2.8505214633381266E-8</v>
      </c>
      <c r="D2819" s="247">
        <f>_xlfn.NORM.DIST($B2819,$B$752,$B$753,1)</f>
        <v>0.99998436399434898</v>
      </c>
      <c r="E2819" s="247">
        <f>IF(OR(D2819&lt;$F$757,D2819&gt;$F$758),C2819,"")</f>
        <v>2.8505214633381266E-8</v>
      </c>
      <c r="F2819" s="247" t="str">
        <f>IF(AND(D2819&gt;$F$757,D2819&lt;$F$758),C2819,"")</f>
        <v/>
      </c>
      <c r="G2819" s="247" t="str">
        <f>IF(C2819=MAX($C$761:$C$2761),C2819,"")</f>
        <v/>
      </c>
      <c r="H2819" s="247">
        <f>_xlfn.NORM.DIST(B2819,$F$753,$F$754,0)</f>
        <v>0</v>
      </c>
      <c r="I2819" s="247">
        <f>IF(H2819=MAX($H$761:$H$2761),C2819,"")</f>
        <v>2.8505214633381266E-8</v>
      </c>
      <c r="J2819" s="247"/>
      <c r="K2819" s="247"/>
      <c r="L2819" s="247"/>
      <c r="M2819" s="247"/>
      <c r="N2819" s="247"/>
      <c r="O2819" s="247"/>
      <c r="P2819" s="247"/>
      <c r="Q2819" s="247"/>
      <c r="R2819" s="247"/>
      <c r="AZ2819" s="259"/>
      <c r="BA2819" s="259">
        <f>BA2818+$BD$753</f>
        <v>13.20319999999959</v>
      </c>
      <c r="BB2819" s="274">
        <f t="shared" si="741"/>
        <v>6.7309536374320952E-2</v>
      </c>
      <c r="BC2819" s="259">
        <f t="shared" si="742"/>
        <v>1.462940411382091E-4</v>
      </c>
      <c r="BD2819" s="259" t="str">
        <f t="shared" si="739"/>
        <v/>
      </c>
      <c r="BE2819" s="254" t="str">
        <f t="shared" si="740"/>
        <v/>
      </c>
    </row>
    <row r="2820" spans="1:57" ht="20.100000000000001" customHeight="1" x14ac:dyDescent="0.25">
      <c r="A2820" s="247">
        <v>2042</v>
      </c>
      <c r="B2820" s="247">
        <f>$B$755+(A2820*$B$758)</f>
        <v>10018.899798513399</v>
      </c>
      <c r="C2820" s="247">
        <f>_xlfn.NORM.DIST($B2820,$B$752,$B$753,0)</f>
        <v>2.803413963459482E-8</v>
      </c>
      <c r="D2820" s="247">
        <f>_xlfn.NORM.DIST($B2820,$B$752,$B$753,1)</f>
        <v>0.99998463580326091</v>
      </c>
      <c r="E2820" s="247">
        <f>IF(OR(D2820&lt;$F$757,D2820&gt;$F$758),C2820,"")</f>
        <v>2.803413963459482E-8</v>
      </c>
      <c r="F2820" s="247" t="str">
        <f>IF(AND(D2820&gt;$F$757,D2820&lt;$F$758),C2820,"")</f>
        <v/>
      </c>
      <c r="G2820" s="247" t="str">
        <f>IF(C2820=MAX($C$761:$C$2761),C2820,"")</f>
        <v/>
      </c>
      <c r="H2820" s="247">
        <f>_xlfn.NORM.DIST(B2820,$F$753,$F$754,0)</f>
        <v>0</v>
      </c>
      <c r="I2820" s="247">
        <f>IF(H2820=MAX($H$761:$H$2761),C2820,"")</f>
        <v>2.803413963459482E-8</v>
      </c>
      <c r="J2820" s="247"/>
      <c r="K2820" s="247"/>
      <c r="L2820" s="247"/>
      <c r="M2820" s="247"/>
      <c r="N2820" s="247"/>
      <c r="O2820" s="247"/>
      <c r="P2820" s="247"/>
      <c r="Q2820" s="247"/>
      <c r="R2820" s="247"/>
      <c r="AZ2820" s="259"/>
      <c r="BA2820" s="259">
        <f>BA2819+$BD$753</f>
        <v>13.20959999999959</v>
      </c>
      <c r="BB2820" s="274">
        <f t="shared" si="741"/>
        <v>6.7163242333182743E-2</v>
      </c>
      <c r="BC2820" s="259">
        <f t="shared" si="742"/>
        <v>1.4600338658428413E-4</v>
      </c>
      <c r="BD2820" s="259" t="str">
        <f t="shared" si="739"/>
        <v/>
      </c>
      <c r="BE2820" s="254" t="str">
        <f t="shared" si="740"/>
        <v/>
      </c>
    </row>
    <row r="2821" spans="1:57" ht="20.100000000000001" customHeight="1" x14ac:dyDescent="0.25">
      <c r="A2821" s="247">
        <v>2043</v>
      </c>
      <c r="B2821" s="247">
        <f>$B$755+(A2821*$B$758)</f>
        <v>10028.514865498537</v>
      </c>
      <c r="C2821" s="247">
        <f>_xlfn.NORM.DIST($B2821,$B$752,$B$753,0)</f>
        <v>2.7570408455176334E-8</v>
      </c>
      <c r="D2821" s="247">
        <f>_xlfn.NORM.DIST($B2821,$B$752,$B$753,1)</f>
        <v>0.99998490311814692</v>
      </c>
      <c r="E2821" s="247">
        <f>IF(OR(D2821&lt;$F$757,D2821&gt;$F$758),C2821,"")</f>
        <v>2.7570408455176334E-8</v>
      </c>
      <c r="F2821" s="247" t="str">
        <f>IF(AND(D2821&gt;$F$757,D2821&lt;$F$758),C2821,"")</f>
        <v/>
      </c>
      <c r="G2821" s="247" t="str">
        <f>IF(C2821=MAX($C$761:$C$2761),C2821,"")</f>
        <v/>
      </c>
      <c r="H2821" s="247">
        <f>_xlfn.NORM.DIST(B2821,$F$753,$F$754,0)</f>
        <v>0</v>
      </c>
      <c r="I2821" s="247">
        <f>IF(H2821=MAX($H$761:$H$2761),C2821,"")</f>
        <v>2.7570408455176334E-8</v>
      </c>
      <c r="J2821" s="247"/>
      <c r="K2821" s="247"/>
      <c r="L2821" s="247"/>
      <c r="M2821" s="247"/>
      <c r="N2821" s="247"/>
      <c r="O2821" s="247"/>
      <c r="P2821" s="247"/>
      <c r="Q2821" s="247"/>
      <c r="R2821" s="247"/>
      <c r="AZ2821" s="259"/>
      <c r="BA2821" s="259">
        <f>BA2820+$BD$753</f>
        <v>13.215999999999589</v>
      </c>
      <c r="BB2821" s="274">
        <f t="shared" si="741"/>
        <v>6.7017238946598459E-2</v>
      </c>
      <c r="BC2821" s="259">
        <f t="shared" si="742"/>
        <v>1.4571322402884279E-4</v>
      </c>
      <c r="BD2821" s="259" t="str">
        <f t="shared" si="739"/>
        <v/>
      </c>
      <c r="BE2821" s="254" t="str">
        <f t="shared" si="740"/>
        <v/>
      </c>
    </row>
    <row r="2822" spans="1:57" ht="20.100000000000001" customHeight="1" x14ac:dyDescent="0.25">
      <c r="A2822" s="248">
        <v>2044</v>
      </c>
      <c r="B2822" s="247">
        <f>$B$755+(A2822*$B$758)</f>
        <v>10038.129932483675</v>
      </c>
      <c r="C2822" s="247">
        <f>_xlfn.NORM.DIST($B2822,$B$752,$B$753,0)</f>
        <v>2.7113914332715931E-8</v>
      </c>
      <c r="D2822" s="247">
        <f>_xlfn.NORM.DIST($B2822,$B$752,$B$753,1)</f>
        <v>0.99998516600910392</v>
      </c>
      <c r="E2822" s="247">
        <f>IF(OR(D2822&lt;$F$757,D2822&gt;$F$758),C2822,"")</f>
        <v>2.7113914332715931E-8</v>
      </c>
      <c r="F2822" s="247" t="str">
        <f>IF(AND(D2822&gt;$F$757,D2822&lt;$F$758),C2822,"")</f>
        <v/>
      </c>
      <c r="G2822" s="247" t="str">
        <f>IF(C2822=MAX($C$761:$C$2761),C2822,"")</f>
        <v/>
      </c>
      <c r="H2822" s="247">
        <f>_xlfn.NORM.DIST(B2822,$F$753,$F$754,0)</f>
        <v>0</v>
      </c>
      <c r="I2822" s="247">
        <f>IF(H2822=MAX($H$761:$H$2761),C2822,"")</f>
        <v>2.7113914332715931E-8</v>
      </c>
      <c r="J2822" s="247"/>
      <c r="K2822" s="247"/>
      <c r="L2822" s="247"/>
      <c r="M2822" s="247"/>
      <c r="N2822" s="247"/>
      <c r="O2822" s="247"/>
      <c r="P2822" s="247"/>
      <c r="Q2822" s="247"/>
      <c r="R2822" s="247"/>
      <c r="AZ2822" s="259"/>
      <c r="BA2822" s="259">
        <f>BA2821+$BD$753</f>
        <v>13.222399999999588</v>
      </c>
      <c r="BB2822" s="274">
        <f t="shared" si="741"/>
        <v>6.6871525722569616E-2</v>
      </c>
      <c r="BC2822" s="259">
        <f t="shared" si="742"/>
        <v>1.4542355291667641E-4</v>
      </c>
      <c r="BD2822" s="259" t="str">
        <f t="shared" si="739"/>
        <v/>
      </c>
      <c r="BE2822" s="254" t="str">
        <f t="shared" si="740"/>
        <v/>
      </c>
    </row>
    <row r="2823" spans="1:57" ht="20.100000000000001" customHeight="1" x14ac:dyDescent="0.25">
      <c r="A2823" s="247">
        <v>2045</v>
      </c>
      <c r="B2823" s="247">
        <f>$B$755+(A2823*$B$758)</f>
        <v>10047.744999468812</v>
      </c>
      <c r="C2823" s="247">
        <f>_xlfn.NORM.DIST($B2823,$B$752,$B$753,0)</f>
        <v>2.666455192717046E-8</v>
      </c>
      <c r="D2823" s="247">
        <f>_xlfn.NORM.DIST($B2823,$B$752,$B$753,1)</f>
        <v>0.99998542454520911</v>
      </c>
      <c r="E2823" s="247">
        <f>IF(OR(D2823&lt;$F$757,D2823&gt;$F$758),C2823,"")</f>
        <v>2.666455192717046E-8</v>
      </c>
      <c r="F2823" s="247" t="str">
        <f>IF(AND(D2823&gt;$F$757,D2823&lt;$F$758),C2823,"")</f>
        <v/>
      </c>
      <c r="G2823" s="247" t="str">
        <f>IF(C2823=MAX($C$761:$C$2761),C2823,"")</f>
        <v/>
      </c>
      <c r="H2823" s="247">
        <f>_xlfn.NORM.DIST(B2823,$F$753,$F$754,0)</f>
        <v>0</v>
      </c>
      <c r="I2823" s="247">
        <f>IF(H2823=MAX($H$761:$H$2761),C2823,"")</f>
        <v>2.666455192717046E-8</v>
      </c>
      <c r="J2823" s="247"/>
      <c r="K2823" s="247"/>
      <c r="L2823" s="247"/>
      <c r="M2823" s="247"/>
      <c r="N2823" s="247"/>
      <c r="O2823" s="247"/>
      <c r="P2823" s="247"/>
      <c r="Q2823" s="247"/>
      <c r="R2823" s="247"/>
      <c r="AZ2823" s="259"/>
      <c r="BA2823" s="259">
        <f>BA2822+$BD$753</f>
        <v>13.228799999999588</v>
      </c>
      <c r="BB2823" s="274">
        <f t="shared" si="741"/>
        <v>6.672610216965294E-2</v>
      </c>
      <c r="BC2823" s="259">
        <f t="shared" si="742"/>
        <v>1.4513437269218776E-4</v>
      </c>
      <c r="BD2823" s="259" t="str">
        <f t="shared" si="739"/>
        <v/>
      </c>
      <c r="BE2823" s="254" t="str">
        <f t="shared" si="740"/>
        <v/>
      </c>
    </row>
    <row r="2824" spans="1:57" ht="20.100000000000001" customHeight="1" x14ac:dyDescent="0.25">
      <c r="A2824" s="247">
        <v>2046</v>
      </c>
      <c r="B2824" s="247">
        <f>$B$755+(A2824*$B$758)</f>
        <v>10057.36006645395</v>
      </c>
      <c r="C2824" s="247">
        <f>_xlfn.NORM.DIST($B2824,$B$752,$B$753,0)</f>
        <v>2.6222217303999643E-8</v>
      </c>
      <c r="D2824" s="247">
        <f>_xlfn.NORM.DIST($B2824,$B$752,$B$753,1)</f>
        <v>0.99998567879453382</v>
      </c>
      <c r="E2824" s="247">
        <f>IF(OR(D2824&lt;$F$757,D2824&gt;$F$758),C2824,"")</f>
        <v>2.6222217303999643E-8</v>
      </c>
      <c r="F2824" s="247" t="str">
        <f>IF(AND(D2824&gt;$F$757,D2824&lt;$F$758),C2824,"")</f>
        <v/>
      </c>
      <c r="G2824" s="247" t="str">
        <f>IF(C2824=MAX($C$761:$C$2761),C2824,"")</f>
        <v/>
      </c>
      <c r="H2824" s="247">
        <f>_xlfn.NORM.DIST(B2824,$F$753,$F$754,0)</f>
        <v>0</v>
      </c>
      <c r="I2824" s="247">
        <f>IF(H2824=MAX($H$761:$H$2761),C2824,"")</f>
        <v>2.6222217303999643E-8</v>
      </c>
      <c r="J2824" s="247"/>
      <c r="K2824" s="247"/>
      <c r="L2824" s="247"/>
      <c r="M2824" s="247"/>
      <c r="N2824" s="247"/>
      <c r="O2824" s="247"/>
      <c r="P2824" s="247"/>
      <c r="Q2824" s="247"/>
      <c r="R2824" s="247"/>
      <c r="AZ2824" s="259"/>
      <c r="BA2824" s="259">
        <f>BA2823+$BD$753</f>
        <v>13.235199999999587</v>
      </c>
      <c r="BB2824" s="274">
        <f t="shared" si="741"/>
        <v>6.6580967796960752E-2</v>
      </c>
      <c r="BC2824" s="259">
        <f t="shared" si="742"/>
        <v>1.4484568279966858E-4</v>
      </c>
      <c r="BD2824" s="259" t="str">
        <f t="shared" si="739"/>
        <v/>
      </c>
      <c r="BE2824" s="254" t="str">
        <f t="shared" si="740"/>
        <v/>
      </c>
    </row>
    <row r="2825" spans="1:57" ht="20.100000000000001" customHeight="1" x14ac:dyDescent="0.25">
      <c r="A2825" s="247">
        <v>2047</v>
      </c>
      <c r="B2825" s="247">
        <f>$B$755+(A2825*$B$758)</f>
        <v>10066.975133439088</v>
      </c>
      <c r="C2825" s="247">
        <f>_xlfn.NORM.DIST($B2825,$B$752,$B$753,0)</f>
        <v>2.5786807917468325E-8</v>
      </c>
      <c r="D2825" s="247">
        <f>_xlfn.NORM.DIST($B2825,$B$752,$B$753,1)</f>
        <v>0.99998592882415627</v>
      </c>
      <c r="E2825" s="247">
        <f>IF(OR(D2825&lt;$F$757,D2825&gt;$F$758),C2825,"")</f>
        <v>2.5786807917468325E-8</v>
      </c>
      <c r="F2825" s="247" t="str">
        <f>IF(AND(D2825&gt;$F$757,D2825&lt;$F$758),C2825,"")</f>
        <v/>
      </c>
      <c r="G2825" s="247" t="str">
        <f>IF(C2825=MAX($C$761:$C$2761),C2825,"")</f>
        <v/>
      </c>
      <c r="H2825" s="247">
        <f>_xlfn.NORM.DIST(B2825,$F$753,$F$754,0)</f>
        <v>0</v>
      </c>
      <c r="I2825" s="247">
        <f>IF(H2825=MAX($H$761:$H$2761),C2825,"")</f>
        <v>2.5786807917468325E-8</v>
      </c>
      <c r="J2825" s="247"/>
      <c r="K2825" s="247"/>
      <c r="L2825" s="247"/>
      <c r="M2825" s="247"/>
      <c r="N2825" s="247"/>
      <c r="O2825" s="247"/>
      <c r="P2825" s="247"/>
      <c r="Q2825" s="247"/>
      <c r="R2825" s="247"/>
      <c r="AZ2825" s="259"/>
      <c r="BA2825" s="259">
        <f>BA2824+$BD$753</f>
        <v>13.241599999999586</v>
      </c>
      <c r="BB2825" s="274">
        <f t="shared" si="741"/>
        <v>6.6436122114161084E-2</v>
      </c>
      <c r="BC2825" s="259">
        <f t="shared" si="742"/>
        <v>1.4455748268274449E-4</v>
      </c>
      <c r="BD2825" s="259" t="str">
        <f t="shared" si="739"/>
        <v/>
      </c>
      <c r="BE2825" s="254" t="str">
        <f t="shared" si="740"/>
        <v/>
      </c>
    </row>
    <row r="2826" spans="1:57" ht="20.100000000000001" customHeight="1" x14ac:dyDescent="0.25">
      <c r="A2826" s="247">
        <v>2048</v>
      </c>
      <c r="B2826" s="247">
        <f>$B$755+(A2826*$B$758)</f>
        <v>10076.590200424225</v>
      </c>
      <c r="C2826" s="247">
        <f>_xlfn.NORM.DIST($B2826,$B$752,$B$753,0)</f>
        <v>2.5358222594116677E-8</v>
      </c>
      <c r="D2826" s="247">
        <f>_xlfn.NORM.DIST($B2826,$B$752,$B$753,1)</f>
        <v>0.99998617470017581</v>
      </c>
      <c r="E2826" s="247">
        <f>IF(OR(D2826&lt;$F$757,D2826&gt;$F$758),C2826,"")</f>
        <v>2.5358222594116677E-8</v>
      </c>
      <c r="F2826" s="247" t="str">
        <f>IF(AND(D2826&gt;$F$757,D2826&lt;$F$758),C2826,"")</f>
        <v/>
      </c>
      <c r="G2826" s="247" t="str">
        <f>IF(C2826=MAX($C$761:$C$2761),C2826,"")</f>
        <v/>
      </c>
      <c r="H2826" s="247">
        <f>_xlfn.NORM.DIST(B2826,$F$753,$F$754,0)</f>
        <v>0</v>
      </c>
      <c r="I2826" s="247">
        <f>IF(H2826=MAX($H$761:$H$2761),C2826,"")</f>
        <v>2.5358222594116677E-8</v>
      </c>
      <c r="J2826" s="247"/>
      <c r="K2826" s="247"/>
      <c r="L2826" s="247"/>
      <c r="M2826" s="247"/>
      <c r="N2826" s="247"/>
      <c r="O2826" s="247"/>
      <c r="P2826" s="247"/>
      <c r="Q2826" s="247"/>
      <c r="R2826" s="247"/>
      <c r="AZ2826" s="259"/>
      <c r="BA2826" s="259">
        <f>BA2825+$BD$753</f>
        <v>13.247999999999585</v>
      </c>
      <c r="BB2826" s="274">
        <f t="shared" si="741"/>
        <v>6.6291564631478339E-2</v>
      </c>
      <c r="BC2826" s="259">
        <f t="shared" si="742"/>
        <v>1.4426977178479128E-4</v>
      </c>
      <c r="BD2826" s="259" t="str">
        <f t="shared" si="739"/>
        <v/>
      </c>
      <c r="BE2826" s="254" t="str">
        <f t="shared" si="740"/>
        <v/>
      </c>
    </row>
    <row r="2827" spans="1:57" ht="20.100000000000001" customHeight="1" x14ac:dyDescent="0.25">
      <c r="A2827" s="247">
        <v>2049</v>
      </c>
      <c r="B2827" s="247">
        <f>$B$755+(A2827*$B$758)</f>
        <v>10086.205267409363</v>
      </c>
      <c r="C2827" s="247">
        <f>_xlfn.NORM.DIST($B2827,$B$752,$B$753,0)</f>
        <v>2.4936361516394978E-8</v>
      </c>
      <c r="D2827" s="247">
        <f>_xlfn.NORM.DIST($B2827,$B$752,$B$753,1)</f>
        <v>0.99998641648772524</v>
      </c>
      <c r="E2827" s="247">
        <f>IF(OR(D2827&lt;$F$757,D2827&gt;$F$758),C2827,"")</f>
        <v>2.4936361516394978E-8</v>
      </c>
      <c r="F2827" s="247" t="str">
        <f>IF(AND(D2827&gt;$F$757,D2827&lt;$F$758),C2827,"")</f>
        <v/>
      </c>
      <c r="G2827" s="247" t="str">
        <f>IF(C2827=MAX($C$761:$C$2761),C2827,"")</f>
        <v/>
      </c>
      <c r="H2827" s="247">
        <f>_xlfn.NORM.DIST(B2827,$F$753,$F$754,0)</f>
        <v>0</v>
      </c>
      <c r="I2827" s="247">
        <f>IF(H2827=MAX($H$761:$H$2761),C2827,"")</f>
        <v>2.4936361516394978E-8</v>
      </c>
      <c r="J2827" s="247"/>
      <c r="K2827" s="247"/>
      <c r="L2827" s="247"/>
      <c r="M2827" s="247"/>
      <c r="N2827" s="247"/>
      <c r="O2827" s="247"/>
      <c r="P2827" s="247"/>
      <c r="Q2827" s="247"/>
      <c r="R2827" s="247"/>
      <c r="AZ2827" s="259"/>
      <c r="BA2827" s="259">
        <f>BA2826+$BD$753</f>
        <v>13.254399999999585</v>
      </c>
      <c r="BB2827" s="274">
        <f t="shared" si="741"/>
        <v>6.6147294859693548E-2</v>
      </c>
      <c r="BC2827" s="259">
        <f t="shared" si="742"/>
        <v>1.4398254954890721E-4</v>
      </c>
      <c r="BD2827" s="259" t="str">
        <f t="shared" si="739"/>
        <v/>
      </c>
      <c r="BE2827" s="254" t="str">
        <f t="shared" si="740"/>
        <v/>
      </c>
    </row>
    <row r="2828" spans="1:57" ht="20.100000000000001" customHeight="1" x14ac:dyDescent="0.25">
      <c r="A2828" s="248">
        <v>2050</v>
      </c>
      <c r="B2828" s="247">
        <f>$B$755+(A2828*$B$758)</f>
        <v>10095.820334394501</v>
      </c>
      <c r="C2828" s="247">
        <f>_xlfn.NORM.DIST($B2828,$B$752,$B$753,0)</f>
        <v>2.4521126206463515E-8</v>
      </c>
      <c r="D2828" s="247">
        <f>_xlfn.NORM.DIST($B2828,$B$752,$B$753,1)</f>
        <v>0.9999866542509841</v>
      </c>
      <c r="E2828" s="247">
        <f>IF(OR(D2828&lt;$F$757,D2828&gt;$F$758),C2828,"")</f>
        <v>2.4521126206463515E-8</v>
      </c>
      <c r="F2828" s="247" t="str">
        <f>IF(AND(D2828&gt;$F$757,D2828&lt;$F$758),C2828,"")</f>
        <v/>
      </c>
      <c r="G2828" s="247" t="str">
        <f>IF(C2828=MAX($C$761:$C$2761),C2828,"")</f>
        <v/>
      </c>
      <c r="H2828" s="247">
        <f>_xlfn.NORM.DIST(B2828,$F$753,$F$754,0)</f>
        <v>0</v>
      </c>
      <c r="I2828" s="247">
        <f>IF(H2828=MAX($H$761:$H$2761),C2828,"")</f>
        <v>2.4521126206463515E-8</v>
      </c>
      <c r="J2828" s="247"/>
      <c r="K2828" s="247"/>
      <c r="L2828" s="247"/>
      <c r="M2828" s="247"/>
      <c r="N2828" s="247"/>
      <c r="O2828" s="247"/>
      <c r="P2828" s="247"/>
      <c r="Q2828" s="247"/>
      <c r="R2828" s="247"/>
      <c r="AZ2828" s="259"/>
      <c r="BA2828" s="259">
        <f>BA2827+$BD$753</f>
        <v>13.260799999999584</v>
      </c>
      <c r="BB2828" s="274">
        <f t="shared" si="741"/>
        <v>6.6003312310144641E-2</v>
      </c>
      <c r="BC2828" s="259">
        <f t="shared" si="742"/>
        <v>1.4369581541770482E-4</v>
      </c>
      <c r="BD2828" s="259" t="str">
        <f t="shared" si="739"/>
        <v/>
      </c>
      <c r="BE2828" s="254" t="str">
        <f t="shared" si="740"/>
        <v/>
      </c>
    </row>
    <row r="2829" spans="1:57" ht="20.100000000000001" customHeight="1" x14ac:dyDescent="0.25">
      <c r="A2829" s="247">
        <v>2051</v>
      </c>
      <c r="B2829" s="247">
        <f>$B$755+(A2829*$B$758)</f>
        <v>10105.435401379638</v>
      </c>
      <c r="C2829" s="247">
        <f>_xlfn.NORM.DIST($B2829,$B$752,$B$753,0)</f>
        <v>2.4112419510154391E-8</v>
      </c>
      <c r="D2829" s="247">
        <f>_xlfn.NORM.DIST($B2829,$B$752,$B$753,1)</f>
        <v>0.99998688805319147</v>
      </c>
      <c r="E2829" s="247">
        <f>IF(OR(D2829&lt;$F$757,D2829&gt;$F$758),C2829,"")</f>
        <v>2.4112419510154391E-8</v>
      </c>
      <c r="F2829" s="247" t="str">
        <f>IF(AND(D2829&gt;$F$757,D2829&lt;$F$758),C2829,"")</f>
        <v/>
      </c>
      <c r="G2829" s="247" t="str">
        <f>IF(C2829=MAX($C$761:$C$2761),C2829,"")</f>
        <v/>
      </c>
      <c r="H2829" s="247">
        <f>_xlfn.NORM.DIST(B2829,$F$753,$F$754,0)</f>
        <v>0</v>
      </c>
      <c r="I2829" s="247">
        <f>IF(H2829=MAX($H$761:$H$2761),C2829,"")</f>
        <v>2.4112419510154391E-8</v>
      </c>
      <c r="J2829" s="247"/>
      <c r="K2829" s="247"/>
      <c r="L2829" s="247"/>
      <c r="M2829" s="247"/>
      <c r="N2829" s="247"/>
      <c r="O2829" s="247"/>
      <c r="P2829" s="247"/>
      <c r="Q2829" s="247"/>
      <c r="R2829" s="247"/>
      <c r="AZ2829" s="259"/>
      <c r="BA2829" s="259">
        <f>BA2828+$BD$753</f>
        <v>13.267199999999583</v>
      </c>
      <c r="BB2829" s="274">
        <f t="shared" si="741"/>
        <v>6.5859616494726936E-2</v>
      </c>
      <c r="BC2829" s="259">
        <f t="shared" si="742"/>
        <v>1.4340956883356071E-4</v>
      </c>
      <c r="BD2829" s="259" t="str">
        <f t="shared" si="739"/>
        <v/>
      </c>
      <c r="BE2829" s="254" t="str">
        <f t="shared" si="740"/>
        <v/>
      </c>
    </row>
    <row r="2830" spans="1:57" ht="20.100000000000001" customHeight="1" x14ac:dyDescent="0.25">
      <c r="A2830" s="247">
        <v>2052</v>
      </c>
      <c r="B2830" s="247">
        <f>$B$755+(A2830*$B$758)</f>
        <v>10115.050468364776</v>
      </c>
      <c r="C2830" s="247">
        <f>_xlfn.NORM.DIST($B2830,$B$752,$B$753,0)</f>
        <v>2.3710145581097003E-8</v>
      </c>
      <c r="D2830" s="247">
        <f>_xlfn.NORM.DIST($B2830,$B$752,$B$753,1)</f>
        <v>0.99998711795665862</v>
      </c>
      <c r="E2830" s="247">
        <f>IF(OR(D2830&lt;$F$757,D2830&gt;$F$758),C2830,"")</f>
        <v>2.3710145581097003E-8</v>
      </c>
      <c r="F2830" s="247" t="str">
        <f>IF(AND(D2830&gt;$F$757,D2830&lt;$F$758),C2830,"")</f>
        <v/>
      </c>
      <c r="G2830" s="247" t="str">
        <f>IF(C2830=MAX($C$761:$C$2761),C2830,"")</f>
        <v/>
      </c>
      <c r="H2830" s="247">
        <f>_xlfn.NORM.DIST(B2830,$F$753,$F$754,0)</f>
        <v>0</v>
      </c>
      <c r="I2830" s="247">
        <f>IF(H2830=MAX($H$761:$H$2761),C2830,"")</f>
        <v>2.3710145581097003E-8</v>
      </c>
      <c r="J2830" s="247"/>
      <c r="K2830" s="247"/>
      <c r="L2830" s="247"/>
      <c r="M2830" s="247"/>
      <c r="N2830" s="247"/>
      <c r="O2830" s="247"/>
      <c r="P2830" s="247"/>
      <c r="Q2830" s="247"/>
      <c r="R2830" s="247"/>
      <c r="AZ2830" s="259"/>
      <c r="BA2830" s="259">
        <f>BA2829+$BD$753</f>
        <v>13.273599999999583</v>
      </c>
      <c r="BB2830" s="274">
        <f t="shared" si="741"/>
        <v>6.5716206925893375E-2</v>
      </c>
      <c r="BC2830" s="259">
        <f t="shared" si="742"/>
        <v>1.431238092385323E-4</v>
      </c>
      <c r="BD2830" s="259" t="str">
        <f t="shared" si="739"/>
        <v/>
      </c>
      <c r="BE2830" s="254" t="str">
        <f t="shared" si="740"/>
        <v/>
      </c>
    </row>
    <row r="2831" spans="1:57" ht="20.100000000000001" customHeight="1" x14ac:dyDescent="0.25">
      <c r="A2831" s="247">
        <v>2053</v>
      </c>
      <c r="B2831" s="247">
        <f>$B$755+(A2831*$B$758)</f>
        <v>10124.665535349914</v>
      </c>
      <c r="C2831" s="247">
        <f>_xlfn.NORM.DIST($B2831,$B$752,$B$753,0)</f>
        <v>2.3314209865002209E-8</v>
      </c>
      <c r="D2831" s="247">
        <f>_xlfn.NORM.DIST($B2831,$B$752,$B$753,1)</f>
        <v>0.99998734402278144</v>
      </c>
      <c r="E2831" s="247">
        <f>IF(OR(D2831&lt;$F$757,D2831&gt;$F$758),C2831,"")</f>
        <v>2.3314209865002209E-8</v>
      </c>
      <c r="F2831" s="247" t="str">
        <f>IF(AND(D2831&gt;$F$757,D2831&lt;$F$758),C2831,"")</f>
        <v/>
      </c>
      <c r="G2831" s="247" t="str">
        <f>IF(C2831=MAX($C$761:$C$2761),C2831,"")</f>
        <v/>
      </c>
      <c r="H2831" s="247">
        <f>_xlfn.NORM.DIST(B2831,$F$753,$F$754,0)</f>
        <v>0</v>
      </c>
      <c r="I2831" s="247">
        <f>IF(H2831=MAX($H$761:$H$2761),C2831,"")</f>
        <v>2.3314209865002209E-8</v>
      </c>
      <c r="J2831" s="247"/>
      <c r="K2831" s="247"/>
      <c r="L2831" s="247"/>
      <c r="M2831" s="247"/>
      <c r="N2831" s="247"/>
      <c r="O2831" s="247"/>
      <c r="P2831" s="247"/>
      <c r="Q2831" s="247"/>
      <c r="R2831" s="247"/>
      <c r="AZ2831" s="259"/>
      <c r="BA2831" s="259">
        <f>BA2830+$BD$753</f>
        <v>13.279999999999582</v>
      </c>
      <c r="BB2831" s="274">
        <f t="shared" si="741"/>
        <v>6.5573083116654843E-2</v>
      </c>
      <c r="BC2831" s="259">
        <f t="shared" si="742"/>
        <v>1.4283853607424679E-4</v>
      </c>
      <c r="BD2831" s="259" t="str">
        <f t="shared" si="739"/>
        <v/>
      </c>
      <c r="BE2831" s="254" t="str">
        <f t="shared" si="740"/>
        <v/>
      </c>
    </row>
    <row r="2832" spans="1:57" ht="20.100000000000001" customHeight="1" x14ac:dyDescent="0.25">
      <c r="A2832" s="247">
        <v>2054</v>
      </c>
      <c r="B2832" s="247">
        <f>$B$755+(A2832*$B$758)</f>
        <v>10134.280602335051</v>
      </c>
      <c r="C2832" s="247">
        <f>_xlfn.NORM.DIST($B2832,$B$752,$B$753,0)</f>
        <v>2.2924519084108007E-8</v>
      </c>
      <c r="D2832" s="247">
        <f>_xlfn.NORM.DIST($B2832,$B$752,$B$753,1)</f>
        <v>0.99998756631205277</v>
      </c>
      <c r="E2832" s="247">
        <f>IF(OR(D2832&lt;$F$757,D2832&gt;$F$758),C2832,"")</f>
        <v>2.2924519084108007E-8</v>
      </c>
      <c r="F2832" s="247" t="str">
        <f>IF(AND(D2832&gt;$F$757,D2832&lt;$F$758),C2832,"")</f>
        <v/>
      </c>
      <c r="G2832" s="247" t="str">
        <f>IF(C2832=MAX($C$761:$C$2761),C2832,"")</f>
        <v/>
      </c>
      <c r="H2832" s="247">
        <f>_xlfn.NORM.DIST(B2832,$F$753,$F$754,0)</f>
        <v>0</v>
      </c>
      <c r="I2832" s="247">
        <f>IF(H2832=MAX($H$761:$H$2761),C2832,"")</f>
        <v>2.2924519084108007E-8</v>
      </c>
      <c r="J2832" s="247"/>
      <c r="K2832" s="247"/>
      <c r="L2832" s="247"/>
      <c r="M2832" s="247"/>
      <c r="N2832" s="247"/>
      <c r="O2832" s="247"/>
      <c r="P2832" s="247"/>
      <c r="Q2832" s="247"/>
      <c r="R2832" s="247"/>
      <c r="AZ2832" s="259"/>
      <c r="BA2832" s="259">
        <f>BA2831+$BD$753</f>
        <v>13.286399999999581</v>
      </c>
      <c r="BB2832" s="274">
        <f t="shared" si="741"/>
        <v>6.5430244580580596E-2</v>
      </c>
      <c r="BC2832" s="259">
        <f t="shared" si="742"/>
        <v>1.4255374878202609E-4</v>
      </c>
      <c r="BD2832" s="259" t="str">
        <f t="shared" si="739"/>
        <v/>
      </c>
      <c r="BE2832" s="254" t="str">
        <f t="shared" si="740"/>
        <v/>
      </c>
    </row>
    <row r="2833" spans="1:57" ht="20.100000000000001" customHeight="1" x14ac:dyDescent="0.25">
      <c r="A2833" s="247">
        <v>2055</v>
      </c>
      <c r="B2833" s="247">
        <f>$B$755+(A2833*$B$758)</f>
        <v>10143.895669320189</v>
      </c>
      <c r="C2833" s="247">
        <f>_xlfn.NORM.DIST($B2833,$B$752,$B$753,0)</f>
        <v>2.2540981221781727E-8</v>
      </c>
      <c r="D2833" s="247">
        <f>_xlfn.NORM.DIST($B2833,$B$752,$B$753,1)</f>
        <v>0.99998778488407469</v>
      </c>
      <c r="E2833" s="247">
        <f>IF(OR(D2833&lt;$F$757,D2833&gt;$F$758),C2833,"")</f>
        <v>2.2540981221781727E-8</v>
      </c>
      <c r="F2833" s="247" t="str">
        <f>IF(AND(D2833&gt;$F$757,D2833&lt;$F$758),C2833,"")</f>
        <v/>
      </c>
      <c r="G2833" s="247" t="str">
        <f>IF(C2833=MAX($C$761:$C$2761),C2833,"")</f>
        <v/>
      </c>
      <c r="H2833" s="247">
        <f>_xlfn.NORM.DIST(B2833,$F$753,$F$754,0)</f>
        <v>0</v>
      </c>
      <c r="I2833" s="247">
        <f>IF(H2833=MAX($H$761:$H$2761),C2833,"")</f>
        <v>2.2540981221781727E-8</v>
      </c>
      <c r="J2833" s="247"/>
      <c r="K2833" s="247"/>
      <c r="L2833" s="247"/>
      <c r="M2833" s="247"/>
      <c r="N2833" s="247"/>
      <c r="O2833" s="247"/>
      <c r="P2833" s="247"/>
      <c r="Q2833" s="247"/>
      <c r="R2833" s="247"/>
      <c r="AZ2833" s="259"/>
      <c r="BA2833" s="259">
        <f>BA2832+$BD$753</f>
        <v>13.292799999999581</v>
      </c>
      <c r="BB2833" s="274">
        <f t="shared" si="741"/>
        <v>6.528769083179857E-2</v>
      </c>
      <c r="BC2833" s="259">
        <f t="shared" si="742"/>
        <v>1.4226944680281739E-4</v>
      </c>
      <c r="BD2833" s="259" t="str">
        <f t="shared" si="739"/>
        <v/>
      </c>
      <c r="BE2833" s="254" t="str">
        <f t="shared" si="740"/>
        <v/>
      </c>
    </row>
    <row r="2834" spans="1:57" ht="20.100000000000001" customHeight="1" x14ac:dyDescent="0.25">
      <c r="A2834" s="247">
        <v>2056</v>
      </c>
      <c r="B2834" s="247">
        <f>$B$755+(A2834*$B$758)</f>
        <v>10153.510736305327</v>
      </c>
      <c r="C2834" s="247">
        <f>_xlfn.NORM.DIST($B2834,$B$752,$B$753,0)</f>
        <v>2.2163505507281342E-8</v>
      </c>
      <c r="D2834" s="247">
        <f>_xlfn.NORM.DIST($B2834,$B$752,$B$753,1)</f>
        <v>0.99998799979757069</v>
      </c>
      <c r="E2834" s="247">
        <f>IF(OR(D2834&lt;$F$757,D2834&gt;$F$758),C2834,"")</f>
        <v>2.2163505507281342E-8</v>
      </c>
      <c r="F2834" s="247" t="str">
        <f>IF(AND(D2834&gt;$F$757,D2834&lt;$F$758),C2834,"")</f>
        <v/>
      </c>
      <c r="G2834" s="247" t="str">
        <f>IF(C2834=MAX($C$761:$C$2761),C2834,"")</f>
        <v/>
      </c>
      <c r="H2834" s="247">
        <f>_xlfn.NORM.DIST(B2834,$F$753,$F$754,0)</f>
        <v>0</v>
      </c>
      <c r="I2834" s="247">
        <f>IF(H2834=MAX($H$761:$H$2761),C2834,"")</f>
        <v>2.2163505507281342E-8</v>
      </c>
      <c r="J2834" s="247"/>
      <c r="K2834" s="247"/>
      <c r="L2834" s="247"/>
      <c r="M2834" s="247"/>
      <c r="N2834" s="247"/>
      <c r="O2834" s="247"/>
      <c r="P2834" s="247"/>
      <c r="Q2834" s="247"/>
      <c r="R2834" s="247"/>
      <c r="AZ2834" s="259"/>
      <c r="BA2834" s="259">
        <f>BA2833+$BD$753</f>
        <v>13.29919999999958</v>
      </c>
      <c r="BB2834" s="274">
        <f t="shared" si="741"/>
        <v>6.5145421384995753E-2</v>
      </c>
      <c r="BC2834" s="259">
        <f t="shared" si="742"/>
        <v>1.4198562957745686E-4</v>
      </c>
      <c r="BD2834" s="259" t="str">
        <f t="shared" si="739"/>
        <v/>
      </c>
      <c r="BE2834" s="254" t="str">
        <f t="shared" si="740"/>
        <v/>
      </c>
    </row>
    <row r="2835" spans="1:57" ht="20.100000000000001" customHeight="1" x14ac:dyDescent="0.25">
      <c r="A2835" s="248">
        <v>2057</v>
      </c>
      <c r="B2835" s="247">
        <f>$B$755+(A2835*$B$758)</f>
        <v>10163.125803290464</v>
      </c>
      <c r="C2835" s="247">
        <f>_xlfn.NORM.DIST($B2835,$B$752,$B$753,0)</f>
        <v>2.1792002400670776E-8</v>
      </c>
      <c r="D2835" s="247">
        <f>_xlfn.NORM.DIST($B2835,$B$752,$B$753,1)</f>
        <v>0.99998821111039715</v>
      </c>
      <c r="E2835" s="247">
        <f>IF(OR(D2835&lt;$F$757,D2835&gt;$F$758),C2835,"")</f>
        <v>2.1792002400670776E-8</v>
      </c>
      <c r="F2835" s="247" t="str">
        <f>IF(AND(D2835&gt;$F$757,D2835&lt;$F$758),C2835,"")</f>
        <v/>
      </c>
      <c r="G2835" s="247" t="str">
        <f>IF(C2835=MAX($C$761:$C$2761),C2835,"")</f>
        <v/>
      </c>
      <c r="H2835" s="247">
        <f>_xlfn.NORM.DIST(B2835,$F$753,$F$754,0)</f>
        <v>0</v>
      </c>
      <c r="I2835" s="247">
        <f>IF(H2835=MAX($H$761:$H$2761),C2835,"")</f>
        <v>2.1792002400670776E-8</v>
      </c>
      <c r="J2835" s="247"/>
      <c r="K2835" s="247"/>
      <c r="L2835" s="247"/>
      <c r="M2835" s="247"/>
      <c r="N2835" s="247"/>
      <c r="O2835" s="247"/>
      <c r="P2835" s="247"/>
      <c r="Q2835" s="247"/>
      <c r="R2835" s="247"/>
      <c r="AZ2835" s="259"/>
      <c r="BA2835" s="259">
        <f>BA2834+$BD$753</f>
        <v>13.305599999999579</v>
      </c>
      <c r="BB2835" s="274">
        <f t="shared" si="741"/>
        <v>6.5003435755418296E-2</v>
      </c>
      <c r="BC2835" s="259">
        <f t="shared" si="742"/>
        <v>1.4170229654628108E-4</v>
      </c>
      <c r="BD2835" s="259" t="str">
        <f t="shared" si="739"/>
        <v/>
      </c>
      <c r="BE2835" s="254" t="str">
        <f t="shared" si="740"/>
        <v/>
      </c>
    </row>
    <row r="2836" spans="1:57" ht="20.100000000000001" customHeight="1" x14ac:dyDescent="0.25">
      <c r="A2836" s="247">
        <v>2058</v>
      </c>
      <c r="B2836" s="247">
        <f>$B$755+(A2836*$B$758)</f>
        <v>10172.740870275602</v>
      </c>
      <c r="C2836" s="247">
        <f>_xlfn.NORM.DIST($B2836,$B$752,$B$753,0)</f>
        <v>2.1426383577891956E-8</v>
      </c>
      <c r="D2836" s="247">
        <f>_xlfn.NORM.DIST($B2836,$B$752,$B$753,1)</f>
        <v>0.99998841887955547</v>
      </c>
      <c r="E2836" s="247">
        <f>IF(OR(D2836&lt;$F$757,D2836&gt;$F$758),C2836,"")</f>
        <v>2.1426383577891956E-8</v>
      </c>
      <c r="F2836" s="247" t="str">
        <f>IF(AND(D2836&gt;$F$757,D2836&lt;$F$758),C2836,"")</f>
        <v/>
      </c>
      <c r="G2836" s="247" t="str">
        <f>IF(C2836=MAX($C$761:$C$2761),C2836,"")</f>
        <v/>
      </c>
      <c r="H2836" s="247">
        <f>_xlfn.NORM.DIST(B2836,$F$753,$F$754,0)</f>
        <v>0</v>
      </c>
      <c r="I2836" s="247">
        <f>IF(H2836=MAX($H$761:$H$2761),C2836,"")</f>
        <v>2.1426383577891956E-8</v>
      </c>
      <c r="J2836" s="247"/>
      <c r="K2836" s="247"/>
      <c r="L2836" s="247"/>
      <c r="M2836" s="247"/>
      <c r="N2836" s="247"/>
      <c r="O2836" s="247"/>
      <c r="P2836" s="247"/>
      <c r="Q2836" s="247"/>
      <c r="R2836" s="247"/>
      <c r="AZ2836" s="259"/>
      <c r="BA2836" s="259">
        <f>BA2835+$BD$753</f>
        <v>13.311999999999578</v>
      </c>
      <c r="BB2836" s="274">
        <f t="shared" si="741"/>
        <v>6.4861733458872015E-2</v>
      </c>
      <c r="BC2836" s="259">
        <f t="shared" si="742"/>
        <v>1.414194471492658E-4</v>
      </c>
      <c r="BD2836" s="259" t="str">
        <f t="shared" si="739"/>
        <v/>
      </c>
      <c r="BE2836" s="254" t="str">
        <f t="shared" si="740"/>
        <v/>
      </c>
    </row>
    <row r="2837" spans="1:57" ht="20.100000000000001" customHeight="1" x14ac:dyDescent="0.25">
      <c r="A2837" s="247">
        <v>2059</v>
      </c>
      <c r="B2837" s="247">
        <f>$B$755+(A2837*$B$758)</f>
        <v>10182.35593726074</v>
      </c>
      <c r="C2837" s="247">
        <f>_xlfn.NORM.DIST($B2837,$B$752,$B$753,0)</f>
        <v>2.1066561915988779E-8</v>
      </c>
      <c r="D2837" s="247">
        <f>_xlfn.NORM.DIST($B2837,$B$752,$B$753,1)</f>
        <v>0.99998862316120374</v>
      </c>
      <c r="E2837" s="247">
        <f>IF(OR(D2837&lt;$F$757,D2837&gt;$F$758),C2837,"")</f>
        <v>2.1066561915988779E-8</v>
      </c>
      <c r="F2837" s="247" t="str">
        <f>IF(AND(D2837&gt;$F$757,D2837&lt;$F$758),C2837,"")</f>
        <v/>
      </c>
      <c r="G2837" s="247" t="str">
        <f>IF(C2837=MAX($C$761:$C$2761),C2837,"")</f>
        <v/>
      </c>
      <c r="H2837" s="247">
        <f>_xlfn.NORM.DIST(B2837,$F$753,$F$754,0)</f>
        <v>0</v>
      </c>
      <c r="I2837" s="247">
        <f>IF(H2837=MAX($H$761:$H$2761),C2837,"")</f>
        <v>2.1066561915988779E-8</v>
      </c>
      <c r="J2837" s="247"/>
      <c r="K2837" s="247"/>
      <c r="L2837" s="247"/>
      <c r="M2837" s="247"/>
      <c r="N2837" s="247"/>
      <c r="O2837" s="247"/>
      <c r="P2837" s="247"/>
      <c r="Q2837" s="247"/>
      <c r="R2837" s="247"/>
      <c r="AZ2837" s="259"/>
      <c r="BA2837" s="259">
        <f>BA2836+$BD$753</f>
        <v>13.318399999999578</v>
      </c>
      <c r="BB2837" s="274">
        <f t="shared" si="741"/>
        <v>6.4720314011722749E-2</v>
      </c>
      <c r="BC2837" s="259">
        <f t="shared" si="742"/>
        <v>1.4113708082633125E-4</v>
      </c>
      <c r="BD2837" s="259" t="str">
        <f t="shared" si="739"/>
        <v/>
      </c>
      <c r="BE2837" s="254" t="str">
        <f t="shared" si="740"/>
        <v/>
      </c>
    </row>
    <row r="2838" spans="1:57" ht="20.100000000000001" customHeight="1" x14ac:dyDescent="0.25">
      <c r="A2838" s="247">
        <v>2060</v>
      </c>
      <c r="B2838" s="247">
        <f>$B$755+(A2838*$B$758)</f>
        <v>10191.971004245877</v>
      </c>
      <c r="C2838" s="247">
        <f>_xlfn.NORM.DIST($B2838,$B$752,$B$753,0)</f>
        <v>2.0712451478485244E-8</v>
      </c>
      <c r="D2838" s="247">
        <f>_xlfn.NORM.DIST($B2838,$B$752,$B$753,1)</f>
        <v>0.99998882401066791</v>
      </c>
      <c r="E2838" s="247">
        <f>IF(OR(D2838&lt;$F$757,D2838&gt;$F$758),C2838,"")</f>
        <v>2.0712451478485244E-8</v>
      </c>
      <c r="F2838" s="247" t="str">
        <f>IF(AND(D2838&gt;$F$757,D2838&lt;$F$758),C2838,"")</f>
        <v/>
      </c>
      <c r="G2838" s="247" t="str">
        <f>IF(C2838=MAX($C$761:$C$2761),C2838,"")</f>
        <v/>
      </c>
      <c r="H2838" s="247">
        <f>_xlfn.NORM.DIST(B2838,$F$753,$F$754,0)</f>
        <v>0</v>
      </c>
      <c r="I2838" s="247">
        <f>IF(H2838=MAX($H$761:$H$2761),C2838,"")</f>
        <v>2.0712451478485244E-8</v>
      </c>
      <c r="J2838" s="247"/>
      <c r="K2838" s="247"/>
      <c r="L2838" s="247"/>
      <c r="M2838" s="247"/>
      <c r="N2838" s="247"/>
      <c r="O2838" s="247"/>
      <c r="P2838" s="247"/>
      <c r="Q2838" s="247"/>
      <c r="R2838" s="247"/>
      <c r="AZ2838" s="259"/>
      <c r="BA2838" s="259">
        <f>BA2837+$BD$753</f>
        <v>13.324799999999577</v>
      </c>
      <c r="BB2838" s="274">
        <f t="shared" si="741"/>
        <v>6.4579176930896418E-2</v>
      </c>
      <c r="BC2838" s="259">
        <f t="shared" si="742"/>
        <v>1.4085519701682869E-4</v>
      </c>
      <c r="BD2838" s="259" t="str">
        <f t="shared" si="739"/>
        <v/>
      </c>
      <c r="BE2838" s="254" t="str">
        <f t="shared" si="740"/>
        <v/>
      </c>
    </row>
    <row r="2839" spans="1:57" ht="20.100000000000001" customHeight="1" x14ac:dyDescent="0.25">
      <c r="A2839" s="247">
        <v>2061</v>
      </c>
      <c r="B2839" s="247">
        <f>$B$755+(A2839*$B$758)</f>
        <v>10201.586071231015</v>
      </c>
      <c r="C2839" s="247">
        <f>_xlfn.NORM.DIST($B2839,$B$752,$B$753,0)</f>
        <v>2.0363967500913579E-8</v>
      </c>
      <c r="D2839" s="247">
        <f>_xlfn.NORM.DIST($B2839,$B$752,$B$753,1)</f>
        <v>0.99998902148245328</v>
      </c>
      <c r="E2839" s="247">
        <f>IF(OR(D2839&lt;$F$757,D2839&gt;$F$758),C2839,"")</f>
        <v>2.0363967500913579E-8</v>
      </c>
      <c r="F2839" s="247" t="str">
        <f>IF(AND(D2839&gt;$F$757,D2839&lt;$F$758),C2839,"")</f>
        <v/>
      </c>
      <c r="G2839" s="247" t="str">
        <f>IF(C2839=MAX($C$761:$C$2761),C2839,"")</f>
        <v/>
      </c>
      <c r="H2839" s="247">
        <f>_xlfn.NORM.DIST(B2839,$F$753,$F$754,0)</f>
        <v>0</v>
      </c>
      <c r="I2839" s="247">
        <f>IF(H2839=MAX($H$761:$H$2761),C2839,"")</f>
        <v>2.0363967500913579E-8</v>
      </c>
      <c r="J2839" s="247"/>
      <c r="K2839" s="247"/>
      <c r="L2839" s="247"/>
      <c r="M2839" s="247"/>
      <c r="N2839" s="247"/>
      <c r="O2839" s="247"/>
      <c r="P2839" s="247"/>
      <c r="Q2839" s="247"/>
      <c r="R2839" s="247"/>
      <c r="AZ2839" s="259"/>
      <c r="BA2839" s="259">
        <f>BA2838+$BD$753</f>
        <v>13.331199999999576</v>
      </c>
      <c r="BB2839" s="274">
        <f t="shared" si="741"/>
        <v>6.4438321733879589E-2</v>
      </c>
      <c r="BC2839" s="259">
        <f t="shared" si="742"/>
        <v>1.4057379515988733E-4</v>
      </c>
      <c r="BD2839" s="259" t="str">
        <f t="shared" si="739"/>
        <v/>
      </c>
      <c r="BE2839" s="254" t="str">
        <f t="shared" si="740"/>
        <v/>
      </c>
    </row>
    <row r="2840" spans="1:57" ht="20.100000000000001" customHeight="1" x14ac:dyDescent="0.25">
      <c r="A2840" s="247">
        <v>2062</v>
      </c>
      <c r="B2840" s="247">
        <f>$B$755+(A2840*$B$758)</f>
        <v>10211.201138216153</v>
      </c>
      <c r="C2840" s="247">
        <f>_xlfn.NORM.DIST($B2840,$B$752,$B$753,0)</f>
        <v>2.0021026376493062E-8</v>
      </c>
      <c r="D2840" s="247">
        <f>_xlfn.NORM.DIST($B2840,$B$752,$B$753,1)</f>
        <v>0.99998921563025589</v>
      </c>
      <c r="E2840" s="247">
        <f>IF(OR(D2840&lt;$F$757,D2840&gt;$F$758),C2840,"")</f>
        <v>2.0021026376493062E-8</v>
      </c>
      <c r="F2840" s="247" t="str">
        <f>IF(AND(D2840&gt;$F$757,D2840&lt;$F$758),C2840,"")</f>
        <v/>
      </c>
      <c r="G2840" s="247" t="str">
        <f>IF(C2840=MAX($C$761:$C$2761),C2840,"")</f>
        <v/>
      </c>
      <c r="H2840" s="247">
        <f>_xlfn.NORM.DIST(B2840,$F$753,$F$754,0)</f>
        <v>0</v>
      </c>
      <c r="I2840" s="247">
        <f>IF(H2840=MAX($H$761:$H$2761),C2840,"")</f>
        <v>2.0021026376493062E-8</v>
      </c>
      <c r="J2840" s="247"/>
      <c r="K2840" s="247"/>
      <c r="L2840" s="247"/>
      <c r="M2840" s="247"/>
      <c r="N2840" s="247"/>
      <c r="O2840" s="247"/>
      <c r="P2840" s="247"/>
      <c r="Q2840" s="247"/>
      <c r="R2840" s="247"/>
      <c r="AZ2840" s="259"/>
      <c r="BA2840" s="259">
        <f>BA2839+$BD$753</f>
        <v>13.337599999999576</v>
      </c>
      <c r="BB2840" s="274">
        <f t="shared" si="741"/>
        <v>6.4297747938719702E-2</v>
      </c>
      <c r="BC2840" s="259">
        <f t="shared" si="742"/>
        <v>1.4029287469449758E-4</v>
      </c>
      <c r="BD2840" s="259" t="str">
        <f t="shared" si="739"/>
        <v/>
      </c>
      <c r="BE2840" s="254" t="str">
        <f t="shared" si="740"/>
        <v/>
      </c>
    </row>
    <row r="2841" spans="1:57" ht="20.100000000000001" customHeight="1" x14ac:dyDescent="0.25">
      <c r="A2841" s="248">
        <v>2063</v>
      </c>
      <c r="B2841" s="247">
        <f>$B$755+(A2841*$B$758)</f>
        <v>10220.81620520129</v>
      </c>
      <c r="C2841" s="247">
        <f>_xlfn.NORM.DIST($B2841,$B$752,$B$753,0)</f>
        <v>1.9683545641958144E-8</v>
      </c>
      <c r="D2841" s="247">
        <f>_xlfn.NORM.DIST($B2841,$B$752,$B$753,1)</f>
        <v>0.99998940650697332</v>
      </c>
      <c r="E2841" s="247">
        <f>IF(OR(D2841&lt;$F$757,D2841&gt;$F$758),C2841,"")</f>
        <v>1.9683545641958144E-8</v>
      </c>
      <c r="F2841" s="247" t="str">
        <f>IF(AND(D2841&gt;$F$757,D2841&lt;$F$758),C2841,"")</f>
        <v/>
      </c>
      <c r="G2841" s="247" t="str">
        <f>IF(C2841=MAX($C$761:$C$2761),C2841,"")</f>
        <v/>
      </c>
      <c r="H2841" s="247">
        <f>_xlfn.NORM.DIST(B2841,$F$753,$F$754,0)</f>
        <v>0</v>
      </c>
      <c r="I2841" s="247">
        <f>IF(H2841=MAX($H$761:$H$2761),C2841,"")</f>
        <v>1.9683545641958144E-8</v>
      </c>
      <c r="J2841" s="247"/>
      <c r="K2841" s="247"/>
      <c r="L2841" s="247"/>
      <c r="M2841" s="247"/>
      <c r="N2841" s="247"/>
      <c r="O2841" s="247"/>
      <c r="P2841" s="247"/>
      <c r="Q2841" s="247"/>
      <c r="R2841" s="247"/>
      <c r="AZ2841" s="259"/>
      <c r="BA2841" s="259">
        <f>BA2840+$BD$753</f>
        <v>13.343999999999575</v>
      </c>
      <c r="BB2841" s="274">
        <f t="shared" si="741"/>
        <v>6.4157455064025204E-2</v>
      </c>
      <c r="BC2841" s="259">
        <f t="shared" si="742"/>
        <v>1.4001243505927519E-4</v>
      </c>
      <c r="BD2841" s="259" t="str">
        <f t="shared" si="739"/>
        <v/>
      </c>
      <c r="BE2841" s="254" t="str">
        <f t="shared" si="740"/>
        <v/>
      </c>
    </row>
    <row r="2842" spans="1:57" ht="20.100000000000001" customHeight="1" x14ac:dyDescent="0.25">
      <c r="A2842" s="247">
        <v>2064</v>
      </c>
      <c r="B2842" s="247">
        <f>$B$755+(A2842*$B$758)</f>
        <v>10230.431272186428</v>
      </c>
      <c r="C2842" s="247">
        <f>_xlfn.NORM.DIST($B2842,$B$752,$B$753,0)</f>
        <v>1.9351443963533668E-8</v>
      </c>
      <c r="D2842" s="247">
        <f>_xlfn.NORM.DIST($B2842,$B$752,$B$753,1)</f>
        <v>0.99998959416471556</v>
      </c>
      <c r="E2842" s="247">
        <f>IF(OR(D2842&lt;$F$757,D2842&gt;$F$758),C2842,"")</f>
        <v>1.9351443963533668E-8</v>
      </c>
      <c r="F2842" s="247" t="str">
        <f>IF(AND(D2842&gt;$F$757,D2842&lt;$F$758),C2842,"")</f>
        <v/>
      </c>
      <c r="G2842" s="247" t="str">
        <f>IF(C2842=MAX($C$761:$C$2761),C2842,"")</f>
        <v/>
      </c>
      <c r="H2842" s="247">
        <f>_xlfn.NORM.DIST(B2842,$F$753,$F$754,0)</f>
        <v>0</v>
      </c>
      <c r="I2842" s="247">
        <f>IF(H2842=MAX($H$761:$H$2761),C2842,"")</f>
        <v>1.9351443963533668E-8</v>
      </c>
      <c r="J2842" s="247"/>
      <c r="K2842" s="247"/>
      <c r="L2842" s="247"/>
      <c r="M2842" s="247"/>
      <c r="N2842" s="247"/>
      <c r="O2842" s="247"/>
      <c r="P2842" s="247"/>
      <c r="Q2842" s="247"/>
      <c r="R2842" s="247"/>
      <c r="AZ2842" s="259"/>
      <c r="BA2842" s="259">
        <f>BA2841+$BD$753</f>
        <v>13.350399999999574</v>
      </c>
      <c r="BB2842" s="274">
        <f t="shared" si="741"/>
        <v>6.4017442628965929E-2</v>
      </c>
      <c r="BC2842" s="259">
        <f t="shared" si="742"/>
        <v>1.3973247569229463E-4</v>
      </c>
      <c r="BD2842" s="259" t="str">
        <f t="shared" si="739"/>
        <v/>
      </c>
      <c r="BE2842" s="254" t="str">
        <f t="shared" si="740"/>
        <v/>
      </c>
    </row>
    <row r="2843" spans="1:57" ht="20.100000000000001" customHeight="1" x14ac:dyDescent="0.25">
      <c r="A2843" s="247">
        <v>2065</v>
      </c>
      <c r="B2843" s="247">
        <f>$B$755+(A2843*$B$758)</f>
        <v>10240.046339171566</v>
      </c>
      <c r="C2843" s="247">
        <f>_xlfn.NORM.DIST($B2843,$B$752,$B$753,0)</f>
        <v>1.9024641123057874E-8</v>
      </c>
      <c r="D2843" s="247">
        <f>_xlfn.NORM.DIST($B2843,$B$752,$B$753,1)</f>
        <v>0.99998977865481598</v>
      </c>
      <c r="E2843" s="247">
        <f>IF(OR(D2843&lt;$F$757,D2843&gt;$F$758),C2843,"")</f>
        <v>1.9024641123057874E-8</v>
      </c>
      <c r="F2843" s="247" t="str">
        <f>IF(AND(D2843&gt;$F$757,D2843&lt;$F$758),C2843,"")</f>
        <v/>
      </c>
      <c r="G2843" s="247" t="str">
        <f>IF(C2843=MAX($C$761:$C$2761),C2843,"")</f>
        <v/>
      </c>
      <c r="H2843" s="247">
        <f>_xlfn.NORM.DIST(B2843,$F$753,$F$754,0)</f>
        <v>0</v>
      </c>
      <c r="I2843" s="247">
        <f>IF(H2843=MAX($H$761:$H$2761),C2843,"")</f>
        <v>1.9024641123057874E-8</v>
      </c>
      <c r="J2843" s="247"/>
      <c r="K2843" s="247"/>
      <c r="L2843" s="247"/>
      <c r="M2843" s="247"/>
      <c r="N2843" s="247"/>
      <c r="O2843" s="247"/>
      <c r="P2843" s="247"/>
      <c r="Q2843" s="247"/>
      <c r="R2843" s="247"/>
      <c r="AZ2843" s="259"/>
      <c r="BA2843" s="259">
        <f>BA2842+$BD$753</f>
        <v>13.356799999999573</v>
      </c>
      <c r="BB2843" s="274">
        <f t="shared" si="741"/>
        <v>6.3877710153273634E-2</v>
      </c>
      <c r="BC2843" s="259">
        <f t="shared" si="742"/>
        <v>1.3945299603178307E-4</v>
      </c>
      <c r="BD2843" s="259" t="str">
        <f t="shared" si="739"/>
        <v/>
      </c>
      <c r="BE2843" s="254" t="str">
        <f t="shared" si="740"/>
        <v/>
      </c>
    </row>
    <row r="2844" spans="1:57" ht="20.100000000000001" customHeight="1" x14ac:dyDescent="0.25">
      <c r="A2844" s="247">
        <v>2066</v>
      </c>
      <c r="B2844" s="247">
        <f>$B$755+(A2844*$B$758)</f>
        <v>10249.661406156703</v>
      </c>
      <c r="C2844" s="247">
        <f>_xlfn.NORM.DIST($B2844,$B$752,$B$753,0)</f>
        <v>1.8703058004249423E-8</v>
      </c>
      <c r="D2844" s="247">
        <f>_xlfn.NORM.DIST($B2844,$B$752,$B$753,1)</f>
        <v>0.99998996002784224</v>
      </c>
      <c r="E2844" s="247">
        <f>IF(OR(D2844&lt;$F$757,D2844&gt;$F$758),C2844,"")</f>
        <v>1.8703058004249423E-8</v>
      </c>
      <c r="F2844" s="247" t="str">
        <f>IF(AND(D2844&gt;$F$757,D2844&lt;$F$758),C2844,"")</f>
        <v/>
      </c>
      <c r="G2844" s="247" t="str">
        <f>IF(C2844=MAX($C$761:$C$2761),C2844,"")</f>
        <v/>
      </c>
      <c r="H2844" s="247">
        <f>_xlfn.NORM.DIST(B2844,$F$753,$F$754,0)</f>
        <v>0</v>
      </c>
      <c r="I2844" s="247">
        <f>IF(H2844=MAX($H$761:$H$2761),C2844,"")</f>
        <v>1.8703058004249423E-8</v>
      </c>
      <c r="J2844" s="247"/>
      <c r="K2844" s="247"/>
      <c r="L2844" s="247"/>
      <c r="M2844" s="247"/>
      <c r="N2844" s="247"/>
      <c r="O2844" s="247"/>
      <c r="P2844" s="247"/>
      <c r="Q2844" s="247"/>
      <c r="R2844" s="247"/>
      <c r="AZ2844" s="259"/>
      <c r="BA2844" s="259">
        <f>BA2843+$BD$753</f>
        <v>13.363199999999573</v>
      </c>
      <c r="BB2844" s="274">
        <f t="shared" si="741"/>
        <v>6.3738257157241851E-2</v>
      </c>
      <c r="BC2844" s="259">
        <f t="shared" si="742"/>
        <v>1.3917399551553744E-4</v>
      </c>
      <c r="BD2844" s="259" t="str">
        <f t="shared" si="739"/>
        <v/>
      </c>
      <c r="BE2844" s="254" t="str">
        <f t="shared" si="740"/>
        <v/>
      </c>
    </row>
    <row r="2845" spans="1:57" ht="20.100000000000001" customHeight="1" x14ac:dyDescent="0.25">
      <c r="A2845" s="247">
        <v>2067</v>
      </c>
      <c r="B2845" s="247">
        <f>$B$755+(A2845*$B$758)</f>
        <v>10259.276473141841</v>
      </c>
      <c r="C2845" s="247">
        <f>_xlfn.NORM.DIST($B2845,$B$752,$B$753,0)</f>
        <v>1.8386616579120599E-8</v>
      </c>
      <c r="D2845" s="247">
        <f>_xlfn.NORM.DIST($B2845,$B$752,$B$753,1)</f>
        <v>0.99999013833360617</v>
      </c>
      <c r="E2845" s="247">
        <f>IF(OR(D2845&lt;$F$757,D2845&gt;$F$758),C2845,"")</f>
        <v>1.8386616579120599E-8</v>
      </c>
      <c r="F2845" s="247" t="str">
        <f>IF(AND(D2845&gt;$F$757,D2845&lt;$F$758),C2845,"")</f>
        <v/>
      </c>
      <c r="G2845" s="247" t="str">
        <f>IF(C2845=MAX($C$761:$C$2761),C2845,"")</f>
        <v/>
      </c>
      <c r="H2845" s="247">
        <f>_xlfn.NORM.DIST(B2845,$F$753,$F$754,0)</f>
        <v>0</v>
      </c>
      <c r="I2845" s="247">
        <f>IF(H2845=MAX($H$761:$H$2761),C2845,"")</f>
        <v>1.8386616579120599E-8</v>
      </c>
      <c r="J2845" s="247"/>
      <c r="K2845" s="247"/>
      <c r="L2845" s="247"/>
      <c r="M2845" s="247"/>
      <c r="N2845" s="247"/>
      <c r="O2845" s="247"/>
      <c r="P2845" s="247"/>
      <c r="Q2845" s="247"/>
      <c r="R2845" s="247"/>
      <c r="AZ2845" s="259"/>
      <c r="BA2845" s="259">
        <f>BA2844+$BD$753</f>
        <v>13.369599999999572</v>
      </c>
      <c r="BB2845" s="274">
        <f t="shared" si="741"/>
        <v>6.3599083161726314E-2</v>
      </c>
      <c r="BC2845" s="259">
        <f t="shared" si="742"/>
        <v>1.3889547358086896E-4</v>
      </c>
      <c r="BD2845" s="259" t="str">
        <f t="shared" si="739"/>
        <v/>
      </c>
      <c r="BE2845" s="254" t="str">
        <f t="shared" si="740"/>
        <v/>
      </c>
    </row>
    <row r="2846" spans="1:57" ht="20.100000000000001" customHeight="1" x14ac:dyDescent="0.25">
      <c r="A2846" s="247">
        <v>2068</v>
      </c>
      <c r="B2846" s="247">
        <f>$B$755+(A2846*$B$758)</f>
        <v>10268.891540126979</v>
      </c>
      <c r="C2846" s="247">
        <f>_xlfn.NORM.DIST($B2846,$B$752,$B$753,0)</f>
        <v>1.8075239894532038E-8</v>
      </c>
      <c r="D2846" s="247">
        <f>_xlfn.NORM.DIST($B2846,$B$752,$B$753,1)</f>
        <v>0.99999031362117485</v>
      </c>
      <c r="E2846" s="247">
        <f>IF(OR(D2846&lt;$F$757,D2846&gt;$F$758),C2846,"")</f>
        <v>1.8075239894532038E-8</v>
      </c>
      <c r="F2846" s="247" t="str">
        <f>IF(AND(D2846&gt;$F$757,D2846&lt;$F$758),C2846,"")</f>
        <v/>
      </c>
      <c r="G2846" s="247" t="str">
        <f>IF(C2846=MAX($C$761:$C$2761),C2846,"")</f>
        <v/>
      </c>
      <c r="H2846" s="247">
        <f>_xlfn.NORM.DIST(B2846,$F$753,$F$754,0)</f>
        <v>0</v>
      </c>
      <c r="I2846" s="247">
        <f>IF(H2846=MAX($H$761:$H$2761),C2846,"")</f>
        <v>1.8075239894532038E-8</v>
      </c>
      <c r="J2846" s="247"/>
      <c r="K2846" s="247"/>
      <c r="L2846" s="247"/>
      <c r="M2846" s="247"/>
      <c r="N2846" s="247"/>
      <c r="O2846" s="247"/>
      <c r="P2846" s="247"/>
      <c r="Q2846" s="247"/>
      <c r="R2846" s="247"/>
      <c r="AZ2846" s="259"/>
      <c r="BA2846" s="259">
        <f>BA2845+$BD$753</f>
        <v>13.375999999999571</v>
      </c>
      <c r="BB2846" s="274">
        <f t="shared" si="741"/>
        <v>6.3460187688145445E-2</v>
      </c>
      <c r="BC2846" s="259">
        <f t="shared" si="742"/>
        <v>1.3861742966501944E-4</v>
      </c>
      <c r="BD2846" s="259" t="str">
        <f t="shared" si="739"/>
        <v/>
      </c>
      <c r="BE2846" s="254" t="str">
        <f t="shared" si="740"/>
        <v/>
      </c>
    </row>
    <row r="2847" spans="1:57" ht="20.100000000000001" customHeight="1" x14ac:dyDescent="0.25">
      <c r="A2847" s="247">
        <v>2069</v>
      </c>
      <c r="B2847" s="247">
        <f>$B$755+(A2847*$B$758)</f>
        <v>10278.506607112116</v>
      </c>
      <c r="C2847" s="247">
        <f>_xlfn.NORM.DIST($B2847,$B$752,$B$753,0)</f>
        <v>1.7768852058891025E-8</v>
      </c>
      <c r="D2847" s="247">
        <f>_xlfn.NORM.DIST($B2847,$B$752,$B$753,1)</f>
        <v>0.99999048593888018</v>
      </c>
      <c r="E2847" s="247">
        <f>IF(OR(D2847&lt;$F$757,D2847&gt;$F$758),C2847,"")</f>
        <v>1.7768852058891025E-8</v>
      </c>
      <c r="F2847" s="247" t="str">
        <f>IF(AND(D2847&gt;$F$757,D2847&lt;$F$758),C2847,"")</f>
        <v/>
      </c>
      <c r="G2847" s="247" t="str">
        <f>IF(C2847=MAX($C$761:$C$2761),C2847,"")</f>
        <v/>
      </c>
      <c r="H2847" s="247">
        <f>_xlfn.NORM.DIST(B2847,$F$753,$F$754,0)</f>
        <v>0</v>
      </c>
      <c r="I2847" s="247">
        <f>IF(H2847=MAX($H$761:$H$2761),C2847,"")</f>
        <v>1.7768852058891025E-8</v>
      </c>
      <c r="J2847" s="247"/>
      <c r="K2847" s="247"/>
      <c r="L2847" s="247"/>
      <c r="M2847" s="247"/>
      <c r="N2847" s="247"/>
      <c r="O2847" s="247"/>
      <c r="P2847" s="247"/>
      <c r="Q2847" s="247"/>
      <c r="R2847" s="247"/>
      <c r="AZ2847" s="259"/>
      <c r="BA2847" s="259">
        <f>BA2846+$BD$753</f>
        <v>13.382399999999571</v>
      </c>
      <c r="BB2847" s="274">
        <f t="shared" si="741"/>
        <v>6.3321570258480425E-2</v>
      </c>
      <c r="BC2847" s="259">
        <f t="shared" si="742"/>
        <v>1.3833986320511971E-4</v>
      </c>
      <c r="BD2847" s="259" t="str">
        <f t="shared" si="739"/>
        <v/>
      </c>
      <c r="BE2847" s="254" t="str">
        <f t="shared" si="740"/>
        <v/>
      </c>
    </row>
    <row r="2848" spans="1:57" ht="20.100000000000001" customHeight="1" x14ac:dyDescent="0.25">
      <c r="A2848" s="248">
        <v>2070</v>
      </c>
      <c r="B2848" s="247">
        <f>$B$755+(A2848*$B$758)</f>
        <v>10288.121674097254</v>
      </c>
      <c r="C2848" s="247">
        <f>_xlfn.NORM.DIST($B2848,$B$752,$B$753,0)</f>
        <v>1.7467378228989572E-8</v>
      </c>
      <c r="D2848" s="247">
        <f>_xlfn.NORM.DIST($B2848,$B$752,$B$753,1)</f>
        <v>0.99999065533432985</v>
      </c>
      <c r="E2848" s="247">
        <f>IF(OR(D2848&lt;$F$757,D2848&gt;$F$758),C2848,"")</f>
        <v>1.7467378228989572E-8</v>
      </c>
      <c r="F2848" s="247" t="str">
        <f>IF(AND(D2848&gt;$F$757,D2848&lt;$F$758),C2848,"")</f>
        <v/>
      </c>
      <c r="G2848" s="247" t="str">
        <f>IF(C2848=MAX($C$761:$C$2761),C2848,"")</f>
        <v/>
      </c>
      <c r="H2848" s="247">
        <f>_xlfn.NORM.DIST(B2848,$F$753,$F$754,0)</f>
        <v>0</v>
      </c>
      <c r="I2848" s="247">
        <f>IF(H2848=MAX($H$761:$H$2761),C2848,"")</f>
        <v>1.7467378228989572E-8</v>
      </c>
      <c r="J2848" s="247"/>
      <c r="K2848" s="247"/>
      <c r="L2848" s="247"/>
      <c r="M2848" s="247"/>
      <c r="N2848" s="247"/>
      <c r="O2848" s="247"/>
      <c r="P2848" s="247"/>
      <c r="Q2848" s="247"/>
      <c r="R2848" s="247"/>
      <c r="AZ2848" s="259"/>
      <c r="BA2848" s="259">
        <f>BA2847+$BD$753</f>
        <v>13.38879999999957</v>
      </c>
      <c r="BB2848" s="274">
        <f t="shared" si="741"/>
        <v>6.3183230395275305E-2</v>
      </c>
      <c r="BC2848" s="259">
        <f t="shared" si="742"/>
        <v>1.3806277363767605E-4</v>
      </c>
      <c r="BD2848" s="259" t="str">
        <f t="shared" si="739"/>
        <v/>
      </c>
      <c r="BE2848" s="254" t="str">
        <f t="shared" si="740"/>
        <v/>
      </c>
    </row>
    <row r="2849" spans="1:57" ht="20.100000000000001" customHeight="1" x14ac:dyDescent="0.25">
      <c r="A2849" s="247">
        <v>2071</v>
      </c>
      <c r="B2849" s="247">
        <f>$B$755+(A2849*$B$758)</f>
        <v>10297.736741082392</v>
      </c>
      <c r="C2849" s="247">
        <f>_xlfn.NORM.DIST($B2849,$B$752,$B$753,0)</f>
        <v>1.7170744596983266E-8</v>
      </c>
      <c r="D2849" s="247">
        <f>_xlfn.NORM.DIST($B2849,$B$752,$B$753,1)</f>
        <v>0.99999082185441646</v>
      </c>
      <c r="E2849" s="247">
        <f>IF(OR(D2849&lt;$F$757,D2849&gt;$F$758),C2849,"")</f>
        <v>1.7170744596983266E-8</v>
      </c>
      <c r="F2849" s="247" t="str">
        <f>IF(AND(D2849&gt;$F$757,D2849&lt;$F$758),C2849,"")</f>
        <v/>
      </c>
      <c r="G2849" s="247" t="str">
        <f>IF(C2849=MAX($C$761:$C$2761),C2849,"")</f>
        <v/>
      </c>
      <c r="H2849" s="247">
        <f>_xlfn.NORM.DIST(B2849,$F$753,$F$754,0)</f>
        <v>0</v>
      </c>
      <c r="I2849" s="247">
        <f>IF(H2849=MAX($H$761:$H$2761),C2849,"")</f>
        <v>1.7170744596983266E-8</v>
      </c>
      <c r="J2849" s="247"/>
      <c r="K2849" s="247"/>
      <c r="L2849" s="247"/>
      <c r="M2849" s="247"/>
      <c r="N2849" s="247"/>
      <c r="O2849" s="247"/>
      <c r="P2849" s="247"/>
      <c r="Q2849" s="247"/>
      <c r="R2849" s="247"/>
      <c r="AZ2849" s="259"/>
      <c r="BA2849" s="259">
        <f>BA2848+$BD$753</f>
        <v>13.395199999999569</v>
      </c>
      <c r="BB2849" s="274">
        <f t="shared" si="741"/>
        <v>6.3045167621637629E-2</v>
      </c>
      <c r="BC2849" s="259">
        <f t="shared" si="742"/>
        <v>1.3778616039927805E-4</v>
      </c>
      <c r="BD2849" s="259" t="str">
        <f t="shared" si="739"/>
        <v/>
      </c>
      <c r="BE2849" s="254" t="str">
        <f t="shared" si="740"/>
        <v/>
      </c>
    </row>
    <row r="2850" spans="1:57" ht="20.100000000000001" customHeight="1" x14ac:dyDescent="0.25">
      <c r="A2850" s="247">
        <v>2072</v>
      </c>
      <c r="B2850" s="247">
        <f>$B$755+(A2850*$B$758)</f>
        <v>10307.351808067529</v>
      </c>
      <c r="C2850" s="247">
        <f>_xlfn.NORM.DIST($B2850,$B$752,$B$753,0)</f>
        <v>1.6878878377508088E-8</v>
      </c>
      <c r="D2850" s="247">
        <f>_xlfn.NORM.DIST($B2850,$B$752,$B$753,1)</f>
        <v>0.99999098554532828</v>
      </c>
      <c r="E2850" s="247">
        <f>IF(OR(D2850&lt;$F$757,D2850&gt;$F$758),C2850,"")</f>
        <v>1.6878878377508088E-8</v>
      </c>
      <c r="F2850" s="247" t="str">
        <f>IF(AND(D2850&gt;$F$757,D2850&lt;$F$758),C2850,"")</f>
        <v/>
      </c>
      <c r="G2850" s="247" t="str">
        <f>IF(C2850=MAX($C$761:$C$2761),C2850,"")</f>
        <v/>
      </c>
      <c r="H2850" s="247">
        <f>_xlfn.NORM.DIST(B2850,$F$753,$F$754,0)</f>
        <v>0</v>
      </c>
      <c r="I2850" s="247">
        <f>IF(H2850=MAX($H$761:$H$2761),C2850,"")</f>
        <v>1.6878878377508088E-8</v>
      </c>
      <c r="J2850" s="247"/>
      <c r="K2850" s="247"/>
      <c r="L2850" s="247"/>
      <c r="M2850" s="247"/>
      <c r="N2850" s="247"/>
      <c r="O2850" s="247"/>
      <c r="P2850" s="247"/>
      <c r="Q2850" s="247"/>
      <c r="R2850" s="247"/>
      <c r="AZ2850" s="259"/>
      <c r="BA2850" s="259">
        <f>BA2849+$BD$753</f>
        <v>13.401599999999569</v>
      </c>
      <c r="BB2850" s="274">
        <f t="shared" si="741"/>
        <v>6.2907381461238351E-2</v>
      </c>
      <c r="BC2850" s="259">
        <f t="shared" si="742"/>
        <v>1.3751002292596015E-4</v>
      </c>
      <c r="BD2850" s="259" t="str">
        <f t="shared" si="739"/>
        <v/>
      </c>
      <c r="BE2850" s="254" t="str">
        <f t="shared" si="740"/>
        <v/>
      </c>
    </row>
    <row r="2851" spans="1:57" ht="20.100000000000001" customHeight="1" x14ac:dyDescent="0.25">
      <c r="A2851" s="247">
        <v>2073</v>
      </c>
      <c r="B2851" s="247">
        <f>$B$755+(A2851*$B$758)</f>
        <v>10316.966875052667</v>
      </c>
      <c r="C2851" s="247">
        <f>_xlfn.NORM.DIST($B2851,$B$752,$B$753,0)</f>
        <v>1.6591707794935481E-8</v>
      </c>
      <c r="D2851" s="247">
        <f>_xlfn.NORM.DIST($B2851,$B$752,$B$753,1)</f>
        <v>0.99999114645255849</v>
      </c>
      <c r="E2851" s="247">
        <f>IF(OR(D2851&lt;$F$757,D2851&gt;$F$758),C2851,"")</f>
        <v>1.6591707794935481E-8</v>
      </c>
      <c r="F2851" s="247" t="str">
        <f>IF(AND(D2851&gt;$F$757,D2851&lt;$F$758),C2851,"")</f>
        <v/>
      </c>
      <c r="G2851" s="247" t="str">
        <f>IF(C2851=MAX($C$761:$C$2761),C2851,"")</f>
        <v/>
      </c>
      <c r="H2851" s="247">
        <f>_xlfn.NORM.DIST(B2851,$F$753,$F$754,0)</f>
        <v>0</v>
      </c>
      <c r="I2851" s="247">
        <f>IF(H2851=MAX($H$761:$H$2761),C2851,"")</f>
        <v>1.6591707794935481E-8</v>
      </c>
      <c r="J2851" s="247"/>
      <c r="K2851" s="247"/>
      <c r="L2851" s="247"/>
      <c r="M2851" s="247"/>
      <c r="N2851" s="247"/>
      <c r="O2851" s="247"/>
      <c r="P2851" s="247"/>
      <c r="Q2851" s="247"/>
      <c r="R2851" s="247"/>
      <c r="AZ2851" s="259"/>
      <c r="BA2851" s="259">
        <f>BA2850+$BD$753</f>
        <v>13.407999999999568</v>
      </c>
      <c r="BB2851" s="274">
        <f t="shared" si="741"/>
        <v>6.2769871438312391E-2</v>
      </c>
      <c r="BC2851" s="259">
        <f t="shared" si="742"/>
        <v>1.3723436065390948E-4</v>
      </c>
      <c r="BD2851" s="259" t="str">
        <f t="shared" si="739"/>
        <v/>
      </c>
      <c r="BE2851" s="254" t="str">
        <f t="shared" si="740"/>
        <v/>
      </c>
    </row>
    <row r="2852" spans="1:57" ht="20.100000000000001" customHeight="1" x14ac:dyDescent="0.25">
      <c r="A2852" s="247">
        <v>2074</v>
      </c>
      <c r="B2852" s="247">
        <f>$B$755+(A2852*$B$758)</f>
        <v>10326.581942037805</v>
      </c>
      <c r="C2852" s="247">
        <f>_xlfn.NORM.DIST($B2852,$B$752,$B$753,0)</f>
        <v>1.6309162070762998E-8</v>
      </c>
      <c r="D2852" s="247">
        <f>_xlfn.NORM.DIST($B2852,$B$752,$B$753,1)</f>
        <v>0.99999130462091468</v>
      </c>
      <c r="E2852" s="247">
        <f>IF(OR(D2852&lt;$F$757,D2852&gt;$F$758),C2852,"")</f>
        <v>1.6309162070762998E-8</v>
      </c>
      <c r="F2852" s="247" t="str">
        <f>IF(AND(D2852&gt;$F$757,D2852&lt;$F$758),C2852,"")</f>
        <v/>
      </c>
      <c r="G2852" s="247" t="str">
        <f>IF(C2852=MAX($C$761:$C$2761),C2852,"")</f>
        <v/>
      </c>
      <c r="H2852" s="247">
        <f>_xlfn.NORM.DIST(B2852,$F$753,$F$754,0)</f>
        <v>0</v>
      </c>
      <c r="I2852" s="247">
        <f>IF(H2852=MAX($H$761:$H$2761),C2852,"")</f>
        <v>1.6309162070762998E-8</v>
      </c>
      <c r="J2852" s="247"/>
      <c r="K2852" s="247"/>
      <c r="L2852" s="247"/>
      <c r="M2852" s="247"/>
      <c r="N2852" s="247"/>
      <c r="O2852" s="247"/>
      <c r="P2852" s="247"/>
      <c r="Q2852" s="247"/>
      <c r="R2852" s="247"/>
      <c r="AZ2852" s="259"/>
      <c r="BA2852" s="259">
        <f>BA2851+$BD$753</f>
        <v>13.414399999999567</v>
      </c>
      <c r="BB2852" s="274">
        <f t="shared" si="741"/>
        <v>6.2632637077658482E-2</v>
      </c>
      <c r="BC2852" s="259">
        <f t="shared" si="742"/>
        <v>1.3695917301865396E-4</v>
      </c>
      <c r="BD2852" s="259" t="str">
        <f t="shared" si="739"/>
        <v/>
      </c>
      <c r="BE2852" s="254" t="str">
        <f t="shared" si="740"/>
        <v/>
      </c>
    </row>
    <row r="2853" spans="1:57" ht="20.100000000000001" customHeight="1" x14ac:dyDescent="0.25">
      <c r="A2853" s="247">
        <v>2075</v>
      </c>
      <c r="B2853" s="247">
        <f>$B$755+(A2853*$B$758)</f>
        <v>10336.197009022942</v>
      </c>
      <c r="C2853" s="247">
        <f>_xlfn.NORM.DIST($B2853,$B$752,$B$753,0)</f>
        <v>1.6031171411141479E-8</v>
      </c>
      <c r="D2853" s="247">
        <f>_xlfn.NORM.DIST($B2853,$B$752,$B$753,1)</f>
        <v>0.99999146009452899</v>
      </c>
      <c r="E2853" s="247">
        <f>IF(OR(D2853&lt;$F$757,D2853&gt;$F$758),C2853,"")</f>
        <v>1.6031171411141479E-8</v>
      </c>
      <c r="F2853" s="247" t="str">
        <f>IF(AND(D2853&gt;$F$757,D2853&lt;$F$758),C2853,"")</f>
        <v/>
      </c>
      <c r="G2853" s="247" t="str">
        <f>IF(C2853=MAX($C$761:$C$2761),C2853,"")</f>
        <v/>
      </c>
      <c r="H2853" s="247">
        <f>_xlfn.NORM.DIST(B2853,$F$753,$F$754,0)</f>
        <v>0</v>
      </c>
      <c r="I2853" s="247">
        <f>IF(H2853=MAX($H$761:$H$2761),C2853,"")</f>
        <v>1.6031171411141479E-8</v>
      </c>
      <c r="J2853" s="247"/>
      <c r="K2853" s="247"/>
      <c r="L2853" s="247"/>
      <c r="M2853" s="247"/>
      <c r="N2853" s="247"/>
      <c r="O2853" s="247"/>
      <c r="P2853" s="247"/>
      <c r="Q2853" s="247"/>
      <c r="R2853" s="247"/>
      <c r="AZ2853" s="259"/>
      <c r="BA2853" s="259">
        <f>BA2852+$BD$753</f>
        <v>13.420799999999566</v>
      </c>
      <c r="BB2853" s="274">
        <f t="shared" si="741"/>
        <v>6.2495677904639828E-2</v>
      </c>
      <c r="BC2853" s="259">
        <f t="shared" si="742"/>
        <v>1.3668445945590191E-4</v>
      </c>
      <c r="BD2853" s="259" t="str">
        <f t="shared" si="739"/>
        <v/>
      </c>
      <c r="BE2853" s="254" t="str">
        <f t="shared" si="740"/>
        <v/>
      </c>
    </row>
    <row r="2854" spans="1:57" ht="20.100000000000001" customHeight="1" x14ac:dyDescent="0.25">
      <c r="A2854" s="248">
        <v>2076</v>
      </c>
      <c r="B2854" s="247">
        <f>$B$755+(A2854*$B$758)</f>
        <v>10345.81207600808</v>
      </c>
      <c r="C2854" s="247">
        <f>_xlfn.NORM.DIST($B2854,$B$752,$B$753,0)</f>
        <v>1.5757666994535077E-8</v>
      </c>
      <c r="D2854" s="247">
        <f>_xlfn.NORM.DIST($B2854,$B$752,$B$753,1)</f>
        <v>0.999991612916867</v>
      </c>
      <c r="E2854" s="247">
        <f>IF(OR(D2854&lt;$F$757,D2854&gt;$F$758),C2854,"")</f>
        <v>1.5757666994535077E-8</v>
      </c>
      <c r="F2854" s="247" t="str">
        <f>IF(AND(D2854&gt;$F$757,D2854&lt;$F$758),C2854,"")</f>
        <v/>
      </c>
      <c r="G2854" s="247" t="str">
        <f>IF(C2854=MAX($C$761:$C$2761),C2854,"")</f>
        <v/>
      </c>
      <c r="H2854" s="247">
        <f>_xlfn.NORM.DIST(B2854,$F$753,$F$754,0)</f>
        <v>0</v>
      </c>
      <c r="I2854" s="247">
        <f>IF(H2854=MAX($H$761:$H$2761),C2854,"")</f>
        <v>1.5757666994535077E-8</v>
      </c>
      <c r="J2854" s="247"/>
      <c r="K2854" s="247"/>
      <c r="L2854" s="247"/>
      <c r="M2854" s="247"/>
      <c r="N2854" s="247"/>
      <c r="O2854" s="247"/>
      <c r="P2854" s="247"/>
      <c r="Q2854" s="247"/>
      <c r="R2854" s="247"/>
      <c r="AZ2854" s="259"/>
      <c r="BA2854" s="259">
        <f>BA2853+$BD$753</f>
        <v>13.427199999999566</v>
      </c>
      <c r="BB2854" s="274">
        <f t="shared" si="741"/>
        <v>6.2358993445183926E-2</v>
      </c>
      <c r="BC2854" s="259">
        <f t="shared" si="742"/>
        <v>1.3641021940057063E-4</v>
      </c>
      <c r="BD2854" s="259" t="str">
        <f t="shared" si="739"/>
        <v/>
      </c>
      <c r="BE2854" s="254" t="str">
        <f t="shared" si="740"/>
        <v/>
      </c>
    </row>
    <row r="2855" spans="1:57" ht="20.100000000000001" customHeight="1" x14ac:dyDescent="0.25">
      <c r="A2855" s="247">
        <v>2077</v>
      </c>
      <c r="B2855" s="247">
        <f>$B$755+(A2855*$B$758)</f>
        <v>10355.427142993218</v>
      </c>
      <c r="C2855" s="247">
        <f>_xlfn.NORM.DIST($B2855,$B$752,$B$753,0)</f>
        <v>1.5488580959515669E-8</v>
      </c>
      <c r="D2855" s="247">
        <f>_xlfn.NORM.DIST($B2855,$B$752,$B$753,1)</f>
        <v>0.99999176313073723</v>
      </c>
      <c r="E2855" s="247">
        <f>IF(OR(D2855&lt;$F$757,D2855&gt;$F$758),C2855,"")</f>
        <v>1.5488580959515669E-8</v>
      </c>
      <c r="F2855" s="247" t="str">
        <f>IF(AND(D2855&gt;$F$757,D2855&lt;$F$758),C2855,"")</f>
        <v/>
      </c>
      <c r="G2855" s="247" t="str">
        <f>IF(C2855=MAX($C$761:$C$2761),C2855,"")</f>
        <v/>
      </c>
      <c r="H2855" s="247">
        <f>_xlfn.NORM.DIST(B2855,$F$753,$F$754,0)</f>
        <v>0</v>
      </c>
      <c r="I2855" s="247">
        <f>IF(H2855=MAX($H$761:$H$2761),C2855,"")</f>
        <v>1.5488580959515669E-8</v>
      </c>
      <c r="J2855" s="247"/>
      <c r="K2855" s="247"/>
      <c r="L2855" s="247"/>
      <c r="M2855" s="247"/>
      <c r="N2855" s="247"/>
      <c r="O2855" s="247"/>
      <c r="P2855" s="247"/>
      <c r="Q2855" s="247"/>
      <c r="R2855" s="247"/>
      <c r="AZ2855" s="259"/>
      <c r="BA2855" s="259">
        <f>BA2854+$BD$753</f>
        <v>13.433599999999565</v>
      </c>
      <c r="BB2855" s="274">
        <f t="shared" si="741"/>
        <v>6.2222583225783355E-2</v>
      </c>
      <c r="BC2855" s="259">
        <f t="shared" si="742"/>
        <v>1.3613645228804927E-4</v>
      </c>
      <c r="BD2855" s="259" t="str">
        <f t="shared" si="739"/>
        <v/>
      </c>
      <c r="BE2855" s="254" t="str">
        <f t="shared" si="740"/>
        <v/>
      </c>
    </row>
    <row r="2856" spans="1:57" ht="20.100000000000001" customHeight="1" x14ac:dyDescent="0.25">
      <c r="A2856" s="247">
        <v>2078</v>
      </c>
      <c r="B2856" s="247">
        <f>$B$755+(A2856*$B$758)</f>
        <v>10365.042209978355</v>
      </c>
      <c r="C2856" s="247">
        <f>_xlfn.NORM.DIST($B2856,$B$752,$B$753,0)</f>
        <v>1.5223846392688228E-8</v>
      </c>
      <c r="D2856" s="247">
        <f>_xlfn.NORM.DIST($B2856,$B$752,$B$753,1)</f>
        <v>0.9999919107783003</v>
      </c>
      <c r="E2856" s="247">
        <f>IF(OR(D2856&lt;$F$757,D2856&gt;$F$758),C2856,"")</f>
        <v>1.5223846392688228E-8</v>
      </c>
      <c r="F2856" s="247" t="str">
        <f>IF(AND(D2856&gt;$F$757,D2856&lt;$F$758),C2856,"")</f>
        <v/>
      </c>
      <c r="G2856" s="247" t="str">
        <f>IF(C2856=MAX($C$761:$C$2761),C2856,"")</f>
        <v/>
      </c>
      <c r="H2856" s="247">
        <f>_xlfn.NORM.DIST(B2856,$F$753,$F$754,0)</f>
        <v>0</v>
      </c>
      <c r="I2856" s="247">
        <f>IF(H2856=MAX($H$761:$H$2761),C2856,"")</f>
        <v>1.5223846392688228E-8</v>
      </c>
      <c r="J2856" s="247"/>
      <c r="K2856" s="247"/>
      <c r="L2856" s="247"/>
      <c r="M2856" s="247"/>
      <c r="N2856" s="247"/>
      <c r="O2856" s="247"/>
      <c r="P2856" s="247"/>
      <c r="Q2856" s="247"/>
      <c r="R2856" s="247"/>
      <c r="AZ2856" s="259"/>
      <c r="BA2856" s="259">
        <f>BA2855+$BD$753</f>
        <v>13.439999999999564</v>
      </c>
      <c r="BB2856" s="274">
        <f t="shared" si="741"/>
        <v>6.2086446773495306E-2</v>
      </c>
      <c r="BC2856" s="259">
        <f t="shared" si="742"/>
        <v>1.3586315755297063E-4</v>
      </c>
      <c r="BD2856" s="259" t="str">
        <f t="shared" si="739"/>
        <v/>
      </c>
      <c r="BE2856" s="254" t="str">
        <f t="shared" si="740"/>
        <v/>
      </c>
    </row>
    <row r="2857" spans="1:57" ht="20.100000000000001" customHeight="1" x14ac:dyDescent="0.25">
      <c r="A2857" s="247">
        <v>2079</v>
      </c>
      <c r="B2857" s="247">
        <f>$B$755+(A2857*$B$758)</f>
        <v>10374.657276963493</v>
      </c>
      <c r="C2857" s="247">
        <f>_xlfn.NORM.DIST($B2857,$B$752,$B$753,0)</f>
        <v>1.4963397316747875E-8</v>
      </c>
      <c r="D2857" s="247">
        <f>_xlfn.NORM.DIST($B2857,$B$752,$B$753,1)</f>
        <v>0.99999205590107798</v>
      </c>
      <c r="E2857" s="247">
        <f>IF(OR(D2857&lt;$F$757,D2857&gt;$F$758),C2857,"")</f>
        <v>1.4963397316747875E-8</v>
      </c>
      <c r="F2857" s="247" t="str">
        <f>IF(AND(D2857&gt;$F$757,D2857&lt;$F$758),C2857,"")</f>
        <v/>
      </c>
      <c r="G2857" s="247" t="str">
        <f>IF(C2857=MAX($C$761:$C$2761),C2857,"")</f>
        <v/>
      </c>
      <c r="H2857" s="247">
        <f>_xlfn.NORM.DIST(B2857,$F$753,$F$754,0)</f>
        <v>0</v>
      </c>
      <c r="I2857" s="247">
        <f>IF(H2857=MAX($H$761:$H$2761),C2857,"")</f>
        <v>1.4963397316747875E-8</v>
      </c>
      <c r="J2857" s="247"/>
      <c r="K2857" s="247"/>
      <c r="L2857" s="247"/>
      <c r="M2857" s="247"/>
      <c r="N2857" s="247"/>
      <c r="O2857" s="247"/>
      <c r="P2857" s="247"/>
      <c r="Q2857" s="247"/>
      <c r="R2857" s="247"/>
      <c r="AZ2857" s="259"/>
      <c r="BA2857" s="259">
        <f>BA2856+$BD$753</f>
        <v>13.446399999999564</v>
      </c>
      <c r="BB2857" s="274">
        <f t="shared" si="741"/>
        <v>6.1950583615942335E-2</v>
      </c>
      <c r="BC2857" s="259">
        <f t="shared" si="742"/>
        <v>1.3559033462996056E-4</v>
      </c>
      <c r="BD2857" s="259" t="str">
        <f t="shared" si="739"/>
        <v/>
      </c>
      <c r="BE2857" s="254" t="str">
        <f t="shared" si="740"/>
        <v/>
      </c>
    </row>
    <row r="2858" spans="1:57" ht="20.100000000000001" customHeight="1" x14ac:dyDescent="0.25">
      <c r="A2858" s="247">
        <v>2080</v>
      </c>
      <c r="B2858" s="247">
        <f>$B$755+(A2858*$B$758)</f>
        <v>10384.272343948631</v>
      </c>
      <c r="C2858" s="247">
        <f>_xlfn.NORM.DIST($B2858,$B$752,$B$753,0)</f>
        <v>1.4707168678666087E-8</v>
      </c>
      <c r="D2858" s="247">
        <f>_xlfn.NORM.DIST($B2858,$B$752,$B$753,1)</f>
        <v>0.99999219853996191</v>
      </c>
      <c r="E2858" s="247">
        <f>IF(OR(D2858&lt;$F$757,D2858&gt;$F$758),C2858,"")</f>
        <v>1.4707168678666087E-8</v>
      </c>
      <c r="F2858" s="247" t="str">
        <f>IF(AND(D2858&gt;$F$757,D2858&lt;$F$758),C2858,"")</f>
        <v/>
      </c>
      <c r="G2858" s="247" t="str">
        <f>IF(C2858=MAX($C$761:$C$2761),C2858,"")</f>
        <v/>
      </c>
      <c r="H2858" s="247">
        <f>_xlfn.NORM.DIST(B2858,$F$753,$F$754,0)</f>
        <v>0</v>
      </c>
      <c r="I2858" s="247">
        <f>IF(H2858=MAX($H$761:$H$2761),C2858,"")</f>
        <v>1.4707168678666087E-8</v>
      </c>
      <c r="J2858" s="247"/>
      <c r="K2858" s="247"/>
      <c r="L2858" s="247"/>
      <c r="M2858" s="247"/>
      <c r="N2858" s="247"/>
      <c r="O2858" s="247"/>
      <c r="P2858" s="247"/>
      <c r="Q2858" s="247"/>
      <c r="R2858" s="247"/>
      <c r="AZ2858" s="259"/>
      <c r="BA2858" s="259">
        <f>BA2857+$BD$753</f>
        <v>13.452799999999563</v>
      </c>
      <c r="BB2858" s="274">
        <f t="shared" si="741"/>
        <v>6.1814993281312375E-2</v>
      </c>
      <c r="BC2858" s="259">
        <f t="shared" si="742"/>
        <v>1.3531798295340208E-4</v>
      </c>
      <c r="BD2858" s="259" t="str">
        <f t="shared" si="739"/>
        <v/>
      </c>
      <c r="BE2858" s="254" t="str">
        <f t="shared" si="740"/>
        <v/>
      </c>
    </row>
    <row r="2859" spans="1:57" ht="20.100000000000001" customHeight="1" x14ac:dyDescent="0.25">
      <c r="A2859" s="247">
        <v>2081</v>
      </c>
      <c r="B2859" s="247">
        <f>$B$755+(A2859*$B$758)</f>
        <v>10393.887410933768</v>
      </c>
      <c r="C2859" s="247">
        <f>_xlfn.NORM.DIST($B2859,$B$752,$B$753,0)</f>
        <v>1.4455096338006273E-8</v>
      </c>
      <c r="D2859" s="247">
        <f>_xlfn.NORM.DIST($B2859,$B$752,$B$753,1)</f>
        <v>0.99999233873522286</v>
      </c>
      <c r="E2859" s="247">
        <f>IF(OR(D2859&lt;$F$757,D2859&gt;$F$758),C2859,"")</f>
        <v>1.4455096338006273E-8</v>
      </c>
      <c r="F2859" s="247" t="str">
        <f>IF(AND(D2859&gt;$F$757,D2859&lt;$F$758),C2859,"")</f>
        <v/>
      </c>
      <c r="G2859" s="247" t="str">
        <f>IF(C2859=MAX($C$761:$C$2761),C2859,"")</f>
        <v/>
      </c>
      <c r="H2859" s="247">
        <f>_xlfn.NORM.DIST(B2859,$F$753,$F$754,0)</f>
        <v>0</v>
      </c>
      <c r="I2859" s="247">
        <f>IF(H2859=MAX($H$761:$H$2761),C2859,"")</f>
        <v>1.4455096338006273E-8</v>
      </c>
      <c r="J2859" s="247"/>
      <c r="K2859" s="247"/>
      <c r="L2859" s="247"/>
      <c r="M2859" s="247"/>
      <c r="N2859" s="247"/>
      <c r="O2859" s="247"/>
      <c r="P2859" s="247"/>
      <c r="Q2859" s="247"/>
      <c r="R2859" s="247"/>
      <c r="AZ2859" s="259"/>
      <c r="BA2859" s="259">
        <f>BA2858+$BD$753</f>
        <v>13.459199999999562</v>
      </c>
      <c r="BB2859" s="274">
        <f t="shared" si="741"/>
        <v>6.1679675298358973E-2</v>
      </c>
      <c r="BC2859" s="259">
        <f t="shared" si="742"/>
        <v>1.3504610195753247E-4</v>
      </c>
      <c r="BD2859" s="259" t="str">
        <f t="shared" si="739"/>
        <v/>
      </c>
      <c r="BE2859" s="254" t="str">
        <f t="shared" si="740"/>
        <v/>
      </c>
    </row>
    <row r="2860" spans="1:57" ht="20.100000000000001" customHeight="1" x14ac:dyDescent="0.25">
      <c r="A2860" s="247">
        <v>2082</v>
      </c>
      <c r="B2860" s="247">
        <f>$B$755+(A2860*$B$758)</f>
        <v>10403.502477918906</v>
      </c>
      <c r="C2860" s="247">
        <f>_xlfn.NORM.DIST($B2860,$B$752,$B$753,0)</f>
        <v>1.4207117055366238E-8</v>
      </c>
      <c r="D2860" s="247">
        <f>_xlfn.NORM.DIST($B2860,$B$752,$B$753,1)</f>
        <v>0.99999247652651924</v>
      </c>
      <c r="E2860" s="247">
        <f>IF(OR(D2860&lt;$F$757,D2860&gt;$F$758),C2860,"")</f>
        <v>1.4207117055366238E-8</v>
      </c>
      <c r="F2860" s="247" t="str">
        <f>IF(AND(D2860&gt;$F$757,D2860&lt;$F$758),C2860,"")</f>
        <v/>
      </c>
      <c r="G2860" s="247" t="str">
        <f>IF(C2860=MAX($C$761:$C$2761),C2860,"")</f>
        <v/>
      </c>
      <c r="H2860" s="247">
        <f>_xlfn.NORM.DIST(B2860,$F$753,$F$754,0)</f>
        <v>0</v>
      </c>
      <c r="I2860" s="247">
        <f>IF(H2860=MAX($H$761:$H$2761),C2860,"")</f>
        <v>1.4207117055366238E-8</v>
      </c>
      <c r="J2860" s="247"/>
      <c r="K2860" s="247"/>
      <c r="L2860" s="247"/>
      <c r="M2860" s="247"/>
      <c r="N2860" s="247"/>
      <c r="O2860" s="247"/>
      <c r="P2860" s="247"/>
      <c r="Q2860" s="247"/>
      <c r="R2860" s="247"/>
      <c r="AZ2860" s="259"/>
      <c r="BA2860" s="259">
        <f>BA2859+$BD$753</f>
        <v>13.465599999999561</v>
      </c>
      <c r="BB2860" s="274">
        <f t="shared" si="741"/>
        <v>6.154462919640144E-2</v>
      </c>
      <c r="BC2860" s="259">
        <f t="shared" si="742"/>
        <v>1.3477469107624207E-4</v>
      </c>
      <c r="BD2860" s="259" t="str">
        <f t="shared" si="739"/>
        <v/>
      </c>
      <c r="BE2860" s="254" t="str">
        <f t="shared" si="740"/>
        <v/>
      </c>
    </row>
    <row r="2861" spans="1:57" ht="20.100000000000001" customHeight="1" x14ac:dyDescent="0.25">
      <c r="A2861" s="248">
        <v>2083</v>
      </c>
      <c r="B2861" s="247">
        <f>$B$755+(A2861*$B$758)</f>
        <v>10413.11754490404</v>
      </c>
      <c r="C2861" s="247">
        <f>_xlfn.NORM.DIST($B2861,$B$752,$B$753,0)</f>
        <v>1.3963168480947914E-8</v>
      </c>
      <c r="D2861" s="247">
        <f>_xlfn.NORM.DIST($B2861,$B$752,$B$753,1)</f>
        <v>0.99999261195290556</v>
      </c>
      <c r="E2861" s="247">
        <f>IF(OR(D2861&lt;$F$757,D2861&gt;$F$758),C2861,"")</f>
        <v>1.3963168480947914E-8</v>
      </c>
      <c r="F2861" s="247" t="str">
        <f>IF(AND(D2861&gt;$F$757,D2861&lt;$F$758),C2861,"")</f>
        <v/>
      </c>
      <c r="G2861" s="247" t="str">
        <f>IF(C2861=MAX($C$761:$C$2761),C2861,"")</f>
        <v/>
      </c>
      <c r="H2861" s="247">
        <f>_xlfn.NORM.DIST(B2861,$F$753,$F$754,0)</f>
        <v>0</v>
      </c>
      <c r="I2861" s="247">
        <f>IF(H2861=MAX($H$761:$H$2761),C2861,"")</f>
        <v>1.3963168480947914E-8</v>
      </c>
      <c r="J2861" s="247"/>
      <c r="K2861" s="247"/>
      <c r="L2861" s="247"/>
      <c r="M2861" s="247"/>
      <c r="N2861" s="247"/>
      <c r="O2861" s="247"/>
      <c r="P2861" s="247"/>
      <c r="Q2861" s="247"/>
      <c r="R2861" s="247"/>
      <c r="AZ2861" s="259"/>
      <c r="BA2861" s="259">
        <f>BA2860+$BD$753</f>
        <v>13.471999999999561</v>
      </c>
      <c r="BB2861" s="274">
        <f t="shared" si="741"/>
        <v>6.1409854505325198E-2</v>
      </c>
      <c r="BC2861" s="259">
        <f t="shared" si="742"/>
        <v>1.3450374974337959E-4</v>
      </c>
      <c r="BD2861" s="259" t="str">
        <f t="shared" si="739"/>
        <v/>
      </c>
      <c r="BE2861" s="254" t="str">
        <f t="shared" si="740"/>
        <v/>
      </c>
    </row>
    <row r="2862" spans="1:57" ht="20.100000000000001" customHeight="1" x14ac:dyDescent="0.25">
      <c r="A2862" s="247">
        <v>2084</v>
      </c>
      <c r="B2862" s="247">
        <f>$B$755+(A2862*$B$758)</f>
        <v>10422.732611889178</v>
      </c>
      <c r="C2862" s="247">
        <f>_xlfn.NORM.DIST($B2862,$B$752,$B$753,0)</f>
        <v>1.3723189143251706E-8</v>
      </c>
      <c r="D2862" s="247">
        <f>_xlfn.NORM.DIST($B2862,$B$752,$B$753,1)</f>
        <v>0.99999274505284119</v>
      </c>
      <c r="E2862" s="247">
        <f>IF(OR(D2862&lt;$F$757,D2862&gt;$F$758),C2862,"")</f>
        <v>1.3723189143251706E-8</v>
      </c>
      <c r="F2862" s="247" t="str">
        <f>IF(AND(D2862&gt;$F$757,D2862&lt;$F$758),C2862,"")</f>
        <v/>
      </c>
      <c r="G2862" s="247" t="str">
        <f>IF(C2862=MAX($C$761:$C$2761),C2862,"")</f>
        <v/>
      </c>
      <c r="H2862" s="247">
        <f>_xlfn.NORM.DIST(B2862,$F$753,$F$754,0)</f>
        <v>0</v>
      </c>
      <c r="I2862" s="247">
        <f>IF(H2862=MAX($H$761:$H$2761),C2862,"")</f>
        <v>1.3723189143251706E-8</v>
      </c>
      <c r="J2862" s="247"/>
      <c r="K2862" s="247"/>
      <c r="L2862" s="247"/>
      <c r="M2862" s="247"/>
      <c r="N2862" s="247"/>
      <c r="O2862" s="247"/>
      <c r="P2862" s="247"/>
      <c r="Q2862" s="247"/>
      <c r="R2862" s="247"/>
      <c r="AZ2862" s="259"/>
      <c r="BA2862" s="259">
        <f>BA2861+$BD$753</f>
        <v>13.47839999999956</v>
      </c>
      <c r="BB2862" s="274">
        <f t="shared" si="741"/>
        <v>6.1275350755581819E-2</v>
      </c>
      <c r="BC2862" s="259">
        <f t="shared" si="742"/>
        <v>1.3423327739249535E-4</v>
      </c>
      <c r="BD2862" s="259" t="str">
        <f t="shared" si="739"/>
        <v/>
      </c>
      <c r="BE2862" s="254" t="str">
        <f t="shared" si="740"/>
        <v/>
      </c>
    </row>
    <row r="2863" spans="1:57" ht="20.100000000000001" customHeight="1" x14ac:dyDescent="0.25">
      <c r="A2863" s="247">
        <v>2085</v>
      </c>
      <c r="B2863" s="247">
        <f>$B$755+(A2863*$B$758)</f>
        <v>10432.347678874316</v>
      </c>
      <c r="C2863" s="247">
        <f>_xlfn.NORM.DIST($B2863,$B$752,$B$753,0)</f>
        <v>1.3487118437896092E-8</v>
      </c>
      <c r="D2863" s="247">
        <f>_xlfn.NORM.DIST($B2863,$B$752,$B$753,1)</f>
        <v>0.99999287586419849</v>
      </c>
      <c r="E2863" s="247">
        <f>IF(OR(D2863&lt;$F$757,D2863&gt;$F$758),C2863,"")</f>
        <v>1.3487118437896092E-8</v>
      </c>
      <c r="F2863" s="247" t="str">
        <f>IF(AND(D2863&gt;$F$757,D2863&lt;$F$758),C2863,"")</f>
        <v/>
      </c>
      <c r="G2863" s="247" t="str">
        <f>IF(C2863=MAX($C$761:$C$2761),C2863,"")</f>
        <v/>
      </c>
      <c r="H2863" s="247">
        <f>_xlfn.NORM.DIST(B2863,$F$753,$F$754,0)</f>
        <v>0</v>
      </c>
      <c r="I2863" s="247">
        <f>IF(H2863=MAX($H$761:$H$2761),C2863,"")</f>
        <v>1.3487118437896092E-8</v>
      </c>
      <c r="J2863" s="247"/>
      <c r="K2863" s="247"/>
      <c r="L2863" s="247"/>
      <c r="M2863" s="247"/>
      <c r="N2863" s="247"/>
      <c r="O2863" s="247"/>
      <c r="P2863" s="247"/>
      <c r="Q2863" s="247"/>
      <c r="R2863" s="247"/>
      <c r="AZ2863" s="259"/>
      <c r="BA2863" s="259">
        <f>BA2862+$BD$753</f>
        <v>13.484799999999559</v>
      </c>
      <c r="BB2863" s="274">
        <f t="shared" si="741"/>
        <v>6.1141117478189323E-2</v>
      </c>
      <c r="BC2863" s="259">
        <f t="shared" si="742"/>
        <v>1.3396327345696624E-4</v>
      </c>
      <c r="BD2863" s="259" t="str">
        <f t="shared" si="739"/>
        <v/>
      </c>
      <c r="BE2863" s="254" t="str">
        <f t="shared" si="740"/>
        <v/>
      </c>
    </row>
    <row r="2864" spans="1:57" ht="20.100000000000001" customHeight="1" x14ac:dyDescent="0.25">
      <c r="A2864" s="247">
        <v>2086</v>
      </c>
      <c r="B2864" s="247">
        <f>$B$755+(A2864*$B$758)</f>
        <v>10441.962745859453</v>
      </c>
      <c r="C2864" s="247">
        <f>_xlfn.NORM.DIST($B2864,$B$752,$B$753,0)</f>
        <v>1.325489661656006E-8</v>
      </c>
      <c r="D2864" s="247">
        <f>_xlfn.NORM.DIST($B2864,$B$752,$B$753,1)</f>
        <v>0.9999930044242713</v>
      </c>
      <c r="E2864" s="247">
        <f>IF(OR(D2864&lt;$F$757,D2864&gt;$F$758),C2864,"")</f>
        <v>1.325489661656006E-8</v>
      </c>
      <c r="F2864" s="247" t="str">
        <f>IF(AND(D2864&gt;$F$757,D2864&lt;$F$758),C2864,"")</f>
        <v/>
      </c>
      <c r="G2864" s="247" t="str">
        <f>IF(C2864=MAX($C$761:$C$2761),C2864,"")</f>
        <v/>
      </c>
      <c r="H2864" s="247">
        <f>_xlfn.NORM.DIST(B2864,$F$753,$F$754,0)</f>
        <v>0</v>
      </c>
      <c r="I2864" s="247">
        <f>IF(H2864=MAX($H$761:$H$2761),C2864,"")</f>
        <v>1.325489661656006E-8</v>
      </c>
      <c r="J2864" s="247"/>
      <c r="K2864" s="247"/>
      <c r="L2864" s="247"/>
      <c r="M2864" s="247"/>
      <c r="N2864" s="247"/>
      <c r="O2864" s="247"/>
      <c r="P2864" s="247"/>
      <c r="Q2864" s="247"/>
      <c r="R2864" s="247"/>
      <c r="AZ2864" s="259"/>
      <c r="BA2864" s="259">
        <f>BA2863+$BD$753</f>
        <v>13.491199999999559</v>
      </c>
      <c r="BB2864" s="274">
        <f t="shared" si="741"/>
        <v>6.1007154204732357E-2</v>
      </c>
      <c r="BC2864" s="259">
        <f t="shared" si="742"/>
        <v>1.3369373736987766E-4</v>
      </c>
      <c r="BD2864" s="259" t="str">
        <f t="shared" si="739"/>
        <v/>
      </c>
      <c r="BE2864" s="254" t="str">
        <f t="shared" si="740"/>
        <v/>
      </c>
    </row>
    <row r="2865" spans="1:57" ht="20.100000000000001" customHeight="1" x14ac:dyDescent="0.25">
      <c r="A2865" s="247">
        <v>2087</v>
      </c>
      <c r="B2865" s="247">
        <f>$B$755+(A2865*$B$758)</f>
        <v>10451.577812844591</v>
      </c>
      <c r="C2865" s="247">
        <f>_xlfn.NORM.DIST($B2865,$B$752,$B$753,0)</f>
        <v>1.3026464776047493E-8</v>
      </c>
      <c r="D2865" s="247">
        <f>_xlfn.NORM.DIST($B2865,$B$752,$B$753,1)</f>
        <v>0.99999313076978313</v>
      </c>
      <c r="E2865" s="247">
        <f>IF(OR(D2865&lt;$F$757,D2865&gt;$F$758),C2865,"")</f>
        <v>1.3026464776047493E-8</v>
      </c>
      <c r="F2865" s="247" t="str">
        <f>IF(AND(D2865&gt;$F$757,D2865&lt;$F$758),C2865,"")</f>
        <v/>
      </c>
      <c r="G2865" s="247" t="str">
        <f>IF(C2865=MAX($C$761:$C$2761),C2865,"")</f>
        <v/>
      </c>
      <c r="H2865" s="247">
        <f>_xlfn.NORM.DIST(B2865,$F$753,$F$754,0)</f>
        <v>0</v>
      </c>
      <c r="I2865" s="247">
        <f>IF(H2865=MAX($H$761:$H$2761),C2865,"")</f>
        <v>1.3026464776047493E-8</v>
      </c>
      <c r="J2865" s="247"/>
      <c r="K2865" s="247"/>
      <c r="L2865" s="247"/>
      <c r="M2865" s="247"/>
      <c r="N2865" s="247"/>
      <c r="O2865" s="247"/>
      <c r="P2865" s="247"/>
      <c r="Q2865" s="247"/>
      <c r="R2865" s="247"/>
      <c r="AZ2865" s="259"/>
      <c r="BA2865" s="259">
        <f>BA2864+$BD$753</f>
        <v>13.497599999999558</v>
      </c>
      <c r="BB2865" s="274">
        <f t="shared" si="741"/>
        <v>6.0873460467362479E-2</v>
      </c>
      <c r="BC2865" s="259">
        <f t="shared" si="742"/>
        <v>1.3342466856463425E-4</v>
      </c>
      <c r="BD2865" s="259" t="str">
        <f t="shared" si="739"/>
        <v/>
      </c>
      <c r="BE2865" s="254" t="str">
        <f t="shared" si="740"/>
        <v/>
      </c>
    </row>
    <row r="2866" spans="1:57" ht="20.100000000000001" customHeight="1" x14ac:dyDescent="0.25">
      <c r="A2866" s="247">
        <v>2088</v>
      </c>
      <c r="B2866" s="247">
        <f>$B$755+(A2866*$B$758)</f>
        <v>10461.192879829729</v>
      </c>
      <c r="C2866" s="247">
        <f>_xlfn.NORM.DIST($B2866,$B$752,$B$753,0)</f>
        <v>1.2801764847473473E-8</v>
      </c>
      <c r="D2866" s="247">
        <f>_xlfn.NORM.DIST($B2866,$B$752,$B$753,1)</f>
        <v>0.99999325493689495</v>
      </c>
      <c r="E2866" s="247">
        <f>IF(OR(D2866&lt;$F$757,D2866&gt;$F$758),C2866,"")</f>
        <v>1.2801764847473473E-8</v>
      </c>
      <c r="F2866" s="247" t="str">
        <f>IF(AND(D2866&gt;$F$757,D2866&lt;$F$758),C2866,"")</f>
        <v/>
      </c>
      <c r="G2866" s="247" t="str">
        <f>IF(C2866=MAX($C$761:$C$2761),C2866,"")</f>
        <v/>
      </c>
      <c r="H2866" s="247">
        <f>_xlfn.NORM.DIST(B2866,$F$753,$F$754,0)</f>
        <v>0</v>
      </c>
      <c r="I2866" s="247">
        <f>IF(H2866=MAX($H$761:$H$2761),C2866,"")</f>
        <v>1.2801764847473473E-8</v>
      </c>
      <c r="J2866" s="247"/>
      <c r="K2866" s="247"/>
      <c r="L2866" s="247"/>
      <c r="M2866" s="247"/>
      <c r="N2866" s="247"/>
      <c r="O2866" s="247"/>
      <c r="P2866" s="247"/>
      <c r="Q2866" s="247"/>
      <c r="R2866" s="247"/>
      <c r="AZ2866" s="259"/>
      <c r="BA2866" s="259">
        <f>BA2865+$BD$753</f>
        <v>13.503999999999557</v>
      </c>
      <c r="BB2866" s="274">
        <f t="shared" si="741"/>
        <v>6.0740035798797845E-2</v>
      </c>
      <c r="BC2866" s="259">
        <f t="shared" si="742"/>
        <v>1.3315606647360673E-4</v>
      </c>
      <c r="BD2866" s="259" t="str">
        <f t="shared" si="739"/>
        <v/>
      </c>
      <c r="BE2866" s="254" t="str">
        <f t="shared" si="740"/>
        <v/>
      </c>
    </row>
    <row r="2867" spans="1:57" ht="20.100000000000001" customHeight="1" x14ac:dyDescent="0.25">
      <c r="A2867" s="248">
        <v>2089</v>
      </c>
      <c r="B2867" s="247">
        <f>$B$755+(A2867*$B$758)</f>
        <v>10470.807946814866</v>
      </c>
      <c r="C2867" s="247">
        <f>_xlfn.NORM.DIST($B2867,$B$752,$B$753,0)</f>
        <v>1.258073958556992E-8</v>
      </c>
      <c r="D2867" s="247">
        <f>_xlfn.NORM.DIST($B2867,$B$752,$B$753,1)</f>
        <v>0.99999337696121349</v>
      </c>
      <c r="E2867" s="247">
        <f>IF(OR(D2867&lt;$F$757,D2867&gt;$F$758),C2867,"")</f>
        <v>1.258073958556992E-8</v>
      </c>
      <c r="F2867" s="247" t="str">
        <f>IF(AND(D2867&gt;$F$757,D2867&lt;$F$758),C2867,"")</f>
        <v/>
      </c>
      <c r="G2867" s="247" t="str">
        <f>IF(C2867=MAX($C$761:$C$2761),C2867,"")</f>
        <v/>
      </c>
      <c r="H2867" s="247">
        <f>_xlfn.NORM.DIST(B2867,$F$753,$F$754,0)</f>
        <v>0</v>
      </c>
      <c r="I2867" s="247">
        <f>IF(H2867=MAX($H$761:$H$2761),C2867,"")</f>
        <v>1.258073958556992E-8</v>
      </c>
      <c r="J2867" s="247"/>
      <c r="K2867" s="247"/>
      <c r="L2867" s="247"/>
      <c r="M2867" s="247"/>
      <c r="N2867" s="247"/>
      <c r="O2867" s="247"/>
      <c r="P2867" s="247"/>
      <c r="Q2867" s="247"/>
      <c r="R2867" s="247"/>
      <c r="AZ2867" s="259"/>
      <c r="BA2867" s="259">
        <f>BA2866+$BD$753</f>
        <v>13.510399999999557</v>
      </c>
      <c r="BB2867" s="274">
        <f t="shared" si="741"/>
        <v>6.0606879732324238E-2</v>
      </c>
      <c r="BC2867" s="259">
        <f t="shared" si="742"/>
        <v>1.3288793052981807E-4</v>
      </c>
      <c r="BD2867" s="259" t="str">
        <f t="shared" si="739"/>
        <v/>
      </c>
      <c r="BE2867" s="254" t="str">
        <f t="shared" si="740"/>
        <v/>
      </c>
    </row>
    <row r="2868" spans="1:57" ht="20.100000000000001" customHeight="1" x14ac:dyDescent="0.25">
      <c r="A2868" s="247">
        <v>2090</v>
      </c>
      <c r="B2868" s="247">
        <f>$B$755+(A2868*$B$758)</f>
        <v>10480.423013800004</v>
      </c>
      <c r="C2868" s="247">
        <f>_xlfn.NORM.DIST($B2868,$B$752,$B$753,0)</f>
        <v>1.236333255811095E-8</v>
      </c>
      <c r="D2868" s="247">
        <f>_xlfn.NORM.DIST($B2868,$B$752,$B$753,1)</f>
        <v>0.99999349687779904</v>
      </c>
      <c r="E2868" s="247">
        <f>IF(OR(D2868&lt;$F$757,D2868&gt;$F$758),C2868,"")</f>
        <v>1.236333255811095E-8</v>
      </c>
      <c r="F2868" s="247" t="str">
        <f>IF(AND(D2868&gt;$F$757,D2868&lt;$F$758),C2868,"")</f>
        <v/>
      </c>
      <c r="G2868" s="247" t="str">
        <f>IF(C2868=MAX($C$761:$C$2761),C2868,"")</f>
        <v/>
      </c>
      <c r="H2868" s="247">
        <f>_xlfn.NORM.DIST(B2868,$F$753,$F$754,0)</f>
        <v>0</v>
      </c>
      <c r="I2868" s="247">
        <f>IF(H2868=MAX($H$761:$H$2761),C2868,"")</f>
        <v>1.236333255811095E-8</v>
      </c>
      <c r="J2868" s="247"/>
      <c r="K2868" s="247"/>
      <c r="L2868" s="247"/>
      <c r="M2868" s="247"/>
      <c r="N2868" s="247"/>
      <c r="O2868" s="247"/>
      <c r="P2868" s="247"/>
      <c r="Q2868" s="247"/>
      <c r="R2868" s="247"/>
      <c r="AZ2868" s="259"/>
      <c r="BA2868" s="259">
        <f>BA2867+$BD$753</f>
        <v>13.516799999999556</v>
      </c>
      <c r="BB2868" s="274">
        <f t="shared" si="741"/>
        <v>6.047399180179442E-2</v>
      </c>
      <c r="BC2868" s="259">
        <f t="shared" si="742"/>
        <v>1.3262026016548634E-4</v>
      </c>
      <c r="BD2868" s="259" t="str">
        <f t="shared" ref="BD2868:BD2931" si="743">IF(BB2868&lt;(1-$AZ$760),BC2868,"")</f>
        <v/>
      </c>
      <c r="BE2868" s="254" t="str">
        <f t="shared" ref="BE2868:BE2931" si="744">IF(BB2868&lt;(1-$AZ$766),BC2868,"")</f>
        <v/>
      </c>
    </row>
    <row r="2869" spans="1:57" ht="20.100000000000001" customHeight="1" x14ac:dyDescent="0.25">
      <c r="A2869" s="247">
        <v>2091</v>
      </c>
      <c r="B2869" s="247">
        <f>$B$755+(A2869*$B$758)</f>
        <v>10490.038080785142</v>
      </c>
      <c r="C2869" s="247">
        <f>_xlfn.NORM.DIST($B2869,$B$752,$B$753,0)</f>
        <v>1.2149488135455714E-8</v>
      </c>
      <c r="D2869" s="247">
        <f>_xlfn.NORM.DIST($B2869,$B$752,$B$753,1)</f>
        <v>0.99999361472117299</v>
      </c>
      <c r="E2869" s="247">
        <f>IF(OR(D2869&lt;$F$757,D2869&gt;$F$758),C2869,"")</f>
        <v>1.2149488135455714E-8</v>
      </c>
      <c r="F2869" s="247" t="str">
        <f>IF(AND(D2869&gt;$F$757,D2869&lt;$F$758),C2869,"")</f>
        <v/>
      </c>
      <c r="G2869" s="247" t="str">
        <f>IF(C2869=MAX($C$761:$C$2761),C2869,"")</f>
        <v/>
      </c>
      <c r="H2869" s="247">
        <f>_xlfn.NORM.DIST(B2869,$F$753,$F$754,0)</f>
        <v>0</v>
      </c>
      <c r="I2869" s="247">
        <f>IF(H2869=MAX($H$761:$H$2761),C2869,"")</f>
        <v>1.2149488135455714E-8</v>
      </c>
      <c r="J2869" s="247"/>
      <c r="K2869" s="247"/>
      <c r="L2869" s="247"/>
      <c r="M2869" s="247"/>
      <c r="N2869" s="247"/>
      <c r="O2869" s="247"/>
      <c r="P2869" s="247"/>
      <c r="Q2869" s="247"/>
      <c r="R2869" s="247"/>
      <c r="AZ2869" s="259"/>
      <c r="BA2869" s="259">
        <f>BA2868+$BD$753</f>
        <v>13.523199999999555</v>
      </c>
      <c r="BB2869" s="274">
        <f t="shared" ref="BB2869:BB2932" si="745">_xlfn.CHISQ.DIST.RT(BA2869,7)</f>
        <v>6.0341371541628934E-2</v>
      </c>
      <c r="BC2869" s="259">
        <f t="shared" ref="BC2869:BC2932" si="746">BB2869-BB2870</f>
        <v>1.3235305481320431E-4</v>
      </c>
      <c r="BD2869" s="259" t="str">
        <f t="shared" si="743"/>
        <v/>
      </c>
      <c r="BE2869" s="254" t="str">
        <f t="shared" si="744"/>
        <v/>
      </c>
    </row>
    <row r="2870" spans="1:57" ht="20.100000000000001" customHeight="1" x14ac:dyDescent="0.25">
      <c r="A2870" s="247">
        <v>2092</v>
      </c>
      <c r="B2870" s="247">
        <f>$B$755+(A2870*$B$758)</f>
        <v>10499.653147770279</v>
      </c>
      <c r="C2870" s="247">
        <f>_xlfn.NORM.DIST($B2870,$B$752,$B$753,0)</f>
        <v>1.1939151480208667E-8</v>
      </c>
      <c r="D2870" s="247">
        <f>_xlfn.NORM.DIST($B2870,$B$752,$B$753,1)</f>
        <v>0.99999373052532592</v>
      </c>
      <c r="E2870" s="247">
        <f>IF(OR(D2870&lt;$F$757,D2870&gt;$F$758),C2870,"")</f>
        <v>1.1939151480208667E-8</v>
      </c>
      <c r="F2870" s="247" t="str">
        <f>IF(AND(D2870&gt;$F$757,D2870&lt;$F$758),C2870,"")</f>
        <v/>
      </c>
      <c r="G2870" s="247" t="str">
        <f>IF(C2870=MAX($C$761:$C$2761),C2870,"")</f>
        <v/>
      </c>
      <c r="H2870" s="247">
        <f>_xlfn.NORM.DIST(B2870,$F$753,$F$754,0)</f>
        <v>0</v>
      </c>
      <c r="I2870" s="247">
        <f>IF(H2870=MAX($H$761:$H$2761),C2870,"")</f>
        <v>1.1939151480208667E-8</v>
      </c>
      <c r="J2870" s="247"/>
      <c r="K2870" s="247"/>
      <c r="L2870" s="247"/>
      <c r="M2870" s="247"/>
      <c r="N2870" s="247"/>
      <c r="O2870" s="247"/>
      <c r="P2870" s="247"/>
      <c r="Q2870" s="247"/>
      <c r="R2870" s="247"/>
      <c r="AZ2870" s="259"/>
      <c r="BA2870" s="259">
        <f>BA2869+$BD$753</f>
        <v>13.529599999999554</v>
      </c>
      <c r="BB2870" s="274">
        <f t="shared" si="745"/>
        <v>6.020901848681573E-2</v>
      </c>
      <c r="BC2870" s="259">
        <f t="shared" si="746"/>
        <v>1.3208631390497494E-4</v>
      </c>
      <c r="BD2870" s="259" t="str">
        <f t="shared" si="743"/>
        <v/>
      </c>
      <c r="BE2870" s="254" t="str">
        <f t="shared" si="744"/>
        <v/>
      </c>
    </row>
    <row r="2871" spans="1:57" ht="20.100000000000001" customHeight="1" x14ac:dyDescent="0.25">
      <c r="A2871" s="247">
        <v>2093</v>
      </c>
      <c r="B2871" s="247">
        <f>$B$755+(A2871*$B$758)</f>
        <v>10509.268214755417</v>
      </c>
      <c r="C2871" s="247">
        <f>_xlfn.NORM.DIST($B2871,$B$752,$B$753,0)</f>
        <v>1.1732268536995305E-8</v>
      </c>
      <c r="D2871" s="247">
        <f>_xlfn.NORM.DIST($B2871,$B$752,$B$753,1)</f>
        <v>0.99999384432372462</v>
      </c>
      <c r="E2871" s="247">
        <f>IF(OR(D2871&lt;$F$757,D2871&gt;$F$758),C2871,"")</f>
        <v>1.1732268536995305E-8</v>
      </c>
      <c r="F2871" s="247" t="str">
        <f>IF(AND(D2871&gt;$F$757,D2871&lt;$F$758),C2871,"")</f>
        <v/>
      </c>
      <c r="G2871" s="247" t="str">
        <f>IF(C2871=MAX($C$761:$C$2761),C2871,"")</f>
        <v/>
      </c>
      <c r="H2871" s="247">
        <f>_xlfn.NORM.DIST(B2871,$F$753,$F$754,0)</f>
        <v>0</v>
      </c>
      <c r="I2871" s="247">
        <f>IF(H2871=MAX($H$761:$H$2761),C2871,"")</f>
        <v>1.1732268536995305E-8</v>
      </c>
      <c r="J2871" s="247"/>
      <c r="K2871" s="247"/>
      <c r="L2871" s="247"/>
      <c r="M2871" s="247"/>
      <c r="N2871" s="247"/>
      <c r="O2871" s="247"/>
      <c r="P2871" s="247"/>
      <c r="Q2871" s="247"/>
      <c r="R2871" s="247"/>
      <c r="AZ2871" s="259"/>
      <c r="BA2871" s="259">
        <f>BA2870+$BD$753</f>
        <v>13.535999999999554</v>
      </c>
      <c r="BB2871" s="274">
        <f t="shared" si="745"/>
        <v>6.0076932172910755E-2</v>
      </c>
      <c r="BC2871" s="259">
        <f t="shared" si="746"/>
        <v>1.318200368728914E-4</v>
      </c>
      <c r="BD2871" s="259" t="str">
        <f t="shared" si="743"/>
        <v/>
      </c>
      <c r="BE2871" s="254" t="str">
        <f t="shared" si="744"/>
        <v/>
      </c>
    </row>
    <row r="2872" spans="1:57" ht="20.100000000000001" customHeight="1" x14ac:dyDescent="0.25">
      <c r="A2872" s="247">
        <v>2094</v>
      </c>
      <c r="B2872" s="247">
        <f>$B$755+(A2872*$B$758)</f>
        <v>10518.883281740555</v>
      </c>
      <c r="C2872" s="247">
        <f>_xlfn.NORM.DIST($B2872,$B$752,$B$753,0)</f>
        <v>1.1528786022353256E-8</v>
      </c>
      <c r="D2872" s="247">
        <f>_xlfn.NORM.DIST($B2872,$B$752,$B$753,1)</f>
        <v>0.99999395614932007</v>
      </c>
      <c r="E2872" s="247">
        <f>IF(OR(D2872&lt;$F$757,D2872&gt;$F$758),C2872,"")</f>
        <v>1.1528786022353256E-8</v>
      </c>
      <c r="F2872" s="247" t="str">
        <f>IF(AND(D2872&gt;$F$757,D2872&lt;$F$758),C2872,"")</f>
        <v/>
      </c>
      <c r="G2872" s="247" t="str">
        <f>IF(C2872=MAX($C$761:$C$2761),C2872,"")</f>
        <v/>
      </c>
      <c r="H2872" s="247">
        <f>_xlfn.NORM.DIST(B2872,$F$753,$F$754,0)</f>
        <v>0</v>
      </c>
      <c r="I2872" s="247">
        <f>IF(H2872=MAX($H$761:$H$2761),C2872,"")</f>
        <v>1.1528786022353256E-8</v>
      </c>
      <c r="J2872" s="247"/>
      <c r="K2872" s="247"/>
      <c r="L2872" s="247"/>
      <c r="M2872" s="247"/>
      <c r="N2872" s="247"/>
      <c r="O2872" s="247"/>
      <c r="P2872" s="247"/>
      <c r="Q2872" s="247"/>
      <c r="R2872" s="247"/>
      <c r="AZ2872" s="259"/>
      <c r="BA2872" s="259">
        <f>BA2871+$BD$753</f>
        <v>13.542399999999553</v>
      </c>
      <c r="BB2872" s="274">
        <f t="shared" si="745"/>
        <v>5.9945112136037863E-2</v>
      </c>
      <c r="BC2872" s="259">
        <f t="shared" si="746"/>
        <v>1.3155422314867216E-4</v>
      </c>
      <c r="BD2872" s="259" t="str">
        <f t="shared" si="743"/>
        <v/>
      </c>
      <c r="BE2872" s="254" t="str">
        <f t="shared" si="744"/>
        <v/>
      </c>
    </row>
    <row r="2873" spans="1:57" ht="20.100000000000001" customHeight="1" x14ac:dyDescent="0.25">
      <c r="A2873" s="247">
        <v>2095</v>
      </c>
      <c r="B2873" s="247">
        <f>$B$755+(A2873*$B$758)</f>
        <v>10528.498348725692</v>
      </c>
      <c r="C2873" s="247">
        <f>_xlfn.NORM.DIST($B2873,$B$752,$B$753,0)</f>
        <v>1.1328651414737051E-8</v>
      </c>
      <c r="D2873" s="247">
        <f>_xlfn.NORM.DIST($B2873,$B$752,$B$753,1)</f>
        <v>0.99999406603455443</v>
      </c>
      <c r="E2873" s="247">
        <f>IF(OR(D2873&lt;$F$757,D2873&gt;$F$758),C2873,"")</f>
        <v>1.1328651414737051E-8</v>
      </c>
      <c r="F2873" s="247" t="str">
        <f>IF(AND(D2873&gt;$F$757,D2873&lt;$F$758),C2873,"")</f>
        <v/>
      </c>
      <c r="G2873" s="247" t="str">
        <f>IF(C2873=MAX($C$761:$C$2761),C2873,"")</f>
        <v/>
      </c>
      <c r="H2873" s="247">
        <f>_xlfn.NORM.DIST(B2873,$F$753,$F$754,0)</f>
        <v>0</v>
      </c>
      <c r="I2873" s="247">
        <f>IF(H2873=MAX($H$761:$H$2761),C2873,"")</f>
        <v>1.1328651414737051E-8</v>
      </c>
      <c r="J2873" s="247"/>
      <c r="K2873" s="247"/>
      <c r="L2873" s="247"/>
      <c r="M2873" s="247"/>
      <c r="N2873" s="247"/>
      <c r="O2873" s="247"/>
      <c r="P2873" s="247"/>
      <c r="Q2873" s="247"/>
      <c r="R2873" s="247"/>
      <c r="AZ2873" s="259"/>
      <c r="BA2873" s="259">
        <f>BA2872+$BD$753</f>
        <v>13.548799999999552</v>
      </c>
      <c r="BB2873" s="274">
        <f t="shared" si="745"/>
        <v>5.9813557912889191E-2</v>
      </c>
      <c r="BC2873" s="259">
        <f t="shared" si="746"/>
        <v>1.3128887216424384E-4</v>
      </c>
      <c r="BD2873" s="259" t="str">
        <f t="shared" si="743"/>
        <v/>
      </c>
      <c r="BE2873" s="254" t="str">
        <f t="shared" si="744"/>
        <v/>
      </c>
    </row>
    <row r="2874" spans="1:57" ht="20.100000000000001" customHeight="1" x14ac:dyDescent="0.25">
      <c r="A2874" s="248">
        <v>2096</v>
      </c>
      <c r="B2874" s="247">
        <f>$B$755+(A2874*$B$758)</f>
        <v>10538.11341571083</v>
      </c>
      <c r="C2874" s="247">
        <f>_xlfn.NORM.DIST($B2874,$B$752,$B$753,0)</f>
        <v>1.1131812944635491E-8</v>
      </c>
      <c r="D2874" s="247">
        <f>_xlfn.NORM.DIST($B2874,$B$752,$B$753,1)</f>
        <v>0.99999417401136859</v>
      </c>
      <c r="E2874" s="247">
        <f>IF(OR(D2874&lt;$F$757,D2874&gt;$F$758),C2874,"")</f>
        <v>1.1131812944635491E-8</v>
      </c>
      <c r="F2874" s="247" t="str">
        <f>IF(AND(D2874&gt;$F$757,D2874&lt;$F$758),C2874,"")</f>
        <v/>
      </c>
      <c r="G2874" s="247" t="str">
        <f>IF(C2874=MAX($C$761:$C$2761),C2874,"")</f>
        <v/>
      </c>
      <c r="H2874" s="247">
        <f>_xlfn.NORM.DIST(B2874,$F$753,$F$754,0)</f>
        <v>0</v>
      </c>
      <c r="I2874" s="247">
        <f>IF(H2874=MAX($H$761:$H$2761),C2874,"")</f>
        <v>1.1131812944635491E-8</v>
      </c>
      <c r="J2874" s="247"/>
      <c r="K2874" s="247"/>
      <c r="L2874" s="247"/>
      <c r="M2874" s="247"/>
      <c r="N2874" s="247"/>
      <c r="O2874" s="247"/>
      <c r="P2874" s="247"/>
      <c r="Q2874" s="247"/>
      <c r="R2874" s="247"/>
      <c r="AZ2874" s="259"/>
      <c r="BA2874" s="259">
        <f>BA2873+$BD$753</f>
        <v>13.555199999999552</v>
      </c>
      <c r="BB2874" s="274">
        <f t="shared" si="745"/>
        <v>5.9682269040724947E-2</v>
      </c>
      <c r="BC2874" s="259">
        <f t="shared" si="746"/>
        <v>1.310239833509988E-4</v>
      </c>
      <c r="BD2874" s="259" t="str">
        <f t="shared" si="743"/>
        <v/>
      </c>
      <c r="BE2874" s="254" t="str">
        <f t="shared" si="744"/>
        <v/>
      </c>
    </row>
    <row r="2875" spans="1:57" ht="20.100000000000001" customHeight="1" x14ac:dyDescent="0.25">
      <c r="A2875" s="247">
        <v>2097</v>
      </c>
      <c r="B2875" s="247">
        <f>$B$755+(A2875*$B$758)</f>
        <v>10547.728482695968</v>
      </c>
      <c r="C2875" s="247">
        <f>_xlfn.NORM.DIST($B2875,$B$752,$B$753,0)</f>
        <v>1.0938219584801394E-8</v>
      </c>
      <c r="D2875" s="247">
        <f>_xlfn.NORM.DIST($B2875,$B$752,$B$753,1)</f>
        <v>0.99999428011120917</v>
      </c>
      <c r="E2875" s="247">
        <f>IF(OR(D2875&lt;$F$757,D2875&gt;$F$758),C2875,"")</f>
        <v>1.0938219584801394E-8</v>
      </c>
      <c r="F2875" s="247" t="str">
        <f>IF(AND(D2875&gt;$F$757,D2875&lt;$F$758),C2875,"")</f>
        <v/>
      </c>
      <c r="G2875" s="247" t="str">
        <f>IF(C2875=MAX($C$761:$C$2761),C2875,"")</f>
        <v/>
      </c>
      <c r="H2875" s="247">
        <f>_xlfn.NORM.DIST(B2875,$F$753,$F$754,0)</f>
        <v>0</v>
      </c>
      <c r="I2875" s="247">
        <f>IF(H2875=MAX($H$761:$H$2761),C2875,"")</f>
        <v>1.0938219584801394E-8</v>
      </c>
      <c r="J2875" s="247"/>
      <c r="K2875" s="247"/>
      <c r="L2875" s="247"/>
      <c r="M2875" s="247"/>
      <c r="N2875" s="247"/>
      <c r="O2875" s="247"/>
      <c r="P2875" s="247"/>
      <c r="Q2875" s="247"/>
      <c r="R2875" s="247"/>
      <c r="AZ2875" s="259"/>
      <c r="BA2875" s="259">
        <f>BA2874+$BD$753</f>
        <v>13.561599999999551</v>
      </c>
      <c r="BB2875" s="274">
        <f t="shared" si="745"/>
        <v>5.9551245057373949E-2</v>
      </c>
      <c r="BC2875" s="259">
        <f t="shared" si="746"/>
        <v>1.3075955614040569E-4</v>
      </c>
      <c r="BD2875" s="259" t="str">
        <f t="shared" si="743"/>
        <v/>
      </c>
      <c r="BE2875" s="254" t="str">
        <f t="shared" si="744"/>
        <v/>
      </c>
    </row>
    <row r="2876" spans="1:57" ht="20.100000000000001" customHeight="1" x14ac:dyDescent="0.25">
      <c r="A2876" s="247">
        <v>2098</v>
      </c>
      <c r="B2876" s="247">
        <f>$B$755+(A2876*$B$758)</f>
        <v>10557.343549681105</v>
      </c>
      <c r="C2876" s="247">
        <f>_xlfn.NORM.DIST($B2876,$B$752,$B$753,0)</f>
        <v>1.0747821040591664E-8</v>
      </c>
      <c r="D2876" s="247">
        <f>_xlfn.NORM.DIST($B2876,$B$752,$B$753,1)</f>
        <v>0.99999438436503596</v>
      </c>
      <c r="E2876" s="247">
        <f>IF(OR(D2876&lt;$F$757,D2876&gt;$F$758),C2876,"")</f>
        <v>1.0747821040591664E-8</v>
      </c>
      <c r="F2876" s="247" t="str">
        <f>IF(AND(D2876&gt;$F$757,D2876&lt;$F$758),C2876,"")</f>
        <v/>
      </c>
      <c r="G2876" s="247" t="str">
        <f>IF(C2876=MAX($C$761:$C$2761),C2876,"")</f>
        <v/>
      </c>
      <c r="H2876" s="247">
        <f>_xlfn.NORM.DIST(B2876,$F$753,$F$754,0)</f>
        <v>0</v>
      </c>
      <c r="I2876" s="247">
        <f>IF(H2876=MAX($H$761:$H$2761),C2876,"")</f>
        <v>1.0747821040591664E-8</v>
      </c>
      <c r="J2876" s="247"/>
      <c r="K2876" s="247"/>
      <c r="L2876" s="247"/>
      <c r="M2876" s="247"/>
      <c r="N2876" s="247"/>
      <c r="O2876" s="247"/>
      <c r="P2876" s="247"/>
      <c r="Q2876" s="247"/>
      <c r="R2876" s="247"/>
      <c r="AZ2876" s="259"/>
      <c r="BA2876" s="259">
        <f>BA2875+$BD$753</f>
        <v>13.56799999999955</v>
      </c>
      <c r="BB2876" s="274">
        <f t="shared" si="745"/>
        <v>5.9420485501233543E-2</v>
      </c>
      <c r="BC2876" s="259">
        <f t="shared" si="746"/>
        <v>1.304955899637944E-4</v>
      </c>
      <c r="BD2876" s="259" t="str">
        <f t="shared" si="743"/>
        <v/>
      </c>
      <c r="BE2876" s="254" t="str">
        <f t="shared" si="744"/>
        <v/>
      </c>
    </row>
    <row r="2877" spans="1:57" ht="20.100000000000001" customHeight="1" x14ac:dyDescent="0.25">
      <c r="A2877" s="247">
        <v>2099</v>
      </c>
      <c r="B2877" s="247">
        <f>$B$755+(A2877*$B$758)</f>
        <v>10566.958616666243</v>
      </c>
      <c r="C2877" s="247">
        <f>_xlfn.NORM.DIST($B2877,$B$752,$B$753,0)</f>
        <v>1.0560567740417564E-8</v>
      </c>
      <c r="D2877" s="247">
        <f>_xlfn.NORM.DIST($B2877,$B$752,$B$753,1)</f>
        <v>0.99999448680332825</v>
      </c>
      <c r="E2877" s="247">
        <f>IF(OR(D2877&lt;$F$757,D2877&gt;$F$758),C2877,"")</f>
        <v>1.0560567740417564E-8</v>
      </c>
      <c r="F2877" s="247" t="str">
        <f>IF(AND(D2877&gt;$F$757,D2877&lt;$F$758),C2877,"")</f>
        <v/>
      </c>
      <c r="G2877" s="247" t="str">
        <f>IF(C2877=MAX($C$761:$C$2761),C2877,"")</f>
        <v/>
      </c>
      <c r="H2877" s="247">
        <f>_xlfn.NORM.DIST(B2877,$F$753,$F$754,0)</f>
        <v>0</v>
      </c>
      <c r="I2877" s="247">
        <f>IF(H2877=MAX($H$761:$H$2761),C2877,"")</f>
        <v>1.0560567740417564E-8</v>
      </c>
      <c r="J2877" s="247"/>
      <c r="K2877" s="247"/>
      <c r="L2877" s="247"/>
      <c r="M2877" s="247"/>
      <c r="N2877" s="247"/>
      <c r="O2877" s="247"/>
      <c r="P2877" s="247"/>
      <c r="Q2877" s="247"/>
      <c r="R2877" s="247"/>
      <c r="AZ2877" s="259"/>
      <c r="BA2877" s="259">
        <f>BA2876+$BD$753</f>
        <v>13.574399999999549</v>
      </c>
      <c r="BB2877" s="274">
        <f t="shared" si="745"/>
        <v>5.9289989911269748E-2</v>
      </c>
      <c r="BC2877" s="259">
        <f t="shared" si="746"/>
        <v>1.3023208425225891E-4</v>
      </c>
      <c r="BD2877" s="259" t="str">
        <f t="shared" si="743"/>
        <v/>
      </c>
      <c r="BE2877" s="254" t="str">
        <f t="shared" si="744"/>
        <v/>
      </c>
    </row>
    <row r="2878" spans="1:57" ht="20.100000000000001" customHeight="1" x14ac:dyDescent="0.25">
      <c r="A2878" s="247">
        <v>2100</v>
      </c>
      <c r="B2878" s="247">
        <f>$B$755+(A2878*$B$758)</f>
        <v>10576.573683651381</v>
      </c>
      <c r="C2878" s="247">
        <f>_xlfn.NORM.DIST($B2878,$B$752,$B$753,0)</f>
        <v>1.0376410826303409E-8</v>
      </c>
      <c r="D2878" s="247">
        <f>_xlfn.NORM.DIST($B2878,$B$752,$B$753,1)</f>
        <v>0.99999458745609227</v>
      </c>
      <c r="E2878" s="247">
        <f>IF(OR(D2878&lt;$F$757,D2878&gt;$F$758),C2878,"")</f>
        <v>1.0376410826303409E-8</v>
      </c>
      <c r="F2878" s="247" t="str">
        <f>IF(AND(D2878&gt;$F$757,D2878&lt;$F$758),C2878,"")</f>
        <v/>
      </c>
      <c r="G2878" s="247" t="str">
        <f>IF(C2878=MAX($C$761:$C$2761),C2878,"")</f>
        <v/>
      </c>
      <c r="H2878" s="247">
        <f>_xlfn.NORM.DIST(B2878,$F$753,$F$754,0)</f>
        <v>0</v>
      </c>
      <c r="I2878" s="247">
        <f>IF(H2878=MAX($H$761:$H$2761),C2878,"")</f>
        <v>1.0376410826303409E-8</v>
      </c>
      <c r="J2878" s="247"/>
      <c r="K2878" s="247"/>
      <c r="L2878" s="247"/>
      <c r="M2878" s="247"/>
      <c r="N2878" s="247"/>
      <c r="O2878" s="247"/>
      <c r="P2878" s="247"/>
      <c r="Q2878" s="247"/>
      <c r="R2878" s="247"/>
      <c r="AZ2878" s="259"/>
      <c r="BA2878" s="259">
        <f>BA2877+$BD$753</f>
        <v>13.580799999999549</v>
      </c>
      <c r="BB2878" s="274">
        <f t="shared" si="745"/>
        <v>5.915975782701749E-2</v>
      </c>
      <c r="BC2878" s="259">
        <f t="shared" si="746"/>
        <v>1.2996903843674745E-4</v>
      </c>
      <c r="BD2878" s="259" t="str">
        <f t="shared" si="743"/>
        <v/>
      </c>
      <c r="BE2878" s="254" t="str">
        <f t="shared" si="744"/>
        <v/>
      </c>
    </row>
    <row r="2879" spans="1:57" ht="20.100000000000001" customHeight="1" x14ac:dyDescent="0.25">
      <c r="A2879" s="247">
        <v>2101</v>
      </c>
      <c r="B2879" s="247">
        <f>$B$755+(A2879*$B$758)</f>
        <v>10586.188750636518</v>
      </c>
      <c r="C2879" s="247">
        <f>_xlfn.NORM.DIST($B2879,$B$752,$B$753,0)</f>
        <v>1.0195302144553587E-8</v>
      </c>
      <c r="D2879" s="247">
        <f>_xlfn.NORM.DIST($B2879,$B$752,$B$753,1)</f>
        <v>0.99999468635286815</v>
      </c>
      <c r="E2879" s="247">
        <f>IF(OR(D2879&lt;$F$757,D2879&gt;$F$758),C2879,"")</f>
        <v>1.0195302144553587E-8</v>
      </c>
      <c r="F2879" s="247" t="str">
        <f>IF(AND(D2879&gt;$F$757,D2879&lt;$F$758),C2879,"")</f>
        <v/>
      </c>
      <c r="G2879" s="247" t="str">
        <f>IF(C2879=MAX($C$761:$C$2761),C2879,"")</f>
        <v/>
      </c>
      <c r="H2879" s="247">
        <f>_xlfn.NORM.DIST(B2879,$F$753,$F$754,0)</f>
        <v>0</v>
      </c>
      <c r="I2879" s="247">
        <f>IF(H2879=MAX($H$761:$H$2761),C2879,"")</f>
        <v>1.0195302144553587E-8</v>
      </c>
      <c r="J2879" s="247"/>
      <c r="K2879" s="247"/>
      <c r="L2879" s="247"/>
      <c r="M2879" s="247"/>
      <c r="N2879" s="247"/>
      <c r="O2879" s="247"/>
      <c r="P2879" s="247"/>
      <c r="Q2879" s="247"/>
      <c r="R2879" s="247"/>
      <c r="AZ2879" s="259"/>
      <c r="BA2879" s="259">
        <f>BA2878+$BD$753</f>
        <v>13.587199999999548</v>
      </c>
      <c r="BB2879" s="274">
        <f t="shared" si="745"/>
        <v>5.9029788788580742E-2</v>
      </c>
      <c r="BC2879" s="259">
        <f t="shared" si="746"/>
        <v>1.2970645194831237E-4</v>
      </c>
      <c r="BD2879" s="259" t="str">
        <f t="shared" si="743"/>
        <v/>
      </c>
      <c r="BE2879" s="254" t="str">
        <f t="shared" si="744"/>
        <v/>
      </c>
    </row>
    <row r="2880" spans="1:57" ht="20.100000000000001" customHeight="1" x14ac:dyDescent="0.25">
      <c r="A2880" s="248">
        <v>2102</v>
      </c>
      <c r="B2880" s="247">
        <f>$B$755+(A2880*$B$758)</f>
        <v>10595.803817621656</v>
      </c>
      <c r="C2880" s="247">
        <f>_xlfn.NORM.DIST($B2880,$B$752,$B$753,0)</f>
        <v>1.0017194236525763E-8</v>
      </c>
      <c r="D2880" s="247">
        <f>_xlfn.NORM.DIST($B2880,$B$752,$B$753,1)</f>
        <v>0.99999478352273585</v>
      </c>
      <c r="E2880" s="247">
        <f>IF(OR(D2880&lt;$F$757,D2880&gt;$F$758),C2880,"")</f>
        <v>1.0017194236525763E-8</v>
      </c>
      <c r="F2880" s="247" t="str">
        <f>IF(AND(D2880&gt;$F$757,D2880&lt;$F$758),C2880,"")</f>
        <v/>
      </c>
      <c r="G2880" s="247" t="str">
        <f>IF(C2880=MAX($C$761:$C$2761),C2880,"")</f>
        <v/>
      </c>
      <c r="H2880" s="247">
        <f>_xlfn.NORM.DIST(B2880,$F$753,$F$754,0)</f>
        <v>0</v>
      </c>
      <c r="I2880" s="247">
        <f>IF(H2880=MAX($H$761:$H$2761),C2880,"")</f>
        <v>1.0017194236525763E-8</v>
      </c>
      <c r="J2880" s="247"/>
      <c r="K2880" s="247"/>
      <c r="L2880" s="247"/>
      <c r="M2880" s="247"/>
      <c r="N2880" s="247"/>
      <c r="O2880" s="247"/>
      <c r="P2880" s="247"/>
      <c r="Q2880" s="247"/>
      <c r="R2880" s="247"/>
      <c r="AZ2880" s="259"/>
      <c r="BA2880" s="259">
        <f>BA2879+$BD$753</f>
        <v>13.593599999999547</v>
      </c>
      <c r="BB2880" s="274">
        <f t="shared" si="745"/>
        <v>5.890008233663243E-2</v>
      </c>
      <c r="BC2880" s="259">
        <f t="shared" si="746"/>
        <v>1.2944432421767293E-4</v>
      </c>
      <c r="BD2880" s="259" t="str">
        <f t="shared" si="743"/>
        <v/>
      </c>
      <c r="BE2880" s="254" t="str">
        <f t="shared" si="744"/>
        <v/>
      </c>
    </row>
    <row r="2881" spans="1:57" ht="20.100000000000001" customHeight="1" x14ac:dyDescent="0.25">
      <c r="A2881" s="247">
        <v>2103</v>
      </c>
      <c r="B2881" s="247">
        <f>$B$755+(A2881*$B$758)</f>
        <v>10605.418884606794</v>
      </c>
      <c r="C2881" s="247">
        <f>_xlfn.NORM.DIST($B2881,$B$752,$B$753,0)</f>
        <v>9.8420403295107331E-9</v>
      </c>
      <c r="D2881" s="247">
        <f>_xlfn.NORM.DIST($B2881,$B$752,$B$753,1)</f>
        <v>0.99999487899432282</v>
      </c>
      <c r="E2881" s="247">
        <f>IF(OR(D2881&lt;$F$757,D2881&gt;$F$758),C2881,"")</f>
        <v>9.8420403295107331E-9</v>
      </c>
      <c r="F2881" s="247" t="str">
        <f>IF(AND(D2881&gt;$F$757,D2881&lt;$F$758),C2881,"")</f>
        <v/>
      </c>
      <c r="G2881" s="247" t="str">
        <f>IF(C2881=MAX($C$761:$C$2761),C2881,"")</f>
        <v/>
      </c>
      <c r="H2881" s="247">
        <f>_xlfn.NORM.DIST(B2881,$F$753,$F$754,0)</f>
        <v>0</v>
      </c>
      <c r="I2881" s="247">
        <f>IF(H2881=MAX($H$761:$H$2761),C2881,"")</f>
        <v>9.8420403295107331E-9</v>
      </c>
      <c r="J2881" s="247"/>
      <c r="K2881" s="247"/>
      <c r="L2881" s="247"/>
      <c r="M2881" s="247"/>
      <c r="N2881" s="247"/>
      <c r="O2881" s="247"/>
      <c r="P2881" s="247"/>
      <c r="Q2881" s="247"/>
      <c r="R2881" s="247"/>
      <c r="AZ2881" s="259"/>
      <c r="BA2881" s="259">
        <f>BA2880+$BD$753</f>
        <v>13.599999999999547</v>
      </c>
      <c r="BB2881" s="274">
        <f t="shared" si="745"/>
        <v>5.8770638012414757E-2</v>
      </c>
      <c r="BC2881" s="259">
        <f t="shared" si="746"/>
        <v>1.2918265467543738E-4</v>
      </c>
      <c r="BD2881" s="259" t="str">
        <f t="shared" si="743"/>
        <v/>
      </c>
      <c r="BE2881" s="254" t="str">
        <f t="shared" si="744"/>
        <v/>
      </c>
    </row>
    <row r="2882" spans="1:57" ht="20.100000000000001" customHeight="1" x14ac:dyDescent="0.25">
      <c r="A2882" s="247">
        <v>2104</v>
      </c>
      <c r="B2882" s="247">
        <f>$B$755+(A2882*$B$758)</f>
        <v>10615.033951591931</v>
      </c>
      <c r="C2882" s="247">
        <f>_xlfn.NORM.DIST($B2882,$B$752,$B$753,0)</f>
        <v>9.6697943277162122E-9</v>
      </c>
      <c r="D2882" s="247">
        <f>_xlfn.NORM.DIST($B2882,$B$752,$B$753,1)</f>
        <v>0.99999497279580973</v>
      </c>
      <c r="E2882" s="247">
        <f>IF(OR(D2882&lt;$F$757,D2882&gt;$F$758),C2882,"")</f>
        <v>9.6697943277162122E-9</v>
      </c>
      <c r="F2882" s="247" t="str">
        <f>IF(AND(D2882&gt;$F$757,D2882&lt;$F$758),C2882,"")</f>
        <v/>
      </c>
      <c r="G2882" s="247" t="str">
        <f>IF(C2882=MAX($C$761:$C$2761),C2882,"")</f>
        <v/>
      </c>
      <c r="H2882" s="247">
        <f>_xlfn.NORM.DIST(B2882,$F$753,$F$754,0)</f>
        <v>0</v>
      </c>
      <c r="I2882" s="247">
        <f>IF(H2882=MAX($H$761:$H$2761),C2882,"")</f>
        <v>9.6697943277162122E-9</v>
      </c>
      <c r="J2882" s="247"/>
      <c r="K2882" s="247"/>
      <c r="L2882" s="247"/>
      <c r="M2882" s="247"/>
      <c r="N2882" s="247"/>
      <c r="O2882" s="247"/>
      <c r="P2882" s="247"/>
      <c r="Q2882" s="247"/>
      <c r="R2882" s="247"/>
      <c r="AZ2882" s="259"/>
      <c r="BA2882" s="259">
        <f>BA2881+$BD$753</f>
        <v>13.606399999999546</v>
      </c>
      <c r="BB2882" s="274">
        <f t="shared" si="745"/>
        <v>5.8641455357739319E-2</v>
      </c>
      <c r="BC2882" s="259">
        <f t="shared" si="746"/>
        <v>1.2892144275205436E-4</v>
      </c>
      <c r="BD2882" s="259" t="str">
        <f t="shared" si="743"/>
        <v/>
      </c>
      <c r="BE2882" s="254" t="str">
        <f t="shared" si="744"/>
        <v/>
      </c>
    </row>
    <row r="2883" spans="1:57" ht="20.100000000000001" customHeight="1" x14ac:dyDescent="0.25">
      <c r="A2883" s="247">
        <v>2105</v>
      </c>
      <c r="B2883" s="247">
        <f>$B$755+(A2883*$B$758)</f>
        <v>10624.649018577069</v>
      </c>
      <c r="C2883" s="247">
        <f>_xlfn.NORM.DIST($B2883,$B$752,$B$753,0)</f>
        <v>9.5004108033554905E-9</v>
      </c>
      <c r="D2883" s="247">
        <f>_xlfn.NORM.DIST($B2883,$B$752,$B$753,1)</f>
        <v>0.99999506495493751</v>
      </c>
      <c r="E2883" s="247">
        <f>IF(OR(D2883&lt;$F$757,D2883&gt;$F$758),C2883,"")</f>
        <v>9.5004108033554905E-9</v>
      </c>
      <c r="F2883" s="247" t="str">
        <f>IF(AND(D2883&gt;$F$757,D2883&lt;$F$758),C2883,"")</f>
        <v/>
      </c>
      <c r="G2883" s="247" t="str">
        <f>IF(C2883=MAX($C$761:$C$2761),C2883,"")</f>
        <v/>
      </c>
      <c r="H2883" s="247">
        <f>_xlfn.NORM.DIST(B2883,$F$753,$F$754,0)</f>
        <v>0</v>
      </c>
      <c r="I2883" s="247">
        <f>IF(H2883=MAX($H$761:$H$2761),C2883,"")</f>
        <v>9.5004108033554905E-9</v>
      </c>
      <c r="J2883" s="247"/>
      <c r="K2883" s="247"/>
      <c r="L2883" s="247"/>
      <c r="M2883" s="247"/>
      <c r="N2883" s="247"/>
      <c r="O2883" s="247"/>
      <c r="P2883" s="247"/>
      <c r="Q2883" s="247"/>
      <c r="R2883" s="247"/>
      <c r="AZ2883" s="259"/>
      <c r="BA2883" s="259">
        <f>BA2882+$BD$753</f>
        <v>13.612799999999545</v>
      </c>
      <c r="BB2883" s="274">
        <f t="shared" si="745"/>
        <v>5.8512533914987265E-2</v>
      </c>
      <c r="BC2883" s="259">
        <f t="shared" si="746"/>
        <v>1.2866068787818763E-4</v>
      </c>
      <c r="BD2883" s="259" t="str">
        <f t="shared" si="743"/>
        <v/>
      </c>
      <c r="BE2883" s="254" t="str">
        <f t="shared" si="744"/>
        <v/>
      </c>
    </row>
    <row r="2884" spans="1:57" ht="20.100000000000001" customHeight="1" x14ac:dyDescent="0.25">
      <c r="A2884" s="247">
        <v>2106</v>
      </c>
      <c r="B2884" s="247">
        <f>$B$755+(A2884*$B$758)</f>
        <v>10634.264085562207</v>
      </c>
      <c r="C2884" s="247">
        <f>_xlfn.NORM.DIST($B2884,$B$752,$B$753,0)</f>
        <v>9.3338449878380987E-9</v>
      </c>
      <c r="D2884" s="247">
        <f>_xlfn.NORM.DIST($B2884,$B$752,$B$753,1)</f>
        <v>0.99999515549901308</v>
      </c>
      <c r="E2884" s="247">
        <f>IF(OR(D2884&lt;$F$757,D2884&gt;$F$758),C2884,"")</f>
        <v>9.3338449878380987E-9</v>
      </c>
      <c r="F2884" s="247" t="str">
        <f>IF(AND(D2884&gt;$F$757,D2884&lt;$F$758),C2884,"")</f>
        <v/>
      </c>
      <c r="G2884" s="247" t="str">
        <f>IF(C2884=MAX($C$761:$C$2761),C2884,"")</f>
        <v/>
      </c>
      <c r="H2884" s="247">
        <f>_xlfn.NORM.DIST(B2884,$F$753,$F$754,0)</f>
        <v>0</v>
      </c>
      <c r="I2884" s="247">
        <f>IF(H2884=MAX($H$761:$H$2761),C2884,"")</f>
        <v>9.3338449878380987E-9</v>
      </c>
      <c r="J2884" s="247"/>
      <c r="K2884" s="247"/>
      <c r="L2884" s="247"/>
      <c r="M2884" s="247"/>
      <c r="N2884" s="247"/>
      <c r="O2884" s="247"/>
      <c r="P2884" s="247"/>
      <c r="Q2884" s="247"/>
      <c r="R2884" s="247"/>
      <c r="AZ2884" s="259"/>
      <c r="BA2884" s="259">
        <f>BA2883+$BD$753</f>
        <v>13.619199999999545</v>
      </c>
      <c r="BB2884" s="274">
        <f t="shared" si="745"/>
        <v>5.8383873227109077E-2</v>
      </c>
      <c r="BC2884" s="259">
        <f t="shared" si="746"/>
        <v>1.2840038948398746E-4</v>
      </c>
      <c r="BD2884" s="259" t="str">
        <f t="shared" si="743"/>
        <v/>
      </c>
      <c r="BE2884" s="254" t="str">
        <f t="shared" si="744"/>
        <v/>
      </c>
    </row>
    <row r="2885" spans="1:57" ht="20.100000000000001" customHeight="1" x14ac:dyDescent="0.25">
      <c r="A2885" s="247">
        <v>2107</v>
      </c>
      <c r="B2885" s="247">
        <f>$B$755+(A2885*$B$758)</f>
        <v>10643.879152547344</v>
      </c>
      <c r="C2885" s="247">
        <f>_xlfn.NORM.DIST($B2885,$B$752,$B$753,0)</f>
        <v>9.1700527630632612E-9</v>
      </c>
      <c r="D2885" s="247">
        <f>_xlfn.NORM.DIST($B2885,$B$752,$B$753,1)</f>
        <v>0.99999524445491639</v>
      </c>
      <c r="E2885" s="247">
        <f>IF(OR(D2885&lt;$F$757,D2885&gt;$F$758),C2885,"")</f>
        <v>9.1700527630632612E-9</v>
      </c>
      <c r="F2885" s="247" t="str">
        <f>IF(AND(D2885&gt;$F$757,D2885&lt;$F$758),C2885,"")</f>
        <v/>
      </c>
      <c r="G2885" s="247" t="str">
        <f>IF(C2885=MAX($C$761:$C$2761),C2885,"")</f>
        <v/>
      </c>
      <c r="H2885" s="247">
        <f>_xlfn.NORM.DIST(B2885,$F$753,$F$754,0)</f>
        <v>0</v>
      </c>
      <c r="I2885" s="247">
        <f>IF(H2885=MAX($H$761:$H$2761),C2885,"")</f>
        <v>9.1700527630632612E-9</v>
      </c>
      <c r="J2885" s="247"/>
      <c r="K2885" s="247"/>
      <c r="L2885" s="247"/>
      <c r="M2885" s="247"/>
      <c r="N2885" s="247"/>
      <c r="O2885" s="247"/>
      <c r="P2885" s="247"/>
      <c r="Q2885" s="247"/>
      <c r="R2885" s="247"/>
      <c r="AZ2885" s="259"/>
      <c r="BA2885" s="259">
        <f>BA2884+$BD$753</f>
        <v>13.625599999999544</v>
      </c>
      <c r="BB2885" s="274">
        <f t="shared" si="745"/>
        <v>5.825547283762509E-2</v>
      </c>
      <c r="BC2885" s="259">
        <f t="shared" si="746"/>
        <v>1.2814054699970823E-4</v>
      </c>
      <c r="BD2885" s="259" t="str">
        <f t="shared" si="743"/>
        <v/>
      </c>
      <c r="BE2885" s="254" t="str">
        <f t="shared" si="744"/>
        <v/>
      </c>
    </row>
    <row r="2886" spans="1:57" ht="20.100000000000001" customHeight="1" x14ac:dyDescent="0.25">
      <c r="A2886" s="247">
        <v>2108</v>
      </c>
      <c r="B2886" s="247">
        <f>$B$755+(A2886*$B$758)</f>
        <v>10653.494219532482</v>
      </c>
      <c r="C2886" s="247">
        <f>_xlfn.NORM.DIST($B2886,$B$752,$B$753,0)</f>
        <v>9.0089906528136062E-9</v>
      </c>
      <c r="D2886" s="247">
        <f>_xlfn.NORM.DIST($B2886,$B$752,$B$753,1)</f>
        <v>0.99999533184910616</v>
      </c>
      <c r="E2886" s="247">
        <f>IF(OR(D2886&lt;$F$757,D2886&gt;$F$758),C2886,"")</f>
        <v>9.0089906528136062E-9</v>
      </c>
      <c r="F2886" s="247" t="str">
        <f>IF(AND(D2886&gt;$F$757,D2886&lt;$F$758),C2886,"")</f>
        <v/>
      </c>
      <c r="G2886" s="247" t="str">
        <f>IF(C2886=MAX($C$761:$C$2761),C2886,"")</f>
        <v/>
      </c>
      <c r="H2886" s="247">
        <f>_xlfn.NORM.DIST(B2886,$F$753,$F$754,0)</f>
        <v>0</v>
      </c>
      <c r="I2886" s="247">
        <f>IF(H2886=MAX($H$761:$H$2761),C2886,"")</f>
        <v>9.0089906528136062E-9</v>
      </c>
      <c r="J2886" s="247"/>
      <c r="K2886" s="247"/>
      <c r="L2886" s="247"/>
      <c r="M2886" s="247"/>
      <c r="N2886" s="247"/>
      <c r="O2886" s="247"/>
      <c r="P2886" s="247"/>
      <c r="Q2886" s="247"/>
      <c r="R2886" s="247"/>
      <c r="AZ2886" s="259"/>
      <c r="BA2886" s="259">
        <f>BA2885+$BD$753</f>
        <v>13.631999999999543</v>
      </c>
      <c r="BB2886" s="274">
        <f t="shared" si="745"/>
        <v>5.8127332290625382E-2</v>
      </c>
      <c r="BC2886" s="259">
        <f t="shared" si="746"/>
        <v>1.2788115985541693E-4</v>
      </c>
      <c r="BD2886" s="259" t="str">
        <f t="shared" si="743"/>
        <v/>
      </c>
      <c r="BE2886" s="254" t="str">
        <f t="shared" si="744"/>
        <v/>
      </c>
    </row>
    <row r="2887" spans="1:57" ht="20.100000000000001" customHeight="1" x14ac:dyDescent="0.25">
      <c r="A2887" s="248">
        <v>2109</v>
      </c>
      <c r="B2887" s="247">
        <f>$B$755+(A2887*$B$758)</f>
        <v>10663.10928651762</v>
      </c>
      <c r="C2887" s="247">
        <f>_xlfn.NORM.DIST($B2887,$B$752,$B$753,0)</f>
        <v>8.8506158142495402E-9</v>
      </c>
      <c r="D2887" s="247">
        <f>_xlfn.NORM.DIST($B2887,$B$752,$B$753,1)</f>
        <v>0.99999541770762623</v>
      </c>
      <c r="E2887" s="247">
        <f>IF(OR(D2887&lt;$F$757,D2887&gt;$F$758),C2887,"")</f>
        <v>8.8506158142495402E-9</v>
      </c>
      <c r="F2887" s="247" t="str">
        <f>IF(AND(D2887&gt;$F$757,D2887&lt;$F$758),C2887,"")</f>
        <v/>
      </c>
      <c r="G2887" s="247" t="str">
        <f>IF(C2887=MAX($C$761:$C$2761),C2887,"")</f>
        <v/>
      </c>
      <c r="H2887" s="247">
        <f>_xlfn.NORM.DIST(B2887,$F$753,$F$754,0)</f>
        <v>0</v>
      </c>
      <c r="I2887" s="247">
        <f>IF(H2887=MAX($H$761:$H$2761),C2887,"")</f>
        <v>8.8506158142495402E-9</v>
      </c>
      <c r="J2887" s="247"/>
      <c r="K2887" s="247"/>
      <c r="L2887" s="247"/>
      <c r="M2887" s="247"/>
      <c r="N2887" s="247"/>
      <c r="O2887" s="247"/>
      <c r="P2887" s="247"/>
      <c r="Q2887" s="247"/>
      <c r="R2887" s="247"/>
      <c r="AZ2887" s="259"/>
      <c r="BA2887" s="259">
        <f>BA2886+$BD$753</f>
        <v>13.638399999999542</v>
      </c>
      <c r="BB2887" s="274">
        <f t="shared" si="745"/>
        <v>5.7999451130769965E-2</v>
      </c>
      <c r="BC2887" s="259">
        <f t="shared" si="746"/>
        <v>1.2762222748131241E-4</v>
      </c>
      <c r="BD2887" s="259" t="str">
        <f t="shared" si="743"/>
        <v/>
      </c>
      <c r="BE2887" s="254" t="str">
        <f t="shared" si="744"/>
        <v/>
      </c>
    </row>
    <row r="2888" spans="1:57" ht="20.100000000000001" customHeight="1" x14ac:dyDescent="0.25">
      <c r="A2888" s="247">
        <v>2110</v>
      </c>
      <c r="B2888" s="247">
        <f>$B$755+(A2888*$B$758)</f>
        <v>10672.724353502757</v>
      </c>
      <c r="C2888" s="247">
        <f>_xlfn.NORM.DIST($B2888,$B$752,$B$753,0)</f>
        <v>8.6948860295023026E-9</v>
      </c>
      <c r="D2888" s="247">
        <f>_xlfn.NORM.DIST($B2888,$B$752,$B$753,1)</f>
        <v>0.99999550205611143</v>
      </c>
      <c r="E2888" s="247">
        <f>IF(OR(D2888&lt;$F$757,D2888&gt;$F$758),C2888,"")</f>
        <v>8.6948860295023026E-9</v>
      </c>
      <c r="F2888" s="247" t="str">
        <f>IF(AND(D2888&gt;$F$757,D2888&lt;$F$758),C2888,"")</f>
        <v/>
      </c>
      <c r="G2888" s="247" t="str">
        <f>IF(C2888=MAX($C$761:$C$2761),C2888,"")</f>
        <v/>
      </c>
      <c r="H2888" s="247">
        <f>_xlfn.NORM.DIST(B2888,$F$753,$F$754,0)</f>
        <v>0</v>
      </c>
      <c r="I2888" s="247">
        <f>IF(H2888=MAX($H$761:$H$2761),C2888,"")</f>
        <v>8.6948860295023026E-9</v>
      </c>
      <c r="J2888" s="247"/>
      <c r="K2888" s="247"/>
      <c r="L2888" s="247"/>
      <c r="M2888" s="247"/>
      <c r="N2888" s="247"/>
      <c r="O2888" s="247"/>
      <c r="P2888" s="247"/>
      <c r="Q2888" s="247"/>
      <c r="R2888" s="247"/>
      <c r="AZ2888" s="259"/>
      <c r="BA2888" s="259">
        <f>BA2887+$BD$753</f>
        <v>13.644799999999542</v>
      </c>
      <c r="BB2888" s="274">
        <f t="shared" si="745"/>
        <v>5.7871828903288652E-2</v>
      </c>
      <c r="BC2888" s="259">
        <f t="shared" si="746"/>
        <v>1.2736374930713557E-4</v>
      </c>
      <c r="BD2888" s="259" t="str">
        <f t="shared" si="743"/>
        <v/>
      </c>
      <c r="BE2888" s="254" t="str">
        <f t="shared" si="744"/>
        <v/>
      </c>
    </row>
    <row r="2889" spans="1:57" ht="20.100000000000001" customHeight="1" x14ac:dyDescent="0.25">
      <c r="A2889" s="247">
        <v>2111</v>
      </c>
      <c r="B2889" s="247">
        <f>$B$755+(A2889*$B$758)</f>
        <v>10682.339420487895</v>
      </c>
      <c r="C2889" s="247">
        <f>_xlfn.NORM.DIST($B2889,$B$752,$B$753,0)</f>
        <v>8.5417596973654901E-9</v>
      </c>
      <c r="D2889" s="247">
        <f>_xlfn.NORM.DIST($B2889,$B$752,$B$753,1)</f>
        <v>0.99999558491979357</v>
      </c>
      <c r="E2889" s="247">
        <f>IF(OR(D2889&lt;$F$757,D2889&gt;$F$758),C2889,"")</f>
        <v>8.5417596973654901E-9</v>
      </c>
      <c r="F2889" s="247" t="str">
        <f>IF(AND(D2889&gt;$F$757,D2889&lt;$F$758),C2889,"")</f>
        <v/>
      </c>
      <c r="G2889" s="247" t="str">
        <f>IF(C2889=MAX($C$761:$C$2761),C2889,"")</f>
        <v/>
      </c>
      <c r="H2889" s="247">
        <f>_xlfn.NORM.DIST(B2889,$F$753,$F$754,0)</f>
        <v>0</v>
      </c>
      <c r="I2889" s="247">
        <f>IF(H2889=MAX($H$761:$H$2761),C2889,"")</f>
        <v>8.5417596973654901E-9</v>
      </c>
      <c r="J2889" s="247"/>
      <c r="K2889" s="247"/>
      <c r="L2889" s="247"/>
      <c r="M2889" s="247"/>
      <c r="N2889" s="247"/>
      <c r="O2889" s="247"/>
      <c r="P2889" s="247"/>
      <c r="Q2889" s="247"/>
      <c r="R2889" s="247"/>
      <c r="AZ2889" s="259"/>
      <c r="BA2889" s="259">
        <f>BA2888+$BD$753</f>
        <v>13.651199999999541</v>
      </c>
      <c r="BB2889" s="274">
        <f t="shared" si="745"/>
        <v>5.7744465153981517E-2</v>
      </c>
      <c r="BC2889" s="259">
        <f t="shared" si="746"/>
        <v>1.2710572476275911E-4</v>
      </c>
      <c r="BD2889" s="259" t="str">
        <f t="shared" si="743"/>
        <v/>
      </c>
      <c r="BE2889" s="254" t="str">
        <f t="shared" si="744"/>
        <v/>
      </c>
    </row>
    <row r="2890" spans="1:57" ht="20.100000000000001" customHeight="1" x14ac:dyDescent="0.25">
      <c r="A2890" s="247">
        <v>2112</v>
      </c>
      <c r="B2890" s="247">
        <f>$B$755+(A2890*$B$758)</f>
        <v>10691.954487473033</v>
      </c>
      <c r="C2890" s="247">
        <f>_xlfn.NORM.DIST($B2890,$B$752,$B$753,0)</f>
        <v>8.3911958250835043E-9</v>
      </c>
      <c r="D2890" s="247">
        <f>_xlfn.NORM.DIST($B2890,$B$752,$B$753,1)</f>
        <v>0.99999566632350745</v>
      </c>
      <c r="E2890" s="247">
        <f>IF(OR(D2890&lt;$F$757,D2890&gt;$F$758),C2890,"")</f>
        <v>8.3911958250835043E-9</v>
      </c>
      <c r="F2890" s="247" t="str">
        <f>IF(AND(D2890&gt;$F$757,D2890&lt;$F$758),C2890,"")</f>
        <v/>
      </c>
      <c r="G2890" s="247" t="str">
        <f>IF(C2890=MAX($C$761:$C$2761),C2890,"")</f>
        <v/>
      </c>
      <c r="H2890" s="247">
        <f>_xlfn.NORM.DIST(B2890,$F$753,$F$754,0)</f>
        <v>0</v>
      </c>
      <c r="I2890" s="247">
        <f>IF(H2890=MAX($H$761:$H$2761),C2890,"")</f>
        <v>8.3911958250835043E-9</v>
      </c>
      <c r="J2890" s="247"/>
      <c r="K2890" s="247"/>
      <c r="L2890" s="247"/>
      <c r="M2890" s="247"/>
      <c r="N2890" s="247"/>
      <c r="O2890" s="247"/>
      <c r="P2890" s="247"/>
      <c r="Q2890" s="247"/>
      <c r="R2890" s="247"/>
      <c r="AZ2890" s="259"/>
      <c r="BA2890" s="259">
        <f>BA2889+$BD$753</f>
        <v>13.65759999999954</v>
      </c>
      <c r="BB2890" s="274">
        <f t="shared" si="745"/>
        <v>5.7617359429218758E-2</v>
      </c>
      <c r="BC2890" s="259">
        <f t="shared" si="746"/>
        <v>1.268481532780627E-4</v>
      </c>
      <c r="BD2890" s="259" t="str">
        <f t="shared" si="743"/>
        <v/>
      </c>
      <c r="BE2890" s="254" t="str">
        <f t="shared" si="744"/>
        <v/>
      </c>
    </row>
    <row r="2891" spans="1:57" ht="20.100000000000001" customHeight="1" x14ac:dyDescent="0.25">
      <c r="A2891" s="247">
        <v>2113</v>
      </c>
      <c r="B2891" s="247">
        <f>$B$755+(A2891*$B$758)</f>
        <v>10701.56955445817</v>
      </c>
      <c r="C2891" s="247">
        <f>_xlfn.NORM.DIST($B2891,$B$752,$B$753,0)</f>
        <v>8.2431540202366387E-9</v>
      </c>
      <c r="D2891" s="247">
        <f>_xlfn.NORM.DIST($B2891,$B$752,$B$753,1)</f>
        <v>0.99999574629169663</v>
      </c>
      <c r="E2891" s="247">
        <f>IF(OR(D2891&lt;$F$757,D2891&gt;$F$758),C2891,"")</f>
        <v>8.2431540202366387E-9</v>
      </c>
      <c r="F2891" s="247" t="str">
        <f>IF(AND(D2891&gt;$F$757,D2891&lt;$F$758),C2891,"")</f>
        <v/>
      </c>
      <c r="G2891" s="247" t="str">
        <f>IF(C2891=MAX($C$761:$C$2761),C2891,"")</f>
        <v/>
      </c>
      <c r="H2891" s="247">
        <f>_xlfn.NORM.DIST(B2891,$F$753,$F$754,0)</f>
        <v>0</v>
      </c>
      <c r="I2891" s="247">
        <f>IF(H2891=MAX($H$761:$H$2761),C2891,"")</f>
        <v>8.2431540202366387E-9</v>
      </c>
      <c r="J2891" s="247"/>
      <c r="K2891" s="247"/>
      <c r="L2891" s="247"/>
      <c r="M2891" s="247"/>
      <c r="N2891" s="247"/>
      <c r="O2891" s="247"/>
      <c r="P2891" s="247"/>
      <c r="Q2891" s="247"/>
      <c r="R2891" s="247"/>
      <c r="AZ2891" s="259"/>
      <c r="BA2891" s="259">
        <f>BA2890+$BD$753</f>
        <v>13.66399999999954</v>
      </c>
      <c r="BB2891" s="274">
        <f t="shared" si="745"/>
        <v>5.7490511275940695E-2</v>
      </c>
      <c r="BC2891" s="259">
        <f t="shared" si="746"/>
        <v>1.2659103428266927E-4</v>
      </c>
      <c r="BD2891" s="259" t="str">
        <f t="shared" si="743"/>
        <v/>
      </c>
      <c r="BE2891" s="254" t="str">
        <f t="shared" si="744"/>
        <v/>
      </c>
    </row>
    <row r="2892" spans="1:57" ht="20.100000000000001" customHeight="1" x14ac:dyDescent="0.25">
      <c r="A2892" s="247">
        <v>2114</v>
      </c>
      <c r="B2892" s="247">
        <f>$B$755+(A2892*$B$758)</f>
        <v>10711.184621443308</v>
      </c>
      <c r="C2892" s="247">
        <f>_xlfn.NORM.DIST($B2892,$B$752,$B$753,0)</f>
        <v>8.0975944827212299E-9</v>
      </c>
      <c r="D2892" s="247">
        <f>_xlfn.NORM.DIST($B2892,$B$752,$B$753,1)</f>
        <v>0.9999958248484192</v>
      </c>
      <c r="E2892" s="247">
        <f>IF(OR(D2892&lt;$F$757,D2892&gt;$F$758),C2892,"")</f>
        <v>8.0975944827212299E-9</v>
      </c>
      <c r="F2892" s="247" t="str">
        <f>IF(AND(D2892&gt;$F$757,D2892&lt;$F$758),C2892,"")</f>
        <v/>
      </c>
      <c r="G2892" s="247" t="str">
        <f>IF(C2892=MAX($C$761:$C$2761),C2892,"")</f>
        <v/>
      </c>
      <c r="H2892" s="247">
        <f>_xlfn.NORM.DIST(B2892,$F$753,$F$754,0)</f>
        <v>0</v>
      </c>
      <c r="I2892" s="247">
        <f>IF(H2892=MAX($H$761:$H$2761),C2892,"")</f>
        <v>8.0975944827212299E-9</v>
      </c>
      <c r="J2892" s="247"/>
      <c r="K2892" s="247"/>
      <c r="L2892" s="247"/>
      <c r="M2892" s="247"/>
      <c r="N2892" s="247"/>
      <c r="O2892" s="247"/>
      <c r="P2892" s="247"/>
      <c r="Q2892" s="247"/>
      <c r="R2892" s="247"/>
      <c r="AZ2892" s="259"/>
      <c r="BA2892" s="259">
        <f>BA2891+$BD$753</f>
        <v>13.670399999999539</v>
      </c>
      <c r="BB2892" s="274">
        <f t="shared" si="745"/>
        <v>5.7363920241658026E-2</v>
      </c>
      <c r="BC2892" s="259">
        <f t="shared" si="746"/>
        <v>1.2633436720607683E-4</v>
      </c>
      <c r="BD2892" s="259" t="str">
        <f t="shared" si="743"/>
        <v/>
      </c>
      <c r="BE2892" s="254" t="str">
        <f t="shared" si="744"/>
        <v/>
      </c>
    </row>
    <row r="2893" spans="1:57" ht="20.100000000000001" customHeight="1" x14ac:dyDescent="0.25">
      <c r="A2893" s="248">
        <v>2115</v>
      </c>
      <c r="B2893" s="247">
        <f>$B$755+(A2893*$B$758)</f>
        <v>10720.799688428446</v>
      </c>
      <c r="C2893" s="247">
        <f>_xlfn.NORM.DIST($B2893,$B$752,$B$753,0)</f>
        <v>7.9544779968245345E-9</v>
      </c>
      <c r="D2893" s="247">
        <f>_xlfn.NORM.DIST($B2893,$B$752,$B$753,1)</f>
        <v>0.99999590201735333</v>
      </c>
      <c r="E2893" s="247">
        <f>IF(OR(D2893&lt;$F$757,D2893&gt;$F$758),C2893,"")</f>
        <v>7.9544779968245345E-9</v>
      </c>
      <c r="F2893" s="247" t="str">
        <f>IF(AND(D2893&gt;$F$757,D2893&lt;$F$758),C2893,"")</f>
        <v/>
      </c>
      <c r="G2893" s="247" t="str">
        <f>IF(C2893=MAX($C$761:$C$2761),C2893,"")</f>
        <v/>
      </c>
      <c r="H2893" s="247">
        <f>_xlfn.NORM.DIST(B2893,$F$753,$F$754,0)</f>
        <v>0</v>
      </c>
      <c r="I2893" s="247">
        <f>IF(H2893=MAX($H$761:$H$2761),C2893,"")</f>
        <v>7.9544779968245345E-9</v>
      </c>
      <c r="J2893" s="247"/>
      <c r="K2893" s="247"/>
      <c r="L2893" s="247"/>
      <c r="M2893" s="247"/>
      <c r="N2893" s="247"/>
      <c r="O2893" s="247"/>
      <c r="P2893" s="247"/>
      <c r="Q2893" s="247"/>
      <c r="R2893" s="247"/>
      <c r="AZ2893" s="259"/>
      <c r="BA2893" s="259">
        <f>BA2892+$BD$753</f>
        <v>13.676799999999538</v>
      </c>
      <c r="BB2893" s="274">
        <f t="shared" si="745"/>
        <v>5.7237585874451949E-2</v>
      </c>
      <c r="BC2893" s="259">
        <f t="shared" si="746"/>
        <v>1.2607815147797768E-4</v>
      </c>
      <c r="BD2893" s="259" t="str">
        <f t="shared" si="743"/>
        <v/>
      </c>
      <c r="BE2893" s="254" t="str">
        <f t="shared" si="744"/>
        <v/>
      </c>
    </row>
    <row r="2894" spans="1:57" ht="20.100000000000001" customHeight="1" x14ac:dyDescent="0.25">
      <c r="A2894" s="247">
        <v>2116</v>
      </c>
      <c r="B2894" s="247">
        <f>$B$755+(A2894*$B$758)</f>
        <v>10730.414755413583</v>
      </c>
      <c r="C2894" s="247">
        <f>_xlfn.NORM.DIST($B2894,$B$752,$B$753,0)</f>
        <v>7.8137659233928724E-9</v>
      </c>
      <c r="D2894" s="247">
        <f>_xlfn.NORM.DIST($B2894,$B$752,$B$753,1)</f>
        <v>0.99999597782180294</v>
      </c>
      <c r="E2894" s="247">
        <f>IF(OR(D2894&lt;$F$757,D2894&gt;$F$758),C2894,"")</f>
        <v>7.8137659233928724E-9</v>
      </c>
      <c r="F2894" s="247" t="str">
        <f>IF(AND(D2894&gt;$F$757,D2894&lt;$F$758),C2894,"")</f>
        <v/>
      </c>
      <c r="G2894" s="247" t="str">
        <f>IF(C2894=MAX($C$761:$C$2761),C2894,"")</f>
        <v/>
      </c>
      <c r="H2894" s="247">
        <f>_xlfn.NORM.DIST(B2894,$F$753,$F$754,0)</f>
        <v>0</v>
      </c>
      <c r="I2894" s="247">
        <f>IF(H2894=MAX($H$761:$H$2761),C2894,"")</f>
        <v>7.8137659233928724E-9</v>
      </c>
      <c r="J2894" s="247"/>
      <c r="K2894" s="247"/>
      <c r="L2894" s="247"/>
      <c r="M2894" s="247"/>
      <c r="N2894" s="247"/>
      <c r="O2894" s="247"/>
      <c r="P2894" s="247"/>
      <c r="Q2894" s="247"/>
      <c r="R2894" s="247"/>
      <c r="AZ2894" s="259"/>
      <c r="BA2894" s="259">
        <f>BA2893+$BD$753</f>
        <v>13.683199999999538</v>
      </c>
      <c r="BB2894" s="274">
        <f t="shared" si="745"/>
        <v>5.7111507722973971E-2</v>
      </c>
      <c r="BC2894" s="259">
        <f t="shared" si="746"/>
        <v>1.2582238652775884E-4</v>
      </c>
      <c r="BD2894" s="259" t="str">
        <f t="shared" si="743"/>
        <v/>
      </c>
      <c r="BE2894" s="254" t="str">
        <f t="shared" si="744"/>
        <v/>
      </c>
    </row>
    <row r="2895" spans="1:57" ht="20.100000000000001" customHeight="1" x14ac:dyDescent="0.25">
      <c r="A2895" s="247">
        <v>2117</v>
      </c>
      <c r="B2895" s="247">
        <f>$B$755+(A2895*$B$758)</f>
        <v>10740.029822398721</v>
      </c>
      <c r="C2895" s="247">
        <f>_xlfn.NORM.DIST($B2895,$B$752,$B$753,0)</f>
        <v>7.6754201920926885E-9</v>
      </c>
      <c r="D2895" s="247">
        <f>_xlfn.NORM.DIST($B2895,$B$752,$B$753,1)</f>
        <v>0.99999605228470301</v>
      </c>
      <c r="E2895" s="247">
        <f>IF(OR(D2895&lt;$F$757,D2895&gt;$F$758),C2895,"")</f>
        <v>7.6754201920926885E-9</v>
      </c>
      <c r="F2895" s="247" t="str">
        <f>IF(AND(D2895&gt;$F$757,D2895&lt;$F$758),C2895,"")</f>
        <v/>
      </c>
      <c r="G2895" s="247" t="str">
        <f>IF(C2895=MAX($C$761:$C$2761),C2895,"")</f>
        <v/>
      </c>
      <c r="H2895" s="247">
        <f>_xlfn.NORM.DIST(B2895,$F$753,$F$754,0)</f>
        <v>0</v>
      </c>
      <c r="I2895" s="247">
        <f>IF(H2895=MAX($H$761:$H$2761),C2895,"")</f>
        <v>7.6754201920926885E-9</v>
      </c>
      <c r="J2895" s="247"/>
      <c r="K2895" s="247"/>
      <c r="L2895" s="247"/>
      <c r="M2895" s="247"/>
      <c r="N2895" s="247"/>
      <c r="O2895" s="247"/>
      <c r="P2895" s="247"/>
      <c r="Q2895" s="247"/>
      <c r="R2895" s="247"/>
      <c r="AZ2895" s="259"/>
      <c r="BA2895" s="259">
        <f>BA2894+$BD$753</f>
        <v>13.689599999999537</v>
      </c>
      <c r="BB2895" s="274">
        <f t="shared" si="745"/>
        <v>5.6985685336446212E-2</v>
      </c>
      <c r="BC2895" s="259">
        <f t="shared" si="746"/>
        <v>1.2556707178479343E-4</v>
      </c>
      <c r="BD2895" s="259" t="str">
        <f t="shared" si="743"/>
        <v/>
      </c>
      <c r="BE2895" s="254" t="str">
        <f t="shared" si="744"/>
        <v/>
      </c>
    </row>
    <row r="2896" spans="1:57" ht="20.100000000000001" customHeight="1" x14ac:dyDescent="0.25">
      <c r="A2896" s="247">
        <v>2118</v>
      </c>
      <c r="B2896" s="247">
        <f>$B$755+(A2896*$B$758)</f>
        <v>10749.644889383859</v>
      </c>
      <c r="C2896" s="247">
        <f>_xlfn.NORM.DIST($B2896,$B$752,$B$753,0)</f>
        <v>7.5394032937632336E-9</v>
      </c>
      <c r="D2896" s="247">
        <f>_xlfn.NORM.DIST($B2896,$B$752,$B$753,1)</f>
        <v>0.99999612542862537</v>
      </c>
      <c r="E2896" s="247">
        <f>IF(OR(D2896&lt;$F$757,D2896&gt;$F$758),C2896,"")</f>
        <v>7.5394032937632336E-9</v>
      </c>
      <c r="F2896" s="247" t="str">
        <f>IF(AND(D2896&gt;$F$757,D2896&lt;$F$758),C2896,"")</f>
        <v/>
      </c>
      <c r="G2896" s="247" t="str">
        <f>IF(C2896=MAX($C$761:$C$2761),C2896,"")</f>
        <v/>
      </c>
      <c r="H2896" s="247">
        <f>_xlfn.NORM.DIST(B2896,$F$753,$F$754,0)</f>
        <v>0</v>
      </c>
      <c r="I2896" s="247">
        <f>IF(H2896=MAX($H$761:$H$2761),C2896,"")</f>
        <v>7.5394032937632336E-9</v>
      </c>
      <c r="J2896" s="247"/>
      <c r="K2896" s="247"/>
      <c r="L2896" s="247"/>
      <c r="M2896" s="247"/>
      <c r="N2896" s="247"/>
      <c r="O2896" s="247"/>
      <c r="P2896" s="247"/>
      <c r="Q2896" s="247"/>
      <c r="R2896" s="247"/>
      <c r="AZ2896" s="259"/>
      <c r="BA2896" s="259">
        <f>BA2895+$BD$753</f>
        <v>13.695999999999536</v>
      </c>
      <c r="BB2896" s="274">
        <f t="shared" si="745"/>
        <v>5.6860118264661419E-2</v>
      </c>
      <c r="BC2896" s="259">
        <f t="shared" si="746"/>
        <v>1.2531220667850312E-4</v>
      </c>
      <c r="BD2896" s="259" t="str">
        <f t="shared" si="743"/>
        <v/>
      </c>
      <c r="BE2896" s="254" t="str">
        <f t="shared" si="744"/>
        <v/>
      </c>
    </row>
    <row r="2897" spans="1:57" ht="20.100000000000001" customHeight="1" x14ac:dyDescent="0.25">
      <c r="A2897" s="247">
        <v>2119</v>
      </c>
      <c r="B2897" s="247">
        <f>$B$755+(A2897*$B$758)</f>
        <v>10759.259956368996</v>
      </c>
      <c r="C2897" s="247">
        <f>_xlfn.NORM.DIST($B2897,$B$752,$B$753,0)</f>
        <v>7.4056782728599124E-9</v>
      </c>
      <c r="D2897" s="247">
        <f>_xlfn.NORM.DIST($B2897,$B$752,$B$753,1)</f>
        <v>0.99999619727578382</v>
      </c>
      <c r="E2897" s="247">
        <f>IF(OR(D2897&lt;$F$757,D2897&gt;$F$758),C2897,"")</f>
        <v>7.4056782728599124E-9</v>
      </c>
      <c r="F2897" s="247" t="str">
        <f>IF(AND(D2897&gt;$F$757,D2897&lt;$F$758),C2897,"")</f>
        <v/>
      </c>
      <c r="G2897" s="247" t="str">
        <f>IF(C2897=MAX($C$761:$C$2761),C2897,"")</f>
        <v/>
      </c>
      <c r="H2897" s="247">
        <f>_xlfn.NORM.DIST(B2897,$F$753,$F$754,0)</f>
        <v>0</v>
      </c>
      <c r="I2897" s="247">
        <f>IF(H2897=MAX($H$761:$H$2761),C2897,"")</f>
        <v>7.4056782728599124E-9</v>
      </c>
      <c r="J2897" s="247"/>
      <c r="K2897" s="247"/>
      <c r="L2897" s="247"/>
      <c r="M2897" s="247"/>
      <c r="N2897" s="247"/>
      <c r="O2897" s="247"/>
      <c r="P2897" s="247"/>
      <c r="Q2897" s="247"/>
      <c r="R2897" s="247"/>
      <c r="AZ2897" s="259"/>
      <c r="BA2897" s="259">
        <f>BA2896+$BD$753</f>
        <v>13.702399999999535</v>
      </c>
      <c r="BB2897" s="274">
        <f t="shared" si="745"/>
        <v>5.6734806057982916E-2</v>
      </c>
      <c r="BC2897" s="259">
        <f t="shared" si="746"/>
        <v>1.2505779063806677E-4</v>
      </c>
      <c r="BD2897" s="259" t="str">
        <f t="shared" si="743"/>
        <v/>
      </c>
      <c r="BE2897" s="254" t="str">
        <f t="shared" si="744"/>
        <v/>
      </c>
    </row>
    <row r="2898" spans="1:57" ht="20.100000000000001" customHeight="1" x14ac:dyDescent="0.25">
      <c r="A2898" s="247">
        <v>2120</v>
      </c>
      <c r="B2898" s="247">
        <f>$B$755+(A2898*$B$758)</f>
        <v>10768.875023354134</v>
      </c>
      <c r="C2898" s="247">
        <f>_xlfn.NORM.DIST($B2898,$B$752,$B$753,0)</f>
        <v>7.2742087199879988E-9</v>
      </c>
      <c r="D2898" s="247">
        <f>_xlfn.NORM.DIST($B2898,$B$752,$B$753,1)</f>
        <v>0.99999626784803952</v>
      </c>
      <c r="E2898" s="247">
        <f>IF(OR(D2898&lt;$F$757,D2898&gt;$F$758),C2898,"")</f>
        <v>7.2742087199879988E-9</v>
      </c>
      <c r="F2898" s="247" t="str">
        <f>IF(AND(D2898&gt;$F$757,D2898&lt;$F$758),C2898,"")</f>
        <v/>
      </c>
      <c r="G2898" s="247" t="str">
        <f>IF(C2898=MAX($C$761:$C$2761),C2898,"")</f>
        <v/>
      </c>
      <c r="H2898" s="247">
        <f>_xlfn.NORM.DIST(B2898,$F$753,$F$754,0)</f>
        <v>0</v>
      </c>
      <c r="I2898" s="247">
        <f>IF(H2898=MAX($H$761:$H$2761),C2898,"")</f>
        <v>7.2742087199879988E-9</v>
      </c>
      <c r="J2898" s="247"/>
      <c r="K2898" s="247"/>
      <c r="L2898" s="247"/>
      <c r="M2898" s="247"/>
      <c r="N2898" s="247"/>
      <c r="O2898" s="247"/>
      <c r="P2898" s="247"/>
      <c r="Q2898" s="247"/>
      <c r="R2898" s="247"/>
      <c r="AZ2898" s="259"/>
      <c r="BA2898" s="259">
        <f>BA2897+$BD$753</f>
        <v>13.708799999999535</v>
      </c>
      <c r="BB2898" s="274">
        <f t="shared" si="745"/>
        <v>5.6609748267344849E-2</v>
      </c>
      <c r="BC2898" s="259">
        <f t="shared" si="746"/>
        <v>1.2480382309279503E-4</v>
      </c>
      <c r="BD2898" s="259" t="str">
        <f t="shared" si="743"/>
        <v/>
      </c>
      <c r="BE2898" s="254" t="str">
        <f t="shared" si="744"/>
        <v/>
      </c>
    </row>
    <row r="2899" spans="1:57" ht="20.100000000000001" customHeight="1" x14ac:dyDescent="0.25">
      <c r="A2899" s="247">
        <v>2121</v>
      </c>
      <c r="B2899" s="247">
        <f>$B$755+(A2899*$B$758)</f>
        <v>10778.490090339272</v>
      </c>
      <c r="C2899" s="247">
        <f>_xlfn.NORM.DIST($B2899,$B$752,$B$753,0)</f>
        <v>7.1449587645249132E-9</v>
      </c>
      <c r="D2899" s="247">
        <f>_xlfn.NORM.DIST($B2899,$B$752,$B$753,1)</f>
        <v>0.99999633716690584</v>
      </c>
      <c r="E2899" s="247">
        <f>IF(OR(D2899&lt;$F$757,D2899&gt;$F$758),C2899,"")</f>
        <v>7.1449587645249132E-9</v>
      </c>
      <c r="F2899" s="247" t="str">
        <f>IF(AND(D2899&gt;$F$757,D2899&lt;$F$758),C2899,"")</f>
        <v/>
      </c>
      <c r="G2899" s="247" t="str">
        <f>IF(C2899=MAX($C$761:$C$2761),C2899,"")</f>
        <v/>
      </c>
      <c r="H2899" s="247">
        <f>_xlfn.NORM.DIST(B2899,$F$753,$F$754,0)</f>
        <v>0</v>
      </c>
      <c r="I2899" s="247">
        <f>IF(H2899=MAX($H$761:$H$2761),C2899,"")</f>
        <v>7.1449587645249132E-9</v>
      </c>
      <c r="J2899" s="247"/>
      <c r="K2899" s="247"/>
      <c r="L2899" s="247"/>
      <c r="M2899" s="247"/>
      <c r="N2899" s="247"/>
      <c r="O2899" s="247"/>
      <c r="P2899" s="247"/>
      <c r="Q2899" s="247"/>
      <c r="R2899" s="247"/>
      <c r="AZ2899" s="259"/>
      <c r="BA2899" s="259">
        <f>BA2898+$BD$753</f>
        <v>13.715199999999534</v>
      </c>
      <c r="BB2899" s="274">
        <f t="shared" si="745"/>
        <v>5.6484944444252054E-2</v>
      </c>
      <c r="BC2899" s="259">
        <f t="shared" si="746"/>
        <v>1.2455030347175572E-4</v>
      </c>
      <c r="BD2899" s="259" t="str">
        <f t="shared" si="743"/>
        <v/>
      </c>
      <c r="BE2899" s="254" t="str">
        <f t="shared" si="744"/>
        <v/>
      </c>
    </row>
    <row r="2900" spans="1:57" ht="20.100000000000001" customHeight="1" x14ac:dyDescent="0.25">
      <c r="A2900" s="248">
        <v>2122</v>
      </c>
      <c r="B2900" s="247">
        <f>$B$755+(A2900*$B$758)</f>
        <v>10788.105157324409</v>
      </c>
      <c r="C2900" s="247">
        <f>_xlfn.NORM.DIST($B2900,$B$752,$B$753,0)</f>
        <v>7.01789306733121E-9</v>
      </c>
      <c r="D2900" s="247">
        <f>_xlfn.NORM.DIST($B2900,$B$752,$B$753,1)</f>
        <v>0.99999640525355427</v>
      </c>
      <c r="E2900" s="247">
        <f>IF(OR(D2900&lt;$F$757,D2900&gt;$F$758),C2900,"")</f>
        <v>7.01789306733121E-9</v>
      </c>
      <c r="F2900" s="247" t="str">
        <f>IF(AND(D2900&gt;$F$757,D2900&lt;$F$758),C2900,"")</f>
        <v/>
      </c>
      <c r="G2900" s="247" t="str">
        <f>IF(C2900=MAX($C$761:$C$2761),C2900,"")</f>
        <v/>
      </c>
      <c r="H2900" s="247">
        <f>_xlfn.NORM.DIST(B2900,$F$753,$F$754,0)</f>
        <v>0</v>
      </c>
      <c r="I2900" s="247">
        <f>IF(H2900=MAX($H$761:$H$2761),C2900,"")</f>
        <v>7.01789306733121E-9</v>
      </c>
      <c r="J2900" s="247"/>
      <c r="K2900" s="247"/>
      <c r="L2900" s="247"/>
      <c r="M2900" s="247"/>
      <c r="N2900" s="247"/>
      <c r="O2900" s="247"/>
      <c r="P2900" s="247"/>
      <c r="Q2900" s="247"/>
      <c r="R2900" s="247"/>
      <c r="AZ2900" s="259"/>
      <c r="BA2900" s="259">
        <f>BA2899+$BD$753</f>
        <v>13.721599999999533</v>
      </c>
      <c r="BB2900" s="274">
        <f t="shared" si="745"/>
        <v>5.6360394140780298E-2</v>
      </c>
      <c r="BC2900" s="259">
        <f t="shared" si="746"/>
        <v>1.2429723120419012E-4</v>
      </c>
      <c r="BD2900" s="259" t="str">
        <f t="shared" si="743"/>
        <v/>
      </c>
      <c r="BE2900" s="254" t="str">
        <f t="shared" si="744"/>
        <v/>
      </c>
    </row>
    <row r="2901" spans="1:57" ht="20.100000000000001" customHeight="1" x14ac:dyDescent="0.25">
      <c r="A2901" s="247">
        <v>2123</v>
      </c>
      <c r="B2901" s="247">
        <f>$B$755+(A2901*$B$758)</f>
        <v>10797.720224309547</v>
      </c>
      <c r="C2901" s="247">
        <f>_xlfn.NORM.DIST($B2901,$B$752,$B$753,0)</f>
        <v>6.8929768135484021E-9</v>
      </c>
      <c r="D2901" s="247">
        <f>_xlfn.NORM.DIST($B2901,$B$752,$B$753,1)</f>
        <v>0.9999964721288187</v>
      </c>
      <c r="E2901" s="247">
        <f>IF(OR(D2901&lt;$F$757,D2901&gt;$F$758),C2901,"")</f>
        <v>6.8929768135484021E-9</v>
      </c>
      <c r="F2901" s="247" t="str">
        <f>IF(AND(D2901&gt;$F$757,D2901&lt;$F$758),C2901,"")</f>
        <v/>
      </c>
      <c r="G2901" s="247" t="str">
        <f>IF(C2901=MAX($C$761:$C$2761),C2901,"")</f>
        <v/>
      </c>
      <c r="H2901" s="247">
        <f>_xlfn.NORM.DIST(B2901,$F$753,$F$754,0)</f>
        <v>0</v>
      </c>
      <c r="I2901" s="247">
        <f>IF(H2901=MAX($H$761:$H$2761),C2901,"")</f>
        <v>6.8929768135484021E-9</v>
      </c>
      <c r="J2901" s="247"/>
      <c r="K2901" s="247"/>
      <c r="L2901" s="247"/>
      <c r="M2901" s="247"/>
      <c r="N2901" s="247"/>
      <c r="O2901" s="247"/>
      <c r="P2901" s="247"/>
      <c r="Q2901" s="247"/>
      <c r="R2901" s="247"/>
      <c r="AZ2901" s="259"/>
      <c r="BA2901" s="259">
        <f>BA2900+$BD$753</f>
        <v>13.727999999999533</v>
      </c>
      <c r="BB2901" s="274">
        <f t="shared" si="745"/>
        <v>5.6236096909576108E-2</v>
      </c>
      <c r="BC2901" s="259">
        <f t="shared" si="746"/>
        <v>1.2404460571911052E-4</v>
      </c>
      <c r="BD2901" s="259" t="str">
        <f t="shared" si="743"/>
        <v/>
      </c>
      <c r="BE2901" s="254" t="str">
        <f t="shared" si="744"/>
        <v/>
      </c>
    </row>
    <row r="2902" spans="1:57" ht="20.100000000000001" customHeight="1" x14ac:dyDescent="0.25">
      <c r="A2902" s="247">
        <v>2124</v>
      </c>
      <c r="B2902" s="247">
        <f>$B$755+(A2902*$B$758)</f>
        <v>10807.335291294685</v>
      </c>
      <c r="C2902" s="247">
        <f>_xlfn.NORM.DIST($B2902,$B$752,$B$753,0)</f>
        <v>6.7701757054836708E-9</v>
      </c>
      <c r="D2902" s="247">
        <f>_xlfn.NORM.DIST($B2902,$B$752,$B$753,1)</f>
        <v>0.99999653781320086</v>
      </c>
      <c r="E2902" s="247">
        <f>IF(OR(D2902&lt;$F$757,D2902&gt;$F$758),C2902,"")</f>
        <v>6.7701757054836708E-9</v>
      </c>
      <c r="F2902" s="247" t="str">
        <f>IF(AND(D2902&gt;$F$757,D2902&lt;$F$758),C2902,"")</f>
        <v/>
      </c>
      <c r="G2902" s="247" t="str">
        <f>IF(C2902=MAX($C$761:$C$2761),C2902,"")</f>
        <v/>
      </c>
      <c r="H2902" s="247">
        <f>_xlfn.NORM.DIST(B2902,$F$753,$F$754,0)</f>
        <v>0</v>
      </c>
      <c r="I2902" s="247">
        <f>IF(H2902=MAX($H$761:$H$2761),C2902,"")</f>
        <v>6.7701757054836708E-9</v>
      </c>
      <c r="J2902" s="247"/>
      <c r="K2902" s="247"/>
      <c r="L2902" s="247"/>
      <c r="M2902" s="247"/>
      <c r="N2902" s="247"/>
      <c r="O2902" s="247"/>
      <c r="P2902" s="247"/>
      <c r="Q2902" s="247"/>
      <c r="R2902" s="247"/>
      <c r="AZ2902" s="259"/>
      <c r="BA2902" s="259">
        <f>BA2901+$BD$753</f>
        <v>13.734399999999532</v>
      </c>
      <c r="BB2902" s="274">
        <f t="shared" si="745"/>
        <v>5.6112052303856998E-2</v>
      </c>
      <c r="BC2902" s="259">
        <f t="shared" si="746"/>
        <v>1.237924264456125E-4</v>
      </c>
      <c r="BD2902" s="259" t="str">
        <f t="shared" si="743"/>
        <v/>
      </c>
      <c r="BE2902" s="254" t="str">
        <f t="shared" si="744"/>
        <v/>
      </c>
    </row>
    <row r="2903" spans="1:57" ht="20.100000000000001" customHeight="1" x14ac:dyDescent="0.25">
      <c r="A2903" s="247">
        <v>2125</v>
      </c>
      <c r="B2903" s="247">
        <f>$B$755+(A2903*$B$758)</f>
        <v>10816.950358279822</v>
      </c>
      <c r="C2903" s="247">
        <f>_xlfn.NORM.DIST($B2903,$B$752,$B$753,0)</f>
        <v>6.6494559555797827E-9</v>
      </c>
      <c r="D2903" s="247">
        <f>_xlfn.NORM.DIST($B2903,$B$752,$B$753,1)</f>
        <v>0.99999660232687526</v>
      </c>
      <c r="E2903" s="247">
        <f>IF(OR(D2903&lt;$F$757,D2903&gt;$F$758),C2903,"")</f>
        <v>6.6494559555797827E-9</v>
      </c>
      <c r="F2903" s="247" t="str">
        <f>IF(AND(D2903&gt;$F$757,D2903&lt;$F$758),C2903,"")</f>
        <v/>
      </c>
      <c r="G2903" s="247" t="str">
        <f>IF(C2903=MAX($C$761:$C$2761),C2903,"")</f>
        <v/>
      </c>
      <c r="H2903" s="247">
        <f>_xlfn.NORM.DIST(B2903,$F$753,$F$754,0)</f>
        <v>0</v>
      </c>
      <c r="I2903" s="247">
        <f>IF(H2903=MAX($H$761:$H$2761),C2903,"")</f>
        <v>6.6494559555797827E-9</v>
      </c>
      <c r="J2903" s="247"/>
      <c r="K2903" s="247"/>
      <c r="L2903" s="247"/>
      <c r="M2903" s="247"/>
      <c r="N2903" s="247"/>
      <c r="O2903" s="247"/>
      <c r="P2903" s="247"/>
      <c r="Q2903" s="247"/>
      <c r="R2903" s="247"/>
      <c r="AZ2903" s="259"/>
      <c r="BA2903" s="259">
        <f>BA2902+$BD$753</f>
        <v>13.740799999999531</v>
      </c>
      <c r="BB2903" s="274">
        <f t="shared" si="745"/>
        <v>5.5988259877411385E-2</v>
      </c>
      <c r="BC2903" s="259">
        <f t="shared" si="746"/>
        <v>1.2354069281263202E-4</v>
      </c>
      <c r="BD2903" s="259" t="str">
        <f t="shared" si="743"/>
        <v/>
      </c>
      <c r="BE2903" s="254" t="str">
        <f t="shared" si="744"/>
        <v/>
      </c>
    </row>
    <row r="2904" spans="1:57" ht="20.100000000000001" customHeight="1" x14ac:dyDescent="0.25">
      <c r="A2904" s="247">
        <v>2126</v>
      </c>
      <c r="B2904" s="247">
        <f>$B$755+(A2904*$B$758)</f>
        <v>10826.56542526496</v>
      </c>
      <c r="C2904" s="247">
        <f>_xlfn.NORM.DIST($B2904,$B$752,$B$753,0)</f>
        <v>6.5307842794700817E-9</v>
      </c>
      <c r="D2904" s="247">
        <f>_xlfn.NORM.DIST($B2904,$B$752,$B$753,1)</f>
        <v>0.99999666568969381</v>
      </c>
      <c r="E2904" s="247">
        <f>IF(OR(D2904&lt;$F$757,D2904&gt;$F$758),C2904,"")</f>
        <v>6.5307842794700817E-9</v>
      </c>
      <c r="F2904" s="247" t="str">
        <f>IF(AND(D2904&gt;$F$757,D2904&lt;$F$758),C2904,"")</f>
        <v/>
      </c>
      <c r="G2904" s="247" t="str">
        <f>IF(C2904=MAX($C$761:$C$2761),C2904,"")</f>
        <v/>
      </c>
      <c r="H2904" s="247">
        <f>_xlfn.NORM.DIST(B2904,$F$753,$F$754,0)</f>
        <v>0</v>
      </c>
      <c r="I2904" s="247">
        <f>IF(H2904=MAX($H$761:$H$2761),C2904,"")</f>
        <v>6.5307842794700817E-9</v>
      </c>
      <c r="J2904" s="247"/>
      <c r="K2904" s="247"/>
      <c r="L2904" s="247"/>
      <c r="M2904" s="247"/>
      <c r="N2904" s="247"/>
      <c r="O2904" s="247"/>
      <c r="P2904" s="247"/>
      <c r="Q2904" s="247"/>
      <c r="R2904" s="247"/>
      <c r="AZ2904" s="259"/>
      <c r="BA2904" s="259">
        <f>BA2903+$BD$753</f>
        <v>13.74719999999953</v>
      </c>
      <c r="BB2904" s="274">
        <f t="shared" si="745"/>
        <v>5.5864719184598753E-2</v>
      </c>
      <c r="BC2904" s="259">
        <f t="shared" si="746"/>
        <v>1.2328940424920914E-4</v>
      </c>
      <c r="BD2904" s="259" t="str">
        <f t="shared" si="743"/>
        <v/>
      </c>
      <c r="BE2904" s="254" t="str">
        <f t="shared" si="744"/>
        <v/>
      </c>
    </row>
    <row r="2905" spans="1:57" ht="20.100000000000001" customHeight="1" x14ac:dyDescent="0.25">
      <c r="A2905" s="247">
        <v>2127</v>
      </c>
      <c r="B2905" s="247">
        <f>$B$755+(A2905*$B$758)</f>
        <v>10836.180492250098</v>
      </c>
      <c r="C2905" s="247">
        <f>_xlfn.NORM.DIST($B2905,$B$752,$B$753,0)</f>
        <v>6.4141278891170583E-9</v>
      </c>
      <c r="D2905" s="247">
        <f>_xlfn.NORM.DIST($B2905,$B$752,$B$753,1)</f>
        <v>0.99999672792119088</v>
      </c>
      <c r="E2905" s="247">
        <f>IF(OR(D2905&lt;$F$757,D2905&gt;$F$758),C2905,"")</f>
        <v>6.4141278891170583E-9</v>
      </c>
      <c r="F2905" s="247" t="str">
        <f>IF(AND(D2905&gt;$F$757,D2905&lt;$F$758),C2905,"")</f>
        <v/>
      </c>
      <c r="G2905" s="247" t="str">
        <f>IF(C2905=MAX($C$761:$C$2761),C2905,"")</f>
        <v/>
      </c>
      <c r="H2905" s="247">
        <f>_xlfn.NORM.DIST(B2905,$F$753,$F$754,0)</f>
        <v>0</v>
      </c>
      <c r="I2905" s="247">
        <f>IF(H2905=MAX($H$761:$H$2761),C2905,"")</f>
        <v>6.4141278891170583E-9</v>
      </c>
      <c r="J2905" s="247"/>
      <c r="K2905" s="247"/>
      <c r="L2905" s="247"/>
      <c r="M2905" s="247"/>
      <c r="N2905" s="247"/>
      <c r="O2905" s="247"/>
      <c r="P2905" s="247"/>
      <c r="Q2905" s="247"/>
      <c r="R2905" s="247"/>
      <c r="AZ2905" s="259"/>
      <c r="BA2905" s="259">
        <f>BA2904+$BD$753</f>
        <v>13.75359999999953</v>
      </c>
      <c r="BB2905" s="274">
        <f t="shared" si="745"/>
        <v>5.5741429780349544E-2</v>
      </c>
      <c r="BC2905" s="259">
        <f t="shared" si="746"/>
        <v>1.2303856018424514E-4</v>
      </c>
      <c r="BD2905" s="259" t="str">
        <f t="shared" si="743"/>
        <v/>
      </c>
      <c r="BE2905" s="254" t="str">
        <f t="shared" si="744"/>
        <v/>
      </c>
    </row>
    <row r="2906" spans="1:57" ht="20.100000000000001" customHeight="1" x14ac:dyDescent="0.25">
      <c r="A2906" s="248">
        <v>2128</v>
      </c>
      <c r="B2906" s="247">
        <f>$B$755+(A2906*$B$758)</f>
        <v>10845.795559235235</v>
      </c>
      <c r="C2906" s="247">
        <f>_xlfn.NORM.DIST($B2906,$B$752,$B$753,0)</f>
        <v>6.2994544860343226E-9</v>
      </c>
      <c r="D2906" s="247">
        <f>_xlfn.NORM.DIST($B2906,$B$752,$B$753,1)</f>
        <v>0.99999678904058786</v>
      </c>
      <c r="E2906" s="247">
        <f>IF(OR(D2906&lt;$F$757,D2906&gt;$F$758),C2906,"")</f>
        <v>6.2994544860343226E-9</v>
      </c>
      <c r="F2906" s="247" t="str">
        <f>IF(AND(D2906&gt;$F$757,D2906&lt;$F$758),C2906,"")</f>
        <v/>
      </c>
      <c r="G2906" s="247" t="str">
        <f>IF(C2906=MAX($C$761:$C$2761),C2906,"")</f>
        <v/>
      </c>
      <c r="H2906" s="247">
        <f>_xlfn.NORM.DIST(B2906,$F$753,$F$754,0)</f>
        <v>0</v>
      </c>
      <c r="I2906" s="247">
        <f>IF(H2906=MAX($H$761:$H$2761),C2906,"")</f>
        <v>6.2994544860343226E-9</v>
      </c>
      <c r="J2906" s="247"/>
      <c r="K2906" s="247"/>
      <c r="L2906" s="247"/>
      <c r="M2906" s="247"/>
      <c r="N2906" s="247"/>
      <c r="O2906" s="247"/>
      <c r="P2906" s="247"/>
      <c r="Q2906" s="247"/>
      <c r="R2906" s="247"/>
      <c r="AZ2906" s="259"/>
      <c r="BA2906" s="259">
        <f>BA2905+$BD$753</f>
        <v>13.759999999999529</v>
      </c>
      <c r="BB2906" s="274">
        <f t="shared" si="745"/>
        <v>5.5618391220165299E-2</v>
      </c>
      <c r="BC2906" s="259">
        <f t="shared" si="746"/>
        <v>1.2278816004666904E-4</v>
      </c>
      <c r="BD2906" s="259" t="str">
        <f t="shared" si="743"/>
        <v/>
      </c>
      <c r="BE2906" s="254" t="str">
        <f t="shared" si="744"/>
        <v/>
      </c>
    </row>
    <row r="2907" spans="1:57" ht="20.100000000000001" customHeight="1" x14ac:dyDescent="0.25">
      <c r="A2907" s="247">
        <v>2129</v>
      </c>
      <c r="B2907" s="247">
        <f>$B$755+(A2907*$B$758)</f>
        <v>10855.410626220373</v>
      </c>
      <c r="C2907" s="247">
        <f>_xlfn.NORM.DIST($B2907,$B$752,$B$753,0)</f>
        <v>6.186732254590357E-9</v>
      </c>
      <c r="D2907" s="247">
        <f>_xlfn.NORM.DIST($B2907,$B$752,$B$753,1)</f>
        <v>0.99999684906679809</v>
      </c>
      <c r="E2907" s="247">
        <f>IF(OR(D2907&lt;$F$757,D2907&gt;$F$758),C2907,"")</f>
        <v>6.186732254590357E-9</v>
      </c>
      <c r="F2907" s="247" t="str">
        <f>IF(AND(D2907&gt;$F$757,D2907&lt;$F$758),C2907,"")</f>
        <v/>
      </c>
      <c r="G2907" s="247" t="str">
        <f>IF(C2907=MAX($C$761:$C$2761),C2907,"")</f>
        <v/>
      </c>
      <c r="H2907" s="247">
        <f>_xlfn.NORM.DIST(B2907,$F$753,$F$754,0)</f>
        <v>0</v>
      </c>
      <c r="I2907" s="247">
        <f>IF(H2907=MAX($H$761:$H$2761),C2907,"")</f>
        <v>6.186732254590357E-9</v>
      </c>
      <c r="J2907" s="247"/>
      <c r="K2907" s="247"/>
      <c r="L2907" s="247"/>
      <c r="M2907" s="247"/>
      <c r="N2907" s="247"/>
      <c r="O2907" s="247"/>
      <c r="P2907" s="247"/>
      <c r="Q2907" s="247"/>
      <c r="R2907" s="247"/>
      <c r="AZ2907" s="259"/>
      <c r="BA2907" s="259">
        <f>BA2906+$BD$753</f>
        <v>13.766399999999528</v>
      </c>
      <c r="BB2907" s="274">
        <f t="shared" si="745"/>
        <v>5.549560306011863E-2</v>
      </c>
      <c r="BC2907" s="259">
        <f t="shared" si="746"/>
        <v>1.22538203265396E-4</v>
      </c>
      <c r="BD2907" s="259" t="str">
        <f t="shared" si="743"/>
        <v/>
      </c>
      <c r="BE2907" s="254" t="str">
        <f t="shared" si="744"/>
        <v/>
      </c>
    </row>
    <row r="2908" spans="1:57" ht="20.100000000000001" customHeight="1" x14ac:dyDescent="0.25">
      <c r="A2908" s="247">
        <v>2130</v>
      </c>
      <c r="B2908" s="247">
        <f>$B$755+(A2908*$B$758)</f>
        <v>10865.025693205511</v>
      </c>
      <c r="C2908" s="247">
        <f>_xlfn.NORM.DIST($B2908,$B$752,$B$753,0)</f>
        <v>6.0759298553940961E-9</v>
      </c>
      <c r="D2908" s="247">
        <f>_xlfn.NORM.DIST($B2908,$B$752,$B$753,1)</f>
        <v>0.999996908018431</v>
      </c>
      <c r="E2908" s="247">
        <f>IF(OR(D2908&lt;$F$757,D2908&gt;$F$758),C2908,"")</f>
        <v>6.0759298553940961E-9</v>
      </c>
      <c r="F2908" s="247" t="str">
        <f>IF(AND(D2908&gt;$F$757,D2908&lt;$F$758),C2908,"")</f>
        <v/>
      </c>
      <c r="G2908" s="247" t="str">
        <f>IF(C2908=MAX($C$761:$C$2761),C2908,"")</f>
        <v/>
      </c>
      <c r="H2908" s="247">
        <f>_xlfn.NORM.DIST(B2908,$F$753,$F$754,0)</f>
        <v>0</v>
      </c>
      <c r="I2908" s="247">
        <f>IF(H2908=MAX($H$761:$H$2761),C2908,"")</f>
        <v>6.0759298553940961E-9</v>
      </c>
      <c r="J2908" s="247"/>
      <c r="K2908" s="247"/>
      <c r="L2908" s="247"/>
      <c r="M2908" s="247"/>
      <c r="N2908" s="247"/>
      <c r="O2908" s="247"/>
      <c r="P2908" s="247"/>
      <c r="Q2908" s="247"/>
      <c r="R2908" s="247"/>
      <c r="AZ2908" s="259"/>
      <c r="BA2908" s="259">
        <f>BA2907+$BD$753</f>
        <v>13.772799999999528</v>
      </c>
      <c r="BB2908" s="274">
        <f t="shared" si="745"/>
        <v>5.5373064856853234E-2</v>
      </c>
      <c r="BC2908" s="259">
        <f t="shared" si="746"/>
        <v>1.2228868926931341E-4</v>
      </c>
      <c r="BD2908" s="259" t="str">
        <f t="shared" si="743"/>
        <v/>
      </c>
      <c r="BE2908" s="254" t="str">
        <f t="shared" si="744"/>
        <v/>
      </c>
    </row>
    <row r="2909" spans="1:57" ht="20.100000000000001" customHeight="1" x14ac:dyDescent="0.25">
      <c r="A2909" s="247">
        <v>2131</v>
      </c>
      <c r="B2909" s="247">
        <f>$B$755+(A2909*$B$758)</f>
        <v>10874.640760190649</v>
      </c>
      <c r="C2909" s="247">
        <f>_xlfn.NORM.DIST($B2909,$B$752,$B$753,0)</f>
        <v>5.9670164187606565E-9</v>
      </c>
      <c r="D2909" s="247">
        <f>_xlfn.NORM.DIST($B2909,$B$752,$B$753,1)</f>
        <v>0.99999696591379728</v>
      </c>
      <c r="E2909" s="247">
        <f>IF(OR(D2909&lt;$F$757,D2909&gt;$F$758),C2909,"")</f>
        <v>5.9670164187606565E-9</v>
      </c>
      <c r="F2909" s="247" t="str">
        <f>IF(AND(D2909&gt;$F$757,D2909&lt;$F$758),C2909,"")</f>
        <v/>
      </c>
      <c r="G2909" s="247" t="str">
        <f>IF(C2909=MAX($C$761:$C$2761),C2909,"")</f>
        <v/>
      </c>
      <c r="H2909" s="247">
        <f>_xlfn.NORM.DIST(B2909,$F$753,$F$754,0)</f>
        <v>0</v>
      </c>
      <c r="I2909" s="247">
        <f>IF(H2909=MAX($H$761:$H$2761),C2909,"")</f>
        <v>5.9670164187606565E-9</v>
      </c>
      <c r="J2909" s="247"/>
      <c r="K2909" s="247"/>
      <c r="L2909" s="247"/>
      <c r="M2909" s="247"/>
      <c r="N2909" s="247"/>
      <c r="O2909" s="247"/>
      <c r="P2909" s="247"/>
      <c r="Q2909" s="247"/>
      <c r="R2909" s="247"/>
      <c r="AZ2909" s="259"/>
      <c r="BA2909" s="259">
        <f>BA2908+$BD$753</f>
        <v>13.779199999999527</v>
      </c>
      <c r="BB2909" s="274">
        <f t="shared" si="745"/>
        <v>5.525077616758392E-2</v>
      </c>
      <c r="BC2909" s="259">
        <f t="shared" si="746"/>
        <v>1.2203961748721848E-4</v>
      </c>
      <c r="BD2909" s="259" t="str">
        <f t="shared" si="743"/>
        <v/>
      </c>
      <c r="BE2909" s="254" t="str">
        <f t="shared" si="744"/>
        <v/>
      </c>
    </row>
    <row r="2910" spans="1:57" ht="20.100000000000001" customHeight="1" x14ac:dyDescent="0.25">
      <c r="A2910" s="247">
        <v>2132</v>
      </c>
      <c r="B2910" s="247">
        <f>$B$755+(A2910*$B$758)</f>
        <v>10884.255827175786</v>
      </c>
      <c r="C2910" s="247">
        <f>_xlfn.NORM.DIST($B2910,$B$752,$B$753,0)</f>
        <v>5.8599615382571606E-9</v>
      </c>
      <c r="D2910" s="247">
        <f>_xlfn.NORM.DIST($B2910,$B$752,$B$753,1)</f>
        <v>0.99999702277091285</v>
      </c>
      <c r="E2910" s="247">
        <f>IF(OR(D2910&lt;$F$757,D2910&gt;$F$758),C2910,"")</f>
        <v>5.8599615382571606E-9</v>
      </c>
      <c r="F2910" s="247" t="str">
        <f>IF(AND(D2910&gt;$F$757,D2910&lt;$F$758),C2910,"")</f>
        <v/>
      </c>
      <c r="G2910" s="247" t="str">
        <f>IF(C2910=MAX($C$761:$C$2761),C2910,"")</f>
        <v/>
      </c>
      <c r="H2910" s="247">
        <f>_xlfn.NORM.DIST(B2910,$F$753,$F$754,0)</f>
        <v>0</v>
      </c>
      <c r="I2910" s="247">
        <f>IF(H2910=MAX($H$761:$H$2761),C2910,"")</f>
        <v>5.8599615382571606E-9</v>
      </c>
      <c r="J2910" s="247"/>
      <c r="K2910" s="247"/>
      <c r="L2910" s="247"/>
      <c r="M2910" s="247"/>
      <c r="N2910" s="247"/>
      <c r="O2910" s="247"/>
      <c r="P2910" s="247"/>
      <c r="Q2910" s="247"/>
      <c r="R2910" s="247"/>
      <c r="AZ2910" s="259"/>
      <c r="BA2910" s="259">
        <f>BA2909+$BD$753</f>
        <v>13.785599999999526</v>
      </c>
      <c r="BB2910" s="274">
        <f t="shared" si="745"/>
        <v>5.5128736550096702E-2</v>
      </c>
      <c r="BC2910" s="259">
        <f t="shared" si="746"/>
        <v>1.2179098734798471E-4</v>
      </c>
      <c r="BD2910" s="259" t="str">
        <f t="shared" si="743"/>
        <v/>
      </c>
      <c r="BE2910" s="254" t="str">
        <f t="shared" si="744"/>
        <v/>
      </c>
    </row>
    <row r="2911" spans="1:57" ht="20.100000000000001" customHeight="1" x14ac:dyDescent="0.25">
      <c r="A2911" s="247">
        <v>2133</v>
      </c>
      <c r="B2911" s="247">
        <f>$B$755+(A2911*$B$758)</f>
        <v>10893.870894160924</v>
      </c>
      <c r="C2911" s="247">
        <f>_xlfn.NORM.DIST($B2911,$B$752,$B$753,0)</f>
        <v>5.7547352643270991E-9</v>
      </c>
      <c r="D2911" s="247">
        <f>_xlfn.NORM.DIST($B2911,$B$752,$B$753,1)</f>
        <v>0.99999707860750342</v>
      </c>
      <c r="E2911" s="247">
        <f>IF(OR(D2911&lt;$F$757,D2911&gt;$F$758),C2911,"")</f>
        <v>5.7547352643270991E-9</v>
      </c>
      <c r="F2911" s="247" t="str">
        <f>IF(AND(D2911&gt;$F$757,D2911&lt;$F$758),C2911,"")</f>
        <v/>
      </c>
      <c r="G2911" s="247" t="str">
        <f>IF(C2911=MAX($C$761:$C$2761),C2911,"")</f>
        <v/>
      </c>
      <c r="H2911" s="247">
        <f>_xlfn.NORM.DIST(B2911,$F$753,$F$754,0)</f>
        <v>0</v>
      </c>
      <c r="I2911" s="247">
        <f>IF(H2911=MAX($H$761:$H$2761),C2911,"")</f>
        <v>5.7547352643270991E-9</v>
      </c>
      <c r="J2911" s="247"/>
      <c r="K2911" s="247"/>
      <c r="L2911" s="247"/>
      <c r="M2911" s="247"/>
      <c r="N2911" s="247"/>
      <c r="O2911" s="247"/>
      <c r="P2911" s="247"/>
      <c r="Q2911" s="247"/>
      <c r="R2911" s="247"/>
      <c r="AZ2911" s="259"/>
      <c r="BA2911" s="259">
        <f>BA2910+$BD$753</f>
        <v>13.791999999999526</v>
      </c>
      <c r="BB2911" s="274">
        <f t="shared" si="745"/>
        <v>5.5006945562748717E-2</v>
      </c>
      <c r="BC2911" s="259">
        <f t="shared" si="746"/>
        <v>1.2154279828049258E-4</v>
      </c>
      <c r="BD2911" s="259" t="str">
        <f t="shared" si="743"/>
        <v/>
      </c>
      <c r="BE2911" s="254" t="str">
        <f t="shared" si="744"/>
        <v/>
      </c>
    </row>
    <row r="2912" spans="1:57" ht="20.100000000000001" customHeight="1" x14ac:dyDescent="0.25">
      <c r="A2912" s="247">
        <v>2134</v>
      </c>
      <c r="B2912" s="247">
        <f>$B$755+(A2912*$B$758)</f>
        <v>10903.485961146062</v>
      </c>
      <c r="C2912" s="247">
        <f>_xlfn.NORM.DIST($B2912,$B$752,$B$753,0)</f>
        <v>5.6513080979932394E-9</v>
      </c>
      <c r="D2912" s="247">
        <f>_xlfn.NORM.DIST($B2912,$B$752,$B$753,1)</f>
        <v>0.99999713344100905</v>
      </c>
      <c r="E2912" s="247">
        <f>IF(OR(D2912&lt;$F$757,D2912&gt;$F$758),C2912,"")</f>
        <v>5.6513080979932394E-9</v>
      </c>
      <c r="F2912" s="247" t="str">
        <f>IF(AND(D2912&gt;$F$757,D2912&lt;$F$758),C2912,"")</f>
        <v/>
      </c>
      <c r="G2912" s="247" t="str">
        <f>IF(C2912=MAX($C$761:$C$2761),C2912,"")</f>
        <v/>
      </c>
      <c r="H2912" s="247">
        <f>_xlfn.NORM.DIST(B2912,$F$753,$F$754,0)</f>
        <v>0</v>
      </c>
      <c r="I2912" s="247">
        <f>IF(H2912=MAX($H$761:$H$2761),C2912,"")</f>
        <v>5.6513080979932394E-9</v>
      </c>
      <c r="J2912" s="247"/>
      <c r="K2912" s="247"/>
      <c r="L2912" s="247"/>
      <c r="M2912" s="247"/>
      <c r="N2912" s="247"/>
      <c r="O2912" s="247"/>
      <c r="P2912" s="247"/>
      <c r="Q2912" s="247"/>
      <c r="R2912" s="247"/>
      <c r="AZ2912" s="259"/>
      <c r="BA2912" s="259">
        <f>BA2911+$BD$753</f>
        <v>13.798399999999525</v>
      </c>
      <c r="BB2912" s="274">
        <f t="shared" si="745"/>
        <v>5.4885402764468225E-2</v>
      </c>
      <c r="BC2912" s="259">
        <f t="shared" si="746"/>
        <v>1.212950497135809E-4</v>
      </c>
      <c r="BD2912" s="259" t="str">
        <f t="shared" si="743"/>
        <v/>
      </c>
      <c r="BE2912" s="254" t="str">
        <f t="shared" si="744"/>
        <v/>
      </c>
    </row>
    <row r="2913" spans="1:57" ht="20.100000000000001" customHeight="1" x14ac:dyDescent="0.25">
      <c r="A2913" s="248">
        <v>2135</v>
      </c>
      <c r="B2913" s="247">
        <f>$B$755+(A2913*$B$758)</f>
        <v>10913.101028131199</v>
      </c>
      <c r="C2913" s="247">
        <f>_xlfn.NORM.DIST($B2913,$B$752,$B$753,0)</f>
        <v>5.5496509846373796E-9</v>
      </c>
      <c r="D2913" s="247">
        <f>_xlfn.NORM.DIST($B2913,$B$752,$B$753,1)</f>
        <v>0.99999718728858833</v>
      </c>
      <c r="E2913" s="247">
        <f>IF(OR(D2913&lt;$F$757,D2913&gt;$F$758),C2913,"")</f>
        <v>5.5496509846373796E-9</v>
      </c>
      <c r="F2913" s="247" t="str">
        <f>IF(AND(D2913&gt;$F$757,D2913&lt;$F$758),C2913,"")</f>
        <v/>
      </c>
      <c r="G2913" s="247" t="str">
        <f>IF(C2913=MAX($C$761:$C$2761),C2913,"")</f>
        <v/>
      </c>
      <c r="H2913" s="247">
        <f>_xlfn.NORM.DIST(B2913,$F$753,$F$754,0)</f>
        <v>0</v>
      </c>
      <c r="I2913" s="247">
        <f>IF(H2913=MAX($H$761:$H$2761),C2913,"")</f>
        <v>5.5496509846373796E-9</v>
      </c>
      <c r="J2913" s="247"/>
      <c r="K2913" s="247"/>
      <c r="L2913" s="247"/>
      <c r="M2913" s="247"/>
      <c r="N2913" s="247"/>
      <c r="O2913" s="247"/>
      <c r="P2913" s="247"/>
      <c r="Q2913" s="247"/>
      <c r="R2913" s="247"/>
      <c r="AZ2913" s="259"/>
      <c r="BA2913" s="259">
        <f>BA2912+$BD$753</f>
        <v>13.804799999999524</v>
      </c>
      <c r="BB2913" s="274">
        <f t="shared" si="745"/>
        <v>5.4764107714754644E-2</v>
      </c>
      <c r="BC2913" s="259">
        <f t="shared" si="746"/>
        <v>1.2104774107606769E-4</v>
      </c>
      <c r="BD2913" s="259" t="str">
        <f t="shared" si="743"/>
        <v/>
      </c>
      <c r="BE2913" s="254" t="str">
        <f t="shared" si="744"/>
        <v/>
      </c>
    </row>
    <row r="2914" spans="1:57" ht="20.100000000000001" customHeight="1" x14ac:dyDescent="0.25">
      <c r="A2914" s="247">
        <v>2136</v>
      </c>
      <c r="B2914" s="247">
        <f>$B$755+(A2914*$B$758)</f>
        <v>10922.716095116337</v>
      </c>
      <c r="C2914" s="247">
        <f>_xlfn.NORM.DIST($B2914,$B$752,$B$753,0)</f>
        <v>5.4497353078570214E-9</v>
      </c>
      <c r="D2914" s="247">
        <f>_xlfn.NORM.DIST($B2914,$B$752,$B$753,1)</f>
        <v>0.99999724016712233</v>
      </c>
      <c r="E2914" s="247">
        <f>IF(OR(D2914&lt;$F$757,D2914&gt;$F$758),C2914,"")</f>
        <v>5.4497353078570214E-9</v>
      </c>
      <c r="F2914" s="247" t="str">
        <f>IF(AND(D2914&gt;$F$757,D2914&lt;$F$758),C2914,"")</f>
        <v/>
      </c>
      <c r="G2914" s="247" t="str">
        <f>IF(C2914=MAX($C$761:$C$2761),C2914,"")</f>
        <v/>
      </c>
      <c r="H2914" s="247">
        <f>_xlfn.NORM.DIST(B2914,$F$753,$F$754,0)</f>
        <v>0</v>
      </c>
      <c r="I2914" s="247">
        <f>IF(H2914=MAX($H$761:$H$2761),C2914,"")</f>
        <v>5.4497353078570214E-9</v>
      </c>
      <c r="J2914" s="247"/>
      <c r="K2914" s="247"/>
      <c r="L2914" s="247"/>
      <c r="M2914" s="247"/>
      <c r="N2914" s="247"/>
      <c r="O2914" s="247"/>
      <c r="P2914" s="247"/>
      <c r="Q2914" s="247"/>
      <c r="R2914" s="247"/>
      <c r="AZ2914" s="259"/>
      <c r="BA2914" s="259">
        <f>BA2913+$BD$753</f>
        <v>13.811199999999523</v>
      </c>
      <c r="BB2914" s="274">
        <f t="shared" si="745"/>
        <v>5.4643059973678576E-2</v>
      </c>
      <c r="BC2914" s="259">
        <f t="shared" si="746"/>
        <v>1.2080087179670851E-4</v>
      </c>
      <c r="BD2914" s="259" t="str">
        <f t="shared" si="743"/>
        <v/>
      </c>
      <c r="BE2914" s="254" t="str">
        <f t="shared" si="744"/>
        <v/>
      </c>
    </row>
    <row r="2915" spans="1:57" ht="20.100000000000001" customHeight="1" x14ac:dyDescent="0.25">
      <c r="A2915" s="247">
        <v>2137</v>
      </c>
      <c r="B2915" s="247">
        <f>$B$755+(A2915*$B$758)</f>
        <v>10932.331162101475</v>
      </c>
      <c r="C2915" s="247">
        <f>_xlfn.NORM.DIST($B2915,$B$752,$B$753,0)</f>
        <v>5.351532883397474E-9</v>
      </c>
      <c r="D2915" s="247">
        <f>_xlfn.NORM.DIST($B2915,$B$752,$B$753,1)</f>
        <v>0.9999972920932193</v>
      </c>
      <c r="E2915" s="247">
        <f>IF(OR(D2915&lt;$F$757,D2915&gt;$F$758),C2915,"")</f>
        <v>5.351532883397474E-9</v>
      </c>
      <c r="F2915" s="247" t="str">
        <f>IF(AND(D2915&gt;$F$757,D2915&lt;$F$758),C2915,"")</f>
        <v/>
      </c>
      <c r="G2915" s="247" t="str">
        <f>IF(C2915=MAX($C$761:$C$2761),C2915,"")</f>
        <v/>
      </c>
      <c r="H2915" s="247">
        <f>_xlfn.NORM.DIST(B2915,$F$753,$F$754,0)</f>
        <v>0</v>
      </c>
      <c r="I2915" s="247">
        <f>IF(H2915=MAX($H$761:$H$2761),C2915,"")</f>
        <v>5.351532883397474E-9</v>
      </c>
      <c r="J2915" s="247"/>
      <c r="K2915" s="247"/>
      <c r="L2915" s="247"/>
      <c r="M2915" s="247"/>
      <c r="N2915" s="247"/>
      <c r="O2915" s="247"/>
      <c r="P2915" s="247"/>
      <c r="Q2915" s="247"/>
      <c r="R2915" s="247"/>
      <c r="AZ2915" s="259"/>
      <c r="BA2915" s="259">
        <f>BA2914+$BD$753</f>
        <v>13.817599999999523</v>
      </c>
      <c r="BB2915" s="274">
        <f t="shared" si="745"/>
        <v>5.4522259101881868E-2</v>
      </c>
      <c r="BC2915" s="259">
        <f t="shared" si="746"/>
        <v>1.2055444130450177E-4</v>
      </c>
      <c r="BD2915" s="259" t="str">
        <f t="shared" si="743"/>
        <v/>
      </c>
      <c r="BE2915" s="254" t="str">
        <f t="shared" si="744"/>
        <v/>
      </c>
    </row>
    <row r="2916" spans="1:57" ht="20.100000000000001" customHeight="1" x14ac:dyDescent="0.25">
      <c r="A2916" s="247">
        <v>2138</v>
      </c>
      <c r="B2916" s="247">
        <f>$B$755+(A2916*$B$758)</f>
        <v>10941.946229086612</v>
      </c>
      <c r="C2916" s="247">
        <f>_xlfn.NORM.DIST($B2916,$B$752,$B$753,0)</f>
        <v>5.2550159531591085E-9</v>
      </c>
      <c r="D2916" s="247">
        <f>_xlfn.NORM.DIST($B2916,$B$752,$B$753,1)</f>
        <v>0.99999734308321864</v>
      </c>
      <c r="E2916" s="247">
        <f>IF(OR(D2916&lt;$F$757,D2916&gt;$F$758),C2916,"")</f>
        <v>5.2550159531591085E-9</v>
      </c>
      <c r="F2916" s="247" t="str">
        <f>IF(AND(D2916&gt;$F$757,D2916&lt;$F$758),C2916,"")</f>
        <v/>
      </c>
      <c r="G2916" s="247" t="str">
        <f>IF(C2916=MAX($C$761:$C$2761),C2916,"")</f>
        <v/>
      </c>
      <c r="H2916" s="247">
        <f>_xlfn.NORM.DIST(B2916,$F$753,$F$754,0)</f>
        <v>0</v>
      </c>
      <c r="I2916" s="247">
        <f>IF(H2916=MAX($H$761:$H$2761),C2916,"")</f>
        <v>5.2550159531591085E-9</v>
      </c>
      <c r="J2916" s="247"/>
      <c r="K2916" s="247"/>
      <c r="L2916" s="247"/>
      <c r="M2916" s="247"/>
      <c r="N2916" s="247"/>
      <c r="O2916" s="247"/>
      <c r="P2916" s="247"/>
      <c r="Q2916" s="247"/>
      <c r="R2916" s="247"/>
      <c r="AZ2916" s="259"/>
      <c r="BA2916" s="259">
        <f>BA2915+$BD$753</f>
        <v>13.823999999999522</v>
      </c>
      <c r="BB2916" s="274">
        <f t="shared" si="745"/>
        <v>5.4401704660577366E-2</v>
      </c>
      <c r="BC2916" s="259">
        <f t="shared" si="746"/>
        <v>1.2030844902820997E-4</v>
      </c>
      <c r="BD2916" s="259" t="str">
        <f t="shared" si="743"/>
        <v/>
      </c>
      <c r="BE2916" s="254" t="str">
        <f t="shared" si="744"/>
        <v/>
      </c>
    </row>
    <row r="2917" spans="1:57" ht="20.100000000000001" customHeight="1" x14ac:dyDescent="0.25">
      <c r="A2917" s="247">
        <v>2139</v>
      </c>
      <c r="B2917" s="247">
        <f>$B$755+(A2917*$B$758)</f>
        <v>10951.56129607175</v>
      </c>
      <c r="C2917" s="247">
        <f>_xlfn.NORM.DIST($B2917,$B$752,$B$753,0)</f>
        <v>5.1601571792785475E-9</v>
      </c>
      <c r="D2917" s="247">
        <f>_xlfn.NORM.DIST($B2917,$B$752,$B$753,1)</f>
        <v>0.99999739315319447</v>
      </c>
      <c r="E2917" s="247">
        <f>IF(OR(D2917&lt;$F$757,D2917&gt;$F$758),C2917,"")</f>
        <v>5.1601571792785475E-9</v>
      </c>
      <c r="F2917" s="247" t="str">
        <f>IF(AND(D2917&gt;$F$757,D2917&lt;$F$758),C2917,"")</f>
        <v/>
      </c>
      <c r="G2917" s="247" t="str">
        <f>IF(C2917=MAX($C$761:$C$2761),C2917,"")</f>
        <v/>
      </c>
      <c r="H2917" s="247">
        <f>_xlfn.NORM.DIST(B2917,$F$753,$F$754,0)</f>
        <v>0</v>
      </c>
      <c r="I2917" s="247">
        <f>IF(H2917=MAX($H$761:$H$2761),C2917,"")</f>
        <v>5.1601571792785475E-9</v>
      </c>
      <c r="J2917" s="247"/>
      <c r="K2917" s="247"/>
      <c r="L2917" s="247"/>
      <c r="M2917" s="247"/>
      <c r="N2917" s="247"/>
      <c r="O2917" s="247"/>
      <c r="P2917" s="247"/>
      <c r="Q2917" s="247"/>
      <c r="R2917" s="247"/>
      <c r="AZ2917" s="259"/>
      <c r="BA2917" s="259">
        <f>BA2916+$BD$753</f>
        <v>13.830399999999521</v>
      </c>
      <c r="BB2917" s="274">
        <f t="shared" si="745"/>
        <v>5.4281396211549156E-2</v>
      </c>
      <c r="BC2917" s="259">
        <f t="shared" si="746"/>
        <v>1.2006289439658174E-4</v>
      </c>
      <c r="BD2917" s="259" t="str">
        <f t="shared" si="743"/>
        <v/>
      </c>
      <c r="BE2917" s="254" t="str">
        <f t="shared" si="744"/>
        <v/>
      </c>
    </row>
    <row r="2918" spans="1:57" ht="20.100000000000001" customHeight="1" x14ac:dyDescent="0.25">
      <c r="A2918" s="247">
        <v>2140</v>
      </c>
      <c r="B2918" s="247">
        <f>$B$755+(A2918*$B$758)</f>
        <v>10961.176363056888</v>
      </c>
      <c r="C2918" s="247">
        <f>_xlfn.NORM.DIST($B2918,$B$752,$B$753,0)</f>
        <v>5.0669296382834803E-9</v>
      </c>
      <c r="D2918" s="247">
        <f>_xlfn.NORM.DIST($B2918,$B$752,$B$753,1)</f>
        <v>0.99999744231896059</v>
      </c>
      <c r="E2918" s="247">
        <f>IF(OR(D2918&lt;$F$757,D2918&gt;$F$758),C2918,"")</f>
        <v>5.0669296382834803E-9</v>
      </c>
      <c r="F2918" s="247" t="str">
        <f>IF(AND(D2918&gt;$F$757,D2918&lt;$F$758),C2918,"")</f>
        <v/>
      </c>
      <c r="G2918" s="247" t="str">
        <f>IF(C2918=MAX($C$761:$C$2761),C2918,"")</f>
        <v/>
      </c>
      <c r="H2918" s="247">
        <f>_xlfn.NORM.DIST(B2918,$F$753,$F$754,0)</f>
        <v>0</v>
      </c>
      <c r="I2918" s="247">
        <f>IF(H2918=MAX($H$761:$H$2761),C2918,"")</f>
        <v>5.0669296382834803E-9</v>
      </c>
      <c r="J2918" s="247"/>
      <c r="K2918" s="247"/>
      <c r="L2918" s="247"/>
      <c r="M2918" s="247"/>
      <c r="N2918" s="247"/>
      <c r="O2918" s="247"/>
      <c r="P2918" s="247"/>
      <c r="Q2918" s="247"/>
      <c r="R2918" s="247"/>
      <c r="AZ2918" s="259"/>
      <c r="BA2918" s="259">
        <f>BA2917+$BD$753</f>
        <v>13.836799999999521</v>
      </c>
      <c r="BB2918" s="274">
        <f t="shared" si="745"/>
        <v>5.4161333317152574E-2</v>
      </c>
      <c r="BC2918" s="259">
        <f t="shared" si="746"/>
        <v>1.1981777683876121E-4</v>
      </c>
      <c r="BD2918" s="259" t="str">
        <f t="shared" si="743"/>
        <v/>
      </c>
      <c r="BE2918" s="254" t="str">
        <f t="shared" si="744"/>
        <v/>
      </c>
    </row>
    <row r="2919" spans="1:57" ht="20.100000000000001" customHeight="1" x14ac:dyDescent="0.25">
      <c r="A2919" s="248">
        <v>2141</v>
      </c>
      <c r="B2919" s="247">
        <f>$B$755+(A2919*$B$758)</f>
        <v>10970.791430042025</v>
      </c>
      <c r="C2919" s="247">
        <f>_xlfn.NORM.DIST($B2919,$B$752,$B$753,0)</f>
        <v>4.975306815319883E-9</v>
      </c>
      <c r="D2919" s="247">
        <f>_xlfn.NORM.DIST($B2919,$B$752,$B$753,1)</f>
        <v>0.99999749059607335</v>
      </c>
      <c r="E2919" s="247">
        <f>IF(OR(D2919&lt;$F$757,D2919&gt;$F$758),C2919,"")</f>
        <v>4.975306815319883E-9</v>
      </c>
      <c r="F2919" s="247" t="str">
        <f>IF(AND(D2919&gt;$F$757,D2919&lt;$F$758),C2919,"")</f>
        <v/>
      </c>
      <c r="G2919" s="247" t="str">
        <f>IF(C2919=MAX($C$761:$C$2761),C2919,"")</f>
        <v/>
      </c>
      <c r="H2919" s="247">
        <f>_xlfn.NORM.DIST(B2919,$F$753,$F$754,0)</f>
        <v>0</v>
      </c>
      <c r="I2919" s="247">
        <f>IF(H2919=MAX($H$761:$H$2761),C2919,"")</f>
        <v>4.975306815319883E-9</v>
      </c>
      <c r="J2919" s="247"/>
      <c r="K2919" s="247"/>
      <c r="L2919" s="247"/>
      <c r="M2919" s="247"/>
      <c r="N2919" s="247"/>
      <c r="O2919" s="247"/>
      <c r="P2919" s="247"/>
      <c r="Q2919" s="247"/>
      <c r="R2919" s="247"/>
      <c r="AZ2919" s="259"/>
      <c r="BA2919" s="259">
        <f>BA2918+$BD$753</f>
        <v>13.84319999999952</v>
      </c>
      <c r="BB2919" s="274">
        <f t="shared" si="745"/>
        <v>5.4041515540313813E-2</v>
      </c>
      <c r="BC2919" s="259">
        <f t="shared" si="746"/>
        <v>1.1957309578341374E-4</v>
      </c>
      <c r="BD2919" s="259" t="str">
        <f t="shared" si="743"/>
        <v/>
      </c>
      <c r="BE2919" s="254" t="str">
        <f t="shared" si="744"/>
        <v/>
      </c>
    </row>
    <row r="2920" spans="1:57" ht="20.100000000000001" customHeight="1" x14ac:dyDescent="0.25">
      <c r="A2920" s="247">
        <v>2142</v>
      </c>
      <c r="B2920" s="247">
        <f>$B$755+(A2920*$B$758)</f>
        <v>10980.406497027163</v>
      </c>
      <c r="C2920" s="247">
        <f>_xlfn.NORM.DIST($B2920,$B$752,$B$753,0)</f>
        <v>4.8852625984512513E-9</v>
      </c>
      <c r="D2920" s="247">
        <f>_xlfn.NORM.DIST($B2920,$B$752,$B$753,1)</f>
        <v>0.99999753799983659</v>
      </c>
      <c r="E2920" s="247">
        <f>IF(OR(D2920&lt;$F$757,D2920&gt;$F$758),C2920,"")</f>
        <v>4.8852625984512513E-9</v>
      </c>
      <c r="F2920" s="247" t="str">
        <f>IF(AND(D2920&gt;$F$757,D2920&lt;$F$758),C2920,"")</f>
        <v/>
      </c>
      <c r="G2920" s="247" t="str">
        <f>IF(C2920=MAX($C$761:$C$2761),C2920,"")</f>
        <v/>
      </c>
      <c r="H2920" s="247">
        <f>_xlfn.NORM.DIST(B2920,$F$753,$F$754,0)</f>
        <v>0</v>
      </c>
      <c r="I2920" s="247">
        <f>IF(H2920=MAX($H$761:$H$2761),C2920,"")</f>
        <v>4.8852625984512513E-9</v>
      </c>
      <c r="J2920" s="247"/>
      <c r="K2920" s="247"/>
      <c r="L2920" s="247"/>
      <c r="M2920" s="247"/>
      <c r="N2920" s="247"/>
      <c r="O2920" s="247"/>
      <c r="P2920" s="247"/>
      <c r="Q2920" s="247"/>
      <c r="R2920" s="247"/>
      <c r="AZ2920" s="259"/>
      <c r="BA2920" s="259">
        <f>BA2919+$BD$753</f>
        <v>13.849599999999519</v>
      </c>
      <c r="BB2920" s="274">
        <f t="shared" si="745"/>
        <v>5.3921942444530399E-2</v>
      </c>
      <c r="BC2920" s="259">
        <f t="shared" si="746"/>
        <v>1.1932885065957938E-4</v>
      </c>
      <c r="BD2920" s="259" t="str">
        <f t="shared" si="743"/>
        <v/>
      </c>
      <c r="BE2920" s="254" t="str">
        <f t="shared" si="744"/>
        <v/>
      </c>
    </row>
    <row r="2921" spans="1:57" ht="20.100000000000001" customHeight="1" x14ac:dyDescent="0.25">
      <c r="A2921" s="247">
        <v>2143</v>
      </c>
      <c r="B2921" s="247">
        <f>$B$755+(A2921*$B$758)</f>
        <v>10990.021564012301</v>
      </c>
      <c r="C2921" s="247">
        <f>_xlfn.NORM.DIST($B2921,$B$752,$B$753,0)</f>
        <v>4.7967712730288561E-9</v>
      </c>
      <c r="D2921" s="247">
        <f>_xlfn.NORM.DIST($B2921,$B$752,$B$753,1)</f>
        <v>0.99999758454530463</v>
      </c>
      <c r="E2921" s="247">
        <f>IF(OR(D2921&lt;$F$757,D2921&gt;$F$758),C2921,"")</f>
        <v>4.7967712730288561E-9</v>
      </c>
      <c r="F2921" s="247" t="str">
        <f>IF(AND(D2921&gt;$F$757,D2921&lt;$F$758),C2921,"")</f>
        <v/>
      </c>
      <c r="G2921" s="247" t="str">
        <f>IF(C2921=MAX($C$761:$C$2761),C2921,"")</f>
        <v/>
      </c>
      <c r="H2921" s="247">
        <f>_xlfn.NORM.DIST(B2921,$F$753,$F$754,0)</f>
        <v>0</v>
      </c>
      <c r="I2921" s="247">
        <f>IF(H2921=MAX($H$761:$H$2761),C2921,"")</f>
        <v>4.7967712730288561E-9</v>
      </c>
      <c r="J2921" s="247"/>
      <c r="K2921" s="247"/>
      <c r="L2921" s="247"/>
      <c r="M2921" s="247"/>
      <c r="N2921" s="247"/>
      <c r="O2921" s="247"/>
      <c r="P2921" s="247"/>
      <c r="Q2921" s="247"/>
      <c r="R2921" s="247"/>
      <c r="AZ2921" s="259"/>
      <c r="BA2921" s="259">
        <f>BA2920+$BD$753</f>
        <v>13.855999999999518</v>
      </c>
      <c r="BB2921" s="274">
        <f t="shared" si="745"/>
        <v>5.380261359387082E-2</v>
      </c>
      <c r="BC2921" s="259">
        <f t="shared" si="746"/>
        <v>1.1908504089613164E-4</v>
      </c>
      <c r="BD2921" s="259" t="str">
        <f t="shared" si="743"/>
        <v/>
      </c>
      <c r="BE2921" s="254" t="str">
        <f t="shared" si="744"/>
        <v/>
      </c>
    </row>
    <row r="2922" spans="1:57" ht="20.100000000000001" customHeight="1" x14ac:dyDescent="0.25">
      <c r="A2922" s="247">
        <v>2144</v>
      </c>
      <c r="B2922" s="247">
        <f>$B$755+(A2922*$B$758)</f>
        <v>10999.636630997438</v>
      </c>
      <c r="C2922" s="247">
        <f>_xlfn.NORM.DIST($B2922,$B$752,$B$753,0)</f>
        <v>4.7098075161322656E-9</v>
      </c>
      <c r="D2922" s="247">
        <f>_xlfn.NORM.DIST($B2922,$B$752,$B$753,1)</f>
        <v>0.99999763024728661</v>
      </c>
      <c r="E2922" s="247">
        <f>IF(OR(D2922&lt;$F$757,D2922&gt;$F$758),C2922,"")</f>
        <v>4.7098075161322656E-9</v>
      </c>
      <c r="F2922" s="247" t="str">
        <f>IF(AND(D2922&gt;$F$757,D2922&lt;$F$758),C2922,"")</f>
        <v/>
      </c>
      <c r="G2922" s="247" t="str">
        <f>IF(C2922=MAX($C$761:$C$2761),C2922,"")</f>
        <v/>
      </c>
      <c r="H2922" s="247">
        <f>_xlfn.NORM.DIST(B2922,$F$753,$F$754,0)</f>
        <v>0</v>
      </c>
      <c r="I2922" s="247">
        <f>IF(H2922=MAX($H$761:$H$2761),C2922,"")</f>
        <v>4.7098075161322656E-9</v>
      </c>
      <c r="J2922" s="247"/>
      <c r="K2922" s="247"/>
      <c r="L2922" s="247"/>
      <c r="M2922" s="247"/>
      <c r="N2922" s="247"/>
      <c r="O2922" s="247"/>
      <c r="P2922" s="247"/>
      <c r="Q2922" s="247"/>
      <c r="R2922" s="247"/>
      <c r="AZ2922" s="259"/>
      <c r="BA2922" s="259">
        <f>BA2921+$BD$753</f>
        <v>13.862399999999518</v>
      </c>
      <c r="BB2922" s="274">
        <f t="shared" si="745"/>
        <v>5.3683528552974688E-2</v>
      </c>
      <c r="BC2922" s="259">
        <f t="shared" si="746"/>
        <v>1.1884166592208284E-4</v>
      </c>
      <c r="BD2922" s="259" t="str">
        <f t="shared" si="743"/>
        <v/>
      </c>
      <c r="BE2922" s="254" t="str">
        <f t="shared" si="744"/>
        <v/>
      </c>
    </row>
    <row r="2923" spans="1:57" ht="20.100000000000001" customHeight="1" x14ac:dyDescent="0.25">
      <c r="A2923" s="247">
        <v>2145</v>
      </c>
      <c r="B2923" s="247">
        <f>$B$755+(A2923*$B$758)</f>
        <v>11009.251697982576</v>
      </c>
      <c r="C2923" s="247">
        <f>_xlfn.NORM.DIST($B2923,$B$752,$B$753,0)</f>
        <v>4.6243463910797448E-9</v>
      </c>
      <c r="D2923" s="247">
        <f>_xlfn.NORM.DIST($B2923,$B$752,$B$753,1)</f>
        <v>0.99999767512035009</v>
      </c>
      <c r="E2923" s="247">
        <f>IF(OR(D2923&lt;$F$757,D2923&gt;$F$758),C2923,"")</f>
        <v>4.6243463910797448E-9</v>
      </c>
      <c r="F2923" s="247" t="str">
        <f>IF(AND(D2923&gt;$F$757,D2923&lt;$F$758),C2923,"")</f>
        <v/>
      </c>
      <c r="G2923" s="247" t="str">
        <f>IF(C2923=MAX($C$761:$C$2761),C2923,"")</f>
        <v/>
      </c>
      <c r="H2923" s="247">
        <f>_xlfn.NORM.DIST(B2923,$F$753,$F$754,0)</f>
        <v>0</v>
      </c>
      <c r="I2923" s="247">
        <f>IF(H2923=MAX($H$761:$H$2761),C2923,"")</f>
        <v>4.6243463910797448E-9</v>
      </c>
      <c r="J2923" s="247"/>
      <c r="K2923" s="247"/>
      <c r="L2923" s="247"/>
      <c r="M2923" s="247"/>
      <c r="N2923" s="247"/>
      <c r="O2923" s="247"/>
      <c r="P2923" s="247"/>
      <c r="Q2923" s="247"/>
      <c r="R2923" s="247"/>
      <c r="AZ2923" s="259"/>
      <c r="BA2923" s="259">
        <f>BA2922+$BD$753</f>
        <v>13.868799999999517</v>
      </c>
      <c r="BB2923" s="274">
        <f t="shared" si="745"/>
        <v>5.3564686887052605E-2</v>
      </c>
      <c r="BC2923" s="259">
        <f t="shared" si="746"/>
        <v>1.1859872516641057E-4</v>
      </c>
      <c r="BD2923" s="259" t="str">
        <f t="shared" si="743"/>
        <v/>
      </c>
      <c r="BE2923" s="254" t="str">
        <f t="shared" si="744"/>
        <v/>
      </c>
    </row>
    <row r="2924" spans="1:57" ht="20.100000000000001" customHeight="1" x14ac:dyDescent="0.25">
      <c r="A2924" s="247">
        <v>2146</v>
      </c>
      <c r="B2924" s="247">
        <f>$B$755+(A2924*$B$758)</f>
        <v>11018.866764967714</v>
      </c>
      <c r="C2924" s="247">
        <f>_xlfn.NORM.DIST($B2924,$B$752,$B$753,0)</f>
        <v>4.5403633420071461E-9</v>
      </c>
      <c r="D2924" s="247">
        <f>_xlfn.NORM.DIST($B2924,$B$752,$B$753,1)</f>
        <v>0.99999771917882452</v>
      </c>
      <c r="E2924" s="247">
        <f>IF(OR(D2924&lt;$F$757,D2924&gt;$F$758),C2924,"")</f>
        <v>4.5403633420071461E-9</v>
      </c>
      <c r="F2924" s="247" t="str">
        <f>IF(AND(D2924&gt;$F$757,D2924&lt;$F$758),C2924,"")</f>
        <v/>
      </c>
      <c r="G2924" s="247" t="str">
        <f>IF(C2924=MAX($C$761:$C$2761),C2924,"")</f>
        <v/>
      </c>
      <c r="H2924" s="247">
        <f>_xlfn.NORM.DIST(B2924,$F$753,$F$754,0)</f>
        <v>0</v>
      </c>
      <c r="I2924" s="247">
        <f>IF(H2924=MAX($H$761:$H$2761),C2924,"")</f>
        <v>4.5403633420071461E-9</v>
      </c>
      <c r="J2924" s="247"/>
      <c r="K2924" s="247"/>
      <c r="L2924" s="247"/>
      <c r="M2924" s="247"/>
      <c r="N2924" s="247"/>
      <c r="O2924" s="247"/>
      <c r="P2924" s="247"/>
      <c r="Q2924" s="247"/>
      <c r="R2924" s="247"/>
      <c r="AZ2924" s="259"/>
      <c r="BA2924" s="259">
        <f>BA2923+$BD$753</f>
        <v>13.875199999999516</v>
      </c>
      <c r="BB2924" s="274">
        <f t="shared" si="745"/>
        <v>5.3446088161886195E-2</v>
      </c>
      <c r="BC2924" s="259">
        <f t="shared" si="746"/>
        <v>1.1835621805816876E-4</v>
      </c>
      <c r="BD2924" s="259" t="str">
        <f t="shared" si="743"/>
        <v/>
      </c>
      <c r="BE2924" s="254" t="str">
        <f t="shared" si="744"/>
        <v/>
      </c>
    </row>
    <row r="2925" spans="1:57" ht="20.100000000000001" customHeight="1" x14ac:dyDescent="0.25">
      <c r="A2925" s="247">
        <v>2147</v>
      </c>
      <c r="B2925" s="247">
        <f>$B$755+(A2925*$B$758)</f>
        <v>11028.481831952851</v>
      </c>
      <c r="C2925" s="247">
        <f>_xlfn.NORM.DIST($B2925,$B$752,$B$753,0)</f>
        <v>4.4578341885153055E-9</v>
      </c>
      <c r="D2925" s="247">
        <f>_xlfn.NORM.DIST($B2925,$B$752,$B$753,1)</f>
        <v>0.99999776243680516</v>
      </c>
      <c r="E2925" s="247">
        <f>IF(OR(D2925&lt;$F$757,D2925&gt;$F$758),C2925,"")</f>
        <v>4.4578341885153055E-9</v>
      </c>
      <c r="F2925" s="247" t="str">
        <f>IF(AND(D2925&gt;$F$757,D2925&lt;$F$758),C2925,"")</f>
        <v/>
      </c>
      <c r="G2925" s="247" t="str">
        <f>IF(C2925=MAX($C$761:$C$2761),C2925,"")</f>
        <v/>
      </c>
      <c r="H2925" s="247">
        <f>_xlfn.NORM.DIST(B2925,$F$753,$F$754,0)</f>
        <v>0</v>
      </c>
      <c r="I2925" s="247">
        <f>IF(H2925=MAX($H$761:$H$2761),C2925,"")</f>
        <v>4.4578341885153055E-9</v>
      </c>
      <c r="J2925" s="247"/>
      <c r="K2925" s="247"/>
      <c r="L2925" s="247"/>
      <c r="M2925" s="247"/>
      <c r="N2925" s="247"/>
      <c r="O2925" s="247"/>
      <c r="P2925" s="247"/>
      <c r="Q2925" s="247"/>
      <c r="R2925" s="247"/>
      <c r="AZ2925" s="259"/>
      <c r="BA2925" s="259">
        <f>BA2924+$BD$753</f>
        <v>13.881599999999516</v>
      </c>
      <c r="BB2925" s="274">
        <f t="shared" si="745"/>
        <v>5.3327731943828026E-2</v>
      </c>
      <c r="BC2925" s="259">
        <f t="shared" si="746"/>
        <v>1.1811414402645992E-4</v>
      </c>
      <c r="BD2925" s="259" t="str">
        <f t="shared" si="743"/>
        <v/>
      </c>
      <c r="BE2925" s="254" t="str">
        <f t="shared" si="744"/>
        <v/>
      </c>
    </row>
    <row r="2926" spans="1:57" ht="20.100000000000001" customHeight="1" x14ac:dyDescent="0.25">
      <c r="A2926" s="248">
        <v>2148</v>
      </c>
      <c r="B2926" s="247">
        <f>$B$755+(A2926*$B$758)</f>
        <v>11038.096898937989</v>
      </c>
      <c r="C2926" s="247">
        <f>_xlfn.NORM.DIST($B2926,$B$752,$B$753,0)</f>
        <v>4.3767351203844956E-9</v>
      </c>
      <c r="D2926" s="247">
        <f>_xlfn.NORM.DIST($B2926,$B$752,$B$753,1)</f>
        <v>0.9999978049081566</v>
      </c>
      <c r="E2926" s="247">
        <f>IF(OR(D2926&lt;$F$757,D2926&gt;$F$758),C2926,"")</f>
        <v>4.3767351203844956E-9</v>
      </c>
      <c r="F2926" s="247" t="str">
        <f>IF(AND(D2926&gt;$F$757,D2926&lt;$F$758),C2926,"")</f>
        <v/>
      </c>
      <c r="G2926" s="247" t="str">
        <f>IF(C2926=MAX($C$761:$C$2761),C2926,"")</f>
        <v/>
      </c>
      <c r="H2926" s="247">
        <f>_xlfn.NORM.DIST(B2926,$F$753,$F$754,0)</f>
        <v>0</v>
      </c>
      <c r="I2926" s="247">
        <f>IF(H2926=MAX($H$761:$H$2761),C2926,"")</f>
        <v>4.3767351203844956E-9</v>
      </c>
      <c r="J2926" s="247"/>
      <c r="K2926" s="247"/>
      <c r="L2926" s="247"/>
      <c r="M2926" s="247"/>
      <c r="N2926" s="247"/>
      <c r="O2926" s="247"/>
      <c r="P2926" s="247"/>
      <c r="Q2926" s="247"/>
      <c r="R2926" s="247"/>
      <c r="AZ2926" s="259"/>
      <c r="BA2926" s="259">
        <f>BA2925+$BD$753</f>
        <v>13.887999999999515</v>
      </c>
      <c r="BB2926" s="274">
        <f t="shared" si="745"/>
        <v>5.3209617799801566E-2</v>
      </c>
      <c r="BC2926" s="259">
        <f t="shared" si="746"/>
        <v>1.1787250250033798E-4</v>
      </c>
      <c r="BD2926" s="259" t="str">
        <f t="shared" si="743"/>
        <v/>
      </c>
      <c r="BE2926" s="254" t="str">
        <f t="shared" si="744"/>
        <v/>
      </c>
    </row>
    <row r="2927" spans="1:57" ht="20.100000000000001" customHeight="1" x14ac:dyDescent="0.25">
      <c r="A2927" s="247">
        <v>2149</v>
      </c>
      <c r="B2927" s="247">
        <f>$B$755+(A2927*$B$758)</f>
        <v>11047.711965923127</v>
      </c>
      <c r="C2927" s="247">
        <f>_xlfn.NORM.DIST($B2927,$B$752,$B$753,0)</f>
        <v>4.2970426923559304E-9</v>
      </c>
      <c r="D2927" s="247">
        <f>_xlfn.NORM.DIST($B2927,$B$752,$B$753,1)</f>
        <v>0.99999784660651614</v>
      </c>
      <c r="E2927" s="247">
        <f>IF(OR(D2927&lt;$F$757,D2927&gt;$F$758),C2927,"")</f>
        <v>4.2970426923559304E-9</v>
      </c>
      <c r="F2927" s="247" t="str">
        <f>IF(AND(D2927&gt;$F$757,D2927&lt;$F$758),C2927,"")</f>
        <v/>
      </c>
      <c r="G2927" s="247" t="str">
        <f>IF(C2927=MAX($C$761:$C$2761),C2927,"")</f>
        <v/>
      </c>
      <c r="H2927" s="247">
        <f>_xlfn.NORM.DIST(B2927,$F$753,$F$754,0)</f>
        <v>0</v>
      </c>
      <c r="I2927" s="247">
        <f>IF(H2927=MAX($H$761:$H$2761),C2927,"")</f>
        <v>4.2970426923559304E-9</v>
      </c>
      <c r="J2927" s="247"/>
      <c r="K2927" s="247"/>
      <c r="L2927" s="247"/>
      <c r="M2927" s="247"/>
      <c r="N2927" s="247"/>
      <c r="O2927" s="247"/>
      <c r="P2927" s="247"/>
      <c r="Q2927" s="247"/>
      <c r="R2927" s="247"/>
      <c r="AZ2927" s="259"/>
      <c r="BA2927" s="259">
        <f>BA2926+$BD$753</f>
        <v>13.894399999999514</v>
      </c>
      <c r="BB2927" s="274">
        <f t="shared" si="745"/>
        <v>5.3091745297301228E-2</v>
      </c>
      <c r="BC2927" s="259">
        <f t="shared" si="746"/>
        <v>1.1763129290898178E-4</v>
      </c>
      <c r="BD2927" s="259" t="str">
        <f t="shared" si="743"/>
        <v/>
      </c>
      <c r="BE2927" s="254" t="str">
        <f t="shared" si="744"/>
        <v/>
      </c>
    </row>
    <row r="2928" spans="1:57" ht="20.100000000000001" customHeight="1" x14ac:dyDescent="0.25">
      <c r="A2928" s="247">
        <v>2150</v>
      </c>
      <c r="B2928" s="247">
        <f>$B$755+(A2928*$B$758)</f>
        <v>11057.327032908264</v>
      </c>
      <c r="C2928" s="247">
        <f>_xlfn.NORM.DIST($B2928,$B$752,$B$753,0)</f>
        <v>4.2187338189788294E-9</v>
      </c>
      <c r="D2928" s="247">
        <f>_xlfn.NORM.DIST($B2928,$B$752,$B$753,1)</f>
        <v>0.9999978875452975</v>
      </c>
      <c r="E2928" s="247">
        <f>IF(OR(D2928&lt;$F$757,D2928&gt;$F$758),C2928,"")</f>
        <v>4.2187338189788294E-9</v>
      </c>
      <c r="F2928" s="247" t="str">
        <f>IF(AND(D2928&gt;$F$757,D2928&lt;$F$758),C2928,"")</f>
        <v/>
      </c>
      <c r="G2928" s="247" t="str">
        <f>IF(C2928=MAX($C$761:$C$2761),C2928,"")</f>
        <v/>
      </c>
      <c r="H2928" s="247">
        <f>_xlfn.NORM.DIST(B2928,$F$753,$F$754,0)</f>
        <v>0</v>
      </c>
      <c r="I2928" s="247">
        <f>IF(H2928=MAX($H$761:$H$2761),C2928,"")</f>
        <v>4.2187338189788294E-9</v>
      </c>
      <c r="J2928" s="247"/>
      <c r="K2928" s="247"/>
      <c r="L2928" s="247"/>
      <c r="M2928" s="247"/>
      <c r="N2928" s="247"/>
      <c r="O2928" s="247"/>
      <c r="P2928" s="247"/>
      <c r="Q2928" s="247"/>
      <c r="R2928" s="247"/>
      <c r="AZ2928" s="259"/>
      <c r="BA2928" s="259">
        <f>BA2927+$BD$753</f>
        <v>13.900799999999514</v>
      </c>
      <c r="BB2928" s="274">
        <f t="shared" si="745"/>
        <v>5.2974114004392246E-2</v>
      </c>
      <c r="BC2928" s="259">
        <f t="shared" si="746"/>
        <v>1.1739051468166034E-4</v>
      </c>
      <c r="BD2928" s="259" t="str">
        <f t="shared" si="743"/>
        <v/>
      </c>
      <c r="BE2928" s="254" t="str">
        <f t="shared" si="744"/>
        <v/>
      </c>
    </row>
    <row r="2929" spans="1:57" ht="20.100000000000001" customHeight="1" x14ac:dyDescent="0.25">
      <c r="A2929" s="247">
        <v>2151</v>
      </c>
      <c r="B2929" s="247">
        <f>$B$755+(A2929*$B$758)</f>
        <v>11066.942099893398</v>
      </c>
      <c r="C2929" s="247">
        <f>_xlfn.NORM.DIST($B2929,$B$752,$B$753,0)</f>
        <v>4.1417857695231825E-9</v>
      </c>
      <c r="D2929" s="247">
        <f>_xlfn.NORM.DIST($B2929,$B$752,$B$753,1)</f>
        <v>0.99999792773769414</v>
      </c>
      <c r="E2929" s="247">
        <f>IF(OR(D2929&lt;$F$757,D2929&gt;$F$758),C2929,"")</f>
        <v>4.1417857695231825E-9</v>
      </c>
      <c r="F2929" s="247" t="str">
        <f>IF(AND(D2929&gt;$F$757,D2929&lt;$F$758),C2929,"")</f>
        <v/>
      </c>
      <c r="G2929" s="247" t="str">
        <f>IF(C2929=MAX($C$761:$C$2761),C2929,"")</f>
        <v/>
      </c>
      <c r="H2929" s="247">
        <f>_xlfn.NORM.DIST(B2929,$F$753,$F$754,0)</f>
        <v>0</v>
      </c>
      <c r="I2929" s="247">
        <f>IF(H2929=MAX($H$761:$H$2761),C2929,"")</f>
        <v>4.1417857695231825E-9</v>
      </c>
      <c r="J2929" s="247"/>
      <c r="K2929" s="247"/>
      <c r="L2929" s="247"/>
      <c r="M2929" s="247"/>
      <c r="N2929" s="247"/>
      <c r="O2929" s="247"/>
      <c r="P2929" s="247"/>
      <c r="Q2929" s="247"/>
      <c r="R2929" s="247"/>
      <c r="AZ2929" s="259"/>
      <c r="BA2929" s="259">
        <f>BA2928+$BD$753</f>
        <v>13.907199999999513</v>
      </c>
      <c r="BB2929" s="274">
        <f t="shared" si="745"/>
        <v>5.2856723489710586E-2</v>
      </c>
      <c r="BC2929" s="259">
        <f t="shared" si="746"/>
        <v>1.1715016724749006E-4</v>
      </c>
      <c r="BD2929" s="259" t="str">
        <f t="shared" si="743"/>
        <v/>
      </c>
      <c r="BE2929" s="254" t="str">
        <f t="shared" si="744"/>
        <v/>
      </c>
    </row>
    <row r="2930" spans="1:57" ht="20.100000000000001" customHeight="1" x14ac:dyDescent="0.25">
      <c r="A2930" s="247">
        <v>2152</v>
      </c>
      <c r="B2930" s="247">
        <f>$B$755+(A2930*$B$758)</f>
        <v>11076.557166878536</v>
      </c>
      <c r="C2930" s="247">
        <f>_xlfn.NORM.DIST($B2930,$B$752,$B$753,0)</f>
        <v>4.0661761629566111E-9</v>
      </c>
      <c r="D2930" s="247">
        <f>_xlfn.NORM.DIST($B2930,$B$752,$B$753,1)</f>
        <v>0.99999796719668244</v>
      </c>
      <c r="E2930" s="247">
        <f>IF(OR(D2930&lt;$F$757,D2930&gt;$F$758),C2930,"")</f>
        <v>4.0661761629566111E-9</v>
      </c>
      <c r="F2930" s="247" t="str">
        <f>IF(AND(D2930&gt;$F$757,D2930&lt;$F$758),C2930,"")</f>
        <v/>
      </c>
      <c r="G2930" s="247" t="str">
        <f>IF(C2930=MAX($C$761:$C$2761),C2930,"")</f>
        <v/>
      </c>
      <c r="H2930" s="247">
        <f>_xlfn.NORM.DIST(B2930,$F$753,$F$754,0)</f>
        <v>0</v>
      </c>
      <c r="I2930" s="247">
        <f>IF(H2930=MAX($H$761:$H$2761),C2930,"")</f>
        <v>4.0661761629566111E-9</v>
      </c>
      <c r="J2930" s="247"/>
      <c r="K2930" s="247"/>
      <c r="L2930" s="247"/>
      <c r="M2930" s="247"/>
      <c r="N2930" s="247"/>
      <c r="O2930" s="247"/>
      <c r="P2930" s="247"/>
      <c r="Q2930" s="247"/>
      <c r="R2930" s="247"/>
      <c r="AZ2930" s="259"/>
      <c r="BA2930" s="259">
        <f>BA2929+$BD$753</f>
        <v>13.913599999999512</v>
      </c>
      <c r="BB2930" s="274">
        <f t="shared" si="745"/>
        <v>5.2739573322463096E-2</v>
      </c>
      <c r="BC2930" s="259">
        <f t="shared" si="746"/>
        <v>1.169102500359967E-4</v>
      </c>
      <c r="BD2930" s="259" t="str">
        <f t="shared" si="743"/>
        <v/>
      </c>
      <c r="BE2930" s="254" t="str">
        <f t="shared" si="744"/>
        <v/>
      </c>
    </row>
    <row r="2931" spans="1:57" ht="20.100000000000001" customHeight="1" x14ac:dyDescent="0.25">
      <c r="A2931" s="247">
        <v>2153</v>
      </c>
      <c r="B2931" s="247">
        <f>$B$755+(A2931*$B$758)</f>
        <v>11086.172233863674</v>
      </c>
      <c r="C2931" s="247">
        <f>_xlfn.NORM.DIST($B2931,$B$752,$B$753,0)</f>
        <v>3.9918829629855074E-9</v>
      </c>
      <c r="D2931" s="247">
        <f>_xlfn.NORM.DIST($B2931,$B$752,$B$753,1)</f>
        <v>0.99999800593502552</v>
      </c>
      <c r="E2931" s="247">
        <f>IF(OR(D2931&lt;$F$757,D2931&gt;$F$758),C2931,"")</f>
        <v>3.9918829629855074E-9</v>
      </c>
      <c r="F2931" s="247" t="str">
        <f>IF(AND(D2931&gt;$F$757,D2931&lt;$F$758),C2931,"")</f>
        <v/>
      </c>
      <c r="G2931" s="247" t="str">
        <f>IF(C2931=MAX($C$761:$C$2761),C2931,"")</f>
        <v/>
      </c>
      <c r="H2931" s="247">
        <f>_xlfn.NORM.DIST(B2931,$F$753,$F$754,0)</f>
        <v>0</v>
      </c>
      <c r="I2931" s="247">
        <f>IF(H2931=MAX($H$761:$H$2761),C2931,"")</f>
        <v>3.9918829629855074E-9</v>
      </c>
      <c r="J2931" s="247"/>
      <c r="K2931" s="247"/>
      <c r="L2931" s="247"/>
      <c r="M2931" s="247"/>
      <c r="N2931" s="247"/>
      <c r="O2931" s="247"/>
      <c r="P2931" s="247"/>
      <c r="Q2931" s="247"/>
      <c r="R2931" s="247"/>
      <c r="AZ2931" s="259"/>
      <c r="BA2931" s="259">
        <f>BA2930+$BD$753</f>
        <v>13.919999999999511</v>
      </c>
      <c r="BB2931" s="274">
        <f t="shared" si="745"/>
        <v>5.2622663072427099E-2</v>
      </c>
      <c r="BC2931" s="259">
        <f t="shared" si="746"/>
        <v>1.1667076247640074E-4</v>
      </c>
      <c r="BD2931" s="259" t="str">
        <f t="shared" si="743"/>
        <v/>
      </c>
      <c r="BE2931" s="254" t="str">
        <f t="shared" si="744"/>
        <v/>
      </c>
    </row>
    <row r="2932" spans="1:57" ht="20.100000000000001" customHeight="1" x14ac:dyDescent="0.25">
      <c r="A2932" s="248">
        <v>2154</v>
      </c>
      <c r="B2932" s="247">
        <f>$B$755+(A2932*$B$758)</f>
        <v>11095.787300848811</v>
      </c>
      <c r="C2932" s="247">
        <f>_xlfn.NORM.DIST($B2932,$B$752,$B$753,0)</f>
        <v>3.9188844731590907E-9</v>
      </c>
      <c r="D2932" s="247">
        <f>_xlfn.NORM.DIST($B2932,$B$752,$B$753,1)</f>
        <v>0.99999804396527614</v>
      </c>
      <c r="E2932" s="247">
        <f>IF(OR(D2932&lt;$F$757,D2932&gt;$F$758),C2932,"")</f>
        <v>3.9188844731590907E-9</v>
      </c>
      <c r="F2932" s="247" t="str">
        <f>IF(AND(D2932&gt;$F$757,D2932&lt;$F$758),C2932,"")</f>
        <v/>
      </c>
      <c r="G2932" s="247" t="str">
        <f>IF(C2932=MAX($C$761:$C$2761),C2932,"")</f>
        <v/>
      </c>
      <c r="H2932" s="247">
        <f>_xlfn.NORM.DIST(B2932,$F$753,$F$754,0)</f>
        <v>0</v>
      </c>
      <c r="I2932" s="247">
        <f>IF(H2932=MAX($H$761:$H$2761),C2932,"")</f>
        <v>3.9188844731590907E-9</v>
      </c>
      <c r="J2932" s="247"/>
      <c r="K2932" s="247"/>
      <c r="L2932" s="247"/>
      <c r="M2932" s="247"/>
      <c r="N2932" s="247"/>
      <c r="O2932" s="247"/>
      <c r="P2932" s="247"/>
      <c r="Q2932" s="247"/>
      <c r="R2932" s="247"/>
      <c r="AZ2932" s="259"/>
      <c r="BA2932" s="259">
        <f>BA2931+$BD$753</f>
        <v>13.926399999999511</v>
      </c>
      <c r="BB2932" s="274">
        <f t="shared" si="745"/>
        <v>5.2505992309950698E-2</v>
      </c>
      <c r="BC2932" s="259">
        <f t="shared" si="746"/>
        <v>1.1643170399810998E-4</v>
      </c>
      <c r="BD2932" s="259" t="str">
        <f t="shared" ref="BD2932:BD2995" si="747">IF(BB2932&lt;(1-$AZ$760),BC2932,"")</f>
        <v/>
      </c>
      <c r="BE2932" s="254" t="str">
        <f t="shared" ref="BE2932:BE2995" si="748">IF(BB2932&lt;(1-$AZ$766),BC2932,"")</f>
        <v/>
      </c>
    </row>
    <row r="2933" spans="1:57" ht="20.100000000000001" customHeight="1" x14ac:dyDescent="0.25">
      <c r="A2933" s="247">
        <v>2155</v>
      </c>
      <c r="B2933" s="247">
        <f>$B$755+(A2933*$B$758)</f>
        <v>11105.402367833949</v>
      </c>
      <c r="C2933" s="247">
        <f>_xlfn.NORM.DIST($B2933,$B$752,$B$753,0)</f>
        <v>3.8471593320359126E-9</v>
      </c>
      <c r="D2933" s="247">
        <f>_xlfn.NORM.DIST($B2933,$B$752,$B$753,1)</f>
        <v>0.99999808129978007</v>
      </c>
      <c r="E2933" s="247">
        <f>IF(OR(D2933&lt;$F$757,D2933&gt;$F$758),C2933,"")</f>
        <v>3.8471593320359126E-9</v>
      </c>
      <c r="F2933" s="247" t="str">
        <f>IF(AND(D2933&gt;$F$757,D2933&lt;$F$758),C2933,"")</f>
        <v/>
      </c>
      <c r="G2933" s="247" t="str">
        <f>IF(C2933=MAX($C$761:$C$2761),C2933,"")</f>
        <v/>
      </c>
      <c r="H2933" s="247">
        <f>_xlfn.NORM.DIST(B2933,$F$753,$F$754,0)</f>
        <v>0</v>
      </c>
      <c r="I2933" s="247">
        <f>IF(H2933=MAX($H$761:$H$2761),C2933,"")</f>
        <v>3.8471593320359126E-9</v>
      </c>
      <c r="J2933" s="247"/>
      <c r="K2933" s="247"/>
      <c r="L2933" s="247"/>
      <c r="M2933" s="247"/>
      <c r="N2933" s="247"/>
      <c r="O2933" s="247"/>
      <c r="P2933" s="247"/>
      <c r="Q2933" s="247"/>
      <c r="R2933" s="247"/>
      <c r="AZ2933" s="259"/>
      <c r="BA2933" s="259">
        <f>BA2932+$BD$753</f>
        <v>13.93279999999951</v>
      </c>
      <c r="BB2933" s="274">
        <f t="shared" ref="BB2933:BB2996" si="749">_xlfn.CHISQ.DIST.RT(BA2933,7)</f>
        <v>5.2389560605952588E-2</v>
      </c>
      <c r="BC2933" s="259">
        <f t="shared" ref="BC2933:BC2996" si="750">BB2933-BB2934</f>
        <v>1.1619307403073348E-4</v>
      </c>
      <c r="BD2933" s="259" t="str">
        <f t="shared" si="747"/>
        <v/>
      </c>
      <c r="BE2933" s="254" t="str">
        <f t="shared" si="748"/>
        <v/>
      </c>
    </row>
    <row r="2934" spans="1:57" ht="20.100000000000001" customHeight="1" x14ac:dyDescent="0.25">
      <c r="A2934" s="247">
        <v>2156</v>
      </c>
      <c r="B2934" s="247">
        <f>$B$755+(A2934*$B$758)</f>
        <v>11115.017434819087</v>
      </c>
      <c r="C2934" s="247">
        <f>_xlfn.NORM.DIST($B2934,$B$752,$B$753,0)</f>
        <v>3.7766865084123894E-9</v>
      </c>
      <c r="D2934" s="247">
        <f>_xlfn.NORM.DIST($B2934,$B$752,$B$753,1)</f>
        <v>0.99999811795067917</v>
      </c>
      <c r="E2934" s="247">
        <f>IF(OR(D2934&lt;$F$757,D2934&gt;$F$758),C2934,"")</f>
        <v>3.7766865084123894E-9</v>
      </c>
      <c r="F2934" s="247" t="str">
        <f>IF(AND(D2934&gt;$F$757,D2934&lt;$F$758),C2934,"")</f>
        <v/>
      </c>
      <c r="G2934" s="247" t="str">
        <f>IF(C2934=MAX($C$761:$C$2761),C2934,"")</f>
        <v/>
      </c>
      <c r="H2934" s="247">
        <f>_xlfn.NORM.DIST(B2934,$F$753,$F$754,0)</f>
        <v>0</v>
      </c>
      <c r="I2934" s="247">
        <f>IF(H2934=MAX($H$761:$H$2761),C2934,"")</f>
        <v>3.7766865084123894E-9</v>
      </c>
      <c r="J2934" s="247"/>
      <c r="K2934" s="247"/>
      <c r="L2934" s="247"/>
      <c r="M2934" s="247"/>
      <c r="N2934" s="247"/>
      <c r="O2934" s="247"/>
      <c r="P2934" s="247"/>
      <c r="Q2934" s="247"/>
      <c r="R2934" s="247"/>
      <c r="AZ2934" s="259"/>
      <c r="BA2934" s="259">
        <f>BA2933+$BD$753</f>
        <v>13.939199999999509</v>
      </c>
      <c r="BB2934" s="274">
        <f t="shared" si="749"/>
        <v>5.2273367531921855E-2</v>
      </c>
      <c r="BC2934" s="259">
        <f t="shared" si="750"/>
        <v>1.1595487200373455E-4</v>
      </c>
      <c r="BD2934" s="259" t="str">
        <f t="shared" si="747"/>
        <v/>
      </c>
      <c r="BE2934" s="254" t="str">
        <f t="shared" si="748"/>
        <v/>
      </c>
    </row>
    <row r="2935" spans="1:57" ht="20.100000000000001" customHeight="1" x14ac:dyDescent="0.25">
      <c r="A2935" s="247">
        <v>2157</v>
      </c>
      <c r="B2935" s="247">
        <f>$B$755+(A2935*$B$758)</f>
        <v>11124.632501804224</v>
      </c>
      <c r="C2935" s="247">
        <f>_xlfn.NORM.DIST($B2935,$B$752,$B$753,0)</f>
        <v>3.7074452966121501E-9</v>
      </c>
      <c r="D2935" s="247">
        <f>_xlfn.NORM.DIST($B2935,$B$752,$B$753,1)</f>
        <v>0.99999815392991487</v>
      </c>
      <c r="E2935" s="247">
        <f>IF(OR(D2935&lt;$F$757,D2935&gt;$F$758),C2935,"")</f>
        <v>3.7074452966121501E-9</v>
      </c>
      <c r="F2935" s="247" t="str">
        <f>IF(AND(D2935&gt;$F$757,D2935&lt;$F$758),C2935,"")</f>
        <v/>
      </c>
      <c r="G2935" s="247" t="str">
        <f>IF(C2935=MAX($C$761:$C$2761),C2935,"")</f>
        <v/>
      </c>
      <c r="H2935" s="247">
        <f>_xlfn.NORM.DIST(B2935,$F$753,$F$754,0)</f>
        <v>0</v>
      </c>
      <c r="I2935" s="247">
        <f>IF(H2935=MAX($H$761:$H$2761),C2935,"")</f>
        <v>3.7074452966121501E-9</v>
      </c>
      <c r="J2935" s="247"/>
      <c r="K2935" s="247"/>
      <c r="L2935" s="247"/>
      <c r="M2935" s="247"/>
      <c r="N2935" s="247"/>
      <c r="O2935" s="247"/>
      <c r="P2935" s="247"/>
      <c r="Q2935" s="247"/>
      <c r="R2935" s="247"/>
      <c r="AZ2935" s="259"/>
      <c r="BA2935" s="259">
        <f>BA2934+$BD$753</f>
        <v>13.945599999999509</v>
      </c>
      <c r="BB2935" s="274">
        <f t="shared" si="749"/>
        <v>5.215741265991812E-2</v>
      </c>
      <c r="BC2935" s="259">
        <f t="shared" si="750"/>
        <v>1.1571709734686797E-4</v>
      </c>
      <c r="BD2935" s="259" t="str">
        <f t="shared" si="747"/>
        <v/>
      </c>
      <c r="BE2935" s="254" t="str">
        <f t="shared" si="748"/>
        <v/>
      </c>
    </row>
    <row r="2936" spans="1:57" ht="20.100000000000001" customHeight="1" x14ac:dyDescent="0.25">
      <c r="A2936" s="247">
        <v>2158</v>
      </c>
      <c r="B2936" s="247">
        <f>$B$755+(A2936*$B$758)</f>
        <v>11134.247568789362</v>
      </c>
      <c r="C2936" s="247">
        <f>_xlfn.NORM.DIST($B2936,$B$752,$B$753,0)</f>
        <v>3.6394153118361158E-9</v>
      </c>
      <c r="D2936" s="247">
        <f>_xlfn.NORM.DIST($B2936,$B$752,$B$753,1)</f>
        <v>0.9999981892492309</v>
      </c>
      <c r="E2936" s="247">
        <f>IF(OR(D2936&lt;$F$757,D2936&gt;$F$758),C2936,"")</f>
        <v>3.6394153118361158E-9</v>
      </c>
      <c r="F2936" s="247" t="str">
        <f>IF(AND(D2936&gt;$F$757,D2936&lt;$F$758),C2936,"")</f>
        <v/>
      </c>
      <c r="G2936" s="247" t="str">
        <f>IF(C2936=MAX($C$761:$C$2761),C2936,"")</f>
        <v/>
      </c>
      <c r="H2936" s="247">
        <f>_xlfn.NORM.DIST(B2936,$F$753,$F$754,0)</f>
        <v>0</v>
      </c>
      <c r="I2936" s="247">
        <f>IF(H2936=MAX($H$761:$H$2761),C2936,"")</f>
        <v>3.6394153118361158E-9</v>
      </c>
      <c r="J2936" s="247"/>
      <c r="K2936" s="247"/>
      <c r="L2936" s="247"/>
      <c r="M2936" s="247"/>
      <c r="N2936" s="247"/>
      <c r="O2936" s="247"/>
      <c r="P2936" s="247"/>
      <c r="Q2936" s="247"/>
      <c r="R2936" s="247"/>
      <c r="AZ2936" s="259"/>
      <c r="BA2936" s="259">
        <f>BA2935+$BD$753</f>
        <v>13.951999999999508</v>
      </c>
      <c r="BB2936" s="274">
        <f t="shared" si="749"/>
        <v>5.2041695562571252E-2</v>
      </c>
      <c r="BC2936" s="259">
        <f t="shared" si="750"/>
        <v>1.1547974948968726E-4</v>
      </c>
      <c r="BD2936" s="259" t="str">
        <f t="shared" si="747"/>
        <v/>
      </c>
      <c r="BE2936" s="254" t="str">
        <f t="shared" si="748"/>
        <v/>
      </c>
    </row>
    <row r="2937" spans="1:57" ht="20.100000000000001" customHeight="1" x14ac:dyDescent="0.25">
      <c r="A2937" s="247">
        <v>2159</v>
      </c>
      <c r="B2937" s="247">
        <f>$B$755+(A2937*$B$758)</f>
        <v>11143.8626357745</v>
      </c>
      <c r="C2937" s="247">
        <f>_xlfn.NORM.DIST($B2937,$B$752,$B$753,0)</f>
        <v>3.5725764855721257E-9</v>
      </c>
      <c r="D2937" s="247">
        <f>_xlfn.NORM.DIST($B2937,$B$752,$B$753,1)</f>
        <v>0.99999822392017657</v>
      </c>
      <c r="E2937" s="247">
        <f>IF(OR(D2937&lt;$F$757,D2937&gt;$F$758),C2937,"")</f>
        <v>3.5725764855721257E-9</v>
      </c>
      <c r="F2937" s="247" t="str">
        <f>IF(AND(D2937&gt;$F$757,D2937&lt;$F$758),C2937,"")</f>
        <v/>
      </c>
      <c r="G2937" s="247" t="str">
        <f>IF(C2937=MAX($C$761:$C$2761),C2937,"")</f>
        <v/>
      </c>
      <c r="H2937" s="247">
        <f>_xlfn.NORM.DIST(B2937,$F$753,$F$754,0)</f>
        <v>0</v>
      </c>
      <c r="I2937" s="247">
        <f>IF(H2937=MAX($H$761:$H$2761),C2937,"")</f>
        <v>3.5725764855721257E-9</v>
      </c>
      <c r="J2937" s="247"/>
      <c r="K2937" s="247"/>
      <c r="L2937" s="247"/>
      <c r="M2937" s="247"/>
      <c r="N2937" s="247"/>
      <c r="O2937" s="247"/>
      <c r="P2937" s="247"/>
      <c r="Q2937" s="247"/>
      <c r="R2937" s="247"/>
      <c r="AZ2937" s="259"/>
      <c r="BA2937" s="259">
        <f>BA2936+$BD$753</f>
        <v>13.958399999999507</v>
      </c>
      <c r="BB2937" s="274">
        <f t="shared" si="749"/>
        <v>5.1926215813081565E-2</v>
      </c>
      <c r="BC2937" s="259">
        <f t="shared" si="750"/>
        <v>1.1524282786198187E-4</v>
      </c>
      <c r="BD2937" s="259" t="str">
        <f t="shared" si="747"/>
        <v/>
      </c>
      <c r="BE2937" s="254" t="str">
        <f t="shared" si="748"/>
        <v/>
      </c>
    </row>
    <row r="2938" spans="1:57" ht="20.100000000000001" customHeight="1" x14ac:dyDescent="0.25">
      <c r="A2938" s="247">
        <v>2160</v>
      </c>
      <c r="B2938" s="247">
        <f>$B$755+(A2938*$B$758)</f>
        <v>11153.477702759637</v>
      </c>
      <c r="C2938" s="247">
        <f>_xlfn.NORM.DIST($B2938,$B$752,$B$753,0)</f>
        <v>3.5069090610638781E-9</v>
      </c>
      <c r="D2938" s="247">
        <f>_xlfn.NORM.DIST($B2938,$B$752,$B$753,1)</f>
        <v>0.99999825795410968</v>
      </c>
      <c r="E2938" s="247">
        <f>IF(OR(D2938&lt;$F$757,D2938&gt;$F$758),C2938,"")</f>
        <v>3.5069090610638781E-9</v>
      </c>
      <c r="F2938" s="247" t="str">
        <f>IF(AND(D2938&gt;$F$757,D2938&lt;$F$758),C2938,"")</f>
        <v/>
      </c>
      <c r="G2938" s="247" t="str">
        <f>IF(C2938=MAX($C$761:$C$2761),C2938,"")</f>
        <v/>
      </c>
      <c r="H2938" s="247">
        <f>_xlfn.NORM.DIST(B2938,$F$753,$F$754,0)</f>
        <v>0</v>
      </c>
      <c r="I2938" s="247">
        <f>IF(H2938=MAX($H$761:$H$2761),C2938,"")</f>
        <v>3.5069090610638781E-9</v>
      </c>
      <c r="J2938" s="247"/>
      <c r="K2938" s="247"/>
      <c r="L2938" s="247"/>
      <c r="M2938" s="247"/>
      <c r="N2938" s="247"/>
      <c r="O2938" s="247"/>
      <c r="P2938" s="247"/>
      <c r="Q2938" s="247"/>
      <c r="R2938" s="247"/>
      <c r="AZ2938" s="259"/>
      <c r="BA2938" s="259">
        <f>BA2937+$BD$753</f>
        <v>13.964799999999506</v>
      </c>
      <c r="BB2938" s="274">
        <f t="shared" si="749"/>
        <v>5.1810972985219583E-2</v>
      </c>
      <c r="BC2938" s="259">
        <f t="shared" si="750"/>
        <v>1.1500633189381881E-4</v>
      </c>
      <c r="BD2938" s="259" t="str">
        <f t="shared" si="747"/>
        <v/>
      </c>
      <c r="BE2938" s="254" t="str">
        <f t="shared" si="748"/>
        <v/>
      </c>
    </row>
    <row r="2939" spans="1:57" ht="20.100000000000001" customHeight="1" x14ac:dyDescent="0.25">
      <c r="A2939" s="248">
        <v>2161</v>
      </c>
      <c r="B2939" s="247">
        <f>$B$755+(A2939*$B$758)</f>
        <v>11163.092769744775</v>
      </c>
      <c r="C2939" s="247">
        <f>_xlfn.NORM.DIST($B2939,$B$752,$B$753,0)</f>
        <v>3.4423935888381651E-9</v>
      </c>
      <c r="D2939" s="247">
        <f>_xlfn.NORM.DIST($B2939,$B$752,$B$753,1)</f>
        <v>0.99999829136219964</v>
      </c>
      <c r="E2939" s="247">
        <f>IF(OR(D2939&lt;$F$757,D2939&gt;$F$758),C2939,"")</f>
        <v>3.4423935888381651E-9</v>
      </c>
      <c r="F2939" s="247" t="str">
        <f>IF(AND(D2939&gt;$F$757,D2939&lt;$F$758),C2939,"")</f>
        <v/>
      </c>
      <c r="G2939" s="247" t="str">
        <f>IF(C2939=MAX($C$761:$C$2761),C2939,"")</f>
        <v/>
      </c>
      <c r="H2939" s="247">
        <f>_xlfn.NORM.DIST(B2939,$F$753,$F$754,0)</f>
        <v>0</v>
      </c>
      <c r="I2939" s="247">
        <f>IF(H2939=MAX($H$761:$H$2761),C2939,"")</f>
        <v>3.4423935888381651E-9</v>
      </c>
      <c r="J2939" s="247"/>
      <c r="K2939" s="247"/>
      <c r="L2939" s="247"/>
      <c r="M2939" s="247"/>
      <c r="N2939" s="247"/>
      <c r="O2939" s="247"/>
      <c r="P2939" s="247"/>
      <c r="Q2939" s="247"/>
      <c r="R2939" s="247"/>
      <c r="AZ2939" s="259"/>
      <c r="BA2939" s="259">
        <f>BA2938+$BD$753</f>
        <v>13.971199999999506</v>
      </c>
      <c r="BB2939" s="274">
        <f t="shared" si="749"/>
        <v>5.1695966653325764E-2</v>
      </c>
      <c r="BC2939" s="259">
        <f t="shared" si="750"/>
        <v>1.1477026101486265E-4</v>
      </c>
      <c r="BD2939" s="259" t="str">
        <f t="shared" si="747"/>
        <v/>
      </c>
      <c r="BE2939" s="254" t="str">
        <f t="shared" si="748"/>
        <v/>
      </c>
    </row>
    <row r="2940" spans="1:57" ht="20.100000000000001" customHeight="1" x14ac:dyDescent="0.25">
      <c r="A2940" s="247">
        <v>2162</v>
      </c>
      <c r="B2940" s="247">
        <f>$B$755+(A2940*$B$758)</f>
        <v>11172.707836729913</v>
      </c>
      <c r="C2940" s="247">
        <f>_xlfn.NORM.DIST($B2940,$B$752,$B$753,0)</f>
        <v>3.3790109222901131E-9</v>
      </c>
      <c r="D2940" s="247">
        <f>_xlfn.NORM.DIST($B2940,$B$752,$B$753,1)</f>
        <v>0.99999832415543022</v>
      </c>
      <c r="E2940" s="247">
        <f>IF(OR(D2940&lt;$F$757,D2940&gt;$F$758),C2940,"")</f>
        <v>3.3790109222901131E-9</v>
      </c>
      <c r="F2940" s="247" t="str">
        <f>IF(AND(D2940&gt;$F$757,D2940&lt;$F$758),C2940,"")</f>
        <v/>
      </c>
      <c r="G2940" s="247" t="str">
        <f>IF(C2940=MAX($C$761:$C$2761),C2940,"")</f>
        <v/>
      </c>
      <c r="H2940" s="247">
        <f>_xlfn.NORM.DIST(B2940,$F$753,$F$754,0)</f>
        <v>0</v>
      </c>
      <c r="I2940" s="247">
        <f>IF(H2940=MAX($H$761:$H$2761),C2940,"")</f>
        <v>3.3790109222901131E-9</v>
      </c>
      <c r="J2940" s="247"/>
      <c r="K2940" s="247"/>
      <c r="L2940" s="247"/>
      <c r="M2940" s="247"/>
      <c r="N2940" s="247"/>
      <c r="O2940" s="247"/>
      <c r="P2940" s="247"/>
      <c r="Q2940" s="247"/>
      <c r="R2940" s="247"/>
      <c r="AZ2940" s="259"/>
      <c r="BA2940" s="259">
        <f>BA2939+$BD$753</f>
        <v>13.977599999999505</v>
      </c>
      <c r="BB2940" s="274">
        <f t="shared" si="749"/>
        <v>5.1581196392310902E-2</v>
      </c>
      <c r="BC2940" s="259">
        <f t="shared" si="750"/>
        <v>1.1453461465529835E-4</v>
      </c>
      <c r="BD2940" s="259" t="str">
        <f t="shared" si="747"/>
        <v/>
      </c>
      <c r="BE2940" s="254" t="str">
        <f t="shared" si="748"/>
        <v/>
      </c>
    </row>
    <row r="2941" spans="1:57" ht="20.100000000000001" customHeight="1" x14ac:dyDescent="0.25">
      <c r="A2941" s="247">
        <v>2163</v>
      </c>
      <c r="B2941" s="247">
        <f>$B$755+(A2941*$B$758)</f>
        <v>11182.32290371505</v>
      </c>
      <c r="C2941" s="247">
        <f>_xlfn.NORM.DIST($B2941,$B$752,$B$753,0)</f>
        <v>3.3167422133254133E-9</v>
      </c>
      <c r="D2941" s="247">
        <f>_xlfn.NORM.DIST($B2941,$B$752,$B$753,1)</f>
        <v>0.99999835634460255</v>
      </c>
      <c r="E2941" s="247">
        <f>IF(OR(D2941&lt;$F$757,D2941&gt;$F$758),C2941,"")</f>
        <v>3.3167422133254133E-9</v>
      </c>
      <c r="F2941" s="247" t="str">
        <f>IF(AND(D2941&gt;$F$757,D2941&lt;$F$758),C2941,"")</f>
        <v/>
      </c>
      <c r="G2941" s="247" t="str">
        <f>IF(C2941=MAX($C$761:$C$2761),C2941,"")</f>
        <v/>
      </c>
      <c r="H2941" s="247">
        <f>_xlfn.NORM.DIST(B2941,$F$753,$F$754,0)</f>
        <v>0</v>
      </c>
      <c r="I2941" s="247">
        <f>IF(H2941=MAX($H$761:$H$2761),C2941,"")</f>
        <v>3.3167422133254133E-9</v>
      </c>
      <c r="J2941" s="247"/>
      <c r="K2941" s="247"/>
      <c r="L2941" s="247"/>
      <c r="M2941" s="247"/>
      <c r="N2941" s="247"/>
      <c r="O2941" s="247"/>
      <c r="P2941" s="247"/>
      <c r="Q2941" s="247"/>
      <c r="R2941" s="247"/>
      <c r="AZ2941" s="259"/>
      <c r="BA2941" s="259">
        <f>BA2940+$BD$753</f>
        <v>13.983999999999504</v>
      </c>
      <c r="BB2941" s="274">
        <f t="shared" si="749"/>
        <v>5.1466661777655603E-2</v>
      </c>
      <c r="BC2941" s="259">
        <f t="shared" si="750"/>
        <v>1.142993922451721E-4</v>
      </c>
      <c r="BD2941" s="259" t="str">
        <f t="shared" si="747"/>
        <v/>
      </c>
      <c r="BE2941" s="254" t="str">
        <f t="shared" si="748"/>
        <v/>
      </c>
    </row>
    <row r="2942" spans="1:57" ht="20.100000000000001" customHeight="1" x14ac:dyDescent="0.25">
      <c r="A2942" s="247">
        <v>2164</v>
      </c>
      <c r="B2942" s="247">
        <f>$B$755+(A2942*$B$758)</f>
        <v>11191.937970700188</v>
      </c>
      <c r="C2942" s="247">
        <f>_xlfn.NORM.DIST($B2942,$B$752,$B$753,0)</f>
        <v>3.255568908059259E-9</v>
      </c>
      <c r="D2942" s="247">
        <f>_xlfn.NORM.DIST($B2942,$B$752,$B$753,1)</f>
        <v>0.99999838794033802</v>
      </c>
      <c r="E2942" s="247">
        <f>IF(OR(D2942&lt;$F$757,D2942&gt;$F$758),C2942,"")</f>
        <v>3.255568908059259E-9</v>
      </c>
      <c r="F2942" s="247" t="str">
        <f>IF(AND(D2942&gt;$F$757,D2942&lt;$F$758),C2942,"")</f>
        <v/>
      </c>
      <c r="G2942" s="247" t="str">
        <f>IF(C2942=MAX($C$761:$C$2761),C2942,"")</f>
        <v/>
      </c>
      <c r="H2942" s="247">
        <f>_xlfn.NORM.DIST(B2942,$F$753,$F$754,0)</f>
        <v>0</v>
      </c>
      <c r="I2942" s="247">
        <f>IF(H2942=MAX($H$761:$H$2761),C2942,"")</f>
        <v>3.255568908059259E-9</v>
      </c>
      <c r="J2942" s="247"/>
      <c r="K2942" s="247"/>
      <c r="L2942" s="247"/>
      <c r="M2942" s="247"/>
      <c r="N2942" s="247"/>
      <c r="O2942" s="247"/>
      <c r="P2942" s="247"/>
      <c r="Q2942" s="247"/>
      <c r="R2942" s="247"/>
      <c r="AZ2942" s="259"/>
      <c r="BA2942" s="259">
        <f>BA2941+$BD$753</f>
        <v>13.990399999999504</v>
      </c>
      <c r="BB2942" s="274">
        <f t="shared" si="749"/>
        <v>5.1352362385410431E-2</v>
      </c>
      <c r="BC2942" s="259">
        <f t="shared" si="750"/>
        <v>1.1406459321477297E-4</v>
      </c>
      <c r="BD2942" s="259" t="str">
        <f t="shared" si="747"/>
        <v/>
      </c>
      <c r="BE2942" s="254" t="str">
        <f t="shared" si="748"/>
        <v/>
      </c>
    </row>
    <row r="2943" spans="1:57" ht="20.100000000000001" customHeight="1" x14ac:dyDescent="0.25">
      <c r="A2943" s="247">
        <v>2165</v>
      </c>
      <c r="B2943" s="247">
        <f>$B$755+(A2943*$B$758)</f>
        <v>11201.553037685326</v>
      </c>
      <c r="C2943" s="247">
        <f>_xlfn.NORM.DIST($B2943,$B$752,$B$753,0)</f>
        <v>3.1954727425710413E-9</v>
      </c>
      <c r="D2943" s="247">
        <f>_xlfn.NORM.DIST($B2943,$B$752,$B$753,1)</f>
        <v>0.99999841895308106</v>
      </c>
      <c r="E2943" s="247">
        <f>IF(OR(D2943&lt;$F$757,D2943&gt;$F$758),C2943,"")</f>
        <v>3.1954727425710413E-9</v>
      </c>
      <c r="F2943" s="247" t="str">
        <f>IF(AND(D2943&gt;$F$757,D2943&lt;$F$758),C2943,"")</f>
        <v/>
      </c>
      <c r="G2943" s="247" t="str">
        <f>IF(C2943=MAX($C$761:$C$2761),C2943,"")</f>
        <v/>
      </c>
      <c r="H2943" s="247">
        <f>_xlfn.NORM.DIST(B2943,$F$753,$F$754,0)</f>
        <v>0</v>
      </c>
      <c r="I2943" s="247">
        <f>IF(H2943=MAX($H$761:$H$2761),C2943,"")</f>
        <v>3.1954727425710413E-9</v>
      </c>
      <c r="J2943" s="247"/>
      <c r="K2943" s="247"/>
      <c r="L2943" s="247"/>
      <c r="M2943" s="247"/>
      <c r="N2943" s="247"/>
      <c r="O2943" s="247"/>
      <c r="P2943" s="247"/>
      <c r="Q2943" s="247"/>
      <c r="R2943" s="247"/>
      <c r="AZ2943" s="259"/>
      <c r="BA2943" s="259">
        <f>BA2942+$BD$753</f>
        <v>13.996799999999503</v>
      </c>
      <c r="BB2943" s="274">
        <f t="shared" si="749"/>
        <v>5.1238297792195658E-2</v>
      </c>
      <c r="BC2943" s="259">
        <f t="shared" si="750"/>
        <v>1.138302169943553E-4</v>
      </c>
      <c r="BD2943" s="259" t="str">
        <f t="shared" si="747"/>
        <v/>
      </c>
      <c r="BE2943" s="254" t="str">
        <f t="shared" si="748"/>
        <v/>
      </c>
    </row>
    <row r="2944" spans="1:57" ht="20.100000000000001" customHeight="1" x14ac:dyDescent="0.25">
      <c r="A2944" s="247">
        <v>2166</v>
      </c>
      <c r="B2944" s="247">
        <f>$B$755+(A2944*$B$758)</f>
        <v>11211.168104670463</v>
      </c>
      <c r="C2944" s="247">
        <f>_xlfn.NORM.DIST($B2944,$B$752,$B$753,0)</f>
        <v>3.1364357387144857E-9</v>
      </c>
      <c r="D2944" s="247">
        <f>_xlfn.NORM.DIST($B2944,$B$752,$B$753,1)</f>
        <v>0.99999844939310156</v>
      </c>
      <c r="E2944" s="247">
        <f>IF(OR(D2944&lt;$F$757,D2944&gt;$F$758),C2944,"")</f>
        <v>3.1364357387144857E-9</v>
      </c>
      <c r="F2944" s="247" t="str">
        <f>IF(AND(D2944&gt;$F$757,D2944&lt;$F$758),C2944,"")</f>
        <v/>
      </c>
      <c r="G2944" s="247" t="str">
        <f>IF(C2944=MAX($C$761:$C$2761),C2944,"")</f>
        <v/>
      </c>
      <c r="H2944" s="247">
        <f>_xlfn.NORM.DIST(B2944,$F$753,$F$754,0)</f>
        <v>0</v>
      </c>
      <c r="I2944" s="247">
        <f>IF(H2944=MAX($H$761:$H$2761),C2944,"")</f>
        <v>3.1364357387144857E-9</v>
      </c>
      <c r="J2944" s="247"/>
      <c r="K2944" s="247"/>
      <c r="L2944" s="247"/>
      <c r="M2944" s="247"/>
      <c r="N2944" s="247"/>
      <c r="O2944" s="247"/>
      <c r="P2944" s="247"/>
      <c r="Q2944" s="247"/>
      <c r="R2944" s="247"/>
      <c r="AZ2944" s="259"/>
      <c r="BA2944" s="259">
        <f>BA2943+$BD$753</f>
        <v>14.003199999999502</v>
      </c>
      <c r="BB2944" s="274">
        <f t="shared" si="749"/>
        <v>5.1124467575201303E-2</v>
      </c>
      <c r="BC2944" s="259">
        <f t="shared" si="750"/>
        <v>1.1359626301417347E-4</v>
      </c>
      <c r="BD2944" s="259" t="str">
        <f t="shared" si="747"/>
        <v/>
      </c>
      <c r="BE2944" s="254" t="str">
        <f t="shared" si="748"/>
        <v/>
      </c>
    </row>
    <row r="2945" spans="1:57" ht="20.100000000000001" customHeight="1" x14ac:dyDescent="0.25">
      <c r="A2945" s="248">
        <v>2167</v>
      </c>
      <c r="B2945" s="247">
        <f>$B$755+(A2945*$B$758)</f>
        <v>11220.783171655601</v>
      </c>
      <c r="C2945" s="247">
        <f>_xlfn.NORM.DIST($B2945,$B$752,$B$753,0)</f>
        <v>3.0784401999822818E-9</v>
      </c>
      <c r="D2945" s="247">
        <f>_xlfn.NORM.DIST($B2945,$B$752,$B$753,1)</f>
        <v>0.99999847927049834</v>
      </c>
      <c r="E2945" s="247">
        <f>IF(OR(D2945&lt;$F$757,D2945&gt;$F$758),C2945,"")</f>
        <v>3.0784401999822818E-9</v>
      </c>
      <c r="F2945" s="247" t="str">
        <f>IF(AND(D2945&gt;$F$757,D2945&lt;$F$758),C2945,"")</f>
        <v/>
      </c>
      <c r="G2945" s="247" t="str">
        <f>IF(C2945=MAX($C$761:$C$2761),C2945,"")</f>
        <v/>
      </c>
      <c r="H2945" s="247">
        <f>_xlfn.NORM.DIST(B2945,$F$753,$F$754,0)</f>
        <v>0</v>
      </c>
      <c r="I2945" s="247">
        <f>IF(H2945=MAX($H$761:$H$2761),C2945,"")</f>
        <v>3.0784401999822818E-9</v>
      </c>
      <c r="J2945" s="247"/>
      <c r="K2945" s="247"/>
      <c r="L2945" s="247"/>
      <c r="M2945" s="247"/>
      <c r="N2945" s="247"/>
      <c r="O2945" s="247"/>
      <c r="P2945" s="247"/>
      <c r="Q2945" s="247"/>
      <c r="R2945" s="247"/>
      <c r="AZ2945" s="259"/>
      <c r="BA2945" s="259">
        <f>BA2944+$BD$753</f>
        <v>14.009599999999502</v>
      </c>
      <c r="BB2945" s="274">
        <f t="shared" si="749"/>
        <v>5.101087131218713E-2</v>
      </c>
      <c r="BC2945" s="259">
        <f t="shared" si="750"/>
        <v>1.1336273070496061E-4</v>
      </c>
      <c r="BD2945" s="259" t="str">
        <f t="shared" si="747"/>
        <v/>
      </c>
      <c r="BE2945" s="254" t="str">
        <f t="shared" si="748"/>
        <v/>
      </c>
    </row>
    <row r="2946" spans="1:57" ht="20.100000000000001" customHeight="1" x14ac:dyDescent="0.25">
      <c r="A2946" s="247">
        <v>2168</v>
      </c>
      <c r="B2946" s="247">
        <f>$B$755+(A2946*$B$758)</f>
        <v>11230.398238640739</v>
      </c>
      <c r="C2946" s="247">
        <f>_xlfn.NORM.DIST($B2946,$B$752,$B$753,0)</f>
        <v>3.0214687074249149E-9</v>
      </c>
      <c r="D2946" s="247">
        <f>_xlfn.NORM.DIST($B2946,$B$752,$B$753,1)</f>
        <v>0.99999850859520112</v>
      </c>
      <c r="E2946" s="247">
        <f>IF(OR(D2946&lt;$F$757,D2946&gt;$F$758),C2946,"")</f>
        <v>3.0214687074249149E-9</v>
      </c>
      <c r="F2946" s="247" t="str">
        <f>IF(AND(D2946&gt;$F$757,D2946&lt;$F$758),C2946,"")</f>
        <v/>
      </c>
      <c r="G2946" s="247" t="str">
        <f>IF(C2946=MAX($C$761:$C$2761),C2946,"")</f>
        <v/>
      </c>
      <c r="H2946" s="247">
        <f>_xlfn.NORM.DIST(B2946,$F$753,$F$754,0)</f>
        <v>0</v>
      </c>
      <c r="I2946" s="247">
        <f>IF(H2946=MAX($H$761:$H$2761),C2946,"")</f>
        <v>3.0214687074249149E-9</v>
      </c>
      <c r="J2946" s="247"/>
      <c r="K2946" s="247"/>
      <c r="L2946" s="247"/>
      <c r="M2946" s="247"/>
      <c r="N2946" s="247"/>
      <c r="O2946" s="247"/>
      <c r="P2946" s="247"/>
      <c r="Q2946" s="247"/>
      <c r="R2946" s="247"/>
      <c r="AZ2946" s="259"/>
      <c r="BA2946" s="259">
        <f>BA2945+$BD$753</f>
        <v>14.015999999999501</v>
      </c>
      <c r="BB2946" s="274">
        <f t="shared" si="749"/>
        <v>5.0897508581482169E-2</v>
      </c>
      <c r="BC2946" s="259">
        <f t="shared" si="750"/>
        <v>1.1312961949717232E-4</v>
      </c>
      <c r="BD2946" s="259" t="str">
        <f t="shared" si="747"/>
        <v/>
      </c>
      <c r="BE2946" s="254" t="str">
        <f t="shared" si="748"/>
        <v/>
      </c>
    </row>
    <row r="2947" spans="1:57" ht="20.100000000000001" customHeight="1" x14ac:dyDescent="0.25">
      <c r="A2947" s="247">
        <v>2169</v>
      </c>
      <c r="B2947" s="247">
        <f>$B$755+(A2947*$B$758)</f>
        <v>11240.013305625876</v>
      </c>
      <c r="C2947" s="247">
        <f>_xlfn.NORM.DIST($B2947,$B$752,$B$753,0)</f>
        <v>2.965504115622788E-9</v>
      </c>
      <c r="D2947" s="247">
        <f>_xlfn.NORM.DIST($B2947,$B$752,$B$753,1)</f>
        <v>0.99999853737697353</v>
      </c>
      <c r="E2947" s="247">
        <f>IF(OR(D2947&lt;$F$757,D2947&gt;$F$758),C2947,"")</f>
        <v>2.965504115622788E-9</v>
      </c>
      <c r="F2947" s="247" t="str">
        <f>IF(AND(D2947&gt;$F$757,D2947&lt;$F$758),C2947,"")</f>
        <v/>
      </c>
      <c r="G2947" s="247" t="str">
        <f>IF(C2947=MAX($C$761:$C$2761),C2947,"")</f>
        <v/>
      </c>
      <c r="H2947" s="247">
        <f>_xlfn.NORM.DIST(B2947,$F$753,$F$754,0)</f>
        <v>0</v>
      </c>
      <c r="I2947" s="247">
        <f>IF(H2947=MAX($H$761:$H$2761),C2947,"")</f>
        <v>2.965504115622788E-9</v>
      </c>
      <c r="J2947" s="247"/>
      <c r="K2947" s="247"/>
      <c r="L2947" s="247"/>
      <c r="M2947" s="247"/>
      <c r="N2947" s="247"/>
      <c r="O2947" s="247"/>
      <c r="P2947" s="247"/>
      <c r="Q2947" s="247"/>
      <c r="R2947" s="247"/>
      <c r="AZ2947" s="259"/>
      <c r="BA2947" s="259">
        <f>BA2946+$BD$753</f>
        <v>14.0223999999995</v>
      </c>
      <c r="BB2947" s="274">
        <f t="shared" si="749"/>
        <v>5.0784378961984997E-2</v>
      </c>
      <c r="BC2947" s="259">
        <f t="shared" si="750"/>
        <v>1.1289692882149316E-4</v>
      </c>
      <c r="BD2947" s="259" t="str">
        <f t="shared" si="747"/>
        <v/>
      </c>
      <c r="BE2947" s="254" t="str">
        <f t="shared" si="748"/>
        <v/>
      </c>
    </row>
    <row r="2948" spans="1:57" ht="20.100000000000001" customHeight="1" x14ac:dyDescent="0.25">
      <c r="A2948" s="247">
        <v>2170</v>
      </c>
      <c r="B2948" s="247">
        <f>$B$755+(A2948*$B$758)</f>
        <v>11249.628372611014</v>
      </c>
      <c r="C2948" s="247">
        <f>_xlfn.NORM.DIST($B2948,$B$752,$B$753,0)</f>
        <v>2.9105295487113206E-9</v>
      </c>
      <c r="D2948" s="247">
        <f>_xlfn.NORM.DIST($B2948,$B$752,$B$753,1)</f>
        <v>0.99999856562541556</v>
      </c>
      <c r="E2948" s="247">
        <f>IF(OR(D2948&lt;$F$757,D2948&gt;$F$758),C2948,"")</f>
        <v>2.9105295487113206E-9</v>
      </c>
      <c r="F2948" s="247" t="str">
        <f>IF(AND(D2948&gt;$F$757,D2948&lt;$F$758),C2948,"")</f>
        <v/>
      </c>
      <c r="G2948" s="247" t="str">
        <f>IF(C2948=MAX($C$761:$C$2761),C2948,"")</f>
        <v/>
      </c>
      <c r="H2948" s="247">
        <f>_xlfn.NORM.DIST(B2948,$F$753,$F$754,0)</f>
        <v>0</v>
      </c>
      <c r="I2948" s="247">
        <f>IF(H2948=MAX($H$761:$H$2761),C2948,"")</f>
        <v>2.9105295487113206E-9</v>
      </c>
      <c r="J2948" s="247"/>
      <c r="K2948" s="247"/>
      <c r="L2948" s="247"/>
      <c r="M2948" s="247"/>
      <c r="N2948" s="247"/>
      <c r="O2948" s="247"/>
      <c r="P2948" s="247"/>
      <c r="Q2948" s="247"/>
      <c r="R2948" s="247"/>
      <c r="AZ2948" s="259"/>
      <c r="BA2948" s="259">
        <f>BA2947+$BD$753</f>
        <v>14.028799999999499</v>
      </c>
      <c r="BB2948" s="274">
        <f t="shared" si="749"/>
        <v>5.0671482033163504E-2</v>
      </c>
      <c r="BC2948" s="259">
        <f t="shared" si="750"/>
        <v>1.1266465810883669E-4</v>
      </c>
      <c r="BD2948" s="259" t="str">
        <f t="shared" si="747"/>
        <v/>
      </c>
      <c r="BE2948" s="254" t="str">
        <f t="shared" si="748"/>
        <v/>
      </c>
    </row>
    <row r="2949" spans="1:57" ht="20.100000000000001" customHeight="1" x14ac:dyDescent="0.25">
      <c r="A2949" s="247">
        <v>2171</v>
      </c>
      <c r="B2949" s="247">
        <f>$B$755+(A2949*$B$758)</f>
        <v>11259.243439596152</v>
      </c>
      <c r="C2949" s="247">
        <f>_xlfn.NORM.DIST($B2949,$B$752,$B$753,0)</f>
        <v>2.8565283964581307E-9</v>
      </c>
      <c r="D2949" s="247">
        <f>_xlfn.NORM.DIST($B2949,$B$752,$B$753,1)</f>
        <v>0.99999859334996644</v>
      </c>
      <c r="E2949" s="247">
        <f>IF(OR(D2949&lt;$F$757,D2949&gt;$F$758),C2949,"")</f>
        <v>2.8565283964581307E-9</v>
      </c>
      <c r="F2949" s="247" t="str">
        <f>IF(AND(D2949&gt;$F$757,D2949&lt;$F$758),C2949,"")</f>
        <v/>
      </c>
      <c r="G2949" s="247" t="str">
        <f>IF(C2949=MAX($C$761:$C$2761),C2949,"")</f>
        <v/>
      </c>
      <c r="H2949" s="247">
        <f>_xlfn.NORM.DIST(B2949,$F$753,$F$754,0)</f>
        <v>0</v>
      </c>
      <c r="I2949" s="247">
        <f>IF(H2949=MAX($H$761:$H$2761),C2949,"")</f>
        <v>2.8565283964581307E-9</v>
      </c>
      <c r="J2949" s="247"/>
      <c r="K2949" s="247"/>
      <c r="L2949" s="247"/>
      <c r="M2949" s="247"/>
      <c r="N2949" s="247"/>
      <c r="O2949" s="247"/>
      <c r="P2949" s="247"/>
      <c r="Q2949" s="247"/>
      <c r="R2949" s="247"/>
      <c r="AZ2949" s="259"/>
      <c r="BA2949" s="259">
        <f>BA2948+$BD$753</f>
        <v>14.035199999999499</v>
      </c>
      <c r="BB2949" s="274">
        <f t="shared" si="749"/>
        <v>5.0558817375054667E-2</v>
      </c>
      <c r="BC2949" s="259">
        <f t="shared" si="750"/>
        <v>1.1243280679001239E-4</v>
      </c>
      <c r="BD2949" s="259" t="str">
        <f t="shared" si="747"/>
        <v/>
      </c>
      <c r="BE2949" s="254" t="str">
        <f t="shared" si="748"/>
        <v/>
      </c>
    </row>
    <row r="2950" spans="1:57" ht="20.100000000000001" customHeight="1" x14ac:dyDescent="0.25">
      <c r="A2950" s="247">
        <v>2172</v>
      </c>
      <c r="B2950" s="247">
        <f>$B$755+(A2950*$B$758)</f>
        <v>11268.858506581289</v>
      </c>
      <c r="C2950" s="247">
        <f>_xlfn.NORM.DIST($B2950,$B$752,$B$753,0)</f>
        <v>2.8034843103919838E-9</v>
      </c>
      <c r="D2950" s="247">
        <f>_xlfn.NORM.DIST($B2950,$B$752,$B$753,1)</f>
        <v>0.99999862055990674</v>
      </c>
      <c r="E2950" s="247">
        <f>IF(OR(D2950&lt;$F$757,D2950&gt;$F$758),C2950,"")</f>
        <v>2.8034843103919838E-9</v>
      </c>
      <c r="F2950" s="247" t="str">
        <f>IF(AND(D2950&gt;$F$757,D2950&lt;$F$758),C2950,"")</f>
        <v/>
      </c>
      <c r="G2950" s="247" t="str">
        <f>IF(C2950=MAX($C$761:$C$2761),C2950,"")</f>
        <v/>
      </c>
      <c r="H2950" s="247">
        <f>_xlfn.NORM.DIST(B2950,$F$753,$F$754,0)</f>
        <v>0</v>
      </c>
      <c r="I2950" s="247">
        <f>IF(H2950=MAX($H$761:$H$2761),C2950,"")</f>
        <v>2.8034843103919838E-9</v>
      </c>
      <c r="J2950" s="247"/>
      <c r="K2950" s="247"/>
      <c r="L2950" s="247"/>
      <c r="M2950" s="247"/>
      <c r="N2950" s="247"/>
      <c r="O2950" s="247"/>
      <c r="P2950" s="247"/>
      <c r="Q2950" s="247"/>
      <c r="R2950" s="247"/>
      <c r="AZ2950" s="259"/>
      <c r="BA2950" s="259">
        <f>BA2949+$BD$753</f>
        <v>14.041599999999498</v>
      </c>
      <c r="BB2950" s="274">
        <f t="shared" si="749"/>
        <v>5.0446384568264654E-2</v>
      </c>
      <c r="BC2950" s="259">
        <f t="shared" si="750"/>
        <v>1.122013742961836E-4</v>
      </c>
      <c r="BD2950" s="259" t="str">
        <f t="shared" si="747"/>
        <v/>
      </c>
      <c r="BE2950" s="254" t="str">
        <f t="shared" si="748"/>
        <v/>
      </c>
    </row>
    <row r="2951" spans="1:57" ht="20.100000000000001" customHeight="1" x14ac:dyDescent="0.25">
      <c r="A2951" s="247">
        <v>2173</v>
      </c>
      <c r="B2951" s="247">
        <f>$B$755+(A2951*$B$758)</f>
        <v>11278.473573566427</v>
      </c>
      <c r="C2951" s="247">
        <f>_xlfn.NORM.DIST($B2951,$B$752,$B$753,0)</f>
        <v>2.7513811999826702E-9</v>
      </c>
      <c r="D2951" s="247">
        <f>_xlfn.NORM.DIST($B2951,$B$752,$B$753,1)</f>
        <v>0.99999864726436116</v>
      </c>
      <c r="E2951" s="247">
        <f>IF(OR(D2951&lt;$F$757,D2951&gt;$F$758),C2951,"")</f>
        <v>2.7513811999826702E-9</v>
      </c>
      <c r="F2951" s="247" t="str">
        <f>IF(AND(D2951&gt;$F$757,D2951&lt;$F$758),C2951,"")</f>
        <v/>
      </c>
      <c r="G2951" s="247" t="str">
        <f>IF(C2951=MAX($C$761:$C$2761),C2951,"")</f>
        <v/>
      </c>
      <c r="H2951" s="247">
        <f>_xlfn.NORM.DIST(B2951,$F$753,$F$754,0)</f>
        <v>0</v>
      </c>
      <c r="I2951" s="247">
        <f>IF(H2951=MAX($H$761:$H$2761),C2951,"")</f>
        <v>2.7513811999826702E-9</v>
      </c>
      <c r="J2951" s="247"/>
      <c r="K2951" s="247"/>
      <c r="L2951" s="247"/>
      <c r="M2951" s="247"/>
      <c r="N2951" s="247"/>
      <c r="O2951" s="247"/>
      <c r="P2951" s="247"/>
      <c r="Q2951" s="247"/>
      <c r="R2951" s="247"/>
      <c r="AZ2951" s="259"/>
      <c r="BA2951" s="259">
        <f>BA2950+$BD$753</f>
        <v>14.047999999999497</v>
      </c>
      <c r="BB2951" s="274">
        <f t="shared" si="749"/>
        <v>5.0334183193968471E-2</v>
      </c>
      <c r="BC2951" s="259">
        <f t="shared" si="750"/>
        <v>1.119703600583194E-4</v>
      </c>
      <c r="BD2951" s="259" t="str">
        <f t="shared" si="747"/>
        <v/>
      </c>
      <c r="BE2951" s="254" t="str">
        <f t="shared" si="748"/>
        <v/>
      </c>
    </row>
    <row r="2952" spans="1:57" ht="20.100000000000001" customHeight="1" x14ac:dyDescent="0.25">
      <c r="A2952" s="248">
        <v>2174</v>
      </c>
      <c r="B2952" s="247">
        <f>$B$755+(A2952*$B$758)</f>
        <v>11288.088640551565</v>
      </c>
      <c r="C2952" s="247">
        <f>_xlfn.NORM.DIST($B2952,$B$752,$B$753,0)</f>
        <v>2.7002032288714717E-9</v>
      </c>
      <c r="D2952" s="247">
        <f>_xlfn.NORM.DIST($B2952,$B$752,$B$753,1)</f>
        <v>0.99999867347230087</v>
      </c>
      <c r="E2952" s="247">
        <f>IF(OR(D2952&lt;$F$757,D2952&gt;$F$758),C2952,"")</f>
        <v>2.7002032288714717E-9</v>
      </c>
      <c r="F2952" s="247" t="str">
        <f>IF(AND(D2952&gt;$F$757,D2952&lt;$F$758),C2952,"")</f>
        <v/>
      </c>
      <c r="G2952" s="247" t="str">
        <f>IF(C2952=MAX($C$761:$C$2761),C2952,"")</f>
        <v/>
      </c>
      <c r="H2952" s="247">
        <f>_xlfn.NORM.DIST(B2952,$F$753,$F$754,0)</f>
        <v>0</v>
      </c>
      <c r="I2952" s="247">
        <f>IF(H2952=MAX($H$761:$H$2761),C2952,"")</f>
        <v>2.7002032288714717E-9</v>
      </c>
      <c r="J2952" s="247"/>
      <c r="K2952" s="247"/>
      <c r="L2952" s="247"/>
      <c r="M2952" s="247"/>
      <c r="N2952" s="247"/>
      <c r="O2952" s="247"/>
      <c r="P2952" s="247"/>
      <c r="Q2952" s="247"/>
      <c r="R2952" s="247"/>
      <c r="AZ2952" s="259"/>
      <c r="BA2952" s="259">
        <f>BA2951+$BD$753</f>
        <v>14.054399999999497</v>
      </c>
      <c r="BB2952" s="274">
        <f t="shared" si="749"/>
        <v>5.0222212833910151E-2</v>
      </c>
      <c r="BC2952" s="259">
        <f t="shared" si="750"/>
        <v>1.1173976350788151E-4</v>
      </c>
      <c r="BD2952" s="259" t="str">
        <f t="shared" si="747"/>
        <v/>
      </c>
      <c r="BE2952" s="254" t="str">
        <f t="shared" si="748"/>
        <v/>
      </c>
    </row>
    <row r="2953" spans="1:57" ht="20.100000000000001" customHeight="1" x14ac:dyDescent="0.25">
      <c r="A2953" s="247">
        <v>2175</v>
      </c>
      <c r="B2953" s="247">
        <f>$B$755+(A2953*$B$758)</f>
        <v>11297.703707536702</v>
      </c>
      <c r="C2953" s="247">
        <f>_xlfn.NORM.DIST($B2953,$B$752,$B$753,0)</f>
        <v>2.6499348111513766E-9</v>
      </c>
      <c r="D2953" s="247">
        <f>_xlfn.NORM.DIST($B2953,$B$752,$B$753,1)</f>
        <v>0.99999869919254614</v>
      </c>
      <c r="E2953" s="247">
        <f>IF(OR(D2953&lt;$F$757,D2953&gt;$F$758),C2953,"")</f>
        <v>2.6499348111513766E-9</v>
      </c>
      <c r="F2953" s="247" t="str">
        <f>IF(AND(D2953&gt;$F$757,D2953&lt;$F$758),C2953,"")</f>
        <v/>
      </c>
      <c r="G2953" s="247" t="str">
        <f>IF(C2953=MAX($C$761:$C$2761),C2953,"")</f>
        <v/>
      </c>
      <c r="H2953" s="247">
        <f>_xlfn.NORM.DIST(B2953,$F$753,$F$754,0)</f>
        <v>0</v>
      </c>
      <c r="I2953" s="247">
        <f>IF(H2953=MAX($H$761:$H$2761),C2953,"")</f>
        <v>2.6499348111513766E-9</v>
      </c>
      <c r="J2953" s="247"/>
      <c r="K2953" s="247"/>
      <c r="L2953" s="247"/>
      <c r="M2953" s="247"/>
      <c r="N2953" s="247"/>
      <c r="O2953" s="247"/>
      <c r="P2953" s="247"/>
      <c r="Q2953" s="247"/>
      <c r="R2953" s="247"/>
      <c r="AZ2953" s="259"/>
      <c r="BA2953" s="259">
        <f>BA2952+$BD$753</f>
        <v>14.060799999999496</v>
      </c>
      <c r="BB2953" s="274">
        <f t="shared" si="749"/>
        <v>5.011047307040227E-2</v>
      </c>
      <c r="BC2953" s="259">
        <f t="shared" si="750"/>
        <v>1.1150958407619288E-4</v>
      </c>
      <c r="BD2953" s="259" t="str">
        <f t="shared" si="747"/>
        <v/>
      </c>
      <c r="BE2953" s="254" t="str">
        <f t="shared" si="748"/>
        <v/>
      </c>
    </row>
    <row r="2954" spans="1:57" ht="20.100000000000001" customHeight="1" x14ac:dyDescent="0.25">
      <c r="A2954" s="247">
        <v>2176</v>
      </c>
      <c r="B2954" s="247">
        <f>$B$755+(A2954*$B$758)</f>
        <v>11307.31877452184</v>
      </c>
      <c r="C2954" s="247">
        <f>_xlfn.NORM.DIST($B2954,$B$752,$B$753,0)</f>
        <v>2.6005606076967263E-9</v>
      </c>
      <c r="D2954" s="247">
        <f>_xlfn.NORM.DIST($B2954,$B$752,$B$753,1)</f>
        <v>0.99999872443376825</v>
      </c>
      <c r="E2954" s="247">
        <f>IF(OR(D2954&lt;$F$757,D2954&gt;$F$758),C2954,"")</f>
        <v>2.6005606076967263E-9</v>
      </c>
      <c r="F2954" s="247" t="str">
        <f>IF(AND(D2954&gt;$F$757,D2954&lt;$F$758),C2954,"")</f>
        <v/>
      </c>
      <c r="G2954" s="247" t="str">
        <f>IF(C2954=MAX($C$761:$C$2761),C2954,"")</f>
        <v/>
      </c>
      <c r="H2954" s="247">
        <f>_xlfn.NORM.DIST(B2954,$F$753,$F$754,0)</f>
        <v>0</v>
      </c>
      <c r="I2954" s="247">
        <f>IF(H2954=MAX($H$761:$H$2761),C2954,"")</f>
        <v>2.6005606076967263E-9</v>
      </c>
      <c r="J2954" s="247"/>
      <c r="K2954" s="247"/>
      <c r="L2954" s="247"/>
      <c r="M2954" s="247"/>
      <c r="N2954" s="247"/>
      <c r="O2954" s="247"/>
      <c r="P2954" s="247"/>
      <c r="Q2954" s="247"/>
      <c r="R2954" s="247"/>
      <c r="AZ2954" s="259"/>
      <c r="BA2954" s="259">
        <f>BA2953+$BD$753</f>
        <v>14.067199999999495</v>
      </c>
      <c r="BB2954" s="274">
        <f t="shared" si="749"/>
        <v>4.9998963486326077E-2</v>
      </c>
      <c r="BC2954" s="259">
        <f t="shared" si="750"/>
        <v>1.1127982119468055E-4</v>
      </c>
      <c r="BD2954" s="259">
        <f t="shared" si="747"/>
        <v>1.1127982119468055E-4</v>
      </c>
      <c r="BE2954" s="254" t="str">
        <f t="shared" si="748"/>
        <v/>
      </c>
    </row>
    <row r="2955" spans="1:57" ht="20.100000000000001" customHeight="1" x14ac:dyDescent="0.25">
      <c r="A2955" s="247">
        <v>2177</v>
      </c>
      <c r="B2955" s="247">
        <f>$B$755+(A2955*$B$758)</f>
        <v>11316.933841506978</v>
      </c>
      <c r="C2955" s="247">
        <f>_xlfn.NORM.DIST($B2955,$B$752,$B$753,0)</f>
        <v>2.5520655225415366E-9</v>
      </c>
      <c r="D2955" s="247">
        <f>_xlfn.NORM.DIST($B2955,$B$752,$B$753,1)</f>
        <v>0.9999987492044925</v>
      </c>
      <c r="E2955" s="247">
        <f>IF(OR(D2955&lt;$F$757,D2955&gt;$F$758),C2955,"")</f>
        <v>2.5520655225415366E-9</v>
      </c>
      <c r="F2955" s="247" t="str">
        <f>IF(AND(D2955&gt;$F$757,D2955&lt;$F$758),C2955,"")</f>
        <v/>
      </c>
      <c r="G2955" s="247" t="str">
        <f>IF(C2955=MAX($C$761:$C$2761),C2955,"")</f>
        <v/>
      </c>
      <c r="H2955" s="247">
        <f>_xlfn.NORM.DIST(B2955,$F$753,$F$754,0)</f>
        <v>0</v>
      </c>
      <c r="I2955" s="247">
        <f>IF(H2955=MAX($H$761:$H$2761),C2955,"")</f>
        <v>2.5520655225415366E-9</v>
      </c>
      <c r="J2955" s="247"/>
      <c r="K2955" s="247"/>
      <c r="L2955" s="247"/>
      <c r="M2955" s="247"/>
      <c r="N2955" s="247"/>
      <c r="O2955" s="247"/>
      <c r="P2955" s="247"/>
      <c r="Q2955" s="247"/>
      <c r="R2955" s="247"/>
      <c r="AZ2955" s="259"/>
      <c r="BA2955" s="259">
        <f>BA2954+$BD$753</f>
        <v>14.073599999999495</v>
      </c>
      <c r="BB2955" s="274">
        <f t="shared" si="749"/>
        <v>4.9887683665131397E-2</v>
      </c>
      <c r="BC2955" s="259">
        <f t="shared" si="750"/>
        <v>1.1105047429515319E-4</v>
      </c>
      <c r="BD2955" s="259">
        <f t="shared" si="747"/>
        <v>1.1105047429515319E-4</v>
      </c>
      <c r="BE2955" s="254" t="str">
        <f t="shared" si="748"/>
        <v/>
      </c>
    </row>
    <row r="2956" spans="1:57" ht="20.100000000000001" customHeight="1" x14ac:dyDescent="0.25">
      <c r="A2956" s="247">
        <v>2178</v>
      </c>
      <c r="B2956" s="247">
        <f>$B$755+(A2956*$B$758)</f>
        <v>11326.548908492116</v>
      </c>
      <c r="C2956" s="247">
        <f>_xlfn.NORM.DIST($B2956,$B$752,$B$753,0)</f>
        <v>2.504434699305986E-9</v>
      </c>
      <c r="D2956" s="247">
        <f>_xlfn.NORM.DIST($B2956,$B$752,$B$753,1)</f>
        <v>0.99999877351310007</v>
      </c>
      <c r="E2956" s="247">
        <f>IF(OR(D2956&lt;$F$757,D2956&gt;$F$758),C2956,"")</f>
        <v>2.504434699305986E-9</v>
      </c>
      <c r="F2956" s="247" t="str">
        <f>IF(AND(D2956&gt;$F$757,D2956&lt;$F$758),C2956,"")</f>
        <v/>
      </c>
      <c r="G2956" s="247" t="str">
        <f>IF(C2956=MAX($C$761:$C$2761),C2956,"")</f>
        <v/>
      </c>
      <c r="H2956" s="247">
        <f>_xlfn.NORM.DIST(B2956,$F$753,$F$754,0)</f>
        <v>0</v>
      </c>
      <c r="I2956" s="247">
        <f>IF(H2956=MAX($H$761:$H$2761),C2956,"")</f>
        <v>2.504434699305986E-9</v>
      </c>
      <c r="J2956" s="247"/>
      <c r="K2956" s="247"/>
      <c r="L2956" s="247"/>
      <c r="M2956" s="247"/>
      <c r="N2956" s="247"/>
      <c r="O2956" s="247"/>
      <c r="P2956" s="247"/>
      <c r="Q2956" s="247"/>
      <c r="R2956" s="247"/>
      <c r="AZ2956" s="259"/>
      <c r="BA2956" s="259">
        <f>BA2955+$BD$753</f>
        <v>14.079999999999494</v>
      </c>
      <c r="BB2956" s="274">
        <f t="shared" si="749"/>
        <v>4.9776633190836243E-2</v>
      </c>
      <c r="BC2956" s="259">
        <f t="shared" si="750"/>
        <v>1.1082154280930845E-4</v>
      </c>
      <c r="BD2956" s="259">
        <f t="shared" si="747"/>
        <v>1.1082154280930845E-4</v>
      </c>
      <c r="BE2956" s="254" t="str">
        <f t="shared" si="748"/>
        <v/>
      </c>
    </row>
    <row r="2957" spans="1:57" ht="20.100000000000001" customHeight="1" x14ac:dyDescent="0.25">
      <c r="A2957" s="247">
        <v>2179</v>
      </c>
      <c r="B2957" s="247">
        <f>$B$755+(A2957*$B$758)</f>
        <v>11336.163975477253</v>
      </c>
      <c r="C2957" s="247">
        <f>_xlfn.NORM.DIST($B2957,$B$752,$B$753,0)</f>
        <v>2.4576535176706226E-9</v>
      </c>
      <c r="D2957" s="247">
        <f>_xlfn.NORM.DIST($B2957,$B$752,$B$753,1)</f>
        <v>0.99999879736783037</v>
      </c>
      <c r="E2957" s="247">
        <f>IF(OR(D2957&lt;$F$757,D2957&gt;$F$758),C2957,"")</f>
        <v>2.4576535176706226E-9</v>
      </c>
      <c r="F2957" s="247" t="str">
        <f>IF(AND(D2957&gt;$F$757,D2957&lt;$F$758),C2957,"")</f>
        <v/>
      </c>
      <c r="G2957" s="247" t="str">
        <f>IF(C2957=MAX($C$761:$C$2761),C2957,"")</f>
        <v/>
      </c>
      <c r="H2957" s="247">
        <f>_xlfn.NORM.DIST(B2957,$F$753,$F$754,0)</f>
        <v>0</v>
      </c>
      <c r="I2957" s="247">
        <f>IF(H2957=MAX($H$761:$H$2761),C2957,"")</f>
        <v>2.4576535176706226E-9</v>
      </c>
      <c r="J2957" s="247"/>
      <c r="K2957" s="247"/>
      <c r="L2957" s="247"/>
      <c r="M2957" s="247"/>
      <c r="N2957" s="247"/>
      <c r="O2957" s="247"/>
      <c r="P2957" s="247"/>
      <c r="Q2957" s="247"/>
      <c r="R2957" s="247"/>
      <c r="AZ2957" s="259"/>
      <c r="BA2957" s="259">
        <f>BA2956+$BD$753</f>
        <v>14.086399999999493</v>
      </c>
      <c r="BB2957" s="274">
        <f t="shared" si="749"/>
        <v>4.9665811648026935E-2</v>
      </c>
      <c r="BC2957" s="259">
        <f t="shared" si="750"/>
        <v>1.1059302616903827E-4</v>
      </c>
      <c r="BD2957" s="259">
        <f t="shared" si="747"/>
        <v>1.1059302616903827E-4</v>
      </c>
      <c r="BE2957" s="254" t="str">
        <f t="shared" si="748"/>
        <v/>
      </c>
    </row>
    <row r="2958" spans="1:57" ht="20.100000000000001" customHeight="1" x14ac:dyDescent="0.25">
      <c r="A2958" s="248">
        <v>2180</v>
      </c>
      <c r="B2958" s="247">
        <f>$B$755+(A2958*$B$758)</f>
        <v>11345.779042462391</v>
      </c>
      <c r="C2958" s="247">
        <f>_xlfn.NORM.DIST($B2958,$B$752,$B$753,0)</f>
        <v>2.411707589897487E-9</v>
      </c>
      <c r="D2958" s="247">
        <f>_xlfn.NORM.DIST($B2958,$B$752,$B$753,1)</f>
        <v>0.99999882077678348</v>
      </c>
      <c r="E2958" s="247">
        <f>IF(OR(D2958&lt;$F$757,D2958&gt;$F$758),C2958,"")</f>
        <v>2.411707589897487E-9</v>
      </c>
      <c r="F2958" s="247" t="str">
        <f>IF(AND(D2958&gt;$F$757,D2958&lt;$F$758),C2958,"")</f>
        <v/>
      </c>
      <c r="G2958" s="247" t="str">
        <f>IF(C2958=MAX($C$761:$C$2761),C2958,"")</f>
        <v/>
      </c>
      <c r="H2958" s="247">
        <f>_xlfn.NORM.DIST(B2958,$F$753,$F$754,0)</f>
        <v>0</v>
      </c>
      <c r="I2958" s="247">
        <f>IF(H2958=MAX($H$761:$H$2761),C2958,"")</f>
        <v>2.411707589897487E-9</v>
      </c>
      <c r="J2958" s="247"/>
      <c r="K2958" s="247"/>
      <c r="L2958" s="247"/>
      <c r="M2958" s="247"/>
      <c r="N2958" s="247"/>
      <c r="O2958" s="247"/>
      <c r="P2958" s="247"/>
      <c r="Q2958" s="247"/>
      <c r="R2958" s="247"/>
      <c r="AZ2958" s="259"/>
      <c r="BA2958" s="259">
        <f>BA2957+$BD$753</f>
        <v>14.092799999999492</v>
      </c>
      <c r="BB2958" s="274">
        <f t="shared" si="749"/>
        <v>4.9555218621857897E-2</v>
      </c>
      <c r="BC2958" s="259">
        <f t="shared" si="750"/>
        <v>1.1036492380655377E-4</v>
      </c>
      <c r="BD2958" s="259">
        <f t="shared" si="747"/>
        <v>1.1036492380655377E-4</v>
      </c>
      <c r="BE2958" s="254" t="str">
        <f t="shared" si="748"/>
        <v/>
      </c>
    </row>
    <row r="2959" spans="1:57" ht="20.100000000000001" customHeight="1" x14ac:dyDescent="0.25">
      <c r="A2959" s="247">
        <v>2181</v>
      </c>
      <c r="B2959" s="247">
        <f>$B$755+(A2959*$B$758)</f>
        <v>11355.394109447529</v>
      </c>
      <c r="C2959" s="247">
        <f>_xlfn.NORM.DIST($B2959,$B$752,$B$753,0)</f>
        <v>2.3665827573979299E-9</v>
      </c>
      <c r="D2959" s="247">
        <f>_xlfn.NORM.DIST($B2959,$B$752,$B$753,1)</f>
        <v>0.99999884374792203</v>
      </c>
      <c r="E2959" s="247">
        <f>IF(OR(D2959&lt;$F$757,D2959&gt;$F$758),C2959,"")</f>
        <v>2.3665827573979299E-9</v>
      </c>
      <c r="F2959" s="247" t="str">
        <f>IF(AND(D2959&gt;$F$757,D2959&lt;$F$758),C2959,"")</f>
        <v/>
      </c>
      <c r="G2959" s="247" t="str">
        <f>IF(C2959=MAX($C$761:$C$2761),C2959,"")</f>
        <v/>
      </c>
      <c r="H2959" s="247">
        <f>_xlfn.NORM.DIST(B2959,$F$753,$F$754,0)</f>
        <v>0</v>
      </c>
      <c r="I2959" s="247">
        <f>IF(H2959=MAX($H$761:$H$2761),C2959,"")</f>
        <v>2.3665827573979299E-9</v>
      </c>
      <c r="J2959" s="247"/>
      <c r="K2959" s="247"/>
      <c r="L2959" s="247"/>
      <c r="M2959" s="247"/>
      <c r="N2959" s="247"/>
      <c r="O2959" s="247"/>
      <c r="P2959" s="247"/>
      <c r="Q2959" s="247"/>
      <c r="R2959" s="247"/>
      <c r="AZ2959" s="259"/>
      <c r="BA2959" s="259">
        <f>BA2958+$BD$753</f>
        <v>14.099199999999492</v>
      </c>
      <c r="BB2959" s="274">
        <f t="shared" si="749"/>
        <v>4.9444853698051343E-2</v>
      </c>
      <c r="BC2959" s="259">
        <f t="shared" si="750"/>
        <v>1.1013723515378854E-4</v>
      </c>
      <c r="BD2959" s="259">
        <f t="shared" si="747"/>
        <v>1.1013723515378854E-4</v>
      </c>
      <c r="BE2959" s="254" t="str">
        <f t="shared" si="748"/>
        <v/>
      </c>
    </row>
    <row r="2960" spans="1:57" ht="20.100000000000001" customHeight="1" x14ac:dyDescent="0.25">
      <c r="A2960" s="247">
        <v>2182</v>
      </c>
      <c r="B2960" s="247">
        <f>$B$755+(A2960*$B$758)</f>
        <v>11365.009176432666</v>
      </c>
      <c r="C2960" s="247">
        <f>_xlfn.NORM.DIST($B2960,$B$752,$B$753,0)</f>
        <v>2.3222650873462498E-9</v>
      </c>
      <c r="D2960" s="247">
        <f>_xlfn.NORM.DIST($B2960,$B$752,$B$753,1)</f>
        <v>0.99999886628907386</v>
      </c>
      <c r="E2960" s="247">
        <f>IF(OR(D2960&lt;$F$757,D2960&gt;$F$758),C2960,"")</f>
        <v>2.3222650873462498E-9</v>
      </c>
      <c r="F2960" s="247" t="str">
        <f>IF(AND(D2960&gt;$F$757,D2960&lt;$F$758),C2960,"")</f>
        <v/>
      </c>
      <c r="G2960" s="247" t="str">
        <f>IF(C2960=MAX($C$761:$C$2761),C2960,"")</f>
        <v/>
      </c>
      <c r="H2960" s="247">
        <f>_xlfn.NORM.DIST(B2960,$F$753,$F$754,0)</f>
        <v>0</v>
      </c>
      <c r="I2960" s="247">
        <f>IF(H2960=MAX($H$761:$H$2761),C2960,"")</f>
        <v>2.3222650873462498E-9</v>
      </c>
      <c r="J2960" s="247"/>
      <c r="K2960" s="247"/>
      <c r="L2960" s="247"/>
      <c r="M2960" s="247"/>
      <c r="N2960" s="247"/>
      <c r="O2960" s="247"/>
      <c r="P2960" s="247"/>
      <c r="Q2960" s="247"/>
      <c r="R2960" s="247"/>
      <c r="AZ2960" s="259"/>
      <c r="BA2960" s="259">
        <f>BA2959+$BD$753</f>
        <v>14.105599999999491</v>
      </c>
      <c r="BB2960" s="274">
        <f t="shared" si="749"/>
        <v>4.9334716462897554E-2</v>
      </c>
      <c r="BC2960" s="259">
        <f t="shared" si="750"/>
        <v>1.0990995964325206E-4</v>
      </c>
      <c r="BD2960" s="259">
        <f t="shared" si="747"/>
        <v>1.0990995964325206E-4</v>
      </c>
      <c r="BE2960" s="254" t="str">
        <f t="shared" si="748"/>
        <v/>
      </c>
    </row>
    <row r="2961" spans="1:57" ht="20.100000000000001" customHeight="1" x14ac:dyDescent="0.25">
      <c r="A2961" s="247">
        <v>2183</v>
      </c>
      <c r="B2961" s="247">
        <f>$B$755+(A2961*$B$758)</f>
        <v>11374.624243417804</v>
      </c>
      <c r="C2961" s="247">
        <f>_xlfn.NORM.DIST($B2961,$B$752,$B$753,0)</f>
        <v>2.2787408693389035E-9</v>
      </c>
      <c r="D2961" s="247">
        <f>_xlfn.NORM.DIST($B2961,$B$752,$B$753,1)</f>
        <v>0.99999888840793383</v>
      </c>
      <c r="E2961" s="247">
        <f>IF(OR(D2961&lt;$F$757,D2961&gt;$F$758),C2961,"")</f>
        <v>2.2787408693389035E-9</v>
      </c>
      <c r="F2961" s="247" t="str">
        <f>IF(AND(D2961&gt;$F$757,D2961&lt;$F$758),C2961,"")</f>
        <v/>
      </c>
      <c r="G2961" s="247" t="str">
        <f>IF(C2961=MAX($C$761:$C$2761),C2961,"")</f>
        <v/>
      </c>
      <c r="H2961" s="247">
        <f>_xlfn.NORM.DIST(B2961,$F$753,$F$754,0)</f>
        <v>0</v>
      </c>
      <c r="I2961" s="247">
        <f>IF(H2961=MAX($H$761:$H$2761),C2961,"")</f>
        <v>2.2787408693389035E-9</v>
      </c>
      <c r="J2961" s="247"/>
      <c r="K2961" s="247"/>
      <c r="L2961" s="247"/>
      <c r="M2961" s="247"/>
      <c r="N2961" s="247"/>
      <c r="O2961" s="247"/>
      <c r="P2961" s="247"/>
      <c r="Q2961" s="247"/>
      <c r="R2961" s="247"/>
      <c r="AZ2961" s="259"/>
      <c r="BA2961" s="259">
        <f>BA2960+$BD$753</f>
        <v>14.11199999999949</v>
      </c>
      <c r="BB2961" s="274">
        <f t="shared" si="749"/>
        <v>4.9224806503254302E-2</v>
      </c>
      <c r="BC2961" s="259">
        <f t="shared" si="750"/>
        <v>1.0968309670740528E-4</v>
      </c>
      <c r="BD2961" s="259">
        <f t="shared" si="747"/>
        <v>1.0968309670740528E-4</v>
      </c>
      <c r="BE2961" s="254" t="str">
        <f t="shared" si="748"/>
        <v/>
      </c>
    </row>
    <row r="2962" spans="1:57" ht="20.100000000000001" customHeight="1" x14ac:dyDescent="0.25">
      <c r="A2962" s="247">
        <v>2184</v>
      </c>
      <c r="B2962" s="247">
        <f>$B$755+(A2962*$B$758)</f>
        <v>11384.239310402942</v>
      </c>
      <c r="C2962" s="247">
        <f>_xlfn.NORM.DIST($B2962,$B$752,$B$753,0)</f>
        <v>2.2359966120985098E-9</v>
      </c>
      <c r="D2962" s="247">
        <f>_xlfn.NORM.DIST($B2962,$B$752,$B$753,1)</f>
        <v>0.99999891011206588</v>
      </c>
      <c r="E2962" s="247">
        <f>IF(OR(D2962&lt;$F$757,D2962&gt;$F$758),C2962,"")</f>
        <v>2.2359966120985098E-9</v>
      </c>
      <c r="F2962" s="247" t="str">
        <f>IF(AND(D2962&gt;$F$757,D2962&lt;$F$758),C2962,"")</f>
        <v/>
      </c>
      <c r="G2962" s="247" t="str">
        <f>IF(C2962=MAX($C$761:$C$2761),C2962,"")</f>
        <v/>
      </c>
      <c r="H2962" s="247">
        <f>_xlfn.NORM.DIST(B2962,$F$753,$F$754,0)</f>
        <v>0</v>
      </c>
      <c r="I2962" s="247">
        <f>IF(H2962=MAX($H$761:$H$2761),C2962,"")</f>
        <v>2.2359966120985098E-9</v>
      </c>
      <c r="J2962" s="247"/>
      <c r="K2962" s="247"/>
      <c r="L2962" s="247"/>
      <c r="M2962" s="247"/>
      <c r="N2962" s="247"/>
      <c r="O2962" s="247"/>
      <c r="P2962" s="247"/>
      <c r="Q2962" s="247"/>
      <c r="R2962" s="247"/>
      <c r="AZ2962" s="259"/>
      <c r="BA2962" s="259">
        <f>BA2961+$BD$753</f>
        <v>14.11839999999949</v>
      </c>
      <c r="BB2962" s="274">
        <f t="shared" si="749"/>
        <v>4.9115123406546897E-2</v>
      </c>
      <c r="BC2962" s="259">
        <f t="shared" si="750"/>
        <v>1.0945664577888953E-4</v>
      </c>
      <c r="BD2962" s="259">
        <f t="shared" si="747"/>
        <v>1.0945664577888953E-4</v>
      </c>
      <c r="BE2962" s="254" t="str">
        <f t="shared" si="748"/>
        <v/>
      </c>
    </row>
    <row r="2963" spans="1:57" ht="20.100000000000001" customHeight="1" x14ac:dyDescent="0.25">
      <c r="A2963" s="247">
        <v>2185</v>
      </c>
      <c r="B2963" s="247">
        <f>$B$755+(A2963*$B$758)</f>
        <v>11393.854377388079</v>
      </c>
      <c r="C2963" s="247">
        <f>_xlfn.NORM.DIST($B2963,$B$752,$B$753,0)</f>
        <v>2.1940190402223545E-9</v>
      </c>
      <c r="D2963" s="247">
        <f>_xlfn.NORM.DIST($B2963,$B$752,$B$753,1)</f>
        <v>0.9999989314089055</v>
      </c>
      <c r="E2963" s="247">
        <f>IF(OR(D2963&lt;$F$757,D2963&gt;$F$758),C2963,"")</f>
        <v>2.1940190402223545E-9</v>
      </c>
      <c r="F2963" s="247" t="str">
        <f>IF(AND(D2963&gt;$F$757,D2963&lt;$F$758),C2963,"")</f>
        <v/>
      </c>
      <c r="G2963" s="247" t="str">
        <f>IF(C2963=MAX($C$761:$C$2761),C2963,"")</f>
        <v/>
      </c>
      <c r="H2963" s="247">
        <f>_xlfn.NORM.DIST(B2963,$F$753,$F$754,0)</f>
        <v>0</v>
      </c>
      <c r="I2963" s="247">
        <f>IF(H2963=MAX($H$761:$H$2761),C2963,"")</f>
        <v>2.1940190402223545E-9</v>
      </c>
      <c r="J2963" s="247"/>
      <c r="K2963" s="247"/>
      <c r="L2963" s="247"/>
      <c r="M2963" s="247"/>
      <c r="N2963" s="247"/>
      <c r="O2963" s="247"/>
      <c r="P2963" s="247"/>
      <c r="Q2963" s="247"/>
      <c r="R2963" s="247"/>
      <c r="AZ2963" s="259"/>
      <c r="BA2963" s="259">
        <f>BA2962+$BD$753</f>
        <v>14.124799999999489</v>
      </c>
      <c r="BB2963" s="274">
        <f t="shared" si="749"/>
        <v>4.9005666760768007E-2</v>
      </c>
      <c r="BC2963" s="259">
        <f t="shared" si="750"/>
        <v>1.0923060629031839E-4</v>
      </c>
      <c r="BD2963" s="259">
        <f t="shared" si="747"/>
        <v>1.0923060629031839E-4</v>
      </c>
      <c r="BE2963" s="254" t="str">
        <f t="shared" si="748"/>
        <v/>
      </c>
    </row>
    <row r="2964" spans="1:57" ht="20.100000000000001" customHeight="1" x14ac:dyDescent="0.25">
      <c r="A2964" s="247">
        <v>2186</v>
      </c>
      <c r="B2964" s="247">
        <f>$B$755+(A2964*$B$758)</f>
        <v>11403.469444373217</v>
      </c>
      <c r="C2964" s="247">
        <f>_xlfn.NORM.DIST($B2964,$B$752,$B$753,0)</f>
        <v>2.152795090974629E-9</v>
      </c>
      <c r="D2964" s="247">
        <f>_xlfn.NORM.DIST($B2964,$B$752,$B$753,1)</f>
        <v>0.9999989523057613</v>
      </c>
      <c r="E2964" s="247">
        <f>IF(OR(D2964&lt;$F$757,D2964&gt;$F$758),C2964,"")</f>
        <v>2.152795090974629E-9</v>
      </c>
      <c r="F2964" s="247" t="str">
        <f>IF(AND(D2964&gt;$F$757,D2964&lt;$F$758),C2964,"")</f>
        <v/>
      </c>
      <c r="G2964" s="247" t="str">
        <f>IF(C2964=MAX($C$761:$C$2761),C2964,"")</f>
        <v/>
      </c>
      <c r="H2964" s="247">
        <f>_xlfn.NORM.DIST(B2964,$F$753,$F$754,0)</f>
        <v>0</v>
      </c>
      <c r="I2964" s="247">
        <f>IF(H2964=MAX($H$761:$H$2761),C2964,"")</f>
        <v>2.152795090974629E-9</v>
      </c>
      <c r="J2964" s="247"/>
      <c r="K2964" s="247"/>
      <c r="L2964" s="247"/>
      <c r="M2964" s="247"/>
      <c r="N2964" s="247"/>
      <c r="O2964" s="247"/>
      <c r="P2964" s="247"/>
      <c r="Q2964" s="247"/>
      <c r="R2964" s="247"/>
      <c r="AZ2964" s="259"/>
      <c r="BA2964" s="259">
        <f>BA2963+$BD$753</f>
        <v>14.131199999999488</v>
      </c>
      <c r="BB2964" s="274">
        <f t="shared" si="749"/>
        <v>4.8896436154477689E-2</v>
      </c>
      <c r="BC2964" s="259">
        <f t="shared" si="750"/>
        <v>1.090049776749577E-4</v>
      </c>
      <c r="BD2964" s="259">
        <f t="shared" si="747"/>
        <v>1.090049776749577E-4</v>
      </c>
      <c r="BE2964" s="254" t="str">
        <f t="shared" si="748"/>
        <v/>
      </c>
    </row>
    <row r="2965" spans="1:57" ht="20.100000000000001" customHeight="1" x14ac:dyDescent="0.25">
      <c r="A2965" s="248">
        <v>2187</v>
      </c>
      <c r="B2965" s="247">
        <f>$B$755+(A2965*$B$758)</f>
        <v>11413.084511358355</v>
      </c>
      <c r="C2965" s="247">
        <f>_xlfn.NORM.DIST($B2965,$B$752,$B$753,0)</f>
        <v>2.1123119111221381E-9</v>
      </c>
      <c r="D2965" s="247">
        <f>_xlfn.NORM.DIST($B2965,$B$752,$B$753,1)</f>
        <v>0.99999897280981764</v>
      </c>
      <c r="E2965" s="247">
        <f>IF(OR(D2965&lt;$F$757,D2965&gt;$F$758),C2965,"")</f>
        <v>2.1123119111221381E-9</v>
      </c>
      <c r="F2965" s="247" t="str">
        <f>IF(AND(D2965&gt;$F$757,D2965&lt;$F$758),C2965,"")</f>
        <v/>
      </c>
      <c r="G2965" s="247" t="str">
        <f>IF(C2965=MAX($C$761:$C$2761),C2965,"")</f>
        <v/>
      </c>
      <c r="H2965" s="247">
        <f>_xlfn.NORM.DIST(B2965,$F$753,$F$754,0)</f>
        <v>0</v>
      </c>
      <c r="I2965" s="247">
        <f>IF(H2965=MAX($H$761:$H$2761),C2965,"")</f>
        <v>2.1123119111221381E-9</v>
      </c>
      <c r="J2965" s="247"/>
      <c r="K2965" s="247"/>
      <c r="L2965" s="247"/>
      <c r="M2965" s="247"/>
      <c r="N2965" s="247"/>
      <c r="O2965" s="247"/>
      <c r="P2965" s="247"/>
      <c r="Q2965" s="247"/>
      <c r="R2965" s="247"/>
      <c r="AZ2965" s="259"/>
      <c r="BA2965" s="259">
        <f>BA2964+$BD$753</f>
        <v>14.137599999999487</v>
      </c>
      <c r="BB2965" s="274">
        <f t="shared" si="749"/>
        <v>4.8787431176802731E-2</v>
      </c>
      <c r="BC2965" s="259">
        <f t="shared" si="750"/>
        <v>1.0877975936551126E-4</v>
      </c>
      <c r="BD2965" s="259">
        <f t="shared" si="747"/>
        <v>1.0877975936551126E-4</v>
      </c>
      <c r="BE2965" s="254" t="str">
        <f t="shared" si="748"/>
        <v/>
      </c>
    </row>
    <row r="2966" spans="1:57" ht="20.100000000000001" customHeight="1" x14ac:dyDescent="0.25">
      <c r="A2966" s="247">
        <v>2188</v>
      </c>
      <c r="B2966" s="247">
        <f>$B$755+(A2966*$B$758)</f>
        <v>11422.699578343492</v>
      </c>
      <c r="C2966" s="247">
        <f>_xlfn.NORM.DIST($B2966,$B$752,$B$753,0)</f>
        <v>2.0725568538126979E-9</v>
      </c>
      <c r="D2966" s="247">
        <f>_xlfn.NORM.DIST($B2966,$B$752,$B$753,1)</f>
        <v>0.99999899292813599</v>
      </c>
      <c r="E2966" s="247">
        <f>IF(OR(D2966&lt;$F$757,D2966&gt;$F$758),C2966,"")</f>
        <v>2.0725568538126979E-9</v>
      </c>
      <c r="F2966" s="247" t="str">
        <f>IF(AND(D2966&gt;$F$757,D2966&lt;$F$758),C2966,"")</f>
        <v/>
      </c>
      <c r="G2966" s="247" t="str">
        <f>IF(C2966=MAX($C$761:$C$2761),C2966,"")</f>
        <v/>
      </c>
      <c r="H2966" s="247">
        <f>_xlfn.NORM.DIST(B2966,$F$753,$F$754,0)</f>
        <v>0</v>
      </c>
      <c r="I2966" s="247">
        <f>IF(H2966=MAX($H$761:$H$2761),C2966,"")</f>
        <v>2.0725568538126979E-9</v>
      </c>
      <c r="J2966" s="247"/>
      <c r="K2966" s="247"/>
      <c r="L2966" s="247"/>
      <c r="M2966" s="247"/>
      <c r="N2966" s="247"/>
      <c r="O2966" s="247"/>
      <c r="P2966" s="247"/>
      <c r="Q2966" s="247"/>
      <c r="R2966" s="247"/>
      <c r="AZ2966" s="259"/>
      <c r="BA2966" s="259">
        <f>BA2965+$BD$753</f>
        <v>14.143999999999487</v>
      </c>
      <c r="BB2966" s="274">
        <f t="shared" si="749"/>
        <v>4.867865141743722E-2</v>
      </c>
      <c r="BC2966" s="259">
        <f t="shared" si="750"/>
        <v>1.0855495079555716E-4</v>
      </c>
      <c r="BD2966" s="259">
        <f t="shared" si="747"/>
        <v>1.0855495079555716E-4</v>
      </c>
      <c r="BE2966" s="254" t="str">
        <f t="shared" si="748"/>
        <v/>
      </c>
    </row>
    <row r="2967" spans="1:57" ht="20.100000000000001" customHeight="1" x14ac:dyDescent="0.25">
      <c r="A2967" s="247">
        <v>2189</v>
      </c>
      <c r="B2967" s="247">
        <f>$B$755+(A2967*$B$758)</f>
        <v>11432.31464532863</v>
      </c>
      <c r="C2967" s="247">
        <f>_xlfn.NORM.DIST($B2967,$B$752,$B$753,0)</f>
        <v>2.0335174754960063E-9</v>
      </c>
      <c r="D2967" s="247">
        <f>_xlfn.NORM.DIST($B2967,$B$752,$B$753,1)</f>
        <v>0.99999901266765734</v>
      </c>
      <c r="E2967" s="247">
        <f>IF(OR(D2967&lt;$F$757,D2967&gt;$F$758),C2967,"")</f>
        <v>2.0335174754960063E-9</v>
      </c>
      <c r="F2967" s="247" t="str">
        <f>IF(AND(D2967&gt;$F$757,D2967&lt;$F$758),C2967,"")</f>
        <v/>
      </c>
      <c r="G2967" s="247" t="str">
        <f>IF(C2967=MAX($C$761:$C$2761),C2967,"")</f>
        <v/>
      </c>
      <c r="H2967" s="247">
        <f>_xlfn.NORM.DIST(B2967,$F$753,$F$754,0)</f>
        <v>0</v>
      </c>
      <c r="I2967" s="247">
        <f>IF(H2967=MAX($H$761:$H$2761),C2967,"")</f>
        <v>2.0335174754960063E-9</v>
      </c>
      <c r="J2967" s="247"/>
      <c r="K2967" s="247"/>
      <c r="L2967" s="247"/>
      <c r="M2967" s="247"/>
      <c r="N2967" s="247"/>
      <c r="O2967" s="247"/>
      <c r="P2967" s="247"/>
      <c r="Q2967" s="247"/>
      <c r="R2967" s="247"/>
      <c r="AZ2967" s="259"/>
      <c r="BA2967" s="259">
        <f>BA2966+$BD$753</f>
        <v>14.150399999999486</v>
      </c>
      <c r="BB2967" s="274">
        <f t="shared" si="749"/>
        <v>4.8570096466641663E-2</v>
      </c>
      <c r="BC2967" s="259">
        <f t="shared" si="750"/>
        <v>1.0833055139826409E-4</v>
      </c>
      <c r="BD2967" s="259">
        <f t="shared" si="747"/>
        <v>1.0833055139826409E-4</v>
      </c>
      <c r="BE2967" s="254" t="str">
        <f t="shared" si="748"/>
        <v/>
      </c>
    </row>
    <row r="2968" spans="1:57" ht="20.100000000000001" customHeight="1" x14ac:dyDescent="0.25">
      <c r="A2968" s="247">
        <v>2190</v>
      </c>
      <c r="B2968" s="247">
        <f>$B$755+(A2968*$B$758)</f>
        <v>11441.929712313768</v>
      </c>
      <c r="C2968" s="247">
        <f>_xlfn.NORM.DIST($B2968,$B$752,$B$753,0)</f>
        <v>1.9951815328861702E-9</v>
      </c>
      <c r="D2968" s="247">
        <f>_xlfn.NORM.DIST($B2968,$B$752,$B$753,1)</f>
        <v>0.99999903203520402</v>
      </c>
      <c r="E2968" s="247">
        <f>IF(OR(D2968&lt;$F$757,D2968&gt;$F$758),C2968,"")</f>
        <v>1.9951815328861702E-9</v>
      </c>
      <c r="F2968" s="247" t="str">
        <f>IF(AND(D2968&gt;$F$757,D2968&lt;$F$758),C2968,"")</f>
        <v/>
      </c>
      <c r="G2968" s="247" t="str">
        <f>IF(C2968=MAX($C$761:$C$2761),C2968,"")</f>
        <v/>
      </c>
      <c r="H2968" s="247">
        <f>_xlfn.NORM.DIST(B2968,$F$753,$F$754,0)</f>
        <v>0</v>
      </c>
      <c r="I2968" s="247">
        <f>IF(H2968=MAX($H$761:$H$2761),C2968,"")</f>
        <v>1.9951815328861702E-9</v>
      </c>
      <c r="J2968" s="247"/>
      <c r="K2968" s="247"/>
      <c r="L2968" s="247"/>
      <c r="M2968" s="247"/>
      <c r="N2968" s="247"/>
      <c r="O2968" s="247"/>
      <c r="P2968" s="247"/>
      <c r="Q2968" s="247"/>
      <c r="R2968" s="247"/>
      <c r="AZ2968" s="259"/>
      <c r="BA2968" s="259">
        <f>BA2967+$BD$753</f>
        <v>14.156799999999485</v>
      </c>
      <c r="BB2968" s="274">
        <f t="shared" si="749"/>
        <v>4.8461765915243399E-2</v>
      </c>
      <c r="BC2968" s="259">
        <f t="shared" si="750"/>
        <v>1.0810656060721013E-4</v>
      </c>
      <c r="BD2968" s="259">
        <f t="shared" si="747"/>
        <v>1.0810656060721013E-4</v>
      </c>
      <c r="BE2968" s="254" t="str">
        <f t="shared" si="748"/>
        <v/>
      </c>
    </row>
    <row r="2969" spans="1:57" ht="20.100000000000001" customHeight="1" x14ac:dyDescent="0.25">
      <c r="A2969" s="247">
        <v>2191</v>
      </c>
      <c r="B2969" s="247">
        <f>$B$755+(A2969*$B$758)</f>
        <v>11451.544779298905</v>
      </c>
      <c r="C2969" s="247">
        <f>_xlfn.NORM.DIST($B2969,$B$752,$B$753,0)</f>
        <v>1.9575369799657237E-9</v>
      </c>
      <c r="D2969" s="247">
        <f>_xlfn.NORM.DIST($B2969,$B$752,$B$753,1)</f>
        <v>0.99999905103748143</v>
      </c>
      <c r="E2969" s="247">
        <f>IF(OR(D2969&lt;$F$757,D2969&gt;$F$758),C2969,"")</f>
        <v>1.9575369799657237E-9</v>
      </c>
      <c r="F2969" s="247" t="str">
        <f>IF(AND(D2969&gt;$F$757,D2969&lt;$F$758),C2969,"")</f>
        <v/>
      </c>
      <c r="G2969" s="247" t="str">
        <f>IF(C2969=MAX($C$761:$C$2761),C2969,"")</f>
        <v/>
      </c>
      <c r="H2969" s="247">
        <f>_xlfn.NORM.DIST(B2969,$F$753,$F$754,0)</f>
        <v>0</v>
      </c>
      <c r="I2969" s="247">
        <f>IF(H2969=MAX($H$761:$H$2761),C2969,"")</f>
        <v>1.9575369799657237E-9</v>
      </c>
      <c r="J2969" s="247"/>
      <c r="K2969" s="247"/>
      <c r="L2969" s="247"/>
      <c r="M2969" s="247"/>
      <c r="N2969" s="247"/>
      <c r="O2969" s="247"/>
      <c r="P2969" s="247"/>
      <c r="Q2969" s="247"/>
      <c r="R2969" s="247"/>
      <c r="AZ2969" s="259"/>
      <c r="BA2969" s="259">
        <f>BA2968+$BD$753</f>
        <v>14.163199999999485</v>
      </c>
      <c r="BB2969" s="274">
        <f t="shared" si="749"/>
        <v>4.8353659354636189E-2</v>
      </c>
      <c r="BC2969" s="259">
        <f t="shared" si="750"/>
        <v>1.0788297785641748E-4</v>
      </c>
      <c r="BD2969" s="259">
        <f t="shared" si="747"/>
        <v>1.0788297785641748E-4</v>
      </c>
      <c r="BE2969" s="254" t="str">
        <f t="shared" si="748"/>
        <v/>
      </c>
    </row>
    <row r="2970" spans="1:57" ht="20.100000000000001" customHeight="1" x14ac:dyDescent="0.25">
      <c r="A2970" s="247">
        <v>2192</v>
      </c>
      <c r="B2970" s="247">
        <f>$B$755+(A2970*$B$758)</f>
        <v>11461.159846284043</v>
      </c>
      <c r="C2970" s="247">
        <f>_xlfn.NORM.DIST($B2970,$B$752,$B$753,0)</f>
        <v>1.9205719650302964E-9</v>
      </c>
      <c r="D2970" s="247">
        <f>_xlfn.NORM.DIST($B2970,$B$752,$B$753,1)</f>
        <v>0.99999906968108021</v>
      </c>
      <c r="E2970" s="247">
        <f>IF(OR(D2970&lt;$F$757,D2970&gt;$F$758),C2970,"")</f>
        <v>1.9205719650302964E-9</v>
      </c>
      <c r="F2970" s="247" t="str">
        <f>IF(AND(D2970&gt;$F$757,D2970&lt;$F$758),C2970,"")</f>
        <v/>
      </c>
      <c r="G2970" s="247" t="str">
        <f>IF(C2970=MAX($C$761:$C$2761),C2970,"")</f>
        <v/>
      </c>
      <c r="H2970" s="247">
        <f>_xlfn.NORM.DIST(B2970,$F$753,$F$754,0)</f>
        <v>0</v>
      </c>
      <c r="I2970" s="247">
        <f>IF(H2970=MAX($H$761:$H$2761),C2970,"")</f>
        <v>1.9205719650302964E-9</v>
      </c>
      <c r="J2970" s="247"/>
      <c r="K2970" s="247"/>
      <c r="L2970" s="247"/>
      <c r="M2970" s="247"/>
      <c r="N2970" s="247"/>
      <c r="O2970" s="247"/>
      <c r="P2970" s="247"/>
      <c r="Q2970" s="247"/>
      <c r="R2970" s="247"/>
      <c r="AZ2970" s="259"/>
      <c r="BA2970" s="259">
        <f>BA2969+$BD$753</f>
        <v>14.169599999999484</v>
      </c>
      <c r="BB2970" s="274">
        <f t="shared" si="749"/>
        <v>4.8245776376779771E-2</v>
      </c>
      <c r="BC2970" s="259">
        <f t="shared" si="750"/>
        <v>1.0765980257942953E-4</v>
      </c>
      <c r="BD2970" s="259">
        <f t="shared" si="747"/>
        <v>1.0765980257942953E-4</v>
      </c>
      <c r="BE2970" s="254" t="str">
        <f t="shared" si="748"/>
        <v/>
      </c>
    </row>
    <row r="2971" spans="1:57" ht="20.100000000000001" customHeight="1" x14ac:dyDescent="0.25">
      <c r="A2971" s="248">
        <v>2193</v>
      </c>
      <c r="B2971" s="247">
        <f>$B$755+(A2971*$B$758)</f>
        <v>11470.774913269181</v>
      </c>
      <c r="C2971" s="247">
        <f>_xlfn.NORM.DIST($B2971,$B$752,$B$753,0)</f>
        <v>1.8842748277737819E-9</v>
      </c>
      <c r="D2971" s="247">
        <f>_xlfn.NORM.DIST($B2971,$B$752,$B$753,1)</f>
        <v>0.99999908797247816</v>
      </c>
      <c r="E2971" s="247">
        <f>IF(OR(D2971&lt;$F$757,D2971&gt;$F$758),C2971,"")</f>
        <v>1.8842748277737819E-9</v>
      </c>
      <c r="F2971" s="247" t="str">
        <f>IF(AND(D2971&gt;$F$757,D2971&lt;$F$758),C2971,"")</f>
        <v/>
      </c>
      <c r="G2971" s="247" t="str">
        <f>IF(C2971=MAX($C$761:$C$2761),C2971,"")</f>
        <v/>
      </c>
      <c r="H2971" s="247">
        <f>_xlfn.NORM.DIST(B2971,$F$753,$F$754,0)</f>
        <v>0</v>
      </c>
      <c r="I2971" s="247">
        <f>IF(H2971=MAX($H$761:$H$2761),C2971,"")</f>
        <v>1.8842748277737819E-9</v>
      </c>
      <c r="J2971" s="247"/>
      <c r="K2971" s="247"/>
      <c r="L2971" s="247"/>
      <c r="M2971" s="247"/>
      <c r="N2971" s="247"/>
      <c r="O2971" s="247"/>
      <c r="P2971" s="247"/>
      <c r="Q2971" s="247"/>
      <c r="R2971" s="247"/>
      <c r="AZ2971" s="259"/>
      <c r="BA2971" s="259">
        <f>BA2970+$BD$753</f>
        <v>14.175999999999483</v>
      </c>
      <c r="BB2971" s="274">
        <f t="shared" si="749"/>
        <v>4.8138116574200342E-2</v>
      </c>
      <c r="BC2971" s="259">
        <f t="shared" si="750"/>
        <v>1.0743703421054601E-4</v>
      </c>
      <c r="BD2971" s="259">
        <f t="shared" si="747"/>
        <v>1.0743703421054601E-4</v>
      </c>
      <c r="BE2971" s="254" t="str">
        <f t="shared" si="748"/>
        <v/>
      </c>
    </row>
    <row r="2972" spans="1:57" ht="20.100000000000001" customHeight="1" x14ac:dyDescent="0.25">
      <c r="A2972" s="247">
        <v>2194</v>
      </c>
      <c r="B2972" s="247">
        <f>$B$755+(A2972*$B$758)</f>
        <v>11480.389980254318</v>
      </c>
      <c r="C2972" s="247">
        <f>_xlfn.NORM.DIST($B2972,$B$752,$B$753,0)</f>
        <v>1.8486340964132131E-9</v>
      </c>
      <c r="D2972" s="247">
        <f>_xlfn.NORM.DIST($B2972,$B$752,$B$753,1)</f>
        <v>0.99999910591804142</v>
      </c>
      <c r="E2972" s="247">
        <f>IF(OR(D2972&lt;$F$757,D2972&gt;$F$758),C2972,"")</f>
        <v>1.8486340964132131E-9</v>
      </c>
      <c r="F2972" s="247" t="str">
        <f>IF(AND(D2972&gt;$F$757,D2972&lt;$F$758),C2972,"")</f>
        <v/>
      </c>
      <c r="G2972" s="247" t="str">
        <f>IF(C2972=MAX($C$761:$C$2761),C2972,"")</f>
        <v/>
      </c>
      <c r="H2972" s="247">
        <f>_xlfn.NORM.DIST(B2972,$F$753,$F$754,0)</f>
        <v>0</v>
      </c>
      <c r="I2972" s="247">
        <f>IF(H2972=MAX($H$761:$H$2761),C2972,"")</f>
        <v>1.8486340964132131E-9</v>
      </c>
      <c r="J2972" s="247"/>
      <c r="K2972" s="247"/>
      <c r="L2972" s="247"/>
      <c r="M2972" s="247"/>
      <c r="N2972" s="247"/>
      <c r="O2972" s="247"/>
      <c r="P2972" s="247"/>
      <c r="Q2972" s="247"/>
      <c r="R2972" s="247"/>
      <c r="AZ2972" s="259"/>
      <c r="BA2972" s="259">
        <f>BA2971+$BD$753</f>
        <v>14.182399999999483</v>
      </c>
      <c r="BB2972" s="274">
        <f t="shared" si="749"/>
        <v>4.8030679539989796E-2</v>
      </c>
      <c r="BC2972" s="259">
        <f t="shared" si="750"/>
        <v>1.0721467218394176E-4</v>
      </c>
      <c r="BD2972" s="259">
        <f t="shared" si="747"/>
        <v>1.0721467218394176E-4</v>
      </c>
      <c r="BE2972" s="254" t="str">
        <f t="shared" si="748"/>
        <v/>
      </c>
    </row>
    <row r="2973" spans="1:57" ht="20.100000000000001" customHeight="1" x14ac:dyDescent="0.25">
      <c r="A2973" s="247">
        <v>2195</v>
      </c>
      <c r="B2973" s="247">
        <f>$B$755+(A2973*$B$758)</f>
        <v>11490.005047239456</v>
      </c>
      <c r="C2973" s="247">
        <f>_xlfn.NORM.DIST($B2973,$B$752,$B$753,0)</f>
        <v>1.8136384848531572E-9</v>
      </c>
      <c r="D2973" s="247">
        <f>_xlfn.NORM.DIST($B2973,$B$752,$B$753,1)</f>
        <v>0.99999912352402709</v>
      </c>
      <c r="E2973" s="247">
        <f>IF(OR(D2973&lt;$F$757,D2973&gt;$F$758),C2973,"")</f>
        <v>1.8136384848531572E-9</v>
      </c>
      <c r="F2973" s="247" t="str">
        <f>IF(AND(D2973&gt;$F$757,D2973&lt;$F$758),C2973,"")</f>
        <v/>
      </c>
      <c r="G2973" s="247" t="str">
        <f>IF(C2973=MAX($C$761:$C$2761),C2973,"")</f>
        <v/>
      </c>
      <c r="H2973" s="247">
        <f>_xlfn.NORM.DIST(B2973,$F$753,$F$754,0)</f>
        <v>0</v>
      </c>
      <c r="I2973" s="247">
        <f>IF(H2973=MAX($H$761:$H$2761),C2973,"")</f>
        <v>1.8136384848531572E-9</v>
      </c>
      <c r="J2973" s="247"/>
      <c r="K2973" s="247"/>
      <c r="L2973" s="247"/>
      <c r="M2973" s="247"/>
      <c r="N2973" s="247"/>
      <c r="O2973" s="247"/>
      <c r="P2973" s="247"/>
      <c r="Q2973" s="247"/>
      <c r="R2973" s="247"/>
      <c r="AZ2973" s="259"/>
      <c r="BA2973" s="259">
        <f>BA2972+$BD$753</f>
        <v>14.188799999999482</v>
      </c>
      <c r="BB2973" s="274">
        <f t="shared" si="749"/>
        <v>4.7923464867805854E-2</v>
      </c>
      <c r="BC2973" s="259">
        <f t="shared" si="750"/>
        <v>1.0699271593404835E-4</v>
      </c>
      <c r="BD2973" s="259">
        <f t="shared" si="747"/>
        <v>1.0699271593404835E-4</v>
      </c>
      <c r="BE2973" s="254" t="str">
        <f t="shared" si="748"/>
        <v/>
      </c>
    </row>
    <row r="2974" spans="1:57" ht="20.100000000000001" customHeight="1" x14ac:dyDescent="0.25">
      <c r="A2974" s="247">
        <v>2196</v>
      </c>
      <c r="B2974" s="247">
        <f>$B$755+(A2974*$B$758)</f>
        <v>11499.620114224594</v>
      </c>
      <c r="C2974" s="247">
        <f>_xlfn.NORM.DIST($B2974,$B$752,$B$753,0)</f>
        <v>1.7792768898888624E-9</v>
      </c>
      <c r="D2974" s="247">
        <f>_xlfn.NORM.DIST($B2974,$B$752,$B$753,1)</f>
        <v>0.99999914079658447</v>
      </c>
      <c r="E2974" s="247">
        <f>IF(OR(D2974&lt;$F$757,D2974&gt;$F$758),C2974,"")</f>
        <v>1.7792768898888624E-9</v>
      </c>
      <c r="F2974" s="247" t="str">
        <f>IF(AND(D2974&gt;$F$757,D2974&lt;$F$758),C2974,"")</f>
        <v/>
      </c>
      <c r="G2974" s="247" t="str">
        <f>IF(C2974=MAX($C$761:$C$2761),C2974,"")</f>
        <v/>
      </c>
      <c r="H2974" s="247">
        <f>_xlfn.NORM.DIST(B2974,$F$753,$F$754,0)</f>
        <v>0</v>
      </c>
      <c r="I2974" s="247">
        <f>IF(H2974=MAX($H$761:$H$2761),C2974,"")</f>
        <v>1.7792768898888624E-9</v>
      </c>
      <c r="J2974" s="247"/>
      <c r="K2974" s="247"/>
      <c r="L2974" s="247"/>
      <c r="M2974" s="247"/>
      <c r="N2974" s="247"/>
      <c r="O2974" s="247"/>
      <c r="P2974" s="247"/>
      <c r="Q2974" s="247"/>
      <c r="R2974" s="247"/>
      <c r="AZ2974" s="259"/>
      <c r="BA2974" s="259">
        <f>BA2973+$BD$753</f>
        <v>14.195199999999481</v>
      </c>
      <c r="BB2974" s="274">
        <f t="shared" si="749"/>
        <v>4.7816472151871806E-2</v>
      </c>
      <c r="BC2974" s="259">
        <f t="shared" si="750"/>
        <v>1.0677116489557492E-4</v>
      </c>
      <c r="BD2974" s="259">
        <f t="shared" si="747"/>
        <v>1.0677116489557492E-4</v>
      </c>
      <c r="BE2974" s="254" t="str">
        <f t="shared" si="748"/>
        <v/>
      </c>
    </row>
    <row r="2975" spans="1:57" ht="20.100000000000001" customHeight="1" x14ac:dyDescent="0.25">
      <c r="A2975" s="247">
        <v>2197</v>
      </c>
      <c r="B2975" s="247">
        <f>$B$755+(A2975*$B$758)</f>
        <v>11509.235181209731</v>
      </c>
      <c r="C2975" s="247">
        <f>_xlfn.NORM.DIST($B2975,$B$752,$B$753,0)</f>
        <v>1.7455383884479751E-9</v>
      </c>
      <c r="D2975" s="247">
        <f>_xlfn.NORM.DIST($B2975,$B$752,$B$753,1)</f>
        <v>0.99999915774175707</v>
      </c>
      <c r="E2975" s="247">
        <f>IF(OR(D2975&lt;$F$757,D2975&gt;$F$758),C2975,"")</f>
        <v>1.7455383884479751E-9</v>
      </c>
      <c r="F2975" s="247" t="str">
        <f>IF(AND(D2975&gt;$F$757,D2975&lt;$F$758),C2975,"")</f>
        <v/>
      </c>
      <c r="G2975" s="247" t="str">
        <f>IF(C2975=MAX($C$761:$C$2761),C2975,"")</f>
        <v/>
      </c>
      <c r="H2975" s="247">
        <f>_xlfn.NORM.DIST(B2975,$F$753,$F$754,0)</f>
        <v>0</v>
      </c>
      <c r="I2975" s="247">
        <f>IF(H2975=MAX($H$761:$H$2761),C2975,"")</f>
        <v>1.7455383884479751E-9</v>
      </c>
      <c r="J2975" s="247"/>
      <c r="K2975" s="247"/>
      <c r="L2975" s="247"/>
      <c r="M2975" s="247"/>
      <c r="N2975" s="247"/>
      <c r="O2975" s="247"/>
      <c r="P2975" s="247"/>
      <c r="Q2975" s="247"/>
      <c r="R2975" s="247"/>
      <c r="AZ2975" s="259"/>
      <c r="BA2975" s="259">
        <f>BA2974+$BD$753</f>
        <v>14.20159999999948</v>
      </c>
      <c r="BB2975" s="274">
        <f t="shared" si="749"/>
        <v>4.7709700986976231E-2</v>
      </c>
      <c r="BC2975" s="259">
        <f t="shared" si="750"/>
        <v>1.065500185031959E-4</v>
      </c>
      <c r="BD2975" s="259">
        <f t="shared" si="747"/>
        <v>1.065500185031959E-4</v>
      </c>
      <c r="BE2975" s="254" t="str">
        <f t="shared" si="748"/>
        <v/>
      </c>
    </row>
    <row r="2976" spans="1:57" ht="20.100000000000001" customHeight="1" x14ac:dyDescent="0.25">
      <c r="A2976" s="247">
        <v>2198</v>
      </c>
      <c r="B2976" s="247">
        <f>$B$755+(A2976*$B$758)</f>
        <v>11518.850248194869</v>
      </c>
      <c r="C2976" s="247">
        <f>_xlfn.NORM.DIST($B2976,$B$752,$B$753,0)</f>
        <v>1.7124122348700896E-9</v>
      </c>
      <c r="D2976" s="247">
        <f>_xlfn.NORM.DIST($B2976,$B$752,$B$753,1)</f>
        <v>0.99999917436548413</v>
      </c>
      <c r="E2976" s="247">
        <f>IF(OR(D2976&lt;$F$757,D2976&gt;$F$758),C2976,"")</f>
        <v>1.7124122348700896E-9</v>
      </c>
      <c r="F2976" s="247" t="str">
        <f>IF(AND(D2976&gt;$F$757,D2976&lt;$F$758),C2976,"")</f>
        <v/>
      </c>
      <c r="G2976" s="247" t="str">
        <f>IF(C2976=MAX($C$761:$C$2761),C2976,"")</f>
        <v/>
      </c>
      <c r="H2976" s="247">
        <f>_xlfn.NORM.DIST(B2976,$F$753,$F$754,0)</f>
        <v>0</v>
      </c>
      <c r="I2976" s="247">
        <f>IF(H2976=MAX($H$761:$H$2761),C2976,"")</f>
        <v>1.7124122348700896E-9</v>
      </c>
      <c r="J2976" s="247"/>
      <c r="K2976" s="247"/>
      <c r="L2976" s="247"/>
      <c r="M2976" s="247"/>
      <c r="N2976" s="247"/>
      <c r="O2976" s="247"/>
      <c r="P2976" s="247"/>
      <c r="Q2976" s="247"/>
      <c r="R2976" s="247"/>
      <c r="AZ2976" s="259"/>
      <c r="BA2976" s="259">
        <f>BA2975+$BD$753</f>
        <v>14.20799999999948</v>
      </c>
      <c r="BB2976" s="274">
        <f t="shared" si="749"/>
        <v>4.7603150968473035E-2</v>
      </c>
      <c r="BC2976" s="259">
        <f t="shared" si="750"/>
        <v>1.0632927619192573E-4</v>
      </c>
      <c r="BD2976" s="259">
        <f t="shared" si="747"/>
        <v>1.0632927619192573E-4</v>
      </c>
      <c r="BE2976" s="254" t="str">
        <f t="shared" si="748"/>
        <v/>
      </c>
    </row>
    <row r="2977" spans="1:57" ht="20.100000000000001" customHeight="1" x14ac:dyDescent="0.25">
      <c r="A2977" s="247">
        <v>2199</v>
      </c>
      <c r="B2977" s="247">
        <f>$B$755+(A2977*$B$758)</f>
        <v>11528.465315180007</v>
      </c>
      <c r="C2977" s="247">
        <f>_xlfn.NORM.DIST($B2977,$B$752,$B$753,0)</f>
        <v>1.6798878582239326E-9</v>
      </c>
      <c r="D2977" s="247">
        <f>_xlfn.NORM.DIST($B2977,$B$752,$B$753,1)</f>
        <v>0.99999919067360243</v>
      </c>
      <c r="E2977" s="247">
        <f>IF(OR(D2977&lt;$F$757,D2977&gt;$F$758),C2977,"")</f>
        <v>1.6798878582239326E-9</v>
      </c>
      <c r="F2977" s="247" t="str">
        <f>IF(AND(D2977&gt;$F$757,D2977&lt;$F$758),C2977,"")</f>
        <v/>
      </c>
      <c r="G2977" s="247" t="str">
        <f>IF(C2977=MAX($C$761:$C$2761),C2977,"")</f>
        <v/>
      </c>
      <c r="H2977" s="247">
        <f>_xlfn.NORM.DIST(B2977,$F$753,$F$754,0)</f>
        <v>0</v>
      </c>
      <c r="I2977" s="247">
        <f>IF(H2977=MAX($H$761:$H$2761),C2977,"")</f>
        <v>1.6798878582239326E-9</v>
      </c>
      <c r="J2977" s="247"/>
      <c r="K2977" s="247"/>
      <c r="L2977" s="247"/>
      <c r="M2977" s="247"/>
      <c r="N2977" s="247"/>
      <c r="O2977" s="247"/>
      <c r="P2977" s="247"/>
      <c r="Q2977" s="247"/>
      <c r="R2977" s="247"/>
      <c r="AZ2977" s="259"/>
      <c r="BA2977" s="259">
        <f>BA2976+$BD$753</f>
        <v>14.214399999999479</v>
      </c>
      <c r="BB2977" s="274">
        <f t="shared" si="749"/>
        <v>4.7496821692281109E-2</v>
      </c>
      <c r="BC2977" s="259">
        <f t="shared" si="750"/>
        <v>1.0610893739683436E-4</v>
      </c>
      <c r="BD2977" s="259">
        <f t="shared" si="747"/>
        <v>1.0610893739683436E-4</v>
      </c>
      <c r="BE2977" s="254" t="str">
        <f t="shared" si="748"/>
        <v/>
      </c>
    </row>
    <row r="2978" spans="1:57" ht="20.100000000000001" customHeight="1" x14ac:dyDescent="0.25">
      <c r="A2978" s="248">
        <v>2200</v>
      </c>
      <c r="B2978" s="247">
        <f>$B$755+(A2978*$B$758)</f>
        <v>11538.080382165144</v>
      </c>
      <c r="C2978" s="247">
        <f>_xlfn.NORM.DIST($B2978,$B$752,$B$753,0)</f>
        <v>1.6479548596614908E-9</v>
      </c>
      <c r="D2978" s="247">
        <f>_xlfn.NORM.DIST($B2978,$B$752,$B$753,1)</f>
        <v>0.99999920667184805</v>
      </c>
      <c r="E2978" s="247">
        <f>IF(OR(D2978&lt;$F$757,D2978&gt;$F$758),C2978,"")</f>
        <v>1.6479548596614908E-9</v>
      </c>
      <c r="F2978" s="247" t="str">
        <f>IF(AND(D2978&gt;$F$757,D2978&lt;$F$758),C2978,"")</f>
        <v/>
      </c>
      <c r="G2978" s="247" t="str">
        <f>IF(C2978=MAX($C$761:$C$2761),C2978,"")</f>
        <v/>
      </c>
      <c r="H2978" s="247">
        <f>_xlfn.NORM.DIST(B2978,$F$753,$F$754,0)</f>
        <v>0</v>
      </c>
      <c r="I2978" s="247">
        <f>IF(H2978=MAX($H$761:$H$2761),C2978,"")</f>
        <v>1.6479548596614908E-9</v>
      </c>
      <c r="J2978" s="247"/>
      <c r="K2978" s="247"/>
      <c r="L2978" s="247"/>
      <c r="M2978" s="247"/>
      <c r="N2978" s="247"/>
      <c r="O2978" s="247"/>
      <c r="P2978" s="247"/>
      <c r="Q2978" s="247"/>
      <c r="R2978" s="247"/>
      <c r="AZ2978" s="259"/>
      <c r="BA2978" s="259">
        <f>BA2977+$BD$753</f>
        <v>14.220799999999478</v>
      </c>
      <c r="BB2978" s="274">
        <f t="shared" si="749"/>
        <v>4.7390712754884275E-2</v>
      </c>
      <c r="BC2978" s="259">
        <f t="shared" si="750"/>
        <v>1.0588900155353992E-4</v>
      </c>
      <c r="BD2978" s="259">
        <f t="shared" si="747"/>
        <v>1.0588900155353992E-4</v>
      </c>
      <c r="BE2978" s="254" t="str">
        <f t="shared" si="748"/>
        <v/>
      </c>
    </row>
    <row r="2979" spans="1:57" ht="20.100000000000001" customHeight="1" x14ac:dyDescent="0.25">
      <c r="A2979" s="247">
        <v>2201</v>
      </c>
      <c r="B2979" s="247">
        <f>$B$755+(A2979*$B$758)</f>
        <v>11547.695449150282</v>
      </c>
      <c r="C2979" s="247">
        <f>_xlfn.NORM.DIST($B2979,$B$752,$B$753,0)</f>
        <v>1.616603009808769E-9</v>
      </c>
      <c r="D2979" s="247">
        <f>_xlfn.NORM.DIST($B2979,$B$752,$B$753,1)</f>
        <v>0.9999992223658577</v>
      </c>
      <c r="E2979" s="247">
        <f>IF(OR(D2979&lt;$F$757,D2979&gt;$F$758),C2979,"")</f>
        <v>1.616603009808769E-9</v>
      </c>
      <c r="F2979" s="247" t="str">
        <f>IF(AND(D2979&gt;$F$757,D2979&lt;$F$758),C2979,"")</f>
        <v/>
      </c>
      <c r="G2979" s="247" t="str">
        <f>IF(C2979=MAX($C$761:$C$2761),C2979,"")</f>
        <v/>
      </c>
      <c r="H2979" s="247">
        <f>_xlfn.NORM.DIST(B2979,$F$753,$F$754,0)</f>
        <v>0</v>
      </c>
      <c r="I2979" s="247">
        <f>IF(H2979=MAX($H$761:$H$2761),C2979,"")</f>
        <v>1.616603009808769E-9</v>
      </c>
      <c r="J2979" s="247"/>
      <c r="K2979" s="247"/>
      <c r="L2979" s="247"/>
      <c r="M2979" s="247"/>
      <c r="N2979" s="247"/>
      <c r="O2979" s="247"/>
      <c r="P2979" s="247"/>
      <c r="Q2979" s="247"/>
      <c r="R2979" s="247"/>
      <c r="AZ2979" s="259"/>
      <c r="BA2979" s="259">
        <f>BA2978+$BD$753</f>
        <v>14.227199999999478</v>
      </c>
      <c r="BB2979" s="274">
        <f t="shared" si="749"/>
        <v>4.7284823753330735E-2</v>
      </c>
      <c r="BC2979" s="259">
        <f t="shared" si="750"/>
        <v>1.0566946809736216E-4</v>
      </c>
      <c r="BD2979" s="259">
        <f t="shared" si="747"/>
        <v>1.0566946809736216E-4</v>
      </c>
      <c r="BE2979" s="254" t="str">
        <f t="shared" si="748"/>
        <v/>
      </c>
    </row>
    <row r="2980" spans="1:57" ht="20.100000000000001" customHeight="1" x14ac:dyDescent="0.25">
      <c r="A2980" s="247">
        <v>2202</v>
      </c>
      <c r="B2980" s="247">
        <f>$B$755+(A2980*$B$758)</f>
        <v>11557.31051613542</v>
      </c>
      <c r="C2980" s="247">
        <f>_xlfn.NORM.DIST($B2980,$B$752,$B$753,0)</f>
        <v>1.585822246192746E-9</v>
      </c>
      <c r="D2980" s="247">
        <f>_xlfn.NORM.DIST($B2980,$B$752,$B$753,1)</f>
        <v>0.99999923776117083</v>
      </c>
      <c r="E2980" s="247">
        <f>IF(OR(D2980&lt;$F$757,D2980&gt;$F$758),C2980,"")</f>
        <v>1.585822246192746E-9</v>
      </c>
      <c r="F2980" s="247" t="str">
        <f>IF(AND(D2980&gt;$F$757,D2980&lt;$F$758),C2980,"")</f>
        <v/>
      </c>
      <c r="G2980" s="247" t="str">
        <f>IF(C2980=MAX($C$761:$C$2761),C2980,"")</f>
        <v/>
      </c>
      <c r="H2980" s="247">
        <f>_xlfn.NORM.DIST(B2980,$F$753,$F$754,0)</f>
        <v>0</v>
      </c>
      <c r="I2980" s="247">
        <f>IF(H2980=MAX($H$761:$H$2761),C2980,"")</f>
        <v>1.585822246192746E-9</v>
      </c>
      <c r="J2980" s="247"/>
      <c r="K2980" s="247"/>
      <c r="L2980" s="247"/>
      <c r="M2980" s="247"/>
      <c r="N2980" s="247"/>
      <c r="O2980" s="247"/>
      <c r="P2980" s="247"/>
      <c r="Q2980" s="247"/>
      <c r="R2980" s="247"/>
      <c r="AZ2980" s="259"/>
      <c r="BA2980" s="259">
        <f>BA2979+$BD$753</f>
        <v>14.233599999999477</v>
      </c>
      <c r="BB2980" s="274">
        <f t="shared" si="749"/>
        <v>4.7179154285233373E-2</v>
      </c>
      <c r="BC2980" s="259">
        <f t="shared" si="750"/>
        <v>1.0545033646401636E-4</v>
      </c>
      <c r="BD2980" s="259">
        <f t="shared" si="747"/>
        <v>1.0545033646401636E-4</v>
      </c>
      <c r="BE2980" s="254" t="str">
        <f t="shared" si="748"/>
        <v/>
      </c>
    </row>
    <row r="2981" spans="1:57" ht="20.100000000000001" customHeight="1" x14ac:dyDescent="0.25">
      <c r="A2981" s="247">
        <v>2203</v>
      </c>
      <c r="B2981" s="247">
        <f>$B$755+(A2981*$B$758)</f>
        <v>11566.925583120557</v>
      </c>
      <c r="C2981" s="247">
        <f>_xlfn.NORM.DIST($B2981,$B$752,$B$753,0)</f>
        <v>1.5556026707039398E-9</v>
      </c>
      <c r="D2981" s="247">
        <f>_xlfn.NORM.DIST($B2981,$B$752,$B$753,1)</f>
        <v>0.99999925286323055</v>
      </c>
      <c r="E2981" s="247">
        <f>IF(OR(D2981&lt;$F$757,D2981&gt;$F$758),C2981,"")</f>
        <v>1.5556026707039398E-9</v>
      </c>
      <c r="F2981" s="247" t="str">
        <f>IF(AND(D2981&gt;$F$757,D2981&lt;$F$758),C2981,"")</f>
        <v/>
      </c>
      <c r="G2981" s="247" t="str">
        <f>IF(C2981=MAX($C$761:$C$2761),C2981,"")</f>
        <v/>
      </c>
      <c r="H2981" s="247">
        <f>_xlfn.NORM.DIST(B2981,$F$753,$F$754,0)</f>
        <v>0</v>
      </c>
      <c r="I2981" s="247">
        <f>IF(H2981=MAX($H$761:$H$2761),C2981,"")</f>
        <v>1.5556026707039398E-9</v>
      </c>
      <c r="J2981" s="247"/>
      <c r="K2981" s="247"/>
      <c r="L2981" s="247"/>
      <c r="M2981" s="247"/>
      <c r="N2981" s="247"/>
      <c r="O2981" s="247"/>
      <c r="P2981" s="247"/>
      <c r="Q2981" s="247"/>
      <c r="R2981" s="247"/>
      <c r="AZ2981" s="259"/>
      <c r="BA2981" s="259">
        <f>BA2980+$BD$753</f>
        <v>14.239999999999476</v>
      </c>
      <c r="BB2981" s="274">
        <f t="shared" si="749"/>
        <v>4.7073703948769356E-2</v>
      </c>
      <c r="BC2981" s="259">
        <f t="shared" si="750"/>
        <v>1.0523160608962717E-4</v>
      </c>
      <c r="BD2981" s="259">
        <f t="shared" si="747"/>
        <v>1.0523160608962717E-4</v>
      </c>
      <c r="BE2981" s="254" t="str">
        <f t="shared" si="748"/>
        <v/>
      </c>
    </row>
    <row r="2982" spans="1:57" ht="20.100000000000001" customHeight="1" x14ac:dyDescent="0.25">
      <c r="A2982" s="247">
        <v>2204</v>
      </c>
      <c r="B2982" s="247">
        <f>$B$755+(A2982*$B$758)</f>
        <v>11576.540650105695</v>
      </c>
      <c r="C2982" s="247">
        <f>_xlfn.NORM.DIST($B2982,$B$752,$B$753,0)</f>
        <v>1.5259345470943558E-9</v>
      </c>
      <c r="D2982" s="247">
        <f>_xlfn.NORM.DIST($B2982,$B$752,$B$753,1)</f>
        <v>0.99999926767738601</v>
      </c>
      <c r="E2982" s="247">
        <f>IF(OR(D2982&lt;$F$757,D2982&gt;$F$758),C2982,"")</f>
        <v>1.5259345470943558E-9</v>
      </c>
      <c r="F2982" s="247" t="str">
        <f>IF(AND(D2982&gt;$F$757,D2982&lt;$F$758),C2982,"")</f>
        <v/>
      </c>
      <c r="G2982" s="247" t="str">
        <f>IF(C2982=MAX($C$761:$C$2761),C2982,"")</f>
        <v/>
      </c>
      <c r="H2982" s="247">
        <f>_xlfn.NORM.DIST(B2982,$F$753,$F$754,0)</f>
        <v>0</v>
      </c>
      <c r="I2982" s="247">
        <f>IF(H2982=MAX($H$761:$H$2761),C2982,"")</f>
        <v>1.5259345470943558E-9</v>
      </c>
      <c r="J2982" s="247"/>
      <c r="K2982" s="247"/>
      <c r="L2982" s="247"/>
      <c r="M2982" s="247"/>
      <c r="N2982" s="247"/>
      <c r="O2982" s="247"/>
      <c r="P2982" s="247"/>
      <c r="Q2982" s="247"/>
      <c r="R2982" s="247"/>
      <c r="AZ2982" s="259"/>
      <c r="BA2982" s="259">
        <f>BA2981+$BD$753</f>
        <v>14.246399999999475</v>
      </c>
      <c r="BB2982" s="274">
        <f t="shared" si="749"/>
        <v>4.6968472342679729E-2</v>
      </c>
      <c r="BC2982" s="259">
        <f t="shared" si="750"/>
        <v>1.0501327641020824E-4</v>
      </c>
      <c r="BD2982" s="259">
        <f t="shared" si="747"/>
        <v>1.0501327641020824E-4</v>
      </c>
      <c r="BE2982" s="254" t="str">
        <f t="shared" si="748"/>
        <v/>
      </c>
    </row>
    <row r="2983" spans="1:57" ht="20.100000000000001" customHeight="1" x14ac:dyDescent="0.25">
      <c r="A2983" s="247">
        <v>2205</v>
      </c>
      <c r="B2983" s="247">
        <f>$B$755+(A2983*$B$758)</f>
        <v>11586.155717090833</v>
      </c>
      <c r="C2983" s="247">
        <f>_xlfn.NORM.DIST($B2983,$B$752,$B$753,0)</f>
        <v>1.496808298510153E-9</v>
      </c>
      <c r="D2983" s="247">
        <f>_xlfn.NORM.DIST($B2983,$B$752,$B$753,1)</f>
        <v>0.999999282208893</v>
      </c>
      <c r="E2983" s="247">
        <f>IF(OR(D2983&lt;$F$757,D2983&gt;$F$758),C2983,"")</f>
        <v>1.496808298510153E-9</v>
      </c>
      <c r="F2983" s="247" t="str">
        <f>IF(AND(D2983&gt;$F$757,D2983&lt;$F$758),C2983,"")</f>
        <v/>
      </c>
      <c r="G2983" s="247" t="str">
        <f>IF(C2983=MAX($C$761:$C$2761),C2983,"")</f>
        <v/>
      </c>
      <c r="H2983" s="247">
        <f>_xlfn.NORM.DIST(B2983,$F$753,$F$754,0)</f>
        <v>0</v>
      </c>
      <c r="I2983" s="247">
        <f>IF(H2983=MAX($H$761:$H$2761),C2983,"")</f>
        <v>1.496808298510153E-9</v>
      </c>
      <c r="J2983" s="247"/>
      <c r="K2983" s="247"/>
      <c r="L2983" s="247"/>
      <c r="M2983" s="247"/>
      <c r="N2983" s="247"/>
      <c r="O2983" s="247"/>
      <c r="P2983" s="247"/>
      <c r="Q2983" s="247"/>
      <c r="R2983" s="247"/>
      <c r="AZ2983" s="259"/>
      <c r="BA2983" s="259">
        <f>BA2982+$BD$753</f>
        <v>14.252799999999475</v>
      </c>
      <c r="BB2983" s="274">
        <f t="shared" si="749"/>
        <v>4.6863459066269521E-2</v>
      </c>
      <c r="BC2983" s="259">
        <f t="shared" si="750"/>
        <v>1.0479534686212016E-4</v>
      </c>
      <c r="BD2983" s="259">
        <f t="shared" si="747"/>
        <v>1.0479534686212016E-4</v>
      </c>
      <c r="BE2983" s="254" t="str">
        <f t="shared" si="748"/>
        <v/>
      </c>
    </row>
    <row r="2984" spans="1:57" ht="20.100000000000001" customHeight="1" x14ac:dyDescent="0.25">
      <c r="A2984" s="248">
        <v>2206</v>
      </c>
      <c r="B2984" s="247">
        <f>$B$755+(A2984*$B$758)</f>
        <v>11595.77078407597</v>
      </c>
      <c r="C2984" s="247">
        <f>_xlfn.NORM.DIST($B2984,$B$752,$B$753,0)</f>
        <v>1.4682145050588402E-9</v>
      </c>
      <c r="D2984" s="247">
        <f>_xlfn.NORM.DIST($B2984,$B$752,$B$753,1)</f>
        <v>0.99999929646291663</v>
      </c>
      <c r="E2984" s="247">
        <f>IF(OR(D2984&lt;$F$757,D2984&gt;$F$758),C2984,"")</f>
        <v>1.4682145050588402E-9</v>
      </c>
      <c r="F2984" s="247" t="str">
        <f>IF(AND(D2984&gt;$F$757,D2984&lt;$F$758),C2984,"")</f>
        <v/>
      </c>
      <c r="G2984" s="247" t="str">
        <f>IF(C2984=MAX($C$761:$C$2761),C2984,"")</f>
        <v/>
      </c>
      <c r="H2984" s="247">
        <f>_xlfn.NORM.DIST(B2984,$F$753,$F$754,0)</f>
        <v>0</v>
      </c>
      <c r="I2984" s="247">
        <f>IF(H2984=MAX($H$761:$H$2761),C2984,"")</f>
        <v>1.4682145050588402E-9</v>
      </c>
      <c r="J2984" s="247"/>
      <c r="K2984" s="247"/>
      <c r="L2984" s="247"/>
      <c r="M2984" s="247"/>
      <c r="N2984" s="247"/>
      <c r="O2984" s="247"/>
      <c r="P2984" s="247"/>
      <c r="Q2984" s="247"/>
      <c r="R2984" s="247"/>
      <c r="AZ2984" s="259"/>
      <c r="BA2984" s="259">
        <f>BA2983+$BD$753</f>
        <v>14.259199999999474</v>
      </c>
      <c r="BB2984" s="274">
        <f t="shared" si="749"/>
        <v>4.6758663719407401E-2</v>
      </c>
      <c r="BC2984" s="259">
        <f t="shared" si="750"/>
        <v>1.045778168818623E-4</v>
      </c>
      <c r="BD2984" s="259">
        <f t="shared" si="747"/>
        <v>1.045778168818623E-4</v>
      </c>
      <c r="BE2984" s="254" t="str">
        <f t="shared" si="748"/>
        <v/>
      </c>
    </row>
    <row r="2985" spans="1:57" ht="20.100000000000001" customHeight="1" x14ac:dyDescent="0.25">
      <c r="A2985" s="247">
        <v>2207</v>
      </c>
      <c r="B2985" s="247">
        <f>$B$755+(A2985*$B$758)</f>
        <v>11605.385851061108</v>
      </c>
      <c r="C2985" s="247">
        <f>_xlfn.NORM.DIST($B2985,$B$752,$B$753,0)</f>
        <v>1.4401439014103228E-9</v>
      </c>
      <c r="D2985" s="247">
        <f>_xlfn.NORM.DIST($B2985,$B$752,$B$753,1)</f>
        <v>0.9999993104445315</v>
      </c>
      <c r="E2985" s="247">
        <f>IF(OR(D2985&lt;$F$757,D2985&gt;$F$758),C2985,"")</f>
        <v>1.4401439014103228E-9</v>
      </c>
      <c r="F2985" s="247" t="str">
        <f>IF(AND(D2985&gt;$F$757,D2985&lt;$F$758),C2985,"")</f>
        <v/>
      </c>
      <c r="G2985" s="247" t="str">
        <f>IF(C2985=MAX($C$761:$C$2761),C2985,"")</f>
        <v/>
      </c>
      <c r="H2985" s="247">
        <f>_xlfn.NORM.DIST(B2985,$F$753,$F$754,0)</f>
        <v>0</v>
      </c>
      <c r="I2985" s="247">
        <f>IF(H2985=MAX($H$761:$H$2761),C2985,"")</f>
        <v>1.4401439014103228E-9</v>
      </c>
      <c r="J2985" s="247"/>
      <c r="K2985" s="247"/>
      <c r="L2985" s="247"/>
      <c r="M2985" s="247"/>
      <c r="N2985" s="247"/>
      <c r="O2985" s="247"/>
      <c r="P2985" s="247"/>
      <c r="Q2985" s="247"/>
      <c r="R2985" s="247"/>
      <c r="AZ2985" s="259"/>
      <c r="BA2985" s="259">
        <f>BA2984+$BD$753</f>
        <v>14.265599999999473</v>
      </c>
      <c r="BB2985" s="274">
        <f t="shared" si="749"/>
        <v>4.6654085902525538E-2</v>
      </c>
      <c r="BC2985" s="259">
        <f t="shared" si="750"/>
        <v>1.0436068590627401E-4</v>
      </c>
      <c r="BD2985" s="259">
        <f t="shared" si="747"/>
        <v>1.0436068590627401E-4</v>
      </c>
      <c r="BE2985" s="254" t="str">
        <f t="shared" si="748"/>
        <v/>
      </c>
    </row>
    <row r="2986" spans="1:57" ht="20.100000000000001" customHeight="1" x14ac:dyDescent="0.25">
      <c r="A2986" s="247">
        <v>2208</v>
      </c>
      <c r="B2986" s="247">
        <f>$B$755+(A2986*$B$758)</f>
        <v>11615.000918046246</v>
      </c>
      <c r="C2986" s="247">
        <f>_xlfn.NORM.DIST($B2986,$B$752,$B$753,0)</f>
        <v>1.4125873744316444E-9</v>
      </c>
      <c r="D2986" s="247">
        <f>_xlfn.NORM.DIST($B2986,$B$752,$B$753,1)</f>
        <v>0.99999932415872439</v>
      </c>
      <c r="E2986" s="247">
        <f>IF(OR(D2986&lt;$F$757,D2986&gt;$F$758),C2986,"")</f>
        <v>1.4125873744316444E-9</v>
      </c>
      <c r="F2986" s="247" t="str">
        <f>IF(AND(D2986&gt;$F$757,D2986&lt;$F$758),C2986,"")</f>
        <v/>
      </c>
      <c r="G2986" s="247" t="str">
        <f>IF(C2986=MAX($C$761:$C$2761),C2986,"")</f>
        <v/>
      </c>
      <c r="H2986" s="247">
        <f>_xlfn.NORM.DIST(B2986,$F$753,$F$754,0)</f>
        <v>0</v>
      </c>
      <c r="I2986" s="247">
        <f>IF(H2986=MAX($H$761:$H$2761),C2986,"")</f>
        <v>1.4125873744316444E-9</v>
      </c>
      <c r="J2986" s="247"/>
      <c r="K2986" s="247"/>
      <c r="L2986" s="247"/>
      <c r="M2986" s="247"/>
      <c r="N2986" s="247"/>
      <c r="O2986" s="247"/>
      <c r="P2986" s="247"/>
      <c r="Q2986" s="247"/>
      <c r="R2986" s="247"/>
      <c r="AZ2986" s="259"/>
      <c r="BA2986" s="259">
        <f>BA2985+$BD$753</f>
        <v>14.271999999999473</v>
      </c>
      <c r="BB2986" s="274">
        <f t="shared" si="749"/>
        <v>4.6549725216619264E-2</v>
      </c>
      <c r="BC2986" s="259">
        <f t="shared" si="750"/>
        <v>1.0414395337231264E-4</v>
      </c>
      <c r="BD2986" s="259">
        <f t="shared" si="747"/>
        <v>1.0414395337231264E-4</v>
      </c>
      <c r="BE2986" s="254" t="str">
        <f t="shared" si="748"/>
        <v/>
      </c>
    </row>
    <row r="2987" spans="1:57" ht="20.100000000000001" customHeight="1" x14ac:dyDescent="0.25">
      <c r="A2987" s="247">
        <v>2209</v>
      </c>
      <c r="B2987" s="247">
        <f>$B$755+(A2987*$B$758)</f>
        <v>11624.615985031383</v>
      </c>
      <c r="C2987" s="247">
        <f>_xlfn.NORM.DIST($B2987,$B$752,$B$753,0)</f>
        <v>1.3855359608547358E-9</v>
      </c>
      <c r="D2987" s="247">
        <f>_xlfn.NORM.DIST($B2987,$B$752,$B$753,1)</f>
        <v>0.99999933761039483</v>
      </c>
      <c r="E2987" s="247">
        <f>IF(OR(D2987&lt;$F$757,D2987&gt;$F$758),C2987,"")</f>
        <v>1.3855359608547358E-9</v>
      </c>
      <c r="F2987" s="247" t="str">
        <f>IF(AND(D2987&gt;$F$757,D2987&lt;$F$758),C2987,"")</f>
        <v/>
      </c>
      <c r="G2987" s="247" t="str">
        <f>IF(C2987=MAX($C$761:$C$2761),C2987,"")</f>
        <v/>
      </c>
      <c r="H2987" s="247">
        <f>_xlfn.NORM.DIST(B2987,$F$753,$F$754,0)</f>
        <v>0</v>
      </c>
      <c r="I2987" s="247">
        <f>IF(H2987=MAX($H$761:$H$2761),C2987,"")</f>
        <v>1.3855359608547358E-9</v>
      </c>
      <c r="J2987" s="247"/>
      <c r="K2987" s="247"/>
      <c r="L2987" s="247"/>
      <c r="M2987" s="247"/>
      <c r="N2987" s="247"/>
      <c r="O2987" s="247"/>
      <c r="P2987" s="247"/>
      <c r="Q2987" s="247"/>
      <c r="R2987" s="247"/>
      <c r="AZ2987" s="259"/>
      <c r="BA2987" s="259">
        <f>BA2986+$BD$753</f>
        <v>14.278399999999472</v>
      </c>
      <c r="BB2987" s="274">
        <f t="shared" si="749"/>
        <v>4.6445581263246952E-2</v>
      </c>
      <c r="BC2987" s="259">
        <f t="shared" si="750"/>
        <v>1.0392761871710204E-4</v>
      </c>
      <c r="BD2987" s="259">
        <f t="shared" si="747"/>
        <v>1.0392761871710204E-4</v>
      </c>
      <c r="BE2987" s="254" t="str">
        <f t="shared" si="748"/>
        <v/>
      </c>
    </row>
    <row r="2988" spans="1:57" ht="20.100000000000001" customHeight="1" x14ac:dyDescent="0.25">
      <c r="A2988" s="247">
        <v>2210</v>
      </c>
      <c r="B2988" s="247">
        <f>$B$755+(A2988*$B$758)</f>
        <v>11634.231052016521</v>
      </c>
      <c r="C2988" s="247">
        <f>_xlfn.NORM.DIST($B2988,$B$752,$B$753,0)</f>
        <v>1.3589808449770335E-9</v>
      </c>
      <c r="D2988" s="247">
        <f>_xlfn.NORM.DIST($B2988,$B$752,$B$753,1)</f>
        <v>0.99999935080435709</v>
      </c>
      <c r="E2988" s="247">
        <f>IF(OR(D2988&lt;$F$757,D2988&gt;$F$758),C2988,"")</f>
        <v>1.3589808449770335E-9</v>
      </c>
      <c r="F2988" s="247" t="str">
        <f>IF(AND(D2988&gt;$F$757,D2988&lt;$F$758),C2988,"")</f>
        <v/>
      </c>
      <c r="G2988" s="247" t="str">
        <f>IF(C2988=MAX($C$761:$C$2761),C2988,"")</f>
        <v/>
      </c>
      <c r="H2988" s="247">
        <f>_xlfn.NORM.DIST(B2988,$F$753,$F$754,0)</f>
        <v>0</v>
      </c>
      <c r="I2988" s="247">
        <f>IF(H2988=MAX($H$761:$H$2761),C2988,"")</f>
        <v>1.3589808449770335E-9</v>
      </c>
      <c r="J2988" s="247"/>
      <c r="K2988" s="247"/>
      <c r="L2988" s="247"/>
      <c r="M2988" s="247"/>
      <c r="N2988" s="247"/>
      <c r="O2988" s="247"/>
      <c r="P2988" s="247"/>
      <c r="Q2988" s="247"/>
      <c r="R2988" s="247"/>
      <c r="AZ2988" s="259"/>
      <c r="BA2988" s="259">
        <f>BA2987+$BD$753</f>
        <v>14.284799999999471</v>
      </c>
      <c r="BB2988" s="274">
        <f t="shared" si="749"/>
        <v>4.634165364452985E-2</v>
      </c>
      <c r="BC2988" s="259">
        <f t="shared" si="750"/>
        <v>1.0371168137805059E-4</v>
      </c>
      <c r="BD2988" s="259">
        <f t="shared" si="747"/>
        <v>1.0371168137805059E-4</v>
      </c>
      <c r="BE2988" s="254" t="str">
        <f t="shared" si="748"/>
        <v/>
      </c>
    </row>
    <row r="2989" spans="1:57" ht="20.100000000000001" customHeight="1" x14ac:dyDescent="0.25">
      <c r="A2989" s="247">
        <v>2211</v>
      </c>
      <c r="B2989" s="247">
        <f>$B$755+(A2989*$B$758)</f>
        <v>11643.846119001659</v>
      </c>
      <c r="C2989" s="247">
        <f>_xlfn.NORM.DIST($B2989,$B$752,$B$753,0)</f>
        <v>1.3329133563942982E-9</v>
      </c>
      <c r="D2989" s="247">
        <f>_xlfn.NORM.DIST($B2989,$B$752,$B$753,1)</f>
        <v>0.99999936374534137</v>
      </c>
      <c r="E2989" s="247">
        <f>IF(OR(D2989&lt;$F$757,D2989&gt;$F$758),C2989,"")</f>
        <v>1.3329133563942982E-9</v>
      </c>
      <c r="F2989" s="247" t="str">
        <f>IF(AND(D2989&gt;$F$757,D2989&lt;$F$758),C2989,"")</f>
        <v/>
      </c>
      <c r="G2989" s="247" t="str">
        <f>IF(C2989=MAX($C$761:$C$2761),C2989,"")</f>
        <v/>
      </c>
      <c r="H2989" s="247">
        <f>_xlfn.NORM.DIST(B2989,$F$753,$F$754,0)</f>
        <v>0</v>
      </c>
      <c r="I2989" s="247">
        <f>IF(H2989=MAX($H$761:$H$2761),C2989,"")</f>
        <v>1.3329133563942982E-9</v>
      </c>
      <c r="J2989" s="247"/>
      <c r="K2989" s="247"/>
      <c r="L2989" s="247"/>
      <c r="M2989" s="247"/>
      <c r="N2989" s="247"/>
      <c r="O2989" s="247"/>
      <c r="P2989" s="247"/>
      <c r="Q2989" s="247"/>
      <c r="R2989" s="247"/>
      <c r="AZ2989" s="259"/>
      <c r="BA2989" s="259">
        <f>BA2988+$BD$753</f>
        <v>14.291199999999471</v>
      </c>
      <c r="BB2989" s="274">
        <f t="shared" si="749"/>
        <v>4.6237941963151799E-2</v>
      </c>
      <c r="BC2989" s="259">
        <f t="shared" si="750"/>
        <v>1.0349614079271235E-4</v>
      </c>
      <c r="BD2989" s="259">
        <f t="shared" si="747"/>
        <v>1.0349614079271235E-4</v>
      </c>
      <c r="BE2989" s="254" t="str">
        <f t="shared" si="748"/>
        <v/>
      </c>
    </row>
    <row r="2990" spans="1:57" ht="20.100000000000001" customHeight="1" x14ac:dyDescent="0.25">
      <c r="A2990" s="247">
        <v>2212</v>
      </c>
      <c r="B2990" s="247">
        <f>$B$755+(A2990*$B$758)</f>
        <v>11653.461185986796</v>
      </c>
      <c r="C2990" s="247">
        <f>_xlfn.NORM.DIST($B2990,$B$752,$B$753,0)</f>
        <v>1.3073249677654615E-9</v>
      </c>
      <c r="D2990" s="247">
        <f>_xlfn.NORM.DIST($B2990,$B$752,$B$753,1)</f>
        <v>0.99999937643799508</v>
      </c>
      <c r="E2990" s="247">
        <f>IF(OR(D2990&lt;$F$757,D2990&gt;$F$758),C2990,"")</f>
        <v>1.3073249677654615E-9</v>
      </c>
      <c r="F2990" s="247" t="str">
        <f>IF(AND(D2990&gt;$F$757,D2990&lt;$F$758),C2990,"")</f>
        <v/>
      </c>
      <c r="G2990" s="247" t="str">
        <f>IF(C2990=MAX($C$761:$C$2761),C2990,"")</f>
        <v/>
      </c>
      <c r="H2990" s="247">
        <f>_xlfn.NORM.DIST(B2990,$F$753,$F$754,0)</f>
        <v>0</v>
      </c>
      <c r="I2990" s="247">
        <f>IF(H2990=MAX($H$761:$H$2761),C2990,"")</f>
        <v>1.3073249677654615E-9</v>
      </c>
      <c r="J2990" s="247"/>
      <c r="K2990" s="247"/>
      <c r="L2990" s="247"/>
      <c r="M2990" s="247"/>
      <c r="N2990" s="247"/>
      <c r="O2990" s="247"/>
      <c r="P2990" s="247"/>
      <c r="Q2990" s="247"/>
      <c r="R2990" s="247"/>
      <c r="AZ2990" s="259"/>
      <c r="BA2990" s="259">
        <f>BA2989+$BD$753</f>
        <v>14.29759999999947</v>
      </c>
      <c r="BB2990" s="274">
        <f t="shared" si="749"/>
        <v>4.6134445822359087E-2</v>
      </c>
      <c r="BC2990" s="259">
        <f t="shared" si="750"/>
        <v>1.032809963989953E-4</v>
      </c>
      <c r="BD2990" s="259">
        <f t="shared" si="747"/>
        <v>1.032809963989953E-4</v>
      </c>
      <c r="BE2990" s="254" t="str">
        <f t="shared" si="748"/>
        <v/>
      </c>
    </row>
    <row r="2991" spans="1:57" ht="20.100000000000001" customHeight="1" x14ac:dyDescent="0.25">
      <c r="A2991" s="248">
        <v>2213</v>
      </c>
      <c r="B2991" s="247">
        <f>$B$755+(A2991*$B$758)</f>
        <v>11663.076252971934</v>
      </c>
      <c r="C2991" s="247">
        <f>_xlfn.NORM.DIST($B2991,$B$752,$B$753,0)</f>
        <v>1.2822072926089059E-9</v>
      </c>
      <c r="D2991" s="247">
        <f>_xlfn.NORM.DIST($B2991,$B$752,$B$753,1)</f>
        <v>0.99999938888688433</v>
      </c>
      <c r="E2991" s="247">
        <f>IF(OR(D2991&lt;$F$757,D2991&gt;$F$758),C2991,"")</f>
        <v>1.2822072926089059E-9</v>
      </c>
      <c r="F2991" s="247" t="str">
        <f>IF(AND(D2991&gt;$F$757,D2991&lt;$F$758),C2991,"")</f>
        <v/>
      </c>
      <c r="G2991" s="247" t="str">
        <f>IF(C2991=MAX($C$761:$C$2761),C2991,"")</f>
        <v/>
      </c>
      <c r="H2991" s="247">
        <f>_xlfn.NORM.DIST(B2991,$F$753,$F$754,0)</f>
        <v>0</v>
      </c>
      <c r="I2991" s="247">
        <f>IF(H2991=MAX($H$761:$H$2761),C2991,"")</f>
        <v>1.2822072926089059E-9</v>
      </c>
      <c r="J2991" s="247"/>
      <c r="K2991" s="247"/>
      <c r="L2991" s="247"/>
      <c r="M2991" s="247"/>
      <c r="N2991" s="247"/>
      <c r="O2991" s="247"/>
      <c r="P2991" s="247"/>
      <c r="Q2991" s="247"/>
      <c r="R2991" s="247"/>
      <c r="AZ2991" s="259"/>
      <c r="BA2991" s="259">
        <f>BA2990+$BD$753</f>
        <v>14.303999999999469</v>
      </c>
      <c r="BB2991" s="274">
        <f t="shared" si="749"/>
        <v>4.6031164825960091E-2</v>
      </c>
      <c r="BC2991" s="259">
        <f t="shared" si="750"/>
        <v>1.0306624763493227E-4</v>
      </c>
      <c r="BD2991" s="259">
        <f t="shared" si="747"/>
        <v>1.0306624763493227E-4</v>
      </c>
      <c r="BE2991" s="254" t="str">
        <f t="shared" si="748"/>
        <v/>
      </c>
    </row>
    <row r="2992" spans="1:57" ht="20.100000000000001" customHeight="1" x14ac:dyDescent="0.25">
      <c r="A2992" s="247">
        <v>2214</v>
      </c>
      <c r="B2992" s="247">
        <f>$B$755+(A2992*$B$758)</f>
        <v>11672.691319957072</v>
      </c>
      <c r="C2992" s="247">
        <f>_xlfn.NORM.DIST($B2992,$B$752,$B$753,0)</f>
        <v>1.2575520831299448E-9</v>
      </c>
      <c r="D2992" s="247">
        <f>_xlfn.NORM.DIST($B2992,$B$752,$B$753,1)</f>
        <v>0.99999940109649532</v>
      </c>
      <c r="E2992" s="247">
        <f>IF(OR(D2992&lt;$F$757,D2992&gt;$F$758),C2992,"")</f>
        <v>1.2575520831299448E-9</v>
      </c>
      <c r="F2992" s="247" t="str">
        <f>IF(AND(D2992&gt;$F$757,D2992&lt;$F$758),C2992,"")</f>
        <v/>
      </c>
      <c r="G2992" s="247" t="str">
        <f>IF(C2992=MAX($C$761:$C$2761),C2992,"")</f>
        <v/>
      </c>
      <c r="H2992" s="247">
        <f>_xlfn.NORM.DIST(B2992,$F$753,$F$754,0)</f>
        <v>0</v>
      </c>
      <c r="I2992" s="247">
        <f>IF(H2992=MAX($H$761:$H$2761),C2992,"")</f>
        <v>1.2575520831299448E-9</v>
      </c>
      <c r="J2992" s="247"/>
      <c r="K2992" s="247"/>
      <c r="L2992" s="247"/>
      <c r="M2992" s="247"/>
      <c r="N2992" s="247"/>
      <c r="O2992" s="247"/>
      <c r="P2992" s="247"/>
      <c r="Q2992" s="247"/>
      <c r="R2992" s="247"/>
      <c r="AZ2992" s="259"/>
      <c r="BA2992" s="259">
        <f>BA2991+$BD$753</f>
        <v>14.310399999999468</v>
      </c>
      <c r="BB2992" s="274">
        <f t="shared" si="749"/>
        <v>4.5928098578325159E-2</v>
      </c>
      <c r="BC2992" s="259">
        <f t="shared" si="750"/>
        <v>1.0285189393881983E-4</v>
      </c>
      <c r="BD2992" s="259">
        <f t="shared" si="747"/>
        <v>1.0285189393881983E-4</v>
      </c>
      <c r="BE2992" s="254" t="str">
        <f t="shared" si="748"/>
        <v/>
      </c>
    </row>
    <row r="2993" spans="1:57" ht="20.100000000000001" customHeight="1" x14ac:dyDescent="0.25">
      <c r="A2993" s="247">
        <v>2215</v>
      </c>
      <c r="B2993" s="247">
        <f>$B$755+(A2993*$B$758)</f>
        <v>11682.306386942209</v>
      </c>
      <c r="C2993" s="247">
        <f>_xlfn.NORM.DIST($B2993,$B$752,$B$753,0)</f>
        <v>1.2333512280789748E-9</v>
      </c>
      <c r="D2993" s="247">
        <f>_xlfn.NORM.DIST($B2993,$B$752,$B$753,1)</f>
        <v>0.99999941307123552</v>
      </c>
      <c r="E2993" s="247">
        <f>IF(OR(D2993&lt;$F$757,D2993&gt;$F$758),C2993,"")</f>
        <v>1.2333512280789748E-9</v>
      </c>
      <c r="F2993" s="247" t="str">
        <f>IF(AND(D2993&gt;$F$757,D2993&lt;$F$758),C2993,"")</f>
        <v/>
      </c>
      <c r="G2993" s="247" t="str">
        <f>IF(C2993=MAX($C$761:$C$2761),C2993,"")</f>
        <v/>
      </c>
      <c r="H2993" s="247">
        <f>_xlfn.NORM.DIST(B2993,$F$753,$F$754,0)</f>
        <v>0</v>
      </c>
      <c r="I2993" s="247">
        <f>IF(H2993=MAX($H$761:$H$2761),C2993,"")</f>
        <v>1.2333512280789748E-9</v>
      </c>
      <c r="J2993" s="247"/>
      <c r="K2993" s="247"/>
      <c r="L2993" s="247"/>
      <c r="M2993" s="247"/>
      <c r="N2993" s="247"/>
      <c r="O2993" s="247"/>
      <c r="P2993" s="247"/>
      <c r="Q2993" s="247"/>
      <c r="R2993" s="247"/>
      <c r="AZ2993" s="259"/>
      <c r="BA2993" s="259">
        <f>BA2992+$BD$753</f>
        <v>14.316799999999468</v>
      </c>
      <c r="BB2993" s="274">
        <f t="shared" si="749"/>
        <v>4.5825246684386339E-2</v>
      </c>
      <c r="BC2993" s="259">
        <f t="shared" si="750"/>
        <v>1.026379347489198E-4</v>
      </c>
      <c r="BD2993" s="259">
        <f t="shared" si="747"/>
        <v>1.026379347489198E-4</v>
      </c>
      <c r="BE2993" s="254" t="str">
        <f t="shared" si="748"/>
        <v/>
      </c>
    </row>
    <row r="2994" spans="1:57" ht="20.100000000000001" customHeight="1" x14ac:dyDescent="0.25">
      <c r="A2994" s="247">
        <v>2216</v>
      </c>
      <c r="B2994" s="247">
        <f>$B$755+(A2994*$B$758)</f>
        <v>11691.921453927347</v>
      </c>
      <c r="C2994" s="247">
        <f>_xlfn.NORM.DIST($B2994,$B$752,$B$753,0)</f>
        <v>1.2095967506400428E-9</v>
      </c>
      <c r="D2994" s="247">
        <f>_xlfn.NORM.DIST($B2994,$B$752,$B$753,1)</f>
        <v>0.99999942481543524</v>
      </c>
      <c r="E2994" s="247">
        <f>IF(OR(D2994&lt;$F$757,D2994&gt;$F$758),C2994,"")</f>
        <v>1.2095967506400428E-9</v>
      </c>
      <c r="F2994" s="247" t="str">
        <f>IF(AND(D2994&gt;$F$757,D2994&lt;$F$758),C2994,"")</f>
        <v/>
      </c>
      <c r="G2994" s="247" t="str">
        <f>IF(C2994=MAX($C$761:$C$2761),C2994,"")</f>
        <v/>
      </c>
      <c r="H2994" s="247">
        <f>_xlfn.NORM.DIST(B2994,$F$753,$F$754,0)</f>
        <v>0</v>
      </c>
      <c r="I2994" s="247">
        <f>IF(H2994=MAX($H$761:$H$2761),C2994,"")</f>
        <v>1.2095967506400428E-9</v>
      </c>
      <c r="J2994" s="247"/>
      <c r="K2994" s="247"/>
      <c r="L2994" s="247"/>
      <c r="M2994" s="247"/>
      <c r="N2994" s="247"/>
      <c r="O2994" s="247"/>
      <c r="P2994" s="247"/>
      <c r="Q2994" s="247"/>
      <c r="R2994" s="247"/>
      <c r="AZ2994" s="259"/>
      <c r="BA2994" s="259">
        <f>BA2993+$BD$753</f>
        <v>14.323199999999467</v>
      </c>
      <c r="BB2994" s="274">
        <f t="shared" si="749"/>
        <v>4.572260874963742E-2</v>
      </c>
      <c r="BC2994" s="259">
        <f t="shared" si="750"/>
        <v>1.0242436950434058E-4</v>
      </c>
      <c r="BD2994" s="259">
        <f t="shared" si="747"/>
        <v>1.0242436950434058E-4</v>
      </c>
      <c r="BE2994" s="254" t="str">
        <f t="shared" si="748"/>
        <v/>
      </c>
    </row>
    <row r="2995" spans="1:57" ht="20.100000000000001" customHeight="1" x14ac:dyDescent="0.25">
      <c r="A2995" s="247">
        <v>2217</v>
      </c>
      <c r="B2995" s="247">
        <f>$B$755+(A2995*$B$758)</f>
        <v>11701.536520912485</v>
      </c>
      <c r="C2995" s="247">
        <f>_xlfn.NORM.DIST($B2995,$B$752,$B$753,0)</f>
        <v>1.1862808063493108E-9</v>
      </c>
      <c r="D2995" s="247">
        <f>_xlfn.NORM.DIST($B2995,$B$752,$B$753,1)</f>
        <v>0.99999943633334865</v>
      </c>
      <c r="E2995" s="247">
        <f>IF(OR(D2995&lt;$F$757,D2995&gt;$F$758),C2995,"")</f>
        <v>1.1862808063493108E-9</v>
      </c>
      <c r="F2995" s="247" t="str">
        <f>IF(AND(D2995&gt;$F$757,D2995&lt;$F$758),C2995,"")</f>
        <v/>
      </c>
      <c r="G2995" s="247" t="str">
        <f>IF(C2995=MAX($C$761:$C$2761),C2995,"")</f>
        <v/>
      </c>
      <c r="H2995" s="247">
        <f>_xlfn.NORM.DIST(B2995,$F$753,$F$754,0)</f>
        <v>0</v>
      </c>
      <c r="I2995" s="247">
        <f>IF(H2995=MAX($H$761:$H$2761),C2995,"")</f>
        <v>1.1862808063493108E-9</v>
      </c>
      <c r="J2995" s="247"/>
      <c r="K2995" s="247"/>
      <c r="L2995" s="247"/>
      <c r="M2995" s="247"/>
      <c r="N2995" s="247"/>
      <c r="O2995" s="247"/>
      <c r="P2995" s="247"/>
      <c r="Q2995" s="247"/>
      <c r="R2995" s="247"/>
      <c r="AZ2995" s="259"/>
      <c r="BA2995" s="259">
        <f>BA2994+$BD$753</f>
        <v>14.329599999999466</v>
      </c>
      <c r="BB2995" s="274">
        <f t="shared" si="749"/>
        <v>4.5620184380133079E-2</v>
      </c>
      <c r="BC2995" s="259">
        <f t="shared" si="750"/>
        <v>1.0221119764380199E-4</v>
      </c>
      <c r="BD2995" s="259">
        <f t="shared" si="747"/>
        <v>1.0221119764380199E-4</v>
      </c>
      <c r="BE2995" s="254" t="str">
        <f t="shared" si="748"/>
        <v/>
      </c>
    </row>
    <row r="2996" spans="1:57" ht="20.100000000000001" customHeight="1" x14ac:dyDescent="0.25">
      <c r="A2996" s="247">
        <v>2218</v>
      </c>
      <c r="B2996" s="247">
        <f>$B$755+(A2996*$B$758)</f>
        <v>11711.151587897622</v>
      </c>
      <c r="C2996" s="247">
        <f>_xlfn.NORM.DIST($B2996,$B$752,$B$753,0)</f>
        <v>1.1633956810431715E-9</v>
      </c>
      <c r="D2996" s="247">
        <f>_xlfn.NORM.DIST($B2996,$B$752,$B$753,1)</f>
        <v>0.99999944762915483</v>
      </c>
      <c r="E2996" s="247">
        <f>IF(OR(D2996&lt;$F$757,D2996&gt;$F$758),C2996,"")</f>
        <v>1.1633956810431715E-9</v>
      </c>
      <c r="F2996" s="247" t="str">
        <f>IF(AND(D2996&gt;$F$757,D2996&lt;$F$758),C2996,"")</f>
        <v/>
      </c>
      <c r="G2996" s="247" t="str">
        <f>IF(C2996=MAX($C$761:$C$2761),C2996,"")</f>
        <v/>
      </c>
      <c r="H2996" s="247">
        <f>_xlfn.NORM.DIST(B2996,$F$753,$F$754,0)</f>
        <v>0</v>
      </c>
      <c r="I2996" s="247">
        <f>IF(H2996=MAX($H$761:$H$2761),C2996,"")</f>
        <v>1.1633956810431715E-9</v>
      </c>
      <c r="J2996" s="247"/>
      <c r="K2996" s="247"/>
      <c r="L2996" s="247"/>
      <c r="M2996" s="247"/>
      <c r="N2996" s="247"/>
      <c r="O2996" s="247"/>
      <c r="P2996" s="247"/>
      <c r="Q2996" s="247"/>
      <c r="R2996" s="247"/>
      <c r="AZ2996" s="259"/>
      <c r="BA2996" s="259">
        <f>BA2995+$BD$753</f>
        <v>14.335999999999466</v>
      </c>
      <c r="BB2996" s="274">
        <f t="shared" si="749"/>
        <v>4.5517973182489277E-2</v>
      </c>
      <c r="BC2996" s="259">
        <f t="shared" si="750"/>
        <v>1.0199841860637077E-4</v>
      </c>
      <c r="BD2996" s="259">
        <f t="shared" ref="BD2996:BD3059" si="751">IF(BB2996&lt;(1-$AZ$760),BC2996,"")</f>
        <v>1.0199841860637077E-4</v>
      </c>
      <c r="BE2996" s="254" t="str">
        <f t="shared" ref="BE2996:BE3059" si="752">IF(BB2996&lt;(1-$AZ$766),BC2996,"")</f>
        <v/>
      </c>
    </row>
    <row r="2997" spans="1:57" ht="20.100000000000001" customHeight="1" x14ac:dyDescent="0.25">
      <c r="A2997" s="248">
        <v>2219</v>
      </c>
      <c r="B2997" s="247">
        <f>$B$755+(A2997*$B$758)</f>
        <v>11720.766654882756</v>
      </c>
      <c r="C2997" s="247">
        <f>_xlfn.NORM.DIST($B2997,$B$752,$B$753,0)</f>
        <v>1.1409337888355272E-9</v>
      </c>
      <c r="D2997" s="247">
        <f>_xlfn.NORM.DIST($B2997,$B$752,$B$753,1)</f>
        <v>0.99999945870695983</v>
      </c>
      <c r="E2997" s="247">
        <f>IF(OR(D2997&lt;$F$757,D2997&gt;$F$758),C2997,"")</f>
        <v>1.1409337888355272E-9</v>
      </c>
      <c r="F2997" s="247" t="str">
        <f>IF(AND(D2997&gt;$F$757,D2997&lt;$F$758),C2997,"")</f>
        <v/>
      </c>
      <c r="G2997" s="247" t="str">
        <f>IF(C2997=MAX($C$761:$C$2761),C2997,"")</f>
        <v/>
      </c>
      <c r="H2997" s="247">
        <f>_xlfn.NORM.DIST(B2997,$F$753,$F$754,0)</f>
        <v>0</v>
      </c>
      <c r="I2997" s="247">
        <f>IF(H2997=MAX($H$761:$H$2761),C2997,"")</f>
        <v>1.1409337888355272E-9</v>
      </c>
      <c r="J2997" s="247"/>
      <c r="K2997" s="247"/>
      <c r="L2997" s="247"/>
      <c r="M2997" s="247"/>
      <c r="N2997" s="247"/>
      <c r="O2997" s="247"/>
      <c r="P2997" s="247"/>
      <c r="Q2997" s="247"/>
      <c r="R2997" s="247"/>
      <c r="AZ2997" s="259"/>
      <c r="BA2997" s="259">
        <f>BA2996+$BD$753</f>
        <v>14.342399999999465</v>
      </c>
      <c r="BB2997" s="274">
        <f t="shared" ref="BB2997:BB3060" si="753">_xlfn.CHISQ.DIST.RT(BA2997,7)</f>
        <v>4.5415974763882906E-2</v>
      </c>
      <c r="BC2997" s="259">
        <f t="shared" ref="BC2997:BC3060" si="754">BB2997-BB2998</f>
        <v>1.0178603183184226E-4</v>
      </c>
      <c r="BD2997" s="259">
        <f t="shared" si="751"/>
        <v>1.0178603183184226E-4</v>
      </c>
      <c r="BE2997" s="254" t="str">
        <f t="shared" si="752"/>
        <v/>
      </c>
    </row>
    <row r="2998" spans="1:57" ht="20.100000000000001" customHeight="1" x14ac:dyDescent="0.25">
      <c r="A2998" s="247">
        <v>2220</v>
      </c>
      <c r="B2998" s="247">
        <f>$B$755+(A2998*$B$758)</f>
        <v>11730.381721867894</v>
      </c>
      <c r="C2998" s="247">
        <f>_xlfn.NORM.DIST($B2998,$B$752,$B$753,0)</f>
        <v>1.118887670123928E-9</v>
      </c>
      <c r="D2998" s="247">
        <f>_xlfn.NORM.DIST($B2998,$B$752,$B$753,1)</f>
        <v>0.99999946957079699</v>
      </c>
      <c r="E2998" s="247">
        <f>IF(OR(D2998&lt;$F$757,D2998&gt;$F$758),C2998,"")</f>
        <v>1.118887670123928E-9</v>
      </c>
      <c r="F2998" s="247" t="str">
        <f>IF(AND(D2998&gt;$F$757,D2998&lt;$F$758),C2998,"")</f>
        <v/>
      </c>
      <c r="G2998" s="247" t="str">
        <f>IF(C2998=MAX($C$761:$C$2761),C2998,"")</f>
        <v/>
      </c>
      <c r="H2998" s="247">
        <f>_xlfn.NORM.DIST(B2998,$F$753,$F$754,0)</f>
        <v>0</v>
      </c>
      <c r="I2998" s="247">
        <f>IF(H2998=MAX($H$761:$H$2761),C2998,"")</f>
        <v>1.118887670123928E-9</v>
      </c>
      <c r="J2998" s="247"/>
      <c r="K2998" s="247"/>
      <c r="L2998" s="247"/>
      <c r="M2998" s="247"/>
      <c r="N2998" s="247"/>
      <c r="O2998" s="247"/>
      <c r="P2998" s="247"/>
      <c r="Q2998" s="247"/>
      <c r="R2998" s="247"/>
      <c r="AZ2998" s="259"/>
      <c r="BA2998" s="259">
        <f>BA2997+$BD$753</f>
        <v>14.348799999999464</v>
      </c>
      <c r="BB2998" s="274">
        <f t="shared" si="753"/>
        <v>4.5314188732051064E-2</v>
      </c>
      <c r="BC2998" s="259">
        <f t="shared" si="754"/>
        <v>1.0157403675961629E-4</v>
      </c>
      <c r="BD2998" s="259">
        <f t="shared" si="751"/>
        <v>1.0157403675961629E-4</v>
      </c>
      <c r="BE2998" s="254" t="str">
        <f t="shared" si="752"/>
        <v/>
      </c>
    </row>
    <row r="2999" spans="1:57" ht="20.100000000000001" customHeight="1" x14ac:dyDescent="0.25">
      <c r="A2999" s="247">
        <v>2221</v>
      </c>
      <c r="B2999" s="247">
        <f>$B$755+(A2999*$B$758)</f>
        <v>11739.996788853032</v>
      </c>
      <c r="C2999" s="247">
        <f>_xlfn.NORM.DIST($B2999,$B$752,$B$753,0)</f>
        <v>1.0972499896242229E-9</v>
      </c>
      <c r="D2999" s="247">
        <f>_xlfn.NORM.DIST($B2999,$B$752,$B$753,1)</f>
        <v>0.9999994802246287</v>
      </c>
      <c r="E2999" s="247">
        <f>IF(OR(D2999&lt;$F$757,D2999&gt;$F$758),C2999,"")</f>
        <v>1.0972499896242229E-9</v>
      </c>
      <c r="F2999" s="247" t="str">
        <f>IF(AND(D2999&gt;$F$757,D2999&lt;$F$758),C2999,"")</f>
        <v/>
      </c>
      <c r="G2999" s="247" t="str">
        <f>IF(C2999=MAX($C$761:$C$2761),C2999,"")</f>
        <v/>
      </c>
      <c r="H2999" s="247">
        <f>_xlfn.NORM.DIST(B2999,$F$753,$F$754,0)</f>
        <v>0</v>
      </c>
      <c r="I2999" s="247">
        <f>IF(H2999=MAX($H$761:$H$2761),C2999,"")</f>
        <v>1.0972499896242229E-9</v>
      </c>
      <c r="J2999" s="247"/>
      <c r="K2999" s="247"/>
      <c r="L2999" s="247"/>
      <c r="M2999" s="247"/>
      <c r="N2999" s="247"/>
      <c r="O2999" s="247"/>
      <c r="P2999" s="247"/>
      <c r="Q2999" s="247"/>
      <c r="R2999" s="247"/>
      <c r="AZ2999" s="259"/>
      <c r="BA2999" s="259">
        <f>BA2998+$BD$753</f>
        <v>14.355199999999464</v>
      </c>
      <c r="BB2999" s="274">
        <f t="shared" si="753"/>
        <v>4.5212614695291448E-2</v>
      </c>
      <c r="BC2999" s="259">
        <f t="shared" si="754"/>
        <v>1.0136243282948126E-4</v>
      </c>
      <c r="BD2999" s="259">
        <f t="shared" si="751"/>
        <v>1.0136243282948126E-4</v>
      </c>
      <c r="BE2999" s="254" t="str">
        <f t="shared" si="752"/>
        <v/>
      </c>
    </row>
    <row r="3000" spans="1:57" ht="20.100000000000001" customHeight="1" x14ac:dyDescent="0.25">
      <c r="A3000" s="247">
        <v>2222</v>
      </c>
      <c r="B3000" s="247">
        <f>$B$755+(A3000*$B$758)</f>
        <v>11749.61185583817</v>
      </c>
      <c r="C3000" s="247">
        <f>_xlfn.NORM.DIST($B3000,$B$752,$B$753,0)</f>
        <v>1.0760135344332413E-9</v>
      </c>
      <c r="D3000" s="247">
        <f>_xlfn.NORM.DIST($B3000,$B$752,$B$753,1)</f>
        <v>0.99999949067234728</v>
      </c>
      <c r="E3000" s="247">
        <f>IF(OR(D3000&lt;$F$757,D3000&gt;$F$758),C3000,"")</f>
        <v>1.0760135344332413E-9</v>
      </c>
      <c r="F3000" s="247" t="str">
        <f>IF(AND(D3000&gt;$F$757,D3000&lt;$F$758),C3000,"")</f>
        <v/>
      </c>
      <c r="G3000" s="247" t="str">
        <f>IF(C3000=MAX($C$761:$C$2761),C3000,"")</f>
        <v/>
      </c>
      <c r="H3000" s="247">
        <f>_xlfn.NORM.DIST(B3000,$F$753,$F$754,0)</f>
        <v>0</v>
      </c>
      <c r="I3000" s="247">
        <f>IF(H3000=MAX($H$761:$H$2761),C3000,"")</f>
        <v>1.0760135344332413E-9</v>
      </c>
      <c r="J3000" s="247"/>
      <c r="K3000" s="247"/>
      <c r="L3000" s="247"/>
      <c r="M3000" s="247"/>
      <c r="N3000" s="247"/>
      <c r="O3000" s="247"/>
      <c r="P3000" s="247"/>
      <c r="Q3000" s="247"/>
      <c r="R3000" s="247"/>
      <c r="AZ3000" s="259"/>
      <c r="BA3000" s="259">
        <f>BA2999+$BD$753</f>
        <v>14.361599999999463</v>
      </c>
      <c r="BB3000" s="274">
        <f t="shared" si="753"/>
        <v>4.5111252262461966E-2</v>
      </c>
      <c r="BC3000" s="259">
        <f t="shared" si="754"/>
        <v>1.0115121948203742E-4</v>
      </c>
      <c r="BD3000" s="259">
        <f t="shared" si="751"/>
        <v>1.0115121948203742E-4</v>
      </c>
      <c r="BE3000" s="254" t="str">
        <f t="shared" si="752"/>
        <v/>
      </c>
    </row>
    <row r="3001" spans="1:57" ht="20.100000000000001" customHeight="1" x14ac:dyDescent="0.25">
      <c r="A3001" s="247">
        <v>2223</v>
      </c>
      <c r="B3001" s="247">
        <f>$B$755+(A3001*$B$758)</f>
        <v>11759.226922823307</v>
      </c>
      <c r="C3001" s="247">
        <f>_xlfn.NORM.DIST($B3001,$B$752,$B$753,0)</f>
        <v>1.0551712121193157E-9</v>
      </c>
      <c r="D3001" s="247">
        <f>_xlfn.NORM.DIST($B3001,$B$752,$B$753,1)</f>
        <v>0.99999950091777634</v>
      </c>
      <c r="E3001" s="247">
        <f>IF(OR(D3001&lt;$F$757,D3001&gt;$F$758),C3001,"")</f>
        <v>1.0551712121193157E-9</v>
      </c>
      <c r="F3001" s="247" t="str">
        <f>IF(AND(D3001&gt;$F$757,D3001&lt;$F$758),C3001,"")</f>
        <v/>
      </c>
      <c r="G3001" s="247" t="str">
        <f>IF(C3001=MAX($C$761:$C$2761),C3001,"")</f>
        <v/>
      </c>
      <c r="H3001" s="247">
        <f>_xlfn.NORM.DIST(B3001,$F$753,$F$754,0)</f>
        <v>0</v>
      </c>
      <c r="I3001" s="247">
        <f>IF(H3001=MAX($H$761:$H$2761),C3001,"")</f>
        <v>1.0551712121193157E-9</v>
      </c>
      <c r="J3001" s="247"/>
      <c r="K3001" s="247"/>
      <c r="L3001" s="247"/>
      <c r="M3001" s="247"/>
      <c r="N3001" s="247"/>
      <c r="O3001" s="247"/>
      <c r="P3001" s="247"/>
      <c r="Q3001" s="247"/>
      <c r="R3001" s="247"/>
      <c r="AZ3001" s="259"/>
      <c r="BA3001" s="259">
        <f>BA3000+$BD$753</f>
        <v>14.367999999999462</v>
      </c>
      <c r="BB3001" s="274">
        <f t="shared" si="753"/>
        <v>4.5010101042979929E-2</v>
      </c>
      <c r="BC3001" s="259">
        <f t="shared" si="754"/>
        <v>1.0094039615706624E-4</v>
      </c>
      <c r="BD3001" s="259">
        <f t="shared" si="751"/>
        <v>1.0094039615706624E-4</v>
      </c>
      <c r="BE3001" s="254" t="str">
        <f t="shared" si="752"/>
        <v/>
      </c>
    </row>
    <row r="3002" spans="1:57" ht="20.100000000000001" customHeight="1" x14ac:dyDescent="0.25">
      <c r="A3002" s="247">
        <v>2224</v>
      </c>
      <c r="B3002" s="247">
        <f>$B$755+(A3002*$B$758)</f>
        <v>11768.841989808445</v>
      </c>
      <c r="C3002" s="247">
        <f>_xlfn.NORM.DIST($B3002,$B$752,$B$753,0)</f>
        <v>1.0347160488401272E-9</v>
      </c>
      <c r="D3002" s="247">
        <f>_xlfn.NORM.DIST($B3002,$B$752,$B$753,1)</f>
        <v>0.99999951096467188</v>
      </c>
      <c r="E3002" s="247">
        <f>IF(OR(D3002&lt;$F$757,D3002&gt;$F$758),C3002,"")</f>
        <v>1.0347160488401272E-9</v>
      </c>
      <c r="F3002" s="247" t="str">
        <f>IF(AND(D3002&gt;$F$757,D3002&lt;$F$758),C3002,"")</f>
        <v/>
      </c>
      <c r="G3002" s="247" t="str">
        <f>IF(C3002=MAX($C$761:$C$2761),C3002,"")</f>
        <v/>
      </c>
      <c r="H3002" s="247">
        <f>_xlfn.NORM.DIST(B3002,$F$753,$F$754,0)</f>
        <v>0</v>
      </c>
      <c r="I3002" s="247">
        <f>IF(H3002=MAX($H$761:$H$2761),C3002,"")</f>
        <v>1.0347160488401272E-9</v>
      </c>
      <c r="J3002" s="247"/>
      <c r="K3002" s="247"/>
      <c r="L3002" s="247"/>
      <c r="M3002" s="247"/>
      <c r="N3002" s="247"/>
      <c r="O3002" s="247"/>
      <c r="P3002" s="247"/>
      <c r="Q3002" s="247"/>
      <c r="R3002" s="247"/>
      <c r="AZ3002" s="259"/>
      <c r="BA3002" s="259">
        <f>BA3001+$BD$753</f>
        <v>14.374399999999461</v>
      </c>
      <c r="BB3002" s="274">
        <f t="shared" si="753"/>
        <v>4.4909160646822863E-2</v>
      </c>
      <c r="BC3002" s="259">
        <f t="shared" si="754"/>
        <v>1.0072996229575776E-4</v>
      </c>
      <c r="BD3002" s="259">
        <f t="shared" si="751"/>
        <v>1.0072996229575776E-4</v>
      </c>
      <c r="BE3002" s="254" t="str">
        <f t="shared" si="752"/>
        <v/>
      </c>
    </row>
    <row r="3003" spans="1:57" ht="20.100000000000001" customHeight="1" x14ac:dyDescent="0.25">
      <c r="A3003" s="247">
        <v>2225</v>
      </c>
      <c r="B3003" s="247">
        <f>$B$755+(A3003*$B$758)</f>
        <v>11778.457056793583</v>
      </c>
      <c r="C3003" s="247">
        <f>_xlfn.NORM.DIST($B3003,$B$752,$B$753,0)</f>
        <v>1.0146411874876666E-9</v>
      </c>
      <c r="D3003" s="247">
        <f>_xlfn.NORM.DIST($B3003,$B$752,$B$753,1)</f>
        <v>0.99999952081672339</v>
      </c>
      <c r="E3003" s="247">
        <f>IF(OR(D3003&lt;$F$757,D3003&gt;$F$758),C3003,"")</f>
        <v>1.0146411874876666E-9</v>
      </c>
      <c r="F3003" s="247" t="str">
        <f>IF(AND(D3003&gt;$F$757,D3003&lt;$F$758),C3003,"")</f>
        <v/>
      </c>
      <c r="G3003" s="247" t="str">
        <f>IF(C3003=MAX($C$761:$C$2761),C3003,"")</f>
        <v/>
      </c>
      <c r="H3003" s="247">
        <f>_xlfn.NORM.DIST(B3003,$F$753,$F$754,0)</f>
        <v>0</v>
      </c>
      <c r="I3003" s="247">
        <f>IF(H3003=MAX($H$761:$H$2761),C3003,"")</f>
        <v>1.0146411874876666E-9</v>
      </c>
      <c r="J3003" s="247"/>
      <c r="K3003" s="247"/>
      <c r="L3003" s="247"/>
      <c r="M3003" s="247"/>
      <c r="N3003" s="247"/>
      <c r="O3003" s="247"/>
      <c r="P3003" s="247"/>
      <c r="Q3003" s="247"/>
      <c r="R3003" s="247"/>
      <c r="AZ3003" s="259"/>
      <c r="BA3003" s="259">
        <f>BA3002+$BD$753</f>
        <v>14.380799999999461</v>
      </c>
      <c r="BB3003" s="274">
        <f t="shared" si="753"/>
        <v>4.4808430684527105E-2</v>
      </c>
      <c r="BC3003" s="259">
        <f t="shared" si="754"/>
        <v>1.0051991733866367E-4</v>
      </c>
      <c r="BD3003" s="259">
        <f t="shared" si="751"/>
        <v>1.0051991733866367E-4</v>
      </c>
      <c r="BE3003" s="254" t="str">
        <f t="shared" si="752"/>
        <v/>
      </c>
    </row>
    <row r="3004" spans="1:57" ht="20.100000000000001" customHeight="1" x14ac:dyDescent="0.25">
      <c r="A3004" s="248">
        <v>2226</v>
      </c>
      <c r="B3004" s="247">
        <f>$B$755+(A3004*$B$758)</f>
        <v>11788.07212377872</v>
      </c>
      <c r="C3004" s="247">
        <f>_xlfn.NORM.DIST($B3004,$B$752,$B$753,0)</f>
        <v>9.9493988585982352E-10</v>
      </c>
      <c r="D3004" s="247">
        <f>_xlfn.NORM.DIST($B3004,$B$752,$B$753,1)</f>
        <v>0.99999953047755508</v>
      </c>
      <c r="E3004" s="247">
        <f>IF(OR(D3004&lt;$F$757,D3004&gt;$F$758),C3004,"")</f>
        <v>9.9493988585982352E-10</v>
      </c>
      <c r="F3004" s="247" t="str">
        <f>IF(AND(D3004&gt;$F$757,D3004&lt;$F$758),C3004,"")</f>
        <v/>
      </c>
      <c r="G3004" s="247" t="str">
        <f>IF(C3004=MAX($C$761:$C$2761),C3004,"")</f>
        <v/>
      </c>
      <c r="H3004" s="247">
        <f>_xlfn.NORM.DIST(B3004,$F$753,$F$754,0)</f>
        <v>0</v>
      </c>
      <c r="I3004" s="247">
        <f>IF(H3004=MAX($H$761:$H$2761),C3004,"")</f>
        <v>9.9493988585982352E-10</v>
      </c>
      <c r="J3004" s="247"/>
      <c r="K3004" s="247"/>
      <c r="L3004" s="247"/>
      <c r="M3004" s="247"/>
      <c r="N3004" s="247"/>
      <c r="O3004" s="247"/>
      <c r="P3004" s="247"/>
      <c r="Q3004" s="247"/>
      <c r="R3004" s="247"/>
      <c r="AZ3004" s="259"/>
      <c r="BA3004" s="259">
        <f>BA3003+$BD$753</f>
        <v>14.38719999999946</v>
      </c>
      <c r="BB3004" s="274">
        <f t="shared" si="753"/>
        <v>4.4707910767188441E-2</v>
      </c>
      <c r="BC3004" s="259">
        <f t="shared" si="754"/>
        <v>1.0031026072702259E-4</v>
      </c>
      <c r="BD3004" s="259">
        <f t="shared" si="751"/>
        <v>1.0031026072702259E-4</v>
      </c>
      <c r="BE3004" s="254" t="str">
        <f t="shared" si="752"/>
        <v/>
      </c>
    </row>
    <row r="3005" spans="1:57" ht="20.100000000000001" customHeight="1" x14ac:dyDescent="0.25">
      <c r="A3005" s="247">
        <v>2227</v>
      </c>
      <c r="B3005" s="247">
        <f>$B$755+(A3005*$B$758)</f>
        <v>11797.687190763858</v>
      </c>
      <c r="C3005" s="247">
        <f>_xlfn.NORM.DIST($B3005,$B$752,$B$753,0)</f>
        <v>9.7560551485840165E-10</v>
      </c>
      <c r="D3005" s="247">
        <f>_xlfn.NORM.DIST($B3005,$B$752,$B$753,1)</f>
        <v>0.99999953995072677</v>
      </c>
      <c r="E3005" s="247">
        <f>IF(OR(D3005&lt;$F$757,D3005&gt;$F$758),C3005,"")</f>
        <v>9.7560551485840165E-10</v>
      </c>
      <c r="F3005" s="247" t="str">
        <f>IF(AND(D3005&gt;$F$757,D3005&lt;$F$758),C3005,"")</f>
        <v/>
      </c>
      <c r="G3005" s="247" t="str">
        <f>IF(C3005=MAX($C$761:$C$2761),C3005,"")</f>
        <v/>
      </c>
      <c r="H3005" s="247">
        <f>_xlfn.NORM.DIST(B3005,$F$753,$F$754,0)</f>
        <v>0</v>
      </c>
      <c r="I3005" s="247">
        <f>IF(H3005=MAX($H$761:$H$2761),C3005,"")</f>
        <v>9.7560551485840165E-10</v>
      </c>
      <c r="J3005" s="247"/>
      <c r="K3005" s="247"/>
      <c r="L3005" s="247"/>
      <c r="M3005" s="247"/>
      <c r="N3005" s="247"/>
      <c r="O3005" s="247"/>
      <c r="P3005" s="247"/>
      <c r="Q3005" s="247"/>
      <c r="R3005" s="247"/>
      <c r="AZ3005" s="259"/>
      <c r="BA3005" s="259">
        <f>BA3004+$BD$753</f>
        <v>14.393599999999459</v>
      </c>
      <c r="BB3005" s="274">
        <f t="shared" si="753"/>
        <v>4.4607600506461419E-2</v>
      </c>
      <c r="BC3005" s="259">
        <f t="shared" si="754"/>
        <v>1.0010099190217725E-4</v>
      </c>
      <c r="BD3005" s="259">
        <f t="shared" si="751"/>
        <v>1.0010099190217725E-4</v>
      </c>
      <c r="BE3005" s="254" t="str">
        <f t="shared" si="752"/>
        <v/>
      </c>
    </row>
    <row r="3006" spans="1:57" ht="20.100000000000001" customHeight="1" x14ac:dyDescent="0.25">
      <c r="A3006" s="247">
        <v>2228</v>
      </c>
      <c r="B3006" s="247">
        <f>$B$755+(A3006*$B$758)</f>
        <v>11807.302257748996</v>
      </c>
      <c r="C3006" s="247">
        <f>_xlfn.NORM.DIST($B3006,$B$752,$B$753,0)</f>
        <v>9.5663155671308839E-10</v>
      </c>
      <c r="D3006" s="247">
        <f>_xlfn.NORM.DIST($B3006,$B$752,$B$753,1)</f>
        <v>0.999999549239735</v>
      </c>
      <c r="E3006" s="247">
        <f>IF(OR(D3006&lt;$F$757,D3006&gt;$F$758),C3006,"")</f>
        <v>9.5663155671308839E-10</v>
      </c>
      <c r="F3006" s="247" t="str">
        <f>IF(AND(D3006&gt;$F$757,D3006&lt;$F$758),C3006,"")</f>
        <v/>
      </c>
      <c r="G3006" s="247" t="str">
        <f>IF(C3006=MAX($C$761:$C$2761),C3006,"")</f>
        <v/>
      </c>
      <c r="H3006" s="247">
        <f>_xlfn.NORM.DIST(B3006,$F$753,$F$754,0)</f>
        <v>0</v>
      </c>
      <c r="I3006" s="247">
        <f>IF(H3006=MAX($H$761:$H$2761),C3006,"")</f>
        <v>9.5663155671308839E-10</v>
      </c>
      <c r="J3006" s="247"/>
      <c r="K3006" s="247"/>
      <c r="L3006" s="247"/>
      <c r="M3006" s="247"/>
      <c r="N3006" s="247"/>
      <c r="O3006" s="247"/>
      <c r="P3006" s="247"/>
      <c r="Q3006" s="247"/>
      <c r="R3006" s="247"/>
      <c r="AZ3006" s="259"/>
      <c r="BA3006" s="259">
        <f>BA3005+$BD$753</f>
        <v>14.399999999999459</v>
      </c>
      <c r="BB3006" s="274">
        <f t="shared" si="753"/>
        <v>4.4507499514559241E-2</v>
      </c>
      <c r="BC3006" s="259">
        <f t="shared" si="754"/>
        <v>9.9892110305914439E-5</v>
      </c>
      <c r="BD3006" s="259">
        <f t="shared" si="751"/>
        <v>9.9892110305914439E-5</v>
      </c>
      <c r="BE3006" s="254" t="str">
        <f t="shared" si="752"/>
        <v/>
      </c>
    </row>
    <row r="3007" spans="1:57" ht="20.100000000000001" customHeight="1" x14ac:dyDescent="0.25">
      <c r="A3007" s="247">
        <v>2229</v>
      </c>
      <c r="B3007" s="247">
        <f>$B$755+(A3007*$B$758)</f>
        <v>11816.917324734133</v>
      </c>
      <c r="C3007" s="247">
        <f>_xlfn.NORM.DIST($B3007,$B$752,$B$753,0)</f>
        <v>9.3801160323115198E-10</v>
      </c>
      <c r="D3007" s="247">
        <f>_xlfn.NORM.DIST($B3007,$B$752,$B$753,1)</f>
        <v>0.99999955834801424</v>
      </c>
      <c r="E3007" s="247">
        <f>IF(OR(D3007&lt;$F$757,D3007&gt;$F$758),C3007,"")</f>
        <v>9.3801160323115198E-10</v>
      </c>
      <c r="F3007" s="247" t="str">
        <f>IF(AND(D3007&gt;$F$757,D3007&lt;$F$758),C3007,"")</f>
        <v/>
      </c>
      <c r="G3007" s="247" t="str">
        <f>IF(C3007=MAX($C$761:$C$2761),C3007,"")</f>
        <v/>
      </c>
      <c r="H3007" s="247">
        <f>_xlfn.NORM.DIST(B3007,$F$753,$F$754,0)</f>
        <v>0</v>
      </c>
      <c r="I3007" s="247">
        <f>IF(H3007=MAX($H$761:$H$2761),C3007,"")</f>
        <v>9.3801160323115198E-10</v>
      </c>
      <c r="J3007" s="247"/>
      <c r="K3007" s="247"/>
      <c r="L3007" s="247"/>
      <c r="M3007" s="247"/>
      <c r="N3007" s="247"/>
      <c r="O3007" s="247"/>
      <c r="P3007" s="247"/>
      <c r="Q3007" s="247"/>
      <c r="R3007" s="247"/>
      <c r="AZ3007" s="259"/>
      <c r="BA3007" s="259">
        <f>BA3006+$BD$753</f>
        <v>14.406399999999458</v>
      </c>
      <c r="BB3007" s="274">
        <f t="shared" si="753"/>
        <v>4.4407607404253327E-2</v>
      </c>
      <c r="BC3007" s="259">
        <f t="shared" si="754"/>
        <v>9.9683615379965451E-5</v>
      </c>
      <c r="BD3007" s="259">
        <f t="shared" si="751"/>
        <v>9.9683615379965451E-5</v>
      </c>
      <c r="BE3007" s="254" t="str">
        <f t="shared" si="752"/>
        <v/>
      </c>
    </row>
    <row r="3008" spans="1:57" ht="20.100000000000001" customHeight="1" x14ac:dyDescent="0.25">
      <c r="A3008" s="247">
        <v>2230</v>
      </c>
      <c r="B3008" s="247">
        <f>$B$755+(A3008*$B$758)</f>
        <v>11826.532391719271</v>
      </c>
      <c r="C3008" s="247">
        <f>_xlfn.NORM.DIST($B3008,$B$752,$B$753,0)</f>
        <v>9.1973935407243987E-10</v>
      </c>
      <c r="D3008" s="247">
        <f>_xlfn.NORM.DIST($B3008,$B$752,$B$753,1)</f>
        <v>0.99999956727893813</v>
      </c>
      <c r="E3008" s="247">
        <f>IF(OR(D3008&lt;$F$757,D3008&gt;$F$758),C3008,"")</f>
        <v>9.1973935407243987E-10</v>
      </c>
      <c r="F3008" s="247" t="str">
        <f>IF(AND(D3008&gt;$F$757,D3008&lt;$F$758),C3008,"")</f>
        <v/>
      </c>
      <c r="G3008" s="247" t="str">
        <f>IF(C3008=MAX($C$761:$C$2761),C3008,"")</f>
        <v/>
      </c>
      <c r="H3008" s="247">
        <f>_xlfn.NORM.DIST(B3008,$F$753,$F$754,0)</f>
        <v>0</v>
      </c>
      <c r="I3008" s="247">
        <f>IF(H3008=MAX($H$761:$H$2761),C3008,"")</f>
        <v>9.1973935407243987E-10</v>
      </c>
      <c r="J3008" s="247"/>
      <c r="K3008" s="247"/>
      <c r="L3008" s="247"/>
      <c r="M3008" s="247"/>
      <c r="N3008" s="247"/>
      <c r="O3008" s="247"/>
      <c r="P3008" s="247"/>
      <c r="Q3008" s="247"/>
      <c r="R3008" s="247"/>
      <c r="AZ3008" s="259"/>
      <c r="BA3008" s="259">
        <f>BA3007+$BD$753</f>
        <v>14.412799999999457</v>
      </c>
      <c r="BB3008" s="274">
        <f t="shared" si="753"/>
        <v>4.4307923788873362E-2</v>
      </c>
      <c r="BC3008" s="259">
        <f t="shared" si="754"/>
        <v>9.9475506566554239E-5</v>
      </c>
      <c r="BD3008" s="259">
        <f t="shared" si="751"/>
        <v>9.9475506566554239E-5</v>
      </c>
      <c r="BE3008" s="254" t="str">
        <f t="shared" si="752"/>
        <v/>
      </c>
    </row>
    <row r="3009" spans="1:57" ht="20.100000000000001" customHeight="1" x14ac:dyDescent="0.25">
      <c r="A3009" s="247">
        <v>2231</v>
      </c>
      <c r="B3009" s="247">
        <f>$B$755+(A3009*$B$758)</f>
        <v>11836.147458704409</v>
      </c>
      <c r="C3009" s="247">
        <f>_xlfn.NORM.DIST($B3009,$B$752,$B$753,0)</f>
        <v>9.0180861504945149E-10</v>
      </c>
      <c r="D3009" s="247">
        <f>_xlfn.NORM.DIST($B3009,$B$752,$B$753,1)</f>
        <v>0.99999957603581979</v>
      </c>
      <c r="E3009" s="247">
        <f>IF(OR(D3009&lt;$F$757,D3009&gt;$F$758),C3009,"")</f>
        <v>9.0180861504945149E-10</v>
      </c>
      <c r="F3009" s="247" t="str">
        <f>IF(AND(D3009&gt;$F$757,D3009&lt;$F$758),C3009,"")</f>
        <v/>
      </c>
      <c r="G3009" s="247" t="str">
        <f>IF(C3009=MAX($C$761:$C$2761),C3009,"")</f>
        <v/>
      </c>
      <c r="H3009" s="247">
        <f>_xlfn.NORM.DIST(B3009,$F$753,$F$754,0)</f>
        <v>0</v>
      </c>
      <c r="I3009" s="247">
        <f>IF(H3009=MAX($H$761:$H$2761),C3009,"")</f>
        <v>9.0180861504945149E-10</v>
      </c>
      <c r="J3009" s="247"/>
      <c r="K3009" s="247"/>
      <c r="L3009" s="247"/>
      <c r="M3009" s="247"/>
      <c r="N3009" s="247"/>
      <c r="O3009" s="247"/>
      <c r="P3009" s="247"/>
      <c r="Q3009" s="247"/>
      <c r="R3009" s="247"/>
      <c r="AZ3009" s="259"/>
      <c r="BA3009" s="259">
        <f>BA3008+$BD$753</f>
        <v>14.419199999999456</v>
      </c>
      <c r="BB3009" s="274">
        <f t="shared" si="753"/>
        <v>4.4208448282306807E-2</v>
      </c>
      <c r="BC3009" s="259">
        <f t="shared" si="754"/>
        <v>9.9267783308147617E-5</v>
      </c>
      <c r="BD3009" s="259">
        <f t="shared" si="751"/>
        <v>9.9267783308147617E-5</v>
      </c>
      <c r="BE3009" s="254" t="str">
        <f t="shared" si="752"/>
        <v/>
      </c>
    </row>
    <row r="3010" spans="1:57" ht="20.100000000000001" customHeight="1" x14ac:dyDescent="0.25">
      <c r="A3010" s="248">
        <v>2232</v>
      </c>
      <c r="B3010" s="247">
        <f>$B$755+(A3010*$B$758)</f>
        <v>11845.762525689546</v>
      </c>
      <c r="C3010" s="247">
        <f>_xlfn.NORM.DIST($B3010,$B$752,$B$753,0)</f>
        <v>8.8421329645202777E-10</v>
      </c>
      <c r="D3010" s="247">
        <f>_xlfn.NORM.DIST($B3010,$B$752,$B$753,1)</f>
        <v>0.99999958462191363</v>
      </c>
      <c r="E3010" s="247">
        <f>IF(OR(D3010&lt;$F$757,D3010&gt;$F$758),C3010,"")</f>
        <v>8.8421329645202777E-10</v>
      </c>
      <c r="F3010" s="247" t="str">
        <f>IF(AND(D3010&gt;$F$757,D3010&lt;$F$758),C3010,"")</f>
        <v/>
      </c>
      <c r="G3010" s="247" t="str">
        <f>IF(C3010=MAX($C$761:$C$2761),C3010,"")</f>
        <v/>
      </c>
      <c r="H3010" s="247">
        <f>_xlfn.NORM.DIST(B3010,$F$753,$F$754,0)</f>
        <v>0</v>
      </c>
      <c r="I3010" s="247">
        <f>IF(H3010=MAX($H$761:$H$2761),C3010,"")</f>
        <v>8.8421329645202777E-10</v>
      </c>
      <c r="J3010" s="247"/>
      <c r="K3010" s="247"/>
      <c r="L3010" s="247"/>
      <c r="M3010" s="247"/>
      <c r="N3010" s="247"/>
      <c r="O3010" s="247"/>
      <c r="P3010" s="247"/>
      <c r="Q3010" s="247"/>
      <c r="R3010" s="247"/>
      <c r="AZ3010" s="259"/>
      <c r="BA3010" s="259">
        <f>BA3009+$BD$753</f>
        <v>14.425599999999456</v>
      </c>
      <c r="BB3010" s="274">
        <f t="shared" si="753"/>
        <v>4.410918049899866E-2</v>
      </c>
      <c r="BC3010" s="259">
        <f t="shared" si="754"/>
        <v>9.9060445047413626E-5</v>
      </c>
      <c r="BD3010" s="259">
        <f t="shared" si="751"/>
        <v>9.9060445047413626E-5</v>
      </c>
      <c r="BE3010" s="254" t="str">
        <f t="shared" si="752"/>
        <v/>
      </c>
    </row>
    <row r="3011" spans="1:57" ht="20.100000000000001" customHeight="1" x14ac:dyDescent="0.25">
      <c r="A3011" s="247">
        <v>2233</v>
      </c>
      <c r="B3011" s="247">
        <f>$B$755+(A3011*$B$758)</f>
        <v>11855.377592674684</v>
      </c>
      <c r="C3011" s="247">
        <f>_xlfn.NORM.DIST($B3011,$B$752,$B$753,0)</f>
        <v>8.6694741139649184E-10</v>
      </c>
      <c r="D3011" s="247">
        <f>_xlfn.NORM.DIST($B3011,$B$752,$B$753,1)</f>
        <v>0.99999959304041586</v>
      </c>
      <c r="E3011" s="247">
        <f>IF(OR(D3011&lt;$F$757,D3011&gt;$F$758),C3011,"")</f>
        <v>8.6694741139649184E-10</v>
      </c>
      <c r="F3011" s="247" t="str">
        <f>IF(AND(D3011&gt;$F$757,D3011&lt;$F$758),C3011,"")</f>
        <v/>
      </c>
      <c r="G3011" s="247" t="str">
        <f>IF(C3011=MAX($C$761:$C$2761),C3011,"")</f>
        <v/>
      </c>
      <c r="H3011" s="247">
        <f>_xlfn.NORM.DIST(B3011,$F$753,$F$754,0)</f>
        <v>0</v>
      </c>
      <c r="I3011" s="247">
        <f>IF(H3011=MAX($H$761:$H$2761),C3011,"")</f>
        <v>8.6694741139649184E-10</v>
      </c>
      <c r="J3011" s="247"/>
      <c r="K3011" s="247"/>
      <c r="L3011" s="247"/>
      <c r="M3011" s="247"/>
      <c r="N3011" s="247"/>
      <c r="O3011" s="247"/>
      <c r="P3011" s="247"/>
      <c r="Q3011" s="247"/>
      <c r="R3011" s="247"/>
      <c r="AZ3011" s="259"/>
      <c r="BA3011" s="259">
        <f>BA3010+$BD$753</f>
        <v>14.431999999999455</v>
      </c>
      <c r="BB3011" s="274">
        <f t="shared" si="753"/>
        <v>4.4010120053951246E-2</v>
      </c>
      <c r="BC3011" s="259">
        <f t="shared" si="754"/>
        <v>9.8853491227256229E-5</v>
      </c>
      <c r="BD3011" s="259">
        <f t="shared" si="751"/>
        <v>9.8853491227256229E-5</v>
      </c>
      <c r="BE3011" s="254" t="str">
        <f t="shared" si="752"/>
        <v/>
      </c>
    </row>
    <row r="3012" spans="1:57" ht="20.100000000000001" customHeight="1" x14ac:dyDescent="0.25">
      <c r="A3012" s="247">
        <v>2234</v>
      </c>
      <c r="B3012" s="247">
        <f>$B$755+(A3012*$B$758)</f>
        <v>11864.992659659822</v>
      </c>
      <c r="C3012" s="247">
        <f>_xlfn.NORM.DIST($B3012,$B$752,$B$753,0)</f>
        <v>8.5000507419878834E-10</v>
      </c>
      <c r="D3012" s="247">
        <f>_xlfn.NORM.DIST($B3012,$B$752,$B$753,1)</f>
        <v>0.99999960129446552</v>
      </c>
      <c r="E3012" s="247">
        <f>IF(OR(D3012&lt;$F$757,D3012&gt;$F$758),C3012,"")</f>
        <v>8.5000507419878834E-10</v>
      </c>
      <c r="F3012" s="247" t="str">
        <f>IF(AND(D3012&gt;$F$757,D3012&lt;$F$758),C3012,"")</f>
        <v/>
      </c>
      <c r="G3012" s="247" t="str">
        <f>IF(C3012=MAX($C$761:$C$2761),C3012,"")</f>
        <v/>
      </c>
      <c r="H3012" s="247">
        <f>_xlfn.NORM.DIST(B3012,$F$753,$F$754,0)</f>
        <v>0</v>
      </c>
      <c r="I3012" s="247">
        <f>IF(H3012=MAX($H$761:$H$2761),C3012,"")</f>
        <v>8.5000507419878834E-10</v>
      </c>
      <c r="J3012" s="247"/>
      <c r="K3012" s="247"/>
      <c r="L3012" s="247"/>
      <c r="M3012" s="247"/>
      <c r="N3012" s="247"/>
      <c r="O3012" s="247"/>
      <c r="P3012" s="247"/>
      <c r="Q3012" s="247"/>
      <c r="R3012" s="247"/>
      <c r="AZ3012" s="259"/>
      <c r="BA3012" s="259">
        <f>BA3011+$BD$753</f>
        <v>14.438399999999454</v>
      </c>
      <c r="BB3012" s="274">
        <f t="shared" si="753"/>
        <v>4.391126656272399E-2</v>
      </c>
      <c r="BC3012" s="259">
        <f t="shared" si="754"/>
        <v>9.8646921290995726E-5</v>
      </c>
      <c r="BD3012" s="259">
        <f t="shared" si="751"/>
        <v>9.8646921290995726E-5</v>
      </c>
      <c r="BE3012" s="254" t="str">
        <f t="shared" si="752"/>
        <v/>
      </c>
    </row>
    <row r="3013" spans="1:57" ht="20.100000000000001" customHeight="1" x14ac:dyDescent="0.25">
      <c r="A3013" s="247">
        <v>2235</v>
      </c>
      <c r="B3013" s="247">
        <f>$B$755+(A3013*$B$758)</f>
        <v>11874.607726644959</v>
      </c>
      <c r="C3013" s="247">
        <f>_xlfn.NORM.DIST($B3013,$B$752,$B$753,0)</f>
        <v>8.3338049877135713E-10</v>
      </c>
      <c r="D3013" s="247">
        <f>_xlfn.NORM.DIST($B3013,$B$752,$B$753,1)</f>
        <v>0.99999960938714572</v>
      </c>
      <c r="E3013" s="247">
        <f>IF(OR(D3013&lt;$F$757,D3013&gt;$F$758),C3013,"")</f>
        <v>8.3338049877135713E-10</v>
      </c>
      <c r="F3013" s="247" t="str">
        <f>IF(AND(D3013&gt;$F$757,D3013&lt;$F$758),C3013,"")</f>
        <v/>
      </c>
      <c r="G3013" s="247" t="str">
        <f>IF(C3013=MAX($C$761:$C$2761),C3013,"")</f>
        <v/>
      </c>
      <c r="H3013" s="247">
        <f>_xlfn.NORM.DIST(B3013,$F$753,$F$754,0)</f>
        <v>0</v>
      </c>
      <c r="I3013" s="247">
        <f>IF(H3013=MAX($H$761:$H$2761),C3013,"")</f>
        <v>8.3338049877135713E-10</v>
      </c>
      <c r="J3013" s="247"/>
      <c r="K3013" s="247"/>
      <c r="L3013" s="247"/>
      <c r="M3013" s="247"/>
      <c r="N3013" s="247"/>
      <c r="O3013" s="247"/>
      <c r="P3013" s="247"/>
      <c r="Q3013" s="247"/>
      <c r="R3013" s="247"/>
      <c r="AZ3013" s="259"/>
      <c r="BA3013" s="259">
        <f>BA3012+$BD$753</f>
        <v>14.444799999999454</v>
      </c>
      <c r="BB3013" s="274">
        <f t="shared" si="753"/>
        <v>4.3812619641432994E-2</v>
      </c>
      <c r="BC3013" s="259">
        <f t="shared" si="754"/>
        <v>9.844073468197323E-5</v>
      </c>
      <c r="BD3013" s="259">
        <f t="shared" si="751"/>
        <v>9.844073468197323E-5</v>
      </c>
      <c r="BE3013" s="254" t="str">
        <f t="shared" si="752"/>
        <v/>
      </c>
    </row>
    <row r="3014" spans="1:57" ht="20.100000000000001" customHeight="1" x14ac:dyDescent="0.25">
      <c r="A3014" s="247">
        <v>2236</v>
      </c>
      <c r="B3014" s="247">
        <f>$B$755+(A3014*$B$758)</f>
        <v>11884.222793630097</v>
      </c>
      <c r="C3014" s="247">
        <f>_xlfn.NORM.DIST($B3014,$B$752,$B$753,0)</f>
        <v>8.1706799704348747E-10</v>
      </c>
      <c r="D3014" s="247">
        <f>_xlfn.NORM.DIST($B3014,$B$752,$B$753,1)</f>
        <v>0.99999961732148435</v>
      </c>
      <c r="E3014" s="247">
        <f>IF(OR(D3014&lt;$F$757,D3014&gt;$F$758),C3014,"")</f>
        <v>8.1706799704348747E-10</v>
      </c>
      <c r="F3014" s="247" t="str">
        <f>IF(AND(D3014&gt;$F$757,D3014&lt;$F$758),C3014,"")</f>
        <v/>
      </c>
      <c r="G3014" s="247" t="str">
        <f>IF(C3014=MAX($C$761:$C$2761),C3014,"")</f>
        <v/>
      </c>
      <c r="H3014" s="247">
        <f>_xlfn.NORM.DIST(B3014,$F$753,$F$754,0)</f>
        <v>0</v>
      </c>
      <c r="I3014" s="247">
        <f>IF(H3014=MAX($H$761:$H$2761),C3014,"")</f>
        <v>8.1706799704348747E-10</v>
      </c>
      <c r="J3014" s="247"/>
      <c r="K3014" s="247"/>
      <c r="L3014" s="247"/>
      <c r="M3014" s="247"/>
      <c r="N3014" s="247"/>
      <c r="O3014" s="247"/>
      <c r="P3014" s="247"/>
      <c r="Q3014" s="247"/>
      <c r="R3014" s="247"/>
      <c r="AZ3014" s="259"/>
      <c r="BA3014" s="259">
        <f>BA3013+$BD$753</f>
        <v>14.451199999999453</v>
      </c>
      <c r="BB3014" s="274">
        <f t="shared" si="753"/>
        <v>4.3714178906751021E-2</v>
      </c>
      <c r="BC3014" s="259">
        <f t="shared" si="754"/>
        <v>9.823493084418905E-5</v>
      </c>
      <c r="BD3014" s="259">
        <f t="shared" si="751"/>
        <v>9.823493084418905E-5</v>
      </c>
      <c r="BE3014" s="254" t="str">
        <f t="shared" si="752"/>
        <v/>
      </c>
    </row>
    <row r="3015" spans="1:57" ht="20.100000000000001" customHeight="1" x14ac:dyDescent="0.25">
      <c r="A3015" s="247">
        <v>2237</v>
      </c>
      <c r="B3015" s="247">
        <f>$B$755+(A3015*$B$758)</f>
        <v>11893.837860615235</v>
      </c>
      <c r="C3015" s="247">
        <f>_xlfn.NORM.DIST($B3015,$B$752,$B$753,0)</f>
        <v>8.010619774047243E-10</v>
      </c>
      <c r="D3015" s="247">
        <f>_xlfn.NORM.DIST($B3015,$B$752,$B$753,1)</f>
        <v>0.99999962510045504</v>
      </c>
      <c r="E3015" s="247">
        <f>IF(OR(D3015&lt;$F$757,D3015&gt;$F$758),C3015,"")</f>
        <v>8.010619774047243E-10</v>
      </c>
      <c r="F3015" s="247" t="str">
        <f>IF(AND(D3015&gt;$F$757,D3015&lt;$F$758),C3015,"")</f>
        <v/>
      </c>
      <c r="G3015" s="247" t="str">
        <f>IF(C3015=MAX($C$761:$C$2761),C3015,"")</f>
        <v/>
      </c>
      <c r="H3015" s="247">
        <f>_xlfn.NORM.DIST(B3015,$F$753,$F$754,0)</f>
        <v>0</v>
      </c>
      <c r="I3015" s="247">
        <f>IF(H3015=MAX($H$761:$H$2761),C3015,"")</f>
        <v>8.010619774047243E-10</v>
      </c>
      <c r="J3015" s="247"/>
      <c r="K3015" s="247"/>
      <c r="L3015" s="247"/>
      <c r="M3015" s="247"/>
      <c r="N3015" s="247"/>
      <c r="O3015" s="247"/>
      <c r="P3015" s="247"/>
      <c r="Q3015" s="247"/>
      <c r="R3015" s="247"/>
      <c r="AZ3015" s="259"/>
      <c r="BA3015" s="259">
        <f>BA3014+$BD$753</f>
        <v>14.457599999999452</v>
      </c>
      <c r="BB3015" s="274">
        <f t="shared" si="753"/>
        <v>4.3615943975906832E-2</v>
      </c>
      <c r="BC3015" s="259">
        <f t="shared" si="754"/>
        <v>9.8029509221442268E-5</v>
      </c>
      <c r="BD3015" s="259">
        <f t="shared" si="751"/>
        <v>9.8029509221442268E-5</v>
      </c>
      <c r="BE3015" s="254" t="str">
        <f t="shared" si="752"/>
        <v/>
      </c>
    </row>
    <row r="3016" spans="1:57" ht="20.100000000000001" customHeight="1" x14ac:dyDescent="0.25">
      <c r="A3016" s="247">
        <v>2238</v>
      </c>
      <c r="B3016" s="247">
        <f>$B$755+(A3016*$B$758)</f>
        <v>11903.452927600372</v>
      </c>
      <c r="C3016" s="247">
        <f>_xlfn.NORM.DIST($B3016,$B$752,$B$753,0)</f>
        <v>7.8535694317114069E-10</v>
      </c>
      <c r="D3016" s="247">
        <f>_xlfn.NORM.DIST($B3016,$B$752,$B$753,1)</f>
        <v>0.99999963272697812</v>
      </c>
      <c r="E3016" s="247">
        <f>IF(OR(D3016&lt;$F$757,D3016&gt;$F$758),C3016,"")</f>
        <v>7.8535694317114069E-10</v>
      </c>
      <c r="F3016" s="247" t="str">
        <f>IF(AND(D3016&gt;$F$757,D3016&lt;$F$758),C3016,"")</f>
        <v/>
      </c>
      <c r="G3016" s="247" t="str">
        <f>IF(C3016=MAX($C$761:$C$2761),C3016,"")</f>
        <v/>
      </c>
      <c r="H3016" s="247">
        <f>_xlfn.NORM.DIST(B3016,$F$753,$F$754,0)</f>
        <v>0</v>
      </c>
      <c r="I3016" s="247">
        <f>IF(H3016=MAX($H$761:$H$2761),C3016,"")</f>
        <v>7.8535694317114069E-10</v>
      </c>
      <c r="J3016" s="247"/>
      <c r="K3016" s="247"/>
      <c r="L3016" s="247"/>
      <c r="M3016" s="247"/>
      <c r="N3016" s="247"/>
      <c r="O3016" s="247"/>
      <c r="P3016" s="247"/>
      <c r="Q3016" s="247"/>
      <c r="R3016" s="247"/>
      <c r="AZ3016" s="259"/>
      <c r="BA3016" s="259">
        <f>BA3015+$BD$753</f>
        <v>14.463999999999452</v>
      </c>
      <c r="BB3016" s="274">
        <f t="shared" si="753"/>
        <v>4.351791446668539E-2</v>
      </c>
      <c r="BC3016" s="259">
        <f t="shared" si="754"/>
        <v>9.7824469258205038E-5</v>
      </c>
      <c r="BD3016" s="259">
        <f t="shared" si="751"/>
        <v>9.7824469258205038E-5</v>
      </c>
      <c r="BE3016" s="254" t="str">
        <f t="shared" si="752"/>
        <v/>
      </c>
    </row>
    <row r="3017" spans="1:57" ht="20.100000000000001" customHeight="1" x14ac:dyDescent="0.25">
      <c r="A3017" s="248">
        <v>2239</v>
      </c>
      <c r="B3017" s="247">
        <f>$B$755+(A3017*$B$758)</f>
        <v>11913.06799458551</v>
      </c>
      <c r="C3017" s="247">
        <f>_xlfn.NORM.DIST($B3017,$B$752,$B$753,0)</f>
        <v>7.6994749107408493E-10</v>
      </c>
      <c r="D3017" s="247">
        <f>_xlfn.NORM.DIST($B3017,$B$752,$B$753,1)</f>
        <v>0.99999964020392151</v>
      </c>
      <c r="E3017" s="247">
        <f>IF(OR(D3017&lt;$F$757,D3017&gt;$F$758),C3017,"")</f>
        <v>7.6994749107408493E-10</v>
      </c>
      <c r="F3017" s="247" t="str">
        <f>IF(AND(D3017&gt;$F$757,D3017&lt;$F$758),C3017,"")</f>
        <v/>
      </c>
      <c r="G3017" s="247" t="str">
        <f>IF(C3017=MAX($C$761:$C$2761),C3017,"")</f>
        <v/>
      </c>
      <c r="H3017" s="247">
        <f>_xlfn.NORM.DIST(B3017,$F$753,$F$754,0)</f>
        <v>0</v>
      </c>
      <c r="I3017" s="247">
        <f>IF(H3017=MAX($H$761:$H$2761),C3017,"")</f>
        <v>7.6994749107408493E-10</v>
      </c>
      <c r="J3017" s="247"/>
      <c r="K3017" s="247"/>
      <c r="L3017" s="247"/>
      <c r="M3017" s="247"/>
      <c r="N3017" s="247"/>
      <c r="O3017" s="247"/>
      <c r="P3017" s="247"/>
      <c r="Q3017" s="247"/>
      <c r="R3017" s="247"/>
      <c r="AZ3017" s="259"/>
      <c r="BA3017" s="259">
        <f>BA3016+$BD$753</f>
        <v>14.470399999999451</v>
      </c>
      <c r="BB3017" s="274">
        <f t="shared" si="753"/>
        <v>4.3420089997427185E-2</v>
      </c>
      <c r="BC3017" s="259">
        <f t="shared" si="754"/>
        <v>9.7619810399088291E-5</v>
      </c>
      <c r="BD3017" s="259">
        <f t="shared" si="751"/>
        <v>9.7619810399088291E-5</v>
      </c>
      <c r="BE3017" s="254" t="str">
        <f t="shared" si="752"/>
        <v/>
      </c>
    </row>
    <row r="3018" spans="1:57" ht="20.100000000000001" customHeight="1" x14ac:dyDescent="0.25">
      <c r="A3018" s="247">
        <v>2240</v>
      </c>
      <c r="B3018" s="247">
        <f>$B$755+(A3018*$B$758)</f>
        <v>11922.683061570648</v>
      </c>
      <c r="C3018" s="247">
        <f>_xlfn.NORM.DIST($B3018,$B$752,$B$753,0)</f>
        <v>7.548283097711857E-10</v>
      </c>
      <c r="D3018" s="247">
        <f>_xlfn.NORM.DIST($B3018,$B$752,$B$753,1)</f>
        <v>0.99999964753410187</v>
      </c>
      <c r="E3018" s="247">
        <f>IF(OR(D3018&lt;$F$757,D3018&gt;$F$758),C3018,"")</f>
        <v>7.548283097711857E-10</v>
      </c>
      <c r="F3018" s="247" t="str">
        <f>IF(AND(D3018&gt;$F$757,D3018&lt;$F$758),C3018,"")</f>
        <v/>
      </c>
      <c r="G3018" s="247" t="str">
        <f>IF(C3018=MAX($C$761:$C$2761),C3018,"")</f>
        <v/>
      </c>
      <c r="H3018" s="247">
        <f>_xlfn.NORM.DIST(B3018,$F$753,$F$754,0)</f>
        <v>0</v>
      </c>
      <c r="I3018" s="247">
        <f>IF(H3018=MAX($H$761:$H$2761),C3018,"")</f>
        <v>7.548283097711857E-10</v>
      </c>
      <c r="J3018" s="247"/>
      <c r="K3018" s="247"/>
      <c r="L3018" s="247"/>
      <c r="M3018" s="247"/>
      <c r="N3018" s="247"/>
      <c r="O3018" s="247"/>
      <c r="P3018" s="247"/>
      <c r="Q3018" s="247"/>
      <c r="R3018" s="247"/>
      <c r="AZ3018" s="259"/>
      <c r="BA3018" s="259">
        <f>BA3017+$BD$753</f>
        <v>14.47679999999945</v>
      </c>
      <c r="BB3018" s="274">
        <f t="shared" si="753"/>
        <v>4.3322470187028096E-2</v>
      </c>
      <c r="BC3018" s="259">
        <f t="shared" si="754"/>
        <v>9.7415532088890311E-5</v>
      </c>
      <c r="BD3018" s="259">
        <f t="shared" si="751"/>
        <v>9.7415532088890311E-5</v>
      </c>
      <c r="BE3018" s="254" t="str">
        <f t="shared" si="752"/>
        <v/>
      </c>
    </row>
    <row r="3019" spans="1:57" ht="20.100000000000001" customHeight="1" x14ac:dyDescent="0.25">
      <c r="A3019" s="247">
        <v>2241</v>
      </c>
      <c r="B3019" s="247">
        <f>$B$755+(A3019*$B$758)</f>
        <v>11932.298128555785</v>
      </c>
      <c r="C3019" s="247">
        <f>_xlfn.NORM.DIST($B3019,$B$752,$B$753,0)</f>
        <v>7.3999417837922836E-10</v>
      </c>
      <c r="D3019" s="247">
        <f>_xlfn.NORM.DIST($B3019,$B$752,$B$753,1)</f>
        <v>0.99999965472028463</v>
      </c>
      <c r="E3019" s="247">
        <f>IF(OR(D3019&lt;$F$757,D3019&gt;$F$758),C3019,"")</f>
        <v>7.3999417837922836E-10</v>
      </c>
      <c r="F3019" s="247" t="str">
        <f>IF(AND(D3019&gt;$F$757,D3019&lt;$F$758),C3019,"")</f>
        <v/>
      </c>
      <c r="G3019" s="247" t="str">
        <f>IF(C3019=MAX($C$761:$C$2761),C3019,"")</f>
        <v/>
      </c>
      <c r="H3019" s="247">
        <f>_xlfn.NORM.DIST(B3019,$F$753,$F$754,0)</f>
        <v>0</v>
      </c>
      <c r="I3019" s="247">
        <f>IF(H3019=MAX($H$761:$H$2761),C3019,"")</f>
        <v>7.3999417837922836E-10</v>
      </c>
      <c r="J3019" s="247"/>
      <c r="K3019" s="247"/>
      <c r="L3019" s="247"/>
      <c r="M3019" s="247"/>
      <c r="N3019" s="247"/>
      <c r="O3019" s="247"/>
      <c r="P3019" s="247"/>
      <c r="Q3019" s="247"/>
      <c r="R3019" s="247"/>
      <c r="AZ3019" s="259"/>
      <c r="BA3019" s="259">
        <f>BA3018+$BD$753</f>
        <v>14.483199999999449</v>
      </c>
      <c r="BB3019" s="274">
        <f t="shared" si="753"/>
        <v>4.3225054654939206E-2</v>
      </c>
      <c r="BC3019" s="259">
        <f t="shared" si="754"/>
        <v>9.7211633772735506E-5</v>
      </c>
      <c r="BD3019" s="259">
        <f t="shared" si="751"/>
        <v>9.7211633772735506E-5</v>
      </c>
      <c r="BE3019" s="254" t="str">
        <f t="shared" si="752"/>
        <v/>
      </c>
    </row>
    <row r="3020" spans="1:57" ht="20.100000000000001" customHeight="1" x14ac:dyDescent="0.25">
      <c r="A3020" s="247">
        <v>2242</v>
      </c>
      <c r="B3020" s="247">
        <f>$B$755+(A3020*$B$758)</f>
        <v>11941.913195540923</v>
      </c>
      <c r="C3020" s="247">
        <f>_xlfn.NORM.DIST($B3020,$B$752,$B$753,0)</f>
        <v>7.2543996502872382E-10</v>
      </c>
      <c r="D3020" s="247">
        <f>_xlfn.NORM.DIST($B3020,$B$752,$B$753,1)</f>
        <v>0.99999966176518618</v>
      </c>
      <c r="E3020" s="247">
        <f>IF(OR(D3020&lt;$F$757,D3020&gt;$F$758),C3020,"")</f>
        <v>7.2543996502872382E-10</v>
      </c>
      <c r="F3020" s="247" t="str">
        <f>IF(AND(D3020&gt;$F$757,D3020&lt;$F$758),C3020,"")</f>
        <v/>
      </c>
      <c r="G3020" s="247" t="str">
        <f>IF(C3020=MAX($C$761:$C$2761),C3020,"")</f>
        <v/>
      </c>
      <c r="H3020" s="247">
        <f>_xlfn.NORM.DIST(B3020,$F$753,$F$754,0)</f>
        <v>0</v>
      </c>
      <c r="I3020" s="247">
        <f>IF(H3020=MAX($H$761:$H$2761),C3020,"")</f>
        <v>7.2543996502872382E-10</v>
      </c>
      <c r="J3020" s="247"/>
      <c r="K3020" s="247"/>
      <c r="L3020" s="247"/>
      <c r="M3020" s="247"/>
      <c r="N3020" s="247"/>
      <c r="O3020" s="247"/>
      <c r="P3020" s="247"/>
      <c r="Q3020" s="247"/>
      <c r="R3020" s="247"/>
      <c r="AZ3020" s="259"/>
      <c r="BA3020" s="259">
        <f>BA3019+$BD$753</f>
        <v>14.489599999999449</v>
      </c>
      <c r="BB3020" s="274">
        <f t="shared" si="753"/>
        <v>4.312784302116647E-2</v>
      </c>
      <c r="BC3020" s="259">
        <f t="shared" si="754"/>
        <v>9.7008114896254827E-5</v>
      </c>
      <c r="BD3020" s="259">
        <f t="shared" si="751"/>
        <v>9.7008114896254827E-5</v>
      </c>
      <c r="BE3020" s="254" t="str">
        <f t="shared" si="752"/>
        <v/>
      </c>
    </row>
    <row r="3021" spans="1:57" ht="20.100000000000001" customHeight="1" x14ac:dyDescent="0.25">
      <c r="A3021" s="247">
        <v>2243</v>
      </c>
      <c r="B3021" s="247">
        <f>$B$755+(A3021*$B$758)</f>
        <v>11951.528262526061</v>
      </c>
      <c r="C3021" s="247">
        <f>_xlfn.NORM.DIST($B3021,$B$752,$B$753,0)</f>
        <v>7.1116062543975356E-10</v>
      </c>
      <c r="D3021" s="247">
        <f>_xlfn.NORM.DIST($B3021,$B$752,$B$753,1)</f>
        <v>0.99999966867147339</v>
      </c>
      <c r="E3021" s="247">
        <f>IF(OR(D3021&lt;$F$757,D3021&gt;$F$758),C3021,"")</f>
        <v>7.1116062543975356E-10</v>
      </c>
      <c r="F3021" s="247" t="str">
        <f>IF(AND(D3021&gt;$F$757,D3021&lt;$F$758),C3021,"")</f>
        <v/>
      </c>
      <c r="G3021" s="247" t="str">
        <f>IF(C3021=MAX($C$761:$C$2761),C3021,"")</f>
        <v/>
      </c>
      <c r="H3021" s="247">
        <f>_xlfn.NORM.DIST(B3021,$F$753,$F$754,0)</f>
        <v>0</v>
      </c>
      <c r="I3021" s="247">
        <f>IF(H3021=MAX($H$761:$H$2761),C3021,"")</f>
        <v>7.1116062543975356E-10</v>
      </c>
      <c r="J3021" s="247"/>
      <c r="K3021" s="247"/>
      <c r="L3021" s="247"/>
      <c r="M3021" s="247"/>
      <c r="N3021" s="247"/>
      <c r="O3021" s="247"/>
      <c r="P3021" s="247"/>
      <c r="Q3021" s="247"/>
      <c r="R3021" s="247"/>
      <c r="AZ3021" s="259"/>
      <c r="BA3021" s="259">
        <f>BA3020+$BD$753</f>
        <v>14.495999999999448</v>
      </c>
      <c r="BB3021" s="274">
        <f t="shared" si="753"/>
        <v>4.3030834906270216E-2</v>
      </c>
      <c r="BC3021" s="259">
        <f t="shared" si="754"/>
        <v>9.6804974904954322E-5</v>
      </c>
      <c r="BD3021" s="259">
        <f t="shared" si="751"/>
        <v>9.6804974904954322E-5</v>
      </c>
      <c r="BE3021" s="254" t="str">
        <f t="shared" si="752"/>
        <v/>
      </c>
    </row>
    <row r="3022" spans="1:57" ht="20.100000000000001" customHeight="1" x14ac:dyDescent="0.25">
      <c r="A3022" s="247">
        <v>2244</v>
      </c>
      <c r="B3022" s="247">
        <f>$B$755+(A3022*$B$758)</f>
        <v>11961.143329511198</v>
      </c>
      <c r="C3022" s="247">
        <f>_xlfn.NORM.DIST($B3022,$B$752,$B$753,0)</f>
        <v>6.9715120151894544E-10</v>
      </c>
      <c r="D3022" s="247">
        <f>_xlfn.NORM.DIST($B3022,$B$752,$B$753,1)</f>
        <v>0.99999967544176538</v>
      </c>
      <c r="E3022" s="247">
        <f>IF(OR(D3022&lt;$F$757,D3022&gt;$F$758),C3022,"")</f>
        <v>6.9715120151894544E-10</v>
      </c>
      <c r="F3022" s="247" t="str">
        <f>IF(AND(D3022&gt;$F$757,D3022&lt;$F$758),C3022,"")</f>
        <v/>
      </c>
      <c r="G3022" s="247" t="str">
        <f>IF(C3022=MAX($C$761:$C$2761),C3022,"")</f>
        <v/>
      </c>
      <c r="H3022" s="247">
        <f>_xlfn.NORM.DIST(B3022,$F$753,$F$754,0)</f>
        <v>0</v>
      </c>
      <c r="I3022" s="247">
        <f>IF(H3022=MAX($H$761:$H$2761),C3022,"")</f>
        <v>6.9715120151894544E-10</v>
      </c>
      <c r="J3022" s="247"/>
      <c r="K3022" s="247"/>
      <c r="L3022" s="247"/>
      <c r="M3022" s="247"/>
      <c r="N3022" s="247"/>
      <c r="O3022" s="247"/>
      <c r="P3022" s="247"/>
      <c r="Q3022" s="247"/>
      <c r="R3022" s="247"/>
      <c r="AZ3022" s="259"/>
      <c r="BA3022" s="259">
        <f>BA3021+$BD$753</f>
        <v>14.502399999999447</v>
      </c>
      <c r="BB3022" s="274">
        <f t="shared" si="753"/>
        <v>4.2934029931365261E-2</v>
      </c>
      <c r="BC3022" s="259">
        <f t="shared" si="754"/>
        <v>9.6602213245040869E-5</v>
      </c>
      <c r="BD3022" s="259">
        <f t="shared" si="751"/>
        <v>9.6602213245040869E-5</v>
      </c>
      <c r="BE3022" s="254" t="str">
        <f t="shared" si="752"/>
        <v/>
      </c>
    </row>
    <row r="3023" spans="1:57" ht="20.100000000000001" customHeight="1" x14ac:dyDescent="0.25">
      <c r="A3023" s="248">
        <v>2245</v>
      </c>
      <c r="B3023" s="247">
        <f>$B$755+(A3023*$B$758)</f>
        <v>11970.758396496336</v>
      </c>
      <c r="C3023" s="247">
        <f>_xlfn.NORM.DIST($B3023,$B$752,$B$753,0)</f>
        <v>6.834068199771628E-10</v>
      </c>
      <c r="D3023" s="247">
        <f>_xlfn.NORM.DIST($B3023,$B$752,$B$753,1)</f>
        <v>0.99999968207863377</v>
      </c>
      <c r="E3023" s="247">
        <f>IF(OR(D3023&lt;$F$757,D3023&gt;$F$758),C3023,"")</f>
        <v>6.834068199771628E-10</v>
      </c>
      <c r="F3023" s="247" t="str">
        <f>IF(AND(D3023&gt;$F$757,D3023&lt;$F$758),C3023,"")</f>
        <v/>
      </c>
      <c r="G3023" s="247" t="str">
        <f>IF(C3023=MAX($C$761:$C$2761),C3023,"")</f>
        <v/>
      </c>
      <c r="H3023" s="247">
        <f>_xlfn.NORM.DIST(B3023,$F$753,$F$754,0)</f>
        <v>0</v>
      </c>
      <c r="I3023" s="247">
        <f>IF(H3023=MAX($H$761:$H$2761),C3023,"")</f>
        <v>6.834068199771628E-10</v>
      </c>
      <c r="J3023" s="247"/>
      <c r="K3023" s="247"/>
      <c r="L3023" s="247"/>
      <c r="M3023" s="247"/>
      <c r="N3023" s="247"/>
      <c r="O3023" s="247"/>
      <c r="P3023" s="247"/>
      <c r="Q3023" s="247"/>
      <c r="R3023" s="247"/>
      <c r="AZ3023" s="259"/>
      <c r="BA3023" s="259">
        <f>BA3022+$BD$753</f>
        <v>14.508799999999447</v>
      </c>
      <c r="BB3023" s="274">
        <f t="shared" si="753"/>
        <v>4.283742771812022E-2</v>
      </c>
      <c r="BC3023" s="259">
        <f t="shared" si="754"/>
        <v>9.6399829362846245E-5</v>
      </c>
      <c r="BD3023" s="259">
        <f t="shared" si="751"/>
        <v>9.6399829362846245E-5</v>
      </c>
      <c r="BE3023" s="254" t="str">
        <f t="shared" si="752"/>
        <v/>
      </c>
    </row>
    <row r="3024" spans="1:57" ht="20.100000000000001" customHeight="1" x14ac:dyDescent="0.25">
      <c r="A3024" s="247">
        <v>2246</v>
      </c>
      <c r="B3024" s="247">
        <f>$B$755+(A3024*$B$758)</f>
        <v>11980.373463481474</v>
      </c>
      <c r="C3024" s="247">
        <f>_xlfn.NORM.DIST($B3024,$B$752,$B$753,0)</f>
        <v>6.6992269096775757E-10</v>
      </c>
      <c r="D3024" s="247">
        <f>_xlfn.NORM.DIST($B3024,$B$752,$B$753,1)</f>
        <v>0.99999968858460409</v>
      </c>
      <c r="E3024" s="247">
        <f>IF(OR(D3024&lt;$F$757,D3024&gt;$F$758),C3024,"")</f>
        <v>6.6992269096775757E-10</v>
      </c>
      <c r="F3024" s="247" t="str">
        <f>IF(AND(D3024&gt;$F$757,D3024&lt;$F$758),C3024,"")</f>
        <v/>
      </c>
      <c r="G3024" s="247" t="str">
        <f>IF(C3024=MAX($C$761:$C$2761),C3024,"")</f>
        <v/>
      </c>
      <c r="H3024" s="247">
        <f>_xlfn.NORM.DIST(B3024,$F$753,$F$754,0)</f>
        <v>0</v>
      </c>
      <c r="I3024" s="247">
        <f>IF(H3024=MAX($H$761:$H$2761),C3024,"")</f>
        <v>6.6992269096775757E-10</v>
      </c>
      <c r="J3024" s="247"/>
      <c r="K3024" s="247"/>
      <c r="L3024" s="247"/>
      <c r="M3024" s="247"/>
      <c r="N3024" s="247"/>
      <c r="O3024" s="247"/>
      <c r="P3024" s="247"/>
      <c r="Q3024" s="247"/>
      <c r="R3024" s="247"/>
      <c r="AZ3024" s="259"/>
      <c r="BA3024" s="259">
        <f>BA3023+$BD$753</f>
        <v>14.515199999999446</v>
      </c>
      <c r="BB3024" s="274">
        <f t="shared" si="753"/>
        <v>4.2741027888757374E-2</v>
      </c>
      <c r="BC3024" s="259">
        <f t="shared" si="754"/>
        <v>9.6197822704778557E-5</v>
      </c>
      <c r="BD3024" s="259">
        <f t="shared" si="751"/>
        <v>9.6197822704778557E-5</v>
      </c>
      <c r="BE3024" s="254" t="str">
        <f t="shared" si="752"/>
        <v/>
      </c>
    </row>
    <row r="3025" spans="1:57" ht="20.100000000000001" customHeight="1" x14ac:dyDescent="0.25">
      <c r="A3025" s="247">
        <v>2247</v>
      </c>
      <c r="B3025" s="247">
        <f>$B$755+(A3025*$B$758)</f>
        <v>11989.988530466611</v>
      </c>
      <c r="C3025" s="247">
        <f>_xlfn.NORM.DIST($B3025,$B$752,$B$753,0)</f>
        <v>6.5669410674498653E-10</v>
      </c>
      <c r="D3025" s="247">
        <f>_xlfn.NORM.DIST($B3025,$B$752,$B$753,1)</f>
        <v>0.99999969496215591</v>
      </c>
      <c r="E3025" s="247">
        <f>IF(OR(D3025&lt;$F$757,D3025&gt;$F$758),C3025,"")</f>
        <v>6.5669410674498653E-10</v>
      </c>
      <c r="F3025" s="247" t="str">
        <f>IF(AND(D3025&gt;$F$757,D3025&lt;$F$758),C3025,"")</f>
        <v/>
      </c>
      <c r="G3025" s="247" t="str">
        <f>IF(C3025=MAX($C$761:$C$2761),C3025,"")</f>
        <v/>
      </c>
      <c r="H3025" s="247">
        <f>_xlfn.NORM.DIST(B3025,$F$753,$F$754,0)</f>
        <v>0</v>
      </c>
      <c r="I3025" s="247">
        <f>IF(H3025=MAX($H$761:$H$2761),C3025,"")</f>
        <v>6.5669410674498653E-10</v>
      </c>
      <c r="J3025" s="247"/>
      <c r="K3025" s="247"/>
      <c r="L3025" s="247"/>
      <c r="M3025" s="247"/>
      <c r="N3025" s="247"/>
      <c r="O3025" s="247"/>
      <c r="P3025" s="247"/>
      <c r="Q3025" s="247"/>
      <c r="R3025" s="247"/>
      <c r="AZ3025" s="259"/>
      <c r="BA3025" s="259">
        <f>BA3024+$BD$753</f>
        <v>14.521599999999445</v>
      </c>
      <c r="BB3025" s="274">
        <f t="shared" si="753"/>
        <v>4.2644830066052596E-2</v>
      </c>
      <c r="BC3025" s="259">
        <f t="shared" si="754"/>
        <v>9.5996192717946738E-5</v>
      </c>
      <c r="BD3025" s="259">
        <f t="shared" si="751"/>
        <v>9.5996192717946738E-5</v>
      </c>
      <c r="BE3025" s="254" t="str">
        <f t="shared" si="752"/>
        <v/>
      </c>
    </row>
    <row r="3026" spans="1:57" ht="20.100000000000001" customHeight="1" x14ac:dyDescent="0.25">
      <c r="A3026" s="247">
        <v>2248</v>
      </c>
      <c r="B3026" s="247">
        <f>$B$755+(A3026*$B$758)</f>
        <v>11999.603597451749</v>
      </c>
      <c r="C3026" s="247">
        <f>_xlfn.NORM.DIST($B3026,$B$752,$B$753,0)</f>
        <v>6.4371644034244945E-10</v>
      </c>
      <c r="D3026" s="247">
        <f>_xlfn.NORM.DIST($B3026,$B$752,$B$753,1)</f>
        <v>0.99999970121372395</v>
      </c>
      <c r="E3026" s="247">
        <f>IF(OR(D3026&lt;$F$757,D3026&gt;$F$758),C3026,"")</f>
        <v>6.4371644034244945E-10</v>
      </c>
      <c r="F3026" s="247" t="str">
        <f>IF(AND(D3026&gt;$F$757,D3026&lt;$F$758),C3026,"")</f>
        <v/>
      </c>
      <c r="G3026" s="247" t="str">
        <f>IF(C3026=MAX($C$761:$C$2761),C3026,"")</f>
        <v/>
      </c>
      <c r="H3026" s="247">
        <f>_xlfn.NORM.DIST(B3026,$F$753,$F$754,0)</f>
        <v>2.3777123874393534E-308</v>
      </c>
      <c r="I3026" s="247" t="str">
        <f>IF(H3026=MAX($H$761:$H$2761),C3026,"")</f>
        <v/>
      </c>
      <c r="J3026" s="247"/>
      <c r="K3026" s="247"/>
      <c r="L3026" s="247"/>
      <c r="M3026" s="247"/>
      <c r="N3026" s="247"/>
      <c r="O3026" s="247"/>
      <c r="P3026" s="247"/>
      <c r="Q3026" s="247"/>
      <c r="R3026" s="247"/>
      <c r="AZ3026" s="259"/>
      <c r="BA3026" s="259">
        <f>BA3025+$BD$753</f>
        <v>14.527999999999444</v>
      </c>
      <c r="BB3026" s="274">
        <f t="shared" si="753"/>
        <v>4.2548833873334649E-2</v>
      </c>
      <c r="BC3026" s="259">
        <f t="shared" si="754"/>
        <v>9.5794938849445843E-5</v>
      </c>
      <c r="BD3026" s="259">
        <f t="shared" si="751"/>
        <v>9.5794938849445843E-5</v>
      </c>
      <c r="BE3026" s="254" t="str">
        <f t="shared" si="752"/>
        <v/>
      </c>
    </row>
    <row r="3027" spans="1:57" ht="20.100000000000001" customHeight="1" x14ac:dyDescent="0.25">
      <c r="A3027" s="247">
        <v>2249</v>
      </c>
      <c r="B3027" s="247">
        <f>$B$755+(A3027*$B$758)</f>
        <v>12009.218664436887</v>
      </c>
      <c r="C3027" s="247">
        <f>_xlfn.NORM.DIST($B3027,$B$752,$B$753,0)</f>
        <v>6.309851442711542E-10</v>
      </c>
      <c r="D3027" s="247">
        <f>_xlfn.NORM.DIST($B3027,$B$752,$B$753,1)</f>
        <v>0.99999970734169896</v>
      </c>
      <c r="E3027" s="247">
        <f>IF(OR(D3027&lt;$F$757,D3027&gt;$F$758),C3027,"")</f>
        <v>6.309851442711542E-10</v>
      </c>
      <c r="F3027" s="247" t="str">
        <f>IF(AND(D3027&gt;$F$757,D3027&lt;$F$758),C3027,"")</f>
        <v/>
      </c>
      <c r="G3027" s="247" t="str">
        <f>IF(C3027=MAX($C$761:$C$2761),C3027,"")</f>
        <v/>
      </c>
      <c r="H3027" s="247">
        <f>_xlfn.NORM.DIST(B3027,$F$753,$F$754,0)</f>
        <v>2.7614535448985743E-308</v>
      </c>
      <c r="I3027" s="247" t="str">
        <f>IF(H3027=MAX($H$761:$H$2761),C3027,"")</f>
        <v/>
      </c>
      <c r="J3027" s="247"/>
      <c r="K3027" s="247"/>
      <c r="L3027" s="247"/>
      <c r="M3027" s="247"/>
      <c r="N3027" s="247"/>
      <c r="O3027" s="247"/>
      <c r="P3027" s="247"/>
      <c r="Q3027" s="247"/>
      <c r="R3027" s="247"/>
      <c r="AZ3027" s="259"/>
      <c r="BA3027" s="259">
        <f>BA3026+$BD$753</f>
        <v>14.534399999999444</v>
      </c>
      <c r="BB3027" s="274">
        <f t="shared" si="753"/>
        <v>4.2453038934485203E-2</v>
      </c>
      <c r="BC3027" s="259">
        <f t="shared" si="754"/>
        <v>9.5594060546787263E-5</v>
      </c>
      <c r="BD3027" s="259">
        <f t="shared" si="751"/>
        <v>9.5594060546787263E-5</v>
      </c>
      <c r="BE3027" s="254" t="str">
        <f t="shared" si="752"/>
        <v/>
      </c>
    </row>
    <row r="3028" spans="1:57" ht="20.100000000000001" customHeight="1" x14ac:dyDescent="0.25">
      <c r="A3028" s="247">
        <v>2250</v>
      </c>
      <c r="B3028" s="247">
        <f>$B$755+(A3028*$B$758)</f>
        <v>12018.833731422024</v>
      </c>
      <c r="C3028" s="247">
        <f>_xlfn.NORM.DIST($B3028,$B$752,$B$753,0)</f>
        <v>6.1849574923705996E-10</v>
      </c>
      <c r="D3028" s="247">
        <f>_xlfn.NORM.DIST($B3028,$B$752,$B$753,1)</f>
        <v>0.99999971334842808</v>
      </c>
      <c r="E3028" s="247">
        <f>IF(OR(D3028&lt;$F$757,D3028&gt;$F$758),C3028,"")</f>
        <v>6.1849574923705996E-10</v>
      </c>
      <c r="F3028" s="247" t="str">
        <f>IF(AND(D3028&gt;$F$757,D3028&lt;$F$758),C3028,"")</f>
        <v/>
      </c>
      <c r="G3028" s="247" t="str">
        <f>IF(C3028=MAX($C$761:$C$2761),C3028,"")</f>
        <v/>
      </c>
      <c r="H3028" s="247">
        <f>_xlfn.NORM.DIST(B3028,$F$753,$F$754,0)</f>
        <v>3.2070757219752933E-308</v>
      </c>
      <c r="I3028" s="247" t="str">
        <f>IF(H3028=MAX($H$761:$H$2761),C3028,"")</f>
        <v/>
      </c>
      <c r="J3028" s="247"/>
      <c r="K3028" s="247"/>
      <c r="L3028" s="247"/>
      <c r="M3028" s="247"/>
      <c r="N3028" s="247"/>
      <c r="O3028" s="247"/>
      <c r="P3028" s="247"/>
      <c r="Q3028" s="247"/>
      <c r="R3028" s="247"/>
      <c r="AZ3028" s="259"/>
      <c r="BA3028" s="259">
        <f>BA3027+$BD$753</f>
        <v>14.540799999999443</v>
      </c>
      <c r="BB3028" s="274">
        <f t="shared" si="753"/>
        <v>4.2357444873938416E-2</v>
      </c>
      <c r="BC3028" s="259">
        <f t="shared" si="754"/>
        <v>9.5393557257843209E-5</v>
      </c>
      <c r="BD3028" s="259">
        <f t="shared" si="751"/>
        <v>9.5393557257843209E-5</v>
      </c>
      <c r="BE3028" s="254" t="str">
        <f t="shared" si="752"/>
        <v/>
      </c>
    </row>
    <row r="3029" spans="1:57" ht="20.100000000000001" customHeight="1" x14ac:dyDescent="0.25">
      <c r="A3029" s="247">
        <v>2251</v>
      </c>
      <c r="B3029" s="247">
        <f>$B$755+(A3029*$B$758)</f>
        <v>12028.448798407162</v>
      </c>
      <c r="C3029" s="247">
        <f>_xlfn.NORM.DIST($B3029,$B$752,$B$753,0)</f>
        <v>6.0624386287773054E-10</v>
      </c>
      <c r="D3029" s="247">
        <f>_xlfn.NORM.DIST($B3029,$B$752,$B$753,1)</f>
        <v>0.99999971923621622</v>
      </c>
      <c r="E3029" s="247">
        <f>IF(OR(D3029&lt;$F$757,D3029&gt;$F$758),C3029,"")</f>
        <v>6.0624386287773054E-10</v>
      </c>
      <c r="F3029" s="247" t="str">
        <f>IF(AND(D3029&gt;$F$757,D3029&lt;$F$758),C3029,"")</f>
        <v/>
      </c>
      <c r="G3029" s="247" t="str">
        <f>IF(C3029=MAX($C$761:$C$2761),C3029,"")</f>
        <v/>
      </c>
      <c r="H3029" s="247">
        <f>_xlfn.NORM.DIST(B3029,$F$753,$F$754,0)</f>
        <v>3.7245493922737314E-308</v>
      </c>
      <c r="I3029" s="247" t="str">
        <f>IF(H3029=MAX($H$761:$H$2761),C3029,"")</f>
        <v/>
      </c>
      <c r="J3029" s="247"/>
      <c r="K3029" s="247"/>
      <c r="L3029" s="247"/>
      <c r="M3029" s="247"/>
      <c r="N3029" s="247"/>
      <c r="O3029" s="247"/>
      <c r="P3029" s="247"/>
      <c r="Q3029" s="247"/>
      <c r="R3029" s="247"/>
      <c r="AZ3029" s="259"/>
      <c r="BA3029" s="259">
        <f>BA3028+$BD$753</f>
        <v>14.547199999999442</v>
      </c>
      <c r="BB3029" s="274">
        <f t="shared" si="753"/>
        <v>4.2262051316680573E-2</v>
      </c>
      <c r="BC3029" s="259">
        <f t="shared" si="754"/>
        <v>9.5193428430687121E-5</v>
      </c>
      <c r="BD3029" s="259">
        <f t="shared" si="751"/>
        <v>9.5193428430687121E-5</v>
      </c>
      <c r="BE3029" s="254" t="str">
        <f t="shared" si="752"/>
        <v/>
      </c>
    </row>
    <row r="3030" spans="1:57" ht="20.100000000000001" customHeight="1" x14ac:dyDescent="0.25">
      <c r="A3030" s="248">
        <v>2252</v>
      </c>
      <c r="B3030" s="247">
        <f>$B$755+(A3030*$B$758)</f>
        <v>12038.0638653923</v>
      </c>
      <c r="C3030" s="247">
        <f>_xlfn.NORM.DIST($B3030,$B$752,$B$753,0)</f>
        <v>5.9422516851793276E-10</v>
      </c>
      <c r="D3030" s="247">
        <f>_xlfn.NORM.DIST($B3030,$B$752,$B$753,1)</f>
        <v>0.99999972500732615</v>
      </c>
      <c r="E3030" s="247">
        <f>IF(OR(D3030&lt;$F$757,D3030&gt;$F$758),C3030,"")</f>
        <v>5.9422516851793276E-10</v>
      </c>
      <c r="F3030" s="247" t="str">
        <f>IF(AND(D3030&gt;$F$757,D3030&lt;$F$758),C3030,"")</f>
        <v/>
      </c>
      <c r="G3030" s="247" t="str">
        <f>IF(C3030=MAX($C$761:$C$2761),C3030,"")</f>
        <v/>
      </c>
      <c r="H3030" s="247">
        <f>_xlfn.NORM.DIST(B3030,$F$753,$F$754,0)</f>
        <v>4.3254501681772378E-308</v>
      </c>
      <c r="I3030" s="247" t="str">
        <f>IF(H3030=MAX($H$761:$H$2761),C3030,"")</f>
        <v/>
      </c>
      <c r="J3030" s="247"/>
      <c r="K3030" s="247"/>
      <c r="L3030" s="247"/>
      <c r="M3030" s="247"/>
      <c r="N3030" s="247"/>
      <c r="O3030" s="247"/>
      <c r="P3030" s="247"/>
      <c r="Q3030" s="247"/>
      <c r="R3030" s="247"/>
      <c r="AZ3030" s="259"/>
      <c r="BA3030" s="259">
        <f>BA3029+$BD$753</f>
        <v>14.553599999999442</v>
      </c>
      <c r="BB3030" s="274">
        <f t="shared" si="753"/>
        <v>4.2166857888249885E-2</v>
      </c>
      <c r="BC3030" s="259">
        <f t="shared" si="754"/>
        <v>9.4993673513628363E-5</v>
      </c>
      <c r="BD3030" s="259">
        <f t="shared" si="751"/>
        <v>9.4993673513628363E-5</v>
      </c>
      <c r="BE3030" s="254" t="str">
        <f t="shared" si="752"/>
        <v/>
      </c>
    </row>
    <row r="3031" spans="1:57" ht="20.100000000000001" customHeight="1" x14ac:dyDescent="0.25">
      <c r="A3031" s="247">
        <v>2253</v>
      </c>
      <c r="B3031" s="247">
        <f>$B$755+(A3031*$B$758)</f>
        <v>12047.678932377437</v>
      </c>
      <c r="C3031" s="247">
        <f>_xlfn.NORM.DIST($B3031,$B$752,$B$753,0)</f>
        <v>5.8243542394384648E-10</v>
      </c>
      <c r="D3031" s="247">
        <f>_xlfn.NORM.DIST($B3031,$B$752,$B$753,1)</f>
        <v>0.99999973066397962</v>
      </c>
      <c r="E3031" s="247">
        <f>IF(OR(D3031&lt;$F$757,D3031&gt;$F$758),C3031,"")</f>
        <v>5.8243542394384648E-10</v>
      </c>
      <c r="F3031" s="247" t="str">
        <f>IF(AND(D3031&gt;$F$757,D3031&lt;$F$758),C3031,"")</f>
        <v/>
      </c>
      <c r="G3031" s="247" t="str">
        <f>IF(C3031=MAX($C$761:$C$2761),C3031,"")</f>
        <v/>
      </c>
      <c r="H3031" s="247">
        <f>_xlfn.NORM.DIST(B3031,$F$753,$F$754,0)</f>
        <v>5.0232169953987285E-308</v>
      </c>
      <c r="I3031" s="247" t="str">
        <f>IF(H3031=MAX($H$761:$H$2761),C3031,"")</f>
        <v/>
      </c>
      <c r="J3031" s="247"/>
      <c r="K3031" s="247"/>
      <c r="L3031" s="247"/>
      <c r="M3031" s="247"/>
      <c r="N3031" s="247"/>
      <c r="O3031" s="247"/>
      <c r="P3031" s="247"/>
      <c r="Q3031" s="247"/>
      <c r="R3031" s="247"/>
      <c r="AZ3031" s="259"/>
      <c r="BA3031" s="259">
        <f>BA3030+$BD$753</f>
        <v>14.559999999999441</v>
      </c>
      <c r="BB3031" s="274">
        <f t="shared" si="753"/>
        <v>4.2071864214736257E-2</v>
      </c>
      <c r="BC3031" s="259">
        <f t="shared" si="754"/>
        <v>9.4794291955489773E-5</v>
      </c>
      <c r="BD3031" s="259">
        <f t="shared" si="751"/>
        <v>9.4794291955489773E-5</v>
      </c>
      <c r="BE3031" s="254" t="str">
        <f t="shared" si="752"/>
        <v/>
      </c>
    </row>
    <row r="3032" spans="1:57" ht="20.100000000000001" customHeight="1" x14ac:dyDescent="0.25">
      <c r="A3032" s="247">
        <v>2254</v>
      </c>
      <c r="B3032" s="247">
        <f>$B$755+(A3032*$B$758)</f>
        <v>12057.293999362575</v>
      </c>
      <c r="C3032" s="247">
        <f>_xlfn.NORM.DIST($B3032,$B$752,$B$753,0)</f>
        <v>5.7087046019570524E-10</v>
      </c>
      <c r="D3032" s="247">
        <f>_xlfn.NORM.DIST($B3032,$B$752,$B$753,1)</f>
        <v>0.9999997362083578</v>
      </c>
      <c r="E3032" s="247">
        <f>IF(OR(D3032&lt;$F$757,D3032&gt;$F$758),C3032,"")</f>
        <v>5.7087046019570524E-10</v>
      </c>
      <c r="F3032" s="247" t="str">
        <f>IF(AND(D3032&gt;$F$757,D3032&lt;$F$758),C3032,"")</f>
        <v/>
      </c>
      <c r="G3032" s="247" t="str">
        <f>IF(C3032=MAX($C$761:$C$2761),C3032,"")</f>
        <v/>
      </c>
      <c r="H3032" s="247">
        <f>_xlfn.NORM.DIST(B3032,$F$753,$F$754,0)</f>
        <v>5.8334518447075187E-308</v>
      </c>
      <c r="I3032" s="247" t="str">
        <f>IF(H3032=MAX($H$761:$H$2761),C3032,"")</f>
        <v/>
      </c>
      <c r="J3032" s="247"/>
      <c r="K3032" s="247"/>
      <c r="L3032" s="247"/>
      <c r="M3032" s="247"/>
      <c r="N3032" s="247"/>
      <c r="O3032" s="247"/>
      <c r="P3032" s="247"/>
      <c r="Q3032" s="247"/>
      <c r="R3032" s="247"/>
      <c r="AZ3032" s="259"/>
      <c r="BA3032" s="259">
        <f>BA3031+$BD$753</f>
        <v>14.56639999999944</v>
      </c>
      <c r="BB3032" s="274">
        <f t="shared" si="753"/>
        <v>4.1977069922780767E-2</v>
      </c>
      <c r="BC3032" s="259">
        <f t="shared" si="754"/>
        <v>9.459528320537175E-5</v>
      </c>
      <c r="BD3032" s="259">
        <f t="shared" si="751"/>
        <v>9.459528320537175E-5</v>
      </c>
      <c r="BE3032" s="254" t="str">
        <f t="shared" si="752"/>
        <v/>
      </c>
    </row>
    <row r="3033" spans="1:57" ht="20.100000000000001" customHeight="1" x14ac:dyDescent="0.25">
      <c r="A3033" s="247">
        <v>2255</v>
      </c>
      <c r="B3033" s="247">
        <f>$B$755+(A3033*$B$758)</f>
        <v>12066.909066347713</v>
      </c>
      <c r="C3033" s="247">
        <f>_xlfn.NORM.DIST($B3033,$B$752,$B$753,0)</f>
        <v>5.5952618037853178E-10</v>
      </c>
      <c r="D3033" s="247">
        <f>_xlfn.NORM.DIST($B3033,$B$752,$B$753,1)</f>
        <v>0.99999974164260241</v>
      </c>
      <c r="E3033" s="247">
        <f>IF(OR(D3033&lt;$F$757,D3033&gt;$F$758),C3033,"")</f>
        <v>5.5952618037853178E-10</v>
      </c>
      <c r="F3033" s="247" t="str">
        <f>IF(AND(D3033&gt;$F$757,D3033&lt;$F$758),C3033,"")</f>
        <v/>
      </c>
      <c r="G3033" s="247" t="str">
        <f>IF(C3033=MAX($C$761:$C$2761),C3033,"")</f>
        <v/>
      </c>
      <c r="H3033" s="247">
        <f>_xlfn.NORM.DIST(B3033,$F$753,$F$754,0)</f>
        <v>6.7742675646857827E-308</v>
      </c>
      <c r="I3033" s="247" t="str">
        <f>IF(H3033=MAX($H$761:$H$2761),C3033,"")</f>
        <v/>
      </c>
      <c r="J3033" s="247"/>
      <c r="K3033" s="247"/>
      <c r="L3033" s="247"/>
      <c r="M3033" s="247"/>
      <c r="N3033" s="247"/>
      <c r="O3033" s="247"/>
      <c r="P3033" s="247"/>
      <c r="Q3033" s="247"/>
      <c r="R3033" s="247"/>
      <c r="AZ3033" s="259"/>
      <c r="BA3033" s="259">
        <f>BA3032+$BD$753</f>
        <v>14.57279999999944</v>
      </c>
      <c r="BB3033" s="274">
        <f t="shared" si="753"/>
        <v>4.1882474639575396E-2</v>
      </c>
      <c r="BC3033" s="259">
        <f t="shared" si="754"/>
        <v>9.4396646712402443E-5</v>
      </c>
      <c r="BD3033" s="259">
        <f t="shared" si="751"/>
        <v>9.4396646712402443E-5</v>
      </c>
      <c r="BE3033" s="254" t="str">
        <f t="shared" si="752"/>
        <v/>
      </c>
    </row>
    <row r="3034" spans="1:57" ht="20.100000000000001" customHeight="1" x14ac:dyDescent="0.25">
      <c r="A3034" s="247">
        <v>2256</v>
      </c>
      <c r="B3034" s="247">
        <f>$B$755+(A3034*$B$758)</f>
        <v>12076.52413333285</v>
      </c>
      <c r="C3034" s="247">
        <f>_xlfn.NORM.DIST($B3034,$B$752,$B$753,0)</f>
        <v>5.4839855849082571E-10</v>
      </c>
      <c r="D3034" s="247">
        <f>_xlfn.NORM.DIST($B3034,$B$752,$B$753,1)</f>
        <v>0.99999974696881566</v>
      </c>
      <c r="E3034" s="247">
        <f>IF(OR(D3034&lt;$F$757,D3034&gt;$F$758),C3034,"")</f>
        <v>5.4839855849082571E-10</v>
      </c>
      <c r="F3034" s="247" t="str">
        <f>IF(AND(D3034&gt;$F$757,D3034&lt;$F$758),C3034,"")</f>
        <v/>
      </c>
      <c r="G3034" s="247" t="str">
        <f>IF(C3034=MAX($C$761:$C$2761),C3034,"")</f>
        <v/>
      </c>
      <c r="H3034" s="247">
        <f>_xlfn.NORM.DIST(B3034,$F$753,$F$754,0)</f>
        <v>7.8666916286028137E-308</v>
      </c>
      <c r="I3034" s="247" t="str">
        <f>IF(H3034=MAX($H$761:$H$2761),C3034,"")</f>
        <v/>
      </c>
      <c r="J3034" s="247"/>
      <c r="K3034" s="247"/>
      <c r="L3034" s="247"/>
      <c r="M3034" s="247"/>
      <c r="N3034" s="247"/>
      <c r="O3034" s="247"/>
      <c r="P3034" s="247"/>
      <c r="Q3034" s="247"/>
      <c r="R3034" s="247"/>
      <c r="AZ3034" s="259"/>
      <c r="BA3034" s="259">
        <f>BA3033+$BD$753</f>
        <v>14.579199999999439</v>
      </c>
      <c r="BB3034" s="274">
        <f t="shared" si="753"/>
        <v>4.1788077992862993E-2</v>
      </c>
      <c r="BC3034" s="259">
        <f t="shared" si="754"/>
        <v>9.4198381926396957E-5</v>
      </c>
      <c r="BD3034" s="259">
        <f t="shared" si="751"/>
        <v>9.4198381926396957E-5</v>
      </c>
      <c r="BE3034" s="254" t="str">
        <f t="shared" si="752"/>
        <v/>
      </c>
    </row>
    <row r="3035" spans="1:57" ht="20.100000000000001" customHeight="1" x14ac:dyDescent="0.25">
      <c r="A3035" s="247">
        <v>2257</v>
      </c>
      <c r="B3035" s="247">
        <f>$B$755+(A3035*$B$758)</f>
        <v>12086.139200317988</v>
      </c>
      <c r="C3035" s="247">
        <f>_xlfn.NORM.DIST($B3035,$B$752,$B$753,0)</f>
        <v>5.3748363827085014E-10</v>
      </c>
      <c r="D3035" s="247">
        <f>_xlfn.NORM.DIST($B3035,$B$752,$B$753,1)</f>
        <v>0.99999975218906179</v>
      </c>
      <c r="E3035" s="247">
        <f>IF(OR(D3035&lt;$F$757,D3035&gt;$F$758),C3035,"")</f>
        <v>5.3748363827085014E-10</v>
      </c>
      <c r="F3035" s="247" t="str">
        <f>IF(AND(D3035&gt;$F$757,D3035&lt;$F$758),C3035,"")</f>
        <v/>
      </c>
      <c r="G3035" s="247" t="str">
        <f>IF(C3035=MAX($C$761:$C$2761),C3035,"")</f>
        <v/>
      </c>
      <c r="H3035" s="247">
        <f>_xlfn.NORM.DIST(B3035,$F$753,$F$754,0)</f>
        <v>9.1351347491300173E-308</v>
      </c>
      <c r="I3035" s="247" t="str">
        <f>IF(H3035=MAX($H$761:$H$2761),C3035,"")</f>
        <v/>
      </c>
      <c r="J3035" s="247"/>
      <c r="K3035" s="247"/>
      <c r="L3035" s="247"/>
      <c r="M3035" s="247"/>
      <c r="N3035" s="247"/>
      <c r="O3035" s="247"/>
      <c r="P3035" s="247"/>
      <c r="Q3035" s="247"/>
      <c r="R3035" s="247"/>
      <c r="AZ3035" s="259"/>
      <c r="BA3035" s="259">
        <f>BA3034+$BD$753</f>
        <v>14.585599999999438</v>
      </c>
      <c r="BB3035" s="274">
        <f t="shared" si="753"/>
        <v>4.1693879610936596E-2</v>
      </c>
      <c r="BC3035" s="259">
        <f t="shared" si="754"/>
        <v>9.4000488297350804E-5</v>
      </c>
      <c r="BD3035" s="259">
        <f t="shared" si="751"/>
        <v>9.4000488297350804E-5</v>
      </c>
      <c r="BE3035" s="254" t="str">
        <f t="shared" si="752"/>
        <v/>
      </c>
    </row>
    <row r="3036" spans="1:57" ht="20.100000000000001" customHeight="1" x14ac:dyDescent="0.25">
      <c r="A3036" s="248">
        <v>2258</v>
      </c>
      <c r="B3036" s="247">
        <f>$B$755+(A3036*$B$758)</f>
        <v>12095.754267303126</v>
      </c>
      <c r="C3036" s="247">
        <f>_xlfn.NORM.DIST($B3036,$B$752,$B$753,0)</f>
        <v>5.2677753206037691E-10</v>
      </c>
      <c r="D3036" s="247">
        <f>_xlfn.NORM.DIST($B3036,$B$752,$B$753,1)</f>
        <v>0.99999975730536728</v>
      </c>
      <c r="E3036" s="247">
        <f>IF(OR(D3036&lt;$F$757,D3036&gt;$F$758),C3036,"")</f>
        <v>5.2677753206037691E-10</v>
      </c>
      <c r="F3036" s="247" t="str">
        <f>IF(AND(D3036&gt;$F$757,D3036&lt;$F$758),C3036,"")</f>
        <v/>
      </c>
      <c r="G3036" s="247" t="str">
        <f>IF(C3036=MAX($C$761:$C$2761),C3036,"")</f>
        <v/>
      </c>
      <c r="H3036" s="247">
        <f>_xlfn.NORM.DIST(B3036,$F$753,$F$754,0)</f>
        <v>1.0607934774132032E-307</v>
      </c>
      <c r="I3036" s="247" t="str">
        <f>IF(H3036=MAX($H$761:$H$2761),C3036,"")</f>
        <v/>
      </c>
      <c r="J3036" s="247"/>
      <c r="K3036" s="247"/>
      <c r="L3036" s="247"/>
      <c r="M3036" s="247"/>
      <c r="N3036" s="247"/>
      <c r="O3036" s="247"/>
      <c r="P3036" s="247"/>
      <c r="Q3036" s="247"/>
      <c r="R3036" s="247"/>
      <c r="AZ3036" s="259"/>
      <c r="BA3036" s="259">
        <f>BA3035+$BD$753</f>
        <v>14.591999999999437</v>
      </c>
      <c r="BB3036" s="274">
        <f t="shared" si="753"/>
        <v>4.1599879122639245E-2</v>
      </c>
      <c r="BC3036" s="259">
        <f t="shared" si="754"/>
        <v>9.3802965275342765E-5</v>
      </c>
      <c r="BD3036" s="259">
        <f t="shared" si="751"/>
        <v>9.3802965275342765E-5</v>
      </c>
      <c r="BE3036" s="254" t="str">
        <f t="shared" si="752"/>
        <v/>
      </c>
    </row>
    <row r="3037" spans="1:57" ht="20.100000000000001" customHeight="1" x14ac:dyDescent="0.25">
      <c r="A3037" s="247">
        <v>2259</v>
      </c>
      <c r="B3037" s="247">
        <f>$B$755+(A3037*$B$758)</f>
        <v>12105.369334288263</v>
      </c>
      <c r="C3037" s="247">
        <f>_xlfn.NORM.DIST($B3037,$B$752,$B$753,0)</f>
        <v>5.1627641968557156E-10</v>
      </c>
      <c r="D3037" s="247">
        <f>_xlfn.NORM.DIST($B3037,$B$752,$B$753,1)</f>
        <v>0.99999976231972132</v>
      </c>
      <c r="E3037" s="247">
        <f>IF(OR(D3037&lt;$F$757,D3037&gt;$F$758),C3037,"")</f>
        <v>5.1627641968557156E-10</v>
      </c>
      <c r="F3037" s="247" t="str">
        <f>IF(AND(D3037&gt;$F$757,D3037&lt;$F$758),C3037,"")</f>
        <v/>
      </c>
      <c r="G3037" s="247" t="str">
        <f>IF(C3037=MAX($C$761:$C$2761),C3037,"")</f>
        <v/>
      </c>
      <c r="H3037" s="247">
        <f>_xlfn.NORM.DIST(B3037,$F$753,$F$754,0)</f>
        <v>1.2317987947017572E-307</v>
      </c>
      <c r="I3037" s="247" t="str">
        <f>IF(H3037=MAX($H$761:$H$2761),C3037,"")</f>
        <v/>
      </c>
      <c r="J3037" s="247"/>
      <c r="K3037" s="247"/>
      <c r="L3037" s="247"/>
      <c r="M3037" s="247"/>
      <c r="N3037" s="247"/>
      <c r="O3037" s="247"/>
      <c r="P3037" s="247"/>
      <c r="Q3037" s="247"/>
      <c r="R3037" s="247"/>
      <c r="AZ3037" s="259"/>
      <c r="BA3037" s="259">
        <f>BA3036+$BD$753</f>
        <v>14.598399999999437</v>
      </c>
      <c r="BB3037" s="274">
        <f t="shared" si="753"/>
        <v>4.1506076157363903E-2</v>
      </c>
      <c r="BC3037" s="259">
        <f t="shared" si="754"/>
        <v>9.3605812311159386E-5</v>
      </c>
      <c r="BD3037" s="259">
        <f t="shared" si="751"/>
        <v>9.3605812311159386E-5</v>
      </c>
      <c r="BE3037" s="254" t="str">
        <f t="shared" si="752"/>
        <v/>
      </c>
    </row>
    <row r="3038" spans="1:57" ht="20.100000000000001" customHeight="1" x14ac:dyDescent="0.25">
      <c r="A3038" s="247">
        <v>2260</v>
      </c>
      <c r="B3038" s="247">
        <f>$B$755+(A3038*$B$758)</f>
        <v>12114.984401273401</v>
      </c>
      <c r="C3038" s="247">
        <f>_xlfn.NORM.DIST($B3038,$B$752,$B$753,0)</f>
        <v>5.0597654735482217E-10</v>
      </c>
      <c r="D3038" s="247">
        <f>_xlfn.NORM.DIST($B3038,$B$752,$B$753,1)</f>
        <v>0.99999976723407691</v>
      </c>
      <c r="E3038" s="247">
        <f>IF(OR(D3038&lt;$F$757,D3038&gt;$F$758),C3038,"")</f>
        <v>5.0597654735482217E-10</v>
      </c>
      <c r="F3038" s="247" t="str">
        <f>IF(AND(D3038&gt;$F$757,D3038&lt;$F$758),C3038,"")</f>
        <v/>
      </c>
      <c r="G3038" s="247" t="str">
        <f>IF(C3038=MAX($C$761:$C$2761),C3038,"")</f>
        <v/>
      </c>
      <c r="H3038" s="247">
        <f>_xlfn.NORM.DIST(B3038,$F$753,$F$754,0)</f>
        <v>1.430348155298494E-307</v>
      </c>
      <c r="I3038" s="247" t="str">
        <f>IF(H3038=MAX($H$761:$H$2761),C3038,"")</f>
        <v/>
      </c>
      <c r="J3038" s="247"/>
      <c r="K3038" s="247"/>
      <c r="L3038" s="247"/>
      <c r="M3038" s="247"/>
      <c r="N3038" s="247"/>
      <c r="O3038" s="247"/>
      <c r="P3038" s="247"/>
      <c r="Q3038" s="247"/>
      <c r="R3038" s="247"/>
      <c r="AZ3038" s="259"/>
      <c r="BA3038" s="259">
        <f>BA3037+$BD$753</f>
        <v>14.604799999999436</v>
      </c>
      <c r="BB3038" s="274">
        <f t="shared" si="753"/>
        <v>4.1412470345052743E-2</v>
      </c>
      <c r="BC3038" s="259">
        <f t="shared" si="754"/>
        <v>9.3409028855753751E-5</v>
      </c>
      <c r="BD3038" s="259">
        <f t="shared" si="751"/>
        <v>9.3409028855753751E-5</v>
      </c>
      <c r="BE3038" s="254" t="str">
        <f t="shared" si="752"/>
        <v/>
      </c>
    </row>
    <row r="3039" spans="1:57" ht="20.100000000000001" customHeight="1" x14ac:dyDescent="0.25">
      <c r="A3039" s="247">
        <v>2261</v>
      </c>
      <c r="B3039" s="247">
        <f>$B$755+(A3039*$B$758)</f>
        <v>12124.599468258539</v>
      </c>
      <c r="C3039" s="247">
        <f>_xlfn.NORM.DIST($B3039,$B$752,$B$753,0)</f>
        <v>4.958742265732978E-10</v>
      </c>
      <c r="D3039" s="247">
        <f>_xlfn.NORM.DIST($B3039,$B$752,$B$753,1)</f>
        <v>0.99999977205035129</v>
      </c>
      <c r="E3039" s="247">
        <f>IF(OR(D3039&lt;$F$757,D3039&gt;$F$758),C3039,"")</f>
        <v>4.958742265732978E-10</v>
      </c>
      <c r="F3039" s="247" t="str">
        <f>IF(AND(D3039&gt;$F$757,D3039&lt;$F$758),C3039,"")</f>
        <v/>
      </c>
      <c r="G3039" s="247" t="str">
        <f>IF(C3039=MAX($C$761:$C$2761),C3039,"")</f>
        <v/>
      </c>
      <c r="H3039" s="247">
        <f>_xlfn.NORM.DIST(B3039,$F$753,$F$754,0)</f>
        <v>1.6608744221007651E-307</v>
      </c>
      <c r="I3039" s="247" t="str">
        <f>IF(H3039=MAX($H$761:$H$2761),C3039,"")</f>
        <v/>
      </c>
      <c r="J3039" s="247"/>
      <c r="K3039" s="247"/>
      <c r="L3039" s="247"/>
      <c r="M3039" s="247"/>
      <c r="N3039" s="247"/>
      <c r="O3039" s="247"/>
      <c r="P3039" s="247"/>
      <c r="Q3039" s="247"/>
      <c r="R3039" s="247"/>
      <c r="AZ3039" s="259"/>
      <c r="BA3039" s="259">
        <f>BA3038+$BD$753</f>
        <v>14.611199999999435</v>
      </c>
      <c r="BB3039" s="274">
        <f t="shared" si="753"/>
        <v>4.1319061316196989E-2</v>
      </c>
      <c r="BC3039" s="259">
        <f t="shared" si="754"/>
        <v>9.3212614360092816E-5</v>
      </c>
      <c r="BD3039" s="259">
        <f t="shared" si="751"/>
        <v>9.3212614360092816E-5</v>
      </c>
      <c r="BE3039" s="254" t="str">
        <f t="shared" si="752"/>
        <v/>
      </c>
    </row>
    <row r="3040" spans="1:57" ht="20.100000000000001" customHeight="1" x14ac:dyDescent="0.25">
      <c r="A3040" s="247">
        <v>2262</v>
      </c>
      <c r="B3040" s="247">
        <f>$B$755+(A3040*$B$758)</f>
        <v>12134.214535243676</v>
      </c>
      <c r="C3040" s="247">
        <f>_xlfn.NORM.DIST($B3040,$B$752,$B$753,0)</f>
        <v>4.8596583307393909E-10</v>
      </c>
      <c r="D3040" s="247">
        <f>_xlfn.NORM.DIST($B3040,$B$752,$B$753,1)</f>
        <v>0.99999977677042629</v>
      </c>
      <c r="E3040" s="247">
        <f>IF(OR(D3040&lt;$F$757,D3040&gt;$F$758),C3040,"")</f>
        <v>4.8596583307393909E-10</v>
      </c>
      <c r="F3040" s="247" t="str">
        <f>IF(AND(D3040&gt;$F$757,D3040&lt;$F$758),C3040,"")</f>
        <v/>
      </c>
      <c r="G3040" s="247" t="str">
        <f>IF(C3040=MAX($C$761:$C$2761),C3040,"")</f>
        <v/>
      </c>
      <c r="H3040" s="247">
        <f>_xlfn.NORM.DIST(B3040,$F$753,$F$754,0)</f>
        <v>1.928523276001722E-307</v>
      </c>
      <c r="I3040" s="247" t="str">
        <f>IF(H3040=MAX($H$761:$H$2761),C3040,"")</f>
        <v/>
      </c>
      <c r="J3040" s="247"/>
      <c r="K3040" s="247"/>
      <c r="L3040" s="247"/>
      <c r="M3040" s="247"/>
      <c r="N3040" s="247"/>
      <c r="O3040" s="247"/>
      <c r="P3040" s="247"/>
      <c r="Q3040" s="247"/>
      <c r="R3040" s="247"/>
      <c r="AZ3040" s="259"/>
      <c r="BA3040" s="259">
        <f>BA3039+$BD$753</f>
        <v>14.617599999999435</v>
      </c>
      <c r="BB3040" s="274">
        <f t="shared" si="753"/>
        <v>4.1225848701836897E-2</v>
      </c>
      <c r="BC3040" s="259">
        <f t="shared" si="754"/>
        <v>9.3016568276114986E-5</v>
      </c>
      <c r="BD3040" s="259">
        <f t="shared" si="751"/>
        <v>9.3016568276114986E-5</v>
      </c>
      <c r="BE3040" s="254" t="str">
        <f t="shared" si="752"/>
        <v/>
      </c>
    </row>
    <row r="3041" spans="1:57" ht="20.100000000000001" customHeight="1" x14ac:dyDescent="0.25">
      <c r="A3041" s="247">
        <v>2263</v>
      </c>
      <c r="B3041" s="247">
        <f>$B$755+(A3041*$B$758)</f>
        <v>12143.829602228814</v>
      </c>
      <c r="C3041" s="247">
        <f>_xlfn.NORM.DIST($B3041,$B$752,$B$753,0)</f>
        <v>4.7624780576474339E-10</v>
      </c>
      <c r="D3041" s="247">
        <f>_xlfn.NORM.DIST($B3041,$B$752,$B$753,1)</f>
        <v>0.99999978139614942</v>
      </c>
      <c r="E3041" s="247">
        <f>IF(OR(D3041&lt;$F$757,D3041&gt;$F$758),C3041,"")</f>
        <v>4.7624780576474339E-10</v>
      </c>
      <c r="F3041" s="247" t="str">
        <f>IF(AND(D3041&gt;$F$757,D3041&lt;$F$758),C3041,"")</f>
        <v/>
      </c>
      <c r="G3041" s="247" t="str">
        <f>IF(C3041=MAX($C$761:$C$2761),C3041,"")</f>
        <v/>
      </c>
      <c r="H3041" s="247">
        <f>_xlfn.NORM.DIST(B3041,$F$753,$F$754,0)</f>
        <v>2.2392677434454106E-307</v>
      </c>
      <c r="I3041" s="247" t="str">
        <f>IF(H3041=MAX($H$761:$H$2761),C3041,"")</f>
        <v/>
      </c>
      <c r="J3041" s="247"/>
      <c r="K3041" s="247"/>
      <c r="L3041" s="247"/>
      <c r="M3041" s="247"/>
      <c r="N3041" s="247"/>
      <c r="O3041" s="247"/>
      <c r="P3041" s="247"/>
      <c r="Q3041" s="247"/>
      <c r="R3041" s="247"/>
      <c r="AZ3041" s="259"/>
      <c r="BA3041" s="259">
        <f>BA3040+$BD$753</f>
        <v>14.623999999999434</v>
      </c>
      <c r="BB3041" s="274">
        <f t="shared" si="753"/>
        <v>4.1132832133560782E-2</v>
      </c>
      <c r="BC3041" s="259">
        <f t="shared" si="754"/>
        <v>9.2820890055377026E-5</v>
      </c>
      <c r="BD3041" s="259">
        <f t="shared" si="751"/>
        <v>9.2820890055377026E-5</v>
      </c>
      <c r="BE3041" s="254" t="str">
        <f t="shared" si="752"/>
        <v/>
      </c>
    </row>
    <row r="3042" spans="1:57" ht="20.100000000000001" customHeight="1" x14ac:dyDescent="0.25">
      <c r="A3042" s="247">
        <v>2264</v>
      </c>
      <c r="B3042" s="247">
        <f>$B$755+(A3042*$B$758)</f>
        <v>12153.444669213952</v>
      </c>
      <c r="C3042" s="247">
        <f>_xlfn.NORM.DIST($B3042,$B$752,$B$753,0)</f>
        <v>4.6671664569203498E-10</v>
      </c>
      <c r="D3042" s="247">
        <f>_xlfn.NORM.DIST($B3042,$B$752,$B$753,1)</f>
        <v>0.99999978592933436</v>
      </c>
      <c r="E3042" s="247">
        <f>IF(OR(D3042&lt;$F$757,D3042&gt;$F$758),C3042,"")</f>
        <v>4.6671664569203498E-10</v>
      </c>
      <c r="F3042" s="247" t="str">
        <f>IF(AND(D3042&gt;$F$757,D3042&lt;$F$758),C3042,"")</f>
        <v/>
      </c>
      <c r="G3042" s="247" t="str">
        <f>IF(C3042=MAX($C$761:$C$2761),C3042,"")</f>
        <v/>
      </c>
      <c r="H3042" s="247">
        <f>_xlfn.NORM.DIST(B3042,$F$753,$F$754,0)</f>
        <v>2.6000411095649102E-307</v>
      </c>
      <c r="I3042" s="247" t="str">
        <f>IF(H3042=MAX($H$761:$H$2761),C3042,"")</f>
        <v/>
      </c>
      <c r="J3042" s="247"/>
      <c r="K3042" s="247"/>
      <c r="L3042" s="247"/>
      <c r="M3042" s="247"/>
      <c r="N3042" s="247"/>
      <c r="O3042" s="247"/>
      <c r="P3042" s="247"/>
      <c r="Q3042" s="247"/>
      <c r="R3042" s="247"/>
      <c r="AZ3042" s="259"/>
      <c r="BA3042" s="259">
        <f>BA3041+$BD$753</f>
        <v>14.630399999999433</v>
      </c>
      <c r="BB3042" s="274">
        <f t="shared" si="753"/>
        <v>4.1040011243505405E-2</v>
      </c>
      <c r="BC3042" s="259">
        <f t="shared" si="754"/>
        <v>9.2625579150351633E-5</v>
      </c>
      <c r="BD3042" s="259">
        <f t="shared" si="751"/>
        <v>9.2625579150351633E-5</v>
      </c>
      <c r="BE3042" s="254" t="str">
        <f t="shared" si="752"/>
        <v/>
      </c>
    </row>
    <row r="3043" spans="1:57" ht="20.100000000000001" customHeight="1" x14ac:dyDescent="0.25">
      <c r="A3043" s="248">
        <v>2265</v>
      </c>
      <c r="B3043" s="247">
        <f>$B$755+(A3043*$B$758)</f>
        <v>12163.059736199089</v>
      </c>
      <c r="C3043" s="247">
        <f>_xlfn.NORM.DIST($B3043,$B$752,$B$753,0)</f>
        <v>4.5736891501956362E-10</v>
      </c>
      <c r="D3043" s="247">
        <f>_xlfn.NORM.DIST($B3043,$B$752,$B$753,1)</f>
        <v>0.99999979037176101</v>
      </c>
      <c r="E3043" s="247">
        <f>IF(OR(D3043&lt;$F$757,D3043&gt;$F$758),C3043,"")</f>
        <v>4.5736891501956362E-10</v>
      </c>
      <c r="F3043" s="247" t="str">
        <f>IF(AND(D3043&gt;$F$757,D3043&lt;$F$758),C3043,"")</f>
        <v/>
      </c>
      <c r="G3043" s="247" t="str">
        <f>IF(C3043=MAX($C$761:$C$2761),C3043,"")</f>
        <v/>
      </c>
      <c r="H3043" s="247">
        <f>_xlfn.NORM.DIST(B3043,$F$753,$F$754,0)</f>
        <v>3.0188911659452615E-307</v>
      </c>
      <c r="I3043" s="247" t="str">
        <f>IF(H3043=MAX($H$761:$H$2761),C3043,"")</f>
        <v/>
      </c>
      <c r="J3043" s="247"/>
      <c r="K3043" s="247"/>
      <c r="L3043" s="247"/>
      <c r="M3043" s="247"/>
      <c r="N3043" s="247"/>
      <c r="O3043" s="247"/>
      <c r="P3043" s="247"/>
      <c r="Q3043" s="247"/>
      <c r="R3043" s="247"/>
      <c r="AZ3043" s="259"/>
      <c r="BA3043" s="259">
        <f>BA3042+$BD$753</f>
        <v>14.636799999999432</v>
      </c>
      <c r="BB3043" s="274">
        <f t="shared" si="753"/>
        <v>4.0947385664355053E-2</v>
      </c>
      <c r="BC3043" s="259">
        <f t="shared" si="754"/>
        <v>9.2430635013386608E-5</v>
      </c>
      <c r="BD3043" s="259">
        <f t="shared" si="751"/>
        <v>9.2430635013386608E-5</v>
      </c>
      <c r="BE3043" s="254" t="str">
        <f t="shared" si="752"/>
        <v/>
      </c>
    </row>
    <row r="3044" spans="1:57" ht="20.100000000000001" customHeight="1" x14ac:dyDescent="0.25">
      <c r="A3044" s="247">
        <v>2266</v>
      </c>
      <c r="B3044" s="247">
        <f>$B$755+(A3044*$B$758)</f>
        <v>12172.674803184227</v>
      </c>
      <c r="C3044" s="247">
        <f>_xlfn.NORM.DIST($B3044,$B$752,$B$753,0)</f>
        <v>4.4820123602316776E-10</v>
      </c>
      <c r="D3044" s="247">
        <f>_xlfn.NORM.DIST($B3044,$B$752,$B$753,1)</f>
        <v>0.99999979472517686</v>
      </c>
      <c r="E3044" s="247">
        <f>IF(OR(D3044&lt;$F$757,D3044&gt;$F$758),C3044,"")</f>
        <v>4.4820123602316776E-10</v>
      </c>
      <c r="F3044" s="247" t="str">
        <f>IF(AND(D3044&gt;$F$757,D3044&lt;$F$758),C3044,"")</f>
        <v/>
      </c>
      <c r="G3044" s="247" t="str">
        <f>IF(C3044=MAX($C$761:$C$2761),C3044,"")</f>
        <v/>
      </c>
      <c r="H3044" s="247">
        <f>_xlfn.NORM.DIST(B3044,$F$753,$F$754,0)</f>
        <v>3.5051592146749927E-307</v>
      </c>
      <c r="I3044" s="247" t="str">
        <f>IF(H3044=MAX($H$761:$H$2761),C3044,"")</f>
        <v/>
      </c>
      <c r="J3044" s="247"/>
      <c r="K3044" s="247"/>
      <c r="L3044" s="247"/>
      <c r="M3044" s="247"/>
      <c r="N3044" s="247"/>
      <c r="O3044" s="247"/>
      <c r="P3044" s="247"/>
      <c r="Q3044" s="247"/>
      <c r="R3044" s="247"/>
      <c r="AZ3044" s="259"/>
      <c r="BA3044" s="259">
        <f>BA3043+$BD$753</f>
        <v>14.643199999999432</v>
      </c>
      <c r="BB3044" s="274">
        <f t="shared" si="753"/>
        <v>4.0854955029341666E-2</v>
      </c>
      <c r="BC3044" s="259">
        <f t="shared" si="754"/>
        <v>9.2236057097537516E-5</v>
      </c>
      <c r="BD3044" s="259">
        <f t="shared" si="751"/>
        <v>9.2236057097537516E-5</v>
      </c>
      <c r="BE3044" s="254" t="str">
        <f t="shared" si="752"/>
        <v/>
      </c>
    </row>
    <row r="3045" spans="1:57" ht="20.100000000000001" customHeight="1" x14ac:dyDescent="0.25">
      <c r="A3045" s="247">
        <v>2267</v>
      </c>
      <c r="B3045" s="247">
        <f>$B$755+(A3045*$B$758)</f>
        <v>12182.289870169365</v>
      </c>
      <c r="C3045" s="247">
        <f>_xlfn.NORM.DIST($B3045,$B$752,$B$753,0)</f>
        <v>4.392102901008243E-10</v>
      </c>
      <c r="D3045" s="247">
        <f>_xlfn.NORM.DIST($B3045,$B$752,$B$753,1)</f>
        <v>0.99999979899129721</v>
      </c>
      <c r="E3045" s="247">
        <f>IF(OR(D3045&lt;$F$757,D3045&gt;$F$758),C3045,"")</f>
        <v>4.392102901008243E-10</v>
      </c>
      <c r="F3045" s="247" t="str">
        <f>IF(AND(D3045&gt;$F$757,D3045&lt;$F$758),C3045,"")</f>
        <v/>
      </c>
      <c r="G3045" s="247" t="str">
        <f>IF(C3045=MAX($C$761:$C$2761),C3045,"")</f>
        <v/>
      </c>
      <c r="H3045" s="247">
        <f>_xlfn.NORM.DIST(B3045,$F$753,$F$754,0)</f>
        <v>4.0696877986625525E-307</v>
      </c>
      <c r="I3045" s="247" t="str">
        <f>IF(H3045=MAX($H$761:$H$2761),C3045,"")</f>
        <v/>
      </c>
      <c r="J3045" s="247"/>
      <c r="K3045" s="247"/>
      <c r="L3045" s="247"/>
      <c r="M3045" s="247"/>
      <c r="N3045" s="247"/>
      <c r="O3045" s="247"/>
      <c r="P3045" s="247"/>
      <c r="Q3045" s="247"/>
      <c r="R3045" s="247"/>
      <c r="AZ3045" s="259"/>
      <c r="BA3045" s="259">
        <f>BA3044+$BD$753</f>
        <v>14.649599999999431</v>
      </c>
      <c r="BB3045" s="274">
        <f t="shared" si="753"/>
        <v>4.0762718972244129E-2</v>
      </c>
      <c r="BC3045" s="259">
        <f t="shared" si="754"/>
        <v>9.204184485593625E-5</v>
      </c>
      <c r="BD3045" s="259">
        <f t="shared" si="751"/>
        <v>9.204184485593625E-5</v>
      </c>
      <c r="BE3045" s="254" t="str">
        <f t="shared" si="752"/>
        <v/>
      </c>
    </row>
    <row r="3046" spans="1:57" ht="20.100000000000001" customHeight="1" x14ac:dyDescent="0.25">
      <c r="A3046" s="247">
        <v>2268</v>
      </c>
      <c r="B3046" s="247">
        <f>$B$755+(A3046*$B$758)</f>
        <v>12191.904937154502</v>
      </c>
      <c r="C3046" s="247">
        <f>_xlfn.NORM.DIST($B3046,$B$752,$B$753,0)</f>
        <v>4.3039281679782513E-10</v>
      </c>
      <c r="D3046" s="247">
        <f>_xlfn.NORM.DIST($B3046,$B$752,$B$753,1)</f>
        <v>0.99999980317180559</v>
      </c>
      <c r="E3046" s="247">
        <f>IF(OR(D3046&lt;$F$757,D3046&gt;$F$758),C3046,"")</f>
        <v>4.3039281679782513E-10</v>
      </c>
      <c r="F3046" s="247" t="str">
        <f>IF(AND(D3046&gt;$F$757,D3046&lt;$F$758),C3046,"")</f>
        <v/>
      </c>
      <c r="G3046" s="247" t="str">
        <f>IF(C3046=MAX($C$761:$C$2761),C3046,"")</f>
        <v/>
      </c>
      <c r="H3046" s="247">
        <f>_xlfn.NORM.DIST(B3046,$F$753,$F$754,0)</f>
        <v>4.7250617642756486E-307</v>
      </c>
      <c r="I3046" s="247" t="str">
        <f>IF(H3046=MAX($H$761:$H$2761),C3046,"")</f>
        <v/>
      </c>
      <c r="J3046" s="247"/>
      <c r="K3046" s="247"/>
      <c r="L3046" s="247"/>
      <c r="M3046" s="247"/>
      <c r="N3046" s="247"/>
      <c r="O3046" s="247"/>
      <c r="P3046" s="247"/>
      <c r="Q3046" s="247"/>
      <c r="R3046" s="247"/>
      <c r="AZ3046" s="259"/>
      <c r="BA3046" s="259">
        <f>BA3045+$BD$753</f>
        <v>14.65599999999943</v>
      </c>
      <c r="BB3046" s="274">
        <f t="shared" si="753"/>
        <v>4.0670677127388193E-2</v>
      </c>
      <c r="BC3046" s="259">
        <f t="shared" si="754"/>
        <v>9.1847997742089404E-5</v>
      </c>
      <c r="BD3046" s="259">
        <f t="shared" si="751"/>
        <v>9.1847997742089404E-5</v>
      </c>
      <c r="BE3046" s="254" t="str">
        <f t="shared" si="752"/>
        <v/>
      </c>
    </row>
    <row r="3047" spans="1:57" ht="20.100000000000001" customHeight="1" x14ac:dyDescent="0.25">
      <c r="A3047" s="247">
        <v>2269</v>
      </c>
      <c r="B3047" s="247">
        <f>$B$755+(A3047*$B$758)</f>
        <v>12201.52000413964</v>
      </c>
      <c r="C3047" s="247">
        <f>_xlfn.NORM.DIST($B3047,$B$752,$B$753,0)</f>
        <v>4.2174561284692944E-10</v>
      </c>
      <c r="D3047" s="247">
        <f>_xlfn.NORM.DIST($B3047,$B$752,$B$753,1)</f>
        <v>0.99999980726835447</v>
      </c>
      <c r="E3047" s="247">
        <f>IF(OR(D3047&lt;$F$757,D3047&gt;$F$758),C3047,"")</f>
        <v>4.2174561284692944E-10</v>
      </c>
      <c r="F3047" s="247" t="str">
        <f>IF(AND(D3047&gt;$F$757,D3047&lt;$F$758),C3047,"")</f>
        <v/>
      </c>
      <c r="G3047" s="247" t="str">
        <f>IF(C3047=MAX($C$761:$C$2761),C3047,"")</f>
        <v/>
      </c>
      <c r="H3047" s="247">
        <f>_xlfn.NORM.DIST(B3047,$F$753,$F$754,0)</f>
        <v>5.4858880003231919E-307</v>
      </c>
      <c r="I3047" s="247" t="str">
        <f>IF(H3047=MAX($H$761:$H$2761),C3047,"")</f>
        <v/>
      </c>
      <c r="J3047" s="247"/>
      <c r="K3047" s="247"/>
      <c r="L3047" s="247"/>
      <c r="M3047" s="247"/>
      <c r="N3047" s="247"/>
      <c r="O3047" s="247"/>
      <c r="P3047" s="247"/>
      <c r="Q3047" s="247"/>
      <c r="R3047" s="247"/>
      <c r="AZ3047" s="259"/>
      <c r="BA3047" s="259">
        <f>BA3046+$BD$753</f>
        <v>14.66239999999943</v>
      </c>
      <c r="BB3047" s="274">
        <f t="shared" si="753"/>
        <v>4.0578829129646103E-2</v>
      </c>
      <c r="BC3047" s="259">
        <f t="shared" si="754"/>
        <v>9.1654515209982357E-5</v>
      </c>
      <c r="BD3047" s="259">
        <f t="shared" si="751"/>
        <v>9.1654515209982357E-5</v>
      </c>
      <c r="BE3047" s="254" t="str">
        <f t="shared" si="752"/>
        <v/>
      </c>
    </row>
    <row r="3048" spans="1:57" ht="20.100000000000001" customHeight="1" x14ac:dyDescent="0.25">
      <c r="A3048" s="247">
        <v>2270</v>
      </c>
      <c r="B3048" s="247">
        <f>$B$755+(A3048*$B$758)</f>
        <v>12211.135071124778</v>
      </c>
      <c r="C3048" s="247">
        <f>_xlfn.NORM.DIST($B3048,$B$752,$B$753,0)</f>
        <v>4.1326553122321008E-10</v>
      </c>
      <c r="D3048" s="247">
        <f>_xlfn.NORM.DIST($B3048,$B$752,$B$753,1)</f>
        <v>0.99999981128256588</v>
      </c>
      <c r="E3048" s="247">
        <f>IF(OR(D3048&lt;$F$757,D3048&gt;$F$758),C3048,"")</f>
        <v>4.1326553122321008E-10</v>
      </c>
      <c r="F3048" s="247" t="str">
        <f>IF(AND(D3048&gt;$F$757,D3048&lt;$F$758),C3048,"")</f>
        <v/>
      </c>
      <c r="G3048" s="247" t="str">
        <f>IF(C3048=MAX($C$761:$C$2761),C3048,"")</f>
        <v/>
      </c>
      <c r="H3048" s="247">
        <f>_xlfn.NORM.DIST(B3048,$F$753,$F$754,0)</f>
        <v>6.3691200534120696E-307</v>
      </c>
      <c r="I3048" s="247" t="str">
        <f>IF(H3048=MAX($H$761:$H$2761),C3048,"")</f>
        <v/>
      </c>
      <c r="J3048" s="247"/>
      <c r="K3048" s="247"/>
      <c r="L3048" s="247"/>
      <c r="M3048" s="247"/>
      <c r="N3048" s="247"/>
      <c r="O3048" s="247"/>
      <c r="P3048" s="247"/>
      <c r="Q3048" s="247"/>
      <c r="R3048" s="247"/>
      <c r="AZ3048" s="259"/>
      <c r="BA3048" s="259">
        <f>BA3047+$BD$753</f>
        <v>14.668799999999429</v>
      </c>
      <c r="BB3048" s="274">
        <f t="shared" si="753"/>
        <v>4.0487174614436121E-2</v>
      </c>
      <c r="BC3048" s="259">
        <f t="shared" si="754"/>
        <v>9.1461396713704568E-5</v>
      </c>
      <c r="BD3048" s="259">
        <f t="shared" si="751"/>
        <v>9.1461396713704568E-5</v>
      </c>
      <c r="BE3048" s="254" t="str">
        <f t="shared" si="752"/>
        <v/>
      </c>
    </row>
    <row r="3049" spans="1:57" ht="20.100000000000001" customHeight="1" x14ac:dyDescent="0.25">
      <c r="A3049" s="248">
        <v>2271</v>
      </c>
      <c r="B3049" s="247">
        <f>$B$755+(A3049*$B$758)</f>
        <v>12220.750138109915</v>
      </c>
      <c r="C3049" s="247">
        <f>_xlfn.NORM.DIST($B3049,$B$752,$B$753,0)</f>
        <v>4.0494948021346879E-10</v>
      </c>
      <c r="D3049" s="247">
        <f>_xlfn.NORM.DIST($B3049,$B$752,$B$753,1)</f>
        <v>0.99999981521603176</v>
      </c>
      <c r="E3049" s="247">
        <f>IF(OR(D3049&lt;$F$757,D3049&gt;$F$758),C3049,"")</f>
        <v>4.0494948021346879E-10</v>
      </c>
      <c r="F3049" s="247" t="str">
        <f>IF(AND(D3049&gt;$F$757,D3049&lt;$F$758),C3049,"")</f>
        <v/>
      </c>
      <c r="G3049" s="247" t="str">
        <f>IF(C3049=MAX($C$761:$C$2761),C3049,"")</f>
        <v/>
      </c>
      <c r="H3049" s="247">
        <f>_xlfn.NORM.DIST(B3049,$F$753,$F$754,0)</f>
        <v>7.3944348128390297E-307</v>
      </c>
      <c r="I3049" s="247" t="str">
        <f>IF(H3049=MAX($H$761:$H$2761),C3049,"")</f>
        <v/>
      </c>
      <c r="J3049" s="247"/>
      <c r="K3049" s="247"/>
      <c r="L3049" s="247"/>
      <c r="M3049" s="247"/>
      <c r="N3049" s="247"/>
      <c r="O3049" s="247"/>
      <c r="P3049" s="247"/>
      <c r="Q3049" s="247"/>
      <c r="R3049" s="247"/>
      <c r="AZ3049" s="259"/>
      <c r="BA3049" s="259">
        <f>BA3048+$BD$753</f>
        <v>14.675199999999428</v>
      </c>
      <c r="BB3049" s="274">
        <f t="shared" si="753"/>
        <v>4.0395713217722416E-2</v>
      </c>
      <c r="BC3049" s="259">
        <f t="shared" si="754"/>
        <v>9.1268641707921427E-5</v>
      </c>
      <c r="BD3049" s="259">
        <f t="shared" si="751"/>
        <v>9.1268641707921427E-5</v>
      </c>
      <c r="BE3049" s="254" t="str">
        <f t="shared" si="752"/>
        <v/>
      </c>
    </row>
    <row r="3050" spans="1:57" ht="20.100000000000001" customHeight="1" x14ac:dyDescent="0.25">
      <c r="A3050" s="247">
        <v>2272</v>
      </c>
      <c r="B3050" s="247">
        <f>$B$755+(A3050*$B$758)</f>
        <v>12230.365205095053</v>
      </c>
      <c r="C3050" s="247">
        <f>_xlfn.NORM.DIST($B3050,$B$752,$B$753,0)</f>
        <v>3.9679442249993629E-10</v>
      </c>
      <c r="D3050" s="247">
        <f>_xlfn.NORM.DIST($B3050,$B$752,$B$753,1)</f>
        <v>0.99999981907031454</v>
      </c>
      <c r="E3050" s="247">
        <f>IF(OR(D3050&lt;$F$757,D3050&gt;$F$758),C3050,"")</f>
        <v>3.9679442249993629E-10</v>
      </c>
      <c r="F3050" s="247" t="str">
        <f>IF(AND(D3050&gt;$F$757,D3050&lt;$F$758),C3050,"")</f>
        <v/>
      </c>
      <c r="G3050" s="247" t="str">
        <f>IF(C3050=MAX($C$761:$C$2761),C3050,"")</f>
        <v/>
      </c>
      <c r="H3050" s="247">
        <f>_xlfn.NORM.DIST(B3050,$F$753,$F$754,0)</f>
        <v>8.5846696101088204E-307</v>
      </c>
      <c r="I3050" s="247" t="str">
        <f>IF(H3050=MAX($H$761:$H$2761),C3050,"")</f>
        <v/>
      </c>
      <c r="J3050" s="247"/>
      <c r="K3050" s="247"/>
      <c r="L3050" s="247"/>
      <c r="M3050" s="247"/>
      <c r="N3050" s="247"/>
      <c r="O3050" s="247"/>
      <c r="P3050" s="247"/>
      <c r="Q3050" s="247"/>
      <c r="R3050" s="247"/>
      <c r="AZ3050" s="259"/>
      <c r="BA3050" s="259">
        <f>BA3049+$BD$753</f>
        <v>14.681599999999428</v>
      </c>
      <c r="BB3050" s="274">
        <f t="shared" si="753"/>
        <v>4.0304444576014495E-2</v>
      </c>
      <c r="BC3050" s="259">
        <f t="shared" si="754"/>
        <v>9.1076249647520369E-5</v>
      </c>
      <c r="BD3050" s="259">
        <f t="shared" si="751"/>
        <v>9.1076249647520369E-5</v>
      </c>
      <c r="BE3050" s="254" t="str">
        <f t="shared" si="752"/>
        <v/>
      </c>
    </row>
    <row r="3051" spans="1:57" ht="20.100000000000001" customHeight="1" x14ac:dyDescent="0.25">
      <c r="A3051" s="247">
        <v>2273</v>
      </c>
      <c r="B3051" s="247">
        <f>$B$755+(A3051*$B$758)</f>
        <v>12239.980272080191</v>
      </c>
      <c r="C3051" s="247">
        <f>_xlfn.NORM.DIST($B3051,$B$752,$B$753,0)</f>
        <v>3.8879737425813266E-10</v>
      </c>
      <c r="D3051" s="247">
        <f>_xlfn.NORM.DIST($B3051,$B$752,$B$753,1)</f>
        <v>0.99999982284694799</v>
      </c>
      <c r="E3051" s="247">
        <f>IF(OR(D3051&lt;$F$757,D3051&gt;$F$758),C3051,"")</f>
        <v>3.8879737425813266E-10</v>
      </c>
      <c r="F3051" s="247" t="str">
        <f>IF(AND(D3051&gt;$F$757,D3051&lt;$F$758),C3051,"")</f>
        <v/>
      </c>
      <c r="G3051" s="247" t="str">
        <f>IF(C3051=MAX($C$761:$C$2761),C3051,"")</f>
        <v/>
      </c>
      <c r="H3051" s="247">
        <f>_xlfn.NORM.DIST(B3051,$F$753,$F$754,0)</f>
        <v>9.9663294145743369E-307</v>
      </c>
      <c r="I3051" s="247" t="str">
        <f>IF(H3051=MAX($H$761:$H$2761),C3051,"")</f>
        <v/>
      </c>
      <c r="J3051" s="247"/>
      <c r="K3051" s="247"/>
      <c r="L3051" s="247"/>
      <c r="M3051" s="247"/>
      <c r="N3051" s="247"/>
      <c r="O3051" s="247"/>
      <c r="P3051" s="247"/>
      <c r="Q3051" s="247"/>
      <c r="R3051" s="247"/>
      <c r="AZ3051" s="259"/>
      <c r="BA3051" s="259">
        <f>BA3050+$BD$753</f>
        <v>14.687999999999427</v>
      </c>
      <c r="BB3051" s="274">
        <f t="shared" si="753"/>
        <v>4.0213368326366974E-2</v>
      </c>
      <c r="BC3051" s="259">
        <f t="shared" si="754"/>
        <v>9.088421998773577E-5</v>
      </c>
      <c r="BD3051" s="259">
        <f t="shared" si="751"/>
        <v>9.088421998773577E-5</v>
      </c>
      <c r="BE3051" s="254" t="str">
        <f t="shared" si="752"/>
        <v/>
      </c>
    </row>
    <row r="3052" spans="1:57" ht="20.100000000000001" customHeight="1" x14ac:dyDescent="0.25">
      <c r="A3052" s="247">
        <v>2274</v>
      </c>
      <c r="B3052" s="247">
        <f>$B$755+(A3052*$B$758)</f>
        <v>12249.595339065329</v>
      </c>
      <c r="C3052" s="247">
        <f>_xlfn.NORM.DIST($B3052,$B$752,$B$753,0)</f>
        <v>3.8095540426861471E-10</v>
      </c>
      <c r="D3052" s="247">
        <f>_xlfn.NORM.DIST($B3052,$B$752,$B$753,1)</f>
        <v>0.99999982654743724</v>
      </c>
      <c r="E3052" s="247">
        <f>IF(OR(D3052&lt;$F$757,D3052&gt;$F$758),C3052,"")</f>
        <v>3.8095540426861471E-10</v>
      </c>
      <c r="F3052" s="247" t="str">
        <f>IF(AND(D3052&gt;$F$757,D3052&lt;$F$758),C3052,"")</f>
        <v/>
      </c>
      <c r="G3052" s="247" t="str">
        <f>IF(C3052=MAX($C$761:$C$2761),C3052,"")</f>
        <v/>
      </c>
      <c r="H3052" s="247">
        <f>_xlfn.NORM.DIST(B3052,$F$753,$F$754,0)</f>
        <v>1.1570175356775622E-306</v>
      </c>
      <c r="I3052" s="247" t="str">
        <f>IF(H3052=MAX($H$761:$H$2761),C3052,"")</f>
        <v/>
      </c>
      <c r="J3052" s="247"/>
      <c r="K3052" s="247"/>
      <c r="L3052" s="247"/>
      <c r="M3052" s="247"/>
      <c r="N3052" s="247"/>
      <c r="O3052" s="247"/>
      <c r="P3052" s="247"/>
      <c r="Q3052" s="247"/>
      <c r="R3052" s="247"/>
      <c r="AZ3052" s="259"/>
      <c r="BA3052" s="259">
        <f>BA3051+$BD$753</f>
        <v>14.694399999999426</v>
      </c>
      <c r="BB3052" s="274">
        <f t="shared" si="753"/>
        <v>4.0122484106379239E-2</v>
      </c>
      <c r="BC3052" s="259">
        <f t="shared" si="754"/>
        <v>9.0692552184190589E-5</v>
      </c>
      <c r="BD3052" s="259">
        <f t="shared" si="751"/>
        <v>9.0692552184190589E-5</v>
      </c>
      <c r="BE3052" s="254" t="str">
        <f t="shared" si="752"/>
        <v/>
      </c>
    </row>
    <row r="3053" spans="1:57" ht="20.100000000000001" customHeight="1" x14ac:dyDescent="0.25">
      <c r="A3053" s="247">
        <v>2275</v>
      </c>
      <c r="B3053" s="247">
        <f>$B$755+(A3053*$B$758)</f>
        <v>12259.210406050466</v>
      </c>
      <c r="C3053" s="247">
        <f>_xlfn.NORM.DIST($B3053,$B$752,$B$753,0)</f>
        <v>3.7326563304248948E-10</v>
      </c>
      <c r="D3053" s="247">
        <f>_xlfn.NORM.DIST($B3053,$B$752,$B$753,1)</f>
        <v>0.99999983017325933</v>
      </c>
      <c r="E3053" s="247">
        <f>IF(OR(D3053&lt;$F$757,D3053&gt;$F$758),C3053,"")</f>
        <v>3.7326563304248948E-10</v>
      </c>
      <c r="F3053" s="247" t="str">
        <f>IF(AND(D3053&gt;$F$757,D3053&lt;$F$758),C3053,"")</f>
        <v/>
      </c>
      <c r="G3053" s="247" t="str">
        <f>IF(C3053=MAX($C$761:$C$2761),C3053,"")</f>
        <v/>
      </c>
      <c r="H3053" s="247">
        <f>_xlfn.NORM.DIST(B3053,$F$753,$F$754,0)</f>
        <v>1.3431907609292695E-306</v>
      </c>
      <c r="I3053" s="247" t="str">
        <f>IF(H3053=MAX($H$761:$H$2761),C3053,"")</f>
        <v/>
      </c>
      <c r="J3053" s="247"/>
      <c r="K3053" s="247"/>
      <c r="L3053" s="247"/>
      <c r="M3053" s="247"/>
      <c r="N3053" s="247"/>
      <c r="O3053" s="247"/>
      <c r="P3053" s="247"/>
      <c r="Q3053" s="247"/>
      <c r="R3053" s="247"/>
      <c r="AZ3053" s="259"/>
      <c r="BA3053" s="259">
        <f>BA3052+$BD$753</f>
        <v>14.700799999999425</v>
      </c>
      <c r="BB3053" s="274">
        <f t="shared" si="753"/>
        <v>4.0031791554195048E-2</v>
      </c>
      <c r="BC3053" s="259">
        <f t="shared" si="754"/>
        <v>9.0501245692688193E-5</v>
      </c>
      <c r="BD3053" s="259">
        <f t="shared" si="751"/>
        <v>9.0501245692688193E-5</v>
      </c>
      <c r="BE3053" s="254" t="str">
        <f t="shared" si="752"/>
        <v/>
      </c>
    </row>
    <row r="3054" spans="1:57" ht="20.100000000000001" customHeight="1" x14ac:dyDescent="0.25">
      <c r="A3054" s="247">
        <v>2276</v>
      </c>
      <c r="B3054" s="247">
        <f>$B$755+(A3054*$B$758)</f>
        <v>12268.825473035604</v>
      </c>
      <c r="C3054" s="247">
        <f>_xlfn.NORM.DIST($B3054,$B$752,$B$753,0)</f>
        <v>3.6572523196043117E-10</v>
      </c>
      <c r="D3054" s="247">
        <f>_xlfn.NORM.DIST($B3054,$B$752,$B$753,1)</f>
        <v>0.9999998337258641</v>
      </c>
      <c r="E3054" s="247">
        <f>IF(OR(D3054&lt;$F$757,D3054&gt;$F$758),C3054,"")</f>
        <v>3.6572523196043117E-10</v>
      </c>
      <c r="F3054" s="247" t="str">
        <f>IF(AND(D3054&gt;$F$757,D3054&lt;$F$758),C3054,"")</f>
        <v/>
      </c>
      <c r="G3054" s="247" t="str">
        <f>IF(C3054=MAX($C$761:$C$2761),C3054,"")</f>
        <v/>
      </c>
      <c r="H3054" s="247">
        <f>_xlfn.NORM.DIST(B3054,$F$753,$F$754,0)</f>
        <v>1.5592957740588699E-306</v>
      </c>
      <c r="I3054" s="247" t="str">
        <f>IF(H3054=MAX($H$761:$H$2761),C3054,"")</f>
        <v/>
      </c>
      <c r="J3054" s="247"/>
      <c r="K3054" s="247"/>
      <c r="L3054" s="247"/>
      <c r="M3054" s="247"/>
      <c r="N3054" s="247"/>
      <c r="O3054" s="247"/>
      <c r="P3054" s="247"/>
      <c r="Q3054" s="247"/>
      <c r="R3054" s="247"/>
      <c r="AZ3054" s="259"/>
      <c r="BA3054" s="259">
        <f>BA3053+$BD$753</f>
        <v>14.707199999999425</v>
      </c>
      <c r="BB3054" s="274">
        <f t="shared" si="753"/>
        <v>3.994129030850236E-2</v>
      </c>
      <c r="BC3054" s="259">
        <f t="shared" si="754"/>
        <v>9.0310299969725838E-5</v>
      </c>
      <c r="BD3054" s="259">
        <f t="shared" si="751"/>
        <v>9.0310299969725838E-5</v>
      </c>
      <c r="BE3054" s="254" t="str">
        <f t="shared" si="752"/>
        <v/>
      </c>
    </row>
    <row r="3055" spans="1:57" ht="20.100000000000001" customHeight="1" x14ac:dyDescent="0.25">
      <c r="A3055" s="247">
        <v>2277</v>
      </c>
      <c r="B3055" s="247">
        <f>$B$755+(A3055*$B$758)</f>
        <v>12278.440540020742</v>
      </c>
      <c r="C3055" s="247">
        <f>_xlfn.NORM.DIST($B3055,$B$752,$B$753,0)</f>
        <v>3.5833142242506464E-10</v>
      </c>
      <c r="D3055" s="247">
        <f>_xlfn.NORM.DIST($B3055,$B$752,$B$753,1)</f>
        <v>0.99999983720667429</v>
      </c>
      <c r="E3055" s="247">
        <f>IF(OR(D3055&lt;$F$757,D3055&gt;$F$758),C3055,"")</f>
        <v>3.5833142242506464E-10</v>
      </c>
      <c r="F3055" s="247" t="str">
        <f>IF(AND(D3055&gt;$F$757,D3055&lt;$F$758),C3055,"")</f>
        <v/>
      </c>
      <c r="G3055" s="247" t="str">
        <f>IF(C3055=MAX($C$761:$C$2761),C3055,"")</f>
        <v/>
      </c>
      <c r="H3055" s="247">
        <f>_xlfn.NORM.DIST(B3055,$F$753,$F$754,0)</f>
        <v>1.8101408076799412E-306</v>
      </c>
      <c r="I3055" s="247" t="str">
        <f>IF(H3055=MAX($H$761:$H$2761),C3055,"")</f>
        <v/>
      </c>
      <c r="J3055" s="247"/>
      <c r="K3055" s="247"/>
      <c r="L3055" s="247"/>
      <c r="M3055" s="247"/>
      <c r="N3055" s="247"/>
      <c r="O3055" s="247"/>
      <c r="P3055" s="247"/>
      <c r="Q3055" s="247"/>
      <c r="R3055" s="247"/>
      <c r="AZ3055" s="259"/>
      <c r="BA3055" s="259">
        <f>BA3054+$BD$753</f>
        <v>14.713599999999424</v>
      </c>
      <c r="BB3055" s="274">
        <f t="shared" si="753"/>
        <v>3.9850980008532634E-2</v>
      </c>
      <c r="BC3055" s="259">
        <f t="shared" si="754"/>
        <v>9.0119714471821599E-5</v>
      </c>
      <c r="BD3055" s="259">
        <f t="shared" si="751"/>
        <v>9.0119714471821599E-5</v>
      </c>
      <c r="BE3055" s="254" t="str">
        <f t="shared" si="752"/>
        <v/>
      </c>
    </row>
    <row r="3056" spans="1:57" ht="20.100000000000001" customHeight="1" x14ac:dyDescent="0.25">
      <c r="A3056" s="248">
        <v>2278</v>
      </c>
      <c r="B3056" s="247">
        <f>$B$755+(A3056*$B$758)</f>
        <v>12288.055607005879</v>
      </c>
      <c r="C3056" s="247">
        <f>_xlfn.NORM.DIST($B3056,$B$752,$B$753,0)</f>
        <v>3.5108147502648725E-10</v>
      </c>
      <c r="D3056" s="247">
        <f>_xlfn.NORM.DIST($B3056,$B$752,$B$753,1)</f>
        <v>0.99999984061708636</v>
      </c>
      <c r="E3056" s="247">
        <f>IF(OR(D3056&lt;$F$757,D3056&gt;$F$758),C3056,"")</f>
        <v>3.5108147502648725E-10</v>
      </c>
      <c r="F3056" s="247" t="str">
        <f>IF(AND(D3056&gt;$F$757,D3056&lt;$F$758),C3056,"")</f>
        <v/>
      </c>
      <c r="G3056" s="247" t="str">
        <f>IF(C3056=MAX($C$761:$C$2761),C3056,"")</f>
        <v/>
      </c>
      <c r="H3056" s="247">
        <f>_xlfn.NORM.DIST(B3056,$F$753,$F$754,0)</f>
        <v>2.1013058412656271E-306</v>
      </c>
      <c r="I3056" s="247" t="str">
        <f>IF(H3056=MAX($H$761:$H$2761),C3056,"")</f>
        <v/>
      </c>
      <c r="J3056" s="247"/>
      <c r="K3056" s="247"/>
      <c r="L3056" s="247"/>
      <c r="M3056" s="247"/>
      <c r="N3056" s="247"/>
      <c r="O3056" s="247"/>
      <c r="P3056" s="247"/>
      <c r="Q3056" s="247"/>
      <c r="R3056" s="247"/>
      <c r="AZ3056" s="259"/>
      <c r="BA3056" s="259">
        <f>BA3055+$BD$753</f>
        <v>14.719999999999423</v>
      </c>
      <c r="BB3056" s="274">
        <f t="shared" si="753"/>
        <v>3.9760860294060812E-2</v>
      </c>
      <c r="BC3056" s="259">
        <f t="shared" si="754"/>
        <v>8.9929488655965395E-5</v>
      </c>
      <c r="BD3056" s="259">
        <f t="shared" si="751"/>
        <v>8.9929488655965395E-5</v>
      </c>
      <c r="BE3056" s="254" t="str">
        <f t="shared" si="752"/>
        <v/>
      </c>
    </row>
    <row r="3057" spans="1:57" ht="20.100000000000001" customHeight="1" x14ac:dyDescent="0.25">
      <c r="A3057" s="247">
        <v>2279</v>
      </c>
      <c r="B3057" s="247">
        <f>$B$755+(A3057*$B$758)</f>
        <v>12297.670673991017</v>
      </c>
      <c r="C3057" s="247">
        <f>_xlfn.NORM.DIST($B3057,$B$752,$B$753,0)</f>
        <v>3.4397270872077405E-10</v>
      </c>
      <c r="D3057" s="247">
        <f>_xlfn.NORM.DIST($B3057,$B$752,$B$753,1)</f>
        <v>0.99999984395847064</v>
      </c>
      <c r="E3057" s="247">
        <f>IF(OR(D3057&lt;$F$757,D3057&gt;$F$758),C3057,"")</f>
        <v>3.4397270872077405E-10</v>
      </c>
      <c r="F3057" s="247" t="str">
        <f>IF(AND(D3057&gt;$F$757,D3057&lt;$F$758),C3057,"")</f>
        <v/>
      </c>
      <c r="G3057" s="247" t="str">
        <f>IF(C3057=MAX($C$761:$C$2761),C3057,"")</f>
        <v/>
      </c>
      <c r="H3057" s="247">
        <f>_xlfn.NORM.DIST(B3057,$F$753,$F$754,0)</f>
        <v>2.4392663667871384E-306</v>
      </c>
      <c r="I3057" s="247" t="str">
        <f>IF(H3057=MAX($H$761:$H$2761),C3057,"")</f>
        <v/>
      </c>
      <c r="J3057" s="247"/>
      <c r="K3057" s="247"/>
      <c r="L3057" s="247"/>
      <c r="M3057" s="247"/>
      <c r="N3057" s="247"/>
      <c r="O3057" s="247"/>
      <c r="P3057" s="247"/>
      <c r="Q3057" s="247"/>
      <c r="R3057" s="247"/>
      <c r="AZ3057" s="259"/>
      <c r="BA3057" s="259">
        <f>BA3056+$BD$753</f>
        <v>14.726399999999423</v>
      </c>
      <c r="BB3057" s="274">
        <f t="shared" si="753"/>
        <v>3.9670930805404847E-2</v>
      </c>
      <c r="BC3057" s="259">
        <f t="shared" si="754"/>
        <v>8.97396219794247E-5</v>
      </c>
      <c r="BD3057" s="259">
        <f t="shared" si="751"/>
        <v>8.97396219794247E-5</v>
      </c>
      <c r="BE3057" s="254" t="str">
        <f t="shared" si="752"/>
        <v/>
      </c>
    </row>
    <row r="3058" spans="1:57" ht="20.100000000000001" customHeight="1" x14ac:dyDescent="0.25">
      <c r="A3058" s="247">
        <v>2280</v>
      </c>
      <c r="B3058" s="247">
        <f>$B$755+(A3058*$B$758)</f>
        <v>12307.285740976155</v>
      </c>
      <c r="C3058" s="247">
        <f>_xlfn.NORM.DIST($B3058,$B$752,$B$753,0)</f>
        <v>3.3700249002125487E-10</v>
      </c>
      <c r="D3058" s="247">
        <f>_xlfn.NORM.DIST($B3058,$B$752,$B$753,1)</f>
        <v>0.99999984723217172</v>
      </c>
      <c r="E3058" s="247">
        <f>IF(OR(D3058&lt;$F$757,D3058&gt;$F$758),C3058,"")</f>
        <v>3.3700249002125487E-10</v>
      </c>
      <c r="F3058" s="247" t="str">
        <f>IF(AND(D3058&gt;$F$757,D3058&lt;$F$758),C3058,"")</f>
        <v/>
      </c>
      <c r="G3058" s="247" t="str">
        <f>IF(C3058=MAX($C$761:$C$2761),C3058,"")</f>
        <v/>
      </c>
      <c r="H3058" s="247">
        <f>_xlfn.NORM.DIST(B3058,$F$753,$F$754,0)</f>
        <v>2.8315369860631826E-306</v>
      </c>
      <c r="I3058" s="247" t="str">
        <f>IF(H3058=MAX($H$761:$H$2761),C3058,"")</f>
        <v/>
      </c>
      <c r="J3058" s="247"/>
      <c r="K3058" s="247"/>
      <c r="L3058" s="247"/>
      <c r="M3058" s="247"/>
      <c r="N3058" s="247"/>
      <c r="O3058" s="247"/>
      <c r="P3058" s="247"/>
      <c r="Q3058" s="247"/>
      <c r="R3058" s="247"/>
      <c r="AZ3058" s="259"/>
      <c r="BA3058" s="259">
        <f>BA3057+$BD$753</f>
        <v>14.732799999999422</v>
      </c>
      <c r="BB3058" s="274">
        <f t="shared" si="753"/>
        <v>3.9581191183425422E-2</v>
      </c>
      <c r="BC3058" s="259">
        <f t="shared" si="754"/>
        <v>8.9550113900119244E-5</v>
      </c>
      <c r="BD3058" s="259">
        <f t="shared" si="751"/>
        <v>8.9550113900119244E-5</v>
      </c>
      <c r="BE3058" s="254" t="str">
        <f t="shared" si="752"/>
        <v/>
      </c>
    </row>
    <row r="3059" spans="1:57" ht="20.100000000000001" customHeight="1" x14ac:dyDescent="0.25">
      <c r="A3059" s="247">
        <v>2281</v>
      </c>
      <c r="B3059" s="247">
        <f>$B$755+(A3059*$B$758)</f>
        <v>12316.900807961292</v>
      </c>
      <c r="C3059" s="247">
        <f>_xlfn.NORM.DIST($B3059,$B$752,$B$753,0)</f>
        <v>3.3016823220240404E-10</v>
      </c>
      <c r="D3059" s="247">
        <f>_xlfn.NORM.DIST($B3059,$B$752,$B$753,1)</f>
        <v>0.99999985043950934</v>
      </c>
      <c r="E3059" s="247">
        <f>IF(OR(D3059&lt;$F$757,D3059&gt;$F$758),C3059,"")</f>
        <v>3.3016823220240404E-10</v>
      </c>
      <c r="F3059" s="247" t="str">
        <f>IF(AND(D3059&gt;$F$757,D3059&lt;$F$758),C3059,"")</f>
        <v/>
      </c>
      <c r="G3059" s="247" t="str">
        <f>IF(C3059=MAX($C$761:$C$2761),C3059,"")</f>
        <v/>
      </c>
      <c r="H3059" s="247">
        <f>_xlfn.NORM.DIST(B3059,$F$753,$F$754,0)</f>
        <v>3.2868380149089938E-306</v>
      </c>
      <c r="I3059" s="247" t="str">
        <f>IF(H3059=MAX($H$761:$H$2761),C3059,"")</f>
        <v/>
      </c>
      <c r="J3059" s="247"/>
      <c r="K3059" s="247"/>
      <c r="L3059" s="247"/>
      <c r="M3059" s="247"/>
      <c r="N3059" s="247"/>
      <c r="O3059" s="247"/>
      <c r="P3059" s="247"/>
      <c r="Q3059" s="247"/>
      <c r="R3059" s="247"/>
      <c r="AZ3059" s="259"/>
      <c r="BA3059" s="259">
        <f>BA3058+$BD$753</f>
        <v>14.739199999999421</v>
      </c>
      <c r="BB3059" s="274">
        <f t="shared" si="753"/>
        <v>3.9491641069525303E-2</v>
      </c>
      <c r="BC3059" s="259">
        <f t="shared" si="754"/>
        <v>8.9360963875961819E-5</v>
      </c>
      <c r="BD3059" s="259">
        <f t="shared" si="751"/>
        <v>8.9360963875961819E-5</v>
      </c>
      <c r="BE3059" s="254" t="str">
        <f t="shared" si="752"/>
        <v/>
      </c>
    </row>
    <row r="3060" spans="1:57" ht="20.100000000000001" customHeight="1" x14ac:dyDescent="0.25">
      <c r="A3060" s="247">
        <v>2282</v>
      </c>
      <c r="B3060" s="247">
        <f>$B$755+(A3060*$B$758)</f>
        <v>12326.51587494643</v>
      </c>
      <c r="C3060" s="247">
        <f>_xlfn.NORM.DIST($B3060,$B$752,$B$753,0)</f>
        <v>3.234673945161483E-10</v>
      </c>
      <c r="D3060" s="247">
        <f>_xlfn.NORM.DIST($B3060,$B$752,$B$753,1)</f>
        <v>0.99999985358177867</v>
      </c>
      <c r="E3060" s="247">
        <f>IF(OR(D3060&lt;$F$757,D3060&gt;$F$758),C3060,"")</f>
        <v>3.234673945161483E-10</v>
      </c>
      <c r="F3060" s="247" t="str">
        <f>IF(AND(D3060&gt;$F$757,D3060&lt;$F$758),C3060,"")</f>
        <v/>
      </c>
      <c r="G3060" s="247" t="str">
        <f>IF(C3060=MAX($C$761:$C$2761),C3060,"")</f>
        <v/>
      </c>
      <c r="H3060" s="247">
        <f>_xlfn.NORM.DIST(B3060,$F$753,$F$754,0)</f>
        <v>3.8152887770625162E-306</v>
      </c>
      <c r="I3060" s="247" t="str">
        <f>IF(H3060=MAX($H$761:$H$2761),C3060,"")</f>
        <v/>
      </c>
      <c r="J3060" s="247"/>
      <c r="K3060" s="247"/>
      <c r="L3060" s="247"/>
      <c r="M3060" s="247"/>
      <c r="N3060" s="247"/>
      <c r="O3060" s="247"/>
      <c r="P3060" s="247"/>
      <c r="Q3060" s="247"/>
      <c r="R3060" s="247"/>
      <c r="AZ3060" s="259"/>
      <c r="BA3060" s="259">
        <f>BA3059+$BD$753</f>
        <v>14.745599999999421</v>
      </c>
      <c r="BB3060" s="274">
        <f t="shared" si="753"/>
        <v>3.9402280105649341E-2</v>
      </c>
      <c r="BC3060" s="259">
        <f t="shared" si="754"/>
        <v>8.9172171365302366E-5</v>
      </c>
      <c r="BD3060" s="259">
        <f t="shared" ref="BD3060:BD3123" si="755">IF(BB3060&lt;(1-$AZ$760),BC3060,"")</f>
        <v>8.9172171365302366E-5</v>
      </c>
      <c r="BE3060" s="254" t="str">
        <f t="shared" ref="BE3060:BE3123" si="756">IF(BB3060&lt;(1-$AZ$766),BC3060,"")</f>
        <v/>
      </c>
    </row>
    <row r="3061" spans="1:57" ht="20.100000000000001" customHeight="1" x14ac:dyDescent="0.25">
      <c r="A3061" s="247">
        <v>2283</v>
      </c>
      <c r="B3061" s="247">
        <f>$B$755+(A3061*$B$758)</f>
        <v>12336.130941931568</v>
      </c>
      <c r="C3061" s="247">
        <f>_xlfn.NORM.DIST($B3061,$B$752,$B$753,0)</f>
        <v>3.1689748142041491E-10</v>
      </c>
      <c r="D3061" s="247">
        <f>_xlfn.NORM.DIST($B3061,$B$752,$B$753,1)</f>
        <v>0.99999985666025037</v>
      </c>
      <c r="E3061" s="247">
        <f>IF(OR(D3061&lt;$F$757,D3061&gt;$F$758),C3061,"")</f>
        <v>3.1689748142041491E-10</v>
      </c>
      <c r="F3061" s="247" t="str">
        <f>IF(AND(D3061&gt;$F$757,D3061&lt;$F$758),C3061,"")</f>
        <v/>
      </c>
      <c r="G3061" s="247" t="str">
        <f>IF(C3061=MAX($C$761:$C$2761),C3061,"")</f>
        <v/>
      </c>
      <c r="H3061" s="247">
        <f>_xlfn.NORM.DIST(B3061,$F$753,$F$754,0)</f>
        <v>4.4286318599708784E-306</v>
      </c>
      <c r="I3061" s="247" t="str">
        <f>IF(H3061=MAX($H$761:$H$2761),C3061,"")</f>
        <v/>
      </c>
      <c r="J3061" s="247"/>
      <c r="K3061" s="247"/>
      <c r="L3061" s="247"/>
      <c r="M3061" s="247"/>
      <c r="N3061" s="247"/>
      <c r="O3061" s="247"/>
      <c r="P3061" s="247"/>
      <c r="Q3061" s="247"/>
      <c r="R3061" s="247"/>
      <c r="AZ3061" s="259"/>
      <c r="BA3061" s="259">
        <f>BA3060+$BD$753</f>
        <v>14.75199999999942</v>
      </c>
      <c r="BB3061" s="274">
        <f t="shared" ref="BB3061:BB3124" si="757">_xlfn.CHISQ.DIST.RT(BA3061,7)</f>
        <v>3.9313107934284039E-2</v>
      </c>
      <c r="BC3061" s="259">
        <f t="shared" ref="BC3061:BC3124" si="758">BB3061-BB3062</f>
        <v>8.8983735826990429E-5</v>
      </c>
      <c r="BD3061" s="259">
        <f t="shared" si="755"/>
        <v>8.8983735826990429E-5</v>
      </c>
      <c r="BE3061" s="254" t="str">
        <f t="shared" si="756"/>
        <v/>
      </c>
    </row>
    <row r="3062" spans="1:57" ht="20.100000000000001" customHeight="1" x14ac:dyDescent="0.25">
      <c r="A3062" s="248">
        <v>2284</v>
      </c>
      <c r="B3062" s="247">
        <f>$B$755+(A3062*$B$758)</f>
        <v>12345.746008916705</v>
      </c>
      <c r="C3062" s="247">
        <f>_xlfn.NORM.DIST($B3062,$B$752,$B$753,0)</f>
        <v>3.1045604181976961E-10</v>
      </c>
      <c r="D3062" s="247">
        <f>_xlfn.NORM.DIST($B3062,$B$752,$B$753,1)</f>
        <v>0.99999985967617144</v>
      </c>
      <c r="E3062" s="247">
        <f>IF(OR(D3062&lt;$F$757,D3062&gt;$F$758),C3062,"")</f>
        <v>3.1045604181976961E-10</v>
      </c>
      <c r="F3062" s="247" t="str">
        <f>IF(AND(D3062&gt;$F$757,D3062&lt;$F$758),C3062,"")</f>
        <v/>
      </c>
      <c r="G3062" s="247" t="str">
        <f>IF(C3062=MAX($C$761:$C$2761),C3062,"")</f>
        <v/>
      </c>
      <c r="H3062" s="247">
        <f>_xlfn.NORM.DIST(B3062,$F$753,$F$754,0)</f>
        <v>5.1404932877127603E-306</v>
      </c>
      <c r="I3062" s="247" t="str">
        <f>IF(H3062=MAX($H$761:$H$2761),C3062,"")</f>
        <v/>
      </c>
      <c r="J3062" s="247"/>
      <c r="K3062" s="247"/>
      <c r="L3062" s="247"/>
      <c r="M3062" s="247"/>
      <c r="N3062" s="247"/>
      <c r="O3062" s="247"/>
      <c r="P3062" s="247"/>
      <c r="Q3062" s="247"/>
      <c r="R3062" s="247"/>
      <c r="AZ3062" s="259"/>
      <c r="BA3062" s="259">
        <f>BA3061+$BD$753</f>
        <v>14.758399999999419</v>
      </c>
      <c r="BB3062" s="274">
        <f t="shared" si="757"/>
        <v>3.9224124198457049E-2</v>
      </c>
      <c r="BC3062" s="259">
        <f t="shared" si="758"/>
        <v>8.8795656720201677E-5</v>
      </c>
      <c r="BD3062" s="259">
        <f t="shared" si="755"/>
        <v>8.8795656720201677E-5</v>
      </c>
      <c r="BE3062" s="254" t="str">
        <f t="shared" si="756"/>
        <v/>
      </c>
    </row>
    <row r="3063" spans="1:57" ht="20.100000000000001" customHeight="1" x14ac:dyDescent="0.25">
      <c r="A3063" s="247">
        <v>2285</v>
      </c>
      <c r="B3063" s="247">
        <f>$B$755+(A3063*$B$758)</f>
        <v>12355.361075901843</v>
      </c>
      <c r="C3063" s="247">
        <f>_xlfn.NORM.DIST($B3063,$B$752,$B$753,0)</f>
        <v>3.041406683179264E-10</v>
      </c>
      <c r="D3063" s="247">
        <f>_xlfn.NORM.DIST($B3063,$B$752,$B$753,1)</f>
        <v>0.99999986263076568</v>
      </c>
      <c r="E3063" s="247">
        <f>IF(OR(D3063&lt;$F$757,D3063&gt;$F$758),C3063,"")</f>
        <v>3.041406683179264E-10</v>
      </c>
      <c r="F3063" s="247" t="str">
        <f>IF(AND(D3063&gt;$F$757,D3063&lt;$F$758),C3063,"")</f>
        <v/>
      </c>
      <c r="G3063" s="247" t="str">
        <f>IF(C3063=MAX($C$761:$C$2761),C3063,"")</f>
        <v/>
      </c>
      <c r="H3063" s="247">
        <f>_xlfn.NORM.DIST(B3063,$F$753,$F$754,0)</f>
        <v>5.9666843587762696E-306</v>
      </c>
      <c r="I3063" s="247" t="str">
        <f>IF(H3063=MAX($H$761:$H$2761),C3063,"")</f>
        <v/>
      </c>
      <c r="J3063" s="247"/>
      <c r="K3063" s="247"/>
      <c r="L3063" s="247"/>
      <c r="M3063" s="247"/>
      <c r="N3063" s="247"/>
      <c r="O3063" s="247"/>
      <c r="P3063" s="247"/>
      <c r="Q3063" s="247"/>
      <c r="R3063" s="247"/>
      <c r="AZ3063" s="259"/>
      <c r="BA3063" s="259">
        <f>BA3062+$BD$753</f>
        <v>14.764799999999418</v>
      </c>
      <c r="BB3063" s="274">
        <f t="shared" si="757"/>
        <v>3.9135328541736847E-2</v>
      </c>
      <c r="BC3063" s="259">
        <f t="shared" si="758"/>
        <v>8.8607933504347702E-5</v>
      </c>
      <c r="BD3063" s="259">
        <f t="shared" si="755"/>
        <v>8.8607933504347702E-5</v>
      </c>
      <c r="BE3063" s="254" t="str">
        <f t="shared" si="756"/>
        <v/>
      </c>
    </row>
    <row r="3064" spans="1:57" ht="20.100000000000001" customHeight="1" x14ac:dyDescent="0.25">
      <c r="A3064" s="247">
        <v>2286</v>
      </c>
      <c r="B3064" s="247">
        <f>$B$755+(A3064*$B$758)</f>
        <v>12364.976142886981</v>
      </c>
      <c r="C3064" s="247">
        <f>_xlfn.NORM.DIST($B3064,$B$752,$B$753,0)</f>
        <v>2.9794899648201066E-10</v>
      </c>
      <c r="D3064" s="247">
        <f>_xlfn.NORM.DIST($B3064,$B$752,$B$753,1)</f>
        <v>0.99999986552523368</v>
      </c>
      <c r="E3064" s="247">
        <f>IF(OR(D3064&lt;$F$757,D3064&gt;$F$758),C3064,"")</f>
        <v>2.9794899648201066E-10</v>
      </c>
      <c r="F3064" s="247" t="str">
        <f>IF(AND(D3064&gt;$F$757,D3064&lt;$F$758),C3064,"")</f>
        <v/>
      </c>
      <c r="G3064" s="247" t="str">
        <f>IF(C3064=MAX($C$761:$C$2761),C3064,"")</f>
        <v/>
      </c>
      <c r="H3064" s="247">
        <f>_xlfn.NORM.DIST(B3064,$F$753,$F$754,0)</f>
        <v>6.925551815377669E-306</v>
      </c>
      <c r="I3064" s="247" t="str">
        <f>IF(H3064=MAX($H$761:$H$2761),C3064,"")</f>
        <v/>
      </c>
      <c r="J3064" s="247"/>
      <c r="K3064" s="247"/>
      <c r="L3064" s="247"/>
      <c r="M3064" s="247"/>
      <c r="N3064" s="247"/>
      <c r="O3064" s="247"/>
      <c r="P3064" s="247"/>
      <c r="Q3064" s="247"/>
      <c r="R3064" s="247"/>
      <c r="AZ3064" s="259"/>
      <c r="BA3064" s="259">
        <f>BA3063+$BD$753</f>
        <v>14.771199999999418</v>
      </c>
      <c r="BB3064" s="274">
        <f t="shared" si="757"/>
        <v>3.9046720608232499E-2</v>
      </c>
      <c r="BC3064" s="259">
        <f t="shared" si="758"/>
        <v>8.8420565639422966E-5</v>
      </c>
      <c r="BD3064" s="259">
        <f t="shared" si="755"/>
        <v>8.8420565639422966E-5</v>
      </c>
      <c r="BE3064" s="254" t="str">
        <f t="shared" si="756"/>
        <v/>
      </c>
    </row>
    <row r="3065" spans="1:57" ht="20.100000000000001" customHeight="1" x14ac:dyDescent="0.25">
      <c r="A3065" s="247">
        <v>2287</v>
      </c>
      <c r="B3065" s="247">
        <f>$B$755+(A3065*$B$758)</f>
        <v>12374.591209872115</v>
      </c>
      <c r="C3065" s="247">
        <f>_xlfn.NORM.DIST($B3065,$B$752,$B$753,0)</f>
        <v>2.9187870411836025E-10</v>
      </c>
      <c r="D3065" s="247">
        <f>_xlfn.NORM.DIST($B3065,$B$752,$B$753,1)</f>
        <v>0.99999986836075383</v>
      </c>
      <c r="E3065" s="247">
        <f>IF(OR(D3065&lt;$F$757,D3065&gt;$F$758),C3065,"")</f>
        <v>2.9187870411836025E-10</v>
      </c>
      <c r="F3065" s="247" t="str">
        <f>IF(AND(D3065&gt;$F$757,D3065&lt;$F$758),C3065,"")</f>
        <v/>
      </c>
      <c r="G3065" s="247" t="str">
        <f>IF(C3065=MAX($C$761:$C$2761),C3065,"")</f>
        <v/>
      </c>
      <c r="H3065" s="247">
        <f>_xlfn.NORM.DIST(B3065,$F$753,$F$754,0)</f>
        <v>8.0383840768764542E-306</v>
      </c>
      <c r="I3065" s="247" t="str">
        <f>IF(H3065=MAX($H$761:$H$2761),C3065,"")</f>
        <v/>
      </c>
      <c r="J3065" s="247"/>
      <c r="K3065" s="247"/>
      <c r="L3065" s="247"/>
      <c r="M3065" s="247"/>
      <c r="N3065" s="247"/>
      <c r="O3065" s="247"/>
      <c r="P3065" s="247"/>
      <c r="Q3065" s="247"/>
      <c r="R3065" s="247"/>
      <c r="AZ3065" s="259"/>
      <c r="BA3065" s="259">
        <f>BA3064+$BD$753</f>
        <v>14.777599999999417</v>
      </c>
      <c r="BB3065" s="274">
        <f t="shared" si="757"/>
        <v>3.8958300042593076E-2</v>
      </c>
      <c r="BC3065" s="259">
        <f t="shared" si="758"/>
        <v>8.8233552585449682E-5</v>
      </c>
      <c r="BD3065" s="259">
        <f t="shared" si="755"/>
        <v>8.8233552585449682E-5</v>
      </c>
      <c r="BE3065" s="254" t="str">
        <f t="shared" si="756"/>
        <v/>
      </c>
    </row>
    <row r="3066" spans="1:57" ht="20.100000000000001" customHeight="1" x14ac:dyDescent="0.25">
      <c r="A3066" s="247">
        <v>2288</v>
      </c>
      <c r="B3066" s="247">
        <f>$B$755+(A3066*$B$758)</f>
        <v>12384.206276857252</v>
      </c>
      <c r="C3066" s="247">
        <f>_xlfn.NORM.DIST($B3066,$B$752,$B$753,0)</f>
        <v>2.8592751055973005E-10</v>
      </c>
      <c r="D3066" s="247">
        <f>_xlfn.NORM.DIST($B3066,$B$752,$B$753,1)</f>
        <v>0.99999987113848199</v>
      </c>
      <c r="E3066" s="247">
        <f>IF(OR(D3066&lt;$F$757,D3066&gt;$F$758),C3066,"")</f>
        <v>2.8592751055973005E-10</v>
      </c>
      <c r="F3066" s="247" t="str">
        <f>IF(AND(D3066&gt;$F$757,D3066&lt;$F$758),C3066,"")</f>
        <v/>
      </c>
      <c r="G3066" s="247" t="str">
        <f>IF(C3066=MAX($C$761:$C$2761),C3066,"")</f>
        <v/>
      </c>
      <c r="H3066" s="247">
        <f>_xlfn.NORM.DIST(B3066,$F$753,$F$754,0)</f>
        <v>9.3298825058655079E-306</v>
      </c>
      <c r="I3066" s="247" t="str">
        <f>IF(H3066=MAX($H$761:$H$2761),C3066,"")</f>
        <v/>
      </c>
      <c r="J3066" s="247"/>
      <c r="K3066" s="247"/>
      <c r="L3066" s="247"/>
      <c r="M3066" s="247"/>
      <c r="N3066" s="247"/>
      <c r="O3066" s="247"/>
      <c r="P3066" s="247"/>
      <c r="Q3066" s="247"/>
      <c r="R3066" s="247"/>
      <c r="AZ3066" s="259"/>
      <c r="BA3066" s="259">
        <f>BA3065+$BD$753</f>
        <v>14.783999999999416</v>
      </c>
      <c r="BB3066" s="274">
        <f t="shared" si="757"/>
        <v>3.8870066490007626E-2</v>
      </c>
      <c r="BC3066" s="259">
        <f t="shared" si="758"/>
        <v>8.8046893803192527E-5</v>
      </c>
      <c r="BD3066" s="259">
        <f t="shared" si="755"/>
        <v>8.8046893803192527E-5</v>
      </c>
      <c r="BE3066" s="254" t="str">
        <f t="shared" si="756"/>
        <v/>
      </c>
    </row>
    <row r="3067" spans="1:57" ht="20.100000000000001" customHeight="1" x14ac:dyDescent="0.25">
      <c r="A3067" s="247">
        <v>2289</v>
      </c>
      <c r="B3067" s="247">
        <f>$B$755+(A3067*$B$758)</f>
        <v>12393.82134384239</v>
      </c>
      <c r="C3067" s="247">
        <f>_xlfn.NORM.DIST($B3067,$B$752,$B$753,0)</f>
        <v>2.8009317596372491E-10</v>
      </c>
      <c r="D3067" s="247">
        <f>_xlfn.NORM.DIST($B3067,$B$752,$B$753,1)</f>
        <v>0.99999987385955269</v>
      </c>
      <c r="E3067" s="247">
        <f>IF(OR(D3067&lt;$F$757,D3067&gt;$F$758),C3067,"")</f>
        <v>2.8009317596372491E-10</v>
      </c>
      <c r="F3067" s="247" t="str">
        <f>IF(AND(D3067&gt;$F$757,D3067&lt;$F$758),C3067,"")</f>
        <v/>
      </c>
      <c r="G3067" s="247" t="str">
        <f>IF(C3067=MAX($C$761:$C$2761),C3067,"")</f>
        <v/>
      </c>
      <c r="H3067" s="247">
        <f>_xlfn.NORM.DIST(B3067,$F$753,$F$754,0)</f>
        <v>1.0828708109068541E-305</v>
      </c>
      <c r="I3067" s="247" t="str">
        <f>IF(H3067=MAX($H$761:$H$2761),C3067,"")</f>
        <v/>
      </c>
      <c r="J3067" s="247"/>
      <c r="K3067" s="247"/>
      <c r="L3067" s="247"/>
      <c r="M3067" s="247"/>
      <c r="N3067" s="247"/>
      <c r="O3067" s="247"/>
      <c r="P3067" s="247"/>
      <c r="Q3067" s="247"/>
      <c r="R3067" s="247"/>
      <c r="AZ3067" s="259"/>
      <c r="BA3067" s="259">
        <f>BA3066+$BD$753</f>
        <v>14.790399999999416</v>
      </c>
      <c r="BB3067" s="274">
        <f t="shared" si="757"/>
        <v>3.8782019596204434E-2</v>
      </c>
      <c r="BC3067" s="259">
        <f t="shared" si="758"/>
        <v>8.7860588753589652E-5</v>
      </c>
      <c r="BD3067" s="259">
        <f t="shared" si="755"/>
        <v>8.7860588753589652E-5</v>
      </c>
      <c r="BE3067" s="254" t="str">
        <f t="shared" si="756"/>
        <v/>
      </c>
    </row>
    <row r="3068" spans="1:57" ht="20.100000000000001" customHeight="1" x14ac:dyDescent="0.25">
      <c r="A3068" s="247">
        <v>2290</v>
      </c>
      <c r="B3068" s="247">
        <f>$B$755+(A3068*$B$758)</f>
        <v>12403.436410827528</v>
      </c>
      <c r="C3068" s="247">
        <f>_xlfn.NORM.DIST($B3068,$B$752,$B$753,0)</f>
        <v>2.7437350062229964E-10</v>
      </c>
      <c r="D3068" s="247">
        <f>_xlfn.NORM.DIST($B3068,$B$752,$B$753,1)</f>
        <v>0.99999987652507871</v>
      </c>
      <c r="E3068" s="247">
        <f>IF(OR(D3068&lt;$F$757,D3068&gt;$F$758),C3068,"")</f>
        <v>2.7437350062229964E-10</v>
      </c>
      <c r="F3068" s="247" t="str">
        <f>IF(AND(D3068&gt;$F$757,D3068&lt;$F$758),C3068,"")</f>
        <v/>
      </c>
      <c r="G3068" s="247" t="str">
        <f>IF(C3068=MAX($C$761:$C$2761),C3068,"")</f>
        <v/>
      </c>
      <c r="H3068" s="247">
        <f>_xlfn.NORM.DIST(B3068,$F$753,$F$754,0)</f>
        <v>1.2568115737578345E-305</v>
      </c>
      <c r="I3068" s="247" t="str">
        <f>IF(H3068=MAX($H$761:$H$2761),C3068,"")</f>
        <v/>
      </c>
      <c r="J3068" s="247"/>
      <c r="K3068" s="247"/>
      <c r="L3068" s="247"/>
      <c r="M3068" s="247"/>
      <c r="N3068" s="247"/>
      <c r="O3068" s="247"/>
      <c r="P3068" s="247"/>
      <c r="Q3068" s="247"/>
      <c r="R3068" s="247"/>
      <c r="AZ3068" s="259"/>
      <c r="BA3068" s="259">
        <f>BA3067+$BD$753</f>
        <v>14.796799999999415</v>
      </c>
      <c r="BB3068" s="274">
        <f t="shared" si="757"/>
        <v>3.8694159007450844E-2</v>
      </c>
      <c r="BC3068" s="259">
        <f t="shared" si="758"/>
        <v>8.7674636897995539E-5</v>
      </c>
      <c r="BD3068" s="259">
        <f t="shared" si="755"/>
        <v>8.7674636897995539E-5</v>
      </c>
      <c r="BE3068" s="254" t="str">
        <f t="shared" si="756"/>
        <v/>
      </c>
    </row>
    <row r="3069" spans="1:57" ht="20.100000000000001" customHeight="1" x14ac:dyDescent="0.25">
      <c r="A3069" s="248">
        <v>2291</v>
      </c>
      <c r="B3069" s="247">
        <f>$B$755+(A3069*$B$758)</f>
        <v>12413.051477812665</v>
      </c>
      <c r="C3069" s="247">
        <f>_xlfn.NORM.DIST($B3069,$B$752,$B$753,0)</f>
        <v>2.6876632428215541E-10</v>
      </c>
      <c r="D3069" s="247">
        <f>_xlfn.NORM.DIST($B3069,$B$752,$B$753,1)</f>
        <v>0.9999998791361524</v>
      </c>
      <c r="E3069" s="247">
        <f>IF(OR(D3069&lt;$F$757,D3069&gt;$F$758),C3069,"")</f>
        <v>2.6876632428215541E-10</v>
      </c>
      <c r="F3069" s="247" t="str">
        <f>IF(AND(D3069&gt;$F$757,D3069&lt;$F$758),C3069,"")</f>
        <v/>
      </c>
      <c r="G3069" s="247" t="str">
        <f>IF(C3069=MAX($C$761:$C$2761),C3069,"")</f>
        <v/>
      </c>
      <c r="H3069" s="247">
        <f>_xlfn.NORM.DIST(B3069,$F$753,$F$754,0)</f>
        <v>1.4586689778861278E-305</v>
      </c>
      <c r="I3069" s="247" t="str">
        <f>IF(H3069=MAX($H$761:$H$2761),C3069,"")</f>
        <v/>
      </c>
      <c r="J3069" s="247"/>
      <c r="K3069" s="247"/>
      <c r="L3069" s="247"/>
      <c r="M3069" s="247"/>
      <c r="N3069" s="247"/>
      <c r="O3069" s="247"/>
      <c r="P3069" s="247"/>
      <c r="Q3069" s="247"/>
      <c r="R3069" s="247"/>
      <c r="AZ3069" s="259"/>
      <c r="BA3069" s="259">
        <f>BA3068+$BD$753</f>
        <v>14.803199999999414</v>
      </c>
      <c r="BB3069" s="274">
        <f t="shared" si="757"/>
        <v>3.8606484370552849E-2</v>
      </c>
      <c r="BC3069" s="259">
        <f t="shared" si="758"/>
        <v>8.7489037698007532E-5</v>
      </c>
      <c r="BD3069" s="259">
        <f t="shared" si="755"/>
        <v>8.7489037698007532E-5</v>
      </c>
      <c r="BE3069" s="254" t="str">
        <f t="shared" si="756"/>
        <v/>
      </c>
    </row>
    <row r="3070" spans="1:57" ht="20.100000000000001" customHeight="1" x14ac:dyDescent="0.25">
      <c r="A3070" s="247">
        <v>2292</v>
      </c>
      <c r="B3070" s="247">
        <f>$B$755+(A3070*$B$758)</f>
        <v>12422.666544797803</v>
      </c>
      <c r="C3070" s="247">
        <f>_xlfn.NORM.DIST($B3070,$B$752,$B$753,0)</f>
        <v>2.6326952547589739E-10</v>
      </c>
      <c r="D3070" s="247">
        <f>_xlfn.NORM.DIST($B3070,$B$752,$B$753,1)</f>
        <v>0.99999988169384491</v>
      </c>
      <c r="E3070" s="247">
        <f>IF(OR(D3070&lt;$F$757,D3070&gt;$F$758),C3070,"")</f>
        <v>2.6326952547589739E-10</v>
      </c>
      <c r="F3070" s="247" t="str">
        <f>IF(AND(D3070&gt;$F$757,D3070&lt;$F$758),C3070,"")</f>
        <v/>
      </c>
      <c r="G3070" s="247" t="str">
        <f>IF(C3070=MAX($C$761:$C$2761),C3070,"")</f>
        <v/>
      </c>
      <c r="H3070" s="247">
        <f>_xlfn.NORM.DIST(B3070,$F$753,$F$754,0)</f>
        <v>1.6929197568692386E-305</v>
      </c>
      <c r="I3070" s="247" t="str">
        <f>IF(H3070=MAX($H$761:$H$2761),C3070,"")</f>
        <v/>
      </c>
      <c r="J3070" s="247"/>
      <c r="K3070" s="247"/>
      <c r="L3070" s="247"/>
      <c r="M3070" s="247"/>
      <c r="N3070" s="247"/>
      <c r="O3070" s="247"/>
      <c r="P3070" s="247"/>
      <c r="Q3070" s="247"/>
      <c r="R3070" s="247"/>
      <c r="AZ3070" s="259"/>
      <c r="BA3070" s="259">
        <f>BA3069+$BD$753</f>
        <v>14.809599999999413</v>
      </c>
      <c r="BB3070" s="274">
        <f t="shared" si="757"/>
        <v>3.8518995332854841E-2</v>
      </c>
      <c r="BC3070" s="259">
        <f t="shared" si="758"/>
        <v>8.7303790615791965E-5</v>
      </c>
      <c r="BD3070" s="259">
        <f t="shared" si="755"/>
        <v>8.7303790615791965E-5</v>
      </c>
      <c r="BE3070" s="254" t="str">
        <f t="shared" si="756"/>
        <v/>
      </c>
    </row>
    <row r="3071" spans="1:57" ht="20.100000000000001" customHeight="1" x14ac:dyDescent="0.25">
      <c r="A3071" s="247">
        <v>2293</v>
      </c>
      <c r="B3071" s="247">
        <f>$B$755+(A3071*$B$758)</f>
        <v>12432.281611782941</v>
      </c>
      <c r="C3071" s="247">
        <f>_xlfn.NORM.DIST($B3071,$B$752,$B$753,0)</f>
        <v>2.5788102086377791E-10</v>
      </c>
      <c r="D3071" s="247">
        <f>_xlfn.NORM.DIST($B3071,$B$752,$B$753,1)</f>
        <v>0.99999988419920771</v>
      </c>
      <c r="E3071" s="247">
        <f>IF(OR(D3071&lt;$F$757,D3071&gt;$F$758),C3071,"")</f>
        <v>2.5788102086377791E-10</v>
      </c>
      <c r="F3071" s="247" t="str">
        <f>IF(AND(D3071&gt;$F$757,D3071&lt;$F$758),C3071,"")</f>
        <v/>
      </c>
      <c r="G3071" s="247" t="str">
        <f>IF(C3071=MAX($C$761:$C$2761),C3071,"")</f>
        <v/>
      </c>
      <c r="H3071" s="247">
        <f>_xlfn.NORM.DIST(B3071,$F$753,$F$754,0)</f>
        <v>1.9647579343749093E-305</v>
      </c>
      <c r="I3071" s="247" t="str">
        <f>IF(H3071=MAX($H$761:$H$2761),C3071,"")</f>
        <v/>
      </c>
      <c r="J3071" s="247"/>
      <c r="K3071" s="247"/>
      <c r="L3071" s="247"/>
      <c r="M3071" s="247"/>
      <c r="N3071" s="247"/>
      <c r="O3071" s="247"/>
      <c r="P3071" s="247"/>
      <c r="Q3071" s="247"/>
      <c r="R3071" s="247"/>
      <c r="AZ3071" s="259"/>
      <c r="BA3071" s="259">
        <f>BA3070+$BD$753</f>
        <v>14.815999999999413</v>
      </c>
      <c r="BB3071" s="274">
        <f t="shared" si="757"/>
        <v>3.8431691542239049E-2</v>
      </c>
      <c r="BC3071" s="259">
        <f t="shared" si="758"/>
        <v>8.7118895113869055E-5</v>
      </c>
      <c r="BD3071" s="259">
        <f t="shared" si="755"/>
        <v>8.7118895113869055E-5</v>
      </c>
      <c r="BE3071" s="254" t="str">
        <f t="shared" si="756"/>
        <v/>
      </c>
    </row>
    <row r="3072" spans="1:57" ht="20.100000000000001" customHeight="1" x14ac:dyDescent="0.25">
      <c r="A3072" s="247">
        <v>2294</v>
      </c>
      <c r="B3072" s="247">
        <f>$B$755+(A3072*$B$758)</f>
        <v>12441.896678768078</v>
      </c>
      <c r="C3072" s="247">
        <f>_xlfn.NORM.DIST($B3072,$B$752,$B$753,0)</f>
        <v>2.5259876458587618E-10</v>
      </c>
      <c r="D3072" s="247">
        <f>_xlfn.NORM.DIST($B3072,$B$752,$B$753,1)</f>
        <v>0.999999886653272</v>
      </c>
      <c r="E3072" s="247">
        <f>IF(OR(D3072&lt;$F$757,D3072&gt;$F$758),C3072,"")</f>
        <v>2.5259876458587618E-10</v>
      </c>
      <c r="F3072" s="247" t="str">
        <f>IF(AND(D3072&gt;$F$757,D3072&lt;$F$758),C3072,"")</f>
        <v/>
      </c>
      <c r="G3072" s="247" t="str">
        <f>IF(C3072=MAX($C$761:$C$2761),C3072,"")</f>
        <v/>
      </c>
      <c r="H3072" s="247">
        <f>_xlfn.NORM.DIST(B3072,$F$753,$F$754,0)</f>
        <v>2.2802096562114968E-305</v>
      </c>
      <c r="I3072" s="247" t="str">
        <f>IF(H3072=MAX($H$761:$H$2761),C3072,"")</f>
        <v/>
      </c>
      <c r="J3072" s="247"/>
      <c r="K3072" s="247"/>
      <c r="L3072" s="247"/>
      <c r="M3072" s="247"/>
      <c r="N3072" s="247"/>
      <c r="O3072" s="247"/>
      <c r="P3072" s="247"/>
      <c r="Q3072" s="247"/>
      <c r="R3072" s="247"/>
      <c r="AZ3072" s="259"/>
      <c r="BA3072" s="259">
        <f>BA3071+$BD$753</f>
        <v>14.822399999999412</v>
      </c>
      <c r="BB3072" s="274">
        <f t="shared" si="757"/>
        <v>3.834457264712518E-2</v>
      </c>
      <c r="BC3072" s="259">
        <f t="shared" si="758"/>
        <v>8.6934350654925552E-5</v>
      </c>
      <c r="BD3072" s="259">
        <f t="shared" si="755"/>
        <v>8.6934350654925552E-5</v>
      </c>
      <c r="BE3072" s="254" t="str">
        <f t="shared" si="756"/>
        <v/>
      </c>
    </row>
    <row r="3073" spans="1:57" ht="20.100000000000001" customHeight="1" x14ac:dyDescent="0.25">
      <c r="A3073" s="247">
        <v>2295</v>
      </c>
      <c r="B3073" s="247">
        <f>$B$755+(A3073*$B$758)</f>
        <v>12451.511745753216</v>
      </c>
      <c r="C3073" s="247">
        <f>_xlfn.NORM.DIST($B3073,$B$752,$B$753,0)</f>
        <v>2.4742074762457452E-10</v>
      </c>
      <c r="D3073" s="247">
        <f>_xlfn.NORM.DIST($B3073,$B$752,$B$753,1)</f>
        <v>0.99999988905704984</v>
      </c>
      <c r="E3073" s="247">
        <f>IF(OR(D3073&lt;$F$757,D3073&gt;$F$758),C3073,"")</f>
        <v>2.4742074762457452E-10</v>
      </c>
      <c r="F3073" s="247" t="str">
        <f>IF(AND(D3073&gt;$F$757,D3073&lt;$F$758),C3073,"")</f>
        <v/>
      </c>
      <c r="G3073" s="247" t="str">
        <f>IF(C3073=MAX($C$761:$C$2761),C3073,"")</f>
        <v/>
      </c>
      <c r="H3073" s="247">
        <f>_xlfn.NORM.DIST(B3073,$F$753,$F$754,0)</f>
        <v>2.6462663905215568E-305</v>
      </c>
      <c r="I3073" s="247" t="str">
        <f>IF(H3073=MAX($H$761:$H$2761),C3073,"")</f>
        <v/>
      </c>
      <c r="J3073" s="247"/>
      <c r="K3073" s="247"/>
      <c r="L3073" s="247"/>
      <c r="M3073" s="247"/>
      <c r="N3073" s="247"/>
      <c r="O3073" s="247"/>
      <c r="P3073" s="247"/>
      <c r="Q3073" s="247"/>
      <c r="R3073" s="247"/>
      <c r="AZ3073" s="259"/>
      <c r="BA3073" s="259">
        <f>BA3072+$BD$753</f>
        <v>14.828799999999411</v>
      </c>
      <c r="BB3073" s="274">
        <f t="shared" si="757"/>
        <v>3.8257638296470255E-2</v>
      </c>
      <c r="BC3073" s="259">
        <f t="shared" si="758"/>
        <v>8.6750156702376791E-5</v>
      </c>
      <c r="BD3073" s="259">
        <f t="shared" si="755"/>
        <v>8.6750156702376791E-5</v>
      </c>
      <c r="BE3073" s="254" t="str">
        <f t="shared" si="756"/>
        <v/>
      </c>
    </row>
    <row r="3074" spans="1:57" ht="20.100000000000001" customHeight="1" x14ac:dyDescent="0.25">
      <c r="A3074" s="247">
        <v>2296</v>
      </c>
      <c r="B3074" s="247">
        <f>$B$755+(A3074*$B$758)</f>
        <v>12461.126812738354</v>
      </c>
      <c r="C3074" s="247">
        <f>_xlfn.NORM.DIST($B3074,$B$752,$B$753,0)</f>
        <v>2.4234499717715579E-10</v>
      </c>
      <c r="D3074" s="247">
        <f>_xlfn.NORM.DIST($B3074,$B$752,$B$753,1)</f>
        <v>0.99999989141153389</v>
      </c>
      <c r="E3074" s="247">
        <f>IF(OR(D3074&lt;$F$757,D3074&gt;$F$758),C3074,"")</f>
        <v>2.4234499717715579E-10</v>
      </c>
      <c r="F3074" s="247" t="str">
        <f>IF(AND(D3074&gt;$F$757,D3074&lt;$F$758),C3074,"")</f>
        <v/>
      </c>
      <c r="G3074" s="247" t="str">
        <f>IF(C3074=MAX($C$761:$C$2761),C3074,"")</f>
        <v/>
      </c>
      <c r="H3074" s="247">
        <f>_xlfn.NORM.DIST(B3074,$F$753,$F$754,0)</f>
        <v>3.0710394317522126E-305</v>
      </c>
      <c r="I3074" s="247" t="str">
        <f>IF(H3074=MAX($H$761:$H$2761),C3074,"")</f>
        <v/>
      </c>
      <c r="J3074" s="247"/>
      <c r="K3074" s="247"/>
      <c r="L3074" s="247"/>
      <c r="M3074" s="247"/>
      <c r="N3074" s="247"/>
      <c r="O3074" s="247"/>
      <c r="P3074" s="247"/>
      <c r="Q3074" s="247"/>
      <c r="R3074" s="247"/>
      <c r="AZ3074" s="259"/>
      <c r="BA3074" s="259">
        <f>BA3073+$BD$753</f>
        <v>14.835199999999411</v>
      </c>
      <c r="BB3074" s="274">
        <f t="shared" si="757"/>
        <v>3.8170888139767878E-2</v>
      </c>
      <c r="BC3074" s="259">
        <f t="shared" si="758"/>
        <v>8.6566312719582594E-5</v>
      </c>
      <c r="BD3074" s="259">
        <f t="shared" si="755"/>
        <v>8.6566312719582594E-5</v>
      </c>
      <c r="BE3074" s="254" t="str">
        <f t="shared" si="756"/>
        <v/>
      </c>
    </row>
    <row r="3075" spans="1:57" ht="20.100000000000001" customHeight="1" x14ac:dyDescent="0.25">
      <c r="A3075" s="248">
        <v>2297</v>
      </c>
      <c r="B3075" s="247">
        <f>$B$755+(A3075*$B$758)</f>
        <v>12470.741879723491</v>
      </c>
      <c r="C3075" s="247">
        <f>_xlfn.NORM.DIST($B3075,$B$752,$B$753,0)</f>
        <v>2.3736957603840707E-10</v>
      </c>
      <c r="D3075" s="247">
        <f>_xlfn.NORM.DIST($B3075,$B$752,$B$753,1)</f>
        <v>0.99999989371769815</v>
      </c>
      <c r="E3075" s="247">
        <f>IF(OR(D3075&lt;$F$757,D3075&gt;$F$758),C3075,"")</f>
        <v>2.3736957603840707E-10</v>
      </c>
      <c r="F3075" s="247" t="str">
        <f>IF(AND(D3075&gt;$F$757,D3075&lt;$F$758),C3075,"")</f>
        <v/>
      </c>
      <c r="G3075" s="247" t="str">
        <f>IF(C3075=MAX($C$761:$C$2761),C3075,"")</f>
        <v/>
      </c>
      <c r="H3075" s="247">
        <f>_xlfn.NORM.DIST(B3075,$F$753,$F$754,0)</f>
        <v>3.5639391127953731E-305</v>
      </c>
      <c r="I3075" s="247" t="str">
        <f>IF(H3075=MAX($H$761:$H$2761),C3075,"")</f>
        <v/>
      </c>
      <c r="J3075" s="247"/>
      <c r="K3075" s="247"/>
      <c r="L3075" s="247"/>
      <c r="M3075" s="247"/>
      <c r="N3075" s="247"/>
      <c r="O3075" s="247"/>
      <c r="P3075" s="247"/>
      <c r="Q3075" s="247"/>
      <c r="R3075" s="247"/>
      <c r="AZ3075" s="259"/>
      <c r="BA3075" s="259">
        <f>BA3074+$BD$753</f>
        <v>14.84159999999941</v>
      </c>
      <c r="BB3075" s="274">
        <f t="shared" si="757"/>
        <v>3.8084321827048295E-2</v>
      </c>
      <c r="BC3075" s="259">
        <f t="shared" si="758"/>
        <v>8.6382818170784026E-5</v>
      </c>
      <c r="BD3075" s="259">
        <f t="shared" si="755"/>
        <v>8.6382818170784026E-5</v>
      </c>
      <c r="BE3075" s="254" t="str">
        <f t="shared" si="756"/>
        <v/>
      </c>
    </row>
    <row r="3076" spans="1:57" ht="20.100000000000001" customHeight="1" x14ac:dyDescent="0.25">
      <c r="A3076" s="247">
        <v>2298</v>
      </c>
      <c r="B3076" s="247">
        <f>$B$755+(A3076*$B$758)</f>
        <v>12480.356946708629</v>
      </c>
      <c r="C3076" s="247">
        <f>_xlfn.NORM.DIST($B3076,$B$752,$B$753,0)</f>
        <v>2.3249258199304754E-10</v>
      </c>
      <c r="D3076" s="247">
        <f>_xlfn.NORM.DIST($B3076,$B$752,$B$753,1)</f>
        <v>0.99999989597649819</v>
      </c>
      <c r="E3076" s="247">
        <f>IF(OR(D3076&lt;$F$757,D3076&gt;$F$758),C3076,"")</f>
        <v>2.3249258199304754E-10</v>
      </c>
      <c r="F3076" s="247" t="str">
        <f>IF(AND(D3076&gt;$F$757,D3076&lt;$F$758),C3076,"")</f>
        <v/>
      </c>
      <c r="G3076" s="247" t="str">
        <f>IF(C3076=MAX($C$761:$C$2761),C3076,"")</f>
        <v/>
      </c>
      <c r="H3076" s="247">
        <f>_xlfn.NORM.DIST(B3076,$F$753,$F$754,0)</f>
        <v>4.1358826732810949E-305</v>
      </c>
      <c r="I3076" s="247" t="str">
        <f>IF(H3076=MAX($H$761:$H$2761),C3076,"")</f>
        <v/>
      </c>
      <c r="J3076" s="247"/>
      <c r="K3076" s="247"/>
      <c r="L3076" s="247"/>
      <c r="M3076" s="247"/>
      <c r="N3076" s="247"/>
      <c r="O3076" s="247"/>
      <c r="P3076" s="247"/>
      <c r="Q3076" s="247"/>
      <c r="R3076" s="247"/>
      <c r="AZ3076" s="259"/>
      <c r="BA3076" s="259">
        <f>BA3075+$BD$753</f>
        <v>14.847999999999409</v>
      </c>
      <c r="BB3076" s="274">
        <f t="shared" si="757"/>
        <v>3.7997939008877511E-2</v>
      </c>
      <c r="BC3076" s="259">
        <f t="shared" si="758"/>
        <v>8.619967252020827E-5</v>
      </c>
      <c r="BD3076" s="259">
        <f t="shared" si="755"/>
        <v>8.619967252020827E-5</v>
      </c>
      <c r="BE3076" s="254" t="str">
        <f t="shared" si="756"/>
        <v/>
      </c>
    </row>
    <row r="3077" spans="1:57" ht="20.100000000000001" customHeight="1" x14ac:dyDescent="0.25">
      <c r="A3077" s="247">
        <v>2299</v>
      </c>
      <c r="B3077" s="247">
        <f>$B$755+(A3077*$B$758)</f>
        <v>12489.972013693767</v>
      </c>
      <c r="C3077" s="247">
        <f>_xlfn.NORM.DIST($B3077,$B$752,$B$753,0)</f>
        <v>2.2771214721787365E-10</v>
      </c>
      <c r="D3077" s="247">
        <f>_xlfn.NORM.DIST($B3077,$B$752,$B$753,1)</f>
        <v>0.99999989818887114</v>
      </c>
      <c r="E3077" s="247">
        <f>IF(OR(D3077&lt;$F$757,D3077&gt;$F$758),C3077,"")</f>
        <v>2.2771214721787365E-10</v>
      </c>
      <c r="F3077" s="247" t="str">
        <f>IF(AND(D3077&gt;$F$757,D3077&lt;$F$758),C3077,"")</f>
        <v/>
      </c>
      <c r="G3077" s="247" t="str">
        <f>IF(C3077=MAX($C$761:$C$2761),C3077,"")</f>
        <v/>
      </c>
      <c r="H3077" s="247">
        <f>_xlfn.NORM.DIST(B3077,$F$753,$F$754,0)</f>
        <v>4.7995353622937854E-305</v>
      </c>
      <c r="I3077" s="247" t="str">
        <f>IF(H3077=MAX($H$761:$H$2761),C3077,"")</f>
        <v/>
      </c>
      <c r="J3077" s="247"/>
      <c r="K3077" s="247"/>
      <c r="L3077" s="247"/>
      <c r="M3077" s="247"/>
      <c r="N3077" s="247"/>
      <c r="O3077" s="247"/>
      <c r="P3077" s="247"/>
      <c r="Q3077" s="247"/>
      <c r="R3077" s="247"/>
      <c r="AZ3077" s="259"/>
      <c r="BA3077" s="259">
        <f>BA3076+$BD$753</f>
        <v>14.854399999999409</v>
      </c>
      <c r="BB3077" s="274">
        <f t="shared" si="757"/>
        <v>3.7911739336357303E-2</v>
      </c>
      <c r="BC3077" s="259">
        <f t="shared" si="758"/>
        <v>8.6016875232478029E-5</v>
      </c>
      <c r="BD3077" s="259">
        <f t="shared" si="755"/>
        <v>8.6016875232478029E-5</v>
      </c>
      <c r="BE3077" s="254" t="str">
        <f t="shared" si="756"/>
        <v/>
      </c>
    </row>
    <row r="3078" spans="1:57" ht="20.100000000000001" customHeight="1" x14ac:dyDescent="0.25">
      <c r="A3078" s="247">
        <v>2300</v>
      </c>
      <c r="B3078" s="247">
        <f>$B$755+(A3078*$B$758)</f>
        <v>12499.587080678904</v>
      </c>
      <c r="C3078" s="247">
        <f>_xlfn.NORM.DIST($B3078,$B$752,$B$753,0)</f>
        <v>2.2302643769344095E-10</v>
      </c>
      <c r="D3078" s="247">
        <f>_xlfn.NORM.DIST($B3078,$B$752,$B$753,1)</f>
        <v>0.99999990035573683</v>
      </c>
      <c r="E3078" s="247">
        <f>IF(OR(D3078&lt;$F$757,D3078&gt;$F$758),C3078,"")</f>
        <v>2.2302643769344095E-10</v>
      </c>
      <c r="F3078" s="247" t="str">
        <f>IF(AND(D3078&gt;$F$757,D3078&lt;$F$758),C3078,"")</f>
        <v/>
      </c>
      <c r="G3078" s="247" t="str">
        <f>IF(C3078=MAX($C$761:$C$2761),C3078,"")</f>
        <v/>
      </c>
      <c r="H3078" s="247">
        <f>_xlfn.NORM.DIST(B3078,$F$753,$F$754,0)</f>
        <v>5.5695900846108697E-305</v>
      </c>
      <c r="I3078" s="247" t="str">
        <f>IF(H3078=MAX($H$761:$H$2761),C3078,"")</f>
        <v/>
      </c>
      <c r="J3078" s="247"/>
      <c r="K3078" s="247"/>
      <c r="L3078" s="247"/>
      <c r="M3078" s="247"/>
      <c r="N3078" s="247"/>
      <c r="O3078" s="247"/>
      <c r="P3078" s="247"/>
      <c r="Q3078" s="247"/>
      <c r="R3078" s="247"/>
      <c r="AZ3078" s="259"/>
      <c r="BA3078" s="259">
        <f>BA3077+$BD$753</f>
        <v>14.860799999999408</v>
      </c>
      <c r="BB3078" s="274">
        <f t="shared" si="757"/>
        <v>3.7825722461124825E-2</v>
      </c>
      <c r="BC3078" s="259">
        <f t="shared" si="758"/>
        <v>8.5834425772993161E-5</v>
      </c>
      <c r="BD3078" s="259">
        <f t="shared" si="755"/>
        <v>8.5834425772993161E-5</v>
      </c>
      <c r="BE3078" s="254" t="str">
        <f t="shared" si="756"/>
        <v/>
      </c>
    </row>
    <row r="3079" spans="1:57" ht="20.100000000000001" customHeight="1" x14ac:dyDescent="0.25">
      <c r="A3079" s="247">
        <v>2301</v>
      </c>
      <c r="B3079" s="247">
        <f>$B$755+(A3079*$B$758)</f>
        <v>12509.202147664042</v>
      </c>
      <c r="C3079" s="247">
        <f>_xlfn.NORM.DIST($B3079,$B$752,$B$753,0)</f>
        <v>2.1843365262517923E-10</v>
      </c>
      <c r="D3079" s="247">
        <f>_xlfn.NORM.DIST($B3079,$B$752,$B$753,1)</f>
        <v>0.9999999024779973</v>
      </c>
      <c r="E3079" s="247">
        <f>IF(OR(D3079&lt;$F$757,D3079&gt;$F$758),C3079,"")</f>
        <v>2.1843365262517923E-10</v>
      </c>
      <c r="F3079" s="247" t="str">
        <f>IF(AND(D3079&gt;$F$757,D3079&lt;$F$758),C3079,"")</f>
        <v/>
      </c>
      <c r="G3079" s="247" t="str">
        <f>IF(C3079=MAX($C$761:$C$2761),C3079,"")</f>
        <v/>
      </c>
      <c r="H3079" s="247">
        <f>_xlfn.NORM.DIST(B3079,$F$753,$F$754,0)</f>
        <v>6.4630917469484431E-305</v>
      </c>
      <c r="I3079" s="247" t="str">
        <f>IF(H3079=MAX($H$761:$H$2761),C3079,"")</f>
        <v/>
      </c>
      <c r="J3079" s="247"/>
      <c r="K3079" s="247"/>
      <c r="L3079" s="247"/>
      <c r="M3079" s="247"/>
      <c r="N3079" s="247"/>
      <c r="O3079" s="247"/>
      <c r="P3079" s="247"/>
      <c r="Q3079" s="247"/>
      <c r="R3079" s="247"/>
      <c r="AZ3079" s="259"/>
      <c r="BA3079" s="259">
        <f>BA3078+$BD$753</f>
        <v>14.867199999999407</v>
      </c>
      <c r="BB3079" s="274">
        <f t="shared" si="757"/>
        <v>3.7739888035351832E-2</v>
      </c>
      <c r="BC3079" s="259">
        <f t="shared" si="758"/>
        <v>8.565232360699393E-5</v>
      </c>
      <c r="BD3079" s="259">
        <f t="shared" si="755"/>
        <v>8.565232360699393E-5</v>
      </c>
      <c r="BE3079" s="254" t="str">
        <f t="shared" si="756"/>
        <v/>
      </c>
    </row>
    <row r="3080" spans="1:57" ht="20.100000000000001" customHeight="1" x14ac:dyDescent="0.25">
      <c r="A3080" s="247">
        <v>2302</v>
      </c>
      <c r="B3080" s="247">
        <f>$B$755+(A3080*$B$758)</f>
        <v>12518.81721464918</v>
      </c>
      <c r="C3080" s="247">
        <f>_xlfn.NORM.DIST($B3080,$B$752,$B$753,0)</f>
        <v>2.1393202387376982E-10</v>
      </c>
      <c r="D3080" s="247">
        <f>_xlfn.NORM.DIST($B3080,$B$752,$B$753,1)</f>
        <v>0.99999990455653742</v>
      </c>
      <c r="E3080" s="247">
        <f>IF(OR(D3080&lt;$F$757,D3080&gt;$F$758),C3080,"")</f>
        <v>2.1393202387376982E-10</v>
      </c>
      <c r="F3080" s="247" t="str">
        <f>IF(AND(D3080&gt;$F$757,D3080&lt;$F$758),C3080,"")</f>
        <v/>
      </c>
      <c r="G3080" s="247" t="str">
        <f>IF(C3080=MAX($C$761:$C$2761),C3080,"")</f>
        <v/>
      </c>
      <c r="H3080" s="247">
        <f>_xlfn.NORM.DIST(B3080,$F$753,$F$754,0)</f>
        <v>7.4998134432500684E-305</v>
      </c>
      <c r="I3080" s="247" t="str">
        <f>IF(H3080=MAX($H$761:$H$2761),C3080,"")</f>
        <v/>
      </c>
      <c r="J3080" s="247"/>
      <c r="K3080" s="247"/>
      <c r="L3080" s="247"/>
      <c r="M3080" s="247"/>
      <c r="N3080" s="247"/>
      <c r="O3080" s="247"/>
      <c r="P3080" s="247"/>
      <c r="Q3080" s="247"/>
      <c r="R3080" s="247"/>
      <c r="AZ3080" s="259"/>
      <c r="BA3080" s="259">
        <f>BA3079+$BD$753</f>
        <v>14.873599999999406</v>
      </c>
      <c r="BB3080" s="274">
        <f t="shared" si="757"/>
        <v>3.7654235711744838E-2</v>
      </c>
      <c r="BC3080" s="259">
        <f t="shared" si="758"/>
        <v>8.5470568200719799E-5</v>
      </c>
      <c r="BD3080" s="259">
        <f t="shared" si="755"/>
        <v>8.5470568200719799E-5</v>
      </c>
      <c r="BE3080" s="254" t="str">
        <f t="shared" si="756"/>
        <v/>
      </c>
    </row>
    <row r="3081" spans="1:57" ht="20.100000000000001" customHeight="1" x14ac:dyDescent="0.25">
      <c r="A3081" s="247">
        <v>2303</v>
      </c>
      <c r="B3081" s="247">
        <f>$B$755+(A3081*$B$758)</f>
        <v>12528.432281634317</v>
      </c>
      <c r="C3081" s="247">
        <f>_xlfn.NORM.DIST($B3081,$B$752,$B$753,0)</f>
        <v>2.0951981539467472E-10</v>
      </c>
      <c r="D3081" s="247">
        <f>_xlfn.NORM.DIST($B3081,$B$752,$B$753,1)</f>
        <v>0.99999990659222537</v>
      </c>
      <c r="E3081" s="247">
        <f>IF(OR(D3081&lt;$F$757,D3081&gt;$F$758),C3081,"")</f>
        <v>2.0951981539467472E-10</v>
      </c>
      <c r="F3081" s="247" t="str">
        <f>IF(AND(D3081&gt;$F$757,D3081&lt;$F$758),C3081,"")</f>
        <v/>
      </c>
      <c r="G3081" s="247" t="str">
        <f>IF(C3081=MAX($C$761:$C$2761),C3081,"")</f>
        <v/>
      </c>
      <c r="H3081" s="247">
        <f>_xlfn.NORM.DIST(B3081,$F$753,$F$754,0)</f>
        <v>8.7026927572334964E-305</v>
      </c>
      <c r="I3081" s="247" t="str">
        <f>IF(H3081=MAX($H$761:$H$2761),C3081,"")</f>
        <v/>
      </c>
      <c r="J3081" s="247"/>
      <c r="K3081" s="247"/>
      <c r="L3081" s="247"/>
      <c r="M3081" s="247"/>
      <c r="N3081" s="247"/>
      <c r="O3081" s="247"/>
      <c r="P3081" s="247"/>
      <c r="Q3081" s="247"/>
      <c r="R3081" s="247"/>
      <c r="AZ3081" s="259"/>
      <c r="BA3081" s="259">
        <f>BA3080+$BD$753</f>
        <v>14.879999999999406</v>
      </c>
      <c r="BB3081" s="274">
        <f t="shared" si="757"/>
        <v>3.7568765143544118E-2</v>
      </c>
      <c r="BC3081" s="259">
        <f t="shared" si="758"/>
        <v>8.5289159020125738E-5</v>
      </c>
      <c r="BD3081" s="259">
        <f t="shared" si="755"/>
        <v>8.5289159020125738E-5</v>
      </c>
      <c r="BE3081" s="254" t="str">
        <f t="shared" si="756"/>
        <v/>
      </c>
    </row>
    <row r="3082" spans="1:57" ht="20.100000000000001" customHeight="1" x14ac:dyDescent="0.25">
      <c r="A3082" s="248">
        <v>2304</v>
      </c>
      <c r="B3082" s="247">
        <f>$B$755+(A3082*$B$758)</f>
        <v>12538.047348619455</v>
      </c>
      <c r="C3082" s="247">
        <f>_xlfn.NORM.DIST($B3082,$B$752,$B$753,0)</f>
        <v>2.0519532268666119E-10</v>
      </c>
      <c r="D3082" s="247">
        <f>_xlfn.NORM.DIST($B3082,$B$752,$B$753,1)</f>
        <v>0.99999990858591259</v>
      </c>
      <c r="E3082" s="247">
        <f>IF(OR(D3082&lt;$F$757,D3082&gt;$F$758),C3082,"")</f>
        <v>2.0519532268666119E-10</v>
      </c>
      <c r="F3082" s="247" t="str">
        <f>IF(AND(D3082&gt;$F$757,D3082&lt;$F$758),C3082,"")</f>
        <v/>
      </c>
      <c r="G3082" s="247" t="str">
        <f>IF(C3082=MAX($C$761:$C$2761),C3082,"")</f>
        <v/>
      </c>
      <c r="H3082" s="247">
        <f>_xlfn.NORM.DIST(B3082,$F$753,$F$754,0)</f>
        <v>1.0098337781306431E-304</v>
      </c>
      <c r="I3082" s="247" t="str">
        <f>IF(H3082=MAX($H$761:$H$2761),C3082,"")</f>
        <v/>
      </c>
      <c r="J3082" s="247"/>
      <c r="K3082" s="247"/>
      <c r="L3082" s="247"/>
      <c r="M3082" s="247"/>
      <c r="N3082" s="247"/>
      <c r="O3082" s="247"/>
      <c r="P3082" s="247"/>
      <c r="Q3082" s="247"/>
      <c r="R3082" s="247"/>
      <c r="AZ3082" s="259"/>
      <c r="BA3082" s="259">
        <f>BA3081+$BD$753</f>
        <v>14.886399999999405</v>
      </c>
      <c r="BB3082" s="274">
        <f t="shared" si="757"/>
        <v>3.7483475984523992E-2</v>
      </c>
      <c r="BC3082" s="259">
        <f t="shared" si="758"/>
        <v>8.5108095532200612E-5</v>
      </c>
      <c r="BD3082" s="259">
        <f t="shared" si="755"/>
        <v>8.5108095532200612E-5</v>
      </c>
      <c r="BE3082" s="254" t="str">
        <f t="shared" si="756"/>
        <v/>
      </c>
    </row>
    <row r="3083" spans="1:57" ht="20.100000000000001" customHeight="1" x14ac:dyDescent="0.25">
      <c r="A3083" s="247">
        <v>2305</v>
      </c>
      <c r="B3083" s="247">
        <f>$B$755+(A3083*$B$758)</f>
        <v>12547.662415604593</v>
      </c>
      <c r="C3083" s="247">
        <f>_xlfn.NORM.DIST($B3083,$B$752,$B$753,0)</f>
        <v>2.0095687224920817E-10</v>
      </c>
      <c r="D3083" s="247">
        <f>_xlfn.NORM.DIST($B3083,$B$752,$B$753,1)</f>
        <v>0.99999991053843462</v>
      </c>
      <c r="E3083" s="247">
        <f>IF(OR(D3083&lt;$F$757,D3083&gt;$F$758),C3083,"")</f>
        <v>2.0095687224920817E-10</v>
      </c>
      <c r="F3083" s="247" t="str">
        <f>IF(AND(D3083&gt;$F$757,D3083&lt;$F$758),C3083,"")</f>
        <v/>
      </c>
      <c r="G3083" s="247" t="str">
        <f>IF(C3083=MAX($C$761:$C$2761),C3083,"")</f>
        <v/>
      </c>
      <c r="H3083" s="247">
        <f>_xlfn.NORM.DIST(B3083,$F$753,$F$754,0)</f>
        <v>1.1717613982275024E-304</v>
      </c>
      <c r="I3083" s="247" t="str">
        <f>IF(H3083=MAX($H$761:$H$2761),C3083,"")</f>
        <v/>
      </c>
      <c r="J3083" s="247"/>
      <c r="K3083" s="247"/>
      <c r="L3083" s="247"/>
      <c r="M3083" s="247"/>
      <c r="N3083" s="247"/>
      <c r="O3083" s="247"/>
      <c r="P3083" s="247"/>
      <c r="Q3083" s="247"/>
      <c r="R3083" s="247"/>
      <c r="AZ3083" s="259"/>
      <c r="BA3083" s="259">
        <f>BA3082+$BD$753</f>
        <v>14.892799999999404</v>
      </c>
      <c r="BB3083" s="274">
        <f t="shared" si="757"/>
        <v>3.7398367888991792E-2</v>
      </c>
      <c r="BC3083" s="259">
        <f t="shared" si="758"/>
        <v>8.4927377203745935E-5</v>
      </c>
      <c r="BD3083" s="259">
        <f t="shared" si="755"/>
        <v>8.4927377203745935E-5</v>
      </c>
      <c r="BE3083" s="254" t="str">
        <f t="shared" si="756"/>
        <v/>
      </c>
    </row>
    <row r="3084" spans="1:57" ht="20.100000000000001" customHeight="1" x14ac:dyDescent="0.25">
      <c r="A3084" s="247">
        <v>2306</v>
      </c>
      <c r="B3084" s="247">
        <f>$B$755+(A3084*$B$758)</f>
        <v>12557.27748258973</v>
      </c>
      <c r="C3084" s="247">
        <f>_xlfn.NORM.DIST($B3084,$B$752,$B$753,0)</f>
        <v>1.968028210486428E-10</v>
      </c>
      <c r="D3084" s="247">
        <f>_xlfn.NORM.DIST($B3084,$B$752,$B$753,1)</f>
        <v>0.99999991245061071</v>
      </c>
      <c r="E3084" s="247">
        <f>IF(OR(D3084&lt;$F$757,D3084&gt;$F$758),C3084,"")</f>
        <v>1.968028210486428E-10</v>
      </c>
      <c r="F3084" s="247" t="str">
        <f>IF(AND(D3084&gt;$F$757,D3084&lt;$F$758),C3084,"")</f>
        <v/>
      </c>
      <c r="G3084" s="247" t="str">
        <f>IF(C3084=MAX($C$761:$C$2761),C3084,"")</f>
        <v/>
      </c>
      <c r="H3084" s="247">
        <f>_xlfn.NORM.DIST(B3084,$F$753,$F$754,0)</f>
        <v>1.359632481988703E-304</v>
      </c>
      <c r="I3084" s="247" t="str">
        <f>IF(H3084=MAX($H$761:$H$2761),C3084,"")</f>
        <v/>
      </c>
      <c r="J3084" s="247"/>
      <c r="K3084" s="247"/>
      <c r="L3084" s="247"/>
      <c r="M3084" s="247"/>
      <c r="N3084" s="247"/>
      <c r="O3084" s="247"/>
      <c r="P3084" s="247"/>
      <c r="Q3084" s="247"/>
      <c r="R3084" s="247"/>
      <c r="AZ3084" s="259"/>
      <c r="BA3084" s="259">
        <f>BA3083+$BD$753</f>
        <v>14.899199999999404</v>
      </c>
      <c r="BB3084" s="274">
        <f t="shared" si="757"/>
        <v>3.7313440511788046E-2</v>
      </c>
      <c r="BC3084" s="259">
        <f t="shared" si="758"/>
        <v>8.4747003502576301E-5</v>
      </c>
      <c r="BD3084" s="259">
        <f t="shared" si="755"/>
        <v>8.4747003502576301E-5</v>
      </c>
      <c r="BE3084" s="254" t="str">
        <f t="shared" si="756"/>
        <v/>
      </c>
    </row>
    <row r="3085" spans="1:57" ht="20.100000000000001" customHeight="1" x14ac:dyDescent="0.25">
      <c r="A3085" s="247">
        <v>2307</v>
      </c>
      <c r="B3085" s="247">
        <f>$B$755+(A3085*$B$758)</f>
        <v>12566.892549574868</v>
      </c>
      <c r="C3085" s="247">
        <f>_xlfn.NORM.DIST($B3085,$B$752,$B$753,0)</f>
        <v>1.9273155599289776E-10</v>
      </c>
      <c r="D3085" s="247">
        <f>_xlfn.NORM.DIST($B3085,$B$752,$B$753,1)</f>
        <v>0.99999991432324453</v>
      </c>
      <c r="E3085" s="247">
        <f>IF(OR(D3085&lt;$F$757,D3085&gt;$F$758),C3085,"")</f>
        <v>1.9273155599289776E-10</v>
      </c>
      <c r="F3085" s="247" t="str">
        <f>IF(AND(D3085&gt;$F$757,D3085&lt;$F$758),C3085,"")</f>
        <v/>
      </c>
      <c r="G3085" s="247" t="str">
        <f>IF(C3085=MAX($C$761:$C$2761),C3085,"")</f>
        <v/>
      </c>
      <c r="H3085" s="247">
        <f>_xlfn.NORM.DIST(B3085,$F$753,$F$754,0)</f>
        <v>1.5776001082672119E-304</v>
      </c>
      <c r="I3085" s="247" t="str">
        <f>IF(H3085=MAX($H$761:$H$2761),C3085,"")</f>
        <v/>
      </c>
      <c r="J3085" s="247"/>
      <c r="K3085" s="247"/>
      <c r="L3085" s="247"/>
      <c r="M3085" s="247"/>
      <c r="N3085" s="247"/>
      <c r="O3085" s="247"/>
      <c r="P3085" s="247"/>
      <c r="Q3085" s="247"/>
      <c r="R3085" s="247"/>
      <c r="AZ3085" s="259"/>
      <c r="BA3085" s="259">
        <f>BA3084+$BD$753</f>
        <v>14.905599999999403</v>
      </c>
      <c r="BB3085" s="274">
        <f t="shared" si="757"/>
        <v>3.7228693508285469E-2</v>
      </c>
      <c r="BC3085" s="259">
        <f t="shared" si="758"/>
        <v>8.4566973896256503E-5</v>
      </c>
      <c r="BD3085" s="259">
        <f t="shared" si="755"/>
        <v>8.4566973896256503E-5</v>
      </c>
      <c r="BE3085" s="254" t="str">
        <f t="shared" si="756"/>
        <v/>
      </c>
    </row>
    <row r="3086" spans="1:57" ht="20.100000000000001" customHeight="1" x14ac:dyDescent="0.25">
      <c r="A3086" s="247">
        <v>2308</v>
      </c>
      <c r="B3086" s="247">
        <f>$B$755+(A3086*$B$758)</f>
        <v>12576.507616560006</v>
      </c>
      <c r="C3086" s="247">
        <f>_xlfn.NORM.DIST($B3086,$B$752,$B$753,0)</f>
        <v>1.8874149341474227E-10</v>
      </c>
      <c r="D3086" s="247">
        <f>_xlfn.NORM.DIST($B3086,$B$752,$B$753,1)</f>
        <v>0.99999991615712458</v>
      </c>
      <c r="E3086" s="247">
        <f>IF(OR(D3086&lt;$F$757,D3086&gt;$F$758),C3086,"")</f>
        <v>1.8874149341474227E-10</v>
      </c>
      <c r="F3086" s="247" t="str">
        <f>IF(AND(D3086&gt;$F$757,D3086&lt;$F$758),C3086,"")</f>
        <v/>
      </c>
      <c r="G3086" s="247" t="str">
        <f>IF(C3086=MAX($C$761:$C$2761),C3086,"")</f>
        <v/>
      </c>
      <c r="H3086" s="247">
        <f>_xlfn.NORM.DIST(B3086,$F$753,$F$754,0)</f>
        <v>1.8304816292187971E-304</v>
      </c>
      <c r="I3086" s="247" t="str">
        <f>IF(H3086=MAX($H$761:$H$2761),C3086,"")</f>
        <v/>
      </c>
      <c r="J3086" s="247"/>
      <c r="K3086" s="247"/>
      <c r="L3086" s="247"/>
      <c r="M3086" s="247"/>
      <c r="N3086" s="247"/>
      <c r="O3086" s="247"/>
      <c r="P3086" s="247"/>
      <c r="Q3086" s="247"/>
      <c r="R3086" s="247"/>
      <c r="AZ3086" s="259"/>
      <c r="BA3086" s="259">
        <f>BA3085+$BD$753</f>
        <v>14.911999999999402</v>
      </c>
      <c r="BB3086" s="274">
        <f t="shared" si="757"/>
        <v>3.7144126534389213E-2</v>
      </c>
      <c r="BC3086" s="259">
        <f t="shared" si="758"/>
        <v>8.4387287853274207E-5</v>
      </c>
      <c r="BD3086" s="259">
        <f t="shared" si="755"/>
        <v>8.4387287853274207E-5</v>
      </c>
      <c r="BE3086" s="254" t="str">
        <f t="shared" si="756"/>
        <v/>
      </c>
    </row>
    <row r="3087" spans="1:57" ht="20.100000000000001" customHeight="1" x14ac:dyDescent="0.25">
      <c r="A3087" s="247">
        <v>2309</v>
      </c>
      <c r="B3087" s="247">
        <f>$B$755+(A3087*$B$758)</f>
        <v>12586.122683545143</v>
      </c>
      <c r="C3087" s="247">
        <f>_xlfn.NORM.DIST($B3087,$B$752,$B$753,0)</f>
        <v>1.848310785633797E-10</v>
      </c>
      <c r="D3087" s="247">
        <f>_xlfn.NORM.DIST($B3087,$B$752,$B$753,1)</f>
        <v>0.99999991795302401</v>
      </c>
      <c r="E3087" s="247">
        <f>IF(OR(D3087&lt;$F$757,D3087&gt;$F$758),C3087,"")</f>
        <v>1.848310785633797E-10</v>
      </c>
      <c r="F3087" s="247" t="str">
        <f>IF(AND(D3087&gt;$F$757,D3087&lt;$F$758),C3087,"")</f>
        <v/>
      </c>
      <c r="G3087" s="247" t="str">
        <f>IF(C3087=MAX($C$761:$C$2761),C3087,"")</f>
        <v/>
      </c>
      <c r="H3087" s="247">
        <f>_xlfn.NORM.DIST(B3087,$F$753,$F$754,0)</f>
        <v>2.12386482935095E-304</v>
      </c>
      <c r="I3087" s="247" t="str">
        <f>IF(H3087=MAX($H$761:$H$2761),C3087,"")</f>
        <v/>
      </c>
      <c r="J3087" s="247"/>
      <c r="K3087" s="247"/>
      <c r="L3087" s="247"/>
      <c r="M3087" s="247"/>
      <c r="N3087" s="247"/>
      <c r="O3087" s="247"/>
      <c r="P3087" s="247"/>
      <c r="Q3087" s="247"/>
      <c r="R3087" s="247"/>
      <c r="AZ3087" s="259"/>
      <c r="BA3087" s="259">
        <f>BA3086+$BD$753</f>
        <v>14.918399999999401</v>
      </c>
      <c r="BB3087" s="274">
        <f t="shared" si="757"/>
        <v>3.7059739246535939E-2</v>
      </c>
      <c r="BC3087" s="259">
        <f t="shared" si="758"/>
        <v>8.420794484216565E-5</v>
      </c>
      <c r="BD3087" s="259">
        <f t="shared" si="755"/>
        <v>8.420794484216565E-5</v>
      </c>
      <c r="BE3087" s="254" t="str">
        <f t="shared" si="756"/>
        <v/>
      </c>
    </row>
    <row r="3088" spans="1:57" ht="20.100000000000001" customHeight="1" x14ac:dyDescent="0.25">
      <c r="A3088" s="248">
        <v>2310</v>
      </c>
      <c r="B3088" s="247">
        <f>$B$755+(A3088*$B$758)</f>
        <v>12595.737750530281</v>
      </c>
      <c r="C3088" s="247">
        <f>_xlfn.NORM.DIST($B3088,$B$752,$B$753,0)</f>
        <v>1.8099878510426664E-10</v>
      </c>
      <c r="D3088" s="247">
        <f>_xlfn.NORM.DIST($B3088,$B$752,$B$753,1)</f>
        <v>0.99999991971170143</v>
      </c>
      <c r="E3088" s="247">
        <f>IF(OR(D3088&lt;$F$757,D3088&gt;$F$758),C3088,"")</f>
        <v>1.8099878510426664E-10</v>
      </c>
      <c r="F3088" s="247" t="str">
        <f>IF(AND(D3088&gt;$F$757,D3088&lt;$F$758),C3088,"")</f>
        <v/>
      </c>
      <c r="G3088" s="247" t="str">
        <f>IF(C3088=MAX($C$761:$C$2761),C3088,"")</f>
        <v/>
      </c>
      <c r="H3088" s="247">
        <f>_xlfn.NORM.DIST(B3088,$F$753,$F$754,0)</f>
        <v>2.4642310357564561E-304</v>
      </c>
      <c r="I3088" s="247" t="str">
        <f>IF(H3088=MAX($H$761:$H$2761),C3088,"")</f>
        <v/>
      </c>
      <c r="J3088" s="247"/>
      <c r="K3088" s="247"/>
      <c r="L3088" s="247"/>
      <c r="M3088" s="247"/>
      <c r="N3088" s="247"/>
      <c r="O3088" s="247"/>
      <c r="P3088" s="247"/>
      <c r="Q3088" s="247"/>
      <c r="R3088" s="247"/>
      <c r="AZ3088" s="259"/>
      <c r="BA3088" s="259">
        <f>BA3087+$BD$753</f>
        <v>14.924799999999401</v>
      </c>
      <c r="BB3088" s="274">
        <f t="shared" si="757"/>
        <v>3.6975531301693773E-2</v>
      </c>
      <c r="BC3088" s="259">
        <f t="shared" si="758"/>
        <v>8.402894433209851E-5</v>
      </c>
      <c r="BD3088" s="259">
        <f t="shared" si="755"/>
        <v>8.402894433209851E-5</v>
      </c>
      <c r="BE3088" s="254" t="str">
        <f t="shared" si="756"/>
        <v/>
      </c>
    </row>
    <row r="3089" spans="1:57" ht="20.100000000000001" customHeight="1" x14ac:dyDescent="0.25">
      <c r="A3089" s="247">
        <v>2311</v>
      </c>
      <c r="B3089" s="247">
        <f>$B$755+(A3089*$B$758)</f>
        <v>12605.352817515419</v>
      </c>
      <c r="C3089" s="247">
        <f>_xlfn.NORM.DIST($B3089,$B$752,$B$753,0)</f>
        <v>1.7724311462705099E-10</v>
      </c>
      <c r="D3089" s="247">
        <f>_xlfn.NORM.DIST($B3089,$B$752,$B$753,1)</f>
        <v>0.99999992143390048</v>
      </c>
      <c r="E3089" s="247">
        <f>IF(OR(D3089&lt;$F$757,D3089&gt;$F$758),C3089,"")</f>
        <v>1.7724311462705099E-10</v>
      </c>
      <c r="F3089" s="247" t="str">
        <f>IF(AND(D3089&gt;$F$757,D3089&lt;$F$758),C3089,"")</f>
        <v/>
      </c>
      <c r="G3089" s="247" t="str">
        <f>IF(C3089=MAX($C$761:$C$2761),C3089,"")</f>
        <v/>
      </c>
      <c r="H3089" s="247">
        <f>_xlfn.NORM.DIST(B3089,$F$753,$F$754,0)</f>
        <v>2.8590978839569578E-304</v>
      </c>
      <c r="I3089" s="247" t="str">
        <f>IF(H3089=MAX($H$761:$H$2761),C3089,"")</f>
        <v/>
      </c>
      <c r="J3089" s="247"/>
      <c r="K3089" s="247"/>
      <c r="L3089" s="247"/>
      <c r="M3089" s="247"/>
      <c r="N3089" s="247"/>
      <c r="O3089" s="247"/>
      <c r="P3089" s="247"/>
      <c r="Q3089" s="247"/>
      <c r="R3089" s="247"/>
      <c r="AZ3089" s="259"/>
      <c r="BA3089" s="259">
        <f>BA3088+$BD$753</f>
        <v>14.9311999999994</v>
      </c>
      <c r="BB3089" s="274">
        <f t="shared" si="757"/>
        <v>3.6891502357361675E-2</v>
      </c>
      <c r="BC3089" s="259">
        <f t="shared" si="758"/>
        <v>8.3850285792573531E-5</v>
      </c>
      <c r="BD3089" s="259">
        <f t="shared" si="755"/>
        <v>8.3850285792573531E-5</v>
      </c>
      <c r="BE3089" s="254" t="str">
        <f t="shared" si="756"/>
        <v/>
      </c>
    </row>
    <row r="3090" spans="1:57" ht="20.100000000000001" customHeight="1" x14ac:dyDescent="0.25">
      <c r="A3090" s="247">
        <v>2312</v>
      </c>
      <c r="B3090" s="247">
        <f>$B$755+(A3090*$B$758)</f>
        <v>12614.967884500556</v>
      </c>
      <c r="C3090" s="247">
        <f>_xlfn.NORM.DIST($B3090,$B$752,$B$753,0)</f>
        <v>1.7356259616148922E-10</v>
      </c>
      <c r="D3090" s="247">
        <f>_xlfn.NORM.DIST($B3090,$B$752,$B$753,1)</f>
        <v>0.99999992312035113</v>
      </c>
      <c r="E3090" s="247">
        <f>IF(OR(D3090&lt;$F$757,D3090&gt;$F$758),C3090,"")</f>
        <v>1.7356259616148922E-10</v>
      </c>
      <c r="F3090" s="247" t="str">
        <f>IF(AND(D3090&gt;$F$757,D3090&lt;$F$758),C3090,"")</f>
        <v/>
      </c>
      <c r="G3090" s="247" t="str">
        <f>IF(C3090=MAX($C$761:$C$2761),C3090,"")</f>
        <v/>
      </c>
      <c r="H3090" s="247">
        <f>_xlfn.NORM.DIST(B3090,$F$753,$F$754,0)</f>
        <v>3.3171848748890011E-304</v>
      </c>
      <c r="I3090" s="247" t="str">
        <f>IF(H3090=MAX($H$761:$H$2761),C3090,"")</f>
        <v/>
      </c>
      <c r="J3090" s="247"/>
      <c r="K3090" s="247"/>
      <c r="L3090" s="247"/>
      <c r="M3090" s="247"/>
      <c r="N3090" s="247"/>
      <c r="O3090" s="247"/>
      <c r="P3090" s="247"/>
      <c r="Q3090" s="247"/>
      <c r="R3090" s="247"/>
      <c r="AZ3090" s="259"/>
      <c r="BA3090" s="259">
        <f>BA3089+$BD$753</f>
        <v>14.937599999999399</v>
      </c>
      <c r="BB3090" s="274">
        <f t="shared" si="757"/>
        <v>3.6807652071569101E-2</v>
      </c>
      <c r="BC3090" s="259">
        <f t="shared" si="758"/>
        <v>8.3671968693341259E-5</v>
      </c>
      <c r="BD3090" s="259">
        <f t="shared" si="755"/>
        <v>8.3671968693341259E-5</v>
      </c>
      <c r="BE3090" s="254" t="str">
        <f t="shared" si="756"/>
        <v/>
      </c>
    </row>
    <row r="3091" spans="1:57" ht="20.100000000000001" customHeight="1" x14ac:dyDescent="0.25">
      <c r="A3091" s="247">
        <v>2313</v>
      </c>
      <c r="B3091" s="247">
        <f>$B$755+(A3091*$B$758)</f>
        <v>12624.582951485694</v>
      </c>
      <c r="C3091" s="247">
        <f>_xlfn.NORM.DIST($B3091,$B$752,$B$753,0)</f>
        <v>1.6995578570124119E-10</v>
      </c>
      <c r="D3091" s="247">
        <f>_xlfn.NORM.DIST($B3091,$B$752,$B$753,1)</f>
        <v>0.99999992477176869</v>
      </c>
      <c r="E3091" s="247">
        <f>IF(OR(D3091&lt;$F$757,D3091&gt;$F$758),C3091,"")</f>
        <v>1.6995578570124119E-10</v>
      </c>
      <c r="F3091" s="247" t="str">
        <f>IF(AND(D3091&gt;$F$757,D3091&lt;$F$758),C3091,"")</f>
        <v/>
      </c>
      <c r="G3091" s="247" t="str">
        <f>IF(C3091=MAX($C$761:$C$2761),C3091,"")</f>
        <v/>
      </c>
      <c r="H3091" s="247">
        <f>_xlfn.NORM.DIST(B3091,$F$753,$F$754,0)</f>
        <v>3.848605358317462E-304</v>
      </c>
      <c r="I3091" s="247" t="str">
        <f>IF(H3091=MAX($H$761:$H$2761),C3091,"")</f>
        <v/>
      </c>
      <c r="J3091" s="247"/>
      <c r="K3091" s="247"/>
      <c r="L3091" s="247"/>
      <c r="M3091" s="247"/>
      <c r="N3091" s="247"/>
      <c r="O3091" s="247"/>
      <c r="P3091" s="247"/>
      <c r="Q3091" s="247"/>
      <c r="R3091" s="247"/>
      <c r="AZ3091" s="259"/>
      <c r="BA3091" s="259">
        <f>BA3090+$BD$753</f>
        <v>14.943999999999399</v>
      </c>
      <c r="BB3091" s="274">
        <f t="shared" si="757"/>
        <v>3.672398010287576E-2</v>
      </c>
      <c r="BC3091" s="259">
        <f t="shared" si="758"/>
        <v>8.3493992504790615E-5</v>
      </c>
      <c r="BD3091" s="259">
        <f t="shared" si="755"/>
        <v>8.3493992504790615E-5</v>
      </c>
      <c r="BE3091" s="254" t="str">
        <f t="shared" si="756"/>
        <v/>
      </c>
    </row>
    <row r="3092" spans="1:57" ht="20.100000000000001" customHeight="1" x14ac:dyDescent="0.25">
      <c r="A3092" s="247">
        <v>2314</v>
      </c>
      <c r="B3092" s="247">
        <f>$B$755+(A3092*$B$758)</f>
        <v>12634.198018470832</v>
      </c>
      <c r="C3092" s="247">
        <f>_xlfn.NORM.DIST($B3092,$B$752,$B$753,0)</f>
        <v>1.6642126573540408E-10</v>
      </c>
      <c r="D3092" s="247">
        <f>_xlfn.NORM.DIST($B3092,$B$752,$B$753,1)</f>
        <v>0.99999992638885526</v>
      </c>
      <c r="E3092" s="247">
        <f>IF(OR(D3092&lt;$F$757,D3092&gt;$F$758),C3092,"")</f>
        <v>1.6642126573540408E-10</v>
      </c>
      <c r="F3092" s="247" t="str">
        <f>IF(AND(D3092&gt;$F$757,D3092&lt;$F$758),C3092,"")</f>
        <v/>
      </c>
      <c r="G3092" s="247" t="str">
        <f>IF(C3092=MAX($C$761:$C$2761),C3092,"")</f>
        <v/>
      </c>
      <c r="H3092" s="247">
        <f>_xlfn.NORM.DIST(B3092,$F$753,$F$754,0)</f>
        <v>4.4650891573398042E-304</v>
      </c>
      <c r="I3092" s="247" t="str">
        <f>IF(H3092=MAX($H$761:$H$2761),C3092,"")</f>
        <v/>
      </c>
      <c r="J3092" s="247"/>
      <c r="K3092" s="247"/>
      <c r="L3092" s="247"/>
      <c r="M3092" s="247"/>
      <c r="N3092" s="247"/>
      <c r="O3092" s="247"/>
      <c r="P3092" s="247"/>
      <c r="Q3092" s="247"/>
      <c r="R3092" s="247"/>
      <c r="AZ3092" s="259"/>
      <c r="BA3092" s="259">
        <f>BA3091+$BD$753</f>
        <v>14.950399999999398</v>
      </c>
      <c r="BB3092" s="274">
        <f t="shared" si="757"/>
        <v>3.6640486110370969E-2</v>
      </c>
      <c r="BC3092" s="259">
        <f t="shared" si="758"/>
        <v>8.3316356697595018E-5</v>
      </c>
      <c r="BD3092" s="259">
        <f t="shared" si="755"/>
        <v>8.3316356697595018E-5</v>
      </c>
      <c r="BE3092" s="254" t="str">
        <f t="shared" si="756"/>
        <v/>
      </c>
    </row>
    <row r="3093" spans="1:57" ht="20.100000000000001" customHeight="1" x14ac:dyDescent="0.25">
      <c r="A3093" s="247">
        <v>2315</v>
      </c>
      <c r="B3093" s="247">
        <f>$B$755+(A3093*$B$758)</f>
        <v>12643.813085455969</v>
      </c>
      <c r="C3093" s="247">
        <f>_xlfn.NORM.DIST($B3093,$B$752,$B$753,0)</f>
        <v>1.629576447876926E-10</v>
      </c>
      <c r="D3093" s="247">
        <f>_xlfn.NORM.DIST($B3093,$B$752,$B$753,1)</f>
        <v>0.9999999279722992</v>
      </c>
      <c r="E3093" s="247">
        <f>IF(OR(D3093&lt;$F$757,D3093&gt;$F$758),C3093,"")</f>
        <v>1.629576447876926E-10</v>
      </c>
      <c r="F3093" s="247" t="str">
        <f>IF(AND(D3093&gt;$F$757,D3093&lt;$F$758),C3093,"")</f>
        <v/>
      </c>
      <c r="G3093" s="247" t="str">
        <f>IF(C3093=MAX($C$761:$C$2761),C3093,"")</f>
        <v/>
      </c>
      <c r="H3093" s="247">
        <f>_xlfn.NORM.DIST(B3093,$F$753,$F$754,0)</f>
        <v>5.1802407202167489E-304</v>
      </c>
      <c r="I3093" s="247" t="str">
        <f>IF(H3093=MAX($H$761:$H$2761),C3093,"")</f>
        <v/>
      </c>
      <c r="J3093" s="247"/>
      <c r="K3093" s="247"/>
      <c r="L3093" s="247"/>
      <c r="M3093" s="247"/>
      <c r="N3093" s="247"/>
      <c r="O3093" s="247"/>
      <c r="P3093" s="247"/>
      <c r="Q3093" s="247"/>
      <c r="R3093" s="247"/>
      <c r="AZ3093" s="259"/>
      <c r="BA3093" s="259">
        <f>BA3092+$BD$753</f>
        <v>14.956799999999397</v>
      </c>
      <c r="BB3093" s="274">
        <f t="shared" si="757"/>
        <v>3.6557169753673374E-2</v>
      </c>
      <c r="BC3093" s="259">
        <f t="shared" si="758"/>
        <v>8.3139060742885851E-5</v>
      </c>
      <c r="BD3093" s="259">
        <f t="shared" si="755"/>
        <v>8.3139060742885851E-5</v>
      </c>
      <c r="BE3093" s="254" t="str">
        <f t="shared" si="756"/>
        <v/>
      </c>
    </row>
    <row r="3094" spans="1:57" ht="20.100000000000001" customHeight="1" x14ac:dyDescent="0.25">
      <c r="A3094" s="247">
        <v>2316</v>
      </c>
      <c r="B3094" s="247">
        <f>$B$755+(A3094*$B$758)</f>
        <v>12653.428152441107</v>
      </c>
      <c r="C3094" s="247">
        <f>_xlfn.NORM.DIST($B3094,$B$752,$B$753,0)</f>
        <v>1.5956355696312793E-10</v>
      </c>
      <c r="D3094" s="247">
        <f>_xlfn.NORM.DIST($B3094,$B$752,$B$753,1)</f>
        <v>0.9999999295227755</v>
      </c>
      <c r="E3094" s="247">
        <f>IF(OR(D3094&lt;$F$757,D3094&gt;$F$758),C3094,"")</f>
        <v>1.5956355696312793E-10</v>
      </c>
      <c r="F3094" s="247" t="str">
        <f>IF(AND(D3094&gt;$F$757,D3094&lt;$F$758),C3094,"")</f>
        <v/>
      </c>
      <c r="G3094" s="247" t="str">
        <f>IF(C3094=MAX($C$761:$C$2761),C3094,"")</f>
        <v/>
      </c>
      <c r="H3094" s="247">
        <f>_xlfn.NORM.DIST(B3094,$F$753,$F$754,0)</f>
        <v>6.0098384643482263E-304</v>
      </c>
      <c r="I3094" s="247" t="str">
        <f>IF(H3094=MAX($H$761:$H$2761),C3094,"")</f>
        <v/>
      </c>
      <c r="J3094" s="247"/>
      <c r="K3094" s="247"/>
      <c r="L3094" s="247"/>
      <c r="M3094" s="247"/>
      <c r="N3094" s="247"/>
      <c r="O3094" s="247"/>
      <c r="P3094" s="247"/>
      <c r="Q3094" s="247"/>
      <c r="R3094" s="247"/>
      <c r="AZ3094" s="259"/>
      <c r="BA3094" s="259">
        <f>BA3093+$BD$753</f>
        <v>14.963199999999397</v>
      </c>
      <c r="BB3094" s="274">
        <f t="shared" si="757"/>
        <v>3.6474030692930488E-2</v>
      </c>
      <c r="BC3094" s="259">
        <f t="shared" si="758"/>
        <v>8.2962104112078994E-5</v>
      </c>
      <c r="BD3094" s="259">
        <f t="shared" si="755"/>
        <v>8.2962104112078994E-5</v>
      </c>
      <c r="BE3094" s="254" t="str">
        <f t="shared" si="756"/>
        <v/>
      </c>
    </row>
    <row r="3095" spans="1:57" ht="20.100000000000001" customHeight="1" x14ac:dyDescent="0.25">
      <c r="A3095" s="248">
        <v>2317</v>
      </c>
      <c r="B3095" s="247">
        <f>$B$755+(A3095*$B$758)</f>
        <v>12663.043219426245</v>
      </c>
      <c r="C3095" s="247">
        <f>_xlfn.NORM.DIST($B3095,$B$752,$B$753,0)</f>
        <v>1.5623766150213602E-10</v>
      </c>
      <c r="D3095" s="247">
        <f>_xlfn.NORM.DIST($B3095,$B$752,$B$753,1)</f>
        <v>0.99999993104094631</v>
      </c>
      <c r="E3095" s="247">
        <f>IF(OR(D3095&lt;$F$757,D3095&gt;$F$758),C3095,"")</f>
        <v>1.5623766150213602E-10</v>
      </c>
      <c r="F3095" s="247" t="str">
        <f>IF(AND(D3095&gt;$F$757,D3095&lt;$F$758),C3095,"")</f>
        <v/>
      </c>
      <c r="G3095" s="247" t="str">
        <f>IF(C3095=MAX($C$761:$C$2761),C3095,"")</f>
        <v/>
      </c>
      <c r="H3095" s="247">
        <f>_xlfn.NORM.DIST(B3095,$F$753,$F$754,0)</f>
        <v>6.9721818796356632E-304</v>
      </c>
      <c r="I3095" s="247" t="str">
        <f>IF(H3095=MAX($H$761:$H$2761),C3095,"")</f>
        <v/>
      </c>
      <c r="J3095" s="247"/>
      <c r="K3095" s="247"/>
      <c r="L3095" s="247"/>
      <c r="M3095" s="247"/>
      <c r="N3095" s="247"/>
      <c r="O3095" s="247"/>
      <c r="P3095" s="247"/>
      <c r="Q3095" s="247"/>
      <c r="R3095" s="247"/>
      <c r="AZ3095" s="259"/>
      <c r="BA3095" s="259">
        <f>BA3094+$BD$753</f>
        <v>14.969599999999396</v>
      </c>
      <c r="BB3095" s="274">
        <f t="shared" si="757"/>
        <v>3.6391068588818409E-2</v>
      </c>
      <c r="BC3095" s="259">
        <f t="shared" si="758"/>
        <v>8.2785486277117681E-5</v>
      </c>
      <c r="BD3095" s="259">
        <f t="shared" si="755"/>
        <v>8.2785486277117681E-5</v>
      </c>
      <c r="BE3095" s="254" t="str">
        <f t="shared" si="756"/>
        <v/>
      </c>
    </row>
    <row r="3096" spans="1:57" ht="20.100000000000001" customHeight="1" x14ac:dyDescent="0.25">
      <c r="A3096" s="247">
        <v>2318</v>
      </c>
      <c r="B3096" s="247">
        <f>$B$755+(A3096*$B$758)</f>
        <v>12672.658286411383</v>
      </c>
      <c r="C3096" s="247">
        <f>_xlfn.NORM.DIST($B3096,$B$752,$B$753,0)</f>
        <v>1.5297864234194365E-10</v>
      </c>
      <c r="D3096" s="247">
        <f>_xlfn.NORM.DIST($B3096,$B$752,$B$753,1)</f>
        <v>0.999999932527461</v>
      </c>
      <c r="E3096" s="247">
        <f>IF(OR(D3096&lt;$F$757,D3096&gt;$F$758),C3096,"")</f>
        <v>1.5297864234194365E-10</v>
      </c>
      <c r="F3096" s="247" t="str">
        <f>IF(AND(D3096&gt;$F$757,D3096&lt;$F$758),C3096,"")</f>
        <v/>
      </c>
      <c r="G3096" s="247" t="str">
        <f>IF(C3096=MAX($C$761:$C$2761),C3096,"")</f>
        <v/>
      </c>
      <c r="H3096" s="247">
        <f>_xlfn.NORM.DIST(B3096,$F$753,$F$754,0)</f>
        <v>8.0884940046570644E-304</v>
      </c>
      <c r="I3096" s="247" t="str">
        <f>IF(H3096=MAX($H$761:$H$2761),C3096,"")</f>
        <v/>
      </c>
      <c r="J3096" s="247"/>
      <c r="K3096" s="247"/>
      <c r="L3096" s="247"/>
      <c r="M3096" s="247"/>
      <c r="N3096" s="247"/>
      <c r="O3096" s="247"/>
      <c r="P3096" s="247"/>
      <c r="Q3096" s="247"/>
      <c r="R3096" s="247"/>
      <c r="AZ3096" s="259"/>
      <c r="BA3096" s="259">
        <f>BA3095+$BD$753</f>
        <v>14.975999999999395</v>
      </c>
      <c r="BB3096" s="274">
        <f t="shared" si="757"/>
        <v>3.6308283102541292E-2</v>
      </c>
      <c r="BC3096" s="259">
        <f t="shared" si="758"/>
        <v>8.2609206710382299E-5</v>
      </c>
      <c r="BD3096" s="259">
        <f t="shared" si="755"/>
        <v>8.2609206710382299E-5</v>
      </c>
      <c r="BE3096" s="254" t="str">
        <f t="shared" si="756"/>
        <v/>
      </c>
    </row>
    <row r="3097" spans="1:57" ht="20.100000000000001" customHeight="1" x14ac:dyDescent="0.25">
      <c r="A3097" s="247">
        <v>2319</v>
      </c>
      <c r="B3097" s="247">
        <f>$B$755+(A3097*$B$758)</f>
        <v>12682.27335339652</v>
      </c>
      <c r="C3097" s="247">
        <f>_xlfn.NORM.DIST($B3097,$B$752,$B$753,0)</f>
        <v>1.4978520768514935E-10</v>
      </c>
      <c r="D3097" s="247">
        <f>_xlfn.NORM.DIST($B3097,$B$752,$B$753,1)</f>
        <v>0.99999993398295628</v>
      </c>
      <c r="E3097" s="247">
        <f>IF(OR(D3097&lt;$F$757,D3097&gt;$F$758),C3097,"")</f>
        <v>1.4978520768514935E-10</v>
      </c>
      <c r="F3097" s="247" t="str">
        <f>IF(AND(D3097&gt;$F$757,D3097&lt;$F$758),C3097,"")</f>
        <v/>
      </c>
      <c r="G3097" s="247" t="str">
        <f>IF(C3097=MAX($C$761:$C$2761),C3097,"")</f>
        <v/>
      </c>
      <c r="H3097" s="247">
        <f>_xlfn.NORM.DIST(B3097,$F$753,$F$754,0)</f>
        <v>9.383388101657252E-304</v>
      </c>
      <c r="I3097" s="247" t="str">
        <f>IF(H3097=MAX($H$761:$H$2761),C3097,"")</f>
        <v/>
      </c>
      <c r="J3097" s="247"/>
      <c r="K3097" s="247"/>
      <c r="L3097" s="247"/>
      <c r="M3097" s="247"/>
      <c r="N3097" s="247"/>
      <c r="O3097" s="247"/>
      <c r="P3097" s="247"/>
      <c r="Q3097" s="247"/>
      <c r="R3097" s="247"/>
      <c r="AZ3097" s="259"/>
      <c r="BA3097" s="259">
        <f>BA3096+$BD$753</f>
        <v>14.982399999999394</v>
      </c>
      <c r="BB3097" s="274">
        <f t="shared" si="757"/>
        <v>3.6225673895830909E-2</v>
      </c>
      <c r="BC3097" s="259">
        <f t="shared" si="758"/>
        <v>8.2433264884655688E-5</v>
      </c>
      <c r="BD3097" s="259">
        <f t="shared" si="755"/>
        <v>8.2433264884655688E-5</v>
      </c>
      <c r="BE3097" s="254" t="str">
        <f t="shared" si="756"/>
        <v/>
      </c>
    </row>
    <row r="3098" spans="1:57" ht="20.100000000000001" customHeight="1" x14ac:dyDescent="0.25">
      <c r="A3098" s="247">
        <v>2320</v>
      </c>
      <c r="B3098" s="247">
        <f>$B$755+(A3098*$B$758)</f>
        <v>12691.888420381658</v>
      </c>
      <c r="C3098" s="247">
        <f>_xlfn.NORM.DIST($B3098,$B$752,$B$753,0)</f>
        <v>1.4665608957538009E-10</v>
      </c>
      <c r="D3098" s="247">
        <f>_xlfn.NORM.DIST($B3098,$B$752,$B$753,1)</f>
        <v>0.99999993540805676</v>
      </c>
      <c r="E3098" s="247">
        <f>IF(OR(D3098&lt;$F$757,D3098&gt;$F$758),C3098,"")</f>
        <v>1.4665608957538009E-10</v>
      </c>
      <c r="F3098" s="247" t="str">
        <f>IF(AND(D3098&gt;$F$757,D3098&lt;$F$758),C3098,"")</f>
        <v/>
      </c>
      <c r="G3098" s="247" t="str">
        <f>IF(C3098=MAX($C$761:$C$2761),C3098,"")</f>
        <v/>
      </c>
      <c r="H3098" s="247">
        <f>_xlfn.NORM.DIST(B3098,$F$753,$F$754,0)</f>
        <v>1.088540876204349E-303</v>
      </c>
      <c r="I3098" s="247" t="str">
        <f>IF(H3098=MAX($H$761:$H$2761),C3098,"")</f>
        <v/>
      </c>
      <c r="J3098" s="247"/>
      <c r="K3098" s="247"/>
      <c r="L3098" s="247"/>
      <c r="M3098" s="247"/>
      <c r="N3098" s="247"/>
      <c r="O3098" s="247"/>
      <c r="P3098" s="247"/>
      <c r="Q3098" s="247"/>
      <c r="R3098" s="247"/>
      <c r="AZ3098" s="259"/>
      <c r="BA3098" s="259">
        <f>BA3097+$BD$753</f>
        <v>14.988799999999394</v>
      </c>
      <c r="BB3098" s="274">
        <f t="shared" si="757"/>
        <v>3.6143240630946254E-2</v>
      </c>
      <c r="BC3098" s="259">
        <f t="shared" si="758"/>
        <v>8.225766027297049E-5</v>
      </c>
      <c r="BD3098" s="259">
        <f t="shared" si="755"/>
        <v>8.225766027297049E-5</v>
      </c>
      <c r="BE3098" s="254" t="str">
        <f t="shared" si="756"/>
        <v/>
      </c>
    </row>
    <row r="3099" spans="1:57" ht="20.100000000000001" customHeight="1" x14ac:dyDescent="0.25">
      <c r="A3099" s="247">
        <v>2321</v>
      </c>
      <c r="B3099" s="247">
        <f>$B$755+(A3099*$B$758)</f>
        <v>12701.503487366796</v>
      </c>
      <c r="C3099" s="247">
        <f>_xlfn.NORM.DIST($B3099,$B$752,$B$753,0)</f>
        <v>1.4359004347990395E-10</v>
      </c>
      <c r="D3099" s="247">
        <f>_xlfn.NORM.DIST($B3099,$B$752,$B$753,1)</f>
        <v>0.99999993680337473</v>
      </c>
      <c r="E3099" s="247">
        <f>IF(OR(D3099&lt;$F$757,D3099&gt;$F$758),C3099,"")</f>
        <v>1.4359004347990395E-10</v>
      </c>
      <c r="F3099" s="247" t="str">
        <f>IF(AND(D3099&gt;$F$757,D3099&lt;$F$758),C3099,"")</f>
        <v/>
      </c>
      <c r="G3099" s="247" t="str">
        <f>IF(C3099=MAX($C$761:$C$2761),C3099,"")</f>
        <v/>
      </c>
      <c r="H3099" s="247">
        <f>_xlfn.NORM.DIST(B3099,$F$753,$F$754,0)</f>
        <v>1.2627659303256895E-303</v>
      </c>
      <c r="I3099" s="247" t="str">
        <f>IF(H3099=MAX($H$761:$H$2761),C3099,"")</f>
        <v/>
      </c>
      <c r="J3099" s="247"/>
      <c r="K3099" s="247"/>
      <c r="L3099" s="247"/>
      <c r="M3099" s="247"/>
      <c r="N3099" s="247"/>
      <c r="O3099" s="247"/>
      <c r="P3099" s="247"/>
      <c r="Q3099" s="247"/>
      <c r="R3099" s="247"/>
      <c r="AZ3099" s="259"/>
      <c r="BA3099" s="259">
        <f>BA3098+$BD$753</f>
        <v>14.995199999999393</v>
      </c>
      <c r="BB3099" s="274">
        <f t="shared" si="757"/>
        <v>3.6060982970673283E-2</v>
      </c>
      <c r="BC3099" s="259">
        <f t="shared" si="758"/>
        <v>8.2082392348921396E-5</v>
      </c>
      <c r="BD3099" s="259">
        <f t="shared" si="755"/>
        <v>8.2082392348921396E-5</v>
      </c>
      <c r="BE3099" s="254" t="str">
        <f t="shared" si="756"/>
        <v/>
      </c>
    </row>
    <row r="3100" spans="1:57" ht="20.100000000000001" customHeight="1" x14ac:dyDescent="0.25">
      <c r="A3100" s="247">
        <v>2322</v>
      </c>
      <c r="B3100" s="247">
        <f>$B$755+(A3100*$B$758)</f>
        <v>12711.118554351933</v>
      </c>
      <c r="C3100" s="247">
        <f>_xlfn.NORM.DIST($B3100,$B$752,$B$753,0)</f>
        <v>1.4058584787911692E-10</v>
      </c>
      <c r="D3100" s="247">
        <f>_xlfn.NORM.DIST($B3100,$B$752,$B$753,1)</f>
        <v>0.99999993816951072</v>
      </c>
      <c r="E3100" s="247">
        <f>IF(OR(D3100&lt;$F$757,D3100&gt;$F$758),C3100,"")</f>
        <v>1.4058584787911692E-10</v>
      </c>
      <c r="F3100" s="247" t="str">
        <f>IF(AND(D3100&gt;$F$757,D3100&lt;$F$758),C3100,"")</f>
        <v/>
      </c>
      <c r="G3100" s="247" t="str">
        <f>IF(C3100=MAX($C$761:$C$2761),C3100,"")</f>
        <v/>
      </c>
      <c r="H3100" s="247">
        <f>_xlfn.NORM.DIST(B3100,$F$753,$F$754,0)</f>
        <v>1.4648529206465716E-303</v>
      </c>
      <c r="I3100" s="247" t="str">
        <f>IF(H3100=MAX($H$761:$H$2761),C3100,"")</f>
        <v/>
      </c>
      <c r="J3100" s="247"/>
      <c r="K3100" s="247"/>
      <c r="L3100" s="247"/>
      <c r="M3100" s="247"/>
      <c r="N3100" s="247"/>
      <c r="O3100" s="247"/>
      <c r="P3100" s="247"/>
      <c r="Q3100" s="247"/>
      <c r="R3100" s="247"/>
      <c r="AZ3100" s="259"/>
      <c r="BA3100" s="259">
        <f>BA3099+$BD$753</f>
        <v>15.001599999999392</v>
      </c>
      <c r="BB3100" s="274">
        <f t="shared" si="757"/>
        <v>3.5978900578324362E-2</v>
      </c>
      <c r="BC3100" s="259">
        <f t="shared" si="758"/>
        <v>8.1907460586526371E-5</v>
      </c>
      <c r="BD3100" s="259">
        <f t="shared" si="755"/>
        <v>8.1907460586526371E-5</v>
      </c>
      <c r="BE3100" s="254" t="str">
        <f t="shared" si="756"/>
        <v/>
      </c>
    </row>
    <row r="3101" spans="1:57" ht="20.100000000000001" customHeight="1" x14ac:dyDescent="0.25">
      <c r="A3101" s="248">
        <v>2323</v>
      </c>
      <c r="B3101" s="247">
        <f>$B$755+(A3101*$B$758)</f>
        <v>12720.733621337071</v>
      </c>
      <c r="C3101" s="247">
        <f>_xlfn.NORM.DIST($B3101,$B$752,$B$753,0)</f>
        <v>1.3764230386277468E-10</v>
      </c>
      <c r="D3101" s="247">
        <f>_xlfn.NORM.DIST($B3101,$B$752,$B$753,1)</f>
        <v>0.99999993950705379</v>
      </c>
      <c r="E3101" s="247">
        <f>IF(OR(D3101&lt;$F$757,D3101&gt;$F$758),C3101,"")</f>
        <v>1.3764230386277468E-10</v>
      </c>
      <c r="F3101" s="247" t="str">
        <f>IF(AND(D3101&gt;$F$757,D3101&lt;$F$758),C3101,"")</f>
        <v/>
      </c>
      <c r="G3101" s="247" t="str">
        <f>IF(C3101=MAX($C$761:$C$2761),C3101,"")</f>
        <v/>
      </c>
      <c r="H3101" s="247">
        <f>_xlfn.NORM.DIST(B3101,$F$753,$F$754,0)</f>
        <v>1.6992537533397906E-303</v>
      </c>
      <c r="I3101" s="247" t="str">
        <f>IF(H3101=MAX($H$761:$H$2761),C3101,"")</f>
        <v/>
      </c>
      <c r="J3101" s="247"/>
      <c r="K3101" s="247"/>
      <c r="L3101" s="247"/>
      <c r="M3101" s="247"/>
      <c r="N3101" s="247"/>
      <c r="O3101" s="247"/>
      <c r="P3101" s="247"/>
      <c r="Q3101" s="247"/>
      <c r="R3101" s="247"/>
      <c r="AZ3101" s="259"/>
      <c r="BA3101" s="259">
        <f>BA3100+$BD$753</f>
        <v>15.007999999999392</v>
      </c>
      <c r="BB3101" s="274">
        <f t="shared" si="757"/>
        <v>3.5896993117737835E-2</v>
      </c>
      <c r="BC3101" s="259">
        <f t="shared" si="758"/>
        <v>8.173286446029604E-5</v>
      </c>
      <c r="BD3101" s="259">
        <f t="shared" si="755"/>
        <v>8.173286446029604E-5</v>
      </c>
      <c r="BE3101" s="254" t="str">
        <f t="shared" si="756"/>
        <v/>
      </c>
    </row>
    <row r="3102" spans="1:57" ht="20.100000000000001" customHeight="1" x14ac:dyDescent="0.25">
      <c r="A3102" s="247">
        <v>2324</v>
      </c>
      <c r="B3102" s="247">
        <f>$B$755+(A3102*$B$758)</f>
        <v>12730.348688322209</v>
      </c>
      <c r="C3102" s="247">
        <f>_xlfn.NORM.DIST($B3102,$B$752,$B$753,0)</f>
        <v>1.3475823473289033E-10</v>
      </c>
      <c r="D3102" s="247">
        <f>_xlfn.NORM.DIST($B3102,$B$752,$B$753,1)</f>
        <v>0.99999994081658128</v>
      </c>
      <c r="E3102" s="247">
        <f>IF(OR(D3102&lt;$F$757,D3102&gt;$F$758),C3102,"")</f>
        <v>1.3475823473289033E-10</v>
      </c>
      <c r="F3102" s="247" t="str">
        <f>IF(AND(D3102&gt;$F$757,D3102&lt;$F$758),C3102,"")</f>
        <v/>
      </c>
      <c r="G3102" s="247" t="str">
        <f>IF(C3102=MAX($C$761:$C$2761),C3102,"")</f>
        <v/>
      </c>
      <c r="H3102" s="247">
        <f>_xlfn.NORM.DIST(B3102,$F$753,$F$754,0)</f>
        <v>1.9711310797820622E-303</v>
      </c>
      <c r="I3102" s="247" t="str">
        <f>IF(H3102=MAX($H$761:$H$2761),C3102,"")</f>
        <v/>
      </c>
      <c r="J3102" s="247"/>
      <c r="K3102" s="247"/>
      <c r="L3102" s="247"/>
      <c r="M3102" s="247"/>
      <c r="N3102" s="247"/>
      <c r="O3102" s="247"/>
      <c r="P3102" s="247"/>
      <c r="Q3102" s="247"/>
      <c r="R3102" s="247"/>
      <c r="AZ3102" s="259"/>
      <c r="BA3102" s="259">
        <f>BA3101+$BD$753</f>
        <v>15.014399999999391</v>
      </c>
      <c r="BB3102" s="274">
        <f t="shared" si="757"/>
        <v>3.5815260253277539E-2</v>
      </c>
      <c r="BC3102" s="259">
        <f t="shared" si="758"/>
        <v>8.1558603444831235E-5</v>
      </c>
      <c r="BD3102" s="259">
        <f t="shared" si="755"/>
        <v>8.1558603444831235E-5</v>
      </c>
      <c r="BE3102" s="254" t="str">
        <f t="shared" si="756"/>
        <v/>
      </c>
    </row>
    <row r="3103" spans="1:57" ht="20.100000000000001" customHeight="1" x14ac:dyDescent="0.25">
      <c r="A3103" s="247">
        <v>2325</v>
      </c>
      <c r="B3103" s="247">
        <f>$B$755+(A3103*$B$758)</f>
        <v>12739.963755307346</v>
      </c>
      <c r="C3103" s="247">
        <f>_xlfn.NORM.DIST($B3103,$B$752,$B$753,0)</f>
        <v>1.3193248561317576E-10</v>
      </c>
      <c r="D3103" s="247">
        <f>_xlfn.NORM.DIST($B3103,$B$752,$B$753,1)</f>
        <v>0.99999994209865961</v>
      </c>
      <c r="E3103" s="247">
        <f>IF(OR(D3103&lt;$F$757,D3103&gt;$F$758),C3103,"")</f>
        <v>1.3193248561317576E-10</v>
      </c>
      <c r="F3103" s="247" t="str">
        <f>IF(AND(D3103&gt;$F$757,D3103&lt;$F$758),C3103,"")</f>
        <v/>
      </c>
      <c r="G3103" s="247" t="str">
        <f>IF(C3103=MAX($C$761:$C$2761),C3103,"")</f>
        <v/>
      </c>
      <c r="H3103" s="247">
        <f>_xlfn.NORM.DIST(B3103,$F$753,$F$754,0)</f>
        <v>2.2864716707673606E-303</v>
      </c>
      <c r="I3103" s="247" t="str">
        <f>IF(H3103=MAX($H$761:$H$2761),C3103,"")</f>
        <v/>
      </c>
      <c r="J3103" s="247"/>
      <c r="K3103" s="247"/>
      <c r="L3103" s="247"/>
      <c r="M3103" s="247"/>
      <c r="N3103" s="247"/>
      <c r="O3103" s="247"/>
      <c r="P3103" s="247"/>
      <c r="Q3103" s="247"/>
      <c r="R3103" s="247"/>
      <c r="AZ3103" s="259"/>
      <c r="BA3103" s="259">
        <f>BA3102+$BD$753</f>
        <v>15.02079999999939</v>
      </c>
      <c r="BB3103" s="274">
        <f t="shared" si="757"/>
        <v>3.5733701649832708E-2</v>
      </c>
      <c r="BC3103" s="259">
        <f t="shared" si="758"/>
        <v>8.1384677015523821E-5</v>
      </c>
      <c r="BD3103" s="259">
        <f t="shared" si="755"/>
        <v>8.1384677015523821E-5</v>
      </c>
      <c r="BE3103" s="254" t="str">
        <f t="shared" si="756"/>
        <v/>
      </c>
    </row>
    <row r="3104" spans="1:57" ht="20.100000000000001" customHeight="1" x14ac:dyDescent="0.25">
      <c r="A3104" s="247">
        <v>2326</v>
      </c>
      <c r="B3104" s="247">
        <f>$B$755+(A3104*$B$758)</f>
        <v>12749.578822292484</v>
      </c>
      <c r="C3104" s="247">
        <f>_xlfn.NORM.DIST($B3104,$B$752,$B$753,0)</f>
        <v>1.2916392306494435E-10</v>
      </c>
      <c r="D3104" s="247">
        <f>_xlfn.NORM.DIST($B3104,$B$752,$B$753,1)</f>
        <v>0.99999994335384401</v>
      </c>
      <c r="E3104" s="247">
        <f>IF(OR(D3104&lt;$F$757,D3104&gt;$F$758),C3104,"")</f>
        <v>1.2916392306494435E-10</v>
      </c>
      <c r="F3104" s="247" t="str">
        <f>IF(AND(D3104&gt;$F$757,D3104&lt;$F$758),C3104,"")</f>
        <v/>
      </c>
      <c r="G3104" s="247" t="str">
        <f>IF(C3104=MAX($C$761:$C$2761),C3104,"")</f>
        <v/>
      </c>
      <c r="H3104" s="247">
        <f>_xlfn.NORM.DIST(B3104,$F$753,$F$754,0)</f>
        <v>2.6522178602282801E-303</v>
      </c>
      <c r="I3104" s="247" t="str">
        <f>IF(H3104=MAX($H$761:$H$2761),C3104,"")</f>
        <v/>
      </c>
      <c r="J3104" s="247"/>
      <c r="K3104" s="247"/>
      <c r="L3104" s="247"/>
      <c r="M3104" s="247"/>
      <c r="N3104" s="247"/>
      <c r="O3104" s="247"/>
      <c r="P3104" s="247"/>
      <c r="Q3104" s="247"/>
      <c r="R3104" s="247"/>
      <c r="AZ3104" s="259"/>
      <c r="BA3104" s="259">
        <f>BA3103+$BD$753</f>
        <v>15.027199999999389</v>
      </c>
      <c r="BB3104" s="274">
        <f t="shared" si="757"/>
        <v>3.5652316972817184E-2</v>
      </c>
      <c r="BC3104" s="259">
        <f t="shared" si="758"/>
        <v>8.1211084647994647E-5</v>
      </c>
      <c r="BD3104" s="259">
        <f t="shared" si="755"/>
        <v>8.1211084647994647E-5</v>
      </c>
      <c r="BE3104" s="254" t="str">
        <f t="shared" si="756"/>
        <v/>
      </c>
    </row>
    <row r="3105" spans="1:57" ht="20.100000000000001" customHeight="1" x14ac:dyDescent="0.25">
      <c r="A3105" s="247">
        <v>2327</v>
      </c>
      <c r="B3105" s="247">
        <f>$B$755+(A3105*$B$758)</f>
        <v>12759.193889277622</v>
      </c>
      <c r="C3105" s="247">
        <f>_xlfn.NORM.DIST($B3105,$B$752,$B$753,0)</f>
        <v>1.2645143470935833E-10</v>
      </c>
      <c r="D3105" s="247">
        <f>_xlfn.NORM.DIST($B3105,$B$752,$B$753,1)</f>
        <v>0.99999994458267882</v>
      </c>
      <c r="E3105" s="247">
        <f>IF(OR(D3105&lt;$F$757,D3105&gt;$F$758),C3105,"")</f>
        <v>1.2645143470935833E-10</v>
      </c>
      <c r="F3105" s="247" t="str">
        <f>IF(AND(D3105&gt;$F$757,D3105&lt;$F$758),C3105,"")</f>
        <v/>
      </c>
      <c r="G3105" s="247" t="str">
        <f>IF(C3105=MAX($C$761:$C$2761),C3105,"")</f>
        <v/>
      </c>
      <c r="H3105" s="247">
        <f>_xlfn.NORM.DIST(B3105,$F$753,$F$754,0)</f>
        <v>3.0764199359173204E-303</v>
      </c>
      <c r="I3105" s="247" t="str">
        <f>IF(H3105=MAX($H$761:$H$2761),C3105,"")</f>
        <v/>
      </c>
      <c r="J3105" s="247"/>
      <c r="K3105" s="247"/>
      <c r="L3105" s="247"/>
      <c r="M3105" s="247"/>
      <c r="N3105" s="247"/>
      <c r="O3105" s="247"/>
      <c r="P3105" s="247"/>
      <c r="Q3105" s="247"/>
      <c r="R3105" s="247"/>
      <c r="AZ3105" s="259"/>
      <c r="BA3105" s="259">
        <f>BA3104+$BD$753</f>
        <v>15.033599999999389</v>
      </c>
      <c r="BB3105" s="274">
        <f t="shared" si="757"/>
        <v>3.557110588816919E-2</v>
      </c>
      <c r="BC3105" s="259">
        <f t="shared" si="758"/>
        <v>8.1037825818343345E-5</v>
      </c>
      <c r="BD3105" s="259">
        <f t="shared" si="755"/>
        <v>8.1037825818343345E-5</v>
      </c>
      <c r="BE3105" s="254" t="str">
        <f t="shared" si="756"/>
        <v/>
      </c>
    </row>
    <row r="3106" spans="1:57" ht="20.100000000000001" customHeight="1" x14ac:dyDescent="0.25">
      <c r="A3106" s="247">
        <v>2328</v>
      </c>
      <c r="B3106" s="247">
        <f>$B$755+(A3106*$B$758)</f>
        <v>12768.808956262759</v>
      </c>
      <c r="C3106" s="247">
        <f>_xlfn.NORM.DIST($B3106,$B$752,$B$753,0)</f>
        <v>1.2379392885594503E-10</v>
      </c>
      <c r="D3106" s="247">
        <f>_xlfn.NORM.DIST($B3106,$B$752,$B$753,1)</f>
        <v>0.99999994578569817</v>
      </c>
      <c r="E3106" s="247">
        <f>IF(OR(D3106&lt;$F$757,D3106&gt;$F$758),C3106,"")</f>
        <v>1.2379392885594503E-10</v>
      </c>
      <c r="F3106" s="247" t="str">
        <f>IF(AND(D3106&gt;$F$757,D3106&lt;$F$758),C3106,"")</f>
        <v/>
      </c>
      <c r="G3106" s="247" t="str">
        <f>IF(C3106=MAX($C$761:$C$2761),C3106,"")</f>
        <v/>
      </c>
      <c r="H3106" s="247">
        <f>_xlfn.NORM.DIST(B3106,$F$753,$F$754,0)</f>
        <v>3.5684128123452669E-303</v>
      </c>
      <c r="I3106" s="247" t="str">
        <f>IF(H3106=MAX($H$761:$H$2761),C3106,"")</f>
        <v/>
      </c>
      <c r="J3106" s="247"/>
      <c r="K3106" s="247"/>
      <c r="L3106" s="247"/>
      <c r="M3106" s="247"/>
      <c r="N3106" s="247"/>
      <c r="O3106" s="247"/>
      <c r="P3106" s="247"/>
      <c r="Q3106" s="247"/>
      <c r="R3106" s="247"/>
      <c r="AZ3106" s="259"/>
      <c r="BA3106" s="259">
        <f>BA3105+$BD$753</f>
        <v>15.039999999999388</v>
      </c>
      <c r="BB3106" s="274">
        <f t="shared" si="757"/>
        <v>3.5490068062350846E-2</v>
      </c>
      <c r="BC3106" s="259">
        <f t="shared" si="758"/>
        <v>8.0864900003141393E-5</v>
      </c>
      <c r="BD3106" s="259">
        <f t="shared" si="755"/>
        <v>8.0864900003141393E-5</v>
      </c>
      <c r="BE3106" s="254" t="str">
        <f t="shared" si="756"/>
        <v/>
      </c>
    </row>
    <row r="3107" spans="1:57" ht="20.100000000000001" customHeight="1" x14ac:dyDescent="0.25">
      <c r="A3107" s="247">
        <v>2329</v>
      </c>
      <c r="B3107" s="247">
        <f>$B$755+(A3107*$B$758)</f>
        <v>12778.424023247897</v>
      </c>
      <c r="C3107" s="247">
        <f>_xlfn.NORM.DIST($B3107,$B$752,$B$753,0)</f>
        <v>1.2119033413726056E-10</v>
      </c>
      <c r="D3107" s="247">
        <f>_xlfn.NORM.DIST($B3107,$B$752,$B$753,1)</f>
        <v>0.99999994696342553</v>
      </c>
      <c r="E3107" s="247">
        <f>IF(OR(D3107&lt;$F$757,D3107&gt;$F$758),C3107,"")</f>
        <v>1.2119033413726056E-10</v>
      </c>
      <c r="F3107" s="247" t="str">
        <f>IF(AND(D3107&gt;$F$757,D3107&lt;$F$758),C3107,"")</f>
        <v/>
      </c>
      <c r="G3107" s="247" t="str">
        <f>IF(C3107=MAX($C$761:$C$2761),C3107,"")</f>
        <v/>
      </c>
      <c r="H3107" s="247">
        <f>_xlfn.NORM.DIST(B3107,$F$753,$F$754,0)</f>
        <v>4.1390208518523066E-303</v>
      </c>
      <c r="I3107" s="247" t="str">
        <f>IF(H3107=MAX($H$761:$H$2761),C3107,"")</f>
        <v/>
      </c>
      <c r="J3107" s="247"/>
      <c r="K3107" s="247"/>
      <c r="L3107" s="247"/>
      <c r="M3107" s="247"/>
      <c r="N3107" s="247"/>
      <c r="O3107" s="247"/>
      <c r="P3107" s="247"/>
      <c r="Q3107" s="247"/>
      <c r="R3107" s="247"/>
      <c r="AZ3107" s="259"/>
      <c r="BA3107" s="259">
        <f>BA3106+$BD$753</f>
        <v>15.046399999999387</v>
      </c>
      <c r="BB3107" s="274">
        <f t="shared" si="757"/>
        <v>3.5409203162347705E-2</v>
      </c>
      <c r="BC3107" s="259">
        <f t="shared" si="758"/>
        <v>8.0692306679182313E-5</v>
      </c>
      <c r="BD3107" s="259">
        <f t="shared" si="755"/>
        <v>8.0692306679182313E-5</v>
      </c>
      <c r="BE3107" s="254" t="str">
        <f t="shared" si="756"/>
        <v/>
      </c>
    </row>
    <row r="3108" spans="1:57" ht="20.100000000000001" customHeight="1" x14ac:dyDescent="0.25">
      <c r="A3108" s="248">
        <v>2330</v>
      </c>
      <c r="B3108" s="247">
        <f>$B$755+(A3108*$B$758)</f>
        <v>12788.039090233035</v>
      </c>
      <c r="C3108" s="247">
        <f>_xlfn.NORM.DIST($B3108,$B$752,$B$753,0)</f>
        <v>1.1863959914963268E-10</v>
      </c>
      <c r="D3108" s="247">
        <f>_xlfn.NORM.DIST($B3108,$B$752,$B$753,1)</f>
        <v>0.99999994811637394</v>
      </c>
      <c r="E3108" s="247">
        <f>IF(OR(D3108&lt;$F$757,D3108&gt;$F$758),C3108,"")</f>
        <v>1.1863959914963268E-10</v>
      </c>
      <c r="F3108" s="247" t="str">
        <f>IF(AND(D3108&gt;$F$757,D3108&lt;$F$758),C3108,"")</f>
        <v/>
      </c>
      <c r="G3108" s="247" t="str">
        <f>IF(C3108=MAX($C$761:$C$2761),C3108,"")</f>
        <v/>
      </c>
      <c r="H3108" s="247">
        <f>_xlfn.NORM.DIST(B3108,$F$753,$F$754,0)</f>
        <v>4.8007953146846428E-303</v>
      </c>
      <c r="I3108" s="247" t="str">
        <f>IF(H3108=MAX($H$761:$H$2761),C3108,"")</f>
        <v/>
      </c>
      <c r="J3108" s="247"/>
      <c r="K3108" s="247"/>
      <c r="L3108" s="247"/>
      <c r="M3108" s="247"/>
      <c r="N3108" s="247"/>
      <c r="O3108" s="247"/>
      <c r="P3108" s="247"/>
      <c r="Q3108" s="247"/>
      <c r="R3108" s="247"/>
      <c r="AZ3108" s="259"/>
      <c r="BA3108" s="259">
        <f>BA3107+$BD$753</f>
        <v>15.052799999999387</v>
      </c>
      <c r="BB3108" s="274">
        <f t="shared" si="757"/>
        <v>3.5328510855668523E-2</v>
      </c>
      <c r="BC3108" s="259">
        <f t="shared" si="758"/>
        <v>8.052004532392576E-5</v>
      </c>
      <c r="BD3108" s="259">
        <f t="shared" si="755"/>
        <v>8.052004532392576E-5</v>
      </c>
      <c r="BE3108" s="254" t="str">
        <f t="shared" si="756"/>
        <v/>
      </c>
    </row>
    <row r="3109" spans="1:57" ht="20.100000000000001" customHeight="1" x14ac:dyDescent="0.25">
      <c r="A3109" s="247">
        <v>2331</v>
      </c>
      <c r="B3109" s="247">
        <f>$B$755+(A3109*$B$758)</f>
        <v>12797.654157218172</v>
      </c>
      <c r="C3109" s="247">
        <f>_xlfn.NORM.DIST($B3109,$B$752,$B$753,0)</f>
        <v>1.1614069209986484E-10</v>
      </c>
      <c r="D3109" s="247">
        <f>_xlfn.NORM.DIST($B3109,$B$752,$B$753,1)</f>
        <v>0.99999994924504698</v>
      </c>
      <c r="E3109" s="247">
        <f>IF(OR(D3109&lt;$F$757,D3109&gt;$F$758),C3109,"")</f>
        <v>1.1614069209986484E-10</v>
      </c>
      <c r="F3109" s="247" t="str">
        <f>IF(AND(D3109&gt;$F$757,D3109&lt;$F$758),C3109,"")</f>
        <v/>
      </c>
      <c r="G3109" s="247" t="str">
        <f>IF(C3109=MAX($C$761:$C$2761),C3109,"")</f>
        <v/>
      </c>
      <c r="H3109" s="247">
        <f>_xlfn.NORM.DIST(B3109,$F$753,$F$754,0)</f>
        <v>5.568289631581956E-303</v>
      </c>
      <c r="I3109" s="247" t="str">
        <f>IF(H3109=MAX($H$761:$H$2761),C3109,"")</f>
        <v/>
      </c>
      <c r="J3109" s="247"/>
      <c r="K3109" s="247"/>
      <c r="L3109" s="247"/>
      <c r="M3109" s="247"/>
      <c r="N3109" s="247"/>
      <c r="O3109" s="247"/>
      <c r="P3109" s="247"/>
      <c r="Q3109" s="247"/>
      <c r="R3109" s="247"/>
      <c r="AZ3109" s="259"/>
      <c r="BA3109" s="259">
        <f>BA3108+$BD$753</f>
        <v>15.059199999999386</v>
      </c>
      <c r="BB3109" s="274">
        <f t="shared" si="757"/>
        <v>3.5247990810344597E-2</v>
      </c>
      <c r="BC3109" s="259">
        <f t="shared" si="758"/>
        <v>8.0348115415185273E-5</v>
      </c>
      <c r="BD3109" s="259">
        <f t="shared" si="755"/>
        <v>8.0348115415185273E-5</v>
      </c>
      <c r="BE3109" s="254" t="str">
        <f t="shared" si="756"/>
        <v/>
      </c>
    </row>
    <row r="3110" spans="1:57" ht="20.100000000000001" customHeight="1" x14ac:dyDescent="0.25">
      <c r="A3110" s="247">
        <v>2332</v>
      </c>
      <c r="B3110" s="247">
        <f>$B$755+(A3110*$B$758)</f>
        <v>12807.26922420331</v>
      </c>
      <c r="C3110" s="247">
        <f>_xlfn.NORM.DIST($B3110,$B$752,$B$753,0)</f>
        <v>1.1369260045783114E-10</v>
      </c>
      <c r="D3110" s="247">
        <f>_xlfn.NORM.DIST($B3110,$B$752,$B$753,1)</f>
        <v>0.99999995034993794</v>
      </c>
      <c r="E3110" s="247">
        <f>IF(OR(D3110&lt;$F$757,D3110&gt;$F$758),C3110,"")</f>
        <v>1.1369260045783114E-10</v>
      </c>
      <c r="F3110" s="247" t="str">
        <f>IF(AND(D3110&gt;$F$757,D3110&lt;$F$758),C3110,"")</f>
        <v/>
      </c>
      <c r="G3110" s="247" t="str">
        <f>IF(C3110=MAX($C$761:$C$2761),C3110,"")</f>
        <v/>
      </c>
      <c r="H3110" s="247">
        <f>_xlfn.NORM.DIST(B3110,$F$753,$F$754,0)</f>
        <v>6.4583785183940063E-303</v>
      </c>
      <c r="I3110" s="247" t="str">
        <f>IF(H3110=MAX($H$761:$H$2761),C3110,"")</f>
        <v/>
      </c>
      <c r="J3110" s="247"/>
      <c r="K3110" s="247"/>
      <c r="L3110" s="247"/>
      <c r="M3110" s="247"/>
      <c r="N3110" s="247"/>
      <c r="O3110" s="247"/>
      <c r="P3110" s="247"/>
      <c r="Q3110" s="247"/>
      <c r="R3110" s="247"/>
      <c r="AZ3110" s="259"/>
      <c r="BA3110" s="259">
        <f>BA3109+$BD$753</f>
        <v>15.065599999999385</v>
      </c>
      <c r="BB3110" s="274">
        <f t="shared" si="757"/>
        <v>3.5167642694929412E-2</v>
      </c>
      <c r="BC3110" s="259">
        <f t="shared" si="758"/>
        <v>8.0176516431093581E-5</v>
      </c>
      <c r="BD3110" s="259">
        <f t="shared" si="755"/>
        <v>8.0176516431093581E-5</v>
      </c>
      <c r="BE3110" s="254" t="str">
        <f t="shared" si="756"/>
        <v/>
      </c>
    </row>
    <row r="3111" spans="1:57" ht="20.100000000000001" customHeight="1" x14ac:dyDescent="0.25">
      <c r="A3111" s="247">
        <v>2333</v>
      </c>
      <c r="B3111" s="247">
        <f>$B$755+(A3111*$B$758)</f>
        <v>12816.884291188448</v>
      </c>
      <c r="C3111" s="247">
        <f>_xlfn.NORM.DIST($B3111,$B$752,$B$753,0)</f>
        <v>1.1129433061485204E-10</v>
      </c>
      <c r="D3111" s="247">
        <f>_xlfn.NORM.DIST($B3111,$B$752,$B$753,1)</f>
        <v>0.99999995143153064</v>
      </c>
      <c r="E3111" s="247">
        <f>IF(OR(D3111&lt;$F$757,D3111&gt;$F$758),C3111,"")</f>
        <v>1.1129433061485204E-10</v>
      </c>
      <c r="F3111" s="247" t="str">
        <f>IF(AND(D3111&gt;$F$757,D3111&lt;$F$758),C3111,"")</f>
        <v/>
      </c>
      <c r="G3111" s="247" t="str">
        <f>IF(C3111=MAX($C$761:$C$2761),C3111,"")</f>
        <v/>
      </c>
      <c r="H3111" s="247">
        <f>_xlfn.NORM.DIST(B3111,$F$753,$F$754,0)</f>
        <v>7.4906279093612896E-303</v>
      </c>
      <c r="I3111" s="247" t="str">
        <f>IF(H3111=MAX($H$761:$H$2761),C3111,"")</f>
        <v/>
      </c>
      <c r="J3111" s="247"/>
      <c r="K3111" s="247"/>
      <c r="L3111" s="247"/>
      <c r="M3111" s="247"/>
      <c r="N3111" s="247"/>
      <c r="O3111" s="247"/>
      <c r="P3111" s="247"/>
      <c r="Q3111" s="247"/>
      <c r="R3111" s="247"/>
      <c r="AZ3111" s="259"/>
      <c r="BA3111" s="259">
        <f>BA3110+$BD$753</f>
        <v>15.071999999999385</v>
      </c>
      <c r="BB3111" s="274">
        <f t="shared" si="757"/>
        <v>3.5087466178498318E-2</v>
      </c>
      <c r="BC3111" s="259">
        <f t="shared" si="758"/>
        <v>8.0005247850414851E-5</v>
      </c>
      <c r="BD3111" s="259">
        <f t="shared" si="755"/>
        <v>8.0005247850414851E-5</v>
      </c>
      <c r="BE3111" s="254" t="str">
        <f t="shared" si="756"/>
        <v/>
      </c>
    </row>
    <row r="3112" spans="1:57" ht="20.100000000000001" customHeight="1" x14ac:dyDescent="0.25">
      <c r="A3112" s="247">
        <v>2334</v>
      </c>
      <c r="B3112" s="247">
        <f>$B$755+(A3112*$B$758)</f>
        <v>12826.499358173585</v>
      </c>
      <c r="C3112" s="247">
        <f>_xlfn.NORM.DIST($B3112,$B$752,$B$753,0)</f>
        <v>1.0894490754777969E-10</v>
      </c>
      <c r="D3112" s="247">
        <f>_xlfn.NORM.DIST($B3112,$B$752,$B$753,1)</f>
        <v>0.99999995249029938</v>
      </c>
      <c r="E3112" s="247">
        <f>IF(OR(D3112&lt;$F$757,D3112&gt;$F$758),C3112,"")</f>
        <v>1.0894490754777969E-10</v>
      </c>
      <c r="F3112" s="247" t="str">
        <f>IF(AND(D3112&gt;$F$757,D3112&lt;$F$758),C3112,"")</f>
        <v/>
      </c>
      <c r="G3112" s="247" t="str">
        <f>IF(C3112=MAX($C$761:$C$2761),C3112,"")</f>
        <v/>
      </c>
      <c r="H3112" s="247">
        <f>_xlfn.NORM.DIST(B3112,$F$753,$F$754,0)</f>
        <v>8.6877237950361705E-303</v>
      </c>
      <c r="I3112" s="247" t="str">
        <f>IF(H3112=MAX($H$761:$H$2761),C3112,"")</f>
        <v/>
      </c>
      <c r="J3112" s="247"/>
      <c r="K3112" s="247"/>
      <c r="L3112" s="247"/>
      <c r="M3112" s="247"/>
      <c r="N3112" s="247"/>
      <c r="O3112" s="247"/>
      <c r="P3112" s="247"/>
      <c r="Q3112" s="247"/>
      <c r="R3112" s="247"/>
      <c r="AZ3112" s="259"/>
      <c r="BA3112" s="259">
        <f>BA3111+$BD$753</f>
        <v>15.078399999999384</v>
      </c>
      <c r="BB3112" s="274">
        <f t="shared" si="757"/>
        <v>3.5007460930647903E-2</v>
      </c>
      <c r="BC3112" s="259">
        <f t="shared" si="758"/>
        <v>7.9834309152128358E-5</v>
      </c>
      <c r="BD3112" s="259">
        <f t="shared" si="755"/>
        <v>7.9834309152128358E-5</v>
      </c>
      <c r="BE3112" s="254" t="str">
        <f t="shared" si="756"/>
        <v/>
      </c>
    </row>
    <row r="3113" spans="1:57" ht="20.100000000000001" customHeight="1" x14ac:dyDescent="0.25">
      <c r="A3113" s="247">
        <v>2335</v>
      </c>
      <c r="B3113" s="247">
        <f>$B$755+(A3113*$B$758)</f>
        <v>12836.114425158723</v>
      </c>
      <c r="C3113" s="247">
        <f>_xlfn.NORM.DIST($B3113,$B$752,$B$753,0)</f>
        <v>1.0664337448868652E-10</v>
      </c>
      <c r="D3113" s="247">
        <f>_xlfn.NORM.DIST($B3113,$B$752,$B$753,1)</f>
        <v>0.99999995352670923</v>
      </c>
      <c r="E3113" s="247">
        <f>IF(OR(D3113&lt;$F$757,D3113&gt;$F$758),C3113,"")</f>
        <v>1.0664337448868652E-10</v>
      </c>
      <c r="F3113" s="247" t="str">
        <f>IF(AND(D3113&gt;$F$757,D3113&lt;$F$758),C3113,"")</f>
        <v/>
      </c>
      <c r="G3113" s="247" t="str">
        <f>IF(C3113=MAX($C$761:$C$2761),C3113,"")</f>
        <v/>
      </c>
      <c r="H3113" s="247">
        <f>_xlfn.NORM.DIST(B3113,$F$753,$F$754,0)</f>
        <v>1.007596933622027E-302</v>
      </c>
      <c r="I3113" s="247" t="str">
        <f>IF(H3113=MAX($H$761:$H$2761),C3113,"")</f>
        <v/>
      </c>
      <c r="J3113" s="247"/>
      <c r="K3113" s="247"/>
      <c r="L3113" s="247"/>
      <c r="M3113" s="247"/>
      <c r="N3113" s="247"/>
      <c r="O3113" s="247"/>
      <c r="P3113" s="247"/>
      <c r="Q3113" s="247"/>
      <c r="R3113" s="247"/>
      <c r="AZ3113" s="259"/>
      <c r="BA3113" s="259">
        <f>BA3112+$BD$753</f>
        <v>15.084799999999383</v>
      </c>
      <c r="BB3113" s="274">
        <f t="shared" si="757"/>
        <v>3.4927626621495775E-2</v>
      </c>
      <c r="BC3113" s="259">
        <f t="shared" si="758"/>
        <v>7.9663699815706035E-5</v>
      </c>
      <c r="BD3113" s="259">
        <f t="shared" si="755"/>
        <v>7.9663699815706035E-5</v>
      </c>
      <c r="BE3113" s="254" t="str">
        <f t="shared" si="756"/>
        <v/>
      </c>
    </row>
    <row r="3114" spans="1:57" ht="20.100000000000001" customHeight="1" x14ac:dyDescent="0.25">
      <c r="A3114" s="248">
        <v>2336</v>
      </c>
      <c r="B3114" s="247">
        <f>$B$755+(A3114*$B$758)</f>
        <v>12845.729492143861</v>
      </c>
      <c r="C3114" s="247">
        <f>_xlfn.NORM.DIST($B3114,$B$752,$B$753,0)</f>
        <v>1.0438879260008712E-10</v>
      </c>
      <c r="D3114" s="247">
        <f>_xlfn.NORM.DIST($B3114,$B$752,$B$753,1)</f>
        <v>0.99999995454121626</v>
      </c>
      <c r="E3114" s="247">
        <f>IF(OR(D3114&lt;$F$757,D3114&gt;$F$758),C3114,"")</f>
        <v>1.0438879260008712E-10</v>
      </c>
      <c r="F3114" s="247" t="str">
        <f>IF(AND(D3114&gt;$F$757,D3114&lt;$F$758),C3114,"")</f>
        <v/>
      </c>
      <c r="G3114" s="247" t="str">
        <f>IF(C3114=MAX($C$761:$C$2761),C3114,"")</f>
        <v/>
      </c>
      <c r="H3114" s="247">
        <f>_xlfn.NORM.DIST(B3114,$F$753,$F$754,0)</f>
        <v>1.1685861115074581E-302</v>
      </c>
      <c r="I3114" s="247" t="str">
        <f>IF(H3114=MAX($H$761:$H$2761),C3114,"")</f>
        <v/>
      </c>
      <c r="J3114" s="247"/>
      <c r="K3114" s="247"/>
      <c r="L3114" s="247"/>
      <c r="M3114" s="247"/>
      <c r="N3114" s="247"/>
      <c r="O3114" s="247"/>
      <c r="P3114" s="247"/>
      <c r="Q3114" s="247"/>
      <c r="R3114" s="247"/>
      <c r="AZ3114" s="259"/>
      <c r="BA3114" s="259">
        <f>BA3113+$BD$753</f>
        <v>15.091199999999382</v>
      </c>
      <c r="BB3114" s="274">
        <f t="shared" si="757"/>
        <v>3.4847962921680069E-2</v>
      </c>
      <c r="BC3114" s="259">
        <f t="shared" si="758"/>
        <v>7.9493419321320646E-5</v>
      </c>
      <c r="BD3114" s="259">
        <f t="shared" si="755"/>
        <v>7.9493419321320646E-5</v>
      </c>
      <c r="BE3114" s="254" t="str">
        <f t="shared" si="756"/>
        <v/>
      </c>
    </row>
    <row r="3115" spans="1:57" ht="20.100000000000001" customHeight="1" x14ac:dyDescent="0.25">
      <c r="A3115" s="247">
        <v>2337</v>
      </c>
      <c r="B3115" s="247">
        <f>$B$755+(A3115*$B$758)</f>
        <v>12855.344559128998</v>
      </c>
      <c r="C3115" s="247">
        <f>_xlfn.NORM.DIST($B3115,$B$752,$B$753,0)</f>
        <v>1.0218024065559217E-10</v>
      </c>
      <c r="D3115" s="247">
        <f>_xlfn.NORM.DIST($B3115,$B$752,$B$753,1)</f>
        <v>0.99999995553426724</v>
      </c>
      <c r="E3115" s="247">
        <f>IF(OR(D3115&lt;$F$757,D3115&gt;$F$758),C3115,"")</f>
        <v>1.0218024065559217E-10</v>
      </c>
      <c r="F3115" s="247" t="str">
        <f>IF(AND(D3115&gt;$F$757,D3115&lt;$F$758),C3115,"")</f>
        <v/>
      </c>
      <c r="G3115" s="247" t="str">
        <f>IF(C3115=MAX($C$761:$C$2761),C3115,"")</f>
        <v/>
      </c>
      <c r="H3115" s="247">
        <f>_xlfn.NORM.DIST(B3115,$F$753,$F$754,0)</f>
        <v>1.3552757110702703E-302</v>
      </c>
      <c r="I3115" s="247" t="str">
        <f>IF(H3115=MAX($H$761:$H$2761),C3115,"")</f>
        <v/>
      </c>
      <c r="J3115" s="247"/>
      <c r="K3115" s="247"/>
      <c r="L3115" s="247"/>
      <c r="M3115" s="247"/>
      <c r="N3115" s="247"/>
      <c r="O3115" s="247"/>
      <c r="P3115" s="247"/>
      <c r="Q3115" s="247"/>
      <c r="R3115" s="247"/>
      <c r="AZ3115" s="259"/>
      <c r="BA3115" s="259">
        <f>BA3114+$BD$753</f>
        <v>15.097599999999382</v>
      </c>
      <c r="BB3115" s="274">
        <f t="shared" si="757"/>
        <v>3.4768469502358748E-2</v>
      </c>
      <c r="BC3115" s="259">
        <f t="shared" si="758"/>
        <v>7.9323467149117199E-5</v>
      </c>
      <c r="BD3115" s="259">
        <f t="shared" si="755"/>
        <v>7.9323467149117199E-5</v>
      </c>
      <c r="BE3115" s="254" t="str">
        <f t="shared" si="756"/>
        <v/>
      </c>
    </row>
    <row r="3116" spans="1:57" ht="20.100000000000001" customHeight="1" x14ac:dyDescent="0.25">
      <c r="A3116" s="247">
        <v>2338</v>
      </c>
      <c r="B3116" s="247">
        <f>$B$755+(A3116*$B$758)</f>
        <v>12864.959626114136</v>
      </c>
      <c r="C3116" s="247">
        <f>_xlfn.NORM.DIST($B3116,$B$752,$B$753,0)</f>
        <v>1.0001681472592486E-10</v>
      </c>
      <c r="D3116" s="247">
        <f>_xlfn.NORM.DIST($B3116,$B$752,$B$753,1)</f>
        <v>0.99999995650630058</v>
      </c>
      <c r="E3116" s="247">
        <f>IF(OR(D3116&lt;$F$757,D3116&gt;$F$758),C3116,"")</f>
        <v>1.0001681472592486E-10</v>
      </c>
      <c r="F3116" s="247" t="str">
        <f>IF(AND(D3116&gt;$F$757,D3116&lt;$F$758),C3116,"")</f>
        <v/>
      </c>
      <c r="G3116" s="247" t="str">
        <f>IF(C3116=MAX($C$761:$C$2761),C3116,"")</f>
        <v/>
      </c>
      <c r="H3116" s="247">
        <f>_xlfn.NORM.DIST(B3116,$F$753,$F$754,0)</f>
        <v>1.5717650987032646E-302</v>
      </c>
      <c r="I3116" s="247" t="str">
        <f>IF(H3116=MAX($H$761:$H$2761),C3116,"")</f>
        <v/>
      </c>
      <c r="J3116" s="247"/>
      <c r="K3116" s="247"/>
      <c r="L3116" s="247"/>
      <c r="M3116" s="247"/>
      <c r="N3116" s="247"/>
      <c r="O3116" s="247"/>
      <c r="P3116" s="247"/>
      <c r="Q3116" s="247"/>
      <c r="R3116" s="247"/>
      <c r="AZ3116" s="259"/>
      <c r="BA3116" s="259">
        <f>BA3115+$BD$753</f>
        <v>15.103999999999381</v>
      </c>
      <c r="BB3116" s="274">
        <f t="shared" si="757"/>
        <v>3.4689146035209631E-2</v>
      </c>
      <c r="BC3116" s="259">
        <f t="shared" si="758"/>
        <v>7.9153842779976225E-5</v>
      </c>
      <c r="BD3116" s="259">
        <f t="shared" si="755"/>
        <v>7.9153842779976225E-5</v>
      </c>
      <c r="BE3116" s="254" t="str">
        <f t="shared" si="756"/>
        <v/>
      </c>
    </row>
    <row r="3117" spans="1:57" ht="20.100000000000001" customHeight="1" x14ac:dyDescent="0.25">
      <c r="A3117" s="247">
        <v>2339</v>
      </c>
      <c r="B3117" s="247">
        <f>$B$755+(A3117*$B$758)</f>
        <v>12874.574693099274</v>
      </c>
      <c r="C3117" s="247">
        <f>_xlfn.NORM.DIST($B3117,$B$752,$B$753,0)</f>
        <v>9.7897627870200699E-11</v>
      </c>
      <c r="D3117" s="247">
        <f>_xlfn.NORM.DIST($B3117,$B$752,$B$753,1)</f>
        <v>0.99999995745774573</v>
      </c>
      <c r="E3117" s="247">
        <f>IF(OR(D3117&lt;$F$757,D3117&gt;$F$758),C3117,"")</f>
        <v>9.7897627870200699E-11</v>
      </c>
      <c r="F3117" s="247" t="str">
        <f>IF(AND(D3117&gt;$F$757,D3117&lt;$F$758),C3117,"")</f>
        <v/>
      </c>
      <c r="G3117" s="247" t="str">
        <f>IF(C3117=MAX($C$761:$C$2761),C3117,"")</f>
        <v/>
      </c>
      <c r="H3117" s="247">
        <f>_xlfn.NORM.DIST(B3117,$F$753,$F$754,0)</f>
        <v>1.8228069598750289E-302</v>
      </c>
      <c r="I3117" s="247" t="str">
        <f>IF(H3117=MAX($H$761:$H$2761),C3117,"")</f>
        <v/>
      </c>
      <c r="J3117" s="247"/>
      <c r="K3117" s="247"/>
      <c r="L3117" s="247"/>
      <c r="M3117" s="247"/>
      <c r="N3117" s="247"/>
      <c r="O3117" s="247"/>
      <c r="P3117" s="247"/>
      <c r="Q3117" s="247"/>
      <c r="R3117" s="247"/>
      <c r="AZ3117" s="259"/>
      <c r="BA3117" s="259">
        <f>BA3116+$BD$753</f>
        <v>15.11039999999938</v>
      </c>
      <c r="BB3117" s="274">
        <f t="shared" si="757"/>
        <v>3.4609992192429655E-2</v>
      </c>
      <c r="BC3117" s="259">
        <f t="shared" si="758"/>
        <v>7.8984545695187647E-5</v>
      </c>
      <c r="BD3117" s="259">
        <f t="shared" si="755"/>
        <v>7.8984545695187647E-5</v>
      </c>
      <c r="BE3117" s="254" t="str">
        <f t="shared" si="756"/>
        <v/>
      </c>
    </row>
    <row r="3118" spans="1:57" ht="20.100000000000001" customHeight="1" x14ac:dyDescent="0.25">
      <c r="A3118" s="247">
        <v>2340</v>
      </c>
      <c r="B3118" s="247">
        <f>$B$755+(A3118*$B$758)</f>
        <v>12884.189760084411</v>
      </c>
      <c r="C3118" s="247">
        <f>_xlfn.NORM.DIST($B3118,$B$752,$B$753,0)</f>
        <v>9.5821809832403937E-11</v>
      </c>
      <c r="D3118" s="247">
        <f>_xlfn.NORM.DIST($B3118,$B$752,$B$753,1)</f>
        <v>0.999999958389024</v>
      </c>
      <c r="E3118" s="247">
        <f>IF(OR(D3118&lt;$F$757,D3118&gt;$F$758),C3118,"")</f>
        <v>9.5821809832403937E-11</v>
      </c>
      <c r="F3118" s="247" t="str">
        <f>IF(AND(D3118&gt;$F$757,D3118&lt;$F$758),C3118,"")</f>
        <v/>
      </c>
      <c r="G3118" s="247" t="str">
        <f>IF(C3118=MAX($C$761:$C$2761),C3118,"")</f>
        <v/>
      </c>
      <c r="H3118" s="247">
        <f>_xlfn.NORM.DIST(B3118,$F$753,$F$754,0)</f>
        <v>2.1139113307277447E-302</v>
      </c>
      <c r="I3118" s="247" t="str">
        <f>IF(H3118=MAX($H$761:$H$2761),C3118,"")</f>
        <v/>
      </c>
      <c r="J3118" s="247"/>
      <c r="K3118" s="247"/>
      <c r="L3118" s="247"/>
      <c r="M3118" s="247"/>
      <c r="N3118" s="247"/>
      <c r="O3118" s="247"/>
      <c r="P3118" s="247"/>
      <c r="Q3118" s="247"/>
      <c r="R3118" s="247"/>
      <c r="AZ3118" s="259"/>
      <c r="BA3118" s="259">
        <f>BA3117+$BD$753</f>
        <v>15.11679999999938</v>
      </c>
      <c r="BB3118" s="274">
        <f t="shared" si="757"/>
        <v>3.4531007646734467E-2</v>
      </c>
      <c r="BC3118" s="259">
        <f t="shared" si="758"/>
        <v>7.8815575376478542E-5</v>
      </c>
      <c r="BD3118" s="259">
        <f t="shared" si="755"/>
        <v>7.8815575376478542E-5</v>
      </c>
      <c r="BE3118" s="254" t="str">
        <f t="shared" si="756"/>
        <v/>
      </c>
    </row>
    <row r="3119" spans="1:57" ht="20.100000000000001" customHeight="1" x14ac:dyDescent="0.25">
      <c r="A3119" s="247">
        <v>2341</v>
      </c>
      <c r="B3119" s="247">
        <f>$B$755+(A3119*$B$758)</f>
        <v>12893.804827069549</v>
      </c>
      <c r="C3119" s="247">
        <f>_xlfn.NORM.DIST($B3119,$B$752,$B$753,0)</f>
        <v>9.378850674296773E-11</v>
      </c>
      <c r="D3119" s="247">
        <f>_xlfn.NORM.DIST($B3119,$B$752,$B$753,1)</f>
        <v>0.9999999593005483</v>
      </c>
      <c r="E3119" s="247">
        <f>IF(OR(D3119&lt;$F$757,D3119&gt;$F$758),C3119,"")</f>
        <v>9.378850674296773E-11</v>
      </c>
      <c r="F3119" s="247" t="str">
        <f>IF(AND(D3119&gt;$F$757,D3119&lt;$F$758),C3119,"")</f>
        <v/>
      </c>
      <c r="G3119" s="247" t="str">
        <f>IF(C3119=MAX($C$761:$C$2761),C3119,"")</f>
        <v/>
      </c>
      <c r="H3119" s="247">
        <f>_xlfn.NORM.DIST(B3119,$F$753,$F$754,0)</f>
        <v>2.4514661811030904E-302</v>
      </c>
      <c r="I3119" s="247" t="str">
        <f>IF(H3119=MAX($H$761:$H$2761),C3119,"")</f>
        <v/>
      </c>
      <c r="J3119" s="247"/>
      <c r="K3119" s="247"/>
      <c r="L3119" s="247"/>
      <c r="M3119" s="247"/>
      <c r="N3119" s="247"/>
      <c r="O3119" s="247"/>
      <c r="P3119" s="247"/>
      <c r="Q3119" s="247"/>
      <c r="R3119" s="247"/>
      <c r="AZ3119" s="259"/>
      <c r="BA3119" s="259">
        <f>BA3118+$BD$753</f>
        <v>15.123199999999379</v>
      </c>
      <c r="BB3119" s="274">
        <f t="shared" si="757"/>
        <v>3.4452192071357989E-2</v>
      </c>
      <c r="BC3119" s="259">
        <f t="shared" si="758"/>
        <v>7.8646931305860479E-5</v>
      </c>
      <c r="BD3119" s="259">
        <f t="shared" si="755"/>
        <v>7.8646931305860479E-5</v>
      </c>
      <c r="BE3119" s="254" t="str">
        <f t="shared" si="756"/>
        <v/>
      </c>
    </row>
    <row r="3120" spans="1:57" ht="20.100000000000001" customHeight="1" x14ac:dyDescent="0.25">
      <c r="A3120" s="247">
        <v>2342</v>
      </c>
      <c r="B3120" s="247">
        <f>$B$755+(A3120*$B$758)</f>
        <v>12903.419894054687</v>
      </c>
      <c r="C3120" s="247">
        <f>_xlfn.NORM.DIST($B3120,$B$752,$B$753,0)</f>
        <v>9.1796880825382326E-11</v>
      </c>
      <c r="D3120" s="247">
        <f>_xlfn.NORM.DIST($B3120,$B$752,$B$753,1)</f>
        <v>0.99999996019272319</v>
      </c>
      <c r="E3120" s="247">
        <f>IF(OR(D3120&lt;$F$757,D3120&gt;$F$758),C3120,"")</f>
        <v>9.1796880825382326E-11</v>
      </c>
      <c r="F3120" s="247" t="str">
        <f>IF(AND(D3120&gt;$F$757,D3120&lt;$F$758),C3120,"")</f>
        <v/>
      </c>
      <c r="G3120" s="247" t="str">
        <f>IF(C3120=MAX($C$761:$C$2761),C3120,"")</f>
        <v/>
      </c>
      <c r="H3120" s="247">
        <f>_xlfn.NORM.DIST(B3120,$F$753,$F$754,0)</f>
        <v>2.8428771800996646E-302</v>
      </c>
      <c r="I3120" s="247" t="str">
        <f>IF(H3120=MAX($H$761:$H$2761),C3120,"")</f>
        <v/>
      </c>
      <c r="J3120" s="247"/>
      <c r="K3120" s="247"/>
      <c r="L3120" s="247"/>
      <c r="M3120" s="247"/>
      <c r="N3120" s="247"/>
      <c r="O3120" s="247"/>
      <c r="P3120" s="247"/>
      <c r="Q3120" s="247"/>
      <c r="R3120" s="247"/>
      <c r="AZ3120" s="259"/>
      <c r="BA3120" s="259">
        <f>BA3119+$BD$753</f>
        <v>15.129599999999378</v>
      </c>
      <c r="BB3120" s="274">
        <f t="shared" si="757"/>
        <v>3.4373545140052128E-2</v>
      </c>
      <c r="BC3120" s="259">
        <f t="shared" si="758"/>
        <v>7.8478612966011163E-5</v>
      </c>
      <c r="BD3120" s="259">
        <f t="shared" si="755"/>
        <v>7.8478612966011163E-5</v>
      </c>
      <c r="BE3120" s="254" t="str">
        <f t="shared" si="756"/>
        <v/>
      </c>
    </row>
    <row r="3121" spans="1:57" ht="20.100000000000001" customHeight="1" x14ac:dyDescent="0.25">
      <c r="A3121" s="248">
        <v>2343</v>
      </c>
      <c r="B3121" s="247">
        <f>$B$755+(A3121*$B$758)</f>
        <v>12913.034961039824</v>
      </c>
      <c r="C3121" s="247">
        <f>_xlfn.NORM.DIST($B3121,$B$752,$B$753,0)</f>
        <v>8.9846110107757396E-11</v>
      </c>
      <c r="D3121" s="247">
        <f>_xlfn.NORM.DIST($B3121,$B$752,$B$753,1)</f>
        <v>0.99999996106594558</v>
      </c>
      <c r="E3121" s="247">
        <f>IF(OR(D3121&lt;$F$757,D3121&gt;$F$758),C3121,"")</f>
        <v>8.9846110107757396E-11</v>
      </c>
      <c r="F3121" s="247" t="str">
        <f>IF(AND(D3121&gt;$F$757,D3121&lt;$F$758),C3121,"")</f>
        <v/>
      </c>
      <c r="G3121" s="247" t="str">
        <f>IF(C3121=MAX($C$761:$C$2761),C3121,"")</f>
        <v/>
      </c>
      <c r="H3121" s="247">
        <f>_xlfn.NORM.DIST(B3121,$F$753,$F$754,0)</f>
        <v>3.2967296931325841E-302</v>
      </c>
      <c r="I3121" s="247" t="str">
        <f>IF(H3121=MAX($H$761:$H$2761),C3121,"")</f>
        <v/>
      </c>
      <c r="J3121" s="247"/>
      <c r="K3121" s="247"/>
      <c r="L3121" s="247"/>
      <c r="M3121" s="247"/>
      <c r="N3121" s="247"/>
      <c r="O3121" s="247"/>
      <c r="P3121" s="247"/>
      <c r="Q3121" s="247"/>
      <c r="R3121" s="247"/>
      <c r="AZ3121" s="259"/>
      <c r="BA3121" s="259">
        <f>BA3120+$BD$753</f>
        <v>15.135999999999378</v>
      </c>
      <c r="BB3121" s="274">
        <f t="shared" si="757"/>
        <v>3.4295066527086117E-2</v>
      </c>
      <c r="BC3121" s="259">
        <f t="shared" si="758"/>
        <v>7.8310619839878914E-5</v>
      </c>
      <c r="BD3121" s="259">
        <f t="shared" si="755"/>
        <v>7.8310619839878914E-5</v>
      </c>
      <c r="BE3121" s="254" t="str">
        <f t="shared" si="756"/>
        <v/>
      </c>
    </row>
    <row r="3122" spans="1:57" ht="20.100000000000001" customHeight="1" x14ac:dyDescent="0.25">
      <c r="A3122" s="247">
        <v>2344</v>
      </c>
      <c r="B3122" s="247">
        <f>$B$755+(A3122*$B$758)</f>
        <v>12922.650028024962</v>
      </c>
      <c r="C3122" s="247">
        <f>_xlfn.NORM.DIST($B3122,$B$752,$B$753,0)</f>
        <v>8.7935388139249751E-11</v>
      </c>
      <c r="D3122" s="247">
        <f>_xlfn.NORM.DIST($B3122,$B$752,$B$753,1)</f>
        <v>0.99999996192060425</v>
      </c>
      <c r="E3122" s="247">
        <f>IF(OR(D3122&lt;$F$757,D3122&gt;$F$758),C3122,"")</f>
        <v>8.7935388139249751E-11</v>
      </c>
      <c r="F3122" s="247" t="str">
        <f>IF(AND(D3122&gt;$F$757,D3122&lt;$F$758),C3122,"")</f>
        <v/>
      </c>
      <c r="G3122" s="247" t="str">
        <f>IF(C3122=MAX($C$761:$C$2761),C3122,"")</f>
        <v/>
      </c>
      <c r="H3122" s="247">
        <f>_xlfn.NORM.DIST(B3122,$F$753,$F$754,0)</f>
        <v>3.822976543702951E-302</v>
      </c>
      <c r="I3122" s="247" t="str">
        <f>IF(H3122=MAX($H$761:$H$2761),C3122,"")</f>
        <v/>
      </c>
      <c r="J3122" s="247"/>
      <c r="K3122" s="247"/>
      <c r="L3122" s="247"/>
      <c r="M3122" s="247"/>
      <c r="N3122" s="247"/>
      <c r="O3122" s="247"/>
      <c r="P3122" s="247"/>
      <c r="Q3122" s="247"/>
      <c r="R3122" s="247"/>
      <c r="AZ3122" s="259"/>
      <c r="BA3122" s="259">
        <f>BA3121+$BD$753</f>
        <v>15.142399999999377</v>
      </c>
      <c r="BB3122" s="274">
        <f t="shared" si="757"/>
        <v>3.4216755907246238E-2</v>
      </c>
      <c r="BC3122" s="259">
        <f t="shared" si="758"/>
        <v>7.8142951410981043E-5</v>
      </c>
      <c r="BD3122" s="259">
        <f t="shared" si="755"/>
        <v>7.8142951410981043E-5</v>
      </c>
      <c r="BE3122" s="254" t="str">
        <f t="shared" si="756"/>
        <v/>
      </c>
    </row>
    <row r="3123" spans="1:57" ht="20.100000000000001" customHeight="1" x14ac:dyDescent="0.25">
      <c r="A3123" s="247">
        <v>2345</v>
      </c>
      <c r="B3123" s="247">
        <f>$B$755+(A3123*$B$758)</f>
        <v>12932.2650950101</v>
      </c>
      <c r="C3123" s="247">
        <f>_xlfn.NORM.DIST($B3123,$B$752,$B$753,0)</f>
        <v>8.6063923711293611E-11</v>
      </c>
      <c r="D3123" s="247">
        <f>_xlfn.NORM.DIST($B3123,$B$752,$B$753,1)</f>
        <v>0.9999999627570807</v>
      </c>
      <c r="E3123" s="247">
        <f>IF(OR(D3123&lt;$F$757,D3123&gt;$F$758),C3123,"")</f>
        <v>8.6063923711293611E-11</v>
      </c>
      <c r="F3123" s="247" t="str">
        <f>IF(AND(D3123&gt;$F$757,D3123&lt;$F$758),C3123,"")</f>
        <v/>
      </c>
      <c r="G3123" s="247" t="str">
        <f>IF(C3123=MAX($C$761:$C$2761),C3123,"")</f>
        <v/>
      </c>
      <c r="H3123" s="247">
        <f>_xlfn.NORM.DIST(B3123,$F$753,$F$754,0)</f>
        <v>4.4331556340881759E-302</v>
      </c>
      <c r="I3123" s="247" t="str">
        <f>IF(H3123=MAX($H$761:$H$2761),C3123,"")</f>
        <v/>
      </c>
      <c r="J3123" s="247"/>
      <c r="K3123" s="247"/>
      <c r="L3123" s="247"/>
      <c r="M3123" s="247"/>
      <c r="N3123" s="247"/>
      <c r="O3123" s="247"/>
      <c r="P3123" s="247"/>
      <c r="Q3123" s="247"/>
      <c r="R3123" s="247"/>
      <c r="AZ3123" s="259"/>
      <c r="BA3123" s="259">
        <f>BA3122+$BD$753</f>
        <v>15.148799999999376</v>
      </c>
      <c r="BB3123" s="274">
        <f t="shared" si="757"/>
        <v>3.4138612955835257E-2</v>
      </c>
      <c r="BC3123" s="259">
        <f t="shared" si="758"/>
        <v>7.7975607163230376E-5</v>
      </c>
      <c r="BD3123" s="259">
        <f t="shared" si="755"/>
        <v>7.7975607163230376E-5</v>
      </c>
      <c r="BE3123" s="254" t="str">
        <f t="shared" si="756"/>
        <v/>
      </c>
    </row>
    <row r="3124" spans="1:57" ht="20.100000000000001" customHeight="1" x14ac:dyDescent="0.25">
      <c r="A3124" s="247">
        <v>2346</v>
      </c>
      <c r="B3124" s="247">
        <f>$B$755+(A3124*$B$758)</f>
        <v>12941.880161995237</v>
      </c>
      <c r="C3124" s="247">
        <f>_xlfn.NORM.DIST($B3124,$B$752,$B$753,0)</f>
        <v>8.4230940583543497E-11</v>
      </c>
      <c r="D3124" s="247">
        <f>_xlfn.NORM.DIST($B3124,$B$752,$B$753,1)</f>
        <v>0.99999996357574839</v>
      </c>
      <c r="E3124" s="247">
        <f>IF(OR(D3124&lt;$F$757,D3124&gt;$F$758),C3124,"")</f>
        <v>8.4230940583543497E-11</v>
      </c>
      <c r="F3124" s="247" t="str">
        <f>IF(AND(D3124&gt;$F$757,D3124&lt;$F$758),C3124,"")</f>
        <v/>
      </c>
      <c r="G3124" s="247" t="str">
        <f>IF(C3124=MAX($C$761:$C$2761),C3124,"")</f>
        <v/>
      </c>
      <c r="H3124" s="247">
        <f>_xlfn.NORM.DIST(B3124,$F$753,$F$754,0)</f>
        <v>5.1406421692634184E-302</v>
      </c>
      <c r="I3124" s="247" t="str">
        <f>IF(H3124=MAX($H$761:$H$2761),C3124,"")</f>
        <v/>
      </c>
      <c r="J3124" s="247"/>
      <c r="K3124" s="247"/>
      <c r="L3124" s="247"/>
      <c r="M3124" s="247"/>
      <c r="N3124" s="247"/>
      <c r="O3124" s="247"/>
      <c r="P3124" s="247"/>
      <c r="Q3124" s="247"/>
      <c r="R3124" s="247"/>
      <c r="AZ3124" s="259"/>
      <c r="BA3124" s="259">
        <f>BA3123+$BD$753</f>
        <v>15.155199999999375</v>
      </c>
      <c r="BB3124" s="274">
        <f t="shared" si="757"/>
        <v>3.4060637348672027E-2</v>
      </c>
      <c r="BC3124" s="259">
        <f t="shared" si="758"/>
        <v>7.780858658078954E-5</v>
      </c>
      <c r="BD3124" s="259">
        <f t="shared" ref="BD3124:BD3187" si="759">IF(BB3124&lt;(1-$AZ$760),BC3124,"")</f>
        <v>7.780858658078954E-5</v>
      </c>
      <c r="BE3124" s="254" t="str">
        <f t="shared" ref="BE3124:BE3187" si="760">IF(BB3124&lt;(1-$AZ$766),BC3124,"")</f>
        <v/>
      </c>
    </row>
    <row r="3125" spans="1:57" ht="20.100000000000001" customHeight="1" x14ac:dyDescent="0.25">
      <c r="A3125" s="247">
        <v>2347</v>
      </c>
      <c r="B3125" s="247">
        <f>$B$755+(A3125*$B$758)</f>
        <v>12951.495228980375</v>
      </c>
      <c r="C3125" s="247">
        <f>_xlfn.NORM.DIST($B3125,$B$752,$B$753,0)</f>
        <v>8.2435677214470259E-11</v>
      </c>
      <c r="D3125" s="247">
        <f>_xlfn.NORM.DIST($B3125,$B$752,$B$753,1)</f>
        <v>0.9999999643769738</v>
      </c>
      <c r="E3125" s="247">
        <f>IF(OR(D3125&lt;$F$757,D3125&gt;$F$758),C3125,"")</f>
        <v>8.2435677214470259E-11</v>
      </c>
      <c r="F3125" s="247" t="str">
        <f>IF(AND(D3125&gt;$F$757,D3125&lt;$F$758),C3125,"")</f>
        <v/>
      </c>
      <c r="G3125" s="247" t="str">
        <f>IF(C3125=MAX($C$761:$C$2761),C3125,"")</f>
        <v/>
      </c>
      <c r="H3125" s="247">
        <f>_xlfn.NORM.DIST(B3125,$F$753,$F$754,0)</f>
        <v>5.9609409814892792E-302</v>
      </c>
      <c r="I3125" s="247" t="str">
        <f>IF(H3125=MAX($H$761:$H$2761),C3125,"")</f>
        <v/>
      </c>
      <c r="J3125" s="247"/>
      <c r="K3125" s="247"/>
      <c r="L3125" s="247"/>
      <c r="M3125" s="247"/>
      <c r="N3125" s="247"/>
      <c r="O3125" s="247"/>
      <c r="P3125" s="247"/>
      <c r="Q3125" s="247"/>
      <c r="R3125" s="247"/>
      <c r="AZ3125" s="259"/>
      <c r="BA3125" s="259">
        <f>BA3124+$BD$753</f>
        <v>15.161599999999375</v>
      </c>
      <c r="BB3125" s="274">
        <f t="shared" ref="BB3125:BB3188" si="761">_xlfn.CHISQ.DIST.RT(BA3125,7)</f>
        <v>3.3982828762091237E-2</v>
      </c>
      <c r="BC3125" s="259">
        <f t="shared" ref="BC3125:BC3188" si="762">BB3125-BB3126</f>
        <v>7.7641889148653831E-5</v>
      </c>
      <c r="BD3125" s="259">
        <f t="shared" si="759"/>
        <v>7.7641889148653831E-5</v>
      </c>
      <c r="BE3125" s="254" t="str">
        <f t="shared" si="760"/>
        <v/>
      </c>
    </row>
    <row r="3126" spans="1:57" ht="20.100000000000001" customHeight="1" x14ac:dyDescent="0.25">
      <c r="A3126" s="247">
        <v>2348</v>
      </c>
      <c r="B3126" s="247">
        <f>$B$755+(A3126*$B$758)</f>
        <v>12961.110295965513</v>
      </c>
      <c r="C3126" s="247">
        <f>_xlfn.NORM.DIST($B3126,$B$752,$B$753,0)</f>
        <v>8.0677386496521589E-11</v>
      </c>
      <c r="D3126" s="247">
        <f>_xlfn.NORM.DIST($B3126,$B$752,$B$753,1)</f>
        <v>0.999999965161116</v>
      </c>
      <c r="E3126" s="247">
        <f>IF(OR(D3126&lt;$F$757,D3126&gt;$F$758),C3126,"")</f>
        <v>8.0677386496521589E-11</v>
      </c>
      <c r="F3126" s="247" t="str">
        <f>IF(AND(D3126&gt;$F$757,D3126&lt;$F$758),C3126,"")</f>
        <v/>
      </c>
      <c r="G3126" s="247" t="str">
        <f>IF(C3126=MAX($C$761:$C$2761),C3126,"")</f>
        <v/>
      </c>
      <c r="H3126" s="247">
        <f>_xlfn.NORM.DIST(B3126,$F$753,$F$754,0)</f>
        <v>6.9120253256913731E-302</v>
      </c>
      <c r="I3126" s="247" t="str">
        <f>IF(H3126=MAX($H$761:$H$2761),C3126,"")</f>
        <v/>
      </c>
      <c r="J3126" s="247"/>
      <c r="K3126" s="247"/>
      <c r="L3126" s="247"/>
      <c r="M3126" s="247"/>
      <c r="N3126" s="247"/>
      <c r="O3126" s="247"/>
      <c r="P3126" s="247"/>
      <c r="Q3126" s="247"/>
      <c r="R3126" s="247"/>
      <c r="AZ3126" s="259"/>
      <c r="BA3126" s="259">
        <f>BA3125+$BD$753</f>
        <v>15.167999999999374</v>
      </c>
      <c r="BB3126" s="274">
        <f t="shared" si="761"/>
        <v>3.3905186872942583E-2</v>
      </c>
      <c r="BC3126" s="259">
        <f t="shared" si="762"/>
        <v>7.7475514351964259E-5</v>
      </c>
      <c r="BD3126" s="259">
        <f t="shared" si="759"/>
        <v>7.7475514351964259E-5</v>
      </c>
      <c r="BE3126" s="254" t="str">
        <f t="shared" si="760"/>
        <v/>
      </c>
    </row>
    <row r="3127" spans="1:57" ht="20.100000000000001" customHeight="1" x14ac:dyDescent="0.25">
      <c r="A3127" s="248">
        <v>2349</v>
      </c>
      <c r="B3127" s="247">
        <f>$B$755+(A3127*$B$758)</f>
        <v>12970.72536295065</v>
      </c>
      <c r="C3127" s="247">
        <f>_xlfn.NORM.DIST($B3127,$B$752,$B$753,0)</f>
        <v>7.895533549579074E-11</v>
      </c>
      <c r="D3127" s="247">
        <f>_xlfn.NORM.DIST($B3127,$B$752,$B$753,1)</f>
        <v>0.99999996592852691</v>
      </c>
      <c r="E3127" s="247">
        <f>IF(OR(D3127&lt;$F$757,D3127&gt;$F$758),C3127,"")</f>
        <v>7.895533549579074E-11</v>
      </c>
      <c r="F3127" s="247" t="str">
        <f>IF(AND(D3127&gt;$F$757,D3127&lt;$F$758),C3127,"")</f>
        <v/>
      </c>
      <c r="G3127" s="247" t="str">
        <f>IF(C3127=MAX($C$761:$C$2761),C3127,"")</f>
        <v/>
      </c>
      <c r="H3127" s="247">
        <f>_xlfn.NORM.DIST(B3127,$F$753,$F$754,0)</f>
        <v>8.0147295267591053E-302</v>
      </c>
      <c r="I3127" s="247" t="str">
        <f>IF(H3127=MAX($H$761:$H$2761),C3127,"")</f>
        <v/>
      </c>
      <c r="J3127" s="247"/>
      <c r="K3127" s="247"/>
      <c r="L3127" s="247"/>
      <c r="M3127" s="247"/>
      <c r="N3127" s="247"/>
      <c r="O3127" s="247"/>
      <c r="P3127" s="247"/>
      <c r="Q3127" s="247"/>
      <c r="R3127" s="247"/>
      <c r="AZ3127" s="259"/>
      <c r="BA3127" s="259">
        <f>BA3126+$BD$753</f>
        <v>15.174399999999373</v>
      </c>
      <c r="BB3127" s="274">
        <f t="shared" si="761"/>
        <v>3.3827711358590619E-2</v>
      </c>
      <c r="BC3127" s="259">
        <f t="shared" si="762"/>
        <v>7.730946167652103E-5</v>
      </c>
      <c r="BD3127" s="259">
        <f t="shared" si="759"/>
        <v>7.730946167652103E-5</v>
      </c>
      <c r="BE3127" s="254" t="str">
        <f t="shared" si="760"/>
        <v/>
      </c>
    </row>
    <row r="3128" spans="1:57" ht="20.100000000000001" customHeight="1" x14ac:dyDescent="0.25">
      <c r="A3128" s="247">
        <v>2350</v>
      </c>
      <c r="B3128" s="247">
        <f>$B$755+(A3128*$B$758)</f>
        <v>12980.340429935788</v>
      </c>
      <c r="C3128" s="247">
        <f>_xlfn.NORM.DIST($B3128,$B$752,$B$753,0)</f>
        <v>7.726880519610671E-11</v>
      </c>
      <c r="D3128" s="247">
        <f>_xlfn.NORM.DIST($B3128,$B$752,$B$753,1)</f>
        <v>0.99999996667955149</v>
      </c>
      <c r="E3128" s="247">
        <f>IF(OR(D3128&lt;$F$757,D3128&gt;$F$758),C3128,"")</f>
        <v>7.726880519610671E-11</v>
      </c>
      <c r="F3128" s="247" t="str">
        <f>IF(AND(D3128&gt;$F$757,D3128&lt;$F$758),C3128,"")</f>
        <v/>
      </c>
      <c r="G3128" s="247" t="str">
        <f>IF(C3128=MAX($C$761:$C$2761),C3128,"")</f>
        <v/>
      </c>
      <c r="H3128" s="247">
        <f>_xlfn.NORM.DIST(B3128,$F$753,$F$754,0)</f>
        <v>9.2932040312939128E-302</v>
      </c>
      <c r="I3128" s="247" t="str">
        <f>IF(H3128=MAX($H$761:$H$2761),C3128,"")</f>
        <v/>
      </c>
      <c r="J3128" s="247"/>
      <c r="K3128" s="247"/>
      <c r="L3128" s="247"/>
      <c r="M3128" s="247"/>
      <c r="N3128" s="247"/>
      <c r="O3128" s="247"/>
      <c r="P3128" s="247"/>
      <c r="Q3128" s="247"/>
      <c r="R3128" s="247"/>
      <c r="AZ3128" s="259"/>
      <c r="BA3128" s="259">
        <f>BA3127+$BD$753</f>
        <v>15.180799999999373</v>
      </c>
      <c r="BB3128" s="274">
        <f t="shared" si="761"/>
        <v>3.3750401896914098E-2</v>
      </c>
      <c r="BC3128" s="259">
        <f t="shared" si="762"/>
        <v>7.7143730608221495E-5</v>
      </c>
      <c r="BD3128" s="259">
        <f t="shared" si="759"/>
        <v>7.7143730608221495E-5</v>
      </c>
      <c r="BE3128" s="254" t="str">
        <f t="shared" si="760"/>
        <v/>
      </c>
    </row>
    <row r="3129" spans="1:57" ht="20.100000000000001" customHeight="1" x14ac:dyDescent="0.25">
      <c r="A3129" s="247">
        <v>2351</v>
      </c>
      <c r="B3129" s="247">
        <f>$B$755+(A3129*$B$758)</f>
        <v>12989.955496920926</v>
      </c>
      <c r="C3129" s="247">
        <f>_xlfn.NORM.DIST($B3129,$B$752,$B$753,0)</f>
        <v>7.5617090247489628E-11</v>
      </c>
      <c r="D3129" s="247">
        <f>_xlfn.NORM.DIST($B3129,$B$752,$B$753,1)</f>
        <v>0.99999996741452801</v>
      </c>
      <c r="E3129" s="247">
        <f>IF(OR(D3129&lt;$F$757,D3129&gt;$F$758),C3129,"")</f>
        <v>7.5617090247489628E-11</v>
      </c>
      <c r="F3129" s="247" t="str">
        <f>IF(AND(D3129&gt;$F$757,D3129&lt;$F$758),C3129,"")</f>
        <v/>
      </c>
      <c r="G3129" s="247" t="str">
        <f>IF(C3129=MAX($C$761:$C$2761),C3129,"")</f>
        <v/>
      </c>
      <c r="H3129" s="247">
        <f>_xlfn.NORM.DIST(B3129,$F$753,$F$754,0)</f>
        <v>1.0775442773418148E-301</v>
      </c>
      <c r="I3129" s="247" t="str">
        <f>IF(H3129=MAX($H$761:$H$2761),C3129,"")</f>
        <v/>
      </c>
      <c r="J3129" s="247"/>
      <c r="K3129" s="247"/>
      <c r="L3129" s="247"/>
      <c r="M3129" s="247"/>
      <c r="N3129" s="247"/>
      <c r="O3129" s="247"/>
      <c r="P3129" s="247"/>
      <c r="Q3129" s="247"/>
      <c r="R3129" s="247"/>
      <c r="AZ3129" s="259"/>
      <c r="BA3129" s="259">
        <f>BA3128+$BD$753</f>
        <v>15.187199999999372</v>
      </c>
      <c r="BB3129" s="274">
        <f t="shared" si="761"/>
        <v>3.3673258166305876E-2</v>
      </c>
      <c r="BC3129" s="259">
        <f t="shared" si="762"/>
        <v>7.6978320633858122E-5</v>
      </c>
      <c r="BD3129" s="259">
        <f t="shared" si="759"/>
        <v>7.6978320633858122E-5</v>
      </c>
      <c r="BE3129" s="254" t="str">
        <f t="shared" si="760"/>
        <v/>
      </c>
    </row>
    <row r="3130" spans="1:57" ht="20.100000000000001" customHeight="1" x14ac:dyDescent="0.25">
      <c r="A3130" s="247">
        <v>2352</v>
      </c>
      <c r="B3130" s="247">
        <f>$B$755+(A3130*$B$758)</f>
        <v>12999.570563906063</v>
      </c>
      <c r="C3130" s="247">
        <f>_xlfn.NORM.DIST($B3130,$B$752,$B$753,0)</f>
        <v>7.3999498718889898E-11</v>
      </c>
      <c r="D3130" s="247">
        <f>_xlfn.NORM.DIST($B3130,$B$752,$B$753,1)</f>
        <v>0.99999996813378766</v>
      </c>
      <c r="E3130" s="247">
        <f>IF(OR(D3130&lt;$F$757,D3130&gt;$F$758),C3130,"")</f>
        <v>7.3999498718889898E-11</v>
      </c>
      <c r="F3130" s="247" t="str">
        <f>IF(AND(D3130&gt;$F$757,D3130&lt;$F$758),C3130,"")</f>
        <v/>
      </c>
      <c r="G3130" s="247" t="str">
        <f>IF(C3130=MAX($C$761:$C$2761),C3130,"")</f>
        <v/>
      </c>
      <c r="H3130" s="247">
        <f>_xlfn.NORM.DIST(B3130,$F$753,$F$754,0)</f>
        <v>1.2493894336594984E-301</v>
      </c>
      <c r="I3130" s="247" t="str">
        <f>IF(H3130=MAX($H$761:$H$2761),C3130,"")</f>
        <v/>
      </c>
      <c r="J3130" s="247"/>
      <c r="K3130" s="247"/>
      <c r="L3130" s="247"/>
      <c r="M3130" s="247"/>
      <c r="N3130" s="247"/>
      <c r="O3130" s="247"/>
      <c r="P3130" s="247"/>
      <c r="Q3130" s="247"/>
      <c r="R3130" s="247"/>
      <c r="AZ3130" s="259"/>
      <c r="BA3130" s="259">
        <f>BA3129+$BD$753</f>
        <v>15.193599999999371</v>
      </c>
      <c r="BB3130" s="274">
        <f t="shared" si="761"/>
        <v>3.3596279845672018E-2</v>
      </c>
      <c r="BC3130" s="259">
        <f t="shared" si="762"/>
        <v>7.681323124040379E-5</v>
      </c>
      <c r="BD3130" s="259">
        <f t="shared" si="759"/>
        <v>7.681323124040379E-5</v>
      </c>
      <c r="BE3130" s="254" t="str">
        <f t="shared" si="760"/>
        <v/>
      </c>
    </row>
    <row r="3131" spans="1:57" ht="20.100000000000001" customHeight="1" x14ac:dyDescent="0.25">
      <c r="A3131" s="247">
        <v>2353</v>
      </c>
      <c r="B3131" s="247">
        <f>$B$755+(A3131*$B$758)</f>
        <v>13009.185630891201</v>
      </c>
      <c r="C3131" s="247">
        <f>_xlfn.NORM.DIST($B3131,$B$752,$B$753,0)</f>
        <v>7.2415351855154819E-11</v>
      </c>
      <c r="D3131" s="247">
        <f>_xlfn.NORM.DIST($B3131,$B$752,$B$753,1)</f>
        <v>0.99999996883765541</v>
      </c>
      <c r="E3131" s="247">
        <f>IF(OR(D3131&lt;$F$757,D3131&gt;$F$758),C3131,"")</f>
        <v>7.2415351855154819E-11</v>
      </c>
      <c r="F3131" s="247" t="str">
        <f>IF(AND(D3131&gt;$F$757,D3131&lt;$F$758),C3131,"")</f>
        <v/>
      </c>
      <c r="G3131" s="247" t="str">
        <f>IF(C3131=MAX($C$761:$C$2761),C3131,"")</f>
        <v/>
      </c>
      <c r="H3131" s="247">
        <f>_xlfn.NORM.DIST(B3131,$F$753,$F$754,0)</f>
        <v>1.4486170214807784E-301</v>
      </c>
      <c r="I3131" s="247" t="str">
        <f>IF(H3131=MAX($H$761:$H$2761),C3131,"")</f>
        <v/>
      </c>
      <c r="J3131" s="247"/>
      <c r="K3131" s="247"/>
      <c r="L3131" s="247"/>
      <c r="M3131" s="247"/>
      <c r="N3131" s="247"/>
      <c r="O3131" s="247"/>
      <c r="P3131" s="247"/>
      <c r="Q3131" s="247"/>
      <c r="R3131" s="247"/>
      <c r="AZ3131" s="259"/>
      <c r="BA3131" s="259">
        <f>BA3130+$BD$753</f>
        <v>15.19999999999937</v>
      </c>
      <c r="BB3131" s="274">
        <f t="shared" si="761"/>
        <v>3.3519466614431614E-2</v>
      </c>
      <c r="BC3131" s="259">
        <f t="shared" si="762"/>
        <v>7.6648461915351795E-5</v>
      </c>
      <c r="BD3131" s="259">
        <f t="shared" si="759"/>
        <v>7.6648461915351795E-5</v>
      </c>
      <c r="BE3131" s="254" t="str">
        <f t="shared" si="760"/>
        <v/>
      </c>
    </row>
    <row r="3132" spans="1:57" ht="20.100000000000001" customHeight="1" x14ac:dyDescent="0.25">
      <c r="A3132" s="247">
        <v>2354</v>
      </c>
      <c r="B3132" s="247">
        <f>$B$755+(A3132*$B$758)</f>
        <v>13018.800697876339</v>
      </c>
      <c r="C3132" s="247">
        <f>_xlfn.NORM.DIST($B3132,$B$752,$B$753,0)</f>
        <v>7.0863983838143476E-11</v>
      </c>
      <c r="D3132" s="247">
        <f>_xlfn.NORM.DIST($B3132,$B$752,$B$753,1)</f>
        <v>0.99999996952644965</v>
      </c>
      <c r="E3132" s="247">
        <f>IF(OR(D3132&lt;$F$757,D3132&gt;$F$758),C3132,"")</f>
        <v>7.0863983838143476E-11</v>
      </c>
      <c r="F3132" s="247" t="str">
        <f>IF(AND(D3132&gt;$F$757,D3132&lt;$F$758),C3132,"")</f>
        <v/>
      </c>
      <c r="G3132" s="247" t="str">
        <f>IF(C3132=MAX($C$761:$C$2761),C3132,"")</f>
        <v/>
      </c>
      <c r="H3132" s="247">
        <f>_xlfn.NORM.DIST(B3132,$F$753,$F$754,0)</f>
        <v>1.6795865586808496E-301</v>
      </c>
      <c r="I3132" s="247" t="str">
        <f>IF(H3132=MAX($H$761:$H$2761),C3132,"")</f>
        <v/>
      </c>
      <c r="J3132" s="247"/>
      <c r="K3132" s="247"/>
      <c r="L3132" s="247"/>
      <c r="M3132" s="247"/>
      <c r="N3132" s="247"/>
      <c r="O3132" s="247"/>
      <c r="P3132" s="247"/>
      <c r="Q3132" s="247"/>
      <c r="R3132" s="247"/>
      <c r="AZ3132" s="259"/>
      <c r="BA3132" s="259">
        <f>BA3131+$BD$753</f>
        <v>15.20639999999937</v>
      </c>
      <c r="BB3132" s="274">
        <f t="shared" si="761"/>
        <v>3.3442818152516263E-2</v>
      </c>
      <c r="BC3132" s="259">
        <f t="shared" si="762"/>
        <v>7.6484012146584013E-5</v>
      </c>
      <c r="BD3132" s="259">
        <f t="shared" si="759"/>
        <v>7.6484012146584013E-5</v>
      </c>
      <c r="BE3132" s="254" t="str">
        <f t="shared" si="760"/>
        <v/>
      </c>
    </row>
    <row r="3133" spans="1:57" ht="20.100000000000001" customHeight="1" x14ac:dyDescent="0.25">
      <c r="A3133" s="247">
        <v>2355</v>
      </c>
      <c r="B3133" s="247">
        <f>$B$755+(A3133*$B$758)</f>
        <v>13028.415764861476</v>
      </c>
      <c r="C3133" s="247">
        <f>_xlfn.NORM.DIST($B3133,$B$752,$B$753,0)</f>
        <v>6.934474155193521E-11</v>
      </c>
      <c r="D3133" s="247">
        <f>_xlfn.NORM.DIST($B3133,$B$752,$B$753,1)</f>
        <v>0.99999997020048226</v>
      </c>
      <c r="E3133" s="247">
        <f>IF(OR(D3133&lt;$F$757,D3133&gt;$F$758),C3133,"")</f>
        <v>6.934474155193521E-11</v>
      </c>
      <c r="F3133" s="247" t="str">
        <f>IF(AND(D3133&gt;$F$757,D3133&lt;$F$758),C3133,"")</f>
        <v/>
      </c>
      <c r="G3133" s="247" t="str">
        <f>IF(C3133=MAX($C$761:$C$2761),C3133,"")</f>
        <v/>
      </c>
      <c r="H3133" s="247">
        <f>_xlfn.NORM.DIST(B3133,$F$753,$F$754,0)</f>
        <v>1.9473510461738282E-301</v>
      </c>
      <c r="I3133" s="247" t="str">
        <f>IF(H3133=MAX($H$761:$H$2761),C3133,"")</f>
        <v/>
      </c>
      <c r="J3133" s="247"/>
      <c r="K3133" s="247"/>
      <c r="L3133" s="247"/>
      <c r="M3133" s="247"/>
      <c r="N3133" s="247"/>
      <c r="O3133" s="247"/>
      <c r="P3133" s="247"/>
      <c r="Q3133" s="247"/>
      <c r="R3133" s="247"/>
      <c r="AZ3133" s="259"/>
      <c r="BA3133" s="259">
        <f>BA3132+$BD$753</f>
        <v>15.212799999999369</v>
      </c>
      <c r="BB3133" s="274">
        <f t="shared" si="761"/>
        <v>3.3366334140369679E-2</v>
      </c>
      <c r="BC3133" s="259">
        <f t="shared" si="762"/>
        <v>7.6319881422558244E-5</v>
      </c>
      <c r="BD3133" s="259">
        <f t="shared" si="759"/>
        <v>7.6319881422558244E-5</v>
      </c>
      <c r="BE3133" s="254" t="str">
        <f t="shared" si="760"/>
        <v/>
      </c>
    </row>
    <row r="3134" spans="1:57" ht="20.100000000000001" customHeight="1" x14ac:dyDescent="0.25">
      <c r="A3134" s="248">
        <v>2356</v>
      </c>
      <c r="B3134" s="247">
        <f>$B$755+(A3134*$B$758)</f>
        <v>13038.03083184661</v>
      </c>
      <c r="C3134" s="247">
        <f>_xlfn.NORM.DIST($B3134,$B$752,$B$753,0)</f>
        <v>6.7856984352057196E-11</v>
      </c>
      <c r="D3134" s="247">
        <f>_xlfn.NORM.DIST($B3134,$B$752,$B$753,1)</f>
        <v>0.99999997086005921</v>
      </c>
      <c r="E3134" s="247">
        <f>IF(OR(D3134&lt;$F$757,D3134&gt;$F$758),C3134,"")</f>
        <v>6.7856984352057196E-11</v>
      </c>
      <c r="F3134" s="247" t="str">
        <f>IF(AND(D3134&gt;$F$757,D3134&lt;$F$758),C3134,"")</f>
        <v/>
      </c>
      <c r="G3134" s="247" t="str">
        <f>IF(C3134=MAX($C$761:$C$2761),C3134,"")</f>
        <v/>
      </c>
      <c r="H3134" s="247">
        <f>_xlfn.NORM.DIST(B3134,$F$753,$F$754,0)</f>
        <v>2.2577671886589964E-301</v>
      </c>
      <c r="I3134" s="247" t="str">
        <f>IF(H3134=MAX($H$761:$H$2761),C3134,"")</f>
        <v/>
      </c>
      <c r="J3134" s="247"/>
      <c r="K3134" s="247"/>
      <c r="L3134" s="247"/>
      <c r="M3134" s="247"/>
      <c r="N3134" s="247"/>
      <c r="O3134" s="247"/>
      <c r="P3134" s="247"/>
      <c r="Q3134" s="247"/>
      <c r="R3134" s="247"/>
      <c r="AZ3134" s="259"/>
      <c r="BA3134" s="259">
        <f>BA3133+$BD$753</f>
        <v>15.219199999999368</v>
      </c>
      <c r="BB3134" s="274">
        <f t="shared" si="761"/>
        <v>3.329001425894712E-2</v>
      </c>
      <c r="BC3134" s="259">
        <f t="shared" si="762"/>
        <v>7.6156069232113932E-5</v>
      </c>
      <c r="BD3134" s="259">
        <f t="shared" si="759"/>
        <v>7.6156069232113932E-5</v>
      </c>
      <c r="BE3134" s="254" t="str">
        <f t="shared" si="760"/>
        <v/>
      </c>
    </row>
    <row r="3135" spans="1:57" ht="20.100000000000001" customHeight="1" x14ac:dyDescent="0.25">
      <c r="A3135" s="247">
        <v>2357</v>
      </c>
      <c r="B3135" s="247">
        <f>$B$755+(A3135*$B$758)</f>
        <v>13047.645898831748</v>
      </c>
      <c r="C3135" s="247">
        <f>_xlfn.NORM.DIST($B3135,$B$752,$B$753,0)</f>
        <v>6.640008383867085E-11</v>
      </c>
      <c r="D3135" s="247">
        <f>_xlfn.NORM.DIST($B3135,$B$752,$B$753,1)</f>
        <v>0.99999997150548003</v>
      </c>
      <c r="E3135" s="247">
        <f>IF(OR(D3135&lt;$F$757,D3135&gt;$F$758),C3135,"")</f>
        <v>6.640008383867085E-11</v>
      </c>
      <c r="F3135" s="247" t="str">
        <f>IF(AND(D3135&gt;$F$757,D3135&lt;$F$758),C3135,"")</f>
        <v/>
      </c>
      <c r="G3135" s="247" t="str">
        <f>IF(C3135=MAX($C$761:$C$2761),C3135,"")</f>
        <v/>
      </c>
      <c r="H3135" s="247">
        <f>_xlfn.NORM.DIST(B3135,$F$753,$F$754,0)</f>
        <v>2.6176231186718373E-301</v>
      </c>
      <c r="I3135" s="247" t="str">
        <f>IF(H3135=MAX($H$761:$H$2761),C3135,"")</f>
        <v/>
      </c>
      <c r="J3135" s="247"/>
      <c r="K3135" s="247"/>
      <c r="L3135" s="247"/>
      <c r="M3135" s="247"/>
      <c r="N3135" s="247"/>
      <c r="O3135" s="247"/>
      <c r="P3135" s="247"/>
      <c r="Q3135" s="247"/>
      <c r="R3135" s="247"/>
      <c r="AZ3135" s="259"/>
      <c r="BA3135" s="259">
        <f>BA3134+$BD$753</f>
        <v>15.225599999999368</v>
      </c>
      <c r="BB3135" s="274">
        <f t="shared" si="761"/>
        <v>3.3213858189715006E-2</v>
      </c>
      <c r="BC3135" s="259">
        <f t="shared" si="762"/>
        <v>7.5992575064548484E-5</v>
      </c>
      <c r="BD3135" s="259">
        <f t="shared" si="759"/>
        <v>7.5992575064548484E-5</v>
      </c>
      <c r="BE3135" s="254" t="str">
        <f t="shared" si="760"/>
        <v/>
      </c>
    </row>
    <row r="3136" spans="1:57" ht="20.100000000000001" customHeight="1" x14ac:dyDescent="0.25">
      <c r="A3136" s="247">
        <v>2358</v>
      </c>
      <c r="B3136" s="247">
        <f>$B$755+(A3136*$B$758)</f>
        <v>13057.260965816886</v>
      </c>
      <c r="C3136" s="247">
        <f>_xlfn.NORM.DIST($B3136,$B$752,$B$753,0)</f>
        <v>6.4973423633658569E-11</v>
      </c>
      <c r="D3136" s="247">
        <f>_xlfn.NORM.DIST($B3136,$B$752,$B$753,1)</f>
        <v>0.99999997213703862</v>
      </c>
      <c r="E3136" s="247">
        <f>IF(OR(D3136&lt;$F$757,D3136&gt;$F$758),C3136,"")</f>
        <v>6.4973423633658569E-11</v>
      </c>
      <c r="F3136" s="247" t="str">
        <f>IF(AND(D3136&gt;$F$757,D3136&lt;$F$758),C3136,"")</f>
        <v/>
      </c>
      <c r="G3136" s="247" t="str">
        <f>IF(C3136=MAX($C$761:$C$2761),C3136,"")</f>
        <v/>
      </c>
      <c r="H3136" s="247">
        <f>_xlfn.NORM.DIST(B3136,$F$753,$F$754,0)</f>
        <v>3.034786401135165E-301</v>
      </c>
      <c r="I3136" s="247" t="str">
        <f>IF(H3136=MAX($H$761:$H$2761),C3136,"")</f>
        <v/>
      </c>
      <c r="J3136" s="247"/>
      <c r="K3136" s="247"/>
      <c r="L3136" s="247"/>
      <c r="M3136" s="247"/>
      <c r="N3136" s="247"/>
      <c r="O3136" s="247"/>
      <c r="P3136" s="247"/>
      <c r="Q3136" s="247"/>
      <c r="R3136" s="247"/>
      <c r="AZ3136" s="259"/>
      <c r="BA3136" s="259">
        <f>BA3135+$BD$753</f>
        <v>15.231999999999367</v>
      </c>
      <c r="BB3136" s="274">
        <f t="shared" si="761"/>
        <v>3.3137865614650458E-2</v>
      </c>
      <c r="BC3136" s="259">
        <f t="shared" si="762"/>
        <v>7.5829398409603399E-5</v>
      </c>
      <c r="BD3136" s="259">
        <f t="shared" si="759"/>
        <v>7.5829398409603399E-5</v>
      </c>
      <c r="BE3136" s="254" t="str">
        <f t="shared" si="760"/>
        <v/>
      </c>
    </row>
    <row r="3137" spans="1:57" ht="20.100000000000001" customHeight="1" x14ac:dyDescent="0.25">
      <c r="A3137" s="247">
        <v>2359</v>
      </c>
      <c r="B3137" s="247">
        <f>$B$755+(A3137*$B$758)</f>
        <v>13066.876032802023</v>
      </c>
      <c r="C3137" s="247">
        <f>_xlfn.NORM.DIST($B3137,$B$752,$B$753,0)</f>
        <v>6.3576399161535084E-11</v>
      </c>
      <c r="D3137" s="247">
        <f>_xlfn.NORM.DIST($B3137,$B$752,$B$753,1)</f>
        <v>0.99999997275502273</v>
      </c>
      <c r="E3137" s="247">
        <f>IF(OR(D3137&lt;$F$757,D3137&gt;$F$758),C3137,"")</f>
        <v>6.3576399161535084E-11</v>
      </c>
      <c r="F3137" s="247" t="str">
        <f>IF(AND(D3137&gt;$F$757,D3137&lt;$F$758),C3137,"")</f>
        <v/>
      </c>
      <c r="G3137" s="247" t="str">
        <f>IF(C3137=MAX($C$761:$C$2761),C3137,"")</f>
        <v/>
      </c>
      <c r="H3137" s="247">
        <f>_xlfn.NORM.DIST(B3137,$F$753,$F$754,0)</f>
        <v>3.5183755358606122E-301</v>
      </c>
      <c r="I3137" s="247" t="str">
        <f>IF(H3137=MAX($H$761:$H$2761),C3137,"")</f>
        <v/>
      </c>
      <c r="J3137" s="247"/>
      <c r="K3137" s="247"/>
      <c r="L3137" s="247"/>
      <c r="M3137" s="247"/>
      <c r="N3137" s="247"/>
      <c r="O3137" s="247"/>
      <c r="P3137" s="247"/>
      <c r="Q3137" s="247"/>
      <c r="R3137" s="247"/>
      <c r="AZ3137" s="259"/>
      <c r="BA3137" s="259">
        <f>BA3136+$BD$753</f>
        <v>15.238399999999366</v>
      </c>
      <c r="BB3137" s="274">
        <f t="shared" si="761"/>
        <v>3.3062036216240855E-2</v>
      </c>
      <c r="BC3137" s="259">
        <f t="shared" si="762"/>
        <v>7.5666538757561408E-5</v>
      </c>
      <c r="BD3137" s="259">
        <f t="shared" si="759"/>
        <v>7.5666538757561408E-5</v>
      </c>
      <c r="BE3137" s="254" t="str">
        <f t="shared" si="760"/>
        <v/>
      </c>
    </row>
    <row r="3138" spans="1:57" ht="20.100000000000001" customHeight="1" x14ac:dyDescent="0.25">
      <c r="A3138" s="247">
        <v>2360</v>
      </c>
      <c r="B3138" s="247">
        <f>$B$755+(A3138*$B$758)</f>
        <v>13076.491099787161</v>
      </c>
      <c r="C3138" s="247">
        <f>_xlfn.NORM.DIST($B3138,$B$752,$B$753,0)</f>
        <v>6.2208417434138334E-11</v>
      </c>
      <c r="D3138" s="247">
        <f>_xlfn.NORM.DIST($B3138,$B$752,$B$753,1)</f>
        <v>0.99999997335971436</v>
      </c>
      <c r="E3138" s="247">
        <f>IF(OR(D3138&lt;$F$757,D3138&gt;$F$758),C3138,"")</f>
        <v>6.2208417434138334E-11</v>
      </c>
      <c r="F3138" s="247" t="str">
        <f>IF(AND(D3138&gt;$F$757,D3138&lt;$F$758),C3138,"")</f>
        <v/>
      </c>
      <c r="G3138" s="247" t="str">
        <f>IF(C3138=MAX($C$761:$C$2761),C3138,"")</f>
        <v/>
      </c>
      <c r="H3138" s="247">
        <f>_xlfn.NORM.DIST(B3138,$F$753,$F$754,0)</f>
        <v>4.0789586854718223E-301</v>
      </c>
      <c r="I3138" s="247" t="str">
        <f>IF(H3138=MAX($H$761:$H$2761),C3138,"")</f>
        <v/>
      </c>
      <c r="J3138" s="247"/>
      <c r="K3138" s="247"/>
      <c r="L3138" s="247"/>
      <c r="M3138" s="247"/>
      <c r="N3138" s="247"/>
      <c r="O3138" s="247"/>
      <c r="P3138" s="247"/>
      <c r="Q3138" s="247"/>
      <c r="R3138" s="247"/>
      <c r="AZ3138" s="259"/>
      <c r="BA3138" s="259">
        <f>BA3137+$BD$753</f>
        <v>15.244799999999366</v>
      </c>
      <c r="BB3138" s="274">
        <f t="shared" si="761"/>
        <v>3.2986369677483293E-2</v>
      </c>
      <c r="BC3138" s="259">
        <f t="shared" si="762"/>
        <v>7.5503995598982798E-5</v>
      </c>
      <c r="BD3138" s="259">
        <f t="shared" si="759"/>
        <v>7.5503995598982798E-5</v>
      </c>
      <c r="BE3138" s="254" t="str">
        <f t="shared" si="760"/>
        <v/>
      </c>
    </row>
    <row r="3139" spans="1:57" ht="20.100000000000001" customHeight="1" x14ac:dyDescent="0.25">
      <c r="A3139" s="247">
        <v>2361</v>
      </c>
      <c r="B3139" s="247">
        <f>$B$755+(A3139*$B$758)</f>
        <v>13086.106166772299</v>
      </c>
      <c r="C3139" s="247">
        <f>_xlfn.NORM.DIST($B3139,$B$752,$B$753,0)</f>
        <v>6.0868896839024651E-11</v>
      </c>
      <c r="D3139" s="247">
        <f>_xlfn.NORM.DIST($B3139,$B$752,$B$753,1)</f>
        <v>0.99999997395139018</v>
      </c>
      <c r="E3139" s="247">
        <f>IF(OR(D3139&lt;$F$757,D3139&gt;$F$758),C3139,"")</f>
        <v>6.0868896839024651E-11</v>
      </c>
      <c r="F3139" s="247" t="str">
        <f>IF(AND(D3139&gt;$F$757,D3139&lt;$F$758),C3139,"")</f>
        <v/>
      </c>
      <c r="G3139" s="247" t="str">
        <f>IF(C3139=MAX($C$761:$C$2761),C3139,"")</f>
        <v/>
      </c>
      <c r="H3139" s="247">
        <f>_xlfn.NORM.DIST(B3139,$F$753,$F$754,0)</f>
        <v>4.7287839469869357E-301</v>
      </c>
      <c r="I3139" s="247" t="str">
        <f>IF(H3139=MAX($H$761:$H$2761),C3139,"")</f>
        <v/>
      </c>
      <c r="J3139" s="247"/>
      <c r="K3139" s="247"/>
      <c r="L3139" s="247"/>
      <c r="M3139" s="247"/>
      <c r="N3139" s="247"/>
      <c r="O3139" s="247"/>
      <c r="P3139" s="247"/>
      <c r="Q3139" s="247"/>
      <c r="R3139" s="247"/>
      <c r="AZ3139" s="259"/>
      <c r="BA3139" s="259">
        <f>BA3138+$BD$753</f>
        <v>15.251199999999365</v>
      </c>
      <c r="BB3139" s="274">
        <f t="shared" si="761"/>
        <v>3.291086568188431E-2</v>
      </c>
      <c r="BC3139" s="259">
        <f t="shared" si="762"/>
        <v>7.5341768425156441E-5</v>
      </c>
      <c r="BD3139" s="259">
        <f t="shared" si="759"/>
        <v>7.5341768425156441E-5</v>
      </c>
      <c r="BE3139" s="254" t="str">
        <f t="shared" si="760"/>
        <v/>
      </c>
    </row>
    <row r="3140" spans="1:57" ht="20.100000000000001" customHeight="1" x14ac:dyDescent="0.25">
      <c r="A3140" s="248">
        <v>2362</v>
      </c>
      <c r="B3140" s="247">
        <f>$B$755+(A3140*$B$758)</f>
        <v>13095.721233757436</v>
      </c>
      <c r="C3140" s="247">
        <f>_xlfn.NORM.DIST($B3140,$B$752,$B$753,0)</f>
        <v>5.9557266931520837E-11</v>
      </c>
      <c r="D3140" s="247">
        <f>_xlfn.NORM.DIST($B3140,$B$752,$B$753,1)</f>
        <v>0.99999997453032086</v>
      </c>
      <c r="E3140" s="247">
        <f>IF(OR(D3140&lt;$F$757,D3140&gt;$F$758),C3140,"")</f>
        <v>5.9557266931520837E-11</v>
      </c>
      <c r="F3140" s="247" t="str">
        <f>IF(AND(D3140&gt;$F$757,D3140&lt;$F$758),C3140,"")</f>
        <v/>
      </c>
      <c r="G3140" s="247" t="str">
        <f>IF(C3140=MAX($C$761:$C$2761),C3140,"")</f>
        <v/>
      </c>
      <c r="H3140" s="247">
        <f>_xlfn.NORM.DIST(B3140,$F$753,$F$754,0)</f>
        <v>5.4820461696337586E-301</v>
      </c>
      <c r="I3140" s="247" t="str">
        <f>IF(H3140=MAX($H$761:$H$2761),C3140,"")</f>
        <v/>
      </c>
      <c r="J3140" s="247"/>
      <c r="K3140" s="247"/>
      <c r="L3140" s="247"/>
      <c r="M3140" s="247"/>
      <c r="N3140" s="247"/>
      <c r="O3140" s="247"/>
      <c r="P3140" s="247"/>
      <c r="Q3140" s="247"/>
      <c r="R3140" s="247"/>
      <c r="AZ3140" s="259"/>
      <c r="BA3140" s="259">
        <f>BA3139+$BD$753</f>
        <v>15.257599999999364</v>
      </c>
      <c r="BB3140" s="274">
        <f t="shared" si="761"/>
        <v>3.2835523913459154E-2</v>
      </c>
      <c r="BC3140" s="259">
        <f t="shared" si="762"/>
        <v>7.5179856727607131E-5</v>
      </c>
      <c r="BD3140" s="259">
        <f t="shared" si="759"/>
        <v>7.5179856727607131E-5</v>
      </c>
      <c r="BE3140" s="254" t="str">
        <f t="shared" si="760"/>
        <v/>
      </c>
    </row>
    <row r="3141" spans="1:57" ht="20.100000000000001" customHeight="1" x14ac:dyDescent="0.25">
      <c r="A3141" s="247">
        <v>2363</v>
      </c>
      <c r="B3141" s="247">
        <f>$B$755+(A3141*$B$758)</f>
        <v>13105.336300742574</v>
      </c>
      <c r="C3141" s="247">
        <f>_xlfn.NORM.DIST($B3141,$B$752,$B$753,0)</f>
        <v>5.8272968230362864E-11</v>
      </c>
      <c r="D3141" s="247">
        <f>_xlfn.NORM.DIST($B3141,$B$752,$B$753,1)</f>
        <v>0.99999997509677196</v>
      </c>
      <c r="E3141" s="247">
        <f>IF(OR(D3141&lt;$F$757,D3141&gt;$F$758),C3141,"")</f>
        <v>5.8272968230362864E-11</v>
      </c>
      <c r="F3141" s="247" t="str">
        <f>IF(AND(D3141&gt;$F$757,D3141&lt;$F$758),C3141,"")</f>
        <v/>
      </c>
      <c r="G3141" s="247" t="str">
        <f>IF(C3141=MAX($C$761:$C$2761),C3141,"")</f>
        <v/>
      </c>
      <c r="H3141" s="247">
        <f>_xlfn.NORM.DIST(B3141,$F$753,$F$754,0)</f>
        <v>6.3551961141537991E-301</v>
      </c>
      <c r="I3141" s="247" t="str">
        <f>IF(H3141=MAX($H$761:$H$2761),C3141,"")</f>
        <v/>
      </c>
      <c r="J3141" s="247"/>
      <c r="K3141" s="247"/>
      <c r="L3141" s="247"/>
      <c r="M3141" s="247"/>
      <c r="N3141" s="247"/>
      <c r="O3141" s="247"/>
      <c r="P3141" s="247"/>
      <c r="Q3141" s="247"/>
      <c r="R3141" s="247"/>
      <c r="AZ3141" s="259"/>
      <c r="BA3141" s="259">
        <f>BA3140+$BD$753</f>
        <v>15.263999999999363</v>
      </c>
      <c r="BB3141" s="274">
        <f t="shared" si="761"/>
        <v>3.2760344056731547E-2</v>
      </c>
      <c r="BC3141" s="259">
        <f t="shared" si="762"/>
        <v>7.5018259998345382E-5</v>
      </c>
      <c r="BD3141" s="259">
        <f t="shared" si="759"/>
        <v>7.5018259998345382E-5</v>
      </c>
      <c r="BE3141" s="254" t="str">
        <f t="shared" si="760"/>
        <v/>
      </c>
    </row>
    <row r="3142" spans="1:57" ht="20.100000000000001" customHeight="1" x14ac:dyDescent="0.25">
      <c r="A3142" s="247">
        <v>2364</v>
      </c>
      <c r="B3142" s="247">
        <f>$B$755+(A3142*$B$758)</f>
        <v>13114.951367727712</v>
      </c>
      <c r="C3142" s="247">
        <f>_xlfn.NORM.DIST($B3142,$B$752,$B$753,0)</f>
        <v>5.7015452016874716E-11</v>
      </c>
      <c r="D3142" s="247">
        <f>_xlfn.NORM.DIST($B3142,$B$752,$B$753,1)</f>
        <v>0.99999997565100363</v>
      </c>
      <c r="E3142" s="247">
        <f>IF(OR(D3142&lt;$F$757,D3142&gt;$F$758),C3142,"")</f>
        <v>5.7015452016874716E-11</v>
      </c>
      <c r="F3142" s="247" t="str">
        <f>IF(AND(D3142&gt;$F$757,D3142&lt;$F$758),C3142,"")</f>
        <v/>
      </c>
      <c r="G3142" s="247" t="str">
        <f>IF(C3142=MAX($C$761:$C$2761),C3142,"")</f>
        <v/>
      </c>
      <c r="H3142" s="247">
        <f>_xlfn.NORM.DIST(B3142,$F$753,$F$754,0)</f>
        <v>7.3672986670474388E-301</v>
      </c>
      <c r="I3142" s="247" t="str">
        <f>IF(H3142=MAX($H$761:$H$2761),C3142,"")</f>
        <v/>
      </c>
      <c r="J3142" s="247"/>
      <c r="K3142" s="247"/>
      <c r="L3142" s="247"/>
      <c r="M3142" s="247"/>
      <c r="N3142" s="247"/>
      <c r="O3142" s="247"/>
      <c r="P3142" s="247"/>
      <c r="Q3142" s="247"/>
      <c r="R3142" s="247"/>
      <c r="AZ3142" s="259"/>
      <c r="BA3142" s="259">
        <f>BA3141+$BD$753</f>
        <v>15.270399999999363</v>
      </c>
      <c r="BB3142" s="274">
        <f t="shared" si="761"/>
        <v>3.2685325796733201E-2</v>
      </c>
      <c r="BC3142" s="259">
        <f t="shared" si="762"/>
        <v>7.485697773002703E-5</v>
      </c>
      <c r="BD3142" s="259">
        <f t="shared" si="759"/>
        <v>7.485697773002703E-5</v>
      </c>
      <c r="BE3142" s="254" t="str">
        <f t="shared" si="760"/>
        <v/>
      </c>
    </row>
    <row r="3143" spans="1:57" ht="20.100000000000001" customHeight="1" x14ac:dyDescent="0.25">
      <c r="A3143" s="247">
        <v>2365</v>
      </c>
      <c r="B3143" s="247">
        <f>$B$755+(A3143*$B$758)</f>
        <v>13124.56643471285</v>
      </c>
      <c r="C3143" s="247">
        <f>_xlfn.NORM.DIST($B3143,$B$752,$B$753,0)</f>
        <v>5.5784180137619185E-11</v>
      </c>
      <c r="D3143" s="247">
        <f>_xlfn.NORM.DIST($B3143,$B$752,$B$753,1)</f>
        <v>0.99999997619327086</v>
      </c>
      <c r="E3143" s="247">
        <f>IF(OR(D3143&lt;$F$757,D3143&gt;$F$758),C3143,"")</f>
        <v>5.5784180137619185E-11</v>
      </c>
      <c r="F3143" s="247" t="str">
        <f>IF(AND(D3143&gt;$F$757,D3143&lt;$F$758),C3143,"")</f>
        <v/>
      </c>
      <c r="G3143" s="247" t="str">
        <f>IF(C3143=MAX($C$761:$C$2761),C3143,"")</f>
        <v/>
      </c>
      <c r="H3143" s="247">
        <f>_xlfn.NORM.DIST(B3143,$F$753,$F$754,0)</f>
        <v>8.5404478867480449E-301</v>
      </c>
      <c r="I3143" s="247" t="str">
        <f>IF(H3143=MAX($H$761:$H$2761),C3143,"")</f>
        <v/>
      </c>
      <c r="J3143" s="247"/>
      <c r="K3143" s="247"/>
      <c r="L3143" s="247"/>
      <c r="M3143" s="247"/>
      <c r="N3143" s="247"/>
      <c r="O3143" s="247"/>
      <c r="P3143" s="247"/>
      <c r="Q3143" s="247"/>
      <c r="R3143" s="247"/>
      <c r="AZ3143" s="259"/>
      <c r="BA3143" s="259">
        <f>BA3142+$BD$753</f>
        <v>15.276799999999362</v>
      </c>
      <c r="BB3143" s="274">
        <f t="shared" si="761"/>
        <v>3.2610468819003174E-2</v>
      </c>
      <c r="BC3143" s="259">
        <f t="shared" si="762"/>
        <v>7.4696009415543829E-5</v>
      </c>
      <c r="BD3143" s="259">
        <f t="shared" si="759"/>
        <v>7.4696009415543829E-5</v>
      </c>
      <c r="BE3143" s="254" t="str">
        <f t="shared" si="760"/>
        <v/>
      </c>
    </row>
    <row r="3144" spans="1:57" ht="20.100000000000001" customHeight="1" x14ac:dyDescent="0.25">
      <c r="A3144" s="247">
        <v>2366</v>
      </c>
      <c r="B3144" s="247">
        <f>$B$755+(A3144*$B$758)</f>
        <v>13134.181501697987</v>
      </c>
      <c r="C3144" s="247">
        <f>_xlfn.NORM.DIST($B3144,$B$752,$B$753,0)</f>
        <v>5.4578624810474667E-11</v>
      </c>
      <c r="D3144" s="247">
        <f>_xlfn.NORM.DIST($B3144,$B$752,$B$753,1)</f>
        <v>0.99999997672382335</v>
      </c>
      <c r="E3144" s="247">
        <f>IF(OR(D3144&lt;$F$757,D3144&gt;$F$758),C3144,"")</f>
        <v>5.4578624810474667E-11</v>
      </c>
      <c r="F3144" s="247" t="str">
        <f>IF(AND(D3144&gt;$F$757,D3144&lt;$F$758),C3144,"")</f>
        <v/>
      </c>
      <c r="G3144" s="247" t="str">
        <f>IF(C3144=MAX($C$761:$C$2761),C3144,"")</f>
        <v/>
      </c>
      <c r="H3144" s="247">
        <f>_xlfn.NORM.DIST(B3144,$F$753,$F$754,0)</f>
        <v>9.9002478905635811E-301</v>
      </c>
      <c r="I3144" s="247" t="str">
        <f>IF(H3144=MAX($H$761:$H$2761),C3144,"")</f>
        <v/>
      </c>
      <c r="J3144" s="247"/>
      <c r="K3144" s="247"/>
      <c r="L3144" s="247"/>
      <c r="M3144" s="247"/>
      <c r="N3144" s="247"/>
      <c r="O3144" s="247"/>
      <c r="P3144" s="247"/>
      <c r="Q3144" s="247"/>
      <c r="R3144" s="247"/>
      <c r="AZ3144" s="259"/>
      <c r="BA3144" s="259">
        <f>BA3143+$BD$753</f>
        <v>15.283199999999361</v>
      </c>
      <c r="BB3144" s="274">
        <f t="shared" si="761"/>
        <v>3.2535772809587631E-2</v>
      </c>
      <c r="BC3144" s="259">
        <f t="shared" si="762"/>
        <v>7.4535354548377342E-5</v>
      </c>
      <c r="BD3144" s="259">
        <f t="shared" si="759"/>
        <v>7.4535354548377342E-5</v>
      </c>
      <c r="BE3144" s="254" t="str">
        <f t="shared" si="760"/>
        <v/>
      </c>
    </row>
    <row r="3145" spans="1:57" ht="20.100000000000001" customHeight="1" x14ac:dyDescent="0.25">
      <c r="A3145" s="247">
        <v>2367</v>
      </c>
      <c r="B3145" s="247">
        <f>$B$755+(A3145*$B$758)</f>
        <v>13143.796568683125</v>
      </c>
      <c r="C3145" s="247">
        <f>_xlfn.NORM.DIST($B3145,$B$752,$B$753,0)</f>
        <v>5.3398268434072649E-11</v>
      </c>
      <c r="D3145" s="247">
        <f>_xlfn.NORM.DIST($B3145,$B$752,$B$753,1)</f>
        <v>0.9999999772429059</v>
      </c>
      <c r="E3145" s="247">
        <f>IF(OR(D3145&lt;$F$757,D3145&gt;$F$758),C3145,"")</f>
        <v>5.3398268434072649E-11</v>
      </c>
      <c r="F3145" s="247" t="str">
        <f>IF(AND(D3145&gt;$F$757,D3145&lt;$F$758),C3145,"")</f>
        <v/>
      </c>
      <c r="G3145" s="247" t="str">
        <f>IF(C3145=MAX($C$761:$C$2761),C3145,"")</f>
        <v/>
      </c>
      <c r="H3145" s="247">
        <f>_xlfn.NORM.DIST(B3145,$F$753,$F$754,0)</f>
        <v>1.1476370018103188E-300</v>
      </c>
      <c r="I3145" s="247" t="str">
        <f>IF(H3145=MAX($H$761:$H$2761),C3145,"")</f>
        <v/>
      </c>
      <c r="J3145" s="247"/>
      <c r="K3145" s="247"/>
      <c r="L3145" s="247"/>
      <c r="M3145" s="247"/>
      <c r="N3145" s="247"/>
      <c r="O3145" s="247"/>
      <c r="P3145" s="247"/>
      <c r="Q3145" s="247"/>
      <c r="R3145" s="247"/>
      <c r="AZ3145" s="259"/>
      <c r="BA3145" s="259">
        <f>BA3144+$BD$753</f>
        <v>15.289599999999361</v>
      </c>
      <c r="BB3145" s="274">
        <f t="shared" si="761"/>
        <v>3.2461237455039253E-2</v>
      </c>
      <c r="BC3145" s="259">
        <f t="shared" si="762"/>
        <v>7.4375012622411585E-5</v>
      </c>
      <c r="BD3145" s="259">
        <f t="shared" si="759"/>
        <v>7.4375012622411585E-5</v>
      </c>
      <c r="BE3145" s="254" t="str">
        <f t="shared" si="760"/>
        <v/>
      </c>
    </row>
    <row r="3146" spans="1:57" ht="20.100000000000001" customHeight="1" x14ac:dyDescent="0.25">
      <c r="A3146" s="247">
        <v>2368</v>
      </c>
      <c r="B3146" s="247">
        <f>$B$755+(A3146*$B$758)</f>
        <v>13153.411635668263</v>
      </c>
      <c r="C3146" s="247">
        <f>_xlfn.NORM.DIST($B3146,$B$752,$B$753,0)</f>
        <v>5.2242603400551325E-11</v>
      </c>
      <c r="D3146" s="247">
        <f>_xlfn.NORM.DIST($B3146,$B$752,$B$753,1)</f>
        <v>0.99999997775075833</v>
      </c>
      <c r="E3146" s="247">
        <f>IF(OR(D3146&lt;$F$757,D3146&gt;$F$758),C3146,"")</f>
        <v>5.2242603400551325E-11</v>
      </c>
      <c r="F3146" s="247" t="str">
        <f>IF(AND(D3146&gt;$F$757,D3146&lt;$F$758),C3146,"")</f>
        <v/>
      </c>
      <c r="G3146" s="247" t="str">
        <f>IF(C3146=MAX($C$761:$C$2761),C3146,"")</f>
        <v/>
      </c>
      <c r="H3146" s="247">
        <f>_xlfn.NORM.DIST(B3146,$F$753,$F$754,0)</f>
        <v>1.3303198359474463E-300</v>
      </c>
      <c r="I3146" s="247" t="str">
        <f>IF(H3146=MAX($H$761:$H$2761),C3146,"")</f>
        <v/>
      </c>
      <c r="J3146" s="247"/>
      <c r="K3146" s="247"/>
      <c r="L3146" s="247"/>
      <c r="M3146" s="247"/>
      <c r="N3146" s="247"/>
      <c r="O3146" s="247"/>
      <c r="P3146" s="247"/>
      <c r="Q3146" s="247"/>
      <c r="R3146" s="247"/>
      <c r="AZ3146" s="259"/>
      <c r="BA3146" s="259">
        <f>BA3145+$BD$753</f>
        <v>15.29599999999936</v>
      </c>
      <c r="BB3146" s="274">
        <f t="shared" si="761"/>
        <v>3.2386862442416842E-2</v>
      </c>
      <c r="BC3146" s="259">
        <f t="shared" si="762"/>
        <v>7.4214983132099566E-5</v>
      </c>
      <c r="BD3146" s="259">
        <f t="shared" si="759"/>
        <v>7.4214983132099566E-5</v>
      </c>
      <c r="BE3146" s="254" t="str">
        <f t="shared" si="760"/>
        <v/>
      </c>
    </row>
    <row r="3147" spans="1:57" ht="20.100000000000001" customHeight="1" x14ac:dyDescent="0.25">
      <c r="A3147" s="248">
        <v>2369</v>
      </c>
      <c r="B3147" s="247">
        <f>$B$755+(A3147*$B$758)</f>
        <v>13163.0267026534</v>
      </c>
      <c r="C3147" s="247">
        <f>_xlfn.NORM.DIST($B3147,$B$752,$B$753,0)</f>
        <v>5.1111131911561758E-11</v>
      </c>
      <c r="D3147" s="247">
        <f>_xlfn.NORM.DIST($B3147,$B$752,$B$753,1)</f>
        <v>0.99999997824761566</v>
      </c>
      <c r="E3147" s="247">
        <f>IF(OR(D3147&lt;$F$757,D3147&gt;$F$758),C3147,"")</f>
        <v>5.1111131911561758E-11</v>
      </c>
      <c r="F3147" s="247" t="str">
        <f>IF(AND(D3147&gt;$F$757,D3147&lt;$F$758),C3147,"")</f>
        <v/>
      </c>
      <c r="G3147" s="247" t="str">
        <f>IF(C3147=MAX($C$761:$C$2761),C3147,"")</f>
        <v/>
      </c>
      <c r="H3147" s="247">
        <f>_xlfn.NORM.DIST(B3147,$F$753,$F$754,0)</f>
        <v>1.5420577650741196E-300</v>
      </c>
      <c r="I3147" s="247" t="str">
        <f>IF(H3147=MAX($H$761:$H$2761),C3147,"")</f>
        <v/>
      </c>
      <c r="J3147" s="247"/>
      <c r="K3147" s="247"/>
      <c r="L3147" s="247"/>
      <c r="M3147" s="247"/>
      <c r="N3147" s="247"/>
      <c r="O3147" s="247"/>
      <c r="P3147" s="247"/>
      <c r="Q3147" s="247"/>
      <c r="R3147" s="247"/>
      <c r="AZ3147" s="259"/>
      <c r="BA3147" s="259">
        <f>BA3146+$BD$753</f>
        <v>15.302399999999359</v>
      </c>
      <c r="BB3147" s="274">
        <f t="shared" si="761"/>
        <v>3.2312647459284742E-2</v>
      </c>
      <c r="BC3147" s="259">
        <f t="shared" si="762"/>
        <v>7.4055265572324502E-5</v>
      </c>
      <c r="BD3147" s="259">
        <f t="shared" si="759"/>
        <v>7.4055265572324502E-5</v>
      </c>
      <c r="BE3147" s="254" t="str">
        <f t="shared" si="760"/>
        <v/>
      </c>
    </row>
    <row r="3148" spans="1:57" ht="20.100000000000001" customHeight="1" x14ac:dyDescent="0.25">
      <c r="A3148" s="247">
        <v>2370</v>
      </c>
      <c r="B3148" s="247">
        <f>$B$755+(A3148*$B$758)</f>
        <v>13172.641769638538</v>
      </c>
      <c r="C3148" s="247">
        <f>_xlfn.NORM.DIST($B3148,$B$752,$B$753,0)</f>
        <v>5.0003365797482488E-11</v>
      </c>
      <c r="D3148" s="247">
        <f>_xlfn.NORM.DIST($B3148,$B$752,$B$753,1)</f>
        <v>0.99999997873370816</v>
      </c>
      <c r="E3148" s="247">
        <f>IF(OR(D3148&lt;$F$757,D3148&gt;$F$758),C3148,"")</f>
        <v>5.0003365797482488E-11</v>
      </c>
      <c r="F3148" s="247" t="str">
        <f>IF(AND(D3148&gt;$F$757,D3148&lt;$F$758),C3148,"")</f>
        <v/>
      </c>
      <c r="G3148" s="247" t="str">
        <f>IF(C3148=MAX($C$761:$C$2761),C3148,"")</f>
        <v/>
      </c>
      <c r="H3148" s="247">
        <f>_xlfn.NORM.DIST(B3148,$F$753,$F$754,0)</f>
        <v>1.7874679755954453E-300</v>
      </c>
      <c r="I3148" s="247" t="str">
        <f>IF(H3148=MAX($H$761:$H$2761),C3148,"")</f>
        <v/>
      </c>
      <c r="J3148" s="247"/>
      <c r="K3148" s="247"/>
      <c r="L3148" s="247"/>
      <c r="M3148" s="247"/>
      <c r="N3148" s="247"/>
      <c r="O3148" s="247"/>
      <c r="P3148" s="247"/>
      <c r="Q3148" s="247"/>
      <c r="R3148" s="247"/>
      <c r="AZ3148" s="259"/>
      <c r="BA3148" s="259">
        <f>BA3147+$BD$753</f>
        <v>15.308799999999358</v>
      </c>
      <c r="BB3148" s="274">
        <f t="shared" si="761"/>
        <v>3.2238592193712418E-2</v>
      </c>
      <c r="BC3148" s="259">
        <f t="shared" si="762"/>
        <v>7.3895859438295741E-5</v>
      </c>
      <c r="BD3148" s="259">
        <f t="shared" si="759"/>
        <v>7.3895859438295741E-5</v>
      </c>
      <c r="BE3148" s="254" t="str">
        <f t="shared" si="760"/>
        <v/>
      </c>
    </row>
    <row r="3149" spans="1:57" ht="20.100000000000001" customHeight="1" x14ac:dyDescent="0.25">
      <c r="A3149" s="247">
        <v>2371</v>
      </c>
      <c r="B3149" s="247">
        <f>$B$755+(A3149*$B$758)</f>
        <v>13182.256836623676</v>
      </c>
      <c r="C3149" s="247">
        <f>_xlfn.NORM.DIST($B3149,$B$752,$B$753,0)</f>
        <v>4.8918826339782678E-11</v>
      </c>
      <c r="D3149" s="247">
        <f>_xlfn.NORM.DIST($B3149,$B$752,$B$753,1)</f>
        <v>0.99999997920926154</v>
      </c>
      <c r="E3149" s="247">
        <f>IF(OR(D3149&lt;$F$757,D3149&gt;$F$758),C3149,"")</f>
        <v>4.8918826339782678E-11</v>
      </c>
      <c r="F3149" s="247" t="str">
        <f>IF(AND(D3149&gt;$F$757,D3149&lt;$F$758),C3149,"")</f>
        <v/>
      </c>
      <c r="G3149" s="247" t="str">
        <f>IF(C3149=MAX($C$761:$C$2761),C3149,"")</f>
        <v/>
      </c>
      <c r="H3149" s="247">
        <f>_xlfn.NORM.DIST(B3149,$F$753,$F$754,0)</f>
        <v>2.0719007522827437E-300</v>
      </c>
      <c r="I3149" s="247" t="str">
        <f>IF(H3149=MAX($H$761:$H$2761),C3149,"")</f>
        <v/>
      </c>
      <c r="J3149" s="247"/>
      <c r="K3149" s="247"/>
      <c r="L3149" s="247"/>
      <c r="M3149" s="247"/>
      <c r="N3149" s="247"/>
      <c r="O3149" s="247"/>
      <c r="P3149" s="247"/>
      <c r="Q3149" s="247"/>
      <c r="R3149" s="247"/>
      <c r="AZ3149" s="259"/>
      <c r="BA3149" s="259">
        <f>BA3148+$BD$753</f>
        <v>15.315199999999358</v>
      </c>
      <c r="BB3149" s="274">
        <f t="shared" si="761"/>
        <v>3.2164696334274122E-2</v>
      </c>
      <c r="BC3149" s="259">
        <f t="shared" si="762"/>
        <v>7.3736764225916518E-5</v>
      </c>
      <c r="BD3149" s="259">
        <f t="shared" si="759"/>
        <v>7.3736764225916518E-5</v>
      </c>
      <c r="BE3149" s="254" t="str">
        <f t="shared" si="760"/>
        <v/>
      </c>
    </row>
    <row r="3150" spans="1:57" ht="20.100000000000001" customHeight="1" x14ac:dyDescent="0.25">
      <c r="A3150" s="247">
        <v>2372</v>
      </c>
      <c r="B3150" s="247">
        <f>$B$755+(A3150*$B$758)</f>
        <v>13191.871903608813</v>
      </c>
      <c r="C3150" s="247">
        <f>_xlfn.NORM.DIST($B3150,$B$752,$B$753,0)</f>
        <v>4.78570440964894E-11</v>
      </c>
      <c r="D3150" s="247">
        <f>_xlfn.NORM.DIST($B3150,$B$752,$B$753,1)</f>
        <v>0.99999997967449672</v>
      </c>
      <c r="E3150" s="247">
        <f>IF(OR(D3150&lt;$F$757,D3150&gt;$F$758),C3150,"")</f>
        <v>4.78570440964894E-11</v>
      </c>
      <c r="F3150" s="247" t="str">
        <f>IF(AND(D3150&gt;$F$757,D3150&lt;$F$758),C3150,"")</f>
        <v/>
      </c>
      <c r="G3150" s="247" t="str">
        <f>IF(C3150=MAX($C$761:$C$2761),C3150,"")</f>
        <v/>
      </c>
      <c r="H3150" s="247">
        <f>_xlfn.NORM.DIST(B3150,$F$753,$F$754,0)</f>
        <v>2.401555777280337E-300</v>
      </c>
      <c r="I3150" s="247" t="str">
        <f>IF(H3150=MAX($H$761:$H$2761),C3150,"")</f>
        <v/>
      </c>
      <c r="J3150" s="247"/>
      <c r="K3150" s="247"/>
      <c r="L3150" s="247"/>
      <c r="M3150" s="247"/>
      <c r="N3150" s="247"/>
      <c r="O3150" s="247"/>
      <c r="P3150" s="247"/>
      <c r="Q3150" s="247"/>
      <c r="R3150" s="247"/>
      <c r="AZ3150" s="259"/>
      <c r="BA3150" s="259">
        <f>BA3149+$BD$753</f>
        <v>15.321599999999357</v>
      </c>
      <c r="BB3150" s="274">
        <f t="shared" si="761"/>
        <v>3.2090959570048205E-2</v>
      </c>
      <c r="BC3150" s="259">
        <f t="shared" si="762"/>
        <v>7.3577979431298235E-5</v>
      </c>
      <c r="BD3150" s="259">
        <f t="shared" si="759"/>
        <v>7.3577979431298235E-5</v>
      </c>
      <c r="BE3150" s="254" t="str">
        <f t="shared" si="760"/>
        <v/>
      </c>
    </row>
    <row r="3151" spans="1:57" ht="20.100000000000001" customHeight="1" x14ac:dyDescent="0.25">
      <c r="A3151" s="247">
        <v>2373</v>
      </c>
      <c r="B3151" s="247">
        <f>$B$755+(A3151*$B$758)</f>
        <v>13201.486970593951</v>
      </c>
      <c r="C3151" s="247">
        <f>_xlfn.NORM.DIST($B3151,$B$752,$B$753,0)</f>
        <v>4.6817558730701509E-11</v>
      </c>
      <c r="D3151" s="247">
        <f>_xlfn.NORM.DIST($B3151,$B$752,$B$753,1)</f>
        <v>0.99999998012963032</v>
      </c>
      <c r="E3151" s="247">
        <f>IF(OR(D3151&lt;$F$757,D3151&gt;$F$758),C3151,"")</f>
        <v>4.6817558730701509E-11</v>
      </c>
      <c r="F3151" s="247" t="str">
        <f>IF(AND(D3151&gt;$F$757,D3151&lt;$F$758),C3151,"")</f>
        <v/>
      </c>
      <c r="G3151" s="247" t="str">
        <f>IF(C3151=MAX($C$761:$C$2761),C3151,"")</f>
        <v/>
      </c>
      <c r="H3151" s="247">
        <f>_xlfn.NORM.DIST(B3151,$F$753,$F$754,0)</f>
        <v>2.7836168630430954E-300</v>
      </c>
      <c r="I3151" s="247" t="str">
        <f>IF(H3151=MAX($H$761:$H$2761),C3151,"")</f>
        <v/>
      </c>
      <c r="J3151" s="247"/>
      <c r="K3151" s="247"/>
      <c r="L3151" s="247"/>
      <c r="M3151" s="247"/>
      <c r="N3151" s="247"/>
      <c r="O3151" s="247"/>
      <c r="P3151" s="247"/>
      <c r="Q3151" s="247"/>
      <c r="R3151" s="247"/>
      <c r="AZ3151" s="259"/>
      <c r="BA3151" s="259">
        <f>BA3150+$BD$753</f>
        <v>15.327999999999356</v>
      </c>
      <c r="BB3151" s="274">
        <f t="shared" si="761"/>
        <v>3.2017381590616907E-2</v>
      </c>
      <c r="BC3151" s="259">
        <f t="shared" si="762"/>
        <v>7.3419504551350268E-5</v>
      </c>
      <c r="BD3151" s="259">
        <f t="shared" si="759"/>
        <v>7.3419504551350268E-5</v>
      </c>
      <c r="BE3151" s="254" t="str">
        <f t="shared" si="760"/>
        <v/>
      </c>
    </row>
    <row r="3152" spans="1:57" ht="20.100000000000001" customHeight="1" x14ac:dyDescent="0.25">
      <c r="A3152" s="247">
        <v>2374</v>
      </c>
      <c r="B3152" s="247">
        <f>$B$755+(A3152*$B$758)</f>
        <v>13211.102037579089</v>
      </c>
      <c r="C3152" s="247">
        <f>_xlfn.NORM.DIST($B3152,$B$752,$B$753,0)</f>
        <v>4.5799918842107116E-11</v>
      </c>
      <c r="D3152" s="247">
        <f>_xlfn.NORM.DIST($B3152,$B$752,$B$753,1)</f>
        <v>0.99999998057487471</v>
      </c>
      <c r="E3152" s="247">
        <f>IF(OR(D3152&lt;$F$757,D3152&gt;$F$758),C3152,"")</f>
        <v>4.5799918842107116E-11</v>
      </c>
      <c r="F3152" s="247" t="str">
        <f>IF(AND(D3152&gt;$F$757,D3152&lt;$F$758),C3152,"")</f>
        <v/>
      </c>
      <c r="G3152" s="247" t="str">
        <f>IF(C3152=MAX($C$761:$C$2761),C3152,"")</f>
        <v/>
      </c>
      <c r="H3152" s="247">
        <f>_xlfn.NORM.DIST(B3152,$F$753,$F$754,0)</f>
        <v>3.2264080385493508E-300</v>
      </c>
      <c r="I3152" s="247" t="str">
        <f>IF(H3152=MAX($H$761:$H$2761),C3152,"")</f>
        <v/>
      </c>
      <c r="J3152" s="247"/>
      <c r="K3152" s="247"/>
      <c r="L3152" s="247"/>
      <c r="M3152" s="247"/>
      <c r="N3152" s="247"/>
      <c r="O3152" s="247"/>
      <c r="P3152" s="247"/>
      <c r="Q3152" s="247"/>
      <c r="R3152" s="247"/>
      <c r="AZ3152" s="259"/>
      <c r="BA3152" s="259">
        <f>BA3151+$BD$753</f>
        <v>15.334399999999356</v>
      </c>
      <c r="BB3152" s="274">
        <f t="shared" si="761"/>
        <v>3.1943962086065557E-2</v>
      </c>
      <c r="BC3152" s="259">
        <f t="shared" si="762"/>
        <v>7.326133908330118E-5</v>
      </c>
      <c r="BD3152" s="259">
        <f t="shared" si="759"/>
        <v>7.326133908330118E-5</v>
      </c>
      <c r="BE3152" s="254" t="str">
        <f t="shared" si="760"/>
        <v/>
      </c>
    </row>
    <row r="3153" spans="1:57" ht="20.100000000000001" customHeight="1" x14ac:dyDescent="0.25">
      <c r="A3153" s="248">
        <v>2375</v>
      </c>
      <c r="B3153" s="247">
        <f>$B$755+(A3153*$B$758)</f>
        <v>13220.717104564226</v>
      </c>
      <c r="C3153" s="247">
        <f>_xlfn.NORM.DIST($B3153,$B$752,$B$753,0)</f>
        <v>4.480368180145003E-11</v>
      </c>
      <c r="D3153" s="247">
        <f>_xlfn.NORM.DIST($B3153,$B$752,$B$753,1)</f>
        <v>0.99999998101043752</v>
      </c>
      <c r="E3153" s="247">
        <f>IF(OR(D3153&lt;$F$757,D3153&gt;$F$758),C3153,"")</f>
        <v>4.480368180145003E-11</v>
      </c>
      <c r="F3153" s="247" t="str">
        <f>IF(AND(D3153&gt;$F$757,D3153&lt;$F$758),C3153,"")</f>
        <v/>
      </c>
      <c r="G3153" s="247" t="str">
        <f>IF(C3153=MAX($C$761:$C$2761),C3153,"")</f>
        <v/>
      </c>
      <c r="H3153" s="247">
        <f>_xlfn.NORM.DIST(B3153,$F$753,$F$754,0)</f>
        <v>3.7395743700988706E-300</v>
      </c>
      <c r="I3153" s="247" t="str">
        <f>IF(H3153=MAX($H$761:$H$2761),C3153,"")</f>
        <v/>
      </c>
      <c r="J3153" s="247"/>
      <c r="K3153" s="247"/>
      <c r="L3153" s="247"/>
      <c r="M3153" s="247"/>
      <c r="N3153" s="247"/>
      <c r="O3153" s="247"/>
      <c r="P3153" s="247"/>
      <c r="Q3153" s="247"/>
      <c r="R3153" s="247"/>
      <c r="AZ3153" s="259"/>
      <c r="BA3153" s="259">
        <f>BA3152+$BD$753</f>
        <v>15.340799999999355</v>
      </c>
      <c r="BB3153" s="274">
        <f t="shared" si="761"/>
        <v>3.1870700746982256E-2</v>
      </c>
      <c r="BC3153" s="259">
        <f t="shared" si="762"/>
        <v>7.310348252455301E-5</v>
      </c>
      <c r="BD3153" s="259">
        <f t="shared" si="759"/>
        <v>7.310348252455301E-5</v>
      </c>
      <c r="BE3153" s="254" t="str">
        <f t="shared" si="760"/>
        <v/>
      </c>
    </row>
    <row r="3154" spans="1:57" ht="20.100000000000001" customHeight="1" x14ac:dyDescent="0.25">
      <c r="A3154" s="247">
        <v>2376</v>
      </c>
      <c r="B3154" s="247">
        <f>$B$755+(A3154*$B$758)</f>
        <v>13230.332171549364</v>
      </c>
      <c r="C3154" s="247">
        <f>_xlfn.NORM.DIST($B3154,$B$752,$B$753,0)</f>
        <v>4.3828413587898743E-11</v>
      </c>
      <c r="D3154" s="247">
        <f>_xlfn.NORM.DIST($B3154,$B$752,$B$753,1)</f>
        <v>0.99999998143652269</v>
      </c>
      <c r="E3154" s="247">
        <f>IF(OR(D3154&lt;$F$757,D3154&gt;$F$758),C3154,"")</f>
        <v>4.3828413587898743E-11</v>
      </c>
      <c r="F3154" s="247" t="str">
        <f>IF(AND(D3154&gt;$F$757,D3154&lt;$F$758),C3154,"")</f>
        <v/>
      </c>
      <c r="G3154" s="247" t="str">
        <f>IF(C3154=MAX($C$761:$C$2761),C3154,"")</f>
        <v/>
      </c>
      <c r="H3154" s="247">
        <f>_xlfn.NORM.DIST(B3154,$F$753,$F$754,0)</f>
        <v>4.334291432930035E-300</v>
      </c>
      <c r="I3154" s="247" t="str">
        <f>IF(H3154=MAX($H$761:$H$2761),C3154,"")</f>
        <v/>
      </c>
      <c r="J3154" s="247"/>
      <c r="K3154" s="247"/>
      <c r="L3154" s="247"/>
      <c r="M3154" s="247"/>
      <c r="N3154" s="247"/>
      <c r="O3154" s="247"/>
      <c r="P3154" s="247"/>
      <c r="Q3154" s="247"/>
      <c r="R3154" s="247"/>
      <c r="AZ3154" s="259"/>
      <c r="BA3154" s="259">
        <f>BA3153+$BD$753</f>
        <v>15.347199999999354</v>
      </c>
      <c r="BB3154" s="274">
        <f t="shared" si="761"/>
        <v>3.1797597264457703E-2</v>
      </c>
      <c r="BC3154" s="259">
        <f t="shared" si="762"/>
        <v>7.294593437359026E-5</v>
      </c>
      <c r="BD3154" s="259">
        <f t="shared" si="759"/>
        <v>7.294593437359026E-5</v>
      </c>
      <c r="BE3154" s="254" t="str">
        <f t="shared" si="760"/>
        <v/>
      </c>
    </row>
    <row r="3155" spans="1:57" ht="20.100000000000001" customHeight="1" x14ac:dyDescent="0.25">
      <c r="A3155" s="247">
        <v>2377</v>
      </c>
      <c r="B3155" s="247">
        <f>$B$755+(A3155*$B$758)</f>
        <v>13239.947238534502</v>
      </c>
      <c r="C3155" s="247">
        <f>_xlfn.NORM.DIST($B3155,$B$752,$B$753,0)</f>
        <v>4.2873688629273036E-11</v>
      </c>
      <c r="D3155" s="247">
        <f>_xlfn.NORM.DIST($B3155,$B$752,$B$753,1)</f>
        <v>0.99999998185332961</v>
      </c>
      <c r="E3155" s="247">
        <f>IF(OR(D3155&lt;$F$757,D3155&gt;$F$758),C3155,"")</f>
        <v>4.2873688629273036E-11</v>
      </c>
      <c r="F3155" s="247" t="str">
        <f>IF(AND(D3155&gt;$F$757,D3155&lt;$F$758),C3155,"")</f>
        <v/>
      </c>
      <c r="G3155" s="247" t="str">
        <f>IF(C3155=MAX($C$761:$C$2761),C3155,"")</f>
        <v/>
      </c>
      <c r="H3155" s="247">
        <f>_xlfn.NORM.DIST(B3155,$F$753,$F$754,0)</f>
        <v>5.0235079694815054E-300</v>
      </c>
      <c r="I3155" s="247" t="str">
        <f>IF(H3155=MAX($H$761:$H$2761),C3155,"")</f>
        <v/>
      </c>
      <c r="J3155" s="247"/>
      <c r="K3155" s="247"/>
      <c r="L3155" s="247"/>
      <c r="M3155" s="247"/>
      <c r="N3155" s="247"/>
      <c r="O3155" s="247"/>
      <c r="P3155" s="247"/>
      <c r="Q3155" s="247"/>
      <c r="R3155" s="247"/>
      <c r="AZ3155" s="259"/>
      <c r="BA3155" s="259">
        <f>BA3154+$BD$753</f>
        <v>15.353599999999354</v>
      </c>
      <c r="BB3155" s="274">
        <f t="shared" si="761"/>
        <v>3.1724651330084112E-2</v>
      </c>
      <c r="BC3155" s="259">
        <f t="shared" si="762"/>
        <v>7.2788694128855802E-5</v>
      </c>
      <c r="BD3155" s="259">
        <f t="shared" si="759"/>
        <v>7.2788694128855802E-5</v>
      </c>
      <c r="BE3155" s="254" t="str">
        <f t="shared" si="760"/>
        <v/>
      </c>
    </row>
    <row r="3156" spans="1:57" ht="20.100000000000001" customHeight="1" x14ac:dyDescent="0.25">
      <c r="A3156" s="247">
        <v>2378</v>
      </c>
      <c r="B3156" s="247">
        <f>$B$755+(A3156*$B$758)</f>
        <v>13249.562305519639</v>
      </c>
      <c r="C3156" s="247">
        <f>_xlfn.NORM.DIST($B3156,$B$752,$B$753,0)</f>
        <v>4.1939089645074756E-11</v>
      </c>
      <c r="D3156" s="247">
        <f>_xlfn.NORM.DIST($B3156,$B$752,$B$753,1)</f>
        <v>0.99999998226105391</v>
      </c>
      <c r="E3156" s="247">
        <f>IF(OR(D3156&lt;$F$757,D3156&gt;$F$758),C3156,"")</f>
        <v>4.1939089645074756E-11</v>
      </c>
      <c r="F3156" s="247" t="str">
        <f>IF(AND(D3156&gt;$F$757,D3156&lt;$F$758),C3156,"")</f>
        <v/>
      </c>
      <c r="G3156" s="247" t="str">
        <f>IF(C3156=MAX($C$761:$C$2761),C3156,"")</f>
        <v/>
      </c>
      <c r="H3156" s="247">
        <f>_xlfn.NORM.DIST(B3156,$F$753,$F$754,0)</f>
        <v>5.8222269875145244E-300</v>
      </c>
      <c r="I3156" s="247" t="str">
        <f>IF(H3156=MAX($H$761:$H$2761),C3156,"")</f>
        <v/>
      </c>
      <c r="J3156" s="247"/>
      <c r="K3156" s="247"/>
      <c r="L3156" s="247"/>
      <c r="M3156" s="247"/>
      <c r="N3156" s="247"/>
      <c r="O3156" s="247"/>
      <c r="P3156" s="247"/>
      <c r="Q3156" s="247"/>
      <c r="R3156" s="247"/>
      <c r="AZ3156" s="259"/>
      <c r="BA3156" s="259">
        <f>BA3155+$BD$753</f>
        <v>15.359999999999353</v>
      </c>
      <c r="BB3156" s="274">
        <f t="shared" si="761"/>
        <v>3.1651862635955257E-2</v>
      </c>
      <c r="BC3156" s="259">
        <f t="shared" si="762"/>
        <v>7.2631761289541907E-5</v>
      </c>
      <c r="BD3156" s="259">
        <f t="shared" si="759"/>
        <v>7.2631761289541907E-5</v>
      </c>
      <c r="BE3156" s="254" t="str">
        <f t="shared" si="760"/>
        <v/>
      </c>
    </row>
    <row r="3157" spans="1:57" ht="20.100000000000001" customHeight="1" x14ac:dyDescent="0.25">
      <c r="A3157" s="247">
        <v>2379</v>
      </c>
      <c r="B3157" s="247">
        <f>$B$755+(A3157*$B$758)</f>
        <v>13259.177372504777</v>
      </c>
      <c r="C3157" s="247">
        <f>_xlfn.NORM.DIST($B3157,$B$752,$B$753,0)</f>
        <v>4.102420749228508E-11</v>
      </c>
      <c r="D3157" s="247">
        <f>_xlfn.NORM.DIST($B3157,$B$752,$B$753,1)</f>
        <v>0.9999999826598871</v>
      </c>
      <c r="E3157" s="247">
        <f>IF(OR(D3157&lt;$F$757,D3157&gt;$F$758),C3157,"")</f>
        <v>4.102420749228508E-11</v>
      </c>
      <c r="F3157" s="247" t="str">
        <f>IF(AND(D3157&gt;$F$757,D3157&lt;$F$758),C3157,"")</f>
        <v/>
      </c>
      <c r="G3157" s="247" t="str">
        <f>IF(C3157=MAX($C$761:$C$2761),C3157,"")</f>
        <v/>
      </c>
      <c r="H3157" s="247">
        <f>_xlfn.NORM.DIST(B3157,$F$753,$F$754,0)</f>
        <v>6.7478313822115225E-300</v>
      </c>
      <c r="I3157" s="247" t="str">
        <f>IF(H3157=MAX($H$761:$H$2761),C3157,"")</f>
        <v/>
      </c>
      <c r="J3157" s="247"/>
      <c r="K3157" s="247"/>
      <c r="L3157" s="247"/>
      <c r="M3157" s="247"/>
      <c r="N3157" s="247"/>
      <c r="O3157" s="247"/>
      <c r="P3157" s="247"/>
      <c r="Q3157" s="247"/>
      <c r="R3157" s="247"/>
      <c r="AZ3157" s="259"/>
      <c r="BA3157" s="259">
        <f>BA3156+$BD$753</f>
        <v>15.366399999999352</v>
      </c>
      <c r="BB3157" s="274">
        <f t="shared" si="761"/>
        <v>3.1579230874665715E-2</v>
      </c>
      <c r="BC3157" s="259">
        <f t="shared" si="762"/>
        <v>7.2475135355125342E-5</v>
      </c>
      <c r="BD3157" s="259">
        <f t="shared" si="759"/>
        <v>7.2475135355125342E-5</v>
      </c>
      <c r="BE3157" s="254" t="str">
        <f t="shared" si="760"/>
        <v/>
      </c>
    </row>
    <row r="3158" spans="1:57" ht="20.100000000000001" customHeight="1" x14ac:dyDescent="0.25">
      <c r="A3158" s="247">
        <v>2380</v>
      </c>
      <c r="B3158" s="247">
        <f>$B$755+(A3158*$B$758)</f>
        <v>13268.792439489915</v>
      </c>
      <c r="C3158" s="247">
        <f>_xlfn.NORM.DIST($B3158,$B$752,$B$753,0)</f>
        <v>4.0128641013873582E-11</v>
      </c>
      <c r="D3158" s="247">
        <f>_xlfn.NORM.DIST($B3158,$B$752,$B$753,1)</f>
        <v>0.99999998305001692</v>
      </c>
      <c r="E3158" s="247">
        <f>IF(OR(D3158&lt;$F$757,D3158&gt;$F$758),C3158,"")</f>
        <v>4.0128641013873582E-11</v>
      </c>
      <c r="F3158" s="247" t="str">
        <f>IF(AND(D3158&gt;$F$757,D3158&lt;$F$758),C3158,"")</f>
        <v/>
      </c>
      <c r="G3158" s="247" t="str">
        <f>IF(C3158=MAX($C$761:$C$2761),C3158,"")</f>
        <v/>
      </c>
      <c r="H3158" s="247">
        <f>_xlfn.NORM.DIST(B3158,$F$753,$F$754,0)</f>
        <v>7.8204611284585038E-300</v>
      </c>
      <c r="I3158" s="247" t="str">
        <f>IF(H3158=MAX($H$761:$H$2761),C3158,"")</f>
        <v/>
      </c>
      <c r="J3158" s="247"/>
      <c r="K3158" s="247"/>
      <c r="L3158" s="247"/>
      <c r="M3158" s="247"/>
      <c r="N3158" s="247"/>
      <c r="O3158" s="247"/>
      <c r="P3158" s="247"/>
      <c r="Q3158" s="247"/>
      <c r="R3158" s="247"/>
      <c r="AZ3158" s="259"/>
      <c r="BA3158" s="259">
        <f>BA3157+$BD$753</f>
        <v>15.372799999999351</v>
      </c>
      <c r="BB3158" s="274">
        <f t="shared" si="761"/>
        <v>3.1506755739310589E-2</v>
      </c>
      <c r="BC3158" s="259">
        <f t="shared" si="762"/>
        <v>7.2318815825714311E-5</v>
      </c>
      <c r="BD3158" s="259">
        <f t="shared" si="759"/>
        <v>7.2318815825714311E-5</v>
      </c>
      <c r="BE3158" s="254" t="str">
        <f t="shared" si="760"/>
        <v/>
      </c>
    </row>
    <row r="3159" spans="1:57" ht="20.100000000000001" customHeight="1" x14ac:dyDescent="0.25">
      <c r="A3159" s="247">
        <v>2381</v>
      </c>
      <c r="B3159" s="247">
        <f>$B$755+(A3159*$B$758)</f>
        <v>13278.407506475052</v>
      </c>
      <c r="C3159" s="247">
        <f>_xlfn.NORM.DIST($B3159,$B$752,$B$753,0)</f>
        <v>3.9251996889982874E-11</v>
      </c>
      <c r="D3159" s="247">
        <f>_xlfn.NORM.DIST($B3159,$B$752,$B$753,1)</f>
        <v>0.99999998343162688</v>
      </c>
      <c r="E3159" s="247">
        <f>IF(OR(D3159&lt;$F$757,D3159&gt;$F$758),C3159,"")</f>
        <v>3.9251996889982874E-11</v>
      </c>
      <c r="F3159" s="247" t="str">
        <f>IF(AND(D3159&gt;$F$757,D3159&lt;$F$758),C3159,"")</f>
        <v/>
      </c>
      <c r="G3159" s="247" t="str">
        <f>IF(C3159=MAX($C$761:$C$2761),C3159,"")</f>
        <v/>
      </c>
      <c r="H3159" s="247">
        <f>_xlfn.NORM.DIST(B3159,$F$753,$F$754,0)</f>
        <v>9.0634502037187993E-300</v>
      </c>
      <c r="I3159" s="247" t="str">
        <f>IF(H3159=MAX($H$761:$H$2761),C3159,"")</f>
        <v/>
      </c>
      <c r="J3159" s="247"/>
      <c r="K3159" s="247"/>
      <c r="L3159" s="247"/>
      <c r="M3159" s="247"/>
      <c r="N3159" s="247"/>
      <c r="O3159" s="247"/>
      <c r="P3159" s="247"/>
      <c r="Q3159" s="247"/>
      <c r="R3159" s="247"/>
      <c r="AZ3159" s="259"/>
      <c r="BA3159" s="259">
        <f>BA3158+$BD$753</f>
        <v>15.379199999999351</v>
      </c>
      <c r="BB3159" s="274">
        <f t="shared" si="761"/>
        <v>3.1434436923484875E-2</v>
      </c>
      <c r="BC3159" s="259">
        <f t="shared" si="762"/>
        <v>7.216280220197907E-5</v>
      </c>
      <c r="BD3159" s="259">
        <f t="shared" si="759"/>
        <v>7.216280220197907E-5</v>
      </c>
      <c r="BE3159" s="254" t="str">
        <f t="shared" si="760"/>
        <v/>
      </c>
    </row>
    <row r="3160" spans="1:57" ht="20.100000000000001" customHeight="1" x14ac:dyDescent="0.25">
      <c r="A3160" s="248">
        <v>2382</v>
      </c>
      <c r="B3160" s="247">
        <f>$B$755+(A3160*$B$758)</f>
        <v>13288.02257346019</v>
      </c>
      <c r="C3160" s="247">
        <f>_xlfn.NORM.DIST($B3160,$B$752,$B$753,0)</f>
        <v>3.8393889491737631E-11</v>
      </c>
      <c r="D3160" s="247">
        <f>_xlfn.NORM.DIST($B3160,$B$752,$B$753,1)</f>
        <v>0.99999998380489741</v>
      </c>
      <c r="E3160" s="247">
        <f>IF(OR(D3160&lt;$F$757,D3160&gt;$F$758),C3160,"")</f>
        <v>3.8393889491737631E-11</v>
      </c>
      <c r="F3160" s="247" t="str">
        <f>IF(AND(D3160&gt;$F$757,D3160&lt;$F$758),C3160,"")</f>
        <v/>
      </c>
      <c r="G3160" s="247" t="str">
        <f>IF(C3160=MAX($C$761:$C$2761),C3160,"")</f>
        <v/>
      </c>
      <c r="H3160" s="247">
        <f>_xlfn.NORM.DIST(B3160,$F$753,$F$754,0)</f>
        <v>1.0503832692013785E-299</v>
      </c>
      <c r="I3160" s="247" t="str">
        <f>IF(H3160=MAX($H$761:$H$2761),C3160,"")</f>
        <v/>
      </c>
      <c r="J3160" s="247"/>
      <c r="K3160" s="247"/>
      <c r="L3160" s="247"/>
      <c r="M3160" s="247"/>
      <c r="N3160" s="247"/>
      <c r="O3160" s="247"/>
      <c r="P3160" s="247"/>
      <c r="Q3160" s="247"/>
      <c r="R3160" s="247"/>
      <c r="AZ3160" s="259"/>
      <c r="BA3160" s="259">
        <f>BA3159+$BD$753</f>
        <v>15.38559999999935</v>
      </c>
      <c r="BB3160" s="274">
        <f t="shared" si="761"/>
        <v>3.1362274121282896E-2</v>
      </c>
      <c r="BC3160" s="259">
        <f t="shared" si="762"/>
        <v>7.2007093984714776E-5</v>
      </c>
      <c r="BD3160" s="259">
        <f t="shared" si="759"/>
        <v>7.2007093984714776E-5</v>
      </c>
      <c r="BE3160" s="254" t="str">
        <f t="shared" si="760"/>
        <v/>
      </c>
    </row>
    <row r="3161" spans="1:57" ht="20.100000000000001" customHeight="1" x14ac:dyDescent="0.25">
      <c r="A3161" s="247">
        <v>2383</v>
      </c>
      <c r="B3161" s="247">
        <f>$B$755+(A3161*$B$758)</f>
        <v>13297.637640445328</v>
      </c>
      <c r="C3161" s="247">
        <f>_xlfn.NORM.DIST($B3161,$B$752,$B$753,0)</f>
        <v>3.7553940737639993E-11</v>
      </c>
      <c r="D3161" s="247">
        <f>_xlfn.NORM.DIST($B3161,$B$752,$B$753,1)</f>
        <v>0.9999999841700048</v>
      </c>
      <c r="E3161" s="247">
        <f>IF(OR(D3161&lt;$F$757,D3161&gt;$F$758),C3161,"")</f>
        <v>3.7553940737639993E-11</v>
      </c>
      <c r="F3161" s="247" t="str">
        <f>IF(AND(D3161&gt;$F$757,D3161&lt;$F$758),C3161,"")</f>
        <v/>
      </c>
      <c r="G3161" s="247" t="str">
        <f>IF(C3161=MAX($C$761:$C$2761),C3161,"")</f>
        <v/>
      </c>
      <c r="H3161" s="247">
        <f>_xlfn.NORM.DIST(B3161,$F$753,$F$754,0)</f>
        <v>1.2172929013575987E-299</v>
      </c>
      <c r="I3161" s="247" t="str">
        <f>IF(H3161=MAX($H$761:$H$2761),C3161,"")</f>
        <v/>
      </c>
      <c r="J3161" s="247"/>
      <c r="K3161" s="247"/>
      <c r="L3161" s="247"/>
      <c r="M3161" s="247"/>
      <c r="N3161" s="247"/>
      <c r="O3161" s="247"/>
      <c r="P3161" s="247"/>
      <c r="Q3161" s="247"/>
      <c r="R3161" s="247"/>
      <c r="AZ3161" s="259"/>
      <c r="BA3161" s="259">
        <f>BA3160+$BD$753</f>
        <v>15.391999999999349</v>
      </c>
      <c r="BB3161" s="274">
        <f t="shared" si="761"/>
        <v>3.1290267027298181E-2</v>
      </c>
      <c r="BC3161" s="259">
        <f t="shared" si="762"/>
        <v>7.1851690675545782E-5</v>
      </c>
      <c r="BD3161" s="259">
        <f t="shared" si="759"/>
        <v>7.1851690675545782E-5</v>
      </c>
      <c r="BE3161" s="254" t="str">
        <f t="shared" si="760"/>
        <v/>
      </c>
    </row>
    <row r="3162" spans="1:57" ht="20.100000000000001" customHeight="1" x14ac:dyDescent="0.25">
      <c r="A3162" s="247">
        <v>2384</v>
      </c>
      <c r="B3162" s="247">
        <f>$B$755+(A3162*$B$758)</f>
        <v>13307.252707430465</v>
      </c>
      <c r="C3162" s="247">
        <f>_xlfn.NORM.DIST($B3162,$B$752,$B$753,0)</f>
        <v>3.6731779952503598E-11</v>
      </c>
      <c r="D3162" s="247">
        <f>_xlfn.NORM.DIST($B3162,$B$752,$B$753,1)</f>
        <v>0.9999999845271218</v>
      </c>
      <c r="E3162" s="247">
        <f>IF(OR(D3162&lt;$F$757,D3162&gt;$F$758),C3162,"")</f>
        <v>3.6731779952503598E-11</v>
      </c>
      <c r="F3162" s="247" t="str">
        <f>IF(AND(D3162&gt;$F$757,D3162&lt;$F$758),C3162,"")</f>
        <v/>
      </c>
      <c r="G3162" s="247" t="str">
        <f>IF(C3162=MAX($C$761:$C$2761),C3162,"")</f>
        <v/>
      </c>
      <c r="H3162" s="247">
        <f>_xlfn.NORM.DIST(B3162,$F$753,$F$754,0)</f>
        <v>1.4107024954610021E-299</v>
      </c>
      <c r="I3162" s="247" t="str">
        <f>IF(H3162=MAX($H$761:$H$2761),C3162,"")</f>
        <v/>
      </c>
      <c r="J3162" s="247"/>
      <c r="K3162" s="247"/>
      <c r="L3162" s="247"/>
      <c r="M3162" s="247"/>
      <c r="N3162" s="247"/>
      <c r="O3162" s="247"/>
      <c r="P3162" s="247"/>
      <c r="Q3162" s="247"/>
      <c r="R3162" s="247"/>
      <c r="AZ3162" s="259"/>
      <c r="BA3162" s="259">
        <f>BA3161+$BD$753</f>
        <v>15.398399999999349</v>
      </c>
      <c r="BB3162" s="274">
        <f t="shared" si="761"/>
        <v>3.1218415336622635E-2</v>
      </c>
      <c r="BC3162" s="259">
        <f t="shared" si="762"/>
        <v>7.1696591776453794E-5</v>
      </c>
      <c r="BD3162" s="259">
        <f t="shared" si="759"/>
        <v>7.1696591776453794E-5</v>
      </c>
      <c r="BE3162" s="254" t="str">
        <f t="shared" si="760"/>
        <v/>
      </c>
    </row>
    <row r="3163" spans="1:57" ht="20.100000000000001" customHeight="1" x14ac:dyDescent="0.25">
      <c r="A3163" s="247">
        <v>2385</v>
      </c>
      <c r="B3163" s="247">
        <f>$B$755+(A3163*$B$758)</f>
        <v>13316.867774415603</v>
      </c>
      <c r="C3163" s="247">
        <f>_xlfn.NORM.DIST($B3163,$B$752,$B$753,0)</f>
        <v>3.592704372888953E-11</v>
      </c>
      <c r="D3163" s="247">
        <f>_xlfn.NORM.DIST($B3163,$B$752,$B$753,1)</f>
        <v>0.99999998487641761</v>
      </c>
      <c r="E3163" s="247">
        <f>IF(OR(D3163&lt;$F$757,D3163&gt;$F$758),C3163,"")</f>
        <v>3.592704372888953E-11</v>
      </c>
      <c r="F3163" s="247" t="str">
        <f>IF(AND(D3163&gt;$F$757,D3163&lt;$F$758),C3163,"")</f>
        <v/>
      </c>
      <c r="G3163" s="247" t="str">
        <f>IF(C3163=MAX($C$761:$C$2761),C3163,"")</f>
        <v/>
      </c>
      <c r="H3163" s="247">
        <f>_xlfn.NORM.DIST(B3163,$F$753,$F$754,0)</f>
        <v>1.6348158174836696E-299</v>
      </c>
      <c r="I3163" s="247" t="str">
        <f>IF(H3163=MAX($H$761:$H$2761),C3163,"")</f>
        <v/>
      </c>
      <c r="J3163" s="247"/>
      <c r="K3163" s="247"/>
      <c r="L3163" s="247"/>
      <c r="M3163" s="247"/>
      <c r="N3163" s="247"/>
      <c r="O3163" s="247"/>
      <c r="P3163" s="247"/>
      <c r="Q3163" s="247"/>
      <c r="R3163" s="247"/>
      <c r="AZ3163" s="259"/>
      <c r="BA3163" s="259">
        <f>BA3162+$BD$753</f>
        <v>15.404799999999348</v>
      </c>
      <c r="BB3163" s="274">
        <f t="shared" si="761"/>
        <v>3.1146718744846182E-2</v>
      </c>
      <c r="BC3163" s="259">
        <f t="shared" si="762"/>
        <v>7.1541796789864609E-5</v>
      </c>
      <c r="BD3163" s="259">
        <f t="shared" si="759"/>
        <v>7.1541796789864609E-5</v>
      </c>
      <c r="BE3163" s="254" t="str">
        <f t="shared" si="760"/>
        <v/>
      </c>
    </row>
    <row r="3164" spans="1:57" ht="20.100000000000001" customHeight="1" x14ac:dyDescent="0.25">
      <c r="A3164" s="247">
        <v>2386</v>
      </c>
      <c r="B3164" s="247">
        <f>$B$755+(A3164*$B$758)</f>
        <v>13326.482841400741</v>
      </c>
      <c r="C3164" s="247">
        <f>_xlfn.NORM.DIST($B3164,$B$752,$B$753,0)</f>
        <v>3.5139375790996387E-11</v>
      </c>
      <c r="D3164" s="247">
        <f>_xlfn.NORM.DIST($B3164,$B$752,$B$753,1)</f>
        <v>0.99999998521805833</v>
      </c>
      <c r="E3164" s="247">
        <f>IF(OR(D3164&lt;$F$757,D3164&gt;$F$758),C3164,"")</f>
        <v>3.5139375790996387E-11</v>
      </c>
      <c r="F3164" s="247" t="str">
        <f>IF(AND(D3164&gt;$F$757,D3164&lt;$F$758),C3164,"")</f>
        <v/>
      </c>
      <c r="G3164" s="247" t="str">
        <f>IF(C3164=MAX($C$761:$C$2761),C3164,"")</f>
        <v/>
      </c>
      <c r="H3164" s="247">
        <f>_xlfn.NORM.DIST(B3164,$F$753,$F$754,0)</f>
        <v>1.8945029189868395E-299</v>
      </c>
      <c r="I3164" s="247" t="str">
        <f>IF(H3164=MAX($H$761:$H$2761),C3164,"")</f>
        <v/>
      </c>
      <c r="J3164" s="247"/>
      <c r="K3164" s="247"/>
      <c r="L3164" s="247"/>
      <c r="M3164" s="247"/>
      <c r="N3164" s="247"/>
      <c r="O3164" s="247"/>
      <c r="P3164" s="247"/>
      <c r="Q3164" s="247"/>
      <c r="R3164" s="247"/>
      <c r="AZ3164" s="259"/>
      <c r="BA3164" s="259">
        <f>BA3163+$BD$753</f>
        <v>15.411199999999347</v>
      </c>
      <c r="BB3164" s="274">
        <f t="shared" si="761"/>
        <v>3.1075176948056317E-2</v>
      </c>
      <c r="BC3164" s="259">
        <f t="shared" si="762"/>
        <v>7.1387305218661989E-5</v>
      </c>
      <c r="BD3164" s="259">
        <f t="shared" si="759"/>
        <v>7.1387305218661989E-5</v>
      </c>
      <c r="BE3164" s="254" t="str">
        <f t="shared" si="760"/>
        <v/>
      </c>
    </row>
    <row r="3165" spans="1:57" ht="20.100000000000001" customHeight="1" x14ac:dyDescent="0.25">
      <c r="A3165" s="247">
        <v>2387</v>
      </c>
      <c r="B3165" s="247">
        <f>$B$755+(A3165*$B$758)</f>
        <v>13336.097908385878</v>
      </c>
      <c r="C3165" s="247">
        <f>_xlfn.NORM.DIST($B3165,$B$752,$B$753,0)</f>
        <v>3.4368426860970355E-11</v>
      </c>
      <c r="D3165" s="247">
        <f>_xlfn.NORM.DIST($B3165,$B$752,$B$753,1)</f>
        <v>0.99999998555220615</v>
      </c>
      <c r="E3165" s="247">
        <f>IF(OR(D3165&lt;$F$757,D3165&gt;$F$758),C3165,"")</f>
        <v>3.4368426860970355E-11</v>
      </c>
      <c r="F3165" s="247" t="str">
        <f>IF(AND(D3165&gt;$F$757,D3165&lt;$F$758),C3165,"")</f>
        <v/>
      </c>
      <c r="G3165" s="247" t="str">
        <f>IF(C3165=MAX($C$761:$C$2761),C3165,"")</f>
        <v/>
      </c>
      <c r="H3165" s="247">
        <f>_xlfn.NORM.DIST(B3165,$F$753,$F$754,0)</f>
        <v>2.1954056511230905E-299</v>
      </c>
      <c r="I3165" s="247" t="str">
        <f>IF(H3165=MAX($H$761:$H$2761),C3165,"")</f>
        <v/>
      </c>
      <c r="J3165" s="247"/>
      <c r="K3165" s="247"/>
      <c r="L3165" s="247"/>
      <c r="M3165" s="247"/>
      <c r="N3165" s="247"/>
      <c r="O3165" s="247"/>
      <c r="P3165" s="247"/>
      <c r="Q3165" s="247"/>
      <c r="R3165" s="247"/>
      <c r="AZ3165" s="259"/>
      <c r="BA3165" s="259">
        <f>BA3164+$BD$753</f>
        <v>15.417599999999346</v>
      </c>
      <c r="BB3165" s="274">
        <f t="shared" si="761"/>
        <v>3.1003789642837655E-2</v>
      </c>
      <c r="BC3165" s="259">
        <f t="shared" si="762"/>
        <v>7.1233116566454813E-5</v>
      </c>
      <c r="BD3165" s="259">
        <f t="shared" si="759"/>
        <v>7.1233116566454813E-5</v>
      </c>
      <c r="BE3165" s="254" t="str">
        <f t="shared" si="760"/>
        <v/>
      </c>
    </row>
    <row r="3166" spans="1:57" ht="20.100000000000001" customHeight="1" x14ac:dyDescent="0.25">
      <c r="A3166" s="248">
        <v>2388</v>
      </c>
      <c r="B3166" s="247">
        <f>$B$755+(A3166*$B$758)</f>
        <v>13345.712975371016</v>
      </c>
      <c r="C3166" s="247">
        <f>_xlfn.NORM.DIST($B3166,$B$752,$B$753,0)</f>
        <v>3.3613854527588425E-11</v>
      </c>
      <c r="D3166" s="247">
        <f>_xlfn.NORM.DIST($B3166,$B$752,$B$753,1)</f>
        <v>0.99999998587902028</v>
      </c>
      <c r="E3166" s="247">
        <f>IF(OR(D3166&lt;$F$757,D3166&gt;$F$758),C3166,"")</f>
        <v>3.3613854527588425E-11</v>
      </c>
      <c r="F3166" s="247" t="str">
        <f>IF(AND(D3166&gt;$F$757,D3166&lt;$F$758),C3166,"")</f>
        <v/>
      </c>
      <c r="G3166" s="247" t="str">
        <f>IF(C3166=MAX($C$761:$C$2761),C3166,"")</f>
        <v/>
      </c>
      <c r="H3166" s="247">
        <f>_xlfn.NORM.DIST(B3166,$F$753,$F$754,0)</f>
        <v>2.5440598736481254E-299</v>
      </c>
      <c r="I3166" s="247" t="str">
        <f>IF(H3166=MAX($H$761:$H$2761),C3166,"")</f>
        <v/>
      </c>
      <c r="J3166" s="247"/>
      <c r="K3166" s="247"/>
      <c r="L3166" s="247"/>
      <c r="M3166" s="247"/>
      <c r="N3166" s="247"/>
      <c r="O3166" s="247"/>
      <c r="P3166" s="247"/>
      <c r="Q3166" s="247"/>
      <c r="R3166" s="247"/>
      <c r="AZ3166" s="259"/>
      <c r="BA3166" s="259">
        <f>BA3165+$BD$753</f>
        <v>15.423999999999346</v>
      </c>
      <c r="BB3166" s="274">
        <f t="shared" si="761"/>
        <v>3.09325565262712E-2</v>
      </c>
      <c r="BC3166" s="259">
        <f t="shared" si="762"/>
        <v>7.1079230336914406E-5</v>
      </c>
      <c r="BD3166" s="259">
        <f t="shared" si="759"/>
        <v>7.1079230336914406E-5</v>
      </c>
      <c r="BE3166" s="254" t="str">
        <f t="shared" si="760"/>
        <v/>
      </c>
    </row>
    <row r="3167" spans="1:57" ht="20.100000000000001" customHeight="1" x14ac:dyDescent="0.25">
      <c r="A3167" s="247">
        <v>2389</v>
      </c>
      <c r="B3167" s="247">
        <f>$B$755+(A3167*$B$758)</f>
        <v>13355.328042356154</v>
      </c>
      <c r="C3167" s="247">
        <f>_xlfn.NORM.DIST($B3167,$B$752,$B$753,0)</f>
        <v>3.2875323117281294E-11</v>
      </c>
      <c r="D3167" s="247">
        <f>_xlfn.NORM.DIST($B3167,$B$752,$B$753,1)</f>
        <v>0.99999998619865649</v>
      </c>
      <c r="E3167" s="247">
        <f>IF(OR(D3167&lt;$F$757,D3167&gt;$F$758),C3167,"")</f>
        <v>3.2875323117281294E-11</v>
      </c>
      <c r="F3167" s="247" t="str">
        <f>IF(AND(D3167&gt;$F$757,D3167&lt;$F$758),C3167,"")</f>
        <v/>
      </c>
      <c r="G3167" s="247" t="str">
        <f>IF(C3167=MAX($C$761:$C$2761),C3167,"")</f>
        <v/>
      </c>
      <c r="H3167" s="247">
        <f>_xlfn.NORM.DIST(B3167,$F$753,$F$754,0)</f>
        <v>2.948036998253508E-299</v>
      </c>
      <c r="I3167" s="247" t="str">
        <f>IF(H3167=MAX($H$761:$H$2761),C3167,"")</f>
        <v/>
      </c>
      <c r="J3167" s="247"/>
      <c r="K3167" s="247"/>
      <c r="L3167" s="247"/>
      <c r="M3167" s="247"/>
      <c r="N3167" s="247"/>
      <c r="O3167" s="247"/>
      <c r="P3167" s="247"/>
      <c r="Q3167" s="247"/>
      <c r="R3167" s="247"/>
      <c r="AZ3167" s="259"/>
      <c r="BA3167" s="259">
        <f>BA3166+$BD$753</f>
        <v>15.430399999999345</v>
      </c>
      <c r="BB3167" s="274">
        <f t="shared" si="761"/>
        <v>3.0861477295934286E-2</v>
      </c>
      <c r="BC3167" s="259">
        <f t="shared" si="762"/>
        <v>7.0925646034628032E-5</v>
      </c>
      <c r="BD3167" s="259">
        <f t="shared" si="759"/>
        <v>7.0925646034628032E-5</v>
      </c>
      <c r="BE3167" s="254" t="str">
        <f t="shared" si="760"/>
        <v/>
      </c>
    </row>
    <row r="3168" spans="1:57" ht="20.100000000000001" customHeight="1" x14ac:dyDescent="0.25">
      <c r="A3168" s="247">
        <v>2390</v>
      </c>
      <c r="B3168" s="247">
        <f>$B$755+(A3168*$B$758)</f>
        <v>13364.943109341291</v>
      </c>
      <c r="C3168" s="247">
        <f>_xlfn.NORM.DIST($B3168,$B$752,$B$753,0)</f>
        <v>3.2152503567450912E-11</v>
      </c>
      <c r="D3168" s="247">
        <f>_xlfn.NORM.DIST($B3168,$B$752,$B$753,1)</f>
        <v>0.99999998651126754</v>
      </c>
      <c r="E3168" s="247">
        <f>IF(OR(D3168&lt;$F$757,D3168&gt;$F$758),C3168,"")</f>
        <v>3.2152503567450912E-11</v>
      </c>
      <c r="F3168" s="247" t="str">
        <f>IF(AND(D3168&gt;$F$757,D3168&lt;$F$758),C3168,"")</f>
        <v/>
      </c>
      <c r="G3168" s="247" t="str">
        <f>IF(C3168=MAX($C$761:$C$2761),C3168,"")</f>
        <v/>
      </c>
      <c r="H3168" s="247">
        <f>_xlfn.NORM.DIST(B3168,$F$753,$F$754,0)</f>
        <v>3.4161079223991283E-299</v>
      </c>
      <c r="I3168" s="247" t="str">
        <f>IF(H3168=MAX($H$761:$H$2761),C3168,"")</f>
        <v/>
      </c>
      <c r="J3168" s="247"/>
      <c r="K3168" s="247"/>
      <c r="L3168" s="247"/>
      <c r="M3168" s="247"/>
      <c r="N3168" s="247"/>
      <c r="O3168" s="247"/>
      <c r="P3168" s="247"/>
      <c r="Q3168" s="247"/>
      <c r="R3168" s="247"/>
      <c r="AZ3168" s="259"/>
      <c r="BA3168" s="259">
        <f>BA3167+$BD$753</f>
        <v>15.436799999999344</v>
      </c>
      <c r="BB3168" s="274">
        <f t="shared" si="761"/>
        <v>3.0790551649899658E-2</v>
      </c>
      <c r="BC3168" s="259">
        <f t="shared" si="762"/>
        <v>7.0772363164380708E-5</v>
      </c>
      <c r="BD3168" s="259">
        <f t="shared" si="759"/>
        <v>7.0772363164380708E-5</v>
      </c>
      <c r="BE3168" s="254" t="str">
        <f t="shared" si="760"/>
        <v/>
      </c>
    </row>
    <row r="3169" spans="1:57" ht="20.100000000000001" customHeight="1" x14ac:dyDescent="0.25">
      <c r="A3169" s="247">
        <v>2391</v>
      </c>
      <c r="B3169" s="247">
        <f>$B$755+(A3169*$B$758)</f>
        <v>13374.558176326429</v>
      </c>
      <c r="C3169" s="247">
        <f>_xlfn.NORM.DIST($B3169,$B$752,$B$753,0)</f>
        <v>3.1445073302050382E-11</v>
      </c>
      <c r="D3169" s="247">
        <f>_xlfn.NORM.DIST($B3169,$B$752,$B$753,1)</f>
        <v>0.99999998681700275</v>
      </c>
      <c r="E3169" s="247">
        <f>IF(OR(D3169&lt;$F$757,D3169&gt;$F$758),C3169,"")</f>
        <v>3.1445073302050382E-11</v>
      </c>
      <c r="F3169" s="247" t="str">
        <f>IF(AND(D3169&gt;$F$757,D3169&lt;$F$758),C3169,"")</f>
        <v/>
      </c>
      <c r="G3169" s="247" t="str">
        <f>IF(C3169=MAX($C$761:$C$2761),C3169,"")</f>
        <v/>
      </c>
      <c r="H3169" s="247">
        <f>_xlfn.NORM.DIST(B3169,$F$753,$F$754,0)</f>
        <v>3.9584328925302614E-299</v>
      </c>
      <c r="I3169" s="247" t="str">
        <f>IF(H3169=MAX($H$761:$H$2761),C3169,"")</f>
        <v/>
      </c>
      <c r="J3169" s="247"/>
      <c r="K3169" s="247"/>
      <c r="L3169" s="247"/>
      <c r="M3169" s="247"/>
      <c r="N3169" s="247"/>
      <c r="O3169" s="247"/>
      <c r="P3169" s="247"/>
      <c r="Q3169" s="247"/>
      <c r="R3169" s="247"/>
      <c r="AZ3169" s="259"/>
      <c r="BA3169" s="259">
        <f>BA3168+$BD$753</f>
        <v>15.443199999999344</v>
      </c>
      <c r="BB3169" s="274">
        <f t="shared" si="761"/>
        <v>3.0719779286735277E-2</v>
      </c>
      <c r="BC3169" s="259">
        <f t="shared" si="762"/>
        <v>7.0619381231522976E-5</v>
      </c>
      <c r="BD3169" s="259">
        <f t="shared" si="759"/>
        <v>7.0619381231522976E-5</v>
      </c>
      <c r="BE3169" s="254" t="str">
        <f t="shared" si="760"/>
        <v/>
      </c>
    </row>
    <row r="3170" spans="1:57" ht="20.100000000000001" customHeight="1" x14ac:dyDescent="0.25">
      <c r="A3170" s="247">
        <v>2392</v>
      </c>
      <c r="B3170" s="247">
        <f>$B$755+(A3170*$B$758)</f>
        <v>13384.173243311567</v>
      </c>
      <c r="C3170" s="247">
        <f>_xlfn.NORM.DIST($B3170,$B$752,$B$753,0)</f>
        <v>3.0752716109382346E-11</v>
      </c>
      <c r="D3170" s="247">
        <f>_xlfn.NORM.DIST($B3170,$B$752,$B$753,1)</f>
        <v>0.99999998711600879</v>
      </c>
      <c r="E3170" s="247">
        <f>IF(OR(D3170&lt;$F$757,D3170&gt;$F$758),C3170,"")</f>
        <v>3.0752716109382346E-11</v>
      </c>
      <c r="F3170" s="247" t="str">
        <f>IF(AND(D3170&gt;$F$757,D3170&lt;$F$758),C3170,"")</f>
        <v/>
      </c>
      <c r="G3170" s="247" t="str">
        <f>IF(C3170=MAX($C$761:$C$2761),C3170,"")</f>
        <v/>
      </c>
      <c r="H3170" s="247">
        <f>_xlfn.NORM.DIST(B3170,$F$753,$F$754,0)</f>
        <v>4.5867813943672821E-299</v>
      </c>
      <c r="I3170" s="247" t="str">
        <f>IF(H3170=MAX($H$761:$H$2761),C3170,"")</f>
        <v/>
      </c>
      <c r="J3170" s="247"/>
      <c r="K3170" s="247"/>
      <c r="L3170" s="247"/>
      <c r="M3170" s="247"/>
      <c r="N3170" s="247"/>
      <c r="O3170" s="247"/>
      <c r="P3170" s="247"/>
      <c r="Q3170" s="247"/>
      <c r="R3170" s="247"/>
      <c r="AZ3170" s="259"/>
      <c r="BA3170" s="259">
        <f>BA3169+$BD$753</f>
        <v>15.449599999999343</v>
      </c>
      <c r="BB3170" s="274">
        <f t="shared" si="761"/>
        <v>3.0649159905503754E-2</v>
      </c>
      <c r="BC3170" s="259">
        <f t="shared" si="762"/>
        <v>7.0466699741911915E-5</v>
      </c>
      <c r="BD3170" s="259">
        <f t="shared" si="759"/>
        <v>7.0466699741911915E-5</v>
      </c>
      <c r="BE3170" s="254" t="str">
        <f t="shared" si="760"/>
        <v/>
      </c>
    </row>
    <row r="3171" spans="1:57" ht="20.100000000000001" customHeight="1" x14ac:dyDescent="0.25">
      <c r="A3171" s="247">
        <v>2393</v>
      </c>
      <c r="B3171" s="247">
        <f>$B$755+(A3171*$B$758)</f>
        <v>13393.788310296704</v>
      </c>
      <c r="C3171" s="247">
        <f>_xlfn.NORM.DIST($B3171,$B$752,$B$753,0)</f>
        <v>3.0075122022084407E-11</v>
      </c>
      <c r="D3171" s="247">
        <f>_xlfn.NORM.DIST($B3171,$B$752,$B$753,1)</f>
        <v>0.99999998740842888</v>
      </c>
      <c r="E3171" s="247">
        <f>IF(OR(D3171&lt;$F$757,D3171&gt;$F$758),C3171,"")</f>
        <v>3.0075122022084407E-11</v>
      </c>
      <c r="F3171" s="247" t="str">
        <f>IF(AND(D3171&gt;$F$757,D3171&lt;$F$758),C3171,"")</f>
        <v/>
      </c>
      <c r="G3171" s="247" t="str">
        <f>IF(C3171=MAX($C$761:$C$2761),C3171,"")</f>
        <v/>
      </c>
      <c r="H3171" s="247">
        <f>_xlfn.NORM.DIST(B3171,$F$753,$F$754,0)</f>
        <v>5.3147868150268151E-299</v>
      </c>
      <c r="I3171" s="247" t="str">
        <f>IF(H3171=MAX($H$761:$H$2761),C3171,"")</f>
        <v/>
      </c>
      <c r="J3171" s="247"/>
      <c r="K3171" s="247"/>
      <c r="L3171" s="247"/>
      <c r="M3171" s="247"/>
      <c r="N3171" s="247"/>
      <c r="O3171" s="247"/>
      <c r="P3171" s="247"/>
      <c r="Q3171" s="247"/>
      <c r="R3171" s="247"/>
      <c r="AZ3171" s="259"/>
      <c r="BA3171" s="259">
        <f>BA3170+$BD$753</f>
        <v>15.455999999999342</v>
      </c>
      <c r="BB3171" s="274">
        <f t="shared" si="761"/>
        <v>3.0578693205761842E-2</v>
      </c>
      <c r="BC3171" s="259">
        <f t="shared" si="762"/>
        <v>7.0314318201963183E-5</v>
      </c>
      <c r="BD3171" s="259">
        <f t="shared" si="759"/>
        <v>7.0314318201963183E-5</v>
      </c>
      <c r="BE3171" s="254" t="str">
        <f t="shared" si="760"/>
        <v/>
      </c>
    </row>
    <row r="3172" spans="1:57" ht="20.100000000000001" customHeight="1" x14ac:dyDescent="0.25">
      <c r="A3172" s="247">
        <v>2394</v>
      </c>
      <c r="B3172" s="247">
        <f>$B$755+(A3172*$B$758)</f>
        <v>13403.403377281842</v>
      </c>
      <c r="C3172" s="247">
        <f>_xlfn.NORM.DIST($B3172,$B$752,$B$753,0)</f>
        <v>2.9411987199259145E-11</v>
      </c>
      <c r="D3172" s="247">
        <f>_xlfn.NORM.DIST($B3172,$B$752,$B$753,1)</f>
        <v>0.99999998769440368</v>
      </c>
      <c r="E3172" s="247">
        <f>IF(OR(D3172&lt;$F$757,D3172&gt;$F$758),C3172,"")</f>
        <v>2.9411987199259145E-11</v>
      </c>
      <c r="F3172" s="247" t="str">
        <f>IF(AND(D3172&gt;$F$757,D3172&lt;$F$758),C3172,"")</f>
        <v/>
      </c>
      <c r="G3172" s="247" t="str">
        <f>IF(C3172=MAX($C$761:$C$2761),C3172,"")</f>
        <v/>
      </c>
      <c r="H3172" s="247">
        <f>_xlfn.NORM.DIST(B3172,$F$753,$F$754,0)</f>
        <v>6.1582413707670971E-299</v>
      </c>
      <c r="I3172" s="247" t="str">
        <f>IF(H3172=MAX($H$761:$H$2761),C3172,"")</f>
        <v/>
      </c>
      <c r="J3172" s="247"/>
      <c r="K3172" s="247"/>
      <c r="L3172" s="247"/>
      <c r="M3172" s="247"/>
      <c r="N3172" s="247"/>
      <c r="O3172" s="247"/>
      <c r="P3172" s="247"/>
      <c r="Q3172" s="247"/>
      <c r="R3172" s="247"/>
      <c r="AZ3172" s="259"/>
      <c r="BA3172" s="259">
        <f>BA3171+$BD$753</f>
        <v>15.462399999999342</v>
      </c>
      <c r="BB3172" s="274">
        <f t="shared" si="761"/>
        <v>3.0508378887559879E-2</v>
      </c>
      <c r="BC3172" s="259">
        <f t="shared" si="762"/>
        <v>7.0162236118449794E-5</v>
      </c>
      <c r="BD3172" s="259">
        <f t="shared" si="759"/>
        <v>7.0162236118449794E-5</v>
      </c>
      <c r="BE3172" s="254" t="str">
        <f t="shared" si="760"/>
        <v/>
      </c>
    </row>
    <row r="3173" spans="1:57" ht="20.100000000000001" customHeight="1" x14ac:dyDescent="0.25">
      <c r="A3173" s="248">
        <v>2395</v>
      </c>
      <c r="B3173" s="247">
        <f>$B$755+(A3173*$B$758)</f>
        <v>13413.01844426698</v>
      </c>
      <c r="C3173" s="247">
        <f>_xlfn.NORM.DIST($B3173,$B$752,$B$753,0)</f>
        <v>2.8763013810718555E-11</v>
      </c>
      <c r="D3173" s="247">
        <f>_xlfn.NORM.DIST($B3173,$B$752,$B$753,1)</f>
        <v>0.99999998797407075</v>
      </c>
      <c r="E3173" s="247">
        <f>IF(OR(D3173&lt;$F$757,D3173&gt;$F$758),C3173,"")</f>
        <v>2.8763013810718555E-11</v>
      </c>
      <c r="F3173" s="247" t="str">
        <f>IF(AND(D3173&gt;$F$757,D3173&lt;$F$758),C3173,"")</f>
        <v/>
      </c>
      <c r="G3173" s="247" t="str">
        <f>IF(C3173=MAX($C$761:$C$2761),C3173,"")</f>
        <v/>
      </c>
      <c r="H3173" s="247">
        <f>_xlfn.NORM.DIST(B3173,$F$753,$F$754,0)</f>
        <v>7.1354376614468179E-299</v>
      </c>
      <c r="I3173" s="247" t="str">
        <f>IF(H3173=MAX($H$761:$H$2761),C3173,"")</f>
        <v/>
      </c>
      <c r="J3173" s="247"/>
      <c r="K3173" s="247"/>
      <c r="L3173" s="247"/>
      <c r="M3173" s="247"/>
      <c r="N3173" s="247"/>
      <c r="O3173" s="247"/>
      <c r="P3173" s="247"/>
      <c r="Q3173" s="247"/>
      <c r="R3173" s="247"/>
      <c r="AZ3173" s="259"/>
      <c r="BA3173" s="259">
        <f>BA3172+$BD$753</f>
        <v>15.468799999999341</v>
      </c>
      <c r="BB3173" s="274">
        <f t="shared" si="761"/>
        <v>3.0438216651441429E-2</v>
      </c>
      <c r="BC3173" s="259">
        <f t="shared" si="762"/>
        <v>7.0010452998675587E-5</v>
      </c>
      <c r="BD3173" s="259">
        <f t="shared" si="759"/>
        <v>7.0010452998675587E-5</v>
      </c>
      <c r="BE3173" s="254" t="str">
        <f t="shared" si="760"/>
        <v/>
      </c>
    </row>
    <row r="3174" spans="1:57" ht="20.100000000000001" customHeight="1" x14ac:dyDescent="0.25">
      <c r="A3174" s="247">
        <v>2396</v>
      </c>
      <c r="B3174" s="247">
        <f>$B$755+(A3174*$B$758)</f>
        <v>13422.633511252117</v>
      </c>
      <c r="C3174" s="247">
        <f>_xlfn.NORM.DIST($B3174,$B$752,$B$753,0)</f>
        <v>2.8127909923301658E-11</v>
      </c>
      <c r="D3174" s="247">
        <f>_xlfn.NORM.DIST($B3174,$B$752,$B$753,1)</f>
        <v>0.99999998824756475</v>
      </c>
      <c r="E3174" s="247">
        <f>IF(OR(D3174&lt;$F$757,D3174&gt;$F$758),C3174,"")</f>
        <v>2.8127909923301658E-11</v>
      </c>
      <c r="F3174" s="247" t="str">
        <f>IF(AND(D3174&gt;$F$757,D3174&lt;$F$758),C3174,"")</f>
        <v/>
      </c>
      <c r="G3174" s="247" t="str">
        <f>IF(C3174=MAX($C$761:$C$2761),C3174,"")</f>
        <v/>
      </c>
      <c r="H3174" s="247">
        <f>_xlfn.NORM.DIST(B3174,$F$753,$F$754,0)</f>
        <v>8.2675642167999617E-299</v>
      </c>
      <c r="I3174" s="247" t="str">
        <f>IF(H3174=MAX($H$761:$H$2761),C3174,"")</f>
        <v/>
      </c>
      <c r="J3174" s="247"/>
      <c r="K3174" s="247"/>
      <c r="L3174" s="247"/>
      <c r="M3174" s="247"/>
      <c r="N3174" s="247"/>
      <c r="O3174" s="247"/>
      <c r="P3174" s="247"/>
      <c r="Q3174" s="247"/>
      <c r="R3174" s="247"/>
      <c r="AZ3174" s="259"/>
      <c r="BA3174" s="259">
        <f>BA3173+$BD$753</f>
        <v>15.47519999999934</v>
      </c>
      <c r="BB3174" s="274">
        <f t="shared" si="761"/>
        <v>3.0368206198442754E-2</v>
      </c>
      <c r="BC3174" s="259">
        <f t="shared" si="762"/>
        <v>6.985896835044747E-5</v>
      </c>
      <c r="BD3174" s="259">
        <f t="shared" si="759"/>
        <v>6.985896835044747E-5</v>
      </c>
      <c r="BE3174" s="254" t="str">
        <f t="shared" si="760"/>
        <v/>
      </c>
    </row>
    <row r="3175" spans="1:57" ht="20.100000000000001" customHeight="1" x14ac:dyDescent="0.25">
      <c r="A3175" s="247">
        <v>2397</v>
      </c>
      <c r="B3175" s="247">
        <f>$B$755+(A3175*$B$758)</f>
        <v>13432.248578237255</v>
      </c>
      <c r="C3175" s="247">
        <f>_xlfn.NORM.DIST($B3175,$B$752,$B$753,0)</f>
        <v>2.7506389389235337E-11</v>
      </c>
      <c r="D3175" s="247">
        <f>_xlfn.NORM.DIST($B3175,$B$752,$B$753,1)</f>
        <v>0.99999998851501781</v>
      </c>
      <c r="E3175" s="247">
        <f>IF(OR(D3175&lt;$F$757,D3175&gt;$F$758),C3175,"")</f>
        <v>2.7506389389235337E-11</v>
      </c>
      <c r="F3175" s="247" t="str">
        <f>IF(AND(D3175&gt;$F$757,D3175&lt;$F$758),C3175,"")</f>
        <v/>
      </c>
      <c r="G3175" s="247" t="str">
        <f>IF(C3175=MAX($C$761:$C$2761),C3175,"")</f>
        <v/>
      </c>
      <c r="H3175" s="247">
        <f>_xlfn.NORM.DIST(B3175,$F$753,$F$754,0)</f>
        <v>9.5791635620437435E-299</v>
      </c>
      <c r="I3175" s="247" t="str">
        <f>IF(H3175=MAX($H$761:$H$2761),C3175,"")</f>
        <v/>
      </c>
      <c r="J3175" s="247"/>
      <c r="K3175" s="247"/>
      <c r="L3175" s="247"/>
      <c r="M3175" s="247"/>
      <c r="N3175" s="247"/>
      <c r="O3175" s="247"/>
      <c r="P3175" s="247"/>
      <c r="Q3175" s="247"/>
      <c r="R3175" s="247"/>
      <c r="AZ3175" s="259"/>
      <c r="BA3175" s="259">
        <f>BA3174+$BD$753</f>
        <v>15.481599999999339</v>
      </c>
      <c r="BB3175" s="274">
        <f t="shared" si="761"/>
        <v>3.0298347230092306E-2</v>
      </c>
      <c r="BC3175" s="259">
        <f t="shared" si="762"/>
        <v>6.9707781682148279E-5</v>
      </c>
      <c r="BD3175" s="259">
        <f t="shared" si="759"/>
        <v>6.9707781682148279E-5</v>
      </c>
      <c r="BE3175" s="254" t="str">
        <f t="shared" si="760"/>
        <v/>
      </c>
    </row>
    <row r="3176" spans="1:57" ht="20.100000000000001" customHeight="1" x14ac:dyDescent="0.25">
      <c r="A3176" s="247">
        <v>2398</v>
      </c>
      <c r="B3176" s="247">
        <f>$B$755+(A3176*$B$758)</f>
        <v>13441.863645222393</v>
      </c>
      <c r="C3176" s="247">
        <f>_xlfn.NORM.DIST($B3176,$B$752,$B$753,0)</f>
        <v>2.6898171736499768E-11</v>
      </c>
      <c r="D3176" s="247">
        <f>_xlfn.NORM.DIST($B3176,$B$752,$B$753,1)</f>
        <v>0.99999998877655893</v>
      </c>
      <c r="E3176" s="247">
        <f>IF(OR(D3176&lt;$F$757,D3176&gt;$F$758),C3176,"")</f>
        <v>2.6898171736499768E-11</v>
      </c>
      <c r="F3176" s="247" t="str">
        <f>IF(AND(D3176&gt;$F$757,D3176&lt;$F$758),C3176,"")</f>
        <v/>
      </c>
      <c r="G3176" s="247" t="str">
        <f>IF(C3176=MAX($C$761:$C$2761),C3176,"")</f>
        <v/>
      </c>
      <c r="H3176" s="247">
        <f>_xlfn.NORM.DIST(B3176,$F$753,$F$754,0)</f>
        <v>1.1098662675963888E-298</v>
      </c>
      <c r="I3176" s="247" t="str">
        <f>IF(H3176=MAX($H$761:$H$2761),C3176,"")</f>
        <v/>
      </c>
      <c r="J3176" s="247"/>
      <c r="K3176" s="247"/>
      <c r="L3176" s="247"/>
      <c r="M3176" s="247"/>
      <c r="N3176" s="247"/>
      <c r="O3176" s="247"/>
      <c r="P3176" s="247"/>
      <c r="Q3176" s="247"/>
      <c r="R3176" s="247"/>
      <c r="AZ3176" s="259"/>
      <c r="BA3176" s="259">
        <f>BA3175+$BD$753</f>
        <v>15.487999999999339</v>
      </c>
      <c r="BB3176" s="274">
        <f t="shared" si="761"/>
        <v>3.0228639448410158E-2</v>
      </c>
      <c r="BC3176" s="259">
        <f t="shared" si="762"/>
        <v>6.9556892502400242E-5</v>
      </c>
      <c r="BD3176" s="259">
        <f t="shared" si="759"/>
        <v>6.9556892502400242E-5</v>
      </c>
      <c r="BE3176" s="254" t="str">
        <f t="shared" si="760"/>
        <v/>
      </c>
    </row>
    <row r="3177" spans="1:57" ht="20.100000000000001" customHeight="1" x14ac:dyDescent="0.25">
      <c r="A3177" s="247">
        <v>2399</v>
      </c>
      <c r="B3177" s="247">
        <f>$B$755+(A3177*$B$758)</f>
        <v>13451.47871220753</v>
      </c>
      <c r="C3177" s="247">
        <f>_xlfn.NORM.DIST($B3177,$B$752,$B$753,0)</f>
        <v>2.6302982061168063E-11</v>
      </c>
      <c r="D3177" s="247">
        <f>_xlfn.NORM.DIST($B3177,$B$752,$B$753,1)</f>
        <v>0.99999998903231502</v>
      </c>
      <c r="E3177" s="247">
        <f>IF(OR(D3177&lt;$F$757,D3177&gt;$F$758),C3177,"")</f>
        <v>2.6302982061168063E-11</v>
      </c>
      <c r="F3177" s="247" t="str">
        <f>IF(AND(D3177&gt;$F$757,D3177&lt;$F$758),C3177,"")</f>
        <v/>
      </c>
      <c r="G3177" s="247" t="str">
        <f>IF(C3177=MAX($C$761:$C$2761),C3177,"")</f>
        <v/>
      </c>
      <c r="H3177" s="247">
        <f>_xlfn.NORM.DIST(B3177,$F$753,$F$754,0)</f>
        <v>1.2858987272512581E-298</v>
      </c>
      <c r="I3177" s="247" t="str">
        <f>IF(H3177=MAX($H$761:$H$2761),C3177,"")</f>
        <v/>
      </c>
      <c r="J3177" s="247"/>
      <c r="K3177" s="247"/>
      <c r="L3177" s="247"/>
      <c r="M3177" s="247"/>
      <c r="N3177" s="247"/>
      <c r="O3177" s="247"/>
      <c r="P3177" s="247"/>
      <c r="Q3177" s="247"/>
      <c r="R3177" s="247"/>
      <c r="AZ3177" s="259"/>
      <c r="BA3177" s="259">
        <f>BA3176+$BD$753</f>
        <v>15.494399999999338</v>
      </c>
      <c r="BB3177" s="274">
        <f t="shared" si="761"/>
        <v>3.0159082555907758E-2</v>
      </c>
      <c r="BC3177" s="259">
        <f t="shared" si="762"/>
        <v>6.9406300320616621E-5</v>
      </c>
      <c r="BD3177" s="259">
        <f t="shared" si="759"/>
        <v>6.9406300320616621E-5</v>
      </c>
      <c r="BE3177" s="254" t="str">
        <f t="shared" si="760"/>
        <v/>
      </c>
    </row>
    <row r="3178" spans="1:57" ht="20.100000000000001" customHeight="1" x14ac:dyDescent="0.25">
      <c r="A3178" s="247">
        <v>2400</v>
      </c>
      <c r="B3178" s="247">
        <f>$B$755+(A3178*$B$758)</f>
        <v>13461.093779192668</v>
      </c>
      <c r="C3178" s="247">
        <f>_xlfn.NORM.DIST($B3178,$B$752,$B$753,0)</f>
        <v>2.572055092168394E-11</v>
      </c>
      <c r="D3178" s="247">
        <f>_xlfn.NORM.DIST($B3178,$B$752,$B$753,1)</f>
        <v>0.99999998928240974</v>
      </c>
      <c r="E3178" s="247">
        <f>IF(OR(D3178&lt;$F$757,D3178&gt;$F$758),C3178,"")</f>
        <v>2.572055092168394E-11</v>
      </c>
      <c r="F3178" s="247" t="str">
        <f>IF(AND(D3178&gt;$F$757,D3178&lt;$F$758),C3178,"")</f>
        <v/>
      </c>
      <c r="G3178" s="247" t="str">
        <f>IF(C3178=MAX($C$761:$C$2761),C3178,"")</f>
        <v/>
      </c>
      <c r="H3178" s="247">
        <f>_xlfn.NORM.DIST(B3178,$F$753,$F$754,0)</f>
        <v>1.4898273140330114E-298</v>
      </c>
      <c r="I3178" s="247" t="str">
        <f>IF(H3178=MAX($H$761:$H$2761),C3178,"")</f>
        <v/>
      </c>
      <c r="J3178" s="247"/>
      <c r="K3178" s="247"/>
      <c r="L3178" s="247"/>
      <c r="M3178" s="247"/>
      <c r="N3178" s="247"/>
      <c r="O3178" s="247"/>
      <c r="P3178" s="247"/>
      <c r="Q3178" s="247"/>
      <c r="R3178" s="247"/>
      <c r="AZ3178" s="259"/>
      <c r="BA3178" s="259">
        <f>BA3177+$BD$753</f>
        <v>15.500799999999337</v>
      </c>
      <c r="BB3178" s="274">
        <f t="shared" si="761"/>
        <v>3.0089676255587141E-2</v>
      </c>
      <c r="BC3178" s="259">
        <f t="shared" si="762"/>
        <v>6.9256004646585378E-5</v>
      </c>
      <c r="BD3178" s="259">
        <f t="shared" si="759"/>
        <v>6.9256004646585378E-5</v>
      </c>
      <c r="BE3178" s="254" t="str">
        <f t="shared" si="760"/>
        <v/>
      </c>
    </row>
    <row r="3179" spans="1:57" ht="20.100000000000001" customHeight="1" x14ac:dyDescent="0.25">
      <c r="A3179" s="248">
        <v>2401</v>
      </c>
      <c r="B3179" s="247">
        <f>$B$755+(A3179*$B$758)</f>
        <v>13470.708846177806</v>
      </c>
      <c r="C3179" s="247">
        <f>_xlfn.NORM.DIST($B3179,$B$752,$B$753,0)</f>
        <v>2.5150614235046118E-11</v>
      </c>
      <c r="D3179" s="247">
        <f>_xlfn.NORM.DIST($B3179,$B$752,$B$753,1)</f>
        <v>0.99999998952696467</v>
      </c>
      <c r="E3179" s="247">
        <f>IF(OR(D3179&lt;$F$757,D3179&gt;$F$758),C3179,"")</f>
        <v>2.5150614235046118E-11</v>
      </c>
      <c r="F3179" s="247" t="str">
        <f>IF(AND(D3179&gt;$F$757,D3179&lt;$F$758),C3179,"")</f>
        <v/>
      </c>
      <c r="G3179" s="247" t="str">
        <f>IF(C3179=MAX($C$761:$C$2761),C3179,"")</f>
        <v/>
      </c>
      <c r="H3179" s="247">
        <f>_xlfn.NORM.DIST(B3179,$F$753,$F$754,0)</f>
        <v>1.7260689862418019E-298</v>
      </c>
      <c r="I3179" s="247" t="str">
        <f>IF(H3179=MAX($H$761:$H$2761),C3179,"")</f>
        <v/>
      </c>
      <c r="J3179" s="247"/>
      <c r="K3179" s="247"/>
      <c r="L3179" s="247"/>
      <c r="M3179" s="247"/>
      <c r="N3179" s="247"/>
      <c r="O3179" s="247"/>
      <c r="P3179" s="247"/>
      <c r="Q3179" s="247"/>
      <c r="R3179" s="247"/>
      <c r="AZ3179" s="259"/>
      <c r="BA3179" s="259">
        <f>BA3178+$BD$753</f>
        <v>15.507199999999337</v>
      </c>
      <c r="BB3179" s="274">
        <f t="shared" si="761"/>
        <v>3.0020420250940556E-2</v>
      </c>
      <c r="BC3179" s="259">
        <f t="shared" si="762"/>
        <v>6.9106004990458769E-5</v>
      </c>
      <c r="BD3179" s="259">
        <f t="shared" si="759"/>
        <v>6.9106004990458769E-5</v>
      </c>
      <c r="BE3179" s="254" t="str">
        <f t="shared" si="760"/>
        <v/>
      </c>
    </row>
    <row r="3180" spans="1:57" ht="20.100000000000001" customHeight="1" x14ac:dyDescent="0.25">
      <c r="A3180" s="247">
        <v>2402</v>
      </c>
      <c r="B3180" s="247">
        <f>$B$755+(A3180*$B$758)</f>
        <v>13480.323913162943</v>
      </c>
      <c r="C3180" s="247">
        <f>_xlfn.NORM.DIST($B3180,$B$752,$B$753,0)</f>
        <v>2.4592913174867501E-11</v>
      </c>
      <c r="D3180" s="247">
        <f>_xlfn.NORM.DIST($B3180,$B$752,$B$753,1)</f>
        <v>0.99999998976609861</v>
      </c>
      <c r="E3180" s="247">
        <f>IF(OR(D3180&lt;$F$757,D3180&gt;$F$758),C3180,"")</f>
        <v>2.4592913174867501E-11</v>
      </c>
      <c r="F3180" s="247" t="str">
        <f>IF(AND(D3180&gt;$F$757,D3180&lt;$F$758),C3180,"")</f>
        <v/>
      </c>
      <c r="G3180" s="247" t="str">
        <f>IF(C3180=MAX($C$761:$C$2761),C3180,"")</f>
        <v/>
      </c>
      <c r="H3180" s="247">
        <f>_xlfn.NORM.DIST(B3180,$F$753,$F$754,0)</f>
        <v>1.9997394654791481E-298</v>
      </c>
      <c r="I3180" s="247" t="str">
        <f>IF(H3180=MAX($H$761:$H$2761),C3180,"")</f>
        <v/>
      </c>
      <c r="J3180" s="247"/>
      <c r="K3180" s="247"/>
      <c r="L3180" s="247"/>
      <c r="M3180" s="247"/>
      <c r="N3180" s="247"/>
      <c r="O3180" s="247"/>
      <c r="P3180" s="247"/>
      <c r="Q3180" s="247"/>
      <c r="R3180" s="247"/>
      <c r="AZ3180" s="259"/>
      <c r="BA3180" s="259">
        <f>BA3179+$BD$753</f>
        <v>15.513599999999336</v>
      </c>
      <c r="BB3180" s="274">
        <f t="shared" si="761"/>
        <v>2.9951314245950097E-2</v>
      </c>
      <c r="BC3180" s="259">
        <f t="shared" si="762"/>
        <v>6.8956300863096814E-5</v>
      </c>
      <c r="BD3180" s="259">
        <f t="shared" si="759"/>
        <v>6.8956300863096814E-5</v>
      </c>
      <c r="BE3180" s="254" t="str">
        <f t="shared" si="760"/>
        <v/>
      </c>
    </row>
    <row r="3181" spans="1:57" ht="20.100000000000001" customHeight="1" x14ac:dyDescent="0.25">
      <c r="A3181" s="247">
        <v>2403</v>
      </c>
      <c r="B3181" s="247">
        <f>$B$755+(A3181*$B$758)</f>
        <v>13489.938980148081</v>
      </c>
      <c r="C3181" s="247">
        <f>_xlfn.NORM.DIST($B3181,$B$752,$B$753,0)</f>
        <v>2.4047194071275115E-11</v>
      </c>
      <c r="D3181" s="247">
        <f>_xlfn.NORM.DIST($B3181,$B$752,$B$753,1)</f>
        <v>0.99999998999992812</v>
      </c>
      <c r="E3181" s="247">
        <f>IF(OR(D3181&lt;$F$757,D3181&gt;$F$758),C3181,"")</f>
        <v>2.4047194071275115E-11</v>
      </c>
      <c r="F3181" s="247" t="str">
        <f>IF(AND(D3181&gt;$F$757,D3181&lt;$F$758),C3181,"")</f>
        <v/>
      </c>
      <c r="G3181" s="247" t="str">
        <f>IF(C3181=MAX($C$761:$C$2761),C3181,"")</f>
        <v/>
      </c>
      <c r="H3181" s="247">
        <f>_xlfn.NORM.DIST(B3181,$F$753,$F$754,0)</f>
        <v>2.3167636860724457E-298</v>
      </c>
      <c r="I3181" s="247" t="str">
        <f>IF(H3181=MAX($H$761:$H$2761),C3181,"")</f>
        <v/>
      </c>
      <c r="J3181" s="247"/>
      <c r="K3181" s="247"/>
      <c r="L3181" s="247"/>
      <c r="M3181" s="247"/>
      <c r="N3181" s="247"/>
      <c r="O3181" s="247"/>
      <c r="P3181" s="247"/>
      <c r="Q3181" s="247"/>
      <c r="R3181" s="247"/>
      <c r="AZ3181" s="259"/>
      <c r="BA3181" s="259">
        <f>BA3180+$BD$753</f>
        <v>15.519999999999335</v>
      </c>
      <c r="BB3181" s="274">
        <f t="shared" si="761"/>
        <v>2.9882357945087E-2</v>
      </c>
      <c r="BC3181" s="259">
        <f t="shared" si="762"/>
        <v>6.8806891775751583E-5</v>
      </c>
      <c r="BD3181" s="259">
        <f t="shared" si="759"/>
        <v>6.8806891775751583E-5</v>
      </c>
      <c r="BE3181" s="254" t="str">
        <f t="shared" si="760"/>
        <v/>
      </c>
    </row>
    <row r="3182" spans="1:57" ht="20.100000000000001" customHeight="1" x14ac:dyDescent="0.25">
      <c r="A3182" s="247">
        <v>2404</v>
      </c>
      <c r="B3182" s="247">
        <f>$B$755+(A3182*$B$758)</f>
        <v>13499.554047133219</v>
      </c>
      <c r="C3182" s="247">
        <f>_xlfn.NORM.DIST($B3182,$B$752,$B$753,0)</f>
        <v>2.3513208312622852E-11</v>
      </c>
      <c r="D3182" s="247">
        <f>_xlfn.NORM.DIST($B3182,$B$752,$B$753,1)</f>
        <v>0.999999990228567</v>
      </c>
      <c r="E3182" s="247">
        <f>IF(OR(D3182&lt;$F$757,D3182&gt;$F$758),C3182,"")</f>
        <v>2.3513208312622852E-11</v>
      </c>
      <c r="F3182" s="247" t="str">
        <f>IF(AND(D3182&gt;$F$757,D3182&lt;$F$758),C3182,"")</f>
        <v/>
      </c>
      <c r="G3182" s="247" t="str">
        <f>IF(C3182=MAX($C$761:$C$2761),C3182,"")</f>
        <v/>
      </c>
      <c r="H3182" s="247">
        <f>_xlfn.NORM.DIST(B3182,$F$753,$F$754,0)</f>
        <v>2.6840036875505358E-298</v>
      </c>
      <c r="I3182" s="247" t="str">
        <f>IF(H3182=MAX($H$761:$H$2761),C3182,"")</f>
        <v/>
      </c>
      <c r="J3182" s="247"/>
      <c r="K3182" s="247"/>
      <c r="L3182" s="247"/>
      <c r="M3182" s="247"/>
      <c r="N3182" s="247"/>
      <c r="O3182" s="247"/>
      <c r="P3182" s="247"/>
      <c r="Q3182" s="247"/>
      <c r="R3182" s="247"/>
      <c r="AZ3182" s="259"/>
      <c r="BA3182" s="259">
        <f>BA3181+$BD$753</f>
        <v>15.526399999999335</v>
      </c>
      <c r="BB3182" s="274">
        <f t="shared" si="761"/>
        <v>2.9813551053311248E-2</v>
      </c>
      <c r="BC3182" s="259">
        <f t="shared" si="762"/>
        <v>6.8657777240112294E-5</v>
      </c>
      <c r="BD3182" s="259">
        <f t="shared" si="759"/>
        <v>6.8657777240112294E-5</v>
      </c>
      <c r="BE3182" s="254" t="str">
        <f t="shared" si="760"/>
        <v/>
      </c>
    </row>
    <row r="3183" spans="1:57" ht="20.100000000000001" customHeight="1" x14ac:dyDescent="0.25">
      <c r="A3183" s="247">
        <v>2405</v>
      </c>
      <c r="B3183" s="247">
        <f>$B$755+(A3183*$B$758)</f>
        <v>13509.169114118356</v>
      </c>
      <c r="C3183" s="247">
        <f>_xlfn.NORM.DIST($B3183,$B$752,$B$753,0)</f>
        <v>2.2990712248982279E-11</v>
      </c>
      <c r="D3183" s="247">
        <f>_xlfn.NORM.DIST($B3183,$B$752,$B$753,1)</f>
        <v>0.99999999045212706</v>
      </c>
      <c r="E3183" s="247">
        <f>IF(OR(D3183&lt;$F$757,D3183&gt;$F$758),C3183,"")</f>
        <v>2.2990712248982279E-11</v>
      </c>
      <c r="F3183" s="247" t="str">
        <f>IF(AND(D3183&gt;$F$757,D3183&lt;$F$758),C3183,"")</f>
        <v/>
      </c>
      <c r="G3183" s="247" t="str">
        <f>IF(C3183=MAX($C$761:$C$2761),C3183,"")</f>
        <v/>
      </c>
      <c r="H3183" s="247">
        <f>_xlfn.NORM.DIST(B3183,$F$753,$F$754,0)</f>
        <v>3.1094067025488148E-298</v>
      </c>
      <c r="I3183" s="247" t="str">
        <f>IF(H3183=MAX($H$761:$H$2761),C3183,"")</f>
        <v/>
      </c>
      <c r="J3183" s="247"/>
      <c r="K3183" s="247"/>
      <c r="L3183" s="247"/>
      <c r="M3183" s="247"/>
      <c r="N3183" s="247"/>
      <c r="O3183" s="247"/>
      <c r="P3183" s="247"/>
      <c r="Q3183" s="247"/>
      <c r="R3183" s="247"/>
      <c r="AZ3183" s="259"/>
      <c r="BA3183" s="259">
        <f>BA3182+$BD$753</f>
        <v>15.532799999999334</v>
      </c>
      <c r="BB3183" s="274">
        <f t="shared" si="761"/>
        <v>2.9744893276071136E-2</v>
      </c>
      <c r="BC3183" s="259">
        <f t="shared" si="762"/>
        <v>6.8508956768464913E-5</v>
      </c>
      <c r="BD3183" s="259">
        <f t="shared" si="759"/>
        <v>6.8508956768464913E-5</v>
      </c>
      <c r="BE3183" s="254" t="str">
        <f t="shared" si="760"/>
        <v/>
      </c>
    </row>
    <row r="3184" spans="1:57" ht="20.100000000000001" customHeight="1" x14ac:dyDescent="0.25">
      <c r="A3184" s="247">
        <v>2406</v>
      </c>
      <c r="B3184" s="247">
        <f>$B$755+(A3184*$B$758)</f>
        <v>13518.784181103494</v>
      </c>
      <c r="C3184" s="247">
        <f>_xlfn.NORM.DIST($B3184,$B$752,$B$753,0)</f>
        <v>2.2479467097385129E-11</v>
      </c>
      <c r="D3184" s="247">
        <f>_xlfn.NORM.DIST($B3184,$B$752,$B$753,1)</f>
        <v>0.99999999067071754</v>
      </c>
      <c r="E3184" s="247">
        <f>IF(OR(D3184&lt;$F$757,D3184&gt;$F$758),C3184,"")</f>
        <v>2.2479467097385129E-11</v>
      </c>
      <c r="F3184" s="247" t="str">
        <f>IF(AND(D3184&gt;$F$757,D3184&lt;$F$758),C3184,"")</f>
        <v/>
      </c>
      <c r="G3184" s="247" t="str">
        <f>IF(C3184=MAX($C$761:$C$2761),C3184,"")</f>
        <v/>
      </c>
      <c r="H3184" s="247">
        <f>_xlfn.NORM.DIST(B3184,$F$753,$F$754,0)</f>
        <v>3.6021766264240742E-298</v>
      </c>
      <c r="I3184" s="247" t="str">
        <f>IF(H3184=MAX($H$761:$H$2761),C3184,"")</f>
        <v/>
      </c>
      <c r="J3184" s="247"/>
      <c r="K3184" s="247"/>
      <c r="L3184" s="247"/>
      <c r="M3184" s="247"/>
      <c r="N3184" s="247"/>
      <c r="O3184" s="247"/>
      <c r="P3184" s="247"/>
      <c r="Q3184" s="247"/>
      <c r="R3184" s="247"/>
      <c r="AZ3184" s="259"/>
      <c r="BA3184" s="259">
        <f>BA3183+$BD$753</f>
        <v>15.539199999999333</v>
      </c>
      <c r="BB3184" s="274">
        <f t="shared" si="761"/>
        <v>2.9676384319302671E-2</v>
      </c>
      <c r="BC3184" s="259">
        <f t="shared" si="762"/>
        <v>6.8360429873601941E-5</v>
      </c>
      <c r="BD3184" s="259">
        <f t="shared" si="759"/>
        <v>6.8360429873601941E-5</v>
      </c>
      <c r="BE3184" s="254" t="str">
        <f t="shared" si="760"/>
        <v/>
      </c>
    </row>
    <row r="3185" spans="1:57" ht="20.100000000000001" customHeight="1" x14ac:dyDescent="0.25">
      <c r="A3185" s="247">
        <v>2407</v>
      </c>
      <c r="B3185" s="247">
        <f>$B$755+(A3185*$B$758)</f>
        <v>13528.399248088632</v>
      </c>
      <c r="C3185" s="247">
        <f>_xlfn.NORM.DIST($B3185,$B$752,$B$753,0)</f>
        <v>2.1979238848783944E-11</v>
      </c>
      <c r="D3185" s="247">
        <f>_xlfn.NORM.DIST($B3185,$B$752,$B$753,1)</f>
        <v>0.99999999088444558</v>
      </c>
      <c r="E3185" s="247">
        <f>IF(OR(D3185&lt;$F$757,D3185&gt;$F$758),C3185,"")</f>
        <v>2.1979238848783944E-11</v>
      </c>
      <c r="F3185" s="247" t="str">
        <f>IF(AND(D3185&gt;$F$757,D3185&lt;$F$758),C3185,"")</f>
        <v/>
      </c>
      <c r="G3185" s="247" t="str">
        <f>IF(C3185=MAX($C$761:$C$2761),C3185,"")</f>
        <v/>
      </c>
      <c r="H3185" s="247">
        <f>_xlfn.NORM.DIST(B3185,$F$753,$F$754,0)</f>
        <v>4.1729725571637111E-298</v>
      </c>
      <c r="I3185" s="247" t="str">
        <f>IF(H3185=MAX($H$761:$H$2761),C3185,"")</f>
        <v/>
      </c>
      <c r="J3185" s="247"/>
      <c r="K3185" s="247"/>
      <c r="L3185" s="247"/>
      <c r="M3185" s="247"/>
      <c r="N3185" s="247"/>
      <c r="O3185" s="247"/>
      <c r="P3185" s="247"/>
      <c r="Q3185" s="247"/>
      <c r="R3185" s="247"/>
      <c r="AZ3185" s="259"/>
      <c r="BA3185" s="259">
        <f>BA3184+$BD$753</f>
        <v>15.545599999999332</v>
      </c>
      <c r="BB3185" s="274">
        <f t="shared" si="761"/>
        <v>2.9608023889429069E-2</v>
      </c>
      <c r="BC3185" s="259">
        <f t="shared" si="762"/>
        <v>6.8212196068676706E-5</v>
      </c>
      <c r="BD3185" s="259">
        <f t="shared" si="759"/>
        <v>6.8212196068676706E-5</v>
      </c>
      <c r="BE3185" s="254" t="str">
        <f t="shared" si="760"/>
        <v/>
      </c>
    </row>
    <row r="3186" spans="1:57" ht="20.100000000000001" customHeight="1" x14ac:dyDescent="0.25">
      <c r="A3186" s="248">
        <v>2408</v>
      </c>
      <c r="B3186" s="247">
        <f>$B$755+(A3186*$B$758)</f>
        <v>13538.014315073769</v>
      </c>
      <c r="C3186" s="247">
        <f>_xlfn.NORM.DIST($B3186,$B$752,$B$753,0)</f>
        <v>2.1489798176704857E-11</v>
      </c>
      <c r="D3186" s="247">
        <f>_xlfn.NORM.DIST($B3186,$B$752,$B$753,1)</f>
        <v>0.99999999109341586</v>
      </c>
      <c r="E3186" s="247">
        <f>IF(OR(D3186&lt;$F$757,D3186&gt;$F$758),C3186,"")</f>
        <v>2.1489798176704857E-11</v>
      </c>
      <c r="F3186" s="247" t="str">
        <f>IF(AND(D3186&gt;$F$757,D3186&lt;$F$758),C3186,"")</f>
        <v/>
      </c>
      <c r="G3186" s="247" t="str">
        <f>IF(C3186=MAX($C$761:$C$2761),C3186,"")</f>
        <v/>
      </c>
      <c r="H3186" s="247">
        <f>_xlfn.NORM.DIST(B3186,$F$753,$F$754,0)</f>
        <v>4.8341386755241554E-298</v>
      </c>
      <c r="I3186" s="247" t="str">
        <f>IF(H3186=MAX($H$761:$H$2761),C3186,"")</f>
        <v/>
      </c>
      <c r="J3186" s="247"/>
      <c r="K3186" s="247"/>
      <c r="L3186" s="247"/>
      <c r="M3186" s="247"/>
      <c r="N3186" s="247"/>
      <c r="O3186" s="247"/>
      <c r="P3186" s="247"/>
      <c r="Q3186" s="247"/>
      <c r="R3186" s="247"/>
      <c r="AZ3186" s="259"/>
      <c r="BA3186" s="259">
        <f>BA3185+$BD$753</f>
        <v>15.551999999999332</v>
      </c>
      <c r="BB3186" s="274">
        <f t="shared" si="761"/>
        <v>2.9539811693360393E-2</v>
      </c>
      <c r="BC3186" s="259">
        <f t="shared" si="762"/>
        <v>6.8064254867526014E-5</v>
      </c>
      <c r="BD3186" s="259">
        <f t="shared" si="759"/>
        <v>6.8064254867526014E-5</v>
      </c>
      <c r="BE3186" s="254" t="str">
        <f t="shared" si="760"/>
        <v/>
      </c>
    </row>
    <row r="3187" spans="1:57" ht="20.100000000000001" customHeight="1" x14ac:dyDescent="0.25">
      <c r="A3187" s="247">
        <v>2409</v>
      </c>
      <c r="B3187" s="247">
        <f>$B$755+(A3187*$B$758)</f>
        <v>13547.629382058907</v>
      </c>
      <c r="C3187" s="247">
        <f>_xlfn.NORM.DIST($B3187,$B$752,$B$753,0)</f>
        <v>2.101092034756048E-11</v>
      </c>
      <c r="D3187" s="247">
        <f>_xlfn.NORM.DIST($B3187,$B$752,$B$753,1)</f>
        <v>0.99999999129773109</v>
      </c>
      <c r="E3187" s="247">
        <f>IF(OR(D3187&lt;$F$757,D3187&gt;$F$758),C3187,"")</f>
        <v>2.101092034756048E-11</v>
      </c>
      <c r="F3187" s="247" t="str">
        <f>IF(AND(D3187&gt;$F$757,D3187&lt;$F$758),C3187,"")</f>
        <v/>
      </c>
      <c r="G3187" s="247" t="str">
        <f>IF(C3187=MAX($C$761:$C$2761),C3187,"")</f>
        <v/>
      </c>
      <c r="H3187" s="247">
        <f>_xlfn.NORM.DIST(B3187,$F$753,$F$754,0)</f>
        <v>5.5999704083187078E-298</v>
      </c>
      <c r="I3187" s="247" t="str">
        <f>IF(H3187=MAX($H$761:$H$2761),C3187,"")</f>
        <v/>
      </c>
      <c r="J3187" s="247"/>
      <c r="K3187" s="247"/>
      <c r="L3187" s="247"/>
      <c r="M3187" s="247"/>
      <c r="N3187" s="247"/>
      <c r="O3187" s="247"/>
      <c r="P3187" s="247"/>
      <c r="Q3187" s="247"/>
      <c r="R3187" s="247"/>
      <c r="AZ3187" s="259"/>
      <c r="BA3187" s="259">
        <f>BA3186+$BD$753</f>
        <v>15.558399999999331</v>
      </c>
      <c r="BB3187" s="274">
        <f t="shared" si="761"/>
        <v>2.9471747438492867E-2</v>
      </c>
      <c r="BC3187" s="259">
        <f t="shared" si="762"/>
        <v>6.7916605784323208E-5</v>
      </c>
      <c r="BD3187" s="259">
        <f t="shared" si="759"/>
        <v>6.7916605784323208E-5</v>
      </c>
      <c r="BE3187" s="254" t="str">
        <f t="shared" si="760"/>
        <v/>
      </c>
    </row>
    <row r="3188" spans="1:57" ht="20.100000000000001" customHeight="1" x14ac:dyDescent="0.25">
      <c r="A3188" s="247">
        <v>2410</v>
      </c>
      <c r="B3188" s="247">
        <f>$B$755+(A3188*$B$758)</f>
        <v>13557.244449044045</v>
      </c>
      <c r="C3188" s="247">
        <f>_xlfn.NORM.DIST($B3188,$B$752,$B$753,0)</f>
        <v>2.0542385132597273E-11</v>
      </c>
      <c r="D3188" s="247">
        <f>_xlfn.NORM.DIST($B3188,$B$752,$B$753,1)</f>
        <v>0.99999999149749175</v>
      </c>
      <c r="E3188" s="247">
        <f>IF(OR(D3188&lt;$F$757,D3188&gt;$F$758),C3188,"")</f>
        <v>2.0542385132597273E-11</v>
      </c>
      <c r="F3188" s="247" t="str">
        <f>IF(AND(D3188&gt;$F$757,D3188&lt;$F$758),C3188,"")</f>
        <v/>
      </c>
      <c r="G3188" s="247" t="str">
        <f>IF(C3188=MAX($C$761:$C$2761),C3188,"")</f>
        <v/>
      </c>
      <c r="H3188" s="247">
        <f>_xlfn.NORM.DIST(B3188,$F$753,$F$754,0)</f>
        <v>6.487022596628244E-298</v>
      </c>
      <c r="I3188" s="247" t="str">
        <f>IF(H3188=MAX($H$761:$H$2761),C3188,"")</f>
        <v/>
      </c>
      <c r="J3188" s="247"/>
      <c r="K3188" s="247"/>
      <c r="L3188" s="247"/>
      <c r="M3188" s="247"/>
      <c r="N3188" s="247"/>
      <c r="O3188" s="247"/>
      <c r="P3188" s="247"/>
      <c r="Q3188" s="247"/>
      <c r="R3188" s="247"/>
      <c r="AZ3188" s="259"/>
      <c r="BA3188" s="259">
        <f>BA3187+$BD$753</f>
        <v>15.56479999999933</v>
      </c>
      <c r="BB3188" s="274">
        <f t="shared" si="761"/>
        <v>2.9403830832708543E-2</v>
      </c>
      <c r="BC3188" s="259">
        <f t="shared" si="762"/>
        <v>6.7769248333838378E-5</v>
      </c>
      <c r="BD3188" s="259">
        <f t="shared" ref="BD3188:BD3251" si="763">IF(BB3188&lt;(1-$AZ$760),BC3188,"")</f>
        <v>6.7769248333838378E-5</v>
      </c>
      <c r="BE3188" s="254" t="str">
        <f t="shared" ref="BE3188:BE3251" si="764">IF(BB3188&lt;(1-$AZ$766),BC3188,"")</f>
        <v/>
      </c>
    </row>
    <row r="3189" spans="1:57" ht="20.100000000000001" customHeight="1" x14ac:dyDescent="0.25">
      <c r="A3189" s="247">
        <v>2411</v>
      </c>
      <c r="B3189" s="247">
        <f>$B$755+(A3189*$B$758)</f>
        <v>13566.859516029182</v>
      </c>
      <c r="C3189" s="247">
        <f>_xlfn.NORM.DIST($B3189,$B$752,$B$753,0)</f>
        <v>2.0083976721446656E-11</v>
      </c>
      <c r="D3189" s="247">
        <f>_xlfn.NORM.DIST($B3189,$B$752,$B$753,1)</f>
        <v>0.9999999916927963</v>
      </c>
      <c r="E3189" s="247">
        <f>IF(OR(D3189&lt;$F$757,D3189&gt;$F$758),C3189,"")</f>
        <v>2.0083976721446656E-11</v>
      </c>
      <c r="F3189" s="247" t="str">
        <f>IF(AND(D3189&gt;$F$757,D3189&lt;$F$758),C3189,"")</f>
        <v/>
      </c>
      <c r="G3189" s="247" t="str">
        <f>IF(C3189=MAX($C$761:$C$2761),C3189,"")</f>
        <v/>
      </c>
      <c r="H3189" s="247">
        <f>_xlfn.NORM.DIST(B3189,$F$753,$F$754,0)</f>
        <v>7.5144662922972864E-298</v>
      </c>
      <c r="I3189" s="247" t="str">
        <f>IF(H3189=MAX($H$761:$H$2761),C3189,"")</f>
        <v/>
      </c>
      <c r="J3189" s="247"/>
      <c r="K3189" s="247"/>
      <c r="L3189" s="247"/>
      <c r="M3189" s="247"/>
      <c r="N3189" s="247"/>
      <c r="O3189" s="247"/>
      <c r="P3189" s="247"/>
      <c r="Q3189" s="247"/>
      <c r="R3189" s="247"/>
      <c r="AZ3189" s="259"/>
      <c r="BA3189" s="259">
        <f>BA3188+$BD$753</f>
        <v>15.57119999999933</v>
      </c>
      <c r="BB3189" s="274">
        <f t="shared" ref="BB3189:BB3252" si="765">_xlfn.CHISQ.DIST.RT(BA3189,7)</f>
        <v>2.9336061584374705E-2</v>
      </c>
      <c r="BC3189" s="259">
        <f t="shared" ref="BC3189:BC3252" si="766">BB3189-BB3190</f>
        <v>6.7622182031306516E-5</v>
      </c>
      <c r="BD3189" s="259">
        <f t="shared" si="763"/>
        <v>6.7622182031306516E-5</v>
      </c>
      <c r="BE3189" s="254" t="str">
        <f t="shared" si="764"/>
        <v/>
      </c>
    </row>
    <row r="3190" spans="1:57" ht="20.100000000000001" customHeight="1" x14ac:dyDescent="0.25">
      <c r="A3190" s="247">
        <v>2412</v>
      </c>
      <c r="B3190" s="247">
        <f>$B$755+(A3190*$B$758)</f>
        <v>13576.47458301432</v>
      </c>
      <c r="C3190" s="247">
        <f>_xlfn.NORM.DIST($B3190,$B$752,$B$753,0)</f>
        <v>1.9635483637255245E-11</v>
      </c>
      <c r="D3190" s="247">
        <f>_xlfn.NORM.DIST($B3190,$B$752,$B$753,1)</f>
        <v>0.99999999188374111</v>
      </c>
      <c r="E3190" s="247">
        <f>IF(OR(D3190&lt;$F$757,D3190&gt;$F$758),C3190,"")</f>
        <v>1.9635483637255245E-11</v>
      </c>
      <c r="F3190" s="247" t="str">
        <f>IF(AND(D3190&gt;$F$757,D3190&lt;$F$758),C3190,"")</f>
        <v/>
      </c>
      <c r="G3190" s="247" t="str">
        <f>IF(C3190=MAX($C$761:$C$2761),C3190,"")</f>
        <v/>
      </c>
      <c r="H3190" s="247">
        <f>_xlfn.NORM.DIST(B3190,$F$753,$F$754,0)</f>
        <v>8.7045018494885201E-298</v>
      </c>
      <c r="I3190" s="247" t="str">
        <f>IF(H3190=MAX($H$761:$H$2761),C3190,"")</f>
        <v/>
      </c>
      <c r="J3190" s="247"/>
      <c r="K3190" s="247"/>
      <c r="L3190" s="247"/>
      <c r="M3190" s="247"/>
      <c r="N3190" s="247"/>
      <c r="O3190" s="247"/>
      <c r="P3190" s="247"/>
      <c r="Q3190" s="247"/>
      <c r="R3190" s="247"/>
      <c r="AZ3190" s="259"/>
      <c r="BA3190" s="259">
        <f>BA3189+$BD$753</f>
        <v>15.577599999999329</v>
      </c>
      <c r="BB3190" s="274">
        <f t="shared" si="765"/>
        <v>2.9268439402343398E-2</v>
      </c>
      <c r="BC3190" s="259">
        <f t="shared" si="766"/>
        <v>6.7475406392427523E-5</v>
      </c>
      <c r="BD3190" s="259">
        <f t="shared" si="763"/>
        <v>6.7475406392427523E-5</v>
      </c>
      <c r="BE3190" s="254" t="str">
        <f t="shared" si="764"/>
        <v/>
      </c>
    </row>
    <row r="3191" spans="1:57" ht="20.100000000000001" customHeight="1" x14ac:dyDescent="0.25">
      <c r="A3191" s="247">
        <v>2413</v>
      </c>
      <c r="B3191" s="247">
        <f>$B$755+(A3191*$B$758)</f>
        <v>13586.089649999458</v>
      </c>
      <c r="C3191" s="247">
        <f>_xlfn.NORM.DIST($B3191,$B$752,$B$753,0)</f>
        <v>1.9196698653363754E-11</v>
      </c>
      <c r="D3191" s="247">
        <f>_xlfn.NORM.DIST($B3191,$B$752,$B$753,1)</f>
        <v>0.99999999207042045</v>
      </c>
      <c r="E3191" s="247">
        <f>IF(OR(D3191&lt;$F$757,D3191&gt;$F$758),C3191,"")</f>
        <v>1.9196698653363754E-11</v>
      </c>
      <c r="F3191" s="247" t="str">
        <f>IF(AND(D3191&gt;$F$757,D3191&lt;$F$758),C3191,"")</f>
        <v/>
      </c>
      <c r="G3191" s="247" t="str">
        <f>IF(C3191=MAX($C$761:$C$2761),C3191,"")</f>
        <v/>
      </c>
      <c r="H3191" s="247">
        <f>_xlfn.NORM.DIST(B3191,$F$753,$F$754,0)</f>
        <v>1.0082837185851492E-297</v>
      </c>
      <c r="I3191" s="247" t="str">
        <f>IF(H3191=MAX($H$761:$H$2761),C3191,"")</f>
        <v/>
      </c>
      <c r="J3191" s="247"/>
      <c r="K3191" s="247"/>
      <c r="L3191" s="247"/>
      <c r="M3191" s="247"/>
      <c r="N3191" s="247"/>
      <c r="O3191" s="247"/>
      <c r="P3191" s="247"/>
      <c r="Q3191" s="247"/>
      <c r="R3191" s="247"/>
      <c r="AZ3191" s="259"/>
      <c r="BA3191" s="259">
        <f>BA3190+$BD$753</f>
        <v>15.583999999999328</v>
      </c>
      <c r="BB3191" s="274">
        <f t="shared" si="765"/>
        <v>2.9200963995950971E-2</v>
      </c>
      <c r="BC3191" s="259">
        <f t="shared" si="766"/>
        <v>6.7328920933501513E-5</v>
      </c>
      <c r="BD3191" s="259">
        <f t="shared" si="763"/>
        <v>6.7328920933501513E-5</v>
      </c>
      <c r="BE3191" s="254" t="str">
        <f t="shared" si="764"/>
        <v/>
      </c>
    </row>
    <row r="3192" spans="1:57" ht="20.100000000000001" customHeight="1" x14ac:dyDescent="0.25">
      <c r="A3192" s="248">
        <v>2414</v>
      </c>
      <c r="B3192" s="247">
        <f>$B$755+(A3192*$B$758)</f>
        <v>13595.704716984596</v>
      </c>
      <c r="C3192" s="247">
        <f>_xlfn.NORM.DIST($B3192,$B$752,$B$753,0)</f>
        <v>1.8767418711511497E-11</v>
      </c>
      <c r="D3192" s="247">
        <f>_xlfn.NORM.DIST($B3192,$B$752,$B$753,1)</f>
        <v>0.99999999225292668</v>
      </c>
      <c r="E3192" s="247">
        <f>IF(OR(D3192&lt;$F$757,D3192&gt;$F$758),C3192,"")</f>
        <v>1.8767418711511497E-11</v>
      </c>
      <c r="F3192" s="247" t="str">
        <f>IF(AND(D3192&gt;$F$757,D3192&lt;$F$758),C3192,"")</f>
        <v/>
      </c>
      <c r="G3192" s="247" t="str">
        <f>IF(C3192=MAX($C$761:$C$2761),C3192,"")</f>
        <v/>
      </c>
      <c r="H3192" s="247">
        <f>_xlfn.NORM.DIST(B3192,$F$753,$F$754,0)</f>
        <v>1.1679241485564027E-297</v>
      </c>
      <c r="I3192" s="247" t="str">
        <f>IF(H3192=MAX($H$761:$H$2761),C3192,"")</f>
        <v/>
      </c>
      <c r="J3192" s="247"/>
      <c r="K3192" s="247"/>
      <c r="L3192" s="247"/>
      <c r="M3192" s="247"/>
      <c r="N3192" s="247"/>
      <c r="O3192" s="247"/>
      <c r="P3192" s="247"/>
      <c r="Q3192" s="247"/>
      <c r="R3192" s="247"/>
      <c r="AZ3192" s="259"/>
      <c r="BA3192" s="259">
        <f>BA3191+$BD$753</f>
        <v>15.590399999999327</v>
      </c>
      <c r="BB3192" s="274">
        <f t="shared" si="765"/>
        <v>2.9133635075017469E-2</v>
      </c>
      <c r="BC3192" s="259">
        <f t="shared" si="766"/>
        <v>6.7182725171303914E-5</v>
      </c>
      <c r="BD3192" s="259">
        <f t="shared" si="763"/>
        <v>6.7182725171303914E-5</v>
      </c>
      <c r="BE3192" s="254" t="str">
        <f t="shared" si="764"/>
        <v/>
      </c>
    </row>
    <row r="3193" spans="1:57" ht="20.100000000000001" customHeight="1" x14ac:dyDescent="0.25">
      <c r="A3193" s="247">
        <v>2415</v>
      </c>
      <c r="B3193" s="247">
        <f>$B$755+(A3193*$B$758)</f>
        <v>13605.319783969733</v>
      </c>
      <c r="C3193" s="247">
        <f>_xlfn.NORM.DIST($B3193,$B$752,$B$753,0)</f>
        <v>1.8347444841536624E-11</v>
      </c>
      <c r="D3193" s="247">
        <f>_xlfn.NORM.DIST($B3193,$B$752,$B$753,1)</f>
        <v>0.99999999243135029</v>
      </c>
      <c r="E3193" s="247">
        <f>IF(OR(D3193&lt;$F$757,D3193&gt;$F$758),C3193,"")</f>
        <v>1.8347444841536624E-11</v>
      </c>
      <c r="F3193" s="247" t="str">
        <f>IF(AND(D3193&gt;$F$757,D3193&lt;$F$758),C3193,"")</f>
        <v/>
      </c>
      <c r="G3193" s="247" t="str">
        <f>IF(C3193=MAX($C$761:$C$2761),C3193,"")</f>
        <v/>
      </c>
      <c r="H3193" s="247">
        <f>_xlfn.NORM.DIST(B3193,$F$753,$F$754,0)</f>
        <v>1.3528186234338174E-297</v>
      </c>
      <c r="I3193" s="247" t="str">
        <f>IF(H3193=MAX($H$761:$H$2761),C3193,"")</f>
        <v/>
      </c>
      <c r="J3193" s="247"/>
      <c r="K3193" s="247"/>
      <c r="L3193" s="247"/>
      <c r="M3193" s="247"/>
      <c r="N3193" s="247"/>
      <c r="O3193" s="247"/>
      <c r="P3193" s="247"/>
      <c r="Q3193" s="247"/>
      <c r="R3193" s="247"/>
      <c r="AZ3193" s="259"/>
      <c r="BA3193" s="259">
        <f>BA3192+$BD$753</f>
        <v>15.596799999999327</v>
      </c>
      <c r="BB3193" s="274">
        <f t="shared" si="765"/>
        <v>2.9066452349846165E-2</v>
      </c>
      <c r="BC3193" s="259">
        <f t="shared" si="766"/>
        <v>6.7036818623029959E-5</v>
      </c>
      <c r="BD3193" s="259">
        <f t="shared" si="763"/>
        <v>6.7036818623029959E-5</v>
      </c>
      <c r="BE3193" s="254" t="str">
        <f t="shared" si="764"/>
        <v/>
      </c>
    </row>
    <row r="3194" spans="1:57" ht="20.100000000000001" customHeight="1" x14ac:dyDescent="0.25">
      <c r="A3194" s="247">
        <v>2416</v>
      </c>
      <c r="B3194" s="247">
        <f>$B$755+(A3194*$B$758)</f>
        <v>13614.934850954871</v>
      </c>
      <c r="C3194" s="247">
        <f>_xlfn.NORM.DIST($B3194,$B$752,$B$753,0)</f>
        <v>1.7936582082549632E-11</v>
      </c>
      <c r="D3194" s="247">
        <f>_xlfn.NORM.DIST($B3194,$B$752,$B$753,1)</f>
        <v>0.99999999260577965</v>
      </c>
      <c r="E3194" s="247">
        <f>IF(OR(D3194&lt;$F$757,D3194&gt;$F$758),C3194,"")</f>
        <v>1.7936582082549632E-11</v>
      </c>
      <c r="F3194" s="247" t="str">
        <f>IF(AND(D3194&gt;$F$757,D3194&lt;$F$758),C3194,"")</f>
        <v/>
      </c>
      <c r="G3194" s="247" t="str">
        <f>IF(C3194=MAX($C$761:$C$2761),C3194,"")</f>
        <v/>
      </c>
      <c r="H3194" s="247">
        <f>_xlfn.NORM.DIST(B3194,$F$753,$F$754,0)</f>
        <v>1.5669587348745922E-297</v>
      </c>
      <c r="I3194" s="247" t="str">
        <f>IF(H3194=MAX($H$761:$H$2761),C3194,"")</f>
        <v/>
      </c>
      <c r="J3194" s="247"/>
      <c r="K3194" s="247"/>
      <c r="L3194" s="247"/>
      <c r="M3194" s="247"/>
      <c r="N3194" s="247"/>
      <c r="O3194" s="247"/>
      <c r="P3194" s="247"/>
      <c r="Q3194" s="247"/>
      <c r="R3194" s="247"/>
      <c r="AZ3194" s="259"/>
      <c r="BA3194" s="259">
        <f>BA3193+$BD$753</f>
        <v>15.603199999999326</v>
      </c>
      <c r="BB3194" s="274">
        <f t="shared" si="765"/>
        <v>2.8999415531223136E-2</v>
      </c>
      <c r="BC3194" s="259">
        <f t="shared" si="766"/>
        <v>6.6891200806423051E-5</v>
      </c>
      <c r="BD3194" s="259">
        <f t="shared" si="763"/>
        <v>6.6891200806423051E-5</v>
      </c>
      <c r="BE3194" s="254" t="str">
        <f t="shared" si="764"/>
        <v/>
      </c>
    </row>
    <row r="3195" spans="1:57" ht="20.100000000000001" customHeight="1" x14ac:dyDescent="0.25">
      <c r="A3195" s="247">
        <v>2417</v>
      </c>
      <c r="B3195" s="247">
        <f>$B$755+(A3195*$B$758)</f>
        <v>13624.549917940009</v>
      </c>
      <c r="C3195" s="247">
        <f>_xlfn.NORM.DIST($B3195,$B$752,$B$753,0)</f>
        <v>1.753463940555146E-11</v>
      </c>
      <c r="D3195" s="247">
        <f>_xlfn.NORM.DIST($B3195,$B$752,$B$753,1)</f>
        <v>0.99999999277630169</v>
      </c>
      <c r="E3195" s="247">
        <f>IF(OR(D3195&lt;$F$757,D3195&gt;$F$758),C3195,"")</f>
        <v>1.753463940555146E-11</v>
      </c>
      <c r="F3195" s="247" t="str">
        <f>IF(AND(D3195&gt;$F$757,D3195&lt;$F$758),C3195,"")</f>
        <v/>
      </c>
      <c r="G3195" s="247" t="str">
        <f>IF(C3195=MAX($C$761:$C$2761),C3195,"")</f>
        <v/>
      </c>
      <c r="H3195" s="247">
        <f>_xlfn.NORM.DIST(B3195,$F$753,$F$754,0)</f>
        <v>1.8149664329184596E-297</v>
      </c>
      <c r="I3195" s="247" t="str">
        <f>IF(H3195=MAX($H$761:$H$2761),C3195,"")</f>
        <v/>
      </c>
      <c r="J3195" s="247"/>
      <c r="K3195" s="247"/>
      <c r="L3195" s="247"/>
      <c r="M3195" s="247"/>
      <c r="N3195" s="247"/>
      <c r="O3195" s="247"/>
      <c r="P3195" s="247"/>
      <c r="Q3195" s="247"/>
      <c r="R3195" s="247"/>
      <c r="AZ3195" s="259"/>
      <c r="BA3195" s="259">
        <f>BA3194+$BD$753</f>
        <v>15.609599999999325</v>
      </c>
      <c r="BB3195" s="274">
        <f t="shared" si="765"/>
        <v>2.8932524330416712E-2</v>
      </c>
      <c r="BC3195" s="259">
        <f t="shared" si="766"/>
        <v>6.674587123976089E-5</v>
      </c>
      <c r="BD3195" s="259">
        <f t="shared" si="763"/>
        <v>6.674587123976089E-5</v>
      </c>
      <c r="BE3195" s="254" t="str">
        <f t="shared" si="764"/>
        <v/>
      </c>
    </row>
    <row r="3196" spans="1:57" ht="20.100000000000001" customHeight="1" x14ac:dyDescent="0.25">
      <c r="A3196" s="247">
        <v>2418</v>
      </c>
      <c r="B3196" s="247">
        <f>$B$755+(A3196*$B$758)</f>
        <v>13634.164984925146</v>
      </c>
      <c r="C3196" s="247">
        <f>_xlfn.NORM.DIST($B3196,$B$752,$B$753,0)</f>
        <v>1.7141429637474442E-11</v>
      </c>
      <c r="D3196" s="247">
        <f>_xlfn.NORM.DIST($B3196,$B$752,$B$753,1)</f>
        <v>0.99999999294300113</v>
      </c>
      <c r="E3196" s="247">
        <f>IF(OR(D3196&lt;$F$757,D3196&gt;$F$758),C3196,"")</f>
        <v>1.7141429637474442E-11</v>
      </c>
      <c r="F3196" s="247" t="str">
        <f>IF(AND(D3196&gt;$F$757,D3196&lt;$F$758),C3196,"")</f>
        <v/>
      </c>
      <c r="G3196" s="247" t="str">
        <f>IF(C3196=MAX($C$761:$C$2761),C3196,"")</f>
        <v/>
      </c>
      <c r="H3196" s="247">
        <f>_xlfn.NORM.DIST(B3196,$F$753,$F$754,0)</f>
        <v>2.1021934873452326E-297</v>
      </c>
      <c r="I3196" s="247" t="str">
        <f>IF(H3196=MAX($H$761:$H$2761),C3196,"")</f>
        <v/>
      </c>
      <c r="J3196" s="247"/>
      <c r="K3196" s="247"/>
      <c r="L3196" s="247"/>
      <c r="M3196" s="247"/>
      <c r="N3196" s="247"/>
      <c r="O3196" s="247"/>
      <c r="P3196" s="247"/>
      <c r="Q3196" s="247"/>
      <c r="R3196" s="247"/>
      <c r="AZ3196" s="259"/>
      <c r="BA3196" s="259">
        <f>BA3195+$BD$753</f>
        <v>15.615999999999325</v>
      </c>
      <c r="BB3196" s="274">
        <f t="shared" si="765"/>
        <v>2.8865778459176952E-2</v>
      </c>
      <c r="BC3196" s="259">
        <f t="shared" si="766"/>
        <v>6.660082944184853E-5</v>
      </c>
      <c r="BD3196" s="259">
        <f t="shared" si="763"/>
        <v>6.660082944184853E-5</v>
      </c>
      <c r="BE3196" s="254" t="str">
        <f t="shared" si="764"/>
        <v/>
      </c>
    </row>
    <row r="3197" spans="1:57" ht="20.100000000000001" customHeight="1" x14ac:dyDescent="0.25">
      <c r="A3197" s="247">
        <v>2419</v>
      </c>
      <c r="B3197" s="247">
        <f>$B$755+(A3197*$B$758)</f>
        <v>13643.780051910284</v>
      </c>
      <c r="C3197" s="247">
        <f>_xlfn.NORM.DIST($B3197,$B$752,$B$753,0)</f>
        <v>1.6756769386618268E-11</v>
      </c>
      <c r="D3197" s="247">
        <f>_xlfn.NORM.DIST($B3197,$B$752,$B$753,1)</f>
        <v>0.9999999931059611</v>
      </c>
      <c r="E3197" s="247">
        <f>IF(OR(D3197&lt;$F$757,D3197&gt;$F$758),C3197,"")</f>
        <v>1.6756769386618268E-11</v>
      </c>
      <c r="F3197" s="247" t="str">
        <f>IF(AND(D3197&gt;$F$757,D3197&lt;$F$758),C3197,"")</f>
        <v/>
      </c>
      <c r="G3197" s="247" t="str">
        <f>IF(C3197=MAX($C$761:$C$2761),C3197,"")</f>
        <v/>
      </c>
      <c r="H3197" s="247">
        <f>_xlfn.NORM.DIST(B3197,$F$753,$F$754,0)</f>
        <v>2.4348366290266555E-297</v>
      </c>
      <c r="I3197" s="247" t="str">
        <f>IF(H3197=MAX($H$761:$H$2761),C3197,"")</f>
        <v/>
      </c>
      <c r="J3197" s="247"/>
      <c r="K3197" s="247"/>
      <c r="L3197" s="247"/>
      <c r="M3197" s="247"/>
      <c r="N3197" s="247"/>
      <c r="O3197" s="247"/>
      <c r="P3197" s="247"/>
      <c r="Q3197" s="247"/>
      <c r="R3197" s="247"/>
      <c r="AZ3197" s="259"/>
      <c r="BA3197" s="259">
        <f>BA3196+$BD$753</f>
        <v>15.622399999999324</v>
      </c>
      <c r="BB3197" s="274">
        <f t="shared" si="765"/>
        <v>2.8799177629735103E-2</v>
      </c>
      <c r="BC3197" s="259">
        <f t="shared" si="766"/>
        <v>6.6456074931855319E-5</v>
      </c>
      <c r="BD3197" s="259">
        <f t="shared" si="763"/>
        <v>6.6456074931855319E-5</v>
      </c>
      <c r="BE3197" s="254" t="str">
        <f t="shared" si="764"/>
        <v/>
      </c>
    </row>
    <row r="3198" spans="1:57" ht="20.100000000000001" customHeight="1" x14ac:dyDescent="0.25">
      <c r="A3198" s="247">
        <v>2420</v>
      </c>
      <c r="B3198" s="247">
        <f>$B$755+(A3198*$B$758)</f>
        <v>13653.395118895422</v>
      </c>
      <c r="C3198" s="247">
        <f>_xlfn.NORM.DIST($B3198,$B$752,$B$753,0)</f>
        <v>1.6380478969459798E-11</v>
      </c>
      <c r="D3198" s="247">
        <f>_xlfn.NORM.DIST($B3198,$B$752,$B$753,1)</f>
        <v>0.9999999932652629</v>
      </c>
      <c r="E3198" s="247">
        <f>IF(OR(D3198&lt;$F$757,D3198&gt;$F$758),C3198,"")</f>
        <v>1.6380478969459798E-11</v>
      </c>
      <c r="F3198" s="247" t="str">
        <f>IF(AND(D3198&gt;$F$757,D3198&lt;$F$758),C3198,"")</f>
        <v/>
      </c>
      <c r="G3198" s="247" t="str">
        <f>IF(C3198=MAX($C$761:$C$2761),C3198,"")</f>
        <v/>
      </c>
      <c r="H3198" s="247">
        <f>_xlfn.NORM.DIST(B3198,$F$753,$F$754,0)</f>
        <v>2.8200708410650188E-297</v>
      </c>
      <c r="I3198" s="247" t="str">
        <f>IF(H3198=MAX($H$761:$H$2761),C3198,"")</f>
        <v/>
      </c>
      <c r="J3198" s="247"/>
      <c r="K3198" s="247"/>
      <c r="L3198" s="247"/>
      <c r="M3198" s="247"/>
      <c r="N3198" s="247"/>
      <c r="O3198" s="247"/>
      <c r="P3198" s="247"/>
      <c r="Q3198" s="247"/>
      <c r="R3198" s="247"/>
      <c r="AZ3198" s="259"/>
      <c r="BA3198" s="259">
        <f>BA3197+$BD$753</f>
        <v>15.628799999999323</v>
      </c>
      <c r="BB3198" s="274">
        <f t="shared" si="765"/>
        <v>2.8732721554803248E-2</v>
      </c>
      <c r="BC3198" s="259">
        <f t="shared" si="766"/>
        <v>6.6311607229606329E-5</v>
      </c>
      <c r="BD3198" s="259">
        <f t="shared" si="763"/>
        <v>6.6311607229606329E-5</v>
      </c>
      <c r="BE3198" s="254" t="str">
        <f t="shared" si="764"/>
        <v/>
      </c>
    </row>
    <row r="3199" spans="1:57" ht="20.100000000000001" customHeight="1" x14ac:dyDescent="0.25">
      <c r="A3199" s="248">
        <v>2421</v>
      </c>
      <c r="B3199" s="247">
        <f>$B$755+(A3199*$B$758)</f>
        <v>13663.010185880559</v>
      </c>
      <c r="C3199" s="247">
        <f>_xlfn.NORM.DIST($B3199,$B$752,$B$753,0)</f>
        <v>1.6012382338810009E-11</v>
      </c>
      <c r="D3199" s="247">
        <f>_xlfn.NORM.DIST($B3199,$B$752,$B$753,1)</f>
        <v>0.99999999342098622</v>
      </c>
      <c r="E3199" s="247">
        <f>IF(OR(D3199&lt;$F$757,D3199&gt;$F$758),C3199,"")</f>
        <v>1.6012382338810009E-11</v>
      </c>
      <c r="F3199" s="247" t="str">
        <f>IF(AND(D3199&gt;$F$757,D3199&lt;$F$758),C3199,"")</f>
        <v/>
      </c>
      <c r="G3199" s="247" t="str">
        <f>IF(C3199=MAX($C$761:$C$2761),C3199,"")</f>
        <v/>
      </c>
      <c r="H3199" s="247">
        <f>_xlfn.NORM.DIST(B3199,$F$753,$F$754,0)</f>
        <v>3.2662036582003378E-297</v>
      </c>
      <c r="I3199" s="247" t="str">
        <f>IF(H3199=MAX($H$761:$H$2761),C3199,"")</f>
        <v/>
      </c>
      <c r="J3199" s="247"/>
      <c r="K3199" s="247"/>
      <c r="L3199" s="247"/>
      <c r="M3199" s="247"/>
      <c r="N3199" s="247"/>
      <c r="O3199" s="247"/>
      <c r="P3199" s="247"/>
      <c r="Q3199" s="247"/>
      <c r="R3199" s="247"/>
      <c r="AZ3199" s="259"/>
      <c r="BA3199" s="259">
        <f>BA3198+$BD$753</f>
        <v>15.635199999999323</v>
      </c>
      <c r="BB3199" s="274">
        <f t="shared" si="765"/>
        <v>2.8666409947573641E-2</v>
      </c>
      <c r="BC3199" s="259">
        <f t="shared" si="766"/>
        <v>6.6167425855401946E-5</v>
      </c>
      <c r="BD3199" s="259">
        <f t="shared" si="763"/>
        <v>6.6167425855401946E-5</v>
      </c>
      <c r="BE3199" s="254" t="str">
        <f t="shared" si="764"/>
        <v/>
      </c>
    </row>
    <row r="3200" spans="1:57" ht="20.100000000000001" customHeight="1" x14ac:dyDescent="0.25">
      <c r="A3200" s="247">
        <v>2422</v>
      </c>
      <c r="B3200" s="247">
        <f>$B$755+(A3200*$B$758)</f>
        <v>13672.625252865697</v>
      </c>
      <c r="C3200" s="247">
        <f>_xlfn.NORM.DIST($B3200,$B$752,$B$753,0)</f>
        <v>1.5652307013297151E-11</v>
      </c>
      <c r="D3200" s="247">
        <f>_xlfn.NORM.DIST($B3200,$B$752,$B$753,1)</f>
        <v>0.9999999935732089</v>
      </c>
      <c r="E3200" s="247">
        <f>IF(OR(D3200&lt;$F$757,D3200&gt;$F$758),C3200,"")</f>
        <v>1.5652307013297151E-11</v>
      </c>
      <c r="F3200" s="247" t="str">
        <f>IF(AND(D3200&gt;$F$757,D3200&lt;$F$758),C3200,"")</f>
        <v/>
      </c>
      <c r="G3200" s="247" t="str">
        <f>IF(C3200=MAX($C$761:$C$2761),C3200,"")</f>
        <v/>
      </c>
      <c r="H3200" s="247">
        <f>_xlfn.NORM.DIST(B3200,$F$753,$F$754,0)</f>
        <v>3.7828537827783829E-297</v>
      </c>
      <c r="I3200" s="247" t="str">
        <f>IF(H3200=MAX($H$761:$H$2761),C3200,"")</f>
        <v/>
      </c>
      <c r="J3200" s="247"/>
      <c r="K3200" s="247"/>
      <c r="L3200" s="247"/>
      <c r="M3200" s="247"/>
      <c r="N3200" s="247"/>
      <c r="O3200" s="247"/>
      <c r="P3200" s="247"/>
      <c r="Q3200" s="247"/>
      <c r="R3200" s="247"/>
      <c r="AZ3200" s="259"/>
      <c r="BA3200" s="259">
        <f>BA3199+$BD$753</f>
        <v>15.641599999999322</v>
      </c>
      <c r="BB3200" s="274">
        <f t="shared" si="765"/>
        <v>2.8600242521718239E-2</v>
      </c>
      <c r="BC3200" s="259">
        <f t="shared" si="766"/>
        <v>6.6023530330028279E-5</v>
      </c>
      <c r="BD3200" s="259">
        <f t="shared" si="763"/>
        <v>6.6023530330028279E-5</v>
      </c>
      <c r="BE3200" s="254" t="str">
        <f t="shared" si="764"/>
        <v/>
      </c>
    </row>
    <row r="3201" spans="1:57" ht="20.100000000000001" customHeight="1" x14ac:dyDescent="0.25">
      <c r="A3201" s="247">
        <v>2423</v>
      </c>
      <c r="B3201" s="247">
        <f>$B$755+(A3201*$B$758)</f>
        <v>13682.240319850835</v>
      </c>
      <c r="C3201" s="247">
        <f>_xlfn.NORM.DIST($B3201,$B$752,$B$753,0)</f>
        <v>1.5300084008151475E-11</v>
      </c>
      <c r="D3201" s="247">
        <f>_xlfn.NORM.DIST($B3201,$B$752,$B$753,1)</f>
        <v>0.99999999372200732</v>
      </c>
      <c r="E3201" s="247">
        <f>IF(OR(D3201&lt;$F$757,D3201&gt;$F$758),C3201,"")</f>
        <v>1.5300084008151475E-11</v>
      </c>
      <c r="F3201" s="247" t="str">
        <f>IF(AND(D3201&gt;$F$757,D3201&lt;$F$758),C3201,"")</f>
        <v/>
      </c>
      <c r="G3201" s="247" t="str">
        <f>IF(C3201=MAX($C$761:$C$2761),C3201,"")</f>
        <v/>
      </c>
      <c r="H3201" s="247">
        <f>_xlfn.NORM.DIST(B3201,$F$753,$F$754,0)</f>
        <v>4.381157846071653E-297</v>
      </c>
      <c r="I3201" s="247" t="str">
        <f>IF(H3201=MAX($H$761:$H$2761),C3201,"")</f>
        <v/>
      </c>
      <c r="J3201" s="247"/>
      <c r="K3201" s="247"/>
      <c r="L3201" s="247"/>
      <c r="M3201" s="247"/>
      <c r="N3201" s="247"/>
      <c r="O3201" s="247"/>
      <c r="P3201" s="247"/>
      <c r="Q3201" s="247"/>
      <c r="R3201" s="247"/>
      <c r="AZ3201" s="259"/>
      <c r="BA3201" s="259">
        <f>BA3200+$BD$753</f>
        <v>15.647999999999321</v>
      </c>
      <c r="BB3201" s="274">
        <f t="shared" si="765"/>
        <v>2.8534218991388211E-2</v>
      </c>
      <c r="BC3201" s="259">
        <f t="shared" si="766"/>
        <v>6.5879920174743284E-5</v>
      </c>
      <c r="BD3201" s="259">
        <f t="shared" si="763"/>
        <v>6.5879920174743284E-5</v>
      </c>
      <c r="BE3201" s="254" t="str">
        <f t="shared" si="764"/>
        <v/>
      </c>
    </row>
    <row r="3202" spans="1:57" ht="20.100000000000001" customHeight="1" x14ac:dyDescent="0.25">
      <c r="A3202" s="247">
        <v>2424</v>
      </c>
      <c r="B3202" s="247">
        <f>$B$755+(A3202*$B$758)</f>
        <v>13691.855386835969</v>
      </c>
      <c r="C3202" s="247">
        <f>_xlfn.NORM.DIST($B3202,$B$752,$B$753,0)</f>
        <v>1.4955547767269104E-11</v>
      </c>
      <c r="D3202" s="247">
        <f>_xlfn.NORM.DIST($B3202,$B$752,$B$753,1)</f>
        <v>0.99999999386745619</v>
      </c>
      <c r="E3202" s="247">
        <f>IF(OR(D3202&lt;$F$757,D3202&gt;$F$758),C3202,"")</f>
        <v>1.4955547767269104E-11</v>
      </c>
      <c r="F3202" s="247" t="str">
        <f>IF(AND(D3202&gt;$F$757,D3202&lt;$F$758),C3202,"")</f>
        <v/>
      </c>
      <c r="G3202" s="247" t="str">
        <f>IF(C3202=MAX($C$761:$C$2761),C3202,"")</f>
        <v/>
      </c>
      <c r="H3202" s="247">
        <f>_xlfn.NORM.DIST(B3202,$F$753,$F$754,0)</f>
        <v>5.0740097461144307E-297</v>
      </c>
      <c r="I3202" s="247" t="str">
        <f>IF(H3202=MAX($H$761:$H$2761),C3202,"")</f>
        <v/>
      </c>
      <c r="J3202" s="247"/>
      <c r="K3202" s="247"/>
      <c r="L3202" s="247"/>
      <c r="M3202" s="247"/>
      <c r="N3202" s="247"/>
      <c r="O3202" s="247"/>
      <c r="P3202" s="247"/>
      <c r="Q3202" s="247"/>
      <c r="R3202" s="247"/>
      <c r="AZ3202" s="259"/>
      <c r="BA3202" s="259">
        <f>BA3201+$BD$753</f>
        <v>15.65439999999932</v>
      </c>
      <c r="BB3202" s="274">
        <f t="shared" si="765"/>
        <v>2.8468339071213468E-2</v>
      </c>
      <c r="BC3202" s="259">
        <f t="shared" si="766"/>
        <v>6.5736594911363494E-5</v>
      </c>
      <c r="BD3202" s="259">
        <f t="shared" si="763"/>
        <v>6.5736594911363494E-5</v>
      </c>
      <c r="BE3202" s="254" t="str">
        <f t="shared" si="764"/>
        <v/>
      </c>
    </row>
    <row r="3203" spans="1:57" ht="20.100000000000001" customHeight="1" x14ac:dyDescent="0.25">
      <c r="A3203" s="247">
        <v>2425</v>
      </c>
      <c r="B3203" s="247">
        <f>$B$755+(A3203*$B$758)</f>
        <v>13701.470453821106</v>
      </c>
      <c r="C3203" s="247">
        <f>_xlfn.NORM.DIST($B3203,$B$752,$B$753,0)</f>
        <v>1.4618536096533188E-11</v>
      </c>
      <c r="D3203" s="247">
        <f>_xlfn.NORM.DIST($B3203,$B$752,$B$753,1)</f>
        <v>0.99999999400962858</v>
      </c>
      <c r="E3203" s="247">
        <f>IF(OR(D3203&lt;$F$757,D3203&gt;$F$758),C3203,"")</f>
        <v>1.4618536096533188E-11</v>
      </c>
      <c r="F3203" s="247" t="str">
        <f>IF(AND(D3203&gt;$F$757,D3203&lt;$F$758),C3203,"")</f>
        <v/>
      </c>
      <c r="G3203" s="247" t="str">
        <f>IF(C3203=MAX($C$761:$C$2761),C3203,"")</f>
        <v/>
      </c>
      <c r="H3203" s="247">
        <f>_xlfn.NORM.DIST(B3203,$F$753,$F$754,0)</f>
        <v>5.876337690239484E-297</v>
      </c>
      <c r="I3203" s="247" t="str">
        <f>IF(H3203=MAX($H$761:$H$2761),C3203,"")</f>
        <v/>
      </c>
      <c r="J3203" s="247"/>
      <c r="K3203" s="247"/>
      <c r="L3203" s="247"/>
      <c r="M3203" s="247"/>
      <c r="N3203" s="247"/>
      <c r="O3203" s="247"/>
      <c r="P3203" s="247"/>
      <c r="Q3203" s="247"/>
      <c r="R3203" s="247"/>
      <c r="AZ3203" s="259"/>
      <c r="BA3203" s="259">
        <f>BA3202+$BD$753</f>
        <v>15.66079999999932</v>
      </c>
      <c r="BB3203" s="274">
        <f t="shared" si="765"/>
        <v>2.8402602476302104E-2</v>
      </c>
      <c r="BC3203" s="259">
        <f t="shared" si="766"/>
        <v>6.5593554062225862E-5</v>
      </c>
      <c r="BD3203" s="259">
        <f t="shared" si="763"/>
        <v>6.5593554062225862E-5</v>
      </c>
      <c r="BE3203" s="254" t="str">
        <f t="shared" si="764"/>
        <v/>
      </c>
    </row>
    <row r="3204" spans="1:57" ht="20.100000000000001" customHeight="1" x14ac:dyDescent="0.25">
      <c r="A3204" s="247">
        <v>2426</v>
      </c>
      <c r="B3204" s="247">
        <f>$B$755+(A3204*$B$758)</f>
        <v>13711.085520806244</v>
      </c>
      <c r="C3204" s="247">
        <f>_xlfn.NORM.DIST($B3204,$B$752,$B$753,0)</f>
        <v>1.4288890098370182E-11</v>
      </c>
      <c r="D3204" s="247">
        <f>_xlfn.NORM.DIST($B3204,$B$752,$B$753,1)</f>
        <v>0.99999999414859619</v>
      </c>
      <c r="E3204" s="247">
        <f>IF(OR(D3204&lt;$F$757,D3204&gt;$F$758),C3204,"")</f>
        <v>1.4288890098370182E-11</v>
      </c>
      <c r="F3204" s="247" t="str">
        <f>IF(AND(D3204&gt;$F$757,D3204&lt;$F$758),C3204,"")</f>
        <v/>
      </c>
      <c r="G3204" s="247" t="str">
        <f>IF(C3204=MAX($C$761:$C$2761),C3204,"")</f>
        <v/>
      </c>
      <c r="H3204" s="247">
        <f>_xlfn.NORM.DIST(B3204,$F$753,$F$754,0)</f>
        <v>6.8054248770568602E-297</v>
      </c>
      <c r="I3204" s="247" t="str">
        <f>IF(H3204=MAX($H$761:$H$2761),C3204,"")</f>
        <v/>
      </c>
      <c r="J3204" s="247"/>
      <c r="K3204" s="247"/>
      <c r="L3204" s="247"/>
      <c r="M3204" s="247"/>
      <c r="N3204" s="247"/>
      <c r="O3204" s="247"/>
      <c r="P3204" s="247"/>
      <c r="Q3204" s="247"/>
      <c r="R3204" s="247"/>
      <c r="AZ3204" s="259"/>
      <c r="BA3204" s="259">
        <f>BA3203+$BD$753</f>
        <v>15.667199999999319</v>
      </c>
      <c r="BB3204" s="274">
        <f t="shared" si="765"/>
        <v>2.8337008922239879E-2</v>
      </c>
      <c r="BC3204" s="259">
        <f t="shared" si="766"/>
        <v>6.5450797150069795E-5</v>
      </c>
      <c r="BD3204" s="259">
        <f t="shared" si="763"/>
        <v>6.5450797150069795E-5</v>
      </c>
      <c r="BE3204" s="254" t="str">
        <f t="shared" si="764"/>
        <v/>
      </c>
    </row>
    <row r="3205" spans="1:57" ht="20.100000000000001" customHeight="1" x14ac:dyDescent="0.25">
      <c r="A3205" s="248">
        <v>2427</v>
      </c>
      <c r="B3205" s="247">
        <f>$B$755+(A3205*$B$758)</f>
        <v>13720.700587791382</v>
      </c>
      <c r="C3205" s="247">
        <f>_xlfn.NORM.DIST($B3205,$B$752,$B$753,0)</f>
        <v>1.3966454107519852E-11</v>
      </c>
      <c r="D3205" s="247">
        <f>_xlfn.NORM.DIST($B3205,$B$752,$B$753,1)</f>
        <v>0.99999999428442898</v>
      </c>
      <c r="E3205" s="247">
        <f>IF(OR(D3205&lt;$F$757,D3205&gt;$F$758),C3205,"")</f>
        <v>1.3966454107519852E-11</v>
      </c>
      <c r="F3205" s="247" t="str">
        <f>IF(AND(D3205&gt;$F$757,D3205&lt;$F$758),C3205,"")</f>
        <v/>
      </c>
      <c r="G3205" s="247" t="str">
        <f>IF(C3205=MAX($C$761:$C$2761),C3205,"")</f>
        <v/>
      </c>
      <c r="H3205" s="247">
        <f>_xlfn.NORM.DIST(B3205,$F$753,$F$754,0)</f>
        <v>7.8812806859603007E-297</v>
      </c>
      <c r="I3205" s="247" t="str">
        <f>IF(H3205=MAX($H$761:$H$2761),C3205,"")</f>
        <v/>
      </c>
      <c r="J3205" s="247"/>
      <c r="K3205" s="247"/>
      <c r="L3205" s="247"/>
      <c r="M3205" s="247"/>
      <c r="N3205" s="247"/>
      <c r="O3205" s="247"/>
      <c r="P3205" s="247"/>
      <c r="Q3205" s="247"/>
      <c r="R3205" s="247"/>
      <c r="AZ3205" s="259"/>
      <c r="BA3205" s="259">
        <f>BA3204+$BD$753</f>
        <v>15.673599999999318</v>
      </c>
      <c r="BB3205" s="274">
        <f t="shared" si="765"/>
        <v>2.8271558125089809E-2</v>
      </c>
      <c r="BC3205" s="259">
        <f t="shared" si="766"/>
        <v>6.5308323698345938E-5</v>
      </c>
      <c r="BD3205" s="259">
        <f t="shared" si="763"/>
        <v>6.5308323698345938E-5</v>
      </c>
      <c r="BE3205" s="254" t="str">
        <f t="shared" si="764"/>
        <v/>
      </c>
    </row>
    <row r="3206" spans="1:57" ht="20.100000000000001" customHeight="1" x14ac:dyDescent="0.25">
      <c r="A3206" s="247">
        <v>2428</v>
      </c>
      <c r="B3206" s="247">
        <f>$B$755+(A3206*$B$758)</f>
        <v>13730.315654776519</v>
      </c>
      <c r="C3206" s="247">
        <f>_xlfn.NORM.DIST($B3206,$B$752,$B$753,0)</f>
        <v>1.365107562799634E-11</v>
      </c>
      <c r="D3206" s="247">
        <f>_xlfn.NORM.DIST($B3206,$B$752,$B$753,1)</f>
        <v>0.99999999441719556</v>
      </c>
      <c r="E3206" s="247">
        <f>IF(OR(D3206&lt;$F$757,D3206&gt;$F$758),C3206,"")</f>
        <v>1.365107562799634E-11</v>
      </c>
      <c r="F3206" s="247" t="str">
        <f>IF(AND(D3206&gt;$F$757,D3206&lt;$F$758),C3206,"")</f>
        <v/>
      </c>
      <c r="G3206" s="247" t="str">
        <f>IF(C3206=MAX($C$761:$C$2761),C3206,"")</f>
        <v/>
      </c>
      <c r="H3206" s="247">
        <f>_xlfn.NORM.DIST(B3206,$F$753,$F$754,0)</f>
        <v>9.1270703222215775E-297</v>
      </c>
      <c r="I3206" s="247" t="str">
        <f>IF(H3206=MAX($H$761:$H$2761),C3206,"")</f>
        <v/>
      </c>
      <c r="J3206" s="247"/>
      <c r="K3206" s="247"/>
      <c r="L3206" s="247"/>
      <c r="M3206" s="247"/>
      <c r="N3206" s="247"/>
      <c r="O3206" s="247"/>
      <c r="P3206" s="247"/>
      <c r="Q3206" s="247"/>
      <c r="R3206" s="247"/>
      <c r="AZ3206" s="259"/>
      <c r="BA3206" s="259">
        <f>BA3205+$BD$753</f>
        <v>15.679999999999318</v>
      </c>
      <c r="BB3206" s="274">
        <f t="shared" si="765"/>
        <v>2.8206249801391463E-2</v>
      </c>
      <c r="BC3206" s="259">
        <f t="shared" si="766"/>
        <v>6.5166133230827594E-5</v>
      </c>
      <c r="BD3206" s="259">
        <f t="shared" si="763"/>
        <v>6.5166133230827594E-5</v>
      </c>
      <c r="BE3206" s="254" t="str">
        <f t="shared" si="764"/>
        <v/>
      </c>
    </row>
    <row r="3207" spans="1:57" ht="20.100000000000001" customHeight="1" x14ac:dyDescent="0.25">
      <c r="A3207" s="247">
        <v>2429</v>
      </c>
      <c r="B3207" s="247">
        <f>$B$755+(A3207*$B$758)</f>
        <v>13739.930721761657</v>
      </c>
      <c r="C3207" s="247">
        <f>_xlfn.NORM.DIST($B3207,$B$752,$B$753,0)</f>
        <v>1.3342605271222148E-11</v>
      </c>
      <c r="D3207" s="247">
        <f>_xlfn.NORM.DIST($B3207,$B$752,$B$753,1)</f>
        <v>0.99999999454696309</v>
      </c>
      <c r="E3207" s="247">
        <f>IF(OR(D3207&lt;$F$757,D3207&gt;$F$758),C3207,"")</f>
        <v>1.3342605271222148E-11</v>
      </c>
      <c r="F3207" s="247" t="str">
        <f>IF(AND(D3207&gt;$F$757,D3207&lt;$F$758),C3207,"")</f>
        <v/>
      </c>
      <c r="G3207" s="247" t="str">
        <f>IF(C3207=MAX($C$761:$C$2761),C3207,"")</f>
        <v/>
      </c>
      <c r="H3207" s="247">
        <f>_xlfn.NORM.DIST(B3207,$F$753,$F$754,0)</f>
        <v>1.0569612115352853E-296</v>
      </c>
      <c r="I3207" s="247" t="str">
        <f>IF(H3207=MAX($H$761:$H$2761),C3207,"")</f>
        <v/>
      </c>
      <c r="J3207" s="247"/>
      <c r="K3207" s="247"/>
      <c r="L3207" s="247"/>
      <c r="M3207" s="247"/>
      <c r="N3207" s="247"/>
      <c r="O3207" s="247"/>
      <c r="P3207" s="247"/>
      <c r="Q3207" s="247"/>
      <c r="R3207" s="247"/>
      <c r="AZ3207" s="259"/>
      <c r="BA3207" s="259">
        <f>BA3206+$BD$753</f>
        <v>15.686399999999317</v>
      </c>
      <c r="BB3207" s="274">
        <f t="shared" si="765"/>
        <v>2.8141083668160635E-2</v>
      </c>
      <c r="BC3207" s="259">
        <f t="shared" si="766"/>
        <v>6.5024225271843178E-5</v>
      </c>
      <c r="BD3207" s="259">
        <f t="shared" si="763"/>
        <v>6.5024225271843178E-5</v>
      </c>
      <c r="BE3207" s="254" t="str">
        <f t="shared" si="764"/>
        <v/>
      </c>
    </row>
    <row r="3208" spans="1:57" ht="20.100000000000001" customHeight="1" x14ac:dyDescent="0.25">
      <c r="A3208" s="247">
        <v>2430</v>
      </c>
      <c r="B3208" s="247">
        <f>$B$755+(A3208*$B$758)</f>
        <v>13749.545788746795</v>
      </c>
      <c r="C3208" s="247">
        <f>_xlfn.NORM.DIST($B3208,$B$752,$B$753,0)</f>
        <v>1.3040896695311468E-11</v>
      </c>
      <c r="D3208" s="247">
        <f>_xlfn.NORM.DIST($B3208,$B$752,$B$753,1)</f>
        <v>0.9999999946737973</v>
      </c>
      <c r="E3208" s="247">
        <f>IF(OR(D3208&lt;$F$757,D3208&gt;$F$758),C3208,"")</f>
        <v>1.3040896695311468E-11</v>
      </c>
      <c r="F3208" s="247" t="str">
        <f>IF(AND(D3208&gt;$F$757,D3208&lt;$F$758),C3208,"")</f>
        <v/>
      </c>
      <c r="G3208" s="247" t="str">
        <f>IF(C3208=MAX($C$761:$C$2761),C3208,"")</f>
        <v/>
      </c>
      <c r="H3208" s="247">
        <f>_xlfn.NORM.DIST(B3208,$F$753,$F$754,0)</f>
        <v>1.2239953114431759E-296</v>
      </c>
      <c r="I3208" s="247" t="str">
        <f>IF(H3208=MAX($H$761:$H$2761),C3208,"")</f>
        <v/>
      </c>
      <c r="J3208" s="247"/>
      <c r="K3208" s="247"/>
      <c r="L3208" s="247"/>
      <c r="M3208" s="247"/>
      <c r="N3208" s="247"/>
      <c r="O3208" s="247"/>
      <c r="P3208" s="247"/>
      <c r="Q3208" s="247"/>
      <c r="R3208" s="247"/>
      <c r="AZ3208" s="259"/>
      <c r="BA3208" s="259">
        <f>BA3207+$BD$753</f>
        <v>15.692799999999316</v>
      </c>
      <c r="BB3208" s="274">
        <f t="shared" si="765"/>
        <v>2.8076059442888792E-2</v>
      </c>
      <c r="BC3208" s="259">
        <f t="shared" si="766"/>
        <v>6.4882599346241521E-5</v>
      </c>
      <c r="BD3208" s="259">
        <f t="shared" si="763"/>
        <v>6.4882599346241521E-5</v>
      </c>
      <c r="BE3208" s="254" t="str">
        <f t="shared" si="764"/>
        <v/>
      </c>
    </row>
    <row r="3209" spans="1:57" ht="20.100000000000001" customHeight="1" x14ac:dyDescent="0.25">
      <c r="A3209" s="247">
        <v>2431</v>
      </c>
      <c r="B3209" s="247">
        <f>$B$755+(A3209*$B$758)</f>
        <v>13759.160855731932</v>
      </c>
      <c r="C3209" s="247">
        <f>_xlfn.NORM.DIST($B3209,$B$752,$B$753,0)</f>
        <v>1.2745806545485208E-11</v>
      </c>
      <c r="D3209" s="247">
        <f>_xlfn.NORM.DIST($B3209,$B$752,$B$753,1)</f>
        <v>0.99999999479776258</v>
      </c>
      <c r="E3209" s="247">
        <f>IF(OR(D3209&lt;$F$757,D3209&gt;$F$758),C3209,"")</f>
        <v>1.2745806545485208E-11</v>
      </c>
      <c r="F3209" s="247" t="str">
        <f>IF(AND(D3209&gt;$F$757,D3209&lt;$F$758),C3209,"")</f>
        <v/>
      </c>
      <c r="G3209" s="247" t="str">
        <f>IF(C3209=MAX($C$761:$C$2761),C3209,"")</f>
        <v/>
      </c>
      <c r="H3209" s="247">
        <f>_xlfn.NORM.DIST(B3209,$F$753,$F$754,0)</f>
        <v>1.4174035297076359E-296</v>
      </c>
      <c r="I3209" s="247" t="str">
        <f>IF(H3209=MAX($H$761:$H$2761),C3209,"")</f>
        <v/>
      </c>
      <c r="J3209" s="247"/>
      <c r="K3209" s="247"/>
      <c r="L3209" s="247"/>
      <c r="M3209" s="247"/>
      <c r="N3209" s="247"/>
      <c r="O3209" s="247"/>
      <c r="P3209" s="247"/>
      <c r="Q3209" s="247"/>
      <c r="R3209" s="247"/>
      <c r="AZ3209" s="259"/>
      <c r="BA3209" s="259">
        <f>BA3208+$BD$753</f>
        <v>15.699199999999315</v>
      </c>
      <c r="BB3209" s="274">
        <f t="shared" si="765"/>
        <v>2.8011176843542551E-2</v>
      </c>
      <c r="BC3209" s="259">
        <f t="shared" si="766"/>
        <v>6.4741254979534119E-5</v>
      </c>
      <c r="BD3209" s="259">
        <f t="shared" si="763"/>
        <v>6.4741254979534119E-5</v>
      </c>
      <c r="BE3209" s="254" t="str">
        <f t="shared" si="764"/>
        <v/>
      </c>
    </row>
    <row r="3210" spans="1:57" ht="20.100000000000001" customHeight="1" x14ac:dyDescent="0.25">
      <c r="A3210" s="247">
        <v>2432</v>
      </c>
      <c r="B3210" s="247">
        <f>$B$755+(A3210*$B$758)</f>
        <v>13768.77592271707</v>
      </c>
      <c r="C3210" s="247">
        <f>_xlfn.NORM.DIST($B3210,$B$752,$B$753,0)</f>
        <v>1.2457194395595624E-11</v>
      </c>
      <c r="D3210" s="247">
        <f>_xlfn.NORM.DIST($B3210,$B$752,$B$753,1)</f>
        <v>0.99999999491892166</v>
      </c>
      <c r="E3210" s="247">
        <f>IF(OR(D3210&lt;$F$757,D3210&gt;$F$758),C3210,"")</f>
        <v>1.2457194395595624E-11</v>
      </c>
      <c r="F3210" s="247" t="str">
        <f>IF(AND(D3210&gt;$F$757,D3210&lt;$F$758),C3210,"")</f>
        <v/>
      </c>
      <c r="G3210" s="247" t="str">
        <f>IF(C3210=MAX($C$761:$C$2761),C3210,"")</f>
        <v/>
      </c>
      <c r="H3210" s="247">
        <f>_xlfn.NORM.DIST(B3210,$F$753,$F$754,0)</f>
        <v>1.6413466644673017E-296</v>
      </c>
      <c r="I3210" s="247" t="str">
        <f>IF(H3210=MAX($H$761:$H$2761),C3210,"")</f>
        <v/>
      </c>
      <c r="J3210" s="247"/>
      <c r="K3210" s="247"/>
      <c r="L3210" s="247"/>
      <c r="M3210" s="247"/>
      <c r="N3210" s="247"/>
      <c r="O3210" s="247"/>
      <c r="P3210" s="247"/>
      <c r="Q3210" s="247"/>
      <c r="R3210" s="247"/>
      <c r="AZ3210" s="259"/>
      <c r="BA3210" s="259">
        <f>BA3209+$BD$753</f>
        <v>15.705599999999315</v>
      </c>
      <c r="BB3210" s="274">
        <f t="shared" si="765"/>
        <v>2.7946435588563016E-2</v>
      </c>
      <c r="BC3210" s="259">
        <f t="shared" si="766"/>
        <v>6.4600191697447573E-5</v>
      </c>
      <c r="BD3210" s="259">
        <f t="shared" si="763"/>
        <v>6.4600191697447573E-5</v>
      </c>
      <c r="BE3210" s="254" t="str">
        <f t="shared" si="764"/>
        <v/>
      </c>
    </row>
    <row r="3211" spans="1:57" ht="20.100000000000001" customHeight="1" x14ac:dyDescent="0.25">
      <c r="A3211" s="247">
        <v>2433</v>
      </c>
      <c r="B3211" s="247">
        <f>$B$755+(A3211*$B$758)</f>
        <v>13778.390989702208</v>
      </c>
      <c r="C3211" s="247">
        <f>_xlfn.NORM.DIST($B3211,$B$752,$B$753,0)</f>
        <v>1.2174922690742841E-11</v>
      </c>
      <c r="D3211" s="247">
        <f>_xlfn.NORM.DIST($B3211,$B$752,$B$753,1)</f>
        <v>0.99999999503733639</v>
      </c>
      <c r="E3211" s="247">
        <f>IF(OR(D3211&lt;$F$757,D3211&gt;$F$758),C3211,"")</f>
        <v>1.2174922690742841E-11</v>
      </c>
      <c r="F3211" s="247" t="str">
        <f>IF(AND(D3211&gt;$F$757,D3211&lt;$F$758),C3211,"")</f>
        <v/>
      </c>
      <c r="G3211" s="247" t="str">
        <f>IF(C3211=MAX($C$761:$C$2761),C3211,"")</f>
        <v/>
      </c>
      <c r="H3211" s="247">
        <f>_xlfn.NORM.DIST(B3211,$F$753,$F$754,0)</f>
        <v>1.9006413576212021E-296</v>
      </c>
      <c r="I3211" s="247" t="str">
        <f>IF(H3211=MAX($H$761:$H$2761),C3211,"")</f>
        <v/>
      </c>
      <c r="J3211" s="247"/>
      <c r="K3211" s="247"/>
      <c r="L3211" s="247"/>
      <c r="M3211" s="247"/>
      <c r="N3211" s="247"/>
      <c r="O3211" s="247"/>
      <c r="P3211" s="247"/>
      <c r="Q3211" s="247"/>
      <c r="R3211" s="247"/>
      <c r="AZ3211" s="259"/>
      <c r="BA3211" s="259">
        <f>BA3210+$BD$753</f>
        <v>15.711999999999314</v>
      </c>
      <c r="BB3211" s="274">
        <f t="shared" si="765"/>
        <v>2.7881835396865569E-2</v>
      </c>
      <c r="BC3211" s="259">
        <f t="shared" si="766"/>
        <v>6.4459409026516867E-5</v>
      </c>
      <c r="BD3211" s="259">
        <f t="shared" si="763"/>
        <v>6.4459409026516867E-5</v>
      </c>
      <c r="BE3211" s="254" t="str">
        <f t="shared" si="764"/>
        <v/>
      </c>
    </row>
    <row r="3212" spans="1:57" ht="20.100000000000001" customHeight="1" x14ac:dyDescent="0.25">
      <c r="A3212" s="248">
        <v>2434</v>
      </c>
      <c r="B3212" s="247">
        <f>$B$755+(A3212*$B$758)</f>
        <v>13788.006056687345</v>
      </c>
      <c r="C3212" s="247">
        <f>_xlfn.NORM.DIST($B3212,$B$752,$B$753,0)</f>
        <v>1.1898856690962887E-11</v>
      </c>
      <c r="D3212" s="247">
        <f>_xlfn.NORM.DIST($B3212,$B$752,$B$753,1)</f>
        <v>0.99999999515306692</v>
      </c>
      <c r="E3212" s="247">
        <f>IF(OR(D3212&lt;$F$757,D3212&gt;$F$758),C3212,"")</f>
        <v>1.1898856690962887E-11</v>
      </c>
      <c r="F3212" s="247" t="str">
        <f>IF(AND(D3212&gt;$F$757,D3212&lt;$F$758),C3212,"")</f>
        <v/>
      </c>
      <c r="G3212" s="247" t="str">
        <f>IF(C3212=MAX($C$761:$C$2761),C3212,"")</f>
        <v/>
      </c>
      <c r="H3212" s="247">
        <f>_xlfn.NORM.DIST(B3212,$F$753,$F$754,0)</f>
        <v>2.2008633824679465E-296</v>
      </c>
      <c r="I3212" s="247" t="str">
        <f>IF(H3212=MAX($H$761:$H$2761),C3212,"")</f>
        <v/>
      </c>
      <c r="J3212" s="247"/>
      <c r="K3212" s="247"/>
      <c r="L3212" s="247"/>
      <c r="M3212" s="247"/>
      <c r="N3212" s="247"/>
      <c r="O3212" s="247"/>
      <c r="P3212" s="247"/>
      <c r="Q3212" s="247"/>
      <c r="R3212" s="247"/>
      <c r="AZ3212" s="259"/>
      <c r="BA3212" s="259">
        <f>BA3211+$BD$753</f>
        <v>15.718399999999313</v>
      </c>
      <c r="BB3212" s="274">
        <f t="shared" si="765"/>
        <v>2.7817375987839052E-2</v>
      </c>
      <c r="BC3212" s="259">
        <f t="shared" si="766"/>
        <v>6.4318906493516376E-5</v>
      </c>
      <c r="BD3212" s="259">
        <f t="shared" si="763"/>
        <v>6.4318906493516376E-5</v>
      </c>
      <c r="BE3212" s="254" t="str">
        <f t="shared" si="764"/>
        <v/>
      </c>
    </row>
    <row r="3213" spans="1:57" ht="20.100000000000001" customHeight="1" x14ac:dyDescent="0.25">
      <c r="A3213" s="247">
        <v>2435</v>
      </c>
      <c r="B3213" s="247">
        <f>$B$755+(A3213*$B$758)</f>
        <v>13797.621123672483</v>
      </c>
      <c r="C3213" s="247">
        <f>_xlfn.NORM.DIST($B3213,$B$752,$B$753,0)</f>
        <v>1.1628864415968355E-11</v>
      </c>
      <c r="D3213" s="247">
        <f>_xlfn.NORM.DIST($B3213,$B$752,$B$753,1)</f>
        <v>0.99999999526617245</v>
      </c>
      <c r="E3213" s="247">
        <f>IF(OR(D3213&lt;$F$757,D3213&gt;$F$758),C3213,"")</f>
        <v>1.1628864415968355E-11</v>
      </c>
      <c r="F3213" s="247" t="str">
        <f>IF(AND(D3213&gt;$F$757,D3213&lt;$F$758),C3213,"")</f>
        <v/>
      </c>
      <c r="G3213" s="247" t="str">
        <f>IF(C3213=MAX($C$761:$C$2761),C3213,"")</f>
        <v/>
      </c>
      <c r="H3213" s="247">
        <f>_xlfn.NORM.DIST(B3213,$F$753,$F$754,0)</f>
        <v>2.5484671838221146E-296</v>
      </c>
      <c r="I3213" s="247" t="str">
        <f>IF(H3213=MAX($H$761:$H$2761),C3213,"")</f>
        <v/>
      </c>
      <c r="J3213" s="247"/>
      <c r="K3213" s="247"/>
      <c r="L3213" s="247"/>
      <c r="M3213" s="247"/>
      <c r="N3213" s="247"/>
      <c r="O3213" s="247"/>
      <c r="P3213" s="247"/>
      <c r="Q3213" s="247"/>
      <c r="R3213" s="247"/>
      <c r="AZ3213" s="259"/>
      <c r="BA3213" s="259">
        <f>BA3212+$BD$753</f>
        <v>15.724799999999313</v>
      </c>
      <c r="BB3213" s="274">
        <f t="shared" si="765"/>
        <v>2.7753057081345536E-2</v>
      </c>
      <c r="BC3213" s="259">
        <f t="shared" si="766"/>
        <v>6.4178683625945587E-5</v>
      </c>
      <c r="BD3213" s="259">
        <f t="shared" si="763"/>
        <v>6.4178683625945587E-5</v>
      </c>
      <c r="BE3213" s="254" t="str">
        <f t="shared" si="764"/>
        <v/>
      </c>
    </row>
    <row r="3214" spans="1:57" ht="20.100000000000001" customHeight="1" x14ac:dyDescent="0.25">
      <c r="A3214" s="247">
        <v>2436</v>
      </c>
      <c r="B3214" s="247">
        <f>$B$755+(A3214*$B$758)</f>
        <v>13807.236190657621</v>
      </c>
      <c r="C3214" s="247">
        <f>_xlfn.NORM.DIST($B3214,$B$752,$B$753,0)</f>
        <v>1.1364816590924152E-11</v>
      </c>
      <c r="D3214" s="247">
        <f>_xlfn.NORM.DIST($B3214,$B$752,$B$753,1)</f>
        <v>0.99999999537671058</v>
      </c>
      <c r="E3214" s="247">
        <f>IF(OR(D3214&lt;$F$757,D3214&gt;$F$758),C3214,"")</f>
        <v>1.1364816590924152E-11</v>
      </c>
      <c r="F3214" s="247" t="str">
        <f>IF(AND(D3214&gt;$F$757,D3214&lt;$F$758),C3214,"")</f>
        <v/>
      </c>
      <c r="G3214" s="247" t="str">
        <f>IF(C3214=MAX($C$761:$C$2761),C3214,"")</f>
        <v/>
      </c>
      <c r="H3214" s="247">
        <f>_xlfn.NORM.DIST(B3214,$F$753,$F$754,0)</f>
        <v>2.9509242257506666E-296</v>
      </c>
      <c r="I3214" s="247" t="str">
        <f>IF(H3214=MAX($H$761:$H$2761),C3214,"")</f>
        <v/>
      </c>
      <c r="J3214" s="247"/>
      <c r="K3214" s="247"/>
      <c r="L3214" s="247"/>
      <c r="M3214" s="247"/>
      <c r="N3214" s="247"/>
      <c r="O3214" s="247"/>
      <c r="P3214" s="247"/>
      <c r="Q3214" s="247"/>
      <c r="R3214" s="247"/>
      <c r="AZ3214" s="259"/>
      <c r="BA3214" s="259">
        <f>BA3213+$BD$753</f>
        <v>15.731199999999312</v>
      </c>
      <c r="BB3214" s="274">
        <f t="shared" si="765"/>
        <v>2.768887839771959E-2</v>
      </c>
      <c r="BC3214" s="259">
        <f t="shared" si="766"/>
        <v>6.4038739951834817E-5</v>
      </c>
      <c r="BD3214" s="259">
        <f t="shared" si="763"/>
        <v>6.4038739951834817E-5</v>
      </c>
      <c r="BE3214" s="254" t="str">
        <f t="shared" si="764"/>
        <v/>
      </c>
    </row>
    <row r="3215" spans="1:57" ht="20.100000000000001" customHeight="1" x14ac:dyDescent="0.25">
      <c r="A3215" s="247">
        <v>2437</v>
      </c>
      <c r="B3215" s="247">
        <f>$B$755+(A3215*$B$758)</f>
        <v>13816.851257642758</v>
      </c>
      <c r="C3215" s="247">
        <f>_xlfn.NORM.DIST($B3215,$B$752,$B$753,0)</f>
        <v>1.1106586593238091E-11</v>
      </c>
      <c r="D3215" s="247">
        <f>_xlfn.NORM.DIST($B3215,$B$752,$B$753,1)</f>
        <v>0.99999999548473806</v>
      </c>
      <c r="E3215" s="247">
        <f>IF(OR(D3215&lt;$F$757,D3215&gt;$F$758),C3215,"")</f>
        <v>1.1106586593238091E-11</v>
      </c>
      <c r="F3215" s="247" t="str">
        <f>IF(AND(D3215&gt;$F$757,D3215&lt;$F$758),C3215,"")</f>
        <v/>
      </c>
      <c r="G3215" s="247" t="str">
        <f>IF(C3215=MAX($C$761:$C$2761),C3215,"")</f>
        <v/>
      </c>
      <c r="H3215" s="247">
        <f>_xlfn.NORM.DIST(B3215,$F$753,$F$754,0)</f>
        <v>3.4168831034009506E-296</v>
      </c>
      <c r="I3215" s="247" t="str">
        <f>IF(H3215=MAX($H$761:$H$2761),C3215,"")</f>
        <v/>
      </c>
      <c r="J3215" s="247"/>
      <c r="K3215" s="247"/>
      <c r="L3215" s="247"/>
      <c r="M3215" s="247"/>
      <c r="N3215" s="247"/>
      <c r="O3215" s="247"/>
      <c r="P3215" s="247"/>
      <c r="Q3215" s="247"/>
      <c r="R3215" s="247"/>
      <c r="AZ3215" s="259"/>
      <c r="BA3215" s="259">
        <f>BA3214+$BD$753</f>
        <v>15.737599999999311</v>
      </c>
      <c r="BB3215" s="274">
        <f t="shared" si="765"/>
        <v>2.7624839657767755E-2</v>
      </c>
      <c r="BC3215" s="259">
        <f t="shared" si="766"/>
        <v>6.3899074999481525E-5</v>
      </c>
      <c r="BD3215" s="259">
        <f t="shared" si="763"/>
        <v>6.3899074999481525E-5</v>
      </c>
      <c r="BE3215" s="254" t="str">
        <f t="shared" si="764"/>
        <v/>
      </c>
    </row>
    <row r="3216" spans="1:57" ht="20.100000000000001" customHeight="1" x14ac:dyDescent="0.25">
      <c r="A3216" s="247">
        <v>2438</v>
      </c>
      <c r="B3216" s="247">
        <f>$B$755+(A3216*$B$758)</f>
        <v>13826.466324627896</v>
      </c>
      <c r="C3216" s="247">
        <f>_xlfn.NORM.DIST($B3216,$B$752,$B$753,0)</f>
        <v>1.0854050400350877E-11</v>
      </c>
      <c r="D3216" s="247">
        <f>_xlfn.NORM.DIST($B3216,$B$752,$B$753,1)</f>
        <v>0.99999999559031005</v>
      </c>
      <c r="E3216" s="247">
        <f>IF(OR(D3216&lt;$F$757,D3216&gt;$F$758),C3216,"")</f>
        <v>1.0854050400350877E-11</v>
      </c>
      <c r="F3216" s="247" t="str">
        <f>IF(AND(D3216&gt;$F$757,D3216&lt;$F$758),C3216,"")</f>
        <v/>
      </c>
      <c r="G3216" s="247" t="str">
        <f>IF(C3216=MAX($C$761:$C$2761),C3216,"")</f>
        <v/>
      </c>
      <c r="H3216" s="247">
        <f>_xlfn.NORM.DIST(B3216,$F$753,$F$754,0)</f>
        <v>3.956354839775081E-296</v>
      </c>
      <c r="I3216" s="247" t="str">
        <f>IF(H3216=MAX($H$761:$H$2761),C3216,"")</f>
        <v/>
      </c>
      <c r="J3216" s="247"/>
      <c r="K3216" s="247"/>
      <c r="L3216" s="247"/>
      <c r="M3216" s="247"/>
      <c r="N3216" s="247"/>
      <c r="O3216" s="247"/>
      <c r="P3216" s="247"/>
      <c r="Q3216" s="247"/>
      <c r="R3216" s="247"/>
      <c r="AZ3216" s="259"/>
      <c r="BA3216" s="259">
        <f>BA3215+$BD$753</f>
        <v>15.743999999999311</v>
      </c>
      <c r="BB3216" s="274">
        <f t="shared" si="765"/>
        <v>2.7560940582768274E-2</v>
      </c>
      <c r="BC3216" s="259">
        <f t="shared" si="766"/>
        <v>6.3759688297932576E-5</v>
      </c>
      <c r="BD3216" s="259">
        <f t="shared" si="763"/>
        <v>6.3759688297932576E-5</v>
      </c>
      <c r="BE3216" s="254" t="str">
        <f t="shared" si="764"/>
        <v/>
      </c>
    </row>
    <row r="3217" spans="1:57" ht="20.100000000000001" customHeight="1" x14ac:dyDescent="0.25">
      <c r="A3217" s="247">
        <v>2439</v>
      </c>
      <c r="B3217" s="247">
        <f>$B$755+(A3217*$B$758)</f>
        <v>13836.081391613034</v>
      </c>
      <c r="C3217" s="247">
        <f>_xlfn.NORM.DIST($B3217,$B$752,$B$753,0)</f>
        <v>1.0607086538504879E-11</v>
      </c>
      <c r="D3217" s="247">
        <f>_xlfn.NORM.DIST($B3217,$B$752,$B$753,1)</f>
        <v>0.99999999569348075</v>
      </c>
      <c r="E3217" s="247">
        <f>IF(OR(D3217&lt;$F$757,D3217&gt;$F$758),C3217,"")</f>
        <v>1.0607086538504879E-11</v>
      </c>
      <c r="F3217" s="247" t="str">
        <f>IF(AND(D3217&gt;$F$757,D3217&lt;$F$758),C3217,"")</f>
        <v/>
      </c>
      <c r="G3217" s="247" t="str">
        <f>IF(C3217=MAX($C$761:$C$2761),C3217,"")</f>
        <v/>
      </c>
      <c r="H3217" s="247">
        <f>_xlfn.NORM.DIST(B3217,$F$753,$F$754,0)</f>
        <v>4.5809273254734645E-296</v>
      </c>
      <c r="I3217" s="247" t="str">
        <f>IF(H3217=MAX($H$761:$H$2761),C3217,"")</f>
        <v/>
      </c>
      <c r="J3217" s="247"/>
      <c r="K3217" s="247"/>
      <c r="L3217" s="247"/>
      <c r="M3217" s="247"/>
      <c r="N3217" s="247"/>
      <c r="O3217" s="247"/>
      <c r="P3217" s="247"/>
      <c r="Q3217" s="247"/>
      <c r="R3217" s="247"/>
      <c r="AZ3217" s="259"/>
      <c r="BA3217" s="259">
        <f>BA3216+$BD$753</f>
        <v>15.75039999999931</v>
      </c>
      <c r="BB3217" s="274">
        <f t="shared" si="765"/>
        <v>2.7497180894470341E-2</v>
      </c>
      <c r="BC3217" s="259">
        <f t="shared" si="766"/>
        <v>6.3620579376734432E-5</v>
      </c>
      <c r="BD3217" s="259">
        <f t="shared" si="763"/>
        <v>6.3620579376734432E-5</v>
      </c>
      <c r="BE3217" s="254" t="str">
        <f t="shared" si="764"/>
        <v/>
      </c>
    </row>
    <row r="3218" spans="1:57" ht="20.100000000000001" customHeight="1" x14ac:dyDescent="0.25">
      <c r="A3218" s="248">
        <v>2440</v>
      </c>
      <c r="B3218" s="247">
        <f>$B$755+(A3218*$B$758)</f>
        <v>13845.696458598171</v>
      </c>
      <c r="C3218" s="247">
        <f>_xlfn.NORM.DIST($B3218,$B$752,$B$753,0)</f>
        <v>1.036557603247713E-11</v>
      </c>
      <c r="D3218" s="247">
        <f>_xlfn.NORM.DIST($B3218,$B$752,$B$753,1)</f>
        <v>0.99999999579430321</v>
      </c>
      <c r="E3218" s="247">
        <f>IF(OR(D3218&lt;$F$757,D3218&gt;$F$758),C3218,"")</f>
        <v>1.036557603247713E-11</v>
      </c>
      <c r="F3218" s="247" t="str">
        <f>IF(AND(D3218&gt;$F$757,D3218&lt;$F$758),C3218,"")</f>
        <v/>
      </c>
      <c r="G3218" s="247" t="str">
        <f>IF(C3218=MAX($C$761:$C$2761),C3218,"")</f>
        <v/>
      </c>
      <c r="H3218" s="247">
        <f>_xlfn.NORM.DIST(B3218,$F$753,$F$754,0)</f>
        <v>5.3040134809631778E-296</v>
      </c>
      <c r="I3218" s="247" t="str">
        <f>IF(H3218=MAX($H$761:$H$2761),C3218,"")</f>
        <v/>
      </c>
      <c r="J3218" s="247"/>
      <c r="K3218" s="247"/>
      <c r="L3218" s="247"/>
      <c r="M3218" s="247"/>
      <c r="N3218" s="247"/>
      <c r="O3218" s="247"/>
      <c r="P3218" s="247"/>
      <c r="Q3218" s="247"/>
      <c r="R3218" s="247"/>
      <c r="AZ3218" s="259"/>
      <c r="BA3218" s="259">
        <f>BA3217+$BD$753</f>
        <v>15.756799999999309</v>
      </c>
      <c r="BB3218" s="274">
        <f t="shared" si="765"/>
        <v>2.7433560315093607E-2</v>
      </c>
      <c r="BC3218" s="259">
        <f t="shared" si="766"/>
        <v>6.3481747765787438E-5</v>
      </c>
      <c r="BD3218" s="259">
        <f t="shared" si="763"/>
        <v>6.3481747765787438E-5</v>
      </c>
      <c r="BE3218" s="254" t="str">
        <f t="shared" si="764"/>
        <v/>
      </c>
    </row>
    <row r="3219" spans="1:57" ht="20.100000000000001" customHeight="1" x14ac:dyDescent="0.25">
      <c r="A3219" s="247">
        <v>2441</v>
      </c>
      <c r="B3219" s="247">
        <f>$B$755+(A3219*$B$758)</f>
        <v>13855.311525583309</v>
      </c>
      <c r="C3219" s="247">
        <f>_xlfn.NORM.DIST($B3219,$B$752,$B$753,0)</f>
        <v>1.0129402356256964E-11</v>
      </c>
      <c r="D3219" s="247">
        <f>_xlfn.NORM.DIST($B3219,$B$752,$B$753,1)</f>
        <v>0.99999999589282929</v>
      </c>
      <c r="E3219" s="247">
        <f>IF(OR(D3219&lt;$F$757,D3219&gt;$F$758),C3219,"")</f>
        <v>1.0129402356256964E-11</v>
      </c>
      <c r="F3219" s="247" t="str">
        <f>IF(AND(D3219&gt;$F$757,D3219&lt;$F$758),C3219,"")</f>
        <v/>
      </c>
      <c r="G3219" s="247" t="str">
        <f>IF(C3219=MAX($C$761:$C$2761),C3219,"")</f>
        <v/>
      </c>
      <c r="H3219" s="247">
        <f>_xlfn.NORM.DIST(B3219,$F$753,$F$754,0)</f>
        <v>6.1411384399067533E-296</v>
      </c>
      <c r="I3219" s="247" t="str">
        <f>IF(H3219=MAX($H$761:$H$2761),C3219,"")</f>
        <v/>
      </c>
      <c r="J3219" s="247"/>
      <c r="K3219" s="247"/>
      <c r="L3219" s="247"/>
      <c r="M3219" s="247"/>
      <c r="N3219" s="247"/>
      <c r="O3219" s="247"/>
      <c r="P3219" s="247"/>
      <c r="Q3219" s="247"/>
      <c r="R3219" s="247"/>
      <c r="AZ3219" s="259"/>
      <c r="BA3219" s="259">
        <f>BA3218+$BD$753</f>
        <v>15.763199999999308</v>
      </c>
      <c r="BB3219" s="274">
        <f t="shared" si="765"/>
        <v>2.7370078567327819E-2</v>
      </c>
      <c r="BC3219" s="259">
        <f t="shared" si="766"/>
        <v>6.3343192995720526E-5</v>
      </c>
      <c r="BD3219" s="259">
        <f t="shared" si="763"/>
        <v>6.3343192995720526E-5</v>
      </c>
      <c r="BE3219" s="254" t="str">
        <f t="shared" si="764"/>
        <v/>
      </c>
    </row>
    <row r="3220" spans="1:57" ht="20.100000000000001" customHeight="1" x14ac:dyDescent="0.25">
      <c r="A3220" s="247">
        <v>2442</v>
      </c>
      <c r="B3220" s="247">
        <f>$B$755+(A3220*$B$758)</f>
        <v>13864.926592568447</v>
      </c>
      <c r="C3220" s="247">
        <f>_xlfn.NORM.DIST($B3220,$B$752,$B$753,0)</f>
        <v>9.8984513846535076E-12</v>
      </c>
      <c r="D3220" s="247">
        <f>_xlfn.NORM.DIST($B3220,$B$752,$B$753,1)</f>
        <v>0.99999999598910971</v>
      </c>
      <c r="E3220" s="247">
        <f>IF(OR(D3220&lt;$F$757,D3220&gt;$F$758),C3220,"")</f>
        <v>9.8984513846535076E-12</v>
      </c>
      <c r="F3220" s="247" t="str">
        <f>IF(AND(D3220&gt;$F$757,D3220&lt;$F$758),C3220,"")</f>
        <v/>
      </c>
      <c r="G3220" s="247" t="str">
        <f>IF(C3220=MAX($C$761:$C$2761),C3220,"")</f>
        <v/>
      </c>
      <c r="H3220" s="247">
        <f>_xlfn.NORM.DIST(B3220,$F$753,$F$754,0)</f>
        <v>7.1102718839204975E-296</v>
      </c>
      <c r="I3220" s="247" t="str">
        <f>IF(H3220=MAX($H$761:$H$2761),C3220,"")</f>
        <v/>
      </c>
      <c r="J3220" s="247"/>
      <c r="K3220" s="247"/>
      <c r="L3220" s="247"/>
      <c r="M3220" s="247"/>
      <c r="N3220" s="247"/>
      <c r="O3220" s="247"/>
      <c r="P3220" s="247"/>
      <c r="Q3220" s="247"/>
      <c r="R3220" s="247"/>
      <c r="AZ3220" s="259"/>
      <c r="BA3220" s="259">
        <f>BA3219+$BD$753</f>
        <v>15.769599999999308</v>
      </c>
      <c r="BB3220" s="274">
        <f t="shared" si="765"/>
        <v>2.7306735374332099E-2</v>
      </c>
      <c r="BC3220" s="259">
        <f t="shared" si="766"/>
        <v>6.3204914597405487E-5</v>
      </c>
      <c r="BD3220" s="259">
        <f t="shared" si="763"/>
        <v>6.3204914597405487E-5</v>
      </c>
      <c r="BE3220" s="254" t="str">
        <f t="shared" si="764"/>
        <v/>
      </c>
    </row>
    <row r="3221" spans="1:57" ht="20.100000000000001" customHeight="1" x14ac:dyDescent="0.25">
      <c r="A3221" s="247">
        <v>2443</v>
      </c>
      <c r="B3221" s="247">
        <f>$B$755+(A3221*$B$758)</f>
        <v>13874.541659553584</v>
      </c>
      <c r="C3221" s="247">
        <f>_xlfn.NORM.DIST($B3221,$B$752,$B$753,0)</f>
        <v>9.6726113458146364E-12</v>
      </c>
      <c r="D3221" s="247">
        <f>_xlfn.NORM.DIST($B3221,$B$752,$B$753,1)</f>
        <v>0.99999999608319423</v>
      </c>
      <c r="E3221" s="247">
        <f>IF(OR(D3221&lt;$F$757,D3221&gt;$F$758),C3221,"")</f>
        <v>9.6726113458146364E-12</v>
      </c>
      <c r="F3221" s="247" t="str">
        <f>IF(AND(D3221&gt;$F$757,D3221&lt;$F$758),C3221,"")</f>
        <v/>
      </c>
      <c r="G3221" s="247" t="str">
        <f>IF(C3221=MAX($C$761:$C$2761),C3221,"")</f>
        <v/>
      </c>
      <c r="H3221" s="247">
        <f>_xlfn.NORM.DIST(B3221,$F$753,$F$754,0)</f>
        <v>8.2322126213215477E-296</v>
      </c>
      <c r="I3221" s="247" t="str">
        <f>IF(H3221=MAX($H$761:$H$2761),C3221,"")</f>
        <v/>
      </c>
      <c r="J3221" s="247"/>
      <c r="K3221" s="247"/>
      <c r="L3221" s="247"/>
      <c r="M3221" s="247"/>
      <c r="N3221" s="247"/>
      <c r="O3221" s="247"/>
      <c r="P3221" s="247"/>
      <c r="Q3221" s="247"/>
      <c r="R3221" s="247"/>
      <c r="AZ3221" s="259"/>
      <c r="BA3221" s="259">
        <f>BA3220+$BD$753</f>
        <v>15.775999999999307</v>
      </c>
      <c r="BB3221" s="274">
        <f t="shared" si="765"/>
        <v>2.7243530459734693E-2</v>
      </c>
      <c r="BC3221" s="259">
        <f t="shared" si="766"/>
        <v>6.3066912102671679E-5</v>
      </c>
      <c r="BD3221" s="259">
        <f t="shared" si="763"/>
        <v>6.3066912102671679E-5</v>
      </c>
      <c r="BE3221" s="254" t="str">
        <f t="shared" si="764"/>
        <v/>
      </c>
    </row>
    <row r="3222" spans="1:57" ht="20.100000000000001" customHeight="1" x14ac:dyDescent="0.25">
      <c r="A3222" s="247">
        <v>2444</v>
      </c>
      <c r="B3222" s="247">
        <f>$B$755+(A3222*$B$758)</f>
        <v>13884.156726538722</v>
      </c>
      <c r="C3222" s="247">
        <f>_xlfn.NORM.DIST($B3222,$B$752,$B$753,0)</f>
        <v>9.4517727746428747E-12</v>
      </c>
      <c r="D3222" s="247">
        <f>_xlfn.NORM.DIST($B3222,$B$752,$B$753,1)</f>
        <v>0.99999999617513136</v>
      </c>
      <c r="E3222" s="247">
        <f>IF(OR(D3222&lt;$F$757,D3222&gt;$F$758),C3222,"")</f>
        <v>9.4517727746428747E-12</v>
      </c>
      <c r="F3222" s="247" t="str">
        <f>IF(AND(D3222&gt;$F$757,D3222&lt;$F$758),C3222,"")</f>
        <v/>
      </c>
      <c r="G3222" s="247" t="str">
        <f>IF(C3222=MAX($C$761:$C$2761),C3222,"")</f>
        <v/>
      </c>
      <c r="H3222" s="247">
        <f>_xlfn.NORM.DIST(B3222,$F$753,$F$754,0)</f>
        <v>9.5310336156611205E-296</v>
      </c>
      <c r="I3222" s="247" t="str">
        <f>IF(H3222=MAX($H$761:$H$2761),C3222,"")</f>
        <v/>
      </c>
      <c r="J3222" s="247"/>
      <c r="K3222" s="247"/>
      <c r="L3222" s="247"/>
      <c r="M3222" s="247"/>
      <c r="N3222" s="247"/>
      <c r="O3222" s="247"/>
      <c r="P3222" s="247"/>
      <c r="Q3222" s="247"/>
      <c r="R3222" s="247"/>
      <c r="AZ3222" s="259"/>
      <c r="BA3222" s="259">
        <f>BA3221+$BD$753</f>
        <v>15.782399999999306</v>
      </c>
      <c r="BB3222" s="274">
        <f t="shared" si="765"/>
        <v>2.7180463547632022E-2</v>
      </c>
      <c r="BC3222" s="259">
        <f t="shared" si="766"/>
        <v>6.2929185043355401E-5</v>
      </c>
      <c r="BD3222" s="259">
        <f t="shared" si="763"/>
        <v>6.2929185043355401E-5</v>
      </c>
      <c r="BE3222" s="254" t="str">
        <f t="shared" si="764"/>
        <v/>
      </c>
    </row>
    <row r="3223" spans="1:57" ht="20.100000000000001" customHeight="1" x14ac:dyDescent="0.25">
      <c r="A3223" s="247">
        <v>2445</v>
      </c>
      <c r="B3223" s="247">
        <f>$B$755+(A3223*$B$758)</f>
        <v>13893.77179352386</v>
      </c>
      <c r="C3223" s="247">
        <f>_xlfn.NORM.DIST($B3223,$B$752,$B$753,0)</f>
        <v>9.2358284670905298E-12</v>
      </c>
      <c r="D3223" s="247">
        <f>_xlfn.NORM.DIST($B3223,$B$752,$B$753,1)</f>
        <v>0.99999999626496872</v>
      </c>
      <c r="E3223" s="247">
        <f>IF(OR(D3223&lt;$F$757,D3223&gt;$F$758),C3223,"")</f>
        <v>9.2358284670905298E-12</v>
      </c>
      <c r="F3223" s="247" t="str">
        <f>IF(AND(D3223&gt;$F$757,D3223&lt;$F$758),C3223,"")</f>
        <v/>
      </c>
      <c r="G3223" s="247" t="str">
        <f>IF(C3223=MAX($C$761:$C$2761),C3223,"")</f>
        <v/>
      </c>
      <c r="H3223" s="247">
        <f>_xlfn.NORM.DIST(B3223,$F$753,$F$754,0)</f>
        <v>1.1034596957514148E-295</v>
      </c>
      <c r="I3223" s="247" t="str">
        <f>IF(H3223=MAX($H$761:$H$2761),C3223,"")</f>
        <v/>
      </c>
      <c r="J3223" s="247"/>
      <c r="K3223" s="247"/>
      <c r="L3223" s="247"/>
      <c r="M3223" s="247"/>
      <c r="N3223" s="247"/>
      <c r="O3223" s="247"/>
      <c r="P3223" s="247"/>
      <c r="Q3223" s="247"/>
      <c r="R3223" s="247"/>
      <c r="AZ3223" s="259"/>
      <c r="BA3223" s="259">
        <f>BA3222+$BD$753</f>
        <v>15.788799999999306</v>
      </c>
      <c r="BB3223" s="274">
        <f t="shared" si="765"/>
        <v>2.7117534362588666E-2</v>
      </c>
      <c r="BC3223" s="259">
        <f t="shared" si="766"/>
        <v>6.2791732952142965E-5</v>
      </c>
      <c r="BD3223" s="259">
        <f t="shared" si="763"/>
        <v>6.2791732952142965E-5</v>
      </c>
      <c r="BE3223" s="254" t="str">
        <f t="shared" si="764"/>
        <v/>
      </c>
    </row>
    <row r="3224" spans="1:57" ht="20.100000000000001" customHeight="1" x14ac:dyDescent="0.25">
      <c r="A3224" s="247">
        <v>2446</v>
      </c>
      <c r="B3224" s="247">
        <f>$B$755+(A3224*$B$758)</f>
        <v>13903.386860508997</v>
      </c>
      <c r="C3224" s="247">
        <f>_xlfn.NORM.DIST($B3224,$B$752,$B$753,0)</f>
        <v>9.0246734353198638E-12</v>
      </c>
      <c r="D3224" s="247">
        <f>_xlfn.NORM.DIST($B3224,$B$752,$B$753,1)</f>
        <v>0.99999999635275294</v>
      </c>
      <c r="E3224" s="247">
        <f>IF(OR(D3224&lt;$F$757,D3224&gt;$F$758),C3224,"")</f>
        <v>9.0246734353198638E-12</v>
      </c>
      <c r="F3224" s="247" t="str">
        <f>IF(AND(D3224&gt;$F$757,D3224&lt;$F$758),C3224,"")</f>
        <v/>
      </c>
      <c r="G3224" s="247" t="str">
        <f>IF(C3224=MAX($C$761:$C$2761),C3224,"")</f>
        <v/>
      </c>
      <c r="H3224" s="247">
        <f>_xlfn.NORM.DIST(B3224,$F$753,$F$754,0)</f>
        <v>1.277514976266766E-295</v>
      </c>
      <c r="I3224" s="247" t="str">
        <f>IF(H3224=MAX($H$761:$H$2761),C3224,"")</f>
        <v/>
      </c>
      <c r="J3224" s="247"/>
      <c r="K3224" s="247"/>
      <c r="L3224" s="247"/>
      <c r="M3224" s="247"/>
      <c r="N3224" s="247"/>
      <c r="O3224" s="247"/>
      <c r="P3224" s="247"/>
      <c r="Q3224" s="247"/>
      <c r="R3224" s="247"/>
      <c r="AZ3224" s="259"/>
      <c r="BA3224" s="259">
        <f>BA3223+$BD$753</f>
        <v>15.795199999999305</v>
      </c>
      <c r="BB3224" s="274">
        <f t="shared" si="765"/>
        <v>2.7054742629636523E-2</v>
      </c>
      <c r="BC3224" s="259">
        <f t="shared" si="766"/>
        <v>6.2654555362182118E-5</v>
      </c>
      <c r="BD3224" s="259">
        <f t="shared" si="763"/>
        <v>6.2654555362182118E-5</v>
      </c>
      <c r="BE3224" s="254" t="str">
        <f t="shared" si="764"/>
        <v/>
      </c>
    </row>
    <row r="3225" spans="1:57" ht="20.100000000000001" customHeight="1" x14ac:dyDescent="0.25">
      <c r="A3225" s="248">
        <v>2447</v>
      </c>
      <c r="B3225" s="247">
        <f>$B$755+(A3225*$B$758)</f>
        <v>13913.001927494135</v>
      </c>
      <c r="C3225" s="247">
        <f>_xlfn.NORM.DIST($B3225,$B$752,$B$753,0)</f>
        <v>8.8182048637114728E-12</v>
      </c>
      <c r="D3225" s="247">
        <f>_xlfn.NORM.DIST($B3225,$B$752,$B$753,1)</f>
        <v>0.99999999643852944</v>
      </c>
      <c r="E3225" s="247">
        <f>IF(OR(D3225&lt;$F$757,D3225&gt;$F$758),C3225,"")</f>
        <v>8.8182048637114728E-12</v>
      </c>
      <c r="F3225" s="247" t="str">
        <f>IF(AND(D3225&gt;$F$757,D3225&lt;$F$758),C3225,"")</f>
        <v/>
      </c>
      <c r="G3225" s="247" t="str">
        <f>IF(C3225=MAX($C$761:$C$2761),C3225,"")</f>
        <v/>
      </c>
      <c r="H3225" s="247">
        <f>_xlfn.NORM.DIST(B3225,$F$753,$F$754,0)</f>
        <v>1.4790013702957042E-295</v>
      </c>
      <c r="I3225" s="247" t="str">
        <f>IF(H3225=MAX($H$761:$H$2761),C3225,"")</f>
        <v/>
      </c>
      <c r="J3225" s="247"/>
      <c r="K3225" s="247"/>
      <c r="L3225" s="247"/>
      <c r="M3225" s="247"/>
      <c r="N3225" s="247"/>
      <c r="O3225" s="247"/>
      <c r="P3225" s="247"/>
      <c r="Q3225" s="247"/>
      <c r="R3225" s="247"/>
      <c r="AZ3225" s="259"/>
      <c r="BA3225" s="259">
        <f>BA3224+$BD$753</f>
        <v>15.801599999999304</v>
      </c>
      <c r="BB3225" s="274">
        <f t="shared" si="765"/>
        <v>2.6992088074274341E-2</v>
      </c>
      <c r="BC3225" s="259">
        <f t="shared" si="766"/>
        <v>6.2517651807043884E-5</v>
      </c>
      <c r="BD3225" s="259">
        <f t="shared" si="763"/>
        <v>6.2517651807043884E-5</v>
      </c>
      <c r="BE3225" s="254" t="str">
        <f t="shared" si="764"/>
        <v/>
      </c>
    </row>
    <row r="3226" spans="1:57" ht="20.100000000000001" customHeight="1" x14ac:dyDescent="0.25">
      <c r="A3226" s="247">
        <v>2448</v>
      </c>
      <c r="B3226" s="247">
        <f>$B$755+(A3226*$B$758)</f>
        <v>13922.616994479273</v>
      </c>
      <c r="C3226" s="247">
        <f>_xlfn.NORM.DIST($B3226,$B$752,$B$753,0)</f>
        <v>8.6163220657069721E-12</v>
      </c>
      <c r="D3226" s="247">
        <f>_xlfn.NORM.DIST($B3226,$B$752,$B$753,1)</f>
        <v>0.99999999652234284</v>
      </c>
      <c r="E3226" s="247">
        <f>IF(OR(D3226&lt;$F$757,D3226&gt;$F$758),C3226,"")</f>
        <v>8.6163220657069721E-12</v>
      </c>
      <c r="F3226" s="247" t="str">
        <f>IF(AND(D3226&gt;$F$757,D3226&lt;$F$758),C3226,"")</f>
        <v/>
      </c>
      <c r="G3226" s="247" t="str">
        <f>IF(C3226=MAX($C$761:$C$2761),C3226,"")</f>
        <v/>
      </c>
      <c r="H3226" s="247">
        <f>_xlfn.NORM.DIST(B3226,$F$753,$F$754,0)</f>
        <v>1.7122382869347877E-295</v>
      </c>
      <c r="I3226" s="247" t="str">
        <f>IF(H3226=MAX($H$761:$H$2761),C3226,"")</f>
        <v/>
      </c>
      <c r="J3226" s="247"/>
      <c r="K3226" s="247"/>
      <c r="L3226" s="247"/>
      <c r="M3226" s="247"/>
      <c r="N3226" s="247"/>
      <c r="O3226" s="247"/>
      <c r="P3226" s="247"/>
      <c r="Q3226" s="247"/>
      <c r="R3226" s="247"/>
      <c r="AZ3226" s="259"/>
      <c r="BA3226" s="259">
        <f>BA3225+$BD$753</f>
        <v>15.807999999999303</v>
      </c>
      <c r="BB3226" s="274">
        <f t="shared" si="765"/>
        <v>2.6929570422467297E-2</v>
      </c>
      <c r="BC3226" s="259">
        <f t="shared" si="766"/>
        <v>6.2381021820892557E-5</v>
      </c>
      <c r="BD3226" s="259">
        <f t="shared" si="763"/>
        <v>6.2381021820892557E-5</v>
      </c>
      <c r="BE3226" s="254" t="str">
        <f t="shared" si="764"/>
        <v/>
      </c>
    </row>
    <row r="3227" spans="1:57" ht="20.100000000000001" customHeight="1" x14ac:dyDescent="0.25">
      <c r="A3227" s="247">
        <v>2449</v>
      </c>
      <c r="B3227" s="247">
        <f>$B$755+(A3227*$B$758)</f>
        <v>13932.23206146441</v>
      </c>
      <c r="C3227" s="247">
        <f>_xlfn.NORM.DIST($B3227,$B$752,$B$753,0)</f>
        <v>8.4189264414695843E-12</v>
      </c>
      <c r="D3227" s="247">
        <f>_xlfn.NORM.DIST($B3227,$B$752,$B$753,1)</f>
        <v>0.99999999660423688</v>
      </c>
      <c r="E3227" s="247">
        <f>IF(OR(D3227&lt;$F$757,D3227&gt;$F$758),C3227,"")</f>
        <v>8.4189264414695843E-12</v>
      </c>
      <c r="F3227" s="247" t="str">
        <f>IF(AND(D3227&gt;$F$757,D3227&lt;$F$758),C3227,"")</f>
        <v/>
      </c>
      <c r="G3227" s="247" t="str">
        <f>IF(C3227=MAX($C$761:$C$2761),C3227,"")</f>
        <v/>
      </c>
      <c r="H3227" s="247">
        <f>_xlfn.NORM.DIST(B3227,$F$753,$F$754,0)</f>
        <v>1.9822246972455834E-295</v>
      </c>
      <c r="I3227" s="247" t="str">
        <f>IF(H3227=MAX($H$761:$H$2761),C3227,"")</f>
        <v/>
      </c>
      <c r="J3227" s="247"/>
      <c r="K3227" s="247"/>
      <c r="L3227" s="247"/>
      <c r="M3227" s="247"/>
      <c r="N3227" s="247"/>
      <c r="O3227" s="247"/>
      <c r="P3227" s="247"/>
      <c r="Q3227" s="247"/>
      <c r="R3227" s="247"/>
      <c r="AZ3227" s="259"/>
      <c r="BA3227" s="259">
        <f>BA3226+$BD$753</f>
        <v>15.814399999999303</v>
      </c>
      <c r="BB3227" s="274">
        <f t="shared" si="765"/>
        <v>2.6867189400646405E-2</v>
      </c>
      <c r="BC3227" s="259">
        <f t="shared" si="766"/>
        <v>6.2244664938423261E-5</v>
      </c>
      <c r="BD3227" s="259">
        <f t="shared" si="763"/>
        <v>6.2244664938423261E-5</v>
      </c>
      <c r="BE3227" s="254" t="str">
        <f t="shared" si="764"/>
        <v/>
      </c>
    </row>
    <row r="3228" spans="1:57" ht="20.100000000000001" customHeight="1" x14ac:dyDescent="0.25">
      <c r="A3228" s="247">
        <v>2450</v>
      </c>
      <c r="B3228" s="247">
        <f>$B$755+(A3228*$B$758)</f>
        <v>13941.847128449548</v>
      </c>
      <c r="C3228" s="247">
        <f>_xlfn.NORM.DIST($B3228,$B$752,$B$753,0)</f>
        <v>8.2259214363494307E-12</v>
      </c>
      <c r="D3228" s="247">
        <f>_xlfn.NORM.DIST($B3228,$B$752,$B$753,1)</f>
        <v>0.99999999668425399</v>
      </c>
      <c r="E3228" s="247">
        <f>IF(OR(D3228&lt;$F$757,D3228&gt;$F$758),C3228,"")</f>
        <v>8.2259214363494307E-12</v>
      </c>
      <c r="F3228" s="247" t="str">
        <f>IF(AND(D3228&gt;$F$757,D3228&lt;$F$758),C3228,"")</f>
        <v/>
      </c>
      <c r="G3228" s="247" t="str">
        <f>IF(C3228=MAX($C$761:$C$2761),C3228,"")</f>
        <v/>
      </c>
      <c r="H3228" s="247">
        <f>_xlfn.NORM.DIST(B3228,$F$753,$F$754,0)</f>
        <v>2.2947459552914546E-295</v>
      </c>
      <c r="I3228" s="247" t="str">
        <f>IF(H3228=MAX($H$761:$H$2761),C3228,"")</f>
        <v/>
      </c>
      <c r="J3228" s="247"/>
      <c r="K3228" s="247"/>
      <c r="L3228" s="247"/>
      <c r="M3228" s="247"/>
      <c r="N3228" s="247"/>
      <c r="O3228" s="247"/>
      <c r="P3228" s="247"/>
      <c r="Q3228" s="247"/>
      <c r="R3228" s="247"/>
      <c r="AZ3228" s="259"/>
      <c r="BA3228" s="259">
        <f>BA3227+$BD$753</f>
        <v>15.820799999999302</v>
      </c>
      <c r="BB3228" s="274">
        <f t="shared" si="765"/>
        <v>2.6804944735707981E-2</v>
      </c>
      <c r="BC3228" s="259">
        <f t="shared" si="766"/>
        <v>6.2108580694913984E-5</v>
      </c>
      <c r="BD3228" s="259">
        <f t="shared" si="763"/>
        <v>6.2108580694913984E-5</v>
      </c>
      <c r="BE3228" s="254" t="str">
        <f t="shared" si="764"/>
        <v/>
      </c>
    </row>
    <row r="3229" spans="1:57" ht="20.100000000000001" customHeight="1" x14ac:dyDescent="0.25">
      <c r="A3229" s="247">
        <v>2451</v>
      </c>
      <c r="B3229" s="247">
        <f>$B$755+(A3229*$B$758)</f>
        <v>13951.462195434686</v>
      </c>
      <c r="C3229" s="247">
        <f>_xlfn.NORM.DIST($B3229,$B$752,$B$753,0)</f>
        <v>8.037212500137592E-12</v>
      </c>
      <c r="D3229" s="247">
        <f>_xlfn.NORM.DIST($B3229,$B$752,$B$753,1)</f>
        <v>0.99999999676243623</v>
      </c>
      <c r="E3229" s="247">
        <f>IF(OR(D3229&lt;$F$757,D3229&gt;$F$758),C3229,"")</f>
        <v>8.037212500137592E-12</v>
      </c>
      <c r="F3229" s="247" t="str">
        <f>IF(AND(D3229&gt;$F$757,D3229&lt;$F$758),C3229,"")</f>
        <v/>
      </c>
      <c r="G3229" s="247" t="str">
        <f>IF(C3229=MAX($C$761:$C$2761),C3229,"")</f>
        <v/>
      </c>
      <c r="H3229" s="247">
        <f>_xlfn.NORM.DIST(B3229,$F$753,$F$754,0)</f>
        <v>2.656497395866395E-295</v>
      </c>
      <c r="I3229" s="247" t="str">
        <f>IF(H3229=MAX($H$761:$H$2761),C3229,"")</f>
        <v/>
      </c>
      <c r="J3229" s="247"/>
      <c r="K3229" s="247"/>
      <c r="L3229" s="247"/>
      <c r="M3229" s="247"/>
      <c r="N3229" s="247"/>
      <c r="O3229" s="247"/>
      <c r="P3229" s="247"/>
      <c r="Q3229" s="247"/>
      <c r="R3229" s="247"/>
      <c r="AZ3229" s="259"/>
      <c r="BA3229" s="259">
        <f>BA3228+$BD$753</f>
        <v>15.827199999999301</v>
      </c>
      <c r="BB3229" s="274">
        <f t="shared" si="765"/>
        <v>2.6742836155013067E-2</v>
      </c>
      <c r="BC3229" s="259">
        <f t="shared" si="766"/>
        <v>6.1972768625923741E-5</v>
      </c>
      <c r="BD3229" s="259">
        <f t="shared" si="763"/>
        <v>6.1972768625923741E-5</v>
      </c>
      <c r="BE3229" s="254" t="str">
        <f t="shared" si="764"/>
        <v/>
      </c>
    </row>
    <row r="3230" spans="1:57" ht="20.100000000000001" customHeight="1" x14ac:dyDescent="0.25">
      <c r="A3230" s="247">
        <v>2452</v>
      </c>
      <c r="B3230" s="247">
        <f>$B$755+(A3230*$B$758)</f>
        <v>13961.077262419823</v>
      </c>
      <c r="C3230" s="247">
        <f>_xlfn.NORM.DIST($B3230,$B$752,$B$753,0)</f>
        <v>7.8527070470961545E-12</v>
      </c>
      <c r="D3230" s="247">
        <f>_xlfn.NORM.DIST($B3230,$B$752,$B$753,1)</f>
        <v>0.99999999683882412</v>
      </c>
      <c r="E3230" s="247">
        <f>IF(OR(D3230&lt;$F$757,D3230&gt;$F$758),C3230,"")</f>
        <v>7.8527070470961545E-12</v>
      </c>
      <c r="F3230" s="247" t="str">
        <f>IF(AND(D3230&gt;$F$757,D3230&lt;$F$758),C3230,"")</f>
        <v/>
      </c>
      <c r="G3230" s="247" t="str">
        <f>IF(C3230=MAX($C$761:$C$2761),C3230,"")</f>
        <v/>
      </c>
      <c r="H3230" s="247">
        <f>_xlfn.NORM.DIST(B3230,$F$753,$F$754,0)</f>
        <v>3.0752273414938419E-295</v>
      </c>
      <c r="I3230" s="247" t="str">
        <f>IF(H3230=MAX($H$761:$H$2761),C3230,"")</f>
        <v/>
      </c>
      <c r="J3230" s="247"/>
      <c r="K3230" s="247"/>
      <c r="L3230" s="247"/>
      <c r="M3230" s="247"/>
      <c r="N3230" s="247"/>
      <c r="O3230" s="247"/>
      <c r="P3230" s="247"/>
      <c r="Q3230" s="247"/>
      <c r="R3230" s="247"/>
      <c r="AZ3230" s="259"/>
      <c r="BA3230" s="259">
        <f>BA3229+$BD$753</f>
        <v>15.833599999999301</v>
      </c>
      <c r="BB3230" s="274">
        <f t="shared" si="765"/>
        <v>2.6680863386387144E-2</v>
      </c>
      <c r="BC3230" s="259">
        <f t="shared" si="766"/>
        <v>6.1837228267771355E-5</v>
      </c>
      <c r="BD3230" s="259">
        <f t="shared" si="763"/>
        <v>6.1837228267771355E-5</v>
      </c>
      <c r="BE3230" s="254" t="str">
        <f t="shared" si="764"/>
        <v/>
      </c>
    </row>
    <row r="3231" spans="1:57" ht="20.100000000000001" customHeight="1" x14ac:dyDescent="0.25">
      <c r="A3231" s="248">
        <v>2453</v>
      </c>
      <c r="B3231" s="247">
        <f>$B$755+(A3231*$B$758)</f>
        <v>13970.692329404961</v>
      </c>
      <c r="C3231" s="247">
        <f>_xlfn.NORM.DIST($B3231,$B$752,$B$753,0)</f>
        <v>7.6723144167487152E-12</v>
      </c>
      <c r="D3231" s="247">
        <f>_xlfn.NORM.DIST($B3231,$B$752,$B$753,1)</f>
        <v>0.99999999691345798</v>
      </c>
      <c r="E3231" s="247">
        <f>IF(OR(D3231&lt;$F$757,D3231&gt;$F$758),C3231,"")</f>
        <v>7.6723144167487152E-12</v>
      </c>
      <c r="F3231" s="247" t="str">
        <f>IF(AND(D3231&gt;$F$757,D3231&lt;$F$758),C3231,"")</f>
        <v/>
      </c>
      <c r="G3231" s="247" t="str">
        <f>IF(C3231=MAX($C$761:$C$2761),C3231,"")</f>
        <v/>
      </c>
      <c r="H3231" s="247">
        <f>_xlfn.NORM.DIST(B3231,$F$753,$F$754,0)</f>
        <v>3.5599025639645201E-295</v>
      </c>
      <c r="I3231" s="247" t="str">
        <f>IF(H3231=MAX($H$761:$H$2761),C3231,"")</f>
        <v/>
      </c>
      <c r="J3231" s="247"/>
      <c r="K3231" s="247"/>
      <c r="L3231" s="247"/>
      <c r="M3231" s="247"/>
      <c r="N3231" s="247"/>
      <c r="O3231" s="247"/>
      <c r="P3231" s="247"/>
      <c r="Q3231" s="247"/>
      <c r="R3231" s="247"/>
      <c r="AZ3231" s="259"/>
      <c r="BA3231" s="259">
        <f>BA3230+$BD$753</f>
        <v>15.8399999999993</v>
      </c>
      <c r="BB3231" s="274">
        <f t="shared" si="765"/>
        <v>2.6619026158119372E-2</v>
      </c>
      <c r="BC3231" s="259">
        <f t="shared" si="766"/>
        <v>6.1701959157306474E-5</v>
      </c>
      <c r="BD3231" s="259">
        <f t="shared" si="763"/>
        <v>6.1701959157306474E-5</v>
      </c>
      <c r="BE3231" s="254" t="str">
        <f t="shared" si="764"/>
        <v/>
      </c>
    </row>
    <row r="3232" spans="1:57" ht="20.100000000000001" customHeight="1" x14ac:dyDescent="0.25">
      <c r="A3232" s="247">
        <v>2454</v>
      </c>
      <c r="B3232" s="247">
        <f>$B$755+(A3232*$B$758)</f>
        <v>13980.307396390099</v>
      </c>
      <c r="C3232" s="247">
        <f>_xlfn.NORM.DIST($B3232,$B$752,$B$753,0)</f>
        <v>7.4959458354194156E-12</v>
      </c>
      <c r="D3232" s="247">
        <f>_xlfn.NORM.DIST($B3232,$B$752,$B$753,1)</f>
        <v>0.99999999698637665</v>
      </c>
      <c r="E3232" s="247">
        <f>IF(OR(D3232&lt;$F$757,D3232&gt;$F$758),C3232,"")</f>
        <v>7.4959458354194156E-12</v>
      </c>
      <c r="F3232" s="247" t="str">
        <f>IF(AND(D3232&gt;$F$757,D3232&lt;$F$758),C3232,"")</f>
        <v/>
      </c>
      <c r="G3232" s="247" t="str">
        <f>IF(C3232=MAX($C$761:$C$2761),C3232,"")</f>
        <v/>
      </c>
      <c r="H3232" s="247">
        <f>_xlfn.NORM.DIST(B3232,$F$753,$F$754,0)</f>
        <v>4.120899723102978E-295</v>
      </c>
      <c r="I3232" s="247" t="str">
        <f>IF(H3232=MAX($H$761:$H$2761),C3232,"")</f>
        <v/>
      </c>
      <c r="J3232" s="247"/>
      <c r="K3232" s="247"/>
      <c r="L3232" s="247"/>
      <c r="M3232" s="247"/>
      <c r="N3232" s="247"/>
      <c r="O3232" s="247"/>
      <c r="P3232" s="247"/>
      <c r="Q3232" s="247"/>
      <c r="R3232" s="247"/>
      <c r="AZ3232" s="259"/>
      <c r="BA3232" s="259">
        <f>BA3231+$BD$753</f>
        <v>15.846399999999299</v>
      </c>
      <c r="BB3232" s="274">
        <f t="shared" si="765"/>
        <v>2.6557324198962066E-2</v>
      </c>
      <c r="BC3232" s="259">
        <f t="shared" si="766"/>
        <v>6.1566960831628548E-5</v>
      </c>
      <c r="BD3232" s="259">
        <f t="shared" si="763"/>
        <v>6.1566960831628548E-5</v>
      </c>
      <c r="BE3232" s="254" t="str">
        <f t="shared" si="764"/>
        <v/>
      </c>
    </row>
    <row r="3233" spans="1:57" ht="20.100000000000001" customHeight="1" x14ac:dyDescent="0.25">
      <c r="A3233" s="247">
        <v>2455</v>
      </c>
      <c r="B3233" s="247">
        <f>$B$755+(A3233*$B$758)</f>
        <v>13989.922463375236</v>
      </c>
      <c r="C3233" s="247">
        <f>_xlfn.NORM.DIST($B3233,$B$752,$B$753,0)</f>
        <v>7.3235143785049523E-12</v>
      </c>
      <c r="D3233" s="247">
        <f>_xlfn.NORM.DIST($B3233,$B$752,$B$753,1)</f>
        <v>0.99999999705761866</v>
      </c>
      <c r="E3233" s="247">
        <f>IF(OR(D3233&lt;$F$757,D3233&gt;$F$758),C3233,"")</f>
        <v>7.3235143785049523E-12</v>
      </c>
      <c r="F3233" s="247" t="str">
        <f>IF(AND(D3233&gt;$F$757,D3233&lt;$F$758),C3233,"")</f>
        <v/>
      </c>
      <c r="G3233" s="247" t="str">
        <f>IF(C3233=MAX($C$761:$C$2761),C3233,"")</f>
        <v/>
      </c>
      <c r="H3233" s="247">
        <f>_xlfn.NORM.DIST(B3233,$F$753,$F$754,0)</f>
        <v>4.7702268575863408E-295</v>
      </c>
      <c r="I3233" s="247" t="str">
        <f>IF(H3233=MAX($H$761:$H$2761),C3233,"")</f>
        <v/>
      </c>
      <c r="J3233" s="247"/>
      <c r="K3233" s="247"/>
      <c r="L3233" s="247"/>
      <c r="M3233" s="247"/>
      <c r="N3233" s="247"/>
      <c r="O3233" s="247"/>
      <c r="P3233" s="247"/>
      <c r="Q3233" s="247"/>
      <c r="R3233" s="247"/>
      <c r="AZ3233" s="259"/>
      <c r="BA3233" s="259">
        <f>BA3232+$BD$753</f>
        <v>15.852799999999299</v>
      </c>
      <c r="BB3233" s="274">
        <f t="shared" si="765"/>
        <v>2.6495757238130437E-2</v>
      </c>
      <c r="BC3233" s="259">
        <f t="shared" si="766"/>
        <v>6.1432232828739081E-5</v>
      </c>
      <c r="BD3233" s="259">
        <f t="shared" si="763"/>
        <v>6.1432232828739081E-5</v>
      </c>
      <c r="BE3233" s="254" t="str">
        <f t="shared" si="764"/>
        <v/>
      </c>
    </row>
    <row r="3234" spans="1:57" ht="20.100000000000001" customHeight="1" x14ac:dyDescent="0.25">
      <c r="A3234" s="247">
        <v>2456</v>
      </c>
      <c r="B3234" s="247">
        <f>$B$755+(A3234*$B$758)</f>
        <v>13999.537530360374</v>
      </c>
      <c r="C3234" s="247">
        <f>_xlfn.NORM.DIST($B3234,$B$752,$B$753,0)</f>
        <v>7.1549349334682378E-12</v>
      </c>
      <c r="D3234" s="247">
        <f>_xlfn.NORM.DIST($B3234,$B$752,$B$753,1)</f>
        <v>0.99999999712722121</v>
      </c>
      <c r="E3234" s="247">
        <f>IF(OR(D3234&lt;$F$757,D3234&gt;$F$758),C3234,"")</f>
        <v>7.1549349334682378E-12</v>
      </c>
      <c r="F3234" s="247" t="str">
        <f>IF(AND(D3234&gt;$F$757,D3234&lt;$F$758),C3234,"")</f>
        <v/>
      </c>
      <c r="G3234" s="247" t="str">
        <f>IF(C3234=MAX($C$761:$C$2761),C3234,"")</f>
        <v/>
      </c>
      <c r="H3234" s="247">
        <f>_xlfn.NORM.DIST(B3234,$F$753,$F$754,0)</f>
        <v>5.5217796412652991E-295</v>
      </c>
      <c r="I3234" s="247" t="str">
        <f>IF(H3234=MAX($H$761:$H$2761),C3234,"")</f>
        <v/>
      </c>
      <c r="J3234" s="247"/>
      <c r="K3234" s="247"/>
      <c r="L3234" s="247"/>
      <c r="M3234" s="247"/>
      <c r="N3234" s="247"/>
      <c r="O3234" s="247"/>
      <c r="P3234" s="247"/>
      <c r="Q3234" s="247"/>
      <c r="R3234" s="247"/>
      <c r="AZ3234" s="259"/>
      <c r="BA3234" s="259">
        <f>BA3233+$BD$753</f>
        <v>15.859199999999298</v>
      </c>
      <c r="BB3234" s="274">
        <f t="shared" si="765"/>
        <v>2.6434325005301698E-2</v>
      </c>
      <c r="BC3234" s="259">
        <f t="shared" si="766"/>
        <v>6.1297774686795703E-5</v>
      </c>
      <c r="BD3234" s="259">
        <f t="shared" si="763"/>
        <v>6.1297774686795703E-5</v>
      </c>
      <c r="BE3234" s="254" t="str">
        <f t="shared" si="764"/>
        <v/>
      </c>
    </row>
    <row r="3235" spans="1:57" ht="20.100000000000001" customHeight="1" x14ac:dyDescent="0.25">
      <c r="A3235" s="247">
        <v>2457</v>
      </c>
      <c r="B3235" s="247">
        <f>$B$755+(A3235*$B$758)</f>
        <v>14009.152597345512</v>
      </c>
      <c r="C3235" s="247">
        <f>_xlfn.NORM.DIST($B3235,$B$752,$B$753,0)</f>
        <v>6.990124163539279E-12</v>
      </c>
      <c r="D3235" s="247">
        <f>_xlfn.NORM.DIST($B3235,$B$752,$B$753,1)</f>
        <v>0.99999999719522104</v>
      </c>
      <c r="E3235" s="247">
        <f>IF(OR(D3235&lt;$F$757,D3235&gt;$F$758),C3235,"")</f>
        <v>6.990124163539279E-12</v>
      </c>
      <c r="F3235" s="247" t="str">
        <f>IF(AND(D3235&gt;$F$757,D3235&lt;$F$758),C3235,"")</f>
        <v/>
      </c>
      <c r="G3235" s="247" t="str">
        <f>IF(C3235=MAX($C$761:$C$2761),C3235,"")</f>
        <v/>
      </c>
      <c r="H3235" s="247">
        <f>_xlfn.NORM.DIST(B3235,$F$753,$F$754,0)</f>
        <v>6.3916378570745102E-295</v>
      </c>
      <c r="I3235" s="247" t="str">
        <f>IF(H3235=MAX($H$761:$H$2761),C3235,"")</f>
        <v/>
      </c>
      <c r="J3235" s="247"/>
      <c r="K3235" s="247"/>
      <c r="L3235" s="247"/>
      <c r="M3235" s="247"/>
      <c r="N3235" s="247"/>
      <c r="O3235" s="247"/>
      <c r="P3235" s="247"/>
      <c r="Q3235" s="247"/>
      <c r="R3235" s="247"/>
      <c r="AZ3235" s="259"/>
      <c r="BA3235" s="259">
        <f>BA3234+$BD$753</f>
        <v>15.865599999999297</v>
      </c>
      <c r="BB3235" s="274">
        <f t="shared" si="765"/>
        <v>2.6373027230614902E-2</v>
      </c>
      <c r="BC3235" s="259">
        <f t="shared" si="766"/>
        <v>6.1163585944781773E-5</v>
      </c>
      <c r="BD3235" s="259">
        <f t="shared" si="763"/>
        <v>6.1163585944781773E-5</v>
      </c>
      <c r="BE3235" s="254" t="str">
        <f t="shared" si="764"/>
        <v/>
      </c>
    </row>
    <row r="3236" spans="1:57" ht="20.100000000000001" customHeight="1" x14ac:dyDescent="0.25">
      <c r="A3236" s="247">
        <v>2458</v>
      </c>
      <c r="B3236" s="247">
        <f>$B$755+(A3236*$B$758)</f>
        <v>14018.767664330649</v>
      </c>
      <c r="C3236" s="247">
        <f>_xlfn.NORM.DIST($B3236,$B$752,$B$753,0)</f>
        <v>6.8290004721107861E-12</v>
      </c>
      <c r="D3236" s="247">
        <f>_xlfn.NORM.DIST($B3236,$B$752,$B$753,1)</f>
        <v>0.99999999726165401</v>
      </c>
      <c r="E3236" s="247">
        <f>IF(OR(D3236&lt;$F$757,D3236&gt;$F$758),C3236,"")</f>
        <v>6.8290004721107861E-12</v>
      </c>
      <c r="F3236" s="247" t="str">
        <f>IF(AND(D3236&gt;$F$757,D3236&lt;$F$758),C3236,"")</f>
        <v/>
      </c>
      <c r="G3236" s="247" t="str">
        <f>IF(C3236=MAX($C$761:$C$2761),C3236,"")</f>
        <v/>
      </c>
      <c r="H3236" s="247">
        <f>_xlfn.NORM.DIST(B3236,$F$753,$F$754,0)</f>
        <v>7.3984083948886202E-295</v>
      </c>
      <c r="I3236" s="247" t="str">
        <f>IF(H3236=MAX($H$761:$H$2761),C3236,"")</f>
        <v/>
      </c>
      <c r="J3236" s="247"/>
      <c r="K3236" s="247"/>
      <c r="L3236" s="247"/>
      <c r="M3236" s="247"/>
      <c r="N3236" s="247"/>
      <c r="O3236" s="247"/>
      <c r="P3236" s="247"/>
      <c r="Q3236" s="247"/>
      <c r="R3236" s="247"/>
      <c r="AZ3236" s="259"/>
      <c r="BA3236" s="259">
        <f>BA3235+$BD$753</f>
        <v>15.871999999999296</v>
      </c>
      <c r="BB3236" s="274">
        <f t="shared" si="765"/>
        <v>2.6311863644670121E-2</v>
      </c>
      <c r="BC3236" s="259">
        <f t="shared" si="766"/>
        <v>6.1029666142086575E-5</v>
      </c>
      <c r="BD3236" s="259">
        <f t="shared" si="763"/>
        <v>6.1029666142086575E-5</v>
      </c>
      <c r="BE3236" s="254" t="str">
        <f t="shared" si="764"/>
        <v/>
      </c>
    </row>
    <row r="3237" spans="1:57" ht="20.100000000000001" customHeight="1" x14ac:dyDescent="0.25">
      <c r="A3237" s="247">
        <v>2459</v>
      </c>
      <c r="B3237" s="247">
        <f>$B$755+(A3237*$B$758)</f>
        <v>14028.382731315787</v>
      </c>
      <c r="C3237" s="247">
        <f>_xlfn.NORM.DIST($B3237,$B$752,$B$753,0)</f>
        <v>6.6714839678165932E-12</v>
      </c>
      <c r="D3237" s="247">
        <f>_xlfn.NORM.DIST($B3237,$B$752,$B$753,1)</f>
        <v>0.9999999973265552</v>
      </c>
      <c r="E3237" s="247">
        <f>IF(OR(D3237&lt;$F$757,D3237&gt;$F$758),C3237,"")</f>
        <v>6.6714839678165932E-12</v>
      </c>
      <c r="F3237" s="247" t="str">
        <f>IF(AND(D3237&gt;$F$757,D3237&lt;$F$758),C3237,"")</f>
        <v/>
      </c>
      <c r="G3237" s="247" t="str">
        <f>IF(C3237=MAX($C$761:$C$2761),C3237,"")</f>
        <v/>
      </c>
      <c r="H3237" s="247">
        <f>_xlfn.NORM.DIST(B3237,$F$753,$F$754,0)</f>
        <v>8.5636220676731537E-295</v>
      </c>
      <c r="I3237" s="247" t="str">
        <f>IF(H3237=MAX($H$761:$H$2761),C3237,"")</f>
        <v/>
      </c>
      <c r="J3237" s="247"/>
      <c r="K3237" s="247"/>
      <c r="L3237" s="247"/>
      <c r="M3237" s="247"/>
      <c r="N3237" s="247"/>
      <c r="O3237" s="247"/>
      <c r="P3237" s="247"/>
      <c r="Q3237" s="247"/>
      <c r="R3237" s="247"/>
      <c r="AZ3237" s="259"/>
      <c r="BA3237" s="259">
        <f>BA3236+$BD$753</f>
        <v>15.878399999999296</v>
      </c>
      <c r="BB3237" s="274">
        <f t="shared" si="765"/>
        <v>2.6250833978528034E-2</v>
      </c>
      <c r="BC3237" s="259">
        <f t="shared" si="766"/>
        <v>6.0896014818460215E-5</v>
      </c>
      <c r="BD3237" s="259">
        <f t="shared" si="763"/>
        <v>6.0896014818460215E-5</v>
      </c>
      <c r="BE3237" s="254" t="str">
        <f t="shared" si="764"/>
        <v/>
      </c>
    </row>
    <row r="3238" spans="1:57" ht="20.100000000000001" customHeight="1" x14ac:dyDescent="0.25">
      <c r="A3238" s="248">
        <v>2460</v>
      </c>
      <c r="B3238" s="247">
        <f>$B$755+(A3238*$B$758)</f>
        <v>14037.997798300925</v>
      </c>
      <c r="C3238" s="247">
        <f>_xlfn.NORM.DIST($B3238,$B$752,$B$753,0)</f>
        <v>6.5174964302792464E-12</v>
      </c>
      <c r="D3238" s="247">
        <f>_xlfn.NORM.DIST($B3238,$B$752,$B$753,1)</f>
        <v>0.99999999738995893</v>
      </c>
      <c r="E3238" s="247">
        <f>IF(OR(D3238&lt;$F$757,D3238&gt;$F$758),C3238,"")</f>
        <v>6.5174964302792464E-12</v>
      </c>
      <c r="F3238" s="247" t="str">
        <f>IF(AND(D3238&gt;$F$757,D3238&lt;$F$758),C3238,"")</f>
        <v/>
      </c>
      <c r="G3238" s="247" t="str">
        <f>IF(C3238=MAX($C$761:$C$2761),C3238,"")</f>
        <v/>
      </c>
      <c r="H3238" s="247">
        <f>_xlfn.NORM.DIST(B3238,$F$753,$F$754,0)</f>
        <v>9.9121926829618424E-295</v>
      </c>
      <c r="I3238" s="247" t="str">
        <f>IF(H3238=MAX($H$761:$H$2761),C3238,"")</f>
        <v/>
      </c>
      <c r="J3238" s="247"/>
      <c r="K3238" s="247"/>
      <c r="L3238" s="247"/>
      <c r="M3238" s="247"/>
      <c r="N3238" s="247"/>
      <c r="O3238" s="247"/>
      <c r="P3238" s="247"/>
      <c r="Q3238" s="247"/>
      <c r="R3238" s="247"/>
      <c r="AZ3238" s="259"/>
      <c r="BA3238" s="259">
        <f>BA3237+$BD$753</f>
        <v>15.884799999999295</v>
      </c>
      <c r="BB3238" s="274">
        <f t="shared" si="765"/>
        <v>2.6189937963709574E-2</v>
      </c>
      <c r="BC3238" s="259">
        <f t="shared" si="766"/>
        <v>6.0762631514547916E-5</v>
      </c>
      <c r="BD3238" s="259">
        <f t="shared" si="763"/>
        <v>6.0762631514547916E-5</v>
      </c>
      <c r="BE3238" s="254" t="str">
        <f t="shared" si="764"/>
        <v/>
      </c>
    </row>
    <row r="3239" spans="1:57" ht="20.100000000000001" customHeight="1" x14ac:dyDescent="0.25">
      <c r="A3239" s="247">
        <v>2461</v>
      </c>
      <c r="B3239" s="247">
        <f>$B$755+(A3239*$B$758)</f>
        <v>14047.612865286063</v>
      </c>
      <c r="C3239" s="247">
        <f>_xlfn.NORM.DIST($B3239,$B$752,$B$753,0)</f>
        <v>6.366961276515849E-12</v>
      </c>
      <c r="D3239" s="247">
        <f>_xlfn.NORM.DIST($B3239,$B$752,$B$753,1)</f>
        <v>0.9999999974518986</v>
      </c>
      <c r="E3239" s="247">
        <f>IF(OR(D3239&lt;$F$757,D3239&gt;$F$758),C3239,"")</f>
        <v>6.366961276515849E-12</v>
      </c>
      <c r="F3239" s="247" t="str">
        <f>IF(AND(D3239&gt;$F$757,D3239&lt;$F$758),C3239,"")</f>
        <v/>
      </c>
      <c r="G3239" s="247" t="str">
        <f>IF(C3239=MAX($C$761:$C$2761),C3239,"")</f>
        <v/>
      </c>
      <c r="H3239" s="247">
        <f>_xlfn.NORM.DIST(B3239,$F$753,$F$754,0)</f>
        <v>1.1472948128173912E-294</v>
      </c>
      <c r="I3239" s="247" t="str">
        <f>IF(H3239=MAX($H$761:$H$2761),C3239,"")</f>
        <v/>
      </c>
      <c r="J3239" s="247"/>
      <c r="K3239" s="247"/>
      <c r="L3239" s="247"/>
      <c r="M3239" s="247"/>
      <c r="N3239" s="247"/>
      <c r="O3239" s="247"/>
      <c r="P3239" s="247"/>
      <c r="Q3239" s="247"/>
      <c r="R3239" s="247"/>
      <c r="AZ3239" s="259"/>
      <c r="BA3239" s="259">
        <f>BA3238+$BD$753</f>
        <v>15.891199999999294</v>
      </c>
      <c r="BB3239" s="274">
        <f t="shared" si="765"/>
        <v>2.6129175332195026E-2</v>
      </c>
      <c r="BC3239" s="259">
        <f t="shared" si="766"/>
        <v>6.0629515771109393E-5</v>
      </c>
      <c r="BD3239" s="259">
        <f t="shared" si="763"/>
        <v>6.0629515771109393E-5</v>
      </c>
      <c r="BE3239" s="254" t="str">
        <f t="shared" si="764"/>
        <v/>
      </c>
    </row>
    <row r="3240" spans="1:57" ht="20.100000000000001" customHeight="1" x14ac:dyDescent="0.25">
      <c r="A3240" s="247">
        <v>2462</v>
      </c>
      <c r="B3240" s="247">
        <f>$B$755+(A3240*$B$758)</f>
        <v>14057.2279322712</v>
      </c>
      <c r="C3240" s="247">
        <f>_xlfn.NORM.DIST($B3240,$B$752,$B$753,0)</f>
        <v>6.2198035279890061E-12</v>
      </c>
      <c r="D3240" s="247">
        <f>_xlfn.NORM.DIST($B3240,$B$752,$B$753,1)</f>
        <v>0.9999999975124072</v>
      </c>
      <c r="E3240" s="247">
        <f>IF(OR(D3240&lt;$F$757,D3240&gt;$F$758),C3240,"")</f>
        <v>6.2198035279890061E-12</v>
      </c>
      <c r="F3240" s="247" t="str">
        <f>IF(AND(D3240&gt;$F$757,D3240&lt;$F$758),C3240,"")</f>
        <v/>
      </c>
      <c r="G3240" s="247" t="str">
        <f>IF(C3240=MAX($C$761:$C$2761),C3240,"")</f>
        <v/>
      </c>
      <c r="H3240" s="247">
        <f>_xlfn.NORM.DIST(B3240,$F$753,$F$754,0)</f>
        <v>1.3279244756636121E-294</v>
      </c>
      <c r="I3240" s="247" t="str">
        <f>IF(H3240=MAX($H$761:$H$2761),C3240,"")</f>
        <v/>
      </c>
      <c r="J3240" s="247"/>
      <c r="K3240" s="247"/>
      <c r="L3240" s="247"/>
      <c r="M3240" s="247"/>
      <c r="N3240" s="247"/>
      <c r="O3240" s="247"/>
      <c r="P3240" s="247"/>
      <c r="Q3240" s="247"/>
      <c r="R3240" s="247"/>
      <c r="AZ3240" s="259"/>
      <c r="BA3240" s="259">
        <f>BA3239+$BD$753</f>
        <v>15.897599999999294</v>
      </c>
      <c r="BB3240" s="274">
        <f t="shared" si="765"/>
        <v>2.6068545816423917E-2</v>
      </c>
      <c r="BC3240" s="259">
        <f t="shared" si="766"/>
        <v>6.049666712974397E-5</v>
      </c>
      <c r="BD3240" s="259">
        <f t="shared" si="763"/>
        <v>6.049666712974397E-5</v>
      </c>
      <c r="BE3240" s="254" t="str">
        <f t="shared" si="764"/>
        <v/>
      </c>
    </row>
    <row r="3241" spans="1:57" ht="20.100000000000001" customHeight="1" x14ac:dyDescent="0.25">
      <c r="A3241" s="247">
        <v>2463</v>
      </c>
      <c r="B3241" s="247">
        <f>$B$755+(A3241*$B$758)</f>
        <v>14066.842999256338</v>
      </c>
      <c r="C3241" s="247">
        <f>_xlfn.NORM.DIST($B3241,$B$752,$B$753,0)</f>
        <v>6.0759497782922181E-12</v>
      </c>
      <c r="D3241" s="247">
        <f>_xlfn.NORM.DIST($B3241,$B$752,$B$753,1)</f>
        <v>0.99999999757151681</v>
      </c>
      <c r="E3241" s="247">
        <f>IF(OR(D3241&lt;$F$757,D3241&gt;$F$758),C3241,"")</f>
        <v>6.0759497782922181E-12</v>
      </c>
      <c r="F3241" s="247" t="str">
        <f>IF(AND(D3241&gt;$F$757,D3241&lt;$F$758),C3241,"")</f>
        <v/>
      </c>
      <c r="G3241" s="247" t="str">
        <f>IF(C3241=MAX($C$761:$C$2761),C3241,"")</f>
        <v/>
      </c>
      <c r="H3241" s="247">
        <f>_xlfn.NORM.DIST(B3241,$F$753,$F$754,0)</f>
        <v>1.5369678128564125E-294</v>
      </c>
      <c r="I3241" s="247" t="str">
        <f>IF(H3241=MAX($H$761:$H$2761),C3241,"")</f>
        <v/>
      </c>
      <c r="J3241" s="247"/>
      <c r="K3241" s="247"/>
      <c r="L3241" s="247"/>
      <c r="M3241" s="247"/>
      <c r="N3241" s="247"/>
      <c r="O3241" s="247"/>
      <c r="P3241" s="247"/>
      <c r="Q3241" s="247"/>
      <c r="R3241" s="247"/>
      <c r="AZ3241" s="259"/>
      <c r="BA3241" s="259">
        <f>BA3240+$BD$753</f>
        <v>15.903999999999293</v>
      </c>
      <c r="BB3241" s="274">
        <f t="shared" si="765"/>
        <v>2.6008049149294173E-2</v>
      </c>
      <c r="BC3241" s="259">
        <f t="shared" si="766"/>
        <v>6.0364085132449952E-5</v>
      </c>
      <c r="BD3241" s="259">
        <f t="shared" si="763"/>
        <v>6.0364085132449952E-5</v>
      </c>
      <c r="BE3241" s="254" t="str">
        <f t="shared" si="764"/>
        <v/>
      </c>
    </row>
    <row r="3242" spans="1:57" ht="20.100000000000001" customHeight="1" x14ac:dyDescent="0.25">
      <c r="A3242" s="247">
        <v>2464</v>
      </c>
      <c r="B3242" s="247">
        <f>$B$755+(A3242*$B$758)</f>
        <v>14076.458066241476</v>
      </c>
      <c r="C3242" s="247">
        <f>_xlfn.NORM.DIST($B3242,$B$752,$B$753,0)</f>
        <v>5.9353281614570756E-12</v>
      </c>
      <c r="D3242" s="247">
        <f>_xlfn.NORM.DIST($B3242,$B$752,$B$753,1)</f>
        <v>0.99999999762925895</v>
      </c>
      <c r="E3242" s="247">
        <f>IF(OR(D3242&lt;$F$757,D3242&gt;$F$758),C3242,"")</f>
        <v>5.9353281614570756E-12</v>
      </c>
      <c r="F3242" s="247" t="str">
        <f>IF(AND(D3242&gt;$F$757,D3242&lt;$F$758),C3242,"")</f>
        <v/>
      </c>
      <c r="G3242" s="247" t="str">
        <f>IF(C3242=MAX($C$761:$C$2761),C3242,"")</f>
        <v/>
      </c>
      <c r="H3242" s="247">
        <f>_xlfn.NORM.DIST(B3242,$F$753,$F$754,0)</f>
        <v>1.7788905205309032E-294</v>
      </c>
      <c r="I3242" s="247" t="str">
        <f>IF(H3242=MAX($H$761:$H$2761),C3242,"")</f>
        <v/>
      </c>
      <c r="J3242" s="247"/>
      <c r="K3242" s="247"/>
      <c r="L3242" s="247"/>
      <c r="M3242" s="247"/>
      <c r="N3242" s="247"/>
      <c r="O3242" s="247"/>
      <c r="P3242" s="247"/>
      <c r="Q3242" s="247"/>
      <c r="R3242" s="247"/>
      <c r="AZ3242" s="259"/>
      <c r="BA3242" s="259">
        <f>BA3241+$BD$753</f>
        <v>15.910399999999292</v>
      </c>
      <c r="BB3242" s="274">
        <f t="shared" si="765"/>
        <v>2.5947685064161723E-2</v>
      </c>
      <c r="BC3242" s="259">
        <f t="shared" si="766"/>
        <v>6.023176932171484E-5</v>
      </c>
      <c r="BD3242" s="259">
        <f t="shared" si="763"/>
        <v>6.023176932171484E-5</v>
      </c>
      <c r="BE3242" s="254" t="str">
        <f t="shared" si="764"/>
        <v/>
      </c>
    </row>
    <row r="3243" spans="1:57" ht="20.100000000000001" customHeight="1" x14ac:dyDescent="0.25">
      <c r="A3243" s="247">
        <v>2465</v>
      </c>
      <c r="B3243" s="247">
        <f>$B$755+(A3243*$B$758)</f>
        <v>14086.073133226613</v>
      </c>
      <c r="C3243" s="247">
        <f>_xlfn.NORM.DIST($B3243,$B$752,$B$753,0)</f>
        <v>5.7978683208718227E-12</v>
      </c>
      <c r="D3243" s="247">
        <f>_xlfn.NORM.DIST($B3243,$B$752,$B$753,1)</f>
        <v>0.99999999768566417</v>
      </c>
      <c r="E3243" s="247">
        <f>IF(OR(D3243&lt;$F$757,D3243&gt;$F$758),C3243,"")</f>
        <v>5.7978683208718227E-12</v>
      </c>
      <c r="F3243" s="247" t="str">
        <f>IF(AND(D3243&gt;$F$757,D3243&lt;$F$758),C3243,"")</f>
        <v/>
      </c>
      <c r="G3243" s="247" t="str">
        <f>IF(C3243=MAX($C$761:$C$2761),C3243,"")</f>
        <v/>
      </c>
      <c r="H3243" s="247">
        <f>_xlfn.NORM.DIST(B3243,$F$753,$F$754,0)</f>
        <v>2.0588595458834672E-294</v>
      </c>
      <c r="I3243" s="247" t="str">
        <f>IF(H3243=MAX($H$761:$H$2761),C3243,"")</f>
        <v/>
      </c>
      <c r="J3243" s="247"/>
      <c r="K3243" s="247"/>
      <c r="L3243" s="247"/>
      <c r="M3243" s="247"/>
      <c r="N3243" s="247"/>
      <c r="O3243" s="247"/>
      <c r="P3243" s="247"/>
      <c r="Q3243" s="247"/>
      <c r="R3243" s="247"/>
      <c r="AZ3243" s="259"/>
      <c r="BA3243" s="259">
        <f>BA3242+$BD$753</f>
        <v>15.916799999999292</v>
      </c>
      <c r="BB3243" s="274">
        <f t="shared" si="765"/>
        <v>2.5887453294840008E-2</v>
      </c>
      <c r="BC3243" s="259">
        <f t="shared" si="766"/>
        <v>6.0099719240647165E-5</v>
      </c>
      <c r="BD3243" s="259">
        <f t="shared" si="763"/>
        <v>6.0099719240647165E-5</v>
      </c>
      <c r="BE3243" s="254" t="str">
        <f t="shared" si="764"/>
        <v/>
      </c>
    </row>
    <row r="3244" spans="1:57" ht="20.100000000000001" customHeight="1" x14ac:dyDescent="0.25">
      <c r="A3244" s="248">
        <v>2466</v>
      </c>
      <c r="B3244" s="247">
        <f>$B$755+(A3244*$B$758)</f>
        <v>14095.688200211751</v>
      </c>
      <c r="C3244" s="247">
        <f>_xlfn.NORM.DIST($B3244,$B$752,$B$753,0)</f>
        <v>5.6635013787992913E-12</v>
      </c>
      <c r="D3244" s="247">
        <f>_xlfn.NORM.DIST($B3244,$B$752,$B$753,1)</f>
        <v>0.99999999774076265</v>
      </c>
      <c r="E3244" s="247">
        <f>IF(OR(D3244&lt;$F$757,D3244&gt;$F$758),C3244,"")</f>
        <v>5.6635013787992913E-12</v>
      </c>
      <c r="F3244" s="247" t="str">
        <f>IF(AND(D3244&gt;$F$757,D3244&lt;$F$758),C3244,"")</f>
        <v/>
      </c>
      <c r="G3244" s="247" t="str">
        <f>IF(C3244=MAX($C$761:$C$2761),C3244,"")</f>
        <v/>
      </c>
      <c r="H3244" s="247">
        <f>_xlfn.NORM.DIST(B3244,$F$753,$F$754,0)</f>
        <v>2.3828531092020495E-294</v>
      </c>
      <c r="I3244" s="247" t="str">
        <f>IF(H3244=MAX($H$761:$H$2761),C3244,"")</f>
        <v/>
      </c>
      <c r="J3244" s="247"/>
      <c r="K3244" s="247"/>
      <c r="L3244" s="247"/>
      <c r="M3244" s="247"/>
      <c r="N3244" s="247"/>
      <c r="O3244" s="247"/>
      <c r="P3244" s="247"/>
      <c r="Q3244" s="247"/>
      <c r="R3244" s="247"/>
      <c r="AZ3244" s="259"/>
      <c r="BA3244" s="259">
        <f>BA3243+$BD$753</f>
        <v>15.923199999999291</v>
      </c>
      <c r="BB3244" s="274">
        <f t="shared" si="765"/>
        <v>2.5827353575599361E-2</v>
      </c>
      <c r="BC3244" s="259">
        <f t="shared" si="766"/>
        <v>5.9967934432775261E-5</v>
      </c>
      <c r="BD3244" s="259">
        <f t="shared" si="763"/>
        <v>5.9967934432775261E-5</v>
      </c>
      <c r="BE3244" s="254" t="str">
        <f t="shared" si="764"/>
        <v/>
      </c>
    </row>
    <row r="3245" spans="1:57" ht="20.100000000000001" customHeight="1" x14ac:dyDescent="0.25">
      <c r="A3245" s="247">
        <v>2467</v>
      </c>
      <c r="B3245" s="247">
        <f>$B$755+(A3245*$B$758)</f>
        <v>14105.303267196889</v>
      </c>
      <c r="C3245" s="247">
        <f>_xlfn.NORM.DIST($B3245,$B$752,$B$753,0)</f>
        <v>5.5321599064841142E-12</v>
      </c>
      <c r="D3245" s="247">
        <f>_xlfn.NORM.DIST($B3245,$B$752,$B$753,1)</f>
        <v>0.99999999779458371</v>
      </c>
      <c r="E3245" s="247">
        <f>IF(OR(D3245&lt;$F$757,D3245&gt;$F$758),C3245,"")</f>
        <v>5.5321599064841142E-12</v>
      </c>
      <c r="F3245" s="247" t="str">
        <f>IF(AND(D3245&gt;$F$757,D3245&lt;$F$758),C3245,"")</f>
        <v/>
      </c>
      <c r="G3245" s="247" t="str">
        <f>IF(C3245=MAX($C$761:$C$2761),C3245,"")</f>
        <v/>
      </c>
      <c r="H3245" s="247">
        <f>_xlfn.NORM.DIST(B3245,$F$753,$F$754,0)</f>
        <v>2.7577879726125222E-294</v>
      </c>
      <c r="I3245" s="247" t="str">
        <f>IF(H3245=MAX($H$761:$H$2761),C3245,"")</f>
        <v/>
      </c>
      <c r="J3245" s="247"/>
      <c r="K3245" s="247"/>
      <c r="L3245" s="247"/>
      <c r="M3245" s="247"/>
      <c r="N3245" s="247"/>
      <c r="O3245" s="247"/>
      <c r="P3245" s="247"/>
      <c r="Q3245" s="247"/>
      <c r="R3245" s="247"/>
      <c r="AZ3245" s="259"/>
      <c r="BA3245" s="259">
        <f>BA3244+$BD$753</f>
        <v>15.92959999999929</v>
      </c>
      <c r="BB3245" s="274">
        <f t="shared" si="765"/>
        <v>2.5767385641166585E-2</v>
      </c>
      <c r="BC3245" s="259">
        <f t="shared" si="766"/>
        <v>5.9836414442321351E-5</v>
      </c>
      <c r="BD3245" s="259">
        <f t="shared" si="763"/>
        <v>5.9836414442321351E-5</v>
      </c>
      <c r="BE3245" s="254" t="str">
        <f t="shared" si="764"/>
        <v/>
      </c>
    </row>
    <row r="3246" spans="1:57" ht="20.100000000000001" customHeight="1" x14ac:dyDescent="0.25">
      <c r="A3246" s="247">
        <v>2468</v>
      </c>
      <c r="B3246" s="247">
        <f>$B$755+(A3246*$B$758)</f>
        <v>14114.918334182026</v>
      </c>
      <c r="C3246" s="247">
        <f>_xlfn.NORM.DIST($B3246,$B$752,$B$753,0)</f>
        <v>5.4037778948372405E-12</v>
      </c>
      <c r="D3246" s="247">
        <f>_xlfn.NORM.DIST($B3246,$B$752,$B$753,1)</f>
        <v>0.99999999784715632</v>
      </c>
      <c r="E3246" s="247">
        <f>IF(OR(D3246&lt;$F$757,D3246&gt;$F$758),C3246,"")</f>
        <v>5.4037778948372405E-12</v>
      </c>
      <c r="F3246" s="247" t="str">
        <f>IF(AND(D3246&gt;$F$757,D3246&lt;$F$758),C3246,"")</f>
        <v/>
      </c>
      <c r="G3246" s="247" t="str">
        <f>IF(C3246=MAX($C$761:$C$2761),C3246,"")</f>
        <v/>
      </c>
      <c r="H3246" s="247">
        <f>_xlfn.NORM.DIST(B3246,$F$753,$F$754,0)</f>
        <v>3.1916666567401494E-294</v>
      </c>
      <c r="I3246" s="247" t="str">
        <f>IF(H3246=MAX($H$761:$H$2761),C3246,"")</f>
        <v/>
      </c>
      <c r="J3246" s="247"/>
      <c r="K3246" s="247"/>
      <c r="L3246" s="247"/>
      <c r="M3246" s="247"/>
      <c r="N3246" s="247"/>
      <c r="O3246" s="247"/>
      <c r="P3246" s="247"/>
      <c r="Q3246" s="247"/>
      <c r="R3246" s="247"/>
      <c r="AZ3246" s="259"/>
      <c r="BA3246" s="259">
        <f>BA3245+$BD$753</f>
        <v>15.935999999999289</v>
      </c>
      <c r="BB3246" s="274">
        <f t="shared" si="765"/>
        <v>2.5707549226724264E-2</v>
      </c>
      <c r="BC3246" s="259">
        <f t="shared" si="766"/>
        <v>5.9705158813799092E-5</v>
      </c>
      <c r="BD3246" s="259">
        <f t="shared" si="763"/>
        <v>5.9705158813799092E-5</v>
      </c>
      <c r="BE3246" s="254" t="str">
        <f t="shared" si="764"/>
        <v/>
      </c>
    </row>
    <row r="3247" spans="1:57" ht="20.100000000000001" customHeight="1" x14ac:dyDescent="0.25">
      <c r="A3247" s="247">
        <v>2469</v>
      </c>
      <c r="B3247" s="247">
        <f>$B$755+(A3247*$B$758)</f>
        <v>14124.533401167164</v>
      </c>
      <c r="C3247" s="247">
        <f>_xlfn.NORM.DIST($B3247,$B$752,$B$753,0)</f>
        <v>5.2782907256884967E-12</v>
      </c>
      <c r="D3247" s="247">
        <f>_xlfn.NORM.DIST($B3247,$B$752,$B$753,1)</f>
        <v>0.99999999789850835</v>
      </c>
      <c r="E3247" s="247">
        <f>IF(OR(D3247&lt;$F$757,D3247&gt;$F$758),C3247,"")</f>
        <v>5.2782907256884967E-12</v>
      </c>
      <c r="F3247" s="247" t="str">
        <f>IF(AND(D3247&gt;$F$757,D3247&lt;$F$758),C3247,"")</f>
        <v/>
      </c>
      <c r="G3247" s="247" t="str">
        <f>IF(C3247=MAX($C$761:$C$2761),C3247,"")</f>
        <v/>
      </c>
      <c r="H3247" s="247">
        <f>_xlfn.NORM.DIST(B3247,$F$753,$F$754,0)</f>
        <v>3.6937477291341267E-294</v>
      </c>
      <c r="I3247" s="247" t="str">
        <f>IF(H3247=MAX($H$761:$H$2761),C3247,"")</f>
        <v/>
      </c>
      <c r="J3247" s="247"/>
      <c r="K3247" s="247"/>
      <c r="L3247" s="247"/>
      <c r="M3247" s="247"/>
      <c r="N3247" s="247"/>
      <c r="O3247" s="247"/>
      <c r="P3247" s="247"/>
      <c r="Q3247" s="247"/>
      <c r="R3247" s="247"/>
      <c r="AZ3247" s="259"/>
      <c r="BA3247" s="259">
        <f>BA3246+$BD$753</f>
        <v>15.942399999999289</v>
      </c>
      <c r="BB3247" s="274">
        <f t="shared" si="765"/>
        <v>2.5647844067910465E-2</v>
      </c>
      <c r="BC3247" s="259">
        <f t="shared" si="766"/>
        <v>5.9574167092506236E-5</v>
      </c>
      <c r="BD3247" s="259">
        <f t="shared" si="763"/>
        <v>5.9574167092506236E-5</v>
      </c>
      <c r="BE3247" s="254" t="str">
        <f t="shared" si="764"/>
        <v/>
      </c>
    </row>
    <row r="3248" spans="1:57" ht="20.100000000000001" customHeight="1" x14ac:dyDescent="0.25">
      <c r="A3248" s="247">
        <v>2470</v>
      </c>
      <c r="B3248" s="247">
        <f>$B$755+(A3248*$B$758)</f>
        <v>14134.148468152302</v>
      </c>
      <c r="C3248" s="247">
        <f>_xlfn.NORM.DIST($B3248,$B$752,$B$753,0)</f>
        <v>5.1556351435955182E-12</v>
      </c>
      <c r="D3248" s="247">
        <f>_xlfn.NORM.DIST($B3248,$B$752,$B$753,1)</f>
        <v>0.99999999794866756</v>
      </c>
      <c r="E3248" s="247">
        <f>IF(OR(D3248&lt;$F$757,D3248&gt;$F$758),C3248,"")</f>
        <v>5.1556351435955182E-12</v>
      </c>
      <c r="F3248" s="247" t="str">
        <f>IF(AND(D3248&gt;$F$757,D3248&lt;$F$758),C3248,"")</f>
        <v/>
      </c>
      <c r="G3248" s="247" t="str">
        <f>IF(C3248=MAX($C$761:$C$2761),C3248,"")</f>
        <v/>
      </c>
      <c r="H3248" s="247">
        <f>_xlfn.NORM.DIST(B3248,$F$753,$F$754,0)</f>
        <v>4.2747427771202316E-294</v>
      </c>
      <c r="I3248" s="247" t="str">
        <f>IF(H3248=MAX($H$761:$H$2761),C3248,"")</f>
        <v/>
      </c>
      <c r="J3248" s="247"/>
      <c r="K3248" s="247"/>
      <c r="L3248" s="247"/>
      <c r="M3248" s="247"/>
      <c r="N3248" s="247"/>
      <c r="O3248" s="247"/>
      <c r="P3248" s="247"/>
      <c r="Q3248" s="247"/>
      <c r="R3248" s="247"/>
      <c r="AZ3248" s="259"/>
      <c r="BA3248" s="259">
        <f>BA3247+$BD$753</f>
        <v>15.948799999999288</v>
      </c>
      <c r="BB3248" s="274">
        <f t="shared" si="765"/>
        <v>2.5588269900817959E-2</v>
      </c>
      <c r="BC3248" s="259">
        <f t="shared" si="766"/>
        <v>5.9443438824038908E-5</v>
      </c>
      <c r="BD3248" s="259">
        <f t="shared" si="763"/>
        <v>5.9443438824038908E-5</v>
      </c>
      <c r="BE3248" s="254" t="str">
        <f t="shared" si="764"/>
        <v/>
      </c>
    </row>
    <row r="3249" spans="1:57" ht="20.100000000000001" customHeight="1" x14ac:dyDescent="0.25">
      <c r="A3249" s="247">
        <v>2471</v>
      </c>
      <c r="B3249" s="247">
        <f>$B$755+(A3249*$B$758)</f>
        <v>14143.763535137439</v>
      </c>
      <c r="C3249" s="247">
        <f>_xlfn.NORM.DIST($B3249,$B$752,$B$753,0)</f>
        <v>5.0357492281997525E-12</v>
      </c>
      <c r="D3249" s="247">
        <f>_xlfn.NORM.DIST($B3249,$B$752,$B$753,1)</f>
        <v>0.99999999799766082</v>
      </c>
      <c r="E3249" s="247">
        <f>IF(OR(D3249&lt;$F$757,D3249&gt;$F$758),C3249,"")</f>
        <v>5.0357492281997525E-12</v>
      </c>
      <c r="F3249" s="247" t="str">
        <f>IF(AND(D3249&gt;$F$757,D3249&lt;$F$758),C3249,"")</f>
        <v/>
      </c>
      <c r="G3249" s="247" t="str">
        <f>IF(C3249=MAX($C$761:$C$2761),C3249,"")</f>
        <v/>
      </c>
      <c r="H3249" s="247">
        <f>_xlfn.NORM.DIST(B3249,$F$753,$F$754,0)</f>
        <v>4.9470442428800372E-294</v>
      </c>
      <c r="I3249" s="247" t="str">
        <f>IF(H3249=MAX($H$761:$H$2761),C3249,"")</f>
        <v/>
      </c>
      <c r="J3249" s="247"/>
      <c r="K3249" s="247"/>
      <c r="L3249" s="247"/>
      <c r="M3249" s="247"/>
      <c r="N3249" s="247"/>
      <c r="O3249" s="247"/>
      <c r="P3249" s="247"/>
      <c r="Q3249" s="247"/>
      <c r="R3249" s="247"/>
      <c r="AZ3249" s="259"/>
      <c r="BA3249" s="259">
        <f>BA3248+$BD$753</f>
        <v>15.955199999999287</v>
      </c>
      <c r="BB3249" s="274">
        <f t="shared" si="765"/>
        <v>2.552882646199392E-2</v>
      </c>
      <c r="BC3249" s="259">
        <f t="shared" si="766"/>
        <v>5.9312973554721815E-5</v>
      </c>
      <c r="BD3249" s="259">
        <f t="shared" si="763"/>
        <v>5.9312973554721815E-5</v>
      </c>
      <c r="BE3249" s="254" t="str">
        <f t="shared" si="764"/>
        <v/>
      </c>
    </row>
    <row r="3250" spans="1:57" ht="20.100000000000001" customHeight="1" x14ac:dyDescent="0.25">
      <c r="A3250" s="247">
        <v>2472</v>
      </c>
      <c r="B3250" s="247">
        <f>$B$755+(A3250*$B$758)</f>
        <v>14153.378602122577</v>
      </c>
      <c r="C3250" s="247">
        <f>_xlfn.NORM.DIST($B3250,$B$752,$B$753,0)</f>
        <v>4.918572367118829E-12</v>
      </c>
      <c r="D3250" s="247">
        <f>_xlfn.NORM.DIST($B3250,$B$752,$B$753,1)</f>
        <v>0.99999999804551443</v>
      </c>
      <c r="E3250" s="247">
        <f>IF(OR(D3250&lt;$F$757,D3250&gt;$F$758),C3250,"")</f>
        <v>4.918572367118829E-12</v>
      </c>
      <c r="F3250" s="247" t="str">
        <f>IF(AND(D3250&gt;$F$757,D3250&lt;$F$758),C3250,"")</f>
        <v/>
      </c>
      <c r="G3250" s="247" t="str">
        <f>IF(C3250=MAX($C$761:$C$2761),C3250,"")</f>
        <v/>
      </c>
      <c r="H3250" s="247">
        <f>_xlfn.NORM.DIST(B3250,$F$753,$F$754,0)</f>
        <v>5.7249889521289975E-294</v>
      </c>
      <c r="I3250" s="247" t="str">
        <f>IF(H3250=MAX($H$761:$H$2761),C3250,"")</f>
        <v/>
      </c>
      <c r="J3250" s="247"/>
      <c r="K3250" s="247"/>
      <c r="L3250" s="247"/>
      <c r="M3250" s="247"/>
      <c r="N3250" s="247"/>
      <c r="O3250" s="247"/>
      <c r="P3250" s="247"/>
      <c r="Q3250" s="247"/>
      <c r="R3250" s="247"/>
      <c r="AZ3250" s="259"/>
      <c r="BA3250" s="259">
        <f>BA3249+$BD$753</f>
        <v>15.961599999999287</v>
      </c>
      <c r="BB3250" s="274">
        <f t="shared" si="765"/>
        <v>2.5469513488439198E-2</v>
      </c>
      <c r="BC3250" s="259">
        <f t="shared" si="766"/>
        <v>5.9182770831198855E-5</v>
      </c>
      <c r="BD3250" s="259">
        <f t="shared" si="763"/>
        <v>5.9182770831198855E-5</v>
      </c>
      <c r="BE3250" s="254" t="str">
        <f t="shared" si="764"/>
        <v/>
      </c>
    </row>
    <row r="3251" spans="1:57" ht="20.100000000000001" customHeight="1" x14ac:dyDescent="0.25">
      <c r="A3251" s="248">
        <v>2473</v>
      </c>
      <c r="B3251" s="247">
        <f>$B$755+(A3251*$B$758)</f>
        <v>14162.993669107715</v>
      </c>
      <c r="C3251" s="247">
        <f>_xlfn.NORM.DIST($B3251,$B$752,$B$753,0)</f>
        <v>4.8040452293657862E-12</v>
      </c>
      <c r="D3251" s="247">
        <f>_xlfn.NORM.DIST($B3251,$B$752,$B$753,1)</f>
        <v>0.99999999809225415</v>
      </c>
      <c r="E3251" s="247">
        <f>IF(OR(D3251&lt;$F$757,D3251&gt;$F$758),C3251,"")</f>
        <v>4.8040452293657862E-12</v>
      </c>
      <c r="F3251" s="247" t="str">
        <f>IF(AND(D3251&gt;$F$757,D3251&lt;$F$758),C3251,"")</f>
        <v/>
      </c>
      <c r="G3251" s="247" t="str">
        <f>IF(C3251=MAX($C$761:$C$2761),C3251,"")</f>
        <v/>
      </c>
      <c r="H3251" s="247">
        <f>_xlfn.NORM.DIST(B3251,$F$753,$F$754,0)</f>
        <v>6.625162923371738E-294</v>
      </c>
      <c r="I3251" s="247" t="str">
        <f>IF(H3251=MAX($H$761:$H$2761),C3251,"")</f>
        <v/>
      </c>
      <c r="J3251" s="247"/>
      <c r="K3251" s="247"/>
      <c r="L3251" s="247"/>
      <c r="M3251" s="247"/>
      <c r="N3251" s="247"/>
      <c r="O3251" s="247"/>
      <c r="P3251" s="247"/>
      <c r="Q3251" s="247"/>
      <c r="R3251" s="247"/>
      <c r="AZ3251" s="259"/>
      <c r="BA3251" s="259">
        <f>BA3250+$BD$753</f>
        <v>15.967999999999286</v>
      </c>
      <c r="BB3251" s="274">
        <f t="shared" si="765"/>
        <v>2.5410330717607999E-2</v>
      </c>
      <c r="BC3251" s="259">
        <f t="shared" si="766"/>
        <v>5.9052830200852918E-5</v>
      </c>
      <c r="BD3251" s="259">
        <f t="shared" si="763"/>
        <v>5.9052830200852918E-5</v>
      </c>
      <c r="BE3251" s="254" t="str">
        <f t="shared" si="764"/>
        <v/>
      </c>
    </row>
    <row r="3252" spans="1:57" ht="20.100000000000001" customHeight="1" x14ac:dyDescent="0.25">
      <c r="A3252" s="247">
        <v>2474</v>
      </c>
      <c r="B3252" s="247">
        <f>$B$755+(A3252*$B$758)</f>
        <v>14172.608736092852</v>
      </c>
      <c r="C3252" s="247">
        <f>_xlfn.NORM.DIST($B3252,$B$752,$B$753,0)</f>
        <v>4.6921097392851645E-12</v>
      </c>
      <c r="D3252" s="247">
        <f>_xlfn.NORM.DIST($B3252,$B$752,$B$753,1)</f>
        <v>0.99999999813790519</v>
      </c>
      <c r="E3252" s="247">
        <f>IF(OR(D3252&lt;$F$757,D3252&gt;$F$758),C3252,"")</f>
        <v>4.6921097392851645E-12</v>
      </c>
      <c r="F3252" s="247" t="str">
        <f>IF(AND(D3252&gt;$F$757,D3252&lt;$F$758),C3252,"")</f>
        <v/>
      </c>
      <c r="G3252" s="247" t="str">
        <f>IF(C3252=MAX($C$761:$C$2761),C3252,"")</f>
        <v/>
      </c>
      <c r="H3252" s="247">
        <f>_xlfn.NORM.DIST(B3252,$F$753,$F$754,0)</f>
        <v>7.666753918534094E-294</v>
      </c>
      <c r="I3252" s="247" t="str">
        <f>IF(H3252=MAX($H$761:$H$2761),C3252,"")</f>
        <v/>
      </c>
      <c r="J3252" s="247"/>
      <c r="K3252" s="247"/>
      <c r="L3252" s="247"/>
      <c r="M3252" s="247"/>
      <c r="N3252" s="247"/>
      <c r="O3252" s="247"/>
      <c r="P3252" s="247"/>
      <c r="Q3252" s="247"/>
      <c r="R3252" s="247"/>
      <c r="AZ3252" s="259"/>
      <c r="BA3252" s="259">
        <f>BA3251+$BD$753</f>
        <v>15.974399999999285</v>
      </c>
      <c r="BB3252" s="274">
        <f t="shared" si="765"/>
        <v>2.5351277887407146E-2</v>
      </c>
      <c r="BC3252" s="259">
        <f t="shared" si="766"/>
        <v>5.8923151211472818E-5</v>
      </c>
      <c r="BD3252" s="259">
        <f t="shared" ref="BD3252:BD3315" si="767">IF(BB3252&lt;(1-$AZ$760),BC3252,"")</f>
        <v>5.8923151211472818E-5</v>
      </c>
      <c r="BE3252" s="254" t="str">
        <f t="shared" ref="BE3252:BE3315" si="768">IF(BB3252&lt;(1-$AZ$766),BC3252,"")</f>
        <v/>
      </c>
    </row>
    <row r="3253" spans="1:57" ht="20.100000000000001" customHeight="1" x14ac:dyDescent="0.25">
      <c r="A3253" s="247">
        <v>2475</v>
      </c>
      <c r="B3253" s="247">
        <f>$B$755+(A3253*$B$758)</f>
        <v>14182.22380307799</v>
      </c>
      <c r="C3253" s="247">
        <f>_xlfn.NORM.DIST($B3253,$B$752,$B$753,0)</f>
        <v>4.5827090509966648E-12</v>
      </c>
      <c r="D3253" s="247">
        <f>_xlfn.NORM.DIST($B3253,$B$752,$B$753,1)</f>
        <v>0.99999999818249219</v>
      </c>
      <c r="E3253" s="247">
        <f>IF(OR(D3253&lt;$F$757,D3253&gt;$F$758),C3253,"")</f>
        <v>4.5827090509966648E-12</v>
      </c>
      <c r="F3253" s="247" t="str">
        <f>IF(AND(D3253&gt;$F$757,D3253&lt;$F$758),C3253,"")</f>
        <v/>
      </c>
      <c r="G3253" s="247" t="str">
        <f>IF(C3253=MAX($C$761:$C$2761),C3253,"")</f>
        <v/>
      </c>
      <c r="H3253" s="247">
        <f>_xlfn.NORM.DIST(B3253,$F$753,$F$754,0)</f>
        <v>8.8719592059651564E-294</v>
      </c>
      <c r="I3253" s="247" t="str">
        <f>IF(H3253=MAX($H$761:$H$2761),C3253,"")</f>
        <v/>
      </c>
      <c r="J3253" s="247"/>
      <c r="K3253" s="247"/>
      <c r="L3253" s="247"/>
      <c r="M3253" s="247"/>
      <c r="N3253" s="247"/>
      <c r="O3253" s="247"/>
      <c r="P3253" s="247"/>
      <c r="Q3253" s="247"/>
      <c r="R3253" s="247"/>
      <c r="AZ3253" s="259"/>
      <c r="BA3253" s="259">
        <f>BA3252+$BD$753</f>
        <v>15.980799999999284</v>
      </c>
      <c r="BB3253" s="274">
        <f t="shared" ref="BB3253:BB3316" si="769">_xlfn.CHISQ.DIST.RT(BA3253,7)</f>
        <v>2.5292354736195673E-2</v>
      </c>
      <c r="BC3253" s="259">
        <f t="shared" ref="BC3253:BC3316" si="770">BB3253-BB3254</f>
        <v>5.8793733411468402E-5</v>
      </c>
      <c r="BD3253" s="259">
        <f t="shared" si="767"/>
        <v>5.8793733411468402E-5</v>
      </c>
      <c r="BE3253" s="254" t="str">
        <f t="shared" si="768"/>
        <v/>
      </c>
    </row>
    <row r="3254" spans="1:57" ht="20.100000000000001" customHeight="1" x14ac:dyDescent="0.25">
      <c r="A3254" s="247">
        <v>2476</v>
      </c>
      <c r="B3254" s="247">
        <f>$B$755+(A3254*$B$758)</f>
        <v>14191.838870063128</v>
      </c>
      <c r="C3254" s="247">
        <f>_xlfn.NORM.DIST($B3254,$B$752,$B$753,0)</f>
        <v>4.4757875233366311E-12</v>
      </c>
      <c r="D3254" s="247">
        <f>_xlfn.NORM.DIST($B3254,$B$752,$B$753,1)</f>
        <v>0.99999999822603924</v>
      </c>
      <c r="E3254" s="247">
        <f>IF(OR(D3254&lt;$F$757,D3254&gt;$F$758),C3254,"")</f>
        <v>4.4757875233366311E-12</v>
      </c>
      <c r="F3254" s="247" t="str">
        <f>IF(AND(D3254&gt;$F$757,D3254&lt;$F$758),C3254,"")</f>
        <v/>
      </c>
      <c r="G3254" s="247" t="str">
        <f>IF(C3254=MAX($C$761:$C$2761),C3254,"")</f>
        <v/>
      </c>
      <c r="H3254" s="247">
        <f>_xlfn.NORM.DIST(B3254,$F$753,$F$754,0)</f>
        <v>1.0266457174993458E-293</v>
      </c>
      <c r="I3254" s="247" t="str">
        <f>IF(H3254=MAX($H$761:$H$2761),C3254,"")</f>
        <v/>
      </c>
      <c r="J3254" s="247"/>
      <c r="K3254" s="247"/>
      <c r="L3254" s="247"/>
      <c r="M3254" s="247"/>
      <c r="N3254" s="247"/>
      <c r="O3254" s="247"/>
      <c r="P3254" s="247"/>
      <c r="Q3254" s="247"/>
      <c r="R3254" s="247"/>
      <c r="AZ3254" s="259"/>
      <c r="BA3254" s="259">
        <f>BA3253+$BD$753</f>
        <v>15.987199999999284</v>
      </c>
      <c r="BB3254" s="274">
        <f t="shared" si="769"/>
        <v>2.5233561002784205E-2</v>
      </c>
      <c r="BC3254" s="259">
        <f t="shared" si="770"/>
        <v>5.8664576349558295E-5</v>
      </c>
      <c r="BD3254" s="259">
        <f t="shared" si="767"/>
        <v>5.8664576349558295E-5</v>
      </c>
      <c r="BE3254" s="254" t="str">
        <f t="shared" si="768"/>
        <v/>
      </c>
    </row>
    <row r="3255" spans="1:57" ht="20.100000000000001" customHeight="1" x14ac:dyDescent="0.25">
      <c r="A3255" s="247">
        <v>2477</v>
      </c>
      <c r="B3255" s="247">
        <f>$B$755+(A3255*$B$758)</f>
        <v>14201.453937048265</v>
      </c>
      <c r="C3255" s="247">
        <f>_xlfn.NORM.DIST($B3255,$B$752,$B$753,0)</f>
        <v>4.3712906952886624E-12</v>
      </c>
      <c r="D3255" s="247">
        <f>_xlfn.NORM.DIST($B3255,$B$752,$B$753,1)</f>
        <v>0.99999999826856989</v>
      </c>
      <c r="E3255" s="247">
        <f>IF(OR(D3255&lt;$F$757,D3255&gt;$F$758),C3255,"")</f>
        <v>4.3712906952886624E-12</v>
      </c>
      <c r="F3255" s="247" t="str">
        <f>IF(AND(D3255&gt;$F$757,D3255&lt;$F$758),C3255,"")</f>
        <v/>
      </c>
      <c r="G3255" s="247" t="str">
        <f>IF(C3255=MAX($C$761:$C$2761),C3255,"")</f>
        <v/>
      </c>
      <c r="H3255" s="247">
        <f>_xlfn.NORM.DIST(B3255,$F$753,$F$754,0)</f>
        <v>1.1879952791745652E-293</v>
      </c>
      <c r="I3255" s="247" t="str">
        <f>IF(H3255=MAX($H$761:$H$2761),C3255,"")</f>
        <v/>
      </c>
      <c r="J3255" s="247"/>
      <c r="K3255" s="247"/>
      <c r="L3255" s="247"/>
      <c r="M3255" s="247"/>
      <c r="N3255" s="247"/>
      <c r="O3255" s="247"/>
      <c r="P3255" s="247"/>
      <c r="Q3255" s="247"/>
      <c r="R3255" s="247"/>
      <c r="AZ3255" s="259"/>
      <c r="BA3255" s="259">
        <f>BA3254+$BD$753</f>
        <v>15.993599999999283</v>
      </c>
      <c r="BB3255" s="274">
        <f t="shared" si="769"/>
        <v>2.5174896426434647E-2</v>
      </c>
      <c r="BC3255" s="259">
        <f t="shared" si="770"/>
        <v>5.8535679575321548E-5</v>
      </c>
      <c r="BD3255" s="259">
        <f t="shared" si="767"/>
        <v>5.8535679575321548E-5</v>
      </c>
      <c r="BE3255" s="254" t="str">
        <f t="shared" si="768"/>
        <v/>
      </c>
    </row>
    <row r="3256" spans="1:57" ht="20.100000000000001" customHeight="1" x14ac:dyDescent="0.25">
      <c r="A3256" s="247">
        <v>2478</v>
      </c>
      <c r="B3256" s="247">
        <f>$B$755+(A3256*$B$758)</f>
        <v>14211.069004033403</v>
      </c>
      <c r="C3256" s="247">
        <f>_xlfn.NORM.DIST($B3256,$B$752,$B$753,0)</f>
        <v>4.2691652618936025E-12</v>
      </c>
      <c r="D3256" s="247">
        <f>_xlfn.NORM.DIST($B3256,$B$752,$B$753,1)</f>
        <v>0.99999999831010733</v>
      </c>
      <c r="E3256" s="247">
        <f>IF(OR(D3256&lt;$F$757,D3256&gt;$F$758),C3256,"")</f>
        <v>4.2691652618936025E-12</v>
      </c>
      <c r="F3256" s="247" t="str">
        <f>IF(AND(D3256&gt;$F$757,D3256&lt;$F$758),C3256,"")</f>
        <v/>
      </c>
      <c r="G3256" s="247" t="str">
        <f>IF(C3256=MAX($C$761:$C$2761),C3256,"")</f>
        <v/>
      </c>
      <c r="H3256" s="247">
        <f>_xlfn.NORM.DIST(B3256,$F$753,$F$754,0)</f>
        <v>1.3746808447559364E-293</v>
      </c>
      <c r="I3256" s="247" t="str">
        <f>IF(H3256=MAX($H$761:$H$2761),C3256,"")</f>
        <v/>
      </c>
      <c r="J3256" s="247"/>
      <c r="K3256" s="247"/>
      <c r="L3256" s="247"/>
      <c r="M3256" s="247"/>
      <c r="N3256" s="247"/>
      <c r="O3256" s="247"/>
      <c r="P3256" s="247"/>
      <c r="Q3256" s="247"/>
      <c r="R3256" s="247"/>
      <c r="AZ3256" s="259"/>
      <c r="BA3256" s="259">
        <f>BA3255+$BD$753</f>
        <v>15.999999999999282</v>
      </c>
      <c r="BB3256" s="274">
        <f t="shared" si="769"/>
        <v>2.5116360746859325E-2</v>
      </c>
      <c r="BC3256" s="259">
        <f t="shared" si="770"/>
        <v>5.8407042638614765E-5</v>
      </c>
      <c r="BD3256" s="259">
        <f t="shared" si="767"/>
        <v>5.8407042638614765E-5</v>
      </c>
      <c r="BE3256" s="254" t="str">
        <f t="shared" si="768"/>
        <v/>
      </c>
    </row>
    <row r="3257" spans="1:57" ht="20.100000000000001" customHeight="1" x14ac:dyDescent="0.25">
      <c r="A3257" s="248">
        <v>2479</v>
      </c>
      <c r="B3257" s="247">
        <f>$B$755+(A3257*$B$758)</f>
        <v>14220.684071018541</v>
      </c>
      <c r="C3257" s="247">
        <f>_xlfn.NORM.DIST($B3257,$B$752,$B$753,0)</f>
        <v>4.1693590506306761E-12</v>
      </c>
      <c r="D3257" s="247">
        <f>_xlfn.NORM.DIST($B3257,$B$752,$B$753,1)</f>
        <v>0.99999999835067399</v>
      </c>
      <c r="E3257" s="247">
        <f>IF(OR(D3257&lt;$F$757,D3257&gt;$F$758),C3257,"")</f>
        <v>4.1693590506306761E-12</v>
      </c>
      <c r="F3257" s="247" t="str">
        <f>IF(AND(D3257&gt;$F$757,D3257&lt;$F$758),C3257,"")</f>
        <v/>
      </c>
      <c r="G3257" s="247" t="str">
        <f>IF(C3257=MAX($C$761:$C$2761),C3257,"")</f>
        <v/>
      </c>
      <c r="H3257" s="247">
        <f>_xlfn.NORM.DIST(B3257,$F$753,$F$754,0)</f>
        <v>1.5906773556668171E-293</v>
      </c>
      <c r="I3257" s="247" t="str">
        <f>IF(H3257=MAX($H$761:$H$2761),C3257,"")</f>
        <v/>
      </c>
      <c r="J3257" s="247"/>
      <c r="K3257" s="247"/>
      <c r="L3257" s="247"/>
      <c r="M3257" s="247"/>
      <c r="N3257" s="247"/>
      <c r="O3257" s="247"/>
      <c r="P3257" s="247"/>
      <c r="Q3257" s="247"/>
      <c r="R3257" s="247"/>
      <c r="AZ3257" s="259"/>
      <c r="BA3257" s="259">
        <f>BA3256+$BD$753</f>
        <v>16.006399999999282</v>
      </c>
      <c r="BB3257" s="274">
        <f t="shared" si="769"/>
        <v>2.505795370422071E-2</v>
      </c>
      <c r="BC3257" s="259">
        <f t="shared" si="770"/>
        <v>5.8278665089915582E-5</v>
      </c>
      <c r="BD3257" s="259">
        <f t="shared" si="767"/>
        <v>5.8278665089915582E-5</v>
      </c>
      <c r="BE3257" s="254" t="str">
        <f t="shared" si="768"/>
        <v/>
      </c>
    </row>
    <row r="3258" spans="1:57" ht="20.100000000000001" customHeight="1" x14ac:dyDescent="0.25">
      <c r="A3258" s="247">
        <v>2480</v>
      </c>
      <c r="B3258" s="247">
        <f>$B$755+(A3258*$B$758)</f>
        <v>14230.299138003678</v>
      </c>
      <c r="C3258" s="247">
        <f>_xlfn.NORM.DIST($B3258,$B$752,$B$753,0)</f>
        <v>4.0718209982605075E-12</v>
      </c>
      <c r="D3258" s="247">
        <f>_xlfn.NORM.DIST($B3258,$B$752,$B$753,1)</f>
        <v>0.99999999839029186</v>
      </c>
      <c r="E3258" s="247">
        <f>IF(OR(D3258&lt;$F$757,D3258&gt;$F$758),C3258,"")</f>
        <v>4.0718209982605075E-12</v>
      </c>
      <c r="F3258" s="247" t="str">
        <f>IF(AND(D3258&gt;$F$757,D3258&lt;$F$758),C3258,"")</f>
        <v/>
      </c>
      <c r="G3258" s="247" t="str">
        <f>IF(C3258=MAX($C$761:$C$2761),C3258,"")</f>
        <v/>
      </c>
      <c r="H3258" s="247">
        <f>_xlfn.NORM.DIST(B3258,$F$753,$F$754,0)</f>
        <v>1.8405828347260833E-293</v>
      </c>
      <c r="I3258" s="247" t="str">
        <f>IF(H3258=MAX($H$761:$H$2761),C3258,"")</f>
        <v/>
      </c>
      <c r="J3258" s="247"/>
      <c r="K3258" s="247"/>
      <c r="L3258" s="247"/>
      <c r="M3258" s="247"/>
      <c r="N3258" s="247"/>
      <c r="O3258" s="247"/>
      <c r="P3258" s="247"/>
      <c r="Q3258" s="247"/>
      <c r="R3258" s="247"/>
      <c r="AZ3258" s="259"/>
      <c r="BA3258" s="259">
        <f>BA3257+$BD$753</f>
        <v>16.012799999999281</v>
      </c>
      <c r="BB3258" s="274">
        <f t="shared" si="769"/>
        <v>2.4999675039130795E-2</v>
      </c>
      <c r="BC3258" s="259">
        <f t="shared" si="770"/>
        <v>5.8150546480284504E-5</v>
      </c>
      <c r="BD3258" s="259">
        <f t="shared" si="767"/>
        <v>5.8150546480284504E-5</v>
      </c>
      <c r="BE3258" s="254" t="str">
        <f t="shared" si="768"/>
        <v/>
      </c>
    </row>
    <row r="3259" spans="1:57" ht="20.100000000000001" customHeight="1" x14ac:dyDescent="0.25">
      <c r="A3259" s="247">
        <v>2481</v>
      </c>
      <c r="B3259" s="247">
        <f>$B$755+(A3259*$B$758)</f>
        <v>14239.914204988816</v>
      </c>
      <c r="C3259" s="247">
        <f>_xlfn.NORM.DIST($B3259,$B$752,$B$753,0)</f>
        <v>3.9765011281217426E-12</v>
      </c>
      <c r="D3259" s="247">
        <f>_xlfn.NORM.DIST($B3259,$B$752,$B$753,1)</f>
        <v>0.99999999842898268</v>
      </c>
      <c r="E3259" s="247">
        <f>IF(OR(D3259&lt;$F$757,D3259&gt;$F$758),C3259,"")</f>
        <v>3.9765011281217426E-12</v>
      </c>
      <c r="F3259" s="247" t="str">
        <f>IF(AND(D3259&gt;$F$757,D3259&lt;$F$758),C3259,"")</f>
        <v/>
      </c>
      <c r="G3259" s="247" t="str">
        <f>IF(C3259=MAX($C$761:$C$2761),C3259,"")</f>
        <v/>
      </c>
      <c r="H3259" s="247">
        <f>_xlfn.NORM.DIST(B3259,$F$753,$F$754,0)</f>
        <v>2.129715970325859E-293</v>
      </c>
      <c r="I3259" s="247" t="str">
        <f>IF(H3259=MAX($H$761:$H$2761),C3259,"")</f>
        <v/>
      </c>
      <c r="J3259" s="247"/>
      <c r="K3259" s="247"/>
      <c r="L3259" s="247"/>
      <c r="M3259" s="247"/>
      <c r="N3259" s="247"/>
      <c r="O3259" s="247"/>
      <c r="P3259" s="247"/>
      <c r="Q3259" s="247"/>
      <c r="R3259" s="247"/>
      <c r="AZ3259" s="259"/>
      <c r="BA3259" s="259">
        <f>BA3258+$BD$753</f>
        <v>16.01919999999928</v>
      </c>
      <c r="BB3259" s="274">
        <f t="shared" si="769"/>
        <v>2.494152449265051E-2</v>
      </c>
      <c r="BC3259" s="259">
        <f t="shared" si="770"/>
        <v>5.8022686361170611E-5</v>
      </c>
      <c r="BD3259" s="259">
        <f t="shared" si="767"/>
        <v>5.8022686361170611E-5</v>
      </c>
      <c r="BE3259" s="254" t="str">
        <f t="shared" si="768"/>
        <v/>
      </c>
    </row>
    <row r="3260" spans="1:57" ht="20.100000000000001" customHeight="1" x14ac:dyDescent="0.25">
      <c r="A3260" s="247">
        <v>2482</v>
      </c>
      <c r="B3260" s="247">
        <f>$B$755+(A3260*$B$758)</f>
        <v>14249.529271973954</v>
      </c>
      <c r="C3260" s="247">
        <f>_xlfn.NORM.DIST($B3260,$B$752,$B$753,0)</f>
        <v>3.8833505278726827E-12</v>
      </c>
      <c r="D3260" s="247">
        <f>_xlfn.NORM.DIST($B3260,$B$752,$B$753,1)</f>
        <v>0.99999999846676746</v>
      </c>
      <c r="E3260" s="247">
        <f>IF(OR(D3260&lt;$F$757,D3260&gt;$F$758),C3260,"")</f>
        <v>3.8833505278726827E-12</v>
      </c>
      <c r="F3260" s="247" t="str">
        <f>IF(AND(D3260&gt;$F$757,D3260&lt;$F$758),C3260,"")</f>
        <v/>
      </c>
      <c r="G3260" s="247" t="str">
        <f>IF(C3260=MAX($C$761:$C$2761),C3260,"")</f>
        <v/>
      </c>
      <c r="H3260" s="247">
        <f>_xlfn.NORM.DIST(B3260,$F$753,$F$754,0)</f>
        <v>2.4642289704243959E-293</v>
      </c>
      <c r="I3260" s="247" t="str">
        <f>IF(H3260=MAX($H$761:$H$2761),C3260,"")</f>
        <v/>
      </c>
      <c r="J3260" s="247"/>
      <c r="K3260" s="247"/>
      <c r="L3260" s="247"/>
      <c r="M3260" s="247"/>
      <c r="N3260" s="247"/>
      <c r="O3260" s="247"/>
      <c r="P3260" s="247"/>
      <c r="Q3260" s="247"/>
      <c r="R3260" s="247"/>
      <c r="AZ3260" s="259"/>
      <c r="BA3260" s="259">
        <f>BA3259+$BD$753</f>
        <v>16.02559999999928</v>
      </c>
      <c r="BB3260" s="274">
        <f t="shared" si="769"/>
        <v>2.488350180628934E-2</v>
      </c>
      <c r="BC3260" s="259">
        <f t="shared" si="770"/>
        <v>5.7895084284741161E-5</v>
      </c>
      <c r="BD3260" s="259">
        <f t="shared" si="767"/>
        <v>5.7895084284741161E-5</v>
      </c>
      <c r="BE3260" s="254" t="str">
        <f t="shared" si="768"/>
        <v/>
      </c>
    </row>
    <row r="3261" spans="1:57" ht="20.100000000000001" customHeight="1" x14ac:dyDescent="0.25">
      <c r="A3261" s="247">
        <v>2483</v>
      </c>
      <c r="B3261" s="247">
        <f>$B$755+(A3261*$B$758)</f>
        <v>14259.144338959091</v>
      </c>
      <c r="C3261" s="247">
        <f>_xlfn.NORM.DIST($B3261,$B$752,$B$753,0)</f>
        <v>3.7923213276695555E-12</v>
      </c>
      <c r="D3261" s="247">
        <f>_xlfn.NORM.DIST($B3261,$B$752,$B$753,1)</f>
        <v>0.99999999850366683</v>
      </c>
      <c r="E3261" s="247">
        <f>IF(OR(D3261&lt;$F$757,D3261&gt;$F$758),C3261,"")</f>
        <v>3.7923213276695555E-12</v>
      </c>
      <c r="F3261" s="247" t="str">
        <f>IF(AND(D3261&gt;$F$757,D3261&lt;$F$758),C3261,"")</f>
        <v/>
      </c>
      <c r="G3261" s="247" t="str">
        <f>IF(C3261=MAX($C$761:$C$2761),C3261,"")</f>
        <v/>
      </c>
      <c r="H3261" s="247">
        <f>_xlfn.NORM.DIST(B3261,$F$753,$F$754,0)</f>
        <v>2.8512380736560287E-293</v>
      </c>
      <c r="I3261" s="247" t="str">
        <f>IF(H3261=MAX($H$761:$H$2761),C3261,"")</f>
        <v/>
      </c>
      <c r="J3261" s="247"/>
      <c r="K3261" s="247"/>
      <c r="L3261" s="247"/>
      <c r="M3261" s="247"/>
      <c r="N3261" s="247"/>
      <c r="O3261" s="247"/>
      <c r="P3261" s="247"/>
      <c r="Q3261" s="247"/>
      <c r="R3261" s="247"/>
      <c r="AZ3261" s="259"/>
      <c r="BA3261" s="259">
        <f>BA3260+$BD$753</f>
        <v>16.031999999999279</v>
      </c>
      <c r="BB3261" s="274">
        <f t="shared" si="769"/>
        <v>2.4825606722004599E-2</v>
      </c>
      <c r="BC3261" s="259">
        <f t="shared" si="770"/>
        <v>5.7767739803444434E-5</v>
      </c>
      <c r="BD3261" s="259">
        <f t="shared" si="767"/>
        <v>5.7767739803444434E-5</v>
      </c>
      <c r="BE3261" s="254" t="str">
        <f t="shared" si="768"/>
        <v/>
      </c>
    </row>
    <row r="3262" spans="1:57" ht="20.100000000000001" customHeight="1" x14ac:dyDescent="0.25">
      <c r="A3262" s="247">
        <v>2484</v>
      </c>
      <c r="B3262" s="247">
        <f>$B$755+(A3262*$B$758)</f>
        <v>14268.759405944229</v>
      </c>
      <c r="C3262" s="247">
        <f>_xlfn.NORM.DIST($B3262,$B$752,$B$753,0)</f>
        <v>3.7033666787735744E-12</v>
      </c>
      <c r="D3262" s="247">
        <f>_xlfn.NORM.DIST($B3262,$B$752,$B$753,1)</f>
        <v>0.99999999853970101</v>
      </c>
      <c r="E3262" s="247">
        <f>IF(OR(D3262&lt;$F$757,D3262&gt;$F$758),C3262,"")</f>
        <v>3.7033666787735744E-12</v>
      </c>
      <c r="F3262" s="247" t="str">
        <f>IF(AND(D3262&gt;$F$757,D3262&lt;$F$758),C3262,"")</f>
        <v/>
      </c>
      <c r="G3262" s="247" t="str">
        <f>IF(C3262=MAX($C$761:$C$2761),C3262,"")</f>
        <v/>
      </c>
      <c r="H3262" s="247">
        <f>_xlfn.NORM.DIST(B3262,$F$753,$F$754,0)</f>
        <v>3.2989744777534433E-293</v>
      </c>
      <c r="I3262" s="247" t="str">
        <f>IF(H3262=MAX($H$761:$H$2761),C3262,"")</f>
        <v/>
      </c>
      <c r="J3262" s="247"/>
      <c r="K3262" s="247"/>
      <c r="L3262" s="247"/>
      <c r="M3262" s="247"/>
      <c r="N3262" s="247"/>
      <c r="O3262" s="247"/>
      <c r="P3262" s="247"/>
      <c r="Q3262" s="247"/>
      <c r="R3262" s="247"/>
      <c r="AZ3262" s="259"/>
      <c r="BA3262" s="259">
        <f>BA3261+$BD$753</f>
        <v>16.038399999999278</v>
      </c>
      <c r="BB3262" s="274">
        <f t="shared" si="769"/>
        <v>2.4767838982201154E-2</v>
      </c>
      <c r="BC3262" s="259">
        <f t="shared" si="770"/>
        <v>5.7640652470603015E-5</v>
      </c>
      <c r="BD3262" s="259">
        <f t="shared" si="767"/>
        <v>5.7640652470603015E-5</v>
      </c>
      <c r="BE3262" s="254" t="str">
        <f t="shared" si="768"/>
        <v/>
      </c>
    </row>
    <row r="3263" spans="1:57" ht="20.100000000000001" customHeight="1" x14ac:dyDescent="0.25">
      <c r="A3263" s="247">
        <v>2485</v>
      </c>
      <c r="B3263" s="247">
        <f>$B$755+(A3263*$B$758)</f>
        <v>14278.374472929367</v>
      </c>
      <c r="C3263" s="247">
        <f>_xlfn.NORM.DIST($B3263,$B$752,$B$753,0)</f>
        <v>3.6164407325783181E-12</v>
      </c>
      <c r="D3263" s="247">
        <f>_xlfn.NORM.DIST($B3263,$B$752,$B$753,1)</f>
        <v>0.99999999857488964</v>
      </c>
      <c r="E3263" s="247">
        <f>IF(OR(D3263&lt;$F$757,D3263&gt;$F$758),C3263,"")</f>
        <v>3.6164407325783181E-12</v>
      </c>
      <c r="F3263" s="247" t="str">
        <f>IF(AND(D3263&gt;$F$757,D3263&lt;$F$758),C3263,"")</f>
        <v/>
      </c>
      <c r="G3263" s="247" t="str">
        <f>IF(C3263=MAX($C$761:$C$2761),C3263,"")</f>
        <v/>
      </c>
      <c r="H3263" s="247">
        <f>_xlfn.NORM.DIST(B3263,$F$753,$F$754,0)</f>
        <v>3.8169588765988354E-293</v>
      </c>
      <c r="I3263" s="247" t="str">
        <f>IF(H3263=MAX($H$761:$H$2761),C3263,"")</f>
        <v/>
      </c>
      <c r="J3263" s="247"/>
      <c r="K3263" s="247"/>
      <c r="L3263" s="247"/>
      <c r="M3263" s="247"/>
      <c r="N3263" s="247"/>
      <c r="O3263" s="247"/>
      <c r="P3263" s="247"/>
      <c r="Q3263" s="247"/>
      <c r="R3263" s="247"/>
      <c r="AZ3263" s="259"/>
      <c r="BA3263" s="259">
        <f>BA3262+$BD$753</f>
        <v>16.044799999999277</v>
      </c>
      <c r="BB3263" s="274">
        <f t="shared" si="769"/>
        <v>2.4710198329730551E-2</v>
      </c>
      <c r="BC3263" s="259">
        <f t="shared" si="770"/>
        <v>5.7513821839740714E-5</v>
      </c>
      <c r="BD3263" s="259">
        <f t="shared" si="767"/>
        <v>5.7513821839740714E-5</v>
      </c>
      <c r="BE3263" s="254" t="str">
        <f t="shared" si="768"/>
        <v/>
      </c>
    </row>
    <row r="3264" spans="1:57" ht="20.100000000000001" customHeight="1" x14ac:dyDescent="0.25">
      <c r="A3264" s="248">
        <v>2486</v>
      </c>
      <c r="B3264" s="247">
        <f>$B$755+(A3264*$B$758)</f>
        <v>14287.989539914504</v>
      </c>
      <c r="C3264" s="247">
        <f>_xlfn.NORM.DIST($B3264,$B$752,$B$753,0)</f>
        <v>3.5314986200501581E-12</v>
      </c>
      <c r="D3264" s="247">
        <f>_xlfn.NORM.DIST($B3264,$B$752,$B$753,1)</f>
        <v>0.99999999860925204</v>
      </c>
      <c r="E3264" s="247">
        <f>IF(OR(D3264&lt;$F$757,D3264&gt;$F$758),C3264,"")</f>
        <v>3.5314986200501581E-12</v>
      </c>
      <c r="F3264" s="247" t="str">
        <f>IF(AND(D3264&gt;$F$757,D3264&lt;$F$758),C3264,"")</f>
        <v/>
      </c>
      <c r="G3264" s="247" t="str">
        <f>IF(C3264=MAX($C$761:$C$2761),C3264,"")</f>
        <v/>
      </c>
      <c r="H3264" s="247">
        <f>_xlfn.NORM.DIST(B3264,$F$753,$F$754,0)</f>
        <v>4.4162032955866553E-293</v>
      </c>
      <c r="I3264" s="247" t="str">
        <f>IF(H3264=MAX($H$761:$H$2761),C3264,"")</f>
        <v/>
      </c>
      <c r="J3264" s="247"/>
      <c r="K3264" s="247"/>
      <c r="L3264" s="247"/>
      <c r="M3264" s="247"/>
      <c r="N3264" s="247"/>
      <c r="O3264" s="247"/>
      <c r="P3264" s="247"/>
      <c r="Q3264" s="247"/>
      <c r="R3264" s="247"/>
      <c r="AZ3264" s="259"/>
      <c r="BA3264" s="259">
        <f>BA3263+$BD$753</f>
        <v>16.051199999999277</v>
      </c>
      <c r="BB3264" s="274">
        <f t="shared" si="769"/>
        <v>2.465268450789081E-2</v>
      </c>
      <c r="BC3264" s="259">
        <f t="shared" si="770"/>
        <v>5.73872474650787E-5</v>
      </c>
      <c r="BD3264" s="259">
        <f t="shared" si="767"/>
        <v>5.73872474650787E-5</v>
      </c>
      <c r="BE3264" s="254" t="str">
        <f t="shared" si="768"/>
        <v/>
      </c>
    </row>
    <row r="3265" spans="1:57" ht="20.100000000000001" customHeight="1" x14ac:dyDescent="0.25">
      <c r="A3265" s="247">
        <v>2487</v>
      </c>
      <c r="B3265" s="247">
        <f>$B$755+(A3265*$B$758)</f>
        <v>14297.604606899642</v>
      </c>
      <c r="C3265" s="247">
        <f>_xlfn.NORM.DIST($B3265,$B$752,$B$753,0)</f>
        <v>3.4484964315732235E-12</v>
      </c>
      <c r="D3265" s="247">
        <f>_xlfn.NORM.DIST($B3265,$B$752,$B$753,1)</f>
        <v>0.99999999864280698</v>
      </c>
      <c r="E3265" s="247">
        <f>IF(OR(D3265&lt;$F$757,D3265&gt;$F$758),C3265,"")</f>
        <v>3.4484964315732235E-12</v>
      </c>
      <c r="F3265" s="247" t="str">
        <f>IF(AND(D3265&gt;$F$757,D3265&lt;$F$758),C3265,"")</f>
        <v/>
      </c>
      <c r="G3265" s="247" t="str">
        <f>IF(C3265=MAX($C$761:$C$2761),C3265,"")</f>
        <v/>
      </c>
      <c r="H3265" s="247">
        <f>_xlfn.NORM.DIST(B3265,$F$753,$F$754,0)</f>
        <v>5.1094444911071851E-293</v>
      </c>
      <c r="I3265" s="247" t="str">
        <f>IF(H3265=MAX($H$761:$H$2761),C3265,"")</f>
        <v/>
      </c>
      <c r="J3265" s="247"/>
      <c r="K3265" s="247"/>
      <c r="L3265" s="247"/>
      <c r="M3265" s="247"/>
      <c r="N3265" s="247"/>
      <c r="O3265" s="247"/>
      <c r="P3265" s="247"/>
      <c r="Q3265" s="247"/>
      <c r="R3265" s="247"/>
      <c r="AZ3265" s="259"/>
      <c r="BA3265" s="259">
        <f>BA3264+$BD$753</f>
        <v>16.057599999999276</v>
      </c>
      <c r="BB3265" s="274">
        <f t="shared" si="769"/>
        <v>2.4595297260425732E-2</v>
      </c>
      <c r="BC3265" s="259">
        <f t="shared" si="770"/>
        <v>5.7260928901466113E-5</v>
      </c>
      <c r="BD3265" s="259">
        <f t="shared" si="767"/>
        <v>5.7260928901466113E-5</v>
      </c>
      <c r="BE3265" s="254" t="str">
        <f t="shared" si="768"/>
        <v/>
      </c>
    </row>
    <row r="3266" spans="1:57" ht="20.100000000000001" customHeight="1" x14ac:dyDescent="0.25">
      <c r="A3266" s="247">
        <v>2488</v>
      </c>
      <c r="B3266" s="247">
        <f>$B$755+(A3266*$B$758)</f>
        <v>14307.21967388478</v>
      </c>
      <c r="C3266" s="247">
        <f>_xlfn.NORM.DIST($B3266,$B$752,$B$753,0)</f>
        <v>3.3673911971921937E-12</v>
      </c>
      <c r="D3266" s="247">
        <f>_xlfn.NORM.DIST($B3266,$B$752,$B$753,1)</f>
        <v>0.9999999986755731</v>
      </c>
      <c r="E3266" s="247">
        <f>IF(OR(D3266&lt;$F$757,D3266&gt;$F$758),C3266,"")</f>
        <v>3.3673911971921937E-12</v>
      </c>
      <c r="F3266" s="247" t="str">
        <f>IF(AND(D3266&gt;$F$757,D3266&lt;$F$758),C3266,"")</f>
        <v/>
      </c>
      <c r="G3266" s="247" t="str">
        <f>IF(C3266=MAX($C$761:$C$2761),C3266,"")</f>
        <v/>
      </c>
      <c r="H3266" s="247">
        <f>_xlfn.NORM.DIST(B3266,$F$753,$F$754,0)</f>
        <v>5.9114138460009637E-293</v>
      </c>
      <c r="I3266" s="247" t="str">
        <f>IF(H3266=MAX($H$761:$H$2761),C3266,"")</f>
        <v/>
      </c>
      <c r="J3266" s="247"/>
      <c r="K3266" s="247"/>
      <c r="L3266" s="247"/>
      <c r="M3266" s="247"/>
      <c r="N3266" s="247"/>
      <c r="O3266" s="247"/>
      <c r="P3266" s="247"/>
      <c r="Q3266" s="247"/>
      <c r="R3266" s="247"/>
      <c r="AZ3266" s="259"/>
      <c r="BA3266" s="259">
        <f>BA3265+$BD$753</f>
        <v>16.063999999999275</v>
      </c>
      <c r="BB3266" s="274">
        <f t="shared" si="769"/>
        <v>2.4538036331524266E-2</v>
      </c>
      <c r="BC3266" s="259">
        <f t="shared" si="770"/>
        <v>5.7134865704050464E-5</v>
      </c>
      <c r="BD3266" s="259">
        <f t="shared" si="767"/>
        <v>5.7134865704050464E-5</v>
      </c>
      <c r="BE3266" s="254" t="str">
        <f t="shared" si="768"/>
        <v/>
      </c>
    </row>
    <row r="3267" spans="1:57" ht="20.100000000000001" customHeight="1" x14ac:dyDescent="0.25">
      <c r="A3267" s="247">
        <v>2489</v>
      </c>
      <c r="B3267" s="247">
        <f>$B$755+(A3267*$B$758)</f>
        <v>14316.834740869917</v>
      </c>
      <c r="C3267" s="247">
        <f>_xlfn.NORM.DIST($B3267,$B$752,$B$753,0)</f>
        <v>3.2881408672446541E-12</v>
      </c>
      <c r="D3267" s="247">
        <f>_xlfn.NORM.DIST($B3267,$B$752,$B$753,1)</f>
        <v>0.99999999870756839</v>
      </c>
      <c r="E3267" s="247">
        <f>IF(OR(D3267&lt;$F$757,D3267&gt;$F$758),C3267,"")</f>
        <v>3.2881408672446541E-12</v>
      </c>
      <c r="F3267" s="247" t="str">
        <f>IF(AND(D3267&gt;$F$757,D3267&lt;$F$758),C3267,"")</f>
        <v/>
      </c>
      <c r="G3267" s="247" t="str">
        <f>IF(C3267=MAX($C$761:$C$2761),C3267,"")</f>
        <v/>
      </c>
      <c r="H3267" s="247">
        <f>_xlfn.NORM.DIST(B3267,$F$753,$F$754,0)</f>
        <v>6.8391494627165532E-293</v>
      </c>
      <c r="I3267" s="247" t="str">
        <f>IF(H3267=MAX($H$761:$H$2761),C3267,"")</f>
        <v/>
      </c>
      <c r="J3267" s="247"/>
      <c r="K3267" s="247"/>
      <c r="L3267" s="247"/>
      <c r="M3267" s="247"/>
      <c r="N3267" s="247"/>
      <c r="O3267" s="247"/>
      <c r="P3267" s="247"/>
      <c r="Q3267" s="247"/>
      <c r="R3267" s="247"/>
      <c r="AZ3267" s="259"/>
      <c r="BA3267" s="259">
        <f>BA3266+$BD$753</f>
        <v>16.070399999999275</v>
      </c>
      <c r="BB3267" s="274">
        <f t="shared" si="769"/>
        <v>2.4480901465820215E-2</v>
      </c>
      <c r="BC3267" s="259">
        <f t="shared" si="770"/>
        <v>5.7009057428621113E-5</v>
      </c>
      <c r="BD3267" s="259">
        <f t="shared" si="767"/>
        <v>5.7009057428621113E-5</v>
      </c>
      <c r="BE3267" s="254" t="str">
        <f t="shared" si="768"/>
        <v/>
      </c>
    </row>
    <row r="3268" spans="1:57" ht="20.100000000000001" customHeight="1" x14ac:dyDescent="0.25">
      <c r="A3268" s="247">
        <v>2490</v>
      </c>
      <c r="B3268" s="247">
        <f>$B$755+(A3268*$B$758)</f>
        <v>14326.449807855055</v>
      </c>
      <c r="C3268" s="247">
        <f>_xlfn.NORM.DIST($B3268,$B$752,$B$753,0)</f>
        <v>3.2107042933763045E-12</v>
      </c>
      <c r="D3268" s="247">
        <f>_xlfn.NORM.DIST($B3268,$B$752,$B$753,1)</f>
        <v>0.99999999873881029</v>
      </c>
      <c r="E3268" s="247">
        <f>IF(OR(D3268&lt;$F$757,D3268&gt;$F$758),C3268,"")</f>
        <v>3.2107042933763045E-12</v>
      </c>
      <c r="F3268" s="247" t="str">
        <f>IF(AND(D3268&gt;$F$757,D3268&lt;$F$758),C3268,"")</f>
        <v/>
      </c>
      <c r="G3268" s="247" t="str">
        <f>IF(C3268=MAX($C$761:$C$2761),C3268,"")</f>
        <v/>
      </c>
      <c r="H3268" s="247">
        <f>_xlfn.NORM.DIST(B3268,$F$753,$F$754,0)</f>
        <v>7.9123570459477967E-293</v>
      </c>
      <c r="I3268" s="247" t="str">
        <f>IF(H3268=MAX($H$761:$H$2761),C3268,"")</f>
        <v/>
      </c>
      <c r="J3268" s="247"/>
      <c r="K3268" s="247"/>
      <c r="L3268" s="247"/>
      <c r="M3268" s="247"/>
      <c r="N3268" s="247"/>
      <c r="O3268" s="247"/>
      <c r="P3268" s="247"/>
      <c r="Q3268" s="247"/>
      <c r="R3268" s="247"/>
      <c r="AZ3268" s="259"/>
      <c r="BA3268" s="259">
        <f>BA3267+$BD$753</f>
        <v>16.076799999999274</v>
      </c>
      <c r="BB3268" s="274">
        <f t="shared" si="769"/>
        <v>2.4423892408391594E-2</v>
      </c>
      <c r="BC3268" s="259">
        <f t="shared" si="770"/>
        <v>5.6883503631605797E-5</v>
      </c>
      <c r="BD3268" s="259">
        <f t="shared" si="767"/>
        <v>5.6883503631605797E-5</v>
      </c>
      <c r="BE3268" s="254" t="str">
        <f t="shared" si="768"/>
        <v/>
      </c>
    </row>
    <row r="3269" spans="1:57" ht="20.100000000000001" customHeight="1" x14ac:dyDescent="0.25">
      <c r="A3269" s="247">
        <v>2491</v>
      </c>
      <c r="B3269" s="247">
        <f>$B$755+(A3269*$B$758)</f>
        <v>14336.064874840193</v>
      </c>
      <c r="C3269" s="247">
        <f>_xlfn.NORM.DIST($B3269,$B$752,$B$753,0)</f>
        <v>3.1350412099313863E-12</v>
      </c>
      <c r="D3269" s="247">
        <f>_xlfn.NORM.DIST($B3269,$B$752,$B$753,1)</f>
        <v>0.99999999876931633</v>
      </c>
      <c r="E3269" s="247">
        <f>IF(OR(D3269&lt;$F$757,D3269&gt;$F$758),C3269,"")</f>
        <v>3.1350412099313863E-12</v>
      </c>
      <c r="F3269" s="247" t="str">
        <f>IF(AND(D3269&gt;$F$757,D3269&lt;$F$758),C3269,"")</f>
        <v/>
      </c>
      <c r="G3269" s="247" t="str">
        <f>IF(C3269=MAX($C$761:$C$2761),C3269,"")</f>
        <v/>
      </c>
      <c r="H3269" s="247">
        <f>_xlfn.NORM.DIST(B3269,$F$753,$F$754,0)</f>
        <v>9.1538271952612793E-293</v>
      </c>
      <c r="I3269" s="247" t="str">
        <f>IF(H3269=MAX($H$761:$H$2761),C3269,"")</f>
        <v/>
      </c>
      <c r="J3269" s="247"/>
      <c r="K3269" s="247"/>
      <c r="L3269" s="247"/>
      <c r="M3269" s="247"/>
      <c r="N3269" s="247"/>
      <c r="O3269" s="247"/>
      <c r="P3269" s="247"/>
      <c r="Q3269" s="247"/>
      <c r="R3269" s="247"/>
      <c r="AZ3269" s="259"/>
      <c r="BA3269" s="259">
        <f>BA3268+$BD$753</f>
        <v>16.083199999999273</v>
      </c>
      <c r="BB3269" s="274">
        <f t="shared" si="769"/>
        <v>2.4367008904759988E-2</v>
      </c>
      <c r="BC3269" s="259">
        <f t="shared" si="770"/>
        <v>5.6758203869789609E-5</v>
      </c>
      <c r="BD3269" s="259">
        <f t="shared" si="767"/>
        <v>5.6758203869789609E-5</v>
      </c>
      <c r="BE3269" s="254" t="str">
        <f t="shared" si="768"/>
        <v/>
      </c>
    </row>
    <row r="3270" spans="1:57" ht="20.100000000000001" customHeight="1" x14ac:dyDescent="0.25">
      <c r="A3270" s="248">
        <v>2492</v>
      </c>
      <c r="B3270" s="247">
        <f>$B$755+(A3270*$B$758)</f>
        <v>14345.679941825327</v>
      </c>
      <c r="C3270" s="247">
        <f>_xlfn.NORM.DIST($B3270,$B$752,$B$753,0)</f>
        <v>3.0611122157116464E-12</v>
      </c>
      <c r="D3270" s="247">
        <f>_xlfn.NORM.DIST($B3270,$B$752,$B$753,1)</f>
        <v>0.99999999879910317</v>
      </c>
      <c r="E3270" s="247">
        <f>IF(OR(D3270&lt;$F$757,D3270&gt;$F$758),C3270,"")</f>
        <v>3.0611122157116464E-12</v>
      </c>
      <c r="F3270" s="247" t="str">
        <f>IF(AND(D3270&gt;$F$757,D3270&lt;$F$758),C3270,"")</f>
        <v/>
      </c>
      <c r="G3270" s="247" t="str">
        <f>IF(C3270=MAX($C$761:$C$2761),C3270,"")</f>
        <v/>
      </c>
      <c r="H3270" s="247">
        <f>_xlfn.NORM.DIST(B3270,$F$753,$F$754,0)</f>
        <v>1.0589917917505957E-292</v>
      </c>
      <c r="I3270" s="247" t="str">
        <f>IF(H3270=MAX($H$761:$H$2761),C3270,"")</f>
        <v/>
      </c>
      <c r="J3270" s="247"/>
      <c r="K3270" s="247"/>
      <c r="L3270" s="247"/>
      <c r="M3270" s="247"/>
      <c r="N3270" s="247"/>
      <c r="O3270" s="247"/>
      <c r="P3270" s="247"/>
      <c r="Q3270" s="247"/>
      <c r="R3270" s="247"/>
      <c r="AZ3270" s="259"/>
      <c r="BA3270" s="259">
        <f>BA3269+$BD$753</f>
        <v>16.089599999999272</v>
      </c>
      <c r="BB3270" s="274">
        <f t="shared" si="769"/>
        <v>2.4310250700890199E-2</v>
      </c>
      <c r="BC3270" s="259">
        <f t="shared" si="770"/>
        <v>5.6633157700620301E-5</v>
      </c>
      <c r="BD3270" s="259">
        <f t="shared" si="767"/>
        <v>5.6633157700620301E-5</v>
      </c>
      <c r="BE3270" s="254" t="str">
        <f t="shared" si="768"/>
        <v/>
      </c>
    </row>
    <row r="3271" spans="1:57" ht="20.100000000000001" customHeight="1" x14ac:dyDescent="0.25">
      <c r="A3271" s="247">
        <v>2493</v>
      </c>
      <c r="B3271" s="247">
        <f>$B$755+(A3271*$B$758)</f>
        <v>14355.295008810464</v>
      </c>
      <c r="C3271" s="247">
        <f>_xlfn.NORM.DIST($B3271,$B$752,$B$753,0)</f>
        <v>2.9888787560963213E-12</v>
      </c>
      <c r="D3271" s="247">
        <f>_xlfn.NORM.DIST($B3271,$B$752,$B$753,1)</f>
        <v>0.99999999882818735</v>
      </c>
      <c r="E3271" s="247">
        <f>IF(OR(D3271&lt;$F$757,D3271&gt;$F$758),C3271,"")</f>
        <v>2.9888787560963213E-12</v>
      </c>
      <c r="F3271" s="247" t="str">
        <f>IF(AND(D3271&gt;$F$757,D3271&lt;$F$758),C3271,"")</f>
        <v/>
      </c>
      <c r="G3271" s="247" t="str">
        <f>IF(C3271=MAX($C$761:$C$2761),C3271,"")</f>
        <v/>
      </c>
      <c r="H3271" s="247">
        <f>_xlfn.NORM.DIST(B3271,$F$753,$F$754,0)</f>
        <v>1.2251112543414522E-292</v>
      </c>
      <c r="I3271" s="247" t="str">
        <f>IF(H3271=MAX($H$761:$H$2761),C3271,"")</f>
        <v/>
      </c>
      <c r="J3271" s="247"/>
      <c r="K3271" s="247"/>
      <c r="L3271" s="247"/>
      <c r="M3271" s="247"/>
      <c r="N3271" s="247"/>
      <c r="O3271" s="247"/>
      <c r="P3271" s="247"/>
      <c r="Q3271" s="247"/>
      <c r="R3271" s="247"/>
      <c r="AZ3271" s="259"/>
      <c r="BA3271" s="259">
        <f>BA3270+$BD$753</f>
        <v>16.095999999999272</v>
      </c>
      <c r="BB3271" s="274">
        <f t="shared" si="769"/>
        <v>2.4253617543189578E-2</v>
      </c>
      <c r="BC3271" s="259">
        <f t="shared" si="770"/>
        <v>5.650836468205217E-5</v>
      </c>
      <c r="BD3271" s="259">
        <f t="shared" si="767"/>
        <v>5.650836468205217E-5</v>
      </c>
      <c r="BE3271" s="254" t="str">
        <f t="shared" si="768"/>
        <v/>
      </c>
    </row>
    <row r="3272" spans="1:57" ht="20.100000000000001" customHeight="1" x14ac:dyDescent="0.25">
      <c r="A3272" s="247">
        <v>2494</v>
      </c>
      <c r="B3272" s="247">
        <f>$B$755+(A3272*$B$758)</f>
        <v>14364.910075795602</v>
      </c>
      <c r="C3272" s="247">
        <f>_xlfn.NORM.DIST($B3272,$B$752,$B$753,0)</f>
        <v>2.9183031055171593E-12</v>
      </c>
      <c r="D3272" s="247">
        <f>_xlfn.NORM.DIST($B3272,$B$752,$B$753,1)</f>
        <v>0.99999999885658497</v>
      </c>
      <c r="E3272" s="247">
        <f>IF(OR(D3272&lt;$F$757,D3272&gt;$F$758),C3272,"")</f>
        <v>2.9183031055171593E-12</v>
      </c>
      <c r="F3272" s="247" t="str">
        <f>IF(AND(D3272&gt;$F$757,D3272&lt;$F$758),C3272,"")</f>
        <v/>
      </c>
      <c r="G3272" s="247" t="str">
        <f>IF(C3272=MAX($C$761:$C$2761),C3272,"")</f>
        <v/>
      </c>
      <c r="H3272" s="247">
        <f>_xlfn.NORM.DIST(B3272,$F$753,$F$754,0)</f>
        <v>1.4172664821730967E-292</v>
      </c>
      <c r="I3272" s="247" t="str">
        <f>IF(H3272=MAX($H$761:$H$2761),C3272,"")</f>
        <v/>
      </c>
      <c r="J3272" s="247"/>
      <c r="K3272" s="247"/>
      <c r="L3272" s="247"/>
      <c r="M3272" s="247"/>
      <c r="N3272" s="247"/>
      <c r="O3272" s="247"/>
      <c r="P3272" s="247"/>
      <c r="Q3272" s="247"/>
      <c r="R3272" s="247"/>
      <c r="AZ3272" s="259"/>
      <c r="BA3272" s="259">
        <f>BA3271+$BD$753</f>
        <v>16.102399999999271</v>
      </c>
      <c r="BB3272" s="274">
        <f t="shared" si="769"/>
        <v>2.4197109178507526E-2</v>
      </c>
      <c r="BC3272" s="259">
        <f t="shared" si="770"/>
        <v>5.6383824372469721E-5</v>
      </c>
      <c r="BD3272" s="259">
        <f t="shared" si="767"/>
        <v>5.6383824372469721E-5</v>
      </c>
      <c r="BE3272" s="254" t="str">
        <f t="shared" si="768"/>
        <v/>
      </c>
    </row>
    <row r="3273" spans="1:57" ht="20.100000000000001" customHeight="1" x14ac:dyDescent="0.25">
      <c r="A3273" s="247">
        <v>2495</v>
      </c>
      <c r="B3273" s="247">
        <f>$B$755+(A3273*$B$758)</f>
        <v>14374.52514278074</v>
      </c>
      <c r="C3273" s="247">
        <f>_xlfn.NORM.DIST($B3273,$B$752,$B$753,0)</f>
        <v>2.8493483502810144E-12</v>
      </c>
      <c r="D3273" s="247">
        <f>_xlfn.NORM.DIST($B3273,$B$752,$B$753,1)</f>
        <v>0.9999999988843119</v>
      </c>
      <c r="E3273" s="247">
        <f>IF(OR(D3273&lt;$F$757,D3273&gt;$F$758),C3273,"")</f>
        <v>2.8493483502810144E-12</v>
      </c>
      <c r="F3273" s="247" t="str">
        <f>IF(AND(D3273&gt;$F$757,D3273&lt;$F$758),C3273,"")</f>
        <v/>
      </c>
      <c r="G3273" s="247" t="str">
        <f>IF(C3273=MAX($C$761:$C$2761),C3273,"")</f>
        <v/>
      </c>
      <c r="H3273" s="247">
        <f>_xlfn.NORM.DIST(B3273,$F$753,$F$754,0)</f>
        <v>1.6395344800910797E-292</v>
      </c>
      <c r="I3273" s="247" t="str">
        <f>IF(H3273=MAX($H$761:$H$2761),C3273,"")</f>
        <v/>
      </c>
      <c r="J3273" s="247"/>
      <c r="K3273" s="247"/>
      <c r="L3273" s="247"/>
      <c r="M3273" s="247"/>
      <c r="N3273" s="247"/>
      <c r="O3273" s="247"/>
      <c r="P3273" s="247"/>
      <c r="Q3273" s="247"/>
      <c r="R3273" s="247"/>
      <c r="AZ3273" s="259"/>
      <c r="BA3273" s="259">
        <f>BA3272+$BD$753</f>
        <v>16.10879999999927</v>
      </c>
      <c r="BB3273" s="274">
        <f t="shared" si="769"/>
        <v>2.4140725354135056E-2</v>
      </c>
      <c r="BC3273" s="259">
        <f t="shared" si="770"/>
        <v>5.6259536331055432E-5</v>
      </c>
      <c r="BD3273" s="259">
        <f t="shared" si="767"/>
        <v>5.6259536331055432E-5</v>
      </c>
      <c r="BE3273" s="254" t="str">
        <f t="shared" si="768"/>
        <v/>
      </c>
    </row>
    <row r="3274" spans="1:57" ht="20.100000000000001" customHeight="1" x14ac:dyDescent="0.25">
      <c r="A3274" s="247">
        <v>2496</v>
      </c>
      <c r="B3274" s="247">
        <f>$B$755+(A3274*$B$758)</f>
        <v>14384.140209765877</v>
      </c>
      <c r="C3274" s="247">
        <f>_xlfn.NORM.DIST($B3274,$B$752,$B$753,0)</f>
        <v>2.7819783717336739E-12</v>
      </c>
      <c r="D3274" s="247">
        <f>_xlfn.NORM.DIST($B3274,$B$752,$B$753,1)</f>
        <v>0.99999999891138347</v>
      </c>
      <c r="E3274" s="247">
        <f>IF(OR(D3274&lt;$F$757,D3274&gt;$F$758),C3274,"")</f>
        <v>2.7819783717336739E-12</v>
      </c>
      <c r="F3274" s="247" t="str">
        <f>IF(AND(D3274&gt;$F$757,D3274&lt;$F$758),C3274,"")</f>
        <v/>
      </c>
      <c r="G3274" s="247" t="str">
        <f>IF(C3274=MAX($C$761:$C$2761),C3274,"")</f>
        <v/>
      </c>
      <c r="H3274" s="247">
        <f>_xlfn.NORM.DIST(B3274,$F$753,$F$754,0)</f>
        <v>1.8966301231197832E-292</v>
      </c>
      <c r="I3274" s="247" t="str">
        <f>IF(H3274=MAX($H$761:$H$2761),C3274,"")</f>
        <v/>
      </c>
      <c r="J3274" s="247"/>
      <c r="K3274" s="247"/>
      <c r="L3274" s="247"/>
      <c r="M3274" s="247"/>
      <c r="N3274" s="247"/>
      <c r="O3274" s="247"/>
      <c r="P3274" s="247"/>
      <c r="Q3274" s="247"/>
      <c r="R3274" s="247"/>
      <c r="AZ3274" s="259"/>
      <c r="BA3274" s="259">
        <f>BA3273+$BD$753</f>
        <v>16.11519999999927</v>
      </c>
      <c r="BB3274" s="274">
        <f t="shared" si="769"/>
        <v>2.4084465817804001E-2</v>
      </c>
      <c r="BC3274" s="259">
        <f t="shared" si="770"/>
        <v>5.613550011713056E-5</v>
      </c>
      <c r="BD3274" s="259">
        <f t="shared" si="767"/>
        <v>5.613550011713056E-5</v>
      </c>
      <c r="BE3274" s="254" t="str">
        <f t="shared" si="768"/>
        <v/>
      </c>
    </row>
    <row r="3275" spans="1:57" ht="20.100000000000001" customHeight="1" x14ac:dyDescent="0.25">
      <c r="A3275" s="247">
        <v>2497</v>
      </c>
      <c r="B3275" s="247">
        <f>$B$755+(A3275*$B$758)</f>
        <v>14393.755276751015</v>
      </c>
      <c r="C3275" s="247">
        <f>_xlfn.NORM.DIST($B3275,$B$752,$B$753,0)</f>
        <v>2.7161578297587729E-12</v>
      </c>
      <c r="D3275" s="247">
        <f>_xlfn.NORM.DIST($B3275,$B$752,$B$753,1)</f>
        <v>0.99999999893781466</v>
      </c>
      <c r="E3275" s="247">
        <f>IF(OR(D3275&lt;$F$757,D3275&gt;$F$758),C3275,"")</f>
        <v>2.7161578297587729E-12</v>
      </c>
      <c r="F3275" s="247" t="str">
        <f>IF(AND(D3275&gt;$F$757,D3275&lt;$F$758),C3275,"")</f>
        <v/>
      </c>
      <c r="G3275" s="247" t="str">
        <f>IF(C3275=MAX($C$761:$C$2761),C3275,"")</f>
        <v/>
      </c>
      <c r="H3275" s="247">
        <f>_xlfn.NORM.DIST(B3275,$F$753,$F$754,0)</f>
        <v>2.1940058673814314E-292</v>
      </c>
      <c r="I3275" s="247" t="str">
        <f>IF(H3275=MAX($H$761:$H$2761),C3275,"")</f>
        <v/>
      </c>
      <c r="J3275" s="247"/>
      <c r="K3275" s="247"/>
      <c r="L3275" s="247"/>
      <c r="M3275" s="247"/>
      <c r="N3275" s="247"/>
      <c r="O3275" s="247"/>
      <c r="P3275" s="247"/>
      <c r="Q3275" s="247"/>
      <c r="R3275" s="247"/>
      <c r="AZ3275" s="259"/>
      <c r="BA3275" s="259">
        <f>BA3274+$BD$753</f>
        <v>16.121599999999269</v>
      </c>
      <c r="BB3275" s="274">
        <f t="shared" si="769"/>
        <v>2.402833031768687E-2</v>
      </c>
      <c r="BC3275" s="259">
        <f t="shared" si="770"/>
        <v>5.6011715290946174E-5</v>
      </c>
      <c r="BD3275" s="259">
        <f t="shared" si="767"/>
        <v>5.6011715290946174E-5</v>
      </c>
      <c r="BE3275" s="254" t="str">
        <f t="shared" si="768"/>
        <v/>
      </c>
    </row>
    <row r="3276" spans="1:57" ht="20.100000000000001" customHeight="1" x14ac:dyDescent="0.25">
      <c r="A3276" s="247">
        <v>2498</v>
      </c>
      <c r="B3276" s="247">
        <f>$B$755+(A3276*$B$758)</f>
        <v>14403.370343736153</v>
      </c>
      <c r="C3276" s="247">
        <f>_xlfn.NORM.DIST($B3276,$B$752,$B$753,0)</f>
        <v>2.6518521466049506E-12</v>
      </c>
      <c r="D3276" s="247">
        <f>_xlfn.NORM.DIST($B3276,$B$752,$B$753,1)</f>
        <v>0.99999999896362035</v>
      </c>
      <c r="E3276" s="247">
        <f>IF(OR(D3276&lt;$F$757,D3276&gt;$F$758),C3276,"")</f>
        <v>2.6518521466049506E-12</v>
      </c>
      <c r="F3276" s="247" t="str">
        <f>IF(AND(D3276&gt;$F$757,D3276&lt;$F$758),C3276,"")</f>
        <v/>
      </c>
      <c r="G3276" s="247" t="str">
        <f>IF(C3276=MAX($C$761:$C$2761),C3276,"")</f>
        <v/>
      </c>
      <c r="H3276" s="247">
        <f>_xlfn.NORM.DIST(B3276,$F$753,$F$754,0)</f>
        <v>2.5379670339797205E-292</v>
      </c>
      <c r="I3276" s="247" t="str">
        <f>IF(H3276=MAX($H$761:$H$2761),C3276,"")</f>
        <v/>
      </c>
      <c r="J3276" s="247"/>
      <c r="K3276" s="247"/>
      <c r="L3276" s="247"/>
      <c r="M3276" s="247"/>
      <c r="N3276" s="247"/>
      <c r="O3276" s="247"/>
      <c r="P3276" s="247"/>
      <c r="Q3276" s="247"/>
      <c r="R3276" s="247"/>
      <c r="AZ3276" s="259"/>
      <c r="BA3276" s="259">
        <f>BA3275+$BD$753</f>
        <v>16.127999999999268</v>
      </c>
      <c r="BB3276" s="274">
        <f t="shared" si="769"/>
        <v>2.3972318602395924E-2</v>
      </c>
      <c r="BC3276" s="259">
        <f t="shared" si="770"/>
        <v>5.5888181413075999E-5</v>
      </c>
      <c r="BD3276" s="259">
        <f t="shared" si="767"/>
        <v>5.5888181413075999E-5</v>
      </c>
      <c r="BE3276" s="254" t="str">
        <f t="shared" si="768"/>
        <v/>
      </c>
    </row>
    <row r="3277" spans="1:57" ht="20.100000000000001" customHeight="1" x14ac:dyDescent="0.25">
      <c r="A3277" s="248">
        <v>2499</v>
      </c>
      <c r="B3277" s="247">
        <f>$B$755+(A3277*$B$758)</f>
        <v>14412.98541072129</v>
      </c>
      <c r="C3277" s="247">
        <f>_xlfn.NORM.DIST($B3277,$B$752,$B$753,0)</f>
        <v>2.5890274910354072E-12</v>
      </c>
      <c r="D3277" s="247">
        <f>_xlfn.NORM.DIST($B3277,$B$752,$B$753,1)</f>
        <v>0.99999999898881486</v>
      </c>
      <c r="E3277" s="247">
        <f>IF(OR(D3277&lt;$F$757,D3277&gt;$F$758),C3277,"")</f>
        <v>2.5890274910354072E-12</v>
      </c>
      <c r="F3277" s="247" t="str">
        <f>IF(AND(D3277&gt;$F$757,D3277&lt;$F$758),C3277,"")</f>
        <v/>
      </c>
      <c r="G3277" s="247" t="str">
        <f>IF(C3277=MAX($C$761:$C$2761),C3277,"")</f>
        <v/>
      </c>
      <c r="H3277" s="247">
        <f>_xlfn.NORM.DIST(B3277,$F$753,$F$754,0)</f>
        <v>2.9358050959332732E-292</v>
      </c>
      <c r="I3277" s="247" t="str">
        <f>IF(H3277=MAX($H$761:$H$2761),C3277,"")</f>
        <v/>
      </c>
      <c r="J3277" s="247"/>
      <c r="K3277" s="247"/>
      <c r="L3277" s="247"/>
      <c r="M3277" s="247"/>
      <c r="N3277" s="247"/>
      <c r="O3277" s="247"/>
      <c r="P3277" s="247"/>
      <c r="Q3277" s="247"/>
      <c r="R3277" s="247"/>
      <c r="AZ3277" s="259"/>
      <c r="BA3277" s="259">
        <f>BA3276+$BD$753</f>
        <v>16.134399999999268</v>
      </c>
      <c r="BB3277" s="274">
        <f t="shared" si="769"/>
        <v>2.3916430420982848E-2</v>
      </c>
      <c r="BC3277" s="259">
        <f t="shared" si="770"/>
        <v>5.576489804461765E-5</v>
      </c>
      <c r="BD3277" s="259">
        <f t="shared" si="767"/>
        <v>5.576489804461765E-5</v>
      </c>
      <c r="BE3277" s="254" t="str">
        <f t="shared" si="768"/>
        <v/>
      </c>
    </row>
    <row r="3278" spans="1:57" ht="20.100000000000001" customHeight="1" x14ac:dyDescent="0.25">
      <c r="A3278" s="247">
        <v>2500</v>
      </c>
      <c r="B3278" s="247">
        <f>$B$755+(A3278*$B$758)</f>
        <v>14422.600477706428</v>
      </c>
      <c r="C3278" s="247">
        <f>_xlfn.NORM.DIST($B3278,$B$752,$B$753,0)</f>
        <v>2.5276507627934594E-12</v>
      </c>
      <c r="D3278" s="247">
        <f>_xlfn.NORM.DIST($B3278,$B$752,$B$753,1)</f>
        <v>0.9999999990134123</v>
      </c>
      <c r="E3278" s="247">
        <f>IF(OR(D3278&lt;$F$757,D3278&gt;$F$758),C3278,"")</f>
        <v>2.5276507627934594E-12</v>
      </c>
      <c r="F3278" s="247" t="str">
        <f>IF(AND(D3278&gt;$F$757,D3278&lt;$F$758),C3278,"")</f>
        <v/>
      </c>
      <c r="G3278" s="247" t="str">
        <f>IF(C3278=MAX($C$761:$C$2761),C3278,"")</f>
        <v/>
      </c>
      <c r="H3278" s="247">
        <f>_xlfn.NORM.DIST(B3278,$F$753,$F$754,0)</f>
        <v>3.3959517770691553E-292</v>
      </c>
      <c r="I3278" s="247" t="str">
        <f>IF(H3278=MAX($H$761:$H$2761),C3278,"")</f>
        <v/>
      </c>
      <c r="J3278" s="247"/>
      <c r="K3278" s="247"/>
      <c r="L3278" s="247"/>
      <c r="M3278" s="247"/>
      <c r="N3278" s="247"/>
      <c r="O3278" s="247"/>
      <c r="P3278" s="247"/>
      <c r="Q3278" s="247"/>
      <c r="R3278" s="247"/>
      <c r="AZ3278" s="259"/>
      <c r="BA3278" s="259">
        <f>BA3277+$BD$753</f>
        <v>16.140799999999267</v>
      </c>
      <c r="BB3278" s="274">
        <f t="shared" si="769"/>
        <v>2.3860665522938231E-2</v>
      </c>
      <c r="BC3278" s="259">
        <f t="shared" si="770"/>
        <v>5.564186474735569E-5</v>
      </c>
      <c r="BD3278" s="259">
        <f t="shared" si="767"/>
        <v>5.564186474735569E-5</v>
      </c>
      <c r="BE3278" s="254" t="str">
        <f t="shared" si="768"/>
        <v/>
      </c>
    </row>
    <row r="3279" spans="1:57" ht="20.100000000000001" customHeight="1" x14ac:dyDescent="0.25">
      <c r="A3279" s="247">
        <v>2501</v>
      </c>
      <c r="B3279" s="247">
        <f>$B$755+(A3279*$B$758)</f>
        <v>14432.215544691566</v>
      </c>
      <c r="C3279" s="247">
        <f>_xlfn.NORM.DIST($B3279,$B$752,$B$753,0)</f>
        <v>2.467689577378352E-12</v>
      </c>
      <c r="D3279" s="247">
        <f>_xlfn.NORM.DIST($B3279,$B$752,$B$753,1)</f>
        <v>0.99999999903742653</v>
      </c>
      <c r="E3279" s="247">
        <f>IF(OR(D3279&lt;$F$757,D3279&gt;$F$758),C3279,"")</f>
        <v>2.467689577378352E-12</v>
      </c>
      <c r="F3279" s="247" t="str">
        <f>IF(AND(D3279&gt;$F$757,D3279&lt;$F$758),C3279,"")</f>
        <v/>
      </c>
      <c r="G3279" s="247" t="str">
        <f>IF(C3279=MAX($C$761:$C$2761),C3279,"")</f>
        <v/>
      </c>
      <c r="H3279" s="247">
        <f>_xlfn.NORM.DIST(B3279,$F$753,$F$754,0)</f>
        <v>3.9281572096922461E-292</v>
      </c>
      <c r="I3279" s="247" t="str">
        <f>IF(H3279=MAX($H$761:$H$2761),C3279,"")</f>
        <v/>
      </c>
      <c r="J3279" s="247"/>
      <c r="K3279" s="247"/>
      <c r="L3279" s="247"/>
      <c r="M3279" s="247"/>
      <c r="N3279" s="247"/>
      <c r="O3279" s="247"/>
      <c r="P3279" s="247"/>
      <c r="Q3279" s="247"/>
      <c r="R3279" s="247"/>
      <c r="AZ3279" s="259"/>
      <c r="BA3279" s="259">
        <f>BA3278+$BD$753</f>
        <v>16.147199999999266</v>
      </c>
      <c r="BB3279" s="274">
        <f t="shared" si="769"/>
        <v>2.3805023658190875E-2</v>
      </c>
      <c r="BC3279" s="259">
        <f t="shared" si="770"/>
        <v>5.5519081083445915E-5</v>
      </c>
      <c r="BD3279" s="259">
        <f t="shared" si="767"/>
        <v>5.5519081083445915E-5</v>
      </c>
      <c r="BE3279" s="254" t="str">
        <f t="shared" si="768"/>
        <v/>
      </c>
    </row>
    <row r="3280" spans="1:57" ht="20.100000000000001" customHeight="1" x14ac:dyDescent="0.25">
      <c r="A3280" s="247">
        <v>2502</v>
      </c>
      <c r="B3280" s="247">
        <f>$B$755+(A3280*$B$758)</f>
        <v>14441.830611676703</v>
      </c>
      <c r="C3280" s="247">
        <f>_xlfn.NORM.DIST($B3280,$B$752,$B$753,0)</f>
        <v>2.4091122511251523E-12</v>
      </c>
      <c r="D3280" s="247">
        <f>_xlfn.NORM.DIST($B3280,$B$752,$B$753,1)</f>
        <v>0.99999999906087078</v>
      </c>
      <c r="E3280" s="247">
        <f>IF(OR(D3280&lt;$F$757,D3280&gt;$F$758),C3280,"")</f>
        <v>2.4091122511251523E-12</v>
      </c>
      <c r="F3280" s="247" t="str">
        <f>IF(AND(D3280&gt;$F$757,D3280&lt;$F$758),C3280,"")</f>
        <v/>
      </c>
      <c r="G3280" s="247" t="str">
        <f>IF(C3280=MAX($C$761:$C$2761),C3280,"")</f>
        <v/>
      </c>
      <c r="H3280" s="247">
        <f>_xlfn.NORM.DIST(B3280,$F$753,$F$754,0)</f>
        <v>4.5436959039039175E-292</v>
      </c>
      <c r="I3280" s="247" t="str">
        <f>IF(H3280=MAX($H$761:$H$2761),C3280,"")</f>
        <v/>
      </c>
      <c r="J3280" s="247"/>
      <c r="K3280" s="247"/>
      <c r="L3280" s="247"/>
      <c r="M3280" s="247"/>
      <c r="N3280" s="247"/>
      <c r="O3280" s="247"/>
      <c r="P3280" s="247"/>
      <c r="Q3280" s="247"/>
      <c r="R3280" s="247"/>
      <c r="AZ3280" s="259"/>
      <c r="BA3280" s="259">
        <f>BA3279+$BD$753</f>
        <v>16.153599999999265</v>
      </c>
      <c r="BB3280" s="274">
        <f t="shared" si="769"/>
        <v>2.3749504577107429E-2</v>
      </c>
      <c r="BC3280" s="259">
        <f t="shared" si="770"/>
        <v>5.5396546615581882E-5</v>
      </c>
      <c r="BD3280" s="259">
        <f t="shared" si="767"/>
        <v>5.5396546615581882E-5</v>
      </c>
      <c r="BE3280" s="254" t="str">
        <f t="shared" si="768"/>
        <v/>
      </c>
    </row>
    <row r="3281" spans="1:57" ht="20.100000000000001" customHeight="1" x14ac:dyDescent="0.25">
      <c r="A3281" s="247">
        <v>2503</v>
      </c>
      <c r="B3281" s="247">
        <f>$B$755+(A3281*$B$758)</f>
        <v>14451.445678661841</v>
      </c>
      <c r="C3281" s="247">
        <f>_xlfn.NORM.DIST($B3281,$B$752,$B$753,0)</f>
        <v>2.3518877865832051E-12</v>
      </c>
      <c r="D3281" s="247">
        <f>_xlfn.NORM.DIST($B3281,$B$752,$B$753,1)</f>
        <v>0.99999999908375836</v>
      </c>
      <c r="E3281" s="247">
        <f>IF(OR(D3281&lt;$F$757,D3281&gt;$F$758),C3281,"")</f>
        <v>2.3518877865832051E-12</v>
      </c>
      <c r="F3281" s="247" t="str">
        <f>IF(AND(D3281&gt;$F$757,D3281&lt;$F$758),C3281,"")</f>
        <v/>
      </c>
      <c r="G3281" s="247" t="str">
        <f>IF(C3281=MAX($C$761:$C$2761),C3281,"")</f>
        <v/>
      </c>
      <c r="H3281" s="247">
        <f>_xlfn.NORM.DIST(B3281,$F$753,$F$754,0)</f>
        <v>5.2556048663470505E-292</v>
      </c>
      <c r="I3281" s="247" t="str">
        <f>IF(H3281=MAX($H$761:$H$2761),C3281,"")</f>
        <v/>
      </c>
      <c r="J3281" s="247"/>
      <c r="K3281" s="247"/>
      <c r="L3281" s="247"/>
      <c r="M3281" s="247"/>
      <c r="N3281" s="247"/>
      <c r="O3281" s="247"/>
      <c r="P3281" s="247"/>
      <c r="Q3281" s="247"/>
      <c r="R3281" s="247"/>
      <c r="AZ3281" s="259"/>
      <c r="BA3281" s="259">
        <f>BA3280+$BD$753</f>
        <v>16.159999999999265</v>
      </c>
      <c r="BB3281" s="274">
        <f t="shared" si="769"/>
        <v>2.3694108030491847E-2</v>
      </c>
      <c r="BC3281" s="259">
        <f t="shared" si="770"/>
        <v>5.5274260907300227E-5</v>
      </c>
      <c r="BD3281" s="259">
        <f t="shared" si="767"/>
        <v>5.5274260907300227E-5</v>
      </c>
      <c r="BE3281" s="254" t="str">
        <f t="shared" si="768"/>
        <v/>
      </c>
    </row>
    <row r="3282" spans="1:57" ht="20.100000000000001" customHeight="1" x14ac:dyDescent="0.25">
      <c r="A3282" s="247">
        <v>2504</v>
      </c>
      <c r="B3282" s="247">
        <f>$B$755+(A3282*$B$758)</f>
        <v>14461.060745646979</v>
      </c>
      <c r="C3282" s="247">
        <f>_xlfn.NORM.DIST($B3282,$B$752,$B$753,0)</f>
        <v>2.2959858581871076E-12</v>
      </c>
      <c r="D3282" s="247">
        <f>_xlfn.NORM.DIST($B3282,$B$752,$B$753,1)</f>
        <v>0.99999999910610216</v>
      </c>
      <c r="E3282" s="247">
        <f>IF(OR(D3282&lt;$F$757,D3282&gt;$F$758),C3282,"")</f>
        <v>2.2959858581871076E-12</v>
      </c>
      <c r="F3282" s="247" t="str">
        <f>IF(AND(D3282&gt;$F$757,D3282&lt;$F$758),C3282,"")</f>
        <v/>
      </c>
      <c r="G3282" s="247" t="str">
        <f>IF(C3282=MAX($C$761:$C$2761),C3282,"")</f>
        <v/>
      </c>
      <c r="H3282" s="247">
        <f>_xlfn.NORM.DIST(B3282,$F$753,$F$754,0)</f>
        <v>6.0789588820976087E-292</v>
      </c>
      <c r="I3282" s="247" t="str">
        <f>IF(H3282=MAX($H$761:$H$2761),C3282,"")</f>
        <v/>
      </c>
      <c r="J3282" s="247"/>
      <c r="K3282" s="247"/>
      <c r="L3282" s="247"/>
      <c r="M3282" s="247"/>
      <c r="N3282" s="247"/>
      <c r="O3282" s="247"/>
      <c r="P3282" s="247"/>
      <c r="Q3282" s="247"/>
      <c r="R3282" s="247"/>
      <c r="AZ3282" s="259"/>
      <c r="BA3282" s="259">
        <f>BA3281+$BD$753</f>
        <v>16.166399999999264</v>
      </c>
      <c r="BB3282" s="274">
        <f t="shared" si="769"/>
        <v>2.3638833769584547E-2</v>
      </c>
      <c r="BC3282" s="259">
        <f t="shared" si="770"/>
        <v>5.5152223522120236E-5</v>
      </c>
      <c r="BD3282" s="259">
        <f t="shared" si="767"/>
        <v>5.5152223522120236E-5</v>
      </c>
      <c r="BE3282" s="254" t="str">
        <f t="shared" si="768"/>
        <v/>
      </c>
    </row>
    <row r="3283" spans="1:57" ht="20.100000000000001" customHeight="1" x14ac:dyDescent="0.25">
      <c r="A3283" s="248">
        <v>2505</v>
      </c>
      <c r="B3283" s="247">
        <f>$B$755+(A3283*$B$758)</f>
        <v>14470.675812632117</v>
      </c>
      <c r="C3283" s="247">
        <f>_xlfn.NORM.DIST($B3283,$B$752,$B$753,0)</f>
        <v>2.2413767982150626E-12</v>
      </c>
      <c r="D3283" s="247">
        <f>_xlfn.NORM.DIST($B3283,$B$752,$B$753,1)</f>
        <v>0.9999999991279146</v>
      </c>
      <c r="E3283" s="247">
        <f>IF(OR(D3283&lt;$F$757,D3283&gt;$F$758),C3283,"")</f>
        <v>2.2413767982150626E-12</v>
      </c>
      <c r="F3283" s="247" t="str">
        <f>IF(AND(D3283&gt;$F$757,D3283&lt;$F$758),C3283,"")</f>
        <v/>
      </c>
      <c r="G3283" s="247" t="str">
        <f>IF(C3283=MAX($C$761:$C$2761),C3283,"")</f>
        <v/>
      </c>
      <c r="H3283" s="247">
        <f>_xlfn.NORM.DIST(B3283,$F$753,$F$754,0)</f>
        <v>7.0311887546448107E-292</v>
      </c>
      <c r="I3283" s="247" t="str">
        <f>IF(H3283=MAX($H$761:$H$2761),C3283,"")</f>
        <v/>
      </c>
      <c r="J3283" s="247"/>
      <c r="K3283" s="247"/>
      <c r="L3283" s="247"/>
      <c r="M3283" s="247"/>
      <c r="N3283" s="247"/>
      <c r="O3283" s="247"/>
      <c r="P3283" s="247"/>
      <c r="Q3283" s="247"/>
      <c r="R3283" s="247"/>
      <c r="AZ3283" s="259"/>
      <c r="BA3283" s="259">
        <f>BA3282+$BD$753</f>
        <v>16.172799999999263</v>
      </c>
      <c r="BB3283" s="274">
        <f t="shared" si="769"/>
        <v>2.3583681546062427E-2</v>
      </c>
      <c r="BC3283" s="259">
        <f t="shared" si="770"/>
        <v>5.5030434024719993E-5</v>
      </c>
      <c r="BD3283" s="259">
        <f t="shared" si="767"/>
        <v>5.5030434024719993E-5</v>
      </c>
      <c r="BE3283" s="254" t="str">
        <f t="shared" si="768"/>
        <v/>
      </c>
    </row>
    <row r="3284" spans="1:57" ht="20.100000000000001" customHeight="1" x14ac:dyDescent="0.25">
      <c r="A3284" s="247">
        <v>2506</v>
      </c>
      <c r="B3284" s="247">
        <f>$B$755+(A3284*$B$758)</f>
        <v>14480.290879617254</v>
      </c>
      <c r="C3284" s="247">
        <f>_xlfn.NORM.DIST($B3284,$B$752,$B$753,0)</f>
        <v>2.1880315830286837E-12</v>
      </c>
      <c r="D3284" s="247">
        <f>_xlfn.NORM.DIST($B3284,$B$752,$B$753,1)</f>
        <v>0.99999999914920812</v>
      </c>
      <c r="E3284" s="247">
        <f>IF(OR(D3284&lt;$F$757,D3284&gt;$F$758),C3284,"")</f>
        <v>2.1880315830286837E-12</v>
      </c>
      <c r="F3284" s="247" t="str">
        <f>IF(AND(D3284&gt;$F$757,D3284&lt;$F$758),C3284,"")</f>
        <v/>
      </c>
      <c r="G3284" s="247" t="str">
        <f>IF(C3284=MAX($C$761:$C$2761),C3284,"")</f>
        <v/>
      </c>
      <c r="H3284" s="247">
        <f>_xlfn.NORM.DIST(B3284,$F$753,$F$754,0)</f>
        <v>8.1324492017058723E-292</v>
      </c>
      <c r="I3284" s="247" t="str">
        <f>IF(H3284=MAX($H$761:$H$2761),C3284,"")</f>
        <v/>
      </c>
      <c r="J3284" s="247"/>
      <c r="K3284" s="247"/>
      <c r="L3284" s="247"/>
      <c r="M3284" s="247"/>
      <c r="N3284" s="247"/>
      <c r="O3284" s="247"/>
      <c r="P3284" s="247"/>
      <c r="Q3284" s="247"/>
      <c r="R3284" s="247"/>
      <c r="AZ3284" s="259"/>
      <c r="BA3284" s="259">
        <f>BA3283+$BD$753</f>
        <v>16.179199999999263</v>
      </c>
      <c r="BB3284" s="274">
        <f t="shared" si="769"/>
        <v>2.3528651112037707E-2</v>
      </c>
      <c r="BC3284" s="259">
        <f t="shared" si="770"/>
        <v>5.4908891979791458E-5</v>
      </c>
      <c r="BD3284" s="259">
        <f t="shared" si="767"/>
        <v>5.4908891979791458E-5</v>
      </c>
      <c r="BE3284" s="254" t="str">
        <f t="shared" si="768"/>
        <v/>
      </c>
    </row>
    <row r="3285" spans="1:57" ht="20.100000000000001" customHeight="1" x14ac:dyDescent="0.25">
      <c r="A3285" s="247">
        <v>2507</v>
      </c>
      <c r="B3285" s="247">
        <f>$B$755+(A3285*$B$758)</f>
        <v>14489.905946602392</v>
      </c>
      <c r="C3285" s="247">
        <f>_xlfn.NORM.DIST($B3285,$B$752,$B$753,0)</f>
        <v>2.1359218195891825E-12</v>
      </c>
      <c r="D3285" s="247">
        <f>_xlfn.NORM.DIST($B3285,$B$752,$B$753,1)</f>
        <v>0.99999999916999471</v>
      </c>
      <c r="E3285" s="247">
        <f>IF(OR(D3285&lt;$F$757,D3285&gt;$F$758),C3285,"")</f>
        <v>2.1359218195891825E-12</v>
      </c>
      <c r="F3285" s="247" t="str">
        <f>IF(AND(D3285&gt;$F$757,D3285&lt;$F$758),C3285,"")</f>
        <v/>
      </c>
      <c r="G3285" s="247" t="str">
        <f>IF(C3285=MAX($C$761:$C$2761),C3285,"")</f>
        <v/>
      </c>
      <c r="H3285" s="247">
        <f>_xlfn.NORM.DIST(B3285,$F$753,$F$754,0)</f>
        <v>9.4060441479995111E-292</v>
      </c>
      <c r="I3285" s="247" t="str">
        <f>IF(H3285=MAX($H$761:$H$2761),C3285,"")</f>
        <v/>
      </c>
      <c r="J3285" s="247"/>
      <c r="K3285" s="247"/>
      <c r="L3285" s="247"/>
      <c r="M3285" s="247"/>
      <c r="N3285" s="247"/>
      <c r="O3285" s="247"/>
      <c r="P3285" s="247"/>
      <c r="Q3285" s="247"/>
      <c r="R3285" s="247"/>
      <c r="AZ3285" s="259"/>
      <c r="BA3285" s="259">
        <f>BA3284+$BD$753</f>
        <v>16.185599999999262</v>
      </c>
      <c r="BB3285" s="274">
        <f t="shared" si="769"/>
        <v>2.3473742220057915E-2</v>
      </c>
      <c r="BC3285" s="259">
        <f t="shared" si="770"/>
        <v>5.4787596952859258E-5</v>
      </c>
      <c r="BD3285" s="259">
        <f t="shared" si="767"/>
        <v>5.4787596952859258E-5</v>
      </c>
      <c r="BE3285" s="254" t="str">
        <f t="shared" si="768"/>
        <v/>
      </c>
    </row>
    <row r="3286" spans="1:57" ht="20.100000000000001" customHeight="1" x14ac:dyDescent="0.25">
      <c r="A3286" s="247">
        <v>2508</v>
      </c>
      <c r="B3286" s="247">
        <f>$B$755+(A3286*$B$758)</f>
        <v>14499.52101358753</v>
      </c>
      <c r="C3286" s="247">
        <f>_xlfn.NORM.DIST($B3286,$B$752,$B$753,0)</f>
        <v>2.0850197322444181E-12</v>
      </c>
      <c r="D3286" s="247">
        <f>_xlfn.NORM.DIST($B3286,$B$752,$B$753,1)</f>
        <v>0.99999999919028615</v>
      </c>
      <c r="E3286" s="247">
        <f>IF(OR(D3286&lt;$F$757,D3286&gt;$F$758),C3286,"")</f>
        <v>2.0850197322444181E-12</v>
      </c>
      <c r="F3286" s="247" t="str">
        <f>IF(AND(D3286&gt;$F$757,D3286&lt;$F$758),C3286,"")</f>
        <v/>
      </c>
      <c r="G3286" s="247" t="str">
        <f>IF(C3286=MAX($C$761:$C$2761),C3286,"")</f>
        <v/>
      </c>
      <c r="H3286" s="247">
        <f>_xlfn.NORM.DIST(B3286,$F$753,$F$754,0)</f>
        <v>1.0878918361790895E-291</v>
      </c>
      <c r="I3286" s="247" t="str">
        <f>IF(H3286=MAX($H$761:$H$2761),C3286,"")</f>
        <v/>
      </c>
      <c r="J3286" s="247"/>
      <c r="K3286" s="247"/>
      <c r="L3286" s="247"/>
      <c r="M3286" s="247"/>
      <c r="N3286" s="247"/>
      <c r="O3286" s="247"/>
      <c r="P3286" s="247"/>
      <c r="Q3286" s="247"/>
      <c r="R3286" s="247"/>
      <c r="AZ3286" s="259"/>
      <c r="BA3286" s="259">
        <f>BA3285+$BD$753</f>
        <v>16.191999999999261</v>
      </c>
      <c r="BB3286" s="274">
        <f t="shared" si="769"/>
        <v>2.3418954623105056E-2</v>
      </c>
      <c r="BC3286" s="259">
        <f t="shared" si="770"/>
        <v>5.466654850995456E-5</v>
      </c>
      <c r="BD3286" s="259">
        <f t="shared" si="767"/>
        <v>5.466654850995456E-5</v>
      </c>
      <c r="BE3286" s="254" t="str">
        <f t="shared" si="768"/>
        <v/>
      </c>
    </row>
    <row r="3287" spans="1:57" ht="20.100000000000001" customHeight="1" x14ac:dyDescent="0.25">
      <c r="A3287" s="247">
        <v>2509</v>
      </c>
      <c r="B3287" s="247">
        <f>$B$755+(A3287*$B$758)</f>
        <v>14509.136080572667</v>
      </c>
      <c r="C3287" s="247">
        <f>_xlfn.NORM.DIST($B3287,$B$752,$B$753,0)</f>
        <v>2.0352981497818301E-12</v>
      </c>
      <c r="D3287" s="247">
        <f>_xlfn.NORM.DIST($B3287,$B$752,$B$753,1)</f>
        <v>0.99999999921009375</v>
      </c>
      <c r="E3287" s="247">
        <f>IF(OR(D3287&lt;$F$757,D3287&gt;$F$758),C3287,"")</f>
        <v>2.0352981497818301E-12</v>
      </c>
      <c r="F3287" s="247" t="str">
        <f>IF(AND(D3287&gt;$F$757,D3287&lt;$F$758),C3287,"")</f>
        <v/>
      </c>
      <c r="G3287" s="247" t="str">
        <f>IF(C3287=MAX($C$761:$C$2761),C3287,"")</f>
        <v/>
      </c>
      <c r="H3287" s="247">
        <f>_xlfn.NORM.DIST(B3287,$F$753,$F$754,0)</f>
        <v>1.2582225775438246E-291</v>
      </c>
      <c r="I3287" s="247" t="str">
        <f>IF(H3287=MAX($H$761:$H$2761),C3287,"")</f>
        <v/>
      </c>
      <c r="J3287" s="247"/>
      <c r="K3287" s="247"/>
      <c r="L3287" s="247"/>
      <c r="M3287" s="247"/>
      <c r="N3287" s="247"/>
      <c r="O3287" s="247"/>
      <c r="P3287" s="247"/>
      <c r="Q3287" s="247"/>
      <c r="R3287" s="247"/>
      <c r="AZ3287" s="259"/>
      <c r="BA3287" s="259">
        <f>BA3286+$BD$753</f>
        <v>16.198399999999261</v>
      </c>
      <c r="BB3287" s="274">
        <f t="shared" si="769"/>
        <v>2.3364288074595101E-2</v>
      </c>
      <c r="BC3287" s="259">
        <f t="shared" si="770"/>
        <v>5.4545746217490171E-5</v>
      </c>
      <c r="BD3287" s="259">
        <f t="shared" si="767"/>
        <v>5.4545746217490171E-5</v>
      </c>
      <c r="BE3287" s="254" t="str">
        <f t="shared" si="768"/>
        <v/>
      </c>
    </row>
    <row r="3288" spans="1:57" ht="20.100000000000001" customHeight="1" x14ac:dyDescent="0.25">
      <c r="A3288" s="247">
        <v>2510</v>
      </c>
      <c r="B3288" s="247">
        <f>$B$755+(A3288*$B$758)</f>
        <v>14518.751147557805</v>
      </c>
      <c r="C3288" s="247">
        <f>_xlfn.NORM.DIST($B3288,$B$752,$B$753,0)</f>
        <v>1.9867304927419343E-12</v>
      </c>
      <c r="D3288" s="247">
        <f>_xlfn.NORM.DIST($B3288,$B$752,$B$753,1)</f>
        <v>0.99999999922942884</v>
      </c>
      <c r="E3288" s="247">
        <f>IF(OR(D3288&lt;$F$757,D3288&gt;$F$758),C3288,"")</f>
        <v>1.9867304927419343E-12</v>
      </c>
      <c r="F3288" s="247" t="str">
        <f>IF(AND(D3288&gt;$F$757,D3288&lt;$F$758),C3288,"")</f>
        <v/>
      </c>
      <c r="G3288" s="247" t="str">
        <f>IF(C3288=MAX($C$761:$C$2761),C3288,"")</f>
        <v/>
      </c>
      <c r="H3288" s="247">
        <f>_xlfn.NORM.DIST(B3288,$F$753,$F$754,0)</f>
        <v>1.4551986440292609E-291</v>
      </c>
      <c r="I3288" s="247" t="str">
        <f>IF(H3288=MAX($H$761:$H$2761),C3288,"")</f>
        <v/>
      </c>
      <c r="J3288" s="247"/>
      <c r="K3288" s="247"/>
      <c r="L3288" s="247"/>
      <c r="M3288" s="247"/>
      <c r="N3288" s="247"/>
      <c r="O3288" s="247"/>
      <c r="P3288" s="247"/>
      <c r="Q3288" s="247"/>
      <c r="R3288" s="247"/>
      <c r="AZ3288" s="259"/>
      <c r="BA3288" s="259">
        <f>BA3287+$BD$753</f>
        <v>16.20479999999926</v>
      </c>
      <c r="BB3288" s="274">
        <f t="shared" si="769"/>
        <v>2.3309742328377611E-2</v>
      </c>
      <c r="BC3288" s="259">
        <f t="shared" si="770"/>
        <v>5.4425189642656052E-5</v>
      </c>
      <c r="BD3288" s="259">
        <f t="shared" si="767"/>
        <v>5.4425189642656052E-5</v>
      </c>
      <c r="BE3288" s="254" t="str">
        <f t="shared" si="768"/>
        <v/>
      </c>
    </row>
    <row r="3289" spans="1:57" ht="20.100000000000001" customHeight="1" x14ac:dyDescent="0.25">
      <c r="A3289" s="247">
        <v>2511</v>
      </c>
      <c r="B3289" s="247">
        <f>$B$755+(A3289*$B$758)</f>
        <v>14528.366214542943</v>
      </c>
      <c r="C3289" s="247">
        <f>_xlfn.NORM.DIST($B3289,$B$752,$B$753,0)</f>
        <v>1.9392907609875987E-12</v>
      </c>
      <c r="D3289" s="247">
        <f>_xlfn.NORM.DIST($B3289,$B$752,$B$753,1)</f>
        <v>0.99999999924830241</v>
      </c>
      <c r="E3289" s="247">
        <f>IF(OR(D3289&lt;$F$757,D3289&gt;$F$758),C3289,"")</f>
        <v>1.9392907609875987E-12</v>
      </c>
      <c r="F3289" s="247" t="str">
        <f>IF(AND(D3289&gt;$F$757,D3289&lt;$F$758),C3289,"")</f>
        <v/>
      </c>
      <c r="G3289" s="247" t="str">
        <f>IF(C3289=MAX($C$761:$C$2761),C3289,"")</f>
        <v/>
      </c>
      <c r="H3289" s="247">
        <f>_xlfn.NORM.DIST(B3289,$F$753,$F$754,0)</f>
        <v>1.6829845927104776E-291</v>
      </c>
      <c r="I3289" s="247" t="str">
        <f>IF(H3289=MAX($H$761:$H$2761),C3289,"")</f>
        <v/>
      </c>
      <c r="J3289" s="247"/>
      <c r="K3289" s="247"/>
      <c r="L3289" s="247"/>
      <c r="M3289" s="247"/>
      <c r="N3289" s="247"/>
      <c r="O3289" s="247"/>
      <c r="P3289" s="247"/>
      <c r="Q3289" s="247"/>
      <c r="R3289" s="247"/>
      <c r="AZ3289" s="259"/>
      <c r="BA3289" s="259">
        <f>BA3288+$BD$753</f>
        <v>16.211199999999259</v>
      </c>
      <c r="BB3289" s="274">
        <f t="shared" si="769"/>
        <v>2.3255317138734955E-2</v>
      </c>
      <c r="BC3289" s="259">
        <f t="shared" si="770"/>
        <v>5.4304878352961355E-5</v>
      </c>
      <c r="BD3289" s="259">
        <f t="shared" si="767"/>
        <v>5.4304878352961355E-5</v>
      </c>
      <c r="BE3289" s="254" t="str">
        <f t="shared" si="768"/>
        <v/>
      </c>
    </row>
    <row r="3290" spans="1:57" ht="20.100000000000001" customHeight="1" x14ac:dyDescent="0.25">
      <c r="A3290" s="248">
        <v>2512</v>
      </c>
      <c r="B3290" s="247">
        <f>$B$755+(A3290*$B$758)</f>
        <v>14537.98128152808</v>
      </c>
      <c r="C3290" s="247">
        <f>_xlfn.NORM.DIST($B3290,$B$752,$B$753,0)</f>
        <v>1.8929535215238869E-12</v>
      </c>
      <c r="D3290" s="247">
        <f>_xlfn.NORM.DIST($B3290,$B$752,$B$753,1)</f>
        <v>0.99999999926672523</v>
      </c>
      <c r="E3290" s="247">
        <f>IF(OR(D3290&lt;$F$757,D3290&gt;$F$758),C3290,"")</f>
        <v>1.8929535215238869E-12</v>
      </c>
      <c r="F3290" s="247" t="str">
        <f>IF(AND(D3290&gt;$F$757,D3290&lt;$F$758),C3290,"")</f>
        <v/>
      </c>
      <c r="G3290" s="247" t="str">
        <f>IF(C3290=MAX($C$761:$C$2761),C3290,"")</f>
        <v/>
      </c>
      <c r="H3290" s="247">
        <f>_xlfn.NORM.DIST(B3290,$F$753,$F$754,0)</f>
        <v>1.9463953133063589E-291</v>
      </c>
      <c r="I3290" s="247" t="str">
        <f>IF(H3290=MAX($H$761:$H$2761),C3290,"")</f>
        <v/>
      </c>
      <c r="J3290" s="247"/>
      <c r="K3290" s="247"/>
      <c r="L3290" s="247"/>
      <c r="M3290" s="247"/>
      <c r="N3290" s="247"/>
      <c r="O3290" s="247"/>
      <c r="P3290" s="247"/>
      <c r="Q3290" s="247"/>
      <c r="R3290" s="247"/>
      <c r="AZ3290" s="259"/>
      <c r="BA3290" s="259">
        <f>BA3289+$BD$753</f>
        <v>16.217599999999258</v>
      </c>
      <c r="BB3290" s="274">
        <f t="shared" si="769"/>
        <v>2.3201012260381994E-2</v>
      </c>
      <c r="BC3290" s="259">
        <f t="shared" si="770"/>
        <v>5.4184811916605652E-5</v>
      </c>
      <c r="BD3290" s="259">
        <f t="shared" si="767"/>
        <v>5.4184811916605652E-5</v>
      </c>
      <c r="BE3290" s="254" t="str">
        <f t="shared" si="768"/>
        <v/>
      </c>
    </row>
    <row r="3291" spans="1:57" ht="20.100000000000001" customHeight="1" x14ac:dyDescent="0.25">
      <c r="A3291" s="247">
        <v>2513</v>
      </c>
      <c r="B3291" s="247">
        <f>$B$755+(A3291*$B$758)</f>
        <v>14547.596348513218</v>
      </c>
      <c r="C3291" s="247">
        <f>_xlfn.NORM.DIST($B3291,$B$752,$B$753,0)</f>
        <v>1.8476938965640335E-12</v>
      </c>
      <c r="D3291" s="247">
        <f>_xlfn.NORM.DIST($B3291,$B$752,$B$753,1)</f>
        <v>0.99999999928470762</v>
      </c>
      <c r="E3291" s="247">
        <f>IF(OR(D3291&lt;$F$757,D3291&gt;$F$758),C3291,"")</f>
        <v>1.8476938965640335E-12</v>
      </c>
      <c r="F3291" s="247" t="str">
        <f>IF(AND(D3291&gt;$F$757,D3291&lt;$F$758),C3291,"")</f>
        <v/>
      </c>
      <c r="G3291" s="247" t="str">
        <f>IF(C3291=MAX($C$761:$C$2761),C3291,"")</f>
        <v/>
      </c>
      <c r="H3291" s="247">
        <f>_xlfn.NORM.DIST(B3291,$F$753,$F$754,0)</f>
        <v>2.2509974941423344E-291</v>
      </c>
      <c r="I3291" s="247" t="str">
        <f>IF(H3291=MAX($H$761:$H$2761),C3291,"")</f>
        <v/>
      </c>
      <c r="J3291" s="247"/>
      <c r="K3291" s="247"/>
      <c r="L3291" s="247"/>
      <c r="M3291" s="247"/>
      <c r="N3291" s="247"/>
      <c r="O3291" s="247"/>
      <c r="P3291" s="247"/>
      <c r="Q3291" s="247"/>
      <c r="R3291" s="247"/>
      <c r="AZ3291" s="259"/>
      <c r="BA3291" s="259">
        <f>BA3290+$BD$753</f>
        <v>16.223999999999258</v>
      </c>
      <c r="BB3291" s="274">
        <f t="shared" si="769"/>
        <v>2.3146827448465388E-2</v>
      </c>
      <c r="BC3291" s="259">
        <f t="shared" si="770"/>
        <v>5.406498990218056E-5</v>
      </c>
      <c r="BD3291" s="259">
        <f t="shared" si="767"/>
        <v>5.406498990218056E-5</v>
      </c>
      <c r="BE3291" s="254" t="str">
        <f t="shared" si="768"/>
        <v/>
      </c>
    </row>
    <row r="3292" spans="1:57" ht="20.100000000000001" customHeight="1" x14ac:dyDescent="0.25">
      <c r="A3292" s="247">
        <v>2514</v>
      </c>
      <c r="B3292" s="247">
        <f>$B$755+(A3292*$B$758)</f>
        <v>14557.211415498356</v>
      </c>
      <c r="C3292" s="247">
        <f>_xlfn.NORM.DIST($B3292,$B$752,$B$753,0)</f>
        <v>1.803487551836386E-12</v>
      </c>
      <c r="D3292" s="247">
        <f>_xlfn.NORM.DIST($B3292,$B$752,$B$753,1)</f>
        <v>0.99999999930226002</v>
      </c>
      <c r="E3292" s="247">
        <f>IF(OR(D3292&lt;$F$757,D3292&gt;$F$758),C3292,"")</f>
        <v>1.803487551836386E-12</v>
      </c>
      <c r="F3292" s="247" t="str">
        <f>IF(AND(D3292&gt;$F$757,D3292&lt;$F$758),C3292,"")</f>
        <v/>
      </c>
      <c r="G3292" s="247" t="str">
        <f>IF(C3292=MAX($C$761:$C$2761),C3292,"")</f>
        <v/>
      </c>
      <c r="H3292" s="247">
        <f>_xlfn.NORM.DIST(B3292,$F$753,$F$754,0)</f>
        <v>2.6032269050419242E-291</v>
      </c>
      <c r="I3292" s="247" t="str">
        <f>IF(H3292=MAX($H$761:$H$2761),C3292,"")</f>
        <v/>
      </c>
      <c r="J3292" s="247"/>
      <c r="K3292" s="247"/>
      <c r="L3292" s="247"/>
      <c r="M3292" s="247"/>
      <c r="N3292" s="247"/>
      <c r="O3292" s="247"/>
      <c r="P3292" s="247"/>
      <c r="Q3292" s="247"/>
      <c r="R3292" s="247"/>
      <c r="AZ3292" s="259"/>
      <c r="BA3292" s="259">
        <f>BA3291+$BD$753</f>
        <v>16.230399999999257</v>
      </c>
      <c r="BB3292" s="274">
        <f t="shared" si="769"/>
        <v>2.3092762458563208E-2</v>
      </c>
      <c r="BC3292" s="259">
        <f t="shared" si="770"/>
        <v>5.3945411879013222E-5</v>
      </c>
      <c r="BD3292" s="259">
        <f t="shared" si="767"/>
        <v>5.3945411879013222E-5</v>
      </c>
      <c r="BE3292" s="254" t="str">
        <f t="shared" si="768"/>
        <v/>
      </c>
    </row>
    <row r="3293" spans="1:57" ht="20.100000000000001" customHeight="1" x14ac:dyDescent="0.25">
      <c r="A3293" s="247">
        <v>2515</v>
      </c>
      <c r="B3293" s="247">
        <f>$B$755+(A3293*$B$758)</f>
        <v>14566.826482483493</v>
      </c>
      <c r="C3293" s="247">
        <f>_xlfn.NORM.DIST($B3293,$B$752,$B$753,0)</f>
        <v>1.7603106851280372E-12</v>
      </c>
      <c r="D3293" s="247">
        <f>_xlfn.NORM.DIST($B3293,$B$752,$B$753,1)</f>
        <v>0.99999999931939221</v>
      </c>
      <c r="E3293" s="247">
        <f>IF(OR(D3293&lt;$F$757,D3293&gt;$F$758),C3293,"")</f>
        <v>1.7603106851280372E-12</v>
      </c>
      <c r="F3293" s="247" t="str">
        <f>IF(AND(D3293&gt;$F$757,D3293&lt;$F$758),C3293,"")</f>
        <v/>
      </c>
      <c r="G3293" s="247" t="str">
        <f>IF(C3293=MAX($C$761:$C$2761),C3293,"")</f>
        <v/>
      </c>
      <c r="H3293" s="247">
        <f>_xlfn.NORM.DIST(B3293,$F$753,$F$754,0)</f>
        <v>3.0105239605962069E-291</v>
      </c>
      <c r="I3293" s="247" t="str">
        <f>IF(H3293=MAX($H$761:$H$2761),C3293,"")</f>
        <v/>
      </c>
      <c r="J3293" s="247"/>
      <c r="K3293" s="247"/>
      <c r="L3293" s="247"/>
      <c r="M3293" s="247"/>
      <c r="N3293" s="247"/>
      <c r="O3293" s="247"/>
      <c r="P3293" s="247"/>
      <c r="Q3293" s="247"/>
      <c r="R3293" s="247"/>
      <c r="AZ3293" s="259"/>
      <c r="BA3293" s="259">
        <f>BA3292+$BD$753</f>
        <v>16.236799999999256</v>
      </c>
      <c r="BB3293" s="274">
        <f t="shared" si="769"/>
        <v>2.3038817046684194E-2</v>
      </c>
      <c r="BC3293" s="259">
        <f t="shared" si="770"/>
        <v>5.3826077416756907E-5</v>
      </c>
      <c r="BD3293" s="259">
        <f t="shared" si="767"/>
        <v>5.3826077416756907E-5</v>
      </c>
      <c r="BE3293" s="254" t="str">
        <f t="shared" si="768"/>
        <v/>
      </c>
    </row>
    <row r="3294" spans="1:57" ht="20.100000000000001" customHeight="1" x14ac:dyDescent="0.25">
      <c r="A3294" s="247">
        <v>2516</v>
      </c>
      <c r="B3294" s="247">
        <f>$B$755+(A3294*$B$758)</f>
        <v>14576.441549468631</v>
      </c>
      <c r="C3294" s="247">
        <f>_xlfn.NORM.DIST($B3294,$B$752,$B$753,0)</f>
        <v>1.7181400150603185E-12</v>
      </c>
      <c r="D3294" s="247">
        <f>_xlfn.NORM.DIST($B3294,$B$752,$B$753,1)</f>
        <v>0.99999999933611428</v>
      </c>
      <c r="E3294" s="247">
        <f>IF(OR(D3294&lt;$F$757,D3294&gt;$F$758),C3294,"")</f>
        <v>1.7181400150603185E-12</v>
      </c>
      <c r="F3294" s="247" t="str">
        <f>IF(AND(D3294&gt;$F$757,D3294&lt;$F$758),C3294,"")</f>
        <v/>
      </c>
      <c r="G3294" s="247" t="str">
        <f>IF(C3294=MAX($C$761:$C$2761),C3294,"")</f>
        <v/>
      </c>
      <c r="H3294" s="247">
        <f>_xlfn.NORM.DIST(B3294,$F$753,$F$754,0)</f>
        <v>3.4814904105579807E-291</v>
      </c>
      <c r="I3294" s="247" t="str">
        <f>IF(H3294=MAX($H$761:$H$2761),C3294,"")</f>
        <v/>
      </c>
      <c r="J3294" s="247"/>
      <c r="K3294" s="247"/>
      <c r="L3294" s="247"/>
      <c r="M3294" s="247"/>
      <c r="N3294" s="247"/>
      <c r="O3294" s="247"/>
      <c r="P3294" s="247"/>
      <c r="Q3294" s="247"/>
      <c r="R3294" s="247"/>
      <c r="AZ3294" s="259"/>
      <c r="BA3294" s="259">
        <f>BA3293+$BD$753</f>
        <v>16.243199999999256</v>
      </c>
      <c r="BB3294" s="274">
        <f t="shared" si="769"/>
        <v>2.2984990969267437E-2</v>
      </c>
      <c r="BC3294" s="259">
        <f t="shared" si="770"/>
        <v>5.3706986085765712E-5</v>
      </c>
      <c r="BD3294" s="259">
        <f t="shared" si="767"/>
        <v>5.3706986085765712E-5</v>
      </c>
      <c r="BE3294" s="254" t="str">
        <f t="shared" si="768"/>
        <v/>
      </c>
    </row>
    <row r="3295" spans="1:57" ht="20.100000000000001" customHeight="1" x14ac:dyDescent="0.25">
      <c r="A3295" s="247">
        <v>2517</v>
      </c>
      <c r="B3295" s="247">
        <f>$B$755+(A3295*$B$758)</f>
        <v>14586.056616453769</v>
      </c>
      <c r="C3295" s="247">
        <f>_xlfn.NORM.DIST($B3295,$B$752,$B$753,0)</f>
        <v>1.6769527700917272E-12</v>
      </c>
      <c r="D3295" s="247">
        <f>_xlfn.NORM.DIST($B3295,$B$752,$B$753,1)</f>
        <v>0.99999999935243544</v>
      </c>
      <c r="E3295" s="247">
        <f>IF(OR(D3295&lt;$F$757,D3295&gt;$F$758),C3295,"")</f>
        <v>1.6769527700917272E-12</v>
      </c>
      <c r="F3295" s="247" t="str">
        <f>IF(AND(D3295&gt;$F$757,D3295&lt;$F$758),C3295,"")</f>
        <v/>
      </c>
      <c r="G3295" s="247" t="str">
        <f>IF(C3295=MAX($C$761:$C$2761),C3295,"")</f>
        <v/>
      </c>
      <c r="H3295" s="247">
        <f>_xlfn.NORM.DIST(B3295,$F$753,$F$754,0)</f>
        <v>4.0260704470710213E-291</v>
      </c>
      <c r="I3295" s="247" t="str">
        <f>IF(H3295=MAX($H$761:$H$2761),C3295,"")</f>
        <v/>
      </c>
      <c r="J3295" s="247"/>
      <c r="K3295" s="247"/>
      <c r="L3295" s="247"/>
      <c r="M3295" s="247"/>
      <c r="N3295" s="247"/>
      <c r="O3295" s="247"/>
      <c r="P3295" s="247"/>
      <c r="Q3295" s="247"/>
      <c r="R3295" s="247"/>
      <c r="AZ3295" s="259"/>
      <c r="BA3295" s="259">
        <f>BA3294+$BD$753</f>
        <v>16.249599999999255</v>
      </c>
      <c r="BB3295" s="274">
        <f t="shared" si="769"/>
        <v>2.2931283983181672E-2</v>
      </c>
      <c r="BC3295" s="259">
        <f t="shared" si="770"/>
        <v>5.3588137456827417E-5</v>
      </c>
      <c r="BD3295" s="259">
        <f t="shared" si="767"/>
        <v>5.3588137456827417E-5</v>
      </c>
      <c r="BE3295" s="254" t="str">
        <f t="shared" si="768"/>
        <v/>
      </c>
    </row>
    <row r="3296" spans="1:57" ht="20.100000000000001" customHeight="1" x14ac:dyDescent="0.25">
      <c r="A3296" s="248">
        <v>2518</v>
      </c>
      <c r="B3296" s="247">
        <f>$B$755+(A3296*$B$758)</f>
        <v>14595.671683438906</v>
      </c>
      <c r="C3296" s="247">
        <f>_xlfn.NORM.DIST($B3296,$B$752,$B$753,0)</f>
        <v>1.6367266777440555E-12</v>
      </c>
      <c r="D3296" s="247">
        <f>_xlfn.NORM.DIST($B3296,$B$752,$B$753,1)</f>
        <v>0.99999999936836537</v>
      </c>
      <c r="E3296" s="247">
        <f>IF(OR(D3296&lt;$F$757,D3296&gt;$F$758),C3296,"")</f>
        <v>1.6367266777440555E-12</v>
      </c>
      <c r="F3296" s="247" t="str">
        <f>IF(AND(D3296&gt;$F$757,D3296&lt;$F$758),C3296,"")</f>
        <v/>
      </c>
      <c r="G3296" s="247" t="str">
        <f>IF(C3296=MAX($C$761:$C$2761),C3296,"")</f>
        <v/>
      </c>
      <c r="H3296" s="247">
        <f>_xlfn.NORM.DIST(B3296,$F$753,$F$754,0)</f>
        <v>4.655760030187418E-291</v>
      </c>
      <c r="I3296" s="247" t="str">
        <f>IF(H3296=MAX($H$761:$H$2761),C3296,"")</f>
        <v/>
      </c>
      <c r="J3296" s="247"/>
      <c r="K3296" s="247"/>
      <c r="L3296" s="247"/>
      <c r="M3296" s="247"/>
      <c r="N3296" s="247"/>
      <c r="O3296" s="247"/>
      <c r="P3296" s="247"/>
      <c r="Q3296" s="247"/>
      <c r="R3296" s="247"/>
      <c r="AZ3296" s="259"/>
      <c r="BA3296" s="259">
        <f>BA3295+$BD$753</f>
        <v>16.255999999999254</v>
      </c>
      <c r="BB3296" s="274">
        <f t="shared" si="769"/>
        <v>2.2877695845724844E-2</v>
      </c>
      <c r="BC3296" s="259">
        <f t="shared" si="770"/>
        <v>5.3469531101406342E-5</v>
      </c>
      <c r="BD3296" s="259">
        <f t="shared" si="767"/>
        <v>5.3469531101406342E-5</v>
      </c>
      <c r="BE3296" s="254" t="str">
        <f t="shared" si="768"/>
        <v/>
      </c>
    </row>
    <row r="3297" spans="1:57" ht="20.100000000000001" customHeight="1" x14ac:dyDescent="0.25">
      <c r="A3297" s="247">
        <v>2519</v>
      </c>
      <c r="B3297" s="247">
        <f>$B$755+(A3297*$B$758)</f>
        <v>14605.286750424044</v>
      </c>
      <c r="C3297" s="247">
        <f>_xlfn.NORM.DIST($B3297,$B$752,$B$753,0)</f>
        <v>1.597439954047102E-12</v>
      </c>
      <c r="D3297" s="247">
        <f>_xlfn.NORM.DIST($B3297,$B$752,$B$753,1)</f>
        <v>0.99999999938391293</v>
      </c>
      <c r="E3297" s="247">
        <f>IF(OR(D3297&lt;$F$757,D3297&gt;$F$758),C3297,"")</f>
        <v>1.597439954047102E-12</v>
      </c>
      <c r="F3297" s="247" t="str">
        <f>IF(AND(D3297&gt;$F$757,D3297&lt;$F$758),C3297,"")</f>
        <v/>
      </c>
      <c r="G3297" s="247" t="str">
        <f>IF(C3297=MAX($C$761:$C$2761),C3297,"")</f>
        <v/>
      </c>
      <c r="H3297" s="247">
        <f>_xlfn.NORM.DIST(B3297,$F$753,$F$754,0)</f>
        <v>5.3838488245062866E-291</v>
      </c>
      <c r="I3297" s="247" t="str">
        <f>IF(H3297=MAX($H$761:$H$2761),C3297,"")</f>
        <v/>
      </c>
      <c r="J3297" s="247"/>
      <c r="K3297" s="247"/>
      <c r="L3297" s="247"/>
      <c r="M3297" s="247"/>
      <c r="N3297" s="247"/>
      <c r="O3297" s="247"/>
      <c r="P3297" s="247"/>
      <c r="Q3297" s="247"/>
      <c r="R3297" s="247"/>
      <c r="AZ3297" s="259"/>
      <c r="BA3297" s="259">
        <f>BA3296+$BD$753</f>
        <v>16.262399999999253</v>
      </c>
      <c r="BB3297" s="274">
        <f t="shared" si="769"/>
        <v>2.2824226314623438E-2</v>
      </c>
      <c r="BC3297" s="259">
        <f t="shared" si="770"/>
        <v>5.3351166591261712E-5</v>
      </c>
      <c r="BD3297" s="259">
        <f t="shared" si="767"/>
        <v>5.3351166591261712E-5</v>
      </c>
      <c r="BE3297" s="254" t="str">
        <f t="shared" si="768"/>
        <v/>
      </c>
    </row>
    <row r="3298" spans="1:57" ht="20.100000000000001" customHeight="1" x14ac:dyDescent="0.25">
      <c r="A3298" s="247">
        <v>2520</v>
      </c>
      <c r="B3298" s="247">
        <f>$B$755+(A3298*$B$758)</f>
        <v>14614.901817409182</v>
      </c>
      <c r="C3298" s="247">
        <f>_xlfn.NORM.DIST($B3298,$B$752,$B$753,0)</f>
        <v>1.5590712931980313E-12</v>
      </c>
      <c r="D3298" s="247">
        <f>_xlfn.NORM.DIST($B3298,$B$752,$B$753,1)</f>
        <v>0.99999999939908724</v>
      </c>
      <c r="E3298" s="247">
        <f>IF(OR(D3298&lt;$F$757,D3298&gt;$F$758),C3298,"")</f>
        <v>1.5590712931980313E-12</v>
      </c>
      <c r="F3298" s="247" t="str">
        <f>IF(AND(D3298&gt;$F$757,D3298&lt;$F$758),C3298,"")</f>
        <v/>
      </c>
      <c r="G3298" s="247" t="str">
        <f>IF(C3298=MAX($C$761:$C$2761),C3298,"")</f>
        <v/>
      </c>
      <c r="H3298" s="247">
        <f>_xlfn.NORM.DIST(B3298,$F$753,$F$754,0)</f>
        <v>6.2256998229413276E-291</v>
      </c>
      <c r="I3298" s="247" t="str">
        <f>IF(H3298=MAX($H$761:$H$2761),C3298,"")</f>
        <v/>
      </c>
      <c r="J3298" s="247"/>
      <c r="K3298" s="247"/>
      <c r="L3298" s="247"/>
      <c r="M3298" s="247"/>
      <c r="N3298" s="247"/>
      <c r="O3298" s="247"/>
      <c r="P3298" s="247"/>
      <c r="Q3298" s="247"/>
      <c r="R3298" s="247"/>
      <c r="AZ3298" s="259"/>
      <c r="BA3298" s="259">
        <f>BA3297+$BD$753</f>
        <v>16.268799999999253</v>
      </c>
      <c r="BB3298" s="274">
        <f t="shared" si="769"/>
        <v>2.2770875148032176E-2</v>
      </c>
      <c r="BC3298" s="259">
        <f t="shared" si="770"/>
        <v>5.3233043498981947E-5</v>
      </c>
      <c r="BD3298" s="259">
        <f t="shared" si="767"/>
        <v>5.3233043498981947E-5</v>
      </c>
      <c r="BE3298" s="254" t="str">
        <f t="shared" si="768"/>
        <v/>
      </c>
    </row>
    <row r="3299" spans="1:57" ht="20.100000000000001" customHeight="1" x14ac:dyDescent="0.25">
      <c r="A3299" s="247">
        <v>2521</v>
      </c>
      <c r="B3299" s="247">
        <f>$B$755+(A3299*$B$758)</f>
        <v>14624.516884394319</v>
      </c>
      <c r="C3299" s="247">
        <f>_xlfn.NORM.DIST($B3299,$B$752,$B$753,0)</f>
        <v>1.5215998574309342E-12</v>
      </c>
      <c r="D3299" s="247">
        <f>_xlfn.NORM.DIST($B3299,$B$752,$B$753,1)</f>
        <v>0.99999999941389695</v>
      </c>
      <c r="E3299" s="247">
        <f>IF(OR(D3299&lt;$F$757,D3299&gt;$F$758),C3299,"")</f>
        <v>1.5215998574309342E-12</v>
      </c>
      <c r="F3299" s="247" t="str">
        <f>IF(AND(D3299&gt;$F$757,D3299&lt;$F$758),C3299,"")</f>
        <v/>
      </c>
      <c r="G3299" s="247" t="str">
        <f>IF(C3299=MAX($C$761:$C$2761),C3299,"")</f>
        <v/>
      </c>
      <c r="H3299" s="247">
        <f>_xlfn.NORM.DIST(B3299,$F$753,$F$754,0)</f>
        <v>7.1990725230820229E-291</v>
      </c>
      <c r="I3299" s="247" t="str">
        <f>IF(H3299=MAX($H$761:$H$2761),C3299,"")</f>
        <v/>
      </c>
      <c r="J3299" s="247"/>
      <c r="K3299" s="247"/>
      <c r="L3299" s="247"/>
      <c r="M3299" s="247"/>
      <c r="N3299" s="247"/>
      <c r="O3299" s="247"/>
      <c r="P3299" s="247"/>
      <c r="Q3299" s="247"/>
      <c r="R3299" s="247"/>
      <c r="AZ3299" s="259"/>
      <c r="BA3299" s="259">
        <f>BA3298+$BD$753</f>
        <v>16.275199999999252</v>
      </c>
      <c r="BB3299" s="274">
        <f t="shared" si="769"/>
        <v>2.2717642104533194E-2</v>
      </c>
      <c r="BC3299" s="259">
        <f t="shared" si="770"/>
        <v>5.3115161397502414E-5</v>
      </c>
      <c r="BD3299" s="259">
        <f t="shared" si="767"/>
        <v>5.3115161397502414E-5</v>
      </c>
      <c r="BE3299" s="254" t="str">
        <f t="shared" si="768"/>
        <v/>
      </c>
    </row>
    <row r="3300" spans="1:57" ht="20.100000000000001" customHeight="1" x14ac:dyDescent="0.25">
      <c r="A3300" s="247">
        <v>2522</v>
      </c>
      <c r="B3300" s="247">
        <f>$B$755+(A3300*$B$758)</f>
        <v>14634.131951379457</v>
      </c>
      <c r="C3300" s="247">
        <f>_xlfn.NORM.DIST($B3300,$B$752,$B$753,0)</f>
        <v>1.4850052670927471E-12</v>
      </c>
      <c r="D3300" s="247">
        <f>_xlfn.NORM.DIST($B3300,$B$752,$B$753,1)</f>
        <v>0.99999999942835061</v>
      </c>
      <c r="E3300" s="247">
        <f>IF(OR(D3300&lt;$F$757,D3300&gt;$F$758),C3300,"")</f>
        <v>1.4850052670927471E-12</v>
      </c>
      <c r="F3300" s="247" t="str">
        <f>IF(AND(D3300&gt;$F$757,D3300&lt;$F$758),C3300,"")</f>
        <v/>
      </c>
      <c r="G3300" s="247" t="str">
        <f>IF(C3300=MAX($C$761:$C$2761),C3300,"")</f>
        <v/>
      </c>
      <c r="H3300" s="247">
        <f>_xlfn.NORM.DIST(B3300,$F$753,$F$754,0)</f>
        <v>8.3244964336251126E-291</v>
      </c>
      <c r="I3300" s="247" t="str">
        <f>IF(H3300=MAX($H$761:$H$2761),C3300,"")</f>
        <v/>
      </c>
      <c r="J3300" s="247"/>
      <c r="K3300" s="247"/>
      <c r="L3300" s="247"/>
      <c r="M3300" s="247"/>
      <c r="N3300" s="247"/>
      <c r="O3300" s="247"/>
      <c r="P3300" s="247"/>
      <c r="Q3300" s="247"/>
      <c r="R3300" s="247"/>
      <c r="AZ3300" s="259"/>
      <c r="BA3300" s="259">
        <f>BA3299+$BD$753</f>
        <v>16.281599999999251</v>
      </c>
      <c r="BB3300" s="274">
        <f t="shared" si="769"/>
        <v>2.2664526943135692E-2</v>
      </c>
      <c r="BC3300" s="259">
        <f t="shared" si="770"/>
        <v>5.299751986032053E-5</v>
      </c>
      <c r="BD3300" s="259">
        <f t="shared" si="767"/>
        <v>5.299751986032053E-5</v>
      </c>
      <c r="BE3300" s="254" t="str">
        <f t="shared" si="768"/>
        <v/>
      </c>
    </row>
    <row r="3301" spans="1:57" ht="20.100000000000001" customHeight="1" x14ac:dyDescent="0.25">
      <c r="A3301" s="247">
        <v>2523</v>
      </c>
      <c r="B3301" s="247">
        <f>$B$755+(A3301*$B$758)</f>
        <v>14643.747018364595</v>
      </c>
      <c r="C3301" s="247">
        <f>_xlfn.NORM.DIST($B3301,$B$752,$B$753,0)</f>
        <v>1.4492675909213317E-12</v>
      </c>
      <c r="D3301" s="247">
        <f>_xlfn.NORM.DIST($B3301,$B$752,$B$753,1)</f>
        <v>0.99999999944245654</v>
      </c>
      <c r="E3301" s="247">
        <f>IF(OR(D3301&lt;$F$757,D3301&gt;$F$758),C3301,"")</f>
        <v>1.4492675909213317E-12</v>
      </c>
      <c r="F3301" s="247" t="str">
        <f>IF(AND(D3301&gt;$F$757,D3301&lt;$F$758),C3301,"")</f>
        <v/>
      </c>
      <c r="G3301" s="247" t="str">
        <f>IF(C3301=MAX($C$761:$C$2761),C3301,"")</f>
        <v/>
      </c>
      <c r="H3301" s="247">
        <f>_xlfn.NORM.DIST(B3301,$F$753,$F$754,0)</f>
        <v>9.6257027421612256E-291</v>
      </c>
      <c r="I3301" s="247" t="str">
        <f>IF(H3301=MAX($H$761:$H$2761),C3301,"")</f>
        <v/>
      </c>
      <c r="J3301" s="247"/>
      <c r="K3301" s="247"/>
      <c r="L3301" s="247"/>
      <c r="M3301" s="247"/>
      <c r="N3301" s="247"/>
      <c r="O3301" s="247"/>
      <c r="P3301" s="247"/>
      <c r="Q3301" s="247"/>
      <c r="R3301" s="247"/>
      <c r="AZ3301" s="259"/>
      <c r="BA3301" s="259">
        <f>BA3300+$BD$753</f>
        <v>16.287999999999251</v>
      </c>
      <c r="BB3301" s="274">
        <f t="shared" si="769"/>
        <v>2.2611529423275371E-2</v>
      </c>
      <c r="BC3301" s="259">
        <f t="shared" si="770"/>
        <v>5.2880118461516579E-5</v>
      </c>
      <c r="BD3301" s="259">
        <f t="shared" si="767"/>
        <v>5.2880118461516579E-5</v>
      </c>
      <c r="BE3301" s="254" t="str">
        <f t="shared" si="768"/>
        <v/>
      </c>
    </row>
    <row r="3302" spans="1:57" ht="20.100000000000001" customHeight="1" x14ac:dyDescent="0.25">
      <c r="A3302" s="247">
        <v>2524</v>
      </c>
      <c r="B3302" s="247">
        <f>$B$755+(A3302*$B$758)</f>
        <v>14653.362085349732</v>
      </c>
      <c r="C3302" s="247">
        <f>_xlfn.NORM.DIST($B3302,$B$752,$B$753,0)</f>
        <v>1.4143673365219103E-12</v>
      </c>
      <c r="D3302" s="247">
        <f>_xlfn.NORM.DIST($B3302,$B$752,$B$753,1)</f>
        <v>0.99999999945622298</v>
      </c>
      <c r="E3302" s="247">
        <f>IF(OR(D3302&lt;$F$757,D3302&gt;$F$758),C3302,"")</f>
        <v>1.4143673365219103E-12</v>
      </c>
      <c r="F3302" s="247" t="str">
        <f>IF(AND(D3302&gt;$F$757,D3302&lt;$F$758),C3302,"")</f>
        <v/>
      </c>
      <c r="G3302" s="247" t="str">
        <f>IF(C3302=MAX($C$761:$C$2761),C3302,"")</f>
        <v/>
      </c>
      <c r="H3302" s="247">
        <f>_xlfn.NORM.DIST(B3302,$F$753,$F$754,0)</f>
        <v>1.1130123192990919E-290</v>
      </c>
      <c r="I3302" s="247" t="str">
        <f>IF(H3302=MAX($H$761:$H$2761),C3302,"")</f>
        <v/>
      </c>
      <c r="J3302" s="247"/>
      <c r="K3302" s="247"/>
      <c r="L3302" s="247"/>
      <c r="M3302" s="247"/>
      <c r="N3302" s="247"/>
      <c r="O3302" s="247"/>
      <c r="P3302" s="247"/>
      <c r="Q3302" s="247"/>
      <c r="R3302" s="247"/>
      <c r="AZ3302" s="259"/>
      <c r="BA3302" s="259">
        <f>BA3301+$BD$753</f>
        <v>16.29439999999925</v>
      </c>
      <c r="BB3302" s="274">
        <f t="shared" si="769"/>
        <v>2.2558649304813855E-2</v>
      </c>
      <c r="BC3302" s="259">
        <f t="shared" si="770"/>
        <v>5.2762956775764119E-5</v>
      </c>
      <c r="BD3302" s="259">
        <f t="shared" si="767"/>
        <v>5.2762956775764119E-5</v>
      </c>
      <c r="BE3302" s="254" t="str">
        <f t="shared" si="768"/>
        <v/>
      </c>
    </row>
    <row r="3303" spans="1:57" ht="20.100000000000001" customHeight="1" x14ac:dyDescent="0.25">
      <c r="A3303" s="248">
        <v>2525</v>
      </c>
      <c r="B3303" s="247">
        <f>$B$755+(A3303*$B$758)</f>
        <v>14662.97715233487</v>
      </c>
      <c r="C3303" s="247">
        <f>_xlfn.NORM.DIST($B3303,$B$752,$B$753,0)</f>
        <v>1.3802854410378571E-12</v>
      </c>
      <c r="D3303" s="247">
        <f>_xlfn.NORM.DIST($B3303,$B$752,$B$753,1)</f>
        <v>0.99999999946965767</v>
      </c>
      <c r="E3303" s="247">
        <f>IF(OR(D3303&lt;$F$757,D3303&gt;$F$758),C3303,"")</f>
        <v>1.3802854410378571E-12</v>
      </c>
      <c r="F3303" s="247" t="str">
        <f>IF(AND(D3303&gt;$F$757,D3303&lt;$F$758),C3303,"")</f>
        <v/>
      </c>
      <c r="G3303" s="247" t="str">
        <f>IF(C3303=MAX($C$761:$C$2761),C3303,"")</f>
        <v/>
      </c>
      <c r="H3303" s="247">
        <f>_xlfn.NORM.DIST(B3303,$F$753,$F$754,0)</f>
        <v>1.2869466630231046E-290</v>
      </c>
      <c r="I3303" s="247" t="str">
        <f>IF(H3303=MAX($H$761:$H$2761),C3303,"")</f>
        <v/>
      </c>
      <c r="J3303" s="247"/>
      <c r="K3303" s="247"/>
      <c r="L3303" s="247"/>
      <c r="M3303" s="247"/>
      <c r="N3303" s="247"/>
      <c r="O3303" s="247"/>
      <c r="P3303" s="247"/>
      <c r="Q3303" s="247"/>
      <c r="R3303" s="247"/>
      <c r="AZ3303" s="259"/>
      <c r="BA3303" s="259">
        <f>BA3302+$BD$753</f>
        <v>16.300799999999249</v>
      </c>
      <c r="BB3303" s="274">
        <f t="shared" si="769"/>
        <v>2.2505886348038091E-2</v>
      </c>
      <c r="BC3303" s="259">
        <f t="shared" si="770"/>
        <v>5.2646034378198148E-5</v>
      </c>
      <c r="BD3303" s="259">
        <f t="shared" si="767"/>
        <v>5.2646034378198148E-5</v>
      </c>
      <c r="BE3303" s="254" t="str">
        <f t="shared" si="768"/>
        <v/>
      </c>
    </row>
    <row r="3304" spans="1:57" ht="20.100000000000001" customHeight="1" x14ac:dyDescent="0.25">
      <c r="A3304" s="247">
        <v>2526</v>
      </c>
      <c r="B3304" s="247">
        <f>$B$755+(A3304*$B$758)</f>
        <v>14672.592219320008</v>
      </c>
      <c r="C3304" s="247">
        <f>_xlfn.NORM.DIST($B3304,$B$752,$B$753,0)</f>
        <v>1.3470032620122311E-12</v>
      </c>
      <c r="D3304" s="247">
        <f>_xlfn.NORM.DIST($B3304,$B$752,$B$753,1)</f>
        <v>0.99999999948276852</v>
      </c>
      <c r="E3304" s="247">
        <f>IF(OR(D3304&lt;$F$757,D3304&gt;$F$758),C3304,"")</f>
        <v>1.3470032620122311E-12</v>
      </c>
      <c r="F3304" s="247" t="str">
        <f>IF(AND(D3304&gt;$F$757,D3304&lt;$F$758),C3304,"")</f>
        <v/>
      </c>
      <c r="G3304" s="247" t="str">
        <f>IF(C3304=MAX($C$761:$C$2761),C3304,"")</f>
        <v/>
      </c>
      <c r="H3304" s="247">
        <f>_xlfn.NORM.DIST(B3304,$F$753,$F$754,0)</f>
        <v>1.4880385286426404E-290</v>
      </c>
      <c r="I3304" s="247" t="str">
        <f>IF(H3304=MAX($H$761:$H$2761),C3304,"")</f>
        <v/>
      </c>
      <c r="J3304" s="247"/>
      <c r="K3304" s="247"/>
      <c r="L3304" s="247"/>
      <c r="M3304" s="247"/>
      <c r="N3304" s="247"/>
      <c r="O3304" s="247"/>
      <c r="P3304" s="247"/>
      <c r="Q3304" s="247"/>
      <c r="R3304" s="247"/>
      <c r="AZ3304" s="259"/>
      <c r="BA3304" s="259">
        <f>BA3303+$BD$753</f>
        <v>16.307199999999249</v>
      </c>
      <c r="BB3304" s="274">
        <f t="shared" si="769"/>
        <v>2.2453240313659893E-2</v>
      </c>
      <c r="BC3304" s="259">
        <f t="shared" si="770"/>
        <v>5.2529350844363054E-5</v>
      </c>
      <c r="BD3304" s="259">
        <f t="shared" si="767"/>
        <v>5.2529350844363054E-5</v>
      </c>
      <c r="BE3304" s="254" t="str">
        <f t="shared" si="768"/>
        <v/>
      </c>
    </row>
    <row r="3305" spans="1:57" ht="20.100000000000001" customHeight="1" x14ac:dyDescent="0.25">
      <c r="A3305" s="247">
        <v>2527</v>
      </c>
      <c r="B3305" s="247">
        <f>$B$755+(A3305*$B$758)</f>
        <v>14682.207286305145</v>
      </c>
      <c r="C3305" s="247">
        <f>_xlfn.NORM.DIST($B3305,$B$752,$B$753,0)</f>
        <v>1.3145025684361003E-12</v>
      </c>
      <c r="D3305" s="247">
        <f>_xlfn.NORM.DIST($B3305,$B$752,$B$753,1)</f>
        <v>0.99999999949556329</v>
      </c>
      <c r="E3305" s="247">
        <f>IF(OR(D3305&lt;$F$757,D3305&gt;$F$758),C3305,"")</f>
        <v>1.3145025684361003E-12</v>
      </c>
      <c r="F3305" s="247" t="str">
        <f>IF(AND(D3305&gt;$F$757,D3305&lt;$F$758),C3305,"")</f>
        <v/>
      </c>
      <c r="G3305" s="247" t="str">
        <f>IF(C3305=MAX($C$761:$C$2761),C3305,"")</f>
        <v/>
      </c>
      <c r="H3305" s="247">
        <f>_xlfn.NORM.DIST(B3305,$F$753,$F$754,0)</f>
        <v>1.7205244774230047E-290</v>
      </c>
      <c r="I3305" s="247" t="str">
        <f>IF(H3305=MAX($H$761:$H$2761),C3305,"")</f>
        <v/>
      </c>
      <c r="J3305" s="247"/>
      <c r="K3305" s="247"/>
      <c r="L3305" s="247"/>
      <c r="M3305" s="247"/>
      <c r="N3305" s="247"/>
      <c r="O3305" s="247"/>
      <c r="P3305" s="247"/>
      <c r="Q3305" s="247"/>
      <c r="R3305" s="247"/>
      <c r="AZ3305" s="259"/>
      <c r="BA3305" s="259">
        <f>BA3304+$BD$753</f>
        <v>16.313599999999248</v>
      </c>
      <c r="BB3305" s="274">
        <f t="shared" si="769"/>
        <v>2.2400710962815529E-2</v>
      </c>
      <c r="BC3305" s="259">
        <f t="shared" si="770"/>
        <v>5.2412905750680999E-5</v>
      </c>
      <c r="BD3305" s="259">
        <f t="shared" si="767"/>
        <v>5.2412905750680999E-5</v>
      </c>
      <c r="BE3305" s="254" t="str">
        <f t="shared" si="768"/>
        <v/>
      </c>
    </row>
    <row r="3306" spans="1:57" ht="20.100000000000001" customHeight="1" x14ac:dyDescent="0.25">
      <c r="A3306" s="247">
        <v>2528</v>
      </c>
      <c r="B3306" s="247">
        <f>$B$755+(A3306*$B$758)</f>
        <v>14691.822353290283</v>
      </c>
      <c r="C3306" s="247">
        <f>_xlfn.NORM.DIST($B3306,$B$752,$B$753,0)</f>
        <v>1.2827655319802464E-12</v>
      </c>
      <c r="D3306" s="247">
        <f>_xlfn.NORM.DIST($B3306,$B$752,$B$753,1)</f>
        <v>0.99999999950804908</v>
      </c>
      <c r="E3306" s="247">
        <f>IF(OR(D3306&lt;$F$757,D3306&gt;$F$758),C3306,"")</f>
        <v>1.2827655319802464E-12</v>
      </c>
      <c r="F3306" s="247" t="str">
        <f>IF(AND(D3306&gt;$F$757,D3306&lt;$F$758),C3306,"")</f>
        <v/>
      </c>
      <c r="G3306" s="247" t="str">
        <f>IF(C3306=MAX($C$761:$C$2761),C3306,"")</f>
        <v/>
      </c>
      <c r="H3306" s="247">
        <f>_xlfn.NORM.DIST(B3306,$F$753,$F$754,0)</f>
        <v>1.9893013907502451E-290</v>
      </c>
      <c r="I3306" s="247" t="str">
        <f>IF(H3306=MAX($H$761:$H$2761),C3306,"")</f>
        <v/>
      </c>
      <c r="J3306" s="247"/>
      <c r="K3306" s="247"/>
      <c r="L3306" s="247"/>
      <c r="M3306" s="247"/>
      <c r="N3306" s="247"/>
      <c r="O3306" s="247"/>
      <c r="P3306" s="247"/>
      <c r="Q3306" s="247"/>
      <c r="R3306" s="247"/>
      <c r="AZ3306" s="259"/>
      <c r="BA3306" s="259">
        <f>BA3305+$BD$753</f>
        <v>16.319999999999247</v>
      </c>
      <c r="BB3306" s="274">
        <f t="shared" si="769"/>
        <v>2.2348298057064848E-2</v>
      </c>
      <c r="BC3306" s="259">
        <f t="shared" si="770"/>
        <v>5.2296698673858638E-5</v>
      </c>
      <c r="BD3306" s="259">
        <f t="shared" si="767"/>
        <v>5.2296698673858638E-5</v>
      </c>
      <c r="BE3306" s="254" t="str">
        <f t="shared" si="768"/>
        <v/>
      </c>
    </row>
    <row r="3307" spans="1:57" ht="20.100000000000001" customHeight="1" x14ac:dyDescent="0.25">
      <c r="A3307" s="247">
        <v>2529</v>
      </c>
      <c r="B3307" s="247">
        <f>$B$755+(A3307*$B$758)</f>
        <v>14701.437420275421</v>
      </c>
      <c r="C3307" s="247">
        <f>_xlfn.NORM.DIST($B3307,$B$752,$B$753,0)</f>
        <v>1.2517747184064247E-12</v>
      </c>
      <c r="D3307" s="247">
        <f>_xlfn.NORM.DIST($B3307,$B$752,$B$753,1)</f>
        <v>0.99999999952023333</v>
      </c>
      <c r="E3307" s="247">
        <f>IF(OR(D3307&lt;$F$757,D3307&gt;$F$758),C3307,"")</f>
        <v>1.2517747184064247E-12</v>
      </c>
      <c r="F3307" s="247" t="str">
        <f>IF(AND(D3307&gt;$F$757,D3307&lt;$F$758),C3307,"")</f>
        <v/>
      </c>
      <c r="G3307" s="247" t="str">
        <f>IF(C3307=MAX($C$761:$C$2761),C3307,"")</f>
        <v/>
      </c>
      <c r="H3307" s="247">
        <f>_xlfn.NORM.DIST(B3307,$F$753,$F$754,0)</f>
        <v>2.3000292983658657E-290</v>
      </c>
      <c r="I3307" s="247" t="str">
        <f>IF(H3307=MAX($H$761:$H$2761),C3307,"")</f>
        <v/>
      </c>
      <c r="J3307" s="247"/>
      <c r="K3307" s="247"/>
      <c r="L3307" s="247"/>
      <c r="M3307" s="247"/>
      <c r="N3307" s="247"/>
      <c r="O3307" s="247"/>
      <c r="P3307" s="247"/>
      <c r="Q3307" s="247"/>
      <c r="R3307" s="247"/>
      <c r="AZ3307" s="259"/>
      <c r="BA3307" s="259">
        <f>BA3306+$BD$753</f>
        <v>16.326399999999246</v>
      </c>
      <c r="BB3307" s="274">
        <f t="shared" si="769"/>
        <v>2.229600135839099E-2</v>
      </c>
      <c r="BC3307" s="259">
        <f t="shared" si="770"/>
        <v>5.2180729191060593E-5</v>
      </c>
      <c r="BD3307" s="259">
        <f t="shared" si="767"/>
        <v>5.2180729191060593E-5</v>
      </c>
      <c r="BE3307" s="254" t="str">
        <f t="shared" si="768"/>
        <v/>
      </c>
    </row>
    <row r="3308" spans="1:57" ht="20.100000000000001" customHeight="1" x14ac:dyDescent="0.25">
      <c r="A3308" s="247">
        <v>2530</v>
      </c>
      <c r="B3308" s="247">
        <f>$B$755+(A3308*$B$758)</f>
        <v>14711.052487260558</v>
      </c>
      <c r="C3308" s="247">
        <f>_xlfn.NORM.DIST($B3308,$B$752,$B$753,0)</f>
        <v>1.2215130791548675E-12</v>
      </c>
      <c r="D3308" s="247">
        <f>_xlfn.NORM.DIST($B3308,$B$752,$B$753,1)</f>
        <v>0.99999999953212326</v>
      </c>
      <c r="E3308" s="247">
        <f>IF(OR(D3308&lt;$F$757,D3308&gt;$F$758),C3308,"")</f>
        <v>1.2215130791548675E-12</v>
      </c>
      <c r="F3308" s="247" t="str">
        <f>IF(AND(D3308&gt;$F$757,D3308&lt;$F$758),C3308,"")</f>
        <v/>
      </c>
      <c r="G3308" s="247" t="str">
        <f>IF(C3308=MAX($C$761:$C$2761),C3308,"")</f>
        <v/>
      </c>
      <c r="H3308" s="247">
        <f>_xlfn.NORM.DIST(B3308,$F$753,$F$754,0)</f>
        <v>2.659250205352169E-290</v>
      </c>
      <c r="I3308" s="247" t="str">
        <f>IF(H3308=MAX($H$761:$H$2761),C3308,"")</f>
        <v/>
      </c>
      <c r="J3308" s="247"/>
      <c r="K3308" s="247"/>
      <c r="L3308" s="247"/>
      <c r="M3308" s="247"/>
      <c r="N3308" s="247"/>
      <c r="O3308" s="247"/>
      <c r="P3308" s="247"/>
      <c r="Q3308" s="247"/>
      <c r="R3308" s="247"/>
      <c r="AZ3308" s="259"/>
      <c r="BA3308" s="259">
        <f>BA3307+$BD$753</f>
        <v>16.332799999999246</v>
      </c>
      <c r="BB3308" s="274">
        <f t="shared" si="769"/>
        <v>2.2243820629199929E-2</v>
      </c>
      <c r="BC3308" s="259">
        <f t="shared" si="770"/>
        <v>5.2064996880381298E-5</v>
      </c>
      <c r="BD3308" s="259">
        <f t="shared" si="767"/>
        <v>5.2064996880381298E-5</v>
      </c>
      <c r="BE3308" s="254" t="str">
        <f t="shared" si="768"/>
        <v/>
      </c>
    </row>
    <row r="3309" spans="1:57" ht="20.100000000000001" customHeight="1" x14ac:dyDescent="0.25">
      <c r="A3309" s="248">
        <v>2531</v>
      </c>
      <c r="B3309" s="247">
        <f>$B$755+(A3309*$B$758)</f>
        <v>14720.667554245696</v>
      </c>
      <c r="C3309" s="247">
        <f>_xlfn.NORM.DIST($B3309,$B$752,$B$753,0)</f>
        <v>1.1919639431044216E-12</v>
      </c>
      <c r="D3309" s="247">
        <f>_xlfn.NORM.DIST($B3309,$B$752,$B$753,1)</f>
        <v>0.99999999954372554</v>
      </c>
      <c r="E3309" s="247">
        <f>IF(OR(D3309&lt;$F$757,D3309&gt;$F$758),C3309,"")</f>
        <v>1.1919639431044216E-12</v>
      </c>
      <c r="F3309" s="247" t="str">
        <f>IF(AND(D3309&gt;$F$757,D3309&lt;$F$758),C3309,"")</f>
        <v/>
      </c>
      <c r="G3309" s="247" t="str">
        <f>IF(C3309=MAX($C$761:$C$2761),C3309,"")</f>
        <v/>
      </c>
      <c r="H3309" s="247">
        <f>_xlfn.NORM.DIST(B3309,$F$753,$F$754,0)</f>
        <v>3.0745254048761544E-290</v>
      </c>
      <c r="I3309" s="247" t="str">
        <f>IF(H3309=MAX($H$761:$H$2761),C3309,"")</f>
        <v/>
      </c>
      <c r="J3309" s="247"/>
      <c r="K3309" s="247"/>
      <c r="L3309" s="247"/>
      <c r="M3309" s="247"/>
      <c r="N3309" s="247"/>
      <c r="O3309" s="247"/>
      <c r="P3309" s="247"/>
      <c r="Q3309" s="247"/>
      <c r="R3309" s="247"/>
      <c r="AZ3309" s="259"/>
      <c r="BA3309" s="259">
        <f>BA3308+$BD$753</f>
        <v>16.339199999999245</v>
      </c>
      <c r="BB3309" s="274">
        <f t="shared" si="769"/>
        <v>2.2191755632319548E-2</v>
      </c>
      <c r="BC3309" s="259">
        <f t="shared" si="770"/>
        <v>5.1949501320005392E-5</v>
      </c>
      <c r="BD3309" s="259">
        <f t="shared" si="767"/>
        <v>5.1949501320005392E-5</v>
      </c>
      <c r="BE3309" s="254" t="str">
        <f t="shared" si="768"/>
        <v/>
      </c>
    </row>
    <row r="3310" spans="1:57" ht="20.100000000000001" customHeight="1" x14ac:dyDescent="0.25">
      <c r="A3310" s="247">
        <v>2532</v>
      </c>
      <c r="B3310" s="247">
        <f>$B$755+(A3310*$B$758)</f>
        <v>14730.282621230834</v>
      </c>
      <c r="C3310" s="247">
        <f>_xlfn.NORM.DIST($B3310,$B$752,$B$753,0)</f>
        <v>1.1631110085020314E-12</v>
      </c>
      <c r="D3310" s="247">
        <f>_xlfn.NORM.DIST($B3310,$B$752,$B$753,1)</f>
        <v>0.99999999955504704</v>
      </c>
      <c r="E3310" s="247">
        <f>IF(OR(D3310&lt;$F$757,D3310&gt;$F$758),C3310,"")</f>
        <v>1.1631110085020314E-12</v>
      </c>
      <c r="F3310" s="247" t="str">
        <f>IF(AND(D3310&gt;$F$757,D3310&lt;$F$758),C3310,"")</f>
        <v/>
      </c>
      <c r="G3310" s="247" t="str">
        <f>IF(C3310=MAX($C$761:$C$2761),C3310,"")</f>
        <v/>
      </c>
      <c r="H3310" s="247">
        <f>_xlfn.NORM.DIST(B3310,$F$753,$F$754,0)</f>
        <v>3.5545941499261313E-290</v>
      </c>
      <c r="I3310" s="247" t="str">
        <f>IF(H3310=MAX($H$761:$H$2761),C3310,"")</f>
        <v/>
      </c>
      <c r="J3310" s="247"/>
      <c r="K3310" s="247"/>
      <c r="L3310" s="247"/>
      <c r="M3310" s="247"/>
      <c r="N3310" s="247"/>
      <c r="O3310" s="247"/>
      <c r="P3310" s="247"/>
      <c r="Q3310" s="247"/>
      <c r="R3310" s="247"/>
      <c r="AZ3310" s="259"/>
      <c r="BA3310" s="259">
        <f>BA3309+$BD$753</f>
        <v>16.345599999999244</v>
      </c>
      <c r="BB3310" s="274">
        <f t="shared" si="769"/>
        <v>2.2139806130999543E-2</v>
      </c>
      <c r="BC3310" s="259">
        <f t="shared" si="770"/>
        <v>5.1834242088998755E-5</v>
      </c>
      <c r="BD3310" s="259">
        <f t="shared" si="767"/>
        <v>5.1834242088998755E-5</v>
      </c>
      <c r="BE3310" s="254" t="str">
        <f t="shared" si="768"/>
        <v/>
      </c>
    </row>
    <row r="3311" spans="1:57" ht="20.100000000000001" customHeight="1" x14ac:dyDescent="0.25">
      <c r="A3311" s="247">
        <v>2533</v>
      </c>
      <c r="B3311" s="247">
        <f>$B$755+(A3311*$B$758)</f>
        <v>14739.897688215971</v>
      </c>
      <c r="C3311" s="247">
        <f>_xlfn.NORM.DIST($B3311,$B$752,$B$753,0)</f>
        <v>1.1349383350581471E-12</v>
      </c>
      <c r="D3311" s="247">
        <f>_xlfn.NORM.DIST($B3311,$B$752,$B$753,1)</f>
        <v>0.99999999956609453</v>
      </c>
      <c r="E3311" s="247">
        <f>IF(OR(D3311&lt;$F$757,D3311&gt;$F$758),C3311,"")</f>
        <v>1.1349383350581471E-12</v>
      </c>
      <c r="F3311" s="247" t="str">
        <f>IF(AND(D3311&gt;$F$757,D3311&lt;$F$758),C3311,"")</f>
        <v/>
      </c>
      <c r="G3311" s="247" t="str">
        <f>IF(C3311=MAX($C$761:$C$2761),C3311,"")</f>
        <v/>
      </c>
      <c r="H3311" s="247">
        <f>_xlfn.NORM.DIST(B3311,$F$753,$F$754,0)</f>
        <v>4.1095570035094784E-290</v>
      </c>
      <c r="I3311" s="247" t="str">
        <f>IF(H3311=MAX($H$761:$H$2761),C3311,"")</f>
        <v/>
      </c>
      <c r="J3311" s="247"/>
      <c r="K3311" s="247"/>
      <c r="L3311" s="247"/>
      <c r="M3311" s="247"/>
      <c r="N3311" s="247"/>
      <c r="O3311" s="247"/>
      <c r="P3311" s="247"/>
      <c r="Q3311" s="247"/>
      <c r="R3311" s="247"/>
      <c r="AZ3311" s="259"/>
      <c r="BA3311" s="259">
        <f>BA3310+$BD$753</f>
        <v>16.351999999999244</v>
      </c>
      <c r="BB3311" s="274">
        <f t="shared" si="769"/>
        <v>2.2087971888910544E-2</v>
      </c>
      <c r="BC3311" s="259">
        <f t="shared" si="770"/>
        <v>5.17192187667187E-5</v>
      </c>
      <c r="BD3311" s="259">
        <f t="shared" si="767"/>
        <v>5.17192187667187E-5</v>
      </c>
      <c r="BE3311" s="254" t="str">
        <f t="shared" si="768"/>
        <v/>
      </c>
    </row>
    <row r="3312" spans="1:57" ht="20.100000000000001" customHeight="1" x14ac:dyDescent="0.25">
      <c r="A3312" s="247">
        <v>2534</v>
      </c>
      <c r="B3312" s="247">
        <f>$B$755+(A3312*$B$758)</f>
        <v>14749.512755201109</v>
      </c>
      <c r="C3312" s="247">
        <f>_xlfn.NORM.DIST($B3312,$B$752,$B$753,0)</f>
        <v>1.1074303362049206E-12</v>
      </c>
      <c r="D3312" s="247">
        <f>_xlfn.NORM.DIST($B3312,$B$752,$B$753,1)</f>
        <v>0.99999999957687424</v>
      </c>
      <c r="E3312" s="247">
        <f>IF(OR(D3312&lt;$F$757,D3312&gt;$F$758),C3312,"")</f>
        <v>1.1074303362049206E-12</v>
      </c>
      <c r="F3312" s="247" t="str">
        <f>IF(AND(D3312&gt;$F$757,D3312&lt;$F$758),C3312,"")</f>
        <v/>
      </c>
      <c r="G3312" s="247" t="str">
        <f>IF(C3312=MAX($C$761:$C$2761),C3312,"")</f>
        <v/>
      </c>
      <c r="H3312" s="247">
        <f>_xlfn.NORM.DIST(B3312,$F$753,$F$754,0)</f>
        <v>4.7510877021673923E-290</v>
      </c>
      <c r="I3312" s="247" t="str">
        <f>IF(H3312=MAX($H$761:$H$2761),C3312,"")</f>
        <v/>
      </c>
      <c r="J3312" s="247"/>
      <c r="K3312" s="247"/>
      <c r="L3312" s="247"/>
      <c r="M3312" s="247"/>
      <c r="N3312" s="247"/>
      <c r="O3312" s="247"/>
      <c r="P3312" s="247"/>
      <c r="Q3312" s="247"/>
      <c r="R3312" s="247"/>
      <c r="AZ3312" s="259"/>
      <c r="BA3312" s="259">
        <f>BA3311+$BD$753</f>
        <v>16.358399999999243</v>
      </c>
      <c r="BB3312" s="274">
        <f t="shared" si="769"/>
        <v>2.2036252670143825E-2</v>
      </c>
      <c r="BC3312" s="259">
        <f t="shared" si="770"/>
        <v>5.160443093326153E-5</v>
      </c>
      <c r="BD3312" s="259">
        <f t="shared" si="767"/>
        <v>5.160443093326153E-5</v>
      </c>
      <c r="BE3312" s="254" t="str">
        <f t="shared" si="768"/>
        <v/>
      </c>
    </row>
    <row r="3313" spans="1:57" ht="20.100000000000001" customHeight="1" x14ac:dyDescent="0.25">
      <c r="A3313" s="247">
        <v>2535</v>
      </c>
      <c r="B3313" s="247">
        <f>$B$755+(A3313*$B$758)</f>
        <v>14759.127822186247</v>
      </c>
      <c r="C3313" s="247">
        <f>_xlfn.NORM.DIST($B3313,$B$752,$B$753,0)</f>
        <v>1.0805717715138157E-12</v>
      </c>
      <c r="D3313" s="247">
        <f>_xlfn.NORM.DIST($B3313,$B$752,$B$753,1)</f>
        <v>0.99999999958739261</v>
      </c>
      <c r="E3313" s="247">
        <f>IF(OR(D3313&lt;$F$757,D3313&gt;$F$758),C3313,"")</f>
        <v>1.0805717715138157E-12</v>
      </c>
      <c r="F3313" s="247" t="str">
        <f>IF(AND(D3313&gt;$F$757,D3313&lt;$F$758),C3313,"")</f>
        <v/>
      </c>
      <c r="G3313" s="247" t="str">
        <f>IF(C3313=MAX($C$761:$C$2761),C3313,"")</f>
        <v/>
      </c>
      <c r="H3313" s="247">
        <f>_xlfn.NORM.DIST(B3313,$F$753,$F$754,0)</f>
        <v>5.4926779630871057E-290</v>
      </c>
      <c r="I3313" s="247" t="str">
        <f>IF(H3313=MAX($H$761:$H$2761),C3313,"")</f>
        <v/>
      </c>
      <c r="J3313" s="247"/>
      <c r="K3313" s="247"/>
      <c r="L3313" s="247"/>
      <c r="M3313" s="247"/>
      <c r="N3313" s="247"/>
      <c r="O3313" s="247"/>
      <c r="P3313" s="247"/>
      <c r="Q3313" s="247"/>
      <c r="R3313" s="247"/>
      <c r="AZ3313" s="259"/>
      <c r="BA3313" s="259">
        <f>BA3312+$BD$753</f>
        <v>16.364799999999242</v>
      </c>
      <c r="BB3313" s="274">
        <f t="shared" si="769"/>
        <v>2.1984648239210564E-2</v>
      </c>
      <c r="BC3313" s="259">
        <f t="shared" si="770"/>
        <v>5.148987816917111E-5</v>
      </c>
      <c r="BD3313" s="259">
        <f t="shared" si="767"/>
        <v>5.148987816917111E-5</v>
      </c>
      <c r="BE3313" s="254" t="str">
        <f t="shared" si="768"/>
        <v/>
      </c>
    </row>
    <row r="3314" spans="1:57" ht="20.100000000000001" customHeight="1" x14ac:dyDescent="0.25">
      <c r="A3314" s="247">
        <v>2536</v>
      </c>
      <c r="B3314" s="247">
        <f>$B$755+(A3314*$B$758)</f>
        <v>14768.742889171384</v>
      </c>
      <c r="C3314" s="247">
        <f>_xlfn.NORM.DIST($B3314,$B$752,$B$753,0)</f>
        <v>1.0543477392696747E-12</v>
      </c>
      <c r="D3314" s="247">
        <f>_xlfn.NORM.DIST($B3314,$B$752,$B$753,1)</f>
        <v>0.99999999959765584</v>
      </c>
      <c r="E3314" s="247">
        <f>IF(OR(D3314&lt;$F$757,D3314&gt;$F$758),C3314,"")</f>
        <v>1.0543477392696747E-12</v>
      </c>
      <c r="F3314" s="247" t="str">
        <f>IF(AND(D3314&gt;$F$757,D3314&lt;$F$758),C3314,"")</f>
        <v/>
      </c>
      <c r="G3314" s="247" t="str">
        <f>IF(C3314=MAX($C$761:$C$2761),C3314,"")</f>
        <v/>
      </c>
      <c r="H3314" s="247">
        <f>_xlfn.NORM.DIST(B3314,$F$753,$F$754,0)</f>
        <v>6.349920352786488E-290</v>
      </c>
      <c r="I3314" s="247" t="str">
        <f>IF(H3314=MAX($H$761:$H$2761),C3314,"")</f>
        <v/>
      </c>
      <c r="J3314" s="247"/>
      <c r="K3314" s="247"/>
      <c r="L3314" s="247"/>
      <c r="M3314" s="247"/>
      <c r="N3314" s="247"/>
      <c r="O3314" s="247"/>
      <c r="P3314" s="247"/>
      <c r="Q3314" s="247"/>
      <c r="R3314" s="247"/>
      <c r="AZ3314" s="259"/>
      <c r="BA3314" s="259">
        <f>BA3313+$BD$753</f>
        <v>16.371199999999241</v>
      </c>
      <c r="BB3314" s="274">
        <f t="shared" si="769"/>
        <v>2.1933158361041392E-2</v>
      </c>
      <c r="BC3314" s="259">
        <f t="shared" si="770"/>
        <v>5.1375560055442332E-5</v>
      </c>
      <c r="BD3314" s="259">
        <f t="shared" si="767"/>
        <v>5.1375560055442332E-5</v>
      </c>
      <c r="BE3314" s="254" t="str">
        <f t="shared" si="768"/>
        <v/>
      </c>
    </row>
    <row r="3315" spans="1:57" ht="20.100000000000001" customHeight="1" x14ac:dyDescent="0.25">
      <c r="A3315" s="247">
        <v>2537</v>
      </c>
      <c r="B3315" s="247">
        <f>$B$755+(A3315*$B$758)</f>
        <v>14778.357956156522</v>
      </c>
      <c r="C3315" s="247">
        <f>_xlfn.NORM.DIST($B3315,$B$752,$B$753,0)</f>
        <v>1.028743669197973E-12</v>
      </c>
      <c r="D3315" s="247">
        <f>_xlfn.NORM.DIST($B3315,$B$752,$B$753,1)</f>
        <v>0.99999999960766983</v>
      </c>
      <c r="E3315" s="247">
        <f>IF(OR(D3315&lt;$F$757,D3315&gt;$F$758),C3315,"")</f>
        <v>1.028743669197973E-12</v>
      </c>
      <c r="F3315" s="247" t="str">
        <f>IF(AND(D3315&gt;$F$757,D3315&lt;$F$758),C3315,"")</f>
        <v/>
      </c>
      <c r="G3315" s="247" t="str">
        <f>IF(C3315=MAX($C$761:$C$2761),C3315,"")</f>
        <v/>
      </c>
      <c r="H3315" s="247">
        <f>_xlfn.NORM.DIST(B3315,$F$753,$F$754,0)</f>
        <v>7.3408351297963744E-290</v>
      </c>
      <c r="I3315" s="247" t="str">
        <f>IF(H3315=MAX($H$761:$H$2761),C3315,"")</f>
        <v/>
      </c>
      <c r="J3315" s="247"/>
      <c r="K3315" s="247"/>
      <c r="L3315" s="247"/>
      <c r="M3315" s="247"/>
      <c r="N3315" s="247"/>
      <c r="O3315" s="247"/>
      <c r="P3315" s="247"/>
      <c r="Q3315" s="247"/>
      <c r="R3315" s="247"/>
      <c r="AZ3315" s="259"/>
      <c r="BA3315" s="259">
        <f>BA3314+$BD$753</f>
        <v>16.377599999999241</v>
      </c>
      <c r="BB3315" s="274">
        <f t="shared" si="769"/>
        <v>2.188178280098595E-2</v>
      </c>
      <c r="BC3315" s="259">
        <f t="shared" si="770"/>
        <v>5.1261476173826426E-5</v>
      </c>
      <c r="BD3315" s="259">
        <f t="shared" si="767"/>
        <v>5.1261476173826426E-5</v>
      </c>
      <c r="BE3315" s="254" t="str">
        <f t="shared" si="768"/>
        <v/>
      </c>
    </row>
    <row r="3316" spans="1:57" ht="20.100000000000001" customHeight="1" x14ac:dyDescent="0.25">
      <c r="A3316" s="248">
        <v>2538</v>
      </c>
      <c r="B3316" s="247">
        <f>$B$755+(A3316*$B$758)</f>
        <v>14787.97302314166</v>
      </c>
      <c r="C3316" s="247">
        <f>_xlfn.NORM.DIST($B3316,$B$752,$B$753,0)</f>
        <v>1.0037453153423935E-12</v>
      </c>
      <c r="D3316" s="247">
        <f>_xlfn.NORM.DIST($B3316,$B$752,$B$753,1)</f>
        <v>0.99999999961744057</v>
      </c>
      <c r="E3316" s="247">
        <f>IF(OR(D3316&lt;$F$757,D3316&gt;$F$758),C3316,"")</f>
        <v>1.0037453153423935E-12</v>
      </c>
      <c r="F3316" s="247" t="str">
        <f>IF(AND(D3316&gt;$F$757,D3316&lt;$F$758),C3316,"")</f>
        <v/>
      </c>
      <c r="G3316" s="247" t="str">
        <f>IF(C3316=MAX($C$761:$C$2761),C3316,"")</f>
        <v/>
      </c>
      <c r="H3316" s="247">
        <f>_xlfn.NORM.DIST(B3316,$F$753,$F$754,0)</f>
        <v>8.4862478913331032E-290</v>
      </c>
      <c r="I3316" s="247" t="str">
        <f>IF(H3316=MAX($H$761:$H$2761),C3316,"")</f>
        <v/>
      </c>
      <c r="J3316" s="247"/>
      <c r="K3316" s="247"/>
      <c r="L3316" s="247"/>
      <c r="M3316" s="247"/>
      <c r="N3316" s="247"/>
      <c r="O3316" s="247"/>
      <c r="P3316" s="247"/>
      <c r="Q3316" s="247"/>
      <c r="R3316" s="247"/>
      <c r="AZ3316" s="259"/>
      <c r="BA3316" s="259">
        <f>BA3315+$BD$753</f>
        <v>16.38399999999924</v>
      </c>
      <c r="BB3316" s="274">
        <f t="shared" si="769"/>
        <v>2.1830521324812124E-2</v>
      </c>
      <c r="BC3316" s="259">
        <f t="shared" si="770"/>
        <v>5.1147626106463201E-5</v>
      </c>
      <c r="BD3316" s="259">
        <f t="shared" ref="BD3316:BD3379" si="771">IF(BB3316&lt;(1-$AZ$760),BC3316,"")</f>
        <v>5.1147626106463201E-5</v>
      </c>
      <c r="BE3316" s="254" t="str">
        <f t="shared" ref="BE3316:BE3379" si="772">IF(BB3316&lt;(1-$AZ$766),BC3316,"")</f>
        <v/>
      </c>
    </row>
    <row r="3317" spans="1:57" ht="20.100000000000001" customHeight="1" x14ac:dyDescent="0.25">
      <c r="A3317" s="247">
        <v>2539</v>
      </c>
      <c r="B3317" s="247">
        <f>$B$755+(A3317*$B$758)</f>
        <v>14797.588090126797</v>
      </c>
      <c r="C3317" s="247">
        <f>_xlfn.NORM.DIST($B3317,$B$752,$B$753,0)</f>
        <v>9.7933874908964718E-13</v>
      </c>
      <c r="D3317" s="247">
        <f>_xlfn.NORM.DIST($B3317,$B$752,$B$753,1)</f>
        <v>0.99999999962697383</v>
      </c>
      <c r="E3317" s="247">
        <f>IF(OR(D3317&lt;$F$757,D3317&gt;$F$758),C3317,"")</f>
        <v>9.7933874908964718E-13</v>
      </c>
      <c r="F3317" s="247" t="str">
        <f>IF(AND(D3317&gt;$F$757,D3317&lt;$F$758),C3317,"")</f>
        <v/>
      </c>
      <c r="G3317" s="247" t="str">
        <f>IF(C3317=MAX($C$761:$C$2761),C3317,"")</f>
        <v/>
      </c>
      <c r="H3317" s="247">
        <f>_xlfn.NORM.DIST(B3317,$F$753,$F$754,0)</f>
        <v>9.8102259138891178E-290</v>
      </c>
      <c r="I3317" s="247" t="str">
        <f>IF(H3317=MAX($H$761:$H$2761),C3317,"")</f>
        <v/>
      </c>
      <c r="J3317" s="247"/>
      <c r="K3317" s="247"/>
      <c r="L3317" s="247"/>
      <c r="M3317" s="247"/>
      <c r="N3317" s="247"/>
      <c r="O3317" s="247"/>
      <c r="P3317" s="247"/>
      <c r="Q3317" s="247"/>
      <c r="R3317" s="247"/>
      <c r="AZ3317" s="259"/>
      <c r="BA3317" s="259">
        <f>BA3316+$BD$753</f>
        <v>16.390399999999239</v>
      </c>
      <c r="BB3317" s="274">
        <f t="shared" ref="BB3317:BB3380" si="773">_xlfn.CHISQ.DIST.RT(BA3317,7)</f>
        <v>2.177937369870566E-2</v>
      </c>
      <c r="BC3317" s="259">
        <f t="shared" ref="BC3317:BC3380" si="774">BB3317-BB3318</f>
        <v>5.1034009436012884E-5</v>
      </c>
      <c r="BD3317" s="259">
        <f t="shared" si="771"/>
        <v>5.1034009436012884E-5</v>
      </c>
      <c r="BE3317" s="254" t="str">
        <f t="shared" si="772"/>
        <v/>
      </c>
    </row>
    <row r="3318" spans="1:57" ht="20.100000000000001" customHeight="1" x14ac:dyDescent="0.25">
      <c r="A3318" s="247">
        <v>2540</v>
      </c>
      <c r="B3318" s="247">
        <f>$B$755+(A3318*$B$758)</f>
        <v>14807.203157111935</v>
      </c>
      <c r="C3318" s="247">
        <f>_xlfn.NORM.DIST($B3318,$B$752,$B$753,0)</f>
        <v>9.5551035233864016E-13</v>
      </c>
      <c r="D3318" s="247">
        <f>_xlfn.NORM.DIST($B3318,$B$752,$B$753,1)</f>
        <v>0.99999999963627528</v>
      </c>
      <c r="E3318" s="247">
        <f>IF(OR(D3318&lt;$F$757,D3318&gt;$F$758),C3318,"")</f>
        <v>9.5551035233864016E-13</v>
      </c>
      <c r="F3318" s="247" t="str">
        <f>IF(AND(D3318&gt;$F$757,D3318&lt;$F$758),C3318,"")</f>
        <v/>
      </c>
      <c r="G3318" s="247" t="str">
        <f>IF(C3318=MAX($C$761:$C$2761),C3318,"")</f>
        <v/>
      </c>
      <c r="H3318" s="247">
        <f>_xlfn.NORM.DIST(B3318,$F$753,$F$754,0)</f>
        <v>1.1340582301825412E-289</v>
      </c>
      <c r="I3318" s="247" t="str">
        <f>IF(H3318=MAX($H$761:$H$2761),C3318,"")</f>
        <v/>
      </c>
      <c r="J3318" s="247"/>
      <c r="K3318" s="247"/>
      <c r="L3318" s="247"/>
      <c r="M3318" s="247"/>
      <c r="N3318" s="247"/>
      <c r="O3318" s="247"/>
      <c r="P3318" s="247"/>
      <c r="Q3318" s="247"/>
      <c r="R3318" s="247"/>
      <c r="AZ3318" s="259"/>
      <c r="BA3318" s="259">
        <f>BA3317+$BD$753</f>
        <v>16.396799999999239</v>
      </c>
      <c r="BB3318" s="274">
        <f t="shared" si="773"/>
        <v>2.1728339689269648E-2</v>
      </c>
      <c r="BC3318" s="259">
        <f t="shared" si="774"/>
        <v>5.0920625745819181E-5</v>
      </c>
      <c r="BD3318" s="259">
        <f t="shared" si="771"/>
        <v>5.0920625745819181E-5</v>
      </c>
      <c r="BE3318" s="254" t="str">
        <f t="shared" si="772"/>
        <v/>
      </c>
    </row>
    <row r="3319" spans="1:57" ht="20.100000000000001" customHeight="1" x14ac:dyDescent="0.25">
      <c r="A3319" s="247">
        <v>2541</v>
      </c>
      <c r="B3319" s="247">
        <f>$B$755+(A3319*$B$758)</f>
        <v>14816.818224097073</v>
      </c>
      <c r="C3319" s="247">
        <f>_xlfn.NORM.DIST($B3319,$B$752,$B$753,0)</f>
        <v>9.3224681081118817E-13</v>
      </c>
      <c r="D3319" s="247">
        <f>_xlfn.NORM.DIST($B3319,$B$752,$B$753,1)</f>
        <v>0.99999999964535025</v>
      </c>
      <c r="E3319" s="247">
        <f>IF(OR(D3319&lt;$F$757,D3319&gt;$F$758),C3319,"")</f>
        <v>9.3224681081118817E-13</v>
      </c>
      <c r="F3319" s="247" t="str">
        <f>IF(AND(D3319&gt;$F$757,D3319&lt;$F$758),C3319,"")</f>
        <v/>
      </c>
      <c r="G3319" s="247" t="str">
        <f>IF(C3319=MAX($C$761:$C$2761),C3319,"")</f>
        <v/>
      </c>
      <c r="H3319" s="247">
        <f>_xlfn.NORM.DIST(B3319,$F$753,$F$754,0)</f>
        <v>1.3109458472099757E-289</v>
      </c>
      <c r="I3319" s="247" t="str">
        <f>IF(H3319=MAX($H$761:$H$2761),C3319,"")</f>
        <v/>
      </c>
      <c r="J3319" s="247"/>
      <c r="K3319" s="247"/>
      <c r="L3319" s="247"/>
      <c r="M3319" s="247"/>
      <c r="N3319" s="247"/>
      <c r="O3319" s="247"/>
      <c r="P3319" s="247"/>
      <c r="Q3319" s="247"/>
      <c r="R3319" s="247"/>
      <c r="AZ3319" s="259"/>
      <c r="BA3319" s="259">
        <f>BA3318+$BD$753</f>
        <v>16.403199999999238</v>
      </c>
      <c r="BB3319" s="274">
        <f t="shared" si="773"/>
        <v>2.1677419063523828E-2</v>
      </c>
      <c r="BC3319" s="259">
        <f t="shared" si="774"/>
        <v>5.0807474619590093E-5</v>
      </c>
      <c r="BD3319" s="259">
        <f t="shared" si="771"/>
        <v>5.0807474619590093E-5</v>
      </c>
      <c r="BE3319" s="254" t="str">
        <f t="shared" si="772"/>
        <v/>
      </c>
    </row>
    <row r="3320" spans="1:57" ht="20.100000000000001" customHeight="1" x14ac:dyDescent="0.25">
      <c r="A3320" s="247">
        <v>2542</v>
      </c>
      <c r="B3320" s="247">
        <f>$B$755+(A3320*$B$758)</f>
        <v>14826.43329108221</v>
      </c>
      <c r="C3320" s="247">
        <f>_xlfn.NORM.DIST($B3320,$B$752,$B$753,0)</f>
        <v>9.095351075013847E-13</v>
      </c>
      <c r="D3320" s="247">
        <f>_xlfn.NORM.DIST($B3320,$B$752,$B$753,1)</f>
        <v>0.99999999965420427</v>
      </c>
      <c r="E3320" s="247">
        <f>IF(OR(D3320&lt;$F$757,D3320&gt;$F$758),C3320,"")</f>
        <v>9.095351075013847E-13</v>
      </c>
      <c r="F3320" s="247" t="str">
        <f>IF(AND(D3320&gt;$F$757,D3320&lt;$F$758),C3320,"")</f>
        <v/>
      </c>
      <c r="G3320" s="247" t="str">
        <f>IF(C3320=MAX($C$761:$C$2761),C3320,"")</f>
        <v/>
      </c>
      <c r="H3320" s="247">
        <f>_xlfn.NORM.DIST(B3320,$F$753,$F$754,0)</f>
        <v>1.5153997136428132E-289</v>
      </c>
      <c r="I3320" s="247" t="str">
        <f>IF(H3320=MAX($H$761:$H$2761),C3320,"")</f>
        <v/>
      </c>
      <c r="J3320" s="247"/>
      <c r="K3320" s="247"/>
      <c r="L3320" s="247"/>
      <c r="M3320" s="247"/>
      <c r="N3320" s="247"/>
      <c r="O3320" s="247"/>
      <c r="P3320" s="247"/>
      <c r="Q3320" s="247"/>
      <c r="R3320" s="247"/>
      <c r="AZ3320" s="259"/>
      <c r="BA3320" s="259">
        <f>BA3319+$BD$753</f>
        <v>16.409599999999237</v>
      </c>
      <c r="BB3320" s="274">
        <f t="shared" si="773"/>
        <v>2.1626611588904238E-2</v>
      </c>
      <c r="BC3320" s="259">
        <f t="shared" si="774"/>
        <v>5.0694555641682404E-5</v>
      </c>
      <c r="BD3320" s="259">
        <f t="shared" si="771"/>
        <v>5.0694555641682404E-5</v>
      </c>
      <c r="BE3320" s="254" t="str">
        <f t="shared" si="772"/>
        <v/>
      </c>
    </row>
    <row r="3321" spans="1:57" ht="20.100000000000001" customHeight="1" x14ac:dyDescent="0.25">
      <c r="A3321" s="247">
        <v>2543</v>
      </c>
      <c r="B3321" s="247">
        <f>$B$755+(A3321*$B$758)</f>
        <v>14836.048358067348</v>
      </c>
      <c r="C3321" s="247">
        <f>_xlfn.NORM.DIST($B3321,$B$752,$B$753,0)</f>
        <v>8.8736251626094417E-13</v>
      </c>
      <c r="D3321" s="247">
        <f>_xlfn.NORM.DIST($B3321,$B$752,$B$753,1)</f>
        <v>0.99999999966284248</v>
      </c>
      <c r="E3321" s="247">
        <f>IF(OR(D3321&lt;$F$757,D3321&gt;$F$758),C3321,"")</f>
        <v>8.8736251626094417E-13</v>
      </c>
      <c r="F3321" s="247" t="str">
        <f>IF(AND(D3321&gt;$F$757,D3321&lt;$F$758),C3321,"")</f>
        <v/>
      </c>
      <c r="G3321" s="247" t="str">
        <f>IF(C3321=MAX($C$761:$C$2761),C3321,"")</f>
        <v/>
      </c>
      <c r="H3321" s="247">
        <f>_xlfn.NORM.DIST(B3321,$F$753,$F$754,0)</f>
        <v>1.7517119828470542E-289</v>
      </c>
      <c r="I3321" s="247" t="str">
        <f>IF(H3321=MAX($H$761:$H$2761),C3321,"")</f>
        <v/>
      </c>
      <c r="J3321" s="247"/>
      <c r="K3321" s="247"/>
      <c r="L3321" s="247"/>
      <c r="M3321" s="247"/>
      <c r="N3321" s="247"/>
      <c r="O3321" s="247"/>
      <c r="P3321" s="247"/>
      <c r="Q3321" s="247"/>
      <c r="R3321" s="247"/>
      <c r="AZ3321" s="259"/>
      <c r="BA3321" s="259">
        <f>BA3320+$BD$753</f>
        <v>16.415999999999237</v>
      </c>
      <c r="BB3321" s="274">
        <f t="shared" si="773"/>
        <v>2.1575917033262556E-2</v>
      </c>
      <c r="BC3321" s="259">
        <f t="shared" si="774"/>
        <v>5.0581868397028829E-5</v>
      </c>
      <c r="BD3321" s="259">
        <f t="shared" si="771"/>
        <v>5.0581868397028829E-5</v>
      </c>
      <c r="BE3321" s="254" t="str">
        <f t="shared" si="772"/>
        <v/>
      </c>
    </row>
    <row r="3322" spans="1:57" ht="20.100000000000001" customHeight="1" x14ac:dyDescent="0.25">
      <c r="A3322" s="248">
        <v>2544</v>
      </c>
      <c r="B3322" s="247">
        <f>$B$755+(A3322*$B$758)</f>
        <v>14845.663425052486</v>
      </c>
      <c r="C3322" s="247">
        <f>_xlfn.NORM.DIST($B3322,$B$752,$B$753,0)</f>
        <v>8.657165955177578E-13</v>
      </c>
      <c r="D3322" s="247">
        <f>_xlfn.NORM.DIST($B3322,$B$752,$B$753,1)</f>
        <v>0.99999999967127007</v>
      </c>
      <c r="E3322" s="247">
        <f>IF(OR(D3322&lt;$F$757,D3322&gt;$F$758),C3322,"")</f>
        <v>8.657165955177578E-13</v>
      </c>
      <c r="F3322" s="247" t="str">
        <f>IF(AND(D3322&gt;$F$757,D3322&lt;$F$758),C3322,"")</f>
        <v/>
      </c>
      <c r="G3322" s="247" t="str">
        <f>IF(C3322=MAX($C$761:$C$2761),C3322,"")</f>
        <v/>
      </c>
      <c r="H3322" s="247">
        <f>_xlfn.NORM.DIST(B3322,$F$753,$F$754,0)</f>
        <v>2.0248425202277437E-289</v>
      </c>
      <c r="I3322" s="247" t="str">
        <f>IF(H3322=MAX($H$761:$H$2761),C3322,"")</f>
        <v/>
      </c>
      <c r="J3322" s="247"/>
      <c r="K3322" s="247"/>
      <c r="L3322" s="247"/>
      <c r="M3322" s="247"/>
      <c r="N3322" s="247"/>
      <c r="O3322" s="247"/>
      <c r="P3322" s="247"/>
      <c r="Q3322" s="247"/>
      <c r="R3322" s="247"/>
      <c r="AZ3322" s="259"/>
      <c r="BA3322" s="259">
        <f>BA3321+$BD$753</f>
        <v>16.422399999999236</v>
      </c>
      <c r="BB3322" s="274">
        <f t="shared" si="773"/>
        <v>2.1525335164865527E-2</v>
      </c>
      <c r="BC3322" s="259">
        <f t="shared" si="774"/>
        <v>5.0469412471054742E-5</v>
      </c>
      <c r="BD3322" s="259">
        <f t="shared" si="771"/>
        <v>5.0469412471054742E-5</v>
      </c>
      <c r="BE3322" s="254" t="str">
        <f t="shared" si="772"/>
        <v/>
      </c>
    </row>
    <row r="3323" spans="1:57" ht="20.100000000000001" customHeight="1" x14ac:dyDescent="0.25">
      <c r="A3323" s="247">
        <v>2545</v>
      </c>
      <c r="B3323" s="247">
        <f>$B$755+(A3323*$B$758)</f>
        <v>14855.278492037623</v>
      </c>
      <c r="C3323" s="247">
        <f>_xlfn.NORM.DIST($B3323,$B$752,$B$753,0)</f>
        <v>8.4458518212507175E-13</v>
      </c>
      <c r="D3323" s="247">
        <f>_xlfn.NORM.DIST($B3323,$B$752,$B$753,1)</f>
        <v>0.99999999967949205</v>
      </c>
      <c r="E3323" s="247">
        <f>IF(OR(D3323&lt;$F$757,D3323&gt;$F$758),C3323,"")</f>
        <v>8.4458518212507175E-13</v>
      </c>
      <c r="F3323" s="247" t="str">
        <f>IF(AND(D3323&gt;$F$757,D3323&lt;$F$758),C3323,"")</f>
        <v/>
      </c>
      <c r="G3323" s="247" t="str">
        <f>IF(C3323=MAX($C$761:$C$2761),C3323,"")</f>
        <v/>
      </c>
      <c r="H3323" s="247">
        <f>_xlfn.NORM.DIST(B3323,$F$753,$F$754,0)</f>
        <v>2.3405226844360365E-289</v>
      </c>
      <c r="I3323" s="247" t="str">
        <f>IF(H3323=MAX($H$761:$H$2761),C3323,"")</f>
        <v/>
      </c>
      <c r="J3323" s="247"/>
      <c r="K3323" s="247"/>
      <c r="L3323" s="247"/>
      <c r="M3323" s="247"/>
      <c r="N3323" s="247"/>
      <c r="O3323" s="247"/>
      <c r="P3323" s="247"/>
      <c r="Q3323" s="247"/>
      <c r="R3323" s="247"/>
      <c r="AZ3323" s="259"/>
      <c r="BA3323" s="259">
        <f>BA3322+$BD$753</f>
        <v>16.428799999999235</v>
      </c>
      <c r="BB3323" s="274">
        <f t="shared" si="773"/>
        <v>2.1474865752394472E-2</v>
      </c>
      <c r="BC3323" s="259">
        <f t="shared" si="774"/>
        <v>5.0357187449570628E-5</v>
      </c>
      <c r="BD3323" s="259">
        <f t="shared" si="771"/>
        <v>5.0357187449570628E-5</v>
      </c>
      <c r="BE3323" s="254" t="str">
        <f t="shared" si="772"/>
        <v/>
      </c>
    </row>
    <row r="3324" spans="1:57" ht="20.100000000000001" customHeight="1" x14ac:dyDescent="0.25">
      <c r="A3324" s="247">
        <v>2546</v>
      </c>
      <c r="B3324" s="247">
        <f>$B$755+(A3324*$B$758)</f>
        <v>14864.893559022761</v>
      </c>
      <c r="C3324" s="247">
        <f>_xlfn.NORM.DIST($B3324,$B$752,$B$753,0)</f>
        <v>8.2395638533861815E-13</v>
      </c>
      <c r="D3324" s="247">
        <f>_xlfn.NORM.DIST($B3324,$B$752,$B$753,1)</f>
        <v>0.99999999968751319</v>
      </c>
      <c r="E3324" s="247">
        <f>IF(OR(D3324&lt;$F$757,D3324&gt;$F$758),C3324,"")</f>
        <v>8.2395638533861815E-13</v>
      </c>
      <c r="F3324" s="247" t="str">
        <f>IF(AND(D3324&gt;$F$757,D3324&lt;$F$758),C3324,"")</f>
        <v/>
      </c>
      <c r="G3324" s="247" t="str">
        <f>IF(C3324=MAX($C$761:$C$2761),C3324,"")</f>
        <v/>
      </c>
      <c r="H3324" s="247">
        <f>_xlfn.NORM.DIST(B3324,$F$753,$F$754,0)</f>
        <v>2.705375224785737E-289</v>
      </c>
      <c r="I3324" s="247" t="str">
        <f>IF(H3324=MAX($H$761:$H$2761),C3324,"")</f>
        <v/>
      </c>
      <c r="J3324" s="247"/>
      <c r="K3324" s="247"/>
      <c r="L3324" s="247"/>
      <c r="M3324" s="247"/>
      <c r="N3324" s="247"/>
      <c r="O3324" s="247"/>
      <c r="P3324" s="247"/>
      <c r="Q3324" s="247"/>
      <c r="R3324" s="247"/>
      <c r="AZ3324" s="259"/>
      <c r="BA3324" s="259">
        <f>BA3323+$BD$753</f>
        <v>16.435199999999234</v>
      </c>
      <c r="BB3324" s="274">
        <f t="shared" si="773"/>
        <v>2.1424508564944902E-2</v>
      </c>
      <c r="BC3324" s="259">
        <f t="shared" si="774"/>
        <v>5.0245192919223108E-5</v>
      </c>
      <c r="BD3324" s="259">
        <f t="shared" si="771"/>
        <v>5.0245192919223108E-5</v>
      </c>
      <c r="BE3324" s="254" t="str">
        <f t="shared" si="772"/>
        <v/>
      </c>
    </row>
    <row r="3325" spans="1:57" ht="20.100000000000001" customHeight="1" x14ac:dyDescent="0.25">
      <c r="A3325" s="247">
        <v>2547</v>
      </c>
      <c r="B3325" s="247">
        <f>$B$755+(A3325*$B$758)</f>
        <v>14874.508626007899</v>
      </c>
      <c r="C3325" s="247">
        <f>_xlfn.NORM.DIST($B3325,$B$752,$B$753,0)</f>
        <v>8.0381858091922761E-13</v>
      </c>
      <c r="D3325" s="247">
        <f>_xlfn.NORM.DIST($B3325,$B$752,$B$753,1)</f>
        <v>0.99999999969533837</v>
      </c>
      <c r="E3325" s="247">
        <f>IF(OR(D3325&lt;$F$757,D3325&gt;$F$758),C3325,"")</f>
        <v>8.0381858091922761E-13</v>
      </c>
      <c r="F3325" s="247" t="str">
        <f>IF(AND(D3325&gt;$F$757,D3325&lt;$F$758),C3325,"")</f>
        <v/>
      </c>
      <c r="G3325" s="247" t="str">
        <f>IF(C3325=MAX($C$761:$C$2761),C3325,"")</f>
        <v/>
      </c>
      <c r="H3325" s="247">
        <f>_xlfn.NORM.DIST(B3325,$F$753,$F$754,0)</f>
        <v>3.1270527953474809E-289</v>
      </c>
      <c r="I3325" s="247" t="str">
        <f>IF(H3325=MAX($H$761:$H$2761),C3325,"")</f>
        <v/>
      </c>
      <c r="J3325" s="247"/>
      <c r="K3325" s="247"/>
      <c r="L3325" s="247"/>
      <c r="M3325" s="247"/>
      <c r="N3325" s="247"/>
      <c r="O3325" s="247"/>
      <c r="P3325" s="247"/>
      <c r="Q3325" s="247"/>
      <c r="R3325" s="247"/>
      <c r="AZ3325" s="259"/>
      <c r="BA3325" s="259">
        <f>BA3324+$BD$753</f>
        <v>16.441599999999234</v>
      </c>
      <c r="BB3325" s="274">
        <f t="shared" si="773"/>
        <v>2.1374263372025679E-2</v>
      </c>
      <c r="BC3325" s="259">
        <f t="shared" si="774"/>
        <v>5.0133428466977992E-5</v>
      </c>
      <c r="BD3325" s="259">
        <f t="shared" si="771"/>
        <v>5.0133428466977992E-5</v>
      </c>
      <c r="BE3325" s="254" t="str">
        <f t="shared" si="772"/>
        <v/>
      </c>
    </row>
    <row r="3326" spans="1:57" ht="20.100000000000001" customHeight="1" x14ac:dyDescent="0.25">
      <c r="A3326" s="247">
        <v>2548</v>
      </c>
      <c r="B3326" s="247">
        <f>$B$755+(A3326*$B$758)</f>
        <v>14884.123692993036</v>
      </c>
      <c r="C3326" s="247">
        <f>_xlfn.NORM.DIST($B3326,$B$752,$B$753,0)</f>
        <v>7.841604053583409E-13</v>
      </c>
      <c r="D3326" s="247">
        <f>_xlfn.NORM.DIST($B3326,$B$752,$B$753,1)</f>
        <v>0.99999999970297226</v>
      </c>
      <c r="E3326" s="247">
        <f>IF(OR(D3326&lt;$F$757,D3326&gt;$F$758),C3326,"")</f>
        <v>7.841604053583409E-13</v>
      </c>
      <c r="F3326" s="247" t="str">
        <f>IF(AND(D3326&gt;$F$757,D3326&lt;$F$758),C3326,"")</f>
        <v/>
      </c>
      <c r="G3326" s="247" t="str">
        <f>IF(C3326=MAX($C$761:$C$2761),C3326,"")</f>
        <v/>
      </c>
      <c r="H3326" s="247">
        <f>_xlfn.NORM.DIST(B3326,$F$753,$F$754,0)</f>
        <v>3.6143979737856866E-289</v>
      </c>
      <c r="I3326" s="247" t="str">
        <f>IF(H3326=MAX($H$761:$H$2761),C3326,"")</f>
        <v/>
      </c>
      <c r="J3326" s="247"/>
      <c r="K3326" s="247"/>
      <c r="L3326" s="247"/>
      <c r="M3326" s="247"/>
      <c r="N3326" s="247"/>
      <c r="O3326" s="247"/>
      <c r="P3326" s="247"/>
      <c r="Q3326" s="247"/>
      <c r="R3326" s="247"/>
      <c r="AZ3326" s="259"/>
      <c r="BA3326" s="259">
        <f>BA3325+$BD$753</f>
        <v>16.447999999999233</v>
      </c>
      <c r="BB3326" s="274">
        <f t="shared" si="773"/>
        <v>2.1324129943558701E-2</v>
      </c>
      <c r="BC3326" s="259">
        <f t="shared" si="774"/>
        <v>5.0021893680526203E-5</v>
      </c>
      <c r="BD3326" s="259">
        <f t="shared" si="771"/>
        <v>5.0021893680526203E-5</v>
      </c>
      <c r="BE3326" s="254" t="str">
        <f t="shared" si="772"/>
        <v/>
      </c>
    </row>
    <row r="3327" spans="1:57" ht="20.100000000000001" customHeight="1" x14ac:dyDescent="0.25">
      <c r="A3327" s="247">
        <v>2549</v>
      </c>
      <c r="B3327" s="247">
        <f>$B$755+(A3327*$B$758)</f>
        <v>14893.738759978174</v>
      </c>
      <c r="C3327" s="247">
        <f>_xlfn.NORM.DIST($B3327,$B$752,$B$753,0)</f>
        <v>7.6497075022404523E-13</v>
      </c>
      <c r="D3327" s="247">
        <f>_xlfn.NORM.DIST($B3327,$B$752,$B$753,1)</f>
        <v>0.99999999971041942</v>
      </c>
      <c r="E3327" s="247">
        <f>IF(OR(D3327&lt;$F$757,D3327&gt;$F$758),C3327,"")</f>
        <v>7.6497075022404523E-13</v>
      </c>
      <c r="F3327" s="247" t="str">
        <f>IF(AND(D3327&gt;$F$757,D3327&lt;$F$758),C3327,"")</f>
        <v/>
      </c>
      <c r="G3327" s="247" t="str">
        <f>IF(C3327=MAX($C$761:$C$2761),C3327,"")</f>
        <v/>
      </c>
      <c r="H3327" s="247">
        <f>_xlfn.NORM.DIST(B3327,$F$753,$F$754,0)</f>
        <v>4.1776281206551249E-289</v>
      </c>
      <c r="I3327" s="247" t="str">
        <f>IF(H3327=MAX($H$761:$H$2761),C3327,"")</f>
        <v/>
      </c>
      <c r="J3327" s="247"/>
      <c r="K3327" s="247"/>
      <c r="L3327" s="247"/>
      <c r="M3327" s="247"/>
      <c r="N3327" s="247"/>
      <c r="O3327" s="247"/>
      <c r="P3327" s="247"/>
      <c r="Q3327" s="247"/>
      <c r="R3327" s="247"/>
      <c r="AZ3327" s="259"/>
      <c r="BA3327" s="259">
        <f>BA3326+$BD$753</f>
        <v>16.454399999999232</v>
      </c>
      <c r="BB3327" s="274">
        <f t="shared" si="773"/>
        <v>2.1274108049878174E-2</v>
      </c>
      <c r="BC3327" s="259">
        <f t="shared" si="774"/>
        <v>4.9910588147895202E-5</v>
      </c>
      <c r="BD3327" s="259">
        <f t="shared" si="771"/>
        <v>4.9910588147895202E-5</v>
      </c>
      <c r="BE3327" s="254" t="str">
        <f t="shared" si="772"/>
        <v/>
      </c>
    </row>
    <row r="3328" spans="1:57" ht="20.100000000000001" customHeight="1" x14ac:dyDescent="0.25">
      <c r="A3328" s="247">
        <v>2550</v>
      </c>
      <c r="B3328" s="247">
        <f>$B$755+(A3328*$B$758)</f>
        <v>14903.353826963312</v>
      </c>
      <c r="C3328" s="247">
        <f>_xlfn.NORM.DIST($B3328,$B$752,$B$753,0)</f>
        <v>7.4623875662511777E-13</v>
      </c>
      <c r="D3328" s="247">
        <f>_xlfn.NORM.DIST($B3328,$B$752,$B$753,1)</f>
        <v>0.99999999971768416</v>
      </c>
      <c r="E3328" s="247">
        <f>IF(OR(D3328&lt;$F$757,D3328&gt;$F$758),C3328,"")</f>
        <v>7.4623875662511777E-13</v>
      </c>
      <c r="F3328" s="247" t="str">
        <f>IF(AND(D3328&gt;$F$757,D3328&lt;$F$758),C3328,"")</f>
        <v/>
      </c>
      <c r="G3328" s="247" t="str">
        <f>IF(C3328=MAX($C$761:$C$2761),C3328,"")</f>
        <v/>
      </c>
      <c r="H3328" s="247">
        <f>_xlfn.NORM.DIST(B3328,$F$753,$F$754,0)</f>
        <v>4.828548931819017E-289</v>
      </c>
      <c r="I3328" s="247" t="str">
        <f>IF(H3328=MAX($H$761:$H$2761),C3328,"")</f>
        <v/>
      </c>
      <c r="J3328" s="247"/>
      <c r="K3328" s="247"/>
      <c r="L3328" s="247"/>
      <c r="M3328" s="247"/>
      <c r="N3328" s="247"/>
      <c r="O3328" s="247"/>
      <c r="P3328" s="247"/>
      <c r="Q3328" s="247"/>
      <c r="R3328" s="247"/>
      <c r="AZ3328" s="259"/>
      <c r="BA3328" s="259">
        <f>BA3327+$BD$753</f>
        <v>16.460799999999232</v>
      </c>
      <c r="BB3328" s="274">
        <f t="shared" si="773"/>
        <v>2.1224197461730279E-2</v>
      </c>
      <c r="BC3328" s="259">
        <f t="shared" si="774"/>
        <v>4.9799511457688378E-5</v>
      </c>
      <c r="BD3328" s="259">
        <f t="shared" si="771"/>
        <v>4.9799511457688378E-5</v>
      </c>
      <c r="BE3328" s="254" t="str">
        <f t="shared" si="772"/>
        <v/>
      </c>
    </row>
    <row r="3329" spans="1:57" ht="20.100000000000001" customHeight="1" x14ac:dyDescent="0.25">
      <c r="A3329" s="248">
        <v>2551</v>
      </c>
      <c r="B3329" s="247">
        <f>$B$755+(A3329*$B$758)</f>
        <v>14912.968893948449</v>
      </c>
      <c r="C3329" s="247">
        <f>_xlfn.NORM.DIST($B3329,$B$752,$B$753,0)</f>
        <v>7.2795380979087245E-13</v>
      </c>
      <c r="D3329" s="247">
        <f>_xlfn.NORM.DIST($B3329,$B$752,$B$753,1)</f>
        <v>0.99999999972477105</v>
      </c>
      <c r="E3329" s="247">
        <f>IF(OR(D3329&lt;$F$757,D3329&gt;$F$758),C3329,"")</f>
        <v>7.2795380979087245E-13</v>
      </c>
      <c r="F3329" s="247" t="str">
        <f>IF(AND(D3329&gt;$F$757,D3329&lt;$F$758),C3329,"")</f>
        <v/>
      </c>
      <c r="G3329" s="247" t="str">
        <f>IF(C3329=MAX($C$761:$C$2761),C3329,"")</f>
        <v/>
      </c>
      <c r="H3329" s="247">
        <f>_xlfn.NORM.DIST(B3329,$F$753,$F$754,0)</f>
        <v>5.5808011336682682E-289</v>
      </c>
      <c r="I3329" s="247" t="str">
        <f>IF(H3329=MAX($H$761:$H$2761),C3329,"")</f>
        <v/>
      </c>
      <c r="J3329" s="247"/>
      <c r="K3329" s="247"/>
      <c r="L3329" s="247"/>
      <c r="M3329" s="247"/>
      <c r="N3329" s="247"/>
      <c r="O3329" s="247"/>
      <c r="P3329" s="247"/>
      <c r="Q3329" s="247"/>
      <c r="R3329" s="247"/>
      <c r="AZ3329" s="259"/>
      <c r="BA3329" s="259">
        <f>BA3328+$BD$753</f>
        <v>16.467199999999231</v>
      </c>
      <c r="BB3329" s="274">
        <f t="shared" si="773"/>
        <v>2.1174397950272591E-2</v>
      </c>
      <c r="BC3329" s="259">
        <f t="shared" si="774"/>
        <v>4.9688663199275868E-5</v>
      </c>
      <c r="BD3329" s="259">
        <f t="shared" si="771"/>
        <v>4.9688663199275868E-5</v>
      </c>
      <c r="BE3329" s="254" t="str">
        <f t="shared" si="772"/>
        <v/>
      </c>
    </row>
    <row r="3330" spans="1:57" ht="20.100000000000001" customHeight="1" x14ac:dyDescent="0.25">
      <c r="A3330" s="247">
        <v>2552</v>
      </c>
      <c r="B3330" s="247">
        <f>$B$755+(A3330*$B$758)</f>
        <v>14922.583960933587</v>
      </c>
      <c r="C3330" s="247">
        <f>_xlfn.NORM.DIST($B3330,$B$752,$B$753,0)</f>
        <v>7.1010553376429679E-13</v>
      </c>
      <c r="D3330" s="247">
        <f>_xlfn.NORM.DIST($B3330,$B$752,$B$753,1)</f>
        <v>0.9999999997316843</v>
      </c>
      <c r="E3330" s="247">
        <f>IF(OR(D3330&lt;$F$757,D3330&gt;$F$758),C3330,"")</f>
        <v>7.1010553376429679E-13</v>
      </c>
      <c r="F3330" s="247" t="str">
        <f>IF(AND(D3330&gt;$F$757,D3330&lt;$F$758),C3330,"")</f>
        <v/>
      </c>
      <c r="G3330" s="247" t="str">
        <f>IF(C3330=MAX($C$761:$C$2761),C3330,"")</f>
        <v/>
      </c>
      <c r="H3330" s="247">
        <f>_xlfn.NORM.DIST(B3330,$F$753,$F$754,0)</f>
        <v>6.4501454602319308E-289</v>
      </c>
      <c r="I3330" s="247" t="str">
        <f>IF(H3330=MAX($H$761:$H$2761),C3330,"")</f>
        <v/>
      </c>
      <c r="J3330" s="247"/>
      <c r="K3330" s="247"/>
      <c r="L3330" s="247"/>
      <c r="M3330" s="247"/>
      <c r="N3330" s="247"/>
      <c r="O3330" s="247"/>
      <c r="P3330" s="247"/>
      <c r="Q3330" s="247"/>
      <c r="R3330" s="247"/>
      <c r="AZ3330" s="259"/>
      <c r="BA3330" s="259">
        <f>BA3329+$BD$753</f>
        <v>16.47359999999923</v>
      </c>
      <c r="BB3330" s="274">
        <f t="shared" si="773"/>
        <v>2.1124709287073315E-2</v>
      </c>
      <c r="BC3330" s="259">
        <f t="shared" si="774"/>
        <v>4.9578042962274138E-5</v>
      </c>
      <c r="BD3330" s="259">
        <f t="shared" si="771"/>
        <v>4.9578042962274138E-5</v>
      </c>
      <c r="BE3330" s="254" t="str">
        <f t="shared" si="772"/>
        <v/>
      </c>
    </row>
    <row r="3331" spans="1:57" ht="20.100000000000001" customHeight="1" x14ac:dyDescent="0.25">
      <c r="A3331" s="247">
        <v>2553</v>
      </c>
      <c r="B3331" s="247">
        <f>$B$755+(A3331*$B$758)</f>
        <v>14932.199027918725</v>
      </c>
      <c r="C3331" s="247">
        <f>_xlfn.NORM.DIST($B3331,$B$752,$B$753,0)</f>
        <v>6.9268378620640372E-13</v>
      </c>
      <c r="D3331" s="247">
        <f>_xlfn.NORM.DIST($B3331,$B$752,$B$753,1)</f>
        <v>0.9999999997384279</v>
      </c>
      <c r="E3331" s="247">
        <f>IF(OR(D3331&lt;$F$757,D3331&gt;$F$758),C3331,"")</f>
        <v>6.9268378620640372E-13</v>
      </c>
      <c r="F3331" s="247" t="str">
        <f>IF(AND(D3331&gt;$F$757,D3331&lt;$F$758),C3331,"")</f>
        <v/>
      </c>
      <c r="G3331" s="247" t="str">
        <f>IF(C3331=MAX($C$761:$C$2761),C3331,"")</f>
        <v/>
      </c>
      <c r="H3331" s="247">
        <f>_xlfn.NORM.DIST(B3331,$F$753,$F$754,0)</f>
        <v>7.4547918474417231E-289</v>
      </c>
      <c r="I3331" s="247" t="str">
        <f>IF(H3331=MAX($H$761:$H$2761),C3331,"")</f>
        <v/>
      </c>
      <c r="J3331" s="247"/>
      <c r="K3331" s="247"/>
      <c r="L3331" s="247"/>
      <c r="M3331" s="247"/>
      <c r="N3331" s="247"/>
      <c r="O3331" s="247"/>
      <c r="P3331" s="247"/>
      <c r="Q3331" s="247"/>
      <c r="R3331" s="247"/>
      <c r="AZ3331" s="259"/>
      <c r="BA3331" s="259">
        <f>BA3330+$BD$753</f>
        <v>16.479999999999229</v>
      </c>
      <c r="BB3331" s="274">
        <f t="shared" si="773"/>
        <v>2.1075131244111041E-2</v>
      </c>
      <c r="BC3331" s="259">
        <f t="shared" si="774"/>
        <v>4.946765033703171E-5</v>
      </c>
      <c r="BD3331" s="259">
        <f t="shared" si="771"/>
        <v>4.946765033703171E-5</v>
      </c>
      <c r="BE3331" s="254" t="str">
        <f t="shared" si="772"/>
        <v/>
      </c>
    </row>
    <row r="3332" spans="1:57" ht="20.100000000000001" customHeight="1" x14ac:dyDescent="0.25">
      <c r="A3332" s="247">
        <v>2554</v>
      </c>
      <c r="B3332" s="247">
        <f>$B$755+(A3332*$B$758)</f>
        <v>14941.814094903862</v>
      </c>
      <c r="C3332" s="247">
        <f>_xlfn.NORM.DIST($B3332,$B$752,$B$753,0)</f>
        <v>6.7567865330939426E-13</v>
      </c>
      <c r="D3332" s="247">
        <f>_xlfn.NORM.DIST($B3332,$B$752,$B$753,1)</f>
        <v>0.99999999974500597</v>
      </c>
      <c r="E3332" s="247">
        <f>IF(OR(D3332&lt;$F$757,D3332&gt;$F$758),C3332,"")</f>
        <v>6.7567865330939426E-13</v>
      </c>
      <c r="F3332" s="247" t="str">
        <f>IF(AND(D3332&gt;$F$757,D3332&lt;$F$758),C3332,"")</f>
        <v/>
      </c>
      <c r="G3332" s="247" t="str">
        <f>IF(C3332=MAX($C$761:$C$2761),C3332,"")</f>
        <v/>
      </c>
      <c r="H3332" s="247">
        <f>_xlfn.NORM.DIST(B3332,$F$753,$F$754,0)</f>
        <v>8.6157796991818839E-289</v>
      </c>
      <c r="I3332" s="247" t="str">
        <f>IF(H3332=MAX($H$761:$H$2761),C3332,"")</f>
        <v/>
      </c>
      <c r="J3332" s="247"/>
      <c r="K3332" s="247"/>
      <c r="L3332" s="247"/>
      <c r="M3332" s="247"/>
      <c r="N3332" s="247"/>
      <c r="O3332" s="247"/>
      <c r="P3332" s="247"/>
      <c r="Q3332" s="247"/>
      <c r="R3332" s="247"/>
      <c r="AZ3332" s="259"/>
      <c r="BA3332" s="259">
        <f>BA3331+$BD$753</f>
        <v>16.486399999999229</v>
      </c>
      <c r="BB3332" s="274">
        <f t="shared" si="773"/>
        <v>2.1025663593774009E-2</v>
      </c>
      <c r="BC3332" s="259">
        <f t="shared" si="774"/>
        <v>4.9357484914337724E-5</v>
      </c>
      <c r="BD3332" s="259">
        <f t="shared" si="771"/>
        <v>4.9357484914337724E-5</v>
      </c>
      <c r="BE3332" s="254" t="str">
        <f t="shared" si="772"/>
        <v/>
      </c>
    </row>
    <row r="3333" spans="1:57" ht="20.100000000000001" customHeight="1" x14ac:dyDescent="0.25">
      <c r="A3333" s="247">
        <v>2555</v>
      </c>
      <c r="B3333" s="247">
        <f>$B$755+(A3333*$B$758)</f>
        <v>14951.429161889</v>
      </c>
      <c r="C3333" s="247">
        <f>_xlfn.NORM.DIST($B3333,$B$752,$B$753,0)</f>
        <v>6.5908044481659084E-13</v>
      </c>
      <c r="D3333" s="247">
        <f>_xlfn.NORM.DIST($B3333,$B$752,$B$753,1)</f>
        <v>0.99999999975142251</v>
      </c>
      <c r="E3333" s="247">
        <f>IF(OR(D3333&lt;$F$757,D3333&gt;$F$758),C3333,"")</f>
        <v>6.5908044481659084E-13</v>
      </c>
      <c r="F3333" s="247" t="str">
        <f>IF(AND(D3333&gt;$F$757,D3333&lt;$F$758),C3333,"")</f>
        <v/>
      </c>
      <c r="G3333" s="247" t="str">
        <f>IF(C3333=MAX($C$761:$C$2761),C3333,"")</f>
        <v/>
      </c>
      <c r="H3333" s="247">
        <f>_xlfn.NORM.DIST(B3333,$F$753,$F$754,0)</f>
        <v>9.9574171414666557E-289</v>
      </c>
      <c r="I3333" s="247" t="str">
        <f>IF(H3333=MAX($H$761:$H$2761),C3333,"")</f>
        <v/>
      </c>
      <c r="J3333" s="247"/>
      <c r="K3333" s="247"/>
      <c r="L3333" s="247"/>
      <c r="M3333" s="247"/>
      <c r="N3333" s="247"/>
      <c r="O3333" s="247"/>
      <c r="P3333" s="247"/>
      <c r="Q3333" s="247"/>
      <c r="R3333" s="247"/>
      <c r="AZ3333" s="259"/>
      <c r="BA3333" s="259">
        <f>BA3332+$BD$753</f>
        <v>16.492799999999228</v>
      </c>
      <c r="BB3333" s="274">
        <f t="shared" si="773"/>
        <v>2.0976306108859671E-2</v>
      </c>
      <c r="BC3333" s="259">
        <f t="shared" si="774"/>
        <v>4.9247546285591942E-5</v>
      </c>
      <c r="BD3333" s="259">
        <f t="shared" si="771"/>
        <v>4.9247546285591942E-5</v>
      </c>
      <c r="BE3333" s="254" t="str">
        <f t="shared" si="772"/>
        <v/>
      </c>
    </row>
    <row r="3334" spans="1:57" ht="20.100000000000001" customHeight="1" x14ac:dyDescent="0.25">
      <c r="A3334" s="247">
        <v>2556</v>
      </c>
      <c r="B3334" s="247">
        <f>$B$755+(A3334*$B$758)</f>
        <v>14961.044228874138</v>
      </c>
      <c r="C3334" s="247">
        <f>_xlfn.NORM.DIST($B3334,$B$752,$B$753,0)</f>
        <v>6.428796891468544E-13</v>
      </c>
      <c r="D3334" s="247">
        <f>_xlfn.NORM.DIST($B3334,$B$752,$B$753,1)</f>
        <v>0.9999999997576815</v>
      </c>
      <c r="E3334" s="247">
        <f>IF(OR(D3334&lt;$F$757,D3334&gt;$F$758),C3334,"")</f>
        <v>6.428796891468544E-13</v>
      </c>
      <c r="F3334" s="247" t="str">
        <f>IF(AND(D3334&gt;$F$757,D3334&lt;$F$758),C3334,"")</f>
        <v/>
      </c>
      <c r="G3334" s="247" t="str">
        <f>IF(C3334=MAX($C$761:$C$2761),C3334,"")</f>
        <v/>
      </c>
      <c r="H3334" s="247">
        <f>_xlfn.NORM.DIST(B3334,$F$753,$F$754,0)</f>
        <v>1.1507788406986349E-288</v>
      </c>
      <c r="I3334" s="247" t="str">
        <f>IF(H3334=MAX($H$761:$H$2761),C3334,"")</f>
        <v/>
      </c>
      <c r="J3334" s="247"/>
      <c r="K3334" s="247"/>
      <c r="L3334" s="247"/>
      <c r="M3334" s="247"/>
      <c r="N3334" s="247"/>
      <c r="O3334" s="247"/>
      <c r="P3334" s="247"/>
      <c r="Q3334" s="247"/>
      <c r="R3334" s="247"/>
      <c r="AZ3334" s="259"/>
      <c r="BA3334" s="259">
        <f>BA3333+$BD$753</f>
        <v>16.499199999999227</v>
      </c>
      <c r="BB3334" s="274">
        <f t="shared" si="773"/>
        <v>2.0927058562574079E-2</v>
      </c>
      <c r="BC3334" s="259">
        <f t="shared" si="774"/>
        <v>4.9137834042711076E-5</v>
      </c>
      <c r="BD3334" s="259">
        <f t="shared" si="771"/>
        <v>4.9137834042711076E-5</v>
      </c>
      <c r="BE3334" s="254" t="str">
        <f t="shared" si="772"/>
        <v/>
      </c>
    </row>
    <row r="3335" spans="1:57" ht="20.100000000000001" customHeight="1" x14ac:dyDescent="0.25">
      <c r="A3335" s="248">
        <v>2557</v>
      </c>
      <c r="B3335" s="247">
        <f>$B$755+(A3335*$B$758)</f>
        <v>14970.659295859276</v>
      </c>
      <c r="C3335" s="247">
        <f>_xlfn.NORM.DIST($B3335,$B$752,$B$753,0)</f>
        <v>6.2706712862153791E-13</v>
      </c>
      <c r="D3335" s="247">
        <f>_xlfn.NORM.DIST($B3335,$B$752,$B$753,1)</f>
        <v>0.99999999976378651</v>
      </c>
      <c r="E3335" s="247">
        <f>IF(OR(D3335&lt;$F$757,D3335&gt;$F$758),C3335,"")</f>
        <v>6.2706712862153791E-13</v>
      </c>
      <c r="F3335" s="247" t="str">
        <f>IF(AND(D3335&gt;$F$757,D3335&lt;$F$758),C3335,"")</f>
        <v/>
      </c>
      <c r="G3335" s="247" t="str">
        <f>IF(C3335=MAX($C$761:$C$2761),C3335,"")</f>
        <v/>
      </c>
      <c r="H3335" s="247">
        <f>_xlfn.NORM.DIST(B3335,$F$753,$F$754,0)</f>
        <v>1.3299339907966391E-288</v>
      </c>
      <c r="I3335" s="247" t="str">
        <f>IF(H3335=MAX($H$761:$H$2761),C3335,"")</f>
        <v/>
      </c>
      <c r="J3335" s="247"/>
      <c r="K3335" s="247"/>
      <c r="L3335" s="247"/>
      <c r="M3335" s="247"/>
      <c r="N3335" s="247"/>
      <c r="O3335" s="247"/>
      <c r="P3335" s="247"/>
      <c r="Q3335" s="247"/>
      <c r="R3335" s="247"/>
      <c r="AZ3335" s="259"/>
      <c r="BA3335" s="259">
        <f>BA3334+$BD$753</f>
        <v>16.505599999999227</v>
      </c>
      <c r="BB3335" s="274">
        <f t="shared" si="773"/>
        <v>2.0877920728531368E-2</v>
      </c>
      <c r="BC3335" s="259">
        <f t="shared" si="774"/>
        <v>4.9028347778104497E-5</v>
      </c>
      <c r="BD3335" s="259">
        <f t="shared" si="771"/>
        <v>4.9028347778104497E-5</v>
      </c>
      <c r="BE3335" s="254" t="str">
        <f t="shared" si="772"/>
        <v/>
      </c>
    </row>
    <row r="3336" spans="1:57" ht="20.100000000000001" customHeight="1" x14ac:dyDescent="0.25">
      <c r="A3336" s="247">
        <v>2558</v>
      </c>
      <c r="B3336" s="247">
        <f>$B$755+(A3336*$B$758)</f>
        <v>14980.274362844413</v>
      </c>
      <c r="C3336" s="247">
        <f>_xlfn.NORM.DIST($B3336,$B$752,$B$753,0)</f>
        <v>6.1163371479173581E-13</v>
      </c>
      <c r="D3336" s="247">
        <f>_xlfn.NORM.DIST($B3336,$B$752,$B$753,1)</f>
        <v>0.9999999997697413</v>
      </c>
      <c r="E3336" s="247">
        <f>IF(OR(D3336&lt;$F$757,D3336&gt;$F$758),C3336,"")</f>
        <v>6.1163371479173581E-13</v>
      </c>
      <c r="F3336" s="247" t="str">
        <f>IF(AND(D3336&gt;$F$757,D3336&lt;$F$758),C3336,"")</f>
        <v/>
      </c>
      <c r="G3336" s="247" t="str">
        <f>IF(C3336=MAX($C$761:$C$2761),C3336,"")</f>
        <v/>
      </c>
      <c r="H3336" s="247">
        <f>_xlfn.NORM.DIST(B3336,$F$753,$F$754,0)</f>
        <v>1.536955718996932E-288</v>
      </c>
      <c r="I3336" s="247" t="str">
        <f>IF(H3336=MAX($H$761:$H$2761),C3336,"")</f>
        <v/>
      </c>
      <c r="J3336" s="247"/>
      <c r="K3336" s="247"/>
      <c r="L3336" s="247"/>
      <c r="M3336" s="247"/>
      <c r="N3336" s="247"/>
      <c r="O3336" s="247"/>
      <c r="P3336" s="247"/>
      <c r="Q3336" s="247"/>
      <c r="R3336" s="247"/>
      <c r="AZ3336" s="259"/>
      <c r="BA3336" s="259">
        <f>BA3335+$BD$753</f>
        <v>16.511999999999226</v>
      </c>
      <c r="BB3336" s="274">
        <f t="shared" si="773"/>
        <v>2.0828892380753264E-2</v>
      </c>
      <c r="BC3336" s="259">
        <f t="shared" si="774"/>
        <v>4.8919087084837304E-5</v>
      </c>
      <c r="BD3336" s="259">
        <f t="shared" si="771"/>
        <v>4.8919087084837304E-5</v>
      </c>
      <c r="BE3336" s="254" t="str">
        <f t="shared" si="772"/>
        <v/>
      </c>
    </row>
    <row r="3337" spans="1:57" ht="20.100000000000001" customHeight="1" x14ac:dyDescent="0.25">
      <c r="A3337" s="247">
        <v>2559</v>
      </c>
      <c r="B3337" s="247">
        <f>$B$755+(A3337*$B$758)</f>
        <v>14989.889429829551</v>
      </c>
      <c r="C3337" s="247">
        <f>_xlfn.NORM.DIST($B3337,$B$752,$B$753,0)</f>
        <v>5.9657060386398884E-13</v>
      </c>
      <c r="D3337" s="247">
        <f>_xlfn.NORM.DIST($B3337,$B$752,$B$753,1)</f>
        <v>0.99999999977554943</v>
      </c>
      <c r="E3337" s="247">
        <f>IF(OR(D3337&lt;$F$757,D3337&gt;$F$758),C3337,"")</f>
        <v>5.9657060386398884E-13</v>
      </c>
      <c r="F3337" s="247" t="str">
        <f>IF(AND(D3337&gt;$F$757,D3337&lt;$F$758),C3337,"")</f>
        <v/>
      </c>
      <c r="G3337" s="247" t="str">
        <f>IF(C3337=MAX($C$761:$C$2761),C3337,"")</f>
        <v/>
      </c>
      <c r="H3337" s="247">
        <f>_xlfn.NORM.DIST(B3337,$F$753,$F$754,0)</f>
        <v>1.7761746846685328E-288</v>
      </c>
      <c r="I3337" s="247" t="str">
        <f>IF(H3337=MAX($H$761:$H$2761),C3337,"")</f>
        <v/>
      </c>
      <c r="J3337" s="247"/>
      <c r="K3337" s="247"/>
      <c r="L3337" s="247"/>
      <c r="M3337" s="247"/>
      <c r="N3337" s="247"/>
      <c r="O3337" s="247"/>
      <c r="P3337" s="247"/>
      <c r="Q3337" s="247"/>
      <c r="R3337" s="247"/>
      <c r="AZ3337" s="259"/>
      <c r="BA3337" s="259">
        <f>BA3336+$BD$753</f>
        <v>16.518399999999225</v>
      </c>
      <c r="BB3337" s="274">
        <f t="shared" si="773"/>
        <v>2.0779973293668427E-2</v>
      </c>
      <c r="BC3337" s="259">
        <f t="shared" si="774"/>
        <v>4.8810051556338885E-5</v>
      </c>
      <c r="BD3337" s="259">
        <f t="shared" si="771"/>
        <v>4.8810051556338885E-5</v>
      </c>
      <c r="BE3337" s="254" t="str">
        <f t="shared" si="772"/>
        <v/>
      </c>
    </row>
    <row r="3338" spans="1:57" ht="20.100000000000001" customHeight="1" x14ac:dyDescent="0.25">
      <c r="A3338" s="247">
        <v>2560</v>
      </c>
      <c r="B3338" s="247">
        <f>$B$755+(A3338*$B$758)</f>
        <v>14999.504496814685</v>
      </c>
      <c r="C3338" s="247">
        <f>_xlfn.NORM.DIST($B3338,$B$752,$B$753,0)</f>
        <v>5.8186915222228507E-13</v>
      </c>
      <c r="D3338" s="247">
        <f>_xlfn.NORM.DIST($B3338,$B$752,$B$753,1)</f>
        <v>0.99999999978121457</v>
      </c>
      <c r="E3338" s="247">
        <f>IF(OR(D3338&lt;$F$757,D3338&gt;$F$758),C3338,"")</f>
        <v>5.8186915222228507E-13</v>
      </c>
      <c r="F3338" s="247" t="str">
        <f>IF(AND(D3338&gt;$F$757,D3338&lt;$F$758),C3338,"")</f>
        <v/>
      </c>
      <c r="G3338" s="247" t="str">
        <f>IF(C3338=MAX($C$761:$C$2761),C3338,"")</f>
        <v/>
      </c>
      <c r="H3338" s="247">
        <f>_xlfn.NORM.DIST(B3338,$F$753,$F$754,0)</f>
        <v>2.0525939655409637E-288</v>
      </c>
      <c r="I3338" s="247" t="str">
        <f>IF(H3338=MAX($H$761:$H$2761),C3338,"")</f>
        <v/>
      </c>
      <c r="J3338" s="247"/>
      <c r="K3338" s="247"/>
      <c r="L3338" s="247"/>
      <c r="M3338" s="247"/>
      <c r="N3338" s="247"/>
      <c r="O3338" s="247"/>
      <c r="P3338" s="247"/>
      <c r="Q3338" s="247"/>
      <c r="R3338" s="247"/>
      <c r="AZ3338" s="259"/>
      <c r="BA3338" s="259">
        <f>BA3337+$BD$753</f>
        <v>16.524799999999225</v>
      </c>
      <c r="BB3338" s="274">
        <f t="shared" si="773"/>
        <v>2.0731163242112088E-2</v>
      </c>
      <c r="BC3338" s="259">
        <f t="shared" si="774"/>
        <v>4.8701240786746397E-5</v>
      </c>
      <c r="BD3338" s="259">
        <f t="shared" si="771"/>
        <v>4.8701240786746397E-5</v>
      </c>
      <c r="BE3338" s="254" t="str">
        <f t="shared" si="772"/>
        <v/>
      </c>
    </row>
    <row r="3339" spans="1:57" ht="20.100000000000001" customHeight="1" x14ac:dyDescent="0.25">
      <c r="A3339" s="247">
        <v>2561</v>
      </c>
      <c r="B3339" s="247">
        <f>$B$755+(A3339*$B$758)</f>
        <v>15009.119563799823</v>
      </c>
      <c r="C3339" s="247">
        <f>_xlfn.NORM.DIST($B3339,$B$752,$B$753,0)</f>
        <v>5.6752091204453449E-13</v>
      </c>
      <c r="D3339" s="247">
        <f>_xlfn.NORM.DIST($B3339,$B$752,$B$753,1)</f>
        <v>0.99999999978674003</v>
      </c>
      <c r="E3339" s="247">
        <f>IF(OR(D3339&lt;$F$757,D3339&gt;$F$758),C3339,"")</f>
        <v>5.6752091204453449E-13</v>
      </c>
      <c r="F3339" s="247" t="str">
        <f>IF(AND(D3339&gt;$F$757,D3339&lt;$F$758),C3339,"")</f>
        <v/>
      </c>
      <c r="G3339" s="247" t="str">
        <f>IF(C3339=MAX($C$761:$C$2761),C3339,"")</f>
        <v/>
      </c>
      <c r="H3339" s="247">
        <f>_xlfn.NORM.DIST(B3339,$F$753,$F$754,0)</f>
        <v>2.3719933709274027E-288</v>
      </c>
      <c r="I3339" s="247" t="str">
        <f>IF(H3339=MAX($H$761:$H$2761),C3339,"")</f>
        <v/>
      </c>
      <c r="J3339" s="247"/>
      <c r="K3339" s="247"/>
      <c r="L3339" s="247"/>
      <c r="M3339" s="247"/>
      <c r="N3339" s="247"/>
      <c r="O3339" s="247"/>
      <c r="P3339" s="247"/>
      <c r="Q3339" s="247"/>
      <c r="R3339" s="247"/>
      <c r="AZ3339" s="259"/>
      <c r="BA3339" s="259">
        <f>BA3338+$BD$753</f>
        <v>16.531199999999224</v>
      </c>
      <c r="BB3339" s="274">
        <f t="shared" si="773"/>
        <v>2.0682462001325341E-2</v>
      </c>
      <c r="BC3339" s="259">
        <f t="shared" si="774"/>
        <v>4.8592654370689659E-5</v>
      </c>
      <c r="BD3339" s="259">
        <f t="shared" si="771"/>
        <v>4.8592654370689659E-5</v>
      </c>
      <c r="BE3339" s="254" t="str">
        <f t="shared" si="772"/>
        <v/>
      </c>
    </row>
    <row r="3340" spans="1:57" ht="20.100000000000001" customHeight="1" x14ac:dyDescent="0.25">
      <c r="A3340" s="247">
        <v>2562</v>
      </c>
      <c r="B3340" s="247">
        <f>$B$755+(A3340*$B$758)</f>
        <v>15018.73463078496</v>
      </c>
      <c r="C3340" s="247">
        <f>_xlfn.NORM.DIST($B3340,$B$752,$B$753,0)</f>
        <v>5.5351762701157844E-13</v>
      </c>
      <c r="D3340" s="247">
        <f>_xlfn.NORM.DIST($B3340,$B$752,$B$753,1)</f>
        <v>0.99999999979212917</v>
      </c>
      <c r="E3340" s="247">
        <f>IF(OR(D3340&lt;$F$757,D3340&gt;$F$758),C3340,"")</f>
        <v>5.5351762701157844E-13</v>
      </c>
      <c r="F3340" s="247" t="str">
        <f>IF(AND(D3340&gt;$F$757,D3340&lt;$F$758),C3340,"")</f>
        <v/>
      </c>
      <c r="G3340" s="247" t="str">
        <f>IF(C3340=MAX($C$761:$C$2761),C3340,"")</f>
        <v/>
      </c>
      <c r="H3340" s="247">
        <f>_xlfn.NORM.DIST(B3340,$F$753,$F$754,0)</f>
        <v>2.7410499228090552E-288</v>
      </c>
      <c r="I3340" s="247" t="str">
        <f>IF(H3340=MAX($H$761:$H$2761),C3340,"")</f>
        <v/>
      </c>
      <c r="J3340" s="247"/>
      <c r="K3340" s="247"/>
      <c r="L3340" s="247"/>
      <c r="M3340" s="247"/>
      <c r="N3340" s="247"/>
      <c r="O3340" s="247"/>
      <c r="P3340" s="247"/>
      <c r="Q3340" s="247"/>
      <c r="R3340" s="247"/>
      <c r="AZ3340" s="259"/>
      <c r="BA3340" s="259">
        <f>BA3339+$BD$753</f>
        <v>16.537599999999223</v>
      </c>
      <c r="BB3340" s="274">
        <f t="shared" si="773"/>
        <v>2.0633869346954652E-2</v>
      </c>
      <c r="BC3340" s="259">
        <f t="shared" si="774"/>
        <v>4.8484291903263393E-5</v>
      </c>
      <c r="BD3340" s="259">
        <f t="shared" si="771"/>
        <v>4.8484291903263393E-5</v>
      </c>
      <c r="BE3340" s="254" t="str">
        <f t="shared" si="772"/>
        <v/>
      </c>
    </row>
    <row r="3341" spans="1:57" ht="20.100000000000001" customHeight="1" x14ac:dyDescent="0.25">
      <c r="A3341" s="247">
        <v>2563</v>
      </c>
      <c r="B3341" s="247">
        <f>$B$755+(A3341*$B$758)</f>
        <v>15028.349697770098</v>
      </c>
      <c r="C3341" s="247">
        <f>_xlfn.NORM.DIST($B3341,$B$752,$B$753,0)</f>
        <v>5.3985122810679089E-13</v>
      </c>
      <c r="D3341" s="247">
        <f>_xlfn.NORM.DIST($B3341,$B$752,$B$753,1)</f>
        <v>0.9999999997973853</v>
      </c>
      <c r="E3341" s="247">
        <f>IF(OR(D3341&lt;$F$757,D3341&gt;$F$758),C3341,"")</f>
        <v>5.3985122810679089E-13</v>
      </c>
      <c r="F3341" s="247" t="str">
        <f>IF(AND(D3341&gt;$F$757,D3341&lt;$F$758),C3341,"")</f>
        <v/>
      </c>
      <c r="G3341" s="247" t="str">
        <f>IF(C3341=MAX($C$761:$C$2761),C3341,"")</f>
        <v/>
      </c>
      <c r="H3341" s="247">
        <f>_xlfn.NORM.DIST(B3341,$F$753,$F$754,0)</f>
        <v>3.1674770084532651E-288</v>
      </c>
      <c r="I3341" s="247" t="str">
        <f>IF(H3341=MAX($H$761:$H$2761),C3341,"")</f>
        <v/>
      </c>
      <c r="J3341" s="247"/>
      <c r="K3341" s="247"/>
      <c r="L3341" s="247"/>
      <c r="M3341" s="247"/>
      <c r="N3341" s="247"/>
      <c r="O3341" s="247"/>
      <c r="P3341" s="247"/>
      <c r="Q3341" s="247"/>
      <c r="R3341" s="247"/>
      <c r="AZ3341" s="259"/>
      <c r="BA3341" s="259">
        <f>BA3340+$BD$753</f>
        <v>16.543999999999222</v>
      </c>
      <c r="BB3341" s="274">
        <f t="shared" si="773"/>
        <v>2.0585385055051388E-2</v>
      </c>
      <c r="BC3341" s="259">
        <f t="shared" si="774"/>
        <v>4.8376152980242337E-5</v>
      </c>
      <c r="BD3341" s="259">
        <f t="shared" si="771"/>
        <v>4.8376152980242337E-5</v>
      </c>
      <c r="BE3341" s="254" t="str">
        <f t="shared" si="772"/>
        <v/>
      </c>
    </row>
    <row r="3342" spans="1:57" ht="20.100000000000001" customHeight="1" x14ac:dyDescent="0.25">
      <c r="A3342" s="248">
        <v>2564</v>
      </c>
      <c r="B3342" s="247">
        <f>$B$755+(A3342*$B$758)</f>
        <v>15037.964764755236</v>
      </c>
      <c r="C3342" s="247">
        <f>_xlfn.NORM.DIST($B3342,$B$752,$B$753,0)</f>
        <v>5.2651382950455685E-13</v>
      </c>
      <c r="D3342" s="247">
        <f>_xlfn.NORM.DIST($B3342,$B$752,$B$753,1)</f>
        <v>0.99999999980251164</v>
      </c>
      <c r="E3342" s="247">
        <f>IF(OR(D3342&lt;$F$757,D3342&gt;$F$758),C3342,"")</f>
        <v>5.2651382950455685E-13</v>
      </c>
      <c r="F3342" s="247" t="str">
        <f>IF(AND(D3342&gt;$F$757,D3342&lt;$F$758),C3342,"")</f>
        <v/>
      </c>
      <c r="G3342" s="247" t="str">
        <f>IF(C3342=MAX($C$761:$C$2761),C3342,"")</f>
        <v/>
      </c>
      <c r="H3342" s="247">
        <f>_xlfn.NORM.DIST(B3342,$F$753,$F$754,0)</f>
        <v>3.6601850956119275E-288</v>
      </c>
      <c r="I3342" s="247" t="str">
        <f>IF(H3342=MAX($H$761:$H$2761),C3342,"")</f>
        <v/>
      </c>
      <c r="J3342" s="247"/>
      <c r="K3342" s="247"/>
      <c r="L3342" s="247"/>
      <c r="M3342" s="247"/>
      <c r="N3342" s="247"/>
      <c r="O3342" s="247"/>
      <c r="P3342" s="247"/>
      <c r="Q3342" s="247"/>
      <c r="R3342" s="247"/>
      <c r="AZ3342" s="259"/>
      <c r="BA3342" s="259">
        <f>BA3341+$BD$753</f>
        <v>16.550399999999222</v>
      </c>
      <c r="BB3342" s="274">
        <f t="shared" si="773"/>
        <v>2.0537008902071146E-2</v>
      </c>
      <c r="BC3342" s="259">
        <f t="shared" si="774"/>
        <v>4.8268237197793273E-5</v>
      </c>
      <c r="BD3342" s="259">
        <f t="shared" si="771"/>
        <v>4.8268237197793273E-5</v>
      </c>
      <c r="BE3342" s="254" t="str">
        <f t="shared" si="772"/>
        <v/>
      </c>
    </row>
    <row r="3343" spans="1:57" ht="20.100000000000001" customHeight="1" x14ac:dyDescent="0.25">
      <c r="A3343" s="247">
        <v>2565</v>
      </c>
      <c r="B3343" s="247">
        <f>$B$755+(A3343*$B$758)</f>
        <v>15047.579831740373</v>
      </c>
      <c r="C3343" s="247">
        <f>_xlfn.NORM.DIST($B3343,$B$752,$B$753,0)</f>
        <v>5.1349772454568921E-13</v>
      </c>
      <c r="D3343" s="247">
        <f>_xlfn.NORM.DIST($B3343,$B$752,$B$753,1)</f>
        <v>0.99999999980751131</v>
      </c>
      <c r="E3343" s="247">
        <f>IF(OR(D3343&lt;$F$757,D3343&gt;$F$758),C3343,"")</f>
        <v>5.1349772454568921E-13</v>
      </c>
      <c r="F3343" s="247" t="str">
        <f>IF(AND(D3343&gt;$F$757,D3343&lt;$F$758),C3343,"")</f>
        <v/>
      </c>
      <c r="G3343" s="247" t="str">
        <f>IF(C3343=MAX($C$761:$C$2761),C3343,"")</f>
        <v/>
      </c>
      <c r="H3343" s="247">
        <f>_xlfn.NORM.DIST(B3343,$F$753,$F$754,0)</f>
        <v>4.2294673485631641E-288</v>
      </c>
      <c r="I3343" s="247" t="str">
        <f>IF(H3343=MAX($H$761:$H$2761),C3343,"")</f>
        <v/>
      </c>
      <c r="J3343" s="247"/>
      <c r="K3343" s="247"/>
      <c r="L3343" s="247"/>
      <c r="M3343" s="247"/>
      <c r="N3343" s="247"/>
      <c r="O3343" s="247"/>
      <c r="P3343" s="247"/>
      <c r="Q3343" s="247"/>
      <c r="R3343" s="247"/>
      <c r="AZ3343" s="259"/>
      <c r="BA3343" s="259">
        <f>BA3342+$BD$753</f>
        <v>16.556799999999221</v>
      </c>
      <c r="BB3343" s="274">
        <f t="shared" si="773"/>
        <v>2.0488740664873353E-2</v>
      </c>
      <c r="BC3343" s="259">
        <f t="shared" si="774"/>
        <v>4.816054415274218E-5</v>
      </c>
      <c r="BD3343" s="259">
        <f t="shared" si="771"/>
        <v>4.816054415274218E-5</v>
      </c>
      <c r="BE3343" s="254" t="str">
        <f t="shared" si="772"/>
        <v/>
      </c>
    </row>
    <row r="3344" spans="1:57" ht="20.100000000000001" customHeight="1" x14ac:dyDescent="0.25">
      <c r="A3344" s="247">
        <v>2566</v>
      </c>
      <c r="B3344" s="247">
        <f>$B$755+(A3344*$B$758)</f>
        <v>15057.194898725511</v>
      </c>
      <c r="C3344" s="247">
        <f>_xlfn.NORM.DIST($B3344,$B$752,$B$753,0)</f>
        <v>5.007953817981561E-13</v>
      </c>
      <c r="D3344" s="247">
        <f>_xlfn.NORM.DIST($B3344,$B$752,$B$753,1)</f>
        <v>0.9999999998123873</v>
      </c>
      <c r="E3344" s="247">
        <f>IF(OR(D3344&lt;$F$757,D3344&gt;$F$758),C3344,"")</f>
        <v>5.007953817981561E-13</v>
      </c>
      <c r="F3344" s="247" t="str">
        <f>IF(AND(D3344&gt;$F$757,D3344&lt;$F$758),C3344,"")</f>
        <v/>
      </c>
      <c r="G3344" s="247" t="str">
        <f>IF(C3344=MAX($C$761:$C$2761),C3344,"")</f>
        <v/>
      </c>
      <c r="H3344" s="247">
        <f>_xlfn.NORM.DIST(B3344,$F$753,$F$754,0)</f>
        <v>4.8872139996403431E-288</v>
      </c>
      <c r="I3344" s="247" t="str">
        <f>IF(H3344=MAX($H$761:$H$2761),C3344,"")</f>
        <v/>
      </c>
      <c r="J3344" s="247"/>
      <c r="K3344" s="247"/>
      <c r="L3344" s="247"/>
      <c r="M3344" s="247"/>
      <c r="N3344" s="247"/>
      <c r="O3344" s="247"/>
      <c r="P3344" s="247"/>
      <c r="Q3344" s="247"/>
      <c r="R3344" s="247"/>
      <c r="AZ3344" s="259"/>
      <c r="BA3344" s="259">
        <f>BA3343+$BD$753</f>
        <v>16.56319999999922</v>
      </c>
      <c r="BB3344" s="274">
        <f t="shared" si="773"/>
        <v>2.044058012072061E-2</v>
      </c>
      <c r="BC3344" s="259">
        <f t="shared" si="774"/>
        <v>4.8053073442390348E-5</v>
      </c>
      <c r="BD3344" s="259">
        <f t="shared" si="771"/>
        <v>4.8053073442390348E-5</v>
      </c>
      <c r="BE3344" s="254" t="str">
        <f t="shared" si="772"/>
        <v/>
      </c>
    </row>
    <row r="3345" spans="1:57" ht="20.100000000000001" customHeight="1" x14ac:dyDescent="0.25">
      <c r="A3345" s="247">
        <v>2567</v>
      </c>
      <c r="B3345" s="247">
        <f>$B$755+(A3345*$B$758)</f>
        <v>15066.809965710649</v>
      </c>
      <c r="C3345" s="247">
        <f>_xlfn.NORM.DIST($B3345,$B$752,$B$753,0)</f>
        <v>4.8839944120125257E-13</v>
      </c>
      <c r="D3345" s="247">
        <f>_xlfn.NORM.DIST($B3345,$B$752,$B$753,1)</f>
        <v>0.9999999998171426</v>
      </c>
      <c r="E3345" s="247">
        <f>IF(OR(D3345&lt;$F$757,D3345&gt;$F$758),C3345,"")</f>
        <v>4.8839944120125257E-13</v>
      </c>
      <c r="F3345" s="247" t="str">
        <f>IF(AND(D3345&gt;$F$757,D3345&lt;$F$758),C3345,"")</f>
        <v/>
      </c>
      <c r="G3345" s="247" t="str">
        <f>IF(C3345=MAX($C$761:$C$2761),C3345,"")</f>
        <v/>
      </c>
      <c r="H3345" s="247">
        <f>_xlfn.NORM.DIST(B3345,$F$753,$F$754,0)</f>
        <v>5.6471599270476763E-288</v>
      </c>
      <c r="I3345" s="247" t="str">
        <f>IF(H3345=MAX($H$761:$H$2761),C3345,"")</f>
        <v/>
      </c>
      <c r="J3345" s="247"/>
      <c r="K3345" s="247"/>
      <c r="L3345" s="247"/>
      <c r="M3345" s="247"/>
      <c r="N3345" s="247"/>
      <c r="O3345" s="247"/>
      <c r="P3345" s="247"/>
      <c r="Q3345" s="247"/>
      <c r="R3345" s="247"/>
      <c r="AZ3345" s="259"/>
      <c r="BA3345" s="259">
        <f>BA3344+$BD$753</f>
        <v>16.56959999999922</v>
      </c>
      <c r="BB3345" s="274">
        <f t="shared" si="773"/>
        <v>2.039252704727822E-2</v>
      </c>
      <c r="BC3345" s="259">
        <f t="shared" si="774"/>
        <v>4.7945824664538672E-5</v>
      </c>
      <c r="BD3345" s="259">
        <f t="shared" si="771"/>
        <v>4.7945824664538672E-5</v>
      </c>
      <c r="BE3345" s="254" t="str">
        <f t="shared" si="772"/>
        <v/>
      </c>
    </row>
    <row r="3346" spans="1:57" ht="20.100000000000001" customHeight="1" x14ac:dyDescent="0.25">
      <c r="A3346" s="247">
        <v>2568</v>
      </c>
      <c r="B3346" s="247">
        <f>$B$755+(A3346*$B$758)</f>
        <v>15076.425032695786</v>
      </c>
      <c r="C3346" s="247">
        <f>_xlfn.NORM.DIST($B3346,$B$752,$B$753,0)</f>
        <v>4.7630271029164996E-13</v>
      </c>
      <c r="D3346" s="247">
        <f>_xlfn.NORM.DIST($B3346,$B$752,$B$753,1)</f>
        <v>0.99999999982178023</v>
      </c>
      <c r="E3346" s="247">
        <f>IF(OR(D3346&lt;$F$757,D3346&gt;$F$758),C3346,"")</f>
        <v>4.7630271029164996E-13</v>
      </c>
      <c r="F3346" s="247" t="str">
        <f>IF(AND(D3346&gt;$F$757,D3346&lt;$F$758),C3346,"")</f>
        <v/>
      </c>
      <c r="G3346" s="247" t="str">
        <f>IF(C3346=MAX($C$761:$C$2761),C3346,"")</f>
        <v/>
      </c>
      <c r="H3346" s="247">
        <f>_xlfn.NORM.DIST(B3346,$F$753,$F$754,0)</f>
        <v>6.525170578050334E-288</v>
      </c>
      <c r="I3346" s="247" t="str">
        <f>IF(H3346=MAX($H$761:$H$2761),C3346,"")</f>
        <v/>
      </c>
      <c r="J3346" s="247"/>
      <c r="K3346" s="247"/>
      <c r="L3346" s="247"/>
      <c r="M3346" s="247"/>
      <c r="N3346" s="247"/>
      <c r="O3346" s="247"/>
      <c r="P3346" s="247"/>
      <c r="Q3346" s="247"/>
      <c r="R3346" s="247"/>
      <c r="AZ3346" s="259"/>
      <c r="BA3346" s="259">
        <f>BA3345+$BD$753</f>
        <v>16.575999999999219</v>
      </c>
      <c r="BB3346" s="274">
        <f t="shared" si="773"/>
        <v>2.0344581222613681E-2</v>
      </c>
      <c r="BC3346" s="259">
        <f t="shared" si="774"/>
        <v>4.783879741769928E-5</v>
      </c>
      <c r="BD3346" s="259">
        <f t="shared" si="771"/>
        <v>4.783879741769928E-5</v>
      </c>
      <c r="BE3346" s="254" t="str">
        <f t="shared" si="772"/>
        <v/>
      </c>
    </row>
    <row r="3347" spans="1:57" ht="20.100000000000001" customHeight="1" x14ac:dyDescent="0.25">
      <c r="A3347" s="247">
        <v>2569</v>
      </c>
      <c r="B3347" s="247">
        <f>$B$755+(A3347*$B$758)</f>
        <v>15086.040099680924</v>
      </c>
      <c r="C3347" s="247">
        <f>_xlfn.NORM.DIST($B3347,$B$752,$B$753,0)</f>
        <v>4.6449816050951833E-13</v>
      </c>
      <c r="D3347" s="247">
        <f>_xlfn.NORM.DIST($B3347,$B$752,$B$753,1)</f>
        <v>0.99999999982630294</v>
      </c>
      <c r="E3347" s="247">
        <f>IF(OR(D3347&lt;$F$757,D3347&gt;$F$758),C3347,"")</f>
        <v>4.6449816050951833E-13</v>
      </c>
      <c r="F3347" s="247" t="str">
        <f>IF(AND(D3347&gt;$F$757,D3347&lt;$F$758),C3347,"")</f>
        <v/>
      </c>
      <c r="G3347" s="247" t="str">
        <f>IF(C3347=MAX($C$761:$C$2761),C3347,"")</f>
        <v/>
      </c>
      <c r="H3347" s="247">
        <f>_xlfn.NORM.DIST(B3347,$F$753,$F$754,0)</f>
        <v>7.5395721712360806E-288</v>
      </c>
      <c r="I3347" s="247" t="str">
        <f>IF(H3347=MAX($H$761:$H$2761),C3347,"")</f>
        <v/>
      </c>
      <c r="J3347" s="247"/>
      <c r="K3347" s="247"/>
      <c r="L3347" s="247"/>
      <c r="M3347" s="247"/>
      <c r="N3347" s="247"/>
      <c r="O3347" s="247"/>
      <c r="P3347" s="247"/>
      <c r="Q3347" s="247"/>
      <c r="R3347" s="247"/>
      <c r="AZ3347" s="259"/>
      <c r="BA3347" s="259">
        <f>BA3346+$BD$753</f>
        <v>16.582399999999218</v>
      </c>
      <c r="BB3347" s="274">
        <f t="shared" si="773"/>
        <v>2.0296742425195982E-2</v>
      </c>
      <c r="BC3347" s="259">
        <f t="shared" si="774"/>
        <v>4.7731991300745125E-5</v>
      </c>
      <c r="BD3347" s="259">
        <f t="shared" si="771"/>
        <v>4.7731991300745125E-5</v>
      </c>
      <c r="BE3347" s="254" t="str">
        <f t="shared" si="772"/>
        <v/>
      </c>
    </row>
    <row r="3348" spans="1:57" ht="20.100000000000001" customHeight="1" x14ac:dyDescent="0.25">
      <c r="A3348" s="248">
        <v>2570</v>
      </c>
      <c r="B3348" s="247">
        <f>$B$755+(A3348*$B$758)</f>
        <v>15095.655166666062</v>
      </c>
      <c r="C3348" s="247">
        <f>_xlfn.NORM.DIST($B3348,$B$752,$B$753,0)</f>
        <v>4.529789235832311E-13</v>
      </c>
      <c r="D3348" s="247">
        <f>_xlfn.NORM.DIST($B3348,$B$752,$B$753,1)</f>
        <v>0.99999999983071353</v>
      </c>
      <c r="E3348" s="247">
        <f>IF(OR(D3348&lt;$F$757,D3348&gt;$F$758),C3348,"")</f>
        <v>4.529789235832311E-13</v>
      </c>
      <c r="F3348" s="247" t="str">
        <f>IF(AND(D3348&gt;$F$757,D3348&lt;$F$758),C3348,"")</f>
        <v/>
      </c>
      <c r="G3348" s="247" t="str">
        <f>IF(C3348=MAX($C$761:$C$2761),C3348,"")</f>
        <v/>
      </c>
      <c r="H3348" s="247">
        <f>_xlfn.NORM.DIST(B3348,$F$753,$F$754,0)</f>
        <v>8.7115330289460531E-288</v>
      </c>
      <c r="I3348" s="247" t="str">
        <f>IF(H3348=MAX($H$761:$H$2761),C3348,"")</f>
        <v/>
      </c>
      <c r="J3348" s="247"/>
      <c r="K3348" s="247"/>
      <c r="L3348" s="247"/>
      <c r="M3348" s="247"/>
      <c r="N3348" s="247"/>
      <c r="O3348" s="247"/>
      <c r="P3348" s="247"/>
      <c r="Q3348" s="247"/>
      <c r="R3348" s="247"/>
      <c r="AZ3348" s="259"/>
      <c r="BA3348" s="259">
        <f>BA3347+$BD$753</f>
        <v>16.588799999999218</v>
      </c>
      <c r="BB3348" s="274">
        <f t="shared" si="773"/>
        <v>2.0249010433895237E-2</v>
      </c>
      <c r="BC3348" s="259">
        <f t="shared" si="774"/>
        <v>4.7625405913177127E-5</v>
      </c>
      <c r="BD3348" s="259">
        <f t="shared" si="771"/>
        <v>4.7625405913177127E-5</v>
      </c>
      <c r="BE3348" s="254" t="str">
        <f t="shared" si="772"/>
        <v/>
      </c>
    </row>
    <row r="3349" spans="1:57" ht="20.100000000000001" customHeight="1" x14ac:dyDescent="0.25">
      <c r="A3349" s="247">
        <v>2571</v>
      </c>
      <c r="B3349" s="247">
        <f>$B$755+(A3349*$B$758)</f>
        <v>15105.270233651199</v>
      </c>
      <c r="C3349" s="247">
        <f>_xlfn.NORM.DIST($B3349,$B$752,$B$753,0)</f>
        <v>4.4173828799091167E-13</v>
      </c>
      <c r="D3349" s="247">
        <f>_xlfn.NORM.DIST($B3349,$B$752,$B$753,1)</f>
        <v>0.99999999983501464</v>
      </c>
      <c r="E3349" s="247">
        <f>IF(OR(D3349&lt;$F$757,D3349&gt;$F$758),C3349,"")</f>
        <v>4.4173828799091167E-13</v>
      </c>
      <c r="F3349" s="247" t="str">
        <f>IF(AND(D3349&gt;$F$757,D3349&lt;$F$758),C3349,"")</f>
        <v/>
      </c>
      <c r="G3349" s="247" t="str">
        <f>IF(C3349=MAX($C$761:$C$2761),C3349,"")</f>
        <v/>
      </c>
      <c r="H3349" s="247">
        <f>_xlfn.NORM.DIST(B3349,$F$753,$F$754,0)</f>
        <v>1.0065503950039642E-287</v>
      </c>
      <c r="I3349" s="247" t="str">
        <f>IF(H3349=MAX($H$761:$H$2761),C3349,"")</f>
        <v/>
      </c>
      <c r="J3349" s="247"/>
      <c r="K3349" s="247"/>
      <c r="L3349" s="247"/>
      <c r="M3349" s="247"/>
      <c r="N3349" s="247"/>
      <c r="O3349" s="247"/>
      <c r="P3349" s="247"/>
      <c r="Q3349" s="247"/>
      <c r="R3349" s="247"/>
      <c r="AZ3349" s="259"/>
      <c r="BA3349" s="259">
        <f>BA3348+$BD$753</f>
        <v>16.595199999999217</v>
      </c>
      <c r="BB3349" s="274">
        <f t="shared" si="773"/>
        <v>2.020138502798206E-2</v>
      </c>
      <c r="BC3349" s="259">
        <f t="shared" si="774"/>
        <v>4.7519040854957645E-5</v>
      </c>
      <c r="BD3349" s="259">
        <f t="shared" si="771"/>
        <v>4.7519040854957645E-5</v>
      </c>
      <c r="BE3349" s="254" t="str">
        <f t="shared" si="772"/>
        <v/>
      </c>
    </row>
    <row r="3350" spans="1:57" ht="20.100000000000001" customHeight="1" x14ac:dyDescent="0.25">
      <c r="A3350" s="247">
        <v>2572</v>
      </c>
      <c r="B3350" s="247">
        <f>$B$755+(A3350*$B$758)</f>
        <v>15114.885300636337</v>
      </c>
      <c r="C3350" s="247">
        <f>_xlfn.NORM.DIST($B3350,$B$752,$B$753,0)</f>
        <v>4.3076969549737413E-13</v>
      </c>
      <c r="D3350" s="247">
        <f>_xlfn.NORM.DIST($B3350,$B$752,$B$753,1)</f>
        <v>0.99999999983920906</v>
      </c>
      <c r="E3350" s="247">
        <f>IF(OR(D3350&lt;$F$757,D3350&gt;$F$758),C3350,"")</f>
        <v>4.3076969549737413E-13</v>
      </c>
      <c r="F3350" s="247" t="str">
        <f>IF(AND(D3350&gt;$F$757,D3350&lt;$F$758),C3350,"")</f>
        <v/>
      </c>
      <c r="G3350" s="247" t="str">
        <f>IF(C3350=MAX($C$761:$C$2761),C3350,"")</f>
        <v/>
      </c>
      <c r="H3350" s="247">
        <f>_xlfn.NORM.DIST(B3350,$F$753,$F$754,0)</f>
        <v>1.1629726755865807E-287</v>
      </c>
      <c r="I3350" s="247" t="str">
        <f>IF(H3350=MAX($H$761:$H$2761),C3350,"")</f>
        <v/>
      </c>
      <c r="J3350" s="247"/>
      <c r="K3350" s="247"/>
      <c r="L3350" s="247"/>
      <c r="M3350" s="247"/>
      <c r="N3350" s="247"/>
      <c r="O3350" s="247"/>
      <c r="P3350" s="247"/>
      <c r="Q3350" s="247"/>
      <c r="R3350" s="247"/>
      <c r="AZ3350" s="259"/>
      <c r="BA3350" s="259">
        <f>BA3349+$BD$753</f>
        <v>16.601599999999216</v>
      </c>
      <c r="BB3350" s="274">
        <f t="shared" si="773"/>
        <v>2.0153865987127102E-2</v>
      </c>
      <c r="BC3350" s="259">
        <f t="shared" si="774"/>
        <v>4.741289572672211E-5</v>
      </c>
      <c r="BD3350" s="259">
        <f t="shared" si="771"/>
        <v>4.741289572672211E-5</v>
      </c>
      <c r="BE3350" s="254" t="str">
        <f t="shared" si="772"/>
        <v/>
      </c>
    </row>
    <row r="3351" spans="1:57" ht="20.100000000000001" customHeight="1" x14ac:dyDescent="0.25">
      <c r="A3351" s="247">
        <v>2573</v>
      </c>
      <c r="B3351" s="247">
        <f>$B$755+(A3351*$B$758)</f>
        <v>15124.500367621475</v>
      </c>
      <c r="C3351" s="247">
        <f>_xlfn.NORM.DIST($B3351,$B$752,$B$753,0)</f>
        <v>4.2006673776483399E-13</v>
      </c>
      <c r="D3351" s="247">
        <f>_xlfn.NORM.DIST($B3351,$B$752,$B$753,1)</f>
        <v>0.99999999984329924</v>
      </c>
      <c r="E3351" s="247">
        <f>IF(OR(D3351&lt;$F$757,D3351&gt;$F$758),C3351,"")</f>
        <v>4.2006673776483399E-13</v>
      </c>
      <c r="F3351" s="247" t="str">
        <f>IF(AND(D3351&gt;$F$757,D3351&lt;$F$758),C3351,"")</f>
        <v/>
      </c>
      <c r="G3351" s="247" t="str">
        <f>IF(C3351=MAX($C$761:$C$2761),C3351,"")</f>
        <v/>
      </c>
      <c r="H3351" s="247">
        <f>_xlfn.NORM.DIST(B3351,$F$753,$F$754,0)</f>
        <v>1.3436821553693236E-287</v>
      </c>
      <c r="I3351" s="247" t="str">
        <f>IF(H3351=MAX($H$761:$H$2761),C3351,"")</f>
        <v/>
      </c>
      <c r="J3351" s="247"/>
      <c r="K3351" s="247"/>
      <c r="L3351" s="247"/>
      <c r="M3351" s="247"/>
      <c r="N3351" s="247"/>
      <c r="O3351" s="247"/>
      <c r="P3351" s="247"/>
      <c r="Q3351" s="247"/>
      <c r="R3351" s="247"/>
      <c r="AZ3351" s="259"/>
      <c r="BA3351" s="259">
        <f>BA3350+$BD$753</f>
        <v>16.607999999999215</v>
      </c>
      <c r="BB3351" s="274">
        <f t="shared" si="773"/>
        <v>2.010645309140038E-2</v>
      </c>
      <c r="BC3351" s="259">
        <f t="shared" si="774"/>
        <v>4.7306970129536163E-5</v>
      </c>
      <c r="BD3351" s="259">
        <f t="shared" si="771"/>
        <v>4.7306970129536163E-5</v>
      </c>
      <c r="BE3351" s="254" t="str">
        <f t="shared" si="772"/>
        <v/>
      </c>
    </row>
    <row r="3352" spans="1:57" ht="20.100000000000001" customHeight="1" x14ac:dyDescent="0.25">
      <c r="A3352" s="247">
        <v>2574</v>
      </c>
      <c r="B3352" s="247">
        <f>$B$755+(A3352*$B$758)</f>
        <v>15134.115434606612</v>
      </c>
      <c r="C3352" s="247">
        <f>_xlfn.NORM.DIST($B3352,$B$752,$B$753,0)</f>
        <v>4.0962315303589813E-13</v>
      </c>
      <c r="D3352" s="247">
        <f>_xlfn.NORM.DIST($B3352,$B$752,$B$753,1)</f>
        <v>0.99999999984728782</v>
      </c>
      <c r="E3352" s="247">
        <f>IF(OR(D3352&lt;$F$757,D3352&gt;$F$758),C3352,"")</f>
        <v>4.0962315303589813E-13</v>
      </c>
      <c r="F3352" s="247" t="str">
        <f>IF(AND(D3352&gt;$F$757,D3352&lt;$F$758),C3352,"")</f>
        <v/>
      </c>
      <c r="G3352" s="247" t="str">
        <f>IF(C3352=MAX($C$761:$C$2761),C3352,"")</f>
        <v/>
      </c>
      <c r="H3352" s="247">
        <f>_xlfn.NORM.DIST(B3352,$F$753,$F$754,0)</f>
        <v>1.5524464891412349E-287</v>
      </c>
      <c r="I3352" s="247" t="str">
        <f>IF(H3352=MAX($H$761:$H$2761),C3352,"")</f>
        <v/>
      </c>
      <c r="J3352" s="247"/>
      <c r="K3352" s="247"/>
      <c r="L3352" s="247"/>
      <c r="M3352" s="247"/>
      <c r="N3352" s="247"/>
      <c r="O3352" s="247"/>
      <c r="P3352" s="247"/>
      <c r="Q3352" s="247"/>
      <c r="R3352" s="247"/>
      <c r="AZ3352" s="259"/>
      <c r="BA3352" s="259">
        <f>BA3351+$BD$753</f>
        <v>16.614399999999215</v>
      </c>
      <c r="BB3352" s="274">
        <f t="shared" si="773"/>
        <v>2.0059146121270844E-2</v>
      </c>
      <c r="BC3352" s="259">
        <f t="shared" si="774"/>
        <v>4.7201263665058724E-5</v>
      </c>
      <c r="BD3352" s="259">
        <f t="shared" si="771"/>
        <v>4.7201263665058724E-5</v>
      </c>
      <c r="BE3352" s="254" t="str">
        <f t="shared" si="772"/>
        <v/>
      </c>
    </row>
    <row r="3353" spans="1:57" ht="20.100000000000001" customHeight="1" x14ac:dyDescent="0.25">
      <c r="A3353" s="247">
        <v>2575</v>
      </c>
      <c r="B3353" s="247">
        <f>$B$755+(A3353*$B$758)</f>
        <v>15143.73050159175</v>
      </c>
      <c r="C3353" s="247">
        <f>_xlfn.NORM.DIST($B3353,$B$752,$B$753,0)</f>
        <v>3.9943282288739986E-13</v>
      </c>
      <c r="D3353" s="247">
        <f>_xlfn.NORM.DIST($B3353,$B$752,$B$753,1)</f>
        <v>0.99999999985117716</v>
      </c>
      <c r="E3353" s="247">
        <f>IF(OR(D3353&lt;$F$757,D3353&gt;$F$758),C3353,"")</f>
        <v>3.9943282288739986E-13</v>
      </c>
      <c r="F3353" s="247" t="str">
        <f>IF(AND(D3353&gt;$F$757,D3353&lt;$F$758),C3353,"")</f>
        <v/>
      </c>
      <c r="G3353" s="247" t="str">
        <f>IF(C3353=MAX($C$761:$C$2761),C3353,"")</f>
        <v/>
      </c>
      <c r="H3353" s="247">
        <f>_xlfn.NORM.DIST(B3353,$F$753,$F$754,0)</f>
        <v>1.7936172858163275E-287</v>
      </c>
      <c r="I3353" s="247" t="str">
        <f>IF(H3353=MAX($H$761:$H$2761),C3353,"")</f>
        <v/>
      </c>
      <c r="J3353" s="247"/>
      <c r="K3353" s="247"/>
      <c r="L3353" s="247"/>
      <c r="M3353" s="247"/>
      <c r="N3353" s="247"/>
      <c r="O3353" s="247"/>
      <c r="P3353" s="247"/>
      <c r="Q3353" s="247"/>
      <c r="R3353" s="247"/>
      <c r="AZ3353" s="259"/>
      <c r="BA3353" s="259">
        <f>BA3352+$BD$753</f>
        <v>16.620799999999214</v>
      </c>
      <c r="BB3353" s="274">
        <f t="shared" si="773"/>
        <v>2.0011944857605785E-2</v>
      </c>
      <c r="BC3353" s="259">
        <f t="shared" si="774"/>
        <v>4.7095775935420553E-5</v>
      </c>
      <c r="BD3353" s="259">
        <f t="shared" si="771"/>
        <v>4.7095775935420553E-5</v>
      </c>
      <c r="BE3353" s="254" t="str">
        <f t="shared" si="772"/>
        <v/>
      </c>
    </row>
    <row r="3354" spans="1:57" ht="20.100000000000001" customHeight="1" x14ac:dyDescent="0.25">
      <c r="A3354" s="247">
        <v>2576</v>
      </c>
      <c r="B3354" s="247">
        <f>$B$755+(A3354*$B$758)</f>
        <v>15153.345568576888</v>
      </c>
      <c r="C3354" s="247">
        <f>_xlfn.NORM.DIST($B3354,$B$752,$B$753,0)</f>
        <v>3.8948976905354747E-13</v>
      </c>
      <c r="D3354" s="247">
        <f>_xlfn.NORM.DIST($B3354,$B$752,$B$753,1)</f>
        <v>0.99999999985496979</v>
      </c>
      <c r="E3354" s="247">
        <f>IF(OR(D3354&lt;$F$757,D3354&gt;$F$758),C3354,"")</f>
        <v>3.8948976905354747E-13</v>
      </c>
      <c r="F3354" s="247" t="str">
        <f>IF(AND(D3354&gt;$F$757,D3354&lt;$F$758),C3354,"")</f>
        <v/>
      </c>
      <c r="G3354" s="247" t="str">
        <f>IF(C3354=MAX($C$761:$C$2761),C3354,"")</f>
        <v/>
      </c>
      <c r="H3354" s="247">
        <f>_xlfn.NORM.DIST(B3354,$F$753,$F$754,0)</f>
        <v>2.0722205357060249E-287</v>
      </c>
      <c r="I3354" s="247" t="str">
        <f>IF(H3354=MAX($H$761:$H$2761),C3354,"")</f>
        <v/>
      </c>
      <c r="J3354" s="247"/>
      <c r="K3354" s="247"/>
      <c r="L3354" s="247"/>
      <c r="M3354" s="247"/>
      <c r="N3354" s="247"/>
      <c r="O3354" s="247"/>
      <c r="P3354" s="247"/>
      <c r="Q3354" s="247"/>
      <c r="R3354" s="247"/>
      <c r="AZ3354" s="259"/>
      <c r="BA3354" s="259">
        <f>BA3353+$BD$753</f>
        <v>16.627199999999213</v>
      </c>
      <c r="BB3354" s="274">
        <f t="shared" si="773"/>
        <v>1.9964849081670365E-2</v>
      </c>
      <c r="BC3354" s="259">
        <f t="shared" si="774"/>
        <v>4.6990506543425486E-5</v>
      </c>
      <c r="BD3354" s="259">
        <f t="shared" si="771"/>
        <v>4.6990506543425486E-5</v>
      </c>
      <c r="BE3354" s="254" t="str">
        <f t="shared" si="772"/>
        <v/>
      </c>
    </row>
    <row r="3355" spans="1:57" ht="20.100000000000001" customHeight="1" x14ac:dyDescent="0.25">
      <c r="A3355" s="248">
        <v>2577</v>
      </c>
      <c r="B3355" s="247">
        <f>$B$755+(A3355*$B$758)</f>
        <v>15162.960635562025</v>
      </c>
      <c r="C3355" s="247">
        <f>_xlfn.NORM.DIST($B3355,$B$752,$B$753,0)</f>
        <v>3.7978815031704422E-13</v>
      </c>
      <c r="D3355" s="247">
        <f>_xlfn.NORM.DIST($B3355,$B$752,$B$753,1)</f>
        <v>0.99999999985866794</v>
      </c>
      <c r="E3355" s="247">
        <f>IF(OR(D3355&lt;$F$757,D3355&gt;$F$758),C3355,"")</f>
        <v>3.7978815031704422E-13</v>
      </c>
      <c r="F3355" s="247" t="str">
        <f>IF(AND(D3355&gt;$F$757,D3355&lt;$F$758),C3355,"")</f>
        <v/>
      </c>
      <c r="G3355" s="247" t="str">
        <f>IF(C3355=MAX($C$761:$C$2761),C3355,"")</f>
        <v/>
      </c>
      <c r="H3355" s="247">
        <f>_xlfn.NORM.DIST(B3355,$F$753,$F$754,0)</f>
        <v>2.3940610282591881E-287</v>
      </c>
      <c r="I3355" s="247" t="str">
        <f>IF(H3355=MAX($H$761:$H$2761),C3355,"")</f>
        <v/>
      </c>
      <c r="J3355" s="247"/>
      <c r="K3355" s="247"/>
      <c r="L3355" s="247"/>
      <c r="M3355" s="247"/>
      <c r="N3355" s="247"/>
      <c r="O3355" s="247"/>
      <c r="P3355" s="247"/>
      <c r="Q3355" s="247"/>
      <c r="R3355" s="247"/>
      <c r="AZ3355" s="259"/>
      <c r="BA3355" s="259">
        <f>BA3354+$BD$753</f>
        <v>16.633599999999213</v>
      </c>
      <c r="BB3355" s="274">
        <f t="shared" si="773"/>
        <v>1.9917858575126939E-2</v>
      </c>
      <c r="BC3355" s="259">
        <f t="shared" si="774"/>
        <v>4.6885455092279815E-5</v>
      </c>
      <c r="BD3355" s="259">
        <f t="shared" si="771"/>
        <v>4.6885455092279815E-5</v>
      </c>
      <c r="BE3355" s="254" t="str">
        <f t="shared" si="772"/>
        <v/>
      </c>
    </row>
    <row r="3356" spans="1:57" ht="20.100000000000001" customHeight="1" x14ac:dyDescent="0.25">
      <c r="A3356" s="247">
        <v>2578</v>
      </c>
      <c r="B3356" s="247">
        <f>$B$755+(A3356*$B$758)</f>
        <v>15172.575702547163</v>
      </c>
      <c r="C3356" s="247">
        <f>_xlfn.NORM.DIST($B3356,$B$752,$B$753,0)</f>
        <v>3.7032225946671176E-13</v>
      </c>
      <c r="D3356" s="247">
        <f>_xlfn.NORM.DIST($B3356,$B$752,$B$753,1)</f>
        <v>0.99999999986227384</v>
      </c>
      <c r="E3356" s="247">
        <f>IF(OR(D3356&lt;$F$757,D3356&gt;$F$758),C3356,"")</f>
        <v>3.7032225946671176E-13</v>
      </c>
      <c r="F3356" s="247" t="str">
        <f>IF(AND(D3356&gt;$F$757,D3356&lt;$F$758),C3356,"")</f>
        <v/>
      </c>
      <c r="G3356" s="247" t="str">
        <f>IF(C3356=MAX($C$761:$C$2761),C3356,"")</f>
        <v/>
      </c>
      <c r="H3356" s="247">
        <f>_xlfn.NORM.DIST(B3356,$F$753,$F$754,0)</f>
        <v>2.765842922872053E-287</v>
      </c>
      <c r="I3356" s="247" t="str">
        <f>IF(H3356=MAX($H$761:$H$2761),C3356,"")</f>
        <v/>
      </c>
      <c r="J3356" s="247"/>
      <c r="K3356" s="247"/>
      <c r="L3356" s="247"/>
      <c r="M3356" s="247"/>
      <c r="N3356" s="247"/>
      <c r="O3356" s="247"/>
      <c r="P3356" s="247"/>
      <c r="Q3356" s="247"/>
      <c r="R3356" s="247"/>
      <c r="AZ3356" s="259"/>
      <c r="BA3356" s="259">
        <f>BA3355+$BD$753</f>
        <v>16.639999999999212</v>
      </c>
      <c r="BB3356" s="274">
        <f t="shared" si="773"/>
        <v>1.9870973120034659E-2</v>
      </c>
      <c r="BC3356" s="259">
        <f t="shared" si="774"/>
        <v>4.6780621185800453E-5</v>
      </c>
      <c r="BD3356" s="259">
        <f t="shared" si="771"/>
        <v>4.6780621185800453E-5</v>
      </c>
      <c r="BE3356" s="254" t="str">
        <f t="shared" si="772"/>
        <v/>
      </c>
    </row>
    <row r="3357" spans="1:57" ht="20.100000000000001" customHeight="1" x14ac:dyDescent="0.25">
      <c r="A3357" s="247">
        <v>2579</v>
      </c>
      <c r="B3357" s="247">
        <f>$B$755+(A3357*$B$758)</f>
        <v>15182.190769532301</v>
      </c>
      <c r="C3357" s="247">
        <f>_xlfn.NORM.DIST($B3357,$B$752,$B$753,0)</f>
        <v>3.6108652032031766E-13</v>
      </c>
      <c r="D3357" s="247">
        <f>_xlfn.NORM.DIST($B3357,$B$752,$B$753,1)</f>
        <v>0.99999999986579002</v>
      </c>
      <c r="E3357" s="247">
        <f>IF(OR(D3357&lt;$F$757,D3357&gt;$F$758),C3357,"")</f>
        <v>3.6108652032031766E-13</v>
      </c>
      <c r="F3357" s="247" t="str">
        <f>IF(AND(D3357&gt;$F$757,D3357&lt;$F$758),C3357,"")</f>
        <v/>
      </c>
      <c r="G3357" s="247" t="str">
        <f>IF(C3357=MAX($C$761:$C$2761),C3357,"")</f>
        <v/>
      </c>
      <c r="H3357" s="247">
        <f>_xlfn.NORM.DIST(B3357,$F$753,$F$754,0)</f>
        <v>3.1953089693572052E-287</v>
      </c>
      <c r="I3357" s="247" t="str">
        <f>IF(H3357=MAX($H$761:$H$2761),C3357,"")</f>
        <v/>
      </c>
      <c r="J3357" s="247"/>
      <c r="K3357" s="247"/>
      <c r="L3357" s="247"/>
      <c r="M3357" s="247"/>
      <c r="N3357" s="247"/>
      <c r="O3357" s="247"/>
      <c r="P3357" s="247"/>
      <c r="Q3357" s="247"/>
      <c r="R3357" s="247"/>
      <c r="AZ3357" s="259"/>
      <c r="BA3357" s="259">
        <f>BA3356+$BD$753</f>
        <v>16.646399999999211</v>
      </c>
      <c r="BB3357" s="274">
        <f t="shared" si="773"/>
        <v>1.9824192498848859E-2</v>
      </c>
      <c r="BC3357" s="259">
        <f t="shared" si="774"/>
        <v>4.667600442832473E-5</v>
      </c>
      <c r="BD3357" s="259">
        <f t="shared" si="771"/>
        <v>4.667600442832473E-5</v>
      </c>
      <c r="BE3357" s="254" t="str">
        <f t="shared" si="772"/>
        <v/>
      </c>
    </row>
    <row r="3358" spans="1:57" ht="20.100000000000001" customHeight="1" x14ac:dyDescent="0.25">
      <c r="A3358" s="247">
        <v>2580</v>
      </c>
      <c r="B3358" s="247">
        <f>$B$755+(A3358*$B$758)</f>
        <v>15191.805836517438</v>
      </c>
      <c r="C3358" s="247">
        <f>_xlfn.NORM.DIST($B3358,$B$752,$B$753,0)</f>
        <v>3.5207548481119956E-13</v>
      </c>
      <c r="D3358" s="247">
        <f>_xlfn.NORM.DIST($B3358,$B$752,$B$753,1)</f>
        <v>0.99999999986921839</v>
      </c>
      <c r="E3358" s="247">
        <f>IF(OR(D3358&lt;$F$757,D3358&gt;$F$758),C3358,"")</f>
        <v>3.5207548481119956E-13</v>
      </c>
      <c r="F3358" s="247" t="str">
        <f>IF(AND(D3358&gt;$F$757,D3358&lt;$F$758),C3358,"")</f>
        <v/>
      </c>
      <c r="G3358" s="247" t="str">
        <f>IF(C3358=MAX($C$761:$C$2761),C3358,"")</f>
        <v/>
      </c>
      <c r="H3358" s="247">
        <f>_xlfn.NORM.DIST(B3358,$F$753,$F$754,0)</f>
        <v>3.6914012601877758E-287</v>
      </c>
      <c r="I3358" s="247" t="str">
        <f>IF(H3358=MAX($H$761:$H$2761),C3358,"")</f>
        <v/>
      </c>
      <c r="J3358" s="247"/>
      <c r="K3358" s="247"/>
      <c r="L3358" s="247"/>
      <c r="M3358" s="247"/>
      <c r="N3358" s="247"/>
      <c r="O3358" s="247"/>
      <c r="P3358" s="247"/>
      <c r="Q3358" s="247"/>
      <c r="R3358" s="247"/>
      <c r="AZ3358" s="259"/>
      <c r="BA3358" s="259">
        <f>BA3357+$BD$753</f>
        <v>16.65279999999921</v>
      </c>
      <c r="BB3358" s="274">
        <f t="shared" si="773"/>
        <v>1.9777516494420534E-2</v>
      </c>
      <c r="BC3358" s="259">
        <f t="shared" si="774"/>
        <v>4.6571604424686108E-5</v>
      </c>
      <c r="BD3358" s="259">
        <f t="shared" si="771"/>
        <v>4.6571604424686108E-5</v>
      </c>
      <c r="BE3358" s="254" t="str">
        <f t="shared" si="772"/>
        <v/>
      </c>
    </row>
    <row r="3359" spans="1:57" ht="20.100000000000001" customHeight="1" x14ac:dyDescent="0.25">
      <c r="A3359" s="247">
        <v>2581</v>
      </c>
      <c r="B3359" s="247">
        <f>$B$755+(A3359*$B$758)</f>
        <v>15201.420903502576</v>
      </c>
      <c r="C3359" s="247">
        <f>_xlfn.NORM.DIST($B3359,$B$752,$B$753,0)</f>
        <v>3.4328383013743149E-13</v>
      </c>
      <c r="D3359" s="247">
        <f>_xlfn.NORM.DIST($B3359,$B$752,$B$753,1)</f>
        <v>0.99999999987256116</v>
      </c>
      <c r="E3359" s="247">
        <f>IF(OR(D3359&lt;$F$757,D3359&gt;$F$758),C3359,"")</f>
        <v>3.4328383013743149E-13</v>
      </c>
      <c r="F3359" s="247" t="str">
        <f>IF(AND(D3359&gt;$F$757,D3359&lt;$F$758),C3359,"")</f>
        <v/>
      </c>
      <c r="G3359" s="247" t="str">
        <f>IF(C3359=MAX($C$761:$C$2761),C3359,"")</f>
        <v/>
      </c>
      <c r="H3359" s="247">
        <f>_xlfn.NORM.DIST(B3359,$F$753,$F$754,0)</f>
        <v>4.2644468416178129E-287</v>
      </c>
      <c r="I3359" s="247" t="str">
        <f>IF(H3359=MAX($H$761:$H$2761),C3359,"")</f>
        <v/>
      </c>
      <c r="J3359" s="247"/>
      <c r="K3359" s="247"/>
      <c r="L3359" s="247"/>
      <c r="M3359" s="247"/>
      <c r="N3359" s="247"/>
      <c r="O3359" s="247"/>
      <c r="P3359" s="247"/>
      <c r="Q3359" s="247"/>
      <c r="R3359" s="247"/>
      <c r="AZ3359" s="259"/>
      <c r="BA3359" s="259">
        <f>BA3358+$BD$753</f>
        <v>16.65919999999921</v>
      </c>
      <c r="BB3359" s="274">
        <f t="shared" si="773"/>
        <v>1.9730944889995848E-2</v>
      </c>
      <c r="BC3359" s="259">
        <f t="shared" si="774"/>
        <v>4.6467420780415408E-5</v>
      </c>
      <c r="BD3359" s="259">
        <f t="shared" si="771"/>
        <v>4.6467420780415408E-5</v>
      </c>
      <c r="BE3359" s="254" t="str">
        <f t="shared" si="772"/>
        <v/>
      </c>
    </row>
    <row r="3360" spans="1:57" ht="20.100000000000001" customHeight="1" x14ac:dyDescent="0.25">
      <c r="A3360" s="247">
        <v>2582</v>
      </c>
      <c r="B3360" s="247">
        <f>$B$755+(A3360*$B$758)</f>
        <v>15211.035970487714</v>
      </c>
      <c r="C3360" s="247">
        <f>_xlfn.NORM.DIST($B3360,$B$752,$B$753,0)</f>
        <v>3.3470635597219137E-13</v>
      </c>
      <c r="D3360" s="247">
        <f>_xlfn.NORM.DIST($B3360,$B$752,$B$753,1)</f>
        <v>0.99999999987582044</v>
      </c>
      <c r="E3360" s="247">
        <f>IF(OR(D3360&lt;$F$757,D3360&gt;$F$758),C3360,"")</f>
        <v>3.3470635597219137E-13</v>
      </c>
      <c r="F3360" s="247" t="str">
        <f>IF(AND(D3360&gt;$F$757,D3360&lt;$F$758),C3360,"")</f>
        <v/>
      </c>
      <c r="G3360" s="247" t="str">
        <f>IF(C3360=MAX($C$761:$C$2761),C3360,"")</f>
        <v/>
      </c>
      <c r="H3360" s="247">
        <f>_xlfn.NORM.DIST(B3360,$F$753,$F$754,0)</f>
        <v>4.9263720244489976E-287</v>
      </c>
      <c r="I3360" s="247" t="str">
        <f>IF(H3360=MAX($H$761:$H$2761),C3360,"")</f>
        <v/>
      </c>
      <c r="J3360" s="247"/>
      <c r="K3360" s="247"/>
      <c r="L3360" s="247"/>
      <c r="M3360" s="247"/>
      <c r="N3360" s="247"/>
      <c r="O3360" s="247"/>
      <c r="P3360" s="247"/>
      <c r="Q3360" s="247"/>
      <c r="R3360" s="247"/>
      <c r="AZ3360" s="259"/>
      <c r="BA3360" s="259">
        <f>BA3359+$BD$753</f>
        <v>16.665599999999209</v>
      </c>
      <c r="BB3360" s="274">
        <f t="shared" si="773"/>
        <v>1.9684477469215433E-2</v>
      </c>
      <c r="BC3360" s="259">
        <f t="shared" si="774"/>
        <v>4.6363453101348762E-5</v>
      </c>
      <c r="BD3360" s="259">
        <f t="shared" si="771"/>
        <v>4.6363453101348762E-5</v>
      </c>
      <c r="BE3360" s="254" t="str">
        <f t="shared" si="772"/>
        <v/>
      </c>
    </row>
    <row r="3361" spans="1:57" ht="20.100000000000001" customHeight="1" x14ac:dyDescent="0.25">
      <c r="A3361" s="248">
        <v>2583</v>
      </c>
      <c r="B3361" s="247">
        <f>$B$755+(A3361*$B$758)</f>
        <v>15220.651037472851</v>
      </c>
      <c r="C3361" s="247">
        <f>_xlfn.NORM.DIST($B3361,$B$752,$B$753,0)</f>
        <v>3.2633798173412073E-13</v>
      </c>
      <c r="D3361" s="247">
        <f>_xlfn.NORM.DIST($B3361,$B$752,$B$753,1)</f>
        <v>0.99999999987899824</v>
      </c>
      <c r="E3361" s="247">
        <f>IF(OR(D3361&lt;$F$757,D3361&gt;$F$758),C3361,"")</f>
        <v>3.2633798173412073E-13</v>
      </c>
      <c r="F3361" s="247" t="str">
        <f>IF(AND(D3361&gt;$F$757,D3361&lt;$F$758),C3361,"")</f>
        <v/>
      </c>
      <c r="G3361" s="247" t="str">
        <f>IF(C3361=MAX($C$761:$C$2761),C3361,"")</f>
        <v/>
      </c>
      <c r="H3361" s="247">
        <f>_xlfn.NORM.DIST(B3361,$F$753,$F$754,0)</f>
        <v>5.6909498280690381E-287</v>
      </c>
      <c r="I3361" s="247" t="str">
        <f>IF(H3361=MAX($H$761:$H$2761),C3361,"")</f>
        <v/>
      </c>
      <c r="J3361" s="247"/>
      <c r="K3361" s="247"/>
      <c r="L3361" s="247"/>
      <c r="M3361" s="247"/>
      <c r="N3361" s="247"/>
      <c r="O3361" s="247"/>
      <c r="P3361" s="247"/>
      <c r="Q3361" s="247"/>
      <c r="R3361" s="247"/>
      <c r="AZ3361" s="259"/>
      <c r="BA3361" s="259">
        <f>BA3360+$BD$753</f>
        <v>16.671999999999208</v>
      </c>
      <c r="BB3361" s="274">
        <f t="shared" si="773"/>
        <v>1.9638114016114084E-2</v>
      </c>
      <c r="BC3361" s="259">
        <f t="shared" si="774"/>
        <v>4.6259700994064762E-5</v>
      </c>
      <c r="BD3361" s="259">
        <f t="shared" si="771"/>
        <v>4.6259700994064762E-5</v>
      </c>
      <c r="BE3361" s="254" t="str">
        <f t="shared" si="772"/>
        <v/>
      </c>
    </row>
    <row r="3362" spans="1:57" ht="20.100000000000001" customHeight="1" x14ac:dyDescent="0.25">
      <c r="A3362" s="247">
        <v>2584</v>
      </c>
      <c r="B3362" s="247">
        <f>$B$755+(A3362*$B$758)</f>
        <v>15230.266104457989</v>
      </c>
      <c r="C3362" s="247">
        <f>_xlfn.NORM.DIST($B3362,$B$752,$B$753,0)</f>
        <v>3.1817374391636881E-13</v>
      </c>
      <c r="D3362" s="247">
        <f>_xlfn.NORM.DIST($B3362,$B$752,$B$753,1)</f>
        <v>0.99999999988209665</v>
      </c>
      <c r="E3362" s="247">
        <f>IF(OR(D3362&lt;$F$757,D3362&gt;$F$758),C3362,"")</f>
        <v>3.1817374391636881E-13</v>
      </c>
      <c r="F3362" s="247" t="str">
        <f>IF(AND(D3362&gt;$F$757,D3362&lt;$F$758),C3362,"")</f>
        <v/>
      </c>
      <c r="G3362" s="247" t="str">
        <f>IF(C3362=MAX($C$761:$C$2761),C3362,"")</f>
        <v/>
      </c>
      <c r="H3362" s="247">
        <f>_xlfn.NORM.DIST(B3362,$F$753,$F$754,0)</f>
        <v>6.5740856757177256E-287</v>
      </c>
      <c r="I3362" s="247" t="str">
        <f>IF(H3362=MAX($H$761:$H$2761),C3362,"")</f>
        <v/>
      </c>
      <c r="J3362" s="247"/>
      <c r="K3362" s="247"/>
      <c r="L3362" s="247"/>
      <c r="M3362" s="247"/>
      <c r="N3362" s="247"/>
      <c r="O3362" s="247"/>
      <c r="P3362" s="247"/>
      <c r="Q3362" s="247"/>
      <c r="R3362" s="247"/>
      <c r="AZ3362" s="259"/>
      <c r="BA3362" s="259">
        <f>BA3361+$BD$753</f>
        <v>16.678399999999208</v>
      </c>
      <c r="BB3362" s="274">
        <f t="shared" si="773"/>
        <v>1.9591854315120019E-2</v>
      </c>
      <c r="BC3362" s="259">
        <f t="shared" si="774"/>
        <v>4.61561640655965E-5</v>
      </c>
      <c r="BD3362" s="259">
        <f t="shared" si="771"/>
        <v>4.61561640655965E-5</v>
      </c>
      <c r="BE3362" s="254" t="str">
        <f t="shared" si="772"/>
        <v/>
      </c>
    </row>
    <row r="3363" spans="1:57" ht="20.100000000000001" customHeight="1" x14ac:dyDescent="0.25">
      <c r="A3363" s="247">
        <v>2585</v>
      </c>
      <c r="B3363" s="247">
        <f>$B$755+(A3363*$B$758)</f>
        <v>15239.881171443127</v>
      </c>
      <c r="C3363" s="247">
        <f>_xlfn.NORM.DIST($B3363,$B$752,$B$753,0)</f>
        <v>3.1020879347318778E-13</v>
      </c>
      <c r="D3363" s="247">
        <f>_xlfn.NORM.DIST($B3363,$B$752,$B$753,1)</f>
        <v>0.99999999988511745</v>
      </c>
      <c r="E3363" s="247">
        <f>IF(OR(D3363&lt;$F$757,D3363&gt;$F$758),C3363,"")</f>
        <v>3.1020879347318778E-13</v>
      </c>
      <c r="F3363" s="247" t="str">
        <f>IF(AND(D3363&gt;$F$757,D3363&lt;$F$758),C3363,"")</f>
        <v/>
      </c>
      <c r="G3363" s="247" t="str">
        <f>IF(C3363=MAX($C$761:$C$2761),C3363,"")</f>
        <v/>
      </c>
      <c r="H3363" s="247">
        <f>_xlfn.NORM.DIST(B3363,$F$753,$F$754,0)</f>
        <v>7.5941472487432278E-287</v>
      </c>
      <c r="I3363" s="247" t="str">
        <f>IF(H3363=MAX($H$761:$H$2761),C3363,"")</f>
        <v/>
      </c>
      <c r="J3363" s="247"/>
      <c r="K3363" s="247"/>
      <c r="L3363" s="247"/>
      <c r="M3363" s="247"/>
      <c r="N3363" s="247"/>
      <c r="O3363" s="247"/>
      <c r="P3363" s="247"/>
      <c r="Q3363" s="247"/>
      <c r="R3363" s="247"/>
      <c r="AZ3363" s="259"/>
      <c r="BA3363" s="259">
        <f>BA3362+$BD$753</f>
        <v>16.684799999999207</v>
      </c>
      <c r="BB3363" s="274">
        <f t="shared" si="773"/>
        <v>1.9545698151054423E-2</v>
      </c>
      <c r="BC3363" s="259">
        <f t="shared" si="774"/>
        <v>4.6052841923494015E-5</v>
      </c>
      <c r="BD3363" s="259">
        <f t="shared" si="771"/>
        <v>4.6052841923494015E-5</v>
      </c>
      <c r="BE3363" s="254" t="str">
        <f t="shared" si="772"/>
        <v/>
      </c>
    </row>
    <row r="3364" spans="1:57" ht="20.100000000000001" customHeight="1" x14ac:dyDescent="0.25">
      <c r="A3364" s="247">
        <v>2586</v>
      </c>
      <c r="B3364" s="247">
        <f>$B$755+(A3364*$B$758)</f>
        <v>15249.496238428264</v>
      </c>
      <c r="C3364" s="247">
        <f>_xlfn.NORM.DIST($B3364,$B$752,$B$753,0)</f>
        <v>3.0243839326280738E-13</v>
      </c>
      <c r="D3364" s="247">
        <f>_xlfn.NORM.DIST($B3364,$B$752,$B$753,1)</f>
        <v>0.99999999988806254</v>
      </c>
      <c r="E3364" s="247">
        <f>IF(OR(D3364&lt;$F$757,D3364&gt;$F$758),C3364,"")</f>
        <v>3.0243839326280738E-13</v>
      </c>
      <c r="F3364" s="247" t="str">
        <f>IF(AND(D3364&gt;$F$757,D3364&lt;$F$758),C3364,"")</f>
        <v/>
      </c>
      <c r="G3364" s="247" t="str">
        <f>IF(C3364=MAX($C$761:$C$2761),C3364,"")</f>
        <v/>
      </c>
      <c r="H3364" s="247">
        <f>_xlfn.NORM.DIST(B3364,$F$753,$F$754,0)</f>
        <v>8.7723453192654837E-287</v>
      </c>
      <c r="I3364" s="247" t="str">
        <f>IF(H3364=MAX($H$761:$H$2761),C3364,"")</f>
        <v/>
      </c>
      <c r="J3364" s="247"/>
      <c r="K3364" s="247"/>
      <c r="L3364" s="247"/>
      <c r="M3364" s="247"/>
      <c r="N3364" s="247"/>
      <c r="O3364" s="247"/>
      <c r="P3364" s="247"/>
      <c r="Q3364" s="247"/>
      <c r="R3364" s="247"/>
      <c r="AZ3364" s="259"/>
      <c r="BA3364" s="259">
        <f>BA3363+$BD$753</f>
        <v>16.691199999999206</v>
      </c>
      <c r="BB3364" s="274">
        <f t="shared" si="773"/>
        <v>1.9499645309130929E-2</v>
      </c>
      <c r="BC3364" s="259">
        <f t="shared" si="774"/>
        <v>4.5949734175852047E-5</v>
      </c>
      <c r="BD3364" s="259">
        <f t="shared" si="771"/>
        <v>4.5949734175852047E-5</v>
      </c>
      <c r="BE3364" s="254" t="str">
        <f t="shared" si="772"/>
        <v/>
      </c>
    </row>
    <row r="3365" spans="1:57" ht="20.100000000000001" customHeight="1" x14ac:dyDescent="0.25">
      <c r="A3365" s="247">
        <v>2587</v>
      </c>
      <c r="B3365" s="247">
        <f>$B$755+(A3365*$B$758)</f>
        <v>15259.111305413402</v>
      </c>
      <c r="C3365" s="247">
        <f>_xlfn.NORM.DIST($B3365,$B$752,$B$753,0)</f>
        <v>2.9485791554550249E-13</v>
      </c>
      <c r="D3365" s="247">
        <f>_xlfn.NORM.DIST($B3365,$B$752,$B$753,1)</f>
        <v>0.99999999989093391</v>
      </c>
      <c r="E3365" s="247">
        <f>IF(OR(D3365&lt;$F$757,D3365&gt;$F$758),C3365,"")</f>
        <v>2.9485791554550249E-13</v>
      </c>
      <c r="F3365" s="247" t="str">
        <f>IF(AND(D3365&gt;$F$757,D3365&lt;$F$758),C3365,"")</f>
        <v/>
      </c>
      <c r="G3365" s="247" t="str">
        <f>IF(C3365=MAX($C$761:$C$2761),C3365,"")</f>
        <v/>
      </c>
      <c r="H3365" s="247">
        <f>_xlfn.NORM.DIST(B3365,$F$753,$F$754,0)</f>
        <v>1.0133173432783899E-286</v>
      </c>
      <c r="I3365" s="247" t="str">
        <f>IF(H3365=MAX($H$761:$H$2761),C3365,"")</f>
        <v/>
      </c>
      <c r="J3365" s="247"/>
      <c r="K3365" s="247"/>
      <c r="L3365" s="247"/>
      <c r="M3365" s="247"/>
      <c r="N3365" s="247"/>
      <c r="O3365" s="247"/>
      <c r="P3365" s="247"/>
      <c r="Q3365" s="247"/>
      <c r="R3365" s="247"/>
      <c r="AZ3365" s="259"/>
      <c r="BA3365" s="259">
        <f>BA3364+$BD$753</f>
        <v>16.697599999999206</v>
      </c>
      <c r="BB3365" s="274">
        <f t="shared" si="773"/>
        <v>1.9453695574955077E-2</v>
      </c>
      <c r="BC3365" s="259">
        <f t="shared" si="774"/>
        <v>4.5846840431407188E-5</v>
      </c>
      <c r="BD3365" s="259">
        <f t="shared" si="771"/>
        <v>4.5846840431407188E-5</v>
      </c>
      <c r="BE3365" s="254" t="str">
        <f t="shared" si="772"/>
        <v/>
      </c>
    </row>
    <row r="3366" spans="1:57" ht="20.100000000000001" customHeight="1" x14ac:dyDescent="0.25">
      <c r="A3366" s="247">
        <v>2588</v>
      </c>
      <c r="B3366" s="247">
        <f>$B$755+(A3366*$B$758)</f>
        <v>15268.72637239854</v>
      </c>
      <c r="C3366" s="247">
        <f>_xlfn.NORM.DIST($B3366,$B$752,$B$753,0)</f>
        <v>2.8746283953563327E-13</v>
      </c>
      <c r="D3366" s="247">
        <f>_xlfn.NORM.DIST($B3366,$B$752,$B$753,1)</f>
        <v>0.99999999989373334</v>
      </c>
      <c r="E3366" s="247">
        <f>IF(OR(D3366&lt;$F$757,D3366&gt;$F$758),C3366,"")</f>
        <v>2.8746283953563327E-13</v>
      </c>
      <c r="F3366" s="247" t="str">
        <f>IF(AND(D3366&gt;$F$757,D3366&lt;$F$758),C3366,"")</f>
        <v/>
      </c>
      <c r="G3366" s="247" t="str">
        <f>IF(C3366=MAX($C$761:$C$2761),C3366,"")</f>
        <v/>
      </c>
      <c r="H3366" s="247">
        <f>_xlfn.NORM.DIST(B3366,$F$753,$F$754,0)</f>
        <v>1.170491552666397E-286</v>
      </c>
      <c r="I3366" s="247" t="str">
        <f>IF(H3366=MAX($H$761:$H$2761),C3366,"")</f>
        <v/>
      </c>
      <c r="J3366" s="247"/>
      <c r="K3366" s="247"/>
      <c r="L3366" s="247"/>
      <c r="M3366" s="247"/>
      <c r="N3366" s="247"/>
      <c r="O3366" s="247"/>
      <c r="P3366" s="247"/>
      <c r="Q3366" s="247"/>
      <c r="R3366" s="247"/>
      <c r="AZ3366" s="259"/>
      <c r="BA3366" s="259">
        <f>BA3365+$BD$753</f>
        <v>16.703999999999205</v>
      </c>
      <c r="BB3366" s="274">
        <f t="shared" si="773"/>
        <v>1.9407848734523669E-2</v>
      </c>
      <c r="BC3366" s="259">
        <f t="shared" si="774"/>
        <v>4.5744160299263786E-5</v>
      </c>
      <c r="BD3366" s="259">
        <f t="shared" si="771"/>
        <v>4.5744160299263786E-5</v>
      </c>
      <c r="BE3366" s="254" t="str">
        <f t="shared" si="772"/>
        <v/>
      </c>
    </row>
    <row r="3367" spans="1:57" ht="20.100000000000001" customHeight="1" x14ac:dyDescent="0.25">
      <c r="A3367" s="247">
        <v>2589</v>
      </c>
      <c r="B3367" s="247">
        <f>$B$755+(A3367*$B$758)</f>
        <v>15278.341439383677</v>
      </c>
      <c r="C3367" s="247">
        <f>_xlfn.NORM.DIST($B3367,$B$752,$B$753,0)</f>
        <v>2.8024874900660079E-13</v>
      </c>
      <c r="D3367" s="247">
        <f>_xlfn.NORM.DIST($B3367,$B$752,$B$753,1)</f>
        <v>0.99999999989646249</v>
      </c>
      <c r="E3367" s="247">
        <f>IF(OR(D3367&lt;$F$757,D3367&gt;$F$758),C3367,"")</f>
        <v>2.8024874900660079E-13</v>
      </c>
      <c r="F3367" s="247" t="str">
        <f>IF(AND(D3367&gt;$F$757,D3367&lt;$F$758),C3367,"")</f>
        <v/>
      </c>
      <c r="G3367" s="247" t="str">
        <f>IF(C3367=MAX($C$761:$C$2761),C3367,"")</f>
        <v/>
      </c>
      <c r="H3367" s="247">
        <f>_xlfn.NORM.DIST(B3367,$F$753,$F$754,0)</f>
        <v>1.3520231971938395E-286</v>
      </c>
      <c r="I3367" s="247" t="str">
        <f>IF(H3367=MAX($H$761:$H$2761),C3367,"")</f>
        <v/>
      </c>
      <c r="J3367" s="247"/>
      <c r="K3367" s="247"/>
      <c r="L3367" s="247"/>
      <c r="M3367" s="247"/>
      <c r="N3367" s="247"/>
      <c r="O3367" s="247"/>
      <c r="P3367" s="247"/>
      <c r="Q3367" s="247"/>
      <c r="R3367" s="247"/>
      <c r="AZ3367" s="259"/>
      <c r="BA3367" s="259">
        <f>BA3366+$BD$753</f>
        <v>16.710399999999204</v>
      </c>
      <c r="BB3367" s="274">
        <f t="shared" si="773"/>
        <v>1.9362104574224406E-2</v>
      </c>
      <c r="BC3367" s="259">
        <f t="shared" si="774"/>
        <v>4.5641693389188859E-5</v>
      </c>
      <c r="BD3367" s="259">
        <f t="shared" si="771"/>
        <v>4.5641693389188859E-5</v>
      </c>
      <c r="BE3367" s="254" t="str">
        <f t="shared" si="772"/>
        <v/>
      </c>
    </row>
    <row r="3368" spans="1:57" ht="20.100000000000001" customHeight="1" x14ac:dyDescent="0.25">
      <c r="A3368" s="248">
        <v>2590</v>
      </c>
      <c r="B3368" s="247">
        <f>$B$755+(A3368*$B$758)</f>
        <v>15287.956506368815</v>
      </c>
      <c r="C3368" s="247">
        <f>_xlfn.NORM.DIST($B3368,$B$752,$B$753,0)</f>
        <v>2.7321132994757299E-13</v>
      </c>
      <c r="D3368" s="247">
        <f>_xlfn.NORM.DIST($B3368,$B$752,$B$753,1)</f>
        <v>0.99999999989912314</v>
      </c>
      <c r="E3368" s="247">
        <f>IF(OR(D3368&lt;$F$757,D3368&gt;$F$758),C3368,"")</f>
        <v>2.7321132994757299E-13</v>
      </c>
      <c r="F3368" s="247" t="str">
        <f>IF(AND(D3368&gt;$F$757,D3368&lt;$F$758),C3368,"")</f>
        <v/>
      </c>
      <c r="G3368" s="247" t="str">
        <f>IF(C3368=MAX($C$761:$C$2761),C3368,"")</f>
        <v/>
      </c>
      <c r="H3368" s="247">
        <f>_xlfn.NORM.DIST(B3368,$F$753,$F$754,0)</f>
        <v>1.5616836143353955E-286</v>
      </c>
      <c r="I3368" s="247" t="str">
        <f>IF(H3368=MAX($H$761:$H$2761),C3368,"")</f>
        <v/>
      </c>
      <c r="J3368" s="247"/>
      <c r="K3368" s="247"/>
      <c r="L3368" s="247"/>
      <c r="M3368" s="247"/>
      <c r="N3368" s="247"/>
      <c r="O3368" s="247"/>
      <c r="P3368" s="247"/>
      <c r="Q3368" s="247"/>
      <c r="R3368" s="247"/>
      <c r="AZ3368" s="259"/>
      <c r="BA3368" s="259">
        <f>BA3367+$BD$753</f>
        <v>16.716799999999203</v>
      </c>
      <c r="BB3368" s="274">
        <f t="shared" si="773"/>
        <v>1.9316462880835217E-2</v>
      </c>
      <c r="BC3368" s="259">
        <f t="shared" si="774"/>
        <v>4.5539439311473306E-5</v>
      </c>
      <c r="BD3368" s="259">
        <f t="shared" si="771"/>
        <v>4.5539439311473306E-5</v>
      </c>
      <c r="BE3368" s="254" t="str">
        <f t="shared" si="772"/>
        <v/>
      </c>
    </row>
    <row r="3369" spans="1:57" ht="20.100000000000001" customHeight="1" x14ac:dyDescent="0.25">
      <c r="A3369" s="247">
        <v>2591</v>
      </c>
      <c r="B3369" s="247">
        <f>$B$755+(A3369*$B$758)</f>
        <v>15297.571573353953</v>
      </c>
      <c r="C3369" s="247">
        <f>_xlfn.NORM.DIST($B3369,$B$752,$B$753,0)</f>
        <v>2.6634636827094393E-13</v>
      </c>
      <c r="D3369" s="247">
        <f>_xlfn.NORM.DIST($B3369,$B$752,$B$753,1)</f>
        <v>0.99999999990171695</v>
      </c>
      <c r="E3369" s="247">
        <f>IF(OR(D3369&lt;$F$757,D3369&gt;$F$758),C3369,"")</f>
        <v>2.6634636827094393E-13</v>
      </c>
      <c r="F3369" s="247" t="str">
        <f>IF(AND(D3369&gt;$F$757,D3369&lt;$F$758),C3369,"")</f>
        <v/>
      </c>
      <c r="G3369" s="247" t="str">
        <f>IF(C3369=MAX($C$761:$C$2761),C3369,"")</f>
        <v/>
      </c>
      <c r="H3369" s="247">
        <f>_xlfn.NORM.DIST(B3369,$F$753,$F$754,0)</f>
        <v>1.8038275489396569E-286</v>
      </c>
      <c r="I3369" s="247" t="str">
        <f>IF(H3369=MAX($H$761:$H$2761),C3369,"")</f>
        <v/>
      </c>
      <c r="J3369" s="247"/>
      <c r="K3369" s="247"/>
      <c r="L3369" s="247"/>
      <c r="M3369" s="247"/>
      <c r="N3369" s="247"/>
      <c r="O3369" s="247"/>
      <c r="P3369" s="247"/>
      <c r="Q3369" s="247"/>
      <c r="R3369" s="247"/>
      <c r="AZ3369" s="259"/>
      <c r="BA3369" s="259">
        <f>BA3368+$BD$753</f>
        <v>16.723199999999203</v>
      </c>
      <c r="BB3369" s="274">
        <f t="shared" si="773"/>
        <v>1.9270923441523743E-2</v>
      </c>
      <c r="BC3369" s="259">
        <f t="shared" si="774"/>
        <v>4.543739767691804E-5</v>
      </c>
      <c r="BD3369" s="259">
        <f t="shared" si="771"/>
        <v>4.543739767691804E-5</v>
      </c>
      <c r="BE3369" s="254" t="str">
        <f t="shared" si="772"/>
        <v/>
      </c>
    </row>
    <row r="3370" spans="1:57" ht="20.100000000000001" customHeight="1" x14ac:dyDescent="0.25">
      <c r="A3370" s="247">
        <v>2592</v>
      </c>
      <c r="B3370" s="247">
        <f>$B$755+(A3370*$B$758)</f>
        <v>15307.18664033909</v>
      </c>
      <c r="C3370" s="247">
        <f>_xlfn.NORM.DIST($B3370,$B$752,$B$753,0)</f>
        <v>2.5964974756942763E-13</v>
      </c>
      <c r="D3370" s="247">
        <f>_xlfn.NORM.DIST($B3370,$B$752,$B$753,1)</f>
        <v>0.9999999999042456</v>
      </c>
      <c r="E3370" s="247">
        <f>IF(OR(D3370&lt;$F$757,D3370&gt;$F$758),C3370,"")</f>
        <v>2.5964974756942763E-13</v>
      </c>
      <c r="F3370" s="247" t="str">
        <f>IF(AND(D3370&gt;$F$757,D3370&lt;$F$758),C3370,"")</f>
        <v/>
      </c>
      <c r="G3370" s="247" t="str">
        <f>IF(C3370=MAX($C$761:$C$2761),C3370,"")</f>
        <v/>
      </c>
      <c r="H3370" s="247">
        <f>_xlfn.NORM.DIST(B3370,$F$753,$F$754,0)</f>
        <v>2.0834833228456058E-286</v>
      </c>
      <c r="I3370" s="247" t="str">
        <f>IF(H3370=MAX($H$761:$H$2761),C3370,"")</f>
        <v/>
      </c>
      <c r="J3370" s="247"/>
      <c r="K3370" s="247"/>
      <c r="L3370" s="247"/>
      <c r="M3370" s="247"/>
      <c r="N3370" s="247"/>
      <c r="O3370" s="247"/>
      <c r="P3370" s="247"/>
      <c r="Q3370" s="247"/>
      <c r="R3370" s="247"/>
      <c r="AZ3370" s="259"/>
      <c r="BA3370" s="259">
        <f>BA3369+$BD$753</f>
        <v>16.729599999999202</v>
      </c>
      <c r="BB3370" s="274">
        <f t="shared" si="773"/>
        <v>1.9225486043846825E-2</v>
      </c>
      <c r="BC3370" s="259">
        <f t="shared" si="774"/>
        <v>4.5335568096833978E-5</v>
      </c>
      <c r="BD3370" s="259">
        <f t="shared" si="771"/>
        <v>4.5335568096833978E-5</v>
      </c>
      <c r="BE3370" s="254" t="str">
        <f t="shared" si="772"/>
        <v/>
      </c>
    </row>
    <row r="3371" spans="1:57" ht="20.100000000000001" customHeight="1" x14ac:dyDescent="0.25">
      <c r="A3371" s="247">
        <v>2593</v>
      </c>
      <c r="B3371" s="247">
        <f>$B$755+(A3371*$B$758)</f>
        <v>15316.801707324228</v>
      </c>
      <c r="C3371" s="247">
        <f>_xlfn.NORM.DIST($B3371,$B$752,$B$753,0)</f>
        <v>2.5311744692179934E-13</v>
      </c>
      <c r="D3371" s="247">
        <f>_xlfn.NORM.DIST($B3371,$B$752,$B$753,1)</f>
        <v>0.99999999990671051</v>
      </c>
      <c r="E3371" s="247">
        <f>IF(OR(D3371&lt;$F$757,D3371&gt;$F$758),C3371,"")</f>
        <v>2.5311744692179934E-13</v>
      </c>
      <c r="F3371" s="247" t="str">
        <f>IF(AND(D3371&gt;$F$757,D3371&lt;$F$758),C3371,"")</f>
        <v/>
      </c>
      <c r="G3371" s="247" t="str">
        <f>IF(C3371=MAX($C$761:$C$2761),C3371,"")</f>
        <v/>
      </c>
      <c r="H3371" s="247">
        <f>_xlfn.NORM.DIST(B3371,$F$753,$F$754,0)</f>
        <v>2.4064569283458632E-286</v>
      </c>
      <c r="I3371" s="247" t="str">
        <f>IF(H3371=MAX($H$761:$H$2761),C3371,"")</f>
        <v/>
      </c>
      <c r="J3371" s="247"/>
      <c r="K3371" s="247"/>
      <c r="L3371" s="247"/>
      <c r="M3371" s="247"/>
      <c r="N3371" s="247"/>
      <c r="O3371" s="247"/>
      <c r="P3371" s="247"/>
      <c r="Q3371" s="247"/>
      <c r="R3371" s="247"/>
      <c r="AZ3371" s="259"/>
      <c r="BA3371" s="259">
        <f>BA3370+$BD$753</f>
        <v>16.735999999999201</v>
      </c>
      <c r="BB3371" s="274">
        <f t="shared" si="773"/>
        <v>1.9180150475749991E-2</v>
      </c>
      <c r="BC3371" s="259">
        <f t="shared" si="774"/>
        <v>4.5233950183194704E-5</v>
      </c>
      <c r="BD3371" s="259">
        <f t="shared" si="771"/>
        <v>4.5233950183194704E-5</v>
      </c>
      <c r="BE3371" s="254" t="str">
        <f t="shared" si="772"/>
        <v/>
      </c>
    </row>
    <row r="3372" spans="1:57" ht="20.100000000000001" customHeight="1" x14ac:dyDescent="0.25">
      <c r="A3372" s="247">
        <v>2594</v>
      </c>
      <c r="B3372" s="247">
        <f>$B$755+(A3372*$B$758)</f>
        <v>15326.416774309366</v>
      </c>
      <c r="C3372" s="247">
        <f>_xlfn.NORM.DIST($B3372,$B$752,$B$753,0)</f>
        <v>2.4674553874622315E-13</v>
      </c>
      <c r="D3372" s="247">
        <f>_xlfn.NORM.DIST($B3372,$B$752,$B$753,1)</f>
        <v>0.99999999990911359</v>
      </c>
      <c r="E3372" s="247">
        <f>IF(OR(D3372&lt;$F$757,D3372&gt;$F$758),C3372,"")</f>
        <v>2.4674553874622315E-13</v>
      </c>
      <c r="F3372" s="247" t="str">
        <f>IF(AND(D3372&gt;$F$757,D3372&lt;$F$758),C3372,"")</f>
        <v/>
      </c>
      <c r="G3372" s="247" t="str">
        <f>IF(C3372=MAX($C$761:$C$2761),C3372,"")</f>
        <v/>
      </c>
      <c r="H3372" s="247">
        <f>_xlfn.NORM.DIST(B3372,$F$753,$F$754,0)</f>
        <v>2.7794521936748091E-286</v>
      </c>
      <c r="I3372" s="247" t="str">
        <f>IF(H3372=MAX($H$761:$H$2761),C3372,"")</f>
        <v/>
      </c>
      <c r="J3372" s="247"/>
      <c r="K3372" s="247"/>
      <c r="L3372" s="247"/>
      <c r="M3372" s="247"/>
      <c r="N3372" s="247"/>
      <c r="O3372" s="247"/>
      <c r="P3372" s="247"/>
      <c r="Q3372" s="247"/>
      <c r="R3372" s="247"/>
      <c r="AZ3372" s="259"/>
      <c r="BA3372" s="259">
        <f>BA3371+$BD$753</f>
        <v>16.742399999999201</v>
      </c>
      <c r="BB3372" s="274">
        <f t="shared" si="773"/>
        <v>1.9134916525566797E-2</v>
      </c>
      <c r="BC3372" s="259">
        <f t="shared" si="774"/>
        <v>4.5132543548313808E-5</v>
      </c>
      <c r="BD3372" s="259">
        <f t="shared" si="771"/>
        <v>4.5132543548313808E-5</v>
      </c>
      <c r="BE3372" s="254" t="str">
        <f t="shared" si="772"/>
        <v/>
      </c>
    </row>
    <row r="3373" spans="1:57" ht="20.100000000000001" customHeight="1" x14ac:dyDescent="0.25">
      <c r="A3373" s="247">
        <v>2595</v>
      </c>
      <c r="B3373" s="247">
        <f>$B$755+(A3373*$B$758)</f>
        <v>15336.031841294503</v>
      </c>
      <c r="C3373" s="247">
        <f>_xlfn.NORM.DIST($B3373,$B$752,$B$753,0)</f>
        <v>2.4053018670021913E-13</v>
      </c>
      <c r="D3373" s="247">
        <f>_xlfn.NORM.DIST($B3373,$B$752,$B$753,1)</f>
        <v>0.99999999991145605</v>
      </c>
      <c r="E3373" s="247">
        <f>IF(OR(D3373&lt;$F$757,D3373&gt;$F$758),C3373,"")</f>
        <v>2.4053018670021913E-13</v>
      </c>
      <c r="F3373" s="247" t="str">
        <f>IF(AND(D3373&gt;$F$757,D3373&lt;$F$758),C3373,"")</f>
        <v/>
      </c>
      <c r="G3373" s="247" t="str">
        <f>IF(C3373=MAX($C$761:$C$2761),C3373,"")</f>
        <v/>
      </c>
      <c r="H3373" s="247">
        <f>_xlfn.NORM.DIST(B3373,$F$753,$F$754,0)</f>
        <v>3.2102094998008209E-286</v>
      </c>
      <c r="I3373" s="247" t="str">
        <f>IF(H3373=MAX($H$761:$H$2761),C3373,"")</f>
        <v/>
      </c>
      <c r="J3373" s="247"/>
      <c r="K3373" s="247"/>
      <c r="L3373" s="247"/>
      <c r="M3373" s="247"/>
      <c r="N3373" s="247"/>
      <c r="O3373" s="247"/>
      <c r="P3373" s="247"/>
      <c r="Q3373" s="247"/>
      <c r="R3373" s="247"/>
      <c r="AZ3373" s="259"/>
      <c r="BA3373" s="259">
        <f>BA3372+$BD$753</f>
        <v>16.7487999999992</v>
      </c>
      <c r="BB3373" s="274">
        <f t="shared" si="773"/>
        <v>1.9089783982018483E-2</v>
      </c>
      <c r="BC3373" s="259">
        <f t="shared" si="774"/>
        <v>4.5031347805191829E-5</v>
      </c>
      <c r="BD3373" s="259">
        <f t="shared" si="771"/>
        <v>4.5031347805191829E-5</v>
      </c>
      <c r="BE3373" s="254" t="str">
        <f t="shared" si="772"/>
        <v/>
      </c>
    </row>
    <row r="3374" spans="1:57" ht="20.100000000000001" customHeight="1" x14ac:dyDescent="0.25">
      <c r="A3374" s="248">
        <v>2596</v>
      </c>
      <c r="B3374" s="247">
        <f>$B$755+(A3374*$B$758)</f>
        <v>15345.646908279641</v>
      </c>
      <c r="C3374" s="247">
        <f>_xlfn.NORM.DIST($B3374,$B$752,$B$753,0)</f>
        <v>2.3446764362624664E-13</v>
      </c>
      <c r="D3374" s="247">
        <f>_xlfn.NORM.DIST($B3374,$B$752,$B$753,1)</f>
        <v>0.99999999991373945</v>
      </c>
      <c r="E3374" s="247">
        <f>IF(OR(D3374&lt;$F$757,D3374&gt;$F$758),C3374,"")</f>
        <v>2.3446764362624664E-13</v>
      </c>
      <c r="F3374" s="247" t="str">
        <f>IF(AND(D3374&gt;$F$757,D3374&lt;$F$758),C3374,"")</f>
        <v/>
      </c>
      <c r="G3374" s="247" t="str">
        <f>IF(C3374=MAX($C$761:$C$2761),C3374,"")</f>
        <v/>
      </c>
      <c r="H3374" s="247">
        <f>_xlfn.NORM.DIST(B3374,$F$753,$F$754,0)</f>
        <v>3.7076659099455965E-286</v>
      </c>
      <c r="I3374" s="247" t="str">
        <f>IF(H3374=MAX($H$761:$H$2761),C3374,"")</f>
        <v/>
      </c>
      <c r="J3374" s="247"/>
      <c r="K3374" s="247"/>
      <c r="L3374" s="247"/>
      <c r="M3374" s="247"/>
      <c r="N3374" s="247"/>
      <c r="O3374" s="247"/>
      <c r="P3374" s="247"/>
      <c r="Q3374" s="247"/>
      <c r="R3374" s="247"/>
      <c r="AZ3374" s="259"/>
      <c r="BA3374" s="259">
        <f>BA3373+$BD$753</f>
        <v>16.755199999999199</v>
      </c>
      <c r="BB3374" s="274">
        <f t="shared" si="773"/>
        <v>1.9044752634213291E-2</v>
      </c>
      <c r="BC3374" s="259">
        <f t="shared" si="774"/>
        <v>4.4930362567363602E-5</v>
      </c>
      <c r="BD3374" s="259">
        <f t="shared" si="771"/>
        <v>4.4930362567363602E-5</v>
      </c>
      <c r="BE3374" s="254" t="str">
        <f t="shared" si="772"/>
        <v/>
      </c>
    </row>
    <row r="3375" spans="1:57" ht="20.100000000000001" customHeight="1" x14ac:dyDescent="0.25">
      <c r="A3375" s="247">
        <v>2597</v>
      </c>
      <c r="B3375" s="247">
        <f>$B$755+(A3375*$B$758)</f>
        <v>15355.261975264779</v>
      </c>
      <c r="C3375" s="247">
        <f>_xlfn.NORM.DIST($B3375,$B$752,$B$753,0)</f>
        <v>2.2855424954200569E-13</v>
      </c>
      <c r="D3375" s="247">
        <f>_xlfn.NORM.DIST($B3375,$B$752,$B$753,1)</f>
        <v>0.99999999991596533</v>
      </c>
      <c r="E3375" s="247">
        <f>IF(OR(D3375&lt;$F$757,D3375&gt;$F$758),C3375,"")</f>
        <v>2.2855424954200569E-13</v>
      </c>
      <c r="F3375" s="247" t="str">
        <f>IF(AND(D3375&gt;$F$757,D3375&lt;$F$758),C3375,"")</f>
        <v/>
      </c>
      <c r="G3375" s="247" t="str">
        <f>IF(C3375=MAX($C$761:$C$2761),C3375,"")</f>
        <v/>
      </c>
      <c r="H3375" s="247">
        <f>_xlfn.NORM.DIST(B3375,$F$753,$F$754,0)</f>
        <v>4.2821400141642458E-286</v>
      </c>
      <c r="I3375" s="247" t="str">
        <f>IF(H3375=MAX($H$761:$H$2761),C3375,"")</f>
        <v/>
      </c>
      <c r="J3375" s="247"/>
      <c r="K3375" s="247"/>
      <c r="L3375" s="247"/>
      <c r="M3375" s="247"/>
      <c r="N3375" s="247"/>
      <c r="O3375" s="247"/>
      <c r="P3375" s="247"/>
      <c r="Q3375" s="247"/>
      <c r="R3375" s="247"/>
      <c r="AZ3375" s="259"/>
      <c r="BA3375" s="259">
        <f>BA3374+$BD$753</f>
        <v>16.761599999999198</v>
      </c>
      <c r="BB3375" s="274">
        <f t="shared" si="773"/>
        <v>1.8999822271645928E-2</v>
      </c>
      <c r="BC3375" s="259">
        <f t="shared" si="774"/>
        <v>4.4829587448867031E-5</v>
      </c>
      <c r="BD3375" s="259">
        <f t="shared" si="771"/>
        <v>4.4829587448867031E-5</v>
      </c>
      <c r="BE3375" s="254" t="str">
        <f t="shared" si="772"/>
        <v/>
      </c>
    </row>
    <row r="3376" spans="1:57" ht="20.100000000000001" customHeight="1" x14ac:dyDescent="0.25">
      <c r="A3376" s="247">
        <v>2598</v>
      </c>
      <c r="B3376" s="247">
        <f>$B$755+(A3376*$B$758)</f>
        <v>15364.877042249916</v>
      </c>
      <c r="C3376" s="247">
        <f>_xlfn.NORM.DIST($B3376,$B$752,$B$753,0)</f>
        <v>2.2278642967446386E-13</v>
      </c>
      <c r="D3376" s="247">
        <f>_xlfn.NORM.DIST($B3376,$B$752,$B$753,1)</f>
        <v>0.99999999991813504</v>
      </c>
      <c r="E3376" s="247">
        <f>IF(OR(D3376&lt;$F$757,D3376&gt;$F$758),C3376,"")</f>
        <v>2.2278642967446386E-13</v>
      </c>
      <c r="F3376" s="247" t="str">
        <f>IF(AND(D3376&gt;$F$757,D3376&lt;$F$758),C3376,"")</f>
        <v/>
      </c>
      <c r="G3376" s="247" t="str">
        <f>IF(C3376=MAX($C$761:$C$2761),C3376,"")</f>
        <v/>
      </c>
      <c r="H3376" s="247">
        <f>_xlfn.NORM.DIST(B3376,$F$753,$F$754,0)</f>
        <v>4.9455453002123393E-286</v>
      </c>
      <c r="I3376" s="247" t="str">
        <f>IF(H3376=MAX($H$761:$H$2761),C3376,"")</f>
        <v/>
      </c>
      <c r="J3376" s="247"/>
      <c r="K3376" s="247"/>
      <c r="L3376" s="247"/>
      <c r="M3376" s="247"/>
      <c r="N3376" s="247"/>
      <c r="O3376" s="247"/>
      <c r="P3376" s="247"/>
      <c r="Q3376" s="247"/>
      <c r="R3376" s="247"/>
      <c r="AZ3376" s="259"/>
      <c r="BA3376" s="259">
        <f>BA3375+$BD$753</f>
        <v>16.767999999999198</v>
      </c>
      <c r="BB3376" s="274">
        <f t="shared" si="773"/>
        <v>1.895499268419706E-2</v>
      </c>
      <c r="BC3376" s="259">
        <f t="shared" si="774"/>
        <v>4.472902206424309E-5</v>
      </c>
      <c r="BD3376" s="259">
        <f t="shared" si="771"/>
        <v>4.472902206424309E-5</v>
      </c>
      <c r="BE3376" s="254" t="str">
        <f t="shared" si="772"/>
        <v/>
      </c>
    </row>
    <row r="3377" spans="1:57" ht="20.100000000000001" customHeight="1" x14ac:dyDescent="0.25">
      <c r="A3377" s="247">
        <v>2599</v>
      </c>
      <c r="B3377" s="247">
        <f>$B$755+(A3377*$B$758)</f>
        <v>15374.492109235054</v>
      </c>
      <c r="C3377" s="247">
        <f>_xlfn.NORM.DIST($B3377,$B$752,$B$753,0)</f>
        <v>2.1716069253673488E-13</v>
      </c>
      <c r="D3377" s="247">
        <f>_xlfn.NORM.DIST($B3377,$B$752,$B$753,1)</f>
        <v>0.99999999992025002</v>
      </c>
      <c r="E3377" s="247">
        <f>IF(OR(D3377&lt;$F$757,D3377&gt;$F$758),C3377,"")</f>
        <v>2.1716069253673488E-13</v>
      </c>
      <c r="F3377" s="247" t="str">
        <f>IF(AND(D3377&gt;$F$757,D3377&lt;$F$758),C3377,"")</f>
        <v/>
      </c>
      <c r="G3377" s="247" t="str">
        <f>IF(C3377=MAX($C$761:$C$2761),C3377,"")</f>
        <v/>
      </c>
      <c r="H3377" s="247">
        <f>_xlfn.NORM.DIST(B3377,$F$753,$F$754,0)</f>
        <v>5.7116364490608845E-286</v>
      </c>
      <c r="I3377" s="247" t="str">
        <f>IF(H3377=MAX($H$761:$H$2761),C3377,"")</f>
        <v/>
      </c>
      <c r="J3377" s="247"/>
      <c r="K3377" s="247"/>
      <c r="L3377" s="247"/>
      <c r="M3377" s="247"/>
      <c r="N3377" s="247"/>
      <c r="O3377" s="247"/>
      <c r="P3377" s="247"/>
      <c r="Q3377" s="247"/>
      <c r="R3377" s="247"/>
      <c r="AZ3377" s="259"/>
      <c r="BA3377" s="259">
        <f>BA3376+$BD$753</f>
        <v>16.774399999999197</v>
      </c>
      <c r="BB3377" s="274">
        <f t="shared" si="773"/>
        <v>1.8910263662132817E-2</v>
      </c>
      <c r="BC3377" s="259">
        <f t="shared" si="774"/>
        <v>4.4628666028587866E-5</v>
      </c>
      <c r="BD3377" s="259">
        <f t="shared" si="771"/>
        <v>4.4628666028587866E-5</v>
      </c>
      <c r="BE3377" s="254" t="str">
        <f t="shared" si="772"/>
        <v/>
      </c>
    </row>
    <row r="3378" spans="1:57" ht="20.100000000000001" customHeight="1" x14ac:dyDescent="0.25">
      <c r="A3378" s="247">
        <v>2600</v>
      </c>
      <c r="B3378" s="247">
        <f>$B$755+(A3378*$B$758)</f>
        <v>15384.107176220192</v>
      </c>
      <c r="C3378" s="247">
        <f>_xlfn.NORM.DIST($B3378,$B$752,$B$753,0)</f>
        <v>2.1167362804689802E-13</v>
      </c>
      <c r="D3378" s="247">
        <f>_xlfn.NORM.DIST($B3378,$B$752,$B$753,1)</f>
        <v>0.99999999992231148</v>
      </c>
      <c r="E3378" s="247">
        <f>IF(OR(D3378&lt;$F$757,D3378&gt;$F$758),C3378,"")</f>
        <v>2.1167362804689802E-13</v>
      </c>
      <c r="F3378" s="247" t="str">
        <f>IF(AND(D3378&gt;$F$757,D3378&lt;$F$758),C3378,"")</f>
        <v/>
      </c>
      <c r="G3378" s="247" t="str">
        <f>IF(C3378=MAX($C$761:$C$2761),C3378,"")</f>
        <v/>
      </c>
      <c r="H3378" s="247">
        <f>_xlfn.NORM.DIST(B3378,$F$753,$F$754,0)</f>
        <v>6.5962936310304086E-286</v>
      </c>
      <c r="I3378" s="247" t="str">
        <f>IF(H3378=MAX($H$761:$H$2761),C3378,"")</f>
        <v/>
      </c>
      <c r="J3378" s="247"/>
      <c r="K3378" s="247"/>
      <c r="L3378" s="247"/>
      <c r="M3378" s="247"/>
      <c r="N3378" s="247"/>
      <c r="O3378" s="247"/>
      <c r="P3378" s="247"/>
      <c r="Q3378" s="247"/>
      <c r="R3378" s="247"/>
      <c r="AZ3378" s="259"/>
      <c r="BA3378" s="259">
        <f>BA3377+$BD$753</f>
        <v>16.780799999999196</v>
      </c>
      <c r="BB3378" s="274">
        <f t="shared" si="773"/>
        <v>1.886563499610423E-2</v>
      </c>
      <c r="BC3378" s="259">
        <f t="shared" si="774"/>
        <v>4.4528518957594188E-5</v>
      </c>
      <c r="BD3378" s="259">
        <f t="shared" si="771"/>
        <v>4.4528518957594188E-5</v>
      </c>
      <c r="BE3378" s="254" t="str">
        <f t="shared" si="772"/>
        <v/>
      </c>
    </row>
    <row r="3379" spans="1:57" ht="20.100000000000001" customHeight="1" x14ac:dyDescent="0.25">
      <c r="A3379" s="247">
        <v>2601</v>
      </c>
      <c r="B3379" s="247">
        <f>$B$755+(A3379*$B$758)</f>
        <v>15393.72224320533</v>
      </c>
      <c r="C3379" s="247">
        <f>_xlfn.NORM.DIST($B3379,$B$752,$B$753,0)</f>
        <v>2.0632190568785922E-13</v>
      </c>
      <c r="D3379" s="247">
        <f>_xlfn.NORM.DIST($B3379,$B$752,$B$753,1)</f>
        <v>0.99999999992432098</v>
      </c>
      <c r="E3379" s="247">
        <f>IF(OR(D3379&lt;$F$757,D3379&gt;$F$758),C3379,"")</f>
        <v>2.0632190568785922E-13</v>
      </c>
      <c r="F3379" s="247" t="str">
        <f>IF(AND(D3379&gt;$F$757,D3379&lt;$F$758),C3379,"")</f>
        <v/>
      </c>
      <c r="G3379" s="247" t="str">
        <f>IF(C3379=MAX($C$761:$C$2761),C3379,"")</f>
        <v/>
      </c>
      <c r="H3379" s="247">
        <f>_xlfn.NORM.DIST(B3379,$F$753,$F$754,0)</f>
        <v>7.6178506603064425E-286</v>
      </c>
      <c r="I3379" s="247" t="str">
        <f>IF(H3379=MAX($H$761:$H$2761),C3379,"")</f>
        <v/>
      </c>
      <c r="J3379" s="247"/>
      <c r="K3379" s="247"/>
      <c r="L3379" s="247"/>
      <c r="M3379" s="247"/>
      <c r="N3379" s="247"/>
      <c r="O3379" s="247"/>
      <c r="P3379" s="247"/>
      <c r="Q3379" s="247"/>
      <c r="R3379" s="247"/>
      <c r="AZ3379" s="259"/>
      <c r="BA3379" s="259">
        <f>BA3378+$BD$753</f>
        <v>16.787199999999196</v>
      </c>
      <c r="BB3379" s="274">
        <f t="shared" si="773"/>
        <v>1.8821106477146635E-2</v>
      </c>
      <c r="BC3379" s="259">
        <f t="shared" si="774"/>
        <v>4.4428580467485712E-5</v>
      </c>
      <c r="BD3379" s="259">
        <f t="shared" si="771"/>
        <v>4.4428580467485712E-5</v>
      </c>
      <c r="BE3379" s="254" t="str">
        <f t="shared" si="772"/>
        <v/>
      </c>
    </row>
    <row r="3380" spans="1:57" ht="20.100000000000001" customHeight="1" x14ac:dyDescent="0.25">
      <c r="A3380" s="247">
        <v>2602</v>
      </c>
      <c r="B3380" s="247">
        <f>$B$755+(A3380*$B$758)</f>
        <v>15403.337310190467</v>
      </c>
      <c r="C3380" s="247">
        <f>_xlfn.NORM.DIST($B3380,$B$752,$B$753,0)</f>
        <v>2.0110227270743089E-13</v>
      </c>
      <c r="D3380" s="247">
        <f>_xlfn.NORM.DIST($B3380,$B$752,$B$753,1)</f>
        <v>0.99999999992627953</v>
      </c>
      <c r="E3380" s="247">
        <f>IF(OR(D3380&lt;$F$757,D3380&gt;$F$758),C3380,"")</f>
        <v>2.0110227270743089E-13</v>
      </c>
      <c r="F3380" s="247" t="str">
        <f>IF(AND(D3380&gt;$F$757,D3380&lt;$F$758),C3380,"")</f>
        <v/>
      </c>
      <c r="G3380" s="247" t="str">
        <f>IF(C3380=MAX($C$761:$C$2761),C3380,"")</f>
        <v/>
      </c>
      <c r="H3380" s="247">
        <f>_xlfn.NORM.DIST(B3380,$F$753,$F$754,0)</f>
        <v>8.7974737678141172E-286</v>
      </c>
      <c r="I3380" s="247" t="str">
        <f>IF(H3380=MAX($H$761:$H$2761),C3380,"")</f>
        <v/>
      </c>
      <c r="J3380" s="247"/>
      <c r="K3380" s="247"/>
      <c r="L3380" s="247"/>
      <c r="M3380" s="247"/>
      <c r="N3380" s="247"/>
      <c r="O3380" s="247"/>
      <c r="P3380" s="247"/>
      <c r="Q3380" s="247"/>
      <c r="R3380" s="247"/>
      <c r="AZ3380" s="259"/>
      <c r="BA3380" s="259">
        <f>BA3379+$BD$753</f>
        <v>16.793599999999195</v>
      </c>
      <c r="BB3380" s="274">
        <f t="shared" si="773"/>
        <v>1.877667789667915E-2</v>
      </c>
      <c r="BC3380" s="259">
        <f t="shared" si="774"/>
        <v>4.4328850174860795E-5</v>
      </c>
      <c r="BD3380" s="259">
        <f t="shared" ref="BD3380:BD3443" si="775">IF(BB3380&lt;(1-$AZ$760),BC3380,"")</f>
        <v>4.4328850174860795E-5</v>
      </c>
      <c r="BE3380" s="254" t="str">
        <f t="shared" ref="BE3380:BE3443" si="776">IF(BB3380&lt;(1-$AZ$766),BC3380,"")</f>
        <v/>
      </c>
    </row>
    <row r="3381" spans="1:57" ht="20.100000000000001" customHeight="1" x14ac:dyDescent="0.25">
      <c r="A3381" s="248">
        <v>2603</v>
      </c>
      <c r="B3381" s="247">
        <f>$B$755+(A3381*$B$758)</f>
        <v>15412.952377175605</v>
      </c>
      <c r="C3381" s="247">
        <f>_xlfn.NORM.DIST($B3381,$B$752,$B$753,0)</f>
        <v>1.9601155235774154E-13</v>
      </c>
      <c r="D3381" s="247">
        <f>_xlfn.NORM.DIST($B3381,$B$752,$B$753,1)</f>
        <v>0.99999999992818855</v>
      </c>
      <c r="E3381" s="247">
        <f>IF(OR(D3381&lt;$F$757,D3381&gt;$F$758),C3381,"")</f>
        <v>1.9601155235774154E-13</v>
      </c>
      <c r="F3381" s="247" t="str">
        <f>IF(AND(D3381&gt;$F$757,D3381&lt;$F$758),C3381,"")</f>
        <v/>
      </c>
      <c r="G3381" s="247" t="str">
        <f>IF(C3381=MAX($C$761:$C$2761),C3381,"")</f>
        <v/>
      </c>
      <c r="H3381" s="247">
        <f>_xlfn.NORM.DIST(B3381,$F$753,$F$754,0)</f>
        <v>1.0159598793376547E-285</v>
      </c>
      <c r="I3381" s="247" t="str">
        <f>IF(H3381=MAX($H$761:$H$2761),C3381,"")</f>
        <v/>
      </c>
      <c r="J3381" s="247"/>
      <c r="K3381" s="247"/>
      <c r="L3381" s="247"/>
      <c r="M3381" s="247"/>
      <c r="N3381" s="247"/>
      <c r="O3381" s="247"/>
      <c r="P3381" s="247"/>
      <c r="Q3381" s="247"/>
      <c r="R3381" s="247"/>
      <c r="AZ3381" s="259"/>
      <c r="BA3381" s="259">
        <f>BA3380+$BD$753</f>
        <v>16.799999999999194</v>
      </c>
      <c r="BB3381" s="274">
        <f t="shared" ref="BB3381:BB3444" si="777">_xlfn.CHISQ.DIST.RT(BA3381,7)</f>
        <v>1.8732349046504289E-2</v>
      </c>
      <c r="BC3381" s="259">
        <f t="shared" ref="BC3381:BC3444" si="778">BB3381-BB3382</f>
        <v>4.4229327697084542E-5</v>
      </c>
      <c r="BD3381" s="259">
        <f t="shared" si="775"/>
        <v>4.4229327697084542E-5</v>
      </c>
      <c r="BE3381" s="254" t="str">
        <f t="shared" si="776"/>
        <v/>
      </c>
    </row>
    <row r="3382" spans="1:57" ht="20.100000000000001" customHeight="1" x14ac:dyDescent="0.25">
      <c r="A3382" s="247">
        <v>2604</v>
      </c>
      <c r="B3382" s="247">
        <f>$B$755+(A3382*$B$758)</f>
        <v>15422.567444160743</v>
      </c>
      <c r="C3382" s="247">
        <f>_xlfn.NORM.DIST($B3382,$B$752,$B$753,0)</f>
        <v>1.9104664217318646E-13</v>
      </c>
      <c r="D3382" s="247">
        <f>_xlfn.NORM.DIST($B3382,$B$752,$B$753,1)</f>
        <v>0.99999999993004929</v>
      </c>
      <c r="E3382" s="247">
        <f>IF(OR(D3382&lt;$F$757,D3382&gt;$F$758),C3382,"")</f>
        <v>1.9104664217318646E-13</v>
      </c>
      <c r="F3382" s="247" t="str">
        <f>IF(AND(D3382&gt;$F$757,D3382&lt;$F$758),C3382,"")</f>
        <v/>
      </c>
      <c r="G3382" s="247" t="str">
        <f>IF(C3382=MAX($C$761:$C$2761),C3382,"")</f>
        <v/>
      </c>
      <c r="H3382" s="247">
        <f>_xlfn.NORM.DIST(B3382,$F$753,$F$754,0)</f>
        <v>1.1732435799243553E-285</v>
      </c>
      <c r="I3382" s="247" t="str">
        <f>IF(H3382=MAX($H$761:$H$2761),C3382,"")</f>
        <v/>
      </c>
      <c r="J3382" s="247"/>
      <c r="K3382" s="247"/>
      <c r="L3382" s="247"/>
      <c r="M3382" s="247"/>
      <c r="N3382" s="247"/>
      <c r="O3382" s="247"/>
      <c r="P3382" s="247"/>
      <c r="Q3382" s="247"/>
      <c r="R3382" s="247"/>
      <c r="AZ3382" s="259"/>
      <c r="BA3382" s="259">
        <f>BA3381+$BD$753</f>
        <v>16.806399999999194</v>
      </c>
      <c r="BB3382" s="274">
        <f t="shared" si="777"/>
        <v>1.8688119718807204E-2</v>
      </c>
      <c r="BC3382" s="259">
        <f t="shared" si="778"/>
        <v>4.413001265192798E-5</v>
      </c>
      <c r="BD3382" s="259">
        <f t="shared" si="775"/>
        <v>4.413001265192798E-5</v>
      </c>
      <c r="BE3382" s="254" t="str">
        <f t="shared" si="776"/>
        <v/>
      </c>
    </row>
    <row r="3383" spans="1:57" ht="20.100000000000001" customHeight="1" x14ac:dyDescent="0.25">
      <c r="A3383" s="247">
        <v>2605</v>
      </c>
      <c r="B3383" s="247">
        <f>$B$755+(A3383*$B$758)</f>
        <v>15432.18251114588</v>
      </c>
      <c r="C3383" s="247">
        <f>_xlfn.NORM.DIST($B3383,$B$752,$B$753,0)</f>
        <v>1.8620451228607333E-13</v>
      </c>
      <c r="D3383" s="247">
        <f>_xlfn.NORM.DIST($B3383,$B$752,$B$753,1)</f>
        <v>0.99999999993186284</v>
      </c>
      <c r="E3383" s="247">
        <f>IF(OR(D3383&lt;$F$757,D3383&gt;$F$758),C3383,"")</f>
        <v>1.8620451228607333E-13</v>
      </c>
      <c r="F3383" s="247" t="str">
        <f>IF(AND(D3383&gt;$F$757,D3383&lt;$F$758),C3383,"")</f>
        <v/>
      </c>
      <c r="G3383" s="247" t="str">
        <f>IF(C3383=MAX($C$761:$C$2761),C3383,"")</f>
        <v/>
      </c>
      <c r="H3383" s="247">
        <f>_xlfn.NORM.DIST(B3383,$F$753,$F$754,0)</f>
        <v>1.3548551492990292E-285</v>
      </c>
      <c r="I3383" s="247" t="str">
        <f>IF(H3383=MAX($H$761:$H$2761),C3383,"")</f>
        <v/>
      </c>
      <c r="J3383" s="247"/>
      <c r="K3383" s="247"/>
      <c r="L3383" s="247"/>
      <c r="M3383" s="247"/>
      <c r="N3383" s="247"/>
      <c r="O3383" s="247"/>
      <c r="P3383" s="247"/>
      <c r="Q3383" s="247"/>
      <c r="R3383" s="247"/>
      <c r="AZ3383" s="259"/>
      <c r="BA3383" s="259">
        <f>BA3382+$BD$753</f>
        <v>16.812799999999193</v>
      </c>
      <c r="BB3383" s="274">
        <f t="shared" si="777"/>
        <v>1.8643989706155276E-2</v>
      </c>
      <c r="BC3383" s="259">
        <f t="shared" si="778"/>
        <v>4.4030904657710312E-5</v>
      </c>
      <c r="BD3383" s="259">
        <f t="shared" si="775"/>
        <v>4.4030904657710312E-5</v>
      </c>
      <c r="BE3383" s="254" t="str">
        <f t="shared" si="776"/>
        <v/>
      </c>
    </row>
    <row r="3384" spans="1:57" ht="20.100000000000001" customHeight="1" x14ac:dyDescent="0.25">
      <c r="A3384" s="247">
        <v>2606</v>
      </c>
      <c r="B3384" s="247">
        <f>$B$755+(A3384*$B$758)</f>
        <v>15441.797578131018</v>
      </c>
      <c r="C3384" s="247">
        <f>_xlfn.NORM.DIST($B3384,$B$752,$B$753,0)</f>
        <v>1.8148220377920145E-13</v>
      </c>
      <c r="D3384" s="247">
        <f>_xlfn.NORM.DIST($B3384,$B$752,$B$753,1)</f>
        <v>0.99999999993363042</v>
      </c>
      <c r="E3384" s="247">
        <f>IF(OR(D3384&lt;$F$757,D3384&gt;$F$758),C3384,"")</f>
        <v>1.8148220377920145E-13</v>
      </c>
      <c r="F3384" s="247" t="str">
        <f>IF(AND(D3384&gt;$F$757,D3384&lt;$F$758),C3384,"")</f>
        <v/>
      </c>
      <c r="G3384" s="247" t="str">
        <f>IF(C3384=MAX($C$761:$C$2761),C3384,"")</f>
        <v/>
      </c>
      <c r="H3384" s="247">
        <f>_xlfn.NORM.DIST(B3384,$F$753,$F$754,0)</f>
        <v>1.5645541446868912E-285</v>
      </c>
      <c r="I3384" s="247" t="str">
        <f>IF(H3384=MAX($H$761:$H$2761),C3384,"")</f>
        <v/>
      </c>
      <c r="J3384" s="247"/>
      <c r="K3384" s="247"/>
      <c r="L3384" s="247"/>
      <c r="M3384" s="247"/>
      <c r="N3384" s="247"/>
      <c r="O3384" s="247"/>
      <c r="P3384" s="247"/>
      <c r="Q3384" s="247"/>
      <c r="R3384" s="247"/>
      <c r="AZ3384" s="259"/>
      <c r="BA3384" s="259">
        <f>BA3383+$BD$753</f>
        <v>16.819199999999192</v>
      </c>
      <c r="BB3384" s="274">
        <f t="shared" si="777"/>
        <v>1.8599958801497566E-2</v>
      </c>
      <c r="BC3384" s="259">
        <f t="shared" si="778"/>
        <v>4.3932003333312791E-5</v>
      </c>
      <c r="BD3384" s="259">
        <f t="shared" si="775"/>
        <v>4.3932003333312791E-5</v>
      </c>
      <c r="BE3384" s="254" t="str">
        <f t="shared" si="776"/>
        <v/>
      </c>
    </row>
    <row r="3385" spans="1:57" ht="20.100000000000001" customHeight="1" x14ac:dyDescent="0.25">
      <c r="A3385" s="247">
        <v>2607</v>
      </c>
      <c r="B3385" s="247">
        <f>$B$755+(A3385*$B$758)</f>
        <v>15451.412645116156</v>
      </c>
      <c r="C3385" s="247">
        <f>_xlfn.NORM.DIST($B3385,$B$752,$B$753,0)</f>
        <v>1.7687682707455924E-13</v>
      </c>
      <c r="D3385" s="247">
        <f>_xlfn.NORM.DIST($B3385,$B$752,$B$753,1)</f>
        <v>0.99999999993535316</v>
      </c>
      <c r="E3385" s="247">
        <f>IF(OR(D3385&lt;$F$757,D3385&gt;$F$758),C3385,"")</f>
        <v>1.7687682707455924E-13</v>
      </c>
      <c r="F3385" s="247" t="str">
        <f>IF(AND(D3385&gt;$F$757,D3385&lt;$F$758),C3385,"")</f>
        <v/>
      </c>
      <c r="G3385" s="247" t="str">
        <f>IF(C3385=MAX($C$761:$C$2761),C3385,"")</f>
        <v/>
      </c>
      <c r="H3385" s="247">
        <f>_xlfn.NORM.DIST(B3385,$F$753,$F$754,0)</f>
        <v>1.8066805945721939E-285</v>
      </c>
      <c r="I3385" s="247" t="str">
        <f>IF(H3385=MAX($H$761:$H$2761),C3385,"")</f>
        <v/>
      </c>
      <c r="J3385" s="247"/>
      <c r="K3385" s="247"/>
      <c r="L3385" s="247"/>
      <c r="M3385" s="247"/>
      <c r="N3385" s="247"/>
      <c r="O3385" s="247"/>
      <c r="P3385" s="247"/>
      <c r="Q3385" s="247"/>
      <c r="R3385" s="247"/>
      <c r="AZ3385" s="259"/>
      <c r="BA3385" s="259">
        <f>BA3384+$BD$753</f>
        <v>16.825599999999191</v>
      </c>
      <c r="BB3385" s="274">
        <f t="shared" si="777"/>
        <v>1.8556026798164253E-2</v>
      </c>
      <c r="BC3385" s="259">
        <f t="shared" si="778"/>
        <v>4.3833308298140555E-5</v>
      </c>
      <c r="BD3385" s="259">
        <f t="shared" si="775"/>
        <v>4.3833308298140555E-5</v>
      </c>
      <c r="BE3385" s="254" t="str">
        <f t="shared" si="776"/>
        <v/>
      </c>
    </row>
    <row r="3386" spans="1:57" ht="20.100000000000001" customHeight="1" x14ac:dyDescent="0.25">
      <c r="A3386" s="247">
        <v>2608</v>
      </c>
      <c r="B3386" s="247">
        <f>$B$755+(A3386*$B$758)</f>
        <v>15461.027712101293</v>
      </c>
      <c r="C3386" s="247">
        <f>_xlfn.NORM.DIST($B3386,$B$752,$B$753,0)</f>
        <v>1.7238556035741935E-13</v>
      </c>
      <c r="D3386" s="247">
        <f>_xlfn.NORM.DIST($B3386,$B$752,$B$753,1)</f>
        <v>0.99999999993703215</v>
      </c>
      <c r="E3386" s="247">
        <f>IF(OR(D3386&lt;$F$757,D3386&gt;$F$758),C3386,"")</f>
        <v>1.7238556035741935E-13</v>
      </c>
      <c r="F3386" s="247" t="str">
        <f>IF(AND(D3386&gt;$F$757,D3386&lt;$F$758),C3386,"")</f>
        <v/>
      </c>
      <c r="G3386" s="247" t="str">
        <f>IF(C3386=MAX($C$761:$C$2761),C3386,"")</f>
        <v/>
      </c>
      <c r="H3386" s="247">
        <f>_xlfn.NORM.DIST(B3386,$F$753,$F$754,0)</f>
        <v>2.0862445424405107E-285</v>
      </c>
      <c r="I3386" s="247" t="str">
        <f>IF(H3386=MAX($H$761:$H$2761),C3386,"")</f>
        <v/>
      </c>
      <c r="J3386" s="247"/>
      <c r="K3386" s="247"/>
      <c r="L3386" s="247"/>
      <c r="M3386" s="247"/>
      <c r="N3386" s="247"/>
      <c r="O3386" s="247"/>
      <c r="P3386" s="247"/>
      <c r="Q3386" s="247"/>
      <c r="R3386" s="247"/>
      <c r="AZ3386" s="259"/>
      <c r="BA3386" s="259">
        <f>BA3385+$BD$753</f>
        <v>16.831999999999191</v>
      </c>
      <c r="BB3386" s="274">
        <f t="shared" si="777"/>
        <v>1.8512193489866113E-2</v>
      </c>
      <c r="BC3386" s="259">
        <f t="shared" si="778"/>
        <v>4.3734819172150385E-5</v>
      </c>
      <c r="BD3386" s="259">
        <f t="shared" si="775"/>
        <v>4.3734819172150385E-5</v>
      </c>
      <c r="BE3386" s="254" t="str">
        <f t="shared" si="776"/>
        <v/>
      </c>
    </row>
    <row r="3387" spans="1:57" ht="20.100000000000001" customHeight="1" x14ac:dyDescent="0.25">
      <c r="A3387" s="248">
        <v>2609</v>
      </c>
      <c r="B3387" s="247">
        <f>$B$755+(A3387*$B$758)</f>
        <v>15470.642779086431</v>
      </c>
      <c r="C3387" s="247">
        <f>_xlfn.NORM.DIST($B3387,$B$752,$B$753,0)</f>
        <v>1.6800564803503593E-13</v>
      </c>
      <c r="D3387" s="247">
        <f>_xlfn.NORM.DIST($B3387,$B$752,$B$753,1)</f>
        <v>0.9999999999386685</v>
      </c>
      <c r="E3387" s="247">
        <f>IF(OR(D3387&lt;$F$757,D3387&gt;$F$758),C3387,"")</f>
        <v>1.6800564803503593E-13</v>
      </c>
      <c r="F3387" s="247" t="str">
        <f>IF(AND(D3387&gt;$F$757,D3387&lt;$F$758),C3387,"")</f>
        <v/>
      </c>
      <c r="G3387" s="247" t="str">
        <f>IF(C3387=MAX($C$761:$C$2761),C3387,"")</f>
        <v/>
      </c>
      <c r="H3387" s="247">
        <f>_xlfn.NORM.DIST(B3387,$F$753,$F$754,0)</f>
        <v>2.4090293911575728E-285</v>
      </c>
      <c r="I3387" s="247" t="str">
        <f>IF(H3387=MAX($H$761:$H$2761),C3387,"")</f>
        <v/>
      </c>
      <c r="J3387" s="247"/>
      <c r="K3387" s="247"/>
      <c r="L3387" s="247"/>
      <c r="M3387" s="247"/>
      <c r="N3387" s="247"/>
      <c r="O3387" s="247"/>
      <c r="P3387" s="247"/>
      <c r="Q3387" s="247"/>
      <c r="R3387" s="247"/>
      <c r="AZ3387" s="259"/>
      <c r="BA3387" s="259">
        <f>BA3386+$BD$753</f>
        <v>16.83839999999919</v>
      </c>
      <c r="BB3387" s="274">
        <f t="shared" si="777"/>
        <v>1.8468458670693962E-2</v>
      </c>
      <c r="BC3387" s="259">
        <f t="shared" si="778"/>
        <v>4.3636535575763968E-5</v>
      </c>
      <c r="BD3387" s="259">
        <f t="shared" si="775"/>
        <v>4.3636535575763968E-5</v>
      </c>
      <c r="BE3387" s="254" t="str">
        <f t="shared" si="776"/>
        <v/>
      </c>
    </row>
    <row r="3388" spans="1:57" ht="20.100000000000001" customHeight="1" x14ac:dyDescent="0.25">
      <c r="A3388" s="247">
        <v>2610</v>
      </c>
      <c r="B3388" s="247">
        <f>$B$755+(A3388*$B$758)</f>
        <v>15480.257846071569</v>
      </c>
      <c r="C3388" s="247">
        <f>_xlfn.NORM.DIST($B3388,$B$752,$B$753,0)</f>
        <v>1.6373439922925802E-13</v>
      </c>
      <c r="D3388" s="247">
        <f>_xlfn.NORM.DIST($B3388,$B$752,$B$753,1)</f>
        <v>0.99999999994026323</v>
      </c>
      <c r="E3388" s="247">
        <f>IF(OR(D3388&lt;$F$757,D3388&gt;$F$758),C3388,"")</f>
        <v>1.6373439922925802E-13</v>
      </c>
      <c r="F3388" s="247" t="str">
        <f>IF(AND(D3388&gt;$F$757,D3388&lt;$F$758),C3388,"")</f>
        <v/>
      </c>
      <c r="G3388" s="247" t="str">
        <f>IF(C3388=MAX($C$761:$C$2761),C3388,"")</f>
        <v/>
      </c>
      <c r="H3388" s="247">
        <f>_xlfn.NORM.DIST(B3388,$F$753,$F$754,0)</f>
        <v>2.7817111730610262E-285</v>
      </c>
      <c r="I3388" s="247" t="str">
        <f>IF(H3388=MAX($H$761:$H$2761),C3388,"")</f>
        <v/>
      </c>
      <c r="J3388" s="247"/>
      <c r="K3388" s="247"/>
      <c r="L3388" s="247"/>
      <c r="M3388" s="247"/>
      <c r="N3388" s="247"/>
      <c r="O3388" s="247"/>
      <c r="P3388" s="247"/>
      <c r="Q3388" s="247"/>
      <c r="R3388" s="247"/>
      <c r="AZ3388" s="259"/>
      <c r="BA3388" s="259">
        <f>BA3387+$BD$753</f>
        <v>16.844799999999189</v>
      </c>
      <c r="BB3388" s="274">
        <f t="shared" si="777"/>
        <v>1.8424822135118198E-2</v>
      </c>
      <c r="BC3388" s="259">
        <f t="shared" si="778"/>
        <v>4.3538457130072594E-5</v>
      </c>
      <c r="BD3388" s="259">
        <f t="shared" si="775"/>
        <v>4.3538457130072594E-5</v>
      </c>
      <c r="BE3388" s="254" t="str">
        <f t="shared" si="776"/>
        <v/>
      </c>
    </row>
    <row r="3389" spans="1:57" ht="20.100000000000001" customHeight="1" x14ac:dyDescent="0.25">
      <c r="A3389" s="247">
        <v>2611</v>
      </c>
      <c r="B3389" s="247">
        <f>$B$755+(A3389*$B$758)</f>
        <v>15489.872913056706</v>
      </c>
      <c r="C3389" s="247">
        <f>_xlfn.NORM.DIST($B3389,$B$752,$B$753,0)</f>
        <v>1.595691863023017E-13</v>
      </c>
      <c r="D3389" s="247">
        <f>_xlfn.NORM.DIST($B3389,$B$752,$B$753,1)</f>
        <v>0.99999999994181743</v>
      </c>
      <c r="E3389" s="247">
        <f>IF(OR(D3389&lt;$F$757,D3389&gt;$F$758),C3389,"")</f>
        <v>1.595691863023017E-13</v>
      </c>
      <c r="F3389" s="247" t="str">
        <f>IF(AND(D3389&gt;$F$757,D3389&lt;$F$758),C3389,"")</f>
        <v/>
      </c>
      <c r="G3389" s="247" t="str">
        <f>IF(C3389=MAX($C$761:$C$2761),C3389,"")</f>
        <v/>
      </c>
      <c r="H3389" s="247">
        <f>_xlfn.NORM.DIST(B3389,$F$753,$F$754,0)</f>
        <v>3.2119961977424206E-285</v>
      </c>
      <c r="I3389" s="247" t="str">
        <f>IF(H3389=MAX($H$761:$H$2761),C3389,"")</f>
        <v/>
      </c>
      <c r="J3389" s="247"/>
      <c r="K3389" s="247"/>
      <c r="L3389" s="247"/>
      <c r="M3389" s="247"/>
      <c r="N3389" s="247"/>
      <c r="O3389" s="247"/>
      <c r="P3389" s="247"/>
      <c r="Q3389" s="247"/>
      <c r="R3389" s="247"/>
      <c r="AZ3389" s="259"/>
      <c r="BA3389" s="259">
        <f>BA3388+$BD$753</f>
        <v>16.851199999999189</v>
      </c>
      <c r="BB3389" s="274">
        <f t="shared" si="777"/>
        <v>1.8381283677988126E-2</v>
      </c>
      <c r="BC3389" s="259">
        <f t="shared" si="778"/>
        <v>4.3440583456552662E-5</v>
      </c>
      <c r="BD3389" s="259">
        <f t="shared" si="775"/>
        <v>4.3440583456552662E-5</v>
      </c>
      <c r="BE3389" s="254" t="str">
        <f t="shared" si="776"/>
        <v/>
      </c>
    </row>
    <row r="3390" spans="1:57" ht="20.100000000000001" customHeight="1" x14ac:dyDescent="0.25">
      <c r="A3390" s="247">
        <v>2612</v>
      </c>
      <c r="B3390" s="247">
        <f>$B$755+(A3390*$B$758)</f>
        <v>15499.487980041844</v>
      </c>
      <c r="C3390" s="247">
        <f>_xlfn.NORM.DIST($B3390,$B$752,$B$753,0)</f>
        <v>1.555074434150098E-13</v>
      </c>
      <c r="D3390" s="247">
        <f>_xlfn.NORM.DIST($B3390,$B$752,$B$753,1)</f>
        <v>0.99999999994333211</v>
      </c>
      <c r="E3390" s="247">
        <f>IF(OR(D3390&lt;$F$757,D3390&gt;$F$758),C3390,"")</f>
        <v>1.555074434150098E-13</v>
      </c>
      <c r="F3390" s="247" t="str">
        <f>IF(AND(D3390&gt;$F$757,D3390&lt;$F$758),C3390,"")</f>
        <v/>
      </c>
      <c r="G3390" s="247" t="str">
        <f>IF(C3390=MAX($C$761:$C$2761),C3390,"")</f>
        <v/>
      </c>
      <c r="H3390" s="247">
        <f>_xlfn.NORM.DIST(B3390,$F$753,$F$754,0)</f>
        <v>3.7087799067100432E-285</v>
      </c>
      <c r="I3390" s="247" t="str">
        <f>IF(H3390=MAX($H$761:$H$2761),C3390,"")</f>
        <v/>
      </c>
      <c r="J3390" s="247"/>
      <c r="K3390" s="247"/>
      <c r="L3390" s="247"/>
      <c r="M3390" s="247"/>
      <c r="N3390" s="247"/>
      <c r="O3390" s="247"/>
      <c r="P3390" s="247"/>
      <c r="Q3390" s="247"/>
      <c r="R3390" s="247"/>
      <c r="AZ3390" s="259"/>
      <c r="BA3390" s="259">
        <f>BA3389+$BD$753</f>
        <v>16.857599999999188</v>
      </c>
      <c r="BB3390" s="274">
        <f t="shared" si="777"/>
        <v>1.8337843094531573E-2</v>
      </c>
      <c r="BC3390" s="259">
        <f t="shared" si="778"/>
        <v>4.3342914177370989E-5</v>
      </c>
      <c r="BD3390" s="259">
        <f t="shared" si="775"/>
        <v>4.3342914177370989E-5</v>
      </c>
      <c r="BE3390" s="254" t="str">
        <f t="shared" si="776"/>
        <v/>
      </c>
    </row>
    <row r="3391" spans="1:57" ht="20.100000000000001" customHeight="1" x14ac:dyDescent="0.25">
      <c r="A3391" s="247">
        <v>2613</v>
      </c>
      <c r="B3391" s="247">
        <f>$B$755+(A3391*$B$758)</f>
        <v>15509.103047026982</v>
      </c>
      <c r="C3391" s="247">
        <f>_xlfn.NORM.DIST($B3391,$B$752,$B$753,0)</f>
        <v>1.5154666511688266E-13</v>
      </c>
      <c r="D3391" s="247">
        <f>_xlfn.NORM.DIST($B3391,$B$752,$B$753,1)</f>
        <v>0.99999999994480826</v>
      </c>
      <c r="E3391" s="247">
        <f>IF(OR(D3391&lt;$F$757,D3391&gt;$F$758),C3391,"")</f>
        <v>1.5154666511688266E-13</v>
      </c>
      <c r="F3391" s="247" t="str">
        <f>IF(AND(D3391&gt;$F$757,D3391&lt;$F$758),C3391,"")</f>
        <v/>
      </c>
      <c r="G3391" s="247" t="str">
        <f>IF(C3391=MAX($C$761:$C$2761),C3391,"")</f>
        <v/>
      </c>
      <c r="H3391" s="247">
        <f>_xlfn.NORM.DIST(B3391,$F$753,$F$754,0)</f>
        <v>4.2823301992291093E-285</v>
      </c>
      <c r="I3391" s="247" t="str">
        <f>IF(H3391=MAX($H$761:$H$2761),C3391,"")</f>
        <v/>
      </c>
      <c r="J3391" s="247"/>
      <c r="K3391" s="247"/>
      <c r="L3391" s="247"/>
      <c r="M3391" s="247"/>
      <c r="N3391" s="247"/>
      <c r="O3391" s="247"/>
      <c r="P3391" s="247"/>
      <c r="Q3391" s="247"/>
      <c r="R3391" s="247"/>
      <c r="AZ3391" s="259"/>
      <c r="BA3391" s="259">
        <f>BA3390+$BD$753</f>
        <v>16.863999999999187</v>
      </c>
      <c r="BB3391" s="274">
        <f t="shared" si="777"/>
        <v>1.8294500180354202E-2</v>
      </c>
      <c r="BC3391" s="259">
        <f t="shared" si="778"/>
        <v>4.324544891504481E-5</v>
      </c>
      <c r="BD3391" s="259">
        <f t="shared" si="775"/>
        <v>4.324544891504481E-5</v>
      </c>
      <c r="BE3391" s="254" t="str">
        <f t="shared" si="776"/>
        <v/>
      </c>
    </row>
    <row r="3392" spans="1:57" ht="20.100000000000001" customHeight="1" x14ac:dyDescent="0.25">
      <c r="A3392" s="247">
        <v>2614</v>
      </c>
      <c r="B3392" s="247">
        <f>$B$755+(A3392*$B$758)</f>
        <v>15518.718114012119</v>
      </c>
      <c r="C3392" s="247">
        <f>_xlfn.NORM.DIST($B3392,$B$752,$B$753,0)</f>
        <v>1.4768440496723137E-13</v>
      </c>
      <c r="D3392" s="247">
        <f>_xlfn.NORM.DIST($B3392,$B$752,$B$753,1)</f>
        <v>0.99999999994624666</v>
      </c>
      <c r="E3392" s="247">
        <f>IF(OR(D3392&lt;$F$757,D3392&gt;$F$758),C3392,"")</f>
        <v>1.4768440496723137E-13</v>
      </c>
      <c r="F3392" s="247" t="str">
        <f>IF(AND(D3392&gt;$F$757,D3392&lt;$F$758),C3392,"")</f>
        <v/>
      </c>
      <c r="G3392" s="247" t="str">
        <f>IF(C3392=MAX($C$761:$C$2761),C3392,"")</f>
        <v/>
      </c>
      <c r="H3392" s="247">
        <f>_xlfn.NORM.DIST(B3392,$F$753,$F$754,0)</f>
        <v>4.9444989956867113E-285</v>
      </c>
      <c r="I3392" s="247" t="str">
        <f>IF(H3392=MAX($H$761:$H$2761),C3392,"")</f>
        <v/>
      </c>
      <c r="J3392" s="247"/>
      <c r="K3392" s="247"/>
      <c r="L3392" s="247"/>
      <c r="M3392" s="247"/>
      <c r="N3392" s="247"/>
      <c r="O3392" s="247"/>
      <c r="P3392" s="247"/>
      <c r="Q3392" s="247"/>
      <c r="R3392" s="247"/>
      <c r="AZ3392" s="259"/>
      <c r="BA3392" s="259">
        <f>BA3391+$BD$753</f>
        <v>16.870399999999186</v>
      </c>
      <c r="BB3392" s="274">
        <f t="shared" si="777"/>
        <v>1.8251254731439157E-2</v>
      </c>
      <c r="BC3392" s="259">
        <f t="shared" si="778"/>
        <v>4.3148187292840756E-5</v>
      </c>
      <c r="BD3392" s="259">
        <f t="shared" si="775"/>
        <v>4.3148187292840756E-5</v>
      </c>
      <c r="BE3392" s="254" t="str">
        <f t="shared" si="776"/>
        <v/>
      </c>
    </row>
    <row r="3393" spans="1:57" ht="20.100000000000001" customHeight="1" x14ac:dyDescent="0.25">
      <c r="A3393" s="247">
        <v>2615</v>
      </c>
      <c r="B3393" s="247">
        <f>$B$755+(A3393*$B$758)</f>
        <v>15528.333180997257</v>
      </c>
      <c r="C3393" s="247">
        <f>_xlfn.NORM.DIST($B3393,$B$752,$B$753,0)</f>
        <v>1.4391827418676392E-13</v>
      </c>
      <c r="D3393" s="247">
        <f>_xlfn.NORM.DIST($B3393,$B$752,$B$753,1)</f>
        <v>0.99999999994764854</v>
      </c>
      <c r="E3393" s="247">
        <f>IF(OR(D3393&lt;$F$757,D3393&gt;$F$758),C3393,"")</f>
        <v>1.4391827418676392E-13</v>
      </c>
      <c r="F3393" s="247" t="str">
        <f>IF(AND(D3393&gt;$F$757,D3393&lt;$F$758),C3393,"")</f>
        <v/>
      </c>
      <c r="G3393" s="247" t="str">
        <f>IF(C3393=MAX($C$761:$C$2761),C3393,"")</f>
        <v/>
      </c>
      <c r="H3393" s="247">
        <f>_xlfn.NORM.DIST(B3393,$F$753,$F$754,0)</f>
        <v>5.7089663839438532E-285</v>
      </c>
      <c r="I3393" s="247" t="str">
        <f>IF(H3393=MAX($H$761:$H$2761),C3393,"")</f>
        <v/>
      </c>
      <c r="J3393" s="247"/>
      <c r="K3393" s="247"/>
      <c r="L3393" s="247"/>
      <c r="M3393" s="247"/>
      <c r="N3393" s="247"/>
      <c r="O3393" s="247"/>
      <c r="P3393" s="247"/>
      <c r="Q3393" s="247"/>
      <c r="R3393" s="247"/>
      <c r="AZ3393" s="259"/>
      <c r="BA3393" s="259">
        <f>BA3392+$BD$753</f>
        <v>16.876799999999186</v>
      </c>
      <c r="BB3393" s="274">
        <f t="shared" si="777"/>
        <v>1.8208106544146316E-2</v>
      </c>
      <c r="BC3393" s="259">
        <f t="shared" si="778"/>
        <v>4.3051128934320365E-5</v>
      </c>
      <c r="BD3393" s="259">
        <f t="shared" si="775"/>
        <v>4.3051128934320365E-5</v>
      </c>
      <c r="BE3393" s="254" t="str">
        <f t="shared" si="776"/>
        <v/>
      </c>
    </row>
    <row r="3394" spans="1:57" ht="20.100000000000001" customHeight="1" x14ac:dyDescent="0.25">
      <c r="A3394" s="248">
        <v>2616</v>
      </c>
      <c r="B3394" s="247">
        <f>$B$755+(A3394*$B$758)</f>
        <v>15537.948247982395</v>
      </c>
      <c r="C3394" s="247">
        <f>_xlfn.NORM.DIST($B3394,$B$752,$B$753,0)</f>
        <v>1.402459403389902E-13</v>
      </c>
      <c r="D3394" s="247">
        <f>_xlfn.NORM.DIST($B3394,$B$752,$B$753,1)</f>
        <v>0.99999999994901456</v>
      </c>
      <c r="E3394" s="247">
        <f>IF(OR(D3394&lt;$F$757,D3394&gt;$F$758),C3394,"")</f>
        <v>1.402459403389902E-13</v>
      </c>
      <c r="F3394" s="247" t="str">
        <f>IF(AND(D3394&gt;$F$757,D3394&lt;$F$758),C3394,"")</f>
        <v/>
      </c>
      <c r="G3394" s="247" t="str">
        <f>IF(C3394=MAX($C$761:$C$2761),C3394,"")</f>
        <v/>
      </c>
      <c r="H3394" s="247">
        <f>_xlfn.NORM.DIST(B3394,$F$753,$F$754,0)</f>
        <v>6.5915223622952983E-285</v>
      </c>
      <c r="I3394" s="247" t="str">
        <f>IF(H3394=MAX($H$761:$H$2761),C3394,"")</f>
        <v/>
      </c>
      <c r="J3394" s="247"/>
      <c r="K3394" s="247"/>
      <c r="L3394" s="247"/>
      <c r="M3394" s="247"/>
      <c r="N3394" s="247"/>
      <c r="O3394" s="247"/>
      <c r="P3394" s="247"/>
      <c r="Q3394" s="247"/>
      <c r="R3394" s="247"/>
      <c r="AZ3394" s="259"/>
      <c r="BA3394" s="259">
        <f>BA3393+$BD$753</f>
        <v>16.883199999999185</v>
      </c>
      <c r="BB3394" s="274">
        <f t="shared" si="777"/>
        <v>1.8165055415211996E-2</v>
      </c>
      <c r="BC3394" s="259">
        <f t="shared" si="778"/>
        <v>4.2954273463801512E-5</v>
      </c>
      <c r="BD3394" s="259">
        <f t="shared" si="775"/>
        <v>4.2954273463801512E-5</v>
      </c>
      <c r="BE3394" s="254" t="str">
        <f t="shared" si="776"/>
        <v/>
      </c>
    </row>
    <row r="3395" spans="1:57" ht="20.100000000000001" customHeight="1" x14ac:dyDescent="0.25">
      <c r="A3395" s="247">
        <v>2617</v>
      </c>
      <c r="B3395" s="247">
        <f>$B$755+(A3395*$B$758)</f>
        <v>15547.563314967532</v>
      </c>
      <c r="C3395" s="247">
        <f>_xlfn.NORM.DIST($B3395,$B$752,$B$753,0)</f>
        <v>1.3666512604077279E-13</v>
      </c>
      <c r="D3395" s="247">
        <f>_xlfn.NORM.DIST($B3395,$B$752,$B$753,1)</f>
        <v>0.99999999995034572</v>
      </c>
      <c r="E3395" s="247">
        <f>IF(OR(D3395&lt;$F$757,D3395&gt;$F$758),C3395,"")</f>
        <v>1.3666512604077279E-13</v>
      </c>
      <c r="F3395" s="247" t="str">
        <f>IF(AND(D3395&gt;$F$757,D3395&lt;$F$758),C3395,"")</f>
        <v/>
      </c>
      <c r="G3395" s="247" t="str">
        <f>IF(C3395=MAX($C$761:$C$2761),C3395,"")</f>
        <v/>
      </c>
      <c r="H3395" s="247">
        <f>_xlfn.NORM.DIST(B3395,$F$753,$F$754,0)</f>
        <v>7.6103919633740834E-285</v>
      </c>
      <c r="I3395" s="247" t="str">
        <f>IF(H3395=MAX($H$761:$H$2761),C3395,"")</f>
        <v/>
      </c>
      <c r="J3395" s="247"/>
      <c r="K3395" s="247"/>
      <c r="L3395" s="247"/>
      <c r="M3395" s="247"/>
      <c r="N3395" s="247"/>
      <c r="O3395" s="247"/>
      <c r="P3395" s="247"/>
      <c r="Q3395" s="247"/>
      <c r="R3395" s="247"/>
      <c r="AZ3395" s="259"/>
      <c r="BA3395" s="259">
        <f>BA3394+$BD$753</f>
        <v>16.889599999999184</v>
      </c>
      <c r="BB3395" s="274">
        <f t="shared" si="777"/>
        <v>1.8122101141748195E-2</v>
      </c>
      <c r="BC3395" s="259">
        <f t="shared" si="778"/>
        <v>4.2857620506049632E-5</v>
      </c>
      <c r="BD3395" s="259">
        <f t="shared" si="775"/>
        <v>4.2857620506049632E-5</v>
      </c>
      <c r="BE3395" s="254" t="str">
        <f t="shared" si="776"/>
        <v/>
      </c>
    </row>
    <row r="3396" spans="1:57" ht="20.100000000000001" customHeight="1" x14ac:dyDescent="0.25">
      <c r="A3396" s="247">
        <v>2618</v>
      </c>
      <c r="B3396" s="247">
        <f>$B$755+(A3396*$B$758)</f>
        <v>15557.17838195267</v>
      </c>
      <c r="C3396" s="247">
        <f>_xlfn.NORM.DIST($B3396,$B$752,$B$753,0)</f>
        <v>1.3317360770144029E-13</v>
      </c>
      <c r="D3396" s="247">
        <f>_xlfn.NORM.DIST($B3396,$B$752,$B$753,1)</f>
        <v>0.9999999999516429</v>
      </c>
      <c r="E3396" s="247">
        <f>IF(OR(D3396&lt;$F$757,D3396&gt;$F$758),C3396,"")</f>
        <v>1.3317360770144029E-13</v>
      </c>
      <c r="F3396" s="247" t="str">
        <f>IF(AND(D3396&gt;$F$757,D3396&lt;$F$758),C3396,"")</f>
        <v/>
      </c>
      <c r="G3396" s="247" t="str">
        <f>IF(C3396=MAX($C$761:$C$2761),C3396,"")</f>
        <v/>
      </c>
      <c r="H3396" s="247">
        <f>_xlfn.NORM.DIST(B3396,$F$753,$F$754,0)</f>
        <v>8.7866104324904724E-285</v>
      </c>
      <c r="I3396" s="247" t="str">
        <f>IF(H3396=MAX($H$761:$H$2761),C3396,"")</f>
        <v/>
      </c>
      <c r="J3396" s="247"/>
      <c r="K3396" s="247"/>
      <c r="L3396" s="247"/>
      <c r="M3396" s="247"/>
      <c r="N3396" s="247"/>
      <c r="O3396" s="247"/>
      <c r="P3396" s="247"/>
      <c r="Q3396" s="247"/>
      <c r="R3396" s="247"/>
      <c r="AZ3396" s="259"/>
      <c r="BA3396" s="259">
        <f>BA3395+$BD$753</f>
        <v>16.895999999999184</v>
      </c>
      <c r="BB3396" s="274">
        <f t="shared" si="777"/>
        <v>1.8079243521242145E-2</v>
      </c>
      <c r="BC3396" s="259">
        <f t="shared" si="778"/>
        <v>4.2761169686291595E-5</v>
      </c>
      <c r="BD3396" s="259">
        <f t="shared" si="775"/>
        <v>4.2761169686291595E-5</v>
      </c>
      <c r="BE3396" s="254" t="str">
        <f t="shared" si="776"/>
        <v/>
      </c>
    </row>
    <row r="3397" spans="1:57" ht="20.100000000000001" customHeight="1" x14ac:dyDescent="0.25">
      <c r="A3397" s="247">
        <v>2619</v>
      </c>
      <c r="B3397" s="247">
        <f>$B$755+(A3397*$B$758)</f>
        <v>15566.793448937808</v>
      </c>
      <c r="C3397" s="247">
        <f>_xlfn.NORM.DIST($B3397,$B$752,$B$753,0)</f>
        <v>1.2976921428982143E-13</v>
      </c>
      <c r="D3397" s="247">
        <f>_xlfn.NORM.DIST($B3397,$B$752,$B$753,1)</f>
        <v>0.999999999952907</v>
      </c>
      <c r="E3397" s="247">
        <f>IF(OR(D3397&lt;$F$757,D3397&gt;$F$758),C3397,"")</f>
        <v>1.2976921428982143E-13</v>
      </c>
      <c r="F3397" s="247" t="str">
        <f>IF(AND(D3397&gt;$F$757,D3397&lt;$F$758),C3397,"")</f>
        <v/>
      </c>
      <c r="G3397" s="247" t="str">
        <f>IF(C3397=MAX($C$761:$C$2761),C3397,"")</f>
        <v/>
      </c>
      <c r="H3397" s="247">
        <f>_xlfn.NORM.DIST(B3397,$F$753,$F$754,0)</f>
        <v>1.0144456159607565E-284</v>
      </c>
      <c r="I3397" s="247" t="str">
        <f>IF(H3397=MAX($H$761:$H$2761),C3397,"")</f>
        <v/>
      </c>
      <c r="J3397" s="247"/>
      <c r="K3397" s="247"/>
      <c r="L3397" s="247"/>
      <c r="M3397" s="247"/>
      <c r="N3397" s="247"/>
      <c r="O3397" s="247"/>
      <c r="P3397" s="247"/>
      <c r="Q3397" s="247"/>
      <c r="R3397" s="247"/>
      <c r="AZ3397" s="259"/>
      <c r="BA3397" s="259">
        <f>BA3396+$BD$753</f>
        <v>16.902399999999183</v>
      </c>
      <c r="BB3397" s="274">
        <f t="shared" si="777"/>
        <v>1.8036482351555853E-2</v>
      </c>
      <c r="BC3397" s="259">
        <f t="shared" si="778"/>
        <v>4.2664920630385711E-5</v>
      </c>
      <c r="BD3397" s="259">
        <f t="shared" si="775"/>
        <v>4.2664920630385711E-5</v>
      </c>
      <c r="BE3397" s="254" t="str">
        <f t="shared" si="776"/>
        <v/>
      </c>
    </row>
    <row r="3398" spans="1:57" ht="20.100000000000001" customHeight="1" x14ac:dyDescent="0.25">
      <c r="A3398" s="247">
        <v>2620</v>
      </c>
      <c r="B3398" s="247">
        <f>$B$755+(A3398*$B$758)</f>
        <v>15576.408515922945</v>
      </c>
      <c r="C3398" s="247">
        <f>_xlfn.NORM.DIST($B3398,$B$752,$B$753,0)</f>
        <v>1.2644982612862944E-13</v>
      </c>
      <c r="D3398" s="247">
        <f>_xlfn.NORM.DIST($B3398,$B$752,$B$753,1)</f>
        <v>0.99999999995413869</v>
      </c>
      <c r="E3398" s="247">
        <f>IF(OR(D3398&lt;$F$757,D3398&gt;$F$758),C3398,"")</f>
        <v>1.2644982612862944E-13</v>
      </c>
      <c r="F3398" s="247" t="str">
        <f>IF(AND(D3398&gt;$F$757,D3398&lt;$F$758),C3398,"")</f>
        <v/>
      </c>
      <c r="G3398" s="247" t="str">
        <f>IF(C3398=MAX($C$761:$C$2761),C3398,"")</f>
        <v/>
      </c>
      <c r="H3398" s="247">
        <f>_xlfn.NORM.DIST(B3398,$F$753,$F$754,0)</f>
        <v>1.1711950247273271E-284</v>
      </c>
      <c r="I3398" s="247" t="str">
        <f>IF(H3398=MAX($H$761:$H$2761),C3398,"")</f>
        <v/>
      </c>
      <c r="J3398" s="247"/>
      <c r="K3398" s="247"/>
      <c r="L3398" s="247"/>
      <c r="M3398" s="247"/>
      <c r="N3398" s="247"/>
      <c r="O3398" s="247"/>
      <c r="P3398" s="247"/>
      <c r="Q3398" s="247"/>
      <c r="R3398" s="247"/>
      <c r="AZ3398" s="259"/>
      <c r="BA3398" s="259">
        <f>BA3397+$BD$753</f>
        <v>16.908799999999182</v>
      </c>
      <c r="BB3398" s="274">
        <f t="shared" si="777"/>
        <v>1.7993817430925468E-2</v>
      </c>
      <c r="BC3398" s="259">
        <f t="shared" si="778"/>
        <v>4.256887296469683E-5</v>
      </c>
      <c r="BD3398" s="259">
        <f t="shared" si="775"/>
        <v>4.256887296469683E-5</v>
      </c>
      <c r="BE3398" s="254" t="str">
        <f t="shared" si="776"/>
        <v/>
      </c>
    </row>
    <row r="3399" spans="1:57" ht="20.100000000000001" customHeight="1" x14ac:dyDescent="0.25">
      <c r="A3399" s="247">
        <v>2621</v>
      </c>
      <c r="B3399" s="247">
        <f>$B$755+(A3399*$B$758)</f>
        <v>15586.023582908083</v>
      </c>
      <c r="C3399" s="247">
        <f>_xlfn.NORM.DIST($B3399,$B$752,$B$753,0)</f>
        <v>1.2321337371559545E-13</v>
      </c>
      <c r="D3399" s="247">
        <f>_xlfn.NORM.DIST($B3399,$B$752,$B$753,1)</f>
        <v>0.99999999995533884</v>
      </c>
      <c r="E3399" s="247">
        <f>IF(OR(D3399&lt;$F$757,D3399&gt;$F$758),C3399,"")</f>
        <v>1.2321337371559545E-13</v>
      </c>
      <c r="F3399" s="247" t="str">
        <f>IF(AND(D3399&gt;$F$757,D3399&lt;$F$758),C3399,"")</f>
        <v/>
      </c>
      <c r="G3399" s="247" t="str">
        <f>IF(C3399=MAX($C$761:$C$2761),C3399,"")</f>
        <v/>
      </c>
      <c r="H3399" s="247">
        <f>_xlfn.NORM.DIST(B3399,$F$753,$F$754,0)</f>
        <v>1.3521432961766214E-284</v>
      </c>
      <c r="I3399" s="247" t="str">
        <f>IF(H3399=MAX($H$761:$H$2761),C3399,"")</f>
        <v/>
      </c>
      <c r="J3399" s="247"/>
      <c r="K3399" s="247"/>
      <c r="L3399" s="247"/>
      <c r="M3399" s="247"/>
      <c r="N3399" s="247"/>
      <c r="O3399" s="247"/>
      <c r="P3399" s="247"/>
      <c r="Q3399" s="247"/>
      <c r="R3399" s="247"/>
      <c r="AZ3399" s="259"/>
      <c r="BA3399" s="259">
        <f>BA3398+$BD$753</f>
        <v>16.915199999999182</v>
      </c>
      <c r="BB3399" s="274">
        <f t="shared" si="777"/>
        <v>1.7951248557960771E-2</v>
      </c>
      <c r="BC3399" s="259">
        <f t="shared" si="778"/>
        <v>4.2473026316092871E-5</v>
      </c>
      <c r="BD3399" s="259">
        <f t="shared" si="775"/>
        <v>4.2473026316092871E-5</v>
      </c>
      <c r="BE3399" s="254" t="str">
        <f t="shared" si="776"/>
        <v/>
      </c>
    </row>
    <row r="3400" spans="1:57" ht="20.100000000000001" customHeight="1" x14ac:dyDescent="0.25">
      <c r="A3400" s="248">
        <v>2622</v>
      </c>
      <c r="B3400" s="247">
        <f>$B$755+(A3400*$B$758)</f>
        <v>15595.638649893221</v>
      </c>
      <c r="C3400" s="247">
        <f>_xlfn.NORM.DIST($B3400,$B$752,$B$753,0)</f>
        <v>1.2005783657078149E-13</v>
      </c>
      <c r="D3400" s="247">
        <f>_xlfn.NORM.DIST($B3400,$B$752,$B$753,1)</f>
        <v>0.99999999995650835</v>
      </c>
      <c r="E3400" s="247">
        <f>IF(OR(D3400&lt;$F$757,D3400&gt;$F$758),C3400,"")</f>
        <v>1.2005783657078149E-13</v>
      </c>
      <c r="F3400" s="247" t="str">
        <f>IF(AND(D3400&gt;$F$757,D3400&lt;$F$758),C3400,"")</f>
        <v/>
      </c>
      <c r="G3400" s="247" t="str">
        <f>IF(C3400=MAX($C$761:$C$2761),C3400,"")</f>
        <v/>
      </c>
      <c r="H3400" s="247">
        <f>_xlfn.NORM.DIST(B3400,$F$753,$F$754,0)</f>
        <v>1.5610228889005357E-284</v>
      </c>
      <c r="I3400" s="247" t="str">
        <f>IF(H3400=MAX($H$761:$H$2761),C3400,"")</f>
        <v/>
      </c>
      <c r="J3400" s="247"/>
      <c r="K3400" s="247"/>
      <c r="L3400" s="247"/>
      <c r="M3400" s="247"/>
      <c r="N3400" s="247"/>
      <c r="O3400" s="247"/>
      <c r="P3400" s="247"/>
      <c r="Q3400" s="247"/>
      <c r="R3400" s="247"/>
      <c r="AZ3400" s="259"/>
      <c r="BA3400" s="259">
        <f>BA3399+$BD$753</f>
        <v>16.921599999999181</v>
      </c>
      <c r="BB3400" s="274">
        <f t="shared" si="777"/>
        <v>1.7908775531644678E-2</v>
      </c>
      <c r="BC3400" s="259">
        <f t="shared" si="778"/>
        <v>4.2377380312045437E-5</v>
      </c>
      <c r="BD3400" s="259">
        <f t="shared" si="775"/>
        <v>4.2377380312045437E-5</v>
      </c>
      <c r="BE3400" s="254" t="str">
        <f t="shared" si="776"/>
        <v/>
      </c>
    </row>
    <row r="3401" spans="1:57" ht="20.100000000000001" customHeight="1" x14ac:dyDescent="0.25">
      <c r="A3401" s="247">
        <v>2623</v>
      </c>
      <c r="B3401" s="247">
        <f>$B$755+(A3401*$B$758)</f>
        <v>15605.253716878358</v>
      </c>
      <c r="C3401" s="247">
        <f>_xlfn.NORM.DIST($B3401,$B$752,$B$753,0)</f>
        <v>1.1698124210952584E-13</v>
      </c>
      <c r="D3401" s="247">
        <f>_xlfn.NORM.DIST($B3401,$B$752,$B$753,1)</f>
        <v>0.99999999995764788</v>
      </c>
      <c r="E3401" s="247">
        <f>IF(OR(D3401&lt;$F$757,D3401&gt;$F$758),C3401,"")</f>
        <v>1.1698124210952584E-13</v>
      </c>
      <c r="F3401" s="247" t="str">
        <f>IF(AND(D3401&gt;$F$757,D3401&lt;$F$758),C3401,"")</f>
        <v/>
      </c>
      <c r="G3401" s="247" t="str">
        <f>IF(C3401=MAX($C$761:$C$2761),C3401,"")</f>
        <v/>
      </c>
      <c r="H3401" s="247">
        <f>_xlfn.NORM.DIST(B3401,$F$753,$F$754,0)</f>
        <v>1.802141443287661E-284</v>
      </c>
      <c r="I3401" s="247" t="str">
        <f>IF(H3401=MAX($H$761:$H$2761),C3401,"")</f>
        <v/>
      </c>
      <c r="J3401" s="247"/>
      <c r="K3401" s="247"/>
      <c r="L3401" s="247"/>
      <c r="M3401" s="247"/>
      <c r="N3401" s="247"/>
      <c r="O3401" s="247"/>
      <c r="P3401" s="247"/>
      <c r="Q3401" s="247"/>
      <c r="R3401" s="247"/>
      <c r="AZ3401" s="259"/>
      <c r="BA3401" s="259">
        <f>BA3400+$BD$753</f>
        <v>16.92799999999918</v>
      </c>
      <c r="BB3401" s="274">
        <f t="shared" si="777"/>
        <v>1.7866398151332633E-2</v>
      </c>
      <c r="BC3401" s="259">
        <f t="shared" si="778"/>
        <v>4.2281934580463282E-5</v>
      </c>
      <c r="BD3401" s="259">
        <f t="shared" si="775"/>
        <v>4.2281934580463282E-5</v>
      </c>
      <c r="BE3401" s="254" t="str">
        <f t="shared" si="776"/>
        <v/>
      </c>
    </row>
    <row r="3402" spans="1:57" ht="20.100000000000001" customHeight="1" x14ac:dyDescent="0.25">
      <c r="A3402" s="247">
        <v>2624</v>
      </c>
      <c r="B3402" s="247">
        <f>$B$755+(A3402*$B$758)</f>
        <v>15614.868783863496</v>
      </c>
      <c r="C3402" s="247">
        <f>_xlfn.NORM.DIST($B3402,$B$752,$B$753,0)</f>
        <v>1.1398166454045021E-13</v>
      </c>
      <c r="D3402" s="247">
        <f>_xlfn.NORM.DIST($B3402,$B$752,$B$753,1)</f>
        <v>0.99999999995875821</v>
      </c>
      <c r="E3402" s="247">
        <f>IF(OR(D3402&lt;$F$757,D3402&gt;$F$758),C3402,"")</f>
        <v>1.1398166454045021E-13</v>
      </c>
      <c r="F3402" s="247" t="str">
        <f>IF(AND(D3402&gt;$F$757,D3402&lt;$F$758),C3402,"")</f>
        <v/>
      </c>
      <c r="G3402" s="247" t="str">
        <f>IF(C3402=MAX($C$761:$C$2761),C3402,"")</f>
        <v/>
      </c>
      <c r="H3402" s="247">
        <f>_xlfn.NORM.DIST(B3402,$F$753,$F$754,0)</f>
        <v>2.0804703388412821E-284</v>
      </c>
      <c r="I3402" s="247" t="str">
        <f>IF(H3402=MAX($H$761:$H$2761),C3402,"")</f>
        <v/>
      </c>
      <c r="J3402" s="247"/>
      <c r="K3402" s="247"/>
      <c r="L3402" s="247"/>
      <c r="M3402" s="247"/>
      <c r="N3402" s="247"/>
      <c r="O3402" s="247"/>
      <c r="P3402" s="247"/>
      <c r="Q3402" s="247"/>
      <c r="R3402" s="247"/>
      <c r="AZ3402" s="259"/>
      <c r="BA3402" s="259">
        <f>BA3401+$BD$753</f>
        <v>16.934399999999179</v>
      </c>
      <c r="BB3402" s="274">
        <f t="shared" si="777"/>
        <v>1.7824116216752169E-2</v>
      </c>
      <c r="BC3402" s="259">
        <f t="shared" si="778"/>
        <v>4.2186688749893536E-5</v>
      </c>
      <c r="BD3402" s="259">
        <f t="shared" si="775"/>
        <v>4.2186688749893536E-5</v>
      </c>
      <c r="BE3402" s="254" t="str">
        <f t="shared" si="776"/>
        <v/>
      </c>
    </row>
    <row r="3403" spans="1:57" ht="20.100000000000001" customHeight="1" x14ac:dyDescent="0.25">
      <c r="A3403" s="247">
        <v>2625</v>
      </c>
      <c r="B3403" s="247">
        <f>$B$755+(A3403*$B$758)</f>
        <v>15624.483850848634</v>
      </c>
      <c r="C3403" s="247">
        <f>_xlfn.NORM.DIST($B3403,$B$752,$B$753,0)</f>
        <v>1.1105722378801056E-13</v>
      </c>
      <c r="D3403" s="247">
        <f>_xlfn.NORM.DIST($B3403,$B$752,$B$753,1)</f>
        <v>0.99999999995984001</v>
      </c>
      <c r="E3403" s="247">
        <f>IF(OR(D3403&lt;$F$757,D3403&gt;$F$758),C3403,"")</f>
        <v>1.1105722378801056E-13</v>
      </c>
      <c r="F3403" s="247" t="str">
        <f>IF(AND(D3403&gt;$F$757,D3403&lt;$F$758),C3403,"")</f>
        <v/>
      </c>
      <c r="G3403" s="247" t="str">
        <f>IF(C3403=MAX($C$761:$C$2761),C3403,"")</f>
        <v/>
      </c>
      <c r="H3403" s="247">
        <f>_xlfn.NORM.DIST(B3403,$F$753,$F$754,0)</f>
        <v>2.4017468738453391E-284</v>
      </c>
      <c r="I3403" s="247" t="str">
        <f>IF(H3403=MAX($H$761:$H$2761),C3403,"")</f>
        <v/>
      </c>
      <c r="J3403" s="247"/>
      <c r="K3403" s="247"/>
      <c r="L3403" s="247"/>
      <c r="M3403" s="247"/>
      <c r="N3403" s="247"/>
      <c r="O3403" s="247"/>
      <c r="P3403" s="247"/>
      <c r="Q3403" s="247"/>
      <c r="R3403" s="247"/>
      <c r="AZ3403" s="259"/>
      <c r="BA3403" s="259">
        <f>BA3402+$BD$753</f>
        <v>16.940799999999179</v>
      </c>
      <c r="BB3403" s="274">
        <f t="shared" si="777"/>
        <v>1.7781929528002276E-2</v>
      </c>
      <c r="BC3403" s="259">
        <f t="shared" si="778"/>
        <v>4.2091642449275379E-5</v>
      </c>
      <c r="BD3403" s="259">
        <f t="shared" si="775"/>
        <v>4.2091642449275379E-5</v>
      </c>
      <c r="BE3403" s="254" t="str">
        <f t="shared" si="776"/>
        <v/>
      </c>
    </row>
    <row r="3404" spans="1:57" ht="20.100000000000001" customHeight="1" x14ac:dyDescent="0.25">
      <c r="A3404" s="247">
        <v>2626</v>
      </c>
      <c r="B3404" s="247">
        <f>$B$755+(A3404*$B$758)</f>
        <v>15634.098917833771</v>
      </c>
      <c r="C3404" s="247">
        <f>_xlfn.NORM.DIST($B3404,$B$752,$B$753,0)</f>
        <v>1.0820608443905159E-13</v>
      </c>
      <c r="D3404" s="247">
        <f>_xlfn.NORM.DIST($B3404,$B$752,$B$753,1)</f>
        <v>0.99999999996089406</v>
      </c>
      <c r="E3404" s="247">
        <f>IF(OR(D3404&lt;$F$757,D3404&gt;$F$758),C3404,"")</f>
        <v>1.0820608443905159E-13</v>
      </c>
      <c r="F3404" s="247" t="str">
        <f>IF(AND(D3404&gt;$F$757,D3404&lt;$F$758),C3404,"")</f>
        <v/>
      </c>
      <c r="G3404" s="247" t="str">
        <f>IF(C3404=MAX($C$761:$C$2761),C3404,"")</f>
        <v/>
      </c>
      <c r="H3404" s="247">
        <f>_xlfn.NORM.DIST(B3404,$F$753,$F$754,0)</f>
        <v>2.7725921609484094E-284</v>
      </c>
      <c r="I3404" s="247" t="str">
        <f>IF(H3404=MAX($H$761:$H$2761),C3404,"")</f>
        <v/>
      </c>
      <c r="J3404" s="247"/>
      <c r="K3404" s="247"/>
      <c r="L3404" s="247"/>
      <c r="M3404" s="247"/>
      <c r="N3404" s="247"/>
      <c r="O3404" s="247"/>
      <c r="P3404" s="247"/>
      <c r="Q3404" s="247"/>
      <c r="R3404" s="247"/>
      <c r="AZ3404" s="259"/>
      <c r="BA3404" s="259">
        <f>BA3403+$BD$753</f>
        <v>16.947199999999178</v>
      </c>
      <c r="BB3404" s="274">
        <f t="shared" si="777"/>
        <v>1.7739837885553E-2</v>
      </c>
      <c r="BC3404" s="259">
        <f t="shared" si="778"/>
        <v>4.1996795308280044E-5</v>
      </c>
      <c r="BD3404" s="259">
        <f t="shared" si="775"/>
        <v>4.1996795308280044E-5</v>
      </c>
      <c r="BE3404" s="254" t="str">
        <f t="shared" si="776"/>
        <v/>
      </c>
    </row>
    <row r="3405" spans="1:57" ht="20.100000000000001" customHeight="1" x14ac:dyDescent="0.25">
      <c r="A3405" s="247">
        <v>2627</v>
      </c>
      <c r="B3405" s="247">
        <f>$B$755+(A3405*$B$758)</f>
        <v>15643.713984818909</v>
      </c>
      <c r="C3405" s="247">
        <f>_xlfn.NORM.DIST($B3405,$B$752,$B$753,0)</f>
        <v>1.0542645471285949E-13</v>
      </c>
      <c r="D3405" s="247">
        <f>_xlfn.NORM.DIST($B3405,$B$752,$B$753,1)</f>
        <v>0.99999999996192102</v>
      </c>
      <c r="E3405" s="247">
        <f>IF(OR(D3405&lt;$F$757,D3405&gt;$F$758),C3405,"")</f>
        <v>1.0542645471285949E-13</v>
      </c>
      <c r="F3405" s="247" t="str">
        <f>IF(AND(D3405&gt;$F$757,D3405&lt;$F$758),C3405,"")</f>
        <v/>
      </c>
      <c r="G3405" s="247" t="str">
        <f>IF(C3405=MAX($C$761:$C$2761),C3405,"")</f>
        <v/>
      </c>
      <c r="H3405" s="247">
        <f>_xlfn.NORM.DIST(B3405,$F$753,$F$754,0)</f>
        <v>3.2006471536906244E-284</v>
      </c>
      <c r="I3405" s="247" t="str">
        <f>IF(H3405=MAX($H$761:$H$2761),C3405,"")</f>
        <v/>
      </c>
      <c r="J3405" s="247"/>
      <c r="K3405" s="247"/>
      <c r="L3405" s="247"/>
      <c r="M3405" s="247"/>
      <c r="N3405" s="247"/>
      <c r="O3405" s="247"/>
      <c r="P3405" s="247"/>
      <c r="Q3405" s="247"/>
      <c r="R3405" s="247"/>
      <c r="AZ3405" s="259"/>
      <c r="BA3405" s="259">
        <f>BA3404+$BD$753</f>
        <v>16.953599999999177</v>
      </c>
      <c r="BB3405" s="274">
        <f t="shared" si="777"/>
        <v>1.769784109024472E-2</v>
      </c>
      <c r="BC3405" s="259">
        <f t="shared" si="778"/>
        <v>4.1902146956908359E-5</v>
      </c>
      <c r="BD3405" s="259">
        <f t="shared" si="775"/>
        <v>4.1902146956908359E-5</v>
      </c>
      <c r="BE3405" s="254" t="str">
        <f t="shared" si="776"/>
        <v/>
      </c>
    </row>
    <row r="3406" spans="1:57" ht="20.100000000000001" customHeight="1" x14ac:dyDescent="0.25">
      <c r="A3406" s="247">
        <v>2628</v>
      </c>
      <c r="B3406" s="247">
        <f>$B$755+(A3406*$B$758)</f>
        <v>15653.329051804047</v>
      </c>
      <c r="C3406" s="247">
        <f>_xlfn.NORM.DIST($B3406,$B$752,$B$753,0)</f>
        <v>1.0271658545419399E-13</v>
      </c>
      <c r="D3406" s="247">
        <f>_xlfn.NORM.DIST($B3406,$B$752,$B$753,1)</f>
        <v>0.99999999996292166</v>
      </c>
      <c r="E3406" s="247">
        <f>IF(OR(D3406&lt;$F$757,D3406&gt;$F$758),C3406,"")</f>
        <v>1.0271658545419399E-13</v>
      </c>
      <c r="F3406" s="247" t="str">
        <f>IF(AND(D3406&gt;$F$757,D3406&lt;$F$758),C3406,"")</f>
        <v/>
      </c>
      <c r="G3406" s="247" t="str">
        <f>IF(C3406=MAX($C$761:$C$2761),C3406,"")</f>
        <v/>
      </c>
      <c r="H3406" s="247">
        <f>_xlfn.NORM.DIST(B3406,$F$753,$F$754,0)</f>
        <v>3.6947295897854067E-284</v>
      </c>
      <c r="I3406" s="247" t="str">
        <f>IF(H3406=MAX($H$761:$H$2761),C3406,"")</f>
        <v/>
      </c>
      <c r="J3406" s="247"/>
      <c r="K3406" s="247"/>
      <c r="L3406" s="247"/>
      <c r="M3406" s="247"/>
      <c r="N3406" s="247"/>
      <c r="O3406" s="247"/>
      <c r="P3406" s="247"/>
      <c r="Q3406" s="247"/>
      <c r="R3406" s="247"/>
      <c r="AZ3406" s="259"/>
      <c r="BA3406" s="259">
        <f>BA3405+$BD$753</f>
        <v>16.959999999999177</v>
      </c>
      <c r="BB3406" s="274">
        <f t="shared" si="777"/>
        <v>1.7655938943287812E-2</v>
      </c>
      <c r="BC3406" s="259">
        <f t="shared" si="778"/>
        <v>4.1807697025820351E-5</v>
      </c>
      <c r="BD3406" s="259">
        <f t="shared" si="775"/>
        <v>4.1807697025820351E-5</v>
      </c>
      <c r="BE3406" s="254" t="str">
        <f t="shared" si="776"/>
        <v/>
      </c>
    </row>
    <row r="3407" spans="1:57" ht="20.100000000000001" customHeight="1" x14ac:dyDescent="0.25">
      <c r="A3407" s="248">
        <v>2629</v>
      </c>
      <c r="B3407" s="247">
        <f>$B$755+(A3407*$B$758)</f>
        <v>15662.944118789181</v>
      </c>
      <c r="C3407" s="247">
        <f>_xlfn.NORM.DIST($B3407,$B$752,$B$753,0)</f>
        <v>1.0007476914882573E-13</v>
      </c>
      <c r="D3407" s="247">
        <f>_xlfn.NORM.DIST($B3407,$B$752,$B$753,1)</f>
        <v>0.99999999996389655</v>
      </c>
      <c r="E3407" s="247">
        <f>IF(OR(D3407&lt;$F$757,D3407&gt;$F$758),C3407,"")</f>
        <v>1.0007476914882573E-13</v>
      </c>
      <c r="F3407" s="247" t="str">
        <f>IF(AND(D3407&gt;$F$757,D3407&lt;$F$758),C3407,"")</f>
        <v/>
      </c>
      <c r="G3407" s="247" t="str">
        <f>IF(C3407=MAX($C$761:$C$2761),C3407,"")</f>
        <v/>
      </c>
      <c r="H3407" s="247">
        <f>_xlfn.NORM.DIST(B3407,$F$753,$F$754,0)</f>
        <v>4.2650150645983356E-284</v>
      </c>
      <c r="I3407" s="247" t="str">
        <f>IF(H3407=MAX($H$761:$H$2761),C3407,"")</f>
        <v/>
      </c>
      <c r="J3407" s="247"/>
      <c r="K3407" s="247"/>
      <c r="L3407" s="247"/>
      <c r="M3407" s="247"/>
      <c r="N3407" s="247"/>
      <c r="O3407" s="247"/>
      <c r="P3407" s="247"/>
      <c r="Q3407" s="247"/>
      <c r="R3407" s="247"/>
      <c r="AZ3407" s="259"/>
      <c r="BA3407" s="259">
        <f>BA3406+$BD$753</f>
        <v>16.966399999999176</v>
      </c>
      <c r="BB3407" s="274">
        <f t="shared" si="777"/>
        <v>1.7614131246261992E-2</v>
      </c>
      <c r="BC3407" s="259">
        <f t="shared" si="778"/>
        <v>4.1713445146158296E-5</v>
      </c>
      <c r="BD3407" s="259">
        <f t="shared" si="775"/>
        <v>4.1713445146158296E-5</v>
      </c>
      <c r="BE3407" s="254" t="str">
        <f t="shared" si="776"/>
        <v/>
      </c>
    </row>
    <row r="3408" spans="1:57" ht="20.100000000000001" customHeight="1" x14ac:dyDescent="0.25">
      <c r="A3408" s="247">
        <v>2630</v>
      </c>
      <c r="B3408" s="247">
        <f>$B$755+(A3408*$B$758)</f>
        <v>15672.559185774318</v>
      </c>
      <c r="C3408" s="247">
        <f>_xlfn.NORM.DIST($B3408,$B$752,$B$753,0)</f>
        <v>9.749933896106618E-14</v>
      </c>
      <c r="D3408" s="247">
        <f>_xlfn.NORM.DIST($B3408,$B$752,$B$753,1)</f>
        <v>0.99999999996484634</v>
      </c>
      <c r="E3408" s="247">
        <f>IF(OR(D3408&lt;$F$757,D3408&gt;$F$758),C3408,"")</f>
        <v>9.749933896106618E-14</v>
      </c>
      <c r="F3408" s="247" t="str">
        <f>IF(AND(D3408&gt;$F$757,D3408&lt;$F$758),C3408,"")</f>
        <v/>
      </c>
      <c r="G3408" s="247" t="str">
        <f>IF(C3408=MAX($C$761:$C$2761),C3408,"")</f>
        <v/>
      </c>
      <c r="H3408" s="247">
        <f>_xlfn.NORM.DIST(B3408,$F$753,$F$754,0)</f>
        <v>4.9232459415197163E-284</v>
      </c>
      <c r="I3408" s="247" t="str">
        <f>IF(H3408=MAX($H$761:$H$2761),C3408,"")</f>
        <v/>
      </c>
      <c r="J3408" s="247"/>
      <c r="K3408" s="247"/>
      <c r="L3408" s="247"/>
      <c r="M3408" s="247"/>
      <c r="N3408" s="247"/>
      <c r="O3408" s="247"/>
      <c r="P3408" s="247"/>
      <c r="Q3408" s="247"/>
      <c r="R3408" s="247"/>
      <c r="AZ3408" s="259"/>
      <c r="BA3408" s="259">
        <f>BA3407+$BD$753</f>
        <v>16.972799999999175</v>
      </c>
      <c r="BB3408" s="274">
        <f t="shared" si="777"/>
        <v>1.7572417801115833E-2</v>
      </c>
      <c r="BC3408" s="259">
        <f t="shared" si="778"/>
        <v>4.1619390949612645E-5</v>
      </c>
      <c r="BD3408" s="259">
        <f t="shared" si="775"/>
        <v>4.1619390949612645E-5</v>
      </c>
      <c r="BE3408" s="254" t="str">
        <f t="shared" si="776"/>
        <v/>
      </c>
    </row>
    <row r="3409" spans="1:57" ht="20.100000000000001" customHeight="1" x14ac:dyDescent="0.25">
      <c r="A3409" s="247">
        <v>2631</v>
      </c>
      <c r="B3409" s="247">
        <f>$B$755+(A3409*$B$758)</f>
        <v>15682.174252759456</v>
      </c>
      <c r="C3409" s="247">
        <f>_xlfn.NORM.DIST($B3409,$B$752,$B$753,0)</f>
        <v>9.4988667792851432E-14</v>
      </c>
      <c r="D3409" s="247">
        <f>_xlfn.NORM.DIST($B3409,$B$752,$B$753,1)</f>
        <v>0.9999999999657716</v>
      </c>
      <c r="E3409" s="247">
        <f>IF(OR(D3409&lt;$F$757,D3409&gt;$F$758),C3409,"")</f>
        <v>9.4988667792851432E-14</v>
      </c>
      <c r="F3409" s="247" t="str">
        <f>IF(AND(D3409&gt;$F$757,D3409&lt;$F$758),C3409,"")</f>
        <v/>
      </c>
      <c r="G3409" s="247" t="str">
        <f>IF(C3409=MAX($C$761:$C$2761),C3409,"")</f>
        <v/>
      </c>
      <c r="H3409" s="247">
        <f>_xlfn.NORM.DIST(B3409,$F$753,$F$754,0)</f>
        <v>5.6829723747939747E-284</v>
      </c>
      <c r="I3409" s="247" t="str">
        <f>IF(H3409=MAX($H$761:$H$2761),C3409,"")</f>
        <v/>
      </c>
      <c r="J3409" s="247"/>
      <c r="K3409" s="247"/>
      <c r="L3409" s="247"/>
      <c r="M3409" s="247"/>
      <c r="N3409" s="247"/>
      <c r="O3409" s="247"/>
      <c r="P3409" s="247"/>
      <c r="Q3409" s="247"/>
      <c r="R3409" s="247"/>
      <c r="AZ3409" s="259"/>
      <c r="BA3409" s="259">
        <f>BA3408+$BD$753</f>
        <v>16.979199999999175</v>
      </c>
      <c r="BB3409" s="274">
        <f t="shared" si="777"/>
        <v>1.7530798410166221E-2</v>
      </c>
      <c r="BC3409" s="259">
        <f t="shared" si="778"/>
        <v>4.1525534068418551E-5</v>
      </c>
      <c r="BD3409" s="259">
        <f t="shared" si="775"/>
        <v>4.1525534068418551E-5</v>
      </c>
      <c r="BE3409" s="254" t="str">
        <f t="shared" si="776"/>
        <v/>
      </c>
    </row>
    <row r="3410" spans="1:57" ht="20.100000000000001" customHeight="1" x14ac:dyDescent="0.25">
      <c r="A3410" s="247">
        <v>2632</v>
      </c>
      <c r="B3410" s="247">
        <f>$B$755+(A3410*$B$758)</f>
        <v>15691.789319744594</v>
      </c>
      <c r="C3410" s="247">
        <f>_xlfn.NORM.DIST($B3410,$B$752,$B$753,0)</f>
        <v>9.2541167363877782E-14</v>
      </c>
      <c r="D3410" s="247">
        <f>_xlfn.NORM.DIST($B3410,$B$752,$B$753,1)</f>
        <v>0.9999999999666731</v>
      </c>
      <c r="E3410" s="247">
        <f>IF(OR(D3410&lt;$F$757,D3410&gt;$F$758),C3410,"")</f>
        <v>9.2541167363877782E-14</v>
      </c>
      <c r="F3410" s="247" t="str">
        <f>IF(AND(D3410&gt;$F$757,D3410&lt;$F$758),C3410,"")</f>
        <v/>
      </c>
      <c r="G3410" s="247" t="str">
        <f>IF(C3410=MAX($C$761:$C$2761),C3410,"")</f>
        <v/>
      </c>
      <c r="H3410" s="247">
        <f>_xlfn.NORM.DIST(B3410,$F$753,$F$754,0)</f>
        <v>6.5598303764655502E-284</v>
      </c>
      <c r="I3410" s="247" t="str">
        <f>IF(H3410=MAX($H$761:$H$2761),C3410,"")</f>
        <v/>
      </c>
      <c r="J3410" s="247"/>
      <c r="K3410" s="247"/>
      <c r="L3410" s="247"/>
      <c r="M3410" s="247"/>
      <c r="N3410" s="247"/>
      <c r="O3410" s="247"/>
      <c r="P3410" s="247"/>
      <c r="Q3410" s="247"/>
      <c r="R3410" s="247"/>
      <c r="AZ3410" s="259"/>
      <c r="BA3410" s="259">
        <f>BA3409+$BD$753</f>
        <v>16.985599999999174</v>
      </c>
      <c r="BB3410" s="274">
        <f t="shared" si="777"/>
        <v>1.7489272876097802E-2</v>
      </c>
      <c r="BC3410" s="259">
        <f t="shared" si="778"/>
        <v>4.1431874135283014E-5</v>
      </c>
      <c r="BD3410" s="259">
        <f t="shared" si="775"/>
        <v>4.1431874135283014E-5</v>
      </c>
      <c r="BE3410" s="254" t="str">
        <f t="shared" si="776"/>
        <v/>
      </c>
    </row>
    <row r="3411" spans="1:57" ht="20.100000000000001" customHeight="1" x14ac:dyDescent="0.25">
      <c r="A3411" s="247">
        <v>2633</v>
      </c>
      <c r="B3411" s="247">
        <f>$B$755+(A3411*$B$758)</f>
        <v>15701.404386729731</v>
      </c>
      <c r="C3411" s="247">
        <f>_xlfn.NORM.DIST($B3411,$B$752,$B$753,0)</f>
        <v>9.0155287312360394E-14</v>
      </c>
      <c r="D3411" s="247">
        <f>_xlfn.NORM.DIST($B3411,$B$752,$B$753,1)</f>
        <v>0.9999999999675514</v>
      </c>
      <c r="E3411" s="247">
        <f>IF(OR(D3411&lt;$F$757,D3411&gt;$F$758),C3411,"")</f>
        <v>9.0155287312360394E-14</v>
      </c>
      <c r="F3411" s="247" t="str">
        <f>IF(AND(D3411&gt;$F$757,D3411&lt;$F$758),C3411,"")</f>
        <v/>
      </c>
      <c r="G3411" s="247" t="str">
        <f>IF(C3411=MAX($C$761:$C$2761),C3411,"")</f>
        <v/>
      </c>
      <c r="H3411" s="247">
        <f>_xlfn.NORM.DIST(B3411,$F$753,$F$754,0)</f>
        <v>7.5718626158360448E-284</v>
      </c>
      <c r="I3411" s="247" t="str">
        <f>IF(H3411=MAX($H$761:$H$2761),C3411,"")</f>
        <v/>
      </c>
      <c r="J3411" s="247"/>
      <c r="K3411" s="247"/>
      <c r="L3411" s="247"/>
      <c r="M3411" s="247"/>
      <c r="N3411" s="247"/>
      <c r="O3411" s="247"/>
      <c r="P3411" s="247"/>
      <c r="Q3411" s="247"/>
      <c r="R3411" s="247"/>
      <c r="AZ3411" s="259"/>
      <c r="BA3411" s="259">
        <f>BA3410+$BD$753</f>
        <v>16.991999999999173</v>
      </c>
      <c r="BB3411" s="274">
        <f t="shared" si="777"/>
        <v>1.7447841001962519E-2</v>
      </c>
      <c r="BC3411" s="259">
        <f t="shared" si="778"/>
        <v>4.1338410783506307E-5</v>
      </c>
      <c r="BD3411" s="259">
        <f t="shared" si="775"/>
        <v>4.1338410783506307E-5</v>
      </c>
      <c r="BE3411" s="254" t="str">
        <f t="shared" si="776"/>
        <v/>
      </c>
    </row>
    <row r="3412" spans="1:57" ht="20.100000000000001" customHeight="1" x14ac:dyDescent="0.25">
      <c r="A3412" s="247">
        <v>2634</v>
      </c>
      <c r="B3412" s="247">
        <f>$B$755+(A3412*$B$758)</f>
        <v>15711.019453714869</v>
      </c>
      <c r="C3412" s="247">
        <f>_xlfn.NORM.DIST($B3412,$B$752,$B$753,0)</f>
        <v>8.7829514315960289E-14</v>
      </c>
      <c r="D3412" s="247">
        <f>_xlfn.NORM.DIST($B3412,$B$752,$B$753,1)</f>
        <v>0.99999999996840705</v>
      </c>
      <c r="E3412" s="247">
        <f>IF(OR(D3412&lt;$F$757,D3412&gt;$F$758),C3412,"")</f>
        <v>8.7829514315960289E-14</v>
      </c>
      <c r="F3412" s="247" t="str">
        <f>IF(AND(D3412&gt;$F$757,D3412&lt;$F$758),C3412,"")</f>
        <v/>
      </c>
      <c r="G3412" s="247" t="str">
        <f>IF(C3412=MAX($C$761:$C$2761),C3412,"")</f>
        <v/>
      </c>
      <c r="H3412" s="247">
        <f>_xlfn.NORM.DIST(B3412,$F$753,$F$754,0)</f>
        <v>8.7398885124300961E-284</v>
      </c>
      <c r="I3412" s="247" t="str">
        <f>IF(H3412=MAX($H$761:$H$2761),C3412,"")</f>
        <v/>
      </c>
      <c r="J3412" s="247"/>
      <c r="K3412" s="247"/>
      <c r="L3412" s="247"/>
      <c r="M3412" s="247"/>
      <c r="N3412" s="247"/>
      <c r="O3412" s="247"/>
      <c r="P3412" s="247"/>
      <c r="Q3412" s="247"/>
      <c r="R3412" s="247"/>
      <c r="AZ3412" s="259"/>
      <c r="BA3412" s="259">
        <f>BA3411+$BD$753</f>
        <v>16.998399999999172</v>
      </c>
      <c r="BB3412" s="274">
        <f t="shared" si="777"/>
        <v>1.7406502591179013E-2</v>
      </c>
      <c r="BC3412" s="259">
        <f t="shared" si="778"/>
        <v>4.124514364691606E-5</v>
      </c>
      <c r="BD3412" s="259">
        <f t="shared" si="775"/>
        <v>4.124514364691606E-5</v>
      </c>
      <c r="BE3412" s="254" t="str">
        <f t="shared" si="776"/>
        <v/>
      </c>
    </row>
    <row r="3413" spans="1:57" ht="20.100000000000001" customHeight="1" x14ac:dyDescent="0.25">
      <c r="A3413" s="248">
        <v>2635</v>
      </c>
      <c r="B3413" s="247">
        <f>$B$755+(A3413*$B$758)</f>
        <v>15720.634520700007</v>
      </c>
      <c r="C3413" s="247">
        <f>_xlfn.NORM.DIST($B3413,$B$752,$B$753,0)</f>
        <v>8.5562371232439897E-14</v>
      </c>
      <c r="D3413" s="247">
        <f>_xlfn.NORM.DIST($B3413,$B$752,$B$753,1)</f>
        <v>0.9999999999692406</v>
      </c>
      <c r="E3413" s="247">
        <f>IF(OR(D3413&lt;$F$757,D3413&gt;$F$758),C3413,"")</f>
        <v>8.5562371232439897E-14</v>
      </c>
      <c r="F3413" s="247" t="str">
        <f>IF(AND(D3413&gt;$F$757,D3413&lt;$F$758),C3413,"")</f>
        <v/>
      </c>
      <c r="G3413" s="247" t="str">
        <f>IF(C3413=MAX($C$761:$C$2761),C3413,"")</f>
        <v/>
      </c>
      <c r="H3413" s="247">
        <f>_xlfn.NORM.DIST(B3413,$F$753,$F$754,0)</f>
        <v>1.0087931190051486E-283</v>
      </c>
      <c r="I3413" s="247" t="str">
        <f>IF(H3413=MAX($H$761:$H$2761),C3413,"")</f>
        <v/>
      </c>
      <c r="J3413" s="247"/>
      <c r="K3413" s="247"/>
      <c r="L3413" s="247"/>
      <c r="M3413" s="247"/>
      <c r="N3413" s="247"/>
      <c r="O3413" s="247"/>
      <c r="P3413" s="247"/>
      <c r="Q3413" s="247"/>
      <c r="R3413" s="247"/>
      <c r="AZ3413" s="259"/>
      <c r="BA3413" s="259">
        <f>BA3412+$BD$753</f>
        <v>17.004799999999172</v>
      </c>
      <c r="BB3413" s="274">
        <f t="shared" si="777"/>
        <v>1.7365257447532097E-2</v>
      </c>
      <c r="BC3413" s="259">
        <f t="shared" si="778"/>
        <v>4.1152072359832564E-5</v>
      </c>
      <c r="BD3413" s="259">
        <f t="shared" si="775"/>
        <v>4.1152072359832564E-5</v>
      </c>
      <c r="BE3413" s="254" t="str">
        <f t="shared" si="776"/>
        <v/>
      </c>
    </row>
    <row r="3414" spans="1:57" ht="20.100000000000001" customHeight="1" x14ac:dyDescent="0.25">
      <c r="A3414" s="247">
        <v>2636</v>
      </c>
      <c r="B3414" s="247">
        <f>$B$755+(A3414*$B$758)</f>
        <v>15730.249587685144</v>
      </c>
      <c r="C3414" s="247">
        <f>_xlfn.NORM.DIST($B3414,$B$752,$B$753,0)</f>
        <v>8.335241625963004E-14</v>
      </c>
      <c r="D3414" s="247">
        <f>_xlfn.NORM.DIST($B3414,$B$752,$B$753,1)</f>
        <v>0.99999999997005262</v>
      </c>
      <c r="E3414" s="247">
        <f>IF(OR(D3414&lt;$F$757,D3414&gt;$F$758),C3414,"")</f>
        <v>8.335241625963004E-14</v>
      </c>
      <c r="F3414" s="247" t="str">
        <f>IF(AND(D3414&gt;$F$757,D3414&lt;$F$758),C3414,"")</f>
        <v/>
      </c>
      <c r="G3414" s="247" t="str">
        <f>IF(C3414=MAX($C$761:$C$2761),C3414,"")</f>
        <v/>
      </c>
      <c r="H3414" s="247">
        <f>_xlfn.NORM.DIST(B3414,$F$753,$F$754,0)</f>
        <v>1.1643710020076006E-283</v>
      </c>
      <c r="I3414" s="247" t="str">
        <f>IF(H3414=MAX($H$761:$H$2761),C3414,"")</f>
        <v/>
      </c>
      <c r="J3414" s="247"/>
      <c r="K3414" s="247"/>
      <c r="L3414" s="247"/>
      <c r="M3414" s="247"/>
      <c r="N3414" s="247"/>
      <c r="O3414" s="247"/>
      <c r="P3414" s="247"/>
      <c r="Q3414" s="247"/>
      <c r="R3414" s="247"/>
      <c r="AZ3414" s="259"/>
      <c r="BA3414" s="259">
        <f>BA3413+$BD$753</f>
        <v>17.011199999999171</v>
      </c>
      <c r="BB3414" s="274">
        <f t="shared" si="777"/>
        <v>1.7324105375172264E-2</v>
      </c>
      <c r="BC3414" s="259">
        <f t="shared" si="778"/>
        <v>4.1059196557127753E-5</v>
      </c>
      <c r="BD3414" s="259">
        <f t="shared" si="775"/>
        <v>4.1059196557127753E-5</v>
      </c>
      <c r="BE3414" s="254" t="str">
        <f t="shared" si="776"/>
        <v/>
      </c>
    </row>
    <row r="3415" spans="1:57" ht="20.100000000000001" customHeight="1" x14ac:dyDescent="0.25">
      <c r="A3415" s="247">
        <v>2637</v>
      </c>
      <c r="B3415" s="247">
        <f>$B$755+(A3415*$B$758)</f>
        <v>15739.864654670282</v>
      </c>
      <c r="C3415" s="247">
        <f>_xlfn.NORM.DIST($B3415,$B$752,$B$753,0)</f>
        <v>8.1198242114274894E-14</v>
      </c>
      <c r="D3415" s="247">
        <f>_xlfn.NORM.DIST($B3415,$B$752,$B$753,1)</f>
        <v>0.99999999997084366</v>
      </c>
      <c r="E3415" s="247">
        <f>IF(OR(D3415&lt;$F$757,D3415&gt;$F$758),C3415,"")</f>
        <v>8.1198242114274894E-14</v>
      </c>
      <c r="F3415" s="247" t="str">
        <f>IF(AND(D3415&gt;$F$757,D3415&lt;$F$758),C3415,"")</f>
        <v/>
      </c>
      <c r="G3415" s="247" t="str">
        <f>IF(C3415=MAX($C$761:$C$2761),C3415,"")</f>
        <v/>
      </c>
      <c r="H3415" s="247">
        <f>_xlfn.NORM.DIST(B3415,$F$753,$F$754,0)</f>
        <v>1.3439208820828313E-283</v>
      </c>
      <c r="I3415" s="247" t="str">
        <f>IF(H3415=MAX($H$761:$H$2761),C3415,"")</f>
        <v/>
      </c>
      <c r="J3415" s="247"/>
      <c r="K3415" s="247"/>
      <c r="L3415" s="247"/>
      <c r="M3415" s="247"/>
      <c r="N3415" s="247"/>
      <c r="O3415" s="247"/>
      <c r="P3415" s="247"/>
      <c r="Q3415" s="247"/>
      <c r="R3415" s="247"/>
      <c r="AZ3415" s="259"/>
      <c r="BA3415" s="259">
        <f>BA3414+$BD$753</f>
        <v>17.01759999999917</v>
      </c>
      <c r="BB3415" s="274">
        <f t="shared" si="777"/>
        <v>1.7283046178615136E-2</v>
      </c>
      <c r="BC3415" s="259">
        <f t="shared" si="778"/>
        <v>4.0966515874221732E-5</v>
      </c>
      <c r="BD3415" s="259">
        <f t="shared" si="775"/>
        <v>4.0966515874221732E-5</v>
      </c>
      <c r="BE3415" s="254" t="str">
        <f t="shared" si="776"/>
        <v/>
      </c>
    </row>
    <row r="3416" spans="1:57" ht="20.100000000000001" customHeight="1" x14ac:dyDescent="0.25">
      <c r="A3416" s="247">
        <v>2638</v>
      </c>
      <c r="B3416" s="247">
        <f>$B$755+(A3416*$B$758)</f>
        <v>15749.47972165542</v>
      </c>
      <c r="C3416" s="247">
        <f>_xlfn.NORM.DIST($B3416,$B$752,$B$753,0)</f>
        <v>7.9098475229364428E-14</v>
      </c>
      <c r="D3416" s="247">
        <f>_xlfn.NORM.DIST($B3416,$B$752,$B$753,1)</f>
        <v>0.99999999997161426</v>
      </c>
      <c r="E3416" s="247">
        <f>IF(OR(D3416&lt;$F$757,D3416&gt;$F$758),C3416,"")</f>
        <v>7.9098475229364428E-14</v>
      </c>
      <c r="F3416" s="247" t="str">
        <f>IF(AND(D3416&gt;$F$757,D3416&lt;$F$758),C3416,"")</f>
        <v/>
      </c>
      <c r="G3416" s="247" t="str">
        <f>IF(C3416=MAX($C$761:$C$2761),C3416,"")</f>
        <v/>
      </c>
      <c r="H3416" s="247">
        <f>_xlfn.NORM.DIST(B3416,$F$753,$F$754,0)</f>
        <v>1.551133132345359E-283</v>
      </c>
      <c r="I3416" s="247" t="str">
        <f>IF(H3416=MAX($H$761:$H$2761),C3416,"")</f>
        <v/>
      </c>
      <c r="J3416" s="247"/>
      <c r="K3416" s="247"/>
      <c r="L3416" s="247"/>
      <c r="M3416" s="247"/>
      <c r="N3416" s="247"/>
      <c r="O3416" s="247"/>
      <c r="P3416" s="247"/>
      <c r="Q3416" s="247"/>
      <c r="R3416" s="247"/>
      <c r="AZ3416" s="259"/>
      <c r="BA3416" s="259">
        <f>BA3415+$BD$753</f>
        <v>17.02399999999917</v>
      </c>
      <c r="BB3416" s="274">
        <f t="shared" si="777"/>
        <v>1.7242079662740915E-2</v>
      </c>
      <c r="BC3416" s="259">
        <f t="shared" si="778"/>
        <v>4.0874029947023799E-5</v>
      </c>
      <c r="BD3416" s="259">
        <f t="shared" si="775"/>
        <v>4.0874029947023799E-5</v>
      </c>
      <c r="BE3416" s="254" t="str">
        <f t="shared" si="776"/>
        <v/>
      </c>
    </row>
    <row r="3417" spans="1:57" ht="20.100000000000001" customHeight="1" x14ac:dyDescent="0.25">
      <c r="A3417" s="247">
        <v>2639</v>
      </c>
      <c r="B3417" s="247">
        <f>$B$755+(A3417*$B$758)</f>
        <v>15759.094788640557</v>
      </c>
      <c r="C3417" s="247">
        <f>_xlfn.NORM.DIST($B3417,$B$752,$B$753,0)</f>
        <v>7.7051774969531187E-14</v>
      </c>
      <c r="D3417" s="247">
        <f>_xlfn.NORM.DIST($B3417,$B$752,$B$753,1)</f>
        <v>0.99999999997236488</v>
      </c>
      <c r="E3417" s="247">
        <f>IF(OR(D3417&lt;$F$757,D3417&gt;$F$758),C3417,"")</f>
        <v>7.7051774969531187E-14</v>
      </c>
      <c r="F3417" s="247" t="str">
        <f>IF(AND(D3417&gt;$F$757,D3417&lt;$F$758),C3417,"")</f>
        <v/>
      </c>
      <c r="G3417" s="247" t="str">
        <f>IF(C3417=MAX($C$761:$C$2761),C3417,"")</f>
        <v/>
      </c>
      <c r="H3417" s="247">
        <f>_xlfn.NORM.DIST(B3417,$F$753,$F$754,0)</f>
        <v>1.7902657294937888E-283</v>
      </c>
      <c r="I3417" s="247" t="str">
        <f>IF(H3417=MAX($H$761:$H$2761),C3417,"")</f>
        <v/>
      </c>
      <c r="J3417" s="247"/>
      <c r="K3417" s="247"/>
      <c r="L3417" s="247"/>
      <c r="M3417" s="247"/>
      <c r="N3417" s="247"/>
      <c r="O3417" s="247"/>
      <c r="P3417" s="247"/>
      <c r="Q3417" s="247"/>
      <c r="R3417" s="247"/>
      <c r="AZ3417" s="259"/>
      <c r="BA3417" s="259">
        <f>BA3416+$BD$753</f>
        <v>17.030399999999169</v>
      </c>
      <c r="BB3417" s="274">
        <f t="shared" si="777"/>
        <v>1.7201205632793891E-2</v>
      </c>
      <c r="BC3417" s="259">
        <f t="shared" si="778"/>
        <v>4.0781738411984486E-5</v>
      </c>
      <c r="BD3417" s="259">
        <f t="shared" si="775"/>
        <v>4.0781738411984486E-5</v>
      </c>
      <c r="BE3417" s="254" t="str">
        <f t="shared" si="776"/>
        <v/>
      </c>
    </row>
    <row r="3418" spans="1:57" ht="20.100000000000001" customHeight="1" x14ac:dyDescent="0.25">
      <c r="A3418" s="247">
        <v>2640</v>
      </c>
      <c r="B3418" s="247">
        <f>$B$755+(A3418*$B$758)</f>
        <v>15768.709855625695</v>
      </c>
      <c r="C3418" s="247">
        <f>_xlfn.NORM.DIST($B3418,$B$752,$B$753,0)</f>
        <v>7.5056832864141422E-14</v>
      </c>
      <c r="D3418" s="247">
        <f>_xlfn.NORM.DIST($B3418,$B$752,$B$753,1)</f>
        <v>0.99999999997309608</v>
      </c>
      <c r="E3418" s="247">
        <f>IF(OR(D3418&lt;$F$757,D3418&gt;$F$758),C3418,"")</f>
        <v>7.5056832864141422E-14</v>
      </c>
      <c r="F3418" s="247" t="str">
        <f>IF(AND(D3418&gt;$F$757,D3418&lt;$F$758),C3418,"")</f>
        <v/>
      </c>
      <c r="G3418" s="247" t="str">
        <f>IF(C3418=MAX($C$761:$C$2761),C3418,"")</f>
        <v/>
      </c>
      <c r="H3418" s="247">
        <f>_xlfn.NORM.DIST(B3418,$F$753,$F$754,0)</f>
        <v>2.0662314761734234E-283</v>
      </c>
      <c r="I3418" s="247" t="str">
        <f>IF(H3418=MAX($H$761:$H$2761),C3418,"")</f>
        <v/>
      </c>
      <c r="J3418" s="247"/>
      <c r="K3418" s="247"/>
      <c r="L3418" s="247"/>
      <c r="M3418" s="247"/>
      <c r="N3418" s="247"/>
      <c r="O3418" s="247"/>
      <c r="P3418" s="247"/>
      <c r="Q3418" s="247"/>
      <c r="R3418" s="247"/>
      <c r="AZ3418" s="259"/>
      <c r="BA3418" s="259">
        <f>BA3417+$BD$753</f>
        <v>17.036799999999168</v>
      </c>
      <c r="BB3418" s="274">
        <f t="shared" si="777"/>
        <v>1.7160423894381906E-2</v>
      </c>
      <c r="BC3418" s="259">
        <f t="shared" si="778"/>
        <v>4.0689640906126784E-5</v>
      </c>
      <c r="BD3418" s="259">
        <f t="shared" si="775"/>
        <v>4.0689640906126784E-5</v>
      </c>
      <c r="BE3418" s="254" t="str">
        <f t="shared" si="776"/>
        <v/>
      </c>
    </row>
    <row r="3419" spans="1:57" ht="20.100000000000001" customHeight="1" x14ac:dyDescent="0.25">
      <c r="A3419" s="247">
        <v>2641</v>
      </c>
      <c r="B3419" s="247">
        <f>$B$755+(A3419*$B$758)</f>
        <v>15778.324922610833</v>
      </c>
      <c r="C3419" s="247">
        <f>_xlfn.NORM.DIST($B3419,$B$752,$B$753,0)</f>
        <v>7.3112371857673746E-14</v>
      </c>
      <c r="D3419" s="247">
        <f>_xlfn.NORM.DIST($B3419,$B$752,$B$753,1)</f>
        <v>0.9999999999738084</v>
      </c>
      <c r="E3419" s="247">
        <f>IF(OR(D3419&lt;$F$757,D3419&gt;$F$758),C3419,"")</f>
        <v>7.3112371857673746E-14</v>
      </c>
      <c r="F3419" s="247" t="str">
        <f>IF(AND(D3419&gt;$F$757,D3419&lt;$F$758),C3419,"")</f>
        <v/>
      </c>
      <c r="G3419" s="247" t="str">
        <f>IF(C3419=MAX($C$761:$C$2761),C3419,"")</f>
        <v/>
      </c>
      <c r="H3419" s="247">
        <f>_xlfn.NORM.DIST(B3419,$F$753,$F$754,0)</f>
        <v>2.3846986144804947E-283</v>
      </c>
      <c r="I3419" s="247" t="str">
        <f>IF(H3419=MAX($H$761:$H$2761),C3419,"")</f>
        <v/>
      </c>
      <c r="J3419" s="247"/>
      <c r="K3419" s="247"/>
      <c r="L3419" s="247"/>
      <c r="M3419" s="247"/>
      <c r="N3419" s="247"/>
      <c r="O3419" s="247"/>
      <c r="P3419" s="247"/>
      <c r="Q3419" s="247"/>
      <c r="R3419" s="247"/>
      <c r="AZ3419" s="259"/>
      <c r="BA3419" s="259">
        <f>BA3418+$BD$753</f>
        <v>17.043199999999167</v>
      </c>
      <c r="BB3419" s="274">
        <f t="shared" si="777"/>
        <v>1.711973425347578E-2</v>
      </c>
      <c r="BC3419" s="259">
        <f t="shared" si="778"/>
        <v>4.0597737066917772E-5</v>
      </c>
      <c r="BD3419" s="259">
        <f t="shared" si="775"/>
        <v>4.0597737066917772E-5</v>
      </c>
      <c r="BE3419" s="254" t="str">
        <f t="shared" si="776"/>
        <v/>
      </c>
    </row>
    <row r="3420" spans="1:57" ht="20.100000000000001" customHeight="1" x14ac:dyDescent="0.25">
      <c r="A3420" s="248">
        <v>2642</v>
      </c>
      <c r="B3420" s="247">
        <f>$B$755+(A3420*$B$758)</f>
        <v>15787.93998959597</v>
      </c>
      <c r="C3420" s="247">
        <f>_xlfn.NORM.DIST($B3420,$B$752,$B$753,0)</f>
        <v>7.1217145577029072E-14</v>
      </c>
      <c r="D3420" s="247">
        <f>_xlfn.NORM.DIST($B3420,$B$752,$B$753,1)</f>
        <v>0.99999999997450217</v>
      </c>
      <c r="E3420" s="247">
        <f>IF(OR(D3420&lt;$F$757,D3420&gt;$F$758),C3420,"")</f>
        <v>7.1217145577029072E-14</v>
      </c>
      <c r="F3420" s="247" t="str">
        <f>IF(AND(D3420&gt;$F$757,D3420&lt;$F$758),C3420,"")</f>
        <v/>
      </c>
      <c r="G3420" s="247" t="str">
        <f>IF(C3420=MAX($C$761:$C$2761),C3420,"")</f>
        <v/>
      </c>
      <c r="H3420" s="247">
        <f>_xlfn.NORM.DIST(B3420,$F$753,$F$754,0)</f>
        <v>2.7522068846638357E-283</v>
      </c>
      <c r="I3420" s="247" t="str">
        <f>IF(H3420=MAX($H$761:$H$2761),C3420,"")</f>
        <v/>
      </c>
      <c r="J3420" s="247"/>
      <c r="K3420" s="247"/>
      <c r="L3420" s="247"/>
      <c r="M3420" s="247"/>
      <c r="N3420" s="247"/>
      <c r="O3420" s="247"/>
      <c r="P3420" s="247"/>
      <c r="Q3420" s="247"/>
      <c r="R3420" s="247"/>
      <c r="AZ3420" s="259"/>
      <c r="BA3420" s="259">
        <f>BA3419+$BD$753</f>
        <v>17.049599999999167</v>
      </c>
      <c r="BB3420" s="274">
        <f t="shared" si="777"/>
        <v>1.7079136516408862E-2</v>
      </c>
      <c r="BC3420" s="259">
        <f t="shared" si="778"/>
        <v>4.0506026532497602E-5</v>
      </c>
      <c r="BD3420" s="259">
        <f t="shared" si="775"/>
        <v>4.0506026532497602E-5</v>
      </c>
      <c r="BE3420" s="254" t="str">
        <f t="shared" si="776"/>
        <v/>
      </c>
    </row>
    <row r="3421" spans="1:57" ht="20.100000000000001" customHeight="1" x14ac:dyDescent="0.25">
      <c r="A3421" s="247">
        <v>2643</v>
      </c>
      <c r="B3421" s="247">
        <f>$B$755+(A3421*$B$758)</f>
        <v>15797.555056581108</v>
      </c>
      <c r="C3421" s="247">
        <f>_xlfn.NORM.DIST($B3421,$B$752,$B$753,0)</f>
        <v>6.9369937615386054E-14</v>
      </c>
      <c r="D3421" s="247">
        <f>_xlfn.NORM.DIST($B3421,$B$752,$B$753,1)</f>
        <v>0.99999999997517808</v>
      </c>
      <c r="E3421" s="247">
        <f>IF(OR(D3421&lt;$F$757,D3421&gt;$F$758),C3421,"")</f>
        <v>6.9369937615386054E-14</v>
      </c>
      <c r="F3421" s="247" t="str">
        <f>IF(AND(D3421&gt;$F$757,D3421&lt;$F$758),C3421,"")</f>
        <v/>
      </c>
      <c r="G3421" s="247" t="str">
        <f>IF(C3421=MAX($C$761:$C$2761),C3421,"")</f>
        <v/>
      </c>
      <c r="H3421" s="247">
        <f>_xlfn.NORM.DIST(B3421,$F$753,$F$754,0)</f>
        <v>3.1763013978724192E-283</v>
      </c>
      <c r="I3421" s="247" t="str">
        <f>IF(H3421=MAX($H$761:$H$2761),C3421,"")</f>
        <v/>
      </c>
      <c r="J3421" s="247"/>
      <c r="K3421" s="247"/>
      <c r="L3421" s="247"/>
      <c r="M3421" s="247"/>
      <c r="N3421" s="247"/>
      <c r="O3421" s="247"/>
      <c r="P3421" s="247"/>
      <c r="Q3421" s="247"/>
      <c r="R3421" s="247"/>
      <c r="AZ3421" s="259"/>
      <c r="BA3421" s="259">
        <f>BA3420+$BD$753</f>
        <v>17.055999999999166</v>
      </c>
      <c r="BB3421" s="274">
        <f t="shared" si="777"/>
        <v>1.7038630489876364E-2</v>
      </c>
      <c r="BC3421" s="259">
        <f t="shared" si="778"/>
        <v>4.0414508941346433E-5</v>
      </c>
      <c r="BD3421" s="259">
        <f t="shared" si="775"/>
        <v>4.0414508941346433E-5</v>
      </c>
      <c r="BE3421" s="254" t="str">
        <f t="shared" si="776"/>
        <v/>
      </c>
    </row>
    <row r="3422" spans="1:57" ht="20.100000000000001" customHeight="1" x14ac:dyDescent="0.25">
      <c r="A3422" s="247">
        <v>2644</v>
      </c>
      <c r="B3422" s="247">
        <f>$B$755+(A3422*$B$758)</f>
        <v>15807.170123566246</v>
      </c>
      <c r="C3422" s="247">
        <f>_xlfn.NORM.DIST($B3422,$B$752,$B$753,0)</f>
        <v>6.7569560832255108E-14</v>
      </c>
      <c r="D3422" s="247">
        <f>_xlfn.NORM.DIST($B3422,$B$752,$B$753,1)</f>
        <v>0.99999999997583633</v>
      </c>
      <c r="E3422" s="247">
        <f>IF(OR(D3422&lt;$F$757,D3422&gt;$F$758),C3422,"")</f>
        <v>6.7569560832255108E-14</v>
      </c>
      <c r="F3422" s="247" t="str">
        <f>IF(AND(D3422&gt;$F$757,D3422&lt;$F$758),C3422,"")</f>
        <v/>
      </c>
      <c r="G3422" s="247" t="str">
        <f>IF(C3422=MAX($C$761:$C$2761),C3422,"")</f>
        <v/>
      </c>
      <c r="H3422" s="247">
        <f>_xlfn.NORM.DIST(B3422,$F$753,$F$754,0)</f>
        <v>3.6656870547716016E-283</v>
      </c>
      <c r="I3422" s="247" t="str">
        <f>IF(H3422=MAX($H$761:$H$2761),C3422,"")</f>
        <v/>
      </c>
      <c r="J3422" s="247"/>
      <c r="K3422" s="247"/>
      <c r="L3422" s="247"/>
      <c r="M3422" s="247"/>
      <c r="N3422" s="247"/>
      <c r="O3422" s="247"/>
      <c r="P3422" s="247"/>
      <c r="Q3422" s="247"/>
      <c r="R3422" s="247"/>
      <c r="AZ3422" s="259"/>
      <c r="BA3422" s="259">
        <f>BA3421+$BD$753</f>
        <v>17.062399999999165</v>
      </c>
      <c r="BB3422" s="274">
        <f t="shared" si="777"/>
        <v>1.6998215980935018E-2</v>
      </c>
      <c r="BC3422" s="259">
        <f t="shared" si="778"/>
        <v>4.0323183932607087E-5</v>
      </c>
      <c r="BD3422" s="259">
        <f t="shared" si="775"/>
        <v>4.0323183932607087E-5</v>
      </c>
      <c r="BE3422" s="254" t="str">
        <f t="shared" si="776"/>
        <v/>
      </c>
    </row>
    <row r="3423" spans="1:57" ht="20.100000000000001" customHeight="1" x14ac:dyDescent="0.25">
      <c r="A3423" s="247">
        <v>2645</v>
      </c>
      <c r="B3423" s="247">
        <f>$B$755+(A3423*$B$758)</f>
        <v>15816.785190551383</v>
      </c>
      <c r="C3423" s="247">
        <f>_xlfn.NORM.DIST($B3423,$B$752,$B$753,0)</f>
        <v>6.5814856669364112E-14</v>
      </c>
      <c r="D3423" s="247">
        <f>_xlfn.NORM.DIST($B3423,$B$752,$B$753,1)</f>
        <v>0.99999999997647759</v>
      </c>
      <c r="E3423" s="247">
        <f>IF(OR(D3423&lt;$F$757,D3423&gt;$F$758),C3423,"")</f>
        <v>6.5814856669364112E-14</v>
      </c>
      <c r="F3423" s="247" t="str">
        <f>IF(AND(D3423&gt;$F$757,D3423&lt;$F$758),C3423,"")</f>
        <v/>
      </c>
      <c r="G3423" s="247" t="str">
        <f>IF(C3423=MAX($C$761:$C$2761),C3423,"")</f>
        <v/>
      </c>
      <c r="H3423" s="247">
        <f>_xlfn.NORM.DIST(B3423,$F$753,$F$754,0)</f>
        <v>4.2304066604182454E-283</v>
      </c>
      <c r="I3423" s="247" t="str">
        <f>IF(H3423=MAX($H$761:$H$2761),C3423,"")</f>
        <v/>
      </c>
      <c r="J3423" s="247"/>
      <c r="K3423" s="247"/>
      <c r="L3423" s="247"/>
      <c r="M3423" s="247"/>
      <c r="N3423" s="247"/>
      <c r="O3423" s="247"/>
      <c r="P3423" s="247"/>
      <c r="Q3423" s="247"/>
      <c r="R3423" s="247"/>
      <c r="AZ3423" s="259"/>
      <c r="BA3423" s="259">
        <f>BA3422+$BD$753</f>
        <v>17.068799999999165</v>
      </c>
      <c r="BB3423" s="274">
        <f t="shared" si="777"/>
        <v>1.6957892797002411E-2</v>
      </c>
      <c r="BC3423" s="259">
        <f t="shared" si="778"/>
        <v>4.023205114590811E-5</v>
      </c>
      <c r="BD3423" s="259">
        <f t="shared" si="775"/>
        <v>4.023205114590811E-5</v>
      </c>
      <c r="BE3423" s="254" t="str">
        <f t="shared" si="776"/>
        <v/>
      </c>
    </row>
    <row r="3424" spans="1:57" ht="20.100000000000001" customHeight="1" x14ac:dyDescent="0.25">
      <c r="A3424" s="247">
        <v>2646</v>
      </c>
      <c r="B3424" s="247">
        <f>$B$755+(A3424*$B$758)</f>
        <v>15826.400257536521</v>
      </c>
      <c r="C3424" s="247">
        <f>_xlfn.NORM.DIST($B3424,$B$752,$B$753,0)</f>
        <v>6.4104694482045258E-14</v>
      </c>
      <c r="D3424" s="247">
        <f>_xlfn.NORM.DIST($B3424,$B$752,$B$753,1)</f>
        <v>0.99999999997710209</v>
      </c>
      <c r="E3424" s="247">
        <f>IF(OR(D3424&lt;$F$757,D3424&gt;$F$758),C3424,"")</f>
        <v>6.4104694482045258E-14</v>
      </c>
      <c r="F3424" s="247" t="str">
        <f>IF(AND(D3424&gt;$F$757,D3424&lt;$F$758),C3424,"")</f>
        <v/>
      </c>
      <c r="G3424" s="247" t="str">
        <f>IF(C3424=MAX($C$761:$C$2761),C3424,"")</f>
        <v/>
      </c>
      <c r="H3424" s="247">
        <f>_xlfn.NORM.DIST(B3424,$F$753,$F$754,0)</f>
        <v>4.8820463683770038E-283</v>
      </c>
      <c r="I3424" s="247" t="str">
        <f>IF(H3424=MAX($H$761:$H$2761),C3424,"")</f>
        <v/>
      </c>
      <c r="J3424" s="247"/>
      <c r="K3424" s="247"/>
      <c r="L3424" s="247"/>
      <c r="M3424" s="247"/>
      <c r="N3424" s="247"/>
      <c r="O3424" s="247"/>
      <c r="P3424" s="247"/>
      <c r="Q3424" s="247"/>
      <c r="R3424" s="247"/>
      <c r="AZ3424" s="259"/>
      <c r="BA3424" s="259">
        <f>BA3423+$BD$753</f>
        <v>17.075199999999164</v>
      </c>
      <c r="BB3424" s="274">
        <f t="shared" si="777"/>
        <v>1.6917660745856503E-2</v>
      </c>
      <c r="BC3424" s="259">
        <f t="shared" si="778"/>
        <v>4.0141110221405402E-5</v>
      </c>
      <c r="BD3424" s="259">
        <f t="shared" si="775"/>
        <v>4.0141110221405402E-5</v>
      </c>
      <c r="BE3424" s="254" t="str">
        <f t="shared" si="776"/>
        <v/>
      </c>
    </row>
    <row r="3425" spans="1:57" ht="20.100000000000001" customHeight="1" x14ac:dyDescent="0.25">
      <c r="A3425" s="247">
        <v>2647</v>
      </c>
      <c r="B3425" s="247">
        <f>$B$755+(A3425*$B$758)</f>
        <v>15836.015324521659</v>
      </c>
      <c r="C3425" s="247">
        <f>_xlfn.NORM.DIST($B3425,$B$752,$B$753,0)</f>
        <v>6.2437970885766734E-14</v>
      </c>
      <c r="D3425" s="247">
        <f>_xlfn.NORM.DIST($B3425,$B$752,$B$753,1)</f>
        <v>0.9999999999777105</v>
      </c>
      <c r="E3425" s="247">
        <f>IF(OR(D3425&lt;$F$757,D3425&gt;$F$758),C3425,"")</f>
        <v>6.2437970885766734E-14</v>
      </c>
      <c r="F3425" s="247" t="str">
        <f>IF(AND(D3425&gt;$F$757,D3425&lt;$F$758),C3425,"")</f>
        <v/>
      </c>
      <c r="G3425" s="247" t="str">
        <f>IF(C3425=MAX($C$761:$C$2761),C3425,"")</f>
        <v/>
      </c>
      <c r="H3425" s="247">
        <f>_xlfn.NORM.DIST(B3425,$F$753,$F$754,0)</f>
        <v>5.6339726435787335E-283</v>
      </c>
      <c r="I3425" s="247" t="str">
        <f>IF(H3425=MAX($H$761:$H$2761),C3425,"")</f>
        <v/>
      </c>
      <c r="J3425" s="247"/>
      <c r="K3425" s="247"/>
      <c r="L3425" s="247"/>
      <c r="M3425" s="247"/>
      <c r="N3425" s="247"/>
      <c r="O3425" s="247"/>
      <c r="P3425" s="247"/>
      <c r="Q3425" s="247"/>
      <c r="R3425" s="247"/>
      <c r="AZ3425" s="259"/>
      <c r="BA3425" s="259">
        <f>BA3424+$BD$753</f>
        <v>17.081599999999163</v>
      </c>
      <c r="BB3425" s="274">
        <f t="shared" si="777"/>
        <v>1.6877519635635097E-2</v>
      </c>
      <c r="BC3425" s="259">
        <f t="shared" si="778"/>
        <v>4.0050360799837731E-5</v>
      </c>
      <c r="BD3425" s="259">
        <f t="shared" si="775"/>
        <v>4.0050360799837731E-5</v>
      </c>
      <c r="BE3425" s="254" t="str">
        <f t="shared" si="776"/>
        <v/>
      </c>
    </row>
    <row r="3426" spans="1:57" ht="20.100000000000001" customHeight="1" x14ac:dyDescent="0.25">
      <c r="A3426" s="248">
        <v>2648</v>
      </c>
      <c r="B3426" s="247">
        <f>$B$755+(A3426*$B$758)</f>
        <v>15845.630391506797</v>
      </c>
      <c r="C3426" s="247">
        <f>_xlfn.NORM.DIST($B3426,$B$752,$B$753,0)</f>
        <v>6.081360911749511E-14</v>
      </c>
      <c r="D3426" s="247">
        <f>_xlfn.NORM.DIST($B3426,$B$752,$B$753,1)</f>
        <v>0.99999999997830302</v>
      </c>
      <c r="E3426" s="247">
        <f>IF(OR(D3426&lt;$F$757,D3426&gt;$F$758),C3426,"")</f>
        <v>6.081360911749511E-14</v>
      </c>
      <c r="F3426" s="247" t="str">
        <f>IF(AND(D3426&gt;$F$757,D3426&lt;$F$758),C3426,"")</f>
        <v/>
      </c>
      <c r="G3426" s="247" t="str">
        <f>IF(C3426=MAX($C$761:$C$2761),C3426,"")</f>
        <v/>
      </c>
      <c r="H3426" s="247">
        <f>_xlfn.NORM.DIST(B3426,$F$753,$F$754,0)</f>
        <v>6.5016055750509887E-283</v>
      </c>
      <c r="I3426" s="247" t="str">
        <f>IF(H3426=MAX($H$761:$H$2761),C3426,"")</f>
        <v/>
      </c>
      <c r="J3426" s="247"/>
      <c r="K3426" s="247"/>
      <c r="L3426" s="247"/>
      <c r="M3426" s="247"/>
      <c r="N3426" s="247"/>
      <c r="O3426" s="247"/>
      <c r="P3426" s="247"/>
      <c r="Q3426" s="247"/>
      <c r="R3426" s="247"/>
      <c r="AZ3426" s="259"/>
      <c r="BA3426" s="259">
        <f>BA3425+$BD$753</f>
        <v>17.087999999999163</v>
      </c>
      <c r="BB3426" s="274">
        <f t="shared" si="777"/>
        <v>1.6837469274835259E-2</v>
      </c>
      <c r="BC3426" s="259">
        <f t="shared" si="778"/>
        <v>3.9959802522328974E-5</v>
      </c>
      <c r="BD3426" s="259">
        <f t="shared" si="775"/>
        <v>3.9959802522328974E-5</v>
      </c>
      <c r="BE3426" s="254" t="str">
        <f t="shared" si="776"/>
        <v/>
      </c>
    </row>
    <row r="3427" spans="1:57" ht="20.100000000000001" customHeight="1" x14ac:dyDescent="0.25">
      <c r="A3427" s="247">
        <v>2649</v>
      </c>
      <c r="B3427" s="247">
        <f>$B$755+(A3427*$B$758)</f>
        <v>15855.245458491934</v>
      </c>
      <c r="C3427" s="247">
        <f>_xlfn.NORM.DIST($B3427,$B$752,$B$753,0)</f>
        <v>5.9230558411548423E-14</v>
      </c>
      <c r="D3427" s="247">
        <f>_xlfn.NORM.DIST($B3427,$B$752,$B$753,1)</f>
        <v>0.99999999997888001</v>
      </c>
      <c r="E3427" s="247">
        <f>IF(OR(D3427&lt;$F$757,D3427&gt;$F$758),C3427,"")</f>
        <v>5.9230558411548423E-14</v>
      </c>
      <c r="F3427" s="247" t="str">
        <f>IF(AND(D3427&gt;$F$757,D3427&lt;$F$758),C3427,"")</f>
        <v/>
      </c>
      <c r="G3427" s="247" t="str">
        <f>IF(C3427=MAX($C$761:$C$2761),C3427,"")</f>
        <v/>
      </c>
      <c r="H3427" s="247">
        <f>_xlfn.NORM.DIST(B3427,$F$753,$F$754,0)</f>
        <v>7.5027341094926028E-283</v>
      </c>
      <c r="I3427" s="247" t="str">
        <f>IF(H3427=MAX($H$761:$H$2761),C3427,"")</f>
        <v/>
      </c>
      <c r="J3427" s="247"/>
      <c r="K3427" s="247"/>
      <c r="L3427" s="247"/>
      <c r="M3427" s="247"/>
      <c r="N3427" s="247"/>
      <c r="O3427" s="247"/>
      <c r="P3427" s="247"/>
      <c r="Q3427" s="247"/>
      <c r="R3427" s="247"/>
      <c r="AZ3427" s="259"/>
      <c r="BA3427" s="259">
        <f>BA3426+$BD$753</f>
        <v>17.094399999999162</v>
      </c>
      <c r="BB3427" s="274">
        <f t="shared" si="777"/>
        <v>1.679750947231293E-2</v>
      </c>
      <c r="BC3427" s="259">
        <f t="shared" si="778"/>
        <v>3.9869435030662204E-5</v>
      </c>
      <c r="BD3427" s="259">
        <f t="shared" si="775"/>
        <v>3.9869435030662204E-5</v>
      </c>
      <c r="BE3427" s="254" t="str">
        <f t="shared" si="776"/>
        <v/>
      </c>
    </row>
    <row r="3428" spans="1:57" ht="20.100000000000001" customHeight="1" x14ac:dyDescent="0.25">
      <c r="A3428" s="247">
        <v>2650</v>
      </c>
      <c r="B3428" s="247">
        <f>$B$755+(A3428*$B$758)</f>
        <v>15864.860525477072</v>
      </c>
      <c r="C3428" s="247">
        <f>_xlfn.NORM.DIST($B3428,$B$752,$B$753,0)</f>
        <v>5.7687793389636152E-14</v>
      </c>
      <c r="D3428" s="247">
        <f>_xlfn.NORM.DIST($B3428,$B$752,$B$753,1)</f>
        <v>0.99999999997944211</v>
      </c>
      <c r="E3428" s="247">
        <f>IF(OR(D3428&lt;$F$757,D3428&gt;$F$758),C3428,"")</f>
        <v>5.7687793389636152E-14</v>
      </c>
      <c r="F3428" s="247" t="str">
        <f>IF(AND(D3428&gt;$F$757,D3428&lt;$F$758),C3428,"")</f>
        <v/>
      </c>
      <c r="G3428" s="247" t="str">
        <f>IF(C3428=MAX($C$761:$C$2761),C3428,"")</f>
        <v/>
      </c>
      <c r="H3428" s="247">
        <f>_xlfn.NORM.DIST(B3428,$F$753,$F$754,0)</f>
        <v>8.6578796297103732E-283</v>
      </c>
      <c r="I3428" s="247" t="str">
        <f>IF(H3428=MAX($H$761:$H$2761),C3428,"")</f>
        <v/>
      </c>
      <c r="J3428" s="247"/>
      <c r="K3428" s="247"/>
      <c r="L3428" s="247"/>
      <c r="M3428" s="247"/>
      <c r="N3428" s="247"/>
      <c r="O3428" s="247"/>
      <c r="P3428" s="247"/>
      <c r="Q3428" s="247"/>
      <c r="R3428" s="247"/>
      <c r="AZ3428" s="259"/>
      <c r="BA3428" s="259">
        <f>BA3427+$BD$753</f>
        <v>17.100799999999161</v>
      </c>
      <c r="BB3428" s="274">
        <f t="shared" si="777"/>
        <v>1.6757640037282268E-2</v>
      </c>
      <c r="BC3428" s="259">
        <f t="shared" si="778"/>
        <v>3.9779257967179071E-5</v>
      </c>
      <c r="BD3428" s="259">
        <f t="shared" si="775"/>
        <v>3.9779257967179071E-5</v>
      </c>
      <c r="BE3428" s="254" t="str">
        <f t="shared" si="776"/>
        <v/>
      </c>
    </row>
    <row r="3429" spans="1:57" ht="20.100000000000001" customHeight="1" x14ac:dyDescent="0.25">
      <c r="A3429" s="247">
        <v>2651</v>
      </c>
      <c r="B3429" s="247">
        <f>$B$755+(A3429*$B$758)</f>
        <v>15874.47559246221</v>
      </c>
      <c r="C3429" s="247">
        <f>_xlfn.NORM.DIST($B3429,$B$752,$B$753,0)</f>
        <v>5.618431346475951E-14</v>
      </c>
      <c r="D3429" s="247">
        <f>_xlfn.NORM.DIST($B3429,$B$752,$B$753,1)</f>
        <v>0.99999999997998956</v>
      </c>
      <c r="E3429" s="247">
        <f>IF(OR(D3429&lt;$F$757,D3429&gt;$F$758),C3429,"")</f>
        <v>5.618431346475951E-14</v>
      </c>
      <c r="F3429" s="247" t="str">
        <f>IF(AND(D3429&gt;$F$757,D3429&lt;$F$758),C3429,"")</f>
        <v/>
      </c>
      <c r="G3429" s="247" t="str">
        <f>IF(C3429=MAX($C$761:$C$2761),C3429,"")</f>
        <v/>
      </c>
      <c r="H3429" s="247">
        <f>_xlfn.NORM.DIST(B3429,$F$753,$F$754,0)</f>
        <v>9.9907152854125252E-283</v>
      </c>
      <c r="I3429" s="247" t="str">
        <f>IF(H3429=MAX($H$761:$H$2761),C3429,"")</f>
        <v/>
      </c>
      <c r="J3429" s="247"/>
      <c r="K3429" s="247"/>
      <c r="L3429" s="247"/>
      <c r="M3429" s="247"/>
      <c r="N3429" s="247"/>
      <c r="O3429" s="247"/>
      <c r="P3429" s="247"/>
      <c r="Q3429" s="247"/>
      <c r="R3429" s="247"/>
      <c r="AZ3429" s="259"/>
      <c r="BA3429" s="259">
        <f>BA3428+$BD$753</f>
        <v>17.10719999999916</v>
      </c>
      <c r="BB3429" s="274">
        <f t="shared" si="777"/>
        <v>1.6717860779315089E-2</v>
      </c>
      <c r="BC3429" s="259">
        <f t="shared" si="778"/>
        <v>3.9689270974523072E-5</v>
      </c>
      <c r="BD3429" s="259">
        <f t="shared" si="775"/>
        <v>3.9689270974523072E-5</v>
      </c>
      <c r="BE3429" s="254" t="str">
        <f t="shared" si="776"/>
        <v/>
      </c>
    </row>
    <row r="3430" spans="1:57" ht="20.100000000000001" customHeight="1" x14ac:dyDescent="0.25">
      <c r="A3430" s="247">
        <v>2652</v>
      </c>
      <c r="B3430" s="247">
        <f>$B$755+(A3430*$B$758)</f>
        <v>15884.090659447347</v>
      </c>
      <c r="C3430" s="247">
        <f>_xlfn.NORM.DIST($B3430,$B$752,$B$753,0)</f>
        <v>5.4719142258685422E-14</v>
      </c>
      <c r="D3430" s="247">
        <f>_xlfn.NORM.DIST($B3430,$B$752,$B$753,1)</f>
        <v>0.99999999998052269</v>
      </c>
      <c r="E3430" s="247">
        <f>IF(OR(D3430&lt;$F$757,D3430&gt;$F$758),C3430,"")</f>
        <v>5.4719142258685422E-14</v>
      </c>
      <c r="F3430" s="247" t="str">
        <f>IF(AND(D3430&gt;$F$757,D3430&lt;$F$758),C3430,"")</f>
        <v/>
      </c>
      <c r="G3430" s="247" t="str">
        <f>IF(C3430=MAX($C$761:$C$2761),C3430,"")</f>
        <v/>
      </c>
      <c r="H3430" s="247">
        <f>_xlfn.NORM.DIST(B3430,$F$753,$F$754,0)</f>
        <v>1.1528549617870042E-282</v>
      </c>
      <c r="I3430" s="247" t="str">
        <f>IF(H3430=MAX($H$761:$H$2761),C3430,"")</f>
        <v/>
      </c>
      <c r="J3430" s="247"/>
      <c r="K3430" s="247"/>
      <c r="L3430" s="247"/>
      <c r="M3430" s="247"/>
      <c r="N3430" s="247"/>
      <c r="O3430" s="247"/>
      <c r="P3430" s="247"/>
      <c r="Q3430" s="247"/>
      <c r="R3430" s="247"/>
      <c r="AZ3430" s="259"/>
      <c r="BA3430" s="259">
        <f>BA3429+$BD$753</f>
        <v>17.11359999999916</v>
      </c>
      <c r="BB3430" s="274">
        <f t="shared" si="777"/>
        <v>1.6678171508340566E-2</v>
      </c>
      <c r="BC3430" s="259">
        <f t="shared" si="778"/>
        <v>3.9599473696159959E-5</v>
      </c>
      <c r="BD3430" s="259">
        <f t="shared" si="775"/>
        <v>3.9599473696159959E-5</v>
      </c>
      <c r="BE3430" s="254" t="str">
        <f t="shared" si="776"/>
        <v/>
      </c>
    </row>
    <row r="3431" spans="1:57" ht="20.100000000000001" customHeight="1" x14ac:dyDescent="0.25">
      <c r="A3431" s="247">
        <v>2653</v>
      </c>
      <c r="B3431" s="247">
        <f>$B$755+(A3431*$B$758)</f>
        <v>15893.705726432485</v>
      </c>
      <c r="C3431" s="247">
        <f>_xlfn.NORM.DIST($B3431,$B$752,$B$753,0)</f>
        <v>5.3291327032678595E-14</v>
      </c>
      <c r="D3431" s="247">
        <f>_xlfn.NORM.DIST($B3431,$B$752,$B$753,1)</f>
        <v>0.99999999998104194</v>
      </c>
      <c r="E3431" s="247">
        <f>IF(OR(D3431&lt;$F$757,D3431&gt;$F$758),C3431,"")</f>
        <v>5.3291327032678595E-14</v>
      </c>
      <c r="F3431" s="247" t="str">
        <f>IF(AND(D3431&gt;$F$757,D3431&lt;$F$758),C3431,"")</f>
        <v/>
      </c>
      <c r="G3431" s="247" t="str">
        <f>IF(C3431=MAX($C$761:$C$2761),C3431,"")</f>
        <v/>
      </c>
      <c r="H3431" s="247">
        <f>_xlfn.NORM.DIST(B3431,$F$753,$F$754,0)</f>
        <v>1.3302884327356287E-282</v>
      </c>
      <c r="I3431" s="247" t="str">
        <f>IF(H3431=MAX($H$761:$H$2761),C3431,"")</f>
        <v/>
      </c>
      <c r="J3431" s="247"/>
      <c r="K3431" s="247"/>
      <c r="L3431" s="247"/>
      <c r="M3431" s="247"/>
      <c r="N3431" s="247"/>
      <c r="O3431" s="247"/>
      <c r="P3431" s="247"/>
      <c r="Q3431" s="247"/>
      <c r="R3431" s="247"/>
      <c r="AZ3431" s="259"/>
      <c r="BA3431" s="259">
        <f>BA3430+$BD$753</f>
        <v>17.119999999999159</v>
      </c>
      <c r="BB3431" s="274">
        <f t="shared" si="777"/>
        <v>1.6638572034644406E-2</v>
      </c>
      <c r="BC3431" s="259">
        <f t="shared" si="778"/>
        <v>3.9509865775864267E-5</v>
      </c>
      <c r="BD3431" s="259">
        <f t="shared" si="775"/>
        <v>3.9509865775864267E-5</v>
      </c>
      <c r="BE3431" s="254" t="str">
        <f t="shared" si="776"/>
        <v/>
      </c>
    </row>
    <row r="3432" spans="1:57" ht="20.100000000000001" customHeight="1" x14ac:dyDescent="0.25">
      <c r="A3432" s="247">
        <v>2654</v>
      </c>
      <c r="B3432" s="247">
        <f>$B$755+(A3432*$B$758)</f>
        <v>15903.320793417623</v>
      </c>
      <c r="C3432" s="247">
        <f>_xlfn.NORM.DIST($B3432,$B$752,$B$753,0)</f>
        <v>5.1899938131213024E-14</v>
      </c>
      <c r="D3432" s="247">
        <f>_xlfn.NORM.DIST($B3432,$B$752,$B$753,1)</f>
        <v>0.99999999998154754</v>
      </c>
      <c r="E3432" s="247">
        <f>IF(OR(D3432&lt;$F$757,D3432&gt;$F$758),C3432,"")</f>
        <v>5.1899938131213024E-14</v>
      </c>
      <c r="F3432" s="247" t="str">
        <f>IF(AND(D3432&gt;$F$757,D3432&lt;$F$758),C3432,"")</f>
        <v/>
      </c>
      <c r="G3432" s="247" t="str">
        <f>IF(C3432=MAX($C$761:$C$2761),C3432,"")</f>
        <v/>
      </c>
      <c r="H3432" s="247">
        <f>_xlfn.NORM.DIST(B3432,$F$753,$F$754,0)</f>
        <v>1.5350057539559989E-282</v>
      </c>
      <c r="I3432" s="247" t="str">
        <f>IF(H3432=MAX($H$761:$H$2761),C3432,"")</f>
        <v/>
      </c>
      <c r="J3432" s="247"/>
      <c r="K3432" s="247"/>
      <c r="L3432" s="247"/>
      <c r="M3432" s="247"/>
      <c r="N3432" s="247"/>
      <c r="O3432" s="247"/>
      <c r="P3432" s="247"/>
      <c r="Q3432" s="247"/>
      <c r="R3432" s="247"/>
      <c r="AZ3432" s="259"/>
      <c r="BA3432" s="259">
        <f>BA3431+$BD$753</f>
        <v>17.126399999999158</v>
      </c>
      <c r="BB3432" s="274">
        <f t="shared" si="777"/>
        <v>1.6599062168868542E-2</v>
      </c>
      <c r="BC3432" s="259">
        <f t="shared" si="778"/>
        <v>3.9420446858000335E-5</v>
      </c>
      <c r="BD3432" s="259">
        <f t="shared" si="775"/>
        <v>3.9420446858000335E-5</v>
      </c>
      <c r="BE3432" s="254" t="str">
        <f t="shared" si="776"/>
        <v/>
      </c>
    </row>
    <row r="3433" spans="1:57" ht="20.100000000000001" customHeight="1" x14ac:dyDescent="0.25">
      <c r="A3433" s="248">
        <v>2655</v>
      </c>
      <c r="B3433" s="247">
        <f>$B$755+(A3433*$B$758)</f>
        <v>15912.93586040276</v>
      </c>
      <c r="C3433" s="247">
        <f>_xlfn.NORM.DIST($B3433,$B$752,$B$753,0)</f>
        <v>5.0544068438370369E-14</v>
      </c>
      <c r="D3433" s="247">
        <f>_xlfn.NORM.DIST($B3433,$B$752,$B$753,1)</f>
        <v>0.99999999998204003</v>
      </c>
      <c r="E3433" s="247">
        <f>IF(OR(D3433&lt;$F$757,D3433&gt;$F$758),C3433,"")</f>
        <v>5.0544068438370369E-14</v>
      </c>
      <c r="F3433" s="247" t="str">
        <f>IF(AND(D3433&gt;$F$757,D3433&lt;$F$758),C3433,"")</f>
        <v/>
      </c>
      <c r="G3433" s="247" t="str">
        <f>IF(C3433=MAX($C$761:$C$2761),C3433,"")</f>
        <v/>
      </c>
      <c r="H3433" s="247">
        <f>_xlfn.NORM.DIST(B3433,$F$753,$F$754,0)</f>
        <v>1.7711985665033618E-282</v>
      </c>
      <c r="I3433" s="247" t="str">
        <f>IF(H3433=MAX($H$761:$H$2761),C3433,"")</f>
        <v/>
      </c>
      <c r="J3433" s="247"/>
      <c r="K3433" s="247"/>
      <c r="L3433" s="247"/>
      <c r="M3433" s="247"/>
      <c r="N3433" s="247"/>
      <c r="O3433" s="247"/>
      <c r="P3433" s="247"/>
      <c r="Q3433" s="247"/>
      <c r="R3433" s="247"/>
      <c r="AZ3433" s="259"/>
      <c r="BA3433" s="259">
        <f>BA3432+$BD$753</f>
        <v>17.132799999999158</v>
      </c>
      <c r="BB3433" s="274">
        <f t="shared" si="777"/>
        <v>1.6559641722010542E-2</v>
      </c>
      <c r="BC3433" s="259">
        <f t="shared" si="778"/>
        <v>3.9331216587518841E-5</v>
      </c>
      <c r="BD3433" s="259">
        <f t="shared" si="775"/>
        <v>3.9331216587518841E-5</v>
      </c>
      <c r="BE3433" s="254" t="str">
        <f t="shared" si="776"/>
        <v/>
      </c>
    </row>
    <row r="3434" spans="1:57" ht="20.100000000000001" customHeight="1" x14ac:dyDescent="0.25">
      <c r="A3434" s="247">
        <v>2656</v>
      </c>
      <c r="B3434" s="247">
        <f>$B$755+(A3434*$B$758)</f>
        <v>15922.550927387898</v>
      </c>
      <c r="C3434" s="247">
        <f>_xlfn.NORM.DIST($B3434,$B$752,$B$753,0)</f>
        <v>4.9222832846646316E-14</v>
      </c>
      <c r="D3434" s="247">
        <f>_xlfn.NORM.DIST($B3434,$B$752,$B$753,1)</f>
        <v>0.99999999998251965</v>
      </c>
      <c r="E3434" s="247">
        <f>IF(OR(D3434&lt;$F$757,D3434&gt;$F$758),C3434,"")</f>
        <v>4.9222832846646316E-14</v>
      </c>
      <c r="F3434" s="247" t="str">
        <f>IF(AND(D3434&gt;$F$757,D3434&lt;$F$758),C3434,"")</f>
        <v/>
      </c>
      <c r="G3434" s="247" t="str">
        <f>IF(C3434=MAX($C$761:$C$2761),C3434,"")</f>
        <v/>
      </c>
      <c r="H3434" s="247">
        <f>_xlfn.NORM.DIST(B3434,$F$753,$F$754,0)</f>
        <v>2.0437018949211471E-282</v>
      </c>
      <c r="I3434" s="247" t="str">
        <f>IF(H3434=MAX($H$761:$H$2761),C3434,"")</f>
        <v/>
      </c>
      <c r="J3434" s="247"/>
      <c r="K3434" s="247"/>
      <c r="L3434" s="247"/>
      <c r="M3434" s="247"/>
      <c r="N3434" s="247"/>
      <c r="O3434" s="247"/>
      <c r="P3434" s="247"/>
      <c r="Q3434" s="247"/>
      <c r="R3434" s="247"/>
      <c r="AZ3434" s="259"/>
      <c r="BA3434" s="259">
        <f>BA3433+$BD$753</f>
        <v>17.139199999999157</v>
      </c>
      <c r="BB3434" s="274">
        <f t="shared" si="777"/>
        <v>1.6520310505423023E-2</v>
      </c>
      <c r="BC3434" s="259">
        <f t="shared" si="778"/>
        <v>3.9242174609824959E-5</v>
      </c>
      <c r="BD3434" s="259">
        <f t="shared" si="775"/>
        <v>3.9242174609824959E-5</v>
      </c>
      <c r="BE3434" s="254" t="str">
        <f t="shared" si="776"/>
        <v/>
      </c>
    </row>
    <row r="3435" spans="1:57" ht="20.100000000000001" customHeight="1" x14ac:dyDescent="0.25">
      <c r="A3435" s="247">
        <v>2657</v>
      </c>
      <c r="B3435" s="247">
        <f>$B$755+(A3435*$B$758)</f>
        <v>15932.165994373036</v>
      </c>
      <c r="C3435" s="247">
        <f>_xlfn.NORM.DIST($B3435,$B$752,$B$753,0)</f>
        <v>4.7935367737895805E-14</v>
      </c>
      <c r="D3435" s="247">
        <f>_xlfn.NORM.DIST($B3435,$B$752,$B$753,1)</f>
        <v>0.99999999998298672</v>
      </c>
      <c r="E3435" s="247">
        <f>IF(OR(D3435&lt;$F$757,D3435&gt;$F$758),C3435,"")</f>
        <v>4.7935367737895805E-14</v>
      </c>
      <c r="F3435" s="247" t="str">
        <f>IF(AND(D3435&gt;$F$757,D3435&lt;$F$758),C3435,"")</f>
        <v/>
      </c>
      <c r="G3435" s="247" t="str">
        <f>IF(C3435=MAX($C$761:$C$2761),C3435,"")</f>
        <v/>
      </c>
      <c r="H3435" s="247">
        <f>_xlfn.NORM.DIST(B3435,$F$753,$F$754,0)</f>
        <v>2.3580928120360358E-282</v>
      </c>
      <c r="I3435" s="247" t="str">
        <f>IF(H3435=MAX($H$761:$H$2761),C3435,"")</f>
        <v/>
      </c>
      <c r="J3435" s="247"/>
      <c r="K3435" s="247"/>
      <c r="L3435" s="247"/>
      <c r="M3435" s="247"/>
      <c r="N3435" s="247"/>
      <c r="O3435" s="247"/>
      <c r="P3435" s="247"/>
      <c r="Q3435" s="247"/>
      <c r="R3435" s="247"/>
      <c r="AZ3435" s="259"/>
      <c r="BA3435" s="259">
        <f>BA3434+$BD$753</f>
        <v>17.145599999999156</v>
      </c>
      <c r="BB3435" s="274">
        <f t="shared" si="777"/>
        <v>1.6481068330813198E-2</v>
      </c>
      <c r="BC3435" s="259">
        <f t="shared" si="778"/>
        <v>3.9153320570813055E-5</v>
      </c>
      <c r="BD3435" s="259">
        <f t="shared" si="775"/>
        <v>3.9153320570813055E-5</v>
      </c>
      <c r="BE3435" s="254" t="str">
        <f t="shared" si="776"/>
        <v/>
      </c>
    </row>
    <row r="3436" spans="1:57" ht="20.100000000000001" customHeight="1" x14ac:dyDescent="0.25">
      <c r="A3436" s="247">
        <v>2658</v>
      </c>
      <c r="B3436" s="247">
        <f>$B$755+(A3436*$B$758)</f>
        <v>15941.781061358173</v>
      </c>
      <c r="C3436" s="247">
        <f>_xlfn.NORM.DIST($B3436,$B$752,$B$753,0)</f>
        <v>4.6680830476141036E-14</v>
      </c>
      <c r="D3436" s="247">
        <f>_xlfn.NORM.DIST($B3436,$B$752,$B$753,1)</f>
        <v>0.99999999998344158</v>
      </c>
      <c r="E3436" s="247">
        <f>IF(OR(D3436&lt;$F$757,D3436&gt;$F$758),C3436,"")</f>
        <v>4.6680830476141036E-14</v>
      </c>
      <c r="F3436" s="247" t="str">
        <f>IF(AND(D3436&gt;$F$757,D3436&lt;$F$758),C3436,"")</f>
        <v/>
      </c>
      <c r="G3436" s="247" t="str">
        <f>IF(C3436=MAX($C$761:$C$2761),C3436,"")</f>
        <v/>
      </c>
      <c r="H3436" s="247">
        <f>_xlfn.NORM.DIST(B3436,$F$753,$F$754,0)</f>
        <v>2.7208042205561221E-282</v>
      </c>
      <c r="I3436" s="247" t="str">
        <f>IF(H3436=MAX($H$761:$H$2761),C3436,"")</f>
        <v/>
      </c>
      <c r="J3436" s="247"/>
      <c r="K3436" s="247"/>
      <c r="L3436" s="247"/>
      <c r="M3436" s="247"/>
      <c r="N3436" s="247"/>
      <c r="O3436" s="247"/>
      <c r="P3436" s="247"/>
      <c r="Q3436" s="247"/>
      <c r="R3436" s="247"/>
      <c r="AZ3436" s="259"/>
      <c r="BA3436" s="259">
        <f>BA3435+$BD$753</f>
        <v>17.151999999999155</v>
      </c>
      <c r="BB3436" s="274">
        <f t="shared" si="777"/>
        <v>1.6441915010242385E-2</v>
      </c>
      <c r="BC3436" s="259">
        <f t="shared" si="778"/>
        <v>3.906465411703669E-5</v>
      </c>
      <c r="BD3436" s="259">
        <f t="shared" si="775"/>
        <v>3.906465411703669E-5</v>
      </c>
      <c r="BE3436" s="254" t="str">
        <f t="shared" si="776"/>
        <v/>
      </c>
    </row>
    <row r="3437" spans="1:57" ht="20.100000000000001" customHeight="1" x14ac:dyDescent="0.25">
      <c r="A3437" s="247">
        <v>2659</v>
      </c>
      <c r="B3437" s="247">
        <f>$B$755+(A3437*$B$758)</f>
        <v>15951.396128343311</v>
      </c>
      <c r="C3437" s="247">
        <f>_xlfn.NORM.DIST($B3437,$B$752,$B$753,0)</f>
        <v>4.5458398911989945E-14</v>
      </c>
      <c r="D3437" s="247">
        <f>_xlfn.NORM.DIST($B3437,$B$752,$B$753,1)</f>
        <v>0.99999999998388456</v>
      </c>
      <c r="E3437" s="247">
        <f>IF(OR(D3437&lt;$F$757,D3437&gt;$F$758),C3437,"")</f>
        <v>4.5458398911989945E-14</v>
      </c>
      <c r="F3437" s="247" t="str">
        <f>IF(AND(D3437&gt;$F$757,D3437&lt;$F$758),C3437,"")</f>
        <v/>
      </c>
      <c r="G3437" s="247" t="str">
        <f>IF(C3437=MAX($C$761:$C$2761),C3437,"")</f>
        <v/>
      </c>
      <c r="H3437" s="247">
        <f>_xlfn.NORM.DIST(B3437,$F$753,$F$754,0)</f>
        <v>3.1392560654748094E-282</v>
      </c>
      <c r="I3437" s="247" t="str">
        <f>IF(H3437=MAX($H$761:$H$2761),C3437,"")</f>
        <v/>
      </c>
      <c r="J3437" s="247"/>
      <c r="K3437" s="247"/>
      <c r="L3437" s="247"/>
      <c r="M3437" s="247"/>
      <c r="N3437" s="247"/>
      <c r="O3437" s="247"/>
      <c r="P3437" s="247"/>
      <c r="Q3437" s="247"/>
      <c r="R3437" s="247"/>
      <c r="AZ3437" s="259"/>
      <c r="BA3437" s="259">
        <f>BA3436+$BD$753</f>
        <v>17.158399999999155</v>
      </c>
      <c r="BB3437" s="274">
        <f t="shared" si="777"/>
        <v>1.6402850356125348E-2</v>
      </c>
      <c r="BC3437" s="259">
        <f t="shared" si="778"/>
        <v>3.8976174895427596E-5</v>
      </c>
      <c r="BD3437" s="259">
        <f t="shared" si="775"/>
        <v>3.8976174895427596E-5</v>
      </c>
      <c r="BE3437" s="254" t="str">
        <f t="shared" si="776"/>
        <v/>
      </c>
    </row>
    <row r="3438" spans="1:57" ht="20.100000000000001" customHeight="1" x14ac:dyDescent="0.25">
      <c r="A3438" s="247">
        <v>2660</v>
      </c>
      <c r="B3438" s="247">
        <f>$B$755+(A3438*$B$758)</f>
        <v>15961.011195328449</v>
      </c>
      <c r="C3438" s="247">
        <f>_xlfn.NORM.DIST($B3438,$B$752,$B$753,0)</f>
        <v>4.4267270898399615E-14</v>
      </c>
      <c r="D3438" s="247">
        <f>_xlfn.NORM.DIST($B3438,$B$752,$B$753,1)</f>
        <v>0.99999999998431588</v>
      </c>
      <c r="E3438" s="247">
        <f>IF(OR(D3438&lt;$F$757,D3438&gt;$F$758),C3438,"")</f>
        <v>4.4267270898399615E-14</v>
      </c>
      <c r="F3438" s="247" t="str">
        <f>IF(AND(D3438&gt;$F$757,D3438&lt;$F$758),C3438,"")</f>
        <v/>
      </c>
      <c r="G3438" s="247" t="str">
        <f>IF(C3438=MAX($C$761:$C$2761),C3438,"")</f>
        <v/>
      </c>
      <c r="H3438" s="247">
        <f>_xlfn.NORM.DIST(B3438,$F$753,$F$754,0)</f>
        <v>3.6220066451547663E-282</v>
      </c>
      <c r="I3438" s="247" t="str">
        <f>IF(H3438=MAX($H$761:$H$2761),C3438,"")</f>
        <v/>
      </c>
      <c r="J3438" s="247"/>
      <c r="K3438" s="247"/>
      <c r="L3438" s="247"/>
      <c r="M3438" s="247"/>
      <c r="N3438" s="247"/>
      <c r="O3438" s="247"/>
      <c r="P3438" s="247"/>
      <c r="Q3438" s="247"/>
      <c r="R3438" s="247"/>
      <c r="AZ3438" s="259"/>
      <c r="BA3438" s="259">
        <f>BA3437+$BD$753</f>
        <v>17.164799999999154</v>
      </c>
      <c r="BB3438" s="274">
        <f t="shared" si="777"/>
        <v>1.636387418122992E-2</v>
      </c>
      <c r="BC3438" s="259">
        <f t="shared" si="778"/>
        <v>3.8887882553538533E-5</v>
      </c>
      <c r="BD3438" s="259">
        <f t="shared" si="775"/>
        <v>3.8887882553538533E-5</v>
      </c>
      <c r="BE3438" s="254" t="str">
        <f t="shared" si="776"/>
        <v/>
      </c>
    </row>
    <row r="3439" spans="1:57" ht="20.100000000000001" customHeight="1" x14ac:dyDescent="0.25">
      <c r="A3439" s="248">
        <v>2661</v>
      </c>
      <c r="B3439" s="247">
        <f>$B$755+(A3439*$B$758)</f>
        <v>15970.626262313586</v>
      </c>
      <c r="C3439" s="247">
        <f>_xlfn.NORM.DIST($B3439,$B$752,$B$753,0)</f>
        <v>4.3106663817539817E-14</v>
      </c>
      <c r="D3439" s="247">
        <f>_xlfn.NORM.DIST($B3439,$B$752,$B$753,1)</f>
        <v>0.99999999998473588</v>
      </c>
      <c r="E3439" s="247">
        <f>IF(OR(D3439&lt;$F$757,D3439&gt;$F$758),C3439,"")</f>
        <v>4.3106663817539817E-14</v>
      </c>
      <c r="F3439" s="247" t="str">
        <f>IF(AND(D3439&gt;$F$757,D3439&lt;$F$758),C3439,"")</f>
        <v/>
      </c>
      <c r="G3439" s="247" t="str">
        <f>IF(C3439=MAX($C$761:$C$2761),C3439,"")</f>
        <v/>
      </c>
      <c r="H3439" s="247">
        <f>_xlfn.NORM.DIST(B3439,$F$753,$F$754,0)</f>
        <v>4.1789270969611477E-282</v>
      </c>
      <c r="I3439" s="247" t="str">
        <f>IF(H3439=MAX($H$761:$H$2761),C3439,"")</f>
        <v/>
      </c>
      <c r="J3439" s="247"/>
      <c r="K3439" s="247"/>
      <c r="L3439" s="247"/>
      <c r="M3439" s="247"/>
      <c r="N3439" s="247"/>
      <c r="O3439" s="247"/>
      <c r="P3439" s="247"/>
      <c r="Q3439" s="247"/>
      <c r="R3439" s="247"/>
      <c r="AZ3439" s="259"/>
      <c r="BA3439" s="259">
        <f>BA3438+$BD$753</f>
        <v>17.171199999999153</v>
      </c>
      <c r="BB3439" s="274">
        <f t="shared" si="777"/>
        <v>1.6324986298676382E-2</v>
      </c>
      <c r="BC3439" s="259">
        <f t="shared" si="778"/>
        <v>3.879977673945309E-5</v>
      </c>
      <c r="BD3439" s="259">
        <f t="shared" si="775"/>
        <v>3.879977673945309E-5</v>
      </c>
      <c r="BE3439" s="254" t="str">
        <f t="shared" si="776"/>
        <v/>
      </c>
    </row>
    <row r="3440" spans="1:57" ht="20.100000000000001" customHeight="1" x14ac:dyDescent="0.25">
      <c r="A3440" s="247">
        <v>2662</v>
      </c>
      <c r="B3440" s="247">
        <f>$B$755+(A3440*$B$758)</f>
        <v>15980.241329298724</v>
      </c>
      <c r="C3440" s="247">
        <f>_xlfn.NORM.DIST($B3440,$B$752,$B$753,0)</f>
        <v>4.1975814118506286E-14</v>
      </c>
      <c r="D3440" s="247">
        <f>_xlfn.NORM.DIST($B3440,$B$752,$B$753,1)</f>
        <v>0.99999999998514488</v>
      </c>
      <c r="E3440" s="247">
        <f>IF(OR(D3440&lt;$F$757,D3440&gt;$F$758),C3440,"")</f>
        <v>4.1975814118506286E-14</v>
      </c>
      <c r="F3440" s="247" t="str">
        <f>IF(AND(D3440&gt;$F$757,D3440&lt;$F$758),C3440,"")</f>
        <v/>
      </c>
      <c r="G3440" s="247" t="str">
        <f>IF(C3440=MAX($C$761:$C$2761),C3440,"")</f>
        <v/>
      </c>
      <c r="H3440" s="247">
        <f>_xlfn.NORM.DIST(B3440,$F$753,$F$754,0)</f>
        <v>4.8214026035562463E-282</v>
      </c>
      <c r="I3440" s="247" t="str">
        <f>IF(H3440=MAX($H$761:$H$2761),C3440,"")</f>
        <v/>
      </c>
      <c r="J3440" s="247"/>
      <c r="K3440" s="247"/>
      <c r="L3440" s="247"/>
      <c r="M3440" s="247"/>
      <c r="N3440" s="247"/>
      <c r="O3440" s="247"/>
      <c r="P3440" s="247"/>
      <c r="Q3440" s="247"/>
      <c r="R3440" s="247"/>
      <c r="AZ3440" s="259"/>
      <c r="BA3440" s="259">
        <f>BA3439+$BD$753</f>
        <v>17.177599999999153</v>
      </c>
      <c r="BB3440" s="274">
        <f t="shared" si="777"/>
        <v>1.6286186521936929E-2</v>
      </c>
      <c r="BC3440" s="259">
        <f t="shared" si="778"/>
        <v>3.8711857101688535E-5</v>
      </c>
      <c r="BD3440" s="259">
        <f t="shared" si="775"/>
        <v>3.8711857101688535E-5</v>
      </c>
      <c r="BE3440" s="254" t="str">
        <f t="shared" si="776"/>
        <v/>
      </c>
    </row>
    <row r="3441" spans="1:57" ht="20.100000000000001" customHeight="1" x14ac:dyDescent="0.25">
      <c r="A3441" s="247">
        <v>2663</v>
      </c>
      <c r="B3441" s="247">
        <f>$B$755+(A3441*$B$758)</f>
        <v>15989.856396283862</v>
      </c>
      <c r="C3441" s="247">
        <f>_xlfn.NORM.DIST($B3441,$B$752,$B$753,0)</f>
        <v>4.087397686564832E-14</v>
      </c>
      <c r="D3441" s="247">
        <f>_xlfn.NORM.DIST($B3441,$B$752,$B$753,1)</f>
        <v>0.99999999998554312</v>
      </c>
      <c r="E3441" s="247">
        <f>IF(OR(D3441&lt;$F$757,D3441&gt;$F$758),C3441,"")</f>
        <v>4.087397686564832E-14</v>
      </c>
      <c r="F3441" s="247" t="str">
        <f>IF(AND(D3441&gt;$F$757,D3441&lt;$F$758),C3441,"")</f>
        <v/>
      </c>
      <c r="G3441" s="247" t="str">
        <f>IF(C3441=MAX($C$761:$C$2761),C3441,"")</f>
        <v/>
      </c>
      <c r="H3441" s="247">
        <f>_xlfn.NORM.DIST(B3441,$F$753,$F$754,0)</f>
        <v>5.562564408142507E-282</v>
      </c>
      <c r="I3441" s="247" t="str">
        <f>IF(H3441=MAX($H$761:$H$2761),C3441,"")</f>
        <v/>
      </c>
      <c r="J3441" s="247"/>
      <c r="K3441" s="247"/>
      <c r="L3441" s="247"/>
      <c r="M3441" s="247"/>
      <c r="N3441" s="247"/>
      <c r="O3441" s="247"/>
      <c r="P3441" s="247"/>
      <c r="Q3441" s="247"/>
      <c r="R3441" s="247"/>
      <c r="AZ3441" s="259"/>
      <c r="BA3441" s="259">
        <f>BA3440+$BD$753</f>
        <v>17.183999999999152</v>
      </c>
      <c r="BB3441" s="274">
        <f t="shared" si="777"/>
        <v>1.624747466483524E-2</v>
      </c>
      <c r="BC3441" s="259">
        <f t="shared" si="778"/>
        <v>3.86241232892999E-5</v>
      </c>
      <c r="BD3441" s="259">
        <f t="shared" si="775"/>
        <v>3.86241232892999E-5</v>
      </c>
      <c r="BE3441" s="254" t="str">
        <f t="shared" si="776"/>
        <v/>
      </c>
    </row>
    <row r="3442" spans="1:57" ht="20.100000000000001" customHeight="1" x14ac:dyDescent="0.25">
      <c r="A3442" s="247">
        <v>2664</v>
      </c>
      <c r="B3442" s="247">
        <f>$B$755+(A3442*$B$758)</f>
        <v>15999.471463268999</v>
      </c>
      <c r="C3442" s="247">
        <f>_xlfn.NORM.DIST($B3442,$B$752,$B$753,0)</f>
        <v>3.980042529726827E-14</v>
      </c>
      <c r="D3442" s="247">
        <f>_xlfn.NORM.DIST($B3442,$B$752,$B$753,1)</f>
        <v>0.99999999998593103</v>
      </c>
      <c r="E3442" s="247">
        <f>IF(OR(D3442&lt;$F$757,D3442&gt;$F$758),C3442,"")</f>
        <v>3.980042529726827E-14</v>
      </c>
      <c r="F3442" s="247" t="str">
        <f>IF(AND(D3442&gt;$F$757,D3442&lt;$F$758),C3442,"")</f>
        <v/>
      </c>
      <c r="G3442" s="247" t="str">
        <f>IF(C3442=MAX($C$761:$C$2761),C3442,"")</f>
        <v/>
      </c>
      <c r="H3442" s="247">
        <f>_xlfn.NORM.DIST(B3442,$F$753,$F$754,0)</f>
        <v>6.4175573518625158E-282</v>
      </c>
      <c r="I3442" s="247" t="str">
        <f>IF(H3442=MAX($H$761:$H$2761),C3442,"")</f>
        <v/>
      </c>
      <c r="J3442" s="247"/>
      <c r="K3442" s="247"/>
      <c r="L3442" s="247"/>
      <c r="M3442" s="247"/>
      <c r="N3442" s="247"/>
      <c r="O3442" s="247"/>
      <c r="P3442" s="247"/>
      <c r="Q3442" s="247"/>
      <c r="R3442" s="247"/>
      <c r="AZ3442" s="259"/>
      <c r="BA3442" s="259">
        <f>BA3441+$BD$753</f>
        <v>17.190399999999151</v>
      </c>
      <c r="BB3442" s="274">
        <f t="shared" si="777"/>
        <v>1.620885054154594E-2</v>
      </c>
      <c r="BC3442" s="259">
        <f t="shared" si="778"/>
        <v>3.8536574952008351E-5</v>
      </c>
      <c r="BD3442" s="259">
        <f t="shared" si="775"/>
        <v>3.8536574952008351E-5</v>
      </c>
      <c r="BE3442" s="254" t="str">
        <f t="shared" si="776"/>
        <v/>
      </c>
    </row>
    <row r="3443" spans="1:57" ht="20.100000000000001" customHeight="1" x14ac:dyDescent="0.25">
      <c r="A3443" s="247">
        <v>2665</v>
      </c>
      <c r="B3443" s="247">
        <f>$B$755+(A3443*$B$758)</f>
        <v>16009.086530254137</v>
      </c>
      <c r="C3443" s="247">
        <f>_xlfn.NORM.DIST($B3443,$B$752,$B$753,0)</f>
        <v>3.8754450394471511E-14</v>
      </c>
      <c r="D3443" s="247">
        <f>_xlfn.NORM.DIST($B3443,$B$752,$B$753,1)</f>
        <v>0.99999999998630862</v>
      </c>
      <c r="E3443" s="247">
        <f>IF(OR(D3443&lt;$F$757,D3443&gt;$F$758),C3443,"")</f>
        <v>3.8754450394471511E-14</v>
      </c>
      <c r="F3443" s="247" t="str">
        <f>IF(AND(D3443&gt;$F$757,D3443&lt;$F$758),C3443,"")</f>
        <v/>
      </c>
      <c r="G3443" s="247" t="str">
        <f>IF(C3443=MAX($C$761:$C$2761),C3443,"")</f>
        <v/>
      </c>
      <c r="H3443" s="247">
        <f>_xlfn.NORM.DIST(B3443,$F$753,$F$754,0)</f>
        <v>7.4038483669043342E-282</v>
      </c>
      <c r="I3443" s="247" t="str">
        <f>IF(H3443=MAX($H$761:$H$2761),C3443,"")</f>
        <v/>
      </c>
      <c r="J3443" s="247"/>
      <c r="K3443" s="247"/>
      <c r="L3443" s="247"/>
      <c r="M3443" s="247"/>
      <c r="N3443" s="247"/>
      <c r="O3443" s="247"/>
      <c r="P3443" s="247"/>
      <c r="Q3443" s="247"/>
      <c r="R3443" s="247"/>
      <c r="AZ3443" s="259"/>
      <c r="BA3443" s="259">
        <f>BA3442+$BD$753</f>
        <v>17.196799999999151</v>
      </c>
      <c r="BB3443" s="274">
        <f t="shared" si="777"/>
        <v>1.6170313966593932E-2</v>
      </c>
      <c r="BC3443" s="259">
        <f t="shared" si="778"/>
        <v>3.8449211739847305E-5</v>
      </c>
      <c r="BD3443" s="259">
        <f t="shared" si="775"/>
        <v>3.8449211739847305E-5</v>
      </c>
      <c r="BE3443" s="254" t="str">
        <f t="shared" si="776"/>
        <v/>
      </c>
    </row>
    <row r="3444" spans="1:57" ht="20.100000000000001" customHeight="1" x14ac:dyDescent="0.25">
      <c r="A3444" s="247">
        <v>2666</v>
      </c>
      <c r="B3444" s="247">
        <f>$B$755+(A3444*$B$758)</f>
        <v>16018.701597239275</v>
      </c>
      <c r="C3444" s="247">
        <f>_xlfn.NORM.DIST($B3444,$B$752,$B$753,0)</f>
        <v>3.7735360459931045E-14</v>
      </c>
      <c r="D3444" s="247">
        <f>_xlfn.NORM.DIST($B3444,$B$752,$B$753,1)</f>
        <v>0.99999999998667632</v>
      </c>
      <c r="E3444" s="247">
        <f>IF(OR(D3444&lt;$F$757,D3444&gt;$F$758),C3444,"")</f>
        <v>3.7735360459931045E-14</v>
      </c>
      <c r="F3444" s="247" t="str">
        <f>IF(AND(D3444&gt;$F$757,D3444&lt;$F$758),C3444,"")</f>
        <v/>
      </c>
      <c r="G3444" s="247" t="str">
        <f>IF(C3444=MAX($C$761:$C$2761),C3444,"")</f>
        <v/>
      </c>
      <c r="H3444" s="247">
        <f>_xlfn.NORM.DIST(B3444,$F$753,$F$754,0)</f>
        <v>8.5415821893177798E-282</v>
      </c>
      <c r="I3444" s="247" t="str">
        <f>IF(H3444=MAX($H$761:$H$2761),C3444,"")</f>
        <v/>
      </c>
      <c r="J3444" s="247"/>
      <c r="K3444" s="247"/>
      <c r="L3444" s="247"/>
      <c r="M3444" s="247"/>
      <c r="N3444" s="247"/>
      <c r="O3444" s="247"/>
      <c r="P3444" s="247"/>
      <c r="Q3444" s="247"/>
      <c r="R3444" s="247"/>
      <c r="AZ3444" s="259"/>
      <c r="BA3444" s="259">
        <f>BA3443+$BD$753</f>
        <v>17.20319999999915</v>
      </c>
      <c r="BB3444" s="274">
        <f t="shared" si="777"/>
        <v>1.6131864754854085E-2</v>
      </c>
      <c r="BC3444" s="259">
        <f t="shared" si="778"/>
        <v>3.8362033303547538E-5</v>
      </c>
      <c r="BD3444" s="259">
        <f t="shared" ref="BD3444:BD3507" si="779">IF(BB3444&lt;(1-$AZ$760),BC3444,"")</f>
        <v>3.8362033303547538E-5</v>
      </c>
      <c r="BE3444" s="254" t="str">
        <f t="shared" ref="BE3444:BE3507" si="780">IF(BB3444&lt;(1-$AZ$766),BC3444,"")</f>
        <v/>
      </c>
    </row>
    <row r="3445" spans="1:57" ht="20.100000000000001" customHeight="1" x14ac:dyDescent="0.25">
      <c r="A3445" s="247">
        <v>2667</v>
      </c>
      <c r="B3445" s="247">
        <f>$B$755+(A3445*$B$758)</f>
        <v>16028.316664224412</v>
      </c>
      <c r="C3445" s="247">
        <f>_xlfn.NORM.DIST($B3445,$B$752,$B$753,0)</f>
        <v>3.6742480706357027E-14</v>
      </c>
      <c r="D3445" s="247">
        <f>_xlfn.NORM.DIST($B3445,$B$752,$B$753,1)</f>
        <v>0.99999999998703437</v>
      </c>
      <c r="E3445" s="247">
        <f>IF(OR(D3445&lt;$F$757,D3445&gt;$F$758),C3445,"")</f>
        <v>3.6742480706357027E-14</v>
      </c>
      <c r="F3445" s="247" t="str">
        <f>IF(AND(D3445&gt;$F$757,D3445&lt;$F$758),C3445,"")</f>
        <v/>
      </c>
      <c r="G3445" s="247" t="str">
        <f>IF(C3445=MAX($C$761:$C$2761),C3445,"")</f>
        <v/>
      </c>
      <c r="H3445" s="247">
        <f>_xlfn.NORM.DIST(B3445,$F$753,$F$754,0)</f>
        <v>9.8539915126221179E-282</v>
      </c>
      <c r="I3445" s="247" t="str">
        <f>IF(H3445=MAX($H$761:$H$2761),C3445,"")</f>
        <v/>
      </c>
      <c r="J3445" s="247"/>
      <c r="K3445" s="247"/>
      <c r="L3445" s="247"/>
      <c r="M3445" s="247"/>
      <c r="N3445" s="247"/>
      <c r="O3445" s="247"/>
      <c r="P3445" s="247"/>
      <c r="Q3445" s="247"/>
      <c r="R3445" s="247"/>
      <c r="AZ3445" s="259"/>
      <c r="BA3445" s="259">
        <f>BA3444+$BD$753</f>
        <v>17.209599999999149</v>
      </c>
      <c r="BB3445" s="274">
        <f t="shared" ref="BB3445:BB3508" si="781">_xlfn.CHISQ.DIST.RT(BA3445,7)</f>
        <v>1.6093502721550537E-2</v>
      </c>
      <c r="BC3445" s="259">
        <f t="shared" ref="BC3445:BC3508" si="782">BB3445-BB3446</f>
        <v>3.8275039294270036E-5</v>
      </c>
      <c r="BD3445" s="259">
        <f t="shared" si="779"/>
        <v>3.8275039294270036E-5</v>
      </c>
      <c r="BE3445" s="254" t="str">
        <f t="shared" si="780"/>
        <v/>
      </c>
    </row>
    <row r="3446" spans="1:57" ht="20.100000000000001" customHeight="1" x14ac:dyDescent="0.25">
      <c r="A3446" s="248">
        <v>2668</v>
      </c>
      <c r="B3446" s="247">
        <f>$B$755+(A3446*$B$758)</f>
        <v>16037.93173120955</v>
      </c>
      <c r="C3446" s="247">
        <f>_xlfn.NORM.DIST($B3446,$B$752,$B$753,0)</f>
        <v>3.5775152854444544E-14</v>
      </c>
      <c r="D3446" s="247">
        <f>_xlfn.NORM.DIST($B3446,$B$752,$B$753,1)</f>
        <v>0.99999999998738298</v>
      </c>
      <c r="E3446" s="247">
        <f>IF(OR(D3446&lt;$F$757,D3446&gt;$F$758),C3446,"")</f>
        <v>3.5775152854444544E-14</v>
      </c>
      <c r="F3446" s="247" t="str">
        <f>IF(AND(D3446&gt;$F$757,D3446&lt;$F$758),C3446,"")</f>
        <v/>
      </c>
      <c r="G3446" s="247" t="str">
        <f>IF(C3446=MAX($C$761:$C$2761),C3446,"")</f>
        <v/>
      </c>
      <c r="H3446" s="247">
        <f>_xlfn.NORM.DIST(B3446,$F$753,$F$754,0)</f>
        <v>1.1367869906616577E-281</v>
      </c>
      <c r="I3446" s="247" t="str">
        <f>IF(H3446=MAX($H$761:$H$2761),C3446,"")</f>
        <v/>
      </c>
      <c r="J3446" s="247"/>
      <c r="K3446" s="247"/>
      <c r="L3446" s="247"/>
      <c r="M3446" s="247"/>
      <c r="N3446" s="247"/>
      <c r="O3446" s="247"/>
      <c r="P3446" s="247"/>
      <c r="Q3446" s="247"/>
      <c r="R3446" s="247"/>
      <c r="AZ3446" s="259"/>
      <c r="BA3446" s="259">
        <f>BA3445+$BD$753</f>
        <v>17.215999999999148</v>
      </c>
      <c r="BB3446" s="274">
        <f t="shared" si="781"/>
        <v>1.6055227682256267E-2</v>
      </c>
      <c r="BC3446" s="259">
        <f t="shared" si="782"/>
        <v>3.8188229363703141E-5</v>
      </c>
      <c r="BD3446" s="259">
        <f t="shared" si="779"/>
        <v>3.8188229363703141E-5</v>
      </c>
      <c r="BE3446" s="254" t="str">
        <f t="shared" si="780"/>
        <v/>
      </c>
    </row>
    <row r="3447" spans="1:57" ht="20.100000000000001" customHeight="1" x14ac:dyDescent="0.25">
      <c r="A3447" s="247">
        <v>2669</v>
      </c>
      <c r="B3447" s="247">
        <f>$B$755+(A3447*$B$758)</f>
        <v>16047.546798194688</v>
      </c>
      <c r="C3447" s="247">
        <f>_xlfn.NORM.DIST($B3447,$B$752,$B$753,0)</f>
        <v>3.4832734740098215E-14</v>
      </c>
      <c r="D3447" s="247">
        <f>_xlfn.NORM.DIST($B3447,$B$752,$B$753,1)</f>
        <v>0.99999999998772238</v>
      </c>
      <c r="E3447" s="247">
        <f>IF(OR(D3447&lt;$F$757,D3447&gt;$F$758),C3447,"")</f>
        <v>3.4832734740098215E-14</v>
      </c>
      <c r="F3447" s="247" t="str">
        <f>IF(AND(D3447&gt;$F$757,D3447&lt;$F$758),C3447,"")</f>
        <v/>
      </c>
      <c r="G3447" s="247" t="str">
        <f>IF(C3447=MAX($C$761:$C$2761),C3447,"")</f>
        <v/>
      </c>
      <c r="H3447" s="247">
        <f>_xlfn.NORM.DIST(B3447,$F$753,$F$754,0)</f>
        <v>1.3114117097557114E-281</v>
      </c>
      <c r="I3447" s="247" t="str">
        <f>IF(H3447=MAX($H$761:$H$2761),C3447,"")</f>
        <v/>
      </c>
      <c r="J3447" s="247"/>
      <c r="K3447" s="247"/>
      <c r="L3447" s="247"/>
      <c r="M3447" s="247"/>
      <c r="N3447" s="247"/>
      <c r="O3447" s="247"/>
      <c r="P3447" s="247"/>
      <c r="Q3447" s="247"/>
      <c r="R3447" s="247"/>
      <c r="AZ3447" s="259"/>
      <c r="BA3447" s="259">
        <f>BA3446+$BD$753</f>
        <v>17.222399999999148</v>
      </c>
      <c r="BB3447" s="274">
        <f t="shared" si="781"/>
        <v>1.6017039452892564E-2</v>
      </c>
      <c r="BC3447" s="259">
        <f t="shared" si="782"/>
        <v>3.8101603164066022E-5</v>
      </c>
      <c r="BD3447" s="259">
        <f t="shared" si="779"/>
        <v>3.8101603164066022E-5</v>
      </c>
      <c r="BE3447" s="254" t="str">
        <f t="shared" si="780"/>
        <v/>
      </c>
    </row>
    <row r="3448" spans="1:57" ht="20.100000000000001" customHeight="1" x14ac:dyDescent="0.25">
      <c r="A3448" s="247">
        <v>2670</v>
      </c>
      <c r="B3448" s="247">
        <f>$B$755+(A3448*$B$758)</f>
        <v>16057.161865179825</v>
      </c>
      <c r="C3448" s="247">
        <f>_xlfn.NORM.DIST($B3448,$B$752,$B$753,0)</f>
        <v>3.3914599930718546E-14</v>
      </c>
      <c r="D3448" s="247">
        <f>_xlfn.NORM.DIST($B3448,$B$752,$B$753,1)</f>
        <v>0.99999999998805289</v>
      </c>
      <c r="E3448" s="247">
        <f>IF(OR(D3448&lt;$F$757,D3448&gt;$F$758),C3448,"")</f>
        <v>3.3914599930718546E-14</v>
      </c>
      <c r="F3448" s="247" t="str">
        <f>IF(AND(D3448&gt;$F$757,D3448&lt;$F$758),C3448,"")</f>
        <v/>
      </c>
      <c r="G3448" s="247" t="str">
        <f>IF(C3448=MAX($C$761:$C$2761),C3448,"")</f>
        <v/>
      </c>
      <c r="H3448" s="247">
        <f>_xlfn.NORM.DIST(B3448,$F$753,$F$754,0)</f>
        <v>1.5128367671525388E-281</v>
      </c>
      <c r="I3448" s="247" t="str">
        <f>IF(H3448=MAX($H$761:$H$2761),C3448,"")</f>
        <v/>
      </c>
      <c r="J3448" s="247"/>
      <c r="K3448" s="247"/>
      <c r="L3448" s="247"/>
      <c r="M3448" s="247"/>
      <c r="N3448" s="247"/>
      <c r="O3448" s="247"/>
      <c r="P3448" s="247"/>
      <c r="Q3448" s="247"/>
      <c r="R3448" s="247"/>
      <c r="AZ3448" s="259"/>
      <c r="BA3448" s="259">
        <f>BA3447+$BD$753</f>
        <v>17.228799999999147</v>
      </c>
      <c r="BB3448" s="274">
        <f t="shared" si="781"/>
        <v>1.5978937849728498E-2</v>
      </c>
      <c r="BC3448" s="259">
        <f t="shared" si="782"/>
        <v>3.8015160348139898E-5</v>
      </c>
      <c r="BD3448" s="259">
        <f t="shared" si="779"/>
        <v>3.8015160348139898E-5</v>
      </c>
      <c r="BE3448" s="254" t="str">
        <f t="shared" si="780"/>
        <v/>
      </c>
    </row>
    <row r="3449" spans="1:57" ht="20.100000000000001" customHeight="1" x14ac:dyDescent="0.25">
      <c r="A3449" s="247">
        <v>2671</v>
      </c>
      <c r="B3449" s="247">
        <f>$B$755+(A3449*$B$758)</f>
        <v>16066.776932164963</v>
      </c>
      <c r="C3449" s="247">
        <f>_xlfn.NORM.DIST($B3449,$B$752,$B$753,0)</f>
        <v>3.3020137350354675E-14</v>
      </c>
      <c r="D3449" s="247">
        <f>_xlfn.NORM.DIST($B3449,$B$752,$B$753,1)</f>
        <v>0.99999999998837463</v>
      </c>
      <c r="E3449" s="247">
        <f>IF(OR(D3449&lt;$F$757,D3449&gt;$F$758),C3449,"")</f>
        <v>3.3020137350354675E-14</v>
      </c>
      <c r="F3449" s="247" t="str">
        <f>IF(AND(D3449&gt;$F$757,D3449&lt;$F$758),C3449,"")</f>
        <v/>
      </c>
      <c r="G3449" s="247" t="str">
        <f>IF(C3449=MAX($C$761:$C$2761),C3449,"")</f>
        <v/>
      </c>
      <c r="H3449" s="247">
        <f>_xlfn.NORM.DIST(B3449,$F$753,$F$754,0)</f>
        <v>1.7451715952476037E-281</v>
      </c>
      <c r="I3449" s="247" t="str">
        <f>IF(H3449=MAX($H$761:$H$2761),C3449,"")</f>
        <v/>
      </c>
      <c r="J3449" s="247"/>
      <c r="K3449" s="247"/>
      <c r="L3449" s="247"/>
      <c r="M3449" s="247"/>
      <c r="N3449" s="247"/>
      <c r="O3449" s="247"/>
      <c r="P3449" s="247"/>
      <c r="Q3449" s="247"/>
      <c r="R3449" s="247"/>
      <c r="AZ3449" s="259"/>
      <c r="BA3449" s="259">
        <f>BA3448+$BD$753</f>
        <v>17.235199999999146</v>
      </c>
      <c r="BB3449" s="274">
        <f t="shared" si="781"/>
        <v>1.5940922689380358E-2</v>
      </c>
      <c r="BC3449" s="259">
        <f t="shared" si="782"/>
        <v>3.792890056918824E-5</v>
      </c>
      <c r="BD3449" s="259">
        <f t="shared" si="779"/>
        <v>3.792890056918824E-5</v>
      </c>
      <c r="BE3449" s="254" t="str">
        <f t="shared" si="780"/>
        <v/>
      </c>
    </row>
    <row r="3450" spans="1:57" ht="20.100000000000001" customHeight="1" x14ac:dyDescent="0.25">
      <c r="A3450" s="247">
        <v>2672</v>
      </c>
      <c r="B3450" s="247">
        <f>$B$755+(A3450*$B$758)</f>
        <v>16076.391999150101</v>
      </c>
      <c r="C3450" s="247">
        <f>_xlfn.NORM.DIST($B3450,$B$752,$B$753,0)</f>
        <v>3.2148750913518692E-14</v>
      </c>
      <c r="D3450" s="247">
        <f>_xlfn.NORM.DIST($B3450,$B$752,$B$753,1)</f>
        <v>0.99999999998868794</v>
      </c>
      <c r="E3450" s="247">
        <f>IF(OR(D3450&lt;$F$757,D3450&gt;$F$758),C3450,"")</f>
        <v>3.2148750913518692E-14</v>
      </c>
      <c r="F3450" s="247" t="str">
        <f>IF(AND(D3450&gt;$F$757,D3450&lt;$F$758),C3450,"")</f>
        <v/>
      </c>
      <c r="G3450" s="247" t="str">
        <f>IF(C3450=MAX($C$761:$C$2761),C3450,"")</f>
        <v/>
      </c>
      <c r="H3450" s="247">
        <f>_xlfn.NORM.DIST(B3450,$F$753,$F$754,0)</f>
        <v>2.013155175358423E-281</v>
      </c>
      <c r="I3450" s="247" t="str">
        <f>IF(H3450=MAX($H$761:$H$2761),C3450,"")</f>
        <v/>
      </c>
      <c r="J3450" s="247"/>
      <c r="K3450" s="247"/>
      <c r="L3450" s="247"/>
      <c r="M3450" s="247"/>
      <c r="N3450" s="247"/>
      <c r="O3450" s="247"/>
      <c r="P3450" s="247"/>
      <c r="Q3450" s="247"/>
      <c r="R3450" s="247"/>
      <c r="AZ3450" s="259"/>
      <c r="BA3450" s="259">
        <f>BA3449+$BD$753</f>
        <v>17.241599999999146</v>
      </c>
      <c r="BB3450" s="274">
        <f t="shared" si="781"/>
        <v>1.590299378881117E-2</v>
      </c>
      <c r="BC3450" s="259">
        <f t="shared" si="782"/>
        <v>3.7842823480922078E-5</v>
      </c>
      <c r="BD3450" s="259">
        <f t="shared" si="779"/>
        <v>3.7842823480922078E-5</v>
      </c>
      <c r="BE3450" s="254" t="str">
        <f t="shared" si="780"/>
        <v/>
      </c>
    </row>
    <row r="3451" spans="1:57" ht="20.100000000000001" customHeight="1" x14ac:dyDescent="0.25">
      <c r="A3451" s="247">
        <v>2673</v>
      </c>
      <c r="B3451" s="247">
        <f>$B$755+(A3451*$B$758)</f>
        <v>16086.007066135238</v>
      </c>
      <c r="C3451" s="247">
        <f>_xlfn.NORM.DIST($B3451,$B$752,$B$753,0)</f>
        <v>3.1299859167475703E-14</v>
      </c>
      <c r="D3451" s="247">
        <f>_xlfn.NORM.DIST($B3451,$B$752,$B$753,1)</f>
        <v>0.99999999998899292</v>
      </c>
      <c r="E3451" s="247">
        <f>IF(OR(D3451&lt;$F$757,D3451&gt;$F$758),C3451,"")</f>
        <v>3.1299859167475703E-14</v>
      </c>
      <c r="F3451" s="247" t="str">
        <f>IF(AND(D3451&gt;$F$757,D3451&lt;$F$758),C3451,"")</f>
        <v/>
      </c>
      <c r="G3451" s="247" t="str">
        <f>IF(C3451=MAX($C$761:$C$2761),C3451,"")</f>
        <v/>
      </c>
      <c r="H3451" s="247">
        <f>_xlfn.NORM.DIST(B3451,$F$753,$F$754,0)</f>
        <v>2.3222523945080367E-281</v>
      </c>
      <c r="I3451" s="247" t="str">
        <f>IF(H3451=MAX($H$761:$H$2761),C3451,"")</f>
        <v/>
      </c>
      <c r="J3451" s="247"/>
      <c r="K3451" s="247"/>
      <c r="L3451" s="247"/>
      <c r="M3451" s="247"/>
      <c r="N3451" s="247"/>
      <c r="O3451" s="247"/>
      <c r="P3451" s="247"/>
      <c r="Q3451" s="247"/>
      <c r="R3451" s="247"/>
      <c r="AZ3451" s="259"/>
      <c r="BA3451" s="259">
        <f>BA3450+$BD$753</f>
        <v>17.247999999999145</v>
      </c>
      <c r="BB3451" s="274">
        <f t="shared" si="781"/>
        <v>1.5865150965330248E-2</v>
      </c>
      <c r="BC3451" s="259">
        <f t="shared" si="782"/>
        <v>3.7756928737770618E-5</v>
      </c>
      <c r="BD3451" s="259">
        <f t="shared" si="779"/>
        <v>3.7756928737770618E-5</v>
      </c>
      <c r="BE3451" s="254" t="str">
        <f t="shared" si="780"/>
        <v/>
      </c>
    </row>
    <row r="3452" spans="1:57" ht="20.100000000000001" customHeight="1" x14ac:dyDescent="0.25">
      <c r="A3452" s="248">
        <v>2674</v>
      </c>
      <c r="B3452" s="247">
        <f>$B$755+(A3452*$B$758)</f>
        <v>16095.622133120376</v>
      </c>
      <c r="C3452" s="247">
        <f>_xlfn.NORM.DIST($B3452,$B$752,$B$753,0)</f>
        <v>3.0472894942811167E-14</v>
      </c>
      <c r="D3452" s="247">
        <f>_xlfn.NORM.DIST($B3452,$B$752,$B$753,1)</f>
        <v>0.9999999999892899</v>
      </c>
      <c r="E3452" s="247">
        <f>IF(OR(D3452&lt;$F$757,D3452&gt;$F$758),C3452,"")</f>
        <v>3.0472894942811167E-14</v>
      </c>
      <c r="F3452" s="247" t="str">
        <f>IF(AND(D3452&gt;$F$757,D3452&lt;$F$758),C3452,"")</f>
        <v/>
      </c>
      <c r="G3452" s="247" t="str">
        <f>IF(C3452=MAX($C$761:$C$2761),C3452,"")</f>
        <v/>
      </c>
      <c r="H3452" s="247">
        <f>_xlfn.NORM.DIST(B3452,$F$753,$F$754,0)</f>
        <v>2.6787651368353854E-281</v>
      </c>
      <c r="I3452" s="247" t="str">
        <f>IF(H3452=MAX($H$761:$H$2761),C3452,"")</f>
        <v/>
      </c>
      <c r="J3452" s="247"/>
      <c r="K3452" s="247"/>
      <c r="L3452" s="247"/>
      <c r="M3452" s="247"/>
      <c r="N3452" s="247"/>
      <c r="O3452" s="247"/>
      <c r="P3452" s="247"/>
      <c r="Q3452" s="247"/>
      <c r="R3452" s="247"/>
      <c r="AZ3452" s="259"/>
      <c r="BA3452" s="259">
        <f>BA3451+$BD$753</f>
        <v>17.254399999999144</v>
      </c>
      <c r="BB3452" s="274">
        <f t="shared" si="781"/>
        <v>1.5827394036592477E-2</v>
      </c>
      <c r="BC3452" s="259">
        <f t="shared" si="782"/>
        <v>3.7671215994430213E-5</v>
      </c>
      <c r="BD3452" s="259">
        <f t="shared" si="779"/>
        <v>3.7671215994430213E-5</v>
      </c>
      <c r="BE3452" s="254" t="str">
        <f t="shared" si="780"/>
        <v/>
      </c>
    </row>
    <row r="3453" spans="1:57" ht="20.100000000000001" customHeight="1" x14ac:dyDescent="0.25">
      <c r="A3453" s="247">
        <v>2675</v>
      </c>
      <c r="B3453" s="247">
        <f>$B$755+(A3453*$B$758)</f>
        <v>16105.237200105514</v>
      </c>
      <c r="C3453" s="247">
        <f>_xlfn.NORM.DIST($B3453,$B$752,$B$753,0)</f>
        <v>2.9667305012099322E-14</v>
      </c>
      <c r="D3453" s="247">
        <f>_xlfn.NORM.DIST($B3453,$B$752,$B$753,1)</f>
        <v>0.999999999989579</v>
      </c>
      <c r="E3453" s="247">
        <f>IF(OR(D3453&lt;$F$757,D3453&gt;$F$758),C3453,"")</f>
        <v>2.9667305012099322E-14</v>
      </c>
      <c r="F3453" s="247" t="str">
        <f>IF(AND(D3453&gt;$F$757,D3453&lt;$F$758),C3453,"")</f>
        <v/>
      </c>
      <c r="G3453" s="247" t="str">
        <f>IF(C3453=MAX($C$761:$C$2761),C3453,"")</f>
        <v/>
      </c>
      <c r="H3453" s="247">
        <f>_xlfn.NORM.DIST(B3453,$F$753,$F$754,0)</f>
        <v>3.0899603607651432E-281</v>
      </c>
      <c r="I3453" s="247" t="str">
        <f>IF(H3453=MAX($H$761:$H$2761),C3453,"")</f>
        <v/>
      </c>
      <c r="J3453" s="247"/>
      <c r="K3453" s="247"/>
      <c r="L3453" s="247"/>
      <c r="M3453" s="247"/>
      <c r="N3453" s="247"/>
      <c r="O3453" s="247"/>
      <c r="P3453" s="247"/>
      <c r="Q3453" s="247"/>
      <c r="R3453" s="247"/>
      <c r="AZ3453" s="259"/>
      <c r="BA3453" s="259">
        <f>BA3452+$BD$753</f>
        <v>17.260799999999143</v>
      </c>
      <c r="BB3453" s="274">
        <f t="shared" si="781"/>
        <v>1.5789722820598047E-2</v>
      </c>
      <c r="BC3453" s="259">
        <f t="shared" si="782"/>
        <v>3.7585684906377842E-5</v>
      </c>
      <c r="BD3453" s="259">
        <f t="shared" si="779"/>
        <v>3.7585684906377842E-5</v>
      </c>
      <c r="BE3453" s="254" t="str">
        <f t="shared" si="780"/>
        <v/>
      </c>
    </row>
    <row r="3454" spans="1:57" ht="20.100000000000001" customHeight="1" x14ac:dyDescent="0.25">
      <c r="A3454" s="247">
        <v>2676</v>
      </c>
      <c r="B3454" s="247">
        <f>$B$755+(A3454*$B$758)</f>
        <v>16114.852267090651</v>
      </c>
      <c r="C3454" s="247">
        <f>_xlfn.NORM.DIST($B3454,$B$752,$B$753,0)</f>
        <v>2.8882549756482262E-14</v>
      </c>
      <c r="D3454" s="247">
        <f>_xlfn.NORM.DIST($B3454,$B$752,$B$753,1)</f>
        <v>0.99999999998986044</v>
      </c>
      <c r="E3454" s="247">
        <f>IF(OR(D3454&lt;$F$757,D3454&gt;$F$758),C3454,"")</f>
        <v>2.8882549756482262E-14</v>
      </c>
      <c r="F3454" s="247" t="str">
        <f>IF(AND(D3454&gt;$F$757,D3454&lt;$F$758),C3454,"")</f>
        <v/>
      </c>
      <c r="G3454" s="247" t="str">
        <f>IF(C3454=MAX($C$761:$C$2761),C3454,"")</f>
        <v/>
      </c>
      <c r="H3454" s="247">
        <f>_xlfn.NORM.DIST(B3454,$F$753,$F$754,0)</f>
        <v>3.5642177566634533E-281</v>
      </c>
      <c r="I3454" s="247" t="str">
        <f>IF(H3454=MAX($H$761:$H$2761),C3454,"")</f>
        <v/>
      </c>
      <c r="J3454" s="247"/>
      <c r="K3454" s="247"/>
      <c r="L3454" s="247"/>
      <c r="M3454" s="247"/>
      <c r="N3454" s="247"/>
      <c r="O3454" s="247"/>
      <c r="P3454" s="247"/>
      <c r="Q3454" s="247"/>
      <c r="R3454" s="247"/>
      <c r="AZ3454" s="259"/>
      <c r="BA3454" s="259">
        <f>BA3453+$BD$753</f>
        <v>17.267199999999143</v>
      </c>
      <c r="BB3454" s="274">
        <f t="shared" si="781"/>
        <v>1.5752137135691669E-2</v>
      </c>
      <c r="BC3454" s="259">
        <f t="shared" si="782"/>
        <v>3.7500335129378448E-5</v>
      </c>
      <c r="BD3454" s="259">
        <f t="shared" si="779"/>
        <v>3.7500335129378448E-5</v>
      </c>
      <c r="BE3454" s="254" t="str">
        <f t="shared" si="780"/>
        <v/>
      </c>
    </row>
    <row r="3455" spans="1:57" ht="20.100000000000001" customHeight="1" x14ac:dyDescent="0.25">
      <c r="A3455" s="247">
        <v>2677</v>
      </c>
      <c r="B3455" s="247">
        <f>$B$755+(A3455*$B$758)</f>
        <v>16124.467334075789</v>
      </c>
      <c r="C3455" s="247">
        <f>_xlfn.NORM.DIST($B3455,$B$752,$B$753,0)</f>
        <v>2.8118102839990374E-14</v>
      </c>
      <c r="D3455" s="247">
        <f>_xlfn.NORM.DIST($B3455,$B$752,$B$753,1)</f>
        <v>0.99999999999013456</v>
      </c>
      <c r="E3455" s="247">
        <f>IF(OR(D3455&lt;$F$757,D3455&gt;$F$758),C3455,"")</f>
        <v>2.8118102839990374E-14</v>
      </c>
      <c r="F3455" s="247" t="str">
        <f>IF(AND(D3455&gt;$F$757,D3455&lt;$F$758),C3455,"")</f>
        <v/>
      </c>
      <c r="G3455" s="247" t="str">
        <f>IF(C3455=MAX($C$761:$C$2761),C3455,"")</f>
        <v/>
      </c>
      <c r="H3455" s="247">
        <f>_xlfn.NORM.DIST(B3455,$F$753,$F$754,0)</f>
        <v>4.1111999757254193E-281</v>
      </c>
      <c r="I3455" s="247" t="str">
        <f>IF(H3455=MAX($H$761:$H$2761),C3455,"")</f>
        <v/>
      </c>
      <c r="J3455" s="247"/>
      <c r="K3455" s="247"/>
      <c r="L3455" s="247"/>
      <c r="M3455" s="247"/>
      <c r="N3455" s="247"/>
      <c r="O3455" s="247"/>
      <c r="P3455" s="247"/>
      <c r="Q3455" s="247"/>
      <c r="R3455" s="247"/>
      <c r="AZ3455" s="259"/>
      <c r="BA3455" s="259">
        <f>BA3454+$BD$753</f>
        <v>17.273599999999142</v>
      </c>
      <c r="BB3455" s="274">
        <f t="shared" si="781"/>
        <v>1.5714636800562291E-2</v>
      </c>
      <c r="BC3455" s="259">
        <f t="shared" si="782"/>
        <v>3.7415166319838822E-5</v>
      </c>
      <c r="BD3455" s="259">
        <f t="shared" si="779"/>
        <v>3.7415166319838822E-5</v>
      </c>
      <c r="BE3455" s="254" t="str">
        <f t="shared" si="780"/>
        <v/>
      </c>
    </row>
    <row r="3456" spans="1:57" ht="20.100000000000001" customHeight="1" x14ac:dyDescent="0.25">
      <c r="A3456" s="247">
        <v>2678</v>
      </c>
      <c r="B3456" s="247">
        <f>$B$755+(A3456*$B$758)</f>
        <v>16134.082401060927</v>
      </c>
      <c r="C3456" s="247">
        <f>_xlfn.NORM.DIST($B3456,$B$752,$B$753,0)</f>
        <v>2.7373450891423057E-14</v>
      </c>
      <c r="D3456" s="247">
        <f>_xlfn.NORM.DIST($B3456,$B$752,$B$753,1)</f>
        <v>0.99999999999040123</v>
      </c>
      <c r="E3456" s="247">
        <f>IF(OR(D3456&lt;$F$757,D3456&gt;$F$758),C3456,"")</f>
        <v>2.7373450891423057E-14</v>
      </c>
      <c r="F3456" s="247" t="str">
        <f>IF(AND(D3456&gt;$F$757,D3456&lt;$F$758),C3456,"")</f>
        <v/>
      </c>
      <c r="G3456" s="247" t="str">
        <f>IF(C3456=MAX($C$761:$C$2761),C3456,"")</f>
        <v/>
      </c>
      <c r="H3456" s="247">
        <f>_xlfn.NORM.DIST(B3456,$F$753,$F$754,0)</f>
        <v>4.7420488772125276E-281</v>
      </c>
      <c r="I3456" s="247" t="str">
        <f>IF(H3456=MAX($H$761:$H$2761),C3456,"")</f>
        <v/>
      </c>
      <c r="J3456" s="247"/>
      <c r="K3456" s="247"/>
      <c r="L3456" s="247"/>
      <c r="M3456" s="247"/>
      <c r="N3456" s="247"/>
      <c r="O3456" s="247"/>
      <c r="P3456" s="247"/>
      <c r="Q3456" s="247"/>
      <c r="R3456" s="247"/>
      <c r="AZ3456" s="259"/>
      <c r="BA3456" s="259">
        <f>BA3455+$BD$753</f>
        <v>17.279999999999141</v>
      </c>
      <c r="BB3456" s="274">
        <f t="shared" si="781"/>
        <v>1.5677221634242452E-2</v>
      </c>
      <c r="BC3456" s="259">
        <f t="shared" si="782"/>
        <v>3.7330178134710457E-5</v>
      </c>
      <c r="BD3456" s="259">
        <f t="shared" si="779"/>
        <v>3.7330178134710457E-5</v>
      </c>
      <c r="BE3456" s="254" t="str">
        <f t="shared" si="780"/>
        <v/>
      </c>
    </row>
    <row r="3457" spans="1:57" ht="20.100000000000001" customHeight="1" x14ac:dyDescent="0.25">
      <c r="A3457" s="247">
        <v>2679</v>
      </c>
      <c r="B3457" s="247">
        <f>$B$755+(A3457*$B$758)</f>
        <v>16143.697468046064</v>
      </c>
      <c r="C3457" s="247">
        <f>_xlfn.NORM.DIST($B3457,$B$752,$B$753,0)</f>
        <v>2.664809319362657E-14</v>
      </c>
      <c r="D3457" s="247">
        <f>_xlfn.NORM.DIST($B3457,$B$752,$B$753,1)</f>
        <v>0.99999999999066091</v>
      </c>
      <c r="E3457" s="247">
        <f>IF(OR(D3457&lt;$F$757,D3457&gt;$F$758),C3457,"")</f>
        <v>2.664809319362657E-14</v>
      </c>
      <c r="F3457" s="247" t="str">
        <f>IF(AND(D3457&gt;$F$757,D3457&lt;$F$758),C3457,"")</f>
        <v/>
      </c>
      <c r="G3457" s="247" t="str">
        <f>IF(C3457=MAX($C$761:$C$2761),C3457,"")</f>
        <v/>
      </c>
      <c r="H3457" s="247">
        <f>_xlfn.NORM.DIST(B3457,$F$753,$F$754,0)</f>
        <v>5.4696117671442643E-281</v>
      </c>
      <c r="I3457" s="247" t="str">
        <f>IF(H3457=MAX($H$761:$H$2761),C3457,"")</f>
        <v/>
      </c>
      <c r="J3457" s="247"/>
      <c r="K3457" s="247"/>
      <c r="L3457" s="247"/>
      <c r="M3457" s="247"/>
      <c r="N3457" s="247"/>
      <c r="O3457" s="247"/>
      <c r="P3457" s="247"/>
      <c r="Q3457" s="247"/>
      <c r="R3457" s="247"/>
      <c r="AZ3457" s="259"/>
      <c r="BA3457" s="259">
        <f>BA3456+$BD$753</f>
        <v>17.286399999999141</v>
      </c>
      <c r="BB3457" s="274">
        <f t="shared" si="781"/>
        <v>1.5639891456107741E-2</v>
      </c>
      <c r="BC3457" s="259">
        <f t="shared" si="782"/>
        <v>3.7245370231350772E-5</v>
      </c>
      <c r="BD3457" s="259">
        <f t="shared" si="779"/>
        <v>3.7245370231350772E-5</v>
      </c>
      <c r="BE3457" s="254" t="str">
        <f t="shared" si="780"/>
        <v/>
      </c>
    </row>
    <row r="3458" spans="1:57" ht="20.100000000000001" customHeight="1" x14ac:dyDescent="0.25">
      <c r="A3458" s="247">
        <v>2680</v>
      </c>
      <c r="B3458" s="247">
        <f>$B$755+(A3458*$B$758)</f>
        <v>16153.312535031202</v>
      </c>
      <c r="C3458" s="247">
        <f>_xlfn.NORM.DIST($B3458,$B$752,$B$753,0)</f>
        <v>2.5941541379997344E-14</v>
      </c>
      <c r="D3458" s="247">
        <f>_xlfn.NORM.DIST($B3458,$B$752,$B$753,1)</f>
        <v>0.99999999999091382</v>
      </c>
      <c r="E3458" s="247">
        <f>IF(OR(D3458&lt;$F$757,D3458&gt;$F$758),C3458,"")</f>
        <v>2.5941541379997344E-14</v>
      </c>
      <c r="F3458" s="247" t="str">
        <f>IF(AND(D3458&gt;$F$757,D3458&lt;$F$758),C3458,"")</f>
        <v/>
      </c>
      <c r="G3458" s="247" t="str">
        <f>IF(C3458=MAX($C$761:$C$2761),C3458,"")</f>
        <v/>
      </c>
      <c r="H3458" s="247">
        <f>_xlfn.NORM.DIST(B3458,$F$753,$F$754,0)</f>
        <v>6.3087022076933794E-281</v>
      </c>
      <c r="I3458" s="247" t="str">
        <f>IF(H3458=MAX($H$761:$H$2761),C3458,"")</f>
        <v/>
      </c>
      <c r="J3458" s="247"/>
      <c r="K3458" s="247"/>
      <c r="L3458" s="247"/>
      <c r="M3458" s="247"/>
      <c r="N3458" s="247"/>
      <c r="O3458" s="247"/>
      <c r="P3458" s="247"/>
      <c r="Q3458" s="247"/>
      <c r="R3458" s="247"/>
      <c r="AZ3458" s="259"/>
      <c r="BA3458" s="259">
        <f>BA3457+$BD$753</f>
        <v>17.29279999999914</v>
      </c>
      <c r="BB3458" s="274">
        <f t="shared" si="781"/>
        <v>1.5602646085876391E-2</v>
      </c>
      <c r="BC3458" s="259">
        <f t="shared" si="782"/>
        <v>3.7160742267752095E-5</v>
      </c>
      <c r="BD3458" s="259">
        <f t="shared" si="779"/>
        <v>3.7160742267752095E-5</v>
      </c>
      <c r="BE3458" s="254" t="str">
        <f t="shared" si="780"/>
        <v/>
      </c>
    </row>
    <row r="3459" spans="1:57" ht="20.100000000000001" customHeight="1" x14ac:dyDescent="0.25">
      <c r="A3459" s="248">
        <v>2681</v>
      </c>
      <c r="B3459" s="247">
        <f>$B$755+(A3459*$B$758)</f>
        <v>16162.92760201634</v>
      </c>
      <c r="C3459" s="247">
        <f>_xlfn.NORM.DIST($B3459,$B$752,$B$753,0)</f>
        <v>2.5253319138049653E-14</v>
      </c>
      <c r="D3459" s="247">
        <f>_xlfn.NORM.DIST($B3459,$B$752,$B$753,1)</f>
        <v>0.99999999999115985</v>
      </c>
      <c r="E3459" s="247">
        <f>IF(OR(D3459&lt;$F$757,D3459&gt;$F$758),C3459,"")</f>
        <v>2.5253319138049653E-14</v>
      </c>
      <c r="F3459" s="247" t="str">
        <f>IF(AND(D3459&gt;$F$757,D3459&lt;$F$758),C3459,"")</f>
        <v/>
      </c>
      <c r="G3459" s="247" t="str">
        <f>IF(C3459=MAX($C$761:$C$2761),C3459,"")</f>
        <v/>
      </c>
      <c r="H3459" s="247">
        <f>_xlfn.NORM.DIST(B3459,$F$753,$F$754,0)</f>
        <v>7.2764006750792642E-281</v>
      </c>
      <c r="I3459" s="247" t="str">
        <f>IF(H3459=MAX($H$761:$H$2761),C3459,"")</f>
        <v/>
      </c>
      <c r="J3459" s="247"/>
      <c r="K3459" s="247"/>
      <c r="L3459" s="247"/>
      <c r="M3459" s="247"/>
      <c r="N3459" s="247"/>
      <c r="O3459" s="247"/>
      <c r="P3459" s="247"/>
      <c r="Q3459" s="247"/>
      <c r="R3459" s="247"/>
      <c r="AZ3459" s="259"/>
      <c r="BA3459" s="259">
        <f>BA3458+$BD$753</f>
        <v>17.299199999999139</v>
      </c>
      <c r="BB3459" s="274">
        <f t="shared" si="781"/>
        <v>1.5565485343608639E-2</v>
      </c>
      <c r="BC3459" s="259">
        <f t="shared" si="782"/>
        <v>3.7076293902324822E-5</v>
      </c>
      <c r="BD3459" s="259">
        <f t="shared" si="779"/>
        <v>3.7076293902324822E-5</v>
      </c>
      <c r="BE3459" s="254" t="str">
        <f t="shared" si="780"/>
        <v/>
      </c>
    </row>
    <row r="3460" spans="1:57" ht="20.100000000000001" customHeight="1" x14ac:dyDescent="0.25">
      <c r="A3460" s="247">
        <v>2682</v>
      </c>
      <c r="B3460" s="247">
        <f>$B$755+(A3460*$B$758)</f>
        <v>16172.542669001477</v>
      </c>
      <c r="C3460" s="247">
        <f>_xlfn.NORM.DIST($B3460,$B$752,$B$753,0)</f>
        <v>2.4582961919891993E-14</v>
      </c>
      <c r="D3460" s="247">
        <f>_xlfn.NORM.DIST($B3460,$B$752,$B$753,1)</f>
        <v>0.99999999999139944</v>
      </c>
      <c r="E3460" s="247">
        <f>IF(OR(D3460&lt;$F$757,D3460&gt;$F$758),C3460,"")</f>
        <v>2.4582961919891993E-14</v>
      </c>
      <c r="F3460" s="247" t="str">
        <f>IF(AND(D3460&gt;$F$757,D3460&lt;$F$758),C3460,"")</f>
        <v/>
      </c>
      <c r="G3460" s="247" t="str">
        <f>IF(C3460=MAX($C$761:$C$2761),C3460,"")</f>
        <v/>
      </c>
      <c r="H3460" s="247">
        <f>_xlfn.NORM.DIST(B3460,$F$753,$F$754,0)</f>
        <v>8.3924011487495323E-281</v>
      </c>
      <c r="I3460" s="247" t="str">
        <f>IF(H3460=MAX($H$761:$H$2761),C3460,"")</f>
        <v/>
      </c>
      <c r="J3460" s="247"/>
      <c r="K3460" s="247"/>
      <c r="L3460" s="247"/>
      <c r="M3460" s="247"/>
      <c r="N3460" s="247"/>
      <c r="O3460" s="247"/>
      <c r="P3460" s="247"/>
      <c r="Q3460" s="247"/>
      <c r="R3460" s="247"/>
      <c r="AZ3460" s="259"/>
      <c r="BA3460" s="259">
        <f>BA3459+$BD$753</f>
        <v>17.305599999999139</v>
      </c>
      <c r="BB3460" s="274">
        <f t="shared" si="781"/>
        <v>1.5528409049706314E-2</v>
      </c>
      <c r="BC3460" s="259">
        <f t="shared" si="782"/>
        <v>3.6992024794072625E-5</v>
      </c>
      <c r="BD3460" s="259">
        <f t="shared" si="779"/>
        <v>3.6992024794072625E-5</v>
      </c>
      <c r="BE3460" s="254" t="str">
        <f t="shared" si="780"/>
        <v/>
      </c>
    </row>
    <row r="3461" spans="1:57" ht="20.100000000000001" customHeight="1" x14ac:dyDescent="0.25">
      <c r="A3461" s="247">
        <v>2683</v>
      </c>
      <c r="B3461" s="247">
        <f>$B$755+(A3461*$B$758)</f>
        <v>16182.157735986615</v>
      </c>
      <c r="C3461" s="247">
        <f>_xlfn.NORM.DIST($B3461,$B$752,$B$753,0)</f>
        <v>2.3930016659450213E-14</v>
      </c>
      <c r="D3461" s="247">
        <f>_xlfn.NORM.DIST($B3461,$B$752,$B$753,1)</f>
        <v>0.99999999999163269</v>
      </c>
      <c r="E3461" s="247">
        <f>IF(OR(D3461&lt;$F$757,D3461&gt;$F$758),C3461,"")</f>
        <v>2.3930016659450213E-14</v>
      </c>
      <c r="F3461" s="247" t="str">
        <f>IF(AND(D3461&gt;$F$757,D3461&lt;$F$758),C3461,"")</f>
        <v/>
      </c>
      <c r="G3461" s="247" t="str">
        <f>IF(C3461=MAX($C$761:$C$2761),C3461,"")</f>
        <v/>
      </c>
      <c r="H3461" s="247">
        <f>_xlfn.NORM.DIST(B3461,$F$753,$F$754,0)</f>
        <v>9.6794106423292485E-281</v>
      </c>
      <c r="I3461" s="247" t="str">
        <f>IF(H3461=MAX($H$761:$H$2761),C3461,"")</f>
        <v/>
      </c>
      <c r="J3461" s="247"/>
      <c r="K3461" s="247"/>
      <c r="L3461" s="247"/>
      <c r="M3461" s="247"/>
      <c r="N3461" s="247"/>
      <c r="O3461" s="247"/>
      <c r="P3461" s="247"/>
      <c r="Q3461" s="247"/>
      <c r="R3461" s="247"/>
      <c r="AZ3461" s="259"/>
      <c r="BA3461" s="259">
        <f>BA3460+$BD$753</f>
        <v>17.311999999999138</v>
      </c>
      <c r="BB3461" s="274">
        <f t="shared" si="781"/>
        <v>1.5491417024912241E-2</v>
      </c>
      <c r="BC3461" s="259">
        <f t="shared" si="782"/>
        <v>3.6907934602467551E-5</v>
      </c>
      <c r="BD3461" s="259">
        <f t="shared" si="779"/>
        <v>3.6907934602467551E-5</v>
      </c>
      <c r="BE3461" s="254" t="str">
        <f t="shared" si="780"/>
        <v/>
      </c>
    </row>
    <row r="3462" spans="1:57" ht="20.100000000000001" customHeight="1" x14ac:dyDescent="0.25">
      <c r="A3462" s="247">
        <v>2684</v>
      </c>
      <c r="B3462" s="247">
        <f>$B$755+(A3462*$B$758)</f>
        <v>16191.772802971753</v>
      </c>
      <c r="C3462" s="247">
        <f>_xlfn.NORM.DIST($B3462,$B$752,$B$753,0)</f>
        <v>2.3294041496291204E-14</v>
      </c>
      <c r="D3462" s="247">
        <f>_xlfn.NORM.DIST($B3462,$B$752,$B$753,1)</f>
        <v>0.99999999999185973</v>
      </c>
      <c r="E3462" s="247">
        <f>IF(OR(D3462&lt;$F$757,D3462&gt;$F$758),C3462,"")</f>
        <v>2.3294041496291204E-14</v>
      </c>
      <c r="F3462" s="247" t="str">
        <f>IF(AND(D3462&gt;$F$757,D3462&lt;$F$758),C3462,"")</f>
        <v/>
      </c>
      <c r="G3462" s="247" t="str">
        <f>IF(C3462=MAX($C$761:$C$2761),C3462,"")</f>
        <v/>
      </c>
      <c r="H3462" s="247">
        <f>_xlfn.NORM.DIST(B3462,$F$753,$F$754,0)</f>
        <v>1.1163609755822326E-280</v>
      </c>
      <c r="I3462" s="247" t="str">
        <f>IF(H3462=MAX($H$761:$H$2761),C3462,"")</f>
        <v/>
      </c>
      <c r="J3462" s="247"/>
      <c r="K3462" s="247"/>
      <c r="L3462" s="247"/>
      <c r="M3462" s="247"/>
      <c r="N3462" s="247"/>
      <c r="O3462" s="247"/>
      <c r="P3462" s="247"/>
      <c r="Q3462" s="247"/>
      <c r="R3462" s="247"/>
      <c r="AZ3462" s="259"/>
      <c r="BA3462" s="259">
        <f>BA3461+$BD$753</f>
        <v>17.318399999999137</v>
      </c>
      <c r="BB3462" s="274">
        <f t="shared" si="781"/>
        <v>1.5454509090309774E-2</v>
      </c>
      <c r="BC3462" s="259">
        <f t="shared" si="782"/>
        <v>3.6824022987535024E-5</v>
      </c>
      <c r="BD3462" s="259">
        <f t="shared" si="779"/>
        <v>3.6824022987535024E-5</v>
      </c>
      <c r="BE3462" s="254" t="str">
        <f t="shared" si="780"/>
        <v/>
      </c>
    </row>
    <row r="3463" spans="1:57" ht="20.100000000000001" customHeight="1" x14ac:dyDescent="0.25">
      <c r="A3463" s="247">
        <v>2685</v>
      </c>
      <c r="B3463" s="247">
        <f>$B$755+(A3463*$B$758)</f>
        <v>16201.38786995689</v>
      </c>
      <c r="C3463" s="247">
        <f>_xlfn.NORM.DIST($B3463,$B$752,$B$753,0)</f>
        <v>2.267460550589287E-14</v>
      </c>
      <c r="D3463" s="247">
        <f>_xlfn.NORM.DIST($B3463,$B$752,$B$753,1)</f>
        <v>0.99999999999208067</v>
      </c>
      <c r="E3463" s="247">
        <f>IF(OR(D3463&lt;$F$757,D3463&gt;$F$758),C3463,"")</f>
        <v>2.267460550589287E-14</v>
      </c>
      <c r="F3463" s="247" t="str">
        <f>IF(AND(D3463&gt;$F$757,D3463&lt;$F$758),C3463,"")</f>
        <v/>
      </c>
      <c r="G3463" s="247" t="str">
        <f>IF(C3463=MAX($C$761:$C$2761),C3463,"")</f>
        <v/>
      </c>
      <c r="H3463" s="247">
        <f>_xlfn.NORM.DIST(B3463,$F$753,$F$754,0)</f>
        <v>1.2875183560487375E-280</v>
      </c>
      <c r="I3463" s="247" t="str">
        <f>IF(H3463=MAX($H$761:$H$2761),C3463,"")</f>
        <v/>
      </c>
      <c r="J3463" s="247"/>
      <c r="K3463" s="247"/>
      <c r="L3463" s="247"/>
      <c r="M3463" s="247"/>
      <c r="N3463" s="247"/>
      <c r="O3463" s="247"/>
      <c r="P3463" s="247"/>
      <c r="Q3463" s="247"/>
      <c r="R3463" s="247"/>
      <c r="AZ3463" s="259"/>
      <c r="BA3463" s="259">
        <f>BA3462+$BD$753</f>
        <v>17.324799999999136</v>
      </c>
      <c r="BB3463" s="274">
        <f t="shared" si="781"/>
        <v>1.5417685067322238E-2</v>
      </c>
      <c r="BC3463" s="259">
        <f t="shared" si="782"/>
        <v>3.6740289609808741E-5</v>
      </c>
      <c r="BD3463" s="259">
        <f t="shared" si="779"/>
        <v>3.6740289609808741E-5</v>
      </c>
      <c r="BE3463" s="254" t="str">
        <f t="shared" si="780"/>
        <v/>
      </c>
    </row>
    <row r="3464" spans="1:57" ht="20.100000000000001" customHeight="1" x14ac:dyDescent="0.25">
      <c r="A3464" s="247">
        <v>2686</v>
      </c>
      <c r="B3464" s="247">
        <f>$B$755+(A3464*$B$758)</f>
        <v>16211.002936942028</v>
      </c>
      <c r="C3464" s="247">
        <f>_xlfn.NORM.DIST($B3464,$B$752,$B$753,0)</f>
        <v>2.2071288436220106E-14</v>
      </c>
      <c r="D3464" s="247">
        <f>_xlfn.NORM.DIST($B3464,$B$752,$B$753,1)</f>
        <v>0.99999999999229572</v>
      </c>
      <c r="E3464" s="247">
        <f>IF(OR(D3464&lt;$F$757,D3464&gt;$F$758),C3464,"")</f>
        <v>2.2071288436220106E-14</v>
      </c>
      <c r="F3464" s="247" t="str">
        <f>IF(AND(D3464&gt;$F$757,D3464&lt;$F$758),C3464,"")</f>
        <v/>
      </c>
      <c r="G3464" s="247" t="str">
        <f>IF(C3464=MAX($C$761:$C$2761),C3464,"")</f>
        <v/>
      </c>
      <c r="H3464" s="247">
        <f>_xlfn.NORM.DIST(B3464,$F$753,$F$754,0)</f>
        <v>1.4848933547266632E-280</v>
      </c>
      <c r="I3464" s="247" t="str">
        <f>IF(H3464=MAX($H$761:$H$2761),C3464,"")</f>
        <v/>
      </c>
      <c r="J3464" s="247"/>
      <c r="K3464" s="247"/>
      <c r="L3464" s="247"/>
      <c r="M3464" s="247"/>
      <c r="N3464" s="247"/>
      <c r="O3464" s="247"/>
      <c r="P3464" s="247"/>
      <c r="Q3464" s="247"/>
      <c r="R3464" s="247"/>
      <c r="AZ3464" s="259"/>
      <c r="BA3464" s="259">
        <f>BA3463+$BD$753</f>
        <v>17.331199999999136</v>
      </c>
      <c r="BB3464" s="274">
        <f t="shared" si="781"/>
        <v>1.538094477771243E-2</v>
      </c>
      <c r="BC3464" s="259">
        <f t="shared" si="782"/>
        <v>3.6656734130294244E-5</v>
      </c>
      <c r="BD3464" s="259">
        <f t="shared" si="779"/>
        <v>3.6656734130294244E-5</v>
      </c>
      <c r="BE3464" s="254" t="str">
        <f t="shared" si="780"/>
        <v/>
      </c>
    </row>
    <row r="3465" spans="1:57" ht="20.100000000000001" customHeight="1" x14ac:dyDescent="0.25">
      <c r="A3465" s="248">
        <v>2687</v>
      </c>
      <c r="B3465" s="247">
        <f>$B$755+(A3465*$B$758)</f>
        <v>16220.618003927166</v>
      </c>
      <c r="C3465" s="247">
        <f>_xlfn.NORM.DIST($B3465,$B$752,$B$753,0)</f>
        <v>2.1483680450458198E-14</v>
      </c>
      <c r="D3465" s="247">
        <f>_xlfn.NORM.DIST($B3465,$B$752,$B$753,1)</f>
        <v>0.99999999999250511</v>
      </c>
      <c r="E3465" s="247">
        <f>IF(OR(D3465&lt;$F$757,D3465&gt;$F$758),C3465,"")</f>
        <v>2.1483680450458198E-14</v>
      </c>
      <c r="F3465" s="247" t="str">
        <f>IF(AND(D3465&gt;$F$757,D3465&lt;$F$758),C3465,"")</f>
        <v/>
      </c>
      <c r="G3465" s="247" t="str">
        <f>IF(C3465=MAX($C$761:$C$2761),C3465,"")</f>
        <v/>
      </c>
      <c r="H3465" s="247">
        <f>_xlfn.NORM.DIST(B3465,$F$753,$F$754,0)</f>
        <v>1.7124983005511107E-280</v>
      </c>
      <c r="I3465" s="247" t="str">
        <f>IF(H3465=MAX($H$761:$H$2761),C3465,"")</f>
        <v/>
      </c>
      <c r="J3465" s="247"/>
      <c r="K3465" s="247"/>
      <c r="L3465" s="247"/>
      <c r="M3465" s="247"/>
      <c r="N3465" s="247"/>
      <c r="O3465" s="247"/>
      <c r="P3465" s="247"/>
      <c r="Q3465" s="247"/>
      <c r="R3465" s="247"/>
      <c r="AZ3465" s="259"/>
      <c r="BA3465" s="259">
        <f>BA3464+$BD$753</f>
        <v>17.337599999999135</v>
      </c>
      <c r="BB3465" s="274">
        <f t="shared" si="781"/>
        <v>1.5344288043582135E-2</v>
      </c>
      <c r="BC3465" s="259">
        <f t="shared" si="782"/>
        <v>3.6573356210540045E-5</v>
      </c>
      <c r="BD3465" s="259">
        <f t="shared" si="779"/>
        <v>3.6573356210540045E-5</v>
      </c>
      <c r="BE3465" s="254" t="str">
        <f t="shared" si="780"/>
        <v/>
      </c>
    </row>
    <row r="3466" spans="1:57" ht="20.100000000000001" customHeight="1" x14ac:dyDescent="0.25">
      <c r="A3466" s="247">
        <v>2688</v>
      </c>
      <c r="B3466" s="247">
        <f>$B$755+(A3466*$B$758)</f>
        <v>16230.233070912303</v>
      </c>
      <c r="C3466" s="247">
        <f>_xlfn.NORM.DIST($B3466,$B$752,$B$753,0)</f>
        <v>2.0911381875770166E-14</v>
      </c>
      <c r="D3466" s="247">
        <f>_xlfn.NORM.DIST($B3466,$B$752,$B$753,1)</f>
        <v>0.99999999999270894</v>
      </c>
      <c r="E3466" s="247">
        <f>IF(OR(D3466&lt;$F$757,D3466&gt;$F$758),C3466,"")</f>
        <v>2.0911381875770166E-14</v>
      </c>
      <c r="F3466" s="247" t="str">
        <f>IF(AND(D3466&gt;$F$757,D3466&lt;$F$758),C3466,"")</f>
        <v/>
      </c>
      <c r="G3466" s="247" t="str">
        <f>IF(C3466=MAX($C$761:$C$2761),C3466,"")</f>
        <v/>
      </c>
      <c r="H3466" s="247">
        <f>_xlfn.NORM.DIST(B3466,$F$753,$F$754,0)</f>
        <v>1.9749590083512965E-280</v>
      </c>
      <c r="I3466" s="247" t="str">
        <f>IF(H3466=MAX($H$761:$H$2761),C3466,"")</f>
        <v/>
      </c>
      <c r="J3466" s="247"/>
      <c r="K3466" s="247"/>
      <c r="L3466" s="247"/>
      <c r="M3466" s="247"/>
      <c r="N3466" s="247"/>
      <c r="O3466" s="247"/>
      <c r="P3466" s="247"/>
      <c r="Q3466" s="247"/>
      <c r="R3466" s="247"/>
      <c r="AZ3466" s="259"/>
      <c r="BA3466" s="259">
        <f>BA3465+$BD$753</f>
        <v>17.343999999999134</v>
      </c>
      <c r="BB3466" s="274">
        <f t="shared" si="781"/>
        <v>1.5307714687371595E-2</v>
      </c>
      <c r="BC3466" s="259">
        <f t="shared" si="782"/>
        <v>3.6490155512656705E-5</v>
      </c>
      <c r="BD3466" s="259">
        <f t="shared" si="779"/>
        <v>3.6490155512656705E-5</v>
      </c>
      <c r="BE3466" s="254" t="str">
        <f t="shared" si="780"/>
        <v/>
      </c>
    </row>
    <row r="3467" spans="1:57" ht="20.100000000000001" customHeight="1" x14ac:dyDescent="0.25">
      <c r="A3467" s="247">
        <v>2689</v>
      </c>
      <c r="B3467" s="247">
        <f>$B$755+(A3467*$B$758)</f>
        <v>16239.848137897441</v>
      </c>
      <c r="C3467" s="247">
        <f>_xlfn.NORM.DIST($B3467,$B$752,$B$753,0)</f>
        <v>2.0354002957936446E-14</v>
      </c>
      <c r="D3467" s="247">
        <f>_xlfn.NORM.DIST($B3467,$B$752,$B$753,1)</f>
        <v>0.99999999999290734</v>
      </c>
      <c r="E3467" s="247">
        <f>IF(OR(D3467&lt;$F$757,D3467&gt;$F$758),C3467,"")</f>
        <v>2.0354002957936446E-14</v>
      </c>
      <c r="F3467" s="247" t="str">
        <f>IF(AND(D3467&gt;$F$757,D3467&lt;$F$758),C3467,"")</f>
        <v/>
      </c>
      <c r="G3467" s="247" t="str">
        <f>IF(C3467=MAX($C$761:$C$2761),C3467,"")</f>
        <v/>
      </c>
      <c r="H3467" s="247">
        <f>_xlfn.NORM.DIST(B3467,$F$753,$F$754,0)</f>
        <v>2.2776084954375363E-280</v>
      </c>
      <c r="I3467" s="247" t="str">
        <f>IF(H3467=MAX($H$761:$H$2761),C3467,"")</f>
        <v/>
      </c>
      <c r="J3467" s="247"/>
      <c r="K3467" s="247"/>
      <c r="L3467" s="247"/>
      <c r="M3467" s="247"/>
      <c r="N3467" s="247"/>
      <c r="O3467" s="247"/>
      <c r="P3467" s="247"/>
      <c r="Q3467" s="247"/>
      <c r="R3467" s="247"/>
      <c r="AZ3467" s="259"/>
      <c r="BA3467" s="259">
        <f>BA3466+$BD$753</f>
        <v>17.350399999999134</v>
      </c>
      <c r="BB3467" s="274">
        <f t="shared" si="781"/>
        <v>1.5271224531858939E-2</v>
      </c>
      <c r="BC3467" s="259">
        <f t="shared" si="782"/>
        <v>3.640713169925959E-5</v>
      </c>
      <c r="BD3467" s="259">
        <f t="shared" si="779"/>
        <v>3.640713169925959E-5</v>
      </c>
      <c r="BE3467" s="254" t="str">
        <f t="shared" si="780"/>
        <v/>
      </c>
    </row>
    <row r="3468" spans="1:57" ht="20.100000000000001" customHeight="1" x14ac:dyDescent="0.25">
      <c r="A3468" s="247">
        <v>2690</v>
      </c>
      <c r="B3468" s="247">
        <f>$B$755+(A3468*$B$758)</f>
        <v>16249.463204882579</v>
      </c>
      <c r="C3468" s="247">
        <f>_xlfn.NORM.DIST($B3468,$B$752,$B$753,0)</f>
        <v>1.9811163621747824E-14</v>
      </c>
      <c r="D3468" s="247">
        <f>_xlfn.NORM.DIST($B3468,$B$752,$B$753,1)</f>
        <v>0.99999999999310041</v>
      </c>
      <c r="E3468" s="247">
        <f>IF(OR(D3468&lt;$F$757,D3468&gt;$F$758),C3468,"")</f>
        <v>1.9811163621747824E-14</v>
      </c>
      <c r="F3468" s="247" t="str">
        <f>IF(AND(D3468&gt;$F$757,D3468&lt;$F$758),C3468,"")</f>
        <v/>
      </c>
      <c r="G3468" s="247" t="str">
        <f>IF(C3468=MAX($C$761:$C$2761),C3468,"")</f>
        <v/>
      </c>
      <c r="H3468" s="247">
        <f>_xlfn.NORM.DIST(B3468,$F$753,$F$754,0)</f>
        <v>2.6265950013193359E-280</v>
      </c>
      <c r="I3468" s="247" t="str">
        <f>IF(H3468=MAX($H$761:$H$2761),C3468,"")</f>
        <v/>
      </c>
      <c r="J3468" s="247"/>
      <c r="K3468" s="247"/>
      <c r="L3468" s="247"/>
      <c r="M3468" s="247"/>
      <c r="N3468" s="247"/>
      <c r="O3468" s="247"/>
      <c r="P3468" s="247"/>
      <c r="Q3468" s="247"/>
      <c r="R3468" s="247"/>
      <c r="AZ3468" s="259"/>
      <c r="BA3468" s="259">
        <f>BA3467+$BD$753</f>
        <v>17.356799999999133</v>
      </c>
      <c r="BB3468" s="274">
        <f t="shared" si="781"/>
        <v>1.5234817400159679E-2</v>
      </c>
      <c r="BC3468" s="259">
        <f t="shared" si="782"/>
        <v>3.632428443331448E-5</v>
      </c>
      <c r="BD3468" s="259">
        <f t="shared" si="779"/>
        <v>3.632428443331448E-5</v>
      </c>
      <c r="BE3468" s="254" t="str">
        <f t="shared" si="780"/>
        <v/>
      </c>
    </row>
    <row r="3469" spans="1:57" ht="20.100000000000001" customHeight="1" x14ac:dyDescent="0.25">
      <c r="A3469" s="247">
        <v>2691</v>
      </c>
      <c r="B3469" s="247">
        <f>$B$755+(A3469*$B$758)</f>
        <v>16259.078271867716</v>
      </c>
      <c r="C3469" s="247">
        <f>_xlfn.NORM.DIST($B3469,$B$752,$B$753,0)</f>
        <v>1.9282493237016995E-14</v>
      </c>
      <c r="D3469" s="247">
        <f>_xlfn.NORM.DIST($B3469,$B$752,$B$753,1)</f>
        <v>0.99999999999328837</v>
      </c>
      <c r="E3469" s="247">
        <f>IF(OR(D3469&lt;$F$757,D3469&gt;$F$758),C3469,"")</f>
        <v>1.9282493237016995E-14</v>
      </c>
      <c r="F3469" s="247" t="str">
        <f>IF(AND(D3469&gt;$F$757,D3469&lt;$F$758),C3469,"")</f>
        <v/>
      </c>
      <c r="G3469" s="247" t="str">
        <f>IF(C3469=MAX($C$761:$C$2761),C3469,"")</f>
        <v/>
      </c>
      <c r="H3469" s="247">
        <f>_xlfn.NORM.DIST(B3469,$F$753,$F$754,0)</f>
        <v>3.029006491519308E-280</v>
      </c>
      <c r="I3469" s="247" t="str">
        <f>IF(H3469=MAX($H$761:$H$2761),C3469,"")</f>
        <v/>
      </c>
      <c r="J3469" s="247"/>
      <c r="K3469" s="247"/>
      <c r="L3469" s="247"/>
      <c r="M3469" s="247"/>
      <c r="N3469" s="247"/>
      <c r="O3469" s="247"/>
      <c r="P3469" s="247"/>
      <c r="Q3469" s="247"/>
      <c r="R3469" s="247"/>
      <c r="AZ3469" s="259"/>
      <c r="BA3469" s="259">
        <f>BA3468+$BD$753</f>
        <v>17.363199999999132</v>
      </c>
      <c r="BB3469" s="274">
        <f t="shared" si="781"/>
        <v>1.5198493115726365E-2</v>
      </c>
      <c r="BC3469" s="259">
        <f t="shared" si="782"/>
        <v>3.6241613378597271E-5</v>
      </c>
      <c r="BD3469" s="259">
        <f t="shared" si="779"/>
        <v>3.6241613378597271E-5</v>
      </c>
      <c r="BE3469" s="254" t="str">
        <f t="shared" si="780"/>
        <v/>
      </c>
    </row>
    <row r="3470" spans="1:57" ht="20.100000000000001" customHeight="1" x14ac:dyDescent="0.25">
      <c r="A3470" s="247">
        <v>2692</v>
      </c>
      <c r="B3470" s="247">
        <f>$B$755+(A3470*$B$758)</f>
        <v>16268.693338852854</v>
      </c>
      <c r="C3470" s="247">
        <f>_xlfn.NORM.DIST($B3470,$B$752,$B$753,0)</f>
        <v>1.8767630390085674E-14</v>
      </c>
      <c r="D3470" s="247">
        <f>_xlfn.NORM.DIST($B3470,$B$752,$B$753,1)</f>
        <v>0.99999999999347122</v>
      </c>
      <c r="E3470" s="247">
        <f>IF(OR(D3470&lt;$F$757,D3470&gt;$F$758),C3470,"")</f>
        <v>1.8767630390085674E-14</v>
      </c>
      <c r="F3470" s="247" t="str">
        <f>IF(AND(D3470&gt;$F$757,D3470&lt;$F$758),C3470,"")</f>
        <v/>
      </c>
      <c r="G3470" s="247" t="str">
        <f>IF(C3470=MAX($C$761:$C$2761),C3470,"")</f>
        <v/>
      </c>
      <c r="H3470" s="247">
        <f>_xlfn.NORM.DIST(B3470,$F$753,$F$754,0)</f>
        <v>3.4930141586898842E-280</v>
      </c>
      <c r="I3470" s="247" t="str">
        <f>IF(H3470=MAX($H$761:$H$2761),C3470,"")</f>
        <v/>
      </c>
      <c r="J3470" s="247"/>
      <c r="K3470" s="247"/>
      <c r="L3470" s="247"/>
      <c r="M3470" s="247"/>
      <c r="N3470" s="247"/>
      <c r="O3470" s="247"/>
      <c r="P3470" s="247"/>
      <c r="Q3470" s="247"/>
      <c r="R3470" s="247"/>
      <c r="AZ3470" s="259"/>
      <c r="BA3470" s="259">
        <f>BA3469+$BD$753</f>
        <v>17.369599999999132</v>
      </c>
      <c r="BB3470" s="274">
        <f t="shared" si="781"/>
        <v>1.5162251502347767E-2</v>
      </c>
      <c r="BC3470" s="259">
        <f t="shared" si="782"/>
        <v>3.6159118199137127E-5</v>
      </c>
      <c r="BD3470" s="259">
        <f t="shared" si="779"/>
        <v>3.6159118199137127E-5</v>
      </c>
      <c r="BE3470" s="254" t="str">
        <f t="shared" si="780"/>
        <v/>
      </c>
    </row>
    <row r="3471" spans="1:57" ht="20.100000000000001" customHeight="1" x14ac:dyDescent="0.25">
      <c r="A3471" s="247">
        <v>2693</v>
      </c>
      <c r="B3471" s="247">
        <f>$B$755+(A3471*$B$758)</f>
        <v>16278.308405837992</v>
      </c>
      <c r="C3471" s="247">
        <f>_xlfn.NORM.DIST($B3471,$B$752,$B$753,0)</f>
        <v>1.8266222660697245E-14</v>
      </c>
      <c r="D3471" s="247">
        <f>_xlfn.NORM.DIST($B3471,$B$752,$B$753,1)</f>
        <v>0.9999999999936493</v>
      </c>
      <c r="E3471" s="247">
        <f>IF(OR(D3471&lt;$F$757,D3471&gt;$F$758),C3471,"")</f>
        <v>1.8266222660697245E-14</v>
      </c>
      <c r="F3471" s="247" t="str">
        <f>IF(AND(D3471&gt;$F$757,D3471&lt;$F$758),C3471,"")</f>
        <v/>
      </c>
      <c r="G3471" s="247" t="str">
        <f>IF(C3471=MAX($C$761:$C$2761),C3471,"")</f>
        <v/>
      </c>
      <c r="H3471" s="247">
        <f>_xlfn.NORM.DIST(B3471,$F$753,$F$754,0)</f>
        <v>4.0280378170744022E-280</v>
      </c>
      <c r="I3471" s="247" t="str">
        <f>IF(H3471=MAX($H$761:$H$2761),C3471,"")</f>
        <v/>
      </c>
      <c r="J3471" s="247"/>
      <c r="K3471" s="247"/>
      <c r="L3471" s="247"/>
      <c r="M3471" s="247"/>
      <c r="N3471" s="247"/>
      <c r="O3471" s="247"/>
      <c r="P3471" s="247"/>
      <c r="Q3471" s="247"/>
      <c r="R3471" s="247"/>
      <c r="AZ3471" s="259"/>
      <c r="BA3471" s="259">
        <f>BA3470+$BD$753</f>
        <v>17.375999999999131</v>
      </c>
      <c r="BB3471" s="274">
        <f t="shared" si="781"/>
        <v>1.512609238414863E-2</v>
      </c>
      <c r="BC3471" s="259">
        <f t="shared" si="782"/>
        <v>3.6076798559594656E-5</v>
      </c>
      <c r="BD3471" s="259">
        <f t="shared" si="779"/>
        <v>3.6076798559594656E-5</v>
      </c>
      <c r="BE3471" s="254" t="str">
        <f t="shared" si="780"/>
        <v/>
      </c>
    </row>
    <row r="3472" spans="1:57" ht="20.100000000000001" customHeight="1" x14ac:dyDescent="0.25">
      <c r="A3472" s="248">
        <v>2694</v>
      </c>
      <c r="B3472" s="247">
        <f>$B$755+(A3472*$B$758)</f>
        <v>16287.923472823129</v>
      </c>
      <c r="C3472" s="247">
        <f>_xlfn.NORM.DIST($B3472,$B$752,$B$753,0)</f>
        <v>1.7777926404118206E-14</v>
      </c>
      <c r="D3472" s="247">
        <f>_xlfn.NORM.DIST($B3472,$B$752,$B$753,1)</f>
        <v>0.99999999999382261</v>
      </c>
      <c r="E3472" s="247">
        <f>IF(OR(D3472&lt;$F$757,D3472&gt;$F$758),C3472,"")</f>
        <v>1.7777926404118206E-14</v>
      </c>
      <c r="F3472" s="247" t="str">
        <f>IF(AND(D3472&gt;$F$757,D3472&lt;$F$758),C3472,"")</f>
        <v/>
      </c>
      <c r="G3472" s="247" t="str">
        <f>IF(C3472=MAX($C$761:$C$2761),C3472,"")</f>
        <v/>
      </c>
      <c r="H3472" s="247">
        <f>_xlfn.NORM.DIST(B3472,$F$753,$F$754,0)</f>
        <v>4.6449365274057669E-280</v>
      </c>
      <c r="I3472" s="247" t="str">
        <f>IF(H3472=MAX($H$761:$H$2761),C3472,"")</f>
        <v/>
      </c>
      <c r="J3472" s="247"/>
      <c r="K3472" s="247"/>
      <c r="L3472" s="247"/>
      <c r="M3472" s="247"/>
      <c r="N3472" s="247"/>
      <c r="O3472" s="247"/>
      <c r="P3472" s="247"/>
      <c r="Q3472" s="247"/>
      <c r="R3472" s="247"/>
      <c r="AZ3472" s="259"/>
      <c r="BA3472" s="259">
        <f>BA3471+$BD$753</f>
        <v>17.38239999999913</v>
      </c>
      <c r="BB3472" s="274">
        <f t="shared" si="781"/>
        <v>1.5090015585589036E-2</v>
      </c>
      <c r="BC3472" s="259">
        <f t="shared" si="782"/>
        <v>3.5994654125149142E-5</v>
      </c>
      <c r="BD3472" s="259">
        <f t="shared" si="779"/>
        <v>3.5994654125149142E-5</v>
      </c>
      <c r="BE3472" s="254" t="str">
        <f t="shared" si="780"/>
        <v/>
      </c>
    </row>
    <row r="3473" spans="1:57" ht="20.100000000000001" customHeight="1" x14ac:dyDescent="0.25">
      <c r="A3473" s="247">
        <v>2695</v>
      </c>
      <c r="B3473" s="247">
        <f>$B$755+(A3473*$B$758)</f>
        <v>16297.538539808267</v>
      </c>
      <c r="C3473" s="247">
        <f>_xlfn.NORM.DIST($B3473,$B$752,$B$753,0)</f>
        <v>1.7302406538383698E-14</v>
      </c>
      <c r="D3473" s="247">
        <f>_xlfn.NORM.DIST($B3473,$B$752,$B$753,1)</f>
        <v>0.99999999999399125</v>
      </c>
      <c r="E3473" s="247">
        <f>IF(OR(D3473&lt;$F$757,D3473&gt;$F$758),C3473,"")</f>
        <v>1.7302406538383698E-14</v>
      </c>
      <c r="F3473" s="247" t="str">
        <f>IF(AND(D3473&gt;$F$757,D3473&lt;$F$758),C3473,"")</f>
        <v/>
      </c>
      <c r="G3473" s="247" t="str">
        <f>IF(C3473=MAX($C$761:$C$2761),C3473,"")</f>
        <v/>
      </c>
      <c r="H3473" s="247">
        <f>_xlfn.NORM.DIST(B3473,$F$753,$F$754,0)</f>
        <v>5.356228297551854E-280</v>
      </c>
      <c r="I3473" s="247" t="str">
        <f>IF(H3473=MAX($H$761:$H$2761),C3473,"")</f>
        <v/>
      </c>
      <c r="J3473" s="247"/>
      <c r="K3473" s="247"/>
      <c r="L3473" s="247"/>
      <c r="M3473" s="247"/>
      <c r="N3473" s="247"/>
      <c r="O3473" s="247"/>
      <c r="P3473" s="247"/>
      <c r="Q3473" s="247"/>
      <c r="R3473" s="247"/>
      <c r="AZ3473" s="259"/>
      <c r="BA3473" s="259">
        <f>BA3472+$BD$753</f>
        <v>17.388799999999129</v>
      </c>
      <c r="BB3473" s="274">
        <f t="shared" si="781"/>
        <v>1.5054020931463886E-2</v>
      </c>
      <c r="BC3473" s="259">
        <f t="shared" si="782"/>
        <v>3.5912684561417024E-5</v>
      </c>
      <c r="BD3473" s="259">
        <f t="shared" si="779"/>
        <v>3.5912684561417024E-5</v>
      </c>
      <c r="BE3473" s="254" t="str">
        <f t="shared" si="780"/>
        <v/>
      </c>
    </row>
    <row r="3474" spans="1:57" ht="20.100000000000001" customHeight="1" x14ac:dyDescent="0.25">
      <c r="A3474" s="247">
        <v>2696</v>
      </c>
      <c r="B3474" s="247">
        <f>$B$755+(A3474*$B$758)</f>
        <v>16307.153606793405</v>
      </c>
      <c r="C3474" s="247">
        <f>_xlfn.NORM.DIST($B3474,$B$752,$B$753,0)</f>
        <v>1.683933633655519E-14</v>
      </c>
      <c r="D3474" s="247">
        <f>_xlfn.NORM.DIST($B3474,$B$752,$B$753,1)</f>
        <v>0.99999999999415534</v>
      </c>
      <c r="E3474" s="247">
        <f>IF(OR(D3474&lt;$F$757,D3474&gt;$F$758),C3474,"")</f>
        <v>1.683933633655519E-14</v>
      </c>
      <c r="F3474" s="247" t="str">
        <f>IF(AND(D3474&gt;$F$757,D3474&lt;$F$758),C3474,"")</f>
        <v/>
      </c>
      <c r="G3474" s="247" t="str">
        <f>IF(C3474=MAX($C$761:$C$2761),C3474,"")</f>
        <v/>
      </c>
      <c r="H3474" s="247">
        <f>_xlfn.NORM.DIST(B3474,$F$753,$F$754,0)</f>
        <v>6.1763432897283791E-280</v>
      </c>
      <c r="I3474" s="247" t="str">
        <f>IF(H3474=MAX($H$761:$H$2761),C3474,"")</f>
        <v/>
      </c>
      <c r="J3474" s="247"/>
      <c r="K3474" s="247"/>
      <c r="L3474" s="247"/>
      <c r="M3474" s="247"/>
      <c r="N3474" s="247"/>
      <c r="O3474" s="247"/>
      <c r="P3474" s="247"/>
      <c r="Q3474" s="247"/>
      <c r="R3474" s="247"/>
      <c r="AZ3474" s="259"/>
      <c r="BA3474" s="259">
        <f>BA3473+$BD$753</f>
        <v>17.395199999999129</v>
      </c>
      <c r="BB3474" s="274">
        <f t="shared" si="781"/>
        <v>1.5018108246902469E-2</v>
      </c>
      <c r="BC3474" s="259">
        <f t="shared" si="782"/>
        <v>3.5830889534653118E-5</v>
      </c>
      <c r="BD3474" s="259">
        <f t="shared" si="779"/>
        <v>3.5830889534653118E-5</v>
      </c>
      <c r="BE3474" s="254" t="str">
        <f t="shared" si="780"/>
        <v/>
      </c>
    </row>
    <row r="3475" spans="1:57" ht="20.100000000000001" customHeight="1" x14ac:dyDescent="0.25">
      <c r="A3475" s="247">
        <v>2697</v>
      </c>
      <c r="B3475" s="247">
        <f>$B$755+(A3475*$B$758)</f>
        <v>16316.768673778539</v>
      </c>
      <c r="C3475" s="247">
        <f>_xlfn.NORM.DIST($B3475,$B$752,$B$753,0)</f>
        <v>1.6388397223872116E-14</v>
      </c>
      <c r="D3475" s="247">
        <f>_xlfn.NORM.DIST($B3475,$B$752,$B$753,1)</f>
        <v>0.9999999999943151</v>
      </c>
      <c r="E3475" s="247">
        <f>IF(OR(D3475&lt;$F$757,D3475&gt;$F$758),C3475,"")</f>
        <v>1.6388397223872116E-14</v>
      </c>
      <c r="F3475" s="247" t="str">
        <f>IF(AND(D3475&gt;$F$757,D3475&lt;$F$758),C3475,"")</f>
        <v/>
      </c>
      <c r="G3475" s="247" t="str">
        <f>IF(C3475=MAX($C$761:$C$2761),C3475,"")</f>
        <v/>
      </c>
      <c r="H3475" s="247">
        <f>_xlfn.NORM.DIST(B3475,$F$753,$F$754,0)</f>
        <v>7.121915639673109E-280</v>
      </c>
      <c r="I3475" s="247" t="str">
        <f>IF(H3475=MAX($H$761:$H$2761),C3475,"")</f>
        <v/>
      </c>
      <c r="J3475" s="247"/>
      <c r="K3475" s="247"/>
      <c r="L3475" s="247"/>
      <c r="M3475" s="247"/>
      <c r="N3475" s="247"/>
      <c r="O3475" s="247"/>
      <c r="P3475" s="247"/>
      <c r="Q3475" s="247"/>
      <c r="R3475" s="247"/>
      <c r="AZ3475" s="259"/>
      <c r="BA3475" s="259">
        <f>BA3474+$BD$753</f>
        <v>17.401599999999128</v>
      </c>
      <c r="BB3475" s="274">
        <f t="shared" si="781"/>
        <v>1.4982277357367816E-2</v>
      </c>
      <c r="BC3475" s="259">
        <f t="shared" si="782"/>
        <v>3.5749268711473062E-5</v>
      </c>
      <c r="BD3475" s="259">
        <f t="shared" si="779"/>
        <v>3.5749268711473062E-5</v>
      </c>
      <c r="BE3475" s="254" t="str">
        <f t="shared" si="780"/>
        <v/>
      </c>
    </row>
    <row r="3476" spans="1:57" ht="20.100000000000001" customHeight="1" x14ac:dyDescent="0.25">
      <c r="A3476" s="247">
        <v>2698</v>
      </c>
      <c r="B3476" s="247">
        <f>$B$755+(A3476*$B$758)</f>
        <v>16326.383740763677</v>
      </c>
      <c r="C3476" s="247">
        <f>_xlfn.NORM.DIST($B3476,$B$752,$B$753,0)</f>
        <v>1.5949278579687666E-14</v>
      </c>
      <c r="D3476" s="247">
        <f>_xlfn.NORM.DIST($B3476,$B$752,$B$753,1)</f>
        <v>0.99999999999447053</v>
      </c>
      <c r="E3476" s="247">
        <f>IF(OR(D3476&lt;$F$757,D3476&gt;$F$758),C3476,"")</f>
        <v>1.5949278579687666E-14</v>
      </c>
      <c r="F3476" s="247" t="str">
        <f>IF(AND(D3476&gt;$F$757,D3476&lt;$F$758),C3476,"")</f>
        <v/>
      </c>
      <c r="G3476" s="247" t="str">
        <f>IF(C3476=MAX($C$761:$C$2761),C3476,"")</f>
        <v/>
      </c>
      <c r="H3476" s="247">
        <f>_xlfn.NORM.DIST(B3476,$F$753,$F$754,0)</f>
        <v>8.2121197703733156E-280</v>
      </c>
      <c r="I3476" s="247" t="str">
        <f>IF(H3476=MAX($H$761:$H$2761),C3476,"")</f>
        <v/>
      </c>
      <c r="J3476" s="247"/>
      <c r="K3476" s="247"/>
      <c r="L3476" s="247"/>
      <c r="M3476" s="247"/>
      <c r="N3476" s="247"/>
      <c r="O3476" s="247"/>
      <c r="P3476" s="247"/>
      <c r="Q3476" s="247"/>
      <c r="R3476" s="247"/>
      <c r="AZ3476" s="259"/>
      <c r="BA3476" s="259">
        <f>BA3475+$BD$753</f>
        <v>17.407999999999127</v>
      </c>
      <c r="BB3476" s="274">
        <f t="shared" si="781"/>
        <v>1.4946528088656343E-2</v>
      </c>
      <c r="BC3476" s="259">
        <f t="shared" si="782"/>
        <v>3.5667821759167301E-5</v>
      </c>
      <c r="BD3476" s="259">
        <f t="shared" si="779"/>
        <v>3.5667821759167301E-5</v>
      </c>
      <c r="BE3476" s="254" t="str">
        <f t="shared" si="780"/>
        <v/>
      </c>
    </row>
    <row r="3477" spans="1:57" ht="20.100000000000001" customHeight="1" x14ac:dyDescent="0.25">
      <c r="A3477" s="247">
        <v>2699</v>
      </c>
      <c r="B3477" s="247">
        <f>$B$755+(A3477*$B$758)</f>
        <v>16335.998807748814</v>
      </c>
      <c r="C3477" s="247">
        <f>_xlfn.NORM.DIST($B3477,$B$752,$B$753,0)</f>
        <v>1.5521677544080734E-14</v>
      </c>
      <c r="D3477" s="247">
        <f>_xlfn.NORM.DIST($B3477,$B$752,$B$753,1)</f>
        <v>0.99999999999462186</v>
      </c>
      <c r="E3477" s="247">
        <f>IF(OR(D3477&lt;$F$757,D3477&gt;$F$758),C3477,"")</f>
        <v>1.5521677544080734E-14</v>
      </c>
      <c r="F3477" s="247" t="str">
        <f>IF(AND(D3477&gt;$F$757,D3477&lt;$F$758),C3477,"")</f>
        <v/>
      </c>
      <c r="G3477" s="247" t="str">
        <f>IF(C3477=MAX($C$761:$C$2761),C3477,"")</f>
        <v/>
      </c>
      <c r="H3477" s="247">
        <f>_xlfn.NORM.DIST(B3477,$F$753,$F$754,0)</f>
        <v>9.4690579783543378E-280</v>
      </c>
      <c r="I3477" s="247" t="str">
        <f>IF(H3477=MAX($H$761:$H$2761),C3477,"")</f>
        <v/>
      </c>
      <c r="J3477" s="247"/>
      <c r="K3477" s="247"/>
      <c r="L3477" s="247"/>
      <c r="M3477" s="247"/>
      <c r="N3477" s="247"/>
      <c r="O3477" s="247"/>
      <c r="P3477" s="247"/>
      <c r="Q3477" s="247"/>
      <c r="R3477" s="247"/>
      <c r="AZ3477" s="259"/>
      <c r="BA3477" s="259">
        <f>BA3476+$BD$753</f>
        <v>17.414399999999127</v>
      </c>
      <c r="BB3477" s="274">
        <f t="shared" si="781"/>
        <v>1.4910860266897176E-2</v>
      </c>
      <c r="BC3477" s="259">
        <f t="shared" si="782"/>
        <v>3.5586548345354144E-5</v>
      </c>
      <c r="BD3477" s="259">
        <f t="shared" si="779"/>
        <v>3.5586548345354144E-5</v>
      </c>
      <c r="BE3477" s="254" t="str">
        <f t="shared" si="780"/>
        <v/>
      </c>
    </row>
    <row r="3478" spans="1:57" ht="20.100000000000001" customHeight="1" x14ac:dyDescent="0.25">
      <c r="A3478" s="248">
        <v>2700</v>
      </c>
      <c r="B3478" s="247">
        <f>$B$755+(A3478*$B$758)</f>
        <v>16345.613874733952</v>
      </c>
      <c r="C3478" s="247">
        <f>_xlfn.NORM.DIST($B3478,$B$752,$B$753,0)</f>
        <v>1.5105298829032936E-14</v>
      </c>
      <c r="D3478" s="247">
        <f>_xlfn.NORM.DIST($B3478,$B$752,$B$753,1)</f>
        <v>0.99999999999476907</v>
      </c>
      <c r="E3478" s="247">
        <f>IF(OR(D3478&lt;$F$757,D3478&gt;$F$758),C3478,"")</f>
        <v>1.5105298829032936E-14</v>
      </c>
      <c r="F3478" s="247" t="str">
        <f>IF(AND(D3478&gt;$F$757,D3478&lt;$F$758),C3478,"")</f>
        <v/>
      </c>
      <c r="G3478" s="247" t="str">
        <f>IF(C3478=MAX($C$761:$C$2761),C3478,"")</f>
        <v/>
      </c>
      <c r="H3478" s="247">
        <f>_xlfn.NORM.DIST(B3478,$F$753,$F$754,0)</f>
        <v>1.091820710207526E-279</v>
      </c>
      <c r="I3478" s="247" t="str">
        <f>IF(H3478=MAX($H$761:$H$2761),C3478,"")</f>
        <v/>
      </c>
      <c r="J3478" s="247"/>
      <c r="K3478" s="247"/>
      <c r="L3478" s="247"/>
      <c r="M3478" s="247"/>
      <c r="N3478" s="247"/>
      <c r="O3478" s="247"/>
      <c r="P3478" s="247"/>
      <c r="Q3478" s="247"/>
      <c r="R3478" s="247"/>
      <c r="AZ3478" s="259"/>
      <c r="BA3478" s="259">
        <f>BA3477+$BD$753</f>
        <v>17.420799999999126</v>
      </c>
      <c r="BB3478" s="274">
        <f t="shared" si="781"/>
        <v>1.4875273718551822E-2</v>
      </c>
      <c r="BC3478" s="259">
        <f t="shared" si="782"/>
        <v>3.5505448138344053E-5</v>
      </c>
      <c r="BD3478" s="259">
        <f t="shared" si="779"/>
        <v>3.5505448138344053E-5</v>
      </c>
      <c r="BE3478" s="254" t="str">
        <f t="shared" si="780"/>
        <v/>
      </c>
    </row>
    <row r="3479" spans="1:57" ht="20.100000000000001" customHeight="1" x14ac:dyDescent="0.25">
      <c r="A3479" s="247">
        <v>2701</v>
      </c>
      <c r="B3479" s="247">
        <f>$B$755+(A3479*$B$758)</f>
        <v>16355.22894171909</v>
      </c>
      <c r="C3479" s="247">
        <f>_xlfn.NORM.DIST($B3479,$B$752,$B$753,0)</f>
        <v>1.4699854534071304E-14</v>
      </c>
      <c r="D3479" s="247">
        <f>_xlfn.NORM.DIST($B3479,$B$752,$B$753,1)</f>
        <v>0.99999999999491229</v>
      </c>
      <c r="E3479" s="247">
        <f>IF(OR(D3479&lt;$F$757,D3479&gt;$F$758),C3479,"")</f>
        <v>1.4699854534071304E-14</v>
      </c>
      <c r="F3479" s="247" t="str">
        <f>IF(AND(D3479&gt;$F$757,D3479&lt;$F$758),C3479,"")</f>
        <v/>
      </c>
      <c r="G3479" s="247" t="str">
        <f>IF(C3479=MAX($C$761:$C$2761),C3479,"")</f>
        <v/>
      </c>
      <c r="H3479" s="247">
        <f>_xlfn.NORM.DIST(B3479,$F$753,$F$754,0)</f>
        <v>1.2588933270405293E-279</v>
      </c>
      <c r="I3479" s="247" t="str">
        <f>IF(H3479=MAX($H$761:$H$2761),C3479,"")</f>
        <v/>
      </c>
      <c r="J3479" s="247"/>
      <c r="K3479" s="247"/>
      <c r="L3479" s="247"/>
      <c r="M3479" s="247"/>
      <c r="N3479" s="247"/>
      <c r="O3479" s="247"/>
      <c r="P3479" s="247"/>
      <c r="Q3479" s="247"/>
      <c r="R3479" s="247"/>
      <c r="AZ3479" s="259"/>
      <c r="BA3479" s="259">
        <f>BA3478+$BD$753</f>
        <v>17.427199999999125</v>
      </c>
      <c r="BB3479" s="274">
        <f t="shared" si="781"/>
        <v>1.4839768270413478E-2</v>
      </c>
      <c r="BC3479" s="259">
        <f t="shared" si="782"/>
        <v>3.5424520806841275E-5</v>
      </c>
      <c r="BD3479" s="259">
        <f t="shared" si="779"/>
        <v>3.5424520806841275E-5</v>
      </c>
      <c r="BE3479" s="254" t="str">
        <f t="shared" si="780"/>
        <v/>
      </c>
    </row>
    <row r="3480" spans="1:57" ht="20.100000000000001" customHeight="1" x14ac:dyDescent="0.25">
      <c r="A3480" s="247">
        <v>2702</v>
      </c>
      <c r="B3480" s="247">
        <f>$B$755+(A3480*$B$758)</f>
        <v>16364.844008704227</v>
      </c>
      <c r="C3480" s="247">
        <f>_xlfn.NORM.DIST($B3480,$B$752,$B$753,0)</f>
        <v>1.4305063966270049E-14</v>
      </c>
      <c r="D3480" s="247">
        <f>_xlfn.NORM.DIST($B3480,$B$752,$B$753,1)</f>
        <v>0.99999999999505174</v>
      </c>
      <c r="E3480" s="247">
        <f>IF(OR(D3480&lt;$F$757,D3480&gt;$F$758),C3480,"")</f>
        <v>1.4305063966270049E-14</v>
      </c>
      <c r="F3480" s="247" t="str">
        <f>IF(AND(D3480&gt;$F$757,D3480&lt;$F$758),C3480,"")</f>
        <v/>
      </c>
      <c r="G3480" s="247" t="str">
        <f>IF(C3480=MAX($C$761:$C$2761),C3480,"")</f>
        <v/>
      </c>
      <c r="H3480" s="247">
        <f>_xlfn.NORM.DIST(B3480,$F$753,$F$754,0)</f>
        <v>1.4515085098269701E-279</v>
      </c>
      <c r="I3480" s="247" t="str">
        <f>IF(H3480=MAX($H$761:$H$2761),C3480,"")</f>
        <v/>
      </c>
      <c r="J3480" s="247"/>
      <c r="K3480" s="247"/>
      <c r="L3480" s="247"/>
      <c r="M3480" s="247"/>
      <c r="N3480" s="247"/>
      <c r="O3480" s="247"/>
      <c r="P3480" s="247"/>
      <c r="Q3480" s="247"/>
      <c r="R3480" s="247"/>
      <c r="AZ3480" s="259"/>
      <c r="BA3480" s="259">
        <f>BA3479+$BD$753</f>
        <v>17.433599999999124</v>
      </c>
      <c r="BB3480" s="274">
        <f t="shared" si="781"/>
        <v>1.4804343749606637E-2</v>
      </c>
      <c r="BC3480" s="259">
        <f t="shared" si="782"/>
        <v>3.5343766020049655E-5</v>
      </c>
      <c r="BD3480" s="259">
        <f t="shared" si="779"/>
        <v>3.5343766020049655E-5</v>
      </c>
      <c r="BE3480" s="254" t="str">
        <f t="shared" si="780"/>
        <v/>
      </c>
    </row>
    <row r="3481" spans="1:57" ht="20.100000000000001" customHeight="1" x14ac:dyDescent="0.25">
      <c r="A3481" s="247">
        <v>2703</v>
      </c>
      <c r="B3481" s="247">
        <f>$B$755+(A3481*$B$758)</f>
        <v>16374.459075689365</v>
      </c>
      <c r="C3481" s="247">
        <f>_xlfn.NORM.DIST($B3481,$B$752,$B$753,0)</f>
        <v>1.3920653464515302E-14</v>
      </c>
      <c r="D3481" s="247">
        <f>_xlfn.NORM.DIST($B3481,$B$752,$B$753,1)</f>
        <v>0.99999999999518741</v>
      </c>
      <c r="E3481" s="247">
        <f>IF(OR(D3481&lt;$F$757,D3481&gt;$F$758),C3481,"")</f>
        <v>1.3920653464515302E-14</v>
      </c>
      <c r="F3481" s="247" t="str">
        <f>IF(AND(D3481&gt;$F$757,D3481&lt;$F$758),C3481,"")</f>
        <v/>
      </c>
      <c r="G3481" s="247" t="str">
        <f>IF(C3481=MAX($C$761:$C$2761),C3481,"")</f>
        <v/>
      </c>
      <c r="H3481" s="247">
        <f>_xlfn.NORM.DIST(B3481,$F$753,$F$754,0)</f>
        <v>1.6735677273715044E-279</v>
      </c>
      <c r="I3481" s="247" t="str">
        <f>IF(H3481=MAX($H$761:$H$2761),C3481,"")</f>
        <v/>
      </c>
      <c r="J3481" s="247"/>
      <c r="K3481" s="247"/>
      <c r="L3481" s="247"/>
      <c r="M3481" s="247"/>
      <c r="N3481" s="247"/>
      <c r="O3481" s="247"/>
      <c r="P3481" s="247"/>
      <c r="Q3481" s="247"/>
      <c r="R3481" s="247"/>
      <c r="AZ3481" s="259"/>
      <c r="BA3481" s="259">
        <f>BA3480+$BD$753</f>
        <v>17.439999999999124</v>
      </c>
      <c r="BB3481" s="274">
        <f t="shared" si="781"/>
        <v>1.4768999983586587E-2</v>
      </c>
      <c r="BC3481" s="259">
        <f t="shared" si="782"/>
        <v>3.5263183447847846E-5</v>
      </c>
      <c r="BD3481" s="259">
        <f t="shared" si="779"/>
        <v>3.5263183447847846E-5</v>
      </c>
      <c r="BE3481" s="254" t="str">
        <f t="shared" si="780"/>
        <v/>
      </c>
    </row>
    <row r="3482" spans="1:57" ht="20.100000000000001" customHeight="1" x14ac:dyDescent="0.25">
      <c r="A3482" s="247">
        <v>2704</v>
      </c>
      <c r="B3482" s="247">
        <f>$B$755+(A3482*$B$758)</f>
        <v>16384.074142674501</v>
      </c>
      <c r="C3482" s="247">
        <f>_xlfn.NORM.DIST($B3482,$B$752,$B$753,0)</f>
        <v>1.3546356227931522E-14</v>
      </c>
      <c r="D3482" s="247">
        <f>_xlfn.NORM.DIST($B3482,$B$752,$B$753,1)</f>
        <v>0.99999999999531952</v>
      </c>
      <c r="E3482" s="247">
        <f>IF(OR(D3482&lt;$F$757,D3482&gt;$F$758),C3482,"")</f>
        <v>1.3546356227931522E-14</v>
      </c>
      <c r="F3482" s="247" t="str">
        <f>IF(AND(D3482&gt;$F$757,D3482&lt;$F$758),C3482,"")</f>
        <v/>
      </c>
      <c r="G3482" s="247" t="str">
        <f>IF(C3482=MAX($C$761:$C$2761),C3482,"")</f>
        <v/>
      </c>
      <c r="H3482" s="247">
        <f>_xlfn.NORM.DIST(B3482,$F$753,$F$754,0)</f>
        <v>1.9295678297675689E-279</v>
      </c>
      <c r="I3482" s="247" t="str">
        <f>IF(H3482=MAX($H$761:$H$2761),C3482,"")</f>
        <v/>
      </c>
      <c r="J3482" s="247"/>
      <c r="K3482" s="247"/>
      <c r="L3482" s="247"/>
      <c r="M3482" s="247"/>
      <c r="N3482" s="247"/>
      <c r="O3482" s="247"/>
      <c r="P3482" s="247"/>
      <c r="Q3482" s="247"/>
      <c r="R3482" s="247"/>
      <c r="AZ3482" s="259"/>
      <c r="BA3482" s="259">
        <f>BA3481+$BD$753</f>
        <v>17.446399999999123</v>
      </c>
      <c r="BB3482" s="274">
        <f t="shared" si="781"/>
        <v>1.4733736800138739E-2</v>
      </c>
      <c r="BC3482" s="259">
        <f t="shared" si="782"/>
        <v>3.5182772760362566E-5</v>
      </c>
      <c r="BD3482" s="259">
        <f t="shared" si="779"/>
        <v>3.5182772760362566E-5</v>
      </c>
      <c r="BE3482" s="254" t="str">
        <f t="shared" si="780"/>
        <v/>
      </c>
    </row>
    <row r="3483" spans="1:57" ht="20.100000000000001" customHeight="1" x14ac:dyDescent="0.25">
      <c r="A3483" s="247">
        <v>2705</v>
      </c>
      <c r="B3483" s="247">
        <f>$B$755+(A3483*$B$758)</f>
        <v>16393.689209659642</v>
      </c>
      <c r="C3483" s="247">
        <f>_xlfn.NORM.DIST($B3483,$B$752,$B$753,0)</f>
        <v>1.3181912148376352E-14</v>
      </c>
      <c r="D3483" s="247">
        <f>_xlfn.NORM.DIST($B3483,$B$752,$B$753,1)</f>
        <v>0.99999999999544797</v>
      </c>
      <c r="E3483" s="247">
        <f>IF(OR(D3483&lt;$F$757,D3483&gt;$F$758),C3483,"")</f>
        <v>1.3181912148376352E-14</v>
      </c>
      <c r="F3483" s="247" t="str">
        <f>IF(AND(D3483&gt;$F$757,D3483&lt;$F$758),C3483,"")</f>
        <v/>
      </c>
      <c r="G3483" s="247" t="str">
        <f>IF(C3483=MAX($C$761:$C$2761),C3483,"")</f>
        <v/>
      </c>
      <c r="H3483" s="247">
        <f>_xlfn.NORM.DIST(B3483,$F$753,$F$754,0)</f>
        <v>2.2246918230697433E-279</v>
      </c>
      <c r="I3483" s="247" t="str">
        <f>IF(H3483=MAX($H$761:$H$2761),C3483,"")</f>
        <v/>
      </c>
      <c r="J3483" s="247"/>
      <c r="K3483" s="247"/>
      <c r="L3483" s="247"/>
      <c r="M3483" s="247"/>
      <c r="N3483" s="247"/>
      <c r="O3483" s="247"/>
      <c r="P3483" s="247"/>
      <c r="Q3483" s="247"/>
      <c r="R3483" s="247"/>
      <c r="AZ3483" s="259"/>
      <c r="BA3483" s="259">
        <f>BA3482+$BD$753</f>
        <v>17.452799999999122</v>
      </c>
      <c r="BB3483" s="274">
        <f t="shared" si="781"/>
        <v>1.4698554027378376E-2</v>
      </c>
      <c r="BC3483" s="259">
        <f t="shared" si="782"/>
        <v>3.5102533628466465E-5</v>
      </c>
      <c r="BD3483" s="259">
        <f t="shared" si="779"/>
        <v>3.5102533628466465E-5</v>
      </c>
      <c r="BE3483" s="254" t="str">
        <f t="shared" si="780"/>
        <v/>
      </c>
    </row>
    <row r="3484" spans="1:57" ht="20.100000000000001" customHeight="1" x14ac:dyDescent="0.25">
      <c r="A3484" s="247">
        <v>2706</v>
      </c>
      <c r="B3484" s="247">
        <f>$B$755+(A3484*$B$758)</f>
        <v>16403.304276644776</v>
      </c>
      <c r="C3484" s="247">
        <f>_xlfn.NORM.DIST($B3484,$B$752,$B$753,0)</f>
        <v>1.2827067646910922E-14</v>
      </c>
      <c r="D3484" s="247">
        <f>_xlfn.NORM.DIST($B3484,$B$752,$B$753,1)</f>
        <v>0.99999999999557299</v>
      </c>
      <c r="E3484" s="247">
        <f>IF(OR(D3484&lt;$F$757,D3484&gt;$F$758),C3484,"")</f>
        <v>1.2827067646910922E-14</v>
      </c>
      <c r="F3484" s="247" t="str">
        <f>IF(AND(D3484&gt;$F$757,D3484&lt;$F$758),C3484,"")</f>
        <v/>
      </c>
      <c r="G3484" s="247" t="str">
        <f>IF(C3484=MAX($C$761:$C$2761),C3484,"")</f>
        <v/>
      </c>
      <c r="H3484" s="247">
        <f>_xlfn.NORM.DIST(B3484,$F$753,$F$754,0)</f>
        <v>2.5649134712224579E-279</v>
      </c>
      <c r="I3484" s="247" t="str">
        <f>IF(H3484=MAX($H$761:$H$2761),C3484,"")</f>
        <v/>
      </c>
      <c r="J3484" s="247"/>
      <c r="K3484" s="247"/>
      <c r="L3484" s="247"/>
      <c r="M3484" s="247"/>
      <c r="N3484" s="247"/>
      <c r="O3484" s="247"/>
      <c r="P3484" s="247"/>
      <c r="Q3484" s="247"/>
      <c r="R3484" s="247"/>
      <c r="AZ3484" s="259"/>
      <c r="BA3484" s="259">
        <f>BA3483+$BD$753</f>
        <v>17.459199999999122</v>
      </c>
      <c r="BB3484" s="274">
        <f t="shared" si="781"/>
        <v>1.466345149374991E-2</v>
      </c>
      <c r="BC3484" s="259">
        <f t="shared" si="782"/>
        <v>3.5022465723408627E-5</v>
      </c>
      <c r="BD3484" s="259">
        <f t="shared" si="779"/>
        <v>3.5022465723408627E-5</v>
      </c>
      <c r="BE3484" s="254" t="str">
        <f t="shared" si="780"/>
        <v/>
      </c>
    </row>
    <row r="3485" spans="1:57" ht="20.100000000000001" customHeight="1" x14ac:dyDescent="0.25">
      <c r="A3485" s="248">
        <v>2707</v>
      </c>
      <c r="B3485" s="247">
        <f>$B$755+(A3485*$B$758)</f>
        <v>16412.919343629917</v>
      </c>
      <c r="C3485" s="247">
        <f>_xlfn.NORM.DIST($B3485,$B$752,$B$753,0)</f>
        <v>1.2481575514150374E-14</v>
      </c>
      <c r="D3485" s="247">
        <f>_xlfn.NORM.DIST($B3485,$B$752,$B$753,1)</f>
        <v>0.99999999999569467</v>
      </c>
      <c r="E3485" s="247">
        <f>IF(OR(D3485&lt;$F$757,D3485&gt;$F$758),C3485,"")</f>
        <v>1.2481575514150374E-14</v>
      </c>
      <c r="F3485" s="247" t="str">
        <f>IF(AND(D3485&gt;$F$757,D3485&lt;$F$758),C3485,"")</f>
        <v/>
      </c>
      <c r="G3485" s="247" t="str">
        <f>IF(C3485=MAX($C$761:$C$2761),C3485,"")</f>
        <v/>
      </c>
      <c r="H3485" s="247">
        <f>_xlfn.NORM.DIST(B3485,$F$753,$F$754,0)</f>
        <v>2.9571178295268805E-279</v>
      </c>
      <c r="I3485" s="247" t="str">
        <f>IF(H3485=MAX($H$761:$H$2761),C3485,"")</f>
        <v/>
      </c>
      <c r="J3485" s="247"/>
      <c r="K3485" s="247"/>
      <c r="L3485" s="247"/>
      <c r="M3485" s="247"/>
      <c r="N3485" s="247"/>
      <c r="O3485" s="247"/>
      <c r="P3485" s="247"/>
      <c r="Q3485" s="247"/>
      <c r="R3485" s="247"/>
      <c r="AZ3485" s="259"/>
      <c r="BA3485" s="259">
        <f>BA3484+$BD$753</f>
        <v>17.465599999999121</v>
      </c>
      <c r="BB3485" s="274">
        <f t="shared" si="781"/>
        <v>1.4628429028026501E-2</v>
      </c>
      <c r="BC3485" s="259">
        <f t="shared" si="782"/>
        <v>3.4942568716984576E-5</v>
      </c>
      <c r="BD3485" s="259">
        <f t="shared" si="779"/>
        <v>3.4942568716984576E-5</v>
      </c>
      <c r="BE3485" s="254" t="str">
        <f t="shared" si="780"/>
        <v/>
      </c>
    </row>
    <row r="3486" spans="1:57" ht="20.100000000000001" customHeight="1" x14ac:dyDescent="0.25">
      <c r="A3486" s="247">
        <v>2708</v>
      </c>
      <c r="B3486" s="247">
        <f>$B$755+(A3486*$B$758)</f>
        <v>16422.534410615051</v>
      </c>
      <c r="C3486" s="247">
        <f>_xlfn.NORM.DIST($B3486,$B$752,$B$753,0)</f>
        <v>1.2145194754411546E-14</v>
      </c>
      <c r="D3486" s="247">
        <f>_xlfn.NORM.DIST($B3486,$B$752,$B$753,1)</f>
        <v>0.99999999999581302</v>
      </c>
      <c r="E3486" s="247">
        <f>IF(OR(D3486&lt;$F$757,D3486&gt;$F$758),C3486,"")</f>
        <v>1.2145194754411546E-14</v>
      </c>
      <c r="F3486" s="247" t="str">
        <f>IF(AND(D3486&gt;$F$757,D3486&lt;$F$758),C3486,"")</f>
        <v/>
      </c>
      <c r="G3486" s="247" t="str">
        <f>IF(C3486=MAX($C$761:$C$2761),C3486,"")</f>
        <v/>
      </c>
      <c r="H3486" s="247">
        <f>_xlfn.NORM.DIST(B3486,$F$753,$F$754,0)</f>
        <v>3.4092401339079223E-279</v>
      </c>
      <c r="I3486" s="247" t="str">
        <f>IF(H3486=MAX($H$761:$H$2761),C3486,"")</f>
        <v/>
      </c>
      <c r="J3486" s="247"/>
      <c r="K3486" s="247"/>
      <c r="L3486" s="247"/>
      <c r="M3486" s="247"/>
      <c r="N3486" s="247"/>
      <c r="O3486" s="247"/>
      <c r="P3486" s="247"/>
      <c r="Q3486" s="247"/>
      <c r="R3486" s="247"/>
      <c r="AZ3486" s="259"/>
      <c r="BA3486" s="259">
        <f>BA3485+$BD$753</f>
        <v>17.47199999999912</v>
      </c>
      <c r="BB3486" s="274">
        <f t="shared" si="781"/>
        <v>1.4593486459309517E-2</v>
      </c>
      <c r="BC3486" s="259">
        <f t="shared" si="782"/>
        <v>3.4862842281557088E-5</v>
      </c>
      <c r="BD3486" s="259">
        <f t="shared" si="779"/>
        <v>3.4862842281557088E-5</v>
      </c>
      <c r="BE3486" s="254" t="str">
        <f t="shared" si="780"/>
        <v/>
      </c>
    </row>
    <row r="3487" spans="1:57" ht="20.100000000000001" customHeight="1" x14ac:dyDescent="0.25">
      <c r="A3487" s="247">
        <v>2709</v>
      </c>
      <c r="B3487" s="247">
        <f>$B$755+(A3487*$B$758)</f>
        <v>16432.149477600193</v>
      </c>
      <c r="C3487" s="247">
        <f>_xlfn.NORM.DIST($B3487,$B$752,$B$753,0)</f>
        <v>1.1817690433563393E-14</v>
      </c>
      <c r="D3487" s="247">
        <f>_xlfn.NORM.DIST($B3487,$B$752,$B$753,1)</f>
        <v>0.99999999999592826</v>
      </c>
      <c r="E3487" s="247">
        <f>IF(OR(D3487&lt;$F$757,D3487&gt;$F$758),C3487,"")</f>
        <v>1.1817690433563393E-14</v>
      </c>
      <c r="F3487" s="247" t="str">
        <f>IF(AND(D3487&gt;$F$757,D3487&lt;$F$758),C3487,"")</f>
        <v/>
      </c>
      <c r="G3487" s="247" t="str">
        <f>IF(C3487=MAX($C$761:$C$2761),C3487,"")</f>
        <v/>
      </c>
      <c r="H3487" s="247">
        <f>_xlfn.NORM.DIST(B3487,$F$753,$F$754,0)</f>
        <v>3.9304258387650854E-279</v>
      </c>
      <c r="I3487" s="247" t="str">
        <f>IF(H3487=MAX($H$761:$H$2761),C3487,"")</f>
        <v/>
      </c>
      <c r="J3487" s="247"/>
      <c r="K3487" s="247"/>
      <c r="L3487" s="247"/>
      <c r="M3487" s="247"/>
      <c r="N3487" s="247"/>
      <c r="O3487" s="247"/>
      <c r="P3487" s="247"/>
      <c r="Q3487" s="247"/>
      <c r="R3487" s="247"/>
      <c r="AZ3487" s="259"/>
      <c r="BA3487" s="259">
        <f>BA3486+$BD$753</f>
        <v>17.47839999999912</v>
      </c>
      <c r="BB3487" s="274">
        <f t="shared" si="781"/>
        <v>1.455862361702796E-2</v>
      </c>
      <c r="BC3487" s="259">
        <f t="shared" si="782"/>
        <v>3.4783286089828946E-5</v>
      </c>
      <c r="BD3487" s="259">
        <f t="shared" si="779"/>
        <v>3.4783286089828946E-5</v>
      </c>
      <c r="BE3487" s="254" t="str">
        <f t="shared" si="780"/>
        <v/>
      </c>
    </row>
    <row r="3488" spans="1:57" ht="20.100000000000001" customHeight="1" x14ac:dyDescent="0.25">
      <c r="A3488" s="247">
        <v>2710</v>
      </c>
      <c r="B3488" s="247">
        <f>$B$755+(A3488*$B$758)</f>
        <v>16441.764544585327</v>
      </c>
      <c r="C3488" s="247">
        <f>_xlfn.NORM.DIST($B3488,$B$752,$B$753,0)</f>
        <v>1.1498833530501596E-14</v>
      </c>
      <c r="D3488" s="247">
        <f>_xlfn.NORM.DIST($B3488,$B$752,$B$753,1)</f>
        <v>0.99999999999604039</v>
      </c>
      <c r="E3488" s="247">
        <f>IF(OR(D3488&lt;$F$757,D3488&gt;$F$758),C3488,"")</f>
        <v>1.1498833530501596E-14</v>
      </c>
      <c r="F3488" s="247" t="str">
        <f>IF(AND(D3488&gt;$F$757,D3488&lt;$F$758),C3488,"")</f>
        <v/>
      </c>
      <c r="G3488" s="247" t="str">
        <f>IF(C3488=MAX($C$761:$C$2761),C3488,"")</f>
        <v/>
      </c>
      <c r="H3488" s="247">
        <f>_xlfn.NORM.DIST(B3488,$F$753,$F$754,0)</f>
        <v>4.5312150207327648E-279</v>
      </c>
      <c r="I3488" s="247" t="str">
        <f>IF(H3488=MAX($H$761:$H$2761),C3488,"")</f>
        <v/>
      </c>
      <c r="J3488" s="247"/>
      <c r="K3488" s="247"/>
      <c r="L3488" s="247"/>
      <c r="M3488" s="247"/>
      <c r="N3488" s="247"/>
      <c r="O3488" s="247"/>
      <c r="P3488" s="247"/>
      <c r="Q3488" s="247"/>
      <c r="R3488" s="247"/>
      <c r="AZ3488" s="259"/>
      <c r="BA3488" s="259">
        <f>BA3487+$BD$753</f>
        <v>17.484799999999119</v>
      </c>
      <c r="BB3488" s="274">
        <f t="shared" si="781"/>
        <v>1.4523840330938131E-2</v>
      </c>
      <c r="BC3488" s="259">
        <f t="shared" si="782"/>
        <v>3.470389981518468E-5</v>
      </c>
      <c r="BD3488" s="259">
        <f t="shared" si="779"/>
        <v>3.470389981518468E-5</v>
      </c>
      <c r="BE3488" s="254" t="str">
        <f t="shared" si="780"/>
        <v/>
      </c>
    </row>
    <row r="3489" spans="1:57" ht="20.100000000000001" customHeight="1" x14ac:dyDescent="0.25">
      <c r="A3489" s="247">
        <v>2711</v>
      </c>
      <c r="B3489" s="247">
        <f>$B$755+(A3489*$B$758)</f>
        <v>16451.379611570468</v>
      </c>
      <c r="C3489" s="247">
        <f>_xlfn.NORM.DIST($B3489,$B$752,$B$753,0)</f>
        <v>1.1188400792157146E-14</v>
      </c>
      <c r="D3489" s="247">
        <f>_xlfn.NORM.DIST($B3489,$B$752,$B$753,1)</f>
        <v>0.99999999999614941</v>
      </c>
      <c r="E3489" s="247">
        <f>IF(OR(D3489&lt;$F$757,D3489&gt;$F$758),C3489,"")</f>
        <v>1.1188400792157146E-14</v>
      </c>
      <c r="F3489" s="247" t="str">
        <f>IF(AND(D3489&gt;$F$757,D3489&lt;$F$758),C3489,"")</f>
        <v/>
      </c>
      <c r="G3489" s="247" t="str">
        <f>IF(C3489=MAX($C$761:$C$2761),C3489,"")</f>
        <v/>
      </c>
      <c r="H3489" s="247">
        <f>_xlfn.NORM.DIST(B3489,$F$753,$F$754,0)</f>
        <v>5.2237548546758296E-279</v>
      </c>
      <c r="I3489" s="247" t="str">
        <f>IF(H3489=MAX($H$761:$H$2761),C3489,"")</f>
        <v/>
      </c>
      <c r="J3489" s="247"/>
      <c r="K3489" s="247"/>
      <c r="L3489" s="247"/>
      <c r="M3489" s="247"/>
      <c r="N3489" s="247"/>
      <c r="O3489" s="247"/>
      <c r="P3489" s="247"/>
      <c r="Q3489" s="247"/>
      <c r="R3489" s="247"/>
      <c r="AZ3489" s="259"/>
      <c r="BA3489" s="259">
        <f>BA3488+$BD$753</f>
        <v>17.491199999999118</v>
      </c>
      <c r="BB3489" s="274">
        <f t="shared" si="781"/>
        <v>1.4489136431122946E-2</v>
      </c>
      <c r="BC3489" s="259">
        <f t="shared" si="782"/>
        <v>3.4624683131482398E-5</v>
      </c>
      <c r="BD3489" s="259">
        <f t="shared" si="779"/>
        <v>3.4624683131482398E-5</v>
      </c>
      <c r="BE3489" s="254" t="str">
        <f t="shared" si="780"/>
        <v/>
      </c>
    </row>
    <row r="3490" spans="1:57" ht="20.100000000000001" customHeight="1" x14ac:dyDescent="0.25">
      <c r="A3490" s="247">
        <v>2712</v>
      </c>
      <c r="B3490" s="247">
        <f>$B$755+(A3490*$B$758)</f>
        <v>16460.994678555602</v>
      </c>
      <c r="C3490" s="247">
        <f>_xlfn.NORM.DIST($B3490,$B$752,$B$753,0)</f>
        <v>1.0886174591964116E-14</v>
      </c>
      <c r="D3490" s="247">
        <f>_xlfn.NORM.DIST($B3490,$B$752,$B$753,1)</f>
        <v>0.99999999999625555</v>
      </c>
      <c r="E3490" s="247">
        <f>IF(OR(D3490&lt;$F$757,D3490&gt;$F$758),C3490,"")</f>
        <v>1.0886174591964116E-14</v>
      </c>
      <c r="F3490" s="247" t="str">
        <f>IF(AND(D3490&gt;$F$757,D3490&lt;$F$758),C3490,"")</f>
        <v/>
      </c>
      <c r="G3490" s="247" t="str">
        <f>IF(C3490=MAX($C$761:$C$2761),C3490,"")</f>
        <v/>
      </c>
      <c r="H3490" s="247">
        <f>_xlfn.NORM.DIST(B3490,$F$753,$F$754,0)</f>
        <v>6.0220444314714623E-279</v>
      </c>
      <c r="I3490" s="247" t="str">
        <f>IF(H3490=MAX($H$761:$H$2761),C3490,"")</f>
        <v/>
      </c>
      <c r="J3490" s="247"/>
      <c r="K3490" s="247"/>
      <c r="L3490" s="247"/>
      <c r="M3490" s="247"/>
      <c r="N3490" s="247"/>
      <c r="O3490" s="247"/>
      <c r="P3490" s="247"/>
      <c r="Q3490" s="247"/>
      <c r="R3490" s="247"/>
      <c r="AZ3490" s="259"/>
      <c r="BA3490" s="259">
        <f>BA3489+$BD$753</f>
        <v>17.497599999999117</v>
      </c>
      <c r="BB3490" s="274">
        <f t="shared" si="781"/>
        <v>1.4454511747991464E-2</v>
      </c>
      <c r="BC3490" s="259">
        <f t="shared" si="782"/>
        <v>3.4545635712963582E-5</v>
      </c>
      <c r="BD3490" s="259">
        <f t="shared" si="779"/>
        <v>3.4545635712963582E-5</v>
      </c>
      <c r="BE3490" s="254" t="str">
        <f t="shared" si="780"/>
        <v/>
      </c>
    </row>
    <row r="3491" spans="1:57" ht="20.100000000000001" customHeight="1" x14ac:dyDescent="0.25">
      <c r="A3491" s="248">
        <v>2713</v>
      </c>
      <c r="B3491" s="247">
        <f>$B$755+(A3491*$B$758)</f>
        <v>16470.609745540743</v>
      </c>
      <c r="C3491" s="247">
        <f>_xlfn.NORM.DIST($B3491,$B$752,$B$753,0)</f>
        <v>1.0591942791699711E-14</v>
      </c>
      <c r="D3491" s="247">
        <f>_xlfn.NORM.DIST($B3491,$B$752,$B$753,1)</f>
        <v>0.9999999999963588</v>
      </c>
      <c r="E3491" s="247">
        <f>IF(OR(D3491&lt;$F$757,D3491&gt;$F$758),C3491,"")</f>
        <v>1.0591942791699711E-14</v>
      </c>
      <c r="F3491" s="247" t="str">
        <f>IF(AND(D3491&gt;$F$757,D3491&lt;$F$758),C3491,"")</f>
        <v/>
      </c>
      <c r="G3491" s="247" t="str">
        <f>IF(C3491=MAX($C$761:$C$2761),C3491,"")</f>
        <v/>
      </c>
      <c r="H3491" s="247">
        <f>_xlfn.NORM.DIST(B3491,$F$753,$F$754,0)</f>
        <v>6.9422168359383826E-279</v>
      </c>
      <c r="I3491" s="247" t="str">
        <f>IF(H3491=MAX($H$761:$H$2761),C3491,"")</f>
        <v/>
      </c>
      <c r="J3491" s="247"/>
      <c r="K3491" s="247"/>
      <c r="L3491" s="247"/>
      <c r="M3491" s="247"/>
      <c r="N3491" s="247"/>
      <c r="O3491" s="247"/>
      <c r="P3491" s="247"/>
      <c r="Q3491" s="247"/>
      <c r="R3491" s="247"/>
      <c r="AZ3491" s="259"/>
      <c r="BA3491" s="259">
        <f>BA3490+$BD$753</f>
        <v>17.503999999999117</v>
      </c>
      <c r="BB3491" s="274">
        <f t="shared" si="781"/>
        <v>1.44199661122785E-2</v>
      </c>
      <c r="BC3491" s="259">
        <f t="shared" si="782"/>
        <v>3.4466757234544523E-5</v>
      </c>
      <c r="BD3491" s="259">
        <f t="shared" si="779"/>
        <v>3.4466757234544523E-5</v>
      </c>
      <c r="BE3491" s="254" t="str">
        <f t="shared" si="780"/>
        <v/>
      </c>
    </row>
    <row r="3492" spans="1:57" ht="20.100000000000001" customHeight="1" x14ac:dyDescent="0.25">
      <c r="A3492" s="247">
        <v>2714</v>
      </c>
      <c r="B3492" s="247">
        <f>$B$755+(A3492*$B$758)</f>
        <v>16480.224812525877</v>
      </c>
      <c r="C3492" s="247">
        <f>_xlfn.NORM.DIST($B3492,$B$752,$B$753,0)</f>
        <v>1.0305498606625463E-14</v>
      </c>
      <c r="D3492" s="247">
        <f>_xlfn.NORM.DIST($B3492,$B$752,$B$753,1)</f>
        <v>0.99999999999645928</v>
      </c>
      <c r="E3492" s="247">
        <f>IF(OR(D3492&lt;$F$757,D3492&gt;$F$758),C3492,"")</f>
        <v>1.0305498606625463E-14</v>
      </c>
      <c r="F3492" s="247" t="str">
        <f>IF(AND(D3492&gt;$F$757,D3492&lt;$F$758),C3492,"")</f>
        <v/>
      </c>
      <c r="G3492" s="247" t="str">
        <f>IF(C3492=MAX($C$761:$C$2761),C3492,"")</f>
        <v/>
      </c>
      <c r="H3492" s="247">
        <f>_xlfn.NORM.DIST(B3492,$F$753,$F$754,0)</f>
        <v>8.0028641505046387E-279</v>
      </c>
      <c r="I3492" s="247" t="str">
        <f>IF(H3492=MAX($H$761:$H$2761),C3492,"")</f>
        <v/>
      </c>
      <c r="J3492" s="247"/>
      <c r="K3492" s="247"/>
      <c r="L3492" s="247"/>
      <c r="M3492" s="247"/>
      <c r="N3492" s="247"/>
      <c r="O3492" s="247"/>
      <c r="P3492" s="247"/>
      <c r="Q3492" s="247"/>
      <c r="R3492" s="247"/>
      <c r="AZ3492" s="259"/>
      <c r="BA3492" s="259">
        <f>BA3491+$BD$753</f>
        <v>17.510399999999116</v>
      </c>
      <c r="BB3492" s="274">
        <f t="shared" si="781"/>
        <v>1.4385499355043956E-2</v>
      </c>
      <c r="BC3492" s="259">
        <f t="shared" si="782"/>
        <v>3.4388047371550906E-5</v>
      </c>
      <c r="BD3492" s="259">
        <f t="shared" si="779"/>
        <v>3.4388047371550906E-5</v>
      </c>
      <c r="BE3492" s="254" t="str">
        <f t="shared" si="780"/>
        <v/>
      </c>
    </row>
    <row r="3493" spans="1:57" ht="20.100000000000001" customHeight="1" x14ac:dyDescent="0.25">
      <c r="A3493" s="247">
        <v>2715</v>
      </c>
      <c r="B3493" s="247">
        <f>$B$755+(A3493*$B$758)</f>
        <v>16489.839879511019</v>
      </c>
      <c r="C3493" s="247">
        <f>_xlfn.NORM.DIST($B3493,$B$752,$B$753,0)</f>
        <v>1.0026640473846883E-14</v>
      </c>
      <c r="D3493" s="247">
        <f>_xlfn.NORM.DIST($B3493,$B$752,$B$753,1)</f>
        <v>0.99999999999655698</v>
      </c>
      <c r="E3493" s="247">
        <f>IF(OR(D3493&lt;$F$757,D3493&gt;$F$758),C3493,"")</f>
        <v>1.0026640473846883E-14</v>
      </c>
      <c r="F3493" s="247" t="str">
        <f>IF(AND(D3493&gt;$F$757,D3493&lt;$F$758),C3493,"")</f>
        <v/>
      </c>
      <c r="G3493" s="247" t="str">
        <f>IF(C3493=MAX($C$761:$C$2761),C3493,"")</f>
        <v/>
      </c>
      <c r="H3493" s="247">
        <f>_xlfn.NORM.DIST(B3493,$F$753,$F$754,0)</f>
        <v>9.2254119108935475E-279</v>
      </c>
      <c r="I3493" s="247" t="str">
        <f>IF(H3493=MAX($H$761:$H$2761),C3493,"")</f>
        <v/>
      </c>
      <c r="J3493" s="247"/>
      <c r="K3493" s="247"/>
      <c r="L3493" s="247"/>
      <c r="M3493" s="247"/>
      <c r="N3493" s="247"/>
      <c r="O3493" s="247"/>
      <c r="P3493" s="247"/>
      <c r="Q3493" s="247"/>
      <c r="R3493" s="247"/>
      <c r="AZ3493" s="259"/>
      <c r="BA3493" s="259">
        <f>BA3492+$BD$753</f>
        <v>17.516799999999115</v>
      </c>
      <c r="BB3493" s="274">
        <f t="shared" si="781"/>
        <v>1.4351111307672405E-2</v>
      </c>
      <c r="BC3493" s="259">
        <f t="shared" si="782"/>
        <v>3.4309505799816689E-5</v>
      </c>
      <c r="BD3493" s="259">
        <f t="shared" si="779"/>
        <v>3.4309505799816689E-5</v>
      </c>
      <c r="BE3493" s="254" t="str">
        <f t="shared" si="780"/>
        <v/>
      </c>
    </row>
    <row r="3494" spans="1:57" ht="20.100000000000001" customHeight="1" x14ac:dyDescent="0.25">
      <c r="A3494" s="247">
        <v>2716</v>
      </c>
      <c r="B3494" s="247">
        <f>$B$755+(A3494*$B$758)</f>
        <v>16499.454946496153</v>
      </c>
      <c r="C3494" s="247">
        <f>_xlfn.NORM.DIST($B3494,$B$752,$B$753,0)</f>
        <v>9.7551719238227465E-15</v>
      </c>
      <c r="D3494" s="247">
        <f>_xlfn.NORM.DIST($B3494,$B$752,$B$753,1)</f>
        <v>0.99999999999665212</v>
      </c>
      <c r="E3494" s="247">
        <f>IF(OR(D3494&lt;$F$757,D3494&gt;$F$758),C3494,"")</f>
        <v>9.7551719238227465E-15</v>
      </c>
      <c r="F3494" s="247" t="str">
        <f>IF(AND(D3494&gt;$F$757,D3494&lt;$F$758),C3494,"")</f>
        <v/>
      </c>
      <c r="G3494" s="247" t="str">
        <f>IF(C3494=MAX($C$761:$C$2761),C3494,"")</f>
        <v/>
      </c>
      <c r="H3494" s="247">
        <f>_xlfn.NORM.DIST(B3494,$F$753,$F$754,0)</f>
        <v>1.0634550531460459E-278</v>
      </c>
      <c r="I3494" s="247" t="str">
        <f>IF(H3494=MAX($H$761:$H$2761),C3494,"")</f>
        <v/>
      </c>
      <c r="J3494" s="247"/>
      <c r="K3494" s="247"/>
      <c r="L3494" s="247"/>
      <c r="M3494" s="247"/>
      <c r="N3494" s="247"/>
      <c r="O3494" s="247"/>
      <c r="P3494" s="247"/>
      <c r="Q3494" s="247"/>
      <c r="R3494" s="247"/>
      <c r="AZ3494" s="259"/>
      <c r="BA3494" s="259">
        <f>BA3493+$BD$753</f>
        <v>17.523199999999115</v>
      </c>
      <c r="BB3494" s="274">
        <f t="shared" si="781"/>
        <v>1.4316801801872588E-2</v>
      </c>
      <c r="BC3494" s="259">
        <f t="shared" si="782"/>
        <v>3.423113219571533E-5</v>
      </c>
      <c r="BD3494" s="259">
        <f t="shared" si="779"/>
        <v>3.423113219571533E-5</v>
      </c>
      <c r="BE3494" s="254" t="str">
        <f t="shared" si="780"/>
        <v/>
      </c>
    </row>
    <row r="3495" spans="1:57" ht="20.100000000000001" customHeight="1" x14ac:dyDescent="0.25">
      <c r="A3495" s="247">
        <v>2717</v>
      </c>
      <c r="B3495" s="247">
        <f>$B$755+(A3495*$B$758)</f>
        <v>16509.070013481294</v>
      </c>
      <c r="C3495" s="247">
        <f>_xlfn.NORM.DIST($B3495,$B$752,$B$753,0)</f>
        <v>9.490901454945684E-15</v>
      </c>
      <c r="D3495" s="247">
        <f>_xlfn.NORM.DIST($B3495,$B$752,$B$753,1)</f>
        <v>0.9999999999967446</v>
      </c>
      <c r="E3495" s="247">
        <f>IF(OR(D3495&lt;$F$757,D3495&gt;$F$758),C3495,"")</f>
        <v>9.490901454945684E-15</v>
      </c>
      <c r="F3495" s="247" t="str">
        <f>IF(AND(D3495&gt;$F$757,D3495&lt;$F$758),C3495,"")</f>
        <v/>
      </c>
      <c r="G3495" s="247" t="str">
        <f>IF(C3495=MAX($C$761:$C$2761),C3495,"")</f>
        <v/>
      </c>
      <c r="H3495" s="247">
        <f>_xlfn.NORM.DIST(B3495,$F$753,$F$754,0)</f>
        <v>1.2258732359527285E-278</v>
      </c>
      <c r="I3495" s="247" t="str">
        <f>IF(H3495=MAX($H$761:$H$2761),C3495,"")</f>
        <v/>
      </c>
      <c r="J3495" s="247"/>
      <c r="K3495" s="247"/>
      <c r="L3495" s="247"/>
      <c r="M3495" s="247"/>
      <c r="N3495" s="247"/>
      <c r="O3495" s="247"/>
      <c r="P3495" s="247"/>
      <c r="Q3495" s="247"/>
      <c r="R3495" s="247"/>
      <c r="AZ3495" s="259"/>
      <c r="BA3495" s="259">
        <f>BA3494+$BD$753</f>
        <v>17.529599999999114</v>
      </c>
      <c r="BB3495" s="274">
        <f t="shared" si="781"/>
        <v>1.4282570669676873E-2</v>
      </c>
      <c r="BC3495" s="259">
        <f t="shared" si="782"/>
        <v>3.4152926236093867E-5</v>
      </c>
      <c r="BD3495" s="259">
        <f t="shared" si="779"/>
        <v>3.4152926236093867E-5</v>
      </c>
      <c r="BE3495" s="254" t="str">
        <f t="shared" si="780"/>
        <v/>
      </c>
    </row>
    <row r="3496" spans="1:57" ht="20.100000000000001" customHeight="1" x14ac:dyDescent="0.25">
      <c r="A3496" s="247">
        <v>2718</v>
      </c>
      <c r="B3496" s="247">
        <f>$B$755+(A3496*$B$758)</f>
        <v>16518.685080466428</v>
      </c>
      <c r="C3496" s="247">
        <f>_xlfn.NORM.DIST($B3496,$B$752,$B$753,0)</f>
        <v>9.2336424111279964E-15</v>
      </c>
      <c r="D3496" s="247">
        <f>_xlfn.NORM.DIST($B3496,$B$752,$B$753,1)</f>
        <v>0.99999999999683464</v>
      </c>
      <c r="E3496" s="247">
        <f>IF(OR(D3496&lt;$F$757,D3496&gt;$F$758),C3496,"")</f>
        <v>9.2336424111279964E-15</v>
      </c>
      <c r="F3496" s="247" t="str">
        <f>IF(AND(D3496&gt;$F$757,D3496&lt;$F$758),C3496,"")</f>
        <v/>
      </c>
      <c r="G3496" s="247" t="str">
        <f>IF(C3496=MAX($C$761:$C$2761),C3496,"")</f>
        <v/>
      </c>
      <c r="H3496" s="247">
        <f>_xlfn.NORM.DIST(B3496,$F$753,$F$754,0)</f>
        <v>1.413074433309277E-278</v>
      </c>
      <c r="I3496" s="247" t="str">
        <f>IF(H3496=MAX($H$761:$H$2761),C3496,"")</f>
        <v/>
      </c>
      <c r="J3496" s="247"/>
      <c r="K3496" s="247"/>
      <c r="L3496" s="247"/>
      <c r="M3496" s="247"/>
      <c r="N3496" s="247"/>
      <c r="O3496" s="247"/>
      <c r="P3496" s="247"/>
      <c r="Q3496" s="247"/>
      <c r="R3496" s="247"/>
      <c r="AZ3496" s="259"/>
      <c r="BA3496" s="259">
        <f>BA3495+$BD$753</f>
        <v>17.535999999999113</v>
      </c>
      <c r="BB3496" s="274">
        <f t="shared" si="781"/>
        <v>1.4248417743440779E-2</v>
      </c>
      <c r="BC3496" s="259">
        <f t="shared" si="782"/>
        <v>3.4074887598316284E-5</v>
      </c>
      <c r="BD3496" s="259">
        <f t="shared" si="779"/>
        <v>3.4074887598316284E-5</v>
      </c>
      <c r="BE3496" s="254" t="str">
        <f t="shared" si="780"/>
        <v/>
      </c>
    </row>
    <row r="3497" spans="1:57" ht="20.100000000000001" customHeight="1" x14ac:dyDescent="0.25">
      <c r="A3497" s="247">
        <v>2719</v>
      </c>
      <c r="B3497" s="247">
        <f>$B$755+(A3497*$B$758)</f>
        <v>16528.30014745157</v>
      </c>
      <c r="C3497" s="247">
        <f>_xlfn.NORM.DIST($B3497,$B$752,$B$753,0)</f>
        <v>8.9832128623177512E-15</v>
      </c>
      <c r="D3497" s="247">
        <f>_xlfn.NORM.DIST($B3497,$B$752,$B$753,1)</f>
        <v>0.99999999999692213</v>
      </c>
      <c r="E3497" s="247">
        <f>IF(OR(D3497&lt;$F$757,D3497&gt;$F$758),C3497,"")</f>
        <v>8.9832128623177512E-15</v>
      </c>
      <c r="F3497" s="247" t="str">
        <f>IF(AND(D3497&gt;$F$757,D3497&lt;$F$758),C3497,"")</f>
        <v/>
      </c>
      <c r="G3497" s="247" t="str">
        <f>IF(C3497=MAX($C$761:$C$2761),C3497,"")</f>
        <v/>
      </c>
      <c r="H3497" s="247">
        <f>_xlfn.NORM.DIST(B3497,$F$753,$F$754,0)</f>
        <v>1.6288367730835974E-278</v>
      </c>
      <c r="I3497" s="247" t="str">
        <f>IF(H3497=MAX($H$761:$H$2761),C3497,"")</f>
        <v/>
      </c>
      <c r="J3497" s="247"/>
      <c r="K3497" s="247"/>
      <c r="L3497" s="247"/>
      <c r="M3497" s="247"/>
      <c r="N3497" s="247"/>
      <c r="O3497" s="247"/>
      <c r="P3497" s="247"/>
      <c r="Q3497" s="247"/>
      <c r="R3497" s="247"/>
      <c r="AZ3497" s="259"/>
      <c r="BA3497" s="259">
        <f>BA3496+$BD$753</f>
        <v>17.542399999999112</v>
      </c>
      <c r="BB3497" s="274">
        <f t="shared" si="781"/>
        <v>1.4214342855842462E-2</v>
      </c>
      <c r="BC3497" s="259">
        <f t="shared" si="782"/>
        <v>3.3997015960268717E-5</v>
      </c>
      <c r="BD3497" s="259">
        <f t="shared" si="779"/>
        <v>3.3997015960268717E-5</v>
      </c>
      <c r="BE3497" s="254" t="str">
        <f t="shared" si="780"/>
        <v/>
      </c>
    </row>
    <row r="3498" spans="1:57" ht="20.100000000000001" customHeight="1" x14ac:dyDescent="0.25">
      <c r="A3498" s="248">
        <v>2720</v>
      </c>
      <c r="B3498" s="247">
        <f>$B$755+(A3498*$B$758)</f>
        <v>16537.915214436704</v>
      </c>
      <c r="C3498" s="247">
        <f>_xlfn.NORM.DIST($B3498,$B$752,$B$753,0)</f>
        <v>8.7394354878824716E-15</v>
      </c>
      <c r="D3498" s="247">
        <f>_xlfn.NORM.DIST($B3498,$B$752,$B$753,1)</f>
        <v>0.99999999999700739</v>
      </c>
      <c r="E3498" s="247">
        <f>IF(OR(D3498&lt;$F$757,D3498&gt;$F$758),C3498,"")</f>
        <v>8.7394354878824716E-15</v>
      </c>
      <c r="F3498" s="247" t="str">
        <f>IF(AND(D3498&gt;$F$757,D3498&lt;$F$758),C3498,"")</f>
        <v/>
      </c>
      <c r="G3498" s="247" t="str">
        <f>IF(C3498=MAX($C$761:$C$2761),C3498,"")</f>
        <v/>
      </c>
      <c r="H3498" s="247">
        <f>_xlfn.NORM.DIST(B3498,$F$753,$F$754,0)</f>
        <v>1.8775138247510706E-278</v>
      </c>
      <c r="I3498" s="247" t="str">
        <f>IF(H3498=MAX($H$761:$H$2761),C3498,"")</f>
        <v/>
      </c>
      <c r="J3498" s="247"/>
      <c r="K3498" s="247"/>
      <c r="L3498" s="247"/>
      <c r="M3498" s="247"/>
      <c r="N3498" s="247"/>
      <c r="O3498" s="247"/>
      <c r="P3498" s="247"/>
      <c r="Q3498" s="247"/>
      <c r="R3498" s="247"/>
      <c r="AZ3498" s="259"/>
      <c r="BA3498" s="259">
        <f>BA3497+$BD$753</f>
        <v>17.548799999999112</v>
      </c>
      <c r="BB3498" s="274">
        <f t="shared" si="781"/>
        <v>1.4180345839882194E-2</v>
      </c>
      <c r="BC3498" s="259">
        <f t="shared" si="782"/>
        <v>3.3919311000333435E-5</v>
      </c>
      <c r="BD3498" s="259">
        <f t="shared" si="779"/>
        <v>3.3919311000333435E-5</v>
      </c>
      <c r="BE3498" s="254" t="str">
        <f t="shared" si="780"/>
        <v/>
      </c>
    </row>
    <row r="3499" spans="1:57" ht="20.100000000000001" customHeight="1" x14ac:dyDescent="0.25">
      <c r="A3499" s="247">
        <v>2721</v>
      </c>
      <c r="B3499" s="247">
        <f>$B$755+(A3499*$B$758)</f>
        <v>16547.530281421845</v>
      </c>
      <c r="C3499" s="247">
        <f>_xlfn.NORM.DIST($B3499,$B$752,$B$753,0)</f>
        <v>8.5021374627880997E-15</v>
      </c>
      <c r="D3499" s="247">
        <f>_xlfn.NORM.DIST($B3499,$B$752,$B$753,1)</f>
        <v>0.99999999999709022</v>
      </c>
      <c r="E3499" s="247">
        <f>IF(OR(D3499&lt;$F$757,D3499&gt;$F$758),C3499,"")</f>
        <v>8.5021374627880997E-15</v>
      </c>
      <c r="F3499" s="247" t="str">
        <f>IF(AND(D3499&gt;$F$757,D3499&lt;$F$758),C3499,"")</f>
        <v/>
      </c>
      <c r="G3499" s="247" t="str">
        <f>IF(C3499=MAX($C$761:$C$2761),C3499,"")</f>
        <v/>
      </c>
      <c r="H3499" s="247">
        <f>_xlfn.NORM.DIST(B3499,$F$753,$F$754,0)</f>
        <v>2.1641221636830225E-278</v>
      </c>
      <c r="I3499" s="247" t="str">
        <f>IF(H3499=MAX($H$761:$H$2761),C3499,"")</f>
        <v/>
      </c>
      <c r="J3499" s="247"/>
      <c r="K3499" s="247"/>
      <c r="L3499" s="247"/>
      <c r="M3499" s="247"/>
      <c r="N3499" s="247"/>
      <c r="O3499" s="247"/>
      <c r="P3499" s="247"/>
      <c r="Q3499" s="247"/>
      <c r="R3499" s="247"/>
      <c r="AZ3499" s="259"/>
      <c r="BA3499" s="259">
        <f>BA3498+$BD$753</f>
        <v>17.555199999999111</v>
      </c>
      <c r="BB3499" s="274">
        <f t="shared" si="781"/>
        <v>1.414642652888186E-2</v>
      </c>
      <c r="BC3499" s="259">
        <f t="shared" si="782"/>
        <v>3.3841772397348938E-5</v>
      </c>
      <c r="BD3499" s="259">
        <f t="shared" si="779"/>
        <v>3.3841772397348938E-5</v>
      </c>
      <c r="BE3499" s="254" t="str">
        <f t="shared" si="780"/>
        <v/>
      </c>
    </row>
    <row r="3500" spans="1:57" ht="20.100000000000001" customHeight="1" x14ac:dyDescent="0.25">
      <c r="A3500" s="247">
        <v>2722</v>
      </c>
      <c r="B3500" s="247">
        <f>$B$755+(A3500*$B$758)</f>
        <v>16557.145348406979</v>
      </c>
      <c r="C3500" s="247">
        <f>_xlfn.NORM.DIST($B3500,$B$752,$B$753,0)</f>
        <v>8.2711503465140902E-15</v>
      </c>
      <c r="D3500" s="247">
        <f>_xlfn.NORM.DIST($B3500,$B$752,$B$753,1)</f>
        <v>0.99999999999717093</v>
      </c>
      <c r="E3500" s="247">
        <f>IF(OR(D3500&lt;$F$757,D3500&gt;$F$758),C3500,"")</f>
        <v>8.2711503465140902E-15</v>
      </c>
      <c r="F3500" s="247" t="str">
        <f>IF(AND(D3500&gt;$F$757,D3500&lt;$F$758),C3500,"")</f>
        <v/>
      </c>
      <c r="G3500" s="247" t="str">
        <f>IF(C3500=MAX($C$761:$C$2761),C3500,"")</f>
        <v/>
      </c>
      <c r="H3500" s="247">
        <f>_xlfn.NORM.DIST(B3500,$F$753,$F$754,0)</f>
        <v>2.494442247725585E-278</v>
      </c>
      <c r="I3500" s="247" t="str">
        <f>IF(H3500=MAX($H$761:$H$2761),C3500,"")</f>
        <v/>
      </c>
      <c r="J3500" s="247"/>
      <c r="K3500" s="247"/>
      <c r="L3500" s="247"/>
      <c r="M3500" s="247"/>
      <c r="N3500" s="247"/>
      <c r="O3500" s="247"/>
      <c r="P3500" s="247"/>
      <c r="Q3500" s="247"/>
      <c r="R3500" s="247"/>
      <c r="AZ3500" s="259"/>
      <c r="BA3500" s="259">
        <f>BA3499+$BD$753</f>
        <v>17.56159999999911</v>
      </c>
      <c r="BB3500" s="274">
        <f t="shared" si="781"/>
        <v>1.4112584756484511E-2</v>
      </c>
      <c r="BC3500" s="259">
        <f t="shared" si="782"/>
        <v>3.3764399830720979E-5</v>
      </c>
      <c r="BD3500" s="259">
        <f t="shared" si="779"/>
        <v>3.3764399830720979E-5</v>
      </c>
      <c r="BE3500" s="254" t="str">
        <f t="shared" si="780"/>
        <v/>
      </c>
    </row>
    <row r="3501" spans="1:57" ht="20.100000000000001" customHeight="1" x14ac:dyDescent="0.25">
      <c r="A3501" s="247">
        <v>2723</v>
      </c>
      <c r="B3501" s="247">
        <f>$B$755+(A3501*$B$758)</f>
        <v>16566.76041539212</v>
      </c>
      <c r="C3501" s="247">
        <f>_xlfn.NORM.DIST($B3501,$B$752,$B$753,0)</f>
        <v>8.0463099746345369E-15</v>
      </c>
      <c r="D3501" s="247">
        <f>_xlfn.NORM.DIST($B3501,$B$752,$B$753,1)</f>
        <v>0.99999999999724931</v>
      </c>
      <c r="E3501" s="247">
        <f>IF(OR(D3501&lt;$F$757,D3501&gt;$F$758),C3501,"")</f>
        <v>8.0463099746345369E-15</v>
      </c>
      <c r="F3501" s="247" t="str">
        <f>IF(AND(D3501&gt;$F$757,D3501&lt;$F$758),C3501,"")</f>
        <v/>
      </c>
      <c r="G3501" s="247" t="str">
        <f>IF(C3501=MAX($C$761:$C$2761),C3501,"")</f>
        <v/>
      </c>
      <c r="H3501" s="247">
        <f>_xlfn.NORM.DIST(B3501,$F$753,$F$754,0)</f>
        <v>2.8751346280623821E-278</v>
      </c>
      <c r="I3501" s="247" t="str">
        <f>IF(H3501=MAX($H$761:$H$2761),C3501,"")</f>
        <v/>
      </c>
      <c r="J3501" s="247"/>
      <c r="K3501" s="247"/>
      <c r="L3501" s="247"/>
      <c r="M3501" s="247"/>
      <c r="N3501" s="247"/>
      <c r="O3501" s="247"/>
      <c r="P3501" s="247"/>
      <c r="Q3501" s="247"/>
      <c r="R3501" s="247"/>
      <c r="AZ3501" s="259"/>
      <c r="BA3501" s="259">
        <f>BA3500+$BD$753</f>
        <v>17.56799999999911</v>
      </c>
      <c r="BB3501" s="274">
        <f t="shared" si="781"/>
        <v>1.407882035665379E-2</v>
      </c>
      <c r="BC3501" s="259">
        <f t="shared" si="782"/>
        <v>3.3687192980327157E-5</v>
      </c>
      <c r="BD3501" s="259">
        <f t="shared" si="779"/>
        <v>3.3687192980327157E-5</v>
      </c>
      <c r="BE3501" s="254" t="str">
        <f t="shared" si="780"/>
        <v/>
      </c>
    </row>
    <row r="3502" spans="1:57" ht="20.100000000000001" customHeight="1" x14ac:dyDescent="0.25">
      <c r="A3502" s="247">
        <v>2724</v>
      </c>
      <c r="B3502" s="247">
        <f>$B$755+(A3502*$B$758)</f>
        <v>16576.375482377254</v>
      </c>
      <c r="C3502" s="247">
        <f>_xlfn.NORM.DIST($B3502,$B$752,$B$753,0)</f>
        <v>7.827456353010284E-15</v>
      </c>
      <c r="D3502" s="247">
        <f>_xlfn.NORM.DIST($B3502,$B$752,$B$753,1)</f>
        <v>0.99999999999732569</v>
      </c>
      <c r="E3502" s="247">
        <f>IF(OR(D3502&lt;$F$757,D3502&gt;$F$758),C3502,"")</f>
        <v>7.827456353010284E-15</v>
      </c>
      <c r="F3502" s="247" t="str">
        <f>IF(AND(D3502&gt;$F$757,D3502&lt;$F$758),C3502,"")</f>
        <v/>
      </c>
      <c r="G3502" s="247" t="str">
        <f>IF(C3502=MAX($C$761:$C$2761),C3502,"")</f>
        <v/>
      </c>
      <c r="H3502" s="247">
        <f>_xlfn.NORM.DIST(B3502,$F$753,$F$754,0)</f>
        <v>3.313873823171945E-278</v>
      </c>
      <c r="I3502" s="247" t="str">
        <f>IF(H3502=MAX($H$761:$H$2761),C3502,"")</f>
        <v/>
      </c>
      <c r="J3502" s="247"/>
      <c r="K3502" s="247"/>
      <c r="L3502" s="247"/>
      <c r="M3502" s="247"/>
      <c r="N3502" s="247"/>
      <c r="O3502" s="247"/>
      <c r="P3502" s="247"/>
      <c r="Q3502" s="247"/>
      <c r="R3502" s="247"/>
      <c r="AZ3502" s="259"/>
      <c r="BA3502" s="259">
        <f>BA3501+$BD$753</f>
        <v>17.574399999999109</v>
      </c>
      <c r="BB3502" s="274">
        <f t="shared" si="781"/>
        <v>1.4045133163673463E-2</v>
      </c>
      <c r="BC3502" s="259">
        <f t="shared" si="782"/>
        <v>3.3610151526541204E-5</v>
      </c>
      <c r="BD3502" s="259">
        <f t="shared" si="779"/>
        <v>3.3610151526541204E-5</v>
      </c>
      <c r="BE3502" s="254" t="str">
        <f t="shared" si="780"/>
        <v/>
      </c>
    </row>
    <row r="3503" spans="1:57" ht="20.100000000000001" customHeight="1" x14ac:dyDescent="0.25">
      <c r="A3503" s="247">
        <v>2725</v>
      </c>
      <c r="B3503" s="247">
        <f>$B$755+(A3503*$B$758)</f>
        <v>16585.990549362396</v>
      </c>
      <c r="C3503" s="247">
        <f>_xlfn.NORM.DIST($B3503,$B$752,$B$753,0)</f>
        <v>7.6144335545234849E-15</v>
      </c>
      <c r="D3503" s="247">
        <f>_xlfn.NORM.DIST($B3503,$B$752,$B$753,1)</f>
        <v>0.99999999999739986</v>
      </c>
      <c r="E3503" s="247">
        <f>IF(OR(D3503&lt;$F$757,D3503&gt;$F$758),C3503,"")</f>
        <v>7.6144335545234849E-15</v>
      </c>
      <c r="F3503" s="247" t="str">
        <f>IF(AND(D3503&gt;$F$757,D3503&lt;$F$758),C3503,"")</f>
        <v/>
      </c>
      <c r="G3503" s="247" t="str">
        <f>IF(C3503=MAX($C$761:$C$2761),C3503,"")</f>
        <v/>
      </c>
      <c r="H3503" s="247">
        <f>_xlfn.NORM.DIST(B3503,$F$753,$F$754,0)</f>
        <v>3.8195025380635401E-278</v>
      </c>
      <c r="I3503" s="247" t="str">
        <f>IF(H3503=MAX($H$761:$H$2761),C3503,"")</f>
        <v/>
      </c>
      <c r="J3503" s="247"/>
      <c r="K3503" s="247"/>
      <c r="L3503" s="247"/>
      <c r="M3503" s="247"/>
      <c r="N3503" s="247"/>
      <c r="O3503" s="247"/>
      <c r="P3503" s="247"/>
      <c r="Q3503" s="247"/>
      <c r="R3503" s="247"/>
      <c r="AZ3503" s="259"/>
      <c r="BA3503" s="259">
        <f>BA3502+$BD$753</f>
        <v>17.580799999999108</v>
      </c>
      <c r="BB3503" s="274">
        <f t="shared" si="781"/>
        <v>1.4011523012146922E-2</v>
      </c>
      <c r="BC3503" s="259">
        <f t="shared" si="782"/>
        <v>3.3533275150300634E-5</v>
      </c>
      <c r="BD3503" s="259">
        <f t="shared" si="779"/>
        <v>3.3533275150300634E-5</v>
      </c>
      <c r="BE3503" s="254" t="str">
        <f t="shared" si="780"/>
        <v/>
      </c>
    </row>
    <row r="3504" spans="1:57" ht="20.100000000000001" customHeight="1" x14ac:dyDescent="0.25">
      <c r="A3504" s="248">
        <v>2726</v>
      </c>
      <c r="B3504" s="247">
        <f>$B$755+(A3504*$B$758)</f>
        <v>16595.60561634753</v>
      </c>
      <c r="C3504" s="247">
        <f>_xlfn.NORM.DIST($B3504,$B$752,$B$753,0)</f>
        <v>7.40708961830305E-15</v>
      </c>
      <c r="D3504" s="247">
        <f>_xlfn.NORM.DIST($B3504,$B$752,$B$753,1)</f>
        <v>0.99999999999747213</v>
      </c>
      <c r="E3504" s="247">
        <f>IF(OR(D3504&lt;$F$757,D3504&gt;$F$758),C3504,"")</f>
        <v>7.40708961830305E-15</v>
      </c>
      <c r="F3504" s="247" t="str">
        <f>IF(AND(D3504&gt;$F$757,D3504&lt;$F$758),C3504,"")</f>
        <v/>
      </c>
      <c r="G3504" s="247" t="str">
        <f>IF(C3504=MAX($C$761:$C$2761),C3504,"")</f>
        <v/>
      </c>
      <c r="H3504" s="247">
        <f>_xlfn.NORM.DIST(B3504,$F$753,$F$754,0)</f>
        <v>4.4022093178487371E-278</v>
      </c>
      <c r="I3504" s="247" t="str">
        <f>IF(H3504=MAX($H$761:$H$2761),C3504,"")</f>
        <v/>
      </c>
      <c r="J3504" s="247"/>
      <c r="K3504" s="247"/>
      <c r="L3504" s="247"/>
      <c r="M3504" s="247"/>
      <c r="N3504" s="247"/>
      <c r="O3504" s="247"/>
      <c r="P3504" s="247"/>
      <c r="Q3504" s="247"/>
      <c r="R3504" s="247"/>
      <c r="AZ3504" s="259"/>
      <c r="BA3504" s="259">
        <f>BA3503+$BD$753</f>
        <v>17.587199999999108</v>
      </c>
      <c r="BB3504" s="274">
        <f t="shared" si="781"/>
        <v>1.3977989736996621E-2</v>
      </c>
      <c r="BC3504" s="259">
        <f t="shared" si="782"/>
        <v>3.3456563532895112E-5</v>
      </c>
      <c r="BD3504" s="259">
        <f t="shared" si="779"/>
        <v>3.3456563532895112E-5</v>
      </c>
      <c r="BE3504" s="254" t="str">
        <f t="shared" si="780"/>
        <v/>
      </c>
    </row>
    <row r="3505" spans="1:57" ht="20.100000000000001" customHeight="1" x14ac:dyDescent="0.25">
      <c r="A3505" s="247">
        <v>2727</v>
      </c>
      <c r="B3505" s="247">
        <f>$B$755+(A3505*$B$758)</f>
        <v>16605.220683332671</v>
      </c>
      <c r="C3505" s="247">
        <f>_xlfn.NORM.DIST($B3505,$B$752,$B$753,0)</f>
        <v>7.2052764513750162E-15</v>
      </c>
      <c r="D3505" s="247">
        <f>_xlfn.NORM.DIST($B3505,$B$752,$B$753,1)</f>
        <v>0.9999999999975423</v>
      </c>
      <c r="E3505" s="247">
        <f>IF(OR(D3505&lt;$F$757,D3505&gt;$F$758),C3505,"")</f>
        <v>7.2052764513750162E-15</v>
      </c>
      <c r="F3505" s="247" t="str">
        <f>IF(AND(D3505&gt;$F$757,D3505&lt;$F$758),C3505,"")</f>
        <v/>
      </c>
      <c r="G3505" s="247" t="str">
        <f>IF(C3505=MAX($C$761:$C$2761),C3505,"")</f>
        <v/>
      </c>
      <c r="H3505" s="247">
        <f>_xlfn.NORM.DIST(B3505,$F$753,$F$754,0)</f>
        <v>5.0737331933584776E-278</v>
      </c>
      <c r="I3505" s="247" t="str">
        <f>IF(H3505=MAX($H$761:$H$2761),C3505,"")</f>
        <v/>
      </c>
      <c r="J3505" s="247"/>
      <c r="K3505" s="247"/>
      <c r="L3505" s="247"/>
      <c r="M3505" s="247"/>
      <c r="N3505" s="247"/>
      <c r="O3505" s="247"/>
      <c r="P3505" s="247"/>
      <c r="Q3505" s="247"/>
      <c r="R3505" s="247"/>
      <c r="AZ3505" s="259"/>
      <c r="BA3505" s="259">
        <f>BA3504+$BD$753</f>
        <v>17.593599999999107</v>
      </c>
      <c r="BB3505" s="274">
        <f t="shared" si="781"/>
        <v>1.3944533173463726E-2</v>
      </c>
      <c r="BC3505" s="259">
        <f t="shared" si="782"/>
        <v>3.3380016356289108E-5</v>
      </c>
      <c r="BD3505" s="259">
        <f t="shared" si="779"/>
        <v>3.3380016356289108E-5</v>
      </c>
      <c r="BE3505" s="254" t="str">
        <f t="shared" si="780"/>
        <v/>
      </c>
    </row>
    <row r="3506" spans="1:57" ht="20.100000000000001" customHeight="1" x14ac:dyDescent="0.25">
      <c r="A3506" s="247">
        <v>2728</v>
      </c>
      <c r="B3506" s="247">
        <f>$B$755+(A3506*$B$758)</f>
        <v>16614.835750317805</v>
      </c>
      <c r="C3506" s="247">
        <f>_xlfn.NORM.DIST($B3506,$B$752,$B$753,0)</f>
        <v>7.0088497326889495E-15</v>
      </c>
      <c r="D3506" s="247">
        <f>_xlfn.NORM.DIST($B3506,$B$752,$B$753,1)</f>
        <v>0.99999999999761069</v>
      </c>
      <c r="E3506" s="247">
        <f>IF(OR(D3506&lt;$F$757,D3506&gt;$F$758),C3506,"")</f>
        <v>7.0088497326889495E-15</v>
      </c>
      <c r="F3506" s="247" t="str">
        <f>IF(AND(D3506&gt;$F$757,D3506&lt;$F$758),C3506,"")</f>
        <v/>
      </c>
      <c r="G3506" s="247" t="str">
        <f>IF(C3506=MAX($C$761:$C$2761),C3506,"")</f>
        <v/>
      </c>
      <c r="H3506" s="247">
        <f>_xlfn.NORM.DIST(B3506,$F$753,$F$754,0)</f>
        <v>5.8475994160498728E-278</v>
      </c>
      <c r="I3506" s="247" t="str">
        <f>IF(H3506=MAX($H$761:$H$2761),C3506,"")</f>
        <v/>
      </c>
      <c r="J3506" s="247"/>
      <c r="K3506" s="247"/>
      <c r="L3506" s="247"/>
      <c r="M3506" s="247"/>
      <c r="N3506" s="247"/>
      <c r="O3506" s="247"/>
      <c r="P3506" s="247"/>
      <c r="Q3506" s="247"/>
      <c r="R3506" s="247"/>
      <c r="AZ3506" s="259"/>
      <c r="BA3506" s="259">
        <f>BA3505+$BD$753</f>
        <v>17.599999999999106</v>
      </c>
      <c r="BB3506" s="274">
        <f t="shared" si="781"/>
        <v>1.3911153157107437E-2</v>
      </c>
      <c r="BC3506" s="259">
        <f t="shared" si="782"/>
        <v>3.3303633302865163E-5</v>
      </c>
      <c r="BD3506" s="259">
        <f t="shared" si="779"/>
        <v>3.3303633302865163E-5</v>
      </c>
      <c r="BE3506" s="254" t="str">
        <f t="shared" si="780"/>
        <v/>
      </c>
    </row>
    <row r="3507" spans="1:57" ht="20.100000000000001" customHeight="1" x14ac:dyDescent="0.25">
      <c r="A3507" s="247">
        <v>2729</v>
      </c>
      <c r="B3507" s="247">
        <f>$B$755+(A3507*$B$758)</f>
        <v>16624.450817302946</v>
      </c>
      <c r="C3507" s="247">
        <f>_xlfn.NORM.DIST($B3507,$B$752,$B$753,0)</f>
        <v>6.8176688194569801E-15</v>
      </c>
      <c r="D3507" s="247">
        <f>_xlfn.NORM.DIST($B3507,$B$752,$B$753,1)</f>
        <v>0.99999999999767708</v>
      </c>
      <c r="E3507" s="247">
        <f>IF(OR(D3507&lt;$F$757,D3507&gt;$F$758),C3507,"")</f>
        <v>6.8176688194569801E-15</v>
      </c>
      <c r="F3507" s="247" t="str">
        <f>IF(AND(D3507&gt;$F$757,D3507&lt;$F$758),C3507,"")</f>
        <v/>
      </c>
      <c r="G3507" s="247" t="str">
        <f>IF(C3507=MAX($C$761:$C$2761),C3507,"")</f>
        <v/>
      </c>
      <c r="H3507" s="247">
        <f>_xlfn.NORM.DIST(B3507,$F$753,$F$754,0)</f>
        <v>6.7393910008941923E-278</v>
      </c>
      <c r="I3507" s="247" t="str">
        <f>IF(H3507=MAX($H$761:$H$2761),C3507,"")</f>
        <v/>
      </c>
      <c r="J3507" s="247"/>
      <c r="K3507" s="247"/>
      <c r="L3507" s="247"/>
      <c r="M3507" s="247"/>
      <c r="N3507" s="247"/>
      <c r="O3507" s="247"/>
      <c r="P3507" s="247"/>
      <c r="Q3507" s="247"/>
      <c r="R3507" s="247"/>
      <c r="AZ3507" s="259"/>
      <c r="BA3507" s="259">
        <f>BA3506+$BD$753</f>
        <v>17.606399999999105</v>
      </c>
      <c r="BB3507" s="274">
        <f t="shared" si="781"/>
        <v>1.3877849523804572E-2</v>
      </c>
      <c r="BC3507" s="259">
        <f t="shared" si="782"/>
        <v>3.3227414055486335E-5</v>
      </c>
      <c r="BD3507" s="259">
        <f t="shared" si="779"/>
        <v>3.3227414055486335E-5</v>
      </c>
      <c r="BE3507" s="254" t="str">
        <f t="shared" si="780"/>
        <v/>
      </c>
    </row>
    <row r="3508" spans="1:57" ht="20.100000000000001" customHeight="1" x14ac:dyDescent="0.25">
      <c r="A3508" s="247">
        <v>2730</v>
      </c>
      <c r="B3508" s="247">
        <f>$B$755+(A3508*$B$758)</f>
        <v>16634.06588428808</v>
      </c>
      <c r="C3508" s="247">
        <f>_xlfn.NORM.DIST($B3508,$B$752,$B$753,0)</f>
        <v>6.6315966557588516E-15</v>
      </c>
      <c r="D3508" s="247">
        <f>_xlfn.NORM.DIST($B3508,$B$752,$B$753,1)</f>
        <v>0.99999999999774181</v>
      </c>
      <c r="E3508" s="247">
        <f>IF(OR(D3508&lt;$F$757,D3508&gt;$F$758),C3508,"")</f>
        <v>6.6315966557588516E-15</v>
      </c>
      <c r="F3508" s="247" t="str">
        <f>IF(AND(D3508&gt;$F$757,D3508&lt;$F$758),C3508,"")</f>
        <v/>
      </c>
      <c r="G3508" s="247" t="str">
        <f>IF(C3508=MAX($C$761:$C$2761),C3508,"")</f>
        <v/>
      </c>
      <c r="H3508" s="247">
        <f>_xlfn.NORM.DIST(B3508,$F$753,$F$754,0)</f>
        <v>7.7670615114010298E-278</v>
      </c>
      <c r="I3508" s="247" t="str">
        <f>IF(H3508=MAX($H$761:$H$2761),C3508,"")</f>
        <v/>
      </c>
      <c r="J3508" s="247"/>
      <c r="K3508" s="247"/>
      <c r="L3508" s="247"/>
      <c r="M3508" s="247"/>
      <c r="N3508" s="247"/>
      <c r="O3508" s="247"/>
      <c r="P3508" s="247"/>
      <c r="Q3508" s="247"/>
      <c r="R3508" s="247"/>
      <c r="AZ3508" s="259"/>
      <c r="BA3508" s="259">
        <f>BA3507+$BD$753</f>
        <v>17.612799999999105</v>
      </c>
      <c r="BB3508" s="274">
        <f t="shared" si="781"/>
        <v>1.3844622109749086E-2</v>
      </c>
      <c r="BC3508" s="259">
        <f t="shared" si="782"/>
        <v>3.3151358297570793E-5</v>
      </c>
      <c r="BD3508" s="259">
        <f t="shared" ref="BD3508:BD3571" si="783">IF(BB3508&lt;(1-$AZ$760),BC3508,"")</f>
        <v>3.3151358297570793E-5</v>
      </c>
      <c r="BE3508" s="254" t="str">
        <f t="shared" ref="BE3508:BE3571" si="784">IF(BB3508&lt;(1-$AZ$766),BC3508,"")</f>
        <v/>
      </c>
    </row>
    <row r="3509" spans="1:57" ht="20.100000000000001" customHeight="1" x14ac:dyDescent="0.25">
      <c r="A3509" s="247">
        <v>2731</v>
      </c>
      <c r="B3509" s="247">
        <f>$B$755+(A3509*$B$758)</f>
        <v>16643.680951273222</v>
      </c>
      <c r="C3509" s="247">
        <f>_xlfn.NORM.DIST($B3509,$B$752,$B$753,0)</f>
        <v>6.4504996833530417E-15</v>
      </c>
      <c r="D3509" s="247">
        <f>_xlfn.NORM.DIST($B3509,$B$752,$B$753,1)</f>
        <v>0.99999999999780464</v>
      </c>
      <c r="E3509" s="247">
        <f>IF(OR(D3509&lt;$F$757,D3509&gt;$F$758),C3509,"")</f>
        <v>6.4504996833530417E-15</v>
      </c>
      <c r="F3509" s="247" t="str">
        <f>IF(AND(D3509&gt;$F$757,D3509&lt;$F$758),C3509,"")</f>
        <v/>
      </c>
      <c r="G3509" s="247" t="str">
        <f>IF(C3509=MAX($C$761:$C$2761),C3509,"")</f>
        <v/>
      </c>
      <c r="H3509" s="247">
        <f>_xlfn.NORM.DIST(B3509,$F$753,$F$754,0)</f>
        <v>8.9512953448891963E-278</v>
      </c>
      <c r="I3509" s="247" t="str">
        <f>IF(H3509=MAX($H$761:$H$2761),C3509,"")</f>
        <v/>
      </c>
      <c r="J3509" s="247"/>
      <c r="K3509" s="247"/>
      <c r="L3509" s="247"/>
      <c r="M3509" s="247"/>
      <c r="N3509" s="247"/>
      <c r="O3509" s="247"/>
      <c r="P3509" s="247"/>
      <c r="Q3509" s="247"/>
      <c r="R3509" s="247"/>
      <c r="AZ3509" s="259"/>
      <c r="BA3509" s="259">
        <f>BA3508+$BD$753</f>
        <v>17.619199999999104</v>
      </c>
      <c r="BB3509" s="274">
        <f t="shared" ref="BB3509:BB3572" si="785">_xlfn.CHISQ.DIST.RT(BA3509,7)</f>
        <v>1.3811470751451515E-2</v>
      </c>
      <c r="BC3509" s="259">
        <f t="shared" ref="BC3509:BC3572" si="786">BB3509-BB3510</f>
        <v>3.3075465713003349E-5</v>
      </c>
      <c r="BD3509" s="259">
        <f t="shared" si="783"/>
        <v>3.3075465713003349E-5</v>
      </c>
      <c r="BE3509" s="254" t="str">
        <f t="shared" si="784"/>
        <v/>
      </c>
    </row>
    <row r="3510" spans="1:57" ht="20.100000000000001" customHeight="1" x14ac:dyDescent="0.25">
      <c r="A3510" s="247">
        <v>2732</v>
      </c>
      <c r="B3510" s="247">
        <f>$B$755+(A3510*$B$758)</f>
        <v>16653.296018258356</v>
      </c>
      <c r="C3510" s="247">
        <f>_xlfn.NORM.DIST($B3510,$B$752,$B$753,0)</f>
        <v>6.2742477546479165E-15</v>
      </c>
      <c r="D3510" s="247">
        <f>_xlfn.NORM.DIST($B3510,$B$752,$B$753,1)</f>
        <v>0.99999999999786582</v>
      </c>
      <c r="E3510" s="247">
        <f>IF(OR(D3510&lt;$F$757,D3510&gt;$F$758),C3510,"")</f>
        <v>6.2742477546479165E-15</v>
      </c>
      <c r="F3510" s="247" t="str">
        <f>IF(AND(D3510&gt;$F$757,D3510&lt;$F$758),C3510,"")</f>
        <v/>
      </c>
      <c r="G3510" s="247" t="str">
        <f>IF(C3510=MAX($C$761:$C$2761),C3510,"")</f>
        <v/>
      </c>
      <c r="H3510" s="247">
        <f>_xlfn.NORM.DIST(B3510,$F$753,$F$754,0)</f>
        <v>1.0315922724838538E-277</v>
      </c>
      <c r="I3510" s="247" t="str">
        <f>IF(H3510=MAX($H$761:$H$2761),C3510,"")</f>
        <v/>
      </c>
      <c r="J3510" s="247"/>
      <c r="K3510" s="247"/>
      <c r="L3510" s="247"/>
      <c r="M3510" s="247"/>
      <c r="N3510" s="247"/>
      <c r="O3510" s="247"/>
      <c r="P3510" s="247"/>
      <c r="Q3510" s="247"/>
      <c r="R3510" s="247"/>
      <c r="AZ3510" s="259"/>
      <c r="BA3510" s="259">
        <f>BA3509+$BD$753</f>
        <v>17.625599999999103</v>
      </c>
      <c r="BB3510" s="274">
        <f t="shared" si="785"/>
        <v>1.3778395285738512E-2</v>
      </c>
      <c r="BC3510" s="259">
        <f t="shared" si="786"/>
        <v>3.2999735986111167E-5</v>
      </c>
      <c r="BD3510" s="259">
        <f t="shared" si="783"/>
        <v>3.2999735986111167E-5</v>
      </c>
      <c r="BE3510" s="254" t="str">
        <f t="shared" si="784"/>
        <v/>
      </c>
    </row>
    <row r="3511" spans="1:57" ht="20.100000000000001" customHeight="1" x14ac:dyDescent="0.25">
      <c r="A3511" s="248">
        <v>2733</v>
      </c>
      <c r="B3511" s="247">
        <f>$B$755+(A3511*$B$758)</f>
        <v>16662.911085243497</v>
      </c>
      <c r="C3511" s="247">
        <f>_xlfn.NORM.DIST($B3511,$B$752,$B$753,0)</f>
        <v>6.1027140477777348E-15</v>
      </c>
      <c r="D3511" s="247">
        <f>_xlfn.NORM.DIST($B3511,$B$752,$B$753,1)</f>
        <v>0.99999999999792533</v>
      </c>
      <c r="E3511" s="247">
        <f>IF(OR(D3511&lt;$F$757,D3511&gt;$F$758),C3511,"")</f>
        <v>6.1027140477777348E-15</v>
      </c>
      <c r="F3511" s="247" t="str">
        <f>IF(AND(D3511&gt;$F$757,D3511&lt;$F$758),C3511,"")</f>
        <v/>
      </c>
      <c r="G3511" s="247" t="str">
        <f>IF(C3511=MAX($C$761:$C$2761),C3511,"")</f>
        <v/>
      </c>
      <c r="H3511" s="247">
        <f>_xlfn.NORM.DIST(B3511,$F$753,$F$754,0)</f>
        <v>1.1888397699564536E-277</v>
      </c>
      <c r="I3511" s="247" t="str">
        <f>IF(H3511=MAX($H$761:$H$2761),C3511,"")</f>
        <v/>
      </c>
      <c r="J3511" s="247"/>
      <c r="K3511" s="247"/>
      <c r="L3511" s="247"/>
      <c r="M3511" s="247"/>
      <c r="N3511" s="247"/>
      <c r="O3511" s="247"/>
      <c r="P3511" s="247"/>
      <c r="Q3511" s="247"/>
      <c r="R3511" s="247"/>
      <c r="AZ3511" s="259"/>
      <c r="BA3511" s="259">
        <f>BA3510+$BD$753</f>
        <v>17.631999999999103</v>
      </c>
      <c r="BB3511" s="274">
        <f t="shared" si="785"/>
        <v>1.37453955497524E-2</v>
      </c>
      <c r="BC3511" s="259">
        <f t="shared" si="786"/>
        <v>3.2924168801873668E-5</v>
      </c>
      <c r="BD3511" s="259">
        <f t="shared" si="783"/>
        <v>3.2924168801873668E-5</v>
      </c>
      <c r="BE3511" s="254" t="str">
        <f t="shared" si="784"/>
        <v/>
      </c>
    </row>
    <row r="3512" spans="1:57" ht="20.100000000000001" customHeight="1" x14ac:dyDescent="0.25">
      <c r="A3512" s="247">
        <v>2734</v>
      </c>
      <c r="B3512" s="247">
        <f>$B$755+(A3512*$B$758)</f>
        <v>16672.526152228631</v>
      </c>
      <c r="C3512" s="247">
        <f>_xlfn.NORM.DIST($B3512,$B$752,$B$753,0)</f>
        <v>5.9357749837376976E-15</v>
      </c>
      <c r="D3512" s="247">
        <f>_xlfn.NORM.DIST($B3512,$B$752,$B$753,1)</f>
        <v>0.99999999999798317</v>
      </c>
      <c r="E3512" s="247">
        <f>IF(OR(D3512&lt;$F$757,D3512&gt;$F$758),C3512,"")</f>
        <v>5.9357749837376976E-15</v>
      </c>
      <c r="F3512" s="247" t="str">
        <f>IF(AND(D3512&gt;$F$757,D3512&lt;$F$758),C3512,"")</f>
        <v/>
      </c>
      <c r="G3512" s="247" t="str">
        <f>IF(C3512=MAX($C$761:$C$2761),C3512,"")</f>
        <v/>
      </c>
      <c r="H3512" s="247">
        <f>_xlfn.NORM.DIST(B3512,$F$753,$F$754,0)</f>
        <v>1.370034870431562E-277</v>
      </c>
      <c r="I3512" s="247" t="str">
        <f>IF(H3512=MAX($H$761:$H$2761),C3512,"")</f>
        <v/>
      </c>
      <c r="J3512" s="247"/>
      <c r="K3512" s="247"/>
      <c r="L3512" s="247"/>
      <c r="M3512" s="247"/>
      <c r="N3512" s="247"/>
      <c r="O3512" s="247"/>
      <c r="P3512" s="247"/>
      <c r="Q3512" s="247"/>
      <c r="R3512" s="247"/>
      <c r="AZ3512" s="259"/>
      <c r="BA3512" s="259">
        <f>BA3511+$BD$753</f>
        <v>17.638399999999102</v>
      </c>
      <c r="BB3512" s="274">
        <f t="shared" si="785"/>
        <v>1.3712471380950527E-2</v>
      </c>
      <c r="BC3512" s="259">
        <f t="shared" si="786"/>
        <v>3.284876384560334E-5</v>
      </c>
      <c r="BD3512" s="259">
        <f t="shared" si="783"/>
        <v>3.284876384560334E-5</v>
      </c>
      <c r="BE3512" s="254" t="str">
        <f t="shared" si="784"/>
        <v/>
      </c>
    </row>
    <row r="3513" spans="1:57" ht="20.100000000000001" customHeight="1" x14ac:dyDescent="0.25">
      <c r="A3513" s="247">
        <v>2735</v>
      </c>
      <c r="B3513" s="247">
        <f>$B$755+(A3513*$B$758)</f>
        <v>16682.141219213772</v>
      </c>
      <c r="C3513" s="247">
        <f>_xlfn.NORM.DIST($B3513,$B$752,$B$753,0)</f>
        <v>5.7733101455262932E-15</v>
      </c>
      <c r="D3513" s="247">
        <f>_xlfn.NORM.DIST($B3513,$B$752,$B$753,1)</f>
        <v>0.99999999999803946</v>
      </c>
      <c r="E3513" s="247">
        <f>IF(OR(D3513&lt;$F$757,D3513&gt;$F$758),C3513,"")</f>
        <v>5.7733101455262932E-15</v>
      </c>
      <c r="F3513" s="247" t="str">
        <f>IF(AND(D3513&gt;$F$757,D3513&lt;$F$758),C3513,"")</f>
        <v/>
      </c>
      <c r="G3513" s="247" t="str">
        <f>IF(C3513=MAX($C$761:$C$2761),C3513,"")</f>
        <v/>
      </c>
      <c r="H3513" s="247">
        <f>_xlfn.NORM.DIST(B3513,$F$753,$F$754,0)</f>
        <v>1.5788212692273999E-277</v>
      </c>
      <c r="I3513" s="247" t="str">
        <f>IF(H3513=MAX($H$761:$H$2761),C3513,"")</f>
        <v/>
      </c>
      <c r="J3513" s="247"/>
      <c r="K3513" s="247"/>
      <c r="L3513" s="247"/>
      <c r="M3513" s="247"/>
      <c r="N3513" s="247"/>
      <c r="O3513" s="247"/>
      <c r="P3513" s="247"/>
      <c r="Q3513" s="247"/>
      <c r="R3513" s="247"/>
      <c r="AZ3513" s="259"/>
      <c r="BA3513" s="259">
        <f>BA3512+$BD$753</f>
        <v>17.644799999999101</v>
      </c>
      <c r="BB3513" s="274">
        <f t="shared" si="785"/>
        <v>1.3679622617104923E-2</v>
      </c>
      <c r="BC3513" s="259">
        <f t="shared" si="786"/>
        <v>3.2773520803251049E-5</v>
      </c>
      <c r="BD3513" s="259">
        <f t="shared" si="783"/>
        <v>3.2773520803251049E-5</v>
      </c>
      <c r="BE3513" s="254" t="str">
        <f t="shared" si="784"/>
        <v/>
      </c>
    </row>
    <row r="3514" spans="1:57" ht="20.100000000000001" customHeight="1" x14ac:dyDescent="0.25">
      <c r="A3514" s="247">
        <v>2736</v>
      </c>
      <c r="B3514" s="247">
        <f>$B$755+(A3514*$B$758)</f>
        <v>16691.756286198906</v>
      </c>
      <c r="C3514" s="247">
        <f>_xlfn.NORM.DIST($B3514,$B$752,$B$753,0)</f>
        <v>5.6152021992510198E-15</v>
      </c>
      <c r="D3514" s="247">
        <f>_xlfn.NORM.DIST($B3514,$B$752,$B$753,1)</f>
        <v>0.9999999999980943</v>
      </c>
      <c r="E3514" s="247">
        <f>IF(OR(D3514&lt;$F$757,D3514&gt;$F$758),C3514,"")</f>
        <v>5.6152021992510198E-15</v>
      </c>
      <c r="F3514" s="247" t="str">
        <f>IF(AND(D3514&gt;$F$757,D3514&lt;$F$758),C3514,"")</f>
        <v/>
      </c>
      <c r="G3514" s="247" t="str">
        <f>IF(C3514=MAX($C$761:$C$2761),C3514,"")</f>
        <v/>
      </c>
      <c r="H3514" s="247">
        <f>_xlfn.NORM.DIST(B3514,$F$753,$F$754,0)</f>
        <v>1.8193965507403917E-277</v>
      </c>
      <c r="I3514" s="247" t="str">
        <f>IF(H3514=MAX($H$761:$H$2761),C3514,"")</f>
        <v/>
      </c>
      <c r="J3514" s="247"/>
      <c r="K3514" s="247"/>
      <c r="L3514" s="247"/>
      <c r="M3514" s="247"/>
      <c r="N3514" s="247"/>
      <c r="O3514" s="247"/>
      <c r="P3514" s="247"/>
      <c r="Q3514" s="247"/>
      <c r="R3514" s="247"/>
      <c r="AZ3514" s="259"/>
      <c r="BA3514" s="259">
        <f>BA3513+$BD$753</f>
        <v>17.6511999999991</v>
      </c>
      <c r="BB3514" s="274">
        <f t="shared" si="785"/>
        <v>1.3646849096301672E-2</v>
      </c>
      <c r="BC3514" s="259">
        <f t="shared" si="786"/>
        <v>3.2698439361097259E-5</v>
      </c>
      <c r="BD3514" s="259">
        <f t="shared" si="783"/>
        <v>3.2698439361097259E-5</v>
      </c>
      <c r="BE3514" s="254" t="str">
        <f t="shared" si="784"/>
        <v/>
      </c>
    </row>
    <row r="3515" spans="1:57" ht="20.100000000000001" customHeight="1" x14ac:dyDescent="0.25">
      <c r="A3515" s="247">
        <v>2737</v>
      </c>
      <c r="B3515" s="247">
        <f>$B$755+(A3515*$B$758)</f>
        <v>16701.371353184048</v>
      </c>
      <c r="C3515" s="247">
        <f>_xlfn.NORM.DIST($B3515,$B$752,$B$753,0)</f>
        <v>5.4613368171480196E-15</v>
      </c>
      <c r="D3515" s="247">
        <f>_xlfn.NORM.DIST($B3515,$B$752,$B$753,1)</f>
        <v>0.99999999999814748</v>
      </c>
      <c r="E3515" s="247">
        <f>IF(OR(D3515&lt;$F$757,D3515&gt;$F$758),C3515,"")</f>
        <v>5.4613368171480196E-15</v>
      </c>
      <c r="F3515" s="247" t="str">
        <f>IF(AND(D3515&gt;$F$757,D3515&lt;$F$758),C3515,"")</f>
        <v/>
      </c>
      <c r="G3515" s="247" t="str">
        <f>IF(C3515=MAX($C$761:$C$2761),C3515,"")</f>
        <v/>
      </c>
      <c r="H3515" s="247">
        <f>_xlfn.NORM.DIST(B3515,$F$753,$F$754,0)</f>
        <v>2.0965963092384341E-277</v>
      </c>
      <c r="I3515" s="247" t="str">
        <f>IF(H3515=MAX($H$761:$H$2761),C3515,"")</f>
        <v/>
      </c>
      <c r="J3515" s="247"/>
      <c r="K3515" s="247"/>
      <c r="L3515" s="247"/>
      <c r="M3515" s="247"/>
      <c r="N3515" s="247"/>
      <c r="O3515" s="247"/>
      <c r="P3515" s="247"/>
      <c r="Q3515" s="247"/>
      <c r="R3515" s="247"/>
      <c r="AZ3515" s="259"/>
      <c r="BA3515" s="259">
        <f>BA3514+$BD$753</f>
        <v>17.6575999999991</v>
      </c>
      <c r="BB3515" s="274">
        <f t="shared" si="785"/>
        <v>1.3614150656940575E-2</v>
      </c>
      <c r="BC3515" s="259">
        <f t="shared" si="786"/>
        <v>3.2623519206140608E-5</v>
      </c>
      <c r="BD3515" s="259">
        <f t="shared" si="783"/>
        <v>3.2623519206140608E-5</v>
      </c>
      <c r="BE3515" s="254" t="str">
        <f t="shared" si="784"/>
        <v/>
      </c>
    </row>
    <row r="3516" spans="1:57" ht="20.100000000000001" customHeight="1" x14ac:dyDescent="0.25">
      <c r="A3516" s="247">
        <v>2738</v>
      </c>
      <c r="B3516" s="247">
        <f>$B$755+(A3516*$B$758)</f>
        <v>16710.986420169182</v>
      </c>
      <c r="C3516" s="247">
        <f>_xlfn.NORM.DIST($B3516,$B$752,$B$753,0)</f>
        <v>5.3116026024736691E-15</v>
      </c>
      <c r="D3516" s="247">
        <f>_xlfn.NORM.DIST($B3516,$B$752,$B$753,1)</f>
        <v>0.99999999999819933</v>
      </c>
      <c r="E3516" s="247">
        <f>IF(OR(D3516&lt;$F$757,D3516&gt;$F$758),C3516,"")</f>
        <v>5.3116026024736691E-15</v>
      </c>
      <c r="F3516" s="247" t="str">
        <f>IF(AND(D3516&gt;$F$757,D3516&lt;$F$758),C3516,"")</f>
        <v/>
      </c>
      <c r="G3516" s="247" t="str">
        <f>IF(C3516=MAX($C$761:$C$2761),C3516,"")</f>
        <v/>
      </c>
      <c r="H3516" s="247">
        <f>_xlfn.NORM.DIST(B3516,$F$753,$F$754,0)</f>
        <v>2.4159910335261586E-277</v>
      </c>
      <c r="I3516" s="247" t="str">
        <f>IF(H3516=MAX($H$761:$H$2761),C3516,"")</f>
        <v/>
      </c>
      <c r="J3516" s="247"/>
      <c r="K3516" s="247"/>
      <c r="L3516" s="247"/>
      <c r="M3516" s="247"/>
      <c r="N3516" s="247"/>
      <c r="O3516" s="247"/>
      <c r="P3516" s="247"/>
      <c r="Q3516" s="247"/>
      <c r="R3516" s="247"/>
      <c r="AZ3516" s="259"/>
      <c r="BA3516" s="259">
        <f>BA3515+$BD$753</f>
        <v>17.663999999999099</v>
      </c>
      <c r="BB3516" s="274">
        <f t="shared" si="785"/>
        <v>1.3581527137734434E-2</v>
      </c>
      <c r="BC3516" s="259">
        <f t="shared" si="786"/>
        <v>3.2548760025633006E-5</v>
      </c>
      <c r="BD3516" s="259">
        <f t="shared" si="783"/>
        <v>3.2548760025633006E-5</v>
      </c>
      <c r="BE3516" s="254" t="str">
        <f t="shared" si="784"/>
        <v/>
      </c>
    </row>
    <row r="3517" spans="1:57" ht="20.100000000000001" customHeight="1" x14ac:dyDescent="0.25">
      <c r="A3517" s="248">
        <v>2739</v>
      </c>
      <c r="B3517" s="247">
        <f>$B$755+(A3517*$B$758)</f>
        <v>16720.601487154323</v>
      </c>
      <c r="C3517" s="247">
        <f>_xlfn.NORM.DIST($B3517,$B$752,$B$753,0)</f>
        <v>5.1658910162207061E-15</v>
      </c>
      <c r="D3517" s="247">
        <f>_xlfn.NORM.DIST($B3517,$B$752,$B$753,1)</f>
        <v>0.99999999999824962</v>
      </c>
      <c r="E3517" s="247">
        <f>IF(OR(D3517&lt;$F$757,D3517&gt;$F$758),C3517,"")</f>
        <v>5.1658910162207061E-15</v>
      </c>
      <c r="F3517" s="247" t="str">
        <f>IF(AND(D3517&gt;$F$757,D3517&lt;$F$758),C3517,"")</f>
        <v/>
      </c>
      <c r="G3517" s="247" t="str">
        <f>IF(C3517=MAX($C$761:$C$2761),C3517,"")</f>
        <v/>
      </c>
      <c r="H3517" s="247">
        <f>_xlfn.NORM.DIST(B3517,$F$753,$F$754,0)</f>
        <v>2.783997690401469E-277</v>
      </c>
      <c r="I3517" s="247" t="str">
        <f>IF(H3517=MAX($H$761:$H$2761),C3517,"")</f>
        <v/>
      </c>
      <c r="J3517" s="247"/>
      <c r="K3517" s="247"/>
      <c r="L3517" s="247"/>
      <c r="M3517" s="247"/>
      <c r="N3517" s="247"/>
      <c r="O3517" s="247"/>
      <c r="P3517" s="247"/>
      <c r="Q3517" s="247"/>
      <c r="R3517" s="247"/>
      <c r="AZ3517" s="259"/>
      <c r="BA3517" s="259">
        <f>BA3516+$BD$753</f>
        <v>17.670399999999098</v>
      </c>
      <c r="BB3517" s="274">
        <f t="shared" si="785"/>
        <v>1.3548978377708801E-2</v>
      </c>
      <c r="BC3517" s="259">
        <f t="shared" si="786"/>
        <v>3.2474161507563618E-5</v>
      </c>
      <c r="BD3517" s="259">
        <f t="shared" si="783"/>
        <v>3.2474161507563618E-5</v>
      </c>
      <c r="BE3517" s="254" t="str">
        <f t="shared" si="784"/>
        <v/>
      </c>
    </row>
    <row r="3518" spans="1:57" ht="20.100000000000001" customHeight="1" x14ac:dyDescent="0.25">
      <c r="A3518" s="247">
        <v>2740</v>
      </c>
      <c r="B3518" s="247">
        <f>$B$755+(A3518*$B$758)</f>
        <v>16730.216554139457</v>
      </c>
      <c r="C3518" s="247">
        <f>_xlfn.NORM.DIST($B3518,$B$752,$B$753,0)</f>
        <v>5.0240963056194061E-15</v>
      </c>
      <c r="D3518" s="247">
        <f>_xlfn.NORM.DIST($B3518,$B$752,$B$753,1)</f>
        <v>0.99999999999829858</v>
      </c>
      <c r="E3518" s="247">
        <f>IF(OR(D3518&lt;$F$757,D3518&gt;$F$758),C3518,"")</f>
        <v>5.0240963056194061E-15</v>
      </c>
      <c r="F3518" s="247" t="str">
        <f>IF(AND(D3518&gt;$F$757,D3518&lt;$F$758),C3518,"")</f>
        <v/>
      </c>
      <c r="G3518" s="247" t="str">
        <f>IF(C3518=MAX($C$761:$C$2761),C3518,"")</f>
        <v/>
      </c>
      <c r="H3518" s="247">
        <f>_xlfn.NORM.DIST(B3518,$F$753,$F$754,0)</f>
        <v>3.2080082348443291E-277</v>
      </c>
      <c r="I3518" s="247" t="str">
        <f>IF(H3518=MAX($H$761:$H$2761),C3518,"")</f>
        <v/>
      </c>
      <c r="J3518" s="247"/>
      <c r="K3518" s="247"/>
      <c r="L3518" s="247"/>
      <c r="M3518" s="247"/>
      <c r="N3518" s="247"/>
      <c r="O3518" s="247"/>
      <c r="P3518" s="247"/>
      <c r="Q3518" s="247"/>
      <c r="R3518" s="247"/>
      <c r="AZ3518" s="259"/>
      <c r="BA3518" s="259">
        <f>BA3517+$BD$753</f>
        <v>17.676799999999098</v>
      </c>
      <c r="BB3518" s="274">
        <f t="shared" si="785"/>
        <v>1.3516504216201238E-2</v>
      </c>
      <c r="BC3518" s="259">
        <f t="shared" si="786"/>
        <v>3.2399723340190492E-5</v>
      </c>
      <c r="BD3518" s="259">
        <f t="shared" si="783"/>
        <v>3.2399723340190492E-5</v>
      </c>
      <c r="BE3518" s="254" t="str">
        <f t="shared" si="784"/>
        <v/>
      </c>
    </row>
    <row r="3519" spans="1:57" ht="20.100000000000001" customHeight="1" x14ac:dyDescent="0.25">
      <c r="A3519" s="247">
        <v>2741</v>
      </c>
      <c r="B3519" s="247">
        <f>$B$755+(A3519*$B$758)</f>
        <v>16739.831621124598</v>
      </c>
      <c r="C3519" s="247">
        <f>_xlfn.NORM.DIST($B3519,$B$752,$B$753,0)</f>
        <v>4.8861154343778655E-15</v>
      </c>
      <c r="D3519" s="247">
        <f>_xlfn.NORM.DIST($B3519,$B$752,$B$753,1)</f>
        <v>0.99999999999834632</v>
      </c>
      <c r="E3519" s="247">
        <f>IF(OR(D3519&lt;$F$757,D3519&gt;$F$758),C3519,"")</f>
        <v>4.8861154343778655E-15</v>
      </c>
      <c r="F3519" s="247" t="str">
        <f>IF(AND(D3519&gt;$F$757,D3519&lt;$F$758),C3519,"")</f>
        <v/>
      </c>
      <c r="G3519" s="247" t="str">
        <f>IF(C3519=MAX($C$761:$C$2761),C3519,"")</f>
        <v/>
      </c>
      <c r="H3519" s="247">
        <f>_xlfn.NORM.DIST(B3519,$F$753,$F$754,0)</f>
        <v>3.696537612283183E-277</v>
      </c>
      <c r="I3519" s="247" t="str">
        <f>IF(H3519=MAX($H$761:$H$2761),C3519,"")</f>
        <v/>
      </c>
      <c r="J3519" s="247"/>
      <c r="K3519" s="247"/>
      <c r="L3519" s="247"/>
      <c r="M3519" s="247"/>
      <c r="N3519" s="247"/>
      <c r="O3519" s="247"/>
      <c r="P3519" s="247"/>
      <c r="Q3519" s="247"/>
      <c r="R3519" s="247"/>
      <c r="AZ3519" s="259"/>
      <c r="BA3519" s="259">
        <f>BA3518+$BD$753</f>
        <v>17.683199999999097</v>
      </c>
      <c r="BB3519" s="274">
        <f t="shared" si="785"/>
        <v>1.3484104492861047E-2</v>
      </c>
      <c r="BC3519" s="259">
        <f t="shared" si="786"/>
        <v>3.2325445212436077E-5</v>
      </c>
      <c r="BD3519" s="259">
        <f t="shared" si="783"/>
        <v>3.2325445212436077E-5</v>
      </c>
      <c r="BE3519" s="254" t="str">
        <f t="shared" si="784"/>
        <v/>
      </c>
    </row>
    <row r="3520" spans="1:57" ht="20.100000000000001" customHeight="1" x14ac:dyDescent="0.25">
      <c r="A3520" s="247">
        <v>2742</v>
      </c>
      <c r="B3520" s="247">
        <f>$B$755+(A3520*$B$758)</f>
        <v>16749.446688109732</v>
      </c>
      <c r="C3520" s="247">
        <f>_xlfn.NORM.DIST($B3520,$B$752,$B$753,0)</f>
        <v>4.7518480146239946E-15</v>
      </c>
      <c r="D3520" s="247">
        <f>_xlfn.NORM.DIST($B3520,$B$752,$B$753,1)</f>
        <v>0.99999999999839262</v>
      </c>
      <c r="E3520" s="247">
        <f>IF(OR(D3520&lt;$F$757,D3520&gt;$F$758),C3520,"")</f>
        <v>4.7518480146239946E-15</v>
      </c>
      <c r="F3520" s="247" t="str">
        <f>IF(AND(D3520&gt;$F$757,D3520&lt;$F$758),C3520,"")</f>
        <v/>
      </c>
      <c r="G3520" s="247" t="str">
        <f>IF(C3520=MAX($C$761:$C$2761),C3520,"")</f>
        <v/>
      </c>
      <c r="H3520" s="247">
        <f>_xlfn.NORM.DIST(B3520,$F$753,$F$754,0)</f>
        <v>4.2593942066944643E-277</v>
      </c>
      <c r="I3520" s="247" t="str">
        <f>IF(H3520=MAX($H$761:$H$2761),C3520,"")</f>
        <v/>
      </c>
      <c r="J3520" s="247"/>
      <c r="K3520" s="247"/>
      <c r="L3520" s="247"/>
      <c r="M3520" s="247"/>
      <c r="N3520" s="247"/>
      <c r="O3520" s="247"/>
      <c r="P3520" s="247"/>
      <c r="Q3520" s="247"/>
      <c r="R3520" s="247"/>
      <c r="AZ3520" s="259"/>
      <c r="BA3520" s="259">
        <f>BA3519+$BD$753</f>
        <v>17.689599999999096</v>
      </c>
      <c r="BB3520" s="274">
        <f t="shared" si="785"/>
        <v>1.3451779047648611E-2</v>
      </c>
      <c r="BC3520" s="259">
        <f t="shared" si="786"/>
        <v>3.2251326813635683E-5</v>
      </c>
      <c r="BD3520" s="259">
        <f t="shared" si="783"/>
        <v>3.2251326813635683E-5</v>
      </c>
      <c r="BE3520" s="254" t="str">
        <f t="shared" si="784"/>
        <v/>
      </c>
    </row>
    <row r="3521" spans="1:57" ht="20.100000000000001" customHeight="1" x14ac:dyDescent="0.25">
      <c r="A3521" s="247">
        <v>2743</v>
      </c>
      <c r="B3521" s="247">
        <f>$B$755+(A3521*$B$758)</f>
        <v>16759.061755094874</v>
      </c>
      <c r="C3521" s="247">
        <f>_xlfn.NORM.DIST($B3521,$B$752,$B$753,0)</f>
        <v>4.6211962405055046E-15</v>
      </c>
      <c r="D3521" s="247">
        <f>_xlfn.NORM.DIST($B3521,$B$752,$B$753,1)</f>
        <v>0.99999999999843769</v>
      </c>
      <c r="E3521" s="247">
        <f>IF(OR(D3521&lt;$F$757,D3521&gt;$F$758),C3521,"")</f>
        <v>4.6211962405055046E-15</v>
      </c>
      <c r="F3521" s="247" t="str">
        <f>IF(AND(D3521&gt;$F$757,D3521&lt;$F$758),C3521,"")</f>
        <v/>
      </c>
      <c r="G3521" s="247" t="str">
        <f>IF(C3521=MAX($C$761:$C$2761),C3521,"")</f>
        <v/>
      </c>
      <c r="H3521" s="247">
        <f>_xlfn.NORM.DIST(B3521,$F$753,$F$754,0)</f>
        <v>4.9078761355060964E-277</v>
      </c>
      <c r="I3521" s="247" t="str">
        <f>IF(H3521=MAX($H$761:$H$2761),C3521,"")</f>
        <v/>
      </c>
      <c r="J3521" s="247"/>
      <c r="K3521" s="247"/>
      <c r="L3521" s="247"/>
      <c r="M3521" s="247"/>
      <c r="N3521" s="247"/>
      <c r="O3521" s="247"/>
      <c r="P3521" s="247"/>
      <c r="Q3521" s="247"/>
      <c r="R3521" s="247"/>
      <c r="AZ3521" s="259"/>
      <c r="BA3521" s="259">
        <f>BA3520+$BD$753</f>
        <v>17.695999999999096</v>
      </c>
      <c r="BB3521" s="274">
        <f t="shared" si="785"/>
        <v>1.3419527720834976E-2</v>
      </c>
      <c r="BC3521" s="259">
        <f t="shared" si="786"/>
        <v>3.2177367833646775E-5</v>
      </c>
      <c r="BD3521" s="259">
        <f t="shared" si="783"/>
        <v>3.2177367833646775E-5</v>
      </c>
      <c r="BE3521" s="254" t="str">
        <f t="shared" si="784"/>
        <v/>
      </c>
    </row>
    <row r="3522" spans="1:57" ht="20.100000000000001" customHeight="1" x14ac:dyDescent="0.25">
      <c r="A3522" s="247">
        <v>2744</v>
      </c>
      <c r="B3522" s="247">
        <f>$B$755+(A3522*$B$758)</f>
        <v>16768.676822080008</v>
      </c>
      <c r="C3522" s="247">
        <f>_xlfn.NORM.DIST($B3522,$B$752,$B$753,0)</f>
        <v>4.4940648234118244E-15</v>
      </c>
      <c r="D3522" s="247">
        <f>_xlfn.NORM.DIST($B3522,$B$752,$B$753,1)</f>
        <v>0.99999999999848144</v>
      </c>
      <c r="E3522" s="247">
        <f>IF(OR(D3522&lt;$F$757,D3522&gt;$F$758),C3522,"")</f>
        <v>4.4940648234118244E-15</v>
      </c>
      <c r="F3522" s="247" t="str">
        <f>IF(AND(D3522&gt;$F$757,D3522&lt;$F$758),C3522,"")</f>
        <v/>
      </c>
      <c r="G3522" s="247" t="str">
        <f>IF(C3522=MAX($C$761:$C$2761),C3522,"")</f>
        <v/>
      </c>
      <c r="H3522" s="247">
        <f>_xlfn.NORM.DIST(B3522,$F$753,$F$754,0)</f>
        <v>5.6549973070633222E-277</v>
      </c>
      <c r="I3522" s="247" t="str">
        <f>IF(H3522=MAX($H$761:$H$2761),C3522,"")</f>
        <v/>
      </c>
      <c r="J3522" s="247"/>
      <c r="K3522" s="247"/>
      <c r="L3522" s="247"/>
      <c r="M3522" s="247"/>
      <c r="N3522" s="247"/>
      <c r="O3522" s="247"/>
      <c r="P3522" s="247"/>
      <c r="Q3522" s="247"/>
      <c r="R3522" s="247"/>
      <c r="AZ3522" s="259"/>
      <c r="BA3522" s="259">
        <f>BA3521+$BD$753</f>
        <v>17.702399999999095</v>
      </c>
      <c r="BB3522" s="274">
        <f t="shared" si="785"/>
        <v>1.3387350353001329E-2</v>
      </c>
      <c r="BC3522" s="259">
        <f t="shared" si="786"/>
        <v>3.2103567962821211E-5</v>
      </c>
      <c r="BD3522" s="259">
        <f t="shared" si="783"/>
        <v>3.2103567962821211E-5</v>
      </c>
      <c r="BE3522" s="254" t="str">
        <f t="shared" si="784"/>
        <v/>
      </c>
    </row>
    <row r="3523" spans="1:57" ht="20.100000000000001" customHeight="1" x14ac:dyDescent="0.25">
      <c r="A3523" s="247">
        <v>2745</v>
      </c>
      <c r="B3523" s="247">
        <f>$B$755+(A3523*$B$758)</f>
        <v>16778.291889065149</v>
      </c>
      <c r="C3523" s="247">
        <f>_xlfn.NORM.DIST($B3523,$B$752,$B$753,0)</f>
        <v>4.3703609287765147E-15</v>
      </c>
      <c r="D3523" s="247">
        <f>_xlfn.NORM.DIST($B3523,$B$752,$B$753,1)</f>
        <v>0.99999999999852407</v>
      </c>
      <c r="E3523" s="247">
        <f>IF(OR(D3523&lt;$F$757,D3523&gt;$F$758),C3523,"")</f>
        <v>4.3703609287765147E-15</v>
      </c>
      <c r="F3523" s="247" t="str">
        <f>IF(AND(D3523&gt;$F$757,D3523&lt;$F$758),C3523,"")</f>
        <v/>
      </c>
      <c r="G3523" s="247" t="str">
        <f>IF(C3523=MAX($C$761:$C$2761),C3523,"")</f>
        <v/>
      </c>
      <c r="H3523" s="247">
        <f>_xlfn.NORM.DIST(B3523,$F$753,$F$754,0)</f>
        <v>6.5157477491590619E-277</v>
      </c>
      <c r="I3523" s="247" t="str">
        <f>IF(H3523=MAX($H$761:$H$2761),C3523,"")</f>
        <v/>
      </c>
      <c r="J3523" s="247"/>
      <c r="K3523" s="247"/>
      <c r="L3523" s="247"/>
      <c r="M3523" s="247"/>
      <c r="N3523" s="247"/>
      <c r="O3523" s="247"/>
      <c r="P3523" s="247"/>
      <c r="Q3523" s="247"/>
      <c r="R3523" s="247"/>
      <c r="AZ3523" s="259"/>
      <c r="BA3523" s="259">
        <f>BA3522+$BD$753</f>
        <v>17.708799999999094</v>
      </c>
      <c r="BB3523" s="274">
        <f t="shared" si="785"/>
        <v>1.3355246785038508E-2</v>
      </c>
      <c r="BC3523" s="259">
        <f t="shared" si="786"/>
        <v>3.2029926891998309E-5</v>
      </c>
      <c r="BD3523" s="259">
        <f t="shared" si="783"/>
        <v>3.2029926891998309E-5</v>
      </c>
      <c r="BE3523" s="254" t="str">
        <f t="shared" si="784"/>
        <v/>
      </c>
    </row>
    <row r="3524" spans="1:57" ht="20.100000000000001" customHeight="1" x14ac:dyDescent="0.25">
      <c r="A3524" s="248">
        <v>2746</v>
      </c>
      <c r="B3524" s="247">
        <f>$B$755+(A3524*$B$758)</f>
        <v>16787.906956050283</v>
      </c>
      <c r="C3524" s="247">
        <f>_xlfn.NORM.DIST($B3524,$B$752,$B$753,0)</f>
        <v>4.2499941144255273E-15</v>
      </c>
      <c r="D3524" s="247">
        <f>_xlfn.NORM.DIST($B3524,$B$752,$B$753,1)</f>
        <v>0.99999999999856559</v>
      </c>
      <c r="E3524" s="247">
        <f>IF(OR(D3524&lt;$F$757,D3524&gt;$F$758),C3524,"")</f>
        <v>4.2499941144255273E-15</v>
      </c>
      <c r="F3524" s="247" t="str">
        <f>IF(AND(D3524&gt;$F$757,D3524&lt;$F$758),C3524,"")</f>
        <v/>
      </c>
      <c r="G3524" s="247" t="str">
        <f>IF(C3524=MAX($C$761:$C$2761),C3524,"")</f>
        <v/>
      </c>
      <c r="H3524" s="247">
        <f>_xlfn.NORM.DIST(B3524,$F$753,$F$754,0)</f>
        <v>7.5073933993877694E-277</v>
      </c>
      <c r="I3524" s="247" t="str">
        <f>IF(H3524=MAX($H$761:$H$2761),C3524,"")</f>
        <v/>
      </c>
      <c r="J3524" s="247"/>
      <c r="K3524" s="247"/>
      <c r="L3524" s="247"/>
      <c r="M3524" s="247"/>
      <c r="N3524" s="247"/>
      <c r="O3524" s="247"/>
      <c r="P3524" s="247"/>
      <c r="Q3524" s="247"/>
      <c r="R3524" s="247"/>
      <c r="AZ3524" s="259"/>
      <c r="BA3524" s="259">
        <f>BA3523+$BD$753</f>
        <v>17.715199999999093</v>
      </c>
      <c r="BB3524" s="274">
        <f t="shared" si="785"/>
        <v>1.3323216858146509E-2</v>
      </c>
      <c r="BC3524" s="259">
        <f t="shared" si="786"/>
        <v>3.1956444312459739E-5</v>
      </c>
      <c r="BD3524" s="259">
        <f t="shared" si="783"/>
        <v>3.1956444312459739E-5</v>
      </c>
      <c r="BE3524" s="254" t="str">
        <f t="shared" si="784"/>
        <v/>
      </c>
    </row>
    <row r="3525" spans="1:57" ht="20.100000000000001" customHeight="1" x14ac:dyDescent="0.25">
      <c r="A3525" s="247">
        <v>2747</v>
      </c>
      <c r="B3525" s="247">
        <f>$B$755+(A3525*$B$758)</f>
        <v>16797.522023035424</v>
      </c>
      <c r="C3525" s="247">
        <f>_xlfn.NORM.DIST($B3525,$B$752,$B$753,0)</f>
        <v>4.1328762704320292E-15</v>
      </c>
      <c r="D3525" s="247">
        <f>_xlfn.NORM.DIST($B3525,$B$752,$B$753,1)</f>
        <v>0.99999999999860589</v>
      </c>
      <c r="E3525" s="247">
        <f>IF(OR(D3525&lt;$F$757,D3525&gt;$F$758),C3525,"")</f>
        <v>4.1328762704320292E-15</v>
      </c>
      <c r="F3525" s="247" t="str">
        <f>IF(AND(D3525&gt;$F$757,D3525&lt;$F$758),C3525,"")</f>
        <v/>
      </c>
      <c r="G3525" s="247" t="str">
        <f>IF(C3525=MAX($C$761:$C$2761),C3525,"")</f>
        <v/>
      </c>
      <c r="H3525" s="247">
        <f>_xlfn.NORM.DIST(B3525,$F$753,$F$754,0)</f>
        <v>8.6498213336089612E-277</v>
      </c>
      <c r="I3525" s="247" t="str">
        <f>IF(H3525=MAX($H$761:$H$2761),C3525,"")</f>
        <v/>
      </c>
      <c r="J3525" s="247"/>
      <c r="K3525" s="247"/>
      <c r="L3525" s="247"/>
      <c r="M3525" s="247"/>
      <c r="N3525" s="247"/>
      <c r="O3525" s="247"/>
      <c r="P3525" s="247"/>
      <c r="Q3525" s="247"/>
      <c r="R3525" s="247"/>
      <c r="AZ3525" s="259"/>
      <c r="BA3525" s="259">
        <f>BA3524+$BD$753</f>
        <v>17.721599999999093</v>
      </c>
      <c r="BB3525" s="274">
        <f t="shared" si="785"/>
        <v>1.329126041383405E-2</v>
      </c>
      <c r="BC3525" s="259">
        <f t="shared" si="786"/>
        <v>3.1883119916115144E-5</v>
      </c>
      <c r="BD3525" s="259">
        <f t="shared" si="783"/>
        <v>3.1883119916115144E-5</v>
      </c>
      <c r="BE3525" s="254" t="str">
        <f t="shared" si="784"/>
        <v/>
      </c>
    </row>
    <row r="3526" spans="1:57" ht="20.100000000000001" customHeight="1" x14ac:dyDescent="0.25">
      <c r="A3526" s="247">
        <v>2748</v>
      </c>
      <c r="B3526" s="247">
        <f>$B$755+(A3526*$B$758)</f>
        <v>16807.137090020558</v>
      </c>
      <c r="C3526" s="247">
        <f>_xlfn.NORM.DIST($B3526,$B$752,$B$753,0)</f>
        <v>4.0189215604443945E-15</v>
      </c>
      <c r="D3526" s="247">
        <f>_xlfn.NORM.DIST($B3526,$B$752,$B$753,1)</f>
        <v>0.99999999999864497</v>
      </c>
      <c r="E3526" s="247">
        <f>IF(OR(D3526&lt;$F$757,D3526&gt;$F$758),C3526,"")</f>
        <v>4.0189215604443945E-15</v>
      </c>
      <c r="F3526" s="247" t="str">
        <f>IF(AND(D3526&gt;$F$757,D3526&lt;$F$758),C3526,"")</f>
        <v/>
      </c>
      <c r="G3526" s="247" t="str">
        <f>IF(C3526=MAX($C$761:$C$2761),C3526,"")</f>
        <v/>
      </c>
      <c r="H3526" s="247">
        <f>_xlfn.NORM.DIST(B3526,$F$753,$F$754,0)</f>
        <v>9.9659373130094467E-277</v>
      </c>
      <c r="I3526" s="247" t="str">
        <f>IF(H3526=MAX($H$761:$H$2761),C3526,"")</f>
        <v/>
      </c>
      <c r="J3526" s="247"/>
      <c r="K3526" s="247"/>
      <c r="L3526" s="247"/>
      <c r="M3526" s="247"/>
      <c r="N3526" s="247"/>
      <c r="O3526" s="247"/>
      <c r="P3526" s="247"/>
      <c r="Q3526" s="247"/>
      <c r="R3526" s="247"/>
      <c r="AZ3526" s="259"/>
      <c r="BA3526" s="259">
        <f>BA3525+$BD$753</f>
        <v>17.727999999999092</v>
      </c>
      <c r="BB3526" s="274">
        <f t="shared" si="785"/>
        <v>1.3259377293917934E-2</v>
      </c>
      <c r="BC3526" s="259">
        <f t="shared" si="786"/>
        <v>3.1809953395193352E-5</v>
      </c>
      <c r="BD3526" s="259">
        <f t="shared" si="783"/>
        <v>3.1809953395193352E-5</v>
      </c>
      <c r="BE3526" s="254" t="str">
        <f t="shared" si="784"/>
        <v/>
      </c>
    </row>
    <row r="3527" spans="1:57" ht="20.100000000000001" customHeight="1" x14ac:dyDescent="0.25">
      <c r="A3527" s="247">
        <v>2749</v>
      </c>
      <c r="B3527" s="247">
        <f>$B$755+(A3527*$B$758)</f>
        <v>16816.7521570057</v>
      </c>
      <c r="C3527" s="247">
        <f>_xlfn.NORM.DIST($B3527,$B$752,$B$753,0)</f>
        <v>3.9080463644500448E-15</v>
      </c>
      <c r="D3527" s="247">
        <f>_xlfn.NORM.DIST($B3527,$B$752,$B$753,1)</f>
        <v>0.99999999999868316</v>
      </c>
      <c r="E3527" s="247">
        <f>IF(OR(D3527&lt;$F$757,D3527&gt;$F$758),C3527,"")</f>
        <v>3.9080463644500448E-15</v>
      </c>
      <c r="F3527" s="247" t="str">
        <f>IF(AND(D3527&gt;$F$757,D3527&lt;$F$758),C3527,"")</f>
        <v/>
      </c>
      <c r="G3527" s="247" t="str">
        <f>IF(C3527=MAX($C$761:$C$2761),C3527,"")</f>
        <v/>
      </c>
      <c r="H3527" s="247">
        <f>_xlfn.NORM.DIST(B3527,$F$753,$F$754,0)</f>
        <v>1.1482123571171983E-276</v>
      </c>
      <c r="I3527" s="247" t="str">
        <f>IF(H3527=MAX($H$761:$H$2761),C3527,"")</f>
        <v/>
      </c>
      <c r="J3527" s="247"/>
      <c r="K3527" s="247"/>
      <c r="L3527" s="247"/>
      <c r="M3527" s="247"/>
      <c r="N3527" s="247"/>
      <c r="O3527" s="247"/>
      <c r="P3527" s="247"/>
      <c r="Q3527" s="247"/>
      <c r="R3527" s="247"/>
      <c r="AZ3527" s="259"/>
      <c r="BA3527" s="259">
        <f>BA3526+$BD$753</f>
        <v>17.734399999999091</v>
      </c>
      <c r="BB3527" s="274">
        <f t="shared" si="785"/>
        <v>1.3227567340522741E-2</v>
      </c>
      <c r="BC3527" s="259">
        <f t="shared" si="786"/>
        <v>3.1736944442571982E-5</v>
      </c>
      <c r="BD3527" s="259">
        <f t="shared" si="783"/>
        <v>3.1736944442571982E-5</v>
      </c>
      <c r="BE3527" s="254" t="str">
        <f t="shared" si="784"/>
        <v/>
      </c>
    </row>
    <row r="3528" spans="1:57" ht="20.100000000000001" customHeight="1" x14ac:dyDescent="0.25">
      <c r="A3528" s="247">
        <v>2750</v>
      </c>
      <c r="B3528" s="247">
        <f>$B$755+(A3528*$B$758)</f>
        <v>16826.367223990834</v>
      </c>
      <c r="C3528" s="247">
        <f>_xlfn.NORM.DIST($B3528,$B$752,$B$753,0)</f>
        <v>3.8001692229433447E-15</v>
      </c>
      <c r="D3528" s="247">
        <f>_xlfn.NORM.DIST($B3528,$B$752,$B$753,1)</f>
        <v>0.99999999999872013</v>
      </c>
      <c r="E3528" s="247">
        <f>IF(OR(D3528&lt;$F$757,D3528&gt;$F$758),C3528,"")</f>
        <v>3.8001692229433447E-15</v>
      </c>
      <c r="F3528" s="247" t="str">
        <f>IF(AND(D3528&gt;$F$757,D3528&lt;$F$758),C3528,"")</f>
        <v/>
      </c>
      <c r="G3528" s="247" t="str">
        <f>IF(C3528=MAX($C$761:$C$2761),C3528,"")</f>
        <v/>
      </c>
      <c r="H3528" s="247">
        <f>_xlfn.NORM.DIST(B3528,$F$753,$F$754,0)</f>
        <v>1.3228765960812109E-276</v>
      </c>
      <c r="I3528" s="247" t="str">
        <f>IF(H3528=MAX($H$761:$H$2761),C3528,"")</f>
        <v/>
      </c>
      <c r="J3528" s="247"/>
      <c r="K3528" s="247"/>
      <c r="L3528" s="247"/>
      <c r="M3528" s="247"/>
      <c r="N3528" s="247"/>
      <c r="O3528" s="247"/>
      <c r="P3528" s="247"/>
      <c r="Q3528" s="247"/>
      <c r="R3528" s="247"/>
      <c r="AZ3528" s="259"/>
      <c r="BA3528" s="259">
        <f>BA3527+$BD$753</f>
        <v>17.740799999999091</v>
      </c>
      <c r="BB3528" s="274">
        <f t="shared" si="785"/>
        <v>1.3195830396080169E-2</v>
      </c>
      <c r="BC3528" s="259">
        <f t="shared" si="786"/>
        <v>3.1664092751527637E-5</v>
      </c>
      <c r="BD3528" s="259">
        <f t="shared" si="783"/>
        <v>3.1664092751527637E-5</v>
      </c>
      <c r="BE3528" s="254" t="str">
        <f t="shared" si="784"/>
        <v/>
      </c>
    </row>
    <row r="3529" spans="1:57" ht="20.100000000000001" customHeight="1" x14ac:dyDescent="0.25">
      <c r="A3529" s="247">
        <v>2751</v>
      </c>
      <c r="B3529" s="247">
        <f>$B$755+(A3529*$B$758)</f>
        <v>16835.982290975975</v>
      </c>
      <c r="C3529" s="247">
        <f>_xlfn.NORM.DIST($B3529,$B$752,$B$753,0)</f>
        <v>3.6952107824616967E-15</v>
      </c>
      <c r="D3529" s="247">
        <f>_xlfn.NORM.DIST($B3529,$B$752,$B$753,1)</f>
        <v>0.99999999999875622</v>
      </c>
      <c r="E3529" s="247">
        <f>IF(OR(D3529&lt;$F$757,D3529&gt;$F$758),C3529,"")</f>
        <v>3.6952107824616967E-15</v>
      </c>
      <c r="F3529" s="247" t="str">
        <f>IF(AND(D3529&gt;$F$757,D3529&lt;$F$758),C3529,"")</f>
        <v/>
      </c>
      <c r="G3529" s="247" t="str">
        <f>IF(C3529=MAX($C$761:$C$2761),C3529,"")</f>
        <v/>
      </c>
      <c r="H3529" s="247">
        <f>_xlfn.NORM.DIST(B3529,$F$753,$F$754,0)</f>
        <v>1.5240860959182695E-276</v>
      </c>
      <c r="I3529" s="247" t="str">
        <f>IF(H3529=MAX($H$761:$H$2761),C3529,"")</f>
        <v/>
      </c>
      <c r="J3529" s="247"/>
      <c r="K3529" s="247"/>
      <c r="L3529" s="247"/>
      <c r="M3529" s="247"/>
      <c r="N3529" s="247"/>
      <c r="O3529" s="247"/>
      <c r="P3529" s="247"/>
      <c r="Q3529" s="247"/>
      <c r="R3529" s="247"/>
      <c r="AZ3529" s="259"/>
      <c r="BA3529" s="259">
        <f>BA3528+$BD$753</f>
        <v>17.74719999999909</v>
      </c>
      <c r="BB3529" s="274">
        <f t="shared" si="785"/>
        <v>1.3164166303328641E-2</v>
      </c>
      <c r="BC3529" s="259">
        <f t="shared" si="786"/>
        <v>3.1591398015846928E-5</v>
      </c>
      <c r="BD3529" s="259">
        <f t="shared" si="783"/>
        <v>3.1591398015846928E-5</v>
      </c>
      <c r="BE3529" s="254" t="str">
        <f t="shared" si="784"/>
        <v/>
      </c>
    </row>
    <row r="3530" spans="1:57" ht="20.100000000000001" customHeight="1" x14ac:dyDescent="0.25">
      <c r="A3530" s="248">
        <v>2752</v>
      </c>
      <c r="B3530" s="247">
        <f>$B$755+(A3530*$B$758)</f>
        <v>16845.597357961109</v>
      </c>
      <c r="C3530" s="247">
        <f>_xlfn.NORM.DIST($B3530,$B$752,$B$753,0)</f>
        <v>3.5930937424596796E-15</v>
      </c>
      <c r="D3530" s="247">
        <f>_xlfn.NORM.DIST($B3530,$B$752,$B$753,1)</f>
        <v>0.9999999999987913</v>
      </c>
      <c r="E3530" s="247">
        <f>IF(OR(D3530&lt;$F$757,D3530&gt;$F$758),C3530,"")</f>
        <v>3.5930937424596796E-15</v>
      </c>
      <c r="F3530" s="247" t="str">
        <f>IF(AND(D3530&gt;$F$757,D3530&lt;$F$758),C3530,"")</f>
        <v/>
      </c>
      <c r="G3530" s="247" t="str">
        <f>IF(C3530=MAX($C$761:$C$2761),C3530,"")</f>
        <v/>
      </c>
      <c r="H3530" s="247">
        <f>_xlfn.NORM.DIST(B3530,$F$753,$F$754,0)</f>
        <v>1.7558714618841431E-276</v>
      </c>
      <c r="I3530" s="247" t="str">
        <f>IF(H3530=MAX($H$761:$H$2761),C3530,"")</f>
        <v/>
      </c>
      <c r="J3530" s="247"/>
      <c r="K3530" s="247"/>
      <c r="L3530" s="247"/>
      <c r="M3530" s="247"/>
      <c r="N3530" s="247"/>
      <c r="O3530" s="247"/>
      <c r="P3530" s="247"/>
      <c r="Q3530" s="247"/>
      <c r="R3530" s="247"/>
      <c r="AZ3530" s="259"/>
      <c r="BA3530" s="259">
        <f>BA3529+$BD$753</f>
        <v>17.753599999999089</v>
      </c>
      <c r="BB3530" s="274">
        <f t="shared" si="785"/>
        <v>1.3132574905312795E-2</v>
      </c>
      <c r="BC3530" s="259">
        <f t="shared" si="786"/>
        <v>3.1518859929796986E-5</v>
      </c>
      <c r="BD3530" s="259">
        <f t="shared" si="783"/>
        <v>3.1518859929796986E-5</v>
      </c>
      <c r="BE3530" s="254" t="str">
        <f t="shared" si="784"/>
        <v/>
      </c>
    </row>
    <row r="3531" spans="1:57" ht="20.100000000000001" customHeight="1" x14ac:dyDescent="0.25">
      <c r="A3531" s="247">
        <v>2753</v>
      </c>
      <c r="B3531" s="247">
        <f>$B$755+(A3531*$B$758)</f>
        <v>16855.21242494625</v>
      </c>
      <c r="C3531" s="247">
        <f>_xlfn.NORM.DIST($B3531,$B$752,$B$753,0)</f>
        <v>3.4937428034869491E-15</v>
      </c>
      <c r="D3531" s="247">
        <f>_xlfn.NORM.DIST($B3531,$B$752,$B$753,1)</f>
        <v>0.99999999999882527</v>
      </c>
      <c r="E3531" s="247">
        <f>IF(OR(D3531&lt;$F$757,D3531&gt;$F$758),C3531,"")</f>
        <v>3.4937428034869491E-15</v>
      </c>
      <c r="F3531" s="247" t="str">
        <f>IF(AND(D3531&gt;$F$757,D3531&lt;$F$758),C3531,"")</f>
        <v/>
      </c>
      <c r="G3531" s="247" t="str">
        <f>IF(C3531=MAX($C$761:$C$2761),C3531,"")</f>
        <v/>
      </c>
      <c r="H3531" s="247">
        <f>_xlfn.NORM.DIST(B3531,$F$753,$F$754,0)</f>
        <v>2.0228747378230766E-276</v>
      </c>
      <c r="I3531" s="247" t="str">
        <f>IF(H3531=MAX($H$761:$H$2761),C3531,"")</f>
        <v/>
      </c>
      <c r="J3531" s="247"/>
      <c r="K3531" s="247"/>
      <c r="L3531" s="247"/>
      <c r="M3531" s="247"/>
      <c r="N3531" s="247"/>
      <c r="O3531" s="247"/>
      <c r="P3531" s="247"/>
      <c r="Q3531" s="247"/>
      <c r="R3531" s="247"/>
      <c r="AZ3531" s="259"/>
      <c r="BA3531" s="259">
        <f>BA3530+$BD$753</f>
        <v>17.759999999999089</v>
      </c>
      <c r="BB3531" s="274">
        <f t="shared" si="785"/>
        <v>1.3101056045382998E-2</v>
      </c>
      <c r="BC3531" s="259">
        <f t="shared" si="786"/>
        <v>3.1446478188186175E-5</v>
      </c>
      <c r="BD3531" s="259">
        <f t="shared" si="783"/>
        <v>3.1446478188186175E-5</v>
      </c>
      <c r="BE3531" s="254" t="str">
        <f t="shared" si="784"/>
        <v/>
      </c>
    </row>
    <row r="3532" spans="1:57" ht="20.100000000000001" customHeight="1" x14ac:dyDescent="0.25">
      <c r="A3532" s="247">
        <v>2754</v>
      </c>
      <c r="B3532" s="247">
        <f>$B$755+(A3532*$B$758)</f>
        <v>16864.827491931384</v>
      </c>
      <c r="C3532" s="247">
        <f>_xlfn.NORM.DIST($B3532,$B$752,$B$753,0)</f>
        <v>3.3970846166410503E-15</v>
      </c>
      <c r="D3532" s="247">
        <f>_xlfn.NORM.DIST($B3532,$B$752,$B$753,1)</f>
        <v>0.99999999999885847</v>
      </c>
      <c r="E3532" s="247">
        <f>IF(OR(D3532&lt;$F$757,D3532&gt;$F$758),C3532,"")</f>
        <v>3.3970846166410503E-15</v>
      </c>
      <c r="F3532" s="247" t="str">
        <f>IF(AND(D3532&gt;$F$757,D3532&lt;$F$758),C3532,"")</f>
        <v/>
      </c>
      <c r="G3532" s="247" t="str">
        <f>IF(C3532=MAX($C$761:$C$2761),C3532,"")</f>
        <v/>
      </c>
      <c r="H3532" s="247">
        <f>_xlfn.NORM.DIST(B3532,$F$753,$F$754,0)</f>
        <v>2.3304420750139032E-276</v>
      </c>
      <c r="I3532" s="247" t="str">
        <f>IF(H3532=MAX($H$761:$H$2761),C3532,"")</f>
        <v/>
      </c>
      <c r="J3532" s="247"/>
      <c r="K3532" s="247"/>
      <c r="L3532" s="247"/>
      <c r="M3532" s="247"/>
      <c r="N3532" s="247"/>
      <c r="O3532" s="247"/>
      <c r="P3532" s="247"/>
      <c r="Q3532" s="247"/>
      <c r="R3532" s="247"/>
      <c r="AZ3532" s="259"/>
      <c r="BA3532" s="259">
        <f>BA3531+$BD$753</f>
        <v>17.766399999999088</v>
      </c>
      <c r="BB3532" s="274">
        <f t="shared" si="785"/>
        <v>1.3069609567194811E-2</v>
      </c>
      <c r="BC3532" s="259">
        <f t="shared" si="786"/>
        <v>3.1374252486244397E-5</v>
      </c>
      <c r="BD3532" s="259">
        <f t="shared" si="783"/>
        <v>3.1374252486244397E-5</v>
      </c>
      <c r="BE3532" s="254" t="str">
        <f t="shared" si="784"/>
        <v/>
      </c>
    </row>
    <row r="3533" spans="1:57" ht="20.100000000000001" customHeight="1" x14ac:dyDescent="0.25">
      <c r="A3533" s="247">
        <v>2755</v>
      </c>
      <c r="B3533" s="247">
        <f>$B$755+(A3533*$B$758)</f>
        <v>16874.442558916526</v>
      </c>
      <c r="C3533" s="247">
        <f>_xlfn.NORM.DIST($B3533,$B$752,$B$753,0)</f>
        <v>3.3030477342626295E-15</v>
      </c>
      <c r="D3533" s="247">
        <f>_xlfn.NORM.DIST($B3533,$B$752,$B$753,1)</f>
        <v>0.99999999999889067</v>
      </c>
      <c r="E3533" s="247">
        <f>IF(OR(D3533&lt;$F$757,D3533&gt;$F$758),C3533,"")</f>
        <v>3.3030477342626295E-15</v>
      </c>
      <c r="F3533" s="247" t="str">
        <f>IF(AND(D3533&gt;$F$757,D3533&lt;$F$758),C3533,"")</f>
        <v/>
      </c>
      <c r="G3533" s="247" t="str">
        <f>IF(C3533=MAX($C$761:$C$2761),C3533,"")</f>
        <v/>
      </c>
      <c r="H3533" s="247">
        <f>_xlfn.NORM.DIST(B3533,$F$753,$F$754,0)</f>
        <v>2.6847304327760462E-276</v>
      </c>
      <c r="I3533" s="247" t="str">
        <f>IF(H3533=MAX($H$761:$H$2761),C3533,"")</f>
        <v/>
      </c>
      <c r="J3533" s="247"/>
      <c r="K3533" s="247"/>
      <c r="L3533" s="247"/>
      <c r="M3533" s="247"/>
      <c r="N3533" s="247"/>
      <c r="O3533" s="247"/>
      <c r="P3533" s="247"/>
      <c r="Q3533" s="247"/>
      <c r="R3533" s="247"/>
      <c r="AZ3533" s="259"/>
      <c r="BA3533" s="259">
        <f>BA3532+$BD$753</f>
        <v>17.772799999999087</v>
      </c>
      <c r="BB3533" s="274">
        <f t="shared" si="785"/>
        <v>1.3038235314708567E-2</v>
      </c>
      <c r="BC3533" s="259">
        <f t="shared" si="786"/>
        <v>3.130218251976187E-5</v>
      </c>
      <c r="BD3533" s="259">
        <f t="shared" si="783"/>
        <v>3.130218251976187E-5</v>
      </c>
      <c r="BE3533" s="254" t="str">
        <f t="shared" si="784"/>
        <v/>
      </c>
    </row>
    <row r="3534" spans="1:57" ht="20.100000000000001" customHeight="1" x14ac:dyDescent="0.25">
      <c r="A3534" s="247">
        <v>2756</v>
      </c>
      <c r="B3534" s="247">
        <f>$B$755+(A3534*$B$758)</f>
        <v>16884.05762590166</v>
      </c>
      <c r="C3534" s="247">
        <f>_xlfn.NORM.DIST($B3534,$B$752,$B$753,0)</f>
        <v>3.2115625618452529E-15</v>
      </c>
      <c r="D3534" s="247">
        <f>_xlfn.NORM.DIST($B3534,$B$752,$B$753,1)</f>
        <v>0.99999999999892197</v>
      </c>
      <c r="E3534" s="247">
        <f>IF(OR(D3534&lt;$F$757,D3534&gt;$F$758),C3534,"")</f>
        <v>3.2115625618452529E-15</v>
      </c>
      <c r="F3534" s="247" t="str">
        <f>IF(AND(D3534&gt;$F$757,D3534&lt;$F$758),C3534,"")</f>
        <v/>
      </c>
      <c r="G3534" s="247" t="str">
        <f>IF(C3534=MAX($C$761:$C$2761),C3534,"")</f>
        <v/>
      </c>
      <c r="H3534" s="247">
        <f>_xlfn.NORM.DIST(B3534,$F$753,$F$754,0)</f>
        <v>3.0928304335185642E-276</v>
      </c>
      <c r="I3534" s="247" t="str">
        <f>IF(H3534=MAX($H$761:$H$2761),C3534,"")</f>
        <v/>
      </c>
      <c r="J3534" s="247"/>
      <c r="K3534" s="247"/>
      <c r="L3534" s="247"/>
      <c r="M3534" s="247"/>
      <c r="N3534" s="247"/>
      <c r="O3534" s="247"/>
      <c r="P3534" s="247"/>
      <c r="Q3534" s="247"/>
      <c r="R3534" s="247"/>
      <c r="AZ3534" s="259"/>
      <c r="BA3534" s="259">
        <f>BA3533+$BD$753</f>
        <v>17.779199999999086</v>
      </c>
      <c r="BB3534" s="274">
        <f t="shared" si="785"/>
        <v>1.3006933132188805E-2</v>
      </c>
      <c r="BC3534" s="259">
        <f t="shared" si="786"/>
        <v>3.1230267984952084E-5</v>
      </c>
      <c r="BD3534" s="259">
        <f t="shared" si="783"/>
        <v>3.1230267984952084E-5</v>
      </c>
      <c r="BE3534" s="254" t="str">
        <f t="shared" si="784"/>
        <v/>
      </c>
    </row>
    <row r="3535" spans="1:57" ht="20.100000000000001" customHeight="1" x14ac:dyDescent="0.25">
      <c r="A3535" s="247">
        <v>2757</v>
      </c>
      <c r="B3535" s="247">
        <f>$B$755+(A3535*$B$758)</f>
        <v>16893.672692886801</v>
      </c>
      <c r="C3535" s="247">
        <f>_xlfn.NORM.DIST($B3535,$B$752,$B$753,0)</f>
        <v>3.12256131112895E-15</v>
      </c>
      <c r="D3535" s="247">
        <f>_xlfn.NORM.DIST($B3535,$B$752,$B$753,1)</f>
        <v>0.99999999999895239</v>
      </c>
      <c r="E3535" s="247">
        <f>IF(OR(D3535&lt;$F$757,D3535&gt;$F$758),C3535,"")</f>
        <v>3.12256131112895E-15</v>
      </c>
      <c r="F3535" s="247" t="str">
        <f>IF(AND(D3535&gt;$F$757,D3535&lt;$F$758),C3535,"")</f>
        <v/>
      </c>
      <c r="G3535" s="247" t="str">
        <f>IF(C3535=MAX($C$761:$C$2761),C3535,"")</f>
        <v/>
      </c>
      <c r="H3535" s="247">
        <f>_xlfn.NORM.DIST(B3535,$F$753,$F$754,0)</f>
        <v>3.5629078157512636E-276</v>
      </c>
      <c r="I3535" s="247" t="str">
        <f>IF(H3535=MAX($H$761:$H$2761),C3535,"")</f>
        <v/>
      </c>
      <c r="J3535" s="247"/>
      <c r="K3535" s="247"/>
      <c r="L3535" s="247"/>
      <c r="M3535" s="247"/>
      <c r="N3535" s="247"/>
      <c r="O3535" s="247"/>
      <c r="P3535" s="247"/>
      <c r="Q3535" s="247"/>
      <c r="R3535" s="247"/>
      <c r="AZ3535" s="259"/>
      <c r="BA3535" s="259">
        <f>BA3534+$BD$753</f>
        <v>17.785599999999086</v>
      </c>
      <c r="BB3535" s="274">
        <f t="shared" si="785"/>
        <v>1.2975702864203853E-2</v>
      </c>
      <c r="BC3535" s="259">
        <f t="shared" si="786"/>
        <v>3.1158508578538538E-5</v>
      </c>
      <c r="BD3535" s="259">
        <f t="shared" si="783"/>
        <v>3.1158508578538538E-5</v>
      </c>
      <c r="BE3535" s="254" t="str">
        <f t="shared" si="784"/>
        <v/>
      </c>
    </row>
    <row r="3536" spans="1:57" ht="20.100000000000001" customHeight="1" x14ac:dyDescent="0.25">
      <c r="A3536" s="247">
        <v>2758</v>
      </c>
      <c r="B3536" s="247">
        <f>$B$755+(A3536*$B$758)</f>
        <v>16903.287759871935</v>
      </c>
      <c r="C3536" s="247">
        <f>_xlfn.NORM.DIST($B3536,$B$752,$B$753,0)</f>
        <v>3.0359779543510302E-15</v>
      </c>
      <c r="D3536" s="247">
        <f>_xlfn.NORM.DIST($B3536,$B$752,$B$753,1)</f>
        <v>0.99999999999898204</v>
      </c>
      <c r="E3536" s="247">
        <f>IF(OR(D3536&lt;$F$757,D3536&gt;$F$758),C3536,"")</f>
        <v>3.0359779543510302E-15</v>
      </c>
      <c r="F3536" s="247" t="str">
        <f>IF(AND(D3536&gt;$F$757,D3536&lt;$F$758),C3536,"")</f>
        <v/>
      </c>
      <c r="G3536" s="247" t="str">
        <f>IF(C3536=MAX($C$761:$C$2761),C3536,"")</f>
        <v/>
      </c>
      <c r="H3536" s="247">
        <f>_xlfn.NORM.DIST(B3536,$F$753,$F$754,0)</f>
        <v>4.1043662978085722E-276</v>
      </c>
      <c r="I3536" s="247" t="str">
        <f>IF(H3536=MAX($H$761:$H$2761),C3536,"")</f>
        <v/>
      </c>
      <c r="J3536" s="247"/>
      <c r="K3536" s="247"/>
      <c r="L3536" s="247"/>
      <c r="M3536" s="247"/>
      <c r="N3536" s="247"/>
      <c r="O3536" s="247"/>
      <c r="P3536" s="247"/>
      <c r="Q3536" s="247"/>
      <c r="R3536" s="247"/>
      <c r="AZ3536" s="259"/>
      <c r="BA3536" s="259">
        <f>BA3535+$BD$753</f>
        <v>17.791999999999085</v>
      </c>
      <c r="BB3536" s="274">
        <f t="shared" si="785"/>
        <v>1.2944544355625314E-2</v>
      </c>
      <c r="BC3536" s="259">
        <f t="shared" si="786"/>
        <v>3.1086903997756474E-5</v>
      </c>
      <c r="BD3536" s="259">
        <f t="shared" si="783"/>
        <v>3.1086903997756474E-5</v>
      </c>
      <c r="BE3536" s="254" t="str">
        <f t="shared" si="784"/>
        <v/>
      </c>
    </row>
    <row r="3537" spans="1:57" ht="20.100000000000001" customHeight="1" x14ac:dyDescent="0.25">
      <c r="A3537" s="248">
        <v>2759</v>
      </c>
      <c r="B3537" s="247">
        <f>$B$755+(A3537*$B$758)</f>
        <v>16912.902826857076</v>
      </c>
      <c r="C3537" s="247">
        <f>_xlfn.NORM.DIST($B3537,$B$752,$B$753,0)</f>
        <v>2.9517481796245241E-15</v>
      </c>
      <c r="D3537" s="247">
        <f>_xlfn.NORM.DIST($B3537,$B$752,$B$753,1)</f>
        <v>0.99999999999901079</v>
      </c>
      <c r="E3537" s="247">
        <f>IF(OR(D3537&lt;$F$757,D3537&gt;$F$758),C3537,"")</f>
        <v>2.9517481796245241E-15</v>
      </c>
      <c r="F3537" s="247" t="str">
        <f>IF(AND(D3537&gt;$F$757,D3537&lt;$F$758),C3537,"")</f>
        <v/>
      </c>
      <c r="G3537" s="247" t="str">
        <f>IF(C3537=MAX($C$761:$C$2761),C3537,"")</f>
        <v/>
      </c>
      <c r="H3537" s="247">
        <f>_xlfn.NORM.DIST(B3537,$F$753,$F$754,0)</f>
        <v>4.7280350900777677E-276</v>
      </c>
      <c r="I3537" s="247" t="str">
        <f>IF(H3537=MAX($H$761:$H$2761),C3537,"")</f>
        <v/>
      </c>
      <c r="J3537" s="247"/>
      <c r="K3537" s="247"/>
      <c r="L3537" s="247"/>
      <c r="M3537" s="247"/>
      <c r="N3537" s="247"/>
      <c r="O3537" s="247"/>
      <c r="P3537" s="247"/>
      <c r="Q3537" s="247"/>
      <c r="R3537" s="247"/>
      <c r="AZ3537" s="259"/>
      <c r="BA3537" s="259">
        <f>BA3536+$BD$753</f>
        <v>17.798399999999084</v>
      </c>
      <c r="BB3537" s="274">
        <f t="shared" si="785"/>
        <v>1.2913457451627558E-2</v>
      </c>
      <c r="BC3537" s="259">
        <f t="shared" si="786"/>
        <v>3.1015453940323387E-5</v>
      </c>
      <c r="BD3537" s="259">
        <f t="shared" si="783"/>
        <v>3.1015453940323387E-5</v>
      </c>
      <c r="BE3537" s="254" t="str">
        <f t="shared" si="784"/>
        <v/>
      </c>
    </row>
    <row r="3538" spans="1:57" ht="20.100000000000001" customHeight="1" x14ac:dyDescent="0.25">
      <c r="A3538" s="247">
        <v>2760</v>
      </c>
      <c r="B3538" s="247">
        <f>$B$755+(A3538*$B$758)</f>
        <v>16922.51789384221</v>
      </c>
      <c r="C3538" s="247">
        <f>_xlfn.NORM.DIST($B3538,$B$752,$B$753,0)</f>
        <v>2.8698093474191434E-15</v>
      </c>
      <c r="D3538" s="247">
        <f>_xlfn.NORM.DIST($B3538,$B$752,$B$753,1)</f>
        <v>0.99999999999903877</v>
      </c>
      <c r="E3538" s="247">
        <f>IF(OR(D3538&lt;$F$757,D3538&gt;$F$758),C3538,"")</f>
        <v>2.8698093474191434E-15</v>
      </c>
      <c r="F3538" s="247" t="str">
        <f>IF(AND(D3538&gt;$F$757,D3538&lt;$F$758),C3538,"")</f>
        <v/>
      </c>
      <c r="G3538" s="247" t="str">
        <f>IF(C3538=MAX($C$761:$C$2761),C3538,"")</f>
        <v/>
      </c>
      <c r="H3538" s="247">
        <f>_xlfn.NORM.DIST(B3538,$F$753,$F$754,0)</f>
        <v>5.4463847826505265E-276</v>
      </c>
      <c r="I3538" s="247" t="str">
        <f>IF(H3538=MAX($H$761:$H$2761),C3538,"")</f>
        <v/>
      </c>
      <c r="J3538" s="247"/>
      <c r="K3538" s="247"/>
      <c r="L3538" s="247"/>
      <c r="M3538" s="247"/>
      <c r="N3538" s="247"/>
      <c r="O3538" s="247"/>
      <c r="P3538" s="247"/>
      <c r="Q3538" s="247"/>
      <c r="R3538" s="247"/>
      <c r="AZ3538" s="259"/>
      <c r="BA3538" s="259">
        <f>BA3537+$BD$753</f>
        <v>17.804799999999084</v>
      </c>
      <c r="BB3538" s="274">
        <f t="shared" si="785"/>
        <v>1.2882441997687235E-2</v>
      </c>
      <c r="BC3538" s="259">
        <f t="shared" si="786"/>
        <v>3.094415810438178E-5</v>
      </c>
      <c r="BD3538" s="259">
        <f t="shared" si="783"/>
        <v>3.094415810438178E-5</v>
      </c>
      <c r="BE3538" s="254" t="str">
        <f t="shared" si="784"/>
        <v/>
      </c>
    </row>
    <row r="3539" spans="1:57" ht="20.100000000000001" customHeight="1" x14ac:dyDescent="0.25">
      <c r="A3539" s="247">
        <v>2761</v>
      </c>
      <c r="B3539" s="247">
        <f>$B$755+(A3539*$B$758)</f>
        <v>16932.132960827352</v>
      </c>
      <c r="C3539" s="247">
        <f>_xlfn.NORM.DIST($B3539,$B$752,$B$753,0)</f>
        <v>2.7901004481164451E-15</v>
      </c>
      <c r="D3539" s="247">
        <f>_xlfn.NORM.DIST($B3539,$B$752,$B$753,1)</f>
        <v>0.99999999999906597</v>
      </c>
      <c r="E3539" s="247">
        <f>IF(OR(D3539&lt;$F$757,D3539&gt;$F$758),C3539,"")</f>
        <v>2.7901004481164451E-15</v>
      </c>
      <c r="F3539" s="247" t="str">
        <f>IF(AND(D3539&gt;$F$757,D3539&lt;$F$758),C3539,"")</f>
        <v/>
      </c>
      <c r="G3539" s="247" t="str">
        <f>IF(C3539=MAX($C$761:$C$2761),C3539,"")</f>
        <v/>
      </c>
      <c r="H3539" s="247">
        <f>_xlfn.NORM.DIST(B3539,$F$753,$F$754,0)</f>
        <v>6.27377589836771E-276</v>
      </c>
      <c r="I3539" s="247" t="str">
        <f>IF(H3539=MAX($H$761:$H$2761),C3539,"")</f>
        <v/>
      </c>
      <c r="J3539" s="247"/>
      <c r="K3539" s="247"/>
      <c r="L3539" s="247"/>
      <c r="M3539" s="247"/>
      <c r="N3539" s="247"/>
      <c r="O3539" s="247"/>
      <c r="P3539" s="247"/>
      <c r="Q3539" s="247"/>
      <c r="R3539" s="247"/>
      <c r="AZ3539" s="259"/>
      <c r="BA3539" s="259">
        <f>BA3538+$BD$753</f>
        <v>17.811199999999083</v>
      </c>
      <c r="BB3539" s="274">
        <f t="shared" si="785"/>
        <v>1.2851497839582853E-2</v>
      </c>
      <c r="BC3539" s="259">
        <f t="shared" si="786"/>
        <v>3.087301618868131E-5</v>
      </c>
      <c r="BD3539" s="259">
        <f t="shared" si="783"/>
        <v>3.087301618868131E-5</v>
      </c>
      <c r="BE3539" s="254" t="str">
        <f t="shared" si="784"/>
        <v/>
      </c>
    </row>
    <row r="3540" spans="1:57" ht="20.100000000000001" customHeight="1" x14ac:dyDescent="0.25">
      <c r="A3540" s="247">
        <v>2762</v>
      </c>
      <c r="B3540" s="247">
        <f>$B$755+(A3540*$B$758)</f>
        <v>16941.748027812486</v>
      </c>
      <c r="C3540" s="247">
        <f>_xlfn.NORM.DIST($B3540,$B$752,$B$753,0)</f>
        <v>2.7125620606151869E-15</v>
      </c>
      <c r="D3540" s="247">
        <f>_xlfn.NORM.DIST($B3540,$B$752,$B$753,1)</f>
        <v>0.9999999999990925</v>
      </c>
      <c r="E3540" s="247">
        <f>IF(OR(D3540&lt;$F$757,D3540&gt;$F$758),C3540,"")</f>
        <v>2.7125620606151869E-15</v>
      </c>
      <c r="F3540" s="247" t="str">
        <f>IF(AND(D3540&gt;$F$757,D3540&lt;$F$758),C3540,"")</f>
        <v/>
      </c>
      <c r="G3540" s="247" t="str">
        <f>IF(C3540=MAX($C$761:$C$2761),C3540,"")</f>
        <v/>
      </c>
      <c r="H3540" s="247">
        <f>_xlfn.NORM.DIST(B3540,$F$753,$F$754,0)</f>
        <v>7.2267450491451812E-276</v>
      </c>
      <c r="I3540" s="247" t="str">
        <f>IF(H3540=MAX($H$761:$H$2761),C3540,"")</f>
        <v/>
      </c>
      <c r="J3540" s="247"/>
      <c r="K3540" s="247"/>
      <c r="L3540" s="247"/>
      <c r="M3540" s="247"/>
      <c r="N3540" s="247"/>
      <c r="O3540" s="247"/>
      <c r="P3540" s="247"/>
      <c r="Q3540" s="247"/>
      <c r="R3540" s="247"/>
      <c r="AZ3540" s="259"/>
      <c r="BA3540" s="259">
        <f>BA3539+$BD$753</f>
        <v>17.817599999999082</v>
      </c>
      <c r="BB3540" s="274">
        <f t="shared" si="785"/>
        <v>1.2820624823394172E-2</v>
      </c>
      <c r="BC3540" s="259">
        <f t="shared" si="786"/>
        <v>3.0802027892344597E-5</v>
      </c>
      <c r="BD3540" s="259">
        <f t="shared" si="783"/>
        <v>3.0802027892344597E-5</v>
      </c>
      <c r="BE3540" s="254" t="str">
        <f t="shared" si="784"/>
        <v/>
      </c>
    </row>
    <row r="3541" spans="1:57" ht="20.100000000000001" customHeight="1" x14ac:dyDescent="0.25">
      <c r="A3541" s="247">
        <v>2763</v>
      </c>
      <c r="B3541" s="247">
        <f>$B$755+(A3541*$B$758)</f>
        <v>16951.363094797627</v>
      </c>
      <c r="C3541" s="247">
        <f>_xlfn.NORM.DIST($B3541,$B$752,$B$753,0)</f>
        <v>2.6371363119599592E-15</v>
      </c>
      <c r="D3541" s="247">
        <f>_xlfn.NORM.DIST($B3541,$B$752,$B$753,1)</f>
        <v>0.99999999999911815</v>
      </c>
      <c r="E3541" s="247">
        <f>IF(OR(D3541&lt;$F$757,D3541&gt;$F$758),C3541,"")</f>
        <v>2.6371363119599592E-15</v>
      </c>
      <c r="F3541" s="247" t="str">
        <f>IF(AND(D3541&gt;$F$757,D3541&lt;$F$758),C3541,"")</f>
        <v/>
      </c>
      <c r="G3541" s="247" t="str">
        <f>IF(C3541=MAX($C$761:$C$2761),C3541,"")</f>
        <v/>
      </c>
      <c r="H3541" s="247">
        <f>_xlfn.NORM.DIST(B3541,$F$753,$F$754,0)</f>
        <v>8.3243343792546172E-276</v>
      </c>
      <c r="I3541" s="247" t="str">
        <f>IF(H3541=MAX($H$761:$H$2761),C3541,"")</f>
        <v/>
      </c>
      <c r="J3541" s="247"/>
      <c r="K3541" s="247"/>
      <c r="L3541" s="247"/>
      <c r="M3541" s="247"/>
      <c r="N3541" s="247"/>
      <c r="O3541" s="247"/>
      <c r="P3541" s="247"/>
      <c r="Q3541" s="247"/>
      <c r="R3541" s="247"/>
      <c r="AZ3541" s="259"/>
      <c r="BA3541" s="259">
        <f>BA3540+$BD$753</f>
        <v>17.823999999999081</v>
      </c>
      <c r="BB3541" s="274">
        <f t="shared" si="785"/>
        <v>1.2789822795501827E-2</v>
      </c>
      <c r="BC3541" s="259">
        <f t="shared" si="786"/>
        <v>3.0731192915033761E-5</v>
      </c>
      <c r="BD3541" s="259">
        <f t="shared" si="783"/>
        <v>3.0731192915033761E-5</v>
      </c>
      <c r="BE3541" s="254" t="str">
        <f t="shared" si="784"/>
        <v/>
      </c>
    </row>
    <row r="3542" spans="1:57" ht="20.100000000000001" customHeight="1" x14ac:dyDescent="0.25">
      <c r="A3542" s="247">
        <v>2764</v>
      </c>
      <c r="B3542" s="247">
        <f>$B$755+(A3542*$B$758)</f>
        <v>16960.978161782761</v>
      </c>
      <c r="C3542" s="247">
        <f>_xlfn.NORM.DIST($B3542,$B$752,$B$753,0)</f>
        <v>2.5637668379701737E-15</v>
      </c>
      <c r="D3542" s="247">
        <f>_xlfn.NORM.DIST($B3542,$B$752,$B$753,1)</f>
        <v>0.99999999999914313</v>
      </c>
      <c r="E3542" s="247">
        <f>IF(OR(D3542&lt;$F$757,D3542&gt;$F$758),C3542,"")</f>
        <v>2.5637668379701737E-15</v>
      </c>
      <c r="F3542" s="247" t="str">
        <f>IF(AND(D3542&gt;$F$757,D3542&lt;$F$758),C3542,"")</f>
        <v/>
      </c>
      <c r="G3542" s="247" t="str">
        <f>IF(C3542=MAX($C$761:$C$2761),C3542,"")</f>
        <v/>
      </c>
      <c r="H3542" s="247">
        <f>_xlfn.NORM.DIST(B3542,$F$753,$F$754,0)</f>
        <v>9.5884708375059674E-276</v>
      </c>
      <c r="I3542" s="247" t="str">
        <f>IF(H3542=MAX($H$761:$H$2761),C3542,"")</f>
        <v/>
      </c>
      <c r="J3542" s="247"/>
      <c r="K3542" s="247"/>
      <c r="L3542" s="247"/>
      <c r="M3542" s="247"/>
      <c r="N3542" s="247"/>
      <c r="O3542" s="247"/>
      <c r="P3542" s="247"/>
      <c r="Q3542" s="247"/>
      <c r="R3542" s="247"/>
      <c r="AZ3542" s="259"/>
      <c r="BA3542" s="259">
        <f>BA3541+$BD$753</f>
        <v>17.830399999999081</v>
      </c>
      <c r="BB3542" s="274">
        <f t="shared" si="785"/>
        <v>1.2759091602586793E-2</v>
      </c>
      <c r="BC3542" s="259">
        <f t="shared" si="786"/>
        <v>3.06605109568793E-5</v>
      </c>
      <c r="BD3542" s="259">
        <f t="shared" si="783"/>
        <v>3.06605109568793E-5</v>
      </c>
      <c r="BE3542" s="254" t="str">
        <f t="shared" si="784"/>
        <v/>
      </c>
    </row>
    <row r="3543" spans="1:57" ht="20.100000000000001" customHeight="1" x14ac:dyDescent="0.25">
      <c r="A3543" s="248">
        <v>2765</v>
      </c>
      <c r="B3543" s="247">
        <f>$B$755+(A3543*$B$758)</f>
        <v>16970.593228767895</v>
      </c>
      <c r="C3543" s="247">
        <f>_xlfn.NORM.DIST($B3543,$B$752,$B$753,0)</f>
        <v>2.4923987448436161E-15</v>
      </c>
      <c r="D3543" s="247">
        <f>_xlfn.NORM.DIST($B3543,$B$752,$B$753,1)</f>
        <v>0.99999999999916744</v>
      </c>
      <c r="E3543" s="247">
        <f>IF(OR(D3543&lt;$F$757,D3543&gt;$F$758),C3543,"")</f>
        <v>2.4923987448436161E-15</v>
      </c>
      <c r="F3543" s="247" t="str">
        <f>IF(AND(D3543&gt;$F$757,D3543&lt;$F$758),C3543,"")</f>
        <v/>
      </c>
      <c r="G3543" s="247" t="str">
        <f>IF(C3543=MAX($C$761:$C$2761),C3543,"")</f>
        <v/>
      </c>
      <c r="H3543" s="247">
        <f>_xlfn.NORM.DIST(B3543,$F$753,$F$754,0)</f>
        <v>1.1044402808017539E-275</v>
      </c>
      <c r="I3543" s="247" t="str">
        <f>IF(H3543=MAX($H$761:$H$2761),C3543,"")</f>
        <v/>
      </c>
      <c r="J3543" s="247"/>
      <c r="K3543" s="247"/>
      <c r="L3543" s="247"/>
      <c r="M3543" s="247"/>
      <c r="N3543" s="247"/>
      <c r="O3543" s="247"/>
      <c r="P3543" s="247"/>
      <c r="Q3543" s="247"/>
      <c r="R3543" s="247"/>
      <c r="AZ3543" s="259"/>
      <c r="BA3543" s="259">
        <f>BA3542+$BD$753</f>
        <v>17.83679999999908</v>
      </c>
      <c r="BB3543" s="274">
        <f t="shared" si="785"/>
        <v>1.2728431091629914E-2</v>
      </c>
      <c r="BC3543" s="259">
        <f t="shared" si="786"/>
        <v>3.0589981718518247E-5</v>
      </c>
      <c r="BD3543" s="259">
        <f t="shared" si="783"/>
        <v>3.0589981718518247E-5</v>
      </c>
      <c r="BE3543" s="254" t="str">
        <f t="shared" si="784"/>
        <v/>
      </c>
    </row>
    <row r="3544" spans="1:57" ht="20.100000000000001" customHeight="1" x14ac:dyDescent="0.25">
      <c r="A3544" s="247">
        <v>2766</v>
      </c>
      <c r="B3544" s="247">
        <f>$B$755+(A3544*$B$758)</f>
        <v>16980.208295753037</v>
      </c>
      <c r="C3544" s="247">
        <f>_xlfn.NORM.DIST($B3544,$B$752,$B$753,0)</f>
        <v>2.4229785717125508E-15</v>
      </c>
      <c r="D3544" s="247">
        <f>_xlfn.NORM.DIST($B3544,$B$752,$B$753,1)</f>
        <v>0.99999999999919109</v>
      </c>
      <c r="E3544" s="247">
        <f>IF(OR(D3544&lt;$F$757,D3544&gt;$F$758),C3544,"")</f>
        <v>2.4229785717125508E-15</v>
      </c>
      <c r="F3544" s="247" t="str">
        <f>IF(AND(D3544&gt;$F$757,D3544&lt;$F$758),C3544,"")</f>
        <v/>
      </c>
      <c r="G3544" s="247" t="str">
        <f>IF(C3544=MAX($C$761:$C$2761),C3544,"")</f>
        <v/>
      </c>
      <c r="H3544" s="247">
        <f>_xlfn.NORM.DIST(B3544,$F$753,$F$754,0)</f>
        <v>1.272120276602631E-275</v>
      </c>
      <c r="I3544" s="247" t="str">
        <f>IF(H3544=MAX($H$761:$H$2761),C3544,"")</f>
        <v/>
      </c>
      <c r="J3544" s="247"/>
      <c r="K3544" s="247"/>
      <c r="L3544" s="247"/>
      <c r="M3544" s="247"/>
      <c r="N3544" s="247"/>
      <c r="O3544" s="247"/>
      <c r="P3544" s="247"/>
      <c r="Q3544" s="247"/>
      <c r="R3544" s="247"/>
      <c r="AZ3544" s="259"/>
      <c r="BA3544" s="259">
        <f>BA3543+$BD$753</f>
        <v>17.843199999999079</v>
      </c>
      <c r="BB3544" s="274">
        <f t="shared" si="785"/>
        <v>1.2697841109911396E-2</v>
      </c>
      <c r="BC3544" s="259">
        <f t="shared" si="786"/>
        <v>3.0519604901068156E-5</v>
      </c>
      <c r="BD3544" s="259">
        <f t="shared" si="783"/>
        <v>3.0519604901068156E-5</v>
      </c>
      <c r="BE3544" s="254" t="str">
        <f t="shared" si="784"/>
        <v/>
      </c>
    </row>
    <row r="3545" spans="1:57" ht="20.100000000000001" customHeight="1" x14ac:dyDescent="0.25">
      <c r="A3545" s="247">
        <v>2767</v>
      </c>
      <c r="B3545" s="247">
        <f>$B$755+(A3545*$B$758)</f>
        <v>16989.823362738171</v>
      </c>
      <c r="C3545" s="247">
        <f>_xlfn.NORM.DIST($B3545,$B$752,$B$753,0)</f>
        <v>2.3554542541288267E-15</v>
      </c>
      <c r="D3545" s="247">
        <f>_xlfn.NORM.DIST($B3545,$B$752,$B$753,1)</f>
        <v>0.99999999999921407</v>
      </c>
      <c r="E3545" s="247">
        <f>IF(OR(D3545&lt;$F$757,D3545&gt;$F$758),C3545,"")</f>
        <v>2.3554542541288267E-15</v>
      </c>
      <c r="F3545" s="247" t="str">
        <f>IF(AND(D3545&gt;$F$757,D3545&lt;$F$758),C3545,"")</f>
        <v/>
      </c>
      <c r="G3545" s="247" t="str">
        <f>IF(C3545=MAX($C$761:$C$2761),C3545,"")</f>
        <v/>
      </c>
      <c r="H3545" s="247">
        <f>_xlfn.NORM.DIST(B3545,$F$753,$F$754,0)</f>
        <v>1.4652345933414022E-275</v>
      </c>
      <c r="I3545" s="247" t="str">
        <f>IF(H3545=MAX($H$761:$H$2761),C3545,"")</f>
        <v/>
      </c>
      <c r="J3545" s="247"/>
      <c r="K3545" s="247"/>
      <c r="L3545" s="247"/>
      <c r="M3545" s="247"/>
      <c r="N3545" s="247"/>
      <c r="O3545" s="247"/>
      <c r="P3545" s="247"/>
      <c r="Q3545" s="247"/>
      <c r="R3545" s="247"/>
      <c r="AZ3545" s="259"/>
      <c r="BA3545" s="259">
        <f>BA3544+$BD$753</f>
        <v>17.849599999999079</v>
      </c>
      <c r="BB3545" s="274">
        <f t="shared" si="785"/>
        <v>1.2667321505010327E-2</v>
      </c>
      <c r="BC3545" s="259">
        <f t="shared" si="786"/>
        <v>3.0449380206080262E-5</v>
      </c>
      <c r="BD3545" s="259">
        <f t="shared" si="783"/>
        <v>3.0449380206080262E-5</v>
      </c>
      <c r="BE3545" s="254" t="str">
        <f t="shared" si="784"/>
        <v/>
      </c>
    </row>
    <row r="3546" spans="1:57" ht="20.100000000000001" customHeight="1" x14ac:dyDescent="0.25">
      <c r="A3546" s="247">
        <v>2768</v>
      </c>
      <c r="B3546" s="247">
        <f>$B$755+(A3546*$B$758)</f>
        <v>16999.438429723312</v>
      </c>
      <c r="C3546" s="247">
        <f>_xlfn.NORM.DIST($B3546,$B$752,$B$753,0)</f>
        <v>2.2897750884550285E-15</v>
      </c>
      <c r="D3546" s="247">
        <f>_xlfn.NORM.DIST($B3546,$B$752,$B$753,1)</f>
        <v>0.99999999999923639</v>
      </c>
      <c r="E3546" s="247">
        <f>IF(OR(D3546&lt;$F$757,D3546&gt;$F$758),C3546,"")</f>
        <v>2.2897750884550285E-15</v>
      </c>
      <c r="F3546" s="247" t="str">
        <f>IF(AND(D3546&gt;$F$757,D3546&lt;$F$758),C3546,"")</f>
        <v/>
      </c>
      <c r="G3546" s="247" t="str">
        <f>IF(C3546=MAX($C$761:$C$2761),C3546,"")</f>
        <v/>
      </c>
      <c r="H3546" s="247">
        <f>_xlfn.NORM.DIST(B3546,$F$753,$F$754,0)</f>
        <v>1.6876376414142137E-275</v>
      </c>
      <c r="I3546" s="247" t="str">
        <f>IF(H3546=MAX($H$761:$H$2761),C3546,"")</f>
        <v/>
      </c>
      <c r="J3546" s="247"/>
      <c r="K3546" s="247"/>
      <c r="L3546" s="247"/>
      <c r="M3546" s="247"/>
      <c r="N3546" s="247"/>
      <c r="O3546" s="247"/>
      <c r="P3546" s="247"/>
      <c r="Q3546" s="247"/>
      <c r="R3546" s="247"/>
      <c r="AZ3546" s="259"/>
      <c r="BA3546" s="259">
        <f>BA3545+$BD$753</f>
        <v>17.855999999999078</v>
      </c>
      <c r="BB3546" s="274">
        <f t="shared" si="785"/>
        <v>1.2636872124804247E-2</v>
      </c>
      <c r="BC3546" s="259">
        <f t="shared" si="786"/>
        <v>3.0379307335707748E-5</v>
      </c>
      <c r="BD3546" s="259">
        <f t="shared" si="783"/>
        <v>3.0379307335707748E-5</v>
      </c>
      <c r="BE3546" s="254" t="str">
        <f t="shared" si="784"/>
        <v/>
      </c>
    </row>
    <row r="3547" spans="1:57" ht="20.100000000000001" customHeight="1" x14ac:dyDescent="0.25">
      <c r="A3547" s="247">
        <v>2769</v>
      </c>
      <c r="B3547" s="247">
        <f>$B$755+(A3547*$B$758)</f>
        <v>17009.053496708446</v>
      </c>
      <c r="C3547" s="247">
        <f>_xlfn.NORM.DIST($B3547,$B$752,$B$753,0)</f>
        <v>2.225891697141148E-15</v>
      </c>
      <c r="D3547" s="247">
        <f>_xlfn.NORM.DIST($B3547,$B$752,$B$753,1)</f>
        <v>0.99999999999925815</v>
      </c>
      <c r="E3547" s="247">
        <f>IF(OR(D3547&lt;$F$757,D3547&gt;$F$758),C3547,"")</f>
        <v>2.225891697141148E-15</v>
      </c>
      <c r="F3547" s="247" t="str">
        <f>IF(AND(D3547&gt;$F$757,D3547&lt;$F$758),C3547,"")</f>
        <v/>
      </c>
      <c r="G3547" s="247" t="str">
        <f>IF(C3547=MAX($C$761:$C$2761),C3547,"")</f>
        <v/>
      </c>
      <c r="H3547" s="247">
        <f>_xlfn.NORM.DIST(B3547,$F$753,$F$754,0)</f>
        <v>1.94376740222486E-275</v>
      </c>
      <c r="I3547" s="247" t="str">
        <f>IF(H3547=MAX($H$761:$H$2761),C3547,"")</f>
        <v/>
      </c>
      <c r="J3547" s="247"/>
      <c r="K3547" s="247"/>
      <c r="L3547" s="247"/>
      <c r="M3547" s="247"/>
      <c r="N3547" s="247"/>
      <c r="O3547" s="247"/>
      <c r="P3547" s="247"/>
      <c r="Q3547" s="247"/>
      <c r="R3547" s="247"/>
      <c r="AZ3547" s="259"/>
      <c r="BA3547" s="259">
        <f>BA3546+$BD$753</f>
        <v>17.862399999999077</v>
      </c>
      <c r="BB3547" s="274">
        <f t="shared" si="785"/>
        <v>1.2606492817468539E-2</v>
      </c>
      <c r="BC3547" s="259">
        <f t="shared" si="786"/>
        <v>3.0309385992405638E-5</v>
      </c>
      <c r="BD3547" s="259">
        <f t="shared" si="783"/>
        <v>3.0309385992405638E-5</v>
      </c>
      <c r="BE3547" s="254" t="str">
        <f t="shared" si="784"/>
        <v/>
      </c>
    </row>
    <row r="3548" spans="1:57" ht="20.100000000000001" customHeight="1" x14ac:dyDescent="0.25">
      <c r="A3548" s="247">
        <v>2770</v>
      </c>
      <c r="B3548" s="247">
        <f>$B$755+(A3548*$B$758)</f>
        <v>17018.668563693587</v>
      </c>
      <c r="C3548" s="247">
        <f>_xlfn.NORM.DIST($B3548,$B$752,$B$753,0)</f>
        <v>2.1637559948638314E-15</v>
      </c>
      <c r="D3548" s="247">
        <f>_xlfn.NORM.DIST($B3548,$B$752,$B$753,1)</f>
        <v>0.99999999999927924</v>
      </c>
      <c r="E3548" s="247">
        <f>IF(OR(D3548&lt;$F$757,D3548&gt;$F$758),C3548,"")</f>
        <v>2.1637559948638314E-15</v>
      </c>
      <c r="F3548" s="247" t="str">
        <f>IF(AND(D3548&gt;$F$757,D3548&lt;$F$758),C3548,"")</f>
        <v/>
      </c>
      <c r="G3548" s="247" t="str">
        <f>IF(C3548=MAX($C$761:$C$2761),C3548,"")</f>
        <v/>
      </c>
      <c r="H3548" s="247">
        <f>_xlfn.NORM.DIST(B3548,$F$753,$F$754,0)</f>
        <v>2.2387337008927647E-275</v>
      </c>
      <c r="I3548" s="247" t="str">
        <f>IF(H3548=MAX($H$761:$H$2761),C3548,"")</f>
        <v/>
      </c>
      <c r="J3548" s="247"/>
      <c r="K3548" s="247"/>
      <c r="L3548" s="247"/>
      <c r="M3548" s="247"/>
      <c r="N3548" s="247"/>
      <c r="O3548" s="247"/>
      <c r="P3548" s="247"/>
      <c r="Q3548" s="247"/>
      <c r="R3548" s="247"/>
      <c r="AZ3548" s="259"/>
      <c r="BA3548" s="259">
        <f>BA3547+$BD$753</f>
        <v>17.868799999999077</v>
      </c>
      <c r="BB3548" s="274">
        <f t="shared" si="785"/>
        <v>1.2576183431476134E-2</v>
      </c>
      <c r="BC3548" s="259">
        <f t="shared" si="786"/>
        <v>3.0239615879328052E-5</v>
      </c>
      <c r="BD3548" s="259">
        <f t="shared" si="783"/>
        <v>3.0239615879328052E-5</v>
      </c>
      <c r="BE3548" s="254" t="str">
        <f t="shared" si="784"/>
        <v/>
      </c>
    </row>
    <row r="3549" spans="1:57" ht="20.100000000000001" customHeight="1" x14ac:dyDescent="0.25">
      <c r="A3549" s="247">
        <v>2771</v>
      </c>
      <c r="B3549" s="247">
        <f>$B$755+(A3549*$B$758)</f>
        <v>17028.283630678721</v>
      </c>
      <c r="C3549" s="247">
        <f>_xlfn.NORM.DIST($B3549,$B$752,$B$753,0)</f>
        <v>2.1033211555088368E-15</v>
      </c>
      <c r="D3549" s="247">
        <f>_xlfn.NORM.DIST($B3549,$B$752,$B$753,1)</f>
        <v>0.99999999999929978</v>
      </c>
      <c r="E3549" s="247">
        <f>IF(OR(D3549&lt;$F$757,D3549&gt;$F$758),C3549,"")</f>
        <v>2.1033211555088368E-15</v>
      </c>
      <c r="F3549" s="247" t="str">
        <f>IF(AND(D3549&gt;$F$757,D3549&lt;$F$758),C3549,"")</f>
        <v/>
      </c>
      <c r="G3549" s="247" t="str">
        <f>IF(C3549=MAX($C$761:$C$2761),C3549,"")</f>
        <v/>
      </c>
      <c r="H3549" s="247">
        <f>_xlfn.NORM.DIST(B3549,$F$753,$F$754,0)</f>
        <v>2.5784198189346491E-275</v>
      </c>
      <c r="I3549" s="247" t="str">
        <f>IF(H3549=MAX($H$761:$H$2761),C3549,"")</f>
        <v/>
      </c>
      <c r="J3549" s="247"/>
      <c r="K3549" s="247"/>
      <c r="L3549" s="247"/>
      <c r="M3549" s="247"/>
      <c r="N3549" s="247"/>
      <c r="O3549" s="247"/>
      <c r="P3549" s="247"/>
      <c r="Q3549" s="247"/>
      <c r="R3549" s="247"/>
      <c r="AZ3549" s="259"/>
      <c r="BA3549" s="259">
        <f>BA3548+$BD$753</f>
        <v>17.875199999999076</v>
      </c>
      <c r="BB3549" s="274">
        <f t="shared" si="785"/>
        <v>1.2545943815596806E-2</v>
      </c>
      <c r="BC3549" s="259">
        <f t="shared" si="786"/>
        <v>3.0169996699929216E-5</v>
      </c>
      <c r="BD3549" s="259">
        <f t="shared" si="783"/>
        <v>3.0169996699929216E-5</v>
      </c>
      <c r="BE3549" s="254" t="str">
        <f t="shared" si="784"/>
        <v/>
      </c>
    </row>
    <row r="3550" spans="1:57" ht="20.100000000000001" customHeight="1" x14ac:dyDescent="0.25">
      <c r="A3550" s="248">
        <v>2772</v>
      </c>
      <c r="B3550" s="247">
        <f>$B$755+(A3550*$B$758)</f>
        <v>17037.898697663863</v>
      </c>
      <c r="C3550" s="247">
        <f>_xlfn.NORM.DIST($B3550,$B$752,$B$753,0)</f>
        <v>2.0445415799749134E-15</v>
      </c>
      <c r="D3550" s="247">
        <f>_xlfn.NORM.DIST($B3550,$B$752,$B$753,1)</f>
        <v>0.99999999999931966</v>
      </c>
      <c r="E3550" s="247">
        <f>IF(OR(D3550&lt;$F$757,D3550&gt;$F$758),C3550,"")</f>
        <v>2.0445415799749134E-15</v>
      </c>
      <c r="F3550" s="247" t="str">
        <f>IF(AND(D3550&gt;$F$757,D3550&lt;$F$758),C3550,"")</f>
        <v/>
      </c>
      <c r="G3550" s="247" t="str">
        <f>IF(C3550=MAX($C$761:$C$2761),C3550,"")</f>
        <v/>
      </c>
      <c r="H3550" s="247">
        <f>_xlfn.NORM.DIST(B3550,$F$753,$F$754,0)</f>
        <v>2.9695994610233769E-275</v>
      </c>
      <c r="I3550" s="247" t="str">
        <f>IF(H3550=MAX($H$761:$H$2761),C3550,"")</f>
        <v/>
      </c>
      <c r="J3550" s="247"/>
      <c r="K3550" s="247"/>
      <c r="L3550" s="247"/>
      <c r="M3550" s="247"/>
      <c r="N3550" s="247"/>
      <c r="O3550" s="247"/>
      <c r="P3550" s="247"/>
      <c r="Q3550" s="247"/>
      <c r="R3550" s="247"/>
      <c r="AZ3550" s="259"/>
      <c r="BA3550" s="259">
        <f>BA3549+$BD$753</f>
        <v>17.881599999999075</v>
      </c>
      <c r="BB3550" s="274">
        <f t="shared" si="785"/>
        <v>1.2515773818896877E-2</v>
      </c>
      <c r="BC3550" s="259">
        <f t="shared" si="786"/>
        <v>3.0100528158214998E-5</v>
      </c>
      <c r="BD3550" s="259">
        <f t="shared" si="783"/>
        <v>3.0100528158214998E-5</v>
      </c>
      <c r="BE3550" s="254" t="str">
        <f t="shared" si="784"/>
        <v/>
      </c>
    </row>
    <row r="3551" spans="1:57" ht="20.100000000000001" customHeight="1" x14ac:dyDescent="0.25">
      <c r="A3551" s="247">
        <v>2773</v>
      </c>
      <c r="B3551" s="247">
        <f>$B$755+(A3551*$B$758)</f>
        <v>17047.513764648997</v>
      </c>
      <c r="C3551" s="247">
        <f>_xlfn.NORM.DIST($B3551,$B$752,$B$753,0)</f>
        <v>1.9873728647805248E-15</v>
      </c>
      <c r="D3551" s="247">
        <f>_xlfn.NORM.DIST($B3551,$B$752,$B$753,1)</f>
        <v>0.99999999999933908</v>
      </c>
      <c r="E3551" s="247">
        <f>IF(OR(D3551&lt;$F$757,D3551&gt;$F$758),C3551,"")</f>
        <v>1.9873728647805248E-15</v>
      </c>
      <c r="F3551" s="247" t="str">
        <f>IF(AND(D3551&gt;$F$757,D3551&lt;$F$758),C3551,"")</f>
        <v/>
      </c>
      <c r="G3551" s="247" t="str">
        <f>IF(C3551=MAX($C$761:$C$2761),C3551,"")</f>
        <v/>
      </c>
      <c r="H3551" s="247">
        <f>_xlfn.NORM.DIST(B3551,$F$753,$F$754,0)</f>
        <v>3.4200713937060425E-275</v>
      </c>
      <c r="I3551" s="247" t="str">
        <f>IF(H3551=MAX($H$761:$H$2761),C3551,"")</f>
        <v/>
      </c>
      <c r="J3551" s="247"/>
      <c r="K3551" s="247"/>
      <c r="L3551" s="247"/>
      <c r="M3551" s="247"/>
      <c r="N3551" s="247"/>
      <c r="O3551" s="247"/>
      <c r="P3551" s="247"/>
      <c r="Q3551" s="247"/>
      <c r="R3551" s="247"/>
      <c r="AZ3551" s="259"/>
      <c r="BA3551" s="259">
        <f>BA3550+$BD$753</f>
        <v>17.887999999999074</v>
      </c>
      <c r="BB3551" s="274">
        <f t="shared" si="785"/>
        <v>1.2485673290738662E-2</v>
      </c>
      <c r="BC3551" s="259">
        <f t="shared" si="786"/>
        <v>3.0031209958706478E-5</v>
      </c>
      <c r="BD3551" s="259">
        <f t="shared" si="783"/>
        <v>3.0031209958706478E-5</v>
      </c>
      <c r="BE3551" s="254" t="str">
        <f t="shared" si="784"/>
        <v/>
      </c>
    </row>
    <row r="3552" spans="1:57" ht="20.100000000000001" customHeight="1" x14ac:dyDescent="0.25">
      <c r="A3552" s="247">
        <v>2774</v>
      </c>
      <c r="B3552" s="247">
        <f>$B$755+(A3552*$B$758)</f>
        <v>17057.128831634138</v>
      </c>
      <c r="C3552" s="247">
        <f>_xlfn.NORM.DIST($B3552,$B$752,$B$753,0)</f>
        <v>1.9317717714527677E-15</v>
      </c>
      <c r="D3552" s="247">
        <f>_xlfn.NORM.DIST($B3552,$B$752,$B$753,1)</f>
        <v>0.99999999999935796</v>
      </c>
      <c r="E3552" s="247">
        <f>IF(OR(D3552&lt;$F$757,D3552&gt;$F$758),C3552,"")</f>
        <v>1.9317717714527677E-15</v>
      </c>
      <c r="F3552" s="247" t="str">
        <f>IF(AND(D3552&gt;$F$757,D3552&lt;$F$758),C3552,"")</f>
        <v/>
      </c>
      <c r="G3552" s="247" t="str">
        <f>IF(C3552=MAX($C$761:$C$2761),C3552,"")</f>
        <v/>
      </c>
      <c r="H3552" s="247">
        <f>_xlfn.NORM.DIST(B3552,$F$753,$F$754,0)</f>
        <v>3.9388144235801234E-275</v>
      </c>
      <c r="I3552" s="247" t="str">
        <f>IF(H3552=MAX($H$761:$H$2761),C3552,"")</f>
        <v/>
      </c>
      <c r="J3552" s="247"/>
      <c r="K3552" s="247"/>
      <c r="L3552" s="247"/>
      <c r="M3552" s="247"/>
      <c r="N3552" s="247"/>
      <c r="O3552" s="247"/>
      <c r="P3552" s="247"/>
      <c r="Q3552" s="247"/>
      <c r="R3552" s="247"/>
      <c r="AZ3552" s="259"/>
      <c r="BA3552" s="259">
        <f>BA3551+$BD$753</f>
        <v>17.894399999999074</v>
      </c>
      <c r="BB3552" s="274">
        <f t="shared" si="785"/>
        <v>1.2455642080779955E-2</v>
      </c>
      <c r="BC3552" s="259">
        <f t="shared" si="786"/>
        <v>2.9962041806349746E-5</v>
      </c>
      <c r="BD3552" s="259">
        <f t="shared" si="783"/>
        <v>2.9962041806349746E-5</v>
      </c>
      <c r="BE3552" s="254" t="str">
        <f t="shared" si="784"/>
        <v/>
      </c>
    </row>
    <row r="3553" spans="1:57" ht="20.100000000000001" customHeight="1" x14ac:dyDescent="0.25">
      <c r="A3553" s="247">
        <v>2775</v>
      </c>
      <c r="B3553" s="247">
        <f>$B$755+(A3553*$B$758)</f>
        <v>17066.743898619272</v>
      </c>
      <c r="C3553" s="247">
        <f>_xlfn.NORM.DIST($B3553,$B$752,$B$753,0)</f>
        <v>1.877696196680622E-15</v>
      </c>
      <c r="D3553" s="247">
        <f>_xlfn.NORM.DIST($B3553,$B$752,$B$753,1)</f>
        <v>0.99999999999937617</v>
      </c>
      <c r="E3553" s="247">
        <f>IF(OR(D3553&lt;$F$757,D3553&gt;$F$758),C3553,"")</f>
        <v>1.877696196680622E-15</v>
      </c>
      <c r="F3553" s="247" t="str">
        <f>IF(AND(D3553&gt;$F$757,D3553&lt;$F$758),C3553,"")</f>
        <v/>
      </c>
      <c r="G3553" s="247" t="str">
        <f>IF(C3553=MAX($C$761:$C$2761),C3553,"")</f>
        <v/>
      </c>
      <c r="H3553" s="247">
        <f>_xlfn.NORM.DIST(B3553,$F$753,$F$754,0)</f>
        <v>4.5361657846639192E-275</v>
      </c>
      <c r="I3553" s="247" t="str">
        <f>IF(H3553=MAX($H$761:$H$2761),C3553,"")</f>
        <v/>
      </c>
      <c r="J3553" s="247"/>
      <c r="K3553" s="247"/>
      <c r="L3553" s="247"/>
      <c r="M3553" s="247"/>
      <c r="N3553" s="247"/>
      <c r="O3553" s="247"/>
      <c r="P3553" s="247"/>
      <c r="Q3553" s="247"/>
      <c r="R3553" s="247"/>
      <c r="AZ3553" s="259"/>
      <c r="BA3553" s="259">
        <f>BA3552+$BD$753</f>
        <v>17.900799999999073</v>
      </c>
      <c r="BB3553" s="274">
        <f t="shared" si="785"/>
        <v>1.2425680038973605E-2</v>
      </c>
      <c r="BC3553" s="259">
        <f t="shared" si="786"/>
        <v>2.9893023406637326E-5</v>
      </c>
      <c r="BD3553" s="259">
        <f t="shared" si="783"/>
        <v>2.9893023406637326E-5</v>
      </c>
      <c r="BE3553" s="254" t="str">
        <f t="shared" si="784"/>
        <v/>
      </c>
    </row>
    <row r="3554" spans="1:57" ht="20.100000000000001" customHeight="1" x14ac:dyDescent="0.25">
      <c r="A3554" s="247">
        <v>2776</v>
      </c>
      <c r="B3554" s="247">
        <f>$B$755+(A3554*$B$758)</f>
        <v>17076.358965604413</v>
      </c>
      <c r="C3554" s="247">
        <f>_xlfn.NORM.DIST($B3554,$B$752,$B$753,0)</f>
        <v>1.8251051432129219E-15</v>
      </c>
      <c r="D3554" s="247">
        <f>_xlfn.NORM.DIST($B3554,$B$752,$B$753,1)</f>
        <v>0.99999999999939404</v>
      </c>
      <c r="E3554" s="247">
        <f>IF(OR(D3554&lt;$F$757,D3554&gt;$F$758),C3554,"")</f>
        <v>1.8251051432129219E-15</v>
      </c>
      <c r="F3554" s="247" t="str">
        <f>IF(AND(D3554&gt;$F$757,D3554&lt;$F$758),C3554,"")</f>
        <v/>
      </c>
      <c r="G3554" s="247" t="str">
        <f>IF(C3554=MAX($C$761:$C$2761),C3554,"")</f>
        <v/>
      </c>
      <c r="H3554" s="247">
        <f>_xlfn.NORM.DIST(B3554,$F$753,$F$754,0)</f>
        <v>5.2240264676126126E-275</v>
      </c>
      <c r="I3554" s="247" t="str">
        <f>IF(H3554=MAX($H$761:$H$2761),C3554,"")</f>
        <v/>
      </c>
      <c r="J3554" s="247"/>
      <c r="K3554" s="247"/>
      <c r="L3554" s="247"/>
      <c r="M3554" s="247"/>
      <c r="N3554" s="247"/>
      <c r="O3554" s="247"/>
      <c r="P3554" s="247"/>
      <c r="Q3554" s="247"/>
      <c r="R3554" s="247"/>
      <c r="AZ3554" s="259"/>
      <c r="BA3554" s="259">
        <f>BA3553+$BD$753</f>
        <v>17.907199999999072</v>
      </c>
      <c r="BB3554" s="274">
        <f t="shared" si="785"/>
        <v>1.2395787015566968E-2</v>
      </c>
      <c r="BC3554" s="259">
        <f t="shared" si="786"/>
        <v>2.9824154465478078E-5</v>
      </c>
      <c r="BD3554" s="259">
        <f t="shared" si="783"/>
        <v>2.9824154465478078E-5</v>
      </c>
      <c r="BE3554" s="254" t="str">
        <f t="shared" si="784"/>
        <v/>
      </c>
    </row>
    <row r="3555" spans="1:57" ht="20.100000000000001" customHeight="1" x14ac:dyDescent="0.25">
      <c r="A3555" s="247">
        <v>2777</v>
      </c>
      <c r="B3555" s="247">
        <f>$B$755+(A3555*$B$758)</f>
        <v>17085.974032589547</v>
      </c>
      <c r="C3555" s="247">
        <f>_xlfn.NORM.DIST($B3555,$B$752,$B$753,0)</f>
        <v>1.773958691484059E-15</v>
      </c>
      <c r="D3555" s="247">
        <f>_xlfn.NORM.DIST($B3555,$B$752,$B$753,1)</f>
        <v>0.99999999999941136</v>
      </c>
      <c r="E3555" s="247">
        <f>IF(OR(D3555&lt;$F$757,D3555&gt;$F$758),C3555,"")</f>
        <v>1.773958691484059E-15</v>
      </c>
      <c r="F3555" s="247" t="str">
        <f>IF(AND(D3555&gt;$F$757,D3555&lt;$F$758),C3555,"")</f>
        <v/>
      </c>
      <c r="G3555" s="247" t="str">
        <f>IF(C3555=MAX($C$761:$C$2761),C3555,"")</f>
        <v/>
      </c>
      <c r="H3555" s="247">
        <f>_xlfn.NORM.DIST(B3555,$F$753,$F$754,0)</f>
        <v>6.0160975559634244E-275</v>
      </c>
      <c r="I3555" s="247" t="str">
        <f>IF(H3555=MAX($H$761:$H$2761),C3555,"")</f>
        <v/>
      </c>
      <c r="J3555" s="247"/>
      <c r="K3555" s="247"/>
      <c r="L3555" s="247"/>
      <c r="M3555" s="247"/>
      <c r="N3555" s="247"/>
      <c r="O3555" s="247"/>
      <c r="P3555" s="247"/>
      <c r="Q3555" s="247"/>
      <c r="R3555" s="247"/>
      <c r="AZ3555" s="259"/>
      <c r="BA3555" s="259">
        <f>BA3554+$BD$753</f>
        <v>17.913599999999072</v>
      </c>
      <c r="BB3555" s="274">
        <f t="shared" si="785"/>
        <v>1.236596286110149E-2</v>
      </c>
      <c r="BC3555" s="259">
        <f t="shared" si="786"/>
        <v>2.9755434689242299E-5</v>
      </c>
      <c r="BD3555" s="259">
        <f t="shared" si="783"/>
        <v>2.9755434689242299E-5</v>
      </c>
      <c r="BE3555" s="254" t="str">
        <f t="shared" si="784"/>
        <v/>
      </c>
    </row>
    <row r="3556" spans="1:57" ht="20.100000000000001" customHeight="1" x14ac:dyDescent="0.25">
      <c r="A3556" s="248">
        <v>2778</v>
      </c>
      <c r="B3556" s="247">
        <f>$B$755+(A3556*$B$758)</f>
        <v>17095.589099574689</v>
      </c>
      <c r="C3556" s="247">
        <f>_xlfn.NORM.DIST($B3556,$B$752,$B$753,0)</f>
        <v>1.7242179719485918E-15</v>
      </c>
      <c r="D3556" s="247">
        <f>_xlfn.NORM.DIST($B3556,$B$752,$B$753,1)</f>
        <v>0.99999999999942812</v>
      </c>
      <c r="E3556" s="247">
        <f>IF(OR(D3556&lt;$F$757,D3556&gt;$F$758),C3556,"")</f>
        <v>1.7242179719485918E-15</v>
      </c>
      <c r="F3556" s="247" t="str">
        <f>IF(AND(D3556&gt;$F$757,D3556&lt;$F$758),C3556,"")</f>
        <v/>
      </c>
      <c r="G3556" s="247" t="str">
        <f>IF(C3556=MAX($C$761:$C$2761),C3556,"")</f>
        <v/>
      </c>
      <c r="H3556" s="247">
        <f>_xlfn.NORM.DIST(B3556,$F$753,$F$754,0)</f>
        <v>6.9281522475070117E-275</v>
      </c>
      <c r="I3556" s="247" t="str">
        <f>IF(H3556=MAX($H$761:$H$2761),C3556,"")</f>
        <v/>
      </c>
      <c r="J3556" s="247"/>
      <c r="K3556" s="247"/>
      <c r="L3556" s="247"/>
      <c r="M3556" s="247"/>
      <c r="N3556" s="247"/>
      <c r="O3556" s="247"/>
      <c r="P3556" s="247"/>
      <c r="Q3556" s="247"/>
      <c r="R3556" s="247"/>
      <c r="AZ3556" s="259"/>
      <c r="BA3556" s="259">
        <f>BA3555+$BD$753</f>
        <v>17.919999999999071</v>
      </c>
      <c r="BB3556" s="274">
        <f t="shared" si="785"/>
        <v>1.2336207426412248E-2</v>
      </c>
      <c r="BC3556" s="259">
        <f t="shared" si="786"/>
        <v>2.9686863784872744E-5</v>
      </c>
      <c r="BD3556" s="259">
        <f t="shared" si="783"/>
        <v>2.9686863784872744E-5</v>
      </c>
      <c r="BE3556" s="254" t="str">
        <f t="shared" si="784"/>
        <v/>
      </c>
    </row>
    <row r="3557" spans="1:57" ht="20.100000000000001" customHeight="1" x14ac:dyDescent="0.25">
      <c r="A3557" s="247">
        <v>2779</v>
      </c>
      <c r="B3557" s="247">
        <f>$B$755+(A3557*$B$758)</f>
        <v>17105.204166559823</v>
      </c>
      <c r="C3557" s="247">
        <f>_xlfn.NORM.DIST($B3557,$B$752,$B$753,0)</f>
        <v>1.6758451381087439E-15</v>
      </c>
      <c r="D3557" s="247">
        <f>_xlfn.NORM.DIST($B3557,$B$752,$B$753,1)</f>
        <v>0.99999999999944444</v>
      </c>
      <c r="E3557" s="247">
        <f>IF(OR(D3557&lt;$F$757,D3557&gt;$F$758),C3557,"")</f>
        <v>1.6758451381087439E-15</v>
      </c>
      <c r="F3557" s="247" t="str">
        <f>IF(AND(D3557&gt;$F$757,D3557&lt;$F$758),C3557,"")</f>
        <v/>
      </c>
      <c r="G3557" s="247" t="str">
        <f>IF(C3557=MAX($C$761:$C$2761),C3557,"")</f>
        <v/>
      </c>
      <c r="H3557" s="247">
        <f>_xlfn.NORM.DIST(B3557,$F$753,$F$754,0)</f>
        <v>7.9783489439099119E-275</v>
      </c>
      <c r="I3557" s="247" t="str">
        <f>IF(H3557=MAX($H$761:$H$2761),C3557,"")</f>
        <v/>
      </c>
      <c r="J3557" s="247"/>
      <c r="K3557" s="247"/>
      <c r="L3557" s="247"/>
      <c r="M3557" s="247"/>
      <c r="N3557" s="247"/>
      <c r="O3557" s="247"/>
      <c r="P3557" s="247"/>
      <c r="Q3557" s="247"/>
      <c r="R3557" s="247"/>
      <c r="AZ3557" s="259"/>
      <c r="BA3557" s="259">
        <f>BA3556+$BD$753</f>
        <v>17.92639999999907</v>
      </c>
      <c r="BB3557" s="274">
        <f t="shared" si="785"/>
        <v>1.2306520562627375E-2</v>
      </c>
      <c r="BC3557" s="259">
        <f t="shared" si="786"/>
        <v>2.9618441459747583E-5</v>
      </c>
      <c r="BD3557" s="259">
        <f t="shared" si="783"/>
        <v>2.9618441459747583E-5</v>
      </c>
      <c r="BE3557" s="254" t="str">
        <f t="shared" si="784"/>
        <v/>
      </c>
    </row>
    <row r="3558" spans="1:57" ht="20.100000000000001" customHeight="1" x14ac:dyDescent="0.25">
      <c r="A3558" s="247">
        <v>2780</v>
      </c>
      <c r="B3558" s="247">
        <f>$B$755+(A3558*$B$758)</f>
        <v>17114.819233544964</v>
      </c>
      <c r="C3558" s="247">
        <f>_xlfn.NORM.DIST($B3558,$B$752,$B$753,0)</f>
        <v>1.6288033402165541E-15</v>
      </c>
      <c r="D3558" s="247">
        <f>_xlfn.NORM.DIST($B3558,$B$752,$B$753,1)</f>
        <v>0.99999999999946032</v>
      </c>
      <c r="E3558" s="247">
        <f>IF(OR(D3558&lt;$F$757,D3558&gt;$F$758),C3558,"")</f>
        <v>1.6288033402165541E-15</v>
      </c>
      <c r="F3558" s="247" t="str">
        <f>IF(AND(D3558&gt;$F$757,D3558&lt;$F$758),C3558,"")</f>
        <v/>
      </c>
      <c r="G3558" s="247" t="str">
        <f>IF(C3558=MAX($C$761:$C$2761),C3558,"")</f>
        <v/>
      </c>
      <c r="H3558" s="247">
        <f>_xlfn.NORM.DIST(B3558,$F$753,$F$754,0)</f>
        <v>9.1875916030877149E-275</v>
      </c>
      <c r="I3558" s="247" t="str">
        <f>IF(H3558=MAX($H$761:$H$2761),C3558,"")</f>
        <v/>
      </c>
      <c r="J3558" s="247"/>
      <c r="K3558" s="247"/>
      <c r="L3558" s="247"/>
      <c r="M3558" s="247"/>
      <c r="N3558" s="247"/>
      <c r="O3558" s="247"/>
      <c r="P3558" s="247"/>
      <c r="Q3558" s="247"/>
      <c r="R3558" s="247"/>
      <c r="AZ3558" s="259"/>
      <c r="BA3558" s="259">
        <f>BA3557+$BD$753</f>
        <v>17.932799999999069</v>
      </c>
      <c r="BB3558" s="274">
        <f t="shared" si="785"/>
        <v>1.2276902121167627E-2</v>
      </c>
      <c r="BC3558" s="259">
        <f t="shared" si="786"/>
        <v>2.9550167421664789E-5</v>
      </c>
      <c r="BD3558" s="259">
        <f t="shared" si="783"/>
        <v>2.9550167421664789E-5</v>
      </c>
      <c r="BE3558" s="254" t="str">
        <f t="shared" si="784"/>
        <v/>
      </c>
    </row>
    <row r="3559" spans="1:57" ht="20.100000000000001" customHeight="1" x14ac:dyDescent="0.25">
      <c r="A3559" s="247">
        <v>2781</v>
      </c>
      <c r="B3559" s="247">
        <f>$B$755+(A3559*$B$758)</f>
        <v>17124.434300530098</v>
      </c>
      <c r="C3559" s="247">
        <f>_xlfn.NORM.DIST($B3559,$B$752,$B$753,0)</f>
        <v>1.5830566996357986E-15</v>
      </c>
      <c r="D3559" s="247">
        <f>_xlfn.NORM.DIST($B3559,$B$752,$B$753,1)</f>
        <v>0.99999999999947575</v>
      </c>
      <c r="E3559" s="247">
        <f>IF(OR(D3559&lt;$F$757,D3559&gt;$F$758),C3559,"")</f>
        <v>1.5830566996357986E-15</v>
      </c>
      <c r="F3559" s="247" t="str">
        <f>IF(AND(D3559&gt;$F$757,D3559&lt;$F$758),C3559,"")</f>
        <v/>
      </c>
      <c r="G3559" s="247" t="str">
        <f>IF(C3559=MAX($C$761:$C$2761),C3559,"")</f>
        <v/>
      </c>
      <c r="H3559" s="247">
        <f>_xlfn.NORM.DIST(B3559,$F$753,$F$754,0)</f>
        <v>1.057994448223994E-274</v>
      </c>
      <c r="I3559" s="247" t="str">
        <f>IF(H3559=MAX($H$761:$H$2761),C3559,"")</f>
        <v/>
      </c>
      <c r="J3559" s="247"/>
      <c r="K3559" s="247"/>
      <c r="L3559" s="247"/>
      <c r="M3559" s="247"/>
      <c r="N3559" s="247"/>
      <c r="O3559" s="247"/>
      <c r="P3559" s="247"/>
      <c r="Q3559" s="247"/>
      <c r="R3559" s="247"/>
      <c r="AZ3559" s="259"/>
      <c r="BA3559" s="259">
        <f>BA3558+$BD$753</f>
        <v>17.939199999999069</v>
      </c>
      <c r="BB3559" s="274">
        <f t="shared" si="785"/>
        <v>1.2247351953745962E-2</v>
      </c>
      <c r="BC3559" s="259">
        <f t="shared" si="786"/>
        <v>2.9482041378973978E-5</v>
      </c>
      <c r="BD3559" s="259">
        <f t="shared" si="783"/>
        <v>2.9482041378973978E-5</v>
      </c>
      <c r="BE3559" s="254" t="str">
        <f t="shared" si="784"/>
        <v/>
      </c>
    </row>
    <row r="3560" spans="1:57" ht="20.100000000000001" customHeight="1" x14ac:dyDescent="0.25">
      <c r="A3560" s="247">
        <v>2782</v>
      </c>
      <c r="B3560" s="247">
        <f>$B$755+(A3560*$B$758)</f>
        <v>17134.049367515239</v>
      </c>
      <c r="C3560" s="247">
        <f>_xlfn.NORM.DIST($B3560,$B$752,$B$753,0)</f>
        <v>1.5385702838459758E-15</v>
      </c>
      <c r="D3560" s="247">
        <f>_xlfn.NORM.DIST($B3560,$B$752,$B$753,1)</f>
        <v>0.99999999999949085</v>
      </c>
      <c r="E3560" s="247">
        <f>IF(OR(D3560&lt;$F$757,D3560&gt;$F$758),C3560,"")</f>
        <v>1.5385702838459758E-15</v>
      </c>
      <c r="F3560" s="247" t="str">
        <f>IF(AND(D3560&gt;$F$757,D3560&lt;$F$758),C3560,"")</f>
        <v/>
      </c>
      <c r="G3560" s="247" t="str">
        <f>IF(C3560=MAX($C$761:$C$2761),C3560,"")</f>
        <v/>
      </c>
      <c r="H3560" s="247">
        <f>_xlfn.NORM.DIST(B3560,$F$753,$F$754,0)</f>
        <v>1.2183109473477506E-274</v>
      </c>
      <c r="I3560" s="247" t="str">
        <f>IF(H3560=MAX($H$761:$H$2761),C3560,"")</f>
        <v/>
      </c>
      <c r="J3560" s="247"/>
      <c r="K3560" s="247"/>
      <c r="L3560" s="247"/>
      <c r="M3560" s="247"/>
      <c r="N3560" s="247"/>
      <c r="O3560" s="247"/>
      <c r="P3560" s="247"/>
      <c r="Q3560" s="247"/>
      <c r="R3560" s="247"/>
      <c r="AZ3560" s="259"/>
      <c r="BA3560" s="259">
        <f>BA3559+$BD$753</f>
        <v>17.945599999999068</v>
      </c>
      <c r="BB3560" s="274">
        <f t="shared" si="785"/>
        <v>1.2217869912366989E-2</v>
      </c>
      <c r="BC3560" s="259">
        <f t="shared" si="786"/>
        <v>2.9414063040513957E-5</v>
      </c>
      <c r="BD3560" s="259">
        <f t="shared" si="783"/>
        <v>2.9414063040513957E-5</v>
      </c>
      <c r="BE3560" s="254" t="str">
        <f t="shared" si="784"/>
        <v/>
      </c>
    </row>
    <row r="3561" spans="1:57" ht="20.100000000000001" customHeight="1" x14ac:dyDescent="0.25">
      <c r="A3561" s="247">
        <v>2783</v>
      </c>
      <c r="B3561" s="247">
        <f>$B$755+(A3561*$B$758)</f>
        <v>17143.664434500373</v>
      </c>
      <c r="C3561" s="247">
        <f>_xlfn.NORM.DIST($B3561,$B$752,$B$753,0)</f>
        <v>1.4953100820742968E-15</v>
      </c>
      <c r="D3561" s="247">
        <f>_xlfn.NORM.DIST($B3561,$B$752,$B$753,1)</f>
        <v>0.9999999999995054</v>
      </c>
      <c r="E3561" s="247">
        <f>IF(OR(D3561&lt;$F$757,D3561&gt;$F$758),C3561,"")</f>
        <v>1.4953100820742968E-15</v>
      </c>
      <c r="F3561" s="247" t="str">
        <f>IF(AND(D3561&gt;$F$757,D3561&lt;$F$758),C3561,"")</f>
        <v/>
      </c>
      <c r="G3561" s="247" t="str">
        <f>IF(C3561=MAX($C$761:$C$2761),C3561,"")</f>
        <v/>
      </c>
      <c r="H3561" s="247">
        <f>_xlfn.NORM.DIST(B3561,$F$753,$F$754,0)</f>
        <v>1.4028975469612397E-274</v>
      </c>
      <c r="I3561" s="247" t="str">
        <f>IF(H3561=MAX($H$761:$H$2761),C3561,"")</f>
        <v/>
      </c>
      <c r="J3561" s="247"/>
      <c r="K3561" s="247"/>
      <c r="L3561" s="247"/>
      <c r="M3561" s="247"/>
      <c r="N3561" s="247"/>
      <c r="O3561" s="247"/>
      <c r="P3561" s="247"/>
      <c r="Q3561" s="247"/>
      <c r="R3561" s="247"/>
      <c r="AZ3561" s="259"/>
      <c r="BA3561" s="259">
        <f>BA3560+$BD$753</f>
        <v>17.951999999999067</v>
      </c>
      <c r="BB3561" s="274">
        <f t="shared" si="785"/>
        <v>1.2188455849326475E-2</v>
      </c>
      <c r="BC3561" s="259">
        <f t="shared" si="786"/>
        <v>2.9346232115513848E-5</v>
      </c>
      <c r="BD3561" s="259">
        <f t="shared" si="783"/>
        <v>2.9346232115513848E-5</v>
      </c>
      <c r="BE3561" s="254" t="str">
        <f t="shared" si="784"/>
        <v/>
      </c>
    </row>
    <row r="3562" spans="1:57" ht="20.100000000000001" customHeight="1" x14ac:dyDescent="0.25">
      <c r="A3562" s="247">
        <v>2784</v>
      </c>
      <c r="B3562" s="247">
        <f>$B$755+(A3562*$B$758)</f>
        <v>17153.279501485515</v>
      </c>
      <c r="C3562" s="247">
        <f>_xlfn.NORM.DIST($B3562,$B$752,$B$753,0)</f>
        <v>1.4532429815387844E-15</v>
      </c>
      <c r="D3562" s="247">
        <f>_xlfn.NORM.DIST($B3562,$B$752,$B$753,1)</f>
        <v>0.99999999999951961</v>
      </c>
      <c r="E3562" s="247">
        <f>IF(OR(D3562&lt;$F$757,D3562&gt;$F$758),C3562,"")</f>
        <v>1.4532429815387844E-15</v>
      </c>
      <c r="F3562" s="247" t="str">
        <f>IF(AND(D3562&gt;$F$757,D3562&lt;$F$758),C3562,"")</f>
        <v/>
      </c>
      <c r="G3562" s="247" t="str">
        <f>IF(C3562=MAX($C$761:$C$2761),C3562,"")</f>
        <v/>
      </c>
      <c r="H3562" s="247">
        <f>_xlfn.NORM.DIST(B3562,$F$753,$F$754,0)</f>
        <v>1.615425061937088E-274</v>
      </c>
      <c r="I3562" s="247" t="str">
        <f>IF(H3562=MAX($H$761:$H$2761),C3562,"")</f>
        <v/>
      </c>
      <c r="J3562" s="247"/>
      <c r="K3562" s="247"/>
      <c r="L3562" s="247"/>
      <c r="M3562" s="247"/>
      <c r="N3562" s="247"/>
      <c r="O3562" s="247"/>
      <c r="P3562" s="247"/>
      <c r="Q3562" s="247"/>
      <c r="R3562" s="247"/>
      <c r="AZ3562" s="259"/>
      <c r="BA3562" s="259">
        <f>BA3561+$BD$753</f>
        <v>17.958399999999067</v>
      </c>
      <c r="BB3562" s="274">
        <f t="shared" si="785"/>
        <v>1.2159109617210961E-2</v>
      </c>
      <c r="BC3562" s="259">
        <f t="shared" si="786"/>
        <v>2.9278548313745739E-5</v>
      </c>
      <c r="BD3562" s="259">
        <f t="shared" si="783"/>
        <v>2.9278548313745739E-5</v>
      </c>
      <c r="BE3562" s="254" t="str">
        <f t="shared" si="784"/>
        <v/>
      </c>
    </row>
    <row r="3563" spans="1:57" ht="20.100000000000001" customHeight="1" x14ac:dyDescent="0.25">
      <c r="A3563" s="248">
        <v>2785</v>
      </c>
      <c r="B3563" s="247">
        <f>$B$755+(A3563*$B$758)</f>
        <v>17162.894568470649</v>
      </c>
      <c r="C3563" s="247">
        <f>_xlfn.NORM.DIST($B3563,$B$752,$B$753,0)</f>
        <v>1.4123367442891241E-15</v>
      </c>
      <c r="D3563" s="247">
        <f>_xlfn.NORM.DIST($B3563,$B$752,$B$753,1)</f>
        <v>0.99999999999953337</v>
      </c>
      <c r="E3563" s="247">
        <f>IF(OR(D3563&lt;$F$757,D3563&gt;$F$758),C3563,"")</f>
        <v>1.4123367442891241E-15</v>
      </c>
      <c r="F3563" s="247" t="str">
        <f>IF(AND(D3563&gt;$F$757,D3563&lt;$F$758),C3563,"")</f>
        <v/>
      </c>
      <c r="G3563" s="247" t="str">
        <f>IF(C3563=MAX($C$761:$C$2761),C3563,"")</f>
        <v/>
      </c>
      <c r="H3563" s="247">
        <f>_xlfn.NORM.DIST(B3563,$F$753,$F$754,0)</f>
        <v>1.8601189966794449E-274</v>
      </c>
      <c r="I3563" s="247" t="str">
        <f>IF(H3563=MAX($H$761:$H$2761),C3563,"")</f>
        <v/>
      </c>
      <c r="J3563" s="247"/>
      <c r="K3563" s="247"/>
      <c r="L3563" s="247"/>
      <c r="M3563" s="247"/>
      <c r="N3563" s="247"/>
      <c r="O3563" s="247"/>
      <c r="P3563" s="247"/>
      <c r="Q3563" s="247"/>
      <c r="R3563" s="247"/>
      <c r="AZ3563" s="259"/>
      <c r="BA3563" s="259">
        <f>BA3562+$BD$753</f>
        <v>17.964799999999066</v>
      </c>
      <c r="BB3563" s="274">
        <f t="shared" si="785"/>
        <v>1.2129831068897215E-2</v>
      </c>
      <c r="BC3563" s="259">
        <f t="shared" si="786"/>
        <v>2.9211011345484789E-5</v>
      </c>
      <c r="BD3563" s="259">
        <f t="shared" si="783"/>
        <v>2.9211011345484789E-5</v>
      </c>
      <c r="BE3563" s="254" t="str">
        <f t="shared" si="784"/>
        <v/>
      </c>
    </row>
    <row r="3564" spans="1:57" ht="20.100000000000001" customHeight="1" x14ac:dyDescent="0.25">
      <c r="A3564" s="247">
        <v>2786</v>
      </c>
      <c r="B3564" s="247">
        <f>$B$755+(A3564*$B$758)</f>
        <v>17172.50963545579</v>
      </c>
      <c r="C3564" s="247">
        <f>_xlfn.NORM.DIST($B3564,$B$752,$B$753,0)</f>
        <v>1.3725599846290754E-15</v>
      </c>
      <c r="D3564" s="247">
        <f>_xlfn.NORM.DIST($B3564,$B$752,$B$753,1)</f>
        <v>0.9999999999995467</v>
      </c>
      <c r="E3564" s="247">
        <f>IF(OR(D3564&lt;$F$757,D3564&gt;$F$758),C3564,"")</f>
        <v>1.3725599846290754E-15</v>
      </c>
      <c r="F3564" s="247" t="str">
        <f>IF(AND(D3564&gt;$F$757,D3564&lt;$F$758),C3564,"")</f>
        <v/>
      </c>
      <c r="G3564" s="247" t="str">
        <f>IF(C3564=MAX($C$761:$C$2761),C3564,"")</f>
        <v/>
      </c>
      <c r="H3564" s="247">
        <f>_xlfn.NORM.DIST(B3564,$F$753,$F$754,0)</f>
        <v>2.1418432851473201E-274</v>
      </c>
      <c r="I3564" s="247" t="str">
        <f>IF(H3564=MAX($H$761:$H$2761),C3564,"")</f>
        <v/>
      </c>
      <c r="J3564" s="247"/>
      <c r="K3564" s="247"/>
      <c r="L3564" s="247"/>
      <c r="M3564" s="247"/>
      <c r="N3564" s="247"/>
      <c r="O3564" s="247"/>
      <c r="P3564" s="247"/>
      <c r="Q3564" s="247"/>
      <c r="R3564" s="247"/>
      <c r="AZ3564" s="259"/>
      <c r="BA3564" s="259">
        <f>BA3563+$BD$753</f>
        <v>17.971199999999065</v>
      </c>
      <c r="BB3564" s="274">
        <f t="shared" si="785"/>
        <v>1.210062005755173E-2</v>
      </c>
      <c r="BC3564" s="259">
        <f t="shared" si="786"/>
        <v>2.9143620921406876E-5</v>
      </c>
      <c r="BD3564" s="259">
        <f t="shared" si="783"/>
        <v>2.9143620921406876E-5</v>
      </c>
      <c r="BE3564" s="254" t="str">
        <f t="shared" si="784"/>
        <v/>
      </c>
    </row>
    <row r="3565" spans="1:57" ht="20.100000000000001" customHeight="1" x14ac:dyDescent="0.25">
      <c r="A3565" s="247">
        <v>2787</v>
      </c>
      <c r="B3565" s="247">
        <f>$B$755+(A3565*$B$758)</f>
        <v>17182.124702440924</v>
      </c>
      <c r="C3565" s="247">
        <f>_xlfn.NORM.DIST($B3565,$B$752,$B$753,0)</f>
        <v>1.33388214710778E-15</v>
      </c>
      <c r="D3565" s="247">
        <f>_xlfn.NORM.DIST($B3565,$B$752,$B$753,1)</f>
        <v>0.9999999999995598</v>
      </c>
      <c r="E3565" s="247">
        <f>IF(OR(D3565&lt;$F$757,D3565&gt;$F$758),C3565,"")</f>
        <v>1.33388214710778E-15</v>
      </c>
      <c r="F3565" s="247" t="str">
        <f>IF(AND(D3565&gt;$F$757,D3565&lt;$F$758),C3565,"")</f>
        <v/>
      </c>
      <c r="G3565" s="247" t="str">
        <f>IF(C3565=MAX($C$761:$C$2761),C3565,"")</f>
        <v/>
      </c>
      <c r="H3565" s="247">
        <f>_xlfn.NORM.DIST(B3565,$F$753,$F$754,0)</f>
        <v>2.4661966610865299E-274</v>
      </c>
      <c r="I3565" s="247" t="str">
        <f>IF(H3565=MAX($H$761:$H$2761),C3565,"")</f>
        <v/>
      </c>
      <c r="J3565" s="247"/>
      <c r="K3565" s="247"/>
      <c r="L3565" s="247"/>
      <c r="M3565" s="247"/>
      <c r="N3565" s="247"/>
      <c r="O3565" s="247"/>
      <c r="P3565" s="247"/>
      <c r="Q3565" s="247"/>
      <c r="R3565" s="247"/>
      <c r="AZ3565" s="259"/>
      <c r="BA3565" s="259">
        <f>BA3564+$BD$753</f>
        <v>17.977599999999065</v>
      </c>
      <c r="BB3565" s="274">
        <f t="shared" si="785"/>
        <v>1.2071476436630323E-2</v>
      </c>
      <c r="BC3565" s="259">
        <f t="shared" si="786"/>
        <v>2.9076376752657992E-5</v>
      </c>
      <c r="BD3565" s="259">
        <f t="shared" si="783"/>
        <v>2.9076376752657992E-5</v>
      </c>
      <c r="BE3565" s="254" t="str">
        <f t="shared" si="784"/>
        <v/>
      </c>
    </row>
    <row r="3566" spans="1:57" ht="20.100000000000001" customHeight="1" x14ac:dyDescent="0.25">
      <c r="A3566" s="247">
        <v>2788</v>
      </c>
      <c r="B3566" s="247">
        <f>$B$755+(A3566*$B$758)</f>
        <v>17191.739769426065</v>
      </c>
      <c r="C3566" s="247">
        <f>_xlfn.NORM.DIST($B3566,$B$752,$B$753,0)</f>
        <v>1.2962734850645164E-15</v>
      </c>
      <c r="D3566" s="247">
        <f>_xlfn.NORM.DIST($B3566,$B$752,$B$753,1)</f>
        <v>0.99999999999957234</v>
      </c>
      <c r="E3566" s="247">
        <f>IF(OR(D3566&lt;$F$757,D3566&gt;$F$758),C3566,"")</f>
        <v>1.2962734850645164E-15</v>
      </c>
      <c r="F3566" s="247" t="str">
        <f>IF(AND(D3566&gt;$F$757,D3566&lt;$F$758),C3566,"")</f>
        <v/>
      </c>
      <c r="G3566" s="247" t="str">
        <f>IF(C3566=MAX($C$761:$C$2761),C3566,"")</f>
        <v/>
      </c>
      <c r="H3566" s="247">
        <f>_xlfn.NORM.DIST(B3566,$F$753,$F$754,0)</f>
        <v>2.8396235616736715E-274</v>
      </c>
      <c r="I3566" s="247" t="str">
        <f>IF(H3566=MAX($H$761:$H$2761),C3566,"")</f>
        <v/>
      </c>
      <c r="J3566" s="247"/>
      <c r="K3566" s="247"/>
      <c r="L3566" s="247"/>
      <c r="M3566" s="247"/>
      <c r="N3566" s="247"/>
      <c r="O3566" s="247"/>
      <c r="P3566" s="247"/>
      <c r="Q3566" s="247"/>
      <c r="R3566" s="247"/>
      <c r="AZ3566" s="259"/>
      <c r="BA3566" s="259">
        <f>BA3565+$BD$753</f>
        <v>17.983999999999064</v>
      </c>
      <c r="BB3566" s="274">
        <f t="shared" si="785"/>
        <v>1.2042400059877665E-2</v>
      </c>
      <c r="BC3566" s="259">
        <f t="shared" si="786"/>
        <v>2.9009278550999953E-5</v>
      </c>
      <c r="BD3566" s="259">
        <f t="shared" si="783"/>
        <v>2.9009278550999953E-5</v>
      </c>
      <c r="BE3566" s="254" t="str">
        <f t="shared" si="784"/>
        <v/>
      </c>
    </row>
    <row r="3567" spans="1:57" ht="20.100000000000001" customHeight="1" x14ac:dyDescent="0.25">
      <c r="A3567" s="247">
        <v>2789</v>
      </c>
      <c r="B3567" s="247">
        <f>$B$755+(A3567*$B$758)</f>
        <v>17201.354836411199</v>
      </c>
      <c r="C3567" s="247">
        <f>_xlfn.NORM.DIST($B3567,$B$752,$B$753,0)</f>
        <v>1.259705039714795E-15</v>
      </c>
      <c r="D3567" s="247">
        <f>_xlfn.NORM.DIST($B3567,$B$752,$B$753,1)</f>
        <v>0.99999999999958467</v>
      </c>
      <c r="E3567" s="247">
        <f>IF(OR(D3567&lt;$F$757,D3567&gt;$F$758),C3567,"")</f>
        <v>1.259705039714795E-15</v>
      </c>
      <c r="F3567" s="247" t="str">
        <f>IF(AND(D3567&gt;$F$757,D3567&lt;$F$758),C3567,"")</f>
        <v/>
      </c>
      <c r="G3567" s="247" t="str">
        <f>IF(C3567=MAX($C$761:$C$2761),C3567,"")</f>
        <v/>
      </c>
      <c r="H3567" s="247">
        <f>_xlfn.NORM.DIST(B3567,$F$753,$F$754,0)</f>
        <v>3.2695417542657381E-274</v>
      </c>
      <c r="I3567" s="247" t="str">
        <f>IF(H3567=MAX($H$761:$H$2761),C3567,"")</f>
        <v/>
      </c>
      <c r="J3567" s="247"/>
      <c r="K3567" s="247"/>
      <c r="L3567" s="247"/>
      <c r="M3567" s="247"/>
      <c r="N3567" s="247"/>
      <c r="O3567" s="247"/>
      <c r="P3567" s="247"/>
      <c r="Q3567" s="247"/>
      <c r="R3567" s="247"/>
      <c r="AZ3567" s="259"/>
      <c r="BA3567" s="259">
        <f>BA3566+$BD$753</f>
        <v>17.990399999999063</v>
      </c>
      <c r="BB3567" s="274">
        <f t="shared" si="785"/>
        <v>1.2013390781326665E-2</v>
      </c>
      <c r="BC3567" s="259">
        <f t="shared" si="786"/>
        <v>2.894232602844958E-5</v>
      </c>
      <c r="BD3567" s="259">
        <f t="shared" si="783"/>
        <v>2.894232602844958E-5</v>
      </c>
      <c r="BE3567" s="254" t="str">
        <f t="shared" si="784"/>
        <v/>
      </c>
    </row>
    <row r="3568" spans="1:57" ht="20.100000000000001" customHeight="1" x14ac:dyDescent="0.25">
      <c r="A3568" s="247">
        <v>2790</v>
      </c>
      <c r="B3568" s="247">
        <f>$B$755+(A3568*$B$758)</f>
        <v>17210.969903396341</v>
      </c>
      <c r="C3568" s="247">
        <f>_xlfn.NORM.DIST($B3568,$B$752,$B$753,0)</f>
        <v>1.2241486197631875E-15</v>
      </c>
      <c r="D3568" s="247">
        <f>_xlfn.NORM.DIST($B3568,$B$752,$B$753,1)</f>
        <v>0.99999999999959666</v>
      </c>
      <c r="E3568" s="247">
        <f>IF(OR(D3568&lt;$F$757,D3568&gt;$F$758),C3568,"")</f>
        <v>1.2241486197631875E-15</v>
      </c>
      <c r="F3568" s="247" t="str">
        <f>IF(AND(D3568&gt;$F$757,D3568&lt;$F$758),C3568,"")</f>
        <v/>
      </c>
      <c r="G3568" s="247" t="str">
        <f>IF(C3568=MAX($C$761:$C$2761),C3568,"")</f>
        <v/>
      </c>
      <c r="H3568" s="247">
        <f>_xlfn.NORM.DIST(B3568,$F$753,$F$754,0)</f>
        <v>3.7644892055706088E-274</v>
      </c>
      <c r="I3568" s="247" t="str">
        <f>IF(H3568=MAX($H$761:$H$2761),C3568,"")</f>
        <v/>
      </c>
      <c r="J3568" s="247"/>
      <c r="K3568" s="247"/>
      <c r="L3568" s="247"/>
      <c r="M3568" s="247"/>
      <c r="N3568" s="247"/>
      <c r="O3568" s="247"/>
      <c r="P3568" s="247"/>
      <c r="Q3568" s="247"/>
      <c r="R3568" s="247"/>
      <c r="AZ3568" s="259"/>
      <c r="BA3568" s="259">
        <f>BA3567+$BD$753</f>
        <v>17.996799999999062</v>
      </c>
      <c r="BB3568" s="274">
        <f t="shared" si="785"/>
        <v>1.1984448455298216E-2</v>
      </c>
      <c r="BC3568" s="259">
        <f t="shared" si="786"/>
        <v>2.8875518897726257E-5</v>
      </c>
      <c r="BD3568" s="259">
        <f t="shared" si="783"/>
        <v>2.8875518897726257E-5</v>
      </c>
      <c r="BE3568" s="254" t="str">
        <f t="shared" si="784"/>
        <v/>
      </c>
    </row>
    <row r="3569" spans="1:57" ht="20.100000000000001" customHeight="1" x14ac:dyDescent="0.25">
      <c r="A3569" s="248">
        <v>2791</v>
      </c>
      <c r="B3569" s="247">
        <f>$B$755+(A3569*$B$758)</f>
        <v>17220.584970381475</v>
      </c>
      <c r="C3569" s="247">
        <f>_xlfn.NORM.DIST($B3569,$B$752,$B$753,0)</f>
        <v>1.1895767815311223E-15</v>
      </c>
      <c r="D3569" s="247">
        <f>_xlfn.NORM.DIST($B3569,$B$752,$B$753,1)</f>
        <v>0.9999999999996082</v>
      </c>
      <c r="E3569" s="247">
        <f>IF(OR(D3569&lt;$F$757,D3569&gt;$F$758),C3569,"")</f>
        <v>1.1895767815311223E-15</v>
      </c>
      <c r="F3569" s="247" t="str">
        <f>IF(AND(D3569&gt;$F$757,D3569&lt;$F$758),C3569,"")</f>
        <v/>
      </c>
      <c r="G3569" s="247" t="str">
        <f>IF(C3569=MAX($C$761:$C$2761),C3569,"")</f>
        <v/>
      </c>
      <c r="H3569" s="247">
        <f>_xlfn.NORM.DIST(B3569,$F$753,$F$754,0)</f>
        <v>4.3342930917208509E-274</v>
      </c>
      <c r="I3569" s="247" t="str">
        <f>IF(H3569=MAX($H$761:$H$2761),C3569,"")</f>
        <v/>
      </c>
      <c r="J3569" s="247"/>
      <c r="K3569" s="247"/>
      <c r="L3569" s="247"/>
      <c r="M3569" s="247"/>
      <c r="N3569" s="247"/>
      <c r="O3569" s="247"/>
      <c r="P3569" s="247"/>
      <c r="Q3569" s="247"/>
      <c r="R3569" s="247"/>
      <c r="AZ3569" s="259"/>
      <c r="BA3569" s="259">
        <f>BA3568+$BD$753</f>
        <v>18.003199999999062</v>
      </c>
      <c r="BB3569" s="274">
        <f t="shared" si="785"/>
        <v>1.195557293640049E-2</v>
      </c>
      <c r="BC3569" s="259">
        <f t="shared" si="786"/>
        <v>2.8808856871828659E-5</v>
      </c>
      <c r="BD3569" s="259">
        <f t="shared" si="783"/>
        <v>2.8808856871828659E-5</v>
      </c>
      <c r="BE3569" s="254" t="str">
        <f t="shared" si="784"/>
        <v/>
      </c>
    </row>
    <row r="3570" spans="1:57" ht="20.100000000000001" customHeight="1" x14ac:dyDescent="0.25">
      <c r="A3570" s="247">
        <v>2792</v>
      </c>
      <c r="B3570" s="247">
        <f>$B$755+(A3570*$B$758)</f>
        <v>17230.200037366616</v>
      </c>
      <c r="C3570" s="247">
        <f>_xlfn.NORM.DIST($B3570,$B$752,$B$753,0)</f>
        <v>1.1559628095860544E-15</v>
      </c>
      <c r="D3570" s="247">
        <f>_xlfn.NORM.DIST($B3570,$B$752,$B$753,1)</f>
        <v>0.99999999999961953</v>
      </c>
      <c r="E3570" s="247">
        <f>IF(OR(D3570&lt;$F$757,D3570&gt;$F$758),C3570,"")</f>
        <v>1.1559628095860544E-15</v>
      </c>
      <c r="F3570" s="247" t="str">
        <f>IF(AND(D3570&gt;$F$757,D3570&lt;$F$758),C3570,"")</f>
        <v/>
      </c>
      <c r="G3570" s="247" t="str">
        <f>IF(C3570=MAX($C$761:$C$2761),C3570,"")</f>
        <v/>
      </c>
      <c r="H3570" s="247">
        <f>_xlfn.NORM.DIST(B3570,$F$753,$F$754,0)</f>
        <v>4.9902642839305015E-274</v>
      </c>
      <c r="I3570" s="247" t="str">
        <f>IF(H3570=MAX($H$761:$H$2761),C3570,"")</f>
        <v/>
      </c>
      <c r="J3570" s="247"/>
      <c r="K3570" s="247"/>
      <c r="L3570" s="247"/>
      <c r="M3570" s="247"/>
      <c r="N3570" s="247"/>
      <c r="O3570" s="247"/>
      <c r="P3570" s="247"/>
      <c r="Q3570" s="247"/>
      <c r="R3570" s="247"/>
      <c r="AZ3570" s="259"/>
      <c r="BA3570" s="259">
        <f>BA3569+$BD$753</f>
        <v>18.009599999999061</v>
      </c>
      <c r="BB3570" s="274">
        <f t="shared" si="785"/>
        <v>1.1926764079528661E-2</v>
      </c>
      <c r="BC3570" s="259">
        <f t="shared" si="786"/>
        <v>2.8742339664364347E-5</v>
      </c>
      <c r="BD3570" s="259">
        <f t="shared" si="783"/>
        <v>2.8742339664364347E-5</v>
      </c>
      <c r="BE3570" s="254" t="str">
        <f t="shared" si="784"/>
        <v/>
      </c>
    </row>
    <row r="3571" spans="1:57" ht="20.100000000000001" customHeight="1" x14ac:dyDescent="0.25">
      <c r="A3571" s="247">
        <v>2793</v>
      </c>
      <c r="B3571" s="247">
        <f>$B$755+(A3571*$B$758)</f>
        <v>17239.81510435175</v>
      </c>
      <c r="C3571" s="247">
        <f>_xlfn.NORM.DIST($B3571,$B$752,$B$753,0)</f>
        <v>1.12328069786046E-15</v>
      </c>
      <c r="D3571" s="247">
        <f>_xlfn.NORM.DIST($B3571,$B$752,$B$753,1)</f>
        <v>0.99999999999963041</v>
      </c>
      <c r="E3571" s="247">
        <f>IF(OR(D3571&lt;$F$757,D3571&gt;$F$758),C3571,"")</f>
        <v>1.12328069786046E-15</v>
      </c>
      <c r="F3571" s="247" t="str">
        <f>IF(AND(D3571&gt;$F$757,D3571&lt;$F$758),C3571,"")</f>
        <v/>
      </c>
      <c r="G3571" s="247" t="str">
        <f>IF(C3571=MAX($C$761:$C$2761),C3571,"")</f>
        <v/>
      </c>
      <c r="H3571" s="247">
        <f>_xlfn.NORM.DIST(B3571,$F$753,$F$754,0)</f>
        <v>5.745421146165142E-274</v>
      </c>
      <c r="I3571" s="247" t="str">
        <f>IF(H3571=MAX($H$761:$H$2761),C3571,"")</f>
        <v/>
      </c>
      <c r="J3571" s="247"/>
      <c r="K3571" s="247"/>
      <c r="L3571" s="247"/>
      <c r="M3571" s="247"/>
      <c r="N3571" s="247"/>
      <c r="O3571" s="247"/>
      <c r="P3571" s="247"/>
      <c r="Q3571" s="247"/>
      <c r="R3571" s="247"/>
      <c r="AZ3571" s="259"/>
      <c r="BA3571" s="259">
        <f>BA3570+$BD$753</f>
        <v>18.01599999999906</v>
      </c>
      <c r="BB3571" s="274">
        <f t="shared" si="785"/>
        <v>1.1898021739864297E-2</v>
      </c>
      <c r="BC3571" s="259">
        <f t="shared" si="786"/>
        <v>2.867596698931732E-5</v>
      </c>
      <c r="BD3571" s="259">
        <f t="shared" si="783"/>
        <v>2.867596698931732E-5</v>
      </c>
      <c r="BE3571" s="254" t="str">
        <f t="shared" si="784"/>
        <v/>
      </c>
    </row>
    <row r="3572" spans="1:57" ht="20.100000000000001" customHeight="1" x14ac:dyDescent="0.25">
      <c r="A3572" s="247">
        <v>2794</v>
      </c>
      <c r="B3572" s="247">
        <f>$B$755+(A3572*$B$758)</f>
        <v>17249.430171336891</v>
      </c>
      <c r="C3572" s="247">
        <f>_xlfn.NORM.DIST($B3572,$B$752,$B$753,0)</f>
        <v>1.0915051312479178E-15</v>
      </c>
      <c r="D3572" s="247">
        <f>_xlfn.NORM.DIST($B3572,$B$752,$B$753,1)</f>
        <v>0.99999999999964106</v>
      </c>
      <c r="E3572" s="247">
        <f>IF(OR(D3572&lt;$F$757,D3572&gt;$F$758),C3572,"")</f>
        <v>1.0915051312479178E-15</v>
      </c>
      <c r="F3572" s="247" t="str">
        <f>IF(AND(D3572&gt;$F$757,D3572&lt;$F$758),C3572,"")</f>
        <v/>
      </c>
      <c r="G3572" s="247" t="str">
        <f>IF(C3572=MAX($C$761:$C$2761),C3572,"")</f>
        <v/>
      </c>
      <c r="H3572" s="247">
        <f>_xlfn.NORM.DIST(B3572,$F$753,$F$754,0)</f>
        <v>6.6147470584869558E-274</v>
      </c>
      <c r="I3572" s="247" t="str">
        <f>IF(H3572=MAX($H$761:$H$2761),C3572,"")</f>
        <v/>
      </c>
      <c r="J3572" s="247"/>
      <c r="K3572" s="247"/>
      <c r="L3572" s="247"/>
      <c r="M3572" s="247"/>
      <c r="N3572" s="247"/>
      <c r="O3572" s="247"/>
      <c r="P3572" s="247"/>
      <c r="Q3572" s="247"/>
      <c r="R3572" s="247"/>
      <c r="AZ3572" s="259"/>
      <c r="BA3572" s="259">
        <f>BA3571+$BD$753</f>
        <v>18.02239999999906</v>
      </c>
      <c r="BB3572" s="274">
        <f t="shared" si="785"/>
        <v>1.1869345772874979E-2</v>
      </c>
      <c r="BC3572" s="259">
        <f t="shared" si="786"/>
        <v>2.8609738561245768E-5</v>
      </c>
      <c r="BD3572" s="259">
        <f t="shared" ref="BD3572:BD3635" si="787">IF(BB3572&lt;(1-$AZ$760),BC3572,"")</f>
        <v>2.8609738561245768E-5</v>
      </c>
      <c r="BE3572" s="254" t="str">
        <f t="shared" ref="BE3572:BE3635" si="788">IF(BB3572&lt;(1-$AZ$766),BC3572,"")</f>
        <v/>
      </c>
    </row>
    <row r="3573" spans="1:57" ht="20.100000000000001" customHeight="1" x14ac:dyDescent="0.25">
      <c r="A3573" s="247">
        <v>2795</v>
      </c>
      <c r="B3573" s="247">
        <f>$B$755+(A3573*$B$758)</f>
        <v>17259.045238322025</v>
      </c>
      <c r="C3573" s="247">
        <f>_xlfn.NORM.DIST($B3573,$B$752,$B$753,0)</f>
        <v>1.0606114676652496E-15</v>
      </c>
      <c r="D3573" s="247">
        <f>_xlfn.NORM.DIST($B3573,$B$752,$B$753,1)</f>
        <v>0.99999999999965139</v>
      </c>
      <c r="E3573" s="247">
        <f>IF(OR(D3573&lt;$F$757,D3573&gt;$F$758),C3573,"")</f>
        <v>1.0606114676652496E-15</v>
      </c>
      <c r="F3573" s="247" t="str">
        <f>IF(AND(D3573&gt;$F$757,D3573&lt;$F$758),C3573,"")</f>
        <v/>
      </c>
      <c r="G3573" s="247" t="str">
        <f>IF(C3573=MAX($C$761:$C$2761),C3573,"")</f>
        <v/>
      </c>
      <c r="H3573" s="247">
        <f>_xlfn.NORM.DIST(B3573,$F$753,$F$754,0)</f>
        <v>7.6154867436497909E-274</v>
      </c>
      <c r="I3573" s="247" t="str">
        <f>IF(H3573=MAX($H$761:$H$2761),C3573,"")</f>
        <v/>
      </c>
      <c r="J3573" s="247"/>
      <c r="K3573" s="247"/>
      <c r="L3573" s="247"/>
      <c r="M3573" s="247"/>
      <c r="N3573" s="247"/>
      <c r="O3573" s="247"/>
      <c r="P3573" s="247"/>
      <c r="Q3573" s="247"/>
      <c r="R3573" s="247"/>
      <c r="AZ3573" s="259"/>
      <c r="BA3573" s="259">
        <f>BA3572+$BD$753</f>
        <v>18.028799999999059</v>
      </c>
      <c r="BB3573" s="274">
        <f t="shared" ref="BB3573:BB3636" si="789">_xlfn.CHISQ.DIST.RT(BA3573,7)</f>
        <v>1.1840736034313733E-2</v>
      </c>
      <c r="BC3573" s="259">
        <f t="shared" ref="BC3573:BC3636" si="790">BB3573-BB3574</f>
        <v>2.8543654095075643E-5</v>
      </c>
      <c r="BD3573" s="259">
        <f t="shared" si="787"/>
        <v>2.8543654095075643E-5</v>
      </c>
      <c r="BE3573" s="254" t="str">
        <f t="shared" si="788"/>
        <v/>
      </c>
    </row>
    <row r="3574" spans="1:57" ht="20.100000000000001" customHeight="1" x14ac:dyDescent="0.25">
      <c r="A3574" s="247">
        <v>2796</v>
      </c>
      <c r="B3574" s="247">
        <f>$B$755+(A3574*$B$758)</f>
        <v>17268.660305307167</v>
      </c>
      <c r="C3574" s="247">
        <f>_xlfn.NORM.DIST($B3574,$B$752,$B$753,0)</f>
        <v>1.0305757205684992E-15</v>
      </c>
      <c r="D3574" s="247">
        <f>_xlfn.NORM.DIST($B3574,$B$752,$B$753,1)</f>
        <v>0.99999999999966149</v>
      </c>
      <c r="E3574" s="247">
        <f>IF(OR(D3574&lt;$F$757,D3574&gt;$F$758),C3574,"")</f>
        <v>1.0305757205684992E-15</v>
      </c>
      <c r="F3574" s="247" t="str">
        <f>IF(AND(D3574&gt;$F$757,D3574&lt;$F$758),C3574,"")</f>
        <v/>
      </c>
      <c r="G3574" s="247" t="str">
        <f>IF(C3574=MAX($C$761:$C$2761),C3574,"")</f>
        <v/>
      </c>
      <c r="H3574" s="247">
        <f>_xlfn.NORM.DIST(B3574,$F$753,$F$754,0)</f>
        <v>8.7674872383067322E-274</v>
      </c>
      <c r="I3574" s="247" t="str">
        <f>IF(H3574=MAX($H$761:$H$2761),C3574,"")</f>
        <v/>
      </c>
      <c r="J3574" s="247"/>
      <c r="K3574" s="247"/>
      <c r="L3574" s="247"/>
      <c r="M3574" s="247"/>
      <c r="N3574" s="247"/>
      <c r="O3574" s="247"/>
      <c r="P3574" s="247"/>
      <c r="Q3574" s="247"/>
      <c r="R3574" s="247"/>
      <c r="AZ3574" s="259"/>
      <c r="BA3574" s="259">
        <f>BA3573+$BD$753</f>
        <v>18.035199999999058</v>
      </c>
      <c r="BB3574" s="274">
        <f t="shared" si="789"/>
        <v>1.1812192380218658E-2</v>
      </c>
      <c r="BC3574" s="259">
        <f t="shared" si="790"/>
        <v>2.8477713306244642E-5</v>
      </c>
      <c r="BD3574" s="259">
        <f t="shared" si="787"/>
        <v>2.8477713306244642E-5</v>
      </c>
      <c r="BE3574" s="254" t="str">
        <f t="shared" si="788"/>
        <v/>
      </c>
    </row>
    <row r="3575" spans="1:57" ht="20.100000000000001" customHeight="1" x14ac:dyDescent="0.25">
      <c r="A3575" s="247">
        <v>2797</v>
      </c>
      <c r="B3575" s="247">
        <f>$B$755+(A3575*$B$758)</f>
        <v>17278.275372292301</v>
      </c>
      <c r="C3575" s="247">
        <f>_xlfn.NORM.DIST($B3575,$B$752,$B$753,0)</f>
        <v>1.0013745419122711E-15</v>
      </c>
      <c r="D3575" s="247">
        <f>_xlfn.NORM.DIST($B3575,$B$752,$B$753,1)</f>
        <v>0.99999999999967126</v>
      </c>
      <c r="E3575" s="247">
        <f>IF(OR(D3575&lt;$F$757,D3575&gt;$F$758),C3575,"")</f>
        <v>1.0013745419122711E-15</v>
      </c>
      <c r="F3575" s="247" t="str">
        <f>IF(AND(D3575&gt;$F$757,D3575&lt;$F$758),C3575,"")</f>
        <v/>
      </c>
      <c r="G3575" s="247" t="str">
        <f>IF(C3575=MAX($C$761:$C$2761),C3575,"")</f>
        <v/>
      </c>
      <c r="H3575" s="247">
        <f>_xlfn.NORM.DIST(B3575,$F$753,$F$754,0)</f>
        <v>1.0093590228686366E-273</v>
      </c>
      <c r="I3575" s="247" t="str">
        <f>IF(H3575=MAX($H$761:$H$2761),C3575,"")</f>
        <v/>
      </c>
      <c r="J3575" s="247"/>
      <c r="K3575" s="247"/>
      <c r="L3575" s="247"/>
      <c r="M3575" s="247"/>
      <c r="N3575" s="247"/>
      <c r="O3575" s="247"/>
      <c r="P3575" s="247"/>
      <c r="Q3575" s="247"/>
      <c r="R3575" s="247"/>
      <c r="AZ3575" s="259"/>
      <c r="BA3575" s="259">
        <f>BA3574+$BD$753</f>
        <v>18.041599999999058</v>
      </c>
      <c r="BB3575" s="274">
        <f t="shared" si="789"/>
        <v>1.1783714666912413E-2</v>
      </c>
      <c r="BC3575" s="259">
        <f t="shared" si="790"/>
        <v>2.8411915910717817E-5</v>
      </c>
      <c r="BD3575" s="259">
        <f t="shared" si="787"/>
        <v>2.8411915910717817E-5</v>
      </c>
      <c r="BE3575" s="254" t="str">
        <f t="shared" si="788"/>
        <v/>
      </c>
    </row>
    <row r="3576" spans="1:57" ht="20.100000000000001" customHeight="1" x14ac:dyDescent="0.25">
      <c r="A3576" s="248">
        <v>2798</v>
      </c>
      <c r="B3576" s="247">
        <f>$B$755+(A3576*$B$758)</f>
        <v>17287.890439277442</v>
      </c>
      <c r="C3576" s="247">
        <f>_xlfn.NORM.DIST($B3576,$B$752,$B$753,0)</f>
        <v>9.7298520554087295E-16</v>
      </c>
      <c r="D3576" s="247">
        <f>_xlfn.NORM.DIST($B3576,$B$752,$B$753,1)</f>
        <v>0.9999999999996807</v>
      </c>
      <c r="E3576" s="247">
        <f>IF(OR(D3576&lt;$F$757,D3576&gt;$F$758),C3576,"")</f>
        <v>9.7298520554087295E-16</v>
      </c>
      <c r="F3576" s="247" t="str">
        <f>IF(AND(D3576&gt;$F$757,D3576&lt;$F$758),C3576,"")</f>
        <v/>
      </c>
      <c r="G3576" s="247" t="str">
        <f>IF(C3576=MAX($C$761:$C$2761),C3576,"")</f>
        <v/>
      </c>
      <c r="H3576" s="247">
        <f>_xlfn.NORM.DIST(B3576,$F$753,$F$754,0)</f>
        <v>1.1620083481108943E-273</v>
      </c>
      <c r="I3576" s="247" t="str">
        <f>IF(H3576=MAX($H$761:$H$2761),C3576,"")</f>
        <v/>
      </c>
      <c r="J3576" s="247"/>
      <c r="K3576" s="247"/>
      <c r="L3576" s="247"/>
      <c r="M3576" s="247"/>
      <c r="N3576" s="247"/>
      <c r="O3576" s="247"/>
      <c r="P3576" s="247"/>
      <c r="Q3576" s="247"/>
      <c r="R3576" s="247"/>
      <c r="AZ3576" s="259"/>
      <c r="BA3576" s="259">
        <f>BA3575+$BD$753</f>
        <v>18.047999999999057</v>
      </c>
      <c r="BB3576" s="274">
        <f t="shared" si="789"/>
        <v>1.1755302751001695E-2</v>
      </c>
      <c r="BC3576" s="259">
        <f t="shared" si="790"/>
        <v>2.8346261624815836E-5</v>
      </c>
      <c r="BD3576" s="259">
        <f t="shared" si="787"/>
        <v>2.8346261624815836E-5</v>
      </c>
      <c r="BE3576" s="254" t="str">
        <f t="shared" si="788"/>
        <v/>
      </c>
    </row>
    <row r="3577" spans="1:57" ht="20.100000000000001" customHeight="1" x14ac:dyDescent="0.25">
      <c r="A3577" s="247">
        <v>2799</v>
      </c>
      <c r="B3577" s="247">
        <f>$B$755+(A3577*$B$758)</f>
        <v>17297.505506262576</v>
      </c>
      <c r="C3577" s="247">
        <f>_xlfn.NORM.DIST($B3577,$B$752,$B$753,0)</f>
        <v>9.4538559100115873E-16</v>
      </c>
      <c r="D3577" s="247">
        <f>_xlfn.NORM.DIST($B3577,$B$752,$B$753,1)</f>
        <v>0.99999999999969003</v>
      </c>
      <c r="E3577" s="247">
        <f>IF(OR(D3577&lt;$F$757,D3577&gt;$F$758),C3577,"")</f>
        <v>9.4538559100115873E-16</v>
      </c>
      <c r="F3577" s="247" t="str">
        <f>IF(AND(D3577&gt;$F$757,D3577&lt;$F$758),C3577,"")</f>
        <v/>
      </c>
      <c r="G3577" s="247" t="str">
        <f>IF(C3577=MAX($C$761:$C$2761),C3577,"")</f>
        <v/>
      </c>
      <c r="H3577" s="247">
        <f>_xlfn.NORM.DIST(B3577,$F$753,$F$754,0)</f>
        <v>1.3377220260041671E-273</v>
      </c>
      <c r="I3577" s="247" t="str">
        <f>IF(H3577=MAX($H$761:$H$2761),C3577,"")</f>
        <v/>
      </c>
      <c r="J3577" s="247"/>
      <c r="K3577" s="247"/>
      <c r="L3577" s="247"/>
      <c r="M3577" s="247"/>
      <c r="N3577" s="247"/>
      <c r="O3577" s="247"/>
      <c r="P3577" s="247"/>
      <c r="Q3577" s="247"/>
      <c r="R3577" s="247"/>
      <c r="AZ3577" s="259"/>
      <c r="BA3577" s="259">
        <f>BA3576+$BD$753</f>
        <v>18.054399999999056</v>
      </c>
      <c r="BB3577" s="274">
        <f t="shared" si="789"/>
        <v>1.1726956489376879E-2</v>
      </c>
      <c r="BC3577" s="259">
        <f t="shared" si="790"/>
        <v>2.8280750165433563E-5</v>
      </c>
      <c r="BD3577" s="259">
        <f t="shared" si="787"/>
        <v>2.8280750165433563E-5</v>
      </c>
      <c r="BE3577" s="254" t="str">
        <f t="shared" si="788"/>
        <v/>
      </c>
    </row>
    <row r="3578" spans="1:57" ht="20.100000000000001" customHeight="1" x14ac:dyDescent="0.25">
      <c r="A3578" s="247">
        <v>2800</v>
      </c>
      <c r="B3578" s="247">
        <f>$B$755+(A3578*$B$758)</f>
        <v>17307.120573247717</v>
      </c>
      <c r="C3578" s="247">
        <f>_xlfn.NORM.DIST($B3578,$B$752,$B$753,0)</f>
        <v>9.1855416776611724E-16</v>
      </c>
      <c r="D3578" s="247">
        <f>_xlfn.NORM.DIST($B3578,$B$752,$B$753,1)</f>
        <v>0.99999999999969891</v>
      </c>
      <c r="E3578" s="247">
        <f>IF(OR(D3578&lt;$F$757,D3578&gt;$F$758),C3578,"")</f>
        <v>9.1855416776611724E-16</v>
      </c>
      <c r="F3578" s="247" t="str">
        <f>IF(AND(D3578&gt;$F$757,D3578&lt;$F$758),C3578,"")</f>
        <v/>
      </c>
      <c r="G3578" s="247" t="str">
        <f>IF(C3578=MAX($C$761:$C$2761),C3578,"")</f>
        <v/>
      </c>
      <c r="H3578" s="247">
        <f>_xlfn.NORM.DIST(B3578,$F$753,$F$754,0)</f>
        <v>1.5399816963379947E-273</v>
      </c>
      <c r="I3578" s="247" t="str">
        <f>IF(H3578=MAX($H$761:$H$2761),C3578,"")</f>
        <v/>
      </c>
      <c r="J3578" s="247"/>
      <c r="K3578" s="247"/>
      <c r="L3578" s="247"/>
      <c r="M3578" s="247"/>
      <c r="N3578" s="247"/>
      <c r="O3578" s="247"/>
      <c r="P3578" s="247"/>
      <c r="Q3578" s="247"/>
      <c r="R3578" s="247"/>
      <c r="AZ3578" s="259"/>
      <c r="BA3578" s="259">
        <f>BA3577+$BD$753</f>
        <v>18.060799999999055</v>
      </c>
      <c r="BB3578" s="274">
        <f t="shared" si="789"/>
        <v>1.1698675739211446E-2</v>
      </c>
      <c r="BC3578" s="259">
        <f t="shared" si="790"/>
        <v>2.82153812498874E-5</v>
      </c>
      <c r="BD3578" s="259">
        <f t="shared" si="787"/>
        <v>2.82153812498874E-5</v>
      </c>
      <c r="BE3578" s="254" t="str">
        <f t="shared" si="788"/>
        <v/>
      </c>
    </row>
    <row r="3579" spans="1:57" ht="20.100000000000001" customHeight="1" x14ac:dyDescent="0.25">
      <c r="A3579" s="247">
        <v>2801</v>
      </c>
      <c r="B3579" s="247">
        <f>$B$755+(A3579*$B$758)</f>
        <v>17316.735640232851</v>
      </c>
      <c r="C3579" s="247">
        <f>_xlfn.NORM.DIST($B3579,$B$752,$B$753,0)</f>
        <v>8.9246997985961341E-16</v>
      </c>
      <c r="D3579" s="247">
        <f>_xlfn.NORM.DIST($B3579,$B$752,$B$753,1)</f>
        <v>0.99999999999970768</v>
      </c>
      <c r="E3579" s="247">
        <f>IF(OR(D3579&lt;$F$757,D3579&gt;$F$758),C3579,"")</f>
        <v>8.9246997985961341E-16</v>
      </c>
      <c r="F3579" s="247" t="str">
        <f>IF(AND(D3579&gt;$F$757,D3579&lt;$F$758),C3579,"")</f>
        <v/>
      </c>
      <c r="G3579" s="247" t="str">
        <f>IF(C3579=MAX($C$761:$C$2761),C3579,"")</f>
        <v/>
      </c>
      <c r="H3579" s="247">
        <f>_xlfn.NORM.DIST(B3579,$F$753,$F$754,0)</f>
        <v>1.7727940742259339E-273</v>
      </c>
      <c r="I3579" s="247" t="str">
        <f>IF(H3579=MAX($H$761:$H$2761),C3579,"")</f>
        <v/>
      </c>
      <c r="J3579" s="247"/>
      <c r="K3579" s="247"/>
      <c r="L3579" s="247"/>
      <c r="M3579" s="247"/>
      <c r="N3579" s="247"/>
      <c r="O3579" s="247"/>
      <c r="P3579" s="247"/>
      <c r="Q3579" s="247"/>
      <c r="R3579" s="247"/>
      <c r="AZ3579" s="259"/>
      <c r="BA3579" s="259">
        <f>BA3578+$BD$753</f>
        <v>18.067199999999055</v>
      </c>
      <c r="BB3579" s="274">
        <f t="shared" si="789"/>
        <v>1.1670460357961559E-2</v>
      </c>
      <c r="BC3579" s="259">
        <f t="shared" si="790"/>
        <v>2.8150154595970797E-5</v>
      </c>
      <c r="BD3579" s="259">
        <f t="shared" si="787"/>
        <v>2.8150154595970797E-5</v>
      </c>
      <c r="BE3579" s="254" t="str">
        <f t="shared" si="788"/>
        <v/>
      </c>
    </row>
    <row r="3580" spans="1:57" ht="20.100000000000001" customHeight="1" x14ac:dyDescent="0.25">
      <c r="A3580" s="247">
        <v>2802</v>
      </c>
      <c r="B3580" s="247">
        <f>$B$755+(A3580*$B$758)</f>
        <v>17326.350707217993</v>
      </c>
      <c r="C3580" s="247">
        <f>_xlfn.NORM.DIST($B3580,$B$752,$B$753,0)</f>
        <v>8.6711263087178234E-16</v>
      </c>
      <c r="D3580" s="247">
        <f>_xlfn.NORM.DIST($B3580,$B$752,$B$753,1)</f>
        <v>0.99999999999971612</v>
      </c>
      <c r="E3580" s="247">
        <f>IF(OR(D3580&lt;$F$757,D3580&gt;$F$758),C3580,"")</f>
        <v>8.6711263087178234E-16</v>
      </c>
      <c r="F3580" s="247" t="str">
        <f>IF(AND(D3580&gt;$F$757,D3580&lt;$F$758),C3580,"")</f>
        <v/>
      </c>
      <c r="G3580" s="247" t="str">
        <f>IF(C3580=MAX($C$761:$C$2761),C3580,"")</f>
        <v/>
      </c>
      <c r="H3580" s="247">
        <f>_xlfn.NORM.DIST(B3580,$F$753,$F$754,0)</f>
        <v>2.0407700641533302E-273</v>
      </c>
      <c r="I3580" s="247" t="str">
        <f>IF(H3580=MAX($H$761:$H$2761),C3580,"")</f>
        <v/>
      </c>
      <c r="J3580" s="247"/>
      <c r="K3580" s="247"/>
      <c r="L3580" s="247"/>
      <c r="M3580" s="247"/>
      <c r="N3580" s="247"/>
      <c r="O3580" s="247"/>
      <c r="P3580" s="247"/>
      <c r="Q3580" s="247"/>
      <c r="R3580" s="247"/>
      <c r="AZ3580" s="259"/>
      <c r="BA3580" s="259">
        <f>BA3579+$BD$753</f>
        <v>18.073599999999054</v>
      </c>
      <c r="BB3580" s="274">
        <f t="shared" si="789"/>
        <v>1.1642310203365588E-2</v>
      </c>
      <c r="BC3580" s="259">
        <f t="shared" si="790"/>
        <v>2.8085069921935171E-5</v>
      </c>
      <c r="BD3580" s="259">
        <f t="shared" si="787"/>
        <v>2.8085069921935171E-5</v>
      </c>
      <c r="BE3580" s="254" t="str">
        <f t="shared" si="788"/>
        <v/>
      </c>
    </row>
    <row r="3581" spans="1:57" ht="20.100000000000001" customHeight="1" x14ac:dyDescent="0.25">
      <c r="A3581" s="247">
        <v>2803</v>
      </c>
      <c r="B3581" s="247">
        <f>$B$755+(A3581*$B$758)</f>
        <v>17335.965774203127</v>
      </c>
      <c r="C3581" s="247">
        <f>_xlfn.NORM.DIST($B3581,$B$752,$B$753,0)</f>
        <v>8.4246226935596486E-16</v>
      </c>
      <c r="D3581" s="247">
        <f>_xlfn.NORM.DIST($B3581,$B$752,$B$753,1)</f>
        <v>0.99999999999972433</v>
      </c>
      <c r="E3581" s="247">
        <f>IF(OR(D3581&lt;$F$757,D3581&gt;$F$758),C3581,"")</f>
        <v>8.4246226935596486E-16</v>
      </c>
      <c r="F3581" s="247" t="str">
        <f>IF(AND(D3581&gt;$F$757,D3581&lt;$F$758),C3581,"")</f>
        <v/>
      </c>
      <c r="G3581" s="247" t="str">
        <f>IF(C3581=MAX($C$761:$C$2761),C3581,"")</f>
        <v/>
      </c>
      <c r="H3581" s="247">
        <f>_xlfn.NORM.DIST(B3581,$F$753,$F$754,0)</f>
        <v>2.349215783122928E-273</v>
      </c>
      <c r="I3581" s="247" t="str">
        <f>IF(H3581=MAX($H$761:$H$2761),C3581,"")</f>
        <v/>
      </c>
      <c r="J3581" s="247"/>
      <c r="K3581" s="247"/>
      <c r="L3581" s="247"/>
      <c r="M3581" s="247"/>
      <c r="N3581" s="247"/>
      <c r="O3581" s="247"/>
      <c r="P3581" s="247"/>
      <c r="Q3581" s="247"/>
      <c r="R3581" s="247"/>
      <c r="AZ3581" s="259"/>
      <c r="BA3581" s="259">
        <f>BA3580+$BD$753</f>
        <v>18.079999999999053</v>
      </c>
      <c r="BB3581" s="274">
        <f t="shared" si="789"/>
        <v>1.1614225133443653E-2</v>
      </c>
      <c r="BC3581" s="259">
        <f t="shared" si="790"/>
        <v>2.8020126946522866E-5</v>
      </c>
      <c r="BD3581" s="259">
        <f t="shared" si="787"/>
        <v>2.8020126946522866E-5</v>
      </c>
      <c r="BE3581" s="254" t="str">
        <f t="shared" si="788"/>
        <v/>
      </c>
    </row>
    <row r="3582" spans="1:57" ht="20.100000000000001" customHeight="1" x14ac:dyDescent="0.25">
      <c r="A3582" s="248">
        <v>2804</v>
      </c>
      <c r="B3582" s="247">
        <f>$B$755+(A3582*$B$758)</f>
        <v>17345.580841188268</v>
      </c>
      <c r="C3582" s="247">
        <f>_xlfn.NORM.DIST($B3582,$B$752,$B$753,0)</f>
        <v>8.1849957459722307E-16</v>
      </c>
      <c r="D3582" s="247">
        <f>_xlfn.NORM.DIST($B3582,$B$752,$B$753,1)</f>
        <v>0.99999999999973233</v>
      </c>
      <c r="E3582" s="247">
        <f>IF(OR(D3582&lt;$F$757,D3582&gt;$F$758),C3582,"")</f>
        <v>8.1849957459722307E-16</v>
      </c>
      <c r="F3582" s="247" t="str">
        <f>IF(AND(D3582&gt;$F$757,D3582&lt;$F$758),C3582,"")</f>
        <v/>
      </c>
      <c r="G3582" s="247" t="str">
        <f>IF(C3582=MAX($C$761:$C$2761),C3582,"")</f>
        <v/>
      </c>
      <c r="H3582" s="247">
        <f>_xlfn.NORM.DIST(B3582,$F$753,$F$754,0)</f>
        <v>2.7042372838964287E-273</v>
      </c>
      <c r="I3582" s="247" t="str">
        <f>IF(H3582=MAX($H$761:$H$2761),C3582,"")</f>
        <v/>
      </c>
      <c r="J3582" s="247"/>
      <c r="K3582" s="247"/>
      <c r="L3582" s="247"/>
      <c r="M3582" s="247"/>
      <c r="N3582" s="247"/>
      <c r="O3582" s="247"/>
      <c r="P3582" s="247"/>
      <c r="Q3582" s="247"/>
      <c r="R3582" s="247"/>
      <c r="AZ3582" s="259"/>
      <c r="BA3582" s="259">
        <f>BA3581+$BD$753</f>
        <v>18.086399999999053</v>
      </c>
      <c r="BB3582" s="274">
        <f t="shared" si="789"/>
        <v>1.158620500649713E-2</v>
      </c>
      <c r="BC3582" s="259">
        <f t="shared" si="790"/>
        <v>2.7955325388908173E-5</v>
      </c>
      <c r="BD3582" s="259">
        <f t="shared" si="787"/>
        <v>2.7955325388908173E-5</v>
      </c>
      <c r="BE3582" s="254" t="str">
        <f t="shared" si="788"/>
        <v/>
      </c>
    </row>
    <row r="3583" spans="1:57" ht="20.100000000000001" customHeight="1" x14ac:dyDescent="0.25">
      <c r="A3583" s="247">
        <v>2805</v>
      </c>
      <c r="B3583" s="247">
        <f>$B$755+(A3583*$B$758)</f>
        <v>17355.195908173402</v>
      </c>
      <c r="C3583" s="247">
        <f>_xlfn.NORM.DIST($B3583,$B$752,$B$753,0)</f>
        <v>7.952057427436838E-16</v>
      </c>
      <c r="D3583" s="247">
        <f>_xlfn.NORM.DIST($B3583,$B$752,$B$753,1)</f>
        <v>0.9999999999997401</v>
      </c>
      <c r="E3583" s="247">
        <f>IF(OR(D3583&lt;$F$757,D3583&gt;$F$758),C3583,"")</f>
        <v>7.952057427436838E-16</v>
      </c>
      <c r="F3583" s="247" t="str">
        <f>IF(AND(D3583&gt;$F$757,D3583&lt;$F$758),C3583,"")</f>
        <v/>
      </c>
      <c r="G3583" s="247" t="str">
        <f>IF(C3583=MAX($C$761:$C$2761),C3583,"")</f>
        <v/>
      </c>
      <c r="H3583" s="247">
        <f>_xlfn.NORM.DIST(B3583,$F$753,$F$754,0)</f>
        <v>3.112861038436423E-273</v>
      </c>
      <c r="I3583" s="247" t="str">
        <f>IF(H3583=MAX($H$761:$H$2761),C3583,"")</f>
        <v/>
      </c>
      <c r="J3583" s="247"/>
      <c r="K3583" s="247"/>
      <c r="L3583" s="247"/>
      <c r="M3583" s="247"/>
      <c r="N3583" s="247"/>
      <c r="O3583" s="247"/>
      <c r="P3583" s="247"/>
      <c r="Q3583" s="247"/>
      <c r="R3583" s="247"/>
      <c r="AZ3583" s="259"/>
      <c r="BA3583" s="259">
        <f>BA3582+$BD$753</f>
        <v>18.092799999999052</v>
      </c>
      <c r="BB3583" s="274">
        <f t="shared" si="789"/>
        <v>1.1558249681108222E-2</v>
      </c>
      <c r="BC3583" s="259">
        <f t="shared" si="790"/>
        <v>2.789066496873896E-5</v>
      </c>
      <c r="BD3583" s="259">
        <f t="shared" si="787"/>
        <v>2.789066496873896E-5</v>
      </c>
      <c r="BE3583" s="254" t="str">
        <f t="shared" si="788"/>
        <v/>
      </c>
    </row>
    <row r="3584" spans="1:57" ht="20.100000000000001" customHeight="1" x14ac:dyDescent="0.25">
      <c r="A3584" s="247">
        <v>2806</v>
      </c>
      <c r="B3584" s="247">
        <f>$B$755+(A3584*$B$758)</f>
        <v>17364.810975158543</v>
      </c>
      <c r="C3584" s="247">
        <f>_xlfn.NORM.DIST($B3584,$B$752,$B$753,0)</f>
        <v>7.7256247329128056E-16</v>
      </c>
      <c r="D3584" s="247">
        <f>_xlfn.NORM.DIST($B3584,$B$752,$B$753,1)</f>
        <v>0.99999999999974765</v>
      </c>
      <c r="E3584" s="247">
        <f>IF(OR(D3584&lt;$F$757,D3584&gt;$F$758),C3584,"")</f>
        <v>7.7256247329128056E-16</v>
      </c>
      <c r="F3584" s="247" t="str">
        <f>IF(AND(D3584&gt;$F$757,D3584&lt;$F$758),C3584,"")</f>
        <v/>
      </c>
      <c r="G3584" s="247" t="str">
        <f>IF(C3584=MAX($C$761:$C$2761),C3584,"")</f>
        <v/>
      </c>
      <c r="H3584" s="247">
        <f>_xlfn.NORM.DIST(B3584,$F$753,$F$754,0)</f>
        <v>3.5831725511288318E-273</v>
      </c>
      <c r="I3584" s="247" t="str">
        <f>IF(H3584=MAX($H$761:$H$2761),C3584,"")</f>
        <v/>
      </c>
      <c r="J3584" s="247"/>
      <c r="K3584" s="247"/>
      <c r="L3584" s="247"/>
      <c r="M3584" s="247"/>
      <c r="N3584" s="247"/>
      <c r="O3584" s="247"/>
      <c r="P3584" s="247"/>
      <c r="Q3584" s="247"/>
      <c r="R3584" s="247"/>
      <c r="AZ3584" s="259"/>
      <c r="BA3584" s="259">
        <f>BA3583+$BD$753</f>
        <v>18.099199999999051</v>
      </c>
      <c r="BB3584" s="274">
        <f t="shared" si="789"/>
        <v>1.1530359016139483E-2</v>
      </c>
      <c r="BC3584" s="259">
        <f t="shared" si="790"/>
        <v>2.7826145406232086E-5</v>
      </c>
      <c r="BD3584" s="259">
        <f t="shared" si="787"/>
        <v>2.7826145406232086E-5</v>
      </c>
      <c r="BE3584" s="254" t="str">
        <f t="shared" si="788"/>
        <v/>
      </c>
    </row>
    <row r="3585" spans="1:57" ht="20.100000000000001" customHeight="1" x14ac:dyDescent="0.25">
      <c r="A3585" s="247">
        <v>2807</v>
      </c>
      <c r="B3585" s="247">
        <f>$B$755+(A3585*$B$758)</f>
        <v>17374.426042143677</v>
      </c>
      <c r="C3585" s="247">
        <f>_xlfn.NORM.DIST($B3585,$B$752,$B$753,0)</f>
        <v>7.5055195591353404E-16</v>
      </c>
      <c r="D3585" s="247">
        <f>_xlfn.NORM.DIST($B3585,$B$752,$B$753,1)</f>
        <v>0.99999999999975497</v>
      </c>
      <c r="E3585" s="247">
        <f>IF(OR(D3585&lt;$F$757,D3585&gt;$F$758),C3585,"")</f>
        <v>7.5055195591353404E-16</v>
      </c>
      <c r="F3585" s="247" t="str">
        <f>IF(AND(D3585&gt;$F$757,D3585&lt;$F$758),C3585,"")</f>
        <v/>
      </c>
      <c r="G3585" s="247" t="str">
        <f>IF(C3585=MAX($C$761:$C$2761),C3585,"")</f>
        <v/>
      </c>
      <c r="H3585" s="247">
        <f>_xlfn.NORM.DIST(B3585,$F$753,$F$754,0)</f>
        <v>4.124475827306616E-273</v>
      </c>
      <c r="I3585" s="247" t="str">
        <f>IF(H3585=MAX($H$761:$H$2761),C3585,"")</f>
        <v/>
      </c>
      <c r="J3585" s="247"/>
      <c r="K3585" s="247"/>
      <c r="L3585" s="247"/>
      <c r="M3585" s="247"/>
      <c r="N3585" s="247"/>
      <c r="O3585" s="247"/>
      <c r="P3585" s="247"/>
      <c r="Q3585" s="247"/>
      <c r="R3585" s="247"/>
      <c r="AZ3585" s="259"/>
      <c r="BA3585" s="259">
        <f>BA3584+$BD$753</f>
        <v>18.10559999999905</v>
      </c>
      <c r="BB3585" s="274">
        <f t="shared" si="789"/>
        <v>1.150253287073325E-2</v>
      </c>
      <c r="BC3585" s="259">
        <f t="shared" si="790"/>
        <v>2.7761766421890641E-5</v>
      </c>
      <c r="BD3585" s="259">
        <f t="shared" si="787"/>
        <v>2.7761766421890641E-5</v>
      </c>
      <c r="BE3585" s="254" t="str">
        <f t="shared" si="788"/>
        <v/>
      </c>
    </row>
    <row r="3586" spans="1:57" ht="20.100000000000001" customHeight="1" x14ac:dyDescent="0.25">
      <c r="A3586" s="247">
        <v>2808</v>
      </c>
      <c r="B3586" s="247">
        <f>$B$755+(A3586*$B$758)</f>
        <v>17384.041109128819</v>
      </c>
      <c r="C3586" s="247">
        <f>_xlfn.NORM.DIST($B3586,$B$752,$B$753,0)</f>
        <v>7.2915685762738326E-16</v>
      </c>
      <c r="D3586" s="247">
        <f>_xlfn.NORM.DIST($B3586,$B$752,$B$753,1)</f>
        <v>0.99999999999976208</v>
      </c>
      <c r="E3586" s="247">
        <f>IF(OR(D3586&lt;$F$757,D3586&gt;$F$758),C3586,"")</f>
        <v>7.2915685762738326E-16</v>
      </c>
      <c r="F3586" s="247" t="str">
        <f>IF(AND(D3586&gt;$F$757,D3586&lt;$F$758),C3586,"")</f>
        <v/>
      </c>
      <c r="G3586" s="247" t="str">
        <f>IF(C3586=MAX($C$761:$C$2761),C3586,"")</f>
        <v/>
      </c>
      <c r="H3586" s="247">
        <f>_xlfn.NORM.DIST(B3586,$F$753,$F$754,0)</f>
        <v>4.7474768319610923E-273</v>
      </c>
      <c r="I3586" s="247" t="str">
        <f>IF(H3586=MAX($H$761:$H$2761),C3586,"")</f>
        <v/>
      </c>
      <c r="J3586" s="247"/>
      <c r="K3586" s="247"/>
      <c r="L3586" s="247"/>
      <c r="M3586" s="247"/>
      <c r="N3586" s="247"/>
      <c r="O3586" s="247"/>
      <c r="P3586" s="247"/>
      <c r="Q3586" s="247"/>
      <c r="R3586" s="247"/>
      <c r="AZ3586" s="259"/>
      <c r="BA3586" s="259">
        <f>BA3585+$BD$753</f>
        <v>18.11199999999905</v>
      </c>
      <c r="BB3586" s="274">
        <f t="shared" si="789"/>
        <v>1.147477110431136E-2</v>
      </c>
      <c r="BC3586" s="259">
        <f t="shared" si="790"/>
        <v>2.7697527736814456E-5</v>
      </c>
      <c r="BD3586" s="259">
        <f t="shared" si="787"/>
        <v>2.7697527736814456E-5</v>
      </c>
      <c r="BE3586" s="254" t="str">
        <f t="shared" si="788"/>
        <v/>
      </c>
    </row>
    <row r="3587" spans="1:57" ht="20.100000000000001" customHeight="1" x14ac:dyDescent="0.25">
      <c r="A3587" s="247">
        <v>2809</v>
      </c>
      <c r="B3587" s="247">
        <f>$B$755+(A3587*$B$758)</f>
        <v>17393.656176113953</v>
      </c>
      <c r="C3587" s="247">
        <f>_xlfn.NORM.DIST($B3587,$B$752,$B$753,0)</f>
        <v>7.0836031028714604E-16</v>
      </c>
      <c r="D3587" s="247">
        <f>_xlfn.NORM.DIST($B3587,$B$752,$B$753,1)</f>
        <v>0.99999999999976896</v>
      </c>
      <c r="E3587" s="247">
        <f>IF(OR(D3587&lt;$F$757,D3587&gt;$F$758),C3587,"")</f>
        <v>7.0836031028714604E-16</v>
      </c>
      <c r="F3587" s="247" t="str">
        <f>IF(AND(D3587&gt;$F$757,D3587&lt;$F$758),C3587,"")</f>
        <v/>
      </c>
      <c r="G3587" s="247" t="str">
        <f>IF(C3587=MAX($C$761:$C$2761),C3587,"")</f>
        <v/>
      </c>
      <c r="H3587" s="247">
        <f>_xlfn.NORM.DIST(B3587,$F$753,$F$754,0)</f>
        <v>5.4644945442741748E-273</v>
      </c>
      <c r="I3587" s="247" t="str">
        <f>IF(H3587=MAX($H$761:$H$2761),C3587,"")</f>
        <v/>
      </c>
      <c r="J3587" s="247"/>
      <c r="K3587" s="247"/>
      <c r="L3587" s="247"/>
      <c r="M3587" s="247"/>
      <c r="N3587" s="247"/>
      <c r="O3587" s="247"/>
      <c r="P3587" s="247"/>
      <c r="Q3587" s="247"/>
      <c r="R3587" s="247"/>
      <c r="AZ3587" s="259"/>
      <c r="BA3587" s="259">
        <f>BA3586+$BD$753</f>
        <v>18.118399999999049</v>
      </c>
      <c r="BB3587" s="274">
        <f t="shared" si="789"/>
        <v>1.1447073576574545E-2</v>
      </c>
      <c r="BC3587" s="259">
        <f t="shared" si="790"/>
        <v>2.7633429072511026E-5</v>
      </c>
      <c r="BD3587" s="259">
        <f t="shared" si="787"/>
        <v>2.7633429072511026E-5</v>
      </c>
      <c r="BE3587" s="254" t="str">
        <f t="shared" si="788"/>
        <v/>
      </c>
    </row>
    <row r="3588" spans="1:57" ht="20.100000000000001" customHeight="1" x14ac:dyDescent="0.25">
      <c r="A3588" s="247">
        <v>2810</v>
      </c>
      <c r="B3588" s="247">
        <f>$B$755+(A3588*$B$758)</f>
        <v>17403.271243099094</v>
      </c>
      <c r="C3588" s="247">
        <f>_xlfn.NORM.DIST($B3588,$B$752,$B$753,0)</f>
        <v>6.881458983979933E-16</v>
      </c>
      <c r="D3588" s="247">
        <f>_xlfn.NORM.DIST($B3588,$B$752,$B$753,1)</f>
        <v>0.99999999999977562</v>
      </c>
      <c r="E3588" s="247">
        <f>IF(OR(D3588&lt;$F$757,D3588&gt;$F$758),C3588,"")</f>
        <v>6.881458983979933E-16</v>
      </c>
      <c r="F3588" s="247" t="str">
        <f>IF(AND(D3588&gt;$F$757,D3588&lt;$F$758),C3588,"")</f>
        <v/>
      </c>
      <c r="G3588" s="247" t="str">
        <f>IF(C3588=MAX($C$761:$C$2761),C3588,"")</f>
        <v/>
      </c>
      <c r="H3588" s="247">
        <f>_xlfn.NORM.DIST(B3588,$F$753,$F$754,0)</f>
        <v>6.2897037550528698E-273</v>
      </c>
      <c r="I3588" s="247" t="str">
        <f>IF(H3588=MAX($H$761:$H$2761),C3588,"")</f>
        <v/>
      </c>
      <c r="J3588" s="247"/>
      <c r="K3588" s="247"/>
      <c r="L3588" s="247"/>
      <c r="M3588" s="247"/>
      <c r="N3588" s="247"/>
      <c r="O3588" s="247"/>
      <c r="P3588" s="247"/>
      <c r="Q3588" s="247"/>
      <c r="R3588" s="247"/>
      <c r="AZ3588" s="259"/>
      <c r="BA3588" s="259">
        <f>BA3587+$BD$753</f>
        <v>18.124799999999048</v>
      </c>
      <c r="BB3588" s="274">
        <f t="shared" si="789"/>
        <v>1.1419440147502034E-2</v>
      </c>
      <c r="BC3588" s="259">
        <f t="shared" si="790"/>
        <v>2.7569470150980505E-5</v>
      </c>
      <c r="BD3588" s="259">
        <f t="shared" si="787"/>
        <v>2.7569470150980505E-5</v>
      </c>
      <c r="BE3588" s="254" t="str">
        <f t="shared" si="788"/>
        <v/>
      </c>
    </row>
    <row r="3589" spans="1:57" ht="20.100000000000001" customHeight="1" x14ac:dyDescent="0.25">
      <c r="A3589" s="248">
        <v>2811</v>
      </c>
      <c r="B3589" s="247">
        <f>$B$755+(A3589*$B$758)</f>
        <v>17412.886310084228</v>
      </c>
      <c r="C3589" s="247">
        <f>_xlfn.NORM.DIST($B3589,$B$752,$B$753,0)</f>
        <v>6.6849764724142406E-16</v>
      </c>
      <c r="D3589" s="247">
        <f>_xlfn.NORM.DIST($B3589,$B$752,$B$753,1)</f>
        <v>0.99999999999978217</v>
      </c>
      <c r="E3589" s="247">
        <f>IF(OR(D3589&lt;$F$757,D3589&gt;$F$758),C3589,"")</f>
        <v>6.6849764724142406E-16</v>
      </c>
      <c r="F3589" s="247" t="str">
        <f>IF(AND(D3589&gt;$F$757,D3589&lt;$F$758),C3589,"")</f>
        <v/>
      </c>
      <c r="G3589" s="247" t="str">
        <f>IF(C3589=MAX($C$761:$C$2761),C3589,"")</f>
        <v/>
      </c>
      <c r="H3589" s="247">
        <f>_xlfn.NORM.DIST(B3589,$F$753,$F$754,0)</f>
        <v>7.2394143767367975E-273</v>
      </c>
      <c r="I3589" s="247" t="str">
        <f>IF(H3589=MAX($H$761:$H$2761),C3589,"")</f>
        <v/>
      </c>
      <c r="J3589" s="247"/>
      <c r="K3589" s="247"/>
      <c r="L3589" s="247"/>
      <c r="M3589" s="247"/>
      <c r="N3589" s="247"/>
      <c r="O3589" s="247"/>
      <c r="P3589" s="247"/>
      <c r="Q3589" s="247"/>
      <c r="R3589" s="247"/>
      <c r="AZ3589" s="259"/>
      <c r="BA3589" s="259">
        <f>BA3588+$BD$753</f>
        <v>18.131199999999048</v>
      </c>
      <c r="BB3589" s="274">
        <f t="shared" si="789"/>
        <v>1.1391870677351054E-2</v>
      </c>
      <c r="BC3589" s="259">
        <f t="shared" si="790"/>
        <v>2.750565069470183E-5</v>
      </c>
      <c r="BD3589" s="259">
        <f t="shared" si="787"/>
        <v>2.750565069470183E-5</v>
      </c>
      <c r="BE3589" s="254" t="str">
        <f t="shared" si="788"/>
        <v/>
      </c>
    </row>
    <row r="3590" spans="1:57" ht="20.100000000000001" customHeight="1" x14ac:dyDescent="0.25">
      <c r="A3590" s="247">
        <v>2812</v>
      </c>
      <c r="B3590" s="247">
        <f>$B$755+(A3590*$B$758)</f>
        <v>17422.501377069369</v>
      </c>
      <c r="C3590" s="247">
        <f>_xlfn.NORM.DIST($B3590,$B$752,$B$753,0)</f>
        <v>6.4940001130456044E-16</v>
      </c>
      <c r="D3590" s="247">
        <f>_xlfn.NORM.DIST($B3590,$B$752,$B$753,1)</f>
        <v>0.9999999999997885</v>
      </c>
      <c r="E3590" s="247">
        <f>IF(OR(D3590&lt;$F$757,D3590&gt;$F$758),C3590,"")</f>
        <v>6.4940001130456044E-16</v>
      </c>
      <c r="F3590" s="247" t="str">
        <f>IF(AND(D3590&gt;$F$757,D3590&lt;$F$758),C3590,"")</f>
        <v/>
      </c>
      <c r="G3590" s="247" t="str">
        <f>IF(C3590=MAX($C$761:$C$2761),C3590,"")</f>
        <v/>
      </c>
      <c r="H3590" s="247">
        <f>_xlfn.NORM.DIST(B3590,$F$753,$F$754,0)</f>
        <v>8.3323927516909048E-273</v>
      </c>
      <c r="I3590" s="247" t="str">
        <f>IF(H3590=MAX($H$761:$H$2761),C3590,"")</f>
        <v/>
      </c>
      <c r="J3590" s="247"/>
      <c r="K3590" s="247"/>
      <c r="L3590" s="247"/>
      <c r="M3590" s="247"/>
      <c r="N3590" s="247"/>
      <c r="O3590" s="247"/>
      <c r="P3590" s="247"/>
      <c r="Q3590" s="247"/>
      <c r="R3590" s="247"/>
      <c r="AZ3590" s="259"/>
      <c r="BA3590" s="259">
        <f>BA3589+$BD$753</f>
        <v>18.137599999999047</v>
      </c>
      <c r="BB3590" s="274">
        <f t="shared" si="789"/>
        <v>1.1364365026656352E-2</v>
      </c>
      <c r="BC3590" s="259">
        <f t="shared" si="790"/>
        <v>2.7441970426559867E-5</v>
      </c>
      <c r="BD3590" s="259">
        <f t="shared" si="787"/>
        <v>2.7441970426559867E-5</v>
      </c>
      <c r="BE3590" s="254" t="str">
        <f t="shared" si="788"/>
        <v/>
      </c>
    </row>
    <row r="3591" spans="1:57" ht="20.100000000000001" customHeight="1" x14ac:dyDescent="0.25">
      <c r="A3591" s="247">
        <v>2813</v>
      </c>
      <c r="B3591" s="247">
        <f>$B$755+(A3591*$B$758)</f>
        <v>17432.116444054504</v>
      </c>
      <c r="C3591" s="247">
        <f>_xlfn.NORM.DIST($B3591,$B$752,$B$753,0)</f>
        <v>6.3083786300605378E-16</v>
      </c>
      <c r="D3591" s="247">
        <f>_xlfn.NORM.DIST($B3591,$B$752,$B$753,1)</f>
        <v>0.99999999999979472</v>
      </c>
      <c r="E3591" s="247">
        <f>IF(OR(D3591&lt;$F$757,D3591&gt;$F$758),C3591,"")</f>
        <v>6.3083786300605378E-16</v>
      </c>
      <c r="F3591" s="247" t="str">
        <f>IF(AND(D3591&gt;$F$757,D3591&lt;$F$758),C3591,"")</f>
        <v/>
      </c>
      <c r="G3591" s="247" t="str">
        <f>IF(C3591=MAX($C$761:$C$2761),C3591,"")</f>
        <v/>
      </c>
      <c r="H3591" s="247">
        <f>_xlfn.NORM.DIST(B3591,$F$753,$F$754,0)</f>
        <v>9.5902312678921726E-273</v>
      </c>
      <c r="I3591" s="247" t="str">
        <f>IF(H3591=MAX($H$761:$H$2761),C3591,"")</f>
        <v/>
      </c>
      <c r="J3591" s="247"/>
      <c r="K3591" s="247"/>
      <c r="L3591" s="247"/>
      <c r="M3591" s="247"/>
      <c r="N3591" s="247"/>
      <c r="O3591" s="247"/>
      <c r="P3591" s="247"/>
      <c r="Q3591" s="247"/>
      <c r="R3591" s="247"/>
      <c r="AZ3591" s="259"/>
      <c r="BA3591" s="259">
        <f>BA3590+$BD$753</f>
        <v>18.143999999999046</v>
      </c>
      <c r="BB3591" s="274">
        <f t="shared" si="789"/>
        <v>1.1336923056229792E-2</v>
      </c>
      <c r="BC3591" s="259">
        <f t="shared" si="790"/>
        <v>2.7378429069956425E-5</v>
      </c>
      <c r="BD3591" s="259">
        <f t="shared" si="787"/>
        <v>2.7378429069956425E-5</v>
      </c>
      <c r="BE3591" s="254" t="str">
        <f t="shared" si="788"/>
        <v/>
      </c>
    </row>
    <row r="3592" spans="1:57" ht="20.100000000000001" customHeight="1" x14ac:dyDescent="0.25">
      <c r="A3592" s="247">
        <v>2814</v>
      </c>
      <c r="B3592" s="247">
        <f>$B$755+(A3592*$B$758)</f>
        <v>17441.731511039645</v>
      </c>
      <c r="C3592" s="247">
        <f>_xlfn.NORM.DIST($B3592,$B$752,$B$753,0)</f>
        <v>6.1279648171085773E-16</v>
      </c>
      <c r="D3592" s="247">
        <f>_xlfn.NORM.DIST($B3592,$B$752,$B$753,1)</f>
        <v>0.9999999999998006</v>
      </c>
      <c r="E3592" s="247">
        <f>IF(OR(D3592&lt;$F$757,D3592&gt;$F$758),C3592,"")</f>
        <v>6.1279648171085773E-16</v>
      </c>
      <c r="F3592" s="247" t="str">
        <f>IF(AND(D3592&gt;$F$757,D3592&lt;$F$758),C3592,"")</f>
        <v/>
      </c>
      <c r="G3592" s="247" t="str">
        <f>IF(C3592=MAX($C$761:$C$2761),C3592,"")</f>
        <v/>
      </c>
      <c r="H3592" s="247">
        <f>_xlfn.NORM.DIST(B3592,$F$753,$F$754,0)</f>
        <v>1.1037773538005349E-272</v>
      </c>
      <c r="I3592" s="247" t="str">
        <f>IF(H3592=MAX($H$761:$H$2761),C3592,"")</f>
        <v/>
      </c>
      <c r="J3592" s="247"/>
      <c r="K3592" s="247"/>
      <c r="L3592" s="247"/>
      <c r="M3592" s="247"/>
      <c r="N3592" s="247"/>
      <c r="O3592" s="247"/>
      <c r="P3592" s="247"/>
      <c r="Q3592" s="247"/>
      <c r="R3592" s="247"/>
      <c r="AZ3592" s="259"/>
      <c r="BA3592" s="259">
        <f>BA3591+$BD$753</f>
        <v>18.150399999999046</v>
      </c>
      <c r="BB3592" s="274">
        <f t="shared" si="789"/>
        <v>1.1309544627159836E-2</v>
      </c>
      <c r="BC3592" s="259">
        <f t="shared" si="790"/>
        <v>2.7315026348721794E-5</v>
      </c>
      <c r="BD3592" s="259">
        <f t="shared" si="787"/>
        <v>2.7315026348721794E-5</v>
      </c>
      <c r="BE3592" s="254" t="str">
        <f t="shared" si="788"/>
        <v/>
      </c>
    </row>
    <row r="3593" spans="1:57" ht="20.100000000000001" customHeight="1" x14ac:dyDescent="0.25">
      <c r="A3593" s="247">
        <v>2815</v>
      </c>
      <c r="B3593" s="247">
        <f>$B$755+(A3593*$B$758)</f>
        <v>17451.346578024779</v>
      </c>
      <c r="C3593" s="247">
        <f>_xlfn.NORM.DIST($B3593,$B$752,$B$753,0)</f>
        <v>5.9526154302698773E-16</v>
      </c>
      <c r="D3593" s="247">
        <f>_xlfn.NORM.DIST($B3593,$B$752,$B$753,1)</f>
        <v>0.99999999999980649</v>
      </c>
      <c r="E3593" s="247">
        <f>IF(OR(D3593&lt;$F$757,D3593&gt;$F$758),C3593,"")</f>
        <v>5.9526154302698773E-16</v>
      </c>
      <c r="F3593" s="247" t="str">
        <f>IF(AND(D3593&gt;$F$757,D3593&lt;$F$758),C3593,"")</f>
        <v/>
      </c>
      <c r="G3593" s="247" t="str">
        <f>IF(C3593=MAX($C$761:$C$2761),C3593,"")</f>
        <v/>
      </c>
      <c r="H3593" s="247">
        <f>_xlfn.NORM.DIST(B3593,$F$753,$F$754,0)</f>
        <v>1.2703603486670937E-272</v>
      </c>
      <c r="I3593" s="247" t="str">
        <f>IF(H3593=MAX($H$761:$H$2761),C3593,"")</f>
        <v/>
      </c>
      <c r="J3593" s="247"/>
      <c r="K3593" s="247"/>
      <c r="L3593" s="247"/>
      <c r="M3593" s="247"/>
      <c r="N3593" s="247"/>
      <c r="O3593" s="247"/>
      <c r="P3593" s="247"/>
      <c r="Q3593" s="247"/>
      <c r="R3593" s="247"/>
      <c r="AZ3593" s="259"/>
      <c r="BA3593" s="259">
        <f>BA3592+$BD$753</f>
        <v>18.156799999999045</v>
      </c>
      <c r="BB3593" s="274">
        <f t="shared" si="789"/>
        <v>1.1282229600811114E-2</v>
      </c>
      <c r="BC3593" s="259">
        <f t="shared" si="790"/>
        <v>2.7251761987182391E-5</v>
      </c>
      <c r="BD3593" s="259">
        <f t="shared" si="787"/>
        <v>2.7251761987182391E-5</v>
      </c>
      <c r="BE3593" s="254" t="str">
        <f t="shared" si="788"/>
        <v/>
      </c>
    </row>
    <row r="3594" spans="1:57" ht="20.100000000000001" customHeight="1" x14ac:dyDescent="0.25">
      <c r="A3594" s="247">
        <v>2816</v>
      </c>
      <c r="B3594" s="247">
        <f>$B$755+(A3594*$B$758)</f>
        <v>17460.96164500992</v>
      </c>
      <c r="C3594" s="247">
        <f>_xlfn.NORM.DIST($B3594,$B$752,$B$753,0)</f>
        <v>5.7821910837688528E-16</v>
      </c>
      <c r="D3594" s="247">
        <f>_xlfn.NORM.DIST($B3594,$B$752,$B$753,1)</f>
        <v>0.99999999999981215</v>
      </c>
      <c r="E3594" s="247">
        <f>IF(OR(D3594&lt;$F$757,D3594&gt;$F$758),C3594,"")</f>
        <v>5.7821910837688528E-16</v>
      </c>
      <c r="F3594" s="247" t="str">
        <f>IF(AND(D3594&gt;$F$757,D3594&lt;$F$758),C3594,"")</f>
        <v/>
      </c>
      <c r="G3594" s="247" t="str">
        <f>IF(C3594=MAX($C$761:$C$2761),C3594,"")</f>
        <v/>
      </c>
      <c r="H3594" s="247">
        <f>_xlfn.NORM.DIST(B3594,$F$753,$F$754,0)</f>
        <v>1.4620607942973296E-272</v>
      </c>
      <c r="I3594" s="247" t="str">
        <f>IF(H3594=MAX($H$761:$H$2761),C3594,"")</f>
        <v/>
      </c>
      <c r="J3594" s="247"/>
      <c r="K3594" s="247"/>
      <c r="L3594" s="247"/>
      <c r="M3594" s="247"/>
      <c r="N3594" s="247"/>
      <c r="O3594" s="247"/>
      <c r="P3594" s="247"/>
      <c r="Q3594" s="247"/>
      <c r="R3594" s="247"/>
      <c r="AZ3594" s="259"/>
      <c r="BA3594" s="259">
        <f>BA3593+$BD$753</f>
        <v>18.163199999999044</v>
      </c>
      <c r="BB3594" s="274">
        <f t="shared" si="789"/>
        <v>1.1254977838823932E-2</v>
      </c>
      <c r="BC3594" s="259">
        <f t="shared" si="790"/>
        <v>2.7188635710070561E-5</v>
      </c>
      <c r="BD3594" s="259">
        <f t="shared" si="787"/>
        <v>2.7188635710070561E-5</v>
      </c>
      <c r="BE3594" s="254" t="str">
        <f t="shared" si="788"/>
        <v/>
      </c>
    </row>
    <row r="3595" spans="1:57" ht="20.100000000000001" customHeight="1" x14ac:dyDescent="0.25">
      <c r="A3595" s="248">
        <v>2817</v>
      </c>
      <c r="B3595" s="247">
        <f>$B$755+(A3595*$B$758)</f>
        <v>17470.576711995054</v>
      </c>
      <c r="C3595" s="247">
        <f>_xlfn.NORM.DIST($B3595,$B$752,$B$753,0)</f>
        <v>5.6165561483686853E-16</v>
      </c>
      <c r="D3595" s="247">
        <f>_xlfn.NORM.DIST($B3595,$B$752,$B$753,1)</f>
        <v>0.99999999999981759</v>
      </c>
      <c r="E3595" s="247">
        <f>IF(OR(D3595&lt;$F$757,D3595&gt;$F$758),C3595,"")</f>
        <v>5.6165561483686853E-16</v>
      </c>
      <c r="F3595" s="247" t="str">
        <f>IF(AND(D3595&gt;$F$757,D3595&lt;$F$758),C3595,"")</f>
        <v/>
      </c>
      <c r="G3595" s="247" t="str">
        <f>IF(C3595=MAX($C$761:$C$2761),C3595,"")</f>
        <v/>
      </c>
      <c r="H3595" s="247">
        <f>_xlfn.NORM.DIST(B3595,$F$753,$F$754,0)</f>
        <v>1.682662377482182E-272</v>
      </c>
      <c r="I3595" s="247" t="str">
        <f>IF(H3595=MAX($H$761:$H$2761),C3595,"")</f>
        <v/>
      </c>
      <c r="J3595" s="247"/>
      <c r="K3595" s="247"/>
      <c r="L3595" s="247"/>
      <c r="M3595" s="247"/>
      <c r="N3595" s="247"/>
      <c r="O3595" s="247"/>
      <c r="P3595" s="247"/>
      <c r="Q3595" s="247"/>
      <c r="R3595" s="247"/>
      <c r="AZ3595" s="259"/>
      <c r="BA3595" s="259">
        <f>BA3594+$BD$753</f>
        <v>18.169599999999043</v>
      </c>
      <c r="BB3595" s="274">
        <f t="shared" si="789"/>
        <v>1.1227789203113861E-2</v>
      </c>
      <c r="BC3595" s="259">
        <f t="shared" si="790"/>
        <v>2.7125647242649473E-5</v>
      </c>
      <c r="BD3595" s="259">
        <f t="shared" si="787"/>
        <v>2.7125647242649473E-5</v>
      </c>
      <c r="BE3595" s="254" t="str">
        <f t="shared" si="788"/>
        <v/>
      </c>
    </row>
    <row r="3596" spans="1:57" ht="20.100000000000001" customHeight="1" x14ac:dyDescent="0.25">
      <c r="A3596" s="247">
        <v>2818</v>
      </c>
      <c r="B3596" s="247">
        <f>$B$755+(A3596*$B$758)</f>
        <v>17480.191778980196</v>
      </c>
      <c r="C3596" s="247">
        <f>_xlfn.NORM.DIST($B3596,$B$752,$B$753,0)</f>
        <v>5.4555786523759132E-16</v>
      </c>
      <c r="D3596" s="247">
        <f>_xlfn.NORM.DIST($B3596,$B$752,$B$753,1)</f>
        <v>0.99999999999982292</v>
      </c>
      <c r="E3596" s="247">
        <f>IF(OR(D3596&lt;$F$757,D3596&gt;$F$758),C3596,"")</f>
        <v>5.4555786523759132E-16</v>
      </c>
      <c r="F3596" s="247" t="str">
        <f>IF(AND(D3596&gt;$F$757,D3596&lt;$F$758),C3596,"")</f>
        <v/>
      </c>
      <c r="G3596" s="247" t="str">
        <f>IF(C3596=MAX($C$761:$C$2761),C3596,"")</f>
        <v/>
      </c>
      <c r="H3596" s="247">
        <f>_xlfn.NORM.DIST(B3596,$F$753,$F$754,0)</f>
        <v>1.9365182257511932E-272</v>
      </c>
      <c r="I3596" s="247" t="str">
        <f>IF(H3596=MAX($H$761:$H$2761),C3596,"")</f>
        <v/>
      </c>
      <c r="J3596" s="247"/>
      <c r="K3596" s="247"/>
      <c r="L3596" s="247"/>
      <c r="M3596" s="247"/>
      <c r="N3596" s="247"/>
      <c r="O3596" s="247"/>
      <c r="P3596" s="247"/>
      <c r="Q3596" s="247"/>
      <c r="R3596" s="247"/>
      <c r="AZ3596" s="259"/>
      <c r="BA3596" s="259">
        <f>BA3595+$BD$753</f>
        <v>18.175999999999043</v>
      </c>
      <c r="BB3596" s="274">
        <f t="shared" si="789"/>
        <v>1.1200663555871211E-2</v>
      </c>
      <c r="BC3596" s="259">
        <f t="shared" si="790"/>
        <v>2.7062796310612508E-5</v>
      </c>
      <c r="BD3596" s="259">
        <f t="shared" si="787"/>
        <v>2.7062796310612508E-5</v>
      </c>
      <c r="BE3596" s="254" t="str">
        <f t="shared" si="788"/>
        <v/>
      </c>
    </row>
    <row r="3597" spans="1:57" ht="20.100000000000001" customHeight="1" x14ac:dyDescent="0.25">
      <c r="A3597" s="247">
        <v>2819</v>
      </c>
      <c r="B3597" s="247">
        <f>$B$755+(A3597*$B$758)</f>
        <v>17489.80684596533</v>
      </c>
      <c r="C3597" s="247">
        <f>_xlfn.NORM.DIST($B3597,$B$752,$B$753,0)</f>
        <v>5.2991301851935839E-16</v>
      </c>
      <c r="D3597" s="247">
        <f>_xlfn.NORM.DIST($B3597,$B$752,$B$753,1)</f>
        <v>0.99999999999982803</v>
      </c>
      <c r="E3597" s="247">
        <f>IF(OR(D3597&lt;$F$757,D3597&gt;$F$758),C3597,"")</f>
        <v>5.2991301851935839E-16</v>
      </c>
      <c r="F3597" s="247" t="str">
        <f>IF(AND(D3597&gt;$F$757,D3597&lt;$F$758),C3597,"")</f>
        <v/>
      </c>
      <c r="G3597" s="247" t="str">
        <f>IF(C3597=MAX($C$761:$C$2761),C3597,"")</f>
        <v/>
      </c>
      <c r="H3597" s="247">
        <f>_xlfn.NORM.DIST(B3597,$F$753,$F$754,0)</f>
        <v>2.2286365272587643E-272</v>
      </c>
      <c r="I3597" s="247" t="str">
        <f>IF(H3597=MAX($H$761:$H$2761),C3597,"")</f>
        <v/>
      </c>
      <c r="J3597" s="247"/>
      <c r="K3597" s="247"/>
      <c r="L3597" s="247"/>
      <c r="M3597" s="247"/>
      <c r="N3597" s="247"/>
      <c r="O3597" s="247"/>
      <c r="P3597" s="247"/>
      <c r="Q3597" s="247"/>
      <c r="R3597" s="247"/>
      <c r="AZ3597" s="259"/>
      <c r="BA3597" s="259">
        <f>BA3596+$BD$753</f>
        <v>18.182399999999042</v>
      </c>
      <c r="BB3597" s="274">
        <f t="shared" si="789"/>
        <v>1.1173600759560599E-2</v>
      </c>
      <c r="BC3597" s="259">
        <f t="shared" si="790"/>
        <v>2.7000082640078055E-5</v>
      </c>
      <c r="BD3597" s="259">
        <f t="shared" si="787"/>
        <v>2.7000082640078055E-5</v>
      </c>
      <c r="BE3597" s="254" t="str">
        <f t="shared" si="788"/>
        <v/>
      </c>
    </row>
    <row r="3598" spans="1:57" ht="20.100000000000001" customHeight="1" x14ac:dyDescent="0.25">
      <c r="A3598" s="247">
        <v>2820</v>
      </c>
      <c r="B3598" s="247">
        <f>$B$755+(A3598*$B$758)</f>
        <v>17499.421912950471</v>
      </c>
      <c r="C3598" s="247">
        <f>_xlfn.NORM.DIST($B3598,$B$752,$B$753,0)</f>
        <v>5.1470858033552699E-16</v>
      </c>
      <c r="D3598" s="247">
        <f>_xlfn.NORM.DIST($B3598,$B$752,$B$753,1)</f>
        <v>0.99999999999983313</v>
      </c>
      <c r="E3598" s="247">
        <f>IF(OR(D3598&lt;$F$757,D3598&gt;$F$758),C3598,"")</f>
        <v>5.1470858033552699E-16</v>
      </c>
      <c r="F3598" s="247" t="str">
        <f>IF(AND(D3598&gt;$F$757,D3598&lt;$F$758),C3598,"")</f>
        <v/>
      </c>
      <c r="G3598" s="247" t="str">
        <f>IF(C3598=MAX($C$761:$C$2761),C3598,"")</f>
        <v/>
      </c>
      <c r="H3598" s="247">
        <f>_xlfn.NORM.DIST(B3598,$F$753,$F$754,0)</f>
        <v>2.5647790121928659E-272</v>
      </c>
      <c r="I3598" s="247" t="str">
        <f>IF(H3598=MAX($H$761:$H$2761),C3598,"")</f>
        <v/>
      </c>
      <c r="J3598" s="247"/>
      <c r="K3598" s="247"/>
      <c r="L3598" s="247"/>
      <c r="M3598" s="247"/>
      <c r="N3598" s="247"/>
      <c r="O3598" s="247"/>
      <c r="P3598" s="247"/>
      <c r="Q3598" s="247"/>
      <c r="R3598" s="247"/>
      <c r="AZ3598" s="259"/>
      <c r="BA3598" s="259">
        <f>BA3597+$BD$753</f>
        <v>18.188799999999041</v>
      </c>
      <c r="BB3598" s="274">
        <f t="shared" si="789"/>
        <v>1.1146600676920521E-2</v>
      </c>
      <c r="BC3598" s="259">
        <f t="shared" si="790"/>
        <v>2.6937505957697061E-5</v>
      </c>
      <c r="BD3598" s="259">
        <f t="shared" si="787"/>
        <v>2.6937505957697061E-5</v>
      </c>
      <c r="BE3598" s="254" t="str">
        <f t="shared" si="788"/>
        <v/>
      </c>
    </row>
    <row r="3599" spans="1:57" ht="20.100000000000001" customHeight="1" x14ac:dyDescent="0.25">
      <c r="A3599" s="247">
        <v>2821</v>
      </c>
      <c r="B3599" s="247">
        <f>$B$755+(A3599*$B$758)</f>
        <v>17509.036979935605</v>
      </c>
      <c r="C3599" s="247">
        <f>_xlfn.NORM.DIST($B3599,$B$752,$B$753,0)</f>
        <v>4.9993239389812854E-16</v>
      </c>
      <c r="D3599" s="247">
        <f>_xlfn.NORM.DIST($B3599,$B$752,$B$753,1)</f>
        <v>0.99999999999983802</v>
      </c>
      <c r="E3599" s="247">
        <f>IF(OR(D3599&lt;$F$757,D3599&gt;$F$758),C3599,"")</f>
        <v>4.9993239389812854E-16</v>
      </c>
      <c r="F3599" s="247" t="str">
        <f>IF(AND(D3599&gt;$F$757,D3599&lt;$F$758),C3599,"")</f>
        <v/>
      </c>
      <c r="G3599" s="247" t="str">
        <f>IF(C3599=MAX($C$761:$C$2761),C3599,"")</f>
        <v/>
      </c>
      <c r="H3599" s="247">
        <f>_xlfn.NORM.DIST(B3599,$F$753,$F$754,0)</f>
        <v>2.951574225903665E-272</v>
      </c>
      <c r="I3599" s="247" t="str">
        <f>IF(H3599=MAX($H$761:$H$2761),C3599,"")</f>
        <v/>
      </c>
      <c r="J3599" s="247"/>
      <c r="K3599" s="247"/>
      <c r="L3599" s="247"/>
      <c r="M3599" s="247"/>
      <c r="N3599" s="247"/>
      <c r="O3599" s="247"/>
      <c r="P3599" s="247"/>
      <c r="Q3599" s="247"/>
      <c r="R3599" s="247"/>
      <c r="AZ3599" s="259"/>
      <c r="BA3599" s="259">
        <f>BA3598+$BD$753</f>
        <v>18.195199999999041</v>
      </c>
      <c r="BB3599" s="274">
        <f t="shared" si="789"/>
        <v>1.1119663170962824E-2</v>
      </c>
      <c r="BC3599" s="259">
        <f t="shared" si="790"/>
        <v>2.6875065990509053E-5</v>
      </c>
      <c r="BD3599" s="259">
        <f t="shared" si="787"/>
        <v>2.6875065990509053E-5</v>
      </c>
      <c r="BE3599" s="254" t="str">
        <f t="shared" si="788"/>
        <v/>
      </c>
    </row>
    <row r="3600" spans="1:57" ht="20.100000000000001" customHeight="1" x14ac:dyDescent="0.25">
      <c r="A3600" s="247">
        <v>2822</v>
      </c>
      <c r="B3600" s="247">
        <f>$B$755+(A3600*$B$758)</f>
        <v>17518.652046920746</v>
      </c>
      <c r="C3600" s="247">
        <f>_xlfn.NORM.DIST($B3600,$B$752,$B$753,0)</f>
        <v>4.8557263105931027E-16</v>
      </c>
      <c r="D3600" s="247">
        <f>_xlfn.NORM.DIST($B3600,$B$752,$B$753,1)</f>
        <v>0.99999999999984268</v>
      </c>
      <c r="E3600" s="247">
        <f>IF(OR(D3600&lt;$F$757,D3600&gt;$F$758),C3600,"")</f>
        <v>4.8557263105931027E-16</v>
      </c>
      <c r="F3600" s="247" t="str">
        <f>IF(AND(D3600&gt;$F$757,D3600&lt;$F$758),C3600,"")</f>
        <v/>
      </c>
      <c r="G3600" s="247" t="str">
        <f>IF(C3600=MAX($C$761:$C$2761),C3600,"")</f>
        <v/>
      </c>
      <c r="H3600" s="247">
        <f>_xlfn.NORM.DIST(B3600,$F$753,$F$754,0)</f>
        <v>3.3966478133495351E-272</v>
      </c>
      <c r="I3600" s="247" t="str">
        <f>IF(H3600=MAX($H$761:$H$2761),C3600,"")</f>
        <v/>
      </c>
      <c r="J3600" s="247"/>
      <c r="K3600" s="247"/>
      <c r="L3600" s="247"/>
      <c r="M3600" s="247"/>
      <c r="N3600" s="247"/>
      <c r="O3600" s="247"/>
      <c r="P3600" s="247"/>
      <c r="Q3600" s="247"/>
      <c r="R3600" s="247"/>
      <c r="AZ3600" s="259"/>
      <c r="BA3600" s="259">
        <f>BA3599+$BD$753</f>
        <v>18.20159999999904</v>
      </c>
      <c r="BB3600" s="274">
        <f t="shared" si="789"/>
        <v>1.1092788104972315E-2</v>
      </c>
      <c r="BC3600" s="259">
        <f t="shared" si="790"/>
        <v>2.681276246603928E-5</v>
      </c>
      <c r="BD3600" s="259">
        <f t="shared" si="787"/>
        <v>2.681276246603928E-5</v>
      </c>
      <c r="BE3600" s="254" t="str">
        <f t="shared" si="788"/>
        <v/>
      </c>
    </row>
    <row r="3601" spans="1:57" ht="20.100000000000001" customHeight="1" x14ac:dyDescent="0.25">
      <c r="A3601" s="247">
        <v>2823</v>
      </c>
      <c r="B3601" s="247">
        <f>$B$755+(A3601*$B$758)</f>
        <v>17528.26711390588</v>
      </c>
      <c r="C3601" s="247">
        <f>_xlfn.NORM.DIST($B3601,$B$752,$B$753,0)</f>
        <v>4.7161778362297758E-16</v>
      </c>
      <c r="D3601" s="247">
        <f>_xlfn.NORM.DIST($B3601,$B$752,$B$753,1)</f>
        <v>0.99999999999984734</v>
      </c>
      <c r="E3601" s="247">
        <f>IF(OR(D3601&lt;$F$757,D3601&gt;$F$758),C3601,"")</f>
        <v>4.7161778362297758E-16</v>
      </c>
      <c r="F3601" s="247" t="str">
        <f>IF(AND(D3601&gt;$F$757,D3601&lt;$F$758),C3601,"")</f>
        <v/>
      </c>
      <c r="G3601" s="247" t="str">
        <f>IF(C3601=MAX($C$761:$C$2761),C3601,"")</f>
        <v/>
      </c>
      <c r="H3601" s="247">
        <f>_xlfn.NORM.DIST(B3601,$F$753,$F$754,0)</f>
        <v>3.908772367197599E-272</v>
      </c>
      <c r="I3601" s="247" t="str">
        <f>IF(H3601=MAX($H$761:$H$2761),C3601,"")</f>
        <v/>
      </c>
      <c r="J3601" s="247"/>
      <c r="K3601" s="247"/>
      <c r="L3601" s="247"/>
      <c r="M3601" s="247"/>
      <c r="N3601" s="247"/>
      <c r="O3601" s="247"/>
      <c r="P3601" s="247"/>
      <c r="Q3601" s="247"/>
      <c r="R3601" s="247"/>
      <c r="AZ3601" s="259"/>
      <c r="BA3601" s="259">
        <f>BA3600+$BD$753</f>
        <v>18.207999999999039</v>
      </c>
      <c r="BB3601" s="274">
        <f t="shared" si="789"/>
        <v>1.1065975342506276E-2</v>
      </c>
      <c r="BC3601" s="259">
        <f t="shared" si="790"/>
        <v>2.6750595112323E-5</v>
      </c>
      <c r="BD3601" s="259">
        <f t="shared" si="787"/>
        <v>2.6750595112323E-5</v>
      </c>
      <c r="BE3601" s="254" t="str">
        <f t="shared" si="788"/>
        <v/>
      </c>
    </row>
    <row r="3602" spans="1:57" ht="20.100000000000001" customHeight="1" x14ac:dyDescent="0.25">
      <c r="A3602" s="248">
        <v>2824</v>
      </c>
      <c r="B3602" s="247">
        <f>$B$755+(A3602*$B$758)</f>
        <v>17537.882180891022</v>
      </c>
      <c r="C3602" s="247">
        <f>_xlfn.NORM.DIST($B3602,$B$752,$B$753,0)</f>
        <v>4.5805665488054773E-16</v>
      </c>
      <c r="D3602" s="247">
        <f>_xlfn.NORM.DIST($B3602,$B$752,$B$753,1)</f>
        <v>0.99999999999985179</v>
      </c>
      <c r="E3602" s="247">
        <f>IF(OR(D3602&lt;$F$757,D3602&gt;$F$758),C3602,"")</f>
        <v>4.5805665488054773E-16</v>
      </c>
      <c r="F3602" s="247" t="str">
        <f>IF(AND(D3602&gt;$F$757,D3602&lt;$F$758),C3602,"")</f>
        <v/>
      </c>
      <c r="G3602" s="247" t="str">
        <f>IF(C3602=MAX($C$761:$C$2761),C3602,"")</f>
        <v/>
      </c>
      <c r="H3602" s="247">
        <f>_xlfn.NORM.DIST(B3602,$F$753,$F$754,0)</f>
        <v>4.4980397745264656E-272</v>
      </c>
      <c r="I3602" s="247" t="str">
        <f>IF(H3602=MAX($H$761:$H$2761),C3602,"")</f>
        <v/>
      </c>
      <c r="J3602" s="247"/>
      <c r="K3602" s="247"/>
      <c r="L3602" s="247"/>
      <c r="M3602" s="247"/>
      <c r="N3602" s="247"/>
      <c r="O3602" s="247"/>
      <c r="P3602" s="247"/>
      <c r="Q3602" s="247"/>
      <c r="R3602" s="247"/>
      <c r="AZ3602" s="259"/>
      <c r="BA3602" s="259">
        <f>BA3601+$BD$753</f>
        <v>18.214399999999038</v>
      </c>
      <c r="BB3602" s="274">
        <f t="shared" si="789"/>
        <v>1.1039224747393953E-2</v>
      </c>
      <c r="BC3602" s="259">
        <f t="shared" si="790"/>
        <v>2.6688563657744149E-5</v>
      </c>
      <c r="BD3602" s="259">
        <f t="shared" si="787"/>
        <v>2.6688563657744149E-5</v>
      </c>
      <c r="BE3602" s="254" t="str">
        <f t="shared" si="788"/>
        <v/>
      </c>
    </row>
    <row r="3603" spans="1:57" ht="20.100000000000001" customHeight="1" x14ac:dyDescent="0.25">
      <c r="A3603" s="247">
        <v>2825</v>
      </c>
      <c r="B3603" s="247">
        <f>$B$755+(A3603*$B$758)</f>
        <v>17547.497247876156</v>
      </c>
      <c r="C3603" s="247">
        <f>_xlfn.NORM.DIST($B3603,$B$752,$B$753,0)</f>
        <v>4.448783513654806E-16</v>
      </c>
      <c r="D3603" s="247">
        <f>_xlfn.NORM.DIST($B3603,$B$752,$B$753,1)</f>
        <v>0.99999999999985612</v>
      </c>
      <c r="E3603" s="247">
        <f>IF(OR(D3603&lt;$F$757,D3603&gt;$F$758),C3603,"")</f>
        <v>4.448783513654806E-16</v>
      </c>
      <c r="F3603" s="247" t="str">
        <f>IF(AND(D3603&gt;$F$757,D3603&lt;$F$758),C3603,"")</f>
        <v/>
      </c>
      <c r="G3603" s="247" t="str">
        <f>IF(C3603=MAX($C$761:$C$2761),C3603,"")</f>
        <v/>
      </c>
      <c r="H3603" s="247">
        <f>_xlfn.NORM.DIST(B3603,$F$753,$F$754,0)</f>
        <v>5.1760594369229337E-272</v>
      </c>
      <c r="I3603" s="247" t="str">
        <f>IF(H3603=MAX($H$761:$H$2761),C3603,"")</f>
        <v/>
      </c>
      <c r="J3603" s="247"/>
      <c r="K3603" s="247"/>
      <c r="L3603" s="247"/>
      <c r="M3603" s="247"/>
      <c r="N3603" s="247"/>
      <c r="O3603" s="247"/>
      <c r="P3603" s="247"/>
      <c r="Q3603" s="247"/>
      <c r="R3603" s="247"/>
      <c r="AZ3603" s="259"/>
      <c r="BA3603" s="259">
        <f>BA3602+$BD$753</f>
        <v>18.220799999999038</v>
      </c>
      <c r="BB3603" s="274">
        <f t="shared" si="789"/>
        <v>1.1012536183736208E-2</v>
      </c>
      <c r="BC3603" s="259">
        <f t="shared" si="790"/>
        <v>2.6626667831255654E-5</v>
      </c>
      <c r="BD3603" s="259">
        <f t="shared" si="787"/>
        <v>2.6626667831255654E-5</v>
      </c>
      <c r="BE3603" s="254" t="str">
        <f t="shared" si="788"/>
        <v/>
      </c>
    </row>
    <row r="3604" spans="1:57" ht="20.100000000000001" customHeight="1" x14ac:dyDescent="0.25">
      <c r="A3604" s="247">
        <v>2826</v>
      </c>
      <c r="B3604" s="247">
        <f>$B$755+(A3604*$B$758)</f>
        <v>17557.112314861297</v>
      </c>
      <c r="C3604" s="247">
        <f>_xlfn.NORM.DIST($B3604,$B$752,$B$753,0)</f>
        <v>4.3207227482078241E-16</v>
      </c>
      <c r="D3604" s="247">
        <f>_xlfn.NORM.DIST($B3604,$B$752,$B$753,1)</f>
        <v>0.99999999999986033</v>
      </c>
      <c r="E3604" s="247">
        <f>IF(OR(D3604&lt;$F$757,D3604&gt;$F$758),C3604,"")</f>
        <v>4.3207227482078241E-16</v>
      </c>
      <c r="F3604" s="247" t="str">
        <f>IF(AND(D3604&gt;$F$757,D3604&lt;$F$758),C3604,"")</f>
        <v/>
      </c>
      <c r="G3604" s="247" t="str">
        <f>IF(C3604=MAX($C$761:$C$2761),C3604,"")</f>
        <v/>
      </c>
      <c r="H3604" s="247">
        <f>_xlfn.NORM.DIST(B3604,$F$753,$F$754,0)</f>
        <v>5.9561862445616207E-272</v>
      </c>
      <c r="I3604" s="247" t="str">
        <f>IF(H3604=MAX($H$761:$H$2761),C3604,"")</f>
        <v/>
      </c>
      <c r="J3604" s="247"/>
      <c r="K3604" s="247"/>
      <c r="L3604" s="247"/>
      <c r="M3604" s="247"/>
      <c r="N3604" s="247"/>
      <c r="O3604" s="247"/>
      <c r="P3604" s="247"/>
      <c r="Q3604" s="247"/>
      <c r="R3604" s="247"/>
      <c r="AZ3604" s="259"/>
      <c r="BA3604" s="259">
        <f>BA3603+$BD$753</f>
        <v>18.227199999999037</v>
      </c>
      <c r="BB3604" s="274">
        <f t="shared" si="789"/>
        <v>1.0985909515904953E-2</v>
      </c>
      <c r="BC3604" s="259">
        <f t="shared" si="790"/>
        <v>2.656490736216259E-5</v>
      </c>
      <c r="BD3604" s="259">
        <f t="shared" si="787"/>
        <v>2.656490736216259E-5</v>
      </c>
      <c r="BE3604" s="254" t="str">
        <f t="shared" si="788"/>
        <v/>
      </c>
    </row>
    <row r="3605" spans="1:57" ht="20.100000000000001" customHeight="1" x14ac:dyDescent="0.25">
      <c r="A3605" s="247">
        <v>2827</v>
      </c>
      <c r="B3605" s="247">
        <f>$B$755+(A3605*$B$758)</f>
        <v>17566.727381846431</v>
      </c>
      <c r="C3605" s="247">
        <f>_xlfn.NORM.DIST($B3605,$B$752,$B$753,0)</f>
        <v>4.1962811437441794E-16</v>
      </c>
      <c r="D3605" s="247">
        <f>_xlfn.NORM.DIST($B3605,$B$752,$B$753,1)</f>
        <v>0.99999999999986444</v>
      </c>
      <c r="E3605" s="247">
        <f>IF(OR(D3605&lt;$F$757,D3605&gt;$F$758),C3605,"")</f>
        <v>4.1962811437441794E-16</v>
      </c>
      <c r="F3605" s="247" t="str">
        <f>IF(AND(D3605&gt;$F$757,D3605&lt;$F$758),C3605,"")</f>
        <v/>
      </c>
      <c r="G3605" s="247" t="str">
        <f>IF(C3605=MAX($C$761:$C$2761),C3605,"")</f>
        <v/>
      </c>
      <c r="H3605" s="247">
        <f>_xlfn.NORM.DIST(B3605,$F$753,$F$754,0)</f>
        <v>6.8537827662712712E-272</v>
      </c>
      <c r="I3605" s="247" t="str">
        <f>IF(H3605=MAX($H$761:$H$2761),C3605,"")</f>
        <v/>
      </c>
      <c r="J3605" s="247"/>
      <c r="K3605" s="247"/>
      <c r="L3605" s="247"/>
      <c r="M3605" s="247"/>
      <c r="N3605" s="247"/>
      <c r="O3605" s="247"/>
      <c r="P3605" s="247"/>
      <c r="Q3605" s="247"/>
      <c r="R3605" s="247"/>
      <c r="AZ3605" s="259"/>
      <c r="BA3605" s="259">
        <f>BA3604+$BD$753</f>
        <v>18.233599999999036</v>
      </c>
      <c r="BB3605" s="274">
        <f t="shared" si="789"/>
        <v>1.095934460854279E-2</v>
      </c>
      <c r="BC3605" s="259">
        <f t="shared" si="790"/>
        <v>2.6503281980345961E-5</v>
      </c>
      <c r="BD3605" s="259">
        <f t="shared" si="787"/>
        <v>2.6503281980345961E-5</v>
      </c>
      <c r="BE3605" s="254" t="str">
        <f t="shared" si="788"/>
        <v/>
      </c>
    </row>
    <row r="3606" spans="1:57" ht="20.100000000000001" customHeight="1" x14ac:dyDescent="0.25">
      <c r="A3606" s="247">
        <v>2828</v>
      </c>
      <c r="B3606" s="247">
        <f>$B$755+(A3606*$B$758)</f>
        <v>17576.342448831572</v>
      </c>
      <c r="C3606" s="247">
        <f>_xlfn.NORM.DIST($B3606,$B$752,$B$753,0)</f>
        <v>4.0753583891706745E-16</v>
      </c>
      <c r="D3606" s="247">
        <f>_xlfn.NORM.DIST($B3606,$B$752,$B$753,1)</f>
        <v>0.99999999999986844</v>
      </c>
      <c r="E3606" s="247">
        <f>IF(OR(D3606&lt;$F$757,D3606&gt;$F$758),C3606,"")</f>
        <v>4.0753583891706745E-16</v>
      </c>
      <c r="F3606" s="247" t="str">
        <f>IF(AND(D3606&gt;$F$757,D3606&lt;$F$758),C3606,"")</f>
        <v/>
      </c>
      <c r="G3606" s="247" t="str">
        <f>IF(C3606=MAX($C$761:$C$2761),C3606,"")</f>
        <v/>
      </c>
      <c r="H3606" s="247">
        <f>_xlfn.NORM.DIST(B3606,$F$753,$F$754,0)</f>
        <v>7.8865207861355143E-272</v>
      </c>
      <c r="I3606" s="247" t="str">
        <f>IF(H3606=MAX($H$761:$H$2761),C3606,"")</f>
        <v/>
      </c>
      <c r="J3606" s="247"/>
      <c r="K3606" s="247"/>
      <c r="L3606" s="247"/>
      <c r="M3606" s="247"/>
      <c r="N3606" s="247"/>
      <c r="O3606" s="247"/>
      <c r="P3606" s="247"/>
      <c r="Q3606" s="247"/>
      <c r="R3606" s="247"/>
      <c r="AZ3606" s="259"/>
      <c r="BA3606" s="259">
        <f>BA3605+$BD$753</f>
        <v>18.239999999999036</v>
      </c>
      <c r="BB3606" s="274">
        <f t="shared" si="789"/>
        <v>1.0932841326562444E-2</v>
      </c>
      <c r="BC3606" s="259">
        <f t="shared" si="790"/>
        <v>2.6441791416016366E-5</v>
      </c>
      <c r="BD3606" s="259">
        <f t="shared" si="787"/>
        <v>2.6441791416016366E-5</v>
      </c>
      <c r="BE3606" s="254" t="str">
        <f t="shared" si="788"/>
        <v/>
      </c>
    </row>
    <row r="3607" spans="1:57" ht="20.100000000000001" customHeight="1" x14ac:dyDescent="0.25">
      <c r="A3607" s="247">
        <v>2829</v>
      </c>
      <c r="B3607" s="247">
        <f>$B$755+(A3607*$B$758)</f>
        <v>17585.957515816706</v>
      </c>
      <c r="C3607" s="247">
        <f>_xlfn.NORM.DIST($B3607,$B$752,$B$753,0)</f>
        <v>3.9578568967748532E-16</v>
      </c>
      <c r="D3607" s="247">
        <f>_xlfn.NORM.DIST($B3607,$B$752,$B$753,1)</f>
        <v>0.99999999999987221</v>
      </c>
      <c r="E3607" s="247">
        <f>IF(OR(D3607&lt;$F$757,D3607&gt;$F$758),C3607,"")</f>
        <v>3.9578568967748532E-16</v>
      </c>
      <c r="F3607" s="247" t="str">
        <f>IF(AND(D3607&gt;$F$757,D3607&lt;$F$758),C3607,"")</f>
        <v/>
      </c>
      <c r="G3607" s="247" t="str">
        <f>IF(C3607=MAX($C$761:$C$2761),C3607,"")</f>
        <v/>
      </c>
      <c r="H3607" s="247">
        <f>_xlfn.NORM.DIST(B3607,$F$753,$F$754,0)</f>
        <v>9.0747280857566128E-272</v>
      </c>
      <c r="I3607" s="247" t="str">
        <f>IF(H3607=MAX($H$761:$H$2761),C3607,"")</f>
        <v/>
      </c>
      <c r="J3607" s="247"/>
      <c r="K3607" s="247"/>
      <c r="L3607" s="247"/>
      <c r="M3607" s="247"/>
      <c r="N3607" s="247"/>
      <c r="O3607" s="247"/>
      <c r="P3607" s="247"/>
      <c r="Q3607" s="247"/>
      <c r="R3607" s="247"/>
      <c r="AZ3607" s="259"/>
      <c r="BA3607" s="259">
        <f>BA3606+$BD$753</f>
        <v>18.246399999999035</v>
      </c>
      <c r="BB3607" s="274">
        <f t="shared" si="789"/>
        <v>1.0906399535146428E-2</v>
      </c>
      <c r="BC3607" s="259">
        <f t="shared" si="790"/>
        <v>2.6380435399970745E-5</v>
      </c>
      <c r="BD3607" s="259">
        <f t="shared" si="787"/>
        <v>2.6380435399970745E-5</v>
      </c>
      <c r="BE3607" s="254" t="str">
        <f t="shared" si="788"/>
        <v/>
      </c>
    </row>
    <row r="3608" spans="1:57" ht="20.100000000000001" customHeight="1" x14ac:dyDescent="0.25">
      <c r="A3608" s="248">
        <v>2830</v>
      </c>
      <c r="B3608" s="247">
        <f>$B$755+(A3608*$B$758)</f>
        <v>17595.572582801848</v>
      </c>
      <c r="C3608" s="247">
        <f>_xlfn.NORM.DIST($B3608,$B$752,$B$753,0)</f>
        <v>3.8436817299008458E-16</v>
      </c>
      <c r="D3608" s="247">
        <f>_xlfn.NORM.DIST($B3608,$B$752,$B$753,1)</f>
        <v>0.99999999999987599</v>
      </c>
      <c r="E3608" s="247">
        <f>IF(OR(D3608&lt;$F$757,D3608&gt;$F$758),C3608,"")</f>
        <v>3.8436817299008458E-16</v>
      </c>
      <c r="F3608" s="247" t="str">
        <f>IF(AND(D3608&gt;$F$757,D3608&lt;$F$758),C3608,"")</f>
        <v/>
      </c>
      <c r="G3608" s="247" t="str">
        <f>IF(C3608=MAX($C$761:$C$2761),C3608,"")</f>
        <v/>
      </c>
      <c r="H3608" s="247">
        <f>_xlfn.NORM.DIST(B3608,$F$753,$F$754,0)</f>
        <v>1.0441787254871058E-271</v>
      </c>
      <c r="I3608" s="247" t="str">
        <f>IF(H3608=MAX($H$761:$H$2761),C3608,"")</f>
        <v/>
      </c>
      <c r="J3608" s="247"/>
      <c r="K3608" s="247"/>
      <c r="L3608" s="247"/>
      <c r="M3608" s="247"/>
      <c r="N3608" s="247"/>
      <c r="O3608" s="247"/>
      <c r="P3608" s="247"/>
      <c r="Q3608" s="247"/>
      <c r="R3608" s="247"/>
      <c r="AZ3608" s="259"/>
      <c r="BA3608" s="259">
        <f>BA3607+$BD$753</f>
        <v>18.252799999999034</v>
      </c>
      <c r="BB3608" s="274">
        <f t="shared" si="789"/>
        <v>1.0880019099746457E-2</v>
      </c>
      <c r="BC3608" s="259">
        <f t="shared" si="790"/>
        <v>2.6319213663311344E-5</v>
      </c>
      <c r="BD3608" s="259">
        <f t="shared" si="787"/>
        <v>2.6319213663311344E-5</v>
      </c>
      <c r="BE3608" s="254" t="str">
        <f t="shared" si="788"/>
        <v/>
      </c>
    </row>
    <row r="3609" spans="1:57" ht="20.100000000000001" customHeight="1" x14ac:dyDescent="0.25">
      <c r="A3609" s="247">
        <v>2831</v>
      </c>
      <c r="B3609" s="247">
        <f>$B$755+(A3609*$B$758)</f>
        <v>17605.187649786982</v>
      </c>
      <c r="C3609" s="247">
        <f>_xlfn.NORM.DIST($B3609,$B$752,$B$753,0)</f>
        <v>3.7327405325027733E-16</v>
      </c>
      <c r="D3609" s="247">
        <f>_xlfn.NORM.DIST($B3609,$B$752,$B$753,1)</f>
        <v>0.99999999999987965</v>
      </c>
      <c r="E3609" s="247">
        <f>IF(OR(D3609&lt;$F$757,D3609&gt;$F$758),C3609,"")</f>
        <v>3.7327405325027733E-16</v>
      </c>
      <c r="F3609" s="247" t="str">
        <f>IF(AND(D3609&gt;$F$757,D3609&lt;$F$758),C3609,"")</f>
        <v/>
      </c>
      <c r="G3609" s="247" t="str">
        <f>IF(C3609=MAX($C$761:$C$2761),C3609,"")</f>
        <v/>
      </c>
      <c r="H3609" s="247">
        <f>_xlfn.NORM.DIST(B3609,$F$753,$F$754,0)</f>
        <v>1.2014594328873263E-271</v>
      </c>
      <c r="I3609" s="247" t="str">
        <f>IF(H3609=MAX($H$761:$H$2761),C3609,"")</f>
        <v/>
      </c>
      <c r="J3609" s="247"/>
      <c r="K3609" s="247"/>
      <c r="L3609" s="247"/>
      <c r="M3609" s="247"/>
      <c r="N3609" s="247"/>
      <c r="O3609" s="247"/>
      <c r="P3609" s="247"/>
      <c r="Q3609" s="247"/>
      <c r="R3609" s="247"/>
      <c r="AZ3609" s="259"/>
      <c r="BA3609" s="259">
        <f>BA3608+$BD$753</f>
        <v>18.259199999999034</v>
      </c>
      <c r="BB3609" s="274">
        <f t="shared" si="789"/>
        <v>1.0853699886083146E-2</v>
      </c>
      <c r="BC3609" s="259">
        <f t="shared" si="790"/>
        <v>2.6258125937740628E-5</v>
      </c>
      <c r="BD3609" s="259">
        <f t="shared" si="787"/>
        <v>2.6258125937740628E-5</v>
      </c>
      <c r="BE3609" s="254" t="str">
        <f t="shared" si="788"/>
        <v/>
      </c>
    </row>
    <row r="3610" spans="1:57" ht="20.100000000000001" customHeight="1" x14ac:dyDescent="0.25">
      <c r="A3610" s="247">
        <v>2832</v>
      </c>
      <c r="B3610" s="247">
        <f>$B$755+(A3610*$B$758)</f>
        <v>17614.802716772123</v>
      </c>
      <c r="C3610" s="247">
        <f>_xlfn.NORM.DIST($B3610,$B$752,$B$753,0)</f>
        <v>3.6249434605246238E-16</v>
      </c>
      <c r="D3610" s="247">
        <f>_xlfn.NORM.DIST($B3610,$B$752,$B$753,1)</f>
        <v>0.9999999999998832</v>
      </c>
      <c r="E3610" s="247">
        <f>IF(OR(D3610&lt;$F$757,D3610&gt;$F$758),C3610,"")</f>
        <v>3.6249434605246238E-16</v>
      </c>
      <c r="F3610" s="247" t="str">
        <f>IF(AND(D3610&gt;$F$757,D3610&lt;$F$758),C3610,"")</f>
        <v/>
      </c>
      <c r="G3610" s="247" t="str">
        <f>IF(C3610=MAX($C$761:$C$2761),C3610,"")</f>
        <v/>
      </c>
      <c r="H3610" s="247">
        <f>_xlfn.NORM.DIST(B3610,$F$753,$F$754,0)</f>
        <v>1.3824086219613294E-271</v>
      </c>
      <c r="I3610" s="247" t="str">
        <f>IF(H3610=MAX($H$761:$H$2761),C3610,"")</f>
        <v/>
      </c>
      <c r="J3610" s="247"/>
      <c r="K3610" s="247"/>
      <c r="L3610" s="247"/>
      <c r="M3610" s="247"/>
      <c r="N3610" s="247"/>
      <c r="O3610" s="247"/>
      <c r="P3610" s="247"/>
      <c r="Q3610" s="247"/>
      <c r="R3610" s="247"/>
      <c r="AZ3610" s="259"/>
      <c r="BA3610" s="259">
        <f>BA3609+$BD$753</f>
        <v>18.265599999999033</v>
      </c>
      <c r="BB3610" s="274">
        <f t="shared" si="789"/>
        <v>1.0827441760145405E-2</v>
      </c>
      <c r="BC3610" s="259">
        <f t="shared" si="790"/>
        <v>2.6197171955313209E-5</v>
      </c>
      <c r="BD3610" s="259">
        <f t="shared" si="787"/>
        <v>2.6197171955313209E-5</v>
      </c>
      <c r="BE3610" s="254" t="str">
        <f t="shared" si="788"/>
        <v/>
      </c>
    </row>
    <row r="3611" spans="1:57" ht="20.100000000000001" customHeight="1" x14ac:dyDescent="0.25">
      <c r="A3611" s="247">
        <v>2833</v>
      </c>
      <c r="B3611" s="247">
        <f>$B$755+(A3611*$B$758)</f>
        <v>17624.417783757257</v>
      </c>
      <c r="C3611" s="247">
        <f>_xlfn.NORM.DIST($B3611,$B$752,$B$753,0)</f>
        <v>3.5202031150637786E-16</v>
      </c>
      <c r="D3611" s="247">
        <f>_xlfn.NORM.DIST($B3611,$B$752,$B$753,1)</f>
        <v>0.99999999999988665</v>
      </c>
      <c r="E3611" s="247">
        <f>IF(OR(D3611&lt;$F$757,D3611&gt;$F$758),C3611,"")</f>
        <v>3.5202031150637786E-16</v>
      </c>
      <c r="F3611" s="247" t="str">
        <f>IF(AND(D3611&gt;$F$757,D3611&lt;$F$758),C3611,"")</f>
        <v/>
      </c>
      <c r="G3611" s="247" t="str">
        <f>IF(C3611=MAX($C$761:$C$2761),C3611,"")</f>
        <v/>
      </c>
      <c r="H3611" s="247">
        <f>_xlfn.NORM.DIST(B3611,$F$753,$F$754,0)</f>
        <v>1.590584724835895E-271</v>
      </c>
      <c r="I3611" s="247" t="str">
        <f>IF(H3611=MAX($H$761:$H$2761),C3611,"")</f>
        <v/>
      </c>
      <c r="J3611" s="247"/>
      <c r="K3611" s="247"/>
      <c r="L3611" s="247"/>
      <c r="M3611" s="247"/>
      <c r="N3611" s="247"/>
      <c r="O3611" s="247"/>
      <c r="P3611" s="247"/>
      <c r="Q3611" s="247"/>
      <c r="R3611" s="247"/>
      <c r="AZ3611" s="259"/>
      <c r="BA3611" s="259">
        <f>BA3610+$BD$753</f>
        <v>18.271999999999032</v>
      </c>
      <c r="BB3611" s="274">
        <f t="shared" si="789"/>
        <v>1.0801244588190092E-2</v>
      </c>
      <c r="BC3611" s="259">
        <f t="shared" si="790"/>
        <v>2.6136351448586767E-5</v>
      </c>
      <c r="BD3611" s="259">
        <f t="shared" si="787"/>
        <v>2.6136351448586767E-5</v>
      </c>
      <c r="BE3611" s="254" t="str">
        <f t="shared" si="788"/>
        <v/>
      </c>
    </row>
    <row r="3612" spans="1:57" ht="20.100000000000001" customHeight="1" x14ac:dyDescent="0.25">
      <c r="A3612" s="247">
        <v>2834</v>
      </c>
      <c r="B3612" s="247">
        <f>$B$755+(A3612*$B$758)</f>
        <v>17634.032850742391</v>
      </c>
      <c r="C3612" s="247">
        <f>_xlfn.NORM.DIST($B3612,$B$752,$B$753,0)</f>
        <v>3.4184344772698533E-16</v>
      </c>
      <c r="D3612" s="247">
        <f>_xlfn.NORM.DIST($B3612,$B$752,$B$753,1)</f>
        <v>0.99999999999988998</v>
      </c>
      <c r="E3612" s="247">
        <f>IF(OR(D3612&lt;$F$757,D3612&gt;$F$758),C3612,"")</f>
        <v>3.4184344772698533E-16</v>
      </c>
      <c r="F3612" s="247" t="str">
        <f>IF(AND(D3612&gt;$F$757,D3612&lt;$F$758),C3612,"")</f>
        <v/>
      </c>
      <c r="G3612" s="247" t="str">
        <f>IF(C3612=MAX($C$761:$C$2761),C3612,"")</f>
        <v/>
      </c>
      <c r="H3612" s="247">
        <f>_xlfn.NORM.DIST(B3612,$F$753,$F$754,0)</f>
        <v>1.830080663312833E-271</v>
      </c>
      <c r="I3612" s="247" t="str">
        <f>IF(H3612=MAX($H$761:$H$2761),C3612,"")</f>
        <v/>
      </c>
      <c r="J3612" s="247"/>
      <c r="K3612" s="247"/>
      <c r="L3612" s="247"/>
      <c r="M3612" s="247"/>
      <c r="N3612" s="247"/>
      <c r="O3612" s="247"/>
      <c r="P3612" s="247"/>
      <c r="Q3612" s="247"/>
      <c r="R3612" s="247"/>
      <c r="AZ3612" s="259"/>
      <c r="BA3612" s="259">
        <f>BA3611+$BD$753</f>
        <v>18.278399999999031</v>
      </c>
      <c r="BB3612" s="274">
        <f t="shared" si="789"/>
        <v>1.0775108236741505E-2</v>
      </c>
      <c r="BC3612" s="259">
        <f t="shared" si="790"/>
        <v>2.6075664150554401E-5</v>
      </c>
      <c r="BD3612" s="259">
        <f t="shared" si="787"/>
        <v>2.6075664150554401E-5</v>
      </c>
      <c r="BE3612" s="254" t="str">
        <f t="shared" si="788"/>
        <v/>
      </c>
    </row>
    <row r="3613" spans="1:57" ht="20.100000000000001" customHeight="1" x14ac:dyDescent="0.25">
      <c r="A3613" s="247">
        <v>2835</v>
      </c>
      <c r="B3613" s="247">
        <f>$B$755+(A3613*$B$758)</f>
        <v>17643.647917727532</v>
      </c>
      <c r="C3613" s="247">
        <f>_xlfn.NORM.DIST($B3613,$B$752,$B$753,0)</f>
        <v>3.3195548449375818E-16</v>
      </c>
      <c r="D3613" s="247">
        <f>_xlfn.NORM.DIST($B3613,$B$752,$B$753,1)</f>
        <v>0.9999999999998932</v>
      </c>
      <c r="E3613" s="247">
        <f>IF(OR(D3613&lt;$F$757,D3613&gt;$F$758),C3613,"")</f>
        <v>3.3195548449375818E-16</v>
      </c>
      <c r="F3613" s="247" t="str">
        <f>IF(AND(D3613&gt;$F$757,D3613&lt;$F$758),C3613,"")</f>
        <v/>
      </c>
      <c r="G3613" s="247" t="str">
        <f>IF(C3613=MAX($C$761:$C$2761),C3613,"")</f>
        <v/>
      </c>
      <c r="H3613" s="247">
        <f>_xlfn.NORM.DIST(B3613,$F$753,$F$754,0)</f>
        <v>2.1056040556922624E-271</v>
      </c>
      <c r="I3613" s="247" t="str">
        <f>IF(H3613=MAX($H$761:$H$2761),C3613,"")</f>
        <v/>
      </c>
      <c r="J3613" s="247"/>
      <c r="K3613" s="247"/>
      <c r="L3613" s="247"/>
      <c r="M3613" s="247"/>
      <c r="N3613" s="247"/>
      <c r="O3613" s="247"/>
      <c r="P3613" s="247"/>
      <c r="Q3613" s="247"/>
      <c r="R3613" s="247"/>
      <c r="AZ3613" s="259"/>
      <c r="BA3613" s="259">
        <f>BA3612+$BD$753</f>
        <v>18.284799999999031</v>
      </c>
      <c r="BB3613" s="274">
        <f t="shared" si="789"/>
        <v>1.0749032572590951E-2</v>
      </c>
      <c r="BC3613" s="259">
        <f t="shared" si="790"/>
        <v>2.6015109794655031E-5</v>
      </c>
      <c r="BD3613" s="259">
        <f t="shared" si="787"/>
        <v>2.6015109794655031E-5</v>
      </c>
      <c r="BE3613" s="254" t="str">
        <f t="shared" si="788"/>
        <v/>
      </c>
    </row>
    <row r="3614" spans="1:57" ht="20.100000000000001" customHeight="1" x14ac:dyDescent="0.25">
      <c r="A3614" s="247">
        <v>2836</v>
      </c>
      <c r="B3614" s="247">
        <f>$B$755+(A3614*$B$758)</f>
        <v>17653.262984712666</v>
      </c>
      <c r="C3614" s="247">
        <f>_xlfn.NORM.DIST($B3614,$B$752,$B$753,0)</f>
        <v>3.2234837707493384E-16</v>
      </c>
      <c r="D3614" s="247">
        <f>_xlfn.NORM.DIST($B3614,$B$752,$B$753,1)</f>
        <v>0.99999999999989631</v>
      </c>
      <c r="E3614" s="247">
        <f>IF(OR(D3614&lt;$F$757,D3614&gt;$F$758),C3614,"")</f>
        <v>3.2234837707493384E-16</v>
      </c>
      <c r="F3614" s="247" t="str">
        <f>IF(AND(D3614&gt;$F$757,D3614&lt;$F$758),C3614,"")</f>
        <v/>
      </c>
      <c r="G3614" s="247" t="str">
        <f>IF(C3614=MAX($C$761:$C$2761),C3614,"")</f>
        <v/>
      </c>
      <c r="H3614" s="247">
        <f>_xlfn.NORM.DIST(B3614,$F$753,$F$754,0)</f>
        <v>2.4225694482746325E-271</v>
      </c>
      <c r="I3614" s="247" t="str">
        <f>IF(H3614=MAX($H$761:$H$2761),C3614,"")</f>
        <v/>
      </c>
      <c r="J3614" s="247"/>
      <c r="K3614" s="247"/>
      <c r="L3614" s="247"/>
      <c r="M3614" s="247"/>
      <c r="N3614" s="247"/>
      <c r="O3614" s="247"/>
      <c r="P3614" s="247"/>
      <c r="Q3614" s="247"/>
      <c r="R3614" s="247"/>
      <c r="AZ3614" s="259"/>
      <c r="BA3614" s="259">
        <f>BA3613+$BD$753</f>
        <v>18.29119999999903</v>
      </c>
      <c r="BB3614" s="274">
        <f t="shared" si="789"/>
        <v>1.0723017462796296E-2</v>
      </c>
      <c r="BC3614" s="259">
        <f t="shared" si="790"/>
        <v>2.5954688114858404E-5</v>
      </c>
      <c r="BD3614" s="259">
        <f t="shared" si="787"/>
        <v>2.5954688114858404E-5</v>
      </c>
      <c r="BE3614" s="254" t="str">
        <f t="shared" si="788"/>
        <v/>
      </c>
    </row>
    <row r="3615" spans="1:57" ht="20.100000000000001" customHeight="1" x14ac:dyDescent="0.25">
      <c r="A3615" s="248">
        <v>2837</v>
      </c>
      <c r="B3615" s="247">
        <f>$B$755+(A3615*$B$758)</f>
        <v>17662.878051697808</v>
      </c>
      <c r="C3615" s="247">
        <f>_xlfn.NORM.DIST($B3615,$B$752,$B$753,0)</f>
        <v>3.1301430021252144E-16</v>
      </c>
      <c r="D3615" s="247">
        <f>_xlfn.NORM.DIST($B3615,$B$752,$B$753,1)</f>
        <v>0.99999999999989941</v>
      </c>
      <c r="E3615" s="247">
        <f>IF(OR(D3615&lt;$F$757,D3615&gt;$F$758),C3615,"")</f>
        <v>3.1301430021252144E-16</v>
      </c>
      <c r="F3615" s="247" t="str">
        <f>IF(AND(D3615&gt;$F$757,D3615&lt;$F$758),C3615,"")</f>
        <v/>
      </c>
      <c r="G3615" s="247" t="str">
        <f>IF(C3615=MAX($C$761:$C$2761),C3615,"")</f>
        <v/>
      </c>
      <c r="H3615" s="247">
        <f>_xlfn.NORM.DIST(B3615,$F$753,$F$754,0)</f>
        <v>2.7872043725960234E-271</v>
      </c>
      <c r="I3615" s="247" t="str">
        <f>IF(H3615=MAX($H$761:$H$2761),C3615,"")</f>
        <v/>
      </c>
      <c r="J3615" s="247"/>
      <c r="K3615" s="247"/>
      <c r="L3615" s="247"/>
      <c r="M3615" s="247"/>
      <c r="N3615" s="247"/>
      <c r="O3615" s="247"/>
      <c r="P3615" s="247"/>
      <c r="Q3615" s="247"/>
      <c r="R3615" s="247"/>
      <c r="AZ3615" s="259"/>
      <c r="BA3615" s="259">
        <f>BA3614+$BD$753</f>
        <v>18.297599999999029</v>
      </c>
      <c r="BB3615" s="274">
        <f t="shared" si="789"/>
        <v>1.0697062774681437E-2</v>
      </c>
      <c r="BC3615" s="259">
        <f t="shared" si="790"/>
        <v>2.5894398845401415E-5</v>
      </c>
      <c r="BD3615" s="259">
        <f t="shared" si="787"/>
        <v>2.5894398845401415E-5</v>
      </c>
      <c r="BE3615" s="254" t="str">
        <f t="shared" si="788"/>
        <v/>
      </c>
    </row>
    <row r="3616" spans="1:57" ht="20.100000000000001" customHeight="1" x14ac:dyDescent="0.25">
      <c r="A3616" s="247">
        <v>2838</v>
      </c>
      <c r="B3616" s="247">
        <f>$B$755+(A3616*$B$758)</f>
        <v>17672.493118682942</v>
      </c>
      <c r="C3616" s="247">
        <f>_xlfn.NORM.DIST($B3616,$B$752,$B$753,0)</f>
        <v>3.0394564226414117E-16</v>
      </c>
      <c r="D3616" s="247">
        <f>_xlfn.NORM.DIST($B3616,$B$752,$B$753,1)</f>
        <v>0.99999999999990241</v>
      </c>
      <c r="E3616" s="247">
        <f>IF(OR(D3616&lt;$F$757,D3616&gt;$F$758),C3616,"")</f>
        <v>3.0394564226414117E-16</v>
      </c>
      <c r="F3616" s="247" t="str">
        <f>IF(AND(D3616&gt;$F$757,D3616&lt;$F$758),C3616,"")</f>
        <v/>
      </c>
      <c r="G3616" s="247" t="str">
        <f>IF(C3616=MAX($C$761:$C$2761),C3616,"")</f>
        <v/>
      </c>
      <c r="H3616" s="247">
        <f>_xlfn.NORM.DIST(B3616,$F$753,$F$754,0)</f>
        <v>3.2066712989439532E-271</v>
      </c>
      <c r="I3616" s="247" t="str">
        <f>IF(H3616=MAX($H$761:$H$2761),C3616,"")</f>
        <v/>
      </c>
      <c r="J3616" s="247"/>
      <c r="K3616" s="247"/>
      <c r="L3616" s="247"/>
      <c r="M3616" s="247"/>
      <c r="N3616" s="247"/>
      <c r="O3616" s="247"/>
      <c r="P3616" s="247"/>
      <c r="Q3616" s="247"/>
      <c r="R3616" s="247"/>
      <c r="AZ3616" s="259"/>
      <c r="BA3616" s="259">
        <f>BA3615+$BD$753</f>
        <v>18.303999999999029</v>
      </c>
      <c r="BB3616" s="274">
        <f t="shared" si="789"/>
        <v>1.0671168375836036E-2</v>
      </c>
      <c r="BC3616" s="259">
        <f t="shared" si="790"/>
        <v>2.5834241721195764E-5</v>
      </c>
      <c r="BD3616" s="259">
        <f t="shared" si="787"/>
        <v>2.5834241721195764E-5</v>
      </c>
      <c r="BE3616" s="254" t="str">
        <f t="shared" si="788"/>
        <v/>
      </c>
    </row>
    <row r="3617" spans="1:57" ht="20.100000000000001" customHeight="1" x14ac:dyDescent="0.25">
      <c r="A3617" s="247">
        <v>2839</v>
      </c>
      <c r="B3617" s="247">
        <f>$B$755+(A3617*$B$758)</f>
        <v>17682.108185668083</v>
      </c>
      <c r="C3617" s="247">
        <f>_xlfn.NORM.DIST($B3617,$B$752,$B$753,0)</f>
        <v>2.9513499949748516E-16</v>
      </c>
      <c r="D3617" s="247">
        <f>_xlfn.NORM.DIST($B3617,$B$752,$B$753,1)</f>
        <v>0.9999999999999053</v>
      </c>
      <c r="E3617" s="247">
        <f>IF(OR(D3617&lt;$F$757,D3617&gt;$F$758),C3617,"")</f>
        <v>2.9513499949748516E-16</v>
      </c>
      <c r="F3617" s="247" t="str">
        <f>IF(AND(D3617&gt;$F$757,D3617&lt;$F$758),C3617,"")</f>
        <v/>
      </c>
      <c r="G3617" s="247" t="str">
        <f>IF(C3617=MAX($C$761:$C$2761),C3617,"")</f>
        <v/>
      </c>
      <c r="H3617" s="247">
        <f>_xlfn.NORM.DIST(B3617,$F$753,$F$754,0)</f>
        <v>3.6892078665044063E-271</v>
      </c>
      <c r="I3617" s="247" t="str">
        <f>IF(H3617=MAX($H$761:$H$2761),C3617,"")</f>
        <v/>
      </c>
      <c r="J3617" s="247"/>
      <c r="K3617" s="247"/>
      <c r="L3617" s="247"/>
      <c r="M3617" s="247"/>
      <c r="N3617" s="247"/>
      <c r="O3617" s="247"/>
      <c r="P3617" s="247"/>
      <c r="Q3617" s="247"/>
      <c r="R3617" s="247"/>
      <c r="AZ3617" s="259"/>
      <c r="BA3617" s="259">
        <f>BA3616+$BD$753</f>
        <v>18.310399999999028</v>
      </c>
      <c r="BB3617" s="274">
        <f t="shared" si="789"/>
        <v>1.064533413411484E-2</v>
      </c>
      <c r="BC3617" s="259">
        <f t="shared" si="790"/>
        <v>2.5774216477444586E-5</v>
      </c>
      <c r="BD3617" s="259">
        <f t="shared" si="787"/>
        <v>2.5774216477444586E-5</v>
      </c>
      <c r="BE3617" s="254" t="str">
        <f t="shared" si="788"/>
        <v/>
      </c>
    </row>
    <row r="3618" spans="1:57" ht="20.100000000000001" customHeight="1" x14ac:dyDescent="0.25">
      <c r="A3618" s="247">
        <v>2840</v>
      </c>
      <c r="B3618" s="247">
        <f>$B$755+(A3618*$B$758)</f>
        <v>17691.723252653217</v>
      </c>
      <c r="C3618" s="247">
        <f>_xlfn.NORM.DIST($B3618,$B$752,$B$753,0)</f>
        <v>2.8657517053378031E-16</v>
      </c>
      <c r="D3618" s="247">
        <f>_xlfn.NORM.DIST($B3618,$B$752,$B$753,1)</f>
        <v>0.99999999999990807</v>
      </c>
      <c r="E3618" s="247">
        <f>IF(OR(D3618&lt;$F$757,D3618&gt;$F$758),C3618,"")</f>
        <v>2.8657517053378031E-16</v>
      </c>
      <c r="F3618" s="247" t="str">
        <f>IF(AND(D3618&gt;$F$757,D3618&lt;$F$758),C3618,"")</f>
        <v/>
      </c>
      <c r="G3618" s="247" t="str">
        <f>IF(C3618=MAX($C$761:$C$2761),C3618,"")</f>
        <v/>
      </c>
      <c r="H3618" s="247">
        <f>_xlfn.NORM.DIST(B3618,$F$753,$F$754,0)</f>
        <v>4.2442881265768661E-271</v>
      </c>
      <c r="I3618" s="247" t="str">
        <f>IF(H3618=MAX($H$761:$H$2761),C3618,"")</f>
        <v/>
      </c>
      <c r="J3618" s="247"/>
      <c r="K3618" s="247"/>
      <c r="L3618" s="247"/>
      <c r="M3618" s="247"/>
      <c r="N3618" s="247"/>
      <c r="O3618" s="247"/>
      <c r="P3618" s="247"/>
      <c r="Q3618" s="247"/>
      <c r="R3618" s="247"/>
      <c r="AZ3618" s="259"/>
      <c r="BA3618" s="259">
        <f>BA3617+$BD$753</f>
        <v>18.316799999999027</v>
      </c>
      <c r="BB3618" s="274">
        <f t="shared" si="789"/>
        <v>1.0619559917637396E-2</v>
      </c>
      <c r="BC3618" s="259">
        <f t="shared" si="790"/>
        <v>2.5714322849878374E-5</v>
      </c>
      <c r="BD3618" s="259">
        <f t="shared" si="787"/>
        <v>2.5714322849878374E-5</v>
      </c>
      <c r="BE3618" s="254" t="str">
        <f t="shared" si="788"/>
        <v/>
      </c>
    </row>
    <row r="3619" spans="1:57" ht="20.100000000000001" customHeight="1" x14ac:dyDescent="0.25">
      <c r="A3619" s="247">
        <v>2841</v>
      </c>
      <c r="B3619" s="247">
        <f>$B$755+(A3619*$B$758)</f>
        <v>17701.338319638358</v>
      </c>
      <c r="C3619" s="247">
        <f>_xlfn.NORM.DIST($B3619,$B$752,$B$753,0)</f>
        <v>2.7825915093618252E-16</v>
      </c>
      <c r="D3619" s="247">
        <f>_xlfn.NORM.DIST($B3619,$B$752,$B$753,1)</f>
        <v>0.99999999999991074</v>
      </c>
      <c r="E3619" s="247">
        <f>IF(OR(D3619&lt;$F$757,D3619&gt;$F$758),C3619,"")</f>
        <v>2.7825915093618252E-16</v>
      </c>
      <c r="F3619" s="247" t="str">
        <f>IF(AND(D3619&gt;$F$757,D3619&lt;$F$758),C3619,"")</f>
        <v/>
      </c>
      <c r="G3619" s="247" t="str">
        <f>IF(C3619=MAX($C$761:$C$2761),C3619,"")</f>
        <v/>
      </c>
      <c r="H3619" s="247">
        <f>_xlfn.NORM.DIST(B3619,$F$753,$F$754,0)</f>
        <v>4.8828079446417865E-271</v>
      </c>
      <c r="I3619" s="247" t="str">
        <f>IF(H3619=MAX($H$761:$H$2761),C3619,"")</f>
        <v/>
      </c>
      <c r="J3619" s="247"/>
      <c r="K3619" s="247"/>
      <c r="L3619" s="247"/>
      <c r="M3619" s="247"/>
      <c r="N3619" s="247"/>
      <c r="O3619" s="247"/>
      <c r="P3619" s="247"/>
      <c r="Q3619" s="247"/>
      <c r="R3619" s="247"/>
      <c r="AZ3619" s="259"/>
      <c r="BA3619" s="259">
        <f>BA3618+$BD$753</f>
        <v>18.323199999999026</v>
      </c>
      <c r="BB3619" s="274">
        <f t="shared" si="789"/>
        <v>1.0593845594787517E-2</v>
      </c>
      <c r="BC3619" s="259">
        <f t="shared" si="790"/>
        <v>2.5654560574607521E-5</v>
      </c>
      <c r="BD3619" s="259">
        <f t="shared" si="787"/>
        <v>2.5654560574607521E-5</v>
      </c>
      <c r="BE3619" s="254" t="str">
        <f t="shared" si="788"/>
        <v/>
      </c>
    </row>
    <row r="3620" spans="1:57" ht="20.100000000000001" customHeight="1" x14ac:dyDescent="0.25">
      <c r="A3620" s="247">
        <v>2842</v>
      </c>
      <c r="B3620" s="247">
        <f>$B$755+(A3620*$B$758)</f>
        <v>17710.953386623492</v>
      </c>
      <c r="C3620" s="247">
        <f>_xlfn.NORM.DIST($B3620,$B$752,$B$753,0)</f>
        <v>2.7018012793969703E-16</v>
      </c>
      <c r="D3620" s="247">
        <f>_xlfn.NORM.DIST($B3620,$B$752,$B$753,1)</f>
        <v>0.9999999999999134</v>
      </c>
      <c r="E3620" s="247">
        <f>IF(OR(D3620&lt;$F$757,D3620&gt;$F$758),C3620,"")</f>
        <v>2.7018012793969703E-16</v>
      </c>
      <c r="F3620" s="247" t="str">
        <f>IF(AND(D3620&gt;$F$757,D3620&lt;$F$758),C3620,"")</f>
        <v/>
      </c>
      <c r="G3620" s="247" t="str">
        <f>IF(C3620=MAX($C$761:$C$2761),C3620,"")</f>
        <v/>
      </c>
      <c r="H3620" s="247">
        <f>_xlfn.NORM.DIST(B3620,$F$753,$F$754,0)</f>
        <v>5.6172981775198663E-271</v>
      </c>
      <c r="I3620" s="247" t="str">
        <f>IF(H3620=MAX($H$761:$H$2761),C3620,"")</f>
        <v/>
      </c>
      <c r="J3620" s="247"/>
      <c r="K3620" s="247"/>
      <c r="L3620" s="247"/>
      <c r="M3620" s="247"/>
      <c r="N3620" s="247"/>
      <c r="O3620" s="247"/>
      <c r="P3620" s="247"/>
      <c r="Q3620" s="247"/>
      <c r="R3620" s="247"/>
      <c r="AZ3620" s="259"/>
      <c r="BA3620" s="259">
        <f>BA3619+$BD$753</f>
        <v>18.329599999999026</v>
      </c>
      <c r="BB3620" s="274">
        <f t="shared" si="789"/>
        <v>1.056819103421291E-2</v>
      </c>
      <c r="BC3620" s="259">
        <f t="shared" si="790"/>
        <v>2.5594929388268045E-5</v>
      </c>
      <c r="BD3620" s="259">
        <f t="shared" si="787"/>
        <v>2.5594929388268045E-5</v>
      </c>
      <c r="BE3620" s="254" t="str">
        <f t="shared" si="788"/>
        <v/>
      </c>
    </row>
    <row r="3621" spans="1:57" ht="20.100000000000001" customHeight="1" x14ac:dyDescent="0.25">
      <c r="A3621" s="248">
        <v>2843</v>
      </c>
      <c r="B3621" s="247">
        <f>$B$755+(A3621*$B$758)</f>
        <v>17720.568453608634</v>
      </c>
      <c r="C3621" s="247">
        <f>_xlfn.NORM.DIST($B3621,$B$752,$B$753,0)</f>
        <v>2.6233147531873609E-16</v>
      </c>
      <c r="D3621" s="247">
        <f>_xlfn.NORM.DIST($B3621,$B$752,$B$753,1)</f>
        <v>0.99999999999991596</v>
      </c>
      <c r="E3621" s="247">
        <f>IF(OR(D3621&lt;$F$757,D3621&gt;$F$758),C3621,"")</f>
        <v>2.6233147531873609E-16</v>
      </c>
      <c r="F3621" s="247" t="str">
        <f>IF(AND(D3621&gt;$F$757,D3621&lt;$F$758),C3621,"")</f>
        <v/>
      </c>
      <c r="G3621" s="247" t="str">
        <f>IF(C3621=MAX($C$761:$C$2761),C3621,"")</f>
        <v/>
      </c>
      <c r="H3621" s="247">
        <f>_xlfn.NORM.DIST(B3621,$F$753,$F$754,0)</f>
        <v>6.4621697826990766E-271</v>
      </c>
      <c r="I3621" s="247" t="str">
        <f>IF(H3621=MAX($H$761:$H$2761),C3621,"")</f>
        <v/>
      </c>
      <c r="J3621" s="247"/>
      <c r="K3621" s="247"/>
      <c r="L3621" s="247"/>
      <c r="M3621" s="247"/>
      <c r="N3621" s="247"/>
      <c r="O3621" s="247"/>
      <c r="P3621" s="247"/>
      <c r="Q3621" s="247"/>
      <c r="R3621" s="247"/>
      <c r="AZ3621" s="259"/>
      <c r="BA3621" s="259">
        <f>BA3620+$BD$753</f>
        <v>18.335999999999025</v>
      </c>
      <c r="BB3621" s="274">
        <f t="shared" si="789"/>
        <v>1.0542596104824642E-2</v>
      </c>
      <c r="BC3621" s="259">
        <f t="shared" si="790"/>
        <v>2.5535429027929643E-5</v>
      </c>
      <c r="BD3621" s="259">
        <f t="shared" si="787"/>
        <v>2.5535429027929643E-5</v>
      </c>
      <c r="BE3621" s="254" t="str">
        <f t="shared" si="788"/>
        <v/>
      </c>
    </row>
    <row r="3622" spans="1:57" ht="20.100000000000001" customHeight="1" x14ac:dyDescent="0.25">
      <c r="A3622" s="247">
        <v>2844</v>
      </c>
      <c r="B3622" s="247">
        <f>$B$755+(A3622*$B$758)</f>
        <v>17730.183520593768</v>
      </c>
      <c r="C3622" s="247">
        <f>_xlfn.NORM.DIST($B3622,$B$752,$B$753,0)</f>
        <v>2.5470674838908972E-16</v>
      </c>
      <c r="D3622" s="247">
        <f>_xlfn.NORM.DIST($B3622,$B$752,$B$753,1)</f>
        <v>0.9999999999999184</v>
      </c>
      <c r="E3622" s="247">
        <f>IF(OR(D3622&lt;$F$757,D3622&gt;$F$758),C3622,"")</f>
        <v>2.5470674838908972E-16</v>
      </c>
      <c r="F3622" s="247" t="str">
        <f>IF(AND(D3622&gt;$F$757,D3622&lt;$F$758),C3622,"")</f>
        <v/>
      </c>
      <c r="G3622" s="247" t="str">
        <f>IF(C3622=MAX($C$761:$C$2761),C3622,"")</f>
        <v/>
      </c>
      <c r="H3622" s="247">
        <f>_xlfn.NORM.DIST(B3622,$F$753,$F$754,0)</f>
        <v>7.433995638450455E-271</v>
      </c>
      <c r="I3622" s="247" t="str">
        <f>IF(H3622=MAX($H$761:$H$2761),C3622,"")</f>
        <v/>
      </c>
      <c r="J3622" s="247"/>
      <c r="K3622" s="247"/>
      <c r="L3622" s="247"/>
      <c r="M3622" s="247"/>
      <c r="N3622" s="247"/>
      <c r="O3622" s="247"/>
      <c r="P3622" s="247"/>
      <c r="Q3622" s="247"/>
      <c r="R3622" s="247"/>
      <c r="AZ3622" s="259"/>
      <c r="BA3622" s="259">
        <f>BA3621+$BD$753</f>
        <v>18.342399999999024</v>
      </c>
      <c r="BB3622" s="274">
        <f t="shared" si="789"/>
        <v>1.0517060675796712E-2</v>
      </c>
      <c r="BC3622" s="259">
        <f t="shared" si="790"/>
        <v>2.5476059231085285E-5</v>
      </c>
      <c r="BD3622" s="259">
        <f t="shared" si="787"/>
        <v>2.5476059231085285E-5</v>
      </c>
      <c r="BE3622" s="254" t="str">
        <f t="shared" si="788"/>
        <v/>
      </c>
    </row>
    <row r="3623" spans="1:57" ht="20.100000000000001" customHeight="1" x14ac:dyDescent="0.25">
      <c r="A3623" s="247">
        <v>2845</v>
      </c>
      <c r="B3623" s="247">
        <f>$B$755+(A3623*$B$758)</f>
        <v>17739.798587578909</v>
      </c>
      <c r="C3623" s="247">
        <f>_xlfn.NORM.DIST($B3623,$B$752,$B$753,0)</f>
        <v>2.4729967914059477E-16</v>
      </c>
      <c r="D3623" s="247">
        <f>_xlfn.NORM.DIST($B3623,$B$752,$B$753,1)</f>
        <v>0.99999999999992084</v>
      </c>
      <c r="E3623" s="247">
        <f>IF(OR(D3623&lt;$F$757,D3623&gt;$F$758),C3623,"")</f>
        <v>2.4729967914059477E-16</v>
      </c>
      <c r="F3623" s="247" t="str">
        <f>IF(AND(D3623&gt;$F$757,D3623&lt;$F$758),C3623,"")</f>
        <v/>
      </c>
      <c r="G3623" s="247" t="str">
        <f>IF(C3623=MAX($C$761:$C$2761),C3623,"")</f>
        <v/>
      </c>
      <c r="H3623" s="247">
        <f>_xlfn.NORM.DIST(B3623,$F$753,$F$754,0)</f>
        <v>8.5518345678389872E-271</v>
      </c>
      <c r="I3623" s="247" t="str">
        <f>IF(H3623=MAX($H$761:$H$2761),C3623,"")</f>
        <v/>
      </c>
      <c r="J3623" s="247"/>
      <c r="K3623" s="247"/>
      <c r="L3623" s="247"/>
      <c r="M3623" s="247"/>
      <c r="N3623" s="247"/>
      <c r="O3623" s="247"/>
      <c r="P3623" s="247"/>
      <c r="Q3623" s="247"/>
      <c r="R3623" s="247"/>
      <c r="AZ3623" s="259"/>
      <c r="BA3623" s="259">
        <f>BA3622+$BD$753</f>
        <v>18.348799999999024</v>
      </c>
      <c r="BB3623" s="274">
        <f t="shared" si="789"/>
        <v>1.0491584616565627E-2</v>
      </c>
      <c r="BC3623" s="259">
        <f t="shared" si="790"/>
        <v>2.5416819735644275E-5</v>
      </c>
      <c r="BD3623" s="259">
        <f t="shared" si="787"/>
        <v>2.5416819735644275E-5</v>
      </c>
      <c r="BE3623" s="254" t="str">
        <f t="shared" si="788"/>
        <v/>
      </c>
    </row>
    <row r="3624" spans="1:57" ht="20.100000000000001" customHeight="1" x14ac:dyDescent="0.25">
      <c r="A3624" s="247">
        <v>2846</v>
      </c>
      <c r="B3624" s="247">
        <f>$B$755+(A3624*$B$758)</f>
        <v>17749.413654564043</v>
      </c>
      <c r="C3624" s="247">
        <f>_xlfn.NORM.DIST($B3624,$B$752,$B$753,0)</f>
        <v>2.4010417149744169E-16</v>
      </c>
      <c r="D3624" s="247">
        <f>_xlfn.NORM.DIST($B3624,$B$752,$B$753,1)</f>
        <v>0.99999999999992317</v>
      </c>
      <c r="E3624" s="247">
        <f>IF(OR(D3624&lt;$F$757,D3624&gt;$F$758),C3624,"")</f>
        <v>2.4010417149744169E-16</v>
      </c>
      <c r="F3624" s="247" t="str">
        <f>IF(AND(D3624&gt;$F$757,D3624&lt;$F$758),C3624,"")</f>
        <v/>
      </c>
      <c r="G3624" s="247" t="str">
        <f>IF(C3624=MAX($C$761:$C$2761),C3624,"")</f>
        <v/>
      </c>
      <c r="H3624" s="247">
        <f>_xlfn.NORM.DIST(B3624,$F$753,$F$754,0)</f>
        <v>9.8376038808499316E-271</v>
      </c>
      <c r="I3624" s="247" t="str">
        <f>IF(H3624=MAX($H$761:$H$2761),C3624,"")</f>
        <v/>
      </c>
      <c r="J3624" s="247"/>
      <c r="K3624" s="247"/>
      <c r="L3624" s="247"/>
      <c r="M3624" s="247"/>
      <c r="N3624" s="247"/>
      <c r="O3624" s="247"/>
      <c r="P3624" s="247"/>
      <c r="Q3624" s="247"/>
      <c r="R3624" s="247"/>
      <c r="AZ3624" s="259"/>
      <c r="BA3624" s="259">
        <f>BA3623+$BD$753</f>
        <v>18.355199999999023</v>
      </c>
      <c r="BB3624" s="274">
        <f t="shared" si="789"/>
        <v>1.0466167796829982E-2</v>
      </c>
      <c r="BC3624" s="259">
        <f t="shared" si="790"/>
        <v>2.5357710280043272E-5</v>
      </c>
      <c r="BD3624" s="259">
        <f t="shared" si="787"/>
        <v>2.5357710280043272E-5</v>
      </c>
      <c r="BE3624" s="254" t="str">
        <f t="shared" si="788"/>
        <v/>
      </c>
    </row>
    <row r="3625" spans="1:57" ht="20.100000000000001" customHeight="1" x14ac:dyDescent="0.25">
      <c r="A3625" s="247">
        <v>2847</v>
      </c>
      <c r="B3625" s="247">
        <f>$B$755+(A3625*$B$758)</f>
        <v>17759.028721549184</v>
      </c>
      <c r="C3625" s="247">
        <f>_xlfn.NORM.DIST($B3625,$B$752,$B$753,0)</f>
        <v>2.3311429670260808E-16</v>
      </c>
      <c r="D3625" s="247">
        <f>_xlfn.NORM.DIST($B3625,$B$752,$B$753,1)</f>
        <v>0.9999999999999255</v>
      </c>
      <c r="E3625" s="247">
        <f>IF(OR(D3625&lt;$F$757,D3625&gt;$F$758),C3625,"")</f>
        <v>2.3311429670260808E-16</v>
      </c>
      <c r="F3625" s="247" t="str">
        <f>IF(AND(D3625&gt;$F$757,D3625&lt;$F$758),C3625,"")</f>
        <v/>
      </c>
      <c r="G3625" s="247" t="str">
        <f>IF(C3625=MAX($C$761:$C$2761),C3625,"")</f>
        <v/>
      </c>
      <c r="H3625" s="247">
        <f>_xlfn.NORM.DIST(B3625,$F$753,$F$754,0)</f>
        <v>1.1316507692707786E-270</v>
      </c>
      <c r="I3625" s="247" t="str">
        <f>IF(H3625=MAX($H$761:$H$2761),C3625,"")</f>
        <v/>
      </c>
      <c r="J3625" s="247"/>
      <c r="K3625" s="247"/>
      <c r="L3625" s="247"/>
      <c r="M3625" s="247"/>
      <c r="N3625" s="247"/>
      <c r="O3625" s="247"/>
      <c r="P3625" s="247"/>
      <c r="Q3625" s="247"/>
      <c r="R3625" s="247"/>
      <c r="AZ3625" s="259"/>
      <c r="BA3625" s="259">
        <f>BA3624+$BD$753</f>
        <v>18.361599999999022</v>
      </c>
      <c r="BB3625" s="274">
        <f t="shared" si="789"/>
        <v>1.0440810086549939E-2</v>
      </c>
      <c r="BC3625" s="259">
        <f t="shared" si="790"/>
        <v>2.52987306031318E-5</v>
      </c>
      <c r="BD3625" s="259">
        <f t="shared" si="787"/>
        <v>2.52987306031318E-5</v>
      </c>
      <c r="BE3625" s="254" t="str">
        <f t="shared" si="788"/>
        <v/>
      </c>
    </row>
    <row r="3626" spans="1:57" ht="20.100000000000001" customHeight="1" x14ac:dyDescent="0.25">
      <c r="A3626" s="247">
        <v>2848</v>
      </c>
      <c r="B3626" s="247">
        <f>$B$755+(A3626*$B$758)</f>
        <v>17768.643788534318</v>
      </c>
      <c r="C3626" s="247">
        <f>_xlfn.NORM.DIST($B3626,$B$752,$B$753,0)</f>
        <v>2.2632428882345411E-16</v>
      </c>
      <c r="D3626" s="247">
        <f>_xlfn.NORM.DIST($B3626,$B$752,$B$753,1)</f>
        <v>0.99999999999992772</v>
      </c>
      <c r="E3626" s="247">
        <f>IF(OR(D3626&lt;$F$757,D3626&gt;$F$758),C3626,"")</f>
        <v>2.2632428882345411E-16</v>
      </c>
      <c r="F3626" s="247" t="str">
        <f>IF(AND(D3626&gt;$F$757,D3626&lt;$F$758),C3626,"")</f>
        <v/>
      </c>
      <c r="G3626" s="247" t="str">
        <f>IF(C3626=MAX($C$761:$C$2761),C3626,"")</f>
        <v/>
      </c>
      <c r="H3626" s="247">
        <f>_xlfn.NORM.DIST(B3626,$F$753,$F$754,0)</f>
        <v>1.3017529361110725E-270</v>
      </c>
      <c r="I3626" s="247" t="str">
        <f>IF(H3626=MAX($H$761:$H$2761),C3626,"")</f>
        <v/>
      </c>
      <c r="J3626" s="247"/>
      <c r="K3626" s="247"/>
      <c r="L3626" s="247"/>
      <c r="M3626" s="247"/>
      <c r="N3626" s="247"/>
      <c r="O3626" s="247"/>
      <c r="P3626" s="247"/>
      <c r="Q3626" s="247"/>
      <c r="R3626" s="247"/>
      <c r="AZ3626" s="259"/>
      <c r="BA3626" s="259">
        <f>BA3625+$BD$753</f>
        <v>18.367999999999022</v>
      </c>
      <c r="BB3626" s="274">
        <f t="shared" si="789"/>
        <v>1.0415511355946807E-2</v>
      </c>
      <c r="BC3626" s="259">
        <f t="shared" si="790"/>
        <v>2.5239880444144491E-5</v>
      </c>
      <c r="BD3626" s="259">
        <f t="shared" si="787"/>
        <v>2.5239880444144491E-5</v>
      </c>
      <c r="BE3626" s="254" t="str">
        <f t="shared" si="788"/>
        <v/>
      </c>
    </row>
    <row r="3627" spans="1:57" ht="20.100000000000001" customHeight="1" x14ac:dyDescent="0.25">
      <c r="A3627" s="247">
        <v>2849</v>
      </c>
      <c r="B3627" s="247">
        <f>$B$755+(A3627*$B$758)</f>
        <v>17778.25885551946</v>
      </c>
      <c r="C3627" s="247">
        <f>_xlfn.NORM.DIST($B3627,$B$752,$B$753,0)</f>
        <v>2.1972854037521278E-16</v>
      </c>
      <c r="D3627" s="247">
        <f>_xlfn.NORM.DIST($B3627,$B$752,$B$753,1)</f>
        <v>0.99999999999992983</v>
      </c>
      <c r="E3627" s="247">
        <f>IF(OR(D3627&lt;$F$757,D3627&gt;$F$758),C3627,"")</f>
        <v>2.1972854037521278E-16</v>
      </c>
      <c r="F3627" s="247" t="str">
        <f>IF(AND(D3627&gt;$F$757,D3627&lt;$F$758),C3627,"")</f>
        <v/>
      </c>
      <c r="G3627" s="247" t="str">
        <f>IF(C3627=MAX($C$761:$C$2761),C3627,"")</f>
        <v/>
      </c>
      <c r="H3627" s="247">
        <f>_xlfn.NORM.DIST(B3627,$F$753,$F$754,0)</f>
        <v>1.4973997631900024E-270</v>
      </c>
      <c r="I3627" s="247" t="str">
        <f>IF(H3627=MAX($H$761:$H$2761),C3627,"")</f>
        <v/>
      </c>
      <c r="J3627" s="247"/>
      <c r="K3627" s="247"/>
      <c r="L3627" s="247"/>
      <c r="M3627" s="247"/>
      <c r="N3627" s="247"/>
      <c r="O3627" s="247"/>
      <c r="P3627" s="247"/>
      <c r="Q3627" s="247"/>
      <c r="R3627" s="247"/>
      <c r="AZ3627" s="259"/>
      <c r="BA3627" s="259">
        <f>BA3626+$BD$753</f>
        <v>18.374399999999021</v>
      </c>
      <c r="BB3627" s="274">
        <f t="shared" si="789"/>
        <v>1.0390271475502663E-2</v>
      </c>
      <c r="BC3627" s="259">
        <f t="shared" si="790"/>
        <v>2.5181159542888437E-5</v>
      </c>
      <c r="BD3627" s="259">
        <f t="shared" si="787"/>
        <v>2.5181159542888437E-5</v>
      </c>
      <c r="BE3627" s="254" t="str">
        <f t="shared" si="788"/>
        <v/>
      </c>
    </row>
    <row r="3628" spans="1:57" ht="20.100000000000001" customHeight="1" x14ac:dyDescent="0.25">
      <c r="A3628" s="248">
        <v>2850</v>
      </c>
      <c r="B3628" s="247">
        <f>$B$755+(A3628*$B$758)</f>
        <v>17787.873922504594</v>
      </c>
      <c r="C3628" s="247">
        <f>_xlfn.NORM.DIST($B3628,$B$752,$B$753,0)</f>
        <v>2.1332159805949981E-16</v>
      </c>
      <c r="D3628" s="247">
        <f>_xlfn.NORM.DIST($B3628,$B$752,$B$753,1)</f>
        <v>0.99999999999993194</v>
      </c>
      <c r="E3628" s="247">
        <f>IF(OR(D3628&lt;$F$757,D3628&gt;$F$758),C3628,"")</f>
        <v>2.1332159805949981E-16</v>
      </c>
      <c r="F3628" s="247" t="str">
        <f>IF(AND(D3628&gt;$F$757,D3628&lt;$F$758),C3628,"")</f>
        <v/>
      </c>
      <c r="G3628" s="247" t="str">
        <f>IF(C3628=MAX($C$761:$C$2761),C3628,"")</f>
        <v/>
      </c>
      <c r="H3628" s="247">
        <f>_xlfn.NORM.DIST(B3628,$F$753,$F$754,0)</f>
        <v>1.7224237515371922E-270</v>
      </c>
      <c r="I3628" s="247" t="str">
        <f>IF(H3628=MAX($H$761:$H$2761),C3628,"")</f>
        <v/>
      </c>
      <c r="J3628" s="247"/>
      <c r="K3628" s="247"/>
      <c r="L3628" s="247"/>
      <c r="M3628" s="247"/>
      <c r="N3628" s="247"/>
      <c r="O3628" s="247"/>
      <c r="P3628" s="247"/>
      <c r="Q3628" s="247"/>
      <c r="R3628" s="247"/>
      <c r="AZ3628" s="259"/>
      <c r="BA3628" s="259">
        <f>BA3627+$BD$753</f>
        <v>18.38079999999902</v>
      </c>
      <c r="BB3628" s="274">
        <f t="shared" si="789"/>
        <v>1.0365090315959774E-2</v>
      </c>
      <c r="BC3628" s="259">
        <f t="shared" si="790"/>
        <v>2.5122567639498591E-5</v>
      </c>
      <c r="BD3628" s="259">
        <f t="shared" si="787"/>
        <v>2.5122567639498591E-5</v>
      </c>
      <c r="BE3628" s="254" t="str">
        <f t="shared" si="788"/>
        <v/>
      </c>
    </row>
    <row r="3629" spans="1:57" ht="20.100000000000001" customHeight="1" x14ac:dyDescent="0.25">
      <c r="A3629" s="247">
        <v>2851</v>
      </c>
      <c r="B3629" s="247">
        <f>$B$755+(A3629*$B$758)</f>
        <v>17797.488989489735</v>
      </c>
      <c r="C3629" s="247">
        <f>_xlfn.NORM.DIST($B3629,$B$752,$B$753,0)</f>
        <v>2.0709815861475977E-16</v>
      </c>
      <c r="D3629" s="247">
        <f>_xlfn.NORM.DIST($B3629,$B$752,$B$753,1)</f>
        <v>0.99999999999993394</v>
      </c>
      <c r="E3629" s="247">
        <f>IF(OR(D3629&lt;$F$757,D3629&gt;$F$758),C3629,"")</f>
        <v>2.0709815861475977E-16</v>
      </c>
      <c r="F3629" s="247" t="str">
        <f>IF(AND(D3629&gt;$F$757,D3629&lt;$F$758),C3629,"")</f>
        <v/>
      </c>
      <c r="G3629" s="247" t="str">
        <f>IF(C3629=MAX($C$761:$C$2761),C3629,"")</f>
        <v/>
      </c>
      <c r="H3629" s="247">
        <f>_xlfn.NORM.DIST(B3629,$F$753,$F$754,0)</f>
        <v>1.9812318562291646E-270</v>
      </c>
      <c r="I3629" s="247" t="str">
        <f>IF(H3629=MAX($H$761:$H$2761),C3629,"")</f>
        <v/>
      </c>
      <c r="J3629" s="247"/>
      <c r="K3629" s="247"/>
      <c r="L3629" s="247"/>
      <c r="M3629" s="247"/>
      <c r="N3629" s="247"/>
      <c r="O3629" s="247"/>
      <c r="P3629" s="247"/>
      <c r="Q3629" s="247"/>
      <c r="R3629" s="247"/>
      <c r="AZ3629" s="259"/>
      <c r="BA3629" s="259">
        <f>BA3628+$BD$753</f>
        <v>18.387199999999019</v>
      </c>
      <c r="BB3629" s="274">
        <f t="shared" si="789"/>
        <v>1.0339967748320276E-2</v>
      </c>
      <c r="BC3629" s="259">
        <f t="shared" si="790"/>
        <v>2.5064104474604304E-5</v>
      </c>
      <c r="BD3629" s="259">
        <f t="shared" si="787"/>
        <v>2.5064104474604304E-5</v>
      </c>
      <c r="BE3629" s="254" t="str">
        <f t="shared" si="788"/>
        <v/>
      </c>
    </row>
    <row r="3630" spans="1:57" ht="20.100000000000001" customHeight="1" x14ac:dyDescent="0.25">
      <c r="A3630" s="247">
        <v>2852</v>
      </c>
      <c r="B3630" s="247">
        <f>$B$755+(A3630*$B$758)</f>
        <v>17807.104056474869</v>
      </c>
      <c r="C3630" s="247">
        <f>_xlfn.NORM.DIST($B3630,$B$752,$B$753,0)</f>
        <v>2.010530647759137E-16</v>
      </c>
      <c r="D3630" s="247">
        <f>_xlfn.NORM.DIST($B3630,$B$752,$B$753,1)</f>
        <v>0.99999999999993594</v>
      </c>
      <c r="E3630" s="247">
        <f>IF(OR(D3630&lt;$F$757,D3630&gt;$F$758),C3630,"")</f>
        <v>2.010530647759137E-16</v>
      </c>
      <c r="F3630" s="247" t="str">
        <f>IF(AND(D3630&gt;$F$757,D3630&lt;$F$758),C3630,"")</f>
        <v/>
      </c>
      <c r="G3630" s="247" t="str">
        <f>IF(C3630=MAX($C$761:$C$2761),C3630,"")</f>
        <v/>
      </c>
      <c r="H3630" s="247">
        <f>_xlfn.NORM.DIST(B3630,$F$753,$F$754,0)</f>
        <v>2.2788915100953642E-270</v>
      </c>
      <c r="I3630" s="247" t="str">
        <f>IF(H3630=MAX($H$761:$H$2761),C3630,"")</f>
        <v/>
      </c>
      <c r="J3630" s="247"/>
      <c r="K3630" s="247"/>
      <c r="L3630" s="247"/>
      <c r="M3630" s="247"/>
      <c r="N3630" s="247"/>
      <c r="O3630" s="247"/>
      <c r="P3630" s="247"/>
      <c r="Q3630" s="247"/>
      <c r="R3630" s="247"/>
      <c r="AZ3630" s="259"/>
      <c r="BA3630" s="259">
        <f>BA3629+$BD$753</f>
        <v>18.393599999999019</v>
      </c>
      <c r="BB3630" s="274">
        <f t="shared" si="789"/>
        <v>1.0314903643845671E-2</v>
      </c>
      <c r="BC3630" s="259">
        <f t="shared" si="790"/>
        <v>2.5005769789256463E-5</v>
      </c>
      <c r="BD3630" s="259">
        <f t="shared" si="787"/>
        <v>2.5005769789256463E-5</v>
      </c>
      <c r="BE3630" s="254" t="str">
        <f t="shared" si="788"/>
        <v/>
      </c>
    </row>
    <row r="3631" spans="1:57" ht="20.100000000000001" customHeight="1" x14ac:dyDescent="0.25">
      <c r="A3631" s="247">
        <v>2853</v>
      </c>
      <c r="B3631" s="247">
        <f>$B$755+(A3631*$B$758)</f>
        <v>17816.71912346001</v>
      </c>
      <c r="C3631" s="247">
        <f>_xlfn.NORM.DIST($B3631,$B$752,$B$753,0)</f>
        <v>1.951813013402739E-16</v>
      </c>
      <c r="D3631" s="247">
        <f>_xlfn.NORM.DIST($B3631,$B$752,$B$753,1)</f>
        <v>0.99999999999993783</v>
      </c>
      <c r="E3631" s="247">
        <f>IF(OR(D3631&lt;$F$757,D3631&gt;$F$758),C3631,"")</f>
        <v>1.951813013402739E-16</v>
      </c>
      <c r="F3631" s="247" t="str">
        <f>IF(AND(D3631&gt;$F$757,D3631&lt;$F$758),C3631,"")</f>
        <v/>
      </c>
      <c r="G3631" s="247" t="str">
        <f>IF(C3631=MAX($C$761:$C$2761),C3631,"")</f>
        <v/>
      </c>
      <c r="H3631" s="247">
        <f>_xlfn.NORM.DIST(B3631,$F$753,$F$754,0)</f>
        <v>2.6212295171700266E-270</v>
      </c>
      <c r="I3631" s="247" t="str">
        <f>IF(H3631=MAX($H$761:$H$2761),C3631,"")</f>
        <v/>
      </c>
      <c r="J3631" s="247"/>
      <c r="K3631" s="247"/>
      <c r="L3631" s="247"/>
      <c r="M3631" s="247"/>
      <c r="N3631" s="247"/>
      <c r="O3631" s="247"/>
      <c r="P3631" s="247"/>
      <c r="Q3631" s="247"/>
      <c r="R3631" s="247"/>
      <c r="AZ3631" s="259"/>
      <c r="BA3631" s="259">
        <f>BA3630+$BD$753</f>
        <v>18.399999999999018</v>
      </c>
      <c r="BB3631" s="274">
        <f t="shared" si="789"/>
        <v>1.0289897874056415E-2</v>
      </c>
      <c r="BC3631" s="259">
        <f t="shared" si="790"/>
        <v>2.4947563325019434E-5</v>
      </c>
      <c r="BD3631" s="259">
        <f t="shared" si="787"/>
        <v>2.4947563325019434E-5</v>
      </c>
      <c r="BE3631" s="254" t="str">
        <f t="shared" si="788"/>
        <v/>
      </c>
    </row>
    <row r="3632" spans="1:57" ht="20.100000000000001" customHeight="1" x14ac:dyDescent="0.25">
      <c r="A3632" s="247">
        <v>2854</v>
      </c>
      <c r="B3632" s="247">
        <f>$B$755+(A3632*$B$758)</f>
        <v>17826.334190445144</v>
      </c>
      <c r="C3632" s="247">
        <f>_xlfn.NORM.DIST($B3632,$B$752,$B$753,0)</f>
        <v>1.8947799133712803E-16</v>
      </c>
      <c r="D3632" s="247">
        <f>_xlfn.NORM.DIST($B3632,$B$752,$B$753,1)</f>
        <v>0.9999999999999396</v>
      </c>
      <c r="E3632" s="247">
        <f>IF(OR(D3632&lt;$F$757,D3632&gt;$F$758),C3632,"")</f>
        <v>1.8947799133712803E-16</v>
      </c>
      <c r="F3632" s="247" t="str">
        <f>IF(AND(D3632&gt;$F$757,D3632&lt;$F$758),C3632,"")</f>
        <v/>
      </c>
      <c r="G3632" s="247" t="str">
        <f>IF(C3632=MAX($C$761:$C$2761),C3632,"")</f>
        <v/>
      </c>
      <c r="H3632" s="247">
        <f>_xlfn.NORM.DIST(B3632,$F$753,$F$754,0)</f>
        <v>3.0149457394611678E-270</v>
      </c>
      <c r="I3632" s="247" t="str">
        <f>IF(H3632=MAX($H$761:$H$2761),C3632,"")</f>
        <v/>
      </c>
      <c r="J3632" s="247"/>
      <c r="K3632" s="247"/>
      <c r="L3632" s="247"/>
      <c r="M3632" s="247"/>
      <c r="N3632" s="247"/>
      <c r="O3632" s="247"/>
      <c r="P3632" s="247"/>
      <c r="Q3632" s="247"/>
      <c r="R3632" s="247"/>
      <c r="AZ3632" s="259"/>
      <c r="BA3632" s="259">
        <f>BA3631+$BD$753</f>
        <v>18.406399999999017</v>
      </c>
      <c r="BB3632" s="274">
        <f t="shared" si="789"/>
        <v>1.0264950310731396E-2</v>
      </c>
      <c r="BC3632" s="259">
        <f t="shared" si="790"/>
        <v>2.4889484823806263E-5</v>
      </c>
      <c r="BD3632" s="259">
        <f t="shared" si="787"/>
        <v>2.4889484823806263E-5</v>
      </c>
      <c r="BE3632" s="254" t="str">
        <f t="shared" si="788"/>
        <v/>
      </c>
    </row>
    <row r="3633" spans="1:57" ht="20.100000000000001" customHeight="1" x14ac:dyDescent="0.25">
      <c r="A3633" s="247">
        <v>2855</v>
      </c>
      <c r="B3633" s="247">
        <f>$B$755+(A3633*$B$758)</f>
        <v>17835.949257430286</v>
      </c>
      <c r="C3633" s="247">
        <f>_xlfn.NORM.DIST($B3633,$B$752,$B$753,0)</f>
        <v>1.8393839229819874E-16</v>
      </c>
      <c r="D3633" s="247">
        <f>_xlfn.NORM.DIST($B3633,$B$752,$B$753,1)</f>
        <v>0.99999999999994149</v>
      </c>
      <c r="E3633" s="247">
        <f>IF(OR(D3633&lt;$F$757,D3633&gt;$F$758),C3633,"")</f>
        <v>1.8393839229819874E-16</v>
      </c>
      <c r="F3633" s="247" t="str">
        <f>IF(AND(D3633&gt;$F$757,D3633&lt;$F$758),C3633,"")</f>
        <v/>
      </c>
      <c r="G3633" s="247" t="str">
        <f>IF(C3633=MAX($C$761:$C$2761),C3633,"")</f>
        <v/>
      </c>
      <c r="H3633" s="247">
        <f>_xlfn.NORM.DIST(B3633,$F$753,$F$754,0)</f>
        <v>3.4677437878502203E-270</v>
      </c>
      <c r="I3633" s="247" t="str">
        <f>IF(H3633=MAX($H$761:$H$2761),C3633,"")</f>
        <v/>
      </c>
      <c r="J3633" s="247"/>
      <c r="K3633" s="247"/>
      <c r="L3633" s="247"/>
      <c r="M3633" s="247"/>
      <c r="N3633" s="247"/>
      <c r="O3633" s="247"/>
      <c r="P3633" s="247"/>
      <c r="Q3633" s="247"/>
      <c r="R3633" s="247"/>
      <c r="AZ3633" s="259"/>
      <c r="BA3633" s="259">
        <f>BA3632+$BD$753</f>
        <v>18.412799999999017</v>
      </c>
      <c r="BB3633" s="274">
        <f t="shared" si="789"/>
        <v>1.0240060825907589E-2</v>
      </c>
      <c r="BC3633" s="259">
        <f t="shared" si="790"/>
        <v>2.4831534028020921E-5</v>
      </c>
      <c r="BD3633" s="259">
        <f t="shared" si="787"/>
        <v>2.4831534028020921E-5</v>
      </c>
      <c r="BE3633" s="254" t="str">
        <f t="shared" si="788"/>
        <v/>
      </c>
    </row>
    <row r="3634" spans="1:57" ht="20.100000000000001" customHeight="1" x14ac:dyDescent="0.25">
      <c r="A3634" s="248">
        <v>2856</v>
      </c>
      <c r="B3634" s="247">
        <f>$B$755+(A3634*$B$758)</f>
        <v>17845.56432441542</v>
      </c>
      <c r="C3634" s="247">
        <f>_xlfn.NORM.DIST($B3634,$B$752,$B$753,0)</f>
        <v>1.7855789262651502E-16</v>
      </c>
      <c r="D3634" s="247">
        <f>_xlfn.NORM.DIST($B3634,$B$752,$B$753,1)</f>
        <v>0.99999999999994316</v>
      </c>
      <c r="E3634" s="247">
        <f>IF(OR(D3634&lt;$F$757,D3634&gt;$F$758),C3634,"")</f>
        <v>1.7855789262651502E-16</v>
      </c>
      <c r="F3634" s="247" t="str">
        <f>IF(AND(D3634&gt;$F$757,D3634&lt;$F$758),C3634,"")</f>
        <v/>
      </c>
      <c r="G3634" s="247" t="str">
        <f>IF(C3634=MAX($C$761:$C$2761),C3634,"")</f>
        <v/>
      </c>
      <c r="H3634" s="247">
        <f>_xlfn.NORM.DIST(B3634,$F$753,$F$754,0)</f>
        <v>3.9884812580099274E-270</v>
      </c>
      <c r="I3634" s="247" t="str">
        <f>IF(H3634=MAX($H$761:$H$2761),C3634,"")</f>
        <v/>
      </c>
      <c r="J3634" s="247"/>
      <c r="K3634" s="247"/>
      <c r="L3634" s="247"/>
      <c r="M3634" s="247"/>
      <c r="N3634" s="247"/>
      <c r="O3634" s="247"/>
      <c r="P3634" s="247"/>
      <c r="Q3634" s="247"/>
      <c r="R3634" s="247"/>
      <c r="AZ3634" s="259"/>
      <c r="BA3634" s="259">
        <f>BA3633+$BD$753</f>
        <v>18.419199999999016</v>
      </c>
      <c r="BB3634" s="274">
        <f t="shared" si="789"/>
        <v>1.0215229291879568E-2</v>
      </c>
      <c r="BC3634" s="259">
        <f t="shared" si="790"/>
        <v>2.4773710680504532E-5</v>
      </c>
      <c r="BD3634" s="259">
        <f t="shared" si="787"/>
        <v>2.4773710680504532E-5</v>
      </c>
      <c r="BE3634" s="254" t="str">
        <f t="shared" si="788"/>
        <v/>
      </c>
    </row>
    <row r="3635" spans="1:57" ht="20.100000000000001" customHeight="1" x14ac:dyDescent="0.25">
      <c r="A3635" s="247">
        <v>2857</v>
      </c>
      <c r="B3635" s="247">
        <f>$B$755+(A3635*$B$758)</f>
        <v>17855.179391400561</v>
      </c>
      <c r="C3635" s="247">
        <f>_xlfn.NORM.DIST($B3635,$B$752,$B$753,0)</f>
        <v>1.7333200806104059E-16</v>
      </c>
      <c r="D3635" s="247">
        <f>_xlfn.NORM.DIST($B3635,$B$752,$B$753,1)</f>
        <v>0.99999999999994482</v>
      </c>
      <c r="E3635" s="247">
        <f>IF(OR(D3635&lt;$F$757,D3635&gt;$F$758),C3635,"")</f>
        <v>1.7333200806104059E-16</v>
      </c>
      <c r="F3635" s="247" t="str">
        <f>IF(AND(D3635&gt;$F$757,D3635&lt;$F$758),C3635,"")</f>
        <v/>
      </c>
      <c r="G3635" s="247" t="str">
        <f>IF(C3635=MAX($C$761:$C$2761),C3635,"")</f>
        <v/>
      </c>
      <c r="H3635" s="247">
        <f>_xlfn.NORM.DIST(B3635,$F$753,$F$754,0)</f>
        <v>4.5873424315678657E-270</v>
      </c>
      <c r="I3635" s="247" t="str">
        <f>IF(H3635=MAX($H$761:$H$2761),C3635,"")</f>
        <v/>
      </c>
      <c r="J3635" s="247"/>
      <c r="K3635" s="247"/>
      <c r="L3635" s="247"/>
      <c r="M3635" s="247"/>
      <c r="N3635" s="247"/>
      <c r="O3635" s="247"/>
      <c r="P3635" s="247"/>
      <c r="Q3635" s="247"/>
      <c r="R3635" s="247"/>
      <c r="AZ3635" s="259"/>
      <c r="BA3635" s="259">
        <f>BA3634+$BD$753</f>
        <v>18.425599999999015</v>
      </c>
      <c r="BB3635" s="274">
        <f t="shared" si="789"/>
        <v>1.0190455581199064E-2</v>
      </c>
      <c r="BC3635" s="259">
        <f t="shared" si="790"/>
        <v>2.4716014524545776E-5</v>
      </c>
      <c r="BD3635" s="259">
        <f t="shared" si="787"/>
        <v>2.4716014524545776E-5</v>
      </c>
      <c r="BE3635" s="254" t="str">
        <f t="shared" si="788"/>
        <v/>
      </c>
    </row>
    <row r="3636" spans="1:57" ht="20.100000000000001" customHeight="1" x14ac:dyDescent="0.25">
      <c r="A3636" s="247">
        <v>2858</v>
      </c>
      <c r="B3636" s="247">
        <f>$B$755+(A3636*$B$758)</f>
        <v>17864.794458385695</v>
      </c>
      <c r="C3636" s="247">
        <f>_xlfn.NORM.DIST($B3636,$B$752,$B$753,0)</f>
        <v>1.6825637823470371E-16</v>
      </c>
      <c r="D3636" s="247">
        <f>_xlfn.NORM.DIST($B3636,$B$752,$B$753,1)</f>
        <v>0.99999999999994649</v>
      </c>
      <c r="E3636" s="247">
        <f>IF(OR(D3636&lt;$F$757,D3636&gt;$F$758),C3636,"")</f>
        <v>1.6825637823470371E-16</v>
      </c>
      <c r="F3636" s="247" t="str">
        <f>IF(AND(D3636&gt;$F$757,D3636&lt;$F$758),C3636,"")</f>
        <v/>
      </c>
      <c r="G3636" s="247" t="str">
        <f>IF(C3636=MAX($C$761:$C$2761),C3636,"")</f>
        <v/>
      </c>
      <c r="H3636" s="247">
        <f>_xlfn.NORM.DIST(B3636,$F$753,$F$754,0)</f>
        <v>5.2760367985997155E-270</v>
      </c>
      <c r="I3636" s="247" t="str">
        <f>IF(H3636=MAX($H$761:$H$2761),C3636,"")</f>
        <v/>
      </c>
      <c r="J3636" s="247"/>
      <c r="K3636" s="247"/>
      <c r="L3636" s="247"/>
      <c r="M3636" s="247"/>
      <c r="N3636" s="247"/>
      <c r="O3636" s="247"/>
      <c r="P3636" s="247"/>
      <c r="Q3636" s="247"/>
      <c r="R3636" s="247"/>
      <c r="AZ3636" s="259"/>
      <c r="BA3636" s="259">
        <f>BA3635+$BD$753</f>
        <v>18.431999999999015</v>
      </c>
      <c r="BB3636" s="274">
        <f t="shared" si="789"/>
        <v>1.0165739566674518E-2</v>
      </c>
      <c r="BC3636" s="259">
        <f t="shared" si="790"/>
        <v>2.4658445303860077E-5</v>
      </c>
      <c r="BD3636" s="259">
        <f t="shared" ref="BD3636:BD3699" si="791">IF(BB3636&lt;(1-$AZ$760),BC3636,"")</f>
        <v>2.4658445303860077E-5</v>
      </c>
      <c r="BE3636" s="254" t="str">
        <f t="shared" ref="BE3636:BE3699" si="792">IF(BB3636&lt;(1-$AZ$766),BC3636,"")</f>
        <v/>
      </c>
    </row>
    <row r="3637" spans="1:57" ht="20.100000000000001" customHeight="1" x14ac:dyDescent="0.25">
      <c r="A3637" s="247">
        <v>2859</v>
      </c>
      <c r="B3637" s="247">
        <f>$B$755+(A3637*$B$758)</f>
        <v>17874.409525370836</v>
      </c>
      <c r="C3637" s="247">
        <f>_xlfn.NORM.DIST($B3637,$B$752,$B$753,0)</f>
        <v>1.6332676332332266E-16</v>
      </c>
      <c r="D3637" s="247">
        <f>_xlfn.NORM.DIST($B3637,$B$752,$B$753,1)</f>
        <v>0.99999999999994815</v>
      </c>
      <c r="E3637" s="247">
        <f>IF(OR(D3637&lt;$F$757,D3637&gt;$F$758),C3637,"")</f>
        <v>1.6332676332332266E-16</v>
      </c>
      <c r="F3637" s="247" t="str">
        <f>IF(AND(D3637&gt;$F$757,D3637&lt;$F$758),C3637,"")</f>
        <v/>
      </c>
      <c r="G3637" s="247" t="str">
        <f>IF(C3637=MAX($C$761:$C$2761),C3637,"")</f>
        <v/>
      </c>
      <c r="H3637" s="247">
        <f>_xlfn.NORM.DIST(B3637,$F$753,$F$754,0)</f>
        <v>6.0680272584745103E-270</v>
      </c>
      <c r="I3637" s="247" t="str">
        <f>IF(H3637=MAX($H$761:$H$2761),C3637,"")</f>
        <v/>
      </c>
      <c r="J3637" s="247"/>
      <c r="K3637" s="247"/>
      <c r="L3637" s="247"/>
      <c r="M3637" s="247"/>
      <c r="N3637" s="247"/>
      <c r="O3637" s="247"/>
      <c r="P3637" s="247"/>
      <c r="Q3637" s="247"/>
      <c r="R3637" s="247"/>
      <c r="AZ3637" s="259"/>
      <c r="BA3637" s="259">
        <f>BA3636+$BD$753</f>
        <v>18.438399999999014</v>
      </c>
      <c r="BB3637" s="274">
        <f t="shared" ref="BB3637:BB3700" si="793">_xlfn.CHISQ.DIST.RT(BA3637,7)</f>
        <v>1.0141081121370658E-2</v>
      </c>
      <c r="BC3637" s="259">
        <f t="shared" ref="BC3637:BC3700" si="794">BB3637-BB3638</f>
        <v>2.460100276261909E-5</v>
      </c>
      <c r="BD3637" s="259">
        <f t="shared" si="791"/>
        <v>2.460100276261909E-5</v>
      </c>
      <c r="BE3637" s="254" t="str">
        <f t="shared" si="792"/>
        <v/>
      </c>
    </row>
    <row r="3638" spans="1:57" ht="20.100000000000001" customHeight="1" x14ac:dyDescent="0.25">
      <c r="A3638" s="247">
        <v>2860</v>
      </c>
      <c r="B3638" s="247">
        <f>$B$755+(A3638*$B$758)</f>
        <v>17884.024592355971</v>
      </c>
      <c r="C3638" s="247">
        <f>_xlfn.NORM.DIST($B3638,$B$752,$B$753,0)</f>
        <v>1.5853904078317877E-16</v>
      </c>
      <c r="D3638" s="247">
        <f>_xlfn.NORM.DIST($B3638,$B$752,$B$753,1)</f>
        <v>0.99999999999994971</v>
      </c>
      <c r="E3638" s="247">
        <f>IF(OR(D3638&lt;$F$757,D3638&gt;$F$758),C3638,"")</f>
        <v>1.5853904078317877E-16</v>
      </c>
      <c r="F3638" s="247" t="str">
        <f>IF(AND(D3638&gt;$F$757,D3638&lt;$F$758),C3638,"")</f>
        <v/>
      </c>
      <c r="G3638" s="247" t="str">
        <f>IF(C3638=MAX($C$761:$C$2761),C3638,"")</f>
        <v/>
      </c>
      <c r="H3638" s="247">
        <f>_xlfn.NORM.DIST(B3638,$F$753,$F$754,0)</f>
        <v>6.9787924316212843E-270</v>
      </c>
      <c r="I3638" s="247" t="str">
        <f>IF(H3638=MAX($H$761:$H$2761),C3638,"")</f>
        <v/>
      </c>
      <c r="J3638" s="247"/>
      <c r="K3638" s="247"/>
      <c r="L3638" s="247"/>
      <c r="M3638" s="247"/>
      <c r="N3638" s="247"/>
      <c r="O3638" s="247"/>
      <c r="P3638" s="247"/>
      <c r="Q3638" s="247"/>
      <c r="R3638" s="247"/>
      <c r="AZ3638" s="259"/>
      <c r="BA3638" s="259">
        <f>BA3637+$BD$753</f>
        <v>18.444799999999013</v>
      </c>
      <c r="BB3638" s="274">
        <f t="shared" si="793"/>
        <v>1.0116480118608039E-2</v>
      </c>
      <c r="BC3638" s="259">
        <f t="shared" si="794"/>
        <v>2.4543686645429885E-5</v>
      </c>
      <c r="BD3638" s="259">
        <f t="shared" si="791"/>
        <v>2.4543686645429885E-5</v>
      </c>
      <c r="BE3638" s="254" t="str">
        <f t="shared" si="792"/>
        <v/>
      </c>
    </row>
    <row r="3639" spans="1:57" ht="20.100000000000001" customHeight="1" x14ac:dyDescent="0.25">
      <c r="A3639" s="247">
        <v>2861</v>
      </c>
      <c r="B3639" s="247">
        <f>$B$755+(A3639*$B$758)</f>
        <v>17893.639659341112</v>
      </c>
      <c r="C3639" s="247">
        <f>_xlfn.NORM.DIST($B3639,$B$752,$B$753,0)</f>
        <v>1.5388920217485751E-16</v>
      </c>
      <c r="D3639" s="247">
        <f>_xlfn.NORM.DIST($B3639,$B$752,$B$753,1)</f>
        <v>0.99999999999995115</v>
      </c>
      <c r="E3639" s="247">
        <f>IF(OR(D3639&lt;$F$757,D3639&gt;$F$758),C3639,"")</f>
        <v>1.5388920217485751E-16</v>
      </c>
      <c r="F3639" s="247" t="str">
        <f>IF(AND(D3639&gt;$F$757,D3639&lt;$F$758),C3639,"")</f>
        <v/>
      </c>
      <c r="G3639" s="247" t="str">
        <f>IF(C3639=MAX($C$761:$C$2761),C3639,"")</f>
        <v/>
      </c>
      <c r="H3639" s="247">
        <f>_xlfn.NORM.DIST(B3639,$F$753,$F$754,0)</f>
        <v>8.026128176202368E-270</v>
      </c>
      <c r="I3639" s="247" t="str">
        <f>IF(H3639=MAX($H$761:$H$2761),C3639,"")</f>
        <v/>
      </c>
      <c r="J3639" s="247"/>
      <c r="K3639" s="247"/>
      <c r="L3639" s="247"/>
      <c r="M3639" s="247"/>
      <c r="N3639" s="247"/>
      <c r="O3639" s="247"/>
      <c r="P3639" s="247"/>
      <c r="Q3639" s="247"/>
      <c r="R3639" s="247"/>
      <c r="AZ3639" s="259"/>
      <c r="BA3639" s="259">
        <f>BA3638+$BD$753</f>
        <v>18.451199999999012</v>
      </c>
      <c r="BB3639" s="274">
        <f t="shared" si="793"/>
        <v>1.0091936431962609E-2</v>
      </c>
      <c r="BC3639" s="259">
        <f t="shared" si="794"/>
        <v>2.4486496697308929E-5</v>
      </c>
      <c r="BD3639" s="259">
        <f t="shared" si="791"/>
        <v>2.4486496697308929E-5</v>
      </c>
      <c r="BE3639" s="254" t="str">
        <f t="shared" si="792"/>
        <v/>
      </c>
    </row>
    <row r="3640" spans="1:57" ht="20.100000000000001" customHeight="1" x14ac:dyDescent="0.25">
      <c r="A3640" s="247">
        <v>2862</v>
      </c>
      <c r="B3640" s="247">
        <f>$B$755+(A3640*$B$758)</f>
        <v>17903.254726326246</v>
      </c>
      <c r="C3640" s="247">
        <f>_xlfn.NORM.DIST($B3640,$B$752,$B$753,0)</f>
        <v>1.4937335007122027E-16</v>
      </c>
      <c r="D3640" s="247">
        <f>_xlfn.NORM.DIST($B3640,$B$752,$B$753,1)</f>
        <v>0.99999999999995259</v>
      </c>
      <c r="E3640" s="247">
        <f>IF(OR(D3640&lt;$F$757,D3640&gt;$F$758),C3640,"")</f>
        <v>1.4937335007122027E-16</v>
      </c>
      <c r="F3640" s="247" t="str">
        <f>IF(AND(D3640&gt;$F$757,D3640&lt;$F$758),C3640,"")</f>
        <v/>
      </c>
      <c r="G3640" s="247" t="str">
        <f>IF(C3640=MAX($C$761:$C$2761),C3640,"")</f>
        <v/>
      </c>
      <c r="H3640" s="247">
        <f>_xlfn.NORM.DIST(B3640,$F$753,$F$754,0)</f>
        <v>9.2304941636367199E-270</v>
      </c>
      <c r="I3640" s="247" t="str">
        <f>IF(H3640=MAX($H$761:$H$2761),C3640,"")</f>
        <v/>
      </c>
      <c r="J3640" s="247"/>
      <c r="K3640" s="247"/>
      <c r="L3640" s="247"/>
      <c r="M3640" s="247"/>
      <c r="N3640" s="247"/>
      <c r="O3640" s="247"/>
      <c r="P3640" s="247"/>
      <c r="Q3640" s="247"/>
      <c r="R3640" s="247"/>
      <c r="AZ3640" s="259"/>
      <c r="BA3640" s="259">
        <f>BA3639+$BD$753</f>
        <v>18.457599999999012</v>
      </c>
      <c r="BB3640" s="274">
        <f t="shared" si="793"/>
        <v>1.00674499352653E-2</v>
      </c>
      <c r="BC3640" s="259">
        <f t="shared" si="794"/>
        <v>2.4429432663753206E-5</v>
      </c>
      <c r="BD3640" s="259">
        <f t="shared" si="791"/>
        <v>2.4429432663753206E-5</v>
      </c>
      <c r="BE3640" s="254" t="str">
        <f t="shared" si="792"/>
        <v/>
      </c>
    </row>
    <row r="3641" spans="1:57" ht="20.100000000000001" customHeight="1" x14ac:dyDescent="0.25">
      <c r="A3641" s="248">
        <v>2863</v>
      </c>
      <c r="B3641" s="247">
        <f>$B$755+(A3641*$B$758)</f>
        <v>17912.869793311387</v>
      </c>
      <c r="C3641" s="247">
        <f>_xlfn.NORM.DIST($B3641,$B$752,$B$753,0)</f>
        <v>1.4498769504724104E-16</v>
      </c>
      <c r="D3641" s="247">
        <f>_xlfn.NORM.DIST($B3641,$B$752,$B$753,1)</f>
        <v>0.99999999999995404</v>
      </c>
      <c r="E3641" s="247">
        <f>IF(OR(D3641&lt;$F$757,D3641&gt;$F$758),C3641,"")</f>
        <v>1.4498769504724104E-16</v>
      </c>
      <c r="F3641" s="247" t="str">
        <f>IF(AND(D3641&gt;$F$757,D3641&lt;$F$758),C3641,"")</f>
        <v/>
      </c>
      <c r="G3641" s="247" t="str">
        <f>IF(C3641=MAX($C$761:$C$2761),C3641,"")</f>
        <v/>
      </c>
      <c r="H3641" s="247">
        <f>_xlfn.NORM.DIST(B3641,$F$753,$F$754,0)</f>
        <v>1.0615412240254455E-269</v>
      </c>
      <c r="I3641" s="247" t="str">
        <f>IF(H3641=MAX($H$761:$H$2761),C3641,"")</f>
        <v/>
      </c>
      <c r="J3641" s="247"/>
      <c r="K3641" s="247"/>
      <c r="L3641" s="247"/>
      <c r="M3641" s="247"/>
      <c r="N3641" s="247"/>
      <c r="O3641" s="247"/>
      <c r="P3641" s="247"/>
      <c r="Q3641" s="247"/>
      <c r="R3641" s="247"/>
      <c r="AZ3641" s="259"/>
      <c r="BA3641" s="259">
        <f>BA3640+$BD$753</f>
        <v>18.463999999999011</v>
      </c>
      <c r="BB3641" s="274">
        <f t="shared" si="793"/>
        <v>1.0043020502601547E-2</v>
      </c>
      <c r="BC3641" s="259">
        <f t="shared" si="794"/>
        <v>2.4372494290731544E-5</v>
      </c>
      <c r="BD3641" s="259">
        <f t="shared" si="791"/>
        <v>2.4372494290731544E-5</v>
      </c>
      <c r="BE3641" s="254" t="str">
        <f t="shared" si="792"/>
        <v/>
      </c>
    </row>
    <row r="3642" spans="1:57" ht="20.100000000000001" customHeight="1" x14ac:dyDescent="0.25">
      <c r="A3642" s="247">
        <v>2864</v>
      </c>
      <c r="B3642" s="247">
        <f>$B$755+(A3642*$B$758)</f>
        <v>17922.484860296521</v>
      </c>
      <c r="C3642" s="247">
        <f>_xlfn.NORM.DIST($B3642,$B$752,$B$753,0)</f>
        <v>1.4072855274968829E-16</v>
      </c>
      <c r="D3642" s="247">
        <f>_xlfn.NORM.DIST($B3642,$B$752,$B$753,1)</f>
        <v>0.99999999999995537</v>
      </c>
      <c r="E3642" s="247">
        <f>IF(OR(D3642&lt;$F$757,D3642&gt;$F$758),C3642,"")</f>
        <v>1.4072855274968829E-16</v>
      </c>
      <c r="F3642" s="247" t="str">
        <f>IF(AND(D3642&gt;$F$757,D3642&lt;$F$758),C3642,"")</f>
        <v/>
      </c>
      <c r="G3642" s="247" t="str">
        <f>IF(C3642=MAX($C$761:$C$2761),C3642,"")</f>
        <v/>
      </c>
      <c r="H3642" s="247">
        <f>_xlfn.NORM.DIST(B3642,$F$753,$F$754,0)</f>
        <v>1.2207924305637045E-269</v>
      </c>
      <c r="I3642" s="247" t="str">
        <f>IF(H3642=MAX($H$761:$H$2761),C3642,"")</f>
        <v/>
      </c>
      <c r="J3642" s="247"/>
      <c r="K3642" s="247"/>
      <c r="L3642" s="247"/>
      <c r="M3642" s="247"/>
      <c r="N3642" s="247"/>
      <c r="O3642" s="247"/>
      <c r="P3642" s="247"/>
      <c r="Q3642" s="247"/>
      <c r="R3642" s="247"/>
      <c r="AZ3642" s="259"/>
      <c r="BA3642" s="259">
        <f>BA3641+$BD$753</f>
        <v>18.47039999999901</v>
      </c>
      <c r="BB3642" s="274">
        <f t="shared" si="793"/>
        <v>1.0018648008310815E-2</v>
      </c>
      <c r="BC3642" s="259">
        <f t="shared" si="794"/>
        <v>2.4315681324500737E-5</v>
      </c>
      <c r="BD3642" s="259">
        <f t="shared" si="791"/>
        <v>2.4315681324500737E-5</v>
      </c>
      <c r="BE3642" s="254" t="str">
        <f t="shared" si="792"/>
        <v/>
      </c>
    </row>
    <row r="3643" spans="1:57" ht="20.100000000000001" customHeight="1" x14ac:dyDescent="0.25">
      <c r="A3643" s="247">
        <v>2865</v>
      </c>
      <c r="B3643" s="247">
        <f>$B$755+(A3643*$B$758)</f>
        <v>17932.099927281663</v>
      </c>
      <c r="C3643" s="247">
        <f>_xlfn.NORM.DIST($B3643,$B$752,$B$753,0)</f>
        <v>1.3659234104449162E-16</v>
      </c>
      <c r="D3643" s="247">
        <f>_xlfn.NORM.DIST($B3643,$B$752,$B$753,1)</f>
        <v>0.9999999999999567</v>
      </c>
      <c r="E3643" s="247">
        <f>IF(OR(D3643&lt;$F$757,D3643&gt;$F$758),C3643,"")</f>
        <v>1.3659234104449162E-16</v>
      </c>
      <c r="F3643" s="247" t="str">
        <f>IF(AND(D3643&gt;$F$757,D3643&lt;$F$758),C3643,"")</f>
        <v/>
      </c>
      <c r="G3643" s="247" t="str">
        <f>IF(C3643=MAX($C$761:$C$2761),C3643,"")</f>
        <v/>
      </c>
      <c r="H3643" s="247">
        <f>_xlfn.NORM.DIST(B3643,$F$753,$F$754,0)</f>
        <v>1.4039118591314718E-269</v>
      </c>
      <c r="I3643" s="247" t="str">
        <f>IF(H3643=MAX($H$761:$H$2761),C3643,"")</f>
        <v/>
      </c>
      <c r="J3643" s="247"/>
      <c r="K3643" s="247"/>
      <c r="L3643" s="247"/>
      <c r="M3643" s="247"/>
      <c r="N3643" s="247"/>
      <c r="O3643" s="247"/>
      <c r="P3643" s="247"/>
      <c r="Q3643" s="247"/>
      <c r="R3643" s="247"/>
      <c r="AZ3643" s="259"/>
      <c r="BA3643" s="259">
        <f>BA3642+$BD$753</f>
        <v>18.47679999999901</v>
      </c>
      <c r="BB3643" s="274">
        <f t="shared" si="793"/>
        <v>9.9943323269863146E-3</v>
      </c>
      <c r="BC3643" s="259">
        <f t="shared" si="794"/>
        <v>2.4258993511947283E-5</v>
      </c>
      <c r="BD3643" s="259">
        <f t="shared" si="791"/>
        <v>2.4258993511947283E-5</v>
      </c>
      <c r="BE3643" s="254" t="str">
        <f t="shared" si="792"/>
        <v/>
      </c>
    </row>
    <row r="3644" spans="1:57" ht="20.100000000000001" customHeight="1" x14ac:dyDescent="0.25">
      <c r="A3644" s="247">
        <v>2866</v>
      </c>
      <c r="B3644" s="247">
        <f>$B$755+(A3644*$B$758)</f>
        <v>17941.714994266797</v>
      </c>
      <c r="C3644" s="247">
        <f>_xlfn.NORM.DIST($B3644,$B$752,$B$753,0)</f>
        <v>1.325755772398677E-16</v>
      </c>
      <c r="D3644" s="247">
        <f>_xlfn.NORM.DIST($B3644,$B$752,$B$753,1)</f>
        <v>0.99999999999995803</v>
      </c>
      <c r="E3644" s="247">
        <f>IF(OR(D3644&lt;$F$757,D3644&gt;$F$758),C3644,"")</f>
        <v>1.325755772398677E-16</v>
      </c>
      <c r="F3644" s="247" t="str">
        <f>IF(AND(D3644&gt;$F$757,D3644&lt;$F$758),C3644,"")</f>
        <v/>
      </c>
      <c r="G3644" s="247" t="str">
        <f>IF(C3644=MAX($C$761:$C$2761),C3644,"")</f>
        <v/>
      </c>
      <c r="H3644" s="247">
        <f>_xlfn.NORM.DIST(B3644,$F$753,$F$754,0)</f>
        <v>1.6144734547999144E-269</v>
      </c>
      <c r="I3644" s="247" t="str">
        <f>IF(H3644=MAX($H$761:$H$2761),C3644,"")</f>
        <v/>
      </c>
      <c r="J3644" s="247"/>
      <c r="K3644" s="247"/>
      <c r="L3644" s="247"/>
      <c r="M3644" s="247"/>
      <c r="N3644" s="247"/>
      <c r="O3644" s="247"/>
      <c r="P3644" s="247"/>
      <c r="Q3644" s="247"/>
      <c r="R3644" s="247"/>
      <c r="AZ3644" s="259"/>
      <c r="BA3644" s="259">
        <f>BA3643+$BD$753</f>
        <v>18.483199999999009</v>
      </c>
      <c r="BB3644" s="274">
        <f t="shared" si="793"/>
        <v>9.9700733334743673E-3</v>
      </c>
      <c r="BC3644" s="259">
        <f t="shared" si="794"/>
        <v>2.4202430600266459E-5</v>
      </c>
      <c r="BD3644" s="259">
        <f t="shared" si="791"/>
        <v>2.4202430600266459E-5</v>
      </c>
      <c r="BE3644" s="254" t="str">
        <f t="shared" si="792"/>
        <v/>
      </c>
    </row>
    <row r="3645" spans="1:57" ht="20.100000000000001" customHeight="1" x14ac:dyDescent="0.25">
      <c r="A3645" s="247">
        <v>2867</v>
      </c>
      <c r="B3645" s="247">
        <f>$B$755+(A3645*$B$758)</f>
        <v>17951.330061251938</v>
      </c>
      <c r="C3645" s="247">
        <f>_xlfn.NORM.DIST($B3645,$B$752,$B$753,0)</f>
        <v>1.2867487538316479E-16</v>
      </c>
      <c r="D3645" s="247">
        <f>_xlfn.NORM.DIST($B3645,$B$752,$B$753,1)</f>
        <v>0.99999999999995925</v>
      </c>
      <c r="E3645" s="247">
        <f>IF(OR(D3645&lt;$F$757,D3645&gt;$F$758),C3645,"")</f>
        <v>1.2867487538316479E-16</v>
      </c>
      <c r="F3645" s="247" t="str">
        <f>IF(AND(D3645&gt;$F$757,D3645&lt;$F$758),C3645,"")</f>
        <v/>
      </c>
      <c r="G3645" s="247" t="str">
        <f>IF(C3645=MAX($C$761:$C$2761),C3645,"")</f>
        <v/>
      </c>
      <c r="H3645" s="247">
        <f>_xlfn.NORM.DIST(B3645,$F$753,$F$754,0)</f>
        <v>1.85658580717947E-269</v>
      </c>
      <c r="I3645" s="247" t="str">
        <f>IF(H3645=MAX($H$761:$H$2761),C3645,"")</f>
        <v/>
      </c>
      <c r="J3645" s="247"/>
      <c r="K3645" s="247"/>
      <c r="L3645" s="247"/>
      <c r="M3645" s="247"/>
      <c r="N3645" s="247"/>
      <c r="O3645" s="247"/>
      <c r="P3645" s="247"/>
      <c r="Q3645" s="247"/>
      <c r="R3645" s="247"/>
      <c r="AZ3645" s="259"/>
      <c r="BA3645" s="259">
        <f>BA3644+$BD$753</f>
        <v>18.489599999999008</v>
      </c>
      <c r="BB3645" s="274">
        <f t="shared" si="793"/>
        <v>9.9458709028741009E-3</v>
      </c>
      <c r="BC3645" s="259">
        <f t="shared" si="794"/>
        <v>2.4145992337153144E-5</v>
      </c>
      <c r="BD3645" s="259">
        <f t="shared" si="791"/>
        <v>2.4145992337153144E-5</v>
      </c>
      <c r="BE3645" s="254" t="str">
        <f t="shared" si="792"/>
        <v/>
      </c>
    </row>
    <row r="3646" spans="1:57" ht="20.100000000000001" customHeight="1" x14ac:dyDescent="0.25">
      <c r="A3646" s="247">
        <v>2868</v>
      </c>
      <c r="B3646" s="247">
        <f>$B$755+(A3646*$B$758)</f>
        <v>17960.945128237072</v>
      </c>
      <c r="C3646" s="247">
        <f>_xlfn.NORM.DIST($B3646,$B$752,$B$753,0)</f>
        <v>1.2488694362958973E-16</v>
      </c>
      <c r="D3646" s="247">
        <f>_xlfn.NORM.DIST($B3646,$B$752,$B$753,1)</f>
        <v>0.99999999999996048</v>
      </c>
      <c r="E3646" s="247">
        <f>IF(OR(D3646&lt;$F$757,D3646&gt;$F$758),C3646,"")</f>
        <v>1.2488694362958973E-16</v>
      </c>
      <c r="F3646" s="247" t="str">
        <f>IF(AND(D3646&gt;$F$757,D3646&lt;$F$758),C3646,"")</f>
        <v/>
      </c>
      <c r="G3646" s="247" t="str">
        <f>IF(C3646=MAX($C$761:$C$2761),C3646,"")</f>
        <v/>
      </c>
      <c r="H3646" s="247">
        <f>_xlfn.NORM.DIST(B3646,$F$753,$F$754,0)</f>
        <v>2.1349720548455912E-269</v>
      </c>
      <c r="I3646" s="247" t="str">
        <f>IF(H3646=MAX($H$761:$H$2761),C3646,"")</f>
        <v/>
      </c>
      <c r="J3646" s="247"/>
      <c r="K3646" s="247"/>
      <c r="L3646" s="247"/>
      <c r="M3646" s="247"/>
      <c r="N3646" s="247"/>
      <c r="O3646" s="247"/>
      <c r="P3646" s="247"/>
      <c r="Q3646" s="247"/>
      <c r="R3646" s="247"/>
      <c r="AZ3646" s="259"/>
      <c r="BA3646" s="259">
        <f>BA3645+$BD$753</f>
        <v>18.495999999999007</v>
      </c>
      <c r="BB3646" s="274">
        <f t="shared" si="793"/>
        <v>9.9217249105369477E-3</v>
      </c>
      <c r="BC3646" s="259">
        <f t="shared" si="794"/>
        <v>2.4089678470675183E-5</v>
      </c>
      <c r="BD3646" s="259">
        <f t="shared" si="791"/>
        <v>2.4089678470675183E-5</v>
      </c>
      <c r="BE3646" s="254" t="str">
        <f t="shared" si="792"/>
        <v/>
      </c>
    </row>
    <row r="3647" spans="1:57" ht="20.100000000000001" customHeight="1" x14ac:dyDescent="0.25">
      <c r="A3647" s="248">
        <v>2869</v>
      </c>
      <c r="B3647" s="247">
        <f>$B$755+(A3647*$B$758)</f>
        <v>17970.560195222213</v>
      </c>
      <c r="C3647" s="247">
        <f>_xlfn.NORM.DIST($B3647,$B$752,$B$753,0)</f>
        <v>1.2120858168087981E-16</v>
      </c>
      <c r="D3647" s="247">
        <f>_xlfn.NORM.DIST($B3647,$B$752,$B$753,1)</f>
        <v>0.9999999999999617</v>
      </c>
      <c r="E3647" s="247">
        <f>IF(OR(D3647&lt;$F$757,D3647&gt;$F$758),C3647,"")</f>
        <v>1.2120858168087981E-16</v>
      </c>
      <c r="F3647" s="247" t="str">
        <f>IF(AND(D3647&gt;$F$757,D3647&lt;$F$758),C3647,"")</f>
        <v/>
      </c>
      <c r="G3647" s="247" t="str">
        <f>IF(C3647=MAX($C$761:$C$2761),C3647,"")</f>
        <v/>
      </c>
      <c r="H3647" s="247">
        <f>_xlfn.NORM.DIST(B3647,$F$753,$F$754,0)</f>
        <v>2.455061720410587E-269</v>
      </c>
      <c r="I3647" s="247" t="str">
        <f>IF(H3647=MAX($H$761:$H$2761),C3647,"")</f>
        <v/>
      </c>
      <c r="J3647" s="247"/>
      <c r="K3647" s="247"/>
      <c r="L3647" s="247"/>
      <c r="M3647" s="247"/>
      <c r="N3647" s="247"/>
      <c r="O3647" s="247"/>
      <c r="P3647" s="247"/>
      <c r="Q3647" s="247"/>
      <c r="R3647" s="247"/>
      <c r="AZ3647" s="259"/>
      <c r="BA3647" s="259">
        <f>BA3646+$BD$753</f>
        <v>18.502399999999007</v>
      </c>
      <c r="BB3647" s="274">
        <f t="shared" si="793"/>
        <v>9.8976352320662726E-3</v>
      </c>
      <c r="BC3647" s="259">
        <f t="shared" si="794"/>
        <v>2.403348874939655E-5</v>
      </c>
      <c r="BD3647" s="259">
        <f t="shared" si="791"/>
        <v>2.403348874939655E-5</v>
      </c>
      <c r="BE3647" s="254" t="str">
        <f t="shared" si="792"/>
        <v/>
      </c>
    </row>
    <row r="3648" spans="1:57" ht="20.100000000000001" customHeight="1" x14ac:dyDescent="0.25">
      <c r="A3648" s="247">
        <v>2870</v>
      </c>
      <c r="B3648" s="247">
        <f>$B$755+(A3648*$B$758)</f>
        <v>17980.175262207347</v>
      </c>
      <c r="C3648" s="247">
        <f>_xlfn.NORM.DIST($B3648,$B$752,$B$753,0)</f>
        <v>1.176366782921745E-16</v>
      </c>
      <c r="D3648" s="247">
        <f>_xlfn.NORM.DIST($B3648,$B$752,$B$753,1)</f>
        <v>0.99999999999996281</v>
      </c>
      <c r="E3648" s="247">
        <f>IF(OR(D3648&lt;$F$757,D3648&gt;$F$758),C3648,"")</f>
        <v>1.176366782921745E-16</v>
      </c>
      <c r="F3648" s="247" t="str">
        <f>IF(AND(D3648&gt;$F$757,D3648&lt;$F$758),C3648,"")</f>
        <v/>
      </c>
      <c r="G3648" s="247" t="str">
        <f>IF(C3648=MAX($C$761:$C$2761),C3648,"")</f>
        <v/>
      </c>
      <c r="H3648" s="247">
        <f>_xlfn.NORM.DIST(B3648,$F$753,$F$754,0)</f>
        <v>2.8230962559293175E-269</v>
      </c>
      <c r="I3648" s="247" t="str">
        <f>IF(H3648=MAX($H$761:$H$2761),C3648,"")</f>
        <v/>
      </c>
      <c r="J3648" s="247"/>
      <c r="K3648" s="247"/>
      <c r="L3648" s="247"/>
      <c r="M3648" s="247"/>
      <c r="N3648" s="247"/>
      <c r="O3648" s="247"/>
      <c r="P3648" s="247"/>
      <c r="Q3648" s="247"/>
      <c r="R3648" s="247"/>
      <c r="AZ3648" s="259"/>
      <c r="BA3648" s="259">
        <f>BA3647+$BD$753</f>
        <v>18.508799999999006</v>
      </c>
      <c r="BB3648" s="274">
        <f t="shared" si="793"/>
        <v>9.873601743316876E-3</v>
      </c>
      <c r="BC3648" s="259">
        <f t="shared" si="794"/>
        <v>2.3977422922295821E-5</v>
      </c>
      <c r="BD3648" s="259">
        <f t="shared" si="791"/>
        <v>2.3977422922295821E-5</v>
      </c>
      <c r="BE3648" s="254" t="str">
        <f t="shared" si="792"/>
        <v/>
      </c>
    </row>
    <row r="3649" spans="1:57" ht="20.100000000000001" customHeight="1" x14ac:dyDescent="0.25">
      <c r="A3649" s="247">
        <v>2871</v>
      </c>
      <c r="B3649" s="247">
        <f>$B$755+(A3649*$B$758)</f>
        <v>17989.790329192489</v>
      </c>
      <c r="C3649" s="247">
        <f>_xlfn.NORM.DIST($B3649,$B$752,$B$753,0)</f>
        <v>1.1416820884524245E-16</v>
      </c>
      <c r="D3649" s="247">
        <f>_xlfn.NORM.DIST($B3649,$B$752,$B$753,1)</f>
        <v>0.99999999999996392</v>
      </c>
      <c r="E3649" s="247">
        <f>IF(OR(D3649&lt;$F$757,D3649&gt;$F$758),C3649,"")</f>
        <v>1.1416820884524245E-16</v>
      </c>
      <c r="F3649" s="247" t="str">
        <f>IF(AND(D3649&gt;$F$757,D3649&lt;$F$758),C3649,"")</f>
        <v/>
      </c>
      <c r="G3649" s="247" t="str">
        <f>IF(C3649=MAX($C$761:$C$2761),C3649,"")</f>
        <v/>
      </c>
      <c r="H3649" s="247">
        <f>_xlfn.NORM.DIST(B3649,$F$753,$F$754,0)</f>
        <v>3.2462503435441176E-269</v>
      </c>
      <c r="I3649" s="247" t="str">
        <f>IF(H3649=MAX($H$761:$H$2761),C3649,"")</f>
        <v/>
      </c>
      <c r="J3649" s="247"/>
      <c r="K3649" s="247"/>
      <c r="L3649" s="247"/>
      <c r="M3649" s="247"/>
      <c r="N3649" s="247"/>
      <c r="O3649" s="247"/>
      <c r="P3649" s="247"/>
      <c r="Q3649" s="247"/>
      <c r="R3649" s="247"/>
      <c r="AZ3649" s="259"/>
      <c r="BA3649" s="259">
        <f>BA3648+$BD$753</f>
        <v>18.515199999999005</v>
      </c>
      <c r="BB3649" s="274">
        <f t="shared" si="793"/>
        <v>9.8496243203945802E-3</v>
      </c>
      <c r="BC3649" s="259">
        <f t="shared" si="794"/>
        <v>2.3921480738799128E-5</v>
      </c>
      <c r="BD3649" s="259">
        <f t="shared" si="791"/>
        <v>2.3921480738799128E-5</v>
      </c>
      <c r="BE3649" s="254" t="str">
        <f t="shared" si="792"/>
        <v/>
      </c>
    </row>
    <row r="3650" spans="1:57" ht="20.100000000000001" customHeight="1" x14ac:dyDescent="0.25">
      <c r="A3650" s="247">
        <v>2872</v>
      </c>
      <c r="B3650" s="247">
        <f>$B$755+(A3650*$B$758)</f>
        <v>17999.405396177623</v>
      </c>
      <c r="C3650" s="247">
        <f>_xlfn.NORM.DIST($B3650,$B$752,$B$753,0)</f>
        <v>1.1080023298641566E-16</v>
      </c>
      <c r="D3650" s="247">
        <f>_xlfn.NORM.DIST($B3650,$B$752,$B$753,1)</f>
        <v>0.99999999999996503</v>
      </c>
      <c r="E3650" s="247">
        <f>IF(OR(D3650&lt;$F$757,D3650&gt;$F$758),C3650,"")</f>
        <v>1.1080023298641566E-16</v>
      </c>
      <c r="F3650" s="247" t="str">
        <f>IF(AND(D3650&gt;$F$757,D3650&lt;$F$758),C3650,"")</f>
        <v/>
      </c>
      <c r="G3650" s="247" t="str">
        <f>IF(C3650=MAX($C$761:$C$2761),C3650,"")</f>
        <v/>
      </c>
      <c r="H3650" s="247">
        <f>_xlfn.NORM.DIST(B3650,$F$753,$F$754,0)</f>
        <v>3.7327713009829315E-269</v>
      </c>
      <c r="I3650" s="247" t="str">
        <f>IF(H3650=MAX($H$761:$H$2761),C3650,"")</f>
        <v/>
      </c>
      <c r="J3650" s="247"/>
      <c r="K3650" s="247"/>
      <c r="L3650" s="247"/>
      <c r="M3650" s="247"/>
      <c r="N3650" s="247"/>
      <c r="O3650" s="247"/>
      <c r="P3650" s="247"/>
      <c r="Q3650" s="247"/>
      <c r="R3650" s="247"/>
      <c r="AZ3650" s="259"/>
      <c r="BA3650" s="259">
        <f>BA3649+$BD$753</f>
        <v>18.521599999999005</v>
      </c>
      <c r="BB3650" s="274">
        <f t="shared" si="793"/>
        <v>9.8257028396557811E-3</v>
      </c>
      <c r="BC3650" s="259">
        <f t="shared" si="794"/>
        <v>2.3865661948733324E-5</v>
      </c>
      <c r="BD3650" s="259">
        <f t="shared" si="791"/>
        <v>2.3865661948733324E-5</v>
      </c>
      <c r="BE3650" s="254" t="str">
        <f t="shared" si="792"/>
        <v/>
      </c>
    </row>
    <row r="3651" spans="1:57" ht="20.100000000000001" customHeight="1" x14ac:dyDescent="0.25">
      <c r="A3651" s="247">
        <v>2873</v>
      </c>
      <c r="B3651" s="247">
        <f>$B$755+(A3651*$B$758)</f>
        <v>18009.020463162764</v>
      </c>
      <c r="C3651" s="247">
        <f>_xlfn.NORM.DIST($B3651,$B$752,$B$753,0)</f>
        <v>1.0752989232747045E-16</v>
      </c>
      <c r="D3651" s="247">
        <f>_xlfn.NORM.DIST($B3651,$B$752,$B$753,1)</f>
        <v>0.99999999999996614</v>
      </c>
      <c r="E3651" s="247">
        <f>IF(OR(D3651&lt;$F$757,D3651&gt;$F$758),C3651,"")</f>
        <v>1.0752989232747045E-16</v>
      </c>
      <c r="F3651" s="247" t="str">
        <f>IF(AND(D3651&gt;$F$757,D3651&lt;$F$758),C3651,"")</f>
        <v/>
      </c>
      <c r="G3651" s="247" t="str">
        <f>IF(C3651=MAX($C$761:$C$2761),C3651,"")</f>
        <v/>
      </c>
      <c r="H3651" s="247">
        <f>_xlfn.NORM.DIST(B3651,$F$753,$F$754,0)</f>
        <v>4.2921392916086113E-269</v>
      </c>
      <c r="I3651" s="247" t="str">
        <f>IF(H3651=MAX($H$761:$H$2761),C3651,"")</f>
        <v/>
      </c>
      <c r="J3651" s="247"/>
      <c r="K3651" s="247"/>
      <c r="L3651" s="247"/>
      <c r="M3651" s="247"/>
      <c r="N3651" s="247"/>
      <c r="O3651" s="247"/>
      <c r="P3651" s="247"/>
      <c r="Q3651" s="247"/>
      <c r="R3651" s="247"/>
      <c r="AZ3651" s="259"/>
      <c r="BA3651" s="259">
        <f>BA3650+$BD$753</f>
        <v>18.527999999999004</v>
      </c>
      <c r="BB3651" s="274">
        <f t="shared" si="793"/>
        <v>9.8018371777070477E-3</v>
      </c>
      <c r="BC3651" s="259">
        <f t="shared" si="794"/>
        <v>2.3809966302367619E-5</v>
      </c>
      <c r="BD3651" s="259">
        <f t="shared" si="791"/>
        <v>2.3809966302367619E-5</v>
      </c>
      <c r="BE3651" s="254" t="str">
        <f t="shared" si="792"/>
        <v/>
      </c>
    </row>
    <row r="3652" spans="1:57" ht="20.100000000000001" customHeight="1" x14ac:dyDescent="0.25">
      <c r="A3652" s="247">
        <v>2874</v>
      </c>
      <c r="B3652" s="247">
        <f>$B$755+(A3652*$B$758)</f>
        <v>18018.635530147898</v>
      </c>
      <c r="C3652" s="247">
        <f>_xlfn.NORM.DIST($B3652,$B$752,$B$753,0)</f>
        <v>1.0435440820788982E-16</v>
      </c>
      <c r="D3652" s="247">
        <f>_xlfn.NORM.DIST($B3652,$B$752,$B$753,1)</f>
        <v>0.99999999999996714</v>
      </c>
      <c r="E3652" s="247">
        <f>IF(OR(D3652&lt;$F$757,D3652&gt;$F$758),C3652,"")</f>
        <v>1.0435440820788982E-16</v>
      </c>
      <c r="F3652" s="247" t="str">
        <f>IF(AND(D3652&gt;$F$757,D3652&lt;$F$758),C3652,"")</f>
        <v/>
      </c>
      <c r="G3652" s="247" t="str">
        <f>IF(C3652=MAX($C$761:$C$2761),C3652,"")</f>
        <v/>
      </c>
      <c r="H3652" s="247">
        <f>_xlfn.NORM.DIST(B3652,$F$753,$F$754,0)</f>
        <v>4.9352514408581355E-269</v>
      </c>
      <c r="I3652" s="247" t="str">
        <f>IF(H3652=MAX($H$761:$H$2761),C3652,"")</f>
        <v/>
      </c>
      <c r="J3652" s="247"/>
      <c r="K3652" s="247"/>
      <c r="L3652" s="247"/>
      <c r="M3652" s="247"/>
      <c r="N3652" s="247"/>
      <c r="O3652" s="247"/>
      <c r="P3652" s="247"/>
      <c r="Q3652" s="247"/>
      <c r="R3652" s="247"/>
      <c r="AZ3652" s="259"/>
      <c r="BA3652" s="259">
        <f>BA3651+$BD$753</f>
        <v>18.534399999999003</v>
      </c>
      <c r="BB3652" s="274">
        <f t="shared" si="793"/>
        <v>9.7780272114046801E-3</v>
      </c>
      <c r="BC3652" s="259">
        <f t="shared" si="794"/>
        <v>2.3754393550448269E-5</v>
      </c>
      <c r="BD3652" s="259">
        <f t="shared" si="791"/>
        <v>2.3754393550448269E-5</v>
      </c>
      <c r="BE3652" s="254" t="str">
        <f t="shared" si="792"/>
        <v/>
      </c>
    </row>
    <row r="3653" spans="1:57" ht="20.100000000000001" customHeight="1" x14ac:dyDescent="0.25">
      <c r="A3653" s="247">
        <v>2875</v>
      </c>
      <c r="B3653" s="247">
        <f>$B$755+(A3653*$B$758)</f>
        <v>18028.250597133039</v>
      </c>
      <c r="C3653" s="247">
        <f>_xlfn.NORM.DIST($B3653,$B$752,$B$753,0)</f>
        <v>1.0127107951683884E-16</v>
      </c>
      <c r="D3653" s="247">
        <f>_xlfn.NORM.DIST($B3653,$B$752,$B$753,1)</f>
        <v>0.99999999999996814</v>
      </c>
      <c r="E3653" s="247">
        <f>IF(OR(D3653&lt;$F$757,D3653&gt;$F$758),C3653,"")</f>
        <v>1.0127107951683884E-16</v>
      </c>
      <c r="F3653" s="247" t="str">
        <f>IF(AND(D3653&gt;$F$757,D3653&lt;$F$758),C3653,"")</f>
        <v/>
      </c>
      <c r="G3653" s="247" t="str">
        <f>IF(C3653=MAX($C$761:$C$2761),C3653,"")</f>
        <v/>
      </c>
      <c r="H3653" s="247">
        <f>_xlfn.NORM.DIST(B3653,$F$753,$F$754,0)</f>
        <v>5.6746334229920412E-269</v>
      </c>
      <c r="I3653" s="247" t="str">
        <f>IF(H3653=MAX($H$761:$H$2761),C3653,"")</f>
        <v/>
      </c>
      <c r="J3653" s="247"/>
      <c r="K3653" s="247"/>
      <c r="L3653" s="247"/>
      <c r="M3653" s="247"/>
      <c r="N3653" s="247"/>
      <c r="O3653" s="247"/>
      <c r="P3653" s="247"/>
      <c r="Q3653" s="247"/>
      <c r="R3653" s="247"/>
      <c r="AZ3653" s="259"/>
      <c r="BA3653" s="259">
        <f>BA3652+$BD$753</f>
        <v>18.540799999999003</v>
      </c>
      <c r="BB3653" s="274">
        <f t="shared" si="793"/>
        <v>9.7542728178542319E-3</v>
      </c>
      <c r="BC3653" s="259">
        <f t="shared" si="794"/>
        <v>2.3698943444084089E-5</v>
      </c>
      <c r="BD3653" s="259">
        <f t="shared" si="791"/>
        <v>2.3698943444084089E-5</v>
      </c>
      <c r="BE3653" s="254" t="str">
        <f t="shared" si="792"/>
        <v/>
      </c>
    </row>
    <row r="3654" spans="1:57" ht="20.100000000000001" customHeight="1" x14ac:dyDescent="0.25">
      <c r="A3654" s="248">
        <v>2876</v>
      </c>
      <c r="B3654" s="247">
        <f>$B$755+(A3654*$B$758)</f>
        <v>18037.865664118173</v>
      </c>
      <c r="C3654" s="247">
        <f>_xlfn.NORM.DIST($B3654,$B$752,$B$753,0)</f>
        <v>9.8277280573363434E-17</v>
      </c>
      <c r="D3654" s="247">
        <f>_xlfn.NORM.DIST($B3654,$B$752,$B$753,1)</f>
        <v>0.99999999999996902</v>
      </c>
      <c r="E3654" s="247">
        <f>IF(OR(D3654&lt;$F$757,D3654&gt;$F$758),C3654,"")</f>
        <v>9.8277280573363434E-17</v>
      </c>
      <c r="F3654" s="247" t="str">
        <f>IF(AND(D3654&gt;$F$757,D3654&lt;$F$758),C3654,"")</f>
        <v/>
      </c>
      <c r="G3654" s="247" t="str">
        <f>IF(C3654=MAX($C$761:$C$2761),C3654,"")</f>
        <v/>
      </c>
      <c r="H3654" s="247">
        <f>_xlfn.NORM.DIST(B3654,$F$753,$F$754,0)</f>
        <v>6.524682612814948E-269</v>
      </c>
      <c r="I3654" s="247" t="str">
        <f>IF(H3654=MAX($H$761:$H$2761),C3654,"")</f>
        <v/>
      </c>
      <c r="J3654" s="247"/>
      <c r="K3654" s="247"/>
      <c r="L3654" s="247"/>
      <c r="M3654" s="247"/>
      <c r="N3654" s="247"/>
      <c r="O3654" s="247"/>
      <c r="P3654" s="247"/>
      <c r="Q3654" s="247"/>
      <c r="R3654" s="247"/>
      <c r="AZ3654" s="259"/>
      <c r="BA3654" s="259">
        <f>BA3653+$BD$753</f>
        <v>18.547199999999002</v>
      </c>
      <c r="BB3654" s="274">
        <f t="shared" si="793"/>
        <v>9.7305738744101478E-3</v>
      </c>
      <c r="BC3654" s="259">
        <f t="shared" si="794"/>
        <v>2.364361573487829E-5</v>
      </c>
      <c r="BD3654" s="259">
        <f t="shared" si="791"/>
        <v>2.364361573487829E-5</v>
      </c>
      <c r="BE3654" s="254" t="str">
        <f t="shared" si="792"/>
        <v/>
      </c>
    </row>
    <row r="3655" spans="1:57" ht="20.100000000000001" customHeight="1" x14ac:dyDescent="0.25">
      <c r="A3655" s="247">
        <v>2877</v>
      </c>
      <c r="B3655" s="247">
        <f>$B$755+(A3655*$B$758)</f>
        <v>18047.480731103315</v>
      </c>
      <c r="C3655" s="247">
        <f>_xlfn.NORM.DIST($B3655,$B$752,$B$753,0)</f>
        <v>9.5370459063228921E-17</v>
      </c>
      <c r="D3655" s="247">
        <f>_xlfn.NORM.DIST($B3655,$B$752,$B$753,1)</f>
        <v>0.99999999999997002</v>
      </c>
      <c r="E3655" s="247">
        <f>IF(OR(D3655&lt;$F$757,D3655&gt;$F$758),C3655,"")</f>
        <v>9.5370459063228921E-17</v>
      </c>
      <c r="F3655" s="247" t="str">
        <f>IF(AND(D3655&gt;$F$757,D3655&lt;$F$758),C3655,"")</f>
        <v/>
      </c>
      <c r="G3655" s="247" t="str">
        <f>IF(C3655=MAX($C$761:$C$2761),C3655,"")</f>
        <v/>
      </c>
      <c r="H3655" s="247">
        <f>_xlfn.NORM.DIST(B3655,$F$753,$F$754,0)</f>
        <v>7.5019475068106788E-269</v>
      </c>
      <c r="I3655" s="247" t="str">
        <f>IF(H3655=MAX($H$761:$H$2761),C3655,"")</f>
        <v/>
      </c>
      <c r="J3655" s="247"/>
      <c r="K3655" s="247"/>
      <c r="L3655" s="247"/>
      <c r="M3655" s="247"/>
      <c r="N3655" s="247"/>
      <c r="O3655" s="247"/>
      <c r="P3655" s="247"/>
      <c r="Q3655" s="247"/>
      <c r="R3655" s="247"/>
      <c r="AZ3655" s="259"/>
      <c r="BA3655" s="259">
        <f>BA3654+$BD$753</f>
        <v>18.553599999999001</v>
      </c>
      <c r="BB3655" s="274">
        <f t="shared" si="793"/>
        <v>9.7069302586752695E-3</v>
      </c>
      <c r="BC3655" s="259">
        <f t="shared" si="794"/>
        <v>2.3588410174836538E-5</v>
      </c>
      <c r="BD3655" s="259">
        <f t="shared" si="791"/>
        <v>2.3588410174836538E-5</v>
      </c>
      <c r="BE3655" s="254" t="str">
        <f t="shared" si="792"/>
        <v/>
      </c>
    </row>
    <row r="3656" spans="1:57" ht="20.100000000000001" customHeight="1" x14ac:dyDescent="0.25">
      <c r="A3656" s="247">
        <v>2878</v>
      </c>
      <c r="B3656" s="247">
        <f>$B$755+(A3656*$B$758)</f>
        <v>18057.095798088449</v>
      </c>
      <c r="C3656" s="247">
        <f>_xlfn.NORM.DIST($B3656,$B$752,$B$753,0)</f>
        <v>9.2548134030981616E-17</v>
      </c>
      <c r="D3656" s="247">
        <f>_xlfn.NORM.DIST($B3656,$B$752,$B$753,1)</f>
        <v>0.99999999999997091</v>
      </c>
      <c r="E3656" s="247">
        <f>IF(OR(D3656&lt;$F$757,D3656&gt;$F$758),C3656,"")</f>
        <v>9.2548134030981616E-17</v>
      </c>
      <c r="F3656" s="247" t="str">
        <f>IF(AND(D3656&gt;$F$757,D3656&lt;$F$758),C3656,"")</f>
        <v/>
      </c>
      <c r="G3656" s="247" t="str">
        <f>IF(C3656=MAX($C$761:$C$2761),C3656,"")</f>
        <v/>
      </c>
      <c r="H3656" s="247">
        <f>_xlfn.NORM.DIST(B3656,$F$753,$F$754,0)</f>
        <v>8.6254488186361016E-269</v>
      </c>
      <c r="I3656" s="247" t="str">
        <f>IF(H3656=MAX($H$761:$H$2761),C3656,"")</f>
        <v/>
      </c>
      <c r="J3656" s="247"/>
      <c r="K3656" s="247"/>
      <c r="L3656" s="247"/>
      <c r="M3656" s="247"/>
      <c r="N3656" s="247"/>
      <c r="O3656" s="247"/>
      <c r="P3656" s="247"/>
      <c r="Q3656" s="247"/>
      <c r="R3656" s="247"/>
      <c r="AZ3656" s="259"/>
      <c r="BA3656" s="259">
        <f>BA3655+$BD$753</f>
        <v>18.559999999999</v>
      </c>
      <c r="BB3656" s="274">
        <f t="shared" si="793"/>
        <v>9.6833418485004329E-3</v>
      </c>
      <c r="BC3656" s="259">
        <f t="shared" si="794"/>
        <v>2.3533326516387773E-5</v>
      </c>
      <c r="BD3656" s="259">
        <f t="shared" si="791"/>
        <v>2.3533326516387773E-5</v>
      </c>
      <c r="BE3656" s="254" t="str">
        <f t="shared" si="792"/>
        <v/>
      </c>
    </row>
    <row r="3657" spans="1:57" ht="20.100000000000001" customHeight="1" x14ac:dyDescent="0.25">
      <c r="A3657" s="247">
        <v>2879</v>
      </c>
      <c r="B3657" s="247">
        <f>$B$755+(A3657*$B$758)</f>
        <v>18066.71086507359</v>
      </c>
      <c r="C3657" s="247">
        <f>_xlfn.NORM.DIST($B3657,$B$752,$B$753,0)</f>
        <v>8.9807893925732457E-17</v>
      </c>
      <c r="D3657" s="247">
        <f>_xlfn.NORM.DIST($B3657,$B$752,$B$753,1)</f>
        <v>0.9999999999999718</v>
      </c>
      <c r="E3657" s="247">
        <f>IF(OR(D3657&lt;$F$757,D3657&gt;$F$758),C3657,"")</f>
        <v>8.9807893925732457E-17</v>
      </c>
      <c r="F3657" s="247" t="str">
        <f>IF(AND(D3657&gt;$F$757,D3657&lt;$F$758),C3657,"")</f>
        <v/>
      </c>
      <c r="G3657" s="247" t="str">
        <f>IF(C3657=MAX($C$761:$C$2761),C3657,"")</f>
        <v/>
      </c>
      <c r="H3657" s="247">
        <f>_xlfn.NORM.DIST(B3657,$F$753,$F$754,0)</f>
        <v>9.9170484585548991E-269</v>
      </c>
      <c r="I3657" s="247" t="str">
        <f>IF(H3657=MAX($H$761:$H$2761),C3657,"")</f>
        <v/>
      </c>
      <c r="J3657" s="247"/>
      <c r="K3657" s="247"/>
      <c r="L3657" s="247"/>
      <c r="M3657" s="247"/>
      <c r="N3657" s="247"/>
      <c r="O3657" s="247"/>
      <c r="P3657" s="247"/>
      <c r="Q3657" s="247"/>
      <c r="R3657" s="247"/>
      <c r="AZ3657" s="259"/>
      <c r="BA3657" s="259">
        <f>BA3656+$BD$753</f>
        <v>18.566399999999</v>
      </c>
      <c r="BB3657" s="274">
        <f t="shared" si="793"/>
        <v>9.6598085219840452E-3</v>
      </c>
      <c r="BC3657" s="259">
        <f t="shared" si="794"/>
        <v>2.3478364512396349E-5</v>
      </c>
      <c r="BD3657" s="259">
        <f t="shared" si="791"/>
        <v>2.3478364512396349E-5</v>
      </c>
      <c r="BE3657" s="254" t="str">
        <f t="shared" si="792"/>
        <v/>
      </c>
    </row>
    <row r="3658" spans="1:57" ht="20.100000000000001" customHeight="1" x14ac:dyDescent="0.25">
      <c r="A3658" s="247">
        <v>2880</v>
      </c>
      <c r="B3658" s="247">
        <f>$B$755+(A3658*$B$758)</f>
        <v>18076.325932058724</v>
      </c>
      <c r="C3658" s="247">
        <f>_xlfn.NORM.DIST($B3658,$B$752,$B$753,0)</f>
        <v>8.7147394699316307E-17</v>
      </c>
      <c r="D3658" s="247">
        <f>_xlfn.NORM.DIST($B3658,$B$752,$B$753,1)</f>
        <v>0.99999999999997258</v>
      </c>
      <c r="E3658" s="247">
        <f>IF(OR(D3658&lt;$F$757,D3658&gt;$F$758),C3658,"")</f>
        <v>8.7147394699316307E-17</v>
      </c>
      <c r="F3658" s="247" t="str">
        <f>IF(AND(D3658&gt;$F$757,D3658&lt;$F$758),C3658,"")</f>
        <v/>
      </c>
      <c r="G3658" s="247" t="str">
        <f>IF(C3658=MAX($C$761:$C$2761),C3658,"")</f>
        <v/>
      </c>
      <c r="H3658" s="247">
        <f>_xlfn.NORM.DIST(B3658,$F$753,$F$754,0)</f>
        <v>1.1401873530778785E-268</v>
      </c>
      <c r="I3658" s="247" t="str">
        <f>IF(H3658=MAX($H$761:$H$2761),C3658,"")</f>
        <v/>
      </c>
      <c r="J3658" s="247"/>
      <c r="K3658" s="247"/>
      <c r="L3658" s="247"/>
      <c r="M3658" s="247"/>
      <c r="N3658" s="247"/>
      <c r="O3658" s="247"/>
      <c r="P3658" s="247"/>
      <c r="Q3658" s="247"/>
      <c r="R3658" s="247"/>
      <c r="AZ3658" s="259"/>
      <c r="BA3658" s="259">
        <f>BA3657+$BD$753</f>
        <v>18.572799999998999</v>
      </c>
      <c r="BB3658" s="274">
        <f t="shared" si="793"/>
        <v>9.6363301574716488E-3</v>
      </c>
      <c r="BC3658" s="259">
        <f t="shared" si="794"/>
        <v>2.3423523916214078E-5</v>
      </c>
      <c r="BD3658" s="259">
        <f t="shared" si="791"/>
        <v>2.3423523916214078E-5</v>
      </c>
      <c r="BE3658" s="254" t="str">
        <f t="shared" si="792"/>
        <v/>
      </c>
    </row>
    <row r="3659" spans="1:57" ht="20.100000000000001" customHeight="1" x14ac:dyDescent="0.25">
      <c r="A3659" s="247">
        <v>2881</v>
      </c>
      <c r="B3659" s="247">
        <f>$B$755+(A3659*$B$758)</f>
        <v>18085.940999043865</v>
      </c>
      <c r="C3659" s="247">
        <f>_xlfn.NORM.DIST($B3659,$B$752,$B$753,0)</f>
        <v>8.4564357955396746E-17</v>
      </c>
      <c r="D3659" s="247">
        <f>_xlfn.NORM.DIST($B3659,$B$752,$B$753,1)</f>
        <v>0.99999999999997347</v>
      </c>
      <c r="E3659" s="247">
        <f>IF(OR(D3659&lt;$F$757,D3659&gt;$F$758),C3659,"")</f>
        <v>8.4564357955396746E-17</v>
      </c>
      <c r="F3659" s="247" t="str">
        <f>IF(AND(D3659&gt;$F$757,D3659&lt;$F$758),C3659,"")</f>
        <v/>
      </c>
      <c r="G3659" s="247" t="str">
        <f>IF(C3659=MAX($C$761:$C$2761),C3659,"")</f>
        <v/>
      </c>
      <c r="H3659" s="247">
        <f>_xlfn.NORM.DIST(B3659,$F$753,$F$754,0)</f>
        <v>1.3108803544553574E-268</v>
      </c>
      <c r="I3659" s="247" t="str">
        <f>IF(H3659=MAX($H$761:$H$2761),C3659,"")</f>
        <v/>
      </c>
      <c r="J3659" s="247"/>
      <c r="K3659" s="247"/>
      <c r="L3659" s="247"/>
      <c r="M3659" s="247"/>
      <c r="N3659" s="247"/>
      <c r="O3659" s="247"/>
      <c r="P3659" s="247"/>
      <c r="Q3659" s="247"/>
      <c r="R3659" s="247"/>
      <c r="AZ3659" s="259"/>
      <c r="BA3659" s="259">
        <f>BA3658+$BD$753</f>
        <v>18.579199999998998</v>
      </c>
      <c r="BB3659" s="274">
        <f t="shared" si="793"/>
        <v>9.6129066335554347E-3</v>
      </c>
      <c r="BC3659" s="259">
        <f t="shared" si="794"/>
        <v>2.3368804481498084E-5</v>
      </c>
      <c r="BD3659" s="259">
        <f t="shared" si="791"/>
        <v>2.3368804481498084E-5</v>
      </c>
      <c r="BE3659" s="254" t="str">
        <f t="shared" si="792"/>
        <v/>
      </c>
    </row>
    <row r="3660" spans="1:57" ht="20.100000000000001" customHeight="1" x14ac:dyDescent="0.25">
      <c r="A3660" s="248">
        <v>2882</v>
      </c>
      <c r="B3660" s="247">
        <f>$B$755+(A3660*$B$758)</f>
        <v>18095.556066028999</v>
      </c>
      <c r="C3660" s="247">
        <f>_xlfn.NORM.DIST($B3660,$B$752,$B$753,0)</f>
        <v>8.2056569148244063E-17</v>
      </c>
      <c r="D3660" s="247">
        <f>_xlfn.NORM.DIST($B3660,$B$752,$B$753,1)</f>
        <v>0.99999999999997424</v>
      </c>
      <c r="E3660" s="247">
        <f>IF(OR(D3660&lt;$F$757,D3660&gt;$F$758),C3660,"")</f>
        <v>8.2056569148244063E-17</v>
      </c>
      <c r="F3660" s="247" t="str">
        <f>IF(AND(D3660&gt;$F$757,D3660&lt;$F$758),C3660,"")</f>
        <v/>
      </c>
      <c r="G3660" s="247" t="str">
        <f>IF(C3660=MAX($C$761:$C$2761),C3660,"")</f>
        <v/>
      </c>
      <c r="H3660" s="247">
        <f>_xlfn.NORM.DIST(B3660,$F$753,$F$754,0)</f>
        <v>1.507103025446737E-268</v>
      </c>
      <c r="I3660" s="247" t="str">
        <f>IF(H3660=MAX($H$761:$H$2761),C3660,"")</f>
        <v/>
      </c>
      <c r="J3660" s="247"/>
      <c r="K3660" s="247"/>
      <c r="L3660" s="247"/>
      <c r="M3660" s="247"/>
      <c r="N3660" s="247"/>
      <c r="O3660" s="247"/>
      <c r="P3660" s="247"/>
      <c r="Q3660" s="247"/>
      <c r="R3660" s="247"/>
      <c r="AZ3660" s="259"/>
      <c r="BA3660" s="259">
        <f>BA3659+$BD$753</f>
        <v>18.585599999998998</v>
      </c>
      <c r="BB3660" s="274">
        <f t="shared" si="793"/>
        <v>9.5895378290739366E-3</v>
      </c>
      <c r="BC3660" s="259">
        <f t="shared" si="794"/>
        <v>2.3314205962434581E-5</v>
      </c>
      <c r="BD3660" s="259">
        <f t="shared" si="791"/>
        <v>2.3314205962434581E-5</v>
      </c>
      <c r="BE3660" s="254" t="str">
        <f t="shared" si="792"/>
        <v/>
      </c>
    </row>
    <row r="3661" spans="1:57" ht="20.100000000000001" customHeight="1" x14ac:dyDescent="0.25">
      <c r="A3661" s="247">
        <v>2883</v>
      </c>
      <c r="B3661" s="247">
        <f>$B$755+(A3661*$B$758)</f>
        <v>18105.171133014141</v>
      </c>
      <c r="C3661" s="247">
        <f>_xlfn.NORM.DIST($B3661,$B$752,$B$753,0)</f>
        <v>7.9621875829827162E-17</v>
      </c>
      <c r="D3661" s="247">
        <f>_xlfn.NORM.DIST($B3661,$B$752,$B$753,1)</f>
        <v>0.99999999999997502</v>
      </c>
      <c r="E3661" s="247">
        <f>IF(OR(D3661&lt;$F$757,D3661&gt;$F$758),C3661,"")</f>
        <v>7.9621875829827162E-17</v>
      </c>
      <c r="F3661" s="247" t="str">
        <f>IF(AND(D3661&gt;$F$757,D3661&lt;$F$758),C3661,"")</f>
        <v/>
      </c>
      <c r="G3661" s="247" t="str">
        <f>IF(C3661=MAX($C$761:$C$2761),C3661,"")</f>
        <v/>
      </c>
      <c r="H3661" s="247">
        <f>_xlfn.NORM.DIST(B3661,$F$753,$F$754,0)</f>
        <v>1.7326700946651157E-268</v>
      </c>
      <c r="I3661" s="247" t="str">
        <f>IF(H3661=MAX($H$761:$H$2761),C3661,"")</f>
        <v/>
      </c>
      <c r="J3661" s="247"/>
      <c r="K3661" s="247"/>
      <c r="L3661" s="247"/>
      <c r="M3661" s="247"/>
      <c r="N3661" s="247"/>
      <c r="O3661" s="247"/>
      <c r="P3661" s="247"/>
      <c r="Q3661" s="247"/>
      <c r="R3661" s="247"/>
      <c r="AZ3661" s="259"/>
      <c r="BA3661" s="259">
        <f>BA3660+$BD$753</f>
        <v>18.591999999998997</v>
      </c>
      <c r="BB3661" s="274">
        <f t="shared" si="793"/>
        <v>9.5662236231115021E-3</v>
      </c>
      <c r="BC3661" s="259">
        <f t="shared" si="794"/>
        <v>2.325972811366428E-5</v>
      </c>
      <c r="BD3661" s="259">
        <f t="shared" si="791"/>
        <v>2.325972811366428E-5</v>
      </c>
      <c r="BE3661" s="254" t="str">
        <f t="shared" si="792"/>
        <v/>
      </c>
    </row>
    <row r="3662" spans="1:57" ht="20.100000000000001" customHeight="1" x14ac:dyDescent="0.25">
      <c r="A3662" s="247">
        <v>2884</v>
      </c>
      <c r="B3662" s="247">
        <f>$B$755+(A3662*$B$758)</f>
        <v>18114.786199999275</v>
      </c>
      <c r="C3662" s="247">
        <f>_xlfn.NORM.DIST($B3662,$B$752,$B$753,0)</f>
        <v>7.725818594400585E-17</v>
      </c>
      <c r="D3662" s="247">
        <f>_xlfn.NORM.DIST($B3662,$B$752,$B$753,1)</f>
        <v>0.9999999999999758</v>
      </c>
      <c r="E3662" s="247">
        <f>IF(OR(D3662&lt;$F$757,D3662&gt;$F$758),C3662,"")</f>
        <v>7.725818594400585E-17</v>
      </c>
      <c r="F3662" s="247" t="str">
        <f>IF(AND(D3662&gt;$F$757,D3662&lt;$F$758),C3662,"")</f>
        <v/>
      </c>
      <c r="G3662" s="247" t="str">
        <f>IF(C3662=MAX($C$761:$C$2761),C3662,"")</f>
        <v/>
      </c>
      <c r="H3662" s="247">
        <f>_xlfn.NORM.DIST(B3662,$F$753,$F$754,0)</f>
        <v>1.9919657596804435E-268</v>
      </c>
      <c r="I3662" s="247" t="str">
        <f>IF(H3662=MAX($H$761:$H$2761),C3662,"")</f>
        <v/>
      </c>
      <c r="J3662" s="247"/>
      <c r="K3662" s="247"/>
      <c r="L3662" s="247"/>
      <c r="M3662" s="247"/>
      <c r="N3662" s="247"/>
      <c r="O3662" s="247"/>
      <c r="P3662" s="247"/>
      <c r="Q3662" s="247"/>
      <c r="R3662" s="247"/>
      <c r="AZ3662" s="259"/>
      <c r="BA3662" s="259">
        <f>BA3661+$BD$753</f>
        <v>18.598399999998996</v>
      </c>
      <c r="BB3662" s="274">
        <f t="shared" si="793"/>
        <v>9.5429638949978378E-3</v>
      </c>
      <c r="BC3662" s="259">
        <f t="shared" si="794"/>
        <v>2.3205370690122795E-5</v>
      </c>
      <c r="BD3662" s="259">
        <f t="shared" si="791"/>
        <v>2.3205370690122795E-5</v>
      </c>
      <c r="BE3662" s="254" t="str">
        <f t="shared" si="792"/>
        <v/>
      </c>
    </row>
    <row r="3663" spans="1:57" ht="20.100000000000001" customHeight="1" x14ac:dyDescent="0.25">
      <c r="A3663" s="247">
        <v>2885</v>
      </c>
      <c r="B3663" s="247">
        <f>$B$755+(A3663*$B$758)</f>
        <v>18124.401266984416</v>
      </c>
      <c r="C3663" s="247">
        <f>_xlfn.NORM.DIST($B3663,$B$752,$B$753,0)</f>
        <v>7.496346616654031E-17</v>
      </c>
      <c r="D3663" s="247">
        <f>_xlfn.NORM.DIST($B3663,$B$752,$B$753,1)</f>
        <v>0.99999999999997646</v>
      </c>
      <c r="E3663" s="247">
        <f>IF(OR(D3663&lt;$F$757,D3663&gt;$F$758),C3663,"")</f>
        <v>7.496346616654031E-17</v>
      </c>
      <c r="F3663" s="247" t="str">
        <f>IF(AND(D3663&gt;$F$757,D3663&lt;$F$758),C3663,"")</f>
        <v/>
      </c>
      <c r="G3663" s="247" t="str">
        <f>IF(C3663=MAX($C$761:$C$2761),C3663,"")</f>
        <v/>
      </c>
      <c r="H3663" s="247">
        <f>_xlfn.NORM.DIST(B3663,$F$753,$F$754,0)</f>
        <v>2.2900286174632857E-268</v>
      </c>
      <c r="I3663" s="247" t="str">
        <f>IF(H3663=MAX($H$761:$H$2761),C3663,"")</f>
        <v/>
      </c>
      <c r="J3663" s="247"/>
      <c r="K3663" s="247"/>
      <c r="L3663" s="247"/>
      <c r="M3663" s="247"/>
      <c r="N3663" s="247"/>
      <c r="O3663" s="247"/>
      <c r="P3663" s="247"/>
      <c r="Q3663" s="247"/>
      <c r="R3663" s="247"/>
      <c r="AZ3663" s="259"/>
      <c r="BA3663" s="259">
        <f>BA3662+$BD$753</f>
        <v>18.604799999998995</v>
      </c>
      <c r="BB3663" s="274">
        <f t="shared" si="793"/>
        <v>9.519758524307715E-3</v>
      </c>
      <c r="BC3663" s="259">
        <f t="shared" si="794"/>
        <v>2.3151133447276567E-5</v>
      </c>
      <c r="BD3663" s="259">
        <f t="shared" si="791"/>
        <v>2.3151133447276567E-5</v>
      </c>
      <c r="BE3663" s="254" t="str">
        <f t="shared" si="792"/>
        <v/>
      </c>
    </row>
    <row r="3664" spans="1:57" ht="20.100000000000001" customHeight="1" x14ac:dyDescent="0.25">
      <c r="A3664" s="247">
        <v>2886</v>
      </c>
      <c r="B3664" s="247">
        <f>$B$755+(A3664*$B$758)</f>
        <v>18134.01633396955</v>
      </c>
      <c r="C3664" s="247">
        <f>_xlfn.NORM.DIST($B3664,$B$752,$B$753,0)</f>
        <v>7.2735740289761876E-17</v>
      </c>
      <c r="D3664" s="247">
        <f>_xlfn.NORM.DIST($B3664,$B$752,$B$753,1)</f>
        <v>0.99999999999997724</v>
      </c>
      <c r="E3664" s="247">
        <f>IF(OR(D3664&lt;$F$757,D3664&gt;$F$758),C3664,"")</f>
        <v>7.2735740289761876E-17</v>
      </c>
      <c r="F3664" s="247" t="str">
        <f>IF(AND(D3664&gt;$F$757,D3664&lt;$F$758),C3664,"")</f>
        <v/>
      </c>
      <c r="G3664" s="247" t="str">
        <f>IF(C3664=MAX($C$761:$C$2761),C3664,"")</f>
        <v/>
      </c>
      <c r="H3664" s="247">
        <f>_xlfn.NORM.DIST(B3664,$F$753,$F$754,0)</f>
        <v>2.6326492492601177E-268</v>
      </c>
      <c r="I3664" s="247" t="str">
        <f>IF(H3664=MAX($H$761:$H$2761),C3664,"")</f>
        <v/>
      </c>
      <c r="J3664" s="247"/>
      <c r="K3664" s="247"/>
      <c r="L3664" s="247"/>
      <c r="M3664" s="247"/>
      <c r="N3664" s="247"/>
      <c r="O3664" s="247"/>
      <c r="P3664" s="247"/>
      <c r="Q3664" s="247"/>
      <c r="R3664" s="247"/>
      <c r="AZ3664" s="259"/>
      <c r="BA3664" s="259">
        <f>BA3663+$BD$753</f>
        <v>18.611199999998995</v>
      </c>
      <c r="BB3664" s="274">
        <f t="shared" si="793"/>
        <v>9.4966073908604384E-3</v>
      </c>
      <c r="BC3664" s="259">
        <f t="shared" si="794"/>
        <v>2.3097016141044799E-5</v>
      </c>
      <c r="BD3664" s="259">
        <f t="shared" si="791"/>
        <v>2.3097016141044799E-5</v>
      </c>
      <c r="BE3664" s="254" t="str">
        <f t="shared" si="792"/>
        <v/>
      </c>
    </row>
    <row r="3665" spans="1:57" ht="20.100000000000001" customHeight="1" x14ac:dyDescent="0.25">
      <c r="A3665" s="247">
        <v>2887</v>
      </c>
      <c r="B3665" s="247">
        <f>$B$755+(A3665*$B$758)</f>
        <v>18143.631400954691</v>
      </c>
      <c r="C3665" s="247">
        <f>_xlfn.NORM.DIST($B3665,$B$752,$B$753,0)</f>
        <v>7.0573087650680314E-17</v>
      </c>
      <c r="D3665" s="247">
        <f>_xlfn.NORM.DIST($B3665,$B$752,$B$753,1)</f>
        <v>0.99999999999997791</v>
      </c>
      <c r="E3665" s="247">
        <f>IF(OR(D3665&lt;$F$757,D3665&gt;$F$758),C3665,"")</f>
        <v>7.0573087650680314E-17</v>
      </c>
      <c r="F3665" s="247" t="str">
        <f>IF(AND(D3665&gt;$F$757,D3665&lt;$F$758),C3665,"")</f>
        <v/>
      </c>
      <c r="G3665" s="247" t="str">
        <f>IF(C3665=MAX($C$761:$C$2761),C3665,"")</f>
        <v/>
      </c>
      <c r="H3665" s="247">
        <f>_xlfn.NORM.DIST(B3665,$F$753,$F$754,0)</f>
        <v>3.0264823435800844E-268</v>
      </c>
      <c r="I3665" s="247" t="str">
        <f>IF(H3665=MAX($H$761:$H$2761),C3665,"")</f>
        <v/>
      </c>
      <c r="J3665" s="247"/>
      <c r="K3665" s="247"/>
      <c r="L3665" s="247"/>
      <c r="M3665" s="247"/>
      <c r="N3665" s="247"/>
      <c r="O3665" s="247"/>
      <c r="P3665" s="247"/>
      <c r="Q3665" s="247"/>
      <c r="R3665" s="247"/>
      <c r="AZ3665" s="259"/>
      <c r="BA3665" s="259">
        <f>BA3664+$BD$753</f>
        <v>18.617599999998994</v>
      </c>
      <c r="BB3665" s="274">
        <f t="shared" si="793"/>
        <v>9.4735103747193936E-3</v>
      </c>
      <c r="BC3665" s="259">
        <f t="shared" si="794"/>
        <v>2.304301852767629E-5</v>
      </c>
      <c r="BD3665" s="259">
        <f t="shared" si="791"/>
        <v>2.304301852767629E-5</v>
      </c>
      <c r="BE3665" s="254" t="str">
        <f t="shared" si="792"/>
        <v/>
      </c>
    </row>
    <row r="3666" spans="1:57" ht="20.100000000000001" customHeight="1" x14ac:dyDescent="0.25">
      <c r="A3666" s="247">
        <v>2888</v>
      </c>
      <c r="B3666" s="247">
        <f>$B$755+(A3666*$B$758)</f>
        <v>18153.246467939825</v>
      </c>
      <c r="C3666" s="247">
        <f>_xlfn.NORM.DIST($B3666,$B$752,$B$753,0)</f>
        <v>6.8473641601446831E-17</v>
      </c>
      <c r="D3666" s="247">
        <f>_xlfn.NORM.DIST($B3666,$B$752,$B$753,1)</f>
        <v>0.99999999999997857</v>
      </c>
      <c r="E3666" s="247">
        <f>IF(OR(D3666&lt;$F$757,D3666&gt;$F$758),C3666,"")</f>
        <v>6.8473641601446831E-17</v>
      </c>
      <c r="F3666" s="247" t="str">
        <f>IF(AND(D3666&gt;$F$757,D3666&lt;$F$758),C3666,"")</f>
        <v/>
      </c>
      <c r="G3666" s="247" t="str">
        <f>IF(C3666=MAX($C$761:$C$2761),C3666,"")</f>
        <v/>
      </c>
      <c r="H3666" s="247">
        <f>_xlfn.NORM.DIST(B3666,$F$753,$F$754,0)</f>
        <v>3.4791755210918724E-268</v>
      </c>
      <c r="I3666" s="247" t="str">
        <f>IF(H3666=MAX($H$761:$H$2761),C3666,"")</f>
        <v/>
      </c>
      <c r="J3666" s="247"/>
      <c r="K3666" s="247"/>
      <c r="L3666" s="247"/>
      <c r="M3666" s="247"/>
      <c r="N3666" s="247"/>
      <c r="O3666" s="247"/>
      <c r="P3666" s="247"/>
      <c r="Q3666" s="247"/>
      <c r="R3666" s="247"/>
      <c r="AZ3666" s="259"/>
      <c r="BA3666" s="259">
        <f>BA3665+$BD$753</f>
        <v>18.623999999998993</v>
      </c>
      <c r="BB3666" s="274">
        <f t="shared" si="793"/>
        <v>9.4504673561917173E-3</v>
      </c>
      <c r="BC3666" s="259">
        <f t="shared" si="794"/>
        <v>2.2989140363874339E-5</v>
      </c>
      <c r="BD3666" s="259">
        <f t="shared" si="791"/>
        <v>2.2989140363874339E-5</v>
      </c>
      <c r="BE3666" s="254" t="str">
        <f t="shared" si="792"/>
        <v/>
      </c>
    </row>
    <row r="3667" spans="1:57" ht="20.100000000000001" customHeight="1" x14ac:dyDescent="0.25">
      <c r="A3667" s="248">
        <v>2889</v>
      </c>
      <c r="B3667" s="247">
        <f>$B$755+(A3667*$B$758)</f>
        <v>18162.861534924967</v>
      </c>
      <c r="C3667" s="247">
        <f>_xlfn.NORM.DIST($B3667,$B$752,$B$753,0)</f>
        <v>6.6435588020990742E-17</v>
      </c>
      <c r="D3667" s="247">
        <f>_xlfn.NORM.DIST($B3667,$B$752,$B$753,1)</f>
        <v>0.99999999999997924</v>
      </c>
      <c r="E3667" s="247">
        <f>IF(OR(D3667&lt;$F$757,D3667&gt;$F$758),C3667,"")</f>
        <v>6.6435588020990742E-17</v>
      </c>
      <c r="F3667" s="247" t="str">
        <f>IF(AND(D3667&gt;$F$757,D3667&lt;$F$758),C3667,"")</f>
        <v/>
      </c>
      <c r="G3667" s="247" t="str">
        <f>IF(C3667=MAX($C$761:$C$2761),C3667,"")</f>
        <v/>
      </c>
      <c r="H3667" s="247">
        <f>_xlfn.NORM.DIST(B3667,$F$753,$F$754,0)</f>
        <v>3.9995173469938826E-268</v>
      </c>
      <c r="I3667" s="247" t="str">
        <f>IF(H3667=MAX($H$761:$H$2761),C3667,"")</f>
        <v/>
      </c>
      <c r="J3667" s="247"/>
      <c r="K3667" s="247"/>
      <c r="L3667" s="247"/>
      <c r="M3667" s="247"/>
      <c r="N3667" s="247"/>
      <c r="O3667" s="247"/>
      <c r="P3667" s="247"/>
      <c r="Q3667" s="247"/>
      <c r="R3667" s="247"/>
      <c r="AZ3667" s="259"/>
      <c r="BA3667" s="259">
        <f>BA3666+$BD$753</f>
        <v>18.630399999998993</v>
      </c>
      <c r="BB3667" s="274">
        <f t="shared" si="793"/>
        <v>9.427478215827843E-3</v>
      </c>
      <c r="BC3667" s="259">
        <f t="shared" si="794"/>
        <v>2.2935381406853986E-5</v>
      </c>
      <c r="BD3667" s="259">
        <f t="shared" si="791"/>
        <v>2.2935381406853986E-5</v>
      </c>
      <c r="BE3667" s="254" t="str">
        <f t="shared" si="792"/>
        <v/>
      </c>
    </row>
    <row r="3668" spans="1:57" ht="20.100000000000001" customHeight="1" x14ac:dyDescent="0.25">
      <c r="A3668" s="247">
        <v>2890</v>
      </c>
      <c r="B3668" s="247">
        <f>$B$755+(A3668*$B$758)</f>
        <v>18172.476601910101</v>
      </c>
      <c r="C3668" s="247">
        <f>_xlfn.NORM.DIST($B3668,$B$752,$B$753,0)</f>
        <v>6.4457163866817835E-17</v>
      </c>
      <c r="D3668" s="247">
        <f>_xlfn.NORM.DIST($B3668,$B$752,$B$753,1)</f>
        <v>0.99999999999997979</v>
      </c>
      <c r="E3668" s="247">
        <f>IF(OR(D3668&lt;$F$757,D3668&gt;$F$758),C3668,"")</f>
        <v>6.4457163866817835E-17</v>
      </c>
      <c r="F3668" s="247" t="str">
        <f>IF(AND(D3668&gt;$F$757,D3668&lt;$F$758),C3668,"")</f>
        <v/>
      </c>
      <c r="G3668" s="247" t="str">
        <f>IF(C3668=MAX($C$761:$C$2761),C3668,"")</f>
        <v/>
      </c>
      <c r="H3668" s="247">
        <f>_xlfn.NORM.DIST(B3668,$F$753,$F$754,0)</f>
        <v>4.597607385931868E-268</v>
      </c>
      <c r="I3668" s="247" t="str">
        <f>IF(H3668=MAX($H$761:$H$2761),C3668,"")</f>
        <v/>
      </c>
      <c r="J3668" s="247"/>
      <c r="K3668" s="247"/>
      <c r="L3668" s="247"/>
      <c r="M3668" s="247"/>
      <c r="N3668" s="247"/>
      <c r="O3668" s="247"/>
      <c r="P3668" s="247"/>
      <c r="Q3668" s="247"/>
      <c r="R3668" s="247"/>
      <c r="AZ3668" s="259"/>
      <c r="BA3668" s="259">
        <f>BA3667+$BD$753</f>
        <v>18.636799999998992</v>
      </c>
      <c r="BB3668" s="274">
        <f t="shared" si="793"/>
        <v>9.404542834420989E-3</v>
      </c>
      <c r="BC3668" s="259">
        <f t="shared" si="794"/>
        <v>2.2881741414147727E-5</v>
      </c>
      <c r="BD3668" s="259">
        <f t="shared" si="791"/>
        <v>2.2881741414147727E-5</v>
      </c>
      <c r="BE3668" s="254" t="str">
        <f t="shared" si="792"/>
        <v/>
      </c>
    </row>
    <row r="3669" spans="1:57" ht="20.100000000000001" customHeight="1" x14ac:dyDescent="0.25">
      <c r="A3669" s="247">
        <v>2891</v>
      </c>
      <c r="B3669" s="247">
        <f>$B$755+(A3669*$B$758)</f>
        <v>18182.091668895242</v>
      </c>
      <c r="C3669" s="247">
        <f>_xlfn.NORM.DIST($B3669,$B$752,$B$753,0)</f>
        <v>6.2536655765840576E-17</v>
      </c>
      <c r="D3669" s="247">
        <f>_xlfn.NORM.DIST($B3669,$B$752,$B$753,1)</f>
        <v>0.99999999999998046</v>
      </c>
      <c r="E3669" s="247">
        <f>IF(OR(D3669&lt;$F$757,D3669&gt;$F$758),C3669,"")</f>
        <v>6.2536655765840576E-17</v>
      </c>
      <c r="F3669" s="247" t="str">
        <f>IF(AND(D3669&gt;$F$757,D3669&lt;$F$758),C3669,"")</f>
        <v/>
      </c>
      <c r="G3669" s="247" t="str">
        <f>IF(C3669=MAX($C$761:$C$2761),C3669,"")</f>
        <v/>
      </c>
      <c r="H3669" s="247">
        <f>_xlfn.NORM.DIST(B3669,$F$753,$F$754,0)</f>
        <v>5.2850515790037641E-268</v>
      </c>
      <c r="I3669" s="247" t="str">
        <f>IF(H3669=MAX($H$761:$H$2761),C3669,"")</f>
        <v/>
      </c>
      <c r="J3669" s="247"/>
      <c r="K3669" s="247"/>
      <c r="L3669" s="247"/>
      <c r="M3669" s="247"/>
      <c r="N3669" s="247"/>
      <c r="O3669" s="247"/>
      <c r="P3669" s="247"/>
      <c r="Q3669" s="247"/>
      <c r="R3669" s="247"/>
      <c r="AZ3669" s="259"/>
      <c r="BA3669" s="259">
        <f>BA3668+$BD$753</f>
        <v>18.643199999998991</v>
      </c>
      <c r="BB3669" s="274">
        <f t="shared" si="793"/>
        <v>9.3816610930068413E-3</v>
      </c>
      <c r="BC3669" s="259">
        <f t="shared" si="794"/>
        <v>2.2828220143725209E-5</v>
      </c>
      <c r="BD3669" s="259">
        <f t="shared" si="791"/>
        <v>2.2828220143725209E-5</v>
      </c>
      <c r="BE3669" s="254" t="str">
        <f t="shared" si="792"/>
        <v/>
      </c>
    </row>
    <row r="3670" spans="1:57" ht="20.100000000000001" customHeight="1" x14ac:dyDescent="0.25">
      <c r="A3670" s="247">
        <v>2892</v>
      </c>
      <c r="B3670" s="247">
        <f>$B$755+(A3670*$B$758)</f>
        <v>18191.706735880376</v>
      </c>
      <c r="C3670" s="247">
        <f>_xlfn.NORM.DIST($B3670,$B$752,$B$753,0)</f>
        <v>6.0672398643281844E-17</v>
      </c>
      <c r="D3670" s="247">
        <f>_xlfn.NORM.DIST($B3670,$B$752,$B$753,1)</f>
        <v>0.99999999999998102</v>
      </c>
      <c r="E3670" s="247">
        <f>IF(OR(D3670&lt;$F$757,D3670&gt;$F$758),C3670,"")</f>
        <v>6.0672398643281844E-17</v>
      </c>
      <c r="F3670" s="247" t="str">
        <f>IF(AND(D3670&gt;$F$757,D3670&lt;$F$758),C3670,"")</f>
        <v/>
      </c>
      <c r="G3670" s="247" t="str">
        <f>IF(C3670=MAX($C$761:$C$2761),C3670,"")</f>
        <v/>
      </c>
      <c r="H3670" s="247">
        <f>_xlfn.NORM.DIST(B3670,$F$753,$F$754,0)</f>
        <v>6.0751867098206716E-268</v>
      </c>
      <c r="I3670" s="247" t="str">
        <f>IF(H3670=MAX($H$761:$H$2761),C3670,"")</f>
        <v/>
      </c>
      <c r="J3670" s="247"/>
      <c r="K3670" s="247"/>
      <c r="L3670" s="247"/>
      <c r="M3670" s="247"/>
      <c r="N3670" s="247"/>
      <c r="O3670" s="247"/>
      <c r="P3670" s="247"/>
      <c r="Q3670" s="247"/>
      <c r="R3670" s="247"/>
      <c r="AZ3670" s="259"/>
      <c r="BA3670" s="259">
        <f>BA3669+$BD$753</f>
        <v>18.649599999998991</v>
      </c>
      <c r="BB3670" s="274">
        <f t="shared" si="793"/>
        <v>9.3588328728631161E-3</v>
      </c>
      <c r="BC3670" s="259">
        <f t="shared" si="794"/>
        <v>2.2774817354055676E-5</v>
      </c>
      <c r="BD3670" s="259">
        <f t="shared" si="791"/>
        <v>2.2774817354055676E-5</v>
      </c>
      <c r="BE3670" s="254" t="str">
        <f t="shared" si="792"/>
        <v/>
      </c>
    </row>
    <row r="3671" spans="1:57" ht="20.100000000000001" customHeight="1" x14ac:dyDescent="0.25">
      <c r="A3671" s="247">
        <v>2893</v>
      </c>
      <c r="B3671" s="247">
        <f>$B$755+(A3671*$B$758)</f>
        <v>18201.321802865517</v>
      </c>
      <c r="C3671" s="247">
        <f>_xlfn.NORM.DIST($B3671,$B$752,$B$753,0)</f>
        <v>5.8862774388581586E-17</v>
      </c>
      <c r="D3671" s="247">
        <f>_xlfn.NORM.DIST($B3671,$B$752,$B$753,1)</f>
        <v>0.99999999999998157</v>
      </c>
      <c r="E3671" s="247">
        <f>IF(OR(D3671&lt;$F$757,D3671&gt;$F$758),C3671,"")</f>
        <v>5.8862774388581586E-17</v>
      </c>
      <c r="F3671" s="247" t="str">
        <f>IF(AND(D3671&gt;$F$757,D3671&lt;$F$758),C3671,"")</f>
        <v/>
      </c>
      <c r="G3671" s="247" t="str">
        <f>IF(C3671=MAX($C$761:$C$2761),C3671,"")</f>
        <v/>
      </c>
      <c r="H3671" s="247">
        <f>_xlfn.NORM.DIST(B3671,$F$753,$F$754,0)</f>
        <v>6.9833382864655239E-268</v>
      </c>
      <c r="I3671" s="247" t="str">
        <f>IF(H3671=MAX($H$761:$H$2761),C3671,"")</f>
        <v/>
      </c>
      <c r="J3671" s="247"/>
      <c r="K3671" s="247"/>
      <c r="L3671" s="247"/>
      <c r="M3671" s="247"/>
      <c r="N3671" s="247"/>
      <c r="O3671" s="247"/>
      <c r="P3671" s="247"/>
      <c r="Q3671" s="247"/>
      <c r="R3671" s="247"/>
      <c r="AZ3671" s="259"/>
      <c r="BA3671" s="259">
        <f>BA3670+$BD$753</f>
        <v>18.65599999999899</v>
      </c>
      <c r="BB3671" s="274">
        <f t="shared" si="793"/>
        <v>9.3360580555090604E-3</v>
      </c>
      <c r="BC3671" s="259">
        <f t="shared" si="794"/>
        <v>2.2721532803983077E-5</v>
      </c>
      <c r="BD3671" s="259">
        <f t="shared" si="791"/>
        <v>2.2721532803983077E-5</v>
      </c>
      <c r="BE3671" s="254" t="str">
        <f t="shared" si="792"/>
        <v/>
      </c>
    </row>
    <row r="3672" spans="1:57" ht="20.100000000000001" customHeight="1" x14ac:dyDescent="0.25">
      <c r="A3672" s="247">
        <v>2894</v>
      </c>
      <c r="B3672" s="247">
        <f>$B$755+(A3672*$B$758)</f>
        <v>18210.936869850651</v>
      </c>
      <c r="C3672" s="247">
        <f>_xlfn.NORM.DIST($B3672,$B$752,$B$753,0)</f>
        <v>5.7106210557392436E-17</v>
      </c>
      <c r="D3672" s="247">
        <f>_xlfn.NORM.DIST($B3672,$B$752,$B$753,1)</f>
        <v>0.99999999999998224</v>
      </c>
      <c r="E3672" s="247">
        <f>IF(OR(D3672&lt;$F$757,D3672&gt;$F$758),C3672,"")</f>
        <v>5.7106210557392436E-17</v>
      </c>
      <c r="F3672" s="247" t="str">
        <f>IF(AND(D3672&gt;$F$757,D3672&lt;$F$758),C3672,"")</f>
        <v/>
      </c>
      <c r="G3672" s="247" t="str">
        <f>IF(C3672=MAX($C$761:$C$2761),C3672,"")</f>
        <v/>
      </c>
      <c r="H3672" s="247">
        <f>_xlfn.NORM.DIST(B3672,$F$753,$F$754,0)</f>
        <v>8.0271168091689612E-268</v>
      </c>
      <c r="I3672" s="247" t="str">
        <f>IF(H3672=MAX($H$761:$H$2761),C3672,"")</f>
        <v/>
      </c>
      <c r="J3672" s="247"/>
      <c r="K3672" s="247"/>
      <c r="L3672" s="247"/>
      <c r="M3672" s="247"/>
      <c r="N3672" s="247"/>
      <c r="O3672" s="247"/>
      <c r="P3672" s="247"/>
      <c r="Q3672" s="247"/>
      <c r="R3672" s="247"/>
      <c r="AZ3672" s="259"/>
      <c r="BA3672" s="259">
        <f>BA3671+$BD$753</f>
        <v>18.662399999998989</v>
      </c>
      <c r="BB3672" s="274">
        <f t="shared" si="793"/>
        <v>9.3133365227050773E-3</v>
      </c>
      <c r="BC3672" s="259">
        <f t="shared" si="794"/>
        <v>2.2668366252753813E-5</v>
      </c>
      <c r="BD3672" s="259">
        <f t="shared" si="791"/>
        <v>2.2668366252753813E-5</v>
      </c>
      <c r="BE3672" s="254" t="str">
        <f t="shared" si="792"/>
        <v/>
      </c>
    </row>
    <row r="3673" spans="1:57" ht="20.100000000000001" customHeight="1" x14ac:dyDescent="0.25">
      <c r="A3673" s="248">
        <v>2895</v>
      </c>
      <c r="B3673" s="247">
        <f>$B$755+(A3673*$B$758)</f>
        <v>18220.551936835793</v>
      </c>
      <c r="C3673" s="247">
        <f>_xlfn.NORM.DIST($B3673,$B$752,$B$753,0)</f>
        <v>5.5401179108652882E-17</v>
      </c>
      <c r="D3673" s="247">
        <f>_xlfn.NORM.DIST($B3673,$B$752,$B$753,1)</f>
        <v>0.99999999999998268</v>
      </c>
      <c r="E3673" s="247">
        <f>IF(OR(D3673&lt;$F$757,D3673&gt;$F$758),C3673,"")</f>
        <v>5.5401179108652882E-17</v>
      </c>
      <c r="F3673" s="247" t="str">
        <f>IF(AND(D3673&gt;$F$757,D3673&lt;$F$758),C3673,"")</f>
        <v/>
      </c>
      <c r="G3673" s="247" t="str">
        <f>IF(C3673=MAX($C$761:$C$2761),C3673,"")</f>
        <v/>
      </c>
      <c r="H3673" s="247">
        <f>_xlfn.NORM.DIST(B3673,$F$753,$F$754,0)</f>
        <v>9.2267581319254487E-268</v>
      </c>
      <c r="I3673" s="247" t="str">
        <f>IF(H3673=MAX($H$761:$H$2761),C3673,"")</f>
        <v/>
      </c>
      <c r="J3673" s="247"/>
      <c r="K3673" s="247"/>
      <c r="L3673" s="247"/>
      <c r="M3673" s="247"/>
      <c r="N3673" s="247"/>
      <c r="O3673" s="247"/>
      <c r="P3673" s="247"/>
      <c r="Q3673" s="247"/>
      <c r="R3673" s="247"/>
      <c r="AZ3673" s="259"/>
      <c r="BA3673" s="259">
        <f>BA3672+$BD$753</f>
        <v>18.668799999998988</v>
      </c>
      <c r="BB3673" s="274">
        <f t="shared" si="793"/>
        <v>9.2906681564523235E-3</v>
      </c>
      <c r="BC3673" s="259">
        <f t="shared" si="794"/>
        <v>2.2615317460047968E-5</v>
      </c>
      <c r="BD3673" s="259">
        <f t="shared" si="791"/>
        <v>2.2615317460047968E-5</v>
      </c>
      <c r="BE3673" s="254" t="str">
        <f t="shared" si="792"/>
        <v/>
      </c>
    </row>
    <row r="3674" spans="1:57" ht="20.100000000000001" customHeight="1" x14ac:dyDescent="0.25">
      <c r="A3674" s="247">
        <v>2896</v>
      </c>
      <c r="B3674" s="247">
        <f>$B$755+(A3674*$B$758)</f>
        <v>18230.167003820927</v>
      </c>
      <c r="C3674" s="247">
        <f>_xlfn.NORM.DIST($B3674,$B$752,$B$753,0)</f>
        <v>5.3746195175864508E-17</v>
      </c>
      <c r="D3674" s="247">
        <f>_xlfn.NORM.DIST($B3674,$B$752,$B$753,1)</f>
        <v>0.99999999999998324</v>
      </c>
      <c r="E3674" s="247">
        <f>IF(OR(D3674&lt;$F$757,D3674&gt;$F$758),C3674,"")</f>
        <v>5.3746195175864508E-17</v>
      </c>
      <c r="F3674" s="247" t="str">
        <f>IF(AND(D3674&gt;$F$757,D3674&lt;$F$758),C3674,"")</f>
        <v/>
      </c>
      <c r="G3674" s="247" t="str">
        <f>IF(C3674=MAX($C$761:$C$2761),C3674,"")</f>
        <v/>
      </c>
      <c r="H3674" s="247">
        <f>_xlfn.NORM.DIST(B3674,$F$753,$F$754,0)</f>
        <v>1.0605514474343004E-267</v>
      </c>
      <c r="I3674" s="247" t="str">
        <f>IF(H3674=MAX($H$761:$H$2761),C3674,"")</f>
        <v/>
      </c>
      <c r="J3674" s="247"/>
      <c r="K3674" s="247"/>
      <c r="L3674" s="247"/>
      <c r="M3674" s="247"/>
      <c r="N3674" s="247"/>
      <c r="O3674" s="247"/>
      <c r="P3674" s="247"/>
      <c r="Q3674" s="247"/>
      <c r="R3674" s="247"/>
      <c r="AZ3674" s="259"/>
      <c r="BA3674" s="259">
        <f>BA3673+$BD$753</f>
        <v>18.675199999998988</v>
      </c>
      <c r="BB3674" s="274">
        <f t="shared" si="793"/>
        <v>9.2680528389922755E-3</v>
      </c>
      <c r="BC3674" s="259">
        <f t="shared" si="794"/>
        <v>2.2562386185989713E-5</v>
      </c>
      <c r="BD3674" s="259">
        <f t="shared" si="791"/>
        <v>2.2562386185989713E-5</v>
      </c>
      <c r="BE3674" s="254" t="str">
        <f t="shared" si="792"/>
        <v/>
      </c>
    </row>
    <row r="3675" spans="1:57" ht="20.100000000000001" customHeight="1" x14ac:dyDescent="0.25">
      <c r="A3675" s="247">
        <v>2897</v>
      </c>
      <c r="B3675" s="247">
        <f>$B$755+(A3675*$B$758)</f>
        <v>18239.782070806068</v>
      </c>
      <c r="C3675" s="247">
        <f>_xlfn.NORM.DIST($B3675,$B$752,$B$753,0)</f>
        <v>5.2139815871621317E-17</v>
      </c>
      <c r="D3675" s="247">
        <f>_xlfn.NORM.DIST($B3675,$B$752,$B$753,1)</f>
        <v>0.99999999999998379</v>
      </c>
      <c r="E3675" s="247">
        <f>IF(OR(D3675&lt;$F$757,D3675&gt;$F$758),C3675,"")</f>
        <v>5.2139815871621317E-17</v>
      </c>
      <c r="F3675" s="247" t="str">
        <f>IF(AND(D3675&gt;$F$757,D3675&lt;$F$758),C3675,"")</f>
        <v/>
      </c>
      <c r="G3675" s="247" t="str">
        <f>IF(C3675=MAX($C$761:$C$2761),C3675,"")</f>
        <v/>
      </c>
      <c r="H3675" s="247">
        <f>_xlfn.NORM.DIST(B3675,$F$753,$F$754,0)</f>
        <v>1.2190103613938084E-267</v>
      </c>
      <c r="I3675" s="247" t="str">
        <f>IF(H3675=MAX($H$761:$H$2761),C3675,"")</f>
        <v/>
      </c>
      <c r="J3675" s="247"/>
      <c r="K3675" s="247"/>
      <c r="L3675" s="247"/>
      <c r="M3675" s="247"/>
      <c r="N3675" s="247"/>
      <c r="O3675" s="247"/>
      <c r="P3675" s="247"/>
      <c r="Q3675" s="247"/>
      <c r="R3675" s="247"/>
      <c r="AZ3675" s="259"/>
      <c r="BA3675" s="259">
        <f>BA3674+$BD$753</f>
        <v>18.681599999998987</v>
      </c>
      <c r="BB3675" s="274">
        <f t="shared" si="793"/>
        <v>9.2454904528062858E-3</v>
      </c>
      <c r="BC3675" s="259">
        <f t="shared" si="794"/>
        <v>2.2509572191133434E-5</v>
      </c>
      <c r="BD3675" s="259">
        <f t="shared" si="791"/>
        <v>2.2509572191133434E-5</v>
      </c>
      <c r="BE3675" s="254" t="str">
        <f t="shared" si="792"/>
        <v/>
      </c>
    </row>
    <row r="3676" spans="1:57" ht="20.100000000000001" customHeight="1" x14ac:dyDescent="0.25">
      <c r="A3676" s="247">
        <v>2898</v>
      </c>
      <c r="B3676" s="247">
        <f>$B$755+(A3676*$B$758)</f>
        <v>18249.397137791202</v>
      </c>
      <c r="C3676" s="247">
        <f>_xlfn.NORM.DIST($B3676,$B$752,$B$753,0)</f>
        <v>5.0580639124553552E-17</v>
      </c>
      <c r="D3676" s="247">
        <f>_xlfn.NORM.DIST($B3676,$B$752,$B$753,1)</f>
        <v>0.99999999999998423</v>
      </c>
      <c r="E3676" s="247">
        <f>IF(OR(D3676&lt;$F$757,D3676&gt;$F$758),C3676,"")</f>
        <v>5.0580639124553552E-17</v>
      </c>
      <c r="F3676" s="247" t="str">
        <f>IF(AND(D3676&gt;$F$757,D3676&lt;$F$758),C3676,"")</f>
        <v/>
      </c>
      <c r="G3676" s="247" t="str">
        <f>IF(C3676=MAX($C$761:$C$2761),C3676,"")</f>
        <v/>
      </c>
      <c r="H3676" s="247">
        <f>_xlfn.NORM.DIST(B3676,$F$753,$F$754,0)</f>
        <v>1.401122490747687E-267</v>
      </c>
      <c r="I3676" s="247" t="str">
        <f>IF(H3676=MAX($H$761:$H$2761),C3676,"")</f>
        <v/>
      </c>
      <c r="J3676" s="247"/>
      <c r="K3676" s="247"/>
      <c r="L3676" s="247"/>
      <c r="M3676" s="247"/>
      <c r="N3676" s="247"/>
      <c r="O3676" s="247"/>
      <c r="P3676" s="247"/>
      <c r="Q3676" s="247"/>
      <c r="R3676" s="247"/>
      <c r="AZ3676" s="259"/>
      <c r="BA3676" s="259">
        <f>BA3675+$BD$753</f>
        <v>18.687999999998986</v>
      </c>
      <c r="BB3676" s="274">
        <f t="shared" si="793"/>
        <v>9.2229808806151524E-3</v>
      </c>
      <c r="BC3676" s="259">
        <f t="shared" si="794"/>
        <v>2.2456875236423826E-5</v>
      </c>
      <c r="BD3676" s="259">
        <f t="shared" si="791"/>
        <v>2.2456875236423826E-5</v>
      </c>
      <c r="BE3676" s="254" t="str">
        <f t="shared" si="792"/>
        <v/>
      </c>
    </row>
    <row r="3677" spans="1:57" ht="20.100000000000001" customHeight="1" x14ac:dyDescent="0.25">
      <c r="A3677" s="247">
        <v>2899</v>
      </c>
      <c r="B3677" s="247">
        <f>$B$755+(A3677*$B$758)</f>
        <v>18259.012204776343</v>
      </c>
      <c r="C3677" s="247">
        <f>_xlfn.NORM.DIST($B3677,$B$752,$B$753,0)</f>
        <v>4.9067302547789169E-17</v>
      </c>
      <c r="D3677" s="247">
        <f>_xlfn.NORM.DIST($B3677,$B$752,$B$753,1)</f>
        <v>0.99999999999998468</v>
      </c>
      <c r="E3677" s="247">
        <f>IF(OR(D3677&lt;$F$757,D3677&gt;$F$758),C3677,"")</f>
        <v>4.9067302547789169E-17</v>
      </c>
      <c r="F3677" s="247" t="str">
        <f>IF(AND(D3677&gt;$F$757,D3677&lt;$F$758),C3677,"")</f>
        <v/>
      </c>
      <c r="G3677" s="247" t="str">
        <f>IF(C3677=MAX($C$761:$C$2761),C3677,"")</f>
        <v/>
      </c>
      <c r="H3677" s="247">
        <f>_xlfn.NORM.DIST(B3677,$F$753,$F$754,0)</f>
        <v>1.6104152074458236E-267</v>
      </c>
      <c r="I3677" s="247" t="str">
        <f>IF(H3677=MAX($H$761:$H$2761),C3677,"")</f>
        <v/>
      </c>
      <c r="J3677" s="247"/>
      <c r="K3677" s="247"/>
      <c r="L3677" s="247"/>
      <c r="M3677" s="247"/>
      <c r="N3677" s="247"/>
      <c r="O3677" s="247"/>
      <c r="P3677" s="247"/>
      <c r="Q3677" s="247"/>
      <c r="R3677" s="247"/>
      <c r="AZ3677" s="259"/>
      <c r="BA3677" s="259">
        <f>BA3676+$BD$753</f>
        <v>18.694399999998986</v>
      </c>
      <c r="BB3677" s="274">
        <f t="shared" si="793"/>
        <v>9.2005240053787286E-3</v>
      </c>
      <c r="BC3677" s="259">
        <f t="shared" si="794"/>
        <v>2.2404295083204573E-5</v>
      </c>
      <c r="BD3677" s="259">
        <f t="shared" si="791"/>
        <v>2.2404295083204573E-5</v>
      </c>
      <c r="BE3677" s="254" t="str">
        <f t="shared" si="792"/>
        <v/>
      </c>
    </row>
    <row r="3678" spans="1:57" ht="20.100000000000001" customHeight="1" x14ac:dyDescent="0.25">
      <c r="A3678" s="247">
        <v>2900</v>
      </c>
      <c r="B3678" s="247">
        <f>$B$755+(A3678*$B$758)</f>
        <v>18268.627271761477</v>
      </c>
      <c r="C3678" s="247">
        <f>_xlfn.NORM.DIST($B3678,$B$752,$B$753,0)</f>
        <v>4.7598482338134662E-17</v>
      </c>
      <c r="D3678" s="247">
        <f>_xlfn.NORM.DIST($B3678,$B$752,$B$753,1)</f>
        <v>0.99999999999998523</v>
      </c>
      <c r="E3678" s="247">
        <f>IF(OR(D3678&lt;$F$757,D3678&gt;$F$758),C3678,"")</f>
        <v>4.7598482338134662E-17</v>
      </c>
      <c r="F3678" s="247" t="str">
        <f>IF(AND(D3678&gt;$F$757,D3678&lt;$F$758),C3678,"")</f>
        <v/>
      </c>
      <c r="G3678" s="247" t="str">
        <f>IF(C3678=MAX($C$761:$C$2761),C3678,"")</f>
        <v/>
      </c>
      <c r="H3678" s="247">
        <f>_xlfn.NORM.DIST(B3678,$F$753,$F$754,0)</f>
        <v>1.8509414150697603E-267</v>
      </c>
      <c r="I3678" s="247" t="str">
        <f>IF(H3678=MAX($H$761:$H$2761),C3678,"")</f>
        <v/>
      </c>
      <c r="J3678" s="247"/>
      <c r="K3678" s="247"/>
      <c r="L3678" s="247"/>
      <c r="M3678" s="247"/>
      <c r="N3678" s="247"/>
      <c r="O3678" s="247"/>
      <c r="P3678" s="247"/>
      <c r="Q3678" s="247"/>
      <c r="R3678" s="247"/>
      <c r="AZ3678" s="259"/>
      <c r="BA3678" s="259">
        <f>BA3677+$BD$753</f>
        <v>18.700799999998985</v>
      </c>
      <c r="BB3678" s="274">
        <f t="shared" si="793"/>
        <v>9.178119710295524E-3</v>
      </c>
      <c r="BC3678" s="259">
        <f t="shared" si="794"/>
        <v>2.2351831493294672E-5</v>
      </c>
      <c r="BD3678" s="259">
        <f t="shared" si="791"/>
        <v>2.2351831493294672E-5</v>
      </c>
      <c r="BE3678" s="254" t="str">
        <f t="shared" si="792"/>
        <v/>
      </c>
    </row>
    <row r="3679" spans="1:57" ht="20.100000000000001" customHeight="1" x14ac:dyDescent="0.25">
      <c r="A3679" s="247">
        <v>2901</v>
      </c>
      <c r="B3679" s="247">
        <f>$B$755+(A3679*$B$758)</f>
        <v>18278.242338746619</v>
      </c>
      <c r="C3679" s="247">
        <f>_xlfn.NORM.DIST($B3679,$B$752,$B$753,0)</f>
        <v>4.6172892205125387E-17</v>
      </c>
      <c r="D3679" s="247">
        <f>_xlfn.NORM.DIST($B3679,$B$752,$B$753,1)</f>
        <v>0.99999999999998568</v>
      </c>
      <c r="E3679" s="247">
        <f>IF(OR(D3679&lt;$F$757,D3679&gt;$F$758),C3679,"")</f>
        <v>4.6172892205125387E-17</v>
      </c>
      <c r="F3679" s="247" t="str">
        <f>IF(AND(D3679&gt;$F$757,D3679&lt;$F$758),C3679,"")</f>
        <v/>
      </c>
      <c r="G3679" s="247" t="str">
        <f>IF(C3679=MAX($C$761:$C$2761),C3679,"")</f>
        <v/>
      </c>
      <c r="H3679" s="247">
        <f>_xlfn.NORM.DIST(B3679,$F$753,$F$754,0)</f>
        <v>2.1273577713827073E-267</v>
      </c>
      <c r="I3679" s="247" t="str">
        <f>IF(H3679=MAX($H$761:$H$2761),C3679,"")</f>
        <v/>
      </c>
      <c r="J3679" s="247"/>
      <c r="K3679" s="247"/>
      <c r="L3679" s="247"/>
      <c r="M3679" s="247"/>
      <c r="N3679" s="247"/>
      <c r="O3679" s="247"/>
      <c r="P3679" s="247"/>
      <c r="Q3679" s="247"/>
      <c r="R3679" s="247"/>
      <c r="AZ3679" s="259"/>
      <c r="BA3679" s="259">
        <f>BA3678+$BD$753</f>
        <v>18.707199999998984</v>
      </c>
      <c r="BB3679" s="274">
        <f t="shared" si="793"/>
        <v>9.1557678788022293E-3</v>
      </c>
      <c r="BC3679" s="259">
        <f t="shared" si="794"/>
        <v>2.2299484228913841E-5</v>
      </c>
      <c r="BD3679" s="259">
        <f t="shared" si="791"/>
        <v>2.2299484228913841E-5</v>
      </c>
      <c r="BE3679" s="254" t="str">
        <f t="shared" si="792"/>
        <v/>
      </c>
    </row>
    <row r="3680" spans="1:57" ht="20.100000000000001" customHeight="1" x14ac:dyDescent="0.25">
      <c r="A3680" s="248">
        <v>2902</v>
      </c>
      <c r="B3680" s="247">
        <f>$B$755+(A3680*$B$758)</f>
        <v>18287.857405731753</v>
      </c>
      <c r="C3680" s="247">
        <f>_xlfn.NORM.DIST($B3680,$B$752,$B$753,0)</f>
        <v>4.4789282329185486E-17</v>
      </c>
      <c r="D3680" s="247">
        <f>_xlfn.NORM.DIST($B3680,$B$752,$B$753,1)</f>
        <v>0.99999999999998612</v>
      </c>
      <c r="E3680" s="247">
        <f>IF(OR(D3680&lt;$F$757,D3680&gt;$F$758),C3680,"")</f>
        <v>4.4789282329185486E-17</v>
      </c>
      <c r="F3680" s="247" t="str">
        <f>IF(AND(D3680&gt;$F$757,D3680&lt;$F$758),C3680,"")</f>
        <v/>
      </c>
      <c r="G3680" s="247" t="str">
        <f>IF(C3680=MAX($C$761:$C$2761),C3680,"")</f>
        <v/>
      </c>
      <c r="H3680" s="247">
        <f>_xlfn.NORM.DIST(B3680,$F$753,$F$754,0)</f>
        <v>2.4450145427500646E-267</v>
      </c>
      <c r="I3680" s="247" t="str">
        <f>IF(H3680=MAX($H$761:$H$2761),C3680,"")</f>
        <v/>
      </c>
      <c r="J3680" s="247"/>
      <c r="K3680" s="247"/>
      <c r="L3680" s="247"/>
      <c r="M3680" s="247"/>
      <c r="N3680" s="247"/>
      <c r="O3680" s="247"/>
      <c r="P3680" s="247"/>
      <c r="Q3680" s="247"/>
      <c r="R3680" s="247"/>
      <c r="AZ3680" s="259"/>
      <c r="BA3680" s="259">
        <f>BA3679+$BD$753</f>
        <v>18.713599999998983</v>
      </c>
      <c r="BB3680" s="274">
        <f t="shared" si="793"/>
        <v>9.1334683945733155E-3</v>
      </c>
      <c r="BC3680" s="259">
        <f t="shared" si="794"/>
        <v>2.2247253052666907E-5</v>
      </c>
      <c r="BD3680" s="259">
        <f t="shared" si="791"/>
        <v>2.2247253052666907E-5</v>
      </c>
      <c r="BE3680" s="254" t="str">
        <f t="shared" si="792"/>
        <v/>
      </c>
    </row>
    <row r="3681" spans="1:57" ht="20.100000000000001" customHeight="1" x14ac:dyDescent="0.25">
      <c r="A3681" s="247">
        <v>2903</v>
      </c>
      <c r="B3681" s="247">
        <f>$B$755+(A3681*$B$758)</f>
        <v>18297.472472716887</v>
      </c>
      <c r="C3681" s="247">
        <f>_xlfn.NORM.DIST($B3681,$B$752,$B$753,0)</f>
        <v>4.3446438348096566E-17</v>
      </c>
      <c r="D3681" s="247">
        <f>_xlfn.NORM.DIST($B3681,$B$752,$B$753,1)</f>
        <v>0.99999999999998646</v>
      </c>
      <c r="E3681" s="247">
        <f>IF(OR(D3681&lt;$F$757,D3681&gt;$F$758),C3681,"")</f>
        <v>4.3446438348096566E-17</v>
      </c>
      <c r="F3681" s="247" t="str">
        <f>IF(AND(D3681&gt;$F$757,D3681&lt;$F$758),C3681,"")</f>
        <v/>
      </c>
      <c r="G3681" s="247" t="str">
        <f>IF(C3681=MAX($C$761:$C$2761),C3681,"")</f>
        <v/>
      </c>
      <c r="H3681" s="247">
        <f>_xlfn.NORM.DIST(B3681,$F$753,$F$754,0)</f>
        <v>2.8100588184572758E-267</v>
      </c>
      <c r="I3681" s="247" t="str">
        <f>IF(H3681=MAX($H$761:$H$2761),C3681,"")</f>
        <v/>
      </c>
      <c r="J3681" s="247"/>
      <c r="K3681" s="247"/>
      <c r="L3681" s="247"/>
      <c r="M3681" s="247"/>
      <c r="N3681" s="247"/>
      <c r="O3681" s="247"/>
      <c r="P3681" s="247"/>
      <c r="Q3681" s="247"/>
      <c r="R3681" s="247"/>
      <c r="AZ3681" s="259"/>
      <c r="BA3681" s="259">
        <f>BA3680+$BD$753</f>
        <v>18.719999999998983</v>
      </c>
      <c r="BB3681" s="274">
        <f t="shared" si="793"/>
        <v>9.1112211415206486E-3</v>
      </c>
      <c r="BC3681" s="259">
        <f t="shared" si="794"/>
        <v>2.219513772765136E-5</v>
      </c>
      <c r="BD3681" s="259">
        <f t="shared" si="791"/>
        <v>2.219513772765136E-5</v>
      </c>
      <c r="BE3681" s="254" t="str">
        <f t="shared" si="792"/>
        <v/>
      </c>
    </row>
    <row r="3682" spans="1:57" ht="20.100000000000001" customHeight="1" x14ac:dyDescent="0.25">
      <c r="A3682" s="247">
        <v>2904</v>
      </c>
      <c r="B3682" s="247">
        <f>$B$755+(A3682*$B$758)</f>
        <v>18307.087539702028</v>
      </c>
      <c r="C3682" s="247">
        <f>_xlfn.NORM.DIST($B3682,$B$752,$B$753,0)</f>
        <v>4.2143180371042859E-17</v>
      </c>
      <c r="D3682" s="247">
        <f>_xlfn.NORM.DIST($B3682,$B$752,$B$753,1)</f>
        <v>0.9999999999999869</v>
      </c>
      <c r="E3682" s="247">
        <f>IF(OR(D3682&lt;$F$757,D3682&gt;$F$758),C3682,"")</f>
        <v>4.2143180371042859E-17</v>
      </c>
      <c r="F3682" s="247" t="str">
        <f>IF(AND(D3682&gt;$F$757,D3682&lt;$F$758),C3682,"")</f>
        <v/>
      </c>
      <c r="G3682" s="247" t="str">
        <f>IF(C3682=MAX($C$761:$C$2761),C3682,"")</f>
        <v/>
      </c>
      <c r="H3682" s="247">
        <f>_xlfn.NORM.DIST(B3682,$F$753,$F$754,0)</f>
        <v>3.2295530694189508E-267</v>
      </c>
      <c r="I3682" s="247" t="str">
        <f>IF(H3682=MAX($H$761:$H$2761),C3682,"")</f>
        <v/>
      </c>
      <c r="J3682" s="247"/>
      <c r="K3682" s="247"/>
      <c r="L3682" s="247"/>
      <c r="M3682" s="247"/>
      <c r="N3682" s="247"/>
      <c r="O3682" s="247"/>
      <c r="P3682" s="247"/>
      <c r="Q3682" s="247"/>
      <c r="R3682" s="247"/>
      <c r="AZ3682" s="259"/>
      <c r="BA3682" s="259">
        <f>BA3681+$BD$753</f>
        <v>18.726399999998982</v>
      </c>
      <c r="BB3682" s="274">
        <f t="shared" si="793"/>
        <v>9.0890260037929972E-3</v>
      </c>
      <c r="BC3682" s="259">
        <f t="shared" si="794"/>
        <v>2.2143138017302957E-5</v>
      </c>
      <c r="BD3682" s="259">
        <f t="shared" si="791"/>
        <v>2.2143138017302957E-5</v>
      </c>
      <c r="BE3682" s="254" t="str">
        <f t="shared" si="792"/>
        <v/>
      </c>
    </row>
    <row r="3683" spans="1:57" ht="20.100000000000001" customHeight="1" x14ac:dyDescent="0.25">
      <c r="A3683" s="247">
        <v>2905</v>
      </c>
      <c r="B3683" s="247">
        <f>$B$755+(A3683*$B$758)</f>
        <v>18316.702606687162</v>
      </c>
      <c r="C3683" s="247">
        <f>_xlfn.NORM.DIST($B3683,$B$752,$B$753,0)</f>
        <v>4.0878362019495791E-17</v>
      </c>
      <c r="D3683" s="247">
        <f>_xlfn.NORM.DIST($B3683,$B$752,$B$753,1)</f>
        <v>0.99999999999998734</v>
      </c>
      <c r="E3683" s="247">
        <f>IF(OR(D3683&lt;$F$757,D3683&gt;$F$758),C3683,"")</f>
        <v>4.0878362019495791E-17</v>
      </c>
      <c r="F3683" s="247" t="str">
        <f>IF(AND(D3683&gt;$F$757,D3683&lt;$F$758),C3683,"")</f>
        <v/>
      </c>
      <c r="G3683" s="247" t="str">
        <f>IF(C3683=MAX($C$761:$C$2761),C3683,"")</f>
        <v/>
      </c>
      <c r="H3683" s="247">
        <f>_xlfn.NORM.DIST(B3683,$F$753,$F$754,0)</f>
        <v>3.7116113302720137E-267</v>
      </c>
      <c r="I3683" s="247" t="str">
        <f>IF(H3683=MAX($H$761:$H$2761),C3683,"")</f>
        <v/>
      </c>
      <c r="J3683" s="247"/>
      <c r="K3683" s="247"/>
      <c r="L3683" s="247"/>
      <c r="M3683" s="247"/>
      <c r="N3683" s="247"/>
      <c r="O3683" s="247"/>
      <c r="P3683" s="247"/>
      <c r="Q3683" s="247"/>
      <c r="R3683" s="247"/>
      <c r="AZ3683" s="259"/>
      <c r="BA3683" s="259">
        <f>BA3682+$BD$753</f>
        <v>18.732799999998981</v>
      </c>
      <c r="BB3683" s="274">
        <f t="shared" si="793"/>
        <v>9.0668828657756943E-3</v>
      </c>
      <c r="BC3683" s="259">
        <f t="shared" si="794"/>
        <v>2.2091253685484202E-5</v>
      </c>
      <c r="BD3683" s="259">
        <f t="shared" si="791"/>
        <v>2.2091253685484202E-5</v>
      </c>
      <c r="BE3683" s="254" t="str">
        <f t="shared" si="792"/>
        <v/>
      </c>
    </row>
    <row r="3684" spans="1:57" ht="20.100000000000001" customHeight="1" x14ac:dyDescent="0.25">
      <c r="A3684" s="247">
        <v>2906</v>
      </c>
      <c r="B3684" s="247">
        <f>$B$755+(A3684*$B$758)</f>
        <v>18326.317673672303</v>
      </c>
      <c r="C3684" s="247">
        <f>_xlfn.NORM.DIST($B3684,$B$752,$B$753,0)</f>
        <v>3.965086949420872E-17</v>
      </c>
      <c r="D3684" s="247">
        <f>_xlfn.NORM.DIST($B3684,$B$752,$B$753,1)</f>
        <v>0.99999999999998768</v>
      </c>
      <c r="E3684" s="247">
        <f>IF(OR(D3684&lt;$F$757,D3684&gt;$F$758),C3684,"")</f>
        <v>3.965086949420872E-17</v>
      </c>
      <c r="F3684" s="247" t="str">
        <f>IF(AND(D3684&gt;$F$757,D3684&lt;$F$758),C3684,"")</f>
        <v/>
      </c>
      <c r="G3684" s="247" t="str">
        <f>IF(C3684=MAX($C$761:$C$2761),C3684,"")</f>
        <v/>
      </c>
      <c r="H3684" s="247">
        <f>_xlfn.NORM.DIST(B3684,$F$753,$F$754,0)</f>
        <v>4.2655556220080928E-267</v>
      </c>
      <c r="I3684" s="247" t="str">
        <f>IF(H3684=MAX($H$761:$H$2761),C3684,"")</f>
        <v/>
      </c>
      <c r="J3684" s="247"/>
      <c r="K3684" s="247"/>
      <c r="L3684" s="247"/>
      <c r="M3684" s="247"/>
      <c r="N3684" s="247"/>
      <c r="O3684" s="247"/>
      <c r="P3684" s="247"/>
      <c r="Q3684" s="247"/>
      <c r="R3684" s="247"/>
      <c r="AZ3684" s="259"/>
      <c r="BA3684" s="259">
        <f>BA3683+$BD$753</f>
        <v>18.739199999998981</v>
      </c>
      <c r="BB3684" s="274">
        <f t="shared" si="793"/>
        <v>9.0447916120902101E-3</v>
      </c>
      <c r="BC3684" s="259">
        <f t="shared" si="794"/>
        <v>2.2039484496548523E-5</v>
      </c>
      <c r="BD3684" s="259">
        <f t="shared" si="791"/>
        <v>2.2039484496548523E-5</v>
      </c>
      <c r="BE3684" s="254" t="str">
        <f t="shared" si="792"/>
        <v/>
      </c>
    </row>
    <row r="3685" spans="1:57" ht="20.100000000000001" customHeight="1" x14ac:dyDescent="0.25">
      <c r="A3685" s="247">
        <v>2907</v>
      </c>
      <c r="B3685" s="247">
        <f>$B$755+(A3685*$B$758)</f>
        <v>18335.932740657438</v>
      </c>
      <c r="C3685" s="247">
        <f>_xlfn.NORM.DIST($B3685,$B$752,$B$753,0)</f>
        <v>3.8459620667653303E-17</v>
      </c>
      <c r="D3685" s="247">
        <f>_xlfn.NORM.DIST($B3685,$B$752,$B$753,1)</f>
        <v>0.99999999999998812</v>
      </c>
      <c r="E3685" s="247">
        <f>IF(OR(D3685&lt;$F$757,D3685&gt;$F$758),C3685,"")</f>
        <v>3.8459620667653303E-17</v>
      </c>
      <c r="F3685" s="247" t="str">
        <f>IF(AND(D3685&gt;$F$757,D3685&lt;$F$758),C3685,"")</f>
        <v/>
      </c>
      <c r="G3685" s="247" t="str">
        <f>IF(C3685=MAX($C$761:$C$2761),C3685,"")</f>
        <v/>
      </c>
      <c r="H3685" s="247">
        <f>_xlfn.NORM.DIST(B3685,$F$753,$F$754,0)</f>
        <v>4.9020956205558985E-267</v>
      </c>
      <c r="I3685" s="247" t="str">
        <f>IF(H3685=MAX($H$761:$H$2761),C3685,"")</f>
        <v/>
      </c>
      <c r="J3685" s="247"/>
      <c r="K3685" s="247"/>
      <c r="L3685" s="247"/>
      <c r="M3685" s="247"/>
      <c r="N3685" s="247"/>
      <c r="O3685" s="247"/>
      <c r="P3685" s="247"/>
      <c r="Q3685" s="247"/>
      <c r="R3685" s="247"/>
      <c r="AZ3685" s="259"/>
      <c r="BA3685" s="259">
        <f>BA3684+$BD$753</f>
        <v>18.74559999999898</v>
      </c>
      <c r="BB3685" s="274">
        <f t="shared" si="793"/>
        <v>9.0227521275936615E-3</v>
      </c>
      <c r="BC3685" s="259">
        <f t="shared" si="794"/>
        <v>2.1987830215189352E-5</v>
      </c>
      <c r="BD3685" s="259">
        <f t="shared" si="791"/>
        <v>2.1987830215189352E-5</v>
      </c>
      <c r="BE3685" s="254" t="str">
        <f t="shared" si="792"/>
        <v/>
      </c>
    </row>
    <row r="3686" spans="1:57" ht="20.100000000000001" customHeight="1" x14ac:dyDescent="0.25">
      <c r="A3686" s="248">
        <v>2908</v>
      </c>
      <c r="B3686" s="247">
        <f>$B$755+(A3686*$B$758)</f>
        <v>18345.547807642579</v>
      </c>
      <c r="C3686" s="247">
        <f>_xlfn.NORM.DIST($B3686,$B$752,$B$753,0)</f>
        <v>3.7303564201192868E-17</v>
      </c>
      <c r="D3686" s="247">
        <f>_xlfn.NORM.DIST($B3686,$B$752,$B$753,1)</f>
        <v>0.99999999999998845</v>
      </c>
      <c r="E3686" s="247">
        <f>IF(OR(D3686&lt;$F$757,D3686&gt;$F$758),C3686,"")</f>
        <v>3.7303564201192868E-17</v>
      </c>
      <c r="F3686" s="247" t="str">
        <f>IF(AND(D3686&gt;$F$757,D3686&lt;$F$758),C3686,"")</f>
        <v/>
      </c>
      <c r="G3686" s="247" t="str">
        <f>IF(C3686=MAX($C$761:$C$2761),C3686,"")</f>
        <v/>
      </c>
      <c r="H3686" s="247">
        <f>_xlfn.NORM.DIST(B3686,$F$753,$F$754,0)</f>
        <v>5.6335350226136965E-267</v>
      </c>
      <c r="I3686" s="247" t="str">
        <f>IF(H3686=MAX($H$761:$H$2761),C3686,"")</f>
        <v/>
      </c>
      <c r="J3686" s="247"/>
      <c r="K3686" s="247"/>
      <c r="L3686" s="247"/>
      <c r="M3686" s="247"/>
      <c r="N3686" s="247"/>
      <c r="O3686" s="247"/>
      <c r="P3686" s="247"/>
      <c r="Q3686" s="247"/>
      <c r="R3686" s="247"/>
      <c r="AZ3686" s="259"/>
      <c r="BA3686" s="259">
        <f>BA3685+$BD$753</f>
        <v>18.751999999998979</v>
      </c>
      <c r="BB3686" s="274">
        <f t="shared" si="793"/>
        <v>9.0007642973784722E-3</v>
      </c>
      <c r="BC3686" s="259">
        <f t="shared" si="794"/>
        <v>2.1936290606535541E-5</v>
      </c>
      <c r="BD3686" s="259">
        <f t="shared" si="791"/>
        <v>2.1936290606535541E-5</v>
      </c>
      <c r="BE3686" s="254" t="str">
        <f t="shared" si="792"/>
        <v/>
      </c>
    </row>
    <row r="3687" spans="1:57" ht="20.100000000000001" customHeight="1" x14ac:dyDescent="0.25">
      <c r="A3687" s="247">
        <v>2909</v>
      </c>
      <c r="B3687" s="247">
        <f>$B$755+(A3687*$B$758)</f>
        <v>18355.162874627713</v>
      </c>
      <c r="C3687" s="247">
        <f>_xlfn.NORM.DIST($B3687,$B$752,$B$753,0)</f>
        <v>3.6181678686357571E-17</v>
      </c>
      <c r="D3687" s="247">
        <f>_xlfn.NORM.DIST($B3687,$B$752,$B$753,1)</f>
        <v>0.99999999999998879</v>
      </c>
      <c r="E3687" s="247">
        <f>IF(OR(D3687&lt;$F$757,D3687&gt;$F$758),C3687,"")</f>
        <v>3.6181678686357571E-17</v>
      </c>
      <c r="F3687" s="247" t="str">
        <f>IF(AND(D3687&gt;$F$757,D3687&lt;$F$758),C3687,"")</f>
        <v/>
      </c>
      <c r="G3687" s="247" t="str">
        <f>IF(C3687=MAX($C$761:$C$2761),C3687,"")</f>
        <v/>
      </c>
      <c r="H3687" s="247">
        <f>_xlfn.NORM.DIST(B3687,$F$753,$F$754,0)</f>
        <v>6.4740085718692985E-267</v>
      </c>
      <c r="I3687" s="247" t="str">
        <f>IF(H3687=MAX($H$761:$H$2761),C3687,"")</f>
        <v/>
      </c>
      <c r="J3687" s="247"/>
      <c r="K3687" s="247"/>
      <c r="L3687" s="247"/>
      <c r="M3687" s="247"/>
      <c r="N3687" s="247"/>
      <c r="O3687" s="247"/>
      <c r="P3687" s="247"/>
      <c r="Q3687" s="247"/>
      <c r="R3687" s="247"/>
      <c r="AZ3687" s="259"/>
      <c r="BA3687" s="259">
        <f>BA3686+$BD$753</f>
        <v>18.758399999998979</v>
      </c>
      <c r="BB3687" s="274">
        <f t="shared" si="793"/>
        <v>8.9788280067719366E-3</v>
      </c>
      <c r="BC3687" s="259">
        <f t="shared" si="794"/>
        <v>2.1884865436151354E-5</v>
      </c>
      <c r="BD3687" s="259">
        <f t="shared" si="791"/>
        <v>2.1884865436151354E-5</v>
      </c>
      <c r="BE3687" s="254" t="str">
        <f t="shared" si="792"/>
        <v/>
      </c>
    </row>
    <row r="3688" spans="1:57" ht="20.100000000000001" customHeight="1" x14ac:dyDescent="0.25">
      <c r="A3688" s="247">
        <v>2910</v>
      </c>
      <c r="B3688" s="247">
        <f>$B$755+(A3688*$B$758)</f>
        <v>18364.777941612854</v>
      </c>
      <c r="C3688" s="247">
        <f>_xlfn.NORM.DIST($B3688,$B$752,$B$753,0)</f>
        <v>3.509297180955538E-17</v>
      </c>
      <c r="D3688" s="247">
        <f>_xlfn.NORM.DIST($B3688,$B$752,$B$753,1)</f>
        <v>0.99999999999998912</v>
      </c>
      <c r="E3688" s="247">
        <f>IF(OR(D3688&lt;$F$757,D3688&gt;$F$758),C3688,"")</f>
        <v>3.509297180955538E-17</v>
      </c>
      <c r="F3688" s="247" t="str">
        <f>IF(AND(D3688&gt;$F$757,D3688&lt;$F$758),C3688,"")</f>
        <v/>
      </c>
      <c r="G3688" s="247" t="str">
        <f>IF(C3688=MAX($C$761:$C$2761),C3688,"")</f>
        <v/>
      </c>
      <c r="H3688" s="247">
        <f>_xlfn.NORM.DIST(B3688,$F$753,$F$754,0)</f>
        <v>7.4397542965778122E-267</v>
      </c>
      <c r="I3688" s="247" t="str">
        <f>IF(H3688=MAX($H$761:$H$2761),C3688,"")</f>
        <v/>
      </c>
      <c r="J3688" s="247"/>
      <c r="K3688" s="247"/>
      <c r="L3688" s="247"/>
      <c r="M3688" s="247"/>
      <c r="N3688" s="247"/>
      <c r="O3688" s="247"/>
      <c r="P3688" s="247"/>
      <c r="Q3688" s="247"/>
      <c r="R3688" s="247"/>
      <c r="AZ3688" s="259"/>
      <c r="BA3688" s="259">
        <f>BA3687+$BD$753</f>
        <v>18.764799999998978</v>
      </c>
      <c r="BB3688" s="274">
        <f t="shared" si="793"/>
        <v>8.9569431413357853E-3</v>
      </c>
      <c r="BC3688" s="259">
        <f t="shared" si="794"/>
        <v>2.1833554469982697E-5</v>
      </c>
      <c r="BD3688" s="259">
        <f t="shared" si="791"/>
        <v>2.1833554469982697E-5</v>
      </c>
      <c r="BE3688" s="254" t="str">
        <f t="shared" si="792"/>
        <v/>
      </c>
    </row>
    <row r="3689" spans="1:57" ht="20.100000000000001" customHeight="1" x14ac:dyDescent="0.25">
      <c r="A3689" s="247">
        <v>2911</v>
      </c>
      <c r="B3689" s="247">
        <f>$B$755+(A3689*$B$758)</f>
        <v>18374.393008597988</v>
      </c>
      <c r="C3689" s="247">
        <f>_xlfn.NORM.DIST($B3689,$B$752,$B$753,0)</f>
        <v>3.4036479539616356E-17</v>
      </c>
      <c r="D3689" s="247">
        <f>_xlfn.NORM.DIST($B3689,$B$752,$B$753,1)</f>
        <v>0.99999999999998945</v>
      </c>
      <c r="E3689" s="247">
        <f>IF(OR(D3689&lt;$F$757,D3689&gt;$F$758),C3689,"")</f>
        <v>3.4036479539616356E-17</v>
      </c>
      <c r="F3689" s="247" t="str">
        <f>IF(AND(D3689&gt;$F$757,D3689&lt;$F$758),C3689,"")</f>
        <v/>
      </c>
      <c r="G3689" s="247" t="str">
        <f>IF(C3689=MAX($C$761:$C$2761),C3689,"")</f>
        <v/>
      </c>
      <c r="H3689" s="247">
        <f>_xlfn.NORM.DIST(B3689,$F$753,$F$754,0)</f>
        <v>8.5494261842550634E-267</v>
      </c>
      <c r="I3689" s="247" t="str">
        <f>IF(H3689=MAX($H$761:$H$2761),C3689,"")</f>
        <v/>
      </c>
      <c r="J3689" s="247"/>
      <c r="K3689" s="247"/>
      <c r="L3689" s="247"/>
      <c r="M3689" s="247"/>
      <c r="N3689" s="247"/>
      <c r="O3689" s="247"/>
      <c r="P3689" s="247"/>
      <c r="Q3689" s="247"/>
      <c r="R3689" s="247"/>
      <c r="AZ3689" s="259"/>
      <c r="BA3689" s="259">
        <f>BA3688+$BD$753</f>
        <v>18.771199999998977</v>
      </c>
      <c r="BB3689" s="274">
        <f t="shared" si="793"/>
        <v>8.9351095868658026E-3</v>
      </c>
      <c r="BC3689" s="259">
        <f t="shared" si="794"/>
        <v>2.1782357474416092E-5</v>
      </c>
      <c r="BD3689" s="259">
        <f t="shared" si="791"/>
        <v>2.1782357474416092E-5</v>
      </c>
      <c r="BE3689" s="254" t="str">
        <f t="shared" si="792"/>
        <v/>
      </c>
    </row>
    <row r="3690" spans="1:57" ht="20.100000000000001" customHeight="1" x14ac:dyDescent="0.25">
      <c r="A3690" s="247">
        <v>2912</v>
      </c>
      <c r="B3690" s="247">
        <f>$B$755+(A3690*$B$758)</f>
        <v>18384.00807558313</v>
      </c>
      <c r="C3690" s="247">
        <f>_xlfn.NORM.DIST($B3690,$B$752,$B$753,0)</f>
        <v>3.3011265337537311E-17</v>
      </c>
      <c r="D3690" s="247">
        <f>_xlfn.NORM.DIST($B3690,$B$752,$B$753,1)</f>
        <v>0.99999999999998979</v>
      </c>
      <c r="E3690" s="247">
        <f>IF(OR(D3690&lt;$F$757,D3690&gt;$F$758),C3690,"")</f>
        <v>3.3011265337537311E-17</v>
      </c>
      <c r="F3690" s="247" t="str">
        <f>IF(AND(D3690&gt;$F$757,D3690&lt;$F$758),C3690,"")</f>
        <v/>
      </c>
      <c r="G3690" s="247" t="str">
        <f>IF(C3690=MAX($C$761:$C$2761),C3690,"")</f>
        <v/>
      </c>
      <c r="H3690" s="247">
        <f>_xlfn.NORM.DIST(B3690,$F$753,$F$754,0)</f>
        <v>9.8244532941101329E-267</v>
      </c>
      <c r="I3690" s="247" t="str">
        <f>IF(H3690=MAX($H$761:$H$2761),C3690,"")</f>
        <v/>
      </c>
      <c r="J3690" s="247"/>
      <c r="K3690" s="247"/>
      <c r="L3690" s="247"/>
      <c r="M3690" s="247"/>
      <c r="N3690" s="247"/>
      <c r="O3690" s="247"/>
      <c r="P3690" s="247"/>
      <c r="Q3690" s="247"/>
      <c r="R3690" s="247"/>
      <c r="AZ3690" s="259"/>
      <c r="BA3690" s="259">
        <f>BA3689+$BD$753</f>
        <v>18.777599999998976</v>
      </c>
      <c r="BB3690" s="274">
        <f t="shared" si="793"/>
        <v>8.9133272293913865E-3</v>
      </c>
      <c r="BC3690" s="259">
        <f t="shared" si="794"/>
        <v>2.1731274216249194E-5</v>
      </c>
      <c r="BD3690" s="259">
        <f t="shared" si="791"/>
        <v>2.1731274216249194E-5</v>
      </c>
      <c r="BE3690" s="254" t="str">
        <f t="shared" si="792"/>
        <v/>
      </c>
    </row>
    <row r="3691" spans="1:57" ht="20.100000000000001" customHeight="1" x14ac:dyDescent="0.25">
      <c r="A3691" s="247">
        <v>2913</v>
      </c>
      <c r="B3691" s="247">
        <f>$B$755+(A3691*$B$758)</f>
        <v>18393.623142568264</v>
      </c>
      <c r="C3691" s="247">
        <f>_xlfn.NORM.DIST($B3691,$B$752,$B$753,0)</f>
        <v>3.2016419387857149E-17</v>
      </c>
      <c r="D3691" s="247">
        <f>_xlfn.NORM.DIST($B3691,$B$752,$B$753,1)</f>
        <v>0.99999999999999012</v>
      </c>
      <c r="E3691" s="247">
        <f>IF(OR(D3691&lt;$F$757,D3691&gt;$F$758),C3691,"")</f>
        <v>3.2016419387857149E-17</v>
      </c>
      <c r="F3691" s="247" t="str">
        <f>IF(AND(D3691&gt;$F$757,D3691&lt;$F$758),C3691,"")</f>
        <v/>
      </c>
      <c r="G3691" s="247" t="str">
        <f>IF(C3691=MAX($C$761:$C$2761),C3691,"")</f>
        <v/>
      </c>
      <c r="H3691" s="247">
        <f>_xlfn.NORM.DIST(B3691,$F$753,$F$754,0)</f>
        <v>1.1289452197402339E-266</v>
      </c>
      <c r="I3691" s="247" t="str">
        <f>IF(H3691=MAX($H$761:$H$2761),C3691,"")</f>
        <v/>
      </c>
      <c r="J3691" s="247"/>
      <c r="K3691" s="247"/>
      <c r="L3691" s="247"/>
      <c r="M3691" s="247"/>
      <c r="N3691" s="247"/>
      <c r="O3691" s="247"/>
      <c r="P3691" s="247"/>
      <c r="Q3691" s="247"/>
      <c r="R3691" s="247"/>
      <c r="AZ3691" s="259"/>
      <c r="BA3691" s="259">
        <f>BA3690+$BD$753</f>
        <v>18.783999999998976</v>
      </c>
      <c r="BB3691" s="274">
        <f t="shared" si="793"/>
        <v>8.8915959551751373E-3</v>
      </c>
      <c r="BC3691" s="259">
        <f t="shared" si="794"/>
        <v>2.1680304462676908E-5</v>
      </c>
      <c r="BD3691" s="259">
        <f t="shared" si="791"/>
        <v>2.1680304462676908E-5</v>
      </c>
      <c r="BE3691" s="254" t="str">
        <f t="shared" si="792"/>
        <v/>
      </c>
    </row>
    <row r="3692" spans="1:57" ht="20.100000000000001" customHeight="1" x14ac:dyDescent="0.25">
      <c r="A3692" s="247">
        <v>2914</v>
      </c>
      <c r="B3692" s="247">
        <f>$B$755+(A3692*$B$758)</f>
        <v>18403.238209553405</v>
      </c>
      <c r="C3692" s="247">
        <f>_xlfn.NORM.DIST($B3692,$B$752,$B$753,0)</f>
        <v>3.1051057851060336E-17</v>
      </c>
      <c r="D3692" s="247">
        <f>_xlfn.NORM.DIST($B3692,$B$752,$B$753,1)</f>
        <v>0.99999999999999045</v>
      </c>
      <c r="E3692" s="247">
        <f>IF(OR(D3692&lt;$F$757,D3692&gt;$F$758),C3692,"")</f>
        <v>3.1051057851060336E-17</v>
      </c>
      <c r="F3692" s="247" t="str">
        <f>IF(AND(D3692&gt;$F$757,D3692&lt;$F$758),C3692,"")</f>
        <v/>
      </c>
      <c r="G3692" s="247" t="str">
        <f>IF(C3692=MAX($C$761:$C$2761),C3692,"")</f>
        <v/>
      </c>
      <c r="H3692" s="247">
        <f>_xlfn.NORM.DIST(B3692,$F$753,$F$754,0)</f>
        <v>1.2972700657295473E-266</v>
      </c>
      <c r="I3692" s="247" t="str">
        <f>IF(H3692=MAX($H$761:$H$2761),C3692,"")</f>
        <v/>
      </c>
      <c r="J3692" s="247"/>
      <c r="K3692" s="247"/>
      <c r="L3692" s="247"/>
      <c r="M3692" s="247"/>
      <c r="N3692" s="247"/>
      <c r="O3692" s="247"/>
      <c r="P3692" s="247"/>
      <c r="Q3692" s="247"/>
      <c r="R3692" s="247"/>
      <c r="AZ3692" s="259"/>
      <c r="BA3692" s="259">
        <f>BA3691+$BD$753</f>
        <v>18.790399999998975</v>
      </c>
      <c r="BB3692" s="274">
        <f t="shared" si="793"/>
        <v>8.8699156507124604E-3</v>
      </c>
      <c r="BC3692" s="259">
        <f t="shared" si="794"/>
        <v>2.1629447981341698E-5</v>
      </c>
      <c r="BD3692" s="259">
        <f t="shared" si="791"/>
        <v>2.1629447981341698E-5</v>
      </c>
      <c r="BE3692" s="254" t="str">
        <f t="shared" si="792"/>
        <v/>
      </c>
    </row>
    <row r="3693" spans="1:57" ht="20.100000000000001" customHeight="1" x14ac:dyDescent="0.25">
      <c r="A3693" s="248">
        <v>2915</v>
      </c>
      <c r="B3693" s="247">
        <f>$B$755+(A3693*$B$758)</f>
        <v>18412.853276538539</v>
      </c>
      <c r="C3693" s="247">
        <f>_xlfn.NORM.DIST($B3693,$B$752,$B$753,0)</f>
        <v>3.01143221364692E-17</v>
      </c>
      <c r="D3693" s="247">
        <f>_xlfn.NORM.DIST($B3693,$B$752,$B$753,1)</f>
        <v>0.99999999999999067</v>
      </c>
      <c r="E3693" s="247">
        <f>IF(OR(D3693&lt;$F$757,D3693&gt;$F$758),C3693,"")</f>
        <v>3.01143221364692E-17</v>
      </c>
      <c r="F3693" s="247" t="str">
        <f>IF(AND(D3693&gt;$F$757,D3693&lt;$F$758),C3693,"")</f>
        <v/>
      </c>
      <c r="G3693" s="247" t="str">
        <f>IF(C3693=MAX($C$761:$C$2761),C3693,"")</f>
        <v/>
      </c>
      <c r="H3693" s="247">
        <f>_xlfn.NORM.DIST(B3693,$F$753,$F$754,0)</f>
        <v>1.4906681632314193E-266</v>
      </c>
      <c r="I3693" s="247" t="str">
        <f>IF(H3693=MAX($H$761:$H$2761),C3693,"")</f>
        <v/>
      </c>
      <c r="J3693" s="247"/>
      <c r="K3693" s="247"/>
      <c r="L3693" s="247"/>
      <c r="M3693" s="247"/>
      <c r="N3693" s="247"/>
      <c r="O3693" s="247"/>
      <c r="P3693" s="247"/>
      <c r="Q3693" s="247"/>
      <c r="R3693" s="247"/>
      <c r="AZ3693" s="259"/>
      <c r="BA3693" s="259">
        <f>BA3692+$BD$753</f>
        <v>18.796799999998974</v>
      </c>
      <c r="BB3693" s="274">
        <f t="shared" si="793"/>
        <v>8.8482862027311187E-3</v>
      </c>
      <c r="BC3693" s="259">
        <f t="shared" si="794"/>
        <v>2.1578704540232974E-5</v>
      </c>
      <c r="BD3693" s="259">
        <f t="shared" si="791"/>
        <v>2.1578704540232974E-5</v>
      </c>
      <c r="BE3693" s="254" t="str">
        <f t="shared" si="792"/>
        <v/>
      </c>
    </row>
    <row r="3694" spans="1:57" ht="20.100000000000001" customHeight="1" x14ac:dyDescent="0.25">
      <c r="A3694" s="247">
        <v>2916</v>
      </c>
      <c r="B3694" s="247">
        <f>$B$755+(A3694*$B$758)</f>
        <v>18422.46834352368</v>
      </c>
      <c r="C3694" s="247">
        <f>_xlfn.NORM.DIST($B3694,$B$752,$B$753,0)</f>
        <v>2.9205378195054587E-17</v>
      </c>
      <c r="D3694" s="247">
        <f>_xlfn.NORM.DIST($B3694,$B$752,$B$753,1)</f>
        <v>0.99999999999999101</v>
      </c>
      <c r="E3694" s="247">
        <f>IF(OR(D3694&lt;$F$757,D3694&gt;$F$758),C3694,"")</f>
        <v>2.9205378195054587E-17</v>
      </c>
      <c r="F3694" s="247" t="str">
        <f>IF(AND(D3694&gt;$F$757,D3694&lt;$F$758),C3694,"")</f>
        <v/>
      </c>
      <c r="G3694" s="247" t="str">
        <f>IF(C3694=MAX($C$761:$C$2761),C3694,"")</f>
        <v/>
      </c>
      <c r="H3694" s="247">
        <f>_xlfn.NORM.DIST(B3694,$F$753,$F$754,0)</f>
        <v>1.7128708033831514E-266</v>
      </c>
      <c r="I3694" s="247" t="str">
        <f>IF(H3694=MAX($H$761:$H$2761),C3694,"")</f>
        <v/>
      </c>
      <c r="J3694" s="247"/>
      <c r="K3694" s="247"/>
      <c r="L3694" s="247"/>
      <c r="M3694" s="247"/>
      <c r="N3694" s="247"/>
      <c r="O3694" s="247"/>
      <c r="P3694" s="247"/>
      <c r="Q3694" s="247"/>
      <c r="R3694" s="247"/>
      <c r="AZ3694" s="259"/>
      <c r="BA3694" s="259">
        <f>BA3693+$BD$753</f>
        <v>18.803199999998974</v>
      </c>
      <c r="BB3694" s="274">
        <f t="shared" si="793"/>
        <v>8.8267074981908857E-3</v>
      </c>
      <c r="BC3694" s="259">
        <f t="shared" si="794"/>
        <v>2.1528073907808518E-5</v>
      </c>
      <c r="BD3694" s="259">
        <f t="shared" si="791"/>
        <v>2.1528073907808518E-5</v>
      </c>
      <c r="BE3694" s="254" t="str">
        <f t="shared" si="792"/>
        <v/>
      </c>
    </row>
    <row r="3695" spans="1:57" ht="20.100000000000001" customHeight="1" x14ac:dyDescent="0.25">
      <c r="A3695" s="247">
        <v>2917</v>
      </c>
      <c r="B3695" s="247">
        <f>$B$755+(A3695*$B$758)</f>
        <v>18432.083410508814</v>
      </c>
      <c r="C3695" s="247">
        <f>_xlfn.NORM.DIST($B3695,$B$752,$B$753,0)</f>
        <v>2.8323415831651185E-17</v>
      </c>
      <c r="D3695" s="247">
        <f>_xlfn.NORM.DIST($B3695,$B$752,$B$753,1)</f>
        <v>0.99999999999999123</v>
      </c>
      <c r="E3695" s="247">
        <f>IF(OR(D3695&lt;$F$757,D3695&gt;$F$758),C3695,"")</f>
        <v>2.8323415831651185E-17</v>
      </c>
      <c r="F3695" s="247" t="str">
        <f>IF(AND(D3695&gt;$F$757,D3695&lt;$F$758),C3695,"")</f>
        <v/>
      </c>
      <c r="G3695" s="247" t="str">
        <f>IF(C3695=MAX($C$761:$C$2761),C3695,"")</f>
        <v/>
      </c>
      <c r="H3695" s="247">
        <f>_xlfn.NORM.DIST(B3695,$F$753,$F$754,0)</f>
        <v>1.9681640213443482E-266</v>
      </c>
      <c r="I3695" s="247" t="str">
        <f>IF(H3695=MAX($H$761:$H$2761),C3695,"")</f>
        <v/>
      </c>
      <c r="J3695" s="247"/>
      <c r="K3695" s="247"/>
      <c r="L3695" s="247"/>
      <c r="M3695" s="247"/>
      <c r="N3695" s="247"/>
      <c r="O3695" s="247"/>
      <c r="P3695" s="247"/>
      <c r="Q3695" s="247"/>
      <c r="R3695" s="247"/>
      <c r="AZ3695" s="259"/>
      <c r="BA3695" s="259">
        <f>BA3694+$BD$753</f>
        <v>18.809599999998973</v>
      </c>
      <c r="BB3695" s="274">
        <f t="shared" si="793"/>
        <v>8.8051794242830772E-3</v>
      </c>
      <c r="BC3695" s="259">
        <f t="shared" si="794"/>
        <v>2.1477555852947652E-5</v>
      </c>
      <c r="BD3695" s="259">
        <f t="shared" si="791"/>
        <v>2.1477555852947652E-5</v>
      </c>
      <c r="BE3695" s="254" t="str">
        <f t="shared" si="792"/>
        <v/>
      </c>
    </row>
    <row r="3696" spans="1:57" ht="20.100000000000001" customHeight="1" x14ac:dyDescent="0.25">
      <c r="A3696" s="247">
        <v>2918</v>
      </c>
      <c r="B3696" s="247">
        <f>$B$755+(A3696*$B$758)</f>
        <v>18441.698477493956</v>
      </c>
      <c r="C3696" s="247">
        <f>_xlfn.NORM.DIST($B3696,$B$752,$B$753,0)</f>
        <v>2.7467648036038271E-17</v>
      </c>
      <c r="D3696" s="247">
        <f>_xlfn.NORM.DIST($B3696,$B$752,$B$753,1)</f>
        <v>0.99999999999999156</v>
      </c>
      <c r="E3696" s="247">
        <f>IF(OR(D3696&lt;$F$757,D3696&gt;$F$758),C3696,"")</f>
        <v>2.7467648036038271E-17</v>
      </c>
      <c r="F3696" s="247" t="str">
        <f>IF(AND(D3696&gt;$F$757,D3696&lt;$F$758),C3696,"")</f>
        <v/>
      </c>
      <c r="G3696" s="247" t="str">
        <f>IF(C3696=MAX($C$761:$C$2761),C3696,"")</f>
        <v/>
      </c>
      <c r="H3696" s="247">
        <f>_xlfn.NORM.DIST(B3696,$F$753,$F$754,0)</f>
        <v>2.2614709930518993E-266</v>
      </c>
      <c r="I3696" s="247" t="str">
        <f>IF(H3696=MAX($H$761:$H$2761),C3696,"")</f>
        <v/>
      </c>
      <c r="J3696" s="247"/>
      <c r="K3696" s="247"/>
      <c r="L3696" s="247"/>
      <c r="M3696" s="247"/>
      <c r="N3696" s="247"/>
      <c r="O3696" s="247"/>
      <c r="P3696" s="247"/>
      <c r="Q3696" s="247"/>
      <c r="R3696" s="247"/>
      <c r="AZ3696" s="259"/>
      <c r="BA3696" s="259">
        <f>BA3695+$BD$753</f>
        <v>18.815999999998972</v>
      </c>
      <c r="BB3696" s="274">
        <f t="shared" si="793"/>
        <v>8.7837018684301296E-3</v>
      </c>
      <c r="BC3696" s="259">
        <f t="shared" si="794"/>
        <v>2.1427150144867971E-5</v>
      </c>
      <c r="BD3696" s="259">
        <f t="shared" si="791"/>
        <v>2.1427150144867971E-5</v>
      </c>
      <c r="BE3696" s="254" t="str">
        <f t="shared" si="792"/>
        <v/>
      </c>
    </row>
    <row r="3697" spans="1:57" ht="20.100000000000001" customHeight="1" x14ac:dyDescent="0.25">
      <c r="A3697" s="247">
        <v>2919</v>
      </c>
      <c r="B3697" s="247">
        <f>$B$755+(A3697*$B$758)</f>
        <v>18451.31354447909</v>
      </c>
      <c r="C3697" s="247">
        <f>_xlfn.NORM.DIST($B3697,$B$752,$B$753,0)</f>
        <v>2.6637310332398025E-17</v>
      </c>
      <c r="D3697" s="247">
        <f>_xlfn.NORM.DIST($B3697,$B$752,$B$753,1)</f>
        <v>0.99999999999999178</v>
      </c>
      <c r="E3697" s="247">
        <f>IF(OR(D3697&lt;$F$757,D3697&gt;$F$758),C3697,"")</f>
        <v>2.6637310332398025E-17</v>
      </c>
      <c r="F3697" s="247" t="str">
        <f>IF(AND(D3697&gt;$F$757,D3697&lt;$F$758),C3697,"")</f>
        <v/>
      </c>
      <c r="G3697" s="247" t="str">
        <f>IF(C3697=MAX($C$761:$C$2761),C3697,"")</f>
        <v/>
      </c>
      <c r="H3697" s="247">
        <f>_xlfn.NORM.DIST(B3697,$F$753,$F$754,0)</f>
        <v>2.5984466587088176E-266</v>
      </c>
      <c r="I3697" s="247" t="str">
        <f>IF(H3697=MAX($H$761:$H$2761),C3697,"")</f>
        <v/>
      </c>
      <c r="J3697" s="247"/>
      <c r="K3697" s="247"/>
      <c r="L3697" s="247"/>
      <c r="M3697" s="247"/>
      <c r="N3697" s="247"/>
      <c r="O3697" s="247"/>
      <c r="P3697" s="247"/>
      <c r="Q3697" s="247"/>
      <c r="R3697" s="247"/>
      <c r="AZ3697" s="259"/>
      <c r="BA3697" s="259">
        <f>BA3696+$BD$753</f>
        <v>18.822399999998972</v>
      </c>
      <c r="BB3697" s="274">
        <f t="shared" si="793"/>
        <v>8.7622747182852616E-3</v>
      </c>
      <c r="BC3697" s="259">
        <f t="shared" si="794"/>
        <v>2.1376856553277993E-5</v>
      </c>
      <c r="BD3697" s="259">
        <f t="shared" si="791"/>
        <v>2.1376856553277993E-5</v>
      </c>
      <c r="BE3697" s="254" t="str">
        <f t="shared" si="792"/>
        <v/>
      </c>
    </row>
    <row r="3698" spans="1:57" ht="20.100000000000001" customHeight="1" x14ac:dyDescent="0.25">
      <c r="A3698" s="247">
        <v>2920</v>
      </c>
      <c r="B3698" s="247">
        <f>$B$755+(A3698*$B$758)</f>
        <v>18460.928611464231</v>
      </c>
      <c r="C3698" s="247">
        <f>_xlfn.NORM.DIST($B3698,$B$752,$B$753,0)</f>
        <v>2.583166014663967E-17</v>
      </c>
      <c r="D3698" s="247">
        <f>_xlfn.NORM.DIST($B3698,$B$752,$B$753,1)</f>
        <v>0.99999999999999201</v>
      </c>
      <c r="E3698" s="247">
        <f>IF(OR(D3698&lt;$F$757,D3698&gt;$F$758),C3698,"")</f>
        <v>2.583166014663967E-17</v>
      </c>
      <c r="F3698" s="247" t="str">
        <f>IF(AND(D3698&gt;$F$757,D3698&lt;$F$758),C3698,"")</f>
        <v/>
      </c>
      <c r="G3698" s="247" t="str">
        <f>IF(C3698=MAX($C$761:$C$2761),C3698,"")</f>
        <v/>
      </c>
      <c r="H3698" s="247">
        <f>_xlfn.NORM.DIST(B3698,$F$753,$F$754,0)</f>
        <v>2.985586385571093E-266</v>
      </c>
      <c r="I3698" s="247" t="str">
        <f>IF(H3698=MAX($H$761:$H$2761),C3698,"")</f>
        <v/>
      </c>
      <c r="J3698" s="247"/>
      <c r="K3698" s="247"/>
      <c r="L3698" s="247"/>
      <c r="M3698" s="247"/>
      <c r="N3698" s="247"/>
      <c r="O3698" s="247"/>
      <c r="P3698" s="247"/>
      <c r="Q3698" s="247"/>
      <c r="R3698" s="247"/>
      <c r="AZ3698" s="259"/>
      <c r="BA3698" s="259">
        <f>BA3697+$BD$753</f>
        <v>18.828799999998971</v>
      </c>
      <c r="BB3698" s="274">
        <f t="shared" si="793"/>
        <v>8.7408978617319836E-3</v>
      </c>
      <c r="BC3698" s="259">
        <f t="shared" si="794"/>
        <v>2.1326674848238386E-5</v>
      </c>
      <c r="BD3698" s="259">
        <f t="shared" si="791"/>
        <v>2.1326674848238386E-5</v>
      </c>
      <c r="BE3698" s="254" t="str">
        <f t="shared" si="792"/>
        <v/>
      </c>
    </row>
    <row r="3699" spans="1:57" ht="20.100000000000001" customHeight="1" x14ac:dyDescent="0.25">
      <c r="A3699" s="248">
        <v>2921</v>
      </c>
      <c r="B3699" s="247">
        <f>$B$755+(A3699*$B$758)</f>
        <v>18470.543678449365</v>
      </c>
      <c r="C3699" s="247">
        <f>_xlfn.NORM.DIST($B3699,$B$752,$B$753,0)</f>
        <v>2.5049976191128185E-17</v>
      </c>
      <c r="D3699" s="247">
        <f>_xlfn.NORM.DIST($B3699,$B$752,$B$753,1)</f>
        <v>0.99999999999999234</v>
      </c>
      <c r="E3699" s="247">
        <f>IF(OR(D3699&lt;$F$757,D3699&gt;$F$758),C3699,"")</f>
        <v>2.5049976191128185E-17</v>
      </c>
      <c r="F3699" s="247" t="str">
        <f>IF(AND(D3699&gt;$F$757,D3699&lt;$F$758),C3699,"")</f>
        <v/>
      </c>
      <c r="G3699" s="247" t="str">
        <f>IF(C3699=MAX($C$761:$C$2761),C3699,"")</f>
        <v/>
      </c>
      <c r="H3699" s="247">
        <f>_xlfn.NORM.DIST(B3699,$F$753,$F$754,0)</f>
        <v>3.4303507510363545E-266</v>
      </c>
      <c r="I3699" s="247" t="str">
        <f>IF(H3699=MAX($H$761:$H$2761),C3699,"")</f>
        <v/>
      </c>
      <c r="J3699" s="247"/>
      <c r="K3699" s="247"/>
      <c r="L3699" s="247"/>
      <c r="M3699" s="247"/>
      <c r="N3699" s="247"/>
      <c r="O3699" s="247"/>
      <c r="P3699" s="247"/>
      <c r="Q3699" s="247"/>
      <c r="R3699" s="247"/>
      <c r="AZ3699" s="259"/>
      <c r="BA3699" s="259">
        <f>BA3698+$BD$753</f>
        <v>18.83519999999897</v>
      </c>
      <c r="BB3699" s="274">
        <f t="shared" si="793"/>
        <v>8.7195711868837452E-3</v>
      </c>
      <c r="BC3699" s="259">
        <f t="shared" si="794"/>
        <v>2.127660480025044E-5</v>
      </c>
      <c r="BD3699" s="259">
        <f t="shared" si="791"/>
        <v>2.127660480025044E-5</v>
      </c>
      <c r="BE3699" s="254" t="str">
        <f t="shared" si="792"/>
        <v/>
      </c>
    </row>
    <row r="3700" spans="1:57" ht="20.100000000000001" customHeight="1" x14ac:dyDescent="0.25">
      <c r="A3700" s="247">
        <v>2922</v>
      </c>
      <c r="B3700" s="247">
        <f>$B$755+(A3700*$B$758)</f>
        <v>18480.158745434506</v>
      </c>
      <c r="C3700" s="247">
        <f>_xlfn.NORM.DIST($B3700,$B$752,$B$753,0)</f>
        <v>2.4291557866330512E-17</v>
      </c>
      <c r="D3700" s="247">
        <f>_xlfn.NORM.DIST($B3700,$B$752,$B$753,1)</f>
        <v>0.99999999999999256</v>
      </c>
      <c r="E3700" s="247">
        <f>IF(OR(D3700&lt;$F$757,D3700&gt;$F$758),C3700,"")</f>
        <v>2.4291557866330512E-17</v>
      </c>
      <c r="F3700" s="247" t="str">
        <f>IF(AND(D3700&gt;$F$757,D3700&lt;$F$758),C3700,"")</f>
        <v/>
      </c>
      <c r="G3700" s="247" t="str">
        <f>IF(C3700=MAX($C$761:$C$2761),C3700,"")</f>
        <v/>
      </c>
      <c r="H3700" s="247">
        <f>_xlfn.NORM.DIST(B3700,$F$753,$F$754,0)</f>
        <v>3.9413088352135492E-266</v>
      </c>
      <c r="I3700" s="247" t="str">
        <f>IF(H3700=MAX($H$761:$H$2761),C3700,"")</f>
        <v/>
      </c>
      <c r="J3700" s="247"/>
      <c r="K3700" s="247"/>
      <c r="L3700" s="247"/>
      <c r="M3700" s="247"/>
      <c r="N3700" s="247"/>
      <c r="O3700" s="247"/>
      <c r="P3700" s="247"/>
      <c r="Q3700" s="247"/>
      <c r="R3700" s="247"/>
      <c r="AZ3700" s="259"/>
      <c r="BA3700" s="259">
        <f>BA3699+$BD$753</f>
        <v>18.841599999998969</v>
      </c>
      <c r="BB3700" s="274">
        <f t="shared" si="793"/>
        <v>8.6982945820834948E-3</v>
      </c>
      <c r="BC3700" s="259">
        <f t="shared" si="794"/>
        <v>2.1226646180195347E-5</v>
      </c>
      <c r="BD3700" s="259">
        <f t="shared" ref="BD3700:BD3763" si="795">IF(BB3700&lt;(1-$AZ$760),BC3700,"")</f>
        <v>2.1226646180195347E-5</v>
      </c>
      <c r="BE3700" s="254" t="str">
        <f t="shared" ref="BE3700:BE3763" si="796">IF(BB3700&lt;(1-$AZ$766),BC3700,"")</f>
        <v/>
      </c>
    </row>
    <row r="3701" spans="1:57" ht="20.100000000000001" customHeight="1" x14ac:dyDescent="0.25">
      <c r="A3701" s="247">
        <v>2923</v>
      </c>
      <c r="B3701" s="247">
        <f>$B$755+(A3701*$B$758)</f>
        <v>18489.77381241964</v>
      </c>
      <c r="C3701" s="247">
        <f>_xlfn.NORM.DIST($B3701,$B$752,$B$753,0)</f>
        <v>2.3555724678942795E-17</v>
      </c>
      <c r="D3701" s="247">
        <f>_xlfn.NORM.DIST($B3701,$B$752,$B$753,1)</f>
        <v>0.99999999999999278</v>
      </c>
      <c r="E3701" s="247">
        <f>IF(OR(D3701&lt;$F$757,D3701&gt;$F$758),C3701,"")</f>
        <v>2.3555724678942795E-17</v>
      </c>
      <c r="F3701" s="247" t="str">
        <f>IF(AND(D3701&gt;$F$757,D3701&lt;$F$758),C3701,"")</f>
        <v/>
      </c>
      <c r="G3701" s="247" t="str">
        <f>IF(C3701=MAX($C$761:$C$2761),C3701,"")</f>
        <v/>
      </c>
      <c r="H3701" s="247">
        <f>_xlfn.NORM.DIST(B3701,$F$753,$F$754,0)</f>
        <v>4.5283027658851794E-266</v>
      </c>
      <c r="I3701" s="247" t="str">
        <f>IF(H3701=MAX($H$761:$H$2761),C3701,"")</f>
        <v/>
      </c>
      <c r="J3701" s="247"/>
      <c r="K3701" s="247"/>
      <c r="L3701" s="247"/>
      <c r="M3701" s="247"/>
      <c r="N3701" s="247"/>
      <c r="O3701" s="247"/>
      <c r="P3701" s="247"/>
      <c r="Q3701" s="247"/>
      <c r="R3701" s="247"/>
      <c r="AZ3701" s="259"/>
      <c r="BA3701" s="259">
        <f>BA3700+$BD$753</f>
        <v>18.847999999998969</v>
      </c>
      <c r="BB3701" s="274">
        <f t="shared" ref="BB3701:BB3764" si="797">_xlfn.CHISQ.DIST.RT(BA3701,7)</f>
        <v>8.6770679359032994E-3</v>
      </c>
      <c r="BC3701" s="259">
        <f t="shared" ref="BC3701:BC3764" si="798">BB3701-BB3702</f>
        <v>2.1176798759419205E-5</v>
      </c>
      <c r="BD3701" s="259">
        <f t="shared" si="795"/>
        <v>2.1176798759419205E-5</v>
      </c>
      <c r="BE3701" s="254" t="str">
        <f t="shared" si="796"/>
        <v/>
      </c>
    </row>
    <row r="3702" spans="1:57" ht="20.100000000000001" customHeight="1" x14ac:dyDescent="0.25">
      <c r="A3702" s="247">
        <v>2924</v>
      </c>
      <c r="B3702" s="247">
        <f>$B$755+(A3702*$B$758)</f>
        <v>18499.388879404782</v>
      </c>
      <c r="C3702" s="247">
        <f>_xlfn.NORM.DIST($B3702,$B$752,$B$753,0)</f>
        <v>2.2841815676037672E-17</v>
      </c>
      <c r="D3702" s="247">
        <f>_xlfn.NORM.DIST($B3702,$B$752,$B$753,1)</f>
        <v>0.99999999999999301</v>
      </c>
      <c r="E3702" s="247">
        <f>IF(OR(D3702&lt;$F$757,D3702&gt;$F$758),C3702,"")</f>
        <v>2.2841815676037672E-17</v>
      </c>
      <c r="F3702" s="247" t="str">
        <f>IF(AND(D3702&gt;$F$757,D3702&lt;$F$758),C3702,"")</f>
        <v/>
      </c>
      <c r="G3702" s="247" t="str">
        <f>IF(C3702=MAX($C$761:$C$2761),C3702,"")</f>
        <v/>
      </c>
      <c r="H3702" s="247">
        <f>_xlfn.NORM.DIST(B3702,$F$753,$F$754,0)</f>
        <v>5.2026366648880394E-266</v>
      </c>
      <c r="I3702" s="247" t="str">
        <f>IF(H3702=MAX($H$761:$H$2761),C3702,"")</f>
        <v/>
      </c>
      <c r="J3702" s="247"/>
      <c r="K3702" s="247"/>
      <c r="L3702" s="247"/>
      <c r="M3702" s="247"/>
      <c r="N3702" s="247"/>
      <c r="O3702" s="247"/>
      <c r="P3702" s="247"/>
      <c r="Q3702" s="247"/>
      <c r="R3702" s="247"/>
      <c r="AZ3702" s="259"/>
      <c r="BA3702" s="259">
        <f>BA3701+$BD$753</f>
        <v>18.854399999998968</v>
      </c>
      <c r="BB3702" s="274">
        <f t="shared" si="797"/>
        <v>8.6558911371438802E-3</v>
      </c>
      <c r="BC3702" s="259">
        <f t="shared" si="798"/>
        <v>2.1127062309602915E-5</v>
      </c>
      <c r="BD3702" s="259">
        <f t="shared" si="795"/>
        <v>2.1127062309602915E-5</v>
      </c>
      <c r="BE3702" s="254" t="str">
        <f t="shared" si="796"/>
        <v/>
      </c>
    </row>
    <row r="3703" spans="1:57" ht="20.100000000000001" customHeight="1" x14ac:dyDescent="0.25">
      <c r="A3703" s="247">
        <v>2925</v>
      </c>
      <c r="B3703" s="247">
        <f>$B$755+(A3703*$B$758)</f>
        <v>18509.003946389916</v>
      </c>
      <c r="C3703" s="247">
        <f>_xlfn.NORM.DIST($B3703,$B$752,$B$753,0)</f>
        <v>2.214918889481586E-17</v>
      </c>
      <c r="D3703" s="247">
        <f>_xlfn.NORM.DIST($B3703,$B$752,$B$753,1)</f>
        <v>0.99999999999999323</v>
      </c>
      <c r="E3703" s="247">
        <f>IF(OR(D3703&lt;$F$757,D3703&gt;$F$758),C3703,"")</f>
        <v>2.214918889481586E-17</v>
      </c>
      <c r="F3703" s="247" t="str">
        <f>IF(AND(D3703&gt;$F$757,D3703&lt;$F$758),C3703,"")</f>
        <v/>
      </c>
      <c r="G3703" s="247" t="str">
        <f>IF(C3703=MAX($C$761:$C$2761),C3703,"")</f>
        <v/>
      </c>
      <c r="H3703" s="247">
        <f>_xlfn.NORM.DIST(B3703,$F$753,$F$754,0)</f>
        <v>5.9772936110555787E-266</v>
      </c>
      <c r="I3703" s="247" t="str">
        <f>IF(H3703=MAX($H$761:$H$2761),C3703,"")</f>
        <v/>
      </c>
      <c r="J3703" s="247"/>
      <c r="K3703" s="247"/>
      <c r="L3703" s="247"/>
      <c r="M3703" s="247"/>
      <c r="N3703" s="247"/>
      <c r="O3703" s="247"/>
      <c r="P3703" s="247"/>
      <c r="Q3703" s="247"/>
      <c r="R3703" s="247"/>
      <c r="AZ3703" s="259"/>
      <c r="BA3703" s="259">
        <f>BA3702+$BD$753</f>
        <v>18.860799999998967</v>
      </c>
      <c r="BB3703" s="274">
        <f t="shared" si="797"/>
        <v>8.6347640748342773E-3</v>
      </c>
      <c r="BC3703" s="259">
        <f t="shared" si="798"/>
        <v>2.1077436602887079E-5</v>
      </c>
      <c r="BD3703" s="259">
        <f t="shared" si="795"/>
        <v>2.1077436602887079E-5</v>
      </c>
      <c r="BE3703" s="254" t="str">
        <f t="shared" si="796"/>
        <v/>
      </c>
    </row>
    <row r="3704" spans="1:57" ht="20.100000000000001" customHeight="1" x14ac:dyDescent="0.25">
      <c r="A3704" s="247">
        <v>2926</v>
      </c>
      <c r="B3704" s="247">
        <f>$B$755+(A3704*$B$758)</f>
        <v>18518.619013375057</v>
      </c>
      <c r="C3704" s="247">
        <f>_xlfn.NORM.DIST($B3704,$B$752,$B$753,0)</f>
        <v>2.1477220827526674E-17</v>
      </c>
      <c r="D3704" s="247">
        <f>_xlfn.NORM.DIST($B3704,$B$752,$B$753,1)</f>
        <v>0.99999999999999345</v>
      </c>
      <c r="E3704" s="247">
        <f>IF(OR(D3704&lt;$F$757,D3704&gt;$F$758),C3704,"")</f>
        <v>2.1477220827526674E-17</v>
      </c>
      <c r="F3704" s="247" t="str">
        <f>IF(AND(D3704&gt;$F$757,D3704&lt;$F$758),C3704,"")</f>
        <v/>
      </c>
      <c r="G3704" s="247" t="str">
        <f>IF(C3704=MAX($C$761:$C$2761),C3704,"")</f>
        <v/>
      </c>
      <c r="H3704" s="247">
        <f>_xlfn.NORM.DIST(B3704,$F$753,$F$754,0)</f>
        <v>6.867184769952148E-266</v>
      </c>
      <c r="I3704" s="247" t="str">
        <f>IF(H3704=MAX($H$761:$H$2761),C3704,"")</f>
        <v/>
      </c>
      <c r="J3704" s="247"/>
      <c r="K3704" s="247"/>
      <c r="L3704" s="247"/>
      <c r="M3704" s="247"/>
      <c r="N3704" s="247"/>
      <c r="O3704" s="247"/>
      <c r="P3704" s="247"/>
      <c r="Q3704" s="247"/>
      <c r="R3704" s="247"/>
      <c r="AZ3704" s="259"/>
      <c r="BA3704" s="259">
        <f>BA3703+$BD$753</f>
        <v>18.867199999998967</v>
      </c>
      <c r="BB3704" s="274">
        <f t="shared" si="797"/>
        <v>8.6136866382313902E-3</v>
      </c>
      <c r="BC3704" s="259">
        <f t="shared" si="798"/>
        <v>2.1027921411774855E-5</v>
      </c>
      <c r="BD3704" s="259">
        <f t="shared" si="795"/>
        <v>2.1027921411774855E-5</v>
      </c>
      <c r="BE3704" s="254" t="str">
        <f t="shared" si="796"/>
        <v/>
      </c>
    </row>
    <row r="3705" spans="1:57" ht="20.100000000000001" customHeight="1" x14ac:dyDescent="0.25">
      <c r="A3705" s="247">
        <v>2927</v>
      </c>
      <c r="B3705" s="247">
        <f>$B$755+(A3705*$B$758)</f>
        <v>18528.234080360191</v>
      </c>
      <c r="C3705" s="247">
        <f>_xlfn.NORM.DIST($B3705,$B$752,$B$753,0)</f>
        <v>2.0825305901162144E-17</v>
      </c>
      <c r="D3705" s="247">
        <f>_xlfn.NORM.DIST($B3705,$B$752,$B$753,1)</f>
        <v>0.99999999999999356</v>
      </c>
      <c r="E3705" s="247">
        <f>IF(OR(D3705&lt;$F$757,D3705&gt;$F$758),C3705,"")</f>
        <v>2.0825305901162144E-17</v>
      </c>
      <c r="F3705" s="247" t="str">
        <f>IF(AND(D3705&gt;$F$757,D3705&lt;$F$758),C3705,"")</f>
        <v/>
      </c>
      <c r="G3705" s="247" t="str">
        <f>IF(C3705=MAX($C$761:$C$2761),C3705,"")</f>
        <v/>
      </c>
      <c r="H3705" s="247">
        <f>_xlfn.NORM.DIST(B3705,$F$753,$F$754,0)</f>
        <v>7.8894354548439687E-266</v>
      </c>
      <c r="I3705" s="247" t="str">
        <f>IF(H3705=MAX($H$761:$H$2761),C3705,"")</f>
        <v/>
      </c>
      <c r="J3705" s="247"/>
      <c r="K3705" s="247"/>
      <c r="L3705" s="247"/>
      <c r="M3705" s="247"/>
      <c r="N3705" s="247"/>
      <c r="O3705" s="247"/>
      <c r="P3705" s="247"/>
      <c r="Q3705" s="247"/>
      <c r="R3705" s="247"/>
      <c r="AZ3705" s="259"/>
      <c r="BA3705" s="259">
        <f>BA3704+$BD$753</f>
        <v>18.873599999998966</v>
      </c>
      <c r="BB3705" s="274">
        <f t="shared" si="797"/>
        <v>8.5926587168196154E-3</v>
      </c>
      <c r="BC3705" s="259">
        <f t="shared" si="798"/>
        <v>2.097851650923431E-5</v>
      </c>
      <c r="BD3705" s="259">
        <f t="shared" si="795"/>
        <v>2.097851650923431E-5</v>
      </c>
      <c r="BE3705" s="254" t="str">
        <f t="shared" si="796"/>
        <v/>
      </c>
    </row>
    <row r="3706" spans="1:57" ht="20.100000000000001" customHeight="1" x14ac:dyDescent="0.25">
      <c r="A3706" s="248">
        <v>2928</v>
      </c>
      <c r="B3706" s="247">
        <f>$B$755+(A3706*$B$758)</f>
        <v>18537.849147345332</v>
      </c>
      <c r="C3706" s="247">
        <f>_xlfn.NORM.DIST($B3706,$B$752,$B$753,0)</f>
        <v>2.0192855971513209E-17</v>
      </c>
      <c r="D3706" s="247">
        <f>_xlfn.NORM.DIST($B3706,$B$752,$B$753,1)</f>
        <v>0.99999999999999378</v>
      </c>
      <c r="E3706" s="247">
        <f>IF(OR(D3706&lt;$F$757,D3706&gt;$F$758),C3706,"")</f>
        <v>2.0192855971513209E-17</v>
      </c>
      <c r="F3706" s="247" t="str">
        <f>IF(AND(D3706&gt;$F$757,D3706&lt;$F$758),C3706,"")</f>
        <v/>
      </c>
      <c r="G3706" s="247" t="str">
        <f>IF(C3706=MAX($C$761:$C$2761),C3706,"")</f>
        <v/>
      </c>
      <c r="H3706" s="247">
        <f>_xlfn.NORM.DIST(B3706,$F$753,$F$754,0)</f>
        <v>9.0637135883400334E-266</v>
      </c>
      <c r="I3706" s="247" t="str">
        <f>IF(H3706=MAX($H$761:$H$2761),C3706,"")</f>
        <v/>
      </c>
      <c r="J3706" s="247"/>
      <c r="K3706" s="247"/>
      <c r="L3706" s="247"/>
      <c r="M3706" s="247"/>
      <c r="N3706" s="247"/>
      <c r="O3706" s="247"/>
      <c r="P3706" s="247"/>
      <c r="Q3706" s="247"/>
      <c r="R3706" s="247"/>
      <c r="AZ3706" s="259"/>
      <c r="BA3706" s="259">
        <f>BA3705+$BD$753</f>
        <v>18.879999999998965</v>
      </c>
      <c r="BB3706" s="274">
        <f t="shared" si="797"/>
        <v>8.5716802003103811E-3</v>
      </c>
      <c r="BC3706" s="259">
        <f t="shared" si="798"/>
        <v>2.0929221668587392E-5</v>
      </c>
      <c r="BD3706" s="259">
        <f t="shared" si="795"/>
        <v>2.0929221668587392E-5</v>
      </c>
      <c r="BE3706" s="254" t="str">
        <f t="shared" si="796"/>
        <v/>
      </c>
    </row>
    <row r="3707" spans="1:57" ht="20.100000000000001" customHeight="1" x14ac:dyDescent="0.25">
      <c r="A3707" s="247">
        <v>2929</v>
      </c>
      <c r="B3707" s="247">
        <f>$B$755+(A3707*$B$758)</f>
        <v>18547.464214330466</v>
      </c>
      <c r="C3707" s="247">
        <f>_xlfn.NORM.DIST($B3707,$B$752,$B$753,0)</f>
        <v>1.9579299831211893E-17</v>
      </c>
      <c r="D3707" s="247">
        <f>_xlfn.NORM.DIST($B3707,$B$752,$B$753,1)</f>
        <v>0.999999999999994</v>
      </c>
      <c r="E3707" s="247">
        <f>IF(OR(D3707&lt;$F$757,D3707&gt;$F$758),C3707,"")</f>
        <v>1.9579299831211893E-17</v>
      </c>
      <c r="F3707" s="247" t="str">
        <f>IF(AND(D3707&gt;$F$757,D3707&lt;$F$758),C3707,"")</f>
        <v/>
      </c>
      <c r="G3707" s="247" t="str">
        <f>IF(C3707=MAX($C$761:$C$2761),C3707,"")</f>
        <v/>
      </c>
      <c r="H3707" s="247">
        <f>_xlfn.NORM.DIST(B3707,$F$753,$F$754,0)</f>
        <v>1.0412606843377763E-265</v>
      </c>
      <c r="I3707" s="247" t="str">
        <f>IF(H3707=MAX($H$761:$H$2761),C3707,"")</f>
        <v/>
      </c>
      <c r="J3707" s="247"/>
      <c r="K3707" s="247"/>
      <c r="L3707" s="247"/>
      <c r="M3707" s="247"/>
      <c r="N3707" s="247"/>
      <c r="O3707" s="247"/>
      <c r="P3707" s="247"/>
      <c r="Q3707" s="247"/>
      <c r="R3707" s="247"/>
      <c r="AZ3707" s="259"/>
      <c r="BA3707" s="259">
        <f>BA3706+$BD$753</f>
        <v>18.886399999998964</v>
      </c>
      <c r="BB3707" s="274">
        <f t="shared" si="797"/>
        <v>8.5507509786417937E-3</v>
      </c>
      <c r="BC3707" s="259">
        <f t="shared" si="798"/>
        <v>2.0880036663572382E-5</v>
      </c>
      <c r="BD3707" s="259">
        <f t="shared" si="795"/>
        <v>2.0880036663572382E-5</v>
      </c>
      <c r="BE3707" s="254" t="str">
        <f t="shared" si="796"/>
        <v/>
      </c>
    </row>
    <row r="3708" spans="1:57" ht="20.100000000000001" customHeight="1" x14ac:dyDescent="0.25">
      <c r="A3708" s="247">
        <v>2930</v>
      </c>
      <c r="B3708" s="247">
        <f>$B$755+(A3708*$B$758)</f>
        <v>18557.079281315608</v>
      </c>
      <c r="C3708" s="247">
        <f>_xlfn.NORM.DIST($B3708,$B$752,$B$753,0)</f>
        <v>1.8984082731369884E-17</v>
      </c>
      <c r="D3708" s="247">
        <f>_xlfn.NORM.DIST($B3708,$B$752,$B$753,1)</f>
        <v>0.99999999999999423</v>
      </c>
      <c r="E3708" s="247">
        <f>IF(OR(D3708&lt;$F$757,D3708&gt;$F$758),C3708,"")</f>
        <v>1.8984082731369884E-17</v>
      </c>
      <c r="F3708" s="247" t="str">
        <f>IF(AND(D3708&gt;$F$757,D3708&lt;$F$758),C3708,"")</f>
        <v/>
      </c>
      <c r="G3708" s="247" t="str">
        <f>IF(C3708=MAX($C$761:$C$2761),C3708,"")</f>
        <v/>
      </c>
      <c r="H3708" s="247">
        <f>_xlfn.NORM.DIST(B3708,$F$753,$F$754,0)</f>
        <v>1.1962055671092833E-265</v>
      </c>
      <c r="I3708" s="247" t="str">
        <f>IF(H3708=MAX($H$761:$H$2761),C3708,"")</f>
        <v/>
      </c>
      <c r="J3708" s="247"/>
      <c r="K3708" s="247"/>
      <c r="L3708" s="247"/>
      <c r="M3708" s="247"/>
      <c r="N3708" s="247"/>
      <c r="O3708" s="247"/>
      <c r="P3708" s="247"/>
      <c r="Q3708" s="247"/>
      <c r="R3708" s="247"/>
      <c r="AZ3708" s="259"/>
      <c r="BA3708" s="259">
        <f>BA3707+$BD$753</f>
        <v>18.892799999998964</v>
      </c>
      <c r="BB3708" s="274">
        <f t="shared" si="797"/>
        <v>8.5298709419782213E-3</v>
      </c>
      <c r="BC3708" s="259">
        <f t="shared" si="798"/>
        <v>2.0830961268335224E-5</v>
      </c>
      <c r="BD3708" s="259">
        <f t="shared" si="795"/>
        <v>2.0830961268335224E-5</v>
      </c>
      <c r="BE3708" s="254" t="str">
        <f t="shared" si="796"/>
        <v/>
      </c>
    </row>
    <row r="3709" spans="1:57" ht="20.100000000000001" customHeight="1" x14ac:dyDescent="0.25">
      <c r="A3709" s="247">
        <v>2931</v>
      </c>
      <c r="B3709" s="247">
        <f>$B$755+(A3709*$B$758)</f>
        <v>18566.694348300742</v>
      </c>
      <c r="C3709" s="247">
        <f>_xlfn.NORM.DIST($B3709,$B$752,$B$753,0)</f>
        <v>1.8406665916458031E-17</v>
      </c>
      <c r="D3709" s="247">
        <f>_xlfn.NORM.DIST($B3709,$B$752,$B$753,1)</f>
        <v>0.99999999999999434</v>
      </c>
      <c r="E3709" s="247">
        <f>IF(OR(D3709&lt;$F$757,D3709&gt;$F$758),C3709,"")</f>
        <v>1.8406665916458031E-17</v>
      </c>
      <c r="F3709" s="247" t="str">
        <f>IF(AND(D3709&gt;$F$757,D3709&lt;$F$758),C3709,"")</f>
        <v/>
      </c>
      <c r="G3709" s="247" t="str">
        <f>IF(C3709=MAX($C$761:$C$2761),C3709,"")</f>
        <v/>
      </c>
      <c r="H3709" s="247">
        <f>_xlfn.NORM.DIST(B3709,$F$753,$F$754,0)</f>
        <v>1.374185048916936E-265</v>
      </c>
      <c r="I3709" s="247" t="str">
        <f>IF(H3709=MAX($H$761:$H$2761),C3709,"")</f>
        <v/>
      </c>
      <c r="J3709" s="247"/>
      <c r="K3709" s="247"/>
      <c r="L3709" s="247"/>
      <c r="M3709" s="247"/>
      <c r="N3709" s="247"/>
      <c r="O3709" s="247"/>
      <c r="P3709" s="247"/>
      <c r="Q3709" s="247"/>
      <c r="R3709" s="247"/>
      <c r="AZ3709" s="259"/>
      <c r="BA3709" s="259">
        <f>BA3708+$BD$753</f>
        <v>18.899199999998963</v>
      </c>
      <c r="BB3709" s="274">
        <f t="shared" si="797"/>
        <v>8.5090399807098861E-3</v>
      </c>
      <c r="BC3709" s="259">
        <f t="shared" si="798"/>
        <v>2.0781995257457275E-5</v>
      </c>
      <c r="BD3709" s="259">
        <f t="shared" si="795"/>
        <v>2.0781995257457275E-5</v>
      </c>
      <c r="BE3709" s="254" t="str">
        <f t="shared" si="796"/>
        <v/>
      </c>
    </row>
    <row r="3710" spans="1:57" ht="20.100000000000001" customHeight="1" x14ac:dyDescent="0.25">
      <c r="A3710" s="247">
        <v>2932</v>
      </c>
      <c r="B3710" s="247">
        <f>$B$755+(A3710*$B$758)</f>
        <v>18576.309415285883</v>
      </c>
      <c r="C3710" s="247">
        <f>_xlfn.NORM.DIST($B3710,$B$752,$B$753,0)</f>
        <v>1.7846526172055276E-17</v>
      </c>
      <c r="D3710" s="247">
        <f>_xlfn.NORM.DIST($B3710,$B$752,$B$753,1)</f>
        <v>0.99999999999999456</v>
      </c>
      <c r="E3710" s="247">
        <f>IF(OR(D3710&lt;$F$757,D3710&gt;$F$758),C3710,"")</f>
        <v>1.7846526172055276E-17</v>
      </c>
      <c r="F3710" s="247" t="str">
        <f>IF(AND(D3710&gt;$F$757,D3710&lt;$F$758),C3710,"")</f>
        <v/>
      </c>
      <c r="G3710" s="247" t="str">
        <f>IF(C3710=MAX($C$761:$C$2761),C3710,"")</f>
        <v/>
      </c>
      <c r="H3710" s="247">
        <f>_xlfn.NORM.DIST(B3710,$F$753,$F$754,0)</f>
        <v>1.5786202528040229E-265</v>
      </c>
      <c r="I3710" s="247" t="str">
        <f>IF(H3710=MAX($H$761:$H$2761),C3710,"")</f>
        <v/>
      </c>
      <c r="J3710" s="247"/>
      <c r="K3710" s="247"/>
      <c r="L3710" s="247"/>
      <c r="M3710" s="247"/>
      <c r="N3710" s="247"/>
      <c r="O3710" s="247"/>
      <c r="P3710" s="247"/>
      <c r="Q3710" s="247"/>
      <c r="R3710" s="247"/>
      <c r="AZ3710" s="259"/>
      <c r="BA3710" s="259">
        <f>BA3709+$BD$753</f>
        <v>18.905599999998962</v>
      </c>
      <c r="BB3710" s="274">
        <f t="shared" si="797"/>
        <v>8.4882579854524288E-3</v>
      </c>
      <c r="BC3710" s="259">
        <f t="shared" si="798"/>
        <v>2.0733138405854695E-5</v>
      </c>
      <c r="BD3710" s="259">
        <f t="shared" si="795"/>
        <v>2.0733138405854695E-5</v>
      </c>
      <c r="BE3710" s="254" t="str">
        <f t="shared" si="796"/>
        <v/>
      </c>
    </row>
    <row r="3711" spans="1:57" ht="20.100000000000001" customHeight="1" x14ac:dyDescent="0.25">
      <c r="A3711" s="247">
        <v>2933</v>
      </c>
      <c r="B3711" s="247">
        <f>$B$755+(A3711*$B$758)</f>
        <v>18585.924482271017</v>
      </c>
      <c r="C3711" s="247">
        <f>_xlfn.NORM.DIST($B3711,$B$752,$B$753,0)</f>
        <v>1.7303155385131987E-17</v>
      </c>
      <c r="D3711" s="247">
        <f>_xlfn.NORM.DIST($B3711,$B$752,$B$753,1)</f>
        <v>0.99999999999999467</v>
      </c>
      <c r="E3711" s="247">
        <f>IF(OR(D3711&lt;$F$757,D3711&gt;$F$758),C3711,"")</f>
        <v>1.7303155385131987E-17</v>
      </c>
      <c r="F3711" s="247" t="str">
        <f>IF(AND(D3711&gt;$F$757,D3711&lt;$F$758),C3711,"")</f>
        <v/>
      </c>
      <c r="G3711" s="247" t="str">
        <f>IF(C3711=MAX($C$761:$C$2761),C3711,"")</f>
        <v/>
      </c>
      <c r="H3711" s="247">
        <f>_xlfn.NORM.DIST(B3711,$F$753,$F$754,0)</f>
        <v>1.8134399236663681E-265</v>
      </c>
      <c r="I3711" s="247" t="str">
        <f>IF(H3711=MAX($H$761:$H$2761),C3711,"")</f>
        <v/>
      </c>
      <c r="J3711" s="247"/>
      <c r="K3711" s="247"/>
      <c r="L3711" s="247"/>
      <c r="M3711" s="247"/>
      <c r="N3711" s="247"/>
      <c r="O3711" s="247"/>
      <c r="P3711" s="247"/>
      <c r="Q3711" s="247"/>
      <c r="R3711" s="247"/>
      <c r="AZ3711" s="259"/>
      <c r="BA3711" s="259">
        <f>BA3710+$BD$753</f>
        <v>18.911999999998962</v>
      </c>
      <c r="BB3711" s="274">
        <f t="shared" si="797"/>
        <v>8.4675248470465741E-3</v>
      </c>
      <c r="BC3711" s="259">
        <f t="shared" si="798"/>
        <v>2.068439048893457E-5</v>
      </c>
      <c r="BD3711" s="259">
        <f t="shared" si="795"/>
        <v>2.068439048893457E-5</v>
      </c>
      <c r="BE3711" s="254" t="str">
        <f t="shared" si="796"/>
        <v/>
      </c>
    </row>
    <row r="3712" spans="1:57" ht="20.100000000000001" customHeight="1" x14ac:dyDescent="0.25">
      <c r="A3712" s="248">
        <v>2934</v>
      </c>
      <c r="B3712" s="247">
        <f>$B$755+(A3712*$B$758)</f>
        <v>18595.539549256158</v>
      </c>
      <c r="C3712" s="247">
        <f>_xlfn.NORM.DIST($B3712,$B$752,$B$753,0)</f>
        <v>1.6776060116514992E-17</v>
      </c>
      <c r="D3712" s="247">
        <f>_xlfn.NORM.DIST($B3712,$B$752,$B$753,1)</f>
        <v>0.99999999999999489</v>
      </c>
      <c r="E3712" s="247">
        <f>IF(OR(D3712&lt;$F$757,D3712&gt;$F$758),C3712,"")</f>
        <v>1.6776060116514992E-17</v>
      </c>
      <c r="F3712" s="247" t="str">
        <f>IF(AND(D3712&gt;$F$757,D3712&lt;$F$758),C3712,"")</f>
        <v/>
      </c>
      <c r="G3712" s="247" t="str">
        <f>IF(C3712=MAX($C$761:$C$2761),C3712,"")</f>
        <v/>
      </c>
      <c r="H3712" s="247">
        <f>_xlfn.NORM.DIST(B3712,$F$753,$F$754,0)</f>
        <v>2.0831556761654531E-265</v>
      </c>
      <c r="I3712" s="247" t="str">
        <f>IF(H3712=MAX($H$761:$H$2761),C3712,"")</f>
        <v/>
      </c>
      <c r="J3712" s="247"/>
      <c r="K3712" s="247"/>
      <c r="L3712" s="247"/>
      <c r="M3712" s="247"/>
      <c r="N3712" s="247"/>
      <c r="O3712" s="247"/>
      <c r="P3712" s="247"/>
      <c r="Q3712" s="247"/>
      <c r="R3712" s="247"/>
      <c r="AZ3712" s="259"/>
      <c r="BA3712" s="259">
        <f>BA3711+$BD$753</f>
        <v>18.918399999998961</v>
      </c>
      <c r="BB3712" s="274">
        <f t="shared" si="797"/>
        <v>8.4468404565576395E-3</v>
      </c>
      <c r="BC3712" s="259">
        <f t="shared" si="798"/>
        <v>2.0635751282393686E-5</v>
      </c>
      <c r="BD3712" s="259">
        <f t="shared" si="795"/>
        <v>2.0635751282393686E-5</v>
      </c>
      <c r="BE3712" s="254" t="str">
        <f t="shared" si="796"/>
        <v/>
      </c>
    </row>
    <row r="3713" spans="1:57" ht="20.100000000000001" customHeight="1" x14ac:dyDescent="0.25">
      <c r="A3713" s="247">
        <v>2935</v>
      </c>
      <c r="B3713" s="247">
        <f>$B$755+(A3713*$B$758)</f>
        <v>18605.154616241292</v>
      </c>
      <c r="C3713" s="247">
        <f>_xlfn.NORM.DIST($B3713,$B$752,$B$753,0)</f>
        <v>1.6264761185216605E-17</v>
      </c>
      <c r="D3713" s="247">
        <f>_xlfn.NORM.DIST($B3713,$B$752,$B$753,1)</f>
        <v>0.999999999999995</v>
      </c>
      <c r="E3713" s="247">
        <f>IF(OR(D3713&lt;$F$757,D3713&gt;$F$758),C3713,"")</f>
        <v>1.6264761185216605E-17</v>
      </c>
      <c r="F3713" s="247" t="str">
        <f>IF(AND(D3713&gt;$F$757,D3713&lt;$F$758),C3713,"")</f>
        <v/>
      </c>
      <c r="G3713" s="247" t="str">
        <f>IF(C3713=MAX($C$761:$C$2761),C3713,"")</f>
        <v/>
      </c>
      <c r="H3713" s="247">
        <f>_xlfn.NORM.DIST(B3713,$F$753,$F$754,0)</f>
        <v>2.3929483863581262E-265</v>
      </c>
      <c r="I3713" s="247" t="str">
        <f>IF(H3713=MAX($H$761:$H$2761),C3713,"")</f>
        <v/>
      </c>
      <c r="J3713" s="247"/>
      <c r="K3713" s="247"/>
      <c r="L3713" s="247"/>
      <c r="M3713" s="247"/>
      <c r="N3713" s="247"/>
      <c r="O3713" s="247"/>
      <c r="P3713" s="247"/>
      <c r="Q3713" s="247"/>
      <c r="R3713" s="247"/>
      <c r="AZ3713" s="259"/>
      <c r="BA3713" s="259">
        <f>BA3712+$BD$753</f>
        <v>18.92479999999896</v>
      </c>
      <c r="BB3713" s="274">
        <f t="shared" si="797"/>
        <v>8.4262047052752458E-3</v>
      </c>
      <c r="BC3713" s="259">
        <f t="shared" si="798"/>
        <v>2.0587220562445774E-5</v>
      </c>
      <c r="BD3713" s="259">
        <f t="shared" si="795"/>
        <v>2.0587220562445774E-5</v>
      </c>
      <c r="BE3713" s="254" t="str">
        <f t="shared" si="796"/>
        <v/>
      </c>
    </row>
    <row r="3714" spans="1:57" ht="20.100000000000001" customHeight="1" x14ac:dyDescent="0.25">
      <c r="A3714" s="247">
        <v>2936</v>
      </c>
      <c r="B3714" s="247">
        <f>$B$755+(A3714*$B$758)</f>
        <v>18614.769683226434</v>
      </c>
      <c r="C3714" s="247">
        <f>_xlfn.NORM.DIST($B3714,$B$752,$B$753,0)</f>
        <v>1.5768793264293302E-17</v>
      </c>
      <c r="D3714" s="247">
        <f>_xlfn.NORM.DIST($B3714,$B$752,$B$753,1)</f>
        <v>0.99999999999999523</v>
      </c>
      <c r="E3714" s="247">
        <f>IF(OR(D3714&lt;$F$757,D3714&gt;$F$758),C3714,"")</f>
        <v>1.5768793264293302E-17</v>
      </c>
      <c r="F3714" s="247" t="str">
        <f>IF(AND(D3714&gt;$F$757,D3714&lt;$F$758),C3714,"")</f>
        <v/>
      </c>
      <c r="G3714" s="247" t="str">
        <f>IF(C3714=MAX($C$761:$C$2761),C3714,"")</f>
        <v/>
      </c>
      <c r="H3714" s="247">
        <f>_xlfn.NORM.DIST(B3714,$F$753,$F$754,0)</f>
        <v>2.7487673757618767E-265</v>
      </c>
      <c r="I3714" s="247" t="str">
        <f>IF(H3714=MAX($H$761:$H$2761),C3714,"")</f>
        <v/>
      </c>
      <c r="J3714" s="247"/>
      <c r="K3714" s="247"/>
      <c r="L3714" s="247"/>
      <c r="M3714" s="247"/>
      <c r="N3714" s="247"/>
      <c r="O3714" s="247"/>
      <c r="P3714" s="247"/>
      <c r="Q3714" s="247"/>
      <c r="R3714" s="247"/>
      <c r="AZ3714" s="259"/>
      <c r="BA3714" s="259">
        <f>BA3713+$BD$753</f>
        <v>18.93119999999896</v>
      </c>
      <c r="BB3714" s="274">
        <f t="shared" si="797"/>
        <v>8.4056174847128001E-3</v>
      </c>
      <c r="BC3714" s="259">
        <f t="shared" si="798"/>
        <v>2.0538798105642839E-5</v>
      </c>
      <c r="BD3714" s="259">
        <f t="shared" si="795"/>
        <v>2.0538798105642839E-5</v>
      </c>
      <c r="BE3714" s="254" t="str">
        <f t="shared" si="796"/>
        <v/>
      </c>
    </row>
    <row r="3715" spans="1:57" ht="20.100000000000001" customHeight="1" x14ac:dyDescent="0.25">
      <c r="A3715" s="247">
        <v>2937</v>
      </c>
      <c r="B3715" s="247">
        <f>$B$755+(A3715*$B$758)</f>
        <v>18624.384750211568</v>
      </c>
      <c r="C3715" s="247">
        <f>_xlfn.NORM.DIST($B3715,$B$752,$B$753,0)</f>
        <v>1.5287704487933276E-17</v>
      </c>
      <c r="D3715" s="247">
        <f>_xlfn.NORM.DIST($B3715,$B$752,$B$753,1)</f>
        <v>0.99999999999999534</v>
      </c>
      <c r="E3715" s="247">
        <f>IF(OR(D3715&lt;$F$757,D3715&gt;$F$758),C3715,"")</f>
        <v>1.5287704487933276E-17</v>
      </c>
      <c r="F3715" s="247" t="str">
        <f>IF(AND(D3715&gt;$F$757,D3715&lt;$F$758),C3715,"")</f>
        <v/>
      </c>
      <c r="G3715" s="247" t="str">
        <f>IF(C3715=MAX($C$761:$C$2761),C3715,"")</f>
        <v/>
      </c>
      <c r="H3715" s="247">
        <f>_xlfn.NORM.DIST(B3715,$F$753,$F$754,0)</f>
        <v>3.1574442802612639E-265</v>
      </c>
      <c r="I3715" s="247" t="str">
        <f>IF(H3715=MAX($H$761:$H$2761),C3715,"")</f>
        <v/>
      </c>
      <c r="J3715" s="247"/>
      <c r="K3715" s="247"/>
      <c r="L3715" s="247"/>
      <c r="M3715" s="247"/>
      <c r="N3715" s="247"/>
      <c r="O3715" s="247"/>
      <c r="P3715" s="247"/>
      <c r="Q3715" s="247"/>
      <c r="R3715" s="247"/>
      <c r="AZ3715" s="259"/>
      <c r="BA3715" s="259">
        <f>BA3714+$BD$753</f>
        <v>18.937599999998959</v>
      </c>
      <c r="BB3715" s="274">
        <f t="shared" si="797"/>
        <v>8.3850786866071572E-3</v>
      </c>
      <c r="BC3715" s="259">
        <f t="shared" si="798"/>
        <v>2.0490483688944544E-5</v>
      </c>
      <c r="BD3715" s="259">
        <f t="shared" si="795"/>
        <v>2.0490483688944544E-5</v>
      </c>
      <c r="BE3715" s="254" t="str">
        <f t="shared" si="796"/>
        <v/>
      </c>
    </row>
    <row r="3716" spans="1:57" ht="20.100000000000001" customHeight="1" x14ac:dyDescent="0.25">
      <c r="A3716" s="247">
        <v>2938</v>
      </c>
      <c r="B3716" s="247">
        <f>$B$755+(A3716*$B$758)</f>
        <v>18633.999817196709</v>
      </c>
      <c r="C3716" s="247">
        <f>_xlfn.NORM.DIST($B3716,$B$752,$B$753,0)</f>
        <v>1.482105606945591E-17</v>
      </c>
      <c r="D3716" s="247">
        <f>_xlfn.NORM.DIST($B3716,$B$752,$B$753,1)</f>
        <v>0.99999999999999545</v>
      </c>
      <c r="E3716" s="247">
        <f>IF(OR(D3716&lt;$F$757,D3716&gt;$F$758),C3716,"")</f>
        <v>1.482105606945591E-17</v>
      </c>
      <c r="F3716" s="247" t="str">
        <f>IF(AND(D3716&gt;$F$757,D3716&lt;$F$758),C3716,"")</f>
        <v/>
      </c>
      <c r="G3716" s="247" t="str">
        <f>IF(C3716=MAX($C$761:$C$2761),C3716,"")</f>
        <v/>
      </c>
      <c r="H3716" s="247">
        <f>_xlfn.NORM.DIST(B3716,$F$753,$F$754,0)</f>
        <v>3.6268237759454652E-265</v>
      </c>
      <c r="I3716" s="247" t="str">
        <f>IF(H3716=MAX($H$761:$H$2761),C3716,"")</f>
        <v/>
      </c>
      <c r="J3716" s="247"/>
      <c r="K3716" s="247"/>
      <c r="L3716" s="247"/>
      <c r="M3716" s="247"/>
      <c r="N3716" s="247"/>
      <c r="O3716" s="247"/>
      <c r="P3716" s="247"/>
      <c r="Q3716" s="247"/>
      <c r="R3716" s="247"/>
      <c r="AZ3716" s="259"/>
      <c r="BA3716" s="259">
        <f>BA3715+$BD$753</f>
        <v>18.943999999998958</v>
      </c>
      <c r="BB3716" s="274">
        <f t="shared" si="797"/>
        <v>8.3645882029182127E-3</v>
      </c>
      <c r="BC3716" s="259">
        <f t="shared" si="798"/>
        <v>2.0442277089706071E-5</v>
      </c>
      <c r="BD3716" s="259">
        <f t="shared" si="795"/>
        <v>2.0442277089706071E-5</v>
      </c>
      <c r="BE3716" s="254" t="str">
        <f t="shared" si="796"/>
        <v/>
      </c>
    </row>
    <row r="3717" spans="1:57" ht="20.100000000000001" customHeight="1" x14ac:dyDescent="0.25">
      <c r="A3717" s="247">
        <v>2939</v>
      </c>
      <c r="B3717" s="247">
        <f>$B$755+(A3717*$B$758)</f>
        <v>18643.614884181843</v>
      </c>
      <c r="C3717" s="247">
        <f>_xlfn.NORM.DIST($B3717,$B$752,$B$753,0)</f>
        <v>1.4368421929937771E-17</v>
      </c>
      <c r="D3717" s="247">
        <f>_xlfn.NORM.DIST($B3717,$B$752,$B$753,1)</f>
        <v>0.99999999999999567</v>
      </c>
      <c r="E3717" s="247">
        <f>IF(OR(D3717&lt;$F$757,D3717&gt;$F$758),C3717,"")</f>
        <v>1.4368421929937771E-17</v>
      </c>
      <c r="F3717" s="247" t="str">
        <f>IF(AND(D3717&gt;$F$757,D3717&lt;$F$758),C3717,"")</f>
        <v/>
      </c>
      <c r="G3717" s="247" t="str">
        <f>IF(C3717=MAX($C$761:$C$2761),C3717,"")</f>
        <v/>
      </c>
      <c r="H3717" s="247">
        <f>_xlfn.NORM.DIST(B3717,$F$753,$F$754,0)</f>
        <v>4.1659136549362616E-265</v>
      </c>
      <c r="I3717" s="247" t="str">
        <f>IF(H3717=MAX($H$761:$H$2761),C3717,"")</f>
        <v/>
      </c>
      <c r="J3717" s="247"/>
      <c r="K3717" s="247"/>
      <c r="L3717" s="247"/>
      <c r="M3717" s="247"/>
      <c r="N3717" s="247"/>
      <c r="O3717" s="247"/>
      <c r="P3717" s="247"/>
      <c r="Q3717" s="247"/>
      <c r="R3717" s="247"/>
      <c r="AZ3717" s="259"/>
      <c r="BA3717" s="259">
        <f>BA3716+$BD$753</f>
        <v>18.950399999998957</v>
      </c>
      <c r="BB3717" s="274">
        <f t="shared" si="797"/>
        <v>8.3441459258285066E-3</v>
      </c>
      <c r="BC3717" s="259">
        <f t="shared" si="798"/>
        <v>2.0394178085688525E-5</v>
      </c>
      <c r="BD3717" s="259">
        <f t="shared" si="795"/>
        <v>2.0394178085688525E-5</v>
      </c>
      <c r="BE3717" s="254" t="str">
        <f t="shared" si="796"/>
        <v/>
      </c>
    </row>
    <row r="3718" spans="1:57" ht="20.100000000000001" customHeight="1" x14ac:dyDescent="0.25">
      <c r="A3718" s="247">
        <v>2940</v>
      </c>
      <c r="B3718" s="247">
        <f>$B$755+(A3718*$B$758)</f>
        <v>18653.229951166984</v>
      </c>
      <c r="C3718" s="247">
        <f>_xlfn.NORM.DIST($B3718,$B$752,$B$753,0)</f>
        <v>1.3929388337165704E-17</v>
      </c>
      <c r="D3718" s="247">
        <f>_xlfn.NORM.DIST($B3718,$B$752,$B$753,1)</f>
        <v>0.99999999999999578</v>
      </c>
      <c r="E3718" s="247">
        <f>IF(OR(D3718&lt;$F$757,D3718&gt;$F$758),C3718,"")</f>
        <v>1.3929388337165704E-17</v>
      </c>
      <c r="F3718" s="247" t="str">
        <f>IF(AND(D3718&gt;$F$757,D3718&lt;$F$758),C3718,"")</f>
        <v/>
      </c>
      <c r="G3718" s="247" t="str">
        <f>IF(C3718=MAX($C$761:$C$2761),C3718,"")</f>
        <v/>
      </c>
      <c r="H3718" s="247">
        <f>_xlfn.NORM.DIST(B3718,$F$753,$F$754,0)</f>
        <v>4.7850571125946701E-265</v>
      </c>
      <c r="I3718" s="247" t="str">
        <f>IF(H3718=MAX($H$761:$H$2761),C3718,"")</f>
        <v/>
      </c>
      <c r="J3718" s="247"/>
      <c r="K3718" s="247"/>
      <c r="L3718" s="247"/>
      <c r="M3718" s="247"/>
      <c r="N3718" s="247"/>
      <c r="O3718" s="247"/>
      <c r="P3718" s="247"/>
      <c r="Q3718" s="247"/>
      <c r="R3718" s="247"/>
      <c r="AZ3718" s="259"/>
      <c r="BA3718" s="259">
        <f>BA3717+$BD$753</f>
        <v>18.956799999998957</v>
      </c>
      <c r="BB3718" s="274">
        <f t="shared" si="797"/>
        <v>8.3237517477428181E-3</v>
      </c>
      <c r="BC3718" s="259">
        <f t="shared" si="798"/>
        <v>2.0346186455097101E-5</v>
      </c>
      <c r="BD3718" s="259">
        <f t="shared" si="795"/>
        <v>2.0346186455097101E-5</v>
      </c>
      <c r="BE3718" s="254" t="str">
        <f t="shared" si="796"/>
        <v/>
      </c>
    </row>
    <row r="3719" spans="1:57" ht="20.100000000000001" customHeight="1" x14ac:dyDescent="0.25">
      <c r="A3719" s="248">
        <v>2941</v>
      </c>
      <c r="B3719" s="247">
        <f>$B$755+(A3719*$B$758)</f>
        <v>18662.845018152118</v>
      </c>
      <c r="C3719" s="247">
        <f>_xlfn.NORM.DIST($B3719,$B$752,$B$753,0)</f>
        <v>1.3503553554645432E-17</v>
      </c>
      <c r="D3719" s="247">
        <f>_xlfn.NORM.DIST($B3719,$B$752,$B$753,1)</f>
        <v>0.99999999999999589</v>
      </c>
      <c r="E3719" s="247">
        <f>IF(OR(D3719&lt;$F$757,D3719&gt;$F$758),C3719,"")</f>
        <v>1.3503553554645432E-17</v>
      </c>
      <c r="F3719" s="247" t="str">
        <f>IF(AND(D3719&gt;$F$757,D3719&lt;$F$758),C3719,"")</f>
        <v/>
      </c>
      <c r="G3719" s="247" t="str">
        <f>IF(C3719=MAX($C$761:$C$2761),C3719,"")</f>
        <v/>
      </c>
      <c r="H3719" s="247">
        <f>_xlfn.NORM.DIST(B3719,$F$753,$F$754,0)</f>
        <v>5.4961305302737283E-265</v>
      </c>
      <c r="I3719" s="247" t="str">
        <f>IF(H3719=MAX($H$761:$H$2761),C3719,"")</f>
        <v/>
      </c>
      <c r="J3719" s="247"/>
      <c r="K3719" s="247"/>
      <c r="L3719" s="247"/>
      <c r="M3719" s="247"/>
      <c r="N3719" s="247"/>
      <c r="O3719" s="247"/>
      <c r="P3719" s="247"/>
      <c r="Q3719" s="247"/>
      <c r="R3719" s="247"/>
      <c r="AZ3719" s="259"/>
      <c r="BA3719" s="259">
        <f>BA3718+$BD$753</f>
        <v>18.963199999998956</v>
      </c>
      <c r="BB3719" s="274">
        <f t="shared" si="797"/>
        <v>8.303405561287721E-3</v>
      </c>
      <c r="BC3719" s="259">
        <f t="shared" si="798"/>
        <v>2.0298301976435368E-5</v>
      </c>
      <c r="BD3719" s="259">
        <f t="shared" si="795"/>
        <v>2.0298301976435368E-5</v>
      </c>
      <c r="BE3719" s="254" t="str">
        <f t="shared" si="796"/>
        <v/>
      </c>
    </row>
    <row r="3720" spans="1:57" ht="20.100000000000001" customHeight="1" x14ac:dyDescent="0.25">
      <c r="A3720" s="247">
        <v>2942</v>
      </c>
      <c r="B3720" s="247">
        <f>$B$755+(A3720*$B$758)</f>
        <v>18672.46008513726</v>
      </c>
      <c r="C3720" s="247">
        <f>_xlfn.NORM.DIST($B3720,$B$752,$B$753,0)</f>
        <v>1.3090527500382451E-17</v>
      </c>
      <c r="D3720" s="247">
        <f>_xlfn.NORM.DIST($B3720,$B$752,$B$753,1)</f>
        <v>0.999999999999996</v>
      </c>
      <c r="E3720" s="247">
        <f>IF(OR(D3720&lt;$F$757,D3720&gt;$F$758),C3720,"")</f>
        <v>1.3090527500382451E-17</v>
      </c>
      <c r="F3720" s="247" t="str">
        <f>IF(AND(D3720&gt;$F$757,D3720&lt;$F$758),C3720,"")</f>
        <v/>
      </c>
      <c r="G3720" s="247" t="str">
        <f>IF(C3720=MAX($C$761:$C$2761),C3720,"")</f>
        <v/>
      </c>
      <c r="H3720" s="247">
        <f>_xlfn.NORM.DIST(B3720,$F$753,$F$754,0)</f>
        <v>6.3127705228333791E-265</v>
      </c>
      <c r="I3720" s="247" t="str">
        <f>IF(H3720=MAX($H$761:$H$2761),C3720,"")</f>
        <v/>
      </c>
      <c r="J3720" s="247"/>
      <c r="K3720" s="247"/>
      <c r="L3720" s="247"/>
      <c r="M3720" s="247"/>
      <c r="N3720" s="247"/>
      <c r="O3720" s="247"/>
      <c r="P3720" s="247"/>
      <c r="Q3720" s="247"/>
      <c r="R3720" s="247"/>
      <c r="AZ3720" s="259"/>
      <c r="BA3720" s="259">
        <f>BA3719+$BD$753</f>
        <v>18.969599999998955</v>
      </c>
      <c r="BB3720" s="274">
        <f t="shared" si="797"/>
        <v>8.2831072593112856E-3</v>
      </c>
      <c r="BC3720" s="259">
        <f t="shared" si="798"/>
        <v>2.0250524428709962E-5</v>
      </c>
      <c r="BD3720" s="259">
        <f t="shared" si="795"/>
        <v>2.0250524428709962E-5</v>
      </c>
      <c r="BE3720" s="254" t="str">
        <f t="shared" si="796"/>
        <v/>
      </c>
    </row>
    <row r="3721" spans="1:57" ht="20.100000000000001" customHeight="1" x14ac:dyDescent="0.25">
      <c r="A3721" s="247">
        <v>2943</v>
      </c>
      <c r="B3721" s="247">
        <f>$B$755+(A3721*$B$758)</f>
        <v>18682.075152122394</v>
      </c>
      <c r="C3721" s="247">
        <f>_xlfn.NORM.DIST($B3721,$B$752,$B$753,0)</f>
        <v>1.268993141517891E-17</v>
      </c>
      <c r="D3721" s="247">
        <f>_xlfn.NORM.DIST($B3721,$B$752,$B$753,1)</f>
        <v>0.99999999999999611</v>
      </c>
      <c r="E3721" s="247">
        <f>IF(OR(D3721&lt;$F$757,D3721&gt;$F$758),C3721,"")</f>
        <v>1.268993141517891E-17</v>
      </c>
      <c r="F3721" s="247" t="str">
        <f>IF(AND(D3721&gt;$F$757,D3721&lt;$F$758),C3721,"")</f>
        <v/>
      </c>
      <c r="G3721" s="247" t="str">
        <f>IF(C3721=MAX($C$761:$C$2761),C3721,"")</f>
        <v/>
      </c>
      <c r="H3721" s="247">
        <f>_xlfn.NORM.DIST(B3721,$F$753,$F$754,0)</f>
        <v>7.2506345768903198E-265</v>
      </c>
      <c r="I3721" s="247" t="str">
        <f>IF(H3721=MAX($H$761:$H$2761),C3721,"")</f>
        <v/>
      </c>
      <c r="J3721" s="247"/>
      <c r="K3721" s="247"/>
      <c r="L3721" s="247"/>
      <c r="M3721" s="247"/>
      <c r="N3721" s="247"/>
      <c r="O3721" s="247"/>
      <c r="P3721" s="247"/>
      <c r="Q3721" s="247"/>
      <c r="R3721" s="247"/>
      <c r="AZ3721" s="259"/>
      <c r="BA3721" s="259">
        <f>BA3720+$BD$753</f>
        <v>18.975999999998955</v>
      </c>
      <c r="BB3721" s="274">
        <f t="shared" si="797"/>
        <v>8.2628567348825756E-3</v>
      </c>
      <c r="BC3721" s="259">
        <f t="shared" si="798"/>
        <v>2.0202853591255385E-5</v>
      </c>
      <c r="BD3721" s="259">
        <f t="shared" si="795"/>
        <v>2.0202853591255385E-5</v>
      </c>
      <c r="BE3721" s="254" t="str">
        <f t="shared" si="796"/>
        <v/>
      </c>
    </row>
    <row r="3722" spans="1:57" ht="20.100000000000001" customHeight="1" x14ac:dyDescent="0.25">
      <c r="A3722" s="247">
        <v>2944</v>
      </c>
      <c r="B3722" s="247">
        <f>$B$755+(A3722*$B$758)</f>
        <v>18691.690219107535</v>
      </c>
      <c r="C3722" s="247">
        <f>_xlfn.NORM.DIST($B3722,$B$752,$B$753,0)</f>
        <v>1.230139754017529E-17</v>
      </c>
      <c r="D3722" s="247">
        <f>_xlfn.NORM.DIST($B3722,$B$752,$B$753,1)</f>
        <v>0.99999999999999623</v>
      </c>
      <c r="E3722" s="247">
        <f>IF(OR(D3722&lt;$F$757,D3722&gt;$F$758),C3722,"")</f>
        <v>1.230139754017529E-17</v>
      </c>
      <c r="F3722" s="247" t="str">
        <f>IF(AND(D3722&gt;$F$757,D3722&lt;$F$758),C3722,"")</f>
        <v/>
      </c>
      <c r="G3722" s="247" t="str">
        <f>IF(C3722=MAX($C$761:$C$2761),C3722,"")</f>
        <v/>
      </c>
      <c r="H3722" s="247">
        <f>_xlfn.NORM.DIST(B3722,$F$753,$F$754,0)</f>
        <v>8.3277002446014572E-265</v>
      </c>
      <c r="I3722" s="247" t="str">
        <f>IF(H3722=MAX($H$761:$H$2761),C3722,"")</f>
        <v/>
      </c>
      <c r="J3722" s="247"/>
      <c r="K3722" s="247"/>
      <c r="L3722" s="247"/>
      <c r="M3722" s="247"/>
      <c r="N3722" s="247"/>
      <c r="O3722" s="247"/>
      <c r="P3722" s="247"/>
      <c r="Q3722" s="247"/>
      <c r="R3722" s="247"/>
      <c r="AZ3722" s="259"/>
      <c r="BA3722" s="259">
        <f>BA3721+$BD$753</f>
        <v>18.982399999998954</v>
      </c>
      <c r="BB3722" s="274">
        <f t="shared" si="797"/>
        <v>8.2426538812913203E-3</v>
      </c>
      <c r="BC3722" s="259">
        <f t="shared" si="798"/>
        <v>2.015528924381553E-5</v>
      </c>
      <c r="BD3722" s="259">
        <f t="shared" si="795"/>
        <v>2.015528924381553E-5</v>
      </c>
      <c r="BE3722" s="254" t="str">
        <f t="shared" si="796"/>
        <v/>
      </c>
    </row>
    <row r="3723" spans="1:57" ht="20.100000000000001" customHeight="1" x14ac:dyDescent="0.25">
      <c r="A3723" s="247">
        <v>2945</v>
      </c>
      <c r="B3723" s="247">
        <f>$B$755+(A3723*$B$758)</f>
        <v>18701.305286092669</v>
      </c>
      <c r="C3723" s="247">
        <f>_xlfn.NORM.DIST($B3723,$B$752,$B$753,0)</f>
        <v>1.1924568803397993E-17</v>
      </c>
      <c r="D3723" s="247">
        <f>_xlfn.NORM.DIST($B3723,$B$752,$B$753,1)</f>
        <v>0.99999999999999634</v>
      </c>
      <c r="E3723" s="247">
        <f>IF(OR(D3723&lt;$F$757,D3723&gt;$F$758),C3723,"")</f>
        <v>1.1924568803397993E-17</v>
      </c>
      <c r="F3723" s="247" t="str">
        <f>IF(AND(D3723&gt;$F$757,D3723&lt;$F$758),C3723,"")</f>
        <v/>
      </c>
      <c r="G3723" s="247" t="str">
        <f>IF(C3723=MAX($C$761:$C$2761),C3723,"")</f>
        <v/>
      </c>
      <c r="H3723" s="247">
        <f>_xlfn.NORM.DIST(B3723,$F$753,$F$754,0)</f>
        <v>9.564608590862428E-265</v>
      </c>
      <c r="I3723" s="247" t="str">
        <f>IF(H3723=MAX($H$761:$H$2761),C3723,"")</f>
        <v/>
      </c>
      <c r="J3723" s="247"/>
      <c r="K3723" s="247"/>
      <c r="L3723" s="247"/>
      <c r="M3723" s="247"/>
      <c r="N3723" s="247"/>
      <c r="O3723" s="247"/>
      <c r="P3723" s="247"/>
      <c r="Q3723" s="247"/>
      <c r="R3723" s="247"/>
      <c r="AZ3723" s="259"/>
      <c r="BA3723" s="259">
        <f>BA3722+$BD$753</f>
        <v>18.988799999998953</v>
      </c>
      <c r="BB3723" s="274">
        <f t="shared" si="797"/>
        <v>8.2224985920475047E-3</v>
      </c>
      <c r="BC3723" s="259">
        <f t="shared" si="798"/>
        <v>2.0107831166559301E-5</v>
      </c>
      <c r="BD3723" s="259">
        <f t="shared" si="795"/>
        <v>2.0107831166559301E-5</v>
      </c>
      <c r="BE3723" s="254" t="str">
        <f t="shared" si="796"/>
        <v/>
      </c>
    </row>
    <row r="3724" spans="1:57" ht="20.100000000000001" customHeight="1" x14ac:dyDescent="0.25">
      <c r="A3724" s="247">
        <v>2946</v>
      </c>
      <c r="B3724" s="247">
        <f>$B$755+(A3724*$B$758)</f>
        <v>18710.92035307781</v>
      </c>
      <c r="C3724" s="247">
        <f>_xlfn.NORM.DIST($B3724,$B$752,$B$753,0)</f>
        <v>1.1559098515052477E-17</v>
      </c>
      <c r="D3724" s="247">
        <f>_xlfn.NORM.DIST($B3724,$B$752,$B$753,1)</f>
        <v>0.99999999999999645</v>
      </c>
      <c r="E3724" s="247">
        <f>IF(OR(D3724&lt;$F$757,D3724&gt;$F$758),C3724,"")</f>
        <v>1.1559098515052477E-17</v>
      </c>
      <c r="F3724" s="247" t="str">
        <f>IF(AND(D3724&gt;$F$757,D3724&lt;$F$758),C3724,"")</f>
        <v/>
      </c>
      <c r="G3724" s="247" t="str">
        <f>IF(C3724=MAX($C$761:$C$2761),C3724,"")</f>
        <v/>
      </c>
      <c r="H3724" s="247">
        <f>_xlfn.NORM.DIST(B3724,$F$753,$F$754,0)</f>
        <v>1.0985058433105449E-264</v>
      </c>
      <c r="I3724" s="247" t="str">
        <f>IF(H3724=MAX($H$761:$H$2761),C3724,"")</f>
        <v/>
      </c>
      <c r="J3724" s="247"/>
      <c r="K3724" s="247"/>
      <c r="L3724" s="247"/>
      <c r="M3724" s="247"/>
      <c r="N3724" s="247"/>
      <c r="O3724" s="247"/>
      <c r="P3724" s="247"/>
      <c r="Q3724" s="247"/>
      <c r="R3724" s="247"/>
      <c r="AZ3724" s="259"/>
      <c r="BA3724" s="259">
        <f>BA3723+$BD$753</f>
        <v>18.995199999998952</v>
      </c>
      <c r="BB3724" s="274">
        <f t="shared" si="797"/>
        <v>8.2023907608809454E-3</v>
      </c>
      <c r="BC3724" s="259">
        <f t="shared" si="798"/>
        <v>2.0060479140038973E-5</v>
      </c>
      <c r="BD3724" s="259">
        <f t="shared" si="795"/>
        <v>2.0060479140038973E-5</v>
      </c>
      <c r="BE3724" s="254" t="str">
        <f t="shared" si="796"/>
        <v/>
      </c>
    </row>
    <row r="3725" spans="1:57" ht="20.100000000000001" customHeight="1" x14ac:dyDescent="0.25">
      <c r="A3725" s="248">
        <v>2947</v>
      </c>
      <c r="B3725" s="247">
        <f>$B$755+(A3725*$B$758)</f>
        <v>18720.535420062944</v>
      </c>
      <c r="C3725" s="247">
        <f>_xlfn.NORM.DIST($B3725,$B$752,$B$753,0)</f>
        <v>1.1204650071337268E-17</v>
      </c>
      <c r="D3725" s="247">
        <f>_xlfn.NORM.DIST($B3725,$B$752,$B$753,1)</f>
        <v>0.99999999999999656</v>
      </c>
      <c r="E3725" s="247">
        <f>IF(OR(D3725&lt;$F$757,D3725&gt;$F$758),C3725,"")</f>
        <v>1.1204650071337268E-17</v>
      </c>
      <c r="F3725" s="247" t="str">
        <f>IF(AND(D3725&gt;$F$757,D3725&lt;$F$758),C3725,"")</f>
        <v/>
      </c>
      <c r="G3725" s="247" t="str">
        <f>IF(C3725=MAX($C$761:$C$2761),C3725,"")</f>
        <v/>
      </c>
      <c r="H3725" s="247">
        <f>_xlfn.NORM.DIST(B3725,$F$753,$F$754,0)</f>
        <v>1.2616258878100452E-264</v>
      </c>
      <c r="I3725" s="247" t="str">
        <f>IF(H3725=MAX($H$761:$H$2761),C3725,"")</f>
        <v/>
      </c>
      <c r="J3725" s="247"/>
      <c r="K3725" s="247"/>
      <c r="L3725" s="247"/>
      <c r="M3725" s="247"/>
      <c r="N3725" s="247"/>
      <c r="O3725" s="247"/>
      <c r="P3725" s="247"/>
      <c r="Q3725" s="247"/>
      <c r="R3725" s="247"/>
      <c r="AZ3725" s="259"/>
      <c r="BA3725" s="259">
        <f>BA3724+$BD$753</f>
        <v>19.001599999998952</v>
      </c>
      <c r="BB3725" s="274">
        <f t="shared" si="797"/>
        <v>8.1823302817409065E-3</v>
      </c>
      <c r="BC3725" s="259">
        <f t="shared" si="798"/>
        <v>2.0013232945188461E-5</v>
      </c>
      <c r="BD3725" s="259">
        <f t="shared" si="795"/>
        <v>2.0013232945188461E-5</v>
      </c>
      <c r="BE3725" s="254" t="str">
        <f t="shared" si="796"/>
        <v/>
      </c>
    </row>
    <row r="3726" spans="1:57" ht="20.100000000000001" customHeight="1" x14ac:dyDescent="0.25">
      <c r="A3726" s="247">
        <v>2948</v>
      </c>
      <c r="B3726" s="247">
        <f>$B$755+(A3726*$B$758)</f>
        <v>18730.150487048086</v>
      </c>
      <c r="C3726" s="247">
        <f>_xlfn.NORM.DIST($B3726,$B$752,$B$753,0)</f>
        <v>1.0860896666532304E-17</v>
      </c>
      <c r="D3726" s="247">
        <f>_xlfn.NORM.DIST($B3726,$B$752,$B$753,1)</f>
        <v>0.99999999999999667</v>
      </c>
      <c r="E3726" s="247">
        <f>IF(OR(D3726&lt;$F$757,D3726&gt;$F$758),C3726,"")</f>
        <v>1.0860896666532304E-17</v>
      </c>
      <c r="F3726" s="247" t="str">
        <f>IF(AND(D3726&gt;$F$757,D3726&lt;$F$758),C3726,"")</f>
        <v/>
      </c>
      <c r="G3726" s="247" t="str">
        <f>IF(C3726=MAX($C$761:$C$2761),C3726,"")</f>
        <v/>
      </c>
      <c r="H3726" s="247">
        <f>_xlfn.NORM.DIST(B3726,$F$753,$F$754,0)</f>
        <v>1.4489448767984835E-264</v>
      </c>
      <c r="I3726" s="247" t="str">
        <f>IF(H3726=MAX($H$761:$H$2761),C3726,"")</f>
        <v/>
      </c>
      <c r="J3726" s="247"/>
      <c r="K3726" s="247"/>
      <c r="L3726" s="247"/>
      <c r="M3726" s="247"/>
      <c r="N3726" s="247"/>
      <c r="O3726" s="247"/>
      <c r="P3726" s="247"/>
      <c r="Q3726" s="247"/>
      <c r="R3726" s="247"/>
      <c r="AZ3726" s="259"/>
      <c r="BA3726" s="259">
        <f>BA3725+$BD$753</f>
        <v>19.007999999998951</v>
      </c>
      <c r="BB3726" s="274">
        <f t="shared" si="797"/>
        <v>8.162317048795718E-3</v>
      </c>
      <c r="BC3726" s="259">
        <f t="shared" si="798"/>
        <v>1.9966092363344137E-5</v>
      </c>
      <c r="BD3726" s="259">
        <f t="shared" si="795"/>
        <v>1.9966092363344137E-5</v>
      </c>
      <c r="BE3726" s="254" t="str">
        <f t="shared" si="796"/>
        <v/>
      </c>
    </row>
    <row r="3727" spans="1:57" ht="20.100000000000001" customHeight="1" x14ac:dyDescent="0.25">
      <c r="A3727" s="247">
        <v>2949</v>
      </c>
      <c r="B3727" s="247">
        <f>$B$755+(A3727*$B$758)</f>
        <v>18739.76555403322</v>
      </c>
      <c r="C3727" s="247">
        <f>_xlfn.NORM.DIST($B3727,$B$752,$B$753,0)</f>
        <v>1.0527521013147981E-17</v>
      </c>
      <c r="D3727" s="247">
        <f>_xlfn.NORM.DIST($B3727,$B$752,$B$753,1)</f>
        <v>0.99999999999999678</v>
      </c>
      <c r="E3727" s="247">
        <f>IF(OR(D3727&lt;$F$757,D3727&gt;$F$758),C3727,"")</f>
        <v>1.0527521013147981E-17</v>
      </c>
      <c r="F3727" s="247" t="str">
        <f>IF(AND(D3727&gt;$F$757,D3727&lt;$F$758),C3727,"")</f>
        <v/>
      </c>
      <c r="G3727" s="247" t="str">
        <f>IF(C3727=MAX($C$761:$C$2761),C3727,"")</f>
        <v/>
      </c>
      <c r="H3727" s="247">
        <f>_xlfn.NORM.DIST(B3727,$F$753,$F$754,0)</f>
        <v>1.664049291865342E-264</v>
      </c>
      <c r="I3727" s="247" t="str">
        <f>IF(H3727=MAX($H$761:$H$2761),C3727,"")</f>
        <v/>
      </c>
      <c r="J3727" s="247"/>
      <c r="K3727" s="247"/>
      <c r="L3727" s="247"/>
      <c r="M3727" s="247"/>
      <c r="N3727" s="247"/>
      <c r="O3727" s="247"/>
      <c r="P3727" s="247"/>
      <c r="Q3727" s="247"/>
      <c r="R3727" s="247"/>
      <c r="AZ3727" s="259"/>
      <c r="BA3727" s="259">
        <f>BA3726+$BD$753</f>
        <v>19.01439999999895</v>
      </c>
      <c r="BB3727" s="274">
        <f t="shared" si="797"/>
        <v>8.1423509564323739E-3</v>
      </c>
      <c r="BC3727" s="259">
        <f t="shared" si="798"/>
        <v>1.9919057176217073E-5</v>
      </c>
      <c r="BD3727" s="259">
        <f t="shared" si="795"/>
        <v>1.9919057176217073E-5</v>
      </c>
      <c r="BE3727" s="254" t="str">
        <f t="shared" si="796"/>
        <v/>
      </c>
    </row>
    <row r="3728" spans="1:57" ht="20.100000000000001" customHeight="1" x14ac:dyDescent="0.25">
      <c r="A3728" s="247">
        <v>2950</v>
      </c>
      <c r="B3728" s="247">
        <f>$B$755+(A3728*$B$758)</f>
        <v>18749.380621018361</v>
      </c>
      <c r="C3728" s="247">
        <f>_xlfn.NORM.DIST($B3728,$B$752,$B$753,0)</f>
        <v>1.0204215069901805E-17</v>
      </c>
      <c r="D3728" s="247">
        <f>_xlfn.NORM.DIST($B3728,$B$752,$B$753,1)</f>
        <v>0.99999999999999689</v>
      </c>
      <c r="E3728" s="247">
        <f>IF(OR(D3728&lt;$F$757,D3728&gt;$F$758),C3728,"")</f>
        <v>1.0204215069901805E-17</v>
      </c>
      <c r="F3728" s="247" t="str">
        <f>IF(AND(D3728&gt;$F$757,D3728&lt;$F$758),C3728,"")</f>
        <v/>
      </c>
      <c r="G3728" s="247" t="str">
        <f>IF(C3728=MAX($C$761:$C$2761),C3728,"")</f>
        <v/>
      </c>
      <c r="H3728" s="247">
        <f>_xlfn.NORM.DIST(B3728,$F$753,$F$754,0)</f>
        <v>1.9110566492147318E-264</v>
      </c>
      <c r="I3728" s="247" t="str">
        <f>IF(H3728=MAX($H$761:$H$2761),C3728,"")</f>
        <v/>
      </c>
      <c r="J3728" s="247"/>
      <c r="K3728" s="247"/>
      <c r="L3728" s="247"/>
      <c r="M3728" s="247"/>
      <c r="N3728" s="247"/>
      <c r="O3728" s="247"/>
      <c r="P3728" s="247"/>
      <c r="Q3728" s="247"/>
      <c r="R3728" s="247"/>
      <c r="AZ3728" s="259"/>
      <c r="BA3728" s="259">
        <f>BA3727+$BD$753</f>
        <v>19.02079999999895</v>
      </c>
      <c r="BB3728" s="274">
        <f t="shared" si="797"/>
        <v>8.1224318992561568E-3</v>
      </c>
      <c r="BC3728" s="259">
        <f t="shared" si="798"/>
        <v>1.9872127165976305E-5</v>
      </c>
      <c r="BD3728" s="259">
        <f t="shared" si="795"/>
        <v>1.9872127165976305E-5</v>
      </c>
      <c r="BE3728" s="254" t="str">
        <f t="shared" si="796"/>
        <v/>
      </c>
    </row>
    <row r="3729" spans="1:57" ht="20.100000000000001" customHeight="1" x14ac:dyDescent="0.25">
      <c r="A3729" s="247">
        <v>2951</v>
      </c>
      <c r="B3729" s="247">
        <f>$B$755+(A3729*$B$758)</f>
        <v>18758.995688003495</v>
      </c>
      <c r="C3729" s="247">
        <f>_xlfn.NORM.DIST($B3729,$B$752,$B$753,0)</f>
        <v>9.89067977732055E-18</v>
      </c>
      <c r="D3729" s="247">
        <f>_xlfn.NORM.DIST($B3729,$B$752,$B$753,1)</f>
        <v>0.999999999999997</v>
      </c>
      <c r="E3729" s="247">
        <f>IF(OR(D3729&lt;$F$757,D3729&gt;$F$758),C3729,"")</f>
        <v>9.89067977732055E-18</v>
      </c>
      <c r="F3729" s="247" t="str">
        <f>IF(AND(D3729&gt;$F$757,D3729&lt;$F$758),C3729,"")</f>
        <v/>
      </c>
      <c r="G3729" s="247" t="str">
        <f>IF(C3729=MAX($C$761:$C$2761),C3729,"")</f>
        <v/>
      </c>
      <c r="H3729" s="247">
        <f>_xlfn.NORM.DIST(B3729,$F$753,$F$754,0)</f>
        <v>2.1946940518100604E-264</v>
      </c>
      <c r="I3729" s="247" t="str">
        <f>IF(H3729=MAX($H$761:$H$2761),C3729,"")</f>
        <v/>
      </c>
      <c r="J3729" s="247"/>
      <c r="K3729" s="247"/>
      <c r="L3729" s="247"/>
      <c r="M3729" s="247"/>
      <c r="N3729" s="247"/>
      <c r="O3729" s="247"/>
      <c r="P3729" s="247"/>
      <c r="Q3729" s="247"/>
      <c r="R3729" s="247"/>
      <c r="AZ3729" s="259"/>
      <c r="BA3729" s="259">
        <f>BA3728+$BD$753</f>
        <v>19.027199999998949</v>
      </c>
      <c r="BB3729" s="274">
        <f t="shared" si="797"/>
        <v>8.1025597720901805E-3</v>
      </c>
      <c r="BC3729" s="259">
        <f t="shared" si="798"/>
        <v>1.9825302115111798E-5</v>
      </c>
      <c r="BD3729" s="259">
        <f t="shared" si="795"/>
        <v>1.9825302115111798E-5</v>
      </c>
      <c r="BE3729" s="254" t="str">
        <f t="shared" si="796"/>
        <v/>
      </c>
    </row>
    <row r="3730" spans="1:57" ht="20.100000000000001" customHeight="1" x14ac:dyDescent="0.25">
      <c r="A3730" s="247">
        <v>2952</v>
      </c>
      <c r="B3730" s="247">
        <f>$B$755+(A3730*$B$758)</f>
        <v>18768.610754988636</v>
      </c>
      <c r="C3730" s="247">
        <f>_xlfn.NORM.DIST($B3730,$B$752,$B$753,0)</f>
        <v>9.5866248007465447E-18</v>
      </c>
      <c r="D3730" s="247">
        <f>_xlfn.NORM.DIST($B3730,$B$752,$B$753,1)</f>
        <v>0.99999999999999711</v>
      </c>
      <c r="E3730" s="247">
        <f>IF(OR(D3730&lt;$F$757,D3730&gt;$F$758),C3730,"")</f>
        <v>9.5866248007465447E-18</v>
      </c>
      <c r="F3730" s="247" t="str">
        <f>IF(AND(D3730&gt;$F$757,D3730&lt;$F$758),C3730,"")</f>
        <v/>
      </c>
      <c r="G3730" s="247" t="str">
        <f>IF(C3730=MAX($C$761:$C$2761),C3730,"")</f>
        <v/>
      </c>
      <c r="H3730" s="247">
        <f>_xlfn.NORM.DIST(B3730,$F$753,$F$754,0)</f>
        <v>2.5203883499390644E-264</v>
      </c>
      <c r="I3730" s="247" t="str">
        <f>IF(H3730=MAX($H$761:$H$2761),C3730,"")</f>
        <v/>
      </c>
      <c r="J3730" s="247"/>
      <c r="K3730" s="247"/>
      <c r="L3730" s="247"/>
      <c r="M3730" s="247"/>
      <c r="N3730" s="247"/>
      <c r="O3730" s="247"/>
      <c r="P3730" s="247"/>
      <c r="Q3730" s="247"/>
      <c r="R3730" s="247"/>
      <c r="AZ3730" s="259"/>
      <c r="BA3730" s="259">
        <f>BA3729+$BD$753</f>
        <v>19.033599999998948</v>
      </c>
      <c r="BB3730" s="274">
        <f t="shared" si="797"/>
        <v>8.0827344699750687E-3</v>
      </c>
      <c r="BC3730" s="259">
        <f t="shared" si="798"/>
        <v>1.9778581806536785E-5</v>
      </c>
      <c r="BD3730" s="259">
        <f t="shared" si="795"/>
        <v>1.9778581806536785E-5</v>
      </c>
      <c r="BE3730" s="254" t="str">
        <f t="shared" si="796"/>
        <v/>
      </c>
    </row>
    <row r="3731" spans="1:57" ht="20.100000000000001" customHeight="1" x14ac:dyDescent="0.25">
      <c r="A3731" s="247">
        <v>2953</v>
      </c>
      <c r="B3731" s="247">
        <f>$B$755+(A3731*$B$758)</f>
        <v>18778.225821973771</v>
      </c>
      <c r="C3731" s="247">
        <f>_xlfn.NORM.DIST($B3731,$B$752,$B$753,0)</f>
        <v>9.2917682805570254E-18</v>
      </c>
      <c r="D3731" s="247">
        <f>_xlfn.NORM.DIST($B3731,$B$752,$B$753,1)</f>
        <v>0.99999999999999722</v>
      </c>
      <c r="E3731" s="247">
        <f>IF(OR(D3731&lt;$F$757,D3731&gt;$F$758),C3731,"")</f>
        <v>9.2917682805570254E-18</v>
      </c>
      <c r="F3731" s="247" t="str">
        <f>IF(AND(D3731&gt;$F$757,D3731&lt;$F$758),C3731,"")</f>
        <v/>
      </c>
      <c r="G3731" s="247" t="str">
        <f>IF(C3731=MAX($C$761:$C$2761),C3731,"")</f>
        <v/>
      </c>
      <c r="H3731" s="247">
        <f>_xlfn.NORM.DIST(B3731,$F$753,$F$754,0)</f>
        <v>2.8943696240327539E-264</v>
      </c>
      <c r="I3731" s="247" t="str">
        <f>IF(H3731=MAX($H$761:$H$2761),C3731,"")</f>
        <v/>
      </c>
      <c r="J3731" s="247"/>
      <c r="K3731" s="247"/>
      <c r="L3731" s="247"/>
      <c r="M3731" s="247"/>
      <c r="N3731" s="247"/>
      <c r="O3731" s="247"/>
      <c r="P3731" s="247"/>
      <c r="Q3731" s="247"/>
      <c r="R3731" s="247"/>
      <c r="AZ3731" s="259"/>
      <c r="BA3731" s="259">
        <f>BA3730+$BD$753</f>
        <v>19.039999999998948</v>
      </c>
      <c r="BB3731" s="274">
        <f t="shared" si="797"/>
        <v>8.0629558881685319E-3</v>
      </c>
      <c r="BC3731" s="259">
        <f t="shared" si="798"/>
        <v>1.9731966023563488E-5</v>
      </c>
      <c r="BD3731" s="259">
        <f t="shared" si="795"/>
        <v>1.9731966023563488E-5</v>
      </c>
      <c r="BE3731" s="254" t="str">
        <f t="shared" si="796"/>
        <v/>
      </c>
    </row>
    <row r="3732" spans="1:57" ht="20.100000000000001" customHeight="1" x14ac:dyDescent="0.25">
      <c r="A3732" s="248">
        <v>2954</v>
      </c>
      <c r="B3732" s="247">
        <f>$B$755+(A3732*$B$758)</f>
        <v>18787.840888958912</v>
      </c>
      <c r="C3732" s="247">
        <f>_xlfn.NORM.DIST($B3732,$B$752,$B$753,0)</f>
        <v>9.0058365893872545E-18</v>
      </c>
      <c r="D3732" s="247">
        <f>_xlfn.NORM.DIST($B3732,$B$752,$B$753,1)</f>
        <v>0.99999999999999722</v>
      </c>
      <c r="E3732" s="247">
        <f>IF(OR(D3732&lt;$F$757,D3732&gt;$F$758),C3732,"")</f>
        <v>9.0058365893872545E-18</v>
      </c>
      <c r="F3732" s="247" t="str">
        <f>IF(AND(D3732&gt;$F$757,D3732&lt;$F$758),C3732,"")</f>
        <v/>
      </c>
      <c r="G3732" s="247" t="str">
        <f>IF(C3732=MAX($C$761:$C$2761),C3732,"")</f>
        <v/>
      </c>
      <c r="H3732" s="247">
        <f>_xlfn.NORM.DIST(B3732,$F$753,$F$754,0)</f>
        <v>3.3237899563332761E-264</v>
      </c>
      <c r="I3732" s="247" t="str">
        <f>IF(H3732=MAX($H$761:$H$2761),C3732,"")</f>
        <v/>
      </c>
      <c r="J3732" s="247"/>
      <c r="K3732" s="247"/>
      <c r="L3732" s="247"/>
      <c r="M3732" s="247"/>
      <c r="N3732" s="247"/>
      <c r="O3732" s="247"/>
      <c r="P3732" s="247"/>
      <c r="Q3732" s="247"/>
      <c r="R3732" s="247"/>
      <c r="AZ3732" s="259"/>
      <c r="BA3732" s="259">
        <f>BA3731+$BD$753</f>
        <v>19.046399999998947</v>
      </c>
      <c r="BB3732" s="274">
        <f t="shared" si="797"/>
        <v>8.0432239221449684E-3</v>
      </c>
      <c r="BC3732" s="259">
        <f t="shared" si="798"/>
        <v>1.9685454549899645E-5</v>
      </c>
      <c r="BD3732" s="259">
        <f t="shared" si="795"/>
        <v>1.9685454549899645E-5</v>
      </c>
      <c r="BE3732" s="254" t="str">
        <f t="shared" si="796"/>
        <v/>
      </c>
    </row>
    <row r="3733" spans="1:57" ht="20.100000000000001" customHeight="1" x14ac:dyDescent="0.25">
      <c r="A3733" s="247">
        <v>2955</v>
      </c>
      <c r="B3733" s="247">
        <f>$B$755+(A3733*$B$758)</f>
        <v>18797.455955944046</v>
      </c>
      <c r="C3733" s="247">
        <f>_xlfn.NORM.DIST($B3733,$B$752,$B$753,0)</f>
        <v>8.7285640961748545E-18</v>
      </c>
      <c r="D3733" s="247">
        <f>_xlfn.NORM.DIST($B3733,$B$752,$B$753,1)</f>
        <v>0.99999999999999734</v>
      </c>
      <c r="E3733" s="247">
        <f>IF(OR(D3733&lt;$F$757,D3733&gt;$F$758),C3733,"")</f>
        <v>8.7285640961748545E-18</v>
      </c>
      <c r="F3733" s="247" t="str">
        <f>IF(AND(D3733&gt;$F$757,D3733&lt;$F$758),C3733,"")</f>
        <v/>
      </c>
      <c r="G3733" s="247" t="str">
        <f>IF(C3733=MAX($C$761:$C$2761),C3733,"")</f>
        <v/>
      </c>
      <c r="H3733" s="247">
        <f>_xlfn.NORM.DIST(B3733,$F$753,$F$754,0)</f>
        <v>3.8168597480534437E-264</v>
      </c>
      <c r="I3733" s="247" t="str">
        <f>IF(H3733=MAX($H$761:$H$2761),C3733,"")</f>
        <v/>
      </c>
      <c r="J3733" s="247"/>
      <c r="K3733" s="247"/>
      <c r="L3733" s="247"/>
      <c r="M3733" s="247"/>
      <c r="N3733" s="247"/>
      <c r="O3733" s="247"/>
      <c r="P3733" s="247"/>
      <c r="Q3733" s="247"/>
      <c r="R3733" s="247"/>
      <c r="AZ3733" s="259"/>
      <c r="BA3733" s="259">
        <f>BA3732+$BD$753</f>
        <v>19.052799999998946</v>
      </c>
      <c r="BB3733" s="274">
        <f t="shared" si="797"/>
        <v>8.0235384675950688E-3</v>
      </c>
      <c r="BC3733" s="259">
        <f t="shared" si="798"/>
        <v>1.9639047169591264E-5</v>
      </c>
      <c r="BD3733" s="259">
        <f t="shared" si="795"/>
        <v>1.9639047169591264E-5</v>
      </c>
      <c r="BE3733" s="254" t="str">
        <f t="shared" si="796"/>
        <v/>
      </c>
    </row>
    <row r="3734" spans="1:57" ht="20.100000000000001" customHeight="1" x14ac:dyDescent="0.25">
      <c r="A3734" s="247">
        <v>2956</v>
      </c>
      <c r="B3734" s="247">
        <f>$B$755+(A3734*$B$758)</f>
        <v>18807.071022929187</v>
      </c>
      <c r="C3734" s="247">
        <f>_xlfn.NORM.DIST($B3734,$B$752,$B$753,0)</f>
        <v>8.459692936829974E-18</v>
      </c>
      <c r="D3734" s="247">
        <f>_xlfn.NORM.DIST($B3734,$B$752,$B$753,1)</f>
        <v>0.99999999999999745</v>
      </c>
      <c r="E3734" s="247">
        <f>IF(OR(D3734&lt;$F$757,D3734&gt;$F$758),C3734,"")</f>
        <v>8.459692936829974E-18</v>
      </c>
      <c r="F3734" s="247" t="str">
        <f>IF(AND(D3734&gt;$F$757,D3734&lt;$F$758),C3734,"")</f>
        <v/>
      </c>
      <c r="G3734" s="247" t="str">
        <f>IF(C3734=MAX($C$761:$C$2761),C3734,"")</f>
        <v/>
      </c>
      <c r="H3734" s="247">
        <f>_xlfn.NORM.DIST(B3734,$F$753,$F$754,0)</f>
        <v>4.3830041714044298E-264</v>
      </c>
      <c r="I3734" s="247" t="str">
        <f>IF(H3734=MAX($H$761:$H$2761),C3734,"")</f>
        <v/>
      </c>
      <c r="J3734" s="247"/>
      <c r="K3734" s="247"/>
      <c r="L3734" s="247"/>
      <c r="M3734" s="247"/>
      <c r="N3734" s="247"/>
      <c r="O3734" s="247"/>
      <c r="P3734" s="247"/>
      <c r="Q3734" s="247"/>
      <c r="R3734" s="247"/>
      <c r="AZ3734" s="259"/>
      <c r="BA3734" s="259">
        <f>BA3733+$BD$753</f>
        <v>19.059199999998945</v>
      </c>
      <c r="BB3734" s="274">
        <f t="shared" si="797"/>
        <v>8.0038994204254775E-3</v>
      </c>
      <c r="BC3734" s="259">
        <f t="shared" si="798"/>
        <v>1.9592743667164875E-5</v>
      </c>
      <c r="BD3734" s="259">
        <f t="shared" si="795"/>
        <v>1.9592743667164875E-5</v>
      </c>
      <c r="BE3734" s="254" t="str">
        <f t="shared" si="796"/>
        <v/>
      </c>
    </row>
    <row r="3735" spans="1:57" ht="20.100000000000001" customHeight="1" x14ac:dyDescent="0.25">
      <c r="A3735" s="247">
        <v>2957</v>
      </c>
      <c r="B3735" s="247">
        <f>$B$755+(A3735*$B$758)</f>
        <v>18816.686089914321</v>
      </c>
      <c r="C3735" s="247">
        <f>_xlfn.NORM.DIST($B3735,$B$752,$B$753,0)</f>
        <v>8.1989727913554458E-18</v>
      </c>
      <c r="D3735" s="247">
        <f>_xlfn.NORM.DIST($B3735,$B$752,$B$753,1)</f>
        <v>0.99999999999999756</v>
      </c>
      <c r="E3735" s="247">
        <f>IF(OR(D3735&lt;$F$757,D3735&gt;$F$758),C3735,"")</f>
        <v>8.1989727913554458E-18</v>
      </c>
      <c r="F3735" s="247" t="str">
        <f>IF(AND(D3735&gt;$F$757,D3735&lt;$F$758),C3735,"")</f>
        <v/>
      </c>
      <c r="G3735" s="247" t="str">
        <f>IF(C3735=MAX($C$761:$C$2761),C3735,"")</f>
        <v/>
      </c>
      <c r="H3735" s="247">
        <f>_xlfn.NORM.DIST(B3735,$F$753,$F$754,0)</f>
        <v>5.0330427276502844E-264</v>
      </c>
      <c r="I3735" s="247" t="str">
        <f>IF(H3735=MAX($H$761:$H$2761),C3735,"")</f>
        <v/>
      </c>
      <c r="J3735" s="247"/>
      <c r="K3735" s="247"/>
      <c r="L3735" s="247"/>
      <c r="M3735" s="247"/>
      <c r="N3735" s="247"/>
      <c r="O3735" s="247"/>
      <c r="P3735" s="247"/>
      <c r="Q3735" s="247"/>
      <c r="R3735" s="247"/>
      <c r="AZ3735" s="259"/>
      <c r="BA3735" s="259">
        <f>BA3734+$BD$753</f>
        <v>19.065599999998945</v>
      </c>
      <c r="BB3735" s="274">
        <f t="shared" si="797"/>
        <v>7.9843066767583126E-3</v>
      </c>
      <c r="BC3735" s="259">
        <f t="shared" si="798"/>
        <v>1.9546543827460988E-5</v>
      </c>
      <c r="BD3735" s="259">
        <f t="shared" si="795"/>
        <v>1.9546543827460988E-5</v>
      </c>
      <c r="BE3735" s="254" t="str">
        <f t="shared" si="796"/>
        <v/>
      </c>
    </row>
    <row r="3736" spans="1:57" ht="20.100000000000001" customHeight="1" x14ac:dyDescent="0.25">
      <c r="A3736" s="247">
        <v>2958</v>
      </c>
      <c r="B3736" s="247">
        <f>$B$755+(A3736*$B$758)</f>
        <v>18826.301156899463</v>
      </c>
      <c r="C3736" s="247">
        <f>_xlfn.NORM.DIST($B3736,$B$752,$B$753,0)</f>
        <v>7.9461606672336325E-18</v>
      </c>
      <c r="D3736" s="247">
        <f>_xlfn.NORM.DIST($B3736,$B$752,$B$753,1)</f>
        <v>0.99999999999999756</v>
      </c>
      <c r="E3736" s="247">
        <f>IF(OR(D3736&lt;$F$757,D3736&gt;$F$758),C3736,"")</f>
        <v>7.9461606672336325E-18</v>
      </c>
      <c r="F3736" s="247" t="str">
        <f>IF(AND(D3736&gt;$F$757,D3736&lt;$F$758),C3736,"")</f>
        <v/>
      </c>
      <c r="G3736" s="247" t="str">
        <f>IF(C3736=MAX($C$761:$C$2761),C3736,"")</f>
        <v/>
      </c>
      <c r="H3736" s="247">
        <f>_xlfn.NORM.DIST(B3736,$F$753,$F$754,0)</f>
        <v>5.7793953203491423E-264</v>
      </c>
      <c r="I3736" s="247" t="str">
        <f>IF(H3736=MAX($H$761:$H$2761),C3736,"")</f>
        <v/>
      </c>
      <c r="J3736" s="247"/>
      <c r="K3736" s="247"/>
      <c r="L3736" s="247"/>
      <c r="M3736" s="247"/>
      <c r="N3736" s="247"/>
      <c r="O3736" s="247"/>
      <c r="P3736" s="247"/>
      <c r="Q3736" s="247"/>
      <c r="R3736" s="247"/>
      <c r="AZ3736" s="259"/>
      <c r="BA3736" s="259">
        <f>BA3735+$BD$753</f>
        <v>19.071999999998944</v>
      </c>
      <c r="BB3736" s="274">
        <f t="shared" si="797"/>
        <v>7.9647601329308516E-3</v>
      </c>
      <c r="BC3736" s="259">
        <f t="shared" si="798"/>
        <v>1.9500447435753798E-5</v>
      </c>
      <c r="BD3736" s="259">
        <f t="shared" si="795"/>
        <v>1.9500447435753798E-5</v>
      </c>
      <c r="BE3736" s="254" t="str">
        <f t="shared" si="796"/>
        <v/>
      </c>
    </row>
    <row r="3737" spans="1:57" ht="20.100000000000001" customHeight="1" x14ac:dyDescent="0.25">
      <c r="A3737" s="247">
        <v>2959</v>
      </c>
      <c r="B3737" s="247">
        <f>$B$755+(A3737*$B$758)</f>
        <v>18835.916223884597</v>
      </c>
      <c r="C3737" s="247">
        <f>_xlfn.NORM.DIST($B3737,$B$752,$B$753,0)</f>
        <v>7.7010206889132072E-18</v>
      </c>
      <c r="D3737" s="247">
        <f>_xlfn.NORM.DIST($B3737,$B$752,$B$753,1)</f>
        <v>0.99999999999999767</v>
      </c>
      <c r="E3737" s="247">
        <f>IF(OR(D3737&lt;$F$757,D3737&gt;$F$758),C3737,"")</f>
        <v>7.7010206889132072E-18</v>
      </c>
      <c r="F3737" s="247" t="str">
        <f>IF(AND(D3737&gt;$F$757,D3737&lt;$F$758),C3737,"")</f>
        <v/>
      </c>
      <c r="G3737" s="247" t="str">
        <f>IF(C3737=MAX($C$761:$C$2761),C3737,"")</f>
        <v/>
      </c>
      <c r="H3737" s="247">
        <f>_xlfn.NORM.DIST(B3737,$F$753,$F$754,0)</f>
        <v>6.6363187554704552E-264</v>
      </c>
      <c r="I3737" s="247" t="str">
        <f>IF(H3737=MAX($H$761:$H$2761),C3737,"")</f>
        <v/>
      </c>
      <c r="J3737" s="247"/>
      <c r="K3737" s="247"/>
      <c r="L3737" s="247"/>
      <c r="M3737" s="247"/>
      <c r="N3737" s="247"/>
      <c r="O3737" s="247"/>
      <c r="P3737" s="247"/>
      <c r="Q3737" s="247"/>
      <c r="R3737" s="247"/>
      <c r="AZ3737" s="259"/>
      <c r="BA3737" s="259">
        <f>BA3736+$BD$753</f>
        <v>19.078399999998943</v>
      </c>
      <c r="BB3737" s="274">
        <f t="shared" si="797"/>
        <v>7.9452596854950978E-3</v>
      </c>
      <c r="BC3737" s="259">
        <f t="shared" si="798"/>
        <v>1.9454454277669647E-5</v>
      </c>
      <c r="BD3737" s="259">
        <f t="shared" si="795"/>
        <v>1.9454454277669647E-5</v>
      </c>
      <c r="BE3737" s="254" t="str">
        <f t="shared" si="796"/>
        <v/>
      </c>
    </row>
    <row r="3738" spans="1:57" ht="20.100000000000001" customHeight="1" x14ac:dyDescent="0.25">
      <c r="A3738" s="248">
        <v>2960</v>
      </c>
      <c r="B3738" s="247">
        <f>$B$755+(A3738*$B$758)</f>
        <v>18845.531290869738</v>
      </c>
      <c r="C3738" s="247">
        <f>_xlfn.NORM.DIST($B3738,$B$752,$B$753,0)</f>
        <v>7.4633238932218848E-18</v>
      </c>
      <c r="D3738" s="247">
        <f>_xlfn.NORM.DIST($B3738,$B$752,$B$753,1)</f>
        <v>0.99999999999999778</v>
      </c>
      <c r="E3738" s="247">
        <f>IF(OR(D3738&lt;$F$757,D3738&gt;$F$758),C3738,"")</f>
        <v>7.4633238932218848E-18</v>
      </c>
      <c r="F3738" s="247" t="str">
        <f>IF(AND(D3738&gt;$F$757,D3738&lt;$F$758),C3738,"")</f>
        <v/>
      </c>
      <c r="G3738" s="247" t="str">
        <f>IF(C3738=MAX($C$761:$C$2761),C3738,"")</f>
        <v/>
      </c>
      <c r="H3738" s="247">
        <f>_xlfn.NORM.DIST(B3738,$F$753,$F$754,0)</f>
        <v>7.6201781565560722E-264</v>
      </c>
      <c r="I3738" s="247" t="str">
        <f>IF(H3738=MAX($H$761:$H$2761),C3738,"")</f>
        <v/>
      </c>
      <c r="J3738" s="247"/>
      <c r="K3738" s="247"/>
      <c r="L3738" s="247"/>
      <c r="M3738" s="247"/>
      <c r="N3738" s="247"/>
      <c r="O3738" s="247"/>
      <c r="P3738" s="247"/>
      <c r="Q3738" s="247"/>
      <c r="R3738" s="247"/>
      <c r="AZ3738" s="259"/>
      <c r="BA3738" s="259">
        <f>BA3737+$BD$753</f>
        <v>19.084799999998943</v>
      </c>
      <c r="BB3738" s="274">
        <f t="shared" si="797"/>
        <v>7.9258052312174282E-3</v>
      </c>
      <c r="BC3738" s="259">
        <f t="shared" si="798"/>
        <v>1.9408564139265089E-5</v>
      </c>
      <c r="BD3738" s="259">
        <f t="shared" si="795"/>
        <v>1.9408564139265089E-5</v>
      </c>
      <c r="BE3738" s="254" t="str">
        <f t="shared" si="796"/>
        <v/>
      </c>
    </row>
    <row r="3739" spans="1:57" ht="20.100000000000001" customHeight="1" x14ac:dyDescent="0.25">
      <c r="A3739" s="247">
        <v>2961</v>
      </c>
      <c r="B3739" s="247">
        <f>$B$755+(A3739*$B$758)</f>
        <v>18855.146357854872</v>
      </c>
      <c r="C3739" s="247">
        <f>_xlfn.NORM.DIST($B3739,$B$752,$B$753,0)</f>
        <v>7.2328480305474277E-18</v>
      </c>
      <c r="D3739" s="247">
        <f>_xlfn.NORM.DIST($B3739,$B$752,$B$753,1)</f>
        <v>0.99999999999999778</v>
      </c>
      <c r="E3739" s="247">
        <f>IF(OR(D3739&lt;$F$757,D3739&gt;$F$758),C3739,"")</f>
        <v>7.2328480305474277E-18</v>
      </c>
      <c r="F3739" s="247" t="str">
        <f>IF(AND(D3739&gt;$F$757,D3739&lt;$F$758),C3739,"")</f>
        <v/>
      </c>
      <c r="G3739" s="247" t="str">
        <f>IF(C3739=MAX($C$761:$C$2761),C3739,"")</f>
        <v/>
      </c>
      <c r="H3739" s="247">
        <f>_xlfn.NORM.DIST(B3739,$F$753,$F$754,0)</f>
        <v>8.749758444524476E-264</v>
      </c>
      <c r="I3739" s="247" t="str">
        <f>IF(H3739=MAX($H$761:$H$2761),C3739,"")</f>
        <v/>
      </c>
      <c r="J3739" s="247"/>
      <c r="K3739" s="247"/>
      <c r="L3739" s="247"/>
      <c r="M3739" s="247"/>
      <c r="N3739" s="247"/>
      <c r="O3739" s="247"/>
      <c r="P3739" s="247"/>
      <c r="Q3739" s="247"/>
      <c r="R3739" s="247"/>
      <c r="AZ3739" s="259"/>
      <c r="BA3739" s="259">
        <f>BA3738+$BD$753</f>
        <v>19.091199999998942</v>
      </c>
      <c r="BB3739" s="274">
        <f t="shared" si="797"/>
        <v>7.9063966670781631E-3</v>
      </c>
      <c r="BC3739" s="259">
        <f t="shared" si="798"/>
        <v>1.9362776806948825E-5</v>
      </c>
      <c r="BD3739" s="259">
        <f t="shared" si="795"/>
        <v>1.9362776806948825E-5</v>
      </c>
      <c r="BE3739" s="254" t="str">
        <f t="shared" si="796"/>
        <v/>
      </c>
    </row>
    <row r="3740" spans="1:57" ht="20.100000000000001" customHeight="1" x14ac:dyDescent="0.25">
      <c r="A3740" s="247">
        <v>2962</v>
      </c>
      <c r="B3740" s="247">
        <f>$B$755+(A3740*$B$758)</f>
        <v>18864.761424840013</v>
      </c>
      <c r="C3740" s="247">
        <f>_xlfn.NORM.DIST($B3740,$B$752,$B$753,0)</f>
        <v>7.0093773716224712E-18</v>
      </c>
      <c r="D3740" s="247">
        <f>_xlfn.NORM.DIST($B3740,$B$752,$B$753,1)</f>
        <v>0.99999999999999789</v>
      </c>
      <c r="E3740" s="247">
        <f>IF(OR(D3740&lt;$F$757,D3740&gt;$F$758),C3740,"")</f>
        <v>7.0093773716224712E-18</v>
      </c>
      <c r="F3740" s="247" t="str">
        <f>IF(AND(D3740&gt;$F$757,D3740&lt;$F$758),C3740,"")</f>
        <v/>
      </c>
      <c r="G3740" s="247" t="str">
        <f>IF(C3740=MAX($C$761:$C$2761),C3740,"")</f>
        <v/>
      </c>
      <c r="H3740" s="247">
        <f>_xlfn.NORM.DIST(B3740,$F$753,$F$754,0)</f>
        <v>1.0046621790477014E-263</v>
      </c>
      <c r="I3740" s="247" t="str">
        <f>IF(H3740=MAX($H$761:$H$2761),C3740,"")</f>
        <v/>
      </c>
      <c r="J3740" s="247"/>
      <c r="K3740" s="247"/>
      <c r="L3740" s="247"/>
      <c r="M3740" s="247"/>
      <c r="N3740" s="247"/>
      <c r="O3740" s="247"/>
      <c r="P3740" s="247"/>
      <c r="Q3740" s="247"/>
      <c r="R3740" s="247"/>
      <c r="AZ3740" s="259"/>
      <c r="BA3740" s="259">
        <f>BA3739+$BD$753</f>
        <v>19.097599999998941</v>
      </c>
      <c r="BB3740" s="274">
        <f t="shared" si="797"/>
        <v>7.8870338902712143E-3</v>
      </c>
      <c r="BC3740" s="259">
        <f t="shared" si="798"/>
        <v>1.9317092067535485E-5</v>
      </c>
      <c r="BD3740" s="259">
        <f t="shared" si="795"/>
        <v>1.9317092067535485E-5</v>
      </c>
      <c r="BE3740" s="254" t="str">
        <f t="shared" si="796"/>
        <v/>
      </c>
    </row>
    <row r="3741" spans="1:57" ht="20.100000000000001" customHeight="1" x14ac:dyDescent="0.25">
      <c r="A3741" s="247">
        <v>2963</v>
      </c>
      <c r="B3741" s="247">
        <f>$B$755+(A3741*$B$758)</f>
        <v>18874.376491825147</v>
      </c>
      <c r="C3741" s="247">
        <f>_xlfn.NORM.DIST($B3741,$B$752,$B$753,0)</f>
        <v>6.7927025197633172E-18</v>
      </c>
      <c r="D3741" s="247">
        <f>_xlfn.NORM.DIST($B3741,$B$752,$B$753,1)</f>
        <v>0.999999999999998</v>
      </c>
      <c r="E3741" s="247">
        <f>IF(OR(D3741&lt;$F$757,D3741&gt;$F$758),C3741,"")</f>
        <v>6.7927025197633172E-18</v>
      </c>
      <c r="F3741" s="247" t="str">
        <f>IF(AND(D3741&gt;$F$757,D3741&lt;$F$758),C3741,"")</f>
        <v/>
      </c>
      <c r="G3741" s="247" t="str">
        <f>IF(C3741=MAX($C$761:$C$2761),C3741,"")</f>
        <v/>
      </c>
      <c r="H3741" s="247">
        <f>_xlfn.NORM.DIST(B3741,$F$753,$F$754,0)</f>
        <v>1.1535517820289182E-263</v>
      </c>
      <c r="I3741" s="247" t="str">
        <f>IF(H3741=MAX($H$761:$H$2761),C3741,"")</f>
        <v/>
      </c>
      <c r="J3741" s="247"/>
      <c r="K3741" s="247"/>
      <c r="L3741" s="247"/>
      <c r="M3741" s="247"/>
      <c r="N3741" s="247"/>
      <c r="O3741" s="247"/>
      <c r="P3741" s="247"/>
      <c r="Q3741" s="247"/>
      <c r="R3741" s="247"/>
      <c r="AZ3741" s="259"/>
      <c r="BA3741" s="259">
        <f>BA3740+$BD$753</f>
        <v>19.10399999999894</v>
      </c>
      <c r="BB3741" s="274">
        <f t="shared" si="797"/>
        <v>7.8677167982036788E-3</v>
      </c>
      <c r="BC3741" s="259">
        <f t="shared" si="798"/>
        <v>1.9271509708262968E-5</v>
      </c>
      <c r="BD3741" s="259">
        <f t="shared" si="795"/>
        <v>1.9271509708262968E-5</v>
      </c>
      <c r="BE3741" s="254" t="str">
        <f t="shared" si="796"/>
        <v/>
      </c>
    </row>
    <row r="3742" spans="1:57" ht="20.100000000000001" customHeight="1" x14ac:dyDescent="0.25">
      <c r="A3742" s="247">
        <v>2964</v>
      </c>
      <c r="B3742" s="247">
        <f>$B$755+(A3742*$B$758)</f>
        <v>18883.991558810289</v>
      </c>
      <c r="C3742" s="247">
        <f>_xlfn.NORM.DIST($B3742,$B$752,$B$753,0)</f>
        <v>6.5826202284074654E-18</v>
      </c>
      <c r="D3742" s="247">
        <f>_xlfn.NORM.DIST($B3742,$B$752,$B$753,1)</f>
        <v>0.999999999999998</v>
      </c>
      <c r="E3742" s="247">
        <f>IF(OR(D3742&lt;$F$757,D3742&gt;$F$758),C3742,"")</f>
        <v>6.5826202284074654E-18</v>
      </c>
      <c r="F3742" s="247" t="str">
        <f>IF(AND(D3742&gt;$F$757,D3742&lt;$F$758),C3742,"")</f>
        <v/>
      </c>
      <c r="G3742" s="247" t="str">
        <f>IF(C3742=MAX($C$761:$C$2761),C3742,"")</f>
        <v/>
      </c>
      <c r="H3742" s="247">
        <f>_xlfn.NORM.DIST(B3742,$F$753,$F$754,0)</f>
        <v>1.3244854348417466E-263</v>
      </c>
      <c r="I3742" s="247" t="str">
        <f>IF(H3742=MAX($H$761:$H$2761),C3742,"")</f>
        <v/>
      </c>
      <c r="J3742" s="247"/>
      <c r="K3742" s="247"/>
      <c r="L3742" s="247"/>
      <c r="M3742" s="247"/>
      <c r="N3742" s="247"/>
      <c r="O3742" s="247"/>
      <c r="P3742" s="247"/>
      <c r="Q3742" s="247"/>
      <c r="R3742" s="247"/>
      <c r="AZ3742" s="259"/>
      <c r="BA3742" s="259">
        <f>BA3741+$BD$753</f>
        <v>19.11039999999894</v>
      </c>
      <c r="BB3742" s="274">
        <f t="shared" si="797"/>
        <v>7.8484452884954158E-3</v>
      </c>
      <c r="BC3742" s="259">
        <f t="shared" si="798"/>
        <v>1.92260295166502E-5</v>
      </c>
      <c r="BD3742" s="259">
        <f t="shared" si="795"/>
        <v>1.92260295166502E-5</v>
      </c>
      <c r="BE3742" s="254" t="str">
        <f t="shared" si="796"/>
        <v/>
      </c>
    </row>
    <row r="3743" spans="1:57" ht="20.100000000000001" customHeight="1" x14ac:dyDescent="0.25">
      <c r="A3743" s="247">
        <v>2965</v>
      </c>
      <c r="B3743" s="247">
        <f>$B$755+(A3743*$B$758)</f>
        <v>18893.606625795423</v>
      </c>
      <c r="C3743" s="247">
        <f>_xlfn.NORM.DIST($B3743,$B$752,$B$753,0)</f>
        <v>6.3789332238078192E-18</v>
      </c>
      <c r="D3743" s="247">
        <f>_xlfn.NORM.DIST($B3743,$B$752,$B$753,1)</f>
        <v>0.99999999999999811</v>
      </c>
      <c r="E3743" s="247">
        <f>IF(OR(D3743&lt;$F$757,D3743&gt;$F$758),C3743,"")</f>
        <v>6.3789332238078192E-18</v>
      </c>
      <c r="F3743" s="247" t="str">
        <f>IF(AND(D3743&gt;$F$757,D3743&lt;$F$758),C3743,"")</f>
        <v/>
      </c>
      <c r="G3743" s="247" t="str">
        <f>IF(C3743=MAX($C$761:$C$2761),C3743,"")</f>
        <v/>
      </c>
      <c r="H3743" s="247">
        <f>_xlfn.NORM.DIST(B3743,$F$753,$F$754,0)</f>
        <v>1.5207237563798381E-263</v>
      </c>
      <c r="I3743" s="247" t="str">
        <f>IF(H3743=MAX($H$761:$H$2761),C3743,"")</f>
        <v/>
      </c>
      <c r="J3743" s="247"/>
      <c r="K3743" s="247"/>
      <c r="L3743" s="247"/>
      <c r="M3743" s="247"/>
      <c r="N3743" s="247"/>
      <c r="O3743" s="247"/>
      <c r="P3743" s="247"/>
      <c r="Q3743" s="247"/>
      <c r="R3743" s="247"/>
      <c r="AZ3743" s="259"/>
      <c r="BA3743" s="259">
        <f>BA3742+$BD$753</f>
        <v>19.116799999998939</v>
      </c>
      <c r="BB3743" s="274">
        <f t="shared" si="797"/>
        <v>7.8292192589787656E-3</v>
      </c>
      <c r="BC3743" s="259">
        <f t="shared" si="798"/>
        <v>1.9180651280720044E-5</v>
      </c>
      <c r="BD3743" s="259">
        <f t="shared" si="795"/>
        <v>1.9180651280720044E-5</v>
      </c>
      <c r="BE3743" s="254" t="str">
        <f t="shared" si="796"/>
        <v/>
      </c>
    </row>
    <row r="3744" spans="1:57" ht="20.100000000000001" customHeight="1" x14ac:dyDescent="0.25">
      <c r="A3744" s="247">
        <v>2966</v>
      </c>
      <c r="B3744" s="247">
        <f>$B$755+(A3744*$B$758)</f>
        <v>18903.221692780564</v>
      </c>
      <c r="C3744" s="247">
        <f>_xlfn.NORM.DIST($B3744,$B$752,$B$753,0)</f>
        <v>6.1814500327365307E-18</v>
      </c>
      <c r="D3744" s="247">
        <f>_xlfn.NORM.DIST($B3744,$B$752,$B$753,1)</f>
        <v>0.99999999999999811</v>
      </c>
      <c r="E3744" s="247">
        <f>IF(OR(D3744&lt;$F$757,D3744&gt;$F$758),C3744,"")</f>
        <v>6.1814500327365307E-18</v>
      </c>
      <c r="F3744" s="247" t="str">
        <f>IF(AND(D3744&gt;$F$757,D3744&lt;$F$758),C3744,"")</f>
        <v/>
      </c>
      <c r="G3744" s="247" t="str">
        <f>IF(C3744=MAX($C$761:$C$2761),C3744,"")</f>
        <v/>
      </c>
      <c r="H3744" s="247">
        <f>_xlfn.NORM.DIST(B3744,$F$753,$F$754,0)</f>
        <v>1.7460091904887808E-263</v>
      </c>
      <c r="I3744" s="247" t="str">
        <f>IF(H3744=MAX($H$761:$H$2761),C3744,"")</f>
        <v/>
      </c>
      <c r="J3744" s="247"/>
      <c r="K3744" s="247"/>
      <c r="L3744" s="247"/>
      <c r="M3744" s="247"/>
      <c r="N3744" s="247"/>
      <c r="O3744" s="247"/>
      <c r="P3744" s="247"/>
      <c r="Q3744" s="247"/>
      <c r="R3744" s="247"/>
      <c r="AZ3744" s="259"/>
      <c r="BA3744" s="259">
        <f>BA3743+$BD$753</f>
        <v>19.123199999998938</v>
      </c>
      <c r="BB3744" s="274">
        <f t="shared" si="797"/>
        <v>7.8100386076980456E-3</v>
      </c>
      <c r="BC3744" s="259">
        <f t="shared" si="798"/>
        <v>1.9135374788805011E-5</v>
      </c>
      <c r="BD3744" s="259">
        <f t="shared" si="795"/>
        <v>1.9135374788805011E-5</v>
      </c>
      <c r="BE3744" s="254" t="str">
        <f t="shared" si="796"/>
        <v/>
      </c>
    </row>
    <row r="3745" spans="1:57" ht="20.100000000000001" customHeight="1" x14ac:dyDescent="0.25">
      <c r="A3745" s="248">
        <v>2967</v>
      </c>
      <c r="B3745" s="247">
        <f>$B$755+(A3745*$B$758)</f>
        <v>18912.836759765698</v>
      </c>
      <c r="C3745" s="247">
        <f>_xlfn.NORM.DIST($B3745,$B$752,$B$753,0)</f>
        <v>5.9899848150643152E-18</v>
      </c>
      <c r="D3745" s="247">
        <f>_xlfn.NORM.DIST($B3745,$B$752,$B$753,1)</f>
        <v>0.99999999999999822</v>
      </c>
      <c r="E3745" s="247">
        <f>IF(OR(D3745&lt;$F$757,D3745&gt;$F$758),C3745,"")</f>
        <v>5.9899848150643152E-18</v>
      </c>
      <c r="F3745" s="247" t="str">
        <f>IF(AND(D3745&gt;$F$757,D3745&lt;$F$758),C3745,"")</f>
        <v/>
      </c>
      <c r="G3745" s="247" t="str">
        <f>IF(C3745=MAX($C$761:$C$2761),C3745,"")</f>
        <v/>
      </c>
      <c r="H3745" s="247">
        <f>_xlfn.NORM.DIST(B3745,$F$753,$F$754,0)</f>
        <v>2.004637136826174E-263</v>
      </c>
      <c r="I3745" s="247" t="str">
        <f>IF(H3745=MAX($H$761:$H$2761),C3745,"")</f>
        <v/>
      </c>
      <c r="J3745" s="247"/>
      <c r="K3745" s="247"/>
      <c r="L3745" s="247"/>
      <c r="M3745" s="247"/>
      <c r="N3745" s="247"/>
      <c r="O3745" s="247"/>
      <c r="P3745" s="247"/>
      <c r="Q3745" s="247"/>
      <c r="R3745" s="247"/>
      <c r="AZ3745" s="259"/>
      <c r="BA3745" s="259">
        <f>BA3744+$BD$753</f>
        <v>19.129599999998938</v>
      </c>
      <c r="BB3745" s="274">
        <f t="shared" si="797"/>
        <v>7.7909032329092406E-3</v>
      </c>
      <c r="BC3745" s="259">
        <f t="shared" si="798"/>
        <v>1.9090199829666955E-5</v>
      </c>
      <c r="BD3745" s="259">
        <f t="shared" si="795"/>
        <v>1.9090199829666955E-5</v>
      </c>
      <c r="BE3745" s="254" t="str">
        <f t="shared" si="796"/>
        <v/>
      </c>
    </row>
    <row r="3746" spans="1:57" ht="20.100000000000001" customHeight="1" x14ac:dyDescent="0.25">
      <c r="A3746" s="247">
        <v>2968</v>
      </c>
      <c r="B3746" s="247">
        <f>$B$755+(A3746*$B$758)</f>
        <v>18922.451826750839</v>
      </c>
      <c r="C3746" s="247">
        <f>_xlfn.NORM.DIST($B3746,$B$752,$B$753,0)</f>
        <v>5.8043572010756326E-18</v>
      </c>
      <c r="D3746" s="247">
        <f>_xlfn.NORM.DIST($B3746,$B$752,$B$753,1)</f>
        <v>0.99999999999999822</v>
      </c>
      <c r="E3746" s="247">
        <f>IF(OR(D3746&lt;$F$757,D3746&gt;$F$758),C3746,"")</f>
        <v>5.8043572010756326E-18</v>
      </c>
      <c r="F3746" s="247" t="str">
        <f>IF(AND(D3746&gt;$F$757,D3746&lt;$F$758),C3746,"")</f>
        <v/>
      </c>
      <c r="G3746" s="247" t="str">
        <f>IF(C3746=MAX($C$761:$C$2761),C3746,"")</f>
        <v/>
      </c>
      <c r="H3746" s="247">
        <f>_xlfn.NORM.DIST(B3746,$F$753,$F$754,0)</f>
        <v>2.3015375724397274E-263</v>
      </c>
      <c r="I3746" s="247" t="str">
        <f>IF(H3746=MAX($H$761:$H$2761),C3746,"")</f>
        <v/>
      </c>
      <c r="J3746" s="247"/>
      <c r="K3746" s="247"/>
      <c r="L3746" s="247"/>
      <c r="M3746" s="247"/>
      <c r="N3746" s="247"/>
      <c r="O3746" s="247"/>
      <c r="P3746" s="247"/>
      <c r="Q3746" s="247"/>
      <c r="R3746" s="247"/>
      <c r="AZ3746" s="259"/>
      <c r="BA3746" s="259">
        <f>BA3745+$BD$753</f>
        <v>19.135999999998937</v>
      </c>
      <c r="BB3746" s="274">
        <f t="shared" si="797"/>
        <v>7.7718130330795736E-3</v>
      </c>
      <c r="BC3746" s="259">
        <f t="shared" si="798"/>
        <v>1.904512619241034E-5</v>
      </c>
      <c r="BD3746" s="259">
        <f t="shared" si="795"/>
        <v>1.904512619241034E-5</v>
      </c>
      <c r="BE3746" s="254" t="str">
        <f t="shared" si="796"/>
        <v/>
      </c>
    </row>
    <row r="3747" spans="1:57" ht="20.100000000000001" customHeight="1" x14ac:dyDescent="0.25">
      <c r="A3747" s="247">
        <v>2969</v>
      </c>
      <c r="B3747" s="247">
        <f>$B$755+(A3747*$B$758)</f>
        <v>18932.066893735973</v>
      </c>
      <c r="C3747" s="247">
        <f>_xlfn.NORM.DIST($B3747,$B$752,$B$753,0)</f>
        <v>5.6243921333930233E-18</v>
      </c>
      <c r="D3747" s="247">
        <f>_xlfn.NORM.DIST($B3747,$B$752,$B$753,1)</f>
        <v>0.99999999999999833</v>
      </c>
      <c r="E3747" s="247">
        <f>IF(OR(D3747&lt;$F$757,D3747&gt;$F$758),C3747,"")</f>
        <v>5.6243921333930233E-18</v>
      </c>
      <c r="F3747" s="247" t="str">
        <f>IF(AND(D3747&gt;$F$757,D3747&lt;$F$758),C3747,"")</f>
        <v/>
      </c>
      <c r="G3747" s="247" t="str">
        <f>IF(C3747=MAX($C$761:$C$2761),C3747,"")</f>
        <v/>
      </c>
      <c r="H3747" s="247">
        <f>_xlfn.NORM.DIST(B3747,$F$753,$F$754,0)</f>
        <v>2.6423687097877739E-263</v>
      </c>
      <c r="I3747" s="247" t="str">
        <f>IF(H3747=MAX($H$761:$H$2761),C3747,"")</f>
        <v/>
      </c>
      <c r="J3747" s="247"/>
      <c r="K3747" s="247"/>
      <c r="L3747" s="247"/>
      <c r="M3747" s="247"/>
      <c r="N3747" s="247"/>
      <c r="O3747" s="247"/>
      <c r="P3747" s="247"/>
      <c r="Q3747" s="247"/>
      <c r="R3747" s="247"/>
      <c r="AZ3747" s="259"/>
      <c r="BA3747" s="259">
        <f>BA3746+$BD$753</f>
        <v>19.142399999998936</v>
      </c>
      <c r="BB3747" s="274">
        <f t="shared" si="797"/>
        <v>7.7527679068871633E-3</v>
      </c>
      <c r="BC3747" s="259">
        <f t="shared" si="798"/>
        <v>1.9000153666580248E-5</v>
      </c>
      <c r="BD3747" s="259">
        <f t="shared" si="795"/>
        <v>1.9000153666580248E-5</v>
      </c>
      <c r="BE3747" s="254" t="str">
        <f t="shared" si="796"/>
        <v/>
      </c>
    </row>
    <row r="3748" spans="1:57" ht="20.100000000000001" customHeight="1" x14ac:dyDescent="0.25">
      <c r="A3748" s="247">
        <v>2970</v>
      </c>
      <c r="B3748" s="247">
        <f>$B$755+(A3748*$B$758)</f>
        <v>18941.681960721107</v>
      </c>
      <c r="C3748" s="247">
        <f>_xlfn.NORM.DIST($B3748,$B$752,$B$753,0)</f>
        <v>5.449919713378502E-18</v>
      </c>
      <c r="D3748" s="247">
        <f>_xlfn.NORM.DIST($B3748,$B$752,$B$753,1)</f>
        <v>0.99999999999999833</v>
      </c>
      <c r="E3748" s="247">
        <f>IF(OR(D3748&lt;$F$757,D3748&gt;$F$758),C3748,"")</f>
        <v>5.449919713378502E-18</v>
      </c>
      <c r="F3748" s="247" t="str">
        <f>IF(AND(D3748&gt;$F$757,D3748&lt;$F$758),C3748,"")</f>
        <v/>
      </c>
      <c r="G3748" s="247" t="str">
        <f>IF(C3748=MAX($C$761:$C$2761),C3748,"")</f>
        <v/>
      </c>
      <c r="H3748" s="247">
        <f>_xlfn.NORM.DIST(B3748,$F$753,$F$754,0)</f>
        <v>3.0336244644303251E-263</v>
      </c>
      <c r="I3748" s="247" t="str">
        <f>IF(H3748=MAX($H$761:$H$2761),C3748,"")</f>
        <v/>
      </c>
      <c r="J3748" s="247"/>
      <c r="K3748" s="247"/>
      <c r="L3748" s="247"/>
      <c r="M3748" s="247"/>
      <c r="N3748" s="247"/>
      <c r="O3748" s="247"/>
      <c r="P3748" s="247"/>
      <c r="Q3748" s="247"/>
      <c r="R3748" s="247"/>
      <c r="AZ3748" s="259"/>
      <c r="BA3748" s="259">
        <f>BA3747+$BD$753</f>
        <v>19.148799999998936</v>
      </c>
      <c r="BB3748" s="274">
        <f t="shared" si="797"/>
        <v>7.733767753220583E-3</v>
      </c>
      <c r="BC3748" s="259">
        <f t="shared" si="798"/>
        <v>1.8955282042019267E-5</v>
      </c>
      <c r="BD3748" s="259">
        <f t="shared" si="795"/>
        <v>1.8955282042019267E-5</v>
      </c>
      <c r="BE3748" s="254" t="str">
        <f t="shared" si="796"/>
        <v/>
      </c>
    </row>
    <row r="3749" spans="1:57" ht="20.100000000000001" customHeight="1" x14ac:dyDescent="0.25">
      <c r="A3749" s="247">
        <v>2971</v>
      </c>
      <c r="B3749" s="247">
        <f>$B$755+(A3749*$B$758)</f>
        <v>18951.297027706249</v>
      </c>
      <c r="C3749" s="247">
        <f>_xlfn.NORM.DIST($B3749,$B$752,$B$753,0)</f>
        <v>5.2807750518911428E-18</v>
      </c>
      <c r="D3749" s="247">
        <f>_xlfn.NORM.DIST($B3749,$B$752,$B$753,1)</f>
        <v>0.99999999999999845</v>
      </c>
      <c r="E3749" s="247">
        <f>IF(OR(D3749&lt;$F$757,D3749&gt;$F$758),C3749,"")</f>
        <v>5.2807750518911428E-18</v>
      </c>
      <c r="F3749" s="247" t="str">
        <f>IF(AND(D3749&gt;$F$757,D3749&lt;$F$758),C3749,"")</f>
        <v/>
      </c>
      <c r="G3749" s="247" t="str">
        <f>IF(C3749=MAX($C$761:$C$2761),C3749,"")</f>
        <v/>
      </c>
      <c r="H3749" s="247">
        <f>_xlfn.NORM.DIST(B3749,$F$753,$F$754,0)</f>
        <v>3.482757766637541E-263</v>
      </c>
      <c r="I3749" s="247" t="str">
        <f>IF(H3749=MAX($H$761:$H$2761),C3749,"")</f>
        <v/>
      </c>
      <c r="J3749" s="247"/>
      <c r="K3749" s="247"/>
      <c r="L3749" s="247"/>
      <c r="M3749" s="247"/>
      <c r="N3749" s="247"/>
      <c r="O3749" s="247"/>
      <c r="P3749" s="247"/>
      <c r="Q3749" s="247"/>
      <c r="R3749" s="247"/>
      <c r="AZ3749" s="259"/>
      <c r="BA3749" s="259">
        <f>BA3748+$BD$753</f>
        <v>19.155199999998935</v>
      </c>
      <c r="BB3749" s="274">
        <f t="shared" si="797"/>
        <v>7.7148124711785638E-3</v>
      </c>
      <c r="BC3749" s="259">
        <f t="shared" si="798"/>
        <v>1.8910511109061778E-5</v>
      </c>
      <c r="BD3749" s="259">
        <f t="shared" si="795"/>
        <v>1.8910511109061778E-5</v>
      </c>
      <c r="BE3749" s="254" t="str">
        <f t="shared" si="796"/>
        <v/>
      </c>
    </row>
    <row r="3750" spans="1:57" ht="20.100000000000001" customHeight="1" x14ac:dyDescent="0.25">
      <c r="A3750" s="247">
        <v>2972</v>
      </c>
      <c r="B3750" s="247">
        <f>$B$755+(A3750*$B$758)</f>
        <v>18960.912094691383</v>
      </c>
      <c r="C3750" s="247">
        <f>_xlfn.NORM.DIST($B3750,$B$752,$B$753,0)</f>
        <v>5.1167981242784965E-18</v>
      </c>
      <c r="D3750" s="247">
        <f>_xlfn.NORM.DIST($B3750,$B$752,$B$753,1)</f>
        <v>0.99999999999999845</v>
      </c>
      <c r="E3750" s="247">
        <f>IF(OR(D3750&lt;$F$757,D3750&gt;$F$758),C3750,"")</f>
        <v>5.1167981242784965E-18</v>
      </c>
      <c r="F3750" s="247" t="str">
        <f>IF(AND(D3750&gt;$F$757,D3750&lt;$F$758),C3750,"")</f>
        <v/>
      </c>
      <c r="G3750" s="247" t="str">
        <f>IF(C3750=MAX($C$761:$C$2761),C3750,"")</f>
        <v/>
      </c>
      <c r="H3750" s="247">
        <f>_xlfn.NORM.DIST(B3750,$F$753,$F$754,0)</f>
        <v>3.9983220504764137E-263</v>
      </c>
      <c r="I3750" s="247" t="str">
        <f>IF(H3750=MAX($H$761:$H$2761),C3750,"")</f>
        <v/>
      </c>
      <c r="J3750" s="247"/>
      <c r="K3750" s="247"/>
      <c r="L3750" s="247"/>
      <c r="M3750" s="247"/>
      <c r="N3750" s="247"/>
      <c r="O3750" s="247"/>
      <c r="P3750" s="247"/>
      <c r="Q3750" s="247"/>
      <c r="R3750" s="247"/>
      <c r="AZ3750" s="259"/>
      <c r="BA3750" s="259">
        <f>BA3749+$BD$753</f>
        <v>19.161599999998934</v>
      </c>
      <c r="BB3750" s="274">
        <f t="shared" si="797"/>
        <v>7.695901960069502E-3</v>
      </c>
      <c r="BC3750" s="259">
        <f t="shared" si="798"/>
        <v>1.8865840658343139E-5</v>
      </c>
      <c r="BD3750" s="259">
        <f t="shared" si="795"/>
        <v>1.8865840658343139E-5</v>
      </c>
      <c r="BE3750" s="254" t="str">
        <f t="shared" si="796"/>
        <v/>
      </c>
    </row>
    <row r="3751" spans="1:57" ht="20.100000000000001" customHeight="1" x14ac:dyDescent="0.25">
      <c r="A3751" s="248">
        <v>2973</v>
      </c>
      <c r="B3751" s="247">
        <f>$B$755+(A3751*$B$758)</f>
        <v>18970.527161676524</v>
      </c>
      <c r="C3751" s="247">
        <f>_xlfn.NORM.DIST($B3751,$B$752,$B$753,0)</f>
        <v>4.9578336294832081E-18</v>
      </c>
      <c r="D3751" s="247">
        <f>_xlfn.NORM.DIST($B3751,$B$752,$B$753,1)</f>
        <v>0.99999999999999856</v>
      </c>
      <c r="E3751" s="247">
        <f>IF(OR(D3751&lt;$F$757,D3751&gt;$F$758),C3751,"")</f>
        <v>4.9578336294832081E-18</v>
      </c>
      <c r="F3751" s="247" t="str">
        <f>IF(AND(D3751&gt;$F$757,D3751&lt;$F$758),C3751,"")</f>
        <v/>
      </c>
      <c r="G3751" s="247" t="str">
        <f>IF(C3751=MAX($C$761:$C$2761),C3751,"")</f>
        <v/>
      </c>
      <c r="H3751" s="247">
        <f>_xlfn.NORM.DIST(B3751,$F$753,$F$754,0)</f>
        <v>4.5901335973582903E-263</v>
      </c>
      <c r="I3751" s="247" t="str">
        <f>IF(H3751=MAX($H$761:$H$2761),C3751,"")</f>
        <v/>
      </c>
      <c r="J3751" s="247"/>
      <c r="K3751" s="247"/>
      <c r="L3751" s="247"/>
      <c r="M3751" s="247"/>
      <c r="N3751" s="247"/>
      <c r="O3751" s="247"/>
      <c r="P3751" s="247"/>
      <c r="Q3751" s="247"/>
      <c r="R3751" s="247"/>
      <c r="AZ3751" s="259"/>
      <c r="BA3751" s="259">
        <f>BA3750+$BD$753</f>
        <v>19.167999999998933</v>
      </c>
      <c r="BB3751" s="274">
        <f t="shared" si="797"/>
        <v>7.6770361194111588E-3</v>
      </c>
      <c r="BC3751" s="259">
        <f t="shared" si="798"/>
        <v>1.882127048088815E-5</v>
      </c>
      <c r="BD3751" s="259">
        <f t="shared" si="795"/>
        <v>1.882127048088815E-5</v>
      </c>
      <c r="BE3751" s="254" t="str">
        <f t="shared" si="796"/>
        <v/>
      </c>
    </row>
    <row r="3752" spans="1:57" ht="20.100000000000001" customHeight="1" x14ac:dyDescent="0.25">
      <c r="A3752" s="247">
        <v>2974</v>
      </c>
      <c r="B3752" s="247">
        <f>$B$755+(A3752*$B$758)</f>
        <v>18980.142228661658</v>
      </c>
      <c r="C3752" s="247">
        <f>_xlfn.NORM.DIST($B3752,$B$752,$B$753,0)</f>
        <v>4.8037308531531469E-18</v>
      </c>
      <c r="D3752" s="247">
        <f>_xlfn.NORM.DIST($B3752,$B$752,$B$753,1)</f>
        <v>0.99999999999999856</v>
      </c>
      <c r="E3752" s="247">
        <f>IF(OR(D3752&lt;$F$757,D3752&gt;$F$758),C3752,"")</f>
        <v>4.8037308531531469E-18</v>
      </c>
      <c r="F3752" s="247" t="str">
        <f>IF(AND(D3752&gt;$F$757,D3752&lt;$F$758),C3752,"")</f>
        <v/>
      </c>
      <c r="G3752" s="247" t="str">
        <f>IF(C3752=MAX($C$761:$C$2761),C3752,"")</f>
        <v/>
      </c>
      <c r="H3752" s="247">
        <f>_xlfn.NORM.DIST(B3752,$F$753,$F$754,0)</f>
        <v>5.2694578048212912E-263</v>
      </c>
      <c r="I3752" s="247" t="str">
        <f>IF(H3752=MAX($H$761:$H$2761),C3752,"")</f>
        <v/>
      </c>
      <c r="J3752" s="247"/>
      <c r="K3752" s="247"/>
      <c r="L3752" s="247"/>
      <c r="M3752" s="247"/>
      <c r="N3752" s="247"/>
      <c r="O3752" s="247"/>
      <c r="P3752" s="247"/>
      <c r="Q3752" s="247"/>
      <c r="R3752" s="247"/>
      <c r="AZ3752" s="259"/>
      <c r="BA3752" s="259">
        <f>BA3751+$BD$753</f>
        <v>19.174399999998933</v>
      </c>
      <c r="BB3752" s="274">
        <f t="shared" si="797"/>
        <v>7.6582148489302707E-3</v>
      </c>
      <c r="BC3752" s="259">
        <f t="shared" si="798"/>
        <v>1.8776800368155294E-5</v>
      </c>
      <c r="BD3752" s="259">
        <f t="shared" si="795"/>
        <v>1.8776800368155294E-5</v>
      </c>
      <c r="BE3752" s="254" t="str">
        <f t="shared" si="796"/>
        <v/>
      </c>
    </row>
    <row r="3753" spans="1:57" ht="20.100000000000001" customHeight="1" x14ac:dyDescent="0.25">
      <c r="A3753" s="247">
        <v>2975</v>
      </c>
      <c r="B3753" s="247">
        <f>$B$755+(A3753*$B$758)</f>
        <v>18989.757295646799</v>
      </c>
      <c r="C3753" s="247">
        <f>_xlfn.NORM.DIST($B3753,$B$752,$B$753,0)</f>
        <v>4.6543435346401853E-18</v>
      </c>
      <c r="D3753" s="247">
        <f>_xlfn.NORM.DIST($B3753,$B$752,$B$753,1)</f>
        <v>0.99999999999999856</v>
      </c>
      <c r="E3753" s="247">
        <f>IF(OR(D3753&lt;$F$757,D3753&gt;$F$758),C3753,"")</f>
        <v>4.6543435346401853E-18</v>
      </c>
      <c r="F3753" s="247" t="str">
        <f>IF(AND(D3753&gt;$F$757,D3753&lt;$F$758),C3753,"")</f>
        <v/>
      </c>
      <c r="G3753" s="247" t="str">
        <f>IF(C3753=MAX($C$761:$C$2761),C3753,"")</f>
        <v/>
      </c>
      <c r="H3753" s="247">
        <f>_xlfn.NORM.DIST(B3753,$F$753,$F$754,0)</f>
        <v>6.0492229030890749E-263</v>
      </c>
      <c r="I3753" s="247" t="str">
        <f>IF(H3753=MAX($H$761:$H$2761),C3753,"")</f>
        <v/>
      </c>
      <c r="J3753" s="247"/>
      <c r="K3753" s="247"/>
      <c r="L3753" s="247"/>
      <c r="M3753" s="247"/>
      <c r="N3753" s="247"/>
      <c r="O3753" s="247"/>
      <c r="P3753" s="247"/>
      <c r="Q3753" s="247"/>
      <c r="R3753" s="247"/>
      <c r="AZ3753" s="259"/>
      <c r="BA3753" s="259">
        <f>BA3752+$BD$753</f>
        <v>19.180799999998932</v>
      </c>
      <c r="BB3753" s="274">
        <f t="shared" si="797"/>
        <v>7.6394380485621154E-3</v>
      </c>
      <c r="BC3753" s="259">
        <f t="shared" si="798"/>
        <v>1.8732430111924846E-5</v>
      </c>
      <c r="BD3753" s="259">
        <f t="shared" si="795"/>
        <v>1.8732430111924846E-5</v>
      </c>
      <c r="BE3753" s="254" t="str">
        <f t="shared" si="796"/>
        <v/>
      </c>
    </row>
    <row r="3754" spans="1:57" ht="20.100000000000001" customHeight="1" x14ac:dyDescent="0.25">
      <c r="A3754" s="247">
        <v>2976</v>
      </c>
      <c r="B3754" s="247">
        <f>$B$755+(A3754*$B$758)</f>
        <v>18999.372362631933</v>
      </c>
      <c r="C3754" s="247">
        <f>_xlfn.NORM.DIST($B3754,$B$752,$B$753,0)</f>
        <v>4.5095297377831063E-18</v>
      </c>
      <c r="D3754" s="247">
        <f>_xlfn.NORM.DIST($B3754,$B$752,$B$753,1)</f>
        <v>0.99999999999999867</v>
      </c>
      <c r="E3754" s="247">
        <f>IF(OR(D3754&lt;$F$757,D3754&gt;$F$758),C3754,"")</f>
        <v>4.5095297377831063E-18</v>
      </c>
      <c r="F3754" s="247" t="str">
        <f>IF(AND(D3754&gt;$F$757,D3754&lt;$F$758),C3754,"")</f>
        <v/>
      </c>
      <c r="G3754" s="247" t="str">
        <f>IF(C3754=MAX($C$761:$C$2761),C3754,"")</f>
        <v/>
      </c>
      <c r="H3754" s="247">
        <f>_xlfn.NORM.DIST(B3754,$F$753,$F$754,0)</f>
        <v>6.9442651600501661E-263</v>
      </c>
      <c r="I3754" s="247" t="str">
        <f>IF(H3754=MAX($H$761:$H$2761),C3754,"")</f>
        <v/>
      </c>
      <c r="J3754" s="247"/>
      <c r="K3754" s="247"/>
      <c r="L3754" s="247"/>
      <c r="M3754" s="247"/>
      <c r="N3754" s="247"/>
      <c r="O3754" s="247"/>
      <c r="P3754" s="247"/>
      <c r="Q3754" s="247"/>
      <c r="R3754" s="247"/>
      <c r="AZ3754" s="259"/>
      <c r="BA3754" s="259">
        <f>BA3753+$BD$753</f>
        <v>19.187199999998931</v>
      </c>
      <c r="BB3754" s="274">
        <f t="shared" si="797"/>
        <v>7.6207056184501906E-3</v>
      </c>
      <c r="BC3754" s="259">
        <f t="shared" si="798"/>
        <v>1.8688159504391677E-5</v>
      </c>
      <c r="BD3754" s="259">
        <f t="shared" si="795"/>
        <v>1.8688159504391677E-5</v>
      </c>
      <c r="BE3754" s="254" t="str">
        <f t="shared" si="796"/>
        <v/>
      </c>
    </row>
    <row r="3755" spans="1:57" ht="20.100000000000001" customHeight="1" x14ac:dyDescent="0.25">
      <c r="A3755" s="247">
        <v>2977</v>
      </c>
      <c r="B3755" s="247">
        <f>$B$755+(A3755*$B$758)</f>
        <v>19008.987429617075</v>
      </c>
      <c r="C3755" s="247">
        <f>_xlfn.NORM.DIST($B3755,$B$752,$B$753,0)</f>
        <v>4.3691517253656125E-18</v>
      </c>
      <c r="D3755" s="247">
        <f>_xlfn.NORM.DIST($B3755,$B$752,$B$753,1)</f>
        <v>0.99999999999999867</v>
      </c>
      <c r="E3755" s="247">
        <f>IF(OR(D3755&lt;$F$757,D3755&gt;$F$758),C3755,"")</f>
        <v>4.3691517253656125E-18</v>
      </c>
      <c r="F3755" s="247" t="str">
        <f>IF(AND(D3755&gt;$F$757,D3755&lt;$F$758),C3755,"")</f>
        <v/>
      </c>
      <c r="G3755" s="247" t="str">
        <f>IF(C3755=MAX($C$761:$C$2761),C3755,"")</f>
        <v/>
      </c>
      <c r="H3755" s="247">
        <f>_xlfn.NORM.DIST(B3755,$F$753,$F$754,0)</f>
        <v>7.9716102095608452E-263</v>
      </c>
      <c r="I3755" s="247" t="str">
        <f>IF(H3755=MAX($H$761:$H$2761),C3755,"")</f>
        <v/>
      </c>
      <c r="J3755" s="247"/>
      <c r="K3755" s="247"/>
      <c r="L3755" s="247"/>
      <c r="M3755" s="247"/>
      <c r="N3755" s="247"/>
      <c r="O3755" s="247"/>
      <c r="P3755" s="247"/>
      <c r="Q3755" s="247"/>
      <c r="R3755" s="247"/>
      <c r="AZ3755" s="259"/>
      <c r="BA3755" s="259">
        <f>BA3754+$BD$753</f>
        <v>19.193599999998931</v>
      </c>
      <c r="BB3755" s="274">
        <f t="shared" si="797"/>
        <v>7.6020174589457989E-3</v>
      </c>
      <c r="BC3755" s="259">
        <f t="shared" si="798"/>
        <v>1.8643988338122759E-5</v>
      </c>
      <c r="BD3755" s="259">
        <f t="shared" si="795"/>
        <v>1.8643988338122759E-5</v>
      </c>
      <c r="BE3755" s="254" t="str">
        <f t="shared" si="796"/>
        <v/>
      </c>
    </row>
    <row r="3756" spans="1:57" ht="20.100000000000001" customHeight="1" x14ac:dyDescent="0.25">
      <c r="A3756" s="247">
        <v>2978</v>
      </c>
      <c r="B3756" s="247">
        <f>$B$755+(A3756*$B$758)</f>
        <v>19018.602496602209</v>
      </c>
      <c r="C3756" s="247">
        <f>_xlfn.NORM.DIST($B3756,$B$752,$B$753,0)</f>
        <v>4.2330758371502984E-18</v>
      </c>
      <c r="D3756" s="247">
        <f>_xlfn.NORM.DIST($B3756,$B$752,$B$753,1)</f>
        <v>0.99999999999999878</v>
      </c>
      <c r="E3756" s="247">
        <f>IF(OR(D3756&lt;$F$757,D3756&gt;$F$758),C3756,"")</f>
        <v>4.2330758371502984E-18</v>
      </c>
      <c r="F3756" s="247" t="str">
        <f>IF(AND(D3756&gt;$F$757,D3756&lt;$F$758),C3756,"")</f>
        <v/>
      </c>
      <c r="G3756" s="247" t="str">
        <f>IF(C3756=MAX($C$761:$C$2761),C3756,"")</f>
        <v/>
      </c>
      <c r="H3756" s="247">
        <f>_xlfn.NORM.DIST(B3756,$F$753,$F$754,0)</f>
        <v>9.1507958195145208E-263</v>
      </c>
      <c r="I3756" s="247" t="str">
        <f>IF(H3756=MAX($H$761:$H$2761),C3756,"")</f>
        <v/>
      </c>
      <c r="J3756" s="247"/>
      <c r="K3756" s="247"/>
      <c r="L3756" s="247"/>
      <c r="M3756" s="247"/>
      <c r="N3756" s="247"/>
      <c r="O3756" s="247"/>
      <c r="P3756" s="247"/>
      <c r="Q3756" s="247"/>
      <c r="R3756" s="247"/>
      <c r="AZ3756" s="259"/>
      <c r="BA3756" s="259">
        <f>BA3755+$BD$753</f>
        <v>19.19999999999893</v>
      </c>
      <c r="BB3756" s="274">
        <f t="shared" si="797"/>
        <v>7.5833734706076761E-3</v>
      </c>
      <c r="BC3756" s="259">
        <f t="shared" si="798"/>
        <v>1.8599916406045885E-5</v>
      </c>
      <c r="BD3756" s="259">
        <f t="shared" si="795"/>
        <v>1.8599916406045885E-5</v>
      </c>
      <c r="BE3756" s="254" t="str">
        <f t="shared" si="796"/>
        <v/>
      </c>
    </row>
    <row r="3757" spans="1:57" ht="20.100000000000001" customHeight="1" x14ac:dyDescent="0.25">
      <c r="A3757" s="247">
        <v>2979</v>
      </c>
      <c r="B3757" s="247">
        <f>$B$755+(A3757*$B$758)</f>
        <v>19028.21756358735</v>
      </c>
      <c r="C3757" s="247">
        <f>_xlfn.NORM.DIST($B3757,$B$752,$B$753,0)</f>
        <v>4.1011723713858503E-18</v>
      </c>
      <c r="D3757" s="247">
        <f>_xlfn.NORM.DIST($B3757,$B$752,$B$753,1)</f>
        <v>0.99999999999999878</v>
      </c>
      <c r="E3757" s="247">
        <f>IF(OR(D3757&lt;$F$757,D3757&gt;$F$758),C3757,"")</f>
        <v>4.1011723713858503E-18</v>
      </c>
      <c r="F3757" s="247" t="str">
        <f>IF(AND(D3757&gt;$F$757,D3757&lt;$F$758),C3757,"")</f>
        <v/>
      </c>
      <c r="G3757" s="247" t="str">
        <f>IF(C3757=MAX($C$761:$C$2761),C3757,"")</f>
        <v/>
      </c>
      <c r="H3757" s="247">
        <f>_xlfn.NORM.DIST(B3757,$F$753,$F$754,0)</f>
        <v>1.0504242197858608E-262</v>
      </c>
      <c r="I3757" s="247" t="str">
        <f>IF(H3757=MAX($H$761:$H$2761),C3757,"")</f>
        <v/>
      </c>
      <c r="J3757" s="247"/>
      <c r="K3757" s="247"/>
      <c r="L3757" s="247"/>
      <c r="M3757" s="247"/>
      <c r="N3757" s="247"/>
      <c r="O3757" s="247"/>
      <c r="P3757" s="247"/>
      <c r="Q3757" s="247"/>
      <c r="R3757" s="247"/>
      <c r="AZ3757" s="259"/>
      <c r="BA3757" s="259">
        <f>BA3756+$BD$753</f>
        <v>19.206399999998929</v>
      </c>
      <c r="BB3757" s="274">
        <f t="shared" si="797"/>
        <v>7.5647735542016302E-3</v>
      </c>
      <c r="BC3757" s="259">
        <f t="shared" si="798"/>
        <v>1.8555943501510387E-5</v>
      </c>
      <c r="BD3757" s="259">
        <f t="shared" si="795"/>
        <v>1.8555943501510387E-5</v>
      </c>
      <c r="BE3757" s="254" t="str">
        <f t="shared" si="796"/>
        <v/>
      </c>
    </row>
    <row r="3758" spans="1:57" ht="20.100000000000001" customHeight="1" x14ac:dyDescent="0.25">
      <c r="A3758" s="248">
        <v>2980</v>
      </c>
      <c r="B3758" s="247">
        <f>$B$755+(A3758*$B$758)</f>
        <v>19037.832630572484</v>
      </c>
      <c r="C3758" s="247">
        <f>_xlfn.NORM.DIST($B3758,$B$752,$B$753,0)</f>
        <v>3.9733154696934281E-18</v>
      </c>
      <c r="D3758" s="247">
        <f>_xlfn.NORM.DIST($B3758,$B$752,$B$753,1)</f>
        <v>0.99999999999999878</v>
      </c>
      <c r="E3758" s="247">
        <f>IF(OR(D3758&lt;$F$757,D3758&gt;$F$758),C3758,"")</f>
        <v>3.9733154696934281E-18</v>
      </c>
      <c r="F3758" s="247" t="str">
        <f>IF(AND(D3758&gt;$F$757,D3758&lt;$F$758),C3758,"")</f>
        <v/>
      </c>
      <c r="G3758" s="247" t="str">
        <f>IF(C3758=MAX($C$761:$C$2761),C3758,"")</f>
        <v/>
      </c>
      <c r="H3758" s="247">
        <f>_xlfn.NORM.DIST(B3758,$F$753,$F$754,0)</f>
        <v>1.2057676831168052E-262</v>
      </c>
      <c r="I3758" s="247" t="str">
        <f>IF(H3758=MAX($H$761:$H$2761),C3758,"")</f>
        <v/>
      </c>
      <c r="J3758" s="247"/>
      <c r="K3758" s="247"/>
      <c r="L3758" s="247"/>
      <c r="M3758" s="247"/>
      <c r="N3758" s="247"/>
      <c r="O3758" s="247"/>
      <c r="P3758" s="247"/>
      <c r="Q3758" s="247"/>
      <c r="R3758" s="247"/>
      <c r="AZ3758" s="259"/>
      <c r="BA3758" s="259">
        <f>BA3757+$BD$753</f>
        <v>19.212799999998929</v>
      </c>
      <c r="BB3758" s="274">
        <f t="shared" si="797"/>
        <v>7.5462176107001198E-3</v>
      </c>
      <c r="BC3758" s="259">
        <f t="shared" si="798"/>
        <v>1.8512069418200397E-5</v>
      </c>
      <c r="BD3758" s="259">
        <f t="shared" si="795"/>
        <v>1.8512069418200397E-5</v>
      </c>
      <c r="BE3758" s="254" t="str">
        <f t="shared" si="796"/>
        <v/>
      </c>
    </row>
    <row r="3759" spans="1:57" ht="20.100000000000001" customHeight="1" x14ac:dyDescent="0.25">
      <c r="A3759" s="247">
        <v>2981</v>
      </c>
      <c r="B3759" s="247">
        <f>$B$755+(A3759*$B$758)</f>
        <v>19047.447697557625</v>
      </c>
      <c r="C3759" s="247">
        <f>_xlfn.NORM.DIST($B3759,$B$752,$B$753,0)</f>
        <v>3.8493830052350931E-18</v>
      </c>
      <c r="D3759" s="247">
        <f>_xlfn.NORM.DIST($B3759,$B$752,$B$753,1)</f>
        <v>0.99999999999999889</v>
      </c>
      <c r="E3759" s="247">
        <f>IF(OR(D3759&lt;$F$757,D3759&gt;$F$758),C3759,"")</f>
        <v>3.8493830052350931E-18</v>
      </c>
      <c r="F3759" s="247" t="str">
        <f>IF(AND(D3759&gt;$F$757,D3759&lt;$F$758),C3759,"")</f>
        <v/>
      </c>
      <c r="G3759" s="247" t="str">
        <f>IF(C3759=MAX($C$761:$C$2761),C3759,"")</f>
        <v/>
      </c>
      <c r="H3759" s="247">
        <f>_xlfn.NORM.DIST(B3759,$F$753,$F$754,0)</f>
        <v>1.3840621878655026E-262</v>
      </c>
      <c r="I3759" s="247" t="str">
        <f>IF(H3759=MAX($H$761:$H$2761),C3759,"")</f>
        <v/>
      </c>
      <c r="J3759" s="247"/>
      <c r="K3759" s="247"/>
      <c r="L3759" s="247"/>
      <c r="M3759" s="247"/>
      <c r="N3759" s="247"/>
      <c r="O3759" s="247"/>
      <c r="P3759" s="247"/>
      <c r="Q3759" s="247"/>
      <c r="R3759" s="247"/>
      <c r="AZ3759" s="259"/>
      <c r="BA3759" s="259">
        <f>BA3758+$BD$753</f>
        <v>19.219199999998928</v>
      </c>
      <c r="BB3759" s="274">
        <f t="shared" si="797"/>
        <v>7.5277055412819194E-3</v>
      </c>
      <c r="BC3759" s="259">
        <f t="shared" si="798"/>
        <v>1.846829395019383E-5</v>
      </c>
      <c r="BD3759" s="259">
        <f t="shared" si="795"/>
        <v>1.846829395019383E-5</v>
      </c>
      <c r="BE3759" s="254" t="str">
        <f t="shared" si="796"/>
        <v/>
      </c>
    </row>
    <row r="3760" spans="1:57" ht="20.100000000000001" customHeight="1" x14ac:dyDescent="0.25">
      <c r="A3760" s="247">
        <v>2982</v>
      </c>
      <c r="B3760" s="247">
        <f>$B$755+(A3760*$B$758)</f>
        <v>19057.062764542759</v>
      </c>
      <c r="C3760" s="247">
        <f>_xlfn.NORM.DIST($B3760,$B$752,$B$753,0)</f>
        <v>3.7292564740752014E-18</v>
      </c>
      <c r="D3760" s="247">
        <f>_xlfn.NORM.DIST($B3760,$B$752,$B$753,1)</f>
        <v>0.99999999999999889</v>
      </c>
      <c r="E3760" s="247">
        <f>IF(OR(D3760&lt;$F$757,D3760&gt;$F$758),C3760,"")</f>
        <v>3.7292564740752014E-18</v>
      </c>
      <c r="F3760" s="247" t="str">
        <f>IF(AND(D3760&gt;$F$757,D3760&lt;$F$758),C3760,"")</f>
        <v/>
      </c>
      <c r="G3760" s="247" t="str">
        <f>IF(C3760=MAX($C$761:$C$2761),C3760,"")</f>
        <v/>
      </c>
      <c r="H3760" s="247">
        <f>_xlfn.NORM.DIST(B3760,$F$753,$F$754,0)</f>
        <v>1.5886953323564028E-262</v>
      </c>
      <c r="I3760" s="247" t="str">
        <f>IF(H3760=MAX($H$761:$H$2761),C3760,"")</f>
        <v/>
      </c>
      <c r="J3760" s="247"/>
      <c r="K3760" s="247"/>
      <c r="L3760" s="247"/>
      <c r="M3760" s="247"/>
      <c r="N3760" s="247"/>
      <c r="O3760" s="247"/>
      <c r="P3760" s="247"/>
      <c r="Q3760" s="247"/>
      <c r="R3760" s="247"/>
      <c r="AZ3760" s="259"/>
      <c r="BA3760" s="259">
        <f>BA3759+$BD$753</f>
        <v>19.225599999998927</v>
      </c>
      <c r="BB3760" s="274">
        <f t="shared" si="797"/>
        <v>7.5092372473317256E-3</v>
      </c>
      <c r="BC3760" s="259">
        <f t="shared" si="798"/>
        <v>1.842461689195371E-5</v>
      </c>
      <c r="BD3760" s="259">
        <f t="shared" si="795"/>
        <v>1.842461689195371E-5</v>
      </c>
      <c r="BE3760" s="254" t="str">
        <f t="shared" si="796"/>
        <v/>
      </c>
    </row>
    <row r="3761" spans="1:57" ht="20.100000000000001" customHeight="1" x14ac:dyDescent="0.25">
      <c r="A3761" s="247">
        <v>2983</v>
      </c>
      <c r="B3761" s="247">
        <f>$B$755+(A3761*$B$758)</f>
        <v>19066.677831527901</v>
      </c>
      <c r="C3761" s="247">
        <f>_xlfn.NORM.DIST($B3761,$B$752,$B$753,0)</f>
        <v>3.6128208896429934E-18</v>
      </c>
      <c r="D3761" s="247">
        <f>_xlfn.NORM.DIST($B3761,$B$752,$B$753,1)</f>
        <v>0.99999999999999889</v>
      </c>
      <c r="E3761" s="247">
        <f>IF(OR(D3761&lt;$F$757,D3761&gt;$F$758),C3761,"")</f>
        <v>3.6128208896429934E-18</v>
      </c>
      <c r="F3761" s="247" t="str">
        <f>IF(AND(D3761&gt;$F$757,D3761&lt;$F$758),C3761,"")</f>
        <v/>
      </c>
      <c r="G3761" s="247" t="str">
        <f>IF(C3761=MAX($C$761:$C$2761),C3761,"")</f>
        <v/>
      </c>
      <c r="H3761" s="247">
        <f>_xlfn.NORM.DIST(B3761,$F$753,$F$754,0)</f>
        <v>1.8235542436293183E-262</v>
      </c>
      <c r="I3761" s="247" t="str">
        <f>IF(H3761=MAX($H$761:$H$2761),C3761,"")</f>
        <v/>
      </c>
      <c r="J3761" s="247"/>
      <c r="K3761" s="247"/>
      <c r="L3761" s="247"/>
      <c r="M3761" s="247"/>
      <c r="N3761" s="247"/>
      <c r="O3761" s="247"/>
      <c r="P3761" s="247"/>
      <c r="Q3761" s="247"/>
      <c r="R3761" s="247"/>
      <c r="AZ3761" s="259"/>
      <c r="BA3761" s="259">
        <f>BA3760+$BD$753</f>
        <v>19.231999999998926</v>
      </c>
      <c r="BB3761" s="274">
        <f t="shared" si="797"/>
        <v>7.4908126304397719E-3</v>
      </c>
      <c r="BC3761" s="259">
        <f t="shared" si="798"/>
        <v>1.838103803832123E-5</v>
      </c>
      <c r="BD3761" s="259">
        <f t="shared" si="795"/>
        <v>1.838103803832123E-5</v>
      </c>
      <c r="BE3761" s="254" t="str">
        <f t="shared" si="796"/>
        <v/>
      </c>
    </row>
    <row r="3762" spans="1:57" ht="20.100000000000001" customHeight="1" x14ac:dyDescent="0.25">
      <c r="A3762" s="247">
        <v>2984</v>
      </c>
      <c r="B3762" s="247">
        <f>$B$755+(A3762*$B$758)</f>
        <v>19076.292898513035</v>
      </c>
      <c r="C3762" s="247">
        <f>_xlfn.NORM.DIST($B3762,$B$752,$B$753,0)</f>
        <v>3.4999646802120431E-18</v>
      </c>
      <c r="D3762" s="247">
        <f>_xlfn.NORM.DIST($B3762,$B$752,$B$753,1)</f>
        <v>0.999999999999999</v>
      </c>
      <c r="E3762" s="247">
        <f>IF(OR(D3762&lt;$F$757,D3762&gt;$F$758),C3762,"")</f>
        <v>3.4999646802120431E-18</v>
      </c>
      <c r="F3762" s="247" t="str">
        <f>IF(AND(D3762&gt;$F$757,D3762&lt;$F$758),C3762,"")</f>
        <v/>
      </c>
      <c r="G3762" s="247" t="str">
        <f>IF(C3762=MAX($C$761:$C$2761),C3762,"")</f>
        <v/>
      </c>
      <c r="H3762" s="247">
        <f>_xlfn.NORM.DIST(B3762,$F$753,$F$754,0)</f>
        <v>2.0930991654328457E-262</v>
      </c>
      <c r="I3762" s="247" t="str">
        <f>IF(H3762=MAX($H$761:$H$2761),C3762,"")</f>
        <v/>
      </c>
      <c r="J3762" s="247"/>
      <c r="K3762" s="247"/>
      <c r="L3762" s="247"/>
      <c r="M3762" s="247"/>
      <c r="N3762" s="247"/>
      <c r="O3762" s="247"/>
      <c r="P3762" s="247"/>
      <c r="Q3762" s="247"/>
      <c r="R3762" s="247"/>
      <c r="AZ3762" s="259"/>
      <c r="BA3762" s="259">
        <f>BA3761+$BD$753</f>
        <v>19.238399999998926</v>
      </c>
      <c r="BB3762" s="274">
        <f t="shared" si="797"/>
        <v>7.4724315924014507E-3</v>
      </c>
      <c r="BC3762" s="259">
        <f t="shared" si="798"/>
        <v>1.8337557184501009E-5</v>
      </c>
      <c r="BD3762" s="259">
        <f t="shared" si="795"/>
        <v>1.8337557184501009E-5</v>
      </c>
      <c r="BE3762" s="254" t="str">
        <f t="shared" si="796"/>
        <v/>
      </c>
    </row>
    <row r="3763" spans="1:57" ht="20.100000000000001" customHeight="1" x14ac:dyDescent="0.25">
      <c r="A3763" s="247">
        <v>2985</v>
      </c>
      <c r="B3763" s="247">
        <f>$B$755+(A3763*$B$758)</f>
        <v>19085.907965498176</v>
      </c>
      <c r="C3763" s="247">
        <f>_xlfn.NORM.DIST($B3763,$B$752,$B$753,0)</f>
        <v>3.3905795893097021E-18</v>
      </c>
      <c r="D3763" s="247">
        <f>_xlfn.NORM.DIST($B3763,$B$752,$B$753,1)</f>
        <v>0.999999999999999</v>
      </c>
      <c r="E3763" s="247">
        <f>IF(OR(D3763&lt;$F$757,D3763&gt;$F$758),C3763,"")</f>
        <v>3.3905795893097021E-18</v>
      </c>
      <c r="F3763" s="247" t="str">
        <f>IF(AND(D3763&gt;$F$757,D3763&lt;$F$758),C3763,"")</f>
        <v/>
      </c>
      <c r="G3763" s="247" t="str">
        <f>IF(C3763=MAX($C$761:$C$2761),C3763,"")</f>
        <v/>
      </c>
      <c r="H3763" s="247">
        <f>_xlfn.NORM.DIST(B3763,$F$753,$F$754,0)</f>
        <v>2.4024478762704722E-262</v>
      </c>
      <c r="I3763" s="247" t="str">
        <f>IF(H3763=MAX($H$761:$H$2761),C3763,"")</f>
        <v/>
      </c>
      <c r="J3763" s="247"/>
      <c r="K3763" s="247"/>
      <c r="L3763" s="247"/>
      <c r="M3763" s="247"/>
      <c r="N3763" s="247"/>
      <c r="O3763" s="247"/>
      <c r="P3763" s="247"/>
      <c r="Q3763" s="247"/>
      <c r="R3763" s="247"/>
      <c r="AZ3763" s="259"/>
      <c r="BA3763" s="259">
        <f>BA3762+$BD$753</f>
        <v>19.244799999998925</v>
      </c>
      <c r="BB3763" s="274">
        <f t="shared" si="797"/>
        <v>7.4540940352169497E-3</v>
      </c>
      <c r="BC3763" s="259">
        <f t="shared" si="798"/>
        <v>1.8294174126061956E-5</v>
      </c>
      <c r="BD3763" s="259">
        <f t="shared" si="795"/>
        <v>1.8294174126061956E-5</v>
      </c>
      <c r="BE3763" s="254" t="str">
        <f t="shared" si="796"/>
        <v/>
      </c>
    </row>
    <row r="3764" spans="1:57" ht="20.100000000000001" customHeight="1" x14ac:dyDescent="0.25">
      <c r="A3764" s="248">
        <v>2986</v>
      </c>
      <c r="B3764" s="247">
        <f>$B$755+(A3764*$B$758)</f>
        <v>19095.52303248331</v>
      </c>
      <c r="C3764" s="247">
        <f>_xlfn.NORM.DIST($B3764,$B$752,$B$753,0)</f>
        <v>3.2845605789769296E-18</v>
      </c>
      <c r="D3764" s="247">
        <f>_xlfn.NORM.DIST($B3764,$B$752,$B$753,1)</f>
        <v>0.999999999999999</v>
      </c>
      <c r="E3764" s="247">
        <f>IF(OR(D3764&lt;$F$757,D3764&gt;$F$758),C3764,"")</f>
        <v>3.2845605789769296E-18</v>
      </c>
      <c r="F3764" s="247" t="str">
        <f>IF(AND(D3764&gt;$F$757,D3764&lt;$F$758),C3764,"")</f>
        <v/>
      </c>
      <c r="G3764" s="247" t="str">
        <f>IF(C3764=MAX($C$761:$C$2761),C3764,"")</f>
        <v/>
      </c>
      <c r="H3764" s="247">
        <f>_xlfn.NORM.DIST(B3764,$F$753,$F$754,0)</f>
        <v>2.757472529806237E-262</v>
      </c>
      <c r="I3764" s="247" t="str">
        <f>IF(H3764=MAX($H$761:$H$2761),C3764,"")</f>
        <v/>
      </c>
      <c r="J3764" s="247"/>
      <c r="K3764" s="247"/>
      <c r="L3764" s="247"/>
      <c r="M3764" s="247"/>
      <c r="N3764" s="247"/>
      <c r="O3764" s="247"/>
      <c r="P3764" s="247"/>
      <c r="Q3764" s="247"/>
      <c r="R3764" s="247"/>
      <c r="AZ3764" s="259"/>
      <c r="BA3764" s="259">
        <f>BA3763+$BD$753</f>
        <v>19.251199999998924</v>
      </c>
      <c r="BB3764" s="274">
        <f t="shared" si="797"/>
        <v>7.4357998610908877E-3</v>
      </c>
      <c r="BC3764" s="259">
        <f t="shared" si="798"/>
        <v>1.825088865900059E-5</v>
      </c>
      <c r="BD3764" s="259">
        <f t="shared" ref="BD3764:BD3827" si="799">IF(BB3764&lt;(1-$AZ$760),BC3764,"")</f>
        <v>1.825088865900059E-5</v>
      </c>
      <c r="BE3764" s="254" t="str">
        <f t="shared" ref="BE3764:BE3827" si="800">IF(BB3764&lt;(1-$AZ$766),BC3764,"")</f>
        <v/>
      </c>
    </row>
    <row r="3765" spans="1:57" ht="20.100000000000001" customHeight="1" x14ac:dyDescent="0.25">
      <c r="A3765" s="247">
        <v>2987</v>
      </c>
      <c r="B3765" s="247">
        <f>$B$755+(A3765*$B$758)</f>
        <v>19105.138099468451</v>
      </c>
      <c r="C3765" s="247">
        <f>_xlfn.NORM.DIST($B3765,$B$752,$B$753,0)</f>
        <v>3.1818057357960885E-18</v>
      </c>
      <c r="D3765" s="247">
        <f>_xlfn.NORM.DIST($B3765,$B$752,$B$753,1)</f>
        <v>0.999999999999999</v>
      </c>
      <c r="E3765" s="247">
        <f>IF(OR(D3765&lt;$F$757,D3765&gt;$F$758),C3765,"")</f>
        <v>3.1818057357960885E-18</v>
      </c>
      <c r="F3765" s="247" t="str">
        <f>IF(AND(D3765&gt;$F$757,D3765&lt;$F$758),C3765,"")</f>
        <v/>
      </c>
      <c r="G3765" s="247" t="str">
        <f>IF(C3765=MAX($C$761:$C$2761),C3765,"")</f>
        <v/>
      </c>
      <c r="H3765" s="247">
        <f>_xlfn.NORM.DIST(B3765,$F$753,$F$754,0)</f>
        <v>3.164910743844685E-262</v>
      </c>
      <c r="I3765" s="247" t="str">
        <f>IF(H3765=MAX($H$761:$H$2761),C3765,"")</f>
        <v/>
      </c>
      <c r="J3765" s="247"/>
      <c r="K3765" s="247"/>
      <c r="L3765" s="247"/>
      <c r="M3765" s="247"/>
      <c r="N3765" s="247"/>
      <c r="O3765" s="247"/>
      <c r="P3765" s="247"/>
      <c r="Q3765" s="247"/>
      <c r="R3765" s="247"/>
      <c r="AZ3765" s="259"/>
      <c r="BA3765" s="259">
        <f>BA3764+$BD$753</f>
        <v>19.257599999998924</v>
      </c>
      <c r="BB3765" s="274">
        <f t="shared" ref="BB3765:BB3828" si="801">_xlfn.CHISQ.DIST.RT(BA3765,7)</f>
        <v>7.4175489724318871E-3</v>
      </c>
      <c r="BC3765" s="259">
        <f t="shared" ref="BC3765:BC3828" si="802">BB3765-BB3766</f>
        <v>1.8207700579600528E-5</v>
      </c>
      <c r="BD3765" s="259">
        <f t="shared" si="799"/>
        <v>1.8207700579600528E-5</v>
      </c>
      <c r="BE3765" s="254" t="str">
        <f t="shared" si="800"/>
        <v/>
      </c>
    </row>
    <row r="3766" spans="1:57" ht="20.100000000000001" customHeight="1" x14ac:dyDescent="0.25">
      <c r="A3766" s="247">
        <v>2988</v>
      </c>
      <c r="B3766" s="247">
        <f>$B$755+(A3766*$B$758)</f>
        <v>19114.753166453585</v>
      </c>
      <c r="C3766" s="247">
        <f>_xlfn.NORM.DIST($B3766,$B$752,$B$753,0)</f>
        <v>3.0822161796115956E-18</v>
      </c>
      <c r="D3766" s="247">
        <f>_xlfn.NORM.DIST($B3766,$B$752,$B$753,1)</f>
        <v>0.99999999999999911</v>
      </c>
      <c r="E3766" s="247">
        <f>IF(OR(D3766&lt;$F$757,D3766&gt;$F$758),C3766,"")</f>
        <v>3.0822161796115956E-18</v>
      </c>
      <c r="F3766" s="247" t="str">
        <f>IF(AND(D3766&gt;$F$757,D3766&lt;$F$758),C3766,"")</f>
        <v/>
      </c>
      <c r="G3766" s="247" t="str">
        <f>IF(C3766=MAX($C$761:$C$2761),C3766,"")</f>
        <v/>
      </c>
      <c r="H3766" s="247">
        <f>_xlfn.NORM.DIST(B3766,$F$753,$F$754,0)</f>
        <v>3.632493032279169E-262</v>
      </c>
      <c r="I3766" s="247" t="str">
        <f>IF(H3766=MAX($H$761:$H$2761),C3766,"")</f>
        <v/>
      </c>
      <c r="J3766" s="247"/>
      <c r="K3766" s="247"/>
      <c r="L3766" s="247"/>
      <c r="M3766" s="247"/>
      <c r="N3766" s="247"/>
      <c r="O3766" s="247"/>
      <c r="P3766" s="247"/>
      <c r="Q3766" s="247"/>
      <c r="R3766" s="247"/>
      <c r="AZ3766" s="259"/>
      <c r="BA3766" s="259">
        <f>BA3765+$BD$753</f>
        <v>19.263999999998923</v>
      </c>
      <c r="BB3766" s="274">
        <f t="shared" si="801"/>
        <v>7.3993412718522866E-3</v>
      </c>
      <c r="BC3766" s="259">
        <f t="shared" si="802"/>
        <v>1.8164609684621566E-5</v>
      </c>
      <c r="BD3766" s="259">
        <f t="shared" si="799"/>
        <v>1.8164609684621566E-5</v>
      </c>
      <c r="BE3766" s="254" t="str">
        <f t="shared" si="800"/>
        <v/>
      </c>
    </row>
    <row r="3767" spans="1:57" ht="20.100000000000001" customHeight="1" x14ac:dyDescent="0.25">
      <c r="A3767" s="247">
        <v>2989</v>
      </c>
      <c r="B3767" s="247">
        <f>$B$755+(A3767*$B$758)</f>
        <v>19124.368233438727</v>
      </c>
      <c r="C3767" s="247">
        <f>_xlfn.NORM.DIST($B3767,$B$752,$B$753,0)</f>
        <v>2.9856959748654123E-18</v>
      </c>
      <c r="D3767" s="247">
        <f>_xlfn.NORM.DIST($B3767,$B$752,$B$753,1)</f>
        <v>0.99999999999999911</v>
      </c>
      <c r="E3767" s="247">
        <f>IF(OR(D3767&lt;$F$757,D3767&gt;$F$758),C3767,"")</f>
        <v>2.9856959748654123E-18</v>
      </c>
      <c r="F3767" s="247" t="str">
        <f>IF(AND(D3767&gt;$F$757,D3767&lt;$F$758),C3767,"")</f>
        <v/>
      </c>
      <c r="G3767" s="247" t="str">
        <f>IF(C3767=MAX($C$761:$C$2761),C3767,"")</f>
        <v/>
      </c>
      <c r="H3767" s="247">
        <f>_xlfn.NORM.DIST(B3767,$F$753,$F$754,0)</f>
        <v>4.1690889819931507E-262</v>
      </c>
      <c r="I3767" s="247" t="str">
        <f>IF(H3767=MAX($H$761:$H$2761),C3767,"")</f>
        <v/>
      </c>
      <c r="J3767" s="247"/>
      <c r="K3767" s="247"/>
      <c r="L3767" s="247"/>
      <c r="M3767" s="247"/>
      <c r="N3767" s="247"/>
      <c r="O3767" s="247"/>
      <c r="P3767" s="247"/>
      <c r="Q3767" s="247"/>
      <c r="R3767" s="247"/>
      <c r="AZ3767" s="259"/>
      <c r="BA3767" s="259">
        <f>BA3766+$BD$753</f>
        <v>19.270399999998922</v>
      </c>
      <c r="BB3767" s="274">
        <f t="shared" si="801"/>
        <v>7.381176662167665E-3</v>
      </c>
      <c r="BC3767" s="259">
        <f t="shared" si="802"/>
        <v>1.8121615771125345E-5</v>
      </c>
      <c r="BD3767" s="259">
        <f t="shared" si="799"/>
        <v>1.8121615771125345E-5</v>
      </c>
      <c r="BE3767" s="254" t="str">
        <f t="shared" si="800"/>
        <v/>
      </c>
    </row>
    <row r="3768" spans="1:57" ht="20.100000000000001" customHeight="1" x14ac:dyDescent="0.25">
      <c r="A3768" s="247">
        <v>2990</v>
      </c>
      <c r="B3768" s="247">
        <f>$B$755+(A3768*$B$758)</f>
        <v>19133.983300423861</v>
      </c>
      <c r="C3768" s="247">
        <f>_xlfn.NORM.DIST($B3768,$B$752,$B$753,0)</f>
        <v>2.8921520444762531E-18</v>
      </c>
      <c r="D3768" s="247">
        <f>_xlfn.NORM.DIST($B3768,$B$752,$B$753,1)</f>
        <v>0.99999999999999911</v>
      </c>
      <c r="E3768" s="247">
        <f>IF(OR(D3768&lt;$F$757,D3768&gt;$F$758),C3768,"")</f>
        <v>2.8921520444762531E-18</v>
      </c>
      <c r="F3768" s="247" t="str">
        <f>IF(AND(D3768&gt;$F$757,D3768&lt;$F$758),C3768,"")</f>
        <v/>
      </c>
      <c r="G3768" s="247" t="str">
        <f>IF(C3768=MAX($C$761:$C$2761),C3768,"")</f>
        <v/>
      </c>
      <c r="H3768" s="247">
        <f>_xlfn.NORM.DIST(B3768,$F$753,$F$754,0)</f>
        <v>4.7848749293406307E-262</v>
      </c>
      <c r="I3768" s="247" t="str">
        <f>IF(H3768=MAX($H$761:$H$2761),C3768,"")</f>
        <v/>
      </c>
      <c r="J3768" s="247"/>
      <c r="K3768" s="247"/>
      <c r="L3768" s="247"/>
      <c r="M3768" s="247"/>
      <c r="N3768" s="247"/>
      <c r="O3768" s="247"/>
      <c r="P3768" s="247"/>
      <c r="Q3768" s="247"/>
      <c r="R3768" s="247"/>
      <c r="AZ3768" s="259"/>
      <c r="BA3768" s="259">
        <f>BA3767+$BD$753</f>
        <v>19.276799999998921</v>
      </c>
      <c r="BB3768" s="274">
        <f t="shared" si="801"/>
        <v>7.3630550463965397E-3</v>
      </c>
      <c r="BC3768" s="259">
        <f t="shared" si="802"/>
        <v>1.8078718636569888E-5</v>
      </c>
      <c r="BD3768" s="259">
        <f t="shared" si="799"/>
        <v>1.8078718636569888E-5</v>
      </c>
      <c r="BE3768" s="254" t="str">
        <f t="shared" si="800"/>
        <v/>
      </c>
    </row>
    <row r="3769" spans="1:57" ht="20.100000000000001" customHeight="1" x14ac:dyDescent="0.25">
      <c r="A3769" s="247">
        <v>2991</v>
      </c>
      <c r="B3769" s="247">
        <f>$B$755+(A3769*$B$758)</f>
        <v>19143.598367409002</v>
      </c>
      <c r="C3769" s="247">
        <f>_xlfn.NORM.DIST($B3769,$B$752,$B$753,0)</f>
        <v>2.8014940861889098E-18</v>
      </c>
      <c r="D3769" s="247">
        <f>_xlfn.NORM.DIST($B3769,$B$752,$B$753,1)</f>
        <v>0.99999999999999911</v>
      </c>
      <c r="E3769" s="247">
        <f>IF(OR(D3769&lt;$F$757,D3769&gt;$F$758),C3769,"")</f>
        <v>2.8014940861889098E-18</v>
      </c>
      <c r="F3769" s="247" t="str">
        <f>IF(AND(D3769&gt;$F$757,D3769&lt;$F$758),C3769,"")</f>
        <v/>
      </c>
      <c r="G3769" s="247" t="str">
        <f>IF(C3769=MAX($C$761:$C$2761),C3769,"")</f>
        <v/>
      </c>
      <c r="H3769" s="247">
        <f>_xlfn.NORM.DIST(B3769,$F$753,$F$754,0)</f>
        <v>5.4915262952642721E-262</v>
      </c>
      <c r="I3769" s="247" t="str">
        <f>IF(H3769=MAX($H$761:$H$2761),C3769,"")</f>
        <v/>
      </c>
      <c r="J3769" s="247"/>
      <c r="K3769" s="247"/>
      <c r="L3769" s="247"/>
      <c r="M3769" s="247"/>
      <c r="N3769" s="247"/>
      <c r="O3769" s="247"/>
      <c r="P3769" s="247"/>
      <c r="Q3769" s="247"/>
      <c r="R3769" s="247"/>
      <c r="AZ3769" s="259"/>
      <c r="BA3769" s="259">
        <f>BA3768+$BD$753</f>
        <v>19.283199999998921</v>
      </c>
      <c r="BB3769" s="274">
        <f t="shared" si="801"/>
        <v>7.3449763277599698E-3</v>
      </c>
      <c r="BC3769" s="259">
        <f t="shared" si="802"/>
        <v>1.8035918078769704E-5</v>
      </c>
      <c r="BD3769" s="259">
        <f t="shared" si="799"/>
        <v>1.8035918078769704E-5</v>
      </c>
      <c r="BE3769" s="254" t="str">
        <f t="shared" si="800"/>
        <v/>
      </c>
    </row>
    <row r="3770" spans="1:57" ht="20.100000000000001" customHeight="1" x14ac:dyDescent="0.25">
      <c r="A3770" s="247">
        <v>2992</v>
      </c>
      <c r="B3770" s="247">
        <f>$B$755+(A3770*$B$758)</f>
        <v>19153.213434394136</v>
      </c>
      <c r="C3770" s="247">
        <f>_xlfn.NORM.DIST($B3770,$B$752,$B$753,0)</f>
        <v>2.7136344913262044E-18</v>
      </c>
      <c r="D3770" s="247">
        <f>_xlfn.NORM.DIST($B3770,$B$752,$B$753,1)</f>
        <v>0.99999999999999922</v>
      </c>
      <c r="E3770" s="247">
        <f>IF(OR(D3770&lt;$F$757,D3770&gt;$F$758),C3770,"")</f>
        <v>2.7136344913262044E-18</v>
      </c>
      <c r="F3770" s="247" t="str">
        <f>IF(AND(D3770&gt;$F$757,D3770&lt;$F$758),C3770,"")</f>
        <v/>
      </c>
      <c r="G3770" s="247" t="str">
        <f>IF(C3770=MAX($C$761:$C$2761),C3770,"")</f>
        <v/>
      </c>
      <c r="H3770" s="247">
        <f>_xlfn.NORM.DIST(B3770,$F$753,$F$754,0)</f>
        <v>6.3024382018317524E-262</v>
      </c>
      <c r="I3770" s="247" t="str">
        <f>IF(H3770=MAX($H$761:$H$2761),C3770,"")</f>
        <v/>
      </c>
      <c r="J3770" s="247"/>
      <c r="K3770" s="247"/>
      <c r="L3770" s="247"/>
      <c r="M3770" s="247"/>
      <c r="N3770" s="247"/>
      <c r="O3770" s="247"/>
      <c r="P3770" s="247"/>
      <c r="Q3770" s="247"/>
      <c r="R3770" s="247"/>
      <c r="AZ3770" s="259"/>
      <c r="BA3770" s="259">
        <f>BA3769+$BD$753</f>
        <v>19.28959999999892</v>
      </c>
      <c r="BB3770" s="274">
        <f t="shared" si="801"/>
        <v>7.3269404096812001E-3</v>
      </c>
      <c r="BC3770" s="259">
        <f t="shared" si="802"/>
        <v>1.7993213895958239E-5</v>
      </c>
      <c r="BD3770" s="259">
        <f t="shared" si="799"/>
        <v>1.7993213895958239E-5</v>
      </c>
      <c r="BE3770" s="254" t="str">
        <f t="shared" si="800"/>
        <v/>
      </c>
    </row>
    <row r="3771" spans="1:57" ht="20.100000000000001" customHeight="1" x14ac:dyDescent="0.25">
      <c r="A3771" s="248">
        <v>2993</v>
      </c>
      <c r="B3771" s="247">
        <f>$B$755+(A3771*$B$758)</f>
        <v>19162.828501379277</v>
      </c>
      <c r="C3771" s="247">
        <f>_xlfn.NORM.DIST($B3771,$B$752,$B$753,0)</f>
        <v>2.6284882658740799E-18</v>
      </c>
      <c r="D3771" s="247">
        <f>_xlfn.NORM.DIST($B3771,$B$752,$B$753,1)</f>
        <v>0.99999999999999922</v>
      </c>
      <c r="E3771" s="247">
        <f>IF(OR(D3771&lt;$F$757,D3771&gt;$F$758),C3771,"")</f>
        <v>2.6284882658740799E-18</v>
      </c>
      <c r="F3771" s="247" t="str">
        <f>IF(AND(D3771&gt;$F$757,D3771&lt;$F$758),C3771,"")</f>
        <v/>
      </c>
      <c r="G3771" s="247" t="str">
        <f>IF(C3771=MAX($C$761:$C$2761),C3771,"")</f>
        <v/>
      </c>
      <c r="H3771" s="247">
        <f>_xlfn.NORM.DIST(B3771,$F$753,$F$754,0)</f>
        <v>7.2329785246799978E-262</v>
      </c>
      <c r="I3771" s="247" t="str">
        <f>IF(H3771=MAX($H$761:$H$2761),C3771,"")</f>
        <v/>
      </c>
      <c r="J3771" s="247"/>
      <c r="K3771" s="247"/>
      <c r="L3771" s="247"/>
      <c r="M3771" s="247"/>
      <c r="N3771" s="247"/>
      <c r="O3771" s="247"/>
      <c r="P3771" s="247"/>
      <c r="Q3771" s="247"/>
      <c r="R3771" s="247"/>
      <c r="AZ3771" s="259"/>
      <c r="BA3771" s="259">
        <f>BA3770+$BD$753</f>
        <v>19.295999999998919</v>
      </c>
      <c r="BB3771" s="274">
        <f t="shared" si="801"/>
        <v>7.3089471957852419E-3</v>
      </c>
      <c r="BC3771" s="259">
        <f t="shared" si="802"/>
        <v>1.7950605886674249E-5</v>
      </c>
      <c r="BD3771" s="259">
        <f t="shared" si="799"/>
        <v>1.7950605886674249E-5</v>
      </c>
      <c r="BE3771" s="254" t="str">
        <f t="shared" si="800"/>
        <v/>
      </c>
    </row>
    <row r="3772" spans="1:57" ht="20.100000000000001" customHeight="1" x14ac:dyDescent="0.25">
      <c r="A3772" s="247">
        <v>2994</v>
      </c>
      <c r="B3772" s="247">
        <f>$B$755+(A3772*$B$758)</f>
        <v>19172.443568364411</v>
      </c>
      <c r="C3772" s="247">
        <f>_xlfn.NORM.DIST($B3772,$B$752,$B$753,0)</f>
        <v>2.545972953836065E-18</v>
      </c>
      <c r="D3772" s="247">
        <f>_xlfn.NORM.DIST($B3772,$B$752,$B$753,1)</f>
        <v>0.99999999999999922</v>
      </c>
      <c r="E3772" s="247">
        <f>IF(OR(D3772&lt;$F$757,D3772&gt;$F$758),C3772,"")</f>
        <v>2.545972953836065E-18</v>
      </c>
      <c r="F3772" s="247" t="str">
        <f>IF(AND(D3772&gt;$F$757,D3772&lt;$F$758),C3772,"")</f>
        <v/>
      </c>
      <c r="G3772" s="247" t="str">
        <f>IF(C3772=MAX($C$761:$C$2761),C3772,"")</f>
        <v/>
      </c>
      <c r="H3772" s="247">
        <f>_xlfn.NORM.DIST(B3772,$F$753,$F$754,0)</f>
        <v>8.3007781455612338E-262</v>
      </c>
      <c r="I3772" s="247" t="str">
        <f>IF(H3772=MAX($H$761:$H$2761),C3772,"")</f>
        <v/>
      </c>
      <c r="J3772" s="247"/>
      <c r="K3772" s="247"/>
      <c r="L3772" s="247"/>
      <c r="M3772" s="247"/>
      <c r="N3772" s="247"/>
      <c r="O3772" s="247"/>
      <c r="P3772" s="247"/>
      <c r="Q3772" s="247"/>
      <c r="R3772" s="247"/>
      <c r="AZ3772" s="259"/>
      <c r="BA3772" s="259">
        <f>BA3771+$BD$753</f>
        <v>19.302399999998919</v>
      </c>
      <c r="BB3772" s="274">
        <f t="shared" si="801"/>
        <v>7.2909965898985676E-3</v>
      </c>
      <c r="BC3772" s="259">
        <f t="shared" si="802"/>
        <v>1.790809384990058E-5</v>
      </c>
      <c r="BD3772" s="259">
        <f t="shared" si="799"/>
        <v>1.790809384990058E-5</v>
      </c>
      <c r="BE3772" s="254" t="str">
        <f t="shared" si="800"/>
        <v/>
      </c>
    </row>
    <row r="3773" spans="1:57" ht="20.100000000000001" customHeight="1" x14ac:dyDescent="0.25">
      <c r="A3773" s="247">
        <v>2995</v>
      </c>
      <c r="B3773" s="247">
        <f>$B$755+(A3773*$B$758)</f>
        <v>19182.058635349553</v>
      </c>
      <c r="C3773" s="247">
        <f>_xlfn.NORM.DIST($B3773,$B$752,$B$753,0)</f>
        <v>2.4660085627912445E-18</v>
      </c>
      <c r="D3773" s="247">
        <f>_xlfn.NORM.DIST($B3773,$B$752,$B$753,1)</f>
        <v>0.99999999999999922</v>
      </c>
      <c r="E3773" s="247">
        <f>IF(OR(D3773&lt;$F$757,D3773&gt;$F$758),C3773,"")</f>
        <v>2.4660085627912445E-18</v>
      </c>
      <c r="F3773" s="247" t="str">
        <f>IF(AND(D3773&gt;$F$757,D3773&lt;$F$758),C3773,"")</f>
        <v/>
      </c>
      <c r="G3773" s="247" t="str">
        <f>IF(C3773=MAX($C$761:$C$2761),C3773,"")</f>
        <v/>
      </c>
      <c r="H3773" s="247">
        <f>_xlfn.NORM.DIST(B3773,$F$753,$F$754,0)</f>
        <v>9.5260638682773032E-262</v>
      </c>
      <c r="I3773" s="247" t="str">
        <f>IF(H3773=MAX($H$761:$H$2761),C3773,"")</f>
        <v/>
      </c>
      <c r="J3773" s="247"/>
      <c r="K3773" s="247"/>
      <c r="L3773" s="247"/>
      <c r="M3773" s="247"/>
      <c r="N3773" s="247"/>
      <c r="O3773" s="247"/>
      <c r="P3773" s="247"/>
      <c r="Q3773" s="247"/>
      <c r="R3773" s="247"/>
      <c r="AZ3773" s="259"/>
      <c r="BA3773" s="259">
        <f>BA3772+$BD$753</f>
        <v>19.308799999998918</v>
      </c>
      <c r="BB3773" s="274">
        <f t="shared" si="801"/>
        <v>7.273088496048667E-3</v>
      </c>
      <c r="BC3773" s="259">
        <f t="shared" si="802"/>
        <v>1.7865677584908909E-5</v>
      </c>
      <c r="BD3773" s="259">
        <f t="shared" si="799"/>
        <v>1.7865677584908909E-5</v>
      </c>
      <c r="BE3773" s="254" t="str">
        <f t="shared" si="800"/>
        <v/>
      </c>
    </row>
    <row r="3774" spans="1:57" ht="20.100000000000001" customHeight="1" x14ac:dyDescent="0.25">
      <c r="A3774" s="247">
        <v>2996</v>
      </c>
      <c r="B3774" s="247">
        <f>$B$755+(A3774*$B$758)</f>
        <v>19191.673702334687</v>
      </c>
      <c r="C3774" s="247">
        <f>_xlfn.NORM.DIST($B3774,$B$752,$B$753,0)</f>
        <v>2.3885174915955117E-18</v>
      </c>
      <c r="D3774" s="247">
        <f>_xlfn.NORM.DIST($B3774,$B$752,$B$753,1)</f>
        <v>0.99999999999999933</v>
      </c>
      <c r="E3774" s="247">
        <f>IF(OR(D3774&lt;$F$757,D3774&gt;$F$758),C3774,"")</f>
        <v>2.3885174915955117E-18</v>
      </c>
      <c r="F3774" s="247" t="str">
        <f>IF(AND(D3774&gt;$F$757,D3774&lt;$F$758),C3774,"")</f>
        <v/>
      </c>
      <c r="G3774" s="247" t="str">
        <f>IF(C3774=MAX($C$761:$C$2761),C3774,"")</f>
        <v/>
      </c>
      <c r="H3774" s="247">
        <f>_xlfn.NORM.DIST(B3774,$F$753,$F$754,0)</f>
        <v>1.0932040262794652E-261</v>
      </c>
      <c r="I3774" s="247" t="str">
        <f>IF(H3774=MAX($H$761:$H$2761),C3774,"")</f>
        <v/>
      </c>
      <c r="J3774" s="247"/>
      <c r="K3774" s="247"/>
      <c r="L3774" s="247"/>
      <c r="M3774" s="247"/>
      <c r="N3774" s="247"/>
      <c r="O3774" s="247"/>
      <c r="P3774" s="247"/>
      <c r="Q3774" s="247"/>
      <c r="R3774" s="247"/>
      <c r="AZ3774" s="259"/>
      <c r="BA3774" s="259">
        <f>BA3773+$BD$753</f>
        <v>19.315199999998917</v>
      </c>
      <c r="BB3774" s="274">
        <f t="shared" si="801"/>
        <v>7.2552228184637581E-3</v>
      </c>
      <c r="BC3774" s="259">
        <f t="shared" si="802"/>
        <v>1.7823356891408931E-5</v>
      </c>
      <c r="BD3774" s="259">
        <f t="shared" si="799"/>
        <v>1.7823356891408931E-5</v>
      </c>
      <c r="BE3774" s="254" t="str">
        <f t="shared" si="800"/>
        <v/>
      </c>
    </row>
    <row r="3775" spans="1:57" ht="20.100000000000001" customHeight="1" x14ac:dyDescent="0.25">
      <c r="A3775" s="247">
        <v>2997</v>
      </c>
      <c r="B3775" s="247">
        <f>$B$755+(A3775*$B$758)</f>
        <v>19201.288769319828</v>
      </c>
      <c r="C3775" s="247">
        <f>_xlfn.NORM.DIST($B3775,$B$752,$B$753,0)</f>
        <v>2.313424460163912E-18</v>
      </c>
      <c r="D3775" s="247">
        <f>_xlfn.NORM.DIST($B3775,$B$752,$B$753,1)</f>
        <v>0.99999999999999933</v>
      </c>
      <c r="E3775" s="247">
        <f>IF(OR(D3775&lt;$F$757,D3775&gt;$F$758),C3775,"")</f>
        <v>2.313424460163912E-18</v>
      </c>
      <c r="F3775" s="247" t="str">
        <f>IF(AND(D3775&gt;$F$757,D3775&lt;$F$758),C3775,"")</f>
        <v/>
      </c>
      <c r="G3775" s="247" t="str">
        <f>IF(C3775=MAX($C$761:$C$2761),C3775,"")</f>
        <v/>
      </c>
      <c r="H3775" s="247">
        <f>_xlfn.NORM.DIST(B3775,$F$753,$F$754,0)</f>
        <v>1.2545327621471029E-261</v>
      </c>
      <c r="I3775" s="247" t="str">
        <f>IF(H3775=MAX($H$761:$H$2761),C3775,"")</f>
        <v/>
      </c>
      <c r="J3775" s="247"/>
      <c r="K3775" s="247"/>
      <c r="L3775" s="247"/>
      <c r="M3775" s="247"/>
      <c r="N3775" s="247"/>
      <c r="O3775" s="247"/>
      <c r="P3775" s="247"/>
      <c r="Q3775" s="247"/>
      <c r="R3775" s="247"/>
      <c r="AZ3775" s="259"/>
      <c r="BA3775" s="259">
        <f>BA3774+$BD$753</f>
        <v>19.321599999998917</v>
      </c>
      <c r="BB3775" s="274">
        <f t="shared" si="801"/>
        <v>7.2373994615723492E-3</v>
      </c>
      <c r="BC3775" s="259">
        <f t="shared" si="802"/>
        <v>1.7781131569451214E-5</v>
      </c>
      <c r="BD3775" s="259">
        <f t="shared" si="799"/>
        <v>1.7781131569451214E-5</v>
      </c>
      <c r="BE3775" s="254" t="str">
        <f t="shared" si="800"/>
        <v/>
      </c>
    </row>
    <row r="3776" spans="1:57" ht="20.100000000000001" customHeight="1" x14ac:dyDescent="0.25">
      <c r="A3776" s="247">
        <v>2998</v>
      </c>
      <c r="B3776" s="247">
        <f>$B$755+(A3776*$B$758)</f>
        <v>19210.903836304962</v>
      </c>
      <c r="C3776" s="247">
        <f>_xlfn.NORM.DIST($B3776,$B$752,$B$753,0)</f>
        <v>2.2406564412769338E-18</v>
      </c>
      <c r="D3776" s="247">
        <f>_xlfn.NORM.DIST($B3776,$B$752,$B$753,1)</f>
        <v>0.99999999999999933</v>
      </c>
      <c r="E3776" s="247">
        <f>IF(OR(D3776&lt;$F$757,D3776&gt;$F$758),C3776,"")</f>
        <v>2.2406564412769338E-18</v>
      </c>
      <c r="F3776" s="247" t="str">
        <f>IF(AND(D3776&gt;$F$757,D3776&lt;$F$758),C3776,"")</f>
        <v/>
      </c>
      <c r="G3776" s="247" t="str">
        <f>IF(C3776=MAX($C$761:$C$2761),C3776,"")</f>
        <v/>
      </c>
      <c r="H3776" s="247">
        <f>_xlfn.NORM.DIST(B3776,$F$753,$F$754,0)</f>
        <v>1.4396464264949213E-261</v>
      </c>
      <c r="I3776" s="247" t="str">
        <f>IF(H3776=MAX($H$761:$H$2761),C3776,"")</f>
        <v/>
      </c>
      <c r="J3776" s="247"/>
      <c r="K3776" s="247"/>
      <c r="L3776" s="247"/>
      <c r="M3776" s="247"/>
      <c r="N3776" s="247"/>
      <c r="O3776" s="247"/>
      <c r="P3776" s="247"/>
      <c r="Q3776" s="247"/>
      <c r="R3776" s="247"/>
      <c r="AZ3776" s="259"/>
      <c r="BA3776" s="259">
        <f>BA3775+$BD$753</f>
        <v>19.327999999998916</v>
      </c>
      <c r="BB3776" s="274">
        <f t="shared" si="801"/>
        <v>7.219618330002898E-3</v>
      </c>
      <c r="BC3776" s="259">
        <f t="shared" si="802"/>
        <v>1.7739001419447148E-5</v>
      </c>
      <c r="BD3776" s="259">
        <f t="shared" si="799"/>
        <v>1.7739001419447148E-5</v>
      </c>
      <c r="BE3776" s="254" t="str">
        <f t="shared" si="800"/>
        <v/>
      </c>
    </row>
    <row r="3777" spans="1:57" ht="20.100000000000001" customHeight="1" x14ac:dyDescent="0.25">
      <c r="A3777" s="248">
        <v>2999</v>
      </c>
      <c r="B3777" s="247">
        <f>$B$755+(A3777*$B$758)</f>
        <v>19220.518903290103</v>
      </c>
      <c r="C3777" s="247">
        <f>_xlfn.NORM.DIST($B3777,$B$752,$B$753,0)</f>
        <v>2.1701425943521062E-18</v>
      </c>
      <c r="D3777" s="247">
        <f>_xlfn.NORM.DIST($B3777,$B$752,$B$753,1)</f>
        <v>0.99999999999999933</v>
      </c>
      <c r="E3777" s="247">
        <f>IF(OR(D3777&lt;$F$757,D3777&gt;$F$758),C3777,"")</f>
        <v>2.1701425943521062E-18</v>
      </c>
      <c r="F3777" s="247" t="str">
        <f>IF(AND(D3777&gt;$F$757,D3777&lt;$F$758),C3777,"")</f>
        <v/>
      </c>
      <c r="G3777" s="247" t="str">
        <f>IF(C3777=MAX($C$761:$C$2761),C3777,"")</f>
        <v/>
      </c>
      <c r="H3777" s="247">
        <f>_xlfn.NORM.DIST(B3777,$F$753,$F$754,0)</f>
        <v>1.6520482643496787E-261</v>
      </c>
      <c r="I3777" s="247" t="str">
        <f>IF(H3777=MAX($H$761:$H$2761),C3777,"")</f>
        <v/>
      </c>
      <c r="J3777" s="247"/>
      <c r="K3777" s="247"/>
      <c r="L3777" s="247"/>
      <c r="M3777" s="247"/>
      <c r="N3777" s="247"/>
      <c r="O3777" s="247"/>
      <c r="P3777" s="247"/>
      <c r="Q3777" s="247"/>
      <c r="R3777" s="247"/>
      <c r="AZ3777" s="259"/>
      <c r="BA3777" s="259">
        <f>BA3776+$BD$753</f>
        <v>19.334399999998915</v>
      </c>
      <c r="BB3777" s="274">
        <f t="shared" si="801"/>
        <v>7.2018793285834508E-3</v>
      </c>
      <c r="BC3777" s="259">
        <f t="shared" si="802"/>
        <v>1.769696624222359E-5</v>
      </c>
      <c r="BD3777" s="259">
        <f t="shared" si="799"/>
        <v>1.769696624222359E-5</v>
      </c>
      <c r="BE3777" s="254" t="str">
        <f t="shared" si="800"/>
        <v/>
      </c>
    </row>
    <row r="3778" spans="1:57" ht="20.100000000000001" customHeight="1" x14ac:dyDescent="0.25">
      <c r="A3778" s="247">
        <v>3000</v>
      </c>
      <c r="B3778" s="247">
        <f>$B$755+(A3778*$B$758)</f>
        <v>19230.133970275238</v>
      </c>
      <c r="C3778" s="247">
        <f>_xlfn.NORM.DIST($B3778,$B$752,$B$753,0)</f>
        <v>2.1018142011268166E-18</v>
      </c>
      <c r="D3778" s="247">
        <f>_xlfn.NORM.DIST($B3778,$B$752,$B$753,1)</f>
        <v>0.99999999999999933</v>
      </c>
      <c r="E3778" s="247">
        <f>IF(OR(D3778&lt;$F$757,D3778&gt;$F$758),C3778,"")</f>
        <v>2.1018142011268166E-18</v>
      </c>
      <c r="F3778" s="247" t="str">
        <f>IF(AND(D3778&gt;$F$757,D3778&lt;$F$758),C3778,"")</f>
        <v/>
      </c>
      <c r="G3778" s="247" t="str">
        <f>IF(C3778=MAX($C$761:$C$2761),C3778,"")</f>
        <v/>
      </c>
      <c r="H3778" s="247">
        <f>_xlfn.NORM.DIST(B3778,$F$753,$F$754,0)</f>
        <v>1.8957570064752171E-261</v>
      </c>
      <c r="I3778" s="247" t="str">
        <f>IF(H3778=MAX($H$761:$H$2761),C3778,"")</f>
        <v/>
      </c>
      <c r="J3778" s="247"/>
      <c r="K3778" s="247"/>
      <c r="L3778" s="247"/>
      <c r="M3778" s="247"/>
      <c r="N3778" s="247"/>
      <c r="O3778" s="247"/>
      <c r="P3778" s="247"/>
      <c r="Q3778" s="247"/>
      <c r="R3778" s="247"/>
      <c r="AZ3778" s="259"/>
      <c r="BA3778" s="259">
        <f>BA3777+$BD$753</f>
        <v>19.340799999998914</v>
      </c>
      <c r="BB3778" s="274">
        <f t="shared" si="801"/>
        <v>7.1841823623412272E-3</v>
      </c>
      <c r="BC3778" s="259">
        <f t="shared" si="802"/>
        <v>1.7655025838897095E-5</v>
      </c>
      <c r="BD3778" s="259">
        <f t="shared" si="799"/>
        <v>1.7655025838897095E-5</v>
      </c>
      <c r="BE3778" s="254" t="str">
        <f t="shared" si="800"/>
        <v/>
      </c>
    </row>
    <row r="3779" spans="1:57" ht="20.100000000000001" customHeight="1" x14ac:dyDescent="0.25">
      <c r="A3779" s="247">
        <v>3001</v>
      </c>
      <c r="B3779" s="247">
        <f>$B$755+(A3779*$B$758)</f>
        <v>19239.749037260379</v>
      </c>
      <c r="C3779" s="247">
        <f>_xlfn.NORM.DIST($B3779,$B$752,$B$753,0)</f>
        <v>2.0356046031968634E-18</v>
      </c>
      <c r="D3779" s="247">
        <f>_xlfn.NORM.DIST($B3779,$B$752,$B$753,1)</f>
        <v>0.99999999999999944</v>
      </c>
      <c r="E3779" s="247">
        <f>IF(OR(D3779&lt;$F$757,D3779&gt;$F$758),C3779,"")</f>
        <v>2.0356046031968634E-18</v>
      </c>
      <c r="F3779" s="247" t="str">
        <f>IF(AND(D3779&gt;$F$757,D3779&lt;$F$758),C3779,"")</f>
        <v/>
      </c>
      <c r="G3779" s="247" t="str">
        <f>IF(C3779=MAX($C$761:$C$2761),C3779,"")</f>
        <v/>
      </c>
      <c r="H3779" s="247">
        <f>_xlfn.NORM.DIST(B3779,$F$753,$F$754,0)</f>
        <v>2.1753826466813926E-261</v>
      </c>
      <c r="I3779" s="247" t="str">
        <f>IF(H3779=MAX($H$761:$H$2761),C3779,"")</f>
        <v/>
      </c>
      <c r="J3779" s="247"/>
      <c r="K3779" s="247"/>
      <c r="L3779" s="247"/>
      <c r="M3779" s="247"/>
      <c r="N3779" s="247"/>
      <c r="O3779" s="247"/>
      <c r="P3779" s="247"/>
      <c r="Q3779" s="247"/>
      <c r="R3779" s="247"/>
      <c r="AZ3779" s="259"/>
      <c r="BA3779" s="259">
        <f>BA3778+$BD$753</f>
        <v>19.347199999998914</v>
      </c>
      <c r="BB3779" s="274">
        <f t="shared" si="801"/>
        <v>7.1665273365023301E-3</v>
      </c>
      <c r="BC3779" s="259">
        <f t="shared" si="802"/>
        <v>1.7613180010999686E-5</v>
      </c>
      <c r="BD3779" s="259">
        <f t="shared" si="799"/>
        <v>1.7613180010999686E-5</v>
      </c>
      <c r="BE3779" s="254" t="str">
        <f t="shared" si="800"/>
        <v/>
      </c>
    </row>
    <row r="3780" spans="1:57" ht="20.100000000000001" customHeight="1" x14ac:dyDescent="0.25">
      <c r="A3780" s="247">
        <v>3002</v>
      </c>
      <c r="B3780" s="247">
        <f>$B$755+(A3780*$B$758)</f>
        <v>19249.364104245513</v>
      </c>
      <c r="C3780" s="247">
        <f>_xlfn.NORM.DIST($B3780,$B$752,$B$753,0)</f>
        <v>1.9714491413597151E-18</v>
      </c>
      <c r="D3780" s="247">
        <f>_xlfn.NORM.DIST($B3780,$B$752,$B$753,1)</f>
        <v>0.99999999999999944</v>
      </c>
      <c r="E3780" s="247">
        <f>IF(OR(D3780&lt;$F$757,D3780&gt;$F$758),C3780,"")</f>
        <v>1.9714491413597151E-18</v>
      </c>
      <c r="F3780" s="247" t="str">
        <f>IF(AND(D3780&gt;$F$757,D3780&lt;$F$758),C3780,"")</f>
        <v/>
      </c>
      <c r="G3780" s="247" t="str">
        <f>IF(C3780=MAX($C$761:$C$2761),C3780,"")</f>
        <v/>
      </c>
      <c r="H3780" s="247">
        <f>_xlfn.NORM.DIST(B3780,$F$753,$F$754,0)</f>
        <v>2.4962133476441591E-261</v>
      </c>
      <c r="I3780" s="247" t="str">
        <f>IF(H3780=MAX($H$761:$H$2761),C3780,"")</f>
        <v/>
      </c>
      <c r="J3780" s="247"/>
      <c r="K3780" s="247"/>
      <c r="L3780" s="247"/>
      <c r="M3780" s="247"/>
      <c r="N3780" s="247"/>
      <c r="O3780" s="247"/>
      <c r="P3780" s="247"/>
      <c r="Q3780" s="247"/>
      <c r="R3780" s="247"/>
      <c r="AZ3780" s="259"/>
      <c r="BA3780" s="259">
        <f>BA3779+$BD$753</f>
        <v>19.353599999998913</v>
      </c>
      <c r="BB3780" s="274">
        <f t="shared" si="801"/>
        <v>7.1489141564913304E-3</v>
      </c>
      <c r="BC3780" s="259">
        <f t="shared" si="802"/>
        <v>1.7571428560458902E-5</v>
      </c>
      <c r="BD3780" s="259">
        <f t="shared" si="799"/>
        <v>1.7571428560458902E-5</v>
      </c>
      <c r="BE3780" s="254" t="str">
        <f t="shared" si="800"/>
        <v/>
      </c>
    </row>
    <row r="3781" spans="1:57" ht="20.100000000000001" customHeight="1" x14ac:dyDescent="0.25">
      <c r="A3781" s="247">
        <v>3003</v>
      </c>
      <c r="B3781" s="247">
        <f>$B$755+(A3781*$B$758)</f>
        <v>19258.979171230654</v>
      </c>
      <c r="C3781" s="247">
        <f>_xlfn.NORM.DIST($B3781,$B$752,$B$753,0)</f>
        <v>1.9092850967099184E-18</v>
      </c>
      <c r="D3781" s="247">
        <f>_xlfn.NORM.DIST($B3781,$B$752,$B$753,1)</f>
        <v>0.99999999999999944</v>
      </c>
      <c r="E3781" s="247">
        <f>IF(OR(D3781&lt;$F$757,D3781&gt;$F$758),C3781,"")</f>
        <v>1.9092850967099184E-18</v>
      </c>
      <c r="F3781" s="247" t="str">
        <f>IF(AND(D3781&gt;$F$757,D3781&lt;$F$758),C3781,"")</f>
        <v/>
      </c>
      <c r="G3781" s="247" t="str">
        <f>IF(C3781=MAX($C$761:$C$2761),C3781,"")</f>
        <v/>
      </c>
      <c r="H3781" s="247">
        <f>_xlfn.NORM.DIST(B3781,$F$753,$F$754,0)</f>
        <v>2.8643151079480164E-261</v>
      </c>
      <c r="I3781" s="247" t="str">
        <f>IF(H3781=MAX($H$761:$H$2761),C3781,"")</f>
        <v/>
      </c>
      <c r="J3781" s="247"/>
      <c r="K3781" s="247"/>
      <c r="L3781" s="247"/>
      <c r="M3781" s="247"/>
      <c r="N3781" s="247"/>
      <c r="O3781" s="247"/>
      <c r="P3781" s="247"/>
      <c r="Q3781" s="247"/>
      <c r="R3781" s="247"/>
      <c r="AZ3781" s="259"/>
      <c r="BA3781" s="259">
        <f>BA3780+$BD$753</f>
        <v>19.359999999998912</v>
      </c>
      <c r="BB3781" s="274">
        <f t="shared" si="801"/>
        <v>7.1313427279308715E-3</v>
      </c>
      <c r="BC3781" s="259">
        <f t="shared" si="802"/>
        <v>1.7529771289509326E-5</v>
      </c>
      <c r="BD3781" s="259">
        <f t="shared" si="799"/>
        <v>1.7529771289509326E-5</v>
      </c>
      <c r="BE3781" s="254" t="str">
        <f t="shared" si="800"/>
        <v/>
      </c>
    </row>
    <row r="3782" spans="1:57" ht="20.100000000000001" customHeight="1" x14ac:dyDescent="0.25">
      <c r="A3782" s="247">
        <v>3004</v>
      </c>
      <c r="B3782" s="247">
        <f>$B$755+(A3782*$B$758)</f>
        <v>19268.594238215788</v>
      </c>
      <c r="C3782" s="247">
        <f>_xlfn.NORM.DIST($B3782,$B$752,$B$753,0)</f>
        <v>1.8490516334384782E-18</v>
      </c>
      <c r="D3782" s="247">
        <f>_xlfn.NORM.DIST($B3782,$B$752,$B$753,1)</f>
        <v>0.99999999999999944</v>
      </c>
      <c r="E3782" s="247">
        <f>IF(OR(D3782&lt;$F$757,D3782&gt;$F$758),C3782,"")</f>
        <v>1.8490516334384782E-18</v>
      </c>
      <c r="F3782" s="247" t="str">
        <f>IF(AND(D3782&gt;$F$757,D3782&lt;$F$758),C3782,"")</f>
        <v/>
      </c>
      <c r="G3782" s="247" t="str">
        <f>IF(C3782=MAX($C$761:$C$2761),C3782,"")</f>
        <v/>
      </c>
      <c r="H3782" s="247">
        <f>_xlfn.NORM.DIST(B3782,$F$753,$F$754,0)</f>
        <v>3.2866460623628244E-261</v>
      </c>
      <c r="I3782" s="247" t="str">
        <f>IF(H3782=MAX($H$761:$H$2761),C3782,"")</f>
        <v/>
      </c>
      <c r="J3782" s="247"/>
      <c r="K3782" s="247"/>
      <c r="L3782" s="247"/>
      <c r="M3782" s="247"/>
      <c r="N3782" s="247"/>
      <c r="O3782" s="247"/>
      <c r="P3782" s="247"/>
      <c r="Q3782" s="247"/>
      <c r="R3782" s="247"/>
      <c r="AZ3782" s="259"/>
      <c r="BA3782" s="259">
        <f>BA3781+$BD$753</f>
        <v>19.366399999998912</v>
      </c>
      <c r="BB3782" s="274">
        <f t="shared" si="801"/>
        <v>7.1138129566413622E-3</v>
      </c>
      <c r="BC3782" s="259">
        <f t="shared" si="802"/>
        <v>1.7488208000774122E-5</v>
      </c>
      <c r="BD3782" s="259">
        <f t="shared" si="799"/>
        <v>1.7488208000774122E-5</v>
      </c>
      <c r="BE3782" s="254" t="str">
        <f t="shared" si="800"/>
        <v/>
      </c>
    </row>
    <row r="3783" spans="1:57" ht="20.100000000000001" customHeight="1" x14ac:dyDescent="0.25">
      <c r="A3783" s="247">
        <v>3005</v>
      </c>
      <c r="B3783" s="247">
        <f>$B$755+(A3783*$B$758)</f>
        <v>19278.20930520093</v>
      </c>
      <c r="C3783" s="247">
        <f>_xlfn.NORM.DIST($B3783,$B$752,$B$753,0)</f>
        <v>1.7906897432863377E-18</v>
      </c>
      <c r="D3783" s="247">
        <f>_xlfn.NORM.DIST($B3783,$B$752,$B$753,1)</f>
        <v>0.99999999999999944</v>
      </c>
      <c r="E3783" s="247">
        <f>IF(OR(D3783&lt;$F$757,D3783&gt;$F$758),C3783,"")</f>
        <v>1.7906897432863377E-18</v>
      </c>
      <c r="F3783" s="247" t="str">
        <f>IF(AND(D3783&gt;$F$757,D3783&lt;$F$758),C3783,"")</f>
        <v/>
      </c>
      <c r="G3783" s="247" t="str">
        <f>IF(C3783=MAX($C$761:$C$2761),C3783,"")</f>
        <v/>
      </c>
      <c r="H3783" s="247">
        <f>_xlfn.NORM.DIST(B3783,$F$753,$F$754,0)</f>
        <v>3.7711875617232299E-261</v>
      </c>
      <c r="I3783" s="247" t="str">
        <f>IF(H3783=MAX($H$761:$H$2761),C3783,"")</f>
        <v/>
      </c>
      <c r="J3783" s="247"/>
      <c r="K3783" s="247"/>
      <c r="L3783" s="247"/>
      <c r="M3783" s="247"/>
      <c r="N3783" s="247"/>
      <c r="O3783" s="247"/>
      <c r="P3783" s="247"/>
      <c r="Q3783" s="247"/>
      <c r="R3783" s="247"/>
      <c r="AZ3783" s="259"/>
      <c r="BA3783" s="259">
        <f>BA3782+$BD$753</f>
        <v>19.372799999998911</v>
      </c>
      <c r="BB3783" s="274">
        <f t="shared" si="801"/>
        <v>7.0963247486405881E-3</v>
      </c>
      <c r="BC3783" s="259">
        <f t="shared" si="802"/>
        <v>1.7446738497253755E-5</v>
      </c>
      <c r="BD3783" s="259">
        <f t="shared" si="799"/>
        <v>1.7446738497253755E-5</v>
      </c>
      <c r="BE3783" s="254" t="str">
        <f t="shared" si="800"/>
        <v/>
      </c>
    </row>
    <row r="3784" spans="1:57" ht="20.100000000000001" customHeight="1" x14ac:dyDescent="0.25">
      <c r="A3784" s="248">
        <v>3006</v>
      </c>
      <c r="B3784" s="247">
        <f>$B$755+(A3784*$B$758)</f>
        <v>19287.824372186064</v>
      </c>
      <c r="C3784" s="247">
        <f>_xlfn.NORM.DIST($B3784,$B$752,$B$753,0)</f>
        <v>1.7341421916068792E-18</v>
      </c>
      <c r="D3784" s="247">
        <f>_xlfn.NORM.DIST($B3784,$B$752,$B$753,1)</f>
        <v>0.99999999999999944</v>
      </c>
      <c r="E3784" s="247">
        <f>IF(OR(D3784&lt;$F$757,D3784&gt;$F$758),C3784,"")</f>
        <v>1.7341421916068792E-18</v>
      </c>
      <c r="F3784" s="247" t="str">
        <f>IF(AND(D3784&gt;$F$757,D3784&lt;$F$758),C3784,"")</f>
        <v/>
      </c>
      <c r="G3784" s="247" t="str">
        <f>IF(C3784=MAX($C$761:$C$2761),C3784,"")</f>
        <v/>
      </c>
      <c r="H3784" s="247">
        <f>_xlfn.NORM.DIST(B3784,$F$753,$F$754,0)</f>
        <v>4.3270944932849844E-261</v>
      </c>
      <c r="I3784" s="247" t="str">
        <f>IF(H3784=MAX($H$761:$H$2761),C3784,"")</f>
        <v/>
      </c>
      <c r="J3784" s="247"/>
      <c r="K3784" s="247"/>
      <c r="L3784" s="247"/>
      <c r="M3784" s="247"/>
      <c r="N3784" s="247"/>
      <c r="O3784" s="247"/>
      <c r="P3784" s="247"/>
      <c r="Q3784" s="247"/>
      <c r="R3784" s="247"/>
      <c r="AZ3784" s="259"/>
      <c r="BA3784" s="259">
        <f>BA3783+$BD$753</f>
        <v>19.37919999999891</v>
      </c>
      <c r="BB3784" s="274">
        <f t="shared" si="801"/>
        <v>7.0788780101433343E-3</v>
      </c>
      <c r="BC3784" s="259">
        <f t="shared" si="802"/>
        <v>1.7405362582319055E-5</v>
      </c>
      <c r="BD3784" s="259">
        <f t="shared" si="799"/>
        <v>1.7405362582319055E-5</v>
      </c>
      <c r="BE3784" s="254" t="str">
        <f t="shared" si="800"/>
        <v/>
      </c>
    </row>
    <row r="3785" spans="1:57" ht="20.100000000000001" customHeight="1" x14ac:dyDescent="0.25">
      <c r="A3785" s="247">
        <v>3007</v>
      </c>
      <c r="B3785" s="247">
        <f>$B$755+(A3785*$B$758)</f>
        <v>19297.439439171205</v>
      </c>
      <c r="C3785" s="247">
        <f>_xlfn.NORM.DIST($B3785,$B$752,$B$753,0)</f>
        <v>1.6793534649898718E-18</v>
      </c>
      <c r="D3785" s="247">
        <f>_xlfn.NORM.DIST($B3785,$B$752,$B$753,1)</f>
        <v>0.99999999999999956</v>
      </c>
      <c r="E3785" s="247">
        <f>IF(OR(D3785&lt;$F$757,D3785&gt;$F$758),C3785,"")</f>
        <v>1.6793534649898718E-18</v>
      </c>
      <c r="F3785" s="247" t="str">
        <f>IF(AND(D3785&gt;$F$757,D3785&lt;$F$758),C3785,"")</f>
        <v/>
      </c>
      <c r="G3785" s="247" t="str">
        <f>IF(C3785=MAX($C$761:$C$2761),C3785,"")</f>
        <v/>
      </c>
      <c r="H3785" s="247">
        <f>_xlfn.NORM.DIST(B3785,$F$753,$F$754,0)</f>
        <v>4.9648676629885829E-261</v>
      </c>
      <c r="I3785" s="247" t="str">
        <f>IF(H3785=MAX($H$761:$H$2761),C3785,"")</f>
        <v/>
      </c>
      <c r="J3785" s="247"/>
      <c r="K3785" s="247"/>
      <c r="L3785" s="247"/>
      <c r="M3785" s="247"/>
      <c r="N3785" s="247"/>
      <c r="O3785" s="247"/>
      <c r="P3785" s="247"/>
      <c r="Q3785" s="247"/>
      <c r="R3785" s="247"/>
      <c r="AZ3785" s="259"/>
      <c r="BA3785" s="259">
        <f>BA3784+$BD$753</f>
        <v>19.385599999998909</v>
      </c>
      <c r="BB3785" s="274">
        <f t="shared" si="801"/>
        <v>7.0614726475610153E-3</v>
      </c>
      <c r="BC3785" s="259">
        <f t="shared" si="802"/>
        <v>1.7364080059644425E-5</v>
      </c>
      <c r="BD3785" s="259">
        <f t="shared" si="799"/>
        <v>1.7364080059644425E-5</v>
      </c>
      <c r="BE3785" s="254" t="str">
        <f t="shared" si="800"/>
        <v/>
      </c>
    </row>
    <row r="3786" spans="1:57" ht="20.100000000000001" customHeight="1" x14ac:dyDescent="0.25">
      <c r="A3786" s="247">
        <v>3008</v>
      </c>
      <c r="B3786" s="247">
        <f>$B$755+(A3786*$B$758)</f>
        <v>19307.054506156339</v>
      </c>
      <c r="C3786" s="247">
        <f>_xlfn.NORM.DIST($B3786,$B$752,$B$753,0)</f>
        <v>1.626269720404164E-18</v>
      </c>
      <c r="D3786" s="247">
        <f>_xlfn.NORM.DIST($B3786,$B$752,$B$753,1)</f>
        <v>0.99999999999999956</v>
      </c>
      <c r="E3786" s="247">
        <f>IF(OR(D3786&lt;$F$757,D3786&gt;$F$758),C3786,"")</f>
        <v>1.626269720404164E-18</v>
      </c>
      <c r="F3786" s="247" t="str">
        <f>IF(AND(D3786&gt;$F$757,D3786&lt;$F$758),C3786,"")</f>
        <v/>
      </c>
      <c r="G3786" s="247" t="str">
        <f>IF(C3786=MAX($C$761:$C$2761),C3786,"")</f>
        <v/>
      </c>
      <c r="H3786" s="247">
        <f>_xlfn.NORM.DIST(B3786,$F$753,$F$754,0)</f>
        <v>5.6965514743955182E-261</v>
      </c>
      <c r="I3786" s="247" t="str">
        <f>IF(H3786=MAX($H$761:$H$2761),C3786,"")</f>
        <v/>
      </c>
      <c r="J3786" s="247"/>
      <c r="K3786" s="247"/>
      <c r="L3786" s="247"/>
      <c r="M3786" s="247"/>
      <c r="N3786" s="247"/>
      <c r="O3786" s="247"/>
      <c r="P3786" s="247"/>
      <c r="Q3786" s="247"/>
      <c r="R3786" s="247"/>
      <c r="AZ3786" s="259"/>
      <c r="BA3786" s="259">
        <f>BA3785+$BD$753</f>
        <v>19.391999999998909</v>
      </c>
      <c r="BB3786" s="274">
        <f t="shared" si="801"/>
        <v>7.0441085675013709E-3</v>
      </c>
      <c r="BC3786" s="259">
        <f t="shared" si="802"/>
        <v>1.7322890733376985E-5</v>
      </c>
      <c r="BD3786" s="259">
        <f t="shared" si="799"/>
        <v>1.7322890733376985E-5</v>
      </c>
      <c r="BE3786" s="254" t="str">
        <f t="shared" si="800"/>
        <v/>
      </c>
    </row>
    <row r="3787" spans="1:57" ht="20.100000000000001" customHeight="1" x14ac:dyDescent="0.25">
      <c r="A3787" s="247">
        <v>3009</v>
      </c>
      <c r="B3787" s="247">
        <f>$B$755+(A3787*$B$758)</f>
        <v>19316.66957314148</v>
      </c>
      <c r="C3787" s="247">
        <f>_xlfn.NORM.DIST($B3787,$B$752,$B$753,0)</f>
        <v>1.5748387358146763E-18</v>
      </c>
      <c r="D3787" s="247">
        <f>_xlfn.NORM.DIST($B3787,$B$752,$B$753,1)</f>
        <v>0.99999999999999956</v>
      </c>
      <c r="E3787" s="247">
        <f>IF(OR(D3787&lt;$F$757,D3787&gt;$F$758),C3787,"")</f>
        <v>1.5748387358146763E-18</v>
      </c>
      <c r="F3787" s="247" t="str">
        <f>IF(AND(D3787&gt;$F$757,D3787&lt;$F$758),C3787,"")</f>
        <v/>
      </c>
      <c r="G3787" s="247" t="str">
        <f>IF(C3787=MAX($C$761:$C$2761),C3787,"")</f>
        <v/>
      </c>
      <c r="H3787" s="247">
        <f>_xlfn.NORM.DIST(B3787,$F$753,$F$754,0)</f>
        <v>6.5359606128731423E-261</v>
      </c>
      <c r="I3787" s="247" t="str">
        <f>IF(H3787=MAX($H$761:$H$2761),C3787,"")</f>
        <v/>
      </c>
      <c r="J3787" s="247"/>
      <c r="K3787" s="247"/>
      <c r="L3787" s="247"/>
      <c r="M3787" s="247"/>
      <c r="N3787" s="247"/>
      <c r="O3787" s="247"/>
      <c r="P3787" s="247"/>
      <c r="Q3787" s="247"/>
      <c r="R3787" s="247"/>
      <c r="AZ3787" s="259"/>
      <c r="BA3787" s="259">
        <f>BA3786+$BD$753</f>
        <v>19.398399999998908</v>
      </c>
      <c r="BB3787" s="274">
        <f t="shared" si="801"/>
        <v>7.0267856767679939E-3</v>
      </c>
      <c r="BC3787" s="259">
        <f t="shared" si="802"/>
        <v>1.7281794407911048E-5</v>
      </c>
      <c r="BD3787" s="259">
        <f t="shared" si="799"/>
        <v>1.7281794407911048E-5</v>
      </c>
      <c r="BE3787" s="254" t="str">
        <f t="shared" si="800"/>
        <v/>
      </c>
    </row>
    <row r="3788" spans="1:57" ht="20.100000000000001" customHeight="1" x14ac:dyDescent="0.25">
      <c r="A3788" s="247">
        <v>3010</v>
      </c>
      <c r="B3788" s="247">
        <f>$B$755+(A3788*$B$758)</f>
        <v>19326.284640126614</v>
      </c>
      <c r="C3788" s="247">
        <f>_xlfn.NORM.DIST($B3788,$B$752,$B$753,0)</f>
        <v>1.525009862232936E-18</v>
      </c>
      <c r="D3788" s="247">
        <f>_xlfn.NORM.DIST($B3788,$B$752,$B$753,1)</f>
        <v>0.99999999999999956</v>
      </c>
      <c r="E3788" s="247">
        <f>IF(OR(D3788&lt;$F$757,D3788&gt;$F$758),C3788,"")</f>
        <v>1.525009862232936E-18</v>
      </c>
      <c r="F3788" s="247" t="str">
        <f>IF(AND(D3788&gt;$F$757,D3788&lt;$F$758),C3788,"")</f>
        <v/>
      </c>
      <c r="G3788" s="247" t="str">
        <f>IF(C3788=MAX($C$761:$C$2761),C3788,"")</f>
        <v/>
      </c>
      <c r="H3788" s="247">
        <f>_xlfn.NORM.DIST(B3788,$F$753,$F$754,0)</f>
        <v>7.4989399867608561E-261</v>
      </c>
      <c r="I3788" s="247" t="str">
        <f>IF(H3788=MAX($H$761:$H$2761),C3788,"")</f>
        <v/>
      </c>
      <c r="J3788" s="247"/>
      <c r="K3788" s="247"/>
      <c r="L3788" s="247"/>
      <c r="M3788" s="247"/>
      <c r="N3788" s="247"/>
      <c r="O3788" s="247"/>
      <c r="P3788" s="247"/>
      <c r="Q3788" s="247"/>
      <c r="R3788" s="247"/>
      <c r="AZ3788" s="259"/>
      <c r="BA3788" s="259">
        <f>BA3787+$BD$753</f>
        <v>19.404799999998907</v>
      </c>
      <c r="BB3788" s="274">
        <f t="shared" si="801"/>
        <v>7.0095038823600828E-3</v>
      </c>
      <c r="BC3788" s="259">
        <f t="shared" si="802"/>
        <v>1.7240790888091093E-5</v>
      </c>
      <c r="BD3788" s="259">
        <f t="shared" si="799"/>
        <v>1.7240790888091093E-5</v>
      </c>
      <c r="BE3788" s="254" t="str">
        <f t="shared" si="800"/>
        <v/>
      </c>
    </row>
    <row r="3789" spans="1:57" ht="20.100000000000001" customHeight="1" x14ac:dyDescent="0.25">
      <c r="A3789" s="247">
        <v>3011</v>
      </c>
      <c r="B3789" s="247">
        <f>$B$755+(A3789*$B$758)</f>
        <v>19335.899707111756</v>
      </c>
      <c r="C3789" s="247">
        <f>_xlfn.NORM.DIST($B3789,$B$752,$B$753,0)</f>
        <v>1.4767339771592701E-18</v>
      </c>
      <c r="D3789" s="247">
        <f>_xlfn.NORM.DIST($B3789,$B$752,$B$753,1)</f>
        <v>0.99999999999999956</v>
      </c>
      <c r="E3789" s="247">
        <f>IF(OR(D3789&lt;$F$757,D3789&gt;$F$758),C3789,"")</f>
        <v>1.4767339771592701E-18</v>
      </c>
      <c r="F3789" s="247" t="str">
        <f>IF(AND(D3789&gt;$F$757,D3789&lt;$F$758),C3789,"")</f>
        <v/>
      </c>
      <c r="G3789" s="247" t="str">
        <f>IF(C3789=MAX($C$761:$C$2761),C3789,"")</f>
        <v/>
      </c>
      <c r="H3789" s="247">
        <f>_xlfn.NORM.DIST(B3789,$F$753,$F$754,0)</f>
        <v>8.6036627999077778E-261</v>
      </c>
      <c r="I3789" s="247" t="str">
        <f>IF(H3789=MAX($H$761:$H$2761),C3789,"")</f>
        <v/>
      </c>
      <c r="J3789" s="247"/>
      <c r="K3789" s="247"/>
      <c r="L3789" s="247"/>
      <c r="M3789" s="247"/>
      <c r="N3789" s="247"/>
      <c r="O3789" s="247"/>
      <c r="P3789" s="247"/>
      <c r="Q3789" s="247"/>
      <c r="R3789" s="247"/>
      <c r="AZ3789" s="259"/>
      <c r="BA3789" s="259">
        <f>BA3788+$BD$753</f>
        <v>19.411199999998907</v>
      </c>
      <c r="BB3789" s="274">
        <f t="shared" si="801"/>
        <v>6.9922630914719917E-3</v>
      </c>
      <c r="BC3789" s="259">
        <f t="shared" si="802"/>
        <v>1.7199879979073844E-5</v>
      </c>
      <c r="BD3789" s="259">
        <f t="shared" si="799"/>
        <v>1.7199879979073844E-5</v>
      </c>
      <c r="BE3789" s="254" t="str">
        <f t="shared" si="800"/>
        <v/>
      </c>
    </row>
    <row r="3790" spans="1:57" ht="20.100000000000001" customHeight="1" x14ac:dyDescent="0.25">
      <c r="A3790" s="248">
        <v>3012</v>
      </c>
      <c r="B3790" s="247">
        <f>$B$755+(A3790*$B$758)</f>
        <v>19345.51477409689</v>
      </c>
      <c r="C3790" s="247">
        <f>_xlfn.NORM.DIST($B3790,$B$752,$B$753,0)</f>
        <v>1.4299634393780222E-18</v>
      </c>
      <c r="D3790" s="247">
        <f>_xlfn.NORM.DIST($B3790,$B$752,$B$753,1)</f>
        <v>0.99999999999999956</v>
      </c>
      <c r="E3790" s="247">
        <f>IF(OR(D3790&lt;$F$757,D3790&gt;$F$758),C3790,"")</f>
        <v>1.4299634393780222E-18</v>
      </c>
      <c r="F3790" s="247" t="str">
        <f>IF(AND(D3790&gt;$F$757,D3790&lt;$F$758),C3790,"")</f>
        <v/>
      </c>
      <c r="G3790" s="247" t="str">
        <f>IF(C3790=MAX($C$761:$C$2761),C3790,"")</f>
        <v/>
      </c>
      <c r="H3790" s="247">
        <f>_xlfn.NORM.DIST(B3790,$F$753,$F$754,0)</f>
        <v>9.8709723436171031E-261</v>
      </c>
      <c r="I3790" s="247" t="str">
        <f>IF(H3790=MAX($H$761:$H$2761),C3790,"")</f>
        <v/>
      </c>
      <c r="J3790" s="247"/>
      <c r="K3790" s="247"/>
      <c r="L3790" s="247"/>
      <c r="M3790" s="247"/>
      <c r="N3790" s="247"/>
      <c r="O3790" s="247"/>
      <c r="P3790" s="247"/>
      <c r="Q3790" s="247"/>
      <c r="R3790" s="247"/>
      <c r="AZ3790" s="259"/>
      <c r="BA3790" s="259">
        <f>BA3789+$BD$753</f>
        <v>19.417599999998906</v>
      </c>
      <c r="BB3790" s="274">
        <f t="shared" si="801"/>
        <v>6.9750632114929179E-3</v>
      </c>
      <c r="BC3790" s="259">
        <f t="shared" si="802"/>
        <v>1.7159061486393332E-5</v>
      </c>
      <c r="BD3790" s="259">
        <f t="shared" si="799"/>
        <v>1.7159061486393332E-5</v>
      </c>
      <c r="BE3790" s="254" t="str">
        <f t="shared" si="800"/>
        <v/>
      </c>
    </row>
    <row r="3791" spans="1:57" ht="20.100000000000001" customHeight="1" x14ac:dyDescent="0.25">
      <c r="A3791" s="247">
        <v>3013</v>
      </c>
      <c r="B3791" s="247">
        <f>$B$755+(A3791*$B$758)</f>
        <v>19355.129841082031</v>
      </c>
      <c r="C3791" s="247">
        <f>_xlfn.NORM.DIST($B3791,$B$752,$B$753,0)</f>
        <v>1.3846520450663079E-18</v>
      </c>
      <c r="D3791" s="247">
        <f>_xlfn.NORM.DIST($B3791,$B$752,$B$753,1)</f>
        <v>0.99999999999999956</v>
      </c>
      <c r="E3791" s="247">
        <f>IF(OR(D3791&lt;$F$757,D3791&gt;$F$758),C3791,"")</f>
        <v>1.3846520450663079E-18</v>
      </c>
      <c r="F3791" s="247" t="str">
        <f>IF(AND(D3791&gt;$F$757,D3791&lt;$F$758),C3791,"")</f>
        <v/>
      </c>
      <c r="G3791" s="247" t="str">
        <f>IF(C3791=MAX($C$761:$C$2761),C3791,"")</f>
        <v/>
      </c>
      <c r="H3791" s="247">
        <f>_xlfn.NORM.DIST(B3791,$F$753,$F$754,0)</f>
        <v>1.1324773914249938E-260</v>
      </c>
      <c r="I3791" s="247" t="str">
        <f>IF(H3791=MAX($H$761:$H$2761),C3791,"")</f>
        <v/>
      </c>
      <c r="J3791" s="247"/>
      <c r="K3791" s="247"/>
      <c r="L3791" s="247"/>
      <c r="M3791" s="247"/>
      <c r="N3791" s="247"/>
      <c r="O3791" s="247"/>
      <c r="P3791" s="247"/>
      <c r="Q3791" s="247"/>
      <c r="R3791" s="247"/>
      <c r="AZ3791" s="259"/>
      <c r="BA3791" s="259">
        <f>BA3790+$BD$753</f>
        <v>19.423999999998905</v>
      </c>
      <c r="BB3791" s="274">
        <f t="shared" si="801"/>
        <v>6.9579041500065246E-3</v>
      </c>
      <c r="BC3791" s="259">
        <f t="shared" si="802"/>
        <v>1.711833521595655E-5</v>
      </c>
      <c r="BD3791" s="259">
        <f t="shared" si="799"/>
        <v>1.711833521595655E-5</v>
      </c>
      <c r="BE3791" s="254" t="str">
        <f t="shared" si="800"/>
        <v/>
      </c>
    </row>
    <row r="3792" spans="1:57" ht="20.100000000000001" customHeight="1" x14ac:dyDescent="0.25">
      <c r="A3792" s="247">
        <v>3014</v>
      </c>
      <c r="B3792" s="247">
        <f>$B$755+(A3792*$B$758)</f>
        <v>19364.744908067165</v>
      </c>
      <c r="C3792" s="247">
        <f>_xlfn.NORM.DIST($B3792,$B$752,$B$753,0)</f>
        <v>1.3407549851799599E-18</v>
      </c>
      <c r="D3792" s="247">
        <f>_xlfn.NORM.DIST($B3792,$B$752,$B$753,1)</f>
        <v>0.99999999999999956</v>
      </c>
      <c r="E3792" s="247">
        <f>IF(OR(D3792&lt;$F$757,D3792&gt;$F$758),C3792,"")</f>
        <v>1.3407549851799599E-18</v>
      </c>
      <c r="F3792" s="247" t="str">
        <f>IF(AND(D3792&gt;$F$757,D3792&lt;$F$758),C3792,"")</f>
        <v/>
      </c>
      <c r="G3792" s="247" t="str">
        <f>IF(C3792=MAX($C$761:$C$2761),C3792,"")</f>
        <v/>
      </c>
      <c r="H3792" s="247">
        <f>_xlfn.NORM.DIST(B3792,$F$753,$F$754,0)</f>
        <v>1.2992484200423123E-260</v>
      </c>
      <c r="I3792" s="247" t="str">
        <f>IF(H3792=MAX($H$761:$H$2761),C3792,"")</f>
        <v/>
      </c>
      <c r="J3792" s="247"/>
      <c r="K3792" s="247"/>
      <c r="L3792" s="247"/>
      <c r="M3792" s="247"/>
      <c r="N3792" s="247"/>
      <c r="O3792" s="247"/>
      <c r="P3792" s="247"/>
      <c r="Q3792" s="247"/>
      <c r="R3792" s="247"/>
      <c r="AZ3792" s="259"/>
      <c r="BA3792" s="259">
        <f>BA3791+$BD$753</f>
        <v>19.430399999998905</v>
      </c>
      <c r="BB3792" s="274">
        <f t="shared" si="801"/>
        <v>6.940785814790568E-3</v>
      </c>
      <c r="BC3792" s="259">
        <f t="shared" si="802"/>
        <v>1.707770097401657E-5</v>
      </c>
      <c r="BD3792" s="259">
        <f t="shared" si="799"/>
        <v>1.707770097401657E-5</v>
      </c>
      <c r="BE3792" s="254" t="str">
        <f t="shared" si="800"/>
        <v/>
      </c>
    </row>
    <row r="3793" spans="1:57" ht="20.100000000000001" customHeight="1" x14ac:dyDescent="0.25">
      <c r="A3793" s="247">
        <v>3015</v>
      </c>
      <c r="B3793" s="247">
        <f>$B$755+(A3793*$B$758)</f>
        <v>19374.359975052306</v>
      </c>
      <c r="C3793" s="247">
        <f>_xlfn.NORM.DIST($B3793,$B$752,$B$753,0)</f>
        <v>1.2982288040790871E-18</v>
      </c>
      <c r="D3793" s="247">
        <f>_xlfn.NORM.DIST($B3793,$B$752,$B$753,1)</f>
        <v>0.99999999999999967</v>
      </c>
      <c r="E3793" s="247">
        <f>IF(OR(D3793&lt;$F$757,D3793&gt;$F$758),C3793,"")</f>
        <v>1.2982288040790871E-18</v>
      </c>
      <c r="F3793" s="247" t="str">
        <f>IF(AND(D3793&gt;$F$757,D3793&lt;$F$758),C3793,"")</f>
        <v/>
      </c>
      <c r="G3793" s="247" t="str">
        <f>IF(C3793=MAX($C$761:$C$2761),C3793,"")</f>
        <v/>
      </c>
      <c r="H3793" s="247">
        <f>_xlfn.NORM.DIST(B3793,$F$753,$F$754,0)</f>
        <v>1.4905546558689844E-260</v>
      </c>
      <c r="I3793" s="247" t="str">
        <f>IF(H3793=MAX($H$761:$H$2761),C3793,"")</f>
        <v/>
      </c>
      <c r="J3793" s="247"/>
      <c r="K3793" s="247"/>
      <c r="L3793" s="247"/>
      <c r="M3793" s="247"/>
      <c r="N3793" s="247"/>
      <c r="O3793" s="247"/>
      <c r="P3793" s="247"/>
      <c r="Q3793" s="247"/>
      <c r="R3793" s="247"/>
      <c r="AZ3793" s="259"/>
      <c r="BA3793" s="259">
        <f>BA3792+$BD$753</f>
        <v>19.436799999998904</v>
      </c>
      <c r="BB3793" s="274">
        <f t="shared" si="801"/>
        <v>6.9237081138165514E-3</v>
      </c>
      <c r="BC3793" s="259">
        <f t="shared" si="802"/>
        <v>1.7037158567185552E-5</v>
      </c>
      <c r="BD3793" s="259">
        <f t="shared" si="799"/>
        <v>1.7037158567185552E-5</v>
      </c>
      <c r="BE3793" s="254" t="str">
        <f t="shared" si="800"/>
        <v/>
      </c>
    </row>
    <row r="3794" spans="1:57" ht="20.100000000000001" customHeight="1" x14ac:dyDescent="0.25">
      <c r="A3794" s="247">
        <v>3016</v>
      </c>
      <c r="B3794" s="247">
        <f>$B$755+(A3794*$B$758)</f>
        <v>19383.97504203744</v>
      </c>
      <c r="C3794" s="247">
        <f>_xlfn.NORM.DIST($B3794,$B$752,$B$753,0)</f>
        <v>1.2570313593588791E-18</v>
      </c>
      <c r="D3794" s="247">
        <f>_xlfn.NORM.DIST($B3794,$B$752,$B$753,1)</f>
        <v>0.99999999999999967</v>
      </c>
      <c r="E3794" s="247">
        <f>IF(OR(D3794&lt;$F$757,D3794&gt;$F$758),C3794,"")</f>
        <v>1.2570313593588791E-18</v>
      </c>
      <c r="F3794" s="247" t="str">
        <f>IF(AND(D3794&gt;$F$757,D3794&lt;$F$758),C3794,"")</f>
        <v/>
      </c>
      <c r="G3794" s="247" t="str">
        <f>IF(C3794=MAX($C$761:$C$2761),C3794,"")</f>
        <v/>
      </c>
      <c r="H3794" s="247">
        <f>_xlfn.NORM.DIST(B3794,$F$753,$F$754,0)</f>
        <v>1.7100021828725086E-260</v>
      </c>
      <c r="I3794" s="247" t="str">
        <f>IF(H3794=MAX($H$761:$H$2761),C3794,"")</f>
        <v/>
      </c>
      <c r="J3794" s="247"/>
      <c r="K3794" s="247"/>
      <c r="L3794" s="247"/>
      <c r="M3794" s="247"/>
      <c r="N3794" s="247"/>
      <c r="O3794" s="247"/>
      <c r="P3794" s="247"/>
      <c r="Q3794" s="247"/>
      <c r="R3794" s="247"/>
      <c r="AZ3794" s="259"/>
      <c r="BA3794" s="259">
        <f>BA3793+$BD$753</f>
        <v>19.443199999998903</v>
      </c>
      <c r="BB3794" s="274">
        <f t="shared" si="801"/>
        <v>6.9066709552493659E-3</v>
      </c>
      <c r="BC3794" s="259">
        <f t="shared" si="802"/>
        <v>1.6996707802452958E-5</v>
      </c>
      <c r="BD3794" s="259">
        <f t="shared" si="799"/>
        <v>1.6996707802452958E-5</v>
      </c>
      <c r="BE3794" s="254" t="str">
        <f t="shared" si="800"/>
        <v/>
      </c>
    </row>
    <row r="3795" spans="1:57" ht="20.100000000000001" customHeight="1" x14ac:dyDescent="0.25">
      <c r="A3795" s="247">
        <v>3017</v>
      </c>
      <c r="B3795" s="247">
        <f>$B$755+(A3795*$B$758)</f>
        <v>19393.590109022582</v>
      </c>
      <c r="C3795" s="247">
        <f>_xlfn.NORM.DIST($B3795,$B$752,$B$753,0)</f>
        <v>1.217121782850356E-18</v>
      </c>
      <c r="D3795" s="247">
        <f>_xlfn.NORM.DIST($B3795,$B$752,$B$753,1)</f>
        <v>0.99999999999999967</v>
      </c>
      <c r="E3795" s="247">
        <f>IF(OR(D3795&lt;$F$757,D3795&gt;$F$758),C3795,"")</f>
        <v>1.217121782850356E-18</v>
      </c>
      <c r="F3795" s="247" t="str">
        <f>IF(AND(D3795&gt;$F$757,D3795&lt;$F$758),C3795,"")</f>
        <v/>
      </c>
      <c r="G3795" s="247" t="str">
        <f>IF(C3795=MAX($C$761:$C$2761),C3795,"")</f>
        <v/>
      </c>
      <c r="H3795" s="247">
        <f>_xlfn.NORM.DIST(B3795,$F$753,$F$754,0)</f>
        <v>1.9617265751182098E-260</v>
      </c>
      <c r="I3795" s="247" t="str">
        <f>IF(H3795=MAX($H$761:$H$2761),C3795,"")</f>
        <v/>
      </c>
      <c r="J3795" s="247"/>
      <c r="K3795" s="247"/>
      <c r="L3795" s="247"/>
      <c r="M3795" s="247"/>
      <c r="N3795" s="247"/>
      <c r="O3795" s="247"/>
      <c r="P3795" s="247"/>
      <c r="Q3795" s="247"/>
      <c r="R3795" s="247"/>
      <c r="AZ3795" s="259"/>
      <c r="BA3795" s="259">
        <f>BA3794+$BD$753</f>
        <v>19.449599999998902</v>
      </c>
      <c r="BB3795" s="274">
        <f t="shared" si="801"/>
        <v>6.8896742474469129E-3</v>
      </c>
      <c r="BC3795" s="259">
        <f t="shared" si="802"/>
        <v>1.6956348487137847E-5</v>
      </c>
      <c r="BD3795" s="259">
        <f t="shared" si="799"/>
        <v>1.6956348487137847E-5</v>
      </c>
      <c r="BE3795" s="254" t="str">
        <f t="shared" si="800"/>
        <v/>
      </c>
    </row>
    <row r="3796" spans="1:57" ht="20.100000000000001" customHeight="1" x14ac:dyDescent="0.25">
      <c r="A3796" s="247">
        <v>3018</v>
      </c>
      <c r="B3796" s="247">
        <f>$B$755+(A3796*$B$758)</f>
        <v>19403.205176007716</v>
      </c>
      <c r="C3796" s="247">
        <f>_xlfn.NORM.DIST($B3796,$B$752,$B$753,0)</f>
        <v>1.1784604427586122E-18</v>
      </c>
      <c r="D3796" s="247">
        <f>_xlfn.NORM.DIST($B3796,$B$752,$B$753,1)</f>
        <v>0.99999999999999967</v>
      </c>
      <c r="E3796" s="247">
        <f>IF(OR(D3796&lt;$F$757,D3796&gt;$F$758),C3796,"")</f>
        <v>1.1784604427586122E-18</v>
      </c>
      <c r="F3796" s="247" t="str">
        <f>IF(AND(D3796&gt;$F$757,D3796&lt;$F$758),C3796,"")</f>
        <v/>
      </c>
      <c r="G3796" s="247" t="str">
        <f>IF(C3796=MAX($C$761:$C$2761),C3796,"")</f>
        <v/>
      </c>
      <c r="H3796" s="247">
        <f>_xlfn.NORM.DIST(B3796,$F$753,$F$754,0)</f>
        <v>2.2504705670103109E-260</v>
      </c>
      <c r="I3796" s="247" t="str">
        <f>IF(H3796=MAX($H$761:$H$2761),C3796,"")</f>
        <v/>
      </c>
      <c r="J3796" s="247"/>
      <c r="K3796" s="247"/>
      <c r="L3796" s="247"/>
      <c r="M3796" s="247"/>
      <c r="N3796" s="247"/>
      <c r="O3796" s="247"/>
      <c r="P3796" s="247"/>
      <c r="Q3796" s="247"/>
      <c r="R3796" s="247"/>
      <c r="AZ3796" s="259"/>
      <c r="BA3796" s="259">
        <f>BA3795+$BD$753</f>
        <v>19.455999999998902</v>
      </c>
      <c r="BB3796" s="274">
        <f t="shared" si="801"/>
        <v>6.8727178989597751E-3</v>
      </c>
      <c r="BC3796" s="259">
        <f t="shared" si="802"/>
        <v>1.6916080428937448E-5</v>
      </c>
      <c r="BD3796" s="259">
        <f t="shared" si="799"/>
        <v>1.6916080428937448E-5</v>
      </c>
      <c r="BE3796" s="254" t="str">
        <f t="shared" si="800"/>
        <v/>
      </c>
    </row>
    <row r="3797" spans="1:57" ht="20.100000000000001" customHeight="1" x14ac:dyDescent="0.25">
      <c r="A3797" s="248">
        <v>3019</v>
      </c>
      <c r="B3797" s="247">
        <f>$B$755+(A3797*$B$758)</f>
        <v>19412.820242992857</v>
      </c>
      <c r="C3797" s="247">
        <f>_xlfn.NORM.DIST($B3797,$B$752,$B$753,0)</f>
        <v>1.1410089069049761E-18</v>
      </c>
      <c r="D3797" s="247">
        <f>_xlfn.NORM.DIST($B3797,$B$752,$B$753,1)</f>
        <v>0.99999999999999967</v>
      </c>
      <c r="E3797" s="247">
        <f>IF(OR(D3797&lt;$F$757,D3797&gt;$F$758),C3797,"")</f>
        <v>1.1410089069049761E-18</v>
      </c>
      <c r="F3797" s="247" t="str">
        <f>IF(AND(D3797&gt;$F$757,D3797&lt;$F$758),C3797,"")</f>
        <v/>
      </c>
      <c r="G3797" s="247" t="str">
        <f>IF(C3797=MAX($C$761:$C$2761),C3797,"")</f>
        <v/>
      </c>
      <c r="H3797" s="247">
        <f>_xlfn.NORM.DIST(B3797,$F$753,$F$754,0)</f>
        <v>2.5816731057129043E-260</v>
      </c>
      <c r="I3797" s="247" t="str">
        <f>IF(H3797=MAX($H$761:$H$2761),C3797,"")</f>
        <v/>
      </c>
      <c r="J3797" s="247"/>
      <c r="K3797" s="247"/>
      <c r="L3797" s="247"/>
      <c r="M3797" s="247"/>
      <c r="N3797" s="247"/>
      <c r="O3797" s="247"/>
      <c r="P3797" s="247"/>
      <c r="Q3797" s="247"/>
      <c r="R3797" s="247"/>
      <c r="AZ3797" s="259"/>
      <c r="BA3797" s="259">
        <f>BA3796+$BD$753</f>
        <v>19.462399999998901</v>
      </c>
      <c r="BB3797" s="274">
        <f t="shared" si="801"/>
        <v>6.8558018185308376E-3</v>
      </c>
      <c r="BC3797" s="259">
        <f t="shared" si="802"/>
        <v>1.6875903435924558E-5</v>
      </c>
      <c r="BD3797" s="259">
        <f t="shared" si="799"/>
        <v>1.6875903435924558E-5</v>
      </c>
      <c r="BE3797" s="254" t="str">
        <f t="shared" si="800"/>
        <v/>
      </c>
    </row>
    <row r="3798" spans="1:57" ht="20.100000000000001" customHeight="1" x14ac:dyDescent="0.25">
      <c r="A3798" s="247">
        <v>3020</v>
      </c>
      <c r="B3798" s="247">
        <f>$B$755+(A3798*$B$758)</f>
        <v>19422.435309977991</v>
      </c>
      <c r="C3798" s="247">
        <f>_xlfn.NORM.DIST($B3798,$B$752,$B$753,0)</f>
        <v>1.1047299070424746E-18</v>
      </c>
      <c r="D3798" s="247">
        <f>_xlfn.NORM.DIST($B3798,$B$752,$B$753,1)</f>
        <v>0.99999999999999967</v>
      </c>
      <c r="E3798" s="247">
        <f>IF(OR(D3798&lt;$F$757,D3798&gt;$F$758),C3798,"")</f>
        <v>1.1047299070424746E-18</v>
      </c>
      <c r="F3798" s="247" t="str">
        <f>IF(AND(D3798&gt;$F$757,D3798&lt;$F$758),C3798,"")</f>
        <v/>
      </c>
      <c r="G3798" s="247" t="str">
        <f>IF(C3798=MAX($C$761:$C$2761),C3798,"")</f>
        <v/>
      </c>
      <c r="H3798" s="247">
        <f>_xlfn.NORM.DIST(B3798,$F$753,$F$754,0)</f>
        <v>2.9615714520945577E-260</v>
      </c>
      <c r="I3798" s="247" t="str">
        <f>IF(H3798=MAX($H$761:$H$2761),C3798,"")</f>
        <v/>
      </c>
      <c r="J3798" s="247"/>
      <c r="K3798" s="247"/>
      <c r="L3798" s="247"/>
      <c r="M3798" s="247"/>
      <c r="N3798" s="247"/>
      <c r="O3798" s="247"/>
      <c r="P3798" s="247"/>
      <c r="Q3798" s="247"/>
      <c r="R3798" s="247"/>
      <c r="AZ3798" s="259"/>
      <c r="BA3798" s="259">
        <f>BA3797+$BD$753</f>
        <v>19.4687999999989</v>
      </c>
      <c r="BB3798" s="274">
        <f t="shared" si="801"/>
        <v>6.8389259150949131E-3</v>
      </c>
      <c r="BC3798" s="259">
        <f t="shared" si="802"/>
        <v>1.6835817316480754E-5</v>
      </c>
      <c r="BD3798" s="259">
        <f t="shared" si="799"/>
        <v>1.6835817316480754E-5</v>
      </c>
      <c r="BE3798" s="254" t="str">
        <f t="shared" si="800"/>
        <v/>
      </c>
    </row>
    <row r="3799" spans="1:57" ht="20.100000000000001" customHeight="1" x14ac:dyDescent="0.25">
      <c r="A3799" s="247">
        <v>3021</v>
      </c>
      <c r="B3799" s="247">
        <f>$B$755+(A3799*$B$758)</f>
        <v>19432.050376963132</v>
      </c>
      <c r="C3799" s="247">
        <f>_xlfn.NORM.DIST($B3799,$B$752,$B$753,0)</f>
        <v>1.0695873042130487E-18</v>
      </c>
      <c r="D3799" s="247">
        <f>_xlfn.NORM.DIST($B3799,$B$752,$B$753,1)</f>
        <v>0.99999999999999967</v>
      </c>
      <c r="E3799" s="247">
        <f>IF(OR(D3799&lt;$F$757,D3799&gt;$F$758),C3799,"")</f>
        <v>1.0695873042130487E-18</v>
      </c>
      <c r="F3799" s="247" t="str">
        <f>IF(AND(D3799&gt;$F$757,D3799&lt;$F$758),C3799,"")</f>
        <v/>
      </c>
      <c r="G3799" s="247" t="str">
        <f>IF(C3799=MAX($C$761:$C$2761),C3799,"")</f>
        <v/>
      </c>
      <c r="H3799" s="247">
        <f>_xlfn.NORM.DIST(B3799,$F$753,$F$754,0)</f>
        <v>3.3973182402866917E-260</v>
      </c>
      <c r="I3799" s="247" t="str">
        <f>IF(H3799=MAX($H$761:$H$2761),C3799,"")</f>
        <v/>
      </c>
      <c r="J3799" s="247"/>
      <c r="K3799" s="247"/>
      <c r="L3799" s="247"/>
      <c r="M3799" s="247"/>
      <c r="N3799" s="247"/>
      <c r="O3799" s="247"/>
      <c r="P3799" s="247"/>
      <c r="Q3799" s="247"/>
      <c r="R3799" s="247"/>
      <c r="AZ3799" s="259"/>
      <c r="BA3799" s="259">
        <f>BA3798+$BD$753</f>
        <v>19.4751999999989</v>
      </c>
      <c r="BB3799" s="274">
        <f t="shared" si="801"/>
        <v>6.8220900977784323E-3</v>
      </c>
      <c r="BC3799" s="259">
        <f t="shared" si="802"/>
        <v>1.679582187939354E-5</v>
      </c>
      <c r="BD3799" s="259">
        <f t="shared" si="799"/>
        <v>1.679582187939354E-5</v>
      </c>
      <c r="BE3799" s="254" t="str">
        <f t="shared" si="800"/>
        <v/>
      </c>
    </row>
    <row r="3800" spans="1:57" ht="20.100000000000001" customHeight="1" x14ac:dyDescent="0.25">
      <c r="A3800" s="247">
        <v>3022</v>
      </c>
      <c r="B3800" s="247">
        <f>$B$755+(A3800*$B$758)</f>
        <v>19441.665443948266</v>
      </c>
      <c r="C3800" s="247">
        <f>_xlfn.NORM.DIST($B3800,$B$752,$B$753,0)</f>
        <v>1.0355460551175124E-18</v>
      </c>
      <c r="D3800" s="247">
        <f>_xlfn.NORM.DIST($B3800,$B$752,$B$753,1)</f>
        <v>0.99999999999999967</v>
      </c>
      <c r="E3800" s="247">
        <f>IF(OR(D3800&lt;$F$757,D3800&gt;$F$758),C3800,"")</f>
        <v>1.0355460551175124E-18</v>
      </c>
      <c r="F3800" s="247" t="str">
        <f>IF(AND(D3800&gt;$F$757,D3800&lt;$F$758),C3800,"")</f>
        <v/>
      </c>
      <c r="G3800" s="247" t="str">
        <f>IF(C3800=MAX($C$761:$C$2761),C3800,"")</f>
        <v/>
      </c>
      <c r="H3800" s="247">
        <f>_xlfn.NORM.DIST(B3800,$F$753,$F$754,0)</f>
        <v>3.8971156852425193E-260</v>
      </c>
      <c r="I3800" s="247" t="str">
        <f>IF(H3800=MAX($H$761:$H$2761),C3800,"")</f>
        <v/>
      </c>
      <c r="J3800" s="247"/>
      <c r="K3800" s="247"/>
      <c r="L3800" s="247"/>
      <c r="M3800" s="247"/>
      <c r="N3800" s="247"/>
      <c r="O3800" s="247"/>
      <c r="P3800" s="247"/>
      <c r="Q3800" s="247"/>
      <c r="R3800" s="247"/>
      <c r="AZ3800" s="259"/>
      <c r="BA3800" s="259">
        <f>BA3799+$BD$753</f>
        <v>19.481599999998899</v>
      </c>
      <c r="BB3800" s="274">
        <f t="shared" si="801"/>
        <v>6.8052942758990388E-3</v>
      </c>
      <c r="BC3800" s="259">
        <f t="shared" si="802"/>
        <v>1.6755916933788688E-5</v>
      </c>
      <c r="BD3800" s="259">
        <f t="shared" si="799"/>
        <v>1.6755916933788688E-5</v>
      </c>
      <c r="BE3800" s="254" t="str">
        <f t="shared" si="800"/>
        <v/>
      </c>
    </row>
    <row r="3801" spans="1:57" ht="20.100000000000001" customHeight="1" x14ac:dyDescent="0.25">
      <c r="A3801" s="247">
        <v>3023</v>
      </c>
      <c r="B3801" s="247">
        <f>$B$755+(A3801*$B$758)</f>
        <v>19451.280510933408</v>
      </c>
      <c r="C3801" s="247">
        <f>_xlfn.NORM.DIST($B3801,$B$752,$B$753,0)</f>
        <v>1.0025721794683642E-18</v>
      </c>
      <c r="D3801" s="247">
        <f>_xlfn.NORM.DIST($B3801,$B$752,$B$753,1)</f>
        <v>0.99999999999999967</v>
      </c>
      <c r="E3801" s="247">
        <f>IF(OR(D3801&lt;$F$757,D3801&gt;$F$758),C3801,"")</f>
        <v>1.0025721794683642E-18</v>
      </c>
      <c r="F3801" s="247" t="str">
        <f>IF(AND(D3801&gt;$F$757,D3801&lt;$F$758),C3801,"")</f>
        <v/>
      </c>
      <c r="G3801" s="247" t="str">
        <f>IF(C3801=MAX($C$761:$C$2761),C3801,"")</f>
        <v/>
      </c>
      <c r="H3801" s="247">
        <f>_xlfn.NORM.DIST(B3801,$F$753,$F$754,0)</f>
        <v>4.4703694478301748E-260</v>
      </c>
      <c r="I3801" s="247" t="str">
        <f>IF(H3801=MAX($H$761:$H$2761),C3801,"")</f>
        <v/>
      </c>
      <c r="J3801" s="247"/>
      <c r="K3801" s="247"/>
      <c r="L3801" s="247"/>
      <c r="M3801" s="247"/>
      <c r="N3801" s="247"/>
      <c r="O3801" s="247"/>
      <c r="P3801" s="247"/>
      <c r="Q3801" s="247"/>
      <c r="R3801" s="247"/>
      <c r="AZ3801" s="259"/>
      <c r="BA3801" s="259">
        <f>BA3800+$BD$753</f>
        <v>19.487999999998898</v>
      </c>
      <c r="BB3801" s="274">
        <f t="shared" si="801"/>
        <v>6.7885383589652501E-3</v>
      </c>
      <c r="BC3801" s="259">
        <f t="shared" si="802"/>
        <v>1.6716102289126775E-5</v>
      </c>
      <c r="BD3801" s="259">
        <f t="shared" si="799"/>
        <v>1.6716102289126775E-5</v>
      </c>
      <c r="BE3801" s="254" t="str">
        <f t="shared" si="800"/>
        <v/>
      </c>
    </row>
    <row r="3802" spans="1:57" ht="20.100000000000001" customHeight="1" x14ac:dyDescent="0.25">
      <c r="A3802" s="247">
        <v>3024</v>
      </c>
      <c r="B3802" s="247">
        <f>$B$755+(A3802*$B$758)</f>
        <v>19460.895577918542</v>
      </c>
      <c r="C3802" s="247">
        <f>_xlfn.NORM.DIST($B3802,$B$752,$B$753,0)</f>
        <v>9.706327282980922E-19</v>
      </c>
      <c r="D3802" s="247">
        <f>_xlfn.NORM.DIST($B3802,$B$752,$B$753,1)</f>
        <v>0.99999999999999967</v>
      </c>
      <c r="E3802" s="247">
        <f>IF(OR(D3802&lt;$F$757,D3802&gt;$F$758),C3802,"")</f>
        <v>9.706327282980922E-19</v>
      </c>
      <c r="F3802" s="247" t="str">
        <f>IF(AND(D3802&gt;$F$757,D3802&lt;$F$758),C3802,"")</f>
        <v/>
      </c>
      <c r="G3802" s="247" t="str">
        <f>IF(C3802=MAX($C$761:$C$2761),C3802,"")</f>
        <v/>
      </c>
      <c r="H3802" s="247">
        <f>_xlfn.NORM.DIST(B3802,$F$753,$F$754,0)</f>
        <v>5.127865033896959E-260</v>
      </c>
      <c r="I3802" s="247" t="str">
        <f>IF(H3802=MAX($H$761:$H$2761),C3802,"")</f>
        <v/>
      </c>
      <c r="J3802" s="247"/>
      <c r="K3802" s="247"/>
      <c r="L3802" s="247"/>
      <c r="M3802" s="247"/>
      <c r="N3802" s="247"/>
      <c r="O3802" s="247"/>
      <c r="P3802" s="247"/>
      <c r="Q3802" s="247"/>
      <c r="R3802" s="247"/>
      <c r="AZ3802" s="259"/>
      <c r="BA3802" s="259">
        <f>BA3801+$BD$753</f>
        <v>19.494399999998897</v>
      </c>
      <c r="BB3802" s="274">
        <f t="shared" si="801"/>
        <v>6.7718222566761233E-3</v>
      </c>
      <c r="BC3802" s="259">
        <f t="shared" si="802"/>
        <v>1.6676377755276035E-5</v>
      </c>
      <c r="BD3802" s="259">
        <f t="shared" si="799"/>
        <v>1.6676377755276035E-5</v>
      </c>
      <c r="BE3802" s="254" t="str">
        <f t="shared" si="800"/>
        <v/>
      </c>
    </row>
    <row r="3803" spans="1:57" ht="20.100000000000001" customHeight="1" x14ac:dyDescent="0.25">
      <c r="A3803" s="248">
        <v>3025</v>
      </c>
      <c r="B3803" s="247">
        <f>$B$755+(A3803*$B$758)</f>
        <v>19470.510644903683</v>
      </c>
      <c r="C3803" s="247">
        <f>_xlfn.NORM.DIST($B3803,$B$752,$B$753,0)</f>
        <v>9.3969575319477231E-19</v>
      </c>
      <c r="D3803" s="247">
        <f>_xlfn.NORM.DIST($B3803,$B$752,$B$753,1)</f>
        <v>0.99999999999999978</v>
      </c>
      <c r="E3803" s="247">
        <f>IF(OR(D3803&lt;$F$757,D3803&gt;$F$758),C3803,"")</f>
        <v>9.3969575319477231E-19</v>
      </c>
      <c r="F3803" s="247" t="str">
        <f>IF(AND(D3803&gt;$F$757,D3803&lt;$F$758),C3803,"")</f>
        <v/>
      </c>
      <c r="G3803" s="247" t="str">
        <f>IF(C3803=MAX($C$761:$C$2761),C3803,"")</f>
        <v/>
      </c>
      <c r="H3803" s="247">
        <f>_xlfn.NORM.DIST(B3803,$F$753,$F$754,0)</f>
        <v>5.8819700241998582E-260</v>
      </c>
      <c r="I3803" s="247" t="str">
        <f>IF(H3803=MAX($H$761:$H$2761),C3803,"")</f>
        <v/>
      </c>
      <c r="J3803" s="247"/>
      <c r="K3803" s="247"/>
      <c r="L3803" s="247"/>
      <c r="M3803" s="247"/>
      <c r="N3803" s="247"/>
      <c r="O3803" s="247"/>
      <c r="P3803" s="247"/>
      <c r="Q3803" s="247"/>
      <c r="R3803" s="247"/>
      <c r="AZ3803" s="259"/>
      <c r="BA3803" s="259">
        <f>BA3802+$BD$753</f>
        <v>19.500799999998897</v>
      </c>
      <c r="BB3803" s="274">
        <f t="shared" si="801"/>
        <v>6.7551458789208473E-3</v>
      </c>
      <c r="BC3803" s="259">
        <f t="shared" si="802"/>
        <v>1.6636743142388333E-5</v>
      </c>
      <c r="BD3803" s="259">
        <f t="shared" si="799"/>
        <v>1.6636743142388333E-5</v>
      </c>
      <c r="BE3803" s="254" t="str">
        <f t="shared" si="800"/>
        <v/>
      </c>
    </row>
    <row r="3804" spans="1:57" ht="20.100000000000001" customHeight="1" x14ac:dyDescent="0.25">
      <c r="A3804" s="247">
        <v>3026</v>
      </c>
      <c r="B3804" s="247">
        <f>$B$755+(A3804*$B$758)</f>
        <v>19480.125711888817</v>
      </c>
      <c r="C3804" s="247">
        <f>_xlfn.NORM.DIST($B3804,$B$752,$B$753,0)</f>
        <v>9.0973027643926578E-19</v>
      </c>
      <c r="D3804" s="247">
        <f>_xlfn.NORM.DIST($B3804,$B$752,$B$753,1)</f>
        <v>0.99999999999999978</v>
      </c>
      <c r="E3804" s="247">
        <f>IF(OR(D3804&lt;$F$757,D3804&gt;$F$758),C3804,"")</f>
        <v>9.0973027643926578E-19</v>
      </c>
      <c r="F3804" s="247" t="str">
        <f>IF(AND(D3804&gt;$F$757,D3804&lt;$F$758),C3804,"")</f>
        <v/>
      </c>
      <c r="G3804" s="247" t="str">
        <f>IF(C3804=MAX($C$761:$C$2761),C3804,"")</f>
        <v/>
      </c>
      <c r="H3804" s="247">
        <f>_xlfn.NORM.DIST(B3804,$F$753,$F$754,0)</f>
        <v>6.7468659140136602E-260</v>
      </c>
      <c r="I3804" s="247" t="str">
        <f>IF(H3804=MAX($H$761:$H$2761),C3804,"")</f>
        <v/>
      </c>
      <c r="J3804" s="247"/>
      <c r="K3804" s="247"/>
      <c r="L3804" s="247"/>
      <c r="M3804" s="247"/>
      <c r="N3804" s="247"/>
      <c r="O3804" s="247"/>
      <c r="P3804" s="247"/>
      <c r="Q3804" s="247"/>
      <c r="R3804" s="247"/>
      <c r="AZ3804" s="259"/>
      <c r="BA3804" s="259">
        <f>BA3803+$BD$753</f>
        <v>19.507199999998896</v>
      </c>
      <c r="BB3804" s="274">
        <f t="shared" si="801"/>
        <v>6.738509135778459E-3</v>
      </c>
      <c r="BC3804" s="259">
        <f t="shared" si="802"/>
        <v>1.6597198261051813E-5</v>
      </c>
      <c r="BD3804" s="259">
        <f t="shared" si="799"/>
        <v>1.6597198261051813E-5</v>
      </c>
      <c r="BE3804" s="254" t="str">
        <f t="shared" si="800"/>
        <v/>
      </c>
    </row>
    <row r="3805" spans="1:57" ht="20.100000000000001" customHeight="1" x14ac:dyDescent="0.25">
      <c r="A3805" s="247">
        <v>3027</v>
      </c>
      <c r="B3805" s="247">
        <f>$B$755+(A3805*$B$758)</f>
        <v>19489.740778873958</v>
      </c>
      <c r="C3805" s="247">
        <f>_xlfn.NORM.DIST($B3805,$B$752,$B$753,0)</f>
        <v>8.8070626201694186E-19</v>
      </c>
      <c r="D3805" s="247">
        <f>_xlfn.NORM.DIST($B3805,$B$752,$B$753,1)</f>
        <v>0.99999999999999978</v>
      </c>
      <c r="E3805" s="247">
        <f>IF(OR(D3805&lt;$F$757,D3805&gt;$F$758),C3805,"")</f>
        <v>8.8070626201694186E-19</v>
      </c>
      <c r="F3805" s="247" t="str">
        <f>IF(AND(D3805&gt;$F$757,D3805&lt;$F$758),C3805,"")</f>
        <v/>
      </c>
      <c r="G3805" s="247" t="str">
        <f>IF(C3805=MAX($C$761:$C$2761),C3805,"")</f>
        <v/>
      </c>
      <c r="H3805" s="247">
        <f>_xlfn.NORM.DIST(B3805,$F$753,$F$754,0)</f>
        <v>7.7388138934830534E-260</v>
      </c>
      <c r="I3805" s="247" t="str">
        <f>IF(H3805=MAX($H$761:$H$2761),C3805,"")</f>
        <v/>
      </c>
      <c r="J3805" s="247"/>
      <c r="K3805" s="247"/>
      <c r="L3805" s="247"/>
      <c r="M3805" s="247"/>
      <c r="N3805" s="247"/>
      <c r="O3805" s="247"/>
      <c r="P3805" s="247"/>
      <c r="Q3805" s="247"/>
      <c r="R3805" s="247"/>
      <c r="AZ3805" s="259"/>
      <c r="BA3805" s="259">
        <f>BA3804+$BD$753</f>
        <v>19.513599999998895</v>
      </c>
      <c r="BB3805" s="274">
        <f t="shared" si="801"/>
        <v>6.7219119375174071E-3</v>
      </c>
      <c r="BC3805" s="259">
        <f t="shared" si="802"/>
        <v>1.655774292212437E-5</v>
      </c>
      <c r="BD3805" s="259">
        <f t="shared" si="799"/>
        <v>1.655774292212437E-5</v>
      </c>
      <c r="BE3805" s="254" t="str">
        <f t="shared" si="800"/>
        <v/>
      </c>
    </row>
    <row r="3806" spans="1:57" ht="20.100000000000001" customHeight="1" x14ac:dyDescent="0.25">
      <c r="A3806" s="247">
        <v>3028</v>
      </c>
      <c r="B3806" s="247">
        <f>$B$755+(A3806*$B$758)</f>
        <v>19499.355845859092</v>
      </c>
      <c r="C3806" s="247">
        <f>_xlfn.NORM.DIST($B3806,$B$752,$B$753,0)</f>
        <v>8.5259458748003259E-19</v>
      </c>
      <c r="D3806" s="247">
        <f>_xlfn.NORM.DIST($B3806,$B$752,$B$753,1)</f>
        <v>0.99999999999999978</v>
      </c>
      <c r="E3806" s="247">
        <f>IF(OR(D3806&lt;$F$757,D3806&gt;$F$758),C3806,"")</f>
        <v>8.5259458748003259E-19</v>
      </c>
      <c r="F3806" s="247" t="str">
        <f>IF(AND(D3806&gt;$F$757,D3806&lt;$F$758),C3806,"")</f>
        <v/>
      </c>
      <c r="G3806" s="247" t="str">
        <f>IF(C3806=MAX($C$761:$C$2761),C3806,"")</f>
        <v/>
      </c>
      <c r="H3806" s="247">
        <f>_xlfn.NORM.DIST(B3806,$F$753,$F$754,0)</f>
        <v>8.8764595326216224E-260</v>
      </c>
      <c r="I3806" s="247" t="str">
        <f>IF(H3806=MAX($H$761:$H$2761),C3806,"")</f>
        <v/>
      </c>
      <c r="J3806" s="247"/>
      <c r="K3806" s="247"/>
      <c r="L3806" s="247"/>
      <c r="M3806" s="247"/>
      <c r="N3806" s="247"/>
      <c r="O3806" s="247"/>
      <c r="P3806" s="247"/>
      <c r="Q3806" s="247"/>
      <c r="R3806" s="247"/>
      <c r="AZ3806" s="259"/>
      <c r="BA3806" s="259">
        <f>BA3805+$BD$753</f>
        <v>19.519999999998895</v>
      </c>
      <c r="BB3806" s="274">
        <f t="shared" si="801"/>
        <v>6.7053541945952828E-3</v>
      </c>
      <c r="BC3806" s="259">
        <f t="shared" si="802"/>
        <v>1.6518376936895847E-5</v>
      </c>
      <c r="BD3806" s="259">
        <f t="shared" si="799"/>
        <v>1.6518376936895847E-5</v>
      </c>
      <c r="BE3806" s="254" t="str">
        <f t="shared" si="800"/>
        <v/>
      </c>
    </row>
    <row r="3807" spans="1:57" ht="20.100000000000001" customHeight="1" x14ac:dyDescent="0.25">
      <c r="A3807" s="247">
        <v>3029</v>
      </c>
      <c r="B3807" s="247">
        <f>$B$755+(A3807*$B$758)</f>
        <v>19508.970912844234</v>
      </c>
      <c r="C3807" s="247">
        <f>_xlfn.NORM.DIST($B3807,$B$752,$B$753,0)</f>
        <v>8.2536701663510105E-19</v>
      </c>
      <c r="D3807" s="247">
        <f>_xlfn.NORM.DIST($B3807,$B$752,$B$753,1)</f>
        <v>0.99999999999999978</v>
      </c>
      <c r="E3807" s="247">
        <f>IF(OR(D3807&lt;$F$757,D3807&gt;$F$758),C3807,"")</f>
        <v>8.2536701663510105E-19</v>
      </c>
      <c r="F3807" s="247" t="str">
        <f>IF(AND(D3807&gt;$F$757,D3807&lt;$F$758),C3807,"")</f>
        <v/>
      </c>
      <c r="G3807" s="247" t="str">
        <f>IF(C3807=MAX($C$761:$C$2761),C3807,"")</f>
        <v/>
      </c>
      <c r="H3807" s="247">
        <f>_xlfn.NORM.DIST(B3807,$F$753,$F$754,0)</f>
        <v>1.0181182060234782E-259</v>
      </c>
      <c r="I3807" s="247" t="str">
        <f>IF(H3807=MAX($H$761:$H$2761),C3807,"")</f>
        <v/>
      </c>
      <c r="J3807" s="247"/>
      <c r="K3807" s="247"/>
      <c r="L3807" s="247"/>
      <c r="M3807" s="247"/>
      <c r="N3807" s="247"/>
      <c r="O3807" s="247"/>
      <c r="P3807" s="247"/>
      <c r="Q3807" s="247"/>
      <c r="R3807" s="247"/>
      <c r="AZ3807" s="259"/>
      <c r="BA3807" s="259">
        <f>BA3806+$BD$753</f>
        <v>19.526399999998894</v>
      </c>
      <c r="BB3807" s="274">
        <f t="shared" si="801"/>
        <v>6.6888358176583869E-3</v>
      </c>
      <c r="BC3807" s="259">
        <f t="shared" si="802"/>
        <v>1.6479100116944916E-5</v>
      </c>
      <c r="BD3807" s="259">
        <f t="shared" si="799"/>
        <v>1.6479100116944916E-5</v>
      </c>
      <c r="BE3807" s="254" t="str">
        <f t="shared" si="800"/>
        <v/>
      </c>
    </row>
    <row r="3808" spans="1:57" ht="20.100000000000001" customHeight="1" x14ac:dyDescent="0.25">
      <c r="A3808" s="247">
        <v>3030</v>
      </c>
      <c r="B3808" s="247">
        <f>$B$755+(A3808*$B$758)</f>
        <v>19518.585979829368</v>
      </c>
      <c r="C3808" s="247">
        <f>_xlfn.NORM.DIST($B3808,$B$752,$B$753,0)</f>
        <v>7.9899617303272643E-19</v>
      </c>
      <c r="D3808" s="247">
        <f>_xlfn.NORM.DIST($B3808,$B$752,$B$753,1)</f>
        <v>0.99999999999999978</v>
      </c>
      <c r="E3808" s="247">
        <f>IF(OR(D3808&lt;$F$757,D3808&gt;$F$758),C3808,"")</f>
        <v>7.9899617303272643E-19</v>
      </c>
      <c r="F3808" s="247" t="str">
        <f>IF(AND(D3808&gt;$F$757,D3808&lt;$F$758),C3808,"")</f>
        <v/>
      </c>
      <c r="G3808" s="247" t="str">
        <f>IF(C3808=MAX($C$761:$C$2761),C3808,"")</f>
        <v/>
      </c>
      <c r="H3808" s="247">
        <f>_xlfn.NORM.DIST(B3808,$F$753,$F$754,0)</f>
        <v>1.1677494757055559E-259</v>
      </c>
      <c r="I3808" s="247" t="str">
        <f>IF(H3808=MAX($H$761:$H$2761),C3808,"")</f>
        <v/>
      </c>
      <c r="J3808" s="247"/>
      <c r="K3808" s="247"/>
      <c r="L3808" s="247"/>
      <c r="M3808" s="247"/>
      <c r="N3808" s="247"/>
      <c r="O3808" s="247"/>
      <c r="P3808" s="247"/>
      <c r="Q3808" s="247"/>
      <c r="R3808" s="247"/>
      <c r="AZ3808" s="259"/>
      <c r="BA3808" s="259">
        <f>BA3807+$BD$753</f>
        <v>19.532799999998893</v>
      </c>
      <c r="BB3808" s="274">
        <f t="shared" si="801"/>
        <v>6.672356717541442E-3</v>
      </c>
      <c r="BC3808" s="259">
        <f t="shared" si="802"/>
        <v>1.6439912274244031E-5</v>
      </c>
      <c r="BD3808" s="259">
        <f t="shared" si="799"/>
        <v>1.6439912274244031E-5</v>
      </c>
      <c r="BE3808" s="254" t="str">
        <f t="shared" si="800"/>
        <v/>
      </c>
    </row>
    <row r="3809" spans="1:57" ht="20.100000000000001" customHeight="1" x14ac:dyDescent="0.25">
      <c r="A3809" s="247">
        <v>3031</v>
      </c>
      <c r="B3809" s="247">
        <f>$B$755+(A3809*$B$758)</f>
        <v>19528.201046814509</v>
      </c>
      <c r="C3809" s="247">
        <f>_xlfn.NORM.DIST($B3809,$B$752,$B$753,0)</f>
        <v>7.7345551423544852E-19</v>
      </c>
      <c r="D3809" s="247">
        <f>_xlfn.NORM.DIST($B3809,$B$752,$B$753,1)</f>
        <v>0.99999999999999978</v>
      </c>
      <c r="E3809" s="247">
        <f>IF(OR(D3809&lt;$F$757,D3809&gt;$F$758),C3809,"")</f>
        <v>7.7345551423544852E-19</v>
      </c>
      <c r="F3809" s="247" t="str">
        <f>IF(AND(D3809&gt;$F$757,D3809&lt;$F$758),C3809,"")</f>
        <v/>
      </c>
      <c r="G3809" s="247" t="str">
        <f>IF(C3809=MAX($C$761:$C$2761),C3809,"")</f>
        <v/>
      </c>
      <c r="H3809" s="247">
        <f>_xlfn.NORM.DIST(B3809,$F$753,$F$754,0)</f>
        <v>1.3393503935950115E-259</v>
      </c>
      <c r="I3809" s="247" t="str">
        <f>IF(H3809=MAX($H$761:$H$2761),C3809,"")</f>
        <v/>
      </c>
      <c r="J3809" s="247"/>
      <c r="K3809" s="247"/>
      <c r="L3809" s="247"/>
      <c r="M3809" s="247"/>
      <c r="N3809" s="247"/>
      <c r="O3809" s="247"/>
      <c r="P3809" s="247"/>
      <c r="Q3809" s="247"/>
      <c r="R3809" s="247"/>
      <c r="AZ3809" s="259"/>
      <c r="BA3809" s="259">
        <f>BA3808+$BD$753</f>
        <v>19.539199999998893</v>
      </c>
      <c r="BB3809" s="274">
        <f t="shared" si="801"/>
        <v>6.655916805267198E-3</v>
      </c>
      <c r="BC3809" s="259">
        <f t="shared" si="802"/>
        <v>1.6400813221108257E-5</v>
      </c>
      <c r="BD3809" s="259">
        <f t="shared" si="799"/>
        <v>1.6400813221108257E-5</v>
      </c>
      <c r="BE3809" s="254" t="str">
        <f t="shared" si="800"/>
        <v/>
      </c>
    </row>
    <row r="3810" spans="1:57" ht="20.100000000000001" customHeight="1" x14ac:dyDescent="0.25">
      <c r="A3810" s="248">
        <v>3032</v>
      </c>
      <c r="B3810" s="247">
        <f>$B$755+(A3810*$B$758)</f>
        <v>19537.816113799643</v>
      </c>
      <c r="C3810" s="247">
        <f>_xlfn.NORM.DIST($B3810,$B$752,$B$753,0)</f>
        <v>7.4871930684252804E-19</v>
      </c>
      <c r="D3810" s="247">
        <f>_xlfn.NORM.DIST($B3810,$B$752,$B$753,1)</f>
        <v>0.99999999999999978</v>
      </c>
      <c r="E3810" s="247">
        <f>IF(OR(D3810&lt;$F$757,D3810&gt;$F$758),C3810,"")</f>
        <v>7.4871930684252804E-19</v>
      </c>
      <c r="F3810" s="247" t="str">
        <f>IF(AND(D3810&gt;$F$757,D3810&lt;$F$758),C3810,"")</f>
        <v/>
      </c>
      <c r="G3810" s="247" t="str">
        <f>IF(C3810=MAX($C$761:$C$2761),C3810,"")</f>
        <v/>
      </c>
      <c r="H3810" s="247">
        <f>_xlfn.NORM.DIST(B3810,$F$753,$F$754,0)</f>
        <v>1.5361435073369081E-259</v>
      </c>
      <c r="I3810" s="247" t="str">
        <f>IF(H3810=MAX($H$761:$H$2761),C3810,"")</f>
        <v/>
      </c>
      <c r="J3810" s="247"/>
      <c r="K3810" s="247"/>
      <c r="L3810" s="247"/>
      <c r="M3810" s="247"/>
      <c r="N3810" s="247"/>
      <c r="O3810" s="247"/>
      <c r="P3810" s="247"/>
      <c r="Q3810" s="247"/>
      <c r="R3810" s="247"/>
      <c r="AZ3810" s="259"/>
      <c r="BA3810" s="259">
        <f>BA3809+$BD$753</f>
        <v>19.545599999998892</v>
      </c>
      <c r="BB3810" s="274">
        <f t="shared" si="801"/>
        <v>6.6395159920460897E-3</v>
      </c>
      <c r="BC3810" s="259">
        <f t="shared" si="802"/>
        <v>1.636180277020307E-5</v>
      </c>
      <c r="BD3810" s="259">
        <f t="shared" si="799"/>
        <v>1.636180277020307E-5</v>
      </c>
      <c r="BE3810" s="254" t="str">
        <f t="shared" si="800"/>
        <v/>
      </c>
    </row>
    <row r="3811" spans="1:57" ht="20.100000000000001" customHeight="1" x14ac:dyDescent="0.25">
      <c r="A3811" s="247">
        <v>3033</v>
      </c>
      <c r="B3811" s="247">
        <f>$B$755+(A3811*$B$758)</f>
        <v>19547.431180784784</v>
      </c>
      <c r="C3811" s="247">
        <f>_xlfn.NORM.DIST($B3811,$B$752,$B$753,0)</f>
        <v>7.2476260224868367E-19</v>
      </c>
      <c r="D3811" s="247">
        <f>_xlfn.NORM.DIST($B3811,$B$752,$B$753,1)</f>
        <v>0.99999999999999978</v>
      </c>
      <c r="E3811" s="247">
        <f>IF(OR(D3811&lt;$F$757,D3811&gt;$F$758),C3811,"")</f>
        <v>7.2476260224868367E-19</v>
      </c>
      <c r="F3811" s="247" t="str">
        <f>IF(AND(D3811&gt;$F$757,D3811&lt;$F$758),C3811,"")</f>
        <v/>
      </c>
      <c r="G3811" s="247" t="str">
        <f>IF(C3811=MAX($C$761:$C$2761),C3811,"")</f>
        <v/>
      </c>
      <c r="H3811" s="247">
        <f>_xlfn.NORM.DIST(B3811,$F$753,$F$754,0)</f>
        <v>1.7618235906975526E-259</v>
      </c>
      <c r="I3811" s="247" t="str">
        <f>IF(H3811=MAX($H$761:$H$2761),C3811,"")</f>
        <v/>
      </c>
      <c r="J3811" s="247"/>
      <c r="K3811" s="247"/>
      <c r="L3811" s="247"/>
      <c r="M3811" s="247"/>
      <c r="N3811" s="247"/>
      <c r="O3811" s="247"/>
      <c r="P3811" s="247"/>
      <c r="Q3811" s="247"/>
      <c r="R3811" s="247"/>
      <c r="AZ3811" s="259"/>
      <c r="BA3811" s="259">
        <f>BA3810+$BD$753</f>
        <v>19.551999999998891</v>
      </c>
      <c r="BB3811" s="274">
        <f t="shared" si="801"/>
        <v>6.6231541892758867E-3</v>
      </c>
      <c r="BC3811" s="259">
        <f t="shared" si="802"/>
        <v>1.6322880734514003E-5</v>
      </c>
      <c r="BD3811" s="259">
        <f t="shared" si="799"/>
        <v>1.6322880734514003E-5</v>
      </c>
      <c r="BE3811" s="254" t="str">
        <f t="shared" si="800"/>
        <v/>
      </c>
    </row>
    <row r="3812" spans="1:57" ht="20.100000000000001" customHeight="1" x14ac:dyDescent="0.25">
      <c r="A3812" s="247">
        <v>3034</v>
      </c>
      <c r="B3812" s="247">
        <f>$B$755+(A3812*$B$758)</f>
        <v>19557.046247769918</v>
      </c>
      <c r="C3812" s="247">
        <f>_xlfn.NORM.DIST($B3812,$B$752,$B$753,0)</f>
        <v>7.0156121311660869E-19</v>
      </c>
      <c r="D3812" s="247">
        <f>_xlfn.NORM.DIST($B3812,$B$752,$B$753,1)</f>
        <v>0.99999999999999978</v>
      </c>
      <c r="E3812" s="247">
        <f>IF(OR(D3812&lt;$F$757,D3812&gt;$F$758),C3812,"")</f>
        <v>7.0156121311660869E-19</v>
      </c>
      <c r="F3812" s="247" t="str">
        <f>IF(AND(D3812&gt;$F$757,D3812&lt;$F$758),C3812,"")</f>
        <v/>
      </c>
      <c r="G3812" s="247" t="str">
        <f>IF(C3812=MAX($C$761:$C$2761),C3812,"")</f>
        <v/>
      </c>
      <c r="H3812" s="247">
        <f>_xlfn.NORM.DIST(B3812,$F$753,$F$754,0)</f>
        <v>2.020626774746084E-259</v>
      </c>
      <c r="I3812" s="247" t="str">
        <f>IF(H3812=MAX($H$761:$H$2761),C3812,"")</f>
        <v/>
      </c>
      <c r="J3812" s="247"/>
      <c r="K3812" s="247"/>
      <c r="L3812" s="247"/>
      <c r="M3812" s="247"/>
      <c r="N3812" s="247"/>
      <c r="O3812" s="247"/>
      <c r="P3812" s="247"/>
      <c r="Q3812" s="247"/>
      <c r="R3812" s="247"/>
      <c r="AZ3812" s="259"/>
      <c r="BA3812" s="259">
        <f>BA3811+$BD$753</f>
        <v>19.55839999999889</v>
      </c>
      <c r="BB3812" s="274">
        <f t="shared" si="801"/>
        <v>6.6068313085413726E-3</v>
      </c>
      <c r="BC3812" s="259">
        <f t="shared" si="802"/>
        <v>1.6284046927433384E-5</v>
      </c>
      <c r="BD3812" s="259">
        <f t="shared" si="799"/>
        <v>1.6284046927433384E-5</v>
      </c>
      <c r="BE3812" s="254" t="str">
        <f t="shared" si="800"/>
        <v/>
      </c>
    </row>
    <row r="3813" spans="1:57" ht="20.100000000000001" customHeight="1" x14ac:dyDescent="0.25">
      <c r="A3813" s="247">
        <v>3035</v>
      </c>
      <c r="B3813" s="247">
        <f>$B$755+(A3813*$B$758)</f>
        <v>19566.66131475506</v>
      </c>
      <c r="C3813" s="247">
        <f>_xlfn.NORM.DIST($B3813,$B$752,$B$753,0)</f>
        <v>6.7909169054169986E-19</v>
      </c>
      <c r="D3813" s="247">
        <f>_xlfn.NORM.DIST($B3813,$B$752,$B$753,1)</f>
        <v>0.99999999999999978</v>
      </c>
      <c r="E3813" s="247">
        <f>IF(OR(D3813&lt;$F$757,D3813&gt;$F$758),C3813,"")</f>
        <v>6.7909169054169986E-19</v>
      </c>
      <c r="F3813" s="247" t="str">
        <f>IF(AND(D3813&gt;$F$757,D3813&lt;$F$758),C3813,"")</f>
        <v/>
      </c>
      <c r="G3813" s="247" t="str">
        <f>IF(C3813=MAX($C$761:$C$2761),C3813,"")</f>
        <v/>
      </c>
      <c r="H3813" s="247">
        <f>_xlfn.NORM.DIST(B3813,$F$753,$F$754,0)</f>
        <v>2.3174097894820913E-259</v>
      </c>
      <c r="I3813" s="247" t="str">
        <f>IF(H3813=MAX($H$761:$H$2761),C3813,"")</f>
        <v/>
      </c>
      <c r="J3813" s="247"/>
      <c r="K3813" s="247"/>
      <c r="L3813" s="247"/>
      <c r="M3813" s="247"/>
      <c r="N3813" s="247"/>
      <c r="O3813" s="247"/>
      <c r="P3813" s="247"/>
      <c r="Q3813" s="247"/>
      <c r="R3813" s="247"/>
      <c r="AZ3813" s="259"/>
      <c r="BA3813" s="259">
        <f>BA3812+$BD$753</f>
        <v>19.56479999999889</v>
      </c>
      <c r="BB3813" s="274">
        <f t="shared" si="801"/>
        <v>6.5905472616139393E-3</v>
      </c>
      <c r="BC3813" s="259">
        <f t="shared" si="802"/>
        <v>1.6245301162677063E-5</v>
      </c>
      <c r="BD3813" s="259">
        <f t="shared" si="799"/>
        <v>1.6245301162677063E-5</v>
      </c>
      <c r="BE3813" s="254" t="str">
        <f t="shared" si="800"/>
        <v/>
      </c>
    </row>
    <row r="3814" spans="1:57" ht="20.100000000000001" customHeight="1" x14ac:dyDescent="0.25">
      <c r="A3814" s="247">
        <v>3036</v>
      </c>
      <c r="B3814" s="247">
        <f>$B$755+(A3814*$B$758)</f>
        <v>19576.276381740194</v>
      </c>
      <c r="C3814" s="247">
        <f>_xlfn.NORM.DIST($B3814,$B$752,$B$753,0)</f>
        <v>6.5733130188994802E-19</v>
      </c>
      <c r="D3814" s="247">
        <f>_xlfn.NORM.DIST($B3814,$B$752,$B$753,1)</f>
        <v>0.99999999999999978</v>
      </c>
      <c r="E3814" s="247">
        <f>IF(OR(D3814&lt;$F$757,D3814&gt;$F$758),C3814,"")</f>
        <v>6.5733130188994802E-19</v>
      </c>
      <c r="F3814" s="247" t="str">
        <f>IF(AND(D3814&gt;$F$757,D3814&lt;$F$758),C3814,"")</f>
        <v/>
      </c>
      <c r="G3814" s="247" t="str">
        <f>IF(C3814=MAX($C$761:$C$2761),C3814,"")</f>
        <v/>
      </c>
      <c r="H3814" s="247">
        <f>_xlfn.NORM.DIST(B3814,$F$753,$F$754,0)</f>
        <v>2.6577407930955279E-259</v>
      </c>
      <c r="I3814" s="247" t="str">
        <f>IF(H3814=MAX($H$761:$H$2761),C3814,"")</f>
        <v/>
      </c>
      <c r="J3814" s="247"/>
      <c r="K3814" s="247"/>
      <c r="L3814" s="247"/>
      <c r="M3814" s="247"/>
      <c r="N3814" s="247"/>
      <c r="O3814" s="247"/>
      <c r="P3814" s="247"/>
      <c r="Q3814" s="247"/>
      <c r="R3814" s="247"/>
      <c r="AZ3814" s="259"/>
      <c r="BA3814" s="259">
        <f>BA3813+$BD$753</f>
        <v>19.571199999998889</v>
      </c>
      <c r="BB3814" s="274">
        <f t="shared" si="801"/>
        <v>6.5743019604512622E-3</v>
      </c>
      <c r="BC3814" s="259">
        <f t="shared" si="802"/>
        <v>1.6206643254293093E-5</v>
      </c>
      <c r="BD3814" s="259">
        <f t="shared" si="799"/>
        <v>1.6206643254293093E-5</v>
      </c>
      <c r="BE3814" s="254" t="str">
        <f t="shared" si="800"/>
        <v/>
      </c>
    </row>
    <row r="3815" spans="1:57" ht="20.100000000000001" customHeight="1" x14ac:dyDescent="0.25">
      <c r="A3815" s="247">
        <v>3037</v>
      </c>
      <c r="B3815" s="247">
        <f>$B$755+(A3815*$B$758)</f>
        <v>19585.891448725335</v>
      </c>
      <c r="C3815" s="247">
        <f>_xlfn.NORM.DIST($B3815,$B$752,$B$753,0)</f>
        <v>6.3625800928873896E-19</v>
      </c>
      <c r="D3815" s="247">
        <f>_xlfn.NORM.DIST($B3815,$B$752,$B$753,1)</f>
        <v>0.99999999999999978</v>
      </c>
      <c r="E3815" s="247">
        <f>IF(OR(D3815&lt;$F$757,D3815&gt;$F$758),C3815,"")</f>
        <v>6.3625800928873896E-19</v>
      </c>
      <c r="F3815" s="247" t="str">
        <f>IF(AND(D3815&gt;$F$757,D3815&lt;$F$758),C3815,"")</f>
        <v/>
      </c>
      <c r="G3815" s="247" t="str">
        <f>IF(C3815=MAX($C$761:$C$2761),C3815,"")</f>
        <v/>
      </c>
      <c r="H3815" s="247">
        <f>_xlfn.NORM.DIST(B3815,$F$753,$F$754,0)</f>
        <v>3.0480034816755816E-259</v>
      </c>
      <c r="I3815" s="247" t="str">
        <f>IF(H3815=MAX($H$761:$H$2761),C3815,"")</f>
        <v/>
      </c>
      <c r="J3815" s="247"/>
      <c r="K3815" s="247"/>
      <c r="L3815" s="247"/>
      <c r="M3815" s="247"/>
      <c r="N3815" s="247"/>
      <c r="O3815" s="247"/>
      <c r="P3815" s="247"/>
      <c r="Q3815" s="247"/>
      <c r="R3815" s="247"/>
      <c r="AZ3815" s="259"/>
      <c r="BA3815" s="259">
        <f>BA3814+$BD$753</f>
        <v>19.577599999998888</v>
      </c>
      <c r="BB3815" s="274">
        <f t="shared" si="801"/>
        <v>6.5580953171969691E-3</v>
      </c>
      <c r="BC3815" s="259">
        <f t="shared" si="802"/>
        <v>1.6168073016682542E-5</v>
      </c>
      <c r="BD3815" s="259">
        <f t="shared" si="799"/>
        <v>1.6168073016682542E-5</v>
      </c>
      <c r="BE3815" s="254" t="str">
        <f t="shared" si="800"/>
        <v/>
      </c>
    </row>
    <row r="3816" spans="1:57" ht="20.100000000000001" customHeight="1" x14ac:dyDescent="0.25">
      <c r="A3816" s="248">
        <v>3038</v>
      </c>
      <c r="B3816" s="247">
        <f>$B$755+(A3816*$B$758)</f>
        <v>19595.506515710469</v>
      </c>
      <c r="C3816" s="247">
        <f>_xlfn.NORM.DIST($B3816,$B$752,$B$753,0)</f>
        <v>6.1585044875225654E-19</v>
      </c>
      <c r="D3816" s="247">
        <f>_xlfn.NORM.DIST($B3816,$B$752,$B$753,1)</f>
        <v>0.99999999999999978</v>
      </c>
      <c r="E3816" s="247">
        <f>IF(OR(D3816&lt;$F$757,D3816&gt;$F$758),C3816,"")</f>
        <v>6.1585044875225654E-19</v>
      </c>
      <c r="F3816" s="247" t="str">
        <f>IF(AND(D3816&gt;$F$757,D3816&lt;$F$758),C3816,"")</f>
        <v/>
      </c>
      <c r="G3816" s="247" t="str">
        <f>IF(C3816=MAX($C$761:$C$2761),C3816,"")</f>
        <v/>
      </c>
      <c r="H3816" s="247">
        <f>_xlfn.NORM.DIST(B3816,$F$753,$F$754,0)</f>
        <v>3.4955164192181759E-259</v>
      </c>
      <c r="I3816" s="247" t="str">
        <f>IF(H3816=MAX($H$761:$H$2761),C3816,"")</f>
        <v/>
      </c>
      <c r="J3816" s="247"/>
      <c r="K3816" s="247"/>
      <c r="L3816" s="247"/>
      <c r="M3816" s="247"/>
      <c r="N3816" s="247"/>
      <c r="O3816" s="247"/>
      <c r="P3816" s="247"/>
      <c r="Q3816" s="247"/>
      <c r="R3816" s="247"/>
      <c r="AZ3816" s="259"/>
      <c r="BA3816" s="259">
        <f>BA3815+$BD$753</f>
        <v>19.583999999998888</v>
      </c>
      <c r="BB3816" s="274">
        <f t="shared" si="801"/>
        <v>6.5419272441802866E-3</v>
      </c>
      <c r="BC3816" s="259">
        <f t="shared" si="802"/>
        <v>1.612959026464373E-5</v>
      </c>
      <c r="BD3816" s="259">
        <f t="shared" si="799"/>
        <v>1.612959026464373E-5</v>
      </c>
      <c r="BE3816" s="254" t="str">
        <f t="shared" si="800"/>
        <v/>
      </c>
    </row>
    <row r="3817" spans="1:57" ht="20.100000000000001" customHeight="1" x14ac:dyDescent="0.25">
      <c r="A3817" s="247">
        <v>3039</v>
      </c>
      <c r="B3817" s="247">
        <f>$B$755+(A3817*$B$758)</f>
        <v>19605.121582695603</v>
      </c>
      <c r="C3817" s="247">
        <f>_xlfn.NORM.DIST($B3817,$B$752,$B$753,0)</f>
        <v>5.9608790992269316E-19</v>
      </c>
      <c r="D3817" s="247">
        <f>_xlfn.NORM.DIST($B3817,$B$752,$B$753,1)</f>
        <v>0.99999999999999978</v>
      </c>
      <c r="E3817" s="247">
        <f>IF(OR(D3817&lt;$F$757,D3817&gt;$F$758),C3817,"")</f>
        <v>5.9608790992269316E-19</v>
      </c>
      <c r="F3817" s="247" t="str">
        <f>IF(AND(D3817&gt;$F$757,D3817&lt;$F$758),C3817,"")</f>
        <v/>
      </c>
      <c r="G3817" s="247" t="str">
        <f>IF(C3817=MAX($C$761:$C$2761),C3817,"")</f>
        <v/>
      </c>
      <c r="H3817" s="247">
        <f>_xlfn.NORM.DIST(B3817,$F$753,$F$754,0)</f>
        <v>4.0086698108726844E-259</v>
      </c>
      <c r="I3817" s="247" t="str">
        <f>IF(H3817=MAX($H$761:$H$2761),C3817,"")</f>
        <v/>
      </c>
      <c r="J3817" s="247"/>
      <c r="K3817" s="247"/>
      <c r="L3817" s="247"/>
      <c r="M3817" s="247"/>
      <c r="N3817" s="247"/>
      <c r="O3817" s="247"/>
      <c r="P3817" s="247"/>
      <c r="Q3817" s="247"/>
      <c r="R3817" s="247"/>
      <c r="AZ3817" s="259"/>
      <c r="BA3817" s="259">
        <f>BA3816+$BD$753</f>
        <v>19.590399999998887</v>
      </c>
      <c r="BB3817" s="274">
        <f t="shared" si="801"/>
        <v>6.5257976539156428E-3</v>
      </c>
      <c r="BC3817" s="259">
        <f t="shared" si="802"/>
        <v>1.609119481325947E-5</v>
      </c>
      <c r="BD3817" s="259">
        <f t="shared" si="799"/>
        <v>1.609119481325947E-5</v>
      </c>
      <c r="BE3817" s="254" t="str">
        <f t="shared" si="800"/>
        <v/>
      </c>
    </row>
    <row r="3818" spans="1:57" ht="20.100000000000001" customHeight="1" x14ac:dyDescent="0.25">
      <c r="A3818" s="247">
        <v>3040</v>
      </c>
      <c r="B3818" s="247">
        <f>$B$755+(A3818*$B$758)</f>
        <v>19614.736649680744</v>
      </c>
      <c r="C3818" s="247">
        <f>_xlfn.NORM.DIST($B3818,$B$752,$B$753,0)</f>
        <v>5.7695031640979791E-19</v>
      </c>
      <c r="D3818" s="247">
        <f>_xlfn.NORM.DIST($B3818,$B$752,$B$753,1)</f>
        <v>0.99999999999999978</v>
      </c>
      <c r="E3818" s="247">
        <f>IF(OR(D3818&lt;$F$757,D3818&gt;$F$758),C3818,"")</f>
        <v>5.7695031640979791E-19</v>
      </c>
      <c r="F3818" s="247" t="str">
        <f>IF(AND(D3818&gt;$F$757,D3818&lt;$F$758),C3818,"")</f>
        <v/>
      </c>
      <c r="G3818" s="247" t="str">
        <f>IF(C3818=MAX($C$761:$C$2761),C3818,"")</f>
        <v/>
      </c>
      <c r="H3818" s="247">
        <f>_xlfn.NORM.DIST(B3818,$F$753,$F$754,0)</f>
        <v>4.5970822666927234E-259</v>
      </c>
      <c r="I3818" s="247" t="str">
        <f>IF(H3818=MAX($H$761:$H$2761),C3818,"")</f>
        <v/>
      </c>
      <c r="J3818" s="247"/>
      <c r="K3818" s="247"/>
      <c r="L3818" s="247"/>
      <c r="M3818" s="247"/>
      <c r="N3818" s="247"/>
      <c r="O3818" s="247"/>
      <c r="P3818" s="247"/>
      <c r="Q3818" s="247"/>
      <c r="R3818" s="247"/>
      <c r="AZ3818" s="259"/>
      <c r="BA3818" s="259">
        <f>BA3817+$BD$753</f>
        <v>19.596799999998886</v>
      </c>
      <c r="BB3818" s="274">
        <f t="shared" si="801"/>
        <v>6.5097064591023834E-3</v>
      </c>
      <c r="BC3818" s="259">
        <f t="shared" si="802"/>
        <v>1.6052886477995951E-5</v>
      </c>
      <c r="BD3818" s="259">
        <f t="shared" si="799"/>
        <v>1.6052886477995951E-5</v>
      </c>
      <c r="BE3818" s="254" t="str">
        <f t="shared" si="800"/>
        <v/>
      </c>
    </row>
    <row r="3819" spans="1:57" ht="20.100000000000001" customHeight="1" x14ac:dyDescent="0.25">
      <c r="A3819" s="247">
        <v>3041</v>
      </c>
      <c r="B3819" s="247">
        <f>$B$755+(A3819*$B$758)</f>
        <v>19624.351716665878</v>
      </c>
      <c r="C3819" s="247">
        <f>_xlfn.NORM.DIST($B3819,$B$752,$B$753,0)</f>
        <v>5.5841820671127939E-19</v>
      </c>
      <c r="D3819" s="247">
        <f>_xlfn.NORM.DIST($B3819,$B$752,$B$753,1)</f>
        <v>0.99999999999999989</v>
      </c>
      <c r="E3819" s="247">
        <f>IF(OR(D3819&lt;$F$757,D3819&gt;$F$758),C3819,"")</f>
        <v>5.5841820671127939E-19</v>
      </c>
      <c r="F3819" s="247" t="str">
        <f>IF(AND(D3819&gt;$F$757,D3819&lt;$F$758),C3819,"")</f>
        <v/>
      </c>
      <c r="G3819" s="247" t="str">
        <f>IF(C3819=MAX($C$761:$C$2761),C3819,"")</f>
        <v/>
      </c>
      <c r="H3819" s="247">
        <f>_xlfn.NORM.DIST(B3819,$F$753,$F$754,0)</f>
        <v>5.2717804747799175E-259</v>
      </c>
      <c r="I3819" s="247" t="str">
        <f>IF(H3819=MAX($H$761:$H$2761),C3819,"")</f>
        <v/>
      </c>
      <c r="J3819" s="247"/>
      <c r="K3819" s="247"/>
      <c r="L3819" s="247"/>
      <c r="M3819" s="247"/>
      <c r="N3819" s="247"/>
      <c r="O3819" s="247"/>
      <c r="P3819" s="247"/>
      <c r="Q3819" s="247"/>
      <c r="R3819" s="247"/>
      <c r="AZ3819" s="259"/>
      <c r="BA3819" s="259">
        <f>BA3818+$BD$753</f>
        <v>19.603199999998886</v>
      </c>
      <c r="BB3819" s="274">
        <f t="shared" si="801"/>
        <v>6.4936535726243874E-3</v>
      </c>
      <c r="BC3819" s="259">
        <f t="shared" si="802"/>
        <v>1.601466507463508E-5</v>
      </c>
      <c r="BD3819" s="259">
        <f t="shared" si="799"/>
        <v>1.601466507463508E-5</v>
      </c>
      <c r="BE3819" s="254" t="str">
        <f t="shared" si="800"/>
        <v/>
      </c>
    </row>
    <row r="3820" spans="1:57" ht="20.100000000000001" customHeight="1" x14ac:dyDescent="0.25">
      <c r="A3820" s="247">
        <v>3042</v>
      </c>
      <c r="B3820" s="247">
        <f>$B$755+(A3820*$B$758)</f>
        <v>19633.96678365102</v>
      </c>
      <c r="C3820" s="247">
        <f>_xlfn.NORM.DIST($B3820,$B$752,$B$753,0)</f>
        <v>5.4047271569700267E-19</v>
      </c>
      <c r="D3820" s="247">
        <f>_xlfn.NORM.DIST($B3820,$B$752,$B$753,1)</f>
        <v>0.99999999999999989</v>
      </c>
      <c r="E3820" s="247">
        <f>IF(OR(D3820&lt;$F$757,D3820&gt;$F$758),C3820,"")</f>
        <v>5.4047271569700267E-19</v>
      </c>
      <c r="F3820" s="247" t="str">
        <f>IF(AND(D3820&gt;$F$757,D3820&lt;$F$758),C3820,"")</f>
        <v/>
      </c>
      <c r="G3820" s="247" t="str">
        <f>IF(C3820=MAX($C$761:$C$2761),C3820,"")</f>
        <v/>
      </c>
      <c r="H3820" s="247">
        <f>_xlfn.NORM.DIST(B3820,$F$753,$F$754,0)</f>
        <v>6.0454051284836738E-259</v>
      </c>
      <c r="I3820" s="247" t="str">
        <f>IF(H3820=MAX($H$761:$H$2761),C3820,"")</f>
        <v/>
      </c>
      <c r="J3820" s="247"/>
      <c r="K3820" s="247"/>
      <c r="L3820" s="247"/>
      <c r="M3820" s="247"/>
      <c r="N3820" s="247"/>
      <c r="O3820" s="247"/>
      <c r="P3820" s="247"/>
      <c r="Q3820" s="247"/>
      <c r="R3820" s="247"/>
      <c r="AZ3820" s="259"/>
      <c r="BA3820" s="259">
        <f>BA3819+$BD$753</f>
        <v>19.609599999998885</v>
      </c>
      <c r="BB3820" s="274">
        <f t="shared" si="801"/>
        <v>6.4776389075497523E-3</v>
      </c>
      <c r="BC3820" s="259">
        <f t="shared" si="802"/>
        <v>1.5976530419364691E-5</v>
      </c>
      <c r="BD3820" s="259">
        <f t="shared" si="799"/>
        <v>1.5976530419364691E-5</v>
      </c>
      <c r="BE3820" s="254" t="str">
        <f t="shared" si="800"/>
        <v/>
      </c>
    </row>
    <row r="3821" spans="1:57" ht="20.100000000000001" customHeight="1" x14ac:dyDescent="0.25">
      <c r="A3821" s="247">
        <v>3043</v>
      </c>
      <c r="B3821" s="247">
        <f>$B$755+(A3821*$B$758)</f>
        <v>19643.581850636154</v>
      </c>
      <c r="C3821" s="247">
        <f>_xlfn.NORM.DIST($B3821,$B$752,$B$753,0)</f>
        <v>5.2309555664114747E-19</v>
      </c>
      <c r="D3821" s="247">
        <f>_xlfn.NORM.DIST($B3821,$B$752,$B$753,1)</f>
        <v>0.99999999999999989</v>
      </c>
      <c r="E3821" s="247">
        <f>IF(OR(D3821&lt;$F$757,D3821&gt;$F$758),C3821,"")</f>
        <v>5.2309555664114747E-19</v>
      </c>
      <c r="F3821" s="247" t="str">
        <f>IF(AND(D3821&gt;$F$757,D3821&lt;$F$758),C3821,"")</f>
        <v/>
      </c>
      <c r="G3821" s="247" t="str">
        <f>IF(C3821=MAX($C$761:$C$2761),C3821,"")</f>
        <v/>
      </c>
      <c r="H3821" s="247">
        <f>_xlfn.NORM.DIST(B3821,$F$753,$F$754,0)</f>
        <v>6.9324469401246994E-259</v>
      </c>
      <c r="I3821" s="247" t="str">
        <f>IF(H3821=MAX($H$761:$H$2761),C3821,"")</f>
        <v/>
      </c>
      <c r="J3821" s="247"/>
      <c r="K3821" s="247"/>
      <c r="L3821" s="247"/>
      <c r="M3821" s="247"/>
      <c r="N3821" s="247"/>
      <c r="O3821" s="247"/>
      <c r="P3821" s="247"/>
      <c r="Q3821" s="247"/>
      <c r="R3821" s="247"/>
      <c r="AZ3821" s="259"/>
      <c r="BA3821" s="259">
        <f>BA3820+$BD$753</f>
        <v>19.615999999998884</v>
      </c>
      <c r="BB3821" s="274">
        <f t="shared" si="801"/>
        <v>6.4616623771303876E-3</v>
      </c>
      <c r="BC3821" s="259">
        <f t="shared" si="802"/>
        <v>1.5938482328651041E-5</v>
      </c>
      <c r="BD3821" s="259">
        <f t="shared" si="799"/>
        <v>1.5938482328651041E-5</v>
      </c>
      <c r="BE3821" s="254" t="str">
        <f t="shared" si="800"/>
        <v/>
      </c>
    </row>
    <row r="3822" spans="1:57" ht="20.100000000000001" customHeight="1" x14ac:dyDescent="0.25">
      <c r="A3822" s="247">
        <v>3044</v>
      </c>
      <c r="B3822" s="247">
        <f>$B$755+(A3822*$B$758)</f>
        <v>19653.196917621295</v>
      </c>
      <c r="C3822" s="247">
        <f>_xlfn.NORM.DIST($B3822,$B$752,$B$753,0)</f>
        <v>5.0626900378583041E-19</v>
      </c>
      <c r="D3822" s="247">
        <f>_xlfn.NORM.DIST($B3822,$B$752,$B$753,1)</f>
        <v>0.99999999999999989</v>
      </c>
      <c r="E3822" s="247">
        <f>IF(OR(D3822&lt;$F$757,D3822&gt;$F$758),C3822,"")</f>
        <v>5.0626900378583041E-19</v>
      </c>
      <c r="F3822" s="247" t="str">
        <f>IF(AND(D3822&gt;$F$757,D3822&lt;$F$758),C3822,"")</f>
        <v/>
      </c>
      <c r="G3822" s="247" t="str">
        <f>IF(C3822=MAX($C$761:$C$2761),C3822,"")</f>
        <v/>
      </c>
      <c r="H3822" s="247">
        <f>_xlfn.NORM.DIST(B3822,$F$753,$F$754,0)</f>
        <v>7.9495171326471577E-259</v>
      </c>
      <c r="I3822" s="247" t="str">
        <f>IF(H3822=MAX($H$761:$H$2761),C3822,"")</f>
        <v/>
      </c>
      <c r="J3822" s="247"/>
      <c r="K3822" s="247"/>
      <c r="L3822" s="247"/>
      <c r="M3822" s="247"/>
      <c r="N3822" s="247"/>
      <c r="O3822" s="247"/>
      <c r="P3822" s="247"/>
      <c r="Q3822" s="247"/>
      <c r="R3822" s="247"/>
      <c r="AZ3822" s="259"/>
      <c r="BA3822" s="259">
        <f>BA3821+$BD$753</f>
        <v>19.622399999998883</v>
      </c>
      <c r="BB3822" s="274">
        <f t="shared" si="801"/>
        <v>6.4457238948017366E-3</v>
      </c>
      <c r="BC3822" s="259">
        <f t="shared" si="802"/>
        <v>1.5900520619342023E-5</v>
      </c>
      <c r="BD3822" s="259">
        <f t="shared" si="799"/>
        <v>1.5900520619342023E-5</v>
      </c>
      <c r="BE3822" s="254" t="str">
        <f t="shared" si="800"/>
        <v/>
      </c>
    </row>
    <row r="3823" spans="1:57" ht="20.100000000000001" customHeight="1" x14ac:dyDescent="0.25">
      <c r="A3823" s="248">
        <v>3045</v>
      </c>
      <c r="B3823" s="247">
        <f>$B$755+(A3823*$B$758)</f>
        <v>19662.811984606429</v>
      </c>
      <c r="C3823" s="247">
        <f>_xlfn.NORM.DIST($B3823,$B$752,$B$753,0)</f>
        <v>4.8997587542131761E-19</v>
      </c>
      <c r="D3823" s="247">
        <f>_xlfn.NORM.DIST($B3823,$B$752,$B$753,1)</f>
        <v>0.99999999999999989</v>
      </c>
      <c r="E3823" s="247">
        <f>IF(OR(D3823&lt;$F$757,D3823&gt;$F$758),C3823,"")</f>
        <v>4.8997587542131761E-19</v>
      </c>
      <c r="F3823" s="247" t="str">
        <f>IF(AND(D3823&gt;$F$757,D3823&lt;$F$758),C3823,"")</f>
        <v/>
      </c>
      <c r="G3823" s="247" t="str">
        <f>IF(C3823=MAX($C$761:$C$2761),C3823,"")</f>
        <v/>
      </c>
      <c r="H3823" s="247">
        <f>_xlfn.NORM.DIST(B3823,$F$753,$F$754,0)</f>
        <v>9.1156574408693802E-259</v>
      </c>
      <c r="I3823" s="247" t="str">
        <f>IF(H3823=MAX($H$761:$H$2761),C3823,"")</f>
        <v/>
      </c>
      <c r="J3823" s="247"/>
      <c r="K3823" s="247"/>
      <c r="L3823" s="247"/>
      <c r="M3823" s="247"/>
      <c r="N3823" s="247"/>
      <c r="O3823" s="247"/>
      <c r="P3823" s="247"/>
      <c r="Q3823" s="247"/>
      <c r="R3823" s="247"/>
      <c r="AZ3823" s="259"/>
      <c r="BA3823" s="259">
        <f>BA3822+$BD$753</f>
        <v>19.628799999998883</v>
      </c>
      <c r="BB3823" s="274">
        <f t="shared" si="801"/>
        <v>6.4298233741823946E-3</v>
      </c>
      <c r="BC3823" s="259">
        <f t="shared" si="802"/>
        <v>1.5862645108621204E-5</v>
      </c>
      <c r="BD3823" s="259">
        <f t="shared" si="799"/>
        <v>1.5862645108621204E-5</v>
      </c>
      <c r="BE3823" s="254" t="str">
        <f t="shared" si="800"/>
        <v/>
      </c>
    </row>
    <row r="3824" spans="1:57" ht="20.100000000000001" customHeight="1" x14ac:dyDescent="0.25">
      <c r="A3824" s="247">
        <v>3046</v>
      </c>
      <c r="B3824" s="247">
        <f>$B$755+(A3824*$B$758)</f>
        <v>19672.42705159157</v>
      </c>
      <c r="C3824" s="247">
        <f>_xlfn.NORM.DIST($B3824,$B$752,$B$753,0)</f>
        <v>4.7419951746726333E-19</v>
      </c>
      <c r="D3824" s="247">
        <f>_xlfn.NORM.DIST($B3824,$B$752,$B$753,1)</f>
        <v>0.99999999999999989</v>
      </c>
      <c r="E3824" s="247">
        <f>IF(OR(D3824&lt;$F$757,D3824&gt;$F$758),C3824,"")</f>
        <v>4.7419951746726333E-19</v>
      </c>
      <c r="F3824" s="247" t="str">
        <f>IF(AND(D3824&gt;$F$757,D3824&lt;$F$758),C3824,"")</f>
        <v/>
      </c>
      <c r="G3824" s="247" t="str">
        <f>IF(C3824=MAX($C$761:$C$2761),C3824,"")</f>
        <v/>
      </c>
      <c r="H3824" s="247">
        <f>_xlfn.NORM.DIST(B3824,$F$753,$F$754,0)</f>
        <v>1.0452695387657924E-258</v>
      </c>
      <c r="I3824" s="247" t="str">
        <f>IF(H3824=MAX($H$761:$H$2761),C3824,"")</f>
        <v/>
      </c>
      <c r="J3824" s="247"/>
      <c r="K3824" s="247"/>
      <c r="L3824" s="247"/>
      <c r="M3824" s="247"/>
      <c r="N3824" s="247"/>
      <c r="O3824" s="247"/>
      <c r="P3824" s="247"/>
      <c r="Q3824" s="247"/>
      <c r="R3824" s="247"/>
      <c r="AZ3824" s="259"/>
      <c r="BA3824" s="259">
        <f>BA3823+$BD$753</f>
        <v>19.635199999998882</v>
      </c>
      <c r="BB3824" s="274">
        <f t="shared" si="801"/>
        <v>6.4139607290737734E-3</v>
      </c>
      <c r="BC3824" s="259">
        <f t="shared" si="802"/>
        <v>1.5824855614031234E-5</v>
      </c>
      <c r="BD3824" s="259">
        <f t="shared" si="799"/>
        <v>1.5824855614031234E-5</v>
      </c>
      <c r="BE3824" s="254" t="str">
        <f t="shared" si="800"/>
        <v/>
      </c>
    </row>
    <row r="3825" spans="1:57" ht="20.100000000000001" customHeight="1" x14ac:dyDescent="0.25">
      <c r="A3825" s="247">
        <v>3047</v>
      </c>
      <c r="B3825" s="247">
        <f>$B$755+(A3825*$B$758)</f>
        <v>19682.042118576705</v>
      </c>
      <c r="C3825" s="247">
        <f>_xlfn.NORM.DIST($B3825,$B$752,$B$753,0)</f>
        <v>4.5892378754097179E-19</v>
      </c>
      <c r="D3825" s="247">
        <f>_xlfn.NORM.DIST($B3825,$B$752,$B$753,1)</f>
        <v>0.99999999999999989</v>
      </c>
      <c r="E3825" s="247">
        <f>IF(OR(D3825&lt;$F$757,D3825&gt;$F$758),C3825,"")</f>
        <v>4.5892378754097179E-19</v>
      </c>
      <c r="F3825" s="247" t="str">
        <f>IF(AND(D3825&gt;$F$757,D3825&lt;$F$758),C3825,"")</f>
        <v/>
      </c>
      <c r="G3825" s="247" t="str">
        <f>IF(C3825=MAX($C$761:$C$2761),C3825,"")</f>
        <v/>
      </c>
      <c r="H3825" s="247">
        <f>_xlfn.NORM.DIST(B3825,$F$753,$F$754,0)</f>
        <v>1.1985651440766334E-258</v>
      </c>
      <c r="I3825" s="247" t="str">
        <f>IF(H3825=MAX($H$761:$H$2761),C3825,"")</f>
        <v/>
      </c>
      <c r="J3825" s="247"/>
      <c r="K3825" s="247"/>
      <c r="L3825" s="247"/>
      <c r="M3825" s="247"/>
      <c r="N3825" s="247"/>
      <c r="O3825" s="247"/>
      <c r="P3825" s="247"/>
      <c r="Q3825" s="247"/>
      <c r="R3825" s="247"/>
      <c r="AZ3825" s="259"/>
      <c r="BA3825" s="259">
        <f>BA3824+$BD$753</f>
        <v>19.641599999998881</v>
      </c>
      <c r="BB3825" s="274">
        <f t="shared" si="801"/>
        <v>6.3981358734597421E-3</v>
      </c>
      <c r="BC3825" s="259">
        <f t="shared" si="802"/>
        <v>1.5787151953425282E-5</v>
      </c>
      <c r="BD3825" s="259">
        <f t="shared" si="799"/>
        <v>1.5787151953425282E-5</v>
      </c>
      <c r="BE3825" s="254" t="str">
        <f t="shared" si="800"/>
        <v/>
      </c>
    </row>
    <row r="3826" spans="1:57" ht="20.100000000000001" customHeight="1" x14ac:dyDescent="0.25">
      <c r="A3826" s="247">
        <v>3048</v>
      </c>
      <c r="B3826" s="247">
        <f>$B$755+(A3826*$B$758)</f>
        <v>19691.657185561846</v>
      </c>
      <c r="C3826" s="247">
        <f>_xlfn.NORM.DIST($B3826,$B$752,$B$753,0)</f>
        <v>4.4413303949800146E-19</v>
      </c>
      <c r="D3826" s="247">
        <f>_xlfn.NORM.DIST($B3826,$B$752,$B$753,1)</f>
        <v>0.99999999999999989</v>
      </c>
      <c r="E3826" s="247">
        <f>IF(OR(D3826&lt;$F$757,D3826&gt;$F$758),C3826,"")</f>
        <v>4.4413303949800146E-19</v>
      </c>
      <c r="F3826" s="247" t="str">
        <f>IF(AND(D3826&gt;$F$757,D3826&lt;$F$758),C3826,"")</f>
        <v/>
      </c>
      <c r="G3826" s="247" t="str">
        <f>IF(C3826=MAX($C$761:$C$2761),C3826,"")</f>
        <v/>
      </c>
      <c r="H3826" s="247">
        <f>_xlfn.NORM.DIST(B3826,$F$753,$F$754,0)</f>
        <v>1.3743205618917211E-258</v>
      </c>
      <c r="I3826" s="247" t="str">
        <f>IF(H3826=MAX($H$761:$H$2761),C3826,"")</f>
        <v/>
      </c>
      <c r="J3826" s="247"/>
      <c r="K3826" s="247"/>
      <c r="L3826" s="247"/>
      <c r="M3826" s="247"/>
      <c r="N3826" s="247"/>
      <c r="O3826" s="247"/>
      <c r="P3826" s="247"/>
      <c r="Q3826" s="247"/>
      <c r="R3826" s="247"/>
      <c r="AZ3826" s="259"/>
      <c r="BA3826" s="259">
        <f>BA3825+$BD$753</f>
        <v>19.647999999998881</v>
      </c>
      <c r="BB3826" s="274">
        <f t="shared" si="801"/>
        <v>6.3823487215063169E-3</v>
      </c>
      <c r="BC3826" s="259">
        <f t="shared" si="802"/>
        <v>1.5749533945055502E-5</v>
      </c>
      <c r="BD3826" s="259">
        <f t="shared" si="799"/>
        <v>1.5749533945055502E-5</v>
      </c>
      <c r="BE3826" s="254" t="str">
        <f t="shared" si="800"/>
        <v/>
      </c>
    </row>
    <row r="3827" spans="1:57" ht="20.100000000000001" customHeight="1" x14ac:dyDescent="0.25">
      <c r="A3827" s="247">
        <v>3049</v>
      </c>
      <c r="B3827" s="247">
        <f>$B$755+(A3827*$B$758)</f>
        <v>19701.27225254698</v>
      </c>
      <c r="C3827" s="247">
        <f>_xlfn.NORM.DIST($B3827,$B$752,$B$753,0)</f>
        <v>4.2981210843176941E-19</v>
      </c>
      <c r="D3827" s="247">
        <f>_xlfn.NORM.DIST($B3827,$B$752,$B$753,1)</f>
        <v>0.99999999999999989</v>
      </c>
      <c r="E3827" s="247">
        <f>IF(OR(D3827&lt;$F$757,D3827&gt;$F$758),C3827,"")</f>
        <v>4.2981210843176941E-19</v>
      </c>
      <c r="F3827" s="247" t="str">
        <f>IF(AND(D3827&gt;$F$757,D3827&lt;$F$758),C3827,"")</f>
        <v/>
      </c>
      <c r="G3827" s="247" t="str">
        <f>IF(C3827=MAX($C$761:$C$2761),C3827,"")</f>
        <v/>
      </c>
      <c r="H3827" s="247">
        <f>_xlfn.NORM.DIST(B3827,$F$753,$F$754,0)</f>
        <v>1.5758232218766465E-258</v>
      </c>
      <c r="I3827" s="247" t="str">
        <f>IF(H3827=MAX($H$761:$H$2761),C3827,"")</f>
        <v/>
      </c>
      <c r="J3827" s="247"/>
      <c r="K3827" s="247"/>
      <c r="L3827" s="247"/>
      <c r="M3827" s="247"/>
      <c r="N3827" s="247"/>
      <c r="O3827" s="247"/>
      <c r="P3827" s="247"/>
      <c r="Q3827" s="247"/>
      <c r="R3827" s="247"/>
      <c r="AZ3827" s="259"/>
      <c r="BA3827" s="259">
        <f>BA3826+$BD$753</f>
        <v>19.65439999999888</v>
      </c>
      <c r="BB3827" s="274">
        <f t="shared" si="801"/>
        <v>6.3665991875612614E-3</v>
      </c>
      <c r="BC3827" s="259">
        <f t="shared" si="802"/>
        <v>1.5712001407437726E-5</v>
      </c>
      <c r="BD3827" s="259">
        <f t="shared" si="799"/>
        <v>1.5712001407437726E-5</v>
      </c>
      <c r="BE3827" s="254" t="str">
        <f t="shared" si="800"/>
        <v/>
      </c>
    </row>
    <row r="3828" spans="1:57" ht="20.100000000000001" customHeight="1" x14ac:dyDescent="0.25">
      <c r="A3828" s="247">
        <v>3050</v>
      </c>
      <c r="B3828" s="247">
        <f>$B$755+(A3828*$B$758)</f>
        <v>19710.887319532121</v>
      </c>
      <c r="C3828" s="247">
        <f>_xlfn.NORM.DIST($B3828,$B$752,$B$753,0)</f>
        <v>4.1594629611845903E-19</v>
      </c>
      <c r="D3828" s="247">
        <f>_xlfn.NORM.DIST($B3828,$B$752,$B$753,1)</f>
        <v>0.99999999999999989</v>
      </c>
      <c r="E3828" s="247">
        <f>IF(OR(D3828&lt;$F$757,D3828&gt;$F$758),C3828,"")</f>
        <v>4.1594629611845903E-19</v>
      </c>
      <c r="F3828" s="247" t="str">
        <f>IF(AND(D3828&gt;$F$757,D3828&lt;$F$758),C3828,"")</f>
        <v/>
      </c>
      <c r="G3828" s="247" t="str">
        <f>IF(C3828=MAX($C$761:$C$2761),C3828,"")</f>
        <v/>
      </c>
      <c r="H3828" s="247">
        <f>_xlfn.NORM.DIST(B3828,$F$753,$F$754,0)</f>
        <v>1.8068412598040044E-258</v>
      </c>
      <c r="I3828" s="247" t="str">
        <f>IF(H3828=MAX($H$761:$H$2761),C3828,"")</f>
        <v/>
      </c>
      <c r="J3828" s="247"/>
      <c r="K3828" s="247"/>
      <c r="L3828" s="247"/>
      <c r="M3828" s="247"/>
      <c r="N3828" s="247"/>
      <c r="O3828" s="247"/>
      <c r="P3828" s="247"/>
      <c r="Q3828" s="247"/>
      <c r="R3828" s="247"/>
      <c r="AZ3828" s="259"/>
      <c r="BA3828" s="259">
        <f>BA3827+$BD$753</f>
        <v>19.660799999998879</v>
      </c>
      <c r="BB3828" s="274">
        <f t="shared" si="801"/>
        <v>6.3508871861538236E-3</v>
      </c>
      <c r="BC3828" s="259">
        <f t="shared" si="802"/>
        <v>1.567455415951019E-5</v>
      </c>
      <c r="BD3828" s="259">
        <f t="shared" ref="BD3828:BD3891" si="803">IF(BB3828&lt;(1-$AZ$760),BC3828,"")</f>
        <v>1.567455415951019E-5</v>
      </c>
      <c r="BE3828" s="254" t="str">
        <f t="shared" ref="BE3828:BE3891" si="804">IF(BB3828&lt;(1-$AZ$766),BC3828,"")</f>
        <v/>
      </c>
    </row>
    <row r="3829" spans="1:57" ht="20.100000000000001" customHeight="1" x14ac:dyDescent="0.25">
      <c r="A3829" s="248">
        <v>3051</v>
      </c>
      <c r="B3829" s="247">
        <f>$B$755+(A3829*$B$758)</f>
        <v>19720.502386517255</v>
      </c>
      <c r="C3829" s="247">
        <f>_xlfn.NORM.DIST($B3829,$B$752,$B$753,0)</f>
        <v>4.0252135689457347E-19</v>
      </c>
      <c r="D3829" s="247">
        <f>_xlfn.NORM.DIST($B3829,$B$752,$B$753,1)</f>
        <v>0.99999999999999989</v>
      </c>
      <c r="E3829" s="247">
        <f>IF(OR(D3829&lt;$F$757,D3829&gt;$F$758),C3829,"")</f>
        <v>4.0252135689457347E-19</v>
      </c>
      <c r="F3829" s="247" t="str">
        <f>IF(AND(D3829&gt;$F$757,D3829&lt;$F$758),C3829,"")</f>
        <v/>
      </c>
      <c r="G3829" s="247" t="str">
        <f>IF(C3829=MAX($C$761:$C$2761),C3829,"")</f>
        <v/>
      </c>
      <c r="H3829" s="247">
        <f>_xlfn.NORM.DIST(B3829,$F$753,$F$754,0)</f>
        <v>2.0716937397674217E-258</v>
      </c>
      <c r="I3829" s="247" t="str">
        <f>IF(H3829=MAX($H$761:$H$2761),C3829,"")</f>
        <v/>
      </c>
      <c r="J3829" s="247"/>
      <c r="K3829" s="247"/>
      <c r="L3829" s="247"/>
      <c r="M3829" s="247"/>
      <c r="N3829" s="247"/>
      <c r="O3829" s="247"/>
      <c r="P3829" s="247"/>
      <c r="Q3829" s="247"/>
      <c r="R3829" s="247"/>
      <c r="AZ3829" s="259"/>
      <c r="BA3829" s="259">
        <f>BA3828+$BD$753</f>
        <v>19.667199999998878</v>
      </c>
      <c r="BB3829" s="274">
        <f t="shared" ref="BB3829:BB3892" si="805">_xlfn.CHISQ.DIST.RT(BA3829,7)</f>
        <v>6.3352126319943134E-3</v>
      </c>
      <c r="BC3829" s="259">
        <f t="shared" ref="BC3829:BC3892" si="806">BB3829-BB3830</f>
        <v>1.5637192020495627E-5</v>
      </c>
      <c r="BD3829" s="259">
        <f t="shared" si="803"/>
        <v>1.5637192020495627E-5</v>
      </c>
      <c r="BE3829" s="254" t="str">
        <f t="shared" si="804"/>
        <v/>
      </c>
    </row>
    <row r="3830" spans="1:57" ht="20.100000000000001" customHeight="1" x14ac:dyDescent="0.25">
      <c r="A3830" s="247">
        <v>3052</v>
      </c>
      <c r="B3830" s="247">
        <f>$B$755+(A3830*$B$758)</f>
        <v>19730.117453502397</v>
      </c>
      <c r="C3830" s="247">
        <f>_xlfn.NORM.DIST($B3830,$B$752,$B$753,0)</f>
        <v>3.8952348395418642E-19</v>
      </c>
      <c r="D3830" s="247">
        <f>_xlfn.NORM.DIST($B3830,$B$752,$B$753,1)</f>
        <v>0.99999999999999989</v>
      </c>
      <c r="E3830" s="247">
        <f>IF(OR(D3830&lt;$F$757,D3830&gt;$F$758),C3830,"")</f>
        <v>3.8952348395418642E-19</v>
      </c>
      <c r="F3830" s="247" t="str">
        <f>IF(AND(D3830&gt;$F$757,D3830&lt;$F$758),C3830,"")</f>
        <v/>
      </c>
      <c r="G3830" s="247" t="str">
        <f>IF(C3830=MAX($C$761:$C$2761),C3830,"")</f>
        <v/>
      </c>
      <c r="H3830" s="247">
        <f>_xlfn.NORM.DIST(B3830,$F$753,$F$754,0)</f>
        <v>2.3753311244222798E-258</v>
      </c>
      <c r="I3830" s="247" t="str">
        <f>IF(H3830=MAX($H$761:$H$2761),C3830,"")</f>
        <v/>
      </c>
      <c r="J3830" s="247"/>
      <c r="K3830" s="247"/>
      <c r="L3830" s="247"/>
      <c r="M3830" s="247"/>
      <c r="N3830" s="247"/>
      <c r="O3830" s="247"/>
      <c r="P3830" s="247"/>
      <c r="Q3830" s="247"/>
      <c r="R3830" s="247"/>
      <c r="AZ3830" s="259"/>
      <c r="BA3830" s="259">
        <f>BA3829+$BD$753</f>
        <v>19.673599999998878</v>
      </c>
      <c r="BB3830" s="274">
        <f t="shared" si="805"/>
        <v>6.3195754399738178E-3</v>
      </c>
      <c r="BC3830" s="259">
        <f t="shared" si="806"/>
        <v>1.5599914809993204E-5</v>
      </c>
      <c r="BD3830" s="259">
        <f t="shared" si="803"/>
        <v>1.5599914809993204E-5</v>
      </c>
      <c r="BE3830" s="254" t="str">
        <f t="shared" si="804"/>
        <v/>
      </c>
    </row>
    <row r="3831" spans="1:57" ht="20.100000000000001" customHeight="1" x14ac:dyDescent="0.25">
      <c r="A3831" s="247">
        <v>3053</v>
      </c>
      <c r="B3831" s="247">
        <f>$B$755+(A3831*$B$758)</f>
        <v>19739.732520487531</v>
      </c>
      <c r="C3831" s="247">
        <f>_xlfn.NORM.DIST($B3831,$B$752,$B$753,0)</f>
        <v>3.7693929605394322E-19</v>
      </c>
      <c r="D3831" s="247">
        <f>_xlfn.NORM.DIST($B3831,$B$752,$B$753,1)</f>
        <v>0.99999999999999989</v>
      </c>
      <c r="E3831" s="247">
        <f>IF(OR(D3831&lt;$F$757,D3831&gt;$F$758),C3831,"")</f>
        <v>3.7693929605394322E-19</v>
      </c>
      <c r="F3831" s="247" t="str">
        <f>IF(AND(D3831&gt;$F$757,D3831&lt;$F$758),C3831,"")</f>
        <v/>
      </c>
      <c r="G3831" s="247" t="str">
        <f>IF(C3831=MAX($C$761:$C$2761),C3831,"")</f>
        <v/>
      </c>
      <c r="H3831" s="247">
        <f>_xlfn.NORM.DIST(B3831,$F$753,$F$754,0)</f>
        <v>2.7234274873253775E-258</v>
      </c>
      <c r="I3831" s="247" t="str">
        <f>IF(H3831=MAX($H$761:$H$2761),C3831,"")</f>
        <v/>
      </c>
      <c r="J3831" s="247"/>
      <c r="K3831" s="247"/>
      <c r="L3831" s="247"/>
      <c r="M3831" s="247"/>
      <c r="N3831" s="247"/>
      <c r="O3831" s="247"/>
      <c r="P3831" s="247"/>
      <c r="Q3831" s="247"/>
      <c r="R3831" s="247"/>
      <c r="AZ3831" s="259"/>
      <c r="BA3831" s="259">
        <f>BA3830+$BD$753</f>
        <v>19.679999999998877</v>
      </c>
      <c r="BB3831" s="274">
        <f t="shared" si="805"/>
        <v>6.3039755251638246E-3</v>
      </c>
      <c r="BC3831" s="259">
        <f t="shared" si="806"/>
        <v>1.5562722347930817E-5</v>
      </c>
      <c r="BD3831" s="259">
        <f t="shared" si="803"/>
        <v>1.5562722347930817E-5</v>
      </c>
      <c r="BE3831" s="254" t="str">
        <f t="shared" si="804"/>
        <v/>
      </c>
    </row>
    <row r="3832" spans="1:57" ht="20.100000000000001" customHeight="1" x14ac:dyDescent="0.25">
      <c r="A3832" s="247">
        <v>3054</v>
      </c>
      <c r="B3832" s="247">
        <f>$B$755+(A3832*$B$758)</f>
        <v>19749.347587472672</v>
      </c>
      <c r="C3832" s="247">
        <f>_xlfn.NORM.DIST($B3832,$B$752,$B$753,0)</f>
        <v>3.6475582461366985E-19</v>
      </c>
      <c r="D3832" s="247">
        <f>_xlfn.NORM.DIST($B3832,$B$752,$B$753,1)</f>
        <v>0.99999999999999989</v>
      </c>
      <c r="E3832" s="247">
        <f>IF(OR(D3832&lt;$F$757,D3832&gt;$F$758),C3832,"")</f>
        <v>3.6475582461366985E-19</v>
      </c>
      <c r="F3832" s="247" t="str">
        <f>IF(AND(D3832&gt;$F$757,D3832&lt;$F$758),C3832,"")</f>
        <v/>
      </c>
      <c r="G3832" s="247" t="str">
        <f>IF(C3832=MAX($C$761:$C$2761),C3832,"")</f>
        <v/>
      </c>
      <c r="H3832" s="247">
        <f>_xlfn.NORM.DIST(B3832,$F$753,$F$754,0)</f>
        <v>3.1224861790819661E-258</v>
      </c>
      <c r="I3832" s="247" t="str">
        <f>IF(H3832=MAX($H$761:$H$2761),C3832,"")</f>
        <v/>
      </c>
      <c r="J3832" s="247"/>
      <c r="K3832" s="247"/>
      <c r="L3832" s="247"/>
      <c r="M3832" s="247"/>
      <c r="N3832" s="247"/>
      <c r="O3832" s="247"/>
      <c r="P3832" s="247"/>
      <c r="Q3832" s="247"/>
      <c r="R3832" s="247"/>
      <c r="AZ3832" s="259"/>
      <c r="BA3832" s="259">
        <f>BA3831+$BD$753</f>
        <v>19.686399999998876</v>
      </c>
      <c r="BB3832" s="274">
        <f t="shared" si="805"/>
        <v>6.2884128028158938E-3</v>
      </c>
      <c r="BC3832" s="259">
        <f t="shared" si="806"/>
        <v>1.5525614454557288E-5</v>
      </c>
      <c r="BD3832" s="259">
        <f t="shared" si="803"/>
        <v>1.5525614454557288E-5</v>
      </c>
      <c r="BE3832" s="254" t="str">
        <f t="shared" si="804"/>
        <v/>
      </c>
    </row>
    <row r="3833" spans="1:57" ht="20.100000000000001" customHeight="1" x14ac:dyDescent="0.25">
      <c r="A3833" s="247">
        <v>3055</v>
      </c>
      <c r="B3833" s="247">
        <f>$B$755+(A3833*$B$758)</f>
        <v>19758.962654457806</v>
      </c>
      <c r="C3833" s="247">
        <f>_xlfn.NORM.DIST($B3833,$B$752,$B$753,0)</f>
        <v>3.529605012012454E-19</v>
      </c>
      <c r="D3833" s="247">
        <f>_xlfn.NORM.DIST($B3833,$B$752,$B$753,1)</f>
        <v>0.99999999999999989</v>
      </c>
      <c r="E3833" s="247">
        <f>IF(OR(D3833&lt;$F$757,D3833&gt;$F$758),C3833,"")</f>
        <v>3.529605012012454E-19</v>
      </c>
      <c r="F3833" s="247" t="str">
        <f>IF(AND(D3833&gt;$F$757,D3833&lt;$F$758),C3833,"")</f>
        <v/>
      </c>
      <c r="G3833" s="247" t="str">
        <f>IF(C3833=MAX($C$761:$C$2761),C3833,"")</f>
        <v/>
      </c>
      <c r="H3833" s="247">
        <f>_xlfn.NORM.DIST(B3833,$F$753,$F$754,0)</f>
        <v>3.5799609082536675E-258</v>
      </c>
      <c r="I3833" s="247" t="str">
        <f>IF(H3833=MAX($H$761:$H$2761),C3833,"")</f>
        <v/>
      </c>
      <c r="J3833" s="247"/>
      <c r="K3833" s="247"/>
      <c r="L3833" s="247"/>
      <c r="M3833" s="247"/>
      <c r="N3833" s="247"/>
      <c r="O3833" s="247"/>
      <c r="P3833" s="247"/>
      <c r="Q3833" s="247"/>
      <c r="R3833" s="247"/>
      <c r="AZ3833" s="259"/>
      <c r="BA3833" s="259">
        <f>BA3832+$BD$753</f>
        <v>19.692799999998876</v>
      </c>
      <c r="BB3833" s="274">
        <f t="shared" si="805"/>
        <v>6.2728871883613365E-3</v>
      </c>
      <c r="BC3833" s="259">
        <f t="shared" si="806"/>
        <v>1.5488590950503076E-5</v>
      </c>
      <c r="BD3833" s="259">
        <f t="shared" si="803"/>
        <v>1.5488590950503076E-5</v>
      </c>
      <c r="BE3833" s="254" t="str">
        <f t="shared" si="804"/>
        <v/>
      </c>
    </row>
    <row r="3834" spans="1:57" ht="20.100000000000001" customHeight="1" x14ac:dyDescent="0.25">
      <c r="A3834" s="247">
        <v>3056</v>
      </c>
      <c r="B3834" s="247">
        <f>$B$755+(A3834*$B$758)</f>
        <v>19768.577721442947</v>
      </c>
      <c r="C3834" s="247">
        <f>_xlfn.NORM.DIST($B3834,$B$752,$B$753,0)</f>
        <v>3.4154114539029099E-19</v>
      </c>
      <c r="D3834" s="247">
        <f>_xlfn.NORM.DIST($B3834,$B$752,$B$753,1)</f>
        <v>0.99999999999999989</v>
      </c>
      <c r="E3834" s="247">
        <f>IF(OR(D3834&lt;$F$757,D3834&gt;$F$758),C3834,"")</f>
        <v>3.4154114539029099E-19</v>
      </c>
      <c r="F3834" s="247" t="str">
        <f>IF(AND(D3834&gt;$F$757,D3834&lt;$F$758),C3834,"")</f>
        <v/>
      </c>
      <c r="G3834" s="247" t="str">
        <f>IF(C3834=MAX($C$761:$C$2761),C3834,"")</f>
        <v/>
      </c>
      <c r="H3834" s="247">
        <f>_xlfn.NORM.DIST(B3834,$F$753,$F$754,0)</f>
        <v>4.1043944835362701E-258</v>
      </c>
      <c r="I3834" s="247" t="str">
        <f>IF(H3834=MAX($H$761:$H$2761),C3834,"")</f>
        <v/>
      </c>
      <c r="J3834" s="247"/>
      <c r="K3834" s="247"/>
      <c r="L3834" s="247"/>
      <c r="M3834" s="247"/>
      <c r="N3834" s="247"/>
      <c r="O3834" s="247"/>
      <c r="P3834" s="247"/>
      <c r="Q3834" s="247"/>
      <c r="R3834" s="247"/>
      <c r="AZ3834" s="259"/>
      <c r="BA3834" s="259">
        <f>BA3833+$BD$753</f>
        <v>19.699199999998875</v>
      </c>
      <c r="BB3834" s="274">
        <f t="shared" si="805"/>
        <v>6.2573985974108334E-3</v>
      </c>
      <c r="BC3834" s="259">
        <f t="shared" si="806"/>
        <v>1.5451651656703085E-5</v>
      </c>
      <c r="BD3834" s="259">
        <f t="shared" si="803"/>
        <v>1.5451651656703085E-5</v>
      </c>
      <c r="BE3834" s="254" t="str">
        <f t="shared" si="804"/>
        <v/>
      </c>
    </row>
    <row r="3835" spans="1:57" ht="20.100000000000001" customHeight="1" x14ac:dyDescent="0.25">
      <c r="A3835" s="247">
        <v>3057</v>
      </c>
      <c r="B3835" s="247">
        <f>$B$755+(A3835*$B$758)</f>
        <v>19778.192788428081</v>
      </c>
      <c r="C3835" s="247">
        <f>_xlfn.NORM.DIST($B3835,$B$752,$B$753,0)</f>
        <v>3.3048595297996986E-19</v>
      </c>
      <c r="D3835" s="247">
        <f>_xlfn.NORM.DIST($B3835,$B$752,$B$753,1)</f>
        <v>0.99999999999999989</v>
      </c>
      <c r="E3835" s="247">
        <f>IF(OR(D3835&lt;$F$757,D3835&gt;$F$758),C3835,"")</f>
        <v>3.3048595297996986E-19</v>
      </c>
      <c r="F3835" s="247" t="str">
        <f>IF(AND(D3835&gt;$F$757,D3835&lt;$F$758),C3835,"")</f>
        <v/>
      </c>
      <c r="G3835" s="247" t="str">
        <f>IF(C3835=MAX($C$761:$C$2761),C3835,"")</f>
        <v/>
      </c>
      <c r="H3835" s="247">
        <f>_xlfn.NORM.DIST(B3835,$F$753,$F$754,0)</f>
        <v>4.7055777907894227E-258</v>
      </c>
      <c r="I3835" s="247" t="str">
        <f>IF(H3835=MAX($H$761:$H$2761),C3835,"")</f>
        <v/>
      </c>
      <c r="J3835" s="247"/>
      <c r="K3835" s="247"/>
      <c r="L3835" s="247"/>
      <c r="M3835" s="247"/>
      <c r="N3835" s="247"/>
      <c r="O3835" s="247"/>
      <c r="P3835" s="247"/>
      <c r="Q3835" s="247"/>
      <c r="R3835" s="247"/>
      <c r="AZ3835" s="259"/>
      <c r="BA3835" s="259">
        <f>BA3834+$BD$753</f>
        <v>19.705599999998874</v>
      </c>
      <c r="BB3835" s="274">
        <f t="shared" si="805"/>
        <v>6.2419469457541303E-3</v>
      </c>
      <c r="BC3835" s="259">
        <f t="shared" si="806"/>
        <v>1.5414796394426153E-5</v>
      </c>
      <c r="BD3835" s="259">
        <f t="shared" si="803"/>
        <v>1.5414796394426153E-5</v>
      </c>
      <c r="BE3835" s="254" t="str">
        <f t="shared" si="804"/>
        <v/>
      </c>
    </row>
    <row r="3836" spans="1:57" ht="20.100000000000001" customHeight="1" x14ac:dyDescent="0.25">
      <c r="A3836" s="248">
        <v>3058</v>
      </c>
      <c r="B3836" s="247">
        <f>$B$755+(A3836*$B$758)</f>
        <v>19787.807855413223</v>
      </c>
      <c r="C3836" s="247">
        <f>_xlfn.NORM.DIST($B3836,$B$752,$B$753,0)</f>
        <v>3.1978348456613042E-19</v>
      </c>
      <c r="D3836" s="247">
        <f>_xlfn.NORM.DIST($B3836,$B$752,$B$753,1)</f>
        <v>0.99999999999999989</v>
      </c>
      <c r="E3836" s="247">
        <f>IF(OR(D3836&lt;$F$757,D3836&gt;$F$758),C3836,"")</f>
        <v>3.1978348456613042E-19</v>
      </c>
      <c r="F3836" s="247" t="str">
        <f>IF(AND(D3836&gt;$F$757,D3836&lt;$F$758),C3836,"")</f>
        <v/>
      </c>
      <c r="G3836" s="247" t="str">
        <f>IF(C3836=MAX($C$761:$C$2761),C3836,"")</f>
        <v/>
      </c>
      <c r="H3836" s="247">
        <f>_xlfn.NORM.DIST(B3836,$F$753,$F$754,0)</f>
        <v>5.3947319531378438E-258</v>
      </c>
      <c r="I3836" s="247" t="str">
        <f>IF(H3836=MAX($H$761:$H$2761),C3836,"")</f>
        <v/>
      </c>
      <c r="J3836" s="247"/>
      <c r="K3836" s="247"/>
      <c r="L3836" s="247"/>
      <c r="M3836" s="247"/>
      <c r="N3836" s="247"/>
      <c r="O3836" s="247"/>
      <c r="P3836" s="247"/>
      <c r="Q3836" s="247"/>
      <c r="R3836" s="247"/>
      <c r="AZ3836" s="259"/>
      <c r="BA3836" s="259">
        <f>BA3835+$BD$753</f>
        <v>19.711999999998874</v>
      </c>
      <c r="BB3836" s="274">
        <f t="shared" si="805"/>
        <v>6.2265321493597042E-3</v>
      </c>
      <c r="BC3836" s="259">
        <f t="shared" si="806"/>
        <v>1.5378024985328829E-5</v>
      </c>
      <c r="BD3836" s="259">
        <f t="shared" si="803"/>
        <v>1.5378024985328829E-5</v>
      </c>
      <c r="BE3836" s="254" t="str">
        <f t="shared" si="804"/>
        <v/>
      </c>
    </row>
    <row r="3837" spans="1:57" ht="20.100000000000001" customHeight="1" x14ac:dyDescent="0.25">
      <c r="A3837" s="247">
        <v>3059</v>
      </c>
      <c r="B3837" s="247">
        <f>$B$755+(A3837*$B$758)</f>
        <v>19797.422922398357</v>
      </c>
      <c r="C3837" s="247">
        <f>_xlfn.NORM.DIST($B3837,$B$752,$B$753,0)</f>
        <v>3.0942265445367857E-19</v>
      </c>
      <c r="D3837" s="247">
        <f>_xlfn.NORM.DIST($B3837,$B$752,$B$753,1)</f>
        <v>0.99999999999999989</v>
      </c>
      <c r="E3837" s="247">
        <f>IF(OR(D3837&lt;$F$757,D3837&gt;$F$758),C3837,"")</f>
        <v>3.0942265445367857E-19</v>
      </c>
      <c r="F3837" s="247" t="str">
        <f>IF(AND(D3837&gt;$F$757,D3837&lt;$F$758),C3837,"")</f>
        <v/>
      </c>
      <c r="G3837" s="247" t="str">
        <f>IF(C3837=MAX($C$761:$C$2761),C3837,"")</f>
        <v/>
      </c>
      <c r="H3837" s="247">
        <f>_xlfn.NORM.DIST(B3837,$F$753,$F$754,0)</f>
        <v>6.1847170514891432E-258</v>
      </c>
      <c r="I3837" s="247" t="str">
        <f>IF(H3837=MAX($H$761:$H$2761),C3837,"")</f>
        <v/>
      </c>
      <c r="J3837" s="247"/>
      <c r="K3837" s="247"/>
      <c r="L3837" s="247"/>
      <c r="M3837" s="247"/>
      <c r="N3837" s="247"/>
      <c r="O3837" s="247"/>
      <c r="P3837" s="247"/>
      <c r="Q3837" s="247"/>
      <c r="R3837" s="247"/>
      <c r="AZ3837" s="259"/>
      <c r="BA3837" s="259">
        <f>BA3836+$BD$753</f>
        <v>19.718399999998873</v>
      </c>
      <c r="BB3837" s="274">
        <f t="shared" si="805"/>
        <v>6.2111541243743754E-3</v>
      </c>
      <c r="BC3837" s="259">
        <f t="shared" si="806"/>
        <v>1.5341337251346086E-5</v>
      </c>
      <c r="BD3837" s="259">
        <f t="shared" si="803"/>
        <v>1.5341337251346086E-5</v>
      </c>
      <c r="BE3837" s="254" t="str">
        <f t="shared" si="804"/>
        <v/>
      </c>
    </row>
    <row r="3838" spans="1:57" ht="20.100000000000001" customHeight="1" x14ac:dyDescent="0.25">
      <c r="A3838" s="247">
        <v>3060</v>
      </c>
      <c r="B3838" s="247">
        <f>$B$755+(A3838*$B$758)</f>
        <v>19807.037989383498</v>
      </c>
      <c r="C3838" s="247">
        <f>_xlfn.NORM.DIST($B3838,$B$752,$B$753,0)</f>
        <v>2.9939271989998463E-19</v>
      </c>
      <c r="D3838" s="247">
        <f>_xlfn.NORM.DIST($B3838,$B$752,$B$753,1)</f>
        <v>0.99999999999999989</v>
      </c>
      <c r="E3838" s="247">
        <f>IF(OR(D3838&lt;$F$757,D3838&gt;$F$758),C3838,"")</f>
        <v>2.9939271989998463E-19</v>
      </c>
      <c r="F3838" s="247" t="str">
        <f>IF(AND(D3838&gt;$F$757,D3838&lt;$F$758),C3838,"")</f>
        <v/>
      </c>
      <c r="G3838" s="247" t="str">
        <f>IF(C3838=MAX($C$761:$C$2761),C3838,"")</f>
        <v/>
      </c>
      <c r="H3838" s="247">
        <f>_xlfn.NORM.DIST(B3838,$F$753,$F$754,0)</f>
        <v>7.0902712743710772E-258</v>
      </c>
      <c r="I3838" s="247" t="str">
        <f>IF(H3838=MAX($H$761:$H$2761),C3838,"")</f>
        <v/>
      </c>
      <c r="J3838" s="247"/>
      <c r="K3838" s="247"/>
      <c r="L3838" s="247"/>
      <c r="M3838" s="247"/>
      <c r="N3838" s="247"/>
      <c r="O3838" s="247"/>
      <c r="P3838" s="247"/>
      <c r="Q3838" s="247"/>
      <c r="R3838" s="247"/>
      <c r="AZ3838" s="259"/>
      <c r="BA3838" s="259">
        <f>BA3837+$BD$753</f>
        <v>19.724799999998872</v>
      </c>
      <c r="BB3838" s="274">
        <f t="shared" si="805"/>
        <v>6.1958127871230293E-3</v>
      </c>
      <c r="BC3838" s="259">
        <f t="shared" si="806"/>
        <v>1.5304733014795402E-5</v>
      </c>
      <c r="BD3838" s="259">
        <f t="shared" si="803"/>
        <v>1.5304733014795402E-5</v>
      </c>
      <c r="BE3838" s="254" t="str">
        <f t="shared" si="804"/>
        <v/>
      </c>
    </row>
    <row r="3839" spans="1:57" ht="20.100000000000001" customHeight="1" x14ac:dyDescent="0.25">
      <c r="A3839" s="247">
        <v>3061</v>
      </c>
      <c r="B3839" s="247">
        <f>$B$755+(A3839*$B$758)</f>
        <v>19816.653056368632</v>
      </c>
      <c r="C3839" s="247">
        <f>_xlfn.NORM.DIST($B3839,$B$752,$B$753,0)</f>
        <v>2.8968327067982423E-19</v>
      </c>
      <c r="D3839" s="247">
        <f>_xlfn.NORM.DIST($B3839,$B$752,$B$753,1)</f>
        <v>0.99999999999999989</v>
      </c>
      <c r="E3839" s="247">
        <f>IF(OR(D3839&lt;$F$757,D3839&gt;$F$758),C3839,"")</f>
        <v>2.8968327067982423E-19</v>
      </c>
      <c r="F3839" s="247" t="str">
        <f>IF(AND(D3839&gt;$F$757,D3839&lt;$F$758),C3839,"")</f>
        <v/>
      </c>
      <c r="G3839" s="247" t="str">
        <f>IF(C3839=MAX($C$761:$C$2761),C3839,"")</f>
        <v/>
      </c>
      <c r="H3839" s="247">
        <f>_xlfn.NORM.DIST(B3839,$F$753,$F$754,0)</f>
        <v>8.128284928955284E-258</v>
      </c>
      <c r="I3839" s="247" t="str">
        <f>IF(H3839=MAX($H$761:$H$2761),C3839,"")</f>
        <v/>
      </c>
      <c r="J3839" s="247"/>
      <c r="K3839" s="247"/>
      <c r="L3839" s="247"/>
      <c r="M3839" s="247"/>
      <c r="N3839" s="247"/>
      <c r="O3839" s="247"/>
      <c r="P3839" s="247"/>
      <c r="Q3839" s="247"/>
      <c r="R3839" s="247"/>
      <c r="AZ3839" s="259"/>
      <c r="BA3839" s="259">
        <f>BA3838+$BD$753</f>
        <v>19.731199999998871</v>
      </c>
      <c r="BB3839" s="274">
        <f t="shared" si="805"/>
        <v>6.1805080541082339E-3</v>
      </c>
      <c r="BC3839" s="259">
        <f t="shared" si="806"/>
        <v>1.5268212098290025E-5</v>
      </c>
      <c r="BD3839" s="259">
        <f t="shared" si="803"/>
        <v>1.5268212098290025E-5</v>
      </c>
      <c r="BE3839" s="254" t="str">
        <f t="shared" si="804"/>
        <v/>
      </c>
    </row>
    <row r="3840" spans="1:57" ht="20.100000000000001" customHeight="1" x14ac:dyDescent="0.25">
      <c r="A3840" s="247">
        <v>3062</v>
      </c>
      <c r="B3840" s="247">
        <f>$B$755+(A3840*$B$758)</f>
        <v>19826.268123353773</v>
      </c>
      <c r="C3840" s="247">
        <f>_xlfn.NORM.DIST($B3840,$B$752,$B$753,0)</f>
        <v>2.802842189622203E-19</v>
      </c>
      <c r="D3840" s="247">
        <f>_xlfn.NORM.DIST($B3840,$B$752,$B$753,1)</f>
        <v>0.99999999999999989</v>
      </c>
      <c r="E3840" s="247">
        <f>IF(OR(D3840&lt;$F$757,D3840&gt;$F$758),C3840,"")</f>
        <v>2.802842189622203E-19</v>
      </c>
      <c r="F3840" s="247" t="str">
        <f>IF(AND(D3840&gt;$F$757,D3840&lt;$F$758),C3840,"")</f>
        <v/>
      </c>
      <c r="G3840" s="247" t="str">
        <f>IF(C3840=MAX($C$761:$C$2761),C3840,"")</f>
        <v/>
      </c>
      <c r="H3840" s="247">
        <f>_xlfn.NORM.DIST(B3840,$F$753,$F$754,0)</f>
        <v>9.3181143899648958E-258</v>
      </c>
      <c r="I3840" s="247" t="str">
        <f>IF(H3840=MAX($H$761:$H$2761),C3840,"")</f>
        <v/>
      </c>
      <c r="J3840" s="247"/>
      <c r="K3840" s="247"/>
      <c r="L3840" s="247"/>
      <c r="M3840" s="247"/>
      <c r="N3840" s="247"/>
      <c r="O3840" s="247"/>
      <c r="P3840" s="247"/>
      <c r="Q3840" s="247"/>
      <c r="R3840" s="247"/>
      <c r="AZ3840" s="259"/>
      <c r="BA3840" s="259">
        <f>BA3839+$BD$753</f>
        <v>19.737599999998871</v>
      </c>
      <c r="BB3840" s="274">
        <f t="shared" si="805"/>
        <v>6.1652398420099438E-3</v>
      </c>
      <c r="BC3840" s="259">
        <f t="shared" si="806"/>
        <v>1.5231774324823977E-5</v>
      </c>
      <c r="BD3840" s="259">
        <f t="shared" si="803"/>
        <v>1.5231774324823977E-5</v>
      </c>
      <c r="BE3840" s="254" t="str">
        <f t="shared" si="804"/>
        <v/>
      </c>
    </row>
    <row r="3841" spans="1:57" ht="20.100000000000001" customHeight="1" x14ac:dyDescent="0.25">
      <c r="A3841" s="247">
        <v>3063</v>
      </c>
      <c r="B3841" s="247">
        <f>$B$755+(A3841*$B$758)</f>
        <v>19835.883190338907</v>
      </c>
      <c r="C3841" s="247">
        <f>_xlfn.NORM.DIST($B3841,$B$752,$B$753,0)</f>
        <v>2.7118578949024506E-19</v>
      </c>
      <c r="D3841" s="247">
        <f>_xlfn.NORM.DIST($B3841,$B$752,$B$753,1)</f>
        <v>0.99999999999999989</v>
      </c>
      <c r="E3841" s="247">
        <f>IF(OR(D3841&lt;$F$757,D3841&gt;$F$758),C3841,"")</f>
        <v>2.7118578949024506E-19</v>
      </c>
      <c r="F3841" s="247" t="str">
        <f>IF(AND(D3841&gt;$F$757,D3841&lt;$F$758),C3841,"")</f>
        <v/>
      </c>
      <c r="G3841" s="247" t="str">
        <f>IF(C3841=MAX($C$761:$C$2761),C3841,"")</f>
        <v/>
      </c>
      <c r="H3841" s="247">
        <f>_xlfn.NORM.DIST(B3841,$F$753,$F$754,0)</f>
        <v>1.0681941801793512E-257</v>
      </c>
      <c r="I3841" s="247" t="str">
        <f>IF(H3841=MAX($H$761:$H$2761),C3841,"")</f>
        <v/>
      </c>
      <c r="J3841" s="247"/>
      <c r="K3841" s="247"/>
      <c r="L3841" s="247"/>
      <c r="M3841" s="247"/>
      <c r="N3841" s="247"/>
      <c r="O3841" s="247"/>
      <c r="P3841" s="247"/>
      <c r="Q3841" s="247"/>
      <c r="R3841" s="247"/>
      <c r="AZ3841" s="259"/>
      <c r="BA3841" s="259">
        <f>BA3840+$BD$753</f>
        <v>19.74399999999887</v>
      </c>
      <c r="BB3841" s="274">
        <f t="shared" si="805"/>
        <v>6.1500080676851199E-3</v>
      </c>
      <c r="BC3841" s="259">
        <f t="shared" si="806"/>
        <v>1.5195419517687048E-5</v>
      </c>
      <c r="BD3841" s="259">
        <f t="shared" si="803"/>
        <v>1.5195419517687048E-5</v>
      </c>
      <c r="BE3841" s="254" t="str">
        <f t="shared" si="804"/>
        <v/>
      </c>
    </row>
    <row r="3842" spans="1:57" ht="20.100000000000001" customHeight="1" x14ac:dyDescent="0.25">
      <c r="A3842" s="248">
        <v>3064</v>
      </c>
      <c r="B3842" s="247">
        <f>$B$755+(A3842*$B$758)</f>
        <v>19845.498257324049</v>
      </c>
      <c r="C3842" s="247">
        <f>_xlfn.NORM.DIST($B3842,$B$752,$B$753,0)</f>
        <v>2.6237851005465787E-19</v>
      </c>
      <c r="D3842" s="247">
        <f>_xlfn.NORM.DIST($B3842,$B$752,$B$753,1)</f>
        <v>0.99999999999999989</v>
      </c>
      <c r="E3842" s="247">
        <f>IF(OR(D3842&lt;$F$757,D3842&gt;$F$758),C3842,"")</f>
        <v>2.6237851005465787E-19</v>
      </c>
      <c r="F3842" s="247" t="str">
        <f>IF(AND(D3842&gt;$F$757,D3842&lt;$F$758),C3842,"")</f>
        <v/>
      </c>
      <c r="G3842" s="247" t="str">
        <f>IF(C3842=MAX($C$761:$C$2761),C3842,"")</f>
        <v/>
      </c>
      <c r="H3842" s="247">
        <f>_xlfn.NORM.DIST(B3842,$F$753,$F$754,0)</f>
        <v>1.2245187194985683E-257</v>
      </c>
      <c r="I3842" s="247" t="str">
        <f>IF(H3842=MAX($H$761:$H$2761),C3842,"")</f>
        <v/>
      </c>
      <c r="J3842" s="247"/>
      <c r="K3842" s="247"/>
      <c r="L3842" s="247"/>
      <c r="M3842" s="247"/>
      <c r="N3842" s="247"/>
      <c r="O3842" s="247"/>
      <c r="P3842" s="247"/>
      <c r="Q3842" s="247"/>
      <c r="R3842" s="247"/>
      <c r="AZ3842" s="259"/>
      <c r="BA3842" s="259">
        <f>BA3841+$BD$753</f>
        <v>19.750399999998869</v>
      </c>
      <c r="BB3842" s="274">
        <f t="shared" si="805"/>
        <v>6.1348126481674328E-3</v>
      </c>
      <c r="BC3842" s="259">
        <f t="shared" si="806"/>
        <v>1.5159147500522913E-5</v>
      </c>
      <c r="BD3842" s="259">
        <f t="shared" si="803"/>
        <v>1.5159147500522913E-5</v>
      </c>
      <c r="BE3842" s="254" t="str">
        <f t="shared" si="804"/>
        <v/>
      </c>
    </row>
    <row r="3843" spans="1:57" ht="20.100000000000001" customHeight="1" x14ac:dyDescent="0.25">
      <c r="A3843" s="247">
        <v>3065</v>
      </c>
      <c r="B3843" s="247">
        <f>$B$755+(A3843*$B$758)</f>
        <v>19855.113324309183</v>
      </c>
      <c r="C3843" s="247">
        <f>_xlfn.NORM.DIST($B3843,$B$752,$B$753,0)</f>
        <v>2.5385320225295765E-19</v>
      </c>
      <c r="D3843" s="247">
        <f>_xlfn.NORM.DIST($B3843,$B$752,$B$753,1)</f>
        <v>0.99999999999999989</v>
      </c>
      <c r="E3843" s="247">
        <f>IF(OR(D3843&lt;$F$757,D3843&gt;$F$758),C3843,"")</f>
        <v>2.5385320225295765E-19</v>
      </c>
      <c r="F3843" s="247" t="str">
        <f>IF(AND(D3843&gt;$F$757,D3843&lt;$F$758),C3843,"")</f>
        <v/>
      </c>
      <c r="G3843" s="247" t="str">
        <f>IF(C3843=MAX($C$761:$C$2761),C3843,"")</f>
        <v/>
      </c>
      <c r="H3843" s="247">
        <f>_xlfn.NORM.DIST(B3843,$F$753,$F$754,0)</f>
        <v>1.4036980647143544E-257</v>
      </c>
      <c r="I3843" s="247" t="str">
        <f>IF(H3843=MAX($H$761:$H$2761),C3843,"")</f>
        <v/>
      </c>
      <c r="J3843" s="247"/>
      <c r="K3843" s="247"/>
      <c r="L3843" s="247"/>
      <c r="M3843" s="247"/>
      <c r="N3843" s="247"/>
      <c r="O3843" s="247"/>
      <c r="P3843" s="247"/>
      <c r="Q3843" s="247"/>
      <c r="R3843" s="247"/>
      <c r="AZ3843" s="259"/>
      <c r="BA3843" s="259">
        <f>BA3842+$BD$753</f>
        <v>19.756799999998869</v>
      </c>
      <c r="BB3843" s="274">
        <f t="shared" si="805"/>
        <v>6.1196535006669099E-3</v>
      </c>
      <c r="BC3843" s="259">
        <f t="shared" si="806"/>
        <v>1.5122958097332599E-5</v>
      </c>
      <c r="BD3843" s="259">
        <f t="shared" si="803"/>
        <v>1.5122958097332599E-5</v>
      </c>
      <c r="BE3843" s="254" t="str">
        <f t="shared" si="804"/>
        <v/>
      </c>
    </row>
    <row r="3844" spans="1:57" ht="20.100000000000001" customHeight="1" x14ac:dyDescent="0.25">
      <c r="A3844" s="247">
        <v>3066</v>
      </c>
      <c r="B3844" s="247">
        <f>$B$755+(A3844*$B$758)</f>
        <v>19864.728391294324</v>
      </c>
      <c r="C3844" s="247">
        <f>_xlfn.NORM.DIST($B3844,$B$752,$B$753,0)</f>
        <v>2.4560097252526987E-19</v>
      </c>
      <c r="D3844" s="247">
        <f>_xlfn.NORM.DIST($B3844,$B$752,$B$753,1)</f>
        <v>0.99999999999999989</v>
      </c>
      <c r="E3844" s="247">
        <f>IF(OR(D3844&lt;$F$757,D3844&gt;$F$758),C3844,"")</f>
        <v>2.4560097252526987E-19</v>
      </c>
      <c r="F3844" s="247" t="str">
        <f>IF(AND(D3844&gt;$F$757,D3844&lt;$F$758),C3844,"")</f>
        <v/>
      </c>
      <c r="G3844" s="247" t="str">
        <f>IF(C3844=MAX($C$761:$C$2761),C3844,"")</f>
        <v/>
      </c>
      <c r="H3844" s="247">
        <f>_xlfn.NORM.DIST(B3844,$F$753,$F$754,0)</f>
        <v>1.6090703227877656E-257</v>
      </c>
      <c r="I3844" s="247" t="str">
        <f>IF(H3844=MAX($H$761:$H$2761),C3844,"")</f>
        <v/>
      </c>
      <c r="J3844" s="247"/>
      <c r="K3844" s="247"/>
      <c r="L3844" s="247"/>
      <c r="M3844" s="247"/>
      <c r="N3844" s="247"/>
      <c r="O3844" s="247"/>
      <c r="P3844" s="247"/>
      <c r="Q3844" s="247"/>
      <c r="R3844" s="247"/>
      <c r="AZ3844" s="259"/>
      <c r="BA3844" s="259">
        <f>BA3843+$BD$753</f>
        <v>19.763199999998868</v>
      </c>
      <c r="BB3844" s="274">
        <f t="shared" si="805"/>
        <v>6.1045305425695773E-3</v>
      </c>
      <c r="BC3844" s="259">
        <f t="shared" si="806"/>
        <v>1.5086851132392956E-5</v>
      </c>
      <c r="BD3844" s="259">
        <f t="shared" si="803"/>
        <v>1.5086851132392956E-5</v>
      </c>
      <c r="BE3844" s="254" t="str">
        <f t="shared" si="804"/>
        <v/>
      </c>
    </row>
    <row r="3845" spans="1:57" ht="20.100000000000001" customHeight="1" x14ac:dyDescent="0.25">
      <c r="A3845" s="247">
        <v>3067</v>
      </c>
      <c r="B3845" s="247">
        <f>$B$755+(A3845*$B$758)</f>
        <v>19874.343458279458</v>
      </c>
      <c r="C3845" s="247">
        <f>_xlfn.NORM.DIST($B3845,$B$752,$B$753,0)</f>
        <v>2.3761320345910236E-19</v>
      </c>
      <c r="D3845" s="247">
        <f>_xlfn.NORM.DIST($B3845,$B$752,$B$753,1)</f>
        <v>0.99999999999999989</v>
      </c>
      <c r="E3845" s="247">
        <f>IF(OR(D3845&lt;$F$757,D3845&gt;$F$758),C3845,"")</f>
        <v>2.3761320345910236E-19</v>
      </c>
      <c r="F3845" s="247" t="str">
        <f>IF(AND(D3845&gt;$F$757,D3845&lt;$F$758),C3845,"")</f>
        <v/>
      </c>
      <c r="G3845" s="247" t="str">
        <f>IF(C3845=MAX($C$761:$C$2761),C3845,"")</f>
        <v/>
      </c>
      <c r="H3845" s="247">
        <f>_xlfn.NORM.DIST(B3845,$F$753,$F$754,0)</f>
        <v>1.8444606738253557E-257</v>
      </c>
      <c r="I3845" s="247" t="str">
        <f>IF(H3845=MAX($H$761:$H$2761),C3845,"")</f>
        <v/>
      </c>
      <c r="J3845" s="247"/>
      <c r="K3845" s="247"/>
      <c r="L3845" s="247"/>
      <c r="M3845" s="247"/>
      <c r="N3845" s="247"/>
      <c r="O3845" s="247"/>
      <c r="P3845" s="247"/>
      <c r="Q3845" s="247"/>
      <c r="R3845" s="247"/>
      <c r="AZ3845" s="259"/>
      <c r="BA3845" s="259">
        <f>BA3844+$BD$753</f>
        <v>19.769599999998867</v>
      </c>
      <c r="BB3845" s="274">
        <f t="shared" si="805"/>
        <v>6.0894436914371844E-3</v>
      </c>
      <c r="BC3845" s="259">
        <f t="shared" si="806"/>
        <v>1.5050826430371145E-5</v>
      </c>
      <c r="BD3845" s="259">
        <f t="shared" si="803"/>
        <v>1.5050826430371145E-5</v>
      </c>
      <c r="BE3845" s="254" t="str">
        <f t="shared" si="804"/>
        <v/>
      </c>
    </row>
    <row r="3846" spans="1:57" ht="20.100000000000001" customHeight="1" x14ac:dyDescent="0.25">
      <c r="A3846" s="247">
        <v>3068</v>
      </c>
      <c r="B3846" s="247">
        <f>$B$755+(A3846*$B$758)</f>
        <v>19883.958525264599</v>
      </c>
      <c r="C3846" s="247">
        <f>_xlfn.NORM.DIST($B3846,$B$752,$B$753,0)</f>
        <v>2.2988154535488372E-19</v>
      </c>
      <c r="D3846" s="247">
        <f>_xlfn.NORM.DIST($B3846,$B$752,$B$753,1)</f>
        <v>0.99999999999999989</v>
      </c>
      <c r="E3846" s="247">
        <f>IF(OR(D3846&lt;$F$757,D3846&gt;$F$758),C3846,"")</f>
        <v>2.2988154535488372E-19</v>
      </c>
      <c r="F3846" s="247" t="str">
        <f>IF(AND(D3846&gt;$F$757,D3846&lt;$F$758),C3846,"")</f>
        <v/>
      </c>
      <c r="G3846" s="247" t="str">
        <f>IF(C3846=MAX($C$761:$C$2761),C3846,"")</f>
        <v/>
      </c>
      <c r="H3846" s="247">
        <f>_xlfn.NORM.DIST(B3846,$F$753,$F$754,0)</f>
        <v>2.1142523710634203E-257</v>
      </c>
      <c r="I3846" s="247" t="str">
        <f>IF(H3846=MAX($H$761:$H$2761),C3846,"")</f>
        <v/>
      </c>
      <c r="J3846" s="247"/>
      <c r="K3846" s="247"/>
      <c r="L3846" s="247"/>
      <c r="M3846" s="247"/>
      <c r="N3846" s="247"/>
      <c r="O3846" s="247"/>
      <c r="P3846" s="247"/>
      <c r="Q3846" s="247"/>
      <c r="R3846" s="247"/>
      <c r="AZ3846" s="259"/>
      <c r="BA3846" s="259">
        <f>BA3845+$BD$753</f>
        <v>19.775999999998866</v>
      </c>
      <c r="BB3846" s="274">
        <f t="shared" si="805"/>
        <v>6.0743928650068132E-3</v>
      </c>
      <c r="BC3846" s="259">
        <f t="shared" si="806"/>
        <v>1.5014883816233567E-5</v>
      </c>
      <c r="BD3846" s="259">
        <f t="shared" si="803"/>
        <v>1.5014883816233567E-5</v>
      </c>
      <c r="BE3846" s="254" t="str">
        <f t="shared" si="804"/>
        <v/>
      </c>
    </row>
    <row r="3847" spans="1:57" ht="20.100000000000001" customHeight="1" x14ac:dyDescent="0.25">
      <c r="A3847" s="247">
        <v>3069</v>
      </c>
      <c r="B3847" s="247">
        <f>$B$755+(A3847*$B$758)</f>
        <v>19893.573592249733</v>
      </c>
      <c r="C3847" s="247">
        <f>_xlfn.NORM.DIST($B3847,$B$752,$B$753,0)</f>
        <v>2.2239790804475334E-19</v>
      </c>
      <c r="D3847" s="247">
        <f>_xlfn.NORM.DIST($B3847,$B$752,$B$753,1)</f>
        <v>0.99999999999999989</v>
      </c>
      <c r="E3847" s="247">
        <f>IF(OR(D3847&lt;$F$757,D3847&gt;$F$758),C3847,"")</f>
        <v>2.2239790804475334E-19</v>
      </c>
      <c r="F3847" s="247" t="str">
        <f>IF(AND(D3847&gt;$F$757,D3847&lt;$F$758),C3847,"")</f>
        <v/>
      </c>
      <c r="G3847" s="247" t="str">
        <f>IF(C3847=MAX($C$761:$C$2761),C3847,"")</f>
        <v/>
      </c>
      <c r="H3847" s="247">
        <f>_xlfn.NORM.DIST(B3847,$F$753,$F$754,0)</f>
        <v>2.4234680801505366E-257</v>
      </c>
      <c r="I3847" s="247" t="str">
        <f>IF(H3847=MAX($H$761:$H$2761),C3847,"")</f>
        <v/>
      </c>
      <c r="J3847" s="247"/>
      <c r="K3847" s="247"/>
      <c r="L3847" s="247"/>
      <c r="M3847" s="247"/>
      <c r="N3847" s="247"/>
      <c r="O3847" s="247"/>
      <c r="P3847" s="247"/>
      <c r="Q3847" s="247"/>
      <c r="R3847" s="247"/>
      <c r="AZ3847" s="259"/>
      <c r="BA3847" s="259">
        <f>BA3846+$BD$753</f>
        <v>19.782399999998866</v>
      </c>
      <c r="BB3847" s="274">
        <f t="shared" si="805"/>
        <v>6.0593779811905796E-3</v>
      </c>
      <c r="BC3847" s="259">
        <f t="shared" si="806"/>
        <v>1.4979023115324792E-5</v>
      </c>
      <c r="BD3847" s="259">
        <f t="shared" si="803"/>
        <v>1.4979023115324792E-5</v>
      </c>
      <c r="BE3847" s="254" t="str">
        <f t="shared" si="804"/>
        <v/>
      </c>
    </row>
    <row r="3848" spans="1:57" ht="20.100000000000001" customHeight="1" x14ac:dyDescent="0.25">
      <c r="A3848" s="247">
        <v>3070</v>
      </c>
      <c r="B3848" s="247">
        <f>$B$755+(A3848*$B$758)</f>
        <v>19903.188659234875</v>
      </c>
      <c r="C3848" s="247">
        <f>_xlfn.NORM.DIST($B3848,$B$752,$B$753,0)</f>
        <v>2.151544529570022E-19</v>
      </c>
      <c r="D3848" s="247">
        <f>_xlfn.NORM.DIST($B3848,$B$752,$B$753,1)</f>
        <v>0.99999999999999989</v>
      </c>
      <c r="E3848" s="247">
        <f>IF(OR(D3848&lt;$F$757,D3848&gt;$F$758),C3848,"")</f>
        <v>2.151544529570022E-19</v>
      </c>
      <c r="F3848" s="247" t="str">
        <f>IF(AND(D3848&gt;$F$757,D3848&lt;$F$758),C3848,"")</f>
        <v/>
      </c>
      <c r="G3848" s="247" t="str">
        <f>IF(C3848=MAX($C$761:$C$2761),C3848,"")</f>
        <v/>
      </c>
      <c r="H3848" s="247">
        <f>_xlfn.NORM.DIST(B3848,$F$753,$F$754,0)</f>
        <v>2.777863061894511E-257</v>
      </c>
      <c r="I3848" s="247" t="str">
        <f>IF(H3848=MAX($H$761:$H$2761),C3848,"")</f>
        <v/>
      </c>
      <c r="J3848" s="247"/>
      <c r="K3848" s="247"/>
      <c r="L3848" s="247"/>
      <c r="M3848" s="247"/>
      <c r="N3848" s="247"/>
      <c r="O3848" s="247"/>
      <c r="P3848" s="247"/>
      <c r="Q3848" s="247"/>
      <c r="R3848" s="247"/>
      <c r="AZ3848" s="259"/>
      <c r="BA3848" s="259">
        <f>BA3847+$BD$753</f>
        <v>19.788799999998865</v>
      </c>
      <c r="BB3848" s="274">
        <f t="shared" si="805"/>
        <v>6.0443989580752549E-3</v>
      </c>
      <c r="BC3848" s="259">
        <f t="shared" si="806"/>
        <v>1.4943244153228785E-5</v>
      </c>
      <c r="BD3848" s="259">
        <f t="shared" si="803"/>
        <v>1.4943244153228785E-5</v>
      </c>
      <c r="BE3848" s="254" t="str">
        <f t="shared" si="804"/>
        <v/>
      </c>
    </row>
    <row r="3849" spans="1:57" ht="20.100000000000001" customHeight="1" x14ac:dyDescent="0.25">
      <c r="A3849" s="248">
        <v>3071</v>
      </c>
      <c r="B3849" s="247">
        <f>$B$755+(A3849*$B$758)</f>
        <v>19912.803726220009</v>
      </c>
      <c r="C3849" s="247">
        <f>_xlfn.NORM.DIST($B3849,$B$752,$B$753,0)</f>
        <v>2.0814358541906587E-19</v>
      </c>
      <c r="D3849" s="247">
        <f>_xlfn.NORM.DIST($B3849,$B$752,$B$753,1)</f>
        <v>0.99999999999999989</v>
      </c>
      <c r="E3849" s="247">
        <f>IF(OR(D3849&lt;$F$757,D3849&gt;$F$758),C3849,"")</f>
        <v>2.0814358541906587E-19</v>
      </c>
      <c r="F3849" s="247" t="str">
        <f>IF(AND(D3849&gt;$F$757,D3849&lt;$F$758),C3849,"")</f>
        <v/>
      </c>
      <c r="G3849" s="247" t="str">
        <f>IF(C3849=MAX($C$761:$C$2761),C3849,"")</f>
        <v/>
      </c>
      <c r="H3849" s="247">
        <f>_xlfn.NORM.DIST(B3849,$F$753,$F$754,0)</f>
        <v>3.1840319212191175E-257</v>
      </c>
      <c r="I3849" s="247" t="str">
        <f>IF(H3849=MAX($H$761:$H$2761),C3849,"")</f>
        <v/>
      </c>
      <c r="J3849" s="247"/>
      <c r="K3849" s="247"/>
      <c r="L3849" s="247"/>
      <c r="M3849" s="247"/>
      <c r="N3849" s="247"/>
      <c r="O3849" s="247"/>
      <c r="P3849" s="247"/>
      <c r="Q3849" s="247"/>
      <c r="R3849" s="247"/>
      <c r="AZ3849" s="259"/>
      <c r="BA3849" s="259">
        <f>BA3848+$BD$753</f>
        <v>19.795199999998864</v>
      </c>
      <c r="BB3849" s="274">
        <f t="shared" si="805"/>
        <v>6.0294557139220261E-3</v>
      </c>
      <c r="BC3849" s="259">
        <f t="shared" si="806"/>
        <v>1.4907546755970127E-5</v>
      </c>
      <c r="BD3849" s="259">
        <f t="shared" si="803"/>
        <v>1.4907546755970127E-5</v>
      </c>
      <c r="BE3849" s="254" t="str">
        <f t="shared" si="804"/>
        <v/>
      </c>
    </row>
    <row r="3850" spans="1:57" ht="20.100000000000001" customHeight="1" x14ac:dyDescent="0.25">
      <c r="A3850" s="247">
        <v>3072</v>
      </c>
      <c r="B3850" s="247">
        <f>$B$755+(A3850*$B$758)</f>
        <v>19922.41879320515</v>
      </c>
      <c r="C3850" s="247">
        <f>_xlfn.NORM.DIST($B3850,$B$752,$B$753,0)</f>
        <v>2.0135794719188313E-19</v>
      </c>
      <c r="D3850" s="247">
        <f>_xlfn.NORM.DIST($B3850,$B$752,$B$753,1)</f>
        <v>0.99999999999999989</v>
      </c>
      <c r="E3850" s="247">
        <f>IF(OR(D3850&lt;$F$757,D3850&gt;$F$758),C3850,"")</f>
        <v>2.0135794719188313E-19</v>
      </c>
      <c r="F3850" s="247" t="str">
        <f>IF(AND(D3850&gt;$F$757,D3850&lt;$F$758),C3850,"")</f>
        <v/>
      </c>
      <c r="G3850" s="247" t="str">
        <f>IF(C3850=MAX($C$761:$C$2761),C3850,"")</f>
        <v/>
      </c>
      <c r="H3850" s="247">
        <f>_xlfn.NORM.DIST(B3850,$F$753,$F$754,0)</f>
        <v>3.6495308954418875E-257</v>
      </c>
      <c r="I3850" s="247" t="str">
        <f>IF(H3850=MAX($H$761:$H$2761),C3850,"")</f>
        <v/>
      </c>
      <c r="J3850" s="247"/>
      <c r="K3850" s="247"/>
      <c r="L3850" s="247"/>
      <c r="M3850" s="247"/>
      <c r="N3850" s="247"/>
      <c r="O3850" s="247"/>
      <c r="P3850" s="247"/>
      <c r="Q3850" s="247"/>
      <c r="R3850" s="247"/>
      <c r="AZ3850" s="259"/>
      <c r="BA3850" s="259">
        <f>BA3849+$BD$753</f>
        <v>19.801599999998864</v>
      </c>
      <c r="BB3850" s="274">
        <f t="shared" si="805"/>
        <v>6.0145481671660559E-3</v>
      </c>
      <c r="BC3850" s="259">
        <f t="shared" si="806"/>
        <v>1.4871930749831008E-5</v>
      </c>
      <c r="BD3850" s="259">
        <f t="shared" si="803"/>
        <v>1.4871930749831008E-5</v>
      </c>
      <c r="BE3850" s="254" t="str">
        <f t="shared" si="804"/>
        <v/>
      </c>
    </row>
    <row r="3851" spans="1:57" ht="20.100000000000001" customHeight="1" x14ac:dyDescent="0.25">
      <c r="A3851" s="247">
        <v>3073</v>
      </c>
      <c r="B3851" s="247">
        <f>$B$755+(A3851*$B$758)</f>
        <v>19932.033860190284</v>
      </c>
      <c r="C3851" s="247">
        <f>_xlfn.NORM.DIST($B3851,$B$752,$B$753,0)</f>
        <v>1.9479040922891585E-19</v>
      </c>
      <c r="D3851" s="247">
        <f>_xlfn.NORM.DIST($B3851,$B$752,$B$753,1)</f>
        <v>0.99999999999999989</v>
      </c>
      <c r="E3851" s="247">
        <f>IF(OR(D3851&lt;$F$757,D3851&gt;$F$758),C3851,"")</f>
        <v>1.9479040922891585E-19</v>
      </c>
      <c r="F3851" s="247" t="str">
        <f>IF(AND(D3851&gt;$F$757,D3851&lt;$F$758),C3851,"")</f>
        <v/>
      </c>
      <c r="G3851" s="247" t="str">
        <f>IF(C3851=MAX($C$761:$C$2761),C3851,"")</f>
        <v/>
      </c>
      <c r="H3851" s="247">
        <f>_xlfn.NORM.DIST(B3851,$F$753,$F$754,0)</f>
        <v>4.1830179416610775E-257</v>
      </c>
      <c r="I3851" s="247" t="str">
        <f>IF(H3851=MAX($H$761:$H$2761),C3851,"")</f>
        <v/>
      </c>
      <c r="J3851" s="247"/>
      <c r="K3851" s="247"/>
      <c r="L3851" s="247"/>
      <c r="M3851" s="247"/>
      <c r="N3851" s="247"/>
      <c r="O3851" s="247"/>
      <c r="P3851" s="247"/>
      <c r="Q3851" s="247"/>
      <c r="R3851" s="247"/>
      <c r="AZ3851" s="259"/>
      <c r="BA3851" s="259">
        <f>BA3850+$BD$753</f>
        <v>19.807999999998863</v>
      </c>
      <c r="BB3851" s="274">
        <f t="shared" si="805"/>
        <v>5.9996762364162249E-3</v>
      </c>
      <c r="BC3851" s="259">
        <f t="shared" si="806"/>
        <v>1.4836395961469184E-5</v>
      </c>
      <c r="BD3851" s="259">
        <f t="shared" si="803"/>
        <v>1.4836395961469184E-5</v>
      </c>
      <c r="BE3851" s="254" t="str">
        <f t="shared" si="804"/>
        <v/>
      </c>
    </row>
    <row r="3852" spans="1:57" ht="20.100000000000001" customHeight="1" x14ac:dyDescent="0.25">
      <c r="A3852" s="247">
        <v>3074</v>
      </c>
      <c r="B3852" s="247">
        <f>$B$755+(A3852*$B$758)</f>
        <v>19941.648927175425</v>
      </c>
      <c r="C3852" s="247">
        <f>_xlfn.NORM.DIST($B3852,$B$752,$B$753,0)</f>
        <v>1.8843406465308419E-19</v>
      </c>
      <c r="D3852" s="247">
        <f>_xlfn.NORM.DIST($B3852,$B$752,$B$753,1)</f>
        <v>1</v>
      </c>
      <c r="E3852" s="247">
        <f>IF(OR(D3852&lt;$F$757,D3852&gt;$F$758),C3852,"")</f>
        <v>1.8843406465308419E-19</v>
      </c>
      <c r="F3852" s="247" t="str">
        <f>IF(AND(D3852&gt;$F$757,D3852&lt;$F$758),C3852,"")</f>
        <v/>
      </c>
      <c r="G3852" s="247" t="str">
        <f>IF(C3852=MAX($C$761:$C$2761),C3852,"")</f>
        <v/>
      </c>
      <c r="H3852" s="247">
        <f>_xlfn.NORM.DIST(B3852,$F$753,$F$754,0)</f>
        <v>4.7944132113315609E-257</v>
      </c>
      <c r="I3852" s="247" t="str">
        <f>IF(H3852=MAX($H$761:$H$2761),C3852,"")</f>
        <v/>
      </c>
      <c r="J3852" s="247"/>
      <c r="K3852" s="247"/>
      <c r="L3852" s="247"/>
      <c r="M3852" s="247"/>
      <c r="N3852" s="247"/>
      <c r="O3852" s="247"/>
      <c r="P3852" s="247"/>
      <c r="Q3852" s="247"/>
      <c r="R3852" s="247"/>
      <c r="AZ3852" s="259"/>
      <c r="BA3852" s="259">
        <f>BA3851+$BD$753</f>
        <v>19.814399999998862</v>
      </c>
      <c r="BB3852" s="274">
        <f t="shared" si="805"/>
        <v>5.9848398404547557E-3</v>
      </c>
      <c r="BC3852" s="259">
        <f t="shared" si="806"/>
        <v>1.4800942217841652E-5</v>
      </c>
      <c r="BD3852" s="259">
        <f t="shared" si="803"/>
        <v>1.4800942217841652E-5</v>
      </c>
      <c r="BE3852" s="254" t="str">
        <f t="shared" si="804"/>
        <v/>
      </c>
    </row>
    <row r="3853" spans="1:57" ht="20.100000000000001" customHeight="1" x14ac:dyDescent="0.25">
      <c r="A3853" s="247">
        <v>3075</v>
      </c>
      <c r="B3853" s="247">
        <f>$B$755+(A3853*$B$758)</f>
        <v>19951.263994160559</v>
      </c>
      <c r="C3853" s="247">
        <f>_xlfn.NORM.DIST($B3853,$B$752,$B$753,0)</f>
        <v>1.8228222194529723E-19</v>
      </c>
      <c r="D3853" s="247">
        <f>_xlfn.NORM.DIST($B3853,$B$752,$B$753,1)</f>
        <v>1</v>
      </c>
      <c r="E3853" s="247">
        <f>IF(OR(D3853&lt;$F$757,D3853&gt;$F$758),C3853,"")</f>
        <v>1.8228222194529723E-19</v>
      </c>
      <c r="F3853" s="247" t="str">
        <f>IF(AND(D3853&gt;$F$757,D3853&lt;$F$758),C3853,"")</f>
        <v/>
      </c>
      <c r="G3853" s="247" t="str">
        <f>IF(C3853=MAX($C$761:$C$2761),C3853,"")</f>
        <v/>
      </c>
      <c r="H3853" s="247">
        <f>_xlfn.NORM.DIST(B3853,$F$753,$F$754,0)</f>
        <v>5.4950828760825209E-257</v>
      </c>
      <c r="I3853" s="247" t="str">
        <f>IF(H3853=MAX($H$761:$H$2761),C3853,"")</f>
        <v/>
      </c>
      <c r="J3853" s="247"/>
      <c r="K3853" s="247"/>
      <c r="L3853" s="247"/>
      <c r="M3853" s="247"/>
      <c r="N3853" s="247"/>
      <c r="O3853" s="247"/>
      <c r="P3853" s="247"/>
      <c r="Q3853" s="247"/>
      <c r="R3853" s="247"/>
      <c r="AZ3853" s="259"/>
      <c r="BA3853" s="259">
        <f>BA3852+$BD$753</f>
        <v>19.820799999998862</v>
      </c>
      <c r="BB3853" s="274">
        <f t="shared" si="805"/>
        <v>5.9700388982369141E-3</v>
      </c>
      <c r="BC3853" s="259">
        <f t="shared" si="806"/>
        <v>1.4765569346235873E-5</v>
      </c>
      <c r="BD3853" s="259">
        <f t="shared" si="803"/>
        <v>1.4765569346235873E-5</v>
      </c>
      <c r="BE3853" s="254" t="str">
        <f t="shared" si="804"/>
        <v/>
      </c>
    </row>
    <row r="3854" spans="1:57" ht="20.100000000000001" customHeight="1" x14ac:dyDescent="0.25">
      <c r="A3854" s="247">
        <v>3076</v>
      </c>
      <c r="B3854" s="247">
        <f>$B$755+(A3854*$B$758)</f>
        <v>19960.879061145701</v>
      </c>
      <c r="C3854" s="247">
        <f>_xlfn.NORM.DIST($B3854,$B$752,$B$753,0)</f>
        <v>1.7632839833818479E-19</v>
      </c>
      <c r="D3854" s="247">
        <f>_xlfn.NORM.DIST($B3854,$B$752,$B$753,1)</f>
        <v>1</v>
      </c>
      <c r="E3854" s="247">
        <f>IF(OR(D3854&lt;$F$757,D3854&gt;$F$758),C3854,"")</f>
        <v>1.7632839833818479E-19</v>
      </c>
      <c r="F3854" s="247" t="str">
        <f>IF(AND(D3854&gt;$F$757,D3854&lt;$F$758),C3854,"")</f>
        <v/>
      </c>
      <c r="G3854" s="247" t="str">
        <f>IF(C3854=MAX($C$761:$C$2761),C3854,"")</f>
        <v/>
      </c>
      <c r="H3854" s="247">
        <f>_xlfn.NORM.DIST(B3854,$F$753,$F$754,0)</f>
        <v>6.2980496992920535E-257</v>
      </c>
      <c r="I3854" s="247" t="str">
        <f>IF(H3854=MAX($H$761:$H$2761),C3854,"")</f>
        <v/>
      </c>
      <c r="J3854" s="247"/>
      <c r="K3854" s="247"/>
      <c r="L3854" s="247"/>
      <c r="M3854" s="247"/>
      <c r="N3854" s="247"/>
      <c r="O3854" s="247"/>
      <c r="P3854" s="247"/>
      <c r="Q3854" s="247"/>
      <c r="R3854" s="247"/>
      <c r="AZ3854" s="259"/>
      <c r="BA3854" s="259">
        <f>BA3853+$BD$753</f>
        <v>19.827199999998861</v>
      </c>
      <c r="BB3854" s="274">
        <f t="shared" si="805"/>
        <v>5.9552733288906782E-3</v>
      </c>
      <c r="BC3854" s="259">
        <f t="shared" si="806"/>
        <v>1.4730277174277578E-5</v>
      </c>
      <c r="BD3854" s="259">
        <f t="shared" si="803"/>
        <v>1.4730277174277578E-5</v>
      </c>
      <c r="BE3854" s="254" t="str">
        <f t="shared" si="804"/>
        <v/>
      </c>
    </row>
    <row r="3855" spans="1:57" ht="20.100000000000001" customHeight="1" x14ac:dyDescent="0.25">
      <c r="A3855" s="248">
        <v>3077</v>
      </c>
      <c r="B3855" s="247">
        <f>$B$755+(A3855*$B$758)</f>
        <v>19970.494128130835</v>
      </c>
      <c r="C3855" s="247">
        <f>_xlfn.NORM.DIST($B3855,$B$752,$B$753,0)</f>
        <v>1.7056631340908047E-19</v>
      </c>
      <c r="D3855" s="247">
        <f>_xlfn.NORM.DIST($B3855,$B$752,$B$753,1)</f>
        <v>1</v>
      </c>
      <c r="E3855" s="247">
        <f>IF(OR(D3855&lt;$F$757,D3855&gt;$F$758),C3855,"")</f>
        <v>1.7056631340908047E-19</v>
      </c>
      <c r="F3855" s="247" t="str">
        <f>IF(AND(D3855&gt;$F$757,D3855&lt;$F$758),C3855,"")</f>
        <v/>
      </c>
      <c r="G3855" s="247" t="str">
        <f>IF(C3855=MAX($C$761:$C$2761),C3855,"")</f>
        <v/>
      </c>
      <c r="H3855" s="247">
        <f>_xlfn.NORM.DIST(B3855,$F$753,$F$754,0)</f>
        <v>7.2182342409400572E-257</v>
      </c>
      <c r="I3855" s="247" t="str">
        <f>IF(H3855=MAX($H$761:$H$2761),C3855,"")</f>
        <v/>
      </c>
      <c r="J3855" s="247"/>
      <c r="K3855" s="247"/>
      <c r="L3855" s="247"/>
      <c r="M3855" s="247"/>
      <c r="N3855" s="247"/>
      <c r="O3855" s="247"/>
      <c r="P3855" s="247"/>
      <c r="Q3855" s="247"/>
      <c r="R3855" s="247"/>
      <c r="AZ3855" s="259"/>
      <c r="BA3855" s="259">
        <f>BA3854+$BD$753</f>
        <v>19.83359999999886</v>
      </c>
      <c r="BB3855" s="274">
        <f t="shared" si="805"/>
        <v>5.9405430517164006E-3</v>
      </c>
      <c r="BC3855" s="259">
        <f t="shared" si="806"/>
        <v>1.469506552994812E-5</v>
      </c>
      <c r="BD3855" s="259">
        <f t="shared" si="803"/>
        <v>1.469506552994812E-5</v>
      </c>
      <c r="BE3855" s="254" t="str">
        <f t="shared" si="804"/>
        <v/>
      </c>
    </row>
    <row r="3856" spans="1:57" ht="20.100000000000001" customHeight="1" x14ac:dyDescent="0.25">
      <c r="A3856" s="247">
        <v>3078</v>
      </c>
      <c r="B3856" s="247">
        <f>$B$755+(A3856*$B$758)</f>
        <v>19980.109195115976</v>
      </c>
      <c r="C3856" s="247">
        <f>_xlfn.NORM.DIST($B3856,$B$752,$B$753,0)</f>
        <v>1.6498988286625536E-19</v>
      </c>
      <c r="D3856" s="247">
        <f>_xlfn.NORM.DIST($B3856,$B$752,$B$753,1)</f>
        <v>1</v>
      </c>
      <c r="E3856" s="247">
        <f>IF(OR(D3856&lt;$F$757,D3856&gt;$F$758),C3856,"")</f>
        <v>1.6498988286625536E-19</v>
      </c>
      <c r="F3856" s="247" t="str">
        <f>IF(AND(D3856&gt;$F$757,D3856&lt;$F$758),C3856,"")</f>
        <v/>
      </c>
      <c r="G3856" s="247" t="str">
        <f>IF(C3856=MAX($C$761:$C$2761),C3856,"")</f>
        <v/>
      </c>
      <c r="H3856" s="247">
        <f>_xlfn.NORM.DIST(B3856,$F$753,$F$754,0)</f>
        <v>8.2727311477253894E-257</v>
      </c>
      <c r="I3856" s="247" t="str">
        <f>IF(H3856=MAX($H$761:$H$2761),C3856,"")</f>
        <v/>
      </c>
      <c r="J3856" s="247"/>
      <c r="K3856" s="247"/>
      <c r="L3856" s="247"/>
      <c r="M3856" s="247"/>
      <c r="N3856" s="247"/>
      <c r="O3856" s="247"/>
      <c r="P3856" s="247"/>
      <c r="Q3856" s="247"/>
      <c r="R3856" s="247"/>
      <c r="AZ3856" s="259"/>
      <c r="BA3856" s="259">
        <f>BA3855+$BD$753</f>
        <v>19.839999999998859</v>
      </c>
      <c r="BB3856" s="274">
        <f t="shared" si="805"/>
        <v>5.9258479861864525E-3</v>
      </c>
      <c r="BC3856" s="259">
        <f t="shared" si="806"/>
        <v>1.4659934241514211E-5</v>
      </c>
      <c r="BD3856" s="259">
        <f t="shared" si="803"/>
        <v>1.4659934241514211E-5</v>
      </c>
      <c r="BE3856" s="254" t="str">
        <f t="shared" si="804"/>
        <v/>
      </c>
    </row>
    <row r="3857" spans="1:57" ht="20.100000000000001" customHeight="1" x14ac:dyDescent="0.25">
      <c r="A3857" s="247">
        <v>3079</v>
      </c>
      <c r="B3857" s="247">
        <f>$B$755+(A3857*$B$758)</f>
        <v>19989.72426210111</v>
      </c>
      <c r="C3857" s="247">
        <f>_xlfn.NORM.DIST($B3857,$B$752,$B$753,0)</f>
        <v>1.595932125227771E-19</v>
      </c>
      <c r="D3857" s="247">
        <f>_xlfn.NORM.DIST($B3857,$B$752,$B$753,1)</f>
        <v>1</v>
      </c>
      <c r="E3857" s="247">
        <f>IF(OR(D3857&lt;$F$757,D3857&gt;$F$758),C3857,"")</f>
        <v>1.595932125227771E-19</v>
      </c>
      <c r="F3857" s="247" t="str">
        <f>IF(AND(D3857&gt;$F$757,D3857&lt;$F$758),C3857,"")</f>
        <v/>
      </c>
      <c r="G3857" s="247" t="str">
        <f>IF(C3857=MAX($C$761:$C$2761),C3857,"")</f>
        <v/>
      </c>
      <c r="H3857" s="247">
        <f>_xlfn.NORM.DIST(B3857,$F$753,$F$754,0)</f>
        <v>9.4811256267994895E-257</v>
      </c>
      <c r="I3857" s="247" t="str">
        <f>IF(H3857=MAX($H$761:$H$2761),C3857,"")</f>
        <v/>
      </c>
      <c r="J3857" s="247"/>
      <c r="K3857" s="247"/>
      <c r="L3857" s="247"/>
      <c r="M3857" s="247"/>
      <c r="N3857" s="247"/>
      <c r="O3857" s="247"/>
      <c r="P3857" s="247"/>
      <c r="Q3857" s="247"/>
      <c r="R3857" s="247"/>
      <c r="AZ3857" s="259"/>
      <c r="BA3857" s="259">
        <f>BA3856+$BD$753</f>
        <v>19.846399999998859</v>
      </c>
      <c r="BB3857" s="274">
        <f t="shared" si="805"/>
        <v>5.9111880519449383E-3</v>
      </c>
      <c r="BC3857" s="259">
        <f t="shared" si="806"/>
        <v>1.4624883137578232E-5</v>
      </c>
      <c r="BD3857" s="259">
        <f t="shared" si="803"/>
        <v>1.4624883137578232E-5</v>
      </c>
      <c r="BE3857" s="254" t="str">
        <f t="shared" si="804"/>
        <v/>
      </c>
    </row>
    <row r="3858" spans="1:57" ht="20.100000000000001" customHeight="1" x14ac:dyDescent="0.25">
      <c r="A3858" s="247">
        <v>3080</v>
      </c>
      <c r="B3858" s="247">
        <f>$B$755+(A3858*$B$758)</f>
        <v>19999.339329086251</v>
      </c>
      <c r="C3858" s="247">
        <f>_xlfn.NORM.DIST($B3858,$B$752,$B$753,0)</f>
        <v>1.5437059245233058E-19</v>
      </c>
      <c r="D3858" s="247">
        <f>_xlfn.NORM.DIST($B3858,$B$752,$B$753,1)</f>
        <v>1</v>
      </c>
      <c r="E3858" s="247">
        <f>IF(OR(D3858&lt;$F$757,D3858&gt;$F$758),C3858,"")</f>
        <v>1.5437059245233058E-19</v>
      </c>
      <c r="F3858" s="247" t="str">
        <f>IF(AND(D3858&gt;$F$757,D3858&lt;$F$758),C3858,"")</f>
        <v/>
      </c>
      <c r="G3858" s="247" t="str">
        <f>IF(C3858=MAX($C$761:$C$2761),C3858,"")</f>
        <v/>
      </c>
      <c r="H3858" s="247">
        <f>_xlfn.NORM.DIST(B3858,$F$753,$F$754,0)</f>
        <v>1.0865855941599007E-256</v>
      </c>
      <c r="I3858" s="247" t="str">
        <f>IF(H3858=MAX($H$761:$H$2761),C3858,"")</f>
        <v/>
      </c>
      <c r="J3858" s="247"/>
      <c r="K3858" s="247"/>
      <c r="L3858" s="247"/>
      <c r="M3858" s="247"/>
      <c r="N3858" s="247"/>
      <c r="O3858" s="247"/>
      <c r="P3858" s="247"/>
      <c r="Q3858" s="247"/>
      <c r="R3858" s="247"/>
      <c r="AZ3858" s="259"/>
      <c r="BA3858" s="259">
        <f>BA3857+$BD$753</f>
        <v>19.852799999998858</v>
      </c>
      <c r="BB3858" s="274">
        <f t="shared" si="805"/>
        <v>5.8965631688073601E-3</v>
      </c>
      <c r="BC3858" s="259">
        <f t="shared" si="806"/>
        <v>1.4589912047092111E-5</v>
      </c>
      <c r="BD3858" s="259">
        <f t="shared" si="803"/>
        <v>1.4589912047092111E-5</v>
      </c>
      <c r="BE3858" s="254" t="str">
        <f t="shared" si="804"/>
        <v/>
      </c>
    </row>
    <row r="3859" spans="1:57" ht="20.100000000000001" customHeight="1" x14ac:dyDescent="0.25">
      <c r="A3859" s="247">
        <v>3081</v>
      </c>
      <c r="B3859" s="247">
        <f>$B$755+(A3859*$B$758)</f>
        <v>20008.954396071385</v>
      </c>
      <c r="C3859" s="247">
        <f>_xlfn.NORM.DIST($B3859,$B$752,$B$753,0)</f>
        <v>1.4931649132168808E-19</v>
      </c>
      <c r="D3859" s="247">
        <f>_xlfn.NORM.DIST($B3859,$B$752,$B$753,1)</f>
        <v>1</v>
      </c>
      <c r="E3859" s="247">
        <f>IF(OR(D3859&lt;$F$757,D3859&gt;$F$758),C3859,"")</f>
        <v>1.4931649132168808E-19</v>
      </c>
      <c r="F3859" s="247" t="str">
        <f>IF(AND(D3859&gt;$F$757,D3859&lt;$F$758),C3859,"")</f>
        <v/>
      </c>
      <c r="G3859" s="247" t="str">
        <f>IF(C3859=MAX($C$761:$C$2761),C3859,"")</f>
        <v/>
      </c>
      <c r="H3859" s="247">
        <f>_xlfn.NORM.DIST(B3859,$F$753,$F$754,0)</f>
        <v>1.2452628615717325E-256</v>
      </c>
      <c r="I3859" s="247" t="str">
        <f>IF(H3859=MAX($H$761:$H$2761),C3859,"")</f>
        <v/>
      </c>
      <c r="J3859" s="247"/>
      <c r="K3859" s="247"/>
      <c r="L3859" s="247"/>
      <c r="M3859" s="247"/>
      <c r="N3859" s="247"/>
      <c r="O3859" s="247"/>
      <c r="P3859" s="247"/>
      <c r="Q3859" s="247"/>
      <c r="R3859" s="247"/>
      <c r="AZ3859" s="259"/>
      <c r="BA3859" s="259">
        <f>BA3858+$BD$753</f>
        <v>19.859199999998857</v>
      </c>
      <c r="BB3859" s="274">
        <f t="shared" si="805"/>
        <v>5.881973256760268E-3</v>
      </c>
      <c r="BC3859" s="259">
        <f t="shared" si="806"/>
        <v>1.4555020799322631E-5</v>
      </c>
      <c r="BD3859" s="259">
        <f t="shared" si="803"/>
        <v>1.4555020799322631E-5</v>
      </c>
      <c r="BE3859" s="254" t="str">
        <f t="shared" si="804"/>
        <v/>
      </c>
    </row>
    <row r="3860" spans="1:57" ht="20.100000000000001" customHeight="1" x14ac:dyDescent="0.25">
      <c r="A3860" s="247">
        <v>3082</v>
      </c>
      <c r="B3860" s="247">
        <f>$B$755+(A3860*$B$758)</f>
        <v>20018.569463056527</v>
      </c>
      <c r="C3860" s="247">
        <f>_xlfn.NORM.DIST($B3860,$B$752,$B$753,0)</f>
        <v>1.4442555089450795E-19</v>
      </c>
      <c r="D3860" s="247">
        <f>_xlfn.NORM.DIST($B3860,$B$752,$B$753,1)</f>
        <v>1</v>
      </c>
      <c r="E3860" s="247">
        <f>IF(OR(D3860&lt;$F$757,D3860&gt;$F$758),C3860,"")</f>
        <v>1.4442555089450795E-19</v>
      </c>
      <c r="F3860" s="247" t="str">
        <f>IF(AND(D3860&gt;$F$757,D3860&lt;$F$758),C3860,"")</f>
        <v/>
      </c>
      <c r="G3860" s="247" t="str">
        <f>IF(C3860=MAX($C$761:$C$2761),C3860,"")</f>
        <v/>
      </c>
      <c r="H3860" s="247">
        <f>_xlfn.NORM.DIST(B3860,$F$753,$F$754,0)</f>
        <v>1.427089400107598E-256</v>
      </c>
      <c r="I3860" s="247" t="str">
        <f>IF(H3860=MAX($H$761:$H$2761),C3860,"")</f>
        <v/>
      </c>
      <c r="J3860" s="247"/>
      <c r="K3860" s="247"/>
      <c r="L3860" s="247"/>
      <c r="M3860" s="247"/>
      <c r="N3860" s="247"/>
      <c r="O3860" s="247"/>
      <c r="P3860" s="247"/>
      <c r="Q3860" s="247"/>
      <c r="R3860" s="247"/>
      <c r="AZ3860" s="259"/>
      <c r="BA3860" s="259">
        <f>BA3859+$BD$753</f>
        <v>19.865599999998857</v>
      </c>
      <c r="BB3860" s="274">
        <f t="shared" si="805"/>
        <v>5.8674182359609453E-3</v>
      </c>
      <c r="BC3860" s="259">
        <f t="shared" si="806"/>
        <v>1.4520209223854025E-5</v>
      </c>
      <c r="BD3860" s="259">
        <f t="shared" si="803"/>
        <v>1.4520209223854025E-5</v>
      </c>
      <c r="BE3860" s="254" t="str">
        <f t="shared" si="804"/>
        <v/>
      </c>
    </row>
    <row r="3861" spans="1:57" ht="20.100000000000001" customHeight="1" x14ac:dyDescent="0.25">
      <c r="A3861" s="247">
        <v>3083</v>
      </c>
      <c r="B3861" s="247">
        <f>$B$755+(A3861*$B$758)</f>
        <v>20028.184530041661</v>
      </c>
      <c r="C3861" s="247">
        <f>_xlfn.NORM.DIST($B3861,$B$752,$B$753,0)</f>
        <v>1.3969258070147762E-19</v>
      </c>
      <c r="D3861" s="247">
        <f>_xlfn.NORM.DIST($B3861,$B$752,$B$753,1)</f>
        <v>1</v>
      </c>
      <c r="E3861" s="247">
        <f>IF(OR(D3861&lt;$F$757,D3861&gt;$F$758),C3861,"")</f>
        <v>1.3969258070147762E-19</v>
      </c>
      <c r="F3861" s="247" t="str">
        <f>IF(AND(D3861&gt;$F$757,D3861&lt;$F$758),C3861,"")</f>
        <v/>
      </c>
      <c r="G3861" s="247" t="str">
        <f>IF(C3861=MAX($C$761:$C$2761),C3861,"")</f>
        <v/>
      </c>
      <c r="H3861" s="247">
        <f>_xlfn.NORM.DIST(B3861,$F$753,$F$754,0)</f>
        <v>1.6354390977681337E-256</v>
      </c>
      <c r="I3861" s="247" t="str">
        <f>IF(H3861=MAX($H$761:$H$2761),C3861,"")</f>
        <v/>
      </c>
      <c r="J3861" s="247"/>
      <c r="K3861" s="247"/>
      <c r="L3861" s="247"/>
      <c r="M3861" s="247"/>
      <c r="N3861" s="247"/>
      <c r="O3861" s="247"/>
      <c r="P3861" s="247"/>
      <c r="Q3861" s="247"/>
      <c r="R3861" s="247"/>
      <c r="AZ3861" s="259"/>
      <c r="BA3861" s="259">
        <f>BA3860+$BD$753</f>
        <v>19.871999999998856</v>
      </c>
      <c r="BB3861" s="274">
        <f t="shared" si="805"/>
        <v>5.8528980267370913E-3</v>
      </c>
      <c r="BC3861" s="259">
        <f t="shared" si="806"/>
        <v>1.4485477150593187E-5</v>
      </c>
      <c r="BD3861" s="259">
        <f t="shared" si="803"/>
        <v>1.4485477150593187E-5</v>
      </c>
      <c r="BE3861" s="254" t="str">
        <f t="shared" si="804"/>
        <v/>
      </c>
    </row>
    <row r="3862" spans="1:57" ht="20.100000000000001" customHeight="1" x14ac:dyDescent="0.25">
      <c r="A3862" s="248">
        <v>3084</v>
      </c>
      <c r="B3862" s="247">
        <f>$B$755+(A3862*$B$758)</f>
        <v>20037.799597026802</v>
      </c>
      <c r="C3862" s="247">
        <f>_xlfn.NORM.DIST($B3862,$B$752,$B$753,0)</f>
        <v>1.3511255287172798E-19</v>
      </c>
      <c r="D3862" s="247">
        <f>_xlfn.NORM.DIST($B3862,$B$752,$B$753,1)</f>
        <v>1</v>
      </c>
      <c r="E3862" s="247">
        <f>IF(OR(D3862&lt;$F$757,D3862&gt;$F$758),C3862,"")</f>
        <v>1.3511255287172798E-19</v>
      </c>
      <c r="F3862" s="247" t="str">
        <f>IF(AND(D3862&gt;$F$757,D3862&lt;$F$758),C3862,"")</f>
        <v/>
      </c>
      <c r="G3862" s="247" t="str">
        <f>IF(C3862=MAX($C$761:$C$2761),C3862,"")</f>
        <v/>
      </c>
      <c r="H3862" s="247">
        <f>_xlfn.NORM.DIST(B3862,$F$753,$F$754,0)</f>
        <v>1.8741770824402311E-256</v>
      </c>
      <c r="I3862" s="247" t="str">
        <f>IF(H3862=MAX($H$761:$H$2761),C3862,"")</f>
        <v/>
      </c>
      <c r="J3862" s="247"/>
      <c r="K3862" s="247"/>
      <c r="L3862" s="247"/>
      <c r="M3862" s="247"/>
      <c r="N3862" s="247"/>
      <c r="O3862" s="247"/>
      <c r="P3862" s="247"/>
      <c r="Q3862" s="247"/>
      <c r="R3862" s="247"/>
      <c r="AZ3862" s="259"/>
      <c r="BA3862" s="259">
        <f>BA3861+$BD$753</f>
        <v>19.878399999998855</v>
      </c>
      <c r="BB3862" s="274">
        <f t="shared" si="805"/>
        <v>5.8384125495864981E-3</v>
      </c>
      <c r="BC3862" s="259">
        <f t="shared" si="806"/>
        <v>1.4450824409817375E-5</v>
      </c>
      <c r="BD3862" s="259">
        <f t="shared" si="803"/>
        <v>1.4450824409817375E-5</v>
      </c>
      <c r="BE3862" s="254" t="str">
        <f t="shared" si="804"/>
        <v/>
      </c>
    </row>
    <row r="3863" spans="1:57" ht="20.100000000000001" customHeight="1" x14ac:dyDescent="0.25">
      <c r="A3863" s="247">
        <v>3085</v>
      </c>
      <c r="B3863" s="247">
        <f>$B$755+(A3863*$B$758)</f>
        <v>20047.414664011936</v>
      </c>
      <c r="C3863" s="247">
        <f>_xlfn.NORM.DIST($B3863,$B$752,$B$753,0)</f>
        <v>1.3068059712085043E-19</v>
      </c>
      <c r="D3863" s="247">
        <f>_xlfn.NORM.DIST($B3863,$B$752,$B$753,1)</f>
        <v>1</v>
      </c>
      <c r="E3863" s="247">
        <f>IF(OR(D3863&lt;$F$757,D3863&gt;$F$758),C3863,"")</f>
        <v>1.3068059712085043E-19</v>
      </c>
      <c r="F3863" s="247" t="str">
        <f>IF(AND(D3863&gt;$F$757,D3863&lt;$F$758),C3863,"")</f>
        <v/>
      </c>
      <c r="G3863" s="247" t="str">
        <f>IF(C3863=MAX($C$761:$C$2761),C3863,"")</f>
        <v/>
      </c>
      <c r="H3863" s="247">
        <f>_xlfn.NORM.DIST(B3863,$F$753,$F$754,0)</f>
        <v>2.1477311756523308E-256</v>
      </c>
      <c r="I3863" s="247" t="str">
        <f>IF(H3863=MAX($H$761:$H$2761),C3863,"")</f>
        <v/>
      </c>
      <c r="J3863" s="247"/>
      <c r="K3863" s="247"/>
      <c r="L3863" s="247"/>
      <c r="M3863" s="247"/>
      <c r="N3863" s="247"/>
      <c r="O3863" s="247"/>
      <c r="P3863" s="247"/>
      <c r="Q3863" s="247"/>
      <c r="R3863" s="247"/>
      <c r="AZ3863" s="259"/>
      <c r="BA3863" s="259">
        <f>BA3862+$BD$753</f>
        <v>19.884799999998855</v>
      </c>
      <c r="BB3863" s="274">
        <f t="shared" si="805"/>
        <v>5.8239617251766808E-3</v>
      </c>
      <c r="BC3863" s="259">
        <f t="shared" si="806"/>
        <v>1.4416250832056249E-5</v>
      </c>
      <c r="BD3863" s="259">
        <f t="shared" si="803"/>
        <v>1.4416250832056249E-5</v>
      </c>
      <c r="BE3863" s="254" t="str">
        <f t="shared" si="804"/>
        <v/>
      </c>
    </row>
    <row r="3864" spans="1:57" ht="20.100000000000001" customHeight="1" x14ac:dyDescent="0.25">
      <c r="A3864" s="247">
        <v>3086</v>
      </c>
      <c r="B3864" s="247">
        <f>$B$755+(A3864*$B$758)</f>
        <v>20057.029730997077</v>
      </c>
      <c r="C3864" s="247">
        <f>_xlfn.NORM.DIST($B3864,$B$752,$B$753,0)</f>
        <v>1.2639199589074664E-19</v>
      </c>
      <c r="D3864" s="247">
        <f>_xlfn.NORM.DIST($B3864,$B$752,$B$753,1)</f>
        <v>1</v>
      </c>
      <c r="E3864" s="247">
        <f>IF(OR(D3864&lt;$F$757,D3864&gt;$F$758),C3864,"")</f>
        <v>1.2639199589074664E-19</v>
      </c>
      <c r="F3864" s="247" t="str">
        <f>IF(AND(D3864&gt;$F$757,D3864&lt;$F$758),C3864,"")</f>
        <v/>
      </c>
      <c r="G3864" s="247" t="str">
        <f>IF(C3864=MAX($C$761:$C$2761),C3864,"")</f>
        <v/>
      </c>
      <c r="H3864" s="247">
        <f>_xlfn.NORM.DIST(B3864,$F$753,$F$754,0)</f>
        <v>2.4611737293607047E-256</v>
      </c>
      <c r="I3864" s="247" t="str">
        <f>IF(H3864=MAX($H$761:$H$2761),C3864,"")</f>
        <v/>
      </c>
      <c r="J3864" s="247"/>
      <c r="K3864" s="247"/>
      <c r="L3864" s="247"/>
      <c r="M3864" s="247"/>
      <c r="N3864" s="247"/>
      <c r="O3864" s="247"/>
      <c r="P3864" s="247"/>
      <c r="Q3864" s="247"/>
      <c r="R3864" s="247"/>
      <c r="AZ3864" s="259"/>
      <c r="BA3864" s="259">
        <f>BA3863+$BD$753</f>
        <v>19.891199999998854</v>
      </c>
      <c r="BB3864" s="274">
        <f t="shared" si="805"/>
        <v>5.8095454743446245E-3</v>
      </c>
      <c r="BC3864" s="259">
        <f t="shared" si="806"/>
        <v>1.4381756248228912E-5</v>
      </c>
      <c r="BD3864" s="259">
        <f t="shared" si="803"/>
        <v>1.4381756248228912E-5</v>
      </c>
      <c r="BE3864" s="254" t="str">
        <f t="shared" si="804"/>
        <v/>
      </c>
    </row>
    <row r="3865" spans="1:57" ht="20.100000000000001" customHeight="1" x14ac:dyDescent="0.25">
      <c r="A3865" s="247">
        <v>3087</v>
      </c>
      <c r="B3865" s="247">
        <f>$B$755+(A3865*$B$758)</f>
        <v>20066.644797982211</v>
      </c>
      <c r="C3865" s="247">
        <f>_xlfn.NORM.DIST($B3865,$B$752,$B$753,0)</f>
        <v>1.222421796369121E-19</v>
      </c>
      <c r="D3865" s="247">
        <f>_xlfn.NORM.DIST($B3865,$B$752,$B$753,1)</f>
        <v>1</v>
      </c>
      <c r="E3865" s="247">
        <f>IF(OR(D3865&lt;$F$757,D3865&gt;$F$758),C3865,"")</f>
        <v>1.222421796369121E-19</v>
      </c>
      <c r="F3865" s="247" t="str">
        <f>IF(AND(D3865&gt;$F$757,D3865&lt;$F$758),C3865,"")</f>
        <v/>
      </c>
      <c r="G3865" s="247" t="str">
        <f>IF(C3865=MAX($C$761:$C$2761),C3865,"")</f>
        <v/>
      </c>
      <c r="H3865" s="247">
        <f>_xlfn.NORM.DIST(B3865,$F$753,$F$754,0)</f>
        <v>2.8203153530204116E-256</v>
      </c>
      <c r="I3865" s="247" t="str">
        <f>IF(H3865=MAX($H$761:$H$2761),C3865,"")</f>
        <v/>
      </c>
      <c r="J3865" s="247"/>
      <c r="K3865" s="247"/>
      <c r="L3865" s="247"/>
      <c r="M3865" s="247"/>
      <c r="N3865" s="247"/>
      <c r="O3865" s="247"/>
      <c r="P3865" s="247"/>
      <c r="Q3865" s="247"/>
      <c r="R3865" s="247"/>
      <c r="AZ3865" s="259"/>
      <c r="BA3865" s="259">
        <f>BA3864+$BD$753</f>
        <v>19.897599999998853</v>
      </c>
      <c r="BB3865" s="274">
        <f t="shared" si="805"/>
        <v>5.7951637180963956E-3</v>
      </c>
      <c r="BC3865" s="259">
        <f t="shared" si="806"/>
        <v>1.4347340489525955E-5</v>
      </c>
      <c r="BD3865" s="259">
        <f t="shared" si="803"/>
        <v>1.4347340489525955E-5</v>
      </c>
      <c r="BE3865" s="254" t="str">
        <f t="shared" si="804"/>
        <v/>
      </c>
    </row>
    <row r="3866" spans="1:57" ht="20.100000000000001" customHeight="1" x14ac:dyDescent="0.25">
      <c r="A3866" s="247">
        <v>3088</v>
      </c>
      <c r="B3866" s="247">
        <f>$B$755+(A3866*$B$758)</f>
        <v>20076.259864967353</v>
      </c>
      <c r="C3866" s="247">
        <f>_xlfn.NORM.DIST($B3866,$B$752,$B$753,0)</f>
        <v>1.1822672225861832E-19</v>
      </c>
      <c r="D3866" s="247">
        <f>_xlfn.NORM.DIST($B3866,$B$752,$B$753,1)</f>
        <v>1</v>
      </c>
      <c r="E3866" s="247">
        <f>IF(OR(D3866&lt;$F$757,D3866&gt;$F$758),C3866,"")</f>
        <v>1.1822672225861832E-19</v>
      </c>
      <c r="F3866" s="247" t="str">
        <f>IF(AND(D3866&gt;$F$757,D3866&lt;$F$758),C3866,"")</f>
        <v/>
      </c>
      <c r="G3866" s="247" t="str">
        <f>IF(C3866=MAX($C$761:$C$2761),C3866,"")</f>
        <v/>
      </c>
      <c r="H3866" s="247">
        <f>_xlfn.NORM.DIST(B3866,$F$753,$F$754,0)</f>
        <v>3.2318122567918577E-256</v>
      </c>
      <c r="I3866" s="247" t="str">
        <f>IF(H3866=MAX($H$761:$H$2761),C3866,"")</f>
        <v/>
      </c>
      <c r="J3866" s="247"/>
      <c r="K3866" s="247"/>
      <c r="L3866" s="247"/>
      <c r="M3866" s="247"/>
      <c r="N3866" s="247"/>
      <c r="O3866" s="247"/>
      <c r="P3866" s="247"/>
      <c r="Q3866" s="247"/>
      <c r="R3866" s="247"/>
      <c r="AZ3866" s="259"/>
      <c r="BA3866" s="259">
        <f>BA3865+$BD$753</f>
        <v>19.903999999998852</v>
      </c>
      <c r="BB3866" s="274">
        <f t="shared" si="805"/>
        <v>5.7808163776068696E-3</v>
      </c>
      <c r="BC3866" s="259">
        <f t="shared" si="806"/>
        <v>1.4313003387523074E-5</v>
      </c>
      <c r="BD3866" s="259">
        <f t="shared" si="803"/>
        <v>1.4313003387523074E-5</v>
      </c>
      <c r="BE3866" s="254" t="str">
        <f t="shared" si="804"/>
        <v/>
      </c>
    </row>
    <row r="3867" spans="1:57" ht="20.100000000000001" customHeight="1" x14ac:dyDescent="0.25">
      <c r="A3867" s="247">
        <v>3089</v>
      </c>
      <c r="B3867" s="247">
        <f>$B$755+(A3867*$B$758)</f>
        <v>20085.874931952487</v>
      </c>
      <c r="C3867" s="247">
        <f>_xlfn.NORM.DIST($B3867,$B$752,$B$753,0)</f>
        <v>1.1434133666788514E-19</v>
      </c>
      <c r="D3867" s="247">
        <f>_xlfn.NORM.DIST($B3867,$B$752,$B$753,1)</f>
        <v>1</v>
      </c>
      <c r="E3867" s="247">
        <f>IF(OR(D3867&lt;$F$757,D3867&gt;$F$758),C3867,"")</f>
        <v>1.1434133666788514E-19</v>
      </c>
      <c r="F3867" s="247" t="str">
        <f>IF(AND(D3867&gt;$F$757,D3867&lt;$F$758),C3867,"")</f>
        <v/>
      </c>
      <c r="G3867" s="247" t="str">
        <f>IF(C3867=MAX($C$761:$C$2761),C3867,"")</f>
        <v/>
      </c>
      <c r="H3867" s="247">
        <f>_xlfn.NORM.DIST(B3867,$F$753,$F$754,0)</f>
        <v>3.7032891869824852E-256</v>
      </c>
      <c r="I3867" s="247" t="str">
        <f>IF(H3867=MAX($H$761:$H$2761),C3867,"")</f>
        <v/>
      </c>
      <c r="J3867" s="247"/>
      <c r="K3867" s="247"/>
      <c r="L3867" s="247"/>
      <c r="M3867" s="247"/>
      <c r="N3867" s="247"/>
      <c r="O3867" s="247"/>
      <c r="P3867" s="247"/>
      <c r="Q3867" s="247"/>
      <c r="R3867" s="247"/>
      <c r="AZ3867" s="259"/>
      <c r="BA3867" s="259">
        <f>BA3866+$BD$753</f>
        <v>19.910399999998852</v>
      </c>
      <c r="BB3867" s="274">
        <f t="shared" si="805"/>
        <v>5.7665033742193466E-3</v>
      </c>
      <c r="BC3867" s="259">
        <f t="shared" si="806"/>
        <v>1.4278744774027553E-5</v>
      </c>
      <c r="BD3867" s="259">
        <f t="shared" si="803"/>
        <v>1.4278744774027553E-5</v>
      </c>
      <c r="BE3867" s="254" t="str">
        <f t="shared" si="804"/>
        <v/>
      </c>
    </row>
    <row r="3868" spans="1:57" ht="20.100000000000001" customHeight="1" x14ac:dyDescent="0.25">
      <c r="A3868" s="248">
        <v>3090</v>
      </c>
      <c r="B3868" s="247">
        <f>$B$755+(A3868*$B$758)</f>
        <v>20095.489998937628</v>
      </c>
      <c r="C3868" s="247">
        <f>_xlfn.NORM.DIST($B3868,$B$752,$B$753,0)</f>
        <v>1.1058187049297276E-19</v>
      </c>
      <c r="D3868" s="247">
        <f>_xlfn.NORM.DIST($B3868,$B$752,$B$753,1)</f>
        <v>1</v>
      </c>
      <c r="E3868" s="247">
        <f>IF(OR(D3868&lt;$F$757,D3868&gt;$F$758),C3868,"")</f>
        <v>1.1058187049297276E-19</v>
      </c>
      <c r="F3868" s="247" t="str">
        <f>IF(AND(D3868&gt;$F$757,D3868&lt;$F$758),C3868,"")</f>
        <v/>
      </c>
      <c r="G3868" s="247" t="str">
        <f>IF(C3868=MAX($C$761:$C$2761),C3868,"")</f>
        <v/>
      </c>
      <c r="H3868" s="247">
        <f>_xlfn.NORM.DIST(B3868,$F$753,$F$754,0)</f>
        <v>4.2434802163224144E-256</v>
      </c>
      <c r="I3868" s="247" t="str">
        <f>IF(H3868=MAX($H$761:$H$2761),C3868,"")</f>
        <v/>
      </c>
      <c r="J3868" s="247"/>
      <c r="K3868" s="247"/>
      <c r="L3868" s="247"/>
      <c r="M3868" s="247"/>
      <c r="N3868" s="247"/>
      <c r="O3868" s="247"/>
      <c r="P3868" s="247"/>
      <c r="Q3868" s="247"/>
      <c r="R3868" s="247"/>
      <c r="AZ3868" s="259"/>
      <c r="BA3868" s="259">
        <f>BA3867+$BD$753</f>
        <v>19.916799999998851</v>
      </c>
      <c r="BB3868" s="274">
        <f t="shared" si="805"/>
        <v>5.752224629445319E-3</v>
      </c>
      <c r="BC3868" s="259">
        <f t="shared" si="806"/>
        <v>1.4244564481276888E-5</v>
      </c>
      <c r="BD3868" s="259">
        <f t="shared" si="803"/>
        <v>1.4244564481276888E-5</v>
      </c>
      <c r="BE3868" s="254" t="str">
        <f t="shared" si="804"/>
        <v/>
      </c>
    </row>
    <row r="3869" spans="1:57" ht="20.100000000000001" customHeight="1" x14ac:dyDescent="0.25">
      <c r="A3869" s="247">
        <v>3091</v>
      </c>
      <c r="B3869" s="247">
        <f>$B$755+(A3869*$B$758)</f>
        <v>20105.105065922762</v>
      </c>
      <c r="C3869" s="247">
        <f>_xlfn.NORM.DIST($B3869,$B$752,$B$753,0)</f>
        <v>1.0694430191249907E-19</v>
      </c>
      <c r="D3869" s="247">
        <f>_xlfn.NORM.DIST($B3869,$B$752,$B$753,1)</f>
        <v>1</v>
      </c>
      <c r="E3869" s="247">
        <f>IF(OR(D3869&lt;$F$757,D3869&gt;$F$758),C3869,"")</f>
        <v>1.0694430191249907E-19</v>
      </c>
      <c r="F3869" s="247" t="str">
        <f>IF(AND(D3869&gt;$F$757,D3869&lt;$F$758),C3869,"")</f>
        <v/>
      </c>
      <c r="G3869" s="247" t="str">
        <f>IF(C3869=MAX($C$761:$C$2761),C3869,"")</f>
        <v/>
      </c>
      <c r="H3869" s="247">
        <f>_xlfn.NORM.DIST(B3869,$F$753,$F$754,0)</f>
        <v>4.8623899796775109E-256</v>
      </c>
      <c r="I3869" s="247" t="str">
        <f>IF(H3869=MAX($H$761:$H$2761),C3869,"")</f>
        <v/>
      </c>
      <c r="J3869" s="247"/>
      <c r="K3869" s="247"/>
      <c r="L3869" s="247"/>
      <c r="M3869" s="247"/>
      <c r="N3869" s="247"/>
      <c r="O3869" s="247"/>
      <c r="P3869" s="247"/>
      <c r="Q3869" s="247"/>
      <c r="R3869" s="247"/>
      <c r="AZ3869" s="259"/>
      <c r="BA3869" s="259">
        <f>BA3868+$BD$753</f>
        <v>19.92319999999885</v>
      </c>
      <c r="BB3869" s="274">
        <f t="shared" si="805"/>
        <v>5.7379800649640421E-3</v>
      </c>
      <c r="BC3869" s="259">
        <f t="shared" si="806"/>
        <v>1.421046234175577E-5</v>
      </c>
      <c r="BD3869" s="259">
        <f t="shared" si="803"/>
        <v>1.421046234175577E-5</v>
      </c>
      <c r="BE3869" s="254" t="str">
        <f t="shared" si="804"/>
        <v/>
      </c>
    </row>
    <row r="3870" spans="1:57" ht="20.100000000000001" customHeight="1" x14ac:dyDescent="0.25">
      <c r="A3870" s="247">
        <v>3092</v>
      </c>
      <c r="B3870" s="247">
        <f>$B$755+(A3870*$B$758)</f>
        <v>20114.720132907903</v>
      </c>
      <c r="C3870" s="247">
        <f>_xlfn.NORM.DIST($B3870,$B$752,$B$753,0)</f>
        <v>1.0342473561615894E-19</v>
      </c>
      <c r="D3870" s="247">
        <f>_xlfn.NORM.DIST($B3870,$B$752,$B$753,1)</f>
        <v>1</v>
      </c>
      <c r="E3870" s="247">
        <f>IF(OR(D3870&lt;$F$757,D3870&gt;$F$758),C3870,"")</f>
        <v>1.0342473561615894E-19</v>
      </c>
      <c r="F3870" s="247" t="str">
        <f>IF(AND(D3870&gt;$F$757,D3870&lt;$F$758),C3870,"")</f>
        <v/>
      </c>
      <c r="G3870" s="247" t="str">
        <f>IF(C3870=MAX($C$761:$C$2761),C3870,"")</f>
        <v/>
      </c>
      <c r="H3870" s="247">
        <f>_xlfn.NORM.DIST(B3870,$F$753,$F$754,0)</f>
        <v>5.571478321302681E-256</v>
      </c>
      <c r="I3870" s="247" t="str">
        <f>IF(H3870=MAX($H$761:$H$2761),C3870,"")</f>
        <v/>
      </c>
      <c r="J3870" s="247"/>
      <c r="K3870" s="247"/>
      <c r="L3870" s="247"/>
      <c r="M3870" s="247"/>
      <c r="N3870" s="247"/>
      <c r="O3870" s="247"/>
      <c r="P3870" s="247"/>
      <c r="Q3870" s="247"/>
      <c r="R3870" s="247"/>
      <c r="AZ3870" s="259"/>
      <c r="BA3870" s="259">
        <f>BA3869+$BD$753</f>
        <v>19.92959999999885</v>
      </c>
      <c r="BB3870" s="274">
        <f t="shared" si="805"/>
        <v>5.7237696026222864E-3</v>
      </c>
      <c r="BC3870" s="259">
        <f t="shared" si="806"/>
        <v>1.4176438188279357E-5</v>
      </c>
      <c r="BD3870" s="259">
        <f t="shared" si="803"/>
        <v>1.4176438188279357E-5</v>
      </c>
      <c r="BE3870" s="254" t="str">
        <f t="shared" si="804"/>
        <v/>
      </c>
    </row>
    <row r="3871" spans="1:57" ht="20.100000000000001" customHeight="1" x14ac:dyDescent="0.25">
      <c r="A3871" s="247">
        <v>3093</v>
      </c>
      <c r="B3871" s="247">
        <f>$B$755+(A3871*$B$758)</f>
        <v>20124.335199893037</v>
      </c>
      <c r="C3871" s="247">
        <f>_xlfn.NORM.DIST($B3871,$B$752,$B$753,0)</f>
        <v>1.000193988883902E-19</v>
      </c>
      <c r="D3871" s="247">
        <f>_xlfn.NORM.DIST($B3871,$B$752,$B$753,1)</f>
        <v>1</v>
      </c>
      <c r="E3871" s="247">
        <f>IF(OR(D3871&lt;$F$757,D3871&gt;$F$758),C3871,"")</f>
        <v>1.000193988883902E-19</v>
      </c>
      <c r="F3871" s="247" t="str">
        <f>IF(AND(D3871&gt;$F$757,D3871&lt;$F$758),C3871,"")</f>
        <v/>
      </c>
      <c r="G3871" s="247" t="str">
        <f>IF(C3871=MAX($C$761:$C$2761),C3871,"")</f>
        <v/>
      </c>
      <c r="H3871" s="247">
        <f>_xlfn.NORM.DIST(B3871,$F$753,$F$754,0)</f>
        <v>6.3838717495960669E-256</v>
      </c>
      <c r="I3871" s="247" t="str">
        <f>IF(H3871=MAX($H$761:$H$2761),C3871,"")</f>
        <v/>
      </c>
      <c r="J3871" s="247"/>
      <c r="K3871" s="247"/>
      <c r="L3871" s="247"/>
      <c r="M3871" s="247"/>
      <c r="N3871" s="247"/>
      <c r="O3871" s="247"/>
      <c r="P3871" s="247"/>
      <c r="Q3871" s="247"/>
      <c r="R3871" s="247"/>
      <c r="AZ3871" s="259"/>
      <c r="BA3871" s="259">
        <f>BA3870+$BD$753</f>
        <v>19.935999999998849</v>
      </c>
      <c r="BB3871" s="274">
        <f t="shared" si="805"/>
        <v>5.709593164434007E-3</v>
      </c>
      <c r="BC3871" s="259">
        <f t="shared" si="806"/>
        <v>1.4142491854006282E-5</v>
      </c>
      <c r="BD3871" s="259">
        <f t="shared" si="803"/>
        <v>1.4142491854006282E-5</v>
      </c>
      <c r="BE3871" s="254" t="str">
        <f t="shared" si="804"/>
        <v/>
      </c>
    </row>
    <row r="3872" spans="1:57" ht="20.100000000000001" customHeight="1" x14ac:dyDescent="0.25">
      <c r="A3872" s="247">
        <v>3094</v>
      </c>
      <c r="B3872" s="247">
        <f>$B$755+(A3872*$B$758)</f>
        <v>20133.950266878179</v>
      </c>
      <c r="C3872" s="247">
        <f>_xlfn.NORM.DIST($B3872,$B$752,$B$753,0)</f>
        <v>9.6724637811207267E-20</v>
      </c>
      <c r="D3872" s="247">
        <f>_xlfn.NORM.DIST($B3872,$B$752,$B$753,1)</f>
        <v>1</v>
      </c>
      <c r="E3872" s="247">
        <f>IF(OR(D3872&lt;$F$757,D3872&gt;$F$758),C3872,"")</f>
        <v>9.6724637811207267E-20</v>
      </c>
      <c r="F3872" s="247" t="str">
        <f>IF(AND(D3872&gt;$F$757,D3872&lt;$F$758),C3872,"")</f>
        <v/>
      </c>
      <c r="G3872" s="247" t="str">
        <f>IF(C3872=MAX($C$761:$C$2761),C3872,"")</f>
        <v/>
      </c>
      <c r="H3872" s="247">
        <f>_xlfn.NORM.DIST(B3872,$F$753,$F$754,0)</f>
        <v>7.3146055874591261E-256</v>
      </c>
      <c r="I3872" s="247" t="str">
        <f>IF(H3872=MAX($H$761:$H$2761),C3872,"")</f>
        <v/>
      </c>
      <c r="J3872" s="247"/>
      <c r="K3872" s="247"/>
      <c r="L3872" s="247"/>
      <c r="M3872" s="247"/>
      <c r="N3872" s="247"/>
      <c r="O3872" s="247"/>
      <c r="P3872" s="247"/>
      <c r="Q3872" s="247"/>
      <c r="R3872" s="247"/>
      <c r="AZ3872" s="259"/>
      <c r="BA3872" s="259">
        <f>BA3871+$BD$753</f>
        <v>19.942399999998848</v>
      </c>
      <c r="BB3872" s="274">
        <f t="shared" si="805"/>
        <v>5.6954506725800007E-3</v>
      </c>
      <c r="BC3872" s="259">
        <f t="shared" si="806"/>
        <v>1.4108623172404827E-5</v>
      </c>
      <c r="BD3872" s="259">
        <f t="shared" si="803"/>
        <v>1.4108623172404827E-5</v>
      </c>
      <c r="BE3872" s="254" t="str">
        <f t="shared" si="804"/>
        <v/>
      </c>
    </row>
    <row r="3873" spans="1:57" ht="20.100000000000001" customHeight="1" x14ac:dyDescent="0.25">
      <c r="A3873" s="247">
        <v>3095</v>
      </c>
      <c r="B3873" s="247">
        <f>$B$755+(A3873*$B$758)</f>
        <v>20143.565333863313</v>
      </c>
      <c r="C3873" s="247">
        <f>_xlfn.NORM.DIST($B3873,$B$752,$B$753,0)</f>
        <v>9.3536913582710126E-20</v>
      </c>
      <c r="D3873" s="247">
        <f>_xlfn.NORM.DIST($B3873,$B$752,$B$753,1)</f>
        <v>1</v>
      </c>
      <c r="E3873" s="247">
        <f>IF(OR(D3873&lt;$F$757,D3873&gt;$F$758),C3873,"")</f>
        <v>9.3536913582710126E-20</v>
      </c>
      <c r="F3873" s="247" t="str">
        <f>IF(AND(D3873&gt;$F$757,D3873&lt;$F$758),C3873,"")</f>
        <v/>
      </c>
      <c r="G3873" s="247" t="str">
        <f>IF(C3873=MAX($C$761:$C$2761),C3873,"")</f>
        <v/>
      </c>
      <c r="H3873" s="247">
        <f>_xlfn.NORM.DIST(B3873,$F$753,$F$754,0)</f>
        <v>8.380901269679447E-256</v>
      </c>
      <c r="I3873" s="247" t="str">
        <f>IF(H3873=MAX($H$761:$H$2761),C3873,"")</f>
        <v/>
      </c>
      <c r="J3873" s="247"/>
      <c r="K3873" s="247"/>
      <c r="L3873" s="247"/>
      <c r="M3873" s="247"/>
      <c r="N3873" s="247"/>
      <c r="O3873" s="247"/>
      <c r="P3873" s="247"/>
      <c r="Q3873" s="247"/>
      <c r="R3873" s="247"/>
      <c r="AZ3873" s="259"/>
      <c r="BA3873" s="259">
        <f>BA3872+$BD$753</f>
        <v>19.948799999998847</v>
      </c>
      <c r="BB3873" s="274">
        <f t="shared" si="805"/>
        <v>5.6813420494075959E-3</v>
      </c>
      <c r="BC3873" s="259">
        <f t="shared" si="806"/>
        <v>1.4074831977263329E-5</v>
      </c>
      <c r="BD3873" s="259">
        <f t="shared" si="803"/>
        <v>1.4074831977263329E-5</v>
      </c>
      <c r="BE3873" s="254" t="str">
        <f t="shared" si="804"/>
        <v/>
      </c>
    </row>
    <row r="3874" spans="1:57" ht="20.100000000000001" customHeight="1" x14ac:dyDescent="0.25">
      <c r="A3874" s="247">
        <v>3096</v>
      </c>
      <c r="B3874" s="247">
        <f>$B$755+(A3874*$B$758)</f>
        <v>20153.180400848454</v>
      </c>
      <c r="C3874" s="247">
        <f>_xlfn.NORM.DIST($B3874,$B$752,$B$753,0)</f>
        <v>9.0452798947757776E-20</v>
      </c>
      <c r="D3874" s="247">
        <f>_xlfn.NORM.DIST($B3874,$B$752,$B$753,1)</f>
        <v>1</v>
      </c>
      <c r="E3874" s="247">
        <f>IF(OR(D3874&lt;$F$757,D3874&gt;$F$758),C3874,"")</f>
        <v>9.0452798947757776E-20</v>
      </c>
      <c r="F3874" s="247" t="str">
        <f>IF(AND(D3874&gt;$F$757,D3874&lt;$F$758),C3874,"")</f>
        <v/>
      </c>
      <c r="G3874" s="247" t="str">
        <f>IF(C3874=MAX($C$761:$C$2761),C3874,"")</f>
        <v/>
      </c>
      <c r="H3874" s="247">
        <f>_xlfn.NORM.DIST(B3874,$F$753,$F$754,0)</f>
        <v>9.6024838836743403E-256</v>
      </c>
      <c r="I3874" s="247" t="str">
        <f>IF(H3874=MAX($H$761:$H$2761),C3874,"")</f>
        <v/>
      </c>
      <c r="J3874" s="247"/>
      <c r="K3874" s="247"/>
      <c r="L3874" s="247"/>
      <c r="M3874" s="247"/>
      <c r="N3874" s="247"/>
      <c r="O3874" s="247"/>
      <c r="P3874" s="247"/>
      <c r="Q3874" s="247"/>
      <c r="R3874" s="247"/>
      <c r="AZ3874" s="259"/>
      <c r="BA3874" s="259">
        <f>BA3873+$BD$753</f>
        <v>19.955199999998847</v>
      </c>
      <c r="BB3874" s="274">
        <f t="shared" si="805"/>
        <v>5.6672672174303326E-3</v>
      </c>
      <c r="BC3874" s="259">
        <f t="shared" si="806"/>
        <v>1.404111810269365E-5</v>
      </c>
      <c r="BD3874" s="259">
        <f t="shared" si="803"/>
        <v>1.404111810269365E-5</v>
      </c>
      <c r="BE3874" s="254" t="str">
        <f t="shared" si="804"/>
        <v/>
      </c>
    </row>
    <row r="3875" spans="1:57" ht="20.100000000000001" customHeight="1" x14ac:dyDescent="0.25">
      <c r="A3875" s="248">
        <v>3097</v>
      </c>
      <c r="B3875" s="247">
        <f>$B$755+(A3875*$B$758)</f>
        <v>20162.795467833588</v>
      </c>
      <c r="C3875" s="247">
        <f>_xlfn.NORM.DIST($B3875,$B$752,$B$753,0)</f>
        <v>8.746897473749688E-20</v>
      </c>
      <c r="D3875" s="247">
        <f>_xlfn.NORM.DIST($B3875,$B$752,$B$753,1)</f>
        <v>1</v>
      </c>
      <c r="E3875" s="247">
        <f>IF(OR(D3875&lt;$F$757,D3875&gt;$F$758),C3875,"")</f>
        <v>8.746897473749688E-20</v>
      </c>
      <c r="F3875" s="247" t="str">
        <f>IF(AND(D3875&gt;$F$757,D3875&lt;$F$758),C3875,"")</f>
        <v/>
      </c>
      <c r="G3875" s="247" t="str">
        <f>IF(C3875=MAX($C$761:$C$2761),C3875,"")</f>
        <v/>
      </c>
      <c r="H3875" s="247">
        <f>_xlfn.NORM.DIST(B3875,$F$753,$F$754,0)</f>
        <v>1.1001945788153951E-255</v>
      </c>
      <c r="I3875" s="247" t="str">
        <f>IF(H3875=MAX($H$761:$H$2761),C3875,"")</f>
        <v/>
      </c>
      <c r="J3875" s="247"/>
      <c r="K3875" s="247"/>
      <c r="L3875" s="247"/>
      <c r="M3875" s="247"/>
      <c r="N3875" s="247"/>
      <c r="O3875" s="247"/>
      <c r="P3875" s="247"/>
      <c r="Q3875" s="247"/>
      <c r="R3875" s="247"/>
      <c r="AZ3875" s="259"/>
      <c r="BA3875" s="259">
        <f>BA3874+$BD$753</f>
        <v>19.961599999998846</v>
      </c>
      <c r="BB3875" s="274">
        <f t="shared" si="805"/>
        <v>5.6532260993276389E-3</v>
      </c>
      <c r="BC3875" s="259">
        <f t="shared" si="806"/>
        <v>1.4007481383112967E-5</v>
      </c>
      <c r="BD3875" s="259">
        <f t="shared" si="803"/>
        <v>1.4007481383112967E-5</v>
      </c>
      <c r="BE3875" s="254" t="str">
        <f t="shared" si="804"/>
        <v/>
      </c>
    </row>
    <row r="3876" spans="1:57" ht="20.100000000000001" customHeight="1" x14ac:dyDescent="0.25">
      <c r="A3876" s="247">
        <v>3098</v>
      </c>
      <c r="B3876" s="247">
        <f>$B$755+(A3876*$B$758)</f>
        <v>20172.41053481873</v>
      </c>
      <c r="C3876" s="247">
        <f>_xlfn.NORM.DIST($B3876,$B$752,$B$753,0)</f>
        <v>8.4582226514428634E-20</v>
      </c>
      <c r="D3876" s="247">
        <f>_xlfn.NORM.DIST($B3876,$B$752,$B$753,1)</f>
        <v>1</v>
      </c>
      <c r="E3876" s="247">
        <f>IF(OR(D3876&lt;$F$757,D3876&gt;$F$758),C3876,"")</f>
        <v>8.4582226514428634E-20</v>
      </c>
      <c r="F3876" s="247" t="str">
        <f>IF(AND(D3876&gt;$F$757,D3876&lt;$F$758),C3876,"")</f>
        <v/>
      </c>
      <c r="G3876" s="247" t="str">
        <f>IF(C3876=MAX($C$761:$C$2761),C3876,"")</f>
        <v/>
      </c>
      <c r="H3876" s="247">
        <f>_xlfn.NORM.DIST(B3876,$F$753,$F$754,0)</f>
        <v>1.2605162989317809E-255</v>
      </c>
      <c r="I3876" s="247" t="str">
        <f>IF(H3876=MAX($H$761:$H$2761),C3876,"")</f>
        <v/>
      </c>
      <c r="J3876" s="247"/>
      <c r="K3876" s="247"/>
      <c r="L3876" s="247"/>
      <c r="M3876" s="247"/>
      <c r="N3876" s="247"/>
      <c r="O3876" s="247"/>
      <c r="P3876" s="247"/>
      <c r="Q3876" s="247"/>
      <c r="R3876" s="247"/>
      <c r="AZ3876" s="259"/>
      <c r="BA3876" s="259">
        <f>BA3875+$BD$753</f>
        <v>19.967999999998845</v>
      </c>
      <c r="BB3876" s="274">
        <f t="shared" si="805"/>
        <v>5.6392186179445259E-3</v>
      </c>
      <c r="BC3876" s="259">
        <f t="shared" si="806"/>
        <v>1.3973921653274123E-5</v>
      </c>
      <c r="BD3876" s="259">
        <f t="shared" si="803"/>
        <v>1.3973921653274123E-5</v>
      </c>
      <c r="BE3876" s="254" t="str">
        <f t="shared" si="804"/>
        <v/>
      </c>
    </row>
    <row r="3877" spans="1:57" ht="20.100000000000001" customHeight="1" x14ac:dyDescent="0.25">
      <c r="A3877" s="247">
        <v>3099</v>
      </c>
      <c r="B3877" s="247">
        <f>$B$755+(A3877*$B$758)</f>
        <v>20182.025601803864</v>
      </c>
      <c r="C3877" s="247">
        <f>_xlfn.NORM.DIST($B3877,$B$752,$B$753,0)</f>
        <v>8.178944131991243E-20</v>
      </c>
      <c r="D3877" s="247">
        <f>_xlfn.NORM.DIST($B3877,$B$752,$B$753,1)</f>
        <v>1</v>
      </c>
      <c r="E3877" s="247">
        <f>IF(OR(D3877&lt;$F$757,D3877&gt;$F$758),C3877,"")</f>
        <v>8.178944131991243E-20</v>
      </c>
      <c r="F3877" s="247" t="str">
        <f>IF(AND(D3877&gt;$F$757,D3877&lt;$F$758),C3877,"")</f>
        <v/>
      </c>
      <c r="G3877" s="247" t="str">
        <f>IF(C3877=MAX($C$761:$C$2761),C3877,"")</f>
        <v/>
      </c>
      <c r="H3877" s="247">
        <f>_xlfn.NORM.DIST(B3877,$F$753,$F$754,0)</f>
        <v>1.4441771921516981E-255</v>
      </c>
      <c r="I3877" s="247" t="str">
        <f>IF(H3877=MAX($H$761:$H$2761),C3877,"")</f>
        <v/>
      </c>
      <c r="J3877" s="247"/>
      <c r="K3877" s="247"/>
      <c r="L3877" s="247"/>
      <c r="M3877" s="247"/>
      <c r="N3877" s="247"/>
      <c r="O3877" s="247"/>
      <c r="P3877" s="247"/>
      <c r="Q3877" s="247"/>
      <c r="R3877" s="247"/>
      <c r="AZ3877" s="259"/>
      <c r="BA3877" s="259">
        <f>BA3876+$BD$753</f>
        <v>19.974399999998845</v>
      </c>
      <c r="BB3877" s="274">
        <f t="shared" si="805"/>
        <v>5.6252446962912518E-3</v>
      </c>
      <c r="BC3877" s="259">
        <f t="shared" si="806"/>
        <v>1.394043874821619E-5</v>
      </c>
      <c r="BD3877" s="259">
        <f t="shared" si="803"/>
        <v>1.394043874821619E-5</v>
      </c>
      <c r="BE3877" s="254" t="str">
        <f t="shared" si="804"/>
        <v/>
      </c>
    </row>
    <row r="3878" spans="1:57" ht="20.100000000000001" customHeight="1" x14ac:dyDescent="0.25">
      <c r="A3878" s="247">
        <v>3100</v>
      </c>
      <c r="B3878" s="247">
        <f>$B$755+(A3878*$B$758)</f>
        <v>20191.640668789005</v>
      </c>
      <c r="C3878" s="247">
        <f>_xlfn.NORM.DIST($B3878,$B$752,$B$753,0)</f>
        <v>7.9087604520968546E-20</v>
      </c>
      <c r="D3878" s="247">
        <f>_xlfn.NORM.DIST($B3878,$B$752,$B$753,1)</f>
        <v>1</v>
      </c>
      <c r="E3878" s="247">
        <f>IF(OR(D3878&lt;$F$757,D3878&gt;$F$758),C3878,"")</f>
        <v>7.9087604520968546E-20</v>
      </c>
      <c r="F3878" s="247" t="str">
        <f>IF(AND(D3878&gt;$F$757,D3878&lt;$F$758),C3878,"")</f>
        <v/>
      </c>
      <c r="G3878" s="247" t="str">
        <f>IF(C3878=MAX($C$761:$C$2761),C3878,"")</f>
        <v/>
      </c>
      <c r="H3878" s="247">
        <f>_xlfn.NORM.DIST(B3878,$F$753,$F$754,0)</f>
        <v>1.6545715386640909E-255</v>
      </c>
      <c r="I3878" s="247" t="str">
        <f>IF(H3878=MAX($H$761:$H$2761),C3878,"")</f>
        <v/>
      </c>
      <c r="J3878" s="247"/>
      <c r="K3878" s="247"/>
      <c r="L3878" s="247"/>
      <c r="M3878" s="247"/>
      <c r="N3878" s="247"/>
      <c r="O3878" s="247"/>
      <c r="P3878" s="247"/>
      <c r="Q3878" s="247"/>
      <c r="R3878" s="247"/>
      <c r="AZ3878" s="259"/>
      <c r="BA3878" s="259">
        <f>BA3877+$BD$753</f>
        <v>19.980799999998844</v>
      </c>
      <c r="BB3878" s="274">
        <f t="shared" si="805"/>
        <v>5.6113042575430356E-3</v>
      </c>
      <c r="BC3878" s="259">
        <f t="shared" si="806"/>
        <v>1.3907032503351208E-5</v>
      </c>
      <c r="BD3878" s="259">
        <f t="shared" si="803"/>
        <v>1.3907032503351208E-5</v>
      </c>
      <c r="BE3878" s="254" t="str">
        <f t="shared" si="804"/>
        <v/>
      </c>
    </row>
    <row r="3879" spans="1:57" ht="20.100000000000001" customHeight="1" x14ac:dyDescent="0.25">
      <c r="A3879" s="247">
        <v>3101</v>
      </c>
      <c r="B3879" s="247">
        <f>$B$755+(A3879*$B$758)</f>
        <v>20201.255735774139</v>
      </c>
      <c r="C3879" s="247">
        <f>_xlfn.NORM.DIST($B3879,$B$752,$B$753,0)</f>
        <v>7.6473796753468858E-20</v>
      </c>
      <c r="D3879" s="247">
        <f>_xlfn.NORM.DIST($B3879,$B$752,$B$753,1)</f>
        <v>1</v>
      </c>
      <c r="E3879" s="247">
        <f>IF(OR(D3879&lt;$F$757,D3879&gt;$F$758),C3879,"")</f>
        <v>7.6473796753468858E-20</v>
      </c>
      <c r="F3879" s="247" t="str">
        <f>IF(AND(D3879&gt;$F$757,D3879&lt;$F$758),C3879,"")</f>
        <v/>
      </c>
      <c r="G3879" s="247" t="str">
        <f>IF(C3879=MAX($C$761:$C$2761),C3879,"")</f>
        <v/>
      </c>
      <c r="H3879" s="247">
        <f>_xlfn.NORM.DIST(B3879,$F$753,$F$754,0)</f>
        <v>1.8955867673803181E-255</v>
      </c>
      <c r="I3879" s="247" t="str">
        <f>IF(H3879=MAX($H$761:$H$2761),C3879,"")</f>
        <v/>
      </c>
      <c r="J3879" s="247"/>
      <c r="K3879" s="247"/>
      <c r="L3879" s="247"/>
      <c r="M3879" s="247"/>
      <c r="N3879" s="247"/>
      <c r="O3879" s="247"/>
      <c r="P3879" s="247"/>
      <c r="Q3879" s="247"/>
      <c r="R3879" s="247"/>
      <c r="AZ3879" s="259"/>
      <c r="BA3879" s="259">
        <f>BA3878+$BD$753</f>
        <v>19.987199999998843</v>
      </c>
      <c r="BB3879" s="274">
        <f t="shared" si="805"/>
        <v>5.5973972250396844E-3</v>
      </c>
      <c r="BC3879" s="259">
        <f t="shared" si="806"/>
        <v>1.3873702754356627E-5</v>
      </c>
      <c r="BD3879" s="259">
        <f t="shared" si="803"/>
        <v>1.3873702754356627E-5</v>
      </c>
      <c r="BE3879" s="254" t="str">
        <f t="shared" si="804"/>
        <v/>
      </c>
    </row>
    <row r="3880" spans="1:57" ht="20.100000000000001" customHeight="1" x14ac:dyDescent="0.25">
      <c r="A3880" s="247">
        <v>3102</v>
      </c>
      <c r="B3880" s="247">
        <f>$B$755+(A3880*$B$758)</f>
        <v>20210.87080275928</v>
      </c>
      <c r="C3880" s="247">
        <f>_xlfn.NORM.DIST($B3880,$B$752,$B$753,0)</f>
        <v>7.39451909587604E-20</v>
      </c>
      <c r="D3880" s="247">
        <f>_xlfn.NORM.DIST($B3880,$B$752,$B$753,1)</f>
        <v>1</v>
      </c>
      <c r="E3880" s="247">
        <f>IF(OR(D3880&lt;$F$757,D3880&gt;$F$758),C3880,"")</f>
        <v>7.39451909587604E-20</v>
      </c>
      <c r="F3880" s="247" t="str">
        <f>IF(AND(D3880&gt;$F$757,D3880&lt;$F$758),C3880,"")</f>
        <v/>
      </c>
      <c r="G3880" s="247" t="str">
        <f>IF(C3880=MAX($C$761:$C$2761),C3880,"")</f>
        <v/>
      </c>
      <c r="H3880" s="247">
        <f>_xlfn.NORM.DIST(B3880,$F$753,$F$754,0)</f>
        <v>2.1716750331878136E-255</v>
      </c>
      <c r="I3880" s="247" t="str">
        <f>IF(H3880=MAX($H$761:$H$2761),C3880,"")</f>
        <v/>
      </c>
      <c r="J3880" s="247"/>
      <c r="K3880" s="247"/>
      <c r="L3880" s="247"/>
      <c r="M3880" s="247"/>
      <c r="N3880" s="247"/>
      <c r="O3880" s="247"/>
      <c r="P3880" s="247"/>
      <c r="Q3880" s="247"/>
      <c r="R3880" s="247"/>
      <c r="AZ3880" s="259"/>
      <c r="BA3880" s="259">
        <f>BA3879+$BD$753</f>
        <v>19.993599999998843</v>
      </c>
      <c r="BB3880" s="274">
        <f t="shared" si="805"/>
        <v>5.5835235222853278E-3</v>
      </c>
      <c r="BC3880" s="259">
        <f t="shared" si="806"/>
        <v>1.3840449337250774E-5</v>
      </c>
      <c r="BD3880" s="259">
        <f t="shared" si="803"/>
        <v>1.3840449337250774E-5</v>
      </c>
      <c r="BE3880" s="254" t="str">
        <f t="shared" si="804"/>
        <v/>
      </c>
    </row>
    <row r="3881" spans="1:57" ht="20.100000000000001" customHeight="1" x14ac:dyDescent="0.25">
      <c r="A3881" s="248">
        <v>3103</v>
      </c>
      <c r="B3881" s="247">
        <f>$B$755+(A3881*$B$758)</f>
        <v>20220.485869744414</v>
      </c>
      <c r="C3881" s="247">
        <f>_xlfn.NORM.DIST($B3881,$B$752,$B$753,0)</f>
        <v>7.1499049510959887E-20</v>
      </c>
      <c r="D3881" s="247">
        <f>_xlfn.NORM.DIST($B3881,$B$752,$B$753,1)</f>
        <v>1</v>
      </c>
      <c r="E3881" s="247">
        <f>IF(OR(D3881&lt;$F$757,D3881&gt;$F$758),C3881,"")</f>
        <v>7.1499049510959887E-20</v>
      </c>
      <c r="F3881" s="247" t="str">
        <f>IF(AND(D3881&gt;$F$757,D3881&lt;$F$758),C3881,"")</f>
        <v/>
      </c>
      <c r="G3881" s="247" t="str">
        <f>IF(C3881=MAX($C$761:$C$2761),C3881,"")</f>
        <v/>
      </c>
      <c r="H3881" s="247">
        <f>_xlfn.NORM.DIST(B3881,$F$753,$F$754,0)</f>
        <v>2.4879351727771803E-255</v>
      </c>
      <c r="I3881" s="247" t="str">
        <f>IF(H3881=MAX($H$761:$H$2761),C3881,"")</f>
        <v/>
      </c>
      <c r="J3881" s="247"/>
      <c r="K3881" s="247"/>
      <c r="L3881" s="247"/>
      <c r="M3881" s="247"/>
      <c r="N3881" s="247"/>
      <c r="O3881" s="247"/>
      <c r="P3881" s="247"/>
      <c r="Q3881" s="247"/>
      <c r="R3881" s="247"/>
      <c r="AZ3881" s="259"/>
      <c r="BA3881" s="259">
        <f>BA3880+$BD$753</f>
        <v>19.999999999998842</v>
      </c>
      <c r="BB3881" s="274">
        <f t="shared" si="805"/>
        <v>5.569683072948077E-3</v>
      </c>
      <c r="BC3881" s="259">
        <f t="shared" si="806"/>
        <v>1.3807272088372027E-5</v>
      </c>
      <c r="BD3881" s="259">
        <f t="shared" si="803"/>
        <v>1.3807272088372027E-5</v>
      </c>
      <c r="BE3881" s="254" t="str">
        <f t="shared" si="804"/>
        <v/>
      </c>
    </row>
    <row r="3882" spans="1:57" ht="20.100000000000001" customHeight="1" x14ac:dyDescent="0.25">
      <c r="A3882" s="247">
        <v>3104</v>
      </c>
      <c r="B3882" s="247">
        <f>$B$755+(A3882*$B$758)</f>
        <v>20230.100936729556</v>
      </c>
      <c r="C3882" s="247">
        <f>_xlfn.NORM.DIST($B3882,$B$752,$B$753,0)</f>
        <v>6.9132721432155865E-20</v>
      </c>
      <c r="D3882" s="247">
        <f>_xlfn.NORM.DIST($B3882,$B$752,$B$753,1)</f>
        <v>1</v>
      </c>
      <c r="E3882" s="247">
        <f>IF(OR(D3882&lt;$F$757,D3882&gt;$F$758),C3882,"")</f>
        <v>6.9132721432155865E-20</v>
      </c>
      <c r="F3882" s="247" t="str">
        <f>IF(AND(D3882&gt;$F$757,D3882&lt;$F$758),C3882,"")</f>
        <v/>
      </c>
      <c r="G3882" s="247" t="str">
        <f>IF(C3882=MAX($C$761:$C$2761),C3882,"")</f>
        <v/>
      </c>
      <c r="H3882" s="247">
        <f>_xlfn.NORM.DIST(B3882,$F$753,$F$754,0)</f>
        <v>2.8502065424148415E-255</v>
      </c>
      <c r="I3882" s="247" t="str">
        <f>IF(H3882=MAX($H$761:$H$2761),C3882,"")</f>
        <v/>
      </c>
      <c r="J3882" s="247"/>
      <c r="K3882" s="247"/>
      <c r="L3882" s="247"/>
      <c r="M3882" s="247"/>
      <c r="N3882" s="247"/>
      <c r="O3882" s="247"/>
      <c r="P3882" s="247"/>
      <c r="Q3882" s="247"/>
      <c r="R3882" s="247"/>
      <c r="AZ3882" s="259"/>
      <c r="BA3882" s="259">
        <f>BA3881+$BD$753</f>
        <v>20.006399999998841</v>
      </c>
      <c r="BB3882" s="274">
        <f t="shared" si="805"/>
        <v>5.555875800859705E-3</v>
      </c>
      <c r="BC3882" s="259">
        <f t="shared" si="806"/>
        <v>1.3774170844334591E-5</v>
      </c>
      <c r="BD3882" s="259">
        <f t="shared" si="803"/>
        <v>1.3774170844334591E-5</v>
      </c>
      <c r="BE3882" s="254" t="str">
        <f t="shared" si="804"/>
        <v/>
      </c>
    </row>
    <row r="3883" spans="1:57" ht="20.100000000000001" customHeight="1" x14ac:dyDescent="0.25">
      <c r="A3883" s="247">
        <v>3105</v>
      </c>
      <c r="B3883" s="247">
        <f>$B$755+(A3883*$B$758)</f>
        <v>20239.71600371469</v>
      </c>
      <c r="C3883" s="247">
        <f>_xlfn.NORM.DIST($B3883,$B$752,$B$753,0)</f>
        <v>6.6843639692924095E-20</v>
      </c>
      <c r="D3883" s="247">
        <f>_xlfn.NORM.DIST($B3883,$B$752,$B$753,1)</f>
        <v>1</v>
      </c>
      <c r="E3883" s="247">
        <f>IF(OR(D3883&lt;$F$757,D3883&gt;$F$758),C3883,"")</f>
        <v>6.6843639692924095E-20</v>
      </c>
      <c r="F3883" s="247" t="str">
        <f>IF(AND(D3883&gt;$F$757,D3883&lt;$F$758),C3883,"")</f>
        <v/>
      </c>
      <c r="G3883" s="247" t="str">
        <f>IF(C3883=MAX($C$761:$C$2761),C3883,"")</f>
        <v/>
      </c>
      <c r="H3883" s="247">
        <f>_xlfn.NORM.DIST(B3883,$F$753,$F$754,0)</f>
        <v>3.2651764585811566E-255</v>
      </c>
      <c r="I3883" s="247" t="str">
        <f>IF(H3883=MAX($H$761:$H$2761),C3883,"")</f>
        <v/>
      </c>
      <c r="J3883" s="247"/>
      <c r="K3883" s="247"/>
      <c r="L3883" s="247"/>
      <c r="M3883" s="247"/>
      <c r="N3883" s="247"/>
      <c r="O3883" s="247"/>
      <c r="P3883" s="247"/>
      <c r="Q3883" s="247"/>
      <c r="R3883" s="247"/>
      <c r="AZ3883" s="259"/>
      <c r="BA3883" s="259">
        <f>BA3882+$BD$753</f>
        <v>20.01279999999884</v>
      </c>
      <c r="BB3883" s="274">
        <f t="shared" si="805"/>
        <v>5.5421016300153704E-3</v>
      </c>
      <c r="BC3883" s="259">
        <f t="shared" si="806"/>
        <v>1.3741145442123896E-5</v>
      </c>
      <c r="BD3883" s="259">
        <f t="shared" si="803"/>
        <v>1.3741145442123896E-5</v>
      </c>
      <c r="BE3883" s="254" t="str">
        <f t="shared" si="804"/>
        <v/>
      </c>
    </row>
    <row r="3884" spans="1:57" ht="20.100000000000001" customHeight="1" x14ac:dyDescent="0.25">
      <c r="A3884" s="247">
        <v>3106</v>
      </c>
      <c r="B3884" s="247">
        <f>$B$755+(A3884*$B$758)</f>
        <v>20249.331070699831</v>
      </c>
      <c r="C3884" s="247">
        <f>_xlfn.NORM.DIST($B3884,$B$752,$B$753,0)</f>
        <v>6.4629318595526955E-20</v>
      </c>
      <c r="D3884" s="247">
        <f>_xlfn.NORM.DIST($B3884,$B$752,$B$753,1)</f>
        <v>1</v>
      </c>
      <c r="E3884" s="247">
        <f>IF(OR(D3884&lt;$F$757,D3884&gt;$F$758),C3884,"")</f>
        <v>6.4629318595526955E-20</v>
      </c>
      <c r="F3884" s="247" t="str">
        <f>IF(AND(D3884&gt;$F$757,D3884&lt;$F$758),C3884,"")</f>
        <v/>
      </c>
      <c r="G3884" s="247" t="str">
        <f>IF(C3884=MAX($C$761:$C$2761),C3884,"")</f>
        <v/>
      </c>
      <c r="H3884" s="247">
        <f>_xlfn.NORM.DIST(B3884,$F$753,$F$754,0)</f>
        <v>3.7405032113810468E-255</v>
      </c>
      <c r="I3884" s="247" t="str">
        <f>IF(H3884=MAX($H$761:$H$2761),C3884,"")</f>
        <v/>
      </c>
      <c r="J3884" s="247"/>
      <c r="K3884" s="247"/>
      <c r="L3884" s="247"/>
      <c r="M3884" s="247"/>
      <c r="N3884" s="247"/>
      <c r="O3884" s="247"/>
      <c r="P3884" s="247"/>
      <c r="Q3884" s="247"/>
      <c r="R3884" s="247"/>
      <c r="AZ3884" s="259"/>
      <c r="BA3884" s="259">
        <f>BA3883+$BD$753</f>
        <v>20.01919999999884</v>
      </c>
      <c r="BB3884" s="274">
        <f t="shared" si="805"/>
        <v>5.5283604845732465E-3</v>
      </c>
      <c r="BC3884" s="259">
        <f t="shared" si="806"/>
        <v>1.3708195719014209E-5</v>
      </c>
      <c r="BD3884" s="259">
        <f t="shared" si="803"/>
        <v>1.3708195719014209E-5</v>
      </c>
      <c r="BE3884" s="254" t="str">
        <f t="shared" si="804"/>
        <v/>
      </c>
    </row>
    <row r="3885" spans="1:57" ht="20.100000000000001" customHeight="1" x14ac:dyDescent="0.25">
      <c r="A3885" s="247">
        <v>3107</v>
      </c>
      <c r="B3885" s="247">
        <f>$B$755+(A3885*$B$758)</f>
        <v>20258.946137684965</v>
      </c>
      <c r="C3885" s="247">
        <f>_xlfn.NORM.DIST($B3885,$B$752,$B$753,0)</f>
        <v>6.2487351237367039E-20</v>
      </c>
      <c r="D3885" s="247">
        <f>_xlfn.NORM.DIST($B3885,$B$752,$B$753,1)</f>
        <v>1</v>
      </c>
      <c r="E3885" s="247">
        <f>IF(OR(D3885&lt;$F$757,D3885&gt;$F$758),C3885,"")</f>
        <v>6.2487351237367039E-20</v>
      </c>
      <c r="F3885" s="247" t="str">
        <f>IF(AND(D3885&gt;$F$757,D3885&lt;$F$758),C3885,"")</f>
        <v/>
      </c>
      <c r="G3885" s="247" t="str">
        <f>IF(C3885=MAX($C$761:$C$2761),C3885,"")</f>
        <v/>
      </c>
      <c r="H3885" s="247">
        <f>_xlfn.NORM.DIST(B3885,$F$753,$F$754,0)</f>
        <v>4.2849569056333034E-255</v>
      </c>
      <c r="I3885" s="247" t="str">
        <f>IF(H3885=MAX($H$761:$H$2761),C3885,"")</f>
        <v/>
      </c>
      <c r="J3885" s="247"/>
      <c r="K3885" s="247"/>
      <c r="L3885" s="247"/>
      <c r="M3885" s="247"/>
      <c r="N3885" s="247"/>
      <c r="O3885" s="247"/>
      <c r="P3885" s="247"/>
      <c r="Q3885" s="247"/>
      <c r="R3885" s="247"/>
      <c r="AZ3885" s="259"/>
      <c r="BA3885" s="259">
        <f>BA3884+$BD$753</f>
        <v>20.025599999998839</v>
      </c>
      <c r="BB3885" s="274">
        <f t="shared" si="805"/>
        <v>5.5146522888542323E-3</v>
      </c>
      <c r="BC3885" s="259">
        <f t="shared" si="806"/>
        <v>1.3675321512569491E-5</v>
      </c>
      <c r="BD3885" s="259">
        <f t="shared" si="803"/>
        <v>1.3675321512569491E-5</v>
      </c>
      <c r="BE3885" s="254" t="str">
        <f t="shared" si="804"/>
        <v/>
      </c>
    </row>
    <row r="3886" spans="1:57" ht="20.100000000000001" customHeight="1" x14ac:dyDescent="0.25">
      <c r="A3886" s="247">
        <v>3108</v>
      </c>
      <c r="B3886" s="247">
        <f>$B$755+(A3886*$B$758)</f>
        <v>20268.561204670099</v>
      </c>
      <c r="C3886" s="247">
        <f>_xlfn.NORM.DIST($B3886,$B$752,$B$753,0)</f>
        <v>6.0415407052226206E-20</v>
      </c>
      <c r="D3886" s="247">
        <f>_xlfn.NORM.DIST($B3886,$B$752,$B$753,1)</f>
        <v>1</v>
      </c>
      <c r="E3886" s="247">
        <f>IF(OR(D3886&lt;$F$757,D3886&gt;$F$758),C3886,"")</f>
        <v>6.0415407052226206E-20</v>
      </c>
      <c r="F3886" s="247" t="str">
        <f>IF(AND(D3886&gt;$F$757,D3886&lt;$F$758),C3886,"")</f>
        <v/>
      </c>
      <c r="G3886" s="247" t="str">
        <f>IF(C3886=MAX($C$761:$C$2761),C3886,"")</f>
        <v/>
      </c>
      <c r="H3886" s="247">
        <f>_xlfn.NORM.DIST(B3886,$F$753,$F$754,0)</f>
        <v>4.908580710726789E-255</v>
      </c>
      <c r="I3886" s="247" t="str">
        <f>IF(H3886=MAX($H$761:$H$2761),C3886,"")</f>
        <v/>
      </c>
      <c r="J3886" s="247"/>
      <c r="K3886" s="247"/>
      <c r="L3886" s="247"/>
      <c r="M3886" s="247"/>
      <c r="N3886" s="247"/>
      <c r="O3886" s="247"/>
      <c r="P3886" s="247"/>
      <c r="Q3886" s="247"/>
      <c r="R3886" s="247"/>
      <c r="AZ3886" s="259"/>
      <c r="BA3886" s="259">
        <f>BA3885+$BD$753</f>
        <v>20.031999999998838</v>
      </c>
      <c r="BB3886" s="274">
        <f t="shared" si="805"/>
        <v>5.5009769673416628E-3</v>
      </c>
      <c r="BC3886" s="259">
        <f t="shared" si="806"/>
        <v>1.3642522660718866E-5</v>
      </c>
      <c r="BD3886" s="259">
        <f t="shared" si="803"/>
        <v>1.3642522660718866E-5</v>
      </c>
      <c r="BE3886" s="254" t="str">
        <f t="shared" si="804"/>
        <v/>
      </c>
    </row>
    <row r="3887" spans="1:57" ht="20.100000000000001" customHeight="1" x14ac:dyDescent="0.25">
      <c r="A3887" s="247">
        <v>3109</v>
      </c>
      <c r="B3887" s="247">
        <f>$B$755+(A3887*$B$758)</f>
        <v>20278.17627165524</v>
      </c>
      <c r="C3887" s="247">
        <f>_xlfn.NORM.DIST($B3887,$B$752,$B$753,0)</f>
        <v>5.8411229426990348E-20</v>
      </c>
      <c r="D3887" s="247">
        <f>_xlfn.NORM.DIST($B3887,$B$752,$B$753,1)</f>
        <v>1</v>
      </c>
      <c r="E3887" s="247">
        <f>IF(OR(D3887&lt;$F$757,D3887&gt;$F$758),C3887,"")</f>
        <v>5.8411229426990348E-20</v>
      </c>
      <c r="F3887" s="247" t="str">
        <f>IF(AND(D3887&gt;$F$757,D3887&lt;$F$758),C3887,"")</f>
        <v/>
      </c>
      <c r="G3887" s="247" t="str">
        <f>IF(C3887=MAX($C$761:$C$2761),C3887,"")</f>
        <v/>
      </c>
      <c r="H3887" s="247">
        <f>_xlfn.NORM.DIST(B3887,$F$753,$F$754,0)</f>
        <v>5.6228754736128126E-255</v>
      </c>
      <c r="I3887" s="247" t="str">
        <f>IF(H3887=MAX($H$761:$H$2761),C3887,"")</f>
        <v/>
      </c>
      <c r="J3887" s="247"/>
      <c r="K3887" s="247"/>
      <c r="L3887" s="247"/>
      <c r="M3887" s="247"/>
      <c r="N3887" s="247"/>
      <c r="O3887" s="247"/>
      <c r="P3887" s="247"/>
      <c r="Q3887" s="247"/>
      <c r="R3887" s="247"/>
      <c r="AZ3887" s="259"/>
      <c r="BA3887" s="259">
        <f>BA3886+$BD$753</f>
        <v>20.038399999998838</v>
      </c>
      <c r="BB3887" s="274">
        <f t="shared" si="805"/>
        <v>5.4873344446809439E-3</v>
      </c>
      <c r="BC3887" s="259">
        <f t="shared" si="806"/>
        <v>1.3609799001651664E-5</v>
      </c>
      <c r="BD3887" s="259">
        <f t="shared" si="803"/>
        <v>1.3609799001651664E-5</v>
      </c>
      <c r="BE3887" s="254" t="str">
        <f t="shared" si="804"/>
        <v/>
      </c>
    </row>
    <row r="3888" spans="1:57" ht="20.100000000000001" customHeight="1" x14ac:dyDescent="0.25">
      <c r="A3888" s="248">
        <v>3110</v>
      </c>
      <c r="B3888" s="247">
        <f>$B$755+(A3888*$B$758)</f>
        <v>20287.791338640374</v>
      </c>
      <c r="C3888" s="247">
        <f>_xlfn.NORM.DIST($B3888,$B$752,$B$753,0)</f>
        <v>5.6472633391551707E-20</v>
      </c>
      <c r="D3888" s="247">
        <f>_xlfn.NORM.DIST($B3888,$B$752,$B$753,1)</f>
        <v>1</v>
      </c>
      <c r="E3888" s="247">
        <f>IF(OR(D3888&lt;$F$757,D3888&gt;$F$758),C3888,"")</f>
        <v>5.6472633391551707E-20</v>
      </c>
      <c r="F3888" s="247" t="str">
        <f>IF(AND(D3888&gt;$F$757,D3888&lt;$F$758),C3888,"")</f>
        <v/>
      </c>
      <c r="G3888" s="247" t="str">
        <f>IF(C3888=MAX($C$761:$C$2761),C3888,"")</f>
        <v/>
      </c>
      <c r="H3888" s="247">
        <f>_xlfn.NORM.DIST(B3888,$F$753,$F$754,0)</f>
        <v>6.4410110765926065E-255</v>
      </c>
      <c r="I3888" s="247" t="str">
        <f>IF(H3888=MAX($H$761:$H$2761),C3888,"")</f>
        <v/>
      </c>
      <c r="J3888" s="247"/>
      <c r="K3888" s="247"/>
      <c r="L3888" s="247"/>
      <c r="M3888" s="247"/>
      <c r="N3888" s="247"/>
      <c r="O3888" s="247"/>
      <c r="P3888" s="247"/>
      <c r="Q3888" s="247"/>
      <c r="R3888" s="247"/>
      <c r="AZ3888" s="259"/>
      <c r="BA3888" s="259">
        <f>BA3887+$BD$753</f>
        <v>20.044799999998837</v>
      </c>
      <c r="BB3888" s="274">
        <f t="shared" si="805"/>
        <v>5.4737246456792923E-3</v>
      </c>
      <c r="BC3888" s="259">
        <f t="shared" si="806"/>
        <v>1.3577150373913702E-5</v>
      </c>
      <c r="BD3888" s="259">
        <f t="shared" si="803"/>
        <v>1.3577150373913702E-5</v>
      </c>
      <c r="BE3888" s="254" t="str">
        <f t="shared" si="804"/>
        <v/>
      </c>
    </row>
    <row r="3889" spans="1:57" ht="20.100000000000001" customHeight="1" x14ac:dyDescent="0.25">
      <c r="A3889" s="247">
        <v>3111</v>
      </c>
      <c r="B3889" s="247">
        <f>$B$755+(A3889*$B$758)</f>
        <v>20297.406405625516</v>
      </c>
      <c r="C3889" s="247">
        <f>_xlfn.NORM.DIST($B3889,$B$752,$B$753,0)</f>
        <v>5.459750337968364E-20</v>
      </c>
      <c r="D3889" s="247">
        <f>_xlfn.NORM.DIST($B3889,$B$752,$B$753,1)</f>
        <v>1</v>
      </c>
      <c r="E3889" s="247">
        <f>IF(OR(D3889&lt;$F$757,D3889&gt;$F$758),C3889,"")</f>
        <v>5.459750337968364E-20</v>
      </c>
      <c r="F3889" s="247" t="str">
        <f>IF(AND(D3889&gt;$F$757,D3889&lt;$F$758),C3889,"")</f>
        <v/>
      </c>
      <c r="G3889" s="247" t="str">
        <f>IF(C3889=MAX($C$761:$C$2761),C3889,"")</f>
        <v/>
      </c>
      <c r="H3889" s="247">
        <f>_xlfn.NORM.DIST(B3889,$F$753,$F$754,0)</f>
        <v>7.3780684105140349E-255</v>
      </c>
      <c r="I3889" s="247" t="str">
        <f>IF(H3889=MAX($H$761:$H$2761),C3889,"")</f>
        <v/>
      </c>
      <c r="J3889" s="247"/>
      <c r="K3889" s="247"/>
      <c r="L3889" s="247"/>
      <c r="M3889" s="247"/>
      <c r="N3889" s="247"/>
      <c r="O3889" s="247"/>
      <c r="P3889" s="247"/>
      <c r="Q3889" s="247"/>
      <c r="R3889" s="247"/>
      <c r="AZ3889" s="259"/>
      <c r="BA3889" s="259">
        <f>BA3888+$BD$753</f>
        <v>20.051199999998836</v>
      </c>
      <c r="BB3889" s="274">
        <f t="shared" si="805"/>
        <v>5.4601474953053786E-3</v>
      </c>
      <c r="BC3889" s="259">
        <f t="shared" si="806"/>
        <v>1.3544576616330087E-5</v>
      </c>
      <c r="BD3889" s="259">
        <f t="shared" si="803"/>
        <v>1.3544576616330087E-5</v>
      </c>
      <c r="BE3889" s="254" t="str">
        <f t="shared" si="804"/>
        <v/>
      </c>
    </row>
    <row r="3890" spans="1:57" ht="20.100000000000001" customHeight="1" x14ac:dyDescent="0.25">
      <c r="A3890" s="247">
        <v>3112</v>
      </c>
      <c r="B3890" s="247">
        <f>$B$755+(A3890*$B$758)</f>
        <v>20307.02147261065</v>
      </c>
      <c r="C3890" s="247">
        <f>_xlfn.NORM.DIST($B3890,$B$752,$B$753,0)</f>
        <v>5.2783791058769379E-20</v>
      </c>
      <c r="D3890" s="247">
        <f>_xlfn.NORM.DIST($B3890,$B$752,$B$753,1)</f>
        <v>1</v>
      </c>
      <c r="E3890" s="247">
        <f>IF(OR(D3890&lt;$F$757,D3890&gt;$F$758),C3890,"")</f>
        <v>5.2783791058769379E-20</v>
      </c>
      <c r="F3890" s="247" t="str">
        <f>IF(AND(D3890&gt;$F$757,D3890&lt;$F$758),C3890,"")</f>
        <v/>
      </c>
      <c r="G3890" s="247" t="str">
        <f>IF(C3890=MAX($C$761:$C$2761),C3890,"")</f>
        <v/>
      </c>
      <c r="H3890" s="247">
        <f>_xlfn.NORM.DIST(B3890,$F$753,$F$754,0)</f>
        <v>8.4513163935896387E-255</v>
      </c>
      <c r="I3890" s="247" t="str">
        <f>IF(H3890=MAX($H$761:$H$2761),C3890,"")</f>
        <v/>
      </c>
      <c r="J3890" s="247"/>
      <c r="K3890" s="247"/>
      <c r="L3890" s="247"/>
      <c r="M3890" s="247"/>
      <c r="N3890" s="247"/>
      <c r="O3890" s="247"/>
      <c r="P3890" s="247"/>
      <c r="Q3890" s="247"/>
      <c r="R3890" s="247"/>
      <c r="AZ3890" s="259"/>
      <c r="BA3890" s="259">
        <f>BA3889+$BD$753</f>
        <v>20.057599999998835</v>
      </c>
      <c r="BB3890" s="274">
        <f t="shared" si="805"/>
        <v>5.4466029186890485E-3</v>
      </c>
      <c r="BC3890" s="259">
        <f t="shared" si="806"/>
        <v>1.3512077568052921E-5</v>
      </c>
      <c r="BD3890" s="259">
        <f t="shared" si="803"/>
        <v>1.3512077568052921E-5</v>
      </c>
      <c r="BE3890" s="254" t="str">
        <f t="shared" si="804"/>
        <v/>
      </c>
    </row>
    <row r="3891" spans="1:57" ht="20.100000000000001" customHeight="1" x14ac:dyDescent="0.25">
      <c r="A3891" s="247">
        <v>3113</v>
      </c>
      <c r="B3891" s="247">
        <f>$B$755+(A3891*$B$758)</f>
        <v>20316.636539595791</v>
      </c>
      <c r="C3891" s="247">
        <f>_xlfn.NORM.DIST($B3891,$B$752,$B$753,0)</f>
        <v>5.1029513226269187E-20</v>
      </c>
      <c r="D3891" s="247">
        <f>_xlfn.NORM.DIST($B3891,$B$752,$B$753,1)</f>
        <v>1</v>
      </c>
      <c r="E3891" s="247">
        <f>IF(OR(D3891&lt;$F$757,D3891&gt;$F$758),C3891,"")</f>
        <v>5.1029513226269187E-20</v>
      </c>
      <c r="F3891" s="247" t="str">
        <f>IF(AND(D3891&gt;$F$757,D3891&lt;$F$758),C3891,"")</f>
        <v/>
      </c>
      <c r="G3891" s="247" t="str">
        <f>IF(C3891=MAX($C$761:$C$2761),C3891,"")</f>
        <v/>
      </c>
      <c r="H3891" s="247">
        <f>_xlfn.NORM.DIST(B3891,$F$753,$F$754,0)</f>
        <v>9.6805291064989591E-255</v>
      </c>
      <c r="I3891" s="247" t="str">
        <f>IF(H3891=MAX($H$761:$H$2761),C3891,"")</f>
        <v/>
      </c>
      <c r="J3891" s="247"/>
      <c r="K3891" s="247"/>
      <c r="L3891" s="247"/>
      <c r="M3891" s="247"/>
      <c r="N3891" s="247"/>
      <c r="O3891" s="247"/>
      <c r="P3891" s="247"/>
      <c r="Q3891" s="247"/>
      <c r="R3891" s="247"/>
      <c r="AZ3891" s="259"/>
      <c r="BA3891" s="259">
        <f>BA3890+$BD$753</f>
        <v>20.063999999998835</v>
      </c>
      <c r="BB3891" s="274">
        <f t="shared" si="805"/>
        <v>5.4330908411209956E-3</v>
      </c>
      <c r="BC3891" s="259">
        <f t="shared" si="806"/>
        <v>1.3479653068548293E-5</v>
      </c>
      <c r="BD3891" s="259">
        <f t="shared" si="803"/>
        <v>1.3479653068548293E-5</v>
      </c>
      <c r="BE3891" s="254" t="str">
        <f t="shared" si="804"/>
        <v/>
      </c>
    </row>
    <row r="3892" spans="1:57" ht="20.100000000000001" customHeight="1" x14ac:dyDescent="0.25">
      <c r="A3892" s="247">
        <v>3114</v>
      </c>
      <c r="B3892" s="247">
        <f>$B$755+(A3892*$B$758)</f>
        <v>20326.251606580925</v>
      </c>
      <c r="C3892" s="247">
        <f>_xlfn.NORM.DIST($B3892,$B$752,$B$753,0)</f>
        <v>4.9332749770939452E-20</v>
      </c>
      <c r="D3892" s="247">
        <f>_xlfn.NORM.DIST($B3892,$B$752,$B$753,1)</f>
        <v>1</v>
      </c>
      <c r="E3892" s="247">
        <f>IF(OR(D3892&lt;$F$757,D3892&gt;$F$758),C3892,"")</f>
        <v>4.9332749770939452E-20</v>
      </c>
      <c r="F3892" s="247" t="str">
        <f>IF(AND(D3892&gt;$F$757,D3892&lt;$F$758),C3892,"")</f>
        <v/>
      </c>
      <c r="G3892" s="247" t="str">
        <f>IF(C3892=MAX($C$761:$C$2761),C3892,"")</f>
        <v/>
      </c>
      <c r="H3892" s="247">
        <f>_xlfn.NORM.DIST(B3892,$F$753,$F$754,0)</f>
        <v>1.1088348847351358E-254</v>
      </c>
      <c r="I3892" s="247" t="str">
        <f>IF(H3892=MAX($H$761:$H$2761),C3892,"")</f>
        <v/>
      </c>
      <c r="J3892" s="247"/>
      <c r="K3892" s="247"/>
      <c r="L3892" s="247"/>
      <c r="M3892" s="247"/>
      <c r="N3892" s="247"/>
      <c r="O3892" s="247"/>
      <c r="P3892" s="247"/>
      <c r="Q3892" s="247"/>
      <c r="R3892" s="247"/>
      <c r="AZ3892" s="259"/>
      <c r="BA3892" s="259">
        <f>BA3891+$BD$753</f>
        <v>20.070399999998834</v>
      </c>
      <c r="BB3892" s="274">
        <f t="shared" si="805"/>
        <v>5.4196111880524473E-3</v>
      </c>
      <c r="BC3892" s="259">
        <f t="shared" si="806"/>
        <v>1.3447302957584131E-5</v>
      </c>
      <c r="BD3892" s="259">
        <f t="shared" ref="BD3892:BD3955" si="807">IF(BB3892&lt;(1-$AZ$760),BC3892,"")</f>
        <v>1.3447302957584131E-5</v>
      </c>
      <c r="BE3892" s="254" t="str">
        <f t="shared" ref="BE3892:BE3955" si="808">IF(BB3892&lt;(1-$AZ$766),BC3892,"")</f>
        <v/>
      </c>
    </row>
    <row r="3893" spans="1:57" ht="20.100000000000001" customHeight="1" x14ac:dyDescent="0.25">
      <c r="A3893" s="247">
        <v>3115</v>
      </c>
      <c r="B3893" s="247">
        <f>$B$755+(A3893*$B$758)</f>
        <v>20335.866673566066</v>
      </c>
      <c r="C3893" s="247">
        <f>_xlfn.NORM.DIST($B3893,$B$752,$B$753,0)</f>
        <v>4.7691641696820345E-20</v>
      </c>
      <c r="D3893" s="247">
        <f>_xlfn.NORM.DIST($B3893,$B$752,$B$753,1)</f>
        <v>1</v>
      </c>
      <c r="E3893" s="247">
        <f>IF(OR(D3893&lt;$F$757,D3893&gt;$F$758),C3893,"")</f>
        <v>4.7691641696820345E-20</v>
      </c>
      <c r="F3893" s="247" t="str">
        <f>IF(AND(D3893&gt;$F$757,D3893&lt;$F$758),C3893,"")</f>
        <v/>
      </c>
      <c r="G3893" s="247" t="str">
        <f>IF(C3893=MAX($C$761:$C$2761),C3893,"")</f>
        <v/>
      </c>
      <c r="H3893" s="247">
        <f>_xlfn.NORM.DIST(B3893,$F$753,$F$754,0)</f>
        <v>1.2700701748843965E-254</v>
      </c>
      <c r="I3893" s="247" t="str">
        <f>IF(H3893=MAX($H$761:$H$2761),C3893,"")</f>
        <v/>
      </c>
      <c r="J3893" s="247"/>
      <c r="K3893" s="247"/>
      <c r="L3893" s="247"/>
      <c r="M3893" s="247"/>
      <c r="N3893" s="247"/>
      <c r="O3893" s="247"/>
      <c r="P3893" s="247"/>
      <c r="Q3893" s="247"/>
      <c r="R3893" s="247"/>
      <c r="AZ3893" s="259"/>
      <c r="BA3893" s="259">
        <f>BA3892+$BD$753</f>
        <v>20.076799999998833</v>
      </c>
      <c r="BB3893" s="274">
        <f t="shared" ref="BB3893:BB3956" si="809">_xlfn.CHISQ.DIST.RT(BA3893,7)</f>
        <v>5.4061638850948631E-3</v>
      </c>
      <c r="BC3893" s="259">
        <f t="shared" ref="BC3893:BC3956" si="810">BB3893-BB3894</f>
        <v>1.3415027075225003E-5</v>
      </c>
      <c r="BD3893" s="259">
        <f t="shared" si="807"/>
        <v>1.3415027075225003E-5</v>
      </c>
      <c r="BE3893" s="254" t="str">
        <f t="shared" si="808"/>
        <v/>
      </c>
    </row>
    <row r="3894" spans="1:57" ht="20.100000000000001" customHeight="1" x14ac:dyDescent="0.25">
      <c r="A3894" s="248">
        <v>3116</v>
      </c>
      <c r="B3894" s="247">
        <f>$B$755+(A3894*$B$758)</f>
        <v>20345.4817405512</v>
      </c>
      <c r="C3894" s="247">
        <f>_xlfn.NORM.DIST($B3894,$B$752,$B$753,0)</f>
        <v>4.6104389208117583E-20</v>
      </c>
      <c r="D3894" s="247">
        <f>_xlfn.NORM.DIST($B3894,$B$752,$B$753,1)</f>
        <v>1</v>
      </c>
      <c r="E3894" s="247">
        <f>IF(OR(D3894&lt;$F$757,D3894&gt;$F$758),C3894,"")</f>
        <v>4.6104389208117583E-20</v>
      </c>
      <c r="F3894" s="247" t="str">
        <f>IF(AND(D3894&gt;$F$757,D3894&lt;$F$758),C3894,"")</f>
        <v/>
      </c>
      <c r="G3894" s="247" t="str">
        <f>IF(C3894=MAX($C$761:$C$2761),C3894,"")</f>
        <v/>
      </c>
      <c r="H3894" s="247">
        <f>_xlfn.NORM.DIST(B3894,$F$753,$F$754,0)</f>
        <v>1.4547273559763341E-254</v>
      </c>
      <c r="I3894" s="247" t="str">
        <f>IF(H3894=MAX($H$761:$H$2761),C3894,"")</f>
        <v/>
      </c>
      <c r="J3894" s="247"/>
      <c r="K3894" s="247"/>
      <c r="L3894" s="247"/>
      <c r="M3894" s="247"/>
      <c r="N3894" s="247"/>
      <c r="O3894" s="247"/>
      <c r="P3894" s="247"/>
      <c r="Q3894" s="247"/>
      <c r="R3894" s="247"/>
      <c r="AZ3894" s="259"/>
      <c r="BA3894" s="259">
        <f>BA3893+$BD$753</f>
        <v>20.083199999998833</v>
      </c>
      <c r="BB3894" s="274">
        <f t="shared" si="809"/>
        <v>5.3927488580196381E-3</v>
      </c>
      <c r="BC3894" s="259">
        <f t="shared" si="810"/>
        <v>1.3382825261901501E-5</v>
      </c>
      <c r="BD3894" s="259">
        <f t="shared" si="807"/>
        <v>1.3382825261901501E-5</v>
      </c>
      <c r="BE3894" s="254" t="str">
        <f t="shared" si="808"/>
        <v/>
      </c>
    </row>
    <row r="3895" spans="1:57" ht="20.100000000000001" customHeight="1" x14ac:dyDescent="0.25">
      <c r="A3895" s="247">
        <v>3117</v>
      </c>
      <c r="B3895" s="247">
        <f>$B$755+(A3895*$B$758)</f>
        <v>20355.096807536342</v>
      </c>
      <c r="C3895" s="247">
        <f>_xlfn.NORM.DIST($B3895,$B$752,$B$753,0)</f>
        <v>4.4569249853105028E-20</v>
      </c>
      <c r="D3895" s="247">
        <f>_xlfn.NORM.DIST($B3895,$B$752,$B$753,1)</f>
        <v>1</v>
      </c>
      <c r="E3895" s="247">
        <f>IF(OR(D3895&lt;$F$757,D3895&gt;$F$758),C3895,"")</f>
        <v>4.4569249853105028E-20</v>
      </c>
      <c r="F3895" s="247" t="str">
        <f>IF(AND(D3895&gt;$F$757,D3895&lt;$F$758),C3895,"")</f>
        <v/>
      </c>
      <c r="G3895" s="247" t="str">
        <f>IF(C3895=MAX($C$761:$C$2761),C3895,"")</f>
        <v/>
      </c>
      <c r="H3895" s="247">
        <f>_xlfn.NORM.DIST(B3895,$F$753,$F$754,0)</f>
        <v>1.6662054291473097E-254</v>
      </c>
      <c r="I3895" s="247" t="str">
        <f>IF(H3895=MAX($H$761:$H$2761),C3895,"")</f>
        <v/>
      </c>
      <c r="J3895" s="247"/>
      <c r="K3895" s="247"/>
      <c r="L3895" s="247"/>
      <c r="M3895" s="247"/>
      <c r="N3895" s="247"/>
      <c r="O3895" s="247"/>
      <c r="P3895" s="247"/>
      <c r="Q3895" s="247"/>
      <c r="R3895" s="247"/>
      <c r="AZ3895" s="259"/>
      <c r="BA3895" s="259">
        <f>BA3894+$BD$753</f>
        <v>20.089599999998832</v>
      </c>
      <c r="BB3895" s="274">
        <f t="shared" si="809"/>
        <v>5.3793660327577366E-3</v>
      </c>
      <c r="BC3895" s="259">
        <f t="shared" si="810"/>
        <v>1.3350697358275807E-5</v>
      </c>
      <c r="BD3895" s="259">
        <f t="shared" si="807"/>
        <v>1.3350697358275807E-5</v>
      </c>
      <c r="BE3895" s="254" t="str">
        <f t="shared" si="808"/>
        <v/>
      </c>
    </row>
    <row r="3896" spans="1:57" ht="20.100000000000001" customHeight="1" x14ac:dyDescent="0.25">
      <c r="A3896" s="247">
        <v>3118</v>
      </c>
      <c r="B3896" s="247">
        <f>$B$755+(A3896*$B$758)</f>
        <v>20364.711874521476</v>
      </c>
      <c r="C3896" s="247">
        <f>_xlfn.NORM.DIST($B3896,$B$752,$B$753,0)</f>
        <v>4.3084536725292247E-20</v>
      </c>
      <c r="D3896" s="247">
        <f>_xlfn.NORM.DIST($B3896,$B$752,$B$753,1)</f>
        <v>1</v>
      </c>
      <c r="E3896" s="247">
        <f>IF(OR(D3896&lt;$F$757,D3896&gt;$F$758),C3896,"")</f>
        <v>4.3084536725292247E-20</v>
      </c>
      <c r="F3896" s="247" t="str">
        <f>IF(AND(D3896&gt;$F$757,D3896&lt;$F$758),C3896,"")</f>
        <v/>
      </c>
      <c r="G3896" s="247" t="str">
        <f>IF(C3896=MAX($C$761:$C$2761),C3896,"")</f>
        <v/>
      </c>
      <c r="H3896" s="247">
        <f>_xlfn.NORM.DIST(B3896,$F$753,$F$754,0)</f>
        <v>1.9083961686844276E-254</v>
      </c>
      <c r="I3896" s="247" t="str">
        <f>IF(H3896=MAX($H$761:$H$2761),C3896,"")</f>
        <v/>
      </c>
      <c r="J3896" s="247"/>
      <c r="K3896" s="247"/>
      <c r="L3896" s="247"/>
      <c r="M3896" s="247"/>
      <c r="N3896" s="247"/>
      <c r="O3896" s="247"/>
      <c r="P3896" s="247"/>
      <c r="Q3896" s="247"/>
      <c r="R3896" s="247"/>
      <c r="AZ3896" s="259"/>
      <c r="BA3896" s="259">
        <f>BA3895+$BD$753</f>
        <v>20.095999999998831</v>
      </c>
      <c r="BB3896" s="274">
        <f t="shared" si="809"/>
        <v>5.3660153353994608E-3</v>
      </c>
      <c r="BC3896" s="259">
        <f t="shared" si="810"/>
        <v>1.3318643205359644E-5</v>
      </c>
      <c r="BD3896" s="259">
        <f t="shared" si="807"/>
        <v>1.3318643205359644E-5</v>
      </c>
      <c r="BE3896" s="254" t="str">
        <f t="shared" si="808"/>
        <v/>
      </c>
    </row>
    <row r="3897" spans="1:57" ht="20.100000000000001" customHeight="1" x14ac:dyDescent="0.25">
      <c r="A3897" s="247">
        <v>3119</v>
      </c>
      <c r="B3897" s="247">
        <f>$B$755+(A3897*$B$758)</f>
        <v>20374.326941506617</v>
      </c>
      <c r="C3897" s="247">
        <f>_xlfn.NORM.DIST($B3897,$B$752,$B$753,0)</f>
        <v>4.1648616720086389E-20</v>
      </c>
      <c r="D3897" s="247">
        <f>_xlfn.NORM.DIST($B3897,$B$752,$B$753,1)</f>
        <v>1</v>
      </c>
      <c r="E3897" s="247">
        <f>IF(OR(D3897&lt;$F$757,D3897&gt;$F$758),C3897,"")</f>
        <v>4.1648616720086389E-20</v>
      </c>
      <c r="F3897" s="247" t="str">
        <f>IF(AND(D3897&gt;$F$757,D3897&lt;$F$758),C3897,"")</f>
        <v/>
      </c>
      <c r="G3897" s="247" t="str">
        <f>IF(C3897=MAX($C$761:$C$2761),C3897,"")</f>
        <v/>
      </c>
      <c r="H3897" s="247">
        <f>_xlfn.NORM.DIST(B3897,$F$753,$F$754,0)</f>
        <v>2.185755490764977E-254</v>
      </c>
      <c r="I3897" s="247" t="str">
        <f>IF(H3897=MAX($H$761:$H$2761),C3897,"")</f>
        <v/>
      </c>
      <c r="J3897" s="247"/>
      <c r="K3897" s="247"/>
      <c r="L3897" s="247"/>
      <c r="M3897" s="247"/>
      <c r="N3897" s="247"/>
      <c r="O3897" s="247"/>
      <c r="P3897" s="247"/>
      <c r="Q3897" s="247"/>
      <c r="R3897" s="247"/>
      <c r="AZ3897" s="259"/>
      <c r="BA3897" s="259">
        <f>BA3896+$BD$753</f>
        <v>20.102399999998831</v>
      </c>
      <c r="BB3897" s="274">
        <f t="shared" si="809"/>
        <v>5.3526966921941012E-3</v>
      </c>
      <c r="BC3897" s="259">
        <f t="shared" si="810"/>
        <v>1.3286662644483929E-5</v>
      </c>
      <c r="BD3897" s="259">
        <f t="shared" si="807"/>
        <v>1.3286662644483929E-5</v>
      </c>
      <c r="BE3897" s="254" t="str">
        <f t="shared" si="808"/>
        <v/>
      </c>
    </row>
    <row r="3898" spans="1:57" ht="20.100000000000001" customHeight="1" x14ac:dyDescent="0.25">
      <c r="A3898" s="247">
        <v>3120</v>
      </c>
      <c r="B3898" s="247">
        <f>$B$755+(A3898*$B$758)</f>
        <v>20383.942008491751</v>
      </c>
      <c r="C3898" s="247">
        <f>_xlfn.NORM.DIST($B3898,$B$752,$B$753,0)</f>
        <v>4.0259908845301272E-20</v>
      </c>
      <c r="D3898" s="247">
        <f>_xlfn.NORM.DIST($B3898,$B$752,$B$753,1)</f>
        <v>1</v>
      </c>
      <c r="E3898" s="247">
        <f>IF(OR(D3898&lt;$F$757,D3898&gt;$F$758),C3898,"")</f>
        <v>4.0259908845301272E-20</v>
      </c>
      <c r="F3898" s="247" t="str">
        <f>IF(AND(D3898&gt;$F$757,D3898&lt;$F$758),C3898,"")</f>
        <v/>
      </c>
      <c r="G3898" s="247" t="str">
        <f>IF(C3898=MAX($C$761:$C$2761),C3898,"")</f>
        <v/>
      </c>
      <c r="H3898" s="247">
        <f>_xlfn.NORM.DIST(B3898,$F$753,$F$754,0)</f>
        <v>2.5033851482115688E-254</v>
      </c>
      <c r="I3898" s="247" t="str">
        <f>IF(H3898=MAX($H$761:$H$2761),C3898,"")</f>
        <v/>
      </c>
      <c r="J3898" s="247"/>
      <c r="K3898" s="247"/>
      <c r="L3898" s="247"/>
      <c r="M3898" s="247"/>
      <c r="N3898" s="247"/>
      <c r="O3898" s="247"/>
      <c r="P3898" s="247"/>
      <c r="Q3898" s="247"/>
      <c r="R3898" s="247"/>
      <c r="AZ3898" s="259"/>
      <c r="BA3898" s="259">
        <f>BA3897+$BD$753</f>
        <v>20.10879999999883</v>
      </c>
      <c r="BB3898" s="274">
        <f t="shared" si="809"/>
        <v>5.3394100295496173E-3</v>
      </c>
      <c r="BC3898" s="259">
        <f t="shared" si="810"/>
        <v>1.3254755517276215E-5</v>
      </c>
      <c r="BD3898" s="259">
        <f t="shared" si="807"/>
        <v>1.3254755517276215E-5</v>
      </c>
      <c r="BE3898" s="254" t="str">
        <f t="shared" si="808"/>
        <v/>
      </c>
    </row>
    <row r="3899" spans="1:57" ht="20.100000000000001" customHeight="1" x14ac:dyDescent="0.25">
      <c r="A3899" s="247">
        <v>3121</v>
      </c>
      <c r="B3899" s="247">
        <f>$B$755+(A3899*$B$758)</f>
        <v>20393.557075476892</v>
      </c>
      <c r="C3899" s="247">
        <f>_xlfn.NORM.DIST($B3899,$B$752,$B$753,0)</f>
        <v>3.8916882583847212E-20</v>
      </c>
      <c r="D3899" s="247">
        <f>_xlfn.NORM.DIST($B3899,$B$752,$B$753,1)</f>
        <v>1</v>
      </c>
      <c r="E3899" s="247">
        <f>IF(OR(D3899&lt;$F$757,D3899&gt;$F$758),C3899,"")</f>
        <v>3.8916882583847212E-20</v>
      </c>
      <c r="F3899" s="247" t="str">
        <f>IF(AND(D3899&gt;$F$757,D3899&lt;$F$758),C3899,"")</f>
        <v/>
      </c>
      <c r="G3899" s="247" t="str">
        <f>IF(C3899=MAX($C$761:$C$2761),C3899,"")</f>
        <v/>
      </c>
      <c r="H3899" s="247">
        <f>_xlfn.NORM.DIST(B3899,$F$753,$F$754,0)</f>
        <v>2.8671262437953476E-254</v>
      </c>
      <c r="I3899" s="247" t="str">
        <f>IF(H3899=MAX($H$761:$H$2761),C3899,"")</f>
        <v/>
      </c>
      <c r="J3899" s="247"/>
      <c r="K3899" s="247"/>
      <c r="L3899" s="247"/>
      <c r="M3899" s="247"/>
      <c r="N3899" s="247"/>
      <c r="O3899" s="247"/>
      <c r="P3899" s="247"/>
      <c r="Q3899" s="247"/>
      <c r="R3899" s="247"/>
      <c r="AZ3899" s="259"/>
      <c r="BA3899" s="259">
        <f>BA3898+$BD$753</f>
        <v>20.115199999998829</v>
      </c>
      <c r="BB3899" s="274">
        <f t="shared" si="809"/>
        <v>5.326155274032341E-3</v>
      </c>
      <c r="BC3899" s="259">
        <f t="shared" si="810"/>
        <v>1.3222921665646814E-5</v>
      </c>
      <c r="BD3899" s="259">
        <f t="shared" si="807"/>
        <v>1.3222921665646814E-5</v>
      </c>
      <c r="BE3899" s="254" t="str">
        <f t="shared" si="808"/>
        <v/>
      </c>
    </row>
    <row r="3900" spans="1:57" ht="20.100000000000001" customHeight="1" x14ac:dyDescent="0.25">
      <c r="A3900" s="247">
        <v>3122</v>
      </c>
      <c r="B3900" s="247">
        <f>$B$755+(A3900*$B$758)</f>
        <v>20403.172142462026</v>
      </c>
      <c r="C3900" s="247">
        <f>_xlfn.NORM.DIST($B3900,$B$752,$B$753,0)</f>
        <v>3.7618056307040436E-20</v>
      </c>
      <c r="D3900" s="247">
        <f>_xlfn.NORM.DIST($B3900,$B$752,$B$753,1)</f>
        <v>1</v>
      </c>
      <c r="E3900" s="247">
        <f>IF(OR(D3900&lt;$F$757,D3900&gt;$F$758),C3900,"")</f>
        <v>3.7618056307040436E-20</v>
      </c>
      <c r="F3900" s="247" t="str">
        <f>IF(AND(D3900&gt;$F$757,D3900&lt;$F$758),C3900,"")</f>
        <v/>
      </c>
      <c r="G3900" s="247" t="str">
        <f>IF(C3900=MAX($C$761:$C$2761),C3900,"")</f>
        <v/>
      </c>
      <c r="H3900" s="247">
        <f>_xlfn.NORM.DIST(B3900,$F$753,$F$754,0)</f>
        <v>3.2836662701218003E-254</v>
      </c>
      <c r="I3900" s="247" t="str">
        <f>IF(H3900=MAX($H$761:$H$2761),C3900,"")</f>
        <v/>
      </c>
      <c r="J3900" s="247"/>
      <c r="K3900" s="247"/>
      <c r="L3900" s="247"/>
      <c r="M3900" s="247"/>
      <c r="N3900" s="247"/>
      <c r="O3900" s="247"/>
      <c r="P3900" s="247"/>
      <c r="Q3900" s="247"/>
      <c r="R3900" s="247"/>
      <c r="AZ3900" s="259"/>
      <c r="BA3900" s="259">
        <f>BA3899+$BD$753</f>
        <v>20.121599999998828</v>
      </c>
      <c r="BB3900" s="274">
        <f t="shared" si="809"/>
        <v>5.3129323523666942E-3</v>
      </c>
      <c r="BC3900" s="259">
        <f t="shared" si="810"/>
        <v>1.3191160931843443E-5</v>
      </c>
      <c r="BD3900" s="259">
        <f t="shared" si="807"/>
        <v>1.3191160931843443E-5</v>
      </c>
      <c r="BE3900" s="254" t="str">
        <f t="shared" si="808"/>
        <v/>
      </c>
    </row>
    <row r="3901" spans="1:57" ht="20.100000000000001" customHeight="1" x14ac:dyDescent="0.25">
      <c r="A3901" s="248">
        <v>3123</v>
      </c>
      <c r="B3901" s="247">
        <f>$B$755+(A3901*$B$758)</f>
        <v>20412.787209447168</v>
      </c>
      <c r="C3901" s="247">
        <f>_xlfn.NORM.DIST($B3901,$B$752,$B$753,0)</f>
        <v>3.6361995736974255E-20</v>
      </c>
      <c r="D3901" s="247">
        <f>_xlfn.NORM.DIST($B3901,$B$752,$B$753,1)</f>
        <v>1</v>
      </c>
      <c r="E3901" s="247">
        <f>IF(OR(D3901&lt;$F$757,D3901&gt;$F$758),C3901,"")</f>
        <v>3.6361995736974255E-20</v>
      </c>
      <c r="F3901" s="247" t="str">
        <f>IF(AND(D3901&gt;$F$757,D3901&lt;$F$758),C3901,"")</f>
        <v/>
      </c>
      <c r="G3901" s="247" t="str">
        <f>IF(C3901=MAX($C$761:$C$2761),C3901,"")</f>
        <v/>
      </c>
      <c r="H3901" s="247">
        <f>_xlfn.NORM.DIST(B3901,$F$753,$F$754,0)</f>
        <v>3.7606616307266723E-254</v>
      </c>
      <c r="I3901" s="247" t="str">
        <f>IF(H3901=MAX($H$761:$H$2761),C3901,"")</f>
        <v/>
      </c>
      <c r="J3901" s="247"/>
      <c r="K3901" s="247"/>
      <c r="L3901" s="247"/>
      <c r="M3901" s="247"/>
      <c r="N3901" s="247"/>
      <c r="O3901" s="247"/>
      <c r="P3901" s="247"/>
      <c r="Q3901" s="247"/>
      <c r="R3901" s="247"/>
      <c r="AZ3901" s="259"/>
      <c r="BA3901" s="259">
        <f>BA3900+$BD$753</f>
        <v>20.127999999998828</v>
      </c>
      <c r="BB3901" s="274">
        <f t="shared" si="809"/>
        <v>5.2997411914348508E-3</v>
      </c>
      <c r="BC3901" s="259">
        <f t="shared" si="810"/>
        <v>1.3159473158423467E-5</v>
      </c>
      <c r="BD3901" s="259">
        <f t="shared" si="807"/>
        <v>1.3159473158423467E-5</v>
      </c>
      <c r="BE3901" s="254" t="str">
        <f t="shared" si="808"/>
        <v/>
      </c>
    </row>
    <row r="3902" spans="1:57" ht="20.100000000000001" customHeight="1" x14ac:dyDescent="0.25">
      <c r="A3902" s="247">
        <v>3124</v>
      </c>
      <c r="B3902" s="247">
        <f>$B$755+(A3902*$B$758)</f>
        <v>20422.402276432302</v>
      </c>
      <c r="C3902" s="247">
        <f>_xlfn.NORM.DIST($B3902,$B$752,$B$753,0)</f>
        <v>3.5147312456486573E-20</v>
      </c>
      <c r="D3902" s="247">
        <f>_xlfn.NORM.DIST($B3902,$B$752,$B$753,1)</f>
        <v>1</v>
      </c>
      <c r="E3902" s="247">
        <f>IF(OR(D3902&lt;$F$757,D3902&gt;$F$758),C3902,"")</f>
        <v>3.5147312456486573E-20</v>
      </c>
      <c r="F3902" s="247" t="str">
        <f>IF(AND(D3902&gt;$F$757,D3902&lt;$F$758),C3902,"")</f>
        <v/>
      </c>
      <c r="G3902" s="247" t="str">
        <f>IF(C3902=MAX($C$761:$C$2761),C3902,"")</f>
        <v/>
      </c>
      <c r="H3902" s="247">
        <f>_xlfn.NORM.DIST(B3902,$F$753,$F$754,0)</f>
        <v>4.3068778791848397E-254</v>
      </c>
      <c r="I3902" s="247" t="str">
        <f>IF(H3902=MAX($H$761:$H$2761),C3902,"")</f>
        <v/>
      </c>
      <c r="J3902" s="247"/>
      <c r="K3902" s="247"/>
      <c r="L3902" s="247"/>
      <c r="M3902" s="247"/>
      <c r="N3902" s="247"/>
      <c r="O3902" s="247"/>
      <c r="P3902" s="247"/>
      <c r="Q3902" s="247"/>
      <c r="R3902" s="247"/>
      <c r="AZ3902" s="259"/>
      <c r="BA3902" s="259">
        <f>BA3901+$BD$753</f>
        <v>20.134399999998827</v>
      </c>
      <c r="BB3902" s="274">
        <f t="shared" si="809"/>
        <v>5.2865817182764273E-3</v>
      </c>
      <c r="BC3902" s="259">
        <f t="shared" si="810"/>
        <v>1.3127858188209662E-5</v>
      </c>
      <c r="BD3902" s="259">
        <f t="shared" si="807"/>
        <v>1.3127858188209662E-5</v>
      </c>
      <c r="BE3902" s="254" t="str">
        <f t="shared" si="808"/>
        <v/>
      </c>
    </row>
    <row r="3903" spans="1:57" ht="20.100000000000001" customHeight="1" x14ac:dyDescent="0.25">
      <c r="A3903" s="247">
        <v>3125</v>
      </c>
      <c r="B3903" s="247">
        <f>$B$755+(A3903*$B$758)</f>
        <v>20432.017343417443</v>
      </c>
      <c r="C3903" s="247">
        <f>_xlfn.NORM.DIST($B3903,$B$752,$B$753,0)</f>
        <v>3.3972662465243006E-20</v>
      </c>
      <c r="D3903" s="247">
        <f>_xlfn.NORM.DIST($B3903,$B$752,$B$753,1)</f>
        <v>1</v>
      </c>
      <c r="E3903" s="247">
        <f>IF(OR(D3903&lt;$F$757,D3903&gt;$F$758),C3903,"")</f>
        <v>3.3972662465243006E-20</v>
      </c>
      <c r="F3903" s="247" t="str">
        <f>IF(AND(D3903&gt;$F$757,D3903&lt;$F$758),C3903,"")</f>
        <v/>
      </c>
      <c r="G3903" s="247" t="str">
        <f>IF(C3903=MAX($C$761:$C$2761),C3903,"")</f>
        <v/>
      </c>
      <c r="H3903" s="247">
        <f>_xlfn.NORM.DIST(B3903,$F$753,$F$754,0)</f>
        <v>4.9323502358949506E-254</v>
      </c>
      <c r="I3903" s="247" t="str">
        <f>IF(H3903=MAX($H$761:$H$2761),C3903,"")</f>
        <v/>
      </c>
      <c r="J3903" s="247"/>
      <c r="K3903" s="247"/>
      <c r="L3903" s="247"/>
      <c r="M3903" s="247"/>
      <c r="N3903" s="247"/>
      <c r="O3903" s="247"/>
      <c r="P3903" s="247"/>
      <c r="Q3903" s="247"/>
      <c r="R3903" s="247"/>
      <c r="AZ3903" s="259"/>
      <c r="BA3903" s="259">
        <f>BA3902+$BD$753</f>
        <v>20.140799999998826</v>
      </c>
      <c r="BB3903" s="274">
        <f t="shared" si="809"/>
        <v>5.2734538600882177E-3</v>
      </c>
      <c r="BC3903" s="259">
        <f t="shared" si="810"/>
        <v>1.3096315864363946E-5</v>
      </c>
      <c r="BD3903" s="259">
        <f t="shared" si="807"/>
        <v>1.3096315864363946E-5</v>
      </c>
      <c r="BE3903" s="254" t="str">
        <f t="shared" si="808"/>
        <v/>
      </c>
    </row>
    <row r="3904" spans="1:57" ht="20.100000000000001" customHeight="1" x14ac:dyDescent="0.25">
      <c r="A3904" s="247">
        <v>3126</v>
      </c>
      <c r="B3904" s="247">
        <f>$B$755+(A3904*$B$758)</f>
        <v>20441.632410402577</v>
      </c>
      <c r="C3904" s="247">
        <f>_xlfn.NORM.DIST($B3904,$B$752,$B$753,0)</f>
        <v>3.2836744780563745E-20</v>
      </c>
      <c r="D3904" s="247">
        <f>_xlfn.NORM.DIST($B3904,$B$752,$B$753,1)</f>
        <v>1</v>
      </c>
      <c r="E3904" s="247">
        <f>IF(OR(D3904&lt;$F$757,D3904&gt;$F$758),C3904,"")</f>
        <v>3.2836744780563745E-20</v>
      </c>
      <c r="F3904" s="247" t="str">
        <f>IF(AND(D3904&gt;$F$757,D3904&lt;$F$758),C3904,"")</f>
        <v/>
      </c>
      <c r="G3904" s="247" t="str">
        <f>IF(C3904=MAX($C$761:$C$2761),C3904,"")</f>
        <v/>
      </c>
      <c r="H3904" s="247">
        <f>_xlfn.NORM.DIST(B3904,$F$753,$F$754,0)</f>
        <v>5.6485673115916858E-254</v>
      </c>
      <c r="I3904" s="247" t="str">
        <f>IF(H3904=MAX($H$761:$H$2761),C3904,"")</f>
        <v/>
      </c>
      <c r="J3904" s="247"/>
      <c r="K3904" s="247"/>
      <c r="L3904" s="247"/>
      <c r="M3904" s="247"/>
      <c r="N3904" s="247"/>
      <c r="O3904" s="247"/>
      <c r="P3904" s="247"/>
      <c r="Q3904" s="247"/>
      <c r="R3904" s="247"/>
      <c r="AZ3904" s="259"/>
      <c r="BA3904" s="259">
        <f>BA3903+$BD$753</f>
        <v>20.147199999998826</v>
      </c>
      <c r="BB3904" s="274">
        <f t="shared" si="809"/>
        <v>5.2603575442238537E-3</v>
      </c>
      <c r="BC3904" s="259">
        <f t="shared" si="810"/>
        <v>1.3064846030365687E-5</v>
      </c>
      <c r="BD3904" s="259">
        <f t="shared" si="807"/>
        <v>1.3064846030365687E-5</v>
      </c>
      <c r="BE3904" s="254" t="str">
        <f t="shared" si="808"/>
        <v/>
      </c>
    </row>
    <row r="3905" spans="1:57" ht="20.100000000000001" customHeight="1" x14ac:dyDescent="0.25">
      <c r="A3905" s="247">
        <v>3127</v>
      </c>
      <c r="B3905" s="247">
        <f>$B$755+(A3905*$B$758)</f>
        <v>20451.247477387718</v>
      </c>
      <c r="C3905" s="247">
        <f>_xlfn.NORM.DIST($B3905,$B$752,$B$753,0)</f>
        <v>3.1738300081604111E-20</v>
      </c>
      <c r="D3905" s="247">
        <f>_xlfn.NORM.DIST($B3905,$B$752,$B$753,1)</f>
        <v>1</v>
      </c>
      <c r="E3905" s="247">
        <f>IF(OR(D3905&lt;$F$757,D3905&gt;$F$758),C3905,"")</f>
        <v>3.1738300081604111E-20</v>
      </c>
      <c r="F3905" s="247" t="str">
        <f>IF(AND(D3905&gt;$F$757,D3905&lt;$F$758),C3905,"")</f>
        <v/>
      </c>
      <c r="G3905" s="247" t="str">
        <f>IF(C3905=MAX($C$761:$C$2761),C3905,"")</f>
        <v/>
      </c>
      <c r="H3905" s="247">
        <f>_xlfn.NORM.DIST(B3905,$F$753,$F$754,0)</f>
        <v>6.4686813893449045E-254</v>
      </c>
      <c r="I3905" s="247" t="str">
        <f>IF(H3905=MAX($H$761:$H$2761),C3905,"")</f>
        <v/>
      </c>
      <c r="J3905" s="247"/>
      <c r="K3905" s="247"/>
      <c r="L3905" s="247"/>
      <c r="M3905" s="247"/>
      <c r="N3905" s="247"/>
      <c r="O3905" s="247"/>
      <c r="P3905" s="247"/>
      <c r="Q3905" s="247"/>
      <c r="R3905" s="247"/>
      <c r="AZ3905" s="259"/>
      <c r="BA3905" s="259">
        <f>BA3904+$BD$753</f>
        <v>20.153599999998825</v>
      </c>
      <c r="BB3905" s="274">
        <f t="shared" si="809"/>
        <v>5.247292698193488E-3</v>
      </c>
      <c r="BC3905" s="259">
        <f t="shared" si="810"/>
        <v>1.3033448529959669E-5</v>
      </c>
      <c r="BD3905" s="259">
        <f t="shared" si="807"/>
        <v>1.3033448529959669E-5</v>
      </c>
      <c r="BE3905" s="254" t="str">
        <f t="shared" si="808"/>
        <v/>
      </c>
    </row>
    <row r="3906" spans="1:57" ht="20.100000000000001" customHeight="1" x14ac:dyDescent="0.25">
      <c r="A3906" s="247">
        <v>3128</v>
      </c>
      <c r="B3906" s="247">
        <f>$B$755+(A3906*$B$758)</f>
        <v>20460.862544372852</v>
      </c>
      <c r="C3906" s="247">
        <f>_xlfn.NORM.DIST($B3906,$B$752,$B$753,0)</f>
        <v>3.0676109395596047E-20</v>
      </c>
      <c r="D3906" s="247">
        <f>_xlfn.NORM.DIST($B3906,$B$752,$B$753,1)</f>
        <v>1</v>
      </c>
      <c r="E3906" s="247">
        <f>IF(OR(D3906&lt;$F$757,D3906&gt;$F$758),C3906,"")</f>
        <v>3.0676109395596047E-20</v>
      </c>
      <c r="F3906" s="247" t="str">
        <f>IF(AND(D3906&gt;$F$757,D3906&lt;$F$758),C3906,"")</f>
        <v/>
      </c>
      <c r="G3906" s="247" t="str">
        <f>IF(C3906=MAX($C$761:$C$2761),C3906,"")</f>
        <v/>
      </c>
      <c r="H3906" s="247">
        <f>_xlfn.NORM.DIST(B3906,$F$753,$F$754,0)</f>
        <v>7.4077491003645879E-254</v>
      </c>
      <c r="I3906" s="247" t="str">
        <f>IF(H3906=MAX($H$761:$H$2761),C3906,"")</f>
        <v/>
      </c>
      <c r="J3906" s="247"/>
      <c r="K3906" s="247"/>
      <c r="L3906" s="247"/>
      <c r="M3906" s="247"/>
      <c r="N3906" s="247"/>
      <c r="O3906" s="247"/>
      <c r="P3906" s="247"/>
      <c r="Q3906" s="247"/>
      <c r="R3906" s="247"/>
      <c r="AZ3906" s="259"/>
      <c r="BA3906" s="259">
        <f>BA3905+$BD$753</f>
        <v>20.159999999998824</v>
      </c>
      <c r="BB3906" s="274">
        <f t="shared" si="809"/>
        <v>5.2342592496635284E-3</v>
      </c>
      <c r="BC3906" s="259">
        <f t="shared" si="810"/>
        <v>1.3002123207206395E-5</v>
      </c>
      <c r="BD3906" s="259">
        <f t="shared" si="807"/>
        <v>1.3002123207206395E-5</v>
      </c>
      <c r="BE3906" s="254" t="str">
        <f t="shared" si="808"/>
        <v/>
      </c>
    </row>
    <row r="3907" spans="1:57" ht="20.100000000000001" customHeight="1" x14ac:dyDescent="0.25">
      <c r="A3907" s="248">
        <v>3129</v>
      </c>
      <c r="B3907" s="247">
        <f>$B$755+(A3907*$B$758)</f>
        <v>20470.477611357994</v>
      </c>
      <c r="C3907" s="247">
        <f>_xlfn.NORM.DIST($B3907,$B$752,$B$753,0)</f>
        <v>2.9648992824836936E-20</v>
      </c>
      <c r="D3907" s="247">
        <f>_xlfn.NORM.DIST($B3907,$B$752,$B$753,1)</f>
        <v>1</v>
      </c>
      <c r="E3907" s="247">
        <f>IF(OR(D3907&lt;$F$757,D3907&gt;$F$758),C3907,"")</f>
        <v>2.9648992824836936E-20</v>
      </c>
      <c r="F3907" s="247" t="str">
        <f>IF(AND(D3907&gt;$F$757,D3907&lt;$F$758),C3907,"")</f>
        <v/>
      </c>
      <c r="G3907" s="247" t="str">
        <f>IF(C3907=MAX($C$761:$C$2761),C3907,"")</f>
        <v/>
      </c>
      <c r="H3907" s="247">
        <f>_xlfn.NORM.DIST(B3907,$F$753,$F$754,0)</f>
        <v>8.483006882269976E-254</v>
      </c>
      <c r="I3907" s="247" t="str">
        <f>IF(H3907=MAX($H$761:$H$2761),C3907,"")</f>
        <v/>
      </c>
      <c r="J3907" s="247"/>
      <c r="K3907" s="247"/>
      <c r="L3907" s="247"/>
      <c r="M3907" s="247"/>
      <c r="N3907" s="247"/>
      <c r="O3907" s="247"/>
      <c r="P3907" s="247"/>
      <c r="Q3907" s="247"/>
      <c r="R3907" s="247"/>
      <c r="AZ3907" s="259"/>
      <c r="BA3907" s="259">
        <f>BA3906+$BD$753</f>
        <v>20.166399999998823</v>
      </c>
      <c r="BB3907" s="274">
        <f t="shared" si="809"/>
        <v>5.221257126456322E-3</v>
      </c>
      <c r="BC3907" s="259">
        <f t="shared" si="810"/>
        <v>1.2970869906498567E-5</v>
      </c>
      <c r="BD3907" s="259">
        <f t="shared" si="807"/>
        <v>1.2970869906498567E-5</v>
      </c>
      <c r="BE3907" s="254" t="str">
        <f t="shared" si="808"/>
        <v/>
      </c>
    </row>
    <row r="3908" spans="1:57" ht="20.100000000000001" customHeight="1" x14ac:dyDescent="0.25">
      <c r="A3908" s="247">
        <v>3130</v>
      </c>
      <c r="B3908" s="247">
        <f>$B$755+(A3908*$B$758)</f>
        <v>20480.092678343128</v>
      </c>
      <c r="C3908" s="247">
        <f>_xlfn.NORM.DIST($B3908,$B$752,$B$753,0)</f>
        <v>2.8655808313213639E-20</v>
      </c>
      <c r="D3908" s="247">
        <f>_xlfn.NORM.DIST($B3908,$B$752,$B$753,1)</f>
        <v>1</v>
      </c>
      <c r="E3908" s="247">
        <f>IF(OR(D3908&lt;$F$757,D3908&gt;$F$758),C3908,"")</f>
        <v>2.8655808313213639E-20</v>
      </c>
      <c r="F3908" s="247" t="str">
        <f>IF(AND(D3908&gt;$F$757,D3908&lt;$F$758),C3908,"")</f>
        <v/>
      </c>
      <c r="G3908" s="247" t="str">
        <f>IF(C3908=MAX($C$761:$C$2761),C3908,"")</f>
        <v/>
      </c>
      <c r="H3908" s="247">
        <f>_xlfn.NORM.DIST(B3908,$F$753,$F$754,0)</f>
        <v>9.7141862415145224E-254</v>
      </c>
      <c r="I3908" s="247" t="str">
        <f>IF(H3908=MAX($H$761:$H$2761),C3908,"")</f>
        <v/>
      </c>
      <c r="J3908" s="247"/>
      <c r="K3908" s="247"/>
      <c r="L3908" s="247"/>
      <c r="M3908" s="247"/>
      <c r="N3908" s="247"/>
      <c r="O3908" s="247"/>
      <c r="P3908" s="247"/>
      <c r="Q3908" s="247"/>
      <c r="R3908" s="247"/>
      <c r="AZ3908" s="259"/>
      <c r="BA3908" s="259">
        <f>BA3907+$BD$753</f>
        <v>20.172799999998823</v>
      </c>
      <c r="BB3908" s="274">
        <f t="shared" si="809"/>
        <v>5.2082862565498234E-3</v>
      </c>
      <c r="BC3908" s="259">
        <f t="shared" si="810"/>
        <v>1.2939688472490829E-5</v>
      </c>
      <c r="BD3908" s="259">
        <f t="shared" si="807"/>
        <v>1.2939688472490829E-5</v>
      </c>
      <c r="BE3908" s="254" t="str">
        <f t="shared" si="808"/>
        <v/>
      </c>
    </row>
    <row r="3909" spans="1:57" ht="20.100000000000001" customHeight="1" x14ac:dyDescent="0.25">
      <c r="A3909" s="247">
        <v>3131</v>
      </c>
      <c r="B3909" s="247">
        <f>$B$755+(A3909*$B$758)</f>
        <v>20489.707745328269</v>
      </c>
      <c r="C3909" s="247">
        <f>_xlfn.NORM.DIST($B3909,$B$752,$B$753,0)</f>
        <v>2.7695450451026946E-20</v>
      </c>
      <c r="D3909" s="247">
        <f>_xlfn.NORM.DIST($B3909,$B$752,$B$753,1)</f>
        <v>1</v>
      </c>
      <c r="E3909" s="247">
        <f>IF(OR(D3909&lt;$F$757,D3909&gt;$F$758),C3909,"")</f>
        <v>2.7695450451026946E-20</v>
      </c>
      <c r="F3909" s="247" t="str">
        <f>IF(AND(D3909&gt;$F$757,D3909&lt;$F$758),C3909,"")</f>
        <v/>
      </c>
      <c r="G3909" s="247" t="str">
        <f>IF(C3909=MAX($C$761:$C$2761),C3909,"")</f>
        <v/>
      </c>
      <c r="H3909" s="247">
        <f>_xlfn.NORM.DIST(B3909,$F$753,$F$754,0)</f>
        <v>1.1123874565932743E-253</v>
      </c>
      <c r="I3909" s="247" t="str">
        <f>IF(H3909=MAX($H$761:$H$2761),C3909,"")</f>
        <v/>
      </c>
      <c r="J3909" s="247"/>
      <c r="K3909" s="247"/>
      <c r="L3909" s="247"/>
      <c r="M3909" s="247"/>
      <c r="N3909" s="247"/>
      <c r="O3909" s="247"/>
      <c r="P3909" s="247"/>
      <c r="Q3909" s="247"/>
      <c r="R3909" s="247"/>
      <c r="AZ3909" s="259"/>
      <c r="BA3909" s="259">
        <f>BA3908+$BD$753</f>
        <v>20.179199999998822</v>
      </c>
      <c r="BB3909" s="274">
        <f t="shared" si="809"/>
        <v>5.1953465680773326E-3</v>
      </c>
      <c r="BC3909" s="259">
        <f t="shared" si="810"/>
        <v>1.2908578750166558E-5</v>
      </c>
      <c r="BD3909" s="259">
        <f t="shared" si="807"/>
        <v>1.2908578750166558E-5</v>
      </c>
      <c r="BE3909" s="254" t="str">
        <f t="shared" si="808"/>
        <v/>
      </c>
    </row>
    <row r="3910" spans="1:57" ht="20.100000000000001" customHeight="1" x14ac:dyDescent="0.25">
      <c r="A3910" s="247">
        <v>3132</v>
      </c>
      <c r="B3910" s="247">
        <f>$B$755+(A3910*$B$758)</f>
        <v>20499.322812313403</v>
      </c>
      <c r="C3910" s="247">
        <f>_xlfn.NORM.DIST($B3910,$B$752,$B$753,0)</f>
        <v>2.6766849316973544E-20</v>
      </c>
      <c r="D3910" s="247">
        <f>_xlfn.NORM.DIST($B3910,$B$752,$B$753,1)</f>
        <v>1</v>
      </c>
      <c r="E3910" s="247">
        <f>IF(OR(D3910&lt;$F$757,D3910&gt;$F$758),C3910,"")</f>
        <v>2.6766849316973544E-20</v>
      </c>
      <c r="F3910" s="247" t="str">
        <f>IF(AND(D3910&gt;$F$757,D3910&lt;$F$758),C3910,"")</f>
        <v/>
      </c>
      <c r="G3910" s="247" t="str">
        <f>IF(C3910=MAX($C$761:$C$2761),C3910,"")</f>
        <v/>
      </c>
      <c r="H3910" s="247">
        <f>_xlfn.NORM.DIST(B3910,$F$753,$F$754,0)</f>
        <v>1.2737928061975194E-253</v>
      </c>
      <c r="I3910" s="247" t="str">
        <f>IF(H3910=MAX($H$761:$H$2761),C3910,"")</f>
        <v/>
      </c>
      <c r="J3910" s="247"/>
      <c r="K3910" s="247"/>
      <c r="L3910" s="247"/>
      <c r="M3910" s="247"/>
      <c r="N3910" s="247"/>
      <c r="O3910" s="247"/>
      <c r="P3910" s="247"/>
      <c r="Q3910" s="247"/>
      <c r="R3910" s="247"/>
      <c r="AZ3910" s="259"/>
      <c r="BA3910" s="259">
        <f>BA3909+$BD$753</f>
        <v>20.185599999998821</v>
      </c>
      <c r="BB3910" s="274">
        <f t="shared" si="809"/>
        <v>5.182437989327166E-3</v>
      </c>
      <c r="BC3910" s="259">
        <f t="shared" si="810"/>
        <v>1.2877540584784949E-5</v>
      </c>
      <c r="BD3910" s="259">
        <f t="shared" si="807"/>
        <v>1.2877540584784949E-5</v>
      </c>
      <c r="BE3910" s="254" t="str">
        <f t="shared" si="808"/>
        <v/>
      </c>
    </row>
    <row r="3911" spans="1:57" ht="20.100000000000001" customHeight="1" x14ac:dyDescent="0.25">
      <c r="A3911" s="247">
        <v>3133</v>
      </c>
      <c r="B3911" s="247">
        <f>$B$755+(A3911*$B$758)</f>
        <v>20508.937879298544</v>
      </c>
      <c r="C3911" s="247">
        <f>_xlfn.NORM.DIST($B3911,$B$752,$B$753,0)</f>
        <v>2.5868969356125548E-20</v>
      </c>
      <c r="D3911" s="247">
        <f>_xlfn.NORM.DIST($B3911,$B$752,$B$753,1)</f>
        <v>1</v>
      </c>
      <c r="E3911" s="247">
        <f>IF(OR(D3911&lt;$F$757,D3911&gt;$F$758),C3911,"")</f>
        <v>2.5868969356125548E-20</v>
      </c>
      <c r="F3911" s="247" t="str">
        <f>IF(AND(D3911&gt;$F$757,D3911&lt;$F$758),C3911,"")</f>
        <v/>
      </c>
      <c r="G3911" s="247" t="str">
        <f>IF(C3911=MAX($C$761:$C$2761),C3911,"")</f>
        <v/>
      </c>
      <c r="H3911" s="247">
        <f>_xlfn.NORM.DIST(B3911,$F$753,$F$754,0)</f>
        <v>1.4585944339283607E-253</v>
      </c>
      <c r="I3911" s="247" t="str">
        <f>IF(H3911=MAX($H$761:$H$2761),C3911,"")</f>
        <v/>
      </c>
      <c r="J3911" s="247"/>
      <c r="K3911" s="247"/>
      <c r="L3911" s="247"/>
      <c r="M3911" s="247"/>
      <c r="N3911" s="247"/>
      <c r="O3911" s="247"/>
      <c r="P3911" s="247"/>
      <c r="Q3911" s="247"/>
      <c r="R3911" s="247"/>
      <c r="AZ3911" s="259"/>
      <c r="BA3911" s="259">
        <f>BA3910+$BD$753</f>
        <v>20.191999999998821</v>
      </c>
      <c r="BB3911" s="274">
        <f t="shared" si="809"/>
        <v>5.1695604487423811E-3</v>
      </c>
      <c r="BC3911" s="259">
        <f t="shared" si="810"/>
        <v>1.2846573821962554E-5</v>
      </c>
      <c r="BD3911" s="259">
        <f t="shared" si="807"/>
        <v>1.2846573821962554E-5</v>
      </c>
      <c r="BE3911" s="254" t="str">
        <f t="shared" si="808"/>
        <v/>
      </c>
    </row>
    <row r="3912" spans="1:57" ht="20.100000000000001" customHeight="1" x14ac:dyDescent="0.25">
      <c r="A3912" s="247">
        <v>3134</v>
      </c>
      <c r="B3912" s="247">
        <f>$B$755+(A3912*$B$758)</f>
        <v>20518.552946283678</v>
      </c>
      <c r="C3912" s="247">
        <f>_xlfn.NORM.DIST($B3912,$B$752,$B$753,0)</f>
        <v>2.5000808292826481E-20</v>
      </c>
      <c r="D3912" s="247">
        <f>_xlfn.NORM.DIST($B3912,$B$752,$B$753,1)</f>
        <v>1</v>
      </c>
      <c r="E3912" s="247">
        <f>IF(OR(D3912&lt;$F$757,D3912&gt;$F$758),C3912,"")</f>
        <v>2.5000808292826481E-20</v>
      </c>
      <c r="F3912" s="247" t="str">
        <f>IF(AND(D3912&gt;$F$757,D3912&lt;$F$758),C3912,"")</f>
        <v/>
      </c>
      <c r="G3912" s="247" t="str">
        <f>IF(C3912=MAX($C$761:$C$2761),C3912,"")</f>
        <v/>
      </c>
      <c r="H3912" s="247">
        <f>_xlfn.NORM.DIST(B3912,$F$753,$F$754,0)</f>
        <v>1.6701803249668391E-253</v>
      </c>
      <c r="I3912" s="247" t="str">
        <f>IF(H3912=MAX($H$761:$H$2761),C3912,"")</f>
        <v/>
      </c>
      <c r="J3912" s="247"/>
      <c r="K3912" s="247"/>
      <c r="L3912" s="247"/>
      <c r="M3912" s="247"/>
      <c r="N3912" s="247"/>
      <c r="O3912" s="247"/>
      <c r="P3912" s="247"/>
      <c r="Q3912" s="247"/>
      <c r="R3912" s="247"/>
      <c r="AZ3912" s="259"/>
      <c r="BA3912" s="259">
        <f>BA3911+$BD$753</f>
        <v>20.19839999999882</v>
      </c>
      <c r="BB3912" s="274">
        <f t="shared" si="809"/>
        <v>5.1567138749204185E-3</v>
      </c>
      <c r="BC3912" s="259">
        <f t="shared" si="810"/>
        <v>1.2815678307543169E-5</v>
      </c>
      <c r="BD3912" s="259">
        <f t="shared" si="807"/>
        <v>1.2815678307543169E-5</v>
      </c>
      <c r="BE3912" s="254" t="str">
        <f t="shared" si="808"/>
        <v/>
      </c>
    </row>
    <row r="3913" spans="1:57" ht="20.100000000000001" customHeight="1" x14ac:dyDescent="0.25">
      <c r="A3913" s="247">
        <v>3135</v>
      </c>
      <c r="B3913" s="247">
        <f>$B$755+(A3913*$B$758)</f>
        <v>20528.16801326882</v>
      </c>
      <c r="C3913" s="247">
        <f>_xlfn.NORM.DIST($B3913,$B$752,$B$753,0)</f>
        <v>2.4161396077420476E-20</v>
      </c>
      <c r="D3913" s="247">
        <f>_xlfn.NORM.DIST($B3913,$B$752,$B$753,1)</f>
        <v>1</v>
      </c>
      <c r="E3913" s="247">
        <f>IF(OR(D3913&lt;$F$757,D3913&gt;$F$758),C3913,"")</f>
        <v>2.4161396077420476E-20</v>
      </c>
      <c r="F3913" s="247" t="str">
        <f>IF(AND(D3913&gt;$F$757,D3913&lt;$F$758),C3913,"")</f>
        <v/>
      </c>
      <c r="G3913" s="247" t="str">
        <f>IF(C3913=MAX($C$761:$C$2761),C3913,"")</f>
        <v/>
      </c>
      <c r="H3913" s="247">
        <f>_xlfn.NORM.DIST(B3913,$F$753,$F$754,0)</f>
        <v>1.9124285828467563E-253</v>
      </c>
      <c r="I3913" s="247" t="str">
        <f>IF(H3913=MAX($H$761:$H$2761),C3913,"")</f>
        <v/>
      </c>
      <c r="J3913" s="247"/>
      <c r="K3913" s="247"/>
      <c r="L3913" s="247"/>
      <c r="M3913" s="247"/>
      <c r="N3913" s="247"/>
      <c r="O3913" s="247"/>
      <c r="P3913" s="247"/>
      <c r="Q3913" s="247"/>
      <c r="R3913" s="247"/>
      <c r="AZ3913" s="259"/>
      <c r="BA3913" s="259">
        <f>BA3912+$BD$753</f>
        <v>20.204799999998819</v>
      </c>
      <c r="BB3913" s="274">
        <f t="shared" si="809"/>
        <v>5.1438981966128753E-3</v>
      </c>
      <c r="BC3913" s="259">
        <f t="shared" si="810"/>
        <v>1.2784853887718405E-5</v>
      </c>
      <c r="BD3913" s="259">
        <f t="shared" si="807"/>
        <v>1.2784853887718405E-5</v>
      </c>
      <c r="BE3913" s="254" t="str">
        <f t="shared" si="808"/>
        <v/>
      </c>
    </row>
    <row r="3914" spans="1:57" ht="20.100000000000001" customHeight="1" x14ac:dyDescent="0.25">
      <c r="A3914" s="248">
        <v>3136</v>
      </c>
      <c r="B3914" s="247">
        <f>$B$755+(A3914*$B$758)</f>
        <v>20537.783080253954</v>
      </c>
      <c r="C3914" s="247">
        <f>_xlfn.NORM.DIST($B3914,$B$752,$B$753,0)</f>
        <v>2.3349793865795001E-20</v>
      </c>
      <c r="D3914" s="247">
        <f>_xlfn.NORM.DIST($B3914,$B$752,$B$753,1)</f>
        <v>1</v>
      </c>
      <c r="E3914" s="247">
        <f>IF(OR(D3914&lt;$F$757,D3914&gt;$F$758),C3914,"")</f>
        <v>2.3349793865795001E-20</v>
      </c>
      <c r="F3914" s="247" t="str">
        <f>IF(AND(D3914&gt;$F$757,D3914&lt;$F$758),C3914,"")</f>
        <v/>
      </c>
      <c r="G3914" s="247" t="str">
        <f>IF(C3914=MAX($C$761:$C$2761),C3914,"")</f>
        <v/>
      </c>
      <c r="H3914" s="247">
        <f>_xlfn.NORM.DIST(B3914,$F$753,$F$754,0)</f>
        <v>2.1897782605612089E-253</v>
      </c>
      <c r="I3914" s="247" t="str">
        <f>IF(H3914=MAX($H$761:$H$2761),C3914,"")</f>
        <v/>
      </c>
      <c r="J3914" s="247"/>
      <c r="K3914" s="247"/>
      <c r="L3914" s="247"/>
      <c r="M3914" s="247"/>
      <c r="N3914" s="247"/>
      <c r="O3914" s="247"/>
      <c r="P3914" s="247"/>
      <c r="Q3914" s="247"/>
      <c r="R3914" s="247"/>
      <c r="AZ3914" s="259"/>
      <c r="BA3914" s="259">
        <f>BA3913+$BD$753</f>
        <v>20.211199999998819</v>
      </c>
      <c r="BB3914" s="274">
        <f t="shared" si="809"/>
        <v>5.1311133427251569E-3</v>
      </c>
      <c r="BC3914" s="259">
        <f t="shared" si="810"/>
        <v>1.2754100408966101E-5</v>
      </c>
      <c r="BD3914" s="259">
        <f t="shared" si="807"/>
        <v>1.2754100408966101E-5</v>
      </c>
      <c r="BE3914" s="254" t="str">
        <f t="shared" si="808"/>
        <v/>
      </c>
    </row>
    <row r="3915" spans="1:57" ht="20.100000000000001" customHeight="1" x14ac:dyDescent="0.25">
      <c r="A3915" s="247">
        <v>3137</v>
      </c>
      <c r="B3915" s="247">
        <f>$B$755+(A3915*$B$758)</f>
        <v>20547.398147239095</v>
      </c>
      <c r="C3915" s="247">
        <f>_xlfn.NORM.DIST($B3915,$B$752,$B$753,0)</f>
        <v>2.2565093030713886E-20</v>
      </c>
      <c r="D3915" s="247">
        <f>_xlfn.NORM.DIST($B3915,$B$752,$B$753,1)</f>
        <v>1</v>
      </c>
      <c r="E3915" s="247">
        <f>IF(OR(D3915&lt;$F$757,D3915&gt;$F$758),C3915,"")</f>
        <v>2.2565093030713886E-20</v>
      </c>
      <c r="F3915" s="247" t="str">
        <f>IF(AND(D3915&gt;$F$757,D3915&lt;$F$758),C3915,"")</f>
        <v/>
      </c>
      <c r="G3915" s="247" t="str">
        <f>IF(C3915=MAX($C$761:$C$2761),C3915,"")</f>
        <v/>
      </c>
      <c r="H3915" s="247">
        <f>_xlfn.NORM.DIST(B3915,$F$753,$F$754,0)</f>
        <v>2.5073104177515565E-253</v>
      </c>
      <c r="I3915" s="247" t="str">
        <f>IF(H3915=MAX($H$761:$H$2761),C3915,"")</f>
        <v/>
      </c>
      <c r="J3915" s="247"/>
      <c r="K3915" s="247"/>
      <c r="L3915" s="247"/>
      <c r="M3915" s="247"/>
      <c r="N3915" s="247"/>
      <c r="O3915" s="247"/>
      <c r="P3915" s="247"/>
      <c r="Q3915" s="247"/>
      <c r="R3915" s="247"/>
      <c r="AZ3915" s="259"/>
      <c r="BA3915" s="259">
        <f>BA3914+$BD$753</f>
        <v>20.217599999998818</v>
      </c>
      <c r="BB3915" s="274">
        <f t="shared" si="809"/>
        <v>5.1183592423161908E-3</v>
      </c>
      <c r="BC3915" s="259">
        <f t="shared" si="810"/>
        <v>1.2723417718059002E-5</v>
      </c>
      <c r="BD3915" s="259">
        <f t="shared" si="807"/>
        <v>1.2723417718059002E-5</v>
      </c>
      <c r="BE3915" s="254" t="str">
        <f t="shared" si="808"/>
        <v/>
      </c>
    </row>
    <row r="3916" spans="1:57" ht="20.100000000000001" customHeight="1" x14ac:dyDescent="0.25">
      <c r="A3916" s="247">
        <v>3138</v>
      </c>
      <c r="B3916" s="247">
        <f>$B$755+(A3916*$B$758)</f>
        <v>20557.013214224229</v>
      </c>
      <c r="C3916" s="247">
        <f>_xlfn.NORM.DIST($B3916,$B$752,$B$753,0)</f>
        <v>2.1806414203984621E-20</v>
      </c>
      <c r="D3916" s="247">
        <f>_xlfn.NORM.DIST($B3916,$B$752,$B$753,1)</f>
        <v>1</v>
      </c>
      <c r="E3916" s="247">
        <f>IF(OR(D3916&lt;$F$757,D3916&gt;$F$758),C3916,"")</f>
        <v>2.1806414203984621E-20</v>
      </c>
      <c r="F3916" s="247" t="str">
        <f>IF(AND(D3916&gt;$F$757,D3916&lt;$F$758),C3916,"")</f>
        <v/>
      </c>
      <c r="G3916" s="247" t="str">
        <f>IF(C3916=MAX($C$761:$C$2761),C3916,"")</f>
        <v/>
      </c>
      <c r="H3916" s="247">
        <f>_xlfn.NORM.DIST(B3916,$F$753,$F$754,0)</f>
        <v>2.8708408788708969E-253</v>
      </c>
      <c r="I3916" s="247" t="str">
        <f>IF(H3916=MAX($H$761:$H$2761),C3916,"")</f>
        <v/>
      </c>
      <c r="J3916" s="247"/>
      <c r="K3916" s="247"/>
      <c r="L3916" s="247"/>
      <c r="M3916" s="247"/>
      <c r="N3916" s="247"/>
      <c r="O3916" s="247"/>
      <c r="P3916" s="247"/>
      <c r="Q3916" s="247"/>
      <c r="R3916" s="247"/>
      <c r="AZ3916" s="259"/>
      <c r="BA3916" s="259">
        <f>BA3915+$BD$753</f>
        <v>20.223999999998817</v>
      </c>
      <c r="BB3916" s="274">
        <f t="shared" si="809"/>
        <v>5.1056358245981318E-3</v>
      </c>
      <c r="BC3916" s="259">
        <f t="shared" si="810"/>
        <v>1.2692805662107252E-5</v>
      </c>
      <c r="BD3916" s="259">
        <f t="shared" si="807"/>
        <v>1.2692805662107252E-5</v>
      </c>
      <c r="BE3916" s="254" t="str">
        <f t="shared" si="808"/>
        <v/>
      </c>
    </row>
    <row r="3917" spans="1:57" ht="20.100000000000001" customHeight="1" x14ac:dyDescent="0.25">
      <c r="A3917" s="247">
        <v>3139</v>
      </c>
      <c r="B3917" s="247">
        <f>$B$755+(A3917*$B$758)</f>
        <v>20566.62828120937</v>
      </c>
      <c r="C3917" s="247">
        <f>_xlfn.NORM.DIST($B3917,$B$752,$B$753,0)</f>
        <v>2.1072906348498519E-20</v>
      </c>
      <c r="D3917" s="247">
        <f>_xlfn.NORM.DIST($B3917,$B$752,$B$753,1)</f>
        <v>1</v>
      </c>
      <c r="E3917" s="247">
        <f>IF(OR(D3917&lt;$F$757,D3917&gt;$F$758),C3917,"")</f>
        <v>2.1072906348498519E-20</v>
      </c>
      <c r="F3917" s="247" t="str">
        <f>IF(AND(D3917&gt;$F$757,D3917&lt;$F$758),C3917,"")</f>
        <v/>
      </c>
      <c r="G3917" s="247" t="str">
        <f>IF(C3917=MAX($C$761:$C$2761),C3917,"")</f>
        <v/>
      </c>
      <c r="H3917" s="247">
        <f>_xlfn.NORM.DIST(B3917,$F$753,$F$754,0)</f>
        <v>3.2870263796879329E-253</v>
      </c>
      <c r="I3917" s="247" t="str">
        <f>IF(H3917=MAX($H$761:$H$2761),C3917,"")</f>
        <v/>
      </c>
      <c r="J3917" s="247"/>
      <c r="K3917" s="247"/>
      <c r="L3917" s="247"/>
      <c r="M3917" s="247"/>
      <c r="N3917" s="247"/>
      <c r="O3917" s="247"/>
      <c r="P3917" s="247"/>
      <c r="Q3917" s="247"/>
      <c r="R3917" s="247"/>
      <c r="AZ3917" s="259"/>
      <c r="BA3917" s="259">
        <f>BA3916+$BD$753</f>
        <v>20.230399999998816</v>
      </c>
      <c r="BB3917" s="274">
        <f t="shared" si="809"/>
        <v>5.0929430189360246E-3</v>
      </c>
      <c r="BC3917" s="259">
        <f t="shared" si="810"/>
        <v>1.2662264088436105E-5</v>
      </c>
      <c r="BD3917" s="259">
        <f t="shared" si="807"/>
        <v>1.2662264088436105E-5</v>
      </c>
      <c r="BE3917" s="254" t="str">
        <f t="shared" si="808"/>
        <v/>
      </c>
    </row>
    <row r="3918" spans="1:57" ht="20.100000000000001" customHeight="1" x14ac:dyDescent="0.25">
      <c r="A3918" s="247">
        <v>3140</v>
      </c>
      <c r="B3918" s="247">
        <f>$B$755+(A3918*$B$758)</f>
        <v>20576.243348194505</v>
      </c>
      <c r="C3918" s="247">
        <f>_xlfn.NORM.DIST($B3918,$B$752,$B$753,0)</f>
        <v>2.0363745859242708E-20</v>
      </c>
      <c r="D3918" s="247">
        <f>_xlfn.NORM.DIST($B3918,$B$752,$B$753,1)</f>
        <v>1</v>
      </c>
      <c r="E3918" s="247">
        <f>IF(OR(D3918&lt;$F$757,D3918&gt;$F$758),C3918,"")</f>
        <v>2.0363745859242708E-20</v>
      </c>
      <c r="F3918" s="247" t="str">
        <f>IF(AND(D3918&gt;$F$757,D3918&lt;$F$758),C3918,"")</f>
        <v/>
      </c>
      <c r="G3918" s="247" t="str">
        <f>IF(C3918=MAX($C$761:$C$2761),C3918,"")</f>
        <v/>
      </c>
      <c r="H3918" s="247">
        <f>_xlfn.NORM.DIST(B3918,$F$753,$F$754,0)</f>
        <v>3.7634860326061383E-253</v>
      </c>
      <c r="I3918" s="247" t="str">
        <f>IF(H3918=MAX($H$761:$H$2761),C3918,"")</f>
        <v/>
      </c>
      <c r="J3918" s="247"/>
      <c r="K3918" s="247"/>
      <c r="L3918" s="247"/>
      <c r="M3918" s="247"/>
      <c r="N3918" s="247"/>
      <c r="O3918" s="247"/>
      <c r="P3918" s="247"/>
      <c r="Q3918" s="247"/>
      <c r="R3918" s="247"/>
      <c r="AZ3918" s="259"/>
      <c r="BA3918" s="259">
        <f>BA3917+$BD$753</f>
        <v>20.236799999998816</v>
      </c>
      <c r="BB3918" s="274">
        <f t="shared" si="809"/>
        <v>5.0802807548475885E-3</v>
      </c>
      <c r="BC3918" s="259">
        <f t="shared" si="810"/>
        <v>1.2631792844747247E-5</v>
      </c>
      <c r="BD3918" s="259">
        <f t="shared" si="807"/>
        <v>1.2631792844747247E-5</v>
      </c>
      <c r="BE3918" s="254" t="str">
        <f t="shared" si="808"/>
        <v/>
      </c>
    </row>
    <row r="3919" spans="1:57" ht="20.100000000000001" customHeight="1" x14ac:dyDescent="0.25">
      <c r="A3919" s="247">
        <v>3141</v>
      </c>
      <c r="B3919" s="247">
        <f>$B$755+(A3919*$B$758)</f>
        <v>20585.858415179646</v>
      </c>
      <c r="C3919" s="247">
        <f>_xlfn.NORM.DIST($B3919,$B$752,$B$753,0)</f>
        <v>1.9678135692380011E-20</v>
      </c>
      <c r="D3919" s="247">
        <f>_xlfn.NORM.DIST($B3919,$B$752,$B$753,1)</f>
        <v>1</v>
      </c>
      <c r="E3919" s="247">
        <f>IF(OR(D3919&lt;$F$757,D3919&gt;$F$758),C3919,"")</f>
        <v>1.9678135692380011E-20</v>
      </c>
      <c r="F3919" s="247" t="str">
        <f>IF(AND(D3919&gt;$F$757,D3919&lt;$F$758),C3919,"")</f>
        <v/>
      </c>
      <c r="G3919" s="247" t="str">
        <f>IF(C3919=MAX($C$761:$C$2761),C3919,"")</f>
        <v/>
      </c>
      <c r="H3919" s="247">
        <f>_xlfn.NORM.DIST(B3919,$F$753,$F$754,0)</f>
        <v>4.3089403193499908E-253</v>
      </c>
      <c r="I3919" s="247" t="str">
        <f>IF(H3919=MAX($H$761:$H$2761),C3919,"")</f>
        <v/>
      </c>
      <c r="J3919" s="247"/>
      <c r="K3919" s="247"/>
      <c r="L3919" s="247"/>
      <c r="M3919" s="247"/>
      <c r="N3919" s="247"/>
      <c r="O3919" s="247"/>
      <c r="P3919" s="247"/>
      <c r="Q3919" s="247"/>
      <c r="R3919" s="247"/>
      <c r="AZ3919" s="259"/>
      <c r="BA3919" s="259">
        <f>BA3918+$BD$753</f>
        <v>20.243199999998815</v>
      </c>
      <c r="BB3919" s="274">
        <f t="shared" si="809"/>
        <v>5.0676489620028412E-3</v>
      </c>
      <c r="BC3919" s="259">
        <f t="shared" si="810"/>
        <v>1.260139177903033E-5</v>
      </c>
      <c r="BD3919" s="259">
        <f t="shared" si="807"/>
        <v>1.260139177903033E-5</v>
      </c>
      <c r="BE3919" s="254" t="str">
        <f t="shared" si="808"/>
        <v/>
      </c>
    </row>
    <row r="3920" spans="1:57" ht="20.100000000000001" customHeight="1" x14ac:dyDescent="0.25">
      <c r="A3920" s="248">
        <v>3142</v>
      </c>
      <c r="B3920" s="247">
        <f>$B$755+(A3920*$B$758)</f>
        <v>20595.47348216478</v>
      </c>
      <c r="C3920" s="247">
        <f>_xlfn.NORM.DIST($B3920,$B$752,$B$753,0)</f>
        <v>1.9015304521547834E-20</v>
      </c>
      <c r="D3920" s="247">
        <f>_xlfn.NORM.DIST($B3920,$B$752,$B$753,1)</f>
        <v>1</v>
      </c>
      <c r="E3920" s="247">
        <f>IF(OR(D3920&lt;$F$757,D3920&gt;$F$758),C3920,"")</f>
        <v>1.9015304521547834E-20</v>
      </c>
      <c r="F3920" s="247" t="str">
        <f>IF(AND(D3920&gt;$F$757,D3920&lt;$F$758),C3920,"")</f>
        <v/>
      </c>
      <c r="G3920" s="247" t="str">
        <f>IF(C3920=MAX($C$761:$C$2761),C3920,"")</f>
        <v/>
      </c>
      <c r="H3920" s="247">
        <f>_xlfn.NORM.DIST(B3920,$F$753,$F$754,0)</f>
        <v>4.9333701376240032E-253</v>
      </c>
      <c r="I3920" s="247" t="str">
        <f>IF(H3920=MAX($H$761:$H$2761),C3920,"")</f>
        <v/>
      </c>
      <c r="J3920" s="247"/>
      <c r="K3920" s="247"/>
      <c r="L3920" s="247"/>
      <c r="M3920" s="247"/>
      <c r="N3920" s="247"/>
      <c r="O3920" s="247"/>
      <c r="P3920" s="247"/>
      <c r="Q3920" s="247"/>
      <c r="R3920" s="247"/>
      <c r="AZ3920" s="259"/>
      <c r="BA3920" s="259">
        <f>BA3919+$BD$753</f>
        <v>20.249599999998814</v>
      </c>
      <c r="BB3920" s="274">
        <f t="shared" si="809"/>
        <v>5.0550475702238109E-3</v>
      </c>
      <c r="BC3920" s="259">
        <f t="shared" si="810"/>
        <v>1.2571060739505723E-5</v>
      </c>
      <c r="BD3920" s="259">
        <f t="shared" si="807"/>
        <v>1.2571060739505723E-5</v>
      </c>
      <c r="BE3920" s="254" t="str">
        <f t="shared" si="808"/>
        <v/>
      </c>
    </row>
    <row r="3921" spans="1:57" ht="20.100000000000001" customHeight="1" x14ac:dyDescent="0.25">
      <c r="A3921" s="247">
        <v>3143</v>
      </c>
      <c r="B3921" s="247">
        <f>$B$755+(A3921*$B$758)</f>
        <v>20605.088549149921</v>
      </c>
      <c r="C3921" s="247">
        <f>_xlfn.NORM.DIST($B3921,$B$752,$B$753,0)</f>
        <v>1.8374505920526694E-20</v>
      </c>
      <c r="D3921" s="247">
        <f>_xlfn.NORM.DIST($B3921,$B$752,$B$753,1)</f>
        <v>1</v>
      </c>
      <c r="E3921" s="247">
        <f>IF(OR(D3921&lt;$F$757,D3921&gt;$F$758),C3921,"")</f>
        <v>1.8374505920526694E-20</v>
      </c>
      <c r="F3921" s="247" t="str">
        <f>IF(AND(D3921&gt;$F$757,D3921&lt;$F$758),C3921,"")</f>
        <v/>
      </c>
      <c r="G3921" s="247" t="str">
        <f>IF(C3921=MAX($C$761:$C$2761),C3921,"")</f>
        <v/>
      </c>
      <c r="H3921" s="247">
        <f>_xlfn.NORM.DIST(B3921,$F$753,$F$754,0)</f>
        <v>5.648198792257415E-253</v>
      </c>
      <c r="I3921" s="247" t="str">
        <f>IF(H3921=MAX($H$761:$H$2761),C3921,"")</f>
        <v/>
      </c>
      <c r="J3921" s="247"/>
      <c r="K3921" s="247"/>
      <c r="L3921" s="247"/>
      <c r="M3921" s="247"/>
      <c r="N3921" s="247"/>
      <c r="O3921" s="247"/>
      <c r="P3921" s="247"/>
      <c r="Q3921" s="247"/>
      <c r="R3921" s="247"/>
      <c r="AZ3921" s="259"/>
      <c r="BA3921" s="259">
        <f>BA3920+$BD$753</f>
        <v>20.255999999998814</v>
      </c>
      <c r="BB3921" s="274">
        <f t="shared" si="809"/>
        <v>5.0424765094843052E-3</v>
      </c>
      <c r="BC3921" s="259">
        <f t="shared" si="810"/>
        <v>1.2540799574782373E-5</v>
      </c>
      <c r="BD3921" s="259">
        <f t="shared" si="807"/>
        <v>1.2540799574782373E-5</v>
      </c>
      <c r="BE3921" s="254" t="str">
        <f t="shared" si="808"/>
        <v/>
      </c>
    </row>
    <row r="3922" spans="1:57" ht="20.100000000000001" customHeight="1" x14ac:dyDescent="0.25">
      <c r="A3922" s="247">
        <v>3144</v>
      </c>
      <c r="B3922" s="247">
        <f>$B$755+(A3922*$B$758)</f>
        <v>20614.703616135055</v>
      </c>
      <c r="C3922" s="247">
        <f>_xlfn.NORM.DIST($B3922,$B$752,$B$753,0)</f>
        <v>1.7755017571484835E-20</v>
      </c>
      <c r="D3922" s="247">
        <f>_xlfn.NORM.DIST($B3922,$B$752,$B$753,1)</f>
        <v>1</v>
      </c>
      <c r="E3922" s="247">
        <f>IF(OR(D3922&lt;$F$757,D3922&gt;$F$758),C3922,"")</f>
        <v>1.7755017571484835E-20</v>
      </c>
      <c r="F3922" s="247" t="str">
        <f>IF(AND(D3922&gt;$F$757,D3922&lt;$F$758),C3922,"")</f>
        <v/>
      </c>
      <c r="G3922" s="247" t="str">
        <f>IF(C3922=MAX($C$761:$C$2761),C3922,"")</f>
        <v/>
      </c>
      <c r="H3922" s="247">
        <f>_xlfn.NORM.DIST(B3922,$F$753,$F$754,0)</f>
        <v>6.4665002374854622E-253</v>
      </c>
      <c r="I3922" s="247" t="str">
        <f>IF(H3922=MAX($H$761:$H$2761),C3922,"")</f>
        <v/>
      </c>
      <c r="J3922" s="247"/>
      <c r="K3922" s="247"/>
      <c r="L3922" s="247"/>
      <c r="M3922" s="247"/>
      <c r="N3922" s="247"/>
      <c r="O3922" s="247"/>
      <c r="P3922" s="247"/>
      <c r="Q3922" s="247"/>
      <c r="R3922" s="247"/>
      <c r="AZ3922" s="259"/>
      <c r="BA3922" s="259">
        <f>BA3921+$BD$753</f>
        <v>20.262399999998813</v>
      </c>
      <c r="BB3922" s="274">
        <f t="shared" si="809"/>
        <v>5.0299357099095228E-3</v>
      </c>
      <c r="BC3922" s="259">
        <f t="shared" si="810"/>
        <v>1.2510608133698212E-5</v>
      </c>
      <c r="BD3922" s="259">
        <f t="shared" si="807"/>
        <v>1.2510608133698212E-5</v>
      </c>
      <c r="BE3922" s="254" t="str">
        <f t="shared" si="808"/>
        <v/>
      </c>
    </row>
    <row r="3923" spans="1:57" ht="20.100000000000001" customHeight="1" x14ac:dyDescent="0.25">
      <c r="A3923" s="247">
        <v>3145</v>
      </c>
      <c r="B3923" s="247">
        <f>$B$755+(A3923*$B$758)</f>
        <v>20624.318683120197</v>
      </c>
      <c r="C3923" s="247">
        <f>_xlfn.NORM.DIST($B3923,$B$752,$B$753,0)</f>
        <v>1.7156140497989455E-20</v>
      </c>
      <c r="D3923" s="247">
        <f>_xlfn.NORM.DIST($B3923,$B$752,$B$753,1)</f>
        <v>1</v>
      </c>
      <c r="E3923" s="247">
        <f>IF(OR(D3923&lt;$F$757,D3923&gt;$F$758),C3923,"")</f>
        <v>1.7156140497989455E-20</v>
      </c>
      <c r="F3923" s="247" t="str">
        <f>IF(AND(D3923&gt;$F$757,D3923&lt;$F$758),C3923,"")</f>
        <v/>
      </c>
      <c r="G3923" s="247" t="str">
        <f>IF(C3923=MAX($C$761:$C$2761),C3923,"")</f>
        <v/>
      </c>
      <c r="H3923" s="247">
        <f>_xlfn.NORM.DIST(B3923,$F$753,$F$754,0)</f>
        <v>7.4032373531299768E-253</v>
      </c>
      <c r="I3923" s="247" t="str">
        <f>IF(H3923=MAX($H$761:$H$2761),C3923,"")</f>
        <v/>
      </c>
      <c r="J3923" s="247"/>
      <c r="K3923" s="247"/>
      <c r="L3923" s="247"/>
      <c r="M3923" s="247"/>
      <c r="N3923" s="247"/>
      <c r="O3923" s="247"/>
      <c r="P3923" s="247"/>
      <c r="Q3923" s="247"/>
      <c r="R3923" s="247"/>
      <c r="AZ3923" s="259"/>
      <c r="BA3923" s="259">
        <f>BA3922+$BD$753</f>
        <v>20.268799999998812</v>
      </c>
      <c r="BB3923" s="274">
        <f t="shared" si="809"/>
        <v>5.0174251017758246E-3</v>
      </c>
      <c r="BC3923" s="259">
        <f t="shared" si="810"/>
        <v>1.2480486265413829E-5</v>
      </c>
      <c r="BD3923" s="259">
        <f t="shared" si="807"/>
        <v>1.2480486265413829E-5</v>
      </c>
      <c r="BE3923" s="254" t="str">
        <f t="shared" si="808"/>
        <v/>
      </c>
    </row>
    <row r="3924" spans="1:57" ht="20.100000000000001" customHeight="1" x14ac:dyDescent="0.25">
      <c r="A3924" s="247">
        <v>3146</v>
      </c>
      <c r="B3924" s="247">
        <f>$B$755+(A3924*$B$758)</f>
        <v>20633.933750105331</v>
      </c>
      <c r="C3924" s="247">
        <f>_xlfn.NORM.DIST($B3924,$B$752,$B$753,0)</f>
        <v>1.6577198322046663E-20</v>
      </c>
      <c r="D3924" s="247">
        <f>_xlfn.NORM.DIST($B3924,$B$752,$B$753,1)</f>
        <v>1</v>
      </c>
      <c r="E3924" s="247">
        <f>IF(OR(D3924&lt;$F$757,D3924&gt;$F$758),C3924,"")</f>
        <v>1.6577198322046663E-20</v>
      </c>
      <c r="F3924" s="247" t="str">
        <f>IF(AND(D3924&gt;$F$757,D3924&lt;$F$758),C3924,"")</f>
        <v/>
      </c>
      <c r="G3924" s="247" t="str">
        <f>IF(C3924=MAX($C$761:$C$2761),C3924,"")</f>
        <v/>
      </c>
      <c r="H3924" s="247">
        <f>_xlfn.NORM.DIST(B3924,$F$753,$F$754,0)</f>
        <v>8.4755345819542816E-253</v>
      </c>
      <c r="I3924" s="247" t="str">
        <f>IF(H3924=MAX($H$761:$H$2761),C3924,"")</f>
        <v/>
      </c>
      <c r="J3924" s="247"/>
      <c r="K3924" s="247"/>
      <c r="L3924" s="247"/>
      <c r="M3924" s="247"/>
      <c r="N3924" s="247"/>
      <c r="O3924" s="247"/>
      <c r="P3924" s="247"/>
      <c r="Q3924" s="247"/>
      <c r="R3924" s="247"/>
      <c r="AZ3924" s="259"/>
      <c r="BA3924" s="259">
        <f>BA3923+$BD$753</f>
        <v>20.275199999998812</v>
      </c>
      <c r="BB3924" s="274">
        <f t="shared" si="809"/>
        <v>5.0049446155104108E-3</v>
      </c>
      <c r="BC3924" s="259">
        <f t="shared" si="810"/>
        <v>1.2450433819391656E-5</v>
      </c>
      <c r="BD3924" s="259">
        <f t="shared" si="807"/>
        <v>1.2450433819391656E-5</v>
      </c>
      <c r="BE3924" s="254" t="str">
        <f t="shared" si="808"/>
        <v/>
      </c>
    </row>
    <row r="3925" spans="1:57" ht="20.100000000000001" customHeight="1" x14ac:dyDescent="0.25">
      <c r="A3925" s="247">
        <v>3147</v>
      </c>
      <c r="B3925" s="247">
        <f>$B$755+(A3925*$B$758)</f>
        <v>20643.548817090472</v>
      </c>
      <c r="C3925" s="247">
        <f>_xlfn.NORM.DIST($B3925,$B$752,$B$753,0)</f>
        <v>1.6017536544409019E-20</v>
      </c>
      <c r="D3925" s="247">
        <f>_xlfn.NORM.DIST($B3925,$B$752,$B$753,1)</f>
        <v>1</v>
      </c>
      <c r="E3925" s="247">
        <f>IF(OR(D3925&lt;$F$757,D3925&gt;$F$758),C3925,"")</f>
        <v>1.6017536544409019E-20</v>
      </c>
      <c r="F3925" s="247" t="str">
        <f>IF(AND(D3925&gt;$F$757,D3925&lt;$F$758),C3925,"")</f>
        <v/>
      </c>
      <c r="G3925" s="247" t="str">
        <f>IF(C3925=MAX($C$761:$C$2761),C3925,"")</f>
        <v/>
      </c>
      <c r="H3925" s="247">
        <f>_xlfn.NORM.DIST(B3925,$F$753,$F$754,0)</f>
        <v>9.7029898783082573E-253</v>
      </c>
      <c r="I3925" s="247" t="str">
        <f>IF(H3925=MAX($H$761:$H$2761),C3925,"")</f>
        <v/>
      </c>
      <c r="J3925" s="247"/>
      <c r="K3925" s="247"/>
      <c r="L3925" s="247"/>
      <c r="M3925" s="247"/>
      <c r="N3925" s="247"/>
      <c r="O3925" s="247"/>
      <c r="P3925" s="247"/>
      <c r="Q3925" s="247"/>
      <c r="R3925" s="247"/>
      <c r="AZ3925" s="259"/>
      <c r="BA3925" s="259">
        <f>BA3924+$BD$753</f>
        <v>20.281599999998811</v>
      </c>
      <c r="BB3925" s="274">
        <f t="shared" si="809"/>
        <v>4.9924941816910191E-3</v>
      </c>
      <c r="BC3925" s="259">
        <f t="shared" si="810"/>
        <v>1.242045064536821E-5</v>
      </c>
      <c r="BD3925" s="259">
        <f t="shared" si="807"/>
        <v>1.242045064536821E-5</v>
      </c>
      <c r="BE3925" s="254" t="str">
        <f t="shared" si="808"/>
        <v/>
      </c>
    </row>
    <row r="3926" spans="1:57" ht="20.100000000000001" customHeight="1" x14ac:dyDescent="0.25">
      <c r="A3926" s="247">
        <v>3148</v>
      </c>
      <c r="B3926" s="247">
        <f>$B$755+(A3926*$B$758)</f>
        <v>20653.163884075606</v>
      </c>
      <c r="C3926" s="247">
        <f>_xlfn.NORM.DIST($B3926,$B$752,$B$753,0)</f>
        <v>1.5476521847451848E-20</v>
      </c>
      <c r="D3926" s="247">
        <f>_xlfn.NORM.DIST($B3926,$B$752,$B$753,1)</f>
        <v>1</v>
      </c>
      <c r="E3926" s="247">
        <f>IF(OR(D3926&lt;$F$757,D3926&gt;$F$758),C3926,"")</f>
        <v>1.5476521847451848E-20</v>
      </c>
      <c r="F3926" s="247" t="str">
        <f>IF(AND(D3926&gt;$F$757,D3926&lt;$F$758),C3926,"")</f>
        <v/>
      </c>
      <c r="G3926" s="247" t="str">
        <f>IF(C3926=MAX($C$761:$C$2761),C3926,"")</f>
        <v/>
      </c>
      <c r="H3926" s="247">
        <f>_xlfn.NORM.DIST(B3926,$F$753,$F$754,0)</f>
        <v>1.1108031630574219E-252</v>
      </c>
      <c r="I3926" s="247" t="str">
        <f>IF(H3926=MAX($H$761:$H$2761),C3926,"")</f>
        <v/>
      </c>
      <c r="J3926" s="247"/>
      <c r="K3926" s="247"/>
      <c r="L3926" s="247"/>
      <c r="M3926" s="247"/>
      <c r="N3926" s="247"/>
      <c r="O3926" s="247"/>
      <c r="P3926" s="247"/>
      <c r="Q3926" s="247"/>
      <c r="R3926" s="247"/>
      <c r="AZ3926" s="259"/>
      <c r="BA3926" s="259">
        <f>BA3925+$BD$753</f>
        <v>20.28799999999881</v>
      </c>
      <c r="BB3926" s="274">
        <f t="shared" si="809"/>
        <v>4.9800737310456509E-3</v>
      </c>
      <c r="BC3926" s="259">
        <f t="shared" si="810"/>
        <v>1.2390536593377514E-5</v>
      </c>
      <c r="BD3926" s="259">
        <f t="shared" si="807"/>
        <v>1.2390536593377514E-5</v>
      </c>
      <c r="BE3926" s="254" t="str">
        <f t="shared" si="808"/>
        <v/>
      </c>
    </row>
    <row r="3927" spans="1:57" ht="20.100000000000001" customHeight="1" x14ac:dyDescent="0.25">
      <c r="A3927" s="248">
        <v>3149</v>
      </c>
      <c r="B3927" s="247">
        <f>$B$755+(A3927*$B$758)</f>
        <v>20662.778951060747</v>
      </c>
      <c r="C3927" s="247">
        <f>_xlfn.NORM.DIST($B3927,$B$752,$B$753,0)</f>
        <v>1.4953541419904332E-20</v>
      </c>
      <c r="D3927" s="247">
        <f>_xlfn.NORM.DIST($B3927,$B$752,$B$753,1)</f>
        <v>1</v>
      </c>
      <c r="E3927" s="247">
        <f>IF(OR(D3927&lt;$F$757,D3927&gt;$F$758),C3927,"")</f>
        <v>1.4953541419904332E-20</v>
      </c>
      <c r="F3927" s="247" t="str">
        <f>IF(AND(D3927&gt;$F$757,D3927&lt;$F$758),C3927,"")</f>
        <v/>
      </c>
      <c r="G3927" s="247" t="str">
        <f>IF(C3927=MAX($C$761:$C$2761),C3927,"")</f>
        <v/>
      </c>
      <c r="H3927" s="247">
        <f>_xlfn.NORM.DIST(B3927,$F$753,$F$754,0)</f>
        <v>1.2716327034787081E-252</v>
      </c>
      <c r="I3927" s="247" t="str">
        <f>IF(H3927=MAX($H$761:$H$2761),C3927,"")</f>
        <v/>
      </c>
      <c r="J3927" s="247"/>
      <c r="K3927" s="247"/>
      <c r="L3927" s="247"/>
      <c r="M3927" s="247"/>
      <c r="N3927" s="247"/>
      <c r="O3927" s="247"/>
      <c r="P3927" s="247"/>
      <c r="Q3927" s="247"/>
      <c r="R3927" s="247"/>
      <c r="AZ3927" s="259"/>
      <c r="BA3927" s="259">
        <f>BA3926+$BD$753</f>
        <v>20.294399999998809</v>
      </c>
      <c r="BB3927" s="274">
        <f t="shared" si="809"/>
        <v>4.9676831944522734E-3</v>
      </c>
      <c r="BC3927" s="259">
        <f t="shared" si="810"/>
        <v>1.2360691513761506E-5</v>
      </c>
      <c r="BD3927" s="259">
        <f t="shared" si="807"/>
        <v>1.2360691513761506E-5</v>
      </c>
      <c r="BE3927" s="254" t="str">
        <f t="shared" si="808"/>
        <v/>
      </c>
    </row>
    <row r="3928" spans="1:57" ht="20.100000000000001" customHeight="1" x14ac:dyDescent="0.25">
      <c r="A3928" s="247">
        <v>3150</v>
      </c>
      <c r="B3928" s="247">
        <f>$B$755+(A3928*$B$758)</f>
        <v>20672.394018045881</v>
      </c>
      <c r="C3928" s="247">
        <f>_xlfn.NORM.DIST($B3928,$B$752,$B$753,0)</f>
        <v>1.4448002302779792E-20</v>
      </c>
      <c r="D3928" s="247">
        <f>_xlfn.NORM.DIST($B3928,$B$752,$B$753,1)</f>
        <v>1</v>
      </c>
      <c r="E3928" s="247">
        <f>IF(OR(D3928&lt;$F$757,D3928&gt;$F$758),C3928,"")</f>
        <v>1.4448002302779792E-20</v>
      </c>
      <c r="F3928" s="247" t="str">
        <f>IF(AND(D3928&gt;$F$757,D3928&lt;$F$758),C3928,"")</f>
        <v/>
      </c>
      <c r="G3928" s="247" t="str">
        <f>IF(C3928=MAX($C$761:$C$2761),C3928,"")</f>
        <v/>
      </c>
      <c r="H3928" s="247">
        <f>_xlfn.NORM.DIST(B3928,$F$753,$F$754,0)</f>
        <v>1.4557249328645781E-252</v>
      </c>
      <c r="I3928" s="247" t="str">
        <f>IF(H3928=MAX($H$761:$H$2761),C3928,"")</f>
        <v/>
      </c>
      <c r="J3928" s="247"/>
      <c r="K3928" s="247"/>
      <c r="L3928" s="247"/>
      <c r="M3928" s="247"/>
      <c r="N3928" s="247"/>
      <c r="O3928" s="247"/>
      <c r="P3928" s="247"/>
      <c r="Q3928" s="247"/>
      <c r="R3928" s="247"/>
      <c r="AZ3928" s="259"/>
      <c r="BA3928" s="259">
        <f>BA3927+$BD$753</f>
        <v>20.300799999998809</v>
      </c>
      <c r="BB3928" s="274">
        <f t="shared" si="809"/>
        <v>4.9553225029385119E-3</v>
      </c>
      <c r="BC3928" s="259">
        <f t="shared" si="810"/>
        <v>1.2330915257157023E-5</v>
      </c>
      <c r="BD3928" s="259">
        <f t="shared" si="807"/>
        <v>1.2330915257157023E-5</v>
      </c>
      <c r="BE3928" s="254" t="str">
        <f t="shared" si="808"/>
        <v/>
      </c>
    </row>
    <row r="3929" spans="1:57" ht="20.100000000000001" customHeight="1" x14ac:dyDescent="0.25">
      <c r="A3929" s="247">
        <v>3151</v>
      </c>
      <c r="B3929" s="247">
        <f>$B$755+(A3929*$B$758)</f>
        <v>20682.009085031023</v>
      </c>
      <c r="C3929" s="247">
        <f>_xlfn.NORM.DIST($B3929,$B$752,$B$753,0)</f>
        <v>1.3959330755834212E-20</v>
      </c>
      <c r="D3929" s="247">
        <f>_xlfn.NORM.DIST($B3929,$B$752,$B$753,1)</f>
        <v>1</v>
      </c>
      <c r="E3929" s="247">
        <f>IF(OR(D3929&lt;$F$757,D3929&gt;$F$758),C3929,"")</f>
        <v>1.3959330755834212E-20</v>
      </c>
      <c r="F3929" s="247" t="str">
        <f>IF(AND(D3929&gt;$F$757,D3929&lt;$F$758),C3929,"")</f>
        <v/>
      </c>
      <c r="G3929" s="247" t="str">
        <f>IF(C3929=MAX($C$761:$C$2761),C3929,"")</f>
        <v/>
      </c>
      <c r="H3929" s="247">
        <f>_xlfn.NORM.DIST(B3929,$F$753,$F$754,0)</f>
        <v>1.6664412361185813E-252</v>
      </c>
      <c r="I3929" s="247" t="str">
        <f>IF(H3929=MAX($H$761:$H$2761),C3929,"")</f>
        <v/>
      </c>
      <c r="J3929" s="247"/>
      <c r="K3929" s="247"/>
      <c r="L3929" s="247"/>
      <c r="M3929" s="247"/>
      <c r="N3929" s="247"/>
      <c r="O3929" s="247"/>
      <c r="P3929" s="247"/>
      <c r="Q3929" s="247"/>
      <c r="R3929" s="247"/>
      <c r="AZ3929" s="259"/>
      <c r="BA3929" s="259">
        <f>BA3928+$BD$753</f>
        <v>20.307199999998808</v>
      </c>
      <c r="BB3929" s="274">
        <f t="shared" si="809"/>
        <v>4.9429915876813548E-3</v>
      </c>
      <c r="BC3929" s="259">
        <f t="shared" si="810"/>
        <v>1.230120767446892E-5</v>
      </c>
      <c r="BD3929" s="259">
        <f t="shared" si="807"/>
        <v>1.230120767446892E-5</v>
      </c>
      <c r="BE3929" s="254" t="str">
        <f t="shared" si="808"/>
        <v/>
      </c>
    </row>
    <row r="3930" spans="1:57" ht="20.100000000000001" customHeight="1" x14ac:dyDescent="0.25">
      <c r="A3930" s="247">
        <v>3152</v>
      </c>
      <c r="B3930" s="247">
        <f>$B$755+(A3930*$B$758)</f>
        <v>20691.624152016157</v>
      </c>
      <c r="C3930" s="247">
        <f>_xlfn.NORM.DIST($B3930,$B$752,$B$753,0)</f>
        <v>1.3486971643934273E-20</v>
      </c>
      <c r="D3930" s="247">
        <f>_xlfn.NORM.DIST($B3930,$B$752,$B$753,1)</f>
        <v>1</v>
      </c>
      <c r="E3930" s="247">
        <f>IF(OR(D3930&lt;$F$757,D3930&gt;$F$758),C3930,"")</f>
        <v>1.3486971643934273E-20</v>
      </c>
      <c r="F3930" s="247" t="str">
        <f>IF(AND(D3930&gt;$F$757,D3930&lt;$F$758),C3930,"")</f>
        <v/>
      </c>
      <c r="G3930" s="247" t="str">
        <f>IF(C3930=MAX($C$761:$C$2761),C3930,"")</f>
        <v/>
      </c>
      <c r="H3930" s="247">
        <f>_xlfn.NORM.DIST(B3930,$F$753,$F$754,0)</f>
        <v>1.907628219229933E-252</v>
      </c>
      <c r="I3930" s="247" t="str">
        <f>IF(H3930=MAX($H$761:$H$2761),C3930,"")</f>
        <v/>
      </c>
      <c r="J3930" s="247"/>
      <c r="K3930" s="247"/>
      <c r="L3930" s="247"/>
      <c r="M3930" s="247"/>
      <c r="N3930" s="247"/>
      <c r="O3930" s="247"/>
      <c r="P3930" s="247"/>
      <c r="Q3930" s="247"/>
      <c r="R3930" s="247"/>
      <c r="AZ3930" s="259"/>
      <c r="BA3930" s="259">
        <f>BA3929+$BD$753</f>
        <v>20.313599999998807</v>
      </c>
      <c r="BB3930" s="274">
        <f t="shared" si="809"/>
        <v>4.9306903800068859E-3</v>
      </c>
      <c r="BC3930" s="259">
        <f t="shared" si="810"/>
        <v>1.2271568616913434E-5</v>
      </c>
      <c r="BD3930" s="259">
        <f t="shared" si="807"/>
        <v>1.2271568616913434E-5</v>
      </c>
      <c r="BE3930" s="254" t="str">
        <f t="shared" si="808"/>
        <v/>
      </c>
    </row>
    <row r="3931" spans="1:57" ht="20.100000000000001" customHeight="1" x14ac:dyDescent="0.25">
      <c r="A3931" s="247">
        <v>3153</v>
      </c>
      <c r="B3931" s="247">
        <f>$B$755+(A3931*$B$758)</f>
        <v>20701.239219001298</v>
      </c>
      <c r="C3931" s="247">
        <f>_xlfn.NORM.DIST($B3931,$B$752,$B$753,0)</f>
        <v>1.3030387842703448E-20</v>
      </c>
      <c r="D3931" s="247">
        <f>_xlfn.NORM.DIST($B3931,$B$752,$B$753,1)</f>
        <v>1</v>
      </c>
      <c r="E3931" s="247">
        <f>IF(OR(D3931&lt;$F$757,D3931&gt;$F$758),C3931,"")</f>
        <v>1.3030387842703448E-20</v>
      </c>
      <c r="F3931" s="247" t="str">
        <f>IF(AND(D3931&gt;$F$757,D3931&lt;$F$758),C3931,"")</f>
        <v/>
      </c>
      <c r="G3931" s="247" t="str">
        <f>IF(C3931=MAX($C$761:$C$2761),C3931,"")</f>
        <v/>
      </c>
      <c r="H3931" s="247">
        <f>_xlfn.NORM.DIST(B3931,$F$753,$F$754,0)</f>
        <v>2.183687681071152E-252</v>
      </c>
      <c r="I3931" s="247" t="str">
        <f>IF(H3931=MAX($H$761:$H$2761),C3931,"")</f>
        <v/>
      </c>
      <c r="J3931" s="247"/>
      <c r="K3931" s="247"/>
      <c r="L3931" s="247"/>
      <c r="M3931" s="247"/>
      <c r="N3931" s="247"/>
      <c r="O3931" s="247"/>
      <c r="P3931" s="247"/>
      <c r="Q3931" s="247"/>
      <c r="R3931" s="247"/>
      <c r="AZ3931" s="259"/>
      <c r="BA3931" s="259">
        <f>BA3930+$BD$753</f>
        <v>20.319999999998807</v>
      </c>
      <c r="BB3931" s="274">
        <f t="shared" si="809"/>
        <v>4.9184188113899725E-3</v>
      </c>
      <c r="BC3931" s="259">
        <f t="shared" si="810"/>
        <v>1.2241997935998235E-5</v>
      </c>
      <c r="BD3931" s="259">
        <f t="shared" si="807"/>
        <v>1.2241997935998235E-5</v>
      </c>
      <c r="BE3931" s="254" t="str">
        <f t="shared" si="808"/>
        <v/>
      </c>
    </row>
    <row r="3932" spans="1:57" ht="20.100000000000001" customHeight="1" x14ac:dyDescent="0.25">
      <c r="A3932" s="247">
        <v>3154</v>
      </c>
      <c r="B3932" s="247">
        <f>$B$755+(A3932*$B$758)</f>
        <v>20710.854285986432</v>
      </c>
      <c r="C3932" s="247">
        <f>_xlfn.NORM.DIST($B3932,$B$752,$B$753,0)</f>
        <v>1.2589059662867569E-20</v>
      </c>
      <c r="D3932" s="247">
        <f>_xlfn.NORM.DIST($B3932,$B$752,$B$753,1)</f>
        <v>1</v>
      </c>
      <c r="E3932" s="247">
        <f>IF(OR(D3932&lt;$F$757,D3932&gt;$F$758),C3932,"")</f>
        <v>1.2589059662867569E-20</v>
      </c>
      <c r="F3932" s="247" t="str">
        <f>IF(AND(D3932&gt;$F$757,D3932&lt;$F$758),C3932,"")</f>
        <v/>
      </c>
      <c r="G3932" s="247" t="str">
        <f>IF(C3932=MAX($C$761:$C$2761),C3932,"")</f>
        <v/>
      </c>
      <c r="H3932" s="247">
        <f>_xlfn.NORM.DIST(B3932,$F$753,$F$754,0)</f>
        <v>2.4996566653473447E-252</v>
      </c>
      <c r="I3932" s="247" t="str">
        <f>IF(H3932=MAX($H$761:$H$2761),C3932,"")</f>
        <v/>
      </c>
      <c r="J3932" s="247"/>
      <c r="K3932" s="247"/>
      <c r="L3932" s="247"/>
      <c r="M3932" s="247"/>
      <c r="N3932" s="247"/>
      <c r="O3932" s="247"/>
      <c r="P3932" s="247"/>
      <c r="Q3932" s="247"/>
      <c r="R3932" s="247"/>
      <c r="AZ3932" s="259"/>
      <c r="BA3932" s="259">
        <f>BA3931+$BD$753</f>
        <v>20.326399999998806</v>
      </c>
      <c r="BB3932" s="274">
        <f t="shared" si="809"/>
        <v>4.9061768134539743E-3</v>
      </c>
      <c r="BC3932" s="259">
        <f t="shared" si="810"/>
        <v>1.2212495483506815E-5</v>
      </c>
      <c r="BD3932" s="259">
        <f t="shared" si="807"/>
        <v>1.2212495483506815E-5</v>
      </c>
      <c r="BE3932" s="254" t="str">
        <f t="shared" si="808"/>
        <v/>
      </c>
    </row>
    <row r="3933" spans="1:57" ht="20.100000000000001" customHeight="1" x14ac:dyDescent="0.25">
      <c r="A3933" s="248">
        <v>3155</v>
      </c>
      <c r="B3933" s="247">
        <f>$B$755+(A3933*$B$758)</f>
        <v>20720.469352971573</v>
      </c>
      <c r="C3933" s="247">
        <f>_xlfn.NORM.DIST($B3933,$B$752,$B$753,0)</f>
        <v>1.2162484292706364E-20</v>
      </c>
      <c r="D3933" s="247">
        <f>_xlfn.NORM.DIST($B3933,$B$752,$B$753,1)</f>
        <v>1</v>
      </c>
      <c r="E3933" s="247">
        <f>IF(OR(D3933&lt;$F$757,D3933&gt;$F$758),C3933,"")</f>
        <v>1.2162484292706364E-20</v>
      </c>
      <c r="F3933" s="247" t="str">
        <f>IF(AND(D3933&gt;$F$757,D3933&lt;$F$758),C3933,"")</f>
        <v/>
      </c>
      <c r="G3933" s="247" t="str">
        <f>IF(C3933=MAX($C$761:$C$2761),C3933,"")</f>
        <v/>
      </c>
      <c r="H3933" s="247">
        <f>_xlfn.NORM.DIST(B3933,$F$753,$F$754,0)</f>
        <v>2.8612990433757612E-252</v>
      </c>
      <c r="I3933" s="247" t="str">
        <f>IF(H3933=MAX($H$761:$H$2761),C3933,"")</f>
        <v/>
      </c>
      <c r="J3933" s="247"/>
      <c r="K3933" s="247"/>
      <c r="L3933" s="247"/>
      <c r="M3933" s="247"/>
      <c r="N3933" s="247"/>
      <c r="O3933" s="247"/>
      <c r="P3933" s="247"/>
      <c r="Q3933" s="247"/>
      <c r="R3933" s="247"/>
      <c r="AZ3933" s="259"/>
      <c r="BA3933" s="259">
        <f>BA3932+$BD$753</f>
        <v>20.332799999998805</v>
      </c>
      <c r="BB3933" s="274">
        <f t="shared" si="809"/>
        <v>4.8939643179704674E-3</v>
      </c>
      <c r="BC3933" s="259">
        <f t="shared" si="810"/>
        <v>1.2183061111555732E-5</v>
      </c>
      <c r="BD3933" s="259">
        <f t="shared" si="807"/>
        <v>1.2183061111555732E-5</v>
      </c>
      <c r="BE3933" s="254" t="str">
        <f t="shared" si="808"/>
        <v/>
      </c>
    </row>
    <row r="3934" spans="1:57" ht="20.100000000000001" customHeight="1" x14ac:dyDescent="0.25">
      <c r="A3934" s="247">
        <v>3156</v>
      </c>
      <c r="B3934" s="247">
        <f>$B$755+(A3934*$B$758)</f>
        <v>20730.084419956707</v>
      </c>
      <c r="C3934" s="247">
        <f>_xlfn.NORM.DIST($B3934,$B$752,$B$753,0)</f>
        <v>1.1750175258061023E-20</v>
      </c>
      <c r="D3934" s="247">
        <f>_xlfn.NORM.DIST($B3934,$B$752,$B$753,1)</f>
        <v>1</v>
      </c>
      <c r="E3934" s="247">
        <f>IF(OR(D3934&lt;$F$757,D3934&gt;$F$758),C3934,"")</f>
        <v>1.1750175258061023E-20</v>
      </c>
      <c r="F3934" s="247" t="str">
        <f>IF(AND(D3934&gt;$F$757,D3934&lt;$F$758),C3934,"")</f>
        <v/>
      </c>
      <c r="G3934" s="247" t="str">
        <f>IF(C3934=MAX($C$761:$C$2761),C3934,"")</f>
        <v/>
      </c>
      <c r="H3934" s="247">
        <f>_xlfn.NORM.DIST(B3934,$F$753,$F$754,0)</f>
        <v>3.275210286936468E-252</v>
      </c>
      <c r="I3934" s="247" t="str">
        <f>IF(H3934=MAX($H$761:$H$2761),C3934,"")</f>
        <v/>
      </c>
      <c r="J3934" s="247"/>
      <c r="K3934" s="247"/>
      <c r="L3934" s="247"/>
      <c r="M3934" s="247"/>
      <c r="N3934" s="247"/>
      <c r="O3934" s="247"/>
      <c r="P3934" s="247"/>
      <c r="Q3934" s="247"/>
      <c r="R3934" s="247"/>
      <c r="AZ3934" s="259"/>
      <c r="BA3934" s="259">
        <f>BA3933+$BD$753</f>
        <v>20.339199999998804</v>
      </c>
      <c r="BB3934" s="274">
        <f t="shared" si="809"/>
        <v>4.8817812568589117E-3</v>
      </c>
      <c r="BC3934" s="259">
        <f t="shared" si="810"/>
        <v>1.2153694672478385E-5</v>
      </c>
      <c r="BD3934" s="259">
        <f t="shared" si="807"/>
        <v>1.2153694672478385E-5</v>
      </c>
      <c r="BE3934" s="254" t="str">
        <f t="shared" si="808"/>
        <v/>
      </c>
    </row>
    <row r="3935" spans="1:57" ht="20.100000000000001" customHeight="1" x14ac:dyDescent="0.25">
      <c r="A3935" s="247">
        <v>3157</v>
      </c>
      <c r="B3935" s="247">
        <f>$B$755+(A3935*$B$758)</f>
        <v>20739.699486941849</v>
      </c>
      <c r="C3935" s="247">
        <f>_xlfn.NORM.DIST($B3935,$B$752,$B$753,0)</f>
        <v>1.1351661899346913E-20</v>
      </c>
      <c r="D3935" s="247">
        <f>_xlfn.NORM.DIST($B3935,$B$752,$B$753,1)</f>
        <v>1</v>
      </c>
      <c r="E3935" s="247">
        <f>IF(OR(D3935&lt;$F$757,D3935&gt;$F$758),C3935,"")</f>
        <v>1.1351661899346913E-20</v>
      </c>
      <c r="F3935" s="247" t="str">
        <f>IF(AND(D3935&gt;$F$757,D3935&lt;$F$758),C3935,"")</f>
        <v/>
      </c>
      <c r="G3935" s="247" t="str">
        <f>IF(C3935=MAX($C$761:$C$2761),C3935,"")</f>
        <v/>
      </c>
      <c r="H3935" s="247">
        <f>_xlfn.NORM.DIST(B3935,$F$753,$F$754,0)</f>
        <v>3.7489373289465294E-252</v>
      </c>
      <c r="I3935" s="247" t="str">
        <f>IF(H3935=MAX($H$761:$H$2761),C3935,"")</f>
        <v/>
      </c>
      <c r="J3935" s="247"/>
      <c r="K3935" s="247"/>
      <c r="L3935" s="247"/>
      <c r="M3935" s="247"/>
      <c r="N3935" s="247"/>
      <c r="O3935" s="247"/>
      <c r="P3935" s="247"/>
      <c r="Q3935" s="247"/>
      <c r="R3935" s="247"/>
      <c r="AZ3935" s="259"/>
      <c r="BA3935" s="259">
        <f>BA3934+$BD$753</f>
        <v>20.345599999998804</v>
      </c>
      <c r="BB3935" s="274">
        <f t="shared" si="809"/>
        <v>4.8696275621864333E-3</v>
      </c>
      <c r="BC3935" s="259">
        <f t="shared" si="810"/>
        <v>1.2124396018973332E-5</v>
      </c>
      <c r="BD3935" s="259">
        <f t="shared" si="807"/>
        <v>1.2124396018973332E-5</v>
      </c>
      <c r="BE3935" s="254" t="str">
        <f t="shared" si="808"/>
        <v/>
      </c>
    </row>
    <row r="3936" spans="1:57" ht="20.100000000000001" customHeight="1" x14ac:dyDescent="0.25">
      <c r="A3936" s="247">
        <v>3158</v>
      </c>
      <c r="B3936" s="247">
        <f>$B$755+(A3936*$B$758)</f>
        <v>20749.314553926983</v>
      </c>
      <c r="C3936" s="247">
        <f>_xlfn.NORM.DIST($B3936,$B$752,$B$753,0)</f>
        <v>1.0966488865051924E-20</v>
      </c>
      <c r="D3936" s="247">
        <f>_xlfn.NORM.DIST($B3936,$B$752,$B$753,1)</f>
        <v>1</v>
      </c>
      <c r="E3936" s="247">
        <f>IF(OR(D3936&lt;$F$757,D3936&gt;$F$758),C3936,"")</f>
        <v>1.0966488865051924E-20</v>
      </c>
      <c r="F3936" s="247" t="str">
        <f>IF(AND(D3936&gt;$F$757,D3936&lt;$F$758),C3936,"")</f>
        <v/>
      </c>
      <c r="G3936" s="247" t="str">
        <f>IF(C3936=MAX($C$761:$C$2761),C3936,"")</f>
        <v/>
      </c>
      <c r="H3936" s="247">
        <f>_xlfn.NORM.DIST(B3936,$F$753,$F$754,0)</f>
        <v>4.2911156824722564E-252</v>
      </c>
      <c r="I3936" s="247" t="str">
        <f>IF(H3936=MAX($H$761:$H$2761),C3936,"")</f>
        <v/>
      </c>
      <c r="J3936" s="247"/>
      <c r="K3936" s="247"/>
      <c r="L3936" s="247"/>
      <c r="M3936" s="247"/>
      <c r="N3936" s="247"/>
      <c r="O3936" s="247"/>
      <c r="P3936" s="247"/>
      <c r="Q3936" s="247"/>
      <c r="R3936" s="247"/>
      <c r="AZ3936" s="259"/>
      <c r="BA3936" s="259">
        <f>BA3935+$BD$753</f>
        <v>20.351999999998803</v>
      </c>
      <c r="BB3936" s="274">
        <f t="shared" si="809"/>
        <v>4.85750316616746E-3</v>
      </c>
      <c r="BC3936" s="259">
        <f t="shared" si="810"/>
        <v>1.2095165003993269E-5</v>
      </c>
      <c r="BD3936" s="259">
        <f t="shared" si="807"/>
        <v>1.2095165003993269E-5</v>
      </c>
      <c r="BE3936" s="254" t="str">
        <f t="shared" si="808"/>
        <v/>
      </c>
    </row>
    <row r="3937" spans="1:57" ht="20.100000000000001" customHeight="1" x14ac:dyDescent="0.25">
      <c r="A3937" s="247">
        <v>3159</v>
      </c>
      <c r="B3937" s="247">
        <f>$B$755+(A3937*$B$758)</f>
        <v>20758.929620912124</v>
      </c>
      <c r="C3937" s="247">
        <f>_xlfn.NORM.DIST($B3937,$B$752,$B$753,0)</f>
        <v>1.059421562120081E-20</v>
      </c>
      <c r="D3937" s="247">
        <f>_xlfn.NORM.DIST($B3937,$B$752,$B$753,1)</f>
        <v>1</v>
      </c>
      <c r="E3937" s="247">
        <f>IF(OR(D3937&lt;$F$757,D3937&gt;$F$758),C3937,"")</f>
        <v>1.059421562120081E-20</v>
      </c>
      <c r="F3937" s="247" t="str">
        <f>IF(AND(D3937&gt;$F$757,D3937&lt;$F$758),C3937,"")</f>
        <v/>
      </c>
      <c r="G3937" s="247" t="str">
        <f>IF(C3937=MAX($C$761:$C$2761),C3937,"")</f>
        <v/>
      </c>
      <c r="H3937" s="247">
        <f>_xlfn.NORM.DIST(B3937,$F$753,$F$754,0)</f>
        <v>4.9116263005411122E-252</v>
      </c>
      <c r="I3937" s="247" t="str">
        <f>IF(H3937=MAX($H$761:$H$2761),C3937,"")</f>
        <v/>
      </c>
      <c r="J3937" s="247"/>
      <c r="K3937" s="247"/>
      <c r="L3937" s="247"/>
      <c r="M3937" s="247"/>
      <c r="N3937" s="247"/>
      <c r="O3937" s="247"/>
      <c r="P3937" s="247"/>
      <c r="Q3937" s="247"/>
      <c r="R3937" s="247"/>
      <c r="AZ3937" s="259"/>
      <c r="BA3937" s="259">
        <f>BA3936+$BD$753</f>
        <v>20.358399999998802</v>
      </c>
      <c r="BB3937" s="274">
        <f t="shared" si="809"/>
        <v>4.8454080011634667E-3</v>
      </c>
      <c r="BC3937" s="259">
        <f t="shared" si="810"/>
        <v>1.2066001480761507E-5</v>
      </c>
      <c r="BD3937" s="259">
        <f t="shared" si="807"/>
        <v>1.2066001480761507E-5</v>
      </c>
      <c r="BE3937" s="254" t="str">
        <f t="shared" si="808"/>
        <v/>
      </c>
    </row>
    <row r="3938" spans="1:57" ht="20.100000000000001" customHeight="1" x14ac:dyDescent="0.25">
      <c r="A3938" s="247">
        <v>3160</v>
      </c>
      <c r="B3938" s="247">
        <f>$B$755+(A3938*$B$758)</f>
        <v>20768.544687897258</v>
      </c>
      <c r="C3938" s="247">
        <f>_xlfn.NORM.DIST($B3938,$B$752,$B$753,0)</f>
        <v>1.0234415976298811E-20</v>
      </c>
      <c r="D3938" s="247">
        <f>_xlfn.NORM.DIST($B3938,$B$752,$B$753,1)</f>
        <v>1</v>
      </c>
      <c r="E3938" s="247">
        <f>IF(OR(D3938&lt;$F$757,D3938&gt;$F$758),C3938,"")</f>
        <v>1.0234415976298811E-20</v>
      </c>
      <c r="F3938" s="247" t="str">
        <f>IF(AND(D3938&gt;$F$757,D3938&lt;$F$758),C3938,"")</f>
        <v/>
      </c>
      <c r="G3938" s="247" t="str">
        <f>IF(C3938=MAX($C$761:$C$2761),C3938,"")</f>
        <v/>
      </c>
      <c r="H3938" s="247">
        <f>_xlfn.NORM.DIST(B3938,$F$753,$F$754,0)</f>
        <v>5.6217750159070256E-252</v>
      </c>
      <c r="I3938" s="247" t="str">
        <f>IF(H3938=MAX($H$761:$H$2761),C3938,"")</f>
        <v/>
      </c>
      <c r="J3938" s="247"/>
      <c r="K3938" s="247"/>
      <c r="L3938" s="247"/>
      <c r="M3938" s="247"/>
      <c r="N3938" s="247"/>
      <c r="O3938" s="247"/>
      <c r="P3938" s="247"/>
      <c r="Q3938" s="247"/>
      <c r="R3938" s="247"/>
      <c r="AZ3938" s="259"/>
      <c r="BA3938" s="259">
        <f>BA3937+$BD$753</f>
        <v>20.364799999998802</v>
      </c>
      <c r="BB3938" s="274">
        <f t="shared" si="809"/>
        <v>4.8333419996827052E-3</v>
      </c>
      <c r="BC3938" s="259">
        <f t="shared" si="810"/>
        <v>1.2036905302837894E-5</v>
      </c>
      <c r="BD3938" s="259">
        <f t="shared" si="807"/>
        <v>1.2036905302837894E-5</v>
      </c>
      <c r="BE3938" s="254" t="str">
        <f t="shared" si="808"/>
        <v/>
      </c>
    </row>
    <row r="3939" spans="1:57" ht="20.100000000000001" customHeight="1" x14ac:dyDescent="0.25">
      <c r="A3939" s="247">
        <v>3161</v>
      </c>
      <c r="B3939" s="247">
        <f>$B$755+(A3939*$B$758)</f>
        <v>20778.159754882399</v>
      </c>
      <c r="C3939" s="247">
        <f>_xlfn.NORM.DIST($B3939,$B$752,$B$753,0)</f>
        <v>9.8866776212665185E-21</v>
      </c>
      <c r="D3939" s="247">
        <f>_xlfn.NORM.DIST($B3939,$B$752,$B$753,1)</f>
        <v>1</v>
      </c>
      <c r="E3939" s="247">
        <f>IF(OR(D3939&lt;$F$757,D3939&gt;$F$758),C3939,"")</f>
        <v>9.8866776212665185E-21</v>
      </c>
      <c r="F3939" s="247" t="str">
        <f>IF(AND(D3939&gt;$F$757,D3939&lt;$F$758),C3939,"")</f>
        <v/>
      </c>
      <c r="G3939" s="247" t="str">
        <f>IF(C3939=MAX($C$761:$C$2761),C3939,"")</f>
        <v/>
      </c>
      <c r="H3939" s="247">
        <f>_xlfn.NORM.DIST(B3939,$F$753,$F$754,0)</f>
        <v>6.4344978078588733E-252</v>
      </c>
      <c r="I3939" s="247" t="str">
        <f>IF(H3939=MAX($H$761:$H$2761),C3939,"")</f>
        <v/>
      </c>
      <c r="J3939" s="247"/>
      <c r="K3939" s="247"/>
      <c r="L3939" s="247"/>
      <c r="M3939" s="247"/>
      <c r="N3939" s="247"/>
      <c r="O3939" s="247"/>
      <c r="P3939" s="247"/>
      <c r="Q3939" s="247"/>
      <c r="R3939" s="247"/>
      <c r="AZ3939" s="259"/>
      <c r="BA3939" s="259">
        <f>BA3938+$BD$753</f>
        <v>20.371199999998801</v>
      </c>
      <c r="BB3939" s="274">
        <f t="shared" si="809"/>
        <v>4.8213050943798673E-3</v>
      </c>
      <c r="BC3939" s="259">
        <f t="shared" si="810"/>
        <v>1.2007876324037284E-5</v>
      </c>
      <c r="BD3939" s="259">
        <f t="shared" si="807"/>
        <v>1.2007876324037284E-5</v>
      </c>
      <c r="BE3939" s="254" t="str">
        <f t="shared" si="808"/>
        <v/>
      </c>
    </row>
    <row r="3940" spans="1:57" ht="20.100000000000001" customHeight="1" x14ac:dyDescent="0.25">
      <c r="A3940" s="248">
        <v>3162</v>
      </c>
      <c r="B3940" s="247">
        <f>$B$755+(A3940*$B$758)</f>
        <v>20787.774821867533</v>
      </c>
      <c r="C3940" s="247">
        <f>_xlfn.NORM.DIST($B3940,$B$752,$B$753,0)</f>
        <v>9.5506016839080922E-21</v>
      </c>
      <c r="D3940" s="247">
        <f>_xlfn.NORM.DIST($B3940,$B$752,$B$753,1)</f>
        <v>1</v>
      </c>
      <c r="E3940" s="247">
        <f>IF(OR(D3940&lt;$F$757,D3940&gt;$F$758),C3940,"")</f>
        <v>9.5506016839080922E-21</v>
      </c>
      <c r="F3940" s="247" t="str">
        <f>IF(AND(D3940&gt;$F$757,D3940&lt;$F$758),C3940,"")</f>
        <v/>
      </c>
      <c r="G3940" s="247" t="str">
        <f>IF(C3940=MAX($C$761:$C$2761),C3940,"")</f>
        <v/>
      </c>
      <c r="H3940" s="247">
        <f>_xlfn.NORM.DIST(B3940,$F$753,$F$754,0)</f>
        <v>7.3645956096243089E-252</v>
      </c>
      <c r="I3940" s="247" t="str">
        <f>IF(H3940=MAX($H$761:$H$2761),C3940,"")</f>
        <v/>
      </c>
      <c r="J3940" s="247"/>
      <c r="K3940" s="247"/>
      <c r="L3940" s="247"/>
      <c r="M3940" s="247"/>
      <c r="N3940" s="247"/>
      <c r="O3940" s="247"/>
      <c r="P3940" s="247"/>
      <c r="Q3940" s="247"/>
      <c r="R3940" s="247"/>
      <c r="AZ3940" s="259"/>
      <c r="BA3940" s="259">
        <f>BA3939+$BD$753</f>
        <v>20.3775999999988</v>
      </c>
      <c r="BB3940" s="274">
        <f t="shared" si="809"/>
        <v>4.80929721805583E-3</v>
      </c>
      <c r="BC3940" s="259">
        <f t="shared" si="810"/>
        <v>1.1978914398439074E-5</v>
      </c>
      <c r="BD3940" s="259">
        <f t="shared" si="807"/>
        <v>1.1978914398439074E-5</v>
      </c>
      <c r="BE3940" s="254" t="str">
        <f t="shared" si="808"/>
        <v/>
      </c>
    </row>
    <row r="3941" spans="1:57" ht="20.100000000000001" customHeight="1" x14ac:dyDescent="0.25">
      <c r="A3941" s="247">
        <v>3163</v>
      </c>
      <c r="B3941" s="247">
        <f>$B$755+(A3941*$B$758)</f>
        <v>20797.389888852675</v>
      </c>
      <c r="C3941" s="247">
        <f>_xlfn.NORM.DIST($B3941,$B$752,$B$753,0)</f>
        <v>9.2258022974533781E-21</v>
      </c>
      <c r="D3941" s="247">
        <f>_xlfn.NORM.DIST($B3941,$B$752,$B$753,1)</f>
        <v>1</v>
      </c>
      <c r="E3941" s="247">
        <f>IF(OR(D3941&lt;$F$757,D3941&gt;$F$758),C3941,"")</f>
        <v>9.2258022974533781E-21</v>
      </c>
      <c r="F3941" s="247" t="str">
        <f>IF(AND(D3941&gt;$F$757,D3941&lt;$F$758),C3941,"")</f>
        <v/>
      </c>
      <c r="G3941" s="247" t="str">
        <f>IF(C3941=MAX($C$761:$C$2761),C3941,"")</f>
        <v/>
      </c>
      <c r="H3941" s="247">
        <f>_xlfn.NORM.DIST(B3941,$F$753,$F$754,0)</f>
        <v>8.4290029033370953E-252</v>
      </c>
      <c r="I3941" s="247" t="str">
        <f>IF(H3941=MAX($H$761:$H$2761),C3941,"")</f>
        <v/>
      </c>
      <c r="J3941" s="247"/>
      <c r="K3941" s="247"/>
      <c r="L3941" s="247"/>
      <c r="M3941" s="247"/>
      <c r="N3941" s="247"/>
      <c r="O3941" s="247"/>
      <c r="P3941" s="247"/>
      <c r="Q3941" s="247"/>
      <c r="R3941" s="247"/>
      <c r="AZ3941" s="259"/>
      <c r="BA3941" s="259">
        <f>BA3940+$BD$753</f>
        <v>20.3839999999988</v>
      </c>
      <c r="BB3941" s="274">
        <f t="shared" si="809"/>
        <v>4.797318303657391E-3</v>
      </c>
      <c r="BC3941" s="259">
        <f t="shared" si="810"/>
        <v>1.1950019380493893E-5</v>
      </c>
      <c r="BD3941" s="259">
        <f t="shared" si="807"/>
        <v>1.1950019380493893E-5</v>
      </c>
      <c r="BE3941" s="254" t="str">
        <f t="shared" si="808"/>
        <v/>
      </c>
    </row>
    <row r="3942" spans="1:57" ht="20.100000000000001" customHeight="1" x14ac:dyDescent="0.25">
      <c r="A3942" s="247">
        <v>3164</v>
      </c>
      <c r="B3942" s="247">
        <f>$B$755+(A3942*$B$758)</f>
        <v>20807.004955837809</v>
      </c>
      <c r="C3942" s="247">
        <f>_xlfn.NORM.DIST($B3942,$B$752,$B$753,0)</f>
        <v>8.9119061827439238E-21</v>
      </c>
      <c r="D3942" s="247">
        <f>_xlfn.NORM.DIST($B3942,$B$752,$B$753,1)</f>
        <v>1</v>
      </c>
      <c r="E3942" s="247">
        <f>IF(OR(D3942&lt;$F$757,D3942&gt;$F$758),C3942,"")</f>
        <v>8.9119061827439238E-21</v>
      </c>
      <c r="F3942" s="247" t="str">
        <f>IF(AND(D3942&gt;$F$757,D3942&lt;$F$758),C3942,"")</f>
        <v/>
      </c>
      <c r="G3942" s="247" t="str">
        <f>IF(C3942=MAX($C$761:$C$2761),C3942,"")</f>
        <v/>
      </c>
      <c r="H3942" s="247">
        <f>_xlfn.NORM.DIST(B3942,$F$753,$F$754,0)</f>
        <v>9.6470949594652901E-252</v>
      </c>
      <c r="I3942" s="247" t="str">
        <f>IF(H3942=MAX($H$761:$H$2761),C3942,"")</f>
        <v/>
      </c>
      <c r="J3942" s="247"/>
      <c r="K3942" s="247"/>
      <c r="L3942" s="247"/>
      <c r="M3942" s="247"/>
      <c r="N3942" s="247"/>
      <c r="O3942" s="247"/>
      <c r="P3942" s="247"/>
      <c r="Q3942" s="247"/>
      <c r="R3942" s="247"/>
      <c r="AZ3942" s="259"/>
      <c r="BA3942" s="259">
        <f>BA3941+$BD$753</f>
        <v>20.390399999998799</v>
      </c>
      <c r="BB3942" s="274">
        <f t="shared" si="809"/>
        <v>4.7853682842768971E-3</v>
      </c>
      <c r="BC3942" s="259">
        <f t="shared" si="810"/>
        <v>1.1921191124829311E-5</v>
      </c>
      <c r="BD3942" s="259">
        <f t="shared" si="807"/>
        <v>1.1921191124829311E-5</v>
      </c>
      <c r="BE3942" s="254" t="str">
        <f t="shared" si="808"/>
        <v/>
      </c>
    </row>
    <row r="3943" spans="1:57" ht="20.100000000000001" customHeight="1" x14ac:dyDescent="0.25">
      <c r="A3943" s="247">
        <v>3165</v>
      </c>
      <c r="B3943" s="247">
        <f>$B$755+(A3943*$B$758)</f>
        <v>20816.62002282295</v>
      </c>
      <c r="C3943" s="247">
        <f>_xlfn.NORM.DIST($B3943,$B$752,$B$753,0)</f>
        <v>8.6085522436316102E-21</v>
      </c>
      <c r="D3943" s="247">
        <f>_xlfn.NORM.DIST($B3943,$B$752,$B$753,1)</f>
        <v>1</v>
      </c>
      <c r="E3943" s="247">
        <f>IF(OR(D3943&lt;$F$757,D3943&gt;$F$758),C3943,"")</f>
        <v>8.6085522436316102E-21</v>
      </c>
      <c r="F3943" s="247" t="str">
        <f>IF(AND(D3943&gt;$F$757,D3943&lt;$F$758),C3943,"")</f>
        <v/>
      </c>
      <c r="G3943" s="247" t="str">
        <f>IF(C3943=MAX($C$761:$C$2761),C3943,"")</f>
        <v/>
      </c>
      <c r="H3943" s="247">
        <f>_xlfn.NORM.DIST(B3943,$F$753,$F$754,0)</f>
        <v>1.104103927511567E-251</v>
      </c>
      <c r="I3943" s="247" t="str">
        <f>IF(H3943=MAX($H$761:$H$2761),C3943,"")</f>
        <v/>
      </c>
      <c r="J3943" s="247"/>
      <c r="K3943" s="247"/>
      <c r="L3943" s="247"/>
      <c r="M3943" s="247"/>
      <c r="N3943" s="247"/>
      <c r="O3943" s="247"/>
      <c r="P3943" s="247"/>
      <c r="Q3943" s="247"/>
      <c r="R3943" s="247"/>
      <c r="AZ3943" s="259"/>
      <c r="BA3943" s="259">
        <f>BA3942+$BD$753</f>
        <v>20.396799999998798</v>
      </c>
      <c r="BB3943" s="274">
        <f t="shared" si="809"/>
        <v>4.7734470931520678E-3</v>
      </c>
      <c r="BC3943" s="259">
        <f t="shared" si="810"/>
        <v>1.1892429486454539E-5</v>
      </c>
      <c r="BD3943" s="259">
        <f t="shared" si="807"/>
        <v>1.1892429486454539E-5</v>
      </c>
      <c r="BE3943" s="254" t="str">
        <f t="shared" si="808"/>
        <v/>
      </c>
    </row>
    <row r="3944" spans="1:57" ht="20.100000000000001" customHeight="1" x14ac:dyDescent="0.25">
      <c r="A3944" s="247">
        <v>3166</v>
      </c>
      <c r="B3944" s="247">
        <f>$B$755+(A3944*$B$758)</f>
        <v>20826.235089808084</v>
      </c>
      <c r="C3944" s="247">
        <f>_xlfn.NORM.DIST($B3944,$B$752,$B$753,0)</f>
        <v>8.315391175185924E-21</v>
      </c>
      <c r="D3944" s="247">
        <f>_xlfn.NORM.DIST($B3944,$B$752,$B$753,1)</f>
        <v>1</v>
      </c>
      <c r="E3944" s="247">
        <f>IF(OR(D3944&lt;$F$757,D3944&gt;$F$758),C3944,"")</f>
        <v>8.315391175185924E-21</v>
      </c>
      <c r="F3944" s="247" t="str">
        <f>IF(AND(D3944&gt;$F$757,D3944&lt;$F$758),C3944,"")</f>
        <v/>
      </c>
      <c r="G3944" s="247" t="str">
        <f>IF(C3944=MAX($C$761:$C$2761),C3944,"")</f>
        <v/>
      </c>
      <c r="H3944" s="247">
        <f>_xlfn.NORM.DIST(B3944,$F$753,$F$754,0)</f>
        <v>1.2636197563065344E-251</v>
      </c>
      <c r="I3944" s="247" t="str">
        <f>IF(H3944=MAX($H$761:$H$2761),C3944,"")</f>
        <v/>
      </c>
      <c r="J3944" s="247"/>
      <c r="K3944" s="247"/>
      <c r="L3944" s="247"/>
      <c r="M3944" s="247"/>
      <c r="N3944" s="247"/>
      <c r="O3944" s="247"/>
      <c r="P3944" s="247"/>
      <c r="Q3944" s="247"/>
      <c r="R3944" s="247"/>
      <c r="AZ3944" s="259"/>
      <c r="BA3944" s="259">
        <f>BA3943+$BD$753</f>
        <v>20.403199999998797</v>
      </c>
      <c r="BB3944" s="274">
        <f t="shared" si="809"/>
        <v>4.7615546636656132E-3</v>
      </c>
      <c r="BC3944" s="259">
        <f t="shared" si="810"/>
        <v>1.1863734320604301E-5</v>
      </c>
      <c r="BD3944" s="259">
        <f t="shared" si="807"/>
        <v>1.1863734320604301E-5</v>
      </c>
      <c r="BE3944" s="254" t="str">
        <f t="shared" si="808"/>
        <v/>
      </c>
    </row>
    <row r="3945" spans="1:57" ht="20.100000000000001" customHeight="1" x14ac:dyDescent="0.25">
      <c r="A3945" s="247">
        <v>3167</v>
      </c>
      <c r="B3945" s="247">
        <f>$B$755+(A3945*$B$758)</f>
        <v>20835.850156793225</v>
      </c>
      <c r="C3945" s="247">
        <f>_xlfn.NORM.DIST($B3945,$B$752,$B$753,0)</f>
        <v>8.032085084303754E-21</v>
      </c>
      <c r="D3945" s="247">
        <f>_xlfn.NORM.DIST($B3945,$B$752,$B$753,1)</f>
        <v>1</v>
      </c>
      <c r="E3945" s="247">
        <f>IF(OR(D3945&lt;$F$757,D3945&gt;$F$758),C3945,"")</f>
        <v>8.032085084303754E-21</v>
      </c>
      <c r="F3945" s="247" t="str">
        <f>IF(AND(D3945&gt;$F$757,D3945&lt;$F$758),C3945,"")</f>
        <v/>
      </c>
      <c r="G3945" s="247" t="str">
        <f>IF(C3945=MAX($C$761:$C$2761),C3945,"")</f>
        <v/>
      </c>
      <c r="H3945" s="247">
        <f>_xlfn.NORM.DIST(B3945,$F$753,$F$754,0)</f>
        <v>1.4461585555387405E-251</v>
      </c>
      <c r="I3945" s="247" t="str">
        <f>IF(H3945=MAX($H$761:$H$2761),C3945,"")</f>
        <v/>
      </c>
      <c r="J3945" s="247"/>
      <c r="K3945" s="247"/>
      <c r="L3945" s="247"/>
      <c r="M3945" s="247"/>
      <c r="N3945" s="247"/>
      <c r="O3945" s="247"/>
      <c r="P3945" s="247"/>
      <c r="Q3945" s="247"/>
      <c r="R3945" s="247"/>
      <c r="AZ3945" s="259"/>
      <c r="BA3945" s="259">
        <f>BA3944+$BD$753</f>
        <v>20.409599999998797</v>
      </c>
      <c r="BB3945" s="274">
        <f t="shared" si="809"/>
        <v>4.7496909293450089E-3</v>
      </c>
      <c r="BC3945" s="259">
        <f t="shared" si="810"/>
        <v>1.1835105482814294E-5</v>
      </c>
      <c r="BD3945" s="259">
        <f t="shared" si="807"/>
        <v>1.1835105482814294E-5</v>
      </c>
      <c r="BE3945" s="254" t="str">
        <f t="shared" si="808"/>
        <v/>
      </c>
    </row>
    <row r="3946" spans="1:57" ht="20.100000000000001" customHeight="1" x14ac:dyDescent="0.25">
      <c r="A3946" s="248">
        <v>3168</v>
      </c>
      <c r="B3946" s="247">
        <f>$B$755+(A3946*$B$758)</f>
        <v>20845.465223778359</v>
      </c>
      <c r="C3946" s="247">
        <f>_xlfn.NORM.DIST($B3946,$B$752,$B$753,0)</f>
        <v>7.7583071223416609E-21</v>
      </c>
      <c r="D3946" s="247">
        <f>_xlfn.NORM.DIST($B3946,$B$752,$B$753,1)</f>
        <v>1</v>
      </c>
      <c r="E3946" s="247">
        <f>IF(OR(D3946&lt;$F$757,D3946&gt;$F$758),C3946,"")</f>
        <v>7.7583071223416609E-21</v>
      </c>
      <c r="F3946" s="247" t="str">
        <f>IF(AND(D3946&gt;$F$757,D3946&lt;$F$758),C3946,"")</f>
        <v/>
      </c>
      <c r="G3946" s="247" t="str">
        <f>IF(C3946=MAX($C$761:$C$2761),C3946,"")</f>
        <v/>
      </c>
      <c r="H3946" s="247">
        <f>_xlfn.NORM.DIST(B3946,$F$753,$F$754,0)</f>
        <v>1.6550398928113552E-251</v>
      </c>
      <c r="I3946" s="247" t="str">
        <f>IF(H3946=MAX($H$761:$H$2761),C3946,"")</f>
        <v/>
      </c>
      <c r="J3946" s="247"/>
      <c r="K3946" s="247"/>
      <c r="L3946" s="247"/>
      <c r="M3946" s="247"/>
      <c r="N3946" s="247"/>
      <c r="O3946" s="247"/>
      <c r="P3946" s="247"/>
      <c r="Q3946" s="247"/>
      <c r="R3946" s="247"/>
      <c r="AZ3946" s="259"/>
      <c r="BA3946" s="259">
        <f>BA3945+$BD$753</f>
        <v>20.415999999998796</v>
      </c>
      <c r="BB3946" s="274">
        <f t="shared" si="809"/>
        <v>4.7378558238621946E-3</v>
      </c>
      <c r="BC3946" s="259">
        <f t="shared" si="810"/>
        <v>1.1806542828928998E-5</v>
      </c>
      <c r="BD3946" s="259">
        <f t="shared" si="807"/>
        <v>1.1806542828928998E-5</v>
      </c>
      <c r="BE3946" s="254" t="str">
        <f t="shared" si="808"/>
        <v/>
      </c>
    </row>
    <row r="3947" spans="1:57" ht="20.100000000000001" customHeight="1" x14ac:dyDescent="0.25">
      <c r="A3947" s="247">
        <v>3169</v>
      </c>
      <c r="B3947" s="247">
        <f>$B$755+(A3947*$B$758)</f>
        <v>20855.080290763501</v>
      </c>
      <c r="C3947" s="247">
        <f>_xlfn.NORM.DIST($B3947,$B$752,$B$753,0)</f>
        <v>7.4937411293903117E-21</v>
      </c>
      <c r="D3947" s="247">
        <f>_xlfn.NORM.DIST($B3947,$B$752,$B$753,1)</f>
        <v>1</v>
      </c>
      <c r="E3947" s="247">
        <f>IF(OR(D3947&lt;$F$757,D3947&gt;$F$758),C3947,"")</f>
        <v>7.4937411293903117E-21</v>
      </c>
      <c r="F3947" s="247" t="str">
        <f>IF(AND(D3947&gt;$F$757,D3947&lt;$F$758),C3947,"")</f>
        <v/>
      </c>
      <c r="G3947" s="247" t="str">
        <f>IF(C3947=MAX($C$761:$C$2761),C3947,"")</f>
        <v/>
      </c>
      <c r="H3947" s="247">
        <f>_xlfn.NORM.DIST(B3947,$F$753,$F$754,0)</f>
        <v>1.8940614845750954E-251</v>
      </c>
      <c r="I3947" s="247" t="str">
        <f>IF(H3947=MAX($H$761:$H$2761),C3947,"")</f>
        <v/>
      </c>
      <c r="J3947" s="247"/>
      <c r="K3947" s="247"/>
      <c r="L3947" s="247"/>
      <c r="M3947" s="247"/>
      <c r="N3947" s="247"/>
      <c r="O3947" s="247"/>
      <c r="P3947" s="247"/>
      <c r="Q3947" s="247"/>
      <c r="R3947" s="247"/>
      <c r="AZ3947" s="259"/>
      <c r="BA3947" s="259">
        <f>BA3946+$BD$753</f>
        <v>20.422399999998795</v>
      </c>
      <c r="BB3947" s="274">
        <f t="shared" si="809"/>
        <v>4.7260492810332656E-3</v>
      </c>
      <c r="BC3947" s="259">
        <f t="shared" si="810"/>
        <v>1.1778046215034019E-5</v>
      </c>
      <c r="BD3947" s="259">
        <f t="shared" si="807"/>
        <v>1.1778046215034019E-5</v>
      </c>
      <c r="BE3947" s="254" t="str">
        <f t="shared" si="808"/>
        <v/>
      </c>
    </row>
    <row r="3948" spans="1:57" ht="20.100000000000001" customHeight="1" x14ac:dyDescent="0.25">
      <c r="A3948" s="247">
        <v>3170</v>
      </c>
      <c r="B3948" s="247">
        <f>$B$755+(A3948*$B$758)</f>
        <v>20864.695357748635</v>
      </c>
      <c r="C3948" s="247">
        <f>_xlfn.NORM.DIST($B3948,$B$752,$B$753,0)</f>
        <v>7.2380812898339664E-21</v>
      </c>
      <c r="D3948" s="247">
        <f>_xlfn.NORM.DIST($B3948,$B$752,$B$753,1)</f>
        <v>1</v>
      </c>
      <c r="E3948" s="247">
        <f>IF(OR(D3948&lt;$F$757,D3948&gt;$F$758),C3948,"")</f>
        <v>7.2380812898339664E-21</v>
      </c>
      <c r="F3948" s="247" t="str">
        <f>IF(AND(D3948&gt;$F$757,D3948&lt;$F$758),C3948,"")</f>
        <v/>
      </c>
      <c r="G3948" s="247" t="str">
        <f>IF(C3948=MAX($C$761:$C$2761),C3948,"")</f>
        <v/>
      </c>
      <c r="H3948" s="247">
        <f>_xlfn.NORM.DIST(B3948,$F$753,$F$754,0)</f>
        <v>2.1675679987472933E-251</v>
      </c>
      <c r="I3948" s="247" t="str">
        <f>IF(H3948=MAX($H$761:$H$2761),C3948,"")</f>
        <v/>
      </c>
      <c r="J3948" s="247"/>
      <c r="K3948" s="247"/>
      <c r="L3948" s="247"/>
      <c r="M3948" s="247"/>
      <c r="N3948" s="247"/>
      <c r="O3948" s="247"/>
      <c r="P3948" s="247"/>
      <c r="Q3948" s="247"/>
      <c r="R3948" s="247"/>
      <c r="AZ3948" s="259"/>
      <c r="BA3948" s="259">
        <f>BA3947+$BD$753</f>
        <v>20.428799999998795</v>
      </c>
      <c r="BB3948" s="274">
        <f t="shared" si="809"/>
        <v>4.7142712348182316E-3</v>
      </c>
      <c r="BC3948" s="259">
        <f t="shared" si="810"/>
        <v>1.1749615497539355E-5</v>
      </c>
      <c r="BD3948" s="259">
        <f t="shared" si="807"/>
        <v>1.1749615497539355E-5</v>
      </c>
      <c r="BE3948" s="254" t="str">
        <f t="shared" si="808"/>
        <v/>
      </c>
    </row>
    <row r="3949" spans="1:57" ht="20.100000000000001" customHeight="1" x14ac:dyDescent="0.25">
      <c r="A3949" s="247">
        <v>3171</v>
      </c>
      <c r="B3949" s="247">
        <f>$B$755+(A3949*$B$758)</f>
        <v>20874.310424733776</v>
      </c>
      <c r="C3949" s="247">
        <f>_xlfn.NORM.DIST($B3949,$B$752,$B$753,0)</f>
        <v>6.9910317988366534E-21</v>
      </c>
      <c r="D3949" s="247">
        <f>_xlfn.NORM.DIST($B3949,$B$752,$B$753,1)</f>
        <v>1</v>
      </c>
      <c r="E3949" s="247">
        <f>IF(OR(D3949&lt;$F$757,D3949&gt;$F$758),C3949,"")</f>
        <v>6.9910317988366534E-21</v>
      </c>
      <c r="F3949" s="247" t="str">
        <f>IF(AND(D3949&gt;$F$757,D3949&lt;$F$758),C3949,"")</f>
        <v/>
      </c>
      <c r="G3949" s="247" t="str">
        <f>IF(C3949=MAX($C$761:$C$2761),C3949,"")</f>
        <v/>
      </c>
      <c r="H3949" s="247">
        <f>_xlfn.NORM.DIST(B3949,$F$753,$F$754,0)</f>
        <v>2.4805297475509233E-251</v>
      </c>
      <c r="I3949" s="247" t="str">
        <f>IF(H3949=MAX($H$761:$H$2761),C3949,"")</f>
        <v/>
      </c>
      <c r="J3949" s="247"/>
      <c r="K3949" s="247"/>
      <c r="L3949" s="247"/>
      <c r="M3949" s="247"/>
      <c r="N3949" s="247"/>
      <c r="O3949" s="247"/>
      <c r="P3949" s="247"/>
      <c r="Q3949" s="247"/>
      <c r="R3949" s="247"/>
      <c r="AZ3949" s="259"/>
      <c r="BA3949" s="259">
        <f>BA3948+$BD$753</f>
        <v>20.435199999998794</v>
      </c>
      <c r="BB3949" s="274">
        <f t="shared" si="809"/>
        <v>4.7025216193206923E-3</v>
      </c>
      <c r="BC3949" s="259">
        <f t="shared" si="810"/>
        <v>1.1721250533120418E-5</v>
      </c>
      <c r="BD3949" s="259">
        <f t="shared" si="807"/>
        <v>1.1721250533120418E-5</v>
      </c>
      <c r="BE3949" s="254" t="str">
        <f t="shared" si="808"/>
        <v/>
      </c>
    </row>
    <row r="3950" spans="1:57" ht="20.100000000000001" customHeight="1" x14ac:dyDescent="0.25">
      <c r="A3950" s="247">
        <v>3172</v>
      </c>
      <c r="B3950" s="247">
        <f>$B$755+(A3950*$B$758)</f>
        <v>20883.92549171891</v>
      </c>
      <c r="C3950" s="247">
        <f>_xlfn.NORM.DIST($B3950,$B$752,$B$753,0)</f>
        <v>6.7523065394190614E-21</v>
      </c>
      <c r="D3950" s="247">
        <f>_xlfn.NORM.DIST($B3950,$B$752,$B$753,1)</f>
        <v>1</v>
      </c>
      <c r="E3950" s="247">
        <f>IF(OR(D3950&lt;$F$757,D3950&gt;$F$758),C3950,"")</f>
        <v>6.7523065394190614E-21</v>
      </c>
      <c r="F3950" s="247" t="str">
        <f>IF(AND(D3950&gt;$F$757,D3950&lt;$F$758),C3950,"")</f>
        <v/>
      </c>
      <c r="G3950" s="247" t="str">
        <f>IF(C3950=MAX($C$761:$C$2761),C3950,"")</f>
        <v/>
      </c>
      <c r="H3950" s="247">
        <f>_xlfn.NORM.DIST(B3950,$F$753,$F$754,0)</f>
        <v>2.838632690823171E-251</v>
      </c>
      <c r="I3950" s="247" t="str">
        <f>IF(H3950=MAX($H$761:$H$2761),C3950,"")</f>
        <v/>
      </c>
      <c r="J3950" s="247"/>
      <c r="K3950" s="247"/>
      <c r="L3950" s="247"/>
      <c r="M3950" s="247"/>
      <c r="N3950" s="247"/>
      <c r="O3950" s="247"/>
      <c r="P3950" s="247"/>
      <c r="Q3950" s="247"/>
      <c r="R3950" s="247"/>
      <c r="AZ3950" s="259"/>
      <c r="BA3950" s="259">
        <f>BA3949+$BD$753</f>
        <v>20.441599999998793</v>
      </c>
      <c r="BB3950" s="274">
        <f t="shared" si="809"/>
        <v>4.6908003687875718E-3</v>
      </c>
      <c r="BC3950" s="259">
        <f t="shared" si="810"/>
        <v>1.169295117870936E-5</v>
      </c>
      <c r="BD3950" s="259">
        <f t="shared" si="807"/>
        <v>1.169295117870936E-5</v>
      </c>
      <c r="BE3950" s="254" t="str">
        <f t="shared" si="808"/>
        <v/>
      </c>
    </row>
    <row r="3951" spans="1:57" ht="20.100000000000001" customHeight="1" x14ac:dyDescent="0.25">
      <c r="A3951" s="247">
        <v>3173</v>
      </c>
      <c r="B3951" s="247">
        <f>$B$755+(A3951*$B$758)</f>
        <v>20893.540558704051</v>
      </c>
      <c r="C3951" s="247">
        <f>_xlfn.NORM.DIST($B3951,$B$752,$B$753,0)</f>
        <v>6.5216287697912133E-21</v>
      </c>
      <c r="D3951" s="247">
        <f>_xlfn.NORM.DIST($B3951,$B$752,$B$753,1)</f>
        <v>1</v>
      </c>
      <c r="E3951" s="247">
        <f>IF(OR(D3951&lt;$F$757,D3951&gt;$F$758),C3951,"")</f>
        <v>6.5216287697912133E-21</v>
      </c>
      <c r="F3951" s="247" t="str">
        <f>IF(AND(D3951&gt;$F$757,D3951&lt;$F$758),C3951,"")</f>
        <v/>
      </c>
      <c r="G3951" s="247" t="str">
        <f>IF(C3951=MAX($C$761:$C$2761),C3951,"")</f>
        <v/>
      </c>
      <c r="H3951" s="247">
        <f>_xlfn.NORM.DIST(B3951,$F$753,$F$754,0)</f>
        <v>3.2483813737889313E-251</v>
      </c>
      <c r="I3951" s="247" t="str">
        <f>IF(H3951=MAX($H$761:$H$2761),C3951,"")</f>
        <v/>
      </c>
      <c r="J3951" s="247"/>
      <c r="K3951" s="247"/>
      <c r="L3951" s="247"/>
      <c r="M3951" s="247"/>
      <c r="N3951" s="247"/>
      <c r="O3951" s="247"/>
      <c r="P3951" s="247"/>
      <c r="Q3951" s="247"/>
      <c r="R3951" s="247"/>
      <c r="AZ3951" s="259"/>
      <c r="BA3951" s="259">
        <f>BA3950+$BD$753</f>
        <v>20.447999999998792</v>
      </c>
      <c r="BB3951" s="274">
        <f t="shared" si="809"/>
        <v>4.6791074176088625E-3</v>
      </c>
      <c r="BC3951" s="259">
        <f t="shared" si="810"/>
        <v>1.1664717291582673E-5</v>
      </c>
      <c r="BD3951" s="259">
        <f t="shared" si="807"/>
        <v>1.1664717291582673E-5</v>
      </c>
      <c r="BE3951" s="254" t="str">
        <f t="shared" si="808"/>
        <v/>
      </c>
    </row>
    <row r="3952" spans="1:57" ht="20.100000000000001" customHeight="1" x14ac:dyDescent="0.25">
      <c r="A3952" s="247">
        <v>3174</v>
      </c>
      <c r="B3952" s="247">
        <f>$B$755+(A3952*$B$758)</f>
        <v>20903.155625689185</v>
      </c>
      <c r="C3952" s="247">
        <f>_xlfn.NORM.DIST($B3952,$B$752,$B$753,0)</f>
        <v>6.2987308206246658E-21</v>
      </c>
      <c r="D3952" s="247">
        <f>_xlfn.NORM.DIST($B3952,$B$752,$B$753,1)</f>
        <v>1</v>
      </c>
      <c r="E3952" s="247">
        <f>IF(OR(D3952&lt;$F$757,D3952&gt;$F$758),C3952,"")</f>
        <v>6.2987308206246658E-21</v>
      </c>
      <c r="F3952" s="247" t="str">
        <f>IF(AND(D3952&gt;$F$757,D3952&lt;$F$758),C3952,"")</f>
        <v/>
      </c>
      <c r="G3952" s="247" t="str">
        <f>IF(C3952=MAX($C$761:$C$2761),C3952,"")</f>
        <v/>
      </c>
      <c r="H3952" s="247">
        <f>_xlfn.NORM.DIST(B3952,$F$753,$F$754,0)</f>
        <v>3.7172166562215003E-251</v>
      </c>
      <c r="I3952" s="247" t="str">
        <f>IF(H3952=MAX($H$761:$H$2761),C3952,"")</f>
        <v/>
      </c>
      <c r="J3952" s="247"/>
      <c r="K3952" s="247"/>
      <c r="L3952" s="247"/>
      <c r="M3952" s="247"/>
      <c r="N3952" s="247"/>
      <c r="O3952" s="247"/>
      <c r="P3952" s="247"/>
      <c r="Q3952" s="247"/>
      <c r="R3952" s="247"/>
      <c r="AZ3952" s="259"/>
      <c r="BA3952" s="259">
        <f>BA3951+$BD$753</f>
        <v>20.454399999998792</v>
      </c>
      <c r="BB3952" s="274">
        <f t="shared" si="809"/>
        <v>4.6674427003172798E-3</v>
      </c>
      <c r="BC3952" s="259">
        <f t="shared" si="810"/>
        <v>1.1636548729249303E-5</v>
      </c>
      <c r="BD3952" s="259">
        <f t="shared" si="807"/>
        <v>1.1636548729249303E-5</v>
      </c>
      <c r="BE3952" s="254" t="str">
        <f t="shared" si="808"/>
        <v/>
      </c>
    </row>
    <row r="3953" spans="1:57" ht="20.100000000000001" customHeight="1" x14ac:dyDescent="0.25">
      <c r="A3953" s="248">
        <v>3175</v>
      </c>
      <c r="B3953" s="247">
        <f>$B$755+(A3953*$B$758)</f>
        <v>20912.770692674319</v>
      </c>
      <c r="C3953" s="247">
        <f>_xlfn.NORM.DIST($B3953,$B$752,$B$753,0)</f>
        <v>6.0833538019485739E-21</v>
      </c>
      <c r="D3953" s="247">
        <f>_xlfn.NORM.DIST($B3953,$B$752,$B$753,1)</f>
        <v>1</v>
      </c>
      <c r="E3953" s="247">
        <f>IF(OR(D3953&lt;$F$757,D3953&gt;$F$758),C3953,"")</f>
        <v>6.0833538019485739E-21</v>
      </c>
      <c r="F3953" s="247" t="str">
        <f>IF(AND(D3953&gt;$F$757,D3953&lt;$F$758),C3953,"")</f>
        <v/>
      </c>
      <c r="G3953" s="247" t="str">
        <f>IF(C3953=MAX($C$761:$C$2761),C3953,"")</f>
        <v/>
      </c>
      <c r="H3953" s="247">
        <f>_xlfn.NORM.DIST(B3953,$F$753,$F$754,0)</f>
        <v>4.2536503562536643E-251</v>
      </c>
      <c r="I3953" s="247" t="str">
        <f>IF(H3953=MAX($H$761:$H$2761),C3953,"")</f>
        <v/>
      </c>
      <c r="J3953" s="247"/>
      <c r="K3953" s="247"/>
      <c r="L3953" s="247"/>
      <c r="M3953" s="247"/>
      <c r="N3953" s="247"/>
      <c r="O3953" s="247"/>
      <c r="P3953" s="247"/>
      <c r="Q3953" s="247"/>
      <c r="R3953" s="247"/>
      <c r="AZ3953" s="259"/>
      <c r="BA3953" s="259">
        <f>BA3952+$BD$753</f>
        <v>20.460799999998791</v>
      </c>
      <c r="BB3953" s="274">
        <f t="shared" si="809"/>
        <v>4.6558061515880305E-3</v>
      </c>
      <c r="BC3953" s="259">
        <f t="shared" si="810"/>
        <v>1.1608445349502693E-5</v>
      </c>
      <c r="BD3953" s="259">
        <f t="shared" si="807"/>
        <v>1.1608445349502693E-5</v>
      </c>
      <c r="BE3953" s="254" t="str">
        <f t="shared" si="808"/>
        <v/>
      </c>
    </row>
    <row r="3954" spans="1:57" ht="20.100000000000001" customHeight="1" x14ac:dyDescent="0.25">
      <c r="A3954" s="247">
        <v>3176</v>
      </c>
      <c r="B3954" s="247">
        <f>$B$755+(A3954*$B$758)</f>
        <v>20922.385759659461</v>
      </c>
      <c r="C3954" s="247">
        <f>_xlfn.NORM.DIST($B3954,$B$752,$B$753,0)</f>
        <v>5.8752473193722204E-21</v>
      </c>
      <c r="D3954" s="247">
        <f>_xlfn.NORM.DIST($B3954,$B$752,$B$753,1)</f>
        <v>1</v>
      </c>
      <c r="E3954" s="247">
        <f>IF(OR(D3954&lt;$F$757,D3954&gt;$F$758),C3954,"")</f>
        <v>5.8752473193722204E-21</v>
      </c>
      <c r="F3954" s="247" t="str">
        <f>IF(AND(D3954&gt;$F$757,D3954&lt;$F$758),C3954,"")</f>
        <v/>
      </c>
      <c r="G3954" s="247" t="str">
        <f>IF(C3954=MAX($C$761:$C$2761),C3954,"")</f>
        <v/>
      </c>
      <c r="H3954" s="247">
        <f>_xlfn.NORM.DIST(B3954,$F$753,$F$754,0)</f>
        <v>4.8674192365482E-251</v>
      </c>
      <c r="I3954" s="247" t="str">
        <f>IF(H3954=MAX($H$761:$H$2761),C3954,"")</f>
        <v/>
      </c>
      <c r="J3954" s="247"/>
      <c r="K3954" s="247"/>
      <c r="L3954" s="247"/>
      <c r="M3954" s="247"/>
      <c r="N3954" s="247"/>
      <c r="O3954" s="247"/>
      <c r="P3954" s="247"/>
      <c r="Q3954" s="247"/>
      <c r="R3954" s="247"/>
      <c r="AZ3954" s="259"/>
      <c r="BA3954" s="259">
        <f>BA3953+$BD$753</f>
        <v>20.46719999999879</v>
      </c>
      <c r="BB3954" s="274">
        <f t="shared" si="809"/>
        <v>4.6441977062385278E-3</v>
      </c>
      <c r="BC3954" s="259">
        <f t="shared" si="810"/>
        <v>1.1580407010443328E-5</v>
      </c>
      <c r="BD3954" s="259">
        <f t="shared" si="807"/>
        <v>1.1580407010443328E-5</v>
      </c>
      <c r="BE3954" s="254" t="str">
        <f t="shared" si="808"/>
        <v/>
      </c>
    </row>
    <row r="3955" spans="1:57" ht="20.100000000000001" customHeight="1" x14ac:dyDescent="0.25">
      <c r="A3955" s="247">
        <v>3177</v>
      </c>
      <c r="B3955" s="247">
        <f>$B$755+(A3955*$B$758)</f>
        <v>20932.000826644595</v>
      </c>
      <c r="C3955" s="247">
        <f>_xlfn.NORM.DIST($B3955,$B$752,$B$753,0)</f>
        <v>5.6741691993413098E-21</v>
      </c>
      <c r="D3955" s="247">
        <f>_xlfn.NORM.DIST($B3955,$B$752,$B$753,1)</f>
        <v>1</v>
      </c>
      <c r="E3955" s="247">
        <f>IF(OR(D3955&lt;$F$757,D3955&gt;$F$758),C3955,"")</f>
        <v>5.6741691993413098E-21</v>
      </c>
      <c r="F3955" s="247" t="str">
        <f>IF(AND(D3955&gt;$F$757,D3955&lt;$F$758),C3955,"")</f>
        <v/>
      </c>
      <c r="G3955" s="247" t="str">
        <f>IF(C3955=MAX($C$761:$C$2761),C3955,"")</f>
        <v/>
      </c>
      <c r="H3955" s="247">
        <f>_xlfn.NORM.DIST(B3955,$F$753,$F$754,0)</f>
        <v>5.5696611086526584E-251</v>
      </c>
      <c r="I3955" s="247" t="str">
        <f>IF(H3955=MAX($H$761:$H$2761),C3955,"")</f>
        <v/>
      </c>
      <c r="J3955" s="247"/>
      <c r="K3955" s="247"/>
      <c r="L3955" s="247"/>
      <c r="M3955" s="247"/>
      <c r="N3955" s="247"/>
      <c r="O3955" s="247"/>
      <c r="P3955" s="247"/>
      <c r="Q3955" s="247"/>
      <c r="R3955" s="247"/>
      <c r="AZ3955" s="259"/>
      <c r="BA3955" s="259">
        <f>BA3954+$BD$753</f>
        <v>20.47359999999879</v>
      </c>
      <c r="BB3955" s="274">
        <f t="shared" si="809"/>
        <v>4.6326172992280845E-3</v>
      </c>
      <c r="BC3955" s="259">
        <f t="shared" si="810"/>
        <v>1.1552433570441445E-5</v>
      </c>
      <c r="BD3955" s="259">
        <f t="shared" si="807"/>
        <v>1.1552433570441445E-5</v>
      </c>
      <c r="BE3955" s="254" t="str">
        <f t="shared" si="808"/>
        <v/>
      </c>
    </row>
    <row r="3956" spans="1:57" ht="20.100000000000001" customHeight="1" x14ac:dyDescent="0.25">
      <c r="A3956" s="247">
        <v>3178</v>
      </c>
      <c r="B3956" s="247">
        <f>$B$755+(A3956*$B$758)</f>
        <v>20941.615893629736</v>
      </c>
      <c r="C3956" s="247">
        <f>_xlfn.NORM.DIST($B3956,$B$752,$B$753,0)</f>
        <v>5.4798852231426476E-21</v>
      </c>
      <c r="D3956" s="247">
        <f>_xlfn.NORM.DIST($B3956,$B$752,$B$753,1)</f>
        <v>1</v>
      </c>
      <c r="E3956" s="247">
        <f>IF(OR(D3956&lt;$F$757,D3956&gt;$F$758),C3956,"")</f>
        <v>5.4798852231426476E-21</v>
      </c>
      <c r="F3956" s="247" t="str">
        <f>IF(AND(D3956&gt;$F$757,D3956&lt;$F$758),C3956,"")</f>
        <v/>
      </c>
      <c r="G3956" s="247" t="str">
        <f>IF(C3956=MAX($C$761:$C$2761),C3956,"")</f>
        <v/>
      </c>
      <c r="H3956" s="247">
        <f>_xlfn.NORM.DIST(B3956,$F$753,$F$754,0)</f>
        <v>6.373116229291722E-251</v>
      </c>
      <c r="I3956" s="247" t="str">
        <f>IF(H3956=MAX($H$761:$H$2761),C3956,"")</f>
        <v/>
      </c>
      <c r="J3956" s="247"/>
      <c r="K3956" s="247"/>
      <c r="L3956" s="247"/>
      <c r="M3956" s="247"/>
      <c r="N3956" s="247"/>
      <c r="O3956" s="247"/>
      <c r="P3956" s="247"/>
      <c r="Q3956" s="247"/>
      <c r="R3956" s="247"/>
      <c r="AZ3956" s="259"/>
      <c r="BA3956" s="259">
        <f>BA3955+$BD$753</f>
        <v>20.479999999998789</v>
      </c>
      <c r="BB3956" s="274">
        <f t="shared" si="809"/>
        <v>4.621064865657643E-3</v>
      </c>
      <c r="BC3956" s="259">
        <f t="shared" si="810"/>
        <v>1.1524524888119683E-5</v>
      </c>
      <c r="BD3956" s="259">
        <f t="shared" ref="BD3956:BD4019" si="811">IF(BB3956&lt;(1-$AZ$760),BC3956,"")</f>
        <v>1.1524524888119683E-5</v>
      </c>
      <c r="BE3956" s="254" t="str">
        <f t="shared" ref="BE3956:BE4019" si="812">IF(BB3956&lt;(1-$AZ$766),BC3956,"")</f>
        <v/>
      </c>
    </row>
    <row r="3957" spans="1:57" ht="20.100000000000001" customHeight="1" x14ac:dyDescent="0.25">
      <c r="A3957" s="247">
        <v>3179</v>
      </c>
      <c r="B3957" s="247">
        <f>$B$755+(A3957*$B$758)</f>
        <v>20951.23096061487</v>
      </c>
      <c r="C3957" s="247">
        <f>_xlfn.NORM.DIST($B3957,$B$752,$B$753,0)</f>
        <v>5.2921688693870871E-21</v>
      </c>
      <c r="D3957" s="247">
        <f>_xlfn.NORM.DIST($B3957,$B$752,$B$753,1)</f>
        <v>1</v>
      </c>
      <c r="E3957" s="247">
        <f>IF(OR(D3957&lt;$F$757,D3957&gt;$F$758),C3957,"")</f>
        <v>5.2921688693870871E-21</v>
      </c>
      <c r="F3957" s="247" t="str">
        <f>IF(AND(D3957&gt;$F$757,D3957&lt;$F$758),C3957,"")</f>
        <v/>
      </c>
      <c r="G3957" s="247" t="str">
        <f>IF(C3957=MAX($C$761:$C$2761),C3957,"")</f>
        <v/>
      </c>
      <c r="H3957" s="247">
        <f>_xlfn.NORM.DIST(B3957,$F$753,$F$754,0)</f>
        <v>7.2923576173048689E-251</v>
      </c>
      <c r="I3957" s="247" t="str">
        <f>IF(H3957=MAX($H$761:$H$2761),C3957,"")</f>
        <v/>
      </c>
      <c r="J3957" s="247"/>
      <c r="K3957" s="247"/>
      <c r="L3957" s="247"/>
      <c r="M3957" s="247"/>
      <c r="N3957" s="247"/>
      <c r="O3957" s="247"/>
      <c r="P3957" s="247"/>
      <c r="Q3957" s="247"/>
      <c r="R3957" s="247"/>
      <c r="AZ3957" s="259"/>
      <c r="BA3957" s="259">
        <f>BA3956+$BD$753</f>
        <v>20.486399999998788</v>
      </c>
      <c r="BB3957" s="274">
        <f t="shared" ref="BB3957:BB4020" si="813">_xlfn.CHISQ.DIST.RT(BA3957,7)</f>
        <v>4.6095403407695234E-3</v>
      </c>
      <c r="BC3957" s="259">
        <f t="shared" ref="BC3957:BC4020" si="814">BB3957-BB3958</f>
        <v>1.1496680822425075E-5</v>
      </c>
      <c r="BD3957" s="259">
        <f t="shared" si="811"/>
        <v>1.1496680822425075E-5</v>
      </c>
      <c r="BE3957" s="254" t="str">
        <f t="shared" si="812"/>
        <v/>
      </c>
    </row>
    <row r="3958" spans="1:57" ht="20.100000000000001" customHeight="1" x14ac:dyDescent="0.25">
      <c r="A3958" s="247">
        <v>3180</v>
      </c>
      <c r="B3958" s="247">
        <f>$B$755+(A3958*$B$758)</f>
        <v>20960.846027600011</v>
      </c>
      <c r="C3958" s="247">
        <f>_xlfn.NORM.DIST($B3958,$B$752,$B$753,0)</f>
        <v>5.1108010647001669E-21</v>
      </c>
      <c r="D3958" s="247">
        <f>_xlfn.NORM.DIST($B3958,$B$752,$B$753,1)</f>
        <v>1</v>
      </c>
      <c r="E3958" s="247">
        <f>IF(OR(D3958&lt;$F$757,D3958&gt;$F$758),C3958,"")</f>
        <v>5.1108010647001669E-21</v>
      </c>
      <c r="F3958" s="247" t="str">
        <f>IF(AND(D3958&gt;$F$757,D3958&lt;$F$758),C3958,"")</f>
        <v/>
      </c>
      <c r="G3958" s="247" t="str">
        <f>IF(C3958=MAX($C$761:$C$2761),C3958,"")</f>
        <v/>
      </c>
      <c r="H3958" s="247">
        <f>_xlfn.NORM.DIST(B3958,$F$753,$F$754,0)</f>
        <v>8.3440544400241405E-251</v>
      </c>
      <c r="I3958" s="247" t="str">
        <f>IF(H3958=MAX($H$761:$H$2761),C3958,"")</f>
        <v/>
      </c>
      <c r="J3958" s="247"/>
      <c r="K3958" s="247"/>
      <c r="L3958" s="247"/>
      <c r="M3958" s="247"/>
      <c r="N3958" s="247"/>
      <c r="O3958" s="247"/>
      <c r="P3958" s="247"/>
      <c r="Q3958" s="247"/>
      <c r="R3958" s="247"/>
      <c r="AZ3958" s="259"/>
      <c r="BA3958" s="259">
        <f>BA3957+$BD$753</f>
        <v>20.492799999998788</v>
      </c>
      <c r="BB3958" s="274">
        <f t="shared" si="813"/>
        <v>4.5980436599470983E-3</v>
      </c>
      <c r="BC3958" s="259">
        <f t="shared" si="814"/>
        <v>1.1468901232563125E-5</v>
      </c>
      <c r="BD3958" s="259">
        <f t="shared" si="811"/>
        <v>1.1468901232563125E-5</v>
      </c>
      <c r="BE3958" s="254" t="str">
        <f t="shared" si="812"/>
        <v/>
      </c>
    </row>
    <row r="3959" spans="1:57" ht="20.100000000000001" customHeight="1" x14ac:dyDescent="0.25">
      <c r="A3959" s="248">
        <v>3181</v>
      </c>
      <c r="B3959" s="247">
        <f>$B$755+(A3959*$B$758)</f>
        <v>20970.461094585145</v>
      </c>
      <c r="C3959" s="247">
        <f>_xlfn.NORM.DIST($B3959,$B$752,$B$753,0)</f>
        <v>4.9355699423682487E-21</v>
      </c>
      <c r="D3959" s="247">
        <f>_xlfn.NORM.DIST($B3959,$B$752,$B$753,1)</f>
        <v>1</v>
      </c>
      <c r="E3959" s="247">
        <f>IF(OR(D3959&lt;$F$757,D3959&gt;$F$758),C3959,"")</f>
        <v>4.9355699423682487E-21</v>
      </c>
      <c r="F3959" s="247" t="str">
        <f>IF(AND(D3959&gt;$F$757,D3959&lt;$F$758),C3959,"")</f>
        <v/>
      </c>
      <c r="G3959" s="247" t="str">
        <f>IF(C3959=MAX($C$761:$C$2761),C3959,"")</f>
        <v/>
      </c>
      <c r="H3959" s="247">
        <f>_xlfn.NORM.DIST(B3959,$F$753,$F$754,0)</f>
        <v>9.547273212421022E-251</v>
      </c>
      <c r="I3959" s="247" t="str">
        <f>IF(H3959=MAX($H$761:$H$2761),C3959,"")</f>
        <v/>
      </c>
      <c r="J3959" s="247"/>
      <c r="K3959" s="247"/>
      <c r="L3959" s="247"/>
      <c r="M3959" s="247"/>
      <c r="N3959" s="247"/>
      <c r="O3959" s="247"/>
      <c r="P3959" s="247"/>
      <c r="Q3959" s="247"/>
      <c r="R3959" s="247"/>
      <c r="AZ3959" s="259"/>
      <c r="BA3959" s="259">
        <f>BA3958+$BD$753</f>
        <v>20.499199999998787</v>
      </c>
      <c r="BB3959" s="274">
        <f t="shared" si="813"/>
        <v>4.5865747587145352E-3</v>
      </c>
      <c r="BC3959" s="259">
        <f t="shared" si="814"/>
        <v>1.1441185978002151E-5</v>
      </c>
      <c r="BD3959" s="259">
        <f t="shared" si="811"/>
        <v>1.1441185978002151E-5</v>
      </c>
      <c r="BE3959" s="254" t="str">
        <f t="shared" si="812"/>
        <v/>
      </c>
    </row>
    <row r="3960" spans="1:57" ht="20.100000000000001" customHeight="1" x14ac:dyDescent="0.25">
      <c r="A3960" s="247">
        <v>3182</v>
      </c>
      <c r="B3960" s="247">
        <f>$B$755+(A3960*$B$758)</f>
        <v>20980.076161570287</v>
      </c>
      <c r="C3960" s="247">
        <f>_xlfn.NORM.DIST($B3960,$B$752,$B$753,0)</f>
        <v>4.7662706086849318E-21</v>
      </c>
      <c r="D3960" s="247">
        <f>_xlfn.NORM.DIST($B3960,$B$752,$B$753,1)</f>
        <v>1</v>
      </c>
      <c r="E3960" s="247">
        <f>IF(OR(D3960&lt;$F$757,D3960&gt;$F$758),C3960,"")</f>
        <v>4.7662706086849318E-21</v>
      </c>
      <c r="F3960" s="247" t="str">
        <f>IF(AND(D3960&gt;$F$757,D3960&lt;$F$758),C3960,"")</f>
        <v/>
      </c>
      <c r="G3960" s="247" t="str">
        <f>IF(C3960=MAX($C$761:$C$2761),C3960,"")</f>
        <v/>
      </c>
      <c r="H3960" s="247">
        <f>_xlfn.NORM.DIST(B3960,$F$753,$F$754,0)</f>
        <v>1.0923822232058134E-250</v>
      </c>
      <c r="I3960" s="247" t="str">
        <f>IF(H3960=MAX($H$761:$H$2761),C3960,"")</f>
        <v/>
      </c>
      <c r="J3960" s="247"/>
      <c r="K3960" s="247"/>
      <c r="L3960" s="247"/>
      <c r="M3960" s="247"/>
      <c r="N3960" s="247"/>
      <c r="O3960" s="247"/>
      <c r="P3960" s="247"/>
      <c r="Q3960" s="247"/>
      <c r="R3960" s="247"/>
      <c r="AZ3960" s="259"/>
      <c r="BA3960" s="259">
        <f>BA3959+$BD$753</f>
        <v>20.505599999998786</v>
      </c>
      <c r="BB3960" s="274">
        <f t="shared" si="813"/>
        <v>4.575133572736533E-3</v>
      </c>
      <c r="BC3960" s="259">
        <f t="shared" si="814"/>
        <v>1.1413534918508841E-5</v>
      </c>
      <c r="BD3960" s="259">
        <f t="shared" si="811"/>
        <v>1.1413534918508841E-5</v>
      </c>
      <c r="BE3960" s="254" t="str">
        <f t="shared" si="812"/>
        <v/>
      </c>
    </row>
    <row r="3961" spans="1:57" ht="20.100000000000001" customHeight="1" x14ac:dyDescent="0.25">
      <c r="A3961" s="247">
        <v>3183</v>
      </c>
      <c r="B3961" s="247">
        <f>$B$755+(A3961*$B$758)</f>
        <v>20989.691228555421</v>
      </c>
      <c r="C3961" s="247">
        <f>_xlfn.NORM.DIST($B3961,$B$752,$B$753,0)</f>
        <v>4.602704916760596E-21</v>
      </c>
      <c r="D3961" s="247">
        <f>_xlfn.NORM.DIST($B3961,$B$752,$B$753,1)</f>
        <v>1</v>
      </c>
      <c r="E3961" s="247">
        <f>IF(OR(D3961&lt;$F$757,D3961&gt;$F$758),C3961,"")</f>
        <v>4.602704916760596E-21</v>
      </c>
      <c r="F3961" s="247" t="str">
        <f>IF(AND(D3961&gt;$F$757,D3961&lt;$F$758),C3961,"")</f>
        <v/>
      </c>
      <c r="G3961" s="247" t="str">
        <f>IF(C3961=MAX($C$761:$C$2761),C3961,"")</f>
        <v/>
      </c>
      <c r="H3961" s="247">
        <f>_xlfn.NORM.DIST(B3961,$F$753,$F$754,0)</f>
        <v>1.2498645449822594E-250</v>
      </c>
      <c r="I3961" s="247" t="str">
        <f>IF(H3961=MAX($H$761:$H$2761),C3961,"")</f>
        <v/>
      </c>
      <c r="J3961" s="247"/>
      <c r="K3961" s="247"/>
      <c r="L3961" s="247"/>
      <c r="M3961" s="247"/>
      <c r="N3961" s="247"/>
      <c r="O3961" s="247"/>
      <c r="P3961" s="247"/>
      <c r="Q3961" s="247"/>
      <c r="R3961" s="247"/>
      <c r="AZ3961" s="259"/>
      <c r="BA3961" s="259">
        <f>BA3960+$BD$753</f>
        <v>20.511999999998785</v>
      </c>
      <c r="BB3961" s="274">
        <f t="shared" si="813"/>
        <v>4.5637200378180242E-3</v>
      </c>
      <c r="BC3961" s="259">
        <f t="shared" si="814"/>
        <v>1.138594791414739E-5</v>
      </c>
      <c r="BD3961" s="259">
        <f t="shared" si="811"/>
        <v>1.138594791414739E-5</v>
      </c>
      <c r="BE3961" s="254" t="str">
        <f t="shared" si="812"/>
        <v/>
      </c>
    </row>
    <row r="3962" spans="1:57" ht="20.100000000000001" customHeight="1" x14ac:dyDescent="0.25">
      <c r="A3962" s="247">
        <v>3184</v>
      </c>
      <c r="B3962" s="247">
        <f>$B$755+(A3962*$B$758)</f>
        <v>20999.306295540562</v>
      </c>
      <c r="C3962" s="247">
        <f>_xlfn.NORM.DIST($B3962,$B$752,$B$753,0)</f>
        <v>4.4446812475566226E-21</v>
      </c>
      <c r="D3962" s="247">
        <f>_xlfn.NORM.DIST($B3962,$B$752,$B$753,1)</f>
        <v>1</v>
      </c>
      <c r="E3962" s="247">
        <f>IF(OR(D3962&lt;$F$757,D3962&gt;$F$758),C3962,"")</f>
        <v>4.4446812475566226E-21</v>
      </c>
      <c r="F3962" s="247" t="str">
        <f>IF(AND(D3962&gt;$F$757,D3962&lt;$F$758),C3962,"")</f>
        <v/>
      </c>
      <c r="G3962" s="247" t="str">
        <f>IF(C3962=MAX($C$761:$C$2761),C3962,"")</f>
        <v/>
      </c>
      <c r="H3962" s="247">
        <f>_xlfn.NORM.DIST(B3962,$F$753,$F$754,0)</f>
        <v>1.4300272864537106E-250</v>
      </c>
      <c r="I3962" s="247" t="str">
        <f>IF(H3962=MAX($H$761:$H$2761),C3962,"")</f>
        <v/>
      </c>
      <c r="J3962" s="247"/>
      <c r="K3962" s="247"/>
      <c r="L3962" s="247"/>
      <c r="M3962" s="247"/>
      <c r="N3962" s="247"/>
      <c r="O3962" s="247"/>
      <c r="P3962" s="247"/>
      <c r="Q3962" s="247"/>
      <c r="R3962" s="247"/>
      <c r="AZ3962" s="259"/>
      <c r="BA3962" s="259">
        <f>BA3961+$BD$753</f>
        <v>20.518399999998785</v>
      </c>
      <c r="BB3962" s="274">
        <f t="shared" si="813"/>
        <v>4.5523340899038768E-3</v>
      </c>
      <c r="BC3962" s="259">
        <f t="shared" si="814"/>
        <v>1.1358424825194495E-5</v>
      </c>
      <c r="BD3962" s="259">
        <f t="shared" si="811"/>
        <v>1.1358424825194495E-5</v>
      </c>
      <c r="BE3962" s="254" t="str">
        <f t="shared" si="812"/>
        <v/>
      </c>
    </row>
    <row r="3963" spans="1:57" ht="20.100000000000001" customHeight="1" x14ac:dyDescent="0.25">
      <c r="A3963" s="247">
        <v>3185</v>
      </c>
      <c r="B3963" s="247">
        <f>$B$755+(A3963*$B$758)</f>
        <v>21008.921362525696</v>
      </c>
      <c r="C3963" s="247">
        <f>_xlfn.NORM.DIST($B3963,$B$752,$B$753,0)</f>
        <v>4.2920142979211048E-21</v>
      </c>
      <c r="D3963" s="247">
        <f>_xlfn.NORM.DIST($B3963,$B$752,$B$753,1)</f>
        <v>1</v>
      </c>
      <c r="E3963" s="247">
        <f>IF(OR(D3963&lt;$F$757,D3963&gt;$F$758),C3963,"")</f>
        <v>4.2920142979211048E-21</v>
      </c>
      <c r="F3963" s="247" t="str">
        <f>IF(AND(D3963&gt;$F$757,D3963&lt;$F$758),C3963,"")</f>
        <v/>
      </c>
      <c r="G3963" s="247" t="str">
        <f>IF(C3963=MAX($C$761:$C$2761),C3963,"")</f>
        <v/>
      </c>
      <c r="H3963" s="247">
        <f>_xlfn.NORM.DIST(B3963,$F$753,$F$754,0)</f>
        <v>1.6361335544918227E-250</v>
      </c>
      <c r="I3963" s="247" t="str">
        <f>IF(H3963=MAX($H$761:$H$2761),C3963,"")</f>
        <v/>
      </c>
      <c r="J3963" s="247"/>
      <c r="K3963" s="247"/>
      <c r="L3963" s="247"/>
      <c r="M3963" s="247"/>
      <c r="N3963" s="247"/>
      <c r="O3963" s="247"/>
      <c r="P3963" s="247"/>
      <c r="Q3963" s="247"/>
      <c r="R3963" s="247"/>
      <c r="AZ3963" s="259"/>
      <c r="BA3963" s="259">
        <f>BA3962+$BD$753</f>
        <v>20.524799999998784</v>
      </c>
      <c r="BB3963" s="274">
        <f t="shared" si="813"/>
        <v>4.5409756650786823E-3</v>
      </c>
      <c r="BC3963" s="259">
        <f t="shared" si="814"/>
        <v>1.1330965512266859E-5</v>
      </c>
      <c r="BD3963" s="259">
        <f t="shared" si="811"/>
        <v>1.1330965512266859E-5</v>
      </c>
      <c r="BE3963" s="254" t="str">
        <f t="shared" si="812"/>
        <v/>
      </c>
    </row>
    <row r="3964" spans="1:57" ht="20.100000000000001" customHeight="1" x14ac:dyDescent="0.25">
      <c r="A3964" s="247">
        <v>3186</v>
      </c>
      <c r="B3964" s="247">
        <f>$B$755+(A3964*$B$758)</f>
        <v>21018.536429510837</v>
      </c>
      <c r="C3964" s="247">
        <f>_xlfn.NORM.DIST($B3964,$B$752,$B$753,0)</f>
        <v>4.1445248754015474E-21</v>
      </c>
      <c r="D3964" s="247">
        <f>_xlfn.NORM.DIST($B3964,$B$752,$B$753,1)</f>
        <v>1</v>
      </c>
      <c r="E3964" s="247">
        <f>IF(OR(D3964&lt;$F$757,D3964&gt;$F$758),C3964,"")</f>
        <v>4.1445248754015474E-21</v>
      </c>
      <c r="F3964" s="247" t="str">
        <f>IF(AND(D3964&gt;$F$757,D3964&lt;$F$758),C3964,"")</f>
        <v/>
      </c>
      <c r="G3964" s="247" t="str">
        <f>IF(C3964=MAX($C$761:$C$2761),C3964,"")</f>
        <v/>
      </c>
      <c r="H3964" s="247">
        <f>_xlfn.NORM.DIST(B3964,$F$753,$F$754,0)</f>
        <v>1.8719154542755049E-250</v>
      </c>
      <c r="I3964" s="247" t="str">
        <f>IF(H3964=MAX($H$761:$H$2761),C3964,"")</f>
        <v/>
      </c>
      <c r="J3964" s="247"/>
      <c r="K3964" s="247"/>
      <c r="L3964" s="247"/>
      <c r="M3964" s="247"/>
      <c r="N3964" s="247"/>
      <c r="O3964" s="247"/>
      <c r="P3964" s="247"/>
      <c r="Q3964" s="247"/>
      <c r="R3964" s="247"/>
      <c r="AZ3964" s="259"/>
      <c r="BA3964" s="259">
        <f>BA3963+$BD$753</f>
        <v>20.531199999998783</v>
      </c>
      <c r="BB3964" s="274">
        <f t="shared" si="813"/>
        <v>4.5296446995664154E-3</v>
      </c>
      <c r="BC3964" s="259">
        <f t="shared" si="814"/>
        <v>1.1303569836245732E-5</v>
      </c>
      <c r="BD3964" s="259">
        <f t="shared" si="811"/>
        <v>1.1303569836245732E-5</v>
      </c>
      <c r="BE3964" s="254" t="str">
        <f t="shared" si="812"/>
        <v/>
      </c>
    </row>
    <row r="3965" spans="1:57" ht="20.100000000000001" customHeight="1" x14ac:dyDescent="0.25">
      <c r="A3965" s="247">
        <v>3187</v>
      </c>
      <c r="B3965" s="247">
        <f>$B$755+(A3965*$B$758)</f>
        <v>21028.151496495972</v>
      </c>
      <c r="C3965" s="247">
        <f>_xlfn.NORM.DIST($B3965,$B$752,$B$753,0)</f>
        <v>4.0020396996249658E-21</v>
      </c>
      <c r="D3965" s="247">
        <f>_xlfn.NORM.DIST($B3965,$B$752,$B$753,1)</f>
        <v>1</v>
      </c>
      <c r="E3965" s="247">
        <f>IF(OR(D3965&lt;$F$757,D3965&gt;$F$758),C3965,"")</f>
        <v>4.0020396996249658E-21</v>
      </c>
      <c r="F3965" s="247" t="str">
        <f>IF(AND(D3965&gt;$F$757,D3965&lt;$F$758),C3965,"")</f>
        <v/>
      </c>
      <c r="G3965" s="247" t="str">
        <f>IF(C3965=MAX($C$761:$C$2761),C3965,"")</f>
        <v/>
      </c>
      <c r="H3965" s="247">
        <f>_xlfn.NORM.DIST(B3965,$F$753,$F$754,0)</f>
        <v>2.141641428785057E-250</v>
      </c>
      <c r="I3965" s="247" t="str">
        <f>IF(H3965=MAX($H$761:$H$2761),C3965,"")</f>
        <v/>
      </c>
      <c r="J3965" s="247"/>
      <c r="K3965" s="247"/>
      <c r="L3965" s="247"/>
      <c r="M3965" s="247"/>
      <c r="N3965" s="247"/>
      <c r="O3965" s="247"/>
      <c r="P3965" s="247"/>
      <c r="Q3965" s="247"/>
      <c r="R3965" s="247"/>
      <c r="AZ3965" s="259"/>
      <c r="BA3965" s="259">
        <f>BA3964+$BD$753</f>
        <v>20.537599999998783</v>
      </c>
      <c r="BB3965" s="274">
        <f t="shared" si="813"/>
        <v>4.5183411297301697E-3</v>
      </c>
      <c r="BC3965" s="259">
        <f t="shared" si="814"/>
        <v>1.1276237658257825E-5</v>
      </c>
      <c r="BD3965" s="259">
        <f t="shared" si="811"/>
        <v>1.1276237658257825E-5</v>
      </c>
      <c r="BE3965" s="254" t="str">
        <f t="shared" si="812"/>
        <v/>
      </c>
    </row>
    <row r="3966" spans="1:57" ht="20.100000000000001" customHeight="1" x14ac:dyDescent="0.25">
      <c r="A3966" s="248">
        <v>3188</v>
      </c>
      <c r="B3966" s="247">
        <f>$B$755+(A3966*$B$758)</f>
        <v>21037.766563481113</v>
      </c>
      <c r="C3966" s="247">
        <f>_xlfn.NORM.DIST($B3966,$B$752,$B$753,0)</f>
        <v>3.8643912100356019E-21</v>
      </c>
      <c r="D3966" s="247">
        <f>_xlfn.NORM.DIST($B3966,$B$752,$B$753,1)</f>
        <v>1</v>
      </c>
      <c r="E3966" s="247">
        <f>IF(OR(D3966&lt;$F$757,D3966&gt;$F$758),C3966,"")</f>
        <v>3.8643912100356019E-21</v>
      </c>
      <c r="F3966" s="247" t="str">
        <f>IF(AND(D3966&gt;$F$757,D3966&lt;$F$758),C3966,"")</f>
        <v/>
      </c>
      <c r="G3966" s="247" t="str">
        <f>IF(C3966=MAX($C$761:$C$2761),C3966,"")</f>
        <v/>
      </c>
      <c r="H3966" s="247">
        <f>_xlfn.NORM.DIST(B3966,$F$753,$F$754,0)</f>
        <v>2.450193257153964E-250</v>
      </c>
      <c r="I3966" s="247" t="str">
        <f>IF(H3966=MAX($H$761:$H$2761),C3966,"")</f>
        <v/>
      </c>
      <c r="J3966" s="247"/>
      <c r="K3966" s="247"/>
      <c r="L3966" s="247"/>
      <c r="M3966" s="247"/>
      <c r="N3966" s="247"/>
      <c r="O3966" s="247"/>
      <c r="P3966" s="247"/>
      <c r="Q3966" s="247"/>
      <c r="R3966" s="247"/>
      <c r="AZ3966" s="259"/>
      <c r="BA3966" s="259">
        <f>BA3965+$BD$753</f>
        <v>20.543999999998782</v>
      </c>
      <c r="BB3966" s="274">
        <f t="shared" si="813"/>
        <v>4.5070648920719119E-3</v>
      </c>
      <c r="BC3966" s="259">
        <f t="shared" si="814"/>
        <v>1.1248968839735161E-5</v>
      </c>
      <c r="BD3966" s="259">
        <f t="shared" si="811"/>
        <v>1.1248968839735161E-5</v>
      </c>
      <c r="BE3966" s="254" t="str">
        <f t="shared" si="812"/>
        <v/>
      </c>
    </row>
    <row r="3967" spans="1:57" ht="20.100000000000001" customHeight="1" x14ac:dyDescent="0.25">
      <c r="A3967" s="247">
        <v>3189</v>
      </c>
      <c r="B3967" s="247">
        <f>$B$755+(A3967*$B$758)</f>
        <v>21047.381630466247</v>
      </c>
      <c r="C3967" s="247">
        <f>_xlfn.NORM.DIST($B3967,$B$752,$B$753,0)</f>
        <v>3.7314173797928393E-21</v>
      </c>
      <c r="D3967" s="247">
        <f>_xlfn.NORM.DIST($B3967,$B$752,$B$753,1)</f>
        <v>1</v>
      </c>
      <c r="E3967" s="247">
        <f>IF(OR(D3967&lt;$F$757,D3967&gt;$F$758),C3967,"")</f>
        <v>3.7314173797928393E-21</v>
      </c>
      <c r="F3967" s="247" t="str">
        <f>IF(AND(D3967&gt;$F$757,D3967&lt;$F$758),C3967,"")</f>
        <v/>
      </c>
      <c r="G3967" s="247" t="str">
        <f>IF(C3967=MAX($C$761:$C$2761),C3967,"")</f>
        <v/>
      </c>
      <c r="H3967" s="247">
        <f>_xlfn.NORM.DIST(B3967,$F$753,$F$754,0)</f>
        <v>2.8031540958860596E-250</v>
      </c>
      <c r="I3967" s="247" t="str">
        <f>IF(H3967=MAX($H$761:$H$2761),C3967,"")</f>
        <v/>
      </c>
      <c r="J3967" s="247"/>
      <c r="K3967" s="247"/>
      <c r="L3967" s="247"/>
      <c r="M3967" s="247"/>
      <c r="N3967" s="247"/>
      <c r="O3967" s="247"/>
      <c r="P3967" s="247"/>
      <c r="Q3967" s="247"/>
      <c r="R3967" s="247"/>
      <c r="AZ3967" s="259"/>
      <c r="BA3967" s="259">
        <f>BA3966+$BD$753</f>
        <v>20.550399999998781</v>
      </c>
      <c r="BB3967" s="274">
        <f t="shared" si="813"/>
        <v>4.4958159232321767E-3</v>
      </c>
      <c r="BC3967" s="259">
        <f t="shared" si="814"/>
        <v>1.1221763242365637E-5</v>
      </c>
      <c r="BD3967" s="259">
        <f t="shared" si="811"/>
        <v>1.1221763242365637E-5</v>
      </c>
      <c r="BE3967" s="254" t="str">
        <f t="shared" si="812"/>
        <v/>
      </c>
    </row>
    <row r="3968" spans="1:57" ht="20.100000000000001" customHeight="1" x14ac:dyDescent="0.25">
      <c r="A3968" s="247">
        <v>3190</v>
      </c>
      <c r="B3968" s="247">
        <f>$B$755+(A3968*$B$758)</f>
        <v>21056.996697451388</v>
      </c>
      <c r="C3968" s="247">
        <f>_xlfn.NORM.DIST($B3968,$B$752,$B$753,0)</f>
        <v>3.6029615356316508E-21</v>
      </c>
      <c r="D3968" s="247">
        <f>_xlfn.NORM.DIST($B3968,$B$752,$B$753,1)</f>
        <v>1</v>
      </c>
      <c r="E3968" s="247">
        <f>IF(OR(D3968&lt;$F$757,D3968&gt;$F$758),C3968,"")</f>
        <v>3.6029615356316508E-21</v>
      </c>
      <c r="F3968" s="247" t="str">
        <f>IF(AND(D3968&gt;$F$757,D3968&lt;$F$758),C3968,"")</f>
        <v/>
      </c>
      <c r="G3968" s="247" t="str">
        <f>IF(C3968=MAX($C$761:$C$2761),C3968,"")</f>
        <v/>
      </c>
      <c r="H3968" s="247">
        <f>_xlfn.NORM.DIST(B3968,$F$753,$F$754,0)</f>
        <v>3.2069091450568249E-250</v>
      </c>
      <c r="I3968" s="247" t="str">
        <f>IF(H3968=MAX($H$761:$H$2761),C3968,"")</f>
        <v/>
      </c>
      <c r="J3968" s="247"/>
      <c r="K3968" s="247"/>
      <c r="L3968" s="247"/>
      <c r="M3968" s="247"/>
      <c r="N3968" s="247"/>
      <c r="O3968" s="247"/>
      <c r="P3968" s="247"/>
      <c r="Q3968" s="247"/>
      <c r="R3968" s="247"/>
      <c r="AZ3968" s="259"/>
      <c r="BA3968" s="259">
        <f>BA3967+$BD$753</f>
        <v>20.55679999999878</v>
      </c>
      <c r="BB3968" s="274">
        <f t="shared" si="813"/>
        <v>4.4845941599898111E-3</v>
      </c>
      <c r="BC3968" s="259">
        <f t="shared" si="814"/>
        <v>1.1194620728136387E-5</v>
      </c>
      <c r="BD3968" s="259">
        <f t="shared" si="811"/>
        <v>1.1194620728136387E-5</v>
      </c>
      <c r="BE3968" s="254" t="str">
        <f t="shared" si="812"/>
        <v/>
      </c>
    </row>
    <row r="3969" spans="1:57" ht="20.100000000000001" customHeight="1" x14ac:dyDescent="0.25">
      <c r="A3969" s="247">
        <v>3191</v>
      </c>
      <c r="B3969" s="247">
        <f>$B$755+(A3969*$B$758)</f>
        <v>21066.611764436522</v>
      </c>
      <c r="C3969" s="247">
        <f>_xlfn.NORM.DIST($B3969,$B$752,$B$753,0)</f>
        <v>3.4788721835011307E-21</v>
      </c>
      <c r="D3969" s="247">
        <f>_xlfn.NORM.DIST($B3969,$B$752,$B$753,1)</f>
        <v>1</v>
      </c>
      <c r="E3969" s="247">
        <f>IF(OR(D3969&lt;$F$757,D3969&gt;$F$758),C3969,"")</f>
        <v>3.4788721835011307E-21</v>
      </c>
      <c r="F3969" s="247" t="str">
        <f>IF(AND(D3969&gt;$F$757,D3969&lt;$F$758),C3969,"")</f>
        <v/>
      </c>
      <c r="G3969" s="247" t="str">
        <f>IF(C3969=MAX($C$761:$C$2761),C3969,"")</f>
        <v/>
      </c>
      <c r="H3969" s="247">
        <f>_xlfn.NORM.DIST(B3969,$F$753,$F$754,0)</f>
        <v>3.6687607480432062E-250</v>
      </c>
      <c r="I3969" s="247" t="str">
        <f>IF(H3969=MAX($H$761:$H$2761),C3969,"")</f>
        <v/>
      </c>
      <c r="J3969" s="247"/>
      <c r="K3969" s="247"/>
      <c r="L3969" s="247"/>
      <c r="M3969" s="247"/>
      <c r="N3969" s="247"/>
      <c r="O3969" s="247"/>
      <c r="P3969" s="247"/>
      <c r="Q3969" s="247"/>
      <c r="R3969" s="247"/>
      <c r="AZ3969" s="259"/>
      <c r="BA3969" s="259">
        <f>BA3968+$BD$753</f>
        <v>20.56319999999878</v>
      </c>
      <c r="BB3969" s="274">
        <f t="shared" si="813"/>
        <v>4.4733995392616747E-3</v>
      </c>
      <c r="BC3969" s="259">
        <f t="shared" si="814"/>
        <v>1.1167541159273937E-5</v>
      </c>
      <c r="BD3969" s="259">
        <f t="shared" si="811"/>
        <v>1.1167541159273937E-5</v>
      </c>
      <c r="BE3969" s="254" t="str">
        <f t="shared" si="812"/>
        <v/>
      </c>
    </row>
    <row r="3970" spans="1:57" ht="20.100000000000001" customHeight="1" x14ac:dyDescent="0.25">
      <c r="A3970" s="247">
        <v>3192</v>
      </c>
      <c r="B3970" s="247">
        <f>$B$755+(A3970*$B$758)</f>
        <v>21076.226831421664</v>
      </c>
      <c r="C3970" s="247">
        <f>_xlfn.NORM.DIST($B3970,$B$752,$B$753,0)</f>
        <v>3.359002839795329E-21</v>
      </c>
      <c r="D3970" s="247">
        <f>_xlfn.NORM.DIST($B3970,$B$752,$B$753,1)</f>
        <v>1</v>
      </c>
      <c r="E3970" s="247">
        <f>IF(OR(D3970&lt;$F$757,D3970&gt;$F$758),C3970,"")</f>
        <v>3.359002839795329E-21</v>
      </c>
      <c r="F3970" s="247" t="str">
        <f>IF(AND(D3970&gt;$F$757,D3970&lt;$F$758),C3970,"")</f>
        <v/>
      </c>
      <c r="G3970" s="247" t="str">
        <f>IF(C3970=MAX($C$761:$C$2761),C3970,"")</f>
        <v/>
      </c>
      <c r="H3970" s="247">
        <f>_xlfn.NORM.DIST(B3970,$F$753,$F$754,0)</f>
        <v>4.1970599921628332E-250</v>
      </c>
      <c r="I3970" s="247" t="str">
        <f>IF(H3970=MAX($H$761:$H$2761),C3970,"")</f>
        <v/>
      </c>
      <c r="J3970" s="247"/>
      <c r="K3970" s="247"/>
      <c r="L3970" s="247"/>
      <c r="M3970" s="247"/>
      <c r="N3970" s="247"/>
      <c r="O3970" s="247"/>
      <c r="P3970" s="247"/>
      <c r="Q3970" s="247"/>
      <c r="R3970" s="247"/>
      <c r="AZ3970" s="259"/>
      <c r="BA3970" s="259">
        <f>BA3969+$BD$753</f>
        <v>20.569599999998779</v>
      </c>
      <c r="BB3970" s="274">
        <f t="shared" si="813"/>
        <v>4.4622319981024007E-3</v>
      </c>
      <c r="BC3970" s="259">
        <f t="shared" si="814"/>
        <v>1.1140524398314464E-5</v>
      </c>
      <c r="BD3970" s="259">
        <f t="shared" si="811"/>
        <v>1.1140524398314464E-5</v>
      </c>
      <c r="BE3970" s="254" t="str">
        <f t="shared" si="812"/>
        <v/>
      </c>
    </row>
    <row r="3971" spans="1:57" ht="20.100000000000001" customHeight="1" x14ac:dyDescent="0.25">
      <c r="A3971" s="247">
        <v>3193</v>
      </c>
      <c r="B3971" s="247">
        <f>$B$755+(A3971*$B$758)</f>
        <v>21085.841898406798</v>
      </c>
      <c r="C3971" s="247">
        <f>_xlfn.NORM.DIST($B3971,$B$752,$B$753,0)</f>
        <v>3.2432118680029193E-21</v>
      </c>
      <c r="D3971" s="247">
        <f>_xlfn.NORM.DIST($B3971,$B$752,$B$753,1)</f>
        <v>1</v>
      </c>
      <c r="E3971" s="247">
        <f>IF(OR(D3971&lt;$F$757,D3971&gt;$F$758),C3971,"")</f>
        <v>3.2432118680029193E-21</v>
      </c>
      <c r="F3971" s="247" t="str">
        <f>IF(AND(D3971&gt;$F$757,D3971&lt;$F$758),C3971,"")</f>
        <v/>
      </c>
      <c r="G3971" s="247" t="str">
        <f>IF(C3971=MAX($C$761:$C$2761),C3971,"")</f>
        <v/>
      </c>
      <c r="H3971" s="247">
        <f>_xlfn.NORM.DIST(B3971,$F$753,$F$754,0)</f>
        <v>4.8013571733892317E-250</v>
      </c>
      <c r="I3971" s="247" t="str">
        <f>IF(H3971=MAX($H$761:$H$2761),C3971,"")</f>
        <v/>
      </c>
      <c r="J3971" s="247"/>
      <c r="K3971" s="247"/>
      <c r="L3971" s="247"/>
      <c r="M3971" s="247"/>
      <c r="N3971" s="247"/>
      <c r="O3971" s="247"/>
      <c r="P3971" s="247"/>
      <c r="Q3971" s="247"/>
      <c r="R3971" s="247"/>
      <c r="AZ3971" s="259"/>
      <c r="BA3971" s="259">
        <f>BA3970+$BD$753</f>
        <v>20.575999999998778</v>
      </c>
      <c r="BB3971" s="274">
        <f t="shared" si="813"/>
        <v>4.4510914737040863E-3</v>
      </c>
      <c r="BC3971" s="259">
        <f t="shared" si="814"/>
        <v>1.1113570308051747E-5</v>
      </c>
      <c r="BD3971" s="259">
        <f t="shared" si="811"/>
        <v>1.1113570308051747E-5</v>
      </c>
      <c r="BE3971" s="254" t="str">
        <f t="shared" si="812"/>
        <v/>
      </c>
    </row>
    <row r="3972" spans="1:57" ht="20.100000000000001" customHeight="1" x14ac:dyDescent="0.25">
      <c r="A3972" s="248">
        <v>3194</v>
      </c>
      <c r="B3972" s="247">
        <f>$B$755+(A3972*$B$758)</f>
        <v>21095.456965391939</v>
      </c>
      <c r="C3972" s="247">
        <f>_xlfn.NORM.DIST($B3972,$B$752,$B$753,0)</f>
        <v>3.1313623206018498E-21</v>
      </c>
      <c r="D3972" s="247">
        <f>_xlfn.NORM.DIST($B3972,$B$752,$B$753,1)</f>
        <v>1</v>
      </c>
      <c r="E3972" s="247">
        <f>IF(OR(D3972&lt;$F$757,D3972&gt;$F$758),C3972,"")</f>
        <v>3.1313623206018498E-21</v>
      </c>
      <c r="F3972" s="247" t="str">
        <f>IF(AND(D3972&gt;$F$757,D3972&lt;$F$758),C3972,"")</f>
        <v/>
      </c>
      <c r="G3972" s="247" t="str">
        <f>IF(C3972=MAX($C$761:$C$2761),C3972,"")</f>
        <v/>
      </c>
      <c r="H3972" s="247">
        <f>_xlfn.NORM.DIST(B3972,$F$753,$F$754,0)</f>
        <v>5.492573826431561E-250</v>
      </c>
      <c r="I3972" s="247" t="str">
        <f>IF(H3972=MAX($H$761:$H$2761),C3972,"")</f>
        <v/>
      </c>
      <c r="J3972" s="247"/>
      <c r="K3972" s="247"/>
      <c r="L3972" s="247"/>
      <c r="M3972" s="247"/>
      <c r="N3972" s="247"/>
      <c r="O3972" s="247"/>
      <c r="P3972" s="247"/>
      <c r="Q3972" s="247"/>
      <c r="R3972" s="247"/>
      <c r="AZ3972" s="259"/>
      <c r="BA3972" s="259">
        <f>BA3971+$BD$753</f>
        <v>20.582399999998778</v>
      </c>
      <c r="BB3972" s="274">
        <f t="shared" si="813"/>
        <v>4.4399779033960345E-3</v>
      </c>
      <c r="BC3972" s="259">
        <f t="shared" si="814"/>
        <v>1.1086678751529369E-5</v>
      </c>
      <c r="BD3972" s="259">
        <f t="shared" si="811"/>
        <v>1.1086678751529369E-5</v>
      </c>
      <c r="BE3972" s="254" t="str">
        <f t="shared" si="812"/>
        <v/>
      </c>
    </row>
    <row r="3973" spans="1:57" ht="20.100000000000001" customHeight="1" x14ac:dyDescent="0.25">
      <c r="A3973" s="247">
        <v>3195</v>
      </c>
      <c r="B3973" s="247">
        <f>$B$755+(A3973*$B$758)</f>
        <v>21105.072032377073</v>
      </c>
      <c r="C3973" s="247">
        <f>_xlfn.NORM.DIST($B3973,$B$752,$B$753,0)</f>
        <v>3.0233217860350393E-21</v>
      </c>
      <c r="D3973" s="247">
        <f>_xlfn.NORM.DIST($B3973,$B$752,$B$753,1)</f>
        <v>1</v>
      </c>
      <c r="E3973" s="247">
        <f>IF(OR(D3973&lt;$F$757,D3973&gt;$F$758),C3973,"")</f>
        <v>3.0233217860350393E-21</v>
      </c>
      <c r="F3973" s="247" t="str">
        <f>IF(AND(D3973&gt;$F$757,D3973&lt;$F$758),C3973,"")</f>
        <v/>
      </c>
      <c r="G3973" s="247" t="str">
        <f>IF(C3973=MAX($C$761:$C$2761),C3973,"")</f>
        <v/>
      </c>
      <c r="H3973" s="247">
        <f>_xlfn.NORM.DIST(B3973,$F$753,$F$754,0)</f>
        <v>6.2831994078665072E-250</v>
      </c>
      <c r="I3973" s="247" t="str">
        <f>IF(H3973=MAX($H$761:$H$2761),C3973,"")</f>
        <v/>
      </c>
      <c r="J3973" s="247"/>
      <c r="K3973" s="247"/>
      <c r="L3973" s="247"/>
      <c r="M3973" s="247"/>
      <c r="N3973" s="247"/>
      <c r="O3973" s="247"/>
      <c r="P3973" s="247"/>
      <c r="Q3973" s="247"/>
      <c r="R3973" s="247"/>
      <c r="AZ3973" s="259"/>
      <c r="BA3973" s="259">
        <f>BA3972+$BD$753</f>
        <v>20.588799999998777</v>
      </c>
      <c r="BB3973" s="274">
        <f t="shared" si="813"/>
        <v>4.4288912246445052E-3</v>
      </c>
      <c r="BC3973" s="259">
        <f t="shared" si="814"/>
        <v>1.1059849592119642E-5</v>
      </c>
      <c r="BD3973" s="259">
        <f t="shared" si="811"/>
        <v>1.1059849592119642E-5</v>
      </c>
      <c r="BE3973" s="254" t="str">
        <f t="shared" si="812"/>
        <v/>
      </c>
    </row>
    <row r="3974" spans="1:57" ht="20.100000000000001" customHeight="1" x14ac:dyDescent="0.25">
      <c r="A3974" s="247">
        <v>3196</v>
      </c>
      <c r="B3974" s="247">
        <f>$B$755+(A3974*$B$758)</f>
        <v>21114.687099362214</v>
      </c>
      <c r="C3974" s="247">
        <f>_xlfn.NORM.DIST($B3974,$B$752,$B$753,0)</f>
        <v>2.918962240604956E-21</v>
      </c>
      <c r="D3974" s="247">
        <f>_xlfn.NORM.DIST($B3974,$B$752,$B$753,1)</f>
        <v>1</v>
      </c>
      <c r="E3974" s="247">
        <f>IF(OR(D3974&lt;$F$757,D3974&gt;$F$758),C3974,"")</f>
        <v>2.918962240604956E-21</v>
      </c>
      <c r="F3974" s="247" t="str">
        <f>IF(AND(D3974&gt;$F$757,D3974&lt;$F$758),C3974,"")</f>
        <v/>
      </c>
      <c r="G3974" s="247" t="str">
        <f>IF(C3974=MAX($C$761:$C$2761),C3974,"")</f>
        <v/>
      </c>
      <c r="H3974" s="247">
        <f>_xlfn.NORM.DIST(B3974,$F$753,$F$754,0)</f>
        <v>7.1875161616510894E-250</v>
      </c>
      <c r="I3974" s="247" t="str">
        <f>IF(H3974=MAX($H$761:$H$2761),C3974,"")</f>
        <v/>
      </c>
      <c r="J3974" s="247"/>
      <c r="K3974" s="247"/>
      <c r="L3974" s="247"/>
      <c r="M3974" s="247"/>
      <c r="N3974" s="247"/>
      <c r="O3974" s="247"/>
      <c r="P3974" s="247"/>
      <c r="Q3974" s="247"/>
      <c r="R3974" s="247"/>
      <c r="AZ3974" s="259"/>
      <c r="BA3974" s="259">
        <f>BA3973+$BD$753</f>
        <v>20.595199999998776</v>
      </c>
      <c r="BB3974" s="274">
        <f t="shared" si="813"/>
        <v>4.4178313750523855E-3</v>
      </c>
      <c r="BC3974" s="259">
        <f t="shared" si="814"/>
        <v>1.1033082693395237E-5</v>
      </c>
      <c r="BD3974" s="259">
        <f t="shared" si="811"/>
        <v>1.1033082693395237E-5</v>
      </c>
      <c r="BE3974" s="254" t="str">
        <f t="shared" si="812"/>
        <v/>
      </c>
    </row>
    <row r="3975" spans="1:57" ht="20.100000000000001" customHeight="1" x14ac:dyDescent="0.25">
      <c r="A3975" s="247">
        <v>3197</v>
      </c>
      <c r="B3975" s="247">
        <f>$B$755+(A3975*$B$758)</f>
        <v>21124.302166347348</v>
      </c>
      <c r="C3975" s="247">
        <f>_xlfn.NORM.DIST($B3975,$B$752,$B$753,0)</f>
        <v>2.8181599051330566E-21</v>
      </c>
      <c r="D3975" s="247">
        <f>_xlfn.NORM.DIST($B3975,$B$752,$B$753,1)</f>
        <v>1</v>
      </c>
      <c r="E3975" s="247">
        <f>IF(OR(D3975&lt;$F$757,D3975&gt;$F$758),C3975,"")</f>
        <v>2.8181599051330566E-21</v>
      </c>
      <c r="F3975" s="247" t="str">
        <f>IF(AND(D3975&gt;$F$757,D3975&lt;$F$758),C3975,"")</f>
        <v/>
      </c>
      <c r="G3975" s="247" t="str">
        <f>IF(C3975=MAX($C$761:$C$2761),C3975,"")</f>
        <v/>
      </c>
      <c r="H3975" s="247">
        <f>_xlfn.NORM.DIST(B3975,$F$753,$F$754,0)</f>
        <v>8.2218562011142709E-250</v>
      </c>
      <c r="I3975" s="247" t="str">
        <f>IF(H3975=MAX($H$761:$H$2761),C3975,"")</f>
        <v/>
      </c>
      <c r="J3975" s="247"/>
      <c r="K3975" s="247"/>
      <c r="L3975" s="247"/>
      <c r="M3975" s="247"/>
      <c r="N3975" s="247"/>
      <c r="O3975" s="247"/>
      <c r="P3975" s="247"/>
      <c r="Q3975" s="247"/>
      <c r="R3975" s="247"/>
      <c r="AZ3975" s="259"/>
      <c r="BA3975" s="259">
        <f>BA3974+$BD$753</f>
        <v>20.601599999998776</v>
      </c>
      <c r="BB3975" s="274">
        <f t="shared" si="813"/>
        <v>4.4067982923589903E-3</v>
      </c>
      <c r="BC3975" s="259">
        <f t="shared" si="814"/>
        <v>1.1006377919267965E-5</v>
      </c>
      <c r="BD3975" s="259">
        <f t="shared" si="811"/>
        <v>1.1006377919267965E-5</v>
      </c>
      <c r="BE3975" s="254" t="str">
        <f t="shared" si="812"/>
        <v/>
      </c>
    </row>
    <row r="3976" spans="1:57" ht="20.100000000000001" customHeight="1" x14ac:dyDescent="0.25">
      <c r="A3976" s="247">
        <v>3198</v>
      </c>
      <c r="B3976" s="247">
        <f>$B$755+(A3976*$B$758)</f>
        <v>21133.91723333249</v>
      </c>
      <c r="C3976" s="247">
        <f>_xlfn.NORM.DIST($B3976,$B$752,$B$753,0)</f>
        <v>2.7207951062313251E-21</v>
      </c>
      <c r="D3976" s="247">
        <f>_xlfn.NORM.DIST($B3976,$B$752,$B$753,1)</f>
        <v>1</v>
      </c>
      <c r="E3976" s="247">
        <f>IF(OR(D3976&lt;$F$757,D3976&gt;$F$758),C3976,"")</f>
        <v>2.7207951062313251E-21</v>
      </c>
      <c r="F3976" s="247" t="str">
        <f>IF(AND(D3976&gt;$F$757,D3976&lt;$F$758),C3976,"")</f>
        <v/>
      </c>
      <c r="G3976" s="247" t="str">
        <f>IF(C3976=MAX($C$761:$C$2761),C3976,"")</f>
        <v/>
      </c>
      <c r="H3976" s="247">
        <f>_xlfn.NORM.DIST(B3976,$F$753,$F$754,0)</f>
        <v>9.4048954183096043E-250</v>
      </c>
      <c r="I3976" s="247" t="str">
        <f>IF(H3976=MAX($H$761:$H$2761),C3976,"")</f>
        <v/>
      </c>
      <c r="J3976" s="247"/>
      <c r="K3976" s="247"/>
      <c r="L3976" s="247"/>
      <c r="M3976" s="247"/>
      <c r="N3976" s="247"/>
      <c r="O3976" s="247"/>
      <c r="P3976" s="247"/>
      <c r="Q3976" s="247"/>
      <c r="R3976" s="247"/>
      <c r="AZ3976" s="259"/>
      <c r="BA3976" s="259">
        <f>BA3975+$BD$753</f>
        <v>20.607999999998775</v>
      </c>
      <c r="BB3976" s="274">
        <f t="shared" si="813"/>
        <v>4.3957919144397223E-3</v>
      </c>
      <c r="BC3976" s="259">
        <f t="shared" si="814"/>
        <v>1.0979735133866478E-5</v>
      </c>
      <c r="BD3976" s="259">
        <f t="shared" si="811"/>
        <v>1.0979735133866478E-5</v>
      </c>
      <c r="BE3976" s="254" t="str">
        <f t="shared" si="812"/>
        <v/>
      </c>
    </row>
    <row r="3977" spans="1:57" ht="20.100000000000001" customHeight="1" x14ac:dyDescent="0.25">
      <c r="A3977" s="247">
        <v>3199</v>
      </c>
      <c r="B3977" s="247">
        <f>$B$755+(A3977*$B$758)</f>
        <v>21143.532300317624</v>
      </c>
      <c r="C3977" s="247">
        <f>_xlfn.NORM.DIST($B3977,$B$752,$B$753,0)</f>
        <v>2.6267521420415811E-21</v>
      </c>
      <c r="D3977" s="247">
        <f>_xlfn.NORM.DIST($B3977,$B$752,$B$753,1)</f>
        <v>1</v>
      </c>
      <c r="E3977" s="247">
        <f>IF(OR(D3977&lt;$F$757,D3977&gt;$F$758),C3977,"")</f>
        <v>2.6267521420415811E-21</v>
      </c>
      <c r="F3977" s="247" t="str">
        <f>IF(AND(D3977&gt;$F$757,D3977&lt;$F$758),C3977,"")</f>
        <v/>
      </c>
      <c r="G3977" s="247" t="str">
        <f>IF(C3977=MAX($C$761:$C$2761),C3977,"")</f>
        <v/>
      </c>
      <c r="H3977" s="247">
        <f>_xlfn.NORM.DIST(B3977,$F$753,$F$754,0)</f>
        <v>1.0757989490955067E-249</v>
      </c>
      <c r="I3977" s="247" t="str">
        <f>IF(H3977=MAX($H$761:$H$2761),C3977,"")</f>
        <v/>
      </c>
      <c r="J3977" s="247"/>
      <c r="K3977" s="247"/>
      <c r="L3977" s="247"/>
      <c r="M3977" s="247"/>
      <c r="N3977" s="247"/>
      <c r="O3977" s="247"/>
      <c r="P3977" s="247"/>
      <c r="Q3977" s="247"/>
      <c r="R3977" s="247"/>
      <c r="AZ3977" s="259"/>
      <c r="BA3977" s="259">
        <f>BA3976+$BD$753</f>
        <v>20.614399999998774</v>
      </c>
      <c r="BB3977" s="274">
        <f t="shared" si="813"/>
        <v>4.3848121793058558E-3</v>
      </c>
      <c r="BC3977" s="259">
        <f t="shared" si="814"/>
        <v>1.0953154201633411E-5</v>
      </c>
      <c r="BD3977" s="259">
        <f t="shared" si="811"/>
        <v>1.0953154201633411E-5</v>
      </c>
      <c r="BE3977" s="254" t="str">
        <f t="shared" si="812"/>
        <v/>
      </c>
    </row>
    <row r="3978" spans="1:57" ht="20.100000000000001" customHeight="1" x14ac:dyDescent="0.25">
      <c r="A3978" s="247">
        <v>3200</v>
      </c>
      <c r="B3978" s="247">
        <f>$B$755+(A3978*$B$758)</f>
        <v>21153.147367302765</v>
      </c>
      <c r="C3978" s="247">
        <f>_xlfn.NORM.DIST($B3978,$B$752,$B$753,0)</f>
        <v>2.5359191522991432E-21</v>
      </c>
      <c r="D3978" s="247">
        <f>_xlfn.NORM.DIST($B3978,$B$752,$B$753,1)</f>
        <v>1</v>
      </c>
      <c r="E3978" s="247">
        <f>IF(OR(D3978&lt;$F$757,D3978&gt;$F$758),C3978,"")</f>
        <v>2.5359191522991432E-21</v>
      </c>
      <c r="F3978" s="247" t="str">
        <f>IF(AND(D3978&gt;$F$757,D3978&lt;$F$758),C3978,"")</f>
        <v/>
      </c>
      <c r="G3978" s="247" t="str">
        <f>IF(C3978=MAX($C$761:$C$2761),C3978,"")</f>
        <v/>
      </c>
      <c r="H3978" s="247">
        <f>_xlfn.NORM.DIST(B3978,$F$753,$F$754,0)</f>
        <v>1.2305558010520327E-249</v>
      </c>
      <c r="I3978" s="247" t="str">
        <f>IF(H3978=MAX($H$761:$H$2761),C3978,"")</f>
        <v/>
      </c>
      <c r="J3978" s="247"/>
      <c r="K3978" s="247"/>
      <c r="L3978" s="247"/>
      <c r="M3978" s="247"/>
      <c r="N3978" s="247"/>
      <c r="O3978" s="247"/>
      <c r="P3978" s="247"/>
      <c r="Q3978" s="247"/>
      <c r="R3978" s="247"/>
      <c r="AZ3978" s="259"/>
      <c r="BA3978" s="259">
        <f>BA3977+$BD$753</f>
        <v>20.620799999998773</v>
      </c>
      <c r="BB3978" s="274">
        <f t="shared" si="813"/>
        <v>4.3738590251042224E-3</v>
      </c>
      <c r="BC3978" s="259">
        <f t="shared" si="814"/>
        <v>1.0926634987242119E-5</v>
      </c>
      <c r="BD3978" s="259">
        <f t="shared" si="811"/>
        <v>1.0926634987242119E-5</v>
      </c>
      <c r="BE3978" s="254" t="str">
        <f t="shared" si="812"/>
        <v/>
      </c>
    </row>
    <row r="3979" spans="1:57" ht="20.100000000000001" customHeight="1" x14ac:dyDescent="0.25">
      <c r="A3979" s="248">
        <v>3201</v>
      </c>
      <c r="B3979" s="247">
        <f>$B$755+(A3979*$B$758)</f>
        <v>21162.762434287899</v>
      </c>
      <c r="C3979" s="247">
        <f>_xlfn.NORM.DIST($B3979,$B$752,$B$753,0)</f>
        <v>2.4481879925860581E-21</v>
      </c>
      <c r="D3979" s="247">
        <f>_xlfn.NORM.DIST($B3979,$B$752,$B$753,1)</f>
        <v>1</v>
      </c>
      <c r="E3979" s="247">
        <f>IF(OR(D3979&lt;$F$757,D3979&gt;$F$758),C3979,"")</f>
        <v>2.4481879925860581E-21</v>
      </c>
      <c r="F3979" s="247" t="str">
        <f>IF(AND(D3979&gt;$F$757,D3979&lt;$F$758),C3979,"")</f>
        <v/>
      </c>
      <c r="G3979" s="247" t="str">
        <f>IF(C3979=MAX($C$761:$C$2761),C3979,"")</f>
        <v/>
      </c>
      <c r="H3979" s="247">
        <f>_xlfn.NORM.DIST(B3979,$F$753,$F$754,0)</f>
        <v>1.4075523616087547E-249</v>
      </c>
      <c r="I3979" s="247" t="str">
        <f>IF(H3979=MAX($H$761:$H$2761),C3979,"")</f>
        <v/>
      </c>
      <c r="J3979" s="247"/>
      <c r="K3979" s="247"/>
      <c r="L3979" s="247"/>
      <c r="M3979" s="247"/>
      <c r="N3979" s="247"/>
      <c r="O3979" s="247"/>
      <c r="P3979" s="247"/>
      <c r="Q3979" s="247"/>
      <c r="R3979" s="247"/>
      <c r="AZ3979" s="259"/>
      <c r="BA3979" s="259">
        <f>BA3978+$BD$753</f>
        <v>20.627199999998773</v>
      </c>
      <c r="BB3979" s="274">
        <f t="shared" si="813"/>
        <v>4.3629323901169803E-3</v>
      </c>
      <c r="BC3979" s="259">
        <f t="shared" si="814"/>
        <v>1.0900177355684278E-5</v>
      </c>
      <c r="BD3979" s="259">
        <f t="shared" si="811"/>
        <v>1.0900177355684278E-5</v>
      </c>
      <c r="BE3979" s="254" t="str">
        <f t="shared" si="812"/>
        <v/>
      </c>
    </row>
    <row r="3980" spans="1:57" ht="20.100000000000001" customHeight="1" x14ac:dyDescent="0.25">
      <c r="A3980" s="247">
        <v>3202</v>
      </c>
      <c r="B3980" s="247">
        <f>$B$755+(A3980*$B$758)</f>
        <v>21172.37750127304</v>
      </c>
      <c r="C3980" s="247">
        <f>_xlfn.NORM.DIST($B3980,$B$752,$B$753,0)</f>
        <v>2.3634541126378262E-21</v>
      </c>
      <c r="D3980" s="247">
        <f>_xlfn.NORM.DIST($B3980,$B$752,$B$753,1)</f>
        <v>1</v>
      </c>
      <c r="E3980" s="247">
        <f>IF(OR(D3980&lt;$F$757,D3980&gt;$F$758),C3980,"")</f>
        <v>2.3634541126378262E-21</v>
      </c>
      <c r="F3980" s="247" t="str">
        <f>IF(AND(D3980&gt;$F$757,D3980&lt;$F$758),C3980,"")</f>
        <v/>
      </c>
      <c r="G3980" s="247" t="str">
        <f>IF(C3980=MAX($C$761:$C$2761),C3980,"")</f>
        <v/>
      </c>
      <c r="H3980" s="247">
        <f>_xlfn.NORM.DIST(B3980,$F$753,$F$754,0)</f>
        <v>1.60998140025155E-249</v>
      </c>
      <c r="I3980" s="247" t="str">
        <f>IF(H3980=MAX($H$761:$H$2761),C3980,"")</f>
        <v/>
      </c>
      <c r="J3980" s="247"/>
      <c r="K3980" s="247"/>
      <c r="L3980" s="247"/>
      <c r="M3980" s="247"/>
      <c r="N3980" s="247"/>
      <c r="O3980" s="247"/>
      <c r="P3980" s="247"/>
      <c r="Q3980" s="247"/>
      <c r="R3980" s="247"/>
      <c r="AZ3980" s="259"/>
      <c r="BA3980" s="259">
        <f>BA3979+$BD$753</f>
        <v>20.633599999998772</v>
      </c>
      <c r="BB3980" s="274">
        <f t="shared" si="813"/>
        <v>4.352032212761296E-3</v>
      </c>
      <c r="BC3980" s="259">
        <f t="shared" si="814"/>
        <v>1.0873781172151924E-5</v>
      </c>
      <c r="BD3980" s="259">
        <f t="shared" si="811"/>
        <v>1.0873781172151924E-5</v>
      </c>
      <c r="BE3980" s="254" t="str">
        <f t="shared" si="812"/>
        <v/>
      </c>
    </row>
    <row r="3981" spans="1:57" ht="20.100000000000001" customHeight="1" x14ac:dyDescent="0.25">
      <c r="A3981" s="247">
        <v>3203</v>
      </c>
      <c r="B3981" s="247">
        <f>$B$755+(A3981*$B$758)</f>
        <v>21181.992568258174</v>
      </c>
      <c r="C3981" s="247">
        <f>_xlfn.NORM.DIST($B3981,$B$752,$B$753,0)</f>
        <v>2.281616438578281E-21</v>
      </c>
      <c r="D3981" s="247">
        <f>_xlfn.NORM.DIST($B3981,$B$752,$B$753,1)</f>
        <v>1</v>
      </c>
      <c r="E3981" s="247">
        <f>IF(OR(D3981&lt;$F$757,D3981&gt;$F$758),C3981,"")</f>
        <v>2.281616438578281E-21</v>
      </c>
      <c r="F3981" s="247" t="str">
        <f>IF(AND(D3981&gt;$F$757,D3981&lt;$F$758),C3981,"")</f>
        <v/>
      </c>
      <c r="G3981" s="247" t="str">
        <f>IF(C3981=MAX($C$761:$C$2761),C3981,"")</f>
        <v/>
      </c>
      <c r="H3981" s="247">
        <f>_xlfn.NORM.DIST(B3981,$F$753,$F$754,0)</f>
        <v>1.8414935795948418E-249</v>
      </c>
      <c r="I3981" s="247" t="str">
        <f>IF(H3981=MAX($H$761:$H$2761),C3981,"")</f>
        <v/>
      </c>
      <c r="J3981" s="247"/>
      <c r="K3981" s="247"/>
      <c r="L3981" s="247"/>
      <c r="M3981" s="247"/>
      <c r="N3981" s="247"/>
      <c r="O3981" s="247"/>
      <c r="P3981" s="247"/>
      <c r="Q3981" s="247"/>
      <c r="R3981" s="247"/>
      <c r="AZ3981" s="259"/>
      <c r="BA3981" s="259">
        <f>BA3980+$BD$753</f>
        <v>20.639999999998771</v>
      </c>
      <c r="BB3981" s="274">
        <f t="shared" si="813"/>
        <v>4.3411584315891441E-3</v>
      </c>
      <c r="BC3981" s="259">
        <f t="shared" si="814"/>
        <v>1.0847446302178834E-5</v>
      </c>
      <c r="BD3981" s="259">
        <f t="shared" si="811"/>
        <v>1.0847446302178834E-5</v>
      </c>
      <c r="BE3981" s="254" t="str">
        <f t="shared" si="812"/>
        <v/>
      </c>
    </row>
    <row r="3982" spans="1:57" ht="20.100000000000001" customHeight="1" x14ac:dyDescent="0.25">
      <c r="A3982" s="247">
        <v>3204</v>
      </c>
      <c r="B3982" s="247">
        <f>$B$755+(A3982*$B$758)</f>
        <v>21191.607635243316</v>
      </c>
      <c r="C3982" s="247">
        <f>_xlfn.NORM.DIST($B3982,$B$752,$B$753,0)</f>
        <v>2.2025772589549125E-21</v>
      </c>
      <c r="D3982" s="247">
        <f>_xlfn.NORM.DIST($B3982,$B$752,$B$753,1)</f>
        <v>1</v>
      </c>
      <c r="E3982" s="247">
        <f>IF(OR(D3982&lt;$F$757,D3982&gt;$F$758),C3982,"")</f>
        <v>2.2025772589549125E-21</v>
      </c>
      <c r="F3982" s="247" t="str">
        <f>IF(AND(D3982&gt;$F$757,D3982&lt;$F$758),C3982,"")</f>
        <v/>
      </c>
      <c r="G3982" s="247" t="str">
        <f>IF(C3982=MAX($C$761:$C$2761),C3982,"")</f>
        <v/>
      </c>
      <c r="H3982" s="247">
        <f>_xlfn.NORM.DIST(B3982,$F$753,$F$754,0)</f>
        <v>2.1062630574589961E-249</v>
      </c>
      <c r="I3982" s="247" t="str">
        <f>IF(H3982=MAX($H$761:$H$2761),C3982,"")</f>
        <v/>
      </c>
      <c r="J3982" s="247"/>
      <c r="K3982" s="247"/>
      <c r="L3982" s="247"/>
      <c r="M3982" s="247"/>
      <c r="N3982" s="247"/>
      <c r="O3982" s="247"/>
      <c r="P3982" s="247"/>
      <c r="Q3982" s="247"/>
      <c r="R3982" s="247"/>
      <c r="AZ3982" s="259"/>
      <c r="BA3982" s="259">
        <f>BA3981+$BD$753</f>
        <v>20.646399999998771</v>
      </c>
      <c r="BB3982" s="274">
        <f t="shared" si="813"/>
        <v>4.3303109852869653E-3</v>
      </c>
      <c r="BC3982" s="259">
        <f t="shared" si="814"/>
        <v>1.0821172611516494E-5</v>
      </c>
      <c r="BD3982" s="259">
        <f t="shared" si="811"/>
        <v>1.0821172611516494E-5</v>
      </c>
      <c r="BE3982" s="254" t="str">
        <f t="shared" si="812"/>
        <v/>
      </c>
    </row>
    <row r="3983" spans="1:57" ht="20.100000000000001" customHeight="1" x14ac:dyDescent="0.25">
      <c r="A3983" s="247">
        <v>3205</v>
      </c>
      <c r="B3983" s="247">
        <f>$B$755+(A3983*$B$758)</f>
        <v>21201.22270222845</v>
      </c>
      <c r="C3983" s="247">
        <f>_xlfn.NORM.DIST($B3983,$B$752,$B$753,0)</f>
        <v>2.1262421144564434E-21</v>
      </c>
      <c r="D3983" s="247">
        <f>_xlfn.NORM.DIST($B3983,$B$752,$B$753,1)</f>
        <v>1</v>
      </c>
      <c r="E3983" s="247">
        <f>IF(OR(D3983&lt;$F$757,D3983&gt;$F$758),C3983,"")</f>
        <v>2.1262421144564434E-21</v>
      </c>
      <c r="F3983" s="247" t="str">
        <f>IF(AND(D3983&gt;$F$757,D3983&lt;$F$758),C3983,"")</f>
        <v/>
      </c>
      <c r="G3983" s="247" t="str">
        <f>IF(C3983=MAX($C$761:$C$2761),C3983,"")</f>
        <v/>
      </c>
      <c r="H3983" s="247">
        <f>_xlfn.NORM.DIST(B3983,$F$753,$F$754,0)</f>
        <v>2.40906247810786E-249</v>
      </c>
      <c r="I3983" s="247" t="str">
        <f>IF(H3983=MAX($H$761:$H$2761),C3983,"")</f>
        <v/>
      </c>
      <c r="J3983" s="247"/>
      <c r="K3983" s="247"/>
      <c r="L3983" s="247"/>
      <c r="M3983" s="247"/>
      <c r="N3983" s="247"/>
      <c r="O3983" s="247"/>
      <c r="P3983" s="247"/>
      <c r="Q3983" s="247"/>
      <c r="R3983" s="247"/>
      <c r="AZ3983" s="259"/>
      <c r="BA3983" s="259">
        <f>BA3982+$BD$753</f>
        <v>20.65279999999877</v>
      </c>
      <c r="BB3983" s="274">
        <f t="shared" si="813"/>
        <v>4.3194898126754488E-3</v>
      </c>
      <c r="BC3983" s="259">
        <f t="shared" si="814"/>
        <v>1.079495996620522E-5</v>
      </c>
      <c r="BD3983" s="259">
        <f t="shared" si="811"/>
        <v>1.079495996620522E-5</v>
      </c>
      <c r="BE3983" s="254" t="str">
        <f t="shared" si="812"/>
        <v/>
      </c>
    </row>
    <row r="3984" spans="1:57" ht="20.100000000000001" customHeight="1" x14ac:dyDescent="0.25">
      <c r="A3984" s="247">
        <v>3206</v>
      </c>
      <c r="B3984" s="247">
        <f>$B$755+(A3984*$B$758)</f>
        <v>21210.837769213591</v>
      </c>
      <c r="C3984" s="247">
        <f>_xlfn.NORM.DIST($B3984,$B$752,$B$753,0)</f>
        <v>2.0525196911927176E-21</v>
      </c>
      <c r="D3984" s="247">
        <f>_xlfn.NORM.DIST($B3984,$B$752,$B$753,1)</f>
        <v>1</v>
      </c>
      <c r="E3984" s="247">
        <f>IF(OR(D3984&lt;$F$757,D3984&gt;$F$758),C3984,"")</f>
        <v>2.0525196911927176E-21</v>
      </c>
      <c r="F3984" s="247" t="str">
        <f>IF(AND(D3984&gt;$F$757,D3984&lt;$F$758),C3984,"")</f>
        <v/>
      </c>
      <c r="G3984" s="247" t="str">
        <f>IF(C3984=MAX($C$761:$C$2761),C3984,"")</f>
        <v/>
      </c>
      <c r="H3984" s="247">
        <f>_xlfn.NORM.DIST(B3984,$F$753,$F$754,0)</f>
        <v>2.7553486950773225E-249</v>
      </c>
      <c r="I3984" s="247" t="str">
        <f>IF(H3984=MAX($H$761:$H$2761),C3984,"")</f>
        <v/>
      </c>
      <c r="J3984" s="247"/>
      <c r="K3984" s="247"/>
      <c r="L3984" s="247"/>
      <c r="M3984" s="247"/>
      <c r="N3984" s="247"/>
      <c r="O3984" s="247"/>
      <c r="P3984" s="247"/>
      <c r="Q3984" s="247"/>
      <c r="R3984" s="247"/>
      <c r="AZ3984" s="259"/>
      <c r="BA3984" s="259">
        <f>BA3983+$BD$753</f>
        <v>20.659199999998769</v>
      </c>
      <c r="BB3984" s="274">
        <f t="shared" si="813"/>
        <v>4.3086948527092436E-3</v>
      </c>
      <c r="BC3984" s="259">
        <f t="shared" si="814"/>
        <v>1.0768808232553342E-5</v>
      </c>
      <c r="BD3984" s="259">
        <f t="shared" si="811"/>
        <v>1.0768808232553342E-5</v>
      </c>
      <c r="BE3984" s="254" t="str">
        <f t="shared" si="812"/>
        <v/>
      </c>
    </row>
    <row r="3985" spans="1:57" ht="20.100000000000001" customHeight="1" x14ac:dyDescent="0.25">
      <c r="A3985" s="248">
        <v>3207</v>
      </c>
      <c r="B3985" s="247">
        <f>$B$755+(A3985*$B$758)</f>
        <v>21220.452836198725</v>
      </c>
      <c r="C3985" s="247">
        <f>_xlfn.NORM.DIST($B3985,$B$752,$B$753,0)</f>
        <v>1.9813217174267558E-21</v>
      </c>
      <c r="D3985" s="247">
        <f>_xlfn.NORM.DIST($B3985,$B$752,$B$753,1)</f>
        <v>1</v>
      </c>
      <c r="E3985" s="247">
        <f>IF(OR(D3985&lt;$F$757,D3985&gt;$F$758),C3985,"")</f>
        <v>1.9813217174267558E-21</v>
      </c>
      <c r="F3985" s="247" t="str">
        <f>IF(AND(D3985&gt;$F$757,D3985&lt;$F$758),C3985,"")</f>
        <v/>
      </c>
      <c r="G3985" s="247" t="str">
        <f>IF(C3985=MAX($C$761:$C$2761),C3985,"")</f>
        <v/>
      </c>
      <c r="H3985" s="247">
        <f>_xlfn.NORM.DIST(B3985,$F$753,$F$754,0)</f>
        <v>3.1513607597482065E-249</v>
      </c>
      <c r="I3985" s="247" t="str">
        <f>IF(H3985=MAX($H$761:$H$2761),C3985,"")</f>
        <v/>
      </c>
      <c r="J3985" s="247"/>
      <c r="K3985" s="247"/>
      <c r="L3985" s="247"/>
      <c r="M3985" s="247"/>
      <c r="N3985" s="247"/>
      <c r="O3985" s="247"/>
      <c r="P3985" s="247"/>
      <c r="Q3985" s="247"/>
      <c r="R3985" s="247"/>
      <c r="AZ3985" s="259"/>
      <c r="BA3985" s="259">
        <f>BA3984+$BD$753</f>
        <v>20.665599999998769</v>
      </c>
      <c r="BB3985" s="274">
        <f t="shared" si="813"/>
        <v>4.2979260444766902E-3</v>
      </c>
      <c r="BC3985" s="259">
        <f t="shared" si="814"/>
        <v>1.0742717277119861E-5</v>
      </c>
      <c r="BD3985" s="259">
        <f t="shared" si="811"/>
        <v>1.0742717277119861E-5</v>
      </c>
      <c r="BE3985" s="254" t="str">
        <f t="shared" si="812"/>
        <v/>
      </c>
    </row>
    <row r="3986" spans="1:57" ht="20.100000000000001" customHeight="1" x14ac:dyDescent="0.25">
      <c r="A3986" s="247">
        <v>3208</v>
      </c>
      <c r="B3986" s="247">
        <f>$B$755+(A3986*$B$758)</f>
        <v>21230.067903183866</v>
      </c>
      <c r="C3986" s="247">
        <f>_xlfn.NORM.DIST($B3986,$B$752,$B$753,0)</f>
        <v>1.9125628636459357E-21</v>
      </c>
      <c r="D3986" s="247">
        <f>_xlfn.NORM.DIST($B3986,$B$752,$B$753,1)</f>
        <v>1</v>
      </c>
      <c r="E3986" s="247">
        <f>IF(OR(D3986&lt;$F$757,D3986&gt;$F$758),C3986,"")</f>
        <v>1.9125628636459357E-21</v>
      </c>
      <c r="F3986" s="247" t="str">
        <f>IF(AND(D3986&gt;$F$757,D3986&lt;$F$758),C3986,"")</f>
        <v/>
      </c>
      <c r="G3986" s="247" t="str">
        <f>IF(C3986=MAX($C$761:$C$2761),C3986,"")</f>
        <v/>
      </c>
      <c r="H3986" s="247">
        <f>_xlfn.NORM.DIST(B3986,$F$753,$F$754,0)</f>
        <v>3.604231928939022E-249</v>
      </c>
      <c r="I3986" s="247" t="str">
        <f>IF(H3986=MAX($H$761:$H$2761),C3986,"")</f>
        <v/>
      </c>
      <c r="J3986" s="247"/>
      <c r="K3986" s="247"/>
      <c r="L3986" s="247"/>
      <c r="M3986" s="247"/>
      <c r="N3986" s="247"/>
      <c r="O3986" s="247"/>
      <c r="P3986" s="247"/>
      <c r="Q3986" s="247"/>
      <c r="R3986" s="247"/>
      <c r="AZ3986" s="259"/>
      <c r="BA3986" s="259">
        <f>BA3985+$BD$753</f>
        <v>20.671999999998768</v>
      </c>
      <c r="BB3986" s="274">
        <f t="shared" si="813"/>
        <v>4.2871833271995704E-3</v>
      </c>
      <c r="BC3986" s="259">
        <f t="shared" si="814"/>
        <v>1.0716686966754339E-5</v>
      </c>
      <c r="BD3986" s="259">
        <f t="shared" si="811"/>
        <v>1.0716686966754339E-5</v>
      </c>
      <c r="BE3986" s="254" t="str">
        <f t="shared" si="812"/>
        <v/>
      </c>
    </row>
    <row r="3987" spans="1:57" ht="20.100000000000001" customHeight="1" x14ac:dyDescent="0.25">
      <c r="A3987" s="247">
        <v>3209</v>
      </c>
      <c r="B3987" s="247">
        <f>$B$755+(A3987*$B$758)</f>
        <v>21239.682970169</v>
      </c>
      <c r="C3987" s="247">
        <f>_xlfn.NORM.DIST($B3987,$B$752,$B$753,0)</f>
        <v>1.8461606458688738E-21</v>
      </c>
      <c r="D3987" s="247">
        <f>_xlfn.NORM.DIST($B3987,$B$752,$B$753,1)</f>
        <v>1</v>
      </c>
      <c r="E3987" s="247">
        <f>IF(OR(D3987&lt;$F$757,D3987&gt;$F$758),C3987,"")</f>
        <v>1.8461606458688738E-21</v>
      </c>
      <c r="F3987" s="247" t="str">
        <f>IF(AND(D3987&gt;$F$757,D3987&lt;$F$758),C3987,"")</f>
        <v/>
      </c>
      <c r="G3987" s="247" t="str">
        <f>IF(C3987=MAX($C$761:$C$2761),C3987,"")</f>
        <v/>
      </c>
      <c r="H3987" s="247">
        <f>_xlfn.NORM.DIST(B3987,$F$753,$F$754,0)</f>
        <v>4.1221176951127485E-249</v>
      </c>
      <c r="I3987" s="247" t="str">
        <f>IF(H3987=MAX($H$761:$H$2761),C3987,"")</f>
        <v/>
      </c>
      <c r="J3987" s="247"/>
      <c r="K3987" s="247"/>
      <c r="L3987" s="247"/>
      <c r="M3987" s="247"/>
      <c r="N3987" s="247"/>
      <c r="O3987" s="247"/>
      <c r="P3987" s="247"/>
      <c r="Q3987" s="247"/>
      <c r="R3987" s="247"/>
      <c r="AZ3987" s="259"/>
      <c r="BA3987" s="259">
        <f>BA3986+$BD$753</f>
        <v>20.678399999998767</v>
      </c>
      <c r="BB3987" s="274">
        <f t="shared" si="813"/>
        <v>4.276466640232816E-3</v>
      </c>
      <c r="BC3987" s="259">
        <f t="shared" si="814"/>
        <v>1.0690717168556144E-5</v>
      </c>
      <c r="BD3987" s="259">
        <f t="shared" si="811"/>
        <v>1.0690717168556144E-5</v>
      </c>
      <c r="BE3987" s="254" t="str">
        <f t="shared" si="812"/>
        <v/>
      </c>
    </row>
    <row r="3988" spans="1:57" ht="20.100000000000001" customHeight="1" x14ac:dyDescent="0.25">
      <c r="A3988" s="247">
        <v>3210</v>
      </c>
      <c r="B3988" s="247">
        <f>$B$755+(A3988*$B$758)</f>
        <v>21249.298037154142</v>
      </c>
      <c r="C3988" s="247">
        <f>_xlfn.NORM.DIST($B3988,$B$752,$B$753,0)</f>
        <v>1.78203533208202E-21</v>
      </c>
      <c r="D3988" s="247">
        <f>_xlfn.NORM.DIST($B3988,$B$752,$B$753,1)</f>
        <v>1</v>
      </c>
      <c r="E3988" s="247">
        <f>IF(OR(D3988&lt;$F$757,D3988&gt;$F$758),C3988,"")</f>
        <v>1.78203533208202E-21</v>
      </c>
      <c r="F3988" s="247" t="str">
        <f>IF(AND(D3988&gt;$F$757,D3988&lt;$F$758),C3988,"")</f>
        <v/>
      </c>
      <c r="G3988" s="247" t="str">
        <f>IF(C3988=MAX($C$761:$C$2761),C3988,"")</f>
        <v/>
      </c>
      <c r="H3988" s="247">
        <f>_xlfn.NORM.DIST(B3988,$F$753,$F$754,0)</f>
        <v>4.7143421288841638E-249</v>
      </c>
      <c r="I3988" s="247" t="str">
        <f>IF(H3988=MAX($H$761:$H$2761),C3988,"")</f>
        <v/>
      </c>
      <c r="J3988" s="247"/>
      <c r="K3988" s="247"/>
      <c r="L3988" s="247"/>
      <c r="M3988" s="247"/>
      <c r="N3988" s="247"/>
      <c r="O3988" s="247"/>
      <c r="P3988" s="247"/>
      <c r="Q3988" s="247"/>
      <c r="R3988" s="247"/>
      <c r="AZ3988" s="259"/>
      <c r="BA3988" s="259">
        <f>BA3987+$BD$753</f>
        <v>20.684799999998766</v>
      </c>
      <c r="BB3988" s="274">
        <f t="shared" si="813"/>
        <v>4.2657759230642599E-3</v>
      </c>
      <c r="BC3988" s="259">
        <f t="shared" si="814"/>
        <v>1.0664807749890051E-5</v>
      </c>
      <c r="BD3988" s="259">
        <f t="shared" si="811"/>
        <v>1.0664807749890051E-5</v>
      </c>
      <c r="BE3988" s="254" t="str">
        <f t="shared" si="812"/>
        <v/>
      </c>
    </row>
    <row r="3989" spans="1:57" ht="20.100000000000001" customHeight="1" x14ac:dyDescent="0.25">
      <c r="A3989" s="247">
        <v>3211</v>
      </c>
      <c r="B3989" s="247">
        <f>$B$755+(A3989*$B$758)</f>
        <v>21258.913104139276</v>
      </c>
      <c r="C3989" s="247">
        <f>_xlfn.NORM.DIST($B3989,$B$752,$B$753,0)</f>
        <v>1.7201098517089692E-21</v>
      </c>
      <c r="D3989" s="247">
        <f>_xlfn.NORM.DIST($B3989,$B$752,$B$753,1)</f>
        <v>1</v>
      </c>
      <c r="E3989" s="247">
        <f>IF(OR(D3989&lt;$F$757,D3989&gt;$F$758),C3989,"")</f>
        <v>1.7201098517089692E-21</v>
      </c>
      <c r="F3989" s="247" t="str">
        <f>IF(AND(D3989&gt;$F$757,D3989&lt;$F$758),C3989,"")</f>
        <v/>
      </c>
      <c r="G3989" s="247" t="str">
        <f>IF(C3989=MAX($C$761:$C$2761),C3989,"")</f>
        <v/>
      </c>
      <c r="H3989" s="247">
        <f>_xlfn.NORM.DIST(B3989,$F$753,$F$754,0)</f>
        <v>5.3915651503656511E-249</v>
      </c>
      <c r="I3989" s="247" t="str">
        <f>IF(H3989=MAX($H$761:$H$2761),C3989,"")</f>
        <v/>
      </c>
      <c r="J3989" s="247"/>
      <c r="K3989" s="247"/>
      <c r="L3989" s="247"/>
      <c r="M3989" s="247"/>
      <c r="N3989" s="247"/>
      <c r="O3989" s="247"/>
      <c r="P3989" s="247"/>
      <c r="Q3989" s="247"/>
      <c r="R3989" s="247"/>
      <c r="AZ3989" s="259"/>
      <c r="BA3989" s="259">
        <f>BA3988+$BD$753</f>
        <v>20.691199999998766</v>
      </c>
      <c r="BB3989" s="274">
        <f t="shared" si="813"/>
        <v>4.2551111153143698E-3</v>
      </c>
      <c r="BC3989" s="259">
        <f t="shared" si="814"/>
        <v>1.0638958578393191E-5</v>
      </c>
      <c r="BD3989" s="259">
        <f t="shared" si="811"/>
        <v>1.0638958578393191E-5</v>
      </c>
      <c r="BE3989" s="254" t="str">
        <f t="shared" si="812"/>
        <v/>
      </c>
    </row>
    <row r="3990" spans="1:57" ht="20.100000000000001" customHeight="1" x14ac:dyDescent="0.25">
      <c r="A3990" s="247">
        <v>3212</v>
      </c>
      <c r="B3990" s="247">
        <f>$B$755+(A3990*$B$758)</f>
        <v>21268.528171124417</v>
      </c>
      <c r="C3990" s="247">
        <f>_xlfn.NORM.DIST($B3990,$B$752,$B$753,0)</f>
        <v>1.6603097080132943E-21</v>
      </c>
      <c r="D3990" s="247">
        <f>_xlfn.NORM.DIST($B3990,$B$752,$B$753,1)</f>
        <v>1</v>
      </c>
      <c r="E3990" s="247">
        <f>IF(OR(D3990&lt;$F$757,D3990&gt;$F$758),C3990,"")</f>
        <v>1.6603097080132943E-21</v>
      </c>
      <c r="F3990" s="247" t="str">
        <f>IF(AND(D3990&gt;$F$757,D3990&lt;$F$758),C3990,"")</f>
        <v/>
      </c>
      <c r="G3990" s="247" t="str">
        <f>IF(C3990=MAX($C$761:$C$2761),C3990,"")</f>
        <v/>
      </c>
      <c r="H3990" s="247">
        <f>_xlfn.NORM.DIST(B3990,$F$753,$F$754,0)</f>
        <v>6.165973719358221E-249</v>
      </c>
      <c r="I3990" s="247" t="str">
        <f>IF(H3990=MAX($H$761:$H$2761),C3990,"")</f>
        <v/>
      </c>
      <c r="J3990" s="247"/>
      <c r="K3990" s="247"/>
      <c r="L3990" s="247"/>
      <c r="M3990" s="247"/>
      <c r="N3990" s="247"/>
      <c r="O3990" s="247"/>
      <c r="P3990" s="247"/>
      <c r="Q3990" s="247"/>
      <c r="R3990" s="247"/>
      <c r="AZ3990" s="259"/>
      <c r="BA3990" s="259">
        <f>BA3989+$BD$753</f>
        <v>20.697599999998765</v>
      </c>
      <c r="BB3990" s="274">
        <f t="shared" si="813"/>
        <v>4.2444721567359766E-3</v>
      </c>
      <c r="BC3990" s="259">
        <f t="shared" si="814"/>
        <v>1.0613169521968106E-5</v>
      </c>
      <c r="BD3990" s="259">
        <f t="shared" si="811"/>
        <v>1.0613169521968106E-5</v>
      </c>
      <c r="BE3990" s="254" t="str">
        <f t="shared" si="812"/>
        <v/>
      </c>
    </row>
    <row r="3991" spans="1:57" ht="20.100000000000001" customHeight="1" x14ac:dyDescent="0.25">
      <c r="A3991" s="247">
        <v>3213</v>
      </c>
      <c r="B3991" s="247">
        <f>$B$755+(A3991*$B$758)</f>
        <v>21278.143238109551</v>
      </c>
      <c r="C3991" s="247">
        <f>_xlfn.NORM.DIST($B3991,$B$752,$B$753,0)</f>
        <v>1.602562893343221E-21</v>
      </c>
      <c r="D3991" s="247">
        <f>_xlfn.NORM.DIST($B3991,$B$752,$B$753,1)</f>
        <v>1</v>
      </c>
      <c r="E3991" s="247">
        <f>IF(OR(D3991&lt;$F$757,D3991&gt;$F$758),C3991,"")</f>
        <v>1.602562893343221E-21</v>
      </c>
      <c r="F3991" s="247" t="str">
        <f>IF(AND(D3991&gt;$F$757,D3991&lt;$F$758),C3991,"")</f>
        <v/>
      </c>
      <c r="G3991" s="247" t="str">
        <f>IF(C3991=MAX($C$761:$C$2761),C3991,"")</f>
        <v/>
      </c>
      <c r="H3991" s="247">
        <f>_xlfn.NORM.DIST(B3991,$F$753,$F$754,0)</f>
        <v>7.0515003611488101E-249</v>
      </c>
      <c r="I3991" s="247" t="str">
        <f>IF(H3991=MAX($H$761:$H$2761),C3991,"")</f>
        <v/>
      </c>
      <c r="J3991" s="247"/>
      <c r="K3991" s="247"/>
      <c r="L3991" s="247"/>
      <c r="M3991" s="247"/>
      <c r="N3991" s="247"/>
      <c r="O3991" s="247"/>
      <c r="P3991" s="247"/>
      <c r="Q3991" s="247"/>
      <c r="R3991" s="247"/>
      <c r="AZ3991" s="259"/>
      <c r="BA3991" s="259">
        <f>BA3990+$BD$753</f>
        <v>20.703999999998764</v>
      </c>
      <c r="BB3991" s="274">
        <f t="shared" si="813"/>
        <v>4.2338589872140085E-3</v>
      </c>
      <c r="BC3991" s="259">
        <f t="shared" si="814"/>
        <v>1.0587440448757597E-5</v>
      </c>
      <c r="BD3991" s="259">
        <f t="shared" si="811"/>
        <v>1.0587440448757597E-5</v>
      </c>
      <c r="BE3991" s="254" t="str">
        <f t="shared" si="812"/>
        <v/>
      </c>
    </row>
    <row r="3992" spans="1:57" ht="20.100000000000001" customHeight="1" x14ac:dyDescent="0.25">
      <c r="A3992" s="248">
        <v>3214</v>
      </c>
      <c r="B3992" s="247">
        <f>$B$755+(A3992*$B$758)</f>
        <v>21287.758305094692</v>
      </c>
      <c r="C3992" s="247">
        <f>_xlfn.NORM.DIST($B3992,$B$752,$B$753,0)</f>
        <v>1.5467998071257732E-21</v>
      </c>
      <c r="D3992" s="247">
        <f>_xlfn.NORM.DIST($B3992,$B$752,$B$753,1)</f>
        <v>1</v>
      </c>
      <c r="E3992" s="247">
        <f>IF(OR(D3992&lt;$F$757,D3992&gt;$F$758),C3992,"")</f>
        <v>1.5467998071257732E-21</v>
      </c>
      <c r="F3992" s="247" t="str">
        <f>IF(AND(D3992&gt;$F$757,D3992&lt;$F$758),C3992,"")</f>
        <v/>
      </c>
      <c r="G3992" s="247" t="str">
        <f>IF(C3992=MAX($C$761:$C$2761),C3992,"")</f>
        <v/>
      </c>
      <c r="H3992" s="247">
        <f>_xlfn.NORM.DIST(B3992,$F$753,$F$754,0)</f>
        <v>8.0640729322339004E-249</v>
      </c>
      <c r="I3992" s="247" t="str">
        <f>IF(H3992=MAX($H$761:$H$2761),C3992,"")</f>
        <v/>
      </c>
      <c r="J3992" s="247"/>
      <c r="K3992" s="247"/>
      <c r="L3992" s="247"/>
      <c r="M3992" s="247"/>
      <c r="N3992" s="247"/>
      <c r="O3992" s="247"/>
      <c r="P3992" s="247"/>
      <c r="Q3992" s="247"/>
      <c r="R3992" s="247"/>
      <c r="AZ3992" s="259"/>
      <c r="BA3992" s="259">
        <f>BA3991+$BD$753</f>
        <v>20.710399999998764</v>
      </c>
      <c r="BB3992" s="274">
        <f t="shared" si="813"/>
        <v>4.2232715467652509E-3</v>
      </c>
      <c r="BC3992" s="259">
        <f t="shared" si="814"/>
        <v>1.0561771227221052E-5</v>
      </c>
      <c r="BD3992" s="259">
        <f t="shared" si="811"/>
        <v>1.0561771227221052E-5</v>
      </c>
      <c r="BE3992" s="254" t="str">
        <f t="shared" si="812"/>
        <v/>
      </c>
    </row>
    <row r="3993" spans="1:57" ht="20.100000000000001" customHeight="1" x14ac:dyDescent="0.25">
      <c r="A3993" s="247">
        <v>3215</v>
      </c>
      <c r="B3993" s="247">
        <f>$B$755+(A3993*$B$758)</f>
        <v>21297.373372079826</v>
      </c>
      <c r="C3993" s="247">
        <f>_xlfn.NORM.DIST($B3993,$B$752,$B$753,0)</f>
        <v>1.4929531765240482E-21</v>
      </c>
      <c r="D3993" s="247">
        <f>_xlfn.NORM.DIST($B3993,$B$752,$B$753,1)</f>
        <v>1</v>
      </c>
      <c r="E3993" s="247">
        <f>IF(OR(D3993&lt;$F$757,D3993&gt;$F$758),C3993,"")</f>
        <v>1.4929531765240482E-21</v>
      </c>
      <c r="F3993" s="247" t="str">
        <f>IF(AND(D3993&gt;$F$757,D3993&lt;$F$758),C3993,"")</f>
        <v/>
      </c>
      <c r="G3993" s="247" t="str">
        <f>IF(C3993=MAX($C$761:$C$2761),C3993,"")</f>
        <v/>
      </c>
      <c r="H3993" s="247">
        <f>_xlfn.NORM.DIST(B3993,$F$753,$F$754,0)</f>
        <v>9.2219000873370583E-249</v>
      </c>
      <c r="I3993" s="247" t="str">
        <f>IF(H3993=MAX($H$761:$H$2761),C3993,"")</f>
        <v/>
      </c>
      <c r="J3993" s="247"/>
      <c r="K3993" s="247"/>
      <c r="L3993" s="247"/>
      <c r="M3993" s="247"/>
      <c r="N3993" s="247"/>
      <c r="O3993" s="247"/>
      <c r="P3993" s="247"/>
      <c r="Q3993" s="247"/>
      <c r="R3993" s="247"/>
      <c r="AZ3993" s="259"/>
      <c r="BA3993" s="259">
        <f>BA3992+$BD$753</f>
        <v>20.716799999998763</v>
      </c>
      <c r="BB3993" s="274">
        <f t="shared" si="813"/>
        <v>4.2127097755380299E-3</v>
      </c>
      <c r="BC3993" s="259">
        <f t="shared" si="814"/>
        <v>1.0536161726023424E-5</v>
      </c>
      <c r="BD3993" s="259">
        <f t="shared" si="811"/>
        <v>1.0536161726023424E-5</v>
      </c>
      <c r="BE3993" s="254" t="str">
        <f t="shared" si="812"/>
        <v/>
      </c>
    </row>
    <row r="3994" spans="1:57" ht="20.100000000000001" customHeight="1" x14ac:dyDescent="0.25">
      <c r="A3994" s="247">
        <v>3216</v>
      </c>
      <c r="B3994" s="247">
        <f>$B$755+(A3994*$B$758)</f>
        <v>21306.988439064968</v>
      </c>
      <c r="C3994" s="247">
        <f>_xlfn.NORM.DIST($B3994,$B$752,$B$753,0)</f>
        <v>1.4409579796710313E-21</v>
      </c>
      <c r="D3994" s="247">
        <f>_xlfn.NORM.DIST($B3994,$B$752,$B$753,1)</f>
        <v>1</v>
      </c>
      <c r="E3994" s="247">
        <f>IF(OR(D3994&lt;$F$757,D3994&gt;$F$758),C3994,"")</f>
        <v>1.4409579796710313E-21</v>
      </c>
      <c r="F3994" s="247" t="str">
        <f>IF(AND(D3994&gt;$F$757,D3994&lt;$F$758),C3994,"")</f>
        <v/>
      </c>
      <c r="G3994" s="247" t="str">
        <f>IF(C3994=MAX($C$761:$C$2761),C3994,"")</f>
        <v/>
      </c>
      <c r="H3994" s="247">
        <f>_xlfn.NORM.DIST(B3994,$F$753,$F$754,0)</f>
        <v>1.0545797545645261E-248</v>
      </c>
      <c r="I3994" s="247" t="str">
        <f>IF(H3994=MAX($H$761:$H$2761),C3994,"")</f>
        <v/>
      </c>
      <c r="J3994" s="247"/>
      <c r="K3994" s="247"/>
      <c r="L3994" s="247"/>
      <c r="M3994" s="247"/>
      <c r="N3994" s="247"/>
      <c r="O3994" s="247"/>
      <c r="P3994" s="247"/>
      <c r="Q3994" s="247"/>
      <c r="R3994" s="247"/>
      <c r="AZ3994" s="259"/>
      <c r="BA3994" s="259">
        <f>BA3993+$BD$753</f>
        <v>20.723199999998762</v>
      </c>
      <c r="BB3994" s="274">
        <f t="shared" si="813"/>
        <v>4.2021736138120065E-3</v>
      </c>
      <c r="BC3994" s="259">
        <f t="shared" si="814"/>
        <v>1.0510611814115896E-5</v>
      </c>
      <c r="BD3994" s="259">
        <f t="shared" si="811"/>
        <v>1.0510611814115896E-5</v>
      </c>
      <c r="BE3994" s="254" t="str">
        <f t="shared" si="812"/>
        <v/>
      </c>
    </row>
    <row r="3995" spans="1:57" ht="20.100000000000001" customHeight="1" x14ac:dyDescent="0.25">
      <c r="A3995" s="247">
        <v>3217</v>
      </c>
      <c r="B3995" s="247">
        <f>$B$755+(A3995*$B$758)</f>
        <v>21316.603506050102</v>
      </c>
      <c r="C3995" s="247">
        <f>_xlfn.NORM.DIST($B3995,$B$752,$B$753,0)</f>
        <v>1.3907513713988507E-21</v>
      </c>
      <c r="D3995" s="247">
        <f>_xlfn.NORM.DIST($B3995,$B$752,$B$753,1)</f>
        <v>1</v>
      </c>
      <c r="E3995" s="247">
        <f>IF(OR(D3995&lt;$F$757,D3995&gt;$F$758),C3995,"")</f>
        <v>1.3907513713988507E-21</v>
      </c>
      <c r="F3995" s="247" t="str">
        <f>IF(AND(D3995&gt;$F$757,D3995&lt;$F$758),C3995,"")</f>
        <v/>
      </c>
      <c r="G3995" s="247" t="str">
        <f>IF(C3995=MAX($C$761:$C$2761),C3995,"")</f>
        <v/>
      </c>
      <c r="H3995" s="247">
        <f>_xlfn.NORM.DIST(B3995,$F$753,$F$754,0)</f>
        <v>1.2059560981272496E-248</v>
      </c>
      <c r="I3995" s="247" t="str">
        <f>IF(H3995=MAX($H$761:$H$2761),C3995,"")</f>
        <v/>
      </c>
      <c r="J3995" s="247"/>
      <c r="K3995" s="247"/>
      <c r="L3995" s="247"/>
      <c r="M3995" s="247"/>
      <c r="N3995" s="247"/>
      <c r="O3995" s="247"/>
      <c r="P3995" s="247"/>
      <c r="Q3995" s="247"/>
      <c r="R3995" s="247"/>
      <c r="AZ3995" s="259"/>
      <c r="BA3995" s="259">
        <f>BA3994+$BD$753</f>
        <v>20.729599999998761</v>
      </c>
      <c r="BB3995" s="274">
        <f t="shared" si="813"/>
        <v>4.1916630019978906E-3</v>
      </c>
      <c r="BC3995" s="259">
        <f t="shared" si="814"/>
        <v>1.0485121360737613E-5</v>
      </c>
      <c r="BD3995" s="259">
        <f t="shared" si="811"/>
        <v>1.0485121360737613E-5</v>
      </c>
      <c r="BE3995" s="254" t="str">
        <f t="shared" si="812"/>
        <v/>
      </c>
    </row>
    <row r="3996" spans="1:57" ht="20.100000000000001" customHeight="1" x14ac:dyDescent="0.25">
      <c r="A3996" s="247">
        <v>3218</v>
      </c>
      <c r="B3996" s="247">
        <f>$B$755+(A3996*$B$758)</f>
        <v>21326.218573035243</v>
      </c>
      <c r="C3996" s="247">
        <f>_xlfn.NORM.DIST($B3996,$B$752,$B$753,0)</f>
        <v>1.3422726113823377E-21</v>
      </c>
      <c r="D3996" s="247">
        <f>_xlfn.NORM.DIST($B3996,$B$752,$B$753,1)</f>
        <v>1</v>
      </c>
      <c r="E3996" s="247">
        <f>IF(OR(D3996&lt;$F$757,D3996&gt;$F$758),C3996,"")</f>
        <v>1.3422726113823377E-21</v>
      </c>
      <c r="F3996" s="247" t="str">
        <f>IF(AND(D3996&gt;$F$757,D3996&lt;$F$758),C3996,"")</f>
        <v/>
      </c>
      <c r="G3996" s="247" t="str">
        <f>IF(C3996=MAX($C$761:$C$2761),C3996,"")</f>
        <v/>
      </c>
      <c r="H3996" s="247">
        <f>_xlfn.NORM.DIST(B3996,$F$753,$F$754,0)</f>
        <v>1.3790392193858095E-248</v>
      </c>
      <c r="I3996" s="247" t="str">
        <f>IF(H3996=MAX($H$761:$H$2761),C3996,"")</f>
        <v/>
      </c>
      <c r="J3996" s="247"/>
      <c r="K3996" s="247"/>
      <c r="L3996" s="247"/>
      <c r="M3996" s="247"/>
      <c r="N3996" s="247"/>
      <c r="O3996" s="247"/>
      <c r="P3996" s="247"/>
      <c r="Q3996" s="247"/>
      <c r="R3996" s="247"/>
      <c r="AZ3996" s="259"/>
      <c r="BA3996" s="259">
        <f>BA3995+$BD$753</f>
        <v>20.735999999998761</v>
      </c>
      <c r="BB3996" s="274">
        <f t="shared" si="813"/>
        <v>4.1811778806371529E-3</v>
      </c>
      <c r="BC3996" s="259">
        <f t="shared" si="814"/>
        <v>1.0459690235341094E-5</v>
      </c>
      <c r="BD3996" s="259">
        <f t="shared" si="811"/>
        <v>1.0459690235341094E-5</v>
      </c>
      <c r="BE3996" s="254" t="str">
        <f t="shared" si="812"/>
        <v/>
      </c>
    </row>
    <row r="3997" spans="1:57" ht="20.100000000000001" customHeight="1" x14ac:dyDescent="0.25">
      <c r="A3997" s="247">
        <v>3219</v>
      </c>
      <c r="B3997" s="247">
        <f>$B$755+(A3997*$B$758)</f>
        <v>21335.833640020377</v>
      </c>
      <c r="C3997" s="247">
        <f>_xlfn.NORM.DIST($B3997,$B$752,$B$753,0)</f>
        <v>1.295462994620986E-21</v>
      </c>
      <c r="D3997" s="247">
        <f>_xlfn.NORM.DIST($B3997,$B$752,$B$753,1)</f>
        <v>1</v>
      </c>
      <c r="E3997" s="247">
        <f>IF(OR(D3997&lt;$F$757,D3997&gt;$F$758),C3997,"")</f>
        <v>1.295462994620986E-21</v>
      </c>
      <c r="F3997" s="247" t="str">
        <f>IF(AND(D3997&gt;$F$757,D3997&lt;$F$758),C3997,"")</f>
        <v/>
      </c>
      <c r="G3997" s="247" t="str">
        <f>IF(C3997=MAX($C$761:$C$2761),C3997,"")</f>
        <v/>
      </c>
      <c r="H3997" s="247">
        <f>_xlfn.NORM.DIST(B3997,$F$753,$F$754,0)</f>
        <v>1.5769386164338991E-248</v>
      </c>
      <c r="I3997" s="247" t="str">
        <f>IF(H3997=MAX($H$761:$H$2761),C3997,"")</f>
        <v/>
      </c>
      <c r="J3997" s="247"/>
      <c r="K3997" s="247"/>
      <c r="L3997" s="247"/>
      <c r="M3997" s="247"/>
      <c r="N3997" s="247"/>
      <c r="O3997" s="247"/>
      <c r="P3997" s="247"/>
      <c r="Q3997" s="247"/>
      <c r="R3997" s="247"/>
      <c r="AZ3997" s="259"/>
      <c r="BA3997" s="259">
        <f>BA3996+$BD$753</f>
        <v>20.74239999999876</v>
      </c>
      <c r="BB3997" s="274">
        <f t="shared" si="813"/>
        <v>4.1707181904018118E-3</v>
      </c>
      <c r="BC3997" s="259">
        <f t="shared" si="814"/>
        <v>1.0434318307684168E-5</v>
      </c>
      <c r="BD3997" s="259">
        <f t="shared" si="811"/>
        <v>1.0434318307684168E-5</v>
      </c>
      <c r="BE3997" s="254" t="str">
        <f t="shared" si="812"/>
        <v/>
      </c>
    </row>
    <row r="3998" spans="1:57" ht="20.100000000000001" customHeight="1" x14ac:dyDescent="0.25">
      <c r="A3998" s="248">
        <v>3220</v>
      </c>
      <c r="B3998" s="247">
        <f>$B$755+(A3998*$B$758)</f>
        <v>21345.448707005518</v>
      </c>
      <c r="C3998" s="247">
        <f>_xlfn.NORM.DIST($B3998,$B$752,$B$753,0)</f>
        <v>1.2502657841829468E-21</v>
      </c>
      <c r="D3998" s="247">
        <f>_xlfn.NORM.DIST($B3998,$B$752,$B$753,1)</f>
        <v>1</v>
      </c>
      <c r="E3998" s="247">
        <f>IF(OR(D3998&lt;$F$757,D3998&gt;$F$758),C3998,"")</f>
        <v>1.2502657841829468E-21</v>
      </c>
      <c r="F3998" s="247" t="str">
        <f>IF(AND(D3998&gt;$F$757,D3998&lt;$F$758),C3998,"")</f>
        <v/>
      </c>
      <c r="G3998" s="247" t="str">
        <f>IF(C3998=MAX($C$761:$C$2761),C3998,"")</f>
        <v/>
      </c>
      <c r="H3998" s="247">
        <f>_xlfn.NORM.DIST(B3998,$F$753,$F$754,0)</f>
        <v>1.8032087685368782E-248</v>
      </c>
      <c r="I3998" s="247" t="str">
        <f>IF(H3998=MAX($H$761:$H$2761),C3998,"")</f>
        <v/>
      </c>
      <c r="J3998" s="247"/>
      <c r="K3998" s="247"/>
      <c r="L3998" s="247"/>
      <c r="M3998" s="247"/>
      <c r="N3998" s="247"/>
      <c r="O3998" s="247"/>
      <c r="P3998" s="247"/>
      <c r="Q3998" s="247"/>
      <c r="R3998" s="247"/>
      <c r="AZ3998" s="259"/>
      <c r="BA3998" s="259">
        <f>BA3997+$BD$753</f>
        <v>20.748799999998759</v>
      </c>
      <c r="BB3998" s="274">
        <f t="shared" si="813"/>
        <v>4.1602838720941277E-3</v>
      </c>
      <c r="BC3998" s="259">
        <f t="shared" si="814"/>
        <v>1.04090054477389E-5</v>
      </c>
      <c r="BD3998" s="259">
        <f t="shared" si="811"/>
        <v>1.04090054477389E-5</v>
      </c>
      <c r="BE3998" s="254" t="str">
        <f t="shared" si="812"/>
        <v/>
      </c>
    </row>
    <row r="3999" spans="1:57" ht="20.100000000000001" customHeight="1" x14ac:dyDescent="0.25">
      <c r="A3999" s="247">
        <v>3221</v>
      </c>
      <c r="B3999" s="247">
        <f>$B$755+(A3999*$B$758)</f>
        <v>21355.063773990652</v>
      </c>
      <c r="C3999" s="247">
        <f>_xlfn.NORM.DIST($B3999,$B$752,$B$753,0)</f>
        <v>1.2066261461397939E-21</v>
      </c>
      <c r="D3999" s="247">
        <f>_xlfn.NORM.DIST($B3999,$B$752,$B$753,1)</f>
        <v>1</v>
      </c>
      <c r="E3999" s="247">
        <f>IF(OR(D3999&lt;$F$757,D3999&gt;$F$758),C3999,"")</f>
        <v>1.2066261461397939E-21</v>
      </c>
      <c r="F3999" s="247" t="str">
        <f>IF(AND(D3999&gt;$F$757,D3999&lt;$F$758),C3999,"")</f>
        <v/>
      </c>
      <c r="G3999" s="247" t="str">
        <f>IF(C3999=MAX($C$761:$C$2761),C3999,"")</f>
        <v/>
      </c>
      <c r="H3999" s="247">
        <f>_xlfn.NORM.DIST(B3999,$F$753,$F$754,0)</f>
        <v>2.0619127494686045E-248</v>
      </c>
      <c r="I3999" s="247" t="str">
        <f>IF(H3999=MAX($H$761:$H$2761),C3999,"")</f>
        <v/>
      </c>
      <c r="J3999" s="247"/>
      <c r="K3999" s="247"/>
      <c r="L3999" s="247"/>
      <c r="M3999" s="247"/>
      <c r="N3999" s="247"/>
      <c r="O3999" s="247"/>
      <c r="P3999" s="247"/>
      <c r="Q3999" s="247"/>
      <c r="R3999" s="247"/>
      <c r="AZ3999" s="259"/>
      <c r="BA3999" s="259">
        <f>BA3998+$BD$753</f>
        <v>20.755199999998759</v>
      </c>
      <c r="BB3999" s="274">
        <f t="shared" si="813"/>
        <v>4.1498748666463888E-3</v>
      </c>
      <c r="BC3999" s="259">
        <f t="shared" si="814"/>
        <v>1.0383751525804355E-5</v>
      </c>
      <c r="BD3999" s="259">
        <f t="shared" si="811"/>
        <v>1.0383751525804355E-5</v>
      </c>
      <c r="BE3999" s="254" t="str">
        <f t="shared" si="812"/>
        <v/>
      </c>
    </row>
    <row r="4000" spans="1:57" ht="20.100000000000001" customHeight="1" x14ac:dyDescent="0.25">
      <c r="A4000" s="247">
        <v>3222</v>
      </c>
      <c r="B4000" s="247">
        <f>$B$755+(A4000*$B$758)</f>
        <v>21364.678840975794</v>
      </c>
      <c r="C4000" s="247">
        <f>_xlfn.NORM.DIST($B4000,$B$752,$B$753,0)</f>
        <v>1.1644910866207725E-21</v>
      </c>
      <c r="D4000" s="247">
        <f>_xlfn.NORM.DIST($B4000,$B$752,$B$753,1)</f>
        <v>1</v>
      </c>
      <c r="E4000" s="247">
        <f>IF(OR(D4000&lt;$F$757,D4000&gt;$F$758),C4000,"")</f>
        <v>1.1644910866207725E-21</v>
      </c>
      <c r="F4000" s="247" t="str">
        <f>IF(AND(D4000&gt;$F$757,D4000&lt;$F$758),C4000,"")</f>
        <v/>
      </c>
      <c r="G4000" s="247" t="str">
        <f>IF(C4000=MAX($C$761:$C$2761),C4000,"")</f>
        <v/>
      </c>
      <c r="H4000" s="247">
        <f>_xlfn.NORM.DIST(B4000,$F$753,$F$754,0)</f>
        <v>2.357694925512498E-248</v>
      </c>
      <c r="I4000" s="247" t="str">
        <f>IF(H4000=MAX($H$761:$H$2761),C4000,"")</f>
        <v/>
      </c>
      <c r="J4000" s="247"/>
      <c r="K4000" s="247"/>
      <c r="L4000" s="247"/>
      <c r="M4000" s="247"/>
      <c r="N4000" s="247"/>
      <c r="O4000" s="247"/>
      <c r="P4000" s="247"/>
      <c r="Q4000" s="247"/>
      <c r="R4000" s="247"/>
      <c r="AZ4000" s="259"/>
      <c r="BA4000" s="259">
        <f>BA3999+$BD$753</f>
        <v>20.761599999998758</v>
      </c>
      <c r="BB4000" s="274">
        <f t="shared" si="813"/>
        <v>4.1394911151205844E-3</v>
      </c>
      <c r="BC4000" s="259">
        <f t="shared" si="814"/>
        <v>1.0358556412368679E-5</v>
      </c>
      <c r="BD4000" s="259">
        <f t="shared" si="811"/>
        <v>1.0358556412368679E-5</v>
      </c>
      <c r="BE4000" s="254" t="str">
        <f t="shared" si="812"/>
        <v/>
      </c>
    </row>
    <row r="4001" spans="1:57" ht="20.100000000000001" customHeight="1" x14ac:dyDescent="0.25">
      <c r="A4001" s="247">
        <v>3223</v>
      </c>
      <c r="B4001" s="247">
        <f>$B$755+(A4001*$B$758)</f>
        <v>21374.293907960928</v>
      </c>
      <c r="C4001" s="247">
        <f>_xlfn.NORM.DIST($B4001,$B$752,$B$753,0)</f>
        <v>1.1238093909195553E-21</v>
      </c>
      <c r="D4001" s="247">
        <f>_xlfn.NORM.DIST($B4001,$B$752,$B$753,1)</f>
        <v>1</v>
      </c>
      <c r="E4001" s="247">
        <f>IF(OR(D4001&lt;$F$757,D4001&gt;$F$758),C4001,"")</f>
        <v>1.1238093909195553E-21</v>
      </c>
      <c r="F4001" s="247" t="str">
        <f>IF(AND(D4001&gt;$F$757,D4001&lt;$F$758),C4001,"")</f>
        <v/>
      </c>
      <c r="G4001" s="247" t="str">
        <f>IF(C4001=MAX($C$761:$C$2761),C4001,"")</f>
        <v/>
      </c>
      <c r="H4001" s="247">
        <f>_xlfn.NORM.DIST(B4001,$F$753,$F$754,0)</f>
        <v>2.6958640341711881E-248</v>
      </c>
      <c r="I4001" s="247" t="str">
        <f>IF(H4001=MAX($H$761:$H$2761),C4001,"")</f>
        <v/>
      </c>
      <c r="J4001" s="247"/>
      <c r="K4001" s="247"/>
      <c r="L4001" s="247"/>
      <c r="M4001" s="247"/>
      <c r="N4001" s="247"/>
      <c r="O4001" s="247"/>
      <c r="P4001" s="247"/>
      <c r="Q4001" s="247"/>
      <c r="R4001" s="247"/>
      <c r="AZ4001" s="259"/>
      <c r="BA4001" s="259">
        <f>BA4000+$BD$753</f>
        <v>20.767999999998757</v>
      </c>
      <c r="BB4001" s="274">
        <f t="shared" si="813"/>
        <v>4.1291325587082157E-3</v>
      </c>
      <c r="BC4001" s="259">
        <f t="shared" si="814"/>
        <v>1.0333419978227933E-5</v>
      </c>
      <c r="BD4001" s="259">
        <f t="shared" si="811"/>
        <v>1.0333419978227933E-5</v>
      </c>
      <c r="BE4001" s="254" t="str">
        <f t="shared" si="812"/>
        <v/>
      </c>
    </row>
    <row r="4002" spans="1:57" ht="20.100000000000001" customHeight="1" x14ac:dyDescent="0.25">
      <c r="A4002" s="247">
        <v>3224</v>
      </c>
      <c r="B4002" s="247">
        <f>$B$755+(A4002*$B$758)</f>
        <v>21383.908974946069</v>
      </c>
      <c r="C4002" s="247">
        <f>_xlfn.NORM.DIST($B4002,$B$752,$B$753,0)</f>
        <v>1.0845315645865032E-21</v>
      </c>
      <c r="D4002" s="247">
        <f>_xlfn.NORM.DIST($B4002,$B$752,$B$753,1)</f>
        <v>1</v>
      </c>
      <c r="E4002" s="247">
        <f>IF(OR(D4002&lt;$F$757,D4002&gt;$F$758),C4002,"")</f>
        <v>1.0845315645865032E-21</v>
      </c>
      <c r="F4002" s="247" t="str">
        <f>IF(AND(D4002&gt;$F$757,D4002&lt;$F$758),C4002,"")</f>
        <v/>
      </c>
      <c r="G4002" s="247" t="str">
        <f>IF(C4002=MAX($C$761:$C$2761),C4002,"")</f>
        <v/>
      </c>
      <c r="H4002" s="247">
        <f>_xlfn.NORM.DIST(B4002,$F$753,$F$754,0)</f>
        <v>3.0824881243543878E-248</v>
      </c>
      <c r="I4002" s="247" t="str">
        <f>IF(H4002=MAX($H$761:$H$2761),C4002,"")</f>
        <v/>
      </c>
      <c r="J4002" s="247"/>
      <c r="K4002" s="247"/>
      <c r="L4002" s="247"/>
      <c r="M4002" s="247"/>
      <c r="N4002" s="247"/>
      <c r="O4002" s="247"/>
      <c r="P4002" s="247"/>
      <c r="Q4002" s="247"/>
      <c r="R4002" s="247"/>
      <c r="AZ4002" s="259"/>
      <c r="BA4002" s="259">
        <f>BA4001+$BD$753</f>
        <v>20.774399999998757</v>
      </c>
      <c r="BB4002" s="274">
        <f t="shared" si="813"/>
        <v>4.1187991387299878E-3</v>
      </c>
      <c r="BC4002" s="259">
        <f t="shared" si="814"/>
        <v>1.0308342094423641E-5</v>
      </c>
      <c r="BD4002" s="259">
        <f t="shared" si="811"/>
        <v>1.0308342094423641E-5</v>
      </c>
      <c r="BE4002" s="254" t="str">
        <f t="shared" si="812"/>
        <v/>
      </c>
    </row>
    <row r="4003" spans="1:57" ht="20.100000000000001" customHeight="1" x14ac:dyDescent="0.25">
      <c r="A4003" s="247">
        <v>3225</v>
      </c>
      <c r="B4003" s="247">
        <f>$B$755+(A4003*$B$758)</f>
        <v>21393.524041931203</v>
      </c>
      <c r="C4003" s="247">
        <f>_xlfn.NORM.DIST($B4003,$B$752,$B$753,0)</f>
        <v>1.0466097764436662E-21</v>
      </c>
      <c r="D4003" s="247">
        <f>_xlfn.NORM.DIST($B4003,$B$752,$B$753,1)</f>
        <v>1</v>
      </c>
      <c r="E4003" s="247">
        <f>IF(OR(D4003&lt;$F$757,D4003&gt;$F$758),C4003,"")</f>
        <v>1.0466097764436662E-21</v>
      </c>
      <c r="F4003" s="247" t="str">
        <f>IF(AND(D4003&gt;$F$757,D4003&lt;$F$758),C4003,"")</f>
        <v/>
      </c>
      <c r="G4003" s="247" t="str">
        <f>IF(C4003=MAX($C$761:$C$2761),C4003,"")</f>
        <v/>
      </c>
      <c r="H4003" s="247">
        <f>_xlfn.NORM.DIST(B4003,$F$753,$F$754,0)</f>
        <v>3.5245030497963942E-248</v>
      </c>
      <c r="I4003" s="247" t="str">
        <f>IF(H4003=MAX($H$761:$H$2761),C4003,"")</f>
        <v/>
      </c>
      <c r="J4003" s="247"/>
      <c r="K4003" s="247"/>
      <c r="L4003" s="247"/>
      <c r="M4003" s="247"/>
      <c r="N4003" s="247"/>
      <c r="O4003" s="247"/>
      <c r="P4003" s="247"/>
      <c r="Q4003" s="247"/>
      <c r="R4003" s="247"/>
      <c r="AZ4003" s="259"/>
      <c r="BA4003" s="259">
        <f>BA4002+$BD$753</f>
        <v>20.780799999998756</v>
      </c>
      <c r="BB4003" s="274">
        <f t="shared" si="813"/>
        <v>4.1084907966355642E-3</v>
      </c>
      <c r="BC4003" s="259">
        <f t="shared" si="814"/>
        <v>1.0283322632239321E-5</v>
      </c>
      <c r="BD4003" s="259">
        <f t="shared" si="811"/>
        <v>1.0283322632239321E-5</v>
      </c>
      <c r="BE4003" s="254" t="str">
        <f t="shared" si="812"/>
        <v/>
      </c>
    </row>
    <row r="4004" spans="1:57" ht="20.100000000000001" customHeight="1" x14ac:dyDescent="0.25">
      <c r="A4004" s="247">
        <v>3226</v>
      </c>
      <c r="B4004" s="247">
        <f>$B$755+(A4004*$B$758)</f>
        <v>21403.139108916344</v>
      </c>
      <c r="C4004" s="247">
        <f>_xlfn.NORM.DIST($B4004,$B$752,$B$753,0)</f>
        <v>1.0099978034598571E-21</v>
      </c>
      <c r="D4004" s="247">
        <f>_xlfn.NORM.DIST($B4004,$B$752,$B$753,1)</f>
        <v>1</v>
      </c>
      <c r="E4004" s="247">
        <f>IF(OR(D4004&lt;$F$757,D4004&gt;$F$758),C4004,"")</f>
        <v>1.0099978034598571E-21</v>
      </c>
      <c r="F4004" s="247" t="str">
        <f>IF(AND(D4004&gt;$F$757,D4004&lt;$F$758),C4004,"")</f>
        <v/>
      </c>
      <c r="G4004" s="247" t="str">
        <f>IF(C4004=MAX($C$761:$C$2761),C4004,"")</f>
        <v/>
      </c>
      <c r="H4004" s="247">
        <f>_xlfn.NORM.DIST(B4004,$F$753,$F$754,0)</f>
        <v>4.0298364485247648E-248</v>
      </c>
      <c r="I4004" s="247" t="str">
        <f>IF(H4004=MAX($H$761:$H$2761),C4004,"")</f>
        <v/>
      </c>
      <c r="J4004" s="247"/>
      <c r="K4004" s="247"/>
      <c r="L4004" s="247"/>
      <c r="M4004" s="247"/>
      <c r="N4004" s="247"/>
      <c r="O4004" s="247"/>
      <c r="P4004" s="247"/>
      <c r="Q4004" s="247"/>
      <c r="R4004" s="247"/>
      <c r="AZ4004" s="259"/>
      <c r="BA4004" s="259">
        <f>BA4003+$BD$753</f>
        <v>20.787199999998755</v>
      </c>
      <c r="BB4004" s="274">
        <f t="shared" si="813"/>
        <v>4.0982074740033249E-3</v>
      </c>
      <c r="BC4004" s="259">
        <f t="shared" si="814"/>
        <v>1.025836146325166E-5</v>
      </c>
      <c r="BD4004" s="259">
        <f t="shared" si="811"/>
        <v>1.025836146325166E-5</v>
      </c>
      <c r="BE4004" s="254" t="str">
        <f t="shared" si="812"/>
        <v/>
      </c>
    </row>
    <row r="4005" spans="1:57" ht="20.100000000000001" customHeight="1" x14ac:dyDescent="0.25">
      <c r="A4005" s="248">
        <v>3227</v>
      </c>
      <c r="B4005" s="247">
        <f>$B$755+(A4005*$B$758)</f>
        <v>21412.754175901478</v>
      </c>
      <c r="C4005" s="247">
        <f>_xlfn.NORM.DIST($B4005,$B$752,$B$753,0)</f>
        <v>9.7465097742684616E-22</v>
      </c>
      <c r="D4005" s="247">
        <f>_xlfn.NORM.DIST($B4005,$B$752,$B$753,1)</f>
        <v>1</v>
      </c>
      <c r="E4005" s="247">
        <f>IF(OR(D4005&lt;$F$757,D4005&gt;$F$758),C4005,"")</f>
        <v>9.7465097742684616E-22</v>
      </c>
      <c r="F4005" s="247" t="str">
        <f>IF(AND(D4005&gt;$F$757,D4005&lt;$F$758),C4005,"")</f>
        <v/>
      </c>
      <c r="G4005" s="247" t="str">
        <f>IF(C4005=MAX($C$761:$C$2761),C4005,"")</f>
        <v/>
      </c>
      <c r="H4005" s="247">
        <f>_xlfn.NORM.DIST(B4005,$F$753,$F$754,0)</f>
        <v>4.6075494165237303E-248</v>
      </c>
      <c r="I4005" s="247" t="str">
        <f>IF(H4005=MAX($H$761:$H$2761),C4005,"")</f>
        <v/>
      </c>
      <c r="J4005" s="247"/>
      <c r="K4005" s="247"/>
      <c r="L4005" s="247"/>
      <c r="M4005" s="247"/>
      <c r="N4005" s="247"/>
      <c r="O4005" s="247"/>
      <c r="P4005" s="247"/>
      <c r="Q4005" s="247"/>
      <c r="R4005" s="247"/>
      <c r="AZ4005" s="259"/>
      <c r="BA4005" s="259">
        <f>BA4004+$BD$753</f>
        <v>20.793599999998754</v>
      </c>
      <c r="BB4005" s="274">
        <f t="shared" si="813"/>
        <v>4.0879491125400732E-3</v>
      </c>
      <c r="BC4005" s="259">
        <f t="shared" si="814"/>
        <v>1.0233458459268929E-5</v>
      </c>
      <c r="BD4005" s="259">
        <f t="shared" si="811"/>
        <v>1.0233458459268929E-5</v>
      </c>
      <c r="BE4005" s="254" t="str">
        <f t="shared" si="812"/>
        <v/>
      </c>
    </row>
    <row r="4006" spans="1:57" ht="20.100000000000001" customHeight="1" x14ac:dyDescent="0.25">
      <c r="A4006" s="247">
        <v>3228</v>
      </c>
      <c r="B4006" s="247">
        <f>$B$755+(A4006*$B$758)</f>
        <v>21422.36924288662</v>
      </c>
      <c r="C4006" s="247">
        <f>_xlfn.NORM.DIST($B4006,$B$752,$B$753,0)</f>
        <v>9.4052613337787349E-22</v>
      </c>
      <c r="D4006" s="247">
        <f>_xlfn.NORM.DIST($B4006,$B$752,$B$753,1)</f>
        <v>1</v>
      </c>
      <c r="E4006" s="247">
        <f>IF(OR(D4006&lt;$F$757,D4006&gt;$F$758),C4006,"")</f>
        <v>9.4052613337787349E-22</v>
      </c>
      <c r="F4006" s="247" t="str">
        <f>IF(AND(D4006&gt;$F$757,D4006&lt;$F$758),C4006,"")</f>
        <v/>
      </c>
      <c r="G4006" s="247" t="str">
        <f>IF(C4006=MAX($C$761:$C$2761),C4006,"")</f>
        <v/>
      </c>
      <c r="H4006" s="247">
        <f>_xlfn.NORM.DIST(B4006,$F$753,$F$754,0)</f>
        <v>5.2679983983014333E-248</v>
      </c>
      <c r="I4006" s="247" t="str">
        <f>IF(H4006=MAX($H$761:$H$2761),C4006,"")</f>
        <v/>
      </c>
      <c r="J4006" s="247"/>
      <c r="K4006" s="247"/>
      <c r="L4006" s="247"/>
      <c r="M4006" s="247"/>
      <c r="N4006" s="247"/>
      <c r="O4006" s="247"/>
      <c r="P4006" s="247"/>
      <c r="Q4006" s="247"/>
      <c r="R4006" s="247"/>
      <c r="AZ4006" s="259"/>
      <c r="BA4006" s="259">
        <f>BA4005+$BD$753</f>
        <v>20.799999999998754</v>
      </c>
      <c r="BB4006" s="274">
        <f t="shared" si="813"/>
        <v>4.0777156540808043E-3</v>
      </c>
      <c r="BC4006" s="259">
        <f t="shared" si="814"/>
        <v>1.0208613492358742E-5</v>
      </c>
      <c r="BD4006" s="259">
        <f t="shared" si="811"/>
        <v>1.0208613492358742E-5</v>
      </c>
      <c r="BE4006" s="254" t="str">
        <f t="shared" si="812"/>
        <v/>
      </c>
    </row>
    <row r="4007" spans="1:57" ht="20.100000000000001" customHeight="1" x14ac:dyDescent="0.25">
      <c r="A4007" s="247">
        <v>3229</v>
      </c>
      <c r="B4007" s="247">
        <f>$B$755+(A4007*$B$758)</f>
        <v>21431.984309871754</v>
      </c>
      <c r="C4007" s="247">
        <f>_xlfn.NORM.DIST($B4007,$B$752,$B$753,0)</f>
        <v>9.0758155969310128E-22</v>
      </c>
      <c r="D4007" s="247">
        <f>_xlfn.NORM.DIST($B4007,$B$752,$B$753,1)</f>
        <v>1</v>
      </c>
      <c r="E4007" s="247">
        <f>IF(OR(D4007&lt;$F$757,D4007&gt;$F$758),C4007,"")</f>
        <v>9.0758155969310128E-22</v>
      </c>
      <c r="F4007" s="247" t="str">
        <f>IF(AND(D4007&gt;$F$757,D4007&lt;$F$758),C4007,"")</f>
        <v/>
      </c>
      <c r="G4007" s="247" t="str">
        <f>IF(C4007=MAX($C$761:$C$2761),C4007,"")</f>
        <v/>
      </c>
      <c r="H4007" s="247">
        <f>_xlfn.NORM.DIST(B4007,$F$753,$F$754,0)</f>
        <v>6.0230201763255624E-248</v>
      </c>
      <c r="I4007" s="247" t="str">
        <f>IF(H4007=MAX($H$761:$H$2761),C4007,"")</f>
        <v/>
      </c>
      <c r="J4007" s="247"/>
      <c r="K4007" s="247"/>
      <c r="L4007" s="247"/>
      <c r="M4007" s="247"/>
      <c r="N4007" s="247"/>
      <c r="O4007" s="247"/>
      <c r="P4007" s="247"/>
      <c r="Q4007" s="247"/>
      <c r="R4007" s="247"/>
      <c r="AZ4007" s="259"/>
      <c r="BA4007" s="259">
        <f>BA4006+$BD$753</f>
        <v>20.806399999998753</v>
      </c>
      <c r="BB4007" s="274">
        <f t="shared" si="813"/>
        <v>4.0675070405884455E-3</v>
      </c>
      <c r="BC4007" s="259">
        <f t="shared" si="814"/>
        <v>1.0183826434858462E-5</v>
      </c>
      <c r="BD4007" s="259">
        <f t="shared" si="811"/>
        <v>1.0183826434858462E-5</v>
      </c>
      <c r="BE4007" s="254" t="str">
        <f t="shared" si="812"/>
        <v/>
      </c>
    </row>
    <row r="4008" spans="1:57" ht="20.100000000000001" customHeight="1" x14ac:dyDescent="0.25">
      <c r="A4008" s="247">
        <v>3230</v>
      </c>
      <c r="B4008" s="247">
        <f>$B$755+(A4008*$B$758)</f>
        <v>21441.599376856895</v>
      </c>
      <c r="C4008" s="247">
        <f>_xlfn.NORM.DIST($B4008,$B$752,$B$753,0)</f>
        <v>8.75776949837116E-22</v>
      </c>
      <c r="D4008" s="247">
        <f>_xlfn.NORM.DIST($B4008,$B$752,$B$753,1)</f>
        <v>1</v>
      </c>
      <c r="E4008" s="247">
        <f>IF(OR(D4008&lt;$F$757,D4008&gt;$F$758),C4008,"")</f>
        <v>8.75776949837116E-22</v>
      </c>
      <c r="F4008" s="247" t="str">
        <f>IF(AND(D4008&gt;$F$757,D4008&lt;$F$758),C4008,"")</f>
        <v/>
      </c>
      <c r="G4008" s="247" t="str">
        <f>IF(C4008=MAX($C$761:$C$2761),C4008,"")</f>
        <v/>
      </c>
      <c r="H4008" s="247">
        <f>_xlfn.NORM.DIST(B4008,$F$753,$F$754,0)</f>
        <v>6.8861432517552909E-248</v>
      </c>
      <c r="I4008" s="247" t="str">
        <f>IF(H4008=MAX($H$761:$H$2761),C4008,"")</f>
        <v/>
      </c>
      <c r="J4008" s="247"/>
      <c r="K4008" s="247"/>
      <c r="L4008" s="247"/>
      <c r="M4008" s="247"/>
      <c r="N4008" s="247"/>
      <c r="O4008" s="247"/>
      <c r="P4008" s="247"/>
      <c r="Q4008" s="247"/>
      <c r="R4008" s="247"/>
      <c r="AZ4008" s="259"/>
      <c r="BA4008" s="259">
        <f>BA4007+$BD$753</f>
        <v>20.812799999998752</v>
      </c>
      <c r="BB4008" s="274">
        <f t="shared" si="813"/>
        <v>4.0573232141535871E-3</v>
      </c>
      <c r="BC4008" s="259">
        <f t="shared" si="814"/>
        <v>1.0159097159347444E-5</v>
      </c>
      <c r="BD4008" s="259">
        <f t="shared" si="811"/>
        <v>1.0159097159347444E-5</v>
      </c>
      <c r="BE4008" s="254" t="str">
        <f t="shared" si="812"/>
        <v/>
      </c>
    </row>
    <row r="4009" spans="1:57" ht="20.100000000000001" customHeight="1" x14ac:dyDescent="0.25">
      <c r="A4009" s="247">
        <v>3231</v>
      </c>
      <c r="B4009" s="247">
        <f>$B$755+(A4009*$B$758)</f>
        <v>21451.214443842029</v>
      </c>
      <c r="C4009" s="247">
        <f>_xlfn.NORM.DIST($B4009,$B$752,$B$753,0)</f>
        <v>8.4507335567647361E-22</v>
      </c>
      <c r="D4009" s="247">
        <f>_xlfn.NORM.DIST($B4009,$B$752,$B$753,1)</f>
        <v>1</v>
      </c>
      <c r="E4009" s="247">
        <f>IF(OR(D4009&lt;$F$757,D4009&gt;$F$758),C4009,"")</f>
        <v>8.4507335567647361E-22</v>
      </c>
      <c r="F4009" s="247" t="str">
        <f>IF(AND(D4009&gt;$F$757,D4009&lt;$F$758),C4009,"")</f>
        <v/>
      </c>
      <c r="G4009" s="247" t="str">
        <f>IF(C4009=MAX($C$761:$C$2761),C4009,"")</f>
        <v/>
      </c>
      <c r="H4009" s="247">
        <f>_xlfn.NORM.DIST(B4009,$F$753,$F$754,0)</f>
        <v>7.8728293776332209E-248</v>
      </c>
      <c r="I4009" s="247" t="str">
        <f>IF(H4009=MAX($H$761:$H$2761),C4009,"")</f>
        <v/>
      </c>
      <c r="J4009" s="247"/>
      <c r="K4009" s="247"/>
      <c r="L4009" s="247"/>
      <c r="M4009" s="247"/>
      <c r="N4009" s="247"/>
      <c r="O4009" s="247"/>
      <c r="P4009" s="247"/>
      <c r="Q4009" s="247"/>
      <c r="R4009" s="247"/>
      <c r="AZ4009" s="259"/>
      <c r="BA4009" s="259">
        <f>BA4008+$BD$753</f>
        <v>20.819199999998752</v>
      </c>
      <c r="BB4009" s="274">
        <f t="shared" si="813"/>
        <v>4.0471641169942396E-3</v>
      </c>
      <c r="BC4009" s="259">
        <f t="shared" si="814"/>
        <v>1.0134425538672193E-5</v>
      </c>
      <c r="BD4009" s="259">
        <f t="shared" si="811"/>
        <v>1.0134425538672193E-5</v>
      </c>
      <c r="BE4009" s="254" t="str">
        <f t="shared" si="812"/>
        <v/>
      </c>
    </row>
    <row r="4010" spans="1:57" ht="20.100000000000001" customHeight="1" x14ac:dyDescent="0.25">
      <c r="A4010" s="247">
        <v>3232</v>
      </c>
      <c r="B4010" s="247">
        <f>$B$755+(A4010*$B$758)</f>
        <v>21460.82951082717</v>
      </c>
      <c r="C4010" s="247">
        <f>_xlfn.NORM.DIST($B4010,$B$752,$B$753,0)</f>
        <v>8.1543314232566501E-22</v>
      </c>
      <c r="D4010" s="247">
        <f>_xlfn.NORM.DIST($B4010,$B$752,$B$753,1)</f>
        <v>1</v>
      </c>
      <c r="E4010" s="247">
        <f>IF(OR(D4010&lt;$F$757,D4010&gt;$F$758),C4010,"")</f>
        <v>8.1543314232566501E-22</v>
      </c>
      <c r="F4010" s="247" t="str">
        <f>IF(AND(D4010&gt;$F$757,D4010&lt;$F$758),C4010,"")</f>
        <v/>
      </c>
      <c r="G4010" s="247" t="str">
        <f>IF(C4010=MAX($C$761:$C$2761),C4010,"")</f>
        <v/>
      </c>
      <c r="H4010" s="247">
        <f>_xlfn.NORM.DIST(B4010,$F$753,$F$754,0)</f>
        <v>9.0007495412437531E-248</v>
      </c>
      <c r="I4010" s="247" t="str">
        <f>IF(H4010=MAX($H$761:$H$2761),C4010,"")</f>
        <v/>
      </c>
      <c r="J4010" s="247"/>
      <c r="K4010" s="247"/>
      <c r="L4010" s="247"/>
      <c r="M4010" s="247"/>
      <c r="N4010" s="247"/>
      <c r="O4010" s="247"/>
      <c r="P4010" s="247"/>
      <c r="Q4010" s="247"/>
      <c r="R4010" s="247"/>
      <c r="AZ4010" s="259"/>
      <c r="BA4010" s="259">
        <f>BA4009+$BD$753</f>
        <v>20.825599999998751</v>
      </c>
      <c r="BB4010" s="274">
        <f t="shared" si="813"/>
        <v>4.0370296914555674E-3</v>
      </c>
      <c r="BC4010" s="259">
        <f t="shared" si="814"/>
        <v>1.0109811445937686E-5</v>
      </c>
      <c r="BD4010" s="259">
        <f t="shared" si="811"/>
        <v>1.0109811445937686E-5</v>
      </c>
      <c r="BE4010" s="254" t="str">
        <f t="shared" si="812"/>
        <v/>
      </c>
    </row>
    <row r="4011" spans="1:57" ht="20.100000000000001" customHeight="1" x14ac:dyDescent="0.25">
      <c r="A4011" s="248">
        <v>3233</v>
      </c>
      <c r="B4011" s="247">
        <f>$B$755+(A4011*$B$758)</f>
        <v>21470.444577812304</v>
      </c>
      <c r="C4011" s="247">
        <f>_xlfn.NORM.DIST($B4011,$B$752,$B$753,0)</f>
        <v>7.8681994447290242E-22</v>
      </c>
      <c r="D4011" s="247">
        <f>_xlfn.NORM.DIST($B4011,$B$752,$B$753,1)</f>
        <v>1</v>
      </c>
      <c r="E4011" s="247">
        <f>IF(OR(D4011&lt;$F$757,D4011&gt;$F$758),C4011,"")</f>
        <v>7.8681994447290242E-22</v>
      </c>
      <c r="F4011" s="247" t="str">
        <f>IF(AND(D4011&gt;$F$757,D4011&lt;$F$758),C4011,"")</f>
        <v/>
      </c>
      <c r="G4011" s="247" t="str">
        <f>IF(C4011=MAX($C$761:$C$2761),C4011,"")</f>
        <v/>
      </c>
      <c r="H4011" s="247">
        <f>_xlfn.NORM.DIST(B4011,$F$753,$F$754,0)</f>
        <v>1.0290099303923957E-247</v>
      </c>
      <c r="I4011" s="247" t="str">
        <f>IF(H4011=MAX($H$761:$H$2761),C4011,"")</f>
        <v/>
      </c>
      <c r="J4011" s="247"/>
      <c r="K4011" s="247"/>
      <c r="L4011" s="247"/>
      <c r="M4011" s="247"/>
      <c r="N4011" s="247"/>
      <c r="O4011" s="247"/>
      <c r="P4011" s="247"/>
      <c r="Q4011" s="247"/>
      <c r="R4011" s="247"/>
      <c r="AZ4011" s="259"/>
      <c r="BA4011" s="259">
        <f>BA4010+$BD$753</f>
        <v>20.83199999999875</v>
      </c>
      <c r="BB4011" s="274">
        <f t="shared" si="813"/>
        <v>4.0269198800096297E-3</v>
      </c>
      <c r="BC4011" s="259">
        <f t="shared" si="814"/>
        <v>1.0085254754494365E-5</v>
      </c>
      <c r="BD4011" s="259">
        <f t="shared" si="811"/>
        <v>1.0085254754494365E-5</v>
      </c>
      <c r="BE4011" s="254" t="str">
        <f t="shared" si="812"/>
        <v/>
      </c>
    </row>
    <row r="4012" spans="1:57" ht="20.100000000000001" customHeight="1" x14ac:dyDescent="0.25">
      <c r="A4012" s="247">
        <v>3234</v>
      </c>
      <c r="B4012" s="247">
        <f>$B$755+(A4012*$B$758)</f>
        <v>21480.059644797446</v>
      </c>
      <c r="C4012" s="247">
        <f>_xlfn.NORM.DIST($B4012,$B$752,$B$753,0)</f>
        <v>7.5919862413725096E-22</v>
      </c>
      <c r="D4012" s="247">
        <f>_xlfn.NORM.DIST($B4012,$B$752,$B$753,1)</f>
        <v>1</v>
      </c>
      <c r="E4012" s="247">
        <f>IF(OR(D4012&lt;$F$757,D4012&gt;$F$758),C4012,"")</f>
        <v>7.5919862413725096E-22</v>
      </c>
      <c r="F4012" s="247" t="str">
        <f>IF(AND(D4012&gt;$F$757,D4012&lt;$F$758),C4012,"")</f>
        <v/>
      </c>
      <c r="G4012" s="247" t="str">
        <f>IF(C4012=MAX($C$761:$C$2761),C4012,"")</f>
        <v/>
      </c>
      <c r="H4012" s="247">
        <f>_xlfn.NORM.DIST(B4012,$F$753,$F$754,0)</f>
        <v>1.1763959105259531E-247</v>
      </c>
      <c r="I4012" s="247" t="str">
        <f>IF(H4012=MAX($H$761:$H$2761),C4012,"")</f>
        <v/>
      </c>
      <c r="J4012" s="247"/>
      <c r="K4012" s="247"/>
      <c r="L4012" s="247"/>
      <c r="M4012" s="247"/>
      <c r="N4012" s="247"/>
      <c r="O4012" s="247"/>
      <c r="P4012" s="247"/>
      <c r="Q4012" s="247"/>
      <c r="R4012" s="247"/>
      <c r="AZ4012" s="259"/>
      <c r="BA4012" s="259">
        <f>BA4011+$BD$753</f>
        <v>20.838399999998749</v>
      </c>
      <c r="BB4012" s="274">
        <f t="shared" si="813"/>
        <v>4.0168346252551354E-3</v>
      </c>
      <c r="BC4012" s="259">
        <f t="shared" si="814"/>
        <v>1.0060755337947674E-5</v>
      </c>
      <c r="BD4012" s="259">
        <f t="shared" si="811"/>
        <v>1.0060755337947674E-5</v>
      </c>
      <c r="BE4012" s="254" t="str">
        <f t="shared" si="812"/>
        <v/>
      </c>
    </row>
    <row r="4013" spans="1:57" ht="20.100000000000001" customHeight="1" x14ac:dyDescent="0.25">
      <c r="A4013" s="247">
        <v>3235</v>
      </c>
      <c r="B4013" s="247">
        <f>$B$755+(A4013*$B$758)</f>
        <v>21489.67471178258</v>
      </c>
      <c r="C4013" s="247">
        <f>_xlfn.NORM.DIST($B4013,$B$752,$B$753,0)</f>
        <v>7.3253522981167649E-22</v>
      </c>
      <c r="D4013" s="247">
        <f>_xlfn.NORM.DIST($B4013,$B$752,$B$753,1)</f>
        <v>1</v>
      </c>
      <c r="E4013" s="247">
        <f>IF(OR(D4013&lt;$F$757,D4013&gt;$F$758),C4013,"")</f>
        <v>7.3253522981167649E-22</v>
      </c>
      <c r="F4013" s="247" t="str">
        <f>IF(AND(D4013&gt;$F$757,D4013&lt;$F$758),C4013,"")</f>
        <v/>
      </c>
      <c r="G4013" s="247" t="str">
        <f>IF(C4013=MAX($C$761:$C$2761),C4013,"")</f>
        <v/>
      </c>
      <c r="H4013" s="247">
        <f>_xlfn.NORM.DIST(B4013,$F$753,$F$754,0)</f>
        <v>1.3448705936531533E-247</v>
      </c>
      <c r="I4013" s="247" t="str">
        <f>IF(H4013=MAX($H$761:$H$2761),C4013,"")</f>
        <v/>
      </c>
      <c r="J4013" s="247"/>
      <c r="K4013" s="247"/>
      <c r="L4013" s="247"/>
      <c r="M4013" s="247"/>
      <c r="N4013" s="247"/>
      <c r="O4013" s="247"/>
      <c r="P4013" s="247"/>
      <c r="Q4013" s="247"/>
      <c r="R4013" s="247"/>
      <c r="AZ4013" s="259"/>
      <c r="BA4013" s="259">
        <f>BA4012+$BD$753</f>
        <v>20.844799999998749</v>
      </c>
      <c r="BB4013" s="274">
        <f t="shared" si="813"/>
        <v>4.0067738699171877E-3</v>
      </c>
      <c r="BC4013" s="259">
        <f t="shared" si="814"/>
        <v>1.0036313070164136E-5</v>
      </c>
      <c r="BD4013" s="259">
        <f t="shared" si="811"/>
        <v>1.0036313070164136E-5</v>
      </c>
      <c r="BE4013" s="254" t="str">
        <f t="shared" si="812"/>
        <v/>
      </c>
    </row>
    <row r="4014" spans="1:57" ht="20.100000000000001" customHeight="1" x14ac:dyDescent="0.25">
      <c r="A4014" s="247">
        <v>3236</v>
      </c>
      <c r="B4014" s="247">
        <f>$B$755+(A4014*$B$758)</f>
        <v>21499.289778767721</v>
      </c>
      <c r="C4014" s="247">
        <f>_xlfn.NORM.DIST($B4014,$B$752,$B$753,0)</f>
        <v>7.0679695694641731E-22</v>
      </c>
      <c r="D4014" s="247">
        <f>_xlfn.NORM.DIST($B4014,$B$752,$B$753,1)</f>
        <v>1</v>
      </c>
      <c r="E4014" s="247">
        <f>IF(OR(D4014&lt;$F$757,D4014&gt;$F$758),C4014,"")</f>
        <v>7.0679695694641731E-22</v>
      </c>
      <c r="F4014" s="247" t="str">
        <f>IF(AND(D4014&gt;$F$757,D4014&lt;$F$758),C4014,"")</f>
        <v/>
      </c>
      <c r="G4014" s="247" t="str">
        <f>IF(C4014=MAX($C$761:$C$2761),C4014,"")</f>
        <v/>
      </c>
      <c r="H4014" s="247">
        <f>_xlfn.NORM.DIST(B4014,$F$753,$F$754,0)</f>
        <v>1.5374483699675048E-247</v>
      </c>
      <c r="I4014" s="247" t="str">
        <f>IF(H4014=MAX($H$761:$H$2761),C4014,"")</f>
        <v/>
      </c>
      <c r="J4014" s="247"/>
      <c r="K4014" s="247"/>
      <c r="L4014" s="247"/>
      <c r="M4014" s="247"/>
      <c r="N4014" s="247"/>
      <c r="O4014" s="247"/>
      <c r="P4014" s="247"/>
      <c r="Q4014" s="247"/>
      <c r="R4014" s="247"/>
      <c r="AZ4014" s="259"/>
      <c r="BA4014" s="259">
        <f>BA4013+$BD$753</f>
        <v>20.851199999998748</v>
      </c>
      <c r="BB4014" s="274">
        <f t="shared" si="813"/>
        <v>3.9967375568470236E-3</v>
      </c>
      <c r="BC4014" s="259">
        <f t="shared" si="814"/>
        <v>1.0011927825261807E-5</v>
      </c>
      <c r="BD4014" s="259">
        <f t="shared" si="811"/>
        <v>1.0011927825261807E-5</v>
      </c>
      <c r="BE4014" s="254" t="str">
        <f t="shared" si="812"/>
        <v/>
      </c>
    </row>
    <row r="4015" spans="1:57" ht="20.100000000000001" customHeight="1" x14ac:dyDescent="0.25">
      <c r="A4015" s="247">
        <v>3237</v>
      </c>
      <c r="B4015" s="247">
        <f>$B$755+(A4015*$B$758)</f>
        <v>21508.904845752855</v>
      </c>
      <c r="C4015" s="247">
        <f>_xlfn.NORM.DIST($B4015,$B$752,$B$753,0)</f>
        <v>6.8195210973005328E-22</v>
      </c>
      <c r="D4015" s="247">
        <f>_xlfn.NORM.DIST($B4015,$B$752,$B$753,1)</f>
        <v>1</v>
      </c>
      <c r="E4015" s="247">
        <f>IF(OR(D4015&lt;$F$757,D4015&gt;$F$758),C4015,"")</f>
        <v>6.8195210973005328E-22</v>
      </c>
      <c r="F4015" s="247" t="str">
        <f>IF(AND(D4015&gt;$F$757,D4015&lt;$F$758),C4015,"")</f>
        <v/>
      </c>
      <c r="G4015" s="247" t="str">
        <f>IF(C4015=MAX($C$761:$C$2761),C4015,"")</f>
        <v/>
      </c>
      <c r="H4015" s="247">
        <f>_xlfn.NORM.DIST(B4015,$F$753,$F$754,0)</f>
        <v>1.7575740608892219E-247</v>
      </c>
      <c r="I4015" s="247" t="str">
        <f>IF(H4015=MAX($H$761:$H$2761),C4015,"")</f>
        <v/>
      </c>
      <c r="J4015" s="247"/>
      <c r="K4015" s="247"/>
      <c r="L4015" s="247"/>
      <c r="M4015" s="247"/>
      <c r="N4015" s="247"/>
      <c r="O4015" s="247"/>
      <c r="P4015" s="247"/>
      <c r="Q4015" s="247"/>
      <c r="R4015" s="247"/>
      <c r="AZ4015" s="259"/>
      <c r="BA4015" s="259">
        <f>BA4014+$BD$753</f>
        <v>20.857599999998747</v>
      </c>
      <c r="BB4015" s="274">
        <f t="shared" si="813"/>
        <v>3.9867256290217618E-3</v>
      </c>
      <c r="BC4015" s="259">
        <f t="shared" si="814"/>
        <v>9.9875994776189511E-6</v>
      </c>
      <c r="BD4015" s="259">
        <f t="shared" si="811"/>
        <v>9.9875994776189511E-6</v>
      </c>
      <c r="BE4015" s="254" t="str">
        <f t="shared" si="812"/>
        <v/>
      </c>
    </row>
    <row r="4016" spans="1:57" ht="20.100000000000001" customHeight="1" x14ac:dyDescent="0.25">
      <c r="A4016" s="247">
        <v>3238</v>
      </c>
      <c r="B4016" s="247">
        <f>$B$755+(A4016*$B$758)</f>
        <v>21518.519912737996</v>
      </c>
      <c r="C4016" s="247">
        <f>_xlfn.NORM.DIST($B4016,$B$752,$B$753,0)</f>
        <v>6.5797006412572405E-22</v>
      </c>
      <c r="D4016" s="247">
        <f>_xlfn.NORM.DIST($B4016,$B$752,$B$753,1)</f>
        <v>1</v>
      </c>
      <c r="E4016" s="247">
        <f>IF(OR(D4016&lt;$F$757,D4016&gt;$F$758),C4016,"")</f>
        <v>6.5797006412572405E-22</v>
      </c>
      <c r="F4016" s="247" t="str">
        <f>IF(AND(D4016&gt;$F$757,D4016&lt;$F$758),C4016,"")</f>
        <v/>
      </c>
      <c r="G4016" s="247" t="str">
        <f>IF(C4016=MAX($C$761:$C$2761),C4016,"")</f>
        <v/>
      </c>
      <c r="H4016" s="247">
        <f>_xlfn.NORM.DIST(B4016,$F$753,$F$754,0)</f>
        <v>2.0091843181096384E-247</v>
      </c>
      <c r="I4016" s="247" t="str">
        <f>IF(H4016=MAX($H$761:$H$2761),C4016,"")</f>
        <v/>
      </c>
      <c r="J4016" s="247"/>
      <c r="K4016" s="247"/>
      <c r="L4016" s="247"/>
      <c r="M4016" s="247"/>
      <c r="N4016" s="247"/>
      <c r="O4016" s="247"/>
      <c r="P4016" s="247"/>
      <c r="Q4016" s="247"/>
      <c r="R4016" s="247"/>
      <c r="AZ4016" s="259"/>
      <c r="BA4016" s="259">
        <f>BA4015+$BD$753</f>
        <v>20.863999999998747</v>
      </c>
      <c r="BB4016" s="274">
        <f t="shared" si="813"/>
        <v>3.9767380295441428E-3</v>
      </c>
      <c r="BC4016" s="259">
        <f t="shared" si="814"/>
        <v>9.9633279018402146E-6</v>
      </c>
      <c r="BD4016" s="259">
        <f t="shared" si="811"/>
        <v>9.9633279018402146E-6</v>
      </c>
      <c r="BE4016" s="254" t="str">
        <f t="shared" si="812"/>
        <v/>
      </c>
    </row>
    <row r="4017" spans="1:57" ht="20.100000000000001" customHeight="1" x14ac:dyDescent="0.25">
      <c r="A4017" s="247">
        <v>3239</v>
      </c>
      <c r="B4017" s="247">
        <f>$B$755+(A4017*$B$758)</f>
        <v>21528.134979723131</v>
      </c>
      <c r="C4017" s="247">
        <f>_xlfn.NORM.DIST($B4017,$B$752,$B$753,0)</f>
        <v>6.3482123212246988E-22</v>
      </c>
      <c r="D4017" s="247">
        <f>_xlfn.NORM.DIST($B4017,$B$752,$B$753,1)</f>
        <v>1</v>
      </c>
      <c r="E4017" s="247">
        <f>IF(OR(D4017&lt;$F$757,D4017&gt;$F$758),C4017,"")</f>
        <v>6.3482123212246988E-22</v>
      </c>
      <c r="F4017" s="247" t="str">
        <f>IF(AND(D4017&gt;$F$757,D4017&lt;$F$758),C4017,"")</f>
        <v/>
      </c>
      <c r="G4017" s="247" t="str">
        <f>IF(C4017=MAX($C$761:$C$2761),C4017,"")</f>
        <v/>
      </c>
      <c r="H4017" s="247">
        <f>_xlfn.NORM.DIST(B4017,$F$753,$F$754,0)</f>
        <v>2.2967777718936387E-247</v>
      </c>
      <c r="I4017" s="247" t="str">
        <f>IF(H4017=MAX($H$761:$H$2761),C4017,"")</f>
        <v/>
      </c>
      <c r="J4017" s="247"/>
      <c r="K4017" s="247"/>
      <c r="L4017" s="247"/>
      <c r="M4017" s="247"/>
      <c r="N4017" s="247"/>
      <c r="O4017" s="247"/>
      <c r="P4017" s="247"/>
      <c r="Q4017" s="247"/>
      <c r="R4017" s="247"/>
      <c r="AZ4017" s="259"/>
      <c r="BA4017" s="259">
        <f>BA4016+$BD$753</f>
        <v>20.870399999998746</v>
      </c>
      <c r="BB4017" s="274">
        <f t="shared" si="813"/>
        <v>3.9667747016423026E-3</v>
      </c>
      <c r="BC4017" s="259">
        <f t="shared" si="814"/>
        <v>9.9391129728320857E-6</v>
      </c>
      <c r="BD4017" s="259">
        <f t="shared" si="811"/>
        <v>9.9391129728320857E-6</v>
      </c>
      <c r="BE4017" s="254" t="str">
        <f t="shared" si="812"/>
        <v/>
      </c>
    </row>
    <row r="4018" spans="1:57" ht="20.100000000000001" customHeight="1" x14ac:dyDescent="0.25">
      <c r="A4018" s="248">
        <v>3240</v>
      </c>
      <c r="B4018" s="247">
        <f>$B$755+(A4018*$B$758)</f>
        <v>21537.750046708272</v>
      </c>
      <c r="C4018" s="247">
        <f>_xlfn.NORM.DIST($B4018,$B$752,$B$753,0)</f>
        <v>6.124770271617004E-22</v>
      </c>
      <c r="D4018" s="247">
        <f>_xlfn.NORM.DIST($B4018,$B$752,$B$753,1)</f>
        <v>1</v>
      </c>
      <c r="E4018" s="247">
        <f>IF(OR(D4018&lt;$F$757,D4018&gt;$F$758),C4018,"")</f>
        <v>6.124770271617004E-22</v>
      </c>
      <c r="F4018" s="247" t="str">
        <f>IF(AND(D4018&gt;$F$757,D4018&lt;$F$758),C4018,"")</f>
        <v/>
      </c>
      <c r="G4018" s="247" t="str">
        <f>IF(C4018=MAX($C$761:$C$2761),C4018,"")</f>
        <v/>
      </c>
      <c r="H4018" s="247">
        <f>_xlfn.NORM.DIST(B4018,$F$753,$F$754,0)</f>
        <v>2.6254951741274492E-247</v>
      </c>
      <c r="I4018" s="247" t="str">
        <f>IF(H4018=MAX($H$761:$H$2761),C4018,"")</f>
        <v/>
      </c>
      <c r="J4018" s="247"/>
      <c r="K4018" s="247"/>
      <c r="L4018" s="247"/>
      <c r="M4018" s="247"/>
      <c r="N4018" s="247"/>
      <c r="O4018" s="247"/>
      <c r="P4018" s="247"/>
      <c r="Q4018" s="247"/>
      <c r="R4018" s="247"/>
      <c r="AZ4018" s="259"/>
      <c r="BA4018" s="259">
        <f>BA4017+$BD$753</f>
        <v>20.876799999998745</v>
      </c>
      <c r="BB4018" s="274">
        <f t="shared" si="813"/>
        <v>3.9568355886694705E-3</v>
      </c>
      <c r="BC4018" s="259">
        <f t="shared" si="814"/>
        <v>9.914954565704015E-6</v>
      </c>
      <c r="BD4018" s="259">
        <f t="shared" si="811"/>
        <v>9.914954565704015E-6</v>
      </c>
      <c r="BE4018" s="254" t="str">
        <f t="shared" si="812"/>
        <v/>
      </c>
    </row>
    <row r="4019" spans="1:57" ht="20.100000000000001" customHeight="1" x14ac:dyDescent="0.25">
      <c r="A4019" s="247">
        <v>3241</v>
      </c>
      <c r="B4019" s="247">
        <f>$B$755+(A4019*$B$758)</f>
        <v>21547.365113693406</v>
      </c>
      <c r="C4019" s="247">
        <f>_xlfn.NORM.DIST($B4019,$B$752,$B$753,0)</f>
        <v>5.9090983070136709E-22</v>
      </c>
      <c r="D4019" s="247">
        <f>_xlfn.NORM.DIST($B4019,$B$752,$B$753,1)</f>
        <v>1</v>
      </c>
      <c r="E4019" s="247">
        <f>IF(OR(D4019&lt;$F$757,D4019&gt;$F$758),C4019,"")</f>
        <v>5.9090983070136709E-22</v>
      </c>
      <c r="F4019" s="247" t="str">
        <f>IF(AND(D4019&gt;$F$757,D4019&lt;$F$758),C4019,"")</f>
        <v/>
      </c>
      <c r="G4019" s="247" t="str">
        <f>IF(C4019=MAX($C$761:$C$2761),C4019,"")</f>
        <v/>
      </c>
      <c r="H4019" s="247">
        <f>_xlfn.NORM.DIST(B4019,$F$753,$F$754,0)</f>
        <v>3.0012109586759773E-247</v>
      </c>
      <c r="I4019" s="247" t="str">
        <f>IF(H4019=MAX($H$761:$H$2761),C4019,"")</f>
        <v/>
      </c>
      <c r="J4019" s="247"/>
      <c r="K4019" s="247"/>
      <c r="L4019" s="247"/>
      <c r="M4019" s="247"/>
      <c r="N4019" s="247"/>
      <c r="O4019" s="247"/>
      <c r="P4019" s="247"/>
      <c r="Q4019" s="247"/>
      <c r="R4019" s="247"/>
      <c r="AZ4019" s="259"/>
      <c r="BA4019" s="259">
        <f>BA4018+$BD$753</f>
        <v>20.883199999998745</v>
      </c>
      <c r="BB4019" s="274">
        <f t="shared" si="813"/>
        <v>3.9469206341037665E-3</v>
      </c>
      <c r="BC4019" s="259">
        <f t="shared" si="814"/>
        <v>9.8908525558447438E-6</v>
      </c>
      <c r="BD4019" s="259">
        <f t="shared" si="811"/>
        <v>9.8908525558447438E-6</v>
      </c>
      <c r="BE4019" s="254" t="str">
        <f t="shared" si="812"/>
        <v/>
      </c>
    </row>
    <row r="4020" spans="1:57" ht="20.100000000000001" customHeight="1" x14ac:dyDescent="0.25">
      <c r="A4020" s="247">
        <v>3242</v>
      </c>
      <c r="B4020" s="247">
        <f>$B$755+(A4020*$B$758)</f>
        <v>21556.980180678547</v>
      </c>
      <c r="C4020" s="247">
        <f>_xlfn.NORM.DIST($B4020,$B$752,$B$753,0)</f>
        <v>5.7009295988038633E-22</v>
      </c>
      <c r="D4020" s="247">
        <f>_xlfn.NORM.DIST($B4020,$B$752,$B$753,1)</f>
        <v>1</v>
      </c>
      <c r="E4020" s="247">
        <f>IF(OR(D4020&lt;$F$757,D4020&gt;$F$758),C4020,"")</f>
        <v>5.7009295988038633E-22</v>
      </c>
      <c r="F4020" s="247" t="str">
        <f>IF(AND(D4020&gt;$F$757,D4020&lt;$F$758),C4020,"")</f>
        <v/>
      </c>
      <c r="G4020" s="247" t="str">
        <f>IF(C4020=MAX($C$761:$C$2761),C4020,"")</f>
        <v/>
      </c>
      <c r="H4020" s="247">
        <f>_xlfn.NORM.DIST(B4020,$F$753,$F$754,0)</f>
        <v>3.4306378439069211E-247</v>
      </c>
      <c r="I4020" s="247" t="str">
        <f>IF(H4020=MAX($H$761:$H$2761),C4020,"")</f>
        <v/>
      </c>
      <c r="J4020" s="247"/>
      <c r="K4020" s="247"/>
      <c r="L4020" s="247"/>
      <c r="M4020" s="247"/>
      <c r="N4020" s="247"/>
      <c r="O4020" s="247"/>
      <c r="P4020" s="247"/>
      <c r="Q4020" s="247"/>
      <c r="R4020" s="247"/>
      <c r="AZ4020" s="259"/>
      <c r="BA4020" s="259">
        <f>BA4019+$BD$753</f>
        <v>20.889599999998744</v>
      </c>
      <c r="BB4020" s="274">
        <f t="shared" si="813"/>
        <v>3.9370297815479217E-3</v>
      </c>
      <c r="BC4020" s="259">
        <f t="shared" si="814"/>
        <v>9.8668068188928135E-6</v>
      </c>
      <c r="BD4020" s="259">
        <f t="shared" ref="BD4020:BD4083" si="815">IF(BB4020&lt;(1-$AZ$760),BC4020,"")</f>
        <v>9.8668068188928135E-6</v>
      </c>
      <c r="BE4020" s="254" t="str">
        <f t="shared" ref="BE4020:BE4083" si="816">IF(BB4020&lt;(1-$AZ$766),BC4020,"")</f>
        <v/>
      </c>
    </row>
    <row r="4021" spans="1:57" ht="20.100000000000001" customHeight="1" x14ac:dyDescent="0.25">
      <c r="A4021" s="247">
        <v>3243</v>
      </c>
      <c r="B4021" s="247">
        <f>$B$755+(A4021*$B$758)</f>
        <v>21566.595247663681</v>
      </c>
      <c r="C4021" s="247">
        <f>_xlfn.NORM.DIST($B4021,$B$752,$B$753,0)</f>
        <v>5.5000063624818227E-22</v>
      </c>
      <c r="D4021" s="247">
        <f>_xlfn.NORM.DIST($B4021,$B$752,$B$753,1)</f>
        <v>1</v>
      </c>
      <c r="E4021" s="247">
        <f>IF(OR(D4021&lt;$F$757,D4021&gt;$F$758),C4021,"")</f>
        <v>5.5000063624818227E-22</v>
      </c>
      <c r="F4021" s="247" t="str">
        <f>IF(AND(D4021&gt;$F$757,D4021&lt;$F$758),C4021,"")</f>
        <v/>
      </c>
      <c r="G4021" s="247" t="str">
        <f>IF(C4021=MAX($C$761:$C$2761),C4021,"")</f>
        <v/>
      </c>
      <c r="H4021" s="247">
        <f>_xlfn.NORM.DIST(B4021,$F$753,$F$754,0)</f>
        <v>3.9214463332249106E-247</v>
      </c>
      <c r="I4021" s="247" t="str">
        <f>IF(H4021=MAX($H$761:$H$2761),C4021,"")</f>
        <v/>
      </c>
      <c r="J4021" s="247"/>
      <c r="K4021" s="247"/>
      <c r="L4021" s="247"/>
      <c r="M4021" s="247"/>
      <c r="N4021" s="247"/>
      <c r="O4021" s="247"/>
      <c r="P4021" s="247"/>
      <c r="Q4021" s="247"/>
      <c r="R4021" s="247"/>
      <c r="AZ4021" s="259"/>
      <c r="BA4021" s="259">
        <f>BA4020+$BD$753</f>
        <v>20.895999999998743</v>
      </c>
      <c r="BB4021" s="274">
        <f t="shared" ref="BB4021:BB4084" si="817">_xlfn.CHISQ.DIST.RT(BA4021,7)</f>
        <v>3.9271629747290289E-3</v>
      </c>
      <c r="BC4021" s="259">
        <f t="shared" ref="BC4021:BC4084" si="818">BB4021-BB4022</f>
        <v>9.8428172307131467E-6</v>
      </c>
      <c r="BD4021" s="259">
        <f t="shared" si="815"/>
        <v>9.8428172307131467E-6</v>
      </c>
      <c r="BE4021" s="254" t="str">
        <f t="shared" si="816"/>
        <v/>
      </c>
    </row>
    <row r="4022" spans="1:57" ht="20.100000000000001" customHeight="1" x14ac:dyDescent="0.25">
      <c r="A4022" s="247">
        <v>3244</v>
      </c>
      <c r="B4022" s="247">
        <f>$B$755+(A4022*$B$758)</f>
        <v>21576.210314648815</v>
      </c>
      <c r="C4022" s="247">
        <f>_xlfn.NORM.DIST($B4022,$B$752,$B$753,0)</f>
        <v>5.3060795552430794E-22</v>
      </c>
      <c r="D4022" s="247">
        <f>_xlfn.NORM.DIST($B4022,$B$752,$B$753,1)</f>
        <v>1</v>
      </c>
      <c r="E4022" s="247">
        <f>IF(OR(D4022&lt;$F$757,D4022&gt;$F$758),C4022,"")</f>
        <v>5.3060795552430794E-22</v>
      </c>
      <c r="F4022" s="247" t="str">
        <f>IF(AND(D4022&gt;$F$757,D4022&lt;$F$758),C4022,"")</f>
        <v/>
      </c>
      <c r="G4022" s="247" t="str">
        <f>IF(C4022=MAX($C$761:$C$2761),C4022,"")</f>
        <v/>
      </c>
      <c r="H4022" s="247">
        <f>_xlfn.NORM.DIST(B4022,$F$753,$F$754,0)</f>
        <v>4.4824012332809847E-247</v>
      </c>
      <c r="I4022" s="247" t="str">
        <f>IF(H4022=MAX($H$761:$H$2761),C4022,"")</f>
        <v/>
      </c>
      <c r="J4022" s="247"/>
      <c r="K4022" s="247"/>
      <c r="L4022" s="247"/>
      <c r="M4022" s="247"/>
      <c r="N4022" s="247"/>
      <c r="O4022" s="247"/>
      <c r="P4022" s="247"/>
      <c r="Q4022" s="247"/>
      <c r="R4022" s="247"/>
      <c r="AZ4022" s="259"/>
      <c r="BA4022" s="259">
        <f>BA4021+$BD$753</f>
        <v>20.902399999998742</v>
      </c>
      <c r="BB4022" s="274">
        <f t="shared" si="817"/>
        <v>3.9173201574983158E-3</v>
      </c>
      <c r="BC4022" s="259">
        <f t="shared" si="818"/>
        <v>9.8188836674725083E-6</v>
      </c>
      <c r="BD4022" s="259">
        <f t="shared" si="815"/>
        <v>9.8188836674725083E-6</v>
      </c>
      <c r="BE4022" s="254" t="str">
        <f t="shared" si="816"/>
        <v/>
      </c>
    </row>
    <row r="4023" spans="1:57" ht="20.100000000000001" customHeight="1" x14ac:dyDescent="0.25">
      <c r="A4023" s="247">
        <v>3245</v>
      </c>
      <c r="B4023" s="247">
        <f>$B$755+(A4023*$B$758)</f>
        <v>21585.825381633957</v>
      </c>
      <c r="C4023" s="247">
        <f>_xlfn.NORM.DIST($B4023,$B$752,$B$753,0)</f>
        <v>5.1189085835499499E-22</v>
      </c>
      <c r="D4023" s="247">
        <f>_xlfn.NORM.DIST($B4023,$B$752,$B$753,1)</f>
        <v>1</v>
      </c>
      <c r="E4023" s="247">
        <f>IF(OR(D4023&lt;$F$757,D4023&gt;$F$758),C4023,"")</f>
        <v>5.1189085835499499E-22</v>
      </c>
      <c r="F4023" s="247" t="str">
        <f>IF(AND(D4023&gt;$F$757,D4023&lt;$F$758),C4023,"")</f>
        <v/>
      </c>
      <c r="G4023" s="247" t="str">
        <f>IF(C4023=MAX($C$761:$C$2761),C4023,"")</f>
        <v/>
      </c>
      <c r="H4023" s="247">
        <f>_xlfn.NORM.DIST(B4023,$F$753,$F$754,0)</f>
        <v>5.1235176107689022E-247</v>
      </c>
      <c r="I4023" s="247" t="str">
        <f>IF(H4023=MAX($H$761:$H$2761),C4023,"")</f>
        <v/>
      </c>
      <c r="J4023" s="247"/>
      <c r="K4023" s="247"/>
      <c r="L4023" s="247"/>
      <c r="M4023" s="247"/>
      <c r="N4023" s="247"/>
      <c r="O4023" s="247"/>
      <c r="P4023" s="247"/>
      <c r="Q4023" s="247"/>
      <c r="R4023" s="247"/>
      <c r="AZ4023" s="259"/>
      <c r="BA4023" s="259">
        <f>BA4022+$BD$753</f>
        <v>20.908799999998742</v>
      </c>
      <c r="BB4023" s="274">
        <f t="shared" si="817"/>
        <v>3.9075012738308433E-3</v>
      </c>
      <c r="BC4023" s="259">
        <f t="shared" si="818"/>
        <v>9.7950060055211098E-6</v>
      </c>
      <c r="BD4023" s="259">
        <f t="shared" si="815"/>
        <v>9.7950060055211098E-6</v>
      </c>
      <c r="BE4023" s="254" t="str">
        <f t="shared" si="816"/>
        <v/>
      </c>
    </row>
    <row r="4024" spans="1:57" ht="20.100000000000001" customHeight="1" x14ac:dyDescent="0.25">
      <c r="A4024" s="248">
        <v>3246</v>
      </c>
      <c r="B4024" s="247">
        <f>$B$755+(A4024*$B$758)</f>
        <v>21595.440448619091</v>
      </c>
      <c r="C4024" s="247">
        <f>_xlfn.NORM.DIST($B4024,$B$752,$B$753,0)</f>
        <v>4.9382610203427079E-22</v>
      </c>
      <c r="D4024" s="247">
        <f>_xlfn.NORM.DIST($B4024,$B$752,$B$753,1)</f>
        <v>1</v>
      </c>
      <c r="E4024" s="247">
        <f>IF(OR(D4024&lt;$F$757,D4024&gt;$F$758),C4024,"")</f>
        <v>4.9382610203427079E-22</v>
      </c>
      <c r="F4024" s="247" t="str">
        <f>IF(AND(D4024&gt;$F$757,D4024&lt;$F$758),C4024,"")</f>
        <v/>
      </c>
      <c r="G4024" s="247" t="str">
        <f>IF(C4024=MAX($C$761:$C$2761),C4024,"")</f>
        <v/>
      </c>
      <c r="H4024" s="247">
        <f>_xlfn.NORM.DIST(B4024,$F$753,$F$754,0)</f>
        <v>5.8562389527707834E-247</v>
      </c>
      <c r="I4024" s="247" t="str">
        <f>IF(H4024=MAX($H$761:$H$2761),C4024,"")</f>
        <v/>
      </c>
      <c r="J4024" s="247"/>
      <c r="K4024" s="247"/>
      <c r="L4024" s="247"/>
      <c r="M4024" s="247"/>
      <c r="N4024" s="247"/>
      <c r="O4024" s="247"/>
      <c r="P4024" s="247"/>
      <c r="Q4024" s="247"/>
      <c r="R4024" s="247"/>
      <c r="AZ4024" s="259"/>
      <c r="BA4024" s="259">
        <f>BA4023+$BD$753</f>
        <v>20.915199999998741</v>
      </c>
      <c r="BB4024" s="274">
        <f t="shared" si="817"/>
        <v>3.8977062678253222E-3</v>
      </c>
      <c r="BC4024" s="259">
        <f t="shared" si="818"/>
        <v>9.7711841215309542E-6</v>
      </c>
      <c r="BD4024" s="259">
        <f t="shared" si="815"/>
        <v>9.7711841215309542E-6</v>
      </c>
      <c r="BE4024" s="254" t="str">
        <f t="shared" si="816"/>
        <v/>
      </c>
    </row>
    <row r="4025" spans="1:57" ht="20.100000000000001" customHeight="1" x14ac:dyDescent="0.25">
      <c r="A4025" s="247">
        <v>3247</v>
      </c>
      <c r="B4025" s="247">
        <f>$B$755+(A4025*$B$758)</f>
        <v>21605.055515604232</v>
      </c>
      <c r="C4025" s="247">
        <f>_xlfn.NORM.DIST($B4025,$B$752,$B$753,0)</f>
        <v>4.7639123315804794E-22</v>
      </c>
      <c r="D4025" s="247">
        <f>_xlfn.NORM.DIST($B4025,$B$752,$B$753,1)</f>
        <v>1</v>
      </c>
      <c r="E4025" s="247">
        <f>IF(OR(D4025&lt;$F$757,D4025&gt;$F$758),C4025,"")</f>
        <v>4.7639123315804794E-22</v>
      </c>
      <c r="F4025" s="247" t="str">
        <f>IF(AND(D4025&gt;$F$757,D4025&lt;$F$758),C4025,"")</f>
        <v/>
      </c>
      <c r="G4025" s="247" t="str">
        <f>IF(C4025=MAX($C$761:$C$2761),C4025,"")</f>
        <v/>
      </c>
      <c r="H4025" s="247">
        <f>_xlfn.NORM.DIST(B4025,$F$753,$F$754,0)</f>
        <v>6.6936406885212628E-247</v>
      </c>
      <c r="I4025" s="247" t="str">
        <f>IF(H4025=MAX($H$761:$H$2761),C4025,"")</f>
        <v/>
      </c>
      <c r="J4025" s="247"/>
      <c r="K4025" s="247"/>
      <c r="L4025" s="247"/>
      <c r="M4025" s="247"/>
      <c r="N4025" s="247"/>
      <c r="O4025" s="247"/>
      <c r="P4025" s="247"/>
      <c r="Q4025" s="247"/>
      <c r="R4025" s="247"/>
      <c r="AZ4025" s="259"/>
      <c r="BA4025" s="259">
        <f>BA4024+$BD$753</f>
        <v>20.92159999999874</v>
      </c>
      <c r="BB4025" s="274">
        <f t="shared" si="817"/>
        <v>3.8879350837037912E-3</v>
      </c>
      <c r="BC4025" s="259">
        <f t="shared" si="818"/>
        <v>9.7474178923518534E-6</v>
      </c>
      <c r="BD4025" s="259">
        <f t="shared" si="815"/>
        <v>9.7474178923518534E-6</v>
      </c>
      <c r="BE4025" s="254" t="str">
        <f t="shared" si="816"/>
        <v/>
      </c>
    </row>
    <row r="4026" spans="1:57" ht="20.100000000000001" customHeight="1" x14ac:dyDescent="0.25">
      <c r="A4026" s="247">
        <v>3248</v>
      </c>
      <c r="B4026" s="247">
        <f>$B$755+(A4026*$B$758)</f>
        <v>21614.670582589366</v>
      </c>
      <c r="C4026" s="247">
        <f>_xlfn.NORM.DIST($B4026,$B$752,$B$753,0)</f>
        <v>4.595645611811785E-22</v>
      </c>
      <c r="D4026" s="247">
        <f>_xlfn.NORM.DIST($B4026,$B$752,$B$753,1)</f>
        <v>1</v>
      </c>
      <c r="E4026" s="247">
        <f>IF(OR(D4026&lt;$F$757,D4026&gt;$F$758),C4026,"")</f>
        <v>4.595645611811785E-22</v>
      </c>
      <c r="F4026" s="247" t="str">
        <f>IF(AND(D4026&gt;$F$757,D4026&lt;$F$758),C4026,"")</f>
        <v/>
      </c>
      <c r="G4026" s="247" t="str">
        <f>IF(C4026=MAX($C$761:$C$2761),C4026,"")</f>
        <v/>
      </c>
      <c r="H4026" s="247">
        <f>_xlfn.NORM.DIST(B4026,$F$753,$F$754,0)</f>
        <v>7.6506626790450267E-247</v>
      </c>
      <c r="I4026" s="247" t="str">
        <f>IF(H4026=MAX($H$761:$H$2761),C4026,"")</f>
        <v/>
      </c>
      <c r="J4026" s="247"/>
      <c r="K4026" s="247"/>
      <c r="L4026" s="247"/>
      <c r="M4026" s="247"/>
      <c r="N4026" s="247"/>
      <c r="O4026" s="247"/>
      <c r="P4026" s="247"/>
      <c r="Q4026" s="247"/>
      <c r="R4026" s="247"/>
      <c r="AZ4026" s="259"/>
      <c r="BA4026" s="259">
        <f>BA4025+$BD$753</f>
        <v>20.92799999999874</v>
      </c>
      <c r="BB4026" s="274">
        <f t="shared" si="817"/>
        <v>3.8781876658114394E-3</v>
      </c>
      <c r="BC4026" s="259">
        <f t="shared" si="818"/>
        <v>9.7237071951406656E-6</v>
      </c>
      <c r="BD4026" s="259">
        <f t="shared" si="815"/>
        <v>9.7237071951406656E-6</v>
      </c>
      <c r="BE4026" s="254" t="str">
        <f t="shared" si="816"/>
        <v/>
      </c>
    </row>
    <row r="4027" spans="1:57" ht="20.100000000000001" customHeight="1" x14ac:dyDescent="0.25">
      <c r="A4027" s="247">
        <v>3249</v>
      </c>
      <c r="B4027" s="247">
        <f>$B$755+(A4027*$B$758)</f>
        <v>21624.285649574507</v>
      </c>
      <c r="C4027" s="247">
        <f>_xlfn.NORM.DIST($B4027,$B$752,$B$753,0)</f>
        <v>4.4332513284776096E-22</v>
      </c>
      <c r="D4027" s="247">
        <f>_xlfn.NORM.DIST($B4027,$B$752,$B$753,1)</f>
        <v>1</v>
      </c>
      <c r="E4027" s="247">
        <f>IF(OR(D4027&lt;$F$757,D4027&gt;$F$758),C4027,"")</f>
        <v>4.4332513284776096E-22</v>
      </c>
      <c r="F4027" s="247" t="str">
        <f>IF(AND(D4027&gt;$F$757,D4027&lt;$F$758),C4027,"")</f>
        <v/>
      </c>
      <c r="G4027" s="247" t="str">
        <f>IF(C4027=MAX($C$761:$C$2761),C4027,"")</f>
        <v/>
      </c>
      <c r="H4027" s="247">
        <f>_xlfn.NORM.DIST(B4027,$F$753,$F$754,0)</f>
        <v>8.7443747935524984E-247</v>
      </c>
      <c r="I4027" s="247" t="str">
        <f>IF(H4027=MAX($H$761:$H$2761),C4027,"")</f>
        <v/>
      </c>
      <c r="J4027" s="247"/>
      <c r="K4027" s="247"/>
      <c r="L4027" s="247"/>
      <c r="M4027" s="247"/>
      <c r="N4027" s="247"/>
      <c r="O4027" s="247"/>
      <c r="P4027" s="247"/>
      <c r="Q4027" s="247"/>
      <c r="R4027" s="247"/>
      <c r="AZ4027" s="259"/>
      <c r="BA4027" s="259">
        <f>BA4026+$BD$753</f>
        <v>20.934399999998739</v>
      </c>
      <c r="BB4027" s="274">
        <f t="shared" si="817"/>
        <v>3.8684639586162987E-3</v>
      </c>
      <c r="BC4027" s="259">
        <f t="shared" si="818"/>
        <v>9.7000519072710893E-6</v>
      </c>
      <c r="BD4027" s="259">
        <f t="shared" si="815"/>
        <v>9.7000519072710893E-6</v>
      </c>
      <c r="BE4027" s="254" t="str">
        <f t="shared" si="816"/>
        <v/>
      </c>
    </row>
    <row r="4028" spans="1:57" ht="20.100000000000001" customHeight="1" x14ac:dyDescent="0.25">
      <c r="A4028" s="247">
        <v>3250</v>
      </c>
      <c r="B4028" s="247">
        <f>$B$755+(A4028*$B$758)</f>
        <v>21633.900716559641</v>
      </c>
      <c r="C4028" s="247">
        <f>_xlfn.NORM.DIST($B4028,$B$752,$B$753,0)</f>
        <v>4.2765270746668349E-22</v>
      </c>
      <c r="D4028" s="247">
        <f>_xlfn.NORM.DIST($B4028,$B$752,$B$753,1)</f>
        <v>1</v>
      </c>
      <c r="E4028" s="247">
        <f>IF(OR(D4028&lt;$F$757,D4028&gt;$F$758),C4028,"")</f>
        <v>4.2765270746668349E-22</v>
      </c>
      <c r="F4028" s="247" t="str">
        <f>IF(AND(D4028&gt;$F$757,D4028&lt;$F$758),C4028,"")</f>
        <v/>
      </c>
      <c r="G4028" s="247" t="str">
        <f>IF(C4028=MAX($C$761:$C$2761),C4028,"")</f>
        <v/>
      </c>
      <c r="H4028" s="247">
        <f>_xlfn.NORM.DIST(B4028,$F$753,$F$754,0)</f>
        <v>9.9942802763843511E-247</v>
      </c>
      <c r="I4028" s="247" t="str">
        <f>IF(H4028=MAX($H$761:$H$2761),C4028,"")</f>
        <v/>
      </c>
      <c r="J4028" s="247"/>
      <c r="K4028" s="247"/>
      <c r="L4028" s="247"/>
      <c r="M4028" s="247"/>
      <c r="N4028" s="247"/>
      <c r="O4028" s="247"/>
      <c r="P4028" s="247"/>
      <c r="Q4028" s="247"/>
      <c r="R4028" s="247"/>
      <c r="AZ4028" s="259"/>
      <c r="BA4028" s="259">
        <f>BA4027+$BD$753</f>
        <v>20.940799999998738</v>
      </c>
      <c r="BB4028" s="274">
        <f t="shared" si="817"/>
        <v>3.8587639067090276E-3</v>
      </c>
      <c r="BC4028" s="259">
        <f t="shared" si="818"/>
        <v>9.676451906369659E-6</v>
      </c>
      <c r="BD4028" s="259">
        <f t="shared" si="815"/>
        <v>9.676451906369659E-6</v>
      </c>
      <c r="BE4028" s="254" t="str">
        <f t="shared" si="816"/>
        <v/>
      </c>
    </row>
    <row r="4029" spans="1:57" ht="20.100000000000001" customHeight="1" x14ac:dyDescent="0.25">
      <c r="A4029" s="247">
        <v>3251</v>
      </c>
      <c r="B4029" s="247">
        <f>$B$755+(A4029*$B$758)</f>
        <v>21643.515783544783</v>
      </c>
      <c r="C4029" s="247">
        <f>_xlfn.NORM.DIST($B4029,$B$752,$B$753,0)</f>
        <v>4.1252773300444471E-22</v>
      </c>
      <c r="D4029" s="247">
        <f>_xlfn.NORM.DIST($B4029,$B$752,$B$753,1)</f>
        <v>1</v>
      </c>
      <c r="E4029" s="247">
        <f>IF(OR(D4029&lt;$F$757,D4029&gt;$F$758),C4029,"")</f>
        <v>4.1252773300444471E-22</v>
      </c>
      <c r="F4029" s="247" t="str">
        <f>IF(AND(D4029&gt;$F$757,D4029&lt;$F$758),C4029,"")</f>
        <v/>
      </c>
      <c r="G4029" s="247" t="str">
        <f>IF(C4029=MAX($C$761:$C$2761),C4029,"")</f>
        <v/>
      </c>
      <c r="H4029" s="247">
        <f>_xlfn.NORM.DIST(B4029,$F$753,$F$754,0)</f>
        <v>1.1422662276454454E-246</v>
      </c>
      <c r="I4029" s="247" t="str">
        <f>IF(H4029=MAX($H$761:$H$2761),C4029,"")</f>
        <v/>
      </c>
      <c r="J4029" s="247"/>
      <c r="K4029" s="247"/>
      <c r="L4029" s="247"/>
      <c r="M4029" s="247"/>
      <c r="N4029" s="247"/>
      <c r="O4029" s="247"/>
      <c r="P4029" s="247"/>
      <c r="Q4029" s="247"/>
      <c r="R4029" s="247"/>
      <c r="AZ4029" s="259"/>
      <c r="BA4029" s="259">
        <f>BA4028+$BD$753</f>
        <v>20.947199999998737</v>
      </c>
      <c r="BB4029" s="274">
        <f t="shared" si="817"/>
        <v>3.8490874548026579E-3</v>
      </c>
      <c r="BC4029" s="259">
        <f t="shared" si="818"/>
        <v>9.6529070703322249E-6</v>
      </c>
      <c r="BD4029" s="259">
        <f t="shared" si="815"/>
        <v>9.6529070703322249E-6</v>
      </c>
      <c r="BE4029" s="254" t="str">
        <f t="shared" si="816"/>
        <v/>
      </c>
    </row>
    <row r="4030" spans="1:57" ht="20.100000000000001" customHeight="1" x14ac:dyDescent="0.25">
      <c r="A4030" s="247">
        <v>3252</v>
      </c>
      <c r="B4030" s="247">
        <f>$B$755+(A4030*$B$758)</f>
        <v>21653.130850529917</v>
      </c>
      <c r="C4030" s="247">
        <f>_xlfn.NORM.DIST($B4030,$B$752,$B$753,0)</f>
        <v>3.9793132296898524E-22</v>
      </c>
      <c r="D4030" s="247">
        <f>_xlfn.NORM.DIST($B4030,$B$752,$B$753,1)</f>
        <v>1</v>
      </c>
      <c r="E4030" s="247">
        <f>IF(OR(D4030&lt;$F$757,D4030&gt;$F$758),C4030,"")</f>
        <v>3.9793132296898524E-22</v>
      </c>
      <c r="F4030" s="247" t="str">
        <f>IF(AND(D4030&gt;$F$757,D4030&lt;$F$758),C4030,"")</f>
        <v/>
      </c>
      <c r="G4030" s="247" t="str">
        <f>IF(C4030=MAX($C$761:$C$2761),C4030,"")</f>
        <v/>
      </c>
      <c r="H4030" s="247">
        <f>_xlfn.NORM.DIST(B4030,$F$753,$F$754,0)</f>
        <v>1.305497967387836E-246</v>
      </c>
      <c r="I4030" s="247" t="str">
        <f>IF(H4030=MAX($H$761:$H$2761),C4030,"")</f>
        <v/>
      </c>
      <c r="J4030" s="247"/>
      <c r="K4030" s="247"/>
      <c r="L4030" s="247"/>
      <c r="M4030" s="247"/>
      <c r="N4030" s="247"/>
      <c r="O4030" s="247"/>
      <c r="P4030" s="247"/>
      <c r="Q4030" s="247"/>
      <c r="R4030" s="247"/>
      <c r="AZ4030" s="259"/>
      <c r="BA4030" s="259">
        <f>BA4029+$BD$753</f>
        <v>20.953599999998737</v>
      </c>
      <c r="BB4030" s="274">
        <f t="shared" si="817"/>
        <v>3.8394345477323257E-3</v>
      </c>
      <c r="BC4030" s="259">
        <f t="shared" si="818"/>
        <v>9.6294172772571664E-6</v>
      </c>
      <c r="BD4030" s="259">
        <f t="shared" si="815"/>
        <v>9.6294172772571664E-6</v>
      </c>
      <c r="BE4030" s="254" t="str">
        <f t="shared" si="816"/>
        <v/>
      </c>
    </row>
    <row r="4031" spans="1:57" ht="20.100000000000001" customHeight="1" x14ac:dyDescent="0.25">
      <c r="A4031" s="248">
        <v>3253</v>
      </c>
      <c r="B4031" s="247">
        <f>$B$755+(A4031*$B$758)</f>
        <v>21662.745917515058</v>
      </c>
      <c r="C4031" s="247">
        <f>_xlfn.NORM.DIST($B4031,$B$752,$B$753,0)</f>
        <v>3.8384523405848405E-22</v>
      </c>
      <c r="D4031" s="247">
        <f>_xlfn.NORM.DIST($B4031,$B$752,$B$753,1)</f>
        <v>1</v>
      </c>
      <c r="E4031" s="247">
        <f>IF(OR(D4031&lt;$F$757,D4031&gt;$F$758),C4031,"")</f>
        <v>3.8384523405848405E-22</v>
      </c>
      <c r="F4031" s="247" t="str">
        <f>IF(AND(D4031&gt;$F$757,D4031&lt;$F$758),C4031,"")</f>
        <v/>
      </c>
      <c r="G4031" s="247" t="str">
        <f>IF(C4031=MAX($C$761:$C$2761),C4031,"")</f>
        <v/>
      </c>
      <c r="H4031" s="247">
        <f>_xlfn.NORM.DIST(B4031,$F$753,$F$754,0)</f>
        <v>1.4920319209525879E-246</v>
      </c>
      <c r="I4031" s="247" t="str">
        <f>IF(H4031=MAX($H$761:$H$2761),C4031,"")</f>
        <v/>
      </c>
      <c r="J4031" s="247"/>
      <c r="K4031" s="247"/>
      <c r="L4031" s="247"/>
      <c r="M4031" s="247"/>
      <c r="N4031" s="247"/>
      <c r="O4031" s="247"/>
      <c r="P4031" s="247"/>
      <c r="Q4031" s="247"/>
      <c r="R4031" s="247"/>
      <c r="AZ4031" s="259"/>
      <c r="BA4031" s="259">
        <f>BA4030+$BD$753</f>
        <v>20.959999999998736</v>
      </c>
      <c r="BB4031" s="274">
        <f t="shared" si="817"/>
        <v>3.8298051304550686E-3</v>
      </c>
      <c r="BC4031" s="259">
        <f t="shared" si="818"/>
        <v>9.6059824055338625E-6</v>
      </c>
      <c r="BD4031" s="259">
        <f t="shared" si="815"/>
        <v>9.6059824055338625E-6</v>
      </c>
      <c r="BE4031" s="254" t="str">
        <f t="shared" si="816"/>
        <v/>
      </c>
    </row>
    <row r="4032" spans="1:57" ht="20.100000000000001" customHeight="1" x14ac:dyDescent="0.25">
      <c r="A4032" s="247">
        <v>3254</v>
      </c>
      <c r="B4032" s="247">
        <f>$B$755+(A4032*$B$758)</f>
        <v>21672.360984500192</v>
      </c>
      <c r="C4032" s="247">
        <f>_xlfn.NORM.DIST($B4032,$B$752,$B$753,0)</f>
        <v>3.7025184455041539E-22</v>
      </c>
      <c r="D4032" s="247">
        <f>_xlfn.NORM.DIST($B4032,$B$752,$B$753,1)</f>
        <v>1</v>
      </c>
      <c r="E4032" s="247">
        <f>IF(OR(D4032&lt;$F$757,D4032&gt;$F$758),C4032,"")</f>
        <v>3.7025184455041539E-22</v>
      </c>
      <c r="F4032" s="247" t="str">
        <f>IF(AND(D4032&gt;$F$757,D4032&lt;$F$758),C4032,"")</f>
        <v/>
      </c>
      <c r="G4032" s="247" t="str">
        <f>IF(C4032=MAX($C$761:$C$2761),C4032,"")</f>
        <v/>
      </c>
      <c r="H4032" s="247">
        <f>_xlfn.NORM.DIST(B4032,$F$753,$F$754,0)</f>
        <v>1.705191191780969E-246</v>
      </c>
      <c r="I4032" s="247" t="str">
        <f>IF(H4032=MAX($H$761:$H$2761),C4032,"")</f>
        <v/>
      </c>
      <c r="J4032" s="247"/>
      <c r="K4032" s="247"/>
      <c r="L4032" s="247"/>
      <c r="M4032" s="247"/>
      <c r="N4032" s="247"/>
      <c r="O4032" s="247"/>
      <c r="P4032" s="247"/>
      <c r="Q4032" s="247"/>
      <c r="R4032" s="247"/>
      <c r="AZ4032" s="259"/>
      <c r="BA4032" s="259">
        <f>BA4031+$BD$753</f>
        <v>20.966399999998735</v>
      </c>
      <c r="BB4032" s="274">
        <f t="shared" si="817"/>
        <v>3.8201991480495347E-3</v>
      </c>
      <c r="BC4032" s="259">
        <f t="shared" si="818"/>
        <v>9.582602333765497E-6</v>
      </c>
      <c r="BD4032" s="259">
        <f t="shared" si="815"/>
        <v>9.582602333765497E-6</v>
      </c>
      <c r="BE4032" s="254" t="str">
        <f t="shared" si="816"/>
        <v/>
      </c>
    </row>
    <row r="4033" spans="1:57" ht="20.100000000000001" customHeight="1" x14ac:dyDescent="0.25">
      <c r="A4033" s="247">
        <v>3255</v>
      </c>
      <c r="B4033" s="247">
        <f>$B$755+(A4033*$B$758)</f>
        <v>21681.976051485333</v>
      </c>
      <c r="C4033" s="247">
        <f>_xlfn.NORM.DIST($B4033,$B$752,$B$753,0)</f>
        <v>3.5713413340645461E-22</v>
      </c>
      <c r="D4033" s="247">
        <f>_xlfn.NORM.DIST($B4033,$B$752,$B$753,1)</f>
        <v>1</v>
      </c>
      <c r="E4033" s="247">
        <f>IF(OR(D4033&lt;$F$757,D4033&gt;$F$758),C4033,"")</f>
        <v>3.5713413340645461E-22</v>
      </c>
      <c r="F4033" s="247" t="str">
        <f>IF(AND(D4033&gt;$F$757,D4033&lt;$F$758),C4033,"")</f>
        <v/>
      </c>
      <c r="G4033" s="247" t="str">
        <f>IF(C4033=MAX($C$761:$C$2761),C4033,"")</f>
        <v/>
      </c>
      <c r="H4033" s="247">
        <f>_xlfn.NORM.DIST(B4033,$F$753,$F$754,0)</f>
        <v>1.9487722998662837E-246</v>
      </c>
      <c r="I4033" s="247" t="str">
        <f>IF(H4033=MAX($H$761:$H$2761),C4033,"")</f>
        <v/>
      </c>
      <c r="J4033" s="247"/>
      <c r="K4033" s="247"/>
      <c r="L4033" s="247"/>
      <c r="M4033" s="247"/>
      <c r="N4033" s="247"/>
      <c r="O4033" s="247"/>
      <c r="P4033" s="247"/>
      <c r="Q4033" s="247"/>
      <c r="R4033" s="247"/>
      <c r="AZ4033" s="259"/>
      <c r="BA4033" s="259">
        <f>BA4032+$BD$753</f>
        <v>20.972799999998735</v>
      </c>
      <c r="BB4033" s="274">
        <f t="shared" si="817"/>
        <v>3.8106165457157692E-3</v>
      </c>
      <c r="BC4033" s="259">
        <f t="shared" si="818"/>
        <v>9.559276940848422E-6</v>
      </c>
      <c r="BD4033" s="259">
        <f t="shared" si="815"/>
        <v>9.559276940848422E-6</v>
      </c>
      <c r="BE4033" s="254" t="str">
        <f t="shared" si="816"/>
        <v/>
      </c>
    </row>
    <row r="4034" spans="1:57" ht="20.100000000000001" customHeight="1" x14ac:dyDescent="0.25">
      <c r="A4034" s="247">
        <v>3256</v>
      </c>
      <c r="B4034" s="247">
        <f>$B$755+(A4034*$B$758)</f>
        <v>21691.591118470467</v>
      </c>
      <c r="C4034" s="247">
        <f>_xlfn.NORM.DIST($B4034,$B$752,$B$753,0)</f>
        <v>3.4447566007011561E-22</v>
      </c>
      <c r="D4034" s="247">
        <f>_xlfn.NORM.DIST($B4034,$B$752,$B$753,1)</f>
        <v>1</v>
      </c>
      <c r="E4034" s="247">
        <f>IF(OR(D4034&lt;$F$757,D4034&gt;$F$758),C4034,"")</f>
        <v>3.4447566007011561E-22</v>
      </c>
      <c r="F4034" s="247" t="str">
        <f>IF(AND(D4034&gt;$F$757,D4034&lt;$F$758),C4034,"")</f>
        <v/>
      </c>
      <c r="G4034" s="247" t="str">
        <f>IF(C4034=MAX($C$761:$C$2761),C4034,"")</f>
        <v/>
      </c>
      <c r="H4034" s="247">
        <f>_xlfn.NORM.DIST(B4034,$F$753,$F$754,0)</f>
        <v>2.2271125561169716E-246</v>
      </c>
      <c r="I4034" s="247" t="str">
        <f>IF(H4034=MAX($H$761:$H$2761),C4034,"")</f>
        <v/>
      </c>
      <c r="J4034" s="247"/>
      <c r="K4034" s="247"/>
      <c r="L4034" s="247"/>
      <c r="M4034" s="247"/>
      <c r="N4034" s="247"/>
      <c r="O4034" s="247"/>
      <c r="P4034" s="247"/>
      <c r="Q4034" s="247"/>
      <c r="R4034" s="247"/>
      <c r="AZ4034" s="259"/>
      <c r="BA4034" s="259">
        <f>BA4033+$BD$753</f>
        <v>20.979199999998734</v>
      </c>
      <c r="BB4034" s="274">
        <f t="shared" si="817"/>
        <v>3.8010572687749208E-3</v>
      </c>
      <c r="BC4034" s="259">
        <f t="shared" si="818"/>
        <v>9.5360061058541966E-6</v>
      </c>
      <c r="BD4034" s="259">
        <f t="shared" si="815"/>
        <v>9.5360061058541966E-6</v>
      </c>
      <c r="BE4034" s="254" t="str">
        <f t="shared" si="816"/>
        <v/>
      </c>
    </row>
    <row r="4035" spans="1:57" ht="20.100000000000001" customHeight="1" x14ac:dyDescent="0.25">
      <c r="A4035" s="247">
        <v>3257</v>
      </c>
      <c r="B4035" s="247">
        <f>$B$755+(A4035*$B$758)</f>
        <v>21701.206185455609</v>
      </c>
      <c r="C4035" s="247">
        <f>_xlfn.NORM.DIST($B4035,$B$752,$B$753,0)</f>
        <v>3.3226054493421837E-22</v>
      </c>
      <c r="D4035" s="247">
        <f>_xlfn.NORM.DIST($B4035,$B$752,$B$753,1)</f>
        <v>1</v>
      </c>
      <c r="E4035" s="247">
        <f>IF(OR(D4035&lt;$F$757,D4035&gt;$F$758),C4035,"")</f>
        <v>3.3226054493421837E-22</v>
      </c>
      <c r="F4035" s="247" t="str">
        <f>IF(AND(D4035&gt;$F$757,D4035&lt;$F$758),C4035,"")</f>
        <v/>
      </c>
      <c r="G4035" s="247" t="str">
        <f>IF(C4035=MAX($C$761:$C$2761),C4035,"")</f>
        <v/>
      </c>
      <c r="H4035" s="247">
        <f>_xlfn.NORM.DIST(B4035,$F$753,$F$754,0)</f>
        <v>2.545167015204042E-246</v>
      </c>
      <c r="I4035" s="247" t="str">
        <f>IF(H4035=MAX($H$761:$H$2761),C4035,"")</f>
        <v/>
      </c>
      <c r="J4035" s="247"/>
      <c r="K4035" s="247"/>
      <c r="L4035" s="247"/>
      <c r="M4035" s="247"/>
      <c r="N4035" s="247"/>
      <c r="O4035" s="247"/>
      <c r="P4035" s="247"/>
      <c r="Q4035" s="247"/>
      <c r="R4035" s="247"/>
      <c r="AZ4035" s="259"/>
      <c r="BA4035" s="259">
        <f>BA4034+$BD$753</f>
        <v>20.985599999998733</v>
      </c>
      <c r="BB4035" s="274">
        <f t="shared" si="817"/>
        <v>3.7915212626690666E-3</v>
      </c>
      <c r="BC4035" s="259">
        <f t="shared" si="818"/>
        <v>9.5127897081449461E-6</v>
      </c>
      <c r="BD4035" s="259">
        <f t="shared" si="815"/>
        <v>9.5127897081449461E-6</v>
      </c>
      <c r="BE4035" s="254" t="str">
        <f t="shared" si="816"/>
        <v/>
      </c>
    </row>
    <row r="4036" spans="1:57" ht="20.100000000000001" customHeight="1" x14ac:dyDescent="0.25">
      <c r="A4036" s="247">
        <v>3258</v>
      </c>
      <c r="B4036" s="247">
        <f>$B$755+(A4036*$B$758)</f>
        <v>21710.821252440743</v>
      </c>
      <c r="C4036" s="247">
        <f>_xlfn.NORM.DIST($B4036,$B$752,$B$753,0)</f>
        <v>3.2047345045665872E-22</v>
      </c>
      <c r="D4036" s="247">
        <f>_xlfn.NORM.DIST($B4036,$B$752,$B$753,1)</f>
        <v>1</v>
      </c>
      <c r="E4036" s="247">
        <f>IF(OR(D4036&lt;$F$757,D4036&gt;$F$758),C4036,"")</f>
        <v>3.2047345045665872E-22</v>
      </c>
      <c r="F4036" s="247" t="str">
        <f>IF(AND(D4036&gt;$F$757,D4036&lt;$F$758),C4036,"")</f>
        <v/>
      </c>
      <c r="G4036" s="247" t="str">
        <f>IF(C4036=MAX($C$761:$C$2761),C4036,"")</f>
        <v/>
      </c>
      <c r="H4036" s="247">
        <f>_xlfn.NORM.DIST(B4036,$F$753,$F$754,0)</f>
        <v>2.9085963672197821E-246</v>
      </c>
      <c r="I4036" s="247" t="str">
        <f>IF(H4036=MAX($H$761:$H$2761),C4036,"")</f>
        <v/>
      </c>
      <c r="J4036" s="247"/>
      <c r="K4036" s="247"/>
      <c r="L4036" s="247"/>
      <c r="M4036" s="247"/>
      <c r="N4036" s="247"/>
      <c r="O4036" s="247"/>
      <c r="P4036" s="247"/>
      <c r="Q4036" s="247"/>
      <c r="R4036" s="247"/>
      <c r="AZ4036" s="259"/>
      <c r="BA4036" s="259">
        <f>BA4035+$BD$753</f>
        <v>20.991999999998733</v>
      </c>
      <c r="BB4036" s="274">
        <f t="shared" si="817"/>
        <v>3.7820084729609216E-3</v>
      </c>
      <c r="BC4036" s="259">
        <f t="shared" si="818"/>
        <v>9.4896276273486423E-6</v>
      </c>
      <c r="BD4036" s="259">
        <f t="shared" si="815"/>
        <v>9.4896276273486423E-6</v>
      </c>
      <c r="BE4036" s="254" t="str">
        <f t="shared" si="816"/>
        <v/>
      </c>
    </row>
    <row r="4037" spans="1:57" ht="20.100000000000001" customHeight="1" x14ac:dyDescent="0.25">
      <c r="A4037" s="248">
        <v>3259</v>
      </c>
      <c r="B4037" s="247">
        <f>$B$755+(A4037*$B$758)</f>
        <v>21720.436319425884</v>
      </c>
      <c r="C4037" s="247">
        <f>_xlfn.NORM.DIST($B4037,$B$752,$B$753,0)</f>
        <v>3.0909956290281914E-22</v>
      </c>
      <c r="D4037" s="247">
        <f>_xlfn.NORM.DIST($B4037,$B$752,$B$753,1)</f>
        <v>1</v>
      </c>
      <c r="E4037" s="247">
        <f>IF(OR(D4037&lt;$F$757,D4037&gt;$F$758),C4037,"")</f>
        <v>3.0909956290281914E-22</v>
      </c>
      <c r="F4037" s="247" t="str">
        <f>IF(AND(D4037&gt;$F$757,D4037&lt;$F$758),C4037,"")</f>
        <v/>
      </c>
      <c r="G4037" s="247" t="str">
        <f>IF(C4037=MAX($C$761:$C$2761),C4037,"")</f>
        <v/>
      </c>
      <c r="H4037" s="247">
        <f>_xlfn.NORM.DIST(B4037,$F$753,$F$754,0)</f>
        <v>3.3238673214857568E-246</v>
      </c>
      <c r="I4037" s="247" t="str">
        <f>IF(H4037=MAX($H$761:$H$2761),C4037,"")</f>
        <v/>
      </c>
      <c r="J4037" s="247"/>
      <c r="K4037" s="247"/>
      <c r="L4037" s="247"/>
      <c r="M4037" s="247"/>
      <c r="N4037" s="247"/>
      <c r="O4037" s="247"/>
      <c r="P4037" s="247"/>
      <c r="Q4037" s="247"/>
      <c r="R4037" s="247"/>
      <c r="AZ4037" s="259"/>
      <c r="BA4037" s="259">
        <f>BA4036+$BD$753</f>
        <v>20.998399999998732</v>
      </c>
      <c r="BB4037" s="274">
        <f t="shared" si="817"/>
        <v>3.772518845333573E-3</v>
      </c>
      <c r="BC4037" s="259">
        <f t="shared" si="818"/>
        <v>9.4665197432775711E-6</v>
      </c>
      <c r="BD4037" s="259">
        <f t="shared" si="815"/>
        <v>9.4665197432775711E-6</v>
      </c>
      <c r="BE4037" s="254" t="str">
        <f t="shared" si="816"/>
        <v/>
      </c>
    </row>
    <row r="4038" spans="1:57" ht="20.100000000000001" customHeight="1" x14ac:dyDescent="0.25">
      <c r="A4038" s="247">
        <v>3260</v>
      </c>
      <c r="B4038" s="247">
        <f>$B$755+(A4038*$B$758)</f>
        <v>21730.051386411018</v>
      </c>
      <c r="C4038" s="247">
        <f>_xlfn.NORM.DIST($B4038,$B$752,$B$753,0)</f>
        <v>2.9812457469462329E-22</v>
      </c>
      <c r="D4038" s="247">
        <f>_xlfn.NORM.DIST($B4038,$B$752,$B$753,1)</f>
        <v>1</v>
      </c>
      <c r="E4038" s="247">
        <f>IF(OR(D4038&lt;$F$757,D4038&gt;$F$758),C4038,"")</f>
        <v>2.9812457469462329E-22</v>
      </c>
      <c r="F4038" s="247" t="str">
        <f>IF(AND(D4038&gt;$F$757,D4038&lt;$F$758),C4038,"")</f>
        <v/>
      </c>
      <c r="G4038" s="247" t="str">
        <f>IF(C4038=MAX($C$761:$C$2761),C4038,"")</f>
        <v/>
      </c>
      <c r="H4038" s="247">
        <f>_xlfn.NORM.DIST(B4038,$F$753,$F$754,0)</f>
        <v>3.7983672562007127E-246</v>
      </c>
      <c r="I4038" s="247" t="str">
        <f>IF(H4038=MAX($H$761:$H$2761),C4038,"")</f>
        <v/>
      </c>
      <c r="J4038" s="247"/>
      <c r="K4038" s="247"/>
      <c r="L4038" s="247"/>
      <c r="M4038" s="247"/>
      <c r="N4038" s="247"/>
      <c r="O4038" s="247"/>
      <c r="P4038" s="247"/>
      <c r="Q4038" s="247"/>
      <c r="R4038" s="247"/>
      <c r="AZ4038" s="259"/>
      <c r="BA4038" s="259">
        <f>BA4037+$BD$753</f>
        <v>21.004799999998731</v>
      </c>
      <c r="BB4038" s="274">
        <f t="shared" si="817"/>
        <v>3.7630523255902954E-3</v>
      </c>
      <c r="BC4038" s="259">
        <f t="shared" si="818"/>
        <v>9.4434659360311153E-6</v>
      </c>
      <c r="BD4038" s="259">
        <f t="shared" si="815"/>
        <v>9.4434659360311153E-6</v>
      </c>
      <c r="BE4038" s="254" t="str">
        <f t="shared" si="816"/>
        <v/>
      </c>
    </row>
    <row r="4039" spans="1:57" ht="20.100000000000001" customHeight="1" x14ac:dyDescent="0.25">
      <c r="A4039" s="247">
        <v>3261</v>
      </c>
      <c r="B4039" s="247">
        <f>$B$755+(A4039*$B$758)</f>
        <v>21739.666453396159</v>
      </c>
      <c r="C4039" s="247">
        <f>_xlfn.NORM.DIST($B4039,$B$752,$B$753,0)</f>
        <v>2.8753466734591493E-22</v>
      </c>
      <c r="D4039" s="247">
        <f>_xlfn.NORM.DIST($B4039,$B$752,$B$753,1)</f>
        <v>1</v>
      </c>
      <c r="E4039" s="247">
        <f>IF(OR(D4039&lt;$F$757,D4039&gt;$F$758),C4039,"")</f>
        <v>2.8753466734591493E-22</v>
      </c>
      <c r="F4039" s="247" t="str">
        <f>IF(AND(D4039&gt;$F$757,D4039&lt;$F$758),C4039,"")</f>
        <v/>
      </c>
      <c r="G4039" s="247" t="str">
        <f>IF(C4039=MAX($C$761:$C$2761),C4039,"")</f>
        <v/>
      </c>
      <c r="H4039" s="247">
        <f>_xlfn.NORM.DIST(B4039,$F$753,$F$754,0)</f>
        <v>4.3405351591701575E-246</v>
      </c>
      <c r="I4039" s="247" t="str">
        <f>IF(H4039=MAX($H$761:$H$2761),C4039,"")</f>
        <v/>
      </c>
      <c r="J4039" s="247"/>
      <c r="K4039" s="247"/>
      <c r="L4039" s="247"/>
      <c r="M4039" s="247"/>
      <c r="N4039" s="247"/>
      <c r="O4039" s="247"/>
      <c r="P4039" s="247"/>
      <c r="Q4039" s="247"/>
      <c r="R4039" s="247"/>
      <c r="AZ4039" s="259"/>
      <c r="BA4039" s="259">
        <f>BA4038+$BD$753</f>
        <v>21.01119999999873</v>
      </c>
      <c r="BB4039" s="274">
        <f t="shared" si="817"/>
        <v>3.7536088596542643E-3</v>
      </c>
      <c r="BC4039" s="259">
        <f t="shared" si="818"/>
        <v>9.4204660859376413E-6</v>
      </c>
      <c r="BD4039" s="259">
        <f t="shared" si="815"/>
        <v>9.4204660859376413E-6</v>
      </c>
      <c r="BE4039" s="254" t="str">
        <f t="shared" si="816"/>
        <v/>
      </c>
    </row>
    <row r="4040" spans="1:57" ht="20.100000000000001" customHeight="1" x14ac:dyDescent="0.25">
      <c r="A4040" s="247">
        <v>3262</v>
      </c>
      <c r="B4040" s="247">
        <f>$B$755+(A4040*$B$758)</f>
        <v>21749.281520381293</v>
      </c>
      <c r="C4040" s="247">
        <f>_xlfn.NORM.DIST($B4040,$B$752,$B$753,0)</f>
        <v>2.7731649496536461E-22</v>
      </c>
      <c r="D4040" s="247">
        <f>_xlfn.NORM.DIST($B4040,$B$752,$B$753,1)</f>
        <v>1</v>
      </c>
      <c r="E4040" s="247">
        <f>IF(OR(D4040&lt;$F$757,D4040&gt;$F$758),C4040,"")</f>
        <v>2.7731649496536461E-22</v>
      </c>
      <c r="F4040" s="247" t="str">
        <f>IF(AND(D4040&gt;$F$757,D4040&lt;$F$758),C4040,"")</f>
        <v/>
      </c>
      <c r="G4040" s="247" t="str">
        <f>IF(C4040=MAX($C$761:$C$2761),C4040,"")</f>
        <v/>
      </c>
      <c r="H4040" s="247">
        <f>_xlfn.NORM.DIST(B4040,$F$753,$F$754,0)</f>
        <v>4.9600111720943333E-246</v>
      </c>
      <c r="I4040" s="247" t="str">
        <f>IF(H4040=MAX($H$761:$H$2761),C4040,"")</f>
        <v/>
      </c>
      <c r="J4040" s="247"/>
      <c r="K4040" s="247"/>
      <c r="L4040" s="247"/>
      <c r="M4040" s="247"/>
      <c r="N4040" s="247"/>
      <c r="O4040" s="247"/>
      <c r="P4040" s="247"/>
      <c r="Q4040" s="247"/>
      <c r="R4040" s="247"/>
      <c r="AZ4040" s="259"/>
      <c r="BA4040" s="259">
        <f>BA4039+$BD$753</f>
        <v>21.01759999999873</v>
      </c>
      <c r="BB4040" s="274">
        <f t="shared" si="817"/>
        <v>3.7441883935683267E-3</v>
      </c>
      <c r="BC4040" s="259">
        <f t="shared" si="818"/>
        <v>9.3975200735692439E-6</v>
      </c>
      <c r="BD4040" s="259">
        <f t="shared" si="815"/>
        <v>9.3975200735692439E-6</v>
      </c>
      <c r="BE4040" s="254" t="str">
        <f t="shared" si="816"/>
        <v/>
      </c>
    </row>
    <row r="4041" spans="1:57" ht="20.100000000000001" customHeight="1" x14ac:dyDescent="0.25">
      <c r="A4041" s="247">
        <v>3263</v>
      </c>
      <c r="B4041" s="247">
        <f>$B$755+(A4041*$B$758)</f>
        <v>21758.896587366435</v>
      </c>
      <c r="C4041" s="247">
        <f>_xlfn.NORM.DIST($B4041,$B$752,$B$753,0)</f>
        <v>2.6745716830793661E-22</v>
      </c>
      <c r="D4041" s="247">
        <f>_xlfn.NORM.DIST($B4041,$B$752,$B$753,1)</f>
        <v>1</v>
      </c>
      <c r="E4041" s="247">
        <f>IF(OR(D4041&lt;$F$757,D4041&gt;$F$758),C4041,"")</f>
        <v>2.6745716830793661E-22</v>
      </c>
      <c r="F4041" s="247" t="str">
        <f>IF(AND(D4041&gt;$F$757,D4041&lt;$F$758),C4041,"")</f>
        <v/>
      </c>
      <c r="G4041" s="247" t="str">
        <f>IF(C4041=MAX($C$761:$C$2761),C4041,"")</f>
        <v/>
      </c>
      <c r="H4041" s="247">
        <f>_xlfn.NORM.DIST(B4041,$F$753,$F$754,0)</f>
        <v>5.6678073787987807E-246</v>
      </c>
      <c r="I4041" s="247" t="str">
        <f>IF(H4041=MAX($H$761:$H$2761),C4041,"")</f>
        <v/>
      </c>
      <c r="J4041" s="247"/>
      <c r="K4041" s="247"/>
      <c r="L4041" s="247"/>
      <c r="M4041" s="247"/>
      <c r="N4041" s="247"/>
      <c r="O4041" s="247"/>
      <c r="P4041" s="247"/>
      <c r="Q4041" s="247"/>
      <c r="R4041" s="247"/>
      <c r="AZ4041" s="259"/>
      <c r="BA4041" s="259">
        <f>BA4040+$BD$753</f>
        <v>21.023999999998729</v>
      </c>
      <c r="BB4041" s="274">
        <f t="shared" si="817"/>
        <v>3.7347908734947574E-3</v>
      </c>
      <c r="BC4041" s="259">
        <f t="shared" si="818"/>
        <v>9.374627779746951E-6</v>
      </c>
      <c r="BD4041" s="259">
        <f t="shared" si="815"/>
        <v>9.374627779746951E-6</v>
      </c>
      <c r="BE4041" s="254" t="str">
        <f t="shared" si="816"/>
        <v/>
      </c>
    </row>
    <row r="4042" spans="1:57" ht="20.100000000000001" customHeight="1" x14ac:dyDescent="0.25">
      <c r="A4042" s="247">
        <v>3264</v>
      </c>
      <c r="B4042" s="247">
        <f>$B$755+(A4042*$B$758)</f>
        <v>21768.511654351569</v>
      </c>
      <c r="C4042" s="247">
        <f>_xlfn.NORM.DIST($B4042,$B$752,$B$753,0)</f>
        <v>2.5794423935728002E-22</v>
      </c>
      <c r="D4042" s="247">
        <f>_xlfn.NORM.DIST($B4042,$B$752,$B$753,1)</f>
        <v>1</v>
      </c>
      <c r="E4042" s="247">
        <f>IF(OR(D4042&lt;$F$757,D4042&gt;$F$758),C4042,"")</f>
        <v>2.5794423935728002E-22</v>
      </c>
      <c r="F4042" s="247" t="str">
        <f>IF(AND(D4042&gt;$F$757,D4042&lt;$F$758),C4042,"")</f>
        <v/>
      </c>
      <c r="G4042" s="247" t="str">
        <f>IF(C4042=MAX($C$761:$C$2761),C4042,"")</f>
        <v/>
      </c>
      <c r="H4042" s="247">
        <f>_xlfn.NORM.DIST(B4042,$F$753,$F$754,0)</f>
        <v>6.4765028521216145E-246</v>
      </c>
      <c r="I4042" s="247" t="str">
        <f>IF(H4042=MAX($H$761:$H$2761),C4042,"")</f>
        <v/>
      </c>
      <c r="J4042" s="247"/>
      <c r="K4042" s="247"/>
      <c r="L4042" s="247"/>
      <c r="M4042" s="247"/>
      <c r="N4042" s="247"/>
      <c r="O4042" s="247"/>
      <c r="P4042" s="247"/>
      <c r="Q4042" s="247"/>
      <c r="R4042" s="247"/>
      <c r="AZ4042" s="259"/>
      <c r="BA4042" s="259">
        <f>BA4041+$BD$753</f>
        <v>21.030399999998728</v>
      </c>
      <c r="BB4042" s="274">
        <f t="shared" si="817"/>
        <v>3.7254162457150105E-3</v>
      </c>
      <c r="BC4042" s="259">
        <f t="shared" si="818"/>
        <v>9.3517890855255442E-6</v>
      </c>
      <c r="BD4042" s="259">
        <f t="shared" si="815"/>
        <v>9.3517890855255442E-6</v>
      </c>
      <c r="BE4042" s="254" t="str">
        <f t="shared" si="816"/>
        <v/>
      </c>
    </row>
    <row r="4043" spans="1:57" ht="20.100000000000001" customHeight="1" x14ac:dyDescent="0.25">
      <c r="A4043" s="247">
        <v>3265</v>
      </c>
      <c r="B4043" s="247">
        <f>$B$755+(A4043*$B$758)</f>
        <v>21778.12672133671</v>
      </c>
      <c r="C4043" s="247">
        <f>_xlfn.NORM.DIST($B4043,$B$752,$B$753,0)</f>
        <v>2.487656864213313E-22</v>
      </c>
      <c r="D4043" s="247">
        <f>_xlfn.NORM.DIST($B4043,$B$752,$B$753,1)</f>
        <v>1</v>
      </c>
      <c r="E4043" s="247">
        <f>IF(OR(D4043&lt;$F$757,D4043&gt;$F$758),C4043,"")</f>
        <v>2.487656864213313E-22</v>
      </c>
      <c r="F4043" s="247" t="str">
        <f>IF(AND(D4043&gt;$F$757,D4043&lt;$F$758),C4043,"")</f>
        <v/>
      </c>
      <c r="G4043" s="247" t="str">
        <f>IF(C4043=MAX($C$761:$C$2761),C4043,"")</f>
        <v/>
      </c>
      <c r="H4043" s="247">
        <f>_xlfn.NORM.DIST(B4043,$F$753,$F$754,0)</f>
        <v>7.4004664015897695E-246</v>
      </c>
      <c r="I4043" s="247" t="str">
        <f>IF(H4043=MAX($H$761:$H$2761),C4043,"")</f>
        <v/>
      </c>
      <c r="J4043" s="247"/>
      <c r="K4043" s="247"/>
      <c r="L4043" s="247"/>
      <c r="M4043" s="247"/>
      <c r="N4043" s="247"/>
      <c r="O4043" s="247"/>
      <c r="P4043" s="247"/>
      <c r="Q4043" s="247"/>
      <c r="R4043" s="247"/>
      <c r="AZ4043" s="259"/>
      <c r="BA4043" s="259">
        <f>BA4042+$BD$753</f>
        <v>21.036799999998728</v>
      </c>
      <c r="BB4043" s="274">
        <f t="shared" si="817"/>
        <v>3.7160644566294849E-3</v>
      </c>
      <c r="BC4043" s="259">
        <f t="shared" si="818"/>
        <v>9.3290038722044014E-6</v>
      </c>
      <c r="BD4043" s="259">
        <f t="shared" si="815"/>
        <v>9.3290038722044014E-6</v>
      </c>
      <c r="BE4043" s="254" t="str">
        <f t="shared" si="816"/>
        <v/>
      </c>
    </row>
    <row r="4044" spans="1:57" ht="20.100000000000001" customHeight="1" x14ac:dyDescent="0.25">
      <c r="A4044" s="248">
        <v>3266</v>
      </c>
      <c r="B4044" s="247">
        <f>$B$755+(A4044*$B$758)</f>
        <v>21787.741788321844</v>
      </c>
      <c r="C4044" s="247">
        <f>_xlfn.NORM.DIST($B4044,$B$752,$B$753,0)</f>
        <v>2.3990989972455767E-22</v>
      </c>
      <c r="D4044" s="247">
        <f>_xlfn.NORM.DIST($B4044,$B$752,$B$753,1)</f>
        <v>1</v>
      </c>
      <c r="E4044" s="247">
        <f>IF(OR(D4044&lt;$F$757,D4044&gt;$F$758),C4044,"")</f>
        <v>2.3990989972455767E-22</v>
      </c>
      <c r="F4044" s="247" t="str">
        <f>IF(AND(D4044&gt;$F$757,D4044&lt;$F$758),C4044,"")</f>
        <v/>
      </c>
      <c r="G4044" s="247" t="str">
        <f>IF(C4044=MAX($C$761:$C$2761),C4044,"")</f>
        <v/>
      </c>
      <c r="H4044" s="247">
        <f>_xlfn.NORM.DIST(B4044,$F$753,$F$754,0)</f>
        <v>8.4561109518661207E-246</v>
      </c>
      <c r="I4044" s="247" t="str">
        <f>IF(H4044=MAX($H$761:$H$2761),C4044,"")</f>
        <v/>
      </c>
      <c r="J4044" s="247"/>
      <c r="K4044" s="247"/>
      <c r="L4044" s="247"/>
      <c r="M4044" s="247"/>
      <c r="N4044" s="247"/>
      <c r="O4044" s="247"/>
      <c r="P4044" s="247"/>
      <c r="Q4044" s="247"/>
      <c r="R4044" s="247"/>
      <c r="AZ4044" s="259"/>
      <c r="BA4044" s="259">
        <f>BA4043+$BD$753</f>
        <v>21.043199999998727</v>
      </c>
      <c r="BB4044" s="274">
        <f t="shared" si="817"/>
        <v>3.7067354527572805E-3</v>
      </c>
      <c r="BC4044" s="259">
        <f t="shared" si="818"/>
        <v>9.3062720213279299E-6</v>
      </c>
      <c r="BD4044" s="259">
        <f t="shared" si="815"/>
        <v>9.3062720213279299E-6</v>
      </c>
      <c r="BE4044" s="254" t="str">
        <f t="shared" si="816"/>
        <v/>
      </c>
    </row>
    <row r="4045" spans="1:57" ht="20.100000000000001" customHeight="1" x14ac:dyDescent="0.25">
      <c r="A4045" s="247">
        <v>3267</v>
      </c>
      <c r="B4045" s="247">
        <f>$B$755+(A4045*$B$758)</f>
        <v>21797.356855306985</v>
      </c>
      <c r="C4045" s="247">
        <f>_xlfn.NORM.DIST($B4045,$B$752,$B$753,0)</f>
        <v>2.3136566748024488E-22</v>
      </c>
      <c r="D4045" s="247">
        <f>_xlfn.NORM.DIST($B4045,$B$752,$B$753,1)</f>
        <v>1</v>
      </c>
      <c r="E4045" s="247">
        <f>IF(OR(D4045&lt;$F$757,D4045&gt;$F$758),C4045,"")</f>
        <v>2.3136566748024488E-22</v>
      </c>
      <c r="F4045" s="247" t="str">
        <f>IF(AND(D4045&gt;$F$757,D4045&lt;$F$758),C4045,"")</f>
        <v/>
      </c>
      <c r="G4045" s="247" t="str">
        <f>IF(C4045=MAX($C$761:$C$2761),C4045,"")</f>
        <v/>
      </c>
      <c r="H4045" s="247">
        <f>_xlfn.NORM.DIST(B4045,$F$753,$F$754,0)</f>
        <v>9.6621840389770845E-246</v>
      </c>
      <c r="I4045" s="247" t="str">
        <f>IF(H4045=MAX($H$761:$H$2761),C4045,"")</f>
        <v/>
      </c>
      <c r="J4045" s="247"/>
      <c r="K4045" s="247"/>
      <c r="L4045" s="247"/>
      <c r="M4045" s="247"/>
      <c r="N4045" s="247"/>
      <c r="O4045" s="247"/>
      <c r="P4045" s="247"/>
      <c r="Q4045" s="247"/>
      <c r="R4045" s="247"/>
      <c r="AZ4045" s="259"/>
      <c r="BA4045" s="259">
        <f>BA4044+$BD$753</f>
        <v>21.049599999998726</v>
      </c>
      <c r="BB4045" s="274">
        <f t="shared" si="817"/>
        <v>3.6974291807359526E-3</v>
      </c>
      <c r="BC4045" s="259">
        <f t="shared" si="818"/>
        <v>9.2835934146760259E-6</v>
      </c>
      <c r="BD4045" s="259">
        <f t="shared" si="815"/>
        <v>9.2835934146760259E-6</v>
      </c>
      <c r="BE4045" s="254" t="str">
        <f t="shared" si="816"/>
        <v/>
      </c>
    </row>
    <row r="4046" spans="1:57" ht="20.100000000000001" customHeight="1" x14ac:dyDescent="0.25">
      <c r="A4046" s="247">
        <v>3268</v>
      </c>
      <c r="B4046" s="247">
        <f>$B$755+(A4046*$B$758)</f>
        <v>21806.971922292119</v>
      </c>
      <c r="C4046" s="247">
        <f>_xlfn.NORM.DIST($B4046,$B$752,$B$753,0)</f>
        <v>2.2312216242737772E-22</v>
      </c>
      <c r="D4046" s="247">
        <f>_xlfn.NORM.DIST($B4046,$B$752,$B$753,1)</f>
        <v>1</v>
      </c>
      <c r="E4046" s="247">
        <f>IF(OR(D4046&lt;$F$757,D4046&gt;$F$758),C4046,"")</f>
        <v>2.2312216242737772E-22</v>
      </c>
      <c r="F4046" s="247" t="str">
        <f>IF(AND(D4046&gt;$F$757,D4046&lt;$F$758),C4046,"")</f>
        <v/>
      </c>
      <c r="G4046" s="247" t="str">
        <f>IF(C4046=MAX($C$761:$C$2761),C4046,"")</f>
        <v/>
      </c>
      <c r="H4046" s="247">
        <f>_xlfn.NORM.DIST(B4046,$F$753,$F$754,0)</f>
        <v>1.1040099547133832E-245</v>
      </c>
      <c r="I4046" s="247" t="str">
        <f>IF(H4046=MAX($H$761:$H$2761),C4046,"")</f>
        <v/>
      </c>
      <c r="J4046" s="247"/>
      <c r="K4046" s="247"/>
      <c r="L4046" s="247"/>
      <c r="M4046" s="247"/>
      <c r="N4046" s="247"/>
      <c r="O4046" s="247"/>
      <c r="P4046" s="247"/>
      <c r="Q4046" s="247"/>
      <c r="R4046" s="247"/>
      <c r="AZ4046" s="259"/>
      <c r="BA4046" s="259">
        <f>BA4045+$BD$753</f>
        <v>21.055999999998726</v>
      </c>
      <c r="BB4046" s="274">
        <f t="shared" si="817"/>
        <v>3.6881455873212766E-3</v>
      </c>
      <c r="BC4046" s="259">
        <f t="shared" si="818"/>
        <v>9.2609679342744826E-6</v>
      </c>
      <c r="BD4046" s="259">
        <f t="shared" si="815"/>
        <v>9.2609679342744826E-6</v>
      </c>
      <c r="BE4046" s="254" t="str">
        <f t="shared" si="816"/>
        <v/>
      </c>
    </row>
    <row r="4047" spans="1:57" ht="20.100000000000001" customHeight="1" x14ac:dyDescent="0.25">
      <c r="A4047" s="247">
        <v>3269</v>
      </c>
      <c r="B4047" s="247">
        <f>$B$755+(A4047*$B$758)</f>
        <v>21816.586989277261</v>
      </c>
      <c r="C4047" s="247">
        <f>_xlfn.NORM.DIST($B4047,$B$752,$B$753,0)</f>
        <v>2.1516892881655293E-22</v>
      </c>
      <c r="D4047" s="247">
        <f>_xlfn.NORM.DIST($B4047,$B$752,$B$753,1)</f>
        <v>1</v>
      </c>
      <c r="E4047" s="247">
        <f>IF(OR(D4047&lt;$F$757,D4047&gt;$F$758),C4047,"")</f>
        <v>2.1516892881655293E-22</v>
      </c>
      <c r="F4047" s="247" t="str">
        <f>IF(AND(D4047&gt;$F$757,D4047&lt;$F$758),C4047,"")</f>
        <v/>
      </c>
      <c r="G4047" s="247" t="str">
        <f>IF(C4047=MAX($C$761:$C$2761),C4047,"")</f>
        <v/>
      </c>
      <c r="H4047" s="247">
        <f>_xlfn.NORM.DIST(B4047,$F$753,$F$754,0)</f>
        <v>1.2614316534833844E-245</v>
      </c>
      <c r="I4047" s="247" t="str">
        <f>IF(H4047=MAX($H$761:$H$2761),C4047,"")</f>
        <v/>
      </c>
      <c r="J4047" s="247"/>
      <c r="K4047" s="247"/>
      <c r="L4047" s="247"/>
      <c r="M4047" s="247"/>
      <c r="N4047" s="247"/>
      <c r="O4047" s="247"/>
      <c r="P4047" s="247"/>
      <c r="Q4047" s="247"/>
      <c r="R4047" s="247"/>
      <c r="AZ4047" s="259"/>
      <c r="BA4047" s="259">
        <f>BA4046+$BD$753</f>
        <v>21.062399999998725</v>
      </c>
      <c r="BB4047" s="274">
        <f t="shared" si="817"/>
        <v>3.6788846193870021E-3</v>
      </c>
      <c r="BC4047" s="259">
        <f t="shared" si="818"/>
        <v>9.2383954623780767E-6</v>
      </c>
      <c r="BD4047" s="259">
        <f t="shared" si="815"/>
        <v>9.2383954623780767E-6</v>
      </c>
      <c r="BE4047" s="254" t="str">
        <f t="shared" si="816"/>
        <v/>
      </c>
    </row>
    <row r="4048" spans="1:57" ht="20.100000000000001" customHeight="1" x14ac:dyDescent="0.25">
      <c r="A4048" s="247">
        <v>3270</v>
      </c>
      <c r="B4048" s="247">
        <f>$B$755+(A4048*$B$758)</f>
        <v>21826.202056262395</v>
      </c>
      <c r="C4048" s="247">
        <f>_xlfn.NORM.DIST($B4048,$B$752,$B$753,0)</f>
        <v>2.0749586983037632E-22</v>
      </c>
      <c r="D4048" s="247">
        <f>_xlfn.NORM.DIST($B4048,$B$752,$B$753,1)</f>
        <v>1</v>
      </c>
      <c r="E4048" s="247">
        <f>IF(OR(D4048&lt;$F$757,D4048&gt;$F$758),C4048,"")</f>
        <v>2.0749586983037632E-22</v>
      </c>
      <c r="F4048" s="247" t="str">
        <f>IF(AND(D4048&gt;$F$757,D4048&lt;$F$758),C4048,"")</f>
        <v/>
      </c>
      <c r="G4048" s="247" t="str">
        <f>IF(C4048=MAX($C$761:$C$2761),C4048,"")</f>
        <v/>
      </c>
      <c r="H4048" s="247">
        <f>_xlfn.NORM.DIST(B4048,$F$753,$F$754,0)</f>
        <v>1.4412771827489846E-245</v>
      </c>
      <c r="I4048" s="247" t="str">
        <f>IF(H4048=MAX($H$761:$H$2761),C4048,"")</f>
        <v/>
      </c>
      <c r="J4048" s="247"/>
      <c r="K4048" s="247"/>
      <c r="L4048" s="247"/>
      <c r="M4048" s="247"/>
      <c r="N4048" s="247"/>
      <c r="O4048" s="247"/>
      <c r="P4048" s="247"/>
      <c r="Q4048" s="247"/>
      <c r="R4048" s="247"/>
      <c r="AZ4048" s="259"/>
      <c r="BA4048" s="259">
        <f>BA4047+$BD$753</f>
        <v>21.068799999998724</v>
      </c>
      <c r="BB4048" s="274">
        <f t="shared" si="817"/>
        <v>3.669646223924624E-3</v>
      </c>
      <c r="BC4048" s="259">
        <f t="shared" si="818"/>
        <v>9.2158758815004925E-6</v>
      </c>
      <c r="BD4048" s="259">
        <f t="shared" si="815"/>
        <v>9.2158758815004925E-6</v>
      </c>
      <c r="BE4048" s="254" t="str">
        <f t="shared" si="816"/>
        <v/>
      </c>
    </row>
    <row r="4049" spans="1:57" ht="20.100000000000001" customHeight="1" x14ac:dyDescent="0.25">
      <c r="A4049" s="247">
        <v>3271</v>
      </c>
      <c r="B4049" s="247">
        <f>$B$755+(A4049*$B$758)</f>
        <v>21835.817123247536</v>
      </c>
      <c r="C4049" s="247">
        <f>_xlfn.NORM.DIST($B4049,$B$752,$B$753,0)</f>
        <v>2.000932354238965E-22</v>
      </c>
      <c r="D4049" s="247">
        <f>_xlfn.NORM.DIST($B4049,$B$752,$B$753,1)</f>
        <v>1</v>
      </c>
      <c r="E4049" s="247">
        <f>IF(OR(D4049&lt;$F$757,D4049&gt;$F$758),C4049,"")</f>
        <v>2.000932354238965E-22</v>
      </c>
      <c r="F4049" s="247" t="str">
        <f>IF(AND(D4049&gt;$F$757,D4049&lt;$F$758),C4049,"")</f>
        <v/>
      </c>
      <c r="G4049" s="247" t="str">
        <f>IF(C4049=MAX($C$761:$C$2761),C4049,"")</f>
        <v/>
      </c>
      <c r="H4049" s="247">
        <f>_xlfn.NORM.DIST(B4049,$F$753,$F$754,0)</f>
        <v>1.6467373999727983E-245</v>
      </c>
      <c r="I4049" s="247" t="str">
        <f>IF(H4049=MAX($H$761:$H$2761),C4049,"")</f>
        <v/>
      </c>
      <c r="J4049" s="247"/>
      <c r="K4049" s="247"/>
      <c r="L4049" s="247"/>
      <c r="M4049" s="247"/>
      <c r="N4049" s="247"/>
      <c r="O4049" s="247"/>
      <c r="P4049" s="247"/>
      <c r="Q4049" s="247"/>
      <c r="R4049" s="247"/>
      <c r="AZ4049" s="259"/>
      <c r="BA4049" s="259">
        <f>BA4048+$BD$753</f>
        <v>21.075199999998723</v>
      </c>
      <c r="BB4049" s="274">
        <f t="shared" si="817"/>
        <v>3.6604303480431235E-3</v>
      </c>
      <c r="BC4049" s="259">
        <f t="shared" si="818"/>
        <v>9.1934090743653156E-6</v>
      </c>
      <c r="BD4049" s="259">
        <f t="shared" si="815"/>
        <v>9.1934090743653156E-6</v>
      </c>
      <c r="BE4049" s="254" t="str">
        <f t="shared" si="816"/>
        <v/>
      </c>
    </row>
    <row r="4050" spans="1:57" ht="20.100000000000001" customHeight="1" x14ac:dyDescent="0.25">
      <c r="A4050" s="248">
        <v>3272</v>
      </c>
      <c r="B4050" s="247">
        <f>$B$755+(A4050*$B$758)</f>
        <v>21845.43219023267</v>
      </c>
      <c r="C4050" s="247">
        <f>_xlfn.NORM.DIST($B4050,$B$752,$B$753,0)</f>
        <v>1.9295161057138849E-22</v>
      </c>
      <c r="D4050" s="247">
        <f>_xlfn.NORM.DIST($B4050,$B$752,$B$753,1)</f>
        <v>1</v>
      </c>
      <c r="E4050" s="247">
        <f>IF(OR(D4050&lt;$F$757,D4050&gt;$F$758),C4050,"")</f>
        <v>1.9295161057138849E-22</v>
      </c>
      <c r="F4050" s="247" t="str">
        <f>IF(AND(D4050&gt;$F$757,D4050&lt;$F$758),C4050,"")</f>
        <v/>
      </c>
      <c r="G4050" s="247" t="str">
        <f>IF(C4050=MAX($C$761:$C$2761),C4050,"")</f>
        <v/>
      </c>
      <c r="H4050" s="247">
        <f>_xlfn.NORM.DIST(B4050,$F$753,$F$754,0)</f>
        <v>1.8814567450088472E-245</v>
      </c>
      <c r="I4050" s="247" t="str">
        <f>IF(H4050=MAX($H$761:$H$2761),C4050,"")</f>
        <v/>
      </c>
      <c r="J4050" s="247"/>
      <c r="K4050" s="247"/>
      <c r="L4050" s="247"/>
      <c r="M4050" s="247"/>
      <c r="N4050" s="247"/>
      <c r="O4050" s="247"/>
      <c r="P4050" s="247"/>
      <c r="Q4050" s="247"/>
      <c r="R4050" s="247"/>
      <c r="AZ4050" s="259"/>
      <c r="BA4050" s="259">
        <f>BA4049+$BD$753</f>
        <v>21.081599999998723</v>
      </c>
      <c r="BB4050" s="274">
        <f t="shared" si="817"/>
        <v>3.6512369389687582E-3</v>
      </c>
      <c r="BC4050" s="259">
        <f t="shared" si="818"/>
        <v>9.1709949239741212E-6</v>
      </c>
      <c r="BD4050" s="259">
        <f t="shared" si="815"/>
        <v>9.1709949239741212E-6</v>
      </c>
      <c r="BE4050" s="254" t="str">
        <f t="shared" si="816"/>
        <v/>
      </c>
    </row>
    <row r="4051" spans="1:57" ht="20.100000000000001" customHeight="1" x14ac:dyDescent="0.25">
      <c r="A4051" s="247">
        <v>3273</v>
      </c>
      <c r="B4051" s="247">
        <f>$B$755+(A4051*$B$758)</f>
        <v>21855.047257217811</v>
      </c>
      <c r="C4051" s="247">
        <f>_xlfn.NORM.DIST($B4051,$B$752,$B$753,0)</f>
        <v>1.8606190390595934E-22</v>
      </c>
      <c r="D4051" s="247">
        <f>_xlfn.NORM.DIST($B4051,$B$752,$B$753,1)</f>
        <v>1</v>
      </c>
      <c r="E4051" s="247">
        <f>IF(OR(D4051&lt;$F$757,D4051&gt;$F$758),C4051,"")</f>
        <v>1.8606190390595934E-22</v>
      </c>
      <c r="F4051" s="247" t="str">
        <f>IF(AND(D4051&gt;$F$757,D4051&lt;$F$758),C4051,"")</f>
        <v/>
      </c>
      <c r="G4051" s="247" t="str">
        <f>IF(C4051=MAX($C$761:$C$2761),C4051,"")</f>
        <v/>
      </c>
      <c r="H4051" s="247">
        <f>_xlfn.NORM.DIST(B4051,$F$753,$F$754,0)</f>
        <v>2.1495976503479403E-245</v>
      </c>
      <c r="I4051" s="247" t="str">
        <f>IF(H4051=MAX($H$761:$H$2761),C4051,"")</f>
        <v/>
      </c>
      <c r="J4051" s="247"/>
      <c r="K4051" s="247"/>
      <c r="L4051" s="247"/>
      <c r="M4051" s="247"/>
      <c r="N4051" s="247"/>
      <c r="O4051" s="247"/>
      <c r="P4051" s="247"/>
      <c r="Q4051" s="247"/>
      <c r="R4051" s="247"/>
      <c r="AZ4051" s="259"/>
      <c r="BA4051" s="259">
        <f>BA4050+$BD$753</f>
        <v>21.087999999998722</v>
      </c>
      <c r="BB4051" s="274">
        <f t="shared" si="817"/>
        <v>3.6420659440447841E-3</v>
      </c>
      <c r="BC4051" s="259">
        <f t="shared" si="818"/>
        <v>9.148633313528845E-6</v>
      </c>
      <c r="BD4051" s="259">
        <f t="shared" si="815"/>
        <v>9.148633313528845E-6</v>
      </c>
      <c r="BE4051" s="254" t="str">
        <f t="shared" si="816"/>
        <v/>
      </c>
    </row>
    <row r="4052" spans="1:57" ht="20.100000000000001" customHeight="1" x14ac:dyDescent="0.25">
      <c r="A4052" s="247">
        <v>3274</v>
      </c>
      <c r="B4052" s="247">
        <f>$B$755+(A4052*$B$758)</f>
        <v>21864.662324202945</v>
      </c>
      <c r="C4052" s="247">
        <f>_xlfn.NORM.DIST($B4052,$B$752,$B$753,0)</f>
        <v>1.7941533673916139E-22</v>
      </c>
      <c r="D4052" s="247">
        <f>_xlfn.NORM.DIST($B4052,$B$752,$B$753,1)</f>
        <v>1</v>
      </c>
      <c r="E4052" s="247">
        <f>IF(OR(D4052&lt;$F$757,D4052&gt;$F$758),C4052,"")</f>
        <v>1.7941533673916139E-22</v>
      </c>
      <c r="F4052" s="247" t="str">
        <f>IF(AND(D4052&gt;$F$757,D4052&lt;$F$758),C4052,"")</f>
        <v/>
      </c>
      <c r="G4052" s="247" t="str">
        <f>IF(C4052=MAX($C$761:$C$2761),C4052,"")</f>
        <v/>
      </c>
      <c r="H4052" s="247">
        <f>_xlfn.NORM.DIST(B4052,$F$753,$F$754,0)</f>
        <v>2.4559140883301652E-245</v>
      </c>
      <c r="I4052" s="247" t="str">
        <f>IF(H4052=MAX($H$761:$H$2761),C4052,"")</f>
        <v/>
      </c>
      <c r="J4052" s="247"/>
      <c r="K4052" s="247"/>
      <c r="L4052" s="247"/>
      <c r="M4052" s="247"/>
      <c r="N4052" s="247"/>
      <c r="O4052" s="247"/>
      <c r="P4052" s="247"/>
      <c r="Q4052" s="247"/>
      <c r="R4052" s="247"/>
      <c r="AZ4052" s="259"/>
      <c r="BA4052" s="259">
        <f>BA4051+$BD$753</f>
        <v>21.094399999998721</v>
      </c>
      <c r="BB4052" s="274">
        <f t="shared" si="817"/>
        <v>3.6329173107312552E-3</v>
      </c>
      <c r="BC4052" s="259">
        <f t="shared" si="818"/>
        <v>9.1263241264946671E-6</v>
      </c>
      <c r="BD4052" s="259">
        <f t="shared" si="815"/>
        <v>9.1263241264946671E-6</v>
      </c>
      <c r="BE4052" s="254" t="str">
        <f t="shared" si="816"/>
        <v/>
      </c>
    </row>
    <row r="4053" spans="1:57" ht="20.100000000000001" customHeight="1" x14ac:dyDescent="0.25">
      <c r="A4053" s="247">
        <v>3275</v>
      </c>
      <c r="B4053" s="247">
        <f>$B$755+(A4053*$B$758)</f>
        <v>21874.277391188087</v>
      </c>
      <c r="C4053" s="247">
        <f>_xlfn.NORM.DIST($B4053,$B$752,$B$753,0)</f>
        <v>1.7300343244798051E-22</v>
      </c>
      <c r="D4053" s="247">
        <f>_xlfn.NORM.DIST($B4053,$B$752,$B$753,1)</f>
        <v>1</v>
      </c>
      <c r="E4053" s="247">
        <f>IF(OR(D4053&lt;$F$757,D4053&gt;$F$758),C4053,"")</f>
        <v>1.7300343244798051E-22</v>
      </c>
      <c r="F4053" s="247" t="str">
        <f>IF(AND(D4053&gt;$F$757,D4053&lt;$F$758),C4053,"")</f>
        <v/>
      </c>
      <c r="G4053" s="247" t="str">
        <f>IF(C4053=MAX($C$761:$C$2761),C4053,"")</f>
        <v/>
      </c>
      <c r="H4053" s="247">
        <f>_xlfn.NORM.DIST(B4053,$F$753,$F$754,0)</f>
        <v>2.8058355501224901E-245</v>
      </c>
      <c r="I4053" s="247" t="str">
        <f>IF(H4053=MAX($H$761:$H$2761),C4053,"")</f>
        <v/>
      </c>
      <c r="J4053" s="247"/>
      <c r="K4053" s="247"/>
      <c r="L4053" s="247"/>
      <c r="M4053" s="247"/>
      <c r="N4053" s="247"/>
      <c r="O4053" s="247"/>
      <c r="P4053" s="247"/>
      <c r="Q4053" s="247"/>
      <c r="R4053" s="247"/>
      <c r="AZ4053" s="259"/>
      <c r="BA4053" s="259">
        <f>BA4052+$BD$753</f>
        <v>21.100799999998721</v>
      </c>
      <c r="BB4053" s="274">
        <f t="shared" si="817"/>
        <v>3.6237909866047606E-3</v>
      </c>
      <c r="BC4053" s="259">
        <f t="shared" si="818"/>
        <v>9.1040672465557762E-6</v>
      </c>
      <c r="BD4053" s="259">
        <f t="shared" si="815"/>
        <v>9.1040672465557762E-6</v>
      </c>
      <c r="BE4053" s="254" t="str">
        <f t="shared" si="816"/>
        <v/>
      </c>
    </row>
    <row r="4054" spans="1:57" ht="20.100000000000001" customHeight="1" x14ac:dyDescent="0.25">
      <c r="A4054" s="247">
        <v>3276</v>
      </c>
      <c r="B4054" s="247">
        <f>$B$755+(A4054*$B$758)</f>
        <v>21883.892458173221</v>
      </c>
      <c r="C4054" s="247">
        <f>_xlfn.NORM.DIST($B4054,$B$752,$B$753,0)</f>
        <v>1.6681800621718591E-22</v>
      </c>
      <c r="D4054" s="247">
        <f>_xlfn.NORM.DIST($B4054,$B$752,$B$753,1)</f>
        <v>1</v>
      </c>
      <c r="E4054" s="247">
        <f>IF(OR(D4054&lt;$F$757,D4054&gt;$F$758),C4054,"")</f>
        <v>1.6681800621718591E-22</v>
      </c>
      <c r="F4054" s="247" t="str">
        <f>IF(AND(D4054&gt;$F$757,D4054&lt;$F$758),C4054,"")</f>
        <v/>
      </c>
      <c r="G4054" s="247" t="str">
        <f>IF(C4054=MAX($C$761:$C$2761),C4054,"")</f>
        <v/>
      </c>
      <c r="H4054" s="247">
        <f>_xlfn.NORM.DIST(B4054,$F$753,$F$754,0)</f>
        <v>3.2055629345250467E-245</v>
      </c>
      <c r="I4054" s="247" t="str">
        <f>IF(H4054=MAX($H$761:$H$2761),C4054,"")</f>
        <v/>
      </c>
      <c r="J4054" s="247"/>
      <c r="K4054" s="247"/>
      <c r="L4054" s="247"/>
      <c r="M4054" s="247"/>
      <c r="N4054" s="247"/>
      <c r="O4054" s="247"/>
      <c r="P4054" s="247"/>
      <c r="Q4054" s="247"/>
      <c r="R4054" s="247"/>
      <c r="AZ4054" s="259"/>
      <c r="BA4054" s="259">
        <f>BA4053+$BD$753</f>
        <v>21.10719999999872</v>
      </c>
      <c r="BB4054" s="274">
        <f t="shared" si="817"/>
        <v>3.6146869193582048E-3</v>
      </c>
      <c r="BC4054" s="259">
        <f t="shared" si="818"/>
        <v>9.0818625576622077E-6</v>
      </c>
      <c r="BD4054" s="259">
        <f t="shared" si="815"/>
        <v>9.0818625576622077E-6</v>
      </c>
      <c r="BE4054" s="254" t="str">
        <f t="shared" si="816"/>
        <v/>
      </c>
    </row>
    <row r="4055" spans="1:57" ht="20.100000000000001" customHeight="1" x14ac:dyDescent="0.25">
      <c r="A4055" s="247">
        <v>3277</v>
      </c>
      <c r="B4055" s="247">
        <f>$B$755+(A4055*$B$758)</f>
        <v>21893.507525158362</v>
      </c>
      <c r="C4055" s="247">
        <f>_xlfn.NORM.DIST($B4055,$B$752,$B$753,0)</f>
        <v>1.6085115512520848E-22</v>
      </c>
      <c r="D4055" s="247">
        <f>_xlfn.NORM.DIST($B4055,$B$752,$B$753,1)</f>
        <v>1</v>
      </c>
      <c r="E4055" s="247">
        <f>IF(OR(D4055&lt;$F$757,D4055&gt;$F$758),C4055,"")</f>
        <v>1.6085115512520848E-22</v>
      </c>
      <c r="F4055" s="247" t="str">
        <f>IF(AND(D4055&gt;$F$757,D4055&lt;$F$758),C4055,"")</f>
        <v/>
      </c>
      <c r="G4055" s="247" t="str">
        <f>IF(C4055=MAX($C$761:$C$2761),C4055,"")</f>
        <v/>
      </c>
      <c r="H4055" s="247">
        <f>_xlfn.NORM.DIST(B4055,$F$753,$F$754,0)</f>
        <v>3.6621780338942059E-245</v>
      </c>
      <c r="I4055" s="247" t="str">
        <f>IF(H4055=MAX($H$761:$H$2761),C4055,"")</f>
        <v/>
      </c>
      <c r="J4055" s="247"/>
      <c r="K4055" s="247"/>
      <c r="L4055" s="247"/>
      <c r="M4055" s="247"/>
      <c r="N4055" s="247"/>
      <c r="O4055" s="247"/>
      <c r="P4055" s="247"/>
      <c r="Q4055" s="247"/>
      <c r="R4055" s="247"/>
      <c r="AZ4055" s="259"/>
      <c r="BA4055" s="259">
        <f>BA4054+$BD$753</f>
        <v>21.113599999998719</v>
      </c>
      <c r="BB4055" s="274">
        <f t="shared" si="817"/>
        <v>3.6056050568005426E-3</v>
      </c>
      <c r="BC4055" s="259">
        <f t="shared" si="818"/>
        <v>9.059709943957852E-6</v>
      </c>
      <c r="BD4055" s="259">
        <f t="shared" si="815"/>
        <v>9.059709943957852E-6</v>
      </c>
      <c r="BE4055" s="254" t="str">
        <f t="shared" si="816"/>
        <v/>
      </c>
    </row>
    <row r="4056" spans="1:57" ht="20.100000000000001" customHeight="1" x14ac:dyDescent="0.25">
      <c r="A4056" s="247">
        <v>3278</v>
      </c>
      <c r="B4056" s="247">
        <f>$B$755+(A4056*$B$758)</f>
        <v>21903.122592143496</v>
      </c>
      <c r="C4056" s="247">
        <f>_xlfn.NORM.DIST($B4056,$B$752,$B$753,0)</f>
        <v>1.550952485622943E-22</v>
      </c>
      <c r="D4056" s="247">
        <f>_xlfn.NORM.DIST($B4056,$B$752,$B$753,1)</f>
        <v>1</v>
      </c>
      <c r="E4056" s="247">
        <f>IF(OR(D4056&lt;$F$757,D4056&gt;$F$758),C4056,"")</f>
        <v>1.550952485622943E-22</v>
      </c>
      <c r="F4056" s="247" t="str">
        <f>IF(AND(D4056&gt;$F$757,D4056&lt;$F$758),C4056,"")</f>
        <v/>
      </c>
      <c r="G4056" s="247" t="str">
        <f>IF(C4056=MAX($C$761:$C$2761),C4056,"")</f>
        <v/>
      </c>
      <c r="H4056" s="247">
        <f>_xlfn.NORM.DIST(B4056,$F$753,$F$754,0)</f>
        <v>4.1837685432531554E-245</v>
      </c>
      <c r="I4056" s="247" t="str">
        <f>IF(H4056=MAX($H$761:$H$2761),C4056,"")</f>
        <v/>
      </c>
      <c r="J4056" s="247"/>
      <c r="K4056" s="247"/>
      <c r="L4056" s="247"/>
      <c r="M4056" s="247"/>
      <c r="N4056" s="247"/>
      <c r="O4056" s="247"/>
      <c r="P4056" s="247"/>
      <c r="Q4056" s="247"/>
      <c r="R4056" s="247"/>
      <c r="AZ4056" s="259"/>
      <c r="BA4056" s="259">
        <f>BA4055+$BD$753</f>
        <v>21.119999999998718</v>
      </c>
      <c r="BB4056" s="274">
        <f t="shared" si="817"/>
        <v>3.5965453468565847E-3</v>
      </c>
      <c r="BC4056" s="259">
        <f t="shared" si="818"/>
        <v>9.0376092898671913E-6</v>
      </c>
      <c r="BD4056" s="259">
        <f t="shared" si="815"/>
        <v>9.0376092898671913E-6</v>
      </c>
      <c r="BE4056" s="254" t="str">
        <f t="shared" si="816"/>
        <v/>
      </c>
    </row>
    <row r="4057" spans="1:57" ht="20.100000000000001" customHeight="1" x14ac:dyDescent="0.25">
      <c r="A4057" s="248">
        <v>3279</v>
      </c>
      <c r="B4057" s="247">
        <f>$B$755+(A4057*$B$758)</f>
        <v>21912.737659128637</v>
      </c>
      <c r="C4057" s="247">
        <f>_xlfn.NORM.DIST($B4057,$B$752,$B$753,0)</f>
        <v>1.4954291896987519E-22</v>
      </c>
      <c r="D4057" s="247">
        <f>_xlfn.NORM.DIST($B4057,$B$752,$B$753,1)</f>
        <v>1</v>
      </c>
      <c r="E4057" s="247">
        <f>IF(OR(D4057&lt;$F$757,D4057&gt;$F$758),C4057,"")</f>
        <v>1.4954291896987519E-22</v>
      </c>
      <c r="F4057" s="247" t="str">
        <f>IF(AND(D4057&gt;$F$757,D4057&lt;$F$758),C4057,"")</f>
        <v/>
      </c>
      <c r="G4057" s="247" t="str">
        <f>IF(C4057=MAX($C$761:$C$2761),C4057,"")</f>
        <v/>
      </c>
      <c r="H4057" s="247">
        <f>_xlfn.NORM.DIST(B4057,$F$753,$F$754,0)</f>
        <v>4.779570791221091E-245</v>
      </c>
      <c r="I4057" s="247" t="str">
        <f>IF(H4057=MAX($H$761:$H$2761),C4057,"")</f>
        <v/>
      </c>
      <c r="J4057" s="247"/>
      <c r="K4057" s="247"/>
      <c r="L4057" s="247"/>
      <c r="M4057" s="247"/>
      <c r="N4057" s="247"/>
      <c r="O4057" s="247"/>
      <c r="P4057" s="247"/>
      <c r="Q4057" s="247"/>
      <c r="R4057" s="247"/>
      <c r="AZ4057" s="259"/>
      <c r="BA4057" s="259">
        <f>BA4056+$BD$753</f>
        <v>21.126399999998718</v>
      </c>
      <c r="BB4057" s="274">
        <f t="shared" si="817"/>
        <v>3.5875077375667175E-3</v>
      </c>
      <c r="BC4057" s="259">
        <f t="shared" si="818"/>
        <v>9.0155604800128998E-6</v>
      </c>
      <c r="BD4057" s="259">
        <f t="shared" si="815"/>
        <v>9.0155604800128998E-6</v>
      </c>
      <c r="BE4057" s="254" t="str">
        <f t="shared" si="816"/>
        <v/>
      </c>
    </row>
    <row r="4058" spans="1:57" ht="20.100000000000001" customHeight="1" x14ac:dyDescent="0.25">
      <c r="A4058" s="247">
        <v>3280</v>
      </c>
      <c r="B4058" s="247">
        <f>$B$755+(A4058*$B$758)</f>
        <v>21922.352726113771</v>
      </c>
      <c r="C4058" s="247">
        <f>_xlfn.NORM.DIST($B4058,$B$752,$B$753,0)</f>
        <v>1.4418705289064799E-22</v>
      </c>
      <c r="D4058" s="247">
        <f>_xlfn.NORM.DIST($B4058,$B$752,$B$753,1)</f>
        <v>1</v>
      </c>
      <c r="E4058" s="247">
        <f>IF(OR(D4058&lt;$F$757,D4058&gt;$F$758),C4058,"")</f>
        <v>1.4418705289064799E-22</v>
      </c>
      <c r="F4058" s="247" t="str">
        <f>IF(AND(D4058&gt;$F$757,D4058&lt;$F$758),C4058,"")</f>
        <v/>
      </c>
      <c r="G4058" s="247" t="str">
        <f>IF(C4058=MAX($C$761:$C$2761),C4058,"")</f>
        <v/>
      </c>
      <c r="H4058" s="247">
        <f>_xlfn.NORM.DIST(B4058,$F$753,$F$754,0)</f>
        <v>5.4601327024408369E-245</v>
      </c>
      <c r="I4058" s="247" t="str">
        <f>IF(H4058=MAX($H$761:$H$2761),C4058,"")</f>
        <v/>
      </c>
      <c r="J4058" s="247"/>
      <c r="K4058" s="247"/>
      <c r="L4058" s="247"/>
      <c r="M4058" s="247"/>
      <c r="N4058" s="247"/>
      <c r="O4058" s="247"/>
      <c r="P4058" s="247"/>
      <c r="Q4058" s="247"/>
      <c r="R4058" s="247"/>
      <c r="AZ4058" s="259"/>
      <c r="BA4058" s="259">
        <f>BA4057+$BD$753</f>
        <v>21.132799999998717</v>
      </c>
      <c r="BB4058" s="274">
        <f t="shared" si="817"/>
        <v>3.5784921770867046E-3</v>
      </c>
      <c r="BC4058" s="259">
        <f t="shared" si="818"/>
        <v>8.9935633992821971E-6</v>
      </c>
      <c r="BD4058" s="259">
        <f t="shared" si="815"/>
        <v>8.9935633992821971E-6</v>
      </c>
      <c r="BE4058" s="254" t="str">
        <f t="shared" si="816"/>
        <v/>
      </c>
    </row>
    <row r="4059" spans="1:57" ht="20.100000000000001" customHeight="1" x14ac:dyDescent="0.25">
      <c r="A4059" s="247">
        <v>3281</v>
      </c>
      <c r="B4059" s="247">
        <f>$B$755+(A4059*$B$758)</f>
        <v>21931.967793098913</v>
      </c>
      <c r="C4059" s="247">
        <f>_xlfn.NORM.DIST($B4059,$B$752,$B$753,0)</f>
        <v>1.3902078231895223E-22</v>
      </c>
      <c r="D4059" s="247">
        <f>_xlfn.NORM.DIST($B4059,$B$752,$B$753,1)</f>
        <v>1</v>
      </c>
      <c r="E4059" s="247">
        <f>IF(OR(D4059&lt;$F$757,D4059&gt;$F$758),C4059,"")</f>
        <v>1.3902078231895223E-22</v>
      </c>
      <c r="F4059" s="247" t="str">
        <f>IF(AND(D4059&gt;$F$757,D4059&lt;$F$758),C4059,"")</f>
        <v/>
      </c>
      <c r="G4059" s="247" t="str">
        <f>IF(C4059=MAX($C$761:$C$2761),C4059,"")</f>
        <v/>
      </c>
      <c r="H4059" s="247">
        <f>_xlfn.NORM.DIST(B4059,$F$753,$F$754,0)</f>
        <v>6.2374998562744444E-245</v>
      </c>
      <c r="I4059" s="247" t="str">
        <f>IF(H4059=MAX($H$761:$H$2761),C4059,"")</f>
        <v/>
      </c>
      <c r="J4059" s="247"/>
      <c r="K4059" s="247"/>
      <c r="L4059" s="247"/>
      <c r="M4059" s="247"/>
      <c r="N4059" s="247"/>
      <c r="O4059" s="247"/>
      <c r="P4059" s="247"/>
      <c r="Q4059" s="247"/>
      <c r="R4059" s="247"/>
      <c r="AZ4059" s="259"/>
      <c r="BA4059" s="259">
        <f>BA4058+$BD$753</f>
        <v>21.139199999998716</v>
      </c>
      <c r="BB4059" s="274">
        <f t="shared" si="817"/>
        <v>3.5694986136874224E-3</v>
      </c>
      <c r="BC4059" s="259">
        <f t="shared" si="818"/>
        <v>8.9716179327782759E-6</v>
      </c>
      <c r="BD4059" s="259">
        <f t="shared" si="815"/>
        <v>8.9716179327782759E-6</v>
      </c>
      <c r="BE4059" s="254" t="str">
        <f t="shared" si="816"/>
        <v/>
      </c>
    </row>
    <row r="4060" spans="1:57" ht="20.100000000000001" customHeight="1" x14ac:dyDescent="0.25">
      <c r="A4060" s="247">
        <v>3282</v>
      </c>
      <c r="B4060" s="247">
        <f>$B$755+(A4060*$B$758)</f>
        <v>21941.582860084047</v>
      </c>
      <c r="C4060" s="247">
        <f>_xlfn.NORM.DIST($B4060,$B$752,$B$753,0)</f>
        <v>1.3403747634164186E-22</v>
      </c>
      <c r="D4060" s="247">
        <f>_xlfn.NORM.DIST($B4060,$B$752,$B$753,1)</f>
        <v>1</v>
      </c>
      <c r="E4060" s="247">
        <f>IF(OR(D4060&lt;$F$757,D4060&gt;$F$758),C4060,"")</f>
        <v>1.3403747634164186E-22</v>
      </c>
      <c r="F4060" s="247" t="str">
        <f>IF(AND(D4060&gt;$F$757,D4060&lt;$F$758),C4060,"")</f>
        <v/>
      </c>
      <c r="G4060" s="247" t="str">
        <f>IF(C4060=MAX($C$761:$C$2761),C4060,"")</f>
        <v/>
      </c>
      <c r="H4060" s="247">
        <f>_xlfn.NORM.DIST(B4060,$F$753,$F$754,0)</f>
        <v>7.1254279116956177E-245</v>
      </c>
      <c r="I4060" s="247" t="str">
        <f>IF(H4060=MAX($H$761:$H$2761),C4060,"")</f>
        <v/>
      </c>
      <c r="J4060" s="247"/>
      <c r="K4060" s="247"/>
      <c r="L4060" s="247"/>
      <c r="M4060" s="247"/>
      <c r="N4060" s="247"/>
      <c r="O4060" s="247"/>
      <c r="P4060" s="247"/>
      <c r="Q4060" s="247"/>
      <c r="R4060" s="247"/>
      <c r="AZ4060" s="259"/>
      <c r="BA4060" s="259">
        <f>BA4059+$BD$753</f>
        <v>21.145599999998716</v>
      </c>
      <c r="BB4060" s="274">
        <f t="shared" si="817"/>
        <v>3.5605269957546442E-3</v>
      </c>
      <c r="BC4060" s="259">
        <f t="shared" si="818"/>
        <v>8.9497239658471901E-6</v>
      </c>
      <c r="BD4060" s="259">
        <f t="shared" si="815"/>
        <v>8.9497239658471901E-6</v>
      </c>
      <c r="BE4060" s="254" t="str">
        <f t="shared" si="816"/>
        <v/>
      </c>
    </row>
    <row r="4061" spans="1:57" ht="20.100000000000001" customHeight="1" x14ac:dyDescent="0.25">
      <c r="A4061" s="247">
        <v>3283</v>
      </c>
      <c r="B4061" s="247">
        <f>$B$755+(A4061*$B$758)</f>
        <v>21951.197927069188</v>
      </c>
      <c r="C4061" s="247">
        <f>_xlfn.NORM.DIST($B4061,$B$752,$B$753,0)</f>
        <v>1.2923073305972219E-22</v>
      </c>
      <c r="D4061" s="247">
        <f>_xlfn.NORM.DIST($B4061,$B$752,$B$753,1)</f>
        <v>1</v>
      </c>
      <c r="E4061" s="247">
        <f>IF(OR(D4061&lt;$F$757,D4061&gt;$F$758),C4061,"")</f>
        <v>1.2923073305972219E-22</v>
      </c>
      <c r="F4061" s="247" t="str">
        <f>IF(AND(D4061&gt;$F$757,D4061&lt;$F$758),C4061,"")</f>
        <v/>
      </c>
      <c r="G4061" s="247" t="str">
        <f>IF(C4061=MAX($C$761:$C$2761),C4061,"")</f>
        <v/>
      </c>
      <c r="H4061" s="247">
        <f>_xlfn.NORM.DIST(B4061,$F$753,$F$754,0)</f>
        <v>8.139625130833081E-245</v>
      </c>
      <c r="I4061" s="247" t="str">
        <f>IF(H4061=MAX($H$761:$H$2761),C4061,"")</f>
        <v/>
      </c>
      <c r="J4061" s="247"/>
      <c r="K4061" s="247"/>
      <c r="L4061" s="247"/>
      <c r="M4061" s="247"/>
      <c r="N4061" s="247"/>
      <c r="O4061" s="247"/>
      <c r="P4061" s="247"/>
      <c r="Q4061" s="247"/>
      <c r="R4061" s="247"/>
      <c r="AZ4061" s="259"/>
      <c r="BA4061" s="259">
        <f>BA4060+$BD$753</f>
        <v>21.151999999998715</v>
      </c>
      <c r="BB4061" s="274">
        <f t="shared" si="817"/>
        <v>3.551577271788797E-3</v>
      </c>
      <c r="BC4061" s="259">
        <f t="shared" si="818"/>
        <v>8.9278813840765539E-6</v>
      </c>
      <c r="BD4061" s="259">
        <f t="shared" si="815"/>
        <v>8.9278813840765539E-6</v>
      </c>
      <c r="BE4061" s="254" t="str">
        <f t="shared" si="816"/>
        <v/>
      </c>
    </row>
    <row r="4062" spans="1:57" ht="20.100000000000001" customHeight="1" x14ac:dyDescent="0.25">
      <c r="A4062" s="247">
        <v>3284</v>
      </c>
      <c r="B4062" s="247">
        <f>$B$755+(A4062*$B$758)</f>
        <v>21960.812994054322</v>
      </c>
      <c r="C4062" s="247">
        <f>_xlfn.NORM.DIST($B4062,$B$752,$B$753,0)</f>
        <v>1.245943717815644E-22</v>
      </c>
      <c r="D4062" s="247">
        <f>_xlfn.NORM.DIST($B4062,$B$752,$B$753,1)</f>
        <v>1</v>
      </c>
      <c r="E4062" s="247">
        <f>IF(OR(D4062&lt;$F$757,D4062&gt;$F$758),C4062,"")</f>
        <v>1.245943717815644E-22</v>
      </c>
      <c r="F4062" s="247" t="str">
        <f>IF(AND(D4062&gt;$F$757,D4062&lt;$F$758),C4062,"")</f>
        <v/>
      </c>
      <c r="G4062" s="247" t="str">
        <f>IF(C4062=MAX($C$761:$C$2761),C4062,"")</f>
        <v/>
      </c>
      <c r="H4062" s="247">
        <f>_xlfn.NORM.DIST(B4062,$F$753,$F$754,0)</f>
        <v>9.2980292614103921E-245</v>
      </c>
      <c r="I4062" s="247" t="str">
        <f>IF(H4062=MAX($H$761:$H$2761),C4062,"")</f>
        <v/>
      </c>
      <c r="J4062" s="247"/>
      <c r="K4062" s="247"/>
      <c r="L4062" s="247"/>
      <c r="M4062" s="247"/>
      <c r="N4062" s="247"/>
      <c r="O4062" s="247"/>
      <c r="P4062" s="247"/>
      <c r="Q4062" s="247"/>
      <c r="R4062" s="247"/>
      <c r="AZ4062" s="259"/>
      <c r="BA4062" s="259">
        <f>BA4061+$BD$753</f>
        <v>21.158399999998714</v>
      </c>
      <c r="BB4062" s="274">
        <f t="shared" si="817"/>
        <v>3.5426493904047204E-3</v>
      </c>
      <c r="BC4062" s="259">
        <f t="shared" si="818"/>
        <v>8.9060900732673524E-6</v>
      </c>
      <c r="BD4062" s="259">
        <f t="shared" si="815"/>
        <v>8.9060900732673524E-6</v>
      </c>
      <c r="BE4062" s="254" t="str">
        <f t="shared" si="816"/>
        <v/>
      </c>
    </row>
    <row r="4063" spans="1:57" ht="20.100000000000001" customHeight="1" x14ac:dyDescent="0.25">
      <c r="A4063" s="248">
        <v>3285</v>
      </c>
      <c r="B4063" s="247">
        <f>$B$755+(A4063*$B$758)</f>
        <v>21970.428061039464</v>
      </c>
      <c r="C4063" s="247">
        <f>_xlfn.NORM.DIST($B4063,$B$752,$B$753,0)</f>
        <v>1.2012242547858894E-22</v>
      </c>
      <c r="D4063" s="247">
        <f>_xlfn.NORM.DIST($B4063,$B$752,$B$753,1)</f>
        <v>1</v>
      </c>
      <c r="E4063" s="247">
        <f>IF(OR(D4063&lt;$F$757,D4063&gt;$F$758),C4063,"")</f>
        <v>1.2012242547858894E-22</v>
      </c>
      <c r="F4063" s="247" t="str">
        <f>IF(AND(D4063&gt;$F$757,D4063&lt;$F$758),C4063,"")</f>
        <v/>
      </c>
      <c r="G4063" s="247" t="str">
        <f>IF(C4063=MAX($C$761:$C$2761),C4063,"")</f>
        <v/>
      </c>
      <c r="H4063" s="247">
        <f>_xlfn.NORM.DIST(B4063,$F$753,$F$754,0)</f>
        <v>1.0621123640704375E-244</v>
      </c>
      <c r="I4063" s="247" t="str">
        <f>IF(H4063=MAX($H$761:$H$2761),C4063,"")</f>
        <v/>
      </c>
      <c r="J4063" s="247"/>
      <c r="K4063" s="247"/>
      <c r="L4063" s="247"/>
      <c r="M4063" s="247"/>
      <c r="N4063" s="247"/>
      <c r="O4063" s="247"/>
      <c r="P4063" s="247"/>
      <c r="Q4063" s="247"/>
      <c r="R4063" s="247"/>
      <c r="AZ4063" s="259"/>
      <c r="BA4063" s="259">
        <f>BA4062+$BD$753</f>
        <v>21.164799999998714</v>
      </c>
      <c r="BB4063" s="274">
        <f t="shared" si="817"/>
        <v>3.5337433003314531E-3</v>
      </c>
      <c r="BC4063" s="259">
        <f t="shared" si="818"/>
        <v>8.8843499194777437E-6</v>
      </c>
      <c r="BD4063" s="259">
        <f t="shared" si="815"/>
        <v>8.8843499194777437E-6</v>
      </c>
      <c r="BE4063" s="254" t="str">
        <f t="shared" si="816"/>
        <v/>
      </c>
    </row>
    <row r="4064" spans="1:57" ht="20.100000000000001" customHeight="1" x14ac:dyDescent="0.25">
      <c r="A4064" s="247">
        <v>3286</v>
      </c>
      <c r="B4064" s="247">
        <f>$B$755+(A4064*$B$758)</f>
        <v>21980.043128024598</v>
      </c>
      <c r="C4064" s="247">
        <f>_xlfn.NORM.DIST($B4064,$B$752,$B$753,0)</f>
        <v>1.1580913349480727E-22</v>
      </c>
      <c r="D4064" s="247">
        <f>_xlfn.NORM.DIST($B4064,$B$752,$B$753,1)</f>
        <v>1</v>
      </c>
      <c r="E4064" s="247">
        <f>IF(OR(D4064&lt;$F$757,D4064&gt;$F$758),C4064,"")</f>
        <v>1.1580913349480727E-22</v>
      </c>
      <c r="F4064" s="247" t="str">
        <f>IF(AND(D4064&gt;$F$757,D4064&lt;$F$758),C4064,"")</f>
        <v/>
      </c>
      <c r="G4064" s="247" t="str">
        <f>IF(C4064=MAX($C$761:$C$2761),C4064,"")</f>
        <v/>
      </c>
      <c r="H4064" s="247">
        <f>_xlfn.NORM.DIST(B4064,$F$753,$F$754,0)</f>
        <v>1.2132298071101711E-244</v>
      </c>
      <c r="I4064" s="247" t="str">
        <f>IF(H4064=MAX($H$761:$H$2761),C4064,"")</f>
        <v/>
      </c>
      <c r="J4064" s="247"/>
      <c r="K4064" s="247"/>
      <c r="L4064" s="247"/>
      <c r="M4064" s="247"/>
      <c r="N4064" s="247"/>
      <c r="O4064" s="247"/>
      <c r="P4064" s="247"/>
      <c r="Q4064" s="247"/>
      <c r="R4064" s="247"/>
      <c r="AZ4064" s="259"/>
      <c r="BA4064" s="259">
        <f>BA4063+$BD$753</f>
        <v>21.171199999998713</v>
      </c>
      <c r="BB4064" s="274">
        <f t="shared" si="817"/>
        <v>3.5248589504119753E-3</v>
      </c>
      <c r="BC4064" s="259">
        <f t="shared" si="818"/>
        <v>8.8626608089627766E-6</v>
      </c>
      <c r="BD4064" s="259">
        <f t="shared" si="815"/>
        <v>8.8626608089627766E-6</v>
      </c>
      <c r="BE4064" s="254" t="str">
        <f t="shared" si="816"/>
        <v/>
      </c>
    </row>
    <row r="4065" spans="1:57" ht="20.100000000000001" customHeight="1" x14ac:dyDescent="0.25">
      <c r="A4065" s="247">
        <v>3287</v>
      </c>
      <c r="B4065" s="247">
        <f>$B$755+(A4065*$B$758)</f>
        <v>21989.658195009739</v>
      </c>
      <c r="C4065" s="247">
        <f>_xlfn.NORM.DIST($B4065,$B$752,$B$753,0)</f>
        <v>1.1164893450173037E-22</v>
      </c>
      <c r="D4065" s="247">
        <f>_xlfn.NORM.DIST($B4065,$B$752,$B$753,1)</f>
        <v>1</v>
      </c>
      <c r="E4065" s="247">
        <f>IF(OR(D4065&lt;$F$757,D4065&gt;$F$758),C4065,"")</f>
        <v>1.1164893450173037E-22</v>
      </c>
      <c r="F4065" s="247" t="str">
        <f>IF(AND(D4065&gt;$F$757,D4065&lt;$F$758),C4065,"")</f>
        <v/>
      </c>
      <c r="G4065" s="247" t="str">
        <f>IF(C4065=MAX($C$761:$C$2761),C4065,"")</f>
        <v/>
      </c>
      <c r="H4065" s="247">
        <f>_xlfn.NORM.DIST(B4065,$F$753,$F$754,0)</f>
        <v>1.3858260801930843E-244</v>
      </c>
      <c r="I4065" s="247" t="str">
        <f>IF(H4065=MAX($H$761:$H$2761),C4065,"")</f>
        <v/>
      </c>
      <c r="J4065" s="247"/>
      <c r="K4065" s="247"/>
      <c r="L4065" s="247"/>
      <c r="M4065" s="247"/>
      <c r="N4065" s="247"/>
      <c r="O4065" s="247"/>
      <c r="P4065" s="247"/>
      <c r="Q4065" s="247"/>
      <c r="R4065" s="247"/>
      <c r="AZ4065" s="259"/>
      <c r="BA4065" s="259">
        <f>BA4064+$BD$753</f>
        <v>21.177599999998712</v>
      </c>
      <c r="BB4065" s="274">
        <f t="shared" si="817"/>
        <v>3.5159962896030125E-3</v>
      </c>
      <c r="BC4065" s="259">
        <f t="shared" si="818"/>
        <v>8.8410226282676328E-6</v>
      </c>
      <c r="BD4065" s="259">
        <f t="shared" si="815"/>
        <v>8.8410226282676328E-6</v>
      </c>
      <c r="BE4065" s="254" t="str">
        <f t="shared" si="816"/>
        <v/>
      </c>
    </row>
    <row r="4066" spans="1:57" ht="20.100000000000001" customHeight="1" x14ac:dyDescent="0.25">
      <c r="A4066" s="247">
        <v>3288</v>
      </c>
      <c r="B4066" s="247">
        <f>$B$755+(A4066*$B$758)</f>
        <v>21999.273261994873</v>
      </c>
      <c r="C4066" s="247">
        <f>_xlfn.NORM.DIST($B4066,$B$752,$B$753,0)</f>
        <v>1.0763645969057534E-22</v>
      </c>
      <c r="D4066" s="247">
        <f>_xlfn.NORM.DIST($B4066,$B$752,$B$753,1)</f>
        <v>1</v>
      </c>
      <c r="E4066" s="247">
        <f>IF(OR(D4066&lt;$F$757,D4066&gt;$F$758),C4066,"")</f>
        <v>1.0763645969057534E-22</v>
      </c>
      <c r="F4066" s="247" t="str">
        <f>IF(AND(D4066&gt;$F$757,D4066&lt;$F$758),C4066,"")</f>
        <v/>
      </c>
      <c r="G4066" s="247" t="str">
        <f>IF(C4066=MAX($C$761:$C$2761),C4066,"")</f>
        <v/>
      </c>
      <c r="H4066" s="247">
        <f>_xlfn.NORM.DIST(B4066,$F$753,$F$754,0)</f>
        <v>1.5829508847466085E-244</v>
      </c>
      <c r="I4066" s="247" t="str">
        <f>IF(H4066=MAX($H$761:$H$2761),C4066,"")</f>
        <v/>
      </c>
      <c r="J4066" s="247"/>
      <c r="K4066" s="247"/>
      <c r="L4066" s="247"/>
      <c r="M4066" s="247"/>
      <c r="N4066" s="247"/>
      <c r="O4066" s="247"/>
      <c r="P4066" s="247"/>
      <c r="Q4066" s="247"/>
      <c r="R4066" s="247"/>
      <c r="AZ4066" s="259"/>
      <c r="BA4066" s="259">
        <f>BA4065+$BD$753</f>
        <v>21.183999999998711</v>
      </c>
      <c r="BB4066" s="274">
        <f t="shared" si="817"/>
        <v>3.5071552669747449E-3</v>
      </c>
      <c r="BC4066" s="259">
        <f t="shared" si="818"/>
        <v>8.8194352641100988E-6</v>
      </c>
      <c r="BD4066" s="259">
        <f t="shared" si="815"/>
        <v>8.8194352641100988E-6</v>
      </c>
      <c r="BE4066" s="254" t="str">
        <f t="shared" si="816"/>
        <v/>
      </c>
    </row>
    <row r="4067" spans="1:57" ht="20.100000000000001" customHeight="1" x14ac:dyDescent="0.25">
      <c r="A4067" s="247">
        <v>3289</v>
      </c>
      <c r="B4067" s="247">
        <f>$B$755+(A4067*$B$758)</f>
        <v>22008.888328980014</v>
      </c>
      <c r="C4067" s="247">
        <f>_xlfn.NORM.DIST($B4067,$B$752,$B$753,0)</f>
        <v>1.0376652619380528E-22</v>
      </c>
      <c r="D4067" s="247">
        <f>_xlfn.NORM.DIST($B4067,$B$752,$B$753,1)</f>
        <v>1</v>
      </c>
      <c r="E4067" s="247">
        <f>IF(OR(D4067&lt;$F$757,D4067&gt;$F$758),C4067,"")</f>
        <v>1.0376652619380528E-22</v>
      </c>
      <c r="F4067" s="247" t="str">
        <f>IF(AND(D4067&gt;$F$757,D4067&lt;$F$758),C4067,"")</f>
        <v/>
      </c>
      <c r="G4067" s="247" t="str">
        <f>IF(C4067=MAX($C$761:$C$2761),C4067,"")</f>
        <v/>
      </c>
      <c r="H4067" s="247">
        <f>_xlfn.NORM.DIST(B4067,$F$753,$F$754,0)</f>
        <v>1.8080864892916566E-244</v>
      </c>
      <c r="I4067" s="247" t="str">
        <f>IF(H4067=MAX($H$761:$H$2761),C4067,"")</f>
        <v/>
      </c>
      <c r="J4067" s="247"/>
      <c r="K4067" s="247"/>
      <c r="L4067" s="247"/>
      <c r="M4067" s="247"/>
      <c r="N4067" s="247"/>
      <c r="O4067" s="247"/>
      <c r="P4067" s="247"/>
      <c r="Q4067" s="247"/>
      <c r="R4067" s="247"/>
      <c r="AZ4067" s="259"/>
      <c r="BA4067" s="259">
        <f>BA4066+$BD$753</f>
        <v>21.190399999998711</v>
      </c>
      <c r="BB4067" s="274">
        <f t="shared" si="817"/>
        <v>3.4983358317106348E-3</v>
      </c>
      <c r="BC4067" s="259">
        <f t="shared" si="818"/>
        <v>8.7978986034863843E-6</v>
      </c>
      <c r="BD4067" s="259">
        <f t="shared" si="815"/>
        <v>8.7978986034863843E-6</v>
      </c>
      <c r="BE4067" s="254" t="str">
        <f t="shared" si="816"/>
        <v/>
      </c>
    </row>
    <row r="4068" spans="1:57" ht="20.100000000000001" customHeight="1" x14ac:dyDescent="0.25">
      <c r="A4068" s="247">
        <v>3290</v>
      </c>
      <c r="B4068" s="247">
        <f>$B$755+(A4068*$B$758)</f>
        <v>22018.503395965148</v>
      </c>
      <c r="C4068" s="247">
        <f>_xlfn.NORM.DIST($B4068,$B$752,$B$753,0)</f>
        <v>1.0003413072847282E-22</v>
      </c>
      <c r="D4068" s="247">
        <f>_xlfn.NORM.DIST($B4068,$B$752,$B$753,1)</f>
        <v>1</v>
      </c>
      <c r="E4068" s="247">
        <f>IF(OR(D4068&lt;$F$757,D4068&gt;$F$758),C4068,"")</f>
        <v>1.0003413072847282E-22</v>
      </c>
      <c r="F4068" s="247" t="str">
        <f>IF(AND(D4068&gt;$F$757,D4068&lt;$F$758),C4068,"")</f>
        <v/>
      </c>
      <c r="G4068" s="247" t="str">
        <f>IF(C4068=MAX($C$761:$C$2761),C4068,"")</f>
        <v/>
      </c>
      <c r="H4068" s="247">
        <f>_xlfn.NORM.DIST(B4068,$F$753,$F$754,0)</f>
        <v>2.0652090206021345E-244</v>
      </c>
      <c r="I4068" s="247" t="str">
        <f>IF(H4068=MAX($H$761:$H$2761),C4068,"")</f>
        <v/>
      </c>
      <c r="J4068" s="247"/>
      <c r="K4068" s="247"/>
      <c r="L4068" s="247"/>
      <c r="M4068" s="247"/>
      <c r="N4068" s="247"/>
      <c r="O4068" s="247"/>
      <c r="P4068" s="247"/>
      <c r="Q4068" s="247"/>
      <c r="R4068" s="247"/>
      <c r="AZ4068" s="259"/>
      <c r="BA4068" s="259">
        <f>BA4067+$BD$753</f>
        <v>21.19679999999871</v>
      </c>
      <c r="BB4068" s="274">
        <f t="shared" si="817"/>
        <v>3.4895379331071484E-3</v>
      </c>
      <c r="BC4068" s="259">
        <f t="shared" si="818"/>
        <v>8.7764125335778806E-6</v>
      </c>
      <c r="BD4068" s="259">
        <f t="shared" si="815"/>
        <v>8.7764125335778806E-6</v>
      </c>
      <c r="BE4068" s="254" t="str">
        <f t="shared" si="816"/>
        <v/>
      </c>
    </row>
    <row r="4069" spans="1:57" ht="20.100000000000001" customHeight="1" x14ac:dyDescent="0.25">
      <c r="A4069" s="247">
        <v>3291</v>
      </c>
      <c r="B4069" s="247">
        <f>$B$755+(A4069*$B$758)</f>
        <v>22028.11846295029</v>
      </c>
      <c r="C4069" s="247">
        <f>_xlfn.NORM.DIST($B4069,$B$752,$B$753,0)</f>
        <v>9.6434443453905407E-23</v>
      </c>
      <c r="D4069" s="247">
        <f>_xlfn.NORM.DIST($B4069,$B$752,$B$753,1)</f>
        <v>1</v>
      </c>
      <c r="E4069" s="247">
        <f>IF(OR(D4069&lt;$F$757,D4069&gt;$F$758),C4069,"")</f>
        <v>9.6434443453905407E-23</v>
      </c>
      <c r="F4069" s="247" t="str">
        <f>IF(AND(D4069&gt;$F$757,D4069&lt;$F$758),C4069,"")</f>
        <v/>
      </c>
      <c r="G4069" s="247" t="str">
        <f>IF(C4069=MAX($C$761:$C$2761),C4069,"")</f>
        <v/>
      </c>
      <c r="H4069" s="247">
        <f>_xlfn.NORM.DIST(B4069,$F$753,$F$754,0)</f>
        <v>2.3588584302624506E-244</v>
      </c>
      <c r="I4069" s="247" t="str">
        <f>IF(H4069=MAX($H$761:$H$2761),C4069,"")</f>
        <v/>
      </c>
      <c r="J4069" s="247"/>
      <c r="K4069" s="247"/>
      <c r="L4069" s="247"/>
      <c r="M4069" s="247"/>
      <c r="N4069" s="247"/>
      <c r="O4069" s="247"/>
      <c r="P4069" s="247"/>
      <c r="Q4069" s="247"/>
      <c r="R4069" s="247"/>
      <c r="AZ4069" s="259"/>
      <c r="BA4069" s="259">
        <f>BA4068+$BD$753</f>
        <v>21.203199999998709</v>
      </c>
      <c r="BB4069" s="274">
        <f t="shared" si="817"/>
        <v>3.4807615205735705E-3</v>
      </c>
      <c r="BC4069" s="259">
        <f t="shared" si="818"/>
        <v>8.7549769418465706E-6</v>
      </c>
      <c r="BD4069" s="259">
        <f t="shared" si="815"/>
        <v>8.7549769418465706E-6</v>
      </c>
      <c r="BE4069" s="254" t="str">
        <f t="shared" si="816"/>
        <v/>
      </c>
    </row>
    <row r="4070" spans="1:57" ht="20.100000000000001" customHeight="1" x14ac:dyDescent="0.25">
      <c r="A4070" s="248">
        <v>3292</v>
      </c>
      <c r="B4070" s="247">
        <f>$B$755+(A4070*$B$758)</f>
        <v>22037.733529935424</v>
      </c>
      <c r="C4070" s="247">
        <f>_xlfn.NORM.DIST($B4070,$B$752,$B$753,0)</f>
        <v>9.2962802036704646E-23</v>
      </c>
      <c r="D4070" s="247">
        <f>_xlfn.NORM.DIST($B4070,$B$752,$B$753,1)</f>
        <v>1</v>
      </c>
      <c r="E4070" s="247">
        <f>IF(OR(D4070&lt;$F$757,D4070&gt;$F$758),C4070,"")</f>
        <v>9.2962802036704646E-23</v>
      </c>
      <c r="F4070" s="247" t="str">
        <f>IF(AND(D4070&gt;$F$757,D4070&lt;$F$758),C4070,"")</f>
        <v/>
      </c>
      <c r="G4070" s="247" t="str">
        <f>IF(C4070=MAX($C$761:$C$2761),C4070,"")</f>
        <v/>
      </c>
      <c r="H4070" s="247">
        <f>_xlfn.NORM.DIST(B4070,$F$753,$F$754,0)</f>
        <v>2.694218363282612E-244</v>
      </c>
      <c r="I4070" s="247" t="str">
        <f>IF(H4070=MAX($H$761:$H$2761),C4070,"")</f>
        <v/>
      </c>
      <c r="J4070" s="247"/>
      <c r="K4070" s="247"/>
      <c r="L4070" s="247"/>
      <c r="M4070" s="247"/>
      <c r="N4070" s="247"/>
      <c r="O4070" s="247"/>
      <c r="P4070" s="247"/>
      <c r="Q4070" s="247"/>
      <c r="R4070" s="247"/>
      <c r="AZ4070" s="259"/>
      <c r="BA4070" s="259">
        <f>BA4069+$BD$753</f>
        <v>21.209599999998709</v>
      </c>
      <c r="BB4070" s="274">
        <f t="shared" si="817"/>
        <v>3.472006543631724E-3</v>
      </c>
      <c r="BC4070" s="259">
        <f t="shared" si="818"/>
        <v>8.7335917159452568E-6</v>
      </c>
      <c r="BD4070" s="259">
        <f t="shared" si="815"/>
        <v>8.7335917159452568E-6</v>
      </c>
      <c r="BE4070" s="254" t="str">
        <f t="shared" si="816"/>
        <v/>
      </c>
    </row>
    <row r="4071" spans="1:57" ht="20.100000000000001" customHeight="1" x14ac:dyDescent="0.25">
      <c r="A4071" s="247">
        <v>3293</v>
      </c>
      <c r="B4071" s="247">
        <f>$B$755+(A4071*$B$758)</f>
        <v>22047.348596920565</v>
      </c>
      <c r="C4071" s="247">
        <f>_xlfn.NORM.DIST($B4071,$B$752,$B$753,0)</f>
        <v>8.9614705916058578E-23</v>
      </c>
      <c r="D4071" s="247">
        <f>_xlfn.NORM.DIST($B4071,$B$752,$B$753,1)</f>
        <v>1</v>
      </c>
      <c r="E4071" s="247">
        <f>IF(OR(D4071&lt;$F$757,D4071&gt;$F$758),C4071,"")</f>
        <v>8.9614705916058578E-23</v>
      </c>
      <c r="F4071" s="247" t="str">
        <f>IF(AND(D4071&gt;$F$757,D4071&lt;$F$758),C4071,"")</f>
        <v/>
      </c>
      <c r="G4071" s="247" t="str">
        <f>IF(C4071=MAX($C$761:$C$2761),C4071,"")</f>
        <v/>
      </c>
      <c r="H4071" s="247">
        <f>_xlfn.NORM.DIST(B4071,$F$753,$F$754,0)</f>
        <v>3.0772073287040219E-244</v>
      </c>
      <c r="I4071" s="247" t="str">
        <f>IF(H4071=MAX($H$761:$H$2761),C4071,"")</f>
        <v/>
      </c>
      <c r="J4071" s="247"/>
      <c r="K4071" s="247"/>
      <c r="L4071" s="247"/>
      <c r="M4071" s="247"/>
      <c r="N4071" s="247"/>
      <c r="O4071" s="247"/>
      <c r="P4071" s="247"/>
      <c r="Q4071" s="247"/>
      <c r="R4071" s="247"/>
      <c r="AZ4071" s="259"/>
      <c r="BA4071" s="259">
        <f>BA4070+$BD$753</f>
        <v>21.215999999998708</v>
      </c>
      <c r="BB4071" s="274">
        <f t="shared" si="817"/>
        <v>3.4632729519157787E-3</v>
      </c>
      <c r="BC4071" s="259">
        <f t="shared" si="818"/>
        <v>8.7122567437813124E-6</v>
      </c>
      <c r="BD4071" s="259">
        <f t="shared" si="815"/>
        <v>8.7122567437813124E-6</v>
      </c>
      <c r="BE4071" s="254" t="str">
        <f t="shared" si="816"/>
        <v/>
      </c>
    </row>
    <row r="4072" spans="1:57" ht="20.100000000000001" customHeight="1" x14ac:dyDescent="0.25">
      <c r="A4072" s="247">
        <v>3294</v>
      </c>
      <c r="B4072" s="247">
        <f>$B$755+(A4072*$B$758)</f>
        <v>22056.963663905699</v>
      </c>
      <c r="C4072" s="247">
        <f>_xlfn.NORM.DIST($B4072,$B$752,$B$753,0)</f>
        <v>8.6385810762792005E-23</v>
      </c>
      <c r="D4072" s="247">
        <f>_xlfn.NORM.DIST($B4072,$B$752,$B$753,1)</f>
        <v>1</v>
      </c>
      <c r="E4072" s="247">
        <f>IF(OR(D4072&lt;$F$757,D4072&gt;$F$758),C4072,"")</f>
        <v>8.6385810762792005E-23</v>
      </c>
      <c r="F4072" s="247" t="str">
        <f>IF(AND(D4072&gt;$F$757,D4072&lt;$F$758),C4072,"")</f>
        <v/>
      </c>
      <c r="G4072" s="247" t="str">
        <f>IF(C4072=MAX($C$761:$C$2761),C4072,"")</f>
        <v/>
      </c>
      <c r="H4072" s="247">
        <f>_xlfn.NORM.DIST(B4072,$F$753,$F$754,0)</f>
        <v>3.5145827698330706E-244</v>
      </c>
      <c r="I4072" s="247" t="str">
        <f>IF(H4072=MAX($H$761:$H$2761),C4072,"")</f>
        <v/>
      </c>
      <c r="J4072" s="247"/>
      <c r="K4072" s="247"/>
      <c r="L4072" s="247"/>
      <c r="M4072" s="247"/>
      <c r="N4072" s="247"/>
      <c r="O4072" s="247"/>
      <c r="P4072" s="247"/>
      <c r="Q4072" s="247"/>
      <c r="R4072" s="247"/>
      <c r="AZ4072" s="259"/>
      <c r="BA4072" s="259">
        <f>BA4071+$BD$753</f>
        <v>21.222399999998707</v>
      </c>
      <c r="BB4072" s="274">
        <f t="shared" si="817"/>
        <v>3.4545606951719974E-3</v>
      </c>
      <c r="BC4072" s="259">
        <f t="shared" si="818"/>
        <v>8.6909719134780836E-6</v>
      </c>
      <c r="BD4072" s="259">
        <f t="shared" si="815"/>
        <v>8.6909719134780836E-6</v>
      </c>
      <c r="BE4072" s="254" t="str">
        <f t="shared" si="816"/>
        <v/>
      </c>
    </row>
    <row r="4073" spans="1:57" ht="20.100000000000001" customHeight="1" x14ac:dyDescent="0.25">
      <c r="A4073" s="247">
        <v>3295</v>
      </c>
      <c r="B4073" s="247">
        <f>$B$755+(A4073*$B$758)</f>
        <v>22066.57873089084</v>
      </c>
      <c r="C4073" s="247">
        <f>_xlfn.NORM.DIST($B4073,$B$752,$B$753,0)</f>
        <v>8.3271923125619854E-23</v>
      </c>
      <c r="D4073" s="247">
        <f>_xlfn.NORM.DIST($B4073,$B$752,$B$753,1)</f>
        <v>1</v>
      </c>
      <c r="E4073" s="247">
        <f>IF(OR(D4073&lt;$F$757,D4073&gt;$F$758),C4073,"")</f>
        <v>8.3271923125619854E-23</v>
      </c>
      <c r="F4073" s="247" t="str">
        <f>IF(AND(D4073&gt;$F$757,D4073&lt;$F$758),C4073,"")</f>
        <v/>
      </c>
      <c r="G4073" s="247" t="str">
        <f>IF(C4073=MAX($C$761:$C$2761),C4073,"")</f>
        <v/>
      </c>
      <c r="H4073" s="247">
        <f>_xlfn.NORM.DIST(B4073,$F$753,$F$754,0)</f>
        <v>4.0140598573577041E-244</v>
      </c>
      <c r="I4073" s="247" t="str">
        <f>IF(H4073=MAX($H$761:$H$2761),C4073,"")</f>
        <v/>
      </c>
      <c r="J4073" s="247"/>
      <c r="K4073" s="247"/>
      <c r="L4073" s="247"/>
      <c r="M4073" s="247"/>
      <c r="N4073" s="247"/>
      <c r="O4073" s="247"/>
      <c r="P4073" s="247"/>
      <c r="Q4073" s="247"/>
      <c r="R4073" s="247"/>
      <c r="AZ4073" s="259"/>
      <c r="BA4073" s="259">
        <f>BA4072+$BD$753</f>
        <v>21.228799999998706</v>
      </c>
      <c r="BB4073" s="274">
        <f t="shared" si="817"/>
        <v>3.4458697232585193E-3</v>
      </c>
      <c r="BC4073" s="259">
        <f t="shared" si="818"/>
        <v>8.6697371133948389E-6</v>
      </c>
      <c r="BD4073" s="259">
        <f t="shared" si="815"/>
        <v>8.6697371133948389E-6</v>
      </c>
      <c r="BE4073" s="254" t="str">
        <f t="shared" si="816"/>
        <v/>
      </c>
    </row>
    <row r="4074" spans="1:57" ht="20.100000000000001" customHeight="1" x14ac:dyDescent="0.25">
      <c r="A4074" s="247">
        <v>3296</v>
      </c>
      <c r="B4074" s="247">
        <f>$B$755+(A4074*$B$758)</f>
        <v>22076.193797875974</v>
      </c>
      <c r="C4074" s="247">
        <f>_xlfn.NORM.DIST($B4074,$B$752,$B$753,0)</f>
        <v>8.0268995258449916E-23</v>
      </c>
      <c r="D4074" s="247">
        <f>_xlfn.NORM.DIST($B4074,$B$752,$B$753,1)</f>
        <v>1</v>
      </c>
      <c r="E4074" s="247">
        <f>IF(OR(D4074&lt;$F$757,D4074&gt;$F$758),C4074,"")</f>
        <v>8.0268995258449916E-23</v>
      </c>
      <c r="F4074" s="247" t="str">
        <f>IF(AND(D4074&gt;$F$757,D4074&lt;$F$758),C4074,"")</f>
        <v/>
      </c>
      <c r="G4074" s="247" t="str">
        <f>IF(C4074=MAX($C$761:$C$2761),C4074,"")</f>
        <v/>
      </c>
      <c r="H4074" s="247">
        <f>_xlfn.NORM.DIST(B4074,$F$753,$F$754,0)</f>
        <v>4.5844470860046879E-244</v>
      </c>
      <c r="I4074" s="247" t="str">
        <f>IF(H4074=MAX($H$761:$H$2761),C4074,"")</f>
        <v/>
      </c>
      <c r="J4074" s="247"/>
      <c r="K4074" s="247"/>
      <c r="L4074" s="247"/>
      <c r="M4074" s="247"/>
      <c r="N4074" s="247"/>
      <c r="O4074" s="247"/>
      <c r="P4074" s="247"/>
      <c r="Q4074" s="247"/>
      <c r="R4074" s="247"/>
      <c r="AZ4074" s="259"/>
      <c r="BA4074" s="259">
        <f>BA4073+$BD$753</f>
        <v>21.235199999998706</v>
      </c>
      <c r="BB4074" s="274">
        <f t="shared" si="817"/>
        <v>3.4371999861451245E-3</v>
      </c>
      <c r="BC4074" s="259">
        <f t="shared" si="818"/>
        <v>8.6485522321193969E-6</v>
      </c>
      <c r="BD4074" s="259">
        <f t="shared" si="815"/>
        <v>8.6485522321193969E-6</v>
      </c>
      <c r="BE4074" s="254" t="str">
        <f t="shared" si="816"/>
        <v/>
      </c>
    </row>
    <row r="4075" spans="1:57" ht="20.100000000000001" customHeight="1" x14ac:dyDescent="0.25">
      <c r="A4075" s="247">
        <v>3297</v>
      </c>
      <c r="B4075" s="247">
        <f>$B$755+(A4075*$B$758)</f>
        <v>22085.808864861116</v>
      </c>
      <c r="C4075" s="247">
        <f>_xlfn.NORM.DIST($B4075,$B$752,$B$753,0)</f>
        <v>7.737312012261883E-23</v>
      </c>
      <c r="D4075" s="247">
        <f>_xlfn.NORM.DIST($B4075,$B$752,$B$753,1)</f>
        <v>1</v>
      </c>
      <c r="E4075" s="247">
        <f>IF(OR(D4075&lt;$F$757,D4075&gt;$F$758),C4075,"")</f>
        <v>7.737312012261883E-23</v>
      </c>
      <c r="F4075" s="247" t="str">
        <f>IF(AND(D4075&gt;$F$757,D4075&lt;$F$758),C4075,"")</f>
        <v/>
      </c>
      <c r="G4075" s="247" t="str">
        <f>IF(C4075=MAX($C$761:$C$2761),C4075,"")</f>
        <v/>
      </c>
      <c r="H4075" s="247">
        <f>_xlfn.NORM.DIST(B4075,$F$753,$F$754,0)</f>
        <v>5.2358010491710705E-244</v>
      </c>
      <c r="I4075" s="247" t="str">
        <f>IF(H4075=MAX($H$761:$H$2761),C4075,"")</f>
        <v/>
      </c>
      <c r="J4075" s="247"/>
      <c r="K4075" s="247"/>
      <c r="L4075" s="247"/>
      <c r="M4075" s="247"/>
      <c r="N4075" s="247"/>
      <c r="O4075" s="247"/>
      <c r="P4075" s="247"/>
      <c r="Q4075" s="247"/>
      <c r="R4075" s="247"/>
      <c r="AZ4075" s="259"/>
      <c r="BA4075" s="259">
        <f>BA4074+$BD$753</f>
        <v>21.241599999998705</v>
      </c>
      <c r="BB4075" s="274">
        <f t="shared" si="817"/>
        <v>3.4285514339130051E-3</v>
      </c>
      <c r="BC4075" s="259">
        <f t="shared" si="818"/>
        <v>8.6274171584633554E-6</v>
      </c>
      <c r="BD4075" s="259">
        <f t="shared" si="815"/>
        <v>8.6274171584633554E-6</v>
      </c>
      <c r="BE4075" s="254" t="str">
        <f t="shared" si="816"/>
        <v/>
      </c>
    </row>
    <row r="4076" spans="1:57" ht="20.100000000000001" customHeight="1" x14ac:dyDescent="0.25">
      <c r="A4076" s="248">
        <v>3298</v>
      </c>
      <c r="B4076" s="247">
        <f>$B$755+(A4076*$B$758)</f>
        <v>22095.42393184625</v>
      </c>
      <c r="C4076" s="247">
        <f>_xlfn.NORM.DIST($B4076,$B$752,$B$753,0)</f>
        <v>7.4580526558291547E-23</v>
      </c>
      <c r="D4076" s="247">
        <f>_xlfn.NORM.DIST($B4076,$B$752,$B$753,1)</f>
        <v>1</v>
      </c>
      <c r="E4076" s="247">
        <f>IF(OR(D4076&lt;$F$757,D4076&gt;$F$758),C4076,"")</f>
        <v>7.4580526558291547E-23</v>
      </c>
      <c r="F4076" s="247" t="str">
        <f>IF(AND(D4076&gt;$F$757,D4076&lt;$F$758),C4076,"")</f>
        <v/>
      </c>
      <c r="G4076" s="247" t="str">
        <f>IF(C4076=MAX($C$761:$C$2761),C4076,"")</f>
        <v/>
      </c>
      <c r="H4076" s="247">
        <f>_xlfn.NORM.DIST(B4076,$F$753,$F$754,0)</f>
        <v>5.9796031010789029E-244</v>
      </c>
      <c r="I4076" s="247" t="str">
        <f>IF(H4076=MAX($H$761:$H$2761),C4076,"")</f>
        <v/>
      </c>
      <c r="J4076" s="247"/>
      <c r="K4076" s="247"/>
      <c r="L4076" s="247"/>
      <c r="M4076" s="247"/>
      <c r="N4076" s="247"/>
      <c r="O4076" s="247"/>
      <c r="P4076" s="247"/>
      <c r="Q4076" s="247"/>
      <c r="R4076" s="247"/>
      <c r="AZ4076" s="259"/>
      <c r="BA4076" s="259">
        <f>BA4075+$BD$753</f>
        <v>21.247999999998704</v>
      </c>
      <c r="BB4076" s="274">
        <f t="shared" si="817"/>
        <v>3.4199240167545417E-3</v>
      </c>
      <c r="BC4076" s="259">
        <f t="shared" si="818"/>
        <v>8.6063317814677291E-6</v>
      </c>
      <c r="BD4076" s="259">
        <f t="shared" si="815"/>
        <v>8.6063317814677291E-6</v>
      </c>
      <c r="BE4076" s="254" t="str">
        <f t="shared" si="816"/>
        <v/>
      </c>
    </row>
    <row r="4077" spans="1:57" ht="20.100000000000001" customHeight="1" x14ac:dyDescent="0.25">
      <c r="A4077" s="247">
        <v>3299</v>
      </c>
      <c r="B4077" s="247">
        <f>$B$755+(A4077*$B$758)</f>
        <v>22105.038998831391</v>
      </c>
      <c r="C4077" s="247">
        <f>_xlfn.NORM.DIST($B4077,$B$752,$B$753,0)</f>
        <v>7.1887574619325021E-23</v>
      </c>
      <c r="D4077" s="247">
        <f>_xlfn.NORM.DIST($B4077,$B$752,$B$753,1)</f>
        <v>1</v>
      </c>
      <c r="E4077" s="247">
        <f>IF(OR(D4077&lt;$F$757,D4077&gt;$F$758),C4077,"")</f>
        <v>7.1887574619325021E-23</v>
      </c>
      <c r="F4077" s="247" t="str">
        <f>IF(AND(D4077&gt;$F$757,D4077&lt;$F$758),C4077,"")</f>
        <v/>
      </c>
      <c r="G4077" s="247" t="str">
        <f>IF(C4077=MAX($C$761:$C$2761),C4077,"")</f>
        <v/>
      </c>
      <c r="H4077" s="247">
        <f>_xlfn.NORM.DIST(B4077,$F$753,$F$754,0)</f>
        <v>6.8289609984732492E-244</v>
      </c>
      <c r="I4077" s="247" t="str">
        <f>IF(H4077=MAX($H$761:$H$2761),C4077,"")</f>
        <v/>
      </c>
      <c r="J4077" s="247"/>
      <c r="K4077" s="247"/>
      <c r="L4077" s="247"/>
      <c r="M4077" s="247"/>
      <c r="N4077" s="247"/>
      <c r="O4077" s="247"/>
      <c r="P4077" s="247"/>
      <c r="Q4077" s="247"/>
      <c r="R4077" s="247"/>
      <c r="AZ4077" s="259"/>
      <c r="BA4077" s="259">
        <f>BA4076+$BD$753</f>
        <v>21.254399999998704</v>
      </c>
      <c r="BB4077" s="274">
        <f t="shared" si="817"/>
        <v>3.411317684973074E-3</v>
      </c>
      <c r="BC4077" s="259">
        <f t="shared" si="818"/>
        <v>8.5852959904103229E-6</v>
      </c>
      <c r="BD4077" s="259">
        <f t="shared" si="815"/>
        <v>8.5852959904103229E-6</v>
      </c>
      <c r="BE4077" s="254" t="str">
        <f t="shared" si="816"/>
        <v/>
      </c>
    </row>
    <row r="4078" spans="1:57" ht="20.100000000000001" customHeight="1" x14ac:dyDescent="0.25">
      <c r="A4078" s="247">
        <v>3300</v>
      </c>
      <c r="B4078" s="247">
        <f>$B$755+(A4078*$B$758)</f>
        <v>22114.654065816525</v>
      </c>
      <c r="C4078" s="247">
        <f>_xlfn.NORM.DIST($B4078,$B$752,$B$753,0)</f>
        <v>6.9290751066196108E-23</v>
      </c>
      <c r="D4078" s="247">
        <f>_xlfn.NORM.DIST($B4078,$B$752,$B$753,1)</f>
        <v>1</v>
      </c>
      <c r="E4078" s="247">
        <f>IF(OR(D4078&lt;$F$757,D4078&gt;$F$758),C4078,"")</f>
        <v>6.9290751066196108E-23</v>
      </c>
      <c r="F4078" s="247" t="str">
        <f>IF(AND(D4078&gt;$F$757,D4078&lt;$F$758),C4078,"")</f>
        <v/>
      </c>
      <c r="G4078" s="247" t="str">
        <f>IF(C4078=MAX($C$761:$C$2761),C4078,"")</f>
        <v/>
      </c>
      <c r="H4078" s="247">
        <f>_xlfn.NORM.DIST(B4078,$F$753,$F$754,0)</f>
        <v>7.798839050186772E-244</v>
      </c>
      <c r="I4078" s="247" t="str">
        <f>IF(H4078=MAX($H$761:$H$2761),C4078,"")</f>
        <v/>
      </c>
      <c r="J4078" s="247"/>
      <c r="K4078" s="247"/>
      <c r="L4078" s="247"/>
      <c r="M4078" s="247"/>
      <c r="N4078" s="247"/>
      <c r="O4078" s="247"/>
      <c r="P4078" s="247"/>
      <c r="Q4078" s="247"/>
      <c r="R4078" s="247"/>
      <c r="AZ4078" s="259"/>
      <c r="BA4078" s="259">
        <f>BA4077+$BD$753</f>
        <v>21.260799999998703</v>
      </c>
      <c r="BB4078" s="274">
        <f t="shared" si="817"/>
        <v>3.4027323889826637E-3</v>
      </c>
      <c r="BC4078" s="259">
        <f t="shared" si="818"/>
        <v>8.5643096747844809E-6</v>
      </c>
      <c r="BD4078" s="259">
        <f t="shared" si="815"/>
        <v>8.5643096747844809E-6</v>
      </c>
      <c r="BE4078" s="254" t="str">
        <f t="shared" si="816"/>
        <v/>
      </c>
    </row>
    <row r="4079" spans="1:57" ht="20.100000000000001" customHeight="1" x14ac:dyDescent="0.25">
      <c r="A4079" s="247">
        <v>3301</v>
      </c>
      <c r="B4079" s="247">
        <f>$B$755+(A4079*$B$758)</f>
        <v>22124.269132801666</v>
      </c>
      <c r="C4079" s="247">
        <f>_xlfn.NORM.DIST($B4079,$B$752,$B$753,0)</f>
        <v>6.6786665011653385E-23</v>
      </c>
      <c r="D4079" s="247">
        <f>_xlfn.NORM.DIST($B4079,$B$752,$B$753,1)</f>
        <v>1</v>
      </c>
      <c r="E4079" s="247">
        <f>IF(OR(D4079&lt;$F$757,D4079&gt;$F$758),C4079,"")</f>
        <v>6.6786665011653385E-23</v>
      </c>
      <c r="F4079" s="247" t="str">
        <f>IF(AND(D4079&gt;$F$757,D4079&lt;$F$758),C4079,"")</f>
        <v/>
      </c>
      <c r="G4079" s="247" t="str">
        <f>IF(C4079=MAX($C$761:$C$2761),C4079,"")</f>
        <v/>
      </c>
      <c r="H4079" s="247">
        <f>_xlfn.NORM.DIST(B4079,$F$753,$F$754,0)</f>
        <v>8.9063208007575206E-244</v>
      </c>
      <c r="I4079" s="247" t="str">
        <f>IF(H4079=MAX($H$761:$H$2761),C4079,"")</f>
        <v/>
      </c>
      <c r="J4079" s="247"/>
      <c r="K4079" s="247"/>
      <c r="L4079" s="247"/>
      <c r="M4079" s="247"/>
      <c r="N4079" s="247"/>
      <c r="O4079" s="247"/>
      <c r="P4079" s="247"/>
      <c r="Q4079" s="247"/>
      <c r="R4079" s="247"/>
      <c r="AZ4079" s="259"/>
      <c r="BA4079" s="259">
        <f>BA4078+$BD$753</f>
        <v>21.267199999998702</v>
      </c>
      <c r="BB4079" s="274">
        <f t="shared" si="817"/>
        <v>3.3941680793078792E-3</v>
      </c>
      <c r="BC4079" s="259">
        <f t="shared" si="818"/>
        <v>8.5433727243186021E-6</v>
      </c>
      <c r="BD4079" s="259">
        <f t="shared" si="815"/>
        <v>8.5433727243186021E-6</v>
      </c>
      <c r="BE4079" s="254" t="str">
        <f t="shared" si="816"/>
        <v/>
      </c>
    </row>
    <row r="4080" spans="1:57" ht="20.100000000000001" customHeight="1" x14ac:dyDescent="0.25">
      <c r="A4080" s="247">
        <v>3302</v>
      </c>
      <c r="B4080" s="247">
        <f>$B$755+(A4080*$B$758)</f>
        <v>22133.8841997868</v>
      </c>
      <c r="C4080" s="247">
        <f>_xlfn.NORM.DIST($B4080,$B$752,$B$753,0)</f>
        <v>6.4372043714041582E-23</v>
      </c>
      <c r="D4080" s="247">
        <f>_xlfn.NORM.DIST($B4080,$B$752,$B$753,1)</f>
        <v>1</v>
      </c>
      <c r="E4080" s="247">
        <f>IF(OR(D4080&lt;$F$757,D4080&gt;$F$758),C4080,"")</f>
        <v>6.4372043714041582E-23</v>
      </c>
      <c r="F4080" s="247" t="str">
        <f>IF(AND(D4080&gt;$F$757,D4080&lt;$F$758),C4080,"")</f>
        <v/>
      </c>
      <c r="G4080" s="247" t="str">
        <f>IF(C4080=MAX($C$761:$C$2761),C4080,"")</f>
        <v/>
      </c>
      <c r="H4080" s="247">
        <f>_xlfn.NORM.DIST(B4080,$F$753,$F$754,0)</f>
        <v>1.0170908842314492E-243</v>
      </c>
      <c r="I4080" s="247" t="str">
        <f>IF(H4080=MAX($H$761:$H$2761),C4080,"")</f>
        <v/>
      </c>
      <c r="J4080" s="247"/>
      <c r="K4080" s="247"/>
      <c r="L4080" s="247"/>
      <c r="M4080" s="247"/>
      <c r="N4080" s="247"/>
      <c r="O4080" s="247"/>
      <c r="P4080" s="247"/>
      <c r="Q4080" s="247"/>
      <c r="R4080" s="247"/>
      <c r="AZ4080" s="259"/>
      <c r="BA4080" s="259">
        <f>BA4079+$BD$753</f>
        <v>21.273599999998702</v>
      </c>
      <c r="BB4080" s="274">
        <f t="shared" si="817"/>
        <v>3.3856247065835606E-3</v>
      </c>
      <c r="BC4080" s="259">
        <f t="shared" si="818"/>
        <v>8.5224850289535893E-6</v>
      </c>
      <c r="BD4080" s="259">
        <f t="shared" si="815"/>
        <v>8.5224850289535893E-6</v>
      </c>
      <c r="BE4080" s="254" t="str">
        <f t="shared" si="816"/>
        <v/>
      </c>
    </row>
    <row r="4081" spans="1:57" ht="20.100000000000001" customHeight="1" x14ac:dyDescent="0.25">
      <c r="A4081" s="247">
        <v>3303</v>
      </c>
      <c r="B4081" s="247">
        <f>$B$755+(A4081*$B$758)</f>
        <v>22143.499266771942</v>
      </c>
      <c r="C4081" s="247">
        <f>_xlfn.NORM.DIST($B4081,$B$752,$B$753,0)</f>
        <v>6.2043728513311924E-23</v>
      </c>
      <c r="D4081" s="247">
        <f>_xlfn.NORM.DIST($B4081,$B$752,$B$753,1)</f>
        <v>1</v>
      </c>
      <c r="E4081" s="247">
        <f>IF(OR(D4081&lt;$F$757,D4081&gt;$F$758),C4081,"")</f>
        <v>6.2043728513311924E-23</v>
      </c>
      <c r="F4081" s="247" t="str">
        <f>IF(AND(D4081&gt;$F$757,D4081&lt;$F$758),C4081,"")</f>
        <v/>
      </c>
      <c r="G4081" s="247" t="str">
        <f>IF(C4081=MAX($C$761:$C$2761),C4081,"")</f>
        <v/>
      </c>
      <c r="H4081" s="247">
        <f>_xlfn.NORM.DIST(B4081,$F$753,$F$754,0)</f>
        <v>1.1614866997039493E-243</v>
      </c>
      <c r="I4081" s="247" t="str">
        <f>IF(H4081=MAX($H$761:$H$2761),C4081,"")</f>
        <v/>
      </c>
      <c r="J4081" s="247"/>
      <c r="K4081" s="247"/>
      <c r="L4081" s="247"/>
      <c r="M4081" s="247"/>
      <c r="N4081" s="247"/>
      <c r="O4081" s="247"/>
      <c r="P4081" s="247"/>
      <c r="Q4081" s="247"/>
      <c r="R4081" s="247"/>
      <c r="AZ4081" s="259"/>
      <c r="BA4081" s="259">
        <f>BA4080+$BD$753</f>
        <v>21.279999999998701</v>
      </c>
      <c r="BB4081" s="274">
        <f t="shared" si="817"/>
        <v>3.377102221554607E-3</v>
      </c>
      <c r="BC4081" s="259">
        <f t="shared" si="818"/>
        <v>8.5016464788792781E-6</v>
      </c>
      <c r="BD4081" s="259">
        <f t="shared" si="815"/>
        <v>8.5016464788792781E-6</v>
      </c>
      <c r="BE4081" s="254" t="str">
        <f t="shared" si="816"/>
        <v/>
      </c>
    </row>
    <row r="4082" spans="1:57" ht="20.100000000000001" customHeight="1" x14ac:dyDescent="0.25">
      <c r="A4082" s="247">
        <v>3304</v>
      </c>
      <c r="B4082" s="247">
        <f>$B$755+(A4082*$B$758)</f>
        <v>22153.114333757076</v>
      </c>
      <c r="C4082" s="247">
        <f>_xlfn.NORM.DIST($B4082,$B$752,$B$753,0)</f>
        <v>5.9798670905001748E-23</v>
      </c>
      <c r="D4082" s="247">
        <f>_xlfn.NORM.DIST($B4082,$B$752,$B$753,1)</f>
        <v>1</v>
      </c>
      <c r="E4082" s="247">
        <f>IF(OR(D4082&lt;$F$757,D4082&gt;$F$758),C4082,"")</f>
        <v>5.9798670905001748E-23</v>
      </c>
      <c r="F4082" s="247" t="str">
        <f>IF(AND(D4082&gt;$F$757,D4082&lt;$F$758),C4082,"")</f>
        <v/>
      </c>
      <c r="G4082" s="247" t="str">
        <f>IF(C4082=MAX($C$761:$C$2761),C4082,"")</f>
        <v/>
      </c>
      <c r="H4082" s="247">
        <f>_xlfn.NORM.DIST(B4082,$F$753,$F$754,0)</f>
        <v>1.3263610851839621E-243</v>
      </c>
      <c r="I4082" s="247" t="str">
        <f>IF(H4082=MAX($H$761:$H$2761),C4082,"")</f>
        <v/>
      </c>
      <c r="J4082" s="247"/>
      <c r="K4082" s="247"/>
      <c r="L4082" s="247"/>
      <c r="M4082" s="247"/>
      <c r="N4082" s="247"/>
      <c r="O4082" s="247"/>
      <c r="P4082" s="247"/>
      <c r="Q4082" s="247"/>
      <c r="R4082" s="247"/>
      <c r="AZ4082" s="259"/>
      <c r="BA4082" s="259">
        <f>BA4081+$BD$753</f>
        <v>21.2863999999987</v>
      </c>
      <c r="BB4082" s="274">
        <f t="shared" si="817"/>
        <v>3.3686005750757277E-3</v>
      </c>
      <c r="BC4082" s="259">
        <f t="shared" si="818"/>
        <v>8.4808569644849972E-6</v>
      </c>
      <c r="BD4082" s="259">
        <f t="shared" si="815"/>
        <v>8.4808569644849972E-6</v>
      </c>
      <c r="BE4082" s="254" t="str">
        <f t="shared" si="816"/>
        <v/>
      </c>
    </row>
    <row r="4083" spans="1:57" ht="20.100000000000001" customHeight="1" x14ac:dyDescent="0.25">
      <c r="A4083" s="248">
        <v>3305</v>
      </c>
      <c r="B4083" s="247">
        <f>$B$755+(A4083*$B$758)</f>
        <v>22162.729400742217</v>
      </c>
      <c r="C4083" s="247">
        <f>_xlfn.NORM.DIST($B4083,$B$752,$B$753,0)</f>
        <v>5.7633928747504096E-23</v>
      </c>
      <c r="D4083" s="247">
        <f>_xlfn.NORM.DIST($B4083,$B$752,$B$753,1)</f>
        <v>1</v>
      </c>
      <c r="E4083" s="247">
        <f>IF(OR(D4083&lt;$F$757,D4083&gt;$F$758),C4083,"")</f>
        <v>5.7633928747504096E-23</v>
      </c>
      <c r="F4083" s="247" t="str">
        <f>IF(AND(D4083&gt;$F$757,D4083&lt;$F$758),C4083,"")</f>
        <v/>
      </c>
      <c r="G4083" s="247" t="str">
        <f>IF(C4083=MAX($C$761:$C$2761),C4083,"")</f>
        <v/>
      </c>
      <c r="H4083" s="247">
        <f>_xlfn.NORM.DIST(B4083,$F$753,$F$754,0)</f>
        <v>1.5146153470583686E-243</v>
      </c>
      <c r="I4083" s="247" t="str">
        <f>IF(H4083=MAX($H$761:$H$2761),C4083,"")</f>
        <v/>
      </c>
      <c r="J4083" s="247"/>
      <c r="K4083" s="247"/>
      <c r="L4083" s="247"/>
      <c r="M4083" s="247"/>
      <c r="N4083" s="247"/>
      <c r="O4083" s="247"/>
      <c r="P4083" s="247"/>
      <c r="Q4083" s="247"/>
      <c r="R4083" s="247"/>
      <c r="AZ4083" s="259"/>
      <c r="BA4083" s="259">
        <f>BA4082+$BD$753</f>
        <v>21.292799999998699</v>
      </c>
      <c r="BB4083" s="274">
        <f t="shared" si="817"/>
        <v>3.3601197181112427E-3</v>
      </c>
      <c r="BC4083" s="259">
        <f t="shared" si="818"/>
        <v>8.4601163764159472E-6</v>
      </c>
      <c r="BD4083" s="259">
        <f t="shared" si="815"/>
        <v>8.4601163764159472E-6</v>
      </c>
      <c r="BE4083" s="254" t="str">
        <f t="shared" si="816"/>
        <v/>
      </c>
    </row>
    <row r="4084" spans="1:57" ht="20.100000000000001" customHeight="1" x14ac:dyDescent="0.25">
      <c r="A4084" s="247">
        <v>3306</v>
      </c>
      <c r="B4084" s="247">
        <f>$B$755+(A4084*$B$758)</f>
        <v>22172.344467727351</v>
      </c>
      <c r="C4084" s="247">
        <f>_xlfn.NORM.DIST($B4084,$B$752,$B$753,0)</f>
        <v>5.5546662598213726E-23</v>
      </c>
      <c r="D4084" s="247">
        <f>_xlfn.NORM.DIST($B4084,$B$752,$B$753,1)</f>
        <v>1</v>
      </c>
      <c r="E4084" s="247">
        <f>IF(OR(D4084&lt;$F$757,D4084&gt;$F$758),C4084,"")</f>
        <v>5.5546662598213726E-23</v>
      </c>
      <c r="F4084" s="247" t="str">
        <f>IF(AND(D4084&gt;$F$757,D4084&lt;$F$758),C4084,"")</f>
        <v/>
      </c>
      <c r="G4084" s="247" t="str">
        <f>IF(C4084=MAX($C$761:$C$2761),C4084,"")</f>
        <v/>
      </c>
      <c r="H4084" s="247">
        <f>_xlfn.NORM.DIST(B4084,$F$753,$F$754,0)</f>
        <v>1.7295614071530496E-243</v>
      </c>
      <c r="I4084" s="247" t="str">
        <f>IF(H4084=MAX($H$761:$H$2761),C4084,"")</f>
        <v/>
      </c>
      <c r="J4084" s="247"/>
      <c r="K4084" s="247"/>
      <c r="L4084" s="247"/>
      <c r="M4084" s="247"/>
      <c r="N4084" s="247"/>
      <c r="O4084" s="247"/>
      <c r="P4084" s="247"/>
      <c r="Q4084" s="247"/>
      <c r="R4084" s="247"/>
      <c r="AZ4084" s="259"/>
      <c r="BA4084" s="259">
        <f>BA4083+$BD$753</f>
        <v>21.299199999998699</v>
      </c>
      <c r="BB4084" s="274">
        <f t="shared" si="817"/>
        <v>3.3516596017348268E-3</v>
      </c>
      <c r="BC4084" s="259">
        <f t="shared" si="818"/>
        <v>8.4394246055159543E-6</v>
      </c>
      <c r="BD4084" s="259">
        <f t="shared" ref="BD4084:BD4147" si="819">IF(BB4084&lt;(1-$AZ$760),BC4084,"")</f>
        <v>8.4394246055159543E-6</v>
      </c>
      <c r="BE4084" s="254" t="str">
        <f t="shared" ref="BE4084:BE4147" si="820">IF(BB4084&lt;(1-$AZ$766),BC4084,"")</f>
        <v/>
      </c>
    </row>
    <row r="4085" spans="1:57" ht="20.100000000000001" customHeight="1" x14ac:dyDescent="0.25">
      <c r="A4085" s="247">
        <v>3307</v>
      </c>
      <c r="B4085" s="247">
        <f>$B$755+(A4085*$B$758)</f>
        <v>22181.959534712492</v>
      </c>
      <c r="C4085" s="247">
        <f>_xlfn.NORM.DIST($B4085,$B$752,$B$753,0)</f>
        <v>5.3534132174194235E-23</v>
      </c>
      <c r="D4085" s="247">
        <f>_xlfn.NORM.DIST($B4085,$B$752,$B$753,1)</f>
        <v>1</v>
      </c>
      <c r="E4085" s="247">
        <f>IF(OR(D4085&lt;$F$757,D4085&gt;$F$758),C4085,"")</f>
        <v>5.3534132174194235E-23</v>
      </c>
      <c r="F4085" s="247" t="str">
        <f>IF(AND(D4085&gt;$F$757,D4085&lt;$F$758),C4085,"")</f>
        <v/>
      </c>
      <c r="G4085" s="247" t="str">
        <f>IF(C4085=MAX($C$761:$C$2761),C4085,"")</f>
        <v/>
      </c>
      <c r="H4085" s="247">
        <f>_xlfn.NORM.DIST(B4085,$F$753,$F$754,0)</f>
        <v>1.9749798555675131E-243</v>
      </c>
      <c r="I4085" s="247" t="str">
        <f>IF(H4085=MAX($H$761:$H$2761),C4085,"")</f>
        <v/>
      </c>
      <c r="J4085" s="247"/>
      <c r="K4085" s="247"/>
      <c r="L4085" s="247"/>
      <c r="M4085" s="247"/>
      <c r="N4085" s="247"/>
      <c r="O4085" s="247"/>
      <c r="P4085" s="247"/>
      <c r="Q4085" s="247"/>
      <c r="R4085" s="247"/>
      <c r="AZ4085" s="259"/>
      <c r="BA4085" s="259">
        <f>BA4084+$BD$753</f>
        <v>21.305599999998698</v>
      </c>
      <c r="BB4085" s="274">
        <f t="shared" ref="BB4085:BB4148" si="821">_xlfn.CHISQ.DIST.RT(BA4085,7)</f>
        <v>3.3432201771293108E-3</v>
      </c>
      <c r="BC4085" s="259">
        <f t="shared" ref="BC4085:BC4148" si="822">BB4085-BB4086</f>
        <v>8.4187815428500221E-6</v>
      </c>
      <c r="BD4085" s="259">
        <f t="shared" si="819"/>
        <v>8.4187815428500221E-6</v>
      </c>
      <c r="BE4085" s="254" t="str">
        <f t="shared" si="820"/>
        <v/>
      </c>
    </row>
    <row r="4086" spans="1:57" ht="20.100000000000001" customHeight="1" x14ac:dyDescent="0.25">
      <c r="A4086" s="247">
        <v>3308</v>
      </c>
      <c r="B4086" s="247">
        <f>$B$755+(A4086*$B$758)</f>
        <v>22191.574601697626</v>
      </c>
      <c r="C4086" s="247">
        <f>_xlfn.NORM.DIST($B4086,$B$752,$B$753,0)</f>
        <v>5.1593692933233154E-23</v>
      </c>
      <c r="D4086" s="247">
        <f>_xlfn.NORM.DIST($B4086,$B$752,$B$753,1)</f>
        <v>1</v>
      </c>
      <c r="E4086" s="247">
        <f>IF(OR(D4086&lt;$F$757,D4086&gt;$F$758),C4086,"")</f>
        <v>5.1593692933233154E-23</v>
      </c>
      <c r="F4086" s="247" t="str">
        <f>IF(AND(D4086&gt;$F$757,D4086&lt;$F$758),C4086,"")</f>
        <v/>
      </c>
      <c r="G4086" s="247" t="str">
        <f>IF(C4086=MAX($C$761:$C$2761),C4086,"")</f>
        <v/>
      </c>
      <c r="H4086" s="247">
        <f>_xlfn.NORM.DIST(B4086,$F$753,$F$754,0)</f>
        <v>2.2551862024315058E-243</v>
      </c>
      <c r="I4086" s="247" t="str">
        <f>IF(H4086=MAX($H$761:$H$2761),C4086,"")</f>
        <v/>
      </c>
      <c r="J4086" s="247"/>
      <c r="K4086" s="247"/>
      <c r="L4086" s="247"/>
      <c r="M4086" s="247"/>
      <c r="N4086" s="247"/>
      <c r="O4086" s="247"/>
      <c r="P4086" s="247"/>
      <c r="Q4086" s="247"/>
      <c r="R4086" s="247"/>
      <c r="AZ4086" s="259"/>
      <c r="BA4086" s="259">
        <f>BA4085+$BD$753</f>
        <v>21.311999999998697</v>
      </c>
      <c r="BB4086" s="274">
        <f t="shared" si="821"/>
        <v>3.3348013955864608E-3</v>
      </c>
      <c r="BC4086" s="259">
        <f t="shared" si="822"/>
        <v>8.3981870797472657E-6</v>
      </c>
      <c r="BD4086" s="259">
        <f t="shared" si="819"/>
        <v>8.3981870797472657E-6</v>
      </c>
      <c r="BE4086" s="254" t="str">
        <f t="shared" si="820"/>
        <v/>
      </c>
    </row>
    <row r="4087" spans="1:57" ht="20.100000000000001" customHeight="1" x14ac:dyDescent="0.25">
      <c r="A4087" s="247">
        <v>3309</v>
      </c>
      <c r="B4087" s="247">
        <f>$B$755+(A4087*$B$758)</f>
        <v>22201.189668682768</v>
      </c>
      <c r="C4087" s="247">
        <f>_xlfn.NORM.DIST($B4087,$B$752,$B$753,0)</f>
        <v>4.9722792771190581E-23</v>
      </c>
      <c r="D4087" s="247">
        <f>_xlfn.NORM.DIST($B4087,$B$752,$B$753,1)</f>
        <v>1</v>
      </c>
      <c r="E4087" s="247">
        <f>IF(OR(D4087&lt;$F$757,D4087&gt;$F$758),C4087,"")</f>
        <v>4.9722792771190581E-23</v>
      </c>
      <c r="F4087" s="247" t="str">
        <f>IF(AND(D4087&gt;$F$757,D4087&lt;$F$758),C4087,"")</f>
        <v/>
      </c>
      <c r="G4087" s="247" t="str">
        <f>IF(C4087=MAX($C$761:$C$2761),C4087,"")</f>
        <v/>
      </c>
      <c r="H4087" s="247">
        <f>_xlfn.NORM.DIST(B4087,$F$753,$F$754,0)</f>
        <v>2.575106485322331E-243</v>
      </c>
      <c r="I4087" s="247" t="str">
        <f>IF(H4087=MAX($H$761:$H$2761),C4087,"")</f>
        <v/>
      </c>
      <c r="J4087" s="247"/>
      <c r="K4087" s="247"/>
      <c r="L4087" s="247"/>
      <c r="M4087" s="247"/>
      <c r="N4087" s="247"/>
      <c r="O4087" s="247"/>
      <c r="P4087" s="247"/>
      <c r="Q4087" s="247"/>
      <c r="R4087" s="247"/>
      <c r="AZ4087" s="259"/>
      <c r="BA4087" s="259">
        <f>BA4086+$BD$753</f>
        <v>21.318399999998697</v>
      </c>
      <c r="BB4087" s="274">
        <f t="shared" si="821"/>
        <v>3.3264032085067135E-3</v>
      </c>
      <c r="BC4087" s="259">
        <f t="shared" si="822"/>
        <v>8.377641107703334E-6</v>
      </c>
      <c r="BD4087" s="259">
        <f t="shared" si="819"/>
        <v>8.377641107703334E-6</v>
      </c>
      <c r="BE4087" s="254" t="str">
        <f t="shared" si="820"/>
        <v/>
      </c>
    </row>
    <row r="4088" spans="1:57" ht="20.100000000000001" customHeight="1" x14ac:dyDescent="0.25">
      <c r="A4088" s="247">
        <v>3310</v>
      </c>
      <c r="B4088" s="247">
        <f>$B$755+(A4088*$B$758)</f>
        <v>22210.804735667902</v>
      </c>
      <c r="C4088" s="247">
        <f>_xlfn.NORM.DIST($B4088,$B$752,$B$753,0)</f>
        <v>4.791896883180599E-23</v>
      </c>
      <c r="D4088" s="247">
        <f>_xlfn.NORM.DIST($B4088,$B$752,$B$753,1)</f>
        <v>1</v>
      </c>
      <c r="E4088" s="247">
        <f>IF(OR(D4088&lt;$F$757,D4088&gt;$F$758),C4088,"")</f>
        <v>4.791896883180599E-23</v>
      </c>
      <c r="F4088" s="247" t="str">
        <f>IF(AND(D4088&gt;$F$757,D4088&lt;$F$758),C4088,"")</f>
        <v/>
      </c>
      <c r="G4088" s="247" t="str">
        <f>IF(C4088=MAX($C$761:$C$2761),C4088,"")</f>
        <v/>
      </c>
      <c r="H4088" s="247">
        <f>_xlfn.NORM.DIST(B4088,$F$753,$F$754,0)</f>
        <v>2.9403635520972027E-243</v>
      </c>
      <c r="I4088" s="247" t="str">
        <f>IF(H4088=MAX($H$761:$H$2761),C4088,"")</f>
        <v/>
      </c>
      <c r="J4088" s="247"/>
      <c r="K4088" s="247"/>
      <c r="L4088" s="247"/>
      <c r="M4088" s="247"/>
      <c r="N4088" s="247"/>
      <c r="O4088" s="247"/>
      <c r="P4088" s="247"/>
      <c r="Q4088" s="247"/>
      <c r="R4088" s="247"/>
      <c r="AZ4088" s="259"/>
      <c r="BA4088" s="259">
        <f>BA4087+$BD$753</f>
        <v>21.324799999998696</v>
      </c>
      <c r="BB4088" s="274">
        <f t="shared" si="821"/>
        <v>3.3180255673990102E-3</v>
      </c>
      <c r="BC4088" s="259">
        <f t="shared" si="822"/>
        <v>8.3571435184975028E-6</v>
      </c>
      <c r="BD4088" s="259">
        <f t="shared" si="819"/>
        <v>8.3571435184975028E-6</v>
      </c>
      <c r="BE4088" s="254" t="str">
        <f t="shared" si="820"/>
        <v/>
      </c>
    </row>
    <row r="4089" spans="1:57" ht="20.100000000000001" customHeight="1" x14ac:dyDescent="0.25">
      <c r="A4089" s="248">
        <v>3311</v>
      </c>
      <c r="B4089" s="247">
        <f>$B$755+(A4089*$B$758)</f>
        <v>22220.419802653036</v>
      </c>
      <c r="C4089" s="247">
        <f>_xlfn.NORM.DIST($B4089,$B$752,$B$753,0)</f>
        <v>4.6179844425124571E-23</v>
      </c>
      <c r="D4089" s="247">
        <f>_xlfn.NORM.DIST($B4089,$B$752,$B$753,1)</f>
        <v>1</v>
      </c>
      <c r="E4089" s="247">
        <f>IF(OR(D4089&lt;$F$757,D4089&gt;$F$758),C4089,"")</f>
        <v>4.6179844425124571E-23</v>
      </c>
      <c r="F4089" s="247" t="str">
        <f>IF(AND(D4089&gt;$F$757,D4089&lt;$F$758),C4089,"")</f>
        <v/>
      </c>
      <c r="G4089" s="247" t="str">
        <f>IF(C4089=MAX($C$761:$C$2761),C4089,"")</f>
        <v/>
      </c>
      <c r="H4089" s="247">
        <f>_xlfn.NORM.DIST(B4089,$F$753,$F$754,0)</f>
        <v>3.3573755248887865E-243</v>
      </c>
      <c r="I4089" s="247" t="str">
        <f>IF(H4089=MAX($H$761:$H$2761),C4089,"")</f>
        <v/>
      </c>
      <c r="J4089" s="247"/>
      <c r="K4089" s="247"/>
      <c r="L4089" s="247"/>
      <c r="M4089" s="247"/>
      <c r="N4089" s="247"/>
      <c r="O4089" s="247"/>
      <c r="P4089" s="247"/>
      <c r="Q4089" s="247"/>
      <c r="R4089" s="247"/>
      <c r="AZ4089" s="259"/>
      <c r="BA4089" s="259">
        <f>BA4088+$BD$753</f>
        <v>21.331199999998695</v>
      </c>
      <c r="BB4089" s="274">
        <f t="shared" si="821"/>
        <v>3.3096684238805127E-3</v>
      </c>
      <c r="BC4089" s="259">
        <f t="shared" si="822"/>
        <v>8.3366942040699436E-6</v>
      </c>
      <c r="BD4089" s="259">
        <f t="shared" si="819"/>
        <v>8.3366942040699436E-6</v>
      </c>
      <c r="BE4089" s="254" t="str">
        <f t="shared" si="820"/>
        <v/>
      </c>
    </row>
    <row r="4090" spans="1:57" ht="20.100000000000001" customHeight="1" x14ac:dyDescent="0.25">
      <c r="A4090" s="247">
        <v>3312</v>
      </c>
      <c r="B4090" s="247">
        <f>$B$755+(A4090*$B$758)</f>
        <v>22230.034869638177</v>
      </c>
      <c r="C4090" s="247">
        <f>_xlfn.NORM.DIST($B4090,$B$752,$B$753,0)</f>
        <v>4.4503126050944543E-23</v>
      </c>
      <c r="D4090" s="247">
        <f>_xlfn.NORM.DIST($B4090,$B$752,$B$753,1)</f>
        <v>1</v>
      </c>
      <c r="E4090" s="247">
        <f>IF(OR(D4090&lt;$F$757,D4090&gt;$F$758),C4090,"")</f>
        <v>4.4503126050944543E-23</v>
      </c>
      <c r="F4090" s="247" t="str">
        <f>IF(AND(D4090&gt;$F$757,D4090&lt;$F$758),C4090,"")</f>
        <v/>
      </c>
      <c r="G4090" s="247" t="str">
        <f>IF(C4090=MAX($C$761:$C$2761),C4090,"")</f>
        <v/>
      </c>
      <c r="H4090" s="247">
        <f>_xlfn.NORM.DIST(B4090,$F$753,$F$754,0)</f>
        <v>3.8334681631462185E-243</v>
      </c>
      <c r="I4090" s="247" t="str">
        <f>IF(H4090=MAX($H$761:$H$2761),C4090,"")</f>
        <v/>
      </c>
      <c r="J4090" s="247"/>
      <c r="K4090" s="247"/>
      <c r="L4090" s="247"/>
      <c r="M4090" s="247"/>
      <c r="N4090" s="247"/>
      <c r="O4090" s="247"/>
      <c r="P4090" s="247"/>
      <c r="Q4090" s="247"/>
      <c r="R4090" s="247"/>
      <c r="AZ4090" s="259"/>
      <c r="BA4090" s="259">
        <f>BA4089+$BD$753</f>
        <v>21.337599999998694</v>
      </c>
      <c r="BB4090" s="274">
        <f t="shared" si="821"/>
        <v>3.3013317296764428E-3</v>
      </c>
      <c r="BC4090" s="259">
        <f t="shared" si="822"/>
        <v>8.3162930566275418E-6</v>
      </c>
      <c r="BD4090" s="259">
        <f t="shared" si="819"/>
        <v>8.3162930566275418E-6</v>
      </c>
      <c r="BE4090" s="254" t="str">
        <f t="shared" si="820"/>
        <v/>
      </c>
    </row>
    <row r="4091" spans="1:57" ht="20.100000000000001" customHeight="1" x14ac:dyDescent="0.25">
      <c r="A4091" s="247">
        <v>3313</v>
      </c>
      <c r="B4091" s="247">
        <f>$B$755+(A4091*$B$758)</f>
        <v>22239.649936623311</v>
      </c>
      <c r="C4091" s="247">
        <f>_xlfn.NORM.DIST($B4091,$B$752,$B$753,0)</f>
        <v>4.2886600523726675E-23</v>
      </c>
      <c r="D4091" s="247">
        <f>_xlfn.NORM.DIST($B4091,$B$752,$B$753,1)</f>
        <v>1</v>
      </c>
      <c r="E4091" s="247">
        <f>IF(OR(D4091&lt;$F$757,D4091&gt;$F$758),C4091,"")</f>
        <v>4.2886600523726675E-23</v>
      </c>
      <c r="F4091" s="247" t="str">
        <f>IF(AND(D4091&gt;$F$757,D4091&lt;$F$758),C4091,"")</f>
        <v/>
      </c>
      <c r="G4091" s="247" t="str">
        <f>IF(C4091=MAX($C$761:$C$2761),C4091,"")</f>
        <v/>
      </c>
      <c r="H4091" s="247">
        <f>_xlfn.NORM.DIST(B4091,$F$753,$F$754,0)</f>
        <v>4.3770030856374023E-243</v>
      </c>
      <c r="I4091" s="247" t="str">
        <f>IF(H4091=MAX($H$761:$H$2761),C4091,"")</f>
        <v/>
      </c>
      <c r="J4091" s="247"/>
      <c r="K4091" s="247"/>
      <c r="L4091" s="247"/>
      <c r="M4091" s="247"/>
      <c r="N4091" s="247"/>
      <c r="O4091" s="247"/>
      <c r="P4091" s="247"/>
      <c r="Q4091" s="247"/>
      <c r="R4091" s="247"/>
      <c r="AZ4091" s="259"/>
      <c r="BA4091" s="259">
        <f>BA4090+$BD$753</f>
        <v>21.343999999998694</v>
      </c>
      <c r="BB4091" s="274">
        <f t="shared" si="821"/>
        <v>3.2930154366198152E-3</v>
      </c>
      <c r="BC4091" s="259">
        <f t="shared" si="822"/>
        <v>8.295939968600962E-6</v>
      </c>
      <c r="BD4091" s="259">
        <f t="shared" si="819"/>
        <v>8.295939968600962E-6</v>
      </c>
      <c r="BE4091" s="254" t="str">
        <f t="shared" si="820"/>
        <v/>
      </c>
    </row>
    <row r="4092" spans="1:57" ht="20.100000000000001" customHeight="1" x14ac:dyDescent="0.25">
      <c r="A4092" s="247">
        <v>3314</v>
      </c>
      <c r="B4092" s="247">
        <f>$B$755+(A4092*$B$758)</f>
        <v>22249.265003608452</v>
      </c>
      <c r="C4092" s="247">
        <f>_xlfn.NORM.DIST($B4092,$B$752,$B$753,0)</f>
        <v>4.1328132195558101E-23</v>
      </c>
      <c r="D4092" s="247">
        <f>_xlfn.NORM.DIST($B4092,$B$752,$B$753,1)</f>
        <v>1</v>
      </c>
      <c r="E4092" s="247">
        <f>IF(OR(D4092&lt;$F$757,D4092&gt;$F$758),C4092,"")</f>
        <v>4.1328132195558101E-23</v>
      </c>
      <c r="F4092" s="247" t="str">
        <f>IF(AND(D4092&gt;$F$757,D4092&lt;$F$758),C4092,"")</f>
        <v/>
      </c>
      <c r="G4092" s="247" t="str">
        <f>IF(C4092=MAX($C$761:$C$2761),C4092,"")</f>
        <v/>
      </c>
      <c r="H4092" s="247">
        <f>_xlfn.NORM.DIST(B4092,$F$753,$F$754,0)</f>
        <v>4.997524087408889E-243</v>
      </c>
      <c r="I4092" s="247" t="str">
        <f>IF(H4092=MAX($H$761:$H$2761),C4092,"")</f>
        <v/>
      </c>
      <c r="J4092" s="247"/>
      <c r="K4092" s="247"/>
      <c r="L4092" s="247"/>
      <c r="M4092" s="247"/>
      <c r="N4092" s="247"/>
      <c r="O4092" s="247"/>
      <c r="P4092" s="247"/>
      <c r="Q4092" s="247"/>
      <c r="R4092" s="247"/>
      <c r="AZ4092" s="259"/>
      <c r="BA4092" s="259">
        <f>BA4091+$BD$753</f>
        <v>21.350399999998693</v>
      </c>
      <c r="BB4092" s="274">
        <f t="shared" si="821"/>
        <v>3.2847194966512143E-3</v>
      </c>
      <c r="BC4092" s="259">
        <f t="shared" si="822"/>
        <v>8.2756348326008464E-6</v>
      </c>
      <c r="BD4092" s="259">
        <f t="shared" si="819"/>
        <v>8.2756348326008464E-6</v>
      </c>
      <c r="BE4092" s="254" t="str">
        <f t="shared" si="820"/>
        <v/>
      </c>
    </row>
    <row r="4093" spans="1:57" ht="20.100000000000001" customHeight="1" x14ac:dyDescent="0.25">
      <c r="A4093" s="247">
        <v>3315</v>
      </c>
      <c r="B4093" s="247">
        <f>$B$755+(A4093*$B$758)</f>
        <v>22258.880070593586</v>
      </c>
      <c r="C4093" s="247">
        <f>_xlfn.NORM.DIST($B4093,$B$752,$B$753,0)</f>
        <v>3.9825660273890648E-23</v>
      </c>
      <c r="D4093" s="247">
        <f>_xlfn.NORM.DIST($B4093,$B$752,$B$753,1)</f>
        <v>1</v>
      </c>
      <c r="E4093" s="247">
        <f>IF(OR(D4093&lt;$F$757,D4093&gt;$F$758),C4093,"")</f>
        <v>3.9825660273890648E-23</v>
      </c>
      <c r="F4093" s="247" t="str">
        <f>IF(AND(D4093&gt;$F$757,D4093&lt;$F$758),C4093,"")</f>
        <v/>
      </c>
      <c r="G4093" s="247" t="str">
        <f>IF(C4093=MAX($C$761:$C$2761),C4093,"")</f>
        <v/>
      </c>
      <c r="H4093" s="247">
        <f>_xlfn.NORM.DIST(B4093,$F$753,$F$754,0)</f>
        <v>5.7059241025958742E-243</v>
      </c>
      <c r="I4093" s="247" t="str">
        <f>IF(H4093=MAX($H$761:$H$2761),C4093,"")</f>
        <v/>
      </c>
      <c r="J4093" s="247"/>
      <c r="K4093" s="247"/>
      <c r="L4093" s="247"/>
      <c r="M4093" s="247"/>
      <c r="N4093" s="247"/>
      <c r="O4093" s="247"/>
      <c r="P4093" s="247"/>
      <c r="Q4093" s="247"/>
      <c r="R4093" s="247"/>
      <c r="AZ4093" s="259"/>
      <c r="BA4093" s="259">
        <f>BA4092+$BD$753</f>
        <v>21.356799999998692</v>
      </c>
      <c r="BB4093" s="274">
        <f t="shared" si="821"/>
        <v>3.2764438618186134E-3</v>
      </c>
      <c r="BC4093" s="259">
        <f t="shared" si="822"/>
        <v>8.2553775415088876E-6</v>
      </c>
      <c r="BD4093" s="259">
        <f t="shared" si="819"/>
        <v>8.2553775415088876E-6</v>
      </c>
      <c r="BE4093" s="254" t="str">
        <f t="shared" si="820"/>
        <v/>
      </c>
    </row>
    <row r="4094" spans="1:57" ht="20.100000000000001" customHeight="1" x14ac:dyDescent="0.25">
      <c r="A4094" s="247">
        <v>3316</v>
      </c>
      <c r="B4094" s="247">
        <f>$B$755+(A4094*$B$758)</f>
        <v>22268.495137578728</v>
      </c>
      <c r="C4094" s="247">
        <f>_xlfn.NORM.DIST($B4094,$B$752,$B$753,0)</f>
        <v>3.8377196230836446E-23</v>
      </c>
      <c r="D4094" s="247">
        <f>_xlfn.NORM.DIST($B4094,$B$752,$B$753,1)</f>
        <v>1</v>
      </c>
      <c r="E4094" s="247">
        <f>IF(OR(D4094&lt;$F$757,D4094&gt;$F$758),C4094,"")</f>
        <v>3.8377196230836446E-23</v>
      </c>
      <c r="F4094" s="247" t="str">
        <f>IF(AND(D4094&gt;$F$757,D4094&lt;$F$758),C4094,"")</f>
        <v/>
      </c>
      <c r="G4094" s="247" t="str">
        <f>IF(C4094=MAX($C$761:$C$2761),C4094,"")</f>
        <v/>
      </c>
      <c r="H4094" s="247">
        <f>_xlfn.NORM.DIST(B4094,$F$753,$F$754,0)</f>
        <v>6.5146357232490699E-243</v>
      </c>
      <c r="I4094" s="247" t="str">
        <f>IF(H4094=MAX($H$761:$H$2761),C4094,"")</f>
        <v/>
      </c>
      <c r="J4094" s="247"/>
      <c r="K4094" s="247"/>
      <c r="L4094" s="247"/>
      <c r="M4094" s="247"/>
      <c r="N4094" s="247"/>
      <c r="O4094" s="247"/>
      <c r="P4094" s="247"/>
      <c r="Q4094" s="247"/>
      <c r="R4094" s="247"/>
      <c r="AZ4094" s="259"/>
      <c r="BA4094" s="259">
        <f>BA4093+$BD$753</f>
        <v>21.363199999998692</v>
      </c>
      <c r="BB4094" s="274">
        <f t="shared" si="821"/>
        <v>3.2681884842771045E-3</v>
      </c>
      <c r="BC4094" s="259">
        <f t="shared" si="822"/>
        <v>8.2351679883910928E-6</v>
      </c>
      <c r="BD4094" s="259">
        <f t="shared" si="819"/>
        <v>8.2351679883910928E-6</v>
      </c>
      <c r="BE4094" s="254" t="str">
        <f t="shared" si="820"/>
        <v/>
      </c>
    </row>
    <row r="4095" spans="1:57" ht="20.100000000000001" customHeight="1" x14ac:dyDescent="0.25">
      <c r="A4095" s="247">
        <v>3317</v>
      </c>
      <c r="B4095" s="247">
        <f>$B$755+(A4095*$B$758)</f>
        <v>22278.110204563862</v>
      </c>
      <c r="C4095" s="247">
        <f>_xlfn.NORM.DIST($B4095,$B$752,$B$753,0)</f>
        <v>3.6980821300963898E-23</v>
      </c>
      <c r="D4095" s="247">
        <f>_xlfn.NORM.DIST($B4095,$B$752,$B$753,1)</f>
        <v>1</v>
      </c>
      <c r="E4095" s="247">
        <f>IF(OR(D4095&lt;$F$757,D4095&gt;$F$758),C4095,"")</f>
        <v>3.6980821300963898E-23</v>
      </c>
      <c r="F4095" s="247" t="str">
        <f>IF(AND(D4095&gt;$F$757,D4095&lt;$F$758),C4095,"")</f>
        <v/>
      </c>
      <c r="G4095" s="247" t="str">
        <f>IF(C4095=MAX($C$761:$C$2761),C4095,"")</f>
        <v/>
      </c>
      <c r="H4095" s="247">
        <f>_xlfn.NORM.DIST(B4095,$F$753,$F$754,0)</f>
        <v>7.437848594079831E-243</v>
      </c>
      <c r="I4095" s="247" t="str">
        <f>IF(H4095=MAX($H$761:$H$2761),C4095,"")</f>
        <v/>
      </c>
      <c r="J4095" s="247"/>
      <c r="K4095" s="247"/>
      <c r="L4095" s="247"/>
      <c r="M4095" s="247"/>
      <c r="N4095" s="247"/>
      <c r="O4095" s="247"/>
      <c r="P4095" s="247"/>
      <c r="Q4095" s="247"/>
      <c r="R4095" s="247"/>
      <c r="AZ4095" s="259"/>
      <c r="BA4095" s="259">
        <f>BA4094+$BD$753</f>
        <v>21.369599999998691</v>
      </c>
      <c r="BB4095" s="274">
        <f t="shared" si="821"/>
        <v>3.2599533162887134E-3</v>
      </c>
      <c r="BC4095" s="259">
        <f t="shared" si="822"/>
        <v>8.2150060665415851E-6</v>
      </c>
      <c r="BD4095" s="259">
        <f t="shared" si="819"/>
        <v>8.2150060665415851E-6</v>
      </c>
      <c r="BE4095" s="254" t="str">
        <f t="shared" si="820"/>
        <v/>
      </c>
    </row>
    <row r="4096" spans="1:57" ht="20.100000000000001" customHeight="1" x14ac:dyDescent="0.25">
      <c r="A4096" s="248">
        <v>3318</v>
      </c>
      <c r="B4096" s="247">
        <f>$B$755+(A4096*$B$758)</f>
        <v>22287.725271549003</v>
      </c>
      <c r="C4096" s="247">
        <f>_xlfn.NORM.DIST($B4096,$B$752,$B$753,0)</f>
        <v>3.5634684064586517E-23</v>
      </c>
      <c r="D4096" s="247">
        <f>_xlfn.NORM.DIST($B4096,$B$752,$B$753,1)</f>
        <v>1</v>
      </c>
      <c r="E4096" s="247">
        <f>IF(OR(D4096&lt;$F$757,D4096&gt;$F$758),C4096,"")</f>
        <v>3.5634684064586517E-23</v>
      </c>
      <c r="F4096" s="247" t="str">
        <f>IF(AND(D4096&gt;$F$757,D4096&lt;$F$758),C4096,"")</f>
        <v/>
      </c>
      <c r="G4096" s="247" t="str">
        <f>IF(C4096=MAX($C$761:$C$2761),C4096,"")</f>
        <v/>
      </c>
      <c r="H4096" s="247">
        <f>_xlfn.NORM.DIST(B4096,$F$753,$F$754,0)</f>
        <v>8.4917574704343489E-243</v>
      </c>
      <c r="I4096" s="247" t="str">
        <f>IF(H4096=MAX($H$761:$H$2761),C4096,"")</f>
        <v/>
      </c>
      <c r="J4096" s="247"/>
      <c r="K4096" s="247"/>
      <c r="L4096" s="247"/>
      <c r="M4096" s="247"/>
      <c r="N4096" s="247"/>
      <c r="O4096" s="247"/>
      <c r="P4096" s="247"/>
      <c r="Q4096" s="247"/>
      <c r="R4096" s="247"/>
      <c r="AZ4096" s="259"/>
      <c r="BA4096" s="259">
        <f>BA4095+$BD$753</f>
        <v>21.37599999999869</v>
      </c>
      <c r="BB4096" s="274">
        <f t="shared" si="821"/>
        <v>3.2517383102221718E-3</v>
      </c>
      <c r="BC4096" s="259">
        <f t="shared" si="822"/>
        <v>8.1948916695060228E-6</v>
      </c>
      <c r="BD4096" s="259">
        <f t="shared" si="819"/>
        <v>8.1948916695060228E-6</v>
      </c>
      <c r="BE4096" s="254" t="str">
        <f t="shared" si="820"/>
        <v/>
      </c>
    </row>
    <row r="4097" spans="1:57" ht="20.100000000000001" customHeight="1" x14ac:dyDescent="0.25">
      <c r="A4097" s="247">
        <v>3319</v>
      </c>
      <c r="B4097" s="247">
        <f>$B$755+(A4097*$B$758)</f>
        <v>22297.340338534137</v>
      </c>
      <c r="C4097" s="247">
        <f>_xlfn.NORM.DIST($B4097,$B$752,$B$753,0)</f>
        <v>3.4336998113697163E-23</v>
      </c>
      <c r="D4097" s="247">
        <f>_xlfn.NORM.DIST($B4097,$B$752,$B$753,1)</f>
        <v>1</v>
      </c>
      <c r="E4097" s="247">
        <f>IF(OR(D4097&lt;$F$757,D4097&gt;$F$758),C4097,"")</f>
        <v>3.4336998113697163E-23</v>
      </c>
      <c r="F4097" s="247" t="str">
        <f>IF(AND(D4097&gt;$F$757,D4097&lt;$F$758),C4097,"")</f>
        <v/>
      </c>
      <c r="G4097" s="247" t="str">
        <f>IF(C4097=MAX($C$761:$C$2761),C4097,"")</f>
        <v/>
      </c>
      <c r="H4097" s="247">
        <f>_xlfn.NORM.DIST(B4097,$F$753,$F$754,0)</f>
        <v>9.6948452599859356E-243</v>
      </c>
      <c r="I4097" s="247" t="str">
        <f>IF(H4097=MAX($H$761:$H$2761),C4097,"")</f>
        <v/>
      </c>
      <c r="J4097" s="247"/>
      <c r="K4097" s="247"/>
      <c r="L4097" s="247"/>
      <c r="M4097" s="247"/>
      <c r="N4097" s="247"/>
      <c r="O4097" s="247"/>
      <c r="P4097" s="247"/>
      <c r="Q4097" s="247"/>
      <c r="R4097" s="247"/>
      <c r="AZ4097" s="259"/>
      <c r="BA4097" s="259">
        <f>BA4096+$BD$753</f>
        <v>21.38239999999869</v>
      </c>
      <c r="BB4097" s="274">
        <f t="shared" si="821"/>
        <v>3.2435434185526658E-3</v>
      </c>
      <c r="BC4097" s="259">
        <f t="shared" si="822"/>
        <v>8.1748246909952964E-6</v>
      </c>
      <c r="BD4097" s="259">
        <f t="shared" si="819"/>
        <v>8.1748246909952964E-6</v>
      </c>
      <c r="BE4097" s="254" t="str">
        <f t="shared" si="820"/>
        <v/>
      </c>
    </row>
    <row r="4098" spans="1:57" ht="20.100000000000001" customHeight="1" x14ac:dyDescent="0.25">
      <c r="A4098" s="247">
        <v>3320</v>
      </c>
      <c r="B4098" s="247">
        <f>$B$755+(A4098*$B$758)</f>
        <v>22306.955405519278</v>
      </c>
      <c r="C4098" s="247">
        <f>_xlfn.NORM.DIST($B4098,$B$752,$B$753,0)</f>
        <v>3.30860397977142E-23</v>
      </c>
      <c r="D4098" s="247">
        <f>_xlfn.NORM.DIST($B4098,$B$752,$B$753,1)</f>
        <v>1</v>
      </c>
      <c r="E4098" s="247">
        <f>IF(OR(D4098&lt;$F$757,D4098&gt;$F$758),C4098,"")</f>
        <v>3.30860397977142E-23</v>
      </c>
      <c r="F4098" s="247" t="str">
        <f>IF(AND(D4098&gt;$F$757,D4098&lt;$F$758),C4098,"")</f>
        <v/>
      </c>
      <c r="G4098" s="247" t="str">
        <f>IF(C4098=MAX($C$761:$C$2761),C4098,"")</f>
        <v/>
      </c>
      <c r="H4098" s="247">
        <f>_xlfn.NORM.DIST(B4098,$F$753,$F$754,0)</f>
        <v>1.1068205976670959E-242</v>
      </c>
      <c r="I4098" s="247" t="str">
        <f>IF(H4098=MAX($H$761:$H$2761),C4098,"")</f>
        <v/>
      </c>
      <c r="J4098" s="247"/>
      <c r="K4098" s="247"/>
      <c r="L4098" s="247"/>
      <c r="M4098" s="247"/>
      <c r="N4098" s="247"/>
      <c r="O4098" s="247"/>
      <c r="P4098" s="247"/>
      <c r="Q4098" s="247"/>
      <c r="R4098" s="247"/>
      <c r="AZ4098" s="259"/>
      <c r="BA4098" s="259">
        <f>BA4097+$BD$753</f>
        <v>21.388799999998689</v>
      </c>
      <c r="BB4098" s="274">
        <f t="shared" si="821"/>
        <v>3.2353685938616705E-3</v>
      </c>
      <c r="BC4098" s="259">
        <f t="shared" si="822"/>
        <v>8.1548050249926479E-6</v>
      </c>
      <c r="BD4098" s="259">
        <f t="shared" si="819"/>
        <v>8.1548050249926479E-6</v>
      </c>
      <c r="BE4098" s="254" t="str">
        <f t="shared" si="820"/>
        <v/>
      </c>
    </row>
    <row r="4099" spans="1:57" ht="20.100000000000001" customHeight="1" x14ac:dyDescent="0.25">
      <c r="A4099" s="247">
        <v>3321</v>
      </c>
      <c r="B4099" s="247">
        <f>$B$755+(A4099*$B$758)</f>
        <v>22316.570472504412</v>
      </c>
      <c r="C4099" s="247">
        <f>_xlfn.NORM.DIST($B4099,$B$752,$B$753,0)</f>
        <v>3.1880146046399781E-23</v>
      </c>
      <c r="D4099" s="247">
        <f>_xlfn.NORM.DIST($B4099,$B$752,$B$753,1)</f>
        <v>1</v>
      </c>
      <c r="E4099" s="247">
        <f>IF(OR(D4099&lt;$F$757,D4099&gt;$F$758),C4099,"")</f>
        <v>3.1880146046399781E-23</v>
      </c>
      <c r="F4099" s="247" t="str">
        <f>IF(AND(D4099&gt;$F$757,D4099&lt;$F$758),C4099,"")</f>
        <v/>
      </c>
      <c r="G4099" s="247" t="str">
        <f>IF(C4099=MAX($C$761:$C$2761),C4099,"")</f>
        <v/>
      </c>
      <c r="H4099" s="247">
        <f>_xlfn.NORM.DIST(B4099,$F$753,$F$754,0)</f>
        <v>1.2635913229100206E-242</v>
      </c>
      <c r="I4099" s="247" t="str">
        <f>IF(H4099=MAX($H$761:$H$2761),C4099,"")</f>
        <v/>
      </c>
      <c r="J4099" s="247"/>
      <c r="K4099" s="247"/>
      <c r="L4099" s="247"/>
      <c r="M4099" s="247"/>
      <c r="N4099" s="247"/>
      <c r="O4099" s="247"/>
      <c r="P4099" s="247"/>
      <c r="Q4099" s="247"/>
      <c r="R4099" s="247"/>
      <c r="AZ4099" s="259"/>
      <c r="BA4099" s="259">
        <f>BA4098+$BD$753</f>
        <v>21.395199999998688</v>
      </c>
      <c r="BB4099" s="274">
        <f t="shared" si="821"/>
        <v>3.2272137888366779E-3</v>
      </c>
      <c r="BC4099" s="259">
        <f t="shared" si="822"/>
        <v>8.1348325656521898E-6</v>
      </c>
      <c r="BD4099" s="259">
        <f t="shared" si="819"/>
        <v>8.1348325656521898E-6</v>
      </c>
      <c r="BE4099" s="254" t="str">
        <f t="shared" si="820"/>
        <v/>
      </c>
    </row>
    <row r="4100" spans="1:57" ht="20.100000000000001" customHeight="1" x14ac:dyDescent="0.25">
      <c r="A4100" s="247">
        <v>3322</v>
      </c>
      <c r="B4100" s="247">
        <f>$B$755+(A4100*$B$758)</f>
        <v>22326.185539489554</v>
      </c>
      <c r="C4100" s="247">
        <f>_xlfn.NORM.DIST($B4100,$B$752,$B$753,0)</f>
        <v>3.0717712267293902E-23</v>
      </c>
      <c r="D4100" s="247">
        <f>_xlfn.NORM.DIST($B4100,$B$752,$B$753,1)</f>
        <v>1</v>
      </c>
      <c r="E4100" s="247">
        <f>IF(OR(D4100&lt;$F$757,D4100&gt;$F$758),C4100,"")</f>
        <v>3.0717712267293902E-23</v>
      </c>
      <c r="F4100" s="247" t="str">
        <f>IF(AND(D4100&gt;$F$757,D4100&lt;$F$758),C4100,"")</f>
        <v/>
      </c>
      <c r="G4100" s="247" t="str">
        <f>IF(C4100=MAX($C$761:$C$2761),C4100,"")</f>
        <v/>
      </c>
      <c r="H4100" s="247">
        <f>_xlfn.NORM.DIST(B4100,$F$753,$F$754,0)</f>
        <v>1.4425440656729432E-242</v>
      </c>
      <c r="I4100" s="247" t="str">
        <f>IF(H4100=MAX($H$761:$H$2761),C4100,"")</f>
        <v/>
      </c>
      <c r="J4100" s="247"/>
      <c r="K4100" s="247"/>
      <c r="L4100" s="247"/>
      <c r="M4100" s="247"/>
      <c r="N4100" s="247"/>
      <c r="O4100" s="247"/>
      <c r="P4100" s="247"/>
      <c r="Q4100" s="247"/>
      <c r="R4100" s="247"/>
      <c r="AZ4100" s="259"/>
      <c r="BA4100" s="259">
        <f>BA4099+$BD$753</f>
        <v>21.401599999998687</v>
      </c>
      <c r="BB4100" s="274">
        <f t="shared" si="821"/>
        <v>3.2190789562710257E-3</v>
      </c>
      <c r="BC4100" s="259">
        <f t="shared" si="822"/>
        <v>8.1149072073973504E-6</v>
      </c>
      <c r="BD4100" s="259">
        <f t="shared" si="819"/>
        <v>8.1149072073973504E-6</v>
      </c>
      <c r="BE4100" s="254" t="str">
        <f t="shared" si="820"/>
        <v/>
      </c>
    </row>
    <row r="4101" spans="1:57" ht="20.100000000000001" customHeight="1" x14ac:dyDescent="0.25">
      <c r="A4101" s="247">
        <v>3323</v>
      </c>
      <c r="B4101" s="247">
        <f>$B$755+(A4101*$B$758)</f>
        <v>22335.800606474688</v>
      </c>
      <c r="C4101" s="247">
        <f>_xlfn.NORM.DIST($B4101,$B$752,$B$753,0)</f>
        <v>2.9597190315195954E-23</v>
      </c>
      <c r="D4101" s="247">
        <f>_xlfn.NORM.DIST($B4101,$B$752,$B$753,1)</f>
        <v>1</v>
      </c>
      <c r="E4101" s="247">
        <f>IF(OR(D4101&lt;$F$757,D4101&gt;$F$758),C4101,"")</f>
        <v>2.9597190315195954E-23</v>
      </c>
      <c r="F4101" s="247" t="str">
        <f>IF(AND(D4101&gt;$F$757,D4101&lt;$F$758),C4101,"")</f>
        <v/>
      </c>
      <c r="G4101" s="247" t="str">
        <f>IF(C4101=MAX($C$761:$C$2761),C4101,"")</f>
        <v/>
      </c>
      <c r="H4101" s="247">
        <f>_xlfn.NORM.DIST(B4101,$F$753,$F$754,0)</f>
        <v>1.6468141629433647E-242</v>
      </c>
      <c r="I4101" s="247" t="str">
        <f>IF(H4101=MAX($H$761:$H$2761),C4101,"")</f>
        <v/>
      </c>
      <c r="J4101" s="247"/>
      <c r="K4101" s="247"/>
      <c r="L4101" s="247"/>
      <c r="M4101" s="247"/>
      <c r="N4101" s="247"/>
      <c r="O4101" s="247"/>
      <c r="P4101" s="247"/>
      <c r="Q4101" s="247"/>
      <c r="R4101" s="247"/>
      <c r="AZ4101" s="259"/>
      <c r="BA4101" s="259">
        <f>BA4100+$BD$753</f>
        <v>21.407999999998687</v>
      </c>
      <c r="BB4101" s="274">
        <f t="shared" si="821"/>
        <v>3.2109640490636283E-3</v>
      </c>
      <c r="BC4101" s="259">
        <f t="shared" si="822"/>
        <v>8.0950288448189585E-6</v>
      </c>
      <c r="BD4101" s="259">
        <f t="shared" si="819"/>
        <v>8.0950288448189585E-6</v>
      </c>
      <c r="BE4101" s="254" t="str">
        <f t="shared" si="820"/>
        <v/>
      </c>
    </row>
    <row r="4102" spans="1:57" ht="20.100000000000001" customHeight="1" x14ac:dyDescent="0.25">
      <c r="A4102" s="248">
        <v>3324</v>
      </c>
      <c r="B4102" s="247">
        <f>$B$755+(A4102*$B$758)</f>
        <v>22345.415673459829</v>
      </c>
      <c r="C4102" s="247">
        <f>_xlfn.NORM.DIST($B4102,$B$752,$B$753,0)</f>
        <v>2.8517086531210154E-23</v>
      </c>
      <c r="D4102" s="247">
        <f>_xlfn.NORM.DIST($B4102,$B$752,$B$753,1)</f>
        <v>1</v>
      </c>
      <c r="E4102" s="247">
        <f>IF(OR(D4102&lt;$F$757,D4102&gt;$F$758),C4102,"")</f>
        <v>2.8517086531210154E-23</v>
      </c>
      <c r="F4102" s="247" t="str">
        <f>IF(AND(D4102&gt;$F$757,D4102&lt;$F$758),C4102,"")</f>
        <v/>
      </c>
      <c r="G4102" s="247" t="str">
        <f>IF(C4102=MAX($C$761:$C$2761),C4102,"")</f>
        <v/>
      </c>
      <c r="H4102" s="247">
        <f>_xlfn.NORM.DIST(B4102,$F$753,$F$754,0)</f>
        <v>1.8799796555280843E-242</v>
      </c>
      <c r="I4102" s="247" t="str">
        <f>IF(H4102=MAX($H$761:$H$2761),C4102,"")</f>
        <v/>
      </c>
      <c r="J4102" s="247"/>
      <c r="K4102" s="247"/>
      <c r="L4102" s="247"/>
      <c r="M4102" s="247"/>
      <c r="N4102" s="247"/>
      <c r="O4102" s="247"/>
      <c r="P4102" s="247"/>
      <c r="Q4102" s="247"/>
      <c r="R4102" s="247"/>
      <c r="AZ4102" s="259"/>
      <c r="BA4102" s="259">
        <f>BA4101+$BD$753</f>
        <v>21.414399999998686</v>
      </c>
      <c r="BB4102" s="274">
        <f t="shared" si="821"/>
        <v>3.2028690202188094E-3</v>
      </c>
      <c r="BC4102" s="259">
        <f t="shared" si="822"/>
        <v>8.0751973727624139E-6</v>
      </c>
      <c r="BD4102" s="259">
        <f t="shared" si="819"/>
        <v>8.0751973727624139E-6</v>
      </c>
      <c r="BE4102" s="254" t="str">
        <f t="shared" si="820"/>
        <v/>
      </c>
    </row>
    <row r="4103" spans="1:57" ht="20.100000000000001" customHeight="1" x14ac:dyDescent="0.25">
      <c r="A4103" s="247">
        <v>3325</v>
      </c>
      <c r="B4103" s="247">
        <f>$B$755+(A4103*$B$758)</f>
        <v>22355.030740444963</v>
      </c>
      <c r="C4103" s="247">
        <f>_xlfn.NORM.DIST($B4103,$B$752,$B$753,0)</f>
        <v>2.7475959849050896E-23</v>
      </c>
      <c r="D4103" s="247">
        <f>_xlfn.NORM.DIST($B4103,$B$752,$B$753,1)</f>
        <v>1</v>
      </c>
      <c r="E4103" s="247">
        <f>IF(OR(D4103&lt;$F$757,D4103&gt;$F$758),C4103,"")</f>
        <v>2.7475959849050896E-23</v>
      </c>
      <c r="F4103" s="247" t="str">
        <f>IF(AND(D4103&gt;$F$757,D4103&lt;$F$758),C4103,"")</f>
        <v/>
      </c>
      <c r="G4103" s="247" t="str">
        <f>IF(C4103=MAX($C$761:$C$2761),C4103,"")</f>
        <v/>
      </c>
      <c r="H4103" s="247">
        <f>_xlfn.NORM.DIST(B4103,$F$753,$F$754,0)</f>
        <v>2.1461237315078218E-242</v>
      </c>
      <c r="I4103" s="247" t="str">
        <f>IF(H4103=MAX($H$761:$H$2761),C4103,"")</f>
        <v/>
      </c>
      <c r="J4103" s="247"/>
      <c r="K4103" s="247"/>
      <c r="L4103" s="247"/>
      <c r="M4103" s="247"/>
      <c r="N4103" s="247"/>
      <c r="O4103" s="247"/>
      <c r="P4103" s="247"/>
      <c r="Q4103" s="247"/>
      <c r="R4103" s="247"/>
      <c r="AZ4103" s="259"/>
      <c r="BA4103" s="259">
        <f>BA4102+$BD$753</f>
        <v>21.420799999998685</v>
      </c>
      <c r="BB4103" s="274">
        <f t="shared" si="821"/>
        <v>3.194793822846047E-3</v>
      </c>
      <c r="BC4103" s="259">
        <f t="shared" si="822"/>
        <v>8.055412686274778E-6</v>
      </c>
      <c r="BD4103" s="259">
        <f t="shared" si="819"/>
        <v>8.055412686274778E-6</v>
      </c>
      <c r="BE4103" s="254" t="str">
        <f t="shared" si="820"/>
        <v/>
      </c>
    </row>
    <row r="4104" spans="1:57" ht="20.100000000000001" customHeight="1" x14ac:dyDescent="0.25">
      <c r="A4104" s="247">
        <v>3326</v>
      </c>
      <c r="B4104" s="247">
        <f>$B$755+(A4104*$B$758)</f>
        <v>22364.645807430104</v>
      </c>
      <c r="C4104" s="247">
        <f>_xlfn.NORM.DIST($B4104,$B$752,$B$753,0)</f>
        <v>2.6472419966294681E-23</v>
      </c>
      <c r="D4104" s="247">
        <f>_xlfn.NORM.DIST($B4104,$B$752,$B$753,1)</f>
        <v>1</v>
      </c>
      <c r="E4104" s="247">
        <f>IF(OR(D4104&lt;$F$757,D4104&gt;$F$758),C4104,"")</f>
        <v>2.6472419966294681E-23</v>
      </c>
      <c r="F4104" s="247" t="str">
        <f>IF(AND(D4104&gt;$F$757,D4104&lt;$F$758),C4104,"")</f>
        <v/>
      </c>
      <c r="G4104" s="247" t="str">
        <f>IF(C4104=MAX($C$761:$C$2761),C4104,"")</f>
        <v/>
      </c>
      <c r="H4104" s="247">
        <f>_xlfn.NORM.DIST(B4104,$F$753,$F$754,0)</f>
        <v>2.4499059680964591E-242</v>
      </c>
      <c r="I4104" s="247" t="str">
        <f>IF(H4104=MAX($H$761:$H$2761),C4104,"")</f>
        <v/>
      </c>
      <c r="J4104" s="247"/>
      <c r="K4104" s="247"/>
      <c r="L4104" s="247"/>
      <c r="M4104" s="247"/>
      <c r="N4104" s="247"/>
      <c r="O4104" s="247"/>
      <c r="P4104" s="247"/>
      <c r="Q4104" s="247"/>
      <c r="R4104" s="247"/>
      <c r="AZ4104" s="259"/>
      <c r="BA4104" s="259">
        <f>BA4103+$BD$753</f>
        <v>21.427199999998685</v>
      </c>
      <c r="BB4104" s="274">
        <f t="shared" si="821"/>
        <v>3.1867384101597722E-3</v>
      </c>
      <c r="BC4104" s="259">
        <f t="shared" si="822"/>
        <v>8.0356746806186513E-6</v>
      </c>
      <c r="BD4104" s="259">
        <f t="shared" si="819"/>
        <v>8.0356746806186513E-6</v>
      </c>
      <c r="BE4104" s="254" t="str">
        <f t="shared" si="820"/>
        <v/>
      </c>
    </row>
    <row r="4105" spans="1:57" ht="20.100000000000001" customHeight="1" x14ac:dyDescent="0.25">
      <c r="A4105" s="247">
        <v>3327</v>
      </c>
      <c r="B4105" s="247">
        <f>$B$755+(A4105*$B$758)</f>
        <v>22374.260874415239</v>
      </c>
      <c r="C4105" s="247">
        <f>_xlfn.NORM.DIST($B4105,$B$752,$B$753,0)</f>
        <v>2.5505125578406537E-23</v>
      </c>
      <c r="D4105" s="247">
        <f>_xlfn.NORM.DIST($B4105,$B$752,$B$753,1)</f>
        <v>1</v>
      </c>
      <c r="E4105" s="247">
        <f>IF(OR(D4105&lt;$F$757,D4105&gt;$F$758),C4105,"")</f>
        <v>2.5505125578406537E-23</v>
      </c>
      <c r="F4105" s="247" t="str">
        <f>IF(AND(D4105&gt;$F$757,D4105&lt;$F$758),C4105,"")</f>
        <v/>
      </c>
      <c r="G4105" s="247" t="str">
        <f>IF(C4105=MAX($C$761:$C$2761),C4105,"")</f>
        <v/>
      </c>
      <c r="H4105" s="247">
        <f>_xlfn.NORM.DIST(B4105,$F$753,$F$754,0)</f>
        <v>2.7966436103086281E-242</v>
      </c>
      <c r="I4105" s="247" t="str">
        <f>IF(H4105=MAX($H$761:$H$2761),C4105,"")</f>
        <v/>
      </c>
      <c r="J4105" s="247"/>
      <c r="K4105" s="247"/>
      <c r="L4105" s="247"/>
      <c r="M4105" s="247"/>
      <c r="N4105" s="247"/>
      <c r="O4105" s="247"/>
      <c r="P4105" s="247"/>
      <c r="Q4105" s="247"/>
      <c r="R4105" s="247"/>
      <c r="AZ4105" s="259"/>
      <c r="BA4105" s="259">
        <f>BA4104+$BD$753</f>
        <v>21.433599999998684</v>
      </c>
      <c r="BB4105" s="274">
        <f t="shared" si="821"/>
        <v>3.1787027354791535E-3</v>
      </c>
      <c r="BC4105" s="259">
        <f t="shared" si="822"/>
        <v>8.0159832512869192E-6</v>
      </c>
      <c r="BD4105" s="259">
        <f t="shared" si="819"/>
        <v>8.0159832512869192E-6</v>
      </c>
      <c r="BE4105" s="254" t="str">
        <f t="shared" si="820"/>
        <v/>
      </c>
    </row>
    <row r="4106" spans="1:57" ht="20.100000000000001" customHeight="1" x14ac:dyDescent="0.25">
      <c r="A4106" s="247">
        <v>3328</v>
      </c>
      <c r="B4106" s="247">
        <f>$B$755+(A4106*$B$758)</f>
        <v>22383.87594140038</v>
      </c>
      <c r="C4106" s="247">
        <f>_xlfn.NORM.DIST($B4106,$B$752,$B$753,0)</f>
        <v>2.457278267339645E-23</v>
      </c>
      <c r="D4106" s="247">
        <f>_xlfn.NORM.DIST($B4106,$B$752,$B$753,1)</f>
        <v>1</v>
      </c>
      <c r="E4106" s="247">
        <f>IF(OR(D4106&lt;$F$757,D4106&gt;$F$758),C4106,"")</f>
        <v>2.457278267339645E-23</v>
      </c>
      <c r="F4106" s="247" t="str">
        <f>IF(AND(D4106&gt;$F$757,D4106&lt;$F$758),C4106,"")</f>
        <v/>
      </c>
      <c r="G4106" s="247" t="str">
        <f>IF(C4106=MAX($C$761:$C$2761),C4106,"")</f>
        <v/>
      </c>
      <c r="H4106" s="247">
        <f>_xlfn.NORM.DIST(B4106,$F$753,$F$754,0)</f>
        <v>3.1924042989753247E-242</v>
      </c>
      <c r="I4106" s="247" t="str">
        <f>IF(H4106=MAX($H$761:$H$2761),C4106,"")</f>
        <v/>
      </c>
      <c r="J4106" s="247"/>
      <c r="K4106" s="247"/>
      <c r="L4106" s="247"/>
      <c r="M4106" s="247"/>
      <c r="N4106" s="247"/>
      <c r="O4106" s="247"/>
      <c r="P4106" s="247"/>
      <c r="Q4106" s="247"/>
      <c r="R4106" s="247"/>
      <c r="AZ4106" s="259"/>
      <c r="BA4106" s="259">
        <f>BA4105+$BD$753</f>
        <v>21.439999999998683</v>
      </c>
      <c r="BB4106" s="274">
        <f t="shared" si="821"/>
        <v>3.1706867522278666E-3</v>
      </c>
      <c r="BC4106" s="259">
        <f t="shared" si="822"/>
        <v>7.9963382939637201E-6</v>
      </c>
      <c r="BD4106" s="259">
        <f t="shared" si="819"/>
        <v>7.9963382939637201E-6</v>
      </c>
      <c r="BE4106" s="254" t="str">
        <f t="shared" si="820"/>
        <v/>
      </c>
    </row>
    <row r="4107" spans="1:57" ht="20.100000000000001" customHeight="1" x14ac:dyDescent="0.25">
      <c r="A4107" s="247">
        <v>3329</v>
      </c>
      <c r="B4107" s="247">
        <f>$B$755+(A4107*$B$758)</f>
        <v>22393.491008385514</v>
      </c>
      <c r="C4107" s="247">
        <f>_xlfn.NORM.DIST($B4107,$B$752,$B$753,0)</f>
        <v>2.3674142885071962E-23</v>
      </c>
      <c r="D4107" s="247">
        <f>_xlfn.NORM.DIST($B4107,$B$752,$B$753,1)</f>
        <v>1</v>
      </c>
      <c r="E4107" s="247">
        <f>IF(OR(D4107&lt;$F$757,D4107&gt;$F$758),C4107,"")</f>
        <v>2.3674142885071962E-23</v>
      </c>
      <c r="F4107" s="247" t="str">
        <f>IF(AND(D4107&gt;$F$757,D4107&lt;$F$758),C4107,"")</f>
        <v/>
      </c>
      <c r="G4107" s="247" t="str">
        <f>IF(C4107=MAX($C$761:$C$2761),C4107,"")</f>
        <v/>
      </c>
      <c r="H4107" s="247">
        <f>_xlfn.NORM.DIST(B4107,$F$753,$F$754,0)</f>
        <v>3.6441118592045284E-242</v>
      </c>
      <c r="I4107" s="247" t="str">
        <f>IF(H4107=MAX($H$761:$H$2761),C4107,"")</f>
        <v/>
      </c>
      <c r="J4107" s="247"/>
      <c r="K4107" s="247"/>
      <c r="L4107" s="247"/>
      <c r="M4107" s="247"/>
      <c r="N4107" s="247"/>
      <c r="O4107" s="247"/>
      <c r="P4107" s="247"/>
      <c r="Q4107" s="247"/>
      <c r="R4107" s="247"/>
      <c r="AZ4107" s="259"/>
      <c r="BA4107" s="259">
        <f>BA4106+$BD$753</f>
        <v>21.446399999998683</v>
      </c>
      <c r="BB4107" s="274">
        <f t="shared" si="821"/>
        <v>3.1626904139339029E-3</v>
      </c>
      <c r="BC4107" s="259">
        <f t="shared" si="822"/>
        <v>7.9767397045886305E-6</v>
      </c>
      <c r="BD4107" s="259">
        <f t="shared" si="819"/>
        <v>7.9767397045886305E-6</v>
      </c>
      <c r="BE4107" s="254" t="str">
        <f t="shared" si="820"/>
        <v/>
      </c>
    </row>
    <row r="4108" spans="1:57" ht="20.100000000000001" customHeight="1" x14ac:dyDescent="0.25">
      <c r="A4108" s="247">
        <v>3330</v>
      </c>
      <c r="B4108" s="247">
        <f>$B$755+(A4108*$B$758)</f>
        <v>22403.106075370655</v>
      </c>
      <c r="C4108" s="247">
        <f>_xlfn.NORM.DIST($B4108,$B$752,$B$753,0)</f>
        <v>2.2808001902879389E-23</v>
      </c>
      <c r="D4108" s="247">
        <f>_xlfn.NORM.DIST($B4108,$B$752,$B$753,1)</f>
        <v>1</v>
      </c>
      <c r="E4108" s="247">
        <f>IF(OR(D4108&lt;$F$757,D4108&gt;$F$758),C4108,"")</f>
        <v>2.2808001902879389E-23</v>
      </c>
      <c r="F4108" s="247" t="str">
        <f>IF(AND(D4108&gt;$F$757,D4108&lt;$F$758),C4108,"")</f>
        <v/>
      </c>
      <c r="G4108" s="247" t="str">
        <f>IF(C4108=MAX($C$761:$C$2761),C4108,"")</f>
        <v/>
      </c>
      <c r="H4108" s="247">
        <f>_xlfn.NORM.DIST(B4108,$F$753,$F$754,0)</f>
        <v>4.1596669868964648E-242</v>
      </c>
      <c r="I4108" s="247" t="str">
        <f>IF(H4108=MAX($H$761:$H$2761),C4108,"")</f>
        <v/>
      </c>
      <c r="J4108" s="247"/>
      <c r="K4108" s="247"/>
      <c r="L4108" s="247"/>
      <c r="M4108" s="247"/>
      <c r="N4108" s="247"/>
      <c r="O4108" s="247"/>
      <c r="P4108" s="247"/>
      <c r="Q4108" s="247"/>
      <c r="R4108" s="247"/>
      <c r="AZ4108" s="259"/>
      <c r="BA4108" s="259">
        <f>BA4107+$BD$753</f>
        <v>21.452799999998682</v>
      </c>
      <c r="BB4108" s="274">
        <f t="shared" si="821"/>
        <v>3.1547136742293143E-3</v>
      </c>
      <c r="BC4108" s="259">
        <f t="shared" si="822"/>
        <v>7.957187379261689E-6</v>
      </c>
      <c r="BD4108" s="259">
        <f t="shared" si="819"/>
        <v>7.957187379261689E-6</v>
      </c>
      <c r="BE4108" s="254" t="str">
        <f t="shared" si="820"/>
        <v/>
      </c>
    </row>
    <row r="4109" spans="1:57" ht="20.100000000000001" customHeight="1" x14ac:dyDescent="0.25">
      <c r="A4109" s="248">
        <v>3331</v>
      </c>
      <c r="B4109" s="247">
        <f>$B$755+(A4109*$B$758)</f>
        <v>22412.721142355789</v>
      </c>
      <c r="C4109" s="247">
        <f>_xlfn.NORM.DIST($B4109,$B$752,$B$753,0)</f>
        <v>2.1973197936435563E-23</v>
      </c>
      <c r="D4109" s="247">
        <f>_xlfn.NORM.DIST($B4109,$B$752,$B$753,1)</f>
        <v>1</v>
      </c>
      <c r="E4109" s="247">
        <f>IF(OR(D4109&lt;$F$757,D4109&gt;$F$758),C4109,"")</f>
        <v>2.1973197936435563E-23</v>
      </c>
      <c r="F4109" s="247" t="str">
        <f>IF(AND(D4109&gt;$F$757,D4109&lt;$F$758),C4109,"")</f>
        <v/>
      </c>
      <c r="G4109" s="247" t="str">
        <f>IF(C4109=MAX($C$761:$C$2761),C4109,"")</f>
        <v/>
      </c>
      <c r="H4109" s="247">
        <f>_xlfn.NORM.DIST(B4109,$F$753,$F$754,0)</f>
        <v>4.7480849291491353E-242</v>
      </c>
      <c r="I4109" s="247" t="str">
        <f>IF(H4109=MAX($H$761:$H$2761),C4109,"")</f>
        <v/>
      </c>
      <c r="J4109" s="247"/>
      <c r="K4109" s="247"/>
      <c r="L4109" s="247"/>
      <c r="M4109" s="247"/>
      <c r="N4109" s="247"/>
      <c r="O4109" s="247"/>
      <c r="P4109" s="247"/>
      <c r="Q4109" s="247"/>
      <c r="R4109" s="247"/>
      <c r="AZ4109" s="259"/>
      <c r="BA4109" s="259">
        <f>BA4108+$BD$753</f>
        <v>21.459199999998681</v>
      </c>
      <c r="BB4109" s="274">
        <f t="shared" si="821"/>
        <v>3.1467564868500526E-3</v>
      </c>
      <c r="BC4109" s="259">
        <f t="shared" si="822"/>
        <v>7.9376812143526834E-6</v>
      </c>
      <c r="BD4109" s="259">
        <f t="shared" si="819"/>
        <v>7.9376812143526834E-6</v>
      </c>
      <c r="BE4109" s="254" t="str">
        <f t="shared" si="820"/>
        <v/>
      </c>
    </row>
    <row r="4110" spans="1:57" ht="20.100000000000001" customHeight="1" x14ac:dyDescent="0.25">
      <c r="A4110" s="247">
        <v>3332</v>
      </c>
      <c r="B4110" s="247">
        <f>$B$755+(A4110*$B$758)</f>
        <v>22422.336209340931</v>
      </c>
      <c r="C4110" s="247">
        <f>_xlfn.NORM.DIST($B4110,$B$752,$B$753,0)</f>
        <v>2.1168610232874682E-23</v>
      </c>
      <c r="D4110" s="247">
        <f>_xlfn.NORM.DIST($B4110,$B$752,$B$753,1)</f>
        <v>1</v>
      </c>
      <c r="E4110" s="247">
        <f>IF(OR(D4110&lt;$F$757,D4110&gt;$F$758),C4110,"")</f>
        <v>2.1168610232874682E-23</v>
      </c>
      <c r="F4110" s="247" t="str">
        <f>IF(AND(D4110&gt;$F$757,D4110&lt;$F$758),C4110,"")</f>
        <v/>
      </c>
      <c r="G4110" s="247" t="str">
        <f>IF(C4110=MAX($C$761:$C$2761),C4110,"")</f>
        <v/>
      </c>
      <c r="H4110" s="247">
        <f>_xlfn.NORM.DIST(B4110,$F$753,$F$754,0)</f>
        <v>5.4196525489530409E-242</v>
      </c>
      <c r="I4110" s="247" t="str">
        <f>IF(H4110=MAX($H$761:$H$2761),C4110,"")</f>
        <v/>
      </c>
      <c r="J4110" s="247"/>
      <c r="K4110" s="247"/>
      <c r="L4110" s="247"/>
      <c r="M4110" s="247"/>
      <c r="N4110" s="247"/>
      <c r="O4110" s="247"/>
      <c r="P4110" s="247"/>
      <c r="Q4110" s="247"/>
      <c r="R4110" s="247"/>
      <c r="AZ4110" s="259"/>
      <c r="BA4110" s="259">
        <f>BA4109+$BD$753</f>
        <v>21.46559999999868</v>
      </c>
      <c r="BB4110" s="274">
        <f t="shared" si="821"/>
        <v>3.1388188056356999E-3</v>
      </c>
      <c r="BC4110" s="259">
        <f t="shared" si="822"/>
        <v>7.9182211064057414E-6</v>
      </c>
      <c r="BD4110" s="259">
        <f t="shared" si="819"/>
        <v>7.9182211064057414E-6</v>
      </c>
      <c r="BE4110" s="254" t="str">
        <f t="shared" si="820"/>
        <v/>
      </c>
    </row>
    <row r="4111" spans="1:57" ht="20.100000000000001" customHeight="1" x14ac:dyDescent="0.25">
      <c r="A4111" s="247">
        <v>3333</v>
      </c>
      <c r="B4111" s="247">
        <f>$B$755+(A4111*$B$758)</f>
        <v>22431.951276326065</v>
      </c>
      <c r="C4111" s="247">
        <f>_xlfn.NORM.DIST($B4111,$B$752,$B$753,0)</f>
        <v>2.0393157645239544E-23</v>
      </c>
      <c r="D4111" s="247">
        <f>_xlfn.NORM.DIST($B4111,$B$752,$B$753,1)</f>
        <v>1</v>
      </c>
      <c r="E4111" s="247">
        <f>IF(OR(D4111&lt;$F$757,D4111&gt;$F$758),C4111,"")</f>
        <v>2.0393157645239544E-23</v>
      </c>
      <c r="F4111" s="247" t="str">
        <f>IF(AND(D4111&gt;$F$757,D4111&lt;$F$758),C4111,"")</f>
        <v/>
      </c>
      <c r="G4111" s="247" t="str">
        <f>IF(C4111=MAX($C$761:$C$2761),C4111,"")</f>
        <v/>
      </c>
      <c r="H4111" s="247">
        <f>_xlfn.NORM.DIST(B4111,$F$753,$F$754,0)</f>
        <v>6.1861075004530122E-242</v>
      </c>
      <c r="I4111" s="247" t="str">
        <f>IF(H4111=MAX($H$761:$H$2761),C4111,"")</f>
        <v/>
      </c>
      <c r="J4111" s="247"/>
      <c r="K4111" s="247"/>
      <c r="L4111" s="247"/>
      <c r="M4111" s="247"/>
      <c r="N4111" s="247"/>
      <c r="O4111" s="247"/>
      <c r="P4111" s="247"/>
      <c r="Q4111" s="247"/>
      <c r="R4111" s="247"/>
      <c r="AZ4111" s="259"/>
      <c r="BA4111" s="259">
        <f>BA4110+$BD$753</f>
        <v>21.47199999999868</v>
      </c>
      <c r="BB4111" s="274">
        <f t="shared" si="821"/>
        <v>3.1309005845292942E-3</v>
      </c>
      <c r="BC4111" s="259">
        <f t="shared" si="822"/>
        <v>7.8988069522117552E-6</v>
      </c>
      <c r="BD4111" s="259">
        <f t="shared" si="819"/>
        <v>7.8988069522117552E-6</v>
      </c>
      <c r="BE4111" s="254" t="str">
        <f t="shared" si="820"/>
        <v/>
      </c>
    </row>
    <row r="4112" spans="1:57" ht="20.100000000000001" customHeight="1" x14ac:dyDescent="0.25">
      <c r="A4112" s="247">
        <v>3334</v>
      </c>
      <c r="B4112" s="247">
        <f>$B$755+(A4112*$B$758)</f>
        <v>22441.566343311206</v>
      </c>
      <c r="C4112" s="247">
        <f>_xlfn.NORM.DIST($B4112,$B$752,$B$753,0)</f>
        <v>1.9645797250162007E-23</v>
      </c>
      <c r="D4112" s="247">
        <f>_xlfn.NORM.DIST($B4112,$B$752,$B$753,1)</f>
        <v>1</v>
      </c>
      <c r="E4112" s="247">
        <f>IF(OR(D4112&lt;$F$757,D4112&gt;$F$758),C4112,"")</f>
        <v>1.9645797250162007E-23</v>
      </c>
      <c r="F4112" s="247" t="str">
        <f>IF(AND(D4112&gt;$F$757,D4112&lt;$F$758),C4112,"")</f>
        <v/>
      </c>
      <c r="G4112" s="247" t="str">
        <f>IF(C4112=MAX($C$761:$C$2761),C4112,"")</f>
        <v/>
      </c>
      <c r="H4112" s="247">
        <f>_xlfn.NORM.DIST(B4112,$F$753,$F$754,0)</f>
        <v>7.0608426240603069E-242</v>
      </c>
      <c r="I4112" s="247" t="str">
        <f>IF(H4112=MAX($H$761:$H$2761),C4112,"")</f>
        <v/>
      </c>
      <c r="J4112" s="247"/>
      <c r="K4112" s="247"/>
      <c r="L4112" s="247"/>
      <c r="M4112" s="247"/>
      <c r="N4112" s="247"/>
      <c r="O4112" s="247"/>
      <c r="P4112" s="247"/>
      <c r="Q4112" s="247"/>
      <c r="R4112" s="247"/>
      <c r="AZ4112" s="259"/>
      <c r="BA4112" s="259">
        <f>BA4111+$BD$753</f>
        <v>21.478399999998679</v>
      </c>
      <c r="BB4112" s="274">
        <f t="shared" si="821"/>
        <v>3.1230017775770824E-3</v>
      </c>
      <c r="BC4112" s="259">
        <f t="shared" si="822"/>
        <v>7.8794386487450636E-6</v>
      </c>
      <c r="BD4112" s="259">
        <f t="shared" si="819"/>
        <v>7.8794386487450636E-6</v>
      </c>
      <c r="BE4112" s="254" t="str">
        <f t="shared" si="820"/>
        <v/>
      </c>
    </row>
    <row r="4113" spans="1:57" ht="20.100000000000001" customHeight="1" x14ac:dyDescent="0.25">
      <c r="A4113" s="247">
        <v>3335</v>
      </c>
      <c r="B4113" s="247">
        <f>$B$755+(A4113*$B$758)</f>
        <v>22451.18141029634</v>
      </c>
      <c r="C4113" s="247">
        <f>_xlfn.NORM.DIST($B4113,$B$752,$B$753,0)</f>
        <v>1.8925523013175396E-23</v>
      </c>
      <c r="D4113" s="247">
        <f>_xlfn.NORM.DIST($B4113,$B$752,$B$753,1)</f>
        <v>1</v>
      </c>
      <c r="E4113" s="247">
        <f>IF(OR(D4113&lt;$F$757,D4113&gt;$F$758),C4113,"")</f>
        <v>1.8925523013175396E-23</v>
      </c>
      <c r="F4113" s="247" t="str">
        <f>IF(AND(D4113&gt;$F$757,D4113&lt;$F$758),C4113,"")</f>
        <v/>
      </c>
      <c r="G4113" s="247" t="str">
        <f>IF(C4113=MAX($C$761:$C$2761),C4113,"")</f>
        <v/>
      </c>
      <c r="H4113" s="247">
        <f>_xlfn.NORM.DIST(B4113,$F$753,$F$754,0)</f>
        <v>8.0591391075067976E-242</v>
      </c>
      <c r="I4113" s="247" t="str">
        <f>IF(H4113=MAX($H$761:$H$2761),C4113,"")</f>
        <v/>
      </c>
      <c r="J4113" s="247"/>
      <c r="K4113" s="247"/>
      <c r="L4113" s="247"/>
      <c r="M4113" s="247"/>
      <c r="N4113" s="247"/>
      <c r="O4113" s="247"/>
      <c r="P4113" s="247"/>
      <c r="Q4113" s="247"/>
      <c r="R4113" s="247"/>
      <c r="AZ4113" s="259"/>
      <c r="BA4113" s="259">
        <f>BA4112+$BD$753</f>
        <v>21.484799999998678</v>
      </c>
      <c r="BB4113" s="274">
        <f t="shared" si="821"/>
        <v>3.1151223389283373E-3</v>
      </c>
      <c r="BC4113" s="259">
        <f t="shared" si="822"/>
        <v>7.8601160932059537E-6</v>
      </c>
      <c r="BD4113" s="259">
        <f t="shared" si="819"/>
        <v>7.8601160932059537E-6</v>
      </c>
      <c r="BE4113" s="254" t="str">
        <f t="shared" si="820"/>
        <v/>
      </c>
    </row>
    <row r="4114" spans="1:57" ht="20.100000000000001" customHeight="1" x14ac:dyDescent="0.25">
      <c r="A4114" s="247">
        <v>3336</v>
      </c>
      <c r="B4114" s="247">
        <f>$B$755+(A4114*$B$758)</f>
        <v>22460.796477281481</v>
      </c>
      <c r="C4114" s="247">
        <f>_xlfn.NORM.DIST($B4114,$B$752,$B$753,0)</f>
        <v>1.8231364500026561E-23</v>
      </c>
      <c r="D4114" s="247">
        <f>_xlfn.NORM.DIST($B4114,$B$752,$B$753,1)</f>
        <v>1</v>
      </c>
      <c r="E4114" s="247">
        <f>IF(OR(D4114&lt;$F$757,D4114&gt;$F$758),C4114,"")</f>
        <v>1.8231364500026561E-23</v>
      </c>
      <c r="F4114" s="247" t="str">
        <f>IF(AND(D4114&gt;$F$757,D4114&lt;$F$758),C4114,"")</f>
        <v/>
      </c>
      <c r="G4114" s="247" t="str">
        <f>IF(C4114=MAX($C$761:$C$2761),C4114,"")</f>
        <v/>
      </c>
      <c r="H4114" s="247">
        <f>_xlfn.NORM.DIST(B4114,$F$753,$F$754,0)</f>
        <v>9.1984324569972438E-242</v>
      </c>
      <c r="I4114" s="247" t="str">
        <f>IF(H4114=MAX($H$761:$H$2761),C4114,"")</f>
        <v/>
      </c>
      <c r="J4114" s="247"/>
      <c r="K4114" s="247"/>
      <c r="L4114" s="247"/>
      <c r="M4114" s="247"/>
      <c r="N4114" s="247"/>
      <c r="O4114" s="247"/>
      <c r="P4114" s="247"/>
      <c r="Q4114" s="247"/>
      <c r="R4114" s="247"/>
      <c r="AZ4114" s="259"/>
      <c r="BA4114" s="259">
        <f>BA4113+$BD$753</f>
        <v>21.491199999998678</v>
      </c>
      <c r="BB4114" s="274">
        <f t="shared" si="821"/>
        <v>3.1072622228351314E-3</v>
      </c>
      <c r="BC4114" s="259">
        <f t="shared" si="822"/>
        <v>7.8408391830288998E-6</v>
      </c>
      <c r="BD4114" s="259">
        <f t="shared" si="819"/>
        <v>7.8408391830288998E-6</v>
      </c>
      <c r="BE4114" s="254" t="str">
        <f t="shared" si="820"/>
        <v/>
      </c>
    </row>
    <row r="4115" spans="1:57" ht="20.100000000000001" customHeight="1" x14ac:dyDescent="0.25">
      <c r="A4115" s="248">
        <v>3337</v>
      </c>
      <c r="B4115" s="247">
        <f>$B$755+(A4115*$B$758)</f>
        <v>22470.411544266615</v>
      </c>
      <c r="C4115" s="247">
        <f>_xlfn.NORM.DIST($B4115,$B$752,$B$753,0)</f>
        <v>1.7562385632437414E-23</v>
      </c>
      <c r="D4115" s="247">
        <f>_xlfn.NORM.DIST($B4115,$B$752,$B$753,1)</f>
        <v>1</v>
      </c>
      <c r="E4115" s="247">
        <f>IF(OR(D4115&lt;$F$757,D4115&gt;$F$758),C4115,"")</f>
        <v>1.7562385632437414E-23</v>
      </c>
      <c r="F4115" s="247" t="str">
        <f>IF(AND(D4115&gt;$F$757,D4115&lt;$F$758),C4115,"")</f>
        <v/>
      </c>
      <c r="G4115" s="247" t="str">
        <f>IF(C4115=MAX($C$761:$C$2761),C4115,"")</f>
        <v/>
      </c>
      <c r="H4115" s="247">
        <f>_xlfn.NORM.DIST(B4115,$F$753,$F$754,0)</f>
        <v>1.0498615890545857E-241</v>
      </c>
      <c r="I4115" s="247" t="str">
        <f>IF(H4115=MAX($H$761:$H$2761),C4115,"")</f>
        <v/>
      </c>
      <c r="J4115" s="247"/>
      <c r="K4115" s="247"/>
      <c r="L4115" s="247"/>
      <c r="M4115" s="247"/>
      <c r="N4115" s="247"/>
      <c r="O4115" s="247"/>
      <c r="P4115" s="247"/>
      <c r="Q4115" s="247"/>
      <c r="R4115" s="247"/>
      <c r="AZ4115" s="259"/>
      <c r="BA4115" s="259">
        <f>BA4114+$BD$753</f>
        <v>21.497599999998677</v>
      </c>
      <c r="BB4115" s="274">
        <f t="shared" si="821"/>
        <v>3.0994213836521025E-3</v>
      </c>
      <c r="BC4115" s="259">
        <f t="shared" si="822"/>
        <v>7.8216078158123079E-6</v>
      </c>
      <c r="BD4115" s="259">
        <f t="shared" si="819"/>
        <v>7.8216078158123079E-6</v>
      </c>
      <c r="BE4115" s="254" t="str">
        <f t="shared" si="820"/>
        <v/>
      </c>
    </row>
    <row r="4116" spans="1:57" ht="20.100000000000001" customHeight="1" x14ac:dyDescent="0.25">
      <c r="A4116" s="247">
        <v>3338</v>
      </c>
      <c r="B4116" s="247">
        <f>$B$755+(A4116*$B$758)</f>
        <v>22480.026611251757</v>
      </c>
      <c r="C4116" s="247">
        <f>_xlfn.NORM.DIST($B4116,$B$752,$B$753,0)</f>
        <v>1.6917683486786957E-23</v>
      </c>
      <c r="D4116" s="247">
        <f>_xlfn.NORM.DIST($B4116,$B$752,$B$753,1)</f>
        <v>1</v>
      </c>
      <c r="E4116" s="247">
        <f>IF(OR(D4116&lt;$F$757,D4116&gt;$F$758),C4116,"")</f>
        <v>1.6917683486786957E-23</v>
      </c>
      <c r="F4116" s="247" t="str">
        <f>IF(AND(D4116&gt;$F$757,D4116&lt;$F$758),C4116,"")</f>
        <v/>
      </c>
      <c r="G4116" s="247" t="str">
        <f>IF(C4116=MAX($C$761:$C$2761),C4116,"")</f>
        <v/>
      </c>
      <c r="H4116" s="247">
        <f>_xlfn.NORM.DIST(B4116,$F$753,$F$754,0)</f>
        <v>1.1982386413298176E-241</v>
      </c>
      <c r="I4116" s="247" t="str">
        <f>IF(H4116=MAX($H$761:$H$2761),C4116,"")</f>
        <v/>
      </c>
      <c r="J4116" s="247"/>
      <c r="K4116" s="247"/>
      <c r="L4116" s="247"/>
      <c r="M4116" s="247"/>
      <c r="N4116" s="247"/>
      <c r="O4116" s="247"/>
      <c r="P4116" s="247"/>
      <c r="Q4116" s="247"/>
      <c r="R4116" s="247"/>
      <c r="AZ4116" s="259"/>
      <c r="BA4116" s="259">
        <f>BA4115+$BD$753</f>
        <v>21.503999999998676</v>
      </c>
      <c r="BB4116" s="274">
        <f t="shared" si="821"/>
        <v>3.0915997758362902E-3</v>
      </c>
      <c r="BC4116" s="259">
        <f t="shared" si="822"/>
        <v>7.8024218894221647E-6</v>
      </c>
      <c r="BD4116" s="259">
        <f t="shared" si="819"/>
        <v>7.8024218894221647E-6</v>
      </c>
      <c r="BE4116" s="254" t="str">
        <f t="shared" si="820"/>
        <v/>
      </c>
    </row>
    <row r="4117" spans="1:57" ht="20.100000000000001" customHeight="1" x14ac:dyDescent="0.25">
      <c r="A4117" s="247">
        <v>3339</v>
      </c>
      <c r="B4117" s="247">
        <f>$B$755+(A4117*$B$758)</f>
        <v>22489.641678236891</v>
      </c>
      <c r="C4117" s="247">
        <f>_xlfn.NORM.DIST($B4117,$B$752,$B$753,0)</f>
        <v>1.6296387134268498E-23</v>
      </c>
      <c r="D4117" s="247">
        <f>_xlfn.NORM.DIST($B4117,$B$752,$B$753,1)</f>
        <v>1</v>
      </c>
      <c r="E4117" s="247">
        <f>IF(OR(D4117&lt;$F$757,D4117&gt;$F$758),C4117,"")</f>
        <v>1.6296387134268498E-23</v>
      </c>
      <c r="F4117" s="247" t="str">
        <f>IF(AND(D4117&gt;$F$757,D4117&lt;$F$758),C4117,"")</f>
        <v/>
      </c>
      <c r="G4117" s="247" t="str">
        <f>IF(C4117=MAX($C$761:$C$2761),C4117,"")</f>
        <v/>
      </c>
      <c r="H4117" s="247">
        <f>_xlfn.NORM.DIST(B4117,$F$753,$F$754,0)</f>
        <v>1.3675639573013147E-241</v>
      </c>
      <c r="I4117" s="247" t="str">
        <f>IF(H4117=MAX($H$761:$H$2761),C4117,"")</f>
        <v/>
      </c>
      <c r="J4117" s="247"/>
      <c r="K4117" s="247"/>
      <c r="L4117" s="247"/>
      <c r="M4117" s="247"/>
      <c r="N4117" s="247"/>
      <c r="O4117" s="247"/>
      <c r="P4117" s="247"/>
      <c r="Q4117" s="247"/>
      <c r="R4117" s="247"/>
      <c r="AZ4117" s="259"/>
      <c r="BA4117" s="259">
        <f>BA4116+$BD$753</f>
        <v>21.510399999998675</v>
      </c>
      <c r="BB4117" s="274">
        <f t="shared" si="821"/>
        <v>3.083797353946868E-3</v>
      </c>
      <c r="BC4117" s="259">
        <f t="shared" si="822"/>
        <v>7.7832813018927256E-6</v>
      </c>
      <c r="BD4117" s="259">
        <f t="shared" si="819"/>
        <v>7.7832813018927256E-6</v>
      </c>
      <c r="BE4117" s="254" t="str">
        <f t="shared" si="820"/>
        <v/>
      </c>
    </row>
    <row r="4118" spans="1:57" ht="20.100000000000001" customHeight="1" x14ac:dyDescent="0.25">
      <c r="A4118" s="247">
        <v>3340</v>
      </c>
      <c r="B4118" s="247">
        <f>$B$755+(A4118*$B$758)</f>
        <v>22499.256745222032</v>
      </c>
      <c r="C4118" s="247">
        <f>_xlfn.NORM.DIST($B4118,$B$752,$B$753,0)</f>
        <v>1.5697656521095963E-23</v>
      </c>
      <c r="D4118" s="247">
        <f>_xlfn.NORM.DIST($B4118,$B$752,$B$753,1)</f>
        <v>1</v>
      </c>
      <c r="E4118" s="247">
        <f>IF(OR(D4118&lt;$F$757,D4118&gt;$F$758),C4118,"")</f>
        <v>1.5697656521095963E-23</v>
      </c>
      <c r="F4118" s="247" t="str">
        <f>IF(AND(D4118&gt;$F$757,D4118&lt;$F$758),C4118,"")</f>
        <v/>
      </c>
      <c r="G4118" s="247" t="str">
        <f>IF(C4118=MAX($C$761:$C$2761),C4118,"")</f>
        <v/>
      </c>
      <c r="H4118" s="247">
        <f>_xlfn.NORM.DIST(B4118,$F$753,$F$754,0)</f>
        <v>1.5607919736044314E-241</v>
      </c>
      <c r="I4118" s="247" t="str">
        <f>IF(H4118=MAX($H$761:$H$2761),C4118,"")</f>
        <v/>
      </c>
      <c r="J4118" s="247"/>
      <c r="K4118" s="247"/>
      <c r="L4118" s="247"/>
      <c r="M4118" s="247"/>
      <c r="N4118" s="247"/>
      <c r="O4118" s="247"/>
      <c r="P4118" s="247"/>
      <c r="Q4118" s="247"/>
      <c r="R4118" s="247"/>
      <c r="AZ4118" s="259"/>
      <c r="BA4118" s="259">
        <f>BA4117+$BD$753</f>
        <v>21.516799999998675</v>
      </c>
      <c r="BB4118" s="274">
        <f t="shared" si="821"/>
        <v>3.0760140726449753E-3</v>
      </c>
      <c r="BC4118" s="259">
        <f t="shared" si="822"/>
        <v>7.7641859515015406E-6</v>
      </c>
      <c r="BD4118" s="259">
        <f t="shared" si="819"/>
        <v>7.7641859515015406E-6</v>
      </c>
      <c r="BE4118" s="254" t="str">
        <f t="shared" si="820"/>
        <v/>
      </c>
    </row>
    <row r="4119" spans="1:57" ht="20.100000000000001" customHeight="1" x14ac:dyDescent="0.25">
      <c r="A4119" s="247">
        <v>3341</v>
      </c>
      <c r="B4119" s="247">
        <f>$B$755+(A4119*$B$758)</f>
        <v>22508.871812207166</v>
      </c>
      <c r="C4119" s="247">
        <f>_xlfn.NORM.DIST($B4119,$B$752,$B$753,0)</f>
        <v>1.5120681387407859E-23</v>
      </c>
      <c r="D4119" s="247">
        <f>_xlfn.NORM.DIST($B4119,$B$752,$B$753,1)</f>
        <v>1</v>
      </c>
      <c r="E4119" s="247">
        <f>IF(OR(D4119&lt;$F$757,D4119&gt;$F$758),C4119,"")</f>
        <v>1.5120681387407859E-23</v>
      </c>
      <c r="F4119" s="247" t="str">
        <f>IF(AND(D4119&gt;$F$757,D4119&lt;$F$758),C4119,"")</f>
        <v/>
      </c>
      <c r="G4119" s="247" t="str">
        <f>IF(C4119=MAX($C$761:$C$2761),C4119,"")</f>
        <v/>
      </c>
      <c r="H4119" s="247">
        <f>_xlfn.NORM.DIST(B4119,$F$753,$F$754,0)</f>
        <v>1.78129336842258E-241</v>
      </c>
      <c r="I4119" s="247" t="str">
        <f>IF(H4119=MAX($H$761:$H$2761),C4119,"")</f>
        <v/>
      </c>
      <c r="J4119" s="247"/>
      <c r="K4119" s="247"/>
      <c r="L4119" s="247"/>
      <c r="M4119" s="247"/>
      <c r="N4119" s="247"/>
      <c r="O4119" s="247"/>
      <c r="P4119" s="247"/>
      <c r="Q4119" s="247"/>
      <c r="R4119" s="247"/>
      <c r="AZ4119" s="259"/>
      <c r="BA4119" s="259">
        <f>BA4118+$BD$753</f>
        <v>21.523199999998674</v>
      </c>
      <c r="BB4119" s="274">
        <f t="shared" si="821"/>
        <v>3.0682498866934737E-3</v>
      </c>
      <c r="BC4119" s="259">
        <f t="shared" si="822"/>
        <v>7.7451357367052699E-6</v>
      </c>
      <c r="BD4119" s="259">
        <f t="shared" si="819"/>
        <v>7.7451357367052699E-6</v>
      </c>
      <c r="BE4119" s="254" t="str">
        <f t="shared" si="820"/>
        <v/>
      </c>
    </row>
    <row r="4120" spans="1:57" ht="20.100000000000001" customHeight="1" x14ac:dyDescent="0.25">
      <c r="A4120" s="247">
        <v>3342</v>
      </c>
      <c r="B4120" s="247">
        <f>$B$755+(A4120*$B$758)</f>
        <v>22518.486879192307</v>
      </c>
      <c r="C4120" s="247">
        <f>_xlfn.NORM.DIST($B4120,$B$752,$B$753,0)</f>
        <v>1.4564680223536423E-23</v>
      </c>
      <c r="D4120" s="247">
        <f>_xlfn.NORM.DIST($B4120,$B$752,$B$753,1)</f>
        <v>1</v>
      </c>
      <c r="E4120" s="247">
        <f>IF(OR(D4120&lt;$F$757,D4120&gt;$F$758),C4120,"")</f>
        <v>1.4564680223536423E-23</v>
      </c>
      <c r="F4120" s="247" t="str">
        <f>IF(AND(D4120&gt;$F$757,D4120&lt;$F$758),C4120,"")</f>
        <v/>
      </c>
      <c r="G4120" s="247" t="str">
        <f>IF(C4120=MAX($C$761:$C$2761),C4120,"")</f>
        <v/>
      </c>
      <c r="H4120" s="247">
        <f>_xlfn.NORM.DIST(B4120,$F$753,$F$754,0)</f>
        <v>2.0329136427889008E-241</v>
      </c>
      <c r="I4120" s="247" t="str">
        <f>IF(H4120=MAX($H$761:$H$2761),C4120,"")</f>
        <v/>
      </c>
      <c r="J4120" s="247"/>
      <c r="K4120" s="247"/>
      <c r="L4120" s="247"/>
      <c r="M4120" s="247"/>
      <c r="N4120" s="247"/>
      <c r="O4120" s="247"/>
      <c r="P4120" s="247"/>
      <c r="Q4120" s="247"/>
      <c r="R4120" s="247"/>
      <c r="AZ4120" s="259"/>
      <c r="BA4120" s="259">
        <f>BA4119+$BD$753</f>
        <v>21.529599999998673</v>
      </c>
      <c r="BB4120" s="274">
        <f t="shared" si="821"/>
        <v>3.0605047509567685E-3</v>
      </c>
      <c r="BC4120" s="259">
        <f t="shared" si="822"/>
        <v>7.7261305562030015E-6</v>
      </c>
      <c r="BD4120" s="259">
        <f t="shared" si="819"/>
        <v>7.7261305562030015E-6</v>
      </c>
      <c r="BE4120" s="254" t="str">
        <f t="shared" si="820"/>
        <v/>
      </c>
    </row>
    <row r="4121" spans="1:57" ht="20.100000000000001" customHeight="1" x14ac:dyDescent="0.25">
      <c r="A4121" s="247">
        <v>3343</v>
      </c>
      <c r="B4121" s="247">
        <f>$B$755+(A4121*$B$758)</f>
        <v>22528.101946177441</v>
      </c>
      <c r="C4121" s="247">
        <f>_xlfn.NORM.DIST($B4121,$B$752,$B$753,0)</f>
        <v>1.4028899262378889E-23</v>
      </c>
      <c r="D4121" s="247">
        <f>_xlfn.NORM.DIST($B4121,$B$752,$B$753,1)</f>
        <v>1</v>
      </c>
      <c r="E4121" s="247">
        <f>IF(OR(D4121&lt;$F$757,D4121&gt;$F$758),C4121,"")</f>
        <v>1.4028899262378889E-23</v>
      </c>
      <c r="F4121" s="247" t="str">
        <f>IF(AND(D4121&gt;$F$757,D4121&lt;$F$758),C4121,"")</f>
        <v/>
      </c>
      <c r="G4121" s="247" t="str">
        <f>IF(C4121=MAX($C$761:$C$2761),C4121,"")</f>
        <v/>
      </c>
      <c r="H4121" s="247">
        <f>_xlfn.NORM.DIST(B4121,$F$753,$F$754,0)</f>
        <v>2.3200399378453119E-241</v>
      </c>
      <c r="I4121" s="247" t="str">
        <f>IF(H4121=MAX($H$761:$H$2761),C4121,"")</f>
        <v/>
      </c>
      <c r="J4121" s="247"/>
      <c r="K4121" s="247"/>
      <c r="L4121" s="247"/>
      <c r="M4121" s="247"/>
      <c r="N4121" s="247"/>
      <c r="O4121" s="247"/>
      <c r="P4121" s="247"/>
      <c r="Q4121" s="247"/>
      <c r="R4121" s="247"/>
      <c r="AZ4121" s="259"/>
      <c r="BA4121" s="259">
        <f>BA4120+$BD$753</f>
        <v>21.535999999998673</v>
      </c>
      <c r="BB4121" s="274">
        <f t="shared" si="821"/>
        <v>3.0527786204005655E-3</v>
      </c>
      <c r="BC4121" s="259">
        <f t="shared" si="822"/>
        <v>7.7071703088911481E-6</v>
      </c>
      <c r="BD4121" s="259">
        <f t="shared" si="819"/>
        <v>7.7071703088911481E-6</v>
      </c>
      <c r="BE4121" s="254" t="str">
        <f t="shared" si="820"/>
        <v/>
      </c>
    </row>
    <row r="4122" spans="1:57" ht="20.100000000000001" customHeight="1" x14ac:dyDescent="0.25">
      <c r="A4122" s="248">
        <v>3344</v>
      </c>
      <c r="B4122" s="247">
        <f>$B$755+(A4122*$B$758)</f>
        <v>22537.717013162583</v>
      </c>
      <c r="C4122" s="247">
        <f>_xlfn.NORM.DIST($B4122,$B$752,$B$753,0)</f>
        <v>1.3512611506628869E-23</v>
      </c>
      <c r="D4122" s="247">
        <f>_xlfn.NORM.DIST($B4122,$B$752,$B$753,1)</f>
        <v>1</v>
      </c>
      <c r="E4122" s="247">
        <f>IF(OR(D4122&lt;$F$757,D4122&gt;$F$758),C4122,"")</f>
        <v>1.3512611506628869E-23</v>
      </c>
      <c r="F4122" s="247" t="str">
        <f>IF(AND(D4122&gt;$F$757,D4122&lt;$F$758),C4122,"")</f>
        <v/>
      </c>
      <c r="G4122" s="247" t="str">
        <f>IF(C4122=MAX($C$761:$C$2761),C4122,"")</f>
        <v/>
      </c>
      <c r="H4122" s="247">
        <f>_xlfn.NORM.DIST(B4122,$F$753,$F$754,0)</f>
        <v>2.6476772447345906E-241</v>
      </c>
      <c r="I4122" s="247" t="str">
        <f>IF(H4122=MAX($H$761:$H$2761),C4122,"")</f>
        <v/>
      </c>
      <c r="J4122" s="247"/>
      <c r="K4122" s="247"/>
      <c r="L4122" s="247"/>
      <c r="M4122" s="247"/>
      <c r="N4122" s="247"/>
      <c r="O4122" s="247"/>
      <c r="P4122" s="247"/>
      <c r="Q4122" s="247"/>
      <c r="R4122" s="247"/>
      <c r="AZ4122" s="259"/>
      <c r="BA4122" s="259">
        <f>BA4121+$BD$753</f>
        <v>21.542399999998672</v>
      </c>
      <c r="BB4122" s="274">
        <f t="shared" si="821"/>
        <v>3.0450714500916743E-3</v>
      </c>
      <c r="BC4122" s="259">
        <f t="shared" si="822"/>
        <v>7.6882548938582429E-6</v>
      </c>
      <c r="BD4122" s="259">
        <f t="shared" si="819"/>
        <v>7.6882548938582429E-6</v>
      </c>
      <c r="BE4122" s="254" t="str">
        <f t="shared" si="820"/>
        <v/>
      </c>
    </row>
    <row r="4123" spans="1:57" ht="20.100000000000001" customHeight="1" x14ac:dyDescent="0.25">
      <c r="A4123" s="247">
        <v>3345</v>
      </c>
      <c r="B4123" s="247">
        <f>$B$755+(A4123*$B$758)</f>
        <v>22547.332080147717</v>
      </c>
      <c r="C4123" s="247">
        <f>_xlfn.NORM.DIST($B4123,$B$752,$B$753,0)</f>
        <v>1.30151157896886E-23</v>
      </c>
      <c r="D4123" s="247">
        <f>_xlfn.NORM.DIST($B4123,$B$752,$B$753,1)</f>
        <v>1</v>
      </c>
      <c r="E4123" s="247">
        <f>IF(OR(D4123&lt;$F$757,D4123&gt;$F$758),C4123,"")</f>
        <v>1.30151157896886E-23</v>
      </c>
      <c r="F4123" s="247" t="str">
        <f>IF(AND(D4123&gt;$F$757,D4123&lt;$F$758),C4123,"")</f>
        <v/>
      </c>
      <c r="G4123" s="247" t="str">
        <f>IF(C4123=MAX($C$761:$C$2761),C4123,"")</f>
        <v/>
      </c>
      <c r="H4123" s="247">
        <f>_xlfn.NORM.DIST(B4123,$F$753,$F$754,0)</f>
        <v>3.0215353260575056E-241</v>
      </c>
      <c r="I4123" s="247" t="str">
        <f>IF(H4123=MAX($H$761:$H$2761),C4123,"")</f>
        <v/>
      </c>
      <c r="J4123" s="247"/>
      <c r="K4123" s="247"/>
      <c r="L4123" s="247"/>
      <c r="M4123" s="247"/>
      <c r="N4123" s="247"/>
      <c r="O4123" s="247"/>
      <c r="P4123" s="247"/>
      <c r="Q4123" s="247"/>
      <c r="R4123" s="247"/>
      <c r="AZ4123" s="259"/>
      <c r="BA4123" s="259">
        <f>BA4122+$BD$753</f>
        <v>21.548799999998671</v>
      </c>
      <c r="BB4123" s="274">
        <f t="shared" si="821"/>
        <v>3.0373831951978161E-3</v>
      </c>
      <c r="BC4123" s="259">
        <f t="shared" si="822"/>
        <v>7.6693842104439205E-6</v>
      </c>
      <c r="BD4123" s="259">
        <f t="shared" si="819"/>
        <v>7.6693842104439205E-6</v>
      </c>
      <c r="BE4123" s="254" t="str">
        <f t="shared" si="820"/>
        <v/>
      </c>
    </row>
    <row r="4124" spans="1:57" ht="20.100000000000001" customHeight="1" x14ac:dyDescent="0.25">
      <c r="A4124" s="247">
        <v>3346</v>
      </c>
      <c r="B4124" s="247">
        <f>$B$755+(A4124*$B$758)</f>
        <v>22556.947147132858</v>
      </c>
      <c r="C4124" s="247">
        <f>_xlfn.NORM.DIST($B4124,$B$752,$B$753,0)</f>
        <v>1.2535735869099594E-23</v>
      </c>
      <c r="D4124" s="247">
        <f>_xlfn.NORM.DIST($B4124,$B$752,$B$753,1)</f>
        <v>1</v>
      </c>
      <c r="E4124" s="247">
        <f>IF(OR(D4124&lt;$F$757,D4124&gt;$F$758),C4124,"")</f>
        <v>1.2535735869099594E-23</v>
      </c>
      <c r="F4124" s="247" t="str">
        <f>IF(AND(D4124&gt;$F$757,D4124&lt;$F$758),C4124,"")</f>
        <v/>
      </c>
      <c r="G4124" s="247" t="str">
        <f>IF(C4124=MAX($C$761:$C$2761),C4124,"")</f>
        <v/>
      </c>
      <c r="H4124" s="247">
        <f>_xlfn.NORM.DIST(B4124,$F$753,$F$754,0)</f>
        <v>3.448127852866725E-241</v>
      </c>
      <c r="I4124" s="247" t="str">
        <f>IF(H4124=MAX($H$761:$H$2761),C4124,"")</f>
        <v/>
      </c>
      <c r="J4124" s="247"/>
      <c r="K4124" s="247"/>
      <c r="L4124" s="247"/>
      <c r="M4124" s="247"/>
      <c r="N4124" s="247"/>
      <c r="O4124" s="247"/>
      <c r="P4124" s="247"/>
      <c r="Q4124" s="247"/>
      <c r="R4124" s="247"/>
      <c r="AZ4124" s="259"/>
      <c r="BA4124" s="259">
        <f>BA4123+$BD$753</f>
        <v>21.555199999998671</v>
      </c>
      <c r="BB4124" s="274">
        <f t="shared" si="821"/>
        <v>3.0297138109873722E-3</v>
      </c>
      <c r="BC4124" s="259">
        <f t="shared" si="822"/>
        <v>7.6505581581552164E-6</v>
      </c>
      <c r="BD4124" s="259">
        <f t="shared" si="819"/>
        <v>7.6505581581552164E-6</v>
      </c>
      <c r="BE4124" s="254" t="str">
        <f t="shared" si="820"/>
        <v/>
      </c>
    </row>
    <row r="4125" spans="1:57" ht="20.100000000000001" customHeight="1" x14ac:dyDescent="0.25">
      <c r="A4125" s="247">
        <v>3347</v>
      </c>
      <c r="B4125" s="247">
        <f>$B$755+(A4125*$B$758)</f>
        <v>22566.562214117992</v>
      </c>
      <c r="C4125" s="247">
        <f>_xlfn.NORM.DIST($B4125,$B$752,$B$753,0)</f>
        <v>1.2073819551391807E-23</v>
      </c>
      <c r="D4125" s="247">
        <f>_xlfn.NORM.DIST($B4125,$B$752,$B$753,1)</f>
        <v>1</v>
      </c>
      <c r="E4125" s="247">
        <f>IF(OR(D4125&lt;$F$757,D4125&gt;$F$758),C4125,"")</f>
        <v>1.2073819551391807E-23</v>
      </c>
      <c r="F4125" s="247" t="str">
        <f>IF(AND(D4125&gt;$F$757,D4125&lt;$F$758),C4125,"")</f>
        <v/>
      </c>
      <c r="G4125" s="247" t="str">
        <f>IF(C4125=MAX($C$761:$C$2761),C4125,"")</f>
        <v/>
      </c>
      <c r="H4125" s="247">
        <f>_xlfn.NORM.DIST(B4125,$F$753,$F$754,0)</f>
        <v>3.9348854720755022E-241</v>
      </c>
      <c r="I4125" s="247" t="str">
        <f>IF(H4125=MAX($H$761:$H$2761),C4125,"")</f>
        <v/>
      </c>
      <c r="J4125" s="247"/>
      <c r="K4125" s="247"/>
      <c r="L4125" s="247"/>
      <c r="M4125" s="247"/>
      <c r="N4125" s="247"/>
      <c r="O4125" s="247"/>
      <c r="P4125" s="247"/>
      <c r="Q4125" s="247"/>
      <c r="R4125" s="247"/>
      <c r="AZ4125" s="259"/>
      <c r="BA4125" s="259">
        <f>BA4124+$BD$753</f>
        <v>21.56159999999867</v>
      </c>
      <c r="BB4125" s="274">
        <f t="shared" si="821"/>
        <v>3.0220632528292169E-3</v>
      </c>
      <c r="BC4125" s="259">
        <f t="shared" si="822"/>
        <v>7.6317766367264145E-6</v>
      </c>
      <c r="BD4125" s="259">
        <f t="shared" si="819"/>
        <v>7.6317766367264145E-6</v>
      </c>
      <c r="BE4125" s="254" t="str">
        <f t="shared" si="820"/>
        <v/>
      </c>
    </row>
    <row r="4126" spans="1:57" ht="20.100000000000001" customHeight="1" x14ac:dyDescent="0.25">
      <c r="A4126" s="247">
        <v>3348</v>
      </c>
      <c r="B4126" s="247">
        <f>$B$755+(A4126*$B$758)</f>
        <v>22576.177281103133</v>
      </c>
      <c r="C4126" s="247">
        <f>_xlfn.NORM.DIST($B4126,$B$752,$B$753,0)</f>
        <v>1.1628737847265967E-23</v>
      </c>
      <c r="D4126" s="247">
        <f>_xlfn.NORM.DIST($B4126,$B$752,$B$753,1)</f>
        <v>1</v>
      </c>
      <c r="E4126" s="247">
        <f>IF(OR(D4126&lt;$F$757,D4126&gt;$F$758),C4126,"")</f>
        <v>1.1628737847265967E-23</v>
      </c>
      <c r="F4126" s="247" t="str">
        <f>IF(AND(D4126&gt;$F$757,D4126&lt;$F$758),C4126,"")</f>
        <v/>
      </c>
      <c r="G4126" s="247" t="str">
        <f>IF(C4126=MAX($C$761:$C$2761),C4126,"")</f>
        <v/>
      </c>
      <c r="H4126" s="247">
        <f>_xlfn.NORM.DIST(B4126,$F$753,$F$754,0)</f>
        <v>4.4902847596801926E-241</v>
      </c>
      <c r="I4126" s="247" t="str">
        <f>IF(H4126=MAX($H$761:$H$2761),C4126,"")</f>
        <v/>
      </c>
      <c r="J4126" s="247"/>
      <c r="K4126" s="247"/>
      <c r="L4126" s="247"/>
      <c r="M4126" s="247"/>
      <c r="N4126" s="247"/>
      <c r="O4126" s="247"/>
      <c r="P4126" s="247"/>
      <c r="Q4126" s="247"/>
      <c r="R4126" s="247"/>
      <c r="AZ4126" s="259"/>
      <c r="BA4126" s="259">
        <f>BA4125+$BD$753</f>
        <v>21.567999999998669</v>
      </c>
      <c r="BB4126" s="274">
        <f t="shared" si="821"/>
        <v>3.0144314761924905E-3</v>
      </c>
      <c r="BC4126" s="259">
        <f t="shared" si="822"/>
        <v>7.6130395461012669E-6</v>
      </c>
      <c r="BD4126" s="259">
        <f t="shared" si="819"/>
        <v>7.6130395461012669E-6</v>
      </c>
      <c r="BE4126" s="254" t="str">
        <f t="shared" si="820"/>
        <v/>
      </c>
    </row>
    <row r="4127" spans="1:57" ht="20.100000000000001" customHeight="1" x14ac:dyDescent="0.25">
      <c r="A4127" s="247">
        <v>3349</v>
      </c>
      <c r="B4127" s="247">
        <f>$B$755+(A4127*$B$758)</f>
        <v>22585.792348088267</v>
      </c>
      <c r="C4127" s="247">
        <f>_xlfn.NORM.DIST($B4127,$B$752,$B$753,0)</f>
        <v>1.1199884156083542E-23</v>
      </c>
      <c r="D4127" s="247">
        <f>_xlfn.NORM.DIST($B4127,$B$752,$B$753,1)</f>
        <v>1</v>
      </c>
      <c r="E4127" s="247">
        <f>IF(OR(D4127&lt;$F$757,D4127&gt;$F$758),C4127,"")</f>
        <v>1.1199884156083542E-23</v>
      </c>
      <c r="F4127" s="247" t="str">
        <f>IF(AND(D4127&gt;$F$757,D4127&lt;$F$758),C4127,"")</f>
        <v/>
      </c>
      <c r="G4127" s="247" t="str">
        <f>IF(C4127=MAX($C$761:$C$2761),C4127,"")</f>
        <v/>
      </c>
      <c r="H4127" s="247">
        <f>_xlfn.NORM.DIST(B4127,$F$753,$F$754,0)</f>
        <v>5.1239952893578888E-241</v>
      </c>
      <c r="I4127" s="247" t="str">
        <f>IF(H4127=MAX($H$761:$H$2761),C4127,"")</f>
        <v/>
      </c>
      <c r="J4127" s="247"/>
      <c r="K4127" s="247"/>
      <c r="L4127" s="247"/>
      <c r="M4127" s="247"/>
      <c r="N4127" s="247"/>
      <c r="O4127" s="247"/>
      <c r="P4127" s="247"/>
      <c r="Q4127" s="247"/>
      <c r="R4127" s="247"/>
      <c r="AZ4127" s="259"/>
      <c r="BA4127" s="259">
        <f>BA4126+$BD$753</f>
        <v>21.574399999998668</v>
      </c>
      <c r="BB4127" s="274">
        <f t="shared" si="821"/>
        <v>3.0068184366463893E-3</v>
      </c>
      <c r="BC4127" s="259">
        <f t="shared" si="822"/>
        <v>7.5943467864394987E-6</v>
      </c>
      <c r="BD4127" s="259">
        <f t="shared" si="819"/>
        <v>7.5943467864394987E-6</v>
      </c>
      <c r="BE4127" s="254" t="str">
        <f t="shared" si="820"/>
        <v/>
      </c>
    </row>
    <row r="4128" spans="1:57" ht="20.100000000000001" customHeight="1" x14ac:dyDescent="0.25">
      <c r="A4128" s="248">
        <v>3350</v>
      </c>
      <c r="B4128" s="247">
        <f>$B$755+(A4128*$B$758)</f>
        <v>22595.407415073409</v>
      </c>
      <c r="C4128" s="247">
        <f>_xlfn.NORM.DIST($B4128,$B$752,$B$753,0)</f>
        <v>1.0786673478648716E-23</v>
      </c>
      <c r="D4128" s="247">
        <f>_xlfn.NORM.DIST($B4128,$B$752,$B$753,1)</f>
        <v>1</v>
      </c>
      <c r="E4128" s="247">
        <f>IF(OR(D4128&lt;$F$757,D4128&gt;$F$758),C4128,"")</f>
        <v>1.0786673478648716E-23</v>
      </c>
      <c r="F4128" s="247" t="str">
        <f>IF(AND(D4128&gt;$F$757,D4128&lt;$F$758),C4128,"")</f>
        <v/>
      </c>
      <c r="G4128" s="247" t="str">
        <f>IF(C4128=MAX($C$761:$C$2761),C4128,"")</f>
        <v/>
      </c>
      <c r="H4128" s="247">
        <f>_xlfn.NORM.DIST(B4128,$F$753,$F$754,0)</f>
        <v>5.8470473586080218E-241</v>
      </c>
      <c r="I4128" s="247" t="str">
        <f>IF(H4128=MAX($H$761:$H$2761),C4128,"")</f>
        <v/>
      </c>
      <c r="J4128" s="247"/>
      <c r="K4128" s="247"/>
      <c r="L4128" s="247"/>
      <c r="M4128" s="247"/>
      <c r="N4128" s="247"/>
      <c r="O4128" s="247"/>
      <c r="P4128" s="247"/>
      <c r="Q4128" s="247"/>
      <c r="R4128" s="247"/>
      <c r="AZ4128" s="259"/>
      <c r="BA4128" s="259">
        <f>BA4127+$BD$753</f>
        <v>21.580799999998668</v>
      </c>
      <c r="BB4128" s="274">
        <f t="shared" si="821"/>
        <v>2.9992240898599498E-3</v>
      </c>
      <c r="BC4128" s="259">
        <f t="shared" si="822"/>
        <v>7.575698258077343E-6</v>
      </c>
      <c r="BD4128" s="259">
        <f t="shared" si="819"/>
        <v>7.575698258077343E-6</v>
      </c>
      <c r="BE4128" s="254" t="str">
        <f t="shared" si="820"/>
        <v/>
      </c>
    </row>
    <row r="4129" spans="1:57" ht="20.100000000000001" customHeight="1" x14ac:dyDescent="0.25">
      <c r="A4129" s="247">
        <v>3351</v>
      </c>
      <c r="B4129" s="247">
        <f>$B$755+(A4129*$B$758)</f>
        <v>22605.022482058543</v>
      </c>
      <c r="C4129" s="247">
        <f>_xlfn.NORM.DIST($B4129,$B$752,$B$753,0)</f>
        <v>1.0388541657324768E-23</v>
      </c>
      <c r="D4129" s="247">
        <f>_xlfn.NORM.DIST($B4129,$B$752,$B$753,1)</f>
        <v>1</v>
      </c>
      <c r="E4129" s="247">
        <f>IF(OR(D4129&lt;$F$757,D4129&gt;$F$758),C4129,"")</f>
        <v>1.0388541657324768E-23</v>
      </c>
      <c r="F4129" s="247" t="str">
        <f>IF(AND(D4129&gt;$F$757,D4129&lt;$F$758),C4129,"")</f>
        <v/>
      </c>
      <c r="G4129" s="247" t="str">
        <f>IF(C4129=MAX($C$761:$C$2761),C4129,"")</f>
        <v/>
      </c>
      <c r="H4129" s="247">
        <f>_xlfn.NORM.DIST(B4129,$F$753,$F$754,0)</f>
        <v>6.6720232709366831E-241</v>
      </c>
      <c r="I4129" s="247" t="str">
        <f>IF(H4129=MAX($H$761:$H$2761),C4129,"")</f>
        <v/>
      </c>
      <c r="J4129" s="247"/>
      <c r="K4129" s="247"/>
      <c r="L4129" s="247"/>
      <c r="M4129" s="247"/>
      <c r="N4129" s="247"/>
      <c r="O4129" s="247"/>
      <c r="P4129" s="247"/>
      <c r="Q4129" s="247"/>
      <c r="R4129" s="247"/>
      <c r="AZ4129" s="259"/>
      <c r="BA4129" s="259">
        <f>BA4128+$BD$753</f>
        <v>21.587199999998667</v>
      </c>
      <c r="BB4129" s="274">
        <f t="shared" si="821"/>
        <v>2.9916483916018724E-3</v>
      </c>
      <c r="BC4129" s="259">
        <f t="shared" si="822"/>
        <v>7.557093861606471E-6</v>
      </c>
      <c r="BD4129" s="259">
        <f t="shared" si="819"/>
        <v>7.557093861606471E-6</v>
      </c>
      <c r="BE4129" s="254" t="str">
        <f t="shared" si="820"/>
        <v/>
      </c>
    </row>
    <row r="4130" spans="1:57" ht="20.100000000000001" customHeight="1" x14ac:dyDescent="0.25">
      <c r="A4130" s="247">
        <v>3352</v>
      </c>
      <c r="B4130" s="247">
        <f>$B$755+(A4130*$B$758)</f>
        <v>22614.637549043684</v>
      </c>
      <c r="C4130" s="247">
        <f>_xlfn.NORM.DIST($B4130,$B$752,$B$753,0)</f>
        <v>1.000494464253848E-23</v>
      </c>
      <c r="D4130" s="247">
        <f>_xlfn.NORM.DIST($B4130,$B$752,$B$753,1)</f>
        <v>1</v>
      </c>
      <c r="E4130" s="247">
        <f>IF(OR(D4130&lt;$F$757,D4130&gt;$F$758),C4130,"")</f>
        <v>1.000494464253848E-23</v>
      </c>
      <c r="F4130" s="247" t="str">
        <f>IF(AND(D4130&gt;$F$757,D4130&lt;$F$758),C4130,"")</f>
        <v/>
      </c>
      <c r="G4130" s="247" t="str">
        <f>IF(C4130=MAX($C$761:$C$2761),C4130,"")</f>
        <v/>
      </c>
      <c r="H4130" s="247">
        <f>_xlfn.NORM.DIST(B4130,$F$753,$F$754,0)</f>
        <v>7.6132754789103718E-241</v>
      </c>
      <c r="I4130" s="247" t="str">
        <f>IF(H4130=MAX($H$761:$H$2761),C4130,"")</f>
        <v/>
      </c>
      <c r="J4130" s="247"/>
      <c r="K4130" s="247"/>
      <c r="L4130" s="247"/>
      <c r="M4130" s="247"/>
      <c r="N4130" s="247"/>
      <c r="O4130" s="247"/>
      <c r="P4130" s="247"/>
      <c r="Q4130" s="247"/>
      <c r="R4130" s="247"/>
      <c r="AZ4130" s="259"/>
      <c r="BA4130" s="259">
        <f>BA4129+$BD$753</f>
        <v>21.593599999998666</v>
      </c>
      <c r="BB4130" s="274">
        <f t="shared" si="821"/>
        <v>2.9840912977402659E-3</v>
      </c>
      <c r="BC4130" s="259">
        <f t="shared" si="822"/>
        <v>7.5385334977746792E-6</v>
      </c>
      <c r="BD4130" s="259">
        <f t="shared" si="819"/>
        <v>7.5385334977746792E-6</v>
      </c>
      <c r="BE4130" s="254" t="str">
        <f t="shared" si="820"/>
        <v/>
      </c>
    </row>
    <row r="4131" spans="1:57" ht="20.100000000000001" customHeight="1" x14ac:dyDescent="0.25">
      <c r="A4131" s="247">
        <v>3353</v>
      </c>
      <c r="B4131" s="247">
        <f>$B$755+(A4131*$B$758)</f>
        <v>22624.252616028818</v>
      </c>
      <c r="C4131" s="247">
        <f>_xlfn.NORM.DIST($B4131,$B$752,$B$753,0)</f>
        <v>9.635357784778161E-24</v>
      </c>
      <c r="D4131" s="247">
        <f>_xlfn.NORM.DIST($B4131,$B$752,$B$753,1)</f>
        <v>1</v>
      </c>
      <c r="E4131" s="247">
        <f>IF(OR(D4131&lt;$F$757,D4131&gt;$F$758),C4131,"")</f>
        <v>9.635357784778161E-24</v>
      </c>
      <c r="F4131" s="247" t="str">
        <f>IF(AND(D4131&gt;$F$757,D4131&lt;$F$758),C4131,"")</f>
        <v/>
      </c>
      <c r="G4131" s="247" t="str">
        <f>IF(C4131=MAX($C$761:$C$2761),C4131,"")</f>
        <v/>
      </c>
      <c r="H4131" s="247">
        <f>_xlfn.NORM.DIST(B4131,$F$753,$F$754,0)</f>
        <v>8.6871753559735728E-241</v>
      </c>
      <c r="I4131" s="247" t="str">
        <f>IF(H4131=MAX($H$761:$H$2761),C4131,"")</f>
        <v/>
      </c>
      <c r="J4131" s="247"/>
      <c r="K4131" s="247"/>
      <c r="L4131" s="247"/>
      <c r="M4131" s="247"/>
      <c r="N4131" s="247"/>
      <c r="O4131" s="247"/>
      <c r="P4131" s="247"/>
      <c r="Q4131" s="247"/>
      <c r="R4131" s="247"/>
      <c r="AZ4131" s="259"/>
      <c r="BA4131" s="259">
        <f>BA4130+$BD$753</f>
        <v>21.599999999998666</v>
      </c>
      <c r="BB4131" s="274">
        <f t="shared" si="821"/>
        <v>2.9765527642424913E-3</v>
      </c>
      <c r="BC4131" s="259">
        <f t="shared" si="822"/>
        <v>7.5200170675726249E-6</v>
      </c>
      <c r="BD4131" s="259">
        <f t="shared" si="819"/>
        <v>7.5200170675726249E-6</v>
      </c>
      <c r="BE4131" s="254" t="str">
        <f t="shared" si="820"/>
        <v/>
      </c>
    </row>
    <row r="4132" spans="1:57" ht="20.100000000000001" customHeight="1" x14ac:dyDescent="0.25">
      <c r="A4132" s="247">
        <v>3354</v>
      </c>
      <c r="B4132" s="247">
        <f>$B$755+(A4132*$B$758)</f>
        <v>22633.867683013959</v>
      </c>
      <c r="C4132" s="247">
        <f>_xlfn.NORM.DIST($B4132,$B$752,$B$753,0)</f>
        <v>9.2792751512013926E-24</v>
      </c>
      <c r="D4132" s="247">
        <f>_xlfn.NORM.DIST($B4132,$B$752,$B$753,1)</f>
        <v>1</v>
      </c>
      <c r="E4132" s="247">
        <f>IF(OR(D4132&lt;$F$757,D4132&gt;$F$758),C4132,"")</f>
        <v>9.2792751512013926E-24</v>
      </c>
      <c r="F4132" s="247" t="str">
        <f>IF(AND(D4132&gt;$F$757,D4132&lt;$F$758),C4132,"")</f>
        <v/>
      </c>
      <c r="G4132" s="247" t="str">
        <f>IF(C4132=MAX($C$761:$C$2761),C4132,"")</f>
        <v/>
      </c>
      <c r="H4132" s="247">
        <f>_xlfn.NORM.DIST(B4132,$F$753,$F$754,0)</f>
        <v>9.9123968930187088E-241</v>
      </c>
      <c r="I4132" s="247" t="str">
        <f>IF(H4132=MAX($H$761:$H$2761),C4132,"")</f>
        <v/>
      </c>
      <c r="J4132" s="247"/>
      <c r="K4132" s="247"/>
      <c r="L4132" s="247"/>
      <c r="M4132" s="247"/>
      <c r="N4132" s="247"/>
      <c r="O4132" s="247"/>
      <c r="P4132" s="247"/>
      <c r="Q4132" s="247"/>
      <c r="R4132" s="247"/>
      <c r="AZ4132" s="259"/>
      <c r="BA4132" s="259">
        <f>BA4131+$BD$753</f>
        <v>21.606399999998665</v>
      </c>
      <c r="BB4132" s="274">
        <f t="shared" si="821"/>
        <v>2.9690327471749186E-3</v>
      </c>
      <c r="BC4132" s="259">
        <f t="shared" si="822"/>
        <v>7.5015444721830866E-6</v>
      </c>
      <c r="BD4132" s="259">
        <f t="shared" si="819"/>
        <v>7.5015444721830866E-6</v>
      </c>
      <c r="BE4132" s="254" t="str">
        <f t="shared" si="820"/>
        <v/>
      </c>
    </row>
    <row r="4133" spans="1:57" ht="20.100000000000001" customHeight="1" x14ac:dyDescent="0.25">
      <c r="A4133" s="247">
        <v>3355</v>
      </c>
      <c r="B4133" s="247">
        <f>$B$755+(A4133*$B$758)</f>
        <v>22643.482749999093</v>
      </c>
      <c r="C4133" s="247">
        <f>_xlfn.NORM.DIST($B4133,$B$752,$B$753,0)</f>
        <v>8.9362088660159664E-24</v>
      </c>
      <c r="D4133" s="247">
        <f>_xlfn.NORM.DIST($B4133,$B$752,$B$753,1)</f>
        <v>1</v>
      </c>
      <c r="E4133" s="247">
        <f>IF(OR(D4133&lt;$F$757,D4133&gt;$F$758),C4133,"")</f>
        <v>8.9362088660159664E-24</v>
      </c>
      <c r="F4133" s="247" t="str">
        <f>IF(AND(D4133&gt;$F$757,D4133&lt;$F$758),C4133,"")</f>
        <v/>
      </c>
      <c r="G4133" s="247" t="str">
        <f>IF(C4133=MAX($C$761:$C$2761),C4133,"")</f>
        <v/>
      </c>
      <c r="H4133" s="247">
        <f>_xlfn.NORM.DIST(B4133,$F$753,$F$754,0)</f>
        <v>1.1310240217489152E-240</v>
      </c>
      <c r="I4133" s="247" t="str">
        <f>IF(H4133=MAX($H$761:$H$2761),C4133,"")</f>
        <v/>
      </c>
      <c r="J4133" s="247"/>
      <c r="K4133" s="247"/>
      <c r="L4133" s="247"/>
      <c r="M4133" s="247"/>
      <c r="N4133" s="247"/>
      <c r="O4133" s="247"/>
      <c r="P4133" s="247"/>
      <c r="Q4133" s="247"/>
      <c r="R4133" s="247"/>
      <c r="AZ4133" s="259"/>
      <c r="BA4133" s="259">
        <f>BA4132+$BD$753</f>
        <v>21.612799999998664</v>
      </c>
      <c r="BB4133" s="274">
        <f t="shared" si="821"/>
        <v>2.9615312027027356E-3</v>
      </c>
      <c r="BC4133" s="259">
        <f t="shared" si="822"/>
        <v>7.4831156129944072E-6</v>
      </c>
      <c r="BD4133" s="259">
        <f t="shared" si="819"/>
        <v>7.4831156129944072E-6</v>
      </c>
      <c r="BE4133" s="254" t="str">
        <f t="shared" si="820"/>
        <v/>
      </c>
    </row>
    <row r="4134" spans="1:57" ht="20.100000000000001" customHeight="1" x14ac:dyDescent="0.25">
      <c r="A4134" s="247">
        <v>3356</v>
      </c>
      <c r="B4134" s="247">
        <f>$B$755+(A4134*$B$758)</f>
        <v>22653.097816984235</v>
      </c>
      <c r="C4134" s="247">
        <f>_xlfn.NORM.DIST($B4134,$B$752,$B$753,0)</f>
        <v>8.605688473811414E-24</v>
      </c>
      <c r="D4134" s="247">
        <f>_xlfn.NORM.DIST($B4134,$B$752,$B$753,1)</f>
        <v>1</v>
      </c>
      <c r="E4134" s="247">
        <f>IF(OR(D4134&lt;$F$757,D4134&gt;$F$758),C4134,"")</f>
        <v>8.605688473811414E-24</v>
      </c>
      <c r="F4134" s="247" t="str">
        <f>IF(AND(D4134&gt;$F$757,D4134&lt;$F$758),C4134,"")</f>
        <v/>
      </c>
      <c r="G4134" s="247" t="str">
        <f>IF(C4134=MAX($C$761:$C$2761),C4134,"")</f>
        <v/>
      </c>
      <c r="H4134" s="247">
        <f>_xlfn.NORM.DIST(B4134,$F$753,$F$754,0)</f>
        <v>1.290500051901944E-240</v>
      </c>
      <c r="I4134" s="247" t="str">
        <f>IF(H4134=MAX($H$761:$H$2761),C4134,"")</f>
        <v/>
      </c>
      <c r="J4134" s="247"/>
      <c r="K4134" s="247"/>
      <c r="L4134" s="247"/>
      <c r="M4134" s="247"/>
      <c r="N4134" s="247"/>
      <c r="O4134" s="247"/>
      <c r="P4134" s="247"/>
      <c r="Q4134" s="247"/>
      <c r="R4134" s="247"/>
      <c r="AZ4134" s="259"/>
      <c r="BA4134" s="259">
        <f>BA4133+$BD$753</f>
        <v>21.619199999998663</v>
      </c>
      <c r="BB4134" s="274">
        <f t="shared" si="821"/>
        <v>2.9540480870897412E-3</v>
      </c>
      <c r="BC4134" s="259">
        <f t="shared" si="822"/>
        <v>7.4647303916030965E-6</v>
      </c>
      <c r="BD4134" s="259">
        <f t="shared" si="819"/>
        <v>7.4647303916030965E-6</v>
      </c>
      <c r="BE4134" s="254" t="str">
        <f t="shared" si="820"/>
        <v/>
      </c>
    </row>
    <row r="4135" spans="1:57" ht="20.100000000000001" customHeight="1" x14ac:dyDescent="0.25">
      <c r="A4135" s="248">
        <v>3357</v>
      </c>
      <c r="B4135" s="247">
        <f>$B$755+(A4135*$B$758)</f>
        <v>22662.712883969369</v>
      </c>
      <c r="C4135" s="247">
        <f>_xlfn.NORM.DIST($B4135,$B$752,$B$753,0)</f>
        <v>8.2872603250602948E-24</v>
      </c>
      <c r="D4135" s="247">
        <f>_xlfn.NORM.DIST($B4135,$B$752,$B$753,1)</f>
        <v>1</v>
      </c>
      <c r="E4135" s="247">
        <f>IF(OR(D4135&lt;$F$757,D4135&gt;$F$758),C4135,"")</f>
        <v>8.2872603250602948E-24</v>
      </c>
      <c r="F4135" s="247" t="str">
        <f>IF(AND(D4135&gt;$F$757,D4135&lt;$F$758),C4135,"")</f>
        <v/>
      </c>
      <c r="G4135" s="247" t="str">
        <f>IF(C4135=MAX($C$761:$C$2761),C4135,"")</f>
        <v/>
      </c>
      <c r="H4135" s="247">
        <f>_xlfn.NORM.DIST(B4135,$F$753,$F$754,0)</f>
        <v>1.4724388747737137E-240</v>
      </c>
      <c r="I4135" s="247" t="str">
        <f>IF(H4135=MAX($H$761:$H$2761),C4135,"")</f>
        <v/>
      </c>
      <c r="J4135" s="247"/>
      <c r="K4135" s="247"/>
      <c r="L4135" s="247"/>
      <c r="M4135" s="247"/>
      <c r="N4135" s="247"/>
      <c r="O4135" s="247"/>
      <c r="P4135" s="247"/>
      <c r="Q4135" s="247"/>
      <c r="R4135" s="247"/>
      <c r="AZ4135" s="259"/>
      <c r="BA4135" s="259">
        <f>BA4134+$BD$753</f>
        <v>21.625599999998663</v>
      </c>
      <c r="BB4135" s="274">
        <f t="shared" si="821"/>
        <v>2.9465833566981381E-3</v>
      </c>
      <c r="BC4135" s="259">
        <f t="shared" si="822"/>
        <v>7.4463887098159993E-6</v>
      </c>
      <c r="BD4135" s="259">
        <f t="shared" si="819"/>
        <v>7.4463887098159993E-6</v>
      </c>
      <c r="BE4135" s="254" t="str">
        <f t="shared" si="820"/>
        <v/>
      </c>
    </row>
    <row r="4136" spans="1:57" ht="20.100000000000001" customHeight="1" x14ac:dyDescent="0.25">
      <c r="A4136" s="247">
        <v>3358</v>
      </c>
      <c r="B4136" s="247">
        <f>$B$755+(A4136*$B$758)</f>
        <v>22672.32795095451</v>
      </c>
      <c r="C4136" s="247">
        <f>_xlfn.NORM.DIST($B4136,$B$752,$B$753,0)</f>
        <v>7.9804869830189925E-24</v>
      </c>
      <c r="D4136" s="247">
        <f>_xlfn.NORM.DIST($B4136,$B$752,$B$753,1)</f>
        <v>1</v>
      </c>
      <c r="E4136" s="247">
        <f>IF(OR(D4136&lt;$F$757,D4136&gt;$F$758),C4136,"")</f>
        <v>7.9804869830189925E-24</v>
      </c>
      <c r="F4136" s="247" t="str">
        <f>IF(AND(D4136&gt;$F$757,D4136&lt;$F$758),C4136,"")</f>
        <v/>
      </c>
      <c r="G4136" s="247" t="str">
        <f>IF(C4136=MAX($C$761:$C$2761),C4136,"")</f>
        <v/>
      </c>
      <c r="H4136" s="247">
        <f>_xlfn.NORM.DIST(B4136,$F$753,$F$754,0)</f>
        <v>1.6800011342950864E-240</v>
      </c>
      <c r="I4136" s="247" t="str">
        <f>IF(H4136=MAX($H$761:$H$2761),C4136,"")</f>
        <v/>
      </c>
      <c r="J4136" s="247"/>
      <c r="K4136" s="247"/>
      <c r="L4136" s="247"/>
      <c r="M4136" s="247"/>
      <c r="N4136" s="247"/>
      <c r="O4136" s="247"/>
      <c r="P4136" s="247"/>
      <c r="Q4136" s="247"/>
      <c r="R4136" s="247"/>
      <c r="AZ4136" s="259"/>
      <c r="BA4136" s="259">
        <f>BA4135+$BD$753</f>
        <v>21.631999999998662</v>
      </c>
      <c r="BB4136" s="274">
        <f t="shared" si="821"/>
        <v>2.9391369679883221E-3</v>
      </c>
      <c r="BC4136" s="259">
        <f t="shared" si="822"/>
        <v>7.4280904696264437E-6</v>
      </c>
      <c r="BD4136" s="259">
        <f t="shared" si="819"/>
        <v>7.4280904696264437E-6</v>
      </c>
      <c r="BE4136" s="254" t="str">
        <f t="shared" si="820"/>
        <v/>
      </c>
    </row>
    <row r="4137" spans="1:57" ht="20.100000000000001" customHeight="1" x14ac:dyDescent="0.25">
      <c r="A4137" s="247">
        <v>3359</v>
      </c>
      <c r="B4137" s="247">
        <f>$B$755+(A4137*$B$758)</f>
        <v>22681.943017939644</v>
      </c>
      <c r="C4137" s="247">
        <f>_xlfn.NORM.DIST($B4137,$B$752,$B$753,0)</f>
        <v>7.6849466513007819E-24</v>
      </c>
      <c r="D4137" s="247">
        <f>_xlfn.NORM.DIST($B4137,$B$752,$B$753,1)</f>
        <v>1</v>
      </c>
      <c r="E4137" s="247">
        <f>IF(OR(D4137&lt;$F$757,D4137&gt;$F$758),C4137,"")</f>
        <v>7.6849466513007819E-24</v>
      </c>
      <c r="F4137" s="247" t="str">
        <f>IF(AND(D4137&gt;$F$757,D4137&lt;$F$758),C4137,"")</f>
        <v/>
      </c>
      <c r="G4137" s="247" t="str">
        <f>IF(C4137=MAX($C$761:$C$2761),C4137,"")</f>
        <v/>
      </c>
      <c r="H4137" s="247">
        <f>_xlfn.NORM.DIST(B4137,$F$753,$F$754,0)</f>
        <v>1.9167917266283516E-240</v>
      </c>
      <c r="I4137" s="247" t="str">
        <f>IF(H4137=MAX($H$761:$H$2761),C4137,"")</f>
        <v/>
      </c>
      <c r="J4137" s="247"/>
      <c r="K4137" s="247"/>
      <c r="L4137" s="247"/>
      <c r="M4137" s="247"/>
      <c r="N4137" s="247"/>
      <c r="O4137" s="247"/>
      <c r="P4137" s="247"/>
      <c r="Q4137" s="247"/>
      <c r="R4137" s="247"/>
      <c r="AZ4137" s="259"/>
      <c r="BA4137" s="259">
        <f>BA4136+$BD$753</f>
        <v>21.638399999998661</v>
      </c>
      <c r="BB4137" s="274">
        <f t="shared" si="821"/>
        <v>2.9317088775186956E-3</v>
      </c>
      <c r="BC4137" s="259">
        <f t="shared" si="822"/>
        <v>7.4098355732545723E-6</v>
      </c>
      <c r="BD4137" s="259">
        <f t="shared" si="819"/>
        <v>7.4098355732545723E-6</v>
      </c>
      <c r="BE4137" s="254" t="str">
        <f t="shared" si="820"/>
        <v/>
      </c>
    </row>
    <row r="4138" spans="1:57" ht="20.100000000000001" customHeight="1" x14ac:dyDescent="0.25">
      <c r="A4138" s="247">
        <v>3360</v>
      </c>
      <c r="B4138" s="247">
        <f>$B$755+(A4138*$B$758)</f>
        <v>22691.558084924785</v>
      </c>
      <c r="C4138" s="247">
        <f>_xlfn.NORM.DIST($B4138,$B$752,$B$753,0)</f>
        <v>7.4002326214026299E-24</v>
      </c>
      <c r="D4138" s="247">
        <f>_xlfn.NORM.DIST($B4138,$B$752,$B$753,1)</f>
        <v>1</v>
      </c>
      <c r="E4138" s="247">
        <f>IF(OR(D4138&lt;$F$757,D4138&gt;$F$758),C4138,"")</f>
        <v>7.4002326214026299E-24</v>
      </c>
      <c r="F4138" s="247" t="str">
        <f>IF(AND(D4138&gt;$F$757,D4138&lt;$F$758),C4138,"")</f>
        <v/>
      </c>
      <c r="G4138" s="247" t="str">
        <f>IF(C4138=MAX($C$761:$C$2761),C4138,"")</f>
        <v/>
      </c>
      <c r="H4138" s="247">
        <f>_xlfn.NORM.DIST(B4138,$F$753,$F$754,0)</f>
        <v>2.1869221771897084E-240</v>
      </c>
      <c r="I4138" s="247" t="str">
        <f>IF(H4138=MAX($H$761:$H$2761),C4138,"")</f>
        <v/>
      </c>
      <c r="J4138" s="247"/>
      <c r="K4138" s="247"/>
      <c r="L4138" s="247"/>
      <c r="M4138" s="247"/>
      <c r="N4138" s="247"/>
      <c r="O4138" s="247"/>
      <c r="P4138" s="247"/>
      <c r="Q4138" s="247"/>
      <c r="R4138" s="247"/>
      <c r="AZ4138" s="259"/>
      <c r="BA4138" s="259">
        <f>BA4137+$BD$753</f>
        <v>21.644799999998661</v>
      </c>
      <c r="BB4138" s="274">
        <f t="shared" si="821"/>
        <v>2.924299041945441E-3</v>
      </c>
      <c r="BC4138" s="259">
        <f t="shared" si="822"/>
        <v>7.3916239231122151E-6</v>
      </c>
      <c r="BD4138" s="259">
        <f t="shared" si="819"/>
        <v>7.3916239231122151E-6</v>
      </c>
      <c r="BE4138" s="254" t="str">
        <f t="shared" si="820"/>
        <v/>
      </c>
    </row>
    <row r="4139" spans="1:57" ht="20.100000000000001" customHeight="1" x14ac:dyDescent="0.25">
      <c r="A4139" s="247">
        <v>3361</v>
      </c>
      <c r="B4139" s="247">
        <f>$B$755+(A4139*$B$758)</f>
        <v>22701.173151909919</v>
      </c>
      <c r="C4139" s="247">
        <f>_xlfn.NORM.DIST($B4139,$B$752,$B$753,0)</f>
        <v>7.1259527395063238E-24</v>
      </c>
      <c r="D4139" s="247">
        <f>_xlfn.NORM.DIST($B4139,$B$752,$B$753,1)</f>
        <v>1</v>
      </c>
      <c r="E4139" s="247">
        <f>IF(OR(D4139&lt;$F$757,D4139&gt;$F$758),C4139,"")</f>
        <v>7.1259527395063238E-24</v>
      </c>
      <c r="F4139" s="247" t="str">
        <f>IF(AND(D4139&gt;$F$757,D4139&lt;$F$758),C4139,"")</f>
        <v/>
      </c>
      <c r="G4139" s="247" t="str">
        <f>IF(C4139=MAX($C$761:$C$2761),C4139,"")</f>
        <v/>
      </c>
      <c r="H4139" s="247">
        <f>_xlfn.NORM.DIST(B4139,$F$753,$F$754,0)</f>
        <v>2.4950817666822086E-240</v>
      </c>
      <c r="I4139" s="247" t="str">
        <f>IF(H4139=MAX($H$761:$H$2761),C4139,"")</f>
        <v/>
      </c>
      <c r="J4139" s="247"/>
      <c r="K4139" s="247"/>
      <c r="L4139" s="247"/>
      <c r="M4139" s="247"/>
      <c r="N4139" s="247"/>
      <c r="O4139" s="247"/>
      <c r="P4139" s="247"/>
      <c r="Q4139" s="247"/>
      <c r="R4139" s="247"/>
      <c r="AZ4139" s="259"/>
      <c r="BA4139" s="259">
        <f>BA4138+$BD$753</f>
        <v>21.65119999999866</v>
      </c>
      <c r="BB4139" s="274">
        <f t="shared" si="821"/>
        <v>2.9169074180223288E-3</v>
      </c>
      <c r="BC4139" s="259">
        <f t="shared" si="822"/>
        <v>7.3734554218163328E-6</v>
      </c>
      <c r="BD4139" s="259">
        <f t="shared" si="819"/>
        <v>7.3734554218163328E-6</v>
      </c>
      <c r="BE4139" s="254" t="str">
        <f t="shared" si="820"/>
        <v/>
      </c>
    </row>
    <row r="4140" spans="1:57" ht="20.100000000000001" customHeight="1" x14ac:dyDescent="0.25">
      <c r="A4140" s="247">
        <v>3362</v>
      </c>
      <c r="B4140" s="247">
        <f>$B$755+(A4140*$B$758)</f>
        <v>22710.788218895061</v>
      </c>
      <c r="C4140" s="247">
        <f>_xlfn.NORM.DIST($B4140,$B$752,$B$753,0)</f>
        <v>6.861728891883482E-24</v>
      </c>
      <c r="D4140" s="247">
        <f>_xlfn.NORM.DIST($B4140,$B$752,$B$753,1)</f>
        <v>1</v>
      </c>
      <c r="E4140" s="247">
        <f>IF(OR(D4140&lt;$F$757,D4140&gt;$F$758),C4140,"")</f>
        <v>6.861728891883482E-24</v>
      </c>
      <c r="F4140" s="247" t="str">
        <f>IF(AND(D4140&gt;$F$757,D4140&lt;$F$758),C4140,"")</f>
        <v/>
      </c>
      <c r="G4140" s="247" t="str">
        <f>IF(C4140=MAX($C$761:$C$2761),C4140,"")</f>
        <v/>
      </c>
      <c r="H4140" s="247">
        <f>_xlfn.NORM.DIST(B4140,$F$753,$F$754,0)</f>
        <v>2.846618631988942E-240</v>
      </c>
      <c r="I4140" s="247" t="str">
        <f>IF(H4140=MAX($H$761:$H$2761),C4140,"")</f>
        <v/>
      </c>
      <c r="J4140" s="247"/>
      <c r="K4140" s="247"/>
      <c r="L4140" s="247"/>
      <c r="M4140" s="247"/>
      <c r="N4140" s="247"/>
      <c r="O4140" s="247"/>
      <c r="P4140" s="247"/>
      <c r="Q4140" s="247"/>
      <c r="R4140" s="247"/>
      <c r="AZ4140" s="259"/>
      <c r="BA4140" s="259">
        <f>BA4139+$BD$753</f>
        <v>21.657599999998659</v>
      </c>
      <c r="BB4140" s="274">
        <f t="shared" si="821"/>
        <v>2.9095339626005125E-3</v>
      </c>
      <c r="BC4140" s="259">
        <f t="shared" si="822"/>
        <v>7.3553299721851144E-6</v>
      </c>
      <c r="BD4140" s="259">
        <f t="shared" si="819"/>
        <v>7.3553299721851144E-6</v>
      </c>
      <c r="BE4140" s="254" t="str">
        <f t="shared" si="820"/>
        <v/>
      </c>
    </row>
    <row r="4141" spans="1:57" ht="20.100000000000001" customHeight="1" x14ac:dyDescent="0.25">
      <c r="A4141" s="248">
        <v>3363</v>
      </c>
      <c r="B4141" s="247">
        <f>$B$755+(A4141*$B$758)</f>
        <v>22720.403285880195</v>
      </c>
      <c r="C4141" s="247">
        <f>_xlfn.NORM.DIST($B4141,$B$752,$B$753,0)</f>
        <v>6.6071965082699513E-24</v>
      </c>
      <c r="D4141" s="247">
        <f>_xlfn.NORM.DIST($B4141,$B$752,$B$753,1)</f>
        <v>1</v>
      </c>
      <c r="E4141" s="247">
        <f>IF(OR(D4141&lt;$F$757,D4141&gt;$F$758),C4141,"")</f>
        <v>6.6071965082699513E-24</v>
      </c>
      <c r="F4141" s="247" t="str">
        <f>IF(AND(D4141&gt;$F$757,D4141&lt;$F$758),C4141,"")</f>
        <v/>
      </c>
      <c r="G4141" s="247" t="str">
        <f>IF(C4141=MAX($C$761:$C$2761),C4141,"")</f>
        <v/>
      </c>
      <c r="H4141" s="247">
        <f>_xlfn.NORM.DIST(B4141,$F$753,$F$754,0)</f>
        <v>3.2476322393221299E-240</v>
      </c>
      <c r="I4141" s="247" t="str">
        <f>IF(H4141=MAX($H$761:$H$2761),C4141,"")</f>
        <v/>
      </c>
      <c r="J4141" s="247"/>
      <c r="K4141" s="247"/>
      <c r="L4141" s="247"/>
      <c r="M4141" s="247"/>
      <c r="N4141" s="247"/>
      <c r="O4141" s="247"/>
      <c r="P4141" s="247"/>
      <c r="Q4141" s="247"/>
      <c r="R4141" s="247"/>
      <c r="AZ4141" s="259"/>
      <c r="BA4141" s="259">
        <f>BA4140+$BD$753</f>
        <v>21.663999999998659</v>
      </c>
      <c r="BB4141" s="274">
        <f t="shared" si="821"/>
        <v>2.9021786326283274E-3</v>
      </c>
      <c r="BC4141" s="259">
        <f t="shared" si="822"/>
        <v>7.3372474772423132E-6</v>
      </c>
      <c r="BD4141" s="259">
        <f t="shared" si="819"/>
        <v>7.3372474772423132E-6</v>
      </c>
      <c r="BE4141" s="254" t="str">
        <f t="shared" si="820"/>
        <v/>
      </c>
    </row>
    <row r="4142" spans="1:57" ht="20.100000000000001" customHeight="1" x14ac:dyDescent="0.25">
      <c r="A4142" s="247">
        <v>3364</v>
      </c>
      <c r="B4142" s="247">
        <f>$B$755+(A4142*$B$758)</f>
        <v>22730.018352865336</v>
      </c>
      <c r="C4142" s="247">
        <f>_xlfn.NORM.DIST($B4142,$B$752,$B$753,0)</f>
        <v>6.3620040825842022E-24</v>
      </c>
      <c r="D4142" s="247">
        <f>_xlfn.NORM.DIST($B4142,$B$752,$B$753,1)</f>
        <v>1</v>
      </c>
      <c r="E4142" s="247">
        <f>IF(OR(D4142&lt;$F$757,D4142&gt;$F$758),C4142,"")</f>
        <v>6.3620040825842022E-24</v>
      </c>
      <c r="F4142" s="247" t="str">
        <f>IF(AND(D4142&gt;$F$757,D4142&lt;$F$758),C4142,"")</f>
        <v/>
      </c>
      <c r="G4142" s="247" t="str">
        <f>IF(C4142=MAX($C$761:$C$2761),C4142,"")</f>
        <v/>
      </c>
      <c r="H4142" s="247">
        <f>_xlfn.NORM.DIST(B4142,$F$753,$F$754,0)</f>
        <v>3.7050788225978634E-240</v>
      </c>
      <c r="I4142" s="247" t="str">
        <f>IF(H4142=MAX($H$761:$H$2761),C4142,"")</f>
        <v/>
      </c>
      <c r="J4142" s="247"/>
      <c r="K4142" s="247"/>
      <c r="L4142" s="247"/>
      <c r="M4142" s="247"/>
      <c r="N4142" s="247"/>
      <c r="O4142" s="247"/>
      <c r="P4142" s="247"/>
      <c r="Q4142" s="247"/>
      <c r="R4142" s="247"/>
      <c r="AZ4142" s="259"/>
      <c r="BA4142" s="259">
        <f>BA4141+$BD$753</f>
        <v>21.670399999998658</v>
      </c>
      <c r="BB4142" s="274">
        <f t="shared" si="821"/>
        <v>2.8948413851510851E-3</v>
      </c>
      <c r="BC4142" s="259">
        <f t="shared" si="822"/>
        <v>7.319207840226355E-6</v>
      </c>
      <c r="BD4142" s="259">
        <f t="shared" si="819"/>
        <v>7.319207840226355E-6</v>
      </c>
      <c r="BE4142" s="254" t="str">
        <f t="shared" si="820"/>
        <v/>
      </c>
    </row>
    <row r="4143" spans="1:57" ht="20.100000000000001" customHeight="1" x14ac:dyDescent="0.25">
      <c r="A4143" s="247">
        <v>3365</v>
      </c>
      <c r="B4143" s="247">
        <f>$B$755+(A4143*$B$758)</f>
        <v>22739.63341985047</v>
      </c>
      <c r="C4143" s="247">
        <f>_xlfn.NORM.DIST($B4143,$B$752,$B$753,0)</f>
        <v>6.1258127103993385E-24</v>
      </c>
      <c r="D4143" s="247">
        <f>_xlfn.NORM.DIST($B4143,$B$752,$B$753,1)</f>
        <v>1</v>
      </c>
      <c r="E4143" s="247">
        <f>IF(OR(D4143&lt;$F$757,D4143&gt;$F$758),C4143,"")</f>
        <v>6.1258127103993385E-24</v>
      </c>
      <c r="F4143" s="247" t="str">
        <f>IF(AND(D4143&gt;$F$757,D4143&lt;$F$758),C4143,"")</f>
        <v/>
      </c>
      <c r="G4143" s="247" t="str">
        <f>IF(C4143=MAX($C$761:$C$2761),C4143,"")</f>
        <v/>
      </c>
      <c r="H4143" s="247">
        <f>_xlfn.NORM.DIST(B4143,$F$753,$F$754,0)</f>
        <v>4.2268916028916324E-240</v>
      </c>
      <c r="I4143" s="247" t="str">
        <f>IF(H4143=MAX($H$761:$H$2761),C4143,"")</f>
        <v/>
      </c>
      <c r="J4143" s="247"/>
      <c r="K4143" s="247"/>
      <c r="L4143" s="247"/>
      <c r="M4143" s="247"/>
      <c r="N4143" s="247"/>
      <c r="O4143" s="247"/>
      <c r="P4143" s="247"/>
      <c r="Q4143" s="247"/>
      <c r="R4143" s="247"/>
      <c r="AZ4143" s="259"/>
      <c r="BA4143" s="259">
        <f>BA4142+$BD$753</f>
        <v>21.676799999998657</v>
      </c>
      <c r="BB4143" s="274">
        <f t="shared" si="821"/>
        <v>2.8875221773108587E-3</v>
      </c>
      <c r="BC4143" s="259">
        <f t="shared" si="822"/>
        <v>7.3012109645404638E-6</v>
      </c>
      <c r="BD4143" s="259">
        <f t="shared" si="819"/>
        <v>7.3012109645404638E-6</v>
      </c>
      <c r="BE4143" s="254" t="str">
        <f t="shared" si="820"/>
        <v/>
      </c>
    </row>
    <row r="4144" spans="1:57" ht="20.100000000000001" customHeight="1" x14ac:dyDescent="0.25">
      <c r="A4144" s="247">
        <v>3366</v>
      </c>
      <c r="B4144" s="247">
        <f>$B$755+(A4144*$B$758)</f>
        <v>22749.248486835611</v>
      </c>
      <c r="C4144" s="247">
        <f>_xlfn.NORM.DIST($B4144,$B$752,$B$753,0)</f>
        <v>5.8982956425811437E-24</v>
      </c>
      <c r="D4144" s="247">
        <f>_xlfn.NORM.DIST($B4144,$B$752,$B$753,1)</f>
        <v>1</v>
      </c>
      <c r="E4144" s="247">
        <f>IF(OR(D4144&lt;$F$757,D4144&gt;$F$758),C4144,"")</f>
        <v>5.8982956425811437E-24</v>
      </c>
      <c r="F4144" s="247" t="str">
        <f>IF(AND(D4144&gt;$F$757,D4144&lt;$F$758),C4144,"")</f>
        <v/>
      </c>
      <c r="G4144" s="247" t="str">
        <f>IF(C4144=MAX($C$761:$C$2761),C4144,"")</f>
        <v/>
      </c>
      <c r="H4144" s="247">
        <f>_xlfn.NORM.DIST(B4144,$F$753,$F$754,0)</f>
        <v>4.8221178589011307E-240</v>
      </c>
      <c r="I4144" s="247" t="str">
        <f>IF(H4144=MAX($H$761:$H$2761),C4144,"")</f>
        <v/>
      </c>
      <c r="J4144" s="247"/>
      <c r="K4144" s="247"/>
      <c r="L4144" s="247"/>
      <c r="M4144" s="247"/>
      <c r="N4144" s="247"/>
      <c r="O4144" s="247"/>
      <c r="P4144" s="247"/>
      <c r="Q4144" s="247"/>
      <c r="R4144" s="247"/>
      <c r="AZ4144" s="259"/>
      <c r="BA4144" s="259">
        <f>BA4143+$BD$753</f>
        <v>21.683199999998656</v>
      </c>
      <c r="BB4144" s="274">
        <f t="shared" si="821"/>
        <v>2.8802209663463182E-3</v>
      </c>
      <c r="BC4144" s="259">
        <f t="shared" si="822"/>
        <v>7.2832567538446032E-6</v>
      </c>
      <c r="BD4144" s="259">
        <f t="shared" si="819"/>
        <v>7.2832567538446032E-6</v>
      </c>
      <c r="BE4144" s="254" t="str">
        <f t="shared" si="820"/>
        <v/>
      </c>
    </row>
    <row r="4145" spans="1:57" ht="20.100000000000001" customHeight="1" x14ac:dyDescent="0.25">
      <c r="A4145" s="247">
        <v>3367</v>
      </c>
      <c r="B4145" s="247">
        <f>$B$755+(A4145*$B$758)</f>
        <v>22758.863553820745</v>
      </c>
      <c r="C4145" s="247">
        <f>_xlfn.NORM.DIST($B4145,$B$752,$B$753,0)</f>
        <v>5.6791378545450993E-24</v>
      </c>
      <c r="D4145" s="247">
        <f>_xlfn.NORM.DIST($B4145,$B$752,$B$753,1)</f>
        <v>1</v>
      </c>
      <c r="E4145" s="247">
        <f>IF(OR(D4145&lt;$F$757,D4145&gt;$F$758),C4145,"")</f>
        <v>5.6791378545450993E-24</v>
      </c>
      <c r="F4145" s="247" t="str">
        <f>IF(AND(D4145&gt;$F$757,D4145&lt;$F$758),C4145,"")</f>
        <v/>
      </c>
      <c r="G4145" s="247" t="str">
        <f>IF(C4145=MAX($C$761:$C$2761),C4145,"")</f>
        <v/>
      </c>
      <c r="H4145" s="247">
        <f>_xlfn.NORM.DIST(B4145,$F$753,$F$754,0)</f>
        <v>5.501075207858457E-240</v>
      </c>
      <c r="I4145" s="247" t="str">
        <f>IF(H4145=MAX($H$761:$H$2761),C4145,"")</f>
        <v/>
      </c>
      <c r="J4145" s="247"/>
      <c r="K4145" s="247"/>
      <c r="L4145" s="247"/>
      <c r="M4145" s="247"/>
      <c r="N4145" s="247"/>
      <c r="O4145" s="247"/>
      <c r="P4145" s="247"/>
      <c r="Q4145" s="247"/>
      <c r="R4145" s="247"/>
      <c r="AZ4145" s="259"/>
      <c r="BA4145" s="259">
        <f>BA4144+$BD$753</f>
        <v>21.689599999998656</v>
      </c>
      <c r="BB4145" s="274">
        <f t="shared" si="821"/>
        <v>2.8729377095924736E-3</v>
      </c>
      <c r="BC4145" s="259">
        <f t="shared" si="822"/>
        <v>7.2653451119466216E-6</v>
      </c>
      <c r="BD4145" s="259">
        <f t="shared" si="819"/>
        <v>7.2653451119466216E-6</v>
      </c>
      <c r="BE4145" s="254" t="str">
        <f t="shared" si="820"/>
        <v/>
      </c>
    </row>
    <row r="4146" spans="1:57" ht="20.100000000000001" customHeight="1" x14ac:dyDescent="0.25">
      <c r="A4146" s="247">
        <v>3368</v>
      </c>
      <c r="B4146" s="247">
        <f>$B$755+(A4146*$B$758)</f>
        <v>22768.478620805887</v>
      </c>
      <c r="C4146" s="247">
        <f>_xlfn.NORM.DIST($B4146,$B$752,$B$753,0)</f>
        <v>5.4680356305828757E-24</v>
      </c>
      <c r="D4146" s="247">
        <f>_xlfn.NORM.DIST($B4146,$B$752,$B$753,1)</f>
        <v>1</v>
      </c>
      <c r="E4146" s="247">
        <f>IF(OR(D4146&lt;$F$757,D4146&gt;$F$758),C4146,"")</f>
        <v>5.4680356305828757E-24</v>
      </c>
      <c r="F4146" s="247" t="str">
        <f>IF(AND(D4146&gt;$F$757,D4146&lt;$F$758),C4146,"")</f>
        <v/>
      </c>
      <c r="G4146" s="247" t="str">
        <f>IF(C4146=MAX($C$761:$C$2761),C4146,"")</f>
        <v/>
      </c>
      <c r="H4146" s="247">
        <f>_xlfn.NORM.DIST(B4146,$F$753,$F$754,0)</f>
        <v>6.2755297864157701E-240</v>
      </c>
      <c r="I4146" s="247" t="str">
        <f>IF(H4146=MAX($H$761:$H$2761),C4146,"")</f>
        <v/>
      </c>
      <c r="J4146" s="247"/>
      <c r="K4146" s="247"/>
      <c r="L4146" s="247"/>
      <c r="M4146" s="247"/>
      <c r="N4146" s="247"/>
      <c r="O4146" s="247"/>
      <c r="P4146" s="247"/>
      <c r="Q4146" s="247"/>
      <c r="R4146" s="247"/>
      <c r="AZ4146" s="259"/>
      <c r="BA4146" s="259">
        <f>BA4145+$BD$753</f>
        <v>21.695999999998655</v>
      </c>
      <c r="BB4146" s="274">
        <f t="shared" si="821"/>
        <v>2.865672364480527E-3</v>
      </c>
      <c r="BC4146" s="259">
        <f t="shared" si="822"/>
        <v>7.2474759428816163E-6</v>
      </c>
      <c r="BD4146" s="259">
        <f t="shared" si="819"/>
        <v>7.2474759428816163E-6</v>
      </c>
      <c r="BE4146" s="254" t="str">
        <f t="shared" si="820"/>
        <v/>
      </c>
    </row>
    <row r="4147" spans="1:57" ht="20.100000000000001" customHeight="1" x14ac:dyDescent="0.25">
      <c r="A4147" s="247">
        <v>3369</v>
      </c>
      <c r="B4147" s="247">
        <f>$B$755+(A4147*$B$758)</f>
        <v>22778.093687791021</v>
      </c>
      <c r="C4147" s="247">
        <f>_xlfn.NORM.DIST($B4147,$B$752,$B$753,0)</f>
        <v>5.2646961627468724E-24</v>
      </c>
      <c r="D4147" s="247">
        <f>_xlfn.NORM.DIST($B4147,$B$752,$B$753,1)</f>
        <v>1</v>
      </c>
      <c r="E4147" s="247">
        <f>IF(OR(D4147&lt;$F$757,D4147&gt;$F$758),C4147,"")</f>
        <v>5.2646961627468724E-24</v>
      </c>
      <c r="F4147" s="247" t="str">
        <f>IF(AND(D4147&gt;$F$757,D4147&lt;$F$758),C4147,"")</f>
        <v/>
      </c>
      <c r="G4147" s="247" t="str">
        <f>IF(C4147=MAX($C$761:$C$2761),C4147,"")</f>
        <v/>
      </c>
      <c r="H4147" s="247">
        <f>_xlfn.NORM.DIST(B4147,$F$753,$F$754,0)</f>
        <v>7.1588993970817921E-240</v>
      </c>
      <c r="I4147" s="247" t="str">
        <f>IF(H4147=MAX($H$761:$H$2761),C4147,"")</f>
        <v/>
      </c>
      <c r="J4147" s="247"/>
      <c r="K4147" s="247"/>
      <c r="L4147" s="247"/>
      <c r="M4147" s="247"/>
      <c r="N4147" s="247"/>
      <c r="O4147" s="247"/>
      <c r="P4147" s="247"/>
      <c r="Q4147" s="247"/>
      <c r="R4147" s="247"/>
      <c r="AZ4147" s="259"/>
      <c r="BA4147" s="259">
        <f>BA4146+$BD$753</f>
        <v>21.702399999998654</v>
      </c>
      <c r="BB4147" s="274">
        <f t="shared" si="821"/>
        <v>2.8584248885376454E-3</v>
      </c>
      <c r="BC4147" s="259">
        <f t="shared" si="822"/>
        <v>7.229649150897622E-6</v>
      </c>
      <c r="BD4147" s="259">
        <f t="shared" si="819"/>
        <v>7.229649150897622E-6</v>
      </c>
      <c r="BE4147" s="254" t="str">
        <f t="shared" si="820"/>
        <v/>
      </c>
    </row>
    <row r="4148" spans="1:57" ht="20.100000000000001" customHeight="1" x14ac:dyDescent="0.25">
      <c r="A4148" s="248">
        <v>3370</v>
      </c>
      <c r="B4148" s="247">
        <f>$B$755+(A4148*$B$758)</f>
        <v>22787.708754776162</v>
      </c>
      <c r="C4148" s="247">
        <f>_xlfn.NORM.DIST($B4148,$B$752,$B$753,0)</f>
        <v>5.068837163781041E-24</v>
      </c>
      <c r="D4148" s="247">
        <f>_xlfn.NORM.DIST($B4148,$B$752,$B$753,1)</f>
        <v>1</v>
      </c>
      <c r="E4148" s="247">
        <f>IF(OR(D4148&lt;$F$757,D4148&gt;$F$758),C4148,"")</f>
        <v>5.068837163781041E-24</v>
      </c>
      <c r="F4148" s="247" t="str">
        <f>IF(AND(D4148&gt;$F$757,D4148&lt;$F$758),C4148,"")</f>
        <v/>
      </c>
      <c r="G4148" s="247" t="str">
        <f>IF(C4148=MAX($C$761:$C$2761),C4148,"")</f>
        <v/>
      </c>
      <c r="H4148" s="247">
        <f>_xlfn.NORM.DIST(B4148,$F$753,$F$754,0)</f>
        <v>8.1664851145444976E-240</v>
      </c>
      <c r="I4148" s="247" t="str">
        <f>IF(H4148=MAX($H$761:$H$2761),C4148,"")</f>
        <v/>
      </c>
      <c r="J4148" s="247"/>
      <c r="K4148" s="247"/>
      <c r="L4148" s="247"/>
      <c r="M4148" s="247"/>
      <c r="N4148" s="247"/>
      <c r="O4148" s="247"/>
      <c r="P4148" s="247"/>
      <c r="Q4148" s="247"/>
      <c r="R4148" s="247"/>
      <c r="AZ4148" s="259"/>
      <c r="BA4148" s="259">
        <f>BA4147+$BD$753</f>
        <v>21.708799999998654</v>
      </c>
      <c r="BB4148" s="274">
        <f t="shared" si="821"/>
        <v>2.8511952393867478E-3</v>
      </c>
      <c r="BC4148" s="259">
        <f t="shared" si="822"/>
        <v>7.2118646404135435E-6</v>
      </c>
      <c r="BD4148" s="259">
        <f t="shared" ref="BD4148:BD4211" si="823">IF(BB4148&lt;(1-$AZ$760),BC4148,"")</f>
        <v>7.2118646404135435E-6</v>
      </c>
      <c r="BE4148" s="254" t="str">
        <f t="shared" ref="BE4148:BE4211" si="824">IF(BB4148&lt;(1-$AZ$766),BC4148,"")</f>
        <v/>
      </c>
    </row>
    <row r="4149" spans="1:57" ht="20.100000000000001" customHeight="1" x14ac:dyDescent="0.25">
      <c r="A4149" s="247">
        <v>3371</v>
      </c>
      <c r="B4149" s="247">
        <f>$B$755+(A4149*$B$758)</f>
        <v>22797.323821761296</v>
      </c>
      <c r="C4149" s="247">
        <f>_xlfn.NORM.DIST($B4149,$B$752,$B$753,0)</f>
        <v>4.8801864936207532E-24</v>
      </c>
      <c r="D4149" s="247">
        <f>_xlfn.NORM.DIST($B4149,$B$752,$B$753,1)</f>
        <v>1</v>
      </c>
      <c r="E4149" s="247">
        <f>IF(OR(D4149&lt;$F$757,D4149&gt;$F$758),C4149,"")</f>
        <v>4.8801864936207532E-24</v>
      </c>
      <c r="F4149" s="247" t="str">
        <f>IF(AND(D4149&gt;$F$757,D4149&lt;$F$758),C4149,"")</f>
        <v/>
      </c>
      <c r="G4149" s="247" t="str">
        <f>IF(C4149=MAX($C$761:$C$2761),C4149,"")</f>
        <v/>
      </c>
      <c r="H4149" s="247">
        <f>_xlfn.NORM.DIST(B4149,$F$753,$F$754,0)</f>
        <v>9.3157353347000292E-240</v>
      </c>
      <c r="I4149" s="247" t="str">
        <f>IF(H4149=MAX($H$761:$H$2761),C4149,"")</f>
        <v/>
      </c>
      <c r="J4149" s="247"/>
      <c r="K4149" s="247"/>
      <c r="L4149" s="247"/>
      <c r="M4149" s="247"/>
      <c r="N4149" s="247"/>
      <c r="O4149" s="247"/>
      <c r="P4149" s="247"/>
      <c r="Q4149" s="247"/>
      <c r="R4149" s="247"/>
      <c r="AZ4149" s="259"/>
      <c r="BA4149" s="259">
        <f>BA4148+$BD$753</f>
        <v>21.715199999998653</v>
      </c>
      <c r="BB4149" s="274">
        <f t="shared" ref="BB4149:BB4212" si="825">_xlfn.CHISQ.DIST.RT(BA4149,7)</f>
        <v>2.8439833747463342E-3</v>
      </c>
      <c r="BC4149" s="259">
        <f t="shared" ref="BC4149:BC4212" si="826">BB4149-BB4150</f>
        <v>7.1941223160716314E-6</v>
      </c>
      <c r="BD4149" s="259">
        <f t="shared" si="823"/>
        <v>7.1941223160716314E-6</v>
      </c>
      <c r="BE4149" s="254" t="str">
        <f t="shared" si="824"/>
        <v/>
      </c>
    </row>
    <row r="4150" spans="1:57" ht="20.100000000000001" customHeight="1" x14ac:dyDescent="0.25">
      <c r="A4150" s="247">
        <v>3372</v>
      </c>
      <c r="B4150" s="247">
        <f>$B$755+(A4150*$B$758)</f>
        <v>22806.938888746437</v>
      </c>
      <c r="C4150" s="247">
        <f>_xlfn.NORM.DIST($B4150,$B$752,$B$753,0)</f>
        <v>4.6984817989846589E-24</v>
      </c>
      <c r="D4150" s="247">
        <f>_xlfn.NORM.DIST($B4150,$B$752,$B$753,1)</f>
        <v>1</v>
      </c>
      <c r="E4150" s="247">
        <f>IF(OR(D4150&lt;$F$757,D4150&gt;$F$758),C4150,"")</f>
        <v>4.6984817989846589E-24</v>
      </c>
      <c r="F4150" s="247" t="str">
        <f>IF(AND(D4150&gt;$F$757,D4150&lt;$F$758),C4150,"")</f>
        <v/>
      </c>
      <c r="G4150" s="247" t="str">
        <f>IF(C4150=MAX($C$761:$C$2761),C4150,"")</f>
        <v/>
      </c>
      <c r="H4150" s="247">
        <f>_xlfn.NORM.DIST(B4150,$F$753,$F$754,0)</f>
        <v>1.0626546806032322E-239</v>
      </c>
      <c r="I4150" s="247" t="str">
        <f>IF(H4150=MAX($H$761:$H$2761),C4150,"")</f>
        <v/>
      </c>
      <c r="J4150" s="247"/>
      <c r="K4150" s="247"/>
      <c r="L4150" s="247"/>
      <c r="M4150" s="247"/>
      <c r="N4150" s="247"/>
      <c r="O4150" s="247"/>
      <c r="P4150" s="247"/>
      <c r="Q4150" s="247"/>
      <c r="R4150" s="247"/>
      <c r="AZ4150" s="259"/>
      <c r="BA4150" s="259">
        <f>BA4149+$BD$753</f>
        <v>21.721599999998652</v>
      </c>
      <c r="BB4150" s="274">
        <f t="shared" si="825"/>
        <v>2.8367892524302626E-3</v>
      </c>
      <c r="BC4150" s="259">
        <f t="shared" si="826"/>
        <v>7.1764220826919453E-6</v>
      </c>
      <c r="BD4150" s="259">
        <f t="shared" si="823"/>
        <v>7.1764220826919453E-6</v>
      </c>
      <c r="BE4150" s="254" t="str">
        <f t="shared" si="824"/>
        <v/>
      </c>
    </row>
    <row r="4151" spans="1:57" ht="20.100000000000001" customHeight="1" x14ac:dyDescent="0.25">
      <c r="A4151" s="247">
        <v>3373</v>
      </c>
      <c r="B4151" s="247">
        <f>$B$755+(A4151*$B$758)</f>
        <v>22816.553955731571</v>
      </c>
      <c r="C4151" s="247">
        <f>_xlfn.NORM.DIST($B4151,$B$752,$B$753,0)</f>
        <v>4.5234701656122957E-24</v>
      </c>
      <c r="D4151" s="247">
        <f>_xlfn.NORM.DIST($B4151,$B$752,$B$753,1)</f>
        <v>1</v>
      </c>
      <c r="E4151" s="247">
        <f>IF(OR(D4151&lt;$F$757,D4151&gt;$F$758),C4151,"")</f>
        <v>4.5234701656122957E-24</v>
      </c>
      <c r="F4151" s="247" t="str">
        <f>IF(AND(D4151&gt;$F$757,D4151&lt;$F$758),C4151,"")</f>
        <v/>
      </c>
      <c r="G4151" s="247" t="str">
        <f>IF(C4151=MAX($C$761:$C$2761),C4151,"")</f>
        <v/>
      </c>
      <c r="H4151" s="247">
        <f>_xlfn.NORM.DIST(B4151,$F$753,$F$754,0)</f>
        <v>1.212160781754875E-239</v>
      </c>
      <c r="I4151" s="247" t="str">
        <f>IF(H4151=MAX($H$761:$H$2761),C4151,"")</f>
        <v/>
      </c>
      <c r="J4151" s="247"/>
      <c r="K4151" s="247"/>
      <c r="L4151" s="247"/>
      <c r="M4151" s="247"/>
      <c r="N4151" s="247"/>
      <c r="O4151" s="247"/>
      <c r="P4151" s="247"/>
      <c r="Q4151" s="247"/>
      <c r="R4151" s="247"/>
      <c r="AZ4151" s="259"/>
      <c r="BA4151" s="259">
        <f>BA4150+$BD$753</f>
        <v>21.727999999998652</v>
      </c>
      <c r="BB4151" s="274">
        <f t="shared" si="825"/>
        <v>2.8296128303475707E-3</v>
      </c>
      <c r="BC4151" s="259">
        <f t="shared" si="826"/>
        <v>7.1587638453157222E-6</v>
      </c>
      <c r="BD4151" s="259">
        <f t="shared" si="823"/>
        <v>7.1587638453157222E-6</v>
      </c>
      <c r="BE4151" s="254" t="str">
        <f t="shared" si="824"/>
        <v/>
      </c>
    </row>
    <row r="4152" spans="1:57" ht="20.100000000000001" customHeight="1" x14ac:dyDescent="0.25">
      <c r="A4152" s="247">
        <v>3374</v>
      </c>
      <c r="B4152" s="247">
        <f>$B$755+(A4152*$B$758)</f>
        <v>22826.169022716713</v>
      </c>
      <c r="C4152" s="247">
        <f>_xlfn.NORM.DIST($B4152,$B$752,$B$753,0)</f>
        <v>4.3549077827027324E-24</v>
      </c>
      <c r="D4152" s="247">
        <f>_xlfn.NORM.DIST($B4152,$B$752,$B$753,1)</f>
        <v>1</v>
      </c>
      <c r="E4152" s="247">
        <f>IF(OR(D4152&lt;$F$757,D4152&gt;$F$758),C4152,"")</f>
        <v>4.3549077827027324E-24</v>
      </c>
      <c r="F4152" s="247" t="str">
        <f>IF(AND(D4152&gt;$F$757,D4152&lt;$F$758),C4152,"")</f>
        <v/>
      </c>
      <c r="G4152" s="247" t="str">
        <f>IF(C4152=MAX($C$761:$C$2761),C4152,"")</f>
        <v/>
      </c>
      <c r="H4152" s="247">
        <f>_xlfn.NORM.DIST(B4152,$F$753,$F$754,0)</f>
        <v>1.3826789440560691E-239</v>
      </c>
      <c r="I4152" s="247" t="str">
        <f>IF(H4152=MAX($H$761:$H$2761),C4152,"")</f>
        <v/>
      </c>
      <c r="J4152" s="247"/>
      <c r="K4152" s="247"/>
      <c r="L4152" s="247"/>
      <c r="M4152" s="247"/>
      <c r="N4152" s="247"/>
      <c r="O4152" s="247"/>
      <c r="P4152" s="247"/>
      <c r="Q4152" s="247"/>
      <c r="R4152" s="247"/>
      <c r="AZ4152" s="259"/>
      <c r="BA4152" s="259">
        <f>BA4151+$BD$753</f>
        <v>21.734399999998651</v>
      </c>
      <c r="BB4152" s="274">
        <f t="shared" si="825"/>
        <v>2.8224540665022549E-3</v>
      </c>
      <c r="BC4152" s="259">
        <f t="shared" si="826"/>
        <v>7.1411475091758859E-6</v>
      </c>
      <c r="BD4152" s="259">
        <f t="shared" si="823"/>
        <v>7.1411475091758859E-6</v>
      </c>
      <c r="BE4152" s="254" t="str">
        <f t="shared" si="824"/>
        <v/>
      </c>
    </row>
    <row r="4153" spans="1:57" ht="20.100000000000001" customHeight="1" x14ac:dyDescent="0.25">
      <c r="A4153" s="247">
        <v>3375</v>
      </c>
      <c r="B4153" s="247">
        <f>$B$755+(A4153*$B$758)</f>
        <v>22835.784089701847</v>
      </c>
      <c r="C4153" s="247">
        <f>_xlfn.NORM.DIST($B4153,$B$752,$B$753,0)</f>
        <v>4.1925596191385306E-24</v>
      </c>
      <c r="D4153" s="247">
        <f>_xlfn.NORM.DIST($B4153,$B$752,$B$753,1)</f>
        <v>1</v>
      </c>
      <c r="E4153" s="247">
        <f>IF(OR(D4153&lt;$F$757,D4153&gt;$F$758),C4153,"")</f>
        <v>4.1925596191385306E-24</v>
      </c>
      <c r="F4153" s="247" t="str">
        <f>IF(AND(D4153&gt;$F$757,D4153&lt;$F$758),C4153,"")</f>
        <v/>
      </c>
      <c r="G4153" s="247" t="str">
        <f>IF(C4153=MAX($C$761:$C$2761),C4153,"")</f>
        <v/>
      </c>
      <c r="H4153" s="247">
        <f>_xlfn.NORM.DIST(B4153,$F$753,$F$754,0)</f>
        <v>1.5771591545763638E-239</v>
      </c>
      <c r="I4153" s="247" t="str">
        <f>IF(H4153=MAX($H$761:$H$2761),C4153,"")</f>
        <v/>
      </c>
      <c r="J4153" s="247"/>
      <c r="K4153" s="247"/>
      <c r="L4153" s="247"/>
      <c r="M4153" s="247"/>
      <c r="N4153" s="247"/>
      <c r="O4153" s="247"/>
      <c r="P4153" s="247"/>
      <c r="Q4153" s="247"/>
      <c r="R4153" s="247"/>
      <c r="AZ4153" s="259"/>
      <c r="BA4153" s="259">
        <f>BA4152+$BD$753</f>
        <v>21.74079999999865</v>
      </c>
      <c r="BB4153" s="274">
        <f t="shared" si="825"/>
        <v>2.8153129189930791E-3</v>
      </c>
      <c r="BC4153" s="259">
        <f t="shared" si="826"/>
        <v>7.1235729796914095E-6</v>
      </c>
      <c r="BD4153" s="259">
        <f t="shared" si="823"/>
        <v>7.1235729796914095E-6</v>
      </c>
      <c r="BE4153" s="254" t="str">
        <f t="shared" si="824"/>
        <v/>
      </c>
    </row>
    <row r="4154" spans="1:57" ht="20.100000000000001" customHeight="1" x14ac:dyDescent="0.25">
      <c r="A4154" s="248">
        <v>3376</v>
      </c>
      <c r="B4154" s="247">
        <f>$B$755+(A4154*$B$758)</f>
        <v>22845.399156686988</v>
      </c>
      <c r="C4154" s="247">
        <f>_xlfn.NORM.DIST($B4154,$B$752,$B$753,0)</f>
        <v>4.0361991110804468E-24</v>
      </c>
      <c r="D4154" s="247">
        <f>_xlfn.NORM.DIST($B4154,$B$752,$B$753,1)</f>
        <v>1</v>
      </c>
      <c r="E4154" s="247">
        <f>IF(OR(D4154&lt;$F$757,D4154&gt;$F$758),C4154,"")</f>
        <v>4.0361991110804468E-24</v>
      </c>
      <c r="F4154" s="247" t="str">
        <f>IF(AND(D4154&gt;$F$757,D4154&lt;$F$758),C4154,"")</f>
        <v/>
      </c>
      <c r="G4154" s="247" t="str">
        <f>IF(C4154=MAX($C$761:$C$2761),C4154,"")</f>
        <v/>
      </c>
      <c r="H4154" s="247">
        <f>_xlfn.NORM.DIST(B4154,$F$753,$F$754,0)</f>
        <v>1.7989651256210362E-239</v>
      </c>
      <c r="I4154" s="247" t="str">
        <f>IF(H4154=MAX($H$761:$H$2761),C4154,"")</f>
        <v/>
      </c>
      <c r="J4154" s="247"/>
      <c r="K4154" s="247"/>
      <c r="L4154" s="247"/>
      <c r="M4154" s="247"/>
      <c r="N4154" s="247"/>
      <c r="O4154" s="247"/>
      <c r="P4154" s="247"/>
      <c r="Q4154" s="247"/>
      <c r="R4154" s="247"/>
      <c r="AZ4154" s="259"/>
      <c r="BA4154" s="259">
        <f>BA4153+$BD$753</f>
        <v>21.747199999998649</v>
      </c>
      <c r="BB4154" s="274">
        <f t="shared" si="825"/>
        <v>2.8081893460133876E-3</v>
      </c>
      <c r="BC4154" s="259">
        <f t="shared" si="826"/>
        <v>7.1060401625015757E-6</v>
      </c>
      <c r="BD4154" s="259">
        <f t="shared" si="823"/>
        <v>7.1060401625015757E-6</v>
      </c>
      <c r="BE4154" s="254" t="str">
        <f t="shared" si="824"/>
        <v/>
      </c>
    </row>
    <row r="4155" spans="1:57" ht="20.100000000000001" customHeight="1" x14ac:dyDescent="0.25">
      <c r="A4155" s="247">
        <v>3377</v>
      </c>
      <c r="B4155" s="247">
        <f>$B$755+(A4155*$B$758)</f>
        <v>22855.014223672122</v>
      </c>
      <c r="C4155" s="247">
        <f>_xlfn.NORM.DIST($B4155,$B$752,$B$753,0)</f>
        <v>3.8856078605430674E-24</v>
      </c>
      <c r="D4155" s="247">
        <f>_xlfn.NORM.DIST($B4155,$B$752,$B$753,1)</f>
        <v>1</v>
      </c>
      <c r="E4155" s="247">
        <f>IF(OR(D4155&lt;$F$757,D4155&gt;$F$758),C4155,"")</f>
        <v>3.8856078605430674E-24</v>
      </c>
      <c r="F4155" s="247" t="str">
        <f>IF(AND(D4155&gt;$F$757,D4155&lt;$F$758),C4155,"")</f>
        <v/>
      </c>
      <c r="G4155" s="247" t="str">
        <f>IF(C4155=MAX($C$761:$C$2761),C4155,"")</f>
        <v/>
      </c>
      <c r="H4155" s="247">
        <f>_xlfn.NORM.DIST(B4155,$F$753,$F$754,0)</f>
        <v>2.0519322566875071E-239</v>
      </c>
      <c r="I4155" s="247" t="str">
        <f>IF(H4155=MAX($H$761:$H$2761),C4155,"")</f>
        <v/>
      </c>
      <c r="J4155" s="247"/>
      <c r="K4155" s="247"/>
      <c r="L4155" s="247"/>
      <c r="M4155" s="247"/>
      <c r="N4155" s="247"/>
      <c r="O4155" s="247"/>
      <c r="P4155" s="247"/>
      <c r="Q4155" s="247"/>
      <c r="R4155" s="247"/>
      <c r="AZ4155" s="259"/>
      <c r="BA4155" s="259">
        <f>BA4154+$BD$753</f>
        <v>21.753599999998649</v>
      </c>
      <c r="BB4155" s="274">
        <f t="shared" si="825"/>
        <v>2.8010833058508861E-3</v>
      </c>
      <c r="BC4155" s="259">
        <f t="shared" si="826"/>
        <v>7.0885489634195734E-6</v>
      </c>
      <c r="BD4155" s="259">
        <f t="shared" si="823"/>
        <v>7.0885489634195734E-6</v>
      </c>
      <c r="BE4155" s="254" t="str">
        <f t="shared" si="824"/>
        <v/>
      </c>
    </row>
    <row r="4156" spans="1:57" ht="20.100000000000001" customHeight="1" x14ac:dyDescent="0.25">
      <c r="A4156" s="247">
        <v>3378</v>
      </c>
      <c r="B4156" s="247">
        <f>$B$755+(A4156*$B$758)</f>
        <v>22864.629290657263</v>
      </c>
      <c r="C4156" s="247">
        <f>_xlfn.NORM.DIST($B4156,$B$752,$B$753,0)</f>
        <v>3.7405753445670332E-24</v>
      </c>
      <c r="D4156" s="247">
        <f>_xlfn.NORM.DIST($B4156,$B$752,$B$753,1)</f>
        <v>1</v>
      </c>
      <c r="E4156" s="247">
        <f>IF(OR(D4156&lt;$F$757,D4156&gt;$F$758),C4156,"")</f>
        <v>3.7405753445670332E-24</v>
      </c>
      <c r="F4156" s="247" t="str">
        <f>IF(AND(D4156&gt;$F$757,D4156&lt;$F$758),C4156,"")</f>
        <v/>
      </c>
      <c r="G4156" s="247" t="str">
        <f>IF(C4156=MAX($C$761:$C$2761),C4156,"")</f>
        <v/>
      </c>
      <c r="H4156" s="247">
        <f>_xlfn.NORM.DIST(B4156,$F$753,$F$754,0)</f>
        <v>2.3404337081326103E-239</v>
      </c>
      <c r="I4156" s="247" t="str">
        <f>IF(H4156=MAX($H$761:$H$2761),C4156,"")</f>
        <v/>
      </c>
      <c r="J4156" s="247"/>
      <c r="K4156" s="247"/>
      <c r="L4156" s="247"/>
      <c r="M4156" s="247"/>
      <c r="N4156" s="247"/>
      <c r="O4156" s="247"/>
      <c r="P4156" s="247"/>
      <c r="Q4156" s="247"/>
      <c r="R4156" s="247"/>
      <c r="AZ4156" s="259"/>
      <c r="BA4156" s="259">
        <f>BA4155+$BD$753</f>
        <v>21.759999999998648</v>
      </c>
      <c r="BB4156" s="274">
        <f t="shared" si="825"/>
        <v>2.7939947568874665E-3</v>
      </c>
      <c r="BC4156" s="259">
        <f t="shared" si="826"/>
        <v>7.0710992884762992E-6</v>
      </c>
      <c r="BD4156" s="259">
        <f t="shared" si="823"/>
        <v>7.0710992884762992E-6</v>
      </c>
      <c r="BE4156" s="254" t="str">
        <f t="shared" si="824"/>
        <v/>
      </c>
    </row>
    <row r="4157" spans="1:57" ht="20.100000000000001" customHeight="1" x14ac:dyDescent="0.25">
      <c r="A4157" s="247">
        <v>3379</v>
      </c>
      <c r="B4157" s="247">
        <f>$B$755+(A4157*$B$758)</f>
        <v>22874.244357642398</v>
      </c>
      <c r="C4157" s="247">
        <f>_xlfn.NORM.DIST($B4157,$B$752,$B$753,0)</f>
        <v>3.6008986346234224E-24</v>
      </c>
      <c r="D4157" s="247">
        <f>_xlfn.NORM.DIST($B4157,$B$752,$B$753,1)</f>
        <v>1</v>
      </c>
      <c r="E4157" s="247">
        <f>IF(OR(D4157&lt;$F$757,D4157&gt;$F$758),C4157,"")</f>
        <v>3.6008986346234224E-24</v>
      </c>
      <c r="F4157" s="247" t="str">
        <f>IF(AND(D4157&gt;$F$757,D4157&lt;$F$758),C4157,"")</f>
        <v/>
      </c>
      <c r="G4157" s="247" t="str">
        <f>IF(C4157=MAX($C$761:$C$2761),C4157,"")</f>
        <v/>
      </c>
      <c r="H4157" s="247">
        <f>_xlfn.NORM.DIST(B4157,$F$753,$F$754,0)</f>
        <v>2.6694557205454802E-239</v>
      </c>
      <c r="I4157" s="247" t="str">
        <f>IF(H4157=MAX($H$761:$H$2761),C4157,"")</f>
        <v/>
      </c>
      <c r="J4157" s="247"/>
      <c r="K4157" s="247"/>
      <c r="L4157" s="247"/>
      <c r="M4157" s="247"/>
      <c r="N4157" s="247"/>
      <c r="O4157" s="247"/>
      <c r="P4157" s="247"/>
      <c r="Q4157" s="247"/>
      <c r="R4157" s="247"/>
      <c r="AZ4157" s="259"/>
      <c r="BA4157" s="259">
        <f>BA4156+$BD$753</f>
        <v>21.766399999998647</v>
      </c>
      <c r="BB4157" s="274">
        <f t="shared" si="825"/>
        <v>2.7869236575989902E-3</v>
      </c>
      <c r="BC4157" s="259">
        <f t="shared" si="826"/>
        <v>7.053691043877857E-6</v>
      </c>
      <c r="BD4157" s="259">
        <f t="shared" si="823"/>
        <v>7.053691043877857E-6</v>
      </c>
      <c r="BE4157" s="254" t="str">
        <f t="shared" si="824"/>
        <v/>
      </c>
    </row>
    <row r="4158" spans="1:57" ht="20.100000000000001" customHeight="1" x14ac:dyDescent="0.25">
      <c r="A4158" s="247">
        <v>3380</v>
      </c>
      <c r="B4158" s="247">
        <f>$B$755+(A4158*$B$758)</f>
        <v>22883.859424627532</v>
      </c>
      <c r="C4158" s="247">
        <f>_xlfn.NORM.DIST($B4158,$B$752,$B$753,0)</f>
        <v>3.466382125891352E-24</v>
      </c>
      <c r="D4158" s="247">
        <f>_xlfn.NORM.DIST($B4158,$B$752,$B$753,1)</f>
        <v>1</v>
      </c>
      <c r="E4158" s="247">
        <f>IF(OR(D4158&lt;$F$757,D4158&gt;$F$758),C4158,"")</f>
        <v>3.466382125891352E-24</v>
      </c>
      <c r="F4158" s="247" t="str">
        <f>IF(AND(D4158&gt;$F$757,D4158&lt;$F$758),C4158,"")</f>
        <v/>
      </c>
      <c r="G4158" s="247" t="str">
        <f>IF(C4158=MAX($C$761:$C$2761),C4158,"")</f>
        <v/>
      </c>
      <c r="H4158" s="247">
        <f>_xlfn.NORM.DIST(B4158,$F$753,$F$754,0)</f>
        <v>3.0446834722133131E-239</v>
      </c>
      <c r="I4158" s="247" t="str">
        <f>IF(H4158=MAX($H$761:$H$2761),C4158,"")</f>
        <v/>
      </c>
      <c r="J4158" s="247"/>
      <c r="K4158" s="247"/>
      <c r="L4158" s="247"/>
      <c r="M4158" s="247"/>
      <c r="N4158" s="247"/>
      <c r="O4158" s="247"/>
      <c r="P4158" s="247"/>
      <c r="Q4158" s="247"/>
      <c r="R4158" s="247"/>
      <c r="AZ4158" s="259"/>
      <c r="BA4158" s="259">
        <f>BA4157+$BD$753</f>
        <v>21.772799999998647</v>
      </c>
      <c r="BB4158" s="274">
        <f t="shared" si="825"/>
        <v>2.7798699665551123E-3</v>
      </c>
      <c r="BC4158" s="259">
        <f t="shared" si="826"/>
        <v>7.0363241360580329E-6</v>
      </c>
      <c r="BD4158" s="259">
        <f t="shared" si="823"/>
        <v>7.0363241360580329E-6</v>
      </c>
      <c r="BE4158" s="254" t="str">
        <f t="shared" si="824"/>
        <v/>
      </c>
    </row>
    <row r="4159" spans="1:57" ht="20.100000000000001" customHeight="1" x14ac:dyDescent="0.25">
      <c r="A4159" s="247">
        <v>3381</v>
      </c>
      <c r="B4159" s="247">
        <f>$B$755+(A4159*$B$758)</f>
        <v>22893.474491612673</v>
      </c>
      <c r="C4159" s="247">
        <f>_xlfn.NORM.DIST($B4159,$B$752,$B$753,0)</f>
        <v>3.3368372760685914E-24</v>
      </c>
      <c r="D4159" s="247">
        <f>_xlfn.NORM.DIST($B4159,$B$752,$B$753,1)</f>
        <v>1</v>
      </c>
      <c r="E4159" s="247">
        <f>IF(OR(D4159&lt;$F$757,D4159&gt;$F$758),C4159,"")</f>
        <v>3.3368372760685914E-24</v>
      </c>
      <c r="F4159" s="247" t="str">
        <f>IF(AND(D4159&gt;$F$757,D4159&lt;$F$758),C4159,"")</f>
        <v/>
      </c>
      <c r="G4159" s="247" t="str">
        <f>IF(C4159=MAX($C$761:$C$2761),C4159,"")</f>
        <v/>
      </c>
      <c r="H4159" s="247">
        <f>_xlfn.NORM.DIST(B4159,$F$753,$F$754,0)</f>
        <v>3.4725989475122247E-239</v>
      </c>
      <c r="I4159" s="247" t="str">
        <f>IF(H4159=MAX($H$761:$H$2761),C4159,"")</f>
        <v/>
      </c>
      <c r="J4159" s="247"/>
      <c r="K4159" s="247"/>
      <c r="L4159" s="247"/>
      <c r="M4159" s="247"/>
      <c r="N4159" s="247"/>
      <c r="O4159" s="247"/>
      <c r="P4159" s="247"/>
      <c r="Q4159" s="247"/>
      <c r="R4159" s="247"/>
      <c r="AZ4159" s="259"/>
      <c r="BA4159" s="259">
        <f>BA4158+$BD$753</f>
        <v>21.779199999998646</v>
      </c>
      <c r="BB4159" s="274">
        <f t="shared" si="825"/>
        <v>2.7728336424190543E-3</v>
      </c>
      <c r="BC4159" s="259">
        <f t="shared" si="826"/>
        <v>7.0189984716167129E-6</v>
      </c>
      <c r="BD4159" s="259">
        <f t="shared" si="823"/>
        <v>7.0189984716167129E-6</v>
      </c>
      <c r="BE4159" s="254" t="str">
        <f t="shared" si="824"/>
        <v/>
      </c>
    </row>
    <row r="4160" spans="1:57" ht="20.100000000000001" customHeight="1" x14ac:dyDescent="0.25">
      <c r="A4160" s="247">
        <v>3382</v>
      </c>
      <c r="B4160" s="247">
        <f>$B$755+(A4160*$B$758)</f>
        <v>22903.089558597807</v>
      </c>
      <c r="C4160" s="247">
        <f>_xlfn.NORM.DIST($B4160,$B$752,$B$753,0)</f>
        <v>3.2120823533831553E-24</v>
      </c>
      <c r="D4160" s="247">
        <f>_xlfn.NORM.DIST($B4160,$B$752,$B$753,1)</f>
        <v>1</v>
      </c>
      <c r="E4160" s="247">
        <f>IF(OR(D4160&lt;$F$757,D4160&gt;$F$758),C4160,"")</f>
        <v>3.2120823533831553E-24</v>
      </c>
      <c r="F4160" s="247" t="str">
        <f>IF(AND(D4160&gt;$F$757,D4160&lt;$F$758),C4160,"")</f>
        <v/>
      </c>
      <c r="G4160" s="247" t="str">
        <f>IF(C4160=MAX($C$761:$C$2761),C4160,"")</f>
        <v/>
      </c>
      <c r="H4160" s="247">
        <f>_xlfn.NORM.DIST(B4160,$F$753,$F$754,0)</f>
        <v>3.9605924946754583E-239</v>
      </c>
      <c r="I4160" s="247" t="str">
        <f>IF(H4160=MAX($H$761:$H$2761),C4160,"")</f>
        <v/>
      </c>
      <c r="J4160" s="247"/>
      <c r="K4160" s="247"/>
      <c r="L4160" s="247"/>
      <c r="M4160" s="247"/>
      <c r="N4160" s="247"/>
      <c r="O4160" s="247"/>
      <c r="P4160" s="247"/>
      <c r="Q4160" s="247"/>
      <c r="R4160" s="247"/>
      <c r="AZ4160" s="259"/>
      <c r="BA4160" s="259">
        <f>BA4159+$BD$753</f>
        <v>21.785599999998645</v>
      </c>
      <c r="BB4160" s="274">
        <f t="shared" si="825"/>
        <v>2.7658146439474376E-3</v>
      </c>
      <c r="BC4160" s="259">
        <f t="shared" si="826"/>
        <v>7.0017139573610825E-6</v>
      </c>
      <c r="BD4160" s="259">
        <f t="shared" si="823"/>
        <v>7.0017139573610825E-6</v>
      </c>
      <c r="BE4160" s="254" t="str">
        <f t="shared" si="824"/>
        <v/>
      </c>
    </row>
    <row r="4161" spans="1:57" ht="20.100000000000001" customHeight="1" x14ac:dyDescent="0.25">
      <c r="A4161" s="248">
        <v>3383</v>
      </c>
      <c r="B4161" s="247">
        <f>$B$755+(A4161*$B$758)</f>
        <v>22912.704625582948</v>
      </c>
      <c r="C4161" s="247">
        <f>_xlfn.NORM.DIST($B4161,$B$752,$B$753,0)</f>
        <v>3.0919421934840237E-24</v>
      </c>
      <c r="D4161" s="247">
        <f>_xlfn.NORM.DIST($B4161,$B$752,$B$753,1)</f>
        <v>1</v>
      </c>
      <c r="E4161" s="247">
        <f>IF(OR(D4161&lt;$F$757,D4161&gt;$F$758),C4161,"")</f>
        <v>3.0919421934840237E-24</v>
      </c>
      <c r="F4161" s="247" t="str">
        <f>IF(AND(D4161&gt;$F$757,D4161&lt;$F$758),C4161,"")</f>
        <v/>
      </c>
      <c r="G4161" s="247" t="str">
        <f>IF(C4161=MAX($C$761:$C$2761),C4161,"")</f>
        <v/>
      </c>
      <c r="H4161" s="247">
        <f>_xlfn.NORM.DIST(B4161,$F$753,$F$754,0)</f>
        <v>4.5170899857130246E-239</v>
      </c>
      <c r="I4161" s="247" t="str">
        <f>IF(H4161=MAX($H$761:$H$2761),C4161,"")</f>
        <v/>
      </c>
      <c r="J4161" s="247"/>
      <c r="K4161" s="247"/>
      <c r="L4161" s="247"/>
      <c r="M4161" s="247"/>
      <c r="N4161" s="247"/>
      <c r="O4161" s="247"/>
      <c r="P4161" s="247"/>
      <c r="Q4161" s="247"/>
      <c r="R4161" s="247"/>
      <c r="AZ4161" s="259"/>
      <c r="BA4161" s="259">
        <f>BA4160+$BD$753</f>
        <v>21.791999999998644</v>
      </c>
      <c r="BB4161" s="274">
        <f t="shared" si="825"/>
        <v>2.7588129299900765E-3</v>
      </c>
      <c r="BC4161" s="259">
        <f t="shared" si="826"/>
        <v>6.9844705002947843E-6</v>
      </c>
      <c r="BD4161" s="259">
        <f t="shared" si="823"/>
        <v>6.9844705002947843E-6</v>
      </c>
      <c r="BE4161" s="254" t="str">
        <f t="shared" si="824"/>
        <v/>
      </c>
    </row>
    <row r="4162" spans="1:57" ht="20.100000000000001" customHeight="1" x14ac:dyDescent="0.25">
      <c r="A4162" s="247">
        <v>3384</v>
      </c>
      <c r="B4162" s="247">
        <f>$B$755+(A4162*$B$758)</f>
        <v>22922.319692568082</v>
      </c>
      <c r="C4162" s="247">
        <f>_xlfn.NORM.DIST($B4162,$B$752,$B$753,0)</f>
        <v>2.9762479649058542E-24</v>
      </c>
      <c r="D4162" s="247">
        <f>_xlfn.NORM.DIST($B4162,$B$752,$B$753,1)</f>
        <v>1</v>
      </c>
      <c r="E4162" s="247">
        <f>IF(OR(D4162&lt;$F$757,D4162&gt;$F$758),C4162,"")</f>
        <v>2.9762479649058542E-24</v>
      </c>
      <c r="F4162" s="247" t="str">
        <f>IF(AND(D4162&gt;$F$757,D4162&lt;$F$758),C4162,"")</f>
        <v/>
      </c>
      <c r="G4162" s="247" t="str">
        <f>IF(C4162=MAX($C$761:$C$2761),C4162,"")</f>
        <v/>
      </c>
      <c r="H4162" s="247">
        <f>_xlfn.NORM.DIST(B4162,$F$753,$F$754,0)</f>
        <v>5.1516977582101357E-239</v>
      </c>
      <c r="I4162" s="247" t="str">
        <f>IF(H4162=MAX($H$761:$H$2761),C4162,"")</f>
        <v/>
      </c>
      <c r="J4162" s="247"/>
      <c r="K4162" s="247"/>
      <c r="L4162" s="247"/>
      <c r="M4162" s="247"/>
      <c r="N4162" s="247"/>
      <c r="O4162" s="247"/>
      <c r="P4162" s="247"/>
      <c r="Q4162" s="247"/>
      <c r="R4162" s="247"/>
      <c r="AZ4162" s="259"/>
      <c r="BA4162" s="259">
        <f>BA4161+$BD$753</f>
        <v>21.798399999998644</v>
      </c>
      <c r="BB4162" s="274">
        <f t="shared" si="825"/>
        <v>2.7518284594897817E-3</v>
      </c>
      <c r="BC4162" s="259">
        <f t="shared" si="826"/>
        <v>6.9672680076252914E-6</v>
      </c>
      <c r="BD4162" s="259">
        <f t="shared" si="823"/>
        <v>6.9672680076252914E-6</v>
      </c>
      <c r="BE4162" s="254" t="str">
        <f t="shared" si="824"/>
        <v/>
      </c>
    </row>
    <row r="4163" spans="1:57" ht="20.100000000000001" customHeight="1" x14ac:dyDescent="0.25">
      <c r="A4163" s="247">
        <v>3385</v>
      </c>
      <c r="B4163" s="247">
        <f>$B$755+(A4163*$B$758)</f>
        <v>22931.934759553224</v>
      </c>
      <c r="C4163" s="247">
        <f>_xlfn.NORM.DIST($B4163,$B$752,$B$753,0)</f>
        <v>2.8648369428043319E-24</v>
      </c>
      <c r="D4163" s="247">
        <f>_xlfn.NORM.DIST($B4163,$B$752,$B$753,1)</f>
        <v>1</v>
      </c>
      <c r="E4163" s="247">
        <f>IF(OR(D4163&lt;$F$757,D4163&gt;$F$758),C4163,"")</f>
        <v>2.8648369428043319E-24</v>
      </c>
      <c r="F4163" s="247" t="str">
        <f>IF(AND(D4163&gt;$F$757,D4163&lt;$F$758),C4163,"")</f>
        <v/>
      </c>
      <c r="G4163" s="247" t="str">
        <f>IF(C4163=MAX($C$761:$C$2761),C4163,"")</f>
        <v/>
      </c>
      <c r="H4163" s="247">
        <f>_xlfn.NORM.DIST(B4163,$F$753,$F$754,0)</f>
        <v>5.875367822969236E-239</v>
      </c>
      <c r="I4163" s="247" t="str">
        <f>IF(H4163=MAX($H$761:$H$2761),C4163,"")</f>
        <v/>
      </c>
      <c r="J4163" s="247"/>
      <c r="K4163" s="247"/>
      <c r="L4163" s="247"/>
      <c r="M4163" s="247"/>
      <c r="N4163" s="247"/>
      <c r="O4163" s="247"/>
      <c r="P4163" s="247"/>
      <c r="Q4163" s="247"/>
      <c r="R4163" s="247"/>
      <c r="AZ4163" s="259"/>
      <c r="BA4163" s="259">
        <f>BA4162+$BD$753</f>
        <v>21.804799999998643</v>
      </c>
      <c r="BB4163" s="274">
        <f t="shared" si="825"/>
        <v>2.7448611914821564E-3</v>
      </c>
      <c r="BC4163" s="259">
        <f t="shared" si="826"/>
        <v>6.9501063867378858E-6</v>
      </c>
      <c r="BD4163" s="259">
        <f t="shared" si="823"/>
        <v>6.9501063867378858E-6</v>
      </c>
      <c r="BE4163" s="254" t="str">
        <f t="shared" si="824"/>
        <v/>
      </c>
    </row>
    <row r="4164" spans="1:57" ht="20.100000000000001" customHeight="1" x14ac:dyDescent="0.25">
      <c r="A4164" s="247">
        <v>3386</v>
      </c>
      <c r="B4164" s="247">
        <f>$B$755+(A4164*$B$758)</f>
        <v>22941.549826538358</v>
      </c>
      <c r="C4164" s="247">
        <f>_xlfn.NORM.DIST($B4164,$B$752,$B$753,0)</f>
        <v>2.7575522906793428E-24</v>
      </c>
      <c r="D4164" s="247">
        <f>_xlfn.NORM.DIST($B4164,$B$752,$B$753,1)</f>
        <v>1</v>
      </c>
      <c r="E4164" s="247">
        <f>IF(OR(D4164&lt;$F$757,D4164&gt;$F$758),C4164,"")</f>
        <v>2.7575522906793428E-24</v>
      </c>
      <c r="F4164" s="247" t="str">
        <f>IF(AND(D4164&gt;$F$757,D4164&lt;$F$758),C4164,"")</f>
        <v/>
      </c>
      <c r="G4164" s="247" t="str">
        <f>IF(C4164=MAX($C$761:$C$2761),C4164,"")</f>
        <v/>
      </c>
      <c r="H4164" s="247">
        <f>_xlfn.NORM.DIST(B4164,$F$753,$F$754,0)</f>
        <v>6.7005861680120372E-239</v>
      </c>
      <c r="I4164" s="247" t="str">
        <f>IF(H4164=MAX($H$761:$H$2761),C4164,"")</f>
        <v/>
      </c>
      <c r="J4164" s="247"/>
      <c r="K4164" s="247"/>
      <c r="L4164" s="247"/>
      <c r="M4164" s="247"/>
      <c r="N4164" s="247"/>
      <c r="O4164" s="247"/>
      <c r="P4164" s="247"/>
      <c r="Q4164" s="247"/>
      <c r="R4164" s="247"/>
      <c r="AZ4164" s="259"/>
      <c r="BA4164" s="259">
        <f>BA4163+$BD$753</f>
        <v>21.811199999998642</v>
      </c>
      <c r="BB4164" s="274">
        <f t="shared" si="825"/>
        <v>2.7379110850954185E-3</v>
      </c>
      <c r="BC4164" s="259">
        <f t="shared" si="826"/>
        <v>6.9329855452186437E-6</v>
      </c>
      <c r="BD4164" s="259">
        <f t="shared" si="823"/>
        <v>6.9329855452186437E-6</v>
      </c>
      <c r="BE4164" s="254" t="str">
        <f t="shared" si="824"/>
        <v/>
      </c>
    </row>
    <row r="4165" spans="1:57" ht="20.100000000000001" customHeight="1" x14ac:dyDescent="0.25">
      <c r="A4165" s="247">
        <v>3387</v>
      </c>
      <c r="B4165" s="247">
        <f>$B$755+(A4165*$B$758)</f>
        <v>22951.164893523499</v>
      </c>
      <c r="C4165" s="247">
        <f>_xlfn.NORM.DIST($B4165,$B$752,$B$753,0)</f>
        <v>2.6542428498029907E-24</v>
      </c>
      <c r="D4165" s="247">
        <f>_xlfn.NORM.DIST($B4165,$B$752,$B$753,1)</f>
        <v>1</v>
      </c>
      <c r="E4165" s="247">
        <f>IF(OR(D4165&lt;$F$757,D4165&gt;$F$758),C4165,"")</f>
        <v>2.6542428498029907E-24</v>
      </c>
      <c r="F4165" s="247" t="str">
        <f>IF(AND(D4165&gt;$F$757,D4165&lt;$F$758),C4165,"")</f>
        <v/>
      </c>
      <c r="G4165" s="247" t="str">
        <f>IF(C4165=MAX($C$761:$C$2761),C4165,"")</f>
        <v/>
      </c>
      <c r="H4165" s="247">
        <f>_xlfn.NORM.DIST(B4165,$F$753,$F$754,0)</f>
        <v>7.6415873844521691E-239</v>
      </c>
      <c r="I4165" s="247" t="str">
        <f>IF(H4165=MAX($H$761:$H$2761),C4165,"")</f>
        <v/>
      </c>
      <c r="J4165" s="247"/>
      <c r="K4165" s="247"/>
      <c r="L4165" s="247"/>
      <c r="M4165" s="247"/>
      <c r="N4165" s="247"/>
      <c r="O4165" s="247"/>
      <c r="P4165" s="247"/>
      <c r="Q4165" s="247"/>
      <c r="R4165" s="247"/>
      <c r="AZ4165" s="259"/>
      <c r="BA4165" s="259">
        <f>BA4164+$BD$753</f>
        <v>21.817599999998642</v>
      </c>
      <c r="BB4165" s="274">
        <f t="shared" si="825"/>
        <v>2.7309780995501999E-3</v>
      </c>
      <c r="BC4165" s="259">
        <f t="shared" si="826"/>
        <v>6.9159053908440273E-6</v>
      </c>
      <c r="BD4165" s="259">
        <f t="shared" si="823"/>
        <v>6.9159053908440273E-6</v>
      </c>
      <c r="BE4165" s="254" t="str">
        <f t="shared" si="824"/>
        <v/>
      </c>
    </row>
    <row r="4166" spans="1:57" ht="20.100000000000001" customHeight="1" x14ac:dyDescent="0.25">
      <c r="A4166" s="247">
        <v>3388</v>
      </c>
      <c r="B4166" s="247">
        <f>$B$755+(A4166*$B$758)</f>
        <v>22960.779960508633</v>
      </c>
      <c r="C4166" s="247">
        <f>_xlfn.NORM.DIST($B4166,$B$752,$B$753,0)</f>
        <v>2.5547629360874387E-24</v>
      </c>
      <c r="D4166" s="247">
        <f>_xlfn.NORM.DIST($B4166,$B$752,$B$753,1)</f>
        <v>1</v>
      </c>
      <c r="E4166" s="247">
        <f>IF(OR(D4166&lt;$F$757,D4166&gt;$F$758),C4166,"")</f>
        <v>2.5547629360874387E-24</v>
      </c>
      <c r="F4166" s="247" t="str">
        <f>IF(AND(D4166&gt;$F$757,D4166&lt;$F$758),C4166,"")</f>
        <v/>
      </c>
      <c r="G4166" s="247" t="str">
        <f>IF(C4166=MAX($C$761:$C$2761),C4166,"")</f>
        <v/>
      </c>
      <c r="H4166" s="247">
        <f>_xlfn.NORM.DIST(B4166,$F$753,$F$754,0)</f>
        <v>8.7145992896462537E-239</v>
      </c>
      <c r="I4166" s="247" t="str">
        <f>IF(H4166=MAX($H$761:$H$2761),C4166,"")</f>
        <v/>
      </c>
      <c r="J4166" s="247"/>
      <c r="K4166" s="247"/>
      <c r="L4166" s="247"/>
      <c r="M4166" s="247"/>
      <c r="N4166" s="247"/>
      <c r="O4166" s="247"/>
      <c r="P4166" s="247"/>
      <c r="Q4166" s="247"/>
      <c r="R4166" s="247"/>
      <c r="AZ4166" s="259"/>
      <c r="BA4166" s="259">
        <f>BA4165+$BD$753</f>
        <v>21.823999999998641</v>
      </c>
      <c r="BB4166" s="274">
        <f t="shared" si="825"/>
        <v>2.7240621941593559E-3</v>
      </c>
      <c r="BC4166" s="259">
        <f t="shared" si="826"/>
        <v>6.8988658316121096E-6</v>
      </c>
      <c r="BD4166" s="259">
        <f t="shared" si="823"/>
        <v>6.8988658316121096E-6</v>
      </c>
      <c r="BE4166" s="254" t="str">
        <f t="shared" si="824"/>
        <v/>
      </c>
    </row>
    <row r="4167" spans="1:57" ht="20.100000000000001" customHeight="1" x14ac:dyDescent="0.25">
      <c r="A4167" s="248">
        <v>3389</v>
      </c>
      <c r="B4167" s="247">
        <f>$B$755+(A4167*$B$758)</f>
        <v>22970.395027493774</v>
      </c>
      <c r="C4167" s="247">
        <f>_xlfn.NORM.DIST($B4167,$B$752,$B$753,0)</f>
        <v>2.4589721441303778E-24</v>
      </c>
      <c r="D4167" s="247">
        <f>_xlfn.NORM.DIST($B4167,$B$752,$B$753,1)</f>
        <v>1</v>
      </c>
      <c r="E4167" s="247">
        <f>IF(OR(D4167&lt;$F$757,D4167&gt;$F$758),C4167,"")</f>
        <v>2.4589721441303778E-24</v>
      </c>
      <c r="F4167" s="247" t="str">
        <f>IF(AND(D4167&gt;$F$757,D4167&lt;$F$758),C4167,"")</f>
        <v/>
      </c>
      <c r="G4167" s="247" t="str">
        <f>IF(C4167=MAX($C$761:$C$2761),C4167,"")</f>
        <v/>
      </c>
      <c r="H4167" s="247">
        <f>_xlfn.NORM.DIST(B4167,$F$753,$F$754,0)</f>
        <v>9.9381217357391768E-239</v>
      </c>
      <c r="I4167" s="247" t="str">
        <f>IF(H4167=MAX($H$761:$H$2761),C4167,"")</f>
        <v/>
      </c>
      <c r="J4167" s="247"/>
      <c r="K4167" s="247"/>
      <c r="L4167" s="247"/>
      <c r="M4167" s="247"/>
      <c r="N4167" s="247"/>
      <c r="O4167" s="247"/>
      <c r="P4167" s="247"/>
      <c r="Q4167" s="247"/>
      <c r="R4167" s="247"/>
      <c r="AZ4167" s="259"/>
      <c r="BA4167" s="259">
        <f>BA4166+$BD$753</f>
        <v>21.83039999999864</v>
      </c>
      <c r="BB4167" s="274">
        <f t="shared" si="825"/>
        <v>2.7171633283277438E-3</v>
      </c>
      <c r="BC4167" s="259">
        <f t="shared" si="826"/>
        <v>6.8818667756684153E-6</v>
      </c>
      <c r="BD4167" s="259">
        <f t="shared" si="823"/>
        <v>6.8818667756684153E-6</v>
      </c>
      <c r="BE4167" s="254" t="str">
        <f t="shared" si="824"/>
        <v/>
      </c>
    </row>
    <row r="4168" spans="1:57" ht="20.100000000000001" customHeight="1" x14ac:dyDescent="0.25">
      <c r="A4168" s="247">
        <v>3390</v>
      </c>
      <c r="B4168" s="247">
        <f>$B$755+(A4168*$B$758)</f>
        <v>22980.010094478908</v>
      </c>
      <c r="C4168" s="247">
        <f>_xlfn.NORM.DIST($B4168,$B$752,$B$753,0)</f>
        <v>2.3667351581901075E-24</v>
      </c>
      <c r="D4168" s="247">
        <f>_xlfn.NORM.DIST($B4168,$B$752,$B$753,1)</f>
        <v>1</v>
      </c>
      <c r="E4168" s="247">
        <f>IF(OR(D4168&lt;$F$757,D4168&gt;$F$758),C4168,"")</f>
        <v>2.3667351581901075E-24</v>
      </c>
      <c r="F4168" s="247" t="str">
        <f>IF(AND(D4168&gt;$F$757,D4168&lt;$F$758),C4168,"")</f>
        <v/>
      </c>
      <c r="G4168" s="247" t="str">
        <f>IF(C4168=MAX($C$761:$C$2761),C4168,"")</f>
        <v/>
      </c>
      <c r="H4168" s="247">
        <f>_xlfn.NORM.DIST(B4168,$F$753,$F$754,0)</f>
        <v>1.1333244375806198E-238</v>
      </c>
      <c r="I4168" s="247" t="str">
        <f>IF(H4168=MAX($H$761:$H$2761),C4168,"")</f>
        <v/>
      </c>
      <c r="J4168" s="247"/>
      <c r="K4168" s="247"/>
      <c r="L4168" s="247"/>
      <c r="M4168" s="247"/>
      <c r="N4168" s="247"/>
      <c r="O4168" s="247"/>
      <c r="P4168" s="247"/>
      <c r="Q4168" s="247"/>
      <c r="R4168" s="247"/>
      <c r="AZ4168" s="259"/>
      <c r="BA4168" s="259">
        <f>BA4167+$BD$753</f>
        <v>21.83679999999864</v>
      </c>
      <c r="BB4168" s="274">
        <f t="shared" si="825"/>
        <v>2.7102814615520754E-3</v>
      </c>
      <c r="BC4168" s="259">
        <f t="shared" si="826"/>
        <v>6.8649081313809472E-6</v>
      </c>
      <c r="BD4168" s="259">
        <f t="shared" si="823"/>
        <v>6.8649081313809472E-6</v>
      </c>
      <c r="BE4168" s="254" t="str">
        <f t="shared" si="824"/>
        <v/>
      </c>
    </row>
    <row r="4169" spans="1:57" ht="20.100000000000001" customHeight="1" x14ac:dyDescent="0.25">
      <c r="A4169" s="247">
        <v>3391</v>
      </c>
      <c r="B4169" s="247">
        <f>$B$755+(A4169*$B$758)</f>
        <v>22989.62516146405</v>
      </c>
      <c r="C4169" s="247">
        <f>_xlfn.NORM.DIST($B4169,$B$752,$B$753,0)</f>
        <v>2.2779215698460162E-24</v>
      </c>
      <c r="D4169" s="247">
        <f>_xlfn.NORM.DIST($B4169,$B$752,$B$753,1)</f>
        <v>1</v>
      </c>
      <c r="E4169" s="247">
        <f>IF(OR(D4169&lt;$F$757,D4169&gt;$F$758),C4169,"")</f>
        <v>2.2779215698460162E-24</v>
      </c>
      <c r="F4169" s="247" t="str">
        <f>IF(AND(D4169&gt;$F$757,D4169&lt;$F$758),C4169,"")</f>
        <v/>
      </c>
      <c r="G4169" s="247" t="str">
        <f>IF(C4169=MAX($C$761:$C$2761),C4169,"")</f>
        <v/>
      </c>
      <c r="H4169" s="247">
        <f>_xlfn.NORM.DIST(B4169,$F$753,$F$754,0)</f>
        <v>1.2924008825276816E-238</v>
      </c>
      <c r="I4169" s="247" t="str">
        <f>IF(H4169=MAX($H$761:$H$2761),C4169,"")</f>
        <v/>
      </c>
      <c r="J4169" s="247"/>
      <c r="K4169" s="247"/>
      <c r="L4169" s="247"/>
      <c r="M4169" s="247"/>
      <c r="N4169" s="247"/>
      <c r="O4169" s="247"/>
      <c r="P4169" s="247"/>
      <c r="Q4169" s="247"/>
      <c r="R4169" s="247"/>
      <c r="AZ4169" s="259"/>
      <c r="BA4169" s="259">
        <f>BA4168+$BD$753</f>
        <v>21.843199999998639</v>
      </c>
      <c r="BB4169" s="274">
        <f t="shared" si="825"/>
        <v>2.7034165534206944E-3</v>
      </c>
      <c r="BC4169" s="259">
        <f t="shared" si="826"/>
        <v>6.8479898073020226E-6</v>
      </c>
      <c r="BD4169" s="259">
        <f t="shared" si="823"/>
        <v>6.8479898073020226E-6</v>
      </c>
      <c r="BE4169" s="254" t="str">
        <f t="shared" si="824"/>
        <v/>
      </c>
    </row>
    <row r="4170" spans="1:57" ht="20.100000000000001" customHeight="1" x14ac:dyDescent="0.25">
      <c r="A4170" s="247">
        <v>3392</v>
      </c>
      <c r="B4170" s="247">
        <f>$B$755+(A4170*$B$758)</f>
        <v>22999.240228449184</v>
      </c>
      <c r="C4170" s="247">
        <f>_xlfn.NORM.DIST($B4170,$B$752,$B$753,0)</f>
        <v>2.1924057021129719E-24</v>
      </c>
      <c r="D4170" s="247">
        <f>_xlfn.NORM.DIST($B4170,$B$752,$B$753,1)</f>
        <v>1</v>
      </c>
      <c r="E4170" s="247">
        <f>IF(OR(D4170&lt;$F$757,D4170&gt;$F$758),C4170,"")</f>
        <v>2.1924057021129719E-24</v>
      </c>
      <c r="F4170" s="247" t="str">
        <f>IF(AND(D4170&gt;$F$757,D4170&lt;$F$758),C4170,"")</f>
        <v/>
      </c>
      <c r="G4170" s="247" t="str">
        <f>IF(C4170=MAX($C$761:$C$2761),C4170,"")</f>
        <v/>
      </c>
      <c r="H4170" s="247">
        <f>_xlfn.NORM.DIST(B4170,$F$753,$F$754,0)</f>
        <v>1.4737821414464476E-238</v>
      </c>
      <c r="I4170" s="247" t="str">
        <f>IF(H4170=MAX($H$761:$H$2761),C4170,"")</f>
        <v/>
      </c>
      <c r="J4170" s="247"/>
      <c r="K4170" s="247"/>
      <c r="L4170" s="247"/>
      <c r="M4170" s="247"/>
      <c r="N4170" s="247"/>
      <c r="O4170" s="247"/>
      <c r="P4170" s="247"/>
      <c r="Q4170" s="247"/>
      <c r="R4170" s="247"/>
      <c r="AZ4170" s="259"/>
      <c r="BA4170" s="259">
        <f>BA4169+$BD$753</f>
        <v>21.849599999998638</v>
      </c>
      <c r="BB4170" s="274">
        <f t="shared" si="825"/>
        <v>2.6965685636133924E-3</v>
      </c>
      <c r="BC4170" s="259">
        <f t="shared" si="826"/>
        <v>6.8311117121903908E-6</v>
      </c>
      <c r="BD4170" s="259">
        <f t="shared" si="823"/>
        <v>6.8311117121903908E-6</v>
      </c>
      <c r="BE4170" s="254" t="str">
        <f t="shared" si="824"/>
        <v/>
      </c>
    </row>
    <row r="4171" spans="1:57" ht="20.100000000000001" customHeight="1" x14ac:dyDescent="0.25">
      <c r="A4171" s="247">
        <v>3393</v>
      </c>
      <c r="B4171" s="247">
        <f>$B$755+(A4171*$B$758)</f>
        <v>23008.855295434325</v>
      </c>
      <c r="C4171" s="247">
        <f>_xlfn.NORM.DIST($B4171,$B$752,$B$753,0)</f>
        <v>2.1100664397823197E-24</v>
      </c>
      <c r="D4171" s="247">
        <f>_xlfn.NORM.DIST($B4171,$B$752,$B$753,1)</f>
        <v>1</v>
      </c>
      <c r="E4171" s="247">
        <f>IF(OR(D4171&lt;$F$757,D4171&gt;$F$758),C4171,"")</f>
        <v>2.1100664397823197E-24</v>
      </c>
      <c r="F4171" s="247" t="str">
        <f>IF(AND(D4171&gt;$F$757,D4171&lt;$F$758),C4171,"")</f>
        <v/>
      </c>
      <c r="G4171" s="247" t="str">
        <f>IF(C4171=MAX($C$761:$C$2761),C4171,"")</f>
        <v/>
      </c>
      <c r="H4171" s="247">
        <f>_xlfn.NORM.DIST(B4171,$F$753,$F$754,0)</f>
        <v>1.6805923591881343E-238</v>
      </c>
      <c r="I4171" s="247" t="str">
        <f>IF(H4171=MAX($H$761:$H$2761),C4171,"")</f>
        <v/>
      </c>
      <c r="J4171" s="247"/>
      <c r="K4171" s="247"/>
      <c r="L4171" s="247"/>
      <c r="M4171" s="247"/>
      <c r="N4171" s="247"/>
      <c r="O4171" s="247"/>
      <c r="P4171" s="247"/>
      <c r="Q4171" s="247"/>
      <c r="R4171" s="247"/>
      <c r="AZ4171" s="259"/>
      <c r="BA4171" s="259">
        <f>BA4170+$BD$753</f>
        <v>21.855999999998637</v>
      </c>
      <c r="BB4171" s="274">
        <f t="shared" si="825"/>
        <v>2.689737451901202E-3</v>
      </c>
      <c r="BC4171" s="259">
        <f t="shared" si="826"/>
        <v>6.814273754973503E-6</v>
      </c>
      <c r="BD4171" s="259">
        <f t="shared" si="823"/>
        <v>6.814273754973503E-6</v>
      </c>
      <c r="BE4171" s="254" t="str">
        <f t="shared" si="824"/>
        <v/>
      </c>
    </row>
    <row r="4172" spans="1:57" ht="20.100000000000001" customHeight="1" x14ac:dyDescent="0.25">
      <c r="A4172" s="247">
        <v>3394</v>
      </c>
      <c r="B4172" s="247">
        <f>$B$755+(A4172*$B$758)</f>
        <v>23018.470362419459</v>
      </c>
      <c r="C4172" s="247">
        <f>_xlfn.NORM.DIST($B4172,$B$752,$B$753,0)</f>
        <v>2.0307870657737021E-24</v>
      </c>
      <c r="D4172" s="247">
        <f>_xlfn.NORM.DIST($B4172,$B$752,$B$753,1)</f>
        <v>1</v>
      </c>
      <c r="E4172" s="247">
        <f>IF(OR(D4172&lt;$F$757,D4172&gt;$F$758),C4172,"")</f>
        <v>2.0307870657737021E-24</v>
      </c>
      <c r="F4172" s="247" t="str">
        <f>IF(AND(D4172&gt;$F$757,D4172&lt;$F$758),C4172,"")</f>
        <v/>
      </c>
      <c r="G4172" s="247" t="str">
        <f>IF(C4172=MAX($C$761:$C$2761),C4172,"")</f>
        <v/>
      </c>
      <c r="H4172" s="247">
        <f>_xlfn.NORM.DIST(B4172,$F$753,$F$754,0)</f>
        <v>1.9163928021951229E-238</v>
      </c>
      <c r="I4172" s="247" t="str">
        <f>IF(H4172=MAX($H$761:$H$2761),C4172,"")</f>
        <v/>
      </c>
      <c r="J4172" s="247"/>
      <c r="K4172" s="247"/>
      <c r="L4172" s="247"/>
      <c r="M4172" s="247"/>
      <c r="N4172" s="247"/>
      <c r="O4172" s="247"/>
      <c r="P4172" s="247"/>
      <c r="Q4172" s="247"/>
      <c r="R4172" s="247"/>
      <c r="AZ4172" s="259"/>
      <c r="BA4172" s="259">
        <f>BA4171+$BD$753</f>
        <v>21.862399999998637</v>
      </c>
      <c r="BB4172" s="274">
        <f t="shared" si="825"/>
        <v>2.6829231781462285E-3</v>
      </c>
      <c r="BC4172" s="259">
        <f t="shared" si="826"/>
        <v>6.7974758447796046E-6</v>
      </c>
      <c r="BD4172" s="259">
        <f t="shared" si="823"/>
        <v>6.7974758447796046E-6</v>
      </c>
      <c r="BE4172" s="254" t="str">
        <f t="shared" si="824"/>
        <v/>
      </c>
    </row>
    <row r="4173" spans="1:57" ht="20.100000000000001" customHeight="1" x14ac:dyDescent="0.25">
      <c r="A4173" s="247">
        <v>3395</v>
      </c>
      <c r="B4173" s="247">
        <f>$B$755+(A4173*$B$758)</f>
        <v>23028.0854294046</v>
      </c>
      <c r="C4173" s="247">
        <f>_xlfn.NORM.DIST($B4173,$B$752,$B$753,0)</f>
        <v>1.9544551032854296E-24</v>
      </c>
      <c r="D4173" s="247">
        <f>_xlfn.NORM.DIST($B4173,$B$752,$B$753,1)</f>
        <v>1</v>
      </c>
      <c r="E4173" s="247">
        <f>IF(OR(D4173&lt;$F$757,D4173&gt;$F$758),C4173,"")</f>
        <v>1.9544551032854296E-24</v>
      </c>
      <c r="F4173" s="247" t="str">
        <f>IF(AND(D4173&gt;$F$757,D4173&lt;$F$758),C4173,"")</f>
        <v/>
      </c>
      <c r="G4173" s="247" t="str">
        <f>IF(C4173=MAX($C$761:$C$2761),C4173,"")</f>
        <v/>
      </c>
      <c r="H4173" s="247">
        <f>_xlfn.NORM.DIST(B4173,$F$753,$F$754,0)</f>
        <v>2.1852429541977158E-238</v>
      </c>
      <c r="I4173" s="247" t="str">
        <f>IF(H4173=MAX($H$761:$H$2761),C4173,"")</f>
        <v/>
      </c>
      <c r="J4173" s="247"/>
      <c r="K4173" s="247"/>
      <c r="L4173" s="247"/>
      <c r="M4173" s="247"/>
      <c r="N4173" s="247"/>
      <c r="O4173" s="247"/>
      <c r="P4173" s="247"/>
      <c r="Q4173" s="247"/>
      <c r="R4173" s="247"/>
      <c r="AZ4173" s="259"/>
      <c r="BA4173" s="259">
        <f>BA4172+$BD$753</f>
        <v>21.868799999998636</v>
      </c>
      <c r="BB4173" s="274">
        <f t="shared" si="825"/>
        <v>2.6761257023014489E-3</v>
      </c>
      <c r="BC4173" s="259">
        <f t="shared" si="826"/>
        <v>6.780717890935567E-6</v>
      </c>
      <c r="BD4173" s="259">
        <f t="shared" si="823"/>
        <v>6.780717890935567E-6</v>
      </c>
      <c r="BE4173" s="254" t="str">
        <f t="shared" si="824"/>
        <v/>
      </c>
    </row>
    <row r="4174" spans="1:57" ht="20.100000000000001" customHeight="1" x14ac:dyDescent="0.25">
      <c r="A4174" s="248">
        <v>3396</v>
      </c>
      <c r="B4174" s="247">
        <f>$B$755+(A4174*$B$758)</f>
        <v>23037.700496389734</v>
      </c>
      <c r="C4174" s="247">
        <f>_xlfn.NORM.DIST($B4174,$B$752,$B$753,0)</f>
        <v>1.8809621635423472E-24</v>
      </c>
      <c r="D4174" s="247">
        <f>_xlfn.NORM.DIST($B4174,$B$752,$B$753,1)</f>
        <v>1</v>
      </c>
      <c r="E4174" s="247">
        <f>IF(OR(D4174&lt;$F$757,D4174&gt;$F$758),C4174,"")</f>
        <v>1.8809621635423472E-24</v>
      </c>
      <c r="F4174" s="247" t="str">
        <f>IF(AND(D4174&gt;$F$757,D4174&lt;$F$758),C4174,"")</f>
        <v/>
      </c>
      <c r="G4174" s="247" t="str">
        <f>IF(C4174=MAX($C$761:$C$2761),C4174,"")</f>
        <v/>
      </c>
      <c r="H4174" s="247">
        <f>_xlfn.NORM.DIST(B4174,$F$753,$F$754,0)</f>
        <v>2.4917701420202131E-238</v>
      </c>
      <c r="I4174" s="247" t="str">
        <f>IF(H4174=MAX($H$761:$H$2761),C4174,"")</f>
        <v/>
      </c>
      <c r="J4174" s="247"/>
      <c r="K4174" s="247"/>
      <c r="L4174" s="247"/>
      <c r="M4174" s="247"/>
      <c r="N4174" s="247"/>
      <c r="O4174" s="247"/>
      <c r="P4174" s="247"/>
      <c r="Q4174" s="247"/>
      <c r="R4174" s="247"/>
      <c r="AZ4174" s="259"/>
      <c r="BA4174" s="259">
        <f>BA4173+$BD$753</f>
        <v>21.875199999998635</v>
      </c>
      <c r="BB4174" s="274">
        <f t="shared" si="825"/>
        <v>2.6693449844105133E-3</v>
      </c>
      <c r="BC4174" s="259">
        <f t="shared" si="826"/>
        <v>6.7639998029530093E-6</v>
      </c>
      <c r="BD4174" s="259">
        <f t="shared" si="823"/>
        <v>6.7639998029530093E-6</v>
      </c>
      <c r="BE4174" s="254" t="str">
        <f t="shared" si="824"/>
        <v/>
      </c>
    </row>
    <row r="4175" spans="1:57" ht="20.100000000000001" customHeight="1" x14ac:dyDescent="0.25">
      <c r="A4175" s="247">
        <v>3397</v>
      </c>
      <c r="B4175" s="247">
        <f>$B$755+(A4175*$B$758)</f>
        <v>23047.315563374876</v>
      </c>
      <c r="C4175" s="247">
        <f>_xlfn.NORM.DIST($B4175,$B$752,$B$753,0)</f>
        <v>1.8102037989436395E-24</v>
      </c>
      <c r="D4175" s="247">
        <f>_xlfn.NORM.DIST($B4175,$B$752,$B$753,1)</f>
        <v>1</v>
      </c>
      <c r="E4175" s="247">
        <f>IF(OR(D4175&lt;$F$757,D4175&gt;$F$758),C4175,"")</f>
        <v>1.8102037989436395E-24</v>
      </c>
      <c r="F4175" s="247" t="str">
        <f>IF(AND(D4175&gt;$F$757,D4175&lt;$F$758),C4175,"")</f>
        <v/>
      </c>
      <c r="G4175" s="247" t="str">
        <f>IF(C4175=MAX($C$761:$C$2761),C4175,"")</f>
        <v/>
      </c>
      <c r="H4175" s="247">
        <f>_xlfn.NORM.DIST(B4175,$F$753,$F$754,0)</f>
        <v>2.8412488811995096E-238</v>
      </c>
      <c r="I4175" s="247" t="str">
        <f>IF(H4175=MAX($H$761:$H$2761),C4175,"")</f>
        <v/>
      </c>
      <c r="J4175" s="247"/>
      <c r="K4175" s="247"/>
      <c r="L4175" s="247"/>
      <c r="M4175" s="247"/>
      <c r="N4175" s="247"/>
      <c r="O4175" s="247"/>
      <c r="P4175" s="247"/>
      <c r="Q4175" s="247"/>
      <c r="R4175" s="247"/>
      <c r="AZ4175" s="259"/>
      <c r="BA4175" s="259">
        <f>BA4174+$BD$753</f>
        <v>21.881599999998635</v>
      </c>
      <c r="BB4175" s="274">
        <f t="shared" si="825"/>
        <v>2.6625809846075603E-3</v>
      </c>
      <c r="BC4175" s="259">
        <f t="shared" si="826"/>
        <v>6.7473214905322022E-6</v>
      </c>
      <c r="BD4175" s="259">
        <f t="shared" si="823"/>
        <v>6.7473214905322022E-6</v>
      </c>
      <c r="BE4175" s="254" t="str">
        <f t="shared" si="824"/>
        <v/>
      </c>
    </row>
    <row r="4176" spans="1:57" ht="20.100000000000001" customHeight="1" x14ac:dyDescent="0.25">
      <c r="A4176" s="247">
        <v>3398</v>
      </c>
      <c r="B4176" s="247">
        <f>$B$755+(A4176*$B$758)</f>
        <v>23056.93063036001</v>
      </c>
      <c r="C4176" s="247">
        <f>_xlfn.NORM.DIST($B4176,$B$752,$B$753,0)</f>
        <v>1.7420793614230549E-24</v>
      </c>
      <c r="D4176" s="247">
        <f>_xlfn.NORM.DIST($B4176,$B$752,$B$753,1)</f>
        <v>1</v>
      </c>
      <c r="E4176" s="247">
        <f>IF(OR(D4176&lt;$F$757,D4176&gt;$F$758),C4176,"")</f>
        <v>1.7420793614230549E-24</v>
      </c>
      <c r="F4176" s="247" t="str">
        <f>IF(AND(D4176&gt;$F$757,D4176&lt;$F$758),C4176,"")</f>
        <v/>
      </c>
      <c r="G4176" s="247" t="str">
        <f>IF(C4176=MAX($C$761:$C$2761),C4176,"")</f>
        <v/>
      </c>
      <c r="H4176" s="247">
        <f>_xlfn.NORM.DIST(B4176,$F$753,$F$754,0)</f>
        <v>3.2396912968392937E-238</v>
      </c>
      <c r="I4176" s="247" t="str">
        <f>IF(H4176=MAX($H$761:$H$2761),C4176,"")</f>
        <v/>
      </c>
      <c r="J4176" s="247"/>
      <c r="K4176" s="247"/>
      <c r="L4176" s="247"/>
      <c r="M4176" s="247"/>
      <c r="N4176" s="247"/>
      <c r="O4176" s="247"/>
      <c r="P4176" s="247"/>
      <c r="Q4176" s="247"/>
      <c r="R4176" s="247"/>
      <c r="AZ4176" s="259"/>
      <c r="BA4176" s="259">
        <f>BA4175+$BD$753</f>
        <v>21.887999999998634</v>
      </c>
      <c r="BB4176" s="274">
        <f t="shared" si="825"/>
        <v>2.6558336631170281E-3</v>
      </c>
      <c r="BC4176" s="259">
        <f t="shared" si="826"/>
        <v>6.7306828635677052E-6</v>
      </c>
      <c r="BD4176" s="259">
        <f t="shared" si="823"/>
        <v>6.7306828635677052E-6</v>
      </c>
      <c r="BE4176" s="254" t="str">
        <f t="shared" si="824"/>
        <v/>
      </c>
    </row>
    <row r="4177" spans="1:57" ht="20.100000000000001" customHeight="1" x14ac:dyDescent="0.25">
      <c r="A4177" s="247">
        <v>3399</v>
      </c>
      <c r="B4177" s="247">
        <f>$B$755+(A4177*$B$758)</f>
        <v>23066.545697345151</v>
      </c>
      <c r="C4177" s="247">
        <f>_xlfn.NORM.DIST($B4177,$B$752,$B$753,0)</f>
        <v>1.676491865837163E-24</v>
      </c>
      <c r="D4177" s="247">
        <f>_xlfn.NORM.DIST($B4177,$B$752,$B$753,1)</f>
        <v>1</v>
      </c>
      <c r="E4177" s="247">
        <f>IF(OR(D4177&lt;$F$757,D4177&gt;$F$758),C4177,"")</f>
        <v>1.676491865837163E-24</v>
      </c>
      <c r="F4177" s="247" t="str">
        <f>IF(AND(D4177&gt;$F$757,D4177&lt;$F$758),C4177,"")</f>
        <v/>
      </c>
      <c r="G4177" s="247" t="str">
        <f>IF(C4177=MAX($C$761:$C$2761),C4177,"")</f>
        <v/>
      </c>
      <c r="H4177" s="247">
        <f>_xlfn.NORM.DIST(B4177,$F$753,$F$754,0)</f>
        <v>3.6939501639632471E-238</v>
      </c>
      <c r="I4177" s="247" t="str">
        <f>IF(H4177=MAX($H$761:$H$2761),C4177,"")</f>
        <v/>
      </c>
      <c r="J4177" s="247"/>
      <c r="K4177" s="247"/>
      <c r="L4177" s="247"/>
      <c r="M4177" s="247"/>
      <c r="N4177" s="247"/>
      <c r="O4177" s="247"/>
      <c r="P4177" s="247"/>
      <c r="Q4177" s="247"/>
      <c r="R4177" s="247"/>
      <c r="AZ4177" s="259"/>
      <c r="BA4177" s="259">
        <f>BA4176+$BD$753</f>
        <v>21.894399999998633</v>
      </c>
      <c r="BB4177" s="274">
        <f t="shared" si="825"/>
        <v>2.6491029802534604E-3</v>
      </c>
      <c r="BC4177" s="259">
        <f t="shared" si="826"/>
        <v>6.7140838321344889E-6</v>
      </c>
      <c r="BD4177" s="259">
        <f t="shared" si="823"/>
        <v>6.7140838321344889E-6</v>
      </c>
      <c r="BE4177" s="254" t="str">
        <f t="shared" si="824"/>
        <v/>
      </c>
    </row>
    <row r="4178" spans="1:57" ht="20.100000000000001" customHeight="1" x14ac:dyDescent="0.25">
      <c r="A4178" s="247">
        <v>3400</v>
      </c>
      <c r="B4178" s="247">
        <f>$B$755+(A4178*$B$758)</f>
        <v>23076.160764330285</v>
      </c>
      <c r="C4178" s="247">
        <f>_xlfn.NORM.DIST($B4178,$B$752,$B$753,0)</f>
        <v>1.6133478582069542E-24</v>
      </c>
      <c r="D4178" s="247">
        <f>_xlfn.NORM.DIST($B4178,$B$752,$B$753,1)</f>
        <v>1</v>
      </c>
      <c r="E4178" s="247">
        <f>IF(OR(D4178&lt;$F$757,D4178&gt;$F$758),C4178,"")</f>
        <v>1.6133478582069542E-24</v>
      </c>
      <c r="F4178" s="247" t="str">
        <f>IF(AND(D4178&gt;$F$757,D4178&lt;$F$758),C4178,"")</f>
        <v/>
      </c>
      <c r="G4178" s="247" t="str">
        <f>IF(C4178=MAX($C$761:$C$2761),C4178,"")</f>
        <v/>
      </c>
      <c r="H4178" s="247">
        <f>_xlfn.NORM.DIST(B4178,$F$753,$F$754,0)</f>
        <v>4.2118363266943038E-238</v>
      </c>
      <c r="I4178" s="247" t="str">
        <f>IF(H4178=MAX($H$761:$H$2761),C4178,"")</f>
        <v/>
      </c>
      <c r="J4178" s="247"/>
      <c r="K4178" s="247"/>
      <c r="L4178" s="247"/>
      <c r="M4178" s="247"/>
      <c r="N4178" s="247"/>
      <c r="O4178" s="247"/>
      <c r="P4178" s="247"/>
      <c r="Q4178" s="247"/>
      <c r="R4178" s="247"/>
      <c r="AZ4178" s="259"/>
      <c r="BA4178" s="259">
        <f>BA4177+$BD$753</f>
        <v>21.900799999998632</v>
      </c>
      <c r="BB4178" s="274">
        <f t="shared" si="825"/>
        <v>2.6423888964213259E-3</v>
      </c>
      <c r="BC4178" s="259">
        <f t="shared" si="826"/>
        <v>6.6975243065239311E-6</v>
      </c>
      <c r="BD4178" s="259">
        <f t="shared" si="823"/>
        <v>6.6975243065239311E-6</v>
      </c>
      <c r="BE4178" s="254" t="str">
        <f t="shared" si="824"/>
        <v/>
      </c>
    </row>
    <row r="4179" spans="1:57" ht="20.100000000000001" customHeight="1" x14ac:dyDescent="0.25">
      <c r="A4179" s="247">
        <v>3401</v>
      </c>
      <c r="B4179" s="247">
        <f>$B$755+(A4179*$B$758)</f>
        <v>23085.775831315426</v>
      </c>
      <c r="C4179" s="247">
        <f>_xlfn.NORM.DIST($B4179,$B$752,$B$753,0)</f>
        <v>1.5525572886411164E-24</v>
      </c>
      <c r="D4179" s="247">
        <f>_xlfn.NORM.DIST($B4179,$B$752,$B$753,1)</f>
        <v>1</v>
      </c>
      <c r="E4179" s="247">
        <f>IF(OR(D4179&lt;$F$757,D4179&gt;$F$758),C4179,"")</f>
        <v>1.5525572886411164E-24</v>
      </c>
      <c r="F4179" s="247" t="str">
        <f>IF(AND(D4179&gt;$F$757,D4179&lt;$F$758),C4179,"")</f>
        <v/>
      </c>
      <c r="G4179" s="247" t="str">
        <f>IF(C4179=MAX($C$761:$C$2761),C4179,"")</f>
        <v/>
      </c>
      <c r="H4179" s="247">
        <f>_xlfn.NORM.DIST(B4179,$F$753,$F$754,0)</f>
        <v>4.8022525006289601E-238</v>
      </c>
      <c r="I4179" s="247" t="str">
        <f>IF(H4179=MAX($H$761:$H$2761),C4179,"")</f>
        <v/>
      </c>
      <c r="J4179" s="247"/>
      <c r="K4179" s="247"/>
      <c r="L4179" s="247"/>
      <c r="M4179" s="247"/>
      <c r="N4179" s="247"/>
      <c r="O4179" s="247"/>
      <c r="P4179" s="247"/>
      <c r="Q4179" s="247"/>
      <c r="R4179" s="247"/>
      <c r="AZ4179" s="259"/>
      <c r="BA4179" s="259">
        <f>BA4178+$BD$753</f>
        <v>21.907199999998632</v>
      </c>
      <c r="BB4179" s="274">
        <f t="shared" si="825"/>
        <v>2.635691372114802E-3</v>
      </c>
      <c r="BC4179" s="259">
        <f t="shared" si="826"/>
        <v>6.6810041971718248E-6</v>
      </c>
      <c r="BD4179" s="259">
        <f t="shared" si="823"/>
        <v>6.6810041971718248E-6</v>
      </c>
      <c r="BE4179" s="254" t="str">
        <f t="shared" si="824"/>
        <v/>
      </c>
    </row>
    <row r="4180" spans="1:57" ht="20.100000000000001" customHeight="1" x14ac:dyDescent="0.25">
      <c r="A4180" s="248">
        <v>3402</v>
      </c>
      <c r="B4180" s="247">
        <f>$B$755+(A4180*$B$758)</f>
        <v>23095.39089830056</v>
      </c>
      <c r="C4180" s="247">
        <f>_xlfn.NORM.DIST($B4180,$B$752,$B$753,0)</f>
        <v>1.4940333887782705E-24</v>
      </c>
      <c r="D4180" s="247">
        <f>_xlfn.NORM.DIST($B4180,$B$752,$B$753,1)</f>
        <v>1</v>
      </c>
      <c r="E4180" s="247">
        <f>IF(OR(D4180&lt;$F$757,D4180&gt;$F$758),C4180,"")</f>
        <v>1.4940333887782705E-24</v>
      </c>
      <c r="F4180" s="247" t="str">
        <f>IF(AND(D4180&gt;$F$757,D4180&lt;$F$758),C4180,"")</f>
        <v/>
      </c>
      <c r="G4180" s="247" t="str">
        <f>IF(C4180=MAX($C$761:$C$2761),C4180,"")</f>
        <v/>
      </c>
      <c r="H4180" s="247">
        <f>_xlfn.NORM.DIST(B4180,$F$753,$F$754,0)</f>
        <v>5.4753457418368427E-238</v>
      </c>
      <c r="I4180" s="247" t="str">
        <f>IF(H4180=MAX($H$761:$H$2761),C4180,"")</f>
        <v/>
      </c>
      <c r="J4180" s="247"/>
      <c r="K4180" s="247"/>
      <c r="L4180" s="247"/>
      <c r="M4180" s="247"/>
      <c r="N4180" s="247"/>
      <c r="O4180" s="247"/>
      <c r="P4180" s="247"/>
      <c r="Q4180" s="247"/>
      <c r="R4180" s="247"/>
      <c r="AZ4180" s="259"/>
      <c r="BA4180" s="259">
        <f>BA4179+$BD$753</f>
        <v>21.913599999998631</v>
      </c>
      <c r="BB4180" s="274">
        <f t="shared" si="825"/>
        <v>2.6290103679176302E-3</v>
      </c>
      <c r="BC4180" s="259">
        <f t="shared" si="826"/>
        <v>6.6645234147494521E-6</v>
      </c>
      <c r="BD4180" s="259">
        <f t="shared" si="823"/>
        <v>6.6645234147494521E-6</v>
      </c>
      <c r="BE4180" s="254" t="str">
        <f t="shared" si="824"/>
        <v/>
      </c>
    </row>
    <row r="4181" spans="1:57" ht="20.100000000000001" customHeight="1" x14ac:dyDescent="0.25">
      <c r="A4181" s="247">
        <v>3403</v>
      </c>
      <c r="B4181" s="247">
        <f>$B$755+(A4181*$B$758)</f>
        <v>23105.005965285702</v>
      </c>
      <c r="C4181" s="247">
        <f>_xlfn.NORM.DIST($B4181,$B$752,$B$753,0)</f>
        <v>1.4376925535877196E-24</v>
      </c>
      <c r="D4181" s="247">
        <f>_xlfn.NORM.DIST($B4181,$B$752,$B$753,1)</f>
        <v>1</v>
      </c>
      <c r="E4181" s="247">
        <f>IF(OR(D4181&lt;$F$757,D4181&gt;$F$758),C4181,"")</f>
        <v>1.4376925535877196E-24</v>
      </c>
      <c r="F4181" s="247" t="str">
        <f>IF(AND(D4181&gt;$F$757,D4181&lt;$F$758),C4181,"")</f>
        <v/>
      </c>
      <c r="G4181" s="247" t="str">
        <f>IF(C4181=MAX($C$761:$C$2761),C4181,"")</f>
        <v/>
      </c>
      <c r="H4181" s="247">
        <f>_xlfn.NORM.DIST(B4181,$F$753,$F$754,0)</f>
        <v>6.2426811838792573E-238</v>
      </c>
      <c r="I4181" s="247" t="str">
        <f>IF(H4181=MAX($H$761:$H$2761),C4181,"")</f>
        <v/>
      </c>
      <c r="J4181" s="247"/>
      <c r="K4181" s="247"/>
      <c r="L4181" s="247"/>
      <c r="M4181" s="247"/>
      <c r="N4181" s="247"/>
      <c r="O4181" s="247"/>
      <c r="P4181" s="247"/>
      <c r="Q4181" s="247"/>
      <c r="R4181" s="247"/>
      <c r="AZ4181" s="259"/>
      <c r="BA4181" s="259">
        <f>BA4180+$BD$753</f>
        <v>21.91999999999863</v>
      </c>
      <c r="BB4181" s="274">
        <f t="shared" si="825"/>
        <v>2.6223458445028807E-3</v>
      </c>
      <c r="BC4181" s="259">
        <f t="shared" si="826"/>
        <v>6.6480818700790159E-6</v>
      </c>
      <c r="BD4181" s="259">
        <f t="shared" si="823"/>
        <v>6.6480818700790159E-6</v>
      </c>
      <c r="BE4181" s="254" t="str">
        <f t="shared" si="824"/>
        <v/>
      </c>
    </row>
    <row r="4182" spans="1:57" ht="20.100000000000001" customHeight="1" x14ac:dyDescent="0.25">
      <c r="A4182" s="247">
        <v>3404</v>
      </c>
      <c r="B4182" s="247">
        <f>$B$755+(A4182*$B$758)</f>
        <v>23114.621032270836</v>
      </c>
      <c r="C4182" s="247">
        <f>_xlfn.NORM.DIST($B4182,$B$752,$B$753,0)</f>
        <v>1.3834542273773279E-24</v>
      </c>
      <c r="D4182" s="247">
        <f>_xlfn.NORM.DIST($B4182,$B$752,$B$753,1)</f>
        <v>1</v>
      </c>
      <c r="E4182" s="247">
        <f>IF(OR(D4182&lt;$F$757,D4182&gt;$F$758),C4182,"")</f>
        <v>1.3834542273773279E-24</v>
      </c>
      <c r="F4182" s="247" t="str">
        <f>IF(AND(D4182&gt;$F$757,D4182&lt;$F$758),C4182,"")</f>
        <v/>
      </c>
      <c r="G4182" s="247" t="str">
        <f>IF(C4182=MAX($C$761:$C$2761),C4182,"")</f>
        <v/>
      </c>
      <c r="H4182" s="247">
        <f>_xlfn.NORM.DIST(B4182,$F$753,$F$754,0)</f>
        <v>7.1174400063324769E-238</v>
      </c>
      <c r="I4182" s="247" t="str">
        <f>IF(H4182=MAX($H$761:$H$2761),C4182,"")</f>
        <v/>
      </c>
      <c r="J4182" s="247"/>
      <c r="K4182" s="247"/>
      <c r="L4182" s="247"/>
      <c r="M4182" s="247"/>
      <c r="N4182" s="247"/>
      <c r="O4182" s="247"/>
      <c r="P4182" s="247"/>
      <c r="Q4182" s="247"/>
      <c r="R4182" s="247"/>
      <c r="AZ4182" s="259"/>
      <c r="BA4182" s="259">
        <f>BA4181+$BD$753</f>
        <v>21.92639999999863</v>
      </c>
      <c r="BB4182" s="274">
        <f t="shared" si="825"/>
        <v>2.6156977626328017E-3</v>
      </c>
      <c r="BC4182" s="259">
        <f t="shared" si="826"/>
        <v>6.6316794741939217E-6</v>
      </c>
      <c r="BD4182" s="259">
        <f t="shared" si="823"/>
        <v>6.6316794741939217E-6</v>
      </c>
      <c r="BE4182" s="254" t="str">
        <f t="shared" si="824"/>
        <v/>
      </c>
    </row>
    <row r="4183" spans="1:57" ht="20.100000000000001" customHeight="1" x14ac:dyDescent="0.25">
      <c r="A4183" s="247">
        <v>3405</v>
      </c>
      <c r="B4183" s="247">
        <f>$B$755+(A4183*$B$758)</f>
        <v>23124.236099255977</v>
      </c>
      <c r="C4183" s="247">
        <f>_xlfn.NORM.DIST($B4183,$B$752,$B$753,0)</f>
        <v>1.3312407938591629E-24</v>
      </c>
      <c r="D4183" s="247">
        <f>_xlfn.NORM.DIST($B4183,$B$752,$B$753,1)</f>
        <v>1</v>
      </c>
      <c r="E4183" s="247">
        <f>IF(OR(D4183&lt;$F$757,D4183&gt;$F$758),C4183,"")</f>
        <v>1.3312407938591629E-24</v>
      </c>
      <c r="F4183" s="247" t="str">
        <f>IF(AND(D4183&gt;$F$757,D4183&lt;$F$758),C4183,"")</f>
        <v/>
      </c>
      <c r="G4183" s="247" t="str">
        <f>IF(C4183=MAX($C$761:$C$2761),C4183,"")</f>
        <v/>
      </c>
      <c r="H4183" s="247">
        <f>_xlfn.NORM.DIST(B4183,$F$753,$F$754,0)</f>
        <v>8.1146450108338872E-238</v>
      </c>
      <c r="I4183" s="247" t="str">
        <f>IF(H4183=MAX($H$761:$H$2761),C4183,"")</f>
        <v/>
      </c>
      <c r="J4183" s="247"/>
      <c r="K4183" s="247"/>
      <c r="L4183" s="247"/>
      <c r="M4183" s="247"/>
      <c r="N4183" s="247"/>
      <c r="O4183" s="247"/>
      <c r="P4183" s="247"/>
      <c r="Q4183" s="247"/>
      <c r="R4183" s="247"/>
      <c r="AZ4183" s="259"/>
      <c r="BA4183" s="259">
        <f>BA4182+$BD$753</f>
        <v>21.932799999998629</v>
      </c>
      <c r="BB4183" s="274">
        <f t="shared" si="825"/>
        <v>2.6090660831586078E-3</v>
      </c>
      <c r="BC4183" s="259">
        <f t="shared" si="826"/>
        <v>6.6153161383131903E-6</v>
      </c>
      <c r="BD4183" s="259">
        <f t="shared" si="823"/>
        <v>6.6153161383131903E-6</v>
      </c>
      <c r="BE4183" s="254" t="str">
        <f t="shared" si="824"/>
        <v/>
      </c>
    </row>
    <row r="4184" spans="1:57" ht="20.100000000000001" customHeight="1" x14ac:dyDescent="0.25">
      <c r="A4184" s="247">
        <v>3406</v>
      </c>
      <c r="B4184" s="247">
        <f>$B$755+(A4184*$B$758)</f>
        <v>23133.851166241111</v>
      </c>
      <c r="C4184" s="247">
        <f>_xlfn.NORM.DIST($B4184,$B$752,$B$753,0)</f>
        <v>1.2809774701317097E-24</v>
      </c>
      <c r="D4184" s="247">
        <f>_xlfn.NORM.DIST($B4184,$B$752,$B$753,1)</f>
        <v>1</v>
      </c>
      <c r="E4184" s="247">
        <f>IF(OR(D4184&lt;$F$757,D4184&gt;$F$758),C4184,"")</f>
        <v>1.2809774701317097E-24</v>
      </c>
      <c r="F4184" s="247" t="str">
        <f>IF(AND(D4184&gt;$F$757,D4184&lt;$F$758),C4184,"")</f>
        <v/>
      </c>
      <c r="G4184" s="247" t="str">
        <f>IF(C4184=MAX($C$761:$C$2761),C4184,"")</f>
        <v/>
      </c>
      <c r="H4184" s="247">
        <f>_xlfn.NORM.DIST(B4184,$F$753,$F$754,0)</f>
        <v>9.2514176504866271E-238</v>
      </c>
      <c r="I4184" s="247" t="str">
        <f>IF(H4184=MAX($H$761:$H$2761),C4184,"")</f>
        <v/>
      </c>
      <c r="J4184" s="247"/>
      <c r="K4184" s="247"/>
      <c r="L4184" s="247"/>
      <c r="M4184" s="247"/>
      <c r="N4184" s="247"/>
      <c r="O4184" s="247"/>
      <c r="P4184" s="247"/>
      <c r="Q4184" s="247"/>
      <c r="R4184" s="247"/>
      <c r="AZ4184" s="259"/>
      <c r="BA4184" s="259">
        <f>BA4183+$BD$753</f>
        <v>21.939199999998628</v>
      </c>
      <c r="BB4184" s="274">
        <f t="shared" si="825"/>
        <v>2.6024507670202946E-3</v>
      </c>
      <c r="BC4184" s="259">
        <f t="shared" si="826"/>
        <v>6.5989917738310498E-6</v>
      </c>
      <c r="BD4184" s="259">
        <f t="shared" si="823"/>
        <v>6.5989917738310498E-6</v>
      </c>
      <c r="BE4184" s="254" t="str">
        <f t="shared" si="824"/>
        <v/>
      </c>
    </row>
    <row r="4185" spans="1:57" ht="20.100000000000001" customHeight="1" x14ac:dyDescent="0.25">
      <c r="A4185" s="247">
        <v>3407</v>
      </c>
      <c r="B4185" s="247">
        <f>$B$755+(A4185*$B$758)</f>
        <v>23143.466233226252</v>
      </c>
      <c r="C4185" s="247">
        <f>_xlfn.NORM.DIST($B4185,$B$752,$B$753,0)</f>
        <v>1.2325922044394336E-24</v>
      </c>
      <c r="D4185" s="247">
        <f>_xlfn.NORM.DIST($B4185,$B$752,$B$753,1)</f>
        <v>1</v>
      </c>
      <c r="E4185" s="247">
        <f>IF(OR(D4185&lt;$F$757,D4185&gt;$F$758),C4185,"")</f>
        <v>1.2325922044394336E-24</v>
      </c>
      <c r="F4185" s="247" t="str">
        <f>IF(AND(D4185&gt;$F$757,D4185&lt;$F$758),C4185,"")</f>
        <v/>
      </c>
      <c r="G4185" s="247" t="str">
        <f>IF(C4185=MAX($C$761:$C$2761),C4185,"")</f>
        <v/>
      </c>
      <c r="H4185" s="247">
        <f>_xlfn.NORM.DIST(B4185,$F$753,$F$754,0)</f>
        <v>1.0547270893647148E-237</v>
      </c>
      <c r="I4185" s="247" t="str">
        <f>IF(H4185=MAX($H$761:$H$2761),C4185,"")</f>
        <v/>
      </c>
      <c r="J4185" s="247"/>
      <c r="K4185" s="247"/>
      <c r="L4185" s="247"/>
      <c r="M4185" s="247"/>
      <c r="N4185" s="247"/>
      <c r="O4185" s="247"/>
      <c r="P4185" s="247"/>
      <c r="Q4185" s="247"/>
      <c r="R4185" s="247"/>
      <c r="AZ4185" s="259"/>
      <c r="BA4185" s="259">
        <f>BA4184+$BD$753</f>
        <v>21.945599999998628</v>
      </c>
      <c r="BB4185" s="274">
        <f t="shared" si="825"/>
        <v>2.5958517752464635E-3</v>
      </c>
      <c r="BC4185" s="259">
        <f t="shared" si="826"/>
        <v>6.5827062923273436E-6</v>
      </c>
      <c r="BD4185" s="259">
        <f t="shared" si="823"/>
        <v>6.5827062923273436E-6</v>
      </c>
      <c r="BE4185" s="254" t="str">
        <f t="shared" si="824"/>
        <v/>
      </c>
    </row>
    <row r="4186" spans="1:57" ht="20.100000000000001" customHeight="1" x14ac:dyDescent="0.25">
      <c r="A4186" s="247">
        <v>3408</v>
      </c>
      <c r="B4186" s="247">
        <f>$B$755+(A4186*$B$758)</f>
        <v>23153.081300211386</v>
      </c>
      <c r="C4186" s="247">
        <f>_xlfn.NORM.DIST($B4186,$B$752,$B$753,0)</f>
        <v>1.1860155775780367E-24</v>
      </c>
      <c r="D4186" s="247">
        <f>_xlfn.NORM.DIST($B4186,$B$752,$B$753,1)</f>
        <v>1</v>
      </c>
      <c r="E4186" s="247">
        <f>IF(OR(D4186&lt;$F$757,D4186&gt;$F$758),C4186,"")</f>
        <v>1.1860155775780367E-24</v>
      </c>
      <c r="F4186" s="247" t="str">
        <f>IF(AND(D4186&gt;$F$757,D4186&lt;$F$758),C4186,"")</f>
        <v/>
      </c>
      <c r="G4186" s="247" t="str">
        <f>IF(C4186=MAX($C$761:$C$2761),C4186,"")</f>
        <v/>
      </c>
      <c r="H4186" s="247">
        <f>_xlfn.NORM.DIST(B4186,$F$753,$F$754,0)</f>
        <v>1.2024442912656798E-237</v>
      </c>
      <c r="I4186" s="247" t="str">
        <f>IF(H4186=MAX($H$761:$H$2761),C4186,"")</f>
        <v/>
      </c>
      <c r="J4186" s="247"/>
      <c r="K4186" s="247"/>
      <c r="L4186" s="247"/>
      <c r="M4186" s="247"/>
      <c r="N4186" s="247"/>
      <c r="O4186" s="247"/>
      <c r="P4186" s="247"/>
      <c r="Q4186" s="247"/>
      <c r="R4186" s="247"/>
      <c r="AZ4186" s="259"/>
      <c r="BA4186" s="259">
        <f>BA4185+$BD$753</f>
        <v>21.951999999998627</v>
      </c>
      <c r="BB4186" s="274">
        <f t="shared" si="825"/>
        <v>2.5892690689541362E-3</v>
      </c>
      <c r="BC4186" s="259">
        <f t="shared" si="826"/>
        <v>6.5664596055961533E-6</v>
      </c>
      <c r="BD4186" s="259">
        <f t="shared" si="823"/>
        <v>6.5664596055961533E-6</v>
      </c>
      <c r="BE4186" s="254" t="str">
        <f t="shared" si="824"/>
        <v/>
      </c>
    </row>
    <row r="4187" spans="1:57" ht="20.100000000000001" customHeight="1" x14ac:dyDescent="0.25">
      <c r="A4187" s="248">
        <v>3409</v>
      </c>
      <c r="B4187" s="247">
        <f>$B$755+(A4187*$B$758)</f>
        <v>23162.696367196528</v>
      </c>
      <c r="C4187" s="247">
        <f>_xlfn.NORM.DIST($B4187,$B$752,$B$753,0)</f>
        <v>1.1411807078159015E-24</v>
      </c>
      <c r="D4187" s="247">
        <f>_xlfn.NORM.DIST($B4187,$B$752,$B$753,1)</f>
        <v>1</v>
      </c>
      <c r="E4187" s="247">
        <f>IF(OR(D4187&lt;$F$757,D4187&gt;$F$758),C4187,"")</f>
        <v>1.1411807078159015E-24</v>
      </c>
      <c r="F4187" s="247" t="str">
        <f>IF(AND(D4187&gt;$F$757,D4187&lt;$F$758),C4187,"")</f>
        <v/>
      </c>
      <c r="G4187" s="247" t="str">
        <f>IF(C4187=MAX($C$761:$C$2761),C4187,"")</f>
        <v/>
      </c>
      <c r="H4187" s="247">
        <f>_xlfn.NORM.DIST(B4187,$F$753,$F$754,0)</f>
        <v>1.3708277282395103E-237</v>
      </c>
      <c r="I4187" s="247" t="str">
        <f>IF(H4187=MAX($H$761:$H$2761),C4187,"")</f>
        <v/>
      </c>
      <c r="J4187" s="247"/>
      <c r="K4187" s="247"/>
      <c r="L4187" s="247"/>
      <c r="M4187" s="247"/>
      <c r="N4187" s="247"/>
      <c r="O4187" s="247"/>
      <c r="P4187" s="247"/>
      <c r="Q4187" s="247"/>
      <c r="R4187" s="247"/>
      <c r="AZ4187" s="259"/>
      <c r="BA4187" s="259">
        <f>BA4186+$BD$753</f>
        <v>21.958399999998626</v>
      </c>
      <c r="BB4187" s="274">
        <f t="shared" si="825"/>
        <v>2.58270260934854E-3</v>
      </c>
      <c r="BC4187" s="259">
        <f t="shared" si="826"/>
        <v>6.5502516255889869E-6</v>
      </c>
      <c r="BD4187" s="259">
        <f t="shared" si="823"/>
        <v>6.5502516255889869E-6</v>
      </c>
      <c r="BE4187" s="254" t="str">
        <f t="shared" si="824"/>
        <v/>
      </c>
    </row>
    <row r="4188" spans="1:57" ht="20.100000000000001" customHeight="1" x14ac:dyDescent="0.25">
      <c r="A4188" s="247">
        <v>3410</v>
      </c>
      <c r="B4188" s="247">
        <f>$B$755+(A4188*$B$758)</f>
        <v>23172.311434181662</v>
      </c>
      <c r="C4188" s="247">
        <f>_xlfn.NORM.DIST($B4188,$B$752,$B$753,0)</f>
        <v>1.0980231592090594E-24</v>
      </c>
      <c r="D4188" s="247">
        <f>_xlfn.NORM.DIST($B4188,$B$752,$B$753,1)</f>
        <v>1</v>
      </c>
      <c r="E4188" s="247">
        <f>IF(OR(D4188&lt;$F$757,D4188&gt;$F$758),C4188,"")</f>
        <v>1.0980231592090594E-24</v>
      </c>
      <c r="F4188" s="247" t="str">
        <f>IF(AND(D4188&gt;$F$757,D4188&lt;$F$758),C4188,"")</f>
        <v/>
      </c>
      <c r="G4188" s="247" t="str">
        <f>IF(C4188=MAX($C$761:$C$2761),C4188,"")</f>
        <v/>
      </c>
      <c r="H4188" s="247">
        <f>_xlfn.NORM.DIST(B4188,$F$753,$F$754,0)</f>
        <v>1.5627656164209781E-237</v>
      </c>
      <c r="I4188" s="247" t="str">
        <f>IF(H4188=MAX($H$761:$H$2761),C4188,"")</f>
        <v/>
      </c>
      <c r="J4188" s="247"/>
      <c r="K4188" s="247"/>
      <c r="L4188" s="247"/>
      <c r="M4188" s="247"/>
      <c r="N4188" s="247"/>
      <c r="O4188" s="247"/>
      <c r="P4188" s="247"/>
      <c r="Q4188" s="247"/>
      <c r="R4188" s="247"/>
      <c r="AZ4188" s="259"/>
      <c r="BA4188" s="259">
        <f>BA4187+$BD$753</f>
        <v>21.964799999998625</v>
      </c>
      <c r="BB4188" s="274">
        <f t="shared" si="825"/>
        <v>2.576152357722951E-3</v>
      </c>
      <c r="BC4188" s="259">
        <f t="shared" si="826"/>
        <v>6.534082264443835E-6</v>
      </c>
      <c r="BD4188" s="259">
        <f t="shared" si="823"/>
        <v>6.534082264443835E-6</v>
      </c>
      <c r="BE4188" s="254" t="str">
        <f t="shared" si="824"/>
        <v/>
      </c>
    </row>
    <row r="4189" spans="1:57" ht="20.100000000000001" customHeight="1" x14ac:dyDescent="0.25">
      <c r="A4189" s="247">
        <v>3411</v>
      </c>
      <c r="B4189" s="247">
        <f>$B$755+(A4189*$B$758)</f>
        <v>23181.926501166803</v>
      </c>
      <c r="C4189" s="247">
        <f>_xlfn.NORM.DIST($B4189,$B$752,$B$753,0)</f>
        <v>1.0564808531888645E-24</v>
      </c>
      <c r="D4189" s="247">
        <f>_xlfn.NORM.DIST($B4189,$B$752,$B$753,1)</f>
        <v>1</v>
      </c>
      <c r="E4189" s="247">
        <f>IF(OR(D4189&lt;$F$757,D4189&gt;$F$758),C4189,"")</f>
        <v>1.0564808531888645E-24</v>
      </c>
      <c r="F4189" s="247" t="str">
        <f>IF(AND(D4189&gt;$F$757,D4189&lt;$F$758),C4189,"")</f>
        <v/>
      </c>
      <c r="G4189" s="247" t="str">
        <f>IF(C4189=MAX($C$761:$C$2761),C4189,"")</f>
        <v/>
      </c>
      <c r="H4189" s="247">
        <f>_xlfn.NORM.DIST(B4189,$F$753,$F$754,0)</f>
        <v>1.7815493851553088E-237</v>
      </c>
      <c r="I4189" s="247" t="str">
        <f>IF(H4189=MAX($H$761:$H$2761),C4189,"")</f>
        <v/>
      </c>
      <c r="J4189" s="247"/>
      <c r="K4189" s="247"/>
      <c r="L4189" s="247"/>
      <c r="M4189" s="247"/>
      <c r="N4189" s="247"/>
      <c r="O4189" s="247"/>
      <c r="P4189" s="247"/>
      <c r="Q4189" s="247"/>
      <c r="R4189" s="247"/>
      <c r="AZ4189" s="259"/>
      <c r="BA4189" s="259">
        <f>BA4188+$BD$753</f>
        <v>21.971199999998625</v>
      </c>
      <c r="BB4189" s="274">
        <f t="shared" si="825"/>
        <v>2.5696182754585072E-3</v>
      </c>
      <c r="BC4189" s="259">
        <f t="shared" si="826"/>
        <v>6.5179514345111919E-6</v>
      </c>
      <c r="BD4189" s="259">
        <f t="shared" si="823"/>
        <v>6.5179514345111919E-6</v>
      </c>
      <c r="BE4189" s="254" t="str">
        <f t="shared" si="824"/>
        <v/>
      </c>
    </row>
    <row r="4190" spans="1:57" ht="20.100000000000001" customHeight="1" x14ac:dyDescent="0.25">
      <c r="A4190" s="247">
        <v>3412</v>
      </c>
      <c r="B4190" s="247">
        <f>$B$755+(A4190*$B$758)</f>
        <v>23191.541568151937</v>
      </c>
      <c r="C4190" s="247">
        <f>_xlfn.NORM.DIST($B4190,$B$752,$B$753,0)</f>
        <v>1.0164939833080304E-24</v>
      </c>
      <c r="D4190" s="247">
        <f>_xlfn.NORM.DIST($B4190,$B$752,$B$753,1)</f>
        <v>1</v>
      </c>
      <c r="E4190" s="247">
        <f>IF(OR(D4190&lt;$F$757,D4190&gt;$F$758),C4190,"")</f>
        <v>1.0164939833080304E-24</v>
      </c>
      <c r="F4190" s="247" t="str">
        <f>IF(AND(D4190&gt;$F$757,D4190&lt;$F$758),C4190,"")</f>
        <v/>
      </c>
      <c r="G4190" s="247" t="str">
        <f>IF(C4190=MAX($C$761:$C$2761),C4190,"")</f>
        <v/>
      </c>
      <c r="H4190" s="247">
        <f>_xlfn.NORM.DIST(B4190,$F$753,$F$754,0)</f>
        <v>2.0309299079217766E-237</v>
      </c>
      <c r="I4190" s="247" t="str">
        <f>IF(H4190=MAX($H$761:$H$2761),C4190,"")</f>
        <v/>
      </c>
      <c r="J4190" s="247"/>
      <c r="K4190" s="247"/>
      <c r="L4190" s="247"/>
      <c r="M4190" s="247"/>
      <c r="N4190" s="247"/>
      <c r="O4190" s="247"/>
      <c r="P4190" s="247"/>
      <c r="Q4190" s="247"/>
      <c r="R4190" s="247"/>
      <c r="AZ4190" s="259"/>
      <c r="BA4190" s="259">
        <f>BA4189+$BD$753</f>
        <v>21.977599999998624</v>
      </c>
      <c r="BB4190" s="274">
        <f t="shared" si="825"/>
        <v>2.563100324023996E-3</v>
      </c>
      <c r="BC4190" s="259">
        <f t="shared" si="826"/>
        <v>6.5018590482946413E-6</v>
      </c>
      <c r="BD4190" s="259">
        <f t="shared" si="823"/>
        <v>6.5018590482946413E-6</v>
      </c>
      <c r="BE4190" s="254" t="str">
        <f t="shared" si="824"/>
        <v/>
      </c>
    </row>
    <row r="4191" spans="1:57" ht="20.100000000000001" customHeight="1" x14ac:dyDescent="0.25">
      <c r="A4191" s="247">
        <v>3413</v>
      </c>
      <c r="B4191" s="247">
        <f>$B$755+(A4191*$B$758)</f>
        <v>23201.156635137078</v>
      </c>
      <c r="C4191" s="247">
        <f>_xlfn.NORM.DIST($B4191,$B$752,$B$753,0)</f>
        <v>9.7800493303275342E-25</v>
      </c>
      <c r="D4191" s="247">
        <f>_xlfn.NORM.DIST($B4191,$B$752,$B$753,1)</f>
        <v>1</v>
      </c>
      <c r="E4191" s="247">
        <f>IF(OR(D4191&lt;$F$757,D4191&gt;$F$758),C4191,"")</f>
        <v>9.7800493303275342E-25</v>
      </c>
      <c r="F4191" s="247" t="str">
        <f>IF(AND(D4191&gt;$F$757,D4191&lt;$F$758),C4191,"")</f>
        <v/>
      </c>
      <c r="G4191" s="247" t="str">
        <f>IF(C4191=MAX($C$761:$C$2761),C4191,"")</f>
        <v/>
      </c>
      <c r="H4191" s="247">
        <f>_xlfn.NORM.DIST(B4191,$F$753,$F$754,0)</f>
        <v>2.3151815666558442E-237</v>
      </c>
      <c r="I4191" s="247" t="str">
        <f>IF(H4191=MAX($H$761:$H$2761),C4191,"")</f>
        <v/>
      </c>
      <c r="J4191" s="247"/>
      <c r="K4191" s="247"/>
      <c r="L4191" s="247"/>
      <c r="M4191" s="247"/>
      <c r="N4191" s="247"/>
      <c r="O4191" s="247"/>
      <c r="P4191" s="247"/>
      <c r="Q4191" s="247"/>
      <c r="R4191" s="247"/>
      <c r="AZ4191" s="259"/>
      <c r="BA4191" s="259">
        <f>BA4190+$BD$753</f>
        <v>21.983999999998623</v>
      </c>
      <c r="BB4191" s="274">
        <f t="shared" si="825"/>
        <v>2.5565984649757014E-3</v>
      </c>
      <c r="BC4191" s="259">
        <f t="shared" si="826"/>
        <v>6.4858050184989947E-6</v>
      </c>
      <c r="BD4191" s="259">
        <f t="shared" si="823"/>
        <v>6.4858050184989947E-6</v>
      </c>
      <c r="BE4191" s="254" t="str">
        <f t="shared" si="824"/>
        <v/>
      </c>
    </row>
    <row r="4192" spans="1:57" ht="20.100000000000001" customHeight="1" x14ac:dyDescent="0.25">
      <c r="A4192" s="247">
        <v>3414</v>
      </c>
      <c r="B4192" s="247">
        <f>$B$755+(A4192*$B$758)</f>
        <v>23210.771702122212</v>
      </c>
      <c r="C4192" s="247">
        <f>_xlfn.NORM.DIST($B4192,$B$752,$B$753,0)</f>
        <v>9.4095819647425718E-25</v>
      </c>
      <c r="D4192" s="247">
        <f>_xlfn.NORM.DIST($B4192,$B$752,$B$753,1)</f>
        <v>1</v>
      </c>
      <c r="E4192" s="247">
        <f>IF(OR(D4192&lt;$F$757,D4192&gt;$F$758),C4192,"")</f>
        <v>9.4095819647425718E-25</v>
      </c>
      <c r="F4192" s="247" t="str">
        <f>IF(AND(D4192&gt;$F$757,D4192&lt;$F$758),C4192,"")</f>
        <v/>
      </c>
      <c r="G4192" s="247" t="str">
        <f>IF(C4192=MAX($C$761:$C$2761),C4192,"")</f>
        <v/>
      </c>
      <c r="H4192" s="247">
        <f>_xlfn.NORM.DIST(B4192,$F$753,$F$754,0)</f>
        <v>2.6391752395350374E-237</v>
      </c>
      <c r="I4192" s="247" t="str">
        <f>IF(H4192=MAX($H$761:$H$2761),C4192,"")</f>
        <v/>
      </c>
      <c r="J4192" s="247"/>
      <c r="K4192" s="247"/>
      <c r="L4192" s="247"/>
      <c r="M4192" s="247"/>
      <c r="N4192" s="247"/>
      <c r="O4192" s="247"/>
      <c r="P4192" s="247"/>
      <c r="Q4192" s="247"/>
      <c r="R4192" s="247"/>
      <c r="AZ4192" s="259"/>
      <c r="BA4192" s="259">
        <f>BA4191+$BD$753</f>
        <v>21.990399999998623</v>
      </c>
      <c r="BB4192" s="274">
        <f t="shared" si="825"/>
        <v>2.5501126599572024E-3</v>
      </c>
      <c r="BC4192" s="259">
        <f t="shared" si="826"/>
        <v>6.4697892580159802E-6</v>
      </c>
      <c r="BD4192" s="259">
        <f t="shared" si="823"/>
        <v>6.4697892580159802E-6</v>
      </c>
      <c r="BE4192" s="254" t="str">
        <f t="shared" si="824"/>
        <v/>
      </c>
    </row>
    <row r="4193" spans="1:57" ht="20.100000000000001" customHeight="1" x14ac:dyDescent="0.25">
      <c r="A4193" s="248">
        <v>3415</v>
      </c>
      <c r="B4193" s="247">
        <f>$B$755+(A4193*$B$758)</f>
        <v>23220.386769107346</v>
      </c>
      <c r="C4193" s="247">
        <f>_xlfn.NORM.DIST($B4193,$B$752,$B$753,0)</f>
        <v>9.0530030195516675E-25</v>
      </c>
      <c r="D4193" s="247">
        <f>_xlfn.NORM.DIST($B4193,$B$752,$B$753,1)</f>
        <v>1</v>
      </c>
      <c r="E4193" s="247">
        <f>IF(OR(D4193&lt;$F$757,D4193&gt;$F$758),C4193,"")</f>
        <v>9.0530030195516675E-25</v>
      </c>
      <c r="F4193" s="247" t="str">
        <f>IF(AND(D4193&gt;$F$757,D4193&lt;$F$758),C4193,"")</f>
        <v/>
      </c>
      <c r="G4193" s="247" t="str">
        <f>IF(C4193=MAX($C$761:$C$2761),C4193,"")</f>
        <v/>
      </c>
      <c r="H4193" s="247">
        <f>_xlfn.NORM.DIST(B4193,$F$753,$F$754,0)</f>
        <v>3.0084614538428162E-237</v>
      </c>
      <c r="I4193" s="247" t="str">
        <f>IF(H4193=MAX($H$761:$H$2761),C4193,"")</f>
        <v/>
      </c>
      <c r="J4193" s="247"/>
      <c r="K4193" s="247"/>
      <c r="L4193" s="247"/>
      <c r="M4193" s="247"/>
      <c r="N4193" s="247"/>
      <c r="O4193" s="247"/>
      <c r="P4193" s="247"/>
      <c r="Q4193" s="247"/>
      <c r="R4193" s="247"/>
      <c r="AZ4193" s="259"/>
      <c r="BA4193" s="259">
        <f>BA4192+$BD$753</f>
        <v>21.996799999998622</v>
      </c>
      <c r="BB4193" s="274">
        <f t="shared" si="825"/>
        <v>2.5436428706991864E-3</v>
      </c>
      <c r="BC4193" s="259">
        <f t="shared" si="826"/>
        <v>6.4538116799181706E-6</v>
      </c>
      <c r="BD4193" s="259">
        <f t="shared" si="823"/>
        <v>6.4538116799181706E-6</v>
      </c>
      <c r="BE4193" s="254" t="str">
        <f t="shared" si="824"/>
        <v/>
      </c>
    </row>
    <row r="4194" spans="1:57" ht="20.100000000000001" customHeight="1" x14ac:dyDescent="0.25">
      <c r="A4194" s="247">
        <v>3416</v>
      </c>
      <c r="B4194" s="247">
        <f>$B$755+(A4194*$B$758)</f>
        <v>23230.001836092488</v>
      </c>
      <c r="C4194" s="247">
        <f>_xlfn.NORM.DIST($B4194,$B$752,$B$753,0)</f>
        <v>8.7097973831106692E-25</v>
      </c>
      <c r="D4194" s="247">
        <f>_xlfn.NORM.DIST($B4194,$B$752,$B$753,1)</f>
        <v>1</v>
      </c>
      <c r="E4194" s="247">
        <f>IF(OR(D4194&lt;$F$757,D4194&gt;$F$758),C4194,"")</f>
        <v>8.7097973831106692E-25</v>
      </c>
      <c r="F4194" s="247" t="str">
        <f>IF(AND(D4194&gt;$F$757,D4194&lt;$F$758),C4194,"")</f>
        <v/>
      </c>
      <c r="G4194" s="247" t="str">
        <f>IF(C4194=MAX($C$761:$C$2761),C4194,"")</f>
        <v/>
      </c>
      <c r="H4194" s="247">
        <f>_xlfn.NORM.DIST(B4194,$F$753,$F$754,0)</f>
        <v>3.4293651180841425E-237</v>
      </c>
      <c r="I4194" s="247" t="str">
        <f>IF(H4194=MAX($H$761:$H$2761),C4194,"")</f>
        <v/>
      </c>
      <c r="J4194" s="247"/>
      <c r="K4194" s="247"/>
      <c r="L4194" s="247"/>
      <c r="M4194" s="247"/>
      <c r="N4194" s="247"/>
      <c r="O4194" s="247"/>
      <c r="P4194" s="247"/>
      <c r="Q4194" s="247"/>
      <c r="R4194" s="247"/>
      <c r="AZ4194" s="259"/>
      <c r="BA4194" s="259">
        <f>BA4193+$BD$753</f>
        <v>22.003199999998621</v>
      </c>
      <c r="BB4194" s="274">
        <f t="shared" si="825"/>
        <v>2.5371890590192682E-3</v>
      </c>
      <c r="BC4194" s="259">
        <f t="shared" si="826"/>
        <v>6.4378721974550808E-6</v>
      </c>
      <c r="BD4194" s="259">
        <f t="shared" si="823"/>
        <v>6.4378721974550808E-6</v>
      </c>
      <c r="BE4194" s="254" t="str">
        <f t="shared" si="824"/>
        <v/>
      </c>
    </row>
    <row r="4195" spans="1:57" ht="20.100000000000001" customHeight="1" x14ac:dyDescent="0.25">
      <c r="A4195" s="247">
        <v>3417</v>
      </c>
      <c r="B4195" s="247">
        <f>$B$755+(A4195*$B$758)</f>
        <v>23239.616903077622</v>
      </c>
      <c r="C4195" s="247">
        <f>_xlfn.NORM.DIST($B4195,$B$752,$B$753,0)</f>
        <v>8.3794688383063239E-25</v>
      </c>
      <c r="D4195" s="247">
        <f>_xlfn.NORM.DIST($B4195,$B$752,$B$753,1)</f>
        <v>1</v>
      </c>
      <c r="E4195" s="247">
        <f>IF(OR(D4195&lt;$F$757,D4195&gt;$F$758),C4195,"")</f>
        <v>8.3794688383063239E-25</v>
      </c>
      <c r="F4195" s="247" t="str">
        <f>IF(AND(D4195&gt;$F$757,D4195&lt;$F$758),C4195,"")</f>
        <v/>
      </c>
      <c r="G4195" s="247" t="str">
        <f>IF(C4195=MAX($C$761:$C$2761),C4195,"")</f>
        <v/>
      </c>
      <c r="H4195" s="247">
        <f>_xlfn.NORM.DIST(B4195,$F$753,$F$754,0)</f>
        <v>3.9090934440560424E-237</v>
      </c>
      <c r="I4195" s="247" t="str">
        <f>IF(H4195=MAX($H$761:$H$2761),C4195,"")</f>
        <v/>
      </c>
      <c r="J4195" s="247"/>
      <c r="K4195" s="247"/>
      <c r="L4195" s="247"/>
      <c r="M4195" s="247"/>
      <c r="N4195" s="247"/>
      <c r="O4195" s="247"/>
      <c r="P4195" s="247"/>
      <c r="Q4195" s="247"/>
      <c r="R4195" s="247"/>
      <c r="AZ4195" s="259"/>
      <c r="BA4195" s="259">
        <f>BA4194+$BD$753</f>
        <v>22.00959999999862</v>
      </c>
      <c r="BB4195" s="274">
        <f t="shared" si="825"/>
        <v>2.5307511868218131E-3</v>
      </c>
      <c r="BC4195" s="259">
        <f t="shared" si="826"/>
        <v>6.421970724067045E-6</v>
      </c>
      <c r="BD4195" s="259">
        <f t="shared" si="823"/>
        <v>6.421970724067045E-6</v>
      </c>
      <c r="BE4195" s="254" t="str">
        <f t="shared" si="824"/>
        <v/>
      </c>
    </row>
    <row r="4196" spans="1:57" ht="20.100000000000001" customHeight="1" x14ac:dyDescent="0.25">
      <c r="A4196" s="247">
        <v>3418</v>
      </c>
      <c r="B4196" s="247">
        <f>$B$755+(A4196*$B$758)</f>
        <v>23249.231970062763</v>
      </c>
      <c r="C4196" s="247">
        <f>_xlfn.NORM.DIST($B4196,$B$752,$B$753,0)</f>
        <v>8.0615393774048563E-25</v>
      </c>
      <c r="D4196" s="247">
        <f>_xlfn.NORM.DIST($B4196,$B$752,$B$753,1)</f>
        <v>1</v>
      </c>
      <c r="E4196" s="247">
        <f>IF(OR(D4196&lt;$F$757,D4196&gt;$F$758),C4196,"")</f>
        <v>8.0615393774048563E-25</v>
      </c>
      <c r="F4196" s="247" t="str">
        <f>IF(AND(D4196&gt;$F$757,D4196&lt;$F$758),C4196,"")</f>
        <v/>
      </c>
      <c r="G4196" s="247" t="str">
        <f>IF(C4196=MAX($C$761:$C$2761),C4196,"")</f>
        <v/>
      </c>
      <c r="H4196" s="247">
        <f>_xlfn.NORM.DIST(B4196,$F$753,$F$754,0)</f>
        <v>4.455858893402297E-237</v>
      </c>
      <c r="I4196" s="247" t="str">
        <f>IF(H4196=MAX($H$761:$H$2761),C4196,"")</f>
        <v/>
      </c>
      <c r="J4196" s="247"/>
      <c r="K4196" s="247"/>
      <c r="L4196" s="247"/>
      <c r="M4196" s="247"/>
      <c r="N4196" s="247"/>
      <c r="O4196" s="247"/>
      <c r="P4196" s="247"/>
      <c r="Q4196" s="247"/>
      <c r="R4196" s="247"/>
      <c r="AZ4196" s="259"/>
      <c r="BA4196" s="259">
        <f>BA4195+$BD$753</f>
        <v>22.01599999999862</v>
      </c>
      <c r="BB4196" s="274">
        <f t="shared" si="825"/>
        <v>2.5243292160977461E-3</v>
      </c>
      <c r="BC4196" s="259">
        <f t="shared" si="826"/>
        <v>6.4061071733769771E-6</v>
      </c>
      <c r="BD4196" s="259">
        <f t="shared" si="823"/>
        <v>6.4061071733769771E-6</v>
      </c>
      <c r="BE4196" s="254" t="str">
        <f t="shared" si="824"/>
        <v/>
      </c>
    </row>
    <row r="4197" spans="1:57" ht="20.100000000000001" customHeight="1" x14ac:dyDescent="0.25">
      <c r="A4197" s="247">
        <v>3419</v>
      </c>
      <c r="B4197" s="247">
        <f>$B$755+(A4197*$B$758)</f>
        <v>23258.847037047897</v>
      </c>
      <c r="C4197" s="247">
        <f>_xlfn.NORM.DIST($B4197,$B$752,$B$753,0)</f>
        <v>7.7555485414551596E-25</v>
      </c>
      <c r="D4197" s="247">
        <f>_xlfn.NORM.DIST($B4197,$B$752,$B$753,1)</f>
        <v>1</v>
      </c>
      <c r="E4197" s="247">
        <f>IF(OR(D4197&lt;$F$757,D4197&gt;$F$758),C4197,"")</f>
        <v>7.7555485414551596E-25</v>
      </c>
      <c r="F4197" s="247" t="str">
        <f>IF(AND(D4197&gt;$F$757,D4197&lt;$F$758),C4197,"")</f>
        <v/>
      </c>
      <c r="G4197" s="247" t="str">
        <f>IF(C4197=MAX($C$761:$C$2761),C4197,"")</f>
        <v/>
      </c>
      <c r="H4197" s="247">
        <f>_xlfn.NORM.DIST(B4197,$F$753,$F$754,0)</f>
        <v>5.079019238023484E-237</v>
      </c>
      <c r="I4197" s="247" t="str">
        <f>IF(H4197=MAX($H$761:$H$2761),C4197,"")</f>
        <v/>
      </c>
      <c r="J4197" s="247"/>
      <c r="K4197" s="247"/>
      <c r="L4197" s="247"/>
      <c r="M4197" s="247"/>
      <c r="N4197" s="247"/>
      <c r="O4197" s="247"/>
      <c r="P4197" s="247"/>
      <c r="Q4197" s="247"/>
      <c r="R4197" s="247"/>
      <c r="AZ4197" s="259"/>
      <c r="BA4197" s="259">
        <f>BA4196+$BD$753</f>
        <v>22.022399999998619</v>
      </c>
      <c r="BB4197" s="274">
        <f t="shared" si="825"/>
        <v>2.5179231089243691E-3</v>
      </c>
      <c r="BC4197" s="259">
        <f t="shared" si="826"/>
        <v>6.3902814591921056E-6</v>
      </c>
      <c r="BD4197" s="259">
        <f t="shared" si="823"/>
        <v>6.3902814591921056E-6</v>
      </c>
      <c r="BE4197" s="254" t="str">
        <f t="shared" si="824"/>
        <v/>
      </c>
    </row>
    <row r="4198" spans="1:57" ht="20.100000000000001" customHeight="1" x14ac:dyDescent="0.25">
      <c r="A4198" s="247">
        <v>3420</v>
      </c>
      <c r="B4198" s="247">
        <f>$B$755+(A4198*$B$758)</f>
        <v>23268.462104033038</v>
      </c>
      <c r="C4198" s="247">
        <f>_xlfn.NORM.DIST($B4198,$B$752,$B$753,0)</f>
        <v>7.4610527833700197E-25</v>
      </c>
      <c r="D4198" s="247">
        <f>_xlfn.NORM.DIST($B4198,$B$752,$B$753,1)</f>
        <v>1</v>
      </c>
      <c r="E4198" s="247">
        <f>IF(OR(D4198&lt;$F$757,D4198&gt;$F$758),C4198,"")</f>
        <v>7.4610527833700197E-25</v>
      </c>
      <c r="F4198" s="247" t="str">
        <f>IF(AND(D4198&gt;$F$757,D4198&lt;$F$758),C4198,"")</f>
        <v/>
      </c>
      <c r="G4198" s="247" t="str">
        <f>IF(C4198=MAX($C$761:$C$2761),C4198,"")</f>
        <v/>
      </c>
      <c r="H4198" s="247">
        <f>_xlfn.NORM.DIST(B4198,$F$753,$F$754,0)</f>
        <v>5.7892371140227446E-237</v>
      </c>
      <c r="I4198" s="247" t="str">
        <f>IF(H4198=MAX($H$761:$H$2761),C4198,"")</f>
        <v/>
      </c>
      <c r="J4198" s="247"/>
      <c r="K4198" s="247"/>
      <c r="L4198" s="247"/>
      <c r="M4198" s="247"/>
      <c r="N4198" s="247"/>
      <c r="O4198" s="247"/>
      <c r="P4198" s="247"/>
      <c r="Q4198" s="247"/>
      <c r="R4198" s="247"/>
      <c r="AZ4198" s="259"/>
      <c r="BA4198" s="259">
        <f>BA4197+$BD$753</f>
        <v>22.028799999998618</v>
      </c>
      <c r="BB4198" s="274">
        <f t="shared" si="825"/>
        <v>2.511532827465177E-3</v>
      </c>
      <c r="BC4198" s="259">
        <f t="shared" si="826"/>
        <v>6.3744934954931311E-6</v>
      </c>
      <c r="BD4198" s="259">
        <f t="shared" si="823"/>
        <v>6.3744934954931311E-6</v>
      </c>
      <c r="BE4198" s="254" t="str">
        <f t="shared" si="824"/>
        <v/>
      </c>
    </row>
    <row r="4199" spans="1:57" ht="20.100000000000001" customHeight="1" x14ac:dyDescent="0.25">
      <c r="A4199" s="247">
        <v>3421</v>
      </c>
      <c r="B4199" s="247">
        <f>$B$755+(A4199*$B$758)</f>
        <v>23278.077171018173</v>
      </c>
      <c r="C4199" s="247">
        <f>_xlfn.NORM.DIST($B4199,$B$752,$B$753,0)</f>
        <v>7.1776248538542202E-25</v>
      </c>
      <c r="D4199" s="247">
        <f>_xlfn.NORM.DIST($B4199,$B$752,$B$753,1)</f>
        <v>1</v>
      </c>
      <c r="E4199" s="247">
        <f>IF(OR(D4199&lt;$F$757,D4199&gt;$F$758),C4199,"")</f>
        <v>7.1776248538542202E-25</v>
      </c>
      <c r="F4199" s="247" t="str">
        <f>IF(AND(D4199&gt;$F$757,D4199&lt;$F$758),C4199,"")</f>
        <v/>
      </c>
      <c r="G4199" s="247" t="str">
        <f>IF(C4199=MAX($C$761:$C$2761),C4199,"")</f>
        <v/>
      </c>
      <c r="H4199" s="247">
        <f>_xlfn.NORM.DIST(B4199,$F$753,$F$754,0)</f>
        <v>6.5986617793254174E-237</v>
      </c>
      <c r="I4199" s="247" t="str">
        <f>IF(H4199=MAX($H$761:$H$2761),C4199,"")</f>
        <v/>
      </c>
      <c r="J4199" s="247"/>
      <c r="K4199" s="247"/>
      <c r="L4199" s="247"/>
      <c r="M4199" s="247"/>
      <c r="N4199" s="247"/>
      <c r="O4199" s="247"/>
      <c r="P4199" s="247"/>
      <c r="Q4199" s="247"/>
      <c r="R4199" s="247"/>
      <c r="AZ4199" s="259"/>
      <c r="BA4199" s="259">
        <f>BA4198+$BD$753</f>
        <v>22.035199999998618</v>
      </c>
      <c r="BB4199" s="274">
        <f t="shared" si="825"/>
        <v>2.5051583339696839E-3</v>
      </c>
      <c r="BC4199" s="259">
        <f t="shared" si="826"/>
        <v>6.3587431964576453E-6</v>
      </c>
      <c r="BD4199" s="259">
        <f t="shared" si="823"/>
        <v>6.3587431964576453E-6</v>
      </c>
      <c r="BE4199" s="254" t="str">
        <f t="shared" si="824"/>
        <v/>
      </c>
    </row>
    <row r="4200" spans="1:57" ht="20.100000000000001" customHeight="1" x14ac:dyDescent="0.25">
      <c r="A4200" s="248">
        <v>3422</v>
      </c>
      <c r="B4200" s="247">
        <f>$B$755+(A4200*$B$758)</f>
        <v>23287.692238003314</v>
      </c>
      <c r="C4200" s="247">
        <f>_xlfn.NORM.DIST($B4200,$B$752,$B$753,0)</f>
        <v>6.9048532093634494E-25</v>
      </c>
      <c r="D4200" s="247">
        <f>_xlfn.NORM.DIST($B4200,$B$752,$B$753,1)</f>
        <v>1</v>
      </c>
      <c r="E4200" s="247">
        <f>IF(OR(D4200&lt;$F$757,D4200&gt;$F$758),C4200,"")</f>
        <v>6.9048532093634494E-25</v>
      </c>
      <c r="F4200" s="247" t="str">
        <f>IF(AND(D4200&gt;$F$757,D4200&lt;$F$758),C4200,"")</f>
        <v/>
      </c>
      <c r="G4200" s="247" t="str">
        <f>IF(C4200=MAX($C$761:$C$2761),C4200,"")</f>
        <v/>
      </c>
      <c r="H4200" s="247">
        <f>_xlfn.NORM.DIST(B4200,$F$753,$F$754,0)</f>
        <v>7.5211361615577672E-237</v>
      </c>
      <c r="I4200" s="247" t="str">
        <f>IF(H4200=MAX($H$761:$H$2761),C4200,"")</f>
        <v/>
      </c>
      <c r="J4200" s="247"/>
      <c r="K4200" s="247"/>
      <c r="L4200" s="247"/>
      <c r="M4200" s="247"/>
      <c r="N4200" s="247"/>
      <c r="O4200" s="247"/>
      <c r="P4200" s="247"/>
      <c r="Q4200" s="247"/>
      <c r="R4200" s="247"/>
      <c r="AZ4200" s="259"/>
      <c r="BA4200" s="259">
        <f>BA4199+$BD$753</f>
        <v>22.041599999998617</v>
      </c>
      <c r="BB4200" s="274">
        <f t="shared" si="825"/>
        <v>2.4987995907732262E-3</v>
      </c>
      <c r="BC4200" s="259">
        <f t="shared" si="826"/>
        <v>6.3430304764271715E-6</v>
      </c>
      <c r="BD4200" s="259">
        <f t="shared" si="823"/>
        <v>6.3430304764271715E-6</v>
      </c>
      <c r="BE4200" s="254" t="str">
        <f t="shared" si="824"/>
        <v/>
      </c>
    </row>
    <row r="4201" spans="1:57" ht="20.100000000000001" customHeight="1" x14ac:dyDescent="0.25">
      <c r="A4201" s="247">
        <v>3423</v>
      </c>
      <c r="B4201" s="247">
        <f>$B$755+(A4201*$B$758)</f>
        <v>23297.307304988448</v>
      </c>
      <c r="C4201" s="247">
        <f>_xlfn.NORM.DIST($B4201,$B$752,$B$753,0)</f>
        <v>6.6423414413188154E-25</v>
      </c>
      <c r="D4201" s="247">
        <f>_xlfn.NORM.DIST($B4201,$B$752,$B$753,1)</f>
        <v>1</v>
      </c>
      <c r="E4201" s="247">
        <f>IF(OR(D4201&lt;$F$757,D4201&gt;$F$758),C4201,"")</f>
        <v>6.6423414413188154E-25</v>
      </c>
      <c r="F4201" s="247" t="str">
        <f>IF(AND(D4201&gt;$F$757,D4201&lt;$F$758),C4201,"")</f>
        <v/>
      </c>
      <c r="G4201" s="247" t="str">
        <f>IF(C4201=MAX($C$761:$C$2761),C4201,"")</f>
        <v/>
      </c>
      <c r="H4201" s="247">
        <f>_xlfn.NORM.DIST(B4201,$F$753,$F$754,0)</f>
        <v>8.5724327113333973E-237</v>
      </c>
      <c r="I4201" s="247" t="str">
        <f>IF(H4201=MAX($H$761:$H$2761),C4201,"")</f>
        <v/>
      </c>
      <c r="J4201" s="247"/>
      <c r="K4201" s="247"/>
      <c r="L4201" s="247"/>
      <c r="M4201" s="247"/>
      <c r="N4201" s="247"/>
      <c r="O4201" s="247"/>
      <c r="P4201" s="247"/>
      <c r="Q4201" s="247"/>
      <c r="R4201" s="247"/>
      <c r="AZ4201" s="259"/>
      <c r="BA4201" s="259">
        <f>BA4200+$BD$753</f>
        <v>22.047999999998616</v>
      </c>
      <c r="BB4201" s="274">
        <f t="shared" si="825"/>
        <v>2.4924565602967991E-3</v>
      </c>
      <c r="BC4201" s="259">
        <f t="shared" si="826"/>
        <v>6.3273552499379555E-6</v>
      </c>
      <c r="BD4201" s="259">
        <f t="shared" si="823"/>
        <v>6.3273552499379555E-6</v>
      </c>
      <c r="BE4201" s="254" t="str">
        <f t="shared" si="824"/>
        <v/>
      </c>
    </row>
    <row r="4202" spans="1:57" ht="20.100000000000001" customHeight="1" x14ac:dyDescent="0.25">
      <c r="A4202" s="247">
        <v>3424</v>
      </c>
      <c r="B4202" s="247">
        <f>$B$755+(A4202*$B$758)</f>
        <v>23306.922371973589</v>
      </c>
      <c r="C4202" s="247">
        <f>_xlfn.NORM.DIST($B4202,$B$752,$B$753,0)</f>
        <v>6.3897077258181524E-25</v>
      </c>
      <c r="D4202" s="247">
        <f>_xlfn.NORM.DIST($B4202,$B$752,$B$753,1)</f>
        <v>1</v>
      </c>
      <c r="E4202" s="247">
        <f>IF(OR(D4202&lt;$F$757,D4202&gt;$F$758),C4202,"")</f>
        <v>6.3897077258181524E-25</v>
      </c>
      <c r="F4202" s="247" t="str">
        <f>IF(AND(D4202&gt;$F$757,D4202&lt;$F$758),C4202,"")</f>
        <v/>
      </c>
      <c r="G4202" s="247" t="str">
        <f>IF(C4202=MAX($C$761:$C$2761),C4202,"")</f>
        <v/>
      </c>
      <c r="H4202" s="247">
        <f>_xlfn.NORM.DIST(B4202,$F$753,$F$754,0)</f>
        <v>9.7705220641661766E-237</v>
      </c>
      <c r="I4202" s="247" t="str">
        <f>IF(H4202=MAX($H$761:$H$2761),C4202,"")</f>
        <v/>
      </c>
      <c r="J4202" s="247"/>
      <c r="K4202" s="247"/>
      <c r="L4202" s="247"/>
      <c r="M4202" s="247"/>
      <c r="N4202" s="247"/>
      <c r="O4202" s="247"/>
      <c r="P4202" s="247"/>
      <c r="Q4202" s="247"/>
      <c r="R4202" s="247"/>
      <c r="AZ4202" s="259"/>
      <c r="BA4202" s="259">
        <f>BA4201+$BD$753</f>
        <v>22.054399999998616</v>
      </c>
      <c r="BB4202" s="274">
        <f t="shared" si="825"/>
        <v>2.4861292050468611E-3</v>
      </c>
      <c r="BC4202" s="259">
        <f t="shared" si="826"/>
        <v>6.3117174317122923E-6</v>
      </c>
      <c r="BD4202" s="259">
        <f t="shared" si="823"/>
        <v>6.3117174317122923E-6</v>
      </c>
      <c r="BE4202" s="254" t="str">
        <f t="shared" si="824"/>
        <v/>
      </c>
    </row>
    <row r="4203" spans="1:57" ht="20.100000000000001" customHeight="1" x14ac:dyDescent="0.25">
      <c r="A4203" s="247">
        <v>3425</v>
      </c>
      <c r="B4203" s="247">
        <f>$B$755+(A4203*$B$758)</f>
        <v>23316.537438958723</v>
      </c>
      <c r="C4203" s="247">
        <f>_xlfn.NORM.DIST($B4203,$B$752,$B$753,0)</f>
        <v>6.146584293122942E-25</v>
      </c>
      <c r="D4203" s="247">
        <f>_xlfn.NORM.DIST($B4203,$B$752,$B$753,1)</f>
        <v>1</v>
      </c>
      <c r="E4203" s="247">
        <f>IF(OR(D4203&lt;$F$757,D4203&gt;$F$758),C4203,"")</f>
        <v>6.146584293122942E-25</v>
      </c>
      <c r="F4203" s="247" t="str">
        <f>IF(AND(D4203&gt;$F$757,D4203&lt;$F$758),C4203,"")</f>
        <v/>
      </c>
      <c r="G4203" s="247" t="str">
        <f>IF(C4203=MAX($C$761:$C$2761),C4203,"")</f>
        <v/>
      </c>
      <c r="H4203" s="247">
        <f>_xlfn.NORM.DIST(B4203,$F$753,$F$754,0)</f>
        <v>1.1135879069981068E-236</v>
      </c>
      <c r="I4203" s="247" t="str">
        <f>IF(H4203=MAX($H$761:$H$2761),C4203,"")</f>
        <v/>
      </c>
      <c r="J4203" s="247"/>
      <c r="K4203" s="247"/>
      <c r="L4203" s="247"/>
      <c r="M4203" s="247"/>
      <c r="N4203" s="247"/>
      <c r="O4203" s="247"/>
      <c r="P4203" s="247"/>
      <c r="Q4203" s="247"/>
      <c r="R4203" s="247"/>
      <c r="AZ4203" s="259"/>
      <c r="BA4203" s="259">
        <f>BA4202+$BD$753</f>
        <v>22.060799999998615</v>
      </c>
      <c r="BB4203" s="274">
        <f t="shared" si="825"/>
        <v>2.4798174876151488E-3</v>
      </c>
      <c r="BC4203" s="259">
        <f t="shared" si="826"/>
        <v>6.2961169366294693E-6</v>
      </c>
      <c r="BD4203" s="259">
        <f t="shared" si="823"/>
        <v>6.2961169366294693E-6</v>
      </c>
      <c r="BE4203" s="254" t="str">
        <f t="shared" si="824"/>
        <v/>
      </c>
    </row>
    <row r="4204" spans="1:57" ht="20.100000000000001" customHeight="1" x14ac:dyDescent="0.25">
      <c r="A4204" s="247">
        <v>3426</v>
      </c>
      <c r="B4204" s="247">
        <f>$B$755+(A4204*$B$758)</f>
        <v>23326.152505943865</v>
      </c>
      <c r="C4204" s="247">
        <f>_xlfn.NORM.DIST($B4204,$B$752,$B$753,0)</f>
        <v>5.9126169162123377E-25</v>
      </c>
      <c r="D4204" s="247">
        <f>_xlfn.NORM.DIST($B4204,$B$752,$B$753,1)</f>
        <v>1</v>
      </c>
      <c r="E4204" s="247">
        <f>IF(OR(D4204&lt;$F$757,D4204&gt;$F$758),C4204,"")</f>
        <v>5.9126169162123377E-25</v>
      </c>
      <c r="F4204" s="247" t="str">
        <f>IF(AND(D4204&gt;$F$757,D4204&lt;$F$758),C4204,"")</f>
        <v/>
      </c>
      <c r="G4204" s="247" t="str">
        <f>IF(C4204=MAX($C$761:$C$2761),C4204,"")</f>
        <v/>
      </c>
      <c r="H4204" s="247">
        <f>_xlfn.NORM.DIST(B4204,$F$753,$F$754,0)</f>
        <v>1.2691831381977911E-236</v>
      </c>
      <c r="I4204" s="247" t="str">
        <f>IF(H4204=MAX($H$761:$H$2761),C4204,"")</f>
        <v/>
      </c>
      <c r="J4204" s="247"/>
      <c r="K4204" s="247"/>
      <c r="L4204" s="247"/>
      <c r="M4204" s="247"/>
      <c r="N4204" s="247"/>
      <c r="O4204" s="247"/>
      <c r="P4204" s="247"/>
      <c r="Q4204" s="247"/>
      <c r="R4204" s="247"/>
      <c r="AZ4204" s="259"/>
      <c r="BA4204" s="259">
        <f>BA4203+$BD$753</f>
        <v>22.067199999998614</v>
      </c>
      <c r="BB4204" s="274">
        <f t="shared" si="825"/>
        <v>2.4735213706785194E-3</v>
      </c>
      <c r="BC4204" s="259">
        <f t="shared" si="826"/>
        <v>6.2805536797739051E-6</v>
      </c>
      <c r="BD4204" s="259">
        <f t="shared" si="823"/>
        <v>6.2805536797739051E-6</v>
      </c>
      <c r="BE4204" s="254" t="str">
        <f t="shared" si="824"/>
        <v/>
      </c>
    </row>
    <row r="4205" spans="1:57" ht="20.100000000000001" customHeight="1" x14ac:dyDescent="0.25">
      <c r="A4205" s="247">
        <v>3427</v>
      </c>
      <c r="B4205" s="247">
        <f>$B$755+(A4205*$B$758)</f>
        <v>23335.767572928999</v>
      </c>
      <c r="C4205" s="247">
        <f>_xlfn.NORM.DIST($B4205,$B$752,$B$753,0)</f>
        <v>5.6874644177333917E-25</v>
      </c>
      <c r="D4205" s="247">
        <f>_xlfn.NORM.DIST($B4205,$B$752,$B$753,1)</f>
        <v>1</v>
      </c>
      <c r="E4205" s="247">
        <f>IF(OR(D4205&lt;$F$757,D4205&gt;$F$758),C4205,"")</f>
        <v>5.6874644177333917E-25</v>
      </c>
      <c r="F4205" s="247" t="str">
        <f>IF(AND(D4205&gt;$F$757,D4205&lt;$F$758),C4205,"")</f>
        <v/>
      </c>
      <c r="G4205" s="247" t="str">
        <f>IF(C4205=MAX($C$761:$C$2761),C4205,"")</f>
        <v/>
      </c>
      <c r="H4205" s="247">
        <f>_xlfn.NORM.DIST(B4205,$F$753,$F$754,0)</f>
        <v>1.4464956517174353E-236</v>
      </c>
      <c r="I4205" s="247" t="str">
        <f>IF(H4205=MAX($H$761:$H$2761),C4205,"")</f>
        <v/>
      </c>
      <c r="J4205" s="247"/>
      <c r="K4205" s="247"/>
      <c r="L4205" s="247"/>
      <c r="M4205" s="247"/>
      <c r="N4205" s="247"/>
      <c r="O4205" s="247"/>
      <c r="P4205" s="247"/>
      <c r="Q4205" s="247"/>
      <c r="R4205" s="247"/>
      <c r="AZ4205" s="259"/>
      <c r="BA4205" s="259">
        <f>BA4204+$BD$753</f>
        <v>22.073599999998613</v>
      </c>
      <c r="BB4205" s="274">
        <f t="shared" si="825"/>
        <v>2.4672408169987455E-3</v>
      </c>
      <c r="BC4205" s="259">
        <f t="shared" si="826"/>
        <v>6.2650275764047914E-6</v>
      </c>
      <c r="BD4205" s="259">
        <f t="shared" si="823"/>
        <v>6.2650275764047914E-6</v>
      </c>
      <c r="BE4205" s="254" t="str">
        <f t="shared" si="824"/>
        <v/>
      </c>
    </row>
    <row r="4206" spans="1:57" ht="20.100000000000001" customHeight="1" x14ac:dyDescent="0.25">
      <c r="A4206" s="248">
        <v>3428</v>
      </c>
      <c r="B4206" s="247">
        <f>$B$755+(A4206*$B$758)</f>
        <v>23345.38263991414</v>
      </c>
      <c r="C4206" s="247">
        <f>_xlfn.NORM.DIST($B4206,$B$752,$B$753,0)</f>
        <v>5.4707981946884048E-25</v>
      </c>
      <c r="D4206" s="247">
        <f>_xlfn.NORM.DIST($B4206,$B$752,$B$753,1)</f>
        <v>1</v>
      </c>
      <c r="E4206" s="247">
        <f>IF(OR(D4206&lt;$F$757,D4206&gt;$F$758),C4206,"")</f>
        <v>5.4707981946884048E-25</v>
      </c>
      <c r="F4206" s="247" t="str">
        <f>IF(AND(D4206&gt;$F$757,D4206&lt;$F$758),C4206,"")</f>
        <v/>
      </c>
      <c r="G4206" s="247" t="str">
        <f>IF(C4206=MAX($C$761:$C$2761),C4206,"")</f>
        <v/>
      </c>
      <c r="H4206" s="247">
        <f>_xlfn.NORM.DIST(B4206,$F$753,$F$754,0)</f>
        <v>1.6485534121432324E-236</v>
      </c>
      <c r="I4206" s="247" t="str">
        <f>IF(H4206=MAX($H$761:$H$2761),C4206,"")</f>
        <v/>
      </c>
      <c r="J4206" s="247"/>
      <c r="K4206" s="247"/>
      <c r="L4206" s="247"/>
      <c r="M4206" s="247"/>
      <c r="N4206" s="247"/>
      <c r="O4206" s="247"/>
      <c r="P4206" s="247"/>
      <c r="Q4206" s="247"/>
      <c r="R4206" s="247"/>
      <c r="AZ4206" s="259"/>
      <c r="BA4206" s="259">
        <f>BA4205+$BD$753</f>
        <v>22.079999999998613</v>
      </c>
      <c r="BB4206" s="274">
        <f t="shared" si="825"/>
        <v>2.4609757894223407E-3</v>
      </c>
      <c r="BC4206" s="259">
        <f t="shared" si="826"/>
        <v>6.2495385419430831E-6</v>
      </c>
      <c r="BD4206" s="259">
        <f t="shared" si="823"/>
        <v>6.2495385419430831E-6</v>
      </c>
      <c r="BE4206" s="254" t="str">
        <f t="shared" si="824"/>
        <v/>
      </c>
    </row>
    <row r="4207" spans="1:57" ht="20.100000000000001" customHeight="1" x14ac:dyDescent="0.25">
      <c r="A4207" s="247">
        <v>3429</v>
      </c>
      <c r="B4207" s="247">
        <f>$B$755+(A4207*$B$758)</f>
        <v>23354.997706899274</v>
      </c>
      <c r="C4207" s="247">
        <f>_xlfn.NORM.DIST($B4207,$B$752,$B$753,0)</f>
        <v>5.2623017602348079E-25</v>
      </c>
      <c r="D4207" s="247">
        <f>_xlfn.NORM.DIST($B4207,$B$752,$B$753,1)</f>
        <v>1</v>
      </c>
      <c r="E4207" s="247">
        <f>IF(OR(D4207&lt;$F$757,D4207&gt;$F$758),C4207,"")</f>
        <v>5.2623017602348079E-25</v>
      </c>
      <c r="F4207" s="247" t="str">
        <f>IF(AND(D4207&gt;$F$757,D4207&lt;$F$758),C4207,"")</f>
        <v/>
      </c>
      <c r="G4207" s="247" t="str">
        <f>IF(C4207=MAX($C$761:$C$2761),C4207,"")</f>
        <v/>
      </c>
      <c r="H4207" s="247">
        <f>_xlfn.NORM.DIST(B4207,$F$753,$F$754,0)</f>
        <v>1.8788061105862236E-236</v>
      </c>
      <c r="I4207" s="247" t="str">
        <f>IF(H4207=MAX($H$761:$H$2761),C4207,"")</f>
        <v/>
      </c>
      <c r="J4207" s="247"/>
      <c r="K4207" s="247"/>
      <c r="L4207" s="247"/>
      <c r="M4207" s="247"/>
      <c r="N4207" s="247"/>
      <c r="O4207" s="247"/>
      <c r="P4207" s="247"/>
      <c r="Q4207" s="247"/>
      <c r="R4207" s="247"/>
      <c r="AZ4207" s="259"/>
      <c r="BA4207" s="259">
        <f>BA4206+$BD$753</f>
        <v>22.086399999998612</v>
      </c>
      <c r="BB4207" s="274">
        <f t="shared" si="825"/>
        <v>2.4547262508803976E-3</v>
      </c>
      <c r="BC4207" s="259">
        <f t="shared" si="826"/>
        <v>6.2340864920074936E-6</v>
      </c>
      <c r="BD4207" s="259">
        <f t="shared" si="823"/>
        <v>6.2340864920074936E-6</v>
      </c>
      <c r="BE4207" s="254" t="str">
        <f t="shared" si="824"/>
        <v/>
      </c>
    </row>
    <row r="4208" spans="1:57" ht="20.100000000000001" customHeight="1" x14ac:dyDescent="0.25">
      <c r="A4208" s="247">
        <v>3430</v>
      </c>
      <c r="B4208" s="247">
        <f>$B$755+(A4208*$B$758)</f>
        <v>23364.612773884415</v>
      </c>
      <c r="C4208" s="247">
        <f>_xlfn.NORM.DIST($B4208,$B$752,$B$753,0)</f>
        <v>5.0616703019831597E-25</v>
      </c>
      <c r="D4208" s="247">
        <f>_xlfn.NORM.DIST($B4208,$B$752,$B$753,1)</f>
        <v>1</v>
      </c>
      <c r="E4208" s="247">
        <f>IF(OR(D4208&lt;$F$757,D4208&gt;$F$758),C4208,"")</f>
        <v>5.0616703019831597E-25</v>
      </c>
      <c r="F4208" s="247" t="str">
        <f>IF(AND(D4208&gt;$F$757,D4208&lt;$F$758),C4208,"")</f>
        <v/>
      </c>
      <c r="G4208" s="247" t="str">
        <f>IF(C4208=MAX($C$761:$C$2761),C4208,"")</f>
        <v/>
      </c>
      <c r="H4208" s="247">
        <f>_xlfn.NORM.DIST(B4208,$F$753,$F$754,0)</f>
        <v>2.141183838527276E-236</v>
      </c>
      <c r="I4208" s="247" t="str">
        <f>IF(H4208=MAX($H$761:$H$2761),C4208,"")</f>
        <v/>
      </c>
      <c r="J4208" s="247"/>
      <c r="K4208" s="247"/>
      <c r="L4208" s="247"/>
      <c r="M4208" s="247"/>
      <c r="N4208" s="247"/>
      <c r="O4208" s="247"/>
      <c r="P4208" s="247"/>
      <c r="Q4208" s="247"/>
      <c r="R4208" s="247"/>
      <c r="AZ4208" s="259"/>
      <c r="BA4208" s="259">
        <f>BA4207+$BD$753</f>
        <v>22.092799999998611</v>
      </c>
      <c r="BB4208" s="274">
        <f t="shared" si="825"/>
        <v>2.4484921643883901E-3</v>
      </c>
      <c r="BC4208" s="259">
        <f t="shared" si="826"/>
        <v>6.2186713424062547E-6</v>
      </c>
      <c r="BD4208" s="259">
        <f t="shared" si="823"/>
        <v>6.2186713424062547E-6</v>
      </c>
      <c r="BE4208" s="254" t="str">
        <f t="shared" si="824"/>
        <v/>
      </c>
    </row>
    <row r="4209" spans="1:57" ht="20.100000000000001" customHeight="1" x14ac:dyDescent="0.25">
      <c r="A4209" s="247">
        <v>3431</v>
      </c>
      <c r="B4209" s="247">
        <f>$B$755+(A4209*$B$758)</f>
        <v>23374.227840869549</v>
      </c>
      <c r="C4209" s="247">
        <f>_xlfn.NORM.DIST($B4209,$B$752,$B$753,0)</f>
        <v>4.8686102562114231E-25</v>
      </c>
      <c r="D4209" s="247">
        <f>_xlfn.NORM.DIST($B4209,$B$752,$B$753,1)</f>
        <v>1</v>
      </c>
      <c r="E4209" s="247">
        <f>IF(OR(D4209&lt;$F$757,D4209&gt;$F$758),C4209,"")</f>
        <v>4.8686102562114231E-25</v>
      </c>
      <c r="F4209" s="247" t="str">
        <f>IF(AND(D4209&gt;$F$757,D4209&lt;$F$758),C4209,"")</f>
        <v/>
      </c>
      <c r="G4209" s="247" t="str">
        <f>IF(C4209=MAX($C$761:$C$2761),C4209,"")</f>
        <v/>
      </c>
      <c r="H4209" s="247">
        <f>_xlfn.NORM.DIST(B4209,$F$753,$F$754,0)</f>
        <v>2.4401639160276148E-236</v>
      </c>
      <c r="I4209" s="247" t="str">
        <f>IF(H4209=MAX($H$761:$H$2761),C4209,"")</f>
        <v/>
      </c>
      <c r="J4209" s="247"/>
      <c r="K4209" s="247"/>
      <c r="L4209" s="247"/>
      <c r="M4209" s="247"/>
      <c r="N4209" s="247"/>
      <c r="O4209" s="247"/>
      <c r="P4209" s="247"/>
      <c r="Q4209" s="247"/>
      <c r="R4209" s="247"/>
      <c r="AZ4209" s="259"/>
      <c r="BA4209" s="259">
        <f>BA4208+$BD$753</f>
        <v>22.099199999998611</v>
      </c>
      <c r="BB4209" s="274">
        <f t="shared" si="825"/>
        <v>2.4422734930459838E-3</v>
      </c>
      <c r="BC4209" s="259">
        <f t="shared" si="826"/>
        <v>6.2032930090872435E-6</v>
      </c>
      <c r="BD4209" s="259">
        <f t="shared" si="823"/>
        <v>6.2032930090872435E-6</v>
      </c>
      <c r="BE4209" s="254" t="str">
        <f t="shared" si="824"/>
        <v/>
      </c>
    </row>
    <row r="4210" spans="1:57" ht="20.100000000000001" customHeight="1" x14ac:dyDescent="0.25">
      <c r="A4210" s="247">
        <v>3432</v>
      </c>
      <c r="B4210" s="247">
        <f>$B$755+(A4210*$B$758)</f>
        <v>23383.842907854691</v>
      </c>
      <c r="C4210" s="247">
        <f>_xlfn.NORM.DIST($B4210,$B$752,$B$753,0)</f>
        <v>4.6828388974247882E-25</v>
      </c>
      <c r="D4210" s="247">
        <f>_xlfn.NORM.DIST($B4210,$B$752,$B$753,1)</f>
        <v>1</v>
      </c>
      <c r="E4210" s="247">
        <f>IF(OR(D4210&lt;$F$757,D4210&gt;$F$758),C4210,"")</f>
        <v>4.6828388974247882E-25</v>
      </c>
      <c r="F4210" s="247" t="str">
        <f>IF(AND(D4210&gt;$F$757,D4210&lt;$F$758),C4210,"")</f>
        <v/>
      </c>
      <c r="G4210" s="247" t="str">
        <f>IF(C4210=MAX($C$761:$C$2761),C4210,"")</f>
        <v/>
      </c>
      <c r="H4210" s="247">
        <f>_xlfn.NORM.DIST(B4210,$F$753,$F$754,0)</f>
        <v>2.7808470063663857E-236</v>
      </c>
      <c r="I4210" s="247" t="str">
        <f>IF(H4210=MAX($H$761:$H$2761),C4210,"")</f>
        <v/>
      </c>
      <c r="J4210" s="247"/>
      <c r="K4210" s="247"/>
      <c r="L4210" s="247"/>
      <c r="M4210" s="247"/>
      <c r="N4210" s="247"/>
      <c r="O4210" s="247"/>
      <c r="P4210" s="247"/>
      <c r="Q4210" s="247"/>
      <c r="R4210" s="247"/>
      <c r="AZ4210" s="259"/>
      <c r="BA4210" s="259">
        <f>BA4209+$BD$753</f>
        <v>22.10559999999861</v>
      </c>
      <c r="BB4210" s="274">
        <f t="shared" si="825"/>
        <v>2.4360702000368966E-3</v>
      </c>
      <c r="BC4210" s="259">
        <f t="shared" si="826"/>
        <v>6.1879514082195143E-6</v>
      </c>
      <c r="BD4210" s="259">
        <f t="shared" si="823"/>
        <v>6.1879514082195143E-6</v>
      </c>
      <c r="BE4210" s="254" t="str">
        <f t="shared" si="824"/>
        <v/>
      </c>
    </row>
    <row r="4211" spans="1:57" ht="20.100000000000001" customHeight="1" x14ac:dyDescent="0.25">
      <c r="A4211" s="247">
        <v>3433</v>
      </c>
      <c r="B4211" s="247">
        <f>$B$755+(A4211*$B$758)</f>
        <v>23393.457974839825</v>
      </c>
      <c r="C4211" s="247">
        <f>_xlfn.NORM.DIST($B4211,$B$752,$B$753,0)</f>
        <v>4.5040839427193218E-25</v>
      </c>
      <c r="D4211" s="247">
        <f>_xlfn.NORM.DIST($B4211,$B$752,$B$753,1)</f>
        <v>1</v>
      </c>
      <c r="E4211" s="247">
        <f>IF(OR(D4211&lt;$F$757,D4211&gt;$F$758),C4211,"")</f>
        <v>4.5040839427193218E-25</v>
      </c>
      <c r="F4211" s="247" t="str">
        <f>IF(AND(D4211&gt;$F$757,D4211&lt;$F$758),C4211,"")</f>
        <v/>
      </c>
      <c r="G4211" s="247" t="str">
        <f>IF(C4211=MAX($C$761:$C$2761),C4211,"")</f>
        <v/>
      </c>
      <c r="H4211" s="247">
        <f>_xlfn.NORM.DIST(B4211,$F$753,$F$754,0)</f>
        <v>3.1690438061357343E-236</v>
      </c>
      <c r="I4211" s="247" t="str">
        <f>IF(H4211=MAX($H$761:$H$2761),C4211,"")</f>
        <v/>
      </c>
      <c r="J4211" s="247"/>
      <c r="K4211" s="247"/>
      <c r="L4211" s="247"/>
      <c r="M4211" s="247"/>
      <c r="N4211" s="247"/>
      <c r="O4211" s="247"/>
      <c r="P4211" s="247"/>
      <c r="Q4211" s="247"/>
      <c r="R4211" s="247"/>
      <c r="AZ4211" s="259"/>
      <c r="BA4211" s="259">
        <f>BA4210+$BD$753</f>
        <v>22.111999999998609</v>
      </c>
      <c r="BB4211" s="274">
        <f t="shared" si="825"/>
        <v>2.4298822486286771E-3</v>
      </c>
      <c r="BC4211" s="259">
        <f t="shared" si="826"/>
        <v>6.1726464561148026E-6</v>
      </c>
      <c r="BD4211" s="259">
        <f t="shared" si="823"/>
        <v>6.1726464561148026E-6</v>
      </c>
      <c r="BE4211" s="254" t="str">
        <f t="shared" si="824"/>
        <v/>
      </c>
    </row>
    <row r="4212" spans="1:57" ht="20.100000000000001" customHeight="1" x14ac:dyDescent="0.25">
      <c r="A4212" s="247">
        <v>3434</v>
      </c>
      <c r="B4212" s="247">
        <f>$B$755+(A4212*$B$758)</f>
        <v>23403.073041824966</v>
      </c>
      <c r="C4212" s="247">
        <f>_xlfn.NORM.DIST($B4212,$B$752,$B$753,0)</f>
        <v>4.332083170416E-25</v>
      </c>
      <c r="D4212" s="247">
        <f>_xlfn.NORM.DIST($B4212,$B$752,$B$753,1)</f>
        <v>1</v>
      </c>
      <c r="E4212" s="247">
        <f>IF(OR(D4212&lt;$F$757,D4212&gt;$F$758),C4212,"")</f>
        <v>4.332083170416E-25</v>
      </c>
      <c r="F4212" s="247" t="str">
        <f>IF(AND(D4212&gt;$F$757,D4212&lt;$F$758),C4212,"")</f>
        <v/>
      </c>
      <c r="G4212" s="247" t="str">
        <f>IF(C4212=MAX($C$761:$C$2761),C4212,"")</f>
        <v/>
      </c>
      <c r="H4212" s="247">
        <f>_xlfn.NORM.DIST(B4212,$F$753,$F$754,0)</f>
        <v>3.6113737785949988E-236</v>
      </c>
      <c r="I4212" s="247" t="str">
        <f>IF(H4212=MAX($H$761:$H$2761),C4212,"")</f>
        <v/>
      </c>
      <c r="J4212" s="247"/>
      <c r="K4212" s="247"/>
      <c r="L4212" s="247"/>
      <c r="M4212" s="247"/>
      <c r="N4212" s="247"/>
      <c r="O4212" s="247"/>
      <c r="P4212" s="247"/>
      <c r="Q4212" s="247"/>
      <c r="R4212" s="247"/>
      <c r="AZ4212" s="259"/>
      <c r="BA4212" s="259">
        <f>BA4211+$BD$753</f>
        <v>22.118399999998609</v>
      </c>
      <c r="BB4212" s="274">
        <f t="shared" si="825"/>
        <v>2.4237096021725623E-3</v>
      </c>
      <c r="BC4212" s="259">
        <f t="shared" si="826"/>
        <v>6.1573780692999493E-6</v>
      </c>
      <c r="BD4212" s="259">
        <f t="shared" ref="BD4212:BD4275" si="827">IF(BB4212&lt;(1-$AZ$760),BC4212,"")</f>
        <v>6.1573780692999493E-6</v>
      </c>
      <c r="BE4212" s="254" t="str">
        <f t="shared" ref="BE4212:BE4275" si="828">IF(BB4212&lt;(1-$AZ$766),BC4212,"")</f>
        <v/>
      </c>
    </row>
    <row r="4213" spans="1:57" ht="20.100000000000001" customHeight="1" x14ac:dyDescent="0.25">
      <c r="A4213" s="248">
        <v>3435</v>
      </c>
      <c r="B4213" s="247">
        <f>$B$755+(A4213*$B$758)</f>
        <v>23412.6881088101</v>
      </c>
      <c r="C4213" s="247">
        <f>_xlfn.NORM.DIST($B4213,$B$752,$B$753,0)</f>
        <v>4.1665840524633996E-25</v>
      </c>
      <c r="D4213" s="247">
        <f>_xlfn.NORM.DIST($B4213,$B$752,$B$753,1)</f>
        <v>1</v>
      </c>
      <c r="E4213" s="247">
        <f>IF(OR(D4213&lt;$F$757,D4213&gt;$F$758),C4213,"")</f>
        <v>4.1665840524633996E-25</v>
      </c>
      <c r="F4213" s="247" t="str">
        <f>IF(AND(D4213&gt;$F$757,D4213&lt;$F$758),C4213,"")</f>
        <v/>
      </c>
      <c r="G4213" s="247" t="str">
        <f>IF(C4213=MAX($C$761:$C$2761),C4213,"")</f>
        <v/>
      </c>
      <c r="H4213" s="247">
        <f>_xlfn.NORM.DIST(B4213,$F$753,$F$754,0)</f>
        <v>4.115377601537714E-236</v>
      </c>
      <c r="I4213" s="247" t="str">
        <f>IF(H4213=MAX($H$761:$H$2761),C4213,"")</f>
        <v/>
      </c>
      <c r="J4213" s="247"/>
      <c r="K4213" s="247"/>
      <c r="L4213" s="247"/>
      <c r="M4213" s="247"/>
      <c r="N4213" s="247"/>
      <c r="O4213" s="247"/>
      <c r="P4213" s="247"/>
      <c r="Q4213" s="247"/>
      <c r="R4213" s="247"/>
      <c r="AZ4213" s="259"/>
      <c r="BA4213" s="259">
        <f>BA4212+$BD$753</f>
        <v>22.124799999998608</v>
      </c>
      <c r="BB4213" s="274">
        <f t="shared" ref="BB4213:BB4276" si="829">_xlfn.CHISQ.DIST.RT(BA4213,7)</f>
        <v>2.4175522241032623E-3</v>
      </c>
      <c r="BC4213" s="259">
        <f t="shared" ref="BC4213:BC4276" si="830">BB4213-BB4214</f>
        <v>6.1421461644401397E-6</v>
      </c>
      <c r="BD4213" s="259">
        <f t="shared" si="827"/>
        <v>6.1421461644401397E-6</v>
      </c>
      <c r="BE4213" s="254" t="str">
        <f t="shared" si="828"/>
        <v/>
      </c>
    </row>
    <row r="4214" spans="1:57" ht="20.100000000000001" customHeight="1" x14ac:dyDescent="0.25">
      <c r="A4214" s="247">
        <v>3436</v>
      </c>
      <c r="B4214" s="247">
        <f>$B$755+(A4214*$B$758)</f>
        <v>23422.303175795241</v>
      </c>
      <c r="C4214" s="247">
        <f>_xlfn.NORM.DIST($B4214,$B$752,$B$753,0)</f>
        <v>4.0073434001115816E-25</v>
      </c>
      <c r="D4214" s="247">
        <f>_xlfn.NORM.DIST($B4214,$B$752,$B$753,1)</f>
        <v>1</v>
      </c>
      <c r="E4214" s="247">
        <f>IF(OR(D4214&lt;$F$757,D4214&gt;$F$758),C4214,"")</f>
        <v>4.0073434001115816E-25</v>
      </c>
      <c r="F4214" s="247" t="str">
        <f>IF(AND(D4214&gt;$F$757,D4214&lt;$F$758),C4214,"")</f>
        <v/>
      </c>
      <c r="G4214" s="247" t="str">
        <f>IF(C4214=MAX($C$761:$C$2761),C4214,"")</f>
        <v/>
      </c>
      <c r="H4214" s="247">
        <f>_xlfn.NORM.DIST(B4214,$F$753,$F$754,0)</f>
        <v>4.6896452326430241E-236</v>
      </c>
      <c r="I4214" s="247" t="str">
        <f>IF(H4214=MAX($H$761:$H$2761),C4214,"")</f>
        <v/>
      </c>
      <c r="J4214" s="247"/>
      <c r="K4214" s="247"/>
      <c r="L4214" s="247"/>
      <c r="M4214" s="247"/>
      <c r="N4214" s="247"/>
      <c r="O4214" s="247"/>
      <c r="P4214" s="247"/>
      <c r="Q4214" s="247"/>
      <c r="R4214" s="247"/>
      <c r="AZ4214" s="259"/>
      <c r="BA4214" s="259">
        <f>BA4213+$BD$753</f>
        <v>22.131199999998607</v>
      </c>
      <c r="BB4214" s="274">
        <f t="shared" si="829"/>
        <v>2.4114100779388222E-3</v>
      </c>
      <c r="BC4214" s="259">
        <f t="shared" si="830"/>
        <v>6.1269506583983176E-6</v>
      </c>
      <c r="BD4214" s="259">
        <f t="shared" si="827"/>
        <v>6.1269506583983176E-6</v>
      </c>
      <c r="BE4214" s="254" t="str">
        <f t="shared" si="828"/>
        <v/>
      </c>
    </row>
    <row r="4215" spans="1:57" ht="20.100000000000001" customHeight="1" x14ac:dyDescent="0.25">
      <c r="A4215" s="247">
        <v>3437</v>
      </c>
      <c r="B4215" s="247">
        <f>$B$755+(A4215*$B$758)</f>
        <v>23431.918242780375</v>
      </c>
      <c r="C4215" s="247">
        <f>_xlfn.NORM.DIST($B4215,$B$752,$B$753,0)</f>
        <v>3.8541270223894434E-25</v>
      </c>
      <c r="D4215" s="247">
        <f>_xlfn.NORM.DIST($B4215,$B$752,$B$753,1)</f>
        <v>1</v>
      </c>
      <c r="E4215" s="247">
        <f>IF(OR(D4215&lt;$F$757,D4215&gt;$F$758),C4215,"")</f>
        <v>3.8541270223894434E-25</v>
      </c>
      <c r="F4215" s="247" t="str">
        <f>IF(AND(D4215&gt;$F$757,D4215&lt;$F$758),C4215,"")</f>
        <v/>
      </c>
      <c r="G4215" s="247" t="str">
        <f>IF(C4215=MAX($C$761:$C$2761),C4215,"")</f>
        <v/>
      </c>
      <c r="H4215" s="247">
        <f>_xlfn.NORM.DIST(B4215,$F$753,$F$754,0)</f>
        <v>5.3439617590106133E-236</v>
      </c>
      <c r="I4215" s="247" t="str">
        <f>IF(H4215=MAX($H$761:$H$2761),C4215,"")</f>
        <v/>
      </c>
      <c r="J4215" s="247"/>
      <c r="K4215" s="247"/>
      <c r="L4215" s="247"/>
      <c r="M4215" s="247"/>
      <c r="N4215" s="247"/>
      <c r="O4215" s="247"/>
      <c r="P4215" s="247"/>
      <c r="Q4215" s="247"/>
      <c r="R4215" s="247"/>
      <c r="AZ4215" s="259"/>
      <c r="BA4215" s="259">
        <f>BA4214+$BD$753</f>
        <v>22.137599999998606</v>
      </c>
      <c r="BB4215" s="274">
        <f t="shared" si="829"/>
        <v>2.4052831272804239E-3</v>
      </c>
      <c r="BC4215" s="259">
        <f t="shared" si="830"/>
        <v>6.1117914682260778E-6</v>
      </c>
      <c r="BD4215" s="259">
        <f t="shared" si="827"/>
        <v>6.1117914682260778E-6</v>
      </c>
      <c r="BE4215" s="254" t="str">
        <f t="shared" si="828"/>
        <v/>
      </c>
    </row>
    <row r="4216" spans="1:57" ht="20.100000000000001" customHeight="1" x14ac:dyDescent="0.25">
      <c r="A4216" s="247">
        <v>3438</v>
      </c>
      <c r="B4216" s="247">
        <f>$B$755+(A4216*$B$758)</f>
        <v>23441.533309765517</v>
      </c>
      <c r="C4216" s="247">
        <f>_xlfn.NORM.DIST($B4216,$B$752,$B$753,0)</f>
        <v>3.7067093969231644E-25</v>
      </c>
      <c r="D4216" s="247">
        <f>_xlfn.NORM.DIST($B4216,$B$752,$B$753,1)</f>
        <v>1</v>
      </c>
      <c r="E4216" s="247">
        <f>IF(OR(D4216&lt;$F$757,D4216&gt;$F$758),C4216,"")</f>
        <v>3.7067093969231644E-25</v>
      </c>
      <c r="F4216" s="247" t="str">
        <f>IF(AND(D4216&gt;$F$757,D4216&lt;$F$758),C4216,"")</f>
        <v/>
      </c>
      <c r="G4216" s="247" t="str">
        <f>IF(C4216=MAX($C$761:$C$2761),C4216,"")</f>
        <v/>
      </c>
      <c r="H4216" s="247">
        <f>_xlfn.NORM.DIST(B4216,$F$753,$F$754,0)</f>
        <v>6.0894734978697898E-236</v>
      </c>
      <c r="I4216" s="247" t="str">
        <f>IF(H4216=MAX($H$761:$H$2761),C4216,"")</f>
        <v/>
      </c>
      <c r="J4216" s="247"/>
      <c r="K4216" s="247"/>
      <c r="L4216" s="247"/>
      <c r="M4216" s="247"/>
      <c r="N4216" s="247"/>
      <c r="O4216" s="247"/>
      <c r="P4216" s="247"/>
      <c r="Q4216" s="247"/>
      <c r="R4216" s="247"/>
      <c r="AZ4216" s="259"/>
      <c r="BA4216" s="259">
        <f>BA4215+$BD$753</f>
        <v>22.143999999998606</v>
      </c>
      <c r="BB4216" s="274">
        <f t="shared" si="829"/>
        <v>2.3991713358121978E-3</v>
      </c>
      <c r="BC4216" s="259">
        <f t="shared" si="830"/>
        <v>6.0966685111159616E-6</v>
      </c>
      <c r="BD4216" s="259">
        <f t="shared" si="827"/>
        <v>6.0966685111159616E-6</v>
      </c>
      <c r="BE4216" s="254" t="str">
        <f t="shared" si="828"/>
        <v/>
      </c>
    </row>
    <row r="4217" spans="1:57" ht="20.100000000000001" customHeight="1" x14ac:dyDescent="0.25">
      <c r="A4217" s="247">
        <v>3439</v>
      </c>
      <c r="B4217" s="247">
        <f>$B$755+(A4217*$B$758)</f>
        <v>23451.148376750651</v>
      </c>
      <c r="C4217" s="247">
        <f>_xlfn.NORM.DIST($B4217,$B$752,$B$753,0)</f>
        <v>3.5648733526604681E-25</v>
      </c>
      <c r="D4217" s="247">
        <f>_xlfn.NORM.DIST($B4217,$B$752,$B$753,1)</f>
        <v>1</v>
      </c>
      <c r="E4217" s="247">
        <f>IF(OR(D4217&lt;$F$757,D4217&gt;$F$758),C4217,"")</f>
        <v>3.5648733526604681E-25</v>
      </c>
      <c r="F4217" s="247" t="str">
        <f>IF(AND(D4217&gt;$F$757,D4217&lt;$F$758),C4217,"")</f>
        <v/>
      </c>
      <c r="G4217" s="247" t="str">
        <f>IF(C4217=MAX($C$761:$C$2761),C4217,"")</f>
        <v/>
      </c>
      <c r="H4217" s="247">
        <f>_xlfn.NORM.DIST(B4217,$F$753,$F$754,0)</f>
        <v>6.938877157285643E-236</v>
      </c>
      <c r="I4217" s="247" t="str">
        <f>IF(H4217=MAX($H$761:$H$2761),C4217,"")</f>
        <v/>
      </c>
      <c r="J4217" s="247"/>
      <c r="K4217" s="247"/>
      <c r="L4217" s="247"/>
      <c r="M4217" s="247"/>
      <c r="N4217" s="247"/>
      <c r="O4217" s="247"/>
      <c r="P4217" s="247"/>
      <c r="Q4217" s="247"/>
      <c r="R4217" s="247"/>
      <c r="AZ4217" s="259"/>
      <c r="BA4217" s="259">
        <f>BA4216+$BD$753</f>
        <v>22.150399999998605</v>
      </c>
      <c r="BB4217" s="274">
        <f t="shared" si="829"/>
        <v>2.3930746673010818E-3</v>
      </c>
      <c r="BC4217" s="259">
        <f t="shared" si="830"/>
        <v>6.0815817044769169E-6</v>
      </c>
      <c r="BD4217" s="259">
        <f t="shared" si="827"/>
        <v>6.0815817044769169E-6</v>
      </c>
      <c r="BE4217" s="254" t="str">
        <f t="shared" si="828"/>
        <v/>
      </c>
    </row>
    <row r="4218" spans="1:57" ht="20.100000000000001" customHeight="1" x14ac:dyDescent="0.25">
      <c r="A4218" s="247">
        <v>3440</v>
      </c>
      <c r="B4218" s="247">
        <f>$B$755+(A4218*$B$758)</f>
        <v>23460.763443735792</v>
      </c>
      <c r="C4218" s="247">
        <f>_xlfn.NORM.DIST($B4218,$B$752,$B$753,0)</f>
        <v>3.4284097640702823E-25</v>
      </c>
      <c r="D4218" s="247">
        <f>_xlfn.NORM.DIST($B4218,$B$752,$B$753,1)</f>
        <v>1</v>
      </c>
      <c r="E4218" s="247">
        <f>IF(OR(D4218&lt;$F$757,D4218&gt;$F$758),C4218,"")</f>
        <v>3.4284097640702823E-25</v>
      </c>
      <c r="F4218" s="247" t="str">
        <f>IF(AND(D4218&gt;$F$757,D4218&lt;$F$758),C4218,"")</f>
        <v/>
      </c>
      <c r="G4218" s="247" t="str">
        <f>IF(C4218=MAX($C$761:$C$2761),C4218,"")</f>
        <v/>
      </c>
      <c r="H4218" s="247">
        <f>_xlfn.NORM.DIST(B4218,$F$753,$F$754,0)</f>
        <v>7.9066352548630631E-236</v>
      </c>
      <c r="I4218" s="247" t="str">
        <f>IF(H4218=MAX($H$761:$H$2761),C4218,"")</f>
        <v/>
      </c>
      <c r="J4218" s="247"/>
      <c r="K4218" s="247"/>
      <c r="L4218" s="247"/>
      <c r="M4218" s="247"/>
      <c r="N4218" s="247"/>
      <c r="O4218" s="247"/>
      <c r="P4218" s="247"/>
      <c r="Q4218" s="247"/>
      <c r="R4218" s="247"/>
      <c r="AZ4218" s="259"/>
      <c r="BA4218" s="259">
        <f>BA4217+$BD$753</f>
        <v>22.156799999998604</v>
      </c>
      <c r="BB4218" s="274">
        <f t="shared" si="829"/>
        <v>2.3869930855966049E-3</v>
      </c>
      <c r="BC4218" s="259">
        <f t="shared" si="830"/>
        <v>6.0665309658575368E-6</v>
      </c>
      <c r="BD4218" s="259">
        <f t="shared" si="827"/>
        <v>6.0665309658575368E-6</v>
      </c>
      <c r="BE4218" s="254" t="str">
        <f t="shared" si="828"/>
        <v/>
      </c>
    </row>
    <row r="4219" spans="1:57" ht="20.100000000000001" customHeight="1" x14ac:dyDescent="0.25">
      <c r="A4219" s="248">
        <v>3441</v>
      </c>
      <c r="B4219" s="247">
        <f>$B$755+(A4219*$B$758)</f>
        <v>23470.378510720926</v>
      </c>
      <c r="C4219" s="247">
        <f>_xlfn.NORM.DIST($B4219,$B$752,$B$753,0)</f>
        <v>3.2971172564123415E-25</v>
      </c>
      <c r="D4219" s="247">
        <f>_xlfn.NORM.DIST($B4219,$B$752,$B$753,1)</f>
        <v>1</v>
      </c>
      <c r="E4219" s="247">
        <f>IF(OR(D4219&lt;$F$757,D4219&gt;$F$758),C4219,"")</f>
        <v>3.2971172564123415E-25</v>
      </c>
      <c r="F4219" s="247" t="str">
        <f>IF(AND(D4219&gt;$F$757,D4219&lt;$F$758),C4219,"")</f>
        <v/>
      </c>
      <c r="G4219" s="247" t="str">
        <f>IF(C4219=MAX($C$761:$C$2761),C4219,"")</f>
        <v/>
      </c>
      <c r="H4219" s="247">
        <f>_xlfn.NORM.DIST(B4219,$F$753,$F$754,0)</f>
        <v>9.0092214354438765E-236</v>
      </c>
      <c r="I4219" s="247" t="str">
        <f>IF(H4219=MAX($H$761:$H$2761),C4219,"")</f>
        <v/>
      </c>
      <c r="J4219" s="247"/>
      <c r="K4219" s="247"/>
      <c r="L4219" s="247"/>
      <c r="M4219" s="247"/>
      <c r="N4219" s="247"/>
      <c r="O4219" s="247"/>
      <c r="P4219" s="247"/>
      <c r="Q4219" s="247"/>
      <c r="R4219" s="247"/>
      <c r="AZ4219" s="259"/>
      <c r="BA4219" s="259">
        <f>BA4218+$BD$753</f>
        <v>22.163199999998604</v>
      </c>
      <c r="BB4219" s="274">
        <f t="shared" si="829"/>
        <v>2.3809265546307474E-3</v>
      </c>
      <c r="BC4219" s="259">
        <f t="shared" si="830"/>
        <v>6.0515162130119794E-6</v>
      </c>
      <c r="BD4219" s="259">
        <f t="shared" si="827"/>
        <v>6.0515162130119794E-6</v>
      </c>
      <c r="BE4219" s="254" t="str">
        <f t="shared" si="828"/>
        <v/>
      </c>
    </row>
    <row r="4220" spans="1:57" ht="20.100000000000001" customHeight="1" x14ac:dyDescent="0.25">
      <c r="A4220" s="247">
        <v>3442</v>
      </c>
      <c r="B4220" s="247">
        <f>$B$755+(A4220*$B$758)</f>
        <v>23479.993577706067</v>
      </c>
      <c r="C4220" s="247">
        <f>_xlfn.NORM.DIST($B4220,$B$752,$B$753,0)</f>
        <v>3.1708019216763314E-25</v>
      </c>
      <c r="D4220" s="247">
        <f>_xlfn.NORM.DIST($B4220,$B$752,$B$753,1)</f>
        <v>1</v>
      </c>
      <c r="E4220" s="247">
        <f>IF(OR(D4220&lt;$F$757,D4220&gt;$F$758),C4220,"")</f>
        <v>3.1708019216763314E-25</v>
      </c>
      <c r="F4220" s="247" t="str">
        <f>IF(AND(D4220&gt;$F$757,D4220&lt;$F$758),C4220,"")</f>
        <v/>
      </c>
      <c r="G4220" s="247" t="str">
        <f>IF(C4220=MAX($C$761:$C$2761),C4220,"")</f>
        <v/>
      </c>
      <c r="H4220" s="247">
        <f>_xlfn.NORM.DIST(B4220,$F$753,$F$754,0)</f>
        <v>1.0265399833161284E-235</v>
      </c>
      <c r="I4220" s="247" t="str">
        <f>IF(H4220=MAX($H$761:$H$2761),C4220,"")</f>
        <v/>
      </c>
      <c r="J4220" s="247"/>
      <c r="K4220" s="247"/>
      <c r="L4220" s="247"/>
      <c r="M4220" s="247"/>
      <c r="N4220" s="247"/>
      <c r="O4220" s="247"/>
      <c r="P4220" s="247"/>
      <c r="Q4220" s="247"/>
      <c r="R4220" s="247"/>
      <c r="AZ4220" s="259"/>
      <c r="BA4220" s="259">
        <f>BA4219+$BD$753</f>
        <v>22.169599999998603</v>
      </c>
      <c r="BB4220" s="274">
        <f t="shared" si="829"/>
        <v>2.3748750384177354E-3</v>
      </c>
      <c r="BC4220" s="259">
        <f t="shared" si="830"/>
        <v>6.0365373638435887E-6</v>
      </c>
      <c r="BD4220" s="259">
        <f t="shared" si="827"/>
        <v>6.0365373638435887E-6</v>
      </c>
      <c r="BE4220" s="254" t="str">
        <f t="shared" si="828"/>
        <v/>
      </c>
    </row>
    <row r="4221" spans="1:57" ht="20.100000000000001" customHeight="1" x14ac:dyDescent="0.25">
      <c r="A4221" s="247">
        <v>3443</v>
      </c>
      <c r="B4221" s="247">
        <f>$B$755+(A4221*$B$758)</f>
        <v>23489.608644691201</v>
      </c>
      <c r="C4221" s="247">
        <f>_xlfn.NORM.DIST($B4221,$B$752,$B$753,0)</f>
        <v>3.0492770448133462E-25</v>
      </c>
      <c r="D4221" s="247">
        <f>_xlfn.NORM.DIST($B4221,$B$752,$B$753,1)</f>
        <v>1</v>
      </c>
      <c r="E4221" s="247">
        <f>IF(OR(D4221&lt;$F$757,D4221&gt;$F$758),C4221,"")</f>
        <v>3.0492770448133462E-25</v>
      </c>
      <c r="F4221" s="247" t="str">
        <f>IF(AND(D4221&gt;$F$757,D4221&lt;$F$758),C4221,"")</f>
        <v/>
      </c>
      <c r="G4221" s="247" t="str">
        <f>IF(C4221=MAX($C$761:$C$2761),C4221,"")</f>
        <v/>
      </c>
      <c r="H4221" s="247">
        <f>_xlfn.NORM.DIST(B4221,$F$753,$F$754,0)</f>
        <v>1.1696543197242967E-235</v>
      </c>
      <c r="I4221" s="247" t="str">
        <f>IF(H4221=MAX($H$761:$H$2761),C4221,"")</f>
        <v/>
      </c>
      <c r="J4221" s="247"/>
      <c r="K4221" s="247"/>
      <c r="L4221" s="247"/>
      <c r="M4221" s="247"/>
      <c r="N4221" s="247"/>
      <c r="O4221" s="247"/>
      <c r="P4221" s="247"/>
      <c r="Q4221" s="247"/>
      <c r="R4221" s="247"/>
      <c r="AZ4221" s="259"/>
      <c r="BA4221" s="259">
        <f>BA4220+$BD$753</f>
        <v>22.175999999998602</v>
      </c>
      <c r="BB4221" s="274">
        <f t="shared" si="829"/>
        <v>2.3688385010538918E-3</v>
      </c>
      <c r="BC4221" s="259">
        <f t="shared" si="830"/>
        <v>6.0215943364565032E-6</v>
      </c>
      <c r="BD4221" s="259">
        <f t="shared" si="827"/>
        <v>6.0215943364565032E-6</v>
      </c>
      <c r="BE4221" s="254" t="str">
        <f t="shared" si="828"/>
        <v/>
      </c>
    </row>
    <row r="4222" spans="1:57" ht="20.100000000000001" customHeight="1" x14ac:dyDescent="0.25">
      <c r="A4222" s="247">
        <v>3444</v>
      </c>
      <c r="B4222" s="247">
        <f>$B$755+(A4222*$B$758)</f>
        <v>23499.223711676343</v>
      </c>
      <c r="C4222" s="247">
        <f>_xlfn.NORM.DIST($B4222,$B$752,$B$753,0)</f>
        <v>2.9323628398875612E-25</v>
      </c>
      <c r="D4222" s="247">
        <f>_xlfn.NORM.DIST($B4222,$B$752,$B$753,1)</f>
        <v>1</v>
      </c>
      <c r="E4222" s="247">
        <f>IF(OR(D4222&lt;$F$757,D4222&gt;$F$758),C4222,"")</f>
        <v>2.9323628398875612E-25</v>
      </c>
      <c r="F4222" s="247" t="str">
        <f>IF(AND(D4222&gt;$F$757,D4222&lt;$F$758),C4222,"")</f>
        <v/>
      </c>
      <c r="G4222" s="247" t="str">
        <f>IF(C4222=MAX($C$761:$C$2761),C4222,"")</f>
        <v/>
      </c>
      <c r="H4222" s="247">
        <f>_xlfn.NORM.DIST(B4222,$F$753,$F$754,0)</f>
        <v>1.3326995154593755E-235</v>
      </c>
      <c r="I4222" s="247" t="str">
        <f>IF(H4222=MAX($H$761:$H$2761),C4222,"")</f>
        <v/>
      </c>
      <c r="J4222" s="247"/>
      <c r="K4222" s="247"/>
      <c r="L4222" s="247"/>
      <c r="M4222" s="247"/>
      <c r="N4222" s="247"/>
      <c r="O4222" s="247"/>
      <c r="P4222" s="247"/>
      <c r="Q4222" s="247"/>
      <c r="R4222" s="247"/>
      <c r="AZ4222" s="259"/>
      <c r="BA4222" s="259">
        <f>BA4221+$BD$753</f>
        <v>22.182399999998601</v>
      </c>
      <c r="BB4222" s="274">
        <f t="shared" si="829"/>
        <v>2.3628169067174353E-3</v>
      </c>
      <c r="BC4222" s="259">
        <f t="shared" si="830"/>
        <v>6.0066870491049147E-6</v>
      </c>
      <c r="BD4222" s="259">
        <f t="shared" si="827"/>
        <v>6.0066870491049147E-6</v>
      </c>
      <c r="BE4222" s="254" t="str">
        <f t="shared" si="828"/>
        <v/>
      </c>
    </row>
    <row r="4223" spans="1:57" ht="20.100000000000001" customHeight="1" x14ac:dyDescent="0.25">
      <c r="A4223" s="247">
        <v>3445</v>
      </c>
      <c r="B4223" s="247">
        <f>$B$755+(A4223*$B$758)</f>
        <v>23508.838778661477</v>
      </c>
      <c r="C4223" s="247">
        <f>_xlfn.NORM.DIST($B4223,$B$752,$B$753,0)</f>
        <v>2.8198861957954521E-25</v>
      </c>
      <c r="D4223" s="247">
        <f>_xlfn.NORM.DIST($B4223,$B$752,$B$753,1)</f>
        <v>1</v>
      </c>
      <c r="E4223" s="247">
        <f>IF(OR(D4223&lt;$F$757,D4223&gt;$F$758),C4223,"")</f>
        <v>2.8198861957954521E-25</v>
      </c>
      <c r="F4223" s="247" t="str">
        <f>IF(AND(D4223&gt;$F$757,D4223&lt;$F$758),C4223,"")</f>
        <v/>
      </c>
      <c r="G4223" s="247" t="str">
        <f>IF(C4223=MAX($C$761:$C$2761),C4223,"")</f>
        <v/>
      </c>
      <c r="H4223" s="247">
        <f>_xlfn.NORM.DIST(B4223,$F$753,$F$754,0)</f>
        <v>1.5184482726003413E-235</v>
      </c>
      <c r="I4223" s="247" t="str">
        <f>IF(H4223=MAX($H$761:$H$2761),C4223,"")</f>
        <v/>
      </c>
      <c r="J4223" s="247"/>
      <c r="K4223" s="247"/>
      <c r="L4223" s="247"/>
      <c r="M4223" s="247"/>
      <c r="N4223" s="247"/>
      <c r="O4223" s="247"/>
      <c r="P4223" s="247"/>
      <c r="Q4223" s="247"/>
      <c r="R4223" s="247"/>
      <c r="AZ4223" s="259"/>
      <c r="BA4223" s="259">
        <f>BA4222+$BD$753</f>
        <v>22.188799999998601</v>
      </c>
      <c r="BB4223" s="274">
        <f t="shared" si="829"/>
        <v>2.3568102196683304E-3</v>
      </c>
      <c r="BC4223" s="259">
        <f t="shared" si="830"/>
        <v>5.9918154202316665E-6</v>
      </c>
      <c r="BD4223" s="259">
        <f t="shared" si="827"/>
        <v>5.9918154202316665E-6</v>
      </c>
      <c r="BE4223" s="254" t="str">
        <f t="shared" si="828"/>
        <v/>
      </c>
    </row>
    <row r="4224" spans="1:57" ht="20.100000000000001" customHeight="1" x14ac:dyDescent="0.25">
      <c r="A4224" s="247">
        <v>3446</v>
      </c>
      <c r="B4224" s="247">
        <f>$B$755+(A4224*$B$758)</f>
        <v>23518.453845646618</v>
      </c>
      <c r="C4224" s="247">
        <f>_xlfn.NORM.DIST($B4224,$B$752,$B$753,0)</f>
        <v>2.7116804312080645E-25</v>
      </c>
      <c r="D4224" s="247">
        <f>_xlfn.NORM.DIST($B4224,$B$752,$B$753,1)</f>
        <v>1</v>
      </c>
      <c r="E4224" s="247">
        <f>IF(OR(D4224&lt;$F$757,D4224&gt;$F$758),C4224,"")</f>
        <v>2.7116804312080645E-25</v>
      </c>
      <c r="F4224" s="247" t="str">
        <f>IF(AND(D4224&gt;$F$757,D4224&lt;$F$758),C4224,"")</f>
        <v/>
      </c>
      <c r="G4224" s="247" t="str">
        <f>IF(C4224=MAX($C$761:$C$2761),C4224,"")</f>
        <v/>
      </c>
      <c r="H4224" s="247">
        <f>_xlfn.NORM.DIST(B4224,$F$753,$F$754,0)</f>
        <v>1.7300586059725479E-235</v>
      </c>
      <c r="I4224" s="247" t="str">
        <f>IF(H4224=MAX($H$761:$H$2761),C4224,"")</f>
        <v/>
      </c>
      <c r="J4224" s="247"/>
      <c r="K4224" s="247"/>
      <c r="L4224" s="247"/>
      <c r="M4224" s="247"/>
      <c r="N4224" s="247"/>
      <c r="O4224" s="247"/>
      <c r="P4224" s="247"/>
      <c r="Q4224" s="247"/>
      <c r="R4224" s="247"/>
      <c r="AZ4224" s="259"/>
      <c r="BA4224" s="259">
        <f>BA4223+$BD$753</f>
        <v>22.1951999999986</v>
      </c>
      <c r="BB4224" s="274">
        <f t="shared" si="829"/>
        <v>2.3508184042480987E-3</v>
      </c>
      <c r="BC4224" s="259">
        <f t="shared" si="830"/>
        <v>5.9769793684435329E-6</v>
      </c>
      <c r="BD4224" s="259">
        <f t="shared" si="827"/>
        <v>5.9769793684435329E-6</v>
      </c>
      <c r="BE4224" s="254" t="str">
        <f t="shared" si="828"/>
        <v/>
      </c>
    </row>
    <row r="4225" spans="1:57" ht="20.100000000000001" customHeight="1" x14ac:dyDescent="0.25">
      <c r="A4225" s="247">
        <v>3447</v>
      </c>
      <c r="B4225" s="247">
        <f>$B$755+(A4225*$B$758)</f>
        <v>23528.068912631752</v>
      </c>
      <c r="C4225" s="247">
        <f>_xlfn.NORM.DIST($B4225,$B$752,$B$753,0)</f>
        <v>2.6075850584075486E-25</v>
      </c>
      <c r="D4225" s="247">
        <f>_xlfn.NORM.DIST($B4225,$B$752,$B$753,1)</f>
        <v>1</v>
      </c>
      <c r="E4225" s="247">
        <f>IF(OR(D4225&lt;$F$757,D4225&gt;$F$758),C4225,"")</f>
        <v>2.6075850584075486E-25</v>
      </c>
      <c r="F4225" s="247" t="str">
        <f>IF(AND(D4225&gt;$F$757,D4225&lt;$F$758),C4225,"")</f>
        <v/>
      </c>
      <c r="G4225" s="247" t="str">
        <f>IF(C4225=MAX($C$761:$C$2761),C4225,"")</f>
        <v/>
      </c>
      <c r="H4225" s="247">
        <f>_xlfn.NORM.DIST(B4225,$F$753,$F$754,0)</f>
        <v>1.9711273310038321E-235</v>
      </c>
      <c r="I4225" s="247" t="str">
        <f>IF(H4225=MAX($H$761:$H$2761),C4225,"")</f>
        <v/>
      </c>
      <c r="J4225" s="247"/>
      <c r="K4225" s="247"/>
      <c r="L4225" s="247"/>
      <c r="M4225" s="247"/>
      <c r="N4225" s="247"/>
      <c r="O4225" s="247"/>
      <c r="P4225" s="247"/>
      <c r="Q4225" s="247"/>
      <c r="R4225" s="247"/>
      <c r="AZ4225" s="259"/>
      <c r="BA4225" s="259">
        <f>BA4224+$BD$753</f>
        <v>22.201599999998599</v>
      </c>
      <c r="BB4225" s="274">
        <f t="shared" si="829"/>
        <v>2.3448414248796552E-3</v>
      </c>
      <c r="BC4225" s="259">
        <f t="shared" si="830"/>
        <v>5.962178812541144E-6</v>
      </c>
      <c r="BD4225" s="259">
        <f t="shared" si="827"/>
        <v>5.962178812541144E-6</v>
      </c>
      <c r="BE4225" s="254" t="str">
        <f t="shared" si="828"/>
        <v/>
      </c>
    </row>
    <row r="4226" spans="1:57" ht="20.100000000000001" customHeight="1" x14ac:dyDescent="0.25">
      <c r="A4226" s="248">
        <v>3448</v>
      </c>
      <c r="B4226" s="247">
        <f>$B$755+(A4226*$B$758)</f>
        <v>23537.683979616893</v>
      </c>
      <c r="C4226" s="247">
        <f>_xlfn.NORM.DIST($B4226,$B$752,$B$753,0)</f>
        <v>2.5074455556969618E-25</v>
      </c>
      <c r="D4226" s="247">
        <f>_xlfn.NORM.DIST($B4226,$B$752,$B$753,1)</f>
        <v>1</v>
      </c>
      <c r="E4226" s="247">
        <f>IF(OR(D4226&lt;$F$757,D4226&gt;$F$758),C4226,"")</f>
        <v>2.5074455556969618E-25</v>
      </c>
      <c r="F4226" s="247" t="str">
        <f>IF(AND(D4226&gt;$F$757,D4226&lt;$F$758),C4226,"")</f>
        <v/>
      </c>
      <c r="G4226" s="247" t="str">
        <f>IF(C4226=MAX($C$761:$C$2761),C4226,"")</f>
        <v/>
      </c>
      <c r="H4226" s="247">
        <f>_xlfn.NORM.DIST(B4226,$F$753,$F$754,0)</f>
        <v>2.24575096856749E-235</v>
      </c>
      <c r="I4226" s="247" t="str">
        <f>IF(H4226=MAX($H$761:$H$2761),C4226,"")</f>
        <v/>
      </c>
      <c r="J4226" s="247"/>
      <c r="K4226" s="247"/>
      <c r="L4226" s="247"/>
      <c r="M4226" s="247"/>
      <c r="N4226" s="247"/>
      <c r="O4226" s="247"/>
      <c r="P4226" s="247"/>
      <c r="Q4226" s="247"/>
      <c r="R4226" s="247"/>
      <c r="AZ4226" s="259"/>
      <c r="BA4226" s="259">
        <f>BA4225+$BD$753</f>
        <v>22.207999999998599</v>
      </c>
      <c r="BB4226" s="274">
        <f t="shared" si="829"/>
        <v>2.338879246067114E-3</v>
      </c>
      <c r="BC4226" s="259">
        <f t="shared" si="830"/>
        <v>5.94741367146304E-6</v>
      </c>
      <c r="BD4226" s="259">
        <f t="shared" si="827"/>
        <v>5.94741367146304E-6</v>
      </c>
      <c r="BE4226" s="254" t="str">
        <f t="shared" si="828"/>
        <v/>
      </c>
    </row>
    <row r="4227" spans="1:57" ht="20.100000000000001" customHeight="1" x14ac:dyDescent="0.25">
      <c r="A4227" s="247">
        <v>3449</v>
      </c>
      <c r="B4227" s="247">
        <f>$B$755+(A4227*$B$758)</f>
        <v>23547.299046602027</v>
      </c>
      <c r="C4227" s="247">
        <f>_xlfn.NORM.DIST($B4227,$B$752,$B$753,0)</f>
        <v>2.4111131480779426E-25</v>
      </c>
      <c r="D4227" s="247">
        <f>_xlfn.NORM.DIST($B4227,$B$752,$B$753,1)</f>
        <v>1</v>
      </c>
      <c r="E4227" s="247">
        <f>IF(OR(D4227&lt;$F$757,D4227&gt;$F$758),C4227,"")</f>
        <v>2.4111131480779426E-25</v>
      </c>
      <c r="F4227" s="247" t="str">
        <f>IF(AND(D4227&gt;$F$757,D4227&lt;$F$758),C4227,"")</f>
        <v/>
      </c>
      <c r="G4227" s="247" t="str">
        <f>IF(C4227=MAX($C$761:$C$2761),C4227,"")</f>
        <v/>
      </c>
      <c r="H4227" s="247">
        <f>_xlfn.NORM.DIST(B4227,$F$753,$F$754,0)</f>
        <v>2.5585950941783402E-235</v>
      </c>
      <c r="I4227" s="247" t="str">
        <f>IF(H4227=MAX($H$761:$H$2761),C4227,"")</f>
        <v/>
      </c>
      <c r="J4227" s="247"/>
      <c r="K4227" s="247"/>
      <c r="L4227" s="247"/>
      <c r="M4227" s="247"/>
      <c r="N4227" s="247"/>
      <c r="O4227" s="247"/>
      <c r="P4227" s="247"/>
      <c r="Q4227" s="247"/>
      <c r="R4227" s="247"/>
      <c r="AZ4227" s="259"/>
      <c r="BA4227" s="259">
        <f>BA4226+$BD$753</f>
        <v>22.214399999998598</v>
      </c>
      <c r="BB4227" s="274">
        <f t="shared" si="829"/>
        <v>2.332931832395651E-3</v>
      </c>
      <c r="BC4227" s="259">
        <f t="shared" si="830"/>
        <v>5.9326838643615661E-6</v>
      </c>
      <c r="BD4227" s="259">
        <f t="shared" si="827"/>
        <v>5.9326838643615661E-6</v>
      </c>
      <c r="BE4227" s="254" t="str">
        <f t="shared" si="828"/>
        <v/>
      </c>
    </row>
    <row r="4228" spans="1:57" ht="20.100000000000001" customHeight="1" x14ac:dyDescent="0.25">
      <c r="A4228" s="247">
        <v>3450</v>
      </c>
      <c r="B4228" s="247">
        <f>$B$755+(A4228*$B$758)</f>
        <v>23556.914113587169</v>
      </c>
      <c r="C4228" s="247">
        <f>_xlfn.NORM.DIST($B4228,$B$752,$B$753,0)</f>
        <v>2.3184445958973393E-25</v>
      </c>
      <c r="D4228" s="247">
        <f>_xlfn.NORM.DIST($B4228,$B$752,$B$753,1)</f>
        <v>1</v>
      </c>
      <c r="E4228" s="247">
        <f>IF(OR(D4228&lt;$F$757,D4228&gt;$F$758),C4228,"")</f>
        <v>2.3184445958973393E-25</v>
      </c>
      <c r="F4228" s="247" t="str">
        <f>IF(AND(D4228&gt;$F$757,D4228&lt;$F$758),C4228,"")</f>
        <v/>
      </c>
      <c r="G4228" s="247" t="str">
        <f>IF(C4228=MAX($C$761:$C$2761),C4228,"")</f>
        <v/>
      </c>
      <c r="H4228" s="247">
        <f>_xlfn.NORM.DIST(B4228,$F$753,$F$754,0)</f>
        <v>2.9149733010811933E-235</v>
      </c>
      <c r="I4228" s="247" t="str">
        <f>IF(H4228=MAX($H$761:$H$2761),C4228,"")</f>
        <v/>
      </c>
      <c r="J4228" s="247"/>
      <c r="K4228" s="247"/>
      <c r="L4228" s="247"/>
      <c r="M4228" s="247"/>
      <c r="N4228" s="247"/>
      <c r="O4228" s="247"/>
      <c r="P4228" s="247"/>
      <c r="Q4228" s="247"/>
      <c r="R4228" s="247"/>
      <c r="AZ4228" s="259"/>
      <c r="BA4228" s="259">
        <f>BA4227+$BD$753</f>
        <v>22.220799999998597</v>
      </c>
      <c r="BB4228" s="274">
        <f t="shared" si="829"/>
        <v>2.3269991485312894E-3</v>
      </c>
      <c r="BC4228" s="259">
        <f t="shared" si="830"/>
        <v>5.9179893105222071E-6</v>
      </c>
      <c r="BD4228" s="259">
        <f t="shared" si="827"/>
        <v>5.9179893105222071E-6</v>
      </c>
      <c r="BE4228" s="254" t="str">
        <f t="shared" si="828"/>
        <v/>
      </c>
    </row>
    <row r="4229" spans="1:57" ht="20.100000000000001" customHeight="1" x14ac:dyDescent="0.25">
      <c r="A4229" s="247">
        <v>3451</v>
      </c>
      <c r="B4229" s="247">
        <f>$B$755+(A4229*$B$758)</f>
        <v>23566.529180572303</v>
      </c>
      <c r="C4229" s="247">
        <f>_xlfn.NORM.DIST($B4229,$B$752,$B$753,0)</f>
        <v>2.229301991179069E-25</v>
      </c>
      <c r="D4229" s="247">
        <f>_xlfn.NORM.DIST($B4229,$B$752,$B$753,1)</f>
        <v>1</v>
      </c>
      <c r="E4229" s="247">
        <f>IF(OR(D4229&lt;$F$757,D4229&gt;$F$758),C4229,"")</f>
        <v>2.229301991179069E-25</v>
      </c>
      <c r="F4229" s="247" t="str">
        <f>IF(AND(D4229&gt;$F$757,D4229&lt;$F$758),C4229,"")</f>
        <v/>
      </c>
      <c r="G4229" s="247" t="str">
        <f>IF(C4229=MAX($C$761:$C$2761),C4229,"")</f>
        <v/>
      </c>
      <c r="H4229" s="247">
        <f>_xlfn.NORM.DIST(B4229,$F$753,$F$754,0)</f>
        <v>3.3209371085429061E-235</v>
      </c>
      <c r="I4229" s="247" t="str">
        <f>IF(H4229=MAX($H$761:$H$2761),C4229,"")</f>
        <v/>
      </c>
      <c r="J4229" s="247"/>
      <c r="K4229" s="247"/>
      <c r="L4229" s="247"/>
      <c r="M4229" s="247"/>
      <c r="N4229" s="247"/>
      <c r="O4229" s="247"/>
      <c r="P4229" s="247"/>
      <c r="Q4229" s="247"/>
      <c r="R4229" s="247"/>
      <c r="AZ4229" s="259"/>
      <c r="BA4229" s="259">
        <f>BA4228+$BD$753</f>
        <v>22.227199999998597</v>
      </c>
      <c r="BB4229" s="274">
        <f t="shared" si="829"/>
        <v>2.3210811592207672E-3</v>
      </c>
      <c r="BC4229" s="259">
        <f t="shared" si="830"/>
        <v>5.9033299294316763E-6</v>
      </c>
      <c r="BD4229" s="259">
        <f t="shared" si="827"/>
        <v>5.9033299294316763E-6</v>
      </c>
      <c r="BE4229" s="254" t="str">
        <f t="shared" si="828"/>
        <v/>
      </c>
    </row>
    <row r="4230" spans="1:57" ht="20.100000000000001" customHeight="1" x14ac:dyDescent="0.25">
      <c r="A4230" s="247">
        <v>3452</v>
      </c>
      <c r="B4230" s="247">
        <f>$B$755+(A4230*$B$758)</f>
        <v>23576.144247557444</v>
      </c>
      <c r="C4230" s="247">
        <f>_xlfn.NORM.DIST($B4230,$B$752,$B$753,0)</f>
        <v>2.1435525613626447E-25</v>
      </c>
      <c r="D4230" s="247">
        <f>_xlfn.NORM.DIST($B4230,$B$752,$B$753,1)</f>
        <v>1</v>
      </c>
      <c r="E4230" s="247">
        <f>IF(OR(D4230&lt;$F$757,D4230&gt;$F$758),C4230,"")</f>
        <v>2.1435525613626447E-25</v>
      </c>
      <c r="F4230" s="247" t="str">
        <f>IF(AND(D4230&gt;$F$757,D4230&lt;$F$758),C4230,"")</f>
        <v/>
      </c>
      <c r="G4230" s="247" t="str">
        <f>IF(C4230=MAX($C$761:$C$2761),C4230,"")</f>
        <v/>
      </c>
      <c r="H4230" s="247">
        <f>_xlfn.NORM.DIST(B4230,$F$753,$F$754,0)</f>
        <v>3.7833783308564582E-235</v>
      </c>
      <c r="I4230" s="247" t="str">
        <f>IF(H4230=MAX($H$761:$H$2761),C4230,"")</f>
        <v/>
      </c>
      <c r="J4230" s="247"/>
      <c r="K4230" s="247"/>
      <c r="L4230" s="247"/>
      <c r="M4230" s="247"/>
      <c r="N4230" s="247"/>
      <c r="O4230" s="247"/>
      <c r="P4230" s="247"/>
      <c r="Q4230" s="247"/>
      <c r="R4230" s="247"/>
      <c r="AZ4230" s="259"/>
      <c r="BA4230" s="259">
        <f>BA4229+$BD$753</f>
        <v>22.233599999998596</v>
      </c>
      <c r="BB4230" s="274">
        <f t="shared" si="829"/>
        <v>2.3151778292913355E-3</v>
      </c>
      <c r="BC4230" s="259">
        <f t="shared" si="830"/>
        <v>5.8887056407410515E-6</v>
      </c>
      <c r="BD4230" s="259">
        <f t="shared" si="827"/>
        <v>5.8887056407410515E-6</v>
      </c>
      <c r="BE4230" s="254" t="str">
        <f t="shared" si="828"/>
        <v/>
      </c>
    </row>
    <row r="4231" spans="1:57" ht="20.100000000000001" customHeight="1" x14ac:dyDescent="0.25">
      <c r="A4231" s="247">
        <v>3453</v>
      </c>
      <c r="B4231" s="247">
        <f>$B$755+(A4231*$B$758)</f>
        <v>23585.759314542578</v>
      </c>
      <c r="C4231" s="247">
        <f>_xlfn.NORM.DIST($B4231,$B$752,$B$753,0)</f>
        <v>2.0610684801843141E-25</v>
      </c>
      <c r="D4231" s="247">
        <f>_xlfn.NORM.DIST($B4231,$B$752,$B$753,1)</f>
        <v>1</v>
      </c>
      <c r="E4231" s="247">
        <f>IF(OR(D4231&lt;$F$757,D4231&gt;$F$758),C4231,"")</f>
        <v>2.0610684801843141E-25</v>
      </c>
      <c r="F4231" s="247" t="str">
        <f>IF(AND(D4231&gt;$F$757,D4231&lt;$F$758),C4231,"")</f>
        <v/>
      </c>
      <c r="G4231" s="247" t="str">
        <f>IF(C4231=MAX($C$761:$C$2761),C4231,"")</f>
        <v/>
      </c>
      <c r="H4231" s="247">
        <f>_xlfn.NORM.DIST(B4231,$F$753,$F$754,0)</f>
        <v>4.3101456321410823E-235</v>
      </c>
      <c r="I4231" s="247" t="str">
        <f>IF(H4231=MAX($H$761:$H$2761),C4231,"")</f>
        <v/>
      </c>
      <c r="J4231" s="247"/>
      <c r="K4231" s="247"/>
      <c r="L4231" s="247"/>
      <c r="M4231" s="247"/>
      <c r="N4231" s="247"/>
      <c r="O4231" s="247"/>
      <c r="P4231" s="247"/>
      <c r="Q4231" s="247"/>
      <c r="R4231" s="247"/>
      <c r="AZ4231" s="259"/>
      <c r="BA4231" s="259">
        <f>BA4230+$BD$753</f>
        <v>22.239999999998595</v>
      </c>
      <c r="BB4231" s="274">
        <f t="shared" si="829"/>
        <v>2.3092891236505945E-3</v>
      </c>
      <c r="BC4231" s="259">
        <f t="shared" si="830"/>
        <v>5.874116364258837E-6</v>
      </c>
      <c r="BD4231" s="259">
        <f t="shared" si="827"/>
        <v>5.874116364258837E-6</v>
      </c>
      <c r="BE4231" s="254" t="str">
        <f t="shared" si="828"/>
        <v/>
      </c>
    </row>
    <row r="4232" spans="1:57" ht="20.100000000000001" customHeight="1" x14ac:dyDescent="0.25">
      <c r="A4232" s="248">
        <v>3454</v>
      </c>
      <c r="B4232" s="247">
        <f>$B$755+(A4232*$B$758)</f>
        <v>23595.374381527719</v>
      </c>
      <c r="C4232" s="247">
        <f>_xlfn.NORM.DIST($B4232,$B$752,$B$753,0)</f>
        <v>1.9817266854422218E-25</v>
      </c>
      <c r="D4232" s="247">
        <f>_xlfn.NORM.DIST($B4232,$B$752,$B$753,1)</f>
        <v>1</v>
      </c>
      <c r="E4232" s="247">
        <f>IF(OR(D4232&lt;$F$757,D4232&gt;$F$758),C4232,"")</f>
        <v>1.9817266854422218E-25</v>
      </c>
      <c r="F4232" s="247" t="str">
        <f>IF(AND(D4232&gt;$F$757,D4232&lt;$F$758),C4232,"")</f>
        <v/>
      </c>
      <c r="G4232" s="247" t="str">
        <f>IF(C4232=MAX($C$761:$C$2761),C4232,"")</f>
        <v/>
      </c>
      <c r="H4232" s="247">
        <f>_xlfn.NORM.DIST(B4232,$F$753,$F$754,0)</f>
        <v>4.9101772306102129E-235</v>
      </c>
      <c r="I4232" s="247" t="str">
        <f>IF(H4232=MAX($H$761:$H$2761),C4232,"")</f>
        <v/>
      </c>
      <c r="J4232" s="247"/>
      <c r="K4232" s="247"/>
      <c r="L4232" s="247"/>
      <c r="M4232" s="247"/>
      <c r="N4232" s="247"/>
      <c r="O4232" s="247"/>
      <c r="P4232" s="247"/>
      <c r="Q4232" s="247"/>
      <c r="R4232" s="247"/>
      <c r="AZ4232" s="259"/>
      <c r="BA4232" s="259">
        <f>BA4231+$BD$753</f>
        <v>22.246399999998594</v>
      </c>
      <c r="BB4232" s="274">
        <f t="shared" si="829"/>
        <v>2.3034150072863357E-3</v>
      </c>
      <c r="BC4232" s="259">
        <f t="shared" si="830"/>
        <v>5.8595620199843566E-6</v>
      </c>
      <c r="BD4232" s="259">
        <f t="shared" si="827"/>
        <v>5.8595620199843566E-6</v>
      </c>
      <c r="BE4232" s="254" t="str">
        <f t="shared" si="828"/>
        <v/>
      </c>
    </row>
    <row r="4233" spans="1:57" ht="20.100000000000001" customHeight="1" x14ac:dyDescent="0.25">
      <c r="A4233" s="247">
        <v>3455</v>
      </c>
      <c r="B4233" s="247">
        <f>$B$755+(A4233*$B$758)</f>
        <v>23604.989448512853</v>
      </c>
      <c r="C4233" s="247">
        <f>_xlfn.NORM.DIST($B4233,$B$752,$B$753,0)</f>
        <v>1.9054087033997473E-25</v>
      </c>
      <c r="D4233" s="247">
        <f>_xlfn.NORM.DIST($B4233,$B$752,$B$753,1)</f>
        <v>1</v>
      </c>
      <c r="E4233" s="247">
        <f>IF(OR(D4233&lt;$F$757,D4233&gt;$F$758),C4233,"")</f>
        <v>1.9054087033997473E-25</v>
      </c>
      <c r="F4233" s="247" t="str">
        <f>IF(AND(D4233&gt;$F$757,D4233&lt;$F$758),C4233,"")</f>
        <v/>
      </c>
      <c r="G4233" s="247" t="str">
        <f>IF(C4233=MAX($C$761:$C$2761),C4233,"")</f>
        <v/>
      </c>
      <c r="H4233" s="247">
        <f>_xlfn.NORM.DIST(B4233,$F$753,$F$754,0)</f>
        <v>5.5936519875025139E-235</v>
      </c>
      <c r="I4233" s="247" t="str">
        <f>IF(H4233=MAX($H$761:$H$2761),C4233,"")</f>
        <v/>
      </c>
      <c r="J4233" s="247"/>
      <c r="K4233" s="247"/>
      <c r="L4233" s="247"/>
      <c r="M4233" s="247"/>
      <c r="N4233" s="247"/>
      <c r="O4233" s="247"/>
      <c r="P4233" s="247"/>
      <c r="Q4233" s="247"/>
      <c r="R4233" s="247"/>
      <c r="AZ4233" s="259"/>
      <c r="BA4233" s="259">
        <f>BA4232+$BD$753</f>
        <v>22.252799999998594</v>
      </c>
      <c r="BB4233" s="274">
        <f t="shared" si="829"/>
        <v>2.2975554452663513E-3</v>
      </c>
      <c r="BC4233" s="259">
        <f t="shared" si="830"/>
        <v>5.8450425280769623E-6</v>
      </c>
      <c r="BD4233" s="259">
        <f t="shared" si="827"/>
        <v>5.8450425280769623E-6</v>
      </c>
      <c r="BE4233" s="254" t="str">
        <f t="shared" si="828"/>
        <v/>
      </c>
    </row>
    <row r="4234" spans="1:57" ht="20.100000000000001" customHeight="1" x14ac:dyDescent="0.25">
      <c r="A4234" s="247">
        <v>3456</v>
      </c>
      <c r="B4234" s="247">
        <f>$B$755+(A4234*$B$758)</f>
        <v>23614.604515497995</v>
      </c>
      <c r="C4234" s="247">
        <f>_xlfn.NORM.DIST($B4234,$B$752,$B$753,0)</f>
        <v>1.8320004795862026E-25</v>
      </c>
      <c r="D4234" s="247">
        <f>_xlfn.NORM.DIST($B4234,$B$752,$B$753,1)</f>
        <v>1</v>
      </c>
      <c r="E4234" s="247">
        <f>IF(OR(D4234&lt;$F$757,D4234&gt;$F$758),C4234,"")</f>
        <v>1.8320004795862026E-25</v>
      </c>
      <c r="F4234" s="247" t="str">
        <f>IF(AND(D4234&gt;$F$757,D4234&lt;$F$758),C4234,"")</f>
        <v/>
      </c>
      <c r="G4234" s="247" t="str">
        <f>IF(C4234=MAX($C$761:$C$2761),C4234,"")</f>
        <v/>
      </c>
      <c r="H4234" s="247">
        <f>_xlfn.NORM.DIST(B4234,$F$753,$F$754,0)</f>
        <v>6.3721614248787924E-235</v>
      </c>
      <c r="I4234" s="247" t="str">
        <f>IF(H4234=MAX($H$761:$H$2761),C4234,"")</f>
        <v/>
      </c>
      <c r="J4234" s="247"/>
      <c r="K4234" s="247"/>
      <c r="L4234" s="247"/>
      <c r="M4234" s="247"/>
      <c r="N4234" s="247"/>
      <c r="O4234" s="247"/>
      <c r="P4234" s="247"/>
      <c r="Q4234" s="247"/>
      <c r="R4234" s="247"/>
      <c r="AZ4234" s="259"/>
      <c r="BA4234" s="259">
        <f>BA4233+$BD$753</f>
        <v>22.259199999998593</v>
      </c>
      <c r="BB4234" s="274">
        <f t="shared" si="829"/>
        <v>2.2917104027382743E-3</v>
      </c>
      <c r="BC4234" s="259">
        <f t="shared" si="830"/>
        <v>5.8305578088616722E-6</v>
      </c>
      <c r="BD4234" s="259">
        <f t="shared" si="827"/>
        <v>5.8305578088616722E-6</v>
      </c>
      <c r="BE4234" s="254" t="str">
        <f t="shared" si="828"/>
        <v/>
      </c>
    </row>
    <row r="4235" spans="1:57" ht="20.100000000000001" customHeight="1" x14ac:dyDescent="0.25">
      <c r="A4235" s="247">
        <v>3457</v>
      </c>
      <c r="B4235" s="247">
        <f>$B$755+(A4235*$B$758)</f>
        <v>23624.219582483129</v>
      </c>
      <c r="C4235" s="247">
        <f>_xlfn.NORM.DIST($B4235,$B$752,$B$753,0)</f>
        <v>1.761392215766297E-25</v>
      </c>
      <c r="D4235" s="247">
        <f>_xlfn.NORM.DIST($B4235,$B$752,$B$753,1)</f>
        <v>1</v>
      </c>
      <c r="E4235" s="247">
        <f>IF(OR(D4235&lt;$F$757,D4235&gt;$F$758),C4235,"")</f>
        <v>1.761392215766297E-25</v>
      </c>
      <c r="F4235" s="247" t="str">
        <f>IF(AND(D4235&gt;$F$757,D4235&lt;$F$758),C4235,"")</f>
        <v/>
      </c>
      <c r="G4235" s="247" t="str">
        <f>IF(C4235=MAX($C$761:$C$2761),C4235,"")</f>
        <v/>
      </c>
      <c r="H4235" s="247">
        <f>_xlfn.NORM.DIST(B4235,$F$753,$F$754,0)</f>
        <v>7.2589055682328709E-235</v>
      </c>
      <c r="I4235" s="247" t="str">
        <f>IF(H4235=MAX($H$761:$H$2761),C4235,"")</f>
        <v/>
      </c>
      <c r="J4235" s="247"/>
      <c r="K4235" s="247"/>
      <c r="L4235" s="247"/>
      <c r="M4235" s="247"/>
      <c r="N4235" s="247"/>
      <c r="O4235" s="247"/>
      <c r="P4235" s="247"/>
      <c r="Q4235" s="247"/>
      <c r="R4235" s="247"/>
      <c r="AZ4235" s="259"/>
      <c r="BA4235" s="259">
        <f>BA4234+$BD$753</f>
        <v>22.265599999998592</v>
      </c>
      <c r="BB4235" s="274">
        <f t="shared" si="829"/>
        <v>2.2858798449294127E-3</v>
      </c>
      <c r="BC4235" s="259">
        <f t="shared" si="830"/>
        <v>5.8161077828504208E-6</v>
      </c>
      <c r="BD4235" s="259">
        <f t="shared" si="827"/>
        <v>5.8161077828504208E-6</v>
      </c>
      <c r="BE4235" s="254" t="str">
        <f t="shared" si="828"/>
        <v/>
      </c>
    </row>
    <row r="4236" spans="1:57" ht="20.100000000000001" customHeight="1" x14ac:dyDescent="0.25">
      <c r="A4236" s="247">
        <v>3458</v>
      </c>
      <c r="B4236" s="247">
        <f>$B$755+(A4236*$B$758)</f>
        <v>23633.83464946827</v>
      </c>
      <c r="C4236" s="247">
        <f>_xlfn.NORM.DIST($B4236,$B$752,$B$753,0)</f>
        <v>1.6934782128546604E-25</v>
      </c>
      <c r="D4236" s="247">
        <f>_xlfn.NORM.DIST($B4236,$B$752,$B$753,1)</f>
        <v>1</v>
      </c>
      <c r="E4236" s="247">
        <f>IF(OR(D4236&lt;$F$757,D4236&gt;$F$758),C4236,"")</f>
        <v>1.6934782128546604E-25</v>
      </c>
      <c r="F4236" s="247" t="str">
        <f>IF(AND(D4236&gt;$F$757,D4236&lt;$F$758),C4236,"")</f>
        <v/>
      </c>
      <c r="G4236" s="247" t="str">
        <f>IF(C4236=MAX($C$761:$C$2761),C4236,"")</f>
        <v/>
      </c>
      <c r="H4236" s="247">
        <f>_xlfn.NORM.DIST(B4236,$F$753,$F$754,0)</f>
        <v>8.2689159101022389E-235</v>
      </c>
      <c r="I4236" s="247" t="str">
        <f>IF(H4236=MAX($H$761:$H$2761),C4236,"")</f>
        <v/>
      </c>
      <c r="J4236" s="247"/>
      <c r="K4236" s="247"/>
      <c r="L4236" s="247"/>
      <c r="M4236" s="247"/>
      <c r="N4236" s="247"/>
      <c r="O4236" s="247"/>
      <c r="P4236" s="247"/>
      <c r="Q4236" s="247"/>
      <c r="R4236" s="247"/>
      <c r="AZ4236" s="259"/>
      <c r="BA4236" s="259">
        <f>BA4235+$BD$753</f>
        <v>22.271999999998592</v>
      </c>
      <c r="BB4236" s="274">
        <f t="shared" si="829"/>
        <v>2.2800637371465622E-3</v>
      </c>
      <c r="BC4236" s="259">
        <f t="shared" si="830"/>
        <v>5.8016923707060637E-6</v>
      </c>
      <c r="BD4236" s="259">
        <f t="shared" si="827"/>
        <v>5.8016923707060637E-6</v>
      </c>
      <c r="BE4236" s="254" t="str">
        <f t="shared" si="828"/>
        <v/>
      </c>
    </row>
    <row r="4237" spans="1:57" ht="20.100000000000001" customHeight="1" x14ac:dyDescent="0.25">
      <c r="A4237" s="247">
        <v>3459</v>
      </c>
      <c r="B4237" s="247">
        <f>$B$755+(A4237*$B$758)</f>
        <v>23643.449716453404</v>
      </c>
      <c r="C4237" s="247">
        <f>_xlfn.NORM.DIST($B4237,$B$752,$B$753,0)</f>
        <v>1.6281567195626474E-25</v>
      </c>
      <c r="D4237" s="247">
        <f>_xlfn.NORM.DIST($B4237,$B$752,$B$753,1)</f>
        <v>1</v>
      </c>
      <c r="E4237" s="247">
        <f>IF(OR(D4237&lt;$F$757,D4237&gt;$F$758),C4237,"")</f>
        <v>1.6281567195626474E-25</v>
      </c>
      <c r="F4237" s="247" t="str">
        <f>IF(AND(D4237&gt;$F$757,D4237&lt;$F$758),C4237,"")</f>
        <v/>
      </c>
      <c r="G4237" s="247" t="str">
        <f>IF(C4237=MAX($C$761:$C$2761),C4237,"")</f>
        <v/>
      </c>
      <c r="H4237" s="247">
        <f>_xlfn.NORM.DIST(B4237,$F$753,$F$754,0)</f>
        <v>9.4193092463938743E-235</v>
      </c>
      <c r="I4237" s="247" t="str">
        <f>IF(H4237=MAX($H$761:$H$2761),C4237,"")</f>
        <v/>
      </c>
      <c r="J4237" s="247"/>
      <c r="K4237" s="247"/>
      <c r="L4237" s="247"/>
      <c r="M4237" s="247"/>
      <c r="N4237" s="247"/>
      <c r="O4237" s="247"/>
      <c r="P4237" s="247"/>
      <c r="Q4237" s="247"/>
      <c r="R4237" s="247"/>
      <c r="AZ4237" s="259"/>
      <c r="BA4237" s="259">
        <f>BA4236+$BD$753</f>
        <v>22.278399999998591</v>
      </c>
      <c r="BB4237" s="274">
        <f t="shared" si="829"/>
        <v>2.2742620447758562E-3</v>
      </c>
      <c r="BC4237" s="259">
        <f t="shared" si="830"/>
        <v>5.7873114932801076E-6</v>
      </c>
      <c r="BD4237" s="259">
        <f t="shared" si="827"/>
        <v>5.7873114932801076E-6</v>
      </c>
      <c r="BE4237" s="254" t="str">
        <f t="shared" si="828"/>
        <v/>
      </c>
    </row>
    <row r="4238" spans="1:57" ht="20.100000000000001" customHeight="1" x14ac:dyDescent="0.25">
      <c r="A4238" s="247">
        <v>3460</v>
      </c>
      <c r="B4238" s="247">
        <f>$B$755+(A4238*$B$758)</f>
        <v>23653.064783438545</v>
      </c>
      <c r="C4238" s="247">
        <f>_xlfn.NORM.DIST($B4238,$B$752,$B$753,0)</f>
        <v>1.5653297865692118E-25</v>
      </c>
      <c r="D4238" s="247">
        <f>_xlfn.NORM.DIST($B4238,$B$752,$B$753,1)</f>
        <v>1</v>
      </c>
      <c r="E4238" s="247">
        <f>IF(OR(D4238&lt;$F$757,D4238&gt;$F$758),C4238,"")</f>
        <v>1.5653297865692118E-25</v>
      </c>
      <c r="F4238" s="247" t="str">
        <f>IF(AND(D4238&gt;$F$757,D4238&lt;$F$758),C4238,"")</f>
        <v/>
      </c>
      <c r="G4238" s="247" t="str">
        <f>IF(C4238=MAX($C$761:$C$2761),C4238,"")</f>
        <v/>
      </c>
      <c r="H4238" s="247">
        <f>_xlfn.NORM.DIST(B4238,$F$753,$F$754,0)</f>
        <v>1.0729576655625626E-234</v>
      </c>
      <c r="I4238" s="247" t="str">
        <f>IF(H4238=MAX($H$761:$H$2761),C4238,"")</f>
        <v/>
      </c>
      <c r="J4238" s="247"/>
      <c r="K4238" s="247"/>
      <c r="L4238" s="247"/>
      <c r="M4238" s="247"/>
      <c r="N4238" s="247"/>
      <c r="O4238" s="247"/>
      <c r="P4238" s="247"/>
      <c r="Q4238" s="247"/>
      <c r="R4238" s="247"/>
      <c r="AZ4238" s="259"/>
      <c r="BA4238" s="259">
        <f>BA4237+$BD$753</f>
        <v>22.28479999999859</v>
      </c>
      <c r="BB4238" s="274">
        <f t="shared" si="829"/>
        <v>2.2684747332825761E-3</v>
      </c>
      <c r="BC4238" s="259">
        <f t="shared" si="830"/>
        <v>5.7729650715684748E-6</v>
      </c>
      <c r="BD4238" s="259">
        <f t="shared" si="827"/>
        <v>5.7729650715684748E-6</v>
      </c>
      <c r="BE4238" s="254" t="str">
        <f t="shared" si="828"/>
        <v/>
      </c>
    </row>
    <row r="4239" spans="1:57" ht="20.100000000000001" customHeight="1" x14ac:dyDescent="0.25">
      <c r="A4239" s="248">
        <v>3461</v>
      </c>
      <c r="B4239" s="247">
        <f>$B$755+(A4239*$B$758)</f>
        <v>23662.679850423679</v>
      </c>
      <c r="C4239" s="247">
        <f>_xlfn.NORM.DIST($B4239,$B$752,$B$753,0)</f>
        <v>1.5049031260180216E-25</v>
      </c>
      <c r="D4239" s="247">
        <f>_xlfn.NORM.DIST($B4239,$B$752,$B$753,1)</f>
        <v>1</v>
      </c>
      <c r="E4239" s="247">
        <f>IF(OR(D4239&lt;$F$757,D4239&gt;$F$758),C4239,"")</f>
        <v>1.5049031260180216E-25</v>
      </c>
      <c r="F4239" s="247" t="str">
        <f>IF(AND(D4239&gt;$F$757,D4239&lt;$F$758),C4239,"")</f>
        <v/>
      </c>
      <c r="G4239" s="247" t="str">
        <f>IF(C4239=MAX($C$761:$C$2761),C4239,"")</f>
        <v/>
      </c>
      <c r="H4239" s="247">
        <f>_xlfn.NORM.DIST(B4239,$F$753,$F$754,0)</f>
        <v>1.2221912481185093E-234</v>
      </c>
      <c r="I4239" s="247" t="str">
        <f>IF(H4239=MAX($H$761:$H$2761),C4239,"")</f>
        <v/>
      </c>
      <c r="J4239" s="247"/>
      <c r="K4239" s="247"/>
      <c r="L4239" s="247"/>
      <c r="M4239" s="247"/>
      <c r="N4239" s="247"/>
      <c r="O4239" s="247"/>
      <c r="P4239" s="247"/>
      <c r="Q4239" s="247"/>
      <c r="R4239" s="247"/>
      <c r="AZ4239" s="259"/>
      <c r="BA4239" s="259">
        <f>BA4238+$BD$753</f>
        <v>22.291199999998589</v>
      </c>
      <c r="BB4239" s="274">
        <f t="shared" si="829"/>
        <v>2.2627017682110076E-3</v>
      </c>
      <c r="BC4239" s="259">
        <f t="shared" si="830"/>
        <v>5.7586530267579074E-6</v>
      </c>
      <c r="BD4239" s="259">
        <f t="shared" si="827"/>
        <v>5.7586530267579074E-6</v>
      </c>
      <c r="BE4239" s="254" t="str">
        <f t="shared" si="828"/>
        <v/>
      </c>
    </row>
    <row r="4240" spans="1:57" ht="20.100000000000001" customHeight="1" x14ac:dyDescent="0.25">
      <c r="A4240" s="247">
        <v>3462</v>
      </c>
      <c r="B4240" s="247">
        <f>$B$755+(A4240*$B$758)</f>
        <v>23672.294917408821</v>
      </c>
      <c r="C4240" s="247">
        <f>_xlfn.NORM.DIST($B4240,$B$752,$B$753,0)</f>
        <v>1.4467859761472663E-25</v>
      </c>
      <c r="D4240" s="247">
        <f>_xlfn.NORM.DIST($B4240,$B$752,$B$753,1)</f>
        <v>1</v>
      </c>
      <c r="E4240" s="247">
        <f>IF(OR(D4240&lt;$F$757,D4240&gt;$F$758),C4240,"")</f>
        <v>1.4467859761472663E-25</v>
      </c>
      <c r="F4240" s="247" t="str">
        <f>IF(AND(D4240&gt;$F$757,D4240&lt;$F$758),C4240,"")</f>
        <v/>
      </c>
      <c r="G4240" s="247" t="str">
        <f>IF(C4240=MAX($C$761:$C$2761),C4240,"")</f>
        <v/>
      </c>
      <c r="H4240" s="247">
        <f>_xlfn.NORM.DIST(B4240,$F$753,$F$754,0)</f>
        <v>1.392158884817148E-234</v>
      </c>
      <c r="I4240" s="247" t="str">
        <f>IF(H4240=MAX($H$761:$H$2761),C4240,"")</f>
        <v/>
      </c>
      <c r="J4240" s="247"/>
      <c r="K4240" s="247"/>
      <c r="L4240" s="247"/>
      <c r="M4240" s="247"/>
      <c r="N4240" s="247"/>
      <c r="O4240" s="247"/>
      <c r="P4240" s="247"/>
      <c r="Q4240" s="247"/>
      <c r="R4240" s="247"/>
      <c r="AZ4240" s="259"/>
      <c r="BA4240" s="259">
        <f>BA4239+$BD$753</f>
        <v>22.297599999998589</v>
      </c>
      <c r="BB4240" s="274">
        <f t="shared" si="829"/>
        <v>2.2569431151842497E-3</v>
      </c>
      <c r="BC4240" s="259">
        <f t="shared" si="830"/>
        <v>5.7443752802012471E-6</v>
      </c>
      <c r="BD4240" s="259">
        <f t="shared" si="827"/>
        <v>5.7443752802012471E-6</v>
      </c>
      <c r="BE4240" s="254" t="str">
        <f t="shared" si="828"/>
        <v/>
      </c>
    </row>
    <row r="4241" spans="1:57" ht="20.100000000000001" customHeight="1" x14ac:dyDescent="0.25">
      <c r="A4241" s="247">
        <v>3463</v>
      </c>
      <c r="B4241" s="247">
        <f>$B$755+(A4241*$B$758)</f>
        <v>23681.909984393955</v>
      </c>
      <c r="C4241" s="247">
        <f>_xlfn.NORM.DIST($B4241,$B$752,$B$753,0)</f>
        <v>1.3908909708681985E-25</v>
      </c>
      <c r="D4241" s="247">
        <f>_xlfn.NORM.DIST($B4241,$B$752,$B$753,1)</f>
        <v>1</v>
      </c>
      <c r="E4241" s="247">
        <f>IF(OR(D4241&lt;$F$757,D4241&gt;$F$758),C4241,"")</f>
        <v>1.3908909708681985E-25</v>
      </c>
      <c r="F4241" s="247" t="str">
        <f>IF(AND(D4241&gt;$F$757,D4241&lt;$F$758),C4241,"")</f>
        <v/>
      </c>
      <c r="G4241" s="247" t="str">
        <f>IF(C4241=MAX($C$761:$C$2761),C4241,"")</f>
        <v/>
      </c>
      <c r="H4241" s="247">
        <f>_xlfn.NORM.DIST(B4241,$F$753,$F$754,0)</f>
        <v>1.5857382010428092E-234</v>
      </c>
      <c r="I4241" s="247" t="str">
        <f>IF(H4241=MAX($H$761:$H$2761),C4241,"")</f>
        <v/>
      </c>
      <c r="J4241" s="247"/>
      <c r="K4241" s="247"/>
      <c r="L4241" s="247"/>
      <c r="M4241" s="247"/>
      <c r="N4241" s="247"/>
      <c r="O4241" s="247"/>
      <c r="P4241" s="247"/>
      <c r="Q4241" s="247"/>
      <c r="R4241" s="247"/>
      <c r="AZ4241" s="259"/>
      <c r="BA4241" s="259">
        <f>BA4240+$BD$753</f>
        <v>22.303999999998588</v>
      </c>
      <c r="BB4241" s="274">
        <f t="shared" si="829"/>
        <v>2.2511987399040484E-3</v>
      </c>
      <c r="BC4241" s="259">
        <f t="shared" si="830"/>
        <v>5.7301317534052924E-6</v>
      </c>
      <c r="BD4241" s="259">
        <f t="shared" si="827"/>
        <v>5.7301317534052924E-6</v>
      </c>
      <c r="BE4241" s="254" t="str">
        <f t="shared" si="828"/>
        <v/>
      </c>
    </row>
    <row r="4242" spans="1:57" ht="20.100000000000001" customHeight="1" x14ac:dyDescent="0.25">
      <c r="A4242" s="247">
        <v>3464</v>
      </c>
      <c r="B4242" s="247">
        <f>$B$755+(A4242*$B$758)</f>
        <v>23691.525051379096</v>
      </c>
      <c r="C4242" s="247">
        <f>_xlfn.NORM.DIST($B4242,$B$752,$B$753,0)</f>
        <v>1.3371340141122975E-25</v>
      </c>
      <c r="D4242" s="247">
        <f>_xlfn.NORM.DIST($B4242,$B$752,$B$753,1)</f>
        <v>1</v>
      </c>
      <c r="E4242" s="247">
        <f>IF(OR(D4242&lt;$F$757,D4242&gt;$F$758),C4242,"")</f>
        <v>1.3371340141122975E-25</v>
      </c>
      <c r="F4242" s="247" t="str">
        <f>IF(AND(D4242&gt;$F$757,D4242&lt;$F$758),C4242,"")</f>
        <v/>
      </c>
      <c r="G4242" s="247" t="str">
        <f>IF(C4242=MAX($C$761:$C$2761),C4242,"")</f>
        <v/>
      </c>
      <c r="H4242" s="247">
        <f>_xlfn.NORM.DIST(B4242,$F$753,$F$754,0)</f>
        <v>1.8062057692852543E-234</v>
      </c>
      <c r="I4242" s="247" t="str">
        <f>IF(H4242=MAX($H$761:$H$2761),C4242,"")</f>
        <v/>
      </c>
      <c r="J4242" s="247"/>
      <c r="K4242" s="247"/>
      <c r="L4242" s="247"/>
      <c r="M4242" s="247"/>
      <c r="N4242" s="247"/>
      <c r="O4242" s="247"/>
      <c r="P4242" s="247"/>
      <c r="Q4242" s="247"/>
      <c r="R4242" s="247"/>
      <c r="AZ4242" s="259"/>
      <c r="BA4242" s="259">
        <f>BA4241+$BD$753</f>
        <v>22.310399999998587</v>
      </c>
      <c r="BB4242" s="274">
        <f t="shared" si="829"/>
        <v>2.2454686081506432E-3</v>
      </c>
      <c r="BC4242" s="259">
        <f t="shared" si="830"/>
        <v>5.7159223680542173E-6</v>
      </c>
      <c r="BD4242" s="259">
        <f t="shared" si="827"/>
        <v>5.7159223680542173E-6</v>
      </c>
      <c r="BE4242" s="254" t="str">
        <f t="shared" si="828"/>
        <v/>
      </c>
    </row>
    <row r="4243" spans="1:57" ht="20.100000000000001" customHeight="1" x14ac:dyDescent="0.25">
      <c r="A4243" s="247">
        <v>3465</v>
      </c>
      <c r="B4243" s="247">
        <f>$B$755+(A4243*$B$758)</f>
        <v>23701.14011836423</v>
      </c>
      <c r="C4243" s="247">
        <f>_xlfn.NORM.DIST($B4243,$B$752,$B$753,0)</f>
        <v>1.2854341587759627E-25</v>
      </c>
      <c r="D4243" s="247">
        <f>_xlfn.NORM.DIST($B4243,$B$752,$B$753,1)</f>
        <v>1</v>
      </c>
      <c r="E4243" s="247">
        <f>IF(OR(D4243&lt;$F$757,D4243&gt;$F$758),C4243,"")</f>
        <v>1.2854341587759627E-25</v>
      </c>
      <c r="F4243" s="247" t="str">
        <f>IF(AND(D4243&gt;$F$757,D4243&lt;$F$758),C4243,"")</f>
        <v/>
      </c>
      <c r="G4243" s="247" t="str">
        <f>IF(C4243=MAX($C$761:$C$2761),C4243,"")</f>
        <v/>
      </c>
      <c r="H4243" s="247">
        <f>_xlfn.NORM.DIST(B4243,$F$753,$F$754,0)</f>
        <v>2.0572923583489885E-234</v>
      </c>
      <c r="I4243" s="247" t="str">
        <f>IF(H4243=MAX($H$761:$H$2761),C4243,"")</f>
        <v/>
      </c>
      <c r="J4243" s="247"/>
      <c r="K4243" s="247"/>
      <c r="L4243" s="247"/>
      <c r="M4243" s="247"/>
      <c r="N4243" s="247"/>
      <c r="O4243" s="247"/>
      <c r="P4243" s="247"/>
      <c r="Q4243" s="247"/>
      <c r="R4243" s="247"/>
      <c r="AZ4243" s="259"/>
      <c r="BA4243" s="259">
        <f>BA4242+$BD$753</f>
        <v>22.316799999998587</v>
      </c>
      <c r="BB4243" s="274">
        <f t="shared" si="829"/>
        <v>2.2397526857825889E-3</v>
      </c>
      <c r="BC4243" s="259">
        <f t="shared" si="830"/>
        <v>5.7017470460087039E-6</v>
      </c>
      <c r="BD4243" s="259">
        <f t="shared" si="827"/>
        <v>5.7017470460087039E-6</v>
      </c>
      <c r="BE4243" s="254" t="str">
        <f t="shared" si="828"/>
        <v/>
      </c>
    </row>
    <row r="4244" spans="1:57" ht="20.100000000000001" customHeight="1" x14ac:dyDescent="0.25">
      <c r="A4244" s="247">
        <v>3466</v>
      </c>
      <c r="B4244" s="247">
        <f>$B$755+(A4244*$B$758)</f>
        <v>23710.755185349371</v>
      </c>
      <c r="C4244" s="247">
        <f>_xlfn.NORM.DIST($B4244,$B$752,$B$753,0)</f>
        <v>1.2357134900953244E-25</v>
      </c>
      <c r="D4244" s="247">
        <f>_xlfn.NORM.DIST($B4244,$B$752,$B$753,1)</f>
        <v>1</v>
      </c>
      <c r="E4244" s="247">
        <f>IF(OR(D4244&lt;$F$757,D4244&gt;$F$758),C4244,"")</f>
        <v>1.2357134900953244E-25</v>
      </c>
      <c r="F4244" s="247" t="str">
        <f>IF(AND(D4244&gt;$F$757,D4244&lt;$F$758),C4244,"")</f>
        <v/>
      </c>
      <c r="G4244" s="247" t="str">
        <f>IF(C4244=MAX($C$761:$C$2761),C4244,"")</f>
        <v/>
      </c>
      <c r="H4244" s="247">
        <f>_xlfn.NORM.DIST(B4244,$F$753,$F$754,0)</f>
        <v>2.3432458255903865E-234</v>
      </c>
      <c r="I4244" s="247" t="str">
        <f>IF(H4244=MAX($H$761:$H$2761),C4244,"")</f>
        <v/>
      </c>
      <c r="J4244" s="247"/>
      <c r="K4244" s="247"/>
      <c r="L4244" s="247"/>
      <c r="M4244" s="247"/>
      <c r="N4244" s="247"/>
      <c r="O4244" s="247"/>
      <c r="P4244" s="247"/>
      <c r="Q4244" s="247"/>
      <c r="R4244" s="247"/>
      <c r="AZ4244" s="259"/>
      <c r="BA4244" s="259">
        <f>BA4243+$BD$753</f>
        <v>22.323199999998586</v>
      </c>
      <c r="BB4244" s="274">
        <f t="shared" si="829"/>
        <v>2.2340509387365802E-3</v>
      </c>
      <c r="BC4244" s="259">
        <f t="shared" si="830"/>
        <v>5.6876057092729825E-6</v>
      </c>
      <c r="BD4244" s="259">
        <f t="shared" si="827"/>
        <v>5.6876057092729825E-6</v>
      </c>
      <c r="BE4244" s="254" t="str">
        <f t="shared" si="828"/>
        <v/>
      </c>
    </row>
    <row r="4245" spans="1:57" ht="20.100000000000001" customHeight="1" x14ac:dyDescent="0.25">
      <c r="A4245" s="248">
        <v>3467</v>
      </c>
      <c r="B4245" s="247">
        <f>$B$755+(A4245*$B$758)</f>
        <v>23720.370252334505</v>
      </c>
      <c r="C4245" s="247">
        <f>_xlfn.NORM.DIST($B4245,$B$752,$B$753,0)</f>
        <v>1.1878970132922302E-25</v>
      </c>
      <c r="D4245" s="247">
        <f>_xlfn.NORM.DIST($B4245,$B$752,$B$753,1)</f>
        <v>1</v>
      </c>
      <c r="E4245" s="247">
        <f>IF(OR(D4245&lt;$F$757,D4245&gt;$F$758),C4245,"")</f>
        <v>1.1878970132922302E-25</v>
      </c>
      <c r="F4245" s="247" t="str">
        <f>IF(AND(D4245&gt;$F$757,D4245&lt;$F$758),C4245,"")</f>
        <v/>
      </c>
      <c r="G4245" s="247" t="str">
        <f>IF(C4245=MAX($C$761:$C$2761),C4245,"")</f>
        <v/>
      </c>
      <c r="H4245" s="247">
        <f>_xlfn.NORM.DIST(B4245,$F$753,$F$754,0)</f>
        <v>2.6689027083337551E-234</v>
      </c>
      <c r="I4245" s="247" t="str">
        <f>IF(H4245=MAX($H$761:$H$2761),C4245,"")</f>
        <v/>
      </c>
      <c r="J4245" s="247"/>
      <c r="K4245" s="247"/>
      <c r="L4245" s="247"/>
      <c r="M4245" s="247"/>
      <c r="N4245" s="247"/>
      <c r="O4245" s="247"/>
      <c r="P4245" s="247"/>
      <c r="Q4245" s="247"/>
      <c r="R4245" s="247"/>
      <c r="AZ4245" s="259"/>
      <c r="BA4245" s="259">
        <f>BA4244+$BD$753</f>
        <v>22.329599999998585</v>
      </c>
      <c r="BB4245" s="274">
        <f t="shared" si="829"/>
        <v>2.2283633330273073E-3</v>
      </c>
      <c r="BC4245" s="259">
        <f t="shared" si="830"/>
        <v>5.6734982800421031E-6</v>
      </c>
      <c r="BD4245" s="259">
        <f t="shared" si="827"/>
        <v>5.6734982800421031E-6</v>
      </c>
      <c r="BE4245" s="254" t="str">
        <f t="shared" si="828"/>
        <v/>
      </c>
    </row>
    <row r="4246" spans="1:57" ht="20.100000000000001" customHeight="1" x14ac:dyDescent="0.25">
      <c r="A4246" s="247">
        <v>3468</v>
      </c>
      <c r="B4246" s="247">
        <f>$B$755+(A4246*$B$758)</f>
        <v>23729.985319319647</v>
      </c>
      <c r="C4246" s="247">
        <f>_xlfn.NORM.DIST($B4246,$B$752,$B$753,0)</f>
        <v>1.1419125453355033E-25</v>
      </c>
      <c r="D4246" s="247">
        <f>_xlfn.NORM.DIST($B4246,$B$752,$B$753,1)</f>
        <v>1</v>
      </c>
      <c r="E4246" s="247">
        <f>IF(OR(D4246&lt;$F$757,D4246&gt;$F$758),C4246,"")</f>
        <v>1.1419125453355033E-25</v>
      </c>
      <c r="F4246" s="247" t="str">
        <f>IF(AND(D4246&gt;$F$757,D4246&lt;$F$758),C4246,"")</f>
        <v/>
      </c>
      <c r="G4246" s="247" t="str">
        <f>IF(C4246=MAX($C$761:$C$2761),C4246,"")</f>
        <v/>
      </c>
      <c r="H4246" s="247">
        <f>_xlfn.NORM.DIST(B4246,$F$753,$F$754,0)</f>
        <v>3.0397697164364608E-234</v>
      </c>
      <c r="I4246" s="247" t="str">
        <f>IF(H4246=MAX($H$761:$H$2761),C4246,"")</f>
        <v/>
      </c>
      <c r="J4246" s="247"/>
      <c r="K4246" s="247"/>
      <c r="L4246" s="247"/>
      <c r="M4246" s="247"/>
      <c r="N4246" s="247"/>
      <c r="O4246" s="247"/>
      <c r="P4246" s="247"/>
      <c r="Q4246" s="247"/>
      <c r="R4246" s="247"/>
      <c r="AZ4246" s="259"/>
      <c r="BA4246" s="259">
        <f>BA4245+$BD$753</f>
        <v>22.335999999998585</v>
      </c>
      <c r="BB4246" s="274">
        <f t="shared" si="829"/>
        <v>2.2226898347472651E-3</v>
      </c>
      <c r="BC4246" s="259">
        <f t="shared" si="830"/>
        <v>5.6594246806607358E-6</v>
      </c>
      <c r="BD4246" s="259">
        <f t="shared" si="827"/>
        <v>5.6594246806607358E-6</v>
      </c>
      <c r="BE4246" s="254" t="str">
        <f t="shared" si="828"/>
        <v/>
      </c>
    </row>
    <row r="4247" spans="1:57" ht="20.100000000000001" customHeight="1" x14ac:dyDescent="0.25">
      <c r="A4247" s="247">
        <v>3469</v>
      </c>
      <c r="B4247" s="247">
        <f>$B$755+(A4247*$B$758)</f>
        <v>23739.600386304781</v>
      </c>
      <c r="C4247" s="247">
        <f>_xlfn.NORM.DIST($B4247,$B$752,$B$753,0)</f>
        <v>1.0976906106696311E-25</v>
      </c>
      <c r="D4247" s="247">
        <f>_xlfn.NORM.DIST($B4247,$B$752,$B$753,1)</f>
        <v>1</v>
      </c>
      <c r="E4247" s="247">
        <f>IF(OR(D4247&lt;$F$757,D4247&gt;$F$758),C4247,"")</f>
        <v>1.0976906106696311E-25</v>
      </c>
      <c r="F4247" s="247" t="str">
        <f>IF(AND(D4247&gt;$F$757,D4247&lt;$F$758),C4247,"")</f>
        <v/>
      </c>
      <c r="G4247" s="247" t="str">
        <f>IF(C4247=MAX($C$761:$C$2761),C4247,"")</f>
        <v/>
      </c>
      <c r="H4247" s="247">
        <f>_xlfn.NORM.DIST(B4247,$F$753,$F$754,0)</f>
        <v>3.462116493829475E-234</v>
      </c>
      <c r="I4247" s="247" t="str">
        <f>IF(H4247=MAX($H$761:$H$2761),C4247,"")</f>
        <v/>
      </c>
      <c r="J4247" s="247"/>
      <c r="K4247" s="247"/>
      <c r="L4247" s="247"/>
      <c r="M4247" s="247"/>
      <c r="N4247" s="247"/>
      <c r="O4247" s="247"/>
      <c r="P4247" s="247"/>
      <c r="Q4247" s="247"/>
      <c r="R4247" s="247"/>
      <c r="AZ4247" s="259"/>
      <c r="BA4247" s="259">
        <f>BA4246+$BD$753</f>
        <v>22.342399999998584</v>
      </c>
      <c r="BB4247" s="274">
        <f t="shared" si="829"/>
        <v>2.2170304100666044E-3</v>
      </c>
      <c r="BC4247" s="259">
        <f t="shared" si="830"/>
        <v>5.6453848336578648E-6</v>
      </c>
      <c r="BD4247" s="259">
        <f t="shared" si="827"/>
        <v>5.6453848336578648E-6</v>
      </c>
      <c r="BE4247" s="254" t="str">
        <f t="shared" si="828"/>
        <v/>
      </c>
    </row>
    <row r="4248" spans="1:57" ht="20.100000000000001" customHeight="1" x14ac:dyDescent="0.25">
      <c r="A4248" s="247">
        <v>3470</v>
      </c>
      <c r="B4248" s="247">
        <f>$B$755+(A4248*$B$758)</f>
        <v>23749.215453289922</v>
      </c>
      <c r="C4248" s="247">
        <f>_xlfn.NORM.DIST($B4248,$B$752,$B$753,0)</f>
        <v>1.055164340766237E-25</v>
      </c>
      <c r="D4248" s="247">
        <f>_xlfn.NORM.DIST($B4248,$B$752,$B$753,1)</f>
        <v>1</v>
      </c>
      <c r="E4248" s="247">
        <f>IF(OR(D4248&lt;$F$757,D4248&gt;$F$758),C4248,"")</f>
        <v>1.055164340766237E-25</v>
      </c>
      <c r="F4248" s="247" t="str">
        <f>IF(AND(D4248&gt;$F$757,D4248&lt;$F$758),C4248,"")</f>
        <v/>
      </c>
      <c r="G4248" s="247" t="str">
        <f>IF(C4248=MAX($C$761:$C$2761),C4248,"")</f>
        <v/>
      </c>
      <c r="H4248" s="247">
        <f>_xlfn.NORM.DIST(B4248,$F$753,$F$754,0)</f>
        <v>3.9430812056463923E-234</v>
      </c>
      <c r="I4248" s="247" t="str">
        <f>IF(H4248=MAX($H$761:$H$2761),C4248,"")</f>
        <v/>
      </c>
      <c r="J4248" s="247"/>
      <c r="K4248" s="247"/>
      <c r="L4248" s="247"/>
      <c r="M4248" s="247"/>
      <c r="N4248" s="247"/>
      <c r="O4248" s="247"/>
      <c r="P4248" s="247"/>
      <c r="Q4248" s="247"/>
      <c r="R4248" s="247"/>
      <c r="AZ4248" s="259"/>
      <c r="BA4248" s="259">
        <f>BA4247+$BD$753</f>
        <v>22.348799999998583</v>
      </c>
      <c r="BB4248" s="274">
        <f t="shared" si="829"/>
        <v>2.2113850252329465E-3</v>
      </c>
      <c r="BC4248" s="259">
        <f t="shared" si="830"/>
        <v>5.631378661704288E-6</v>
      </c>
      <c r="BD4248" s="259">
        <f t="shared" si="827"/>
        <v>5.631378661704288E-6</v>
      </c>
      <c r="BE4248" s="254" t="str">
        <f t="shared" si="828"/>
        <v/>
      </c>
    </row>
    <row r="4249" spans="1:57" ht="20.100000000000001" customHeight="1" x14ac:dyDescent="0.25">
      <c r="A4249" s="247">
        <v>3471</v>
      </c>
      <c r="B4249" s="247">
        <f>$B$755+(A4249*$B$758)</f>
        <v>23758.830520275056</v>
      </c>
      <c r="C4249" s="247">
        <f>_xlfn.NORM.DIST($B4249,$B$752,$B$753,0)</f>
        <v>1.0142693773607202E-25</v>
      </c>
      <c r="D4249" s="247">
        <f>_xlfn.NORM.DIST($B4249,$B$752,$B$753,1)</f>
        <v>1</v>
      </c>
      <c r="E4249" s="247">
        <f>IF(OR(D4249&lt;$F$757,D4249&gt;$F$758),C4249,"")</f>
        <v>1.0142693773607202E-25</v>
      </c>
      <c r="F4249" s="247" t="str">
        <f>IF(AND(D4249&gt;$F$757,D4249&lt;$F$758),C4249,"")</f>
        <v/>
      </c>
      <c r="G4249" s="247" t="str">
        <f>IF(C4249=MAX($C$761:$C$2761),C4249,"")</f>
        <v/>
      </c>
      <c r="H4249" s="247">
        <f>_xlfn.NORM.DIST(B4249,$F$753,$F$754,0)</f>
        <v>4.4907907223194949E-234</v>
      </c>
      <c r="I4249" s="247" t="str">
        <f>IF(H4249=MAX($H$761:$H$2761),C4249,"")</f>
        <v/>
      </c>
      <c r="J4249" s="247"/>
      <c r="K4249" s="247"/>
      <c r="L4249" s="247"/>
      <c r="M4249" s="247"/>
      <c r="N4249" s="247"/>
      <c r="O4249" s="247"/>
      <c r="P4249" s="247"/>
      <c r="Q4249" s="247"/>
      <c r="R4249" s="247"/>
      <c r="AZ4249" s="259"/>
      <c r="BA4249" s="259">
        <f>BA4248+$BD$753</f>
        <v>22.355199999998582</v>
      </c>
      <c r="BB4249" s="274">
        <f t="shared" si="829"/>
        <v>2.2057536465712423E-3</v>
      </c>
      <c r="BC4249" s="259">
        <f t="shared" si="830"/>
        <v>5.6174060876611892E-6</v>
      </c>
      <c r="BD4249" s="259">
        <f t="shared" si="827"/>
        <v>5.6174060876611892E-6</v>
      </c>
      <c r="BE4249" s="254" t="str">
        <f t="shared" si="828"/>
        <v/>
      </c>
    </row>
    <row r="4250" spans="1:57" ht="20.100000000000001" customHeight="1" x14ac:dyDescent="0.25">
      <c r="A4250" s="247">
        <v>3472</v>
      </c>
      <c r="B4250" s="247">
        <f>$B$755+(A4250*$B$758)</f>
        <v>23768.445587260197</v>
      </c>
      <c r="C4250" s="247">
        <f>_xlfn.NORM.DIST($B4250,$B$752,$B$753,0)</f>
        <v>9.7494377923955288E-26</v>
      </c>
      <c r="D4250" s="247">
        <f>_xlfn.NORM.DIST($B4250,$B$752,$B$753,1)</f>
        <v>1</v>
      </c>
      <c r="E4250" s="247">
        <f>IF(OR(D4250&lt;$F$757,D4250&gt;$F$758),C4250,"")</f>
        <v>9.7494377923955288E-26</v>
      </c>
      <c r="F4250" s="247" t="str">
        <f>IF(AND(D4250&gt;$F$757,D4250&lt;$F$758),C4250,"")</f>
        <v/>
      </c>
      <c r="G4250" s="247" t="str">
        <f>IF(C4250=MAX($C$761:$C$2761),C4250,"")</f>
        <v/>
      </c>
      <c r="H4250" s="247">
        <f>_xlfn.NORM.DIST(B4250,$F$753,$F$754,0)</f>
        <v>5.114497416425485E-234</v>
      </c>
      <c r="I4250" s="247" t="str">
        <f>IF(H4250=MAX($H$761:$H$2761),C4250,"")</f>
        <v/>
      </c>
      <c r="J4250" s="247"/>
      <c r="K4250" s="247"/>
      <c r="L4250" s="247"/>
      <c r="M4250" s="247"/>
      <c r="N4250" s="247"/>
      <c r="O4250" s="247"/>
      <c r="P4250" s="247"/>
      <c r="Q4250" s="247"/>
      <c r="R4250" s="247"/>
      <c r="AZ4250" s="259"/>
      <c r="BA4250" s="259">
        <f>BA4249+$BD$753</f>
        <v>22.361599999998582</v>
      </c>
      <c r="BB4250" s="274">
        <f t="shared" si="829"/>
        <v>2.2001362404835811E-3</v>
      </c>
      <c r="BC4250" s="259">
        <f t="shared" si="830"/>
        <v>5.6034670345311323E-6</v>
      </c>
      <c r="BD4250" s="259">
        <f t="shared" si="827"/>
        <v>5.6034670345311323E-6</v>
      </c>
      <c r="BE4250" s="254" t="str">
        <f t="shared" si="828"/>
        <v/>
      </c>
    </row>
    <row r="4251" spans="1:57" ht="20.100000000000001" customHeight="1" x14ac:dyDescent="0.25">
      <c r="A4251" s="247">
        <v>3473</v>
      </c>
      <c r="B4251" s="247">
        <f>$B$755+(A4251*$B$758)</f>
        <v>23778.060654245332</v>
      </c>
      <c r="C4251" s="247">
        <f>_xlfn.NORM.DIST($B4251,$B$752,$B$753,0)</f>
        <v>9.3712793245023232E-26</v>
      </c>
      <c r="D4251" s="247">
        <f>_xlfn.NORM.DIST($B4251,$B$752,$B$753,1)</f>
        <v>1</v>
      </c>
      <c r="E4251" s="247">
        <f>IF(OR(D4251&lt;$F$757,D4251&gt;$F$758),C4251,"")</f>
        <v>9.3712793245023232E-26</v>
      </c>
      <c r="F4251" s="247" t="str">
        <f>IF(AND(D4251&gt;$F$757,D4251&lt;$F$758),C4251,"")</f>
        <v/>
      </c>
      <c r="G4251" s="247" t="str">
        <f>IF(C4251=MAX($C$761:$C$2761),C4251,"")</f>
        <v/>
      </c>
      <c r="H4251" s="247">
        <f>_xlfn.NORM.DIST(B4251,$F$753,$F$754,0)</f>
        <v>5.8247348660938469E-234</v>
      </c>
      <c r="I4251" s="247" t="str">
        <f>IF(H4251=MAX($H$761:$H$2761),C4251,"")</f>
        <v/>
      </c>
      <c r="J4251" s="247"/>
      <c r="K4251" s="247"/>
      <c r="L4251" s="247"/>
      <c r="M4251" s="247"/>
      <c r="N4251" s="247"/>
      <c r="O4251" s="247"/>
      <c r="P4251" s="247"/>
      <c r="Q4251" s="247"/>
      <c r="R4251" s="247"/>
      <c r="AZ4251" s="259"/>
      <c r="BA4251" s="259">
        <f>BA4250+$BD$753</f>
        <v>22.367999999998581</v>
      </c>
      <c r="BB4251" s="274">
        <f t="shared" si="829"/>
        <v>2.1945327734490499E-3</v>
      </c>
      <c r="BC4251" s="259">
        <f t="shared" si="830"/>
        <v>5.5895614255088016E-6</v>
      </c>
      <c r="BD4251" s="259">
        <f t="shared" si="827"/>
        <v>5.5895614255088016E-6</v>
      </c>
      <c r="BE4251" s="254" t="str">
        <f t="shared" si="828"/>
        <v/>
      </c>
    </row>
    <row r="4252" spans="1:57" ht="20.100000000000001" customHeight="1" x14ac:dyDescent="0.25">
      <c r="A4252" s="248">
        <v>3474</v>
      </c>
      <c r="B4252" s="247">
        <f>$B$755+(A4252*$B$758)</f>
        <v>23787.675721230473</v>
      </c>
      <c r="C4252" s="247">
        <f>_xlfn.NORM.DIST($B4252,$B$752,$B$753,0)</f>
        <v>9.0076446380900628E-26</v>
      </c>
      <c r="D4252" s="247">
        <f>_xlfn.NORM.DIST($B4252,$B$752,$B$753,1)</f>
        <v>1</v>
      </c>
      <c r="E4252" s="247">
        <f>IF(OR(D4252&lt;$F$757,D4252&gt;$F$758),C4252,"")</f>
        <v>9.0076446380900628E-26</v>
      </c>
      <c r="F4252" s="247" t="str">
        <f>IF(AND(D4252&gt;$F$757,D4252&lt;$F$758),C4252,"")</f>
        <v/>
      </c>
      <c r="G4252" s="247" t="str">
        <f>IF(C4252=MAX($C$761:$C$2761),C4252,"")</f>
        <v/>
      </c>
      <c r="H4252" s="247">
        <f>_xlfn.NORM.DIST(B4252,$F$753,$F$754,0)</f>
        <v>6.6334950752147579E-234</v>
      </c>
      <c r="I4252" s="247" t="str">
        <f>IF(H4252=MAX($H$761:$H$2761),C4252,"")</f>
        <v/>
      </c>
      <c r="J4252" s="247"/>
      <c r="K4252" s="247"/>
      <c r="L4252" s="247"/>
      <c r="M4252" s="247"/>
      <c r="N4252" s="247"/>
      <c r="O4252" s="247"/>
      <c r="P4252" s="247"/>
      <c r="Q4252" s="247"/>
      <c r="R4252" s="247"/>
      <c r="AZ4252" s="259"/>
      <c r="BA4252" s="259">
        <f>BA4251+$BD$753</f>
        <v>22.37439999999858</v>
      </c>
      <c r="BB4252" s="274">
        <f t="shared" si="829"/>
        <v>2.1889432120235411E-3</v>
      </c>
      <c r="BC4252" s="259">
        <f t="shared" si="830"/>
        <v>5.5756891839220217E-6</v>
      </c>
      <c r="BD4252" s="259">
        <f t="shared" si="827"/>
        <v>5.5756891839220217E-6</v>
      </c>
      <c r="BE4252" s="254" t="str">
        <f t="shared" si="828"/>
        <v/>
      </c>
    </row>
    <row r="4253" spans="1:57" ht="20.100000000000001" customHeight="1" x14ac:dyDescent="0.25">
      <c r="A4253" s="247">
        <v>3475</v>
      </c>
      <c r="B4253" s="247">
        <f>$B$755+(A4253*$B$758)</f>
        <v>23797.290788215607</v>
      </c>
      <c r="C4253" s="247">
        <f>_xlfn.NORM.DIST($B4253,$B$752,$B$753,0)</f>
        <v>8.6579815758738214E-26</v>
      </c>
      <c r="D4253" s="247">
        <f>_xlfn.NORM.DIST($B4253,$B$752,$B$753,1)</f>
        <v>1</v>
      </c>
      <c r="E4253" s="247">
        <f>IF(OR(D4253&lt;$F$757,D4253&gt;$F$758),C4253,"")</f>
        <v>8.6579815758738214E-26</v>
      </c>
      <c r="F4253" s="247" t="str">
        <f>IF(AND(D4253&gt;$F$757,D4253&lt;$F$758),C4253,"")</f>
        <v/>
      </c>
      <c r="G4253" s="247" t="str">
        <f>IF(C4253=MAX($C$761:$C$2761),C4253,"")</f>
        <v/>
      </c>
      <c r="H4253" s="247">
        <f>_xlfn.NORM.DIST(B4253,$F$753,$F$754,0)</f>
        <v>7.5544301805999229E-234</v>
      </c>
      <c r="I4253" s="247" t="str">
        <f>IF(H4253=MAX($H$761:$H$2761),C4253,"")</f>
        <v/>
      </c>
      <c r="J4253" s="247"/>
      <c r="K4253" s="247"/>
      <c r="L4253" s="247"/>
      <c r="M4253" s="247"/>
      <c r="N4253" s="247"/>
      <c r="O4253" s="247"/>
      <c r="P4253" s="247"/>
      <c r="Q4253" s="247"/>
      <c r="R4253" s="247"/>
      <c r="AZ4253" s="259"/>
      <c r="BA4253" s="259">
        <f>BA4252+$BD$753</f>
        <v>22.38079999999858</v>
      </c>
      <c r="BB4253" s="274">
        <f t="shared" si="829"/>
        <v>2.1833675228396191E-3</v>
      </c>
      <c r="BC4253" s="259">
        <f t="shared" si="830"/>
        <v>5.5618502332916049E-6</v>
      </c>
      <c r="BD4253" s="259">
        <f t="shared" si="827"/>
        <v>5.5618502332916049E-6</v>
      </c>
      <c r="BE4253" s="254" t="str">
        <f t="shared" si="828"/>
        <v/>
      </c>
    </row>
    <row r="4254" spans="1:57" ht="20.100000000000001" customHeight="1" x14ac:dyDescent="0.25">
      <c r="A4254" s="247">
        <v>3476</v>
      </c>
      <c r="B4254" s="247">
        <f>$B$755+(A4254*$B$758)</f>
        <v>23806.905855200748</v>
      </c>
      <c r="C4254" s="247">
        <f>_xlfn.NORM.DIST($B4254,$B$752,$B$753,0)</f>
        <v>8.3217587526120801E-26</v>
      </c>
      <c r="D4254" s="247">
        <f>_xlfn.NORM.DIST($B4254,$B$752,$B$753,1)</f>
        <v>1</v>
      </c>
      <c r="E4254" s="247">
        <f>IF(OR(D4254&lt;$F$757,D4254&gt;$F$758),C4254,"")</f>
        <v>8.3217587526120801E-26</v>
      </c>
      <c r="F4254" s="247" t="str">
        <f>IF(AND(D4254&gt;$F$757,D4254&lt;$F$758),C4254,"")</f>
        <v/>
      </c>
      <c r="G4254" s="247" t="str">
        <f>IF(C4254=MAX($C$761:$C$2761),C4254,"")</f>
        <v/>
      </c>
      <c r="H4254" s="247">
        <f>_xlfn.NORM.DIST(B4254,$F$753,$F$754,0)</f>
        <v>8.6030820258614423E-234</v>
      </c>
      <c r="I4254" s="247" t="str">
        <f>IF(H4254=MAX($H$761:$H$2761),C4254,"")</f>
        <v/>
      </c>
      <c r="J4254" s="247"/>
      <c r="K4254" s="247"/>
      <c r="L4254" s="247"/>
      <c r="M4254" s="247"/>
      <c r="N4254" s="247"/>
      <c r="O4254" s="247"/>
      <c r="P4254" s="247"/>
      <c r="Q4254" s="247"/>
      <c r="R4254" s="247"/>
      <c r="AZ4254" s="259"/>
      <c r="BA4254" s="259">
        <f>BA4253+$BD$753</f>
        <v>22.387199999998579</v>
      </c>
      <c r="BB4254" s="274">
        <f t="shared" si="829"/>
        <v>2.1778056726063275E-3</v>
      </c>
      <c r="BC4254" s="259">
        <f t="shared" si="830"/>
        <v>5.5480444972845142E-6</v>
      </c>
      <c r="BD4254" s="259">
        <f t="shared" si="827"/>
        <v>5.5480444972845142E-6</v>
      </c>
      <c r="BE4254" s="254" t="str">
        <f t="shared" si="828"/>
        <v/>
      </c>
    </row>
    <row r="4255" spans="1:57" ht="20.100000000000001" customHeight="1" x14ac:dyDescent="0.25">
      <c r="A4255" s="247">
        <v>3477</v>
      </c>
      <c r="B4255" s="247">
        <f>$B$755+(A4255*$B$758)</f>
        <v>23816.520922185882</v>
      </c>
      <c r="C4255" s="247">
        <f>_xlfn.NORM.DIST($B4255,$B$752,$B$753,0)</f>
        <v>7.9984647821166932E-26</v>
      </c>
      <c r="D4255" s="247">
        <f>_xlfn.NORM.DIST($B4255,$B$752,$B$753,1)</f>
        <v>1</v>
      </c>
      <c r="E4255" s="247">
        <f>IF(OR(D4255&lt;$F$757,D4255&gt;$F$758),C4255,"")</f>
        <v>7.9984647821166932E-26</v>
      </c>
      <c r="F4255" s="247" t="str">
        <f>IF(AND(D4255&gt;$F$757,D4255&lt;$F$758),C4255,"")</f>
        <v/>
      </c>
      <c r="G4255" s="247" t="str">
        <f>IF(C4255=MAX($C$761:$C$2761),C4255,"")</f>
        <v/>
      </c>
      <c r="H4255" s="247">
        <f>_xlfn.NORM.DIST(B4255,$F$753,$F$754,0)</f>
        <v>9.797143447684069E-234</v>
      </c>
      <c r="I4255" s="247" t="str">
        <f>IF(H4255=MAX($H$761:$H$2761),C4255,"")</f>
        <v/>
      </c>
      <c r="J4255" s="247"/>
      <c r="K4255" s="247"/>
      <c r="L4255" s="247"/>
      <c r="M4255" s="247"/>
      <c r="N4255" s="247"/>
      <c r="O4255" s="247"/>
      <c r="P4255" s="247"/>
      <c r="Q4255" s="247"/>
      <c r="R4255" s="247"/>
      <c r="AZ4255" s="259"/>
      <c r="BA4255" s="259">
        <f>BA4254+$BD$753</f>
        <v>22.393599999998578</v>
      </c>
      <c r="BB4255" s="274">
        <f t="shared" si="829"/>
        <v>2.172257628109043E-3</v>
      </c>
      <c r="BC4255" s="259">
        <f t="shared" si="830"/>
        <v>5.5342718997442204E-6</v>
      </c>
      <c r="BD4255" s="259">
        <f t="shared" si="827"/>
        <v>5.5342718997442204E-6</v>
      </c>
      <c r="BE4255" s="254" t="str">
        <f t="shared" si="828"/>
        <v/>
      </c>
    </row>
    <row r="4256" spans="1:57" ht="20.100000000000001" customHeight="1" x14ac:dyDescent="0.25">
      <c r="A4256" s="247">
        <v>3478</v>
      </c>
      <c r="B4256" s="247">
        <f>$B$755+(A4256*$B$758)</f>
        <v>23826.135989171024</v>
      </c>
      <c r="C4256" s="247">
        <f>_xlfn.NORM.DIST($B4256,$B$752,$B$753,0)</f>
        <v>7.6876075327039867E-26</v>
      </c>
      <c r="D4256" s="247">
        <f>_xlfn.NORM.DIST($B4256,$B$752,$B$753,1)</f>
        <v>1</v>
      </c>
      <c r="E4256" s="247">
        <f>IF(OR(D4256&lt;$F$757,D4256&gt;$F$758),C4256,"")</f>
        <v>7.6876075327039867E-26</v>
      </c>
      <c r="F4256" s="247" t="str">
        <f>IF(AND(D4256&gt;$F$757,D4256&lt;$F$758),C4256,"")</f>
        <v/>
      </c>
      <c r="G4256" s="247" t="str">
        <f>IF(C4256=MAX($C$761:$C$2761),C4256,"")</f>
        <v/>
      </c>
      <c r="H4256" s="247">
        <f>_xlfn.NORM.DIST(B4256,$F$753,$F$754,0)</f>
        <v>1.115675565035091E-233</v>
      </c>
      <c r="I4256" s="247" t="str">
        <f>IF(H4256=MAX($H$761:$H$2761),C4256,"")</f>
        <v/>
      </c>
      <c r="J4256" s="247"/>
      <c r="K4256" s="247"/>
      <c r="L4256" s="247"/>
      <c r="M4256" s="247"/>
      <c r="N4256" s="247"/>
      <c r="O4256" s="247"/>
      <c r="P4256" s="247"/>
      <c r="Q4256" s="247"/>
      <c r="R4256" s="247"/>
      <c r="AZ4256" s="259"/>
      <c r="BA4256" s="259">
        <f>BA4255+$BD$753</f>
        <v>22.399999999998577</v>
      </c>
      <c r="BB4256" s="274">
        <f t="shared" si="829"/>
        <v>2.1667233562092988E-3</v>
      </c>
      <c r="BC4256" s="259">
        <f t="shared" si="830"/>
        <v>5.5205323646603452E-6</v>
      </c>
      <c r="BD4256" s="259">
        <f t="shared" si="827"/>
        <v>5.5205323646603452E-6</v>
      </c>
      <c r="BE4256" s="254" t="str">
        <f t="shared" si="828"/>
        <v/>
      </c>
    </row>
    <row r="4257" spans="1:57" ht="20.100000000000001" customHeight="1" x14ac:dyDescent="0.25">
      <c r="A4257" s="247">
        <v>3479</v>
      </c>
      <c r="B4257" s="247">
        <f>$B$755+(A4257*$B$758)</f>
        <v>23835.751056156158</v>
      </c>
      <c r="C4257" s="247">
        <f>_xlfn.NORM.DIST($B4257,$B$752,$B$753,0)</f>
        <v>7.3887134100576752E-26</v>
      </c>
      <c r="D4257" s="247">
        <f>_xlfn.NORM.DIST($B4257,$B$752,$B$753,1)</f>
        <v>1</v>
      </c>
      <c r="E4257" s="247">
        <f>IF(OR(D4257&lt;$F$757,D4257&gt;$F$758),C4257,"")</f>
        <v>7.3887134100576752E-26</v>
      </c>
      <c r="F4257" s="247" t="str">
        <f>IF(AND(D4257&gt;$F$757,D4257&lt;$F$758),C4257,"")</f>
        <v/>
      </c>
      <c r="G4257" s="247" t="str">
        <f>IF(C4257=MAX($C$761:$C$2761),C4257,"")</f>
        <v/>
      </c>
      <c r="H4257" s="247">
        <f>_xlfn.NORM.DIST(B4257,$F$753,$F$754,0)</f>
        <v>1.270484664750291E-233</v>
      </c>
      <c r="I4257" s="247" t="str">
        <f>IF(H4257=MAX($H$761:$H$2761),C4257,"")</f>
        <v/>
      </c>
      <c r="J4257" s="247"/>
      <c r="K4257" s="247"/>
      <c r="L4257" s="247"/>
      <c r="M4257" s="247"/>
      <c r="N4257" s="247"/>
      <c r="O4257" s="247"/>
      <c r="P4257" s="247"/>
      <c r="Q4257" s="247"/>
      <c r="R4257" s="247"/>
      <c r="AZ4257" s="259"/>
      <c r="BA4257" s="259">
        <f>BA4256+$BD$753</f>
        <v>22.406399999998577</v>
      </c>
      <c r="BB4257" s="274">
        <f t="shared" si="829"/>
        <v>2.1612028238446384E-3</v>
      </c>
      <c r="BC4257" s="259">
        <f t="shared" si="830"/>
        <v>5.5068258162063906E-6</v>
      </c>
      <c r="BD4257" s="259">
        <f t="shared" si="827"/>
        <v>5.5068258162063906E-6</v>
      </c>
      <c r="BE4257" s="254" t="str">
        <f t="shared" si="828"/>
        <v/>
      </c>
    </row>
    <row r="4258" spans="1:57" ht="20.100000000000001" customHeight="1" x14ac:dyDescent="0.25">
      <c r="A4258" s="248">
        <v>3480</v>
      </c>
      <c r="B4258" s="247">
        <f>$B$755+(A4258*$B$758)</f>
        <v>23845.366123141299</v>
      </c>
      <c r="C4258" s="247">
        <f>_xlfn.NORM.DIST($B4258,$B$752,$B$753,0)</f>
        <v>7.101326666500251E-26</v>
      </c>
      <c r="D4258" s="247">
        <f>_xlfn.NORM.DIST($B4258,$B$752,$B$753,1)</f>
        <v>1</v>
      </c>
      <c r="E4258" s="247">
        <f>IF(OR(D4258&lt;$F$757,D4258&gt;$F$758),C4258,"")</f>
        <v>7.101326666500251E-26</v>
      </c>
      <c r="F4258" s="247" t="str">
        <f>IF(AND(D4258&gt;$F$757,D4258&lt;$F$758),C4258,"")</f>
        <v/>
      </c>
      <c r="G4258" s="247" t="str">
        <f>IF(C4258=MAX($C$761:$C$2761),C4258,"")</f>
        <v/>
      </c>
      <c r="H4258" s="247">
        <f>_xlfn.NORM.DIST(B4258,$F$753,$F$754,0)</f>
        <v>1.4467516436300017E-233</v>
      </c>
      <c r="I4258" s="247" t="str">
        <f>IF(H4258=MAX($H$761:$H$2761),C4258,"")</f>
        <v/>
      </c>
      <c r="J4258" s="247"/>
      <c r="K4258" s="247"/>
      <c r="L4258" s="247"/>
      <c r="M4258" s="247"/>
      <c r="N4258" s="247"/>
      <c r="O4258" s="247"/>
      <c r="P4258" s="247"/>
      <c r="Q4258" s="247"/>
      <c r="R4258" s="247"/>
      <c r="AZ4258" s="259"/>
      <c r="BA4258" s="259">
        <f>BA4257+$BD$753</f>
        <v>22.412799999998576</v>
      </c>
      <c r="BB4258" s="274">
        <f t="shared" si="829"/>
        <v>2.155695998028432E-3</v>
      </c>
      <c r="BC4258" s="259">
        <f t="shared" si="830"/>
        <v>5.4931521787033102E-6</v>
      </c>
      <c r="BD4258" s="259">
        <f t="shared" si="827"/>
        <v>5.4931521787033102E-6</v>
      </c>
      <c r="BE4258" s="254" t="str">
        <f t="shared" si="828"/>
        <v/>
      </c>
    </row>
    <row r="4259" spans="1:57" ht="20.100000000000001" customHeight="1" x14ac:dyDescent="0.25">
      <c r="A4259" s="247">
        <v>3481</v>
      </c>
      <c r="B4259" s="247">
        <f>$B$755+(A4259*$B$758)</f>
        <v>23854.981190126433</v>
      </c>
      <c r="C4259" s="247">
        <f>_xlfn.NORM.DIST($B4259,$B$752,$B$753,0)</f>
        <v>6.8250087357176347E-26</v>
      </c>
      <c r="D4259" s="247">
        <f>_xlfn.NORM.DIST($B4259,$B$752,$B$753,1)</f>
        <v>1</v>
      </c>
      <c r="E4259" s="247">
        <f>IF(OR(D4259&lt;$F$757,D4259&gt;$F$758),C4259,"")</f>
        <v>6.8250087357176347E-26</v>
      </c>
      <c r="F4259" s="247" t="str">
        <f>IF(AND(D4259&gt;$F$757,D4259&lt;$F$758),C4259,"")</f>
        <v/>
      </c>
      <c r="G4259" s="247" t="str">
        <f>IF(C4259=MAX($C$761:$C$2761),C4259,"")</f>
        <v/>
      </c>
      <c r="H4259" s="247">
        <f>_xlfn.NORM.DIST(B4259,$F$753,$F$754,0)</f>
        <v>1.6474475349764931E-233</v>
      </c>
      <c r="I4259" s="247" t="str">
        <f>IF(H4259=MAX($H$761:$H$2761),C4259,"")</f>
        <v/>
      </c>
      <c r="J4259" s="247"/>
      <c r="K4259" s="247"/>
      <c r="L4259" s="247"/>
      <c r="M4259" s="247"/>
      <c r="N4259" s="247"/>
      <c r="O4259" s="247"/>
      <c r="P4259" s="247"/>
      <c r="Q4259" s="247"/>
      <c r="R4259" s="247"/>
      <c r="AZ4259" s="259"/>
      <c r="BA4259" s="259">
        <f>BA4258+$BD$753</f>
        <v>22.419199999998575</v>
      </c>
      <c r="BB4259" s="274">
        <f t="shared" si="829"/>
        <v>2.1502028458497287E-3</v>
      </c>
      <c r="BC4259" s="259">
        <f t="shared" si="830"/>
        <v>5.4795113766355555E-6</v>
      </c>
      <c r="BD4259" s="259">
        <f t="shared" si="827"/>
        <v>5.4795113766355555E-6</v>
      </c>
      <c r="BE4259" s="254" t="str">
        <f t="shared" si="828"/>
        <v/>
      </c>
    </row>
    <row r="4260" spans="1:57" ht="20.100000000000001" customHeight="1" x14ac:dyDescent="0.25">
      <c r="A4260" s="247">
        <v>3482</v>
      </c>
      <c r="B4260" s="247">
        <f>$B$755+(A4260*$B$758)</f>
        <v>23864.596257111567</v>
      </c>
      <c r="C4260" s="247">
        <f>_xlfn.NORM.DIST($B4260,$B$752,$B$753,0)</f>
        <v>6.5593375920040186E-26</v>
      </c>
      <c r="D4260" s="247">
        <f>_xlfn.NORM.DIST($B4260,$B$752,$B$753,1)</f>
        <v>1</v>
      </c>
      <c r="E4260" s="247">
        <f>IF(OR(D4260&lt;$F$757,D4260&gt;$F$758),C4260,"")</f>
        <v>6.5593375920040186E-26</v>
      </c>
      <c r="F4260" s="247" t="str">
        <f>IF(AND(D4260&gt;$F$757,D4260&lt;$F$758),C4260,"")</f>
        <v/>
      </c>
      <c r="G4260" s="247" t="str">
        <f>IF(C4260=MAX($C$761:$C$2761),C4260,"")</f>
        <v/>
      </c>
      <c r="H4260" s="247">
        <f>_xlfn.NORM.DIST(B4260,$F$753,$F$754,0)</f>
        <v>1.8759542921295875E-233</v>
      </c>
      <c r="I4260" s="247" t="str">
        <f>IF(H4260=MAX($H$761:$H$2761),C4260,"")</f>
        <v/>
      </c>
      <c r="J4260" s="247"/>
      <c r="K4260" s="247"/>
      <c r="L4260" s="247"/>
      <c r="M4260" s="247"/>
      <c r="N4260" s="247"/>
      <c r="O4260" s="247"/>
      <c r="P4260" s="247"/>
      <c r="Q4260" s="247"/>
      <c r="R4260" s="247"/>
      <c r="AZ4260" s="259"/>
      <c r="BA4260" s="259">
        <f>BA4259+$BD$753</f>
        <v>22.425599999998575</v>
      </c>
      <c r="BB4260" s="274">
        <f t="shared" si="829"/>
        <v>2.1447233344730932E-3</v>
      </c>
      <c r="BC4260" s="259">
        <f t="shared" si="830"/>
        <v>5.4659033346584479E-6</v>
      </c>
      <c r="BD4260" s="259">
        <f t="shared" si="827"/>
        <v>5.4659033346584479E-6</v>
      </c>
      <c r="BE4260" s="254" t="str">
        <f t="shared" si="828"/>
        <v/>
      </c>
    </row>
    <row r="4261" spans="1:57" ht="20.100000000000001" customHeight="1" x14ac:dyDescent="0.25">
      <c r="A4261" s="247">
        <v>3483</v>
      </c>
      <c r="B4261" s="247">
        <f>$B$755+(A4261*$B$758)</f>
        <v>23874.211324096708</v>
      </c>
      <c r="C4261" s="247">
        <f>_xlfn.NORM.DIST($B4261,$B$752,$B$753,0)</f>
        <v>6.3039071331393664E-26</v>
      </c>
      <c r="D4261" s="247">
        <f>_xlfn.NORM.DIST($B4261,$B$752,$B$753,1)</f>
        <v>1</v>
      </c>
      <c r="E4261" s="247">
        <f>IF(OR(D4261&lt;$F$757,D4261&gt;$F$758),C4261,"")</f>
        <v>6.3039071331393664E-26</v>
      </c>
      <c r="F4261" s="247" t="str">
        <f>IF(AND(D4261&gt;$F$757,D4261&lt;$F$758),C4261,"")</f>
        <v/>
      </c>
      <c r="G4261" s="247" t="str">
        <f>IF(C4261=MAX($C$761:$C$2761),C4261,"")</f>
        <v/>
      </c>
      <c r="H4261" s="247">
        <f>_xlfn.NORM.DIST(B4261,$F$753,$F$754,0)</f>
        <v>2.1361215605505364E-233</v>
      </c>
      <c r="I4261" s="247" t="str">
        <f>IF(H4261=MAX($H$761:$H$2761),C4261,"")</f>
        <v/>
      </c>
      <c r="J4261" s="247"/>
      <c r="K4261" s="247"/>
      <c r="L4261" s="247"/>
      <c r="M4261" s="247"/>
      <c r="N4261" s="247"/>
      <c r="O4261" s="247"/>
      <c r="P4261" s="247"/>
      <c r="Q4261" s="247"/>
      <c r="R4261" s="247"/>
      <c r="AZ4261" s="259"/>
      <c r="BA4261" s="259">
        <f>BA4260+$BD$753</f>
        <v>22.431999999998574</v>
      </c>
      <c r="BB4261" s="274">
        <f t="shared" si="829"/>
        <v>2.1392574311384347E-3</v>
      </c>
      <c r="BC4261" s="259">
        <f t="shared" si="830"/>
        <v>5.4523279775843016E-6</v>
      </c>
      <c r="BD4261" s="259">
        <f t="shared" si="827"/>
        <v>5.4523279775843016E-6</v>
      </c>
      <c r="BE4261" s="254" t="str">
        <f t="shared" si="828"/>
        <v/>
      </c>
    </row>
    <row r="4262" spans="1:57" ht="20.100000000000001" customHeight="1" x14ac:dyDescent="0.25">
      <c r="A4262" s="247">
        <v>3484</v>
      </c>
      <c r="B4262" s="247">
        <f>$B$755+(A4262*$B$758)</f>
        <v>23883.826391081842</v>
      </c>
      <c r="C4262" s="247">
        <f>_xlfn.NORM.DIST($B4262,$B$752,$B$753,0)</f>
        <v>6.0583265860341687E-26</v>
      </c>
      <c r="D4262" s="247">
        <f>_xlfn.NORM.DIST($B4262,$B$752,$B$753,1)</f>
        <v>1</v>
      </c>
      <c r="E4262" s="247">
        <f>IF(OR(D4262&lt;$F$757,D4262&gt;$F$758),C4262,"")</f>
        <v>6.0583265860341687E-26</v>
      </c>
      <c r="F4262" s="247" t="str">
        <f>IF(AND(D4262&gt;$F$757,D4262&lt;$F$758),C4262,"")</f>
        <v/>
      </c>
      <c r="G4262" s="247" t="str">
        <f>IF(C4262=MAX($C$761:$C$2761),C4262,"")</f>
        <v/>
      </c>
      <c r="H4262" s="247">
        <f>_xlfn.NORM.DIST(B4262,$F$753,$F$754,0)</f>
        <v>2.4323312848982193E-233</v>
      </c>
      <c r="I4262" s="247" t="str">
        <f>IF(H4262=MAX($H$761:$H$2761),C4262,"")</f>
        <v/>
      </c>
      <c r="J4262" s="247"/>
      <c r="K4262" s="247"/>
      <c r="L4262" s="247"/>
      <c r="M4262" s="247"/>
      <c r="N4262" s="247"/>
      <c r="O4262" s="247"/>
      <c r="P4262" s="247"/>
      <c r="Q4262" s="247"/>
      <c r="R4262" s="247"/>
      <c r="AZ4262" s="259"/>
      <c r="BA4262" s="259">
        <f>BA4261+$BD$753</f>
        <v>22.438399999998573</v>
      </c>
      <c r="BB4262" s="274">
        <f t="shared" si="829"/>
        <v>2.1338051031608504E-3</v>
      </c>
      <c r="BC4262" s="259">
        <f t="shared" si="830"/>
        <v>5.4387852303819893E-6</v>
      </c>
      <c r="BD4262" s="259">
        <f t="shared" si="827"/>
        <v>5.4387852303819893E-6</v>
      </c>
      <c r="BE4262" s="254" t="str">
        <f t="shared" si="828"/>
        <v/>
      </c>
    </row>
    <row r="4263" spans="1:57" ht="20.100000000000001" customHeight="1" x14ac:dyDescent="0.25">
      <c r="A4263" s="247">
        <v>3485</v>
      </c>
      <c r="B4263" s="247">
        <f>$B$755+(A4263*$B$758)</f>
        <v>23893.441458066984</v>
      </c>
      <c r="C4263" s="247">
        <f>_xlfn.NORM.DIST($B4263,$B$752,$B$753,0)</f>
        <v>5.8222199343108968E-26</v>
      </c>
      <c r="D4263" s="247">
        <f>_xlfn.NORM.DIST($B4263,$B$752,$B$753,1)</f>
        <v>1</v>
      </c>
      <c r="E4263" s="247">
        <f>IF(OR(D4263&lt;$F$757,D4263&gt;$F$758),C4263,"")</f>
        <v>5.8222199343108968E-26</v>
      </c>
      <c r="F4263" s="247" t="str">
        <f>IF(AND(D4263&gt;$F$757,D4263&lt;$F$758),C4263,"")</f>
        <v/>
      </c>
      <c r="G4263" s="247" t="str">
        <f>IF(C4263=MAX($C$761:$C$2761),C4263,"")</f>
        <v/>
      </c>
      <c r="H4263" s="247">
        <f>_xlfn.NORM.DIST(B4263,$F$753,$F$754,0)</f>
        <v>2.7695712312179401E-233</v>
      </c>
      <c r="I4263" s="247" t="str">
        <f>IF(H4263=MAX($H$761:$H$2761),C4263,"")</f>
        <v/>
      </c>
      <c r="J4263" s="247"/>
      <c r="K4263" s="247"/>
      <c r="L4263" s="247"/>
      <c r="M4263" s="247"/>
      <c r="N4263" s="247"/>
      <c r="O4263" s="247"/>
      <c r="P4263" s="247"/>
      <c r="Q4263" s="247"/>
      <c r="R4263" s="247"/>
      <c r="AZ4263" s="259"/>
      <c r="BA4263" s="259">
        <f>BA4262+$BD$753</f>
        <v>22.444799999998573</v>
      </c>
      <c r="BB4263" s="274">
        <f t="shared" si="829"/>
        <v>2.1283663179304684E-3</v>
      </c>
      <c r="BC4263" s="259">
        <f t="shared" si="830"/>
        <v>5.4252750181960248E-6</v>
      </c>
      <c r="BD4263" s="259">
        <f t="shared" si="827"/>
        <v>5.4252750181960248E-6</v>
      </c>
      <c r="BE4263" s="254" t="str">
        <f t="shared" si="828"/>
        <v/>
      </c>
    </row>
    <row r="4264" spans="1:57" ht="20.100000000000001" customHeight="1" x14ac:dyDescent="0.25">
      <c r="A4264" s="247">
        <v>3486</v>
      </c>
      <c r="B4264" s="247">
        <f>$B$755+(A4264*$B$758)</f>
        <v>23903.056525052118</v>
      </c>
      <c r="C4264" s="247">
        <f>_xlfn.NORM.DIST($B4264,$B$752,$B$753,0)</f>
        <v>5.5952253670261598E-26</v>
      </c>
      <c r="D4264" s="247">
        <f>_xlfn.NORM.DIST($B4264,$B$752,$B$753,1)</f>
        <v>1</v>
      </c>
      <c r="E4264" s="247">
        <f>IF(OR(D4264&lt;$F$757,D4264&gt;$F$758),C4264,"")</f>
        <v>5.5952253670261598E-26</v>
      </c>
      <c r="F4264" s="247" t="str">
        <f>IF(AND(D4264&gt;$F$757,D4264&lt;$F$758),C4264,"")</f>
        <v/>
      </c>
      <c r="G4264" s="247" t="str">
        <f>IF(C4264=MAX($C$761:$C$2761),C4264,"")</f>
        <v/>
      </c>
      <c r="H4264" s="247">
        <f>_xlfn.NORM.DIST(B4264,$F$753,$F$754,0)</f>
        <v>3.1535186530716146E-233</v>
      </c>
      <c r="I4264" s="247" t="str">
        <f>IF(H4264=MAX($H$761:$H$2761),C4264,"")</f>
        <v/>
      </c>
      <c r="J4264" s="247"/>
      <c r="K4264" s="247"/>
      <c r="L4264" s="247"/>
      <c r="M4264" s="247"/>
      <c r="N4264" s="247"/>
      <c r="O4264" s="247"/>
      <c r="P4264" s="247"/>
      <c r="Q4264" s="247"/>
      <c r="R4264" s="247"/>
      <c r="AZ4264" s="259"/>
      <c r="BA4264" s="259">
        <f>BA4263+$BD$753</f>
        <v>22.451199999998572</v>
      </c>
      <c r="BB4264" s="274">
        <f t="shared" si="829"/>
        <v>2.1229410429122724E-3</v>
      </c>
      <c r="BC4264" s="259">
        <f t="shared" si="830"/>
        <v>5.4117972663175057E-6</v>
      </c>
      <c r="BD4264" s="259">
        <f t="shared" si="827"/>
        <v>5.4117972663175057E-6</v>
      </c>
      <c r="BE4264" s="254" t="str">
        <f t="shared" si="828"/>
        <v/>
      </c>
    </row>
    <row r="4265" spans="1:57" ht="20.100000000000001" customHeight="1" x14ac:dyDescent="0.25">
      <c r="A4265" s="248">
        <v>3487</v>
      </c>
      <c r="B4265" s="247">
        <f>$B$755+(A4265*$B$758)</f>
        <v>23912.671592037259</v>
      </c>
      <c r="C4265" s="247">
        <f>_xlfn.NORM.DIST($B4265,$B$752,$B$753,0)</f>
        <v>5.3769947477558664E-26</v>
      </c>
      <c r="D4265" s="247">
        <f>_xlfn.NORM.DIST($B4265,$B$752,$B$753,1)</f>
        <v>1</v>
      </c>
      <c r="E4265" s="247">
        <f>IF(OR(D4265&lt;$F$757,D4265&gt;$F$758),C4265,"")</f>
        <v>5.3769947477558664E-26</v>
      </c>
      <c r="F4265" s="247" t="str">
        <f>IF(AND(D4265&gt;$F$757,D4265&lt;$F$758),C4265,"")</f>
        <v/>
      </c>
      <c r="G4265" s="247" t="str">
        <f>IF(C4265=MAX($C$761:$C$2761),C4265,"")</f>
        <v/>
      </c>
      <c r="H4265" s="247">
        <f>_xlfn.NORM.DIST(B4265,$F$753,$F$754,0)</f>
        <v>3.5906354996654696E-233</v>
      </c>
      <c r="I4265" s="247" t="str">
        <f>IF(H4265=MAX($H$761:$H$2761),C4265,"")</f>
        <v/>
      </c>
      <c r="J4265" s="247"/>
      <c r="K4265" s="247"/>
      <c r="L4265" s="247"/>
      <c r="M4265" s="247"/>
      <c r="N4265" s="247"/>
      <c r="O4265" s="247"/>
      <c r="P4265" s="247"/>
      <c r="Q4265" s="247"/>
      <c r="R4265" s="247"/>
      <c r="AZ4265" s="259"/>
      <c r="BA4265" s="259">
        <f>BA4264+$BD$753</f>
        <v>22.457599999998571</v>
      </c>
      <c r="BB4265" s="274">
        <f t="shared" si="829"/>
        <v>2.1175292456459549E-3</v>
      </c>
      <c r="BC4265" s="259">
        <f t="shared" si="830"/>
        <v>5.3983519001945222E-6</v>
      </c>
      <c r="BD4265" s="259">
        <f t="shared" si="827"/>
        <v>5.3983519001945222E-6</v>
      </c>
      <c r="BE4265" s="254" t="str">
        <f t="shared" si="828"/>
        <v/>
      </c>
    </row>
    <row r="4266" spans="1:57" ht="20.100000000000001" customHeight="1" x14ac:dyDescent="0.25">
      <c r="A4266" s="247">
        <v>3488</v>
      </c>
      <c r="B4266" s="247">
        <f>$B$755+(A4266*$B$758)</f>
        <v>23922.286659022393</v>
      </c>
      <c r="C4266" s="247">
        <f>_xlfn.NORM.DIST($B4266,$B$752,$B$753,0)</f>
        <v>5.1671931033051467E-26</v>
      </c>
      <c r="D4266" s="247">
        <f>_xlfn.NORM.DIST($B4266,$B$752,$B$753,1)</f>
        <v>1</v>
      </c>
      <c r="E4266" s="247">
        <f>IF(OR(D4266&lt;$F$757,D4266&gt;$F$758),C4266,"")</f>
        <v>5.1671931033051467E-26</v>
      </c>
      <c r="F4266" s="247" t="str">
        <f>IF(AND(D4266&gt;$F$757,D4266&lt;$F$758),C4266,"")</f>
        <v/>
      </c>
      <c r="G4266" s="247" t="str">
        <f>IF(C4266=MAX($C$761:$C$2761),C4266,"")</f>
        <v/>
      </c>
      <c r="H4266" s="247">
        <f>_xlfn.NORM.DIST(B4266,$F$753,$F$754,0)</f>
        <v>4.088276756485457E-233</v>
      </c>
      <c r="I4266" s="247" t="str">
        <f>IF(H4266=MAX($H$761:$H$2761),C4266,"")</f>
        <v/>
      </c>
      <c r="J4266" s="247"/>
      <c r="K4266" s="247"/>
      <c r="L4266" s="247"/>
      <c r="M4266" s="247"/>
      <c r="N4266" s="247"/>
      <c r="O4266" s="247"/>
      <c r="P4266" s="247"/>
      <c r="Q4266" s="247"/>
      <c r="R4266" s="247"/>
      <c r="AZ4266" s="259"/>
      <c r="BA4266" s="259">
        <f>BA4265+$BD$753</f>
        <v>22.46399999999857</v>
      </c>
      <c r="BB4266" s="274">
        <f t="shared" si="829"/>
        <v>2.1121308937457604E-3</v>
      </c>
      <c r="BC4266" s="259">
        <f t="shared" si="830"/>
        <v>5.3849388454521065E-6</v>
      </c>
      <c r="BD4266" s="259">
        <f t="shared" si="827"/>
        <v>5.3849388454521065E-6</v>
      </c>
      <c r="BE4266" s="254" t="str">
        <f t="shared" si="828"/>
        <v/>
      </c>
    </row>
    <row r="4267" spans="1:57" ht="20.100000000000001" customHeight="1" x14ac:dyDescent="0.25">
      <c r="A4267" s="247">
        <v>3489</v>
      </c>
      <c r="B4267" s="247">
        <f>$B$755+(A4267*$B$758)</f>
        <v>23931.901726007534</v>
      </c>
      <c r="C4267" s="247">
        <f>_xlfn.NORM.DIST($B4267,$B$752,$B$753,0)</f>
        <v>4.9654981313216257E-26</v>
      </c>
      <c r="D4267" s="247">
        <f>_xlfn.NORM.DIST($B4267,$B$752,$B$753,1)</f>
        <v>1</v>
      </c>
      <c r="E4267" s="247">
        <f>IF(OR(D4267&lt;$F$757,D4267&gt;$F$758),C4267,"")</f>
        <v>4.9654981313216257E-26</v>
      </c>
      <c r="F4267" s="247" t="str">
        <f>IF(AND(D4267&gt;$F$757,D4267&lt;$F$758),C4267,"")</f>
        <v/>
      </c>
      <c r="G4267" s="247" t="str">
        <f>IF(C4267=MAX($C$761:$C$2761),C4267,"")</f>
        <v/>
      </c>
      <c r="H4267" s="247">
        <f>_xlfn.NORM.DIST(B4267,$F$753,$F$754,0)</f>
        <v>4.6548137278788053E-233</v>
      </c>
      <c r="I4267" s="247" t="str">
        <f>IF(H4267=MAX($H$761:$H$2761),C4267,"")</f>
        <v/>
      </c>
      <c r="J4267" s="247"/>
      <c r="K4267" s="247"/>
      <c r="L4267" s="247"/>
      <c r="M4267" s="247"/>
      <c r="N4267" s="247"/>
      <c r="O4267" s="247"/>
      <c r="P4267" s="247"/>
      <c r="Q4267" s="247"/>
      <c r="R4267" s="247"/>
      <c r="AZ4267" s="259"/>
      <c r="BA4267" s="259">
        <f>BA4266+$BD$753</f>
        <v>22.47039999999857</v>
      </c>
      <c r="BB4267" s="274">
        <f t="shared" si="829"/>
        <v>2.1067459549003083E-3</v>
      </c>
      <c r="BC4267" s="259">
        <f t="shared" si="830"/>
        <v>5.3715580278727165E-6</v>
      </c>
      <c r="BD4267" s="259">
        <f t="shared" si="827"/>
        <v>5.3715580278727165E-6</v>
      </c>
      <c r="BE4267" s="254" t="str">
        <f t="shared" si="828"/>
        <v/>
      </c>
    </row>
    <row r="4268" spans="1:57" ht="20.100000000000001" customHeight="1" x14ac:dyDescent="0.25">
      <c r="A4268" s="247">
        <v>3490</v>
      </c>
      <c r="B4268" s="247">
        <f>$B$755+(A4268*$B$758)</f>
        <v>23941.516792992668</v>
      </c>
      <c r="C4268" s="247">
        <f>_xlfn.NORM.DIST($B4268,$B$752,$B$753,0)</f>
        <v>4.7715997261253727E-26</v>
      </c>
      <c r="D4268" s="247">
        <f>_xlfn.NORM.DIST($B4268,$B$752,$B$753,1)</f>
        <v>1</v>
      </c>
      <c r="E4268" s="247">
        <f>IF(OR(D4268&lt;$F$757,D4268&gt;$F$758),C4268,"")</f>
        <v>4.7715997261253727E-26</v>
      </c>
      <c r="F4268" s="247" t="str">
        <f>IF(AND(D4268&gt;$F$757,D4268&lt;$F$758),C4268,"")</f>
        <v/>
      </c>
      <c r="G4268" s="247" t="str">
        <f>IF(C4268=MAX($C$761:$C$2761),C4268,"")</f>
        <v/>
      </c>
      <c r="H4268" s="247">
        <f>_xlfn.NORM.DIST(B4268,$F$753,$F$754,0)</f>
        <v>5.2997743200704179E-233</v>
      </c>
      <c r="I4268" s="247" t="str">
        <f>IF(H4268=MAX($H$761:$H$2761),C4268,"")</f>
        <v/>
      </c>
      <c r="J4268" s="247"/>
      <c r="K4268" s="247"/>
      <c r="L4268" s="247"/>
      <c r="M4268" s="247"/>
      <c r="N4268" s="247"/>
      <c r="O4268" s="247"/>
      <c r="P4268" s="247"/>
      <c r="Q4268" s="247"/>
      <c r="R4268" s="247"/>
      <c r="AZ4268" s="259"/>
      <c r="BA4268" s="259">
        <f>BA4267+$BD$753</f>
        <v>22.476799999998569</v>
      </c>
      <c r="BB4268" s="274">
        <f t="shared" si="829"/>
        <v>2.1013743968724356E-3</v>
      </c>
      <c r="BC4268" s="259">
        <f t="shared" si="830"/>
        <v>5.3582093733827926E-6</v>
      </c>
      <c r="BD4268" s="259">
        <f t="shared" si="827"/>
        <v>5.3582093733827926E-6</v>
      </c>
      <c r="BE4268" s="254" t="str">
        <f t="shared" si="828"/>
        <v/>
      </c>
    </row>
    <row r="4269" spans="1:57" ht="20.100000000000001" customHeight="1" x14ac:dyDescent="0.25">
      <c r="A4269" s="247">
        <v>3491</v>
      </c>
      <c r="B4269" s="247">
        <f>$B$755+(A4269*$B$758)</f>
        <v>23951.13185997781</v>
      </c>
      <c r="C4269" s="247">
        <f>_xlfn.NORM.DIST($B4269,$B$752,$B$753,0)</f>
        <v>4.5851995220851303E-26</v>
      </c>
      <c r="D4269" s="247">
        <f>_xlfn.NORM.DIST($B4269,$B$752,$B$753,1)</f>
        <v>1</v>
      </c>
      <c r="E4269" s="247">
        <f>IF(OR(D4269&lt;$F$757,D4269&gt;$F$758),C4269,"")</f>
        <v>4.5851995220851303E-26</v>
      </c>
      <c r="F4269" s="247" t="str">
        <f>IF(AND(D4269&gt;$F$757,D4269&lt;$F$758),C4269,"")</f>
        <v/>
      </c>
      <c r="G4269" s="247" t="str">
        <f>IF(C4269=MAX($C$761:$C$2761),C4269,"")</f>
        <v/>
      </c>
      <c r="H4269" s="247">
        <f>_xlfn.NORM.DIST(B4269,$F$753,$F$754,0)</f>
        <v>6.0340026663875903E-233</v>
      </c>
      <c r="I4269" s="247" t="str">
        <f>IF(H4269=MAX($H$761:$H$2761),C4269,"")</f>
        <v/>
      </c>
      <c r="J4269" s="247"/>
      <c r="K4269" s="247"/>
      <c r="L4269" s="247"/>
      <c r="M4269" s="247"/>
      <c r="N4269" s="247"/>
      <c r="O4269" s="247"/>
      <c r="P4269" s="247"/>
      <c r="Q4269" s="247"/>
      <c r="R4269" s="247"/>
      <c r="AZ4269" s="259"/>
      <c r="BA4269" s="259">
        <f>BA4268+$BD$753</f>
        <v>22.483199999998568</v>
      </c>
      <c r="BB4269" s="274">
        <f t="shared" si="829"/>
        <v>2.0960161874990528E-3</v>
      </c>
      <c r="BC4269" s="259">
        <f t="shared" si="830"/>
        <v>5.3448928080774769E-6</v>
      </c>
      <c r="BD4269" s="259">
        <f t="shared" si="827"/>
        <v>5.3448928080774769E-6</v>
      </c>
      <c r="BE4269" s="254" t="str">
        <f t="shared" si="828"/>
        <v/>
      </c>
    </row>
    <row r="4270" spans="1:57" ht="20.100000000000001" customHeight="1" x14ac:dyDescent="0.25">
      <c r="A4270" s="247">
        <v>3492</v>
      </c>
      <c r="B4270" s="247">
        <f>$B$755+(A4270*$B$758)</f>
        <v>23960.746926962944</v>
      </c>
      <c r="C4270" s="247">
        <f>_xlfn.NORM.DIST($B4270,$B$752,$B$753,0)</f>
        <v>4.4060104539025525E-26</v>
      </c>
      <c r="D4270" s="247">
        <f>_xlfn.NORM.DIST($B4270,$B$752,$B$753,1)</f>
        <v>1</v>
      </c>
      <c r="E4270" s="247">
        <f>IF(OR(D4270&lt;$F$757,D4270&gt;$F$758),C4270,"")</f>
        <v>4.4060104539025525E-26</v>
      </c>
      <c r="F4270" s="247" t="str">
        <f>IF(AND(D4270&gt;$F$757,D4270&lt;$F$758),C4270,"")</f>
        <v/>
      </c>
      <c r="G4270" s="247" t="str">
        <f>IF(C4270=MAX($C$761:$C$2761),C4270,"")</f>
        <v/>
      </c>
      <c r="H4270" s="247">
        <f>_xlfn.NORM.DIST(B4270,$F$753,$F$754,0)</f>
        <v>6.8698407586395777E-233</v>
      </c>
      <c r="I4270" s="247" t="str">
        <f>IF(H4270=MAX($H$761:$H$2761),C4270,"")</f>
        <v/>
      </c>
      <c r="J4270" s="247"/>
      <c r="K4270" s="247"/>
      <c r="L4270" s="247"/>
      <c r="M4270" s="247"/>
      <c r="N4270" s="247"/>
      <c r="O4270" s="247"/>
      <c r="P4270" s="247"/>
      <c r="Q4270" s="247"/>
      <c r="R4270" s="247"/>
      <c r="AZ4270" s="259"/>
      <c r="BA4270" s="259">
        <f>BA4269+$BD$753</f>
        <v>22.489599999998568</v>
      </c>
      <c r="BB4270" s="274">
        <f t="shared" si="829"/>
        <v>2.0906712946909753E-3</v>
      </c>
      <c r="BC4270" s="259">
        <f t="shared" si="830"/>
        <v>5.3316082582210468E-6</v>
      </c>
      <c r="BD4270" s="259">
        <f t="shared" si="827"/>
        <v>5.3316082582210468E-6</v>
      </c>
      <c r="BE4270" s="254" t="str">
        <f t="shared" si="828"/>
        <v/>
      </c>
    </row>
    <row r="4271" spans="1:57" ht="20.100000000000001" customHeight="1" x14ac:dyDescent="0.25">
      <c r="A4271" s="248">
        <v>3493</v>
      </c>
      <c r="B4271" s="247">
        <f>$B$755+(A4271*$B$758)</f>
        <v>23970.361993948085</v>
      </c>
      <c r="C4271" s="247">
        <f>_xlfn.NORM.DIST($B4271,$B$752,$B$753,0)</f>
        <v>4.2337563331823267E-26</v>
      </c>
      <c r="D4271" s="247">
        <f>_xlfn.NORM.DIST($B4271,$B$752,$B$753,1)</f>
        <v>1</v>
      </c>
      <c r="E4271" s="247">
        <f>IF(OR(D4271&lt;$F$757,D4271&gt;$F$758),C4271,"")</f>
        <v>4.2337563331823267E-26</v>
      </c>
      <c r="F4271" s="247" t="str">
        <f>IF(AND(D4271&gt;$F$757,D4271&lt;$F$758),C4271,"")</f>
        <v/>
      </c>
      <c r="G4271" s="247" t="str">
        <f>IF(C4271=MAX($C$761:$C$2761),C4271,"")</f>
        <v/>
      </c>
      <c r="H4271" s="247">
        <f>_xlfn.NORM.DIST(B4271,$F$753,$F$754,0)</f>
        <v>7.8213351151814258E-233</v>
      </c>
      <c r="I4271" s="247" t="str">
        <f>IF(H4271=MAX($H$761:$H$2761),C4271,"")</f>
        <v/>
      </c>
      <c r="J4271" s="247"/>
      <c r="K4271" s="247"/>
      <c r="L4271" s="247"/>
      <c r="M4271" s="247"/>
      <c r="N4271" s="247"/>
      <c r="O4271" s="247"/>
      <c r="P4271" s="247"/>
      <c r="Q4271" s="247"/>
      <c r="R4271" s="247"/>
      <c r="AZ4271" s="259"/>
      <c r="BA4271" s="259">
        <f>BA4270+$BD$753</f>
        <v>22.495999999998567</v>
      </c>
      <c r="BB4271" s="274">
        <f t="shared" si="829"/>
        <v>2.0853396864327542E-3</v>
      </c>
      <c r="BC4271" s="259">
        <f t="shared" si="830"/>
        <v>5.3183556502213285E-6</v>
      </c>
      <c r="BD4271" s="259">
        <f t="shared" si="827"/>
        <v>5.3183556502213285E-6</v>
      </c>
      <c r="BE4271" s="254" t="str">
        <f t="shared" si="828"/>
        <v/>
      </c>
    </row>
    <row r="4272" spans="1:57" ht="20.100000000000001" customHeight="1" x14ac:dyDescent="0.25">
      <c r="A4272" s="247">
        <v>3494</v>
      </c>
      <c r="B4272" s="247">
        <f>$B$755+(A4272*$B$758)</f>
        <v>23979.977060933219</v>
      </c>
      <c r="C4272" s="247">
        <f>_xlfn.NORM.DIST($B4272,$B$752,$B$753,0)</f>
        <v>4.0681714406958597E-26</v>
      </c>
      <c r="D4272" s="247">
        <f>_xlfn.NORM.DIST($B4272,$B$752,$B$753,1)</f>
        <v>1</v>
      </c>
      <c r="E4272" s="247">
        <f>IF(OR(D4272&lt;$F$757,D4272&gt;$F$758),C4272,"")</f>
        <v>4.0681714406958597E-26</v>
      </c>
      <c r="F4272" s="247" t="str">
        <f>IF(AND(D4272&gt;$F$757,D4272&lt;$F$758),C4272,"")</f>
        <v/>
      </c>
      <c r="G4272" s="247" t="str">
        <f>IF(C4272=MAX($C$761:$C$2761),C4272,"")</f>
        <v/>
      </c>
      <c r="H4272" s="247">
        <f>_xlfn.NORM.DIST(B4272,$F$753,$F$754,0)</f>
        <v>8.9044719329683277E-233</v>
      </c>
      <c r="I4272" s="247" t="str">
        <f>IF(H4272=MAX($H$761:$H$2761),C4272,"")</f>
        <v/>
      </c>
      <c r="J4272" s="247"/>
      <c r="K4272" s="247"/>
      <c r="L4272" s="247"/>
      <c r="M4272" s="247"/>
      <c r="N4272" s="247"/>
      <c r="O4272" s="247"/>
      <c r="P4272" s="247"/>
      <c r="Q4272" s="247"/>
      <c r="R4272" s="247"/>
      <c r="AZ4272" s="259"/>
      <c r="BA4272" s="259">
        <f>BA4271+$BD$753</f>
        <v>22.502399999998566</v>
      </c>
      <c r="BB4272" s="274">
        <f t="shared" si="829"/>
        <v>2.0800213307825329E-3</v>
      </c>
      <c r="BC4272" s="259">
        <f t="shared" si="830"/>
        <v>5.3051349106431403E-6</v>
      </c>
      <c r="BD4272" s="259">
        <f t="shared" si="827"/>
        <v>5.3051349106431403E-6</v>
      </c>
      <c r="BE4272" s="254" t="str">
        <f t="shared" si="828"/>
        <v/>
      </c>
    </row>
    <row r="4273" spans="1:57" ht="20.100000000000001" customHeight="1" x14ac:dyDescent="0.25">
      <c r="A4273" s="247">
        <v>3495</v>
      </c>
      <c r="B4273" s="247">
        <f>$B$755+(A4273*$B$758)</f>
        <v>23989.59212791836</v>
      </c>
      <c r="C4273" s="247">
        <f>_xlfn.NORM.DIST($B4273,$B$752,$B$753,0)</f>
        <v>3.9090001337581803E-26</v>
      </c>
      <c r="D4273" s="247">
        <f>_xlfn.NORM.DIST($B4273,$B$752,$B$753,1)</f>
        <v>1</v>
      </c>
      <c r="E4273" s="247">
        <f>IF(OR(D4273&lt;$F$757,D4273&gt;$F$758),C4273,"")</f>
        <v>3.9090001337581803E-26</v>
      </c>
      <c r="F4273" s="247" t="str">
        <f>IF(AND(D4273&gt;$F$757,D4273&lt;$F$758),C4273,"")</f>
        <v/>
      </c>
      <c r="G4273" s="247" t="str">
        <f>IF(C4273=MAX($C$761:$C$2761),C4273,"")</f>
        <v/>
      </c>
      <c r="H4273" s="247">
        <f>_xlfn.NORM.DIST(B4273,$F$753,$F$754,0)</f>
        <v>1.0137444645140645E-232</v>
      </c>
      <c r="I4273" s="247" t="str">
        <f>IF(H4273=MAX($H$761:$H$2761),C4273,"")</f>
        <v/>
      </c>
      <c r="J4273" s="247"/>
      <c r="K4273" s="247"/>
      <c r="L4273" s="247"/>
      <c r="M4273" s="247"/>
      <c r="N4273" s="247"/>
      <c r="O4273" s="247"/>
      <c r="P4273" s="247"/>
      <c r="Q4273" s="247"/>
      <c r="R4273" s="247"/>
      <c r="AZ4273" s="259"/>
      <c r="BA4273" s="259">
        <f>BA4272+$BD$753</f>
        <v>22.508799999998566</v>
      </c>
      <c r="BB4273" s="274">
        <f t="shared" si="829"/>
        <v>2.0747161958718898E-3</v>
      </c>
      <c r="BC4273" s="259">
        <f t="shared" si="830"/>
        <v>5.2919459662334467E-6</v>
      </c>
      <c r="BD4273" s="259">
        <f t="shared" si="827"/>
        <v>5.2919459662334467E-6</v>
      </c>
      <c r="BE4273" s="254" t="str">
        <f t="shared" si="828"/>
        <v/>
      </c>
    </row>
    <row r="4274" spans="1:57" ht="20.100000000000001" customHeight="1" x14ac:dyDescent="0.25">
      <c r="A4274" s="247">
        <v>3496</v>
      </c>
      <c r="B4274" s="247">
        <f>$B$755+(A4274*$B$758)</f>
        <v>23999.207194903494</v>
      </c>
      <c r="C4274" s="247">
        <f>_xlfn.NORM.DIST($B4274,$B$752,$B$753,0)</f>
        <v>3.7559964681703718E-26</v>
      </c>
      <c r="D4274" s="247">
        <f>_xlfn.NORM.DIST($B4274,$B$752,$B$753,1)</f>
        <v>1</v>
      </c>
      <c r="E4274" s="247">
        <f>IF(OR(D4274&lt;$F$757,D4274&gt;$F$758),C4274,"")</f>
        <v>3.7559964681703718E-26</v>
      </c>
      <c r="F4274" s="247" t="str">
        <f>IF(AND(D4274&gt;$F$757,D4274&lt;$F$758),C4274,"")</f>
        <v/>
      </c>
      <c r="G4274" s="247" t="str">
        <f>IF(C4274=MAX($C$761:$C$2761),C4274,"")</f>
        <v/>
      </c>
      <c r="H4274" s="247">
        <f>_xlfn.NORM.DIST(B4274,$F$753,$F$754,0)</f>
        <v>1.1540958344921061E-232</v>
      </c>
      <c r="I4274" s="247" t="str">
        <f>IF(H4274=MAX($H$761:$H$2761),C4274,"")</f>
        <v/>
      </c>
      <c r="J4274" s="247"/>
      <c r="K4274" s="247"/>
      <c r="L4274" s="247"/>
      <c r="M4274" s="247"/>
      <c r="N4274" s="247"/>
      <c r="O4274" s="247"/>
      <c r="P4274" s="247"/>
      <c r="Q4274" s="247"/>
      <c r="R4274" s="247"/>
      <c r="AZ4274" s="259"/>
      <c r="BA4274" s="259">
        <f>BA4273+$BD$753</f>
        <v>22.515199999998565</v>
      </c>
      <c r="BB4274" s="274">
        <f t="shared" si="829"/>
        <v>2.0694242499056563E-3</v>
      </c>
      <c r="BC4274" s="259">
        <f t="shared" si="830"/>
        <v>5.2787887438636785E-6</v>
      </c>
      <c r="BD4274" s="259">
        <f t="shared" si="827"/>
        <v>5.2787887438636785E-6</v>
      </c>
      <c r="BE4274" s="254" t="str">
        <f t="shared" si="828"/>
        <v/>
      </c>
    </row>
    <row r="4275" spans="1:57" ht="20.100000000000001" customHeight="1" x14ac:dyDescent="0.25">
      <c r="A4275" s="247">
        <v>3497</v>
      </c>
      <c r="B4275" s="247">
        <f>$B$755+(A4275*$B$758)</f>
        <v>24008.822261888636</v>
      </c>
      <c r="C4275" s="247">
        <f>_xlfn.NORM.DIST($B4275,$B$752,$B$753,0)</f>
        <v>3.608923834187423E-26</v>
      </c>
      <c r="D4275" s="247">
        <f>_xlfn.NORM.DIST($B4275,$B$752,$B$753,1)</f>
        <v>1</v>
      </c>
      <c r="E4275" s="247">
        <f>IF(OR(D4275&lt;$F$757,D4275&gt;$F$758),C4275,"")</f>
        <v>3.608923834187423E-26</v>
      </c>
      <c r="F4275" s="247" t="str">
        <f>IF(AND(D4275&gt;$F$757,D4275&lt;$F$758),C4275,"")</f>
        <v/>
      </c>
      <c r="G4275" s="247" t="str">
        <f>IF(C4275=MAX($C$761:$C$2761),C4275,"")</f>
        <v/>
      </c>
      <c r="H4275" s="247">
        <f>_xlfn.NORM.DIST(B4275,$F$753,$F$754,0)</f>
        <v>1.3138576150016754E-232</v>
      </c>
      <c r="I4275" s="247" t="str">
        <f>IF(H4275=MAX($H$761:$H$2761),C4275,"")</f>
        <v/>
      </c>
      <c r="J4275" s="247"/>
      <c r="K4275" s="247"/>
      <c r="L4275" s="247"/>
      <c r="M4275" s="247"/>
      <c r="N4275" s="247"/>
      <c r="O4275" s="247"/>
      <c r="P4275" s="247"/>
      <c r="Q4275" s="247"/>
      <c r="R4275" s="247"/>
      <c r="AZ4275" s="259"/>
      <c r="BA4275" s="259">
        <f>BA4274+$BD$753</f>
        <v>22.521599999998564</v>
      </c>
      <c r="BB4275" s="274">
        <f t="shared" si="829"/>
        <v>2.0641454611617926E-3</v>
      </c>
      <c r="BC4275" s="259">
        <f t="shared" si="830"/>
        <v>5.2656631705904483E-6</v>
      </c>
      <c r="BD4275" s="259">
        <f t="shared" si="827"/>
        <v>5.2656631705904483E-6</v>
      </c>
      <c r="BE4275" s="254" t="str">
        <f t="shared" si="828"/>
        <v/>
      </c>
    </row>
    <row r="4276" spans="1:57" ht="20.100000000000001" customHeight="1" x14ac:dyDescent="0.25">
      <c r="A4276" s="247">
        <v>3498</v>
      </c>
      <c r="B4276" s="247">
        <f>$B$755+(A4276*$B$758)</f>
        <v>24018.43732887377</v>
      </c>
      <c r="C4276" s="247">
        <f>_xlfn.NORM.DIST($B4276,$B$752,$B$753,0)</f>
        <v>3.4675546060027155E-26</v>
      </c>
      <c r="D4276" s="247">
        <f>_xlfn.NORM.DIST($B4276,$B$752,$B$753,1)</f>
        <v>1</v>
      </c>
      <c r="E4276" s="247">
        <f>IF(OR(D4276&lt;$F$757,D4276&gt;$F$758),C4276,"")</f>
        <v>3.4675546060027155E-26</v>
      </c>
      <c r="F4276" s="247" t="str">
        <f>IF(AND(D4276&gt;$F$757,D4276&lt;$F$758),C4276,"")</f>
        <v/>
      </c>
      <c r="G4276" s="247" t="str">
        <f>IF(C4276=MAX($C$761:$C$2761),C4276,"")</f>
        <v/>
      </c>
      <c r="H4276" s="247">
        <f>_xlfn.NORM.DIST(B4276,$F$753,$F$754,0)</f>
        <v>1.4957113279321962E-232</v>
      </c>
      <c r="I4276" s="247" t="str">
        <f>IF(H4276=MAX($H$761:$H$2761),C4276,"")</f>
        <v/>
      </c>
      <c r="J4276" s="247"/>
      <c r="K4276" s="247"/>
      <c r="L4276" s="247"/>
      <c r="M4276" s="247"/>
      <c r="N4276" s="247"/>
      <c r="O4276" s="247"/>
      <c r="P4276" s="247"/>
      <c r="Q4276" s="247"/>
      <c r="R4276" s="247"/>
      <c r="AZ4276" s="259"/>
      <c r="BA4276" s="259">
        <f>BA4275+$BD$753</f>
        <v>22.527999999998563</v>
      </c>
      <c r="BB4276" s="274">
        <f t="shared" si="829"/>
        <v>2.0588797979912022E-3</v>
      </c>
      <c r="BC4276" s="259">
        <f t="shared" si="830"/>
        <v>5.2525691736100139E-6</v>
      </c>
      <c r="BD4276" s="259">
        <f t="shared" ref="BD4276:BD4339" si="831">IF(BB4276&lt;(1-$AZ$760),BC4276,"")</f>
        <v>5.2525691736100139E-6</v>
      </c>
      <c r="BE4276" s="254" t="str">
        <f t="shared" ref="BE4276:BE4339" si="832">IF(BB4276&lt;(1-$AZ$766),BC4276,"")</f>
        <v/>
      </c>
    </row>
    <row r="4277" spans="1:57" ht="20.100000000000001" customHeight="1" x14ac:dyDescent="0.25">
      <c r="A4277" s="247">
        <v>3499</v>
      </c>
      <c r="B4277" s="247">
        <f>$B$755+(A4277*$B$758)</f>
        <v>24028.052395858911</v>
      </c>
      <c r="C4277" s="247">
        <f>_xlfn.NORM.DIST($B4277,$B$752,$B$753,0)</f>
        <v>3.331669804247136E-26</v>
      </c>
      <c r="D4277" s="247">
        <f>_xlfn.NORM.DIST($B4277,$B$752,$B$753,1)</f>
        <v>1</v>
      </c>
      <c r="E4277" s="247">
        <f>IF(OR(D4277&lt;$F$757,D4277&gt;$F$758),C4277,"")</f>
        <v>3.331669804247136E-26</v>
      </c>
      <c r="F4277" s="247" t="str">
        <f>IF(AND(D4277&gt;$F$757,D4277&lt;$F$758),C4277,"")</f>
        <v/>
      </c>
      <c r="G4277" s="247" t="str">
        <f>IF(C4277=MAX($C$761:$C$2761),C4277,"")</f>
        <v/>
      </c>
      <c r="H4277" s="247">
        <f>_xlfn.NORM.DIST(B4277,$F$753,$F$754,0)</f>
        <v>1.7027085407201974E-232</v>
      </c>
      <c r="I4277" s="247" t="str">
        <f>IF(H4277=MAX($H$761:$H$2761),C4277,"")</f>
        <v/>
      </c>
      <c r="J4277" s="247"/>
      <c r="K4277" s="247"/>
      <c r="L4277" s="247"/>
      <c r="M4277" s="247"/>
      <c r="N4277" s="247"/>
      <c r="O4277" s="247"/>
      <c r="P4277" s="247"/>
      <c r="Q4277" s="247"/>
      <c r="R4277" s="247"/>
      <c r="AZ4277" s="259"/>
      <c r="BA4277" s="259">
        <f>BA4276+$BD$753</f>
        <v>22.534399999998563</v>
      </c>
      <c r="BB4277" s="274">
        <f t="shared" ref="BB4277:BB4340" si="833">_xlfn.CHISQ.DIST.RT(BA4277,7)</f>
        <v>2.0536272288175922E-3</v>
      </c>
      <c r="BC4277" s="259">
        <f t="shared" ref="BC4277:BC4340" si="834">BB4277-BB4278</f>
        <v>5.2395066802821307E-6</v>
      </c>
      <c r="BD4277" s="259">
        <f t="shared" si="831"/>
        <v>5.2395066802821307E-6</v>
      </c>
      <c r="BE4277" s="254" t="str">
        <f t="shared" si="832"/>
        <v/>
      </c>
    </row>
    <row r="4278" spans="1:57" ht="20.100000000000001" customHeight="1" x14ac:dyDescent="0.25">
      <c r="A4278" s="248">
        <v>3500</v>
      </c>
      <c r="B4278" s="247">
        <f>$B$755+(A4278*$B$758)</f>
        <v>24037.667462844045</v>
      </c>
      <c r="C4278" s="247">
        <f>_xlfn.NORM.DIST($B4278,$B$752,$B$753,0)</f>
        <v>3.2010587710310772E-26</v>
      </c>
      <c r="D4278" s="247">
        <f>_xlfn.NORM.DIST($B4278,$B$752,$B$753,1)</f>
        <v>1</v>
      </c>
      <c r="E4278" s="247">
        <f>IF(OR(D4278&lt;$F$757,D4278&gt;$F$758),C4278,"")</f>
        <v>3.2010587710310772E-26</v>
      </c>
      <c r="F4278" s="247" t="str">
        <f>IF(AND(D4278&gt;$F$757,D4278&lt;$F$758),C4278,"")</f>
        <v/>
      </c>
      <c r="G4278" s="247" t="str">
        <f>IF(C4278=MAX($C$761:$C$2761),C4278,"")</f>
        <v/>
      </c>
      <c r="H4278" s="247">
        <f>_xlfn.NORM.DIST(B4278,$F$753,$F$754,0)</f>
        <v>1.9383218762926706E-232</v>
      </c>
      <c r="I4278" s="247" t="str">
        <f>IF(H4278=MAX($H$761:$H$2761),C4278,"")</f>
        <v/>
      </c>
      <c r="J4278" s="247"/>
      <c r="K4278" s="247"/>
      <c r="L4278" s="247"/>
      <c r="M4278" s="247"/>
      <c r="N4278" s="247"/>
      <c r="O4278" s="247"/>
      <c r="P4278" s="247"/>
      <c r="Q4278" s="247"/>
      <c r="R4278" s="247"/>
      <c r="AZ4278" s="259"/>
      <c r="BA4278" s="259">
        <f>BA4277+$BD$753</f>
        <v>22.540799999998562</v>
      </c>
      <c r="BB4278" s="274">
        <f t="shared" si="833"/>
        <v>2.0483877221373101E-3</v>
      </c>
      <c r="BC4278" s="259">
        <f t="shared" si="834"/>
        <v>5.2264756181278835E-6</v>
      </c>
      <c r="BD4278" s="259">
        <f t="shared" si="831"/>
        <v>5.2264756181278835E-6</v>
      </c>
      <c r="BE4278" s="254" t="str">
        <f t="shared" si="832"/>
        <v/>
      </c>
    </row>
    <row r="4279" spans="1:57" ht="20.100000000000001" customHeight="1" x14ac:dyDescent="0.25">
      <c r="A4279" s="247">
        <v>3501</v>
      </c>
      <c r="B4279" s="247">
        <f>$B$755+(A4279*$B$758)</f>
        <v>24047.282529829186</v>
      </c>
      <c r="C4279" s="247">
        <f>_xlfn.NORM.DIST($B4279,$B$752,$B$753,0)</f>
        <v>3.0755188570632781E-26</v>
      </c>
      <c r="D4279" s="247">
        <f>_xlfn.NORM.DIST($B4279,$B$752,$B$753,1)</f>
        <v>1</v>
      </c>
      <c r="E4279" s="247">
        <f>IF(OR(D4279&lt;$F$757,D4279&gt;$F$758),C4279,"")</f>
        <v>3.0755188570632781E-26</v>
      </c>
      <c r="F4279" s="247" t="str">
        <f>IF(AND(D4279&gt;$F$757,D4279&lt;$F$758),C4279,"")</f>
        <v/>
      </c>
      <c r="G4279" s="247" t="str">
        <f>IF(C4279=MAX($C$761:$C$2761),C4279,"")</f>
        <v/>
      </c>
      <c r="H4279" s="247">
        <f>_xlfn.NORM.DIST(B4279,$F$753,$F$754,0)</f>
        <v>2.2065030469280401E-232</v>
      </c>
      <c r="I4279" s="247" t="str">
        <f>IF(H4279=MAX($H$761:$H$2761),C4279,"")</f>
        <v/>
      </c>
      <c r="J4279" s="247"/>
      <c r="K4279" s="247"/>
      <c r="L4279" s="247"/>
      <c r="M4279" s="247"/>
      <c r="N4279" s="247"/>
      <c r="O4279" s="247"/>
      <c r="P4279" s="247"/>
      <c r="Q4279" s="247"/>
      <c r="R4279" s="247"/>
      <c r="AZ4279" s="259"/>
      <c r="BA4279" s="259">
        <f>BA4278+$BD$753</f>
        <v>22.547199999998561</v>
      </c>
      <c r="BB4279" s="274">
        <f t="shared" si="833"/>
        <v>2.0431612465191822E-3</v>
      </c>
      <c r="BC4279" s="259">
        <f t="shared" si="834"/>
        <v>5.2134759148153749E-6</v>
      </c>
      <c r="BD4279" s="259">
        <f t="shared" si="831"/>
        <v>5.2134759148153749E-6</v>
      </c>
      <c r="BE4279" s="254" t="str">
        <f t="shared" si="832"/>
        <v/>
      </c>
    </row>
    <row r="4280" spans="1:57" ht="20.100000000000001" customHeight="1" x14ac:dyDescent="0.25">
      <c r="A4280" s="247">
        <v>3502</v>
      </c>
      <c r="B4280" s="247">
        <f>$B$755+(A4280*$B$758)</f>
        <v>24056.89759681432</v>
      </c>
      <c r="C4280" s="247">
        <f>_xlfn.NORM.DIST($B4280,$B$752,$B$753,0)</f>
        <v>2.9548551204063814E-26</v>
      </c>
      <c r="D4280" s="247">
        <f>_xlfn.NORM.DIST($B4280,$B$752,$B$753,1)</f>
        <v>1</v>
      </c>
      <c r="E4280" s="247">
        <f>IF(OR(D4280&lt;$F$757,D4280&gt;$F$758),C4280,"")</f>
        <v>2.9548551204063814E-26</v>
      </c>
      <c r="F4280" s="247" t="str">
        <f>IF(AND(D4280&gt;$F$757,D4280&lt;$F$758),C4280,"")</f>
        <v/>
      </c>
      <c r="G4280" s="247" t="str">
        <f>IF(C4280=MAX($C$761:$C$2761),C4280,"")</f>
        <v/>
      </c>
      <c r="H4280" s="247">
        <f>_xlfn.NORM.DIST(B4280,$F$753,$F$754,0)</f>
        <v>2.5117488781301836E-232</v>
      </c>
      <c r="I4280" s="247" t="str">
        <f>IF(H4280=MAX($H$761:$H$2761),C4280,"")</f>
        <v/>
      </c>
      <c r="J4280" s="247"/>
      <c r="K4280" s="247"/>
      <c r="L4280" s="247"/>
      <c r="M4280" s="247"/>
      <c r="N4280" s="247"/>
      <c r="O4280" s="247"/>
      <c r="P4280" s="247"/>
      <c r="Q4280" s="247"/>
      <c r="R4280" s="247"/>
      <c r="AZ4280" s="259"/>
      <c r="BA4280" s="259">
        <f>BA4279+$BD$753</f>
        <v>22.553599999998561</v>
      </c>
      <c r="BB4280" s="274">
        <f t="shared" si="833"/>
        <v>2.0379477706043668E-3</v>
      </c>
      <c r="BC4280" s="259">
        <f t="shared" si="834"/>
        <v>5.2005074981714347E-6</v>
      </c>
      <c r="BD4280" s="259">
        <f t="shared" si="831"/>
        <v>5.2005074981714347E-6</v>
      </c>
      <c r="BE4280" s="254" t="str">
        <f t="shared" si="832"/>
        <v/>
      </c>
    </row>
    <row r="4281" spans="1:57" ht="20.100000000000001" customHeight="1" x14ac:dyDescent="0.25">
      <c r="A4281" s="247">
        <v>3503</v>
      </c>
      <c r="B4281" s="247">
        <f>$B$755+(A4281*$B$758)</f>
        <v>24066.512663799462</v>
      </c>
      <c r="C4281" s="247">
        <f>_xlfn.NORM.DIST($B4281,$B$752,$B$753,0)</f>
        <v>2.8388800364389924E-26</v>
      </c>
      <c r="D4281" s="247">
        <f>_xlfn.NORM.DIST($B4281,$B$752,$B$753,1)</f>
        <v>1</v>
      </c>
      <c r="E4281" s="247">
        <f>IF(OR(D4281&lt;$F$757,D4281&gt;$F$758),C4281,"")</f>
        <v>2.8388800364389924E-26</v>
      </c>
      <c r="F4281" s="247" t="str">
        <f>IF(AND(D4281&gt;$F$757,D4281&lt;$F$758),C4281,"")</f>
        <v/>
      </c>
      <c r="G4281" s="247" t="str">
        <f>IF(C4281=MAX($C$761:$C$2761),C4281,"")</f>
        <v/>
      </c>
      <c r="H4281" s="247">
        <f>_xlfn.NORM.DIST(B4281,$F$753,$F$754,0)</f>
        <v>2.8591764213788279E-232</v>
      </c>
      <c r="I4281" s="247" t="str">
        <f>IF(H4281=MAX($H$761:$H$2761),C4281,"")</f>
        <v/>
      </c>
      <c r="J4281" s="247"/>
      <c r="K4281" s="247"/>
      <c r="L4281" s="247"/>
      <c r="M4281" s="247"/>
      <c r="N4281" s="247"/>
      <c r="O4281" s="247"/>
      <c r="P4281" s="247"/>
      <c r="Q4281" s="247"/>
      <c r="R4281" s="247"/>
      <c r="AZ4281" s="259"/>
      <c r="BA4281" s="259">
        <f>BA4280+$BD$753</f>
        <v>22.55999999999856</v>
      </c>
      <c r="BB4281" s="274">
        <f t="shared" si="833"/>
        <v>2.0327472631061954E-3</v>
      </c>
      <c r="BC4281" s="259">
        <f t="shared" si="834"/>
        <v>5.1875702961894261E-6</v>
      </c>
      <c r="BD4281" s="259">
        <f t="shared" si="831"/>
        <v>5.1875702961894261E-6</v>
      </c>
      <c r="BE4281" s="254" t="str">
        <f t="shared" si="832"/>
        <v/>
      </c>
    </row>
    <row r="4282" spans="1:57" ht="20.100000000000001" customHeight="1" x14ac:dyDescent="0.25">
      <c r="A4282" s="247">
        <v>3504</v>
      </c>
      <c r="B4282" s="247">
        <f>$B$755+(A4282*$B$758)</f>
        <v>24076.127730784596</v>
      </c>
      <c r="C4282" s="247">
        <f>_xlfn.NORM.DIST($B4282,$B$752,$B$753,0)</f>
        <v>2.7274132186140599E-26</v>
      </c>
      <c r="D4282" s="247">
        <f>_xlfn.NORM.DIST($B4282,$B$752,$B$753,1)</f>
        <v>1</v>
      </c>
      <c r="E4282" s="247">
        <f>IF(OR(D4282&lt;$F$757,D4282&gt;$F$758),C4282,"")</f>
        <v>2.7274132186140599E-26</v>
      </c>
      <c r="F4282" s="247" t="str">
        <f>IF(AND(D4282&gt;$F$757,D4282&lt;$F$758),C4282,"")</f>
        <v/>
      </c>
      <c r="G4282" s="247" t="str">
        <f>IF(C4282=MAX($C$761:$C$2761),C4282,"")</f>
        <v/>
      </c>
      <c r="H4282" s="247">
        <f>_xlfn.NORM.DIST(B4282,$F$753,$F$754,0)</f>
        <v>3.2546084055440838E-232</v>
      </c>
      <c r="I4282" s="247" t="str">
        <f>IF(H4282=MAX($H$761:$H$2761),C4282,"")</f>
        <v/>
      </c>
      <c r="J4282" s="247"/>
      <c r="K4282" s="247"/>
      <c r="L4282" s="247"/>
      <c r="M4282" s="247"/>
      <c r="N4282" s="247"/>
      <c r="O4282" s="247"/>
      <c r="P4282" s="247"/>
      <c r="Q4282" s="247"/>
      <c r="R4282" s="247"/>
      <c r="AZ4282" s="259"/>
      <c r="BA4282" s="259">
        <f>BA4281+$BD$753</f>
        <v>22.566399999998559</v>
      </c>
      <c r="BB4282" s="274">
        <f t="shared" si="833"/>
        <v>2.0275596928100059E-3</v>
      </c>
      <c r="BC4282" s="259">
        <f t="shared" si="834"/>
        <v>5.1746642369975872E-6</v>
      </c>
      <c r="BD4282" s="259">
        <f t="shared" si="831"/>
        <v>5.1746642369975872E-6</v>
      </c>
      <c r="BE4282" s="254" t="str">
        <f t="shared" si="832"/>
        <v/>
      </c>
    </row>
    <row r="4283" spans="1:57" ht="20.100000000000001" customHeight="1" x14ac:dyDescent="0.25">
      <c r="A4283" s="247">
        <v>3505</v>
      </c>
      <c r="B4283" s="247">
        <f>$B$755+(A4283*$B$758)</f>
        <v>24085.742797769737</v>
      </c>
      <c r="C4283" s="247">
        <f>_xlfn.NORM.DIST($B4283,$B$752,$B$753,0)</f>
        <v>2.6202811496140888E-26</v>
      </c>
      <c r="D4283" s="247">
        <f>_xlfn.NORM.DIST($B4283,$B$752,$B$753,1)</f>
        <v>1</v>
      </c>
      <c r="E4283" s="247">
        <f>IF(OR(D4283&lt;$F$757,D4283&gt;$F$758),C4283,"")</f>
        <v>2.6202811496140888E-26</v>
      </c>
      <c r="F4283" s="247" t="str">
        <f>IF(AND(D4283&gt;$F$757,D4283&lt;$F$758),C4283,"")</f>
        <v/>
      </c>
      <c r="G4283" s="247" t="str">
        <f>IF(C4283=MAX($C$761:$C$2761),C4283,"")</f>
        <v/>
      </c>
      <c r="H4283" s="247">
        <f>_xlfn.NORM.DIST(B4283,$F$753,$F$754,0)</f>
        <v>3.7046704484485035E-232</v>
      </c>
      <c r="I4283" s="247" t="str">
        <f>IF(H4283=MAX($H$761:$H$2761),C4283,"")</f>
        <v/>
      </c>
      <c r="J4283" s="247"/>
      <c r="K4283" s="247"/>
      <c r="L4283" s="247"/>
      <c r="M4283" s="247"/>
      <c r="N4283" s="247"/>
      <c r="O4283" s="247"/>
      <c r="P4283" s="247"/>
      <c r="Q4283" s="247"/>
      <c r="R4283" s="247"/>
      <c r="AZ4283" s="259"/>
      <c r="BA4283" s="259">
        <f>BA4282+$BD$753</f>
        <v>22.572799999998558</v>
      </c>
      <c r="BB4283" s="274">
        <f t="shared" si="833"/>
        <v>2.0223850285730084E-3</v>
      </c>
      <c r="BC4283" s="259">
        <f t="shared" si="834"/>
        <v>5.1617892488902556E-6</v>
      </c>
      <c r="BD4283" s="259">
        <f t="shared" si="831"/>
        <v>5.1617892488902556E-6</v>
      </c>
      <c r="BE4283" s="254" t="str">
        <f t="shared" si="832"/>
        <v/>
      </c>
    </row>
    <row r="4284" spans="1:57" ht="20.100000000000001" customHeight="1" x14ac:dyDescent="0.25">
      <c r="A4284" s="248">
        <v>3506</v>
      </c>
      <c r="B4284" s="247">
        <f>$B$755+(A4284*$B$758)</f>
        <v>24095.357864754871</v>
      </c>
      <c r="C4284" s="247">
        <f>_xlfn.NORM.DIST($B4284,$B$752,$B$753,0)</f>
        <v>2.5173169225226664E-26</v>
      </c>
      <c r="D4284" s="247">
        <f>_xlfn.NORM.DIST($B4284,$B$752,$B$753,1)</f>
        <v>1</v>
      </c>
      <c r="E4284" s="247">
        <f>IF(OR(D4284&lt;$F$757,D4284&gt;$F$758),C4284,"")</f>
        <v>2.5173169225226664E-26</v>
      </c>
      <c r="F4284" s="247" t="str">
        <f>IF(AND(D4284&gt;$F$757,D4284&lt;$F$758),C4284,"")</f>
        <v/>
      </c>
      <c r="G4284" s="247" t="str">
        <f>IF(C4284=MAX($C$761:$C$2761),C4284,"")</f>
        <v/>
      </c>
      <c r="H4284" s="247">
        <f>_xlfn.NORM.DIST(B4284,$F$753,$F$754,0)</f>
        <v>4.2169016452643851E-232</v>
      </c>
      <c r="I4284" s="247" t="str">
        <f>IF(H4284=MAX($H$761:$H$2761),C4284,"")</f>
        <v/>
      </c>
      <c r="J4284" s="247"/>
      <c r="K4284" s="247"/>
      <c r="L4284" s="247"/>
      <c r="M4284" s="247"/>
      <c r="N4284" s="247"/>
      <c r="O4284" s="247"/>
      <c r="P4284" s="247"/>
      <c r="Q4284" s="247"/>
      <c r="R4284" s="247"/>
      <c r="AZ4284" s="259"/>
      <c r="BA4284" s="259">
        <f>BA4283+$BD$753</f>
        <v>22.579199999998558</v>
      </c>
      <c r="BB4284" s="274">
        <f t="shared" si="833"/>
        <v>2.0172232393241181E-3</v>
      </c>
      <c r="BC4284" s="259">
        <f t="shared" si="834"/>
        <v>5.1489452603326394E-6</v>
      </c>
      <c r="BD4284" s="259">
        <f t="shared" si="831"/>
        <v>5.1489452603326394E-6</v>
      </c>
      <c r="BE4284" s="254" t="str">
        <f t="shared" si="832"/>
        <v/>
      </c>
    </row>
    <row r="4285" spans="1:57" ht="20.100000000000001" customHeight="1" x14ac:dyDescent="0.25">
      <c r="A4285" s="247">
        <v>3507</v>
      </c>
      <c r="B4285" s="247">
        <f>$B$755+(A4285*$B$758)</f>
        <v>24104.972931740012</v>
      </c>
      <c r="C4285" s="247">
        <f>_xlfn.NORM.DIST($B4285,$B$752,$B$753,0)</f>
        <v>2.4183599916410966E-26</v>
      </c>
      <c r="D4285" s="247">
        <f>_xlfn.NORM.DIST($B4285,$B$752,$B$753,1)</f>
        <v>1</v>
      </c>
      <c r="E4285" s="247">
        <f>IF(OR(D4285&lt;$F$757,D4285&gt;$F$758),C4285,"")</f>
        <v>2.4183599916410966E-26</v>
      </c>
      <c r="F4285" s="247" t="str">
        <f>IF(AND(D4285&gt;$F$757,D4285&lt;$F$758),C4285,"")</f>
        <v/>
      </c>
      <c r="G4285" s="247" t="str">
        <f>IF(C4285=MAX($C$761:$C$2761),C4285,"")</f>
        <v/>
      </c>
      <c r="H4285" s="247">
        <f>_xlfn.NORM.DIST(B4285,$F$753,$F$754,0)</f>
        <v>4.7998803724653983E-232</v>
      </c>
      <c r="I4285" s="247" t="str">
        <f>IF(H4285=MAX($H$761:$H$2761),C4285,"")</f>
        <v/>
      </c>
      <c r="J4285" s="247"/>
      <c r="K4285" s="247"/>
      <c r="L4285" s="247"/>
      <c r="M4285" s="247"/>
      <c r="N4285" s="247"/>
      <c r="O4285" s="247"/>
      <c r="P4285" s="247"/>
      <c r="Q4285" s="247"/>
      <c r="R4285" s="247"/>
      <c r="AZ4285" s="259"/>
      <c r="BA4285" s="259">
        <f>BA4284+$BD$753</f>
        <v>22.585599999998557</v>
      </c>
      <c r="BB4285" s="274">
        <f t="shared" si="833"/>
        <v>2.0120742940637855E-3</v>
      </c>
      <c r="BC4285" s="259">
        <f t="shared" si="834"/>
        <v>5.1361321999066067E-6</v>
      </c>
      <c r="BD4285" s="259">
        <f t="shared" si="831"/>
        <v>5.1361321999066067E-6</v>
      </c>
      <c r="BE4285" s="254" t="str">
        <f t="shared" si="832"/>
        <v/>
      </c>
    </row>
    <row r="4286" spans="1:57" ht="20.100000000000001" customHeight="1" x14ac:dyDescent="0.25">
      <c r="A4286" s="247">
        <v>3508</v>
      </c>
      <c r="B4286" s="247">
        <f>$B$755+(A4286*$B$758)</f>
        <v>24114.587998725146</v>
      </c>
      <c r="C4286" s="247">
        <f>_xlfn.NORM.DIST($B4286,$B$752,$B$753,0)</f>
        <v>2.3232559325972554E-26</v>
      </c>
      <c r="D4286" s="247">
        <f>_xlfn.NORM.DIST($B4286,$B$752,$B$753,1)</f>
        <v>1</v>
      </c>
      <c r="E4286" s="247">
        <f>IF(OR(D4286&lt;$F$757,D4286&gt;$F$758),C4286,"")</f>
        <v>2.3232559325972554E-26</v>
      </c>
      <c r="F4286" s="247" t="str">
        <f>IF(AND(D4286&gt;$F$757,D4286&lt;$F$758),C4286,"")</f>
        <v/>
      </c>
      <c r="G4286" s="247" t="str">
        <f>IF(C4286=MAX($C$761:$C$2761),C4286,"")</f>
        <v/>
      </c>
      <c r="H4286" s="247">
        <f>_xlfn.NORM.DIST(B4286,$F$753,$F$754,0)</f>
        <v>5.4633673984720055E-232</v>
      </c>
      <c r="I4286" s="247" t="str">
        <f>IF(H4286=MAX($H$761:$H$2761),C4286,"")</f>
        <v/>
      </c>
      <c r="J4286" s="247"/>
      <c r="K4286" s="247"/>
      <c r="L4286" s="247"/>
      <c r="M4286" s="247"/>
      <c r="N4286" s="247"/>
      <c r="O4286" s="247"/>
      <c r="P4286" s="247"/>
      <c r="Q4286" s="247"/>
      <c r="R4286" s="247"/>
      <c r="AZ4286" s="259"/>
      <c r="BA4286" s="259">
        <f>BA4285+$BD$753</f>
        <v>22.591999999998556</v>
      </c>
      <c r="BB4286" s="274">
        <f t="shared" si="833"/>
        <v>2.0069381618638788E-3</v>
      </c>
      <c r="BC4286" s="259">
        <f t="shared" si="834"/>
        <v>5.1233499963917843E-6</v>
      </c>
      <c r="BD4286" s="259">
        <f t="shared" si="831"/>
        <v>5.1233499963917843E-6</v>
      </c>
      <c r="BE4286" s="254" t="str">
        <f t="shared" si="832"/>
        <v/>
      </c>
    </row>
    <row r="4287" spans="1:57" ht="20.100000000000001" customHeight="1" x14ac:dyDescent="0.25">
      <c r="A4287" s="247">
        <v>3509</v>
      </c>
      <c r="B4287" s="247">
        <f>$B$755+(A4287*$B$758)</f>
        <v>24124.203065710288</v>
      </c>
      <c r="C4287" s="247">
        <f>_xlfn.NORM.DIST($B4287,$B$752,$B$753,0)</f>
        <v>2.2318562114014915E-26</v>
      </c>
      <c r="D4287" s="247">
        <f>_xlfn.NORM.DIST($B4287,$B$752,$B$753,1)</f>
        <v>1</v>
      </c>
      <c r="E4287" s="247">
        <f>IF(OR(D4287&lt;$F$757,D4287&gt;$F$758),C4287,"")</f>
        <v>2.2318562114014915E-26</v>
      </c>
      <c r="F4287" s="247" t="str">
        <f>IF(AND(D4287&gt;$F$757,D4287&lt;$F$758),C4287,"")</f>
        <v/>
      </c>
      <c r="G4287" s="247" t="str">
        <f>IF(C4287=MAX($C$761:$C$2761),C4287,"")</f>
        <v/>
      </c>
      <c r="H4287" s="247">
        <f>_xlfn.NORM.DIST(B4287,$F$753,$F$754,0)</f>
        <v>6.2184686792601999E-232</v>
      </c>
      <c r="I4287" s="247" t="str">
        <f>IF(H4287=MAX($H$761:$H$2761),C4287,"")</f>
        <v/>
      </c>
      <c r="J4287" s="247"/>
      <c r="K4287" s="247"/>
      <c r="L4287" s="247"/>
      <c r="M4287" s="247"/>
      <c r="N4287" s="247"/>
      <c r="O4287" s="247"/>
      <c r="P4287" s="247"/>
      <c r="Q4287" s="247"/>
      <c r="R4287" s="247"/>
      <c r="AZ4287" s="259"/>
      <c r="BA4287" s="259">
        <f>BA4286+$BD$753</f>
        <v>22.598399999998556</v>
      </c>
      <c r="BB4287" s="274">
        <f t="shared" si="833"/>
        <v>2.0018148118674871E-3</v>
      </c>
      <c r="BC4287" s="259">
        <f t="shared" si="834"/>
        <v>5.1105985786788211E-6</v>
      </c>
      <c r="BD4287" s="259">
        <f t="shared" si="831"/>
        <v>5.1105985786788211E-6</v>
      </c>
      <c r="BE4287" s="254" t="str">
        <f t="shared" si="832"/>
        <v/>
      </c>
    </row>
    <row r="4288" spans="1:57" ht="20.100000000000001" customHeight="1" x14ac:dyDescent="0.25">
      <c r="A4288" s="247">
        <v>3510</v>
      </c>
      <c r="B4288" s="247">
        <f>$B$755+(A4288*$B$758)</f>
        <v>24133.818132695422</v>
      </c>
      <c r="C4288" s="247">
        <f>_xlfn.NORM.DIST($B4288,$B$752,$B$753,0)</f>
        <v>2.1440179621219225E-26</v>
      </c>
      <c r="D4288" s="247">
        <f>_xlfn.NORM.DIST($B4288,$B$752,$B$753,1)</f>
        <v>1</v>
      </c>
      <c r="E4288" s="247">
        <f>IF(OR(D4288&lt;$F$757,D4288&gt;$F$758),C4288,"")</f>
        <v>2.1440179621219225E-26</v>
      </c>
      <c r="F4288" s="247" t="str">
        <f>IF(AND(D4288&gt;$F$757,D4288&lt;$F$758),C4288,"")</f>
        <v/>
      </c>
      <c r="G4288" s="247" t="str">
        <f>IF(C4288=MAX($C$761:$C$2761),C4288,"")</f>
        <v/>
      </c>
      <c r="H4288" s="247">
        <f>_xlfn.NORM.DIST(B4288,$F$753,$F$754,0)</f>
        <v>7.0778205436190051E-232</v>
      </c>
      <c r="I4288" s="247" t="str">
        <f>IF(H4288=MAX($H$761:$H$2761),C4288,"")</f>
        <v/>
      </c>
      <c r="J4288" s="247"/>
      <c r="K4288" s="247"/>
      <c r="L4288" s="247"/>
      <c r="M4288" s="247"/>
      <c r="N4288" s="247"/>
      <c r="O4288" s="247"/>
      <c r="P4288" s="247"/>
      <c r="Q4288" s="247"/>
      <c r="R4288" s="247"/>
      <c r="AZ4288" s="259"/>
      <c r="BA4288" s="259">
        <f>BA4287+$BD$753</f>
        <v>22.604799999998555</v>
      </c>
      <c r="BB4288" s="274">
        <f t="shared" si="833"/>
        <v>1.9967042132888082E-3</v>
      </c>
      <c r="BC4288" s="259">
        <f t="shared" si="834"/>
        <v>5.0978778758522213E-6</v>
      </c>
      <c r="BD4288" s="259">
        <f t="shared" si="831"/>
        <v>5.0978778758522213E-6</v>
      </c>
      <c r="BE4288" s="254" t="str">
        <f t="shared" si="832"/>
        <v/>
      </c>
    </row>
    <row r="4289" spans="1:57" ht="20.100000000000001" customHeight="1" x14ac:dyDescent="0.25">
      <c r="A4289" s="247">
        <v>3511</v>
      </c>
      <c r="B4289" s="247">
        <f>$B$755+(A4289*$B$758)</f>
        <v>24143.433199680563</v>
      </c>
      <c r="C4289" s="247">
        <f>_xlfn.NORM.DIST($B4289,$B$752,$B$753,0)</f>
        <v>2.0596037728590153E-26</v>
      </c>
      <c r="D4289" s="247">
        <f>_xlfn.NORM.DIST($B4289,$B$752,$B$753,1)</f>
        <v>1</v>
      </c>
      <c r="E4289" s="247">
        <f>IF(OR(D4289&lt;$F$757,D4289&gt;$F$758),C4289,"")</f>
        <v>2.0596037728590153E-26</v>
      </c>
      <c r="F4289" s="247" t="str">
        <f>IF(AND(D4289&gt;$F$757,D4289&lt;$F$758),C4289,"")</f>
        <v/>
      </c>
      <c r="G4289" s="247" t="str">
        <f>IF(C4289=MAX($C$761:$C$2761),C4289,"")</f>
        <v/>
      </c>
      <c r="H4289" s="247">
        <f>_xlfn.NORM.DIST(B4289,$F$753,$F$754,0)</f>
        <v>8.0558003439773624E-232</v>
      </c>
      <c r="I4289" s="247" t="str">
        <f>IF(H4289=MAX($H$761:$H$2761),C4289,"")</f>
        <v/>
      </c>
      <c r="J4289" s="247"/>
      <c r="K4289" s="247"/>
      <c r="L4289" s="247"/>
      <c r="M4289" s="247"/>
      <c r="N4289" s="247"/>
      <c r="O4289" s="247"/>
      <c r="P4289" s="247"/>
      <c r="Q4289" s="247"/>
      <c r="R4289" s="247"/>
      <c r="AZ4289" s="259"/>
      <c r="BA4289" s="259">
        <f>BA4288+$BD$753</f>
        <v>22.611199999998554</v>
      </c>
      <c r="BB4289" s="274">
        <f t="shared" si="833"/>
        <v>1.991606335412956E-3</v>
      </c>
      <c r="BC4289" s="259">
        <f t="shared" si="834"/>
        <v>5.0851878171183536E-6</v>
      </c>
      <c r="BD4289" s="259">
        <f t="shared" si="831"/>
        <v>5.0851878171183536E-6</v>
      </c>
      <c r="BE4289" s="254" t="str">
        <f t="shared" si="832"/>
        <v/>
      </c>
    </row>
    <row r="4290" spans="1:57" ht="20.100000000000001" customHeight="1" x14ac:dyDescent="0.25">
      <c r="A4290" s="247">
        <v>3512</v>
      </c>
      <c r="B4290" s="247">
        <f>$B$755+(A4290*$B$758)</f>
        <v>24153.048266665697</v>
      </c>
      <c r="C4290" s="247">
        <f>_xlfn.NORM.DIST($B4290,$B$752,$B$753,0)</f>
        <v>1.9784814797151729E-26</v>
      </c>
      <c r="D4290" s="247">
        <f>_xlfn.NORM.DIST($B4290,$B$752,$B$753,1)</f>
        <v>1</v>
      </c>
      <c r="E4290" s="247">
        <f>IF(OR(D4290&lt;$F$757,D4290&gt;$F$758),C4290,"")</f>
        <v>1.9784814797151729E-26</v>
      </c>
      <c r="F4290" s="247" t="str">
        <f>IF(AND(D4290&gt;$F$757,D4290&lt;$F$758),C4290,"")</f>
        <v/>
      </c>
      <c r="G4290" s="247" t="str">
        <f>IF(C4290=MAX($C$761:$C$2761),C4290,"")</f>
        <v/>
      </c>
      <c r="H4290" s="247">
        <f>_xlfn.NORM.DIST(B4290,$F$753,$F$754,0)</f>
        <v>9.1687660708106818E-232</v>
      </c>
      <c r="I4290" s="247" t="str">
        <f>IF(H4290=MAX($H$761:$H$2761),C4290,"")</f>
        <v/>
      </c>
      <c r="J4290" s="247"/>
      <c r="K4290" s="247"/>
      <c r="L4290" s="247"/>
      <c r="M4290" s="247"/>
      <c r="N4290" s="247"/>
      <c r="O4290" s="247"/>
      <c r="P4290" s="247"/>
      <c r="Q4290" s="247"/>
      <c r="R4290" s="247"/>
      <c r="AZ4290" s="259"/>
      <c r="BA4290" s="259">
        <f>BA4289+$BD$753</f>
        <v>22.617599999998554</v>
      </c>
      <c r="BB4290" s="274">
        <f t="shared" si="833"/>
        <v>1.9865211475958377E-3</v>
      </c>
      <c r="BC4290" s="259">
        <f t="shared" si="834"/>
        <v>5.0725283318522885E-6</v>
      </c>
      <c r="BD4290" s="259">
        <f t="shared" si="831"/>
        <v>5.0725283318522885E-6</v>
      </c>
      <c r="BE4290" s="254" t="str">
        <f t="shared" si="832"/>
        <v/>
      </c>
    </row>
    <row r="4291" spans="1:57" ht="20.100000000000001" customHeight="1" x14ac:dyDescent="0.25">
      <c r="A4291" s="248">
        <v>3513</v>
      </c>
      <c r="B4291" s="247">
        <f>$B$755+(A4291*$B$758)</f>
        <v>24162.663333650838</v>
      </c>
      <c r="C4291" s="247">
        <f>_xlfn.NORM.DIST($B4291,$B$752,$B$753,0)</f>
        <v>1.900523968462069E-26</v>
      </c>
      <c r="D4291" s="247">
        <f>_xlfn.NORM.DIST($B4291,$B$752,$B$753,1)</f>
        <v>1</v>
      </c>
      <c r="E4291" s="247">
        <f>IF(OR(D4291&lt;$F$757,D4291&gt;$F$758),C4291,"")</f>
        <v>1.900523968462069E-26</v>
      </c>
      <c r="F4291" s="247" t="str">
        <f>IF(AND(D4291&gt;$F$757,D4291&lt;$F$758),C4291,"")</f>
        <v/>
      </c>
      <c r="G4291" s="247" t="str">
        <f>IF(C4291=MAX($C$761:$C$2761),C4291,"")</f>
        <v/>
      </c>
      <c r="H4291" s="247">
        <f>_xlfn.NORM.DIST(B4291,$F$753,$F$754,0)</f>
        <v>1.0435328908632965E-231</v>
      </c>
      <c r="I4291" s="247" t="str">
        <f>IF(H4291=MAX($H$761:$H$2761),C4291,"")</f>
        <v/>
      </c>
      <c r="J4291" s="247"/>
      <c r="K4291" s="247"/>
      <c r="L4291" s="247"/>
      <c r="M4291" s="247"/>
      <c r="N4291" s="247"/>
      <c r="O4291" s="247"/>
      <c r="P4291" s="247"/>
      <c r="Q4291" s="247"/>
      <c r="R4291" s="247"/>
      <c r="AZ4291" s="259"/>
      <c r="BA4291" s="259">
        <f>BA4290+$BD$753</f>
        <v>22.623999999998553</v>
      </c>
      <c r="BB4291" s="274">
        <f t="shared" si="833"/>
        <v>1.9814486192639854E-3</v>
      </c>
      <c r="BC4291" s="259">
        <f t="shared" si="834"/>
        <v>5.0598993495774153E-6</v>
      </c>
      <c r="BD4291" s="259">
        <f t="shared" si="831"/>
        <v>5.0598993495774153E-6</v>
      </c>
      <c r="BE4291" s="254" t="str">
        <f t="shared" si="832"/>
        <v/>
      </c>
    </row>
    <row r="4292" spans="1:57" ht="20.100000000000001" customHeight="1" x14ac:dyDescent="0.25">
      <c r="A4292" s="247">
        <v>3514</v>
      </c>
      <c r="B4292" s="247">
        <f>$B$755+(A4292*$B$758)</f>
        <v>24172.278400635973</v>
      </c>
      <c r="C4292" s="247">
        <f>_xlfn.NORM.DIST($B4292,$B$752,$B$753,0)</f>
        <v>1.8256089836229207E-26</v>
      </c>
      <c r="D4292" s="247">
        <f>_xlfn.NORM.DIST($B4292,$B$752,$B$753,1)</f>
        <v>1</v>
      </c>
      <c r="E4292" s="247">
        <f>IF(OR(D4292&lt;$F$757,D4292&gt;$F$758),C4292,"")</f>
        <v>1.8256089836229207E-26</v>
      </c>
      <c r="F4292" s="247" t="str">
        <f>IF(AND(D4292&gt;$F$757,D4292&lt;$F$758),C4292,"")</f>
        <v/>
      </c>
      <c r="G4292" s="247" t="str">
        <f>IF(C4292=MAX($C$761:$C$2761),C4292,"")</f>
        <v/>
      </c>
      <c r="H4292" s="247">
        <f>_xlfn.NORM.DIST(B4292,$F$753,$F$754,0)</f>
        <v>1.1876663257286314E-231</v>
      </c>
      <c r="I4292" s="247" t="str">
        <f>IF(H4292=MAX($H$761:$H$2761),C4292,"")</f>
        <v/>
      </c>
      <c r="J4292" s="247"/>
      <c r="K4292" s="247"/>
      <c r="L4292" s="247"/>
      <c r="M4292" s="247"/>
      <c r="N4292" s="247"/>
      <c r="O4292" s="247"/>
      <c r="P4292" s="247"/>
      <c r="Q4292" s="247"/>
      <c r="R4292" s="247"/>
      <c r="AZ4292" s="259"/>
      <c r="BA4292" s="259">
        <f>BA4291+$BD$753</f>
        <v>22.630399999998552</v>
      </c>
      <c r="BB4292" s="274">
        <f t="shared" si="833"/>
        <v>1.976388719914408E-3</v>
      </c>
      <c r="BC4292" s="259">
        <f t="shared" si="834"/>
        <v>5.0473007999754169E-6</v>
      </c>
      <c r="BD4292" s="259">
        <f t="shared" si="831"/>
        <v>5.0473007999754169E-6</v>
      </c>
      <c r="BE4292" s="254" t="str">
        <f t="shared" si="832"/>
        <v/>
      </c>
    </row>
    <row r="4293" spans="1:57" ht="20.100000000000001" customHeight="1" x14ac:dyDescent="0.25">
      <c r="A4293" s="247">
        <v>3515</v>
      </c>
      <c r="B4293" s="247">
        <f>$B$755+(A4293*$B$758)</f>
        <v>24181.893467621114</v>
      </c>
      <c r="C4293" s="247">
        <f>_xlfn.NORM.DIST($B4293,$B$752,$B$753,0)</f>
        <v>1.7536189446942665E-26</v>
      </c>
      <c r="D4293" s="247">
        <f>_xlfn.NORM.DIST($B4293,$B$752,$B$753,1)</f>
        <v>1</v>
      </c>
      <c r="E4293" s="247">
        <f>IF(OR(D4293&lt;$F$757,D4293&gt;$F$758),C4293,"")</f>
        <v>1.7536189446942665E-26</v>
      </c>
      <c r="F4293" s="247" t="str">
        <f>IF(AND(D4293&gt;$F$757,D4293&lt;$F$758),C4293,"")</f>
        <v/>
      </c>
      <c r="G4293" s="247" t="str">
        <f>IF(C4293=MAX($C$761:$C$2761),C4293,"")</f>
        <v/>
      </c>
      <c r="H4293" s="247">
        <f>_xlfn.NORM.DIST(B4293,$F$753,$F$754,0)</f>
        <v>1.3516859362839905E-231</v>
      </c>
      <c r="I4293" s="247" t="str">
        <f>IF(H4293=MAX($H$761:$H$2761),C4293,"")</f>
        <v/>
      </c>
      <c r="J4293" s="247"/>
      <c r="K4293" s="247"/>
      <c r="L4293" s="247"/>
      <c r="M4293" s="247"/>
      <c r="N4293" s="247"/>
      <c r="O4293" s="247"/>
      <c r="P4293" s="247"/>
      <c r="Q4293" s="247"/>
      <c r="R4293" s="247"/>
      <c r="AZ4293" s="259"/>
      <c r="BA4293" s="259">
        <f>BA4292+$BD$753</f>
        <v>22.636799999998551</v>
      </c>
      <c r="BB4293" s="274">
        <f t="shared" si="833"/>
        <v>1.9713414191144325E-3</v>
      </c>
      <c r="BC4293" s="259">
        <f t="shared" si="834"/>
        <v>5.0347326128723918E-6</v>
      </c>
      <c r="BD4293" s="259">
        <f t="shared" si="831"/>
        <v>5.0347326128723918E-6</v>
      </c>
      <c r="BE4293" s="254" t="str">
        <f t="shared" si="832"/>
        <v/>
      </c>
    </row>
    <row r="4294" spans="1:57" ht="20.100000000000001" customHeight="1" x14ac:dyDescent="0.25">
      <c r="A4294" s="247">
        <v>3516</v>
      </c>
      <c r="B4294" s="247">
        <f>$B$755+(A4294*$B$758)</f>
        <v>24191.508534606248</v>
      </c>
      <c r="C4294" s="247">
        <f>_xlfn.NORM.DIST($B4294,$B$752,$B$753,0)</f>
        <v>1.6844407692447306E-26</v>
      </c>
      <c r="D4294" s="247">
        <f>_xlfn.NORM.DIST($B4294,$B$752,$B$753,1)</f>
        <v>1</v>
      </c>
      <c r="E4294" s="247">
        <f>IF(OR(D4294&lt;$F$757,D4294&gt;$F$758),C4294,"")</f>
        <v>1.6844407692447306E-26</v>
      </c>
      <c r="F4294" s="247" t="str">
        <f>IF(AND(D4294&gt;$F$757,D4294&lt;$F$758),C4294,"")</f>
        <v/>
      </c>
      <c r="G4294" s="247" t="str">
        <f>IF(C4294=MAX($C$761:$C$2761),C4294,"")</f>
        <v/>
      </c>
      <c r="H4294" s="247">
        <f>_xlfn.NORM.DIST(B4294,$F$753,$F$754,0)</f>
        <v>1.5383324407909243E-231</v>
      </c>
      <c r="I4294" s="247" t="str">
        <f>IF(H4294=MAX($H$761:$H$2761),C4294,"")</f>
        <v/>
      </c>
      <c r="J4294" s="247"/>
      <c r="K4294" s="247"/>
      <c r="L4294" s="247"/>
      <c r="M4294" s="247"/>
      <c r="N4294" s="247"/>
      <c r="O4294" s="247"/>
      <c r="P4294" s="247"/>
      <c r="Q4294" s="247"/>
      <c r="R4294" s="247"/>
      <c r="AZ4294" s="259"/>
      <c r="BA4294" s="259">
        <f>BA4293+$BD$753</f>
        <v>22.643199999998551</v>
      </c>
      <c r="BB4294" s="274">
        <f t="shared" si="833"/>
        <v>1.9663066865015602E-3</v>
      </c>
      <c r="BC4294" s="259">
        <f t="shared" si="834"/>
        <v>5.0221947182483954E-6</v>
      </c>
      <c r="BD4294" s="259">
        <f t="shared" si="831"/>
        <v>5.0221947182483954E-6</v>
      </c>
      <c r="BE4294" s="254" t="str">
        <f t="shared" si="832"/>
        <v/>
      </c>
    </row>
    <row r="4295" spans="1:57" ht="20.100000000000001" customHeight="1" x14ac:dyDescent="0.25">
      <c r="A4295" s="247">
        <v>3517</v>
      </c>
      <c r="B4295" s="247">
        <f>$B$755+(A4295*$B$758)</f>
        <v>24201.123601591389</v>
      </c>
      <c r="C4295" s="247">
        <f>_xlfn.NORM.DIST($B4295,$B$752,$B$753,0)</f>
        <v>1.6179657026346023E-26</v>
      </c>
      <c r="D4295" s="247">
        <f>_xlfn.NORM.DIST($B4295,$B$752,$B$753,1)</f>
        <v>1</v>
      </c>
      <c r="E4295" s="247">
        <f>IF(OR(D4295&lt;$F$757,D4295&gt;$F$758),C4295,"")</f>
        <v>1.6179657026346023E-26</v>
      </c>
      <c r="F4295" s="247" t="str">
        <f>IF(AND(D4295&gt;$F$757,D4295&lt;$F$758),C4295,"")</f>
        <v/>
      </c>
      <c r="G4295" s="247" t="str">
        <f>IF(C4295=MAX($C$761:$C$2761),C4295,"")</f>
        <v/>
      </c>
      <c r="H4295" s="247">
        <f>_xlfn.NORM.DIST(B4295,$F$753,$F$754,0)</f>
        <v>1.7507238713541958E-231</v>
      </c>
      <c r="I4295" s="247" t="str">
        <f>IF(H4295=MAX($H$761:$H$2761),C4295,"")</f>
        <v/>
      </c>
      <c r="J4295" s="247"/>
      <c r="K4295" s="247"/>
      <c r="L4295" s="247"/>
      <c r="M4295" s="247"/>
      <c r="N4295" s="247"/>
      <c r="O4295" s="247"/>
      <c r="P4295" s="247"/>
      <c r="Q4295" s="247"/>
      <c r="R4295" s="247"/>
      <c r="AZ4295" s="259"/>
      <c r="BA4295" s="259">
        <f>BA4294+$BD$753</f>
        <v>22.64959999999855</v>
      </c>
      <c r="BB4295" s="274">
        <f t="shared" si="833"/>
        <v>1.9612844917833118E-3</v>
      </c>
      <c r="BC4295" s="259">
        <f t="shared" si="834"/>
        <v>5.0096870462322356E-6</v>
      </c>
      <c r="BD4295" s="259">
        <f t="shared" si="831"/>
        <v>5.0096870462322356E-6</v>
      </c>
      <c r="BE4295" s="254" t="str">
        <f t="shared" si="832"/>
        <v/>
      </c>
    </row>
    <row r="4296" spans="1:57" ht="20.100000000000001" customHeight="1" x14ac:dyDescent="0.25">
      <c r="A4296" s="247">
        <v>3518</v>
      </c>
      <c r="B4296" s="247">
        <f>$B$755+(A4296*$B$758)</f>
        <v>24210.738668576523</v>
      </c>
      <c r="C4296" s="247">
        <f>_xlfn.NORM.DIST($B4296,$B$752,$B$753,0)</f>
        <v>1.554089154112901E-26</v>
      </c>
      <c r="D4296" s="247">
        <f>_xlfn.NORM.DIST($B4296,$B$752,$B$753,1)</f>
        <v>1</v>
      </c>
      <c r="E4296" s="247">
        <f>IF(OR(D4296&lt;$F$757,D4296&gt;$F$758),C4296,"")</f>
        <v>1.554089154112901E-26</v>
      </c>
      <c r="F4296" s="247" t="str">
        <f>IF(AND(D4296&gt;$F$757,D4296&lt;$F$758),C4296,"")</f>
        <v/>
      </c>
      <c r="G4296" s="247" t="str">
        <f>IF(C4296=MAX($C$761:$C$2761),C4296,"")</f>
        <v/>
      </c>
      <c r="H4296" s="247">
        <f>_xlfn.NORM.DIST(B4296,$F$753,$F$754,0)</f>
        <v>1.9924074616798359E-231</v>
      </c>
      <c r="I4296" s="247" t="str">
        <f>IF(H4296=MAX($H$761:$H$2761),C4296,"")</f>
        <v/>
      </c>
      <c r="J4296" s="247"/>
      <c r="K4296" s="247"/>
      <c r="L4296" s="247"/>
      <c r="M4296" s="247"/>
      <c r="N4296" s="247"/>
      <c r="O4296" s="247"/>
      <c r="P4296" s="247"/>
      <c r="Q4296" s="247"/>
      <c r="R4296" s="247"/>
      <c r="AZ4296" s="259"/>
      <c r="BA4296" s="259">
        <f>BA4295+$BD$753</f>
        <v>22.655999999998549</v>
      </c>
      <c r="BB4296" s="274">
        <f t="shared" si="833"/>
        <v>1.9562748047370795E-3</v>
      </c>
      <c r="BC4296" s="259">
        <f t="shared" si="834"/>
        <v>4.9972095271129651E-6</v>
      </c>
      <c r="BD4296" s="259">
        <f t="shared" si="831"/>
        <v>4.9972095271129651E-6</v>
      </c>
      <c r="BE4296" s="254" t="str">
        <f t="shared" si="832"/>
        <v/>
      </c>
    </row>
    <row r="4297" spans="1:57" ht="20.100000000000001" customHeight="1" x14ac:dyDescent="0.25">
      <c r="A4297" s="248">
        <v>3519</v>
      </c>
      <c r="B4297" s="247">
        <f>$B$755+(A4297*$B$758)</f>
        <v>24220.353735561665</v>
      </c>
      <c r="C4297" s="247">
        <f>_xlfn.NORM.DIST($B4297,$B$752,$B$753,0)</f>
        <v>1.4927105390541381E-26</v>
      </c>
      <c r="D4297" s="247">
        <f>_xlfn.NORM.DIST($B4297,$B$752,$B$753,1)</f>
        <v>1</v>
      </c>
      <c r="E4297" s="247">
        <f>IF(OR(D4297&lt;$F$757,D4297&gt;$F$758),C4297,"")</f>
        <v>1.4927105390541381E-26</v>
      </c>
      <c r="F4297" s="247" t="str">
        <f>IF(AND(D4297&gt;$F$757,D4297&lt;$F$758),C4297,"")</f>
        <v/>
      </c>
      <c r="G4297" s="247" t="str">
        <f>IF(C4297=MAX($C$761:$C$2761),C4297,"")</f>
        <v/>
      </c>
      <c r="H4297" s="247">
        <f>_xlfn.NORM.DIST(B4297,$F$753,$F$754,0)</f>
        <v>2.2674186625417642E-231</v>
      </c>
      <c r="I4297" s="247" t="str">
        <f>IF(H4297=MAX($H$761:$H$2761),C4297,"")</f>
        <v/>
      </c>
      <c r="J4297" s="247"/>
      <c r="K4297" s="247"/>
      <c r="L4297" s="247"/>
      <c r="M4297" s="247"/>
      <c r="N4297" s="247"/>
      <c r="O4297" s="247"/>
      <c r="P4297" s="247"/>
      <c r="Q4297" s="247"/>
      <c r="R4297" s="247"/>
      <c r="AZ4297" s="259"/>
      <c r="BA4297" s="259">
        <f>BA4296+$BD$753</f>
        <v>22.662399999998549</v>
      </c>
      <c r="BB4297" s="274">
        <f t="shared" si="833"/>
        <v>1.9512775952099666E-3</v>
      </c>
      <c r="BC4297" s="259">
        <f t="shared" si="834"/>
        <v>4.9847620913208001E-6</v>
      </c>
      <c r="BD4297" s="259">
        <f t="shared" si="831"/>
        <v>4.9847620913208001E-6</v>
      </c>
      <c r="BE4297" s="254" t="str">
        <f t="shared" si="832"/>
        <v/>
      </c>
    </row>
    <row r="4298" spans="1:57" ht="20.100000000000001" customHeight="1" x14ac:dyDescent="0.25">
      <c r="A4298" s="247">
        <v>3520</v>
      </c>
      <c r="B4298" s="247">
        <f>$B$755+(A4298*$B$758)</f>
        <v>24229.968802546799</v>
      </c>
      <c r="C4298" s="247">
        <f>_xlfn.NORM.DIST($B4298,$B$752,$B$753,0)</f>
        <v>1.4337331271090228E-26</v>
      </c>
      <c r="D4298" s="247">
        <f>_xlfn.NORM.DIST($B4298,$B$752,$B$753,1)</f>
        <v>1</v>
      </c>
      <c r="E4298" s="247">
        <f>IF(OR(D4298&lt;$F$757,D4298&gt;$F$758),C4298,"")</f>
        <v>1.4337331271090228E-26</v>
      </c>
      <c r="F4298" s="247" t="str">
        <f>IF(AND(D4298&gt;$F$757,D4298&lt;$F$758),C4298,"")</f>
        <v/>
      </c>
      <c r="G4298" s="247" t="str">
        <f>IF(C4298=MAX($C$761:$C$2761),C4298,"")</f>
        <v/>
      </c>
      <c r="H4298" s="247">
        <f>_xlfn.NORM.DIST(B4298,$F$753,$F$754,0)</f>
        <v>2.5803482629840954E-231</v>
      </c>
      <c r="I4298" s="247" t="str">
        <f>IF(H4298=MAX($H$761:$H$2761),C4298,"")</f>
        <v/>
      </c>
      <c r="J4298" s="247"/>
      <c r="K4298" s="247"/>
      <c r="L4298" s="247"/>
      <c r="M4298" s="247"/>
      <c r="N4298" s="247"/>
      <c r="O4298" s="247"/>
      <c r="P4298" s="247"/>
      <c r="Q4298" s="247"/>
      <c r="R4298" s="247"/>
      <c r="AZ4298" s="259"/>
      <c r="BA4298" s="259">
        <f>BA4297+$BD$753</f>
        <v>22.668799999998548</v>
      </c>
      <c r="BB4298" s="274">
        <f t="shared" si="833"/>
        <v>1.9462928331186458E-3</v>
      </c>
      <c r="BC4298" s="259">
        <f t="shared" si="834"/>
        <v>4.9723446694464185E-6</v>
      </c>
      <c r="BD4298" s="259">
        <f t="shared" si="831"/>
        <v>4.9723446694464185E-6</v>
      </c>
      <c r="BE4298" s="254" t="str">
        <f t="shared" si="832"/>
        <v/>
      </c>
    </row>
    <row r="4299" spans="1:57" ht="20.100000000000001" customHeight="1" x14ac:dyDescent="0.25">
      <c r="A4299" s="247">
        <v>3521</v>
      </c>
      <c r="B4299" s="247">
        <f>$B$755+(A4299*$B$758)</f>
        <v>24239.58386953194</v>
      </c>
      <c r="C4299" s="247">
        <f>_xlfn.NORM.DIST($B4299,$B$752,$B$753,0)</f>
        <v>1.3770638960481372E-26</v>
      </c>
      <c r="D4299" s="247">
        <f>_xlfn.NORM.DIST($B4299,$B$752,$B$753,1)</f>
        <v>1</v>
      </c>
      <c r="E4299" s="247">
        <f>IF(OR(D4299&lt;$F$757,D4299&gt;$F$758),C4299,"")</f>
        <v>1.3770638960481372E-26</v>
      </c>
      <c r="F4299" s="247" t="str">
        <f>IF(AND(D4299&gt;$F$757,D4299&lt;$F$758),C4299,"")</f>
        <v/>
      </c>
      <c r="G4299" s="247" t="str">
        <f>IF(C4299=MAX($C$761:$C$2761),C4299,"")</f>
        <v/>
      </c>
      <c r="H4299" s="247">
        <f>_xlfn.NORM.DIST(B4299,$F$753,$F$754,0)</f>
        <v>2.9364187293581203E-231</v>
      </c>
      <c r="I4299" s="247" t="str">
        <f>IF(H4299=MAX($H$761:$H$2761),C4299,"")</f>
        <v/>
      </c>
      <c r="J4299" s="247"/>
      <c r="K4299" s="247"/>
      <c r="L4299" s="247"/>
      <c r="M4299" s="247"/>
      <c r="N4299" s="247"/>
      <c r="O4299" s="247"/>
      <c r="P4299" s="247"/>
      <c r="Q4299" s="247"/>
      <c r="R4299" s="247"/>
      <c r="AZ4299" s="259"/>
      <c r="BA4299" s="259">
        <f>BA4298+$BD$753</f>
        <v>22.675199999998547</v>
      </c>
      <c r="BB4299" s="274">
        <f t="shared" si="833"/>
        <v>1.9413204884491993E-3</v>
      </c>
      <c r="BC4299" s="259">
        <f t="shared" si="834"/>
        <v>4.9599571922175414E-6</v>
      </c>
      <c r="BD4299" s="259">
        <f t="shared" si="831"/>
        <v>4.9599571922175414E-6</v>
      </c>
      <c r="BE4299" s="254" t="str">
        <f t="shared" si="832"/>
        <v/>
      </c>
    </row>
    <row r="4300" spans="1:57" ht="20.100000000000001" customHeight="1" x14ac:dyDescent="0.25">
      <c r="A4300" s="247">
        <v>3522</v>
      </c>
      <c r="B4300" s="247">
        <f>$B$755+(A4300*$B$758)</f>
        <v>24249.198936517074</v>
      </c>
      <c r="C4300" s="247">
        <f>_xlfn.NORM.DIST($B4300,$B$752,$B$753,0)</f>
        <v>1.3226133910891362E-26</v>
      </c>
      <c r="D4300" s="247">
        <f>_xlfn.NORM.DIST($B4300,$B$752,$B$753,1)</f>
        <v>1</v>
      </c>
      <c r="E4300" s="247">
        <f>IF(OR(D4300&lt;$F$757,D4300&gt;$F$758),C4300,"")</f>
        <v>1.3226133910891362E-26</v>
      </c>
      <c r="F4300" s="247" t="str">
        <f>IF(AND(D4300&gt;$F$757,D4300&lt;$F$758),C4300,"")</f>
        <v/>
      </c>
      <c r="G4300" s="247" t="str">
        <f>IF(C4300=MAX($C$761:$C$2761),C4300,"")</f>
        <v/>
      </c>
      <c r="H4300" s="247">
        <f>_xlfn.NORM.DIST(B4300,$F$753,$F$754,0)</f>
        <v>3.3415710266866747E-231</v>
      </c>
      <c r="I4300" s="247" t="str">
        <f>IF(H4300=MAX($H$761:$H$2761),C4300,"")</f>
        <v/>
      </c>
      <c r="J4300" s="247"/>
      <c r="K4300" s="247"/>
      <c r="L4300" s="247"/>
      <c r="M4300" s="247"/>
      <c r="N4300" s="247"/>
      <c r="O4300" s="247"/>
      <c r="P4300" s="247"/>
      <c r="Q4300" s="247"/>
      <c r="R4300" s="247"/>
      <c r="AZ4300" s="259"/>
      <c r="BA4300" s="259">
        <f>BA4299+$BD$753</f>
        <v>22.681599999998546</v>
      </c>
      <c r="BB4300" s="274">
        <f t="shared" si="833"/>
        <v>1.9363605312569818E-3</v>
      </c>
      <c r="BC4300" s="259">
        <f t="shared" si="834"/>
        <v>4.947599590524954E-6</v>
      </c>
      <c r="BD4300" s="259">
        <f t="shared" si="831"/>
        <v>4.947599590524954E-6</v>
      </c>
      <c r="BE4300" s="254" t="str">
        <f t="shared" si="832"/>
        <v/>
      </c>
    </row>
    <row r="4301" spans="1:57" ht="20.100000000000001" customHeight="1" x14ac:dyDescent="0.25">
      <c r="A4301" s="247">
        <v>3523</v>
      </c>
      <c r="B4301" s="247">
        <f>$B$755+(A4301*$B$758)</f>
        <v>24258.814003502215</v>
      </c>
      <c r="C4301" s="247">
        <f>_xlfn.NORM.DIST($B4301,$B$752,$B$753,0)</f>
        <v>1.2702955895026121E-26</v>
      </c>
      <c r="D4301" s="247">
        <f>_xlfn.NORM.DIST($B4301,$B$752,$B$753,1)</f>
        <v>1</v>
      </c>
      <c r="E4301" s="247">
        <f>IF(OR(D4301&lt;$F$757,D4301&gt;$F$758),C4301,"")</f>
        <v>1.2702955895026121E-26</v>
      </c>
      <c r="F4301" s="247" t="str">
        <f>IF(AND(D4301&gt;$F$757,D4301&lt;$F$758),C4301,"")</f>
        <v/>
      </c>
      <c r="G4301" s="247" t="str">
        <f>IF(C4301=MAX($C$761:$C$2761),C4301,"")</f>
        <v/>
      </c>
      <c r="H4301" s="247">
        <f>_xlfn.NORM.DIST(B4301,$F$753,$F$754,0)</f>
        <v>3.8025633601352137E-231</v>
      </c>
      <c r="I4301" s="247" t="str">
        <f>IF(H4301=MAX($H$761:$H$2761),C4301,"")</f>
        <v/>
      </c>
      <c r="J4301" s="247"/>
      <c r="K4301" s="247"/>
      <c r="L4301" s="247"/>
      <c r="M4301" s="247"/>
      <c r="N4301" s="247"/>
      <c r="O4301" s="247"/>
      <c r="P4301" s="247"/>
      <c r="Q4301" s="247"/>
      <c r="R4301" s="247"/>
      <c r="AZ4301" s="259"/>
      <c r="BA4301" s="259">
        <f>BA4300+$BD$753</f>
        <v>22.687999999998546</v>
      </c>
      <c r="BB4301" s="274">
        <f t="shared" si="833"/>
        <v>1.9314129316664568E-3</v>
      </c>
      <c r="BC4301" s="259">
        <f t="shared" si="834"/>
        <v>4.9352717954032066E-6</v>
      </c>
      <c r="BD4301" s="259">
        <f t="shared" si="831"/>
        <v>4.9352717954032066E-6</v>
      </c>
      <c r="BE4301" s="254" t="str">
        <f t="shared" si="832"/>
        <v/>
      </c>
    </row>
    <row r="4302" spans="1:57" ht="20.100000000000001" customHeight="1" x14ac:dyDescent="0.25">
      <c r="A4302" s="247">
        <v>3524</v>
      </c>
      <c r="B4302" s="247">
        <f>$B$755+(A4302*$B$758)</f>
        <v>24268.429070487349</v>
      </c>
      <c r="C4302" s="247">
        <f>_xlfn.NORM.DIST($B4302,$B$752,$B$753,0)</f>
        <v>1.2200277703021243E-26</v>
      </c>
      <c r="D4302" s="247">
        <f>_xlfn.NORM.DIST($B4302,$B$752,$B$753,1)</f>
        <v>1</v>
      </c>
      <c r="E4302" s="247">
        <f>IF(OR(D4302&lt;$F$757,D4302&gt;$F$758),C4302,"")</f>
        <v>1.2200277703021243E-26</v>
      </c>
      <c r="F4302" s="247" t="str">
        <f>IF(AND(D4302&gt;$F$757,D4302&lt;$F$758),C4302,"")</f>
        <v/>
      </c>
      <c r="G4302" s="247" t="str">
        <f>IF(C4302=MAX($C$761:$C$2761),C4302,"")</f>
        <v/>
      </c>
      <c r="H4302" s="247">
        <f>_xlfn.NORM.DIST(B4302,$F$753,$F$754,0)</f>
        <v>4.3270834713389939E-231</v>
      </c>
      <c r="I4302" s="247" t="str">
        <f>IF(H4302=MAX($H$761:$H$2761),C4302,"")</f>
        <v/>
      </c>
      <c r="J4302" s="247"/>
      <c r="K4302" s="247"/>
      <c r="L4302" s="247"/>
      <c r="M4302" s="247"/>
      <c r="N4302" s="247"/>
      <c r="O4302" s="247"/>
      <c r="P4302" s="247"/>
      <c r="Q4302" s="247"/>
      <c r="R4302" s="247"/>
      <c r="AZ4302" s="259"/>
      <c r="BA4302" s="259">
        <f>BA4301+$BD$753</f>
        <v>22.694399999998545</v>
      </c>
      <c r="BB4302" s="274">
        <f t="shared" si="833"/>
        <v>1.9264776598710536E-3</v>
      </c>
      <c r="BC4302" s="259">
        <f t="shared" si="834"/>
        <v>4.9229737380310484E-6</v>
      </c>
      <c r="BD4302" s="259">
        <f t="shared" si="831"/>
        <v>4.9229737380310484E-6</v>
      </c>
      <c r="BE4302" s="254" t="str">
        <f t="shared" si="832"/>
        <v/>
      </c>
    </row>
    <row r="4303" spans="1:57" ht="20.100000000000001" customHeight="1" x14ac:dyDescent="0.25">
      <c r="A4303" s="247">
        <v>3525</v>
      </c>
      <c r="B4303" s="247">
        <f>$B$755+(A4303*$B$758)</f>
        <v>24278.044137472491</v>
      </c>
      <c r="C4303" s="247">
        <f>_xlfn.NORM.DIST($B4303,$B$752,$B$753,0)</f>
        <v>1.1717303888282496E-26</v>
      </c>
      <c r="D4303" s="247">
        <f>_xlfn.NORM.DIST($B4303,$B$752,$B$753,1)</f>
        <v>1</v>
      </c>
      <c r="E4303" s="247">
        <f>IF(OR(D4303&lt;$F$757,D4303&gt;$F$758),C4303,"")</f>
        <v>1.1717303888282496E-26</v>
      </c>
      <c r="F4303" s="247" t="str">
        <f>IF(AND(D4303&gt;$F$757,D4303&lt;$F$758),C4303,"")</f>
        <v/>
      </c>
      <c r="G4303" s="247" t="str">
        <f>IF(C4303=MAX($C$761:$C$2761),C4303,"")</f>
        <v/>
      </c>
      <c r="H4303" s="247">
        <f>_xlfn.NORM.DIST(B4303,$F$753,$F$754,0)</f>
        <v>4.9238763483069733E-231</v>
      </c>
      <c r="I4303" s="247" t="str">
        <f>IF(H4303=MAX($H$761:$H$2761),C4303,"")</f>
        <v/>
      </c>
      <c r="J4303" s="247"/>
      <c r="K4303" s="247"/>
      <c r="L4303" s="247"/>
      <c r="M4303" s="247"/>
      <c r="N4303" s="247"/>
      <c r="O4303" s="247"/>
      <c r="P4303" s="247"/>
      <c r="Q4303" s="247"/>
      <c r="R4303" s="247"/>
      <c r="AZ4303" s="259"/>
      <c r="BA4303" s="259">
        <f>BA4302+$BD$753</f>
        <v>22.700799999998544</v>
      </c>
      <c r="BB4303" s="274">
        <f t="shared" si="833"/>
        <v>1.9215546861330226E-3</v>
      </c>
      <c r="BC4303" s="259">
        <f t="shared" si="834"/>
        <v>4.9107053497492083E-6</v>
      </c>
      <c r="BD4303" s="259">
        <f t="shared" si="831"/>
        <v>4.9107053497492083E-6</v>
      </c>
      <c r="BE4303" s="254" t="str">
        <f t="shared" si="832"/>
        <v/>
      </c>
    </row>
    <row r="4304" spans="1:57" ht="20.100000000000001" customHeight="1" x14ac:dyDescent="0.25">
      <c r="A4304" s="248">
        <v>3526</v>
      </c>
      <c r="B4304" s="247">
        <f>$B$755+(A4304*$B$758)</f>
        <v>24287.659204457625</v>
      </c>
      <c r="C4304" s="247">
        <f>_xlfn.NORM.DIST($B4304,$B$752,$B$753,0)</f>
        <v>1.1253269560460326E-26</v>
      </c>
      <c r="D4304" s="247">
        <f>_xlfn.NORM.DIST($B4304,$B$752,$B$753,1)</f>
        <v>1</v>
      </c>
      <c r="E4304" s="247">
        <f>IF(OR(D4304&lt;$F$757,D4304&gt;$F$758),C4304,"")</f>
        <v>1.1253269560460326E-26</v>
      </c>
      <c r="F4304" s="247" t="str">
        <f>IF(AND(D4304&gt;$F$757,D4304&lt;$F$758),C4304,"")</f>
        <v/>
      </c>
      <c r="G4304" s="247" t="str">
        <f>IF(C4304=MAX($C$761:$C$2761),C4304,"")</f>
        <v/>
      </c>
      <c r="H4304" s="247">
        <f>_xlfn.NORM.DIST(B4304,$F$753,$F$754,0)</f>
        <v>5.6028894621915296E-231</v>
      </c>
      <c r="I4304" s="247" t="str">
        <f>IF(H4304=MAX($H$761:$H$2761),C4304,"")</f>
        <v/>
      </c>
      <c r="J4304" s="247"/>
      <c r="K4304" s="247"/>
      <c r="L4304" s="247"/>
      <c r="M4304" s="247"/>
      <c r="N4304" s="247"/>
      <c r="O4304" s="247"/>
      <c r="P4304" s="247"/>
      <c r="Q4304" s="247"/>
      <c r="R4304" s="247"/>
      <c r="AZ4304" s="259"/>
      <c r="BA4304" s="259">
        <f>BA4303+$BD$753</f>
        <v>22.707199999998544</v>
      </c>
      <c r="BB4304" s="274">
        <f t="shared" si="833"/>
        <v>1.9166439807832734E-3</v>
      </c>
      <c r="BC4304" s="259">
        <f t="shared" si="834"/>
        <v>4.8984665620348082E-6</v>
      </c>
      <c r="BD4304" s="259">
        <f t="shared" si="831"/>
        <v>4.8984665620348082E-6</v>
      </c>
      <c r="BE4304" s="254" t="str">
        <f t="shared" si="832"/>
        <v/>
      </c>
    </row>
    <row r="4305" spans="1:57" ht="20.100000000000001" customHeight="1" x14ac:dyDescent="0.25">
      <c r="A4305" s="247">
        <v>3527</v>
      </c>
      <c r="B4305" s="247">
        <f>$B$755+(A4305*$B$758)</f>
        <v>24297.274271442766</v>
      </c>
      <c r="C4305" s="247">
        <f>_xlfn.NORM.DIST($B4305,$B$752,$B$753,0)</f>
        <v>1.0807439223797119E-26</v>
      </c>
      <c r="D4305" s="247">
        <f>_xlfn.NORM.DIST($B4305,$B$752,$B$753,1)</f>
        <v>1</v>
      </c>
      <c r="E4305" s="247">
        <f>IF(OR(D4305&lt;$F$757,D4305&gt;$F$758),C4305,"")</f>
        <v>1.0807439223797119E-26</v>
      </c>
      <c r="F4305" s="247" t="str">
        <f>IF(AND(D4305&gt;$F$757,D4305&lt;$F$758),C4305,"")</f>
        <v/>
      </c>
      <c r="G4305" s="247" t="str">
        <f>IF(C4305=MAX($C$761:$C$2761),C4305,"")</f>
        <v/>
      </c>
      <c r="H4305" s="247">
        <f>_xlfn.NORM.DIST(B4305,$F$753,$F$754,0)</f>
        <v>6.3754379336566667E-231</v>
      </c>
      <c r="I4305" s="247" t="str">
        <f>IF(H4305=MAX($H$761:$H$2761),C4305,"")</f>
        <v/>
      </c>
      <c r="J4305" s="247"/>
      <c r="K4305" s="247"/>
      <c r="L4305" s="247"/>
      <c r="M4305" s="247"/>
      <c r="N4305" s="247"/>
      <c r="O4305" s="247"/>
      <c r="P4305" s="247"/>
      <c r="Q4305" s="247"/>
      <c r="R4305" s="247"/>
      <c r="AZ4305" s="259"/>
      <c r="BA4305" s="259">
        <f>BA4304+$BD$753</f>
        <v>22.713599999998543</v>
      </c>
      <c r="BB4305" s="274">
        <f t="shared" si="833"/>
        <v>1.9117455142212386E-3</v>
      </c>
      <c r="BC4305" s="259">
        <f t="shared" si="834"/>
        <v>4.8862573065243473E-6</v>
      </c>
      <c r="BD4305" s="259">
        <f t="shared" si="831"/>
        <v>4.8862573065243473E-6</v>
      </c>
      <c r="BE4305" s="254" t="str">
        <f t="shared" si="832"/>
        <v/>
      </c>
    </row>
    <row r="4306" spans="1:57" ht="20.100000000000001" customHeight="1" x14ac:dyDescent="0.25">
      <c r="A4306" s="247">
        <v>3528</v>
      </c>
      <c r="B4306" s="247">
        <f>$B$755+(A4306*$B$758)</f>
        <v>24306.8893384279</v>
      </c>
      <c r="C4306" s="247">
        <f>_xlfn.NORM.DIST($B4306,$B$752,$B$753,0)</f>
        <v>1.0379105659170051E-26</v>
      </c>
      <c r="D4306" s="247">
        <f>_xlfn.NORM.DIST($B4306,$B$752,$B$753,1)</f>
        <v>1</v>
      </c>
      <c r="E4306" s="247">
        <f>IF(OR(D4306&lt;$F$757,D4306&gt;$F$758),C4306,"")</f>
        <v>1.0379105659170051E-26</v>
      </c>
      <c r="F4306" s="247" t="str">
        <f>IF(AND(D4306&gt;$F$757,D4306&lt;$F$758),C4306,"")</f>
        <v/>
      </c>
      <c r="G4306" s="247" t="str">
        <f>IF(C4306=MAX($C$761:$C$2761),C4306,"")</f>
        <v/>
      </c>
      <c r="H4306" s="247">
        <f>_xlfn.NORM.DIST(B4306,$F$753,$F$754,0)</f>
        <v>7.2543923605925196E-231</v>
      </c>
      <c r="I4306" s="247" t="str">
        <f>IF(H4306=MAX($H$761:$H$2761),C4306,"")</f>
        <v/>
      </c>
      <c r="J4306" s="247"/>
      <c r="K4306" s="247"/>
      <c r="L4306" s="247"/>
      <c r="M4306" s="247"/>
      <c r="N4306" s="247"/>
      <c r="O4306" s="247"/>
      <c r="P4306" s="247"/>
      <c r="Q4306" s="247"/>
      <c r="R4306" s="247"/>
      <c r="AZ4306" s="259"/>
      <c r="BA4306" s="259">
        <f>BA4305+$BD$753</f>
        <v>22.719999999998542</v>
      </c>
      <c r="BB4306" s="274">
        <f t="shared" si="833"/>
        <v>1.9068592569147142E-3</v>
      </c>
      <c r="BC4306" s="259">
        <f t="shared" si="834"/>
        <v>4.8740775149898503E-6</v>
      </c>
      <c r="BD4306" s="259">
        <f t="shared" si="831"/>
        <v>4.8740775149898503E-6</v>
      </c>
      <c r="BE4306" s="254" t="str">
        <f t="shared" si="832"/>
        <v/>
      </c>
    </row>
    <row r="4307" spans="1:57" ht="20.100000000000001" customHeight="1" x14ac:dyDescent="0.25">
      <c r="A4307" s="247">
        <v>3529</v>
      </c>
      <c r="B4307" s="247">
        <f>$B$755+(A4307*$B$758)</f>
        <v>24316.504405413041</v>
      </c>
      <c r="C4307" s="247">
        <f>_xlfn.NORM.DIST($B4307,$B$752,$B$753,0)</f>
        <v>9.9675888481939755E-27</v>
      </c>
      <c r="D4307" s="247">
        <f>_xlfn.NORM.DIST($B4307,$B$752,$B$753,1)</f>
        <v>1</v>
      </c>
      <c r="E4307" s="247">
        <f>IF(OR(D4307&lt;$F$757,D4307&gt;$F$758),C4307,"")</f>
        <v>9.9675888481939755E-27</v>
      </c>
      <c r="F4307" s="247" t="str">
        <f>IF(AND(D4307&gt;$F$757,D4307&lt;$F$758),C4307,"")</f>
        <v/>
      </c>
      <c r="G4307" s="247" t="str">
        <f>IF(C4307=MAX($C$761:$C$2761),C4307,"")</f>
        <v/>
      </c>
      <c r="H4307" s="247">
        <f>_xlfn.NORM.DIST(B4307,$F$753,$F$754,0)</f>
        <v>8.2543924129543537E-231</v>
      </c>
      <c r="I4307" s="247" t="str">
        <f>IF(H4307=MAX($H$761:$H$2761),C4307,"")</f>
        <v/>
      </c>
      <c r="J4307" s="247"/>
      <c r="K4307" s="247"/>
      <c r="L4307" s="247"/>
      <c r="M4307" s="247"/>
      <c r="N4307" s="247"/>
      <c r="O4307" s="247"/>
      <c r="P4307" s="247"/>
      <c r="Q4307" s="247"/>
      <c r="R4307" s="247"/>
      <c r="AZ4307" s="259"/>
      <c r="BA4307" s="259">
        <f>BA4306+$BD$753</f>
        <v>22.726399999998542</v>
      </c>
      <c r="BB4307" s="274">
        <f t="shared" si="833"/>
        <v>1.9019851793997244E-3</v>
      </c>
      <c r="BC4307" s="259">
        <f t="shared" si="834"/>
        <v>4.8619271193661891E-6</v>
      </c>
      <c r="BD4307" s="259">
        <f t="shared" si="831"/>
        <v>4.8619271193661891E-6</v>
      </c>
      <c r="BE4307" s="254" t="str">
        <f t="shared" si="832"/>
        <v/>
      </c>
    </row>
    <row r="4308" spans="1:57" ht="20.100000000000001" customHeight="1" x14ac:dyDescent="0.25">
      <c r="A4308" s="247">
        <v>3530</v>
      </c>
      <c r="B4308" s="247">
        <f>$B$755+(A4308*$B$758)</f>
        <v>24326.119472398175</v>
      </c>
      <c r="C4308" s="247">
        <f>_xlfn.NORM.DIST($B4308,$B$752,$B$753,0)</f>
        <v>9.5722349378286715E-27</v>
      </c>
      <c r="D4308" s="247">
        <f>_xlfn.NORM.DIST($B4308,$B$752,$B$753,1)</f>
        <v>1</v>
      </c>
      <c r="E4308" s="247">
        <f>IF(OR(D4308&lt;$F$757,D4308&gt;$F$758),C4308,"")</f>
        <v>9.5722349378286715E-27</v>
      </c>
      <c r="F4308" s="247" t="str">
        <f>IF(AND(D4308&gt;$F$757,D4308&lt;$F$758),C4308,"")</f>
        <v/>
      </c>
      <c r="G4308" s="247" t="str">
        <f>IF(C4308=MAX($C$761:$C$2761),C4308,"")</f>
        <v/>
      </c>
      <c r="H4308" s="247">
        <f>_xlfn.NORM.DIST(B4308,$F$753,$F$754,0)</f>
        <v>9.3920897256608339E-231</v>
      </c>
      <c r="I4308" s="247" t="str">
        <f>IF(H4308=MAX($H$761:$H$2761),C4308,"")</f>
        <v/>
      </c>
      <c r="J4308" s="247"/>
      <c r="K4308" s="247"/>
      <c r="L4308" s="247"/>
      <c r="M4308" s="247"/>
      <c r="N4308" s="247"/>
      <c r="O4308" s="247"/>
      <c r="P4308" s="247"/>
      <c r="Q4308" s="247"/>
      <c r="R4308" s="247"/>
      <c r="AZ4308" s="259"/>
      <c r="BA4308" s="259">
        <f>BA4307+$BD$753</f>
        <v>22.732799999998541</v>
      </c>
      <c r="BB4308" s="274">
        <f t="shared" si="833"/>
        <v>1.8971232522803582E-3</v>
      </c>
      <c r="BC4308" s="259">
        <f t="shared" si="834"/>
        <v>4.8498060517254953E-6</v>
      </c>
      <c r="BD4308" s="259">
        <f t="shared" si="831"/>
        <v>4.8498060517254953E-6</v>
      </c>
      <c r="BE4308" s="254" t="str">
        <f t="shared" si="832"/>
        <v/>
      </c>
    </row>
    <row r="4309" spans="1:57" ht="20.100000000000001" customHeight="1" x14ac:dyDescent="0.25">
      <c r="A4309" s="247">
        <v>3531</v>
      </c>
      <c r="B4309" s="247">
        <f>$B$755+(A4309*$B$758)</f>
        <v>24335.734539383317</v>
      </c>
      <c r="C4309" s="247">
        <f>_xlfn.NORM.DIST($B4309,$B$752,$B$753,0)</f>
        <v>9.1924152439741238E-27</v>
      </c>
      <c r="D4309" s="247">
        <f>_xlfn.NORM.DIST($B4309,$B$752,$B$753,1)</f>
        <v>1</v>
      </c>
      <c r="E4309" s="247">
        <f>IF(OR(D4309&lt;$F$757,D4309&gt;$F$758),C4309,"")</f>
        <v>9.1924152439741238E-27</v>
      </c>
      <c r="F4309" s="247" t="str">
        <f>IF(AND(D4309&gt;$F$757,D4309&lt;$F$758),C4309,"")</f>
        <v/>
      </c>
      <c r="G4309" s="247" t="str">
        <f>IF(C4309=MAX($C$761:$C$2761),C4309,"")</f>
        <v/>
      </c>
      <c r="H4309" s="247">
        <f>_xlfn.NORM.DIST(B4309,$F$753,$F$754,0)</f>
        <v>1.0686424103870088E-230</v>
      </c>
      <c r="I4309" s="247" t="str">
        <f>IF(H4309=MAX($H$761:$H$2761),C4309,"")</f>
        <v/>
      </c>
      <c r="J4309" s="247"/>
      <c r="K4309" s="247"/>
      <c r="L4309" s="247"/>
      <c r="M4309" s="247"/>
      <c r="N4309" s="247"/>
      <c r="O4309" s="247"/>
      <c r="P4309" s="247"/>
      <c r="Q4309" s="247"/>
      <c r="R4309" s="247"/>
      <c r="AZ4309" s="259"/>
      <c r="BA4309" s="259">
        <f>BA4308+$BD$753</f>
        <v>22.73919999999854</v>
      </c>
      <c r="BB4309" s="274">
        <f t="shared" si="833"/>
        <v>1.8922734462286327E-3</v>
      </c>
      <c r="BC4309" s="259">
        <f t="shared" si="834"/>
        <v>4.8377142442834493E-6</v>
      </c>
      <c r="BD4309" s="259">
        <f t="shared" si="831"/>
        <v>4.8377142442834493E-6</v>
      </c>
      <c r="BE4309" s="254" t="str">
        <f t="shared" si="832"/>
        <v/>
      </c>
    </row>
    <row r="4310" spans="1:57" ht="20.100000000000001" customHeight="1" x14ac:dyDescent="0.25">
      <c r="A4310" s="248">
        <v>3532</v>
      </c>
      <c r="B4310" s="247">
        <f>$B$755+(A4310*$B$758)</f>
        <v>24345.349606368451</v>
      </c>
      <c r="C4310" s="247">
        <f>_xlfn.NORM.DIST($B4310,$B$752,$B$753,0)</f>
        <v>8.827525292611052E-27</v>
      </c>
      <c r="D4310" s="247">
        <f>_xlfn.NORM.DIST($B4310,$B$752,$B$753,1)</f>
        <v>1</v>
      </c>
      <c r="E4310" s="247">
        <f>IF(OR(D4310&lt;$F$757,D4310&gt;$F$758),C4310,"")</f>
        <v>8.827525292611052E-27</v>
      </c>
      <c r="F4310" s="247" t="str">
        <f>IF(AND(D4310&gt;$F$757,D4310&lt;$F$758),C4310,"")</f>
        <v/>
      </c>
      <c r="G4310" s="247" t="str">
        <f>IF(C4310=MAX($C$761:$C$2761),C4310,"")</f>
        <v/>
      </c>
      <c r="H4310" s="247">
        <f>_xlfn.NORM.DIST(B4310,$F$753,$F$754,0)</f>
        <v>1.2158937604248097E-230</v>
      </c>
      <c r="I4310" s="247" t="str">
        <f>IF(H4310=MAX($H$761:$H$2761),C4310,"")</f>
        <v/>
      </c>
      <c r="J4310" s="247"/>
      <c r="K4310" s="247"/>
      <c r="L4310" s="247"/>
      <c r="M4310" s="247"/>
      <c r="N4310" s="247"/>
      <c r="O4310" s="247"/>
      <c r="P4310" s="247"/>
      <c r="Q4310" s="247"/>
      <c r="R4310" s="247"/>
      <c r="AZ4310" s="259"/>
      <c r="BA4310" s="259">
        <f>BA4309+$BD$753</f>
        <v>22.745599999998539</v>
      </c>
      <c r="BB4310" s="274">
        <f t="shared" si="833"/>
        <v>1.8874357319843492E-3</v>
      </c>
      <c r="BC4310" s="259">
        <f t="shared" si="834"/>
        <v>4.8256516294224814E-6</v>
      </c>
      <c r="BD4310" s="259">
        <f t="shared" si="831"/>
        <v>4.8256516294224814E-6</v>
      </c>
      <c r="BE4310" s="254" t="str">
        <f t="shared" si="832"/>
        <v/>
      </c>
    </row>
    <row r="4311" spans="1:57" ht="20.100000000000001" customHeight="1" x14ac:dyDescent="0.25">
      <c r="A4311" s="247">
        <v>3533</v>
      </c>
      <c r="B4311" s="247">
        <f>$B$755+(A4311*$B$758)</f>
        <v>24354.964673353592</v>
      </c>
      <c r="C4311" s="247">
        <f>_xlfn.NORM.DIST($B4311,$B$752,$B$753,0)</f>
        <v>8.4769838970772107E-27</v>
      </c>
      <c r="D4311" s="247">
        <f>_xlfn.NORM.DIST($B4311,$B$752,$B$753,1)</f>
        <v>1</v>
      </c>
      <c r="E4311" s="247">
        <f>IF(OR(D4311&lt;$F$757,D4311&gt;$F$758),C4311,"")</f>
        <v>8.4769838970772107E-27</v>
      </c>
      <c r="F4311" s="247" t="str">
        <f>IF(AND(D4311&gt;$F$757,D4311&lt;$F$758),C4311,"")</f>
        <v/>
      </c>
      <c r="G4311" s="247" t="str">
        <f>IF(C4311=MAX($C$761:$C$2761),C4311,"")</f>
        <v/>
      </c>
      <c r="H4311" s="247">
        <f>_xlfn.NORM.DIST(B4311,$F$753,$F$754,0)</f>
        <v>1.3834131680507897E-230</v>
      </c>
      <c r="I4311" s="247" t="str">
        <f>IF(H4311=MAX($H$761:$H$2761),C4311,"")</f>
        <v/>
      </c>
      <c r="J4311" s="247"/>
      <c r="K4311" s="247"/>
      <c r="L4311" s="247"/>
      <c r="M4311" s="247"/>
      <c r="N4311" s="247"/>
      <c r="O4311" s="247"/>
      <c r="P4311" s="247"/>
      <c r="Q4311" s="247"/>
      <c r="R4311" s="247"/>
      <c r="AZ4311" s="259"/>
      <c r="BA4311" s="259">
        <f>BA4310+$BD$753</f>
        <v>22.751999999998539</v>
      </c>
      <c r="BB4311" s="274">
        <f t="shared" si="833"/>
        <v>1.8826100803549268E-3</v>
      </c>
      <c r="BC4311" s="259">
        <f t="shared" si="834"/>
        <v>4.8136181396471033E-6</v>
      </c>
      <c r="BD4311" s="259">
        <f t="shared" si="831"/>
        <v>4.8136181396471033E-6</v>
      </c>
      <c r="BE4311" s="254" t="str">
        <f t="shared" si="832"/>
        <v/>
      </c>
    </row>
    <row r="4312" spans="1:57" ht="20.100000000000001" customHeight="1" x14ac:dyDescent="0.25">
      <c r="A4312" s="247">
        <v>3534</v>
      </c>
      <c r="B4312" s="247">
        <f>$B$755+(A4312*$B$758)</f>
        <v>24364.579740338726</v>
      </c>
      <c r="C4312" s="247">
        <f>_xlfn.NORM.DIST($B4312,$B$752,$B$753,0)</f>
        <v>8.1402322701424078E-27</v>
      </c>
      <c r="D4312" s="247">
        <f>_xlfn.NORM.DIST($B4312,$B$752,$B$753,1)</f>
        <v>1</v>
      </c>
      <c r="E4312" s="247">
        <f>IF(OR(D4312&lt;$F$757,D4312&gt;$F$758),C4312,"")</f>
        <v>8.1402322701424078E-27</v>
      </c>
      <c r="F4312" s="247" t="str">
        <f>IF(AND(D4312&gt;$F$757,D4312&lt;$F$758),C4312,"")</f>
        <v/>
      </c>
      <c r="G4312" s="247" t="str">
        <f>IF(C4312=MAX($C$761:$C$2761),C4312,"")</f>
        <v/>
      </c>
      <c r="H4312" s="247">
        <f>_xlfn.NORM.DIST(B4312,$F$753,$F$754,0)</f>
        <v>1.5739873291237299E-230</v>
      </c>
      <c r="I4312" s="247" t="str">
        <f>IF(H4312=MAX($H$761:$H$2761),C4312,"")</f>
        <v/>
      </c>
      <c r="J4312" s="247"/>
      <c r="K4312" s="247"/>
      <c r="L4312" s="247"/>
      <c r="M4312" s="247"/>
      <c r="N4312" s="247"/>
      <c r="O4312" s="247"/>
      <c r="P4312" s="247"/>
      <c r="Q4312" s="247"/>
      <c r="R4312" s="247"/>
      <c r="AZ4312" s="259"/>
      <c r="BA4312" s="259">
        <f>BA4311+$BD$753</f>
        <v>22.758399999998538</v>
      </c>
      <c r="BB4312" s="274">
        <f t="shared" si="833"/>
        <v>1.8777964622152797E-3</v>
      </c>
      <c r="BC4312" s="259">
        <f t="shared" si="834"/>
        <v>4.8016137076233728E-6</v>
      </c>
      <c r="BD4312" s="259">
        <f t="shared" si="831"/>
        <v>4.8016137076233728E-6</v>
      </c>
      <c r="BE4312" s="254" t="str">
        <f t="shared" si="832"/>
        <v/>
      </c>
    </row>
    <row r="4313" spans="1:57" ht="20.100000000000001" customHeight="1" x14ac:dyDescent="0.25">
      <c r="A4313" s="247">
        <v>3535</v>
      </c>
      <c r="B4313" s="247">
        <f>$B$755+(A4313*$B$758)</f>
        <v>24374.194807323867</v>
      </c>
      <c r="C4313" s="247">
        <f>_xlfn.NORM.DIST($B4313,$B$752,$B$753,0)</f>
        <v>7.8167331695759763E-27</v>
      </c>
      <c r="D4313" s="247">
        <f>_xlfn.NORM.DIST($B4313,$B$752,$B$753,1)</f>
        <v>1</v>
      </c>
      <c r="E4313" s="247">
        <f>IF(OR(D4313&lt;$F$757,D4313&gt;$F$758),C4313,"")</f>
        <v>7.8167331695759763E-27</v>
      </c>
      <c r="F4313" s="247" t="str">
        <f>IF(AND(D4313&gt;$F$757,D4313&lt;$F$758),C4313,"")</f>
        <v/>
      </c>
      <c r="G4313" s="247" t="str">
        <f>IF(C4313=MAX($C$761:$C$2761),C4313,"")</f>
        <v/>
      </c>
      <c r="H4313" s="247">
        <f>_xlfn.NORM.DIST(B4313,$F$753,$F$754,0)</f>
        <v>1.790785667503863E-230</v>
      </c>
      <c r="I4313" s="247" t="str">
        <f>IF(H4313=MAX($H$761:$H$2761),C4313,"")</f>
        <v/>
      </c>
      <c r="J4313" s="247"/>
      <c r="K4313" s="247"/>
      <c r="L4313" s="247"/>
      <c r="M4313" s="247"/>
      <c r="N4313" s="247"/>
      <c r="O4313" s="247"/>
      <c r="P4313" s="247"/>
      <c r="Q4313" s="247"/>
      <c r="R4313" s="247"/>
      <c r="AZ4313" s="259"/>
      <c r="BA4313" s="259">
        <f>BA4312+$BD$753</f>
        <v>22.764799999998537</v>
      </c>
      <c r="BB4313" s="274">
        <f t="shared" si="833"/>
        <v>1.8729948485076563E-3</v>
      </c>
      <c r="BC4313" s="259">
        <f t="shared" si="834"/>
        <v>4.7896382661671844E-6</v>
      </c>
      <c r="BD4313" s="259">
        <f t="shared" si="831"/>
        <v>4.7896382661671844E-6</v>
      </c>
      <c r="BE4313" s="254" t="str">
        <f t="shared" si="832"/>
        <v/>
      </c>
    </row>
    <row r="4314" spans="1:57" ht="20.100000000000001" customHeight="1" x14ac:dyDescent="0.25">
      <c r="A4314" s="247">
        <v>3536</v>
      </c>
      <c r="B4314" s="247">
        <f>$B$755+(A4314*$B$758)</f>
        <v>24383.809874309001</v>
      </c>
      <c r="C4314" s="247">
        <f>_xlfn.NORM.DIST($B4314,$B$752,$B$753,0)</f>
        <v>7.5059700759648435E-27</v>
      </c>
      <c r="D4314" s="247">
        <f>_xlfn.NORM.DIST($B4314,$B$752,$B$753,1)</f>
        <v>1</v>
      </c>
      <c r="E4314" s="247">
        <f>IF(OR(D4314&lt;$F$757,D4314&gt;$F$758),C4314,"")</f>
        <v>7.5059700759648435E-27</v>
      </c>
      <c r="F4314" s="247" t="str">
        <f>IF(AND(D4314&gt;$F$757,D4314&lt;$F$758),C4314,"")</f>
        <v/>
      </c>
      <c r="G4314" s="247" t="str">
        <f>IF(C4314=MAX($C$761:$C$2761),C4314,"")</f>
        <v/>
      </c>
      <c r="H4314" s="247">
        <f>_xlfn.NORM.DIST(B4314,$F$753,$F$754,0)</f>
        <v>2.0374128415124645E-230</v>
      </c>
      <c r="I4314" s="247" t="str">
        <f>IF(H4314=MAX($H$761:$H$2761),C4314,"")</f>
        <v/>
      </c>
      <c r="J4314" s="247"/>
      <c r="K4314" s="247"/>
      <c r="L4314" s="247"/>
      <c r="M4314" s="247"/>
      <c r="N4314" s="247"/>
      <c r="O4314" s="247"/>
      <c r="P4314" s="247"/>
      <c r="Q4314" s="247"/>
      <c r="R4314" s="247"/>
      <c r="AZ4314" s="259"/>
      <c r="BA4314" s="259">
        <f>BA4313+$BD$753</f>
        <v>22.771199999998537</v>
      </c>
      <c r="BB4314" s="274">
        <f t="shared" si="833"/>
        <v>1.8682052102414891E-3</v>
      </c>
      <c r="BC4314" s="259">
        <f t="shared" si="834"/>
        <v>4.7776917482223683E-6</v>
      </c>
      <c r="BD4314" s="259">
        <f t="shared" si="831"/>
        <v>4.7776917482223683E-6</v>
      </c>
      <c r="BE4314" s="254" t="str">
        <f t="shared" si="832"/>
        <v/>
      </c>
    </row>
    <row r="4315" spans="1:57" ht="20.100000000000001" customHeight="1" x14ac:dyDescent="0.25">
      <c r="A4315" s="247">
        <v>3537</v>
      </c>
      <c r="B4315" s="247">
        <f>$B$755+(A4315*$B$758)</f>
        <v>24393.424941294143</v>
      </c>
      <c r="C4315" s="247">
        <f>_xlfn.NORM.DIST($B4315,$B$752,$B$753,0)</f>
        <v>7.2074464015710309E-27</v>
      </c>
      <c r="D4315" s="247">
        <f>_xlfn.NORM.DIST($B4315,$B$752,$B$753,1)</f>
        <v>1</v>
      </c>
      <c r="E4315" s="247">
        <f>IF(OR(D4315&lt;$F$757,D4315&gt;$F$758),C4315,"")</f>
        <v>7.2074464015710309E-27</v>
      </c>
      <c r="F4315" s="247" t="str">
        <f>IF(AND(D4315&gt;$F$757,D4315&lt;$F$758),C4315,"")</f>
        <v/>
      </c>
      <c r="G4315" s="247" t="str">
        <f>IF(C4315=MAX($C$761:$C$2761),C4315,"")</f>
        <v/>
      </c>
      <c r="H4315" s="247">
        <f>_xlfn.NORM.DIST(B4315,$F$753,$F$754,0)</f>
        <v>2.3179684458056424E-230</v>
      </c>
      <c r="I4315" s="247" t="str">
        <f>IF(H4315=MAX($H$761:$H$2761),C4315,"")</f>
        <v/>
      </c>
      <c r="J4315" s="247"/>
      <c r="K4315" s="247"/>
      <c r="L4315" s="247"/>
      <c r="M4315" s="247"/>
      <c r="N4315" s="247"/>
      <c r="O4315" s="247"/>
      <c r="P4315" s="247"/>
      <c r="Q4315" s="247"/>
      <c r="R4315" s="247"/>
      <c r="AZ4315" s="259"/>
      <c r="BA4315" s="259">
        <f>BA4314+$BD$753</f>
        <v>22.777599999998536</v>
      </c>
      <c r="BB4315" s="274">
        <f t="shared" si="833"/>
        <v>1.8634275184932667E-3</v>
      </c>
      <c r="BC4315" s="259">
        <f t="shared" si="834"/>
        <v>4.7657740868982043E-6</v>
      </c>
      <c r="BD4315" s="259">
        <f t="shared" si="831"/>
        <v>4.7657740868982043E-6</v>
      </c>
      <c r="BE4315" s="254" t="str">
        <f t="shared" si="832"/>
        <v/>
      </c>
    </row>
    <row r="4316" spans="1:57" ht="20.100000000000001" customHeight="1" x14ac:dyDescent="0.25">
      <c r="A4316" s="247">
        <v>3538</v>
      </c>
      <c r="B4316" s="247">
        <f>$B$755+(A4316*$B$758)</f>
        <v>24403.040008279277</v>
      </c>
      <c r="C4316" s="247">
        <f>_xlfn.NORM.DIST($B4316,$B$752,$B$753,0)</f>
        <v>6.9206847290761454E-27</v>
      </c>
      <c r="D4316" s="247">
        <f>_xlfn.NORM.DIST($B4316,$B$752,$B$753,1)</f>
        <v>1</v>
      </c>
      <c r="E4316" s="247">
        <f>IF(OR(D4316&lt;$F$757,D4316&gt;$F$758),C4316,"")</f>
        <v>6.9206847290761454E-27</v>
      </c>
      <c r="F4316" s="247" t="str">
        <f>IF(AND(D4316&gt;$F$757,D4316&lt;$F$758),C4316,"")</f>
        <v/>
      </c>
      <c r="G4316" s="247" t="str">
        <f>IF(C4316=MAX($C$761:$C$2761),C4316,"")</f>
        <v/>
      </c>
      <c r="H4316" s="247">
        <f>_xlfn.NORM.DIST(B4316,$F$753,$F$754,0)</f>
        <v>2.6371148936144745E-230</v>
      </c>
      <c r="I4316" s="247" t="str">
        <f>IF(H4316=MAX($H$761:$H$2761),C4316,"")</f>
        <v/>
      </c>
      <c r="J4316" s="247"/>
      <c r="K4316" s="247"/>
      <c r="L4316" s="247"/>
      <c r="M4316" s="247"/>
      <c r="N4316" s="247"/>
      <c r="O4316" s="247"/>
      <c r="P4316" s="247"/>
      <c r="Q4316" s="247"/>
      <c r="R4316" s="247"/>
      <c r="AZ4316" s="259"/>
      <c r="BA4316" s="259">
        <f>BA4315+$BD$753</f>
        <v>22.783999999998535</v>
      </c>
      <c r="BB4316" s="274">
        <f t="shared" si="833"/>
        <v>1.8586617444063685E-3</v>
      </c>
      <c r="BC4316" s="259">
        <f t="shared" si="834"/>
        <v>4.7538852154362446E-6</v>
      </c>
      <c r="BD4316" s="259">
        <f t="shared" si="831"/>
        <v>4.7538852154362446E-6</v>
      </c>
      <c r="BE4316" s="254" t="str">
        <f t="shared" si="832"/>
        <v/>
      </c>
    </row>
    <row r="4317" spans="1:57" ht="20.100000000000001" customHeight="1" x14ac:dyDescent="0.25">
      <c r="A4317" s="248">
        <v>3539</v>
      </c>
      <c r="B4317" s="247">
        <f>$B$755+(A4317*$B$758)</f>
        <v>24412.655075264418</v>
      </c>
      <c r="C4317" s="247">
        <f>_xlfn.NORM.DIST($B4317,$B$752,$B$753,0)</f>
        <v>6.6452260790898351E-27</v>
      </c>
      <c r="D4317" s="247">
        <f>_xlfn.NORM.DIST($B4317,$B$752,$B$753,1)</f>
        <v>1</v>
      </c>
      <c r="E4317" s="247">
        <f>IF(OR(D4317&lt;$F$757,D4317&gt;$F$758),C4317,"")</f>
        <v>6.6452260790898351E-27</v>
      </c>
      <c r="F4317" s="247" t="str">
        <f>IF(AND(D4317&gt;$F$757,D4317&lt;$F$758),C4317,"")</f>
        <v/>
      </c>
      <c r="G4317" s="247" t="str">
        <f>IF(C4317=MAX($C$761:$C$2761),C4317,"")</f>
        <v/>
      </c>
      <c r="H4317" s="247">
        <f>_xlfn.NORM.DIST(B4317,$F$753,$F$754,0)</f>
        <v>3.0001545989979396E-230</v>
      </c>
      <c r="I4317" s="247" t="str">
        <f>IF(H4317=MAX($H$761:$H$2761),C4317,"")</f>
        <v/>
      </c>
      <c r="J4317" s="247"/>
      <c r="K4317" s="247"/>
      <c r="L4317" s="247"/>
      <c r="M4317" s="247"/>
      <c r="N4317" s="247"/>
      <c r="O4317" s="247"/>
      <c r="P4317" s="247"/>
      <c r="Q4317" s="247"/>
      <c r="R4317" s="247"/>
      <c r="AZ4317" s="259"/>
      <c r="BA4317" s="259">
        <f>BA4316+$BD$753</f>
        <v>22.790399999998534</v>
      </c>
      <c r="BB4317" s="274">
        <f t="shared" si="833"/>
        <v>1.8539078591909323E-3</v>
      </c>
      <c r="BC4317" s="259">
        <f t="shared" si="834"/>
        <v>4.7420250672298297E-6</v>
      </c>
      <c r="BD4317" s="259">
        <f t="shared" si="831"/>
        <v>4.7420250672298297E-6</v>
      </c>
      <c r="BE4317" s="254" t="str">
        <f t="shared" si="832"/>
        <v/>
      </c>
    </row>
    <row r="4318" spans="1:57" ht="20.100000000000001" customHeight="1" x14ac:dyDescent="0.25">
      <c r="A4318" s="247">
        <v>3540</v>
      </c>
      <c r="B4318" s="247">
        <f>$B$755+(A4318*$B$758)</f>
        <v>24422.270142249552</v>
      </c>
      <c r="C4318" s="247">
        <f>_xlfn.NORM.DIST($B4318,$B$752,$B$753,0)</f>
        <v>6.3806292053547397E-27</v>
      </c>
      <c r="D4318" s="247">
        <f>_xlfn.NORM.DIST($B4318,$B$752,$B$753,1)</f>
        <v>1</v>
      </c>
      <c r="E4318" s="247">
        <f>IF(OR(D4318&lt;$F$757,D4318&gt;$F$758),C4318,"")</f>
        <v>6.3806292053547397E-27</v>
      </c>
      <c r="F4318" s="247" t="str">
        <f>IF(AND(D4318&gt;$F$757,D4318&lt;$F$758),C4318,"")</f>
        <v/>
      </c>
      <c r="G4318" s="247" t="str">
        <f>IF(C4318=MAX($C$761:$C$2761),C4318,"")</f>
        <v/>
      </c>
      <c r="H4318" s="247">
        <f>_xlfn.NORM.DIST(B4318,$F$753,$F$754,0)</f>
        <v>3.4131177318024931E-230</v>
      </c>
      <c r="I4318" s="247" t="str">
        <f>IF(H4318=MAX($H$761:$H$2761),C4318,"")</f>
        <v/>
      </c>
      <c r="J4318" s="247"/>
      <c r="K4318" s="247"/>
      <c r="L4318" s="247"/>
      <c r="M4318" s="247"/>
      <c r="N4318" s="247"/>
      <c r="O4318" s="247"/>
      <c r="P4318" s="247"/>
      <c r="Q4318" s="247"/>
      <c r="R4318" s="247"/>
      <c r="AZ4318" s="259"/>
      <c r="BA4318" s="259">
        <f>BA4317+$BD$753</f>
        <v>22.796799999998534</v>
      </c>
      <c r="BB4318" s="274">
        <f t="shared" si="833"/>
        <v>1.8491658341237025E-3</v>
      </c>
      <c r="BC4318" s="259">
        <f t="shared" si="834"/>
        <v>4.7301935758143308E-6</v>
      </c>
      <c r="BD4318" s="259">
        <f t="shared" si="831"/>
        <v>4.7301935758143308E-6</v>
      </c>
      <c r="BE4318" s="254" t="str">
        <f t="shared" si="832"/>
        <v/>
      </c>
    </row>
    <row r="4319" spans="1:57" ht="20.100000000000001" customHeight="1" x14ac:dyDescent="0.25">
      <c r="A4319" s="247">
        <v>3541</v>
      </c>
      <c r="B4319" s="247">
        <f>$B$755+(A4319*$B$758)</f>
        <v>24431.885209234693</v>
      </c>
      <c r="C4319" s="247">
        <f>_xlfn.NORM.DIST($B4319,$B$752,$B$753,0)</f>
        <v>6.1264699166031936E-27</v>
      </c>
      <c r="D4319" s="247">
        <f>_xlfn.NORM.DIST($B4319,$B$752,$B$753,1)</f>
        <v>1</v>
      </c>
      <c r="E4319" s="247">
        <f>IF(OR(D4319&lt;$F$757,D4319&gt;$F$758),C4319,"")</f>
        <v>6.1264699166031936E-27</v>
      </c>
      <c r="F4319" s="247" t="str">
        <f>IF(AND(D4319&gt;$F$757,D4319&lt;$F$758),C4319,"")</f>
        <v/>
      </c>
      <c r="G4319" s="247" t="str">
        <f>IF(C4319=MAX($C$761:$C$2761),C4319,"")</f>
        <v/>
      </c>
      <c r="H4319" s="247">
        <f>_xlfn.NORM.DIST(B4319,$F$753,$F$754,0)</f>
        <v>3.8828619920331093E-230</v>
      </c>
      <c r="I4319" s="247" t="str">
        <f>IF(H4319=MAX($H$761:$H$2761),C4319,"")</f>
        <v/>
      </c>
      <c r="J4319" s="247"/>
      <c r="K4319" s="247"/>
      <c r="L4319" s="247"/>
      <c r="M4319" s="247"/>
      <c r="N4319" s="247"/>
      <c r="O4319" s="247"/>
      <c r="P4319" s="247"/>
      <c r="Q4319" s="247"/>
      <c r="R4319" s="247"/>
      <c r="AZ4319" s="259"/>
      <c r="BA4319" s="259">
        <f>BA4318+$BD$753</f>
        <v>22.803199999998533</v>
      </c>
      <c r="BB4319" s="274">
        <f t="shared" si="833"/>
        <v>1.8444356405478881E-3</v>
      </c>
      <c r="BC4319" s="259">
        <f t="shared" si="834"/>
        <v>4.718390674874522E-6</v>
      </c>
      <c r="BD4319" s="259">
        <f t="shared" si="831"/>
        <v>4.718390674874522E-6</v>
      </c>
      <c r="BE4319" s="254" t="str">
        <f t="shared" si="832"/>
        <v/>
      </c>
    </row>
    <row r="4320" spans="1:57" ht="20.100000000000001" customHeight="1" x14ac:dyDescent="0.25">
      <c r="A4320" s="247">
        <v>3542</v>
      </c>
      <c r="B4320" s="247">
        <f>$B$755+(A4320*$B$758)</f>
        <v>24441.500276219827</v>
      </c>
      <c r="C4320" s="247">
        <f>_xlfn.NORM.DIST($B4320,$B$752,$B$753,0)</f>
        <v>5.8823404240780595E-27</v>
      </c>
      <c r="D4320" s="247">
        <f>_xlfn.NORM.DIST($B4320,$B$752,$B$753,1)</f>
        <v>1</v>
      </c>
      <c r="E4320" s="247">
        <f>IF(OR(D4320&lt;$F$757,D4320&gt;$F$758),C4320,"")</f>
        <v>5.8823404240780595E-27</v>
      </c>
      <c r="F4320" s="247" t="str">
        <f>IF(AND(D4320&gt;$F$757,D4320&lt;$F$758),C4320,"")</f>
        <v/>
      </c>
      <c r="G4320" s="247" t="str">
        <f>IF(C4320=MAX($C$761:$C$2761),C4320,"")</f>
        <v/>
      </c>
      <c r="H4320" s="247">
        <f>_xlfn.NORM.DIST(B4320,$F$753,$F$754,0)</f>
        <v>4.4171860480386976E-230</v>
      </c>
      <c r="I4320" s="247" t="str">
        <f>IF(H4320=MAX($H$761:$H$2761),C4320,"")</f>
        <v/>
      </c>
      <c r="J4320" s="247"/>
      <c r="K4320" s="247"/>
      <c r="L4320" s="247"/>
      <c r="M4320" s="247"/>
      <c r="N4320" s="247"/>
      <c r="O4320" s="247"/>
      <c r="P4320" s="247"/>
      <c r="Q4320" s="247"/>
      <c r="R4320" s="247"/>
      <c r="AZ4320" s="259"/>
      <c r="BA4320" s="259">
        <f>BA4319+$BD$753</f>
        <v>22.809599999998532</v>
      </c>
      <c r="BB4320" s="274">
        <f t="shared" si="833"/>
        <v>1.8397172498730136E-3</v>
      </c>
      <c r="BC4320" s="259">
        <f t="shared" si="834"/>
        <v>4.7066162982220289E-6</v>
      </c>
      <c r="BD4320" s="259">
        <f t="shared" si="831"/>
        <v>4.7066162982220289E-6</v>
      </c>
      <c r="BE4320" s="254" t="str">
        <f t="shared" si="832"/>
        <v/>
      </c>
    </row>
    <row r="4321" spans="1:57" ht="20.100000000000001" customHeight="1" x14ac:dyDescent="0.25">
      <c r="A4321" s="247">
        <v>3543</v>
      </c>
      <c r="B4321" s="247">
        <f>$B$755+(A4321*$B$758)</f>
        <v>24451.115343204969</v>
      </c>
      <c r="C4321" s="247">
        <f>_xlfn.NORM.DIST($B4321,$B$752,$B$753,0)</f>
        <v>5.6478487137488275E-27</v>
      </c>
      <c r="D4321" s="247">
        <f>_xlfn.NORM.DIST($B4321,$B$752,$B$753,1)</f>
        <v>1</v>
      </c>
      <c r="E4321" s="247">
        <f>IF(OR(D4321&lt;$F$757,D4321&gt;$F$758),C4321,"")</f>
        <v>5.6478487137488275E-27</v>
      </c>
      <c r="F4321" s="247" t="str">
        <f>IF(AND(D4321&gt;$F$757,D4321&lt;$F$758),C4321,"")</f>
        <v/>
      </c>
      <c r="G4321" s="247" t="str">
        <f>IF(C4321=MAX($C$761:$C$2761),C4321,"")</f>
        <v/>
      </c>
      <c r="H4321" s="247">
        <f>_xlfn.NORM.DIST(B4321,$F$753,$F$754,0)</f>
        <v>5.0249585076661261E-230</v>
      </c>
      <c r="I4321" s="247" t="str">
        <f>IF(H4321=MAX($H$761:$H$2761),C4321,"")</f>
        <v/>
      </c>
      <c r="J4321" s="247"/>
      <c r="K4321" s="247"/>
      <c r="L4321" s="247"/>
      <c r="M4321" s="247"/>
      <c r="N4321" s="247"/>
      <c r="O4321" s="247"/>
      <c r="P4321" s="247"/>
      <c r="Q4321" s="247"/>
      <c r="R4321" s="247"/>
      <c r="AZ4321" s="259"/>
      <c r="BA4321" s="259">
        <f>BA4320+$BD$753</f>
        <v>22.815999999998532</v>
      </c>
      <c r="BB4321" s="274">
        <f t="shared" si="833"/>
        <v>1.8350106335747916E-3</v>
      </c>
      <c r="BC4321" s="259">
        <f t="shared" si="834"/>
        <v>4.694870379840432E-6</v>
      </c>
      <c r="BD4321" s="259">
        <f t="shared" si="831"/>
        <v>4.694870379840432E-6</v>
      </c>
      <c r="BE4321" s="254" t="str">
        <f t="shared" si="832"/>
        <v/>
      </c>
    </row>
    <row r="4322" spans="1:57" ht="20.100000000000001" customHeight="1" x14ac:dyDescent="0.25">
      <c r="A4322" s="247">
        <v>3544</v>
      </c>
      <c r="B4322" s="247">
        <f>$B$755+(A4322*$B$758)</f>
        <v>24460.730410190103</v>
      </c>
      <c r="C4322" s="247">
        <f>_xlfn.NORM.DIST($B4322,$B$752,$B$753,0)</f>
        <v>5.4226179423059845E-27</v>
      </c>
      <c r="D4322" s="247">
        <f>_xlfn.NORM.DIST($B4322,$B$752,$B$753,1)</f>
        <v>1</v>
      </c>
      <c r="E4322" s="247">
        <f>IF(OR(D4322&lt;$F$757,D4322&gt;$F$758),C4322,"")</f>
        <v>5.4226179423059845E-27</v>
      </c>
      <c r="F4322" s="247" t="str">
        <f>IF(AND(D4322&gt;$F$757,D4322&lt;$F$758),C4322,"")</f>
        <v/>
      </c>
      <c r="G4322" s="247" t="str">
        <f>IF(C4322=MAX($C$761:$C$2761),C4322,"")</f>
        <v/>
      </c>
      <c r="H4322" s="247">
        <f>_xlfn.NORM.DIST(B4322,$F$753,$F$754,0)</f>
        <v>5.7162645469473373E-230</v>
      </c>
      <c r="I4322" s="247" t="str">
        <f>IF(H4322=MAX($H$761:$H$2761),C4322,"")</f>
        <v/>
      </c>
      <c r="J4322" s="247"/>
      <c r="K4322" s="247"/>
      <c r="L4322" s="247"/>
      <c r="M4322" s="247"/>
      <c r="N4322" s="247"/>
      <c r="O4322" s="247"/>
      <c r="P4322" s="247"/>
      <c r="Q4322" s="247"/>
      <c r="R4322" s="247"/>
      <c r="AZ4322" s="259"/>
      <c r="BA4322" s="259">
        <f>BA4321+$BD$753</f>
        <v>22.822399999998531</v>
      </c>
      <c r="BB4322" s="274">
        <f t="shared" si="833"/>
        <v>1.8303157631949511E-3</v>
      </c>
      <c r="BC4322" s="259">
        <f t="shared" si="834"/>
        <v>4.6831528538343083E-6</v>
      </c>
      <c r="BD4322" s="259">
        <f t="shared" si="831"/>
        <v>4.6831528538343083E-6</v>
      </c>
      <c r="BE4322" s="254" t="str">
        <f t="shared" si="832"/>
        <v/>
      </c>
    </row>
    <row r="4323" spans="1:57" ht="20.100000000000001" customHeight="1" x14ac:dyDescent="0.25">
      <c r="A4323" s="248">
        <v>3545</v>
      </c>
      <c r="B4323" s="247">
        <f>$B$755+(A4323*$B$758)</f>
        <v>24470.345477175244</v>
      </c>
      <c r="C4323" s="247">
        <f>_xlfn.NORM.DIST($B4323,$B$752,$B$753,0)</f>
        <v>5.206285856034984E-27</v>
      </c>
      <c r="D4323" s="247">
        <f>_xlfn.NORM.DIST($B4323,$B$752,$B$753,1)</f>
        <v>1</v>
      </c>
      <c r="E4323" s="247">
        <f>IF(OR(D4323&lt;$F$757,D4323&gt;$F$758),C4323,"")</f>
        <v>5.206285856034984E-27</v>
      </c>
      <c r="F4323" s="247" t="str">
        <f>IF(AND(D4323&gt;$F$757,D4323&lt;$F$758),C4323,"")</f>
        <v/>
      </c>
      <c r="G4323" s="247" t="str">
        <f>IF(C4323=MAX($C$761:$C$2761),C4323,"")</f>
        <v/>
      </c>
      <c r="H4323" s="247">
        <f>_xlfn.NORM.DIST(B4323,$F$753,$F$754,0)</f>
        <v>6.5025726111248614E-230</v>
      </c>
      <c r="I4323" s="247" t="str">
        <f>IF(H4323=MAX($H$761:$H$2761),C4323,"")</f>
        <v/>
      </c>
      <c r="J4323" s="247"/>
      <c r="K4323" s="247"/>
      <c r="L4323" s="247"/>
      <c r="M4323" s="247"/>
      <c r="N4323" s="247"/>
      <c r="O4323" s="247"/>
      <c r="P4323" s="247"/>
      <c r="Q4323" s="247"/>
      <c r="R4323" s="247"/>
      <c r="AZ4323" s="259"/>
      <c r="BA4323" s="259">
        <f>BA4322+$BD$753</f>
        <v>22.82879999999853</v>
      </c>
      <c r="BB4323" s="274">
        <f t="shared" si="833"/>
        <v>1.8256326103411168E-3</v>
      </c>
      <c r="BC4323" s="259">
        <f t="shared" si="834"/>
        <v>4.6714636544606739E-6</v>
      </c>
      <c r="BD4323" s="259">
        <f t="shared" si="831"/>
        <v>4.6714636544606739E-6</v>
      </c>
      <c r="BE4323" s="254" t="str">
        <f t="shared" si="832"/>
        <v/>
      </c>
    </row>
    <row r="4324" spans="1:57" ht="20.100000000000001" customHeight="1" x14ac:dyDescent="0.25">
      <c r="A4324" s="247">
        <v>3546</v>
      </c>
      <c r="B4324" s="247">
        <f>$B$755+(A4324*$B$758)</f>
        <v>24479.960544160378</v>
      </c>
      <c r="C4324" s="247">
        <f>_xlfn.NORM.DIST($B4324,$B$752,$B$753,0)</f>
        <v>4.9985042317208133E-27</v>
      </c>
      <c r="D4324" s="247">
        <f>_xlfn.NORM.DIST($B4324,$B$752,$B$753,1)</f>
        <v>1</v>
      </c>
      <c r="E4324" s="247">
        <f>IF(OR(D4324&lt;$F$757,D4324&gt;$F$758),C4324,"")</f>
        <v>4.9985042317208133E-27</v>
      </c>
      <c r="F4324" s="247" t="str">
        <f>IF(AND(D4324&gt;$F$757,D4324&lt;$F$758),C4324,"")</f>
        <v/>
      </c>
      <c r="G4324" s="247" t="str">
        <f>IF(C4324=MAX($C$761:$C$2761),C4324,"")</f>
        <v/>
      </c>
      <c r="H4324" s="247">
        <f>_xlfn.NORM.DIST(B4324,$F$753,$F$754,0)</f>
        <v>7.3969239327327586E-230</v>
      </c>
      <c r="I4324" s="247" t="str">
        <f>IF(H4324=MAX($H$761:$H$2761),C4324,"")</f>
        <v/>
      </c>
      <c r="J4324" s="247"/>
      <c r="K4324" s="247"/>
      <c r="L4324" s="247"/>
      <c r="M4324" s="247"/>
      <c r="N4324" s="247"/>
      <c r="O4324" s="247"/>
      <c r="P4324" s="247"/>
      <c r="Q4324" s="247"/>
      <c r="R4324" s="247"/>
      <c r="AZ4324" s="259"/>
      <c r="BA4324" s="259">
        <f>BA4323+$BD$753</f>
        <v>22.83519999999853</v>
      </c>
      <c r="BB4324" s="274">
        <f t="shared" si="833"/>
        <v>1.8209611466866562E-3</v>
      </c>
      <c r="BC4324" s="259">
        <f t="shared" si="834"/>
        <v>4.6598027161194426E-6</v>
      </c>
      <c r="BD4324" s="259">
        <f t="shared" si="831"/>
        <v>4.6598027161194426E-6</v>
      </c>
      <c r="BE4324" s="254" t="str">
        <f t="shared" si="832"/>
        <v/>
      </c>
    </row>
    <row r="4325" spans="1:57" ht="20.100000000000001" customHeight="1" x14ac:dyDescent="0.25">
      <c r="A4325" s="247">
        <v>3547</v>
      </c>
      <c r="B4325" s="247">
        <f>$B$755+(A4325*$B$758)</f>
        <v>24489.575611145519</v>
      </c>
      <c r="C4325" s="247">
        <f>_xlfn.NORM.DIST($B4325,$B$752,$B$753,0)</f>
        <v>4.7989383387493513E-27</v>
      </c>
      <c r="D4325" s="247">
        <f>_xlfn.NORM.DIST($B4325,$B$752,$B$753,1)</f>
        <v>1</v>
      </c>
      <c r="E4325" s="247">
        <f>IF(OR(D4325&lt;$F$757,D4325&gt;$F$758),C4325,"")</f>
        <v>4.7989383387493513E-27</v>
      </c>
      <c r="F4325" s="247" t="str">
        <f>IF(AND(D4325&gt;$F$757,D4325&lt;$F$758),C4325,"")</f>
        <v/>
      </c>
      <c r="G4325" s="247" t="str">
        <f>IF(C4325=MAX($C$761:$C$2761),C4325,"")</f>
        <v/>
      </c>
      <c r="H4325" s="247">
        <f>_xlfn.NORM.DIST(B4325,$F$753,$F$754,0)</f>
        <v>8.4141479863381828E-230</v>
      </c>
      <c r="I4325" s="247" t="str">
        <f>IF(H4325=MAX($H$761:$H$2761),C4325,"")</f>
        <v/>
      </c>
      <c r="J4325" s="247"/>
      <c r="K4325" s="247"/>
      <c r="L4325" s="247"/>
      <c r="M4325" s="247"/>
      <c r="N4325" s="247"/>
      <c r="O4325" s="247"/>
      <c r="P4325" s="247"/>
      <c r="Q4325" s="247"/>
      <c r="R4325" s="247"/>
      <c r="AZ4325" s="259"/>
      <c r="BA4325" s="259">
        <f>BA4324+$BD$753</f>
        <v>22.841599999998529</v>
      </c>
      <c r="BB4325" s="274">
        <f t="shared" si="833"/>
        <v>1.8163013439705367E-3</v>
      </c>
      <c r="BC4325" s="259">
        <f t="shared" si="834"/>
        <v>4.6481699733506073E-6</v>
      </c>
      <c r="BD4325" s="259">
        <f t="shared" si="831"/>
        <v>4.6481699733506073E-6</v>
      </c>
      <c r="BE4325" s="254" t="str">
        <f t="shared" si="832"/>
        <v/>
      </c>
    </row>
    <row r="4326" spans="1:57" ht="20.100000000000001" customHeight="1" x14ac:dyDescent="0.25">
      <c r="A4326" s="247">
        <v>3548</v>
      </c>
      <c r="B4326" s="247">
        <f>$B$755+(A4326*$B$758)</f>
        <v>24499.190678130653</v>
      </c>
      <c r="C4326" s="247">
        <f>_xlfn.NORM.DIST($B4326,$B$752,$B$753,0)</f>
        <v>4.6072664216175586E-27</v>
      </c>
      <c r="D4326" s="247">
        <f>_xlfn.NORM.DIST($B4326,$B$752,$B$753,1)</f>
        <v>1</v>
      </c>
      <c r="E4326" s="247">
        <f>IF(OR(D4326&lt;$F$757,D4326&gt;$F$758),C4326,"")</f>
        <v>4.6072664216175586E-27</v>
      </c>
      <c r="F4326" s="247" t="str">
        <f>IF(AND(D4326&gt;$F$757,D4326&lt;$F$758),C4326,"")</f>
        <v/>
      </c>
      <c r="G4326" s="247" t="str">
        <f>IF(C4326=MAX($C$761:$C$2761),C4326,"")</f>
        <v/>
      </c>
      <c r="H4326" s="247">
        <f>_xlfn.NORM.DIST(B4326,$F$753,$F$754,0)</f>
        <v>9.5711074255591101E-230</v>
      </c>
      <c r="I4326" s="247" t="str">
        <f>IF(H4326=MAX($H$761:$H$2761),C4326,"")</f>
        <v/>
      </c>
      <c r="J4326" s="247"/>
      <c r="K4326" s="247"/>
      <c r="L4326" s="247"/>
      <c r="M4326" s="247"/>
      <c r="N4326" s="247"/>
      <c r="O4326" s="247"/>
      <c r="P4326" s="247"/>
      <c r="Q4326" s="247"/>
      <c r="R4326" s="247"/>
      <c r="AZ4326" s="259"/>
      <c r="BA4326" s="259">
        <f>BA4325+$BD$753</f>
        <v>22.847999999998528</v>
      </c>
      <c r="BB4326" s="274">
        <f t="shared" si="833"/>
        <v>1.8116531739971861E-3</v>
      </c>
      <c r="BC4326" s="259">
        <f t="shared" si="834"/>
        <v>4.636565360843347E-6</v>
      </c>
      <c r="BD4326" s="259">
        <f t="shared" si="831"/>
        <v>4.636565360843347E-6</v>
      </c>
      <c r="BE4326" s="254" t="str">
        <f t="shared" si="832"/>
        <v/>
      </c>
    </row>
    <row r="4327" spans="1:57" ht="20.100000000000001" customHeight="1" x14ac:dyDescent="0.25">
      <c r="A4327" s="247">
        <v>3549</v>
      </c>
      <c r="B4327" s="247">
        <f>$B$755+(A4327*$B$758)</f>
        <v>24508.805745115795</v>
      </c>
      <c r="C4327" s="247">
        <f>_xlfn.NORM.DIST($B4327,$B$752,$B$753,0)</f>
        <v>4.4231792020796538E-27</v>
      </c>
      <c r="D4327" s="247">
        <f>_xlfn.NORM.DIST($B4327,$B$752,$B$753,1)</f>
        <v>1</v>
      </c>
      <c r="E4327" s="247">
        <f>IF(OR(D4327&lt;$F$757,D4327&gt;$F$758),C4327,"")</f>
        <v>4.4231792020796538E-27</v>
      </c>
      <c r="F4327" s="247" t="str">
        <f>IF(AND(D4327&gt;$F$757,D4327&lt;$F$758),C4327,"")</f>
        <v/>
      </c>
      <c r="G4327" s="247" t="str">
        <f>IF(C4327=MAX($C$761:$C$2761),C4327,"")</f>
        <v/>
      </c>
      <c r="H4327" s="247">
        <f>_xlfn.NORM.DIST(B4327,$F$753,$F$754,0)</f>
        <v>1.0886976532202594E-229</v>
      </c>
      <c r="I4327" s="247" t="str">
        <f>IF(H4327=MAX($H$761:$H$2761),C4327,"")</f>
        <v/>
      </c>
      <c r="J4327" s="247"/>
      <c r="K4327" s="247"/>
      <c r="L4327" s="247"/>
      <c r="M4327" s="247"/>
      <c r="N4327" s="247"/>
      <c r="O4327" s="247"/>
      <c r="P4327" s="247"/>
      <c r="Q4327" s="247"/>
      <c r="R4327" s="247"/>
      <c r="AZ4327" s="259"/>
      <c r="BA4327" s="259">
        <f>BA4326+$BD$753</f>
        <v>22.854399999998527</v>
      </c>
      <c r="BB4327" s="274">
        <f t="shared" si="833"/>
        <v>1.8070166086363428E-3</v>
      </c>
      <c r="BC4327" s="259">
        <f t="shared" si="834"/>
        <v>4.6249888134186797E-6</v>
      </c>
      <c r="BD4327" s="259">
        <f t="shared" si="831"/>
        <v>4.6249888134186797E-6</v>
      </c>
      <c r="BE4327" s="254" t="str">
        <f t="shared" si="832"/>
        <v/>
      </c>
    </row>
    <row r="4328" spans="1:57" ht="20.100000000000001" customHeight="1" x14ac:dyDescent="0.25">
      <c r="A4328" s="247">
        <v>3550</v>
      </c>
      <c r="B4328" s="247">
        <f>$B$755+(A4328*$B$758)</f>
        <v>24518.420812100929</v>
      </c>
      <c r="C4328" s="247">
        <f>_xlfn.NORM.DIST($B4328,$B$752,$B$753,0)</f>
        <v>4.2463794001992606E-27</v>
      </c>
      <c r="D4328" s="247">
        <f>_xlfn.NORM.DIST($B4328,$B$752,$B$753,1)</f>
        <v>1</v>
      </c>
      <c r="E4328" s="247">
        <f>IF(OR(D4328&lt;$F$757,D4328&gt;$F$758),C4328,"")</f>
        <v>4.2463794001992606E-27</v>
      </c>
      <c r="F4328" s="247" t="str">
        <f>IF(AND(D4328&gt;$F$757,D4328&lt;$F$758),C4328,"")</f>
        <v/>
      </c>
      <c r="G4328" s="247" t="str">
        <f>IF(C4328=MAX($C$761:$C$2761),C4328,"")</f>
        <v/>
      </c>
      <c r="H4328" s="247">
        <f>_xlfn.NORM.DIST(B4328,$F$753,$F$754,0)</f>
        <v>1.2383557757512124E-229</v>
      </c>
      <c r="I4328" s="247" t="str">
        <f>IF(H4328=MAX($H$761:$H$2761),C4328,"")</f>
        <v/>
      </c>
      <c r="J4328" s="247"/>
      <c r="K4328" s="247"/>
      <c r="L4328" s="247"/>
      <c r="M4328" s="247"/>
      <c r="N4328" s="247"/>
      <c r="O4328" s="247"/>
      <c r="P4328" s="247"/>
      <c r="Q4328" s="247"/>
      <c r="R4328" s="247"/>
      <c r="AZ4328" s="259"/>
      <c r="BA4328" s="259">
        <f>BA4327+$BD$753</f>
        <v>22.860799999998527</v>
      </c>
      <c r="BB4328" s="274">
        <f t="shared" si="833"/>
        <v>1.8023916198229241E-3</v>
      </c>
      <c r="BC4328" s="259">
        <f t="shared" si="834"/>
        <v>4.6134402660435569E-6</v>
      </c>
      <c r="BD4328" s="259">
        <f t="shared" si="831"/>
        <v>4.6134402660435569E-6</v>
      </c>
      <c r="BE4328" s="254" t="str">
        <f t="shared" si="832"/>
        <v/>
      </c>
    </row>
    <row r="4329" spans="1:57" ht="20.100000000000001" customHeight="1" x14ac:dyDescent="0.25">
      <c r="A4329" s="247">
        <v>3551</v>
      </c>
      <c r="B4329" s="247">
        <f>$B$755+(A4329*$B$758)</f>
        <v>24528.035879086063</v>
      </c>
      <c r="C4329" s="247">
        <f>_xlfn.NORM.DIST($B4329,$B$752,$B$753,0)</f>
        <v>4.0765812735913985E-27</v>
      </c>
      <c r="D4329" s="247">
        <f>_xlfn.NORM.DIST($B4329,$B$752,$B$753,1)</f>
        <v>1</v>
      </c>
      <c r="E4329" s="247">
        <f>IF(OR(D4329&lt;$F$757,D4329&gt;$F$758),C4329,"")</f>
        <v>4.0765812735913985E-27</v>
      </c>
      <c r="F4329" s="247" t="str">
        <f>IF(AND(D4329&gt;$F$757,D4329&lt;$F$758),C4329,"")</f>
        <v/>
      </c>
      <c r="G4329" s="247" t="str">
        <f>IF(C4329=MAX($C$761:$C$2761),C4329,"")</f>
        <v/>
      </c>
      <c r="H4329" s="247">
        <f>_xlfn.NORM.DIST(B4329,$F$753,$F$754,0)</f>
        <v>1.408564156078007E-229</v>
      </c>
      <c r="I4329" s="247" t="str">
        <f>IF(H4329=MAX($H$761:$H$2761),C4329,"")</f>
        <v/>
      </c>
      <c r="J4329" s="247"/>
      <c r="K4329" s="247"/>
      <c r="L4329" s="247"/>
      <c r="M4329" s="247"/>
      <c r="N4329" s="247"/>
      <c r="O4329" s="247"/>
      <c r="P4329" s="247"/>
      <c r="Q4329" s="247"/>
      <c r="R4329" s="247"/>
      <c r="AZ4329" s="259"/>
      <c r="BA4329" s="259">
        <f>BA4328+$BD$753</f>
        <v>22.867199999998526</v>
      </c>
      <c r="BB4329" s="274">
        <f t="shared" si="833"/>
        <v>1.7977781795568805E-3</v>
      </c>
      <c r="BC4329" s="259">
        <f t="shared" si="834"/>
        <v>4.6019196538356344E-6</v>
      </c>
      <c r="BD4329" s="259">
        <f t="shared" si="831"/>
        <v>4.6019196538356344E-6</v>
      </c>
      <c r="BE4329" s="254" t="str">
        <f t="shared" si="832"/>
        <v/>
      </c>
    </row>
    <row r="4330" spans="1:57" ht="20.100000000000001" customHeight="1" x14ac:dyDescent="0.25">
      <c r="A4330" s="248">
        <v>3552</v>
      </c>
      <c r="B4330" s="247">
        <f>$B$755+(A4330*$B$758)</f>
        <v>24537.650946071204</v>
      </c>
      <c r="C4330" s="247">
        <f>_xlfn.NORM.DIST($B4330,$B$752,$B$753,0)</f>
        <v>3.9135101741744568E-27</v>
      </c>
      <c r="D4330" s="247">
        <f>_xlfn.NORM.DIST($B4330,$B$752,$B$753,1)</f>
        <v>1</v>
      </c>
      <c r="E4330" s="247">
        <f>IF(OR(D4330&lt;$F$757,D4330&gt;$F$758),C4330,"")</f>
        <v>3.9135101741744568E-27</v>
      </c>
      <c r="F4330" s="247" t="str">
        <f>IF(AND(D4330&gt;$F$757,D4330&lt;$F$758),C4330,"")</f>
        <v/>
      </c>
      <c r="G4330" s="247" t="str">
        <f>IF(C4330=MAX($C$761:$C$2761),C4330,"")</f>
        <v/>
      </c>
      <c r="H4330" s="247">
        <f>_xlfn.NORM.DIST(B4330,$F$753,$F$754,0)</f>
        <v>1.6021415461082085E-229</v>
      </c>
      <c r="I4330" s="247" t="str">
        <f>IF(H4330=MAX($H$761:$H$2761),C4330,"")</f>
        <v/>
      </c>
      <c r="J4330" s="247"/>
      <c r="K4330" s="247"/>
      <c r="L4330" s="247"/>
      <c r="M4330" s="247"/>
      <c r="N4330" s="247"/>
      <c r="O4330" s="247"/>
      <c r="P4330" s="247"/>
      <c r="Q4330" s="247"/>
      <c r="R4330" s="247"/>
      <c r="AZ4330" s="259"/>
      <c r="BA4330" s="259">
        <f>BA4329+$BD$753</f>
        <v>22.873599999998525</v>
      </c>
      <c r="BB4330" s="274">
        <f t="shared" si="833"/>
        <v>1.7931762599030449E-3</v>
      </c>
      <c r="BC4330" s="259">
        <f t="shared" si="834"/>
        <v>4.5904269120402869E-6</v>
      </c>
      <c r="BD4330" s="259">
        <f t="shared" si="831"/>
        <v>4.5904269120402869E-6</v>
      </c>
      <c r="BE4330" s="254" t="str">
        <f t="shared" si="832"/>
        <v/>
      </c>
    </row>
    <row r="4331" spans="1:57" ht="20.100000000000001" customHeight="1" x14ac:dyDescent="0.25">
      <c r="A4331" s="247">
        <v>3553</v>
      </c>
      <c r="B4331" s="247">
        <f>$B$755+(A4331*$B$758)</f>
        <v>24547.266013056338</v>
      </c>
      <c r="C4331" s="247">
        <f>_xlfn.NORM.DIST($B4331,$B$752,$B$753,0)</f>
        <v>3.7569021217734977E-27</v>
      </c>
      <c r="D4331" s="247">
        <f>_xlfn.NORM.DIST($B4331,$B$752,$B$753,1)</f>
        <v>1</v>
      </c>
      <c r="E4331" s="247">
        <f>IF(OR(D4331&lt;$F$757,D4331&gt;$F$758),C4331,"")</f>
        <v>3.7569021217734977E-27</v>
      </c>
      <c r="F4331" s="247" t="str">
        <f>IF(AND(D4331&gt;$F$757,D4331&lt;$F$758),C4331,"")</f>
        <v/>
      </c>
      <c r="G4331" s="247" t="str">
        <f>IF(C4331=MAX($C$761:$C$2761),C4331,"")</f>
        <v/>
      </c>
      <c r="H4331" s="247">
        <f>_xlfn.NORM.DIST(B4331,$F$753,$F$754,0)</f>
        <v>1.8222929025262495E-229</v>
      </c>
      <c r="I4331" s="247" t="str">
        <f>IF(H4331=MAX($H$761:$H$2761),C4331,"")</f>
        <v/>
      </c>
      <c r="J4331" s="247"/>
      <c r="K4331" s="247"/>
      <c r="L4331" s="247"/>
      <c r="M4331" s="247"/>
      <c r="N4331" s="247"/>
      <c r="O4331" s="247"/>
      <c r="P4331" s="247"/>
      <c r="Q4331" s="247"/>
      <c r="R4331" s="247"/>
      <c r="AZ4331" s="259"/>
      <c r="BA4331" s="259">
        <f>BA4330+$BD$753</f>
        <v>22.879999999998525</v>
      </c>
      <c r="BB4331" s="274">
        <f t="shared" si="833"/>
        <v>1.7885858329910046E-3</v>
      </c>
      <c r="BC4331" s="259">
        <f t="shared" si="834"/>
        <v>4.5789619760566291E-6</v>
      </c>
      <c r="BD4331" s="259">
        <f t="shared" si="831"/>
        <v>4.5789619760566291E-6</v>
      </c>
      <c r="BE4331" s="254" t="str">
        <f t="shared" si="832"/>
        <v/>
      </c>
    </row>
    <row r="4332" spans="1:57" ht="20.100000000000001" customHeight="1" x14ac:dyDescent="0.25">
      <c r="A4332" s="247">
        <v>3554</v>
      </c>
      <c r="B4332" s="247">
        <f>$B$755+(A4332*$B$758)</f>
        <v>24556.881080041479</v>
      </c>
      <c r="C4332" s="247">
        <f>_xlfn.NORM.DIST($B4332,$B$752,$B$753,0)</f>
        <v>3.6065033939390697E-27</v>
      </c>
      <c r="D4332" s="247">
        <f>_xlfn.NORM.DIST($B4332,$B$752,$B$753,1)</f>
        <v>1</v>
      </c>
      <c r="E4332" s="247">
        <f>IF(OR(D4332&lt;$F$757,D4332&gt;$F$758),C4332,"")</f>
        <v>3.6065033939390697E-27</v>
      </c>
      <c r="F4332" s="247" t="str">
        <f>IF(AND(D4332&gt;$F$757,D4332&lt;$F$758),C4332,"")</f>
        <v/>
      </c>
      <c r="G4332" s="247" t="str">
        <f>IF(C4332=MAX($C$761:$C$2761),C4332,"")</f>
        <v/>
      </c>
      <c r="H4332" s="247">
        <f>_xlfn.NORM.DIST(B4332,$F$753,$F$754,0)</f>
        <v>2.0726622432750053E-229</v>
      </c>
      <c r="I4332" s="247" t="str">
        <f>IF(H4332=MAX($H$761:$H$2761),C4332,"")</f>
        <v/>
      </c>
      <c r="J4332" s="247"/>
      <c r="K4332" s="247"/>
      <c r="L4332" s="247"/>
      <c r="M4332" s="247"/>
      <c r="N4332" s="247"/>
      <c r="O4332" s="247"/>
      <c r="P4332" s="247"/>
      <c r="Q4332" s="247"/>
      <c r="R4332" s="247"/>
      <c r="AZ4332" s="259"/>
      <c r="BA4332" s="259">
        <f>BA4331+$BD$753</f>
        <v>22.886399999998524</v>
      </c>
      <c r="BB4332" s="274">
        <f t="shared" si="833"/>
        <v>1.784006871014948E-3</v>
      </c>
      <c r="BC4332" s="259">
        <f t="shared" si="834"/>
        <v>4.5675247814084587E-6</v>
      </c>
      <c r="BD4332" s="259">
        <f t="shared" si="831"/>
        <v>4.5675247814084587E-6</v>
      </c>
      <c r="BE4332" s="254" t="str">
        <f t="shared" si="832"/>
        <v/>
      </c>
    </row>
    <row r="4333" spans="1:57" ht="20.100000000000001" customHeight="1" x14ac:dyDescent="0.25">
      <c r="A4333" s="247">
        <v>3555</v>
      </c>
      <c r="B4333" s="247">
        <f>$B$755+(A4333*$B$758)</f>
        <v>24566.496147026613</v>
      </c>
      <c r="C4333" s="247">
        <f>_xlfn.NORM.DIST($B4333,$B$752,$B$753,0)</f>
        <v>3.462070131375167E-27</v>
      </c>
      <c r="D4333" s="247">
        <f>_xlfn.NORM.DIST($B4333,$B$752,$B$753,1)</f>
        <v>1</v>
      </c>
      <c r="E4333" s="247">
        <f>IF(OR(D4333&lt;$F$757,D4333&gt;$F$758),C4333,"")</f>
        <v>3.462070131375167E-27</v>
      </c>
      <c r="F4333" s="247" t="str">
        <f>IF(AND(D4333&gt;$F$757,D4333&lt;$F$758),C4333,"")</f>
        <v/>
      </c>
      <c r="G4333" s="247" t="str">
        <f>IF(C4333=MAX($C$761:$C$2761),C4333,"")</f>
        <v/>
      </c>
      <c r="H4333" s="247">
        <f>_xlfn.NORM.DIST(B4333,$F$753,$F$754,0)</f>
        <v>2.3573927300222108E-229</v>
      </c>
      <c r="I4333" s="247" t="str">
        <f>IF(H4333=MAX($H$761:$H$2761),C4333,"")</f>
        <v/>
      </c>
      <c r="J4333" s="247"/>
      <c r="K4333" s="247"/>
      <c r="L4333" s="247"/>
      <c r="M4333" s="247"/>
      <c r="N4333" s="247"/>
      <c r="O4333" s="247"/>
      <c r="P4333" s="247"/>
      <c r="Q4333" s="247"/>
      <c r="R4333" s="247"/>
      <c r="AZ4333" s="259"/>
      <c r="BA4333" s="259">
        <f>BA4332+$BD$753</f>
        <v>22.892799999998523</v>
      </c>
      <c r="BB4333" s="274">
        <f t="shared" si="833"/>
        <v>1.7794393462335395E-3</v>
      </c>
      <c r="BC4333" s="259">
        <f t="shared" si="834"/>
        <v>4.5561152637780839E-6</v>
      </c>
      <c r="BD4333" s="259">
        <f t="shared" si="831"/>
        <v>4.5561152637780839E-6</v>
      </c>
      <c r="BE4333" s="254" t="str">
        <f t="shared" si="832"/>
        <v/>
      </c>
    </row>
    <row r="4334" spans="1:57" ht="20.100000000000001" customHeight="1" x14ac:dyDescent="0.25">
      <c r="A4334" s="247">
        <v>3556</v>
      </c>
      <c r="B4334" s="247">
        <f>$B$755+(A4334*$B$758)</f>
        <v>24576.111214011755</v>
      </c>
      <c r="C4334" s="247">
        <f>_xlfn.NORM.DIST($B4334,$B$752,$B$753,0)</f>
        <v>3.3233679583839858E-27</v>
      </c>
      <c r="D4334" s="247">
        <f>_xlfn.NORM.DIST($B4334,$B$752,$B$753,1)</f>
        <v>1</v>
      </c>
      <c r="E4334" s="247">
        <f>IF(OR(D4334&lt;$F$757,D4334&gt;$F$758),C4334,"")</f>
        <v>3.3233679583839858E-27</v>
      </c>
      <c r="F4334" s="247" t="str">
        <f>IF(AND(D4334&gt;$F$757,D4334&lt;$F$758),C4334,"")</f>
        <v/>
      </c>
      <c r="G4334" s="247" t="str">
        <f>IF(C4334=MAX($C$761:$C$2761),C4334,"")</f>
        <v/>
      </c>
      <c r="H4334" s="247">
        <f>_xlfn.NORM.DIST(B4334,$F$753,$F$754,0)</f>
        <v>2.6811949633844324E-229</v>
      </c>
      <c r="I4334" s="247" t="str">
        <f>IF(H4334=MAX($H$761:$H$2761),C4334,"")</f>
        <v/>
      </c>
      <c r="J4334" s="247"/>
      <c r="K4334" s="247"/>
      <c r="L4334" s="247"/>
      <c r="M4334" s="247"/>
      <c r="N4334" s="247"/>
      <c r="O4334" s="247"/>
      <c r="P4334" s="247"/>
      <c r="Q4334" s="247"/>
      <c r="R4334" s="247"/>
      <c r="AZ4334" s="259"/>
      <c r="BA4334" s="259">
        <f>BA4333+$BD$753</f>
        <v>22.899199999998523</v>
      </c>
      <c r="BB4334" s="274">
        <f t="shared" si="833"/>
        <v>1.7748832309697614E-3</v>
      </c>
      <c r="BC4334" s="259">
        <f t="shared" si="834"/>
        <v>4.5447333589798689E-6</v>
      </c>
      <c r="BD4334" s="259">
        <f t="shared" si="831"/>
        <v>4.5447333589798689E-6</v>
      </c>
      <c r="BE4334" s="254" t="str">
        <f t="shared" si="832"/>
        <v/>
      </c>
    </row>
    <row r="4335" spans="1:57" ht="20.100000000000001" customHeight="1" x14ac:dyDescent="0.25">
      <c r="A4335" s="247">
        <v>3557</v>
      </c>
      <c r="B4335" s="247">
        <f>$B$755+(A4335*$B$758)</f>
        <v>24585.726280996889</v>
      </c>
      <c r="C4335" s="247">
        <f>_xlfn.NORM.DIST($B4335,$B$752,$B$753,0)</f>
        <v>3.1901716177676346E-27</v>
      </c>
      <c r="D4335" s="247">
        <f>_xlfn.NORM.DIST($B4335,$B$752,$B$753,1)</f>
        <v>1</v>
      </c>
      <c r="E4335" s="247">
        <f>IF(OR(D4335&lt;$F$757,D4335&gt;$F$758),C4335,"")</f>
        <v>3.1901716177676346E-27</v>
      </c>
      <c r="F4335" s="247" t="str">
        <f>IF(AND(D4335&gt;$F$757,D4335&lt;$F$758),C4335,"")</f>
        <v/>
      </c>
      <c r="G4335" s="247" t="str">
        <f>IF(C4335=MAX($C$761:$C$2761),C4335,"")</f>
        <v/>
      </c>
      <c r="H4335" s="247">
        <f>_xlfn.NORM.DIST(B4335,$F$753,$F$754,0)</f>
        <v>3.0494246122606088E-229</v>
      </c>
      <c r="I4335" s="247" t="str">
        <f>IF(H4335=MAX($H$761:$H$2761),C4335,"")</f>
        <v/>
      </c>
      <c r="J4335" s="247"/>
      <c r="K4335" s="247"/>
      <c r="L4335" s="247"/>
      <c r="M4335" s="247"/>
      <c r="N4335" s="247"/>
      <c r="O4335" s="247"/>
      <c r="P4335" s="247"/>
      <c r="Q4335" s="247"/>
      <c r="R4335" s="247"/>
      <c r="AZ4335" s="259"/>
      <c r="BA4335" s="259">
        <f>BA4334+$BD$753</f>
        <v>22.905599999998522</v>
      </c>
      <c r="BB4335" s="274">
        <f t="shared" si="833"/>
        <v>1.7703384976107816E-3</v>
      </c>
      <c r="BC4335" s="259">
        <f t="shared" si="834"/>
        <v>4.5333790029650038E-6</v>
      </c>
      <c r="BD4335" s="259">
        <f t="shared" si="831"/>
        <v>4.5333790029650038E-6</v>
      </c>
      <c r="BE4335" s="254" t="str">
        <f t="shared" si="832"/>
        <v/>
      </c>
    </row>
    <row r="4336" spans="1:57" ht="20.100000000000001" customHeight="1" x14ac:dyDescent="0.25">
      <c r="A4336" s="248">
        <v>3558</v>
      </c>
      <c r="B4336" s="247">
        <f>$B$755+(A4336*$B$758)</f>
        <v>24595.34134798203</v>
      </c>
      <c r="C4336" s="247">
        <f>_xlfn.NORM.DIST($B4336,$B$752,$B$753,0)</f>
        <v>3.0622646196365487E-27</v>
      </c>
      <c r="D4336" s="247">
        <f>_xlfn.NORM.DIST($B4336,$B$752,$B$753,1)</f>
        <v>1</v>
      </c>
      <c r="E4336" s="247">
        <f>IF(OR(D4336&lt;$F$757,D4336&gt;$F$758),C4336,"")</f>
        <v>3.0622646196365487E-27</v>
      </c>
      <c r="F4336" s="247" t="str">
        <f>IF(AND(D4336&gt;$F$757,D4336&lt;$F$758),C4336,"")</f>
        <v/>
      </c>
      <c r="G4336" s="247" t="str">
        <f>IF(C4336=MAX($C$761:$C$2761),C4336,"")</f>
        <v/>
      </c>
      <c r="H4336" s="247">
        <f>_xlfn.NORM.DIST(B4336,$F$753,$F$754,0)</f>
        <v>3.4681706515911706E-229</v>
      </c>
      <c r="I4336" s="247" t="str">
        <f>IF(H4336=MAX($H$761:$H$2761),C4336,"")</f>
        <v/>
      </c>
      <c r="J4336" s="247"/>
      <c r="K4336" s="247"/>
      <c r="L4336" s="247"/>
      <c r="M4336" s="247"/>
      <c r="N4336" s="247"/>
      <c r="O4336" s="247"/>
      <c r="P4336" s="247"/>
      <c r="Q4336" s="247"/>
      <c r="R4336" s="247"/>
      <c r="AZ4336" s="259"/>
      <c r="BA4336" s="259">
        <f>BA4335+$BD$753</f>
        <v>22.911999999998521</v>
      </c>
      <c r="BB4336" s="274">
        <f t="shared" si="833"/>
        <v>1.7658051186078166E-3</v>
      </c>
      <c r="BC4336" s="259">
        <f t="shared" si="834"/>
        <v>4.5220521318271433E-6</v>
      </c>
      <c r="BD4336" s="259">
        <f t="shared" si="831"/>
        <v>4.5220521318271433E-6</v>
      </c>
      <c r="BE4336" s="254" t="str">
        <f t="shared" si="832"/>
        <v/>
      </c>
    </row>
    <row r="4337" spans="1:57" ht="20.100000000000001" customHeight="1" x14ac:dyDescent="0.25">
      <c r="A4337" s="247">
        <v>3559</v>
      </c>
      <c r="B4337" s="247">
        <f>$B$755+(A4337*$B$758)</f>
        <v>24604.956414967164</v>
      </c>
      <c r="C4337" s="247">
        <f>_xlfn.NORM.DIST($B4337,$B$752,$B$753,0)</f>
        <v>2.9394389036057414E-27</v>
      </c>
      <c r="D4337" s="247">
        <f>_xlfn.NORM.DIST($B4337,$B$752,$B$753,1)</f>
        <v>1</v>
      </c>
      <c r="E4337" s="247">
        <f>IF(OR(D4337&lt;$F$757,D4337&gt;$F$758),C4337,"")</f>
        <v>2.9394389036057414E-27</v>
      </c>
      <c r="F4337" s="247" t="str">
        <f>IF(AND(D4337&gt;$F$757,D4337&lt;$F$758),C4337,"")</f>
        <v/>
      </c>
      <c r="G4337" s="247" t="str">
        <f>IF(C4337=MAX($C$761:$C$2761),C4337,"")</f>
        <v/>
      </c>
      <c r="H4337" s="247">
        <f>_xlfn.NORM.DIST(B4337,$F$753,$F$754,0)</f>
        <v>3.9443556566094952E-229</v>
      </c>
      <c r="I4337" s="247" t="str">
        <f>IF(H4337=MAX($H$761:$H$2761),C4337,"")</f>
        <v/>
      </c>
      <c r="J4337" s="247"/>
      <c r="K4337" s="247"/>
      <c r="L4337" s="247"/>
      <c r="M4337" s="247"/>
      <c r="N4337" s="247"/>
      <c r="O4337" s="247"/>
      <c r="P4337" s="247"/>
      <c r="Q4337" s="247"/>
      <c r="R4337" s="247"/>
      <c r="AZ4337" s="259"/>
      <c r="BA4337" s="259">
        <f>BA4336+$BD$753</f>
        <v>22.91839999999852</v>
      </c>
      <c r="BB4337" s="274">
        <f t="shared" si="833"/>
        <v>1.7612830664759894E-3</v>
      </c>
      <c r="BC4337" s="259">
        <f t="shared" si="834"/>
        <v>4.5107526818050081E-6</v>
      </c>
      <c r="BD4337" s="259">
        <f t="shared" si="831"/>
        <v>4.5107526818050081E-6</v>
      </c>
      <c r="BE4337" s="254" t="str">
        <f t="shared" si="832"/>
        <v/>
      </c>
    </row>
    <row r="4338" spans="1:57" ht="20.100000000000001" customHeight="1" x14ac:dyDescent="0.25">
      <c r="A4338" s="247">
        <v>3560</v>
      </c>
      <c r="B4338" s="247">
        <f>$B$755+(A4338*$B$758)</f>
        <v>24614.571481952305</v>
      </c>
      <c r="C4338" s="247">
        <f>_xlfn.NORM.DIST($B4338,$B$752,$B$753,0)</f>
        <v>2.8214945138689342E-27</v>
      </c>
      <c r="D4338" s="247">
        <f>_xlfn.NORM.DIST($B4338,$B$752,$B$753,1)</f>
        <v>1</v>
      </c>
      <c r="E4338" s="247">
        <f>IF(OR(D4338&lt;$F$757,D4338&gt;$F$758),C4338,"")</f>
        <v>2.8214945138689342E-27</v>
      </c>
      <c r="F4338" s="247" t="str">
        <f>IF(AND(D4338&gt;$F$757,D4338&lt;$F$758),C4338,"")</f>
        <v/>
      </c>
      <c r="G4338" s="247" t="str">
        <f>IF(C4338=MAX($C$761:$C$2761),C4338,"")</f>
        <v/>
      </c>
      <c r="H4338" s="247">
        <f>_xlfn.NORM.DIST(B4338,$F$753,$F$754,0)</f>
        <v>4.4858497991201412E-229</v>
      </c>
      <c r="I4338" s="247" t="str">
        <f>IF(H4338=MAX($H$761:$H$2761),C4338,"")</f>
        <v/>
      </c>
      <c r="J4338" s="247"/>
      <c r="K4338" s="247"/>
      <c r="L4338" s="247"/>
      <c r="M4338" s="247"/>
      <c r="N4338" s="247"/>
      <c r="O4338" s="247"/>
      <c r="P4338" s="247"/>
      <c r="Q4338" s="247"/>
      <c r="R4338" s="247"/>
      <c r="AZ4338" s="259"/>
      <c r="BA4338" s="259">
        <f>BA4337+$BD$753</f>
        <v>22.92479999999852</v>
      </c>
      <c r="BB4338" s="274">
        <f t="shared" si="833"/>
        <v>1.7567723137941844E-3</v>
      </c>
      <c r="BC4338" s="259">
        <f t="shared" si="834"/>
        <v>4.4994805892661222E-6</v>
      </c>
      <c r="BD4338" s="259">
        <f t="shared" si="831"/>
        <v>4.4994805892661222E-6</v>
      </c>
      <c r="BE4338" s="254" t="str">
        <f t="shared" si="832"/>
        <v/>
      </c>
    </row>
    <row r="4339" spans="1:57" ht="20.100000000000001" customHeight="1" x14ac:dyDescent="0.25">
      <c r="A4339" s="247">
        <v>3561</v>
      </c>
      <c r="B4339" s="247">
        <f>$B$755+(A4339*$B$758)</f>
        <v>24624.18654893744</v>
      </c>
      <c r="C4339" s="247">
        <f>_xlfn.NORM.DIST($B4339,$B$752,$B$753,0)</f>
        <v>2.7082392866698786E-27</v>
      </c>
      <c r="D4339" s="247">
        <f>_xlfn.NORM.DIST($B4339,$B$752,$B$753,1)</f>
        <v>1</v>
      </c>
      <c r="E4339" s="247">
        <f>IF(OR(D4339&lt;$F$757,D4339&gt;$F$758),C4339,"")</f>
        <v>2.7082392866698786E-27</v>
      </c>
      <c r="F4339" s="247" t="str">
        <f>IF(AND(D4339&gt;$F$757,D4339&lt;$F$758),C4339,"")</f>
        <v/>
      </c>
      <c r="G4339" s="247" t="str">
        <f>IF(C4339=MAX($C$761:$C$2761),C4339,"")</f>
        <v/>
      </c>
      <c r="H4339" s="247">
        <f>_xlfn.NORM.DIST(B4339,$F$753,$F$754,0)</f>
        <v>5.1016004156606868E-229</v>
      </c>
      <c r="I4339" s="247" t="str">
        <f>IF(H4339=MAX($H$761:$H$2761),C4339,"")</f>
        <v/>
      </c>
      <c r="J4339" s="247"/>
      <c r="K4339" s="247"/>
      <c r="L4339" s="247"/>
      <c r="M4339" s="247"/>
      <c r="N4339" s="247"/>
      <c r="O4339" s="247"/>
      <c r="P4339" s="247"/>
      <c r="Q4339" s="247"/>
      <c r="R4339" s="247"/>
      <c r="AZ4339" s="259"/>
      <c r="BA4339" s="259">
        <f>BA4338+$BD$753</f>
        <v>22.931199999998519</v>
      </c>
      <c r="BB4339" s="274">
        <f t="shared" si="833"/>
        <v>1.7522728332049183E-3</v>
      </c>
      <c r="BC4339" s="259">
        <f t="shared" si="834"/>
        <v>4.4882357907287136E-6</v>
      </c>
      <c r="BD4339" s="259">
        <f t="shared" si="831"/>
        <v>4.4882357907287136E-6</v>
      </c>
      <c r="BE4339" s="254" t="str">
        <f t="shared" si="832"/>
        <v/>
      </c>
    </row>
    <row r="4340" spans="1:57" ht="20.100000000000001" customHeight="1" x14ac:dyDescent="0.25">
      <c r="A4340" s="247">
        <v>3562</v>
      </c>
      <c r="B4340" s="247">
        <f>$B$755+(A4340*$B$758)</f>
        <v>24633.801615922581</v>
      </c>
      <c r="C4340" s="247">
        <f>_xlfn.NORM.DIST($B4340,$B$752,$B$753,0)</f>
        <v>2.599488549698818E-27</v>
      </c>
      <c r="D4340" s="247">
        <f>_xlfn.NORM.DIST($B4340,$B$752,$B$753,1)</f>
        <v>1</v>
      </c>
      <c r="E4340" s="247">
        <f>IF(OR(D4340&lt;$F$757,D4340&gt;$F$758),C4340,"")</f>
        <v>2.599488549698818E-27</v>
      </c>
      <c r="F4340" s="247" t="str">
        <f>IF(AND(D4340&gt;$F$757,D4340&lt;$F$758),C4340,"")</f>
        <v/>
      </c>
      <c r="G4340" s="247" t="str">
        <f>IF(C4340=MAX($C$761:$C$2761),C4340,"")</f>
        <v/>
      </c>
      <c r="H4340" s="247">
        <f>_xlfn.NORM.DIST(B4340,$F$753,$F$754,0)</f>
        <v>5.8017792722963382E-229</v>
      </c>
      <c r="I4340" s="247" t="str">
        <f>IF(H4340=MAX($H$761:$H$2761),C4340,"")</f>
        <v/>
      </c>
      <c r="J4340" s="247"/>
      <c r="K4340" s="247"/>
      <c r="L4340" s="247"/>
      <c r="M4340" s="247"/>
      <c r="N4340" s="247"/>
      <c r="O4340" s="247"/>
      <c r="P4340" s="247"/>
      <c r="Q4340" s="247"/>
      <c r="R4340" s="247"/>
      <c r="AZ4340" s="259"/>
      <c r="BA4340" s="259">
        <f>BA4339+$BD$753</f>
        <v>22.937599999998518</v>
      </c>
      <c r="BB4340" s="274">
        <f t="shared" si="833"/>
        <v>1.7477845974141896E-3</v>
      </c>
      <c r="BC4340" s="259">
        <f t="shared" si="834"/>
        <v>4.4770182228391631E-6</v>
      </c>
      <c r="BD4340" s="259">
        <f t="shared" ref="BD4340:BD4403" si="835">IF(BB4340&lt;(1-$AZ$760),BC4340,"")</f>
        <v>4.4770182228391631E-6</v>
      </c>
      <c r="BE4340" s="254" t="str">
        <f t="shared" ref="BE4340:BE4403" si="836">IF(BB4340&lt;(1-$AZ$766),BC4340,"")</f>
        <v/>
      </c>
    </row>
    <row r="4341" spans="1:57" ht="20.100000000000001" customHeight="1" x14ac:dyDescent="0.25">
      <c r="A4341" s="247">
        <v>3563</v>
      </c>
      <c r="B4341" s="247">
        <f>$B$755+(A4341*$B$758)</f>
        <v>24643.416682907715</v>
      </c>
      <c r="C4341" s="247">
        <f>_xlfn.NORM.DIST($B4341,$B$752,$B$753,0)</f>
        <v>2.4950648329667433E-27</v>
      </c>
      <c r="D4341" s="247">
        <f>_xlfn.NORM.DIST($B4341,$B$752,$B$753,1)</f>
        <v>1</v>
      </c>
      <c r="E4341" s="247">
        <f>IF(OR(D4341&lt;$F$757,D4341&gt;$F$758),C4341,"")</f>
        <v>2.4950648329667433E-27</v>
      </c>
      <c r="F4341" s="247" t="str">
        <f>IF(AND(D4341&gt;$F$757,D4341&lt;$F$758),C4341,"")</f>
        <v/>
      </c>
      <c r="G4341" s="247" t="str">
        <f>IF(C4341=MAX($C$761:$C$2761),C4341,"")</f>
        <v/>
      </c>
      <c r="H4341" s="247">
        <f>_xlfn.NORM.DIST(B4341,$F$753,$F$754,0)</f>
        <v>6.5979499404025545E-229</v>
      </c>
      <c r="I4341" s="247" t="str">
        <f>IF(H4341=MAX($H$761:$H$2761),C4341,"")</f>
        <v/>
      </c>
      <c r="J4341" s="247"/>
      <c r="K4341" s="247"/>
      <c r="L4341" s="247"/>
      <c r="M4341" s="247"/>
      <c r="N4341" s="247"/>
      <c r="O4341" s="247"/>
      <c r="P4341" s="247"/>
      <c r="Q4341" s="247"/>
      <c r="R4341" s="247"/>
      <c r="AZ4341" s="259"/>
      <c r="BA4341" s="259">
        <f>BA4340+$BD$753</f>
        <v>22.943999999998518</v>
      </c>
      <c r="BB4341" s="274">
        <f t="shared" ref="BB4341:BB4404" si="837">_xlfn.CHISQ.DIST.RT(BA4341,7)</f>
        <v>1.7433075791913504E-3</v>
      </c>
      <c r="BC4341" s="259">
        <f t="shared" ref="BC4341:BC4404" si="838">BB4341-BB4342</f>
        <v>4.465827822383063E-6</v>
      </c>
      <c r="BD4341" s="259">
        <f t="shared" si="835"/>
        <v>4.465827822383063E-6</v>
      </c>
      <c r="BE4341" s="254" t="str">
        <f t="shared" si="836"/>
        <v/>
      </c>
    </row>
    <row r="4342" spans="1:57" ht="20.100000000000001" customHeight="1" x14ac:dyDescent="0.25">
      <c r="A4342" s="247">
        <v>3564</v>
      </c>
      <c r="B4342" s="247">
        <f>$B$755+(A4342*$B$758)</f>
        <v>24653.031749892856</v>
      </c>
      <c r="C4342" s="247">
        <f>_xlfn.NORM.DIST($B4342,$B$752,$B$753,0)</f>
        <v>2.3947975907218008E-27</v>
      </c>
      <c r="D4342" s="247">
        <f>_xlfn.NORM.DIST($B4342,$B$752,$B$753,1)</f>
        <v>1</v>
      </c>
      <c r="E4342" s="247">
        <f>IF(OR(D4342&lt;$F$757,D4342&gt;$F$758),C4342,"")</f>
        <v>2.3947975907218008E-27</v>
      </c>
      <c r="F4342" s="247" t="str">
        <f>IF(AND(D4342&gt;$F$757,D4342&lt;$F$758),C4342,"")</f>
        <v/>
      </c>
      <c r="G4342" s="247" t="str">
        <f>IF(C4342=MAX($C$761:$C$2761),C4342,"")</f>
        <v/>
      </c>
      <c r="H4342" s="247">
        <f>_xlfn.NORM.DIST(B4342,$F$753,$F$754,0)</f>
        <v>7.5032580267936142E-229</v>
      </c>
      <c r="I4342" s="247" t="str">
        <f>IF(H4342=MAX($H$761:$H$2761),C4342,"")</f>
        <v/>
      </c>
      <c r="J4342" s="247"/>
      <c r="K4342" s="247"/>
      <c r="L4342" s="247"/>
      <c r="M4342" s="247"/>
      <c r="N4342" s="247"/>
      <c r="O4342" s="247"/>
      <c r="P4342" s="247"/>
      <c r="Q4342" s="247"/>
      <c r="R4342" s="247"/>
      <c r="AZ4342" s="259"/>
      <c r="BA4342" s="259">
        <f>BA4341+$BD$753</f>
        <v>22.950399999998517</v>
      </c>
      <c r="BB4342" s="274">
        <f t="shared" si="837"/>
        <v>1.7388417513689673E-3</v>
      </c>
      <c r="BC4342" s="259">
        <f t="shared" si="838"/>
        <v>4.4546645262954088E-6</v>
      </c>
      <c r="BD4342" s="259">
        <f t="shared" si="835"/>
        <v>4.4546645262954088E-6</v>
      </c>
      <c r="BE4342" s="254" t="str">
        <f t="shared" si="836"/>
        <v/>
      </c>
    </row>
    <row r="4343" spans="1:57" ht="20.100000000000001" customHeight="1" x14ac:dyDescent="0.25">
      <c r="A4343" s="248">
        <v>3565</v>
      </c>
      <c r="B4343" s="247">
        <f>$B$755+(A4343*$B$758)</f>
        <v>24662.64681687799</v>
      </c>
      <c r="C4343" s="247">
        <f>_xlfn.NORM.DIST($B4343,$B$752,$B$753,0)</f>
        <v>2.29852293399286E-27</v>
      </c>
      <c r="D4343" s="247">
        <f>_xlfn.NORM.DIST($B4343,$B$752,$B$753,1)</f>
        <v>1</v>
      </c>
      <c r="E4343" s="247">
        <f>IF(OR(D4343&lt;$F$757,D4343&gt;$F$758),C4343,"")</f>
        <v>2.29852293399286E-27</v>
      </c>
      <c r="F4343" s="247" t="str">
        <f>IF(AND(D4343&gt;$F$757,D4343&lt;$F$758),C4343,"")</f>
        <v/>
      </c>
      <c r="G4343" s="247" t="str">
        <f>IF(C4343=MAX($C$761:$C$2761),C4343,"")</f>
        <v/>
      </c>
      <c r="H4343" s="247">
        <f>_xlfn.NORM.DIST(B4343,$F$753,$F$754,0)</f>
        <v>8.5326473753614697E-229</v>
      </c>
      <c r="I4343" s="247" t="str">
        <f>IF(H4343=MAX($H$761:$H$2761),C4343,"")</f>
        <v/>
      </c>
      <c r="J4343" s="247"/>
      <c r="K4343" s="247"/>
      <c r="L4343" s="247"/>
      <c r="M4343" s="247"/>
      <c r="N4343" s="247"/>
      <c r="O4343" s="247"/>
      <c r="P4343" s="247"/>
      <c r="Q4343" s="247"/>
      <c r="R4343" s="247"/>
      <c r="AZ4343" s="259"/>
      <c r="BA4343" s="259">
        <f>BA4342+$BD$753</f>
        <v>22.956799999998516</v>
      </c>
      <c r="BB4343" s="274">
        <f t="shared" si="837"/>
        <v>1.7343870868426719E-3</v>
      </c>
      <c r="BC4343" s="259">
        <f t="shared" si="838"/>
        <v>4.4435282716371802E-6</v>
      </c>
      <c r="BD4343" s="259">
        <f t="shared" si="835"/>
        <v>4.4435282716371802E-6</v>
      </c>
      <c r="BE4343" s="254" t="str">
        <f t="shared" si="836"/>
        <v/>
      </c>
    </row>
    <row r="4344" spans="1:57" ht="20.100000000000001" customHeight="1" x14ac:dyDescent="0.25">
      <c r="A4344" s="247">
        <v>3566</v>
      </c>
      <c r="B4344" s="247">
        <f>$B$755+(A4344*$B$758)</f>
        <v>24672.261883863132</v>
      </c>
      <c r="C4344" s="247">
        <f>_xlfn.NORM.DIST($B4344,$B$752,$B$753,0)</f>
        <v>2.2060833733560355E-27</v>
      </c>
      <c r="D4344" s="247">
        <f>_xlfn.NORM.DIST($B4344,$B$752,$B$753,1)</f>
        <v>1</v>
      </c>
      <c r="E4344" s="247">
        <f>IF(OR(D4344&lt;$F$757,D4344&gt;$F$758),C4344,"")</f>
        <v>2.2060833733560355E-27</v>
      </c>
      <c r="F4344" s="247" t="str">
        <f>IF(AND(D4344&gt;$F$757,D4344&lt;$F$758),C4344,"")</f>
        <v/>
      </c>
      <c r="G4344" s="247" t="str">
        <f>IF(C4344=MAX($C$761:$C$2761),C4344,"")</f>
        <v/>
      </c>
      <c r="H4344" s="247">
        <f>_xlfn.NORM.DIST(B4344,$F$753,$F$754,0)</f>
        <v>9.7031057821101284E-229</v>
      </c>
      <c r="I4344" s="247" t="str">
        <f>IF(H4344=MAX($H$761:$H$2761),C4344,"")</f>
        <v/>
      </c>
      <c r="J4344" s="247"/>
      <c r="K4344" s="247"/>
      <c r="L4344" s="247"/>
      <c r="M4344" s="247"/>
      <c r="N4344" s="247"/>
      <c r="O4344" s="247"/>
      <c r="P4344" s="247"/>
      <c r="Q4344" s="247"/>
      <c r="R4344" s="247"/>
      <c r="AZ4344" s="259"/>
      <c r="BA4344" s="259">
        <f>BA4343+$BD$753</f>
        <v>22.963199999998515</v>
      </c>
      <c r="BB4344" s="274">
        <f t="shared" si="837"/>
        <v>1.7299435585710348E-3</v>
      </c>
      <c r="BC4344" s="259">
        <f t="shared" si="838"/>
        <v>4.4324189956105198E-6</v>
      </c>
      <c r="BD4344" s="259">
        <f t="shared" si="835"/>
        <v>4.4324189956105198E-6</v>
      </c>
      <c r="BE4344" s="254" t="str">
        <f t="shared" si="836"/>
        <v/>
      </c>
    </row>
    <row r="4345" spans="1:57" ht="20.100000000000001" customHeight="1" x14ac:dyDescent="0.25">
      <c r="A4345" s="247">
        <v>3567</v>
      </c>
      <c r="B4345" s="247">
        <f>$B$755+(A4345*$B$758)</f>
        <v>24681.876950848266</v>
      </c>
      <c r="C4345" s="247">
        <f>_xlfn.NORM.DIST($B4345,$B$752,$B$753,0)</f>
        <v>2.1173275715397191E-27</v>
      </c>
      <c r="D4345" s="247">
        <f>_xlfn.NORM.DIST($B4345,$B$752,$B$753,1)</f>
        <v>1</v>
      </c>
      <c r="E4345" s="247">
        <f>IF(OR(D4345&lt;$F$757,D4345&gt;$F$758),C4345,"")</f>
        <v>2.1173275715397191E-27</v>
      </c>
      <c r="F4345" s="247" t="str">
        <f>IF(AND(D4345&gt;$F$757,D4345&lt;$F$758),C4345,"")</f>
        <v/>
      </c>
      <c r="G4345" s="247" t="str">
        <f>IF(C4345=MAX($C$761:$C$2761),C4345,"")</f>
        <v/>
      </c>
      <c r="H4345" s="247">
        <f>_xlfn.NORM.DIST(B4345,$F$753,$F$754,0)</f>
        <v>1.1033944247894858E-228</v>
      </c>
      <c r="I4345" s="247" t="str">
        <f>IF(H4345=MAX($H$761:$H$2761),C4345,"")</f>
        <v/>
      </c>
      <c r="J4345" s="247"/>
      <c r="K4345" s="247"/>
      <c r="L4345" s="247"/>
      <c r="M4345" s="247"/>
      <c r="N4345" s="247"/>
      <c r="O4345" s="247"/>
      <c r="P4345" s="247"/>
      <c r="Q4345" s="247"/>
      <c r="R4345" s="247"/>
      <c r="AZ4345" s="259"/>
      <c r="BA4345" s="259">
        <f>BA4344+$BD$753</f>
        <v>22.969599999998515</v>
      </c>
      <c r="BB4345" s="274">
        <f t="shared" si="837"/>
        <v>1.7255111395754242E-3</v>
      </c>
      <c r="BC4345" s="259">
        <f t="shared" si="838"/>
        <v>4.4213366355535296E-6</v>
      </c>
      <c r="BD4345" s="259">
        <f t="shared" si="835"/>
        <v>4.4213366355535296E-6</v>
      </c>
      <c r="BE4345" s="254" t="str">
        <f t="shared" si="836"/>
        <v/>
      </c>
    </row>
    <row r="4346" spans="1:57" ht="20.100000000000001" customHeight="1" x14ac:dyDescent="0.25">
      <c r="A4346" s="247">
        <v>3568</v>
      </c>
      <c r="B4346" s="247">
        <f>$B$755+(A4346*$B$758)</f>
        <v>24691.492017833407</v>
      </c>
      <c r="C4346" s="247">
        <f>_xlfn.NORM.DIST($B4346,$B$752,$B$753,0)</f>
        <v>2.0321101054940582E-27</v>
      </c>
      <c r="D4346" s="247">
        <f>_xlfn.NORM.DIST($B4346,$B$752,$B$753,1)</f>
        <v>1</v>
      </c>
      <c r="E4346" s="247">
        <f>IF(OR(D4346&lt;$F$757,D4346&gt;$F$758),C4346,"")</f>
        <v>2.0321101054940582E-27</v>
      </c>
      <c r="F4346" s="247" t="str">
        <f>IF(AND(D4346&gt;$F$757,D4346&lt;$F$758),C4346,"")</f>
        <v/>
      </c>
      <c r="G4346" s="247" t="str">
        <f>IF(C4346=MAX($C$761:$C$2761),C4346,"")</f>
        <v/>
      </c>
      <c r="H4346" s="247">
        <f>_xlfn.NORM.DIST(B4346,$F$753,$F$754,0)</f>
        <v>1.2547114341356806E-228</v>
      </c>
      <c r="I4346" s="247" t="str">
        <f>IF(H4346=MAX($H$761:$H$2761),C4346,"")</f>
        <v/>
      </c>
      <c r="J4346" s="247"/>
      <c r="K4346" s="247"/>
      <c r="L4346" s="247"/>
      <c r="M4346" s="247"/>
      <c r="N4346" s="247"/>
      <c r="O4346" s="247"/>
      <c r="P4346" s="247"/>
      <c r="Q4346" s="247"/>
      <c r="R4346" s="247"/>
      <c r="AZ4346" s="259"/>
      <c r="BA4346" s="259">
        <f>BA4345+$BD$753</f>
        <v>22.975999999998514</v>
      </c>
      <c r="BB4346" s="274">
        <f t="shared" si="837"/>
        <v>1.7210898029398707E-3</v>
      </c>
      <c r="BC4346" s="259">
        <f t="shared" si="838"/>
        <v>4.4102811289480764E-6</v>
      </c>
      <c r="BD4346" s="259">
        <f t="shared" si="835"/>
        <v>4.4102811289480764E-6</v>
      </c>
      <c r="BE4346" s="254" t="str">
        <f t="shared" si="836"/>
        <v/>
      </c>
    </row>
    <row r="4347" spans="1:57" ht="20.100000000000001" customHeight="1" x14ac:dyDescent="0.25">
      <c r="A4347" s="247">
        <v>3569</v>
      </c>
      <c r="B4347" s="247">
        <f>$B$755+(A4347*$B$758)</f>
        <v>24701.107084818541</v>
      </c>
      <c r="C4347" s="247">
        <f>_xlfn.NORM.DIST($B4347,$B$752,$B$753,0)</f>
        <v>1.9502912375684637E-27</v>
      </c>
      <c r="D4347" s="247">
        <f>_xlfn.NORM.DIST($B4347,$B$752,$B$753,1)</f>
        <v>1</v>
      </c>
      <c r="E4347" s="247">
        <f>IF(OR(D4347&lt;$F$757,D4347&gt;$F$758),C4347,"")</f>
        <v>1.9502912375684637E-27</v>
      </c>
      <c r="F4347" s="247" t="str">
        <f>IF(AND(D4347&gt;$F$757,D4347&lt;$F$758),C4347,"")</f>
        <v/>
      </c>
      <c r="G4347" s="247" t="str">
        <f>IF(C4347=MAX($C$761:$C$2761),C4347,"")</f>
        <v/>
      </c>
      <c r="H4347" s="247">
        <f>_xlfn.NORM.DIST(B4347,$F$753,$F$754,0)</f>
        <v>1.4267568867225656E-228</v>
      </c>
      <c r="I4347" s="247" t="str">
        <f>IF(H4347=MAX($H$761:$H$2761),C4347,"")</f>
        <v/>
      </c>
      <c r="J4347" s="247"/>
      <c r="K4347" s="247"/>
      <c r="L4347" s="247"/>
      <c r="M4347" s="247"/>
      <c r="N4347" s="247"/>
      <c r="O4347" s="247"/>
      <c r="P4347" s="247"/>
      <c r="Q4347" s="247"/>
      <c r="R4347" s="247"/>
      <c r="AZ4347" s="259"/>
      <c r="BA4347" s="259">
        <f>BA4346+$BD$753</f>
        <v>22.982399999998513</v>
      </c>
      <c r="BB4347" s="274">
        <f t="shared" si="837"/>
        <v>1.7166795218109226E-3</v>
      </c>
      <c r="BC4347" s="259">
        <f t="shared" si="838"/>
        <v>4.3992524134043968E-6</v>
      </c>
      <c r="BD4347" s="259">
        <f t="shared" si="835"/>
        <v>4.3992524134043968E-6</v>
      </c>
      <c r="BE4347" s="254" t="str">
        <f t="shared" si="836"/>
        <v/>
      </c>
    </row>
    <row r="4348" spans="1:57" ht="20.100000000000001" customHeight="1" x14ac:dyDescent="0.25">
      <c r="A4348" s="247">
        <v>3570</v>
      </c>
      <c r="B4348" s="247">
        <f>$B$755+(A4348*$B$758)</f>
        <v>24710.722151803682</v>
      </c>
      <c r="C4348" s="247">
        <f>_xlfn.NORM.DIST($B4348,$B$752,$B$753,0)</f>
        <v>1.8717366954502696E-27</v>
      </c>
      <c r="D4348" s="247">
        <f>_xlfn.NORM.DIST($B4348,$B$752,$B$753,1)</f>
        <v>1</v>
      </c>
      <c r="E4348" s="247">
        <f>IF(OR(D4348&lt;$F$757,D4348&gt;$F$758),C4348,"")</f>
        <v>1.8717366954502696E-27</v>
      </c>
      <c r="F4348" s="247" t="str">
        <f>IF(AND(D4348&gt;$F$757,D4348&lt;$F$758),C4348,"")</f>
        <v/>
      </c>
      <c r="G4348" s="247" t="str">
        <f>IF(C4348=MAX($C$761:$C$2761),C4348,"")</f>
        <v/>
      </c>
      <c r="H4348" s="247">
        <f>_xlfn.NORM.DIST(B4348,$F$753,$F$754,0)</f>
        <v>1.6223671742582203E-228</v>
      </c>
      <c r="I4348" s="247" t="str">
        <f>IF(H4348=MAX($H$761:$H$2761),C4348,"")</f>
        <v/>
      </c>
      <c r="J4348" s="247"/>
      <c r="K4348" s="247"/>
      <c r="L4348" s="247"/>
      <c r="M4348" s="247"/>
      <c r="N4348" s="247"/>
      <c r="O4348" s="247"/>
      <c r="P4348" s="247"/>
      <c r="Q4348" s="247"/>
      <c r="R4348" s="247"/>
      <c r="AZ4348" s="259"/>
      <c r="BA4348" s="259">
        <f>BA4347+$BD$753</f>
        <v>22.988799999998513</v>
      </c>
      <c r="BB4348" s="274">
        <f t="shared" si="837"/>
        <v>1.7122802693975182E-3</v>
      </c>
      <c r="BC4348" s="259">
        <f t="shared" si="838"/>
        <v>4.3882504266710715E-6</v>
      </c>
      <c r="BD4348" s="259">
        <f t="shared" si="835"/>
        <v>4.3882504266710715E-6</v>
      </c>
      <c r="BE4348" s="254" t="str">
        <f t="shared" si="836"/>
        <v/>
      </c>
    </row>
    <row r="4349" spans="1:57" ht="20.100000000000001" customHeight="1" x14ac:dyDescent="0.25">
      <c r="A4349" s="248">
        <v>3571</v>
      </c>
      <c r="B4349" s="247">
        <f>$B$755+(A4349*$B$758)</f>
        <v>24720.337218788816</v>
      </c>
      <c r="C4349" s="247">
        <f>_xlfn.NORM.DIST($B4349,$B$752,$B$753,0)</f>
        <v>1.7963174605344293E-27</v>
      </c>
      <c r="D4349" s="247">
        <f>_xlfn.NORM.DIST($B4349,$B$752,$B$753,1)</f>
        <v>1</v>
      </c>
      <c r="E4349" s="247">
        <f>IF(OR(D4349&lt;$F$757,D4349&gt;$F$758),C4349,"")</f>
        <v>1.7963174605344293E-27</v>
      </c>
      <c r="F4349" s="247" t="str">
        <f>IF(AND(D4349&gt;$F$757,D4349&lt;$F$758),C4349,"")</f>
        <v/>
      </c>
      <c r="G4349" s="247" t="str">
        <f>IF(C4349=MAX($C$761:$C$2761),C4349,"")</f>
        <v/>
      </c>
      <c r="H4349" s="247">
        <f>_xlfn.NORM.DIST(B4349,$F$753,$F$754,0)</f>
        <v>1.8447663787268247E-228</v>
      </c>
      <c r="I4349" s="247" t="str">
        <f>IF(H4349=MAX($H$761:$H$2761),C4349,"")</f>
        <v/>
      </c>
      <c r="J4349" s="247"/>
      <c r="K4349" s="247"/>
      <c r="L4349" s="247"/>
      <c r="M4349" s="247"/>
      <c r="N4349" s="247"/>
      <c r="O4349" s="247"/>
      <c r="P4349" s="247"/>
      <c r="Q4349" s="247"/>
      <c r="R4349" s="247"/>
      <c r="AZ4349" s="259"/>
      <c r="BA4349" s="259">
        <f>BA4348+$BD$753</f>
        <v>22.995199999998512</v>
      </c>
      <c r="BB4349" s="274">
        <f t="shared" si="837"/>
        <v>1.7078920189708472E-3</v>
      </c>
      <c r="BC4349" s="259">
        <f t="shared" si="838"/>
        <v>4.3772751066354591E-6</v>
      </c>
      <c r="BD4349" s="259">
        <f t="shared" si="835"/>
        <v>4.3772751066354591E-6</v>
      </c>
      <c r="BE4349" s="254" t="str">
        <f t="shared" si="836"/>
        <v/>
      </c>
    </row>
    <row r="4350" spans="1:57" ht="20.100000000000001" customHeight="1" x14ac:dyDescent="0.25">
      <c r="A4350" s="247">
        <v>3572</v>
      </c>
      <c r="B4350" s="247">
        <f>$B$755+(A4350*$B$758)</f>
        <v>24729.952285773958</v>
      </c>
      <c r="C4350" s="247">
        <f>_xlfn.NORM.DIST($B4350,$B$752,$B$753,0)</f>
        <v>1.7239095644031451E-27</v>
      </c>
      <c r="D4350" s="247">
        <f>_xlfn.NORM.DIST($B4350,$B$752,$B$753,1)</f>
        <v>1</v>
      </c>
      <c r="E4350" s="247">
        <f>IF(OR(D4350&lt;$F$757,D4350&gt;$F$758),C4350,"")</f>
        <v>1.7239095644031451E-27</v>
      </c>
      <c r="F4350" s="247" t="str">
        <f>IF(AND(D4350&gt;$F$757,D4350&lt;$F$758),C4350,"")</f>
        <v/>
      </c>
      <c r="G4350" s="247" t="str">
        <f>IF(C4350=MAX($C$761:$C$2761),C4350,"")</f>
        <v/>
      </c>
      <c r="H4350" s="247">
        <f>_xlfn.NORM.DIST(B4350,$F$753,$F$754,0)</f>
        <v>2.0976192047679385E-228</v>
      </c>
      <c r="I4350" s="247" t="str">
        <f>IF(H4350=MAX($H$761:$H$2761),C4350,"")</f>
        <v/>
      </c>
      <c r="J4350" s="247"/>
      <c r="K4350" s="247"/>
      <c r="L4350" s="247"/>
      <c r="M4350" s="247"/>
      <c r="N4350" s="247"/>
      <c r="O4350" s="247"/>
      <c r="P4350" s="247"/>
      <c r="Q4350" s="247"/>
      <c r="R4350" s="247"/>
      <c r="AZ4350" s="259"/>
      <c r="BA4350" s="259">
        <f>BA4349+$BD$753</f>
        <v>23.001599999998511</v>
      </c>
      <c r="BB4350" s="274">
        <f t="shared" si="837"/>
        <v>1.7035147438642117E-3</v>
      </c>
      <c r="BC4350" s="259">
        <f t="shared" si="838"/>
        <v>4.366326391322178E-6</v>
      </c>
      <c r="BD4350" s="259">
        <f t="shared" si="835"/>
        <v>4.366326391322178E-6</v>
      </c>
      <c r="BE4350" s="254" t="str">
        <f t="shared" si="836"/>
        <v/>
      </c>
    </row>
    <row r="4351" spans="1:57" ht="20.100000000000001" customHeight="1" x14ac:dyDescent="0.25">
      <c r="A4351" s="247">
        <v>3573</v>
      </c>
      <c r="B4351" s="247">
        <f>$B$755+(A4351*$B$758)</f>
        <v>24739.567352759092</v>
      </c>
      <c r="C4351" s="247">
        <f>_xlfn.NORM.DIST($B4351,$B$752,$B$753,0)</f>
        <v>1.6543938931095063E-27</v>
      </c>
      <c r="D4351" s="247">
        <f>_xlfn.NORM.DIST($B4351,$B$752,$B$753,1)</f>
        <v>1</v>
      </c>
      <c r="E4351" s="247">
        <f>IF(OR(D4351&lt;$F$757,D4351&gt;$F$758),C4351,"")</f>
        <v>1.6543938931095063E-27</v>
      </c>
      <c r="F4351" s="247" t="str">
        <f>IF(AND(D4351&gt;$F$757,D4351&lt;$F$758),C4351,"")</f>
        <v/>
      </c>
      <c r="G4351" s="247" t="str">
        <f>IF(C4351=MAX($C$761:$C$2761),C4351,"")</f>
        <v/>
      </c>
      <c r="H4351" s="247">
        <f>_xlfn.NORM.DIST(B4351,$F$753,$F$754,0)</f>
        <v>2.385091131002475E-228</v>
      </c>
      <c r="I4351" s="247" t="str">
        <f>IF(H4351=MAX($H$761:$H$2761),C4351,"")</f>
        <v/>
      </c>
      <c r="J4351" s="247"/>
      <c r="K4351" s="247"/>
      <c r="L4351" s="247"/>
      <c r="M4351" s="247"/>
      <c r="N4351" s="247"/>
      <c r="O4351" s="247"/>
      <c r="P4351" s="247"/>
      <c r="Q4351" s="247"/>
      <c r="R4351" s="247"/>
      <c r="AZ4351" s="259"/>
      <c r="BA4351" s="259">
        <f>BA4350+$BD$753</f>
        <v>23.007999999998511</v>
      </c>
      <c r="BB4351" s="274">
        <f t="shared" si="837"/>
        <v>1.6991484174728895E-3</v>
      </c>
      <c r="BC4351" s="259">
        <f t="shared" si="838"/>
        <v>4.3554042188859513E-6</v>
      </c>
      <c r="BD4351" s="259">
        <f t="shared" si="835"/>
        <v>4.3554042188859513E-6</v>
      </c>
      <c r="BE4351" s="254" t="str">
        <f t="shared" si="836"/>
        <v/>
      </c>
    </row>
    <row r="4352" spans="1:57" ht="20.100000000000001" customHeight="1" x14ac:dyDescent="0.25">
      <c r="A4352" s="247">
        <v>3574</v>
      </c>
      <c r="B4352" s="247">
        <f>$B$755+(A4352*$B$758)</f>
        <v>24749.182419744233</v>
      </c>
      <c r="C4352" s="247">
        <f>_xlfn.NORM.DIST($B4352,$B$752,$B$753,0)</f>
        <v>1.5876559989673495E-27</v>
      </c>
      <c r="D4352" s="247">
        <f>_xlfn.NORM.DIST($B4352,$B$752,$B$753,1)</f>
        <v>1</v>
      </c>
      <c r="E4352" s="247">
        <f>IF(OR(D4352&lt;$F$757,D4352&gt;$F$758),C4352,"")</f>
        <v>1.5876559989673495E-27</v>
      </c>
      <c r="F4352" s="247" t="str">
        <f>IF(AND(D4352&gt;$F$757,D4352&lt;$F$758),C4352,"")</f>
        <v/>
      </c>
      <c r="G4352" s="247" t="str">
        <f>IF(C4352=MAX($C$761:$C$2761),C4352,"")</f>
        <v/>
      </c>
      <c r="H4352" s="247">
        <f>_xlfn.NORM.DIST(B4352,$F$753,$F$754,0)</f>
        <v>2.7119167637428615E-228</v>
      </c>
      <c r="I4352" s="247" t="str">
        <f>IF(H4352=MAX($H$761:$H$2761),C4352,"")</f>
        <v/>
      </c>
      <c r="J4352" s="247"/>
      <c r="K4352" s="247"/>
      <c r="L4352" s="247"/>
      <c r="M4352" s="247"/>
      <c r="N4352" s="247"/>
      <c r="O4352" s="247"/>
      <c r="P4352" s="247"/>
      <c r="Q4352" s="247"/>
      <c r="R4352" s="247"/>
      <c r="AZ4352" s="259"/>
      <c r="BA4352" s="259">
        <f>BA4351+$BD$753</f>
        <v>23.01439999999851</v>
      </c>
      <c r="BB4352" s="274">
        <f t="shared" si="837"/>
        <v>1.6947930132540036E-3</v>
      </c>
      <c r="BC4352" s="259">
        <f t="shared" si="838"/>
        <v>4.3445085276224479E-6</v>
      </c>
      <c r="BD4352" s="259">
        <f t="shared" si="835"/>
        <v>4.3445085276224479E-6</v>
      </c>
      <c r="BE4352" s="254" t="str">
        <f t="shared" si="836"/>
        <v/>
      </c>
    </row>
    <row r="4353" spans="1:57" ht="20.100000000000001" customHeight="1" x14ac:dyDescent="0.25">
      <c r="A4353" s="247">
        <v>3575</v>
      </c>
      <c r="B4353" s="247">
        <f>$B$755+(A4353*$B$758)</f>
        <v>24758.797486729367</v>
      </c>
      <c r="C4353" s="247">
        <f>_xlfn.NORM.DIST($B4353,$B$752,$B$753,0)</f>
        <v>1.5235859195641743E-27</v>
      </c>
      <c r="D4353" s="247">
        <f>_xlfn.NORM.DIST($B4353,$B$752,$B$753,1)</f>
        <v>1</v>
      </c>
      <c r="E4353" s="247">
        <f>IF(OR(D4353&lt;$F$757,D4353&gt;$F$758),C4353,"")</f>
        <v>1.5235859195641743E-27</v>
      </c>
      <c r="F4353" s="247" t="str">
        <f>IF(AND(D4353&gt;$F$757,D4353&lt;$F$758),C4353,"")</f>
        <v/>
      </c>
      <c r="G4353" s="247" t="str">
        <f>IF(C4353=MAX($C$761:$C$2761),C4353,"")</f>
        <v/>
      </c>
      <c r="H4353" s="247">
        <f>_xlfn.NORM.DIST(B4353,$F$753,$F$754,0)</f>
        <v>3.083477510328397E-228</v>
      </c>
      <c r="I4353" s="247" t="str">
        <f>IF(H4353=MAX($H$761:$H$2761),C4353,"")</f>
        <v/>
      </c>
      <c r="J4353" s="247"/>
      <c r="K4353" s="247"/>
      <c r="L4353" s="247"/>
      <c r="M4353" s="247"/>
      <c r="N4353" s="247"/>
      <c r="O4353" s="247"/>
      <c r="P4353" s="247"/>
      <c r="Q4353" s="247"/>
      <c r="R4353" s="247"/>
      <c r="AZ4353" s="259"/>
      <c r="BA4353" s="259">
        <f>BA4352+$BD$753</f>
        <v>23.020799999998509</v>
      </c>
      <c r="BB4353" s="274">
        <f t="shared" si="837"/>
        <v>1.6904485047263811E-3</v>
      </c>
      <c r="BC4353" s="259">
        <f t="shared" si="838"/>
        <v>4.3336392559574412E-6</v>
      </c>
      <c r="BD4353" s="259">
        <f t="shared" si="835"/>
        <v>4.3336392559574412E-6</v>
      </c>
      <c r="BE4353" s="254" t="str">
        <f t="shared" si="836"/>
        <v/>
      </c>
    </row>
    <row r="4354" spans="1:57" ht="20.100000000000001" customHeight="1" x14ac:dyDescent="0.25">
      <c r="A4354" s="247">
        <v>3576</v>
      </c>
      <c r="B4354" s="247">
        <f>$B$755+(A4354*$B$758)</f>
        <v>24768.412553714508</v>
      </c>
      <c r="C4354" s="247">
        <f>_xlfn.NORM.DIST($B4354,$B$752,$B$753,0)</f>
        <v>1.4620780037213429E-27</v>
      </c>
      <c r="D4354" s="247">
        <f>_xlfn.NORM.DIST($B4354,$B$752,$B$753,1)</f>
        <v>1</v>
      </c>
      <c r="E4354" s="247">
        <f>IF(OR(D4354&lt;$F$757,D4354&gt;$F$758),C4354,"")</f>
        <v>1.4620780037213429E-27</v>
      </c>
      <c r="F4354" s="247" t="str">
        <f>IF(AND(D4354&gt;$F$757,D4354&lt;$F$758),C4354,"")</f>
        <v/>
      </c>
      <c r="G4354" s="247" t="str">
        <f>IF(C4354=MAX($C$761:$C$2761),C4354,"")</f>
        <v/>
      </c>
      <c r="H4354" s="247">
        <f>_xlfn.NORM.DIST(B4354,$F$753,$F$754,0)</f>
        <v>3.5058898413465984E-228</v>
      </c>
      <c r="I4354" s="247" t="str">
        <f>IF(H4354=MAX($H$761:$H$2761),C4354,"")</f>
        <v/>
      </c>
      <c r="J4354" s="247"/>
      <c r="K4354" s="247"/>
      <c r="L4354" s="247"/>
      <c r="M4354" s="247"/>
      <c r="N4354" s="247"/>
      <c r="O4354" s="247"/>
      <c r="P4354" s="247"/>
      <c r="Q4354" s="247"/>
      <c r="R4354" s="247"/>
      <c r="AZ4354" s="259"/>
      <c r="BA4354" s="259">
        <f>BA4353+$BD$753</f>
        <v>23.027199999998508</v>
      </c>
      <c r="BB4354" s="274">
        <f t="shared" si="837"/>
        <v>1.6861148654704237E-3</v>
      </c>
      <c r="BC4354" s="259">
        <f t="shared" si="838"/>
        <v>4.3227963424511458E-6</v>
      </c>
      <c r="BD4354" s="259">
        <f t="shared" si="835"/>
        <v>4.3227963424511458E-6</v>
      </c>
      <c r="BE4354" s="254" t="str">
        <f t="shared" si="836"/>
        <v/>
      </c>
    </row>
    <row r="4355" spans="1:57" ht="20.100000000000001" customHeight="1" x14ac:dyDescent="0.25">
      <c r="A4355" s="247">
        <v>3577</v>
      </c>
      <c r="B4355" s="247">
        <f>$B$755+(A4355*$B$758)</f>
        <v>24778.027620699642</v>
      </c>
      <c r="C4355" s="247">
        <f>_xlfn.NORM.DIST($B4355,$B$752,$B$753,0)</f>
        <v>1.403030744139131E-27</v>
      </c>
      <c r="D4355" s="247">
        <f>_xlfn.NORM.DIST($B4355,$B$752,$B$753,1)</f>
        <v>1</v>
      </c>
      <c r="E4355" s="247">
        <f>IF(OR(D4355&lt;$F$757,D4355&gt;$F$758),C4355,"")</f>
        <v>1.403030744139131E-27</v>
      </c>
      <c r="F4355" s="247" t="str">
        <f>IF(AND(D4355&gt;$F$757,D4355&lt;$F$758),C4355,"")</f>
        <v/>
      </c>
      <c r="G4355" s="247" t="str">
        <f>IF(C4355=MAX($C$761:$C$2761),C4355,"")</f>
        <v/>
      </c>
      <c r="H4355" s="247">
        <f>_xlfn.NORM.DIST(B4355,$F$753,$F$754,0)</f>
        <v>3.9861055836602994E-228</v>
      </c>
      <c r="I4355" s="247" t="str">
        <f>IF(H4355=MAX($H$761:$H$2761),C4355,"")</f>
        <v/>
      </c>
      <c r="J4355" s="247"/>
      <c r="K4355" s="247"/>
      <c r="L4355" s="247"/>
      <c r="M4355" s="247"/>
      <c r="N4355" s="247"/>
      <c r="O4355" s="247"/>
      <c r="P4355" s="247"/>
      <c r="Q4355" s="247"/>
      <c r="R4355" s="247"/>
      <c r="AZ4355" s="259"/>
      <c r="BA4355" s="259">
        <f>BA4354+$BD$753</f>
        <v>23.033599999998508</v>
      </c>
      <c r="BB4355" s="274">
        <f t="shared" si="837"/>
        <v>1.6817920691279725E-3</v>
      </c>
      <c r="BC4355" s="259">
        <f t="shared" si="838"/>
        <v>4.3119797258086255E-6</v>
      </c>
      <c r="BD4355" s="259">
        <f t="shared" si="835"/>
        <v>4.3119797258086255E-6</v>
      </c>
      <c r="BE4355" s="254" t="str">
        <f t="shared" si="836"/>
        <v/>
      </c>
    </row>
    <row r="4356" spans="1:57" ht="20.100000000000001" customHeight="1" x14ac:dyDescent="0.25">
      <c r="A4356" s="248">
        <v>3578</v>
      </c>
      <c r="B4356" s="247">
        <f>$B$755+(A4356*$B$758)</f>
        <v>24787.642687684784</v>
      </c>
      <c r="C4356" s="247">
        <f>_xlfn.NORM.DIST($B4356,$B$752,$B$753,0)</f>
        <v>1.3463466164712153E-27</v>
      </c>
      <c r="D4356" s="247">
        <f>_xlfn.NORM.DIST($B4356,$B$752,$B$753,1)</f>
        <v>1</v>
      </c>
      <c r="E4356" s="247">
        <f>IF(OR(D4356&lt;$F$757,D4356&gt;$F$758),C4356,"")</f>
        <v>1.3463466164712153E-27</v>
      </c>
      <c r="F4356" s="247" t="str">
        <f>IF(AND(D4356&gt;$F$757,D4356&lt;$F$758),C4356,"")</f>
        <v/>
      </c>
      <c r="G4356" s="247" t="str">
        <f>IF(C4356=MAX($C$761:$C$2761),C4356,"")</f>
        <v/>
      </c>
      <c r="H4356" s="247">
        <f>_xlfn.NORM.DIST(B4356,$F$753,$F$754,0)</f>
        <v>4.5320258823133604E-228</v>
      </c>
      <c r="I4356" s="247" t="str">
        <f>IF(H4356=MAX($H$761:$H$2761),C4356,"")</f>
        <v/>
      </c>
      <c r="J4356" s="247"/>
      <c r="K4356" s="247"/>
      <c r="L4356" s="247"/>
      <c r="M4356" s="247"/>
      <c r="N4356" s="247"/>
      <c r="O4356" s="247"/>
      <c r="P4356" s="247"/>
      <c r="Q4356" s="247"/>
      <c r="R4356" s="247"/>
      <c r="AZ4356" s="259"/>
      <c r="BA4356" s="259">
        <f>BA4355+$BD$753</f>
        <v>23.039999999998507</v>
      </c>
      <c r="BB4356" s="274">
        <f t="shared" si="837"/>
        <v>1.6774800894021639E-3</v>
      </c>
      <c r="BC4356" s="259">
        <f t="shared" si="838"/>
        <v>4.301189344857459E-6</v>
      </c>
      <c r="BD4356" s="259">
        <f t="shared" si="835"/>
        <v>4.301189344857459E-6</v>
      </c>
      <c r="BE4356" s="254" t="str">
        <f t="shared" si="836"/>
        <v/>
      </c>
    </row>
    <row r="4357" spans="1:57" ht="20.100000000000001" customHeight="1" x14ac:dyDescent="0.25">
      <c r="A4357" s="247">
        <v>3579</v>
      </c>
      <c r="B4357" s="247">
        <f>$B$755+(A4357*$B$758)</f>
        <v>24797.257754669918</v>
      </c>
      <c r="C4357" s="247">
        <f>_xlfn.NORM.DIST($B4357,$B$752,$B$753,0)</f>
        <v>1.2919319245854288E-27</v>
      </c>
      <c r="D4357" s="247">
        <f>_xlfn.NORM.DIST($B4357,$B$752,$B$753,1)</f>
        <v>1</v>
      </c>
      <c r="E4357" s="247">
        <f>IF(OR(D4357&lt;$F$757,D4357&gt;$F$758),C4357,"")</f>
        <v>1.2919319245854288E-27</v>
      </c>
      <c r="F4357" s="247" t="str">
        <f>IF(AND(D4357&gt;$F$757,D4357&lt;$F$758),C4357,"")</f>
        <v/>
      </c>
      <c r="G4357" s="247" t="str">
        <f>IF(C4357=MAX($C$761:$C$2761),C4357,"")</f>
        <v/>
      </c>
      <c r="H4357" s="247">
        <f>_xlfn.NORM.DIST(B4357,$F$753,$F$754,0)</f>
        <v>5.1526306921311643E-228</v>
      </c>
      <c r="I4357" s="247" t="str">
        <f>IF(H4357=MAX($H$761:$H$2761),C4357,"")</f>
        <v/>
      </c>
      <c r="J4357" s="247"/>
      <c r="K4357" s="247"/>
      <c r="L4357" s="247"/>
      <c r="M4357" s="247"/>
      <c r="N4357" s="247"/>
      <c r="O4357" s="247"/>
      <c r="P4357" s="247"/>
      <c r="Q4357" s="247"/>
      <c r="R4357" s="247"/>
      <c r="AZ4357" s="259"/>
      <c r="BA4357" s="259">
        <f>BA4356+$BD$753</f>
        <v>23.046399999998506</v>
      </c>
      <c r="BB4357" s="274">
        <f t="shared" si="837"/>
        <v>1.6731789000573065E-3</v>
      </c>
      <c r="BC4357" s="259">
        <f t="shared" si="838"/>
        <v>4.2904251385653038E-6</v>
      </c>
      <c r="BD4357" s="259">
        <f t="shared" si="835"/>
        <v>4.2904251385653038E-6</v>
      </c>
      <c r="BE4357" s="254" t="str">
        <f t="shared" si="836"/>
        <v/>
      </c>
    </row>
    <row r="4358" spans="1:57" ht="20.100000000000001" customHeight="1" x14ac:dyDescent="0.25">
      <c r="A4358" s="247">
        <v>3580</v>
      </c>
      <c r="B4358" s="247">
        <f>$B$755+(A4358*$B$758)</f>
        <v>24806.872821655059</v>
      </c>
      <c r="C4358" s="247">
        <f>_xlfn.NORM.DIST($B4358,$B$752,$B$753,0)</f>
        <v>1.2396966517743015E-27</v>
      </c>
      <c r="D4358" s="247">
        <f>_xlfn.NORM.DIST($B4358,$B$752,$B$753,1)</f>
        <v>1</v>
      </c>
      <c r="E4358" s="247">
        <f>IF(OR(D4358&lt;$F$757,D4358&gt;$F$758),C4358,"")</f>
        <v>1.2396966517743015E-27</v>
      </c>
      <c r="F4358" s="247" t="str">
        <f>IF(AND(D4358&gt;$F$757,D4358&lt;$F$758),C4358,"")</f>
        <v/>
      </c>
      <c r="G4358" s="247" t="str">
        <f>IF(C4358=MAX($C$761:$C$2761),C4358,"")</f>
        <v/>
      </c>
      <c r="H4358" s="247">
        <f>_xlfn.NORM.DIST(B4358,$F$753,$F$754,0)</f>
        <v>5.858125912929865E-228</v>
      </c>
      <c r="I4358" s="247" t="str">
        <f>IF(H4358=MAX($H$761:$H$2761),C4358,"")</f>
        <v/>
      </c>
      <c r="J4358" s="247"/>
      <c r="K4358" s="247"/>
      <c r="L4358" s="247"/>
      <c r="M4358" s="247"/>
      <c r="N4358" s="247"/>
      <c r="O4358" s="247"/>
      <c r="P4358" s="247"/>
      <c r="Q4358" s="247"/>
      <c r="R4358" s="247"/>
      <c r="AZ4358" s="259"/>
      <c r="BA4358" s="259">
        <f>BA4357+$BD$753</f>
        <v>23.052799999998506</v>
      </c>
      <c r="BB4358" s="274">
        <f t="shared" si="837"/>
        <v>1.6688884749187412E-3</v>
      </c>
      <c r="BC4358" s="259">
        <f t="shared" si="838"/>
        <v>4.279687046029922E-6</v>
      </c>
      <c r="BD4358" s="259">
        <f t="shared" si="835"/>
        <v>4.279687046029922E-6</v>
      </c>
      <c r="BE4358" s="254" t="str">
        <f t="shared" si="836"/>
        <v/>
      </c>
    </row>
    <row r="4359" spans="1:57" ht="20.100000000000001" customHeight="1" x14ac:dyDescent="0.25">
      <c r="A4359" s="247">
        <v>3581</v>
      </c>
      <c r="B4359" s="247">
        <f>$B$755+(A4359*$B$758)</f>
        <v>24816.487888640193</v>
      </c>
      <c r="C4359" s="247">
        <f>_xlfn.NORM.DIST($B4359,$B$752,$B$753,0)</f>
        <v>1.189554317690306E-27</v>
      </c>
      <c r="D4359" s="247">
        <f>_xlfn.NORM.DIST($B4359,$B$752,$B$753,1)</f>
        <v>1</v>
      </c>
      <c r="E4359" s="247">
        <f>IF(OR(D4359&lt;$F$757,D4359&gt;$F$758),C4359,"")</f>
        <v>1.189554317690306E-27</v>
      </c>
      <c r="F4359" s="247" t="str">
        <f>IF(AND(D4359&gt;$F$757,D4359&lt;$F$758),C4359,"")</f>
        <v/>
      </c>
      <c r="G4359" s="247" t="str">
        <f>IF(C4359=MAX($C$761:$C$2761),C4359,"")</f>
        <v/>
      </c>
      <c r="H4359" s="247">
        <f>_xlfn.NORM.DIST(B4359,$F$753,$F$754,0)</f>
        <v>6.660110569597507E-228</v>
      </c>
      <c r="I4359" s="247" t="str">
        <f>IF(H4359=MAX($H$761:$H$2761),C4359,"")</f>
        <v/>
      </c>
      <c r="J4359" s="247"/>
      <c r="K4359" s="247"/>
      <c r="L4359" s="247"/>
      <c r="M4359" s="247"/>
      <c r="N4359" s="247"/>
      <c r="O4359" s="247"/>
      <c r="P4359" s="247"/>
      <c r="Q4359" s="247"/>
      <c r="R4359" s="247"/>
      <c r="AZ4359" s="259"/>
      <c r="BA4359" s="259">
        <f>BA4358+$BD$753</f>
        <v>23.059199999998505</v>
      </c>
      <c r="BB4359" s="274">
        <f t="shared" si="837"/>
        <v>1.6646087878727112E-3</v>
      </c>
      <c r="BC4359" s="259">
        <f t="shared" si="838"/>
        <v>4.2689750064869858E-6</v>
      </c>
      <c r="BD4359" s="259">
        <f t="shared" si="835"/>
        <v>4.2689750064869858E-6</v>
      </c>
      <c r="BE4359" s="254" t="str">
        <f t="shared" si="836"/>
        <v/>
      </c>
    </row>
    <row r="4360" spans="1:57" ht="20.100000000000001" customHeight="1" x14ac:dyDescent="0.25">
      <c r="A4360" s="247">
        <v>3582</v>
      </c>
      <c r="B4360" s="247">
        <f>$B$755+(A4360*$B$758)</f>
        <v>24826.102955625334</v>
      </c>
      <c r="C4360" s="247">
        <f>_xlfn.NORM.DIST($B4360,$B$752,$B$753,0)</f>
        <v>1.1414218407865491E-27</v>
      </c>
      <c r="D4360" s="247">
        <f>_xlfn.NORM.DIST($B4360,$B$752,$B$753,1)</f>
        <v>1</v>
      </c>
      <c r="E4360" s="247">
        <f>IF(OR(D4360&lt;$F$757,D4360&gt;$F$758),C4360,"")</f>
        <v>1.1414218407865491E-27</v>
      </c>
      <c r="F4360" s="247" t="str">
        <f>IF(AND(D4360&gt;$F$757,D4360&lt;$F$758),C4360,"")</f>
        <v/>
      </c>
      <c r="G4360" s="247" t="str">
        <f>IF(C4360=MAX($C$761:$C$2761),C4360,"")</f>
        <v/>
      </c>
      <c r="H4360" s="247">
        <f>_xlfn.NORM.DIST(B4360,$F$753,$F$754,0)</f>
        <v>7.571766764841499E-228</v>
      </c>
      <c r="I4360" s="247" t="str">
        <f>IF(H4360=MAX($H$761:$H$2761),C4360,"")</f>
        <v/>
      </c>
      <c r="J4360" s="247"/>
      <c r="K4360" s="247"/>
      <c r="L4360" s="247"/>
      <c r="M4360" s="247"/>
      <c r="N4360" s="247"/>
      <c r="O4360" s="247"/>
      <c r="P4360" s="247"/>
      <c r="Q4360" s="247"/>
      <c r="R4360" s="247"/>
      <c r="AZ4360" s="259"/>
      <c r="BA4360" s="259">
        <f>BA4359+$BD$753</f>
        <v>23.065599999998504</v>
      </c>
      <c r="BB4360" s="274">
        <f t="shared" si="837"/>
        <v>1.6603398128662242E-3</v>
      </c>
      <c r="BC4360" s="259">
        <f t="shared" si="838"/>
        <v>4.2582889592988026E-6</v>
      </c>
      <c r="BD4360" s="259">
        <f t="shared" si="835"/>
        <v>4.2582889592988026E-6</v>
      </c>
      <c r="BE4360" s="254" t="str">
        <f t="shared" si="836"/>
        <v/>
      </c>
    </row>
    <row r="4361" spans="1:57" ht="20.100000000000001" customHeight="1" x14ac:dyDescent="0.25">
      <c r="A4361" s="247">
        <v>3583</v>
      </c>
      <c r="B4361" s="247">
        <f>$B$755+(A4361*$B$758)</f>
        <v>24835.718022610468</v>
      </c>
      <c r="C4361" s="247">
        <f>_xlfn.NORM.DIST($B4361,$B$752,$B$753,0)</f>
        <v>1.0952194060544399E-27</v>
      </c>
      <c r="D4361" s="247">
        <f>_xlfn.NORM.DIST($B4361,$B$752,$B$753,1)</f>
        <v>1</v>
      </c>
      <c r="E4361" s="247">
        <f>IF(OR(D4361&lt;$F$757,D4361&gt;$F$758),C4361,"")</f>
        <v>1.0952194060544399E-27</v>
      </c>
      <c r="F4361" s="247" t="str">
        <f>IF(AND(D4361&gt;$F$757,D4361&lt;$F$758),C4361,"")</f>
        <v/>
      </c>
      <c r="G4361" s="247" t="str">
        <f>IF(C4361=MAX($C$761:$C$2761),C4361,"")</f>
        <v/>
      </c>
      <c r="H4361" s="247">
        <f>_xlfn.NORM.DIST(B4361,$F$753,$F$754,0)</f>
        <v>8.6080755030967369E-228</v>
      </c>
      <c r="I4361" s="247" t="str">
        <f>IF(H4361=MAX($H$761:$H$2761),C4361,"")</f>
        <v/>
      </c>
      <c r="J4361" s="247"/>
      <c r="K4361" s="247"/>
      <c r="L4361" s="247"/>
      <c r="M4361" s="247"/>
      <c r="N4361" s="247"/>
      <c r="O4361" s="247"/>
      <c r="P4361" s="247"/>
      <c r="Q4361" s="247"/>
      <c r="R4361" s="247"/>
      <c r="AZ4361" s="259"/>
      <c r="BA4361" s="259">
        <f>BA4360+$BD$753</f>
        <v>23.071999999998503</v>
      </c>
      <c r="BB4361" s="274">
        <f t="shared" si="837"/>
        <v>1.6560815239069254E-3</v>
      </c>
      <c r="BC4361" s="259">
        <f t="shared" si="838"/>
        <v>4.2476288439714446E-6</v>
      </c>
      <c r="BD4361" s="259">
        <f t="shared" si="835"/>
        <v>4.2476288439714446E-6</v>
      </c>
      <c r="BE4361" s="254" t="str">
        <f t="shared" si="836"/>
        <v/>
      </c>
    </row>
    <row r="4362" spans="1:57" ht="20.100000000000001" customHeight="1" x14ac:dyDescent="0.25">
      <c r="A4362" s="248">
        <v>3584</v>
      </c>
      <c r="B4362" s="247">
        <f>$B$755+(A4362*$B$758)</f>
        <v>24845.33308959561</v>
      </c>
      <c r="C4362" s="247">
        <f>_xlfn.NORM.DIST($B4362,$B$752,$B$753,0)</f>
        <v>1.0508703378554771E-27</v>
      </c>
      <c r="D4362" s="247">
        <f>_xlfn.NORM.DIST($B4362,$B$752,$B$753,1)</f>
        <v>1</v>
      </c>
      <c r="E4362" s="247">
        <f>IF(OR(D4362&lt;$F$757,D4362&gt;$F$758),C4362,"")</f>
        <v>1.0508703378554771E-27</v>
      </c>
      <c r="F4362" s="247" t="str">
        <f>IF(AND(D4362&gt;$F$757,D4362&lt;$F$758),C4362,"")</f>
        <v/>
      </c>
      <c r="G4362" s="247" t="str">
        <f>IF(C4362=MAX($C$761:$C$2761),C4362,"")</f>
        <v/>
      </c>
      <c r="H4362" s="247">
        <f>_xlfn.NORM.DIST(B4362,$F$753,$F$754,0)</f>
        <v>9.7860619052787968E-228</v>
      </c>
      <c r="I4362" s="247" t="str">
        <f>IF(H4362=MAX($H$761:$H$2761),C4362,"")</f>
        <v/>
      </c>
      <c r="J4362" s="247"/>
      <c r="K4362" s="247"/>
      <c r="L4362" s="247"/>
      <c r="M4362" s="247"/>
      <c r="N4362" s="247"/>
      <c r="O4362" s="247"/>
      <c r="P4362" s="247"/>
      <c r="Q4362" s="247"/>
      <c r="R4362" s="247"/>
      <c r="AZ4362" s="259"/>
      <c r="BA4362" s="259">
        <f>BA4361+$BD$753</f>
        <v>23.078399999998503</v>
      </c>
      <c r="BB4362" s="274">
        <f t="shared" si="837"/>
        <v>1.651833895062954E-3</v>
      </c>
      <c r="BC4362" s="259">
        <f t="shared" si="838"/>
        <v>4.2369946001274278E-6</v>
      </c>
      <c r="BD4362" s="259">
        <f t="shared" si="835"/>
        <v>4.2369946001274278E-6</v>
      </c>
      <c r="BE4362" s="254" t="str">
        <f t="shared" si="836"/>
        <v/>
      </c>
    </row>
    <row r="4363" spans="1:57" ht="20.100000000000001" customHeight="1" x14ac:dyDescent="0.25">
      <c r="A4363" s="247">
        <v>3585</v>
      </c>
      <c r="B4363" s="247">
        <f>$B$755+(A4363*$B$758)</f>
        <v>24854.948156580744</v>
      </c>
      <c r="C4363" s="247">
        <f>_xlfn.NORM.DIST($B4363,$B$752,$B$753,0)</f>
        <v>1.0083009776540494E-27</v>
      </c>
      <c r="D4363" s="247">
        <f>_xlfn.NORM.DIST($B4363,$B$752,$B$753,1)</f>
        <v>1</v>
      </c>
      <c r="E4363" s="247">
        <f>IF(OR(D4363&lt;$F$757,D4363&gt;$F$758),C4363,"")</f>
        <v>1.0083009776540494E-27</v>
      </c>
      <c r="F4363" s="247" t="str">
        <f>IF(AND(D4363&gt;$F$757,D4363&lt;$F$758),C4363,"")</f>
        <v/>
      </c>
      <c r="G4363" s="247" t="str">
        <f>IF(C4363=MAX($C$761:$C$2761),C4363,"")</f>
        <v/>
      </c>
      <c r="H4363" s="247">
        <f>_xlfn.NORM.DIST(B4363,$F$753,$F$754,0)</f>
        <v>1.1125073812334531E-227</v>
      </c>
      <c r="I4363" s="247" t="str">
        <f>IF(H4363=MAX($H$761:$H$2761),C4363,"")</f>
        <v/>
      </c>
      <c r="J4363" s="247"/>
      <c r="K4363" s="247"/>
      <c r="L4363" s="247"/>
      <c r="M4363" s="247"/>
      <c r="N4363" s="247"/>
      <c r="O4363" s="247"/>
      <c r="P4363" s="247"/>
      <c r="Q4363" s="247"/>
      <c r="R4363" s="247"/>
      <c r="AZ4363" s="259"/>
      <c r="BA4363" s="259">
        <f>BA4362+$BD$753</f>
        <v>23.084799999998502</v>
      </c>
      <c r="BB4363" s="274">
        <f t="shared" si="837"/>
        <v>1.6475969004628266E-3</v>
      </c>
      <c r="BC4363" s="259">
        <f t="shared" si="838"/>
        <v>4.226386167543875E-6</v>
      </c>
      <c r="BD4363" s="259">
        <f t="shared" si="835"/>
        <v>4.226386167543875E-6</v>
      </c>
      <c r="BE4363" s="254" t="str">
        <f t="shared" si="836"/>
        <v/>
      </c>
    </row>
    <row r="4364" spans="1:57" ht="20.100000000000001" customHeight="1" x14ac:dyDescent="0.25">
      <c r="A4364" s="247">
        <v>3586</v>
      </c>
      <c r="B4364" s="247">
        <f>$B$755+(A4364*$B$758)</f>
        <v>24864.563223565885</v>
      </c>
      <c r="C4364" s="247">
        <f>_xlfn.NORM.DIST($B4364,$B$752,$B$753,0)</f>
        <v>9.6744056646335149E-28</v>
      </c>
      <c r="D4364" s="247">
        <f>_xlfn.NORM.DIST($B4364,$B$752,$B$753,1)</f>
        <v>1</v>
      </c>
      <c r="E4364" s="247">
        <f>IF(OR(D4364&lt;$F$757,D4364&gt;$F$758),C4364,"")</f>
        <v>9.6744056646335149E-28</v>
      </c>
      <c r="F4364" s="247" t="str">
        <f>IF(AND(D4364&gt;$F$757,D4364&lt;$F$758),C4364,"")</f>
        <v/>
      </c>
      <c r="G4364" s="247" t="str">
        <f>IF(C4364=MAX($C$761:$C$2761),C4364,"")</f>
        <v/>
      </c>
      <c r="H4364" s="247">
        <f>_xlfn.NORM.DIST(B4364,$F$753,$F$754,0)</f>
        <v>1.2647098318752712E-227</v>
      </c>
      <c r="I4364" s="247" t="str">
        <f>IF(H4364=MAX($H$761:$H$2761),C4364,"")</f>
        <v/>
      </c>
      <c r="J4364" s="247"/>
      <c r="K4364" s="247"/>
      <c r="L4364" s="247"/>
      <c r="M4364" s="247"/>
      <c r="N4364" s="247"/>
      <c r="O4364" s="247"/>
      <c r="P4364" s="247"/>
      <c r="Q4364" s="247"/>
      <c r="R4364" s="247"/>
      <c r="AZ4364" s="259"/>
      <c r="BA4364" s="259">
        <f>BA4363+$BD$753</f>
        <v>23.091199999998501</v>
      </c>
      <c r="BB4364" s="274">
        <f t="shared" si="837"/>
        <v>1.6433705142952827E-3</v>
      </c>
      <c r="BC4364" s="259">
        <f t="shared" si="838"/>
        <v>4.2158034861087147E-6</v>
      </c>
      <c r="BD4364" s="259">
        <f t="shared" si="835"/>
        <v>4.2158034861087147E-6</v>
      </c>
      <c r="BE4364" s="254" t="str">
        <f t="shared" si="836"/>
        <v/>
      </c>
    </row>
    <row r="4365" spans="1:57" ht="20.100000000000001" customHeight="1" x14ac:dyDescent="0.25">
      <c r="A4365" s="247">
        <v>3587</v>
      </c>
      <c r="B4365" s="247">
        <f>$B$755+(A4365*$B$758)</f>
        <v>24874.178290551019</v>
      </c>
      <c r="C4365" s="247">
        <f>_xlfn.NORM.DIST($B4365,$B$752,$B$753,0)</f>
        <v>9.28221131825481E-28</v>
      </c>
      <c r="D4365" s="247">
        <f>_xlfn.NORM.DIST($B4365,$B$752,$B$753,1)</f>
        <v>1</v>
      </c>
      <c r="E4365" s="247">
        <f>IF(OR(D4365&lt;$F$757,D4365&gt;$F$758),C4365,"")</f>
        <v>9.28221131825481E-28</v>
      </c>
      <c r="F4365" s="247" t="str">
        <f>IF(AND(D4365&gt;$F$757,D4365&lt;$F$758),C4365,"")</f>
        <v/>
      </c>
      <c r="G4365" s="247" t="str">
        <f>IF(C4365=MAX($C$761:$C$2761),C4365,"")</f>
        <v/>
      </c>
      <c r="H4365" s="247">
        <f>_xlfn.NORM.DIST(B4365,$F$753,$F$754,0)</f>
        <v>1.4377121394178087E-227</v>
      </c>
      <c r="I4365" s="247" t="str">
        <f>IF(H4365=MAX($H$761:$H$2761),C4365,"")</f>
        <v/>
      </c>
      <c r="J4365" s="247"/>
      <c r="K4365" s="247"/>
      <c r="L4365" s="247"/>
      <c r="M4365" s="247"/>
      <c r="N4365" s="247"/>
      <c r="O4365" s="247"/>
      <c r="P4365" s="247"/>
      <c r="Q4365" s="247"/>
      <c r="R4365" s="247"/>
      <c r="AZ4365" s="259"/>
      <c r="BA4365" s="259">
        <f>BA4364+$BD$753</f>
        <v>23.097599999998501</v>
      </c>
      <c r="BB4365" s="274">
        <f t="shared" si="837"/>
        <v>1.639154710809174E-3</v>
      </c>
      <c r="BC4365" s="259">
        <f t="shared" si="838"/>
        <v>4.2052464958499541E-6</v>
      </c>
      <c r="BD4365" s="259">
        <f t="shared" si="835"/>
        <v>4.2052464958499541E-6</v>
      </c>
      <c r="BE4365" s="254" t="str">
        <f t="shared" si="836"/>
        <v/>
      </c>
    </row>
    <row r="4366" spans="1:57" ht="20.100000000000001" customHeight="1" x14ac:dyDescent="0.25">
      <c r="A4366" s="247">
        <v>3588</v>
      </c>
      <c r="B4366" s="247">
        <f>$B$755+(A4366*$B$758)</f>
        <v>24883.79335753616</v>
      </c>
      <c r="C4366" s="247">
        <f>_xlfn.NORM.DIST($B4366,$B$752,$B$753,0)</f>
        <v>8.9057737915184582E-28</v>
      </c>
      <c r="D4366" s="247">
        <f>_xlfn.NORM.DIST($B4366,$B$752,$B$753,1)</f>
        <v>1</v>
      </c>
      <c r="E4366" s="247">
        <f>IF(OR(D4366&lt;$F$757,D4366&gt;$F$758),C4366,"")</f>
        <v>8.9057737915184582E-28</v>
      </c>
      <c r="F4366" s="247" t="str">
        <f>IF(AND(D4366&gt;$F$757,D4366&lt;$F$758),C4366,"")</f>
        <v/>
      </c>
      <c r="G4366" s="247" t="str">
        <f>IF(C4366=MAX($C$761:$C$2761),C4366,"")</f>
        <v/>
      </c>
      <c r="H4366" s="247">
        <f>_xlfn.NORM.DIST(B4366,$F$753,$F$754,0)</f>
        <v>1.6343536451914856E-227</v>
      </c>
      <c r="I4366" s="247" t="str">
        <f>IF(H4366=MAX($H$761:$H$2761),C4366,"")</f>
        <v/>
      </c>
      <c r="J4366" s="247"/>
      <c r="K4366" s="247"/>
      <c r="L4366" s="247"/>
      <c r="M4366" s="247"/>
      <c r="N4366" s="247"/>
      <c r="O4366" s="247"/>
      <c r="P4366" s="247"/>
      <c r="Q4366" s="247"/>
      <c r="R4366" s="247"/>
      <c r="AZ4366" s="259"/>
      <c r="BA4366" s="259">
        <f>BA4365+$BD$753</f>
        <v>23.1039999999985</v>
      </c>
      <c r="BB4366" s="274">
        <f t="shared" si="837"/>
        <v>1.634949464313324E-3</v>
      </c>
      <c r="BC4366" s="259">
        <f t="shared" si="838"/>
        <v>4.1947151369371976E-6</v>
      </c>
      <c r="BD4366" s="259">
        <f t="shared" si="835"/>
        <v>4.1947151369371976E-6</v>
      </c>
      <c r="BE4366" s="254" t="str">
        <f t="shared" si="836"/>
        <v/>
      </c>
    </row>
    <row r="4367" spans="1:57" ht="20.100000000000001" customHeight="1" x14ac:dyDescent="0.25">
      <c r="A4367" s="247">
        <v>3589</v>
      </c>
      <c r="B4367" s="247">
        <f>$B$755+(A4367*$B$758)</f>
        <v>24893.408424521294</v>
      </c>
      <c r="C4367" s="247">
        <f>_xlfn.NORM.DIST($B4367,$B$752,$B$753,0)</f>
        <v>8.5444658725840785E-28</v>
      </c>
      <c r="D4367" s="247">
        <f>_xlfn.NORM.DIST($B4367,$B$752,$B$753,1)</f>
        <v>1</v>
      </c>
      <c r="E4367" s="247">
        <f>IF(OR(D4367&lt;$F$757,D4367&gt;$F$758),C4367,"")</f>
        <v>8.5444658725840785E-28</v>
      </c>
      <c r="F4367" s="247" t="str">
        <f>IF(AND(D4367&gt;$F$757,D4367&lt;$F$758),C4367,"")</f>
        <v/>
      </c>
      <c r="G4367" s="247" t="str">
        <f>IF(C4367=MAX($C$761:$C$2761),C4367,"")</f>
        <v/>
      </c>
      <c r="H4367" s="247">
        <f>_xlfn.NORM.DIST(B4367,$F$753,$F$754,0)</f>
        <v>1.8578608518841819E-227</v>
      </c>
      <c r="I4367" s="247" t="str">
        <f>IF(H4367=MAX($H$761:$H$2761),C4367,"")</f>
        <v/>
      </c>
      <c r="J4367" s="247"/>
      <c r="K4367" s="247"/>
      <c r="L4367" s="247"/>
      <c r="M4367" s="247"/>
      <c r="N4367" s="247"/>
      <c r="O4367" s="247"/>
      <c r="P4367" s="247"/>
      <c r="Q4367" s="247"/>
      <c r="R4367" s="247"/>
      <c r="AZ4367" s="259"/>
      <c r="BA4367" s="259">
        <f>BA4366+$BD$753</f>
        <v>23.110399999998499</v>
      </c>
      <c r="BB4367" s="274">
        <f t="shared" si="837"/>
        <v>1.6307547491763868E-3</v>
      </c>
      <c r="BC4367" s="259">
        <f t="shared" si="838"/>
        <v>4.1842093496499873E-6</v>
      </c>
      <c r="BD4367" s="259">
        <f t="shared" si="835"/>
        <v>4.1842093496499873E-6</v>
      </c>
      <c r="BE4367" s="254" t="str">
        <f t="shared" si="836"/>
        <v/>
      </c>
    </row>
    <row r="4368" spans="1:57" ht="20.100000000000001" customHeight="1" x14ac:dyDescent="0.25">
      <c r="A4368" s="247">
        <v>3590</v>
      </c>
      <c r="B4368" s="247">
        <f>$B$755+(A4368*$B$758)</f>
        <v>24903.023491506436</v>
      </c>
      <c r="C4368" s="247">
        <f>_xlfn.NORM.DIST($B4368,$B$752,$B$753,0)</f>
        <v>8.1976850793440844E-28</v>
      </c>
      <c r="D4368" s="247">
        <f>_xlfn.NORM.DIST($B4368,$B$752,$B$753,1)</f>
        <v>1</v>
      </c>
      <c r="E4368" s="247">
        <f>IF(OR(D4368&lt;$F$757,D4368&gt;$F$758),C4368,"")</f>
        <v>8.1976850793440844E-28</v>
      </c>
      <c r="F4368" s="247" t="str">
        <f>IF(AND(D4368&gt;$F$757,D4368&lt;$F$758),C4368,"")</f>
        <v/>
      </c>
      <c r="G4368" s="247" t="str">
        <f>IF(C4368=MAX($C$761:$C$2761),C4368,"")</f>
        <v/>
      </c>
      <c r="H4368" s="247">
        <f>_xlfn.NORM.DIST(B4368,$F$753,$F$754,0)</f>
        <v>2.1119001564987823E-227</v>
      </c>
      <c r="I4368" s="247" t="str">
        <f>IF(H4368=MAX($H$761:$H$2761),C4368,"")</f>
        <v/>
      </c>
      <c r="J4368" s="247"/>
      <c r="K4368" s="247"/>
      <c r="L4368" s="247"/>
      <c r="M4368" s="247"/>
      <c r="N4368" s="247"/>
      <c r="O4368" s="247"/>
      <c r="P4368" s="247"/>
      <c r="Q4368" s="247"/>
      <c r="R4368" s="247"/>
      <c r="AZ4368" s="259"/>
      <c r="BA4368" s="259">
        <f>BA4367+$BD$753</f>
        <v>23.116799999998499</v>
      </c>
      <c r="BB4368" s="274">
        <f t="shared" si="837"/>
        <v>1.6265705398267368E-3</v>
      </c>
      <c r="BC4368" s="259">
        <f t="shared" si="838"/>
        <v>4.1737290744198706E-6</v>
      </c>
      <c r="BD4368" s="259">
        <f t="shared" si="835"/>
        <v>4.1737290744198706E-6</v>
      </c>
      <c r="BE4368" s="254" t="str">
        <f t="shared" si="836"/>
        <v/>
      </c>
    </row>
    <row r="4369" spans="1:57" ht="20.100000000000001" customHeight="1" x14ac:dyDescent="0.25">
      <c r="A4369" s="248">
        <v>3591</v>
      </c>
      <c r="B4369" s="247">
        <f>$B$755+(A4369*$B$758)</f>
        <v>24912.63855849157</v>
      </c>
      <c r="C4369" s="247">
        <f>_xlfn.NORM.DIST($B4369,$B$752,$B$753,0)</f>
        <v>7.8648526939145878E-28</v>
      </c>
      <c r="D4369" s="247">
        <f>_xlfn.NORM.DIST($B4369,$B$752,$B$753,1)</f>
        <v>1</v>
      </c>
      <c r="E4369" s="247">
        <f>IF(OR(D4369&lt;$F$757,D4369&gt;$F$758),C4369,"")</f>
        <v>7.8648526939145878E-28</v>
      </c>
      <c r="F4369" s="247" t="str">
        <f>IF(AND(D4369&gt;$F$757,D4369&lt;$F$758),C4369,"")</f>
        <v/>
      </c>
      <c r="G4369" s="247" t="str">
        <f>IF(C4369=MAX($C$761:$C$2761),C4369,"")</f>
        <v/>
      </c>
      <c r="H4369" s="247">
        <f>_xlfn.NORM.DIST(B4369,$F$753,$F$754,0)</f>
        <v>2.400637757726085E-227</v>
      </c>
      <c r="I4369" s="247" t="str">
        <f>IF(H4369=MAX($H$761:$H$2761),C4369,"")</f>
        <v/>
      </c>
      <c r="J4369" s="247"/>
      <c r="K4369" s="247"/>
      <c r="L4369" s="247"/>
      <c r="M4369" s="247"/>
      <c r="N4369" s="247"/>
      <c r="O4369" s="247"/>
      <c r="P4369" s="247"/>
      <c r="Q4369" s="247"/>
      <c r="R4369" s="247"/>
      <c r="AZ4369" s="259"/>
      <c r="BA4369" s="259">
        <f>BA4368+$BD$753</f>
        <v>23.123199999998498</v>
      </c>
      <c r="BB4369" s="274">
        <f t="shared" si="837"/>
        <v>1.622396810752317E-3</v>
      </c>
      <c r="BC4369" s="259">
        <f t="shared" si="838"/>
        <v>4.1632742517950551E-6</v>
      </c>
      <c r="BD4369" s="259">
        <f t="shared" si="835"/>
        <v>4.1632742517950551E-6</v>
      </c>
      <c r="BE4369" s="254" t="str">
        <f t="shared" si="836"/>
        <v/>
      </c>
    </row>
    <row r="4370" spans="1:57" ht="20.100000000000001" customHeight="1" x14ac:dyDescent="0.25">
      <c r="A4370" s="247">
        <v>3592</v>
      </c>
      <c r="B4370" s="247">
        <f>$B$755+(A4370*$B$758)</f>
        <v>24922.253625476711</v>
      </c>
      <c r="C4370" s="247">
        <f>_xlfn.NORM.DIST($B4370,$B$752,$B$753,0)</f>
        <v>7.5454128344381297E-28</v>
      </c>
      <c r="D4370" s="247">
        <f>_xlfn.NORM.DIST($B4370,$B$752,$B$753,1)</f>
        <v>1</v>
      </c>
      <c r="E4370" s="247">
        <f>IF(OR(D4370&lt;$F$757,D4370&gt;$F$758),C4370,"")</f>
        <v>7.5454128344381297E-28</v>
      </c>
      <c r="F4370" s="247" t="str">
        <f>IF(AND(D4370&gt;$F$757,D4370&lt;$F$758),C4370,"")</f>
        <v/>
      </c>
      <c r="G4370" s="247" t="str">
        <f>IF(C4370=MAX($C$761:$C$2761),C4370,"")</f>
        <v/>
      </c>
      <c r="H4370" s="247">
        <f>_xlfn.NORM.DIST(B4370,$F$753,$F$754,0)</f>
        <v>2.7288077127316417E-227</v>
      </c>
      <c r="I4370" s="247" t="str">
        <f>IF(H4370=MAX($H$761:$H$2761),C4370,"")</f>
        <v/>
      </c>
      <c r="J4370" s="247"/>
      <c r="K4370" s="247"/>
      <c r="L4370" s="247"/>
      <c r="M4370" s="247"/>
      <c r="N4370" s="247"/>
      <c r="O4370" s="247"/>
      <c r="P4370" s="247"/>
      <c r="Q4370" s="247"/>
      <c r="R4370" s="247"/>
      <c r="AZ4370" s="259"/>
      <c r="BA4370" s="259">
        <f>BA4369+$BD$753</f>
        <v>23.129599999998497</v>
      </c>
      <c r="BB4370" s="274">
        <f t="shared" si="837"/>
        <v>1.6182335365005219E-3</v>
      </c>
      <c r="BC4370" s="259">
        <f t="shared" si="838"/>
        <v>4.1528448224701156E-6</v>
      </c>
      <c r="BD4370" s="259">
        <f t="shared" si="835"/>
        <v>4.1528448224701156E-6</v>
      </c>
      <c r="BE4370" s="254" t="str">
        <f t="shared" si="836"/>
        <v/>
      </c>
    </row>
    <row r="4371" spans="1:57" ht="20.100000000000001" customHeight="1" x14ac:dyDescent="0.25">
      <c r="A4371" s="247">
        <v>3593</v>
      </c>
      <c r="B4371" s="247">
        <f>$B$755+(A4371*$B$758)</f>
        <v>24931.868692461845</v>
      </c>
      <c r="C4371" s="247">
        <f>_xlfn.NORM.DIST($B4371,$B$752,$B$753,0)</f>
        <v>7.2388315627787834E-28</v>
      </c>
      <c r="D4371" s="247">
        <f>_xlfn.NORM.DIST($B4371,$B$752,$B$753,1)</f>
        <v>1</v>
      </c>
      <c r="E4371" s="247">
        <f>IF(OR(D4371&lt;$F$757,D4371&gt;$F$758),C4371,"")</f>
        <v>7.2388315627787834E-28</v>
      </c>
      <c r="F4371" s="247" t="str">
        <f>IF(AND(D4371&gt;$F$757,D4371&lt;$F$758),C4371,"")</f>
        <v/>
      </c>
      <c r="G4371" s="247" t="str">
        <f>IF(C4371=MAX($C$761:$C$2761),C4371,"")</f>
        <v/>
      </c>
      <c r="H4371" s="247">
        <f>_xlfn.NORM.DIST(B4371,$F$753,$F$754,0)</f>
        <v>3.1017892507044722E-227</v>
      </c>
      <c r="I4371" s="247" t="str">
        <f>IF(H4371=MAX($H$761:$H$2761),C4371,"")</f>
        <v/>
      </c>
      <c r="J4371" s="247"/>
      <c r="K4371" s="247"/>
      <c r="L4371" s="247"/>
      <c r="M4371" s="247"/>
      <c r="N4371" s="247"/>
      <c r="O4371" s="247"/>
      <c r="P4371" s="247"/>
      <c r="Q4371" s="247"/>
      <c r="R4371" s="247"/>
      <c r="AZ4371" s="259"/>
      <c r="BA4371" s="259">
        <f>BA4370+$BD$753</f>
        <v>23.135999999998496</v>
      </c>
      <c r="BB4371" s="274">
        <f t="shared" si="837"/>
        <v>1.6140806916780518E-3</v>
      </c>
      <c r="BC4371" s="259">
        <f t="shared" si="838"/>
        <v>4.1424407272460956E-6</v>
      </c>
      <c r="BD4371" s="259">
        <f t="shared" si="835"/>
        <v>4.1424407272460956E-6</v>
      </c>
      <c r="BE4371" s="254" t="str">
        <f t="shared" si="836"/>
        <v/>
      </c>
    </row>
    <row r="4372" spans="1:57" ht="20.100000000000001" customHeight="1" x14ac:dyDescent="0.25">
      <c r="A4372" s="247">
        <v>3594</v>
      </c>
      <c r="B4372" s="247">
        <f>$B$755+(A4372*$B$758)</f>
        <v>24941.483759446986</v>
      </c>
      <c r="C4372" s="247">
        <f>_xlfn.NORM.DIST($B4372,$B$752,$B$753,0)</f>
        <v>6.9445960267291332E-28</v>
      </c>
      <c r="D4372" s="247">
        <f>_xlfn.NORM.DIST($B4372,$B$752,$B$753,1)</f>
        <v>1</v>
      </c>
      <c r="E4372" s="247">
        <f>IF(OR(D4372&lt;$F$757,D4372&gt;$F$758),C4372,"")</f>
        <v>6.9445960267291332E-28</v>
      </c>
      <c r="F4372" s="247" t="str">
        <f>IF(AND(D4372&gt;$F$757,D4372&lt;$F$758),C4372,"")</f>
        <v/>
      </c>
      <c r="G4372" s="247" t="str">
        <f>IF(C4372=MAX($C$761:$C$2761),C4372,"")</f>
        <v/>
      </c>
      <c r="H4372" s="247">
        <f>_xlfn.NORM.DIST(B4372,$F$753,$F$754,0)</f>
        <v>3.5256946008277194E-227</v>
      </c>
      <c r="I4372" s="247" t="str">
        <f>IF(H4372=MAX($H$761:$H$2761),C4372,"")</f>
        <v/>
      </c>
      <c r="J4372" s="247"/>
      <c r="K4372" s="247"/>
      <c r="L4372" s="247"/>
      <c r="M4372" s="247"/>
      <c r="N4372" s="247"/>
      <c r="O4372" s="247"/>
      <c r="P4372" s="247"/>
      <c r="Q4372" s="247"/>
      <c r="R4372" s="247"/>
      <c r="AZ4372" s="259"/>
      <c r="BA4372" s="259">
        <f>BA4371+$BD$753</f>
        <v>23.142399999998496</v>
      </c>
      <c r="BB4372" s="274">
        <f t="shared" si="837"/>
        <v>1.6099382509508057E-3</v>
      </c>
      <c r="BC4372" s="259">
        <f t="shared" si="838"/>
        <v>4.1320619070721407E-6</v>
      </c>
      <c r="BD4372" s="259">
        <f t="shared" si="835"/>
        <v>4.1320619070721407E-6</v>
      </c>
      <c r="BE4372" s="254" t="str">
        <f t="shared" si="836"/>
        <v/>
      </c>
    </row>
    <row r="4373" spans="1:57" ht="20.100000000000001" customHeight="1" x14ac:dyDescent="0.25">
      <c r="A4373" s="247">
        <v>3595</v>
      </c>
      <c r="B4373" s="247">
        <f>$B$755+(A4373*$B$758)</f>
        <v>24951.09882643212</v>
      </c>
      <c r="C4373" s="247">
        <f>_xlfn.NORM.DIST($B4373,$B$752,$B$753,0)</f>
        <v>6.6622136354144777E-28</v>
      </c>
      <c r="D4373" s="247">
        <f>_xlfn.NORM.DIST($B4373,$B$752,$B$753,1)</f>
        <v>1</v>
      </c>
      <c r="E4373" s="247">
        <f>IF(OR(D4373&lt;$F$757,D4373&gt;$F$758),C4373,"")</f>
        <v>6.6622136354144777E-28</v>
      </c>
      <c r="F4373" s="247" t="str">
        <f>IF(AND(D4373&gt;$F$757,D4373&lt;$F$758),C4373,"")</f>
        <v/>
      </c>
      <c r="G4373" s="247" t="str">
        <f>IF(C4373=MAX($C$761:$C$2761),C4373,"")</f>
        <v/>
      </c>
      <c r="H4373" s="247">
        <f>_xlfn.NORM.DIST(B4373,$F$753,$F$754,0)</f>
        <v>4.0074687629764822E-227</v>
      </c>
      <c r="I4373" s="247" t="str">
        <f>IF(H4373=MAX($H$761:$H$2761),C4373,"")</f>
        <v/>
      </c>
      <c r="J4373" s="247"/>
      <c r="K4373" s="247"/>
      <c r="L4373" s="247"/>
      <c r="M4373" s="247"/>
      <c r="N4373" s="247"/>
      <c r="O4373" s="247"/>
      <c r="P4373" s="247"/>
      <c r="Q4373" s="247"/>
      <c r="R4373" s="247"/>
      <c r="AZ4373" s="259"/>
      <c r="BA4373" s="259">
        <f>BA4372+$BD$753</f>
        <v>23.148799999998495</v>
      </c>
      <c r="BB4373" s="274">
        <f t="shared" si="837"/>
        <v>1.6058061890437336E-3</v>
      </c>
      <c r="BC4373" s="259">
        <f t="shared" si="838"/>
        <v>4.121708303032488E-6</v>
      </c>
      <c r="BD4373" s="259">
        <f t="shared" si="835"/>
        <v>4.121708303032488E-6</v>
      </c>
      <c r="BE4373" s="254" t="str">
        <f t="shared" si="836"/>
        <v/>
      </c>
    </row>
    <row r="4374" spans="1:57" ht="20.100000000000001" customHeight="1" x14ac:dyDescent="0.25">
      <c r="A4374" s="247">
        <v>3596</v>
      </c>
      <c r="B4374" s="247">
        <f>$B$755+(A4374*$B$758)</f>
        <v>24960.713893417262</v>
      </c>
      <c r="C4374" s="247">
        <f>_xlfn.NORM.DIST($B4374,$B$752,$B$753,0)</f>
        <v>6.3912112666167056E-28</v>
      </c>
      <c r="D4374" s="247">
        <f>_xlfn.NORM.DIST($B4374,$B$752,$B$753,1)</f>
        <v>1</v>
      </c>
      <c r="E4374" s="247">
        <f>IF(OR(D4374&lt;$F$757,D4374&gt;$F$758),C4374,"")</f>
        <v>6.3912112666167056E-28</v>
      </c>
      <c r="F4374" s="247" t="str">
        <f>IF(AND(D4374&gt;$F$757,D4374&lt;$F$758),C4374,"")</f>
        <v/>
      </c>
      <c r="G4374" s="247" t="str">
        <f>IF(C4374=MAX($C$761:$C$2761),C4374,"")</f>
        <v/>
      </c>
      <c r="H4374" s="247">
        <f>_xlfn.NORM.DIST(B4374,$F$753,$F$754,0)</f>
        <v>4.5550028433057572E-227</v>
      </c>
      <c r="I4374" s="247" t="str">
        <f>IF(H4374=MAX($H$761:$H$2761),C4374,"")</f>
        <v/>
      </c>
      <c r="J4374" s="247"/>
      <c r="K4374" s="247"/>
      <c r="L4374" s="247"/>
      <c r="M4374" s="247"/>
      <c r="N4374" s="247"/>
      <c r="O4374" s="247"/>
      <c r="P4374" s="247"/>
      <c r="Q4374" s="247"/>
      <c r="R4374" s="247"/>
      <c r="AZ4374" s="259"/>
      <c r="BA4374" s="259">
        <f>BA4373+$BD$753</f>
        <v>23.155199999998494</v>
      </c>
      <c r="BB4374" s="274">
        <f t="shared" si="837"/>
        <v>1.6016844807407011E-3</v>
      </c>
      <c r="BC4374" s="259">
        <f t="shared" si="838"/>
        <v>4.1113798563182768E-6</v>
      </c>
      <c r="BD4374" s="259">
        <f t="shared" si="835"/>
        <v>4.1113798563182768E-6</v>
      </c>
      <c r="BE4374" s="254" t="str">
        <f t="shared" si="836"/>
        <v/>
      </c>
    </row>
    <row r="4375" spans="1:57" ht="20.100000000000001" customHeight="1" x14ac:dyDescent="0.25">
      <c r="A4375" s="248">
        <v>3597</v>
      </c>
      <c r="B4375" s="247">
        <f>$B$755+(A4375*$B$758)</f>
        <v>24970.328960402396</v>
      </c>
      <c r="C4375" s="247">
        <f>_xlfn.NORM.DIST($B4375,$B$752,$B$753,0)</f>
        <v>6.1311345048025923E-28</v>
      </c>
      <c r="D4375" s="247">
        <f>_xlfn.NORM.DIST($B4375,$B$752,$B$753,1)</f>
        <v>1</v>
      </c>
      <c r="E4375" s="247">
        <f>IF(OR(D4375&lt;$F$757,D4375&gt;$F$758),C4375,"")</f>
        <v>6.1311345048025923E-28</v>
      </c>
      <c r="F4375" s="247" t="str">
        <f>IF(AND(D4375&gt;$F$757,D4375&lt;$F$758),C4375,"")</f>
        <v/>
      </c>
      <c r="G4375" s="247" t="str">
        <f>IF(C4375=MAX($C$761:$C$2761),C4375,"")</f>
        <v/>
      </c>
      <c r="H4375" s="247">
        <f>_xlfn.NORM.DIST(B4375,$F$753,$F$754,0)</f>
        <v>5.1772627969159573E-227</v>
      </c>
      <c r="I4375" s="247" t="str">
        <f>IF(H4375=MAX($H$761:$H$2761),C4375,"")</f>
        <v/>
      </c>
      <c r="J4375" s="247"/>
      <c r="K4375" s="247"/>
      <c r="L4375" s="247"/>
      <c r="M4375" s="247"/>
      <c r="N4375" s="247"/>
      <c r="O4375" s="247"/>
      <c r="P4375" s="247"/>
      <c r="Q4375" s="247"/>
      <c r="R4375" s="247"/>
      <c r="AZ4375" s="259"/>
      <c r="BA4375" s="259">
        <f>BA4374+$BD$753</f>
        <v>23.161599999998494</v>
      </c>
      <c r="BB4375" s="274">
        <f t="shared" si="837"/>
        <v>1.5975731008843828E-3</v>
      </c>
      <c r="BC4375" s="259">
        <f t="shared" si="838"/>
        <v>4.1010765082687486E-6</v>
      </c>
      <c r="BD4375" s="259">
        <f t="shared" si="835"/>
        <v>4.1010765082687486E-6</v>
      </c>
      <c r="BE4375" s="254" t="str">
        <f t="shared" si="836"/>
        <v/>
      </c>
    </row>
    <row r="4376" spans="1:57" ht="20.100000000000001" customHeight="1" x14ac:dyDescent="0.25">
      <c r="A4376" s="247">
        <v>3598</v>
      </c>
      <c r="B4376" s="247">
        <f>$B$755+(A4376*$B$758)</f>
        <v>24979.944027387537</v>
      </c>
      <c r="C4376" s="247">
        <f>_xlfn.NORM.DIST($B4376,$B$752,$B$753,0)</f>
        <v>5.8815469086699107E-28</v>
      </c>
      <c r="D4376" s="247">
        <f>_xlfn.NORM.DIST($B4376,$B$752,$B$753,1)</f>
        <v>1</v>
      </c>
      <c r="E4376" s="247">
        <f>IF(OR(D4376&lt;$F$757,D4376&gt;$F$758),C4376,"")</f>
        <v>5.8815469086699107E-28</v>
      </c>
      <c r="F4376" s="247" t="str">
        <f>IF(AND(D4376&gt;$F$757,D4376&lt;$F$758),C4376,"")</f>
        <v/>
      </c>
      <c r="G4376" s="247" t="str">
        <f>IF(C4376=MAX($C$761:$C$2761),C4376,"")</f>
        <v/>
      </c>
      <c r="H4376" s="247">
        <f>_xlfn.NORM.DIST(B4376,$F$753,$F$754,0)</f>
        <v>5.884435669749969E-227</v>
      </c>
      <c r="I4376" s="247" t="str">
        <f>IF(H4376=MAX($H$761:$H$2761),C4376,"")</f>
        <v/>
      </c>
      <c r="J4376" s="247"/>
      <c r="K4376" s="247"/>
      <c r="L4376" s="247"/>
      <c r="M4376" s="247"/>
      <c r="N4376" s="247"/>
      <c r="O4376" s="247"/>
      <c r="P4376" s="247"/>
      <c r="Q4376" s="247"/>
      <c r="R4376" s="247"/>
      <c r="AZ4376" s="259"/>
      <c r="BA4376" s="259">
        <f>BA4375+$BD$753</f>
        <v>23.167999999998493</v>
      </c>
      <c r="BB4376" s="274">
        <f t="shared" si="837"/>
        <v>1.593472024376114E-3</v>
      </c>
      <c r="BC4376" s="259">
        <f t="shared" si="838"/>
        <v>4.0907982003447925E-6</v>
      </c>
      <c r="BD4376" s="259">
        <f t="shared" si="835"/>
        <v>4.0907982003447925E-6</v>
      </c>
      <c r="BE4376" s="254" t="str">
        <f t="shared" si="836"/>
        <v/>
      </c>
    </row>
    <row r="4377" spans="1:57" ht="20.100000000000001" customHeight="1" x14ac:dyDescent="0.25">
      <c r="A4377" s="247">
        <v>3599</v>
      </c>
      <c r="B4377" s="247">
        <f>$B$755+(A4377*$B$758)</f>
        <v>24989.559094372671</v>
      </c>
      <c r="C4377" s="247">
        <f>_xlfn.NORM.DIST($B4377,$B$752,$B$753,0)</f>
        <v>5.6420293070904028E-28</v>
      </c>
      <c r="D4377" s="247">
        <f>_xlfn.NORM.DIST($B4377,$B$752,$B$753,1)</f>
        <v>1</v>
      </c>
      <c r="E4377" s="247">
        <f>IF(OR(D4377&lt;$F$757,D4377&gt;$F$758),C4377,"")</f>
        <v>5.6420293070904028E-28</v>
      </c>
      <c r="F4377" s="247" t="str">
        <f>IF(AND(D4377&gt;$F$757,D4377&lt;$F$758),C4377,"")</f>
        <v/>
      </c>
      <c r="G4377" s="247" t="str">
        <f>IF(C4377=MAX($C$761:$C$2761),C4377,"")</f>
        <v/>
      </c>
      <c r="H4377" s="247">
        <f>_xlfn.NORM.DIST(B4377,$F$753,$F$754,0)</f>
        <v>6.6880957155876577E-227</v>
      </c>
      <c r="I4377" s="247" t="str">
        <f>IF(H4377=MAX($H$761:$H$2761),C4377,"")</f>
        <v/>
      </c>
      <c r="J4377" s="247"/>
      <c r="K4377" s="247"/>
      <c r="L4377" s="247"/>
      <c r="M4377" s="247"/>
      <c r="N4377" s="247"/>
      <c r="O4377" s="247"/>
      <c r="P4377" s="247"/>
      <c r="Q4377" s="247"/>
      <c r="R4377" s="247"/>
      <c r="AZ4377" s="259"/>
      <c r="BA4377" s="259">
        <f>BA4376+$BD$753</f>
        <v>23.174399999998492</v>
      </c>
      <c r="BB4377" s="274">
        <f t="shared" si="837"/>
        <v>1.5893812261757693E-3</v>
      </c>
      <c r="BC4377" s="259">
        <f t="shared" si="838"/>
        <v>4.080544874142172E-6</v>
      </c>
      <c r="BD4377" s="259">
        <f t="shared" si="835"/>
        <v>4.080544874142172E-6</v>
      </c>
      <c r="BE4377" s="254" t="str">
        <f t="shared" si="836"/>
        <v/>
      </c>
    </row>
    <row r="4378" spans="1:57" ht="20.100000000000001" customHeight="1" x14ac:dyDescent="0.25">
      <c r="A4378" s="247">
        <v>3600</v>
      </c>
      <c r="B4378" s="247">
        <f>$B$755+(A4378*$B$758)</f>
        <v>24999.174161357812</v>
      </c>
      <c r="C4378" s="247">
        <f>_xlfn.NORM.DIST($B4378,$B$752,$B$753,0)</f>
        <v>5.4121791223497846E-28</v>
      </c>
      <c r="D4378" s="247">
        <f>_xlfn.NORM.DIST($B4378,$B$752,$B$753,1)</f>
        <v>1</v>
      </c>
      <c r="E4378" s="247">
        <f>IF(OR(D4378&lt;$F$757,D4378&gt;$F$758),C4378,"")</f>
        <v>5.4121791223497846E-28</v>
      </c>
      <c r="F4378" s="247" t="str">
        <f>IF(AND(D4378&gt;$F$757,D4378&lt;$F$758),C4378,"")</f>
        <v/>
      </c>
      <c r="G4378" s="247" t="str">
        <f>IF(C4378=MAX($C$761:$C$2761),C4378,"")</f>
        <v/>
      </c>
      <c r="H4378" s="247">
        <f>_xlfn.NORM.DIST(B4378,$F$753,$F$754,0)</f>
        <v>7.6013930862631906E-227</v>
      </c>
      <c r="I4378" s="247" t="str">
        <f>IF(H4378=MAX($H$761:$H$2761),C4378,"")</f>
        <v/>
      </c>
      <c r="J4378" s="247"/>
      <c r="K4378" s="247"/>
      <c r="L4378" s="247"/>
      <c r="M4378" s="247"/>
      <c r="N4378" s="247"/>
      <c r="O4378" s="247"/>
      <c r="P4378" s="247"/>
      <c r="Q4378" s="247"/>
      <c r="R4378" s="247"/>
      <c r="AZ4378" s="259"/>
      <c r="BA4378" s="259">
        <f>BA4377+$BD$753</f>
        <v>23.180799999998492</v>
      </c>
      <c r="BB4378" s="274">
        <f t="shared" si="837"/>
        <v>1.5853006813016271E-3</v>
      </c>
      <c r="BC4378" s="259">
        <f t="shared" si="838"/>
        <v>4.0703164713726606E-6</v>
      </c>
      <c r="BD4378" s="259">
        <f t="shared" si="835"/>
        <v>4.0703164713726606E-6</v>
      </c>
      <c r="BE4378" s="254" t="str">
        <f t="shared" si="836"/>
        <v/>
      </c>
    </row>
    <row r="4379" spans="1:57" ht="20.100000000000001" customHeight="1" x14ac:dyDescent="0.25">
      <c r="A4379" s="247">
        <v>3601</v>
      </c>
      <c r="B4379" s="247">
        <f>$B$755+(A4379*$B$758)</f>
        <v>25008.789228342946</v>
      </c>
      <c r="C4379" s="247">
        <f>_xlfn.NORM.DIST($B4379,$B$752,$B$753,0)</f>
        <v>5.1916097196471081E-28</v>
      </c>
      <c r="D4379" s="247">
        <f>_xlfn.NORM.DIST($B4379,$B$752,$B$753,1)</f>
        <v>1</v>
      </c>
      <c r="E4379" s="247">
        <f>IF(OR(D4379&lt;$F$757,D4379&gt;$F$758),C4379,"")</f>
        <v>5.1916097196471081E-28</v>
      </c>
      <c r="F4379" s="247" t="str">
        <f>IF(AND(D4379&gt;$F$757,D4379&lt;$F$758),C4379,"")</f>
        <v/>
      </c>
      <c r="G4379" s="247" t="str">
        <f>IF(C4379=MAX($C$761:$C$2761),C4379,"")</f>
        <v/>
      </c>
      <c r="H4379" s="247">
        <f>_xlfn.NORM.DIST(B4379,$F$753,$F$754,0)</f>
        <v>8.6392681590649567E-227</v>
      </c>
      <c r="I4379" s="247" t="str">
        <f>IF(H4379=MAX($H$761:$H$2761),C4379,"")</f>
        <v/>
      </c>
      <c r="J4379" s="247"/>
      <c r="K4379" s="247"/>
      <c r="L4379" s="247"/>
      <c r="M4379" s="247"/>
      <c r="N4379" s="247"/>
      <c r="O4379" s="247"/>
      <c r="P4379" s="247"/>
      <c r="Q4379" s="247"/>
      <c r="R4379" s="247"/>
      <c r="AZ4379" s="259"/>
      <c r="BA4379" s="259">
        <f>BA4378+$BD$753</f>
        <v>23.187199999998491</v>
      </c>
      <c r="BB4379" s="274">
        <f t="shared" si="837"/>
        <v>1.5812303648302544E-3</v>
      </c>
      <c r="BC4379" s="259">
        <f t="shared" si="838"/>
        <v>4.0601129338930977E-6</v>
      </c>
      <c r="BD4379" s="259">
        <f t="shared" si="835"/>
        <v>4.0601129338930977E-6</v>
      </c>
      <c r="BE4379" s="254" t="str">
        <f t="shared" si="836"/>
        <v/>
      </c>
    </row>
    <row r="4380" spans="1:57" ht="20.100000000000001" customHeight="1" x14ac:dyDescent="0.25">
      <c r="A4380" s="247">
        <v>3602</v>
      </c>
      <c r="B4380" s="247">
        <f>$B$755+(A4380*$B$758)</f>
        <v>25018.404295328088</v>
      </c>
      <c r="C4380" s="247">
        <f>_xlfn.NORM.DIST($B4380,$B$752,$B$753,0)</f>
        <v>4.9799497818353318E-28</v>
      </c>
      <c r="D4380" s="247">
        <f>_xlfn.NORM.DIST($B4380,$B$752,$B$753,1)</f>
        <v>1</v>
      </c>
      <c r="E4380" s="247">
        <f>IF(OR(D4380&lt;$F$757,D4380&gt;$F$758),C4380,"")</f>
        <v>4.9799497818353318E-28</v>
      </c>
      <c r="F4380" s="247" t="str">
        <f>IF(AND(D4380&gt;$F$757,D4380&lt;$F$758),C4380,"")</f>
        <v/>
      </c>
      <c r="G4380" s="247" t="str">
        <f>IF(C4380=MAX($C$761:$C$2761),C4380,"")</f>
        <v/>
      </c>
      <c r="H4380" s="247">
        <f>_xlfn.NORM.DIST(B4380,$F$753,$F$754,0)</f>
        <v>9.8186949807155002E-227</v>
      </c>
      <c r="I4380" s="247" t="str">
        <f>IF(H4380=MAX($H$761:$H$2761),C4380,"")</f>
        <v/>
      </c>
      <c r="J4380" s="247"/>
      <c r="K4380" s="247"/>
      <c r="L4380" s="247"/>
      <c r="M4380" s="247"/>
      <c r="N4380" s="247"/>
      <c r="O4380" s="247"/>
      <c r="P4380" s="247"/>
      <c r="Q4380" s="247"/>
      <c r="R4380" s="247"/>
      <c r="AZ4380" s="259"/>
      <c r="BA4380" s="259">
        <f>BA4379+$BD$753</f>
        <v>23.19359999999849</v>
      </c>
      <c r="BB4380" s="274">
        <f t="shared" si="837"/>
        <v>1.5771702518963613E-3</v>
      </c>
      <c r="BC4380" s="259">
        <f t="shared" si="838"/>
        <v>4.0499342036728631E-6</v>
      </c>
      <c r="BD4380" s="259">
        <f t="shared" si="835"/>
        <v>4.0499342036728631E-6</v>
      </c>
      <c r="BE4380" s="254" t="str">
        <f t="shared" si="836"/>
        <v/>
      </c>
    </row>
    <row r="4381" spans="1:57" ht="20.100000000000001" customHeight="1" x14ac:dyDescent="0.25">
      <c r="A4381" s="247">
        <v>3603</v>
      </c>
      <c r="B4381" s="247">
        <f>$B$755+(A4381*$B$758)</f>
        <v>25028.019362313222</v>
      </c>
      <c r="C4381" s="247">
        <f>_xlfn.NORM.DIST($B4381,$B$752,$B$753,0)</f>
        <v>4.7768427084433072E-28</v>
      </c>
      <c r="D4381" s="247">
        <f>_xlfn.NORM.DIST($B4381,$B$752,$B$753,1)</f>
        <v>1</v>
      </c>
      <c r="E4381" s="247">
        <f>IF(OR(D4381&lt;$F$757,D4381&gt;$F$758),C4381,"")</f>
        <v>4.7768427084433072E-28</v>
      </c>
      <c r="F4381" s="247" t="str">
        <f>IF(AND(D4381&gt;$F$757,D4381&lt;$F$758),C4381,"")</f>
        <v/>
      </c>
      <c r="G4381" s="247" t="str">
        <f>IF(C4381=MAX($C$761:$C$2761),C4381,"")</f>
        <v/>
      </c>
      <c r="H4381" s="247">
        <f>_xlfn.NORM.DIST(B4381,$F$753,$F$754,0)</f>
        <v>1.1158957778981635E-226</v>
      </c>
      <c r="I4381" s="247" t="str">
        <f>IF(H4381=MAX($H$761:$H$2761),C4381,"")</f>
        <v/>
      </c>
      <c r="J4381" s="247"/>
      <c r="K4381" s="247"/>
      <c r="L4381" s="247"/>
      <c r="M4381" s="247"/>
      <c r="N4381" s="247"/>
      <c r="O4381" s="247"/>
      <c r="P4381" s="247"/>
      <c r="Q4381" s="247"/>
      <c r="R4381" s="247"/>
      <c r="AZ4381" s="259"/>
      <c r="BA4381" s="259">
        <f>BA4380+$BD$753</f>
        <v>23.199999999998489</v>
      </c>
      <c r="BB4381" s="274">
        <f t="shared" si="837"/>
        <v>1.5731203176926885E-3</v>
      </c>
      <c r="BC4381" s="259">
        <f t="shared" si="838"/>
        <v>4.0397802228155609E-6</v>
      </c>
      <c r="BD4381" s="259">
        <f t="shared" si="835"/>
        <v>4.0397802228155609E-6</v>
      </c>
      <c r="BE4381" s="254" t="str">
        <f t="shared" si="836"/>
        <v/>
      </c>
    </row>
    <row r="4382" spans="1:57" ht="20.100000000000001" customHeight="1" x14ac:dyDescent="0.25">
      <c r="A4382" s="248">
        <v>3604</v>
      </c>
      <c r="B4382" s="247">
        <f>$B$755+(A4382*$B$758)</f>
        <v>25037.634429298363</v>
      </c>
      <c r="C4382" s="247">
        <f>_xlfn.NORM.DIST($B4382,$B$752,$B$753,0)</f>
        <v>4.581946038037748E-28</v>
      </c>
      <c r="D4382" s="247">
        <f>_xlfn.NORM.DIST($B4382,$B$752,$B$753,1)</f>
        <v>1</v>
      </c>
      <c r="E4382" s="247">
        <f>IF(OR(D4382&lt;$F$757,D4382&gt;$F$758),C4382,"")</f>
        <v>4.581946038037748E-28</v>
      </c>
      <c r="F4382" s="247" t="str">
        <f>IF(AND(D4382&gt;$F$757,D4382&lt;$F$758),C4382,"")</f>
        <v/>
      </c>
      <c r="G4382" s="247" t="str">
        <f>IF(C4382=MAX($C$761:$C$2761),C4382,"")</f>
        <v/>
      </c>
      <c r="H4382" s="247">
        <f>_xlfn.NORM.DIST(B4382,$F$753,$F$754,0)</f>
        <v>1.2681965028571798E-226</v>
      </c>
      <c r="I4382" s="247" t="str">
        <f>IF(H4382=MAX($H$761:$H$2761),C4382,"")</f>
        <v/>
      </c>
      <c r="J4382" s="247"/>
      <c r="K4382" s="247"/>
      <c r="L4382" s="247"/>
      <c r="M4382" s="247"/>
      <c r="N4382" s="247"/>
      <c r="O4382" s="247"/>
      <c r="P4382" s="247"/>
      <c r="Q4382" s="247"/>
      <c r="R4382" s="247"/>
      <c r="AZ4382" s="259"/>
      <c r="BA4382" s="259">
        <f>BA4381+$BD$753</f>
        <v>23.206399999998489</v>
      </c>
      <c r="BB4382" s="274">
        <f t="shared" si="837"/>
        <v>1.5690805374698729E-3</v>
      </c>
      <c r="BC4382" s="259">
        <f t="shared" si="838"/>
        <v>4.0296509335598866E-6</v>
      </c>
      <c r="BD4382" s="259">
        <f t="shared" si="835"/>
        <v>4.0296509335598866E-6</v>
      </c>
      <c r="BE4382" s="254" t="str">
        <f t="shared" si="836"/>
        <v/>
      </c>
    </row>
    <row r="4383" spans="1:57" ht="20.100000000000001" customHeight="1" x14ac:dyDescent="0.25">
      <c r="A4383" s="247">
        <v>3605</v>
      </c>
      <c r="B4383" s="247">
        <f>$B$755+(A4383*$B$758)</f>
        <v>25047.249496283497</v>
      </c>
      <c r="C4383" s="247">
        <f>_xlfn.NORM.DIST($B4383,$B$752,$B$753,0)</f>
        <v>4.3949308930349596E-28</v>
      </c>
      <c r="D4383" s="247">
        <f>_xlfn.NORM.DIST($B4383,$B$752,$B$753,1)</f>
        <v>1</v>
      </c>
      <c r="E4383" s="247">
        <f>IF(OR(D4383&lt;$F$757,D4383&gt;$F$758),C4383,"")</f>
        <v>4.3949308930349596E-28</v>
      </c>
      <c r="F4383" s="247" t="str">
        <f>IF(AND(D4383&gt;$F$757,D4383&lt;$F$758),C4383,"")</f>
        <v/>
      </c>
      <c r="G4383" s="247" t="str">
        <f>IF(C4383=MAX($C$761:$C$2761),C4383,"")</f>
        <v/>
      </c>
      <c r="H4383" s="247">
        <f>_xlfn.NORM.DIST(B4383,$F$753,$F$754,0)</f>
        <v>1.4412606165928979E-226</v>
      </c>
      <c r="I4383" s="247" t="str">
        <f>IF(H4383=MAX($H$761:$H$2761),C4383,"")</f>
        <v/>
      </c>
      <c r="J4383" s="247"/>
      <c r="K4383" s="247"/>
      <c r="L4383" s="247"/>
      <c r="M4383" s="247"/>
      <c r="N4383" s="247"/>
      <c r="O4383" s="247"/>
      <c r="P4383" s="247"/>
      <c r="Q4383" s="247"/>
      <c r="R4383" s="247"/>
      <c r="AZ4383" s="259"/>
      <c r="BA4383" s="259">
        <f>BA4382+$BD$753</f>
        <v>23.212799999998488</v>
      </c>
      <c r="BB4383" s="274">
        <f t="shared" si="837"/>
        <v>1.565050886536313E-3</v>
      </c>
      <c r="BC4383" s="259">
        <f t="shared" si="838"/>
        <v>4.0195462782553412E-6</v>
      </c>
      <c r="BD4383" s="259">
        <f t="shared" si="835"/>
        <v>4.0195462782553412E-6</v>
      </c>
      <c r="BE4383" s="254" t="str">
        <f t="shared" si="836"/>
        <v/>
      </c>
    </row>
    <row r="4384" spans="1:57" ht="20.100000000000001" customHeight="1" x14ac:dyDescent="0.25">
      <c r="A4384" s="247">
        <v>3606</v>
      </c>
      <c r="B4384" s="247">
        <f>$B$755+(A4384*$B$758)</f>
        <v>25056.864563268638</v>
      </c>
      <c r="C4384" s="247">
        <f>_xlfn.NORM.DIST($B4384,$B$752,$B$753,0)</f>
        <v>4.2154814460922073E-28</v>
      </c>
      <c r="D4384" s="247">
        <f>_xlfn.NORM.DIST($B4384,$B$752,$B$753,1)</f>
        <v>1</v>
      </c>
      <c r="E4384" s="247">
        <f>IF(OR(D4384&lt;$F$757,D4384&gt;$F$758),C4384,"")</f>
        <v>4.2154814460922073E-28</v>
      </c>
      <c r="F4384" s="247" t="str">
        <f>IF(AND(D4384&gt;$F$757,D4384&lt;$F$758),C4384,"")</f>
        <v/>
      </c>
      <c r="G4384" s="247" t="str">
        <f>IF(C4384=MAX($C$761:$C$2761),C4384,"")</f>
        <v/>
      </c>
      <c r="H4384" s="247">
        <f>_xlfn.NORM.DIST(B4384,$F$753,$F$754,0)</f>
        <v>1.6379156738036219E-226</v>
      </c>
      <c r="I4384" s="247" t="str">
        <f>IF(H4384=MAX($H$761:$H$2761),C4384,"")</f>
        <v/>
      </c>
      <c r="J4384" s="247"/>
      <c r="K4384" s="247"/>
      <c r="L4384" s="247"/>
      <c r="M4384" s="247"/>
      <c r="N4384" s="247"/>
      <c r="O4384" s="247"/>
      <c r="P4384" s="247"/>
      <c r="Q4384" s="247"/>
      <c r="R4384" s="247"/>
      <c r="AZ4384" s="259"/>
      <c r="BA4384" s="259">
        <f>BA4383+$BD$753</f>
        <v>23.219199999998487</v>
      </c>
      <c r="BB4384" s="274">
        <f t="shared" si="837"/>
        <v>1.5610313402580577E-3</v>
      </c>
      <c r="BC4384" s="259">
        <f t="shared" si="838"/>
        <v>4.009466199392589E-6</v>
      </c>
      <c r="BD4384" s="259">
        <f t="shared" si="835"/>
        <v>4.009466199392589E-6</v>
      </c>
      <c r="BE4384" s="254" t="str">
        <f t="shared" si="836"/>
        <v/>
      </c>
    </row>
    <row r="4385" spans="1:57" ht="20.100000000000001" customHeight="1" x14ac:dyDescent="0.25">
      <c r="A4385" s="247">
        <v>3607</v>
      </c>
      <c r="B4385" s="247">
        <f>$B$755+(A4385*$B$758)</f>
        <v>25066.479630253772</v>
      </c>
      <c r="C4385" s="247">
        <f>_xlfn.NORM.DIST($B4385,$B$752,$B$753,0)</f>
        <v>4.0432944072552133E-28</v>
      </c>
      <c r="D4385" s="247">
        <f>_xlfn.NORM.DIST($B4385,$B$752,$B$753,1)</f>
        <v>1</v>
      </c>
      <c r="E4385" s="247">
        <f>IF(OR(D4385&lt;$F$757,D4385&gt;$F$758),C4385,"")</f>
        <v>4.0432944072552133E-28</v>
      </c>
      <c r="F4385" s="247" t="str">
        <f>IF(AND(D4385&gt;$F$757,D4385&lt;$F$758),C4385,"")</f>
        <v/>
      </c>
      <c r="G4385" s="247" t="str">
        <f>IF(C4385=MAX($C$761:$C$2761),C4385,"")</f>
        <v/>
      </c>
      <c r="H4385" s="247">
        <f>_xlfn.NORM.DIST(B4385,$F$753,$F$754,0)</f>
        <v>1.8613738554049582E-226</v>
      </c>
      <c r="I4385" s="247" t="str">
        <f>IF(H4385=MAX($H$761:$H$2761),C4385,"")</f>
        <v/>
      </c>
      <c r="J4385" s="247"/>
      <c r="K4385" s="247"/>
      <c r="L4385" s="247"/>
      <c r="M4385" s="247"/>
      <c r="N4385" s="247"/>
      <c r="O4385" s="247"/>
      <c r="P4385" s="247"/>
      <c r="Q4385" s="247"/>
      <c r="R4385" s="247"/>
      <c r="AZ4385" s="259"/>
      <c r="BA4385" s="259">
        <f>BA4384+$BD$753</f>
        <v>23.225599999998487</v>
      </c>
      <c r="BB4385" s="274">
        <f t="shared" si="837"/>
        <v>1.5570218740586651E-3</v>
      </c>
      <c r="BC4385" s="259">
        <f t="shared" si="838"/>
        <v>3.9994106395824236E-6</v>
      </c>
      <c r="BD4385" s="259">
        <f t="shared" si="835"/>
        <v>3.9994106395824236E-6</v>
      </c>
      <c r="BE4385" s="254" t="str">
        <f t="shared" si="836"/>
        <v/>
      </c>
    </row>
    <row r="4386" spans="1:57" ht="20.100000000000001" customHeight="1" x14ac:dyDescent="0.25">
      <c r="A4386" s="247">
        <v>3608</v>
      </c>
      <c r="B4386" s="247">
        <f>$B$755+(A4386*$B$758)</f>
        <v>25076.094697238914</v>
      </c>
      <c r="C4386" s="247">
        <f>_xlfn.NORM.DIST($B4386,$B$752,$B$753,0)</f>
        <v>3.8780785310569182E-28</v>
      </c>
      <c r="D4386" s="247">
        <f>_xlfn.NORM.DIST($B4386,$B$752,$B$753,1)</f>
        <v>1</v>
      </c>
      <c r="E4386" s="247">
        <f>IF(OR(D4386&lt;$F$757,D4386&gt;$F$758),C4386,"")</f>
        <v>3.8780785310569182E-28</v>
      </c>
      <c r="F4386" s="247" t="str">
        <f>IF(AND(D4386&gt;$F$757,D4386&lt;$F$758),C4386,"")</f>
        <v/>
      </c>
      <c r="G4386" s="247" t="str">
        <f>IF(C4386=MAX($C$761:$C$2761),C4386,"")</f>
        <v/>
      </c>
      <c r="H4386" s="247">
        <f>_xlfn.NORM.DIST(B4386,$F$753,$F$754,0)</f>
        <v>2.1152842298534966E-226</v>
      </c>
      <c r="I4386" s="247" t="str">
        <f>IF(H4386=MAX($H$761:$H$2761),C4386,"")</f>
        <v/>
      </c>
      <c r="J4386" s="247"/>
      <c r="K4386" s="247"/>
      <c r="L4386" s="247"/>
      <c r="M4386" s="247"/>
      <c r="N4386" s="247"/>
      <c r="O4386" s="247"/>
      <c r="P4386" s="247"/>
      <c r="Q4386" s="247"/>
      <c r="R4386" s="247"/>
      <c r="AZ4386" s="259"/>
      <c r="BA4386" s="259">
        <f>BA4385+$BD$753</f>
        <v>23.231999999998486</v>
      </c>
      <c r="BB4386" s="274">
        <f t="shared" si="837"/>
        <v>1.5530224634190827E-3</v>
      </c>
      <c r="BC4386" s="259">
        <f t="shared" si="838"/>
        <v>3.9893795415666105E-6</v>
      </c>
      <c r="BD4386" s="259">
        <f t="shared" si="835"/>
        <v>3.9893795415666105E-6</v>
      </c>
      <c r="BE4386" s="254" t="str">
        <f t="shared" si="836"/>
        <v/>
      </c>
    </row>
    <row r="4387" spans="1:57" ht="20.100000000000001" customHeight="1" x14ac:dyDescent="0.25">
      <c r="A4387" s="247">
        <v>3609</v>
      </c>
      <c r="B4387" s="247">
        <f>$B$755+(A4387*$B$758)</f>
        <v>25085.709764224048</v>
      </c>
      <c r="C4387" s="247">
        <f>_xlfn.NORM.DIST($B4387,$B$752,$B$753,0)</f>
        <v>3.7195541428035717E-28</v>
      </c>
      <c r="D4387" s="247">
        <f>_xlfn.NORM.DIST($B4387,$B$752,$B$753,1)</f>
        <v>1</v>
      </c>
      <c r="E4387" s="247">
        <f>IF(OR(D4387&lt;$F$757,D4387&gt;$F$758),C4387,"")</f>
        <v>3.7195541428035717E-28</v>
      </c>
      <c r="F4387" s="247" t="str">
        <f>IF(AND(D4387&gt;$F$757,D4387&lt;$F$758),C4387,"")</f>
        <v/>
      </c>
      <c r="G4387" s="247" t="str">
        <f>IF(C4387=MAX($C$761:$C$2761),C4387,"")</f>
        <v/>
      </c>
      <c r="H4387" s="247">
        <f>_xlfn.NORM.DIST(B4387,$F$753,$F$754,0)</f>
        <v>2.4037921075388411E-226</v>
      </c>
      <c r="I4387" s="247" t="str">
        <f>IF(H4387=MAX($H$761:$H$2761),C4387,"")</f>
        <v/>
      </c>
      <c r="J4387" s="247"/>
      <c r="K4387" s="247"/>
      <c r="L4387" s="247"/>
      <c r="M4387" s="247"/>
      <c r="N4387" s="247"/>
      <c r="O4387" s="247"/>
      <c r="P4387" s="247"/>
      <c r="Q4387" s="247"/>
      <c r="R4387" s="247"/>
      <c r="AZ4387" s="259"/>
      <c r="BA4387" s="259">
        <f>BA4386+$BD$753</f>
        <v>23.238399999998485</v>
      </c>
      <c r="BB4387" s="274">
        <f t="shared" si="837"/>
        <v>1.5490330838775161E-3</v>
      </c>
      <c r="BC4387" s="259">
        <f t="shared" si="838"/>
        <v>3.979372848202491E-6</v>
      </c>
      <c r="BD4387" s="259">
        <f t="shared" si="835"/>
        <v>3.979372848202491E-6</v>
      </c>
      <c r="BE4387" s="254" t="str">
        <f t="shared" si="836"/>
        <v/>
      </c>
    </row>
    <row r="4388" spans="1:57" ht="20.100000000000001" customHeight="1" x14ac:dyDescent="0.25">
      <c r="A4388" s="248">
        <v>3610</v>
      </c>
      <c r="B4388" s="247">
        <f>$B$755+(A4388*$B$758)</f>
        <v>25095.324831209189</v>
      </c>
      <c r="C4388" s="247">
        <f>_xlfn.NORM.DIST($B4388,$B$752,$B$753,0)</f>
        <v>3.5674526833057257E-28</v>
      </c>
      <c r="D4388" s="247">
        <f>_xlfn.NORM.DIST($B4388,$B$752,$B$753,1)</f>
        <v>1</v>
      </c>
      <c r="E4388" s="247">
        <f>IF(OR(D4388&lt;$F$757,D4388&gt;$F$758),C4388,"")</f>
        <v>3.5674526833057257E-28</v>
      </c>
      <c r="F4388" s="247" t="str">
        <f>IF(AND(D4388&gt;$F$757,D4388&lt;$F$758),C4388,"")</f>
        <v/>
      </c>
      <c r="G4388" s="247" t="str">
        <f>IF(C4388=MAX($C$761:$C$2761),C4388,"")</f>
        <v/>
      </c>
      <c r="H4388" s="247">
        <f>_xlfn.NORM.DIST(B4388,$F$753,$F$754,0)</f>
        <v>2.7316064498543049E-226</v>
      </c>
      <c r="I4388" s="247" t="str">
        <f>IF(H4388=MAX($H$761:$H$2761),C4388,"")</f>
        <v/>
      </c>
      <c r="J4388" s="247"/>
      <c r="K4388" s="247"/>
      <c r="L4388" s="247"/>
      <c r="M4388" s="247"/>
      <c r="N4388" s="247"/>
      <c r="O4388" s="247"/>
      <c r="P4388" s="247"/>
      <c r="Q4388" s="247"/>
      <c r="R4388" s="247"/>
      <c r="AZ4388" s="259"/>
      <c r="BA4388" s="259">
        <f>BA4387+$BD$753</f>
        <v>23.244799999998484</v>
      </c>
      <c r="BB4388" s="274">
        <f t="shared" si="837"/>
        <v>1.5450537110293136E-3</v>
      </c>
      <c r="BC4388" s="259">
        <f t="shared" si="838"/>
        <v>3.9693905024874854E-6</v>
      </c>
      <c r="BD4388" s="259">
        <f t="shared" si="835"/>
        <v>3.9693905024874854E-6</v>
      </c>
      <c r="BE4388" s="254" t="str">
        <f t="shared" si="836"/>
        <v/>
      </c>
    </row>
    <row r="4389" spans="1:57" ht="20.100000000000001" customHeight="1" x14ac:dyDescent="0.25">
      <c r="A4389" s="247">
        <v>3611</v>
      </c>
      <c r="B4389" s="247">
        <f>$B$755+(A4389*$B$758)</f>
        <v>25104.939898194323</v>
      </c>
      <c r="C4389" s="247">
        <f>_xlfn.NORM.DIST($B4389,$B$752,$B$753,0)</f>
        <v>3.4215162713463179E-28</v>
      </c>
      <c r="D4389" s="247">
        <f>_xlfn.NORM.DIST($B4389,$B$752,$B$753,1)</f>
        <v>1</v>
      </c>
      <c r="E4389" s="247">
        <f>IF(OR(D4389&lt;$F$757,D4389&gt;$F$758),C4389,"")</f>
        <v>3.4215162713463179E-28</v>
      </c>
      <c r="F4389" s="247" t="str">
        <f>IF(AND(D4389&gt;$F$757,D4389&lt;$F$758),C4389,"")</f>
        <v/>
      </c>
      <c r="G4389" s="247" t="str">
        <f>IF(C4389=MAX($C$761:$C$2761),C4389,"")</f>
        <v/>
      </c>
      <c r="H4389" s="247">
        <f>_xlfn.NORM.DIST(B4389,$F$753,$F$754,0)</f>
        <v>3.1040764247699686E-226</v>
      </c>
      <c r="I4389" s="247" t="str">
        <f>IF(H4389=MAX($H$761:$H$2761),C4389,"")</f>
        <v/>
      </c>
      <c r="J4389" s="247"/>
      <c r="K4389" s="247"/>
      <c r="L4389" s="247"/>
      <c r="M4389" s="247"/>
      <c r="N4389" s="247"/>
      <c r="O4389" s="247"/>
      <c r="P4389" s="247"/>
      <c r="Q4389" s="247"/>
      <c r="R4389" s="247"/>
      <c r="AZ4389" s="259"/>
      <c r="BA4389" s="259">
        <f>BA4388+$BD$753</f>
        <v>23.251199999998484</v>
      </c>
      <c r="BB4389" s="274">
        <f t="shared" si="837"/>
        <v>1.5410843205268261E-3</v>
      </c>
      <c r="BC4389" s="259">
        <f t="shared" si="838"/>
        <v>3.9594324475350235E-6</v>
      </c>
      <c r="BD4389" s="259">
        <f t="shared" si="835"/>
        <v>3.9594324475350235E-6</v>
      </c>
      <c r="BE4389" s="254" t="str">
        <f t="shared" si="836"/>
        <v/>
      </c>
    </row>
    <row r="4390" spans="1:57" ht="20.100000000000001" customHeight="1" x14ac:dyDescent="0.25">
      <c r="A4390" s="247">
        <v>3612</v>
      </c>
      <c r="B4390" s="247">
        <f>$B$755+(A4390*$B$758)</f>
        <v>25114.554965179464</v>
      </c>
      <c r="C4390" s="247">
        <f>_xlfn.NORM.DIST($B4390,$B$752,$B$753,0)</f>
        <v>3.2814972831988971E-28</v>
      </c>
      <c r="D4390" s="247">
        <f>_xlfn.NORM.DIST($B4390,$B$752,$B$753,1)</f>
        <v>1</v>
      </c>
      <c r="E4390" s="247">
        <f>IF(OR(D4390&lt;$F$757,D4390&gt;$F$758),C4390,"")</f>
        <v>3.2814972831988971E-28</v>
      </c>
      <c r="F4390" s="247" t="str">
        <f>IF(AND(D4390&gt;$F$757,D4390&lt;$F$758),C4390,"")</f>
        <v/>
      </c>
      <c r="G4390" s="247" t="str">
        <f>IF(C4390=MAX($C$761:$C$2761),C4390,"")</f>
        <v/>
      </c>
      <c r="H4390" s="247">
        <f>_xlfn.NORM.DIST(B4390,$F$753,$F$754,0)</f>
        <v>3.5272783485749036E-226</v>
      </c>
      <c r="I4390" s="247" t="str">
        <f>IF(H4390=MAX($H$761:$H$2761),C4390,"")</f>
        <v/>
      </c>
      <c r="J4390" s="247"/>
      <c r="K4390" s="247"/>
      <c r="L4390" s="247"/>
      <c r="M4390" s="247"/>
      <c r="N4390" s="247"/>
      <c r="O4390" s="247"/>
      <c r="P4390" s="247"/>
      <c r="Q4390" s="247"/>
      <c r="R4390" s="247"/>
      <c r="AZ4390" s="259"/>
      <c r="BA4390" s="259">
        <f>BA4389+$BD$753</f>
        <v>23.257599999998483</v>
      </c>
      <c r="BB4390" s="274">
        <f t="shared" si="837"/>
        <v>1.5371248880792911E-3</v>
      </c>
      <c r="BC4390" s="259">
        <f t="shared" si="838"/>
        <v>3.94949862659341E-6</v>
      </c>
      <c r="BD4390" s="259">
        <f t="shared" si="835"/>
        <v>3.94949862659341E-6</v>
      </c>
      <c r="BE4390" s="254" t="str">
        <f t="shared" si="836"/>
        <v/>
      </c>
    </row>
    <row r="4391" spans="1:57" ht="20.100000000000001" customHeight="1" x14ac:dyDescent="0.25">
      <c r="A4391" s="247">
        <v>3613</v>
      </c>
      <c r="B4391" s="247">
        <f>$B$755+(A4391*$B$758)</f>
        <v>25124.170032164599</v>
      </c>
      <c r="C4391" s="247">
        <f>_xlfn.NORM.DIST($B4391,$B$752,$B$753,0)</f>
        <v>3.1471579485409587E-28</v>
      </c>
      <c r="D4391" s="247">
        <f>_xlfn.NORM.DIST($B4391,$B$752,$B$753,1)</f>
        <v>1</v>
      </c>
      <c r="E4391" s="247">
        <f>IF(OR(D4391&lt;$F$757,D4391&gt;$F$758),C4391,"")</f>
        <v>3.1471579485409587E-28</v>
      </c>
      <c r="F4391" s="247" t="str">
        <f>IF(AND(D4391&gt;$F$757,D4391&lt;$F$758),C4391,"")</f>
        <v/>
      </c>
      <c r="G4391" s="247" t="str">
        <f>IF(C4391=MAX($C$761:$C$2761),C4391,"")</f>
        <v/>
      </c>
      <c r="H4391" s="247">
        <f>_xlfn.NORM.DIST(B4391,$F$753,$F$754,0)</f>
        <v>4.0081144212674604E-226</v>
      </c>
      <c r="I4391" s="247" t="str">
        <f>IF(H4391=MAX($H$761:$H$2761),C4391,"")</f>
        <v/>
      </c>
      <c r="J4391" s="247"/>
      <c r="K4391" s="247"/>
      <c r="L4391" s="247"/>
      <c r="M4391" s="247"/>
      <c r="N4391" s="247"/>
      <c r="O4391" s="247"/>
      <c r="P4391" s="247"/>
      <c r="Q4391" s="247"/>
      <c r="R4391" s="247"/>
      <c r="AZ4391" s="259"/>
      <c r="BA4391" s="259">
        <f>BA4390+$BD$753</f>
        <v>23.263999999998482</v>
      </c>
      <c r="BB4391" s="274">
        <f t="shared" si="837"/>
        <v>1.5331753894526976E-3</v>
      </c>
      <c r="BC4391" s="259">
        <f t="shared" si="838"/>
        <v>3.9395889830165509E-6</v>
      </c>
      <c r="BD4391" s="259">
        <f t="shared" si="835"/>
        <v>3.9395889830165509E-6</v>
      </c>
      <c r="BE4391" s="254" t="str">
        <f t="shared" si="836"/>
        <v/>
      </c>
    </row>
    <row r="4392" spans="1:57" ht="20.100000000000001" customHeight="1" x14ac:dyDescent="0.25">
      <c r="A4392" s="247">
        <v>3614</v>
      </c>
      <c r="B4392" s="247">
        <f>$B$755+(A4392*$B$758)</f>
        <v>25133.78509914974</v>
      </c>
      <c r="C4392" s="247">
        <f>_xlfn.NORM.DIST($B4392,$B$752,$B$753,0)</f>
        <v>3.0182699621272551E-28</v>
      </c>
      <c r="D4392" s="247">
        <f>_xlfn.NORM.DIST($B4392,$B$752,$B$753,1)</f>
        <v>1</v>
      </c>
      <c r="E4392" s="247">
        <f>IF(OR(D4392&lt;$F$757,D4392&gt;$F$758),C4392,"")</f>
        <v>3.0182699621272551E-28</v>
      </c>
      <c r="F4392" s="247" t="str">
        <f>IF(AND(D4392&gt;$F$757,D4392&lt;$F$758),C4392,"")</f>
        <v/>
      </c>
      <c r="G4392" s="247" t="str">
        <f>IF(C4392=MAX($C$761:$C$2761),C4392,"")</f>
        <v/>
      </c>
      <c r="H4392" s="247">
        <f>_xlfn.NORM.DIST(B4392,$F$753,$F$754,0)</f>
        <v>4.5544248536034804E-226</v>
      </c>
      <c r="I4392" s="247" t="str">
        <f>IF(H4392=MAX($H$761:$H$2761),C4392,"")</f>
        <v/>
      </c>
      <c r="J4392" s="247"/>
      <c r="K4392" s="247"/>
      <c r="L4392" s="247"/>
      <c r="M4392" s="247"/>
      <c r="N4392" s="247"/>
      <c r="O4392" s="247"/>
      <c r="P4392" s="247"/>
      <c r="Q4392" s="247"/>
      <c r="R4392" s="247"/>
      <c r="AZ4392" s="259"/>
      <c r="BA4392" s="259">
        <f>BA4391+$BD$753</f>
        <v>23.270399999998482</v>
      </c>
      <c r="BB4392" s="274">
        <f t="shared" si="837"/>
        <v>1.5292358004696811E-3</v>
      </c>
      <c r="BC4392" s="259">
        <f t="shared" si="838"/>
        <v>3.9297034603086225E-6</v>
      </c>
      <c r="BD4392" s="259">
        <f t="shared" si="835"/>
        <v>3.9297034603086225E-6</v>
      </c>
      <c r="BE4392" s="254" t="str">
        <f t="shared" si="836"/>
        <v/>
      </c>
    </row>
    <row r="4393" spans="1:57" ht="20.100000000000001" customHeight="1" x14ac:dyDescent="0.25">
      <c r="A4393" s="247">
        <v>3615</v>
      </c>
      <c r="B4393" s="247">
        <f>$B$755+(A4393*$B$758)</f>
        <v>25143.400166134874</v>
      </c>
      <c r="C4393" s="247">
        <f>_xlfn.NORM.DIST($B4393,$B$752,$B$753,0)</f>
        <v>2.8946141106175815E-28</v>
      </c>
      <c r="D4393" s="247">
        <f>_xlfn.NORM.DIST($B4393,$B$752,$B$753,1)</f>
        <v>1</v>
      </c>
      <c r="E4393" s="247">
        <f>IF(OR(D4393&lt;$F$757,D4393&gt;$F$758),C4393,"")</f>
        <v>2.8946141106175815E-28</v>
      </c>
      <c r="F4393" s="247" t="str">
        <f>IF(AND(D4393&gt;$F$757,D4393&lt;$F$758),C4393,"")</f>
        <v/>
      </c>
      <c r="G4393" s="247" t="str">
        <f>IF(C4393=MAX($C$761:$C$2761),C4393,"")</f>
        <v/>
      </c>
      <c r="H4393" s="247">
        <f>_xlfn.NORM.DIST(B4393,$F$753,$F$754,0)</f>
        <v>5.1751152000909636E-226</v>
      </c>
      <c r="I4393" s="247" t="str">
        <f>IF(H4393=MAX($H$761:$H$2761),C4393,"")</f>
        <v/>
      </c>
      <c r="J4393" s="247"/>
      <c r="K4393" s="247"/>
      <c r="L4393" s="247"/>
      <c r="M4393" s="247"/>
      <c r="N4393" s="247"/>
      <c r="O4393" s="247"/>
      <c r="P4393" s="247"/>
      <c r="Q4393" s="247"/>
      <c r="R4393" s="247"/>
      <c r="AZ4393" s="259"/>
      <c r="BA4393" s="259">
        <f>BA4392+$BD$753</f>
        <v>23.276799999998481</v>
      </c>
      <c r="BB4393" s="274">
        <f t="shared" si="837"/>
        <v>1.5253060970093725E-3</v>
      </c>
      <c r="BC4393" s="259">
        <f t="shared" si="838"/>
        <v>3.9198420020841729E-6</v>
      </c>
      <c r="BD4393" s="259">
        <f t="shared" si="835"/>
        <v>3.9198420020841729E-6</v>
      </c>
      <c r="BE4393" s="254" t="str">
        <f t="shared" si="836"/>
        <v/>
      </c>
    </row>
    <row r="4394" spans="1:57" ht="20.100000000000001" customHeight="1" x14ac:dyDescent="0.25">
      <c r="A4394" s="247">
        <v>3616</v>
      </c>
      <c r="B4394" s="247">
        <f>$B$755+(A4394*$B$758)</f>
        <v>25153.015233120015</v>
      </c>
      <c r="C4394" s="247">
        <f>_xlfn.NORM.DIST($B4394,$B$752,$B$753,0)</f>
        <v>2.7759799139702821E-28</v>
      </c>
      <c r="D4394" s="247">
        <f>_xlfn.NORM.DIST($B4394,$B$752,$B$753,1)</f>
        <v>1</v>
      </c>
      <c r="E4394" s="247">
        <f>IF(OR(D4394&lt;$F$757,D4394&gt;$F$758),C4394,"")</f>
        <v>2.7759799139702821E-28</v>
      </c>
      <c r="F4394" s="247" t="str">
        <f>IF(AND(D4394&gt;$F$757,D4394&lt;$F$758),C4394,"")</f>
        <v/>
      </c>
      <c r="G4394" s="247" t="str">
        <f>IF(C4394=MAX($C$761:$C$2761),C4394,"")</f>
        <v/>
      </c>
      <c r="H4394" s="247">
        <f>_xlfn.NORM.DIST(B4394,$F$753,$F$754,0)</f>
        <v>5.8803009577319631E-226</v>
      </c>
      <c r="I4394" s="247" t="str">
        <f>IF(H4394=MAX($H$761:$H$2761),C4394,"")</f>
        <v/>
      </c>
      <c r="J4394" s="247"/>
      <c r="K4394" s="247"/>
      <c r="L4394" s="247"/>
      <c r="M4394" s="247"/>
      <c r="N4394" s="247"/>
      <c r="O4394" s="247"/>
      <c r="P4394" s="247"/>
      <c r="Q4394" s="247"/>
      <c r="R4394" s="247"/>
      <c r="AZ4394" s="259"/>
      <c r="BA4394" s="259">
        <f>BA4393+$BD$753</f>
        <v>23.28319999999848</v>
      </c>
      <c r="BB4394" s="274">
        <f t="shared" si="837"/>
        <v>1.5213862550072883E-3</v>
      </c>
      <c r="BC4394" s="259">
        <f t="shared" si="838"/>
        <v>3.9100045520806988E-6</v>
      </c>
      <c r="BD4394" s="259">
        <f t="shared" si="835"/>
        <v>3.9100045520806988E-6</v>
      </c>
      <c r="BE4394" s="254" t="str">
        <f t="shared" si="836"/>
        <v/>
      </c>
    </row>
    <row r="4395" spans="1:57" ht="20.100000000000001" customHeight="1" x14ac:dyDescent="0.25">
      <c r="A4395" s="248">
        <v>3617</v>
      </c>
      <c r="B4395" s="247">
        <f>$B$755+(A4395*$B$758)</f>
        <v>25162.630300105149</v>
      </c>
      <c r="C4395" s="247">
        <f>_xlfn.NORM.DIST($B4395,$B$752,$B$753,0)</f>
        <v>2.6621652808419798E-28</v>
      </c>
      <c r="D4395" s="247">
        <f>_xlfn.NORM.DIST($B4395,$B$752,$B$753,1)</f>
        <v>1</v>
      </c>
      <c r="E4395" s="247">
        <f>IF(OR(D4395&lt;$F$757,D4395&gt;$F$758),C4395,"")</f>
        <v>2.6621652808419798E-28</v>
      </c>
      <c r="F4395" s="247" t="str">
        <f>IF(AND(D4395&gt;$F$757,D4395&lt;$F$758),C4395,"")</f>
        <v/>
      </c>
      <c r="G4395" s="247" t="str">
        <f>IF(C4395=MAX($C$761:$C$2761),C4395,"")</f>
        <v/>
      </c>
      <c r="H4395" s="247">
        <f>_xlfn.NORM.DIST(B4395,$F$753,$F$754,0)</f>
        <v>6.6814717690329616E-226</v>
      </c>
      <c r="I4395" s="247" t="str">
        <f>IF(H4395=MAX($H$761:$H$2761),C4395,"")</f>
        <v/>
      </c>
      <c r="J4395" s="247"/>
      <c r="K4395" s="247"/>
      <c r="L4395" s="247"/>
      <c r="M4395" s="247"/>
      <c r="N4395" s="247"/>
      <c r="O4395" s="247"/>
      <c r="P4395" s="247"/>
      <c r="Q4395" s="247"/>
      <c r="R4395" s="247"/>
      <c r="AZ4395" s="259"/>
      <c r="BA4395" s="259">
        <f>BA4394+$BD$753</f>
        <v>23.28959999999848</v>
      </c>
      <c r="BB4395" s="274">
        <f t="shared" si="837"/>
        <v>1.5174762504552076E-3</v>
      </c>
      <c r="BC4395" s="259">
        <f t="shared" si="838"/>
        <v>3.9001910541653674E-6</v>
      </c>
      <c r="BD4395" s="259">
        <f t="shared" si="835"/>
        <v>3.9001910541653674E-6</v>
      </c>
      <c r="BE4395" s="254" t="str">
        <f t="shared" si="836"/>
        <v/>
      </c>
    </row>
    <row r="4396" spans="1:57" ht="20.100000000000001" customHeight="1" x14ac:dyDescent="0.25">
      <c r="A4396" s="247">
        <v>3618</v>
      </c>
      <c r="B4396" s="247">
        <f>$B$755+(A4396*$B$758)</f>
        <v>25172.245367090291</v>
      </c>
      <c r="C4396" s="247">
        <f>_xlfn.NORM.DIST($B4396,$B$752,$B$753,0)</f>
        <v>2.5529761774492031E-28</v>
      </c>
      <c r="D4396" s="247">
        <f>_xlfn.NORM.DIST($B4396,$B$752,$B$753,1)</f>
        <v>1</v>
      </c>
      <c r="E4396" s="247">
        <f>IF(OR(D4396&lt;$F$757,D4396&gt;$F$758),C4396,"")</f>
        <v>2.5529761774492031E-28</v>
      </c>
      <c r="F4396" s="247" t="str">
        <f>IF(AND(D4396&gt;$F$757,D4396&lt;$F$758),C4396,"")</f>
        <v/>
      </c>
      <c r="G4396" s="247" t="str">
        <f>IF(C4396=MAX($C$761:$C$2761),C4396,"")</f>
        <v/>
      </c>
      <c r="H4396" s="247">
        <f>_xlfn.NORM.DIST(B4396,$F$753,$F$754,0)</f>
        <v>7.5916778841679687E-226</v>
      </c>
      <c r="I4396" s="247" t="str">
        <f>IF(H4396=MAX($H$761:$H$2761),C4396,"")</f>
        <v/>
      </c>
      <c r="J4396" s="247"/>
      <c r="K4396" s="247"/>
      <c r="L4396" s="247"/>
      <c r="M4396" s="247"/>
      <c r="N4396" s="247"/>
      <c r="O4396" s="247"/>
      <c r="P4396" s="247"/>
      <c r="Q4396" s="247"/>
      <c r="R4396" s="247"/>
      <c r="AZ4396" s="259"/>
      <c r="BA4396" s="259">
        <f>BA4395+$BD$753</f>
        <v>23.295999999998479</v>
      </c>
      <c r="BB4396" s="274">
        <f t="shared" si="837"/>
        <v>1.5135760594010422E-3</v>
      </c>
      <c r="BC4396" s="259">
        <f t="shared" si="838"/>
        <v>3.8904014523278609E-6</v>
      </c>
      <c r="BD4396" s="259">
        <f t="shared" si="835"/>
        <v>3.8904014523278609E-6</v>
      </c>
      <c r="BE4396" s="254" t="str">
        <f t="shared" si="836"/>
        <v/>
      </c>
    </row>
    <row r="4397" spans="1:57" ht="20.100000000000001" customHeight="1" x14ac:dyDescent="0.25">
      <c r="A4397" s="247">
        <v>3619</v>
      </c>
      <c r="B4397" s="247">
        <f>$B$755+(A4397*$B$758)</f>
        <v>25181.860434075425</v>
      </c>
      <c r="C4397" s="247">
        <f>_xlfn.NORM.DIST($B4397,$B$752,$B$753,0)</f>
        <v>2.4482263093741382E-28</v>
      </c>
      <c r="D4397" s="247">
        <f>_xlfn.NORM.DIST($B4397,$B$752,$B$753,1)</f>
        <v>1</v>
      </c>
      <c r="E4397" s="247">
        <f>IF(OR(D4397&lt;$F$757,D4397&gt;$F$758),C4397,"")</f>
        <v>2.4482263093741382E-28</v>
      </c>
      <c r="F4397" s="247" t="str">
        <f>IF(AND(D4397&gt;$F$757,D4397&lt;$F$758),C4397,"")</f>
        <v/>
      </c>
      <c r="G4397" s="247" t="str">
        <f>IF(C4397=MAX($C$761:$C$2761),C4397,"")</f>
        <v/>
      </c>
      <c r="H4397" s="247">
        <f>_xlfn.NORM.DIST(B4397,$F$753,$F$754,0)</f>
        <v>8.6257418963112307E-226</v>
      </c>
      <c r="I4397" s="247" t="str">
        <f>IF(H4397=MAX($H$761:$H$2761),C4397,"")</f>
        <v/>
      </c>
      <c r="J4397" s="247"/>
      <c r="K4397" s="247"/>
      <c r="L4397" s="247"/>
      <c r="M4397" s="247"/>
      <c r="N4397" s="247"/>
      <c r="O4397" s="247"/>
      <c r="P4397" s="247"/>
      <c r="Q4397" s="247"/>
      <c r="R4397" s="247"/>
      <c r="AZ4397" s="259"/>
      <c r="BA4397" s="259">
        <f>BA4396+$BD$753</f>
        <v>23.302399999998478</v>
      </c>
      <c r="BB4397" s="274">
        <f t="shared" si="837"/>
        <v>1.5096856579487144E-3</v>
      </c>
      <c r="BC4397" s="259">
        <f t="shared" si="838"/>
        <v>3.8806356906816771E-6</v>
      </c>
      <c r="BD4397" s="259">
        <f t="shared" si="835"/>
        <v>3.8806356906816771E-6</v>
      </c>
      <c r="BE4397" s="254" t="str">
        <f t="shared" si="836"/>
        <v/>
      </c>
    </row>
    <row r="4398" spans="1:57" ht="20.100000000000001" customHeight="1" x14ac:dyDescent="0.25">
      <c r="A4398" s="247">
        <v>3620</v>
      </c>
      <c r="B4398" s="247">
        <f>$B$755+(A4398*$B$758)</f>
        <v>25191.475501060559</v>
      </c>
      <c r="C4398" s="247">
        <f>_xlfn.NORM.DIST($B4398,$B$752,$B$753,0)</f>
        <v>2.3477368158110264E-28</v>
      </c>
      <c r="D4398" s="247">
        <f>_xlfn.NORM.DIST($B4398,$B$752,$B$753,1)</f>
        <v>1</v>
      </c>
      <c r="E4398" s="247">
        <f>IF(OR(D4398&lt;$F$757,D4398&gt;$F$758),C4398,"")</f>
        <v>2.3477368158110264E-28</v>
      </c>
      <c r="F4398" s="247" t="str">
        <f>IF(AND(D4398&gt;$F$757,D4398&lt;$F$758),C4398,"")</f>
        <v/>
      </c>
      <c r="G4398" s="247" t="str">
        <f>IF(C4398=MAX($C$761:$C$2761),C4398,"")</f>
        <v/>
      </c>
      <c r="H4398" s="247">
        <f>_xlfn.NORM.DIST(B4398,$F$753,$F$754,0)</f>
        <v>9.8004991718210815E-226</v>
      </c>
      <c r="I4398" s="247" t="str">
        <f>IF(H4398=MAX($H$761:$H$2761),C4398,"")</f>
        <v/>
      </c>
      <c r="J4398" s="247"/>
      <c r="K4398" s="247"/>
      <c r="L4398" s="247"/>
      <c r="M4398" s="247"/>
      <c r="N4398" s="247"/>
      <c r="O4398" s="247"/>
      <c r="P4398" s="247"/>
      <c r="Q4398" s="247"/>
      <c r="R4398" s="247"/>
      <c r="AZ4398" s="259"/>
      <c r="BA4398" s="259">
        <f>BA4397+$BD$753</f>
        <v>23.308799999998477</v>
      </c>
      <c r="BB4398" s="274">
        <f t="shared" si="837"/>
        <v>1.5058050222580327E-3</v>
      </c>
      <c r="BC4398" s="259">
        <f t="shared" si="838"/>
        <v>3.8708937134649974E-6</v>
      </c>
      <c r="BD4398" s="259">
        <f t="shared" si="835"/>
        <v>3.8708937134649974E-6</v>
      </c>
      <c r="BE4398" s="254" t="str">
        <f t="shared" si="836"/>
        <v/>
      </c>
    </row>
    <row r="4399" spans="1:57" ht="20.100000000000001" customHeight="1" x14ac:dyDescent="0.25">
      <c r="A4399" s="247">
        <v>3621</v>
      </c>
      <c r="B4399" s="247">
        <f>$B$755+(A4399*$B$758)</f>
        <v>25201.0905680457</v>
      </c>
      <c r="C4399" s="247">
        <f>_xlfn.NORM.DIST($B4399,$B$752,$B$753,0)</f>
        <v>2.2513359757735666E-28</v>
      </c>
      <c r="D4399" s="247">
        <f>_xlfn.NORM.DIST($B4399,$B$752,$B$753,1)</f>
        <v>1</v>
      </c>
      <c r="E4399" s="247">
        <f>IF(OR(D4399&lt;$F$757,D4399&gt;$F$758),C4399,"")</f>
        <v>2.2513359757735666E-28</v>
      </c>
      <c r="F4399" s="247" t="str">
        <f>IF(AND(D4399&gt;$F$757,D4399&lt;$F$758),C4399,"")</f>
        <v/>
      </c>
      <c r="G4399" s="247" t="str">
        <f>IF(C4399=MAX($C$761:$C$2761),C4399,"")</f>
        <v/>
      </c>
      <c r="H4399" s="247">
        <f>_xlfn.NORM.DIST(B4399,$F$753,$F$754,0)</f>
        <v>1.1135070859669026E-225</v>
      </c>
      <c r="I4399" s="247" t="str">
        <f>IF(H4399=MAX($H$761:$H$2761),C4399,"")</f>
        <v/>
      </c>
      <c r="J4399" s="247"/>
      <c r="K4399" s="247"/>
      <c r="L4399" s="247"/>
      <c r="M4399" s="247"/>
      <c r="N4399" s="247"/>
      <c r="O4399" s="247"/>
      <c r="P4399" s="247"/>
      <c r="Q4399" s="247"/>
      <c r="R4399" s="247"/>
      <c r="AZ4399" s="259"/>
      <c r="BA4399" s="259">
        <f>BA4398+$BD$753</f>
        <v>23.315199999998477</v>
      </c>
      <c r="BB4399" s="274">
        <f t="shared" si="837"/>
        <v>1.5019341285445677E-3</v>
      </c>
      <c r="BC4399" s="259">
        <f t="shared" si="838"/>
        <v>3.8611754650317957E-6</v>
      </c>
      <c r="BD4399" s="259">
        <f t="shared" si="835"/>
        <v>3.8611754650317957E-6</v>
      </c>
      <c r="BE4399" s="254" t="str">
        <f t="shared" si="836"/>
        <v/>
      </c>
    </row>
    <row r="4400" spans="1:57" ht="20.100000000000001" customHeight="1" x14ac:dyDescent="0.25">
      <c r="A4400" s="247">
        <v>3622</v>
      </c>
      <c r="B4400" s="247">
        <f>$B$755+(A4400*$B$758)</f>
        <v>25210.705635030834</v>
      </c>
      <c r="C4400" s="247">
        <f>_xlfn.NORM.DIST($B4400,$B$752,$B$753,0)</f>
        <v>2.1588589257997705E-28</v>
      </c>
      <c r="D4400" s="247">
        <f>_xlfn.NORM.DIST($B4400,$B$752,$B$753,1)</f>
        <v>1</v>
      </c>
      <c r="E4400" s="247">
        <f>IF(OR(D4400&lt;$F$757,D4400&gt;$F$758),C4400,"")</f>
        <v>2.1588589257997705E-28</v>
      </c>
      <c r="F4400" s="247" t="str">
        <f>IF(AND(D4400&gt;$F$757,D4400&lt;$F$758),C4400,"")</f>
        <v/>
      </c>
      <c r="G4400" s="247" t="str">
        <f>IF(C4400=MAX($C$761:$C$2761),C4400,"")</f>
        <v/>
      </c>
      <c r="H4400" s="247">
        <f>_xlfn.NORM.DIST(B4400,$F$753,$F$754,0)</f>
        <v>1.2651173889727091E-225</v>
      </c>
      <c r="I4400" s="247" t="str">
        <f>IF(H4400=MAX($H$761:$H$2761),C4400,"")</f>
        <v/>
      </c>
      <c r="J4400" s="247"/>
      <c r="K4400" s="247"/>
      <c r="L4400" s="247"/>
      <c r="M4400" s="247"/>
      <c r="N4400" s="247"/>
      <c r="O4400" s="247"/>
      <c r="P4400" s="247"/>
      <c r="Q4400" s="247"/>
      <c r="R4400" s="247"/>
      <c r="AZ4400" s="259"/>
      <c r="BA4400" s="259">
        <f>BA4399+$BD$753</f>
        <v>23.321599999998476</v>
      </c>
      <c r="BB4400" s="274">
        <f t="shared" si="837"/>
        <v>1.4980729530795359E-3</v>
      </c>
      <c r="BC4400" s="259">
        <f t="shared" si="838"/>
        <v>3.8514808898711377E-6</v>
      </c>
      <c r="BD4400" s="259">
        <f t="shared" si="835"/>
        <v>3.8514808898711377E-6</v>
      </c>
      <c r="BE4400" s="254" t="str">
        <f t="shared" si="836"/>
        <v/>
      </c>
    </row>
    <row r="4401" spans="1:57" ht="20.100000000000001" customHeight="1" x14ac:dyDescent="0.25">
      <c r="A4401" s="248">
        <v>3623</v>
      </c>
      <c r="B4401" s="247">
        <f>$B$755+(A4401*$B$758)</f>
        <v>25220.320702015975</v>
      </c>
      <c r="C4401" s="247">
        <f>_xlfn.NORM.DIST($B4401,$B$752,$B$753,0)</f>
        <v>2.0701473887080072E-28</v>
      </c>
      <c r="D4401" s="247">
        <f>_xlfn.NORM.DIST($B4401,$B$752,$B$753,1)</f>
        <v>1</v>
      </c>
      <c r="E4401" s="247">
        <f>IF(OR(D4401&lt;$F$757,D4401&gt;$F$758),C4401,"")</f>
        <v>2.0701473887080072E-28</v>
      </c>
      <c r="F4401" s="247" t="str">
        <f>IF(AND(D4401&gt;$F$757,D4401&lt;$F$758),C4401,"")</f>
        <v/>
      </c>
      <c r="G4401" s="247" t="str">
        <f>IF(C4401=MAX($C$761:$C$2761),C4401,"")</f>
        <v/>
      </c>
      <c r="H4401" s="247">
        <f>_xlfn.NORM.DIST(B4401,$F$753,$F$754,0)</f>
        <v>1.437347296577062E-225</v>
      </c>
      <c r="I4401" s="247" t="str">
        <f>IF(H4401=MAX($H$761:$H$2761),C4401,"")</f>
        <v/>
      </c>
      <c r="J4401" s="247"/>
      <c r="K4401" s="247"/>
      <c r="L4401" s="247"/>
      <c r="M4401" s="247"/>
      <c r="N4401" s="247"/>
      <c r="O4401" s="247"/>
      <c r="P4401" s="247"/>
      <c r="Q4401" s="247"/>
      <c r="R4401" s="247"/>
      <c r="AZ4401" s="259"/>
      <c r="BA4401" s="259">
        <f>BA4400+$BD$753</f>
        <v>23.327999999998475</v>
      </c>
      <c r="BB4401" s="274">
        <f t="shared" si="837"/>
        <v>1.4942214721896648E-3</v>
      </c>
      <c r="BC4401" s="259">
        <f t="shared" si="838"/>
        <v>3.8418099325878818E-6</v>
      </c>
      <c r="BD4401" s="259">
        <f t="shared" si="835"/>
        <v>3.8418099325878818E-6</v>
      </c>
      <c r="BE4401" s="254" t="str">
        <f t="shared" si="836"/>
        <v/>
      </c>
    </row>
    <row r="4402" spans="1:57" ht="20.100000000000001" customHeight="1" x14ac:dyDescent="0.25">
      <c r="A4402" s="247">
        <v>3624</v>
      </c>
      <c r="B4402" s="247">
        <f>$B$755+(A4402*$B$758)</f>
        <v>25229.935769001109</v>
      </c>
      <c r="C4402" s="247">
        <f>_xlfn.NORM.DIST($B4402,$B$752,$B$753,0)</f>
        <v>1.9850494129774161E-28</v>
      </c>
      <c r="D4402" s="247">
        <f>_xlfn.NORM.DIST($B4402,$B$752,$B$753,1)</f>
        <v>1</v>
      </c>
      <c r="E4402" s="247">
        <f>IF(OR(D4402&lt;$F$757,D4402&gt;$F$758),C4402,"")</f>
        <v>1.9850494129774161E-28</v>
      </c>
      <c r="F4402" s="247" t="str">
        <f>IF(AND(D4402&gt;$F$757,D4402&lt;$F$758),C4402,"")</f>
        <v/>
      </c>
      <c r="G4402" s="247" t="str">
        <f>IF(C4402=MAX($C$761:$C$2761),C4402,"")</f>
        <v/>
      </c>
      <c r="H4402" s="247">
        <f>_xlfn.NORM.DIST(B4402,$F$753,$F$754,0)</f>
        <v>1.6329980235616415E-225</v>
      </c>
      <c r="I4402" s="247" t="str">
        <f>IF(H4402=MAX($H$761:$H$2761),C4402,"")</f>
        <v/>
      </c>
      <c r="J4402" s="247"/>
      <c r="K4402" s="247"/>
      <c r="L4402" s="247"/>
      <c r="M4402" s="247"/>
      <c r="N4402" s="247"/>
      <c r="O4402" s="247"/>
      <c r="P4402" s="247"/>
      <c r="Q4402" s="247"/>
      <c r="R4402" s="247"/>
      <c r="AZ4402" s="259"/>
      <c r="BA4402" s="259">
        <f>BA4401+$BD$753</f>
        <v>23.334399999998475</v>
      </c>
      <c r="BB4402" s="274">
        <f t="shared" si="837"/>
        <v>1.4903796622570769E-3</v>
      </c>
      <c r="BC4402" s="259">
        <f t="shared" si="838"/>
        <v>3.8321625379028959E-6</v>
      </c>
      <c r="BD4402" s="259">
        <f t="shared" si="835"/>
        <v>3.8321625379028959E-6</v>
      </c>
      <c r="BE4402" s="254" t="str">
        <f t="shared" si="836"/>
        <v/>
      </c>
    </row>
    <row r="4403" spans="1:57" ht="20.100000000000001" customHeight="1" x14ac:dyDescent="0.25">
      <c r="A4403" s="247">
        <v>3625</v>
      </c>
      <c r="B4403" s="247">
        <f>$B$755+(A4403*$B$758)</f>
        <v>25239.550835986251</v>
      </c>
      <c r="C4403" s="247">
        <f>_xlfn.NORM.DIST($B4403,$B$752,$B$753,0)</f>
        <v>1.9034191223392356E-28</v>
      </c>
      <c r="D4403" s="247">
        <f>_xlfn.NORM.DIST($B4403,$B$752,$B$753,1)</f>
        <v>1</v>
      </c>
      <c r="E4403" s="247">
        <f>IF(OR(D4403&lt;$F$757,D4403&gt;$F$758),C4403,"")</f>
        <v>1.9034191223392356E-28</v>
      </c>
      <c r="F4403" s="247" t="str">
        <f>IF(AND(D4403&gt;$F$757,D4403&lt;$F$758),C4403,"")</f>
        <v/>
      </c>
      <c r="G4403" s="247" t="str">
        <f>IF(C4403=MAX($C$761:$C$2761),C4403,"")</f>
        <v/>
      </c>
      <c r="H4403" s="247">
        <f>_xlfn.NORM.DIST(B4403,$F$753,$F$754,0)</f>
        <v>1.8552509088979785E-225</v>
      </c>
      <c r="I4403" s="247" t="str">
        <f>IF(H4403=MAX($H$761:$H$2761),C4403,"")</f>
        <v/>
      </c>
      <c r="J4403" s="247"/>
      <c r="K4403" s="247"/>
      <c r="L4403" s="247"/>
      <c r="M4403" s="247"/>
      <c r="N4403" s="247"/>
      <c r="O4403" s="247"/>
      <c r="P4403" s="247"/>
      <c r="Q4403" s="247"/>
      <c r="R4403" s="247"/>
      <c r="AZ4403" s="259"/>
      <c r="BA4403" s="259">
        <f>BA4402+$BD$753</f>
        <v>23.340799999998474</v>
      </c>
      <c r="BB4403" s="274">
        <f t="shared" si="837"/>
        <v>1.486547499719174E-3</v>
      </c>
      <c r="BC4403" s="259">
        <f t="shared" si="838"/>
        <v>3.8225386506721398E-6</v>
      </c>
      <c r="BD4403" s="259">
        <f t="shared" si="835"/>
        <v>3.8225386506721398E-6</v>
      </c>
      <c r="BE4403" s="254" t="str">
        <f t="shared" si="836"/>
        <v/>
      </c>
    </row>
    <row r="4404" spans="1:57" ht="20.100000000000001" customHeight="1" x14ac:dyDescent="0.25">
      <c r="A4404" s="247">
        <v>3626</v>
      </c>
      <c r="B4404" s="247">
        <f>$B$755+(A4404*$B$758)</f>
        <v>25249.165902971385</v>
      </c>
      <c r="C4404" s="247">
        <f>_xlfn.NORM.DIST($B4404,$B$752,$B$753,0)</f>
        <v>1.8251164751846967E-28</v>
      </c>
      <c r="D4404" s="247">
        <f>_xlfn.NORM.DIST($B4404,$B$752,$B$753,1)</f>
        <v>1</v>
      </c>
      <c r="E4404" s="247">
        <f>IF(OR(D4404&lt;$F$757,D4404&gt;$F$758),C4404,"")</f>
        <v>1.8251164751846967E-28</v>
      </c>
      <c r="F4404" s="247" t="str">
        <f>IF(AND(D4404&gt;$F$757,D4404&lt;$F$758),C4404,"")</f>
        <v/>
      </c>
      <c r="G4404" s="247" t="str">
        <f>IF(C4404=MAX($C$761:$C$2761),C4404,"")</f>
        <v/>
      </c>
      <c r="H4404" s="247">
        <f>_xlfn.NORM.DIST(B4404,$F$753,$F$754,0)</f>
        <v>2.1077189405324407E-225</v>
      </c>
      <c r="I4404" s="247" t="str">
        <f>IF(H4404=MAX($H$761:$H$2761),C4404,"")</f>
        <v/>
      </c>
      <c r="J4404" s="247"/>
      <c r="K4404" s="247"/>
      <c r="L4404" s="247"/>
      <c r="M4404" s="247"/>
      <c r="N4404" s="247"/>
      <c r="O4404" s="247"/>
      <c r="P4404" s="247"/>
      <c r="Q4404" s="247"/>
      <c r="R4404" s="247"/>
      <c r="AZ4404" s="259"/>
      <c r="BA4404" s="259">
        <f>BA4403+$BD$753</f>
        <v>23.347199999998473</v>
      </c>
      <c r="BB4404" s="274">
        <f t="shared" si="837"/>
        <v>1.4827249610685018E-3</v>
      </c>
      <c r="BC4404" s="259">
        <f t="shared" si="838"/>
        <v>3.8129382158706183E-6</v>
      </c>
      <c r="BD4404" s="259">
        <f t="shared" ref="BD4404:BD4467" si="839">IF(BB4404&lt;(1-$AZ$760),BC4404,"")</f>
        <v>3.8129382158706183E-6</v>
      </c>
      <c r="BE4404" s="254" t="str">
        <f t="shared" ref="BE4404:BE4467" si="840">IF(BB4404&lt;(1-$AZ$766),BC4404,"")</f>
        <v/>
      </c>
    </row>
    <row r="4405" spans="1:57" ht="20.100000000000001" customHeight="1" x14ac:dyDescent="0.25">
      <c r="A4405" s="247">
        <v>3627</v>
      </c>
      <c r="B4405" s="247">
        <f>$B$755+(A4405*$B$758)</f>
        <v>25258.780969956526</v>
      </c>
      <c r="C4405" s="247">
        <f>_xlfn.NORM.DIST($B4405,$B$752,$B$753,0)</f>
        <v>1.7500070334067354E-28</v>
      </c>
      <c r="D4405" s="247">
        <f>_xlfn.NORM.DIST($B4405,$B$752,$B$753,1)</f>
        <v>1</v>
      </c>
      <c r="E4405" s="247">
        <f>IF(OR(D4405&lt;$F$757,D4405&gt;$F$758),C4405,"")</f>
        <v>1.7500070334067354E-28</v>
      </c>
      <c r="F4405" s="247" t="str">
        <f>IF(AND(D4405&gt;$F$757,D4405&lt;$F$758),C4405,"")</f>
        <v/>
      </c>
      <c r="G4405" s="247" t="str">
        <f>IF(C4405=MAX($C$761:$C$2761),C4405,"")</f>
        <v/>
      </c>
      <c r="H4405" s="247">
        <f>_xlfn.NORM.DIST(B4405,$F$753,$F$754,0)</f>
        <v>2.3945052563381822E-225</v>
      </c>
      <c r="I4405" s="247" t="str">
        <f>IF(H4405=MAX($H$761:$H$2761),C4405,"")</f>
        <v/>
      </c>
      <c r="J4405" s="247"/>
      <c r="K4405" s="247"/>
      <c r="L4405" s="247"/>
      <c r="M4405" s="247"/>
      <c r="N4405" s="247"/>
      <c r="O4405" s="247"/>
      <c r="P4405" s="247"/>
      <c r="Q4405" s="247"/>
      <c r="R4405" s="247"/>
      <c r="AZ4405" s="259"/>
      <c r="BA4405" s="259">
        <f>BA4404+$BD$753</f>
        <v>23.353599999998472</v>
      </c>
      <c r="BB4405" s="274">
        <f t="shared" ref="BB4405:BB4468" si="841">_xlfn.CHISQ.DIST.RT(BA4405,7)</f>
        <v>1.4789120228526312E-3</v>
      </c>
      <c r="BC4405" s="259">
        <f t="shared" ref="BC4405:BC4468" si="842">BB4405-BB4406</f>
        <v>3.8033611785819738E-6</v>
      </c>
      <c r="BD4405" s="259">
        <f t="shared" si="839"/>
        <v>3.8033611785819738E-6</v>
      </c>
      <c r="BE4405" s="254" t="str">
        <f t="shared" si="840"/>
        <v/>
      </c>
    </row>
    <row r="4406" spans="1:57" ht="20.100000000000001" customHeight="1" x14ac:dyDescent="0.25">
      <c r="A4406" s="247">
        <v>3628</v>
      </c>
      <c r="B4406" s="247">
        <f>$B$755+(A4406*$B$758)</f>
        <v>25268.39603694166</v>
      </c>
      <c r="C4406" s="247">
        <f>_xlfn.NORM.DIST($B4406,$B$752,$B$753,0)</f>
        <v>1.677961740311069E-28</v>
      </c>
      <c r="D4406" s="247">
        <f>_xlfn.NORM.DIST($B4406,$B$752,$B$753,1)</f>
        <v>1</v>
      </c>
      <c r="E4406" s="247">
        <f>IF(OR(D4406&lt;$F$757,D4406&gt;$F$758),C4406,"")</f>
        <v>1.677961740311069E-28</v>
      </c>
      <c r="F4406" s="247" t="str">
        <f>IF(AND(D4406&gt;$F$757,D4406&lt;$F$758),C4406,"")</f>
        <v/>
      </c>
      <c r="G4406" s="247" t="str">
        <f>IF(C4406=MAX($C$761:$C$2761),C4406,"")</f>
        <v/>
      </c>
      <c r="H4406" s="247">
        <f>_xlfn.NORM.DIST(B4406,$F$753,$F$754,0)</f>
        <v>2.720269564702122E-225</v>
      </c>
      <c r="I4406" s="247" t="str">
        <f>IF(H4406=MAX($H$761:$H$2761),C4406,"")</f>
        <v/>
      </c>
      <c r="J4406" s="247"/>
      <c r="K4406" s="247"/>
      <c r="L4406" s="247"/>
      <c r="M4406" s="247"/>
      <c r="N4406" s="247"/>
      <c r="O4406" s="247"/>
      <c r="P4406" s="247"/>
      <c r="Q4406" s="247"/>
      <c r="R4406" s="247"/>
      <c r="AZ4406" s="259"/>
      <c r="BA4406" s="259">
        <f>BA4405+$BD$753</f>
        <v>23.359999999998472</v>
      </c>
      <c r="BB4406" s="274">
        <f t="shared" si="841"/>
        <v>1.4751086616740493E-3</v>
      </c>
      <c r="BC4406" s="259">
        <f t="shared" si="842"/>
        <v>3.7938074840303607E-6</v>
      </c>
      <c r="BD4406" s="259">
        <f t="shared" si="839"/>
        <v>3.7938074840303607E-6</v>
      </c>
      <c r="BE4406" s="254" t="str">
        <f t="shared" si="840"/>
        <v/>
      </c>
    </row>
    <row r="4407" spans="1:57" ht="20.100000000000001" customHeight="1" x14ac:dyDescent="0.25">
      <c r="A4407" s="247">
        <v>3629</v>
      </c>
      <c r="B4407" s="247">
        <f>$B$755+(A4407*$B$758)</f>
        <v>25278.011103926801</v>
      </c>
      <c r="C4407" s="247">
        <f>_xlfn.NORM.DIST($B4407,$B$752,$B$753,0)</f>
        <v>1.6088567072427323E-28</v>
      </c>
      <c r="D4407" s="247">
        <f>_xlfn.NORM.DIST($B4407,$B$752,$B$753,1)</f>
        <v>1</v>
      </c>
      <c r="E4407" s="247">
        <f>IF(OR(D4407&lt;$F$757,D4407&gt;$F$758),C4407,"")</f>
        <v>1.6088567072427323E-28</v>
      </c>
      <c r="F4407" s="247" t="str">
        <f>IF(AND(D4407&gt;$F$757,D4407&lt;$F$758),C4407,"")</f>
        <v/>
      </c>
      <c r="G4407" s="247" t="str">
        <f>IF(C4407=MAX($C$761:$C$2761),C4407,"")</f>
        <v/>
      </c>
      <c r="H4407" s="247">
        <f>_xlfn.NORM.DIST(B4407,$F$753,$F$754,0)</f>
        <v>3.0903035556689004E-225</v>
      </c>
      <c r="I4407" s="247" t="str">
        <f>IF(H4407=MAX($H$761:$H$2761),C4407,"")</f>
        <v/>
      </c>
      <c r="J4407" s="247"/>
      <c r="K4407" s="247"/>
      <c r="L4407" s="247"/>
      <c r="M4407" s="247"/>
      <c r="N4407" s="247"/>
      <c r="O4407" s="247"/>
      <c r="P4407" s="247"/>
      <c r="Q4407" s="247"/>
      <c r="R4407" s="247"/>
      <c r="AZ4407" s="259"/>
      <c r="BA4407" s="259">
        <f>BA4406+$BD$753</f>
        <v>23.366399999998471</v>
      </c>
      <c r="BB4407" s="274">
        <f t="shared" si="841"/>
        <v>1.4713148541900189E-3</v>
      </c>
      <c r="BC4407" s="259">
        <f t="shared" si="842"/>
        <v>3.7842770775468361E-6</v>
      </c>
      <c r="BD4407" s="259">
        <f t="shared" si="839"/>
        <v>3.7842770775468361E-6</v>
      </c>
      <c r="BE4407" s="254" t="str">
        <f t="shared" si="840"/>
        <v/>
      </c>
    </row>
    <row r="4408" spans="1:57" ht="20.100000000000001" customHeight="1" x14ac:dyDescent="0.25">
      <c r="A4408" s="248">
        <v>3630</v>
      </c>
      <c r="B4408" s="247">
        <f>$B$755+(A4408*$B$758)</f>
        <v>25287.626170911935</v>
      </c>
      <c r="C4408" s="247">
        <f>_xlfn.NORM.DIST($B4408,$B$752,$B$753,0)</f>
        <v>1.5425730085913488E-28</v>
      </c>
      <c r="D4408" s="247">
        <f>_xlfn.NORM.DIST($B4408,$B$752,$B$753,1)</f>
        <v>1</v>
      </c>
      <c r="E4408" s="247">
        <f>IF(OR(D4408&lt;$F$757,D4408&gt;$F$758),C4408,"")</f>
        <v>1.5425730085913488E-28</v>
      </c>
      <c r="F4408" s="247" t="str">
        <f>IF(AND(D4408&gt;$F$757,D4408&lt;$F$758),C4408,"")</f>
        <v/>
      </c>
      <c r="G4408" s="247" t="str">
        <f>IF(C4408=MAX($C$761:$C$2761),C4408,"")</f>
        <v/>
      </c>
      <c r="H4408" s="247">
        <f>_xlfn.NORM.DIST(B4408,$F$753,$F$754,0)</f>
        <v>3.5106165181936992E-225</v>
      </c>
      <c r="I4408" s="247" t="str">
        <f>IF(H4408=MAX($H$761:$H$2761),C4408,"")</f>
        <v/>
      </c>
      <c r="J4408" s="247"/>
      <c r="K4408" s="247"/>
      <c r="L4408" s="247"/>
      <c r="M4408" s="247"/>
      <c r="N4408" s="247"/>
      <c r="O4408" s="247"/>
      <c r="P4408" s="247"/>
      <c r="Q4408" s="247"/>
      <c r="R4408" s="247"/>
      <c r="AZ4408" s="259"/>
      <c r="BA4408" s="259">
        <f>BA4407+$BD$753</f>
        <v>23.37279999999847</v>
      </c>
      <c r="BB4408" s="274">
        <f t="shared" si="841"/>
        <v>1.4675305771124721E-3</v>
      </c>
      <c r="BC4408" s="259">
        <f t="shared" si="842"/>
        <v>3.7747699045936455E-6</v>
      </c>
      <c r="BD4408" s="259">
        <f t="shared" si="839"/>
        <v>3.7747699045936455E-6</v>
      </c>
      <c r="BE4408" s="254" t="str">
        <f t="shared" si="840"/>
        <v/>
      </c>
    </row>
    <row r="4409" spans="1:57" ht="20.100000000000001" customHeight="1" x14ac:dyDescent="0.25">
      <c r="A4409" s="247">
        <v>3631</v>
      </c>
      <c r="B4409" s="247">
        <f>$B$755+(A4409*$B$758)</f>
        <v>25297.241237897077</v>
      </c>
      <c r="C4409" s="247">
        <f>_xlfn.NORM.DIST($B4409,$B$752,$B$753,0)</f>
        <v>1.4789964848474946E-28</v>
      </c>
      <c r="D4409" s="247">
        <f>_xlfn.NORM.DIST($B4409,$B$752,$B$753,1)</f>
        <v>1</v>
      </c>
      <c r="E4409" s="247">
        <f>IF(OR(D4409&lt;$F$757,D4409&gt;$F$758),C4409,"")</f>
        <v>1.4789964848474946E-28</v>
      </c>
      <c r="F4409" s="247" t="str">
        <f>IF(AND(D4409&gt;$F$757,D4409&lt;$F$758),C4409,"")</f>
        <v/>
      </c>
      <c r="G4409" s="247" t="str">
        <f>IF(C4409=MAX($C$761:$C$2761),C4409,"")</f>
        <v/>
      </c>
      <c r="H4409" s="247">
        <f>_xlfn.NORM.DIST(B4409,$F$753,$F$754,0)</f>
        <v>3.9880325432531062E-225</v>
      </c>
      <c r="I4409" s="247" t="str">
        <f>IF(H4409=MAX($H$761:$H$2761),C4409,"")</f>
        <v/>
      </c>
      <c r="J4409" s="247"/>
      <c r="K4409" s="247"/>
      <c r="L4409" s="247"/>
      <c r="M4409" s="247"/>
      <c r="N4409" s="247"/>
      <c r="O4409" s="247"/>
      <c r="P4409" s="247"/>
      <c r="Q4409" s="247"/>
      <c r="R4409" s="247"/>
      <c r="AZ4409" s="259"/>
      <c r="BA4409" s="259">
        <f>BA4408+$BD$753</f>
        <v>23.37919999999847</v>
      </c>
      <c r="BB4409" s="274">
        <f t="shared" si="841"/>
        <v>1.4637558072078784E-3</v>
      </c>
      <c r="BC4409" s="259">
        <f t="shared" si="842"/>
        <v>3.7652859107431894E-6</v>
      </c>
      <c r="BD4409" s="259">
        <f t="shared" si="839"/>
        <v>3.7652859107431894E-6</v>
      </c>
      <c r="BE4409" s="254" t="str">
        <f t="shared" si="840"/>
        <v/>
      </c>
    </row>
    <row r="4410" spans="1:57" ht="20.100000000000001" customHeight="1" x14ac:dyDescent="0.25">
      <c r="A4410" s="247">
        <v>3632</v>
      </c>
      <c r="B4410" s="247">
        <f>$B$755+(A4410*$B$758)</f>
        <v>25306.856304882211</v>
      </c>
      <c r="C4410" s="247">
        <f>_xlfn.NORM.DIST($B4410,$B$752,$B$753,0)</f>
        <v>1.4180175533987724E-28</v>
      </c>
      <c r="D4410" s="247">
        <f>_xlfn.NORM.DIST($B4410,$B$752,$B$753,1)</f>
        <v>1</v>
      </c>
      <c r="E4410" s="247">
        <f>IF(OR(D4410&lt;$F$757,D4410&gt;$F$758),C4410,"")</f>
        <v>1.4180175533987724E-28</v>
      </c>
      <c r="F4410" s="247" t="str">
        <f>IF(AND(D4410&gt;$F$757,D4410&lt;$F$758),C4410,"")</f>
        <v/>
      </c>
      <c r="G4410" s="247" t="str">
        <f>IF(C4410=MAX($C$761:$C$2761),C4410,"")</f>
        <v/>
      </c>
      <c r="H4410" s="247">
        <f>_xlfn.NORM.DIST(B4410,$F$753,$F$754,0)</f>
        <v>4.530300878834883E-225</v>
      </c>
      <c r="I4410" s="247" t="str">
        <f>IF(H4410=MAX($H$761:$H$2761),C4410,"")</f>
        <v/>
      </c>
      <c r="J4410" s="247"/>
      <c r="K4410" s="247"/>
      <c r="L4410" s="247"/>
      <c r="M4410" s="247"/>
      <c r="N4410" s="247"/>
      <c r="O4410" s="247"/>
      <c r="P4410" s="247"/>
      <c r="Q4410" s="247"/>
      <c r="R4410" s="247"/>
      <c r="AZ4410" s="259"/>
      <c r="BA4410" s="259">
        <f>BA4409+$BD$753</f>
        <v>23.385599999998469</v>
      </c>
      <c r="BB4410" s="274">
        <f t="shared" si="841"/>
        <v>1.4599905212971352E-3</v>
      </c>
      <c r="BC4410" s="259">
        <f t="shared" si="842"/>
        <v>3.7558250417003575E-6</v>
      </c>
      <c r="BD4410" s="259">
        <f t="shared" si="839"/>
        <v>3.7558250417003575E-6</v>
      </c>
      <c r="BE4410" s="254" t="str">
        <f t="shared" si="840"/>
        <v/>
      </c>
    </row>
    <row r="4411" spans="1:57" ht="20.100000000000001" customHeight="1" x14ac:dyDescent="0.25">
      <c r="A4411" s="247">
        <v>3633</v>
      </c>
      <c r="B4411" s="247">
        <f>$B$755+(A4411*$B$758)</f>
        <v>25316.471371867352</v>
      </c>
      <c r="C4411" s="247">
        <f>_xlfn.NORM.DIST($B4411,$B$752,$B$753,0)</f>
        <v>1.3595310267631607E-28</v>
      </c>
      <c r="D4411" s="247">
        <f>_xlfn.NORM.DIST($B4411,$B$752,$B$753,1)</f>
        <v>1</v>
      </c>
      <c r="E4411" s="247">
        <f>IF(OR(D4411&lt;$F$757,D4411&gt;$F$758),C4411,"")</f>
        <v>1.3595310267631607E-28</v>
      </c>
      <c r="F4411" s="247" t="str">
        <f>IF(AND(D4411&gt;$F$757,D4411&lt;$F$758),C4411,"")</f>
        <v/>
      </c>
      <c r="G4411" s="247" t="str">
        <f>IF(C4411=MAX($C$761:$C$2761),C4411,"")</f>
        <v/>
      </c>
      <c r="H4411" s="247">
        <f>_xlfn.NORM.DIST(B4411,$F$753,$F$754,0)</f>
        <v>5.1462212142940742E-225</v>
      </c>
      <c r="I4411" s="247" t="str">
        <f>IF(H4411=MAX($H$761:$H$2761),C4411,"")</f>
        <v/>
      </c>
      <c r="J4411" s="247"/>
      <c r="K4411" s="247"/>
      <c r="L4411" s="247"/>
      <c r="M4411" s="247"/>
      <c r="N4411" s="247"/>
      <c r="O4411" s="247"/>
      <c r="P4411" s="247"/>
      <c r="Q4411" s="247"/>
      <c r="R4411" s="247"/>
      <c r="AZ4411" s="259"/>
      <c r="BA4411" s="259">
        <f>BA4410+$BD$753</f>
        <v>23.391999999998468</v>
      </c>
      <c r="BB4411" s="274">
        <f t="shared" si="841"/>
        <v>1.4562346962554349E-3</v>
      </c>
      <c r="BC4411" s="259">
        <f t="shared" si="842"/>
        <v>3.7463872432747739E-6</v>
      </c>
      <c r="BD4411" s="259">
        <f t="shared" si="839"/>
        <v>3.7463872432747739E-6</v>
      </c>
      <c r="BE4411" s="254" t="str">
        <f t="shared" si="840"/>
        <v/>
      </c>
    </row>
    <row r="4412" spans="1:57" ht="20.100000000000001" customHeight="1" x14ac:dyDescent="0.25">
      <c r="A4412" s="247">
        <v>3634</v>
      </c>
      <c r="B4412" s="247">
        <f>$B$755+(A4412*$B$758)</f>
        <v>25326.086438852486</v>
      </c>
      <c r="C4412" s="247">
        <f>_xlfn.NORM.DIST($B4412,$B$752,$B$753,0)</f>
        <v>1.3034359379716005E-28</v>
      </c>
      <c r="D4412" s="247">
        <f>_xlfn.NORM.DIST($B4412,$B$752,$B$753,1)</f>
        <v>1</v>
      </c>
      <c r="E4412" s="247">
        <f>IF(OR(D4412&lt;$F$757,D4412&gt;$F$758),C4412,"")</f>
        <v>1.3034359379716005E-28</v>
      </c>
      <c r="F4412" s="247" t="str">
        <f>IF(AND(D4412&gt;$F$757,D4412&lt;$F$758),C4412,"")</f>
        <v/>
      </c>
      <c r="G4412" s="247" t="str">
        <f>IF(C4412=MAX($C$761:$C$2761),C4412,"")</f>
        <v/>
      </c>
      <c r="H4412" s="247">
        <f>_xlfn.NORM.DIST(B4412,$F$753,$F$754,0)</f>
        <v>5.8457859115007051E-225</v>
      </c>
      <c r="I4412" s="247" t="str">
        <f>IF(H4412=MAX($H$761:$H$2761),C4412,"")</f>
        <v/>
      </c>
      <c r="J4412" s="247"/>
      <c r="K4412" s="247"/>
      <c r="L4412" s="247"/>
      <c r="M4412" s="247"/>
      <c r="N4412" s="247"/>
      <c r="O4412" s="247"/>
      <c r="P4412" s="247"/>
      <c r="Q4412" s="247"/>
      <c r="R4412" s="247"/>
      <c r="AZ4412" s="259"/>
      <c r="BA4412" s="259">
        <f>BA4411+$BD$753</f>
        <v>23.398399999998468</v>
      </c>
      <c r="BB4412" s="274">
        <f t="shared" si="841"/>
        <v>1.4524883090121601E-3</v>
      </c>
      <c r="BC4412" s="259">
        <f t="shared" si="842"/>
        <v>3.7369724614163581E-6</v>
      </c>
      <c r="BD4412" s="259">
        <f t="shared" si="839"/>
        <v>3.7369724614163581E-6</v>
      </c>
      <c r="BE4412" s="254" t="str">
        <f t="shared" si="840"/>
        <v/>
      </c>
    </row>
    <row r="4413" spans="1:57" ht="20.100000000000001" customHeight="1" x14ac:dyDescent="0.25">
      <c r="A4413" s="247">
        <v>3635</v>
      </c>
      <c r="B4413" s="247">
        <f>$B$755+(A4413*$B$758)</f>
        <v>25335.701505837627</v>
      </c>
      <c r="C4413" s="247">
        <f>_xlfn.NORM.DIST($B4413,$B$752,$B$753,0)</f>
        <v>1.2496353728199119E-28</v>
      </c>
      <c r="D4413" s="247">
        <f>_xlfn.NORM.DIST($B4413,$B$752,$B$753,1)</f>
        <v>1</v>
      </c>
      <c r="E4413" s="247">
        <f>IF(OR(D4413&lt;$F$757,D4413&gt;$F$758),C4413,"")</f>
        <v>1.2496353728199119E-28</v>
      </c>
      <c r="F4413" s="247" t="str">
        <f>IF(AND(D4413&gt;$F$757,D4413&lt;$F$758),C4413,"")</f>
        <v/>
      </c>
      <c r="G4413" s="247" t="str">
        <f>IF(C4413=MAX($C$761:$C$2761),C4413,"")</f>
        <v/>
      </c>
      <c r="H4413" s="247">
        <f>_xlfn.NORM.DIST(B4413,$F$753,$F$754,0)</f>
        <v>6.6403414725272837E-225</v>
      </c>
      <c r="I4413" s="247" t="str">
        <f>IF(H4413=MAX($H$761:$H$2761),C4413,"")</f>
        <v/>
      </c>
      <c r="J4413" s="247"/>
      <c r="K4413" s="247"/>
      <c r="L4413" s="247"/>
      <c r="M4413" s="247"/>
      <c r="N4413" s="247"/>
      <c r="O4413" s="247"/>
      <c r="P4413" s="247"/>
      <c r="Q4413" s="247"/>
      <c r="R4413" s="247"/>
      <c r="AZ4413" s="259"/>
      <c r="BA4413" s="259">
        <f>BA4412+$BD$753</f>
        <v>23.404799999998467</v>
      </c>
      <c r="BB4413" s="274">
        <f t="shared" si="841"/>
        <v>1.4487513365507437E-3</v>
      </c>
      <c r="BC4413" s="259">
        <f t="shared" si="842"/>
        <v>3.7275806421743427E-6</v>
      </c>
      <c r="BD4413" s="259">
        <f t="shared" si="839"/>
        <v>3.7275806421743427E-6</v>
      </c>
      <c r="BE4413" s="254" t="str">
        <f t="shared" si="840"/>
        <v/>
      </c>
    </row>
    <row r="4414" spans="1:57" ht="20.100000000000001" customHeight="1" x14ac:dyDescent="0.25">
      <c r="A4414" s="248">
        <v>3636</v>
      </c>
      <c r="B4414" s="247">
        <f>$B$755+(A4414*$B$758)</f>
        <v>25345.316572822761</v>
      </c>
      <c r="C4414" s="247">
        <f>_xlfn.NORM.DIST($B4414,$B$752,$B$753,0)</f>
        <v>1.1980363087239725E-28</v>
      </c>
      <c r="D4414" s="247">
        <f>_xlfn.NORM.DIST($B4414,$B$752,$B$753,1)</f>
        <v>1</v>
      </c>
      <c r="E4414" s="247">
        <f>IF(OR(D4414&lt;$F$757,D4414&gt;$F$758),C4414,"")</f>
        <v>1.1980363087239725E-28</v>
      </c>
      <c r="F4414" s="247" t="str">
        <f>IF(AND(D4414&gt;$F$757,D4414&lt;$F$758),C4414,"")</f>
        <v/>
      </c>
      <c r="G4414" s="247" t="str">
        <f>IF(C4414=MAX($C$761:$C$2761),C4414,"")</f>
        <v/>
      </c>
      <c r="H4414" s="247">
        <f>_xlfn.NORM.DIST(B4414,$F$753,$F$754,0)</f>
        <v>7.5427718426176754E-225</v>
      </c>
      <c r="I4414" s="247" t="str">
        <f>IF(H4414=MAX($H$761:$H$2761),C4414,"")</f>
        <v/>
      </c>
      <c r="J4414" s="247"/>
      <c r="K4414" s="247"/>
      <c r="L4414" s="247"/>
      <c r="M4414" s="247"/>
      <c r="N4414" s="247"/>
      <c r="O4414" s="247"/>
      <c r="P4414" s="247"/>
      <c r="Q4414" s="247"/>
      <c r="R4414" s="247"/>
      <c r="AZ4414" s="259"/>
      <c r="BA4414" s="259">
        <f>BA4413+$BD$753</f>
        <v>23.411199999998466</v>
      </c>
      <c r="BB4414" s="274">
        <f t="shared" si="841"/>
        <v>1.4450237559085694E-3</v>
      </c>
      <c r="BC4414" s="259">
        <f t="shared" si="842"/>
        <v>3.7182117317306664E-6</v>
      </c>
      <c r="BD4414" s="259">
        <f t="shared" si="839"/>
        <v>3.7182117317306664E-6</v>
      </c>
      <c r="BE4414" s="254" t="str">
        <f t="shared" si="840"/>
        <v/>
      </c>
    </row>
    <row r="4415" spans="1:57" ht="20.100000000000001" customHeight="1" x14ac:dyDescent="0.25">
      <c r="A4415" s="247">
        <v>3637</v>
      </c>
      <c r="B4415" s="247">
        <f>$B$755+(A4415*$B$758)</f>
        <v>25354.931639807903</v>
      </c>
      <c r="C4415" s="247">
        <f>_xlfn.NORM.DIST($B4415,$B$752,$B$753,0)</f>
        <v>1.1485494599195466E-28</v>
      </c>
      <c r="D4415" s="247">
        <f>_xlfn.NORM.DIST($B4415,$B$752,$B$753,1)</f>
        <v>1</v>
      </c>
      <c r="E4415" s="247">
        <f>IF(OR(D4415&lt;$F$757,D4415&gt;$F$758),C4415,"")</f>
        <v>1.1485494599195466E-28</v>
      </c>
      <c r="F4415" s="247" t="str">
        <f>IF(AND(D4415&gt;$F$757,D4415&lt;$F$758),C4415,"")</f>
        <v/>
      </c>
      <c r="G4415" s="247" t="str">
        <f>IF(C4415=MAX($C$761:$C$2761),C4415,"")</f>
        <v/>
      </c>
      <c r="H4415" s="247">
        <f>_xlfn.NORM.DIST(B4415,$F$753,$F$754,0)</f>
        <v>8.5677064979191027E-225</v>
      </c>
      <c r="I4415" s="247" t="str">
        <f>IF(H4415=MAX($H$761:$H$2761),C4415,"")</f>
        <v/>
      </c>
      <c r="J4415" s="247"/>
      <c r="K4415" s="247"/>
      <c r="L4415" s="247"/>
      <c r="M4415" s="247"/>
      <c r="N4415" s="247"/>
      <c r="O4415" s="247"/>
      <c r="P4415" s="247"/>
      <c r="Q4415" s="247"/>
      <c r="R4415" s="247"/>
      <c r="AZ4415" s="259"/>
      <c r="BA4415" s="259">
        <f>BA4414+$BD$753</f>
        <v>23.417599999998465</v>
      </c>
      <c r="BB4415" s="274">
        <f t="shared" si="841"/>
        <v>1.4413055441768387E-3</v>
      </c>
      <c r="BC4415" s="259">
        <f t="shared" si="842"/>
        <v>3.7088656763817601E-6</v>
      </c>
      <c r="BD4415" s="259">
        <f t="shared" si="839"/>
        <v>3.7088656763817601E-6</v>
      </c>
      <c r="BE4415" s="254" t="str">
        <f t="shared" si="840"/>
        <v/>
      </c>
    </row>
    <row r="4416" spans="1:57" ht="20.100000000000001" customHeight="1" x14ac:dyDescent="0.25">
      <c r="A4416" s="247">
        <v>3638</v>
      </c>
      <c r="B4416" s="247">
        <f>$B$755+(A4416*$B$758)</f>
        <v>25364.546706793037</v>
      </c>
      <c r="C4416" s="247">
        <f>_xlfn.NORM.DIST($B4416,$B$752,$B$753,0)</f>
        <v>1.101089128760705E-28</v>
      </c>
      <c r="D4416" s="247">
        <f>_xlfn.NORM.DIST($B4416,$B$752,$B$753,1)</f>
        <v>1</v>
      </c>
      <c r="E4416" s="247">
        <f>IF(OR(D4416&lt;$F$757,D4416&gt;$F$758),C4416,"")</f>
        <v>1.101089128760705E-28</v>
      </c>
      <c r="F4416" s="247" t="str">
        <f>IF(AND(D4416&gt;$F$757,D4416&lt;$F$758),C4416,"")</f>
        <v/>
      </c>
      <c r="G4416" s="247" t="str">
        <f>IF(C4416=MAX($C$761:$C$2761),C4416,"")</f>
        <v/>
      </c>
      <c r="H4416" s="247">
        <f>_xlfn.NORM.DIST(B4416,$F$753,$F$754,0)</f>
        <v>9.7317566653150004E-225</v>
      </c>
      <c r="I4416" s="247" t="str">
        <f>IF(H4416=MAX($H$761:$H$2761),C4416,"")</f>
        <v/>
      </c>
      <c r="J4416" s="247"/>
      <c r="K4416" s="247"/>
      <c r="L4416" s="247"/>
      <c r="M4416" s="247"/>
      <c r="N4416" s="247"/>
      <c r="O4416" s="247"/>
      <c r="P4416" s="247"/>
      <c r="Q4416" s="247"/>
      <c r="R4416" s="247"/>
      <c r="AZ4416" s="259"/>
      <c r="BA4416" s="259">
        <f>BA4415+$BD$753</f>
        <v>23.423999999998465</v>
      </c>
      <c r="BB4416" s="274">
        <f t="shared" si="841"/>
        <v>1.437596678500457E-3</v>
      </c>
      <c r="BC4416" s="259">
        <f t="shared" si="842"/>
        <v>3.6995424225463522E-6</v>
      </c>
      <c r="BD4416" s="259">
        <f t="shared" si="839"/>
        <v>3.6995424225463522E-6</v>
      </c>
      <c r="BE4416" s="254" t="str">
        <f t="shared" si="840"/>
        <v/>
      </c>
    </row>
    <row r="4417" spans="1:57" ht="20.100000000000001" customHeight="1" x14ac:dyDescent="0.25">
      <c r="A4417" s="247">
        <v>3639</v>
      </c>
      <c r="B4417" s="247">
        <f>$B$755+(A4417*$B$758)</f>
        <v>25374.161773778178</v>
      </c>
      <c r="C4417" s="247">
        <f>_xlfn.NORM.DIST($B4417,$B$752,$B$753,0)</f>
        <v>1.0555730628777439E-28</v>
      </c>
      <c r="D4417" s="247">
        <f>_xlfn.NORM.DIST($B4417,$B$752,$B$753,1)</f>
        <v>1</v>
      </c>
      <c r="E4417" s="247">
        <f>IF(OR(D4417&lt;$F$757,D4417&gt;$F$758),C4417,"")</f>
        <v>1.0555730628777439E-28</v>
      </c>
      <c r="F4417" s="247" t="str">
        <f>IF(AND(D4417&gt;$F$757,D4417&lt;$F$758),C4417,"")</f>
        <v/>
      </c>
      <c r="G4417" s="247" t="str">
        <f>IF(C4417=MAX($C$761:$C$2761),C4417,"")</f>
        <v/>
      </c>
      <c r="H4417" s="247">
        <f>_xlfn.NORM.DIST(B4417,$F$753,$F$754,0)</f>
        <v>1.1053783473398197E-224</v>
      </c>
      <c r="I4417" s="247" t="str">
        <f>IF(H4417=MAX($H$761:$H$2761),C4417,"")</f>
        <v/>
      </c>
      <c r="J4417" s="247"/>
      <c r="K4417" s="247"/>
      <c r="L4417" s="247"/>
      <c r="M4417" s="247"/>
      <c r="N4417" s="247"/>
      <c r="O4417" s="247"/>
      <c r="P4417" s="247"/>
      <c r="Q4417" s="247"/>
      <c r="R4417" s="247"/>
      <c r="AZ4417" s="259"/>
      <c r="BA4417" s="259">
        <f>BA4416+$BD$753</f>
        <v>23.430399999998464</v>
      </c>
      <c r="BB4417" s="274">
        <f t="shared" si="841"/>
        <v>1.4338971360779106E-3</v>
      </c>
      <c r="BC4417" s="259">
        <f t="shared" si="842"/>
        <v>3.6902419167533264E-6</v>
      </c>
      <c r="BD4417" s="259">
        <f t="shared" si="839"/>
        <v>3.6902419167533264E-6</v>
      </c>
      <c r="BE4417" s="254" t="str">
        <f t="shared" si="840"/>
        <v/>
      </c>
    </row>
    <row r="4418" spans="1:57" ht="20.100000000000001" customHeight="1" x14ac:dyDescent="0.25">
      <c r="A4418" s="247">
        <v>3640</v>
      </c>
      <c r="B4418" s="247">
        <f>$B$755+(A4418*$B$758)</f>
        <v>25383.776840763312</v>
      </c>
      <c r="C4418" s="247">
        <f>_xlfn.NORM.DIST($B4418,$B$752,$B$753,0)</f>
        <v>1.011922317967103E-28</v>
      </c>
      <c r="D4418" s="247">
        <f>_xlfn.NORM.DIST($B4418,$B$752,$B$753,1)</f>
        <v>1</v>
      </c>
      <c r="E4418" s="247">
        <f>IF(OR(D4418&lt;$F$757,D4418&gt;$F$758),C4418,"")</f>
        <v>1.011922317967103E-28</v>
      </c>
      <c r="F4418" s="247" t="str">
        <f>IF(AND(D4418&gt;$F$757,D4418&lt;$F$758),C4418,"")</f>
        <v/>
      </c>
      <c r="G4418" s="247" t="str">
        <f>IF(C4418=MAX($C$761:$C$2761),C4418,"")</f>
        <v/>
      </c>
      <c r="H4418" s="247">
        <f>_xlfn.NORM.DIST(B4418,$F$753,$F$754,0)</f>
        <v>1.255520234592597E-224</v>
      </c>
      <c r="I4418" s="247" t="str">
        <f>IF(H4418=MAX($H$761:$H$2761),C4418,"")</f>
        <v/>
      </c>
      <c r="J4418" s="247"/>
      <c r="K4418" s="247"/>
      <c r="L4418" s="247"/>
      <c r="M4418" s="247"/>
      <c r="N4418" s="247"/>
      <c r="O4418" s="247"/>
      <c r="P4418" s="247"/>
      <c r="Q4418" s="247"/>
      <c r="R4418" s="247"/>
      <c r="AZ4418" s="259"/>
      <c r="BA4418" s="259">
        <f>BA4417+$BD$753</f>
        <v>23.436799999998463</v>
      </c>
      <c r="BB4418" s="274">
        <f t="shared" si="841"/>
        <v>1.4302068941611573E-3</v>
      </c>
      <c r="BC4418" s="259">
        <f t="shared" si="842"/>
        <v>3.6809641056653568E-6</v>
      </c>
      <c r="BD4418" s="259">
        <f t="shared" si="839"/>
        <v>3.6809641056653568E-6</v>
      </c>
      <c r="BE4418" s="254" t="str">
        <f t="shared" si="840"/>
        <v/>
      </c>
    </row>
    <row r="4419" spans="1:57" ht="20.100000000000001" customHeight="1" x14ac:dyDescent="0.25">
      <c r="A4419" s="247">
        <v>3641</v>
      </c>
      <c r="B4419" s="247">
        <f>$B$755+(A4419*$B$758)</f>
        <v>25393.391907748453</v>
      </c>
      <c r="C4419" s="247">
        <f>_xlfn.NORM.DIST($B4419,$B$752,$B$753,0)</f>
        <v>9.7006112599246932E-29</v>
      </c>
      <c r="D4419" s="247">
        <f>_xlfn.NORM.DIST($B4419,$B$752,$B$753,1)</f>
        <v>1</v>
      </c>
      <c r="E4419" s="247">
        <f>IF(OR(D4419&lt;$F$757,D4419&gt;$F$758),C4419,"")</f>
        <v>9.7006112599246932E-29</v>
      </c>
      <c r="F4419" s="247" t="str">
        <f>IF(AND(D4419&gt;$F$757,D4419&lt;$F$758),C4419,"")</f>
        <v/>
      </c>
      <c r="G4419" s="247" t="str">
        <f>IF(C4419=MAX($C$761:$C$2761),C4419,"")</f>
        <v/>
      </c>
      <c r="H4419" s="247">
        <f>_xlfn.NORM.DIST(B4419,$F$753,$F$754,0)</f>
        <v>1.4260328530678438E-224</v>
      </c>
      <c r="I4419" s="247" t="str">
        <f>IF(H4419=MAX($H$761:$H$2761),C4419,"")</f>
        <v/>
      </c>
      <c r="J4419" s="247"/>
      <c r="K4419" s="247"/>
      <c r="L4419" s="247"/>
      <c r="M4419" s="247"/>
      <c r="N4419" s="247"/>
      <c r="O4419" s="247"/>
      <c r="P4419" s="247"/>
      <c r="Q4419" s="247"/>
      <c r="R4419" s="247"/>
      <c r="AZ4419" s="259"/>
      <c r="BA4419" s="259">
        <f>BA4418+$BD$753</f>
        <v>23.443199999998463</v>
      </c>
      <c r="BB4419" s="274">
        <f t="shared" si="841"/>
        <v>1.4265259300554919E-3</v>
      </c>
      <c r="BC4419" s="259">
        <f t="shared" si="842"/>
        <v>3.6717089360439967E-6</v>
      </c>
      <c r="BD4419" s="259">
        <f t="shared" si="839"/>
        <v>3.6717089360439967E-6</v>
      </c>
      <c r="BE4419" s="254" t="str">
        <f t="shared" si="840"/>
        <v/>
      </c>
    </row>
    <row r="4420" spans="1:57" ht="20.100000000000001" customHeight="1" x14ac:dyDescent="0.25">
      <c r="A4420" s="247">
        <v>3642</v>
      </c>
      <c r="B4420" s="247">
        <f>$B$755+(A4420*$B$758)</f>
        <v>25403.006974733587</v>
      </c>
      <c r="C4420" s="247">
        <f>_xlfn.NORM.DIST($B4420,$B$752,$B$753,0)</f>
        <v>9.2991676858680851E-29</v>
      </c>
      <c r="D4420" s="247">
        <f>_xlfn.NORM.DIST($B4420,$B$752,$B$753,1)</f>
        <v>1</v>
      </c>
      <c r="E4420" s="247">
        <f>IF(OR(D4420&lt;$F$757,D4420&gt;$F$758),C4420,"")</f>
        <v>9.2991676858680851E-29</v>
      </c>
      <c r="F4420" s="247" t="str">
        <f>IF(AND(D4420&gt;$F$757,D4420&lt;$F$758),C4420,"")</f>
        <v/>
      </c>
      <c r="G4420" s="247" t="str">
        <f>IF(C4420=MAX($C$761:$C$2761),C4420,"")</f>
        <v/>
      </c>
      <c r="H4420" s="247">
        <f>_xlfn.NORM.DIST(B4420,$F$753,$F$754,0)</f>
        <v>1.6196769316374567E-224</v>
      </c>
      <c r="I4420" s="247" t="str">
        <f>IF(H4420=MAX($H$761:$H$2761),C4420,"")</f>
        <v/>
      </c>
      <c r="J4420" s="247"/>
      <c r="K4420" s="247"/>
      <c r="L4420" s="247"/>
      <c r="M4420" s="247"/>
      <c r="N4420" s="247"/>
      <c r="O4420" s="247"/>
      <c r="P4420" s="247"/>
      <c r="Q4420" s="247"/>
      <c r="R4420" s="247"/>
      <c r="AZ4420" s="259"/>
      <c r="BA4420" s="259">
        <f>BA4419+$BD$753</f>
        <v>23.449599999998462</v>
      </c>
      <c r="BB4420" s="274">
        <f t="shared" si="841"/>
        <v>1.4228542211194479E-3</v>
      </c>
      <c r="BC4420" s="259">
        <f t="shared" si="842"/>
        <v>3.6624763547863249E-6</v>
      </c>
      <c r="BD4420" s="259">
        <f t="shared" si="839"/>
        <v>3.6624763547863249E-6</v>
      </c>
      <c r="BE4420" s="254" t="str">
        <f t="shared" si="840"/>
        <v/>
      </c>
    </row>
    <row r="4421" spans="1:57" ht="20.100000000000001" customHeight="1" x14ac:dyDescent="0.25">
      <c r="A4421" s="248">
        <v>3643</v>
      </c>
      <c r="B4421" s="247">
        <f>$B$755+(A4421*$B$758)</f>
        <v>25412.622041718729</v>
      </c>
      <c r="C4421" s="247">
        <f>_xlfn.NORM.DIST($B4421,$B$752,$B$753,0)</f>
        <v>8.9141945545105915E-29</v>
      </c>
      <c r="D4421" s="247">
        <f>_xlfn.NORM.DIST($B4421,$B$752,$B$753,1)</f>
        <v>1</v>
      </c>
      <c r="E4421" s="247">
        <f>IF(OR(D4421&lt;$F$757,D4421&gt;$F$758),C4421,"")</f>
        <v>8.9141945545105915E-29</v>
      </c>
      <c r="F4421" s="247" t="str">
        <f>IF(AND(D4421&gt;$F$757,D4421&lt;$F$758),C4421,"")</f>
        <v/>
      </c>
      <c r="G4421" s="247" t="str">
        <f>IF(C4421=MAX($C$761:$C$2761),C4421,"")</f>
        <v/>
      </c>
      <c r="H4421" s="247">
        <f>_xlfn.NORM.DIST(B4421,$F$753,$F$754,0)</f>
        <v>1.8395869239040631E-224</v>
      </c>
      <c r="I4421" s="247" t="str">
        <f>IF(H4421=MAX($H$761:$H$2761),C4421,"")</f>
        <v/>
      </c>
      <c r="J4421" s="247"/>
      <c r="K4421" s="247"/>
      <c r="L4421" s="247"/>
      <c r="M4421" s="247"/>
      <c r="N4421" s="247"/>
      <c r="O4421" s="247"/>
      <c r="P4421" s="247"/>
      <c r="Q4421" s="247"/>
      <c r="R4421" s="247"/>
      <c r="AZ4421" s="259"/>
      <c r="BA4421" s="259">
        <f>BA4420+$BD$753</f>
        <v>23.455999999998461</v>
      </c>
      <c r="BB4421" s="274">
        <f t="shared" si="841"/>
        <v>1.4191917447646616E-3</v>
      </c>
      <c r="BC4421" s="259">
        <f t="shared" si="842"/>
        <v>3.6532663088978401E-6</v>
      </c>
      <c r="BD4421" s="259">
        <f t="shared" si="839"/>
        <v>3.6532663088978401E-6</v>
      </c>
      <c r="BE4421" s="254" t="str">
        <f t="shared" si="840"/>
        <v/>
      </c>
    </row>
    <row r="4422" spans="1:57" ht="20.100000000000001" customHeight="1" x14ac:dyDescent="0.25">
      <c r="A4422" s="247">
        <v>3644</v>
      </c>
      <c r="B4422" s="247">
        <f>$B$755+(A4422*$B$758)</f>
        <v>25422.237108703863</v>
      </c>
      <c r="C4422" s="247">
        <f>_xlfn.NORM.DIST($B4422,$B$752,$B$753,0)</f>
        <v>8.5450220755526169E-29</v>
      </c>
      <c r="D4422" s="247">
        <f>_xlfn.NORM.DIST($B4422,$B$752,$B$753,1)</f>
        <v>1</v>
      </c>
      <c r="E4422" s="247">
        <f>IF(OR(D4422&lt;$F$757,D4422&gt;$F$758),C4422,"")</f>
        <v>8.5450220755526169E-29</v>
      </c>
      <c r="F4422" s="247" t="str">
        <f>IF(AND(D4422&gt;$F$757,D4422&lt;$F$758),C4422,"")</f>
        <v/>
      </c>
      <c r="G4422" s="247" t="str">
        <f>IF(C4422=MAX($C$761:$C$2761),C4422,"")</f>
        <v/>
      </c>
      <c r="H4422" s="247">
        <f>_xlfn.NORM.DIST(B4422,$F$753,$F$754,0)</f>
        <v>2.0893215428642092E-224</v>
      </c>
      <c r="I4422" s="247" t="str">
        <f>IF(H4422=MAX($H$761:$H$2761),C4422,"")</f>
        <v/>
      </c>
      <c r="J4422" s="247"/>
      <c r="K4422" s="247"/>
      <c r="L4422" s="247"/>
      <c r="M4422" s="247"/>
      <c r="N4422" s="247"/>
      <c r="O4422" s="247"/>
      <c r="P4422" s="247"/>
      <c r="Q4422" s="247"/>
      <c r="R4422" s="247"/>
      <c r="AZ4422" s="259"/>
      <c r="BA4422" s="259">
        <f>BA4421+$BD$753</f>
        <v>23.46239999999846</v>
      </c>
      <c r="BB4422" s="274">
        <f t="shared" si="841"/>
        <v>1.4155384784557638E-3</v>
      </c>
      <c r="BC4422" s="259">
        <f t="shared" si="842"/>
        <v>3.644078745505255E-6</v>
      </c>
      <c r="BD4422" s="259">
        <f t="shared" si="839"/>
        <v>3.644078745505255E-6</v>
      </c>
      <c r="BE4422" s="254" t="str">
        <f t="shared" si="840"/>
        <v/>
      </c>
    </row>
    <row r="4423" spans="1:57" ht="20.100000000000001" customHeight="1" x14ac:dyDescent="0.25">
      <c r="A4423" s="247">
        <v>3645</v>
      </c>
      <c r="B4423" s="247">
        <f>$B$755+(A4423*$B$758)</f>
        <v>25431.852175689004</v>
      </c>
      <c r="C4423" s="247">
        <f>_xlfn.NORM.DIST($B4423,$B$752,$B$753,0)</f>
        <v>8.1910074495336024E-29</v>
      </c>
      <c r="D4423" s="247">
        <f>_xlfn.NORM.DIST($B4423,$B$752,$B$753,1)</f>
        <v>1</v>
      </c>
      <c r="E4423" s="247">
        <f>IF(OR(D4423&lt;$F$757,D4423&gt;$F$758),C4423,"")</f>
        <v>8.1910074495336024E-29</v>
      </c>
      <c r="F4423" s="247" t="str">
        <f>IF(AND(D4423&gt;$F$757,D4423&lt;$F$758),C4423,"")</f>
        <v/>
      </c>
      <c r="G4423" s="247" t="str">
        <f>IF(C4423=MAX($C$761:$C$2761),C4423,"")</f>
        <v/>
      </c>
      <c r="H4423" s="247">
        <f>_xlfn.NORM.DIST(B4423,$F$753,$F$754,0)</f>
        <v>2.3729211210852778E-224</v>
      </c>
      <c r="I4423" s="247" t="str">
        <f>IF(H4423=MAX($H$761:$H$2761),C4423,"")</f>
        <v/>
      </c>
      <c r="J4423" s="247"/>
      <c r="K4423" s="247"/>
      <c r="L4423" s="247"/>
      <c r="M4423" s="247"/>
      <c r="N4423" s="247"/>
      <c r="O4423" s="247"/>
      <c r="P4423" s="247"/>
      <c r="Q4423" s="247"/>
      <c r="R4423" s="247"/>
      <c r="AZ4423" s="259"/>
      <c r="BA4423" s="259">
        <f>BA4422+$BD$753</f>
        <v>23.46879999999846</v>
      </c>
      <c r="BB4423" s="274">
        <f t="shared" si="841"/>
        <v>1.4118943997102585E-3</v>
      </c>
      <c r="BC4423" s="259">
        <f t="shared" si="842"/>
        <v>3.6349136118486898E-6</v>
      </c>
      <c r="BD4423" s="259">
        <f t="shared" si="839"/>
        <v>3.6349136118486898E-6</v>
      </c>
      <c r="BE4423" s="254" t="str">
        <f t="shared" si="840"/>
        <v/>
      </c>
    </row>
    <row r="4424" spans="1:57" ht="20.100000000000001" customHeight="1" x14ac:dyDescent="0.25">
      <c r="A4424" s="247">
        <v>3646</v>
      </c>
      <c r="B4424" s="247">
        <f>$B$755+(A4424*$B$758)</f>
        <v>25441.467242674138</v>
      </c>
      <c r="C4424" s="247">
        <f>_xlfn.NORM.DIST($B4424,$B$752,$B$753,0)</f>
        <v>7.8515337903227786E-29</v>
      </c>
      <c r="D4424" s="247">
        <f>_xlfn.NORM.DIST($B4424,$B$752,$B$753,1)</f>
        <v>1</v>
      </c>
      <c r="E4424" s="247">
        <f>IF(OR(D4424&lt;$F$757,D4424&gt;$F$758),C4424,"")</f>
        <v>7.8515337903227786E-29</v>
      </c>
      <c r="F4424" s="247" t="str">
        <f>IF(AND(D4424&gt;$F$757,D4424&lt;$F$758),C4424,"")</f>
        <v/>
      </c>
      <c r="G4424" s="247" t="str">
        <f>IF(C4424=MAX($C$761:$C$2761),C4424,"")</f>
        <v/>
      </c>
      <c r="H4424" s="247">
        <f>_xlfn.NORM.DIST(B4424,$F$753,$F$754,0)</f>
        <v>2.6949727172287398E-224</v>
      </c>
      <c r="I4424" s="247" t="str">
        <f>IF(H4424=MAX($H$761:$H$2761),C4424,"")</f>
        <v/>
      </c>
      <c r="J4424" s="247"/>
      <c r="K4424" s="247"/>
      <c r="L4424" s="247"/>
      <c r="M4424" s="247"/>
      <c r="N4424" s="247"/>
      <c r="O4424" s="247"/>
      <c r="P4424" s="247"/>
      <c r="Q4424" s="247"/>
      <c r="R4424" s="247"/>
      <c r="AZ4424" s="259"/>
      <c r="BA4424" s="259">
        <f>BA4423+$BD$753</f>
        <v>23.475199999998459</v>
      </c>
      <c r="BB4424" s="274">
        <f t="shared" si="841"/>
        <v>1.4082594860984098E-3</v>
      </c>
      <c r="BC4424" s="259">
        <f t="shared" si="842"/>
        <v>3.6257708552896954E-6</v>
      </c>
      <c r="BD4424" s="259">
        <f t="shared" si="839"/>
        <v>3.6257708552896954E-6</v>
      </c>
      <c r="BE4424" s="254" t="str">
        <f t="shared" si="840"/>
        <v/>
      </c>
    </row>
    <row r="4425" spans="1:57" ht="20.100000000000001" customHeight="1" x14ac:dyDescent="0.25">
      <c r="A4425" s="247">
        <v>3647</v>
      </c>
      <c r="B4425" s="247">
        <f>$B$755+(A4425*$B$758)</f>
        <v>25451.082309659279</v>
      </c>
      <c r="C4425" s="247">
        <f>_xlfn.NORM.DIST($B4425,$B$752,$B$753,0)</f>
        <v>7.5260090902071422E-29</v>
      </c>
      <c r="D4425" s="247">
        <f>_xlfn.NORM.DIST($B4425,$B$752,$B$753,1)</f>
        <v>1</v>
      </c>
      <c r="E4425" s="247">
        <f>IF(OR(D4425&lt;$F$757,D4425&gt;$F$758),C4425,"")</f>
        <v>7.5260090902071422E-29</v>
      </c>
      <c r="F4425" s="247" t="str">
        <f>IF(AND(D4425&gt;$F$757,D4425&lt;$F$758),C4425,"")</f>
        <v/>
      </c>
      <c r="G4425" s="247" t="str">
        <f>IF(C4425=MAX($C$761:$C$2761),C4425,"")</f>
        <v/>
      </c>
      <c r="H4425" s="247">
        <f>_xlfn.NORM.DIST(B4425,$F$753,$F$754,0)</f>
        <v>3.0606840138741556E-224</v>
      </c>
      <c r="I4425" s="247" t="str">
        <f>IF(H4425=MAX($H$761:$H$2761),C4425,"")</f>
        <v/>
      </c>
      <c r="J4425" s="247"/>
      <c r="K4425" s="247"/>
      <c r="L4425" s="247"/>
      <c r="M4425" s="247"/>
      <c r="N4425" s="247"/>
      <c r="O4425" s="247"/>
      <c r="P4425" s="247"/>
      <c r="Q4425" s="247"/>
      <c r="R4425" s="247"/>
      <c r="AZ4425" s="259"/>
      <c r="BA4425" s="259">
        <f>BA4424+$BD$753</f>
        <v>23.481599999998458</v>
      </c>
      <c r="BB4425" s="274">
        <f t="shared" si="841"/>
        <v>1.4046337152431201E-3</v>
      </c>
      <c r="BC4425" s="259">
        <f t="shared" si="842"/>
        <v>3.6166504233043142E-6</v>
      </c>
      <c r="BD4425" s="259">
        <f t="shared" si="839"/>
        <v>3.6166504233043142E-6</v>
      </c>
      <c r="BE4425" s="254" t="str">
        <f t="shared" si="840"/>
        <v/>
      </c>
    </row>
    <row r="4426" spans="1:57" ht="20.100000000000001" customHeight="1" x14ac:dyDescent="0.25">
      <c r="A4426" s="247">
        <v>3648</v>
      </c>
      <c r="B4426" s="247">
        <f>$B$755+(A4426*$B$758)</f>
        <v>25460.697376644413</v>
      </c>
      <c r="C4426" s="247">
        <f>_xlfn.NORM.DIST($B4426,$B$752,$B$753,0)</f>
        <v>7.2138652259177391E-29</v>
      </c>
      <c r="D4426" s="247">
        <f>_xlfn.NORM.DIST($B4426,$B$752,$B$753,1)</f>
        <v>1</v>
      </c>
      <c r="E4426" s="247">
        <f>IF(OR(D4426&lt;$F$757,D4426&gt;$F$758),C4426,"")</f>
        <v>7.2138652259177391E-29</v>
      </c>
      <c r="F4426" s="247" t="str">
        <f>IF(AND(D4426&gt;$F$757,D4426&lt;$F$758),C4426,"")</f>
        <v/>
      </c>
      <c r="G4426" s="247" t="str">
        <f>IF(C4426=MAX($C$761:$C$2761),C4426,"")</f>
        <v/>
      </c>
      <c r="H4426" s="247">
        <f>_xlfn.NORM.DIST(B4426,$F$753,$F$754,0)</f>
        <v>3.475967192362135E-224</v>
      </c>
      <c r="I4426" s="247" t="str">
        <f>IF(H4426=MAX($H$761:$H$2761),C4426,"")</f>
        <v/>
      </c>
      <c r="J4426" s="247"/>
      <c r="K4426" s="247"/>
      <c r="L4426" s="247"/>
      <c r="M4426" s="247"/>
      <c r="N4426" s="247"/>
      <c r="O4426" s="247"/>
      <c r="P4426" s="247"/>
      <c r="Q4426" s="247"/>
      <c r="R4426" s="247"/>
      <c r="AZ4426" s="259"/>
      <c r="BA4426" s="259">
        <f>BA4425+$BD$753</f>
        <v>23.487999999998458</v>
      </c>
      <c r="BB4426" s="274">
        <f t="shared" si="841"/>
        <v>1.4010170648198158E-3</v>
      </c>
      <c r="BC4426" s="259">
        <f t="shared" si="842"/>
        <v>3.6075522634837313E-6</v>
      </c>
      <c r="BD4426" s="259">
        <f t="shared" si="839"/>
        <v>3.6075522634837313E-6</v>
      </c>
      <c r="BE4426" s="254" t="str">
        <f t="shared" si="840"/>
        <v/>
      </c>
    </row>
    <row r="4427" spans="1:57" ht="20.100000000000001" customHeight="1" x14ac:dyDescent="0.25">
      <c r="A4427" s="248">
        <v>3649</v>
      </c>
      <c r="B4427" s="247">
        <f>$B$755+(A4427*$B$758)</f>
        <v>25470.312443629555</v>
      </c>
      <c r="C4427" s="247">
        <f>_xlfn.NORM.DIST($B4427,$B$752,$B$753,0)</f>
        <v>6.9145570039841702E-29</v>
      </c>
      <c r="D4427" s="247">
        <f>_xlfn.NORM.DIST($B4427,$B$752,$B$753,1)</f>
        <v>1</v>
      </c>
      <c r="E4427" s="247">
        <f>IF(OR(D4427&lt;$F$757,D4427&gt;$F$758),C4427,"")</f>
        <v>6.9145570039841702E-29</v>
      </c>
      <c r="F4427" s="247" t="str">
        <f>IF(AND(D4427&gt;$F$757,D4427&lt;$F$758),C4427,"")</f>
        <v/>
      </c>
      <c r="G4427" s="247" t="str">
        <f>IF(C4427=MAX($C$761:$C$2761),C4427,"")</f>
        <v/>
      </c>
      <c r="H4427" s="247">
        <f>_xlfn.NORM.DIST(B4427,$F$753,$F$754,0)</f>
        <v>3.9475341301452429E-224</v>
      </c>
      <c r="I4427" s="247" t="str">
        <f>IF(H4427=MAX($H$761:$H$2761),C4427,"")</f>
        <v/>
      </c>
      <c r="J4427" s="247"/>
      <c r="K4427" s="247"/>
      <c r="L4427" s="247"/>
      <c r="M4427" s="247"/>
      <c r="N4427" s="247"/>
      <c r="O4427" s="247"/>
      <c r="P4427" s="247"/>
      <c r="Q4427" s="247"/>
      <c r="R4427" s="247"/>
      <c r="AZ4427" s="259"/>
      <c r="BA4427" s="259">
        <f>BA4426+$BD$753</f>
        <v>23.494399999998457</v>
      </c>
      <c r="BB4427" s="274">
        <f t="shared" si="841"/>
        <v>1.3974095125563321E-3</v>
      </c>
      <c r="BC4427" s="259">
        <f t="shared" si="842"/>
        <v>3.5984763235405622E-6</v>
      </c>
      <c r="BD4427" s="259">
        <f t="shared" si="839"/>
        <v>3.5984763235405622E-6</v>
      </c>
      <c r="BE4427" s="254" t="str">
        <f t="shared" si="840"/>
        <v/>
      </c>
    </row>
    <row r="4428" spans="1:57" ht="20.100000000000001" customHeight="1" x14ac:dyDescent="0.25">
      <c r="A4428" s="247">
        <v>3650</v>
      </c>
      <c r="B4428" s="247">
        <f>$B$755+(A4428*$B$758)</f>
        <v>25479.927510614689</v>
      </c>
      <c r="C4428" s="247">
        <f>_xlfn.NORM.DIST($B4428,$B$752,$B$753,0)</f>
        <v>6.6275612438833091E-29</v>
      </c>
      <c r="D4428" s="247">
        <f>_xlfn.NORM.DIST($B4428,$B$752,$B$753,1)</f>
        <v>1</v>
      </c>
      <c r="E4428" s="247">
        <f>IF(OR(D4428&lt;$F$757,D4428&gt;$F$758),C4428,"")</f>
        <v>6.6275612438833091E-29</v>
      </c>
      <c r="F4428" s="247" t="str">
        <f>IF(AND(D4428&gt;$F$757,D4428&lt;$F$758),C4428,"")</f>
        <v/>
      </c>
      <c r="G4428" s="247" t="str">
        <f>IF(C4428=MAX($C$761:$C$2761),C4428,"")</f>
        <v/>
      </c>
      <c r="H4428" s="247">
        <f>_xlfn.NORM.DIST(B4428,$F$753,$F$754,0)</f>
        <v>4.4830044473619534E-224</v>
      </c>
      <c r="I4428" s="247" t="str">
        <f>IF(H4428=MAX($H$761:$H$2761),C4428,"")</f>
        <v/>
      </c>
      <c r="J4428" s="247"/>
      <c r="K4428" s="247"/>
      <c r="L4428" s="247"/>
      <c r="M4428" s="247"/>
      <c r="N4428" s="247"/>
      <c r="O4428" s="247"/>
      <c r="P4428" s="247"/>
      <c r="Q4428" s="247"/>
      <c r="R4428" s="247"/>
      <c r="AZ4428" s="259"/>
      <c r="BA4428" s="259">
        <f>BA4427+$BD$753</f>
        <v>23.500799999998456</v>
      </c>
      <c r="BB4428" s="274">
        <f t="shared" si="841"/>
        <v>1.3938110362327915E-3</v>
      </c>
      <c r="BC4428" s="259">
        <f t="shared" si="842"/>
        <v>3.5894225512984445E-6</v>
      </c>
      <c r="BD4428" s="259">
        <f t="shared" si="839"/>
        <v>3.5894225512984445E-6</v>
      </c>
      <c r="BE4428" s="254" t="str">
        <f t="shared" si="840"/>
        <v/>
      </c>
    </row>
    <row r="4429" spans="1:57" ht="20.100000000000001" customHeight="1" x14ac:dyDescent="0.25">
      <c r="A4429" s="247">
        <v>3651</v>
      </c>
      <c r="B4429" s="247">
        <f>$B$755+(A4429*$B$758)</f>
        <v>25489.54257759983</v>
      </c>
      <c r="C4429" s="247">
        <f>_xlfn.NORM.DIST($B4429,$B$752,$B$753,0)</f>
        <v>6.3523758974939483E-29</v>
      </c>
      <c r="D4429" s="247">
        <f>_xlfn.NORM.DIST($B4429,$B$752,$B$753,1)</f>
        <v>1</v>
      </c>
      <c r="E4429" s="247">
        <f>IF(OR(D4429&lt;$F$757,D4429&gt;$F$758),C4429,"")</f>
        <v>6.3523758974939483E-29</v>
      </c>
      <c r="F4429" s="247" t="str">
        <f>IF(AND(D4429&gt;$F$757,D4429&lt;$F$758),C4429,"")</f>
        <v/>
      </c>
      <c r="G4429" s="247" t="str">
        <f>IF(C4429=MAX($C$761:$C$2761),C4429,"")</f>
        <v/>
      </c>
      <c r="H4429" s="247">
        <f>_xlfn.NORM.DIST(B4429,$F$753,$F$754,0)</f>
        <v>5.0910281349846874E-224</v>
      </c>
      <c r="I4429" s="247" t="str">
        <f>IF(H4429=MAX($H$761:$H$2761),C4429,"")</f>
        <v/>
      </c>
      <c r="J4429" s="247"/>
      <c r="K4429" s="247"/>
      <c r="L4429" s="247"/>
      <c r="M4429" s="247"/>
      <c r="N4429" s="247"/>
      <c r="O4429" s="247"/>
      <c r="P4429" s="247"/>
      <c r="Q4429" s="247"/>
      <c r="R4429" s="247"/>
      <c r="AZ4429" s="259"/>
      <c r="BA4429" s="259">
        <f>BA4428+$BD$753</f>
        <v>23.507199999998456</v>
      </c>
      <c r="BB4429" s="274">
        <f t="shared" si="841"/>
        <v>1.3902216136814931E-3</v>
      </c>
      <c r="BC4429" s="259">
        <f t="shared" si="842"/>
        <v>3.5803908947039647E-6</v>
      </c>
      <c r="BD4429" s="259">
        <f t="shared" si="839"/>
        <v>3.5803908947039647E-6</v>
      </c>
      <c r="BE4429" s="254" t="str">
        <f t="shared" si="840"/>
        <v/>
      </c>
    </row>
    <row r="4430" spans="1:57" ht="20.100000000000001" customHeight="1" x14ac:dyDescent="0.25">
      <c r="A4430" s="247">
        <v>3652</v>
      </c>
      <c r="B4430" s="247">
        <f>$B$755+(A4430*$B$758)</f>
        <v>25499.157644584964</v>
      </c>
      <c r="C4430" s="247">
        <f>_xlfn.NORM.DIST($B4430,$B$752,$B$753,0)</f>
        <v>6.0885192034396794E-29</v>
      </c>
      <c r="D4430" s="247">
        <f>_xlfn.NORM.DIST($B4430,$B$752,$B$753,1)</f>
        <v>1</v>
      </c>
      <c r="E4430" s="247">
        <f>IF(OR(D4430&lt;$F$757,D4430&gt;$F$758),C4430,"")</f>
        <v>6.0885192034396794E-29</v>
      </c>
      <c r="F4430" s="247" t="str">
        <f>IF(AND(D4430&gt;$F$757,D4430&lt;$F$758),C4430,"")</f>
        <v/>
      </c>
      <c r="G4430" s="247" t="str">
        <f>IF(C4430=MAX($C$761:$C$2761),C4430,"")</f>
        <v/>
      </c>
      <c r="H4430" s="247">
        <f>_xlfn.NORM.DIST(B4430,$F$753,$F$754,0)</f>
        <v>5.7814247301696319E-224</v>
      </c>
      <c r="I4430" s="247" t="str">
        <f>IF(H4430=MAX($H$761:$H$2761),C4430,"")</f>
        <v/>
      </c>
      <c r="J4430" s="247"/>
      <c r="K4430" s="247"/>
      <c r="L4430" s="247"/>
      <c r="M4430" s="247"/>
      <c r="N4430" s="247"/>
      <c r="O4430" s="247"/>
      <c r="P4430" s="247"/>
      <c r="Q4430" s="247"/>
      <c r="R4430" s="247"/>
      <c r="AZ4430" s="259"/>
      <c r="BA4430" s="259">
        <f>BA4429+$BD$753</f>
        <v>23.513599999998455</v>
      </c>
      <c r="BB4430" s="274">
        <f t="shared" si="841"/>
        <v>1.3866412227867891E-3</v>
      </c>
      <c r="BC4430" s="259">
        <f t="shared" si="842"/>
        <v>3.5713813018047567E-6</v>
      </c>
      <c r="BD4430" s="259">
        <f t="shared" si="839"/>
        <v>3.5713813018047567E-6</v>
      </c>
      <c r="BE4430" s="254" t="str">
        <f t="shared" si="840"/>
        <v/>
      </c>
    </row>
    <row r="4431" spans="1:57" ht="20.100000000000001" customHeight="1" x14ac:dyDescent="0.25">
      <c r="A4431" s="247">
        <v>3653</v>
      </c>
      <c r="B4431" s="247">
        <f>$B$755+(A4431*$B$758)</f>
        <v>25508.772711570105</v>
      </c>
      <c r="C4431" s="247">
        <f>_xlfn.NORM.DIST($B4431,$B$752,$B$753,0)</f>
        <v>5.8355288749464577E-29</v>
      </c>
      <c r="D4431" s="247">
        <f>_xlfn.NORM.DIST($B4431,$B$752,$B$753,1)</f>
        <v>1</v>
      </c>
      <c r="E4431" s="247">
        <f>IF(OR(D4431&lt;$F$757,D4431&gt;$F$758),C4431,"")</f>
        <v>5.8355288749464577E-29</v>
      </c>
      <c r="F4431" s="247" t="str">
        <f>IF(AND(D4431&gt;$F$757,D4431&lt;$F$758),C4431,"")</f>
        <v/>
      </c>
      <c r="G4431" s="247" t="str">
        <f>IF(C4431=MAX($C$761:$C$2761),C4431,"")</f>
        <v/>
      </c>
      <c r="H4431" s="247">
        <f>_xlfn.NORM.DIST(B4431,$F$753,$F$754,0)</f>
        <v>6.5653412691364887E-224</v>
      </c>
      <c r="I4431" s="247" t="str">
        <f>IF(H4431=MAX($H$761:$H$2761),C4431,"")</f>
        <v/>
      </c>
      <c r="J4431" s="247"/>
      <c r="K4431" s="247"/>
      <c r="L4431" s="247"/>
      <c r="M4431" s="247"/>
      <c r="N4431" s="247"/>
      <c r="O4431" s="247"/>
      <c r="P4431" s="247"/>
      <c r="Q4431" s="247"/>
      <c r="R4431" s="247"/>
      <c r="AZ4431" s="259"/>
      <c r="BA4431" s="259">
        <f>BA4430+$BD$753</f>
        <v>23.519999999998454</v>
      </c>
      <c r="BB4431" s="274">
        <f t="shared" si="841"/>
        <v>1.3830698414849843E-3</v>
      </c>
      <c r="BC4431" s="259">
        <f t="shared" si="842"/>
        <v>3.5623937207822452E-6</v>
      </c>
      <c r="BD4431" s="259">
        <f t="shared" si="839"/>
        <v>3.5623937207822452E-6</v>
      </c>
      <c r="BE4431" s="254" t="str">
        <f t="shared" si="840"/>
        <v/>
      </c>
    </row>
    <row r="4432" spans="1:57" ht="20.100000000000001" customHeight="1" x14ac:dyDescent="0.25">
      <c r="A4432" s="247">
        <v>3654</v>
      </c>
      <c r="B4432" s="247">
        <f>$B$755+(A4432*$B$758)</f>
        <v>25518.387778555239</v>
      </c>
      <c r="C4432" s="247">
        <f>_xlfn.NORM.DIST($B4432,$B$752,$B$753,0)</f>
        <v>5.5929613199050628E-29</v>
      </c>
      <c r="D4432" s="247">
        <f>_xlfn.NORM.DIST($B4432,$B$752,$B$753,1)</f>
        <v>1</v>
      </c>
      <c r="E4432" s="247">
        <f>IF(OR(D4432&lt;$F$757,D4432&gt;$F$758),C4432,"")</f>
        <v>5.5929613199050628E-29</v>
      </c>
      <c r="F4432" s="247" t="str">
        <f>IF(AND(D4432&gt;$F$757,D4432&lt;$F$758),C4432,"")</f>
        <v/>
      </c>
      <c r="G4432" s="247" t="str">
        <f>IF(C4432=MAX($C$761:$C$2761),C4432,"")</f>
        <v/>
      </c>
      <c r="H4432" s="247">
        <f>_xlfn.NORM.DIST(B4432,$F$753,$F$754,0)</f>
        <v>7.4554315481290634E-224</v>
      </c>
      <c r="I4432" s="247" t="str">
        <f>IF(H4432=MAX($H$761:$H$2761),C4432,"")</f>
        <v/>
      </c>
      <c r="J4432" s="247"/>
      <c r="K4432" s="247"/>
      <c r="L4432" s="247"/>
      <c r="M4432" s="247"/>
      <c r="N4432" s="247"/>
      <c r="O4432" s="247"/>
      <c r="P4432" s="247"/>
      <c r="Q4432" s="247"/>
      <c r="R4432" s="247"/>
      <c r="AZ4432" s="259"/>
      <c r="BA4432" s="259">
        <f>BA4431+$BD$753</f>
        <v>23.526399999998453</v>
      </c>
      <c r="BB4432" s="274">
        <f t="shared" si="841"/>
        <v>1.3795074477642021E-3</v>
      </c>
      <c r="BC4432" s="259">
        <f t="shared" si="842"/>
        <v>3.553428099921721E-6</v>
      </c>
      <c r="BD4432" s="259">
        <f t="shared" si="839"/>
        <v>3.553428099921721E-6</v>
      </c>
      <c r="BE4432" s="254" t="str">
        <f t="shared" si="840"/>
        <v/>
      </c>
    </row>
    <row r="4433" spans="1:57" ht="20.100000000000001" customHeight="1" x14ac:dyDescent="0.25">
      <c r="A4433" s="247">
        <v>3655</v>
      </c>
      <c r="B4433" s="247">
        <f>$B$755+(A4433*$B$758)</f>
        <v>25528.002845540381</v>
      </c>
      <c r="C4433" s="247">
        <f>_xlfn.NORM.DIST($B4433,$B$752,$B$753,0)</f>
        <v>5.360390891868124E-29</v>
      </c>
      <c r="D4433" s="247">
        <f>_xlfn.NORM.DIST($B4433,$B$752,$B$753,1)</f>
        <v>1</v>
      </c>
      <c r="E4433" s="247">
        <f>IF(OR(D4433&lt;$F$757,D4433&gt;$F$758),C4433,"")</f>
        <v>5.360390891868124E-29</v>
      </c>
      <c r="F4433" s="247" t="str">
        <f>IF(AND(D4433&gt;$F$757,D4433&lt;$F$758),C4433,"")</f>
        <v/>
      </c>
      <c r="G4433" s="247" t="str">
        <f>IF(C4433=MAX($C$761:$C$2761),C4433,"")</f>
        <v/>
      </c>
      <c r="H4433" s="247">
        <f>_xlfn.NORM.DIST(B4433,$F$753,$F$754,0)</f>
        <v>8.4660595637113669E-224</v>
      </c>
      <c r="I4433" s="247" t="str">
        <f>IF(H4433=MAX($H$761:$H$2761),C4433,"")</f>
        <v/>
      </c>
      <c r="J4433" s="247"/>
      <c r="K4433" s="247"/>
      <c r="L4433" s="247"/>
      <c r="M4433" s="247"/>
      <c r="N4433" s="247"/>
      <c r="O4433" s="247"/>
      <c r="P4433" s="247"/>
      <c r="Q4433" s="247"/>
      <c r="R4433" s="247"/>
      <c r="AZ4433" s="259"/>
      <c r="BA4433" s="259">
        <f>BA4432+$BD$753</f>
        <v>23.532799999998453</v>
      </c>
      <c r="BB4433" s="274">
        <f t="shared" si="841"/>
        <v>1.3759540196642804E-3</v>
      </c>
      <c r="BC4433" s="259">
        <f t="shared" si="842"/>
        <v>3.5444843876229672E-6</v>
      </c>
      <c r="BD4433" s="259">
        <f t="shared" si="839"/>
        <v>3.5444843876229672E-6</v>
      </c>
      <c r="BE4433" s="254" t="str">
        <f t="shared" si="840"/>
        <v/>
      </c>
    </row>
    <row r="4434" spans="1:57" ht="20.100000000000001" customHeight="1" x14ac:dyDescent="0.25">
      <c r="A4434" s="248">
        <v>3656</v>
      </c>
      <c r="B4434" s="247">
        <f>$B$755+(A4434*$B$758)</f>
        <v>25537.617912525515</v>
      </c>
      <c r="C4434" s="247">
        <f>_xlfn.NORM.DIST($B4434,$B$752,$B$753,0)</f>
        <v>5.1374091707720092E-29</v>
      </c>
      <c r="D4434" s="247">
        <f>_xlfn.NORM.DIST($B4434,$B$752,$B$753,1)</f>
        <v>1</v>
      </c>
      <c r="E4434" s="247">
        <f>IF(OR(D4434&lt;$F$757,D4434&gt;$F$758),C4434,"")</f>
        <v>5.1374091707720092E-29</v>
      </c>
      <c r="F4434" s="247" t="str">
        <f>IF(AND(D4434&gt;$F$757,D4434&lt;$F$758),C4434,"")</f>
        <v/>
      </c>
      <c r="G4434" s="247" t="str">
        <f>IF(C4434=MAX($C$761:$C$2761),C4434,"")</f>
        <v/>
      </c>
      <c r="H4434" s="247">
        <f>_xlfn.NORM.DIST(B4434,$F$753,$F$754,0)</f>
        <v>9.6135303900458221E-224</v>
      </c>
      <c r="I4434" s="247" t="str">
        <f>IF(H4434=MAX($H$761:$H$2761),C4434,"")</f>
        <v/>
      </c>
      <c r="J4434" s="247"/>
      <c r="K4434" s="247"/>
      <c r="L4434" s="247"/>
      <c r="M4434" s="247"/>
      <c r="N4434" s="247"/>
      <c r="O4434" s="247"/>
      <c r="P4434" s="247"/>
      <c r="Q4434" s="247"/>
      <c r="R4434" s="247"/>
      <c r="AZ4434" s="259"/>
      <c r="BA4434" s="259">
        <f>BA4433+$BD$753</f>
        <v>23.539199999998452</v>
      </c>
      <c r="BB4434" s="274">
        <f t="shared" si="841"/>
        <v>1.3724095352766574E-3</v>
      </c>
      <c r="BC4434" s="259">
        <f t="shared" si="842"/>
        <v>3.5355625324106667E-6</v>
      </c>
      <c r="BD4434" s="259">
        <f t="shared" si="839"/>
        <v>3.5355625324106667E-6</v>
      </c>
      <c r="BE4434" s="254" t="str">
        <f t="shared" si="840"/>
        <v/>
      </c>
    </row>
    <row r="4435" spans="1:57" ht="20.100000000000001" customHeight="1" x14ac:dyDescent="0.25">
      <c r="A4435" s="247">
        <v>3657</v>
      </c>
      <c r="B4435" s="247">
        <f>$B$755+(A4435*$B$758)</f>
        <v>25547.232979510656</v>
      </c>
      <c r="C4435" s="247">
        <f>_xlfn.NORM.DIST($B4435,$B$752,$B$753,0)</f>
        <v>4.9236242722111097E-29</v>
      </c>
      <c r="D4435" s="247">
        <f>_xlfn.NORM.DIST($B4435,$B$752,$B$753,1)</f>
        <v>1</v>
      </c>
      <c r="E4435" s="247">
        <f>IF(OR(D4435&lt;$F$757,D4435&gt;$F$758),C4435,"")</f>
        <v>4.9236242722111097E-29</v>
      </c>
      <c r="F4435" s="247" t="str">
        <f>IF(AND(D4435&gt;$F$757,D4435&lt;$F$758),C4435,"")</f>
        <v/>
      </c>
      <c r="G4435" s="247" t="str">
        <f>IF(C4435=MAX($C$761:$C$2761),C4435,"")</f>
        <v/>
      </c>
      <c r="H4435" s="247">
        <f>_xlfn.NORM.DIST(B4435,$F$753,$F$754,0)</f>
        <v>1.0916352189258511E-223</v>
      </c>
      <c r="I4435" s="247" t="str">
        <f>IF(H4435=MAX($H$761:$H$2761),C4435,"")</f>
        <v/>
      </c>
      <c r="J4435" s="247"/>
      <c r="K4435" s="247"/>
      <c r="L4435" s="247"/>
      <c r="M4435" s="247"/>
      <c r="N4435" s="247"/>
      <c r="O4435" s="247"/>
      <c r="P4435" s="247"/>
      <c r="Q4435" s="247"/>
      <c r="R4435" s="247"/>
      <c r="AZ4435" s="259"/>
      <c r="BA4435" s="259">
        <f>BA4434+$BD$753</f>
        <v>23.545599999998451</v>
      </c>
      <c r="BB4435" s="274">
        <f t="shared" si="841"/>
        <v>1.3688739727442467E-3</v>
      </c>
      <c r="BC4435" s="259">
        <f t="shared" si="842"/>
        <v>3.5266624829075142E-6</v>
      </c>
      <c r="BD4435" s="259">
        <f t="shared" si="839"/>
        <v>3.5266624829075142E-6</v>
      </c>
      <c r="BE4435" s="254" t="str">
        <f t="shared" si="840"/>
        <v/>
      </c>
    </row>
    <row r="4436" spans="1:57" ht="20.100000000000001" customHeight="1" x14ac:dyDescent="0.25">
      <c r="A4436" s="247">
        <v>3658</v>
      </c>
      <c r="B4436" s="247">
        <f>$B$755+(A4436*$B$758)</f>
        <v>25556.84804649579</v>
      </c>
      <c r="C4436" s="247">
        <f>_xlfn.NORM.DIST($B4436,$B$752,$B$753,0)</f>
        <v>4.7186601841473369E-29</v>
      </c>
      <c r="D4436" s="247">
        <f>_xlfn.NORM.DIST($B4436,$B$752,$B$753,1)</f>
        <v>1</v>
      </c>
      <c r="E4436" s="247">
        <f>IF(OR(D4436&lt;$F$757,D4436&gt;$F$758),C4436,"")</f>
        <v>4.7186601841473369E-29</v>
      </c>
      <c r="F4436" s="247" t="str">
        <f>IF(AND(D4436&gt;$F$757,D4436&lt;$F$758),C4436,"")</f>
        <v/>
      </c>
      <c r="G4436" s="247" t="str">
        <f>IF(C4436=MAX($C$761:$C$2761),C4436,"")</f>
        <v/>
      </c>
      <c r="H4436" s="247">
        <f>_xlfn.NORM.DIST(B4436,$F$753,$F$754,0)</f>
        <v>1.2395533548282355E-223</v>
      </c>
      <c r="I4436" s="247" t="str">
        <f>IF(H4436=MAX($H$761:$H$2761),C4436,"")</f>
        <v/>
      </c>
      <c r="J4436" s="247"/>
      <c r="K4436" s="247"/>
      <c r="L4436" s="247"/>
      <c r="M4436" s="247"/>
      <c r="N4436" s="247"/>
      <c r="O4436" s="247"/>
      <c r="P4436" s="247"/>
      <c r="Q4436" s="247"/>
      <c r="R4436" s="247"/>
      <c r="AZ4436" s="259"/>
      <c r="BA4436" s="259">
        <f>BA4435+$BD$753</f>
        <v>23.551999999998451</v>
      </c>
      <c r="BB4436" s="274">
        <f t="shared" si="841"/>
        <v>1.3653473102613392E-3</v>
      </c>
      <c r="BC4436" s="259">
        <f t="shared" si="842"/>
        <v>3.5177841878665256E-6</v>
      </c>
      <c r="BD4436" s="259">
        <f t="shared" si="839"/>
        <v>3.5177841878665256E-6</v>
      </c>
      <c r="BE4436" s="254" t="str">
        <f t="shared" si="840"/>
        <v/>
      </c>
    </row>
    <row r="4437" spans="1:57" ht="20.100000000000001" customHeight="1" x14ac:dyDescent="0.25">
      <c r="A4437" s="247">
        <v>3659</v>
      </c>
      <c r="B4437" s="247">
        <f>$B$755+(A4437*$B$758)</f>
        <v>25566.463113480931</v>
      </c>
      <c r="C4437" s="247">
        <f>_xlfn.NORM.DIST($B4437,$B$752,$B$753,0)</f>
        <v>4.5221561299689943E-29</v>
      </c>
      <c r="D4437" s="247">
        <f>_xlfn.NORM.DIST($B4437,$B$752,$B$753,1)</f>
        <v>1</v>
      </c>
      <c r="E4437" s="247">
        <f>IF(OR(D4437&lt;$F$757,D4437&gt;$F$758),C4437,"")</f>
        <v>4.5221561299689943E-29</v>
      </c>
      <c r="F4437" s="247" t="str">
        <f>IF(AND(D4437&gt;$F$757,D4437&lt;$F$758),C4437,"")</f>
        <v/>
      </c>
      <c r="G4437" s="247" t="str">
        <f>IF(C4437=MAX($C$761:$C$2761),C4437,"")</f>
        <v/>
      </c>
      <c r="H4437" s="247">
        <f>_xlfn.NORM.DIST(B4437,$F$753,$F$754,0)</f>
        <v>1.4074920899808996E-223</v>
      </c>
      <c r="I4437" s="247" t="str">
        <f>IF(H4437=MAX($H$761:$H$2761),C4437,"")</f>
        <v/>
      </c>
      <c r="J4437" s="247"/>
      <c r="K4437" s="247"/>
      <c r="L4437" s="247"/>
      <c r="M4437" s="247"/>
      <c r="N4437" s="247"/>
      <c r="O4437" s="247"/>
      <c r="P4437" s="247"/>
      <c r="Q4437" s="247"/>
      <c r="R4437" s="247"/>
      <c r="AZ4437" s="259"/>
      <c r="BA4437" s="259">
        <f>BA4436+$BD$753</f>
        <v>23.55839999999845</v>
      </c>
      <c r="BB4437" s="274">
        <f t="shared" si="841"/>
        <v>1.3618295260734727E-3</v>
      </c>
      <c r="BC4437" s="259">
        <f t="shared" si="842"/>
        <v>3.5089275961476193E-6</v>
      </c>
      <c r="BD4437" s="259">
        <f t="shared" si="839"/>
        <v>3.5089275961476193E-6</v>
      </c>
      <c r="BE4437" s="254" t="str">
        <f t="shared" si="840"/>
        <v/>
      </c>
    </row>
    <row r="4438" spans="1:57" ht="20.100000000000001" customHeight="1" x14ac:dyDescent="0.25">
      <c r="A4438" s="247">
        <v>3660</v>
      </c>
      <c r="B4438" s="247">
        <f>$B$755+(A4438*$B$758)</f>
        <v>25576.078180466066</v>
      </c>
      <c r="C4438" s="247">
        <f>_xlfn.NORM.DIST($B4438,$B$752,$B$753,0)</f>
        <v>4.3337659568703689E-29</v>
      </c>
      <c r="D4438" s="247">
        <f>_xlfn.NORM.DIST($B4438,$B$752,$B$753,1)</f>
        <v>1</v>
      </c>
      <c r="E4438" s="247">
        <f>IF(OR(D4438&lt;$F$757,D4438&gt;$F$758),C4438,"")</f>
        <v>4.3337659568703689E-29</v>
      </c>
      <c r="F4438" s="247" t="str">
        <f>IF(AND(D4438&gt;$F$757,D4438&lt;$F$758),C4438,"")</f>
        <v/>
      </c>
      <c r="G4438" s="247" t="str">
        <f>IF(C4438=MAX($C$761:$C$2761),C4438,"")</f>
        <v/>
      </c>
      <c r="H4438" s="247">
        <f>_xlfn.NORM.DIST(B4438,$F$753,$F$754,0)</f>
        <v>1.5981581424888826E-223</v>
      </c>
      <c r="I4438" s="247" t="str">
        <f>IF(H4438=MAX($H$761:$H$2761),C4438,"")</f>
        <v/>
      </c>
      <c r="J4438" s="247"/>
      <c r="K4438" s="247"/>
      <c r="L4438" s="247"/>
      <c r="M4438" s="247"/>
      <c r="N4438" s="247"/>
      <c r="O4438" s="247"/>
      <c r="P4438" s="247"/>
      <c r="Q4438" s="247"/>
      <c r="R4438" s="247"/>
      <c r="AZ4438" s="259"/>
      <c r="BA4438" s="259">
        <f>BA4437+$BD$753</f>
        <v>23.564799999998449</v>
      </c>
      <c r="BB4438" s="274">
        <f t="shared" si="841"/>
        <v>1.3583205984773251E-3</v>
      </c>
      <c r="BC4438" s="259">
        <f t="shared" si="842"/>
        <v>3.5000926567226032E-6</v>
      </c>
      <c r="BD4438" s="259">
        <f t="shared" si="839"/>
        <v>3.5000926567226032E-6</v>
      </c>
      <c r="BE4438" s="254" t="str">
        <f t="shared" si="840"/>
        <v/>
      </c>
    </row>
    <row r="4439" spans="1:57" ht="20.100000000000001" customHeight="1" x14ac:dyDescent="0.25">
      <c r="A4439" s="247">
        <v>3661</v>
      </c>
      <c r="B4439" s="247">
        <f>$B$755+(A4439*$B$758)</f>
        <v>25585.693247451207</v>
      </c>
      <c r="C4439" s="247">
        <f>_xlfn.NORM.DIST($B4439,$B$752,$B$753,0)</f>
        <v>4.1531575485480757E-29</v>
      </c>
      <c r="D4439" s="247">
        <f>_xlfn.NORM.DIST($B4439,$B$752,$B$753,1)</f>
        <v>1</v>
      </c>
      <c r="E4439" s="247">
        <f>IF(OR(D4439&lt;$F$757,D4439&gt;$F$758),C4439,"")</f>
        <v>4.1531575485480757E-29</v>
      </c>
      <c r="F4439" s="247" t="str">
        <f>IF(AND(D4439&gt;$F$757,D4439&lt;$F$758),C4439,"")</f>
        <v/>
      </c>
      <c r="G4439" s="247" t="str">
        <f>IF(C4439=MAX($C$761:$C$2761),C4439,"")</f>
        <v/>
      </c>
      <c r="H4439" s="247">
        <f>_xlfn.NORM.DIST(B4439,$F$753,$F$754,0)</f>
        <v>1.8146237560841028E-223</v>
      </c>
      <c r="I4439" s="247" t="str">
        <f>IF(H4439=MAX($H$761:$H$2761),C4439,"")</f>
        <v/>
      </c>
      <c r="J4439" s="247"/>
      <c r="K4439" s="247"/>
      <c r="L4439" s="247"/>
      <c r="M4439" s="247"/>
      <c r="N4439" s="247"/>
      <c r="O4439" s="247"/>
      <c r="P4439" s="247"/>
      <c r="Q4439" s="247"/>
      <c r="R4439" s="247"/>
      <c r="AZ4439" s="259"/>
      <c r="BA4439" s="259">
        <f>BA4438+$BD$753</f>
        <v>23.571199999998449</v>
      </c>
      <c r="BB4439" s="274">
        <f t="shared" si="841"/>
        <v>1.3548205058206025E-3</v>
      </c>
      <c r="BC4439" s="259">
        <f t="shared" si="842"/>
        <v>3.4912793186838483E-6</v>
      </c>
      <c r="BD4439" s="259">
        <f t="shared" si="839"/>
        <v>3.4912793186838483E-6</v>
      </c>
      <c r="BE4439" s="254" t="str">
        <f t="shared" si="840"/>
        <v/>
      </c>
    </row>
    <row r="4440" spans="1:57" ht="20.100000000000001" customHeight="1" x14ac:dyDescent="0.25">
      <c r="A4440" s="248">
        <v>3662</v>
      </c>
      <c r="B4440" s="247">
        <f>$B$755+(A4440*$B$758)</f>
        <v>25595.308314436341</v>
      </c>
      <c r="C4440" s="247">
        <f>_xlfn.NORM.DIST($B4440,$B$752,$B$753,0)</f>
        <v>3.9800122612630951E-29</v>
      </c>
      <c r="D4440" s="247">
        <f>_xlfn.NORM.DIST($B4440,$B$752,$B$753,1)</f>
        <v>1</v>
      </c>
      <c r="E4440" s="247">
        <f>IF(OR(D4440&lt;$F$757,D4440&gt;$F$758),C4440,"")</f>
        <v>3.9800122612630951E-29</v>
      </c>
      <c r="F4440" s="247" t="str">
        <f>IF(AND(D4440&gt;$F$757,D4440&lt;$F$758),C4440,"")</f>
        <v/>
      </c>
      <c r="G4440" s="247" t="str">
        <f>IF(C4440=MAX($C$761:$C$2761),C4440,"")</f>
        <v/>
      </c>
      <c r="H4440" s="247">
        <f>_xlfn.NORM.DIST(B4440,$F$753,$F$754,0)</f>
        <v>2.0603760061488069E-223</v>
      </c>
      <c r="I4440" s="247" t="str">
        <f>IF(H4440=MAX($H$761:$H$2761),C4440,"")</f>
        <v/>
      </c>
      <c r="J4440" s="247"/>
      <c r="K4440" s="247"/>
      <c r="L4440" s="247"/>
      <c r="M4440" s="247"/>
      <c r="N4440" s="247"/>
      <c r="O4440" s="247"/>
      <c r="P4440" s="247"/>
      <c r="Q4440" s="247"/>
      <c r="R4440" s="247"/>
      <c r="AZ4440" s="259"/>
      <c r="BA4440" s="259">
        <f>BA4439+$BD$753</f>
        <v>23.577599999998448</v>
      </c>
      <c r="BB4440" s="274">
        <f t="shared" si="841"/>
        <v>1.3513292265019186E-3</v>
      </c>
      <c r="BC4440" s="259">
        <f t="shared" si="842"/>
        <v>3.4824875312226052E-6</v>
      </c>
      <c r="BD4440" s="259">
        <f t="shared" si="839"/>
        <v>3.4824875312226052E-6</v>
      </c>
      <c r="BE4440" s="254" t="str">
        <f t="shared" si="840"/>
        <v/>
      </c>
    </row>
    <row r="4441" spans="1:57" ht="20.100000000000001" customHeight="1" x14ac:dyDescent="0.25">
      <c r="A4441" s="247">
        <v>3663</v>
      </c>
      <c r="B4441" s="247">
        <f>$B$755+(A4441*$B$758)</f>
        <v>25604.923381421482</v>
      </c>
      <c r="C4441" s="247">
        <f>_xlfn.NORM.DIST($B4441,$B$752,$B$753,0)</f>
        <v>3.8140243823419672E-29</v>
      </c>
      <c r="D4441" s="247">
        <f>_xlfn.NORM.DIST($B4441,$B$752,$B$753,1)</f>
        <v>1</v>
      </c>
      <c r="E4441" s="247">
        <f>IF(OR(D4441&lt;$F$757,D4441&gt;$F$758),C4441,"")</f>
        <v>3.8140243823419672E-29</v>
      </c>
      <c r="F4441" s="247" t="str">
        <f>IF(AND(D4441&gt;$F$757,D4441&lt;$F$758),C4441,"")</f>
        <v/>
      </c>
      <c r="G4441" s="247" t="str">
        <f>IF(C4441=MAX($C$761:$C$2761),C4441,"")</f>
        <v/>
      </c>
      <c r="H4441" s="247">
        <f>_xlfn.NORM.DIST(B4441,$F$753,$F$754,0)</f>
        <v>2.3393727491088354E-223</v>
      </c>
      <c r="I4441" s="247" t="str">
        <f>IF(H4441=MAX($H$761:$H$2761),C4441,"")</f>
        <v/>
      </c>
      <c r="J4441" s="247"/>
      <c r="K4441" s="247"/>
      <c r="L4441" s="247"/>
      <c r="M4441" s="247"/>
      <c r="N4441" s="247"/>
      <c r="O4441" s="247"/>
      <c r="P4441" s="247"/>
      <c r="Q4441" s="247"/>
      <c r="R4441" s="247"/>
      <c r="AZ4441" s="259"/>
      <c r="BA4441" s="259">
        <f>BA4440+$BD$753</f>
        <v>23.583999999998447</v>
      </c>
      <c r="BB4441" s="274">
        <f t="shared" si="841"/>
        <v>1.347846738970696E-3</v>
      </c>
      <c r="BC4441" s="259">
        <f t="shared" si="842"/>
        <v>3.4737172436643485E-6</v>
      </c>
      <c r="BD4441" s="259">
        <f t="shared" si="839"/>
        <v>3.4737172436643485E-6</v>
      </c>
      <c r="BE4441" s="254" t="str">
        <f t="shared" si="840"/>
        <v/>
      </c>
    </row>
    <row r="4442" spans="1:57" ht="20.100000000000001" customHeight="1" x14ac:dyDescent="0.25">
      <c r="A4442" s="247">
        <v>3664</v>
      </c>
      <c r="B4442" s="247">
        <f>$B$755+(A4442*$B$758)</f>
        <v>25614.538448406616</v>
      </c>
      <c r="C4442" s="247">
        <f>_xlfn.NORM.DIST($B4442,$B$752,$B$753,0)</f>
        <v>3.6549006102390679E-29</v>
      </c>
      <c r="D4442" s="247">
        <f>_xlfn.NORM.DIST($B4442,$B$752,$B$753,1)</f>
        <v>1</v>
      </c>
      <c r="E4442" s="247">
        <f>IF(OR(D4442&lt;$F$757,D4442&gt;$F$758),C4442,"")</f>
        <v>3.6549006102390679E-29</v>
      </c>
      <c r="F4442" s="247" t="str">
        <f>IF(AND(D4442&gt;$F$757,D4442&lt;$F$758),C4442,"")</f>
        <v/>
      </c>
      <c r="G4442" s="247" t="str">
        <f>IF(C4442=MAX($C$761:$C$2761),C4442,"")</f>
        <v/>
      </c>
      <c r="H4442" s="247">
        <f>_xlfn.NORM.DIST(B4442,$F$753,$F$754,0)</f>
        <v>2.656106109275106E-223</v>
      </c>
      <c r="I4442" s="247" t="str">
        <f>IF(H4442=MAX($H$761:$H$2761),C4442,"")</f>
        <v/>
      </c>
      <c r="J4442" s="247"/>
      <c r="K4442" s="247"/>
      <c r="L4442" s="247"/>
      <c r="M4442" s="247"/>
      <c r="N4442" s="247"/>
      <c r="O4442" s="247"/>
      <c r="P4442" s="247"/>
      <c r="Q4442" s="247"/>
      <c r="R4442" s="247"/>
      <c r="AZ4442" s="259"/>
      <c r="BA4442" s="259">
        <f>BA4441+$BD$753</f>
        <v>23.590399999998446</v>
      </c>
      <c r="BB4442" s="274">
        <f t="shared" si="841"/>
        <v>1.3443730217270317E-3</v>
      </c>
      <c r="BC4442" s="259">
        <f t="shared" si="842"/>
        <v>3.4649684054293122E-6</v>
      </c>
      <c r="BD4442" s="259">
        <f t="shared" si="839"/>
        <v>3.4649684054293122E-6</v>
      </c>
      <c r="BE4442" s="254" t="str">
        <f t="shared" si="840"/>
        <v/>
      </c>
    </row>
    <row r="4443" spans="1:57" ht="20.100000000000001" customHeight="1" x14ac:dyDescent="0.25">
      <c r="A4443" s="247">
        <v>3665</v>
      </c>
      <c r="B4443" s="247">
        <f>$B$755+(A4443*$B$758)</f>
        <v>25624.153515391758</v>
      </c>
      <c r="C4443" s="247">
        <f>_xlfn.NORM.DIST($B4443,$B$752,$B$753,0)</f>
        <v>3.5023595553045728E-29</v>
      </c>
      <c r="D4443" s="247">
        <f>_xlfn.NORM.DIST($B4443,$B$752,$B$753,1)</f>
        <v>1</v>
      </c>
      <c r="E4443" s="247">
        <f>IF(OR(D4443&lt;$F$757,D4443&gt;$F$758),C4443,"")</f>
        <v>3.5023595553045728E-29</v>
      </c>
      <c r="F4443" s="247" t="str">
        <f>IF(AND(D4443&gt;$F$757,D4443&lt;$F$758),C4443,"")</f>
        <v/>
      </c>
      <c r="G4443" s="247" t="str">
        <f>IF(C4443=MAX($C$761:$C$2761),C4443,"")</f>
        <v/>
      </c>
      <c r="H4443" s="247">
        <f>_xlfn.NORM.DIST(B4443,$F$753,$F$754,0)</f>
        <v>3.0156745174214295E-223</v>
      </c>
      <c r="I4443" s="247" t="str">
        <f>IF(H4443=MAX($H$761:$H$2761),C4443,"")</f>
        <v/>
      </c>
      <c r="J4443" s="247"/>
      <c r="K4443" s="247"/>
      <c r="L4443" s="247"/>
      <c r="M4443" s="247"/>
      <c r="N4443" s="247"/>
      <c r="O4443" s="247"/>
      <c r="P4443" s="247"/>
      <c r="Q4443" s="247"/>
      <c r="R4443" s="247"/>
      <c r="AZ4443" s="259"/>
      <c r="BA4443" s="259">
        <f>BA4442+$BD$753</f>
        <v>23.596799999998446</v>
      </c>
      <c r="BB4443" s="274">
        <f t="shared" si="841"/>
        <v>1.3409080533216024E-3</v>
      </c>
      <c r="BC4443" s="259">
        <f t="shared" si="842"/>
        <v>3.4562409660600282E-6</v>
      </c>
      <c r="BD4443" s="259">
        <f t="shared" si="839"/>
        <v>3.4562409660600282E-6</v>
      </c>
      <c r="BE4443" s="254" t="str">
        <f t="shared" si="840"/>
        <v/>
      </c>
    </row>
    <row r="4444" spans="1:57" ht="20.100000000000001" customHeight="1" x14ac:dyDescent="0.25">
      <c r="A4444" s="247">
        <v>3666</v>
      </c>
      <c r="B4444" s="247">
        <f>$B$755+(A4444*$B$758)</f>
        <v>25633.768582376892</v>
      </c>
      <c r="C4444" s="247">
        <f>_xlfn.NORM.DIST($B4444,$B$752,$B$753,0)</f>
        <v>3.356131260445449E-29</v>
      </c>
      <c r="D4444" s="247">
        <f>_xlfn.NORM.DIST($B4444,$B$752,$B$753,1)</f>
        <v>1</v>
      </c>
      <c r="E4444" s="247">
        <f>IF(OR(D4444&lt;$F$757,D4444&gt;$F$758),C4444,"")</f>
        <v>3.356131260445449E-29</v>
      </c>
      <c r="F4444" s="247" t="str">
        <f>IF(AND(D4444&gt;$F$757,D4444&lt;$F$758),C4444,"")</f>
        <v/>
      </c>
      <c r="G4444" s="247" t="str">
        <f>IF(C4444=MAX($C$761:$C$2761),C4444,"")</f>
        <v/>
      </c>
      <c r="H4444" s="247">
        <f>_xlfn.NORM.DIST(B4444,$F$753,$F$754,0)</f>
        <v>3.4238644517048567E-223</v>
      </c>
      <c r="I4444" s="247" t="str">
        <f>IF(H4444=MAX($H$761:$H$2761),C4444,"")</f>
        <v/>
      </c>
      <c r="J4444" s="247"/>
      <c r="K4444" s="247"/>
      <c r="L4444" s="247"/>
      <c r="M4444" s="247"/>
      <c r="N4444" s="247"/>
      <c r="O4444" s="247"/>
      <c r="P4444" s="247"/>
      <c r="Q4444" s="247"/>
      <c r="R4444" s="247"/>
      <c r="AZ4444" s="259"/>
      <c r="BA4444" s="259">
        <f>BA4443+$BD$753</f>
        <v>23.603199999998445</v>
      </c>
      <c r="BB4444" s="274">
        <f t="shared" si="841"/>
        <v>1.3374518123555423E-3</v>
      </c>
      <c r="BC4444" s="259">
        <f t="shared" si="842"/>
        <v>3.4475348752078822E-6</v>
      </c>
      <c r="BD4444" s="259">
        <f t="shared" si="839"/>
        <v>3.4475348752078822E-6</v>
      </c>
      <c r="BE4444" s="254" t="str">
        <f t="shared" si="840"/>
        <v/>
      </c>
    </row>
    <row r="4445" spans="1:57" ht="20.100000000000001" customHeight="1" x14ac:dyDescent="0.25">
      <c r="A4445" s="247">
        <v>3667</v>
      </c>
      <c r="B4445" s="247">
        <f>$B$755+(A4445*$B$758)</f>
        <v>25643.383649362033</v>
      </c>
      <c r="C4445" s="247">
        <f>_xlfn.NORM.DIST($B4445,$B$752,$B$753,0)</f>
        <v>3.2159567408916072E-29</v>
      </c>
      <c r="D4445" s="247">
        <f>_xlfn.NORM.DIST($B4445,$B$752,$B$753,1)</f>
        <v>1</v>
      </c>
      <c r="E4445" s="247">
        <f>IF(OR(D4445&lt;$F$757,D4445&gt;$F$758),C4445,"")</f>
        <v>3.2159567408916072E-29</v>
      </c>
      <c r="F4445" s="247" t="str">
        <f>IF(AND(D4445&gt;$F$757,D4445&lt;$F$758),C4445,"")</f>
        <v/>
      </c>
      <c r="G4445" s="247" t="str">
        <f>IF(C4445=MAX($C$761:$C$2761),C4445,"")</f>
        <v/>
      </c>
      <c r="H4445" s="247">
        <f>_xlfn.NORM.DIST(B4445,$F$753,$F$754,0)</f>
        <v>3.8872431861813946E-223</v>
      </c>
      <c r="I4445" s="247" t="str">
        <f>IF(H4445=MAX($H$761:$H$2761),C4445,"")</f>
        <v/>
      </c>
      <c r="J4445" s="247"/>
      <c r="K4445" s="247"/>
      <c r="L4445" s="247"/>
      <c r="M4445" s="247"/>
      <c r="N4445" s="247"/>
      <c r="O4445" s="247"/>
      <c r="P4445" s="247"/>
      <c r="Q4445" s="247"/>
      <c r="R4445" s="247"/>
      <c r="AZ4445" s="259"/>
      <c r="BA4445" s="259">
        <f>BA4444+$BD$753</f>
        <v>23.609599999998444</v>
      </c>
      <c r="BB4445" s="274">
        <f t="shared" si="841"/>
        <v>1.3340042774803345E-3</v>
      </c>
      <c r="BC4445" s="259">
        <f t="shared" si="842"/>
        <v>3.4388500826365836E-6</v>
      </c>
      <c r="BD4445" s="259">
        <f t="shared" si="839"/>
        <v>3.4388500826365836E-6</v>
      </c>
      <c r="BE4445" s="254" t="str">
        <f t="shared" si="840"/>
        <v/>
      </c>
    </row>
    <row r="4446" spans="1:57" ht="20.100000000000001" customHeight="1" x14ac:dyDescent="0.25">
      <c r="A4446" s="247">
        <v>3668</v>
      </c>
      <c r="B4446" s="247">
        <f>$B$755+(A4446*$B$758)</f>
        <v>25652.998716347167</v>
      </c>
      <c r="C4446" s="247">
        <f>_xlfn.NORM.DIST($B4446,$B$752,$B$753,0)</f>
        <v>3.0815875423160131E-29</v>
      </c>
      <c r="D4446" s="247">
        <f>_xlfn.NORM.DIST($B4446,$B$752,$B$753,1)</f>
        <v>1</v>
      </c>
      <c r="E4446" s="247">
        <f>IF(OR(D4446&lt;$F$757,D4446&gt;$F$758),C4446,"")</f>
        <v>3.0815875423160131E-29</v>
      </c>
      <c r="F4446" s="247" t="str">
        <f>IF(AND(D4446&gt;$F$757,D4446&lt;$F$758),C4446,"")</f>
        <v/>
      </c>
      <c r="G4446" s="247" t="str">
        <f>IF(C4446=MAX($C$761:$C$2761),C4446,"")</f>
        <v/>
      </c>
      <c r="H4446" s="247">
        <f>_xlfn.NORM.DIST(B4446,$F$753,$F$754,0)</f>
        <v>4.4132640275425472E-223</v>
      </c>
      <c r="I4446" s="247" t="str">
        <f>IF(H4446=MAX($H$761:$H$2761),C4446,"")</f>
        <v/>
      </c>
      <c r="J4446" s="247"/>
      <c r="K4446" s="247"/>
      <c r="L4446" s="247"/>
      <c r="M4446" s="247"/>
      <c r="N4446" s="247"/>
      <c r="O4446" s="247"/>
      <c r="P4446" s="247"/>
      <c r="Q4446" s="247"/>
      <c r="R4446" s="247"/>
      <c r="AZ4446" s="259"/>
      <c r="BA4446" s="259">
        <f>BA4445+$BD$753</f>
        <v>23.615999999998444</v>
      </c>
      <c r="BB4446" s="274">
        <f t="shared" si="841"/>
        <v>1.3305654273976979E-3</v>
      </c>
      <c r="BC4446" s="259">
        <f t="shared" si="842"/>
        <v>3.4301865382221648E-6</v>
      </c>
      <c r="BD4446" s="259">
        <f t="shared" si="839"/>
        <v>3.4301865382221648E-6</v>
      </c>
      <c r="BE4446" s="254" t="str">
        <f t="shared" si="840"/>
        <v/>
      </c>
    </row>
    <row r="4447" spans="1:57" ht="20.100000000000001" customHeight="1" x14ac:dyDescent="0.25">
      <c r="A4447" s="248">
        <v>3669</v>
      </c>
      <c r="B4447" s="247">
        <f>$B$755+(A4447*$B$758)</f>
        <v>25662.613783332308</v>
      </c>
      <c r="C4447" s="247">
        <f>_xlfn.NORM.DIST($B4447,$B$752,$B$753,0)</f>
        <v>2.9527853165808986E-29</v>
      </c>
      <c r="D4447" s="247">
        <f>_xlfn.NORM.DIST($B4447,$B$752,$B$753,1)</f>
        <v>1</v>
      </c>
      <c r="E4447" s="247">
        <f>IF(OR(D4447&lt;$F$757,D4447&gt;$F$758),C4447,"")</f>
        <v>2.9527853165808986E-29</v>
      </c>
      <c r="F4447" s="247" t="str">
        <f>IF(AND(D4447&gt;$F$757,D4447&lt;$F$758),C4447,"")</f>
        <v/>
      </c>
      <c r="G4447" s="247" t="str">
        <f>IF(C4447=MAX($C$761:$C$2761),C4447,"")</f>
        <v/>
      </c>
      <c r="H4447" s="247">
        <f>_xlfn.NORM.DIST(B4447,$F$753,$F$754,0)</f>
        <v>5.0103857196649589E-223</v>
      </c>
      <c r="I4447" s="247" t="str">
        <f>IF(H4447=MAX($H$761:$H$2761),C4447,"")</f>
        <v/>
      </c>
      <c r="J4447" s="247"/>
      <c r="K4447" s="247"/>
      <c r="L4447" s="247"/>
      <c r="M4447" s="247"/>
      <c r="N4447" s="247"/>
      <c r="O4447" s="247"/>
      <c r="P4447" s="247"/>
      <c r="Q4447" s="247"/>
      <c r="R4447" s="247"/>
      <c r="AZ4447" s="259"/>
      <c r="BA4447" s="259">
        <f>BA4446+$BD$753</f>
        <v>23.622399999998443</v>
      </c>
      <c r="BB4447" s="274">
        <f t="shared" si="841"/>
        <v>1.3271352408594757E-3</v>
      </c>
      <c r="BC4447" s="259">
        <f t="shared" si="842"/>
        <v>3.4215441919512469E-6</v>
      </c>
      <c r="BD4447" s="259">
        <f t="shared" si="839"/>
        <v>3.4215441919512469E-6</v>
      </c>
      <c r="BE4447" s="254" t="str">
        <f t="shared" si="840"/>
        <v/>
      </c>
    </row>
    <row r="4448" spans="1:57" ht="20.100000000000001" customHeight="1" x14ac:dyDescent="0.25">
      <c r="A4448" s="247">
        <v>3670</v>
      </c>
      <c r="B4448" s="247">
        <f>$B$755+(A4448*$B$758)</f>
        <v>25672.228850317442</v>
      </c>
      <c r="C4448" s="247">
        <f>_xlfn.NORM.DIST($B4448,$B$752,$B$753,0)</f>
        <v>2.8293214144165994E-29</v>
      </c>
      <c r="D4448" s="247">
        <f>_xlfn.NORM.DIST($B4448,$B$752,$B$753,1)</f>
        <v>1</v>
      </c>
      <c r="E4448" s="247">
        <f>IF(OR(D4448&lt;$F$757,D4448&gt;$F$758),C4448,"")</f>
        <v>2.8293214144165994E-29</v>
      </c>
      <c r="F4448" s="247" t="str">
        <f>IF(AND(D4448&gt;$F$757,D4448&lt;$F$758),C4448,"")</f>
        <v/>
      </c>
      <c r="G4448" s="247" t="str">
        <f>IF(C4448=MAX($C$761:$C$2761),C4448,"")</f>
        <v/>
      </c>
      <c r="H4448" s="247">
        <f>_xlfn.NORM.DIST(B4448,$F$753,$F$754,0)</f>
        <v>5.688207921149167E-223</v>
      </c>
      <c r="I4448" s="247" t="str">
        <f>IF(H4448=MAX($H$761:$H$2761),C4448,"")</f>
        <v/>
      </c>
      <c r="J4448" s="247"/>
      <c r="K4448" s="247"/>
      <c r="L4448" s="247"/>
      <c r="M4448" s="247"/>
      <c r="N4448" s="247"/>
      <c r="O4448" s="247"/>
      <c r="P4448" s="247"/>
      <c r="Q4448" s="247"/>
      <c r="R4448" s="247"/>
      <c r="AZ4448" s="259"/>
      <c r="BA4448" s="259">
        <f>BA4447+$BD$753</f>
        <v>23.628799999998442</v>
      </c>
      <c r="BB4448" s="274">
        <f t="shared" si="841"/>
        <v>1.3237136966675245E-3</v>
      </c>
      <c r="BC4448" s="259">
        <f t="shared" si="842"/>
        <v>3.412922993930147E-6</v>
      </c>
      <c r="BD4448" s="259">
        <f t="shared" si="839"/>
        <v>3.412922993930147E-6</v>
      </c>
      <c r="BE4448" s="254" t="str">
        <f t="shared" si="840"/>
        <v/>
      </c>
    </row>
    <row r="4449" spans="1:57" ht="20.100000000000001" customHeight="1" x14ac:dyDescent="0.25">
      <c r="A4449" s="247">
        <v>3671</v>
      </c>
      <c r="B4449" s="247">
        <f>$B$755+(A4449*$B$758)</f>
        <v>25681.843917302584</v>
      </c>
      <c r="C4449" s="247">
        <f>_xlfn.NORM.DIST($B4449,$B$752,$B$753,0)</f>
        <v>2.7109764943612886E-29</v>
      </c>
      <c r="D4449" s="247">
        <f>_xlfn.NORM.DIST($B4449,$B$752,$B$753,1)</f>
        <v>1</v>
      </c>
      <c r="E4449" s="247">
        <f>IF(OR(D4449&lt;$F$757,D4449&gt;$F$758),C4449,"")</f>
        <v>2.7109764943612886E-29</v>
      </c>
      <c r="F4449" s="247" t="str">
        <f>IF(AND(D4449&gt;$F$757,D4449&lt;$F$758),C4449,"")</f>
        <v/>
      </c>
      <c r="G4449" s="247" t="str">
        <f>IF(C4449=MAX($C$761:$C$2761),C4449,"")</f>
        <v/>
      </c>
      <c r="H4449" s="247">
        <f>_xlfn.NORM.DIST(B4449,$F$753,$F$754,0)</f>
        <v>6.4576249169852336E-223</v>
      </c>
      <c r="I4449" s="247" t="str">
        <f>IF(H4449=MAX($H$761:$H$2761),C4449,"")</f>
        <v/>
      </c>
      <c r="J4449" s="247"/>
      <c r="K4449" s="247"/>
      <c r="L4449" s="247"/>
      <c r="M4449" s="247"/>
      <c r="N4449" s="247"/>
      <c r="O4449" s="247"/>
      <c r="P4449" s="247"/>
      <c r="Q4449" s="247"/>
      <c r="R4449" s="247"/>
      <c r="AZ4449" s="259"/>
      <c r="BA4449" s="259">
        <f>BA4448+$BD$753</f>
        <v>23.635199999998441</v>
      </c>
      <c r="BB4449" s="274">
        <f t="shared" si="841"/>
        <v>1.3203007736735943E-3</v>
      </c>
      <c r="BC4449" s="259">
        <f t="shared" si="842"/>
        <v>3.4043228943608089E-6</v>
      </c>
      <c r="BD4449" s="259">
        <f t="shared" si="839"/>
        <v>3.4043228943608089E-6</v>
      </c>
      <c r="BE4449" s="254" t="str">
        <f t="shared" si="840"/>
        <v/>
      </c>
    </row>
    <row r="4450" spans="1:57" ht="20.100000000000001" customHeight="1" x14ac:dyDescent="0.25">
      <c r="A4450" s="247">
        <v>3672</v>
      </c>
      <c r="B4450" s="247">
        <f>$B$755+(A4450*$B$758)</f>
        <v>25691.458984287718</v>
      </c>
      <c r="C4450" s="247">
        <f>_xlfn.NORM.DIST($B4450,$B$752,$B$753,0)</f>
        <v>2.5975401473214706E-29</v>
      </c>
      <c r="D4450" s="247">
        <f>_xlfn.NORM.DIST($B4450,$B$752,$B$753,1)</f>
        <v>1</v>
      </c>
      <c r="E4450" s="247">
        <f>IF(OR(D4450&lt;$F$757,D4450&gt;$F$758),C4450,"")</f>
        <v>2.5975401473214706E-29</v>
      </c>
      <c r="F4450" s="247" t="str">
        <f>IF(AND(D4450&gt;$F$757,D4450&lt;$F$758),C4450,"")</f>
        <v/>
      </c>
      <c r="G4450" s="247" t="str">
        <f>IF(C4450=MAX($C$761:$C$2761),C4450,"")</f>
        <v/>
      </c>
      <c r="H4450" s="247">
        <f>_xlfn.NORM.DIST(B4450,$F$753,$F$754,0)</f>
        <v>7.3310000156732405E-223</v>
      </c>
      <c r="I4450" s="247" t="str">
        <f>IF(H4450=MAX($H$761:$H$2761),C4450,"")</f>
        <v/>
      </c>
      <c r="J4450" s="247"/>
      <c r="K4450" s="247"/>
      <c r="L4450" s="247"/>
      <c r="M4450" s="247"/>
      <c r="N4450" s="247"/>
      <c r="O4450" s="247"/>
      <c r="P4450" s="247"/>
      <c r="Q4450" s="247"/>
      <c r="R4450" s="247"/>
      <c r="AZ4450" s="259"/>
      <c r="BA4450" s="259">
        <f>BA4449+$BD$753</f>
        <v>23.641599999998441</v>
      </c>
      <c r="BB4450" s="274">
        <f t="shared" si="841"/>
        <v>1.3168964507792335E-3</v>
      </c>
      <c r="BC4450" s="259">
        <f t="shared" si="842"/>
        <v>3.3957438435687753E-6</v>
      </c>
      <c r="BD4450" s="259">
        <f t="shared" si="839"/>
        <v>3.3957438435687753E-6</v>
      </c>
      <c r="BE4450" s="254" t="str">
        <f t="shared" si="840"/>
        <v/>
      </c>
    </row>
    <row r="4451" spans="1:57" ht="20.100000000000001" customHeight="1" x14ac:dyDescent="0.25">
      <c r="A4451" s="247">
        <v>3673</v>
      </c>
      <c r="B4451" s="247">
        <f>$B$755+(A4451*$B$758)</f>
        <v>25701.074051272859</v>
      </c>
      <c r="C4451" s="247">
        <f>_xlfn.NORM.DIST($B4451,$B$752,$B$753,0)</f>
        <v>2.4888105361322531E-29</v>
      </c>
      <c r="D4451" s="247">
        <f>_xlfn.NORM.DIST($B4451,$B$752,$B$753,1)</f>
        <v>1</v>
      </c>
      <c r="E4451" s="247">
        <f>IF(OR(D4451&lt;$F$757,D4451&gt;$F$758),C4451,"")</f>
        <v>2.4888105361322531E-29</v>
      </c>
      <c r="F4451" s="247" t="str">
        <f>IF(AND(D4451&gt;$F$757,D4451&lt;$F$758),C4451,"")</f>
        <v/>
      </c>
      <c r="G4451" s="247" t="str">
        <f>IF(C4451=MAX($C$761:$C$2761),C4451,"")</f>
        <v/>
      </c>
      <c r="H4451" s="247">
        <f>_xlfn.NORM.DIST(B4451,$F$753,$F$754,0)</f>
        <v>8.322363412334355E-223</v>
      </c>
      <c r="I4451" s="247" t="str">
        <f>IF(H4451=MAX($H$761:$H$2761),C4451,"")</f>
        <v/>
      </c>
      <c r="J4451" s="247"/>
      <c r="K4451" s="247"/>
      <c r="L4451" s="247"/>
      <c r="M4451" s="247"/>
      <c r="N4451" s="247"/>
      <c r="O4451" s="247"/>
      <c r="P4451" s="247"/>
      <c r="Q4451" s="247"/>
      <c r="R4451" s="247"/>
      <c r="AZ4451" s="259"/>
      <c r="BA4451" s="259">
        <f>BA4450+$BD$753</f>
        <v>23.64799999999844</v>
      </c>
      <c r="BB4451" s="274">
        <f t="shared" si="841"/>
        <v>1.3135007069356647E-3</v>
      </c>
      <c r="BC4451" s="259">
        <f t="shared" si="842"/>
        <v>3.3871857919873585E-6</v>
      </c>
      <c r="BD4451" s="259">
        <f t="shared" si="839"/>
        <v>3.3871857919873585E-6</v>
      </c>
      <c r="BE4451" s="254" t="str">
        <f t="shared" si="840"/>
        <v/>
      </c>
    </row>
    <row r="4452" spans="1:57" ht="20.100000000000001" customHeight="1" x14ac:dyDescent="0.25">
      <c r="A4452" s="247">
        <v>3674</v>
      </c>
      <c r="B4452" s="247">
        <f>$B$755+(A4452*$B$758)</f>
        <v>25710.689118257993</v>
      </c>
      <c r="C4452" s="247">
        <f>_xlfn.NORM.DIST($B4452,$B$752,$B$753,0)</f>
        <v>2.3845940495268427E-29</v>
      </c>
      <c r="D4452" s="247">
        <f>_xlfn.NORM.DIST($B4452,$B$752,$B$753,1)</f>
        <v>1</v>
      </c>
      <c r="E4452" s="247">
        <f>IF(OR(D4452&lt;$F$757,D4452&gt;$F$758),C4452,"")</f>
        <v>2.3845940495268427E-29</v>
      </c>
      <c r="F4452" s="247" t="str">
        <f>IF(AND(D4452&gt;$F$757,D4452&lt;$F$758),C4452,"")</f>
        <v/>
      </c>
      <c r="G4452" s="247" t="str">
        <f>IF(C4452=MAX($C$761:$C$2761),C4452,"")</f>
        <v/>
      </c>
      <c r="H4452" s="247">
        <f>_xlfn.NORM.DIST(B4452,$F$753,$F$754,0)</f>
        <v>9.4476366716718716E-223</v>
      </c>
      <c r="I4452" s="247" t="str">
        <f>IF(H4452=MAX($H$761:$H$2761),C4452,"")</f>
        <v/>
      </c>
      <c r="J4452" s="247"/>
      <c r="K4452" s="247"/>
      <c r="L4452" s="247"/>
      <c r="M4452" s="247"/>
      <c r="N4452" s="247"/>
      <c r="O4452" s="247"/>
      <c r="P4452" s="247"/>
      <c r="Q4452" s="247"/>
      <c r="R4452" s="247"/>
      <c r="AZ4452" s="259"/>
      <c r="BA4452" s="259">
        <f>BA4451+$BD$753</f>
        <v>23.654399999998439</v>
      </c>
      <c r="BB4452" s="274">
        <f t="shared" si="841"/>
        <v>1.3101135211436774E-3</v>
      </c>
      <c r="BC4452" s="259">
        <f t="shared" si="842"/>
        <v>3.3786486901559061E-6</v>
      </c>
      <c r="BD4452" s="259">
        <f t="shared" si="839"/>
        <v>3.3786486901559061E-6</v>
      </c>
      <c r="BE4452" s="254" t="str">
        <f t="shared" si="840"/>
        <v/>
      </c>
    </row>
    <row r="4453" spans="1:57" ht="20.100000000000001" customHeight="1" x14ac:dyDescent="0.25">
      <c r="A4453" s="248">
        <v>3675</v>
      </c>
      <c r="B4453" s="247">
        <f>$B$755+(A4453*$B$758)</f>
        <v>25720.304185243134</v>
      </c>
      <c r="C4453" s="247">
        <f>_xlfn.NORM.DIST($B4453,$B$752,$B$753,0)</f>
        <v>2.2847049699422353E-29</v>
      </c>
      <c r="D4453" s="247">
        <f>_xlfn.NORM.DIST($B4453,$B$752,$B$753,1)</f>
        <v>1</v>
      </c>
      <c r="E4453" s="247">
        <f>IF(OR(D4453&lt;$F$757,D4453&gt;$F$758),C4453,"")</f>
        <v>2.2847049699422353E-29</v>
      </c>
      <c r="F4453" s="247" t="str">
        <f>IF(AND(D4453&gt;$F$757,D4453&lt;$F$758),C4453,"")</f>
        <v/>
      </c>
      <c r="G4453" s="247" t="str">
        <f>IF(C4453=MAX($C$761:$C$2761),C4453,"")</f>
        <v/>
      </c>
      <c r="H4453" s="247">
        <f>_xlfn.NORM.DIST(B4453,$F$753,$F$754,0)</f>
        <v>1.0724887408023961E-222</v>
      </c>
      <c r="I4453" s="247" t="str">
        <f>IF(H4453=MAX($H$761:$H$2761),C4453,"")</f>
        <v/>
      </c>
      <c r="J4453" s="247"/>
      <c r="K4453" s="247"/>
      <c r="L4453" s="247"/>
      <c r="M4453" s="247"/>
      <c r="N4453" s="247"/>
      <c r="O4453" s="247"/>
      <c r="P4453" s="247"/>
      <c r="Q4453" s="247"/>
      <c r="R4453" s="247"/>
      <c r="AZ4453" s="259"/>
      <c r="BA4453" s="259">
        <f>BA4452+$BD$753</f>
        <v>23.660799999998439</v>
      </c>
      <c r="BB4453" s="274">
        <f t="shared" si="841"/>
        <v>1.3067348724535215E-3</v>
      </c>
      <c r="BC4453" s="259">
        <f t="shared" si="842"/>
        <v>3.3701324887356297E-6</v>
      </c>
      <c r="BD4453" s="259">
        <f t="shared" si="839"/>
        <v>3.3701324887356297E-6</v>
      </c>
      <c r="BE4453" s="254" t="str">
        <f t="shared" si="840"/>
        <v/>
      </c>
    </row>
    <row r="4454" spans="1:57" ht="20.100000000000001" customHeight="1" x14ac:dyDescent="0.25">
      <c r="A4454" s="247">
        <v>3676</v>
      </c>
      <c r="B4454" s="247">
        <f>$B$755+(A4454*$B$758)</f>
        <v>25729.919252228268</v>
      </c>
      <c r="C4454" s="247">
        <f>_xlfn.NORM.DIST($B4454,$B$752,$B$753,0)</f>
        <v>2.1889651546156806E-29</v>
      </c>
      <c r="D4454" s="247">
        <f>_xlfn.NORM.DIST($B4454,$B$752,$B$753,1)</f>
        <v>1</v>
      </c>
      <c r="E4454" s="247">
        <f>IF(OR(D4454&lt;$F$757,D4454&gt;$F$758),C4454,"")</f>
        <v>2.1889651546156806E-29</v>
      </c>
      <c r="F4454" s="247" t="str">
        <f>IF(AND(D4454&gt;$F$757,D4454&lt;$F$758),C4454,"")</f>
        <v/>
      </c>
      <c r="G4454" s="247" t="str">
        <f>IF(C4454=MAX($C$761:$C$2761),C4454,"")</f>
        <v/>
      </c>
      <c r="H4454" s="247">
        <f>_xlfn.NORM.DIST(B4454,$F$753,$F$754,0)</f>
        <v>1.2174618219920678E-222</v>
      </c>
      <c r="I4454" s="247" t="str">
        <f>IF(H4454=MAX($H$761:$H$2761),C4454,"")</f>
        <v/>
      </c>
      <c r="J4454" s="247"/>
      <c r="K4454" s="247"/>
      <c r="L4454" s="247"/>
      <c r="M4454" s="247"/>
      <c r="N4454" s="247"/>
      <c r="O4454" s="247"/>
      <c r="P4454" s="247"/>
      <c r="Q4454" s="247"/>
      <c r="R4454" s="247"/>
      <c r="AZ4454" s="259"/>
      <c r="BA4454" s="259">
        <f>BA4453+$BD$753</f>
        <v>23.667199999998438</v>
      </c>
      <c r="BB4454" s="274">
        <f t="shared" si="841"/>
        <v>1.3033647399647858E-3</v>
      </c>
      <c r="BC4454" s="259">
        <f t="shared" si="842"/>
        <v>3.3616371384798983E-6</v>
      </c>
      <c r="BD4454" s="259">
        <f t="shared" si="839"/>
        <v>3.3616371384798983E-6</v>
      </c>
      <c r="BE4454" s="254" t="str">
        <f t="shared" si="840"/>
        <v/>
      </c>
    </row>
    <row r="4455" spans="1:57" ht="20.100000000000001" customHeight="1" x14ac:dyDescent="0.25">
      <c r="A4455" s="247">
        <v>3677</v>
      </c>
      <c r="B4455" s="247">
        <f>$B$755+(A4455*$B$758)</f>
        <v>25739.53431921341</v>
      </c>
      <c r="C4455" s="247">
        <f>_xlfn.NORM.DIST($B4455,$B$752,$B$753,0)</f>
        <v>2.097203729442974E-29</v>
      </c>
      <c r="D4455" s="247">
        <f>_xlfn.NORM.DIST($B4455,$B$752,$B$753,1)</f>
        <v>1</v>
      </c>
      <c r="E4455" s="247">
        <f>IF(OR(D4455&lt;$F$757,D4455&gt;$F$758),C4455,"")</f>
        <v>2.097203729442974E-29</v>
      </c>
      <c r="F4455" s="247" t="str">
        <f>IF(AND(D4455&gt;$F$757,D4455&lt;$F$758),C4455,"")</f>
        <v/>
      </c>
      <c r="G4455" s="247" t="str">
        <f>IF(C4455=MAX($C$761:$C$2761),C4455,"")</f>
        <v/>
      </c>
      <c r="H4455" s="247">
        <f>_xlfn.NORM.DIST(B4455,$F$753,$F$754,0)</f>
        <v>1.3820094481148935E-222</v>
      </c>
      <c r="I4455" s="247" t="str">
        <f>IF(H4455=MAX($H$761:$H$2761),C4455,"")</f>
        <v/>
      </c>
      <c r="J4455" s="247"/>
      <c r="K4455" s="247"/>
      <c r="L4455" s="247"/>
      <c r="M4455" s="247"/>
      <c r="N4455" s="247"/>
      <c r="O4455" s="247"/>
      <c r="P4455" s="247"/>
      <c r="Q4455" s="247"/>
      <c r="R4455" s="247"/>
      <c r="AZ4455" s="259"/>
      <c r="BA4455" s="259">
        <f>BA4454+$BD$753</f>
        <v>23.673599999998437</v>
      </c>
      <c r="BB4455" s="274">
        <f t="shared" si="841"/>
        <v>1.3000031028263059E-3</v>
      </c>
      <c r="BC4455" s="259">
        <f t="shared" si="842"/>
        <v>3.3531625902711009E-6</v>
      </c>
      <c r="BD4455" s="259">
        <f t="shared" si="839"/>
        <v>3.3531625902711009E-6</v>
      </c>
      <c r="BE4455" s="254" t="str">
        <f t="shared" si="840"/>
        <v/>
      </c>
    </row>
    <row r="4456" spans="1:57" ht="20.100000000000001" customHeight="1" x14ac:dyDescent="0.25">
      <c r="A4456" s="247">
        <v>3678</v>
      </c>
      <c r="B4456" s="247">
        <f>$B$755+(A4456*$B$758)</f>
        <v>25749.149386198544</v>
      </c>
      <c r="C4456" s="247">
        <f>_xlfn.NORM.DIST($B4456,$B$752,$B$753,0)</f>
        <v>2.0092567950946262E-29</v>
      </c>
      <c r="D4456" s="247">
        <f>_xlfn.NORM.DIST($B4456,$B$752,$B$753,1)</f>
        <v>1</v>
      </c>
      <c r="E4456" s="247">
        <f>IF(OR(D4456&lt;$F$757,D4456&gt;$F$758),C4456,"")</f>
        <v>2.0092567950946262E-29</v>
      </c>
      <c r="F4456" s="247" t="str">
        <f>IF(AND(D4456&gt;$F$757,D4456&lt;$F$758),C4456,"")</f>
        <v/>
      </c>
      <c r="G4456" s="247" t="str">
        <f>IF(C4456=MAX($C$761:$C$2761),C4456,"")</f>
        <v/>
      </c>
      <c r="H4456" s="247">
        <f>_xlfn.NORM.DIST(B4456,$F$753,$F$754,0)</f>
        <v>1.568771620777319E-222</v>
      </c>
      <c r="I4456" s="247" t="str">
        <f>IF(H4456=MAX($H$761:$H$2761),C4456,"")</f>
        <v/>
      </c>
      <c r="J4456" s="247"/>
      <c r="K4456" s="247"/>
      <c r="L4456" s="247"/>
      <c r="M4456" s="247"/>
      <c r="N4456" s="247"/>
      <c r="O4456" s="247"/>
      <c r="P4456" s="247"/>
      <c r="Q4456" s="247"/>
      <c r="R4456" s="247"/>
      <c r="AZ4456" s="259"/>
      <c r="BA4456" s="259">
        <f>BA4455+$BD$753</f>
        <v>23.679999999998437</v>
      </c>
      <c r="BB4456" s="274">
        <f t="shared" si="841"/>
        <v>1.2966499402360348E-3</v>
      </c>
      <c r="BC4456" s="259">
        <f t="shared" si="842"/>
        <v>3.3447087950868194E-6</v>
      </c>
      <c r="BD4456" s="259">
        <f t="shared" si="839"/>
        <v>3.3447087950868194E-6</v>
      </c>
      <c r="BE4456" s="254" t="str">
        <f t="shared" si="840"/>
        <v/>
      </c>
    </row>
    <row r="4457" spans="1:57" ht="20.100000000000001" customHeight="1" x14ac:dyDescent="0.25">
      <c r="A4457" s="247">
        <v>3679</v>
      </c>
      <c r="B4457" s="247">
        <f>$B$755+(A4457*$B$758)</f>
        <v>25758.764453183685</v>
      </c>
      <c r="C4457" s="247">
        <f>_xlfn.NORM.DIST($B4457,$B$752,$B$753,0)</f>
        <v>1.9249671449024569E-29</v>
      </c>
      <c r="D4457" s="247">
        <f>_xlfn.NORM.DIST($B4457,$B$752,$B$753,1)</f>
        <v>1</v>
      </c>
      <c r="E4457" s="247">
        <f>IF(OR(D4457&lt;$F$757,D4457&gt;$F$758),C4457,"")</f>
        <v>1.9249671449024569E-29</v>
      </c>
      <c r="F4457" s="247" t="str">
        <f>IF(AND(D4457&gt;$F$757,D4457&lt;$F$758),C4457,"")</f>
        <v/>
      </c>
      <c r="G4457" s="247" t="str">
        <f>IF(C4457=MAX($C$761:$C$2761),C4457,"")</f>
        <v/>
      </c>
      <c r="H4457" s="247">
        <f>_xlfn.NORM.DIST(B4457,$F$753,$F$754,0)</f>
        <v>1.7807439921035198E-222</v>
      </c>
      <c r="I4457" s="247" t="str">
        <f>IF(H4457=MAX($H$761:$H$2761),C4457,"")</f>
        <v/>
      </c>
      <c r="J4457" s="247"/>
      <c r="K4457" s="247"/>
      <c r="L4457" s="247"/>
      <c r="M4457" s="247"/>
      <c r="N4457" s="247"/>
      <c r="O4457" s="247"/>
      <c r="P4457" s="247"/>
      <c r="Q4457" s="247"/>
      <c r="R4457" s="247"/>
      <c r="AZ4457" s="259"/>
      <c r="BA4457" s="259">
        <f>BA4456+$BD$753</f>
        <v>23.686399999998436</v>
      </c>
      <c r="BB4457" s="274">
        <f t="shared" si="841"/>
        <v>1.293305231440948E-3</v>
      </c>
      <c r="BC4457" s="259">
        <f t="shared" si="842"/>
        <v>3.3362757040189105E-6</v>
      </c>
      <c r="BD4457" s="259">
        <f t="shared" si="839"/>
        <v>3.3362757040189105E-6</v>
      </c>
      <c r="BE4457" s="254" t="str">
        <f t="shared" si="840"/>
        <v/>
      </c>
    </row>
    <row r="4458" spans="1:57" ht="20.100000000000001" customHeight="1" x14ac:dyDescent="0.25">
      <c r="A4458" s="247">
        <v>3680</v>
      </c>
      <c r="B4458" s="247">
        <f>$B$755+(A4458*$B$758)</f>
        <v>25768.379520168819</v>
      </c>
      <c r="C4458" s="247">
        <f>_xlfn.NORM.DIST($B4458,$B$752,$B$753,0)</f>
        <v>1.8441839940512117E-29</v>
      </c>
      <c r="D4458" s="247">
        <f>_xlfn.NORM.DIST($B4458,$B$752,$B$753,1)</f>
        <v>1</v>
      </c>
      <c r="E4458" s="247">
        <f>IF(OR(D4458&lt;$F$757,D4458&gt;$F$758),C4458,"")</f>
        <v>1.8441839940512117E-29</v>
      </c>
      <c r="F4458" s="247" t="str">
        <f>IF(AND(D4458&gt;$F$757,D4458&lt;$F$758),C4458,"")</f>
        <v/>
      </c>
      <c r="G4458" s="247" t="str">
        <f>IF(C4458=MAX($C$761:$C$2761),C4458,"")</f>
        <v/>
      </c>
      <c r="H4458" s="247">
        <f>_xlfn.NORM.DIST(B4458,$F$753,$F$754,0)</f>
        <v>2.0213257220074519E-222</v>
      </c>
      <c r="I4458" s="247" t="str">
        <f>IF(H4458=MAX($H$761:$H$2761),C4458,"")</f>
        <v/>
      </c>
      <c r="J4458" s="247"/>
      <c r="K4458" s="247"/>
      <c r="L4458" s="247"/>
      <c r="M4458" s="247"/>
      <c r="N4458" s="247"/>
      <c r="O4458" s="247"/>
      <c r="P4458" s="247"/>
      <c r="Q4458" s="247"/>
      <c r="R4458" s="247"/>
      <c r="AZ4458" s="259"/>
      <c r="BA4458" s="259">
        <f>BA4457+$BD$753</f>
        <v>23.692799999998435</v>
      </c>
      <c r="BB4458" s="274">
        <f t="shared" si="841"/>
        <v>1.2899689557369291E-3</v>
      </c>
      <c r="BC4458" s="259">
        <f t="shared" si="842"/>
        <v>3.3278632682776262E-6</v>
      </c>
      <c r="BD4458" s="259">
        <f t="shared" si="839"/>
        <v>3.3278632682776262E-6</v>
      </c>
      <c r="BE4458" s="254" t="str">
        <f t="shared" si="840"/>
        <v/>
      </c>
    </row>
    <row r="4459" spans="1:57" ht="20.100000000000001" customHeight="1" x14ac:dyDescent="0.25">
      <c r="A4459" s="247">
        <v>3681</v>
      </c>
      <c r="B4459" s="247">
        <f>$B$755+(A4459*$B$758)</f>
        <v>25777.99458715396</v>
      </c>
      <c r="C4459" s="247">
        <f>_xlfn.NORM.DIST($B4459,$B$752,$B$753,0)</f>
        <v>1.7667627196248195E-29</v>
      </c>
      <c r="D4459" s="247">
        <f>_xlfn.NORM.DIST($B4459,$B$752,$B$753,1)</f>
        <v>1</v>
      </c>
      <c r="E4459" s="247">
        <f>IF(OR(D4459&lt;$F$757,D4459&gt;$F$758),C4459,"")</f>
        <v>1.7667627196248195E-29</v>
      </c>
      <c r="F4459" s="247" t="str">
        <f>IF(AND(D4459&gt;$F$757,D4459&lt;$F$758),C4459,"")</f>
        <v/>
      </c>
      <c r="G4459" s="247" t="str">
        <f>IF(C4459=MAX($C$761:$C$2761),C4459,"")</f>
        <v/>
      </c>
      <c r="H4459" s="247">
        <f>_xlfn.NORM.DIST(B4459,$F$753,$F$754,0)</f>
        <v>2.2943737679115265E-222</v>
      </c>
      <c r="I4459" s="247" t="str">
        <f>IF(H4459=MAX($H$761:$H$2761),C4459,"")</f>
        <v/>
      </c>
      <c r="J4459" s="247"/>
      <c r="K4459" s="247"/>
      <c r="L4459" s="247"/>
      <c r="M4459" s="247"/>
      <c r="N4459" s="247"/>
      <c r="O4459" s="247"/>
      <c r="P4459" s="247"/>
      <c r="Q4459" s="247"/>
      <c r="R4459" s="247"/>
      <c r="AZ4459" s="259"/>
      <c r="BA4459" s="259">
        <f>BA4458+$BD$753</f>
        <v>23.699199999998434</v>
      </c>
      <c r="BB4459" s="274">
        <f t="shared" si="841"/>
        <v>1.2866410924686515E-3</v>
      </c>
      <c r="BC4459" s="259">
        <f t="shared" si="842"/>
        <v>3.3194714391595204E-6</v>
      </c>
      <c r="BD4459" s="259">
        <f t="shared" si="839"/>
        <v>3.3194714391595204E-6</v>
      </c>
      <c r="BE4459" s="254" t="str">
        <f t="shared" si="840"/>
        <v/>
      </c>
    </row>
    <row r="4460" spans="1:57" ht="20.100000000000001" customHeight="1" x14ac:dyDescent="0.25">
      <c r="A4460" s="248">
        <v>3682</v>
      </c>
      <c r="B4460" s="247">
        <f>$B$755+(A4460*$B$758)</f>
        <v>25787.609654139094</v>
      </c>
      <c r="C4460" s="247">
        <f>_xlfn.NORM.DIST($B4460,$B$752,$B$753,0)</f>
        <v>1.6925646110780298E-29</v>
      </c>
      <c r="D4460" s="247">
        <f>_xlfn.NORM.DIST($B4460,$B$752,$B$753,1)</f>
        <v>1</v>
      </c>
      <c r="E4460" s="247">
        <f>IF(OR(D4460&lt;$F$757,D4460&gt;$F$758),C4460,"")</f>
        <v>1.6925646110780298E-29</v>
      </c>
      <c r="F4460" s="247" t="str">
        <f>IF(AND(D4460&gt;$F$757,D4460&lt;$F$758),C4460,"")</f>
        <v/>
      </c>
      <c r="G4460" s="247" t="str">
        <f>IF(C4460=MAX($C$761:$C$2761),C4460,"")</f>
        <v/>
      </c>
      <c r="H4460" s="247">
        <f>_xlfn.NORM.DIST(B4460,$F$753,$F$754,0)</f>
        <v>2.6042644705034611E-222</v>
      </c>
      <c r="I4460" s="247" t="str">
        <f>IF(H4460=MAX($H$761:$H$2761),C4460,"")</f>
        <v/>
      </c>
      <c r="J4460" s="247"/>
      <c r="K4460" s="247"/>
      <c r="L4460" s="247"/>
      <c r="M4460" s="247"/>
      <c r="N4460" s="247"/>
      <c r="O4460" s="247"/>
      <c r="P4460" s="247"/>
      <c r="Q4460" s="247"/>
      <c r="R4460" s="247"/>
      <c r="AZ4460" s="259"/>
      <c r="BA4460" s="259">
        <f>BA4459+$BD$753</f>
        <v>23.705599999998434</v>
      </c>
      <c r="BB4460" s="274">
        <f t="shared" si="841"/>
        <v>1.283321621029492E-3</v>
      </c>
      <c r="BC4460" s="259">
        <f t="shared" si="842"/>
        <v>3.3111001681003591E-6</v>
      </c>
      <c r="BD4460" s="259">
        <f t="shared" si="839"/>
        <v>3.3111001681003591E-6</v>
      </c>
      <c r="BE4460" s="254" t="str">
        <f t="shared" si="840"/>
        <v/>
      </c>
    </row>
    <row r="4461" spans="1:57" ht="20.100000000000001" customHeight="1" x14ac:dyDescent="0.25">
      <c r="A4461" s="247">
        <v>3683</v>
      </c>
      <c r="B4461" s="247">
        <f>$B$755+(A4461*$B$758)</f>
        <v>25797.224721124236</v>
      </c>
      <c r="C4461" s="247">
        <f>_xlfn.NORM.DIST($B4461,$B$752,$B$753,0)</f>
        <v>1.6214566307179266E-29</v>
      </c>
      <c r="D4461" s="247">
        <f>_xlfn.NORM.DIST($B4461,$B$752,$B$753,1)</f>
        <v>1</v>
      </c>
      <c r="E4461" s="247">
        <f>IF(OR(D4461&lt;$F$757,D4461&gt;$F$758),C4461,"")</f>
        <v>1.6214566307179266E-29</v>
      </c>
      <c r="F4461" s="247" t="str">
        <f>IF(AND(D4461&gt;$F$757,D4461&lt;$F$758),C4461,"")</f>
        <v/>
      </c>
      <c r="G4461" s="247" t="str">
        <f>IF(C4461=MAX($C$761:$C$2761),C4461,"")</f>
        <v/>
      </c>
      <c r="H4461" s="247">
        <f>_xlfn.NORM.DIST(B4461,$F$753,$F$754,0)</f>
        <v>2.9559634149213371E-222</v>
      </c>
      <c r="I4461" s="247" t="str">
        <f>IF(H4461=MAX($H$761:$H$2761),C4461,"")</f>
        <v/>
      </c>
      <c r="J4461" s="247"/>
      <c r="K4461" s="247"/>
      <c r="L4461" s="247"/>
      <c r="M4461" s="247"/>
      <c r="N4461" s="247"/>
      <c r="O4461" s="247"/>
      <c r="P4461" s="247"/>
      <c r="Q4461" s="247"/>
      <c r="R4461" s="247"/>
      <c r="AZ4461" s="259"/>
      <c r="BA4461" s="259">
        <f>BA4460+$BD$753</f>
        <v>23.711999999998433</v>
      </c>
      <c r="BB4461" s="274">
        <f t="shared" si="841"/>
        <v>1.2800105208613916E-3</v>
      </c>
      <c r="BC4461" s="259">
        <f t="shared" si="842"/>
        <v>3.302749406612019E-6</v>
      </c>
      <c r="BD4461" s="259">
        <f t="shared" si="839"/>
        <v>3.302749406612019E-6</v>
      </c>
      <c r="BE4461" s="254" t="str">
        <f t="shared" si="840"/>
        <v/>
      </c>
    </row>
    <row r="4462" spans="1:57" ht="20.100000000000001" customHeight="1" x14ac:dyDescent="0.25">
      <c r="A4462" s="247">
        <v>3684</v>
      </c>
      <c r="B4462" s="247">
        <f>$B$755+(A4462*$B$758)</f>
        <v>25806.83978810937</v>
      </c>
      <c r="C4462" s="247">
        <f>_xlfn.NORM.DIST($B4462,$B$752,$B$753,0)</f>
        <v>1.5533111837990777E-29</v>
      </c>
      <c r="D4462" s="247">
        <f>_xlfn.NORM.DIST($B4462,$B$752,$B$753,1)</f>
        <v>1</v>
      </c>
      <c r="E4462" s="247">
        <f>IF(OR(D4462&lt;$F$757,D4462&gt;$F$758),C4462,"")</f>
        <v>1.5533111837990777E-29</v>
      </c>
      <c r="F4462" s="247" t="str">
        <f>IF(AND(D4462&gt;$F$757,D4462&lt;$F$758),C4462,"")</f>
        <v/>
      </c>
      <c r="G4462" s="247" t="str">
        <f>IF(C4462=MAX($C$761:$C$2761),C4462,"")</f>
        <v/>
      </c>
      <c r="H4462" s="247">
        <f>_xlfn.NORM.DIST(B4462,$F$753,$F$754,0)</f>
        <v>3.3551046780840858E-222</v>
      </c>
      <c r="I4462" s="247" t="str">
        <f>IF(H4462=MAX($H$761:$H$2761),C4462,"")</f>
        <v/>
      </c>
      <c r="J4462" s="247"/>
      <c r="K4462" s="247"/>
      <c r="L4462" s="247"/>
      <c r="M4462" s="247"/>
      <c r="N4462" s="247"/>
      <c r="O4462" s="247"/>
      <c r="P4462" s="247"/>
      <c r="Q4462" s="247"/>
      <c r="R4462" s="247"/>
      <c r="AZ4462" s="259"/>
      <c r="BA4462" s="259">
        <f>BA4461+$BD$753</f>
        <v>23.718399999998432</v>
      </c>
      <c r="BB4462" s="274">
        <f t="shared" si="841"/>
        <v>1.2767077714547796E-3</v>
      </c>
      <c r="BC4462" s="259">
        <f t="shared" si="842"/>
        <v>3.2944191063460221E-6</v>
      </c>
      <c r="BD4462" s="259">
        <f t="shared" si="839"/>
        <v>3.2944191063460221E-6</v>
      </c>
      <c r="BE4462" s="254" t="str">
        <f t="shared" si="840"/>
        <v/>
      </c>
    </row>
    <row r="4463" spans="1:57" ht="20.100000000000001" customHeight="1" x14ac:dyDescent="0.25">
      <c r="A4463" s="247">
        <v>3685</v>
      </c>
      <c r="B4463" s="247">
        <f>$B$755+(A4463*$B$758)</f>
        <v>25816.454855094511</v>
      </c>
      <c r="C4463" s="247">
        <f>_xlfn.NORM.DIST($B4463,$B$752,$B$753,0)</f>
        <v>1.4880058978485601E-29</v>
      </c>
      <c r="D4463" s="247">
        <f>_xlfn.NORM.DIST($B4463,$B$752,$B$753,1)</f>
        <v>1</v>
      </c>
      <c r="E4463" s="247">
        <f>IF(OR(D4463&lt;$F$757,D4463&gt;$F$758),C4463,"")</f>
        <v>1.4880058978485601E-29</v>
      </c>
      <c r="F4463" s="247" t="str">
        <f>IF(AND(D4463&gt;$F$757,D4463&lt;$F$758),C4463,"")</f>
        <v/>
      </c>
      <c r="G4463" s="247" t="str">
        <f>IF(C4463=MAX($C$761:$C$2761),C4463,"")</f>
        <v/>
      </c>
      <c r="H4463" s="247">
        <f>_xlfn.NORM.DIST(B4463,$F$753,$F$754,0)</f>
        <v>3.8080807217994898E-222</v>
      </c>
      <c r="I4463" s="247" t="str">
        <f>IF(H4463=MAX($H$761:$H$2761),C4463,"")</f>
        <v/>
      </c>
      <c r="J4463" s="247"/>
      <c r="K4463" s="247"/>
      <c r="L4463" s="247"/>
      <c r="M4463" s="247"/>
      <c r="N4463" s="247"/>
      <c r="O4463" s="247"/>
      <c r="P4463" s="247"/>
      <c r="Q4463" s="247"/>
      <c r="R4463" s="247"/>
      <c r="AZ4463" s="259"/>
      <c r="BA4463" s="259">
        <f>BA4462+$BD$753</f>
        <v>23.724799999998432</v>
      </c>
      <c r="BB4463" s="274">
        <f t="shared" si="841"/>
        <v>1.2734133523484336E-3</v>
      </c>
      <c r="BC4463" s="259">
        <f t="shared" si="842"/>
        <v>3.2861092190354223E-6</v>
      </c>
      <c r="BD4463" s="259">
        <f t="shared" si="839"/>
        <v>3.2861092190354223E-6</v>
      </c>
      <c r="BE4463" s="254" t="str">
        <f t="shared" si="840"/>
        <v/>
      </c>
    </row>
    <row r="4464" spans="1:57" ht="20.100000000000001" customHeight="1" x14ac:dyDescent="0.25">
      <c r="A4464" s="247">
        <v>3686</v>
      </c>
      <c r="B4464" s="247">
        <f>$B$755+(A4464*$B$758)</f>
        <v>25826.069922079645</v>
      </c>
      <c r="C4464" s="247">
        <f>_xlfn.NORM.DIST($B4464,$B$752,$B$753,0)</f>
        <v>1.4254234108554205E-29</v>
      </c>
      <c r="D4464" s="247">
        <f>_xlfn.NORM.DIST($B4464,$B$752,$B$753,1)</f>
        <v>1</v>
      </c>
      <c r="E4464" s="247">
        <f>IF(OR(D4464&lt;$F$757,D4464&gt;$F$758),C4464,"")</f>
        <v>1.4254234108554205E-29</v>
      </c>
      <c r="F4464" s="247" t="str">
        <f>IF(AND(D4464&gt;$F$757,D4464&lt;$F$758),C4464,"")</f>
        <v/>
      </c>
      <c r="G4464" s="247" t="str">
        <f>IF(C4464=MAX($C$761:$C$2761),C4464,"")</f>
        <v/>
      </c>
      <c r="H4464" s="247">
        <f>_xlfn.NORM.DIST(B4464,$F$753,$F$754,0)</f>
        <v>4.3221443601020178E-222</v>
      </c>
      <c r="I4464" s="247" t="str">
        <f>IF(H4464=MAX($H$761:$H$2761),C4464,"")</f>
        <v/>
      </c>
      <c r="J4464" s="247"/>
      <c r="K4464" s="247"/>
      <c r="L4464" s="247"/>
      <c r="M4464" s="247"/>
      <c r="N4464" s="247"/>
      <c r="O4464" s="247"/>
      <c r="P4464" s="247"/>
      <c r="Q4464" s="247"/>
      <c r="R4464" s="247"/>
      <c r="AZ4464" s="259"/>
      <c r="BA4464" s="259">
        <f>BA4463+$BD$753</f>
        <v>23.731199999998431</v>
      </c>
      <c r="BB4464" s="274">
        <f t="shared" si="841"/>
        <v>1.2701272431293981E-3</v>
      </c>
      <c r="BC4464" s="259">
        <f t="shared" si="842"/>
        <v>3.2778196965401254E-6</v>
      </c>
      <c r="BD4464" s="259">
        <f t="shared" si="839"/>
        <v>3.2778196965401254E-6</v>
      </c>
      <c r="BE4464" s="254" t="str">
        <f t="shared" si="840"/>
        <v/>
      </c>
    </row>
    <row r="4465" spans="1:57" ht="20.100000000000001" customHeight="1" x14ac:dyDescent="0.25">
      <c r="A4465" s="247">
        <v>3687</v>
      </c>
      <c r="B4465" s="247">
        <f>$B$755+(A4465*$B$758)</f>
        <v>25835.684989064779</v>
      </c>
      <c r="C4465" s="247">
        <f>_xlfn.NORM.DIST($B4465,$B$752,$B$753,0)</f>
        <v>1.3654511679705285E-29</v>
      </c>
      <c r="D4465" s="247">
        <f>_xlfn.NORM.DIST($B4465,$B$752,$B$753,1)</f>
        <v>1</v>
      </c>
      <c r="E4465" s="247">
        <f>IF(OR(D4465&lt;$F$757,D4465&gt;$F$758),C4465,"")</f>
        <v>1.3654511679705285E-29</v>
      </c>
      <c r="F4465" s="247" t="str">
        <f>IF(AND(D4465&gt;$F$757,D4465&lt;$F$758),C4465,"")</f>
        <v/>
      </c>
      <c r="G4465" s="247" t="str">
        <f>IF(C4465=MAX($C$761:$C$2761),C4465,"")</f>
        <v/>
      </c>
      <c r="H4465" s="247">
        <f>_xlfn.NORM.DIST(B4465,$F$753,$F$754,0)</f>
        <v>4.9055244207678367E-222</v>
      </c>
      <c r="I4465" s="247" t="str">
        <f>IF(H4465=MAX($H$761:$H$2761),C4465,"")</f>
        <v/>
      </c>
      <c r="J4465" s="247"/>
      <c r="K4465" s="247"/>
      <c r="L4465" s="247"/>
      <c r="M4465" s="247"/>
      <c r="N4465" s="247"/>
      <c r="O4465" s="247"/>
      <c r="P4465" s="247"/>
      <c r="Q4465" s="247"/>
      <c r="R4465" s="247"/>
      <c r="AZ4465" s="259"/>
      <c r="BA4465" s="259">
        <f>BA4464+$BD$753</f>
        <v>23.73759999999843</v>
      </c>
      <c r="BB4465" s="274">
        <f t="shared" si="841"/>
        <v>1.266849423432858E-3</v>
      </c>
      <c r="BC4465" s="259">
        <f t="shared" si="842"/>
        <v>3.2695504908134953E-6</v>
      </c>
      <c r="BD4465" s="259">
        <f t="shared" si="839"/>
        <v>3.2695504908134953E-6</v>
      </c>
      <c r="BE4465" s="254" t="str">
        <f t="shared" si="840"/>
        <v/>
      </c>
    </row>
    <row r="4466" spans="1:57" ht="20.100000000000001" customHeight="1" x14ac:dyDescent="0.25">
      <c r="A4466" s="248">
        <v>3688</v>
      </c>
      <c r="B4466" s="247">
        <f>$B$755+(A4466*$B$758)</f>
        <v>25845.30005604992</v>
      </c>
      <c r="C4466" s="247">
        <f>_xlfn.NORM.DIST($B4466,$B$752,$B$753,0)</f>
        <v>1.3079812263792725E-29</v>
      </c>
      <c r="D4466" s="247">
        <f>_xlfn.NORM.DIST($B4466,$B$752,$B$753,1)</f>
        <v>1</v>
      </c>
      <c r="E4466" s="247">
        <f>IF(OR(D4466&lt;$F$757,D4466&gt;$F$758),C4466,"")</f>
        <v>1.3079812263792725E-29</v>
      </c>
      <c r="F4466" s="247" t="str">
        <f>IF(AND(D4466&gt;$F$757,D4466&lt;$F$758),C4466,"")</f>
        <v/>
      </c>
      <c r="G4466" s="247" t="str">
        <f>IF(C4466=MAX($C$761:$C$2761),C4466,"")</f>
        <v/>
      </c>
      <c r="H4466" s="247">
        <f>_xlfn.NORM.DIST(B4466,$F$753,$F$754,0)</f>
        <v>5.5675569379982602E-222</v>
      </c>
      <c r="I4466" s="247" t="str">
        <f>IF(H4466=MAX($H$761:$H$2761),C4466,"")</f>
        <v/>
      </c>
      <c r="J4466" s="247"/>
      <c r="K4466" s="247"/>
      <c r="L4466" s="247"/>
      <c r="M4466" s="247"/>
      <c r="N4466" s="247"/>
      <c r="O4466" s="247"/>
      <c r="P4466" s="247"/>
      <c r="Q4466" s="247"/>
      <c r="R4466" s="247"/>
      <c r="AZ4466" s="259"/>
      <c r="BA4466" s="259">
        <f>BA4465+$BD$753</f>
        <v>23.743999999998429</v>
      </c>
      <c r="BB4466" s="274">
        <f t="shared" si="841"/>
        <v>1.2635798729420445E-3</v>
      </c>
      <c r="BC4466" s="259">
        <f t="shared" si="842"/>
        <v>3.2613015539275075E-6</v>
      </c>
      <c r="BD4466" s="259">
        <f t="shared" si="839"/>
        <v>3.2613015539275075E-6</v>
      </c>
      <c r="BE4466" s="254" t="str">
        <f t="shared" si="840"/>
        <v/>
      </c>
    </row>
    <row r="4467" spans="1:57" ht="20.100000000000001" customHeight="1" x14ac:dyDescent="0.25">
      <c r="A4467" s="247">
        <v>3689</v>
      </c>
      <c r="B4467" s="247">
        <f>$B$755+(A4467*$B$758)</f>
        <v>25854.915123035054</v>
      </c>
      <c r="C4467" s="247">
        <f>_xlfn.NORM.DIST($B4467,$B$752,$B$753,0)</f>
        <v>1.2529100680211204E-29</v>
      </c>
      <c r="D4467" s="247">
        <f>_xlfn.NORM.DIST($B4467,$B$752,$B$753,1)</f>
        <v>1</v>
      </c>
      <c r="E4467" s="247">
        <f>IF(OR(D4467&lt;$F$757,D4467&gt;$F$758),C4467,"")</f>
        <v>1.2529100680211204E-29</v>
      </c>
      <c r="F4467" s="247" t="str">
        <f>IF(AND(D4467&gt;$F$757,D4467&lt;$F$758),C4467,"")</f>
        <v/>
      </c>
      <c r="G4467" s="247" t="str">
        <f>IF(C4467=MAX($C$761:$C$2761),C4467,"")</f>
        <v/>
      </c>
      <c r="H4467" s="247">
        <f>_xlfn.NORM.DIST(B4467,$F$753,$F$754,0)</f>
        <v>6.3188339594322632E-222</v>
      </c>
      <c r="I4467" s="247" t="str">
        <f>IF(H4467=MAX($H$761:$H$2761),C4467,"")</f>
        <v/>
      </c>
      <c r="J4467" s="247"/>
      <c r="K4467" s="247"/>
      <c r="L4467" s="247"/>
      <c r="M4467" s="247"/>
      <c r="N4467" s="247"/>
      <c r="O4467" s="247"/>
      <c r="P4467" s="247"/>
      <c r="Q4467" s="247"/>
      <c r="R4467" s="247"/>
      <c r="AZ4467" s="259"/>
      <c r="BA4467" s="259">
        <f>BA4466+$BD$753</f>
        <v>23.750399999998429</v>
      </c>
      <c r="BB4467" s="274">
        <f t="shared" si="841"/>
        <v>1.260318571388117E-3</v>
      </c>
      <c r="BC4467" s="259">
        <f t="shared" si="842"/>
        <v>3.2530728380560526E-6</v>
      </c>
      <c r="BD4467" s="259">
        <f t="shared" si="839"/>
        <v>3.2530728380560526E-6</v>
      </c>
      <c r="BE4467" s="254" t="str">
        <f t="shared" si="840"/>
        <v/>
      </c>
    </row>
    <row r="4468" spans="1:57" ht="20.100000000000001" customHeight="1" x14ac:dyDescent="0.25">
      <c r="A4468" s="247">
        <v>3690</v>
      </c>
      <c r="B4468" s="247">
        <f>$B$755+(A4468*$B$758)</f>
        <v>25864.530190020196</v>
      </c>
      <c r="C4468" s="247">
        <f>_xlfn.NORM.DIST($B4468,$B$752,$B$753,0)</f>
        <v>1.2001384198431556E-29</v>
      </c>
      <c r="D4468" s="247">
        <f>_xlfn.NORM.DIST($B4468,$B$752,$B$753,1)</f>
        <v>1</v>
      </c>
      <c r="E4468" s="247">
        <f>IF(OR(D4468&lt;$F$757,D4468&gt;$F$758),C4468,"")</f>
        <v>1.2001384198431556E-29</v>
      </c>
      <c r="F4468" s="247" t="str">
        <f>IF(AND(D4468&gt;$F$757,D4468&lt;$F$758),C4468,"")</f>
        <v/>
      </c>
      <c r="G4468" s="247" t="str">
        <f>IF(C4468=MAX($C$761:$C$2761),C4468,"")</f>
        <v/>
      </c>
      <c r="H4468" s="247">
        <f>_xlfn.NORM.DIST(B4468,$F$753,$F$754,0)</f>
        <v>7.171372329735032E-222</v>
      </c>
      <c r="I4468" s="247" t="str">
        <f>IF(H4468=MAX($H$761:$H$2761),C4468,"")</f>
        <v/>
      </c>
      <c r="J4468" s="247"/>
      <c r="K4468" s="247"/>
      <c r="L4468" s="247"/>
      <c r="M4468" s="247"/>
      <c r="N4468" s="247"/>
      <c r="O4468" s="247"/>
      <c r="P4468" s="247"/>
      <c r="Q4468" s="247"/>
      <c r="R4468" s="247"/>
      <c r="AZ4468" s="259"/>
      <c r="BA4468" s="259">
        <f>BA4467+$BD$753</f>
        <v>23.756799999998428</v>
      </c>
      <c r="BB4468" s="274">
        <f t="shared" si="841"/>
        <v>1.257065498550061E-3</v>
      </c>
      <c r="BC4468" s="259">
        <f t="shared" si="842"/>
        <v>3.2448642954831762E-6</v>
      </c>
      <c r="BD4468" s="259">
        <f t="shared" ref="BD4468:BD4531" si="843">IF(BB4468&lt;(1-$AZ$760),BC4468,"")</f>
        <v>3.2448642954831762E-6</v>
      </c>
      <c r="BE4468" s="254" t="str">
        <f t="shared" ref="BE4468:BE4531" si="844">IF(BB4468&lt;(1-$AZ$766),BC4468,"")</f>
        <v/>
      </c>
    </row>
    <row r="4469" spans="1:57" ht="20.100000000000001" customHeight="1" x14ac:dyDescent="0.25">
      <c r="A4469" s="247">
        <v>3691</v>
      </c>
      <c r="B4469" s="247">
        <f>$B$755+(A4469*$B$758)</f>
        <v>25874.14525700533</v>
      </c>
      <c r="C4469" s="247">
        <f>_xlfn.NORM.DIST($B4469,$B$752,$B$753,0)</f>
        <v>1.1495710812885872E-29</v>
      </c>
      <c r="D4469" s="247">
        <f>_xlfn.NORM.DIST($B4469,$B$752,$B$753,1)</f>
        <v>1</v>
      </c>
      <c r="E4469" s="247">
        <f>IF(OR(D4469&lt;$F$757,D4469&gt;$F$758),C4469,"")</f>
        <v>1.1495710812885872E-29</v>
      </c>
      <c r="F4469" s="247" t="str">
        <f>IF(AND(D4469&gt;$F$757,D4469&lt;$F$758),C4469,"")</f>
        <v/>
      </c>
      <c r="G4469" s="247" t="str">
        <f>IF(C4469=MAX($C$761:$C$2761),C4469,"")</f>
        <v/>
      </c>
      <c r="H4469" s="247">
        <f>_xlfn.NORM.DIST(B4469,$F$753,$F$754,0)</f>
        <v>8.1388051294189215E-222</v>
      </c>
      <c r="I4469" s="247" t="str">
        <f>IF(H4469=MAX($H$761:$H$2761),C4469,"")</f>
        <v/>
      </c>
      <c r="J4469" s="247"/>
      <c r="K4469" s="247"/>
      <c r="L4469" s="247"/>
      <c r="M4469" s="247"/>
      <c r="N4469" s="247"/>
      <c r="O4469" s="247"/>
      <c r="P4469" s="247"/>
      <c r="Q4469" s="247"/>
      <c r="R4469" s="247"/>
      <c r="AZ4469" s="259"/>
      <c r="BA4469" s="259">
        <f>BA4468+$BD$753</f>
        <v>23.763199999998427</v>
      </c>
      <c r="BB4469" s="274">
        <f t="shared" ref="BB4469:BB4532" si="845">_xlfn.CHISQ.DIST.RT(BA4469,7)</f>
        <v>1.2538206342545778E-3</v>
      </c>
      <c r="BC4469" s="259">
        <f t="shared" ref="BC4469:BC4532" si="846">BB4469-BB4470</f>
        <v>3.2366758785898515E-6</v>
      </c>
      <c r="BD4469" s="259">
        <f t="shared" si="843"/>
        <v>3.2366758785898515E-6</v>
      </c>
      <c r="BE4469" s="254" t="str">
        <f t="shared" si="844"/>
        <v/>
      </c>
    </row>
    <row r="4470" spans="1:57" ht="20.100000000000001" customHeight="1" x14ac:dyDescent="0.25">
      <c r="A4470" s="247">
        <v>3692</v>
      </c>
      <c r="B4470" s="247">
        <f>$B$755+(A4470*$B$758)</f>
        <v>25883.760323990471</v>
      </c>
      <c r="C4470" s="247">
        <f>_xlfn.NORM.DIST($B4470,$B$752,$B$753,0)</f>
        <v>1.1011167587302993E-29</v>
      </c>
      <c r="D4470" s="247">
        <f>_xlfn.NORM.DIST($B4470,$B$752,$B$753,1)</f>
        <v>1</v>
      </c>
      <c r="E4470" s="247">
        <f>IF(OR(D4470&lt;$F$757,D4470&gt;$F$758),C4470,"")</f>
        <v>1.1011167587302993E-29</v>
      </c>
      <c r="F4470" s="247" t="str">
        <f>IF(AND(D4470&gt;$F$757,D4470&lt;$F$758),C4470,"")</f>
        <v/>
      </c>
      <c r="G4470" s="247" t="str">
        <f>IF(C4470=MAX($C$761:$C$2761),C4470,"")</f>
        <v/>
      </c>
      <c r="H4470" s="247">
        <f>_xlfn.NORM.DIST(B4470,$F$753,$F$754,0)</f>
        <v>9.2365988063560567E-222</v>
      </c>
      <c r="I4470" s="247" t="str">
        <f>IF(H4470=MAX($H$761:$H$2761),C4470,"")</f>
        <v/>
      </c>
      <c r="J4470" s="247"/>
      <c r="K4470" s="247"/>
      <c r="L4470" s="247"/>
      <c r="M4470" s="247"/>
      <c r="N4470" s="247"/>
      <c r="O4470" s="247"/>
      <c r="P4470" s="247"/>
      <c r="Q4470" s="247"/>
      <c r="R4470" s="247"/>
      <c r="AZ4470" s="259"/>
      <c r="BA4470" s="259">
        <f>BA4469+$BD$753</f>
        <v>23.769599999998427</v>
      </c>
      <c r="BB4470" s="274">
        <f t="shared" si="845"/>
        <v>1.2505839583759879E-3</v>
      </c>
      <c r="BC4470" s="259">
        <f t="shared" si="846"/>
        <v>3.2285075398780488E-6</v>
      </c>
      <c r="BD4470" s="259">
        <f t="shared" si="843"/>
        <v>3.2285075398780488E-6</v>
      </c>
      <c r="BE4470" s="254" t="str">
        <f t="shared" si="844"/>
        <v/>
      </c>
    </row>
    <row r="4471" spans="1:57" ht="20.100000000000001" customHeight="1" x14ac:dyDescent="0.25">
      <c r="A4471" s="247">
        <v>3693</v>
      </c>
      <c r="B4471" s="247">
        <f>$B$755+(A4471*$B$758)</f>
        <v>25893.375390975605</v>
      </c>
      <c r="C4471" s="247">
        <f>_xlfn.NORM.DIST($B4471,$B$752,$B$753,0)</f>
        <v>1.0546879065738537E-29</v>
      </c>
      <c r="D4471" s="247">
        <f>_xlfn.NORM.DIST($B4471,$B$752,$B$753,1)</f>
        <v>1</v>
      </c>
      <c r="E4471" s="247">
        <f>IF(OR(D4471&lt;$F$757,D4471&gt;$F$758),C4471,"")</f>
        <v>1.0546879065738537E-29</v>
      </c>
      <c r="F4471" s="247" t="str">
        <f>IF(AND(D4471&gt;$F$757,D4471&lt;$F$758),C4471,"")</f>
        <v/>
      </c>
      <c r="G4471" s="247" t="str">
        <f>IF(C4471=MAX($C$761:$C$2761),C4471,"")</f>
        <v/>
      </c>
      <c r="H4471" s="247">
        <f>_xlfn.NORM.DIST(B4471,$F$753,$F$754,0)</f>
        <v>1.04822994441751E-221</v>
      </c>
      <c r="I4471" s="247" t="str">
        <f>IF(H4471=MAX($H$761:$H$2761),C4471,"")</f>
        <v/>
      </c>
      <c r="J4471" s="247"/>
      <c r="K4471" s="247"/>
      <c r="L4471" s="247"/>
      <c r="M4471" s="247"/>
      <c r="N4471" s="247"/>
      <c r="O4471" s="247"/>
      <c r="P4471" s="247"/>
      <c r="Q4471" s="247"/>
      <c r="R4471" s="247"/>
      <c r="AZ4471" s="259"/>
      <c r="BA4471" s="259">
        <f>BA4470+$BD$753</f>
        <v>23.775999999998426</v>
      </c>
      <c r="BB4471" s="274">
        <f t="shared" si="845"/>
        <v>1.2473554508361099E-3</v>
      </c>
      <c r="BC4471" s="259">
        <f t="shared" si="846"/>
        <v>3.2203592319494847E-6</v>
      </c>
      <c r="BD4471" s="259">
        <f t="shared" si="843"/>
        <v>3.2203592319494847E-6</v>
      </c>
      <c r="BE4471" s="254" t="str">
        <f t="shared" si="844"/>
        <v/>
      </c>
    </row>
    <row r="4472" spans="1:57" ht="20.100000000000001" customHeight="1" x14ac:dyDescent="0.25">
      <c r="A4472" s="247">
        <v>3694</v>
      </c>
      <c r="B4472" s="247">
        <f>$B$755+(A4472*$B$758)</f>
        <v>25902.990457960746</v>
      </c>
      <c r="C4472" s="247">
        <f>_xlfn.NORM.DIST($B4472,$B$752,$B$753,0)</f>
        <v>1.0102005747627034E-29</v>
      </c>
      <c r="D4472" s="247">
        <f>_xlfn.NORM.DIST($B4472,$B$752,$B$753,1)</f>
        <v>1</v>
      </c>
      <c r="E4472" s="247">
        <f>IF(OR(D4472&lt;$F$757,D4472&gt;$F$758),C4472,"")</f>
        <v>1.0102005747627034E-29</v>
      </c>
      <c r="F4472" s="247" t="str">
        <f>IF(AND(D4472&gt;$F$757,D4472&lt;$F$758),C4472,"")</f>
        <v/>
      </c>
      <c r="G4472" s="247" t="str">
        <f>IF(C4472=MAX($C$761:$C$2761),C4472,"")</f>
        <v/>
      </c>
      <c r="H4472" s="247">
        <f>_xlfn.NORM.DIST(B4472,$F$753,$F$754,0)</f>
        <v>1.18958120729683E-221</v>
      </c>
      <c r="I4472" s="247" t="str">
        <f>IF(H4472=MAX($H$761:$H$2761),C4472,"")</f>
        <v/>
      </c>
      <c r="J4472" s="247"/>
      <c r="K4472" s="247"/>
      <c r="L4472" s="247"/>
      <c r="M4472" s="247"/>
      <c r="N4472" s="247"/>
      <c r="O4472" s="247"/>
      <c r="P4472" s="247"/>
      <c r="Q4472" s="247"/>
      <c r="R4472" s="247"/>
      <c r="AZ4472" s="259"/>
      <c r="BA4472" s="259">
        <f>BA4471+$BD$753</f>
        <v>23.782399999998425</v>
      </c>
      <c r="BB4472" s="274">
        <f t="shared" si="845"/>
        <v>1.2441350916041604E-3</v>
      </c>
      <c r="BC4472" s="259">
        <f t="shared" si="846"/>
        <v>3.2122309075045385E-6</v>
      </c>
      <c r="BD4472" s="259">
        <f t="shared" si="843"/>
        <v>3.2122309075045385E-6</v>
      </c>
      <c r="BE4472" s="254" t="str">
        <f t="shared" si="844"/>
        <v/>
      </c>
    </row>
    <row r="4473" spans="1:57" ht="20.100000000000001" customHeight="1" x14ac:dyDescent="0.25">
      <c r="A4473" s="248">
        <v>3695</v>
      </c>
      <c r="B4473" s="247">
        <f>$B$755+(A4473*$B$758)</f>
        <v>25912.60552494588</v>
      </c>
      <c r="C4473" s="247">
        <f>_xlfn.NORM.DIST($B4473,$B$752,$B$753,0)</f>
        <v>9.675742624312093E-30</v>
      </c>
      <c r="D4473" s="247">
        <f>_xlfn.NORM.DIST($B4473,$B$752,$B$753,1)</f>
        <v>1</v>
      </c>
      <c r="E4473" s="247">
        <f>IF(OR(D4473&lt;$F$757,D4473&gt;$F$758),C4473,"")</f>
        <v>9.675742624312093E-30</v>
      </c>
      <c r="F4473" s="247" t="str">
        <f>IF(AND(D4473&gt;$F$757,D4473&lt;$F$758),C4473,"")</f>
        <v/>
      </c>
      <c r="G4473" s="247" t="str">
        <f>IF(C4473=MAX($C$761:$C$2761),C4473,"")</f>
        <v/>
      </c>
      <c r="H4473" s="247">
        <f>_xlfn.NORM.DIST(B4473,$F$753,$F$754,0)</f>
        <v>1.3499717450504779E-221</v>
      </c>
      <c r="I4473" s="247" t="str">
        <f>IF(H4473=MAX($H$761:$H$2761),C4473,"")</f>
        <v/>
      </c>
      <c r="J4473" s="247"/>
      <c r="K4473" s="247"/>
      <c r="L4473" s="247"/>
      <c r="M4473" s="247"/>
      <c r="N4473" s="247"/>
      <c r="O4473" s="247"/>
      <c r="P4473" s="247"/>
      <c r="Q4473" s="247"/>
      <c r="R4473" s="247"/>
      <c r="AZ4473" s="259"/>
      <c r="BA4473" s="259">
        <f>BA4472+$BD$753</f>
        <v>23.788799999998425</v>
      </c>
      <c r="BB4473" s="274">
        <f t="shared" si="845"/>
        <v>1.2409228606966559E-3</v>
      </c>
      <c r="BC4473" s="259">
        <f t="shared" si="846"/>
        <v>3.2041225193635021E-6</v>
      </c>
      <c r="BD4473" s="259">
        <f t="shared" si="843"/>
        <v>3.2041225193635021E-6</v>
      </c>
      <c r="BE4473" s="254" t="str">
        <f t="shared" si="844"/>
        <v/>
      </c>
    </row>
    <row r="4474" spans="1:57" ht="20.100000000000001" customHeight="1" x14ac:dyDescent="0.25">
      <c r="A4474" s="247">
        <v>3696</v>
      </c>
      <c r="B4474" s="247">
        <f>$B$755+(A4474*$B$758)</f>
        <v>25922.220591931022</v>
      </c>
      <c r="C4474" s="247">
        <f>_xlfn.NORM.DIST($B4474,$B$752,$B$753,0)</f>
        <v>9.2673177745892697E-30</v>
      </c>
      <c r="D4474" s="247">
        <f>_xlfn.NORM.DIST($B4474,$B$752,$B$753,1)</f>
        <v>1</v>
      </c>
      <c r="E4474" s="247">
        <f>IF(OR(D4474&lt;$F$757,D4474&gt;$F$758),C4474,"")</f>
        <v>9.2673177745892697E-30</v>
      </c>
      <c r="F4474" s="247" t="str">
        <f>IF(AND(D4474&gt;$F$757,D4474&lt;$F$758),C4474,"")</f>
        <v/>
      </c>
      <c r="G4474" s="247" t="str">
        <f>IF(C4474=MAX($C$761:$C$2761),C4474,"")</f>
        <v/>
      </c>
      <c r="H4474" s="247">
        <f>_xlfn.NORM.DIST(B4474,$F$753,$F$754,0)</f>
        <v>1.5319631335047228E-221</v>
      </c>
      <c r="I4474" s="247" t="str">
        <f>IF(H4474=MAX($H$761:$H$2761),C4474,"")</f>
        <v/>
      </c>
      <c r="J4474" s="247"/>
      <c r="K4474" s="247"/>
      <c r="L4474" s="247"/>
      <c r="M4474" s="247"/>
      <c r="N4474" s="247"/>
      <c r="O4474" s="247"/>
      <c r="P4474" s="247"/>
      <c r="Q4474" s="247"/>
      <c r="R4474" s="247"/>
      <c r="AZ4474" s="259"/>
      <c r="BA4474" s="259">
        <f>BA4473+$BD$753</f>
        <v>23.795199999998424</v>
      </c>
      <c r="BB4474" s="274">
        <f t="shared" si="845"/>
        <v>1.2377187381772924E-3</v>
      </c>
      <c r="BC4474" s="259">
        <f t="shared" si="846"/>
        <v>3.1960340204429446E-6</v>
      </c>
      <c r="BD4474" s="259">
        <f t="shared" si="843"/>
        <v>3.1960340204429446E-6</v>
      </c>
      <c r="BE4474" s="254" t="str">
        <f t="shared" si="844"/>
        <v/>
      </c>
    </row>
    <row r="4475" spans="1:57" ht="20.100000000000001" customHeight="1" x14ac:dyDescent="0.25">
      <c r="A4475" s="247">
        <v>3697</v>
      </c>
      <c r="B4475" s="247">
        <f>$B$755+(A4475*$B$758)</f>
        <v>25931.835658916156</v>
      </c>
      <c r="C4475" s="247">
        <f>_xlfn.NORM.DIST($B4475,$B$752,$B$753,0)</f>
        <v>8.8759910169127858E-30</v>
      </c>
      <c r="D4475" s="247">
        <f>_xlfn.NORM.DIST($B4475,$B$752,$B$753,1)</f>
        <v>1</v>
      </c>
      <c r="E4475" s="247">
        <f>IF(OR(D4475&lt;$F$757,D4475&gt;$F$758),C4475,"")</f>
        <v>8.8759910169127858E-30</v>
      </c>
      <c r="F4475" s="247" t="str">
        <f>IF(AND(D4475&gt;$F$757,D4475&lt;$F$758),C4475,"")</f>
        <v/>
      </c>
      <c r="G4475" s="247" t="str">
        <f>IF(C4475=MAX($C$761:$C$2761),C4475,"")</f>
        <v/>
      </c>
      <c r="H4475" s="247">
        <f>_xlfn.NORM.DIST(B4475,$F$753,$F$754,0)</f>
        <v>1.7384611942771747E-221</v>
      </c>
      <c r="I4475" s="247" t="str">
        <f>IF(H4475=MAX($H$761:$H$2761),C4475,"")</f>
        <v/>
      </c>
      <c r="J4475" s="247"/>
      <c r="K4475" s="247"/>
      <c r="L4475" s="247"/>
      <c r="M4475" s="247"/>
      <c r="N4475" s="247"/>
      <c r="O4475" s="247"/>
      <c r="P4475" s="247"/>
      <c r="Q4475" s="247"/>
      <c r="R4475" s="247"/>
      <c r="AZ4475" s="259"/>
      <c r="BA4475" s="259">
        <f>BA4474+$BD$753</f>
        <v>23.801599999998423</v>
      </c>
      <c r="BB4475" s="274">
        <f t="shared" si="845"/>
        <v>1.2345227041568494E-3</v>
      </c>
      <c r="BC4475" s="259">
        <f t="shared" si="846"/>
        <v>3.187965363766988E-6</v>
      </c>
      <c r="BD4475" s="259">
        <f t="shared" si="843"/>
        <v>3.187965363766988E-6</v>
      </c>
      <c r="BE4475" s="254" t="str">
        <f t="shared" si="844"/>
        <v/>
      </c>
    </row>
    <row r="4476" spans="1:57" ht="20.100000000000001" customHeight="1" x14ac:dyDescent="0.25">
      <c r="A4476" s="247">
        <v>3698</v>
      </c>
      <c r="B4476" s="247">
        <f>$B$755+(A4476*$B$758)</f>
        <v>25941.450725901297</v>
      </c>
      <c r="C4476" s="247">
        <f>_xlfn.NORM.DIST($B4476,$B$752,$B$753,0)</f>
        <v>8.5010526159954455E-30</v>
      </c>
      <c r="D4476" s="247">
        <f>_xlfn.NORM.DIST($B4476,$B$752,$B$753,1)</f>
        <v>1</v>
      </c>
      <c r="E4476" s="247">
        <f>IF(OR(D4476&lt;$F$757,D4476&gt;$F$758),C4476,"")</f>
        <v>8.5010526159954455E-30</v>
      </c>
      <c r="F4476" s="247" t="str">
        <f>IF(AND(D4476&gt;$F$757,D4476&lt;$F$758),C4476,"")</f>
        <v/>
      </c>
      <c r="G4476" s="247" t="str">
        <f>IF(C4476=MAX($C$761:$C$2761),C4476,"")</f>
        <v/>
      </c>
      <c r="H4476" s="247">
        <f>_xlfn.NORM.DIST(B4476,$F$753,$F$754,0)</f>
        <v>1.9727622044816566E-221</v>
      </c>
      <c r="I4476" s="247" t="str">
        <f>IF(H4476=MAX($H$761:$H$2761),C4476,"")</f>
        <v/>
      </c>
      <c r="J4476" s="247"/>
      <c r="K4476" s="247"/>
      <c r="L4476" s="247"/>
      <c r="M4476" s="247"/>
      <c r="N4476" s="247"/>
      <c r="O4476" s="247"/>
      <c r="P4476" s="247"/>
      <c r="Q4476" s="247"/>
      <c r="R4476" s="247"/>
      <c r="AZ4476" s="259"/>
      <c r="BA4476" s="259">
        <f>BA4475+$BD$753</f>
        <v>23.807999999998422</v>
      </c>
      <c r="BB4476" s="274">
        <f t="shared" si="845"/>
        <v>1.2313347387930824E-3</v>
      </c>
      <c r="BC4476" s="259">
        <f t="shared" si="846"/>
        <v>3.1799165024623197E-6</v>
      </c>
      <c r="BD4476" s="259">
        <f t="shared" si="843"/>
        <v>3.1799165024623197E-6</v>
      </c>
      <c r="BE4476" s="254" t="str">
        <f t="shared" si="844"/>
        <v/>
      </c>
    </row>
    <row r="4477" spans="1:57" ht="20.100000000000001" customHeight="1" x14ac:dyDescent="0.25">
      <c r="A4477" s="247">
        <v>3699</v>
      </c>
      <c r="B4477" s="247">
        <f>$B$755+(A4477*$B$758)</f>
        <v>25951.065792886431</v>
      </c>
      <c r="C4477" s="247">
        <f>_xlfn.NORM.DIST($B4477,$B$752,$B$753,0)</f>
        <v>8.1418220416339355E-30</v>
      </c>
      <c r="D4477" s="247">
        <f>_xlfn.NORM.DIST($B4477,$B$752,$B$753,1)</f>
        <v>1</v>
      </c>
      <c r="E4477" s="247">
        <f>IF(OR(D4477&lt;$F$757,D4477&gt;$F$758),C4477,"")</f>
        <v>8.1418220416339355E-30</v>
      </c>
      <c r="F4477" s="247" t="str">
        <f>IF(AND(D4477&gt;$F$757,D4477&lt;$F$758),C4477,"")</f>
        <v/>
      </c>
      <c r="G4477" s="247" t="str">
        <f>IF(C4477=MAX($C$761:$C$2761),C4477,"")</f>
        <v/>
      </c>
      <c r="H4477" s="247">
        <f>_xlfn.NORM.DIST(B4477,$F$753,$F$754,0)</f>
        <v>2.2386053022575996E-221</v>
      </c>
      <c r="I4477" s="247" t="str">
        <f>IF(H4477=MAX($H$761:$H$2761),C4477,"")</f>
        <v/>
      </c>
      <c r="J4477" s="247"/>
      <c r="K4477" s="247"/>
      <c r="L4477" s="247"/>
      <c r="M4477" s="247"/>
      <c r="N4477" s="247"/>
      <c r="O4477" s="247"/>
      <c r="P4477" s="247"/>
      <c r="Q4477" s="247"/>
      <c r="R4477" s="247"/>
      <c r="AZ4477" s="259"/>
      <c r="BA4477" s="259">
        <f>BA4476+$BD$753</f>
        <v>23.814399999998422</v>
      </c>
      <c r="BB4477" s="274">
        <f t="shared" si="845"/>
        <v>1.2281548222906201E-3</v>
      </c>
      <c r="BC4477" s="259">
        <f t="shared" si="846"/>
        <v>3.1718873897731547E-6</v>
      </c>
      <c r="BD4477" s="259">
        <f t="shared" si="843"/>
        <v>3.1718873897731547E-6</v>
      </c>
      <c r="BE4477" s="254" t="str">
        <f t="shared" si="844"/>
        <v/>
      </c>
    </row>
    <row r="4478" spans="1:57" ht="20.100000000000001" customHeight="1" x14ac:dyDescent="0.25">
      <c r="A4478" s="247">
        <v>3700</v>
      </c>
      <c r="B4478" s="247">
        <f>$B$755+(A4478*$B$758)</f>
        <v>25960.680859871572</v>
      </c>
      <c r="C4478" s="247">
        <f>_xlfn.NORM.DIST($B4478,$B$752,$B$753,0)</f>
        <v>7.7976467776631249E-30</v>
      </c>
      <c r="D4478" s="247">
        <f>_xlfn.NORM.DIST($B4478,$B$752,$B$753,1)</f>
        <v>1</v>
      </c>
      <c r="E4478" s="247">
        <f>IF(OR(D4478&lt;$F$757,D4478&gt;$F$758),C4478,"")</f>
        <v>7.7976467776631249E-30</v>
      </c>
      <c r="F4478" s="247" t="str">
        <f>IF(AND(D4478&gt;$F$757,D4478&lt;$F$758),C4478,"")</f>
        <v/>
      </c>
      <c r="G4478" s="247" t="str">
        <f>IF(C4478=MAX($C$761:$C$2761),C4478,"")</f>
        <v/>
      </c>
      <c r="H4478" s="247">
        <f>_xlfn.NORM.DIST(B4478,$F$753,$F$754,0)</f>
        <v>2.5402319179142365E-221</v>
      </c>
      <c r="I4478" s="247" t="str">
        <f>IF(H4478=MAX($H$761:$H$2761),C4478,"")</f>
        <v/>
      </c>
      <c r="J4478" s="247"/>
      <c r="K4478" s="247"/>
      <c r="L4478" s="247"/>
      <c r="M4478" s="247"/>
      <c r="N4478" s="247"/>
      <c r="O4478" s="247"/>
      <c r="P4478" s="247"/>
      <c r="Q4478" s="247"/>
      <c r="R4478" s="247"/>
      <c r="AZ4478" s="259"/>
      <c r="BA4478" s="259">
        <f>BA4477+$BD$753</f>
        <v>23.820799999998421</v>
      </c>
      <c r="BB4478" s="274">
        <f t="shared" si="845"/>
        <v>1.224982934900847E-3</v>
      </c>
      <c r="BC4478" s="259">
        <f t="shared" si="846"/>
        <v>3.1638779790263243E-6</v>
      </c>
      <c r="BD4478" s="259">
        <f t="shared" si="843"/>
        <v>3.1638779790263243E-6</v>
      </c>
      <c r="BE4478" s="254" t="str">
        <f t="shared" si="844"/>
        <v/>
      </c>
    </row>
    <row r="4479" spans="1:57" ht="20.100000000000001" customHeight="1" x14ac:dyDescent="0.25">
      <c r="A4479" s="248">
        <v>3701</v>
      </c>
      <c r="B4479" s="247">
        <f>$B$755+(A4479*$B$758)</f>
        <v>25970.295926856707</v>
      </c>
      <c r="C4479" s="247">
        <f>_xlfn.NORM.DIST($B4479,$B$752,$B$753,0)</f>
        <v>7.4679011790410654E-30</v>
      </c>
      <c r="D4479" s="247">
        <f>_xlfn.NORM.DIST($B4479,$B$752,$B$753,1)</f>
        <v>1</v>
      </c>
      <c r="E4479" s="247">
        <f>IF(OR(D4479&lt;$F$757,D4479&gt;$F$758),C4479,"")</f>
        <v>7.4679011790410654E-30</v>
      </c>
      <c r="F4479" s="247" t="str">
        <f>IF(AND(D4479&gt;$F$757,D4479&lt;$F$758),C4479,"")</f>
        <v/>
      </c>
      <c r="G4479" s="247" t="str">
        <f>IF(C4479=MAX($C$761:$C$2761),C4479,"")</f>
        <v/>
      </c>
      <c r="H4479" s="247">
        <f>_xlfn.NORM.DIST(B4479,$F$753,$F$754,0)</f>
        <v>2.8824531714708311E-221</v>
      </c>
      <c r="I4479" s="247" t="str">
        <f>IF(H4479=MAX($H$761:$H$2761),C4479,"")</f>
        <v/>
      </c>
      <c r="J4479" s="247"/>
      <c r="K4479" s="247"/>
      <c r="L4479" s="247"/>
      <c r="M4479" s="247"/>
      <c r="N4479" s="247"/>
      <c r="O4479" s="247"/>
      <c r="P4479" s="247"/>
      <c r="Q4479" s="247"/>
      <c r="R4479" s="247"/>
      <c r="AZ4479" s="259"/>
      <c r="BA4479" s="259">
        <f>BA4478+$BD$753</f>
        <v>23.82719999999842</v>
      </c>
      <c r="BB4479" s="274">
        <f t="shared" si="845"/>
        <v>1.2218190569218206E-3</v>
      </c>
      <c r="BC4479" s="259">
        <f t="shared" si="846"/>
        <v>3.1558882236763786E-6</v>
      </c>
      <c r="BD4479" s="259">
        <f t="shared" si="843"/>
        <v>3.1558882236763786E-6</v>
      </c>
      <c r="BE4479" s="254" t="str">
        <f t="shared" si="844"/>
        <v/>
      </c>
    </row>
    <row r="4480" spans="1:57" ht="20.100000000000001" customHeight="1" x14ac:dyDescent="0.25">
      <c r="A4480" s="247">
        <v>3702</v>
      </c>
      <c r="B4480" s="247">
        <f>$B$755+(A4480*$B$758)</f>
        <v>25979.910993841848</v>
      </c>
      <c r="C4480" s="247">
        <f>_xlfn.NORM.DIST($B4480,$B$752,$B$753,0)</f>
        <v>7.1519853751318893E-30</v>
      </c>
      <c r="D4480" s="247">
        <f>_xlfn.NORM.DIST($B4480,$B$752,$B$753,1)</f>
        <v>1</v>
      </c>
      <c r="E4480" s="247">
        <f>IF(OR(D4480&lt;$F$757,D4480&gt;$F$758),C4480,"")</f>
        <v>7.1519853751318893E-30</v>
      </c>
      <c r="F4480" s="247" t="str">
        <f>IF(AND(D4480&gt;$F$757,D4480&lt;$F$758),C4480,"")</f>
        <v/>
      </c>
      <c r="G4480" s="247" t="str">
        <f>IF(C4480=MAX($C$761:$C$2761),C4480,"")</f>
        <v/>
      </c>
      <c r="H4480" s="247">
        <f>_xlfn.NORM.DIST(B4480,$F$753,$F$754,0)</f>
        <v>3.270726303222299E-221</v>
      </c>
      <c r="I4480" s="247" t="str">
        <f>IF(H4480=MAX($H$761:$H$2761),C4480,"")</f>
        <v/>
      </c>
      <c r="J4480" s="247"/>
      <c r="K4480" s="247"/>
      <c r="L4480" s="247"/>
      <c r="M4480" s="247"/>
      <c r="N4480" s="247"/>
      <c r="O4480" s="247"/>
      <c r="P4480" s="247"/>
      <c r="Q4480" s="247"/>
      <c r="R4480" s="247"/>
      <c r="AZ4480" s="259"/>
      <c r="BA4480" s="259">
        <f>BA4479+$BD$753</f>
        <v>23.83359999999842</v>
      </c>
      <c r="BB4480" s="274">
        <f t="shared" si="845"/>
        <v>1.2186631686981443E-3</v>
      </c>
      <c r="BC4480" s="259">
        <f t="shared" si="846"/>
        <v>3.1479180772676398E-6</v>
      </c>
      <c r="BD4480" s="259">
        <f t="shared" si="843"/>
        <v>3.1479180772676398E-6</v>
      </c>
      <c r="BE4480" s="254" t="str">
        <f t="shared" si="844"/>
        <v/>
      </c>
    </row>
    <row r="4481" spans="1:57" ht="20.100000000000001" customHeight="1" x14ac:dyDescent="0.25">
      <c r="A4481" s="247">
        <v>3703</v>
      </c>
      <c r="B4481" s="247">
        <f>$B$755+(A4481*$B$758)</f>
        <v>25989.526060826982</v>
      </c>
      <c r="C4481" s="247">
        <f>_xlfn.NORM.DIST($B4481,$B$752,$B$753,0)</f>
        <v>6.8493242173432486E-30</v>
      </c>
      <c r="D4481" s="247">
        <f>_xlfn.NORM.DIST($B4481,$B$752,$B$753,1)</f>
        <v>1</v>
      </c>
      <c r="E4481" s="247">
        <f>IF(OR(D4481&lt;$F$757,D4481&gt;$F$758),C4481,"")</f>
        <v>6.8493242173432486E-30</v>
      </c>
      <c r="F4481" s="247" t="str">
        <f>IF(AND(D4481&gt;$F$757,D4481&lt;$F$758),C4481,"")</f>
        <v/>
      </c>
      <c r="G4481" s="247" t="str">
        <f>IF(C4481=MAX($C$761:$C$2761),C4481,"")</f>
        <v/>
      </c>
      <c r="H4481" s="247">
        <f>_xlfn.NORM.DIST(B4481,$F$753,$F$754,0)</f>
        <v>3.7112413465816932E-221</v>
      </c>
      <c r="I4481" s="247" t="str">
        <f>IF(H4481=MAX($H$761:$H$2761),C4481,"")</f>
        <v/>
      </c>
      <c r="J4481" s="247"/>
      <c r="K4481" s="247"/>
      <c r="L4481" s="247"/>
      <c r="M4481" s="247"/>
      <c r="N4481" s="247"/>
      <c r="O4481" s="247"/>
      <c r="P4481" s="247"/>
      <c r="Q4481" s="247"/>
      <c r="R4481" s="247"/>
      <c r="AZ4481" s="259"/>
      <c r="BA4481" s="259">
        <f>BA4480+$BD$753</f>
        <v>23.839999999998419</v>
      </c>
      <c r="BB4481" s="274">
        <f t="shared" si="845"/>
        <v>1.2155152506208766E-3</v>
      </c>
      <c r="BC4481" s="259">
        <f t="shared" si="846"/>
        <v>3.1399674934491639E-6</v>
      </c>
      <c r="BD4481" s="259">
        <f t="shared" si="843"/>
        <v>3.1399674934491639E-6</v>
      </c>
      <c r="BE4481" s="254" t="str">
        <f t="shared" si="844"/>
        <v/>
      </c>
    </row>
    <row r="4482" spans="1:57" ht="20.100000000000001" customHeight="1" x14ac:dyDescent="0.25">
      <c r="A4482" s="247">
        <v>3704</v>
      </c>
      <c r="B4482" s="247">
        <f>$B$755+(A4482*$B$758)</f>
        <v>25999.141127812123</v>
      </c>
      <c r="C4482" s="247">
        <f>_xlfn.NORM.DIST($B4482,$B$752,$B$753,0)</f>
        <v>6.559366269334306E-30</v>
      </c>
      <c r="D4482" s="247">
        <f>_xlfn.NORM.DIST($B4482,$B$752,$B$753,1)</f>
        <v>1</v>
      </c>
      <c r="E4482" s="247">
        <f>IF(OR(D4482&lt;$F$757,D4482&gt;$F$758),C4482,"")</f>
        <v>6.559366269334306E-30</v>
      </c>
      <c r="F4482" s="247" t="str">
        <f>IF(AND(D4482&gt;$F$757,D4482&lt;$F$758),C4482,"")</f>
        <v/>
      </c>
      <c r="G4482" s="247" t="str">
        <f>IF(C4482=MAX($C$761:$C$2761),C4482,"")</f>
        <v/>
      </c>
      <c r="H4482" s="247">
        <f>_xlfn.NORM.DIST(B4482,$F$753,$F$754,0)</f>
        <v>4.2110194141818985E-221</v>
      </c>
      <c r="I4482" s="247" t="str">
        <f>IF(H4482=MAX($H$761:$H$2761),C4482,"")</f>
        <v/>
      </c>
      <c r="J4482" s="247"/>
      <c r="K4482" s="247"/>
      <c r="L4482" s="247"/>
      <c r="M4482" s="247"/>
      <c r="N4482" s="247"/>
      <c r="O4482" s="247"/>
      <c r="P4482" s="247"/>
      <c r="Q4482" s="247"/>
      <c r="R4482" s="247"/>
      <c r="AZ4482" s="259"/>
      <c r="BA4482" s="259">
        <f>BA4481+$BD$753</f>
        <v>23.846399999998418</v>
      </c>
      <c r="BB4482" s="274">
        <f t="shared" si="845"/>
        <v>1.2123752831274274E-3</v>
      </c>
      <c r="BC4482" s="259">
        <f t="shared" si="846"/>
        <v>3.1320364259838484E-6</v>
      </c>
      <c r="BD4482" s="259">
        <f t="shared" si="843"/>
        <v>3.1320364259838484E-6</v>
      </c>
      <c r="BE4482" s="254" t="str">
        <f t="shared" si="844"/>
        <v/>
      </c>
    </row>
    <row r="4483" spans="1:57" ht="20.100000000000001" customHeight="1" x14ac:dyDescent="0.25">
      <c r="A4483" s="247">
        <v>3705</v>
      </c>
      <c r="B4483" s="247">
        <f>$B$755+(A4483*$B$758)</f>
        <v>26008.756194797257</v>
      </c>
      <c r="C4483" s="247">
        <f>_xlfn.NORM.DIST($B4483,$B$752,$B$753,0)</f>
        <v>6.2815828380956419E-30</v>
      </c>
      <c r="D4483" s="247">
        <f>_xlfn.NORM.DIST($B4483,$B$752,$B$753,1)</f>
        <v>1</v>
      </c>
      <c r="E4483" s="247">
        <f>IF(OR(D4483&lt;$F$757,D4483&gt;$F$758),C4483,"")</f>
        <v>6.2815828380956419E-30</v>
      </c>
      <c r="F4483" s="247" t="str">
        <f>IF(AND(D4483&gt;$F$757,D4483&lt;$F$758),C4483,"")</f>
        <v/>
      </c>
      <c r="G4483" s="247" t="str">
        <f>IF(C4483=MAX($C$761:$C$2761),C4483,"")</f>
        <v/>
      </c>
      <c r="H4483" s="247">
        <f>_xlfn.NORM.DIST(B4483,$F$753,$F$754,0)</f>
        <v>4.7780241514785824E-221</v>
      </c>
      <c r="I4483" s="247" t="str">
        <f>IF(H4483=MAX($H$761:$H$2761),C4483,"")</f>
        <v/>
      </c>
      <c r="J4483" s="247"/>
      <c r="K4483" s="247"/>
      <c r="L4483" s="247"/>
      <c r="M4483" s="247"/>
      <c r="N4483" s="247"/>
      <c r="O4483" s="247"/>
      <c r="P4483" s="247"/>
      <c r="Q4483" s="247"/>
      <c r="R4483" s="247"/>
      <c r="AZ4483" s="259"/>
      <c r="BA4483" s="259">
        <f>BA4482+$BD$753</f>
        <v>23.852799999998417</v>
      </c>
      <c r="BB4483" s="274">
        <f t="shared" si="845"/>
        <v>1.2092432467014436E-3</v>
      </c>
      <c r="BC4483" s="259">
        <f t="shared" si="846"/>
        <v>3.124124828728916E-6</v>
      </c>
      <c r="BD4483" s="259">
        <f t="shared" si="843"/>
        <v>3.124124828728916E-6</v>
      </c>
      <c r="BE4483" s="254" t="str">
        <f t="shared" si="844"/>
        <v/>
      </c>
    </row>
    <row r="4484" spans="1:57" ht="20.100000000000001" customHeight="1" x14ac:dyDescent="0.25">
      <c r="A4484" s="247">
        <v>3706</v>
      </c>
      <c r="B4484" s="247">
        <f>$B$755+(A4484*$B$758)</f>
        <v>26018.371261782399</v>
      </c>
      <c r="C4484" s="247">
        <f>_xlfn.NORM.DIST($B4484,$B$752,$B$753,0)</f>
        <v>6.0154670442551871E-30</v>
      </c>
      <c r="D4484" s="247">
        <f>_xlfn.NORM.DIST($B4484,$B$752,$B$753,1)</f>
        <v>1</v>
      </c>
      <c r="E4484" s="247">
        <f>IF(OR(D4484&lt;$F$757,D4484&gt;$F$758),C4484,"")</f>
        <v>6.0154670442551871E-30</v>
      </c>
      <c r="F4484" s="247" t="str">
        <f>IF(AND(D4484&gt;$F$757,D4484&lt;$F$758),C4484,"")</f>
        <v/>
      </c>
      <c r="G4484" s="247" t="str">
        <f>IF(C4484=MAX($C$761:$C$2761),C4484,"")</f>
        <v/>
      </c>
      <c r="H4484" s="247">
        <f>_xlfn.NORM.DIST(B4484,$F$753,$F$754,0)</f>
        <v>5.4212881199059751E-221</v>
      </c>
      <c r="I4484" s="247" t="str">
        <f>IF(H4484=MAX($H$761:$H$2761),C4484,"")</f>
        <v/>
      </c>
      <c r="J4484" s="247"/>
      <c r="K4484" s="247"/>
      <c r="L4484" s="247"/>
      <c r="M4484" s="247"/>
      <c r="N4484" s="247"/>
      <c r="O4484" s="247"/>
      <c r="P4484" s="247"/>
      <c r="Q4484" s="247"/>
      <c r="R4484" s="247"/>
      <c r="AZ4484" s="259"/>
      <c r="BA4484" s="259">
        <f>BA4483+$BD$753</f>
        <v>23.859199999998417</v>
      </c>
      <c r="BB4484" s="274">
        <f t="shared" si="845"/>
        <v>1.2061191218727147E-3</v>
      </c>
      <c r="BC4484" s="259">
        <f t="shared" si="846"/>
        <v>3.1162326556469742E-6</v>
      </c>
      <c r="BD4484" s="259">
        <f t="shared" si="843"/>
        <v>3.1162326556469742E-6</v>
      </c>
      <c r="BE4484" s="254" t="str">
        <f t="shared" si="844"/>
        <v/>
      </c>
    </row>
    <row r="4485" spans="1:57" ht="20.100000000000001" customHeight="1" x14ac:dyDescent="0.25">
      <c r="A4485" s="247">
        <v>3707</v>
      </c>
      <c r="B4485" s="247">
        <f>$B$755+(A4485*$B$758)</f>
        <v>26027.986328767533</v>
      </c>
      <c r="C4485" s="247">
        <f>_xlfn.NORM.DIST($B4485,$B$752,$B$753,0)</f>
        <v>5.7605329300444886E-30</v>
      </c>
      <c r="D4485" s="247">
        <f>_xlfn.NORM.DIST($B4485,$B$752,$B$753,1)</f>
        <v>1</v>
      </c>
      <c r="E4485" s="247">
        <f>IF(OR(D4485&lt;$F$757,D4485&gt;$F$758),C4485,"")</f>
        <v>5.7605329300444886E-30</v>
      </c>
      <c r="F4485" s="247" t="str">
        <f>IF(AND(D4485&gt;$F$757,D4485&lt;$F$758),C4485,"")</f>
        <v/>
      </c>
      <c r="G4485" s="247" t="str">
        <f>IF(C4485=MAX($C$761:$C$2761),C4485,"")</f>
        <v/>
      </c>
      <c r="H4485" s="247">
        <f>_xlfn.NORM.DIST(B4485,$F$753,$F$754,0)</f>
        <v>6.151056107128274E-221</v>
      </c>
      <c r="I4485" s="247" t="str">
        <f>IF(H4485=MAX($H$761:$H$2761),C4485,"")</f>
        <v/>
      </c>
      <c r="J4485" s="247"/>
      <c r="K4485" s="247"/>
      <c r="L4485" s="247"/>
      <c r="M4485" s="247"/>
      <c r="N4485" s="247"/>
      <c r="O4485" s="247"/>
      <c r="P4485" s="247"/>
      <c r="Q4485" s="247"/>
      <c r="R4485" s="247"/>
      <c r="AZ4485" s="259"/>
      <c r="BA4485" s="259">
        <f>BA4484+$BD$753</f>
        <v>23.865599999998416</v>
      </c>
      <c r="BB4485" s="274">
        <f t="shared" si="845"/>
        <v>1.2030028892170677E-3</v>
      </c>
      <c r="BC4485" s="259">
        <f t="shared" si="846"/>
        <v>3.1083598608077495E-6</v>
      </c>
      <c r="BD4485" s="259">
        <f t="shared" si="843"/>
        <v>3.1083598608077495E-6</v>
      </c>
      <c r="BE4485" s="254" t="str">
        <f t="shared" si="844"/>
        <v/>
      </c>
    </row>
    <row r="4486" spans="1:57" ht="20.100000000000001" customHeight="1" x14ac:dyDescent="0.25">
      <c r="A4486" s="248">
        <v>3708</v>
      </c>
      <c r="B4486" s="247">
        <f>$B$755+(A4486*$B$758)</f>
        <v>26037.601395752674</v>
      </c>
      <c r="C4486" s="247">
        <f>_xlfn.NORM.DIST($B4486,$B$752,$B$753,0)</f>
        <v>5.5163146034072089E-30</v>
      </c>
      <c r="D4486" s="247">
        <f>_xlfn.NORM.DIST($B4486,$B$752,$B$753,1)</f>
        <v>1</v>
      </c>
      <c r="E4486" s="247">
        <f>IF(OR(D4486&lt;$F$757,D4486&gt;$F$758),C4486,"")</f>
        <v>5.5163146034072089E-30</v>
      </c>
      <c r="F4486" s="247" t="str">
        <f>IF(AND(D4486&gt;$F$757,D4486&lt;$F$758),C4486,"")</f>
        <v/>
      </c>
      <c r="G4486" s="247" t="str">
        <f>IF(C4486=MAX($C$761:$C$2761),C4486,"")</f>
        <v/>
      </c>
      <c r="H4486" s="247">
        <f>_xlfn.NORM.DIST(B4486,$F$753,$F$754,0)</f>
        <v>6.9789476289050748E-221</v>
      </c>
      <c r="I4486" s="247" t="str">
        <f>IF(H4486=MAX($H$761:$H$2761),C4486,"")</f>
        <v/>
      </c>
      <c r="J4486" s="247"/>
      <c r="K4486" s="247"/>
      <c r="L4486" s="247"/>
      <c r="M4486" s="247"/>
      <c r="N4486" s="247"/>
      <c r="O4486" s="247"/>
      <c r="P4486" s="247"/>
      <c r="Q4486" s="247"/>
      <c r="R4486" s="247"/>
      <c r="AZ4486" s="259"/>
      <c r="BA4486" s="259">
        <f>BA4485+$BD$753</f>
        <v>23.871999999998415</v>
      </c>
      <c r="BB4486" s="274">
        <f t="shared" si="845"/>
        <v>1.19989452935626E-3</v>
      </c>
      <c r="BC4486" s="259">
        <f t="shared" si="846"/>
        <v>3.1005063983785466E-6</v>
      </c>
      <c r="BD4486" s="259">
        <f t="shared" si="843"/>
        <v>3.1005063983785466E-6</v>
      </c>
      <c r="BE4486" s="254" t="str">
        <f t="shared" si="844"/>
        <v/>
      </c>
    </row>
    <row r="4487" spans="1:57" ht="20.100000000000001" customHeight="1" x14ac:dyDescent="0.25">
      <c r="A4487" s="247">
        <v>3709</v>
      </c>
      <c r="B4487" s="247">
        <f>$B$755+(A4487*$B$758)</f>
        <v>26047.216462737808</v>
      </c>
      <c r="C4487" s="247">
        <f>_xlfn.NORM.DIST($B4487,$B$752,$B$753,0)</f>
        <v>5.2823654168045829E-30</v>
      </c>
      <c r="D4487" s="247">
        <f>_xlfn.NORM.DIST($B4487,$B$752,$B$753,1)</f>
        <v>1</v>
      </c>
      <c r="E4487" s="247">
        <f>IF(OR(D4487&lt;$F$757,D4487&gt;$F$758),C4487,"")</f>
        <v>5.2823654168045829E-30</v>
      </c>
      <c r="F4487" s="247" t="str">
        <f>IF(AND(D4487&gt;$F$757,D4487&lt;$F$758),C4487,"")</f>
        <v/>
      </c>
      <c r="G4487" s="247" t="str">
        <f>IF(C4487=MAX($C$761:$C$2761),C4487,"")</f>
        <v/>
      </c>
      <c r="H4487" s="247">
        <f>_xlfn.NORM.DIST(B4487,$F$753,$F$754,0)</f>
        <v>7.9181411896767065E-221</v>
      </c>
      <c r="I4487" s="247" t="str">
        <f>IF(H4487=MAX($H$761:$H$2761),C4487,"")</f>
        <v/>
      </c>
      <c r="J4487" s="247"/>
      <c r="K4487" s="247"/>
      <c r="L4487" s="247"/>
      <c r="M4487" s="247"/>
      <c r="N4487" s="247"/>
      <c r="O4487" s="247"/>
      <c r="P4487" s="247"/>
      <c r="Q4487" s="247"/>
      <c r="R4487" s="247"/>
      <c r="AZ4487" s="259"/>
      <c r="BA4487" s="259">
        <f>BA4486+$BD$753</f>
        <v>23.878399999998415</v>
      </c>
      <c r="BB4487" s="274">
        <f t="shared" si="845"/>
        <v>1.1967940229578814E-3</v>
      </c>
      <c r="BC4487" s="259">
        <f t="shared" si="846"/>
        <v>3.0926722226366082E-6</v>
      </c>
      <c r="BD4487" s="259">
        <f t="shared" si="843"/>
        <v>3.0926722226366082E-6</v>
      </c>
      <c r="BE4487" s="254" t="str">
        <f t="shared" si="844"/>
        <v/>
      </c>
    </row>
    <row r="4488" spans="1:57" ht="20.100000000000001" customHeight="1" x14ac:dyDescent="0.25">
      <c r="A4488" s="247">
        <v>3710</v>
      </c>
      <c r="B4488" s="247">
        <f>$B$755+(A4488*$B$758)</f>
        <v>26056.831529722949</v>
      </c>
      <c r="C4488" s="247">
        <f>_xlfn.NORM.DIST($B4488,$B$752,$B$753,0)</f>
        <v>5.0582571793201816E-30</v>
      </c>
      <c r="D4488" s="247">
        <f>_xlfn.NORM.DIST($B4488,$B$752,$B$753,1)</f>
        <v>1</v>
      </c>
      <c r="E4488" s="247">
        <f>IF(OR(D4488&lt;$F$757,D4488&gt;$F$758),C4488,"")</f>
        <v>5.0582571793201816E-30</v>
      </c>
      <c r="F4488" s="247" t="str">
        <f>IF(AND(D4488&gt;$F$757,D4488&lt;$F$758),C4488,"")</f>
        <v/>
      </c>
      <c r="G4488" s="247" t="str">
        <f>IF(C4488=MAX($C$761:$C$2761),C4488,"")</f>
        <v/>
      </c>
      <c r="H4488" s="247">
        <f>_xlfn.NORM.DIST(B4488,$F$753,$F$754,0)</f>
        <v>8.9835832119822358E-221</v>
      </c>
      <c r="I4488" s="247" t="str">
        <f>IF(H4488=MAX($H$761:$H$2761),C4488,"")</f>
        <v/>
      </c>
      <c r="J4488" s="247"/>
      <c r="K4488" s="247"/>
      <c r="L4488" s="247"/>
      <c r="M4488" s="247"/>
      <c r="N4488" s="247"/>
      <c r="O4488" s="247"/>
      <c r="P4488" s="247"/>
      <c r="Q4488" s="247"/>
      <c r="R4488" s="247"/>
      <c r="AZ4488" s="259"/>
      <c r="BA4488" s="259">
        <f>BA4487+$BD$753</f>
        <v>23.884799999998414</v>
      </c>
      <c r="BB4488" s="274">
        <f t="shared" si="845"/>
        <v>1.1937013507352448E-3</v>
      </c>
      <c r="BC4488" s="259">
        <f t="shared" si="846"/>
        <v>3.0848572879517682E-6</v>
      </c>
      <c r="BD4488" s="259">
        <f t="shared" si="843"/>
        <v>3.0848572879517682E-6</v>
      </c>
      <c r="BE4488" s="254" t="str">
        <f t="shared" si="844"/>
        <v/>
      </c>
    </row>
    <row r="4489" spans="1:57" ht="20.100000000000001" customHeight="1" x14ac:dyDescent="0.25">
      <c r="A4489" s="247">
        <v>3711</v>
      </c>
      <c r="B4489" s="247">
        <f>$B$755+(A4489*$B$758)</f>
        <v>26066.446596708083</v>
      </c>
      <c r="C4489" s="247">
        <f>_xlfn.NORM.DIST($B4489,$B$752,$B$753,0)</f>
        <v>4.8435794007310108E-30</v>
      </c>
      <c r="D4489" s="247">
        <f>_xlfn.NORM.DIST($B4489,$B$752,$B$753,1)</f>
        <v>1</v>
      </c>
      <c r="E4489" s="247">
        <f>IF(OR(D4489&lt;$F$757,D4489&gt;$F$758),C4489,"")</f>
        <v>4.8435794007310108E-30</v>
      </c>
      <c r="F4489" s="247" t="str">
        <f>IF(AND(D4489&gt;$F$757,D4489&lt;$F$758),C4489,"")</f>
        <v/>
      </c>
      <c r="G4489" s="247" t="str">
        <f>IF(C4489=MAX($C$761:$C$2761),C4489,"")</f>
        <v/>
      </c>
      <c r="H4489" s="247">
        <f>_xlfn.NORM.DIST(B4489,$F$753,$F$754,0)</f>
        <v>1.0192224933532808E-220</v>
      </c>
      <c r="I4489" s="247" t="str">
        <f>IF(H4489=MAX($H$761:$H$2761),C4489,"")</f>
        <v/>
      </c>
      <c r="J4489" s="247"/>
      <c r="K4489" s="247"/>
      <c r="L4489" s="247"/>
      <c r="M4489" s="247"/>
      <c r="N4489" s="247"/>
      <c r="O4489" s="247"/>
      <c r="P4489" s="247"/>
      <c r="Q4489" s="247"/>
      <c r="R4489" s="247"/>
      <c r="AZ4489" s="259"/>
      <c r="BA4489" s="259">
        <f>BA4488+$BD$753</f>
        <v>23.891199999998413</v>
      </c>
      <c r="BB4489" s="274">
        <f t="shared" si="845"/>
        <v>1.190616493447293E-3</v>
      </c>
      <c r="BC4489" s="259">
        <f t="shared" si="846"/>
        <v>3.0770615488085688E-6</v>
      </c>
      <c r="BD4489" s="259">
        <f t="shared" si="843"/>
        <v>3.0770615488085688E-6</v>
      </c>
      <c r="BE4489" s="254" t="str">
        <f t="shared" si="844"/>
        <v/>
      </c>
    </row>
    <row r="4490" spans="1:57" ht="20.100000000000001" customHeight="1" x14ac:dyDescent="0.25">
      <c r="A4490" s="247">
        <v>3712</v>
      </c>
      <c r="B4490" s="247">
        <f>$B$755+(A4490*$B$758)</f>
        <v>26076.061663693225</v>
      </c>
      <c r="C4490" s="247">
        <f>_xlfn.NORM.DIST($B4490,$B$752,$B$753,0)</f>
        <v>4.6379385662550474E-30</v>
      </c>
      <c r="D4490" s="247">
        <f>_xlfn.NORM.DIST($B4490,$B$752,$B$753,1)</f>
        <v>1</v>
      </c>
      <c r="E4490" s="247">
        <f>IF(OR(D4490&lt;$F$757,D4490&gt;$F$758),C4490,"")</f>
        <v>4.6379385662550474E-30</v>
      </c>
      <c r="F4490" s="247" t="str">
        <f>IF(AND(D4490&gt;$F$757,D4490&lt;$F$758),C4490,"")</f>
        <v/>
      </c>
      <c r="G4490" s="247" t="str">
        <f>IF(C4490=MAX($C$761:$C$2761),C4490,"")</f>
        <v/>
      </c>
      <c r="H4490" s="247">
        <f>_xlfn.NORM.DIST(B4490,$F$753,$F$754,0)</f>
        <v>1.1563291011460939E-220</v>
      </c>
      <c r="I4490" s="247" t="str">
        <f>IF(H4490=MAX($H$761:$H$2761),C4490,"")</f>
        <v/>
      </c>
      <c r="J4490" s="247"/>
      <c r="K4490" s="247"/>
      <c r="L4490" s="247"/>
      <c r="M4490" s="247"/>
      <c r="N4490" s="247"/>
      <c r="O4490" s="247"/>
      <c r="P4490" s="247"/>
      <c r="Q4490" s="247"/>
      <c r="R4490" s="247"/>
      <c r="AZ4490" s="259"/>
      <c r="BA4490" s="259">
        <f>BA4489+$BD$753</f>
        <v>23.897599999998413</v>
      </c>
      <c r="BB4490" s="274">
        <f t="shared" si="845"/>
        <v>1.1875394318984845E-3</v>
      </c>
      <c r="BC4490" s="259">
        <f t="shared" si="846"/>
        <v>3.0692849597811073E-6</v>
      </c>
      <c r="BD4490" s="259">
        <f t="shared" si="843"/>
        <v>3.0692849597811073E-6</v>
      </c>
      <c r="BE4490" s="254" t="str">
        <f t="shared" si="844"/>
        <v/>
      </c>
    </row>
    <row r="4491" spans="1:57" ht="20.100000000000001" customHeight="1" x14ac:dyDescent="0.25">
      <c r="A4491" s="247">
        <v>3713</v>
      </c>
      <c r="B4491" s="247">
        <f>$B$755+(A4491*$B$758)</f>
        <v>26085.676730678359</v>
      </c>
      <c r="C4491" s="247">
        <f>_xlfn.NORM.DIST($B4491,$B$752,$B$753,0)</f>
        <v>4.4409574407466971E-30</v>
      </c>
      <c r="D4491" s="247">
        <f>_xlfn.NORM.DIST($B4491,$B$752,$B$753,1)</f>
        <v>1</v>
      </c>
      <c r="E4491" s="247">
        <f>IF(OR(D4491&lt;$F$757,D4491&gt;$F$758),C4491,"")</f>
        <v>4.4409574407466971E-30</v>
      </c>
      <c r="F4491" s="247" t="str">
        <f>IF(AND(D4491&gt;$F$757,D4491&lt;$F$758),C4491,"")</f>
        <v/>
      </c>
      <c r="G4491" s="247" t="str">
        <f>IF(C4491=MAX($C$761:$C$2761),C4491,"")</f>
        <v/>
      </c>
      <c r="H4491" s="247">
        <f>_xlfn.NORM.DIST(B4491,$F$753,$F$754,0)</f>
        <v>1.3118584072625661E-220</v>
      </c>
      <c r="I4491" s="247" t="str">
        <f>IF(H4491=MAX($H$761:$H$2761),C4491,"")</f>
        <v/>
      </c>
      <c r="J4491" s="247"/>
      <c r="K4491" s="247"/>
      <c r="L4491" s="247"/>
      <c r="M4491" s="247"/>
      <c r="N4491" s="247"/>
      <c r="O4491" s="247"/>
      <c r="P4491" s="247"/>
      <c r="Q4491" s="247"/>
      <c r="R4491" s="247"/>
      <c r="AZ4491" s="259"/>
      <c r="BA4491" s="259">
        <f>BA4490+$BD$753</f>
        <v>23.903999999998412</v>
      </c>
      <c r="BB4491" s="274">
        <f t="shared" si="845"/>
        <v>1.1844701469387034E-3</v>
      </c>
      <c r="BC4491" s="259">
        <f t="shared" si="846"/>
        <v>3.0615274755560213E-6</v>
      </c>
      <c r="BD4491" s="259">
        <f t="shared" si="843"/>
        <v>3.0615274755560213E-6</v>
      </c>
      <c r="BE4491" s="254" t="str">
        <f t="shared" si="844"/>
        <v/>
      </c>
    </row>
    <row r="4492" spans="1:57" ht="20.100000000000001" customHeight="1" x14ac:dyDescent="0.25">
      <c r="A4492" s="248">
        <v>3714</v>
      </c>
      <c r="B4492" s="247">
        <f>$B$755+(A4492*$B$758)</f>
        <v>26095.2917976635</v>
      </c>
      <c r="C4492" s="247">
        <f>_xlfn.NORM.DIST($B4492,$B$752,$B$753,0)</f>
        <v>4.2522744011513636E-30</v>
      </c>
      <c r="D4492" s="247">
        <f>_xlfn.NORM.DIST($B4492,$B$752,$B$753,1)</f>
        <v>1</v>
      </c>
      <c r="E4492" s="247">
        <f>IF(OR(D4492&lt;$F$757,D4492&gt;$F$758),C4492,"")</f>
        <v>4.2522744011513636E-30</v>
      </c>
      <c r="F4492" s="247" t="str">
        <f>IF(AND(D4492&gt;$F$757,D4492&lt;$F$758),C4492,"")</f>
        <v/>
      </c>
      <c r="G4492" s="247" t="str">
        <f>IF(C4492=MAX($C$761:$C$2761),C4492,"")</f>
        <v/>
      </c>
      <c r="H4492" s="247">
        <f>_xlfn.NORM.DIST(B4492,$F$753,$F$754,0)</f>
        <v>1.4882830014918142E-220</v>
      </c>
      <c r="I4492" s="247" t="str">
        <f>IF(H4492=MAX($H$761:$H$2761),C4492,"")</f>
        <v/>
      </c>
      <c r="J4492" s="247"/>
      <c r="K4492" s="247"/>
      <c r="L4492" s="247"/>
      <c r="M4492" s="247"/>
      <c r="N4492" s="247"/>
      <c r="O4492" s="247"/>
      <c r="P4492" s="247"/>
      <c r="Q4492" s="247"/>
      <c r="R4492" s="247"/>
      <c r="AZ4492" s="259"/>
      <c r="BA4492" s="259">
        <f>BA4491+$BD$753</f>
        <v>23.910399999998411</v>
      </c>
      <c r="BB4492" s="274">
        <f t="shared" si="845"/>
        <v>1.1814086194631473E-3</v>
      </c>
      <c r="BC4492" s="259">
        <f t="shared" si="846"/>
        <v>3.053789050915575E-6</v>
      </c>
      <c r="BD4492" s="259">
        <f t="shared" si="843"/>
        <v>3.053789050915575E-6</v>
      </c>
      <c r="BE4492" s="254" t="str">
        <f t="shared" si="844"/>
        <v/>
      </c>
    </row>
    <row r="4493" spans="1:57" ht="20.100000000000001" customHeight="1" x14ac:dyDescent="0.25">
      <c r="A4493" s="247">
        <v>3715</v>
      </c>
      <c r="B4493" s="247">
        <f>$B$755+(A4493*$B$758)</f>
        <v>26104.906864648634</v>
      </c>
      <c r="C4493" s="247">
        <f>_xlfn.NORM.DIST($B4493,$B$752,$B$753,0)</f>
        <v>4.0715427960870019E-30</v>
      </c>
      <c r="D4493" s="247">
        <f>_xlfn.NORM.DIST($B4493,$B$752,$B$753,1)</f>
        <v>1</v>
      </c>
      <c r="E4493" s="247">
        <f>IF(OR(D4493&lt;$F$757,D4493&gt;$F$758),C4493,"")</f>
        <v>4.0715427960870019E-30</v>
      </c>
      <c r="F4493" s="247" t="str">
        <f>IF(AND(D4493&gt;$F$757,D4493&lt;$F$758),C4493,"")</f>
        <v/>
      </c>
      <c r="G4493" s="247" t="str">
        <f>IF(C4493=MAX($C$761:$C$2761),C4493,"")</f>
        <v/>
      </c>
      <c r="H4493" s="247">
        <f>_xlfn.NORM.DIST(B4493,$F$753,$F$754,0)</f>
        <v>1.6884069506055245E-220</v>
      </c>
      <c r="I4493" s="247" t="str">
        <f>IF(H4493=MAX($H$761:$H$2761),C4493,"")</f>
        <v/>
      </c>
      <c r="J4493" s="247"/>
      <c r="K4493" s="247"/>
      <c r="L4493" s="247"/>
      <c r="M4493" s="247"/>
      <c r="N4493" s="247"/>
      <c r="O4493" s="247"/>
      <c r="P4493" s="247"/>
      <c r="Q4493" s="247"/>
      <c r="R4493" s="247"/>
      <c r="AZ4493" s="259"/>
      <c r="BA4493" s="259">
        <f>BA4492+$BD$753</f>
        <v>23.91679999999841</v>
      </c>
      <c r="BB4493" s="274">
        <f t="shared" si="845"/>
        <v>1.1783548304122318E-3</v>
      </c>
      <c r="BC4493" s="259">
        <f t="shared" si="846"/>
        <v>3.0460696407448151E-6</v>
      </c>
      <c r="BD4493" s="259">
        <f t="shared" si="843"/>
        <v>3.0460696407448151E-6</v>
      </c>
      <c r="BE4493" s="254" t="str">
        <f t="shared" si="844"/>
        <v/>
      </c>
    </row>
    <row r="4494" spans="1:57" ht="20.100000000000001" customHeight="1" x14ac:dyDescent="0.25">
      <c r="A4494" s="247">
        <v>3716</v>
      </c>
      <c r="B4494" s="247">
        <f>$B$755+(A4494*$B$758)</f>
        <v>26114.521931633775</v>
      </c>
      <c r="C4494" s="247">
        <f>_xlfn.NORM.DIST($B4494,$B$752,$B$753,0)</f>
        <v>3.8984303314548577E-30</v>
      </c>
      <c r="D4494" s="247">
        <f>_xlfn.NORM.DIST($B4494,$B$752,$B$753,1)</f>
        <v>1</v>
      </c>
      <c r="E4494" s="247">
        <f>IF(OR(D4494&lt;$F$757,D4494&gt;$F$758),C4494,"")</f>
        <v>3.8984303314548577E-30</v>
      </c>
      <c r="F4494" s="247" t="str">
        <f>IF(AND(D4494&gt;$F$757,D4494&lt;$F$758),C4494,"")</f>
        <v/>
      </c>
      <c r="G4494" s="247" t="str">
        <f>IF(C4494=MAX($C$761:$C$2761),C4494,"")</f>
        <v/>
      </c>
      <c r="H4494" s="247">
        <f>_xlfn.NORM.DIST(B4494,$F$753,$F$754,0)</f>
        <v>1.9154101853428467E-220</v>
      </c>
      <c r="I4494" s="247" t="str">
        <f>IF(H4494=MAX($H$761:$H$2761),C4494,"")</f>
        <v/>
      </c>
      <c r="J4494" s="247"/>
      <c r="K4494" s="247"/>
      <c r="L4494" s="247"/>
      <c r="M4494" s="247"/>
      <c r="N4494" s="247"/>
      <c r="O4494" s="247"/>
      <c r="P4494" s="247"/>
      <c r="Q4494" s="247"/>
      <c r="R4494" s="247"/>
      <c r="AZ4494" s="259"/>
      <c r="BA4494" s="259">
        <f>BA4493+$BD$753</f>
        <v>23.92319999999841</v>
      </c>
      <c r="BB4494" s="274">
        <f t="shared" si="845"/>
        <v>1.1753087607714869E-3</v>
      </c>
      <c r="BC4494" s="259">
        <f t="shared" si="846"/>
        <v>3.0383692000341724E-6</v>
      </c>
      <c r="BD4494" s="259">
        <f t="shared" si="843"/>
        <v>3.0383692000341724E-6</v>
      </c>
      <c r="BE4494" s="254" t="str">
        <f t="shared" si="844"/>
        <v/>
      </c>
    </row>
    <row r="4495" spans="1:57" ht="20.100000000000001" customHeight="1" x14ac:dyDescent="0.25">
      <c r="A4495" s="247">
        <v>3717</v>
      </c>
      <c r="B4495" s="247">
        <f>$B$755+(A4495*$B$758)</f>
        <v>26124.136998618909</v>
      </c>
      <c r="C4495" s="247">
        <f>_xlfn.NORM.DIST($B4495,$B$752,$B$753,0)</f>
        <v>3.7326184810372341E-30</v>
      </c>
      <c r="D4495" s="247">
        <f>_xlfn.NORM.DIST($B4495,$B$752,$B$753,1)</f>
        <v>1</v>
      </c>
      <c r="E4495" s="247">
        <f>IF(OR(D4495&lt;$F$757,D4495&gt;$F$758),C4495,"")</f>
        <v>3.7326184810372341E-30</v>
      </c>
      <c r="F4495" s="247" t="str">
        <f>IF(AND(D4495&gt;$F$757,D4495&lt;$F$758),C4495,"")</f>
        <v/>
      </c>
      <c r="G4495" s="247" t="str">
        <f>IF(C4495=MAX($C$761:$C$2761),C4495,"")</f>
        <v/>
      </c>
      <c r="H4495" s="247">
        <f>_xlfn.NORM.DIST(B4495,$F$753,$F$754,0)</f>
        <v>2.1728988242610783E-220</v>
      </c>
      <c r="I4495" s="247" t="str">
        <f>IF(H4495=MAX($H$761:$H$2761),C4495,"")</f>
        <v/>
      </c>
      <c r="J4495" s="247"/>
      <c r="K4495" s="247"/>
      <c r="L4495" s="247"/>
      <c r="M4495" s="247"/>
      <c r="N4495" s="247"/>
      <c r="O4495" s="247"/>
      <c r="P4495" s="247"/>
      <c r="Q4495" s="247"/>
      <c r="R4495" s="247"/>
      <c r="AZ4495" s="259"/>
      <c r="BA4495" s="259">
        <f>BA4494+$BD$753</f>
        <v>23.929599999998409</v>
      </c>
      <c r="BB4495" s="274">
        <f t="shared" si="845"/>
        <v>1.1722703915714528E-3</v>
      </c>
      <c r="BC4495" s="259">
        <f t="shared" si="846"/>
        <v>3.0306876838699214E-6</v>
      </c>
      <c r="BD4495" s="259">
        <f t="shared" si="843"/>
        <v>3.0306876838699214E-6</v>
      </c>
      <c r="BE4495" s="254" t="str">
        <f t="shared" si="844"/>
        <v/>
      </c>
    </row>
    <row r="4496" spans="1:57" ht="20.100000000000001" customHeight="1" x14ac:dyDescent="0.25">
      <c r="A4496" s="247">
        <v>3718</v>
      </c>
      <c r="B4496" s="247">
        <f>$B$755+(A4496*$B$758)</f>
        <v>26133.752065604051</v>
      </c>
      <c r="C4496" s="247">
        <f>_xlfn.NORM.DIST($B4496,$B$752,$B$753,0)</f>
        <v>3.5738019210701545E-30</v>
      </c>
      <c r="D4496" s="247">
        <f>_xlfn.NORM.DIST($B4496,$B$752,$B$753,1)</f>
        <v>1</v>
      </c>
      <c r="E4496" s="247">
        <f>IF(OR(D4496&lt;$F$757,D4496&gt;$F$758),C4496,"")</f>
        <v>3.5738019210701545E-30</v>
      </c>
      <c r="F4496" s="247" t="str">
        <f>IF(AND(D4496&gt;$F$757,D4496&lt;$F$758),C4496,"")</f>
        <v/>
      </c>
      <c r="G4496" s="247" t="str">
        <f>IF(C4496=MAX($C$761:$C$2761),C4496,"")</f>
        <v/>
      </c>
      <c r="H4496" s="247">
        <f>_xlfn.NORM.DIST(B4496,$F$753,$F$754,0)</f>
        <v>2.46496222761111E-220</v>
      </c>
      <c r="I4496" s="247" t="str">
        <f>IF(H4496=MAX($H$761:$H$2761),C4496,"")</f>
        <v/>
      </c>
      <c r="J4496" s="247"/>
      <c r="K4496" s="247"/>
      <c r="L4496" s="247"/>
      <c r="M4496" s="247"/>
      <c r="N4496" s="247"/>
      <c r="O4496" s="247"/>
      <c r="P4496" s="247"/>
      <c r="Q4496" s="247"/>
      <c r="R4496" s="247"/>
      <c r="AZ4496" s="259"/>
      <c r="BA4496" s="259">
        <f>BA4495+$BD$753</f>
        <v>23.935999999998408</v>
      </c>
      <c r="BB4496" s="274">
        <f t="shared" si="845"/>
        <v>1.1692397038875829E-3</v>
      </c>
      <c r="BC4496" s="259">
        <f t="shared" si="846"/>
        <v>3.0230250474376497E-6</v>
      </c>
      <c r="BD4496" s="259">
        <f t="shared" si="843"/>
        <v>3.0230250474376497E-6</v>
      </c>
      <c r="BE4496" s="254" t="str">
        <f t="shared" si="844"/>
        <v/>
      </c>
    </row>
    <row r="4497" spans="1:57" ht="20.100000000000001" customHeight="1" x14ac:dyDescent="0.25">
      <c r="A4497" s="247">
        <v>3719</v>
      </c>
      <c r="B4497" s="247">
        <f>$B$755+(A4497*$B$758)</f>
        <v>26143.367132589185</v>
      </c>
      <c r="C4497" s="247">
        <f>_xlfn.NORM.DIST($B4497,$B$752,$B$753,0)</f>
        <v>3.4216879878300609E-30</v>
      </c>
      <c r="D4497" s="247">
        <f>_xlfn.NORM.DIST($B4497,$B$752,$B$753,1)</f>
        <v>1</v>
      </c>
      <c r="E4497" s="247">
        <f>IF(OR(D4497&lt;$F$757,D4497&gt;$F$758),C4497,"")</f>
        <v>3.4216879878300609E-30</v>
      </c>
      <c r="F4497" s="247" t="str">
        <f>IF(AND(D4497&gt;$F$757,D4497&lt;$F$758),C4497,"")</f>
        <v/>
      </c>
      <c r="G4497" s="247" t="str">
        <f>IF(C4497=MAX($C$761:$C$2761),C4497,"")</f>
        <v/>
      </c>
      <c r="H4497" s="247">
        <f>_xlfn.NORM.DIST(B4497,$F$753,$F$754,0)</f>
        <v>2.7962376802207866E-220</v>
      </c>
      <c r="I4497" s="247" t="str">
        <f>IF(H4497=MAX($H$761:$H$2761),C4497,"")</f>
        <v/>
      </c>
      <c r="J4497" s="247"/>
      <c r="K4497" s="247"/>
      <c r="L4497" s="247"/>
      <c r="M4497" s="247"/>
      <c r="N4497" s="247"/>
      <c r="O4497" s="247"/>
      <c r="P4497" s="247"/>
      <c r="Q4497" s="247"/>
      <c r="R4497" s="247"/>
      <c r="AZ4497" s="259"/>
      <c r="BA4497" s="259">
        <f>BA4496+$BD$753</f>
        <v>23.942399999998408</v>
      </c>
      <c r="BB4497" s="274">
        <f t="shared" si="845"/>
        <v>1.1662166788401452E-3</v>
      </c>
      <c r="BC4497" s="259">
        <f t="shared" si="846"/>
        <v>3.0153812460367857E-6</v>
      </c>
      <c r="BD4497" s="259">
        <f t="shared" si="843"/>
        <v>3.0153812460367857E-6</v>
      </c>
      <c r="BE4497" s="254" t="str">
        <f t="shared" si="844"/>
        <v/>
      </c>
    </row>
    <row r="4498" spans="1:57" ht="20.100000000000001" customHeight="1" x14ac:dyDescent="0.25">
      <c r="A4498" s="247">
        <v>3720</v>
      </c>
      <c r="B4498" s="247">
        <f>$B$755+(A4498*$B$758)</f>
        <v>26152.982199574326</v>
      </c>
      <c r="C4498" s="247">
        <f>_xlfn.NORM.DIST($B4498,$B$752,$B$753,0)</f>
        <v>3.2759961573007113E-30</v>
      </c>
      <c r="D4498" s="247">
        <f>_xlfn.NORM.DIST($B4498,$B$752,$B$753,1)</f>
        <v>1</v>
      </c>
      <c r="E4498" s="247">
        <f>IF(OR(D4498&lt;$F$757,D4498&gt;$F$758),C4498,"")</f>
        <v>3.2759961573007113E-30</v>
      </c>
      <c r="F4498" s="247" t="str">
        <f>IF(AND(D4498&gt;$F$757,D4498&lt;$F$758),C4498,"")</f>
        <v/>
      </c>
      <c r="G4498" s="247" t="str">
        <f>IF(C4498=MAX($C$761:$C$2761),C4498,"")</f>
        <v/>
      </c>
      <c r="H4498" s="247">
        <f>_xlfn.NORM.DIST(B4498,$F$753,$F$754,0)</f>
        <v>3.171983722339315E-220</v>
      </c>
      <c r="I4498" s="247" t="str">
        <f>IF(H4498=MAX($H$761:$H$2761),C4498,"")</f>
        <v/>
      </c>
      <c r="J4498" s="247"/>
      <c r="K4498" s="247"/>
      <c r="L4498" s="247"/>
      <c r="M4498" s="247"/>
      <c r="N4498" s="247"/>
      <c r="O4498" s="247"/>
      <c r="P4498" s="247"/>
      <c r="Q4498" s="247"/>
      <c r="R4498" s="247"/>
      <c r="AZ4498" s="259"/>
      <c r="BA4498" s="259">
        <f>BA4497+$BD$753</f>
        <v>23.948799999998407</v>
      </c>
      <c r="BB4498" s="274">
        <f t="shared" si="845"/>
        <v>1.1632012975941084E-3</v>
      </c>
      <c r="BC4498" s="259">
        <f t="shared" si="846"/>
        <v>3.0077562350461218E-6</v>
      </c>
      <c r="BD4498" s="259">
        <f t="shared" si="843"/>
        <v>3.0077562350461218E-6</v>
      </c>
      <c r="BE4498" s="254" t="str">
        <f t="shared" si="844"/>
        <v/>
      </c>
    </row>
    <row r="4499" spans="1:57" ht="20.100000000000001" customHeight="1" x14ac:dyDescent="0.25">
      <c r="A4499" s="248">
        <v>3721</v>
      </c>
      <c r="B4499" s="247">
        <f>$B$755+(A4499*$B$758)</f>
        <v>26162.59726655946</v>
      </c>
      <c r="C4499" s="247">
        <f>_xlfn.NORM.DIST($B4499,$B$752,$B$753,0)</f>
        <v>3.1364575460359033E-30</v>
      </c>
      <c r="D4499" s="247">
        <f>_xlfn.NORM.DIST($B4499,$B$752,$B$753,1)</f>
        <v>1</v>
      </c>
      <c r="E4499" s="247">
        <f>IF(OR(D4499&lt;$F$757,D4499&gt;$F$758),C4499,"")</f>
        <v>3.1364575460359033E-30</v>
      </c>
      <c r="F4499" s="247" t="str">
        <f>IF(AND(D4499&gt;$F$757,D4499&lt;$F$758),C4499,"")</f>
        <v/>
      </c>
      <c r="G4499" s="247" t="str">
        <f>IF(C4499=MAX($C$761:$C$2761),C4499,"")</f>
        <v/>
      </c>
      <c r="H4499" s="247">
        <f>_xlfn.NORM.DIST(B4499,$F$753,$F$754,0)</f>
        <v>3.5981632833113332E-220</v>
      </c>
      <c r="I4499" s="247" t="str">
        <f>IF(H4499=MAX($H$761:$H$2761),C4499,"")</f>
        <v/>
      </c>
      <c r="J4499" s="247"/>
      <c r="K4499" s="247"/>
      <c r="L4499" s="247"/>
      <c r="M4499" s="247"/>
      <c r="N4499" s="247"/>
      <c r="O4499" s="247"/>
      <c r="P4499" s="247"/>
      <c r="Q4499" s="247"/>
      <c r="R4499" s="247"/>
      <c r="AZ4499" s="259"/>
      <c r="BA4499" s="259">
        <f>BA4498+$BD$753</f>
        <v>23.955199999998406</v>
      </c>
      <c r="BB4499" s="274">
        <f t="shared" si="845"/>
        <v>1.1601935413590623E-3</v>
      </c>
      <c r="BC4499" s="259">
        <f t="shared" si="846"/>
        <v>3.0001499699645797E-6</v>
      </c>
      <c r="BD4499" s="259">
        <f t="shared" si="843"/>
        <v>3.0001499699645797E-6</v>
      </c>
      <c r="BE4499" s="254" t="str">
        <f t="shared" si="844"/>
        <v/>
      </c>
    </row>
    <row r="4500" spans="1:57" ht="20.100000000000001" customHeight="1" x14ac:dyDescent="0.25">
      <c r="A4500" s="247">
        <v>3722</v>
      </c>
      <c r="B4500" s="247">
        <f>$B$755+(A4500*$B$758)</f>
        <v>26172.212333544601</v>
      </c>
      <c r="C4500" s="247">
        <f>_xlfn.NORM.DIST($B4500,$B$752,$B$753,0)</f>
        <v>3.0028144323571528E-30</v>
      </c>
      <c r="D4500" s="247">
        <f>_xlfn.NORM.DIST($B4500,$B$752,$B$753,1)</f>
        <v>1</v>
      </c>
      <c r="E4500" s="247">
        <f>IF(OR(D4500&lt;$F$757,D4500&gt;$F$758),C4500,"")</f>
        <v>3.0028144323571528E-30</v>
      </c>
      <c r="F4500" s="247" t="str">
        <f>IF(AND(D4500&gt;$F$757,D4500&lt;$F$758),C4500,"")</f>
        <v/>
      </c>
      <c r="G4500" s="247" t="str">
        <f>IF(C4500=MAX($C$761:$C$2761),C4500,"")</f>
        <v/>
      </c>
      <c r="H4500" s="247">
        <f>_xlfn.NORM.DIST(B4500,$F$753,$F$754,0)</f>
        <v>4.0815379270025204E-220</v>
      </c>
      <c r="I4500" s="247" t="str">
        <f>IF(H4500=MAX($H$761:$H$2761),C4500,"")</f>
        <v/>
      </c>
      <c r="J4500" s="247"/>
      <c r="K4500" s="247"/>
      <c r="L4500" s="247"/>
      <c r="M4500" s="247"/>
      <c r="N4500" s="247"/>
      <c r="O4500" s="247"/>
      <c r="P4500" s="247"/>
      <c r="Q4500" s="247"/>
      <c r="R4500" s="247"/>
      <c r="AZ4500" s="259"/>
      <c r="BA4500" s="259">
        <f>BA4499+$BD$753</f>
        <v>23.961599999998406</v>
      </c>
      <c r="BB4500" s="274">
        <f t="shared" si="845"/>
        <v>1.1571933913890977E-3</v>
      </c>
      <c r="BC4500" s="259">
        <f t="shared" si="846"/>
        <v>2.9925624063793354E-6</v>
      </c>
      <c r="BD4500" s="259">
        <f t="shared" si="843"/>
        <v>2.9925624063793354E-6</v>
      </c>
      <c r="BE4500" s="254" t="str">
        <f t="shared" si="844"/>
        <v/>
      </c>
    </row>
    <row r="4501" spans="1:57" ht="20.100000000000001" customHeight="1" x14ac:dyDescent="0.25">
      <c r="A4501" s="247">
        <v>3723</v>
      </c>
      <c r="B4501" s="247">
        <f>$B$755+(A4501*$B$758)</f>
        <v>26181.827400529735</v>
      </c>
      <c r="C4501" s="247">
        <f>_xlfn.NORM.DIST($B4501,$B$752,$B$753,0)</f>
        <v>2.8748197970703855E-30</v>
      </c>
      <c r="D4501" s="247">
        <f>_xlfn.NORM.DIST($B4501,$B$752,$B$753,1)</f>
        <v>1</v>
      </c>
      <c r="E4501" s="247">
        <f>IF(OR(D4501&lt;$F$757,D4501&gt;$F$758),C4501,"")</f>
        <v>2.8748197970703855E-30</v>
      </c>
      <c r="F4501" s="247" t="str">
        <f>IF(AND(D4501&gt;$F$757,D4501&lt;$F$758),C4501,"")</f>
        <v/>
      </c>
      <c r="G4501" s="247" t="str">
        <f>IF(C4501=MAX($C$761:$C$2761),C4501,"")</f>
        <v/>
      </c>
      <c r="H4501" s="247">
        <f>_xlfn.NORM.DIST(B4501,$F$753,$F$754,0)</f>
        <v>4.6297746924735912E-220</v>
      </c>
      <c r="I4501" s="247" t="str">
        <f>IF(H4501=MAX($H$761:$H$2761),C4501,"")</f>
        <v/>
      </c>
      <c r="J4501" s="247"/>
      <c r="K4501" s="247"/>
      <c r="L4501" s="247"/>
      <c r="M4501" s="247"/>
      <c r="N4501" s="247"/>
      <c r="O4501" s="247"/>
      <c r="P4501" s="247"/>
      <c r="Q4501" s="247"/>
      <c r="R4501" s="247"/>
      <c r="AZ4501" s="259"/>
      <c r="BA4501" s="259">
        <f>BA4500+$BD$753</f>
        <v>23.967999999998405</v>
      </c>
      <c r="BB4501" s="274">
        <f t="shared" si="845"/>
        <v>1.1542008289827184E-3</v>
      </c>
      <c r="BC4501" s="259">
        <f t="shared" si="846"/>
        <v>2.9849934999868523E-6</v>
      </c>
      <c r="BD4501" s="259">
        <f t="shared" si="843"/>
        <v>2.9849934999868523E-6</v>
      </c>
      <c r="BE4501" s="254" t="str">
        <f t="shared" si="844"/>
        <v/>
      </c>
    </row>
    <row r="4502" spans="1:57" ht="20.100000000000001" customHeight="1" x14ac:dyDescent="0.25">
      <c r="A4502" s="247">
        <v>3724</v>
      </c>
      <c r="B4502" s="247">
        <f>$B$755+(A4502*$B$758)</f>
        <v>26191.442467514877</v>
      </c>
      <c r="C4502" s="247">
        <f>_xlfn.NORM.DIST($B4502,$B$752,$B$753,0)</f>
        <v>2.7522368829085682E-30</v>
      </c>
      <c r="D4502" s="247">
        <f>_xlfn.NORM.DIST($B4502,$B$752,$B$753,1)</f>
        <v>1</v>
      </c>
      <c r="E4502" s="247">
        <f>IF(OR(D4502&lt;$F$757,D4502&gt;$F$758),C4502,"")</f>
        <v>2.7522368829085682E-30</v>
      </c>
      <c r="F4502" s="247" t="str">
        <f>IF(AND(D4502&gt;$F$757,D4502&lt;$F$758),C4502,"")</f>
        <v/>
      </c>
      <c r="G4502" s="247" t="str">
        <f>IF(C4502=MAX($C$761:$C$2761),C4502,"")</f>
        <v/>
      </c>
      <c r="H4502" s="247">
        <f>_xlfn.NORM.DIST(B4502,$F$753,$F$754,0)</f>
        <v>5.2515672112201387E-220</v>
      </c>
      <c r="I4502" s="247" t="str">
        <f>IF(H4502=MAX($H$761:$H$2761),C4502,"")</f>
        <v/>
      </c>
      <c r="J4502" s="247"/>
      <c r="K4502" s="247"/>
      <c r="L4502" s="247"/>
      <c r="M4502" s="247"/>
      <c r="N4502" s="247"/>
      <c r="O4502" s="247"/>
      <c r="P4502" s="247"/>
      <c r="Q4502" s="247"/>
      <c r="R4502" s="247"/>
      <c r="AZ4502" s="259"/>
      <c r="BA4502" s="259">
        <f>BA4501+$BD$753</f>
        <v>23.974399999998404</v>
      </c>
      <c r="BB4502" s="274">
        <f t="shared" si="845"/>
        <v>1.1512158354827315E-3</v>
      </c>
      <c r="BC4502" s="259">
        <f t="shared" si="846"/>
        <v>2.9774432065716311E-6</v>
      </c>
      <c r="BD4502" s="259">
        <f t="shared" si="843"/>
        <v>2.9774432065716311E-6</v>
      </c>
      <c r="BE4502" s="254" t="str">
        <f t="shared" si="844"/>
        <v/>
      </c>
    </row>
    <row r="4503" spans="1:57" ht="20.100000000000001" customHeight="1" x14ac:dyDescent="0.25">
      <c r="A4503" s="247">
        <v>3725</v>
      </c>
      <c r="B4503" s="247">
        <f>$B$755+(A4503*$B$758)</f>
        <v>26201.057534500011</v>
      </c>
      <c r="C4503" s="247">
        <f>_xlfn.NORM.DIST($B4503,$B$752,$B$753,0)</f>
        <v>2.6348387719485214E-30</v>
      </c>
      <c r="D4503" s="247">
        <f>_xlfn.NORM.DIST($B4503,$B$752,$B$753,1)</f>
        <v>1</v>
      </c>
      <c r="E4503" s="247">
        <f>IF(OR(D4503&lt;$F$757,D4503&gt;$F$758),C4503,"")</f>
        <v>2.6348387719485214E-30</v>
      </c>
      <c r="F4503" s="247" t="str">
        <f>IF(AND(D4503&gt;$F$757,D4503&lt;$F$758),C4503,"")</f>
        <v/>
      </c>
      <c r="G4503" s="247" t="str">
        <f>IF(C4503=MAX($C$761:$C$2761),C4503,"")</f>
        <v/>
      </c>
      <c r="H4503" s="247">
        <f>_xlfn.NORM.DIST(B4503,$F$753,$F$754,0)</f>
        <v>5.9567730064679297E-220</v>
      </c>
      <c r="I4503" s="247" t="str">
        <f>IF(H4503=MAX($H$761:$H$2761),C4503,"")</f>
        <v/>
      </c>
      <c r="J4503" s="247"/>
      <c r="K4503" s="247"/>
      <c r="L4503" s="247"/>
      <c r="M4503" s="247"/>
      <c r="N4503" s="247"/>
      <c r="O4503" s="247"/>
      <c r="P4503" s="247"/>
      <c r="Q4503" s="247"/>
      <c r="R4503" s="247"/>
      <c r="AZ4503" s="259"/>
      <c r="BA4503" s="259">
        <f>BA4502+$BD$753</f>
        <v>23.980799999998403</v>
      </c>
      <c r="BB4503" s="274">
        <f t="shared" si="845"/>
        <v>1.1482383922761599E-3</v>
      </c>
      <c r="BC4503" s="259">
        <f t="shared" si="846"/>
        <v>2.9699114820235569E-6</v>
      </c>
      <c r="BD4503" s="259">
        <f t="shared" si="843"/>
        <v>2.9699114820235569E-6</v>
      </c>
      <c r="BE4503" s="254" t="str">
        <f t="shared" si="844"/>
        <v/>
      </c>
    </row>
    <row r="4504" spans="1:57" ht="20.100000000000001" customHeight="1" x14ac:dyDescent="0.25">
      <c r="A4504" s="247">
        <v>3726</v>
      </c>
      <c r="B4504" s="247">
        <f>$B$755+(A4504*$B$758)</f>
        <v>26210.672601485152</v>
      </c>
      <c r="C4504" s="247">
        <f>_xlfn.NORM.DIST($B4504,$B$752,$B$753,0)</f>
        <v>2.5224079802714641E-30</v>
      </c>
      <c r="D4504" s="247">
        <f>_xlfn.NORM.DIST($B4504,$B$752,$B$753,1)</f>
        <v>1</v>
      </c>
      <c r="E4504" s="247">
        <f>IF(OR(D4504&lt;$F$757,D4504&gt;$F$758),C4504,"")</f>
        <v>2.5224079802714641E-30</v>
      </c>
      <c r="F4504" s="247" t="str">
        <f>IF(AND(D4504&gt;$F$757,D4504&lt;$F$758),C4504,"")</f>
        <v/>
      </c>
      <c r="G4504" s="247" t="str">
        <f>IF(C4504=MAX($C$761:$C$2761),C4504,"")</f>
        <v/>
      </c>
      <c r="H4504" s="247">
        <f>_xlfn.NORM.DIST(B4504,$F$753,$F$754,0)</f>
        <v>6.7565691340695846E-220</v>
      </c>
      <c r="I4504" s="247" t="str">
        <f>IF(H4504=MAX($H$761:$H$2761),C4504,"")</f>
        <v/>
      </c>
      <c r="J4504" s="247"/>
      <c r="K4504" s="247"/>
      <c r="L4504" s="247"/>
      <c r="M4504" s="247"/>
      <c r="N4504" s="247"/>
      <c r="O4504" s="247"/>
      <c r="P4504" s="247"/>
      <c r="Q4504" s="247"/>
      <c r="R4504" s="247"/>
      <c r="AZ4504" s="259"/>
      <c r="BA4504" s="259">
        <f>BA4503+$BD$753</f>
        <v>23.987199999998403</v>
      </c>
      <c r="BB4504" s="274">
        <f t="shared" si="845"/>
        <v>1.1452684807941363E-3</v>
      </c>
      <c r="BC4504" s="259">
        <f t="shared" si="846"/>
        <v>2.9623982823374657E-6</v>
      </c>
      <c r="BD4504" s="259">
        <f t="shared" si="843"/>
        <v>2.9623982823374657E-6</v>
      </c>
      <c r="BE4504" s="254" t="str">
        <f t="shared" si="844"/>
        <v/>
      </c>
    </row>
    <row r="4505" spans="1:57" ht="20.100000000000001" customHeight="1" x14ac:dyDescent="0.25">
      <c r="A4505" s="248">
        <v>3727</v>
      </c>
      <c r="B4505" s="247">
        <f>$B$755+(A4505*$B$758)</f>
        <v>26220.287668470286</v>
      </c>
      <c r="C4505" s="247">
        <f>_xlfn.NORM.DIST($B4505,$B$752,$B$753,0)</f>
        <v>2.4147360691729756E-30</v>
      </c>
      <c r="D4505" s="247">
        <f>_xlfn.NORM.DIST($B4505,$B$752,$B$753,1)</f>
        <v>1</v>
      </c>
      <c r="E4505" s="247">
        <f>IF(OR(D4505&lt;$F$757,D4505&gt;$F$758),C4505,"")</f>
        <v>2.4147360691729756E-30</v>
      </c>
      <c r="F4505" s="247" t="str">
        <f>IF(AND(D4505&gt;$F$757,D4505&lt;$F$758),C4505,"")</f>
        <v/>
      </c>
      <c r="G4505" s="247" t="str">
        <f>IF(C4505=MAX($C$761:$C$2761),C4505,"")</f>
        <v/>
      </c>
      <c r="H4505" s="247">
        <f>_xlfn.NORM.DIST(B4505,$F$753,$F$754,0)</f>
        <v>7.6636286123557157E-220</v>
      </c>
      <c r="I4505" s="247" t="str">
        <f>IF(H4505=MAX($H$761:$H$2761),C4505,"")</f>
        <v/>
      </c>
      <c r="J4505" s="247"/>
      <c r="K4505" s="247"/>
      <c r="L4505" s="247"/>
      <c r="M4505" s="247"/>
      <c r="N4505" s="247"/>
      <c r="O4505" s="247"/>
      <c r="P4505" s="247"/>
      <c r="Q4505" s="247"/>
      <c r="R4505" s="247"/>
      <c r="AZ4505" s="259"/>
      <c r="BA4505" s="259">
        <f>BA4504+$BD$753</f>
        <v>23.993599999998402</v>
      </c>
      <c r="BB4505" s="274">
        <f t="shared" si="845"/>
        <v>1.1423060825117989E-3</v>
      </c>
      <c r="BC4505" s="259">
        <f t="shared" si="846"/>
        <v>2.9549035635962305E-6</v>
      </c>
      <c r="BD4505" s="259">
        <f t="shared" si="843"/>
        <v>2.9549035635962305E-6</v>
      </c>
      <c r="BE4505" s="254" t="str">
        <f t="shared" si="844"/>
        <v/>
      </c>
    </row>
    <row r="4506" spans="1:57" ht="20.100000000000001" customHeight="1" x14ac:dyDescent="0.25">
      <c r="A4506" s="247">
        <v>3728</v>
      </c>
      <c r="B4506" s="247">
        <f>$B$755+(A4506*$B$758)</f>
        <v>26229.902735455427</v>
      </c>
      <c r="C4506" s="247">
        <f>_xlfn.NORM.DIST($B4506,$B$752,$B$753,0)</f>
        <v>2.3116232722507424E-30</v>
      </c>
      <c r="D4506" s="247">
        <f>_xlfn.NORM.DIST($B4506,$B$752,$B$753,1)</f>
        <v>1</v>
      </c>
      <c r="E4506" s="247">
        <f>IF(OR(D4506&lt;$F$757,D4506&gt;$F$758),C4506,"")</f>
        <v>2.3116232722507424E-30</v>
      </c>
      <c r="F4506" s="247" t="str">
        <f>IF(AND(D4506&gt;$F$757,D4506&lt;$F$758),C4506,"")</f>
        <v/>
      </c>
      <c r="G4506" s="247" t="str">
        <f>IF(C4506=MAX($C$761:$C$2761),C4506,"")</f>
        <v/>
      </c>
      <c r="H4506" s="247">
        <f>_xlfn.NORM.DIST(B4506,$F$753,$F$754,0)</f>
        <v>8.6923204145474577E-220</v>
      </c>
      <c r="I4506" s="247" t="str">
        <f>IF(H4506=MAX($H$761:$H$2761),C4506,"")</f>
        <v/>
      </c>
      <c r="J4506" s="247"/>
      <c r="K4506" s="247"/>
      <c r="L4506" s="247"/>
      <c r="M4506" s="247"/>
      <c r="N4506" s="247"/>
      <c r="O4506" s="247"/>
      <c r="P4506" s="247"/>
      <c r="Q4506" s="247"/>
      <c r="R4506" s="247"/>
      <c r="AZ4506" s="259"/>
      <c r="BA4506" s="259">
        <f>BA4505+$BD$753</f>
        <v>23.999999999998401</v>
      </c>
      <c r="BB4506" s="274">
        <f t="shared" si="845"/>
        <v>1.1393511789482026E-3</v>
      </c>
      <c r="BC4506" s="259">
        <f t="shared" si="846"/>
        <v>2.9474272819913615E-6</v>
      </c>
      <c r="BD4506" s="259">
        <f t="shared" si="843"/>
        <v>2.9474272819913615E-6</v>
      </c>
      <c r="BE4506" s="254" t="str">
        <f t="shared" si="844"/>
        <v/>
      </c>
    </row>
    <row r="4507" spans="1:57" ht="20.100000000000001" customHeight="1" x14ac:dyDescent="0.25">
      <c r="A4507" s="247">
        <v>3729</v>
      </c>
      <c r="B4507" s="247">
        <f>$B$755+(A4507*$B$758)</f>
        <v>26239.517802440561</v>
      </c>
      <c r="C4507" s="247">
        <f>_xlfn.NORM.DIST($B4507,$B$752,$B$753,0)</f>
        <v>2.2128781377299784E-30</v>
      </c>
      <c r="D4507" s="247">
        <f>_xlfn.NORM.DIST($B4507,$B$752,$B$753,1)</f>
        <v>1</v>
      </c>
      <c r="E4507" s="247">
        <f>IF(OR(D4507&lt;$F$757,D4507&gt;$F$758),C4507,"")</f>
        <v>2.2128781377299784E-30</v>
      </c>
      <c r="F4507" s="247" t="str">
        <f>IF(AND(D4507&gt;$F$757,D4507&lt;$F$758),C4507,"")</f>
        <v/>
      </c>
      <c r="G4507" s="247" t="str">
        <f>IF(C4507=MAX($C$761:$C$2761),C4507,"")</f>
        <v/>
      </c>
      <c r="H4507" s="247">
        <f>_xlfn.NORM.DIST(B4507,$F$753,$F$754,0)</f>
        <v>9.85893616687886E-220</v>
      </c>
      <c r="I4507" s="247" t="str">
        <f>IF(H4507=MAX($H$761:$H$2761),C4507,"")</f>
        <v/>
      </c>
      <c r="J4507" s="247"/>
      <c r="K4507" s="247"/>
      <c r="L4507" s="247"/>
      <c r="M4507" s="247"/>
      <c r="N4507" s="247"/>
      <c r="O4507" s="247"/>
      <c r="P4507" s="247"/>
      <c r="Q4507" s="247"/>
      <c r="R4507" s="247"/>
      <c r="AZ4507" s="259"/>
      <c r="BA4507" s="259">
        <f>BA4506+$BD$753</f>
        <v>24.006399999998401</v>
      </c>
      <c r="BB4507" s="274">
        <f t="shared" si="845"/>
        <v>1.1364037516662113E-3</v>
      </c>
      <c r="BC4507" s="259">
        <f t="shared" si="846"/>
        <v>2.9399693938073936E-6</v>
      </c>
      <c r="BD4507" s="259">
        <f t="shared" si="843"/>
        <v>2.9399693938073936E-6</v>
      </c>
      <c r="BE4507" s="254" t="str">
        <f t="shared" si="844"/>
        <v/>
      </c>
    </row>
    <row r="4508" spans="1:57" ht="20.100000000000001" customHeight="1" x14ac:dyDescent="0.25">
      <c r="A4508" s="247">
        <v>3730</v>
      </c>
      <c r="B4508" s="247">
        <f>$B$755+(A4508*$B$758)</f>
        <v>26249.132869425703</v>
      </c>
      <c r="C4508" s="247">
        <f>_xlfn.NORM.DIST($B4508,$B$752,$B$753,0)</f>
        <v>2.1183171854070093E-30</v>
      </c>
      <c r="D4508" s="247">
        <f>_xlfn.NORM.DIST($B4508,$B$752,$B$753,1)</f>
        <v>1</v>
      </c>
      <c r="E4508" s="247">
        <f>IF(OR(D4508&lt;$F$757,D4508&gt;$F$758),C4508,"")</f>
        <v>2.1183171854070093E-30</v>
      </c>
      <c r="F4508" s="247" t="str">
        <f>IF(AND(D4508&gt;$F$757,D4508&lt;$F$758),C4508,"")</f>
        <v/>
      </c>
      <c r="G4508" s="247" t="str">
        <f>IF(C4508=MAX($C$761:$C$2761),C4508,"")</f>
        <v/>
      </c>
      <c r="H4508" s="247">
        <f>_xlfn.NORM.DIST(B4508,$F$753,$F$754,0)</f>
        <v>1.1181947114421297E-219</v>
      </c>
      <c r="I4508" s="247" t="str">
        <f>IF(H4508=MAX($H$761:$H$2761),C4508,"")</f>
        <v/>
      </c>
      <c r="J4508" s="247"/>
      <c r="K4508" s="247"/>
      <c r="L4508" s="247"/>
      <c r="M4508" s="247"/>
      <c r="N4508" s="247"/>
      <c r="O4508" s="247"/>
      <c r="P4508" s="247"/>
      <c r="Q4508" s="247"/>
      <c r="R4508" s="247"/>
      <c r="AZ4508" s="259"/>
      <c r="BA4508" s="259">
        <f>BA4507+$BD$753</f>
        <v>24.0127999999984</v>
      </c>
      <c r="BB4508" s="274">
        <f t="shared" si="845"/>
        <v>1.1334637822724039E-3</v>
      </c>
      <c r="BC4508" s="259">
        <f t="shared" si="846"/>
        <v>2.9325298554275236E-6</v>
      </c>
      <c r="BD4508" s="259">
        <f t="shared" si="843"/>
        <v>2.9325298554275236E-6</v>
      </c>
      <c r="BE4508" s="254" t="str">
        <f t="shared" si="844"/>
        <v/>
      </c>
    </row>
    <row r="4509" spans="1:57" ht="20.100000000000001" customHeight="1" x14ac:dyDescent="0.25">
      <c r="A4509" s="247">
        <v>3731</v>
      </c>
      <c r="B4509" s="247">
        <f>$B$755+(A4509*$B$758)</f>
        <v>26258.747936410837</v>
      </c>
      <c r="C4509" s="247">
        <f>_xlfn.NORM.DIST($B4509,$B$752,$B$753,0)</f>
        <v>2.0277645776215787E-30</v>
      </c>
      <c r="D4509" s="247">
        <f>_xlfn.NORM.DIST($B4509,$B$752,$B$753,1)</f>
        <v>1</v>
      </c>
      <c r="E4509" s="247">
        <f>IF(OR(D4509&lt;$F$757,D4509&gt;$F$758),C4509,"")</f>
        <v>2.0277645776215787E-30</v>
      </c>
      <c r="F4509" s="247" t="str">
        <f>IF(AND(D4509&gt;$F$757,D4509&lt;$F$758),C4509,"")</f>
        <v/>
      </c>
      <c r="G4509" s="247" t="str">
        <f>IF(C4509=MAX($C$761:$C$2761),C4509,"")</f>
        <v/>
      </c>
      <c r="H4509" s="247">
        <f>_xlfn.NORM.DIST(B4509,$F$753,$F$754,0)</f>
        <v>1.2682295391130435E-219</v>
      </c>
      <c r="I4509" s="247" t="str">
        <f>IF(H4509=MAX($H$761:$H$2761),C4509,"")</f>
        <v/>
      </c>
      <c r="J4509" s="247"/>
      <c r="K4509" s="247"/>
      <c r="L4509" s="247"/>
      <c r="M4509" s="247"/>
      <c r="N4509" s="247"/>
      <c r="O4509" s="247"/>
      <c r="P4509" s="247"/>
      <c r="Q4509" s="247"/>
      <c r="R4509" s="247"/>
      <c r="AZ4509" s="259"/>
      <c r="BA4509" s="259">
        <f>BA4508+$BD$753</f>
        <v>24.019199999998399</v>
      </c>
      <c r="BB4509" s="274">
        <f t="shared" si="845"/>
        <v>1.1305312524169764E-3</v>
      </c>
      <c r="BC4509" s="259">
        <f t="shared" si="846"/>
        <v>2.9251086233377313E-6</v>
      </c>
      <c r="BD4509" s="259">
        <f t="shared" si="843"/>
        <v>2.9251086233377313E-6</v>
      </c>
      <c r="BE4509" s="254" t="str">
        <f t="shared" si="844"/>
        <v/>
      </c>
    </row>
    <row r="4510" spans="1:57" ht="20.100000000000001" customHeight="1" x14ac:dyDescent="0.25">
      <c r="A4510" s="247">
        <v>3732</v>
      </c>
      <c r="B4510" s="247">
        <f>$B$755+(A4510*$B$758)</f>
        <v>26268.363003395978</v>
      </c>
      <c r="C4510" s="247">
        <f>_xlfn.NORM.DIST($B4510,$B$752,$B$753,0)</f>
        <v>1.941051803687276E-30</v>
      </c>
      <c r="D4510" s="247">
        <f>_xlfn.NORM.DIST($B4510,$B$752,$B$753,1)</f>
        <v>1</v>
      </c>
      <c r="E4510" s="247">
        <f>IF(OR(D4510&lt;$F$757,D4510&gt;$F$758),C4510,"")</f>
        <v>1.941051803687276E-30</v>
      </c>
      <c r="F4510" s="247" t="str">
        <f>IF(AND(D4510&gt;$F$757,D4510&lt;$F$758),C4510,"")</f>
        <v/>
      </c>
      <c r="G4510" s="247" t="str">
        <f>IF(C4510=MAX($C$761:$C$2761),C4510,"")</f>
        <v/>
      </c>
      <c r="H4510" s="247">
        <f>_xlfn.NORM.DIST(B4510,$F$753,$F$754,0)</f>
        <v>1.4383724168326242E-219</v>
      </c>
      <c r="I4510" s="247" t="str">
        <f>IF(H4510=MAX($H$761:$H$2761),C4510,"")</f>
        <v/>
      </c>
      <c r="J4510" s="247"/>
      <c r="K4510" s="247"/>
      <c r="L4510" s="247"/>
      <c r="M4510" s="247"/>
      <c r="N4510" s="247"/>
      <c r="O4510" s="247"/>
      <c r="P4510" s="247"/>
      <c r="Q4510" s="247"/>
      <c r="R4510" s="247"/>
      <c r="AZ4510" s="259"/>
      <c r="BA4510" s="259">
        <f>BA4509+$BD$753</f>
        <v>24.025599999998398</v>
      </c>
      <c r="BB4510" s="274">
        <f t="shared" si="845"/>
        <v>1.1276061437936386E-3</v>
      </c>
      <c r="BC4510" s="259">
        <f t="shared" si="846"/>
        <v>2.9177056541144185E-6</v>
      </c>
      <c r="BD4510" s="259">
        <f t="shared" si="843"/>
        <v>2.9177056541144185E-6</v>
      </c>
      <c r="BE4510" s="254" t="str">
        <f t="shared" si="844"/>
        <v/>
      </c>
    </row>
    <row r="4511" spans="1:57" ht="20.100000000000001" customHeight="1" x14ac:dyDescent="0.25">
      <c r="A4511" s="247">
        <v>3733</v>
      </c>
      <c r="B4511" s="247">
        <f>$B$755+(A4511*$B$758)</f>
        <v>26277.978070381112</v>
      </c>
      <c r="C4511" s="247">
        <f>_xlfn.NORM.DIST($B4511,$B$752,$B$753,0)</f>
        <v>1.8580173772368894E-30</v>
      </c>
      <c r="D4511" s="247">
        <f>_xlfn.NORM.DIST($B4511,$B$752,$B$753,1)</f>
        <v>1</v>
      </c>
      <c r="E4511" s="247">
        <f>IF(OR(D4511&lt;$F$757,D4511&gt;$F$758),C4511,"")</f>
        <v>1.8580173772368894E-30</v>
      </c>
      <c r="F4511" s="247" t="str">
        <f>IF(AND(D4511&gt;$F$757,D4511&lt;$F$758),C4511,"")</f>
        <v/>
      </c>
      <c r="G4511" s="247" t="str">
        <f>IF(C4511=MAX($C$761:$C$2761),C4511,"")</f>
        <v/>
      </c>
      <c r="H4511" s="247">
        <f>_xlfn.NORM.DIST(B4511,$F$753,$F$754,0)</f>
        <v>1.6313151865025523E-219</v>
      </c>
      <c r="I4511" s="247" t="str">
        <f>IF(H4511=MAX($H$761:$H$2761),C4511,"")</f>
        <v/>
      </c>
      <c r="J4511" s="247"/>
      <c r="K4511" s="247"/>
      <c r="L4511" s="247"/>
      <c r="M4511" s="247"/>
      <c r="N4511" s="247"/>
      <c r="O4511" s="247"/>
      <c r="P4511" s="247"/>
      <c r="Q4511" s="247"/>
      <c r="R4511" s="247"/>
      <c r="AZ4511" s="259"/>
      <c r="BA4511" s="259">
        <f>BA4510+$BD$753</f>
        <v>24.031999999998398</v>
      </c>
      <c r="BB4511" s="274">
        <f t="shared" si="845"/>
        <v>1.1246884381395242E-3</v>
      </c>
      <c r="BC4511" s="259">
        <f t="shared" si="846"/>
        <v>2.9103209044387211E-6</v>
      </c>
      <c r="BD4511" s="259">
        <f t="shared" si="843"/>
        <v>2.9103209044387211E-6</v>
      </c>
      <c r="BE4511" s="254" t="str">
        <f t="shared" si="844"/>
        <v/>
      </c>
    </row>
    <row r="4512" spans="1:57" ht="20.100000000000001" customHeight="1" x14ac:dyDescent="0.25">
      <c r="A4512" s="248">
        <v>3734</v>
      </c>
      <c r="B4512" s="247">
        <f>$B$755+(A4512*$B$758)</f>
        <v>26287.593137366253</v>
      </c>
      <c r="C4512" s="247">
        <f>_xlfn.NORM.DIST($B4512,$B$752,$B$753,0)</f>
        <v>1.7785065459566917E-30</v>
      </c>
      <c r="D4512" s="247">
        <f>_xlfn.NORM.DIST($B4512,$B$752,$B$753,1)</f>
        <v>1</v>
      </c>
      <c r="E4512" s="247">
        <f>IF(OR(D4512&lt;$F$757,D4512&gt;$F$758),C4512,"")</f>
        <v>1.7785065459566917E-30</v>
      </c>
      <c r="F4512" s="247" t="str">
        <f>IF(AND(D4512&gt;$F$757,D4512&lt;$F$758),C4512,"")</f>
        <v/>
      </c>
      <c r="G4512" s="247" t="str">
        <f>IF(C4512=MAX($C$761:$C$2761),C4512,"")</f>
        <v/>
      </c>
      <c r="H4512" s="247">
        <f>_xlfn.NORM.DIST(B4512,$F$753,$F$754,0)</f>
        <v>1.8501096293869656E-219</v>
      </c>
      <c r="I4512" s="247" t="str">
        <f>IF(H4512=MAX($H$761:$H$2761),C4512,"")</f>
        <v/>
      </c>
      <c r="J4512" s="247"/>
      <c r="K4512" s="247"/>
      <c r="L4512" s="247"/>
      <c r="M4512" s="247"/>
      <c r="N4512" s="247"/>
      <c r="O4512" s="247"/>
      <c r="P4512" s="247"/>
      <c r="Q4512" s="247"/>
      <c r="R4512" s="247"/>
      <c r="AZ4512" s="259"/>
      <c r="BA4512" s="259">
        <f>BA4511+$BD$753</f>
        <v>24.038399999998397</v>
      </c>
      <c r="BB4512" s="274">
        <f t="shared" si="845"/>
        <v>1.1217781172350855E-3</v>
      </c>
      <c r="BC4512" s="259">
        <f t="shared" si="846"/>
        <v>2.9029543310882689E-6</v>
      </c>
      <c r="BD4512" s="259">
        <f t="shared" si="843"/>
        <v>2.9029543310882689E-6</v>
      </c>
      <c r="BE4512" s="254" t="str">
        <f t="shared" si="844"/>
        <v/>
      </c>
    </row>
    <row r="4513" spans="1:57" ht="20.100000000000001" customHeight="1" x14ac:dyDescent="0.25">
      <c r="A4513" s="247">
        <v>3735</v>
      </c>
      <c r="B4513" s="247">
        <f>$B$755+(A4513*$B$758)</f>
        <v>26297.208204351387</v>
      </c>
      <c r="C4513" s="247">
        <f>_xlfn.NORM.DIST($B4513,$B$752,$B$753,0)</f>
        <v>1.7023710132093056E-30</v>
      </c>
      <c r="D4513" s="247">
        <f>_xlfn.NORM.DIST($B4513,$B$752,$B$753,1)</f>
        <v>1</v>
      </c>
      <c r="E4513" s="247">
        <f>IF(OR(D4513&lt;$F$757,D4513&gt;$F$758),C4513,"")</f>
        <v>1.7023710132093056E-30</v>
      </c>
      <c r="F4513" s="247" t="str">
        <f>IF(AND(D4513&gt;$F$757,D4513&lt;$F$758),C4513,"")</f>
        <v/>
      </c>
      <c r="G4513" s="247" t="str">
        <f>IF(C4513=MAX($C$761:$C$2761),C4513,"")</f>
        <v/>
      </c>
      <c r="H4513" s="247">
        <f>_xlfn.NORM.DIST(B4513,$F$753,$F$754,0)</f>
        <v>2.0982155398410716E-219</v>
      </c>
      <c r="I4513" s="247" t="str">
        <f>IF(H4513=MAX($H$761:$H$2761),C4513,"")</f>
        <v/>
      </c>
      <c r="J4513" s="247"/>
      <c r="K4513" s="247"/>
      <c r="L4513" s="247"/>
      <c r="M4513" s="247"/>
      <c r="N4513" s="247"/>
      <c r="O4513" s="247"/>
      <c r="P4513" s="247"/>
      <c r="Q4513" s="247"/>
      <c r="R4513" s="247"/>
      <c r="AZ4513" s="259"/>
      <c r="BA4513" s="259">
        <f>BA4512+$BD$753</f>
        <v>24.044799999998396</v>
      </c>
      <c r="BB4513" s="274">
        <f t="shared" si="845"/>
        <v>1.1188751629039972E-3</v>
      </c>
      <c r="BC4513" s="259">
        <f t="shared" si="846"/>
        <v>2.895605890935668E-6</v>
      </c>
      <c r="BD4513" s="259">
        <f t="shared" si="843"/>
        <v>2.895605890935668E-6</v>
      </c>
      <c r="BE4513" s="254" t="str">
        <f t="shared" si="844"/>
        <v/>
      </c>
    </row>
    <row r="4514" spans="1:57" ht="20.100000000000001" customHeight="1" x14ac:dyDescent="0.25">
      <c r="A4514" s="247">
        <v>3736</v>
      </c>
      <c r="B4514" s="247">
        <f>$B$755+(A4514*$B$758)</f>
        <v>26306.823271336529</v>
      </c>
      <c r="C4514" s="247">
        <f>_xlfn.NORM.DIST($B4514,$B$752,$B$753,0)</f>
        <v>1.6294686710608382E-30</v>
      </c>
      <c r="D4514" s="247">
        <f>_xlfn.NORM.DIST($B4514,$B$752,$B$753,1)</f>
        <v>1</v>
      </c>
      <c r="E4514" s="247">
        <f>IF(OR(D4514&lt;$F$757,D4514&gt;$F$758),C4514,"")</f>
        <v>1.6294686710608382E-30</v>
      </c>
      <c r="F4514" s="247" t="str">
        <f>IF(AND(D4514&gt;$F$757,D4514&lt;$F$758),C4514,"")</f>
        <v/>
      </c>
      <c r="G4514" s="247" t="str">
        <f>IF(C4514=MAX($C$761:$C$2761),C4514,"")</f>
        <v/>
      </c>
      <c r="H4514" s="247">
        <f>_xlfn.NORM.DIST(B4514,$F$753,$F$754,0)</f>
        <v>2.3795552123670783E-219</v>
      </c>
      <c r="I4514" s="247" t="str">
        <f>IF(H4514=MAX($H$761:$H$2761),C4514,"")</f>
        <v/>
      </c>
      <c r="J4514" s="247"/>
      <c r="K4514" s="247"/>
      <c r="L4514" s="247"/>
      <c r="M4514" s="247"/>
      <c r="N4514" s="247"/>
      <c r="O4514" s="247"/>
      <c r="P4514" s="247"/>
      <c r="Q4514" s="247"/>
      <c r="R4514" s="247"/>
      <c r="AZ4514" s="259"/>
      <c r="BA4514" s="259">
        <f>BA4513+$BD$753</f>
        <v>24.051199999998396</v>
      </c>
      <c r="BB4514" s="274">
        <f t="shared" si="845"/>
        <v>1.1159795570130616E-3</v>
      </c>
      <c r="BC4514" s="259">
        <f t="shared" si="846"/>
        <v>2.8882755409508857E-6</v>
      </c>
      <c r="BD4514" s="259">
        <f t="shared" si="843"/>
        <v>2.8882755409508857E-6</v>
      </c>
      <c r="BE4514" s="254" t="str">
        <f t="shared" si="844"/>
        <v/>
      </c>
    </row>
    <row r="4515" spans="1:57" ht="20.100000000000001" customHeight="1" x14ac:dyDescent="0.25">
      <c r="A4515" s="247">
        <v>3737</v>
      </c>
      <c r="B4515" s="247">
        <f>$B$755+(A4515*$B$758)</f>
        <v>26316.438338321663</v>
      </c>
      <c r="C4515" s="247">
        <f>_xlfn.NORM.DIST($B4515,$B$752,$B$753,0)</f>
        <v>1.5596633442511738E-30</v>
      </c>
      <c r="D4515" s="247">
        <f>_xlfn.NORM.DIST($B4515,$B$752,$B$753,1)</f>
        <v>1</v>
      </c>
      <c r="E4515" s="247">
        <f>IF(OR(D4515&lt;$F$757,D4515&gt;$F$758),C4515,"")</f>
        <v>1.5596633442511738E-30</v>
      </c>
      <c r="F4515" s="247" t="str">
        <f>IF(AND(D4515&gt;$F$757,D4515&lt;$F$758),C4515,"")</f>
        <v/>
      </c>
      <c r="G4515" s="247" t="str">
        <f>IF(C4515=MAX($C$761:$C$2761),C4515,"")</f>
        <v/>
      </c>
      <c r="H4515" s="247">
        <f>_xlfn.NORM.DIST(B4515,$F$753,$F$754,0)</f>
        <v>2.6985751965828774E-219</v>
      </c>
      <c r="I4515" s="247" t="str">
        <f>IF(H4515=MAX($H$761:$H$2761),C4515,"")</f>
        <v/>
      </c>
      <c r="J4515" s="247"/>
      <c r="K4515" s="247"/>
      <c r="L4515" s="247"/>
      <c r="M4515" s="247"/>
      <c r="N4515" s="247"/>
      <c r="O4515" s="247"/>
      <c r="P4515" s="247"/>
      <c r="Q4515" s="247"/>
      <c r="R4515" s="247"/>
      <c r="AZ4515" s="259"/>
      <c r="BA4515" s="259">
        <f>BA4514+$BD$753</f>
        <v>24.057599999998395</v>
      </c>
      <c r="BB4515" s="274">
        <f t="shared" si="845"/>
        <v>1.1130912814721107E-3</v>
      </c>
      <c r="BC4515" s="259">
        <f t="shared" si="846"/>
        <v>2.8809632382025517E-6</v>
      </c>
      <c r="BD4515" s="259">
        <f t="shared" si="843"/>
        <v>2.8809632382025517E-6</v>
      </c>
      <c r="BE4515" s="254" t="str">
        <f t="shared" si="844"/>
        <v/>
      </c>
    </row>
    <row r="4516" spans="1:57" ht="20.100000000000001" customHeight="1" x14ac:dyDescent="0.25">
      <c r="A4516" s="247">
        <v>3738</v>
      </c>
      <c r="B4516" s="247">
        <f>$B$755+(A4516*$B$758)</f>
        <v>26326.053405306804</v>
      </c>
      <c r="C4516" s="247">
        <f>_xlfn.NORM.DIST($B4516,$B$752,$B$753,0)</f>
        <v>1.4928245446612218E-30</v>
      </c>
      <c r="D4516" s="247">
        <f>_xlfn.NORM.DIST($B4516,$B$752,$B$753,1)</f>
        <v>1</v>
      </c>
      <c r="E4516" s="247">
        <f>IF(OR(D4516&lt;$F$757,D4516&gt;$F$758),C4516,"")</f>
        <v>1.4928245446612218E-30</v>
      </c>
      <c r="F4516" s="247" t="str">
        <f>IF(AND(D4516&gt;$F$757,D4516&lt;$F$758),C4516,"")</f>
        <v/>
      </c>
      <c r="G4516" s="247" t="str">
        <f>IF(C4516=MAX($C$761:$C$2761),C4516,"")</f>
        <v/>
      </c>
      <c r="H4516" s="247">
        <f>_xlfn.NORM.DIST(B4516,$F$753,$F$754,0)</f>
        <v>3.0603162884255378E-219</v>
      </c>
      <c r="I4516" s="247" t="str">
        <f>IF(H4516=MAX($H$761:$H$2761),C4516,"")</f>
        <v/>
      </c>
      <c r="J4516" s="247"/>
      <c r="K4516" s="247"/>
      <c r="L4516" s="247"/>
      <c r="M4516" s="247"/>
      <c r="N4516" s="247"/>
      <c r="O4516" s="247"/>
      <c r="P4516" s="247"/>
      <c r="Q4516" s="247"/>
      <c r="R4516" s="247"/>
      <c r="AZ4516" s="259"/>
      <c r="BA4516" s="259">
        <f>BA4515+$BD$753</f>
        <v>24.063999999998394</v>
      </c>
      <c r="BB4516" s="274">
        <f t="shared" si="845"/>
        <v>1.1102103182339081E-3</v>
      </c>
      <c r="BC4516" s="259">
        <f t="shared" si="846"/>
        <v>2.8736689398553561E-6</v>
      </c>
      <c r="BD4516" s="259">
        <f t="shared" si="843"/>
        <v>2.8736689398553561E-6</v>
      </c>
      <c r="BE4516" s="254" t="str">
        <f t="shared" si="844"/>
        <v/>
      </c>
    </row>
    <row r="4517" spans="1:57" ht="20.100000000000001" customHeight="1" x14ac:dyDescent="0.25">
      <c r="A4517" s="247">
        <v>3739</v>
      </c>
      <c r="B4517" s="247">
        <f>$B$755+(A4517*$B$758)</f>
        <v>26335.668472291938</v>
      </c>
      <c r="C4517" s="247">
        <f>_xlfn.NORM.DIST($B4517,$B$752,$B$753,0)</f>
        <v>1.4288272358521789E-30</v>
      </c>
      <c r="D4517" s="247">
        <f>_xlfn.NORM.DIST($B4517,$B$752,$B$753,1)</f>
        <v>1</v>
      </c>
      <c r="E4517" s="247">
        <f>IF(OR(D4517&lt;$F$757,D4517&gt;$F$758),C4517,"")</f>
        <v>1.4288272358521789E-30</v>
      </c>
      <c r="F4517" s="247" t="str">
        <f>IF(AND(D4517&gt;$F$757,D4517&lt;$F$758),C4517,"")</f>
        <v/>
      </c>
      <c r="G4517" s="247" t="str">
        <f>IF(C4517=MAX($C$761:$C$2761),C4517,"")</f>
        <v/>
      </c>
      <c r="H4517" s="247">
        <f>_xlfn.NORM.DIST(B4517,$F$753,$F$754,0)</f>
        <v>3.4704928547806851E-219</v>
      </c>
      <c r="I4517" s="247" t="str">
        <f>IF(H4517=MAX($H$761:$H$2761),C4517,"")</f>
        <v/>
      </c>
      <c r="J4517" s="247"/>
      <c r="K4517" s="247"/>
      <c r="L4517" s="247"/>
      <c r="M4517" s="247"/>
      <c r="N4517" s="247"/>
      <c r="O4517" s="247"/>
      <c r="P4517" s="247"/>
      <c r="Q4517" s="247"/>
      <c r="R4517" s="247"/>
      <c r="AZ4517" s="259"/>
      <c r="BA4517" s="259">
        <f>BA4516+$BD$753</f>
        <v>24.070399999998394</v>
      </c>
      <c r="BB4517" s="274">
        <f t="shared" si="845"/>
        <v>1.1073366492940528E-3</v>
      </c>
      <c r="BC4517" s="259">
        <f t="shared" si="846"/>
        <v>2.866392603173085E-6</v>
      </c>
      <c r="BD4517" s="259">
        <f t="shared" si="843"/>
        <v>2.866392603173085E-6</v>
      </c>
      <c r="BE4517" s="254" t="str">
        <f t="shared" si="844"/>
        <v/>
      </c>
    </row>
    <row r="4518" spans="1:57" ht="20.100000000000001" customHeight="1" x14ac:dyDescent="0.25">
      <c r="A4518" s="248">
        <v>3740</v>
      </c>
      <c r="B4518" s="247">
        <f>$B$755+(A4518*$B$758)</f>
        <v>26345.283539277079</v>
      </c>
      <c r="C4518" s="247">
        <f>_xlfn.NORM.DIST($B4518,$B$752,$B$753,0)</f>
        <v>1.3675516072662079E-30</v>
      </c>
      <c r="D4518" s="247">
        <f>_xlfn.NORM.DIST($B4518,$B$752,$B$753,1)</f>
        <v>1</v>
      </c>
      <c r="E4518" s="247">
        <f>IF(OR(D4518&lt;$F$757,D4518&gt;$F$758),C4518,"")</f>
        <v>1.3675516072662079E-30</v>
      </c>
      <c r="F4518" s="247" t="str">
        <f>IF(AND(D4518&gt;$F$757,D4518&lt;$F$758),C4518,"")</f>
        <v/>
      </c>
      <c r="G4518" s="247" t="str">
        <f>IF(C4518=MAX($C$761:$C$2761),C4518,"")</f>
        <v/>
      </c>
      <c r="H4518" s="247">
        <f>_xlfn.NORM.DIST(B4518,$F$753,$F$754,0)</f>
        <v>3.9355827347159391E-219</v>
      </c>
      <c r="I4518" s="247" t="str">
        <f>IF(H4518=MAX($H$761:$H$2761),C4518,"")</f>
        <v/>
      </c>
      <c r="J4518" s="247"/>
      <c r="K4518" s="247"/>
      <c r="L4518" s="247"/>
      <c r="M4518" s="247"/>
      <c r="N4518" s="247"/>
      <c r="O4518" s="247"/>
      <c r="P4518" s="247"/>
      <c r="Q4518" s="247"/>
      <c r="R4518" s="247"/>
      <c r="AZ4518" s="259"/>
      <c r="BA4518" s="259">
        <f>BA4517+$BD$753</f>
        <v>24.076799999998393</v>
      </c>
      <c r="BB4518" s="274">
        <f t="shared" si="845"/>
        <v>1.1044702566908797E-3</v>
      </c>
      <c r="BC4518" s="259">
        <f t="shared" si="846"/>
        <v>2.8591341855079954E-6</v>
      </c>
      <c r="BD4518" s="259">
        <f t="shared" si="843"/>
        <v>2.8591341855079954E-6</v>
      </c>
      <c r="BE4518" s="254" t="str">
        <f t="shared" si="844"/>
        <v/>
      </c>
    </row>
    <row r="4519" spans="1:57" ht="20.100000000000001" customHeight="1" x14ac:dyDescent="0.25">
      <c r="A4519" s="247">
        <v>3741</v>
      </c>
      <c r="B4519" s="247">
        <f>$B$755+(A4519*$B$758)</f>
        <v>26354.898606262213</v>
      </c>
      <c r="C4519" s="247">
        <f>_xlfn.NORM.DIST($B4519,$B$752,$B$753,0)</f>
        <v>1.3088828576969578E-30</v>
      </c>
      <c r="D4519" s="247">
        <f>_xlfn.NORM.DIST($B4519,$B$752,$B$753,1)</f>
        <v>1</v>
      </c>
      <c r="E4519" s="247">
        <f>IF(OR(D4519&lt;$F$757,D4519&gt;$F$758),C4519,"")</f>
        <v>1.3088828576969578E-30</v>
      </c>
      <c r="F4519" s="247" t="str">
        <f>IF(AND(D4519&gt;$F$757,D4519&lt;$F$758),C4519,"")</f>
        <v/>
      </c>
      <c r="G4519" s="247" t="str">
        <f>IF(C4519=MAX($C$761:$C$2761),C4519,"")</f>
        <v/>
      </c>
      <c r="H4519" s="247">
        <f>_xlfn.NORM.DIST(B4519,$F$753,$F$754,0)</f>
        <v>4.4629291258892781E-219</v>
      </c>
      <c r="I4519" s="247" t="str">
        <f>IF(H4519=MAX($H$761:$H$2761),C4519,"")</f>
        <v/>
      </c>
      <c r="J4519" s="247"/>
      <c r="K4519" s="247"/>
      <c r="L4519" s="247"/>
      <c r="M4519" s="247"/>
      <c r="N4519" s="247"/>
      <c r="O4519" s="247"/>
      <c r="P4519" s="247"/>
      <c r="Q4519" s="247"/>
      <c r="R4519" s="247"/>
      <c r="AZ4519" s="259"/>
      <c r="BA4519" s="259">
        <f>BA4518+$BD$753</f>
        <v>24.083199999998392</v>
      </c>
      <c r="BB4519" s="274">
        <f t="shared" si="845"/>
        <v>1.1016111225053717E-3</v>
      </c>
      <c r="BC4519" s="259">
        <f t="shared" si="846"/>
        <v>2.8518936443227162E-6</v>
      </c>
      <c r="BD4519" s="259">
        <f t="shared" si="843"/>
        <v>2.8518936443227162E-6</v>
      </c>
      <c r="BE4519" s="254" t="str">
        <f t="shared" si="844"/>
        <v/>
      </c>
    </row>
    <row r="4520" spans="1:57" ht="20.100000000000001" customHeight="1" x14ac:dyDescent="0.25">
      <c r="A4520" s="247">
        <v>3742</v>
      </c>
      <c r="B4520" s="247">
        <f>$B$755+(A4520*$B$758)</f>
        <v>26364.513673247355</v>
      </c>
      <c r="C4520" s="247">
        <f>_xlfn.NORM.DIST($B4520,$B$752,$B$753,0)</f>
        <v>1.2527109876514921E-30</v>
      </c>
      <c r="D4520" s="247">
        <f>_xlfn.NORM.DIST($B4520,$B$752,$B$753,1)</f>
        <v>1</v>
      </c>
      <c r="E4520" s="247">
        <f>IF(OR(D4520&lt;$F$757,D4520&gt;$F$758),C4520,"")</f>
        <v>1.2527109876514921E-30</v>
      </c>
      <c r="F4520" s="247" t="str">
        <f>IF(AND(D4520&gt;$F$757,D4520&lt;$F$758),C4520,"")</f>
        <v/>
      </c>
      <c r="G4520" s="247" t="str">
        <f>IF(C4520=MAX($C$761:$C$2761),C4520,"")</f>
        <v/>
      </c>
      <c r="H4520" s="247">
        <f>_xlfn.NORM.DIST(B4520,$F$753,$F$754,0)</f>
        <v>5.0608560520873988E-219</v>
      </c>
      <c r="I4520" s="247" t="str">
        <f>IF(H4520=MAX($H$761:$H$2761),C4520,"")</f>
        <v/>
      </c>
      <c r="J4520" s="247"/>
      <c r="K4520" s="247"/>
      <c r="L4520" s="247"/>
      <c r="M4520" s="247"/>
      <c r="N4520" s="247"/>
      <c r="O4520" s="247"/>
      <c r="P4520" s="247"/>
      <c r="Q4520" s="247"/>
      <c r="R4520" s="247"/>
      <c r="AZ4520" s="259"/>
      <c r="BA4520" s="259">
        <f>BA4519+$BD$753</f>
        <v>24.089599999998391</v>
      </c>
      <c r="BB4520" s="274">
        <f t="shared" si="845"/>
        <v>1.098759228861049E-3</v>
      </c>
      <c r="BC4520" s="259">
        <f t="shared" si="846"/>
        <v>2.8446709371611912E-6</v>
      </c>
      <c r="BD4520" s="259">
        <f t="shared" si="843"/>
        <v>2.8446709371611912E-6</v>
      </c>
      <c r="BE4520" s="254" t="str">
        <f t="shared" si="844"/>
        <v/>
      </c>
    </row>
    <row r="4521" spans="1:57" ht="20.100000000000001" customHeight="1" x14ac:dyDescent="0.25">
      <c r="A4521" s="247">
        <v>3743</v>
      </c>
      <c r="B4521" s="247">
        <f>$B$755+(A4521*$B$758)</f>
        <v>26374.128740232489</v>
      </c>
      <c r="C4521" s="247">
        <f>_xlfn.NORM.DIST($B4521,$B$752,$B$753,0)</f>
        <v>1.1989306002431623E-30</v>
      </c>
      <c r="D4521" s="247">
        <f>_xlfn.NORM.DIST($B4521,$B$752,$B$753,1)</f>
        <v>1</v>
      </c>
      <c r="E4521" s="247">
        <f>IF(OR(D4521&lt;$F$757,D4521&gt;$F$758),C4521,"")</f>
        <v>1.1989306002431623E-30</v>
      </c>
      <c r="F4521" s="247" t="str">
        <f>IF(AND(D4521&gt;$F$757,D4521&lt;$F$758),C4521,"")</f>
        <v/>
      </c>
      <c r="G4521" s="247" t="str">
        <f>IF(C4521=MAX($C$761:$C$2761),C4521,"")</f>
        <v/>
      </c>
      <c r="H4521" s="247">
        <f>_xlfn.NORM.DIST(B4521,$F$753,$F$754,0)</f>
        <v>5.7387992200978481E-219</v>
      </c>
      <c r="I4521" s="247" t="str">
        <f>IF(H4521=MAX($H$761:$H$2761),C4521,"")</f>
        <v/>
      </c>
      <c r="J4521" s="247"/>
      <c r="K4521" s="247"/>
      <c r="L4521" s="247"/>
      <c r="M4521" s="247"/>
      <c r="N4521" s="247"/>
      <c r="O4521" s="247"/>
      <c r="P4521" s="247"/>
      <c r="Q4521" s="247"/>
      <c r="R4521" s="247"/>
      <c r="AZ4521" s="259"/>
      <c r="BA4521" s="259">
        <f>BA4520+$BD$753</f>
        <v>24.095999999998391</v>
      </c>
      <c r="BB4521" s="274">
        <f t="shared" si="845"/>
        <v>1.0959145579238878E-3</v>
      </c>
      <c r="BC4521" s="259">
        <f t="shared" si="846"/>
        <v>2.8374660216697132E-6</v>
      </c>
      <c r="BD4521" s="259">
        <f t="shared" si="843"/>
        <v>2.8374660216697132E-6</v>
      </c>
      <c r="BE4521" s="254" t="str">
        <f t="shared" si="844"/>
        <v/>
      </c>
    </row>
    <row r="4522" spans="1:57" ht="20.100000000000001" customHeight="1" x14ac:dyDescent="0.25">
      <c r="A4522" s="247">
        <v>3744</v>
      </c>
      <c r="B4522" s="247">
        <f>$B$755+(A4522*$B$758)</f>
        <v>26383.74380721763</v>
      </c>
      <c r="C4522" s="247">
        <f>_xlfn.NORM.DIST($B4522,$B$752,$B$753,0)</f>
        <v>1.1474407102669404E-30</v>
      </c>
      <c r="D4522" s="247">
        <f>_xlfn.NORM.DIST($B4522,$B$752,$B$753,1)</f>
        <v>1</v>
      </c>
      <c r="E4522" s="247">
        <f>IF(OR(D4522&lt;$F$757,D4522&gt;$F$758),C4522,"")</f>
        <v>1.1474407102669404E-30</v>
      </c>
      <c r="F4522" s="247" t="str">
        <f>IF(AND(D4522&gt;$F$757,D4522&lt;$F$758),C4522,"")</f>
        <v/>
      </c>
      <c r="G4522" s="247" t="str">
        <f>IF(C4522=MAX($C$761:$C$2761),C4522,"")</f>
        <v/>
      </c>
      <c r="H4522" s="247">
        <f>_xlfn.NORM.DIST(B4522,$F$753,$F$754,0)</f>
        <v>6.507454314603439E-219</v>
      </c>
      <c r="I4522" s="247" t="str">
        <f>IF(H4522=MAX($H$761:$H$2761),C4522,"")</f>
        <v/>
      </c>
      <c r="J4522" s="247"/>
      <c r="K4522" s="247"/>
      <c r="L4522" s="247"/>
      <c r="M4522" s="247"/>
      <c r="N4522" s="247"/>
      <c r="O4522" s="247"/>
      <c r="P4522" s="247"/>
      <c r="Q4522" s="247"/>
      <c r="R4522" s="247"/>
      <c r="AZ4522" s="259"/>
      <c r="BA4522" s="259">
        <f>BA4521+$BD$753</f>
        <v>24.10239999999839</v>
      </c>
      <c r="BB4522" s="274">
        <f t="shared" si="845"/>
        <v>1.0930770919022181E-3</v>
      </c>
      <c r="BC4522" s="259">
        <f t="shared" si="846"/>
        <v>2.8302788555947551E-6</v>
      </c>
      <c r="BD4522" s="259">
        <f t="shared" si="843"/>
        <v>2.8302788555947551E-6</v>
      </c>
      <c r="BE4522" s="254" t="str">
        <f t="shared" si="844"/>
        <v/>
      </c>
    </row>
    <row r="4523" spans="1:57" ht="20.100000000000001" customHeight="1" x14ac:dyDescent="0.25">
      <c r="A4523" s="247">
        <v>3745</v>
      </c>
      <c r="B4523" s="247">
        <f>$B$755+(A4523*$B$758)</f>
        <v>26393.358874202764</v>
      </c>
      <c r="C4523" s="247">
        <f>_xlfn.NORM.DIST($B4523,$B$752,$B$753,0)</f>
        <v>1.0981445611251216E-30</v>
      </c>
      <c r="D4523" s="247">
        <f>_xlfn.NORM.DIST($B4523,$B$752,$B$753,1)</f>
        <v>1</v>
      </c>
      <c r="E4523" s="247">
        <f>IF(OR(D4523&lt;$F$757,D4523&gt;$F$758),C4523,"")</f>
        <v>1.0981445611251216E-30</v>
      </c>
      <c r="F4523" s="247" t="str">
        <f>IF(AND(D4523&gt;$F$757,D4523&lt;$F$758),C4523,"")</f>
        <v/>
      </c>
      <c r="G4523" s="247" t="str">
        <f>IF(C4523=MAX($C$761:$C$2761),C4523,"")</f>
        <v/>
      </c>
      <c r="H4523" s="247">
        <f>_xlfn.NORM.DIST(B4523,$F$753,$F$754,0)</f>
        <v>7.3789450521954457E-219</v>
      </c>
      <c r="I4523" s="247" t="str">
        <f>IF(H4523=MAX($H$761:$H$2761),C4523,"")</f>
        <v/>
      </c>
      <c r="J4523" s="247"/>
      <c r="K4523" s="247"/>
      <c r="L4523" s="247"/>
      <c r="M4523" s="247"/>
      <c r="N4523" s="247"/>
      <c r="O4523" s="247"/>
      <c r="P4523" s="247"/>
      <c r="Q4523" s="247"/>
      <c r="R4523" s="247"/>
      <c r="AZ4523" s="259"/>
      <c r="BA4523" s="259">
        <f>BA4522+$BD$753</f>
        <v>24.108799999998389</v>
      </c>
      <c r="BB4523" s="274">
        <f t="shared" si="845"/>
        <v>1.0902468130466233E-3</v>
      </c>
      <c r="BC4523" s="259">
        <f t="shared" si="846"/>
        <v>2.8231093967660565E-6</v>
      </c>
      <c r="BD4523" s="259">
        <f t="shared" si="843"/>
        <v>2.8231093967660565E-6</v>
      </c>
      <c r="BE4523" s="254" t="str">
        <f t="shared" si="844"/>
        <v/>
      </c>
    </row>
    <row r="4524" spans="1:57" ht="20.100000000000001" customHeight="1" x14ac:dyDescent="0.25">
      <c r="A4524" s="247">
        <v>3746</v>
      </c>
      <c r="B4524" s="247">
        <f>$B$755+(A4524*$B$758)</f>
        <v>26402.973941187905</v>
      </c>
      <c r="C4524" s="247">
        <f>_xlfn.NORM.DIST($B4524,$B$752,$B$753,0)</f>
        <v>1.0509494492825238E-30</v>
      </c>
      <c r="D4524" s="247">
        <f>_xlfn.NORM.DIST($B4524,$B$752,$B$753,1)</f>
        <v>1</v>
      </c>
      <c r="E4524" s="247">
        <f>IF(OR(D4524&lt;$F$757,D4524&gt;$F$758),C4524,"")</f>
        <v>1.0509494492825238E-30</v>
      </c>
      <c r="F4524" s="247" t="str">
        <f>IF(AND(D4524&gt;$F$757,D4524&lt;$F$758),C4524,"")</f>
        <v/>
      </c>
      <c r="G4524" s="247" t="str">
        <f>IF(C4524=MAX($C$761:$C$2761),C4524,"")</f>
        <v/>
      </c>
      <c r="H4524" s="247">
        <f>_xlfn.NORM.DIST(B4524,$F$753,$F$754,0)</f>
        <v>8.367013624179083E-219</v>
      </c>
      <c r="I4524" s="247" t="str">
        <f>IF(H4524=MAX($H$761:$H$2761),C4524,"")</f>
        <v/>
      </c>
      <c r="J4524" s="247"/>
      <c r="K4524" s="247"/>
      <c r="L4524" s="247"/>
      <c r="M4524" s="247"/>
      <c r="N4524" s="247"/>
      <c r="O4524" s="247"/>
      <c r="P4524" s="247"/>
      <c r="Q4524" s="247"/>
      <c r="R4524" s="247"/>
      <c r="AZ4524" s="259"/>
      <c r="BA4524" s="259">
        <f>BA4523+$BD$753</f>
        <v>24.115199999998389</v>
      </c>
      <c r="BB4524" s="274">
        <f t="shared" si="845"/>
        <v>1.0874237036498573E-3</v>
      </c>
      <c r="BC4524" s="259">
        <f t="shared" si="846"/>
        <v>2.8159576031217774E-6</v>
      </c>
      <c r="BD4524" s="259">
        <f t="shared" si="843"/>
        <v>2.8159576031217774E-6</v>
      </c>
      <c r="BE4524" s="254" t="str">
        <f t="shared" si="844"/>
        <v/>
      </c>
    </row>
    <row r="4525" spans="1:57" ht="20.100000000000001" customHeight="1" x14ac:dyDescent="0.25">
      <c r="A4525" s="248">
        <v>3747</v>
      </c>
      <c r="B4525" s="247">
        <f>$B$755+(A4525*$B$758)</f>
        <v>26412.589008173039</v>
      </c>
      <c r="C4525" s="247">
        <f>_xlfn.NORM.DIST($B4525,$B$752,$B$753,0)</f>
        <v>1.0057665559451759E-30</v>
      </c>
      <c r="D4525" s="247">
        <f>_xlfn.NORM.DIST($B4525,$B$752,$B$753,1)</f>
        <v>1</v>
      </c>
      <c r="E4525" s="247">
        <f>IF(OR(D4525&lt;$F$757,D4525&gt;$F$758),C4525,"")</f>
        <v>1.0057665559451759E-30</v>
      </c>
      <c r="F4525" s="247" t="str">
        <f>IF(AND(D4525&gt;$F$757,D4525&lt;$F$758),C4525,"")</f>
        <v/>
      </c>
      <c r="G4525" s="247" t="str">
        <f>IF(C4525=MAX($C$761:$C$2761),C4525,"")</f>
        <v/>
      </c>
      <c r="H4525" s="247">
        <f>_xlfn.NORM.DIST(B4525,$F$753,$F$754,0)</f>
        <v>9.4872365074280545E-219</v>
      </c>
      <c r="I4525" s="247" t="str">
        <f>IF(H4525=MAX($H$761:$H$2761),C4525,"")</f>
        <v/>
      </c>
      <c r="J4525" s="247"/>
      <c r="K4525" s="247"/>
      <c r="L4525" s="247"/>
      <c r="M4525" s="247"/>
      <c r="N4525" s="247"/>
      <c r="O4525" s="247"/>
      <c r="P4525" s="247"/>
      <c r="Q4525" s="247"/>
      <c r="R4525" s="247"/>
      <c r="AZ4525" s="259"/>
      <c r="BA4525" s="259">
        <f>BA4524+$BD$753</f>
        <v>24.121599999998388</v>
      </c>
      <c r="BB4525" s="274">
        <f t="shared" si="845"/>
        <v>1.0846077460467355E-3</v>
      </c>
      <c r="BC4525" s="259">
        <f t="shared" si="846"/>
        <v>2.8088234326859463E-6</v>
      </c>
      <c r="BD4525" s="259">
        <f t="shared" si="843"/>
        <v>2.8088234326859463E-6</v>
      </c>
      <c r="BE4525" s="254" t="str">
        <f t="shared" si="844"/>
        <v/>
      </c>
    </row>
    <row r="4526" spans="1:57" ht="20.100000000000001" customHeight="1" x14ac:dyDescent="0.25">
      <c r="A4526" s="247">
        <v>3748</v>
      </c>
      <c r="B4526" s="247">
        <f>$B$755+(A4526*$B$758)</f>
        <v>26422.204075158181</v>
      </c>
      <c r="C4526" s="247">
        <f>_xlfn.NORM.DIST($B4526,$B$752,$B$753,0)</f>
        <v>9.6251078566718852E-31</v>
      </c>
      <c r="D4526" s="247">
        <f>_xlfn.NORM.DIST($B4526,$B$752,$B$753,1)</f>
        <v>1</v>
      </c>
      <c r="E4526" s="247">
        <f>IF(OR(D4526&lt;$F$757,D4526&gt;$F$758),C4526,"")</f>
        <v>9.6251078566718852E-31</v>
      </c>
      <c r="F4526" s="247" t="str">
        <f>IF(AND(D4526&gt;$F$757,D4526&lt;$F$758),C4526,"")</f>
        <v/>
      </c>
      <c r="G4526" s="247" t="str">
        <f>IF(C4526=MAX($C$761:$C$2761),C4526,"")</f>
        <v/>
      </c>
      <c r="H4526" s="247">
        <f>_xlfn.NORM.DIST(B4526,$F$753,$F$754,0)</f>
        <v>1.0757269018516885E-218</v>
      </c>
      <c r="I4526" s="247" t="str">
        <f>IF(H4526=MAX($H$761:$H$2761),C4526,"")</f>
        <v/>
      </c>
      <c r="J4526" s="247"/>
      <c r="K4526" s="247"/>
      <c r="L4526" s="247"/>
      <c r="M4526" s="247"/>
      <c r="N4526" s="247"/>
      <c r="O4526" s="247"/>
      <c r="P4526" s="247"/>
      <c r="Q4526" s="247"/>
      <c r="R4526" s="247"/>
      <c r="AZ4526" s="259"/>
      <c r="BA4526" s="259">
        <f>BA4525+$BD$753</f>
        <v>24.127999999998387</v>
      </c>
      <c r="BB4526" s="274">
        <f t="shared" si="845"/>
        <v>1.0817989226140495E-3</v>
      </c>
      <c r="BC4526" s="259">
        <f t="shared" si="846"/>
        <v>2.8017068435855913E-6</v>
      </c>
      <c r="BD4526" s="259">
        <f t="shared" si="843"/>
        <v>2.8017068435855913E-6</v>
      </c>
      <c r="BE4526" s="254" t="str">
        <f t="shared" si="844"/>
        <v/>
      </c>
    </row>
    <row r="4527" spans="1:57" ht="20.100000000000001" customHeight="1" x14ac:dyDescent="0.25">
      <c r="A4527" s="247">
        <v>3749</v>
      </c>
      <c r="B4527" s="247">
        <f>$B$755+(A4527*$B$758)</f>
        <v>26431.819142143315</v>
      </c>
      <c r="C4527" s="247">
        <f>_xlfn.NORM.DIST($B4527,$B$752,$B$753,0)</f>
        <v>9.2110061160411701E-31</v>
      </c>
      <c r="D4527" s="247">
        <f>_xlfn.NORM.DIST($B4527,$B$752,$B$753,1)</f>
        <v>1</v>
      </c>
      <c r="E4527" s="247">
        <f>IF(OR(D4527&lt;$F$757,D4527&gt;$F$758),C4527,"")</f>
        <v>9.2110061160411701E-31</v>
      </c>
      <c r="F4527" s="247" t="str">
        <f>IF(AND(D4527&gt;$F$757,D4527&lt;$F$758),C4527,"")</f>
        <v/>
      </c>
      <c r="G4527" s="247" t="str">
        <f>IF(C4527=MAX($C$761:$C$2761),C4527,"")</f>
        <v/>
      </c>
      <c r="H4527" s="247">
        <f>_xlfn.NORM.DIST(B4527,$F$753,$F$754,0)</f>
        <v>1.2197122434923084E-218</v>
      </c>
      <c r="I4527" s="247" t="str">
        <f>IF(H4527=MAX($H$761:$H$2761),C4527,"")</f>
        <v/>
      </c>
      <c r="J4527" s="247"/>
      <c r="K4527" s="247"/>
      <c r="L4527" s="247"/>
      <c r="M4527" s="247"/>
      <c r="N4527" s="247"/>
      <c r="O4527" s="247"/>
      <c r="P4527" s="247"/>
      <c r="Q4527" s="247"/>
      <c r="R4527" s="247"/>
      <c r="AZ4527" s="259"/>
      <c r="BA4527" s="259">
        <f>BA4526+$BD$753</f>
        <v>24.134399999998386</v>
      </c>
      <c r="BB4527" s="274">
        <f t="shared" si="845"/>
        <v>1.0789972157704639E-3</v>
      </c>
      <c r="BC4527" s="259">
        <f t="shared" si="846"/>
        <v>2.7946077940299227E-6</v>
      </c>
      <c r="BD4527" s="259">
        <f t="shared" si="843"/>
        <v>2.7946077940299227E-6</v>
      </c>
      <c r="BE4527" s="254" t="str">
        <f t="shared" si="844"/>
        <v/>
      </c>
    </row>
    <row r="4528" spans="1:57" ht="20.100000000000001" customHeight="1" x14ac:dyDescent="0.25">
      <c r="A4528" s="247">
        <v>3750</v>
      </c>
      <c r="B4528" s="247">
        <f>$B$755+(A4528*$B$758)</f>
        <v>26441.434209128456</v>
      </c>
      <c r="C4528" s="247">
        <f>_xlfn.NORM.DIST($B4528,$B$752,$B$753,0)</f>
        <v>8.8145792714059899E-31</v>
      </c>
      <c r="D4528" s="247">
        <f>_xlfn.NORM.DIST($B4528,$B$752,$B$753,1)</f>
        <v>1</v>
      </c>
      <c r="E4528" s="247">
        <f>IF(OR(D4528&lt;$F$757,D4528&gt;$F$758),C4528,"")</f>
        <v>8.8145792714059899E-31</v>
      </c>
      <c r="F4528" s="247" t="str">
        <f>IF(AND(D4528&gt;$F$757,D4528&lt;$F$758),C4528,"")</f>
        <v/>
      </c>
      <c r="G4528" s="247" t="str">
        <f>IF(C4528=MAX($C$761:$C$2761),C4528,"")</f>
        <v/>
      </c>
      <c r="H4528" s="247">
        <f>_xlfn.NORM.DIST(B4528,$F$753,$F$754,0)</f>
        <v>1.382947801516747E-218</v>
      </c>
      <c r="I4528" s="247" t="str">
        <f>IF(H4528=MAX($H$761:$H$2761),C4528,"")</f>
        <v/>
      </c>
      <c r="J4528" s="247"/>
      <c r="K4528" s="247"/>
      <c r="L4528" s="247"/>
      <c r="M4528" s="247"/>
      <c r="N4528" s="247"/>
      <c r="O4528" s="247"/>
      <c r="P4528" s="247"/>
      <c r="Q4528" s="247"/>
      <c r="R4528" s="247"/>
      <c r="AZ4528" s="259"/>
      <c r="BA4528" s="259">
        <f>BA4527+$BD$753</f>
        <v>24.140799999998386</v>
      </c>
      <c r="BB4528" s="274">
        <f t="shared" si="845"/>
        <v>1.076202607976434E-3</v>
      </c>
      <c r="BC4528" s="259">
        <f t="shared" si="846"/>
        <v>2.7875262423385228E-6</v>
      </c>
      <c r="BD4528" s="259">
        <f t="shared" si="843"/>
        <v>2.7875262423385228E-6</v>
      </c>
      <c r="BE4528" s="254" t="str">
        <f t="shared" si="844"/>
        <v/>
      </c>
    </row>
    <row r="4529" spans="1:57" ht="20.100000000000001" customHeight="1" x14ac:dyDescent="0.25">
      <c r="A4529" s="247">
        <v>3751</v>
      </c>
      <c r="B4529" s="247">
        <f>$B$755+(A4529*$B$758)</f>
        <v>26451.04927611359</v>
      </c>
      <c r="C4529" s="247">
        <f>_xlfn.NORM.DIST($B4529,$B$752,$B$753,0)</f>
        <v>8.435079036329829E-31</v>
      </c>
      <c r="D4529" s="247">
        <f>_xlfn.NORM.DIST($B4529,$B$752,$B$753,1)</f>
        <v>1</v>
      </c>
      <c r="E4529" s="247">
        <f>IF(OR(D4529&lt;$F$757,D4529&gt;$F$758),C4529,"")</f>
        <v>8.435079036329829E-31</v>
      </c>
      <c r="F4529" s="247" t="str">
        <f>IF(AND(D4529&gt;$F$757,D4529&lt;$F$758),C4529,"")</f>
        <v/>
      </c>
      <c r="G4529" s="247" t="str">
        <f>IF(C4529=MAX($C$761:$C$2761),C4529,"")</f>
        <v/>
      </c>
      <c r="H4529" s="247">
        <f>_xlfn.NORM.DIST(B4529,$F$753,$F$754,0)</f>
        <v>1.5680042825302369E-218</v>
      </c>
      <c r="I4529" s="247" t="str">
        <f>IF(H4529=MAX($H$761:$H$2761),C4529,"")</f>
        <v/>
      </c>
      <c r="J4529" s="247"/>
      <c r="K4529" s="247"/>
      <c r="L4529" s="247"/>
      <c r="M4529" s="247"/>
      <c r="N4529" s="247"/>
      <c r="O4529" s="247"/>
      <c r="P4529" s="247"/>
      <c r="Q4529" s="247"/>
      <c r="R4529" s="247"/>
      <c r="AZ4529" s="259"/>
      <c r="BA4529" s="259">
        <f>BA4528+$BD$753</f>
        <v>24.147199999998385</v>
      </c>
      <c r="BB4529" s="274">
        <f t="shared" si="845"/>
        <v>1.0734150817340955E-3</v>
      </c>
      <c r="BC4529" s="259">
        <f t="shared" si="846"/>
        <v>2.7804621469088193E-6</v>
      </c>
      <c r="BD4529" s="259">
        <f t="shared" si="843"/>
        <v>2.7804621469088193E-6</v>
      </c>
      <c r="BE4529" s="254" t="str">
        <f t="shared" si="844"/>
        <v/>
      </c>
    </row>
    <row r="4530" spans="1:57" ht="20.100000000000001" customHeight="1" x14ac:dyDescent="0.25">
      <c r="A4530" s="247">
        <v>3752</v>
      </c>
      <c r="B4530" s="247">
        <f>$B$755+(A4530*$B$758)</f>
        <v>26460.664343098731</v>
      </c>
      <c r="C4530" s="247">
        <f>_xlfn.NORM.DIST($B4530,$B$752,$B$753,0)</f>
        <v>8.0717885401639862E-31</v>
      </c>
      <c r="D4530" s="247">
        <f>_xlfn.NORM.DIST($B4530,$B$752,$B$753,1)</f>
        <v>1</v>
      </c>
      <c r="E4530" s="247">
        <f>IF(OR(D4530&lt;$F$757,D4530&gt;$F$758),C4530,"")</f>
        <v>8.0717885401639862E-31</v>
      </c>
      <c r="F4530" s="247" t="str">
        <f>IF(AND(D4530&gt;$F$757,D4530&lt;$F$758),C4530,"")</f>
        <v/>
      </c>
      <c r="G4530" s="247" t="str">
        <f>IF(C4530=MAX($C$761:$C$2761),C4530,"")</f>
        <v/>
      </c>
      <c r="H4530" s="247">
        <f>_xlfn.NORM.DIST(B4530,$F$753,$F$754,0)</f>
        <v>1.7777952931069563E-218</v>
      </c>
      <c r="I4530" s="247" t="str">
        <f>IF(H4530=MAX($H$761:$H$2761),C4530,"")</f>
        <v/>
      </c>
      <c r="J4530" s="247"/>
      <c r="K4530" s="247"/>
      <c r="L4530" s="247"/>
      <c r="M4530" s="247"/>
      <c r="N4530" s="247"/>
      <c r="O4530" s="247"/>
      <c r="P4530" s="247"/>
      <c r="Q4530" s="247"/>
      <c r="R4530" s="247"/>
      <c r="AZ4530" s="259"/>
      <c r="BA4530" s="259">
        <f>BA4529+$BD$753</f>
        <v>24.153599999998384</v>
      </c>
      <c r="BB4530" s="274">
        <f t="shared" si="845"/>
        <v>1.0706346195871867E-3</v>
      </c>
      <c r="BC4530" s="259">
        <f t="shared" si="846"/>
        <v>2.7734154662460101E-6</v>
      </c>
      <c r="BD4530" s="259">
        <f t="shared" si="843"/>
        <v>2.7734154662460101E-6</v>
      </c>
      <c r="BE4530" s="254" t="str">
        <f t="shared" si="844"/>
        <v/>
      </c>
    </row>
    <row r="4531" spans="1:57" ht="20.100000000000001" customHeight="1" x14ac:dyDescent="0.25">
      <c r="A4531" s="248">
        <v>3753</v>
      </c>
      <c r="B4531" s="247">
        <f>$B$755+(A4531*$B$758)</f>
        <v>26470.279410083866</v>
      </c>
      <c r="C4531" s="247">
        <f>_xlfn.NORM.DIST($B4531,$B$752,$B$753,0)</f>
        <v>7.7240210203754351E-31</v>
      </c>
      <c r="D4531" s="247">
        <f>_xlfn.NORM.DIST($B4531,$B$752,$B$753,1)</f>
        <v>1</v>
      </c>
      <c r="E4531" s="247">
        <f>IF(OR(D4531&lt;$F$757,D4531&gt;$F$758),C4531,"")</f>
        <v>7.7240210203754351E-31</v>
      </c>
      <c r="F4531" s="247" t="str">
        <f>IF(AND(D4531&gt;$F$757,D4531&lt;$F$758),C4531,"")</f>
        <v/>
      </c>
      <c r="G4531" s="247" t="str">
        <f>IF(C4531=MAX($C$761:$C$2761),C4531,"")</f>
        <v/>
      </c>
      <c r="H4531" s="247">
        <f>_xlfn.NORM.DIST(B4531,$F$753,$F$754,0)</f>
        <v>2.0156230253402594E-218</v>
      </c>
      <c r="I4531" s="247" t="str">
        <f>IF(H4531=MAX($H$761:$H$2761),C4531,"")</f>
        <v/>
      </c>
      <c r="J4531" s="247"/>
      <c r="K4531" s="247"/>
      <c r="L4531" s="247"/>
      <c r="M4531" s="247"/>
      <c r="N4531" s="247"/>
      <c r="O4531" s="247"/>
      <c r="P4531" s="247"/>
      <c r="Q4531" s="247"/>
      <c r="R4531" s="247"/>
      <c r="AZ4531" s="259"/>
      <c r="BA4531" s="259">
        <f>BA4530+$BD$753</f>
        <v>24.159999999998384</v>
      </c>
      <c r="BB4531" s="274">
        <f t="shared" si="845"/>
        <v>1.0678612041209407E-3</v>
      </c>
      <c r="BC4531" s="259">
        <f t="shared" si="846"/>
        <v>2.766386158941812E-6</v>
      </c>
      <c r="BD4531" s="259">
        <f t="shared" si="843"/>
        <v>2.766386158941812E-6</v>
      </c>
      <c r="BE4531" s="254" t="str">
        <f t="shared" si="844"/>
        <v/>
      </c>
    </row>
    <row r="4532" spans="1:57" ht="20.100000000000001" customHeight="1" x14ac:dyDescent="0.25">
      <c r="A4532" s="247">
        <v>3754</v>
      </c>
      <c r="B4532" s="247">
        <f>$B$755+(A4532*$B$758)</f>
        <v>26479.894477069007</v>
      </c>
      <c r="C4532" s="247">
        <f>_xlfn.NORM.DIST($B4532,$B$752,$B$753,0)</f>
        <v>7.3911185688238404E-31</v>
      </c>
      <c r="D4532" s="247">
        <f>_xlfn.NORM.DIST($B4532,$B$752,$B$753,1)</f>
        <v>1</v>
      </c>
      <c r="E4532" s="247">
        <f>IF(OR(D4532&lt;$F$757,D4532&gt;$F$758),C4532,"")</f>
        <v>7.3911185688238404E-31</v>
      </c>
      <c r="F4532" s="247" t="str">
        <f>IF(AND(D4532&gt;$F$757,D4532&lt;$F$758),C4532,"")</f>
        <v/>
      </c>
      <c r="G4532" s="247" t="str">
        <f>IF(C4532=MAX($C$761:$C$2761),C4532,"")</f>
        <v/>
      </c>
      <c r="H4532" s="247">
        <f>_xlfn.NORM.DIST(B4532,$F$753,$F$754,0)</f>
        <v>2.2852300221375803E-218</v>
      </c>
      <c r="I4532" s="247" t="str">
        <f>IF(H4532=MAX($H$761:$H$2761),C4532,"")</f>
        <v/>
      </c>
      <c r="J4532" s="247"/>
      <c r="K4532" s="247"/>
      <c r="L4532" s="247"/>
      <c r="M4532" s="247"/>
      <c r="N4532" s="247"/>
      <c r="O4532" s="247"/>
      <c r="P4532" s="247"/>
      <c r="Q4532" s="247"/>
      <c r="R4532" s="247"/>
      <c r="AZ4532" s="259"/>
      <c r="BA4532" s="259">
        <f>BA4531+$BD$753</f>
        <v>24.166399999998383</v>
      </c>
      <c r="BB4532" s="274">
        <f t="shared" si="845"/>
        <v>1.0650948179619989E-3</v>
      </c>
      <c r="BC4532" s="259">
        <f t="shared" si="846"/>
        <v>2.7593741836827012E-6</v>
      </c>
      <c r="BD4532" s="259">
        <f t="shared" ref="BD4532:BD4595" si="847">IF(BB4532&lt;(1-$AZ$760),BC4532,"")</f>
        <v>2.7593741836827012E-6</v>
      </c>
      <c r="BE4532" s="254" t="str">
        <f t="shared" ref="BE4532:BE4595" si="848">IF(BB4532&lt;(1-$AZ$766),BC4532,"")</f>
        <v/>
      </c>
    </row>
    <row r="4533" spans="1:57" ht="20.100000000000001" customHeight="1" x14ac:dyDescent="0.25">
      <c r="A4533" s="247">
        <v>3755</v>
      </c>
      <c r="B4533" s="247">
        <f>$B$755+(A4533*$B$758)</f>
        <v>26489.509544054141</v>
      </c>
      <c r="C4533" s="247">
        <f>_xlfn.NORM.DIST($B4533,$B$752,$B$753,0)</f>
        <v>7.0724509297894697E-31</v>
      </c>
      <c r="D4533" s="247">
        <f>_xlfn.NORM.DIST($B4533,$B$752,$B$753,1)</f>
        <v>1</v>
      </c>
      <c r="E4533" s="247">
        <f>IF(OR(D4533&lt;$F$757,D4533&gt;$F$758),C4533,"")</f>
        <v>7.0724509297894697E-31</v>
      </c>
      <c r="F4533" s="247" t="str">
        <f>IF(AND(D4533&gt;$F$757,D4533&lt;$F$758),C4533,"")</f>
        <v/>
      </c>
      <c r="G4533" s="247" t="str">
        <f>IF(C4533=MAX($C$761:$C$2761),C4533,"")</f>
        <v/>
      </c>
      <c r="H4533" s="247">
        <f>_xlfn.NORM.DIST(B4533,$F$753,$F$754,0)</f>
        <v>2.5908578303952703E-218</v>
      </c>
      <c r="I4533" s="247" t="str">
        <f>IF(H4533=MAX($H$761:$H$2761),C4533,"")</f>
        <v/>
      </c>
      <c r="J4533" s="247"/>
      <c r="K4533" s="247"/>
      <c r="L4533" s="247"/>
      <c r="M4533" s="247"/>
      <c r="N4533" s="247"/>
      <c r="O4533" s="247"/>
      <c r="P4533" s="247"/>
      <c r="Q4533" s="247"/>
      <c r="R4533" s="247"/>
      <c r="AZ4533" s="259"/>
      <c r="BA4533" s="259">
        <f>BA4532+$BD$753</f>
        <v>24.172799999998382</v>
      </c>
      <c r="BB4533" s="274">
        <f t="shared" ref="BB4533:BB4596" si="849">_xlfn.CHISQ.DIST.RT(BA4533,7)</f>
        <v>1.0623354437783162E-3</v>
      </c>
      <c r="BC4533" s="259">
        <f t="shared" ref="BC4533:BC4596" si="850">BB4533-BB4534</f>
        <v>2.7523794992496964E-6</v>
      </c>
      <c r="BD4533" s="259">
        <f t="shared" si="847"/>
        <v>2.7523794992496964E-6</v>
      </c>
      <c r="BE4533" s="254" t="str">
        <f t="shared" si="848"/>
        <v/>
      </c>
    </row>
    <row r="4534" spans="1:57" ht="20.100000000000001" customHeight="1" x14ac:dyDescent="0.25">
      <c r="A4534" s="247">
        <v>3756</v>
      </c>
      <c r="B4534" s="247">
        <f>$B$755+(A4534*$B$758)</f>
        <v>26499.124611039275</v>
      </c>
      <c r="C4534" s="247">
        <f>_xlfn.NORM.DIST($B4534,$B$752,$B$753,0)</f>
        <v>6.7674143476292074E-31</v>
      </c>
      <c r="D4534" s="247">
        <f>_xlfn.NORM.DIST($B4534,$B$752,$B$753,1)</f>
        <v>1</v>
      </c>
      <c r="E4534" s="247">
        <f>IF(OR(D4534&lt;$F$757,D4534&gt;$F$758),C4534,"")</f>
        <v>6.7674143476292074E-31</v>
      </c>
      <c r="F4534" s="247" t="str">
        <f>IF(AND(D4534&gt;$F$757,D4534&lt;$F$758),C4534,"")</f>
        <v/>
      </c>
      <c r="G4534" s="247" t="str">
        <f>IF(C4534=MAX($C$761:$C$2761),C4534,"")</f>
        <v/>
      </c>
      <c r="H4534" s="247">
        <f>_xlfn.NORM.DIST(B4534,$F$753,$F$754,0)</f>
        <v>2.9373134574835115E-218</v>
      </c>
      <c r="I4534" s="247" t="str">
        <f>IF(H4534=MAX($H$761:$H$2761),C4534,"")</f>
        <v/>
      </c>
      <c r="J4534" s="247"/>
      <c r="K4534" s="247"/>
      <c r="L4534" s="247"/>
      <c r="M4534" s="247"/>
      <c r="N4534" s="247"/>
      <c r="O4534" s="247"/>
      <c r="P4534" s="247"/>
      <c r="Q4534" s="247"/>
      <c r="R4534" s="247"/>
      <c r="AZ4534" s="259"/>
      <c r="BA4534" s="259">
        <f>BA4533+$BD$753</f>
        <v>24.179199999998382</v>
      </c>
      <c r="BB4534" s="274">
        <f t="shared" si="849"/>
        <v>1.0595830642790665E-3</v>
      </c>
      <c r="BC4534" s="259">
        <f t="shared" si="850"/>
        <v>2.7454020645144555E-6</v>
      </c>
      <c r="BD4534" s="259">
        <f t="shared" si="847"/>
        <v>2.7454020645144555E-6</v>
      </c>
      <c r="BE4534" s="254" t="str">
        <f t="shared" si="848"/>
        <v/>
      </c>
    </row>
    <row r="4535" spans="1:57" ht="20.100000000000001" customHeight="1" x14ac:dyDescent="0.25">
      <c r="A4535" s="247">
        <v>3757</v>
      </c>
      <c r="B4535" s="247">
        <f>$B$755+(A4535*$B$758)</f>
        <v>26508.739678024416</v>
      </c>
      <c r="C4535" s="247">
        <f>_xlfn.NORM.DIST($B4535,$B$752,$B$753,0)</f>
        <v>6.4754304620351785E-31</v>
      </c>
      <c r="D4535" s="247">
        <f>_xlfn.NORM.DIST($B4535,$B$752,$B$753,1)</f>
        <v>1</v>
      </c>
      <c r="E4535" s="247">
        <f>IF(OR(D4535&lt;$F$757,D4535&gt;$F$758),C4535,"")</f>
        <v>6.4754304620351785E-31</v>
      </c>
      <c r="F4535" s="247" t="str">
        <f>IF(AND(D4535&gt;$F$757,D4535&lt;$F$758),C4535,"")</f>
        <v/>
      </c>
      <c r="G4535" s="247" t="str">
        <f>IF(C4535=MAX($C$761:$C$2761),C4535,"")</f>
        <v/>
      </c>
      <c r="H4535" s="247">
        <f>_xlfn.NORM.DIST(B4535,$F$753,$F$754,0)</f>
        <v>3.3300446680003961E-218</v>
      </c>
      <c r="I4535" s="247" t="str">
        <f>IF(H4535=MAX($H$761:$H$2761),C4535,"")</f>
        <v/>
      </c>
      <c r="J4535" s="247"/>
      <c r="K4535" s="247"/>
      <c r="L4535" s="247"/>
      <c r="M4535" s="247"/>
      <c r="N4535" s="247"/>
      <c r="O4535" s="247"/>
      <c r="P4535" s="247"/>
      <c r="Q4535" s="247"/>
      <c r="R4535" s="247"/>
      <c r="AZ4535" s="259"/>
      <c r="BA4535" s="259">
        <f>BA4534+$BD$753</f>
        <v>24.185599999998381</v>
      </c>
      <c r="BB4535" s="274">
        <f t="shared" si="849"/>
        <v>1.056837662214552E-3</v>
      </c>
      <c r="BC4535" s="259">
        <f t="shared" si="850"/>
        <v>2.7384418384479494E-6</v>
      </c>
      <c r="BD4535" s="259">
        <f t="shared" si="847"/>
        <v>2.7384418384479494E-6</v>
      </c>
      <c r="BE4535" s="254" t="str">
        <f t="shared" si="848"/>
        <v/>
      </c>
    </row>
    <row r="4536" spans="1:57" ht="20.100000000000001" customHeight="1" x14ac:dyDescent="0.25">
      <c r="A4536" s="247">
        <v>3758</v>
      </c>
      <c r="B4536" s="247">
        <f>$B$755+(A4536*$B$758)</f>
        <v>26518.35474500955</v>
      </c>
      <c r="C4536" s="247">
        <f>_xlfn.NORM.DIST($B4536,$B$752,$B$753,0)</f>
        <v>6.1959452489437534E-31</v>
      </c>
      <c r="D4536" s="247">
        <f>_xlfn.NORM.DIST($B4536,$B$752,$B$753,1)</f>
        <v>1</v>
      </c>
      <c r="E4536" s="247">
        <f>IF(OR(D4536&lt;$F$757,D4536&gt;$F$758),C4536,"")</f>
        <v>6.1959452489437534E-31</v>
      </c>
      <c r="F4536" s="247" t="str">
        <f>IF(AND(D4536&gt;$F$757,D4536&lt;$F$758),C4536,"")</f>
        <v/>
      </c>
      <c r="G4536" s="247" t="str">
        <f>IF(C4536=MAX($C$761:$C$2761),C4536,"")</f>
        <v/>
      </c>
      <c r="H4536" s="247">
        <f>_xlfn.NORM.DIST(B4536,$F$753,$F$754,0)</f>
        <v>3.7752252953741725E-218</v>
      </c>
      <c r="I4536" s="247" t="str">
        <f>IF(H4536=MAX($H$761:$H$2761),C4536,"")</f>
        <v/>
      </c>
      <c r="J4536" s="247"/>
      <c r="K4536" s="247"/>
      <c r="L4536" s="247"/>
      <c r="M4536" s="247"/>
      <c r="N4536" s="247"/>
      <c r="O4536" s="247"/>
      <c r="P4536" s="247"/>
      <c r="Q4536" s="247"/>
      <c r="R4536" s="247"/>
      <c r="AZ4536" s="259"/>
      <c r="BA4536" s="259">
        <f>BA4535+$BD$753</f>
        <v>24.19199999999838</v>
      </c>
      <c r="BB4536" s="274">
        <f t="shared" si="849"/>
        <v>1.054099220376104E-3</v>
      </c>
      <c r="BC4536" s="259">
        <f t="shared" si="850"/>
        <v>2.731498780108102E-6</v>
      </c>
      <c r="BD4536" s="259">
        <f t="shared" si="847"/>
        <v>2.731498780108102E-6</v>
      </c>
      <c r="BE4536" s="254" t="str">
        <f t="shared" si="848"/>
        <v/>
      </c>
    </row>
    <row r="4537" spans="1:57" ht="20.100000000000001" customHeight="1" x14ac:dyDescent="0.25">
      <c r="A4537" s="247">
        <v>3759</v>
      </c>
      <c r="B4537" s="247">
        <f>$B$755+(A4537*$B$758)</f>
        <v>26527.969811994692</v>
      </c>
      <c r="C4537" s="247">
        <f>_xlfn.NORM.DIST($B4537,$B$752,$B$753,0)</f>
        <v>5.9284280052256533E-31</v>
      </c>
      <c r="D4537" s="247">
        <f>_xlfn.NORM.DIST($B4537,$B$752,$B$753,1)</f>
        <v>1</v>
      </c>
      <c r="E4537" s="247">
        <f>IF(OR(D4537&lt;$F$757,D4537&gt;$F$758),C4537,"")</f>
        <v>5.9284280052256533E-31</v>
      </c>
      <c r="F4537" s="247" t="str">
        <f>IF(AND(D4537&gt;$F$757,D4537&lt;$F$758),C4537,"")</f>
        <v/>
      </c>
      <c r="G4537" s="247" t="str">
        <f>IF(C4537=MAX($C$761:$C$2761),C4537,"")</f>
        <v/>
      </c>
      <c r="H4537" s="247">
        <f>_xlfn.NORM.DIST(B4537,$F$753,$F$754,0)</f>
        <v>4.2798518988042971E-218</v>
      </c>
      <c r="I4537" s="247" t="str">
        <f>IF(H4537=MAX($H$761:$H$2761),C4537,"")</f>
        <v/>
      </c>
      <c r="J4537" s="247"/>
      <c r="K4537" s="247"/>
      <c r="L4537" s="247"/>
      <c r="M4537" s="247"/>
      <c r="N4537" s="247"/>
      <c r="O4537" s="247"/>
      <c r="P4537" s="247"/>
      <c r="Q4537" s="247"/>
      <c r="R4537" s="247"/>
      <c r="AZ4537" s="259"/>
      <c r="BA4537" s="259">
        <f>BA4536+$BD$753</f>
        <v>24.198399999998379</v>
      </c>
      <c r="BB4537" s="274">
        <f t="shared" si="849"/>
        <v>1.0513677215959959E-3</v>
      </c>
      <c r="BC4537" s="259">
        <f t="shared" si="850"/>
        <v>2.7245728486439101E-6</v>
      </c>
      <c r="BD4537" s="259">
        <f t="shared" si="847"/>
        <v>2.7245728486439101E-6</v>
      </c>
      <c r="BE4537" s="254" t="str">
        <f t="shared" si="848"/>
        <v/>
      </c>
    </row>
    <row r="4538" spans="1:57" ht="20.100000000000001" customHeight="1" x14ac:dyDescent="0.25">
      <c r="A4538" s="248">
        <v>3760</v>
      </c>
      <c r="B4538" s="247">
        <f>$B$755+(A4538*$B$758)</f>
        <v>26537.584878979826</v>
      </c>
      <c r="C4538" s="247">
        <f>_xlfn.NORM.DIST($B4538,$B$752,$B$753,0)</f>
        <v>5.672370375367189E-31</v>
      </c>
      <c r="D4538" s="247">
        <f>_xlfn.NORM.DIST($B4538,$B$752,$B$753,1)</f>
        <v>1</v>
      </c>
      <c r="E4538" s="247">
        <f>IF(OR(D4538&lt;$F$757,D4538&gt;$F$758),C4538,"")</f>
        <v>5.672370375367189E-31</v>
      </c>
      <c r="F4538" s="247" t="str">
        <f>IF(AND(D4538&gt;$F$757,D4538&lt;$F$758),C4538,"")</f>
        <v/>
      </c>
      <c r="G4538" s="247" t="str">
        <f>IF(C4538=MAX($C$761:$C$2761),C4538,"")</f>
        <v/>
      </c>
      <c r="H4538" s="247">
        <f>_xlfn.NORM.DIST(B4538,$F$753,$F$754,0)</f>
        <v>4.8518532725358781E-218</v>
      </c>
      <c r="I4538" s="247" t="str">
        <f>IF(H4538=MAX($H$761:$H$2761),C4538,"")</f>
        <v/>
      </c>
      <c r="J4538" s="247"/>
      <c r="K4538" s="247"/>
      <c r="L4538" s="247"/>
      <c r="M4538" s="247"/>
      <c r="N4538" s="247"/>
      <c r="O4538" s="247"/>
      <c r="P4538" s="247"/>
      <c r="Q4538" s="247"/>
      <c r="R4538" s="247"/>
      <c r="AZ4538" s="259"/>
      <c r="BA4538" s="259">
        <f>BA4537+$BD$753</f>
        <v>24.204799999998379</v>
      </c>
      <c r="BB4538" s="274">
        <f t="shared" si="849"/>
        <v>1.048643148747352E-3</v>
      </c>
      <c r="BC4538" s="259">
        <f t="shared" si="850"/>
        <v>2.717664003301732E-6</v>
      </c>
      <c r="BD4538" s="259">
        <f t="shared" si="847"/>
        <v>2.717664003301732E-6</v>
      </c>
      <c r="BE4538" s="254" t="str">
        <f t="shared" si="848"/>
        <v/>
      </c>
    </row>
    <row r="4539" spans="1:57" ht="20.100000000000001" customHeight="1" x14ac:dyDescent="0.25">
      <c r="A4539" s="247">
        <v>3761</v>
      </c>
      <c r="B4539" s="247">
        <f>$B$755+(A4539*$B$758)</f>
        <v>26547.199945964967</v>
      </c>
      <c r="C4539" s="247">
        <f>_xlfn.NORM.DIST($B4539,$B$752,$B$753,0)</f>
        <v>5.4272854184159572E-31</v>
      </c>
      <c r="D4539" s="247">
        <f>_xlfn.NORM.DIST($B4539,$B$752,$B$753,1)</f>
        <v>1</v>
      </c>
      <c r="E4539" s="247">
        <f>IF(OR(D4539&lt;$F$757,D4539&gt;$F$758),C4539,"")</f>
        <v>5.4272854184159572E-31</v>
      </c>
      <c r="F4539" s="247" t="str">
        <f>IF(AND(D4539&gt;$F$757,D4539&lt;$F$758),C4539,"")</f>
        <v/>
      </c>
      <c r="G4539" s="247" t="str">
        <f>IF(C4539=MAX($C$761:$C$2761),C4539,"")</f>
        <v/>
      </c>
      <c r="H4539" s="247">
        <f>_xlfn.NORM.DIST(B4539,$F$753,$F$754,0)</f>
        <v>5.5002145144613527E-218</v>
      </c>
      <c r="I4539" s="247" t="str">
        <f>IF(H4539=MAX($H$761:$H$2761),C4539,"")</f>
        <v/>
      </c>
      <c r="J4539" s="247"/>
      <c r="K4539" s="247"/>
      <c r="L4539" s="247"/>
      <c r="M4539" s="247"/>
      <c r="N4539" s="247"/>
      <c r="O4539" s="247"/>
      <c r="P4539" s="247"/>
      <c r="Q4539" s="247"/>
      <c r="R4539" s="247"/>
      <c r="AZ4539" s="259"/>
      <c r="BA4539" s="259">
        <f>BA4538+$BD$753</f>
        <v>24.211199999998378</v>
      </c>
      <c r="BB4539" s="274">
        <f t="shared" si="849"/>
        <v>1.0459254847440503E-3</v>
      </c>
      <c r="BC4539" s="259">
        <f t="shared" si="850"/>
        <v>2.7107722034244199E-6</v>
      </c>
      <c r="BD4539" s="259">
        <f t="shared" si="847"/>
        <v>2.7107722034244199E-6</v>
      </c>
      <c r="BE4539" s="254" t="str">
        <f t="shared" si="848"/>
        <v/>
      </c>
    </row>
    <row r="4540" spans="1:57" ht="20.100000000000001" customHeight="1" x14ac:dyDescent="0.25">
      <c r="A4540" s="247">
        <v>3762</v>
      </c>
      <c r="B4540" s="247">
        <f>$B$755+(A4540*$B$758)</f>
        <v>26556.815012950101</v>
      </c>
      <c r="C4540" s="247">
        <f>_xlfn.NORM.DIST($B4540,$B$752,$B$753,0)</f>
        <v>5.1927067135462277E-31</v>
      </c>
      <c r="D4540" s="247">
        <f>_xlfn.NORM.DIST($B4540,$B$752,$B$753,1)</f>
        <v>1</v>
      </c>
      <c r="E4540" s="247">
        <f>IF(OR(D4540&lt;$F$757,D4540&gt;$F$758),C4540,"")</f>
        <v>5.1927067135462277E-31</v>
      </c>
      <c r="F4540" s="247" t="str">
        <f>IF(AND(D4540&gt;$F$757,D4540&lt;$F$758),C4540,"")</f>
        <v/>
      </c>
      <c r="G4540" s="247" t="str">
        <f>IF(C4540=MAX($C$761:$C$2761),C4540,"")</f>
        <v/>
      </c>
      <c r="H4540" s="247">
        <f>_xlfn.NORM.DIST(B4540,$F$753,$F$754,0)</f>
        <v>6.2351175874282072E-218</v>
      </c>
      <c r="I4540" s="247" t="str">
        <f>IF(H4540=MAX($H$761:$H$2761),C4540,"")</f>
        <v/>
      </c>
      <c r="J4540" s="247"/>
      <c r="K4540" s="247"/>
      <c r="L4540" s="247"/>
      <c r="M4540" s="247"/>
      <c r="N4540" s="247"/>
      <c r="O4540" s="247"/>
      <c r="P4540" s="247"/>
      <c r="Q4540" s="247"/>
      <c r="R4540" s="247"/>
      <c r="AZ4540" s="259"/>
      <c r="BA4540" s="259">
        <f>BA4539+$BD$753</f>
        <v>24.217599999998377</v>
      </c>
      <c r="BB4540" s="274">
        <f t="shared" si="849"/>
        <v>1.0432147125406259E-3</v>
      </c>
      <c r="BC4540" s="259">
        <f t="shared" si="850"/>
        <v>2.7038974084320211E-6</v>
      </c>
      <c r="BD4540" s="259">
        <f t="shared" si="847"/>
        <v>2.7038974084320211E-6</v>
      </c>
      <c r="BE4540" s="254" t="str">
        <f t="shared" si="848"/>
        <v/>
      </c>
    </row>
    <row r="4541" spans="1:57" ht="20.100000000000001" customHeight="1" x14ac:dyDescent="0.25">
      <c r="A4541" s="247">
        <v>3763</v>
      </c>
      <c r="B4541" s="247">
        <f>$B$755+(A4541*$B$758)</f>
        <v>26566.430079935242</v>
      </c>
      <c r="C4541" s="247">
        <f>_xlfn.NORM.DIST($B4541,$B$752,$B$753,0)</f>
        <v>4.9681875026539272E-31</v>
      </c>
      <c r="D4541" s="247">
        <f>_xlfn.NORM.DIST($B4541,$B$752,$B$753,1)</f>
        <v>1</v>
      </c>
      <c r="E4541" s="247">
        <f>IF(OR(D4541&lt;$F$757,D4541&gt;$F$758),C4541,"")</f>
        <v>4.9681875026539272E-31</v>
      </c>
      <c r="F4541" s="247" t="str">
        <f>IF(AND(D4541&gt;$F$757,D4541&lt;$F$758),C4541,"")</f>
        <v/>
      </c>
      <c r="G4541" s="247" t="str">
        <f>IF(C4541=MAX($C$761:$C$2761),C4541,"")</f>
        <v/>
      </c>
      <c r="H4541" s="247">
        <f>_xlfn.NORM.DIST(B4541,$F$753,$F$754,0)</f>
        <v>7.0681005631250829E-218</v>
      </c>
      <c r="I4541" s="247" t="str">
        <f>IF(H4541=MAX($H$761:$H$2761),C4541,"")</f>
        <v/>
      </c>
      <c r="J4541" s="247"/>
      <c r="K4541" s="247"/>
      <c r="L4541" s="247"/>
      <c r="M4541" s="247"/>
      <c r="N4541" s="247"/>
      <c r="O4541" s="247"/>
      <c r="P4541" s="247"/>
      <c r="Q4541" s="247"/>
      <c r="R4541" s="247"/>
      <c r="AZ4541" s="259"/>
      <c r="BA4541" s="259">
        <f>BA4540+$BD$753</f>
        <v>24.223999999998377</v>
      </c>
      <c r="BB4541" s="274">
        <f t="shared" si="849"/>
        <v>1.0405108151321939E-3</v>
      </c>
      <c r="BC4541" s="259">
        <f t="shared" si="850"/>
        <v>2.6970395778499676E-6</v>
      </c>
      <c r="BD4541" s="259">
        <f t="shared" si="847"/>
        <v>2.6970395778499676E-6</v>
      </c>
      <c r="BE4541" s="254" t="str">
        <f t="shared" si="848"/>
        <v/>
      </c>
    </row>
    <row r="4542" spans="1:57" ht="20.100000000000001" customHeight="1" x14ac:dyDescent="0.25">
      <c r="A4542" s="247">
        <v>3764</v>
      </c>
      <c r="B4542" s="247">
        <f>$B$755+(A4542*$B$758)</f>
        <v>26576.045146920376</v>
      </c>
      <c r="C4542" s="247">
        <f>_xlfn.NORM.DIST($B4542,$B$752,$B$753,0)</f>
        <v>4.7532998684682956E-31</v>
      </c>
      <c r="D4542" s="247">
        <f>_xlfn.NORM.DIST($B4542,$B$752,$B$753,1)</f>
        <v>1</v>
      </c>
      <c r="E4542" s="247">
        <f>IF(OR(D4542&lt;$F$757,D4542&gt;$F$758),C4542,"")</f>
        <v>4.7532998684682956E-31</v>
      </c>
      <c r="F4542" s="247" t="str">
        <f>IF(AND(D4542&gt;$F$757,D4542&lt;$F$758),C4542,"")</f>
        <v/>
      </c>
      <c r="G4542" s="247" t="str">
        <f>IF(C4542=MAX($C$761:$C$2761),C4542,"")</f>
        <v/>
      </c>
      <c r="H4542" s="247">
        <f>_xlfn.NORM.DIST(B4542,$F$753,$F$754,0)</f>
        <v>8.01223802881266E-218</v>
      </c>
      <c r="I4542" s="247" t="str">
        <f>IF(H4542=MAX($H$761:$H$2761),C4542,"")</f>
        <v/>
      </c>
      <c r="J4542" s="247"/>
      <c r="K4542" s="247"/>
      <c r="L4542" s="247"/>
      <c r="M4542" s="247"/>
      <c r="N4542" s="247"/>
      <c r="O4542" s="247"/>
      <c r="P4542" s="247"/>
      <c r="Q4542" s="247"/>
      <c r="R4542" s="247"/>
      <c r="AZ4542" s="259"/>
      <c r="BA4542" s="259">
        <f>BA4541+$BD$753</f>
        <v>24.230399999998376</v>
      </c>
      <c r="BB4542" s="274">
        <f t="shared" si="849"/>
        <v>1.0378137755543439E-3</v>
      </c>
      <c r="BC4542" s="259">
        <f t="shared" si="850"/>
        <v>2.6901986712910778E-6</v>
      </c>
      <c r="BD4542" s="259">
        <f t="shared" si="847"/>
        <v>2.6901986712910778E-6</v>
      </c>
      <c r="BE4542" s="254" t="str">
        <f t="shared" si="848"/>
        <v/>
      </c>
    </row>
    <row r="4543" spans="1:57" ht="20.100000000000001" customHeight="1" x14ac:dyDescent="0.25">
      <c r="A4543" s="247">
        <v>3765</v>
      </c>
      <c r="B4543" s="247">
        <f>$B$755+(A4543*$B$758)</f>
        <v>26585.660213905518</v>
      </c>
      <c r="C4543" s="247">
        <f>_xlfn.NORM.DIST($B4543,$B$752,$B$753,0)</f>
        <v>4.5476339467157501E-31</v>
      </c>
      <c r="D4543" s="247">
        <f>_xlfn.NORM.DIST($B4543,$B$752,$B$753,1)</f>
        <v>1</v>
      </c>
      <c r="E4543" s="247">
        <f>IF(OR(D4543&lt;$F$757,D4543&gt;$F$758),C4543,"")</f>
        <v>4.5476339467157501E-31</v>
      </c>
      <c r="F4543" s="247" t="str">
        <f>IF(AND(D4543&gt;$F$757,D4543&lt;$F$758),C4543,"")</f>
        <v/>
      </c>
      <c r="G4543" s="247" t="str">
        <f>IF(C4543=MAX($C$761:$C$2761),C4543,"")</f>
        <v/>
      </c>
      <c r="H4543" s="247">
        <f>_xlfn.NORM.DIST(B4543,$F$753,$F$754,0)</f>
        <v>9.0823454660735031E-218</v>
      </c>
      <c r="I4543" s="247" t="str">
        <f>IF(H4543=MAX($H$761:$H$2761),C4543,"")</f>
        <v/>
      </c>
      <c r="J4543" s="247"/>
      <c r="K4543" s="247"/>
      <c r="L4543" s="247"/>
      <c r="M4543" s="247"/>
      <c r="N4543" s="247"/>
      <c r="O4543" s="247"/>
      <c r="P4543" s="247"/>
      <c r="Q4543" s="247"/>
      <c r="R4543" s="247"/>
      <c r="AZ4543" s="259"/>
      <c r="BA4543" s="259">
        <f>BA4542+$BD$753</f>
        <v>24.236799999998375</v>
      </c>
      <c r="BB4543" s="274">
        <f t="shared" si="849"/>
        <v>1.0351235768830528E-3</v>
      </c>
      <c r="BC4543" s="259">
        <f t="shared" si="850"/>
        <v>2.6833746484598939E-6</v>
      </c>
      <c r="BD4543" s="259">
        <f t="shared" si="847"/>
        <v>2.6833746484598939E-6</v>
      </c>
      <c r="BE4543" s="254" t="str">
        <f t="shared" si="848"/>
        <v/>
      </c>
    </row>
    <row r="4544" spans="1:57" ht="20.100000000000001" customHeight="1" x14ac:dyDescent="0.25">
      <c r="A4544" s="248">
        <v>3766</v>
      </c>
      <c r="B4544" s="247">
        <f>$B$755+(A4544*$B$758)</f>
        <v>26595.275280890652</v>
      </c>
      <c r="C4544" s="247">
        <f>_xlfn.NORM.DIST($B4544,$B$752,$B$753,0)</f>
        <v>4.3507971709433472E-31</v>
      </c>
      <c r="D4544" s="247">
        <f>_xlfn.NORM.DIST($B4544,$B$752,$B$753,1)</f>
        <v>1</v>
      </c>
      <c r="E4544" s="247">
        <f>IF(OR(D4544&lt;$F$757,D4544&gt;$F$758),C4544,"")</f>
        <v>4.3507971709433472E-31</v>
      </c>
      <c r="F4544" s="247" t="str">
        <f>IF(AND(D4544&gt;$F$757,D4544&lt;$F$758),C4544,"")</f>
        <v/>
      </c>
      <c r="G4544" s="247" t="str">
        <f>IF(C4544=MAX($C$761:$C$2761),C4544,"")</f>
        <v/>
      </c>
      <c r="H4544" s="247">
        <f>_xlfn.NORM.DIST(B4544,$F$753,$F$754,0)</f>
        <v>1.0295210783183174E-217</v>
      </c>
      <c r="I4544" s="247" t="str">
        <f>IF(H4544=MAX($H$761:$H$2761),C4544,"")</f>
        <v/>
      </c>
      <c r="J4544" s="247"/>
      <c r="K4544" s="247"/>
      <c r="L4544" s="247"/>
      <c r="M4544" s="247"/>
      <c r="N4544" s="247"/>
      <c r="O4544" s="247"/>
      <c r="P4544" s="247"/>
      <c r="Q4544" s="247"/>
      <c r="R4544" s="247"/>
      <c r="AZ4544" s="259"/>
      <c r="BA4544" s="259">
        <f>BA4543+$BD$753</f>
        <v>24.243199999998374</v>
      </c>
      <c r="BB4544" s="274">
        <f t="shared" si="849"/>
        <v>1.0324402022345929E-3</v>
      </c>
      <c r="BC4544" s="259">
        <f t="shared" si="850"/>
        <v>2.6765674691513804E-6</v>
      </c>
      <c r="BD4544" s="259">
        <f t="shared" si="847"/>
        <v>2.6765674691513804E-6</v>
      </c>
      <c r="BE4544" s="254" t="str">
        <f t="shared" si="848"/>
        <v/>
      </c>
    </row>
    <row r="4545" spans="1:57" ht="20.100000000000001" customHeight="1" x14ac:dyDescent="0.25">
      <c r="A4545" s="247">
        <v>3767</v>
      </c>
      <c r="B4545" s="247">
        <f>$B$755+(A4545*$B$758)</f>
        <v>26604.890347875793</v>
      </c>
      <c r="C4545" s="247">
        <f>_xlfn.NORM.DIST($B4545,$B$752,$B$753,0)</f>
        <v>4.162413548655322E-31</v>
      </c>
      <c r="D4545" s="247">
        <f>_xlfn.NORM.DIST($B4545,$B$752,$B$753,1)</f>
        <v>1</v>
      </c>
      <c r="E4545" s="247">
        <f>IF(OR(D4545&lt;$F$757,D4545&gt;$F$758),C4545,"")</f>
        <v>4.162413548655322E-31</v>
      </c>
      <c r="F4545" s="247" t="str">
        <f>IF(AND(D4545&gt;$F$757,D4545&lt;$F$758),C4545,"")</f>
        <v/>
      </c>
      <c r="G4545" s="247" t="str">
        <f>IF(C4545=MAX($C$761:$C$2761),C4545,"")</f>
        <v/>
      </c>
      <c r="H4545" s="247">
        <f>_xlfn.NORM.DIST(B4545,$F$753,$F$754,0)</f>
        <v>1.1669856604533538E-217</v>
      </c>
      <c r="I4545" s="247" t="str">
        <f>IF(H4545=MAX($H$761:$H$2761),C4545,"")</f>
        <v/>
      </c>
      <c r="J4545" s="247"/>
      <c r="K4545" s="247"/>
      <c r="L4545" s="247"/>
      <c r="M4545" s="247"/>
      <c r="N4545" s="247"/>
      <c r="O4545" s="247"/>
      <c r="P4545" s="247"/>
      <c r="Q4545" s="247"/>
      <c r="R4545" s="247"/>
      <c r="AZ4545" s="259"/>
      <c r="BA4545" s="259">
        <f>BA4544+$BD$753</f>
        <v>24.249599999998374</v>
      </c>
      <c r="BB4545" s="274">
        <f t="shared" si="849"/>
        <v>1.0297636347654415E-3</v>
      </c>
      <c r="BC4545" s="259">
        <f t="shared" si="850"/>
        <v>2.6697770932494064E-6</v>
      </c>
      <c r="BD4545" s="259">
        <f t="shared" si="847"/>
        <v>2.6697770932494064E-6</v>
      </c>
      <c r="BE4545" s="254" t="str">
        <f t="shared" si="848"/>
        <v/>
      </c>
    </row>
    <row r="4546" spans="1:57" ht="20.100000000000001" customHeight="1" x14ac:dyDescent="0.25">
      <c r="A4546" s="247">
        <v>3768</v>
      </c>
      <c r="B4546" s="247">
        <f>$B$755+(A4546*$B$758)</f>
        <v>26614.505414860927</v>
      </c>
      <c r="C4546" s="247">
        <f>_xlfn.NORM.DIST($B4546,$B$752,$B$753,0)</f>
        <v>3.9821229674804518E-31</v>
      </c>
      <c r="D4546" s="247">
        <f>_xlfn.NORM.DIST($B4546,$B$752,$B$753,1)</f>
        <v>1</v>
      </c>
      <c r="E4546" s="247">
        <f>IF(OR(D4546&lt;$F$757,D4546&gt;$F$758),C4546,"")</f>
        <v>3.9821229674804518E-31</v>
      </c>
      <c r="F4546" s="247" t="str">
        <f>IF(AND(D4546&gt;$F$757,D4546&lt;$F$758),C4546,"")</f>
        <v/>
      </c>
      <c r="G4546" s="247" t="str">
        <f>IF(C4546=MAX($C$761:$C$2761),C4546,"")</f>
        <v/>
      </c>
      <c r="H4546" s="247">
        <f>_xlfn.NORM.DIST(B4546,$F$753,$F$754,0)</f>
        <v>1.3227837398082296E-217</v>
      </c>
      <c r="I4546" s="247" t="str">
        <f>IF(H4546=MAX($H$761:$H$2761),C4546,"")</f>
        <v/>
      </c>
      <c r="J4546" s="247"/>
      <c r="K4546" s="247"/>
      <c r="L4546" s="247"/>
      <c r="M4546" s="247"/>
      <c r="N4546" s="247"/>
      <c r="O4546" s="247"/>
      <c r="P4546" s="247"/>
      <c r="Q4546" s="247"/>
      <c r="R4546" s="247"/>
      <c r="AZ4546" s="259"/>
      <c r="BA4546" s="259">
        <f>BA4545+$BD$753</f>
        <v>24.255999999998373</v>
      </c>
      <c r="BB4546" s="274">
        <f t="shared" si="849"/>
        <v>1.0270938576721921E-3</v>
      </c>
      <c r="BC4546" s="259">
        <f t="shared" si="850"/>
        <v>2.6630034807356359E-6</v>
      </c>
      <c r="BD4546" s="259">
        <f t="shared" si="847"/>
        <v>2.6630034807356359E-6</v>
      </c>
      <c r="BE4546" s="254" t="str">
        <f t="shared" si="848"/>
        <v/>
      </c>
    </row>
    <row r="4547" spans="1:57" ht="20.100000000000001" customHeight="1" x14ac:dyDescent="0.25">
      <c r="A4547" s="247">
        <v>3769</v>
      </c>
      <c r="B4547" s="247">
        <f>$B$755+(A4547*$B$758)</f>
        <v>26624.120481846068</v>
      </c>
      <c r="C4547" s="247">
        <f>_xlfn.NORM.DIST($B4547,$B$752,$B$753,0)</f>
        <v>3.8095805301312016E-31</v>
      </c>
      <c r="D4547" s="247">
        <f>_xlfn.NORM.DIST($B4547,$B$752,$B$753,1)</f>
        <v>1</v>
      </c>
      <c r="E4547" s="247">
        <f>IF(OR(D4547&lt;$F$757,D4547&gt;$F$758),C4547,"")</f>
        <v>3.8095805301312016E-31</v>
      </c>
      <c r="F4547" s="247" t="str">
        <f>IF(AND(D4547&gt;$F$757,D4547&lt;$F$758),C4547,"")</f>
        <v/>
      </c>
      <c r="G4547" s="247" t="str">
        <f>IF(C4547=MAX($C$761:$C$2761),C4547,"")</f>
        <v/>
      </c>
      <c r="H4547" s="247">
        <f>_xlfn.NORM.DIST(B4547,$F$753,$F$754,0)</f>
        <v>1.499357606276146E-217</v>
      </c>
      <c r="I4547" s="247" t="str">
        <f>IF(H4547=MAX($H$761:$H$2761),C4547,"")</f>
        <v/>
      </c>
      <c r="J4547" s="247"/>
      <c r="K4547" s="247"/>
      <c r="L4547" s="247"/>
      <c r="M4547" s="247"/>
      <c r="N4547" s="247"/>
      <c r="O4547" s="247"/>
      <c r="P4547" s="247"/>
      <c r="Q4547" s="247"/>
      <c r="R4547" s="247"/>
      <c r="AZ4547" s="259"/>
      <c r="BA4547" s="259">
        <f>BA4546+$BD$753</f>
        <v>24.262399999998372</v>
      </c>
      <c r="BB4547" s="274">
        <f t="shared" si="849"/>
        <v>1.0244308541914565E-3</v>
      </c>
      <c r="BC4547" s="259">
        <f t="shared" si="850"/>
        <v>2.6562465916784694E-6</v>
      </c>
      <c r="BD4547" s="259">
        <f t="shared" si="847"/>
        <v>2.6562465916784694E-6</v>
      </c>
      <c r="BE4547" s="254" t="str">
        <f t="shared" si="848"/>
        <v/>
      </c>
    </row>
    <row r="4548" spans="1:57" ht="20.100000000000001" customHeight="1" x14ac:dyDescent="0.25">
      <c r="A4548" s="247">
        <v>3770</v>
      </c>
      <c r="B4548" s="247">
        <f>$B$755+(A4548*$B$758)</f>
        <v>26633.735548831202</v>
      </c>
      <c r="C4548" s="247">
        <f>_xlfn.NORM.DIST($B4548,$B$752,$B$753,0)</f>
        <v>3.6444559169739029E-31</v>
      </c>
      <c r="D4548" s="247">
        <f>_xlfn.NORM.DIST($B4548,$B$752,$B$753,1)</f>
        <v>1</v>
      </c>
      <c r="E4548" s="247">
        <f>IF(OR(D4548&lt;$F$757,D4548&gt;$F$758),C4548,"")</f>
        <v>3.6444559169739029E-31</v>
      </c>
      <c r="F4548" s="247" t="str">
        <f>IF(AND(D4548&gt;$F$757,D4548&lt;$F$758),C4548,"")</f>
        <v/>
      </c>
      <c r="G4548" s="247" t="str">
        <f>IF(C4548=MAX($C$761:$C$2761),C4548,"")</f>
        <v/>
      </c>
      <c r="H4548" s="247">
        <f>_xlfn.NORM.DIST(B4548,$F$753,$F$754,0)</f>
        <v>1.699474521012729E-217</v>
      </c>
      <c r="I4548" s="247" t="str">
        <f>IF(H4548=MAX($H$761:$H$2761),C4548,"")</f>
        <v/>
      </c>
      <c r="J4548" s="247"/>
      <c r="K4548" s="247"/>
      <c r="L4548" s="247"/>
      <c r="M4548" s="247"/>
      <c r="N4548" s="247"/>
      <c r="O4548" s="247"/>
      <c r="P4548" s="247"/>
      <c r="Q4548" s="247"/>
      <c r="R4548" s="247"/>
      <c r="AZ4548" s="259"/>
      <c r="BA4548" s="259">
        <f>BA4547+$BD$753</f>
        <v>24.268799999998372</v>
      </c>
      <c r="BB4548" s="274">
        <f t="shared" si="849"/>
        <v>1.021774607599778E-3</v>
      </c>
      <c r="BC4548" s="259">
        <f t="shared" si="850"/>
        <v>2.6495063862328264E-6</v>
      </c>
      <c r="BD4548" s="259">
        <f t="shared" si="847"/>
        <v>2.6495063862328264E-6</v>
      </c>
      <c r="BE4548" s="254" t="str">
        <f t="shared" si="848"/>
        <v/>
      </c>
    </row>
    <row r="4549" spans="1:57" ht="20.100000000000001" customHeight="1" x14ac:dyDescent="0.25">
      <c r="A4549" s="247">
        <v>3771</v>
      </c>
      <c r="B4549" s="247">
        <f>$B$755+(A4549*$B$758)</f>
        <v>26643.350615816344</v>
      </c>
      <c r="C4549" s="247">
        <f>_xlfn.NORM.DIST($B4549,$B$752,$B$753,0)</f>
        <v>3.4864327750711912E-31</v>
      </c>
      <c r="D4549" s="247">
        <f>_xlfn.NORM.DIST($B4549,$B$752,$B$753,1)</f>
        <v>1</v>
      </c>
      <c r="E4549" s="247">
        <f>IF(OR(D4549&lt;$F$757,D4549&gt;$F$758),C4549,"")</f>
        <v>3.4864327750711912E-31</v>
      </c>
      <c r="F4549" s="247" t="str">
        <f>IF(AND(D4549&gt;$F$757,D4549&lt;$F$758),C4549,"")</f>
        <v/>
      </c>
      <c r="G4549" s="247" t="str">
        <f>IF(C4549=MAX($C$761:$C$2761),C4549,"")</f>
        <v/>
      </c>
      <c r="H4549" s="247">
        <f>_xlfn.NORM.DIST(B4549,$F$753,$F$754,0)</f>
        <v>1.9262699068145366E-217</v>
      </c>
      <c r="I4549" s="247" t="str">
        <f>IF(H4549=MAX($H$761:$H$2761),C4549,"")</f>
        <v/>
      </c>
      <c r="J4549" s="247"/>
      <c r="K4549" s="247"/>
      <c r="L4549" s="247"/>
      <c r="M4549" s="247"/>
      <c r="N4549" s="247"/>
      <c r="O4549" s="247"/>
      <c r="P4549" s="247"/>
      <c r="Q4549" s="247"/>
      <c r="R4549" s="247"/>
      <c r="AZ4549" s="259"/>
      <c r="BA4549" s="259">
        <f>BA4548+$BD$753</f>
        <v>24.275199999998371</v>
      </c>
      <c r="BB4549" s="274">
        <f t="shared" si="849"/>
        <v>1.0191251012135452E-3</v>
      </c>
      <c r="BC4549" s="259">
        <f t="shared" si="850"/>
        <v>2.6427828246483858E-6</v>
      </c>
      <c r="BD4549" s="259">
        <f t="shared" si="847"/>
        <v>2.6427828246483858E-6</v>
      </c>
      <c r="BE4549" s="254" t="str">
        <f t="shared" si="848"/>
        <v/>
      </c>
    </row>
    <row r="4550" spans="1:57" ht="20.100000000000001" customHeight="1" x14ac:dyDescent="0.25">
      <c r="A4550" s="247">
        <v>3772</v>
      </c>
      <c r="B4550" s="247">
        <f>$B$755+(A4550*$B$758)</f>
        <v>26652.965682801478</v>
      </c>
      <c r="C4550" s="247">
        <f>_xlfn.NORM.DIST($B4550,$B$752,$B$753,0)</f>
        <v>3.3352081326103574E-31</v>
      </c>
      <c r="D4550" s="247">
        <f>_xlfn.NORM.DIST($B4550,$B$752,$B$753,1)</f>
        <v>1</v>
      </c>
      <c r="E4550" s="247">
        <f>IF(OR(D4550&lt;$F$757,D4550&gt;$F$758),C4550,"")</f>
        <v>3.3352081326103574E-31</v>
      </c>
      <c r="F4550" s="247" t="str">
        <f>IF(AND(D4550&gt;$F$757,D4550&lt;$F$758),C4550,"")</f>
        <v/>
      </c>
      <c r="G4550" s="247" t="str">
        <f>IF(C4550=MAX($C$761:$C$2761),C4550,"")</f>
        <v/>
      </c>
      <c r="H4550" s="247">
        <f>_xlfn.NORM.DIST(B4550,$F$753,$F$754,0)</f>
        <v>2.1832962720209504E-217</v>
      </c>
      <c r="I4550" s="247" t="str">
        <f>IF(H4550=MAX($H$761:$H$2761),C4550,"")</f>
        <v/>
      </c>
      <c r="J4550" s="247"/>
      <c r="K4550" s="247"/>
      <c r="L4550" s="247"/>
      <c r="M4550" s="247"/>
      <c r="N4550" s="247"/>
      <c r="O4550" s="247"/>
      <c r="P4550" s="247"/>
      <c r="Q4550" s="247"/>
      <c r="R4550" s="247"/>
      <c r="AZ4550" s="259"/>
      <c r="BA4550" s="259">
        <f>BA4549+$BD$753</f>
        <v>24.28159999999837</v>
      </c>
      <c r="BB4550" s="274">
        <f t="shared" si="849"/>
        <v>1.0164823183888968E-3</v>
      </c>
      <c r="BC4550" s="259">
        <f t="shared" si="850"/>
        <v>2.6360758672691522E-6</v>
      </c>
      <c r="BD4550" s="259">
        <f t="shared" si="847"/>
        <v>2.6360758672691522E-6</v>
      </c>
      <c r="BE4550" s="254" t="str">
        <f t="shared" si="848"/>
        <v/>
      </c>
    </row>
    <row r="4551" spans="1:57" ht="20.100000000000001" customHeight="1" x14ac:dyDescent="0.25">
      <c r="A4551" s="248">
        <v>3773</v>
      </c>
      <c r="B4551" s="247">
        <f>$B$755+(A4551*$B$758)</f>
        <v>26662.580749786619</v>
      </c>
      <c r="C4551" s="247">
        <f>_xlfn.NORM.DIST($B4551,$B$752,$B$753,0)</f>
        <v>3.1904918376674686E-31</v>
      </c>
      <c r="D4551" s="247">
        <f>_xlfn.NORM.DIST($B4551,$B$752,$B$753,1)</f>
        <v>1</v>
      </c>
      <c r="E4551" s="247">
        <f>IF(OR(D4551&lt;$F$757,D4551&gt;$F$758),C4551,"")</f>
        <v>3.1904918376674686E-31</v>
      </c>
      <c r="F4551" s="247" t="str">
        <f>IF(AND(D4551&gt;$F$757,D4551&lt;$F$758),C4551,"")</f>
        <v/>
      </c>
      <c r="G4551" s="247" t="str">
        <f>IF(C4551=MAX($C$761:$C$2761),C4551,"")</f>
        <v/>
      </c>
      <c r="H4551" s="247">
        <f>_xlfn.NORM.DIST(B4551,$F$753,$F$754,0)</f>
        <v>2.4745786281803558E-217</v>
      </c>
      <c r="I4551" s="247" t="str">
        <f>IF(H4551=MAX($H$761:$H$2761),C4551,"")</f>
        <v/>
      </c>
      <c r="J4551" s="247"/>
      <c r="K4551" s="247"/>
      <c r="L4551" s="247"/>
      <c r="M4551" s="247"/>
      <c r="N4551" s="247"/>
      <c r="O4551" s="247"/>
      <c r="P4551" s="247"/>
      <c r="Q4551" s="247"/>
      <c r="R4551" s="247"/>
      <c r="AZ4551" s="259"/>
      <c r="BA4551" s="259">
        <f>BA4550+$BD$753</f>
        <v>24.28799999999837</v>
      </c>
      <c r="BB4551" s="274">
        <f t="shared" si="849"/>
        <v>1.0138462425216277E-3</v>
      </c>
      <c r="BC4551" s="259">
        <f t="shared" si="850"/>
        <v>2.6293854745191442E-6</v>
      </c>
      <c r="BD4551" s="259">
        <f t="shared" si="847"/>
        <v>2.6293854745191442E-6</v>
      </c>
      <c r="BE4551" s="254" t="str">
        <f t="shared" si="848"/>
        <v/>
      </c>
    </row>
    <row r="4552" spans="1:57" ht="20.100000000000001" customHeight="1" x14ac:dyDescent="0.25">
      <c r="A4552" s="247">
        <v>3774</v>
      </c>
      <c r="B4552" s="247">
        <f>$B$755+(A4552*$B$758)</f>
        <v>26672.195816771753</v>
      </c>
      <c r="C4552" s="247">
        <f>_xlfn.NORM.DIST($B4552,$B$752,$B$753,0)</f>
        <v>3.0520060203105442E-31</v>
      </c>
      <c r="D4552" s="247">
        <f>_xlfn.NORM.DIST($B4552,$B$752,$B$753,1)</f>
        <v>1</v>
      </c>
      <c r="E4552" s="247">
        <f>IF(OR(D4552&lt;$F$757,D4552&gt;$F$758),C4552,"")</f>
        <v>3.0520060203105442E-31</v>
      </c>
      <c r="F4552" s="247" t="str">
        <f>IF(AND(D4552&gt;$F$757,D4552&lt;$F$758),C4552,"")</f>
        <v/>
      </c>
      <c r="G4552" s="247" t="str">
        <f>IF(C4552=MAX($C$761:$C$2761),C4552,"")</f>
        <v/>
      </c>
      <c r="H4552" s="247">
        <f>_xlfn.NORM.DIST(B4552,$F$753,$F$754,0)</f>
        <v>2.8046772623903368E-217</v>
      </c>
      <c r="I4552" s="247" t="str">
        <f>IF(H4552=MAX($H$761:$H$2761),C4552,"")</f>
        <v/>
      </c>
      <c r="J4552" s="247"/>
      <c r="K4552" s="247"/>
      <c r="L4552" s="247"/>
      <c r="M4552" s="247"/>
      <c r="N4552" s="247"/>
      <c r="O4552" s="247"/>
      <c r="P4552" s="247"/>
      <c r="Q4552" s="247"/>
      <c r="R4552" s="247"/>
      <c r="AZ4552" s="259"/>
      <c r="BA4552" s="259">
        <f>BA4551+$BD$753</f>
        <v>24.294399999998369</v>
      </c>
      <c r="BB4552" s="274">
        <f t="shared" si="849"/>
        <v>1.0112168570471085E-3</v>
      </c>
      <c r="BC4552" s="259">
        <f t="shared" si="850"/>
        <v>2.6227116069223438E-6</v>
      </c>
      <c r="BD4552" s="259">
        <f t="shared" si="847"/>
        <v>2.6227116069223438E-6</v>
      </c>
      <c r="BE4552" s="254" t="str">
        <f t="shared" si="848"/>
        <v/>
      </c>
    </row>
    <row r="4553" spans="1:57" ht="20.100000000000001" customHeight="1" x14ac:dyDescent="0.25">
      <c r="A4553" s="247">
        <v>3775</v>
      </c>
      <c r="B4553" s="247">
        <f>$B$755+(A4553*$B$758)</f>
        <v>26681.810883756894</v>
      </c>
      <c r="C4553" s="247">
        <f>_xlfn.NORM.DIST($B4553,$B$752,$B$753,0)</f>
        <v>2.9194845770742647E-31</v>
      </c>
      <c r="D4553" s="247">
        <f>_xlfn.NORM.DIST($B4553,$B$752,$B$753,1)</f>
        <v>1</v>
      </c>
      <c r="E4553" s="247">
        <f>IF(OR(D4553&lt;$F$757,D4553&gt;$F$758),C4553,"")</f>
        <v>2.9194845770742647E-31</v>
      </c>
      <c r="F4553" s="247" t="str">
        <f>IF(AND(D4553&gt;$F$757,D4553&lt;$F$758),C4553,"")</f>
        <v/>
      </c>
      <c r="G4553" s="247" t="str">
        <f>IF(C4553=MAX($C$761:$C$2761),C4553,"")</f>
        <v/>
      </c>
      <c r="H4553" s="247">
        <f>_xlfn.NORM.DIST(B4553,$F$753,$F$754,0)</f>
        <v>3.178758839249251E-217</v>
      </c>
      <c r="I4553" s="247" t="str">
        <f>IF(H4553=MAX($H$761:$H$2761),C4553,"")</f>
        <v/>
      </c>
      <c r="J4553" s="247"/>
      <c r="K4553" s="247"/>
      <c r="L4553" s="247"/>
      <c r="M4553" s="247"/>
      <c r="N4553" s="247"/>
      <c r="O4553" s="247"/>
      <c r="P4553" s="247"/>
      <c r="Q4553" s="247"/>
      <c r="R4553" s="247"/>
      <c r="AZ4553" s="259"/>
      <c r="BA4553" s="259">
        <f>BA4552+$BD$753</f>
        <v>24.300799999998368</v>
      </c>
      <c r="BB4553" s="274">
        <f t="shared" si="849"/>
        <v>1.0085941454401862E-3</v>
      </c>
      <c r="BC4553" s="259">
        <f t="shared" si="850"/>
        <v>2.6160542250810125E-6</v>
      </c>
      <c r="BD4553" s="259">
        <f t="shared" si="847"/>
        <v>2.6160542250810125E-6</v>
      </c>
      <c r="BE4553" s="254" t="str">
        <f t="shared" si="848"/>
        <v/>
      </c>
    </row>
    <row r="4554" spans="1:57" ht="20.100000000000001" customHeight="1" x14ac:dyDescent="0.25">
      <c r="A4554" s="247">
        <v>3776</v>
      </c>
      <c r="B4554" s="247">
        <f>$B$755+(A4554*$B$758)</f>
        <v>26691.425950742028</v>
      </c>
      <c r="C4554" s="247">
        <f>_xlfn.NORM.DIST($B4554,$B$752,$B$753,0)</f>
        <v>2.7926726768892917E-31</v>
      </c>
      <c r="D4554" s="247">
        <f>_xlfn.NORM.DIST($B4554,$B$752,$B$753,1)</f>
        <v>1</v>
      </c>
      <c r="E4554" s="247">
        <f>IF(OR(D4554&lt;$F$757,D4554&gt;$F$758),C4554,"")</f>
        <v>2.7926726768892917E-31</v>
      </c>
      <c r="F4554" s="247" t="str">
        <f>IF(AND(D4554&gt;$F$757,D4554&lt;$F$758),C4554,"")</f>
        <v/>
      </c>
      <c r="G4554" s="247" t="str">
        <f>IF(C4554=MAX($C$761:$C$2761),C4554,"")</f>
        <v/>
      </c>
      <c r="H4554" s="247">
        <f>_xlfn.NORM.DIST(B4554,$F$753,$F$754,0)</f>
        <v>3.6026769364047919E-217</v>
      </c>
      <c r="I4554" s="247" t="str">
        <f>IF(H4554=MAX($H$761:$H$2761),C4554,"")</f>
        <v/>
      </c>
      <c r="J4554" s="247"/>
      <c r="K4554" s="247"/>
      <c r="L4554" s="247"/>
      <c r="M4554" s="247"/>
      <c r="N4554" s="247"/>
      <c r="O4554" s="247"/>
      <c r="P4554" s="247"/>
      <c r="Q4554" s="247"/>
      <c r="R4554" s="247"/>
      <c r="AZ4554" s="259"/>
      <c r="BA4554" s="259">
        <f>BA4553+$BD$753</f>
        <v>24.307199999998367</v>
      </c>
      <c r="BB4554" s="274">
        <f t="shared" si="849"/>
        <v>1.0059780912151052E-3</v>
      </c>
      <c r="BC4554" s="259">
        <f t="shared" si="850"/>
        <v>2.6094132896997604E-6</v>
      </c>
      <c r="BD4554" s="259">
        <f t="shared" si="847"/>
        <v>2.6094132896997604E-6</v>
      </c>
      <c r="BE4554" s="254" t="str">
        <f t="shared" si="848"/>
        <v/>
      </c>
    </row>
    <row r="4555" spans="1:57" ht="20.100000000000001" customHeight="1" x14ac:dyDescent="0.25">
      <c r="A4555" s="247">
        <v>3777</v>
      </c>
      <c r="B4555" s="247">
        <f>$B$755+(A4555*$B$758)</f>
        <v>26701.04101772717</v>
      </c>
      <c r="C4555" s="247">
        <f>_xlfn.NORM.DIST($B4555,$B$752,$B$753,0)</f>
        <v>2.6713262875759678E-31</v>
      </c>
      <c r="D4555" s="247">
        <f>_xlfn.NORM.DIST($B4555,$B$752,$B$753,1)</f>
        <v>1</v>
      </c>
      <c r="E4555" s="247">
        <f>IF(OR(D4555&lt;$F$757,D4555&gt;$F$758),C4555,"")</f>
        <v>2.6713262875759678E-31</v>
      </c>
      <c r="F4555" s="247" t="str">
        <f>IF(AND(D4555&gt;$F$757,D4555&lt;$F$758),C4555,"")</f>
        <v/>
      </c>
      <c r="G4555" s="247" t="str">
        <f>IF(C4555=MAX($C$761:$C$2761),C4555,"")</f>
        <v/>
      </c>
      <c r="H4555" s="247">
        <f>_xlfn.NORM.DIST(B4555,$F$753,$F$754,0)</f>
        <v>4.0830632638778688E-217</v>
      </c>
      <c r="I4555" s="247" t="str">
        <f>IF(H4555=MAX($H$761:$H$2761),C4555,"")</f>
        <v/>
      </c>
      <c r="J4555" s="247"/>
      <c r="K4555" s="247"/>
      <c r="L4555" s="247"/>
      <c r="M4555" s="247"/>
      <c r="N4555" s="247"/>
      <c r="O4555" s="247"/>
      <c r="P4555" s="247"/>
      <c r="Q4555" s="247"/>
      <c r="R4555" s="247"/>
      <c r="AZ4555" s="259"/>
      <c r="BA4555" s="259">
        <f>BA4554+$BD$753</f>
        <v>24.313599999998367</v>
      </c>
      <c r="BB4555" s="274">
        <f t="shared" si="849"/>
        <v>1.0033686779254054E-3</v>
      </c>
      <c r="BC4555" s="259">
        <f t="shared" si="850"/>
        <v>2.6027887615621276E-6</v>
      </c>
      <c r="BD4555" s="259">
        <f t="shared" si="847"/>
        <v>2.6027887615621276E-6</v>
      </c>
      <c r="BE4555" s="254" t="str">
        <f t="shared" si="848"/>
        <v/>
      </c>
    </row>
    <row r="4556" spans="1:57" ht="20.100000000000001" customHeight="1" x14ac:dyDescent="0.25">
      <c r="A4556" s="247">
        <v>3778</v>
      </c>
      <c r="B4556" s="247">
        <f>$B$755+(A4556*$B$758)</f>
        <v>26710.656084712304</v>
      </c>
      <c r="C4556" s="247">
        <f>_xlfn.NORM.DIST($B4556,$B$752,$B$753,0)</f>
        <v>2.5552117220591912E-31</v>
      </c>
      <c r="D4556" s="247">
        <f>_xlfn.NORM.DIST($B4556,$B$752,$B$753,1)</f>
        <v>1</v>
      </c>
      <c r="E4556" s="247">
        <f>IF(OR(D4556&lt;$F$757,D4556&gt;$F$758),C4556,"")</f>
        <v>2.5552117220591912E-31</v>
      </c>
      <c r="F4556" s="247" t="str">
        <f>IF(AND(D4556&gt;$F$757,D4556&lt;$F$758),C4556,"")</f>
        <v/>
      </c>
      <c r="G4556" s="247" t="str">
        <f>IF(C4556=MAX($C$761:$C$2761),C4556,"")</f>
        <v/>
      </c>
      <c r="H4556" s="247">
        <f>_xlfn.NORM.DIST(B4556,$F$753,$F$754,0)</f>
        <v>4.6274309827820167E-217</v>
      </c>
      <c r="I4556" s="247" t="str">
        <f>IF(H4556=MAX($H$761:$H$2761),C4556,"")</f>
        <v/>
      </c>
      <c r="J4556" s="247"/>
      <c r="K4556" s="247"/>
      <c r="L4556" s="247"/>
      <c r="M4556" s="247"/>
      <c r="N4556" s="247"/>
      <c r="O4556" s="247"/>
      <c r="P4556" s="247"/>
      <c r="Q4556" s="247"/>
      <c r="R4556" s="247"/>
      <c r="AZ4556" s="259"/>
      <c r="BA4556" s="259">
        <f>BA4555+$BD$753</f>
        <v>24.319999999998366</v>
      </c>
      <c r="BB4556" s="274">
        <f t="shared" si="849"/>
        <v>1.0007658891638433E-3</v>
      </c>
      <c r="BC4556" s="259">
        <f t="shared" si="850"/>
        <v>2.5961806015446787E-6</v>
      </c>
      <c r="BD4556" s="259">
        <f t="shared" si="847"/>
        <v>2.5961806015446787E-6</v>
      </c>
      <c r="BE4556" s="254" t="str">
        <f t="shared" si="848"/>
        <v/>
      </c>
    </row>
    <row r="4557" spans="1:57" ht="20.100000000000001" customHeight="1" x14ac:dyDescent="0.25">
      <c r="A4557" s="248">
        <v>3779</v>
      </c>
      <c r="B4557" s="247">
        <f>$B$755+(A4557*$B$758)</f>
        <v>26720.271151697445</v>
      </c>
      <c r="C4557" s="247">
        <f>_xlfn.NORM.DIST($B4557,$B$752,$B$753,0)</f>
        <v>2.4441052034858172E-31</v>
      </c>
      <c r="D4557" s="247">
        <f>_xlfn.NORM.DIST($B4557,$B$752,$B$753,1)</f>
        <v>1</v>
      </c>
      <c r="E4557" s="247">
        <f>IF(OR(D4557&lt;$F$757,D4557&gt;$F$758),C4557,"")</f>
        <v>2.4441052034858172E-31</v>
      </c>
      <c r="F4557" s="247" t="str">
        <f>IF(AND(D4557&gt;$F$757,D4557&lt;$F$758),C4557,"")</f>
        <v/>
      </c>
      <c r="G4557" s="247" t="str">
        <f>IF(C4557=MAX($C$761:$C$2761),C4557,"")</f>
        <v/>
      </c>
      <c r="H4557" s="247">
        <f>_xlfn.NORM.DIST(B4557,$F$753,$F$754,0)</f>
        <v>5.2442917264370772E-217</v>
      </c>
      <c r="I4557" s="247" t="str">
        <f>IF(H4557=MAX($H$761:$H$2761),C4557,"")</f>
        <v/>
      </c>
      <c r="J4557" s="247"/>
      <c r="K4557" s="247"/>
      <c r="L4557" s="247"/>
      <c r="M4557" s="247"/>
      <c r="N4557" s="247"/>
      <c r="O4557" s="247"/>
      <c r="P4557" s="247"/>
      <c r="Q4557" s="247"/>
      <c r="R4557" s="247"/>
      <c r="AZ4557" s="259"/>
      <c r="BA4557" s="259">
        <f>BA4556+$BD$753</f>
        <v>24.326399999998365</v>
      </c>
      <c r="BB4557" s="274">
        <f t="shared" si="849"/>
        <v>9.981697085622986E-4</v>
      </c>
      <c r="BC4557" s="259">
        <f t="shared" si="850"/>
        <v>2.5895887706144007E-6</v>
      </c>
      <c r="BD4557" s="259">
        <f t="shared" si="847"/>
        <v>2.5895887706144007E-6</v>
      </c>
      <c r="BE4557" s="254" t="str">
        <f t="shared" si="848"/>
        <v/>
      </c>
    </row>
    <row r="4558" spans="1:57" ht="20.100000000000001" customHeight="1" x14ac:dyDescent="0.25">
      <c r="A4558" s="247">
        <v>3780</v>
      </c>
      <c r="B4558" s="247">
        <f>$B$755+(A4558*$B$758)</f>
        <v>26729.886218682579</v>
      </c>
      <c r="C4558" s="247">
        <f>_xlfn.NORM.DIST($B4558,$B$752,$B$753,0)</f>
        <v>2.3377924484682578E-31</v>
      </c>
      <c r="D4558" s="247">
        <f>_xlfn.NORM.DIST($B4558,$B$752,$B$753,1)</f>
        <v>1</v>
      </c>
      <c r="E4558" s="247">
        <f>IF(OR(D4558&lt;$F$757,D4558&gt;$F$758),C4558,"")</f>
        <v>2.3377924484682578E-31</v>
      </c>
      <c r="F4558" s="247" t="str">
        <f>IF(AND(D4558&gt;$F$757,D4558&lt;$F$758),C4558,"")</f>
        <v/>
      </c>
      <c r="G4558" s="247" t="str">
        <f>IF(C4558=MAX($C$761:$C$2761),C4558,"")</f>
        <v/>
      </c>
      <c r="H4558" s="247">
        <f>_xlfn.NORM.DIST(B4558,$F$753,$F$754,0)</f>
        <v>5.9432881389900198E-217</v>
      </c>
      <c r="I4558" s="247" t="str">
        <f>IF(H4558=MAX($H$761:$H$2761),C4558,"")</f>
        <v/>
      </c>
      <c r="J4558" s="247"/>
      <c r="K4558" s="247"/>
      <c r="L4558" s="247"/>
      <c r="M4558" s="247"/>
      <c r="N4558" s="247"/>
      <c r="O4558" s="247"/>
      <c r="P4558" s="247"/>
      <c r="Q4558" s="247"/>
      <c r="R4558" s="247"/>
      <c r="AZ4558" s="259"/>
      <c r="BA4558" s="259">
        <f>BA4557+$BD$753</f>
        <v>24.332799999998365</v>
      </c>
      <c r="BB4558" s="274">
        <f t="shared" si="849"/>
        <v>9.955801197916842E-4</v>
      </c>
      <c r="BC4558" s="259">
        <f t="shared" si="850"/>
        <v>2.5830132298256675E-6</v>
      </c>
      <c r="BD4558" s="259">
        <f t="shared" si="847"/>
        <v>2.5830132298256675E-6</v>
      </c>
      <c r="BE4558" s="254" t="str">
        <f t="shared" si="848"/>
        <v/>
      </c>
    </row>
    <row r="4559" spans="1:57" ht="20.100000000000001" customHeight="1" x14ac:dyDescent="0.25">
      <c r="A4559" s="247">
        <v>3781</v>
      </c>
      <c r="B4559" s="247">
        <f>$B$755+(A4559*$B$758)</f>
        <v>26739.50128566772</v>
      </c>
      <c r="C4559" s="247">
        <f>_xlfn.NORM.DIST($B4559,$B$752,$B$753,0)</f>
        <v>2.2360682677011936E-31</v>
      </c>
      <c r="D4559" s="247">
        <f>_xlfn.NORM.DIST($B4559,$B$752,$B$753,1)</f>
        <v>1</v>
      </c>
      <c r="E4559" s="247">
        <f>IF(OR(D4559&lt;$F$757,D4559&gt;$F$758),C4559,"")</f>
        <v>2.2360682677011936E-31</v>
      </c>
      <c r="F4559" s="247" t="str">
        <f>IF(AND(D4559&gt;$F$757,D4559&lt;$F$758),C4559,"")</f>
        <v/>
      </c>
      <c r="G4559" s="247" t="str">
        <f>IF(C4559=MAX($C$761:$C$2761),C4559,"")</f>
        <v/>
      </c>
      <c r="H4559" s="247">
        <f>_xlfn.NORM.DIST(B4559,$F$753,$F$754,0)</f>
        <v>6.7353439868234121E-217</v>
      </c>
      <c r="I4559" s="247" t="str">
        <f>IF(H4559=MAX($H$761:$H$2761),C4559,"")</f>
        <v/>
      </c>
      <c r="J4559" s="247"/>
      <c r="K4559" s="247"/>
      <c r="L4559" s="247"/>
      <c r="M4559" s="247"/>
      <c r="N4559" s="247"/>
      <c r="O4559" s="247"/>
      <c r="P4559" s="247"/>
      <c r="Q4559" s="247"/>
      <c r="R4559" s="247"/>
      <c r="AZ4559" s="259"/>
      <c r="BA4559" s="259">
        <f>BA4558+$BD$753</f>
        <v>24.339199999998364</v>
      </c>
      <c r="BB4559" s="274">
        <f t="shared" si="849"/>
        <v>9.9299710656185853E-4</v>
      </c>
      <c r="BC4559" s="259">
        <f t="shared" si="850"/>
        <v>2.5764539403133006E-6</v>
      </c>
      <c r="BD4559" s="259">
        <f t="shared" si="847"/>
        <v>2.5764539403133006E-6</v>
      </c>
      <c r="BE4559" s="254" t="str">
        <f t="shared" si="848"/>
        <v/>
      </c>
    </row>
    <row r="4560" spans="1:57" ht="20.100000000000001" customHeight="1" x14ac:dyDescent="0.25">
      <c r="A4560" s="247">
        <v>3782</v>
      </c>
      <c r="B4560" s="247">
        <f>$B$755+(A4560*$B$758)</f>
        <v>26749.116352652854</v>
      </c>
      <c r="C4560" s="247">
        <f>_xlfn.NORM.DIST($B4560,$B$752,$B$753,0)</f>
        <v>2.138736183237967E-31</v>
      </c>
      <c r="D4560" s="247">
        <f>_xlfn.NORM.DIST($B4560,$B$752,$B$753,1)</f>
        <v>1</v>
      </c>
      <c r="E4560" s="247">
        <f>IF(OR(D4560&lt;$F$757,D4560&gt;$F$758),C4560,"")</f>
        <v>2.138736183237967E-31</v>
      </c>
      <c r="F4560" s="247" t="str">
        <f>IF(AND(D4560&gt;$F$757,D4560&lt;$F$758),C4560,"")</f>
        <v/>
      </c>
      <c r="G4560" s="247" t="str">
        <f>IF(C4560=MAX($C$761:$C$2761),C4560,"")</f>
        <v/>
      </c>
      <c r="H4560" s="247">
        <f>_xlfn.NORM.DIST(B4560,$F$753,$F$754,0)</f>
        <v>7.6328341699086741E-217</v>
      </c>
      <c r="I4560" s="247" t="str">
        <f>IF(H4560=MAX($H$761:$H$2761),C4560,"")</f>
        <v/>
      </c>
      <c r="J4560" s="247"/>
      <c r="K4560" s="247"/>
      <c r="L4560" s="247"/>
      <c r="M4560" s="247"/>
      <c r="N4560" s="247"/>
      <c r="O4560" s="247"/>
      <c r="P4560" s="247"/>
      <c r="Q4560" s="247"/>
      <c r="R4560" s="247"/>
      <c r="AZ4560" s="259"/>
      <c r="BA4560" s="259">
        <f>BA4559+$BD$753</f>
        <v>24.345599999998363</v>
      </c>
      <c r="BB4560" s="274">
        <f t="shared" si="849"/>
        <v>9.9042065262154523E-4</v>
      </c>
      <c r="BC4560" s="259">
        <f t="shared" si="850"/>
        <v>2.5699108633192407E-6</v>
      </c>
      <c r="BD4560" s="259">
        <f t="shared" si="847"/>
        <v>2.5699108633192407E-6</v>
      </c>
      <c r="BE4560" s="254" t="str">
        <f t="shared" si="848"/>
        <v/>
      </c>
    </row>
    <row r="4561" spans="1:57" ht="20.100000000000001" customHeight="1" x14ac:dyDescent="0.25">
      <c r="A4561" s="247">
        <v>3783</v>
      </c>
      <c r="B4561" s="247">
        <f>$B$755+(A4561*$B$758)</f>
        <v>26758.731419637996</v>
      </c>
      <c r="C4561" s="247">
        <f>_xlfn.NORM.DIST($B4561,$B$752,$B$753,0)</f>
        <v>2.0456080617340895E-31</v>
      </c>
      <c r="D4561" s="247">
        <f>_xlfn.NORM.DIST($B4561,$B$752,$B$753,1)</f>
        <v>1</v>
      </c>
      <c r="E4561" s="247">
        <f>IF(OR(D4561&lt;$F$757,D4561&gt;$F$758),C4561,"")</f>
        <v>2.0456080617340895E-31</v>
      </c>
      <c r="F4561" s="247" t="str">
        <f>IF(AND(D4561&gt;$F$757,D4561&lt;$F$758),C4561,"")</f>
        <v/>
      </c>
      <c r="G4561" s="247" t="str">
        <f>IF(C4561=MAX($C$761:$C$2761),C4561,"")</f>
        <v/>
      </c>
      <c r="H4561" s="247">
        <f>_xlfn.NORM.DIST(B4561,$F$753,$F$754,0)</f>
        <v>8.649777268132127E-217</v>
      </c>
      <c r="I4561" s="247" t="str">
        <f>IF(H4561=MAX($H$761:$H$2761),C4561,"")</f>
        <v/>
      </c>
      <c r="J4561" s="247"/>
      <c r="K4561" s="247"/>
      <c r="L4561" s="247"/>
      <c r="M4561" s="247"/>
      <c r="N4561" s="247"/>
      <c r="O4561" s="247"/>
      <c r="P4561" s="247"/>
      <c r="Q4561" s="247"/>
      <c r="R4561" s="247"/>
      <c r="AZ4561" s="259"/>
      <c r="BA4561" s="259">
        <f>BA4560+$BD$753</f>
        <v>24.351999999998363</v>
      </c>
      <c r="BB4561" s="274">
        <f t="shared" si="849"/>
        <v>9.8785074175822599E-4</v>
      </c>
      <c r="BC4561" s="259">
        <f t="shared" si="850"/>
        <v>2.5633839601543838E-6</v>
      </c>
      <c r="BD4561" s="259">
        <f t="shared" si="847"/>
        <v>2.5633839601543838E-6</v>
      </c>
      <c r="BE4561" s="254" t="str">
        <f t="shared" si="848"/>
        <v/>
      </c>
    </row>
    <row r="4562" spans="1:57" ht="20.100000000000001" customHeight="1" x14ac:dyDescent="0.25">
      <c r="A4562" s="247">
        <v>3784</v>
      </c>
      <c r="B4562" s="247">
        <f>$B$755+(A4562*$B$758)</f>
        <v>26768.34648662313</v>
      </c>
      <c r="C4562" s="247">
        <f>_xlfn.NORM.DIST($B4562,$B$752,$B$753,0)</f>
        <v>1.9565037630002043E-31</v>
      </c>
      <c r="D4562" s="247">
        <f>_xlfn.NORM.DIST($B4562,$B$752,$B$753,1)</f>
        <v>1</v>
      </c>
      <c r="E4562" s="247">
        <f>IF(OR(D4562&lt;$F$757,D4562&gt;$F$758),C4562,"")</f>
        <v>1.9565037630002043E-31</v>
      </c>
      <c r="F4562" s="247" t="str">
        <f>IF(AND(D4562&gt;$F$757,D4562&lt;$F$758),C4562,"")</f>
        <v/>
      </c>
      <c r="G4562" s="247" t="str">
        <f>IF(C4562=MAX($C$761:$C$2761),C4562,"")</f>
        <v/>
      </c>
      <c r="H4562" s="247">
        <f>_xlfn.NORM.DIST(B4562,$F$753,$F$754,0)</f>
        <v>9.8020536060466485E-217</v>
      </c>
      <c r="I4562" s="247" t="str">
        <f>IF(H4562=MAX($H$761:$H$2761),C4562,"")</f>
        <v/>
      </c>
      <c r="J4562" s="247"/>
      <c r="K4562" s="247"/>
      <c r="L4562" s="247"/>
      <c r="M4562" s="247"/>
      <c r="N4562" s="247"/>
      <c r="O4562" s="247"/>
      <c r="P4562" s="247"/>
      <c r="Q4562" s="247"/>
      <c r="R4562" s="247"/>
      <c r="AZ4562" s="259"/>
      <c r="BA4562" s="259">
        <f>BA4561+$BD$753</f>
        <v>24.358399999998362</v>
      </c>
      <c r="BB4562" s="274">
        <f t="shared" si="849"/>
        <v>9.8528735779807161E-4</v>
      </c>
      <c r="BC4562" s="259">
        <f t="shared" si="850"/>
        <v>2.5568731922280714E-6</v>
      </c>
      <c r="BD4562" s="259">
        <f t="shared" si="847"/>
        <v>2.5568731922280714E-6</v>
      </c>
      <c r="BE4562" s="254" t="str">
        <f t="shared" si="848"/>
        <v/>
      </c>
    </row>
    <row r="4563" spans="1:57" ht="20.100000000000001" customHeight="1" x14ac:dyDescent="0.25">
      <c r="A4563" s="247">
        <v>3785</v>
      </c>
      <c r="B4563" s="247">
        <f>$B$755+(A4563*$B$758)</f>
        <v>26777.961553608271</v>
      </c>
      <c r="C4563" s="247">
        <f>_xlfn.NORM.DIST($B4563,$B$752,$B$753,0)</f>
        <v>1.8712508032292859E-31</v>
      </c>
      <c r="D4563" s="247">
        <f>_xlfn.NORM.DIST($B4563,$B$752,$B$753,1)</f>
        <v>1</v>
      </c>
      <c r="E4563" s="247">
        <f>IF(OR(D4563&lt;$F$757,D4563&gt;$F$758),C4563,"")</f>
        <v>1.8712508032292859E-31</v>
      </c>
      <c r="F4563" s="247" t="str">
        <f>IF(AND(D4563&gt;$F$757,D4563&lt;$F$758),C4563,"")</f>
        <v/>
      </c>
      <c r="G4563" s="247" t="str">
        <f>IF(C4563=MAX($C$761:$C$2761),C4563,"")</f>
        <v/>
      </c>
      <c r="H4563" s="247">
        <f>_xlfn.NORM.DIST(B4563,$F$753,$F$754,0)</f>
        <v>1.1107652214122053E-216</v>
      </c>
      <c r="I4563" s="247" t="str">
        <f>IF(H4563=MAX($H$761:$H$2761),C4563,"")</f>
        <v/>
      </c>
      <c r="J4563" s="247"/>
      <c r="K4563" s="247"/>
      <c r="L4563" s="247"/>
      <c r="M4563" s="247"/>
      <c r="N4563" s="247"/>
      <c r="O4563" s="247"/>
      <c r="P4563" s="247"/>
      <c r="Q4563" s="247"/>
      <c r="R4563" s="247"/>
      <c r="AZ4563" s="259"/>
      <c r="BA4563" s="259">
        <f>BA4562+$BD$753</f>
        <v>24.364799999998361</v>
      </c>
      <c r="BB4563" s="274">
        <f t="shared" si="849"/>
        <v>9.8273048460584354E-4</v>
      </c>
      <c r="BC4563" s="259">
        <f t="shared" si="850"/>
        <v>2.5503785210339962E-6</v>
      </c>
      <c r="BD4563" s="259">
        <f t="shared" si="847"/>
        <v>2.5503785210339962E-6</v>
      </c>
      <c r="BE4563" s="254" t="str">
        <f t="shared" si="848"/>
        <v/>
      </c>
    </row>
    <row r="4564" spans="1:57" ht="20.100000000000001" customHeight="1" x14ac:dyDescent="0.25">
      <c r="A4564" s="248">
        <v>3786</v>
      </c>
      <c r="B4564" s="247">
        <f>$B$755+(A4564*$B$758)</f>
        <v>26787.576620593405</v>
      </c>
      <c r="C4564" s="247">
        <f>_xlfn.NORM.DIST($B4564,$B$752,$B$753,0)</f>
        <v>1.7896840322923657E-31</v>
      </c>
      <c r="D4564" s="247">
        <f>_xlfn.NORM.DIST($B4564,$B$752,$B$753,1)</f>
        <v>1</v>
      </c>
      <c r="E4564" s="247">
        <f>IF(OR(D4564&lt;$F$757,D4564&gt;$F$758),C4564,"")</f>
        <v>1.7896840322923657E-31</v>
      </c>
      <c r="F4564" s="247" t="str">
        <f>IF(AND(D4564&gt;$F$757,D4564&lt;$F$758),C4564,"")</f>
        <v/>
      </c>
      <c r="G4564" s="247" t="str">
        <f>IF(C4564=MAX($C$761:$C$2761),C4564,"")</f>
        <v/>
      </c>
      <c r="H4564" s="247">
        <f>_xlfn.NORM.DIST(B4564,$F$753,$F$754,0)</f>
        <v>1.2586950511123795E-216</v>
      </c>
      <c r="I4564" s="247" t="str">
        <f>IF(H4564=MAX($H$761:$H$2761),C4564,"")</f>
        <v/>
      </c>
      <c r="J4564" s="247"/>
      <c r="K4564" s="247"/>
      <c r="L4564" s="247"/>
      <c r="M4564" s="247"/>
      <c r="N4564" s="247"/>
      <c r="O4564" s="247"/>
      <c r="P4564" s="247"/>
      <c r="Q4564" s="247"/>
      <c r="R4564" s="247"/>
      <c r="AZ4564" s="259"/>
      <c r="BA4564" s="259">
        <f>BA4563+$BD$753</f>
        <v>24.37119999999836</v>
      </c>
      <c r="BB4564" s="274">
        <f t="shared" si="849"/>
        <v>9.8018010608480954E-4</v>
      </c>
      <c r="BC4564" s="259">
        <f t="shared" si="850"/>
        <v>2.5438999081523698E-6</v>
      </c>
      <c r="BD4564" s="259">
        <f t="shared" si="847"/>
        <v>2.5438999081523698E-6</v>
      </c>
      <c r="BE4564" s="254" t="str">
        <f t="shared" si="848"/>
        <v/>
      </c>
    </row>
    <row r="4565" spans="1:57" ht="20.100000000000001" customHeight="1" x14ac:dyDescent="0.25">
      <c r="A4565" s="247">
        <v>3787</v>
      </c>
      <c r="B4565" s="247">
        <f>$B$755+(A4565*$B$758)</f>
        <v>26797.191687578546</v>
      </c>
      <c r="C4565" s="247">
        <f>_xlfn.NORM.DIST($B4565,$B$752,$B$753,0)</f>
        <v>1.7116453245186728E-31</v>
      </c>
      <c r="D4565" s="247">
        <f>_xlfn.NORM.DIST($B4565,$B$752,$B$753,1)</f>
        <v>1</v>
      </c>
      <c r="E4565" s="247">
        <f>IF(OR(D4565&lt;$F$757,D4565&gt;$F$758),C4565,"")</f>
        <v>1.7116453245186728E-31</v>
      </c>
      <c r="F4565" s="247" t="str">
        <f>IF(AND(D4565&gt;$F$757,D4565&lt;$F$758),C4565,"")</f>
        <v/>
      </c>
      <c r="G4565" s="247" t="str">
        <f>IF(C4565=MAX($C$761:$C$2761),C4565,"")</f>
        <v/>
      </c>
      <c r="H4565" s="247">
        <f>_xlfn.NORM.DIST(B4565,$F$753,$F$754,0)</f>
        <v>1.4263031037931136E-216</v>
      </c>
      <c r="I4565" s="247" t="str">
        <f>IF(H4565=MAX($H$761:$H$2761),C4565,"")</f>
        <v/>
      </c>
      <c r="J4565" s="247"/>
      <c r="K4565" s="247"/>
      <c r="L4565" s="247"/>
      <c r="M4565" s="247"/>
      <c r="N4565" s="247"/>
      <c r="O4565" s="247"/>
      <c r="P4565" s="247"/>
      <c r="Q4565" s="247"/>
      <c r="R4565" s="247"/>
      <c r="AZ4565" s="259"/>
      <c r="BA4565" s="259">
        <f>BA4564+$BD$753</f>
        <v>24.37759999999836</v>
      </c>
      <c r="BB4565" s="274">
        <f t="shared" si="849"/>
        <v>9.7763620617665717E-4</v>
      </c>
      <c r="BC4565" s="259">
        <f t="shared" si="850"/>
        <v>2.5374373152558865E-6</v>
      </c>
      <c r="BD4565" s="259">
        <f t="shared" si="847"/>
        <v>2.5374373152558865E-6</v>
      </c>
      <c r="BE4565" s="254" t="str">
        <f t="shared" si="848"/>
        <v/>
      </c>
    </row>
    <row r="4566" spans="1:57" ht="20.100000000000001" customHeight="1" x14ac:dyDescent="0.25">
      <c r="A4566" s="247">
        <v>3788</v>
      </c>
      <c r="B4566" s="247">
        <f>$B$755+(A4566*$B$758)</f>
        <v>26806.80675456368</v>
      </c>
      <c r="C4566" s="247">
        <f>_xlfn.NORM.DIST($B4566,$B$752,$B$753,0)</f>
        <v>1.6369832824030505E-31</v>
      </c>
      <c r="D4566" s="247">
        <f>_xlfn.NORM.DIST($B4566,$B$752,$B$753,1)</f>
        <v>1</v>
      </c>
      <c r="E4566" s="247">
        <f>IF(OR(D4566&lt;$F$757,D4566&gt;$F$758),C4566,"")</f>
        <v>1.6369832824030505E-31</v>
      </c>
      <c r="F4566" s="247" t="str">
        <f>IF(AND(D4566&gt;$F$757,D4566&lt;$F$758),C4566,"")</f>
        <v/>
      </c>
      <c r="G4566" s="247" t="str">
        <f>IF(C4566=MAX($C$761:$C$2761),C4566,"")</f>
        <v/>
      </c>
      <c r="H4566" s="247">
        <f>_xlfn.NORM.DIST(B4566,$F$753,$F$754,0)</f>
        <v>1.616204014549681E-216</v>
      </c>
      <c r="I4566" s="247" t="str">
        <f>IF(H4566=MAX($H$761:$H$2761),C4566,"")</f>
        <v/>
      </c>
      <c r="J4566" s="247"/>
      <c r="K4566" s="247"/>
      <c r="L4566" s="247"/>
      <c r="M4566" s="247"/>
      <c r="N4566" s="247"/>
      <c r="O4566" s="247"/>
      <c r="P4566" s="247"/>
      <c r="Q4566" s="247"/>
      <c r="R4566" s="247"/>
      <c r="AZ4566" s="259"/>
      <c r="BA4566" s="259">
        <f>BA4565+$BD$753</f>
        <v>24.383999999998359</v>
      </c>
      <c r="BB4566" s="274">
        <f t="shared" si="849"/>
        <v>9.7509876886140128E-4</v>
      </c>
      <c r="BC4566" s="259">
        <f t="shared" si="850"/>
        <v>2.5309907040959537E-6</v>
      </c>
      <c r="BD4566" s="259">
        <f t="shared" si="847"/>
        <v>2.5309907040959537E-6</v>
      </c>
      <c r="BE4566" s="254" t="str">
        <f t="shared" si="848"/>
        <v/>
      </c>
    </row>
    <row r="4567" spans="1:57" ht="20.100000000000001" customHeight="1" x14ac:dyDescent="0.25">
      <c r="A4567" s="247">
        <v>3789</v>
      </c>
      <c r="B4567" s="247">
        <f>$B$755+(A4567*$B$758)</f>
        <v>26816.421821548822</v>
      </c>
      <c r="C4567" s="247">
        <f>_xlfn.NORM.DIST($B4567,$B$752,$B$753,0)</f>
        <v>1.5655529527036918E-31</v>
      </c>
      <c r="D4567" s="247">
        <f>_xlfn.NORM.DIST($B4567,$B$752,$B$753,1)</f>
        <v>1</v>
      </c>
      <c r="E4567" s="247">
        <f>IF(OR(D4567&lt;$F$757,D4567&gt;$F$758),C4567,"")</f>
        <v>1.5655529527036918E-31</v>
      </c>
      <c r="F4567" s="247" t="str">
        <f>IF(AND(D4567&gt;$F$757,D4567&lt;$F$758),C4567,"")</f>
        <v/>
      </c>
      <c r="G4567" s="247" t="str">
        <f>IF(C4567=MAX($C$761:$C$2761),C4567,"")</f>
        <v/>
      </c>
      <c r="H4567" s="247">
        <f>_xlfn.NORM.DIST(B4567,$F$753,$F$754,0)</f>
        <v>1.8313594187576153E-216</v>
      </c>
      <c r="I4567" s="247" t="str">
        <f>IF(H4567=MAX($H$761:$H$2761),C4567,"")</f>
        <v/>
      </c>
      <c r="J4567" s="247"/>
      <c r="K4567" s="247"/>
      <c r="L4567" s="247"/>
      <c r="M4567" s="247"/>
      <c r="N4567" s="247"/>
      <c r="O4567" s="247"/>
      <c r="P4567" s="247"/>
      <c r="Q4567" s="247"/>
      <c r="R4567" s="247"/>
      <c r="AZ4567" s="259"/>
      <c r="BA4567" s="259">
        <f>BA4566+$BD$753</f>
        <v>24.390399999998358</v>
      </c>
      <c r="BB4567" s="274">
        <f t="shared" si="849"/>
        <v>9.7256777815730533E-4</v>
      </c>
      <c r="BC4567" s="259">
        <f t="shared" si="850"/>
        <v>2.5245600365230748E-6</v>
      </c>
      <c r="BD4567" s="259">
        <f t="shared" si="847"/>
        <v>2.5245600365230748E-6</v>
      </c>
      <c r="BE4567" s="254" t="str">
        <f t="shared" si="848"/>
        <v/>
      </c>
    </row>
    <row r="4568" spans="1:57" ht="20.100000000000001" customHeight="1" x14ac:dyDescent="0.25">
      <c r="A4568" s="247">
        <v>3790</v>
      </c>
      <c r="B4568" s="247">
        <f>$B$755+(A4568*$B$758)</f>
        <v>26826.036888533956</v>
      </c>
      <c r="C4568" s="247">
        <f>_xlfn.NORM.DIST($B4568,$B$752,$B$753,0)</f>
        <v>1.4972155544181152E-31</v>
      </c>
      <c r="D4568" s="247">
        <f>_xlfn.NORM.DIST($B4568,$B$752,$B$753,1)</f>
        <v>1</v>
      </c>
      <c r="E4568" s="247">
        <f>IF(OR(D4568&lt;$F$757,D4568&gt;$F$758),C4568,"")</f>
        <v>1.4972155544181152E-31</v>
      </c>
      <c r="F4568" s="247" t="str">
        <f>IF(AND(D4568&gt;$F$757,D4568&lt;$F$758),C4568,"")</f>
        <v/>
      </c>
      <c r="G4568" s="247" t="str">
        <f>IF(C4568=MAX($C$761:$C$2761),C4568,"")</f>
        <v/>
      </c>
      <c r="H4568" s="247">
        <f>_xlfn.NORM.DIST(B4568,$F$753,$F$754,0)</f>
        <v>2.0751239502385681E-216</v>
      </c>
      <c r="I4568" s="247" t="str">
        <f>IF(H4568=MAX($H$761:$H$2761),C4568,"")</f>
        <v/>
      </c>
      <c r="J4568" s="247"/>
      <c r="K4568" s="247"/>
      <c r="L4568" s="247"/>
      <c r="M4568" s="247"/>
      <c r="N4568" s="247"/>
      <c r="O4568" s="247"/>
      <c r="P4568" s="247"/>
      <c r="Q4568" s="247"/>
      <c r="R4568" s="247"/>
      <c r="AZ4568" s="259"/>
      <c r="BA4568" s="259">
        <f>BA4567+$BD$753</f>
        <v>24.396799999998358</v>
      </c>
      <c r="BB4568" s="274">
        <f t="shared" si="849"/>
        <v>9.7004321812078226E-4</v>
      </c>
      <c r="BC4568" s="259">
        <f t="shared" si="850"/>
        <v>2.518145274459419E-6</v>
      </c>
      <c r="BD4568" s="259">
        <f t="shared" si="847"/>
        <v>2.518145274459419E-6</v>
      </c>
      <c r="BE4568" s="254" t="str">
        <f t="shared" si="848"/>
        <v/>
      </c>
    </row>
    <row r="4569" spans="1:57" ht="20.100000000000001" customHeight="1" x14ac:dyDescent="0.25">
      <c r="A4569" s="247">
        <v>3791</v>
      </c>
      <c r="B4569" s="247">
        <f>$B$755+(A4569*$B$758)</f>
        <v>26835.651955519097</v>
      </c>
      <c r="C4569" s="247">
        <f>_xlfn.NORM.DIST($B4569,$B$752,$B$753,0)</f>
        <v>1.4318382181429952E-31</v>
      </c>
      <c r="D4569" s="247">
        <f>_xlfn.NORM.DIST($B4569,$B$752,$B$753,1)</f>
        <v>1</v>
      </c>
      <c r="E4569" s="247">
        <f>IF(OR(D4569&lt;$F$757,D4569&gt;$F$758),C4569,"")</f>
        <v>1.4318382181429952E-31</v>
      </c>
      <c r="F4569" s="247" t="str">
        <f>IF(AND(D4569&gt;$F$757,D4569&lt;$F$758),C4569,"")</f>
        <v/>
      </c>
      <c r="G4569" s="247" t="str">
        <f>IF(C4569=MAX($C$761:$C$2761),C4569,"")</f>
        <v/>
      </c>
      <c r="H4569" s="247">
        <f>_xlfn.NORM.DIST(B4569,$F$753,$F$754,0)</f>
        <v>2.351297329770603E-216</v>
      </c>
      <c r="I4569" s="247" t="str">
        <f>IF(H4569=MAX($H$761:$H$2761),C4569,"")</f>
        <v/>
      </c>
      <c r="J4569" s="247"/>
      <c r="K4569" s="247"/>
      <c r="L4569" s="247"/>
      <c r="M4569" s="247"/>
      <c r="N4569" s="247"/>
      <c r="O4569" s="247"/>
      <c r="P4569" s="247"/>
      <c r="Q4569" s="247"/>
      <c r="R4569" s="247"/>
      <c r="AZ4569" s="259"/>
      <c r="BA4569" s="259">
        <f>BA4568+$BD$753</f>
        <v>24.403199999998357</v>
      </c>
      <c r="BB4569" s="274">
        <f t="shared" si="849"/>
        <v>9.6752507284632284E-4</v>
      </c>
      <c r="BC4569" s="259">
        <f t="shared" si="850"/>
        <v>2.5117463799279862E-6</v>
      </c>
      <c r="BD4569" s="259">
        <f t="shared" si="847"/>
        <v>2.5117463799279862E-6</v>
      </c>
      <c r="BE4569" s="254" t="str">
        <f t="shared" si="848"/>
        <v/>
      </c>
    </row>
    <row r="4570" spans="1:57" ht="20.100000000000001" customHeight="1" x14ac:dyDescent="0.25">
      <c r="A4570" s="248">
        <v>3792</v>
      </c>
      <c r="B4570" s="247">
        <f>$B$755+(A4570*$B$758)</f>
        <v>26845.267022504231</v>
      </c>
      <c r="C4570" s="247">
        <f>_xlfn.NORM.DIST($B4570,$B$752,$B$753,0)</f>
        <v>1.369293736347305E-31</v>
      </c>
      <c r="D4570" s="247">
        <f>_xlfn.NORM.DIST($B4570,$B$752,$B$753,1)</f>
        <v>1</v>
      </c>
      <c r="E4570" s="247">
        <f>IF(OR(D4570&lt;$F$757,D4570&gt;$F$758),C4570,"")</f>
        <v>1.369293736347305E-31</v>
      </c>
      <c r="F4570" s="247" t="str">
        <f>IF(AND(D4570&gt;$F$757,D4570&lt;$F$758),C4570,"")</f>
        <v/>
      </c>
      <c r="G4570" s="247" t="str">
        <f>IF(C4570=MAX($C$761:$C$2761),C4570,"")</f>
        <v/>
      </c>
      <c r="H4570" s="247">
        <f>_xlfn.NORM.DIST(B4570,$F$753,$F$754,0)</f>
        <v>2.664183349371142E-216</v>
      </c>
      <c r="I4570" s="247" t="str">
        <f>IF(H4570=MAX($H$761:$H$2761),C4570,"")</f>
        <v/>
      </c>
      <c r="J4570" s="247"/>
      <c r="K4570" s="247"/>
      <c r="L4570" s="247"/>
      <c r="M4570" s="247"/>
      <c r="N4570" s="247"/>
      <c r="O4570" s="247"/>
      <c r="P4570" s="247"/>
      <c r="Q4570" s="247"/>
      <c r="R4570" s="247"/>
      <c r="AZ4570" s="259"/>
      <c r="BA4570" s="259">
        <f>BA4569+$BD$753</f>
        <v>24.409599999998356</v>
      </c>
      <c r="BB4570" s="274">
        <f t="shared" si="849"/>
        <v>9.6501332646639485E-4</v>
      </c>
      <c r="BC4570" s="259">
        <f t="shared" si="850"/>
        <v>2.5053633150281043E-6</v>
      </c>
      <c r="BD4570" s="259">
        <f t="shared" si="847"/>
        <v>2.5053633150281043E-6</v>
      </c>
      <c r="BE4570" s="254" t="str">
        <f t="shared" si="848"/>
        <v/>
      </c>
    </row>
    <row r="4571" spans="1:57" ht="20.100000000000001" customHeight="1" x14ac:dyDescent="0.25">
      <c r="A4571" s="247">
        <v>3793</v>
      </c>
      <c r="B4571" s="247">
        <f>$B$755+(A4571*$B$758)</f>
        <v>26854.882089489372</v>
      </c>
      <c r="C4571" s="247">
        <f>_xlfn.NORM.DIST($B4571,$B$752,$B$753,0)</f>
        <v>1.3094603241043379E-31</v>
      </c>
      <c r="D4571" s="247">
        <f>_xlfn.NORM.DIST($B4571,$B$752,$B$753,1)</f>
        <v>1</v>
      </c>
      <c r="E4571" s="247">
        <f>IF(OR(D4571&lt;$F$757,D4571&gt;$F$758),C4571,"")</f>
        <v>1.3094603241043379E-31</v>
      </c>
      <c r="F4571" s="247" t="str">
        <f>IF(AND(D4571&gt;$F$757,D4571&lt;$F$758),C4571,"")</f>
        <v/>
      </c>
      <c r="G4571" s="247" t="str">
        <f>IF(C4571=MAX($C$761:$C$2761),C4571,"")</f>
        <v/>
      </c>
      <c r="H4571" s="247">
        <f>_xlfn.NORM.DIST(B4571,$F$753,$F$754,0)</f>
        <v>3.0186566641916814E-216</v>
      </c>
      <c r="I4571" s="247" t="str">
        <f>IF(H4571=MAX($H$761:$H$2761),C4571,"")</f>
        <v/>
      </c>
      <c r="J4571" s="247"/>
      <c r="K4571" s="247"/>
      <c r="L4571" s="247"/>
      <c r="M4571" s="247"/>
      <c r="N4571" s="247"/>
      <c r="O4571" s="247"/>
      <c r="P4571" s="247"/>
      <c r="Q4571" s="247"/>
      <c r="R4571" s="247"/>
      <c r="AZ4571" s="259"/>
      <c r="BA4571" s="259">
        <f>BA4570+$BD$753</f>
        <v>24.415999999998355</v>
      </c>
      <c r="BB4571" s="274">
        <f t="shared" si="849"/>
        <v>9.6250796315136675E-4</v>
      </c>
      <c r="BC4571" s="259">
        <f t="shared" si="850"/>
        <v>2.4989960419499573E-6</v>
      </c>
      <c r="BD4571" s="259">
        <f t="shared" si="847"/>
        <v>2.4989960419499573E-6</v>
      </c>
      <c r="BE4571" s="254" t="str">
        <f t="shared" si="848"/>
        <v/>
      </c>
    </row>
    <row r="4572" spans="1:57" ht="20.100000000000001" customHeight="1" x14ac:dyDescent="0.25">
      <c r="A4572" s="247">
        <v>3794</v>
      </c>
      <c r="B4572" s="247">
        <f>$B$755+(A4572*$B$758)</f>
        <v>26864.497156474506</v>
      </c>
      <c r="C4572" s="247">
        <f>_xlfn.NORM.DIST($B4572,$B$752,$B$753,0)</f>
        <v>1.2522213898498395E-31</v>
      </c>
      <c r="D4572" s="247">
        <f>_xlfn.NORM.DIST($B4572,$B$752,$B$753,1)</f>
        <v>1</v>
      </c>
      <c r="E4572" s="247">
        <f>IF(OR(D4572&lt;$F$757,D4572&gt;$F$758),C4572,"")</f>
        <v>1.2522213898498395E-31</v>
      </c>
      <c r="F4572" s="247" t="str">
        <f>IF(AND(D4572&gt;$F$757,D4572&lt;$F$758),C4572,"")</f>
        <v/>
      </c>
      <c r="G4572" s="247" t="str">
        <f>IF(C4572=MAX($C$761:$C$2761),C4572,"")</f>
        <v/>
      </c>
      <c r="H4572" s="247">
        <f>_xlfn.NORM.DIST(B4572,$F$753,$F$754,0)</f>
        <v>3.4202384242730768E-216</v>
      </c>
      <c r="I4572" s="247" t="str">
        <f>IF(H4572=MAX($H$761:$H$2761),C4572,"")</f>
        <v/>
      </c>
      <c r="J4572" s="247"/>
      <c r="K4572" s="247"/>
      <c r="L4572" s="247"/>
      <c r="M4572" s="247"/>
      <c r="N4572" s="247"/>
      <c r="O4572" s="247"/>
      <c r="P4572" s="247"/>
      <c r="Q4572" s="247"/>
      <c r="R4572" s="247"/>
      <c r="AZ4572" s="259"/>
      <c r="BA4572" s="259">
        <f>BA4571+$BD$753</f>
        <v>24.422399999998355</v>
      </c>
      <c r="BB4572" s="274">
        <f t="shared" si="849"/>
        <v>9.6000896710941679E-4</v>
      </c>
      <c r="BC4572" s="259">
        <f t="shared" si="850"/>
        <v>2.4926445229690557E-6</v>
      </c>
      <c r="BD4572" s="259">
        <f t="shared" si="847"/>
        <v>2.4926445229690557E-6</v>
      </c>
      <c r="BE4572" s="254" t="str">
        <f t="shared" si="848"/>
        <v/>
      </c>
    </row>
    <row r="4573" spans="1:57" ht="20.100000000000001" customHeight="1" x14ac:dyDescent="0.25">
      <c r="A4573" s="247">
        <v>3795</v>
      </c>
      <c r="B4573" s="247">
        <f>$B$755+(A4573*$B$758)</f>
        <v>26874.112223459648</v>
      </c>
      <c r="C4573" s="247">
        <f>_xlfn.NORM.DIST($B4573,$B$752,$B$753,0)</f>
        <v>1.1974653157483988E-31</v>
      </c>
      <c r="D4573" s="247">
        <f>_xlfn.NORM.DIST($B4573,$B$752,$B$753,1)</f>
        <v>1</v>
      </c>
      <c r="E4573" s="247">
        <f>IF(OR(D4573&lt;$F$757,D4573&gt;$F$758),C4573,"")</f>
        <v>1.1974653157483988E-31</v>
      </c>
      <c r="F4573" s="247" t="str">
        <f>IF(AND(D4573&gt;$F$757,D4573&lt;$F$758),C4573,"")</f>
        <v/>
      </c>
      <c r="G4573" s="247" t="str">
        <f>IF(C4573=MAX($C$761:$C$2761),C4573,"")</f>
        <v/>
      </c>
      <c r="H4573" s="247">
        <f>_xlfn.NORM.DIST(B4573,$F$753,$F$754,0)</f>
        <v>3.8751819147369358E-216</v>
      </c>
      <c r="I4573" s="247" t="str">
        <f>IF(H4573=MAX($H$761:$H$2761),C4573,"")</f>
        <v/>
      </c>
      <c r="J4573" s="247"/>
      <c r="K4573" s="247"/>
      <c r="L4573" s="247"/>
      <c r="M4573" s="247"/>
      <c r="N4573" s="247"/>
      <c r="O4573" s="247"/>
      <c r="P4573" s="247"/>
      <c r="Q4573" s="247"/>
      <c r="R4573" s="247"/>
      <c r="AZ4573" s="259"/>
      <c r="BA4573" s="259">
        <f>BA4572+$BD$753</f>
        <v>24.428799999998354</v>
      </c>
      <c r="BB4573" s="274">
        <f t="shared" si="849"/>
        <v>9.5751632258644773E-4</v>
      </c>
      <c r="BC4573" s="259">
        <f t="shared" si="850"/>
        <v>2.4863087204501401E-6</v>
      </c>
      <c r="BD4573" s="259">
        <f t="shared" si="847"/>
        <v>2.4863087204501401E-6</v>
      </c>
      <c r="BE4573" s="254" t="str">
        <f t="shared" si="848"/>
        <v/>
      </c>
    </row>
    <row r="4574" spans="1:57" ht="20.100000000000001" customHeight="1" x14ac:dyDescent="0.25">
      <c r="A4574" s="247">
        <v>3796</v>
      </c>
      <c r="B4574" s="247">
        <f>$B$755+(A4574*$B$758)</f>
        <v>26883.727290444782</v>
      </c>
      <c r="C4574" s="247">
        <f>_xlfn.NORM.DIST($B4574,$B$752,$B$753,0)</f>
        <v>1.1450852472700768E-31</v>
      </c>
      <c r="D4574" s="247">
        <f>_xlfn.NORM.DIST($B4574,$B$752,$B$753,1)</f>
        <v>1</v>
      </c>
      <c r="E4574" s="247">
        <f>IF(OR(D4574&lt;$F$757,D4574&gt;$F$758),C4574,"")</f>
        <v>1.1450852472700768E-31</v>
      </c>
      <c r="F4574" s="247" t="str">
        <f>IF(AND(D4574&gt;$F$757,D4574&lt;$F$758),C4574,"")</f>
        <v/>
      </c>
      <c r="G4574" s="247" t="str">
        <f>IF(C4574=MAX($C$761:$C$2761),C4574,"")</f>
        <v/>
      </c>
      <c r="H4574" s="247">
        <f>_xlfn.NORM.DIST(B4574,$F$753,$F$754,0)</f>
        <v>4.3905695272866247E-216</v>
      </c>
      <c r="I4574" s="247" t="str">
        <f>IF(H4574=MAX($H$761:$H$2761),C4574,"")</f>
        <v/>
      </c>
      <c r="J4574" s="247"/>
      <c r="K4574" s="247"/>
      <c r="L4574" s="247"/>
      <c r="M4574" s="247"/>
      <c r="N4574" s="247"/>
      <c r="O4574" s="247"/>
      <c r="P4574" s="247"/>
      <c r="Q4574" s="247"/>
      <c r="R4574" s="247"/>
      <c r="AZ4574" s="259"/>
      <c r="BA4574" s="259">
        <f>BA4573+$BD$753</f>
        <v>24.435199999998353</v>
      </c>
      <c r="BB4574" s="274">
        <f t="shared" si="849"/>
        <v>9.5503001386599759E-4</v>
      </c>
      <c r="BC4574" s="259">
        <f t="shared" si="850"/>
        <v>2.4799885968324357E-6</v>
      </c>
      <c r="BD4574" s="259">
        <f t="shared" si="847"/>
        <v>2.4799885968324357E-6</v>
      </c>
      <c r="BE4574" s="254" t="str">
        <f t="shared" si="848"/>
        <v/>
      </c>
    </row>
    <row r="4575" spans="1:57" ht="20.100000000000001" customHeight="1" x14ac:dyDescent="0.25">
      <c r="A4575" s="247">
        <v>3797</v>
      </c>
      <c r="B4575" s="247">
        <f>$B$755+(A4575*$B$758)</f>
        <v>26893.342357429923</v>
      </c>
      <c r="C4575" s="247">
        <f>_xlfn.NORM.DIST($B4575,$B$752,$B$753,0)</f>
        <v>1.0949788915934503E-31</v>
      </c>
      <c r="D4575" s="247">
        <f>_xlfn.NORM.DIST($B4575,$B$752,$B$753,1)</f>
        <v>1</v>
      </c>
      <c r="E4575" s="247">
        <f>IF(OR(D4575&lt;$F$757,D4575&gt;$F$758),C4575,"")</f>
        <v>1.0949788915934503E-31</v>
      </c>
      <c r="F4575" s="247" t="str">
        <f>IF(AND(D4575&gt;$F$757,D4575&lt;$F$758),C4575,"")</f>
        <v/>
      </c>
      <c r="G4575" s="247" t="str">
        <f>IF(C4575=MAX($C$761:$C$2761),C4575,"")</f>
        <v/>
      </c>
      <c r="H4575" s="247">
        <f>_xlfn.NORM.DIST(B4575,$F$753,$F$754,0)</f>
        <v>4.9744225605227174E-216</v>
      </c>
      <c r="I4575" s="247" t="str">
        <f>IF(H4575=MAX($H$761:$H$2761),C4575,"")</f>
        <v/>
      </c>
      <c r="J4575" s="247"/>
      <c r="K4575" s="247"/>
      <c r="L4575" s="247"/>
      <c r="M4575" s="247"/>
      <c r="N4575" s="247"/>
      <c r="O4575" s="247"/>
      <c r="P4575" s="247"/>
      <c r="Q4575" s="247"/>
      <c r="R4575" s="247"/>
      <c r="AZ4575" s="259"/>
      <c r="BA4575" s="259">
        <f>BA4574+$BD$753</f>
        <v>24.441599999998353</v>
      </c>
      <c r="BB4575" s="274">
        <f t="shared" si="849"/>
        <v>9.5255002526916516E-4</v>
      </c>
      <c r="BC4575" s="259">
        <f t="shared" si="850"/>
        <v>2.4736841146564322E-6</v>
      </c>
      <c r="BD4575" s="259">
        <f t="shared" si="847"/>
        <v>2.4736841146564322E-6</v>
      </c>
      <c r="BE4575" s="254" t="str">
        <f t="shared" si="848"/>
        <v/>
      </c>
    </row>
    <row r="4576" spans="1:57" ht="20.100000000000001" customHeight="1" x14ac:dyDescent="0.25">
      <c r="A4576" s="247">
        <v>3798</v>
      </c>
      <c r="B4576" s="247">
        <f>$B$755+(A4576*$B$758)</f>
        <v>26902.957424415057</v>
      </c>
      <c r="C4576" s="247">
        <f>_xlfn.NORM.DIST($B4576,$B$752,$B$753,0)</f>
        <v>1.0470483244690338E-31</v>
      </c>
      <c r="D4576" s="247">
        <f>_xlfn.NORM.DIST($B4576,$B$752,$B$753,1)</f>
        <v>1</v>
      </c>
      <c r="E4576" s="247">
        <f>IF(OR(D4576&lt;$F$757,D4576&gt;$F$758),C4576,"")</f>
        <v>1.0470483244690338E-31</v>
      </c>
      <c r="F4576" s="247" t="str">
        <f>IF(AND(D4576&gt;$F$757,D4576&lt;$F$758),C4576,"")</f>
        <v/>
      </c>
      <c r="G4576" s="247" t="str">
        <f>IF(C4576=MAX($C$761:$C$2761),C4576,"")</f>
        <v/>
      </c>
      <c r="H4576" s="247">
        <f>_xlfn.NORM.DIST(B4576,$F$753,$F$754,0)</f>
        <v>5.6358255442580877E-216</v>
      </c>
      <c r="I4576" s="247" t="str">
        <f>IF(H4576=MAX($H$761:$H$2761),C4576,"")</f>
        <v/>
      </c>
      <c r="J4576" s="247"/>
      <c r="K4576" s="247"/>
      <c r="L4576" s="247"/>
      <c r="M4576" s="247"/>
      <c r="N4576" s="247"/>
      <c r="O4576" s="247"/>
      <c r="P4576" s="247"/>
      <c r="Q4576" s="247"/>
      <c r="R4576" s="247"/>
      <c r="AZ4576" s="259"/>
      <c r="BA4576" s="259">
        <f>BA4575+$BD$753</f>
        <v>24.447999999998352</v>
      </c>
      <c r="BB4576" s="274">
        <f t="shared" si="849"/>
        <v>9.5007634115450872E-4</v>
      </c>
      <c r="BC4576" s="259">
        <f t="shared" si="850"/>
        <v>2.467395236537104E-6</v>
      </c>
      <c r="BD4576" s="259">
        <f t="shared" si="847"/>
        <v>2.467395236537104E-6</v>
      </c>
      <c r="BE4576" s="254" t="str">
        <f t="shared" si="848"/>
        <v/>
      </c>
    </row>
    <row r="4577" spans="1:57" ht="20.100000000000001" customHeight="1" x14ac:dyDescent="0.25">
      <c r="A4577" s="248">
        <v>3799</v>
      </c>
      <c r="B4577" s="247">
        <f>$B$755+(A4577*$B$758)</f>
        <v>26912.572491400198</v>
      </c>
      <c r="C4577" s="247">
        <f>_xlfn.NORM.DIST($B4577,$B$752,$B$753,0)</f>
        <v>1.001199805190087E-31</v>
      </c>
      <c r="D4577" s="247">
        <f>_xlfn.NORM.DIST($B4577,$B$752,$B$753,1)</f>
        <v>1</v>
      </c>
      <c r="E4577" s="247">
        <f>IF(OR(D4577&lt;$F$757,D4577&gt;$F$758),C4577,"")</f>
        <v>1.001199805190087E-31</v>
      </c>
      <c r="F4577" s="247" t="str">
        <f>IF(AND(D4577&gt;$F$757,D4577&lt;$F$758),C4577,"")</f>
        <v/>
      </c>
      <c r="G4577" s="247" t="str">
        <f>IF(C4577=MAX($C$761:$C$2761),C4577,"")</f>
        <v/>
      </c>
      <c r="H4577" s="247">
        <f>_xlfn.NORM.DIST(B4577,$F$753,$F$754,0)</f>
        <v>6.385067006767037E-216</v>
      </c>
      <c r="I4577" s="247" t="str">
        <f>IF(H4577=MAX($H$761:$H$2761),C4577,"")</f>
        <v/>
      </c>
      <c r="J4577" s="247"/>
      <c r="K4577" s="247"/>
      <c r="L4577" s="247"/>
      <c r="M4577" s="247"/>
      <c r="N4577" s="247"/>
      <c r="O4577" s="247"/>
      <c r="P4577" s="247"/>
      <c r="Q4577" s="247"/>
      <c r="R4577" s="247"/>
      <c r="AZ4577" s="259"/>
      <c r="BA4577" s="259">
        <f>BA4576+$BD$753</f>
        <v>24.454399999998351</v>
      </c>
      <c r="BB4577" s="274">
        <f t="shared" si="849"/>
        <v>9.4760894591797162E-4</v>
      </c>
      <c r="BC4577" s="259">
        <f t="shared" si="850"/>
        <v>2.4611219251757278E-6</v>
      </c>
      <c r="BD4577" s="259">
        <f t="shared" si="847"/>
        <v>2.4611219251757278E-6</v>
      </c>
      <c r="BE4577" s="254" t="str">
        <f t="shared" si="848"/>
        <v/>
      </c>
    </row>
    <row r="4578" spans="1:57" ht="20.100000000000001" customHeight="1" x14ac:dyDescent="0.25">
      <c r="A4578" s="247">
        <v>3800</v>
      </c>
      <c r="B4578" s="247">
        <f>$B$755+(A4578*$B$758)</f>
        <v>26922.187558385333</v>
      </c>
      <c r="C4578" s="247">
        <f>_xlfn.NORM.DIST($B4578,$B$752,$B$753,0)</f>
        <v>9.5734359933438014E-32</v>
      </c>
      <c r="D4578" s="247">
        <f>_xlfn.NORM.DIST($B4578,$B$752,$B$753,1)</f>
        <v>1</v>
      </c>
      <c r="E4578" s="247">
        <f>IF(OR(D4578&lt;$F$757,D4578&gt;$F$758),C4578,"")</f>
        <v>9.5734359933438014E-32</v>
      </c>
      <c r="F4578" s="247" t="str">
        <f>IF(AND(D4578&gt;$F$757,D4578&lt;$F$758),C4578,"")</f>
        <v/>
      </c>
      <c r="G4578" s="247" t="str">
        <f>IF(C4578=MAX($C$761:$C$2761),C4578,"")</f>
        <v/>
      </c>
      <c r="H4578" s="247">
        <f>_xlfn.NORM.DIST(B4578,$F$753,$F$754,0)</f>
        <v>7.233798857091733E-216</v>
      </c>
      <c r="I4578" s="247" t="str">
        <f>IF(H4578=MAX($H$761:$H$2761),C4578,"")</f>
        <v/>
      </c>
      <c r="J4578" s="247"/>
      <c r="K4578" s="247"/>
      <c r="L4578" s="247"/>
      <c r="M4578" s="247"/>
      <c r="N4578" s="247"/>
      <c r="O4578" s="247"/>
      <c r="P4578" s="247"/>
      <c r="Q4578" s="247"/>
      <c r="R4578" s="247"/>
      <c r="AZ4578" s="259"/>
      <c r="BA4578" s="259">
        <f>BA4577+$BD$753</f>
        <v>24.460799999998351</v>
      </c>
      <c r="BB4578" s="274">
        <f t="shared" si="849"/>
        <v>9.4514782399279589E-4</v>
      </c>
      <c r="BC4578" s="259">
        <f t="shared" si="850"/>
        <v>2.4548641433609674E-6</v>
      </c>
      <c r="BD4578" s="259">
        <f t="shared" si="847"/>
        <v>2.4548641433609674E-6</v>
      </c>
      <c r="BE4578" s="254" t="str">
        <f t="shared" si="848"/>
        <v/>
      </c>
    </row>
    <row r="4579" spans="1:57" ht="20.100000000000001" customHeight="1" x14ac:dyDescent="0.25">
      <c r="A4579" s="247">
        <v>3801</v>
      </c>
      <c r="B4579" s="247">
        <f>$B$755+(A4579*$B$758)</f>
        <v>26931.802625370474</v>
      </c>
      <c r="C4579" s="247">
        <f>_xlfn.NORM.DIST($B4579,$B$752,$B$753,0)</f>
        <v>9.1539380895254745E-32</v>
      </c>
      <c r="D4579" s="247">
        <f>_xlfn.NORM.DIST($B4579,$B$752,$B$753,1)</f>
        <v>1</v>
      </c>
      <c r="E4579" s="247">
        <f>IF(OR(D4579&lt;$F$757,D4579&gt;$F$758),C4579,"")</f>
        <v>9.1539380895254745E-32</v>
      </c>
      <c r="F4579" s="247" t="str">
        <f>IF(AND(D4579&gt;$F$757,D4579&lt;$F$758),C4579,"")</f>
        <v/>
      </c>
      <c r="G4579" s="247" t="str">
        <f>IF(C4579=MAX($C$761:$C$2761),C4579,"")</f>
        <v/>
      </c>
      <c r="H4579" s="247">
        <f>_xlfn.NORM.DIST(B4579,$F$753,$F$754,0)</f>
        <v>8.1952168411967949E-216</v>
      </c>
      <c r="I4579" s="247" t="str">
        <f>IF(H4579=MAX($H$761:$H$2761),C4579,"")</f>
        <v/>
      </c>
      <c r="J4579" s="247"/>
      <c r="K4579" s="247"/>
      <c r="L4579" s="247"/>
      <c r="M4579" s="247"/>
      <c r="N4579" s="247"/>
      <c r="O4579" s="247"/>
      <c r="P4579" s="247"/>
      <c r="Q4579" s="247"/>
      <c r="R4579" s="247"/>
      <c r="AZ4579" s="259"/>
      <c r="BA4579" s="259">
        <f>BA4578+$BD$753</f>
        <v>24.46719999999835</v>
      </c>
      <c r="BB4579" s="274">
        <f t="shared" si="849"/>
        <v>9.4269295984943493E-4</v>
      </c>
      <c r="BC4579" s="259">
        <f t="shared" si="850"/>
        <v>2.448621853969957E-6</v>
      </c>
      <c r="BD4579" s="259">
        <f t="shared" si="847"/>
        <v>2.448621853969957E-6</v>
      </c>
      <c r="BE4579" s="254" t="str">
        <f t="shared" si="848"/>
        <v/>
      </c>
    </row>
    <row r="4580" spans="1:57" ht="20.100000000000001" customHeight="1" x14ac:dyDescent="0.25">
      <c r="A4580" s="247">
        <v>3802</v>
      </c>
      <c r="B4580" s="247">
        <f>$B$755+(A4580*$B$758)</f>
        <v>26941.417692355608</v>
      </c>
      <c r="C4580" s="247">
        <f>_xlfn.NORM.DIST($B4580,$B$752,$B$753,0)</f>
        <v>8.7526820989383548E-32</v>
      </c>
      <c r="D4580" s="247">
        <f>_xlfn.NORM.DIST($B4580,$B$752,$B$753,1)</f>
        <v>1</v>
      </c>
      <c r="E4580" s="247">
        <f>IF(OR(D4580&lt;$F$757,D4580&gt;$F$758),C4580,"")</f>
        <v>8.7526820989383548E-32</v>
      </c>
      <c r="F4580" s="247" t="str">
        <f>IF(AND(D4580&gt;$F$757,D4580&lt;$F$758),C4580,"")</f>
        <v/>
      </c>
      <c r="G4580" s="247" t="str">
        <f>IF(C4580=MAX($C$761:$C$2761),C4580,"")</f>
        <v/>
      </c>
      <c r="H4580" s="247">
        <f>_xlfn.NORM.DIST(B4580,$F$753,$F$754,0)</f>
        <v>9.2842648550737898E-216</v>
      </c>
      <c r="I4580" s="247" t="str">
        <f>IF(H4580=MAX($H$761:$H$2761),C4580,"")</f>
        <v/>
      </c>
      <c r="J4580" s="247"/>
      <c r="K4580" s="247"/>
      <c r="L4580" s="247"/>
      <c r="M4580" s="247"/>
      <c r="N4580" s="247"/>
      <c r="O4580" s="247"/>
      <c r="P4580" s="247"/>
      <c r="Q4580" s="247"/>
      <c r="R4580" s="247"/>
      <c r="AZ4580" s="259"/>
      <c r="BA4580" s="259">
        <f>BA4579+$BD$753</f>
        <v>24.473599999998349</v>
      </c>
      <c r="BB4580" s="274">
        <f t="shared" si="849"/>
        <v>9.4024433799546497E-4</v>
      </c>
      <c r="BC4580" s="259">
        <f t="shared" si="850"/>
        <v>2.4423950199538823E-6</v>
      </c>
      <c r="BD4580" s="259">
        <f t="shared" si="847"/>
        <v>2.4423950199538823E-6</v>
      </c>
      <c r="BE4580" s="254" t="str">
        <f t="shared" si="848"/>
        <v/>
      </c>
    </row>
    <row r="4581" spans="1:57" ht="20.100000000000001" customHeight="1" x14ac:dyDescent="0.25">
      <c r="A4581" s="247">
        <v>3803</v>
      </c>
      <c r="B4581" s="247">
        <f>$B$755+(A4581*$B$758)</f>
        <v>26951.032759340749</v>
      </c>
      <c r="C4581" s="247">
        <f>_xlfn.NORM.DIST($B4581,$B$752,$B$753,0)</f>
        <v>8.3688809597081833E-32</v>
      </c>
      <c r="D4581" s="247">
        <f>_xlfn.NORM.DIST($B4581,$B$752,$B$753,1)</f>
        <v>1</v>
      </c>
      <c r="E4581" s="247">
        <f>IF(OR(D4581&lt;$F$757,D4581&gt;$F$758),C4581,"")</f>
        <v>8.3688809597081833E-32</v>
      </c>
      <c r="F4581" s="247" t="str">
        <f>IF(AND(D4581&gt;$F$757,D4581&lt;$F$758),C4581,"")</f>
        <v/>
      </c>
      <c r="G4581" s="247" t="str">
        <f>IF(C4581=MAX($C$761:$C$2761),C4581,"")</f>
        <v/>
      </c>
      <c r="H4581" s="247">
        <f>_xlfn.NORM.DIST(B4581,$F$753,$F$754,0)</f>
        <v>1.051786626507616E-215</v>
      </c>
      <c r="I4581" s="247" t="str">
        <f>IF(H4581=MAX($H$761:$H$2761),C4581,"")</f>
        <v/>
      </c>
      <c r="J4581" s="247"/>
      <c r="K4581" s="247"/>
      <c r="L4581" s="247"/>
      <c r="M4581" s="247"/>
      <c r="N4581" s="247"/>
      <c r="O4581" s="247"/>
      <c r="P4581" s="247"/>
      <c r="Q4581" s="247"/>
      <c r="R4581" s="247"/>
      <c r="AZ4581" s="259"/>
      <c r="BA4581" s="259">
        <f>BA4580+$BD$753</f>
        <v>24.479999999998348</v>
      </c>
      <c r="BB4581" s="274">
        <f t="shared" si="849"/>
        <v>9.3780194297551109E-4</v>
      </c>
      <c r="BC4581" s="259">
        <f t="shared" si="850"/>
        <v>2.4361836043570615E-6</v>
      </c>
      <c r="BD4581" s="259">
        <f t="shared" si="847"/>
        <v>2.4361836043570615E-6</v>
      </c>
      <c r="BE4581" s="254" t="str">
        <f t="shared" si="848"/>
        <v/>
      </c>
    </row>
    <row r="4582" spans="1:57" ht="20.100000000000001" customHeight="1" x14ac:dyDescent="0.25">
      <c r="A4582" s="247">
        <v>3804</v>
      </c>
      <c r="B4582" s="247">
        <f>$B$755+(A4582*$B$758)</f>
        <v>26960.647826325883</v>
      </c>
      <c r="C4582" s="247">
        <f>_xlfn.NORM.DIST($B4582,$B$752,$B$753,0)</f>
        <v>8.0017812967903986E-32</v>
      </c>
      <c r="D4582" s="247">
        <f>_xlfn.NORM.DIST($B4582,$B$752,$B$753,1)</f>
        <v>1</v>
      </c>
      <c r="E4582" s="247">
        <f>IF(OR(D4582&lt;$F$757,D4582&gt;$F$758),C4582,"")</f>
        <v>8.0017812967903986E-32</v>
      </c>
      <c r="F4582" s="247" t="str">
        <f>IF(AND(D4582&gt;$F$757,D4582&lt;$F$758),C4582,"")</f>
        <v/>
      </c>
      <c r="G4582" s="247" t="str">
        <f>IF(C4582=MAX($C$761:$C$2761),C4582,"")</f>
        <v/>
      </c>
      <c r="H4582" s="247">
        <f>_xlfn.NORM.DIST(B4582,$F$753,$F$754,0)</f>
        <v>1.1915185801227064E-215</v>
      </c>
      <c r="I4582" s="247" t="str">
        <f>IF(H4582=MAX($H$761:$H$2761),C4582,"")</f>
        <v/>
      </c>
      <c r="J4582" s="247"/>
      <c r="K4582" s="247"/>
      <c r="L4582" s="247"/>
      <c r="M4582" s="247"/>
      <c r="N4582" s="247"/>
      <c r="O4582" s="247"/>
      <c r="P4582" s="247"/>
      <c r="Q4582" s="247"/>
      <c r="R4582" s="247"/>
      <c r="AZ4582" s="259"/>
      <c r="BA4582" s="259">
        <f>BA4581+$BD$753</f>
        <v>24.486399999998348</v>
      </c>
      <c r="BB4582" s="274">
        <f t="shared" si="849"/>
        <v>9.3536575937115402E-4</v>
      </c>
      <c r="BC4582" s="259">
        <f t="shared" si="850"/>
        <v>2.4299875703062126E-6</v>
      </c>
      <c r="BD4582" s="259">
        <f t="shared" si="847"/>
        <v>2.4299875703062126E-6</v>
      </c>
      <c r="BE4582" s="254" t="str">
        <f t="shared" si="848"/>
        <v/>
      </c>
    </row>
    <row r="4583" spans="1:57" ht="20.100000000000001" customHeight="1" x14ac:dyDescent="0.25">
      <c r="A4583" s="248">
        <v>3805</v>
      </c>
      <c r="B4583" s="247">
        <f>$B$755+(A4583*$B$758)</f>
        <v>26970.262893311025</v>
      </c>
      <c r="C4583" s="247">
        <f>_xlfn.NORM.DIST($B4583,$B$752,$B$753,0)</f>
        <v>7.6506619919741471E-32</v>
      </c>
      <c r="D4583" s="247">
        <f>_xlfn.NORM.DIST($B4583,$B$752,$B$753,1)</f>
        <v>1</v>
      </c>
      <c r="E4583" s="247">
        <f>IF(OR(D4583&lt;$F$757,D4583&gt;$F$758),C4583,"")</f>
        <v>7.6506619919741471E-32</v>
      </c>
      <c r="F4583" s="247" t="str">
        <f>IF(AND(D4583&gt;$F$757,D4583&lt;$F$758),C4583,"")</f>
        <v/>
      </c>
      <c r="G4583" s="247" t="str">
        <f>IF(C4583=MAX($C$761:$C$2761),C4583,"")</f>
        <v/>
      </c>
      <c r="H4583" s="247">
        <f>_xlfn.NORM.DIST(B4583,$F$753,$F$754,0)</f>
        <v>1.349792605948318E-215</v>
      </c>
      <c r="I4583" s="247" t="str">
        <f>IF(H4583=MAX($H$761:$H$2761),C4583,"")</f>
        <v/>
      </c>
      <c r="J4583" s="247"/>
      <c r="K4583" s="247"/>
      <c r="L4583" s="247"/>
      <c r="M4583" s="247"/>
      <c r="N4583" s="247"/>
      <c r="O4583" s="247"/>
      <c r="P4583" s="247"/>
      <c r="Q4583" s="247"/>
      <c r="R4583" s="247"/>
      <c r="AZ4583" s="259"/>
      <c r="BA4583" s="259">
        <f>BA4582+$BD$753</f>
        <v>24.492799999998347</v>
      </c>
      <c r="BB4583" s="274">
        <f t="shared" si="849"/>
        <v>9.3293577180084781E-4</v>
      </c>
      <c r="BC4583" s="259">
        <f t="shared" si="850"/>
        <v>2.4238068810122958E-6</v>
      </c>
      <c r="BD4583" s="259">
        <f t="shared" si="847"/>
        <v>2.4238068810122958E-6</v>
      </c>
      <c r="BE4583" s="254" t="str">
        <f t="shared" si="848"/>
        <v/>
      </c>
    </row>
    <row r="4584" spans="1:57" ht="20.100000000000001" customHeight="1" x14ac:dyDescent="0.25">
      <c r="A4584" s="247">
        <v>3806</v>
      </c>
      <c r="B4584" s="247">
        <f>$B$755+(A4584*$B$758)</f>
        <v>26979.877960296159</v>
      </c>
      <c r="C4584" s="247">
        <f>_xlfn.NORM.DIST($B4584,$B$752,$B$753,0)</f>
        <v>7.3148328140818019E-32</v>
      </c>
      <c r="D4584" s="247">
        <f>_xlfn.NORM.DIST($B4584,$B$752,$B$753,1)</f>
        <v>1</v>
      </c>
      <c r="E4584" s="247">
        <f>IF(OR(D4584&lt;$F$757,D4584&gt;$F$758),C4584,"")</f>
        <v>7.3148328140818019E-32</v>
      </c>
      <c r="F4584" s="247" t="str">
        <f>IF(AND(D4584&gt;$F$757,D4584&lt;$F$758),C4584,"")</f>
        <v/>
      </c>
      <c r="G4584" s="247" t="str">
        <f>IF(C4584=MAX($C$761:$C$2761),C4584,"")</f>
        <v/>
      </c>
      <c r="H4584" s="247">
        <f>_xlfn.NORM.DIST(B4584,$F$753,$F$754,0)</f>
        <v>1.5290663181069507E-215</v>
      </c>
      <c r="I4584" s="247" t="str">
        <f>IF(H4584=MAX($H$761:$H$2761),C4584,"")</f>
        <v/>
      </c>
      <c r="J4584" s="247"/>
      <c r="K4584" s="247"/>
      <c r="L4584" s="247"/>
      <c r="M4584" s="247"/>
      <c r="N4584" s="247"/>
      <c r="O4584" s="247"/>
      <c r="P4584" s="247"/>
      <c r="Q4584" s="247"/>
      <c r="R4584" s="247"/>
      <c r="AZ4584" s="259"/>
      <c r="BA4584" s="259">
        <f>BA4583+$BD$753</f>
        <v>24.499199999998346</v>
      </c>
      <c r="BB4584" s="274">
        <f t="shared" si="849"/>
        <v>9.3051196491983552E-4</v>
      </c>
      <c r="BC4584" s="259">
        <f t="shared" si="850"/>
        <v>2.4176414997681287E-6</v>
      </c>
      <c r="BD4584" s="259">
        <f t="shared" si="847"/>
        <v>2.4176414997681287E-6</v>
      </c>
      <c r="BE4584" s="254" t="str">
        <f t="shared" si="848"/>
        <v/>
      </c>
    </row>
    <row r="4585" spans="1:57" ht="20.100000000000001" customHeight="1" x14ac:dyDescent="0.25">
      <c r="A4585" s="247">
        <v>3807</v>
      </c>
      <c r="B4585" s="247">
        <f>$B$755+(A4585*$B$758)</f>
        <v>26989.4930272813</v>
      </c>
      <c r="C4585" s="247">
        <f>_xlfn.NORM.DIST($B4585,$B$752,$B$753,0)</f>
        <v>6.9936331068448406E-32</v>
      </c>
      <c r="D4585" s="247">
        <f>_xlfn.NORM.DIST($B4585,$B$752,$B$753,1)</f>
        <v>1</v>
      </c>
      <c r="E4585" s="247">
        <f>IF(OR(D4585&lt;$F$757,D4585&gt;$F$758),C4585,"")</f>
        <v>6.9936331068448406E-32</v>
      </c>
      <c r="F4585" s="247" t="str">
        <f>IF(AND(D4585&gt;$F$757,D4585&lt;$F$758),C4585,"")</f>
        <v/>
      </c>
      <c r="G4585" s="247" t="str">
        <f>IF(C4585=MAX($C$761:$C$2761),C4585,"")</f>
        <v/>
      </c>
      <c r="H4585" s="247">
        <f>_xlfn.NORM.DIST(B4585,$F$753,$F$754,0)</f>
        <v>1.7321226879335456E-215</v>
      </c>
      <c r="I4585" s="247" t="str">
        <f>IF(H4585=MAX($H$761:$H$2761),C4585,"")</f>
        <v/>
      </c>
      <c r="J4585" s="247"/>
      <c r="K4585" s="247"/>
      <c r="L4585" s="247"/>
      <c r="M4585" s="247"/>
      <c r="N4585" s="247"/>
      <c r="O4585" s="247"/>
      <c r="P4585" s="247"/>
      <c r="Q4585" s="247"/>
      <c r="R4585" s="247"/>
      <c r="AZ4585" s="259"/>
      <c r="BA4585" s="259">
        <f>BA4584+$BD$753</f>
        <v>24.505599999998346</v>
      </c>
      <c r="BB4585" s="274">
        <f t="shared" si="849"/>
        <v>9.2809432342006739E-4</v>
      </c>
      <c r="BC4585" s="259">
        <f t="shared" si="850"/>
        <v>2.4114913899523976E-6</v>
      </c>
      <c r="BD4585" s="259">
        <f t="shared" si="847"/>
        <v>2.4114913899523976E-6</v>
      </c>
      <c r="BE4585" s="254" t="str">
        <f t="shared" si="848"/>
        <v/>
      </c>
    </row>
    <row r="4586" spans="1:57" ht="20.100000000000001" customHeight="1" x14ac:dyDescent="0.25">
      <c r="A4586" s="247">
        <v>3808</v>
      </c>
      <c r="B4586" s="247">
        <f>$B$755+(A4586*$B$758)</f>
        <v>26999.108094266434</v>
      </c>
      <c r="C4586" s="247">
        <f>_xlfn.NORM.DIST($B4586,$B$752,$B$753,0)</f>
        <v>6.6864305320549816E-32</v>
      </c>
      <c r="D4586" s="247">
        <f>_xlfn.NORM.DIST($B4586,$B$752,$B$753,1)</f>
        <v>1</v>
      </c>
      <c r="E4586" s="247">
        <f>IF(OR(D4586&lt;$F$757,D4586&gt;$F$758),C4586,"")</f>
        <v>6.6864305320549816E-32</v>
      </c>
      <c r="F4586" s="247" t="str">
        <f>IF(AND(D4586&gt;$F$757,D4586&lt;$F$758),C4586,"")</f>
        <v/>
      </c>
      <c r="G4586" s="247" t="str">
        <f>IF(C4586=MAX($C$761:$C$2761),C4586,"")</f>
        <v/>
      </c>
      <c r="H4586" s="247">
        <f>_xlfn.NORM.DIST(B4586,$F$753,$F$754,0)</f>
        <v>1.9621130665986281E-215</v>
      </c>
      <c r="I4586" s="247" t="str">
        <f>IF(H4586=MAX($H$761:$H$2761),C4586,"")</f>
        <v/>
      </c>
      <c r="J4586" s="247"/>
      <c r="K4586" s="247"/>
      <c r="L4586" s="247"/>
      <c r="M4586" s="247"/>
      <c r="N4586" s="247"/>
      <c r="O4586" s="247"/>
      <c r="P4586" s="247"/>
      <c r="Q4586" s="247"/>
      <c r="R4586" s="247"/>
      <c r="AZ4586" s="259"/>
      <c r="BA4586" s="259">
        <f>BA4585+$BD$753</f>
        <v>24.511999999998345</v>
      </c>
      <c r="BB4586" s="274">
        <f t="shared" si="849"/>
        <v>9.2568283203011499E-4</v>
      </c>
      <c r="BC4586" s="259">
        <f t="shared" si="850"/>
        <v>2.4053565150234778E-6</v>
      </c>
      <c r="BD4586" s="259">
        <f t="shared" si="847"/>
        <v>2.4053565150234778E-6</v>
      </c>
      <c r="BE4586" s="254" t="str">
        <f t="shared" si="848"/>
        <v/>
      </c>
    </row>
    <row r="4587" spans="1:57" ht="20.100000000000001" customHeight="1" x14ac:dyDescent="0.25">
      <c r="A4587" s="247">
        <v>3809</v>
      </c>
      <c r="B4587" s="247">
        <f>$B$755+(A4587*$B$758)</f>
        <v>27008.723161251575</v>
      </c>
      <c r="C4587" s="247">
        <f>_xlfn.NORM.DIST($B4587,$B$752,$B$753,0)</f>
        <v>6.3926198656760233E-32</v>
      </c>
      <c r="D4587" s="247">
        <f>_xlfn.NORM.DIST($B4587,$B$752,$B$753,1)</f>
        <v>1</v>
      </c>
      <c r="E4587" s="247">
        <f>IF(OR(D4587&lt;$F$757,D4587&gt;$F$758),C4587,"")</f>
        <v>6.3926198656760233E-32</v>
      </c>
      <c r="F4587" s="247" t="str">
        <f>IF(AND(D4587&gt;$F$757,D4587&lt;$F$758),C4587,"")</f>
        <v/>
      </c>
      <c r="G4587" s="247" t="str">
        <f>IF(C4587=MAX($C$761:$C$2761),C4587,"")</f>
        <v/>
      </c>
      <c r="H4587" s="247">
        <f>_xlfn.NORM.DIST(B4587,$F$753,$F$754,0)</f>
        <v>2.222605890001654E-215</v>
      </c>
      <c r="I4587" s="247" t="str">
        <f>IF(H4587=MAX($H$761:$H$2761),C4587,"")</f>
        <v/>
      </c>
      <c r="J4587" s="247"/>
      <c r="K4587" s="247"/>
      <c r="L4587" s="247"/>
      <c r="M4587" s="247"/>
      <c r="N4587" s="247"/>
      <c r="O4587" s="247"/>
      <c r="P4587" s="247"/>
      <c r="Q4587" s="247"/>
      <c r="R4587" s="247"/>
      <c r="AZ4587" s="259"/>
      <c r="BA4587" s="259">
        <f>BA4586+$BD$753</f>
        <v>24.518399999998344</v>
      </c>
      <c r="BB4587" s="274">
        <f t="shared" si="849"/>
        <v>9.2327747551509151E-4</v>
      </c>
      <c r="BC4587" s="259">
        <f t="shared" si="850"/>
        <v>2.3992368385282155E-6</v>
      </c>
      <c r="BD4587" s="259">
        <f t="shared" si="847"/>
        <v>2.3992368385282155E-6</v>
      </c>
      <c r="BE4587" s="254" t="str">
        <f t="shared" si="848"/>
        <v/>
      </c>
    </row>
    <row r="4588" spans="1:57" ht="20.100000000000001" customHeight="1" x14ac:dyDescent="0.25">
      <c r="A4588" s="247">
        <v>3810</v>
      </c>
      <c r="B4588" s="247">
        <f>$B$755+(A4588*$B$758)</f>
        <v>27018.338228236709</v>
      </c>
      <c r="C4588" s="247">
        <f>_xlfn.NORM.DIST($B4588,$B$752,$B$753,0)</f>
        <v>6.1116218447106301E-32</v>
      </c>
      <c r="D4588" s="247">
        <f>_xlfn.NORM.DIST($B4588,$B$752,$B$753,1)</f>
        <v>1</v>
      </c>
      <c r="E4588" s="247">
        <f>IF(OR(D4588&lt;$F$757,D4588&gt;$F$758),C4588,"")</f>
        <v>6.1116218447106301E-32</v>
      </c>
      <c r="F4588" s="247" t="str">
        <f>IF(AND(D4588&gt;$F$757,D4588&lt;$F$758),C4588,"")</f>
        <v/>
      </c>
      <c r="G4588" s="247" t="str">
        <f>IF(C4588=MAX($C$761:$C$2761),C4588,"")</f>
        <v/>
      </c>
      <c r="H4588" s="247">
        <f>_xlfn.NORM.DIST(B4588,$F$753,$F$754,0)</f>
        <v>2.5176418155329654E-215</v>
      </c>
      <c r="I4588" s="247" t="str">
        <f>IF(H4588=MAX($H$761:$H$2761),C4588,"")</f>
        <v/>
      </c>
      <c r="J4588" s="247"/>
      <c r="K4588" s="247"/>
      <c r="L4588" s="247"/>
      <c r="M4588" s="247"/>
      <c r="N4588" s="247"/>
      <c r="O4588" s="247"/>
      <c r="P4588" s="247"/>
      <c r="Q4588" s="247"/>
      <c r="R4588" s="247"/>
      <c r="AZ4588" s="259"/>
      <c r="BA4588" s="259">
        <f>BA4587+$BD$753</f>
        <v>24.524799999998343</v>
      </c>
      <c r="BB4588" s="274">
        <f t="shared" si="849"/>
        <v>9.208782386765633E-4</v>
      </c>
      <c r="BC4588" s="259">
        <f t="shared" si="850"/>
        <v>2.393132324097374E-6</v>
      </c>
      <c r="BD4588" s="259">
        <f t="shared" si="847"/>
        <v>2.393132324097374E-6</v>
      </c>
      <c r="BE4588" s="254" t="str">
        <f t="shared" si="848"/>
        <v/>
      </c>
    </row>
    <row r="4589" spans="1:57" ht="20.100000000000001" customHeight="1" x14ac:dyDescent="0.25">
      <c r="A4589" s="247">
        <v>3811</v>
      </c>
      <c r="B4589" s="247">
        <f>$B$755+(A4589*$B$758)</f>
        <v>27027.953295221851</v>
      </c>
      <c r="C4589" s="247">
        <f>_xlfn.NORM.DIST($B4589,$B$752,$B$753,0)</f>
        <v>5.8428820626939423E-32</v>
      </c>
      <c r="D4589" s="247">
        <f>_xlfn.NORM.DIST($B4589,$B$752,$B$753,1)</f>
        <v>1</v>
      </c>
      <c r="E4589" s="247">
        <f>IF(OR(D4589&lt;$F$757,D4589&gt;$F$758),C4589,"")</f>
        <v>5.8428820626939423E-32</v>
      </c>
      <c r="F4589" s="247" t="str">
        <f>IF(AND(D4589&gt;$F$757,D4589&lt;$F$758),C4589,"")</f>
        <v/>
      </c>
      <c r="G4589" s="247" t="str">
        <f>IF(C4589=MAX($C$761:$C$2761),C4589,"")</f>
        <v/>
      </c>
      <c r="H4589" s="247">
        <f>_xlfn.NORM.DIST(B4589,$F$753,$F$754,0)</f>
        <v>2.8517961390809456E-215</v>
      </c>
      <c r="I4589" s="247" t="str">
        <f>IF(H4589=MAX($H$761:$H$2761),C4589,"")</f>
        <v/>
      </c>
      <c r="J4589" s="247"/>
      <c r="K4589" s="247"/>
      <c r="L4589" s="247"/>
      <c r="M4589" s="247"/>
      <c r="N4589" s="247"/>
      <c r="O4589" s="247"/>
      <c r="P4589" s="247"/>
      <c r="Q4589" s="247"/>
      <c r="R4589" s="247"/>
      <c r="AZ4589" s="259"/>
      <c r="BA4589" s="259">
        <f>BA4588+$BD$753</f>
        <v>24.531199999998343</v>
      </c>
      <c r="BB4589" s="274">
        <f t="shared" si="849"/>
        <v>9.1848510635246592E-4</v>
      </c>
      <c r="BC4589" s="259">
        <f t="shared" si="850"/>
        <v>2.3870429354364182E-6</v>
      </c>
      <c r="BD4589" s="259">
        <f t="shared" si="847"/>
        <v>2.3870429354364182E-6</v>
      </c>
      <c r="BE4589" s="254" t="str">
        <f t="shared" si="848"/>
        <v/>
      </c>
    </row>
    <row r="4590" spans="1:57" ht="20.100000000000001" customHeight="1" x14ac:dyDescent="0.25">
      <c r="A4590" s="248">
        <v>3812</v>
      </c>
      <c r="B4590" s="247">
        <f>$B$755+(A4590*$B$758)</f>
        <v>27037.568362206985</v>
      </c>
      <c r="C4590" s="247">
        <f>_xlfn.NORM.DIST($B4590,$B$752,$B$753,0)</f>
        <v>5.5858699117869209E-32</v>
      </c>
      <c r="D4590" s="247">
        <f>_xlfn.NORM.DIST($B4590,$B$752,$B$753,1)</f>
        <v>1</v>
      </c>
      <c r="E4590" s="247">
        <f>IF(OR(D4590&lt;$F$757,D4590&gt;$F$758),C4590,"")</f>
        <v>5.5858699117869209E-32</v>
      </c>
      <c r="F4590" s="247" t="str">
        <f>IF(AND(D4590&gt;$F$757,D4590&lt;$F$758),C4590,"")</f>
        <v/>
      </c>
      <c r="G4590" s="247" t="str">
        <f>IF(C4590=MAX($C$761:$C$2761),C4590,"")</f>
        <v/>
      </c>
      <c r="H4590" s="247">
        <f>_xlfn.NORM.DIST(B4590,$F$753,$F$754,0)</f>
        <v>3.2302494524373751E-215</v>
      </c>
      <c r="I4590" s="247" t="str">
        <f>IF(H4590=MAX($H$761:$H$2761),C4590,"")</f>
        <v/>
      </c>
      <c r="J4590" s="247"/>
      <c r="K4590" s="247"/>
      <c r="L4590" s="247"/>
      <c r="M4590" s="247"/>
      <c r="N4590" s="247"/>
      <c r="O4590" s="247"/>
      <c r="P4590" s="247"/>
      <c r="Q4590" s="247"/>
      <c r="R4590" s="247"/>
      <c r="AZ4590" s="259"/>
      <c r="BA4590" s="259">
        <f>BA4589+$BD$753</f>
        <v>24.537599999998342</v>
      </c>
      <c r="BB4590" s="274">
        <f t="shared" si="849"/>
        <v>9.160980634170295E-4</v>
      </c>
      <c r="BC4590" s="259">
        <f t="shared" si="850"/>
        <v>2.3809686363439461E-6</v>
      </c>
      <c r="BD4590" s="259">
        <f t="shared" si="847"/>
        <v>2.3809686363439461E-6</v>
      </c>
      <c r="BE4590" s="254" t="str">
        <f t="shared" si="848"/>
        <v/>
      </c>
    </row>
    <row r="4591" spans="1:57" ht="20.100000000000001" customHeight="1" x14ac:dyDescent="0.25">
      <c r="A4591" s="247">
        <v>3813</v>
      </c>
      <c r="B4591" s="247">
        <f>$B$755+(A4591*$B$758)</f>
        <v>27047.183429192126</v>
      </c>
      <c r="C4591" s="247">
        <f>_xlfn.NORM.DIST($B4591,$B$752,$B$753,0)</f>
        <v>5.3400775695154908E-32</v>
      </c>
      <c r="D4591" s="247">
        <f>_xlfn.NORM.DIST($B4591,$B$752,$B$753,1)</f>
        <v>1</v>
      </c>
      <c r="E4591" s="247">
        <f>IF(OR(D4591&lt;$F$757,D4591&gt;$F$758),C4591,"")</f>
        <v>5.3400775695154908E-32</v>
      </c>
      <c r="F4591" s="247" t="str">
        <f>IF(AND(D4591&gt;$F$757,D4591&lt;$F$758),C4591,"")</f>
        <v/>
      </c>
      <c r="G4591" s="247" t="str">
        <f>IF(C4591=MAX($C$761:$C$2761),C4591,"")</f>
        <v/>
      </c>
      <c r="H4591" s="247">
        <f>_xlfn.NORM.DIST(B4591,$F$753,$F$754,0)</f>
        <v>3.6588676277148164E-215</v>
      </c>
      <c r="I4591" s="247" t="str">
        <f>IF(H4591=MAX($H$761:$H$2761),C4591,"")</f>
        <v/>
      </c>
      <c r="J4591" s="247"/>
      <c r="K4591" s="247"/>
      <c r="L4591" s="247"/>
      <c r="M4591" s="247"/>
      <c r="N4591" s="247"/>
      <c r="O4591" s="247"/>
      <c r="P4591" s="247"/>
      <c r="Q4591" s="247"/>
      <c r="R4591" s="247"/>
      <c r="AZ4591" s="259"/>
      <c r="BA4591" s="259">
        <f>BA4590+$BD$753</f>
        <v>24.543999999998341</v>
      </c>
      <c r="BB4591" s="274">
        <f t="shared" si="849"/>
        <v>9.1371709478068556E-4</v>
      </c>
      <c r="BC4591" s="259">
        <f t="shared" si="850"/>
        <v>2.3749093906926064E-6</v>
      </c>
      <c r="BD4591" s="259">
        <f t="shared" si="847"/>
        <v>2.3749093906926064E-6</v>
      </c>
      <c r="BE4591" s="254" t="str">
        <f t="shared" si="848"/>
        <v/>
      </c>
    </row>
    <row r="4592" spans="1:57" ht="20.100000000000001" customHeight="1" x14ac:dyDescent="0.25">
      <c r="A4592" s="247">
        <v>3814</v>
      </c>
      <c r="B4592" s="247">
        <f>$B$755+(A4592*$B$758)</f>
        <v>27056.79849617726</v>
      </c>
      <c r="C4592" s="247">
        <f>_xlfn.NORM.DIST($B4592,$B$752,$B$753,0)</f>
        <v>5.1050190282923469E-32</v>
      </c>
      <c r="D4592" s="247">
        <f>_xlfn.NORM.DIST($B4592,$B$752,$B$753,1)</f>
        <v>1</v>
      </c>
      <c r="E4592" s="247">
        <f>IF(OR(D4592&lt;$F$757,D4592&gt;$F$758),C4592,"")</f>
        <v>5.1050190282923469E-32</v>
      </c>
      <c r="F4592" s="247" t="str">
        <f>IF(AND(D4592&gt;$F$757,D4592&lt;$F$758),C4592,"")</f>
        <v/>
      </c>
      <c r="G4592" s="247" t="str">
        <f>IF(C4592=MAX($C$761:$C$2761),C4592,"")</f>
        <v/>
      </c>
      <c r="H4592" s="247">
        <f>_xlfn.NORM.DIST(B4592,$F$753,$F$754,0)</f>
        <v>4.144292358520944E-215</v>
      </c>
      <c r="I4592" s="247" t="str">
        <f>IF(H4592=MAX($H$761:$H$2761),C4592,"")</f>
        <v/>
      </c>
      <c r="J4592" s="247"/>
      <c r="K4592" s="247"/>
      <c r="L4592" s="247"/>
      <c r="M4592" s="247"/>
      <c r="N4592" s="247"/>
      <c r="O4592" s="247"/>
      <c r="P4592" s="247"/>
      <c r="Q4592" s="247"/>
      <c r="R4592" s="247"/>
      <c r="AZ4592" s="259"/>
      <c r="BA4592" s="259">
        <f>BA4591+$BD$753</f>
        <v>24.550399999998341</v>
      </c>
      <c r="BB4592" s="274">
        <f t="shared" si="849"/>
        <v>9.1134218538999295E-4</v>
      </c>
      <c r="BC4592" s="259">
        <f t="shared" si="850"/>
        <v>2.3688651624449285E-6</v>
      </c>
      <c r="BD4592" s="259">
        <f t="shared" si="847"/>
        <v>2.3688651624449285E-6</v>
      </c>
      <c r="BE4592" s="254" t="str">
        <f t="shared" si="848"/>
        <v/>
      </c>
    </row>
    <row r="4593" spans="1:57" ht="20.100000000000001" customHeight="1" x14ac:dyDescent="0.25">
      <c r="A4593" s="247">
        <v>3815</v>
      </c>
      <c r="B4593" s="247">
        <f>$B$755+(A4593*$B$758)</f>
        <v>27066.413563162401</v>
      </c>
      <c r="C4593" s="247">
        <f>_xlfn.NORM.DIST($B4593,$B$752,$B$753,0)</f>
        <v>4.8802291659254643E-32</v>
      </c>
      <c r="D4593" s="247">
        <f>_xlfn.NORM.DIST($B4593,$B$752,$B$753,1)</f>
        <v>1</v>
      </c>
      <c r="E4593" s="247">
        <f>IF(OR(D4593&lt;$F$757,D4593&gt;$F$758),C4593,"")</f>
        <v>4.8802291659254643E-32</v>
      </c>
      <c r="F4593" s="247" t="str">
        <f>IF(AND(D4593&gt;$F$757,D4593&lt;$F$758),C4593,"")</f>
        <v/>
      </c>
      <c r="G4593" s="247" t="str">
        <f>IF(C4593=MAX($C$761:$C$2761),C4593,"")</f>
        <v/>
      </c>
      <c r="H4593" s="247">
        <f>_xlfn.NORM.DIST(B4593,$F$753,$F$754,0)</f>
        <v>4.6940436495863067E-215</v>
      </c>
      <c r="I4593" s="247" t="str">
        <f>IF(H4593=MAX($H$761:$H$2761),C4593,"")</f>
        <v/>
      </c>
      <c r="J4593" s="247"/>
      <c r="K4593" s="247"/>
      <c r="L4593" s="247"/>
      <c r="M4593" s="247"/>
      <c r="N4593" s="247"/>
      <c r="O4593" s="247"/>
      <c r="P4593" s="247"/>
      <c r="Q4593" s="247"/>
      <c r="R4593" s="247"/>
      <c r="AZ4593" s="259"/>
      <c r="BA4593" s="259">
        <f>BA4592+$BD$753</f>
        <v>24.55679999999834</v>
      </c>
      <c r="BB4593" s="274">
        <f t="shared" si="849"/>
        <v>9.0897332022754802E-4</v>
      </c>
      <c r="BC4593" s="259">
        <f t="shared" si="850"/>
        <v>2.362835915637059E-6</v>
      </c>
      <c r="BD4593" s="259">
        <f t="shared" si="847"/>
        <v>2.362835915637059E-6</v>
      </c>
      <c r="BE4593" s="254" t="str">
        <f t="shared" si="848"/>
        <v/>
      </c>
    </row>
    <row r="4594" spans="1:57" ht="20.100000000000001" customHeight="1" x14ac:dyDescent="0.25">
      <c r="A4594" s="247">
        <v>3816</v>
      </c>
      <c r="B4594" s="247">
        <f>$B$755+(A4594*$B$758)</f>
        <v>27076.028630147535</v>
      </c>
      <c r="C4594" s="247">
        <f>_xlfn.NORM.DIST($B4594,$B$752,$B$753,0)</f>
        <v>4.6652628554017915E-32</v>
      </c>
      <c r="D4594" s="247">
        <f>_xlfn.NORM.DIST($B4594,$B$752,$B$753,1)</f>
        <v>1</v>
      </c>
      <c r="E4594" s="247">
        <f>IF(OR(D4594&lt;$F$757,D4594&gt;$F$758),C4594,"")</f>
        <v>4.6652628554017915E-32</v>
      </c>
      <c r="F4594" s="247" t="str">
        <f>IF(AND(D4594&gt;$F$757,D4594&lt;$F$758),C4594,"")</f>
        <v/>
      </c>
      <c r="G4594" s="247" t="str">
        <f>IF(C4594=MAX($C$761:$C$2761),C4594,"")</f>
        <v/>
      </c>
      <c r="H4594" s="247">
        <f>_xlfn.NORM.DIST(B4594,$F$753,$F$754,0)</f>
        <v>5.3166358297578121E-215</v>
      </c>
      <c r="I4594" s="247" t="str">
        <f>IF(H4594=MAX($H$761:$H$2761),C4594,"")</f>
        <v/>
      </c>
      <c r="J4594" s="247"/>
      <c r="K4594" s="247"/>
      <c r="L4594" s="247"/>
      <c r="M4594" s="247"/>
      <c r="N4594" s="247"/>
      <c r="O4594" s="247"/>
      <c r="P4594" s="247"/>
      <c r="Q4594" s="247"/>
      <c r="R4594" s="247"/>
      <c r="AZ4594" s="259"/>
      <c r="BA4594" s="259">
        <f>BA4593+$BD$753</f>
        <v>24.563199999998339</v>
      </c>
      <c r="BB4594" s="274">
        <f t="shared" si="849"/>
        <v>9.0661048431191096E-4</v>
      </c>
      <c r="BC4594" s="259">
        <f t="shared" si="850"/>
        <v>2.3568216143968678E-6</v>
      </c>
      <c r="BD4594" s="259">
        <f t="shared" si="847"/>
        <v>2.3568216143968678E-6</v>
      </c>
      <c r="BE4594" s="254" t="str">
        <f t="shared" si="848"/>
        <v/>
      </c>
    </row>
    <row r="4595" spans="1:57" ht="20.100000000000001" customHeight="1" x14ac:dyDescent="0.25">
      <c r="A4595" s="247">
        <v>3817</v>
      </c>
      <c r="B4595" s="247">
        <f>$B$755+(A4595*$B$758)</f>
        <v>27085.643697132677</v>
      </c>
      <c r="C4595" s="247">
        <f>_xlfn.NORM.DIST($B4595,$B$752,$B$753,0)</f>
        <v>4.4596941122966954E-32</v>
      </c>
      <c r="D4595" s="247">
        <f>_xlfn.NORM.DIST($B4595,$B$752,$B$753,1)</f>
        <v>1</v>
      </c>
      <c r="E4595" s="247">
        <f>IF(OR(D4595&lt;$F$757,D4595&gt;$F$758),C4595,"")</f>
        <v>4.4596941122966954E-32</v>
      </c>
      <c r="F4595" s="247" t="str">
        <f>IF(AND(D4595&gt;$F$757,D4595&lt;$F$758),C4595,"")</f>
        <v/>
      </c>
      <c r="G4595" s="247" t="str">
        <f>IF(C4595=MAX($C$761:$C$2761),C4595,"")</f>
        <v/>
      </c>
      <c r="H4595" s="247">
        <f>_xlfn.NORM.DIST(B4595,$F$753,$F$754,0)</f>
        <v>6.0217088706681676E-215</v>
      </c>
      <c r="I4595" s="247" t="str">
        <f>IF(H4595=MAX($H$761:$H$2761),C4595,"")</f>
        <v/>
      </c>
      <c r="J4595" s="247"/>
      <c r="K4595" s="247"/>
      <c r="L4595" s="247"/>
      <c r="M4595" s="247"/>
      <c r="N4595" s="247"/>
      <c r="O4595" s="247"/>
      <c r="P4595" s="247"/>
      <c r="Q4595" s="247"/>
      <c r="R4595" s="247"/>
      <c r="AZ4595" s="259"/>
      <c r="BA4595" s="259">
        <f>BA4594+$BD$753</f>
        <v>24.569599999998339</v>
      </c>
      <c r="BB4595" s="274">
        <f t="shared" si="849"/>
        <v>9.042536626975141E-4</v>
      </c>
      <c r="BC4595" s="259">
        <f t="shared" si="850"/>
        <v>2.3508222229279025E-6</v>
      </c>
      <c r="BD4595" s="259">
        <f t="shared" si="847"/>
        <v>2.3508222229279025E-6</v>
      </c>
      <c r="BE4595" s="254" t="str">
        <f t="shared" si="848"/>
        <v/>
      </c>
    </row>
    <row r="4596" spans="1:57" ht="20.100000000000001" customHeight="1" x14ac:dyDescent="0.25">
      <c r="A4596" s="248">
        <v>3818</v>
      </c>
      <c r="B4596" s="247">
        <f>$B$755+(A4596*$B$758)</f>
        <v>27095.258764117811</v>
      </c>
      <c r="C4596" s="247">
        <f>_xlfn.NORM.DIST($B4596,$B$752,$B$753,0)</f>
        <v>4.2631152782369868E-32</v>
      </c>
      <c r="D4596" s="247">
        <f>_xlfn.NORM.DIST($B4596,$B$752,$B$753,1)</f>
        <v>1</v>
      </c>
      <c r="E4596" s="247">
        <f>IF(OR(D4596&lt;$F$757,D4596&gt;$F$758),C4596,"")</f>
        <v>4.2631152782369868E-32</v>
      </c>
      <c r="F4596" s="247" t="str">
        <f>IF(AND(D4596&gt;$F$757,D4596&lt;$F$758),C4596,"")</f>
        <v/>
      </c>
      <c r="G4596" s="247" t="str">
        <f>IF(C4596=MAX($C$761:$C$2761),C4596,"")</f>
        <v/>
      </c>
      <c r="H4596" s="247">
        <f>_xlfn.NORM.DIST(B4596,$F$753,$F$754,0)</f>
        <v>6.8201770279490426E-215</v>
      </c>
      <c r="I4596" s="247" t="str">
        <f>IF(H4596=MAX($H$761:$H$2761),C4596,"")</f>
        <v/>
      </c>
      <c r="J4596" s="247"/>
      <c r="K4596" s="247"/>
      <c r="L4596" s="247"/>
      <c r="M4596" s="247"/>
      <c r="N4596" s="247"/>
      <c r="O4596" s="247"/>
      <c r="P4596" s="247"/>
      <c r="Q4596" s="247"/>
      <c r="R4596" s="247"/>
      <c r="AZ4596" s="259"/>
      <c r="BA4596" s="259">
        <f>BA4595+$BD$753</f>
        <v>24.575999999998338</v>
      </c>
      <c r="BB4596" s="274">
        <f t="shared" si="849"/>
        <v>9.0190284047458619E-4</v>
      </c>
      <c r="BC4596" s="259">
        <f t="shared" si="850"/>
        <v>2.344837705517736E-6</v>
      </c>
      <c r="BD4596" s="259">
        <f t="shared" ref="BD4596:BD4659" si="851">IF(BB4596&lt;(1-$AZ$760),BC4596,"")</f>
        <v>2.344837705517736E-6</v>
      </c>
      <c r="BE4596" s="254" t="str">
        <f t="shared" ref="BE4596:BE4659" si="852">IF(BB4596&lt;(1-$AZ$766),BC4596,"")</f>
        <v/>
      </c>
    </row>
    <row r="4597" spans="1:57" ht="20.100000000000001" customHeight="1" x14ac:dyDescent="0.25">
      <c r="A4597" s="247">
        <v>3819</v>
      </c>
      <c r="B4597" s="247">
        <f>$B$755+(A4597*$B$758)</f>
        <v>27104.873831102952</v>
      </c>
      <c r="C4597" s="247">
        <f>_xlfn.NORM.DIST($B4597,$B$752,$B$753,0)</f>
        <v>4.07513623890095E-32</v>
      </c>
      <c r="D4597" s="247">
        <f>_xlfn.NORM.DIST($B4597,$B$752,$B$753,1)</f>
        <v>1</v>
      </c>
      <c r="E4597" s="247">
        <f>IF(OR(D4597&lt;$F$757,D4597&gt;$F$758),C4597,"")</f>
        <v>4.07513623890095E-32</v>
      </c>
      <c r="F4597" s="247" t="str">
        <f>IF(AND(D4597&gt;$F$757,D4597&lt;$F$758),C4597,"")</f>
        <v/>
      </c>
      <c r="G4597" s="247" t="str">
        <f>IF(C4597=MAX($C$761:$C$2761),C4597,"")</f>
        <v/>
      </c>
      <c r="H4597" s="247">
        <f>_xlfn.NORM.DIST(B4597,$F$753,$F$754,0)</f>
        <v>7.7243970873533833E-215</v>
      </c>
      <c r="I4597" s="247" t="str">
        <f>IF(H4597=MAX($H$761:$H$2761),C4597,"")</f>
        <v/>
      </c>
      <c r="J4597" s="247"/>
      <c r="K4597" s="247"/>
      <c r="L4597" s="247"/>
      <c r="M4597" s="247"/>
      <c r="N4597" s="247"/>
      <c r="O4597" s="247"/>
      <c r="P4597" s="247"/>
      <c r="Q4597" s="247"/>
      <c r="R4597" s="247"/>
      <c r="AZ4597" s="259"/>
      <c r="BA4597" s="259">
        <f>BA4596+$BD$753</f>
        <v>24.582399999998337</v>
      </c>
      <c r="BB4597" s="274">
        <f t="shared" ref="BB4597:BB4660" si="853">_xlfn.CHISQ.DIST.RT(BA4597,7)</f>
        <v>8.9955800276906846E-4</v>
      </c>
      <c r="BC4597" s="259">
        <f t="shared" ref="BC4597:BC4660" si="854">BB4597-BB4598</f>
        <v>2.3388680265343893E-6</v>
      </c>
      <c r="BD4597" s="259">
        <f t="shared" si="851"/>
        <v>2.3388680265343893E-6</v>
      </c>
      <c r="BE4597" s="254" t="str">
        <f t="shared" si="852"/>
        <v/>
      </c>
    </row>
    <row r="4598" spans="1:57" ht="20.100000000000001" customHeight="1" x14ac:dyDescent="0.25">
      <c r="A4598" s="247">
        <v>3820</v>
      </c>
      <c r="B4598" s="247">
        <f>$B$755+(A4598*$B$758)</f>
        <v>27114.488898088086</v>
      </c>
      <c r="C4598" s="247">
        <f>_xlfn.NORM.DIST($B4598,$B$752,$B$753,0)</f>
        <v>3.8953836751118454E-32</v>
      </c>
      <c r="D4598" s="247">
        <f>_xlfn.NORM.DIST($B4598,$B$752,$B$753,1)</f>
        <v>1</v>
      </c>
      <c r="E4598" s="247">
        <f>IF(OR(D4598&lt;$F$757,D4598&gt;$F$758),C4598,"")</f>
        <v>3.8953836751118454E-32</v>
      </c>
      <c r="F4598" s="247" t="str">
        <f>IF(AND(D4598&gt;$F$757,D4598&lt;$F$758),C4598,"")</f>
        <v/>
      </c>
      <c r="G4598" s="247" t="str">
        <f>IF(C4598=MAX($C$761:$C$2761),C4598,"")</f>
        <v/>
      </c>
      <c r="H4598" s="247">
        <f>_xlfn.NORM.DIST(B4598,$F$753,$F$754,0)</f>
        <v>8.7483587984997497E-215</v>
      </c>
      <c r="I4598" s="247" t="str">
        <f>IF(H4598=MAX($H$761:$H$2761),C4598,"")</f>
        <v/>
      </c>
      <c r="J4598" s="247"/>
      <c r="K4598" s="247"/>
      <c r="L4598" s="247"/>
      <c r="M4598" s="247"/>
      <c r="N4598" s="247"/>
      <c r="O4598" s="247"/>
      <c r="P4598" s="247"/>
      <c r="Q4598" s="247"/>
      <c r="R4598" s="247"/>
      <c r="AZ4598" s="259"/>
      <c r="BA4598" s="259">
        <f>BA4597+$BD$753</f>
        <v>24.588799999998336</v>
      </c>
      <c r="BB4598" s="274">
        <f t="shared" si="853"/>
        <v>8.9721913474253407E-4</v>
      </c>
      <c r="BC4598" s="259">
        <f t="shared" si="854"/>
        <v>2.332913150428933E-6</v>
      </c>
      <c r="BD4598" s="259">
        <f t="shared" si="851"/>
        <v>2.332913150428933E-6</v>
      </c>
      <c r="BE4598" s="254" t="str">
        <f t="shared" si="852"/>
        <v/>
      </c>
    </row>
    <row r="4599" spans="1:57" ht="20.100000000000001" customHeight="1" x14ac:dyDescent="0.25">
      <c r="A4599" s="247">
        <v>3821</v>
      </c>
      <c r="B4599" s="247">
        <f>$B$755+(A4599*$B$758)</f>
        <v>27124.103965073227</v>
      </c>
      <c r="C4599" s="247">
        <f>_xlfn.NORM.DIST($B4599,$B$752,$B$753,0)</f>
        <v>3.7235003456321069E-32</v>
      </c>
      <c r="D4599" s="247">
        <f>_xlfn.NORM.DIST($B4599,$B$752,$B$753,1)</f>
        <v>1</v>
      </c>
      <c r="E4599" s="247">
        <f>IF(OR(D4599&lt;$F$757,D4599&gt;$F$758),C4599,"")</f>
        <v>3.7235003456321069E-32</v>
      </c>
      <c r="F4599" s="247" t="str">
        <f>IF(AND(D4599&gt;$F$757,D4599&lt;$F$758),C4599,"")</f>
        <v/>
      </c>
      <c r="G4599" s="247" t="str">
        <f>IF(C4599=MAX($C$761:$C$2761),C4599,"")</f>
        <v/>
      </c>
      <c r="H4599" s="247">
        <f>_xlfn.NORM.DIST(B4599,$F$753,$F$754,0)</f>
        <v>9.9079004187776859E-215</v>
      </c>
      <c r="I4599" s="247" t="str">
        <f>IF(H4599=MAX($H$761:$H$2761),C4599,"")</f>
        <v/>
      </c>
      <c r="J4599" s="247"/>
      <c r="K4599" s="247"/>
      <c r="L4599" s="247"/>
      <c r="M4599" s="247"/>
      <c r="N4599" s="247"/>
      <c r="O4599" s="247"/>
      <c r="P4599" s="247"/>
      <c r="Q4599" s="247"/>
      <c r="R4599" s="247"/>
      <c r="AZ4599" s="259"/>
      <c r="BA4599" s="259">
        <f>BA4598+$BD$753</f>
        <v>24.595199999998336</v>
      </c>
      <c r="BB4599" s="274">
        <f t="shared" si="853"/>
        <v>8.9488622159210514E-4</v>
      </c>
      <c r="BC4599" s="259">
        <f t="shared" si="854"/>
        <v>2.3269730417294163E-6</v>
      </c>
      <c r="BD4599" s="259">
        <f t="shared" si="851"/>
        <v>2.3269730417294163E-6</v>
      </c>
      <c r="BE4599" s="254" t="str">
        <f t="shared" si="852"/>
        <v/>
      </c>
    </row>
    <row r="4600" spans="1:57" ht="20.100000000000001" customHeight="1" x14ac:dyDescent="0.25">
      <c r="A4600" s="247">
        <v>3822</v>
      </c>
      <c r="B4600" s="247">
        <f>$B$755+(A4600*$B$758)</f>
        <v>27133.719032058361</v>
      </c>
      <c r="C4600" s="247">
        <f>_xlfn.NORM.DIST($B4600,$B$752,$B$753,0)</f>
        <v>3.5591444003324178E-32</v>
      </c>
      <c r="D4600" s="247">
        <f>_xlfn.NORM.DIST($B4600,$B$752,$B$753,1)</f>
        <v>1</v>
      </c>
      <c r="E4600" s="247">
        <f>IF(OR(D4600&lt;$F$757,D4600&gt;$F$758),C4600,"")</f>
        <v>3.5591444003324178E-32</v>
      </c>
      <c r="F4600" s="247" t="str">
        <f>IF(AND(D4600&gt;$F$757,D4600&lt;$F$758),C4600,"")</f>
        <v/>
      </c>
      <c r="G4600" s="247" t="str">
        <f>IF(C4600=MAX($C$761:$C$2761),C4600,"")</f>
        <v/>
      </c>
      <c r="H4600" s="247">
        <f>_xlfn.NORM.DIST(B4600,$F$753,$F$754,0)</f>
        <v>1.1220952674454188E-214</v>
      </c>
      <c r="I4600" s="247" t="str">
        <f>IF(H4600=MAX($H$761:$H$2761),C4600,"")</f>
        <v/>
      </c>
      <c r="J4600" s="247"/>
      <c r="K4600" s="247"/>
      <c r="L4600" s="247"/>
      <c r="M4600" s="247"/>
      <c r="N4600" s="247"/>
      <c r="O4600" s="247"/>
      <c r="P4600" s="247"/>
      <c r="Q4600" s="247"/>
      <c r="R4600" s="247"/>
      <c r="AZ4600" s="259"/>
      <c r="BA4600" s="259">
        <f>BA4599+$BD$753</f>
        <v>24.601599999998335</v>
      </c>
      <c r="BB4600" s="274">
        <f t="shared" si="853"/>
        <v>8.9255924855037572E-4</v>
      </c>
      <c r="BC4600" s="259">
        <f t="shared" si="854"/>
        <v>2.3210476650525761E-6</v>
      </c>
      <c r="BD4600" s="259">
        <f t="shared" si="851"/>
        <v>2.3210476650525761E-6</v>
      </c>
      <c r="BE4600" s="254" t="str">
        <f t="shared" si="852"/>
        <v/>
      </c>
    </row>
    <row r="4601" spans="1:57" ht="20.100000000000001" customHeight="1" x14ac:dyDescent="0.25">
      <c r="A4601" s="247">
        <v>3823</v>
      </c>
      <c r="B4601" s="247">
        <f>$B$755+(A4601*$B$758)</f>
        <v>27143.334099043495</v>
      </c>
      <c r="C4601" s="247">
        <f>_xlfn.NORM.DIST($B4601,$B$752,$B$753,0)</f>
        <v>3.4019887224548859E-32</v>
      </c>
      <c r="D4601" s="247">
        <f>_xlfn.NORM.DIST($B4601,$B$752,$B$753,1)</f>
        <v>1</v>
      </c>
      <c r="E4601" s="247">
        <f>IF(OR(D4601&lt;$F$757,D4601&gt;$F$758),C4601,"")</f>
        <v>3.4019887224548859E-32</v>
      </c>
      <c r="F4601" s="247" t="str">
        <f>IF(AND(D4601&gt;$F$757,D4601&lt;$F$758),C4601,"")</f>
        <v/>
      </c>
      <c r="G4601" s="247" t="str">
        <f>IF(C4601=MAX($C$761:$C$2761),C4601,"")</f>
        <v/>
      </c>
      <c r="H4601" s="247">
        <f>_xlfn.NORM.DIST(B4601,$F$753,$F$754,0)</f>
        <v>1.270781488107902E-214</v>
      </c>
      <c r="I4601" s="247" t="str">
        <f>IF(H4601=MAX($H$761:$H$2761),C4601,"")</f>
        <v/>
      </c>
      <c r="J4601" s="247"/>
      <c r="K4601" s="247"/>
      <c r="L4601" s="247"/>
      <c r="M4601" s="247"/>
      <c r="N4601" s="247"/>
      <c r="O4601" s="247"/>
      <c r="P4601" s="247"/>
      <c r="Q4601" s="247"/>
      <c r="R4601" s="247"/>
      <c r="AZ4601" s="259"/>
      <c r="BA4601" s="259">
        <f>BA4600+$BD$753</f>
        <v>24.607999999998334</v>
      </c>
      <c r="BB4601" s="274">
        <f t="shared" si="853"/>
        <v>8.9023820088532314E-4</v>
      </c>
      <c r="BC4601" s="259">
        <f t="shared" si="854"/>
        <v>2.3151369850910432E-6</v>
      </c>
      <c r="BD4601" s="259">
        <f t="shared" si="851"/>
        <v>2.3151369850910432E-6</v>
      </c>
      <c r="BE4601" s="254" t="str">
        <f t="shared" si="852"/>
        <v/>
      </c>
    </row>
    <row r="4602" spans="1:57" ht="20.100000000000001" customHeight="1" x14ac:dyDescent="0.25">
      <c r="A4602" s="247">
        <v>3824</v>
      </c>
      <c r="B4602" s="247">
        <f>$B$755+(A4602*$B$758)</f>
        <v>27152.949166028637</v>
      </c>
      <c r="C4602" s="247">
        <f>_xlfn.NORM.DIST($B4602,$B$752,$B$753,0)</f>
        <v>3.2517202987532568E-32</v>
      </c>
      <c r="D4602" s="247">
        <f>_xlfn.NORM.DIST($B4602,$B$752,$B$753,1)</f>
        <v>1</v>
      </c>
      <c r="E4602" s="247">
        <f>IF(OR(D4602&lt;$F$757,D4602&gt;$F$758),C4602,"")</f>
        <v>3.2517202987532568E-32</v>
      </c>
      <c r="F4602" s="247" t="str">
        <f>IF(AND(D4602&gt;$F$757,D4602&lt;$F$758),C4602,"")</f>
        <v/>
      </c>
      <c r="G4602" s="247" t="str">
        <f>IF(C4602=MAX($C$761:$C$2761),C4602,"")</f>
        <v/>
      </c>
      <c r="H4602" s="247">
        <f>_xlfn.NORM.DIST(B4602,$F$753,$F$754,0)</f>
        <v>1.439146745740892E-214</v>
      </c>
      <c r="I4602" s="247" t="str">
        <f>IF(H4602=MAX($H$761:$H$2761),C4602,"")</f>
        <v/>
      </c>
      <c r="J4602" s="247"/>
      <c r="K4602" s="247"/>
      <c r="L4602" s="247"/>
      <c r="M4602" s="247"/>
      <c r="N4602" s="247"/>
      <c r="O4602" s="247"/>
      <c r="P4602" s="247"/>
      <c r="Q4602" s="247"/>
      <c r="R4602" s="247"/>
      <c r="AZ4602" s="259"/>
      <c r="BA4602" s="259">
        <f>BA4601+$BD$753</f>
        <v>24.614399999998334</v>
      </c>
      <c r="BB4602" s="274">
        <f t="shared" si="853"/>
        <v>8.879230639002321E-4</v>
      </c>
      <c r="BC4602" s="259">
        <f t="shared" si="854"/>
        <v>2.3092409666161618E-6</v>
      </c>
      <c r="BD4602" s="259">
        <f t="shared" si="851"/>
        <v>2.3092409666161618E-6</v>
      </c>
      <c r="BE4602" s="254" t="str">
        <f t="shared" si="852"/>
        <v/>
      </c>
    </row>
    <row r="4603" spans="1:57" ht="20.100000000000001" customHeight="1" x14ac:dyDescent="0.25">
      <c r="A4603" s="248">
        <v>3825</v>
      </c>
      <c r="B4603" s="247">
        <f>$B$755+(A4603*$B$758)</f>
        <v>27162.564233013771</v>
      </c>
      <c r="C4603" s="247">
        <f>_xlfn.NORM.DIST($B4603,$B$752,$B$753,0)</f>
        <v>3.1080396163362988E-32</v>
      </c>
      <c r="D4603" s="247">
        <f>_xlfn.NORM.DIST($B4603,$B$752,$B$753,1)</f>
        <v>1</v>
      </c>
      <c r="E4603" s="247">
        <f>IF(OR(D4603&lt;$F$757,D4603&gt;$F$758),C4603,"")</f>
        <v>3.1080396163362988E-32</v>
      </c>
      <c r="F4603" s="247" t="str">
        <f>IF(AND(D4603&gt;$F$757,D4603&lt;$F$758),C4603,"")</f>
        <v/>
      </c>
      <c r="G4603" s="247" t="str">
        <f>IF(C4603=MAX($C$761:$C$2761),C4603,"")</f>
        <v/>
      </c>
      <c r="H4603" s="247">
        <f>_xlfn.NORM.DIST(B4603,$F$753,$F$754,0)</f>
        <v>1.6297925623952769E-214</v>
      </c>
      <c r="I4603" s="247" t="str">
        <f>IF(H4603=MAX($H$761:$H$2761),C4603,"")</f>
        <v/>
      </c>
      <c r="J4603" s="247"/>
      <c r="K4603" s="247"/>
      <c r="L4603" s="247"/>
      <c r="M4603" s="247"/>
      <c r="N4603" s="247"/>
      <c r="O4603" s="247"/>
      <c r="P4603" s="247"/>
      <c r="Q4603" s="247"/>
      <c r="R4603" s="247"/>
      <c r="AZ4603" s="259"/>
      <c r="BA4603" s="259">
        <f>BA4602+$BD$753</f>
        <v>24.620799999998333</v>
      </c>
      <c r="BB4603" s="274">
        <f t="shared" si="853"/>
        <v>8.8561382293361594E-4</v>
      </c>
      <c r="BC4603" s="259">
        <f t="shared" si="854"/>
        <v>2.3033595744859038E-6</v>
      </c>
      <c r="BD4603" s="259">
        <f t="shared" si="851"/>
        <v>2.3033595744859038E-6</v>
      </c>
      <c r="BE4603" s="254" t="str">
        <f t="shared" si="852"/>
        <v/>
      </c>
    </row>
    <row r="4604" spans="1:57" ht="20.100000000000001" customHeight="1" x14ac:dyDescent="0.25">
      <c r="A4604" s="247">
        <v>3826</v>
      </c>
      <c r="B4604" s="247">
        <f>$B$755+(A4604*$B$758)</f>
        <v>27172.179299998912</v>
      </c>
      <c r="C4604" s="247">
        <f>_xlfn.NORM.DIST($B4604,$B$752,$B$753,0)</f>
        <v>2.9706600850915141E-32</v>
      </c>
      <c r="D4604" s="247">
        <f>_xlfn.NORM.DIST($B4604,$B$752,$B$753,1)</f>
        <v>1</v>
      </c>
      <c r="E4604" s="247">
        <f>IF(OR(D4604&lt;$F$757,D4604&gt;$F$758),C4604,"")</f>
        <v>2.9706600850915141E-32</v>
      </c>
      <c r="F4604" s="247" t="str">
        <f>IF(AND(D4604&gt;$F$757,D4604&lt;$F$758),C4604,"")</f>
        <v/>
      </c>
      <c r="G4604" s="247" t="str">
        <f>IF(C4604=MAX($C$761:$C$2761),C4604,"")</f>
        <v/>
      </c>
      <c r="H4604" s="247">
        <f>_xlfn.NORM.DIST(B4604,$F$753,$F$754,0)</f>
        <v>1.8456639707233468E-214</v>
      </c>
      <c r="I4604" s="247" t="str">
        <f>IF(H4604=MAX($H$761:$H$2761),C4604,"")</f>
        <v/>
      </c>
      <c r="J4604" s="247"/>
      <c r="K4604" s="247"/>
      <c r="L4604" s="247"/>
      <c r="M4604" s="247"/>
      <c r="N4604" s="247"/>
      <c r="O4604" s="247"/>
      <c r="P4604" s="247"/>
      <c r="Q4604" s="247"/>
      <c r="R4604" s="247"/>
      <c r="AZ4604" s="259"/>
      <c r="BA4604" s="259">
        <f>BA4603+$BD$753</f>
        <v>24.627199999998332</v>
      </c>
      <c r="BB4604" s="274">
        <f t="shared" si="853"/>
        <v>8.8331046335913003E-4</v>
      </c>
      <c r="BC4604" s="259">
        <f t="shared" si="854"/>
        <v>2.2974927736315329E-6</v>
      </c>
      <c r="BD4604" s="259">
        <f t="shared" si="851"/>
        <v>2.2974927736315329E-6</v>
      </c>
      <c r="BE4604" s="254" t="str">
        <f t="shared" si="852"/>
        <v/>
      </c>
    </row>
    <row r="4605" spans="1:57" ht="20.100000000000001" customHeight="1" x14ac:dyDescent="0.25">
      <c r="A4605" s="247">
        <v>3827</v>
      </c>
      <c r="B4605" s="247">
        <f>$B$755+(A4605*$B$758)</f>
        <v>27181.794366984046</v>
      </c>
      <c r="C4605" s="247">
        <f>_xlfn.NORM.DIST($B4605,$B$752,$B$753,0)</f>
        <v>2.8393074846152384E-32</v>
      </c>
      <c r="D4605" s="247">
        <f>_xlfn.NORM.DIST($B4605,$B$752,$B$753,1)</f>
        <v>1</v>
      </c>
      <c r="E4605" s="247">
        <f>IF(OR(D4605&lt;$F$757,D4605&gt;$F$758),C4605,"")</f>
        <v>2.8393074846152384E-32</v>
      </c>
      <c r="F4605" s="247" t="str">
        <f>IF(AND(D4605&gt;$F$757,D4605&lt;$F$758),C4605,"")</f>
        <v/>
      </c>
      <c r="G4605" s="247" t="str">
        <f>IF(C4605=MAX($C$761:$C$2761),C4605,"")</f>
        <v/>
      </c>
      <c r="H4605" s="247">
        <f>_xlfn.NORM.DIST(B4605,$F$753,$F$754,0)</f>
        <v>2.090094818354299E-214</v>
      </c>
      <c r="I4605" s="247" t="str">
        <f>IF(H4605=MAX($H$761:$H$2761),C4605,"")</f>
        <v/>
      </c>
      <c r="J4605" s="247"/>
      <c r="K4605" s="247"/>
      <c r="L4605" s="247"/>
      <c r="M4605" s="247"/>
      <c r="N4605" s="247"/>
      <c r="O4605" s="247"/>
      <c r="P4605" s="247"/>
      <c r="Q4605" s="247"/>
      <c r="R4605" s="247"/>
      <c r="AZ4605" s="259"/>
      <c r="BA4605" s="259">
        <f>BA4604+$BD$753</f>
        <v>24.633599999998331</v>
      </c>
      <c r="BB4605" s="274">
        <f t="shared" si="853"/>
        <v>8.810129705854985E-4</v>
      </c>
      <c r="BC4605" s="259">
        <f t="shared" si="854"/>
        <v>2.2916405290710493E-6</v>
      </c>
      <c r="BD4605" s="259">
        <f t="shared" si="851"/>
        <v>2.2916405290710493E-6</v>
      </c>
      <c r="BE4605" s="254" t="str">
        <f t="shared" si="852"/>
        <v/>
      </c>
    </row>
    <row r="4606" spans="1:57" ht="20.100000000000001" customHeight="1" x14ac:dyDescent="0.25">
      <c r="A4606" s="247">
        <v>3828</v>
      </c>
      <c r="B4606" s="247">
        <f>$B$755+(A4606*$B$758)</f>
        <v>27191.409433969187</v>
      </c>
      <c r="C4606" s="247">
        <f>_xlfn.NORM.DIST($B4606,$B$752,$B$753,0)</f>
        <v>2.7137194346163223E-32</v>
      </c>
      <c r="D4606" s="247">
        <f>_xlfn.NORM.DIST($B4606,$B$752,$B$753,1)</f>
        <v>1</v>
      </c>
      <c r="E4606" s="247">
        <f>IF(OR(D4606&lt;$F$757,D4606&gt;$F$758),C4606,"")</f>
        <v>2.7137194346163223E-32</v>
      </c>
      <c r="F4606" s="247" t="str">
        <f>IF(AND(D4606&gt;$F$757,D4606&lt;$F$758),C4606,"")</f>
        <v/>
      </c>
      <c r="G4606" s="247" t="str">
        <f>IF(C4606=MAX($C$761:$C$2761),C4606,"")</f>
        <v/>
      </c>
      <c r="H4606" s="247">
        <f>_xlfn.NORM.DIST(B4606,$F$753,$F$754,0)</f>
        <v>2.366859040227501E-214</v>
      </c>
      <c r="I4606" s="247" t="str">
        <f>IF(H4606=MAX($H$761:$H$2761),C4606,"")</f>
        <v/>
      </c>
      <c r="J4606" s="247"/>
      <c r="K4606" s="247"/>
      <c r="L4606" s="247"/>
      <c r="M4606" s="247"/>
      <c r="N4606" s="247"/>
      <c r="O4606" s="247"/>
      <c r="P4606" s="247"/>
      <c r="Q4606" s="247"/>
      <c r="R4606" s="247"/>
      <c r="AZ4606" s="259"/>
      <c r="BA4606" s="259">
        <f>BA4605+$BD$753</f>
        <v>24.639999999998331</v>
      </c>
      <c r="BB4606" s="274">
        <f t="shared" si="853"/>
        <v>8.7872133005642745E-4</v>
      </c>
      <c r="BC4606" s="259">
        <f t="shared" si="854"/>
        <v>2.2858028059001903E-6</v>
      </c>
      <c r="BD4606" s="259">
        <f t="shared" si="851"/>
        <v>2.2858028059001903E-6</v>
      </c>
      <c r="BE4606" s="254" t="str">
        <f t="shared" si="852"/>
        <v/>
      </c>
    </row>
    <row r="4607" spans="1:57" ht="20.100000000000001" customHeight="1" x14ac:dyDescent="0.25">
      <c r="A4607" s="247">
        <v>3829</v>
      </c>
      <c r="B4607" s="247">
        <f>$B$755+(A4607*$B$758)</f>
        <v>27201.024500954321</v>
      </c>
      <c r="C4607" s="247">
        <f>_xlfn.NORM.DIST($B4607,$B$752,$B$753,0)</f>
        <v>2.593644887807674E-32</v>
      </c>
      <c r="D4607" s="247">
        <f>_xlfn.NORM.DIST($B4607,$B$752,$B$753,1)</f>
        <v>1</v>
      </c>
      <c r="E4607" s="247">
        <f>IF(OR(D4607&lt;$F$757,D4607&gt;$F$758),C4607,"")</f>
        <v>2.593644887807674E-32</v>
      </c>
      <c r="F4607" s="247" t="str">
        <f>IF(AND(D4607&gt;$F$757,D4607&lt;$F$758),C4607,"")</f>
        <v/>
      </c>
      <c r="G4607" s="247" t="str">
        <f>IF(C4607=MAX($C$761:$C$2761),C4607,"")</f>
        <v/>
      </c>
      <c r="H4607" s="247">
        <f>_xlfn.NORM.DIST(B4607,$F$753,$F$754,0)</f>
        <v>2.6802286841165051E-214</v>
      </c>
      <c r="I4607" s="247" t="str">
        <f>IF(H4607=MAX($H$761:$H$2761),C4607,"")</f>
        <v/>
      </c>
      <c r="J4607" s="247"/>
      <c r="K4607" s="247"/>
      <c r="L4607" s="247"/>
      <c r="M4607" s="247"/>
      <c r="N4607" s="247"/>
      <c r="O4607" s="247"/>
      <c r="P4607" s="247"/>
      <c r="Q4607" s="247"/>
      <c r="R4607" s="247"/>
      <c r="AZ4607" s="259"/>
      <c r="BA4607" s="259">
        <f>BA4606+$BD$753</f>
        <v>24.64639999999833</v>
      </c>
      <c r="BB4607" s="274">
        <f t="shared" si="853"/>
        <v>8.7643552725052726E-4</v>
      </c>
      <c r="BC4607" s="259">
        <f t="shared" si="854"/>
        <v>2.2799795692943822E-6</v>
      </c>
      <c r="BD4607" s="259">
        <f t="shared" si="851"/>
        <v>2.2799795692943822E-6</v>
      </c>
      <c r="BE4607" s="254" t="str">
        <f t="shared" si="852"/>
        <v/>
      </c>
    </row>
    <row r="4608" spans="1:57" ht="20.100000000000001" customHeight="1" x14ac:dyDescent="0.25">
      <c r="A4608" s="247">
        <v>3830</v>
      </c>
      <c r="B4608" s="247">
        <f>$B$755+(A4608*$B$758)</f>
        <v>27210.639567939463</v>
      </c>
      <c r="C4608" s="247">
        <f>_xlfn.NORM.DIST($B4608,$B$752,$B$753,0)</f>
        <v>2.4788436443364439E-32</v>
      </c>
      <c r="D4608" s="247">
        <f>_xlfn.NORM.DIST($B4608,$B$752,$B$753,1)</f>
        <v>1</v>
      </c>
      <c r="E4608" s="247">
        <f>IF(OR(D4608&lt;$F$757,D4608&gt;$F$758),C4608,"")</f>
        <v>2.4788436443364439E-32</v>
      </c>
      <c r="F4608" s="247" t="str">
        <f>IF(AND(D4608&gt;$F$757,D4608&lt;$F$758),C4608,"")</f>
        <v/>
      </c>
      <c r="G4608" s="247" t="str">
        <f>IF(C4608=MAX($C$761:$C$2761),C4608,"")</f>
        <v/>
      </c>
      <c r="H4608" s="247">
        <f>_xlfn.NORM.DIST(B4608,$F$753,$F$754,0)</f>
        <v>3.0350395777598328E-214</v>
      </c>
      <c r="I4608" s="247" t="str">
        <f>IF(H4608=MAX($H$761:$H$2761),C4608,"")</f>
        <v/>
      </c>
      <c r="J4608" s="247"/>
      <c r="K4608" s="247"/>
      <c r="L4608" s="247"/>
      <c r="M4608" s="247"/>
      <c r="N4608" s="247"/>
      <c r="O4608" s="247"/>
      <c r="P4608" s="247"/>
      <c r="Q4608" s="247"/>
      <c r="R4608" s="247"/>
      <c r="AZ4608" s="259"/>
      <c r="BA4608" s="259">
        <f>BA4607+$BD$753</f>
        <v>24.652799999998329</v>
      </c>
      <c r="BB4608" s="274">
        <f t="shared" si="853"/>
        <v>8.7415554768123288E-4</v>
      </c>
      <c r="BC4608" s="259">
        <f t="shared" si="854"/>
        <v>2.2741707845028852E-6</v>
      </c>
      <c r="BD4608" s="259">
        <f t="shared" si="851"/>
        <v>2.2741707845028852E-6</v>
      </c>
      <c r="BE4608" s="254" t="str">
        <f t="shared" si="852"/>
        <v/>
      </c>
    </row>
    <row r="4609" spans="1:57" ht="20.100000000000001" customHeight="1" x14ac:dyDescent="0.25">
      <c r="A4609" s="248">
        <v>3831</v>
      </c>
      <c r="B4609" s="247">
        <f>$B$755+(A4609*$B$758)</f>
        <v>27220.254634924597</v>
      </c>
      <c r="C4609" s="247">
        <f>_xlfn.NORM.DIST($B4609,$B$752,$B$753,0)</f>
        <v>2.3690858868480847E-32</v>
      </c>
      <c r="D4609" s="247">
        <f>_xlfn.NORM.DIST($B4609,$B$752,$B$753,1)</f>
        <v>1</v>
      </c>
      <c r="E4609" s="247">
        <f>IF(OR(D4609&lt;$F$757,D4609&gt;$F$758),C4609,"")</f>
        <v>2.3690858868480847E-32</v>
      </c>
      <c r="F4609" s="247" t="str">
        <f>IF(AND(D4609&gt;$F$757,D4609&lt;$F$758),C4609,"")</f>
        <v/>
      </c>
      <c r="G4609" s="247" t="str">
        <f>IF(C4609=MAX($C$761:$C$2761),C4609,"")</f>
        <v/>
      </c>
      <c r="H4609" s="247">
        <f>_xlfn.NORM.DIST(B4609,$F$753,$F$754,0)</f>
        <v>3.4367656427563192E-214</v>
      </c>
      <c r="I4609" s="247" t="str">
        <f>IF(H4609=MAX($H$761:$H$2761),C4609,"")</f>
        <v/>
      </c>
      <c r="J4609" s="247"/>
      <c r="K4609" s="247"/>
      <c r="L4609" s="247"/>
      <c r="M4609" s="247"/>
      <c r="N4609" s="247"/>
      <c r="O4609" s="247"/>
      <c r="P4609" s="247"/>
      <c r="Q4609" s="247"/>
      <c r="R4609" s="247"/>
      <c r="AZ4609" s="259"/>
      <c r="BA4609" s="259">
        <f>BA4608+$BD$753</f>
        <v>24.659199999998329</v>
      </c>
      <c r="BB4609" s="274">
        <f t="shared" si="853"/>
        <v>8.7188137689672999E-4</v>
      </c>
      <c r="BC4609" s="259">
        <f t="shared" si="854"/>
        <v>2.2683764168704781E-6</v>
      </c>
      <c r="BD4609" s="259">
        <f t="shared" si="851"/>
        <v>2.2683764168704781E-6</v>
      </c>
      <c r="BE4609" s="254" t="str">
        <f t="shared" si="852"/>
        <v/>
      </c>
    </row>
    <row r="4610" spans="1:57" ht="20.100000000000001" customHeight="1" x14ac:dyDescent="0.25">
      <c r="A4610" s="247">
        <v>3832</v>
      </c>
      <c r="B4610" s="247">
        <f>$B$755+(A4610*$B$758)</f>
        <v>27229.869701909738</v>
      </c>
      <c r="C4610" s="247">
        <f>_xlfn.NORM.DIST($B4610,$B$752,$B$753,0)</f>
        <v>2.2641517353129763E-32</v>
      </c>
      <c r="D4610" s="247">
        <f>_xlfn.NORM.DIST($B4610,$B$752,$B$753,1)</f>
        <v>1</v>
      </c>
      <c r="E4610" s="247">
        <f>IF(OR(D4610&lt;$F$757,D4610&gt;$F$758),C4610,"")</f>
        <v>2.2641517353129763E-32</v>
      </c>
      <c r="F4610" s="247" t="str">
        <f>IF(AND(D4610&gt;$F$757,D4610&lt;$F$758),C4610,"")</f>
        <v/>
      </c>
      <c r="G4610" s="247" t="str">
        <f>IF(C4610=MAX($C$761:$C$2761),C4610,"")</f>
        <v/>
      </c>
      <c r="H4610" s="247">
        <f>_xlfn.NORM.DIST(B4610,$F$753,$F$754,0)</f>
        <v>3.8916029924503001E-214</v>
      </c>
      <c r="I4610" s="247" t="str">
        <f>IF(H4610=MAX($H$761:$H$2761),C4610,"")</f>
        <v/>
      </c>
      <c r="J4610" s="247"/>
      <c r="K4610" s="247"/>
      <c r="L4610" s="247"/>
      <c r="M4610" s="247"/>
      <c r="N4610" s="247"/>
      <c r="O4610" s="247"/>
      <c r="P4610" s="247"/>
      <c r="Q4610" s="247"/>
      <c r="R4610" s="247"/>
      <c r="AZ4610" s="259"/>
      <c r="BA4610" s="259">
        <f>BA4609+$BD$753</f>
        <v>24.665599999998328</v>
      </c>
      <c r="BB4610" s="274">
        <f t="shared" si="853"/>
        <v>8.6961300047985952E-4</v>
      </c>
      <c r="BC4610" s="259">
        <f t="shared" si="854"/>
        <v>2.262596431800378E-6</v>
      </c>
      <c r="BD4610" s="259">
        <f t="shared" si="851"/>
        <v>2.262596431800378E-6</v>
      </c>
      <c r="BE4610" s="254" t="str">
        <f t="shared" si="852"/>
        <v/>
      </c>
    </row>
    <row r="4611" spans="1:57" ht="20.100000000000001" customHeight="1" x14ac:dyDescent="0.25">
      <c r="A4611" s="247">
        <v>3833</v>
      </c>
      <c r="B4611" s="247">
        <f>$B$755+(A4611*$B$758)</f>
        <v>27239.484768894872</v>
      </c>
      <c r="C4611" s="247">
        <f>_xlfn.NORM.DIST($B4611,$B$752,$B$753,0)</f>
        <v>2.1638308207846944E-32</v>
      </c>
      <c r="D4611" s="247">
        <f>_xlfn.NORM.DIST($B4611,$B$752,$B$753,1)</f>
        <v>1</v>
      </c>
      <c r="E4611" s="247">
        <f>IF(OR(D4611&lt;$F$757,D4611&gt;$F$758),C4611,"")</f>
        <v>2.1638308207846944E-32</v>
      </c>
      <c r="F4611" s="247" t="str">
        <f>IF(AND(D4611&gt;$F$757,D4611&lt;$F$758),C4611,"")</f>
        <v/>
      </c>
      <c r="G4611" s="247" t="str">
        <f>IF(C4611=MAX($C$761:$C$2761),C4611,"")</f>
        <v/>
      </c>
      <c r="H4611" s="247">
        <f>_xlfn.NORM.DIST(B4611,$F$753,$F$754,0)</f>
        <v>4.4065651003942188E-214</v>
      </c>
      <c r="I4611" s="247" t="str">
        <f>IF(H4611=MAX($H$761:$H$2761),C4611,"")</f>
        <v/>
      </c>
      <c r="J4611" s="247"/>
      <c r="K4611" s="247"/>
      <c r="L4611" s="247"/>
      <c r="M4611" s="247"/>
      <c r="N4611" s="247"/>
      <c r="O4611" s="247"/>
      <c r="P4611" s="247"/>
      <c r="Q4611" s="247"/>
      <c r="R4611" s="247"/>
      <c r="AZ4611" s="259"/>
      <c r="BA4611" s="259">
        <f>BA4610+$BD$753</f>
        <v>24.671999999998327</v>
      </c>
      <c r="BB4611" s="274">
        <f t="shared" si="853"/>
        <v>8.6735040404805914E-4</v>
      </c>
      <c r="BC4611" s="259">
        <f t="shared" si="854"/>
        <v>2.2568307947914285E-6</v>
      </c>
      <c r="BD4611" s="259">
        <f t="shared" si="851"/>
        <v>2.2568307947914285E-6</v>
      </c>
      <c r="BE4611" s="254" t="str">
        <f t="shared" si="852"/>
        <v/>
      </c>
    </row>
    <row r="4612" spans="1:57" ht="20.100000000000001" customHeight="1" x14ac:dyDescent="0.25">
      <c r="A4612" s="247">
        <v>3834</v>
      </c>
      <c r="B4612" s="247">
        <f>$B$755+(A4612*$B$758)</f>
        <v>27249.099835880013</v>
      </c>
      <c r="C4612" s="247">
        <f>_xlfn.NORM.DIST($B4612,$B$752,$B$753,0)</f>
        <v>2.0679218772890775E-32</v>
      </c>
      <c r="D4612" s="247">
        <f>_xlfn.NORM.DIST($B4612,$B$752,$B$753,1)</f>
        <v>1</v>
      </c>
      <c r="E4612" s="247">
        <f>IF(OR(D4612&lt;$F$757,D4612&gt;$F$758),C4612,"")</f>
        <v>2.0679218772890775E-32</v>
      </c>
      <c r="F4612" s="247" t="str">
        <f>IF(AND(D4612&gt;$F$757,D4612&lt;$F$758),C4612,"")</f>
        <v/>
      </c>
      <c r="G4612" s="247" t="str">
        <f>IF(C4612=MAX($C$761:$C$2761),C4612,"")</f>
        <v/>
      </c>
      <c r="H4612" s="247">
        <f>_xlfn.NORM.DIST(B4612,$F$753,$F$754,0)</f>
        <v>4.9895904949989546E-214</v>
      </c>
      <c r="I4612" s="247" t="str">
        <f>IF(H4612=MAX($H$761:$H$2761),C4612,"")</f>
        <v/>
      </c>
      <c r="J4612" s="247"/>
      <c r="K4612" s="247"/>
      <c r="L4612" s="247"/>
      <c r="M4612" s="247"/>
      <c r="N4612" s="247"/>
      <c r="O4612" s="247"/>
      <c r="P4612" s="247"/>
      <c r="Q4612" s="247"/>
      <c r="R4612" s="247"/>
      <c r="AZ4612" s="259"/>
      <c r="BA4612" s="259">
        <f>BA4611+$BD$753</f>
        <v>24.678399999998327</v>
      </c>
      <c r="BB4612" s="274">
        <f t="shared" si="853"/>
        <v>8.6509357325326771E-4</v>
      </c>
      <c r="BC4612" s="259">
        <f t="shared" si="854"/>
        <v>2.2510794714151149E-6</v>
      </c>
      <c r="BD4612" s="259">
        <f t="shared" si="851"/>
        <v>2.2510794714151149E-6</v>
      </c>
      <c r="BE4612" s="254" t="str">
        <f t="shared" si="852"/>
        <v/>
      </c>
    </row>
    <row r="4613" spans="1:57" ht="20.100000000000001" customHeight="1" x14ac:dyDescent="0.25">
      <c r="A4613" s="247">
        <v>3835</v>
      </c>
      <c r="B4613" s="247">
        <f>$B$755+(A4613*$B$758)</f>
        <v>27258.714902865147</v>
      </c>
      <c r="C4613" s="247">
        <f>_xlfn.NORM.DIST($B4613,$B$752,$B$753,0)</f>
        <v>1.9762323510825085E-32</v>
      </c>
      <c r="D4613" s="247">
        <f>_xlfn.NORM.DIST($B4613,$B$752,$B$753,1)</f>
        <v>1</v>
      </c>
      <c r="E4613" s="247">
        <f>IF(OR(D4613&lt;$F$757,D4613&gt;$F$758),C4613,"")</f>
        <v>1.9762323510825085E-32</v>
      </c>
      <c r="F4613" s="247" t="str">
        <f>IF(AND(D4613&gt;$F$757,D4613&lt;$F$758),C4613,"")</f>
        <v/>
      </c>
      <c r="G4613" s="247" t="str">
        <f>IF(C4613=MAX($C$761:$C$2761),C4613,"")</f>
        <v/>
      </c>
      <c r="H4613" s="247">
        <f>_xlfn.NORM.DIST(B4613,$F$753,$F$754,0)</f>
        <v>5.6496646271109136E-214</v>
      </c>
      <c r="I4613" s="247" t="str">
        <f>IF(H4613=MAX($H$761:$H$2761),C4613,"")</f>
        <v/>
      </c>
      <c r="J4613" s="247"/>
      <c r="K4613" s="247"/>
      <c r="L4613" s="247"/>
      <c r="M4613" s="247"/>
      <c r="N4613" s="247"/>
      <c r="O4613" s="247"/>
      <c r="P4613" s="247"/>
      <c r="Q4613" s="247"/>
      <c r="R4613" s="247"/>
      <c r="AZ4613" s="259"/>
      <c r="BA4613" s="259">
        <f>BA4612+$BD$753</f>
        <v>24.684799999998326</v>
      </c>
      <c r="BB4613" s="274">
        <f t="shared" si="853"/>
        <v>8.628424937818526E-4</v>
      </c>
      <c r="BC4613" s="259">
        <f t="shared" si="854"/>
        <v>2.2453424273234787E-6</v>
      </c>
      <c r="BD4613" s="259">
        <f t="shared" si="851"/>
        <v>2.2453424273234787E-6</v>
      </c>
      <c r="BE4613" s="254" t="str">
        <f t="shared" si="852"/>
        <v/>
      </c>
    </row>
    <row r="4614" spans="1:57" ht="20.100000000000001" customHeight="1" x14ac:dyDescent="0.25">
      <c r="A4614" s="247">
        <v>3836</v>
      </c>
      <c r="B4614" s="247">
        <f>$B$755+(A4614*$B$758)</f>
        <v>27268.329969850289</v>
      </c>
      <c r="C4614" s="247">
        <f>_xlfn.NORM.DIST($B4614,$B$752,$B$753,0)</f>
        <v>1.88857802654306E-32</v>
      </c>
      <c r="D4614" s="247">
        <f>_xlfn.NORM.DIST($B4614,$B$752,$B$753,1)</f>
        <v>1</v>
      </c>
      <c r="E4614" s="247">
        <f>IF(OR(D4614&lt;$F$757,D4614&gt;$F$758),C4614,"")</f>
        <v>1.88857802654306E-32</v>
      </c>
      <c r="F4614" s="247" t="str">
        <f>IF(AND(D4614&gt;$F$757,D4614&lt;$F$758),C4614,"")</f>
        <v/>
      </c>
      <c r="G4614" s="247" t="str">
        <f>IF(C4614=MAX($C$761:$C$2761),C4614,"")</f>
        <v/>
      </c>
      <c r="H4614" s="247">
        <f>_xlfn.NORM.DIST(B4614,$F$753,$F$754,0)</f>
        <v>6.3969577734959673E-214</v>
      </c>
      <c r="I4614" s="247" t="str">
        <f>IF(H4614=MAX($H$761:$H$2761),C4614,"")</f>
        <v/>
      </c>
      <c r="J4614" s="247"/>
      <c r="K4614" s="247"/>
      <c r="L4614" s="247"/>
      <c r="M4614" s="247"/>
      <c r="N4614" s="247"/>
      <c r="O4614" s="247"/>
      <c r="P4614" s="247"/>
      <c r="Q4614" s="247"/>
      <c r="R4614" s="247"/>
      <c r="AZ4614" s="259"/>
      <c r="BA4614" s="259">
        <f>BA4613+$BD$753</f>
        <v>24.691199999998325</v>
      </c>
      <c r="BB4614" s="274">
        <f t="shared" si="853"/>
        <v>8.6059715135452912E-4</v>
      </c>
      <c r="BC4614" s="259">
        <f t="shared" si="854"/>
        <v>2.2396196282409861E-6</v>
      </c>
      <c r="BD4614" s="259">
        <f t="shared" si="851"/>
        <v>2.2396196282409861E-6</v>
      </c>
      <c r="BE4614" s="254" t="str">
        <f t="shared" si="852"/>
        <v/>
      </c>
    </row>
    <row r="4615" spans="1:57" ht="20.100000000000001" customHeight="1" x14ac:dyDescent="0.25">
      <c r="A4615" s="247">
        <v>3837</v>
      </c>
      <c r="B4615" s="247">
        <f>$B$755+(A4615*$B$758)</f>
        <v>27277.945036835423</v>
      </c>
      <c r="C4615" s="247">
        <f>_xlfn.NORM.DIST($B4615,$B$752,$B$753,0)</f>
        <v>1.804782667995984E-32</v>
      </c>
      <c r="D4615" s="247">
        <f>_xlfn.NORM.DIST($B4615,$B$752,$B$753,1)</f>
        <v>1</v>
      </c>
      <c r="E4615" s="247">
        <f>IF(OR(D4615&lt;$F$757,D4615&gt;$F$758),C4615,"")</f>
        <v>1.804782667995984E-32</v>
      </c>
      <c r="F4615" s="247" t="str">
        <f>IF(AND(D4615&gt;$F$757,D4615&lt;$F$758),C4615,"")</f>
        <v/>
      </c>
      <c r="G4615" s="247" t="str">
        <f>IF(C4615=MAX($C$761:$C$2761),C4615,"")</f>
        <v/>
      </c>
      <c r="H4615" s="247">
        <f>_xlfn.NORM.DIST(B4615,$F$753,$F$754,0)</f>
        <v>7.2429810838091302E-214</v>
      </c>
      <c r="I4615" s="247" t="str">
        <f>IF(H4615=MAX($H$761:$H$2761),C4615,"")</f>
        <v/>
      </c>
      <c r="J4615" s="247"/>
      <c r="K4615" s="247"/>
      <c r="L4615" s="247"/>
      <c r="M4615" s="247"/>
      <c r="N4615" s="247"/>
      <c r="O4615" s="247"/>
      <c r="P4615" s="247"/>
      <c r="Q4615" s="247"/>
      <c r="R4615" s="247"/>
      <c r="AZ4615" s="259"/>
      <c r="BA4615" s="259">
        <f>BA4614+$BD$753</f>
        <v>24.697599999998324</v>
      </c>
      <c r="BB4615" s="274">
        <f t="shared" si="853"/>
        <v>8.5835753172628813E-4</v>
      </c>
      <c r="BC4615" s="259">
        <f t="shared" si="854"/>
        <v>2.2339110399826343E-6</v>
      </c>
      <c r="BD4615" s="259">
        <f t="shared" si="851"/>
        <v>2.2339110399826343E-6</v>
      </c>
      <c r="BE4615" s="254" t="str">
        <f t="shared" si="852"/>
        <v/>
      </c>
    </row>
    <row r="4616" spans="1:57" ht="20.100000000000001" customHeight="1" x14ac:dyDescent="0.25">
      <c r="A4616" s="248">
        <v>3838</v>
      </c>
      <c r="B4616" s="247">
        <f>$B$755+(A4616*$B$758)</f>
        <v>27287.560103820564</v>
      </c>
      <c r="C4616" s="247">
        <f>_xlfn.NORM.DIST($B4616,$B$752,$B$753,0)</f>
        <v>1.7246776767968272E-32</v>
      </c>
      <c r="D4616" s="247">
        <f>_xlfn.NORM.DIST($B4616,$B$752,$B$753,1)</f>
        <v>1</v>
      </c>
      <c r="E4616" s="247">
        <f>IF(OR(D4616&lt;$F$757,D4616&gt;$F$758),C4616,"")</f>
        <v>1.7246776767968272E-32</v>
      </c>
      <c r="F4616" s="247" t="str">
        <f>IF(AND(D4616&gt;$F$757,D4616&lt;$F$758),C4616,"")</f>
        <v/>
      </c>
      <c r="G4616" s="247" t="str">
        <f>IF(C4616=MAX($C$761:$C$2761),C4616,"")</f>
        <v/>
      </c>
      <c r="H4616" s="247">
        <f>_xlfn.NORM.DIST(B4616,$F$753,$F$754,0)</f>
        <v>8.2007631552761695E-214</v>
      </c>
      <c r="I4616" s="247" t="str">
        <f>IF(H4616=MAX($H$761:$H$2761),C4616,"")</f>
        <v/>
      </c>
      <c r="J4616" s="247"/>
      <c r="K4616" s="247"/>
      <c r="L4616" s="247"/>
      <c r="M4616" s="247"/>
      <c r="N4616" s="247"/>
      <c r="O4616" s="247"/>
      <c r="P4616" s="247"/>
      <c r="Q4616" s="247"/>
      <c r="R4616" s="247"/>
      <c r="AZ4616" s="259"/>
      <c r="BA4616" s="259">
        <f>BA4615+$BD$753</f>
        <v>24.703999999998324</v>
      </c>
      <c r="BB4616" s="274">
        <f t="shared" si="853"/>
        <v>8.561236206863055E-4</v>
      </c>
      <c r="BC4616" s="259">
        <f t="shared" si="854"/>
        <v>2.2282166284298818E-6</v>
      </c>
      <c r="BD4616" s="259">
        <f t="shared" si="851"/>
        <v>2.2282166284298818E-6</v>
      </c>
      <c r="BE4616" s="254" t="str">
        <f t="shared" si="852"/>
        <v/>
      </c>
    </row>
    <row r="4617" spans="1:57" ht="20.100000000000001" customHeight="1" x14ac:dyDescent="0.25">
      <c r="A4617" s="247">
        <v>3839</v>
      </c>
      <c r="B4617" s="247">
        <f>$B$755+(A4617*$B$758)</f>
        <v>27297.175170805698</v>
      </c>
      <c r="C4617" s="247">
        <f>_xlfn.NORM.DIST($B4617,$B$752,$B$753,0)</f>
        <v>1.6481017630313753E-32</v>
      </c>
      <c r="D4617" s="247">
        <f>_xlfn.NORM.DIST($B4617,$B$752,$B$753,1)</f>
        <v>1</v>
      </c>
      <c r="E4617" s="247">
        <f>IF(OR(D4617&lt;$F$757,D4617&gt;$F$758),C4617,"")</f>
        <v>1.6481017630313753E-32</v>
      </c>
      <c r="F4617" s="247" t="str">
        <f>IF(AND(D4617&gt;$F$757,D4617&lt;$F$758),C4617,"")</f>
        <v/>
      </c>
      <c r="G4617" s="247" t="str">
        <f>IF(C4617=MAX($C$761:$C$2761),C4617,"")</f>
        <v/>
      </c>
      <c r="H4617" s="247">
        <f>_xlfn.NORM.DIST(B4617,$F$753,$F$754,0)</f>
        <v>9.2850498322579639E-214</v>
      </c>
      <c r="I4617" s="247" t="str">
        <f>IF(H4617=MAX($H$761:$H$2761),C4617,"")</f>
        <v/>
      </c>
      <c r="J4617" s="247"/>
      <c r="K4617" s="247"/>
      <c r="L4617" s="247"/>
      <c r="M4617" s="247"/>
      <c r="N4617" s="247"/>
      <c r="O4617" s="247"/>
      <c r="P4617" s="247"/>
      <c r="Q4617" s="247"/>
      <c r="R4617" s="247"/>
      <c r="AZ4617" s="259"/>
      <c r="BA4617" s="259">
        <f>BA4616+$BD$753</f>
        <v>24.710399999998323</v>
      </c>
      <c r="BB4617" s="274">
        <f t="shared" si="853"/>
        <v>8.5389540405787561E-4</v>
      </c>
      <c r="BC4617" s="259">
        <f t="shared" si="854"/>
        <v>2.2225363595500562E-6</v>
      </c>
      <c r="BD4617" s="259">
        <f t="shared" si="851"/>
        <v>2.2225363595500562E-6</v>
      </c>
      <c r="BE4617" s="254" t="str">
        <f t="shared" si="852"/>
        <v/>
      </c>
    </row>
    <row r="4618" spans="1:57" ht="20.100000000000001" customHeight="1" x14ac:dyDescent="0.25">
      <c r="A4618" s="247">
        <v>3840</v>
      </c>
      <c r="B4618" s="247">
        <f>$B$755+(A4618*$B$758)</f>
        <v>27306.790237790839</v>
      </c>
      <c r="C4618" s="247">
        <f>_xlfn.NORM.DIST($B4618,$B$752,$B$753,0)</f>
        <v>1.5749006312116813E-32</v>
      </c>
      <c r="D4618" s="247">
        <f>_xlfn.NORM.DIST($B4618,$B$752,$B$753,1)</f>
        <v>1</v>
      </c>
      <c r="E4618" s="247">
        <f>IF(OR(D4618&lt;$F$757,D4618&gt;$F$758),C4618,"")</f>
        <v>1.5749006312116813E-32</v>
      </c>
      <c r="F4618" s="247" t="str">
        <f>IF(AND(D4618&gt;$F$757,D4618&lt;$F$758),C4618,"")</f>
        <v/>
      </c>
      <c r="G4618" s="247" t="str">
        <f>IF(C4618=MAX($C$761:$C$2761),C4618,"")</f>
        <v/>
      </c>
      <c r="H4618" s="247">
        <f>_xlfn.NORM.DIST(B4618,$F$753,$F$754,0)</f>
        <v>1.0512530281854911E-213</v>
      </c>
      <c r="I4618" s="247" t="str">
        <f>IF(H4618=MAX($H$761:$H$2761),C4618,"")</f>
        <v/>
      </c>
      <c r="J4618" s="247"/>
      <c r="K4618" s="247"/>
      <c r="L4618" s="247"/>
      <c r="M4618" s="247"/>
      <c r="N4618" s="247"/>
      <c r="O4618" s="247"/>
      <c r="P4618" s="247"/>
      <c r="Q4618" s="247"/>
      <c r="R4618" s="247"/>
      <c r="AZ4618" s="259"/>
      <c r="BA4618" s="259">
        <f>BA4617+$BD$753</f>
        <v>24.716799999998322</v>
      </c>
      <c r="BB4618" s="274">
        <f t="shared" si="853"/>
        <v>8.5167286769832556E-4</v>
      </c>
      <c r="BC4618" s="259">
        <f t="shared" si="854"/>
        <v>2.2168701993831265E-6</v>
      </c>
      <c r="BD4618" s="259">
        <f t="shared" si="851"/>
        <v>2.2168701993831265E-6</v>
      </c>
      <c r="BE4618" s="254" t="str">
        <f t="shared" si="852"/>
        <v/>
      </c>
    </row>
    <row r="4619" spans="1:57" ht="20.100000000000001" customHeight="1" x14ac:dyDescent="0.25">
      <c r="A4619" s="247">
        <v>3841</v>
      </c>
      <c r="B4619" s="247">
        <f>$B$755+(A4619*$B$758)</f>
        <v>27316.405304775973</v>
      </c>
      <c r="C4619" s="247">
        <f>_xlfn.NORM.DIST($B4619,$B$752,$B$753,0)</f>
        <v>1.5049266793784611E-32</v>
      </c>
      <c r="D4619" s="247">
        <f>_xlfn.NORM.DIST($B4619,$B$752,$B$753,1)</f>
        <v>1</v>
      </c>
      <c r="E4619" s="247">
        <f>IF(OR(D4619&lt;$F$757,D4619&gt;$F$758),C4619,"")</f>
        <v>1.5049266793784611E-32</v>
      </c>
      <c r="F4619" s="247" t="str">
        <f>IF(AND(D4619&gt;$F$757,D4619&lt;$F$758),C4619,"")</f>
        <v/>
      </c>
      <c r="G4619" s="247" t="str">
        <f>IF(C4619=MAX($C$761:$C$2761),C4619,"")</f>
        <v/>
      </c>
      <c r="H4619" s="247">
        <f>_xlfn.NORM.DIST(B4619,$F$753,$F$754,0)</f>
        <v>1.1902092797006171E-213</v>
      </c>
      <c r="I4619" s="247" t="str">
        <f>IF(H4619=MAX($H$761:$H$2761),C4619,"")</f>
        <v/>
      </c>
      <c r="J4619" s="247"/>
      <c r="K4619" s="247"/>
      <c r="L4619" s="247"/>
      <c r="M4619" s="247"/>
      <c r="N4619" s="247"/>
      <c r="O4619" s="247"/>
      <c r="P4619" s="247"/>
      <c r="Q4619" s="247"/>
      <c r="R4619" s="247"/>
      <c r="AZ4619" s="259"/>
      <c r="BA4619" s="259">
        <f>BA4618+$BD$753</f>
        <v>24.723199999998322</v>
      </c>
      <c r="BB4619" s="274">
        <f t="shared" si="853"/>
        <v>8.4945599749894243E-4</v>
      </c>
      <c r="BC4619" s="259">
        <f t="shared" si="854"/>
        <v>2.2112181140529789E-6</v>
      </c>
      <c r="BD4619" s="259">
        <f t="shared" si="851"/>
        <v>2.2112181140529789E-6</v>
      </c>
      <c r="BE4619" s="254" t="str">
        <f t="shared" si="852"/>
        <v/>
      </c>
    </row>
    <row r="4620" spans="1:57" ht="20.100000000000001" customHeight="1" x14ac:dyDescent="0.25">
      <c r="A4620" s="247">
        <v>3842</v>
      </c>
      <c r="B4620" s="247">
        <f>$B$755+(A4620*$B$758)</f>
        <v>27326.020371761115</v>
      </c>
      <c r="C4620" s="247">
        <f>_xlfn.NORM.DIST($B4620,$B$752,$B$753,0)</f>
        <v>1.4380387110413633E-32</v>
      </c>
      <c r="D4620" s="247">
        <f>_xlfn.NORM.DIST($B4620,$B$752,$B$753,1)</f>
        <v>1</v>
      </c>
      <c r="E4620" s="247">
        <f>IF(OR(D4620&lt;$F$757,D4620&gt;$F$758),C4620,"")</f>
        <v>1.4380387110413633E-32</v>
      </c>
      <c r="F4620" s="247" t="str">
        <f>IF(AND(D4620&gt;$F$757,D4620&lt;$F$758),C4620,"")</f>
        <v/>
      </c>
      <c r="G4620" s="247" t="str">
        <f>IF(C4620=MAX($C$761:$C$2761),C4620,"")</f>
        <v/>
      </c>
      <c r="H4620" s="247">
        <f>_xlfn.NORM.DIST(B4620,$F$753,$F$754,0)</f>
        <v>1.3475114231457683E-213</v>
      </c>
      <c r="I4620" s="247" t="str">
        <f>IF(H4620=MAX($H$761:$H$2761),C4620,"")</f>
        <v/>
      </c>
      <c r="J4620" s="247"/>
      <c r="K4620" s="247"/>
      <c r="L4620" s="247"/>
      <c r="M4620" s="247"/>
      <c r="N4620" s="247"/>
      <c r="O4620" s="247"/>
      <c r="P4620" s="247"/>
      <c r="Q4620" s="247"/>
      <c r="R4620" s="247"/>
      <c r="AZ4620" s="259"/>
      <c r="BA4620" s="259">
        <f>BA4619+$BD$753</f>
        <v>24.729599999998321</v>
      </c>
      <c r="BB4620" s="274">
        <f t="shared" si="853"/>
        <v>8.4724477938488945E-4</v>
      </c>
      <c r="BC4620" s="259">
        <f t="shared" si="854"/>
        <v>2.2055800697564666E-6</v>
      </c>
      <c r="BD4620" s="259">
        <f t="shared" si="851"/>
        <v>2.2055800697564666E-6</v>
      </c>
      <c r="BE4620" s="254" t="str">
        <f t="shared" si="852"/>
        <v/>
      </c>
    </row>
    <row r="4621" spans="1:57" ht="20.100000000000001" customHeight="1" x14ac:dyDescent="0.25">
      <c r="A4621" s="247">
        <v>3843</v>
      </c>
      <c r="B4621" s="247">
        <f>$B$755+(A4621*$B$758)</f>
        <v>27335.635438746249</v>
      </c>
      <c r="C4621" s="247">
        <f>_xlfn.NORM.DIST($B4621,$B$752,$B$753,0)</f>
        <v>1.374101659415702E-32</v>
      </c>
      <c r="D4621" s="247">
        <f>_xlfn.NORM.DIST($B4621,$B$752,$B$753,1)</f>
        <v>1</v>
      </c>
      <c r="E4621" s="247">
        <f>IF(OR(D4621&lt;$F$757,D4621&gt;$F$758),C4621,"")</f>
        <v>1.374101659415702E-32</v>
      </c>
      <c r="F4621" s="247" t="str">
        <f>IF(AND(D4621&gt;$F$757,D4621&lt;$F$758),C4621,"")</f>
        <v/>
      </c>
      <c r="G4621" s="247" t="str">
        <f>IF(C4621=MAX($C$761:$C$2761),C4621,"")</f>
        <v/>
      </c>
      <c r="H4621" s="247">
        <f>_xlfn.NORM.DIST(B4621,$F$753,$F$754,0)</f>
        <v>1.5255787483063404E-213</v>
      </c>
      <c r="I4621" s="247" t="str">
        <f>IF(H4621=MAX($H$761:$H$2761),C4621,"")</f>
        <v/>
      </c>
      <c r="J4621" s="247"/>
      <c r="K4621" s="247"/>
      <c r="L4621" s="247"/>
      <c r="M4621" s="247"/>
      <c r="N4621" s="247"/>
      <c r="O4621" s="247"/>
      <c r="P4621" s="247"/>
      <c r="Q4621" s="247"/>
      <c r="R4621" s="247"/>
      <c r="AZ4621" s="259"/>
      <c r="BA4621" s="259">
        <f>BA4620+$BD$753</f>
        <v>24.73599999999832</v>
      </c>
      <c r="BB4621" s="274">
        <f t="shared" si="853"/>
        <v>8.4503919931513299E-4</v>
      </c>
      <c r="BC4621" s="259">
        <f t="shared" si="854"/>
        <v>2.199956032767421E-6</v>
      </c>
      <c r="BD4621" s="259">
        <f t="shared" si="851"/>
        <v>2.199956032767421E-6</v>
      </c>
      <c r="BE4621" s="254" t="str">
        <f t="shared" si="852"/>
        <v/>
      </c>
    </row>
    <row r="4622" spans="1:57" ht="20.100000000000001" customHeight="1" x14ac:dyDescent="0.25">
      <c r="A4622" s="248">
        <v>3844</v>
      </c>
      <c r="B4622" s="247">
        <f>$B$755+(A4622*$B$758)</f>
        <v>27345.25050573139</v>
      </c>
      <c r="C4622" s="247">
        <f>_xlfn.NORM.DIST($B4622,$B$752,$B$753,0)</f>
        <v>1.3129863234331259E-32</v>
      </c>
      <c r="D4622" s="247">
        <f>_xlfn.NORM.DIST($B4622,$B$752,$B$753,1)</f>
        <v>1</v>
      </c>
      <c r="E4622" s="247">
        <f>IF(OR(D4622&lt;$F$757,D4622&gt;$F$758),C4622,"")</f>
        <v>1.3129863234331259E-32</v>
      </c>
      <c r="F4622" s="247" t="str">
        <f>IF(AND(D4622&gt;$F$757,D4622&lt;$F$758),C4622,"")</f>
        <v/>
      </c>
      <c r="G4622" s="247" t="str">
        <f>IF(C4622=MAX($C$761:$C$2761),C4622,"")</f>
        <v/>
      </c>
      <c r="H4622" s="247">
        <f>_xlfn.NORM.DIST(B4622,$F$753,$F$754,0)</f>
        <v>1.7271492021197996E-213</v>
      </c>
      <c r="I4622" s="247" t="str">
        <f>IF(H4622=MAX($H$761:$H$2761),C4622,"")</f>
        <v/>
      </c>
      <c r="J4622" s="247"/>
      <c r="K4622" s="247"/>
      <c r="L4622" s="247"/>
      <c r="M4622" s="247"/>
      <c r="N4622" s="247"/>
      <c r="O4622" s="247"/>
      <c r="P4622" s="247"/>
      <c r="Q4622" s="247"/>
      <c r="R4622" s="247"/>
      <c r="AZ4622" s="259"/>
      <c r="BA4622" s="259">
        <f>BA4621+$BD$753</f>
        <v>24.74239999999832</v>
      </c>
      <c r="BB4622" s="274">
        <f t="shared" si="853"/>
        <v>8.4283924328236557E-4</v>
      </c>
      <c r="BC4622" s="259">
        <f t="shared" si="854"/>
        <v>2.1943459694448919E-6</v>
      </c>
      <c r="BD4622" s="259">
        <f t="shared" si="851"/>
        <v>2.1943459694448919E-6</v>
      </c>
      <c r="BE4622" s="254" t="str">
        <f t="shared" si="852"/>
        <v/>
      </c>
    </row>
    <row r="4623" spans="1:57" ht="20.100000000000001" customHeight="1" x14ac:dyDescent="0.25">
      <c r="A4623" s="247">
        <v>3845</v>
      </c>
      <c r="B4623" s="247">
        <f>$B$755+(A4623*$B$758)</f>
        <v>27354.865572716524</v>
      </c>
      <c r="C4623" s="247">
        <f>_xlfn.NORM.DIST($B4623,$B$752,$B$753,0)</f>
        <v>1.2545691150295555E-32</v>
      </c>
      <c r="D4623" s="247">
        <f>_xlfn.NORM.DIST($B4623,$B$752,$B$753,1)</f>
        <v>1</v>
      </c>
      <c r="E4623" s="247">
        <f>IF(OR(D4623&lt;$F$757,D4623&gt;$F$758),C4623,"")</f>
        <v>1.2545691150295555E-32</v>
      </c>
      <c r="F4623" s="247" t="str">
        <f>IF(AND(D4623&gt;$F$757,D4623&lt;$F$758),C4623,"")</f>
        <v/>
      </c>
      <c r="G4623" s="247" t="str">
        <f>IF(C4623=MAX($C$761:$C$2761),C4623,"")</f>
        <v/>
      </c>
      <c r="H4623" s="247">
        <f>_xlfn.NORM.DIST(B4623,$F$753,$F$754,0)</f>
        <v>1.9553213109232326E-213</v>
      </c>
      <c r="I4623" s="247" t="str">
        <f>IF(H4623=MAX($H$761:$H$2761),C4623,"")</f>
        <v/>
      </c>
      <c r="J4623" s="247"/>
      <c r="K4623" s="247"/>
      <c r="L4623" s="247"/>
      <c r="M4623" s="247"/>
      <c r="N4623" s="247"/>
      <c r="O4623" s="247"/>
      <c r="P4623" s="247"/>
      <c r="Q4623" s="247"/>
      <c r="R4623" s="247"/>
      <c r="AZ4623" s="259"/>
      <c r="BA4623" s="259">
        <f>BA4622+$BD$753</f>
        <v>24.748799999998319</v>
      </c>
      <c r="BB4623" s="274">
        <f t="shared" si="853"/>
        <v>8.4064489731292067E-4</v>
      </c>
      <c r="BC4623" s="259">
        <f t="shared" si="854"/>
        <v>2.1887498462098368E-6</v>
      </c>
      <c r="BD4623" s="259">
        <f t="shared" si="851"/>
        <v>2.1887498462098368E-6</v>
      </c>
      <c r="BE4623" s="254" t="str">
        <f t="shared" si="852"/>
        <v/>
      </c>
    </row>
    <row r="4624" spans="1:57" ht="20.100000000000001" customHeight="1" x14ac:dyDescent="0.25">
      <c r="A4624" s="247">
        <v>3846</v>
      </c>
      <c r="B4624" s="247">
        <f>$B$755+(A4624*$B$758)</f>
        <v>27364.480639701665</v>
      </c>
      <c r="C4624" s="247">
        <f>_xlfn.NORM.DIST($B4624,$B$752,$B$753,0)</f>
        <v>1.1987318172312944E-32</v>
      </c>
      <c r="D4624" s="247">
        <f>_xlfn.NORM.DIST($B4624,$B$752,$B$753,1)</f>
        <v>1</v>
      </c>
      <c r="E4624" s="247">
        <f>IF(OR(D4624&lt;$F$757,D4624&gt;$F$758),C4624,"")</f>
        <v>1.1987318172312944E-32</v>
      </c>
      <c r="F4624" s="247" t="str">
        <f>IF(AND(D4624&gt;$F$757,D4624&lt;$F$758),C4624,"")</f>
        <v/>
      </c>
      <c r="G4624" s="247" t="str">
        <f>IF(C4624=MAX($C$761:$C$2761),C4624,"")</f>
        <v/>
      </c>
      <c r="H4624" s="247">
        <f>_xlfn.NORM.DIST(B4624,$F$753,$F$754,0)</f>
        <v>2.2136016113985369E-213</v>
      </c>
      <c r="I4624" s="247" t="str">
        <f>IF(H4624=MAX($H$761:$H$2761),C4624,"")</f>
        <v/>
      </c>
      <c r="J4624" s="247"/>
      <c r="K4624" s="247"/>
      <c r="L4624" s="247"/>
      <c r="M4624" s="247"/>
      <c r="N4624" s="247"/>
      <c r="O4624" s="247"/>
      <c r="P4624" s="247"/>
      <c r="Q4624" s="247"/>
      <c r="R4624" s="247"/>
      <c r="AZ4624" s="259"/>
      <c r="BA4624" s="259">
        <f>BA4623+$BD$753</f>
        <v>24.755199999998318</v>
      </c>
      <c r="BB4624" s="274">
        <f t="shared" si="853"/>
        <v>8.3845614746671084E-4</v>
      </c>
      <c r="BC4624" s="259">
        <f t="shared" si="854"/>
        <v>2.1831676295781897E-6</v>
      </c>
      <c r="BD4624" s="259">
        <f t="shared" si="851"/>
        <v>2.1831676295781897E-6</v>
      </c>
      <c r="BE4624" s="254" t="str">
        <f t="shared" si="852"/>
        <v/>
      </c>
    </row>
    <row r="4625" spans="1:57" ht="20.100000000000001" customHeight="1" x14ac:dyDescent="0.25">
      <c r="A4625" s="247">
        <v>3847</v>
      </c>
      <c r="B4625" s="247">
        <f>$B$755+(A4625*$B$758)</f>
        <v>27374.0957066868</v>
      </c>
      <c r="C4625" s="247">
        <f>_xlfn.NORM.DIST($B4625,$B$752,$B$753,0)</f>
        <v>1.1453613525829557E-32</v>
      </c>
      <c r="D4625" s="247">
        <f>_xlfn.NORM.DIST($B4625,$B$752,$B$753,1)</f>
        <v>1</v>
      </c>
      <c r="E4625" s="247">
        <f>IF(OR(D4625&lt;$F$757,D4625&gt;$F$758),C4625,"")</f>
        <v>1.1453613525829557E-32</v>
      </c>
      <c r="F4625" s="247" t="str">
        <f>IF(AND(D4625&gt;$F$757,D4625&lt;$F$758),C4625,"")</f>
        <v/>
      </c>
      <c r="G4625" s="247" t="str">
        <f>IF(C4625=MAX($C$761:$C$2761),C4625,"")</f>
        <v/>
      </c>
      <c r="H4625" s="247">
        <f>_xlfn.NORM.DIST(B4625,$F$753,$F$754,0)</f>
        <v>2.5059583132071923E-213</v>
      </c>
      <c r="I4625" s="247" t="str">
        <f>IF(H4625=MAX($H$761:$H$2761),C4625,"")</f>
        <v/>
      </c>
      <c r="J4625" s="247"/>
      <c r="K4625" s="247"/>
      <c r="L4625" s="247"/>
      <c r="M4625" s="247"/>
      <c r="N4625" s="247"/>
      <c r="O4625" s="247"/>
      <c r="P4625" s="247"/>
      <c r="Q4625" s="247"/>
      <c r="R4625" s="247"/>
      <c r="AZ4625" s="259"/>
      <c r="BA4625" s="259">
        <f>BA4624+$BD$753</f>
        <v>24.761599999998317</v>
      </c>
      <c r="BB4625" s="274">
        <f t="shared" si="853"/>
        <v>8.3627297983713265E-4</v>
      </c>
      <c r="BC4625" s="259">
        <f t="shared" si="854"/>
        <v>2.1775992861314784E-6</v>
      </c>
      <c r="BD4625" s="259">
        <f t="shared" si="851"/>
        <v>2.1775992861314784E-6</v>
      </c>
      <c r="BE4625" s="254" t="str">
        <f t="shared" si="852"/>
        <v/>
      </c>
    </row>
    <row r="4626" spans="1:57" ht="20.100000000000001" customHeight="1" x14ac:dyDescent="0.25">
      <c r="A4626" s="247">
        <v>3848</v>
      </c>
      <c r="B4626" s="247">
        <f>$B$755+(A4626*$B$758)</f>
        <v>27383.710773671941</v>
      </c>
      <c r="C4626" s="247">
        <f>_xlfn.NORM.DIST($B4626,$B$752,$B$753,0)</f>
        <v>1.094349561477775E-32</v>
      </c>
      <c r="D4626" s="247">
        <f>_xlfn.NORM.DIST($B4626,$B$752,$B$753,1)</f>
        <v>1</v>
      </c>
      <c r="E4626" s="247">
        <f>IF(OR(D4626&lt;$F$757,D4626&gt;$F$758),C4626,"")</f>
        <v>1.094349561477775E-32</v>
      </c>
      <c r="F4626" s="247" t="str">
        <f>IF(AND(D4626&gt;$F$757,D4626&lt;$F$758),C4626,"")</f>
        <v/>
      </c>
      <c r="G4626" s="247" t="str">
        <f>IF(C4626=MAX($C$761:$C$2761),C4626,"")</f>
        <v/>
      </c>
      <c r="H4626" s="247">
        <f>_xlfn.NORM.DIST(B4626,$F$753,$F$754,0)</f>
        <v>2.8368820110929453E-213</v>
      </c>
      <c r="I4626" s="247" t="str">
        <f>IF(H4626=MAX($H$761:$H$2761),C4626,"")</f>
        <v/>
      </c>
      <c r="J4626" s="247"/>
      <c r="K4626" s="247"/>
      <c r="L4626" s="247"/>
      <c r="M4626" s="247"/>
      <c r="N4626" s="247"/>
      <c r="O4626" s="247"/>
      <c r="P4626" s="247"/>
      <c r="Q4626" s="247"/>
      <c r="R4626" s="247"/>
      <c r="AZ4626" s="259"/>
      <c r="BA4626" s="259">
        <f>BA4625+$BD$753</f>
        <v>24.767999999998317</v>
      </c>
      <c r="BB4626" s="274">
        <f t="shared" si="853"/>
        <v>8.3409538055100117E-4</v>
      </c>
      <c r="BC4626" s="259">
        <f t="shared" si="854"/>
        <v>2.1720447825266916E-6</v>
      </c>
      <c r="BD4626" s="259">
        <f t="shared" si="851"/>
        <v>2.1720447825266916E-6</v>
      </c>
      <c r="BE4626" s="254" t="str">
        <f t="shared" si="852"/>
        <v/>
      </c>
    </row>
    <row r="4627" spans="1:57" ht="20.100000000000001" customHeight="1" x14ac:dyDescent="0.25">
      <c r="A4627" s="247">
        <v>3849</v>
      </c>
      <c r="B4627" s="247">
        <f>$B$755+(A4627*$B$758)</f>
        <v>27393.325840657075</v>
      </c>
      <c r="C4627" s="247">
        <f>_xlfn.NORM.DIST($B4627,$B$752,$B$753,0)</f>
        <v>1.0455929899710822E-32</v>
      </c>
      <c r="D4627" s="247">
        <f>_xlfn.NORM.DIST($B4627,$B$752,$B$753,1)</f>
        <v>1</v>
      </c>
      <c r="E4627" s="247">
        <f>IF(OR(D4627&lt;$F$757,D4627&gt;$F$758),C4627,"")</f>
        <v>1.0455929899710822E-32</v>
      </c>
      <c r="F4627" s="247" t="str">
        <f>IF(AND(D4627&gt;$F$757,D4627&lt;$F$758),C4627,"")</f>
        <v/>
      </c>
      <c r="G4627" s="247" t="str">
        <f>IF(C4627=MAX($C$761:$C$2761),C4627,"")</f>
        <v/>
      </c>
      <c r="H4627" s="247">
        <f>_xlfn.NORM.DIST(B4627,$F$753,$F$754,0)</f>
        <v>3.211454371401844E-213</v>
      </c>
      <c r="I4627" s="247" t="str">
        <f>IF(H4627=MAX($H$761:$H$2761),C4627,"")</f>
        <v/>
      </c>
      <c r="J4627" s="247"/>
      <c r="K4627" s="247"/>
      <c r="L4627" s="247"/>
      <c r="M4627" s="247"/>
      <c r="N4627" s="247"/>
      <c r="O4627" s="247"/>
      <c r="P4627" s="247"/>
      <c r="Q4627" s="247"/>
      <c r="R4627" s="247"/>
      <c r="AZ4627" s="259"/>
      <c r="BA4627" s="259">
        <f>BA4626+$BD$753</f>
        <v>24.774399999998316</v>
      </c>
      <c r="BB4627" s="274">
        <f t="shared" si="853"/>
        <v>8.3192333576847448E-4</v>
      </c>
      <c r="BC4627" s="259">
        <f t="shared" si="854"/>
        <v>2.1665040855077707E-6</v>
      </c>
      <c r="BD4627" s="259">
        <f t="shared" si="851"/>
        <v>2.1665040855077707E-6</v>
      </c>
      <c r="BE4627" s="254" t="str">
        <f t="shared" si="852"/>
        <v/>
      </c>
    </row>
    <row r="4628" spans="1:57" ht="20.100000000000001" customHeight="1" x14ac:dyDescent="0.25">
      <c r="A4628" s="247">
        <v>3850</v>
      </c>
      <c r="B4628" s="247">
        <f>$B$755+(A4628*$B$758)</f>
        <v>27402.940907642216</v>
      </c>
      <c r="C4628" s="247">
        <f>_xlfn.NORM.DIST($B4628,$B$752,$B$753,0)</f>
        <v>9.9899268667412174E-33</v>
      </c>
      <c r="D4628" s="247">
        <f>_xlfn.NORM.DIST($B4628,$B$752,$B$753,1)</f>
        <v>1</v>
      </c>
      <c r="E4628" s="247">
        <f>IF(OR(D4628&lt;$F$757,D4628&gt;$F$758),C4628,"")</f>
        <v>9.9899268667412174E-33</v>
      </c>
      <c r="F4628" s="247" t="str">
        <f>IF(AND(D4628&gt;$F$757,D4628&lt;$F$758),C4628,"")</f>
        <v/>
      </c>
      <c r="G4628" s="247" t="str">
        <f>IF(C4628=MAX($C$761:$C$2761),C4628,"")</f>
        <v/>
      </c>
      <c r="H4628" s="247">
        <f>_xlfn.NORM.DIST(B4628,$F$753,$F$754,0)</f>
        <v>3.6354258391998385E-213</v>
      </c>
      <c r="I4628" s="247" t="str">
        <f>IF(H4628=MAX($H$761:$H$2761),C4628,"")</f>
        <v/>
      </c>
      <c r="J4628" s="247"/>
      <c r="K4628" s="247"/>
      <c r="L4628" s="247"/>
      <c r="M4628" s="247"/>
      <c r="N4628" s="247"/>
      <c r="O4628" s="247"/>
      <c r="P4628" s="247"/>
      <c r="Q4628" s="247"/>
      <c r="R4628" s="247"/>
      <c r="AZ4628" s="259"/>
      <c r="BA4628" s="259">
        <f>BA4627+$BD$753</f>
        <v>24.780799999998315</v>
      </c>
      <c r="BB4628" s="274">
        <f t="shared" si="853"/>
        <v>8.2975683168296671E-4</v>
      </c>
      <c r="BC4628" s="259">
        <f t="shared" si="854"/>
        <v>2.1609771618832756E-6</v>
      </c>
      <c r="BD4628" s="259">
        <f t="shared" si="851"/>
        <v>2.1609771618832756E-6</v>
      </c>
      <c r="BE4628" s="254" t="str">
        <f t="shared" si="852"/>
        <v/>
      </c>
    </row>
    <row r="4629" spans="1:57" ht="20.100000000000001" customHeight="1" x14ac:dyDescent="0.25">
      <c r="A4629" s="248">
        <v>3851</v>
      </c>
      <c r="B4629" s="247">
        <f>$B$755+(A4629*$B$758)</f>
        <v>27412.55597462735</v>
      </c>
      <c r="C4629" s="247">
        <f>_xlfn.NORM.DIST($B4629,$B$752,$B$753,0)</f>
        <v>9.5445400834368082E-33</v>
      </c>
      <c r="D4629" s="247">
        <f>_xlfn.NORM.DIST($B4629,$B$752,$B$753,1)</f>
        <v>1</v>
      </c>
      <c r="E4629" s="247">
        <f>IF(OR(D4629&lt;$F$757,D4629&gt;$F$758),C4629,"")</f>
        <v>9.5445400834368082E-33</v>
      </c>
      <c r="F4629" s="247" t="str">
        <f>IF(AND(D4629&gt;$F$757,D4629&lt;$F$758),C4629,"")</f>
        <v/>
      </c>
      <c r="G4629" s="247" t="str">
        <f>IF(C4629=MAX($C$761:$C$2761),C4629,"")</f>
        <v/>
      </c>
      <c r="H4629" s="247">
        <f>_xlfn.NORM.DIST(B4629,$F$753,$F$754,0)</f>
        <v>4.115303549247621E-213</v>
      </c>
      <c r="I4629" s="247" t="str">
        <f>IF(H4629=MAX($H$761:$H$2761),C4629,"")</f>
        <v/>
      </c>
      <c r="J4629" s="247"/>
      <c r="K4629" s="247"/>
      <c r="L4629" s="247"/>
      <c r="M4629" s="247"/>
      <c r="N4629" s="247"/>
      <c r="O4629" s="247"/>
      <c r="P4629" s="247"/>
      <c r="Q4629" s="247"/>
      <c r="R4629" s="247"/>
      <c r="AZ4629" s="259"/>
      <c r="BA4629" s="259">
        <f>BA4628+$BD$753</f>
        <v>24.787199999998315</v>
      </c>
      <c r="BB4629" s="274">
        <f t="shared" si="853"/>
        <v>8.2759585452108343E-4</v>
      </c>
      <c r="BC4629" s="259">
        <f t="shared" si="854"/>
        <v>2.1554639785455751E-6</v>
      </c>
      <c r="BD4629" s="259">
        <f t="shared" si="851"/>
        <v>2.1554639785455751E-6</v>
      </c>
      <c r="BE4629" s="254" t="str">
        <f t="shared" si="852"/>
        <v/>
      </c>
    </row>
    <row r="4630" spans="1:57" ht="20.100000000000001" customHeight="1" x14ac:dyDescent="0.25">
      <c r="A4630" s="247">
        <v>3852</v>
      </c>
      <c r="B4630" s="247">
        <f>$B$755+(A4630*$B$758)</f>
        <v>27422.171041612492</v>
      </c>
      <c r="C4630" s="247">
        <f>_xlfn.NORM.DIST($B4630,$B$752,$B$753,0)</f>
        <v>9.1188643379708299E-33</v>
      </c>
      <c r="D4630" s="247">
        <f>_xlfn.NORM.DIST($B4630,$B$752,$B$753,1)</f>
        <v>1</v>
      </c>
      <c r="E4630" s="247">
        <f>IF(OR(D4630&lt;$F$757,D4630&gt;$F$758),C4630,"")</f>
        <v>9.1188643379708299E-33</v>
      </c>
      <c r="F4630" s="247" t="str">
        <f>IF(AND(D4630&gt;$F$757,D4630&lt;$F$758),C4630,"")</f>
        <v/>
      </c>
      <c r="G4630" s="247" t="str">
        <f>IF(C4630=MAX($C$761:$C$2761),C4630,"")</f>
        <v/>
      </c>
      <c r="H4630" s="247">
        <f>_xlfn.NORM.DIST(B4630,$F$753,$F$754,0)</f>
        <v>4.6584507791178552E-213</v>
      </c>
      <c r="I4630" s="247" t="str">
        <f>IF(H4630=MAX($H$761:$H$2761),C4630,"")</f>
        <v/>
      </c>
      <c r="J4630" s="247"/>
      <c r="K4630" s="247"/>
      <c r="L4630" s="247"/>
      <c r="M4630" s="247"/>
      <c r="N4630" s="247"/>
      <c r="O4630" s="247"/>
      <c r="P4630" s="247"/>
      <c r="Q4630" s="247"/>
      <c r="R4630" s="247"/>
      <c r="AZ4630" s="259"/>
      <c r="BA4630" s="259">
        <f>BA4629+$BD$753</f>
        <v>24.793599999998314</v>
      </c>
      <c r="BB4630" s="274">
        <f t="shared" si="853"/>
        <v>8.2544039054253786E-4</v>
      </c>
      <c r="BC4630" s="259">
        <f t="shared" si="854"/>
        <v>2.1499645024613059E-6</v>
      </c>
      <c r="BD4630" s="259">
        <f t="shared" si="851"/>
        <v>2.1499645024613059E-6</v>
      </c>
      <c r="BE4630" s="254" t="str">
        <f t="shared" si="852"/>
        <v/>
      </c>
    </row>
    <row r="4631" spans="1:57" ht="20.100000000000001" customHeight="1" x14ac:dyDescent="0.25">
      <c r="A4631" s="247">
        <v>3853</v>
      </c>
      <c r="B4631" s="247">
        <f>$B$755+(A4631*$B$758)</f>
        <v>27431.786108597626</v>
      </c>
      <c r="C4631" s="247">
        <f>_xlfn.NORM.DIST($B4631,$B$752,$B$753,0)</f>
        <v>8.7120338580036162E-33</v>
      </c>
      <c r="D4631" s="247">
        <f>_xlfn.NORM.DIST($B4631,$B$752,$B$753,1)</f>
        <v>1</v>
      </c>
      <c r="E4631" s="247">
        <f>IF(OR(D4631&lt;$F$757,D4631&gt;$F$758),C4631,"")</f>
        <v>8.7120338580036162E-33</v>
      </c>
      <c r="F4631" s="247" t="str">
        <f>IF(AND(D4631&gt;$F$757,D4631&lt;$F$758),C4631,"")</f>
        <v/>
      </c>
      <c r="G4631" s="247" t="str">
        <f>IF(C4631=MAX($C$761:$C$2761),C4631,"")</f>
        <v/>
      </c>
      <c r="H4631" s="247">
        <f>_xlfn.NORM.DIST(B4631,$F$753,$F$754,0)</f>
        <v>5.2731994580542569E-213</v>
      </c>
      <c r="I4631" s="247" t="str">
        <f>IF(H4631=MAX($H$761:$H$2761),C4631,"")</f>
        <v/>
      </c>
      <c r="J4631" s="247"/>
      <c r="K4631" s="247"/>
      <c r="L4631" s="247"/>
      <c r="M4631" s="247"/>
      <c r="N4631" s="247"/>
      <c r="O4631" s="247"/>
      <c r="P4631" s="247"/>
      <c r="Q4631" s="247"/>
      <c r="R4631" s="247"/>
      <c r="AZ4631" s="259"/>
      <c r="BA4631" s="259">
        <f>BA4630+$BD$753</f>
        <v>24.799999999998313</v>
      </c>
      <c r="BB4631" s="274">
        <f t="shared" si="853"/>
        <v>8.2329042604007655E-4</v>
      </c>
      <c r="BC4631" s="259">
        <f t="shared" si="854"/>
        <v>2.1444787006714809E-6</v>
      </c>
      <c r="BD4631" s="259">
        <f t="shared" si="851"/>
        <v>2.1444787006714809E-6</v>
      </c>
      <c r="BE4631" s="254" t="str">
        <f t="shared" si="852"/>
        <v/>
      </c>
    </row>
    <row r="4632" spans="1:57" ht="20.100000000000001" customHeight="1" x14ac:dyDescent="0.25">
      <c r="A4632" s="247">
        <v>3854</v>
      </c>
      <c r="B4632" s="247">
        <f>$B$755+(A4632*$B$758)</f>
        <v>27441.401175582767</v>
      </c>
      <c r="C4632" s="247">
        <f>_xlfn.NORM.DIST($B4632,$B$752,$B$753,0)</f>
        <v>8.3232206058962232E-33</v>
      </c>
      <c r="D4632" s="247">
        <f>_xlfn.NORM.DIST($B4632,$B$752,$B$753,1)</f>
        <v>1</v>
      </c>
      <c r="E4632" s="247">
        <f>IF(OR(D4632&lt;$F$757,D4632&gt;$F$758),C4632,"")</f>
        <v>8.3232206058962232E-33</v>
      </c>
      <c r="F4632" s="247" t="str">
        <f>IF(AND(D4632&gt;$F$757,D4632&lt;$F$758),C4632,"")</f>
        <v/>
      </c>
      <c r="G4632" s="247" t="str">
        <f>IF(C4632=MAX($C$761:$C$2761),C4632,"")</f>
        <v/>
      </c>
      <c r="H4632" s="247">
        <f>_xlfn.NORM.DIST(B4632,$F$753,$F$754,0)</f>
        <v>5.9689774434271244E-213</v>
      </c>
      <c r="I4632" s="247" t="str">
        <f>IF(H4632=MAX($H$761:$H$2761),C4632,"")</f>
        <v/>
      </c>
      <c r="J4632" s="247"/>
      <c r="K4632" s="247"/>
      <c r="L4632" s="247"/>
      <c r="M4632" s="247"/>
      <c r="N4632" s="247"/>
      <c r="O4632" s="247"/>
      <c r="P4632" s="247"/>
      <c r="Q4632" s="247"/>
      <c r="R4632" s="247"/>
      <c r="AZ4632" s="259"/>
      <c r="BA4632" s="259">
        <f>BA4631+$BD$753</f>
        <v>24.806399999998312</v>
      </c>
      <c r="BB4632" s="274">
        <f t="shared" si="853"/>
        <v>8.2114594733940507E-4</v>
      </c>
      <c r="BC4632" s="259">
        <f t="shared" si="854"/>
        <v>2.1390065402917061E-6</v>
      </c>
      <c r="BD4632" s="259">
        <f t="shared" si="851"/>
        <v>2.1390065402917061E-6</v>
      </c>
      <c r="BE4632" s="254" t="str">
        <f t="shared" si="852"/>
        <v/>
      </c>
    </row>
    <row r="4633" spans="1:57" ht="20.100000000000001" customHeight="1" x14ac:dyDescent="0.25">
      <c r="A4633" s="247">
        <v>3855</v>
      </c>
      <c r="B4633" s="247">
        <f>$B$755+(A4633*$B$758)</f>
        <v>27451.016242567901</v>
      </c>
      <c r="C4633" s="247">
        <f>_xlfn.NORM.DIST($B4633,$B$752,$B$753,0)</f>
        <v>7.9516326470221104E-33</v>
      </c>
      <c r="D4633" s="247">
        <f>_xlfn.NORM.DIST($B4633,$B$752,$B$753,1)</f>
        <v>1</v>
      </c>
      <c r="E4633" s="247">
        <f>IF(OR(D4633&lt;$F$757,D4633&gt;$F$758),C4633,"")</f>
        <v>7.9516326470221104E-33</v>
      </c>
      <c r="F4633" s="247" t="str">
        <f>IF(AND(D4633&gt;$F$757,D4633&lt;$F$758),C4633,"")</f>
        <v/>
      </c>
      <c r="G4633" s="247" t="str">
        <f>IF(C4633=MAX($C$761:$C$2761),C4633,"")</f>
        <v/>
      </c>
      <c r="H4633" s="247">
        <f>_xlfn.NORM.DIST(B4633,$F$753,$F$754,0)</f>
        <v>6.7564525008080057E-213</v>
      </c>
      <c r="I4633" s="247" t="str">
        <f>IF(H4633=MAX($H$761:$H$2761),C4633,"")</f>
        <v/>
      </c>
      <c r="J4633" s="247"/>
      <c r="K4633" s="247"/>
      <c r="L4633" s="247"/>
      <c r="M4633" s="247"/>
      <c r="N4633" s="247"/>
      <c r="O4633" s="247"/>
      <c r="P4633" s="247"/>
      <c r="Q4633" s="247"/>
      <c r="R4633" s="247"/>
      <c r="AZ4633" s="259"/>
      <c r="BA4633" s="259">
        <f>BA4632+$BD$753</f>
        <v>24.812799999998312</v>
      </c>
      <c r="BB4633" s="274">
        <f t="shared" si="853"/>
        <v>8.1900694079911336E-4</v>
      </c>
      <c r="BC4633" s="259">
        <f t="shared" si="854"/>
        <v>2.1335479885189025E-6</v>
      </c>
      <c r="BD4633" s="259">
        <f t="shared" si="851"/>
        <v>2.1335479885189025E-6</v>
      </c>
      <c r="BE4633" s="254" t="str">
        <f t="shared" si="852"/>
        <v/>
      </c>
    </row>
    <row r="4634" spans="1:57" ht="20.100000000000001" customHeight="1" x14ac:dyDescent="0.25">
      <c r="A4634" s="247">
        <v>3856</v>
      </c>
      <c r="B4634" s="247">
        <f>$B$755+(A4634*$B$758)</f>
        <v>27460.631309553042</v>
      </c>
      <c r="C4634" s="247">
        <f>_xlfn.NORM.DIST($B4634,$B$752,$B$753,0)</f>
        <v>7.5965125880601103E-33</v>
      </c>
      <c r="D4634" s="247">
        <f>_xlfn.NORM.DIST($B4634,$B$752,$B$753,1)</f>
        <v>1</v>
      </c>
      <c r="E4634" s="247">
        <f>IF(OR(D4634&lt;$F$757,D4634&gt;$F$758),C4634,"")</f>
        <v>7.5965125880601103E-33</v>
      </c>
      <c r="F4634" s="247" t="str">
        <f>IF(AND(D4634&gt;$F$757,D4634&lt;$F$758),C4634,"")</f>
        <v/>
      </c>
      <c r="G4634" s="247" t="str">
        <f>IF(C4634=MAX($C$761:$C$2761),C4634,"")</f>
        <v/>
      </c>
      <c r="H4634" s="247">
        <f>_xlfn.NORM.DIST(B4634,$F$753,$F$754,0)</f>
        <v>7.6476951772335388E-213</v>
      </c>
      <c r="I4634" s="247" t="str">
        <f>IF(H4634=MAX($H$761:$H$2761),C4634,"")</f>
        <v/>
      </c>
      <c r="J4634" s="247"/>
      <c r="K4634" s="247"/>
      <c r="L4634" s="247"/>
      <c r="M4634" s="247"/>
      <c r="N4634" s="247"/>
      <c r="O4634" s="247"/>
      <c r="P4634" s="247"/>
      <c r="Q4634" s="247"/>
      <c r="R4634" s="247"/>
      <c r="AZ4634" s="259"/>
      <c r="BA4634" s="259">
        <f>BA4633+$BD$753</f>
        <v>24.819199999998311</v>
      </c>
      <c r="BB4634" s="274">
        <f t="shared" si="853"/>
        <v>8.1687339281059446E-4</v>
      </c>
      <c r="BC4634" s="259">
        <f t="shared" si="854"/>
        <v>2.1281030126189468E-6</v>
      </c>
      <c r="BD4634" s="259">
        <f t="shared" si="851"/>
        <v>2.1281030126189468E-6</v>
      </c>
      <c r="BE4634" s="254" t="str">
        <f t="shared" si="852"/>
        <v/>
      </c>
    </row>
    <row r="4635" spans="1:57" ht="20.100000000000001" customHeight="1" x14ac:dyDescent="0.25">
      <c r="A4635" s="248">
        <v>3857</v>
      </c>
      <c r="B4635" s="247">
        <f>$B$755+(A4635*$B$758)</f>
        <v>27470.246376538176</v>
      </c>
      <c r="C4635" s="247">
        <f>_xlfn.NORM.DIST($B4635,$B$752,$B$753,0)</f>
        <v>7.2571360822985985E-33</v>
      </c>
      <c r="D4635" s="247">
        <f>_xlfn.NORM.DIST($B4635,$B$752,$B$753,1)</f>
        <v>1</v>
      </c>
      <c r="E4635" s="247">
        <f>IF(OR(D4635&lt;$F$757,D4635&gt;$F$758),C4635,"")</f>
        <v>7.2571360822985985E-33</v>
      </c>
      <c r="F4635" s="247" t="str">
        <f>IF(AND(D4635&gt;$F$757,D4635&lt;$F$758),C4635,"")</f>
        <v/>
      </c>
      <c r="G4635" s="247" t="str">
        <f>IF(C4635=MAX($C$761:$C$2761),C4635,"")</f>
        <v/>
      </c>
      <c r="H4635" s="247">
        <f>_xlfn.NORM.DIST(B4635,$F$753,$F$754,0)</f>
        <v>8.6563630438465126E-213</v>
      </c>
      <c r="I4635" s="247" t="str">
        <f>IF(H4635=MAX($H$761:$H$2761),C4635,"")</f>
        <v/>
      </c>
      <c r="J4635" s="247"/>
      <c r="K4635" s="247"/>
      <c r="L4635" s="247"/>
      <c r="M4635" s="247"/>
      <c r="N4635" s="247"/>
      <c r="O4635" s="247"/>
      <c r="P4635" s="247"/>
      <c r="Q4635" s="247"/>
      <c r="R4635" s="247"/>
      <c r="AZ4635" s="259"/>
      <c r="BA4635" s="259">
        <f>BA4634+$BD$753</f>
        <v>24.82559999999831</v>
      </c>
      <c r="BB4635" s="274">
        <f t="shared" si="853"/>
        <v>8.1474528979797551E-4</v>
      </c>
      <c r="BC4635" s="259">
        <f t="shared" si="854"/>
        <v>2.1226715799369704E-6</v>
      </c>
      <c r="BD4635" s="259">
        <f t="shared" si="851"/>
        <v>2.1226715799369704E-6</v>
      </c>
      <c r="BE4635" s="254" t="str">
        <f t="shared" si="852"/>
        <v/>
      </c>
    </row>
    <row r="4636" spans="1:57" ht="20.100000000000001" customHeight="1" x14ac:dyDescent="0.25">
      <c r="A4636" s="247">
        <v>3858</v>
      </c>
      <c r="B4636" s="247">
        <f>$B$755+(A4636*$B$758)</f>
        <v>27479.861443523318</v>
      </c>
      <c r="C4636" s="247">
        <f>_xlfn.NORM.DIST($B4636,$B$752,$B$753,0)</f>
        <v>6.9328103990944109E-33</v>
      </c>
      <c r="D4636" s="247">
        <f>_xlfn.NORM.DIST($B4636,$B$752,$B$753,1)</f>
        <v>1</v>
      </c>
      <c r="E4636" s="247">
        <f>IF(OR(D4636&lt;$F$757,D4636&gt;$F$758),C4636,"")</f>
        <v>6.9328103990944109E-33</v>
      </c>
      <c r="F4636" s="247" t="str">
        <f>IF(AND(D4636&gt;$F$757,D4636&lt;$F$758),C4636,"")</f>
        <v/>
      </c>
      <c r="G4636" s="247" t="str">
        <f>IF(C4636=MAX($C$761:$C$2761),C4636,"")</f>
        <v/>
      </c>
      <c r="H4636" s="247">
        <f>_xlfn.NORM.DIST(B4636,$F$753,$F$754,0)</f>
        <v>9.7979091083000898E-213</v>
      </c>
      <c r="I4636" s="247" t="str">
        <f>IF(H4636=MAX($H$761:$H$2761),C4636,"")</f>
        <v/>
      </c>
      <c r="J4636" s="247"/>
      <c r="K4636" s="247"/>
      <c r="L4636" s="247"/>
      <c r="M4636" s="247"/>
      <c r="N4636" s="247"/>
      <c r="O4636" s="247"/>
      <c r="P4636" s="247"/>
      <c r="Q4636" s="247"/>
      <c r="R4636" s="247"/>
      <c r="AZ4636" s="259"/>
      <c r="BA4636" s="259">
        <f>BA4635+$BD$753</f>
        <v>24.83199999999831</v>
      </c>
      <c r="BB4636" s="274">
        <f t="shared" si="853"/>
        <v>8.1262261821803854E-4</v>
      </c>
      <c r="BC4636" s="259">
        <f t="shared" si="854"/>
        <v>2.1172536578906382E-6</v>
      </c>
      <c r="BD4636" s="259">
        <f t="shared" si="851"/>
        <v>2.1172536578906382E-6</v>
      </c>
      <c r="BE4636" s="254" t="str">
        <f t="shared" si="852"/>
        <v/>
      </c>
    </row>
    <row r="4637" spans="1:57" ht="20.100000000000001" customHeight="1" x14ac:dyDescent="0.25">
      <c r="A4637" s="247">
        <v>3859</v>
      </c>
      <c r="B4637" s="247">
        <f>$B$755+(A4637*$B$758)</f>
        <v>27489.476510508452</v>
      </c>
      <c r="C4637" s="247">
        <f>_xlfn.NORM.DIST($B4637,$B$752,$B$753,0)</f>
        <v>6.6228730547601692E-33</v>
      </c>
      <c r="D4637" s="247">
        <f>_xlfn.NORM.DIST($B4637,$B$752,$B$753,1)</f>
        <v>1</v>
      </c>
      <c r="E4637" s="247">
        <f>IF(OR(D4637&lt;$F$757,D4637&gt;$F$758),C4637,"")</f>
        <v>6.6228730547601692E-33</v>
      </c>
      <c r="F4637" s="247" t="str">
        <f>IF(AND(D4637&gt;$F$757,D4637&lt;$F$758),C4637,"")</f>
        <v/>
      </c>
      <c r="G4637" s="247" t="str">
        <f>IF(C4637=MAX($C$761:$C$2761),C4637,"")</f>
        <v/>
      </c>
      <c r="H4637" s="247">
        <f>_xlfn.NORM.DIST(B4637,$F$753,$F$754,0)</f>
        <v>1.1089817563818131E-212</v>
      </c>
      <c r="I4637" s="247" t="str">
        <f>IF(H4637=MAX($H$761:$H$2761),C4637,"")</f>
        <v/>
      </c>
      <c r="J4637" s="247"/>
      <c r="K4637" s="247"/>
      <c r="L4637" s="247"/>
      <c r="M4637" s="247"/>
      <c r="N4637" s="247"/>
      <c r="O4637" s="247"/>
      <c r="P4637" s="247"/>
      <c r="Q4637" s="247"/>
      <c r="R4637" s="247"/>
      <c r="AZ4637" s="259"/>
      <c r="BA4637" s="259">
        <f>BA4636+$BD$753</f>
        <v>24.838399999998309</v>
      </c>
      <c r="BB4637" s="274">
        <f t="shared" si="853"/>
        <v>8.105053645601479E-4</v>
      </c>
      <c r="BC4637" s="259">
        <f t="shared" si="854"/>
        <v>2.1118492139757857E-6</v>
      </c>
      <c r="BD4637" s="259">
        <f t="shared" si="851"/>
        <v>2.1118492139757857E-6</v>
      </c>
      <c r="BE4637" s="254" t="str">
        <f t="shared" si="852"/>
        <v/>
      </c>
    </row>
    <row r="4638" spans="1:57" ht="20.100000000000001" customHeight="1" x14ac:dyDescent="0.25">
      <c r="A4638" s="247">
        <v>3860</v>
      </c>
      <c r="B4638" s="247">
        <f>$B$755+(A4638*$B$758)</f>
        <v>27499.091577493593</v>
      </c>
      <c r="C4638" s="247">
        <f>_xlfn.NORM.DIST($B4638,$B$752,$B$753,0)</f>
        <v>6.3266905022603746E-33</v>
      </c>
      <c r="D4638" s="247">
        <f>_xlfn.NORM.DIST($B4638,$B$752,$B$753,1)</f>
        <v>1</v>
      </c>
      <c r="E4638" s="247">
        <f>IF(OR(D4638&lt;$F$757,D4638&gt;$F$758),C4638,"")</f>
        <v>6.3266905022603746E-33</v>
      </c>
      <c r="F4638" s="247" t="str">
        <f>IF(AND(D4638&gt;$F$757,D4638&lt;$F$758),C4638,"")</f>
        <v/>
      </c>
      <c r="G4638" s="247" t="str">
        <f>IF(C4638=MAX($C$761:$C$2761),C4638,"")</f>
        <v/>
      </c>
      <c r="H4638" s="247">
        <f>_xlfn.NORM.DIST(B4638,$F$753,$F$754,0)</f>
        <v>1.2551870456265278E-212</v>
      </c>
      <c r="I4638" s="247" t="str">
        <f>IF(H4638=MAX($H$761:$H$2761),C4638,"")</f>
        <v/>
      </c>
      <c r="J4638" s="247"/>
      <c r="K4638" s="247"/>
      <c r="L4638" s="247"/>
      <c r="M4638" s="247"/>
      <c r="N4638" s="247"/>
      <c r="O4638" s="247"/>
      <c r="P4638" s="247"/>
      <c r="Q4638" s="247"/>
      <c r="R4638" s="247"/>
      <c r="AZ4638" s="259"/>
      <c r="BA4638" s="259">
        <f>BA4637+$BD$753</f>
        <v>24.844799999998308</v>
      </c>
      <c r="BB4638" s="274">
        <f t="shared" si="853"/>
        <v>8.0839351534617212E-4</v>
      </c>
      <c r="BC4638" s="259">
        <f t="shared" si="854"/>
        <v>2.1064582157586135E-6</v>
      </c>
      <c r="BD4638" s="259">
        <f t="shared" si="851"/>
        <v>2.1064582157586135E-6</v>
      </c>
      <c r="BE4638" s="254" t="str">
        <f t="shared" si="852"/>
        <v/>
      </c>
    </row>
    <row r="4639" spans="1:57" ht="20.100000000000001" customHeight="1" x14ac:dyDescent="0.25">
      <c r="A4639" s="247">
        <v>3861</v>
      </c>
      <c r="B4639" s="247">
        <f>$B$755+(A4639*$B$758)</f>
        <v>27508.706644478727</v>
      </c>
      <c r="C4639" s="247">
        <f>_xlfn.NORM.DIST($B4639,$B$752,$B$753,0)</f>
        <v>6.0436568772134172E-33</v>
      </c>
      <c r="D4639" s="247">
        <f>_xlfn.NORM.DIST($B4639,$B$752,$B$753,1)</f>
        <v>1</v>
      </c>
      <c r="E4639" s="247">
        <f>IF(OR(D4639&lt;$F$757,D4639&gt;$F$758),C4639,"")</f>
        <v>6.0436568772134172E-33</v>
      </c>
      <c r="F4639" s="247" t="str">
        <f>IF(AND(D4639&gt;$F$757,D4639&lt;$F$758),C4639,"")</f>
        <v/>
      </c>
      <c r="G4639" s="247" t="str">
        <f>IF(C4639=MAX($C$761:$C$2761),C4639,"")</f>
        <v/>
      </c>
      <c r="H4639" s="247">
        <f>_xlfn.NORM.DIST(B4639,$F$753,$F$754,0)</f>
        <v>1.4206449319222562E-212</v>
      </c>
      <c r="I4639" s="247" t="str">
        <f>IF(H4639=MAX($H$761:$H$2761),C4639,"")</f>
        <v/>
      </c>
      <c r="J4639" s="247"/>
      <c r="K4639" s="247"/>
      <c r="L4639" s="247"/>
      <c r="M4639" s="247"/>
      <c r="N4639" s="247"/>
      <c r="O4639" s="247"/>
      <c r="P4639" s="247"/>
      <c r="Q4639" s="247"/>
      <c r="R4639" s="247"/>
      <c r="AZ4639" s="259"/>
      <c r="BA4639" s="259">
        <f>BA4638+$BD$753</f>
        <v>24.851199999998308</v>
      </c>
      <c r="BB4639" s="274">
        <f t="shared" si="853"/>
        <v>8.0628705713041351E-4</v>
      </c>
      <c r="BC4639" s="259">
        <f t="shared" si="854"/>
        <v>2.101080630882734E-6</v>
      </c>
      <c r="BD4639" s="259">
        <f t="shared" si="851"/>
        <v>2.101080630882734E-6</v>
      </c>
      <c r="BE4639" s="254" t="str">
        <f t="shared" si="852"/>
        <v/>
      </c>
    </row>
    <row r="4640" spans="1:57" ht="20.100000000000001" customHeight="1" x14ac:dyDescent="0.25">
      <c r="A4640" s="247">
        <v>3862</v>
      </c>
      <c r="B4640" s="247">
        <f>$B$755+(A4640*$B$758)</f>
        <v>27518.321711463868</v>
      </c>
      <c r="C4640" s="247">
        <f>_xlfn.NORM.DIST($B4640,$B$752,$B$753,0)</f>
        <v>5.7731927977982187E-33</v>
      </c>
      <c r="D4640" s="247">
        <f>_xlfn.NORM.DIST($B4640,$B$752,$B$753,1)</f>
        <v>1</v>
      </c>
      <c r="E4640" s="247">
        <f>IF(OR(D4640&lt;$F$757,D4640&gt;$F$758),C4640,"")</f>
        <v>5.7731927977982187E-33</v>
      </c>
      <c r="F4640" s="247" t="str">
        <f>IF(AND(D4640&gt;$F$757,D4640&lt;$F$758),C4640,"")</f>
        <v/>
      </c>
      <c r="G4640" s="247" t="str">
        <f>IF(C4640=MAX($C$761:$C$2761),C4640,"")</f>
        <v/>
      </c>
      <c r="H4640" s="247">
        <f>_xlfn.NORM.DIST(B4640,$F$753,$F$754,0)</f>
        <v>1.6078876356913019E-212</v>
      </c>
      <c r="I4640" s="247" t="str">
        <f>IF(H4640=MAX($H$761:$H$2761),C4640,"")</f>
        <v/>
      </c>
      <c r="J4640" s="247"/>
      <c r="K4640" s="247"/>
      <c r="L4640" s="247"/>
      <c r="M4640" s="247"/>
      <c r="N4640" s="247"/>
      <c r="O4640" s="247"/>
      <c r="P4640" s="247"/>
      <c r="Q4640" s="247"/>
      <c r="R4640" s="247"/>
      <c r="AZ4640" s="259"/>
      <c r="BA4640" s="259">
        <f>BA4639+$BD$753</f>
        <v>24.857599999998307</v>
      </c>
      <c r="BB4640" s="274">
        <f t="shared" si="853"/>
        <v>8.0418597649953077E-4</v>
      </c>
      <c r="BC4640" s="259">
        <f t="shared" si="854"/>
        <v>2.0957164270653771E-6</v>
      </c>
      <c r="BD4640" s="259">
        <f t="shared" si="851"/>
        <v>2.0957164270653771E-6</v>
      </c>
      <c r="BE4640" s="254" t="str">
        <f t="shared" si="852"/>
        <v/>
      </c>
    </row>
    <row r="4641" spans="1:57" ht="20.100000000000001" customHeight="1" x14ac:dyDescent="0.25">
      <c r="A4641" s="247">
        <v>3863</v>
      </c>
      <c r="B4641" s="247">
        <f>$B$755+(A4641*$B$758)</f>
        <v>27527.936778449002</v>
      </c>
      <c r="C4641" s="247">
        <f>_xlfn.NORM.DIST($B4641,$B$752,$B$753,0)</f>
        <v>5.5147442162702361E-33</v>
      </c>
      <c r="D4641" s="247">
        <f>_xlfn.NORM.DIST($B4641,$B$752,$B$753,1)</f>
        <v>1</v>
      </c>
      <c r="E4641" s="247">
        <f>IF(OR(D4641&lt;$F$757,D4641&gt;$F$758),C4641,"")</f>
        <v>5.5147442162702361E-33</v>
      </c>
      <c r="F4641" s="247" t="str">
        <f>IF(AND(D4641&gt;$F$757,D4641&lt;$F$758),C4641,"")</f>
        <v/>
      </c>
      <c r="G4641" s="247" t="str">
        <f>IF(C4641=MAX($C$761:$C$2761),C4641,"")</f>
        <v/>
      </c>
      <c r="H4641" s="247">
        <f>_xlfn.NORM.DIST(B4641,$F$753,$F$754,0)</f>
        <v>1.8197800353950691E-212</v>
      </c>
      <c r="I4641" s="247" t="str">
        <f>IF(H4641=MAX($H$761:$H$2761),C4641,"")</f>
        <v/>
      </c>
      <c r="J4641" s="247"/>
      <c r="K4641" s="247"/>
      <c r="L4641" s="247"/>
      <c r="M4641" s="247"/>
      <c r="N4641" s="247"/>
      <c r="O4641" s="247"/>
      <c r="P4641" s="247"/>
      <c r="Q4641" s="247"/>
      <c r="R4641" s="247"/>
      <c r="AZ4641" s="259"/>
      <c r="BA4641" s="259">
        <f>BA4640+$BD$753</f>
        <v>24.863999999998306</v>
      </c>
      <c r="BB4641" s="274">
        <f t="shared" si="853"/>
        <v>8.0209026007246539E-4</v>
      </c>
      <c r="BC4641" s="259">
        <f t="shared" si="854"/>
        <v>2.0903655721011844E-6</v>
      </c>
      <c r="BD4641" s="259">
        <f t="shared" si="851"/>
        <v>2.0903655721011844E-6</v>
      </c>
      <c r="BE4641" s="254" t="str">
        <f t="shared" si="852"/>
        <v/>
      </c>
    </row>
    <row r="4642" spans="1:57" ht="20.100000000000001" customHeight="1" x14ac:dyDescent="0.25">
      <c r="A4642" s="248">
        <v>3864</v>
      </c>
      <c r="B4642" s="247">
        <f>$B$755+(A4642*$B$758)</f>
        <v>27537.551845434144</v>
      </c>
      <c r="C4642" s="247">
        <f>_xlfn.NORM.DIST($B4642,$B$752,$B$753,0)</f>
        <v>5.2677813198818605E-33</v>
      </c>
      <c r="D4642" s="247">
        <f>_xlfn.NORM.DIST($B4642,$B$752,$B$753,1)</f>
        <v>1</v>
      </c>
      <c r="E4642" s="247">
        <f>IF(OR(D4642&lt;$F$757,D4642&gt;$F$758),C4642,"")</f>
        <v>5.2677813198818605E-33</v>
      </c>
      <c r="F4642" s="247" t="str">
        <f>IF(AND(D4642&gt;$F$757,D4642&lt;$F$758),C4642,"")</f>
        <v/>
      </c>
      <c r="G4642" s="247" t="str">
        <f>IF(C4642=MAX($C$761:$C$2761),C4642,"")</f>
        <v/>
      </c>
      <c r="H4642" s="247">
        <f>_xlfn.NORM.DIST(B4642,$F$753,$F$754,0)</f>
        <v>2.0595633168314446E-212</v>
      </c>
      <c r="I4642" s="247" t="str">
        <f>IF(H4642=MAX($H$761:$H$2761),C4642,"")</f>
        <v/>
      </c>
      <c r="J4642" s="247"/>
      <c r="K4642" s="247"/>
      <c r="L4642" s="247"/>
      <c r="M4642" s="247"/>
      <c r="N4642" s="247"/>
      <c r="O4642" s="247"/>
      <c r="P4642" s="247"/>
      <c r="Q4642" s="247"/>
      <c r="R4642" s="247"/>
      <c r="AZ4642" s="259"/>
      <c r="BA4642" s="259">
        <f>BA4641+$BD$753</f>
        <v>24.870399999998305</v>
      </c>
      <c r="BB4642" s="274">
        <f t="shared" si="853"/>
        <v>7.9999989450036421E-4</v>
      </c>
      <c r="BC4642" s="259">
        <f t="shared" si="854"/>
        <v>2.085028033852669E-6</v>
      </c>
      <c r="BD4642" s="259">
        <f t="shared" si="851"/>
        <v>2.085028033852669E-6</v>
      </c>
      <c r="BE4642" s="254" t="str">
        <f t="shared" si="852"/>
        <v/>
      </c>
    </row>
    <row r="4643" spans="1:57" ht="20.100000000000001" customHeight="1" x14ac:dyDescent="0.25">
      <c r="A4643" s="247">
        <v>3865</v>
      </c>
      <c r="B4643" s="247">
        <f>$B$755+(A4643*$B$758)</f>
        <v>27547.166912419278</v>
      </c>
      <c r="C4643" s="247">
        <f>_xlfn.NORM.DIST($B4643,$B$752,$B$753,0)</f>
        <v>5.0317974791034254E-33</v>
      </c>
      <c r="D4643" s="247">
        <f>_xlfn.NORM.DIST($B4643,$B$752,$B$753,1)</f>
        <v>1</v>
      </c>
      <c r="E4643" s="247">
        <f>IF(OR(D4643&lt;$F$757,D4643&gt;$F$758),C4643,"")</f>
        <v>5.0317974791034254E-33</v>
      </c>
      <c r="F4643" s="247" t="str">
        <f>IF(AND(D4643&gt;$F$757,D4643&lt;$F$758),C4643,"")</f>
        <v/>
      </c>
      <c r="G4643" s="247" t="str">
        <f>IF(C4643=MAX($C$761:$C$2761),C4643,"")</f>
        <v/>
      </c>
      <c r="H4643" s="247">
        <f>_xlfn.NORM.DIST(B4643,$F$753,$F$754,0)</f>
        <v>2.3309043429756557E-212</v>
      </c>
      <c r="I4643" s="247" t="str">
        <f>IF(H4643=MAX($H$761:$H$2761),C4643,"")</f>
        <v/>
      </c>
      <c r="J4643" s="247"/>
      <c r="K4643" s="247"/>
      <c r="L4643" s="247"/>
      <c r="M4643" s="247"/>
      <c r="N4643" s="247"/>
      <c r="O4643" s="247"/>
      <c r="P4643" s="247"/>
      <c r="Q4643" s="247"/>
      <c r="R4643" s="247"/>
      <c r="AZ4643" s="259"/>
      <c r="BA4643" s="259">
        <f>BA4642+$BD$753</f>
        <v>24.876799999998305</v>
      </c>
      <c r="BB4643" s="274">
        <f t="shared" si="853"/>
        <v>7.9791486646651154E-4</v>
      </c>
      <c r="BC4643" s="259">
        <f t="shared" si="854"/>
        <v>2.0797037802596473E-6</v>
      </c>
      <c r="BD4643" s="259">
        <f t="shared" si="851"/>
        <v>2.0797037802596473E-6</v>
      </c>
      <c r="BE4643" s="254" t="str">
        <f t="shared" si="852"/>
        <v/>
      </c>
    </row>
    <row r="4644" spans="1:57" ht="20.100000000000001" customHeight="1" x14ac:dyDescent="0.25">
      <c r="A4644" s="247">
        <v>3866</v>
      </c>
      <c r="B4644" s="247">
        <f>$B$755+(A4644*$B$758)</f>
        <v>27556.781979404419</v>
      </c>
      <c r="C4644" s="247">
        <f>_xlfn.NORM.DIST($B4644,$B$752,$B$753,0)</f>
        <v>4.806308241122186E-33</v>
      </c>
      <c r="D4644" s="247">
        <f>_xlfn.NORM.DIST($B4644,$B$752,$B$753,1)</f>
        <v>1</v>
      </c>
      <c r="E4644" s="247">
        <f>IF(OR(D4644&lt;$F$757,D4644&gt;$F$758),C4644,"")</f>
        <v>4.806308241122186E-33</v>
      </c>
      <c r="F4644" s="247" t="str">
        <f>IF(AND(D4644&gt;$F$757,D4644&lt;$F$758),C4644,"")</f>
        <v/>
      </c>
      <c r="G4644" s="247" t="str">
        <f>IF(C4644=MAX($C$761:$C$2761),C4644,"")</f>
        <v/>
      </c>
      <c r="H4644" s="247">
        <f>_xlfn.NORM.DIST(B4644,$F$753,$F$754,0)</f>
        <v>2.6379514931911468E-212</v>
      </c>
      <c r="I4644" s="247" t="str">
        <f>IF(H4644=MAX($H$761:$H$2761),C4644,"")</f>
        <v/>
      </c>
      <c r="J4644" s="247"/>
      <c r="K4644" s="247"/>
      <c r="L4644" s="247"/>
      <c r="M4644" s="247"/>
      <c r="N4644" s="247"/>
      <c r="O4644" s="247"/>
      <c r="P4644" s="247"/>
      <c r="Q4644" s="247"/>
      <c r="R4644" s="247"/>
      <c r="AZ4644" s="259"/>
      <c r="BA4644" s="259">
        <f>BA4643+$BD$753</f>
        <v>24.883199999998304</v>
      </c>
      <c r="BB4644" s="274">
        <f t="shared" si="853"/>
        <v>7.9583516268625189E-4</v>
      </c>
      <c r="BC4644" s="259">
        <f t="shared" si="854"/>
        <v>2.0743927793366373E-6</v>
      </c>
      <c r="BD4644" s="259">
        <f t="shared" si="851"/>
        <v>2.0743927793366373E-6</v>
      </c>
      <c r="BE4644" s="254" t="str">
        <f t="shared" si="852"/>
        <v/>
      </c>
    </row>
    <row r="4645" spans="1:57" ht="20.100000000000001" customHeight="1" x14ac:dyDescent="0.25">
      <c r="A4645" s="247">
        <v>3867</v>
      </c>
      <c r="B4645" s="247">
        <f>$B$755+(A4645*$B$758)</f>
        <v>27566.397046389553</v>
      </c>
      <c r="C4645" s="247">
        <f>_xlfn.NORM.DIST($B4645,$B$752,$B$753,0)</f>
        <v>4.5908503666903708E-33</v>
      </c>
      <c r="D4645" s="247">
        <f>_xlfn.NORM.DIST($B4645,$B$752,$B$753,1)</f>
        <v>1</v>
      </c>
      <c r="E4645" s="247">
        <f>IF(OR(D4645&lt;$F$757,D4645&gt;$F$758),C4645,"")</f>
        <v>4.5908503666903708E-33</v>
      </c>
      <c r="F4645" s="247" t="str">
        <f>IF(AND(D4645&gt;$F$757,D4645&lt;$F$758),C4645,"")</f>
        <v/>
      </c>
      <c r="G4645" s="247" t="str">
        <f>IF(C4645=MAX($C$761:$C$2761),C4645,"")</f>
        <v/>
      </c>
      <c r="H4645" s="247">
        <f>_xlfn.NORM.DIST(B4645,$F$753,$F$754,0)</f>
        <v>2.9853978185254912E-212</v>
      </c>
      <c r="I4645" s="247" t="str">
        <f>IF(H4645=MAX($H$761:$H$2761),C4645,"")</f>
        <v/>
      </c>
      <c r="J4645" s="247"/>
      <c r="K4645" s="247"/>
      <c r="L4645" s="247"/>
      <c r="M4645" s="247"/>
      <c r="N4645" s="247"/>
      <c r="O4645" s="247"/>
      <c r="P4645" s="247"/>
      <c r="Q4645" s="247"/>
      <c r="R4645" s="247"/>
      <c r="AZ4645" s="259"/>
      <c r="BA4645" s="259">
        <f>BA4644+$BD$753</f>
        <v>24.889599999998303</v>
      </c>
      <c r="BB4645" s="274">
        <f t="shared" si="853"/>
        <v>7.9376076990691526E-4</v>
      </c>
      <c r="BC4645" s="259">
        <f t="shared" si="854"/>
        <v>2.0690949991728587E-6</v>
      </c>
      <c r="BD4645" s="259">
        <f t="shared" si="851"/>
        <v>2.0690949991728587E-6</v>
      </c>
      <c r="BE4645" s="254" t="str">
        <f t="shared" si="852"/>
        <v/>
      </c>
    </row>
    <row r="4646" spans="1:57" ht="20.100000000000001" customHeight="1" x14ac:dyDescent="0.25">
      <c r="A4646" s="247">
        <v>3868</v>
      </c>
      <c r="B4646" s="247">
        <f>$B$755+(A4646*$B$758)</f>
        <v>27576.012113374694</v>
      </c>
      <c r="C4646" s="247">
        <f>_xlfn.NORM.DIST($B4646,$B$752,$B$753,0)</f>
        <v>4.384980908466301E-33</v>
      </c>
      <c r="D4646" s="247">
        <f>_xlfn.NORM.DIST($B4646,$B$752,$B$753,1)</f>
        <v>1</v>
      </c>
      <c r="E4646" s="247">
        <f>IF(OR(D4646&lt;$F$757,D4646&gt;$F$758),C4646,"")</f>
        <v>4.384980908466301E-33</v>
      </c>
      <c r="F4646" s="247" t="str">
        <f>IF(AND(D4646&gt;$F$757,D4646&lt;$F$758),C4646,"")</f>
        <v/>
      </c>
      <c r="G4646" s="247" t="str">
        <f>IF(C4646=MAX($C$761:$C$2761),C4646,"")</f>
        <v/>
      </c>
      <c r="H4646" s="247">
        <f>_xlfn.NORM.DIST(B4646,$F$753,$F$754,0)</f>
        <v>3.378552470505743E-212</v>
      </c>
      <c r="I4646" s="247" t="str">
        <f>IF(H4646=MAX($H$761:$H$2761),C4646,"")</f>
        <v/>
      </c>
      <c r="J4646" s="247"/>
      <c r="K4646" s="247"/>
      <c r="L4646" s="247"/>
      <c r="M4646" s="247"/>
      <c r="N4646" s="247"/>
      <c r="O4646" s="247"/>
      <c r="P4646" s="247"/>
      <c r="Q4646" s="247"/>
      <c r="R4646" s="247"/>
      <c r="AZ4646" s="259"/>
      <c r="BA4646" s="259">
        <f>BA4645+$BD$753</f>
        <v>24.895999999998303</v>
      </c>
      <c r="BB4646" s="274">
        <f t="shared" si="853"/>
        <v>7.916916749077424E-4</v>
      </c>
      <c r="BC4646" s="259">
        <f t="shared" si="854"/>
        <v>2.0638104079239925E-6</v>
      </c>
      <c r="BD4646" s="259">
        <f t="shared" si="851"/>
        <v>2.0638104079239925E-6</v>
      </c>
      <c r="BE4646" s="254" t="str">
        <f t="shared" si="852"/>
        <v/>
      </c>
    </row>
    <row r="4647" spans="1:57" ht="20.100000000000001" customHeight="1" x14ac:dyDescent="0.25">
      <c r="A4647" s="247">
        <v>3869</v>
      </c>
      <c r="B4647" s="247">
        <f>$B$755+(A4647*$B$758)</f>
        <v>27585.627180359828</v>
      </c>
      <c r="C4647" s="247">
        <f>_xlfn.NORM.DIST($B4647,$B$752,$B$753,0)</f>
        <v>4.188276329079353E-33</v>
      </c>
      <c r="D4647" s="247">
        <f>_xlfn.NORM.DIST($B4647,$B$752,$B$753,1)</f>
        <v>1</v>
      </c>
      <c r="E4647" s="247">
        <f>IF(OR(D4647&lt;$F$757,D4647&gt;$F$758),C4647,"")</f>
        <v>4.188276329079353E-33</v>
      </c>
      <c r="F4647" s="247" t="str">
        <f>IF(AND(D4647&gt;$F$757,D4647&lt;$F$758),C4647,"")</f>
        <v/>
      </c>
      <c r="G4647" s="247" t="str">
        <f>IF(C4647=MAX($C$761:$C$2761),C4647,"")</f>
        <v/>
      </c>
      <c r="H4647" s="247">
        <f>_xlfn.NORM.DIST(B4647,$F$753,$F$754,0)</f>
        <v>3.8234214859819149E-212</v>
      </c>
      <c r="I4647" s="247" t="str">
        <f>IF(H4647=MAX($H$761:$H$2761),C4647,"")</f>
        <v/>
      </c>
      <c r="J4647" s="247"/>
      <c r="K4647" s="247"/>
      <c r="L4647" s="247"/>
      <c r="M4647" s="247"/>
      <c r="N4647" s="247"/>
      <c r="O4647" s="247"/>
      <c r="P4647" s="247"/>
      <c r="Q4647" s="247"/>
      <c r="R4647" s="247"/>
      <c r="AZ4647" s="259"/>
      <c r="BA4647" s="259">
        <f>BA4646+$BD$753</f>
        <v>24.902399999998302</v>
      </c>
      <c r="BB4647" s="274">
        <f t="shared" si="853"/>
        <v>7.8962786449981841E-4</v>
      </c>
      <c r="BC4647" s="259">
        <f t="shared" si="854"/>
        <v>2.0585389738297455E-6</v>
      </c>
      <c r="BD4647" s="259">
        <f t="shared" si="851"/>
        <v>2.0585389738297455E-6</v>
      </c>
      <c r="BE4647" s="254" t="str">
        <f t="shared" si="852"/>
        <v/>
      </c>
    </row>
    <row r="4648" spans="1:57" ht="20.100000000000001" customHeight="1" x14ac:dyDescent="0.25">
      <c r="A4648" s="248">
        <v>3870</v>
      </c>
      <c r="B4648" s="247">
        <f>$B$755+(A4648*$B$758)</f>
        <v>27595.24224734497</v>
      </c>
      <c r="C4648" s="247">
        <f>_xlfn.NORM.DIST($B4648,$B$752,$B$753,0)</f>
        <v>4.0003316572178116E-33</v>
      </c>
      <c r="D4648" s="247">
        <f>_xlfn.NORM.DIST($B4648,$B$752,$B$753,1)</f>
        <v>1</v>
      </c>
      <c r="E4648" s="247">
        <f>IF(OR(D4648&lt;$F$757,D4648&gt;$F$758),C4648,"")</f>
        <v>4.0003316572178116E-33</v>
      </c>
      <c r="F4648" s="247" t="str">
        <f>IF(AND(D4648&gt;$F$757,D4648&lt;$F$758),C4648,"")</f>
        <v/>
      </c>
      <c r="G4648" s="247" t="str">
        <f>IF(C4648=MAX($C$761:$C$2761),C4648,"")</f>
        <v/>
      </c>
      <c r="H4648" s="247">
        <f>_xlfn.NORM.DIST(B4648,$F$753,$F$754,0)</f>
        <v>4.3267991520409644E-212</v>
      </c>
      <c r="I4648" s="247" t="str">
        <f>IF(H4648=MAX($H$761:$H$2761),C4648,"")</f>
        <v/>
      </c>
      <c r="J4648" s="247"/>
      <c r="K4648" s="247"/>
      <c r="L4648" s="247"/>
      <c r="M4648" s="247"/>
      <c r="N4648" s="247"/>
      <c r="O4648" s="247"/>
      <c r="P4648" s="247"/>
      <c r="Q4648" s="247"/>
      <c r="R4648" s="247"/>
      <c r="AZ4648" s="259"/>
      <c r="BA4648" s="259">
        <f>BA4647+$BD$753</f>
        <v>24.908799999998301</v>
      </c>
      <c r="BB4648" s="274">
        <f t="shared" si="853"/>
        <v>7.8756932552598866E-4</v>
      </c>
      <c r="BC4648" s="259">
        <f t="shared" si="854"/>
        <v>2.0532806651932505E-6</v>
      </c>
      <c r="BD4648" s="259">
        <f t="shared" si="851"/>
        <v>2.0532806651932505E-6</v>
      </c>
      <c r="BE4648" s="254" t="str">
        <f t="shared" si="852"/>
        <v/>
      </c>
    </row>
    <row r="4649" spans="1:57" ht="20.100000000000001" customHeight="1" x14ac:dyDescent="0.25">
      <c r="A4649" s="247">
        <v>3871</v>
      </c>
      <c r="B4649" s="247">
        <f>$B$755+(A4649*$B$758)</f>
        <v>27604.857314330104</v>
      </c>
      <c r="C4649" s="247">
        <f>_xlfn.NORM.DIST($B4649,$B$752,$B$753,0)</f>
        <v>3.8207596801167705E-33</v>
      </c>
      <c r="D4649" s="247">
        <f>_xlfn.NORM.DIST($B4649,$B$752,$B$753,1)</f>
        <v>1</v>
      </c>
      <c r="E4649" s="247">
        <f>IF(OR(D4649&lt;$F$757,D4649&gt;$F$758),C4649,"")</f>
        <v>3.8207596801167705E-33</v>
      </c>
      <c r="F4649" s="247" t="str">
        <f>IF(AND(D4649&gt;$F$757,D4649&lt;$F$758),C4649,"")</f>
        <v/>
      </c>
      <c r="G4649" s="247" t="str">
        <f>IF(C4649=MAX($C$761:$C$2761),C4649,"")</f>
        <v/>
      </c>
      <c r="H4649" s="247">
        <f>_xlfn.NORM.DIST(B4649,$F$753,$F$754,0)</f>
        <v>4.8963713349628479E-212</v>
      </c>
      <c r="I4649" s="247" t="str">
        <f>IF(H4649=MAX($H$761:$H$2761),C4649,"")</f>
        <v/>
      </c>
      <c r="J4649" s="247"/>
      <c r="K4649" s="247"/>
      <c r="L4649" s="247"/>
      <c r="M4649" s="247"/>
      <c r="N4649" s="247"/>
      <c r="O4649" s="247"/>
      <c r="P4649" s="247"/>
      <c r="Q4649" s="247"/>
      <c r="R4649" s="247"/>
      <c r="AZ4649" s="259"/>
      <c r="BA4649" s="259">
        <f>BA4648+$BD$753</f>
        <v>24.9151999999983</v>
      </c>
      <c r="BB4649" s="274">
        <f t="shared" si="853"/>
        <v>7.8551604486079541E-4</v>
      </c>
      <c r="BC4649" s="259">
        <f t="shared" si="854"/>
        <v>2.0480354503960279E-6</v>
      </c>
      <c r="BD4649" s="259">
        <f t="shared" si="851"/>
        <v>2.0480354503960279E-6</v>
      </c>
      <c r="BE4649" s="254" t="str">
        <f t="shared" si="852"/>
        <v/>
      </c>
    </row>
    <row r="4650" spans="1:57" ht="20.100000000000001" customHeight="1" x14ac:dyDescent="0.25">
      <c r="A4650" s="247">
        <v>3872</v>
      </c>
      <c r="B4650" s="247">
        <f>$B$755+(A4650*$B$758)</f>
        <v>27614.472381315245</v>
      </c>
      <c r="C4650" s="247">
        <f>_xlfn.NORM.DIST($B4650,$B$752,$B$753,0)</f>
        <v>3.6491901708855604E-33</v>
      </c>
      <c r="D4650" s="247">
        <f>_xlfn.NORM.DIST($B4650,$B$752,$B$753,1)</f>
        <v>1</v>
      </c>
      <c r="E4650" s="247">
        <f>IF(OR(D4650&lt;$F$757,D4650&gt;$F$758),C4650,"")</f>
        <v>3.6491901708855604E-33</v>
      </c>
      <c r="F4650" s="247" t="str">
        <f>IF(AND(D4650&gt;$F$757,D4650&lt;$F$758),C4650,"")</f>
        <v/>
      </c>
      <c r="G4650" s="247" t="str">
        <f>IF(C4650=MAX($C$761:$C$2761),C4650,"")</f>
        <v/>
      </c>
      <c r="H4650" s="247">
        <f>_xlfn.NORM.DIST(B4650,$F$753,$F$754,0)</f>
        <v>5.5408323380052514E-212</v>
      </c>
      <c r="I4650" s="247" t="str">
        <f>IF(H4650=MAX($H$761:$H$2761),C4650,"")</f>
        <v/>
      </c>
      <c r="J4650" s="247"/>
      <c r="K4650" s="247"/>
      <c r="L4650" s="247"/>
      <c r="M4650" s="247"/>
      <c r="N4650" s="247"/>
      <c r="O4650" s="247"/>
      <c r="P4650" s="247"/>
      <c r="Q4650" s="247"/>
      <c r="R4650" s="247"/>
      <c r="AZ4650" s="259"/>
      <c r="BA4650" s="259">
        <f>BA4649+$BD$753</f>
        <v>24.9215999999983</v>
      </c>
      <c r="BB4650" s="274">
        <f t="shared" si="853"/>
        <v>7.8346800941039938E-4</v>
      </c>
      <c r="BC4650" s="259">
        <f t="shared" si="854"/>
        <v>2.0428032978908302E-6</v>
      </c>
      <c r="BD4650" s="259">
        <f t="shared" si="851"/>
        <v>2.0428032978908302E-6</v>
      </c>
      <c r="BE4650" s="254" t="str">
        <f t="shared" si="852"/>
        <v/>
      </c>
    </row>
    <row r="4651" spans="1:57" ht="20.100000000000001" customHeight="1" x14ac:dyDescent="0.25">
      <c r="A4651" s="247">
        <v>3873</v>
      </c>
      <c r="B4651" s="247">
        <f>$B$755+(A4651*$B$758)</f>
        <v>27624.087448300379</v>
      </c>
      <c r="C4651" s="247">
        <f>_xlfn.NORM.DIST($B4651,$B$752,$B$753,0)</f>
        <v>3.4852691491875252E-33</v>
      </c>
      <c r="D4651" s="247">
        <f>_xlfn.NORM.DIST($B4651,$B$752,$B$753,1)</f>
        <v>1</v>
      </c>
      <c r="E4651" s="247">
        <f>IF(OR(D4651&lt;$F$757,D4651&gt;$F$758),C4651,"")</f>
        <v>3.4852691491875252E-33</v>
      </c>
      <c r="F4651" s="247" t="str">
        <f>IF(AND(D4651&gt;$F$757,D4651&lt;$F$758),C4651,"")</f>
        <v/>
      </c>
      <c r="G4651" s="247" t="str">
        <f>IF(C4651=MAX($C$761:$C$2761),C4651,"")</f>
        <v/>
      </c>
      <c r="H4651" s="247">
        <f>_xlfn.NORM.DIST(B4651,$F$753,$F$754,0)</f>
        <v>6.2700170572078665E-212</v>
      </c>
      <c r="I4651" s="247" t="str">
        <f>IF(H4651=MAX($H$761:$H$2761),C4651,"")</f>
        <v/>
      </c>
      <c r="J4651" s="247"/>
      <c r="K4651" s="247"/>
      <c r="L4651" s="247"/>
      <c r="M4651" s="247"/>
      <c r="N4651" s="247"/>
      <c r="O4651" s="247"/>
      <c r="P4651" s="247"/>
      <c r="Q4651" s="247"/>
      <c r="R4651" s="247"/>
      <c r="AZ4651" s="259"/>
      <c r="BA4651" s="259">
        <f>BA4650+$BD$753</f>
        <v>24.927999999998299</v>
      </c>
      <c r="BB4651" s="274">
        <f t="shared" si="853"/>
        <v>7.8142520611250855E-4</v>
      </c>
      <c r="BC4651" s="259">
        <f t="shared" si="854"/>
        <v>2.0375841762022926E-6</v>
      </c>
      <c r="BD4651" s="259">
        <f t="shared" si="851"/>
        <v>2.0375841762022926E-6</v>
      </c>
      <c r="BE4651" s="254" t="str">
        <f t="shared" si="852"/>
        <v/>
      </c>
    </row>
    <row r="4652" spans="1:57" ht="20.100000000000001" customHeight="1" x14ac:dyDescent="0.25">
      <c r="A4652" s="247">
        <v>3874</v>
      </c>
      <c r="B4652" s="247">
        <f>$B$755+(A4652*$B$758)</f>
        <v>27633.70251528552</v>
      </c>
      <c r="C4652" s="247">
        <f>_xlfn.NORM.DIST($B4652,$B$752,$B$753,0)</f>
        <v>3.3286581738402619E-33</v>
      </c>
      <c r="D4652" s="247">
        <f>_xlfn.NORM.DIST($B4652,$B$752,$B$753,1)</f>
        <v>1</v>
      </c>
      <c r="E4652" s="247">
        <f>IF(OR(D4652&lt;$F$757,D4652&gt;$F$758),C4652,"")</f>
        <v>3.3286581738402619E-33</v>
      </c>
      <c r="F4652" s="247" t="str">
        <f>IF(AND(D4652&gt;$F$757,D4652&lt;$F$758),C4652,"")</f>
        <v/>
      </c>
      <c r="G4652" s="247" t="str">
        <f>IF(C4652=MAX($C$761:$C$2761),C4652,"")</f>
        <v/>
      </c>
      <c r="H4652" s="247">
        <f>_xlfn.NORM.DIST(B4652,$F$753,$F$754,0)</f>
        <v>7.0950504355158404E-212</v>
      </c>
      <c r="I4652" s="247" t="str">
        <f>IF(H4652=MAX($H$761:$H$2761),C4652,"")</f>
        <v/>
      </c>
      <c r="J4652" s="247"/>
      <c r="K4652" s="247"/>
      <c r="L4652" s="247"/>
      <c r="M4652" s="247"/>
      <c r="N4652" s="247"/>
      <c r="O4652" s="247"/>
      <c r="P4652" s="247"/>
      <c r="Q4652" s="247"/>
      <c r="R4652" s="247"/>
      <c r="AZ4652" s="259"/>
      <c r="BA4652" s="259">
        <f>BA4651+$BD$753</f>
        <v>24.934399999998298</v>
      </c>
      <c r="BB4652" s="274">
        <f t="shared" si="853"/>
        <v>7.7938762193630626E-4</v>
      </c>
      <c r="BC4652" s="259">
        <f t="shared" si="854"/>
        <v>2.0323780539295349E-6</v>
      </c>
      <c r="BD4652" s="259">
        <f t="shared" si="851"/>
        <v>2.0323780539295349E-6</v>
      </c>
      <c r="BE4652" s="254" t="str">
        <f t="shared" si="852"/>
        <v/>
      </c>
    </row>
    <row r="4653" spans="1:57" ht="20.100000000000001" customHeight="1" x14ac:dyDescent="0.25">
      <c r="A4653" s="247">
        <v>3875</v>
      </c>
      <c r="B4653" s="247">
        <f>$B$755+(A4653*$B$758)</f>
        <v>27643.317582270654</v>
      </c>
      <c r="C4653" s="247">
        <f>_xlfn.NORM.DIST($B4653,$B$752,$B$753,0)</f>
        <v>3.1790336659741685E-33</v>
      </c>
      <c r="D4653" s="247">
        <f>_xlfn.NORM.DIST($B4653,$B$752,$B$753,1)</f>
        <v>1</v>
      </c>
      <c r="E4653" s="247">
        <f>IF(OR(D4653&lt;$F$757,D4653&gt;$F$758),C4653,"")</f>
        <v>3.1790336659741685E-33</v>
      </c>
      <c r="F4653" s="247" t="str">
        <f>IF(AND(D4653&gt;$F$757,D4653&lt;$F$758),C4653,"")</f>
        <v/>
      </c>
      <c r="G4653" s="247" t="str">
        <f>IF(C4653=MAX($C$761:$C$2761),C4653,"")</f>
        <v/>
      </c>
      <c r="H4653" s="247">
        <f>_xlfn.NORM.DIST(B4653,$F$753,$F$754,0)</f>
        <v>8.0285164767198842E-212</v>
      </c>
      <c r="I4653" s="247" t="str">
        <f>IF(H4653=MAX($H$761:$H$2761),C4653,"")</f>
        <v/>
      </c>
      <c r="J4653" s="247"/>
      <c r="K4653" s="247"/>
      <c r="L4653" s="247"/>
      <c r="M4653" s="247"/>
      <c r="N4653" s="247"/>
      <c r="O4653" s="247"/>
      <c r="P4653" s="247"/>
      <c r="Q4653" s="247"/>
      <c r="R4653" s="247"/>
      <c r="AZ4653" s="259"/>
      <c r="BA4653" s="259">
        <f>BA4652+$BD$753</f>
        <v>24.940799999998298</v>
      </c>
      <c r="BB4653" s="274">
        <f t="shared" si="853"/>
        <v>7.7735524388237672E-4</v>
      </c>
      <c r="BC4653" s="259">
        <f t="shared" si="854"/>
        <v>2.0271848997441017E-6</v>
      </c>
      <c r="BD4653" s="259">
        <f t="shared" si="851"/>
        <v>2.0271848997441017E-6</v>
      </c>
      <c r="BE4653" s="254" t="str">
        <f t="shared" si="852"/>
        <v/>
      </c>
    </row>
    <row r="4654" spans="1:57" ht="20.100000000000001" customHeight="1" x14ac:dyDescent="0.25">
      <c r="A4654" s="247">
        <v>3876</v>
      </c>
      <c r="B4654" s="247">
        <f>$B$755+(A4654*$B$758)</f>
        <v>27652.932649255796</v>
      </c>
      <c r="C4654" s="247">
        <f>_xlfn.NORM.DIST($B4654,$B$752,$B$753,0)</f>
        <v>3.0360862614350203E-33</v>
      </c>
      <c r="D4654" s="247">
        <f>_xlfn.NORM.DIST($B4654,$B$752,$B$753,1)</f>
        <v>1</v>
      </c>
      <c r="E4654" s="247">
        <f>IF(OR(D4654&lt;$F$757,D4654&gt;$F$758),C4654,"")</f>
        <v>3.0360862614350203E-33</v>
      </c>
      <c r="F4654" s="247" t="str">
        <f>IF(AND(D4654&gt;$F$757,D4654&lt;$F$758),C4654,"")</f>
        <v/>
      </c>
      <c r="G4654" s="247" t="str">
        <f>IF(C4654=MAX($C$761:$C$2761),C4654,"")</f>
        <v/>
      </c>
      <c r="H4654" s="247">
        <f>_xlfn.NORM.DIST(B4654,$F$753,$F$754,0)</f>
        <v>9.0846493760407522E-212</v>
      </c>
      <c r="I4654" s="247" t="str">
        <f>IF(H4654=MAX($H$761:$H$2761),C4654,"")</f>
        <v/>
      </c>
      <c r="J4654" s="247"/>
      <c r="K4654" s="247"/>
      <c r="L4654" s="247"/>
      <c r="M4654" s="247"/>
      <c r="N4654" s="247"/>
      <c r="O4654" s="247"/>
      <c r="P4654" s="247"/>
      <c r="Q4654" s="247"/>
      <c r="R4654" s="247"/>
      <c r="AZ4654" s="259"/>
      <c r="BA4654" s="259">
        <f>BA4653+$BD$753</f>
        <v>24.947199999998297</v>
      </c>
      <c r="BB4654" s="274">
        <f t="shared" si="853"/>
        <v>7.7532805898263262E-4</v>
      </c>
      <c r="BC4654" s="259">
        <f t="shared" si="854"/>
        <v>2.0220046823859507E-6</v>
      </c>
      <c r="BD4654" s="259">
        <f t="shared" si="851"/>
        <v>2.0220046823859507E-6</v>
      </c>
      <c r="BE4654" s="254" t="str">
        <f t="shared" si="852"/>
        <v/>
      </c>
    </row>
    <row r="4655" spans="1:57" ht="20.100000000000001" customHeight="1" x14ac:dyDescent="0.25">
      <c r="A4655" s="248">
        <v>3877</v>
      </c>
      <c r="B4655" s="247">
        <f>$B$755+(A4655*$B$758)</f>
        <v>27662.54771624093</v>
      </c>
      <c r="C4655" s="247">
        <f>_xlfn.NORM.DIST($B4655,$B$752,$B$753,0)</f>
        <v>2.89952019118159E-33</v>
      </c>
      <c r="D4655" s="247">
        <f>_xlfn.NORM.DIST($B4655,$B$752,$B$753,1)</f>
        <v>1</v>
      </c>
      <c r="E4655" s="247">
        <f>IF(OR(D4655&lt;$F$757,D4655&gt;$F$758),C4655,"")</f>
        <v>2.89952019118159E-33</v>
      </c>
      <c r="F4655" s="247" t="str">
        <f>IF(AND(D4655&gt;$F$757,D4655&lt;$F$758),C4655,"")</f>
        <v/>
      </c>
      <c r="G4655" s="247" t="str">
        <f>IF(C4655=MAX($C$761:$C$2761),C4655,"")</f>
        <v/>
      </c>
      <c r="H4655" s="247">
        <f>_xlfn.NORM.DIST(B4655,$F$753,$F$754,0)</f>
        <v>1.0279549657997891E-211</v>
      </c>
      <c r="I4655" s="247" t="str">
        <f>IF(H4655=MAX($H$761:$H$2761),C4655,"")</f>
        <v/>
      </c>
      <c r="J4655" s="247"/>
      <c r="K4655" s="247"/>
      <c r="L4655" s="247"/>
      <c r="M4655" s="247"/>
      <c r="N4655" s="247"/>
      <c r="O4655" s="247"/>
      <c r="P4655" s="247"/>
      <c r="Q4655" s="247"/>
      <c r="R4655" s="247"/>
      <c r="AZ4655" s="259"/>
      <c r="BA4655" s="259">
        <f>BA4654+$BD$753</f>
        <v>24.953599999998296</v>
      </c>
      <c r="BB4655" s="274">
        <f t="shared" si="853"/>
        <v>7.7330605430024667E-4</v>
      </c>
      <c r="BC4655" s="259">
        <f t="shared" si="854"/>
        <v>2.0168373706729937E-6</v>
      </c>
      <c r="BD4655" s="259">
        <f t="shared" si="851"/>
        <v>2.0168373706729937E-6</v>
      </c>
      <c r="BE4655" s="254" t="str">
        <f t="shared" si="852"/>
        <v/>
      </c>
    </row>
    <row r="4656" spans="1:57" ht="20.100000000000001" customHeight="1" x14ac:dyDescent="0.25">
      <c r="A4656" s="247">
        <v>3878</v>
      </c>
      <c r="B4656" s="247">
        <f>$B$755+(A4656*$B$758)</f>
        <v>27672.162783226071</v>
      </c>
      <c r="C4656" s="247">
        <f>_xlfn.NORM.DIST($B4656,$B$752,$B$753,0)</f>
        <v>2.7690526884747587E-33</v>
      </c>
      <c r="D4656" s="247">
        <f>_xlfn.NORM.DIST($B4656,$B$752,$B$753,1)</f>
        <v>1</v>
      </c>
      <c r="E4656" s="247">
        <f>IF(OR(D4656&lt;$F$757,D4656&gt;$F$758),C4656,"")</f>
        <v>2.7690526884747587E-33</v>
      </c>
      <c r="F4656" s="247" t="str">
        <f>IF(AND(D4656&gt;$F$757,D4656&lt;$F$758),C4656,"")</f>
        <v/>
      </c>
      <c r="G4656" s="247" t="str">
        <f>IF(C4656=MAX($C$761:$C$2761),C4656,"")</f>
        <v/>
      </c>
      <c r="H4656" s="247">
        <f>_xlfn.NORM.DIST(B4656,$F$753,$F$754,0)</f>
        <v>1.1631428589549743E-211</v>
      </c>
      <c r="I4656" s="247" t="str">
        <f>IF(H4656=MAX($H$761:$H$2761),C4656,"")</f>
        <v/>
      </c>
      <c r="J4656" s="247"/>
      <c r="K4656" s="247"/>
      <c r="L4656" s="247"/>
      <c r="M4656" s="247"/>
      <c r="N4656" s="247"/>
      <c r="O4656" s="247"/>
      <c r="P4656" s="247"/>
      <c r="Q4656" s="247"/>
      <c r="R4656" s="247"/>
      <c r="AZ4656" s="259"/>
      <c r="BA4656" s="259">
        <f>BA4655+$BD$753</f>
        <v>24.959999999998296</v>
      </c>
      <c r="BB4656" s="274">
        <f t="shared" si="853"/>
        <v>7.7128921692957368E-4</v>
      </c>
      <c r="BC4656" s="259">
        <f t="shared" si="854"/>
        <v>2.0116829334880862E-6</v>
      </c>
      <c r="BD4656" s="259">
        <f t="shared" si="851"/>
        <v>2.0116829334880862E-6</v>
      </c>
      <c r="BE4656" s="254" t="str">
        <f t="shared" si="852"/>
        <v/>
      </c>
    </row>
    <row r="4657" spans="1:57" ht="20.100000000000001" customHeight="1" x14ac:dyDescent="0.25">
      <c r="A4657" s="247">
        <v>3879</v>
      </c>
      <c r="B4657" s="247">
        <f>$B$755+(A4657*$B$758)</f>
        <v>27681.777850211205</v>
      </c>
      <c r="C4657" s="247">
        <f>_xlfn.NORM.DIST($B4657,$B$752,$B$753,0)</f>
        <v>2.6444134217123671E-33</v>
      </c>
      <c r="D4657" s="247">
        <f>_xlfn.NORM.DIST($B4657,$B$752,$B$753,1)</f>
        <v>1</v>
      </c>
      <c r="E4657" s="247">
        <f>IF(OR(D4657&lt;$F$757,D4657&gt;$F$758),C4657,"")</f>
        <v>2.6444134217123671E-33</v>
      </c>
      <c r="F4657" s="247" t="str">
        <f>IF(AND(D4657&gt;$F$757,D4657&lt;$F$758),C4657,"")</f>
        <v/>
      </c>
      <c r="G4657" s="247" t="str">
        <f>IF(C4657=MAX($C$761:$C$2761),C4657,"")</f>
        <v/>
      </c>
      <c r="H4657" s="247">
        <f>_xlfn.NORM.DIST(B4657,$F$753,$F$754,0)</f>
        <v>1.3160884563046404E-211</v>
      </c>
      <c r="I4657" s="247" t="str">
        <f>IF(H4657=MAX($H$761:$H$2761),C4657,"")</f>
        <v/>
      </c>
      <c r="J4657" s="247"/>
      <c r="K4657" s="247"/>
      <c r="L4657" s="247"/>
      <c r="M4657" s="247"/>
      <c r="N4657" s="247"/>
      <c r="O4657" s="247"/>
      <c r="P4657" s="247"/>
      <c r="Q4657" s="247"/>
      <c r="R4657" s="247"/>
      <c r="AZ4657" s="259"/>
      <c r="BA4657" s="259">
        <f>BA4656+$BD$753</f>
        <v>24.966399999998295</v>
      </c>
      <c r="BB4657" s="274">
        <f t="shared" si="853"/>
        <v>7.6927753399608559E-4</v>
      </c>
      <c r="BC4657" s="259">
        <f t="shared" si="854"/>
        <v>2.0065413397922548E-6</v>
      </c>
      <c r="BD4657" s="259">
        <f t="shared" si="851"/>
        <v>2.0065413397922548E-6</v>
      </c>
      <c r="BE4657" s="254" t="str">
        <f t="shared" si="852"/>
        <v/>
      </c>
    </row>
    <row r="4658" spans="1:57" ht="20.100000000000001" customHeight="1" x14ac:dyDescent="0.25">
      <c r="A4658" s="247">
        <v>3880</v>
      </c>
      <c r="B4658" s="247">
        <f>$B$755+(A4658*$B$758)</f>
        <v>27691.392917196346</v>
      </c>
      <c r="C4658" s="247">
        <f>_xlfn.NORM.DIST($B4658,$B$752,$B$753,0)</f>
        <v>2.5253439518052027E-33</v>
      </c>
      <c r="D4658" s="247">
        <f>_xlfn.NORM.DIST($B4658,$B$752,$B$753,1)</f>
        <v>1</v>
      </c>
      <c r="E4658" s="247">
        <f>IF(OR(D4658&lt;$F$757,D4658&gt;$F$758),C4658,"")</f>
        <v>2.5253439518052027E-33</v>
      </c>
      <c r="F4658" s="247" t="str">
        <f>IF(AND(D4658&gt;$F$757,D4658&lt;$F$758),C4658,"")</f>
        <v/>
      </c>
      <c r="G4658" s="247" t="str">
        <f>IF(C4658=MAX($C$761:$C$2761),C4658,"")</f>
        <v/>
      </c>
      <c r="H4658" s="247">
        <f>_xlfn.NORM.DIST(B4658,$F$753,$F$754,0)</f>
        <v>1.4891215625698629E-211</v>
      </c>
      <c r="I4658" s="247" t="str">
        <f>IF(H4658=MAX($H$761:$H$2761),C4658,"")</f>
        <v/>
      </c>
      <c r="J4658" s="247"/>
      <c r="K4658" s="247"/>
      <c r="L4658" s="247"/>
      <c r="M4658" s="247"/>
      <c r="N4658" s="247"/>
      <c r="O4658" s="247"/>
      <c r="P4658" s="247"/>
      <c r="Q4658" s="247"/>
      <c r="R4658" s="247"/>
      <c r="AZ4658" s="259"/>
      <c r="BA4658" s="259">
        <f>BA4657+$BD$753</f>
        <v>24.972799999998294</v>
      </c>
      <c r="BB4658" s="274">
        <f t="shared" si="853"/>
        <v>7.6727099265629334E-4</v>
      </c>
      <c r="BC4658" s="259">
        <f t="shared" si="854"/>
        <v>2.0014125586153729E-6</v>
      </c>
      <c r="BD4658" s="259">
        <f t="shared" si="851"/>
        <v>2.0014125586153729E-6</v>
      </c>
      <c r="BE4658" s="254" t="str">
        <f t="shared" si="852"/>
        <v/>
      </c>
    </row>
    <row r="4659" spans="1:57" ht="20.100000000000001" customHeight="1" x14ac:dyDescent="0.25">
      <c r="A4659" s="247">
        <v>3881</v>
      </c>
      <c r="B4659" s="247">
        <f>$B$755+(A4659*$B$758)</f>
        <v>27701.00798418148</v>
      </c>
      <c r="C4659" s="247">
        <f>_xlfn.NORM.DIST($B4659,$B$752,$B$753,0)</f>
        <v>2.4115972130458428E-33</v>
      </c>
      <c r="D4659" s="247">
        <f>_xlfn.NORM.DIST($B4659,$B$752,$B$753,1)</f>
        <v>1</v>
      </c>
      <c r="E4659" s="247">
        <f>IF(OR(D4659&lt;$F$757,D4659&gt;$F$758),C4659,"")</f>
        <v>2.4115972130458428E-33</v>
      </c>
      <c r="F4659" s="247" t="str">
        <f>IF(AND(D4659&gt;$F$757,D4659&lt;$F$758),C4659,"")</f>
        <v/>
      </c>
      <c r="G4659" s="247" t="str">
        <f>IF(C4659=MAX($C$761:$C$2761),C4659,"")</f>
        <v/>
      </c>
      <c r="H4659" s="247">
        <f>_xlfn.NORM.DIST(B4659,$F$753,$F$754,0)</f>
        <v>1.6848772877255607E-211</v>
      </c>
      <c r="I4659" s="247" t="str">
        <f>IF(H4659=MAX($H$761:$H$2761),C4659,"")</f>
        <v/>
      </c>
      <c r="J4659" s="247"/>
      <c r="K4659" s="247"/>
      <c r="L4659" s="247"/>
      <c r="M4659" s="247"/>
      <c r="N4659" s="247"/>
      <c r="O4659" s="247"/>
      <c r="P4659" s="247"/>
      <c r="Q4659" s="247"/>
      <c r="R4659" s="247"/>
      <c r="AZ4659" s="259"/>
      <c r="BA4659" s="259">
        <f>BA4658+$BD$753</f>
        <v>24.979199999998293</v>
      </c>
      <c r="BB4659" s="274">
        <f t="shared" si="853"/>
        <v>7.6526958009767796E-4</v>
      </c>
      <c r="BC4659" s="259">
        <f t="shared" si="854"/>
        <v>1.9962965590585458E-6</v>
      </c>
      <c r="BD4659" s="259">
        <f t="shared" si="851"/>
        <v>1.9962965590585458E-6</v>
      </c>
      <c r="BE4659" s="254" t="str">
        <f t="shared" si="852"/>
        <v/>
      </c>
    </row>
    <row r="4660" spans="1:57" ht="20.100000000000001" customHeight="1" x14ac:dyDescent="0.25">
      <c r="A4660" s="247">
        <v>3882</v>
      </c>
      <c r="B4660" s="247">
        <f>$B$755+(A4660*$B$758)</f>
        <v>27710.623051166622</v>
      </c>
      <c r="C4660" s="247">
        <f>_xlfn.NORM.DIST($B4660,$B$752,$B$753,0)</f>
        <v>2.3029370164564365E-33</v>
      </c>
      <c r="D4660" s="247">
        <f>_xlfn.NORM.DIST($B4660,$B$752,$B$753,1)</f>
        <v>1</v>
      </c>
      <c r="E4660" s="247">
        <f>IF(OR(D4660&lt;$F$757,D4660&gt;$F$758),C4660,"")</f>
        <v>2.3029370164564365E-33</v>
      </c>
      <c r="F4660" s="247" t="str">
        <f>IF(AND(D4660&gt;$F$757,D4660&lt;$F$758),C4660,"")</f>
        <v/>
      </c>
      <c r="G4660" s="247" t="str">
        <f>IF(C4660=MAX($C$761:$C$2761),C4660,"")</f>
        <v/>
      </c>
      <c r="H4660" s="247">
        <f>_xlfn.NORM.DIST(B4660,$F$753,$F$754,0)</f>
        <v>1.9063360073667481E-211</v>
      </c>
      <c r="I4660" s="247" t="str">
        <f>IF(H4660=MAX($H$761:$H$2761),C4660,"")</f>
        <v/>
      </c>
      <c r="J4660" s="247"/>
      <c r="K4660" s="247"/>
      <c r="L4660" s="247"/>
      <c r="M4660" s="247"/>
      <c r="N4660" s="247"/>
      <c r="O4660" s="247"/>
      <c r="P4660" s="247"/>
      <c r="Q4660" s="247"/>
      <c r="R4660" s="247"/>
      <c r="AZ4660" s="259"/>
      <c r="BA4660" s="259">
        <f>BA4659+$BD$753</f>
        <v>24.985599999998293</v>
      </c>
      <c r="BB4660" s="274">
        <f t="shared" si="853"/>
        <v>7.6327328353861942E-4</v>
      </c>
      <c r="BC4660" s="259">
        <f t="shared" si="854"/>
        <v>1.9911933102920512E-6</v>
      </c>
      <c r="BD4660" s="259">
        <f t="shared" ref="BD4660:BD4723" si="855">IF(BB4660&lt;(1-$AZ$760),BC4660,"")</f>
        <v>1.9911933102920512E-6</v>
      </c>
      <c r="BE4660" s="254" t="str">
        <f t="shared" ref="BE4660:BE4723" si="856">IF(BB4660&lt;(1-$AZ$766),BC4660,"")</f>
        <v/>
      </c>
    </row>
    <row r="4661" spans="1:57" ht="20.100000000000001" customHeight="1" x14ac:dyDescent="0.25">
      <c r="A4661" s="248">
        <v>3883</v>
      </c>
      <c r="B4661" s="247">
        <f>$B$755+(A4661*$B$758)</f>
        <v>27720.238118151756</v>
      </c>
      <c r="C4661" s="247">
        <f>_xlfn.NORM.DIST($B4661,$B$752,$B$753,0)</f>
        <v>2.1991375746548606E-33</v>
      </c>
      <c r="D4661" s="247">
        <f>_xlfn.NORM.DIST($B4661,$B$752,$B$753,1)</f>
        <v>1</v>
      </c>
      <c r="E4661" s="247">
        <f>IF(OR(D4661&lt;$F$757,D4661&gt;$F$758),C4661,"")</f>
        <v>2.1991375746548606E-33</v>
      </c>
      <c r="F4661" s="247" t="str">
        <f>IF(AND(D4661&gt;$F$757,D4661&lt;$F$758),C4661,"")</f>
        <v/>
      </c>
      <c r="G4661" s="247" t="str">
        <f>IF(C4661=MAX($C$761:$C$2761),C4661,"")</f>
        <v/>
      </c>
      <c r="H4661" s="247">
        <f>_xlfn.NORM.DIST(B4661,$F$753,$F$754,0)</f>
        <v>2.1568685470752615E-211</v>
      </c>
      <c r="I4661" s="247" t="str">
        <f>IF(H4661=MAX($H$761:$H$2761),C4661,"")</f>
        <v/>
      </c>
      <c r="J4661" s="247"/>
      <c r="K4661" s="247"/>
      <c r="L4661" s="247"/>
      <c r="M4661" s="247"/>
      <c r="N4661" s="247"/>
      <c r="O4661" s="247"/>
      <c r="P4661" s="247"/>
      <c r="Q4661" s="247"/>
      <c r="R4661" s="247"/>
      <c r="AZ4661" s="259"/>
      <c r="BA4661" s="259">
        <f>BA4660+$BD$753</f>
        <v>24.991999999998292</v>
      </c>
      <c r="BB4661" s="274">
        <f t="shared" ref="BB4661:BB4724" si="857">_xlfn.CHISQ.DIST.RT(BA4661,7)</f>
        <v>7.6128209022832737E-4</v>
      </c>
      <c r="BC4661" s="259">
        <f t="shared" ref="BC4661:BC4724" si="858">BB4661-BB4662</f>
        <v>1.986102781564446E-6</v>
      </c>
      <c r="BD4661" s="259">
        <f t="shared" si="855"/>
        <v>1.986102781564446E-6</v>
      </c>
      <c r="BE4661" s="254" t="str">
        <f t="shared" si="856"/>
        <v/>
      </c>
    </row>
    <row r="4662" spans="1:57" ht="20.100000000000001" customHeight="1" x14ac:dyDescent="0.25">
      <c r="A4662" s="247">
        <v>3884</v>
      </c>
      <c r="B4662" s="247">
        <f>$B$755+(A4662*$B$758)</f>
        <v>27729.853185136897</v>
      </c>
      <c r="C4662" s="247">
        <f>_xlfn.NORM.DIST($B4662,$B$752,$B$753,0)</f>
        <v>2.0999830473097109E-33</v>
      </c>
      <c r="D4662" s="247">
        <f>_xlfn.NORM.DIST($B4662,$B$752,$B$753,1)</f>
        <v>1</v>
      </c>
      <c r="E4662" s="247">
        <f>IF(OR(D4662&lt;$F$757,D4662&gt;$F$758),C4662,"")</f>
        <v>2.0999830473097109E-33</v>
      </c>
      <c r="F4662" s="247" t="str">
        <f>IF(AND(D4662&gt;$F$757,D4662&lt;$F$758),C4662,"")</f>
        <v/>
      </c>
      <c r="G4662" s="247" t="str">
        <f>IF(C4662=MAX($C$761:$C$2761),C4662,"")</f>
        <v/>
      </c>
      <c r="H4662" s="247">
        <f>_xlfn.NORM.DIST(B4662,$F$753,$F$754,0)</f>
        <v>2.4402872728993323E-211</v>
      </c>
      <c r="I4662" s="247" t="str">
        <f>IF(H4662=MAX($H$761:$H$2761),C4662,"")</f>
        <v/>
      </c>
      <c r="J4662" s="247"/>
      <c r="K4662" s="247"/>
      <c r="L4662" s="247"/>
      <c r="M4662" s="247"/>
      <c r="N4662" s="247"/>
      <c r="O4662" s="247"/>
      <c r="P4662" s="247"/>
      <c r="Q4662" s="247"/>
      <c r="R4662" s="247"/>
      <c r="AZ4662" s="259"/>
      <c r="BA4662" s="259">
        <f>BA4661+$BD$753</f>
        <v>24.998399999998291</v>
      </c>
      <c r="BB4662" s="274">
        <f t="shared" si="857"/>
        <v>7.5929598744676292E-4</v>
      </c>
      <c r="BC4662" s="259">
        <f t="shared" si="858"/>
        <v>1.9810249421851108E-6</v>
      </c>
      <c r="BD4662" s="259">
        <f t="shared" si="855"/>
        <v>1.9810249421851108E-6</v>
      </c>
      <c r="BE4662" s="254" t="str">
        <f t="shared" si="856"/>
        <v/>
      </c>
    </row>
    <row r="4663" spans="1:57" ht="20.100000000000001" customHeight="1" x14ac:dyDescent="0.25">
      <c r="A4663" s="247">
        <v>3885</v>
      </c>
      <c r="B4663" s="247">
        <f>$B$755+(A4663*$B$758)</f>
        <v>27739.468252122031</v>
      </c>
      <c r="C4663" s="247">
        <f>_xlfn.NORM.DIST($B4663,$B$752,$B$753,0)</f>
        <v>2.005267106303798E-33</v>
      </c>
      <c r="D4663" s="247">
        <f>_xlfn.NORM.DIST($B4663,$B$752,$B$753,1)</f>
        <v>1</v>
      </c>
      <c r="E4663" s="247">
        <f>IF(OR(D4663&lt;$F$757,D4663&gt;$F$758),C4663,"")</f>
        <v>2.005267106303798E-33</v>
      </c>
      <c r="F4663" s="247" t="str">
        <f>IF(AND(D4663&gt;$F$757,D4663&lt;$F$758),C4663,"")</f>
        <v/>
      </c>
      <c r="G4663" s="247" t="str">
        <f>IF(C4663=MAX($C$761:$C$2761),C4663,"")</f>
        <v/>
      </c>
      <c r="H4663" s="247">
        <f>_xlfn.NORM.DIST(B4663,$F$753,$F$754,0)</f>
        <v>2.7609038590140065E-211</v>
      </c>
      <c r="I4663" s="247" t="str">
        <f>IF(H4663=MAX($H$761:$H$2761),C4663,"")</f>
        <v/>
      </c>
      <c r="J4663" s="247"/>
      <c r="K4663" s="247"/>
      <c r="L4663" s="247"/>
      <c r="M4663" s="247"/>
      <c r="N4663" s="247"/>
      <c r="O4663" s="247"/>
      <c r="P4663" s="247"/>
      <c r="Q4663" s="247"/>
      <c r="R4663" s="247"/>
      <c r="AZ4663" s="259"/>
      <c r="BA4663" s="259">
        <f>BA4662+$BD$753</f>
        <v>25.004799999998291</v>
      </c>
      <c r="BB4663" s="274">
        <f t="shared" si="857"/>
        <v>7.5731496250457781E-4</v>
      </c>
      <c r="BC4663" s="259">
        <f t="shared" si="858"/>
        <v>1.9759597615450668E-6</v>
      </c>
      <c r="BD4663" s="259">
        <f t="shared" si="855"/>
        <v>1.9759597615450668E-6</v>
      </c>
      <c r="BE4663" s="254" t="str">
        <f t="shared" si="856"/>
        <v/>
      </c>
    </row>
    <row r="4664" spans="1:57" ht="20.100000000000001" customHeight="1" x14ac:dyDescent="0.25">
      <c r="A4664" s="247">
        <v>3886</v>
      </c>
      <c r="B4664" s="247">
        <f>$B$755+(A4664*$B$758)</f>
        <v>27749.083319107172</v>
      </c>
      <c r="C4664" s="247">
        <f>_xlfn.NORM.DIST($B4664,$B$752,$B$753,0)</f>
        <v>1.9147925197544203E-33</v>
      </c>
      <c r="D4664" s="247">
        <f>_xlfn.NORM.DIST($B4664,$B$752,$B$753,1)</f>
        <v>1</v>
      </c>
      <c r="E4664" s="247">
        <f>IF(OR(D4664&lt;$F$757,D4664&gt;$F$758),C4664,"")</f>
        <v>1.9147925197544203E-33</v>
      </c>
      <c r="F4664" s="247" t="str">
        <f>IF(AND(D4664&gt;$F$757,D4664&lt;$F$758),C4664,"")</f>
        <v/>
      </c>
      <c r="G4664" s="247" t="str">
        <f>IF(C4664=MAX($C$761:$C$2761),C4664,"")</f>
        <v/>
      </c>
      <c r="H4664" s="247">
        <f>_xlfn.NORM.DIST(B4664,$F$753,$F$754,0)</f>
        <v>3.1235946041699529E-211</v>
      </c>
      <c r="I4664" s="247" t="str">
        <f>IF(H4664=MAX($H$761:$H$2761),C4664,"")</f>
        <v/>
      </c>
      <c r="J4664" s="247"/>
      <c r="K4664" s="247"/>
      <c r="L4664" s="247"/>
      <c r="M4664" s="247"/>
      <c r="N4664" s="247"/>
      <c r="O4664" s="247"/>
      <c r="P4664" s="247"/>
      <c r="Q4664" s="247"/>
      <c r="R4664" s="247"/>
      <c r="AZ4664" s="259"/>
      <c r="BA4664" s="259">
        <f>BA4663+$BD$753</f>
        <v>25.01119999999829</v>
      </c>
      <c r="BB4664" s="274">
        <f t="shared" si="857"/>
        <v>7.5533900274303274E-4</v>
      </c>
      <c r="BC4664" s="259">
        <f t="shared" si="858"/>
        <v>1.9709072090937736E-6</v>
      </c>
      <c r="BD4664" s="259">
        <f t="shared" si="855"/>
        <v>1.9709072090937736E-6</v>
      </c>
      <c r="BE4664" s="254" t="str">
        <f t="shared" si="856"/>
        <v/>
      </c>
    </row>
    <row r="4665" spans="1:57" ht="20.100000000000001" customHeight="1" x14ac:dyDescent="0.25">
      <c r="A4665" s="247">
        <v>3887</v>
      </c>
      <c r="B4665" s="247">
        <f>$B$755+(A4665*$B$758)</f>
        <v>27758.698386092306</v>
      </c>
      <c r="C4665" s="247">
        <f>_xlfn.NORM.DIST($B4665,$B$752,$B$753,0)</f>
        <v>1.8283707540830868E-33</v>
      </c>
      <c r="D4665" s="247">
        <f>_xlfn.NORM.DIST($B4665,$B$752,$B$753,1)</f>
        <v>1</v>
      </c>
      <c r="E4665" s="247">
        <f>IF(OR(D4665&lt;$F$757,D4665&gt;$F$758),C4665,"")</f>
        <v>1.8283707540830868E-33</v>
      </c>
      <c r="F4665" s="247" t="str">
        <f>IF(AND(D4665&gt;$F$757,D4665&lt;$F$758),C4665,"")</f>
        <v/>
      </c>
      <c r="G4665" s="247" t="str">
        <f>IF(C4665=MAX($C$761:$C$2761),C4665,"")</f>
        <v/>
      </c>
      <c r="H4665" s="247">
        <f>_xlfn.NORM.DIST(B4665,$F$753,$F$754,0)</f>
        <v>3.5338742821849102E-211</v>
      </c>
      <c r="I4665" s="247" t="str">
        <f>IF(H4665=MAX($H$761:$H$2761),C4665,"")</f>
        <v/>
      </c>
      <c r="J4665" s="247"/>
      <c r="K4665" s="247"/>
      <c r="L4665" s="247"/>
      <c r="M4665" s="247"/>
      <c r="N4665" s="247"/>
      <c r="O4665" s="247"/>
      <c r="P4665" s="247"/>
      <c r="Q4665" s="247"/>
      <c r="R4665" s="247"/>
      <c r="AZ4665" s="259"/>
      <c r="BA4665" s="259">
        <f>BA4664+$BD$753</f>
        <v>25.017599999998289</v>
      </c>
      <c r="BB4665" s="274">
        <f t="shared" si="857"/>
        <v>7.5336809553393897E-4</v>
      </c>
      <c r="BC4665" s="259">
        <f t="shared" si="858"/>
        <v>1.9658672543653669E-6</v>
      </c>
      <c r="BD4665" s="259">
        <f t="shared" si="855"/>
        <v>1.9658672543653669E-6</v>
      </c>
      <c r="BE4665" s="254" t="str">
        <f t="shared" si="856"/>
        <v/>
      </c>
    </row>
    <row r="4666" spans="1:57" ht="20.100000000000001" customHeight="1" x14ac:dyDescent="0.25">
      <c r="A4666" s="247">
        <v>3888</v>
      </c>
      <c r="B4666" s="247">
        <f>$B$755+(A4666*$B$758)</f>
        <v>27768.313453077448</v>
      </c>
      <c r="C4666" s="247">
        <f>_xlfn.NORM.DIST($B4666,$B$752,$B$753,0)</f>
        <v>1.7458215933541743E-33</v>
      </c>
      <c r="D4666" s="247">
        <f>_xlfn.NORM.DIST($B4666,$B$752,$B$753,1)</f>
        <v>1</v>
      </c>
      <c r="E4666" s="247">
        <f>IF(OR(D4666&lt;$F$757,D4666&gt;$F$758),C4666,"")</f>
        <v>1.7458215933541743E-33</v>
      </c>
      <c r="F4666" s="247" t="str">
        <f>IF(AND(D4666&gt;$F$757,D4666&lt;$F$758),C4666,"")</f>
        <v/>
      </c>
      <c r="G4666" s="247" t="str">
        <f>IF(C4666=MAX($C$761:$C$2761),C4666,"")</f>
        <v/>
      </c>
      <c r="H4666" s="247">
        <f>_xlfn.NORM.DIST(B4666,$F$753,$F$754,0)</f>
        <v>3.9979796401677307E-211</v>
      </c>
      <c r="I4666" s="247" t="str">
        <f>IF(H4666=MAX($H$761:$H$2761),C4666,"")</f>
        <v/>
      </c>
      <c r="J4666" s="247"/>
      <c r="K4666" s="247"/>
      <c r="L4666" s="247"/>
      <c r="M4666" s="247"/>
      <c r="N4666" s="247"/>
      <c r="O4666" s="247"/>
      <c r="P4666" s="247"/>
      <c r="Q4666" s="247"/>
      <c r="R4666" s="247"/>
      <c r="AZ4666" s="259"/>
      <c r="BA4666" s="259">
        <f>BA4665+$BD$753</f>
        <v>25.023999999998289</v>
      </c>
      <c r="BB4666" s="274">
        <f t="shared" si="857"/>
        <v>7.514022282795736E-4</v>
      </c>
      <c r="BC4666" s="259">
        <f t="shared" si="858"/>
        <v>1.9608398669511201E-6</v>
      </c>
      <c r="BD4666" s="259">
        <f t="shared" si="855"/>
        <v>1.9608398669511201E-6</v>
      </c>
      <c r="BE4666" s="254" t="str">
        <f t="shared" si="856"/>
        <v/>
      </c>
    </row>
    <row r="4667" spans="1:57" ht="20.100000000000001" customHeight="1" x14ac:dyDescent="0.25">
      <c r="A4667" s="247">
        <v>3889</v>
      </c>
      <c r="B4667" s="247">
        <f>$B$755+(A4667*$B$758)</f>
        <v>27777.928520062582</v>
      </c>
      <c r="C4667" s="247">
        <f>_xlfn.NORM.DIST($B4667,$B$752,$B$753,0)</f>
        <v>1.6669727751425169E-33</v>
      </c>
      <c r="D4667" s="247">
        <f>_xlfn.NORM.DIST($B4667,$B$752,$B$753,1)</f>
        <v>1</v>
      </c>
      <c r="E4667" s="247">
        <f>IF(OR(D4667&lt;$F$757,D4667&gt;$F$758),C4667,"")</f>
        <v>1.6669727751425169E-33</v>
      </c>
      <c r="F4667" s="247" t="str">
        <f>IF(AND(D4667&gt;$F$757,D4667&lt;$F$758),C4667,"")</f>
        <v/>
      </c>
      <c r="G4667" s="247" t="str">
        <f>IF(C4667=MAX($C$761:$C$2761),C4667,"")</f>
        <v/>
      </c>
      <c r="H4667" s="247">
        <f>_xlfn.NORM.DIST(B4667,$F$753,$F$754,0)</f>
        <v>4.5229638033125232E-211</v>
      </c>
      <c r="I4667" s="247" t="str">
        <f>IF(H4667=MAX($H$761:$H$2761),C4667,"")</f>
        <v/>
      </c>
      <c r="J4667" s="247"/>
      <c r="K4667" s="247"/>
      <c r="L4667" s="247"/>
      <c r="M4667" s="247"/>
      <c r="N4667" s="247"/>
      <c r="O4667" s="247"/>
      <c r="P4667" s="247"/>
      <c r="Q4667" s="247"/>
      <c r="R4667" s="247"/>
      <c r="AZ4667" s="259"/>
      <c r="BA4667" s="259">
        <f>BA4666+$BD$753</f>
        <v>25.030399999998288</v>
      </c>
      <c r="BB4667" s="274">
        <f t="shared" si="857"/>
        <v>7.4944138841262248E-4</v>
      </c>
      <c r="BC4667" s="259">
        <f t="shared" si="858"/>
        <v>1.9558250165212362E-6</v>
      </c>
      <c r="BD4667" s="259">
        <f t="shared" si="855"/>
        <v>1.9558250165212362E-6</v>
      </c>
      <c r="BE4667" s="254" t="str">
        <f t="shared" si="856"/>
        <v/>
      </c>
    </row>
    <row r="4668" spans="1:57" ht="20.100000000000001" customHeight="1" x14ac:dyDescent="0.25">
      <c r="A4668" s="248">
        <v>3890</v>
      </c>
      <c r="B4668" s="247">
        <f>$B$755+(A4668*$B$758)</f>
        <v>27787.543587047723</v>
      </c>
      <c r="C4668" s="247">
        <f>_xlfn.NORM.DIST($B4668,$B$752,$B$753,0)</f>
        <v>1.5916596422155541E-33</v>
      </c>
      <c r="D4668" s="247">
        <f>_xlfn.NORM.DIST($B4668,$B$752,$B$753,1)</f>
        <v>1</v>
      </c>
      <c r="E4668" s="247">
        <f>IF(OR(D4668&lt;$F$757,D4668&gt;$F$758),C4668,"")</f>
        <v>1.5916596422155541E-33</v>
      </c>
      <c r="F4668" s="247" t="str">
        <f>IF(AND(D4668&gt;$F$757,D4668&lt;$F$758),C4668,"")</f>
        <v/>
      </c>
      <c r="G4668" s="247" t="str">
        <f>IF(C4668=MAX($C$761:$C$2761),C4668,"")</f>
        <v/>
      </c>
      <c r="H4668" s="247">
        <f>_xlfn.NORM.DIST(B4668,$F$753,$F$754,0)</f>
        <v>5.1168030091847381E-211</v>
      </c>
      <c r="I4668" s="247" t="str">
        <f>IF(H4668=MAX($H$761:$H$2761),C4668,"")</f>
        <v/>
      </c>
      <c r="J4668" s="247"/>
      <c r="K4668" s="247"/>
      <c r="L4668" s="247"/>
      <c r="M4668" s="247"/>
      <c r="N4668" s="247"/>
      <c r="O4668" s="247"/>
      <c r="P4668" s="247"/>
      <c r="Q4668" s="247"/>
      <c r="R4668" s="247"/>
      <c r="AZ4668" s="259"/>
      <c r="BA4668" s="259">
        <f>BA4667+$BD$753</f>
        <v>25.036799999998287</v>
      </c>
      <c r="BB4668" s="274">
        <f t="shared" si="857"/>
        <v>7.4748556339610125E-4</v>
      </c>
      <c r="BC4668" s="259">
        <f t="shared" si="858"/>
        <v>1.9508226728122717E-6</v>
      </c>
      <c r="BD4668" s="259">
        <f t="shared" si="855"/>
        <v>1.9508226728122717E-6</v>
      </c>
      <c r="BE4668" s="254" t="str">
        <f t="shared" si="856"/>
        <v/>
      </c>
    </row>
    <row r="4669" spans="1:57" ht="20.100000000000001" customHeight="1" x14ac:dyDescent="0.25">
      <c r="A4669" s="247">
        <v>3891</v>
      </c>
      <c r="B4669" s="247">
        <f>$B$755+(A4669*$B$758)</f>
        <v>27797.158654032857</v>
      </c>
      <c r="C4669" s="247">
        <f>_xlfn.NORM.DIST($B4669,$B$752,$B$753,0)</f>
        <v>1.519724809350188E-33</v>
      </c>
      <c r="D4669" s="247">
        <f>_xlfn.NORM.DIST($B4669,$B$752,$B$753,1)</f>
        <v>1</v>
      </c>
      <c r="E4669" s="247">
        <f>IF(OR(D4669&lt;$F$757,D4669&gt;$F$758),C4669,"")</f>
        <v>1.519724809350188E-33</v>
      </c>
      <c r="F4669" s="247" t="str">
        <f>IF(AND(D4669&gt;$F$757,D4669&lt;$F$758),C4669,"")</f>
        <v/>
      </c>
      <c r="G4669" s="247" t="str">
        <f>IF(C4669=MAX($C$761:$C$2761),C4669,"")</f>
        <v/>
      </c>
      <c r="H4669" s="247">
        <f>_xlfn.NORM.DIST(B4669,$F$753,$F$754,0)</f>
        <v>5.7885172797996209E-211</v>
      </c>
      <c r="I4669" s="247" t="str">
        <f>IF(H4669=MAX($H$761:$H$2761),C4669,"")</f>
        <v/>
      </c>
      <c r="J4669" s="247"/>
      <c r="K4669" s="247"/>
      <c r="L4669" s="247"/>
      <c r="M4669" s="247"/>
      <c r="N4669" s="247"/>
      <c r="O4669" s="247"/>
      <c r="P4669" s="247"/>
      <c r="Q4669" s="247"/>
      <c r="R4669" s="247"/>
      <c r="AZ4669" s="259"/>
      <c r="BA4669" s="259">
        <f>BA4668+$BD$753</f>
        <v>25.043199999998286</v>
      </c>
      <c r="BB4669" s="274">
        <f t="shared" si="857"/>
        <v>7.4553474072328897E-4</v>
      </c>
      <c r="BC4669" s="259">
        <f t="shared" si="858"/>
        <v>1.9458328056302801E-6</v>
      </c>
      <c r="BD4669" s="259">
        <f t="shared" si="855"/>
        <v>1.9458328056302801E-6</v>
      </c>
      <c r="BE4669" s="254" t="str">
        <f t="shared" si="856"/>
        <v/>
      </c>
    </row>
    <row r="4670" spans="1:57" ht="20.100000000000001" customHeight="1" x14ac:dyDescent="0.25">
      <c r="A4670" s="247">
        <v>3892</v>
      </c>
      <c r="B4670" s="247">
        <f>$B$755+(A4670*$B$758)</f>
        <v>27806.773721017991</v>
      </c>
      <c r="C4670" s="247">
        <f>_xlfn.NORM.DIST($B4670,$B$752,$B$753,0)</f>
        <v>1.4510178446312407E-33</v>
      </c>
      <c r="D4670" s="247">
        <f>_xlfn.NORM.DIST($B4670,$B$752,$B$753,1)</f>
        <v>1</v>
      </c>
      <c r="E4670" s="247">
        <f>IF(OR(D4670&lt;$F$757,D4670&gt;$F$758),C4670,"")</f>
        <v>1.4510178446312407E-33</v>
      </c>
      <c r="F4670" s="247" t="str">
        <f>IF(AND(D4670&gt;$F$757,D4670&lt;$F$758),C4670,"")</f>
        <v/>
      </c>
      <c r="G4670" s="247" t="str">
        <f>IF(C4670=MAX($C$761:$C$2761),C4670,"")</f>
        <v/>
      </c>
      <c r="H4670" s="247">
        <f>_xlfn.NORM.DIST(B4670,$F$753,$F$754,0)</f>
        <v>6.548306849368202E-211</v>
      </c>
      <c r="I4670" s="247" t="str">
        <f>IF(H4670=MAX($H$761:$H$2761),C4670,"")</f>
        <v/>
      </c>
      <c r="J4670" s="247"/>
      <c r="K4670" s="247"/>
      <c r="L4670" s="247"/>
      <c r="M4670" s="247"/>
      <c r="N4670" s="247"/>
      <c r="O4670" s="247"/>
      <c r="P4670" s="247"/>
      <c r="Q4670" s="247"/>
      <c r="R4670" s="247"/>
      <c r="AZ4670" s="259"/>
      <c r="BA4670" s="259">
        <f>BA4669+$BD$753</f>
        <v>25.049599999998286</v>
      </c>
      <c r="BB4670" s="274">
        <f t="shared" si="857"/>
        <v>7.4358890791765869E-4</v>
      </c>
      <c r="BC4670" s="259">
        <f t="shared" si="858"/>
        <v>1.940855384854499E-6</v>
      </c>
      <c r="BD4670" s="259">
        <f t="shared" si="855"/>
        <v>1.940855384854499E-6</v>
      </c>
      <c r="BE4670" s="254" t="str">
        <f t="shared" si="856"/>
        <v/>
      </c>
    </row>
    <row r="4671" spans="1:57" ht="20.100000000000001" customHeight="1" x14ac:dyDescent="0.25">
      <c r="A4671" s="247">
        <v>3893</v>
      </c>
      <c r="B4671" s="247">
        <f>$B$755+(A4671*$B$758)</f>
        <v>27816.388788003133</v>
      </c>
      <c r="C4671" s="247">
        <f>_xlfn.NORM.DIST($B4671,$B$752,$B$753,0)</f>
        <v>1.3853949646076666E-33</v>
      </c>
      <c r="D4671" s="247">
        <f>_xlfn.NORM.DIST($B4671,$B$752,$B$753,1)</f>
        <v>1</v>
      </c>
      <c r="E4671" s="247">
        <f>IF(OR(D4671&lt;$F$757,D4671&gt;$F$758),C4671,"")</f>
        <v>1.3853949646076666E-33</v>
      </c>
      <c r="F4671" s="247" t="str">
        <f>IF(AND(D4671&gt;$F$757,D4671&lt;$F$758),C4671,"")</f>
        <v/>
      </c>
      <c r="G4671" s="247" t="str">
        <f>IF(C4671=MAX($C$761:$C$2761),C4671,"")</f>
        <v/>
      </c>
      <c r="H4671" s="247">
        <f>_xlfn.NORM.DIST(B4671,$F$753,$F$754,0)</f>
        <v>7.4077064023722129E-211</v>
      </c>
      <c r="I4671" s="247" t="str">
        <f>IF(H4671=MAX($H$761:$H$2761),C4671,"")</f>
        <v/>
      </c>
      <c r="J4671" s="247"/>
      <c r="K4671" s="247"/>
      <c r="L4671" s="247"/>
      <c r="M4671" s="247"/>
      <c r="N4671" s="247"/>
      <c r="O4671" s="247"/>
      <c r="P4671" s="247"/>
      <c r="Q4671" s="247"/>
      <c r="R4671" s="247"/>
      <c r="AZ4671" s="259"/>
      <c r="BA4671" s="259">
        <f>BA4670+$BD$753</f>
        <v>25.055999999998285</v>
      </c>
      <c r="BB4671" s="274">
        <f t="shared" si="857"/>
        <v>7.416480525328042E-4</v>
      </c>
      <c r="BC4671" s="259">
        <f t="shared" si="858"/>
        <v>1.9358903804297597E-6</v>
      </c>
      <c r="BD4671" s="259">
        <f t="shared" si="855"/>
        <v>1.9358903804297597E-6</v>
      </c>
      <c r="BE4671" s="254" t="str">
        <f t="shared" si="856"/>
        <v/>
      </c>
    </row>
    <row r="4672" spans="1:57" ht="20.100000000000001" customHeight="1" x14ac:dyDescent="0.25">
      <c r="A4672" s="247">
        <v>3894</v>
      </c>
      <c r="B4672" s="247">
        <f>$B$755+(A4672*$B$758)</f>
        <v>27826.003854988267</v>
      </c>
      <c r="C4672" s="247">
        <f>_xlfn.NORM.DIST($B4672,$B$752,$B$753,0)</f>
        <v>1.3227187427088594E-33</v>
      </c>
      <c r="D4672" s="247">
        <f>_xlfn.NORM.DIST($B4672,$B$752,$B$753,1)</f>
        <v>1</v>
      </c>
      <c r="E4672" s="247">
        <f>IF(OR(D4672&lt;$F$757,D4672&gt;$F$758),C4672,"")</f>
        <v>1.3227187427088594E-33</v>
      </c>
      <c r="F4672" s="247" t="str">
        <f>IF(AND(D4672&gt;$F$757,D4672&lt;$F$758),C4672,"")</f>
        <v/>
      </c>
      <c r="G4672" s="247" t="str">
        <f>IF(C4672=MAX($C$761:$C$2761),C4672,"")</f>
        <v/>
      </c>
      <c r="H4672" s="247">
        <f>_xlfn.NORM.DIST(B4672,$F$753,$F$754,0)</f>
        <v>8.3797594442652145E-211</v>
      </c>
      <c r="I4672" s="247" t="str">
        <f>IF(H4672=MAX($H$761:$H$2761),C4672,"")</f>
        <v/>
      </c>
      <c r="J4672" s="247"/>
      <c r="K4672" s="247"/>
      <c r="L4672" s="247"/>
      <c r="M4672" s="247"/>
      <c r="N4672" s="247"/>
      <c r="O4672" s="247"/>
      <c r="P4672" s="247"/>
      <c r="Q4672" s="247"/>
      <c r="R4672" s="247"/>
      <c r="AZ4672" s="259"/>
      <c r="BA4672" s="259">
        <f>BA4671+$BD$753</f>
        <v>25.062399999998284</v>
      </c>
      <c r="BB4672" s="274">
        <f t="shared" si="857"/>
        <v>7.3971216215237444E-4</v>
      </c>
      <c r="BC4672" s="259">
        <f t="shared" si="858"/>
        <v>1.9309377623729935E-6</v>
      </c>
      <c r="BD4672" s="259">
        <f t="shared" si="855"/>
        <v>1.9309377623729935E-6</v>
      </c>
      <c r="BE4672" s="254" t="str">
        <f t="shared" si="856"/>
        <v/>
      </c>
    </row>
    <row r="4673" spans="1:57" ht="20.100000000000001" customHeight="1" x14ac:dyDescent="0.25">
      <c r="A4673" s="247">
        <v>3895</v>
      </c>
      <c r="B4673" s="247">
        <f>$B$755+(A4673*$B$758)</f>
        <v>27835.618921973408</v>
      </c>
      <c r="C4673" s="247">
        <f>_xlfn.NORM.DIST($B4673,$B$752,$B$753,0)</f>
        <v>1.2628578303478078E-33</v>
      </c>
      <c r="D4673" s="247">
        <f>_xlfn.NORM.DIST($B4673,$B$752,$B$753,1)</f>
        <v>1</v>
      </c>
      <c r="E4673" s="247">
        <f>IF(OR(D4673&lt;$F$757,D4673&gt;$F$758),C4673,"")</f>
        <v>1.2628578303478078E-33</v>
      </c>
      <c r="F4673" s="247" t="str">
        <f>IF(AND(D4673&gt;$F$757,D4673&lt;$F$758),C4673,"")</f>
        <v/>
      </c>
      <c r="G4673" s="247" t="str">
        <f>IF(C4673=MAX($C$761:$C$2761),C4673,"")</f>
        <v/>
      </c>
      <c r="H4673" s="247">
        <f>_xlfn.NORM.DIST(B4673,$F$753,$F$754,0)</f>
        <v>9.4792154295384659E-211</v>
      </c>
      <c r="I4673" s="247" t="str">
        <f>IF(H4673=MAX($H$761:$H$2761),C4673,"")</f>
        <v/>
      </c>
      <c r="J4673" s="247"/>
      <c r="K4673" s="247"/>
      <c r="L4673" s="247"/>
      <c r="M4673" s="247"/>
      <c r="N4673" s="247"/>
      <c r="O4673" s="247"/>
      <c r="P4673" s="247"/>
      <c r="Q4673" s="247"/>
      <c r="R4673" s="247"/>
      <c r="AZ4673" s="259"/>
      <c r="BA4673" s="259">
        <f>BA4672+$BD$753</f>
        <v>25.068799999998284</v>
      </c>
      <c r="BB4673" s="274">
        <f t="shared" si="857"/>
        <v>7.3778122439000144E-4</v>
      </c>
      <c r="BC4673" s="259">
        <f t="shared" si="858"/>
        <v>1.9259975007690023E-6</v>
      </c>
      <c r="BD4673" s="259">
        <f t="shared" si="855"/>
        <v>1.9259975007690023E-6</v>
      </c>
      <c r="BE4673" s="254" t="str">
        <f t="shared" si="856"/>
        <v/>
      </c>
    </row>
    <row r="4674" spans="1:57" ht="20.100000000000001" customHeight="1" x14ac:dyDescent="0.25">
      <c r="A4674" s="248">
        <v>3896</v>
      </c>
      <c r="B4674" s="247">
        <f>$B$755+(A4674*$B$758)</f>
        <v>27845.233988958542</v>
      </c>
      <c r="C4674" s="247">
        <f>_xlfn.NORM.DIST($B4674,$B$752,$B$753,0)</f>
        <v>1.205686690165546E-33</v>
      </c>
      <c r="D4674" s="247">
        <f>_xlfn.NORM.DIST($B4674,$B$752,$B$753,1)</f>
        <v>1</v>
      </c>
      <c r="E4674" s="247">
        <f>IF(OR(D4674&lt;$F$757,D4674&gt;$F$758),C4674,"")</f>
        <v>1.205686690165546E-33</v>
      </c>
      <c r="F4674" s="247" t="str">
        <f>IF(AND(D4674&gt;$F$757,D4674&lt;$F$758),C4674,"")</f>
        <v/>
      </c>
      <c r="G4674" s="247" t="str">
        <f>IF(C4674=MAX($C$761:$C$2761),C4674,"")</f>
        <v/>
      </c>
      <c r="H4674" s="247">
        <f>_xlfn.NORM.DIST(B4674,$F$753,$F$754,0)</f>
        <v>1.0722752613642147E-210</v>
      </c>
      <c r="I4674" s="247" t="str">
        <f>IF(H4674=MAX($H$761:$H$2761),C4674,"")</f>
        <v/>
      </c>
      <c r="J4674" s="247"/>
      <c r="K4674" s="247"/>
      <c r="L4674" s="247"/>
      <c r="M4674" s="247"/>
      <c r="N4674" s="247"/>
      <c r="O4674" s="247"/>
      <c r="P4674" s="247"/>
      <c r="Q4674" s="247"/>
      <c r="R4674" s="247"/>
      <c r="AZ4674" s="259"/>
      <c r="BA4674" s="259">
        <f>BA4673+$BD$753</f>
        <v>25.075199999998283</v>
      </c>
      <c r="BB4674" s="274">
        <f t="shared" si="857"/>
        <v>7.3585522688923244E-4</v>
      </c>
      <c r="BC4674" s="259">
        <f t="shared" si="858"/>
        <v>1.9210695657703508E-6</v>
      </c>
      <c r="BD4674" s="259">
        <f t="shared" si="855"/>
        <v>1.9210695657703508E-6</v>
      </c>
      <c r="BE4674" s="254" t="str">
        <f t="shared" si="856"/>
        <v/>
      </c>
    </row>
    <row r="4675" spans="1:57" ht="20.100000000000001" customHeight="1" x14ac:dyDescent="0.25">
      <c r="A4675" s="247">
        <v>3897</v>
      </c>
      <c r="B4675" s="247">
        <f>$B$755+(A4675*$B$758)</f>
        <v>27854.849055943683</v>
      </c>
      <c r="C4675" s="247">
        <f>_xlfn.NORM.DIST($B4675,$B$752,$B$753,0)</f>
        <v>1.1510853408903989E-33</v>
      </c>
      <c r="D4675" s="247">
        <f>_xlfn.NORM.DIST($B4675,$B$752,$B$753,1)</f>
        <v>1</v>
      </c>
      <c r="E4675" s="247">
        <f>IF(OR(D4675&lt;$F$757,D4675&gt;$F$758),C4675,"")</f>
        <v>1.1510853408903989E-33</v>
      </c>
      <c r="F4675" s="247" t="str">
        <f>IF(AND(D4675&gt;$F$757,D4675&lt;$F$758),C4675,"")</f>
        <v/>
      </c>
      <c r="G4675" s="247" t="str">
        <f>IF(C4675=MAX($C$761:$C$2761),C4675,"")</f>
        <v/>
      </c>
      <c r="H4675" s="247">
        <f>_xlfn.NORM.DIST(B4675,$F$753,$F$754,0)</f>
        <v>1.2129229981528598E-210</v>
      </c>
      <c r="I4675" s="247" t="str">
        <f>IF(H4675=MAX($H$761:$H$2761),C4675,"")</f>
        <v/>
      </c>
      <c r="J4675" s="247"/>
      <c r="K4675" s="247"/>
      <c r="L4675" s="247"/>
      <c r="M4675" s="247"/>
      <c r="N4675" s="247"/>
      <c r="O4675" s="247"/>
      <c r="P4675" s="247"/>
      <c r="Q4675" s="247"/>
      <c r="R4675" s="247"/>
      <c r="AZ4675" s="259"/>
      <c r="BA4675" s="259">
        <f>BA4674+$BD$753</f>
        <v>25.081599999998282</v>
      </c>
      <c r="BB4675" s="274">
        <f t="shared" si="857"/>
        <v>7.3393415732346209E-4</v>
      </c>
      <c r="BC4675" s="259">
        <f t="shared" si="858"/>
        <v>1.9161539276043053E-6</v>
      </c>
      <c r="BD4675" s="259">
        <f t="shared" si="855"/>
        <v>1.9161539276043053E-6</v>
      </c>
      <c r="BE4675" s="254" t="str">
        <f t="shared" si="856"/>
        <v/>
      </c>
    </row>
    <row r="4676" spans="1:57" ht="20.100000000000001" customHeight="1" x14ac:dyDescent="0.25">
      <c r="A4676" s="247">
        <v>3898</v>
      </c>
      <c r="B4676" s="247">
        <f>$B$755+(A4676*$B$758)</f>
        <v>27864.464122928817</v>
      </c>
      <c r="C4676" s="247">
        <f>_xlfn.NORM.DIST($B4676,$B$752,$B$753,0)</f>
        <v>1.0989391133123646E-33</v>
      </c>
      <c r="D4676" s="247">
        <f>_xlfn.NORM.DIST($B4676,$B$752,$B$753,1)</f>
        <v>1</v>
      </c>
      <c r="E4676" s="247">
        <f>IF(OR(D4676&lt;$F$757,D4676&gt;$F$758),C4676,"")</f>
        <v>1.0989391133123646E-33</v>
      </c>
      <c r="F4676" s="247" t="str">
        <f>IF(AND(D4676&gt;$F$757,D4676&lt;$F$758),C4676,"")</f>
        <v/>
      </c>
      <c r="G4676" s="247" t="str">
        <f>IF(C4676=MAX($C$761:$C$2761),C4676,"")</f>
        <v/>
      </c>
      <c r="H4676" s="247">
        <f>_xlfn.NORM.DIST(B4676,$F$753,$F$754,0)</f>
        <v>1.3719972041966013E-210</v>
      </c>
      <c r="I4676" s="247" t="str">
        <f>IF(H4676=MAX($H$761:$H$2761),C4676,"")</f>
        <v/>
      </c>
      <c r="J4676" s="247"/>
      <c r="K4676" s="247"/>
      <c r="L4676" s="247"/>
      <c r="M4676" s="247"/>
      <c r="N4676" s="247"/>
      <c r="O4676" s="247"/>
      <c r="P4676" s="247"/>
      <c r="Q4676" s="247"/>
      <c r="R4676" s="247"/>
      <c r="AZ4676" s="259"/>
      <c r="BA4676" s="259">
        <f>BA4675+$BD$753</f>
        <v>25.087999999998281</v>
      </c>
      <c r="BB4676" s="274">
        <f t="shared" si="857"/>
        <v>7.3201800339585778E-4</v>
      </c>
      <c r="BC4676" s="259">
        <f t="shared" si="858"/>
        <v>1.9112505565616663E-6</v>
      </c>
      <c r="BD4676" s="259">
        <f t="shared" si="855"/>
        <v>1.9112505565616663E-6</v>
      </c>
      <c r="BE4676" s="254" t="str">
        <f t="shared" si="856"/>
        <v/>
      </c>
    </row>
    <row r="4677" spans="1:57" ht="20.100000000000001" customHeight="1" x14ac:dyDescent="0.25">
      <c r="A4677" s="247">
        <v>3899</v>
      </c>
      <c r="B4677" s="247">
        <f>$B$755+(A4677*$B$758)</f>
        <v>27874.079189913959</v>
      </c>
      <c r="C4677" s="247">
        <f>_xlfn.NORM.DIST($B4677,$B$752,$B$753,0)</f>
        <v>1.049138416890412E-33</v>
      </c>
      <c r="D4677" s="247">
        <f>_xlfn.NORM.DIST($B4677,$B$752,$B$753,1)</f>
        <v>1</v>
      </c>
      <c r="E4677" s="247">
        <f>IF(OR(D4677&lt;$F$757,D4677&gt;$F$758),C4677,"")</f>
        <v>1.049138416890412E-33</v>
      </c>
      <c r="F4677" s="247" t="str">
        <f>IF(AND(D4677&gt;$F$757,D4677&lt;$F$758),C4677,"")</f>
        <v/>
      </c>
      <c r="G4677" s="247" t="str">
        <f>IF(C4677=MAX($C$761:$C$2761),C4677,"")</f>
        <v/>
      </c>
      <c r="H4677" s="247">
        <f>_xlfn.NORM.DIST(B4677,$F$753,$F$754,0)</f>
        <v>1.5519090770062487E-210</v>
      </c>
      <c r="I4677" s="247" t="str">
        <f>IF(H4677=MAX($H$761:$H$2761),C4677,"")</f>
        <v/>
      </c>
      <c r="J4677" s="247"/>
      <c r="K4677" s="247"/>
      <c r="L4677" s="247"/>
      <c r="M4677" s="247"/>
      <c r="N4677" s="247"/>
      <c r="O4677" s="247"/>
      <c r="P4677" s="247"/>
      <c r="Q4677" s="247"/>
      <c r="R4677" s="247"/>
      <c r="AZ4677" s="259"/>
      <c r="BA4677" s="259">
        <f>BA4676+$BD$753</f>
        <v>25.094399999998281</v>
      </c>
      <c r="BB4677" s="274">
        <f t="shared" si="857"/>
        <v>7.3010675283929612E-4</v>
      </c>
      <c r="BC4677" s="259">
        <f t="shared" si="858"/>
        <v>1.9063594230006716E-6</v>
      </c>
      <c r="BD4677" s="259">
        <f t="shared" si="855"/>
        <v>1.9063594230006716E-6</v>
      </c>
      <c r="BE4677" s="254" t="str">
        <f t="shared" si="856"/>
        <v/>
      </c>
    </row>
    <row r="4678" spans="1:57" ht="20.100000000000001" customHeight="1" x14ac:dyDescent="0.25">
      <c r="A4678" s="247">
        <v>3900</v>
      </c>
      <c r="B4678" s="247">
        <f>$B$755+(A4678*$B$758)</f>
        <v>27883.694256899093</v>
      </c>
      <c r="C4678" s="247">
        <f>_xlfn.NORM.DIST($B4678,$B$752,$B$753,0)</f>
        <v>1.0015785165348633E-33</v>
      </c>
      <c r="D4678" s="247">
        <f>_xlfn.NORM.DIST($B4678,$B$752,$B$753,1)</f>
        <v>1</v>
      </c>
      <c r="E4678" s="247">
        <f>IF(OR(D4678&lt;$F$757,D4678&gt;$F$758),C4678,"")</f>
        <v>1.0015785165348633E-33</v>
      </c>
      <c r="F4678" s="247" t="str">
        <f>IF(AND(D4678&gt;$F$757,D4678&lt;$F$758),C4678,"")</f>
        <v/>
      </c>
      <c r="G4678" s="247" t="str">
        <f>IF(C4678=MAX($C$761:$C$2761),C4678,"")</f>
        <v/>
      </c>
      <c r="H4678" s="247">
        <f>_xlfn.NORM.DIST(B4678,$F$753,$F$754,0)</f>
        <v>1.7553849537651031E-210</v>
      </c>
      <c r="I4678" s="247" t="str">
        <f>IF(H4678=MAX($H$761:$H$2761),C4678,"")</f>
        <v/>
      </c>
      <c r="J4678" s="247"/>
      <c r="K4678" s="247"/>
      <c r="L4678" s="247"/>
      <c r="M4678" s="247"/>
      <c r="N4678" s="247"/>
      <c r="O4678" s="247"/>
      <c r="P4678" s="247"/>
      <c r="Q4678" s="247"/>
      <c r="R4678" s="247"/>
      <c r="AZ4678" s="259"/>
      <c r="BA4678" s="259">
        <f>BA4677+$BD$753</f>
        <v>25.10079999999828</v>
      </c>
      <c r="BB4678" s="274">
        <f t="shared" si="857"/>
        <v>7.2820039341629545E-4</v>
      </c>
      <c r="BC4678" s="259">
        <f t="shared" si="858"/>
        <v>1.9014804973542607E-6</v>
      </c>
      <c r="BD4678" s="259">
        <f t="shared" si="855"/>
        <v>1.9014804973542607E-6</v>
      </c>
      <c r="BE4678" s="254" t="str">
        <f t="shared" si="856"/>
        <v/>
      </c>
    </row>
    <row r="4679" spans="1:57" ht="20.100000000000001" customHeight="1" x14ac:dyDescent="0.25">
      <c r="A4679" s="247">
        <v>3901</v>
      </c>
      <c r="B4679" s="247">
        <f>$B$755+(A4679*$B$758)</f>
        <v>27893.309323884234</v>
      </c>
      <c r="C4679" s="247">
        <f>_xlfn.NORM.DIST($B4679,$B$752,$B$753,0)</f>
        <v>9.5615931912342845E-34</v>
      </c>
      <c r="D4679" s="247">
        <f>_xlfn.NORM.DIST($B4679,$B$752,$B$753,1)</f>
        <v>1</v>
      </c>
      <c r="E4679" s="247">
        <f>IF(OR(D4679&lt;$F$757,D4679&gt;$F$758),C4679,"")</f>
        <v>9.5615931912342845E-34</v>
      </c>
      <c r="F4679" s="247" t="str">
        <f>IF(AND(D4679&gt;$F$757,D4679&lt;$F$758),C4679,"")</f>
        <v/>
      </c>
      <c r="G4679" s="247" t="str">
        <f>IF(C4679=MAX($C$761:$C$2761),C4679,"")</f>
        <v/>
      </c>
      <c r="H4679" s="247">
        <f>_xlfn.NORM.DIST(B4679,$F$753,$F$754,0)</f>
        <v>1.9855074501023549E-210</v>
      </c>
      <c r="I4679" s="247" t="str">
        <f>IF(H4679=MAX($H$761:$H$2761),C4679,"")</f>
        <v/>
      </c>
      <c r="J4679" s="247"/>
      <c r="K4679" s="247"/>
      <c r="L4679" s="247"/>
      <c r="M4679" s="247"/>
      <c r="N4679" s="247"/>
      <c r="O4679" s="247"/>
      <c r="P4679" s="247"/>
      <c r="Q4679" s="247"/>
      <c r="R4679" s="247"/>
      <c r="AZ4679" s="259"/>
      <c r="BA4679" s="259">
        <f>BA4678+$BD$753</f>
        <v>25.107199999998279</v>
      </c>
      <c r="BB4679" s="274">
        <f t="shared" si="857"/>
        <v>7.2629891291894118E-4</v>
      </c>
      <c r="BC4679" s="259">
        <f t="shared" si="858"/>
        <v>1.8966137501187988E-6</v>
      </c>
      <c r="BD4679" s="259">
        <f t="shared" si="855"/>
        <v>1.8966137501187988E-6</v>
      </c>
      <c r="BE4679" s="254" t="str">
        <f t="shared" si="856"/>
        <v/>
      </c>
    </row>
    <row r="4680" spans="1:57" ht="20.100000000000001" customHeight="1" x14ac:dyDescent="0.25">
      <c r="A4680" s="247">
        <v>3902</v>
      </c>
      <c r="B4680" s="247">
        <f>$B$755+(A4680*$B$758)</f>
        <v>27902.924390869368</v>
      </c>
      <c r="C4680" s="247">
        <f>_xlfn.NORM.DIST($B4680,$B$752,$B$753,0)</f>
        <v>9.1278516933077422E-34</v>
      </c>
      <c r="D4680" s="247">
        <f>_xlfn.NORM.DIST($B4680,$B$752,$B$753,1)</f>
        <v>1</v>
      </c>
      <c r="E4680" s="247">
        <f>IF(OR(D4680&lt;$F$757,D4680&gt;$F$758),C4680,"")</f>
        <v>9.1278516933077422E-34</v>
      </c>
      <c r="F4680" s="247" t="str">
        <f>IF(AND(D4680&gt;$F$757,D4680&lt;$F$758),C4680,"")</f>
        <v/>
      </c>
      <c r="G4680" s="247" t="str">
        <f>IF(C4680=MAX($C$761:$C$2761),C4680,"")</f>
        <v/>
      </c>
      <c r="H4680" s="247">
        <f>_xlfn.NORM.DIST(B4680,$F$753,$F$754,0)</f>
        <v>2.2457619627101415E-210</v>
      </c>
      <c r="I4680" s="247" t="str">
        <f>IF(H4680=MAX($H$761:$H$2761),C4680,"")</f>
        <v/>
      </c>
      <c r="J4680" s="247"/>
      <c r="K4680" s="247"/>
      <c r="L4680" s="247"/>
      <c r="M4680" s="247"/>
      <c r="N4680" s="247"/>
      <c r="O4680" s="247"/>
      <c r="P4680" s="247"/>
      <c r="Q4680" s="247"/>
      <c r="R4680" s="247"/>
      <c r="AZ4680" s="259"/>
      <c r="BA4680" s="259">
        <f>BA4679+$BD$753</f>
        <v>25.113599999998279</v>
      </c>
      <c r="BB4680" s="274">
        <f t="shared" si="857"/>
        <v>7.2440229916882239E-4</v>
      </c>
      <c r="BC4680" s="259">
        <f t="shared" si="858"/>
        <v>1.8917591518617747E-6</v>
      </c>
      <c r="BD4680" s="259">
        <f t="shared" si="855"/>
        <v>1.8917591518617747E-6</v>
      </c>
      <c r="BE4680" s="254" t="str">
        <f t="shared" si="856"/>
        <v/>
      </c>
    </row>
    <row r="4681" spans="1:57" ht="20.100000000000001" customHeight="1" x14ac:dyDescent="0.25">
      <c r="A4681" s="248">
        <v>3903</v>
      </c>
      <c r="B4681" s="247">
        <f>$B$755+(A4681*$B$758)</f>
        <v>27912.539457854509</v>
      </c>
      <c r="C4681" s="247">
        <f>_xlfn.NORM.DIST($B4681,$B$752,$B$753,0)</f>
        <v>8.7136465436783746E-34</v>
      </c>
      <c r="D4681" s="247">
        <f>_xlfn.NORM.DIST($B4681,$B$752,$B$753,1)</f>
        <v>1</v>
      </c>
      <c r="E4681" s="247">
        <f>IF(OR(D4681&lt;$F$757,D4681&gt;$F$758),C4681,"")</f>
        <v>8.7136465436783746E-34</v>
      </c>
      <c r="F4681" s="247" t="str">
        <f>IF(AND(D4681&gt;$F$757,D4681&lt;$F$758),C4681,"")</f>
        <v/>
      </c>
      <c r="G4681" s="247" t="str">
        <f>IF(C4681=MAX($C$761:$C$2761),C4681,"")</f>
        <v/>
      </c>
      <c r="H4681" s="247">
        <f>_xlfn.NORM.DIST(B4681,$F$753,$F$754,0)</f>
        <v>2.540089234313196E-210</v>
      </c>
      <c r="I4681" s="247" t="str">
        <f>IF(H4681=MAX($H$761:$H$2761),C4681,"")</f>
        <v/>
      </c>
      <c r="J4681" s="247"/>
      <c r="K4681" s="247"/>
      <c r="L4681" s="247"/>
      <c r="M4681" s="247"/>
      <c r="N4681" s="247"/>
      <c r="O4681" s="247"/>
      <c r="P4681" s="247"/>
      <c r="Q4681" s="247"/>
      <c r="R4681" s="247"/>
      <c r="AZ4681" s="259"/>
      <c r="BA4681" s="259">
        <f>BA4680+$BD$753</f>
        <v>25.119999999998278</v>
      </c>
      <c r="BB4681" s="274">
        <f t="shared" si="857"/>
        <v>7.2251054001696061E-4</v>
      </c>
      <c r="BC4681" s="259">
        <f t="shared" si="858"/>
        <v>1.8869166732150789E-6</v>
      </c>
      <c r="BD4681" s="259">
        <f t="shared" si="855"/>
        <v>1.8869166732150789E-6</v>
      </c>
      <c r="BE4681" s="254" t="str">
        <f t="shared" si="856"/>
        <v/>
      </c>
    </row>
    <row r="4682" spans="1:57" ht="20.100000000000001" customHeight="1" x14ac:dyDescent="0.25">
      <c r="A4682" s="247">
        <v>3904</v>
      </c>
      <c r="B4682" s="247">
        <f>$B$755+(A4682*$B$758)</f>
        <v>27922.154524839643</v>
      </c>
      <c r="C4682" s="247">
        <f>_xlfn.NORM.DIST($B4682,$B$752,$B$753,0)</f>
        <v>8.3181041724602376E-34</v>
      </c>
      <c r="D4682" s="247">
        <f>_xlfn.NORM.DIST($B4682,$B$752,$B$753,1)</f>
        <v>1</v>
      </c>
      <c r="E4682" s="247">
        <f>IF(OR(D4682&lt;$F$757,D4682&gt;$F$758),C4682,"")</f>
        <v>8.3181041724602376E-34</v>
      </c>
      <c r="F4682" s="247" t="str">
        <f>IF(AND(D4682&gt;$F$757,D4682&lt;$F$758),C4682,"")</f>
        <v/>
      </c>
      <c r="G4682" s="247" t="str">
        <f>IF(C4682=MAX($C$761:$C$2761),C4682,"")</f>
        <v/>
      </c>
      <c r="H4682" s="247">
        <f>_xlfn.NORM.DIST(B4682,$F$753,$F$754,0)</f>
        <v>2.8729447703615498E-210</v>
      </c>
      <c r="I4682" s="247" t="str">
        <f>IF(H4682=MAX($H$761:$H$2761),C4682,"")</f>
        <v/>
      </c>
      <c r="J4682" s="247"/>
      <c r="K4682" s="247"/>
      <c r="L4682" s="247"/>
      <c r="M4682" s="247"/>
      <c r="N4682" s="247"/>
      <c r="O4682" s="247"/>
      <c r="P4682" s="247"/>
      <c r="Q4682" s="247"/>
      <c r="R4682" s="247"/>
      <c r="AZ4682" s="259"/>
      <c r="BA4682" s="259">
        <f>BA4681+$BD$753</f>
        <v>25.126399999998277</v>
      </c>
      <c r="BB4682" s="274">
        <f t="shared" si="857"/>
        <v>7.2062362334374553E-4</v>
      </c>
      <c r="BC4682" s="259">
        <f t="shared" si="858"/>
        <v>1.8820862848816173E-6</v>
      </c>
      <c r="BD4682" s="259">
        <f t="shared" si="855"/>
        <v>1.8820862848816173E-6</v>
      </c>
      <c r="BE4682" s="254" t="str">
        <f t="shared" si="856"/>
        <v/>
      </c>
    </row>
    <row r="4683" spans="1:57" ht="20.100000000000001" customHeight="1" x14ac:dyDescent="0.25">
      <c r="A4683" s="247">
        <v>3905</v>
      </c>
      <c r="B4683" s="247">
        <f>$B$755+(A4683*$B$758)</f>
        <v>27931.769591824785</v>
      </c>
      <c r="C4683" s="247">
        <f>_xlfn.NORM.DIST($B4683,$B$752,$B$753,0)</f>
        <v>7.9403897819608545E-34</v>
      </c>
      <c r="D4683" s="247">
        <f>_xlfn.NORM.DIST($B4683,$B$752,$B$753,1)</f>
        <v>1</v>
      </c>
      <c r="E4683" s="247">
        <f>IF(OR(D4683&lt;$F$757,D4683&gt;$F$758),C4683,"")</f>
        <v>7.9403897819608545E-34</v>
      </c>
      <c r="F4683" s="247" t="str">
        <f>IF(AND(D4683&gt;$F$757,D4683&lt;$F$758),C4683,"")</f>
        <v/>
      </c>
      <c r="G4683" s="247" t="str">
        <f>IF(C4683=MAX($C$761:$C$2761),C4683,"")</f>
        <v/>
      </c>
      <c r="H4683" s="247">
        <f>_xlfn.NORM.DIST(B4683,$F$753,$F$754,0)</f>
        <v>3.2493659994790274E-210</v>
      </c>
      <c r="I4683" s="247" t="str">
        <f>IF(H4683=MAX($H$761:$H$2761),C4683,"")</f>
        <v/>
      </c>
      <c r="J4683" s="247"/>
      <c r="K4683" s="247"/>
      <c r="L4683" s="247"/>
      <c r="M4683" s="247"/>
      <c r="N4683" s="247"/>
      <c r="O4683" s="247"/>
      <c r="P4683" s="247"/>
      <c r="Q4683" s="247"/>
      <c r="R4683" s="247"/>
      <c r="AZ4683" s="259"/>
      <c r="BA4683" s="259">
        <f>BA4682+$BD$753</f>
        <v>25.132799999998277</v>
      </c>
      <c r="BB4683" s="274">
        <f t="shared" si="857"/>
        <v>7.1874153705886392E-4</v>
      </c>
      <c r="BC4683" s="259">
        <f t="shared" si="858"/>
        <v>1.8772679576343348E-6</v>
      </c>
      <c r="BD4683" s="259">
        <f t="shared" si="855"/>
        <v>1.8772679576343348E-6</v>
      </c>
      <c r="BE4683" s="254" t="str">
        <f t="shared" si="856"/>
        <v/>
      </c>
    </row>
    <row r="4684" spans="1:57" ht="20.100000000000001" customHeight="1" x14ac:dyDescent="0.25">
      <c r="A4684" s="247">
        <v>3906</v>
      </c>
      <c r="B4684" s="247">
        <f>$B$755+(A4684*$B$758)</f>
        <v>27941.384658809919</v>
      </c>
      <c r="C4684" s="247">
        <f>_xlfn.NORM.DIST($B4684,$B$752,$B$753,0)</f>
        <v>7.5797056388939163E-34</v>
      </c>
      <c r="D4684" s="247">
        <f>_xlfn.NORM.DIST($B4684,$B$752,$B$753,1)</f>
        <v>1</v>
      </c>
      <c r="E4684" s="247">
        <f>IF(OR(D4684&lt;$F$757,D4684&gt;$F$758),C4684,"")</f>
        <v>7.5797056388939163E-34</v>
      </c>
      <c r="F4684" s="247" t="str">
        <f>IF(AND(D4684&gt;$F$757,D4684&lt;$F$758),C4684,"")</f>
        <v/>
      </c>
      <c r="G4684" s="247" t="str">
        <f>IF(C4684=MAX($C$761:$C$2761),C4684,"")</f>
        <v/>
      </c>
      <c r="H4684" s="247">
        <f>_xlfn.NORM.DIST(B4684,$F$753,$F$754,0)</f>
        <v>3.6750481856705302E-210</v>
      </c>
      <c r="I4684" s="247" t="str">
        <f>IF(H4684=MAX($H$761:$H$2761),C4684,"")</f>
        <v/>
      </c>
      <c r="J4684" s="247"/>
      <c r="K4684" s="247"/>
      <c r="L4684" s="247"/>
      <c r="M4684" s="247"/>
      <c r="N4684" s="247"/>
      <c r="O4684" s="247"/>
      <c r="P4684" s="247"/>
      <c r="Q4684" s="247"/>
      <c r="R4684" s="247"/>
      <c r="AZ4684" s="259"/>
      <c r="BA4684" s="259">
        <f>BA4683+$BD$753</f>
        <v>25.139199999998276</v>
      </c>
      <c r="BB4684" s="274">
        <f t="shared" si="857"/>
        <v>7.1686426910122958E-4</v>
      </c>
      <c r="BC4684" s="259">
        <f t="shared" si="858"/>
        <v>1.8724616623051575E-6</v>
      </c>
      <c r="BD4684" s="259">
        <f t="shared" si="855"/>
        <v>1.8724616623051575E-6</v>
      </c>
      <c r="BE4684" s="254" t="str">
        <f t="shared" si="856"/>
        <v/>
      </c>
    </row>
    <row r="4685" spans="1:57" ht="20.100000000000001" customHeight="1" x14ac:dyDescent="0.25">
      <c r="A4685" s="247">
        <v>3907</v>
      </c>
      <c r="B4685" s="247">
        <f>$B$755+(A4685*$B$758)</f>
        <v>27950.99972579506</v>
      </c>
      <c r="C4685" s="247">
        <f>_xlfn.NORM.DIST($B4685,$B$752,$B$753,0)</f>
        <v>7.2352894412247572E-34</v>
      </c>
      <c r="D4685" s="247">
        <f>_xlfn.NORM.DIST($B4685,$B$752,$B$753,1)</f>
        <v>1</v>
      </c>
      <c r="E4685" s="247">
        <f>IF(OR(D4685&lt;$F$757,D4685&gt;$F$758),C4685,"")</f>
        <v>7.2352894412247572E-34</v>
      </c>
      <c r="F4685" s="247" t="str">
        <f>IF(AND(D4685&gt;$F$757,D4685&lt;$F$758),C4685,"")</f>
        <v/>
      </c>
      <c r="G4685" s="247" t="str">
        <f>IF(C4685=MAX($C$761:$C$2761),C4685,"")</f>
        <v/>
      </c>
      <c r="H4685" s="247">
        <f>_xlfn.NORM.DIST(B4685,$F$753,$F$754,0)</f>
        <v>4.1564302313828311E-210</v>
      </c>
      <c r="I4685" s="247" t="str">
        <f>IF(H4685=MAX($H$761:$H$2761),C4685,"")</f>
        <v/>
      </c>
      <c r="J4685" s="247"/>
      <c r="K4685" s="247"/>
      <c r="L4685" s="247"/>
      <c r="M4685" s="247"/>
      <c r="N4685" s="247"/>
      <c r="O4685" s="247"/>
      <c r="P4685" s="247"/>
      <c r="Q4685" s="247"/>
      <c r="R4685" s="247"/>
      <c r="AZ4685" s="259"/>
      <c r="BA4685" s="259">
        <f>BA4684+$BD$753</f>
        <v>25.145599999998275</v>
      </c>
      <c r="BB4685" s="274">
        <f t="shared" si="857"/>
        <v>7.1499180743892442E-4</v>
      </c>
      <c r="BC4685" s="259">
        <f t="shared" si="858"/>
        <v>1.8676673698052662E-6</v>
      </c>
      <c r="BD4685" s="259">
        <f t="shared" si="855"/>
        <v>1.8676673698052662E-6</v>
      </c>
      <c r="BE4685" s="254" t="str">
        <f t="shared" si="856"/>
        <v/>
      </c>
    </row>
    <row r="4686" spans="1:57" ht="20.100000000000001" customHeight="1" x14ac:dyDescent="0.25">
      <c r="A4686" s="247">
        <v>3908</v>
      </c>
      <c r="B4686" s="247">
        <f>$B$755+(A4686*$B$758)</f>
        <v>27960.614792780194</v>
      </c>
      <c r="C4686" s="247">
        <f>_xlfn.NORM.DIST($B4686,$B$752,$B$753,0)</f>
        <v>6.9064127564228297E-34</v>
      </c>
      <c r="D4686" s="247">
        <f>_xlfn.NORM.DIST($B4686,$B$752,$B$753,1)</f>
        <v>1</v>
      </c>
      <c r="E4686" s="247">
        <f>IF(OR(D4686&lt;$F$757,D4686&gt;$F$758),C4686,"")</f>
        <v>6.9064127564228297E-34</v>
      </c>
      <c r="F4686" s="247" t="str">
        <f>IF(AND(D4686&gt;$F$757,D4686&lt;$F$758),C4686,"")</f>
        <v/>
      </c>
      <c r="G4686" s="247" t="str">
        <f>IF(C4686=MAX($C$761:$C$2761),C4686,"")</f>
        <v/>
      </c>
      <c r="H4686" s="247">
        <f>_xlfn.NORM.DIST(B4686,$F$753,$F$754,0)</f>
        <v>4.7007916585504001E-210</v>
      </c>
      <c r="I4686" s="247" t="str">
        <f>IF(H4686=MAX($H$761:$H$2761),C4686,"")</f>
        <v/>
      </c>
      <c r="J4686" s="247"/>
      <c r="K4686" s="247"/>
      <c r="L4686" s="247"/>
      <c r="M4686" s="247"/>
      <c r="N4686" s="247"/>
      <c r="O4686" s="247"/>
      <c r="P4686" s="247"/>
      <c r="Q4686" s="247"/>
      <c r="R4686" s="247"/>
      <c r="AZ4686" s="259"/>
      <c r="BA4686" s="259">
        <f>BA4685+$BD$753</f>
        <v>25.151999999998274</v>
      </c>
      <c r="BB4686" s="274">
        <f t="shared" si="857"/>
        <v>7.1312414006911916E-4</v>
      </c>
      <c r="BC4686" s="259">
        <f t="shared" si="858"/>
        <v>1.8628850511042804E-6</v>
      </c>
      <c r="BD4686" s="259">
        <f t="shared" si="855"/>
        <v>1.8628850511042804E-6</v>
      </c>
      <c r="BE4686" s="254" t="str">
        <f t="shared" si="856"/>
        <v/>
      </c>
    </row>
    <row r="4687" spans="1:57" ht="20.100000000000001" customHeight="1" x14ac:dyDescent="0.25">
      <c r="A4687" s="248">
        <v>3909</v>
      </c>
      <c r="B4687" s="247">
        <f>$B$755+(A4687*$B$758)</f>
        <v>27970.229859765335</v>
      </c>
      <c r="C4687" s="247">
        <f>_xlfn.NORM.DIST($B4687,$B$752,$B$753,0)</f>
        <v>6.5923795280145578E-34</v>
      </c>
      <c r="D4687" s="247">
        <f>_xlfn.NORM.DIST($B4687,$B$752,$B$753,1)</f>
        <v>1</v>
      </c>
      <c r="E4687" s="247">
        <f>IF(OR(D4687&lt;$F$757,D4687&gt;$F$758),C4687,"")</f>
        <v>6.5923795280145578E-34</v>
      </c>
      <c r="F4687" s="247" t="str">
        <f>IF(AND(D4687&gt;$F$757,D4687&lt;$F$758),C4687,"")</f>
        <v/>
      </c>
      <c r="G4687" s="247" t="str">
        <f>IF(C4687=MAX($C$761:$C$2761),C4687,"")</f>
        <v/>
      </c>
      <c r="H4687" s="247">
        <f>_xlfn.NORM.DIST(B4687,$F$753,$F$754,0)</f>
        <v>5.316362222082635E-210</v>
      </c>
      <c r="I4687" s="247" t="str">
        <f>IF(H4687=MAX($H$761:$H$2761),C4687,"")</f>
        <v/>
      </c>
      <c r="J4687" s="247"/>
      <c r="K4687" s="247"/>
      <c r="L4687" s="247"/>
      <c r="M4687" s="247"/>
      <c r="N4687" s="247"/>
      <c r="O4687" s="247"/>
      <c r="P4687" s="247"/>
      <c r="Q4687" s="247"/>
      <c r="R4687" s="247"/>
      <c r="AZ4687" s="259"/>
      <c r="BA4687" s="259">
        <f>BA4686+$BD$753</f>
        <v>25.158399999998274</v>
      </c>
      <c r="BB4687" s="274">
        <f t="shared" si="857"/>
        <v>7.1126125501801488E-4</v>
      </c>
      <c r="BC4687" s="259">
        <f t="shared" si="858"/>
        <v>1.8581146772409917E-6</v>
      </c>
      <c r="BD4687" s="259">
        <f t="shared" si="855"/>
        <v>1.8581146772409917E-6</v>
      </c>
      <c r="BE4687" s="254" t="str">
        <f t="shared" si="856"/>
        <v/>
      </c>
    </row>
    <row r="4688" spans="1:57" ht="20.100000000000001" customHeight="1" x14ac:dyDescent="0.25">
      <c r="A4688" s="247">
        <v>3910</v>
      </c>
      <c r="B4688" s="247">
        <f>$B$755+(A4688*$B$758)</f>
        <v>27979.844926750469</v>
      </c>
      <c r="C4688" s="247">
        <f>_xlfn.NORM.DIST($B4688,$B$752,$B$753,0)</f>
        <v>6.2925246474805199E-34</v>
      </c>
      <c r="D4688" s="247">
        <f>_xlfn.NORM.DIST($B4688,$B$752,$B$753,1)</f>
        <v>1</v>
      </c>
      <c r="E4688" s="247">
        <f>IF(OR(D4688&lt;$F$757,D4688&gt;$F$758),C4688,"")</f>
        <v>6.2925246474805199E-34</v>
      </c>
      <c r="F4688" s="247" t="str">
        <f>IF(AND(D4688&gt;$F$757,D4688&lt;$F$758),C4688,"")</f>
        <v/>
      </c>
      <c r="G4688" s="247" t="str">
        <f>IF(C4688=MAX($C$761:$C$2761),C4688,"")</f>
        <v/>
      </c>
      <c r="H4688" s="247">
        <f>_xlfn.NORM.DIST(B4688,$F$753,$F$754,0)</f>
        <v>6.0124457992692912E-210</v>
      </c>
      <c r="I4688" s="247" t="str">
        <f>IF(H4688=MAX($H$761:$H$2761),C4688,"")</f>
        <v/>
      </c>
      <c r="J4688" s="247"/>
      <c r="K4688" s="247"/>
      <c r="L4688" s="247"/>
      <c r="M4688" s="247"/>
      <c r="N4688" s="247"/>
      <c r="O4688" s="247"/>
      <c r="P4688" s="247"/>
      <c r="Q4688" s="247"/>
      <c r="R4688" s="247"/>
      <c r="AZ4688" s="259"/>
      <c r="BA4688" s="259">
        <f>BA4687+$BD$753</f>
        <v>25.164799999998273</v>
      </c>
      <c r="BB4688" s="274">
        <f t="shared" si="857"/>
        <v>7.0940314034077388E-4</v>
      </c>
      <c r="BC4688" s="259">
        <f t="shared" si="858"/>
        <v>1.8533562193234722E-6</v>
      </c>
      <c r="BD4688" s="259">
        <f t="shared" si="855"/>
        <v>1.8533562193234722E-6</v>
      </c>
      <c r="BE4688" s="254" t="str">
        <f t="shared" si="856"/>
        <v/>
      </c>
    </row>
    <row r="4689" spans="1:57" ht="20.100000000000001" customHeight="1" x14ac:dyDescent="0.25">
      <c r="A4689" s="247">
        <v>3911</v>
      </c>
      <c r="B4689" s="247">
        <f>$B$755+(A4689*$B$758)</f>
        <v>27989.459993735611</v>
      </c>
      <c r="C4689" s="247">
        <f>_xlfn.NORM.DIST($B4689,$B$752,$B$753,0)</f>
        <v>6.006212588655197E-34</v>
      </c>
      <c r="D4689" s="247">
        <f>_xlfn.NORM.DIST($B4689,$B$752,$B$753,1)</f>
        <v>1</v>
      </c>
      <c r="E4689" s="247">
        <f>IF(OR(D4689&lt;$F$757,D4689&gt;$F$758),C4689,"")</f>
        <v>6.006212588655197E-34</v>
      </c>
      <c r="F4689" s="247" t="str">
        <f>IF(AND(D4689&gt;$F$757,D4689&lt;$F$758),C4689,"")</f>
        <v/>
      </c>
      <c r="G4689" s="247" t="str">
        <f>IF(C4689=MAX($C$761:$C$2761),C4689,"")</f>
        <v/>
      </c>
      <c r="H4689" s="247">
        <f>_xlfn.NORM.DIST(B4689,$F$753,$F$754,0)</f>
        <v>6.7995604121102935E-210</v>
      </c>
      <c r="I4689" s="247" t="str">
        <f>IF(H4689=MAX($H$761:$H$2761),C4689,"")</f>
        <v/>
      </c>
      <c r="J4689" s="247"/>
      <c r="K4689" s="247"/>
      <c r="L4689" s="247"/>
      <c r="M4689" s="247"/>
      <c r="N4689" s="247"/>
      <c r="O4689" s="247"/>
      <c r="P4689" s="247"/>
      <c r="Q4689" s="247"/>
      <c r="R4689" s="247"/>
      <c r="AZ4689" s="259"/>
      <c r="BA4689" s="259">
        <f>BA4688+$BD$753</f>
        <v>25.171199999998272</v>
      </c>
      <c r="BB4689" s="274">
        <f t="shared" si="857"/>
        <v>7.0754978412145041E-4</v>
      </c>
      <c r="BC4689" s="259">
        <f t="shared" si="858"/>
        <v>1.8486096485267976E-6</v>
      </c>
      <c r="BD4689" s="259">
        <f t="shared" si="855"/>
        <v>1.8486096485267976E-6</v>
      </c>
      <c r="BE4689" s="254" t="str">
        <f t="shared" si="856"/>
        <v/>
      </c>
    </row>
    <row r="4690" spans="1:57" ht="20.100000000000001" customHeight="1" x14ac:dyDescent="0.25">
      <c r="A4690" s="247">
        <v>3912</v>
      </c>
      <c r="B4690" s="247">
        <f>$B$755+(A4690*$B$758)</f>
        <v>27999.075060720745</v>
      </c>
      <c r="C4690" s="247">
        <f>_xlfn.NORM.DIST($B4690,$B$752,$B$753,0)</f>
        <v>5.732836101920923E-34</v>
      </c>
      <c r="D4690" s="247">
        <f>_xlfn.NORM.DIST($B4690,$B$752,$B$753,1)</f>
        <v>1</v>
      </c>
      <c r="E4690" s="247">
        <f>IF(OR(D4690&lt;$F$757,D4690&gt;$F$758),C4690,"")</f>
        <v>5.732836101920923E-34</v>
      </c>
      <c r="F4690" s="247" t="str">
        <f>IF(AND(D4690&gt;$F$757,D4690&lt;$F$758),C4690,"")</f>
        <v/>
      </c>
      <c r="G4690" s="247" t="str">
        <f>IF(C4690=MAX($C$761:$C$2761),C4690,"")</f>
        <v/>
      </c>
      <c r="H4690" s="247">
        <f>_xlfn.NORM.DIST(B4690,$F$753,$F$754,0)</f>
        <v>7.6895964808725395E-210</v>
      </c>
      <c r="I4690" s="247" t="str">
        <f>IF(H4690=MAX($H$761:$H$2761),C4690,"")</f>
        <v/>
      </c>
      <c r="J4690" s="247"/>
      <c r="K4690" s="247"/>
      <c r="L4690" s="247"/>
      <c r="M4690" s="247"/>
      <c r="N4690" s="247"/>
      <c r="O4690" s="247"/>
      <c r="P4690" s="247"/>
      <c r="Q4690" s="247"/>
      <c r="R4690" s="247"/>
      <c r="AZ4690" s="259"/>
      <c r="BA4690" s="259">
        <f>BA4689+$BD$753</f>
        <v>25.177599999998272</v>
      </c>
      <c r="BB4690" s="274">
        <f t="shared" si="857"/>
        <v>7.0570117447292361E-4</v>
      </c>
      <c r="BC4690" s="259">
        <f t="shared" si="858"/>
        <v>1.8438749360891443E-6</v>
      </c>
      <c r="BD4690" s="259">
        <f t="shared" si="855"/>
        <v>1.8438749360891443E-6</v>
      </c>
      <c r="BE4690" s="254" t="str">
        <f t="shared" si="856"/>
        <v/>
      </c>
    </row>
    <row r="4691" spans="1:57" ht="20.100000000000001" customHeight="1" x14ac:dyDescent="0.25">
      <c r="A4691" s="247">
        <v>3913</v>
      </c>
      <c r="B4691" s="247">
        <f>$B$755+(A4691*$B$758)</f>
        <v>28008.690127705886</v>
      </c>
      <c r="C4691" s="247">
        <f>_xlfn.NORM.DIST($B4691,$B$752,$B$753,0)</f>
        <v>5.4718149655931949E-34</v>
      </c>
      <c r="D4691" s="247">
        <f>_xlfn.NORM.DIST($B4691,$B$752,$B$753,1)</f>
        <v>1</v>
      </c>
      <c r="E4691" s="247">
        <f>IF(OR(D4691&lt;$F$757,D4691&gt;$F$758),C4691,"")</f>
        <v>5.4718149655931949E-34</v>
      </c>
      <c r="F4691" s="247" t="str">
        <f>IF(AND(D4691&gt;$F$757,D4691&lt;$F$758),C4691,"")</f>
        <v/>
      </c>
      <c r="G4691" s="247" t="str">
        <f>IF(C4691=MAX($C$761:$C$2761),C4691,"")</f>
        <v/>
      </c>
      <c r="H4691" s="247">
        <f>_xlfn.NORM.DIST(B4691,$F$753,$F$754,0)</f>
        <v>8.6959956797514954E-210</v>
      </c>
      <c r="I4691" s="247" t="str">
        <f>IF(H4691=MAX($H$761:$H$2761),C4691,"")</f>
        <v/>
      </c>
      <c r="J4691" s="247"/>
      <c r="K4691" s="247"/>
      <c r="L4691" s="247"/>
      <c r="M4691" s="247"/>
      <c r="N4691" s="247"/>
      <c r="O4691" s="247"/>
      <c r="P4691" s="247"/>
      <c r="Q4691" s="247"/>
      <c r="R4691" s="247"/>
      <c r="AZ4691" s="259"/>
      <c r="BA4691" s="259">
        <f>BA4690+$BD$753</f>
        <v>25.183999999998271</v>
      </c>
      <c r="BB4691" s="274">
        <f t="shared" si="857"/>
        <v>7.0385729953683447E-4</v>
      </c>
      <c r="BC4691" s="259">
        <f t="shared" si="858"/>
        <v>1.839152053317427E-6</v>
      </c>
      <c r="BD4691" s="259">
        <f t="shared" si="855"/>
        <v>1.839152053317427E-6</v>
      </c>
      <c r="BE4691" s="254" t="str">
        <f t="shared" si="856"/>
        <v/>
      </c>
    </row>
    <row r="4692" spans="1:57" ht="20.100000000000001" customHeight="1" x14ac:dyDescent="0.25">
      <c r="A4692" s="247">
        <v>3914</v>
      </c>
      <c r="B4692" s="247">
        <f>$B$755+(A4692*$B$758)</f>
        <v>28018.30519469102</v>
      </c>
      <c r="C4692" s="247">
        <f>_xlfn.NORM.DIST($B4692,$B$752,$B$753,0)</f>
        <v>5.2225947920168781E-34</v>
      </c>
      <c r="D4692" s="247">
        <f>_xlfn.NORM.DIST($B4692,$B$752,$B$753,1)</f>
        <v>1</v>
      </c>
      <c r="E4692" s="247">
        <f>IF(OR(D4692&lt;$F$757,D4692&gt;$F$758),C4692,"")</f>
        <v>5.2225947920168781E-34</v>
      </c>
      <c r="F4692" s="247" t="str">
        <f>IF(AND(D4692&gt;$F$757,D4692&lt;$F$758),C4692,"")</f>
        <v/>
      </c>
      <c r="G4692" s="247" t="str">
        <f>IF(C4692=MAX($C$761:$C$2761),C4692,"")</f>
        <v/>
      </c>
      <c r="H4692" s="247">
        <f>_xlfn.NORM.DIST(B4692,$F$753,$F$754,0)</f>
        <v>9.8339530734247181E-210</v>
      </c>
      <c r="I4692" s="247" t="str">
        <f>IF(H4692=MAX($H$761:$H$2761),C4692,"")</f>
        <v/>
      </c>
      <c r="J4692" s="247"/>
      <c r="K4692" s="247"/>
      <c r="L4692" s="247"/>
      <c r="M4692" s="247"/>
      <c r="N4692" s="247"/>
      <c r="O4692" s="247"/>
      <c r="P4692" s="247"/>
      <c r="Q4692" s="247"/>
      <c r="R4692" s="247"/>
      <c r="AZ4692" s="259"/>
      <c r="BA4692" s="259">
        <f>BA4691+$BD$753</f>
        <v>25.19039999999827</v>
      </c>
      <c r="BB4692" s="274">
        <f t="shared" si="857"/>
        <v>7.0201814748351704E-4</v>
      </c>
      <c r="BC4692" s="259">
        <f t="shared" si="858"/>
        <v>1.834440971588058E-6</v>
      </c>
      <c r="BD4692" s="259">
        <f t="shared" si="855"/>
        <v>1.834440971588058E-6</v>
      </c>
      <c r="BE4692" s="254" t="str">
        <f t="shared" si="856"/>
        <v/>
      </c>
    </row>
    <row r="4693" spans="1:57" ht="20.100000000000001" customHeight="1" x14ac:dyDescent="0.25">
      <c r="A4693" s="247">
        <v>3915</v>
      </c>
      <c r="B4693" s="247">
        <f>$B$755+(A4693*$B$758)</f>
        <v>28027.920261676161</v>
      </c>
      <c r="C4693" s="247">
        <f>_xlfn.NORM.DIST($B4693,$B$752,$B$753,0)</f>
        <v>4.9846458859914263E-34</v>
      </c>
      <c r="D4693" s="247">
        <f>_xlfn.NORM.DIST($B4693,$B$752,$B$753,1)</f>
        <v>1</v>
      </c>
      <c r="E4693" s="247">
        <f>IF(OR(D4693&lt;$F$757,D4693&gt;$F$758),C4693,"")</f>
        <v>4.9846458859914263E-34</v>
      </c>
      <c r="F4693" s="247" t="str">
        <f>IF(AND(D4693&gt;$F$757,D4693&lt;$F$758),C4693,"")</f>
        <v/>
      </c>
      <c r="G4693" s="247" t="str">
        <f>IF(C4693=MAX($C$761:$C$2761),C4693,"")</f>
        <v/>
      </c>
      <c r="H4693" s="247">
        <f>_xlfn.NORM.DIST(B4693,$F$753,$F$754,0)</f>
        <v>1.1120645561236693E-209</v>
      </c>
      <c r="I4693" s="247" t="str">
        <f>IF(H4693=MAX($H$761:$H$2761),C4693,"")</f>
        <v/>
      </c>
      <c r="J4693" s="247"/>
      <c r="K4693" s="247"/>
      <c r="L4693" s="247"/>
      <c r="M4693" s="247"/>
      <c r="N4693" s="247"/>
      <c r="O4693" s="247"/>
      <c r="P4693" s="247"/>
      <c r="Q4693" s="247"/>
      <c r="R4693" s="247"/>
      <c r="AZ4693" s="259"/>
      <c r="BA4693" s="259">
        <f>BA4692+$BD$753</f>
        <v>25.196799999998269</v>
      </c>
      <c r="BB4693" s="274">
        <f t="shared" si="857"/>
        <v>7.0018370651192899E-4</v>
      </c>
      <c r="BC4693" s="259">
        <f t="shared" si="858"/>
        <v>1.8297416623389235E-6</v>
      </c>
      <c r="BD4693" s="259">
        <f t="shared" si="855"/>
        <v>1.8297416623389235E-6</v>
      </c>
      <c r="BE4693" s="254" t="str">
        <f t="shared" si="856"/>
        <v/>
      </c>
    </row>
    <row r="4694" spans="1:57" ht="20.100000000000001" customHeight="1" x14ac:dyDescent="0.25">
      <c r="A4694" s="248">
        <v>3916</v>
      </c>
      <c r="B4694" s="247">
        <f>$B$755+(A4694*$B$758)</f>
        <v>28037.535328661295</v>
      </c>
      <c r="C4694" s="247">
        <f>_xlfn.NORM.DIST($B4694,$B$752,$B$753,0)</f>
        <v>4.7574621532533849E-34</v>
      </c>
      <c r="D4694" s="247">
        <f>_xlfn.NORM.DIST($B4694,$B$752,$B$753,1)</f>
        <v>1</v>
      </c>
      <c r="E4694" s="247">
        <f>IF(OR(D4694&lt;$F$757,D4694&gt;$F$758),C4694,"")</f>
        <v>4.7574621532533849E-34</v>
      </c>
      <c r="F4694" s="247" t="str">
        <f>IF(AND(D4694&gt;$F$757,D4694&lt;$F$758),C4694,"")</f>
        <v/>
      </c>
      <c r="G4694" s="247" t="str">
        <f>IF(C4694=MAX($C$761:$C$2761),C4694,"")</f>
        <v/>
      </c>
      <c r="H4694" s="247">
        <f>_xlfn.NORM.DIST(B4694,$F$753,$F$754,0)</f>
        <v>1.2575490048714587E-209</v>
      </c>
      <c r="I4694" s="247" t="str">
        <f>IF(H4694=MAX($H$761:$H$2761),C4694,"")</f>
        <v/>
      </c>
      <c r="J4694" s="247"/>
      <c r="K4694" s="247"/>
      <c r="L4694" s="247"/>
      <c r="M4694" s="247"/>
      <c r="N4694" s="247"/>
      <c r="O4694" s="247"/>
      <c r="P4694" s="247"/>
      <c r="Q4694" s="247"/>
      <c r="R4694" s="247"/>
      <c r="AZ4694" s="259"/>
      <c r="BA4694" s="259">
        <f>BA4693+$BD$753</f>
        <v>25.203199999998269</v>
      </c>
      <c r="BB4694" s="274">
        <f t="shared" si="857"/>
        <v>6.9835396484959006E-4</v>
      </c>
      <c r="BC4694" s="259">
        <f t="shared" si="858"/>
        <v>1.825054097077082E-6</v>
      </c>
      <c r="BD4694" s="259">
        <f t="shared" si="855"/>
        <v>1.825054097077082E-6</v>
      </c>
      <c r="BE4694" s="254" t="str">
        <f t="shared" si="856"/>
        <v/>
      </c>
    </row>
    <row r="4695" spans="1:57" ht="20.100000000000001" customHeight="1" x14ac:dyDescent="0.25">
      <c r="A4695" s="247">
        <v>3917</v>
      </c>
      <c r="B4695" s="247">
        <f>$B$755+(A4695*$B$758)</f>
        <v>28047.150395646437</v>
      </c>
      <c r="C4695" s="247">
        <f>_xlfn.NORM.DIST($B4695,$B$752,$B$753,0)</f>
        <v>4.5405600568344397E-34</v>
      </c>
      <c r="D4695" s="247">
        <f>_xlfn.NORM.DIST($B4695,$B$752,$B$753,1)</f>
        <v>1</v>
      </c>
      <c r="E4695" s="247">
        <f>IF(OR(D4695&lt;$F$757,D4695&gt;$F$758),C4695,"")</f>
        <v>4.5405600568344397E-34</v>
      </c>
      <c r="F4695" s="247" t="str">
        <f>IF(AND(D4695&gt;$F$757,D4695&lt;$F$758),C4695,"")</f>
        <v/>
      </c>
      <c r="G4695" s="247" t="str">
        <f>IF(C4695=MAX($C$761:$C$2761),C4695,"")</f>
        <v/>
      </c>
      <c r="H4695" s="247">
        <f>_xlfn.NORM.DIST(B4695,$F$753,$F$754,0)</f>
        <v>1.4220435210126006E-209</v>
      </c>
      <c r="I4695" s="247" t="str">
        <f>IF(H4695=MAX($H$761:$H$2761),C4695,"")</f>
        <v/>
      </c>
      <c r="J4695" s="247"/>
      <c r="K4695" s="247"/>
      <c r="L4695" s="247"/>
      <c r="M4695" s="247"/>
      <c r="N4695" s="247"/>
      <c r="O4695" s="247"/>
      <c r="P4695" s="247"/>
      <c r="Q4695" s="247"/>
      <c r="R4695" s="247"/>
      <c r="AZ4695" s="259"/>
      <c r="BA4695" s="259">
        <f>BA4694+$BD$753</f>
        <v>25.209599999998268</v>
      </c>
      <c r="BB4695" s="274">
        <f t="shared" si="857"/>
        <v>6.9652891075251298E-4</v>
      </c>
      <c r="BC4695" s="259">
        <f t="shared" si="858"/>
        <v>1.8203782473746443E-6</v>
      </c>
      <c r="BD4695" s="259">
        <f t="shared" si="855"/>
        <v>1.8203782473746443E-6</v>
      </c>
      <c r="BE4695" s="254" t="str">
        <f t="shared" si="856"/>
        <v/>
      </c>
    </row>
    <row r="4696" spans="1:57" ht="20.100000000000001" customHeight="1" x14ac:dyDescent="0.25">
      <c r="A4696" s="247">
        <v>3918</v>
      </c>
      <c r="B4696" s="247">
        <f>$B$755+(A4696*$B$758)</f>
        <v>28056.765462631571</v>
      </c>
      <c r="C4696" s="247">
        <f>_xlfn.NORM.DIST($B4696,$B$752,$B$753,0)</f>
        <v>4.333477619215801E-34</v>
      </c>
      <c r="D4696" s="247">
        <f>_xlfn.NORM.DIST($B4696,$B$752,$B$753,1)</f>
        <v>1</v>
      </c>
      <c r="E4696" s="247">
        <f>IF(OR(D4696&lt;$F$757,D4696&gt;$F$758),C4696,"")</f>
        <v>4.333477619215801E-34</v>
      </c>
      <c r="F4696" s="247" t="str">
        <f>IF(AND(D4696&gt;$F$757,D4696&lt;$F$758),C4696,"")</f>
        <v/>
      </c>
      <c r="G4696" s="247" t="str">
        <f>IF(C4696=MAX($C$761:$C$2761),C4696,"")</f>
        <v/>
      </c>
      <c r="H4696" s="247">
        <f>_xlfn.NORM.DIST(B4696,$F$753,$F$754,0)</f>
        <v>1.6080291207380228E-209</v>
      </c>
      <c r="I4696" s="247" t="str">
        <f>IF(H4696=MAX($H$761:$H$2761),C4696,"")</f>
        <v/>
      </c>
      <c r="J4696" s="247"/>
      <c r="K4696" s="247"/>
      <c r="L4696" s="247"/>
      <c r="M4696" s="247"/>
      <c r="N4696" s="247"/>
      <c r="O4696" s="247"/>
      <c r="P4696" s="247"/>
      <c r="Q4696" s="247"/>
      <c r="R4696" s="247"/>
      <c r="AZ4696" s="259"/>
      <c r="BA4696" s="259">
        <f>BA4695+$BD$753</f>
        <v>25.215999999998267</v>
      </c>
      <c r="BB4696" s="274">
        <f t="shared" si="857"/>
        <v>6.9470853250513834E-4</v>
      </c>
      <c r="BC4696" s="259">
        <f t="shared" si="858"/>
        <v>1.8157140848675804E-6</v>
      </c>
      <c r="BD4696" s="259">
        <f t="shared" si="855"/>
        <v>1.8157140848675804E-6</v>
      </c>
      <c r="BE4696" s="254" t="str">
        <f t="shared" si="856"/>
        <v/>
      </c>
    </row>
    <row r="4697" spans="1:57" ht="20.100000000000001" customHeight="1" x14ac:dyDescent="0.25">
      <c r="A4697" s="247">
        <v>3919</v>
      </c>
      <c r="B4697" s="247">
        <f>$B$755+(A4697*$B$758)</f>
        <v>28066.380529616712</v>
      </c>
      <c r="C4697" s="247">
        <f>_xlfn.NORM.DIST($B4697,$B$752,$B$753,0)</f>
        <v>4.1357734682815757E-34</v>
      </c>
      <c r="D4697" s="247">
        <f>_xlfn.NORM.DIST($B4697,$B$752,$B$753,1)</f>
        <v>1</v>
      </c>
      <c r="E4697" s="247">
        <f>IF(OR(D4697&lt;$F$757,D4697&gt;$F$758),C4697,"")</f>
        <v>4.1357734682815757E-34</v>
      </c>
      <c r="F4697" s="247" t="str">
        <f>IF(AND(D4697&gt;$F$757,D4697&lt;$F$758),C4697,"")</f>
        <v/>
      </c>
      <c r="G4697" s="247" t="str">
        <f>IF(C4697=MAX($C$761:$C$2761),C4697,"")</f>
        <v/>
      </c>
      <c r="H4697" s="247">
        <f>_xlfn.NORM.DIST(B4697,$F$753,$F$754,0)</f>
        <v>1.8183102297102693E-209</v>
      </c>
      <c r="I4697" s="247" t="str">
        <f>IF(H4697=MAX($H$761:$H$2761),C4697,"")</f>
        <v/>
      </c>
      <c r="J4697" s="247"/>
      <c r="K4697" s="247"/>
      <c r="L4697" s="247"/>
      <c r="M4697" s="247"/>
      <c r="N4697" s="247"/>
      <c r="O4697" s="247"/>
      <c r="P4697" s="247"/>
      <c r="Q4697" s="247"/>
      <c r="R4697" s="247"/>
      <c r="AZ4697" s="259"/>
      <c r="BA4697" s="259">
        <f>BA4696+$BD$753</f>
        <v>25.222399999998267</v>
      </c>
      <c r="BB4697" s="274">
        <f t="shared" si="857"/>
        <v>6.9289281842027076E-4</v>
      </c>
      <c r="BC4697" s="259">
        <f t="shared" si="858"/>
        <v>1.8110615812635261E-6</v>
      </c>
      <c r="BD4697" s="259">
        <f t="shared" si="855"/>
        <v>1.8110615812635261E-6</v>
      </c>
      <c r="BE4697" s="254" t="str">
        <f t="shared" si="856"/>
        <v/>
      </c>
    </row>
    <row r="4698" spans="1:57" ht="20.100000000000001" customHeight="1" x14ac:dyDescent="0.25">
      <c r="A4698" s="247">
        <v>3920</v>
      </c>
      <c r="B4698" s="247">
        <f>$B$755+(A4698*$B$758)</f>
        <v>28075.995596601846</v>
      </c>
      <c r="C4698" s="247">
        <f>_xlfn.NORM.DIST($B4698,$B$752,$B$753,0)</f>
        <v>3.9470259251671763E-34</v>
      </c>
      <c r="D4698" s="247">
        <f>_xlfn.NORM.DIST($B4698,$B$752,$B$753,1)</f>
        <v>1</v>
      </c>
      <c r="E4698" s="247">
        <f>IF(OR(D4698&lt;$F$757,D4698&gt;$F$758),C4698,"")</f>
        <v>3.9470259251671763E-34</v>
      </c>
      <c r="F4698" s="247" t="str">
        <f>IF(AND(D4698&gt;$F$757,D4698&lt;$F$758),C4698,"")</f>
        <v/>
      </c>
      <c r="G4698" s="247" t="str">
        <f>IF(C4698=MAX($C$761:$C$2761),C4698,"")</f>
        <v/>
      </c>
      <c r="H4698" s="247">
        <f>_xlfn.NORM.DIST(B4698,$F$753,$F$754,0)</f>
        <v>2.0560567897804687E-209</v>
      </c>
      <c r="I4698" s="247" t="str">
        <f>IF(H4698=MAX($H$761:$H$2761),C4698,"")</f>
        <v/>
      </c>
      <c r="J4698" s="247"/>
      <c r="K4698" s="247"/>
      <c r="L4698" s="247"/>
      <c r="M4698" s="247"/>
      <c r="N4698" s="247"/>
      <c r="O4698" s="247"/>
      <c r="P4698" s="247"/>
      <c r="Q4698" s="247"/>
      <c r="R4698" s="247"/>
      <c r="AZ4698" s="259"/>
      <c r="BA4698" s="259">
        <f>BA4697+$BD$753</f>
        <v>25.228799999998266</v>
      </c>
      <c r="BB4698" s="274">
        <f t="shared" si="857"/>
        <v>6.9108175683900723E-4</v>
      </c>
      <c r="BC4698" s="259">
        <f t="shared" si="858"/>
        <v>1.8064207083310496E-6</v>
      </c>
      <c r="BD4698" s="259">
        <f t="shared" si="855"/>
        <v>1.8064207083310496E-6</v>
      </c>
      <c r="BE4698" s="254" t="str">
        <f t="shared" si="856"/>
        <v/>
      </c>
    </row>
    <row r="4699" spans="1:57" ht="20.100000000000001" customHeight="1" x14ac:dyDescent="0.25">
      <c r="A4699" s="247">
        <v>3921</v>
      </c>
      <c r="B4699" s="247">
        <f>$B$755+(A4699*$B$758)</f>
        <v>28085.610663586987</v>
      </c>
      <c r="C4699" s="247">
        <f>_xlfn.NORM.DIST($B4699,$B$752,$B$753,0)</f>
        <v>3.7668321321743479E-34</v>
      </c>
      <c r="D4699" s="247">
        <f>_xlfn.NORM.DIST($B4699,$B$752,$B$753,1)</f>
        <v>1</v>
      </c>
      <c r="E4699" s="247">
        <f>IF(OR(D4699&lt;$F$757,D4699&gt;$F$758),C4699,"")</f>
        <v>3.7668321321743479E-34</v>
      </c>
      <c r="F4699" s="247" t="str">
        <f>IF(AND(D4699&gt;$F$757,D4699&lt;$F$758),C4699,"")</f>
        <v/>
      </c>
      <c r="G4699" s="247" t="str">
        <f>IF(C4699=MAX($C$761:$C$2761),C4699,"")</f>
        <v/>
      </c>
      <c r="H4699" s="247">
        <f>_xlfn.NORM.DIST(B4699,$F$753,$F$754,0)</f>
        <v>2.3248518412095035E-209</v>
      </c>
      <c r="I4699" s="247" t="str">
        <f>IF(H4699=MAX($H$761:$H$2761),C4699,"")</f>
        <v/>
      </c>
      <c r="J4699" s="247"/>
      <c r="K4699" s="247"/>
      <c r="L4699" s="247"/>
      <c r="M4699" s="247"/>
      <c r="N4699" s="247"/>
      <c r="O4699" s="247"/>
      <c r="P4699" s="247"/>
      <c r="Q4699" s="247"/>
      <c r="R4699" s="247"/>
      <c r="AZ4699" s="259"/>
      <c r="BA4699" s="259">
        <f>BA4698+$BD$753</f>
        <v>25.235199999998265</v>
      </c>
      <c r="BB4699" s="274">
        <f t="shared" si="857"/>
        <v>6.8927533613067618E-4</v>
      </c>
      <c r="BC4699" s="259">
        <f t="shared" si="858"/>
        <v>1.8017914379019279E-6</v>
      </c>
      <c r="BD4699" s="259">
        <f t="shared" si="855"/>
        <v>1.8017914379019279E-6</v>
      </c>
      <c r="BE4699" s="254" t="str">
        <f t="shared" si="856"/>
        <v/>
      </c>
    </row>
    <row r="4700" spans="1:57" ht="20.100000000000001" customHeight="1" x14ac:dyDescent="0.25">
      <c r="A4700" s="248">
        <v>3922</v>
      </c>
      <c r="B4700" s="247">
        <f>$B$755+(A4700*$B$758)</f>
        <v>28095.225730572121</v>
      </c>
      <c r="C4700" s="247">
        <f>_xlfn.NORM.DIST($B4700,$B$752,$B$753,0)</f>
        <v>3.5948072190095755E-34</v>
      </c>
      <c r="D4700" s="247">
        <f>_xlfn.NORM.DIST($B4700,$B$752,$B$753,1)</f>
        <v>1</v>
      </c>
      <c r="E4700" s="247">
        <f>IF(OR(D4700&lt;$F$757,D4700&gt;$F$758),C4700,"")</f>
        <v>3.5948072190095755E-34</v>
      </c>
      <c r="F4700" s="247" t="str">
        <f>IF(AND(D4700&gt;$F$757,D4700&lt;$F$758),C4700,"")</f>
        <v/>
      </c>
      <c r="G4700" s="247" t="str">
        <f>IF(C4700=MAX($C$761:$C$2761),C4700,"")</f>
        <v/>
      </c>
      <c r="H4700" s="247">
        <f>_xlfn.NORM.DIST(B4700,$F$753,$F$754,0)</f>
        <v>2.6287452915470241E-209</v>
      </c>
      <c r="I4700" s="247" t="str">
        <f>IF(H4700=MAX($H$761:$H$2761),C4700,"")</f>
        <v/>
      </c>
      <c r="J4700" s="247"/>
      <c r="K4700" s="247"/>
      <c r="L4700" s="247"/>
      <c r="M4700" s="247"/>
      <c r="N4700" s="247"/>
      <c r="O4700" s="247"/>
      <c r="P4700" s="247"/>
      <c r="Q4700" s="247"/>
      <c r="R4700" s="247"/>
      <c r="AZ4700" s="259"/>
      <c r="BA4700" s="259">
        <f>BA4699+$BD$753</f>
        <v>25.241599999998265</v>
      </c>
      <c r="BB4700" s="274">
        <f t="shared" si="857"/>
        <v>6.8747354469277425E-4</v>
      </c>
      <c r="BC4700" s="259">
        <f t="shared" si="858"/>
        <v>1.7971737418797122E-6</v>
      </c>
      <c r="BD4700" s="259">
        <f t="shared" si="855"/>
        <v>1.7971737418797122E-6</v>
      </c>
      <c r="BE4700" s="254" t="str">
        <f t="shared" si="856"/>
        <v/>
      </c>
    </row>
    <row r="4701" spans="1:57" ht="20.100000000000001" customHeight="1" x14ac:dyDescent="0.25">
      <c r="A4701" s="247">
        <v>3923</v>
      </c>
      <c r="B4701" s="247">
        <f>$B$755+(A4701*$B$758)</f>
        <v>28104.840797557263</v>
      </c>
      <c r="C4701" s="247">
        <f>_xlfn.NORM.DIST($B4701,$B$752,$B$753,0)</f>
        <v>3.4305835056723643E-34</v>
      </c>
      <c r="D4701" s="247">
        <f>_xlfn.NORM.DIST($B4701,$B$752,$B$753,1)</f>
        <v>1</v>
      </c>
      <c r="E4701" s="247">
        <f>IF(OR(D4701&lt;$F$757,D4701&gt;$F$758),C4701,"")</f>
        <v>3.4305835056723643E-34</v>
      </c>
      <c r="F4701" s="247" t="str">
        <f>IF(AND(D4701&gt;$F$757,D4701&lt;$F$758),C4701,"")</f>
        <v/>
      </c>
      <c r="G4701" s="247" t="str">
        <f>IF(C4701=MAX($C$761:$C$2761),C4701,"")</f>
        <v/>
      </c>
      <c r="H4701" s="247">
        <f>_xlfn.NORM.DIST(B4701,$F$753,$F$754,0)</f>
        <v>2.9723146745949622E-209</v>
      </c>
      <c r="I4701" s="247" t="str">
        <f>IF(H4701=MAX($H$761:$H$2761),C4701,"")</f>
        <v/>
      </c>
      <c r="J4701" s="247"/>
      <c r="K4701" s="247"/>
      <c r="L4701" s="247"/>
      <c r="M4701" s="247"/>
      <c r="N4701" s="247"/>
      <c r="O4701" s="247"/>
      <c r="P4701" s="247"/>
      <c r="Q4701" s="247"/>
      <c r="R4701" s="247"/>
      <c r="AZ4701" s="259"/>
      <c r="BA4701" s="259">
        <f>BA4700+$BD$753</f>
        <v>25.247999999998264</v>
      </c>
      <c r="BB4701" s="274">
        <f t="shared" si="857"/>
        <v>6.8567637095089454E-4</v>
      </c>
      <c r="BC4701" s="259">
        <f t="shared" si="858"/>
        <v>1.7925675922308374E-6</v>
      </c>
      <c r="BD4701" s="259">
        <f t="shared" si="855"/>
        <v>1.7925675922308374E-6</v>
      </c>
      <c r="BE4701" s="254" t="str">
        <f t="shared" si="856"/>
        <v/>
      </c>
    </row>
    <row r="4702" spans="1:57" ht="20.100000000000001" customHeight="1" x14ac:dyDescent="0.25">
      <c r="A4702" s="247">
        <v>3924</v>
      </c>
      <c r="B4702" s="247">
        <f>$B$755+(A4702*$B$758)</f>
        <v>28114.455864542397</v>
      </c>
      <c r="C4702" s="247">
        <f>_xlfn.NORM.DIST($B4702,$B$752,$B$753,0)</f>
        <v>3.2738097403980135E-34</v>
      </c>
      <c r="D4702" s="247">
        <f>_xlfn.NORM.DIST($B4702,$B$752,$B$753,1)</f>
        <v>1</v>
      </c>
      <c r="E4702" s="247">
        <f>IF(OR(D4702&lt;$F$757,D4702&gt;$F$758),C4702,"")</f>
        <v>3.2738097403980135E-34</v>
      </c>
      <c r="F4702" s="247" t="str">
        <f>IF(AND(D4702&gt;$F$757,D4702&lt;$F$758),C4702,"")</f>
        <v/>
      </c>
      <c r="G4702" s="247" t="str">
        <f>IF(C4702=MAX($C$761:$C$2761),C4702,"")</f>
        <v/>
      </c>
      <c r="H4702" s="247">
        <f>_xlfn.NORM.DIST(B4702,$F$753,$F$754,0)</f>
        <v>3.360733807067596E-209</v>
      </c>
      <c r="I4702" s="247" t="str">
        <f>IF(H4702=MAX($H$761:$H$2761),C4702,"")</f>
        <v/>
      </c>
      <c r="J4702" s="247"/>
      <c r="K4702" s="247"/>
      <c r="L4702" s="247"/>
      <c r="M4702" s="247"/>
      <c r="N4702" s="247"/>
      <c r="O4702" s="247"/>
      <c r="P4702" s="247"/>
      <c r="Q4702" s="247"/>
      <c r="R4702" s="247"/>
      <c r="AZ4702" s="259"/>
      <c r="BA4702" s="259">
        <f>BA4701+$BD$753</f>
        <v>25.254399999998263</v>
      </c>
      <c r="BB4702" s="274">
        <f t="shared" si="857"/>
        <v>6.838838033586637E-4</v>
      </c>
      <c r="BC4702" s="259">
        <f t="shared" si="858"/>
        <v>1.7879729609821286E-6</v>
      </c>
      <c r="BD4702" s="259">
        <f t="shared" si="855"/>
        <v>1.7879729609821286E-6</v>
      </c>
      <c r="BE4702" s="254" t="str">
        <f t="shared" si="856"/>
        <v/>
      </c>
    </row>
    <row r="4703" spans="1:57" ht="20.100000000000001" customHeight="1" x14ac:dyDescent="0.25">
      <c r="A4703" s="247">
        <v>3925</v>
      </c>
      <c r="B4703" s="247">
        <f>$B$755+(A4703*$B$758)</f>
        <v>28124.070931527538</v>
      </c>
      <c r="C4703" s="247">
        <f>_xlfn.NORM.DIST($B4703,$B$752,$B$753,0)</f>
        <v>3.1241503711225745E-34</v>
      </c>
      <c r="D4703" s="247">
        <f>_xlfn.NORM.DIST($B4703,$B$752,$B$753,1)</f>
        <v>1</v>
      </c>
      <c r="E4703" s="247">
        <f>IF(OR(D4703&lt;$F$757,D4703&gt;$F$758),C4703,"")</f>
        <v>3.1241503711225745E-34</v>
      </c>
      <c r="F4703" s="247" t="str">
        <f>IF(AND(D4703&gt;$F$757,D4703&lt;$F$758),C4703,"")</f>
        <v/>
      </c>
      <c r="G4703" s="247" t="str">
        <f>IF(C4703=MAX($C$761:$C$2761),C4703,"")</f>
        <v/>
      </c>
      <c r="H4703" s="247">
        <f>_xlfn.NORM.DIST(B4703,$F$753,$F$754,0)</f>
        <v>3.7998503682802209E-209</v>
      </c>
      <c r="I4703" s="247" t="str">
        <f>IF(H4703=MAX($H$761:$H$2761),C4703,"")</f>
        <v/>
      </c>
      <c r="J4703" s="247"/>
      <c r="K4703" s="247"/>
      <c r="L4703" s="247"/>
      <c r="M4703" s="247"/>
      <c r="N4703" s="247"/>
      <c r="O4703" s="247"/>
      <c r="P4703" s="247"/>
      <c r="Q4703" s="247"/>
      <c r="R4703" s="247"/>
      <c r="AZ4703" s="259"/>
      <c r="BA4703" s="259">
        <f>BA4702+$BD$753</f>
        <v>25.260799999998262</v>
      </c>
      <c r="BB4703" s="274">
        <f t="shared" si="857"/>
        <v>6.8209583039768157E-4</v>
      </c>
      <c r="BC4703" s="259">
        <f t="shared" si="858"/>
        <v>1.783389820233486E-6</v>
      </c>
      <c r="BD4703" s="259">
        <f t="shared" si="855"/>
        <v>1.783389820233486E-6</v>
      </c>
      <c r="BE4703" s="254" t="str">
        <f t="shared" si="856"/>
        <v/>
      </c>
    </row>
    <row r="4704" spans="1:57" ht="20.100000000000001" customHeight="1" x14ac:dyDescent="0.25">
      <c r="A4704" s="247">
        <v>3926</v>
      </c>
      <c r="B4704" s="247">
        <f>$B$755+(A4704*$B$758)</f>
        <v>28133.685998512672</v>
      </c>
      <c r="C4704" s="247">
        <f>_xlfn.NORM.DIST($B4704,$B$752,$B$753,0)</f>
        <v>2.9812848490089019E-34</v>
      </c>
      <c r="D4704" s="247">
        <f>_xlfn.NORM.DIST($B4704,$B$752,$B$753,1)</f>
        <v>1</v>
      </c>
      <c r="E4704" s="247">
        <f>IF(OR(D4704&lt;$F$757,D4704&gt;$F$758),C4704,"")</f>
        <v>2.9812848490089019E-34</v>
      </c>
      <c r="F4704" s="247" t="str">
        <f>IF(AND(D4704&gt;$F$757,D4704&lt;$F$758),C4704,"")</f>
        <v/>
      </c>
      <c r="G4704" s="247" t="str">
        <f>IF(C4704=MAX($C$761:$C$2761),C4704,"")</f>
        <v/>
      </c>
      <c r="H4704" s="247">
        <f>_xlfn.NORM.DIST(B4704,$F$753,$F$754,0)</f>
        <v>4.2962735611481548E-209</v>
      </c>
      <c r="I4704" s="247" t="str">
        <f>IF(H4704=MAX($H$761:$H$2761),C4704,"")</f>
        <v/>
      </c>
      <c r="J4704" s="247"/>
      <c r="K4704" s="247"/>
      <c r="L4704" s="247"/>
      <c r="M4704" s="247"/>
      <c r="N4704" s="247"/>
      <c r="O4704" s="247"/>
      <c r="P4704" s="247"/>
      <c r="Q4704" s="247"/>
      <c r="R4704" s="247"/>
      <c r="AZ4704" s="259"/>
      <c r="BA4704" s="259">
        <f>BA4703+$BD$753</f>
        <v>25.267199999998262</v>
      </c>
      <c r="BB4704" s="274">
        <f t="shared" si="857"/>
        <v>6.8031244057744809E-4</v>
      </c>
      <c r="BC4704" s="259">
        <f t="shared" si="858"/>
        <v>1.7788181421414051E-6</v>
      </c>
      <c r="BD4704" s="259">
        <f t="shared" si="855"/>
        <v>1.7788181421414051E-6</v>
      </c>
      <c r="BE4704" s="254" t="str">
        <f t="shared" si="856"/>
        <v/>
      </c>
    </row>
    <row r="4705" spans="1:57" ht="20.100000000000001" customHeight="1" x14ac:dyDescent="0.25">
      <c r="A4705" s="247">
        <v>3927</v>
      </c>
      <c r="B4705" s="247">
        <f>$B$755+(A4705*$B$758)</f>
        <v>28143.301065497813</v>
      </c>
      <c r="C4705" s="247">
        <f>_xlfn.NORM.DIST($B4705,$B$752,$B$753,0)</f>
        <v>2.8449069626325524E-34</v>
      </c>
      <c r="D4705" s="247">
        <f>_xlfn.NORM.DIST($B4705,$B$752,$B$753,1)</f>
        <v>1</v>
      </c>
      <c r="E4705" s="247">
        <f>IF(OR(D4705&lt;$F$757,D4705&gt;$F$758),C4705,"")</f>
        <v>2.8449069626325524E-34</v>
      </c>
      <c r="F4705" s="247" t="str">
        <f>IF(AND(D4705&gt;$F$757,D4705&lt;$F$758),C4705,"")</f>
        <v/>
      </c>
      <c r="G4705" s="247" t="str">
        <f>IF(C4705=MAX($C$761:$C$2761),C4705,"")</f>
        <v/>
      </c>
      <c r="H4705" s="247">
        <f>_xlfn.NORM.DIST(B4705,$F$753,$F$754,0)</f>
        <v>4.8574731629439868E-209</v>
      </c>
      <c r="I4705" s="247" t="str">
        <f>IF(H4705=MAX($H$761:$H$2761),C4705,"")</f>
        <v/>
      </c>
      <c r="J4705" s="247"/>
      <c r="K4705" s="247"/>
      <c r="L4705" s="247"/>
      <c r="M4705" s="247"/>
      <c r="N4705" s="247"/>
      <c r="O4705" s="247"/>
      <c r="P4705" s="247"/>
      <c r="Q4705" s="247"/>
      <c r="R4705" s="247"/>
      <c r="AZ4705" s="259"/>
      <c r="BA4705" s="259">
        <f>BA4704+$BD$753</f>
        <v>25.273599999998261</v>
      </c>
      <c r="BB4705" s="274">
        <f t="shared" si="857"/>
        <v>6.7853362243530668E-4</v>
      </c>
      <c r="BC4705" s="259">
        <f t="shared" si="858"/>
        <v>1.7742578989331801E-6</v>
      </c>
      <c r="BD4705" s="259">
        <f t="shared" si="855"/>
        <v>1.7742578989331801E-6</v>
      </c>
      <c r="BE4705" s="254" t="str">
        <f t="shared" si="856"/>
        <v/>
      </c>
    </row>
    <row r="4706" spans="1:57" ht="20.100000000000001" customHeight="1" x14ac:dyDescent="0.25">
      <c r="A4706" s="247">
        <v>3928</v>
      </c>
      <c r="B4706" s="247">
        <f>$B$755+(A4706*$B$758)</f>
        <v>28152.916132482947</v>
      </c>
      <c r="C4706" s="247">
        <f>_xlfn.NORM.DIST($B4706,$B$752,$B$753,0)</f>
        <v>2.7147242014904324E-34</v>
      </c>
      <c r="D4706" s="247">
        <f>_xlfn.NORM.DIST($B4706,$B$752,$B$753,1)</f>
        <v>1</v>
      </c>
      <c r="E4706" s="247">
        <f>IF(OR(D4706&lt;$F$757,D4706&gt;$F$758),C4706,"")</f>
        <v>2.7147242014904324E-34</v>
      </c>
      <c r="F4706" s="247" t="str">
        <f>IF(AND(D4706&gt;$F$757,D4706&lt;$F$758),C4706,"")</f>
        <v/>
      </c>
      <c r="G4706" s="247" t="str">
        <f>IF(C4706=MAX($C$761:$C$2761),C4706,"")</f>
        <v/>
      </c>
      <c r="H4706" s="247">
        <f>_xlfn.NORM.DIST(B4706,$F$753,$F$754,0)</f>
        <v>5.4918914438732339E-209</v>
      </c>
      <c r="I4706" s="247" t="str">
        <f>IF(H4706=MAX($H$761:$H$2761),C4706,"")</f>
        <v/>
      </c>
      <c r="J4706" s="247"/>
      <c r="K4706" s="247"/>
      <c r="L4706" s="247"/>
      <c r="M4706" s="247"/>
      <c r="N4706" s="247"/>
      <c r="O4706" s="247"/>
      <c r="P4706" s="247"/>
      <c r="Q4706" s="247"/>
      <c r="R4706" s="247"/>
      <c r="AZ4706" s="259"/>
      <c r="BA4706" s="259">
        <f>BA4705+$BD$753</f>
        <v>25.27999999999826</v>
      </c>
      <c r="BB4706" s="274">
        <f t="shared" si="857"/>
        <v>6.767593645363735E-4</v>
      </c>
      <c r="BC4706" s="259">
        <f t="shared" si="858"/>
        <v>1.7697090628963864E-6</v>
      </c>
      <c r="BD4706" s="259">
        <f t="shared" si="855"/>
        <v>1.7697090628963864E-6</v>
      </c>
      <c r="BE4706" s="254" t="str">
        <f t="shared" si="856"/>
        <v/>
      </c>
    </row>
    <row r="4707" spans="1:57" ht="20.100000000000001" customHeight="1" x14ac:dyDescent="0.25">
      <c r="A4707" s="248">
        <v>3929</v>
      </c>
      <c r="B4707" s="247">
        <f>$B$755+(A4707*$B$758)</f>
        <v>28162.531199468089</v>
      </c>
      <c r="C4707" s="247">
        <f>_xlfn.NORM.DIST($B4707,$B$752,$B$753,0)</f>
        <v>2.5904571475482674E-34</v>
      </c>
      <c r="D4707" s="247">
        <f>_xlfn.NORM.DIST($B4707,$B$752,$B$753,1)</f>
        <v>1</v>
      </c>
      <c r="E4707" s="247">
        <f>IF(OR(D4707&lt;$F$757,D4707&gt;$F$758),C4707,"")</f>
        <v>2.5904571475482674E-34</v>
      </c>
      <c r="F4707" s="247" t="str">
        <f>IF(AND(D4707&gt;$F$757,D4707&lt;$F$758),C4707,"")</f>
        <v/>
      </c>
      <c r="G4707" s="247" t="str">
        <f>IF(C4707=MAX($C$761:$C$2761),C4707,"")</f>
        <v/>
      </c>
      <c r="H4707" s="247">
        <f>_xlfn.NORM.DIST(B4707,$F$753,$F$754,0)</f>
        <v>6.2090696231305022E-209</v>
      </c>
      <c r="I4707" s="247" t="str">
        <f>IF(H4707=MAX($H$761:$H$2761),C4707,"")</f>
        <v/>
      </c>
      <c r="J4707" s="247"/>
      <c r="K4707" s="247"/>
      <c r="L4707" s="247"/>
      <c r="M4707" s="247"/>
      <c r="N4707" s="247"/>
      <c r="O4707" s="247"/>
      <c r="P4707" s="247"/>
      <c r="Q4707" s="247"/>
      <c r="R4707" s="247"/>
      <c r="AZ4707" s="259"/>
      <c r="BA4707" s="259">
        <f>BA4706+$BD$753</f>
        <v>25.28639999999826</v>
      </c>
      <c r="BB4707" s="274">
        <f t="shared" si="857"/>
        <v>6.7498965547347712E-4</v>
      </c>
      <c r="BC4707" s="259">
        <f t="shared" si="858"/>
        <v>1.7651716063880971E-6</v>
      </c>
      <c r="BD4707" s="259">
        <f t="shared" si="855"/>
        <v>1.7651716063880971E-6</v>
      </c>
      <c r="BE4707" s="254" t="str">
        <f t="shared" si="856"/>
        <v/>
      </c>
    </row>
    <row r="4708" spans="1:57" ht="20.100000000000001" customHeight="1" x14ac:dyDescent="0.25">
      <c r="A4708" s="247">
        <v>3930</v>
      </c>
      <c r="B4708" s="247">
        <f>$B$755+(A4708*$B$758)</f>
        <v>28172.146266453223</v>
      </c>
      <c r="C4708" s="247">
        <f>_xlfn.NORM.DIST($B4708,$B$752,$B$753,0)</f>
        <v>2.4718388936036952E-34</v>
      </c>
      <c r="D4708" s="247">
        <f>_xlfn.NORM.DIST($B4708,$B$752,$B$753,1)</f>
        <v>1</v>
      </c>
      <c r="E4708" s="247">
        <f>IF(OR(D4708&lt;$F$757,D4708&gt;$F$758),C4708,"")</f>
        <v>2.4718388936036952E-34</v>
      </c>
      <c r="F4708" s="247" t="str">
        <f>IF(AND(D4708&gt;$F$757,D4708&lt;$F$758),C4708,"")</f>
        <v/>
      </c>
      <c r="G4708" s="247" t="str">
        <f>IF(C4708=MAX($C$761:$C$2761),C4708,"")</f>
        <v/>
      </c>
      <c r="H4708" s="247">
        <f>_xlfn.NORM.DIST(B4708,$F$753,$F$754,0)</f>
        <v>7.0197907484294333E-209</v>
      </c>
      <c r="I4708" s="247" t="str">
        <f>IF(H4708=MAX($H$761:$H$2761),C4708,"")</f>
        <v/>
      </c>
      <c r="J4708" s="247"/>
      <c r="K4708" s="247"/>
      <c r="L4708" s="247"/>
      <c r="M4708" s="247"/>
      <c r="N4708" s="247"/>
      <c r="O4708" s="247"/>
      <c r="P4708" s="247"/>
      <c r="Q4708" s="247"/>
      <c r="R4708" s="247"/>
      <c r="AZ4708" s="259"/>
      <c r="BA4708" s="259">
        <f>BA4707+$BD$753</f>
        <v>25.292799999998259</v>
      </c>
      <c r="BB4708" s="274">
        <f t="shared" si="857"/>
        <v>6.7322448386708902E-4</v>
      </c>
      <c r="BC4708" s="259">
        <f t="shared" si="858"/>
        <v>1.760645501822089E-6</v>
      </c>
      <c r="BD4708" s="259">
        <f t="shared" si="855"/>
        <v>1.760645501822089E-6</v>
      </c>
      <c r="BE4708" s="254" t="str">
        <f t="shared" si="856"/>
        <v/>
      </c>
    </row>
    <row r="4709" spans="1:57" ht="20.100000000000001" customHeight="1" x14ac:dyDescent="0.25">
      <c r="A4709" s="247">
        <v>3931</v>
      </c>
      <c r="B4709" s="247">
        <f>$B$755+(A4709*$B$758)</f>
        <v>28181.761333438364</v>
      </c>
      <c r="C4709" s="247">
        <f>_xlfn.NORM.DIST($B4709,$B$752,$B$753,0)</f>
        <v>2.3586144872908874E-34</v>
      </c>
      <c r="D4709" s="247">
        <f>_xlfn.NORM.DIST($B4709,$B$752,$B$753,1)</f>
        <v>1</v>
      </c>
      <c r="E4709" s="247">
        <f>IF(OR(D4709&lt;$F$757,D4709&gt;$F$758),C4709,"")</f>
        <v>2.3586144872908874E-34</v>
      </c>
      <c r="F4709" s="247" t="str">
        <f>IF(AND(D4709&gt;$F$757,D4709&lt;$F$758),C4709,"")</f>
        <v/>
      </c>
      <c r="G4709" s="247" t="str">
        <f>IF(C4709=MAX($C$761:$C$2761),C4709,"")</f>
        <v/>
      </c>
      <c r="H4709" s="247">
        <f>_xlfn.NORM.DIST(B4709,$F$753,$F$754,0)</f>
        <v>7.9362411294404679E-209</v>
      </c>
      <c r="I4709" s="247" t="str">
        <f>IF(H4709=MAX($H$761:$H$2761),C4709,"")</f>
        <v/>
      </c>
      <c r="J4709" s="247"/>
      <c r="K4709" s="247"/>
      <c r="L4709" s="247"/>
      <c r="M4709" s="247"/>
      <c r="N4709" s="247"/>
      <c r="O4709" s="247"/>
      <c r="P4709" s="247"/>
      <c r="Q4709" s="247"/>
      <c r="R4709" s="247"/>
      <c r="AZ4709" s="259"/>
      <c r="BA4709" s="259">
        <f>BA4708+$BD$753</f>
        <v>25.299199999998258</v>
      </c>
      <c r="BB4709" s="274">
        <f t="shared" si="857"/>
        <v>6.7146383836526693E-4</v>
      </c>
      <c r="BC4709" s="259">
        <f t="shared" si="858"/>
        <v>1.7561307216822867E-6</v>
      </c>
      <c r="BD4709" s="259">
        <f t="shared" si="855"/>
        <v>1.7561307216822867E-6</v>
      </c>
      <c r="BE4709" s="254" t="str">
        <f t="shared" si="856"/>
        <v/>
      </c>
    </row>
    <row r="4710" spans="1:57" ht="20.100000000000001" customHeight="1" x14ac:dyDescent="0.25">
      <c r="A4710" s="247">
        <v>3932</v>
      </c>
      <c r="B4710" s="247">
        <f>$B$755+(A4710*$B$758)</f>
        <v>28191.376400423498</v>
      </c>
      <c r="C4710" s="247">
        <f>_xlfn.NORM.DIST($B4710,$B$752,$B$753,0)</f>
        <v>2.2505403996065193E-34</v>
      </c>
      <c r="D4710" s="247">
        <f>_xlfn.NORM.DIST($B4710,$B$752,$B$753,1)</f>
        <v>1</v>
      </c>
      <c r="E4710" s="247">
        <f>IF(OR(D4710&lt;$F$757,D4710&gt;$F$758),C4710,"")</f>
        <v>2.2505403996065193E-34</v>
      </c>
      <c r="F4710" s="247" t="str">
        <f>IF(AND(D4710&gt;$F$757,D4710&lt;$F$758),C4710,"")</f>
        <v/>
      </c>
      <c r="G4710" s="247" t="str">
        <f>IF(C4710=MAX($C$761:$C$2761),C4710,"")</f>
        <v/>
      </c>
      <c r="H4710" s="247">
        <f>_xlfn.NORM.DIST(B4710,$F$753,$F$754,0)</f>
        <v>8.9721927315302515E-209</v>
      </c>
      <c r="I4710" s="247" t="str">
        <f>IF(H4710=MAX($H$761:$H$2761),C4710,"")</f>
        <v/>
      </c>
      <c r="J4710" s="247"/>
      <c r="K4710" s="247"/>
      <c r="L4710" s="247"/>
      <c r="M4710" s="247"/>
      <c r="N4710" s="247"/>
      <c r="O4710" s="247"/>
      <c r="P4710" s="247"/>
      <c r="Q4710" s="247"/>
      <c r="R4710" s="247"/>
      <c r="AZ4710" s="259"/>
      <c r="BA4710" s="259">
        <f>BA4709+$BD$753</f>
        <v>25.305599999998257</v>
      </c>
      <c r="BB4710" s="274">
        <f t="shared" si="857"/>
        <v>6.6970770764358464E-4</v>
      </c>
      <c r="BC4710" s="259">
        <f t="shared" si="858"/>
        <v>1.7516272385170164E-6</v>
      </c>
      <c r="BD4710" s="259">
        <f t="shared" si="855"/>
        <v>1.7516272385170164E-6</v>
      </c>
      <c r="BE4710" s="254" t="str">
        <f t="shared" si="856"/>
        <v/>
      </c>
    </row>
    <row r="4711" spans="1:57" ht="20.100000000000001" customHeight="1" x14ac:dyDescent="0.25">
      <c r="A4711" s="247">
        <v>3933</v>
      </c>
      <c r="B4711" s="247">
        <f>$B$755+(A4711*$B$758)</f>
        <v>28200.991467408639</v>
      </c>
      <c r="C4711" s="247">
        <f>_xlfn.NORM.DIST($B4711,$B$752,$B$753,0)</f>
        <v>2.1473840168824521E-34</v>
      </c>
      <c r="D4711" s="247">
        <f>_xlfn.NORM.DIST($B4711,$B$752,$B$753,1)</f>
        <v>1</v>
      </c>
      <c r="E4711" s="247">
        <f>IF(OR(D4711&lt;$F$757,D4711&gt;$F$758),C4711,"")</f>
        <v>2.1473840168824521E-34</v>
      </c>
      <c r="F4711" s="247" t="str">
        <f>IF(AND(D4711&gt;$F$757,D4711&lt;$F$758),C4711,"")</f>
        <v/>
      </c>
      <c r="G4711" s="247" t="str">
        <f>IF(C4711=MAX($C$761:$C$2761),C4711,"")</f>
        <v/>
      </c>
      <c r="H4711" s="247">
        <f>_xlfn.NORM.DIST(B4711,$F$753,$F$754,0)</f>
        <v>1.0143209247954148E-208</v>
      </c>
      <c r="I4711" s="247" t="str">
        <f>IF(H4711=MAX($H$761:$H$2761),C4711,"")</f>
        <v/>
      </c>
      <c r="J4711" s="247"/>
      <c r="K4711" s="247"/>
      <c r="L4711" s="247"/>
      <c r="M4711" s="247"/>
      <c r="N4711" s="247"/>
      <c r="O4711" s="247"/>
      <c r="P4711" s="247"/>
      <c r="Q4711" s="247"/>
      <c r="R4711" s="247"/>
      <c r="AZ4711" s="259"/>
      <c r="BA4711" s="259">
        <f>BA4710+$BD$753</f>
        <v>25.311999999998257</v>
      </c>
      <c r="BB4711" s="274">
        <f t="shared" si="857"/>
        <v>6.6795608040506763E-4</v>
      </c>
      <c r="BC4711" s="259">
        <f t="shared" si="858"/>
        <v>1.7471350249307661E-6</v>
      </c>
      <c r="BD4711" s="259">
        <f t="shared" si="855"/>
        <v>1.7471350249307661E-6</v>
      </c>
      <c r="BE4711" s="254" t="str">
        <f t="shared" si="856"/>
        <v/>
      </c>
    </row>
    <row r="4712" spans="1:57" ht="20.100000000000001" customHeight="1" x14ac:dyDescent="0.25">
      <c r="A4712" s="247">
        <v>3934</v>
      </c>
      <c r="B4712" s="247">
        <f>$B$755+(A4712*$B$758)</f>
        <v>28210.606534393773</v>
      </c>
      <c r="C4712" s="247">
        <f>_xlfn.NORM.DIST($B4712,$B$752,$B$753,0)</f>
        <v>2.0489231551804167E-34</v>
      </c>
      <c r="D4712" s="247">
        <f>_xlfn.NORM.DIST($B4712,$B$752,$B$753,1)</f>
        <v>1</v>
      </c>
      <c r="E4712" s="247">
        <f>IF(OR(D4712&lt;$F$757,D4712&gt;$F$758),C4712,"")</f>
        <v>2.0489231551804167E-34</v>
      </c>
      <c r="F4712" s="247" t="str">
        <f>IF(AND(D4712&gt;$F$757,D4712&lt;$F$758),C4712,"")</f>
        <v/>
      </c>
      <c r="G4712" s="247" t="str">
        <f>IF(C4712=MAX($C$761:$C$2761),C4712,"")</f>
        <v/>
      </c>
      <c r="H4712" s="247">
        <f>_xlfn.NORM.DIST(B4712,$F$753,$F$754,0)</f>
        <v>1.1466878920723663E-208</v>
      </c>
      <c r="I4712" s="247" t="str">
        <f>IF(H4712=MAX($H$761:$H$2761),C4712,"")</f>
        <v/>
      </c>
      <c r="J4712" s="247"/>
      <c r="K4712" s="247"/>
      <c r="L4712" s="247"/>
      <c r="M4712" s="247"/>
      <c r="N4712" s="247"/>
      <c r="O4712" s="247"/>
      <c r="P4712" s="247"/>
      <c r="Q4712" s="247"/>
      <c r="R4712" s="247"/>
      <c r="AZ4712" s="259"/>
      <c r="BA4712" s="259">
        <f>BA4711+$BD$753</f>
        <v>25.318399999998256</v>
      </c>
      <c r="BB4712" s="274">
        <f t="shared" si="857"/>
        <v>6.6620894538013686E-4</v>
      </c>
      <c r="BC4712" s="259">
        <f t="shared" si="858"/>
        <v>1.7426540536020748E-6</v>
      </c>
      <c r="BD4712" s="259">
        <f t="shared" si="855"/>
        <v>1.7426540536020748E-6</v>
      </c>
      <c r="BE4712" s="254" t="str">
        <f t="shared" si="856"/>
        <v/>
      </c>
    </row>
    <row r="4713" spans="1:57" ht="20.100000000000001" customHeight="1" x14ac:dyDescent="0.25">
      <c r="A4713" s="248">
        <v>3935</v>
      </c>
      <c r="B4713" s="247">
        <f>$B$755+(A4713*$B$758)</f>
        <v>28220.221601378915</v>
      </c>
      <c r="C4713" s="247">
        <f>_xlfn.NORM.DIST($B4713,$B$752,$B$753,0)</f>
        <v>1.9549455961251963E-34</v>
      </c>
      <c r="D4713" s="247">
        <f>_xlfn.NORM.DIST($B4713,$B$752,$B$753,1)</f>
        <v>1</v>
      </c>
      <c r="E4713" s="247">
        <f>IF(OR(D4713&lt;$F$757,D4713&gt;$F$758),C4713,"")</f>
        <v>1.9549455961251963E-34</v>
      </c>
      <c r="F4713" s="247" t="str">
        <f>IF(AND(D4713&gt;$F$757,D4713&lt;$F$758),C4713,"")</f>
        <v/>
      </c>
      <c r="G4713" s="247" t="str">
        <f>IF(C4713=MAX($C$761:$C$2761),C4713,"")</f>
        <v/>
      </c>
      <c r="H4713" s="247">
        <f>_xlfn.NORM.DIST(B4713,$F$753,$F$754,0)</f>
        <v>1.2963077577930089E-208</v>
      </c>
      <c r="I4713" s="247" t="str">
        <f>IF(H4713=MAX($H$761:$H$2761),C4713,"")</f>
        <v/>
      </c>
      <c r="J4713" s="247"/>
      <c r="K4713" s="247"/>
      <c r="L4713" s="247"/>
      <c r="M4713" s="247"/>
      <c r="N4713" s="247"/>
      <c r="O4713" s="247"/>
      <c r="P4713" s="247"/>
      <c r="Q4713" s="247"/>
      <c r="R4713" s="247"/>
      <c r="AZ4713" s="259"/>
      <c r="BA4713" s="259">
        <f>BA4712+$BD$753</f>
        <v>25.324799999998255</v>
      </c>
      <c r="BB4713" s="274">
        <f t="shared" si="857"/>
        <v>6.6446629132653479E-4</v>
      </c>
      <c r="BC4713" s="259">
        <f t="shared" si="858"/>
        <v>1.7381842972658598E-6</v>
      </c>
      <c r="BD4713" s="259">
        <f t="shared" si="855"/>
        <v>1.7381842972658598E-6</v>
      </c>
      <c r="BE4713" s="254" t="str">
        <f t="shared" si="856"/>
        <v/>
      </c>
    </row>
    <row r="4714" spans="1:57" ht="20.100000000000001" customHeight="1" x14ac:dyDescent="0.25">
      <c r="A4714" s="247">
        <v>3936</v>
      </c>
      <c r="B4714" s="247">
        <f>$B$755+(A4714*$B$758)</f>
        <v>28229.836668364049</v>
      </c>
      <c r="C4714" s="247">
        <f>_xlfn.NORM.DIST($B4714,$B$752,$B$753,0)</f>
        <v>1.8652486432394985E-34</v>
      </c>
      <c r="D4714" s="247">
        <f>_xlfn.NORM.DIST($B4714,$B$752,$B$753,1)</f>
        <v>1</v>
      </c>
      <c r="E4714" s="247">
        <f>IF(OR(D4714&lt;$F$757,D4714&gt;$F$758),C4714,"")</f>
        <v>1.8652486432394985E-34</v>
      </c>
      <c r="F4714" s="247" t="str">
        <f>IF(AND(D4714&gt;$F$757,D4714&lt;$F$758),C4714,"")</f>
        <v/>
      </c>
      <c r="G4714" s="247" t="str">
        <f>IF(C4714=MAX($C$761:$C$2761),C4714,"")</f>
        <v/>
      </c>
      <c r="H4714" s="247">
        <f>_xlfn.NORM.DIST(B4714,$F$753,$F$754,0)</f>
        <v>1.4654265804369636E-208</v>
      </c>
      <c r="I4714" s="247" t="str">
        <f>IF(H4714=MAX($H$761:$H$2761),C4714,"")</f>
        <v/>
      </c>
      <c r="J4714" s="247"/>
      <c r="K4714" s="247"/>
      <c r="L4714" s="247"/>
      <c r="M4714" s="247"/>
      <c r="N4714" s="247"/>
      <c r="O4714" s="247"/>
      <c r="P4714" s="247"/>
      <c r="Q4714" s="247"/>
      <c r="R4714" s="247"/>
      <c r="AZ4714" s="259"/>
      <c r="BA4714" s="259">
        <f>BA4713+$BD$753</f>
        <v>25.331199999998255</v>
      </c>
      <c r="BB4714" s="274">
        <f t="shared" si="857"/>
        <v>6.6272810702926893E-4</v>
      </c>
      <c r="BC4714" s="259">
        <f t="shared" si="858"/>
        <v>1.7337257287206812E-6</v>
      </c>
      <c r="BD4714" s="259">
        <f t="shared" si="855"/>
        <v>1.7337257287206812E-6</v>
      </c>
      <c r="BE4714" s="254" t="str">
        <f t="shared" si="856"/>
        <v/>
      </c>
    </row>
    <row r="4715" spans="1:57" ht="20.100000000000001" customHeight="1" x14ac:dyDescent="0.25">
      <c r="A4715" s="247">
        <v>3937</v>
      </c>
      <c r="B4715" s="247">
        <f>$B$755+(A4715*$B$758)</f>
        <v>28239.45173534919</v>
      </c>
      <c r="C4715" s="247">
        <f>_xlfn.NORM.DIST($B4715,$B$752,$B$753,0)</f>
        <v>1.7796386978786759E-34</v>
      </c>
      <c r="D4715" s="247">
        <f>_xlfn.NORM.DIST($B4715,$B$752,$B$753,1)</f>
        <v>1</v>
      </c>
      <c r="E4715" s="247">
        <f>IF(OR(D4715&lt;$F$757,D4715&gt;$F$758),C4715,"")</f>
        <v>1.7796386978786759E-34</v>
      </c>
      <c r="F4715" s="247" t="str">
        <f>IF(AND(D4715&gt;$F$757,D4715&lt;$F$758),C4715,"")</f>
        <v/>
      </c>
      <c r="G4715" s="247" t="str">
        <f>IF(C4715=MAX($C$761:$C$2761),C4715,"")</f>
        <v/>
      </c>
      <c r="H4715" s="247">
        <f>_xlfn.NORM.DIST(B4715,$F$753,$F$754,0)</f>
        <v>1.6565824669457226E-208</v>
      </c>
      <c r="I4715" s="247" t="str">
        <f>IF(H4715=MAX($H$761:$H$2761),C4715,"")</f>
        <v/>
      </c>
      <c r="J4715" s="247"/>
      <c r="K4715" s="247"/>
      <c r="L4715" s="247"/>
      <c r="M4715" s="247"/>
      <c r="N4715" s="247"/>
      <c r="O4715" s="247"/>
      <c r="P4715" s="247"/>
      <c r="Q4715" s="247"/>
      <c r="R4715" s="247"/>
      <c r="AZ4715" s="259"/>
      <c r="BA4715" s="259">
        <f>BA4714+$BD$753</f>
        <v>25.337599999998254</v>
      </c>
      <c r="BB4715" s="274">
        <f t="shared" si="857"/>
        <v>6.6099438130054824E-4</v>
      </c>
      <c r="BC4715" s="259">
        <f t="shared" si="858"/>
        <v>1.7292783208329703E-6</v>
      </c>
      <c r="BD4715" s="259">
        <f t="shared" si="855"/>
        <v>1.7292783208329703E-6</v>
      </c>
      <c r="BE4715" s="254" t="str">
        <f t="shared" si="856"/>
        <v/>
      </c>
    </row>
    <row r="4716" spans="1:57" ht="20.100000000000001" customHeight="1" x14ac:dyDescent="0.25">
      <c r="A4716" s="247">
        <v>3938</v>
      </c>
      <c r="B4716" s="247">
        <f>$B$755+(A4716*$B$758)</f>
        <v>28249.066802334324</v>
      </c>
      <c r="C4716" s="247">
        <f>_xlfn.NORM.DIST($B4716,$B$752,$B$753,0)</f>
        <v>1.6979308539102361E-34</v>
      </c>
      <c r="D4716" s="247">
        <f>_xlfn.NORM.DIST($B4716,$B$752,$B$753,1)</f>
        <v>1</v>
      </c>
      <c r="E4716" s="247">
        <f>IF(OR(D4716&lt;$F$757,D4716&gt;$F$758),C4716,"")</f>
        <v>1.6979308539102361E-34</v>
      </c>
      <c r="F4716" s="247" t="str">
        <f>IF(AND(D4716&gt;$F$757,D4716&lt;$F$758),C4716,"")</f>
        <v/>
      </c>
      <c r="G4716" s="247" t="str">
        <f>IF(C4716=MAX($C$761:$C$2761),C4716,"")</f>
        <v/>
      </c>
      <c r="H4716" s="247">
        <f>_xlfn.NORM.DIST(B4716,$F$753,$F$754,0)</f>
        <v>1.872643500895676E-208</v>
      </c>
      <c r="I4716" s="247" t="str">
        <f>IF(H4716=MAX($H$761:$H$2761),C4716,"")</f>
        <v/>
      </c>
      <c r="J4716" s="247"/>
      <c r="K4716" s="247"/>
      <c r="L4716" s="247"/>
      <c r="M4716" s="247"/>
      <c r="N4716" s="247"/>
      <c r="O4716" s="247"/>
      <c r="P4716" s="247"/>
      <c r="Q4716" s="247"/>
      <c r="R4716" s="247"/>
      <c r="AZ4716" s="259"/>
      <c r="BA4716" s="259">
        <f>BA4715+$BD$753</f>
        <v>25.343999999998253</v>
      </c>
      <c r="BB4716" s="274">
        <f t="shared" si="857"/>
        <v>6.5926510297971527E-4</v>
      </c>
      <c r="BC4716" s="259">
        <f t="shared" si="858"/>
        <v>1.7248420465264041E-6</v>
      </c>
      <c r="BD4716" s="259">
        <f t="shared" si="855"/>
        <v>1.7248420465264041E-6</v>
      </c>
      <c r="BE4716" s="254" t="str">
        <f t="shared" si="856"/>
        <v/>
      </c>
    </row>
    <row r="4717" spans="1:57" ht="20.100000000000001" customHeight="1" x14ac:dyDescent="0.25">
      <c r="A4717" s="247">
        <v>3939</v>
      </c>
      <c r="B4717" s="247">
        <f>$B$755+(A4717*$B$758)</f>
        <v>28258.681869319465</v>
      </c>
      <c r="C4717" s="247">
        <f>_xlfn.NORM.DIST($B4717,$B$752,$B$753,0)</f>
        <v>1.6199485103120263E-34</v>
      </c>
      <c r="D4717" s="247">
        <f>_xlfn.NORM.DIST($B4717,$B$752,$B$753,1)</f>
        <v>1</v>
      </c>
      <c r="E4717" s="247">
        <f>IF(OR(D4717&lt;$F$757,D4717&gt;$F$758),C4717,"")</f>
        <v>1.6199485103120263E-34</v>
      </c>
      <c r="F4717" s="247" t="str">
        <f>IF(AND(D4717&gt;$F$757,D4717&lt;$F$758),C4717,"")</f>
        <v/>
      </c>
      <c r="G4717" s="247" t="str">
        <f>IF(C4717=MAX($C$761:$C$2761),C4717,"")</f>
        <v/>
      </c>
      <c r="H4717" s="247">
        <f>_xlfn.NORM.DIST(B4717,$F$753,$F$754,0)</f>
        <v>2.1168505903981749E-208</v>
      </c>
      <c r="I4717" s="247" t="str">
        <f>IF(H4717=MAX($H$761:$H$2761),C4717,"")</f>
        <v/>
      </c>
      <c r="J4717" s="247"/>
      <c r="K4717" s="247"/>
      <c r="L4717" s="247"/>
      <c r="M4717" s="247"/>
      <c r="N4717" s="247"/>
      <c r="O4717" s="247"/>
      <c r="P4717" s="247"/>
      <c r="Q4717" s="247"/>
      <c r="R4717" s="247"/>
      <c r="AZ4717" s="259"/>
      <c r="BA4717" s="259">
        <f>BA4716+$BD$753</f>
        <v>25.350399999998253</v>
      </c>
      <c r="BB4717" s="274">
        <f t="shared" si="857"/>
        <v>6.5754026093318887E-4</v>
      </c>
      <c r="BC4717" s="259">
        <f t="shared" si="858"/>
        <v>1.7204168787945907E-6</v>
      </c>
      <c r="BD4717" s="259">
        <f t="shared" si="855"/>
        <v>1.7204168787945907E-6</v>
      </c>
      <c r="BE4717" s="254" t="str">
        <f t="shared" si="856"/>
        <v/>
      </c>
    </row>
    <row r="4718" spans="1:57" ht="20.100000000000001" customHeight="1" x14ac:dyDescent="0.25">
      <c r="A4718" s="247">
        <v>3940</v>
      </c>
      <c r="B4718" s="247">
        <f>$B$755+(A4718*$B$758)</f>
        <v>28268.2969363046</v>
      </c>
      <c r="C4718" s="247">
        <f>_xlfn.NORM.DIST($B4718,$B$752,$B$753,0)</f>
        <v>1.5455230009066959E-34</v>
      </c>
      <c r="D4718" s="247">
        <f>_xlfn.NORM.DIST($B4718,$B$752,$B$753,1)</f>
        <v>1</v>
      </c>
      <c r="E4718" s="247">
        <f>IF(OR(D4718&lt;$F$757,D4718&gt;$F$758),C4718,"")</f>
        <v>1.5455230009066959E-34</v>
      </c>
      <c r="F4718" s="247" t="str">
        <f>IF(AND(D4718&gt;$F$757,D4718&lt;$F$758),C4718,"")</f>
        <v/>
      </c>
      <c r="G4718" s="247" t="str">
        <f>IF(C4718=MAX($C$761:$C$2761),C4718,"")</f>
        <v/>
      </c>
      <c r="H4718" s="247">
        <f>_xlfn.NORM.DIST(B4718,$F$753,$F$754,0)</f>
        <v>2.3928658730805429E-208</v>
      </c>
      <c r="I4718" s="247" t="str">
        <f>IF(H4718=MAX($H$761:$H$2761),C4718,"")</f>
        <v/>
      </c>
      <c r="J4718" s="247"/>
      <c r="K4718" s="247"/>
      <c r="L4718" s="247"/>
      <c r="M4718" s="247"/>
      <c r="N4718" s="247"/>
      <c r="O4718" s="247"/>
      <c r="P4718" s="247"/>
      <c r="Q4718" s="247"/>
      <c r="R4718" s="247"/>
      <c r="AZ4718" s="259"/>
      <c r="BA4718" s="259">
        <f>BA4717+$BD$753</f>
        <v>25.356799999998252</v>
      </c>
      <c r="BB4718" s="274">
        <f t="shared" si="857"/>
        <v>6.5581984405439428E-4</v>
      </c>
      <c r="BC4718" s="259">
        <f t="shared" si="858"/>
        <v>1.7160027906855651E-6</v>
      </c>
      <c r="BD4718" s="259">
        <f t="shared" si="855"/>
        <v>1.7160027906855651E-6</v>
      </c>
      <c r="BE4718" s="254" t="str">
        <f t="shared" si="856"/>
        <v/>
      </c>
    </row>
    <row r="4719" spans="1:57" ht="20.100000000000001" customHeight="1" x14ac:dyDescent="0.25">
      <c r="A4719" s="247">
        <v>3941</v>
      </c>
      <c r="B4719" s="247">
        <f>$B$755+(A4719*$B$758)</f>
        <v>28277.912003289741</v>
      </c>
      <c r="C4719" s="247">
        <f>_xlfn.NORM.DIST($B4719,$B$752,$B$753,0)</f>
        <v>1.4744932404769173E-34</v>
      </c>
      <c r="D4719" s="247">
        <f>_xlfn.NORM.DIST($B4719,$B$752,$B$753,1)</f>
        <v>1</v>
      </c>
      <c r="E4719" s="247">
        <f>IF(OR(D4719&lt;$F$757,D4719&gt;$F$758),C4719,"")</f>
        <v>1.4744932404769173E-34</v>
      </c>
      <c r="F4719" s="247" t="str">
        <f>IF(AND(D4719&gt;$F$757,D4719&lt;$F$758),C4719,"")</f>
        <v/>
      </c>
      <c r="G4719" s="247" t="str">
        <f>IF(C4719=MAX($C$761:$C$2761),C4719,"")</f>
        <v/>
      </c>
      <c r="H4719" s="247">
        <f>_xlfn.NORM.DIST(B4719,$F$753,$F$754,0)</f>
        <v>2.7048273979959715E-208</v>
      </c>
      <c r="I4719" s="247" t="str">
        <f>IF(H4719=MAX($H$761:$H$2761),C4719,"")</f>
        <v/>
      </c>
      <c r="J4719" s="247"/>
      <c r="K4719" s="247"/>
      <c r="L4719" s="247"/>
      <c r="M4719" s="247"/>
      <c r="N4719" s="247"/>
      <c r="O4719" s="247"/>
      <c r="P4719" s="247"/>
      <c r="Q4719" s="247"/>
      <c r="R4719" s="247"/>
      <c r="AZ4719" s="259"/>
      <c r="BA4719" s="259">
        <f>BA4718+$BD$753</f>
        <v>25.363199999998251</v>
      </c>
      <c r="BB4719" s="274">
        <f t="shared" si="857"/>
        <v>6.5410384126370871E-4</v>
      </c>
      <c r="BC4719" s="259">
        <f t="shared" si="858"/>
        <v>1.7115997553169681E-6</v>
      </c>
      <c r="BD4719" s="259">
        <f t="shared" si="855"/>
        <v>1.7115997553169681E-6</v>
      </c>
      <c r="BE4719" s="254" t="str">
        <f t="shared" si="856"/>
        <v/>
      </c>
    </row>
    <row r="4720" spans="1:57" ht="20.100000000000001" customHeight="1" x14ac:dyDescent="0.25">
      <c r="A4720" s="248">
        <v>3942</v>
      </c>
      <c r="B4720" s="247">
        <f>$B$755+(A4720*$B$758)</f>
        <v>28287.527070274875</v>
      </c>
      <c r="C4720" s="247">
        <f>_xlfn.NORM.DIST($B4720,$B$752,$B$753,0)</f>
        <v>1.4067053865455341E-34</v>
      </c>
      <c r="D4720" s="247">
        <f>_xlfn.NORM.DIST($B4720,$B$752,$B$753,1)</f>
        <v>1</v>
      </c>
      <c r="E4720" s="247">
        <f>IF(OR(D4720&lt;$F$757,D4720&gt;$F$758),C4720,"")</f>
        <v>1.4067053865455341E-34</v>
      </c>
      <c r="F4720" s="247" t="str">
        <f>IF(AND(D4720&gt;$F$757,D4720&lt;$F$758),C4720,"")</f>
        <v/>
      </c>
      <c r="G4720" s="247" t="str">
        <f>IF(C4720=MAX($C$761:$C$2761),C4720,"")</f>
        <v/>
      </c>
      <c r="H4720" s="247">
        <f>_xlfn.NORM.DIST(B4720,$F$753,$F$754,0)</f>
        <v>3.057410897422119E-208</v>
      </c>
      <c r="I4720" s="247" t="str">
        <f>IF(H4720=MAX($H$761:$H$2761),C4720,"")</f>
        <v/>
      </c>
      <c r="J4720" s="247"/>
      <c r="K4720" s="247"/>
      <c r="L4720" s="247"/>
      <c r="M4720" s="247"/>
      <c r="N4720" s="247"/>
      <c r="O4720" s="247"/>
      <c r="P4720" s="247"/>
      <c r="Q4720" s="247"/>
      <c r="R4720" s="247"/>
      <c r="AZ4720" s="259"/>
      <c r="BA4720" s="259">
        <f>BA4719+$BD$753</f>
        <v>25.36959999999825</v>
      </c>
      <c r="BB4720" s="274">
        <f t="shared" si="857"/>
        <v>6.5239224150839175E-4</v>
      </c>
      <c r="BC4720" s="259">
        <f t="shared" si="858"/>
        <v>1.7072077458652043E-6</v>
      </c>
      <c r="BD4720" s="259">
        <f t="shared" si="855"/>
        <v>1.7072077458652043E-6</v>
      </c>
      <c r="BE4720" s="254" t="str">
        <f t="shared" si="856"/>
        <v/>
      </c>
    </row>
    <row r="4721" spans="1:57" ht="20.100000000000001" customHeight="1" x14ac:dyDescent="0.25">
      <c r="A4721" s="247">
        <v>3943</v>
      </c>
      <c r="B4721" s="247">
        <f>$B$755+(A4721*$B$758)</f>
        <v>28297.142137260016</v>
      </c>
      <c r="C4721" s="247">
        <f>_xlfn.NORM.DIST($B4721,$B$752,$B$753,0)</f>
        <v>1.3420125161296916E-34</v>
      </c>
      <c r="D4721" s="247">
        <f>_xlfn.NORM.DIST($B4721,$B$752,$B$753,1)</f>
        <v>1</v>
      </c>
      <c r="E4721" s="247">
        <f>IF(OR(D4721&lt;$F$757,D4721&gt;$F$758),C4721,"")</f>
        <v>1.3420125161296916E-34</v>
      </c>
      <c r="F4721" s="247" t="str">
        <f>IF(AND(D4721&gt;$F$757,D4721&lt;$F$758),C4721,"")</f>
        <v/>
      </c>
      <c r="G4721" s="247" t="str">
        <f>IF(C4721=MAX($C$761:$C$2761),C4721,"")</f>
        <v/>
      </c>
      <c r="H4721" s="247">
        <f>_xlfn.NORM.DIST(B4721,$F$753,$F$754,0)</f>
        <v>3.455899566685077E-208</v>
      </c>
      <c r="I4721" s="247" t="str">
        <f>IF(H4721=MAX($H$761:$H$2761),C4721,"")</f>
        <v/>
      </c>
      <c r="J4721" s="247"/>
      <c r="K4721" s="247"/>
      <c r="L4721" s="247"/>
      <c r="M4721" s="247"/>
      <c r="N4721" s="247"/>
      <c r="O4721" s="247"/>
      <c r="P4721" s="247"/>
      <c r="Q4721" s="247"/>
      <c r="R4721" s="247"/>
      <c r="AZ4721" s="259"/>
      <c r="BA4721" s="259">
        <f>BA4720+$BD$753</f>
        <v>25.37599999999825</v>
      </c>
      <c r="BB4721" s="274">
        <f t="shared" si="857"/>
        <v>6.5068503376252654E-4</v>
      </c>
      <c r="BC4721" s="259">
        <f t="shared" si="858"/>
        <v>1.7028267355714052E-6</v>
      </c>
      <c r="BD4721" s="259">
        <f t="shared" si="855"/>
        <v>1.7028267355714052E-6</v>
      </c>
      <c r="BE4721" s="254" t="str">
        <f t="shared" si="856"/>
        <v/>
      </c>
    </row>
    <row r="4722" spans="1:57" ht="20.100000000000001" customHeight="1" x14ac:dyDescent="0.25">
      <c r="A4722" s="247">
        <v>3944</v>
      </c>
      <c r="B4722" s="247">
        <f>$B$755+(A4722*$B$758)</f>
        <v>28306.75720424515</v>
      </c>
      <c r="C4722" s="247">
        <f>_xlfn.NORM.DIST($B4722,$B$752,$B$753,0)</f>
        <v>1.2802743168137994E-34</v>
      </c>
      <c r="D4722" s="247">
        <f>_xlfn.NORM.DIST($B4722,$B$752,$B$753,1)</f>
        <v>1</v>
      </c>
      <c r="E4722" s="247">
        <f>IF(OR(D4722&lt;$F$757,D4722&gt;$F$758),C4722,"")</f>
        <v>1.2802743168137994E-34</v>
      </c>
      <c r="F4722" s="247" t="str">
        <f>IF(AND(D4722&gt;$F$757,D4722&lt;$F$758),C4722,"")</f>
        <v/>
      </c>
      <c r="G4722" s="247" t="str">
        <f>IF(C4722=MAX($C$761:$C$2761),C4722,"")</f>
        <v/>
      </c>
      <c r="H4722" s="247">
        <f>_xlfn.NORM.DIST(B4722,$F$753,$F$754,0)</f>
        <v>3.9062628888844364E-208</v>
      </c>
      <c r="I4722" s="247" t="str">
        <f>IF(H4722=MAX($H$761:$H$2761),C4722,"")</f>
        <v/>
      </c>
      <c r="J4722" s="247"/>
      <c r="K4722" s="247"/>
      <c r="L4722" s="247"/>
      <c r="M4722" s="247"/>
      <c r="N4722" s="247"/>
      <c r="O4722" s="247"/>
      <c r="P4722" s="247"/>
      <c r="Q4722" s="247"/>
      <c r="R4722" s="247"/>
      <c r="AZ4722" s="259"/>
      <c r="BA4722" s="259">
        <f>BA4721+$BD$753</f>
        <v>25.382399999998249</v>
      </c>
      <c r="BB4722" s="274">
        <f t="shared" si="857"/>
        <v>6.4898220702695514E-4</v>
      </c>
      <c r="BC4722" s="259">
        <f t="shared" si="858"/>
        <v>1.6984566977362248E-6</v>
      </c>
      <c r="BD4722" s="259">
        <f t="shared" si="855"/>
        <v>1.6984566977362248E-6</v>
      </c>
      <c r="BE4722" s="254" t="str">
        <f t="shared" si="856"/>
        <v/>
      </c>
    </row>
    <row r="4723" spans="1:57" ht="20.100000000000001" customHeight="1" x14ac:dyDescent="0.25">
      <c r="A4723" s="247">
        <v>3945</v>
      </c>
      <c r="B4723" s="247">
        <f>$B$755+(A4723*$B$758)</f>
        <v>28316.372271230292</v>
      </c>
      <c r="C4723" s="247">
        <f>_xlfn.NORM.DIST($B4723,$B$752,$B$753,0)</f>
        <v>1.2213567915093679E-34</v>
      </c>
      <c r="D4723" s="247">
        <f>_xlfn.NORM.DIST($B4723,$B$752,$B$753,1)</f>
        <v>1</v>
      </c>
      <c r="E4723" s="247">
        <f>IF(OR(D4723&lt;$F$757,D4723&gt;$F$758),C4723,"")</f>
        <v>1.2213567915093679E-34</v>
      </c>
      <c r="F4723" s="247" t="str">
        <f>IF(AND(D4723&gt;$F$757,D4723&lt;$F$758),C4723,"")</f>
        <v/>
      </c>
      <c r="G4723" s="247" t="str">
        <f>IF(C4723=MAX($C$761:$C$2761),C4723,"")</f>
        <v/>
      </c>
      <c r="H4723" s="247">
        <f>_xlfn.NORM.DIST(B4723,$F$753,$F$754,0)</f>
        <v>4.4152456755079286E-208</v>
      </c>
      <c r="I4723" s="247" t="str">
        <f>IF(H4723=MAX($H$761:$H$2761),C4723,"")</f>
        <v/>
      </c>
      <c r="J4723" s="247"/>
      <c r="K4723" s="247"/>
      <c r="L4723" s="247"/>
      <c r="M4723" s="247"/>
      <c r="N4723" s="247"/>
      <c r="O4723" s="247"/>
      <c r="P4723" s="247"/>
      <c r="Q4723" s="247"/>
      <c r="R4723" s="247"/>
      <c r="AZ4723" s="259"/>
      <c r="BA4723" s="259">
        <f>BA4722+$BD$753</f>
        <v>25.388799999998248</v>
      </c>
      <c r="BB4723" s="274">
        <f t="shared" si="857"/>
        <v>6.4728375032921891E-4</v>
      </c>
      <c r="BC4723" s="259">
        <f t="shared" si="858"/>
        <v>1.6940976057269958E-6</v>
      </c>
      <c r="BD4723" s="259">
        <f t="shared" si="855"/>
        <v>1.6940976057269958E-6</v>
      </c>
      <c r="BE4723" s="254" t="str">
        <f t="shared" si="856"/>
        <v/>
      </c>
    </row>
    <row r="4724" spans="1:57" ht="20.100000000000001" customHeight="1" x14ac:dyDescent="0.25">
      <c r="A4724" s="247">
        <v>3946</v>
      </c>
      <c r="B4724" s="247">
        <f>$B$755+(A4724*$B$758)</f>
        <v>28325.987338215426</v>
      </c>
      <c r="C4724" s="247">
        <f>_xlfn.NORM.DIST($B4724,$B$752,$B$753,0)</f>
        <v>1.1651319763023624E-34</v>
      </c>
      <c r="D4724" s="247">
        <f>_xlfn.NORM.DIST($B4724,$B$752,$B$753,1)</f>
        <v>1</v>
      </c>
      <c r="E4724" s="247">
        <f>IF(OR(D4724&lt;$F$757,D4724&gt;$F$758),C4724,"")</f>
        <v>1.1651319763023624E-34</v>
      </c>
      <c r="F4724" s="247" t="str">
        <f>IF(AND(D4724&gt;$F$757,D4724&lt;$F$758),C4724,"")</f>
        <v/>
      </c>
      <c r="G4724" s="247" t="str">
        <f>IF(C4724=MAX($C$761:$C$2761),C4724,"")</f>
        <v/>
      </c>
      <c r="H4724" s="247">
        <f>_xlfn.NORM.DIST(B4724,$F$753,$F$754,0)</f>
        <v>4.9904686452987723E-208</v>
      </c>
      <c r="I4724" s="247" t="str">
        <f>IF(H4724=MAX($H$761:$H$2761),C4724,"")</f>
        <v/>
      </c>
      <c r="J4724" s="247"/>
      <c r="K4724" s="247"/>
      <c r="L4724" s="247"/>
      <c r="M4724" s="247"/>
      <c r="N4724" s="247"/>
      <c r="O4724" s="247"/>
      <c r="P4724" s="247"/>
      <c r="Q4724" s="247"/>
      <c r="R4724" s="247"/>
      <c r="AZ4724" s="259"/>
      <c r="BA4724" s="259">
        <f>BA4723+$BD$753</f>
        <v>25.395199999998248</v>
      </c>
      <c r="BB4724" s="274">
        <f t="shared" si="857"/>
        <v>6.4558965272349192E-4</v>
      </c>
      <c r="BC4724" s="259">
        <f t="shared" si="858"/>
        <v>1.6897494329665618E-6</v>
      </c>
      <c r="BD4724" s="259">
        <f t="shared" ref="BD4724:BD4787" si="859">IF(BB4724&lt;(1-$AZ$760),BC4724,"")</f>
        <v>1.6897494329665618E-6</v>
      </c>
      <c r="BE4724" s="254" t="str">
        <f t="shared" ref="BE4724:BE4787" si="860">IF(BB4724&lt;(1-$AZ$766),BC4724,"")</f>
        <v/>
      </c>
    </row>
    <row r="4725" spans="1:57" ht="20.100000000000001" customHeight="1" x14ac:dyDescent="0.25">
      <c r="A4725" s="247">
        <v>3947</v>
      </c>
      <c r="B4725" s="247">
        <f>$B$755+(A4725*$B$758)</f>
        <v>28335.602405200567</v>
      </c>
      <c r="C4725" s="247">
        <f>_xlfn.NORM.DIST($B4725,$B$752,$B$753,0)</f>
        <v>1.1114776708106931E-34</v>
      </c>
      <c r="D4725" s="247">
        <f>_xlfn.NORM.DIST($B4725,$B$752,$B$753,1)</f>
        <v>1</v>
      </c>
      <c r="E4725" s="247">
        <f>IF(OR(D4725&lt;$F$757,D4725&gt;$F$758),C4725,"")</f>
        <v>1.1114776708106931E-34</v>
      </c>
      <c r="F4725" s="247" t="str">
        <f>IF(AND(D4725&gt;$F$757,D4725&lt;$F$758),C4725,"")</f>
        <v/>
      </c>
      <c r="G4725" s="247" t="str">
        <f>IF(C4725=MAX($C$761:$C$2761),C4725,"")</f>
        <v/>
      </c>
      <c r="H4725" s="247">
        <f>_xlfn.NORM.DIST(B4725,$F$753,$F$754,0)</f>
        <v>5.6405420347532537E-208</v>
      </c>
      <c r="I4725" s="247" t="str">
        <f>IF(H4725=MAX($H$761:$H$2761),C4725,"")</f>
        <v/>
      </c>
      <c r="J4725" s="247"/>
      <c r="K4725" s="247"/>
      <c r="L4725" s="247"/>
      <c r="M4725" s="247"/>
      <c r="N4725" s="247"/>
      <c r="O4725" s="247"/>
      <c r="P4725" s="247"/>
      <c r="Q4725" s="247"/>
      <c r="R4725" s="247"/>
      <c r="AZ4725" s="259"/>
      <c r="BA4725" s="259">
        <f>BA4724+$BD$753</f>
        <v>25.401599999998247</v>
      </c>
      <c r="BB4725" s="274">
        <f t="shared" ref="BB4725:BB4788" si="861">_xlfn.CHISQ.DIST.RT(BA4725,7)</f>
        <v>6.4389990329052535E-4</v>
      </c>
      <c r="BC4725" s="259">
        <f t="shared" ref="BC4725:BC4788" si="862">BB4725-BB4726</f>
        <v>1.6854121529445536E-6</v>
      </c>
      <c r="BD4725" s="259">
        <f t="shared" si="859"/>
        <v>1.6854121529445536E-6</v>
      </c>
      <c r="BE4725" s="254" t="str">
        <f t="shared" si="860"/>
        <v/>
      </c>
    </row>
    <row r="4726" spans="1:57" ht="20.100000000000001" customHeight="1" x14ac:dyDescent="0.25">
      <c r="A4726" s="248">
        <v>3948</v>
      </c>
      <c r="B4726" s="247">
        <f>$B$755+(A4726*$B$758)</f>
        <v>28345.217472185701</v>
      </c>
      <c r="C4726" s="247">
        <f>_xlfn.NORM.DIST($B4726,$B$752,$B$753,0)</f>
        <v>1.0602771805024539E-34</v>
      </c>
      <c r="D4726" s="247">
        <f>_xlfn.NORM.DIST($B4726,$B$752,$B$753,1)</f>
        <v>1</v>
      </c>
      <c r="E4726" s="247">
        <f>IF(OR(D4726&lt;$F$757,D4726&gt;$F$758),C4726,"")</f>
        <v>1.0602771805024539E-34</v>
      </c>
      <c r="F4726" s="247" t="str">
        <f>IF(AND(D4726&gt;$F$757,D4726&lt;$F$758),C4726,"")</f>
        <v/>
      </c>
      <c r="G4726" s="247" t="str">
        <f>IF(C4726=MAX($C$761:$C$2761),C4726,"")</f>
        <v/>
      </c>
      <c r="H4726" s="247">
        <f>_xlfn.NORM.DIST(B4726,$F$753,$F$754,0)</f>
        <v>6.3751939266118301E-208</v>
      </c>
      <c r="I4726" s="247" t="str">
        <f>IF(H4726=MAX($H$761:$H$2761),C4726,"")</f>
        <v/>
      </c>
      <c r="J4726" s="247"/>
      <c r="K4726" s="247"/>
      <c r="L4726" s="247"/>
      <c r="M4726" s="247"/>
      <c r="N4726" s="247"/>
      <c r="O4726" s="247"/>
      <c r="P4726" s="247"/>
      <c r="Q4726" s="247"/>
      <c r="R4726" s="247"/>
      <c r="AZ4726" s="259"/>
      <c r="BA4726" s="259">
        <f>BA4725+$BD$753</f>
        <v>25.407999999998246</v>
      </c>
      <c r="BB4726" s="274">
        <f t="shared" si="861"/>
        <v>6.422144911375808E-4</v>
      </c>
      <c r="BC4726" s="259">
        <f t="shared" si="862"/>
        <v>1.68108573921316E-6</v>
      </c>
      <c r="BD4726" s="259">
        <f t="shared" si="859"/>
        <v>1.68108573921316E-6</v>
      </c>
      <c r="BE4726" s="254" t="str">
        <f t="shared" si="860"/>
        <v/>
      </c>
    </row>
    <row r="4727" spans="1:57" ht="20.100000000000001" customHeight="1" x14ac:dyDescent="0.25">
      <c r="A4727" s="247">
        <v>3949</v>
      </c>
      <c r="B4727" s="247">
        <f>$B$755+(A4727*$B$758)</f>
        <v>28354.832539170842</v>
      </c>
      <c r="C4727" s="247">
        <f>_xlfn.NORM.DIST($B4727,$B$752,$B$753,0)</f>
        <v>1.0114190704478441E-34</v>
      </c>
      <c r="D4727" s="247">
        <f>_xlfn.NORM.DIST($B4727,$B$752,$B$753,1)</f>
        <v>1</v>
      </c>
      <c r="E4727" s="247">
        <f>IF(OR(D4727&lt;$F$757,D4727&gt;$F$758),C4727,"")</f>
        <v>1.0114190704478441E-34</v>
      </c>
      <c r="F4727" s="247" t="str">
        <f>IF(AND(D4727&gt;$F$757,D4727&lt;$F$758),C4727,"")</f>
        <v/>
      </c>
      <c r="G4727" s="247" t="str">
        <f>IF(C4727=MAX($C$761:$C$2761),C4727,"")</f>
        <v/>
      </c>
      <c r="H4727" s="247">
        <f>_xlfn.NORM.DIST(B4727,$F$753,$F$754,0)</f>
        <v>7.2054152007269922E-208</v>
      </c>
      <c r="I4727" s="247" t="str">
        <f>IF(H4727=MAX($H$761:$H$2761),C4727,"")</f>
        <v/>
      </c>
      <c r="J4727" s="247"/>
      <c r="K4727" s="247"/>
      <c r="L4727" s="247"/>
      <c r="M4727" s="247"/>
      <c r="N4727" s="247"/>
      <c r="O4727" s="247"/>
      <c r="P4727" s="247"/>
      <c r="Q4727" s="247"/>
      <c r="R4727" s="247"/>
      <c r="AZ4727" s="259"/>
      <c r="BA4727" s="259">
        <f>BA4726+$BD$753</f>
        <v>25.414399999998246</v>
      </c>
      <c r="BB4727" s="274">
        <f t="shared" si="861"/>
        <v>6.4053340539836764E-4</v>
      </c>
      <c r="BC4727" s="259">
        <f t="shared" si="862"/>
        <v>1.6767701653802982E-6</v>
      </c>
      <c r="BD4727" s="259">
        <f t="shared" si="859"/>
        <v>1.6767701653802982E-6</v>
      </c>
      <c r="BE4727" s="254" t="str">
        <f t="shared" si="860"/>
        <v/>
      </c>
    </row>
    <row r="4728" spans="1:57" ht="20.100000000000001" customHeight="1" x14ac:dyDescent="0.25">
      <c r="A4728" s="247">
        <v>3950</v>
      </c>
      <c r="B4728" s="247">
        <f>$B$755+(A4728*$B$758)</f>
        <v>28364.447606155976</v>
      </c>
      <c r="C4728" s="247">
        <f>_xlfn.NORM.DIST($B4728,$B$752,$B$753,0)</f>
        <v>9.6479693000202461E-35</v>
      </c>
      <c r="D4728" s="247">
        <f>_xlfn.NORM.DIST($B4728,$B$752,$B$753,1)</f>
        <v>1</v>
      </c>
      <c r="E4728" s="247">
        <f>IF(OR(D4728&lt;$F$757,D4728&gt;$F$758),C4728,"")</f>
        <v>9.6479693000202461E-35</v>
      </c>
      <c r="F4728" s="247" t="str">
        <f>IF(AND(D4728&gt;$F$757,D4728&lt;$F$758),C4728,"")</f>
        <v/>
      </c>
      <c r="G4728" s="247" t="str">
        <f>IF(C4728=MAX($C$761:$C$2761),C4728,"")</f>
        <v/>
      </c>
      <c r="H4728" s="247">
        <f>_xlfn.NORM.DIST(B4728,$F$753,$F$754,0)</f>
        <v>8.143623257742972E-208</v>
      </c>
      <c r="I4728" s="247" t="str">
        <f>IF(H4728=MAX($H$761:$H$2761),C4728,"")</f>
        <v/>
      </c>
      <c r="J4728" s="247"/>
      <c r="K4728" s="247"/>
      <c r="L4728" s="247"/>
      <c r="M4728" s="247"/>
      <c r="N4728" s="247"/>
      <c r="O4728" s="247"/>
      <c r="P4728" s="247"/>
      <c r="Q4728" s="247"/>
      <c r="R4728" s="247"/>
      <c r="AZ4728" s="259"/>
      <c r="BA4728" s="259">
        <f>BA4727+$BD$753</f>
        <v>25.420799999998245</v>
      </c>
      <c r="BB4728" s="274">
        <f t="shared" si="861"/>
        <v>6.3885663523298734E-4</v>
      </c>
      <c r="BC4728" s="259">
        <f t="shared" si="862"/>
        <v>1.6724654051207804E-6</v>
      </c>
      <c r="BD4728" s="259">
        <f t="shared" si="859"/>
        <v>1.6724654051207804E-6</v>
      </c>
      <c r="BE4728" s="254" t="str">
        <f t="shared" si="860"/>
        <v/>
      </c>
    </row>
    <row r="4729" spans="1:57" ht="20.100000000000001" customHeight="1" x14ac:dyDescent="0.25">
      <c r="A4729" s="247">
        <v>3951</v>
      </c>
      <c r="B4729" s="247">
        <f>$B$755+(A4729*$B$758)</f>
        <v>28374.062673141118</v>
      </c>
      <c r="C4729" s="247">
        <f>_xlfn.NORM.DIST($B4729,$B$752,$B$753,0)</f>
        <v>9.2030914793652175E-35</v>
      </c>
      <c r="D4729" s="247">
        <f>_xlfn.NORM.DIST($B4729,$B$752,$B$753,1)</f>
        <v>1</v>
      </c>
      <c r="E4729" s="247">
        <f>IF(OR(D4729&lt;$F$757,D4729&gt;$F$758),C4729,"")</f>
        <v>9.2030914793652175E-35</v>
      </c>
      <c r="F4729" s="247" t="str">
        <f>IF(AND(D4729&gt;$F$757,D4729&lt;$F$758),C4729,"")</f>
        <v/>
      </c>
      <c r="G4729" s="247" t="str">
        <f>IF(C4729=MAX($C$761:$C$2761),C4729,"")</f>
        <v/>
      </c>
      <c r="H4729" s="247">
        <f>_xlfn.NORM.DIST(B4729,$F$753,$F$754,0)</f>
        <v>9.2038469439306402E-208</v>
      </c>
      <c r="I4729" s="247" t="str">
        <f>IF(H4729=MAX($H$761:$H$2761),C4729,"")</f>
        <v/>
      </c>
      <c r="J4729" s="247"/>
      <c r="K4729" s="247"/>
      <c r="L4729" s="247"/>
      <c r="M4729" s="247"/>
      <c r="N4729" s="247"/>
      <c r="O4729" s="247"/>
      <c r="P4729" s="247"/>
      <c r="Q4729" s="247"/>
      <c r="R4729" s="247"/>
      <c r="AZ4729" s="259"/>
      <c r="BA4729" s="259">
        <f>BA4728+$BD$753</f>
        <v>25.427199999998244</v>
      </c>
      <c r="BB4729" s="274">
        <f t="shared" si="861"/>
        <v>6.3718416982786656E-4</v>
      </c>
      <c r="BC4729" s="259">
        <f t="shared" si="862"/>
        <v>1.6681714321699175E-6</v>
      </c>
      <c r="BD4729" s="259">
        <f t="shared" si="859"/>
        <v>1.6681714321699175E-6</v>
      </c>
      <c r="BE4729" s="254" t="str">
        <f t="shared" si="860"/>
        <v/>
      </c>
    </row>
    <row r="4730" spans="1:57" ht="20.100000000000001" customHeight="1" x14ac:dyDescent="0.25">
      <c r="A4730" s="247">
        <v>3952</v>
      </c>
      <c r="B4730" s="247">
        <f>$B$755+(A4730*$B$758)</f>
        <v>28383.677740126252</v>
      </c>
      <c r="C4730" s="247">
        <f>_xlfn.NORM.DIST($B4730,$B$752,$B$753,0)</f>
        <v>8.7785869755977591E-35</v>
      </c>
      <c r="D4730" s="247">
        <f>_xlfn.NORM.DIST($B4730,$B$752,$B$753,1)</f>
        <v>1</v>
      </c>
      <c r="E4730" s="247">
        <f>IF(OR(D4730&lt;$F$757,D4730&gt;$F$758),C4730,"")</f>
        <v>8.7785869755977591E-35</v>
      </c>
      <c r="F4730" s="247" t="str">
        <f>IF(AND(D4730&gt;$F$757,D4730&lt;$F$758),C4730,"")</f>
        <v/>
      </c>
      <c r="G4730" s="247" t="str">
        <f>IF(C4730=MAX($C$761:$C$2761),C4730,"")</f>
        <v/>
      </c>
      <c r="H4730" s="247">
        <f>_xlfn.NORM.DIST(B4730,$F$753,$F$754,0)</f>
        <v>1.0401935419201706E-207</v>
      </c>
      <c r="I4730" s="247" t="str">
        <f>IF(H4730=MAX($H$761:$H$2761),C4730,"")</f>
        <v/>
      </c>
      <c r="J4730" s="247"/>
      <c r="K4730" s="247"/>
      <c r="L4730" s="247"/>
      <c r="M4730" s="247"/>
      <c r="N4730" s="247"/>
      <c r="O4730" s="247"/>
      <c r="P4730" s="247"/>
      <c r="Q4730" s="247"/>
      <c r="R4730" s="247"/>
      <c r="AZ4730" s="259"/>
      <c r="BA4730" s="259">
        <f>BA4729+$BD$753</f>
        <v>25.433599999998243</v>
      </c>
      <c r="BB4730" s="274">
        <f t="shared" si="861"/>
        <v>6.3551599839569665E-4</v>
      </c>
      <c r="BC4730" s="259">
        <f t="shared" si="862"/>
        <v>1.6638882203221092E-6</v>
      </c>
      <c r="BD4730" s="259">
        <f t="shared" si="859"/>
        <v>1.6638882203221092E-6</v>
      </c>
      <c r="BE4730" s="254" t="str">
        <f t="shared" si="860"/>
        <v/>
      </c>
    </row>
    <row r="4731" spans="1:57" ht="20.100000000000001" customHeight="1" x14ac:dyDescent="0.25">
      <c r="A4731" s="247">
        <v>3953</v>
      </c>
      <c r="B4731" s="247">
        <f>$B$755+(A4731*$B$758)</f>
        <v>28393.292807111393</v>
      </c>
      <c r="C4731" s="247">
        <f>_xlfn.NORM.DIST($B4731,$B$752,$B$753,0)</f>
        <v>8.3735293138563936E-35</v>
      </c>
      <c r="D4731" s="247">
        <f>_xlfn.NORM.DIST($B4731,$B$752,$B$753,1)</f>
        <v>1</v>
      </c>
      <c r="E4731" s="247">
        <f>IF(OR(D4731&lt;$F$757,D4731&gt;$F$758),C4731,"")</f>
        <v>8.3735293138563936E-35</v>
      </c>
      <c r="F4731" s="247" t="str">
        <f>IF(AND(D4731&gt;$F$757,D4731&lt;$F$758),C4731,"")</f>
        <v/>
      </c>
      <c r="G4731" s="247" t="str">
        <f>IF(C4731=MAX($C$761:$C$2761),C4731,"")</f>
        <v/>
      </c>
      <c r="H4731" s="247">
        <f>_xlfn.NORM.DIST(B4731,$F$753,$F$754,0)</f>
        <v>1.1755794064599466E-207</v>
      </c>
      <c r="I4731" s="247" t="str">
        <f>IF(H4731=MAX($H$761:$H$2761),C4731,"")</f>
        <v/>
      </c>
      <c r="J4731" s="247"/>
      <c r="K4731" s="247"/>
      <c r="L4731" s="247"/>
      <c r="M4731" s="247"/>
      <c r="N4731" s="247"/>
      <c r="O4731" s="247"/>
      <c r="P4731" s="247"/>
      <c r="Q4731" s="247"/>
      <c r="R4731" s="247"/>
      <c r="AZ4731" s="259"/>
      <c r="BA4731" s="259">
        <f>BA4730+$BD$753</f>
        <v>25.439999999998243</v>
      </c>
      <c r="BB4731" s="274">
        <f t="shared" si="861"/>
        <v>6.3385211017537454E-4</v>
      </c>
      <c r="BC4731" s="259">
        <f t="shared" si="862"/>
        <v>1.6596157434322538E-6</v>
      </c>
      <c r="BD4731" s="259">
        <f t="shared" si="859"/>
        <v>1.6596157434322538E-6</v>
      </c>
      <c r="BE4731" s="254" t="str">
        <f t="shared" si="860"/>
        <v/>
      </c>
    </row>
    <row r="4732" spans="1:57" ht="20.100000000000001" customHeight="1" x14ac:dyDescent="0.25">
      <c r="A4732" s="247">
        <v>3954</v>
      </c>
      <c r="B4732" s="247">
        <f>$B$755+(A4732*$B$758)</f>
        <v>28402.907874096527</v>
      </c>
      <c r="C4732" s="247">
        <f>_xlfn.NORM.DIST($B4732,$B$752,$B$753,0)</f>
        <v>7.9870338492970159E-35</v>
      </c>
      <c r="D4732" s="247">
        <f>_xlfn.NORM.DIST($B4732,$B$752,$B$753,1)</f>
        <v>1</v>
      </c>
      <c r="E4732" s="247">
        <f>IF(OR(D4732&lt;$F$757,D4732&gt;$F$758),C4732,"")</f>
        <v>7.9870338492970159E-35</v>
      </c>
      <c r="F4732" s="247" t="str">
        <f>IF(AND(D4732&gt;$F$757,D4732&lt;$F$758),C4732,"")</f>
        <v/>
      </c>
      <c r="G4732" s="247" t="str">
        <f>IF(C4732=MAX($C$761:$C$2761),C4732,"")</f>
        <v/>
      </c>
      <c r="H4732" s="247">
        <f>_xlfn.NORM.DIST(B4732,$F$753,$F$754,0)</f>
        <v>1.3285650925377116E-207</v>
      </c>
      <c r="I4732" s="247" t="str">
        <f>IF(H4732=MAX($H$761:$H$2761),C4732,"")</f>
        <v/>
      </c>
      <c r="J4732" s="247"/>
      <c r="K4732" s="247"/>
      <c r="L4732" s="247"/>
      <c r="M4732" s="247"/>
      <c r="N4732" s="247"/>
      <c r="O4732" s="247"/>
      <c r="P4732" s="247"/>
      <c r="Q4732" s="247"/>
      <c r="R4732" s="247"/>
      <c r="AZ4732" s="259"/>
      <c r="BA4732" s="259">
        <f>BA4731+$BD$753</f>
        <v>25.446399999998242</v>
      </c>
      <c r="BB4732" s="274">
        <f t="shared" si="861"/>
        <v>6.3219249443194228E-4</v>
      </c>
      <c r="BC4732" s="259">
        <f t="shared" si="862"/>
        <v>1.655353975422145E-6</v>
      </c>
      <c r="BD4732" s="259">
        <f t="shared" si="859"/>
        <v>1.655353975422145E-6</v>
      </c>
      <c r="BE4732" s="254" t="str">
        <f t="shared" si="860"/>
        <v/>
      </c>
    </row>
    <row r="4733" spans="1:57" ht="20.100000000000001" customHeight="1" x14ac:dyDescent="0.25">
      <c r="A4733" s="248">
        <v>3955</v>
      </c>
      <c r="B4733" s="247">
        <f>$B$755+(A4733*$B$758)</f>
        <v>28412.522941081668</v>
      </c>
      <c r="C4733" s="247">
        <f>_xlfn.NORM.DIST($B4733,$B$752,$B$753,0)</f>
        <v>7.6182558922991648E-35</v>
      </c>
      <c r="D4733" s="247">
        <f>_xlfn.NORM.DIST($B4733,$B$752,$B$753,1)</f>
        <v>1</v>
      </c>
      <c r="E4733" s="247">
        <f>IF(OR(D4733&lt;$F$757,D4733&gt;$F$758),C4733,"")</f>
        <v>7.6182558922991648E-35</v>
      </c>
      <c r="F4733" s="247" t="str">
        <f>IF(AND(D4733&gt;$F$757,D4733&lt;$F$758),C4733,"")</f>
        <v/>
      </c>
      <c r="G4733" s="247" t="str">
        <f>IF(C4733=MAX($C$761:$C$2761),C4733,"")</f>
        <v/>
      </c>
      <c r="H4733" s="247">
        <f>_xlfn.NORM.DIST(B4733,$F$753,$F$754,0)</f>
        <v>1.5014357637377468E-207</v>
      </c>
      <c r="I4733" s="247" t="str">
        <f>IF(H4733=MAX($H$761:$H$2761),C4733,"")</f>
        <v/>
      </c>
      <c r="J4733" s="247"/>
      <c r="K4733" s="247"/>
      <c r="L4733" s="247"/>
      <c r="M4733" s="247"/>
      <c r="N4733" s="247"/>
      <c r="O4733" s="247"/>
      <c r="P4733" s="247"/>
      <c r="Q4733" s="247"/>
      <c r="R4733" s="247"/>
      <c r="AZ4733" s="259"/>
      <c r="BA4733" s="259">
        <f>BA4732+$BD$753</f>
        <v>25.452799999998241</v>
      </c>
      <c r="BB4733" s="274">
        <f t="shared" si="861"/>
        <v>6.3053714045652014E-4</v>
      </c>
      <c r="BC4733" s="259">
        <f t="shared" si="862"/>
        <v>1.6511028902660516E-6</v>
      </c>
      <c r="BD4733" s="259">
        <f t="shared" si="859"/>
        <v>1.6511028902660516E-6</v>
      </c>
      <c r="BE4733" s="254" t="str">
        <f t="shared" si="860"/>
        <v/>
      </c>
    </row>
    <row r="4734" spans="1:57" ht="20.100000000000001" customHeight="1" x14ac:dyDescent="0.25">
      <c r="A4734" s="247">
        <v>3956</v>
      </c>
      <c r="B4734" s="247">
        <f>$B$755+(A4734*$B$758)</f>
        <v>28422.138008066802</v>
      </c>
      <c r="C4734" s="247">
        <f>_xlfn.NORM.DIST($B4734,$B$752,$B$753,0)</f>
        <v>7.2663889170726319E-35</v>
      </c>
      <c r="D4734" s="247">
        <f>_xlfn.NORM.DIST($B4734,$B$752,$B$753,1)</f>
        <v>1</v>
      </c>
      <c r="E4734" s="247">
        <f>IF(OR(D4734&lt;$F$757,D4734&gt;$F$758),C4734,"")</f>
        <v>7.2663889170726319E-35</v>
      </c>
      <c r="F4734" s="247" t="str">
        <f>IF(AND(D4734&gt;$F$757,D4734&lt;$F$758),C4734,"")</f>
        <v/>
      </c>
      <c r="G4734" s="247" t="str">
        <f>IF(C4734=MAX($C$761:$C$2761),C4734,"")</f>
        <v/>
      </c>
      <c r="H4734" s="247">
        <f>_xlfn.NORM.DIST(B4734,$F$753,$F$754,0)</f>
        <v>1.6967729294041937E-207</v>
      </c>
      <c r="I4734" s="247" t="str">
        <f>IF(H4734=MAX($H$761:$H$2761),C4734,"")</f>
        <v/>
      </c>
      <c r="J4734" s="247"/>
      <c r="K4734" s="247"/>
      <c r="L4734" s="247"/>
      <c r="M4734" s="247"/>
      <c r="N4734" s="247"/>
      <c r="O4734" s="247"/>
      <c r="P4734" s="247"/>
      <c r="Q4734" s="247"/>
      <c r="R4734" s="247"/>
      <c r="AZ4734" s="259"/>
      <c r="BA4734" s="259">
        <f>BA4733+$BD$753</f>
        <v>25.459199999998241</v>
      </c>
      <c r="BB4734" s="274">
        <f t="shared" si="861"/>
        <v>6.2888603756625409E-4</v>
      </c>
      <c r="BC4734" s="259">
        <f t="shared" si="862"/>
        <v>1.64686246200568E-6</v>
      </c>
      <c r="BD4734" s="259">
        <f t="shared" si="859"/>
        <v>1.64686246200568E-6</v>
      </c>
      <c r="BE4734" s="254" t="str">
        <f t="shared" si="860"/>
        <v/>
      </c>
    </row>
    <row r="4735" spans="1:57" ht="20.100000000000001" customHeight="1" x14ac:dyDescent="0.25">
      <c r="A4735" s="247">
        <v>3957</v>
      </c>
      <c r="B4735" s="247">
        <f>$B$755+(A4735*$B$758)</f>
        <v>28431.753075051944</v>
      </c>
      <c r="C4735" s="247">
        <f>_xlfn.NORM.DIST($B4735,$B$752,$B$753,0)</f>
        <v>6.9306628499783488E-35</v>
      </c>
      <c r="D4735" s="247">
        <f>_xlfn.NORM.DIST($B4735,$B$752,$B$753,1)</f>
        <v>1</v>
      </c>
      <c r="E4735" s="247">
        <f>IF(OR(D4735&lt;$F$757,D4735&gt;$F$758),C4735,"")</f>
        <v>6.9306628499783488E-35</v>
      </c>
      <c r="F4735" s="247" t="str">
        <f>IF(AND(D4735&gt;$F$757,D4735&lt;$F$758),C4735,"")</f>
        <v/>
      </c>
      <c r="G4735" s="247" t="str">
        <f>IF(C4735=MAX($C$761:$C$2761),C4735,"")</f>
        <v/>
      </c>
      <c r="H4735" s="247">
        <f>_xlfn.NORM.DIST(B4735,$F$753,$F$754,0)</f>
        <v>1.917492828695137E-207</v>
      </c>
      <c r="I4735" s="247" t="str">
        <f>IF(H4735=MAX($H$761:$H$2761),C4735,"")</f>
        <v/>
      </c>
      <c r="J4735" s="247"/>
      <c r="K4735" s="247"/>
      <c r="L4735" s="247"/>
      <c r="M4735" s="247"/>
      <c r="N4735" s="247"/>
      <c r="O4735" s="247"/>
      <c r="P4735" s="247"/>
      <c r="Q4735" s="247"/>
      <c r="R4735" s="247"/>
      <c r="AZ4735" s="259"/>
      <c r="BA4735" s="259">
        <f>BA4734+$BD$753</f>
        <v>25.46559999999824</v>
      </c>
      <c r="BB4735" s="274">
        <f t="shared" si="861"/>
        <v>6.2723917510424841E-4</v>
      </c>
      <c r="BC4735" s="259">
        <f t="shared" si="862"/>
        <v>1.6426326647380309E-6</v>
      </c>
      <c r="BD4735" s="259">
        <f t="shared" si="859"/>
        <v>1.6426326647380309E-6</v>
      </c>
      <c r="BE4735" s="254" t="str">
        <f t="shared" si="860"/>
        <v/>
      </c>
    </row>
    <row r="4736" spans="1:57" ht="20.100000000000001" customHeight="1" x14ac:dyDescent="0.25">
      <c r="A4736" s="247">
        <v>3958</v>
      </c>
      <c r="B4736" s="247">
        <f>$B$755+(A4736*$B$758)</f>
        <v>28441.368142037078</v>
      </c>
      <c r="C4736" s="247">
        <f>_xlfn.NORM.DIST($B4736,$B$752,$B$753,0)</f>
        <v>6.61034243404758E-35</v>
      </c>
      <c r="D4736" s="247">
        <f>_xlfn.NORM.DIST($B4736,$B$752,$B$753,1)</f>
        <v>1</v>
      </c>
      <c r="E4736" s="247">
        <f>IF(OR(D4736&lt;$F$757,D4736&gt;$F$758),C4736,"")</f>
        <v>6.61034243404758E-35</v>
      </c>
      <c r="F4736" s="247" t="str">
        <f>IF(AND(D4736&gt;$F$757,D4736&lt;$F$758),C4736,"")</f>
        <v/>
      </c>
      <c r="G4736" s="247" t="str">
        <f>IF(C4736=MAX($C$761:$C$2761),C4736,"")</f>
        <v/>
      </c>
      <c r="H4736" s="247">
        <f>_xlfn.NORM.DIST(B4736,$F$753,$F$754,0)</f>
        <v>2.1668897802364875E-207</v>
      </c>
      <c r="I4736" s="247" t="str">
        <f>IF(H4736=MAX($H$761:$H$2761),C4736,"")</f>
        <v/>
      </c>
      <c r="J4736" s="247"/>
      <c r="K4736" s="247"/>
      <c r="L4736" s="247"/>
      <c r="M4736" s="247"/>
      <c r="N4736" s="247"/>
      <c r="O4736" s="247"/>
      <c r="P4736" s="247"/>
      <c r="Q4736" s="247"/>
      <c r="R4736" s="247"/>
      <c r="AZ4736" s="259"/>
      <c r="BA4736" s="259">
        <f>BA4735+$BD$753</f>
        <v>25.471999999998239</v>
      </c>
      <c r="BB4736" s="274">
        <f t="shared" si="861"/>
        <v>6.2559654243951037E-4</v>
      </c>
      <c r="BC4736" s="259">
        <f t="shared" si="862"/>
        <v>1.6384134726245064E-6</v>
      </c>
      <c r="BD4736" s="259">
        <f t="shared" si="859"/>
        <v>1.6384134726245064E-6</v>
      </c>
      <c r="BE4736" s="254" t="str">
        <f t="shared" si="860"/>
        <v/>
      </c>
    </row>
    <row r="4737" spans="1:57" ht="20.100000000000001" customHeight="1" x14ac:dyDescent="0.25">
      <c r="A4737" s="247">
        <v>3959</v>
      </c>
      <c r="B4737" s="247">
        <f>$B$755+(A4737*$B$758)</f>
        <v>28450.983209022219</v>
      </c>
      <c r="C4737" s="247">
        <f>_xlfn.NORM.DIST($B4737,$B$752,$B$753,0)</f>
        <v>6.3047256663286548E-35</v>
      </c>
      <c r="D4737" s="247">
        <f>_xlfn.NORM.DIST($B4737,$B$752,$B$753,1)</f>
        <v>1</v>
      </c>
      <c r="E4737" s="247">
        <f>IF(OR(D4737&lt;$F$757,D4737&gt;$F$758),C4737,"")</f>
        <v>6.3047256663286548E-35</v>
      </c>
      <c r="F4737" s="247" t="str">
        <f>IF(AND(D4737&gt;$F$757,D4737&lt;$F$758),C4737,"")</f>
        <v/>
      </c>
      <c r="G4737" s="247" t="str">
        <f>IF(C4737=MAX($C$761:$C$2761),C4737,"")</f>
        <v/>
      </c>
      <c r="H4737" s="247">
        <f>_xlfn.NORM.DIST(B4737,$F$753,$F$754,0)</f>
        <v>2.4486851389735915E-207</v>
      </c>
      <c r="I4737" s="247" t="str">
        <f>IF(H4737=MAX($H$761:$H$2761),C4737,"")</f>
        <v/>
      </c>
      <c r="J4737" s="247"/>
      <c r="K4737" s="247"/>
      <c r="L4737" s="247"/>
      <c r="M4737" s="247"/>
      <c r="N4737" s="247"/>
      <c r="O4737" s="247"/>
      <c r="P4737" s="247"/>
      <c r="Q4737" s="247"/>
      <c r="R4737" s="247"/>
      <c r="AZ4737" s="259"/>
      <c r="BA4737" s="259">
        <f>BA4736+$BD$753</f>
        <v>25.478399999998238</v>
      </c>
      <c r="BB4737" s="274">
        <f t="shared" si="861"/>
        <v>6.2395812896688587E-4</v>
      </c>
      <c r="BC4737" s="259">
        <f t="shared" si="862"/>
        <v>1.6342048598857063E-6</v>
      </c>
      <c r="BD4737" s="259">
        <f t="shared" si="859"/>
        <v>1.6342048598857063E-6</v>
      </c>
      <c r="BE4737" s="254" t="str">
        <f t="shared" si="860"/>
        <v/>
      </c>
    </row>
    <row r="4738" spans="1:57" ht="20.100000000000001" customHeight="1" x14ac:dyDescent="0.25">
      <c r="A4738" s="247">
        <v>3960</v>
      </c>
      <c r="B4738" s="247">
        <f>$B$755+(A4738*$B$758)</f>
        <v>28460.598276007353</v>
      </c>
      <c r="C4738" s="247">
        <f>_xlfn.NORM.DIST($B4738,$B$752,$B$753,0)</f>
        <v>6.0131423048476614E-35</v>
      </c>
      <c r="D4738" s="247">
        <f>_xlfn.NORM.DIST($B4738,$B$752,$B$753,1)</f>
        <v>1</v>
      </c>
      <c r="E4738" s="247">
        <f>IF(OR(D4738&lt;$F$757,D4738&gt;$F$758),C4738,"")</f>
        <v>6.0131423048476614E-35</v>
      </c>
      <c r="F4738" s="247" t="str">
        <f>IF(AND(D4738&gt;$F$757,D4738&lt;$F$758),C4738,"")</f>
        <v/>
      </c>
      <c r="G4738" s="247" t="str">
        <f>IF(C4738=MAX($C$761:$C$2761),C4738,"")</f>
        <v/>
      </c>
      <c r="H4738" s="247">
        <f>_xlfn.NORM.DIST(B4738,$F$753,$F$754,0)</f>
        <v>2.7670825846063806E-207</v>
      </c>
      <c r="I4738" s="247" t="str">
        <f>IF(H4738=MAX($H$761:$H$2761),C4738,"")</f>
        <v/>
      </c>
      <c r="J4738" s="247"/>
      <c r="K4738" s="247"/>
      <c r="L4738" s="247"/>
      <c r="M4738" s="247"/>
      <c r="N4738" s="247"/>
      <c r="O4738" s="247"/>
      <c r="P4738" s="247"/>
      <c r="Q4738" s="247"/>
      <c r="R4738" s="247"/>
      <c r="AZ4738" s="259"/>
      <c r="BA4738" s="259">
        <f>BA4737+$BD$753</f>
        <v>25.484799999998238</v>
      </c>
      <c r="BB4738" s="274">
        <f t="shared" si="861"/>
        <v>6.2232392410700016E-4</v>
      </c>
      <c r="BC4738" s="259">
        <f t="shared" si="862"/>
        <v>1.6300068008001265E-6</v>
      </c>
      <c r="BD4738" s="259">
        <f t="shared" si="859"/>
        <v>1.6300068008001265E-6</v>
      </c>
      <c r="BE4738" s="254" t="str">
        <f t="shared" si="860"/>
        <v/>
      </c>
    </row>
    <row r="4739" spans="1:57" ht="20.100000000000001" customHeight="1" x14ac:dyDescent="0.25">
      <c r="A4739" s="248">
        <v>3961</v>
      </c>
      <c r="B4739" s="247">
        <f>$B$755+(A4739*$B$758)</f>
        <v>28470.213342992487</v>
      </c>
      <c r="C4739" s="247">
        <f>_xlfn.NORM.DIST($B4739,$B$752,$B$753,0)</f>
        <v>5.7349524421012877E-35</v>
      </c>
      <c r="D4739" s="247">
        <f>_xlfn.NORM.DIST($B4739,$B$752,$B$753,1)</f>
        <v>1</v>
      </c>
      <c r="E4739" s="247">
        <f>IF(OR(D4739&lt;$F$757,D4739&gt;$F$758),C4739,"")</f>
        <v>5.7349524421012877E-35</v>
      </c>
      <c r="F4739" s="247" t="str">
        <f>IF(AND(D4739&gt;$F$757,D4739&lt;$F$758),C4739,"")</f>
        <v/>
      </c>
      <c r="G4739" s="247" t="str">
        <f>IF(C4739=MAX($C$761:$C$2761),C4739,"")</f>
        <v/>
      </c>
      <c r="H4739" s="247">
        <f>_xlfn.NORM.DIST(B4739,$F$753,$F$754,0)</f>
        <v>3.1268305594755453E-207</v>
      </c>
      <c r="I4739" s="247" t="str">
        <f>IF(H4739=MAX($H$761:$H$2761),C4739,"")</f>
        <v/>
      </c>
      <c r="J4739" s="247"/>
      <c r="K4739" s="247"/>
      <c r="L4739" s="247"/>
      <c r="M4739" s="247"/>
      <c r="N4739" s="247"/>
      <c r="O4739" s="247"/>
      <c r="P4739" s="247"/>
      <c r="Q4739" s="247"/>
      <c r="R4739" s="247"/>
      <c r="AZ4739" s="259"/>
      <c r="BA4739" s="259">
        <f>BA4738+$BD$753</f>
        <v>25.491199999998237</v>
      </c>
      <c r="BB4739" s="274">
        <f t="shared" si="861"/>
        <v>6.2069391730620004E-4</v>
      </c>
      <c r="BC4739" s="259">
        <f t="shared" si="862"/>
        <v>1.6258192697087134E-6</v>
      </c>
      <c r="BD4739" s="259">
        <f t="shared" si="859"/>
        <v>1.6258192697087134E-6</v>
      </c>
      <c r="BE4739" s="254" t="str">
        <f t="shared" si="860"/>
        <v/>
      </c>
    </row>
    <row r="4740" spans="1:57" ht="20.100000000000001" customHeight="1" x14ac:dyDescent="0.25">
      <c r="A4740" s="247">
        <v>3962</v>
      </c>
      <c r="B4740" s="247">
        <f>$B$755+(A4740*$B$758)</f>
        <v>28479.828409977628</v>
      </c>
      <c r="C4740" s="247">
        <f>_xlfn.NORM.DIST($B4740,$B$752,$B$753,0)</f>
        <v>5.4695451421440877E-35</v>
      </c>
      <c r="D4740" s="247">
        <f>_xlfn.NORM.DIST($B4740,$B$752,$B$753,1)</f>
        <v>1</v>
      </c>
      <c r="E4740" s="247">
        <f>IF(OR(D4740&lt;$F$757,D4740&gt;$F$758),C4740,"")</f>
        <v>5.4695451421440877E-35</v>
      </c>
      <c r="F4740" s="247" t="str">
        <f>IF(AND(D4740&gt;$F$757,D4740&lt;$F$758),C4740,"")</f>
        <v/>
      </c>
      <c r="G4740" s="247" t="str">
        <f>IF(C4740=MAX($C$761:$C$2761),C4740,"")</f>
        <v/>
      </c>
      <c r="H4740" s="247">
        <f>_xlfn.NORM.DIST(B4740,$F$753,$F$754,0)</f>
        <v>3.5332927792621913E-207</v>
      </c>
      <c r="I4740" s="247" t="str">
        <f>IF(H4740=MAX($H$761:$H$2761),C4740,"")</f>
        <v/>
      </c>
      <c r="J4740" s="247"/>
      <c r="K4740" s="247"/>
      <c r="L4740" s="247"/>
      <c r="M4740" s="247"/>
      <c r="N4740" s="247"/>
      <c r="O4740" s="247"/>
      <c r="P4740" s="247"/>
      <c r="Q4740" s="247"/>
      <c r="R4740" s="247"/>
      <c r="AZ4740" s="259"/>
      <c r="BA4740" s="259">
        <f>BA4739+$BD$753</f>
        <v>25.497599999998236</v>
      </c>
      <c r="BB4740" s="274">
        <f t="shared" si="861"/>
        <v>6.1906809803649132E-4</v>
      </c>
      <c r="BC4740" s="259">
        <f t="shared" si="862"/>
        <v>1.6216422410123693E-6</v>
      </c>
      <c r="BD4740" s="259">
        <f t="shared" si="859"/>
        <v>1.6216422410123693E-6</v>
      </c>
      <c r="BE4740" s="254" t="str">
        <f t="shared" si="860"/>
        <v/>
      </c>
    </row>
    <row r="4741" spans="1:57" ht="20.100000000000001" customHeight="1" x14ac:dyDescent="0.25">
      <c r="A4741" s="247">
        <v>3963</v>
      </c>
      <c r="B4741" s="247">
        <f>$B$755+(A4741*$B$758)</f>
        <v>28489.443476962762</v>
      </c>
      <c r="C4741" s="247">
        <f>_xlfn.NORM.DIST($B4741,$B$752,$B$753,0)</f>
        <v>5.2163371384534041E-35</v>
      </c>
      <c r="D4741" s="247">
        <f>_xlfn.NORM.DIST($B4741,$B$752,$B$753,1)</f>
        <v>1</v>
      </c>
      <c r="E4741" s="247">
        <f>IF(OR(D4741&lt;$F$757,D4741&gt;$F$758),C4741,"")</f>
        <v>5.2163371384534041E-35</v>
      </c>
      <c r="F4741" s="247" t="str">
        <f>IF(AND(D4741&gt;$F$757,D4741&lt;$F$758),C4741,"")</f>
        <v/>
      </c>
      <c r="G4741" s="247" t="str">
        <f>IF(C4741=MAX($C$761:$C$2761),C4741,"")</f>
        <v/>
      </c>
      <c r="H4741" s="247">
        <f>_xlfn.NORM.DIST(B4741,$F$753,$F$754,0)</f>
        <v>3.9925278589934773E-207</v>
      </c>
      <c r="I4741" s="247" t="str">
        <f>IF(H4741=MAX($H$761:$H$2761),C4741,"")</f>
        <v/>
      </c>
      <c r="J4741" s="247"/>
      <c r="K4741" s="247"/>
      <c r="L4741" s="247"/>
      <c r="M4741" s="247"/>
      <c r="N4741" s="247"/>
      <c r="O4741" s="247"/>
      <c r="P4741" s="247"/>
      <c r="Q4741" s="247"/>
      <c r="R4741" s="247"/>
      <c r="AZ4741" s="259"/>
      <c r="BA4741" s="259">
        <f>BA4740+$BD$753</f>
        <v>25.503999999998236</v>
      </c>
      <c r="BB4741" s="274">
        <f t="shared" si="861"/>
        <v>6.1744645579547895E-4</v>
      </c>
      <c r="BC4741" s="259">
        <f t="shared" si="862"/>
        <v>1.617475689170869E-6</v>
      </c>
      <c r="BD4741" s="259">
        <f t="shared" si="859"/>
        <v>1.617475689170869E-6</v>
      </c>
      <c r="BE4741" s="254" t="str">
        <f t="shared" si="860"/>
        <v/>
      </c>
    </row>
    <row r="4742" spans="1:57" ht="20.100000000000001" customHeight="1" x14ac:dyDescent="0.25">
      <c r="A4742" s="247">
        <v>3964</v>
      </c>
      <c r="B4742" s="247">
        <f>$B$755+(A4742*$B$758)</f>
        <v>28499.058543947904</v>
      </c>
      <c r="C4742" s="247">
        <f>_xlfn.NORM.DIST($B4742,$B$752,$B$753,0)</f>
        <v>4.9747715898828261E-35</v>
      </c>
      <c r="D4742" s="247">
        <f>_xlfn.NORM.DIST($B4742,$B$752,$B$753,1)</f>
        <v>1</v>
      </c>
      <c r="E4742" s="247">
        <f>IF(OR(D4742&lt;$F$757,D4742&gt;$F$758),C4742,"")</f>
        <v>4.9747715898828261E-35</v>
      </c>
      <c r="F4742" s="247" t="str">
        <f>IF(AND(D4742&gt;$F$757,D4742&lt;$F$758),C4742,"")</f>
        <v/>
      </c>
      <c r="G4742" s="247" t="str">
        <f>IF(C4742=MAX($C$761:$C$2761),C4742,"")</f>
        <v/>
      </c>
      <c r="H4742" s="247">
        <f>_xlfn.NORM.DIST(B4742,$F$753,$F$754,0)</f>
        <v>4.5113792312867641E-207</v>
      </c>
      <c r="I4742" s="247" t="str">
        <f>IF(H4742=MAX($H$761:$H$2761),C4742,"")</f>
        <v/>
      </c>
      <c r="J4742" s="247"/>
      <c r="K4742" s="247"/>
      <c r="L4742" s="247"/>
      <c r="M4742" s="247"/>
      <c r="N4742" s="247"/>
      <c r="O4742" s="247"/>
      <c r="P4742" s="247"/>
      <c r="Q4742" s="247"/>
      <c r="R4742" s="247"/>
      <c r="AZ4742" s="259"/>
      <c r="BA4742" s="259">
        <f>BA4741+$BD$753</f>
        <v>25.510399999998235</v>
      </c>
      <c r="BB4742" s="274">
        <f t="shared" si="861"/>
        <v>6.1582898010630808E-4</v>
      </c>
      <c r="BC4742" s="259">
        <f t="shared" si="862"/>
        <v>1.6133195887001487E-6</v>
      </c>
      <c r="BD4742" s="259">
        <f t="shared" si="859"/>
        <v>1.6133195887001487E-6</v>
      </c>
      <c r="BE4742" s="254" t="str">
        <f t="shared" si="860"/>
        <v/>
      </c>
    </row>
    <row r="4743" spans="1:57" ht="20.100000000000001" customHeight="1" x14ac:dyDescent="0.25">
      <c r="A4743" s="247">
        <v>3965</v>
      </c>
      <c r="B4743" s="247">
        <f>$B$755+(A4743*$B$758)</f>
        <v>28508.673610933038</v>
      </c>
      <c r="C4743" s="247">
        <f>_xlfn.NORM.DIST($B4743,$B$752,$B$753,0)</f>
        <v>4.7443168921349589E-35</v>
      </c>
      <c r="D4743" s="247">
        <f>_xlfn.NORM.DIST($B4743,$B$752,$B$753,1)</f>
        <v>1</v>
      </c>
      <c r="E4743" s="247">
        <f>IF(OR(D4743&lt;$F$757,D4743&gt;$F$758),C4743,"")</f>
        <v>4.7443168921349589E-35</v>
      </c>
      <c r="F4743" s="247" t="str">
        <f>IF(AND(D4743&gt;$F$757,D4743&lt;$F$758),C4743,"")</f>
        <v/>
      </c>
      <c r="G4743" s="247" t="str">
        <f>IF(C4743=MAX($C$761:$C$2761),C4743,"")</f>
        <v/>
      </c>
      <c r="H4743" s="247">
        <f>_xlfn.NORM.DIST(B4743,$F$753,$F$754,0)</f>
        <v>5.0975766855488041E-207</v>
      </c>
      <c r="I4743" s="247" t="str">
        <f>IF(H4743=MAX($H$761:$H$2761),C4743,"")</f>
        <v/>
      </c>
      <c r="J4743" s="247"/>
      <c r="K4743" s="247"/>
      <c r="L4743" s="247"/>
      <c r="M4743" s="247"/>
      <c r="N4743" s="247"/>
      <c r="O4743" s="247"/>
      <c r="P4743" s="247"/>
      <c r="Q4743" s="247"/>
      <c r="R4743" s="247"/>
      <c r="AZ4743" s="259"/>
      <c r="BA4743" s="259">
        <f>BA4742+$BD$753</f>
        <v>25.516799999998234</v>
      </c>
      <c r="BB4743" s="274">
        <f t="shared" si="861"/>
        <v>6.1421566051760793E-4</v>
      </c>
      <c r="BC4743" s="259">
        <f t="shared" si="862"/>
        <v>1.6091739141856423E-6</v>
      </c>
      <c r="BD4743" s="259">
        <f t="shared" si="859"/>
        <v>1.6091739141856423E-6</v>
      </c>
      <c r="BE4743" s="254" t="str">
        <f t="shared" si="860"/>
        <v/>
      </c>
    </row>
    <row r="4744" spans="1:57" ht="20.100000000000001" customHeight="1" x14ac:dyDescent="0.25">
      <c r="A4744" s="247">
        <v>3966</v>
      </c>
      <c r="B4744" s="247">
        <f>$B$755+(A4744*$B$758)</f>
        <v>28518.288677918179</v>
      </c>
      <c r="C4744" s="247">
        <f>_xlfn.NORM.DIST($B4744,$B$752,$B$753,0)</f>
        <v>4.5244655422910804E-35</v>
      </c>
      <c r="D4744" s="247">
        <f>_xlfn.NORM.DIST($B4744,$B$752,$B$753,1)</f>
        <v>1</v>
      </c>
      <c r="E4744" s="247">
        <f>IF(OR(D4744&lt;$F$757,D4744&gt;$F$758),C4744,"")</f>
        <v>4.5244655422910804E-35</v>
      </c>
      <c r="F4744" s="247" t="str">
        <f>IF(AND(D4744&gt;$F$757,D4744&lt;$F$758),C4744,"")</f>
        <v/>
      </c>
      <c r="G4744" s="247" t="str">
        <f>IF(C4744=MAX($C$761:$C$2761),C4744,"")</f>
        <v/>
      </c>
      <c r="H4744" s="247">
        <f>_xlfn.NORM.DIST(B4744,$F$753,$F$754,0)</f>
        <v>5.7598510281645724E-207</v>
      </c>
      <c r="I4744" s="247" t="str">
        <f>IF(H4744=MAX($H$761:$H$2761),C4744,"")</f>
        <v/>
      </c>
      <c r="J4744" s="247"/>
      <c r="K4744" s="247"/>
      <c r="L4744" s="247"/>
      <c r="M4744" s="247"/>
      <c r="N4744" s="247"/>
      <c r="O4744" s="247"/>
      <c r="P4744" s="247"/>
      <c r="Q4744" s="247"/>
      <c r="R4744" s="247"/>
      <c r="AZ4744" s="259"/>
      <c r="BA4744" s="259">
        <f>BA4743+$BD$753</f>
        <v>25.523199999998234</v>
      </c>
      <c r="BB4744" s="274">
        <f t="shared" si="861"/>
        <v>6.1260648660342229E-4</v>
      </c>
      <c r="BC4744" s="259">
        <f t="shared" si="862"/>
        <v>1.6050386402578862E-6</v>
      </c>
      <c r="BD4744" s="259">
        <f t="shared" si="859"/>
        <v>1.6050386402578862E-6</v>
      </c>
      <c r="BE4744" s="254" t="str">
        <f t="shared" si="860"/>
        <v/>
      </c>
    </row>
    <row r="4745" spans="1:57" ht="20.100000000000001" customHeight="1" x14ac:dyDescent="0.25">
      <c r="A4745" s="247">
        <v>3967</v>
      </c>
      <c r="B4745" s="247">
        <f>$B$755+(A4745*$B$758)</f>
        <v>28527.903744903313</v>
      </c>
      <c r="C4745" s="247">
        <f>_xlfn.NORM.DIST($B4745,$B$752,$B$753,0)</f>
        <v>4.3147330540506569E-35</v>
      </c>
      <c r="D4745" s="247">
        <f>_xlfn.NORM.DIST($B4745,$B$752,$B$753,1)</f>
        <v>1</v>
      </c>
      <c r="E4745" s="247">
        <f>IF(OR(D4745&lt;$F$757,D4745&gt;$F$758),C4745,"")</f>
        <v>4.3147330540506569E-35</v>
      </c>
      <c r="F4745" s="247" t="str">
        <f>IF(AND(D4745&gt;$F$757,D4745&lt;$F$758),C4745,"")</f>
        <v/>
      </c>
      <c r="G4745" s="247" t="str">
        <f>IF(C4745=MAX($C$761:$C$2761),C4745,"")</f>
        <v/>
      </c>
      <c r="H4745" s="247">
        <f>_xlfn.NORM.DIST(B4745,$F$753,$F$754,0)</f>
        <v>6.5080635571022871E-207</v>
      </c>
      <c r="I4745" s="247" t="str">
        <f>IF(H4745=MAX($H$761:$H$2761),C4745,"")</f>
        <v/>
      </c>
      <c r="J4745" s="247"/>
      <c r="K4745" s="247"/>
      <c r="L4745" s="247"/>
      <c r="M4745" s="247"/>
      <c r="N4745" s="247"/>
      <c r="O4745" s="247"/>
      <c r="P4745" s="247"/>
      <c r="Q4745" s="247"/>
      <c r="R4745" s="247"/>
      <c r="AZ4745" s="259"/>
      <c r="BA4745" s="259">
        <f>BA4744+$BD$753</f>
        <v>25.529599999998233</v>
      </c>
      <c r="BB4745" s="274">
        <f t="shared" si="861"/>
        <v>6.1100144796316441E-4</v>
      </c>
      <c r="BC4745" s="259">
        <f t="shared" si="862"/>
        <v>1.6009137416211428E-6</v>
      </c>
      <c r="BD4745" s="259">
        <f t="shared" si="859"/>
        <v>1.6009137416211428E-6</v>
      </c>
      <c r="BE4745" s="254" t="str">
        <f t="shared" si="860"/>
        <v/>
      </c>
    </row>
    <row r="4746" spans="1:57" ht="20.100000000000001" customHeight="1" x14ac:dyDescent="0.25">
      <c r="A4746" s="247"/>
      <c r="B4746" s="247"/>
      <c r="C4746" s="247"/>
      <c r="D4746" s="247"/>
      <c r="E4746" s="247"/>
      <c r="F4746" s="247"/>
      <c r="G4746" s="247"/>
      <c r="H4746" s="247"/>
      <c r="I4746" s="247"/>
      <c r="J4746" s="247"/>
      <c r="K4746" s="247"/>
      <c r="L4746" s="247"/>
      <c r="M4746" s="247"/>
      <c r="N4746" s="247"/>
      <c r="O4746" s="247"/>
      <c r="P4746" s="247"/>
      <c r="Q4746" s="247"/>
      <c r="R4746" s="247"/>
      <c r="AZ4746" s="259"/>
      <c r="BA4746" s="259">
        <f>BA4745+$BD$753</f>
        <v>25.535999999998232</v>
      </c>
      <c r="BB4746" s="274">
        <f t="shared" si="861"/>
        <v>6.0940053422154326E-4</v>
      </c>
      <c r="BC4746" s="259">
        <f t="shared" si="862"/>
        <v>1.596799193025536E-6</v>
      </c>
      <c r="BD4746" s="259">
        <f t="shared" si="859"/>
        <v>1.596799193025536E-6</v>
      </c>
      <c r="BE4746" s="254" t="str">
        <f t="shared" si="860"/>
        <v/>
      </c>
    </row>
    <row r="4747" spans="1:57" ht="20.100000000000001" customHeight="1" x14ac:dyDescent="0.25">
      <c r="A4747" s="247"/>
      <c r="B4747" s="247"/>
      <c r="C4747" s="247"/>
      <c r="D4747" s="247"/>
      <c r="E4747" s="247"/>
      <c r="F4747" s="247"/>
      <c r="G4747" s="247"/>
      <c r="H4747" s="247"/>
      <c r="I4747" s="247"/>
      <c r="J4747" s="247"/>
      <c r="K4747" s="247"/>
      <c r="L4747" s="247"/>
      <c r="M4747" s="247"/>
      <c r="N4747" s="247"/>
      <c r="O4747" s="247"/>
      <c r="P4747" s="247"/>
      <c r="Q4747" s="247"/>
      <c r="R4747" s="247"/>
      <c r="AZ4747" s="259"/>
      <c r="BA4747" s="259">
        <f>BA4746+$BD$753</f>
        <v>25.542399999998231</v>
      </c>
      <c r="BB4747" s="274">
        <f t="shared" si="861"/>
        <v>6.0780373502851773E-4</v>
      </c>
      <c r="BC4747" s="259">
        <f t="shared" si="862"/>
        <v>1.592694969292964E-6</v>
      </c>
      <c r="BD4747" s="259">
        <f t="shared" si="859"/>
        <v>1.592694969292964E-6</v>
      </c>
      <c r="BE4747" s="254" t="str">
        <f t="shared" si="860"/>
        <v/>
      </c>
    </row>
    <row r="4748" spans="1:57" ht="20.100000000000001" customHeight="1" x14ac:dyDescent="0.25">
      <c r="A4748" s="247"/>
      <c r="B4748" s="247"/>
      <c r="C4748" s="247"/>
      <c r="D4748" s="247"/>
      <c r="E4748" s="247"/>
      <c r="F4748" s="247"/>
      <c r="G4748" s="247"/>
      <c r="H4748" s="247"/>
      <c r="I4748" s="247"/>
      <c r="J4748" s="247"/>
      <c r="K4748" s="247"/>
      <c r="L4748" s="247"/>
      <c r="M4748" s="247"/>
      <c r="N4748" s="247"/>
      <c r="O4748" s="247"/>
      <c r="P4748" s="247"/>
      <c r="Q4748" s="247"/>
      <c r="R4748" s="247"/>
      <c r="AZ4748" s="259"/>
      <c r="BA4748" s="259">
        <f>BA4747+$BD$753</f>
        <v>25.548799999998231</v>
      </c>
      <c r="BB4748" s="274">
        <f t="shared" si="861"/>
        <v>6.0621104005922476E-4</v>
      </c>
      <c r="BC4748" s="259">
        <f t="shared" si="862"/>
        <v>1.5886010452915121E-6</v>
      </c>
      <c r="BD4748" s="259">
        <f t="shared" si="859"/>
        <v>1.5886010452915121E-6</v>
      </c>
      <c r="BE4748" s="254" t="str">
        <f t="shared" si="860"/>
        <v/>
      </c>
    </row>
    <row r="4749" spans="1:57" ht="20.100000000000001" customHeight="1" x14ac:dyDescent="0.25">
      <c r="A4749" s="247"/>
      <c r="B4749" s="247"/>
      <c r="C4749" s="247"/>
      <c r="D4749" s="247"/>
      <c r="E4749" s="247"/>
      <c r="F4749" s="247"/>
      <c r="G4749" s="247"/>
      <c r="H4749" s="247"/>
      <c r="I4749" s="247"/>
      <c r="J4749" s="247"/>
      <c r="K4749" s="247"/>
      <c r="L4749" s="247"/>
      <c r="M4749" s="247"/>
      <c r="N4749" s="247"/>
      <c r="O4749" s="247"/>
      <c r="P4749" s="247"/>
      <c r="Q4749" s="247"/>
      <c r="R4749" s="247"/>
      <c r="AZ4749" s="259"/>
      <c r="BA4749" s="259">
        <f>BA4748+$BD$753</f>
        <v>25.55519999999823</v>
      </c>
      <c r="BB4749" s="274">
        <f t="shared" si="861"/>
        <v>6.0462243901393325E-4</v>
      </c>
      <c r="BC4749" s="259">
        <f t="shared" si="862"/>
        <v>1.5845173959581123E-6</v>
      </c>
      <c r="BD4749" s="259">
        <f t="shared" si="859"/>
        <v>1.5845173959581123E-6</v>
      </c>
      <c r="BE4749" s="254" t="str">
        <f t="shared" si="860"/>
        <v/>
      </c>
    </row>
    <row r="4750" spans="1:57" ht="20.100000000000001" customHeight="1" x14ac:dyDescent="0.25">
      <c r="A4750" s="247"/>
      <c r="B4750" s="247"/>
      <c r="C4750" s="247"/>
      <c r="D4750" s="247"/>
      <c r="E4750" s="247"/>
      <c r="F4750" s="247"/>
      <c r="G4750" s="247"/>
      <c r="H4750" s="247"/>
      <c r="I4750" s="247"/>
      <c r="J4750" s="247"/>
      <c r="K4750" s="247"/>
      <c r="L4750" s="247"/>
      <c r="M4750" s="247"/>
      <c r="N4750" s="247"/>
      <c r="O4750" s="247"/>
      <c r="P4750" s="247"/>
      <c r="Q4750" s="247"/>
      <c r="R4750" s="247"/>
      <c r="AZ4750" s="259"/>
      <c r="BA4750" s="259">
        <f>BA4749+$BD$753</f>
        <v>25.561599999998229</v>
      </c>
      <c r="BB4750" s="274">
        <f t="shared" si="861"/>
        <v>6.0303792161797514E-4</v>
      </c>
      <c r="BC4750" s="259">
        <f t="shared" si="862"/>
        <v>1.5804439962827143E-6</v>
      </c>
      <c r="BD4750" s="259">
        <f t="shared" si="859"/>
        <v>1.5804439962827143E-6</v>
      </c>
      <c r="BE4750" s="254" t="str">
        <f t="shared" si="860"/>
        <v/>
      </c>
    </row>
    <row r="4751" spans="1:57" ht="20.100000000000001" customHeight="1" x14ac:dyDescent="0.25">
      <c r="A4751" s="247"/>
      <c r="B4751" s="247"/>
      <c r="C4751" s="247"/>
      <c r="D4751" s="247"/>
      <c r="E4751" s="247"/>
      <c r="F4751" s="247"/>
      <c r="G4751" s="247"/>
      <c r="H4751" s="247"/>
      <c r="I4751" s="247"/>
      <c r="J4751" s="247"/>
      <c r="K4751" s="247"/>
      <c r="L4751" s="247"/>
      <c r="M4751" s="247"/>
      <c r="N4751" s="247"/>
      <c r="O4751" s="247"/>
      <c r="P4751" s="247"/>
      <c r="Q4751" s="247"/>
      <c r="R4751" s="247"/>
      <c r="AZ4751" s="259"/>
      <c r="BA4751" s="259">
        <f>BA4750+$BD$753</f>
        <v>25.567999999998229</v>
      </c>
      <c r="BB4751" s="274">
        <f t="shared" si="861"/>
        <v>6.0145747762169242E-4</v>
      </c>
      <c r="BC4751" s="259">
        <f t="shared" si="862"/>
        <v>1.5763808213161996E-6</v>
      </c>
      <c r="BD4751" s="259">
        <f t="shared" si="859"/>
        <v>1.5763808213161996E-6</v>
      </c>
      <c r="BE4751" s="254" t="str">
        <f t="shared" si="860"/>
        <v/>
      </c>
    </row>
    <row r="4752" spans="1:57" ht="20.100000000000001" customHeight="1" x14ac:dyDescent="0.25">
      <c r="A4752" s="247"/>
      <c r="B4752" s="247"/>
      <c r="C4752" s="247"/>
      <c r="D4752" s="247"/>
      <c r="E4752" s="247"/>
      <c r="F4752" s="247"/>
      <c r="G4752" s="247"/>
      <c r="H4752" s="247"/>
      <c r="I4752" s="247"/>
      <c r="J4752" s="247"/>
      <c r="K4752" s="247"/>
      <c r="L4752" s="247"/>
      <c r="M4752" s="247"/>
      <c r="N4752" s="247"/>
      <c r="O4752" s="247"/>
      <c r="P4752" s="247"/>
      <c r="Q4752" s="247"/>
      <c r="R4752" s="247"/>
      <c r="AZ4752" s="259"/>
      <c r="BA4752" s="259">
        <f>BA4751+$BD$753</f>
        <v>25.574399999998228</v>
      </c>
      <c r="BB4752" s="274">
        <f t="shared" si="861"/>
        <v>5.9988109680037623E-4</v>
      </c>
      <c r="BC4752" s="259">
        <f t="shared" si="862"/>
        <v>1.5723278461632264E-6</v>
      </c>
      <c r="BD4752" s="259">
        <f t="shared" si="859"/>
        <v>1.5723278461632264E-6</v>
      </c>
      <c r="BE4752" s="254" t="str">
        <f t="shared" si="860"/>
        <v/>
      </c>
    </row>
    <row r="4753" spans="1:57" ht="20.100000000000001" customHeight="1" x14ac:dyDescent="0.25">
      <c r="A4753" s="247"/>
      <c r="B4753" s="247"/>
      <c r="C4753" s="247"/>
      <c r="D4753" s="247"/>
      <c r="E4753" s="247"/>
      <c r="F4753" s="247"/>
      <c r="G4753" s="247"/>
      <c r="H4753" s="247"/>
      <c r="I4753" s="247"/>
      <c r="J4753" s="247"/>
      <c r="K4753" s="247"/>
      <c r="L4753" s="247"/>
      <c r="M4753" s="247"/>
      <c r="N4753" s="247"/>
      <c r="O4753" s="247"/>
      <c r="P4753" s="247"/>
      <c r="Q4753" s="247"/>
      <c r="R4753" s="247"/>
      <c r="AZ4753" s="259"/>
      <c r="BA4753" s="259">
        <f>BA4752+$BD$753</f>
        <v>25.580799999998227</v>
      </c>
      <c r="BB4753" s="274">
        <f t="shared" si="861"/>
        <v>5.98308768954213E-4</v>
      </c>
      <c r="BC4753" s="259">
        <f t="shared" si="862"/>
        <v>1.5682850459949145E-6</v>
      </c>
      <c r="BD4753" s="259">
        <f t="shared" si="859"/>
        <v>1.5682850459949145E-6</v>
      </c>
      <c r="BE4753" s="254" t="str">
        <f t="shared" si="860"/>
        <v/>
      </c>
    </row>
    <row r="4754" spans="1:57" ht="20.100000000000001" customHeight="1" x14ac:dyDescent="0.25">
      <c r="A4754" s="247"/>
      <c r="B4754" s="247"/>
      <c r="C4754" s="247"/>
      <c r="D4754" s="247"/>
      <c r="E4754" s="247"/>
      <c r="F4754" s="247"/>
      <c r="G4754" s="247"/>
      <c r="H4754" s="247"/>
      <c r="I4754" s="247"/>
      <c r="J4754" s="247"/>
      <c r="K4754" s="247"/>
      <c r="L4754" s="247"/>
      <c r="M4754" s="247"/>
      <c r="N4754" s="247"/>
      <c r="O4754" s="247"/>
      <c r="P4754" s="247"/>
      <c r="Q4754" s="247"/>
      <c r="R4754" s="247"/>
      <c r="AZ4754" s="259"/>
      <c r="BA4754" s="259">
        <f>BA4753+$BD$753</f>
        <v>25.587199999998226</v>
      </c>
      <c r="BB4754" s="274">
        <f t="shared" si="861"/>
        <v>5.9674048390821808E-4</v>
      </c>
      <c r="BC4754" s="259">
        <f t="shared" si="862"/>
        <v>1.5642523960327989E-6</v>
      </c>
      <c r="BD4754" s="259">
        <f t="shared" si="859"/>
        <v>1.5642523960327989E-6</v>
      </c>
      <c r="BE4754" s="254" t="str">
        <f t="shared" si="860"/>
        <v/>
      </c>
    </row>
    <row r="4755" spans="1:57" ht="20.100000000000001" customHeight="1" x14ac:dyDescent="0.25">
      <c r="A4755" s="247"/>
      <c r="B4755" s="247"/>
      <c r="C4755" s="247"/>
      <c r="D4755" s="247"/>
      <c r="E4755" s="247"/>
      <c r="F4755" s="247"/>
      <c r="G4755" s="247"/>
      <c r="H4755" s="247"/>
      <c r="I4755" s="247"/>
      <c r="J4755" s="247"/>
      <c r="K4755" s="247"/>
      <c r="L4755" s="247"/>
      <c r="M4755" s="247"/>
      <c r="N4755" s="247"/>
      <c r="O4755" s="247"/>
      <c r="P4755" s="247"/>
      <c r="Q4755" s="247"/>
      <c r="R4755" s="247"/>
      <c r="AZ4755" s="259"/>
      <c r="BA4755" s="259">
        <f>BA4754+$BD$753</f>
        <v>25.593599999998226</v>
      </c>
      <c r="BB4755" s="274">
        <f t="shared" si="861"/>
        <v>5.9517623151218529E-4</v>
      </c>
      <c r="BC4755" s="259">
        <f t="shared" si="862"/>
        <v>1.560229871559347E-6</v>
      </c>
      <c r="BD4755" s="259">
        <f t="shared" si="859"/>
        <v>1.560229871559347E-6</v>
      </c>
      <c r="BE4755" s="254" t="str">
        <f t="shared" si="860"/>
        <v/>
      </c>
    </row>
    <row r="4756" spans="1:57" ht="20.100000000000001" customHeight="1" x14ac:dyDescent="0.25">
      <c r="A4756" s="247"/>
      <c r="B4756" s="247"/>
      <c r="C4756" s="247"/>
      <c r="D4756" s="247"/>
      <c r="E4756" s="247"/>
      <c r="F4756" s="247"/>
      <c r="G4756" s="247"/>
      <c r="H4756" s="247"/>
      <c r="I4756" s="247"/>
      <c r="J4756" s="247"/>
      <c r="K4756" s="247"/>
      <c r="L4756" s="247"/>
      <c r="M4756" s="247"/>
      <c r="N4756" s="247"/>
      <c r="O4756" s="247"/>
      <c r="P4756" s="247"/>
      <c r="Q4756" s="247"/>
      <c r="R4756" s="247"/>
      <c r="AZ4756" s="259"/>
      <c r="BA4756" s="259">
        <f>BA4755+$BD$753</f>
        <v>25.599999999998225</v>
      </c>
      <c r="BB4756" s="274">
        <f t="shared" si="861"/>
        <v>5.9361600164062594E-4</v>
      </c>
      <c r="BC4756" s="259">
        <f t="shared" si="862"/>
        <v>1.5562174479144888E-6</v>
      </c>
      <c r="BD4756" s="259">
        <f t="shared" si="859"/>
        <v>1.5562174479144888E-6</v>
      </c>
      <c r="BE4756" s="254" t="str">
        <f t="shared" si="860"/>
        <v/>
      </c>
    </row>
    <row r="4757" spans="1:57" ht="20.100000000000001" customHeight="1" x14ac:dyDescent="0.25">
      <c r="A4757" s="247"/>
      <c r="B4757" s="247"/>
      <c r="C4757" s="247"/>
      <c r="D4757" s="247"/>
      <c r="E4757" s="247"/>
      <c r="F4757" s="247"/>
      <c r="G4757" s="247"/>
      <c r="H4757" s="247"/>
      <c r="I4757" s="247"/>
      <c r="J4757" s="247"/>
      <c r="K4757" s="247"/>
      <c r="L4757" s="247"/>
      <c r="M4757" s="247"/>
      <c r="N4757" s="247"/>
      <c r="O4757" s="247"/>
      <c r="P4757" s="247"/>
      <c r="Q4757" s="247"/>
      <c r="R4757" s="247"/>
      <c r="AZ4757" s="259"/>
      <c r="BA4757" s="259">
        <f>BA4756+$BD$753</f>
        <v>25.606399999998224</v>
      </c>
      <c r="BB4757" s="274">
        <f t="shared" si="861"/>
        <v>5.9205978419271145E-4</v>
      </c>
      <c r="BC4757" s="259">
        <f t="shared" si="862"/>
        <v>1.5522151004975686E-6</v>
      </c>
      <c r="BD4757" s="259">
        <f t="shared" si="859"/>
        <v>1.5522151004975686E-6</v>
      </c>
      <c r="BE4757" s="254" t="str">
        <f t="shared" si="860"/>
        <v/>
      </c>
    </row>
    <row r="4758" spans="1:57" ht="20.100000000000001" customHeight="1" x14ac:dyDescent="0.25">
      <c r="A4758" s="247"/>
      <c r="B4758" s="247"/>
      <c r="C4758" s="247"/>
      <c r="D4758" s="247"/>
      <c r="E4758" s="247"/>
      <c r="F4758" s="247"/>
      <c r="G4758" s="247"/>
      <c r="H4758" s="247"/>
      <c r="I4758" s="247"/>
      <c r="J4758" s="247"/>
      <c r="K4758" s="247"/>
      <c r="L4758" s="247"/>
      <c r="M4758" s="247"/>
      <c r="N4758" s="247"/>
      <c r="O4758" s="247"/>
      <c r="P4758" s="247"/>
      <c r="Q4758" s="247"/>
      <c r="R4758" s="247"/>
      <c r="AZ4758" s="259"/>
      <c r="BA4758" s="259">
        <f>BA4757+$BD$753</f>
        <v>25.612799999998224</v>
      </c>
      <c r="BB4758" s="274">
        <f t="shared" si="861"/>
        <v>5.9050756909221388E-4</v>
      </c>
      <c r="BC4758" s="259">
        <f t="shared" si="862"/>
        <v>1.5482228047614902E-6</v>
      </c>
      <c r="BD4758" s="259">
        <f t="shared" si="859"/>
        <v>1.5482228047614902E-6</v>
      </c>
      <c r="BE4758" s="254" t="str">
        <f t="shared" si="860"/>
        <v/>
      </c>
    </row>
    <row r="4759" spans="1:57" ht="20.100000000000001" customHeight="1" x14ac:dyDescent="0.25">
      <c r="A4759" s="247"/>
      <c r="B4759" s="247"/>
      <c r="C4759" s="247"/>
      <c r="D4759" s="247"/>
      <c r="E4759" s="247"/>
      <c r="F4759" s="247"/>
      <c r="G4759" s="247"/>
      <c r="H4759" s="247"/>
      <c r="I4759" s="247"/>
      <c r="J4759" s="247"/>
      <c r="K4759" s="247"/>
      <c r="L4759" s="247"/>
      <c r="M4759" s="247"/>
      <c r="N4759" s="247"/>
      <c r="O4759" s="247"/>
      <c r="P4759" s="247"/>
      <c r="Q4759" s="247"/>
      <c r="R4759" s="247"/>
      <c r="AZ4759" s="259"/>
      <c r="BA4759" s="259">
        <f>BA4758+$BD$753</f>
        <v>25.619199999998223</v>
      </c>
      <c r="BB4759" s="274">
        <f t="shared" si="861"/>
        <v>5.8895934628745239E-4</v>
      </c>
      <c r="BC4759" s="259">
        <f t="shared" si="862"/>
        <v>1.5442405362197644E-6</v>
      </c>
      <c r="BD4759" s="259">
        <f t="shared" si="859"/>
        <v>1.5442405362197644E-6</v>
      </c>
      <c r="BE4759" s="254" t="str">
        <f t="shared" si="860"/>
        <v/>
      </c>
    </row>
    <row r="4760" spans="1:57" ht="20.100000000000001" customHeight="1" x14ac:dyDescent="0.25">
      <c r="A4760" s="247"/>
      <c r="B4760" s="247"/>
      <c r="C4760" s="247"/>
      <c r="D4760" s="247"/>
      <c r="E4760" s="247"/>
      <c r="F4760" s="247"/>
      <c r="G4760" s="247"/>
      <c r="H4760" s="247"/>
      <c r="I4760" s="247"/>
      <c r="J4760" s="247"/>
      <c r="K4760" s="247"/>
      <c r="L4760" s="247"/>
      <c r="M4760" s="247"/>
      <c r="N4760" s="247"/>
      <c r="O4760" s="247"/>
      <c r="P4760" s="247"/>
      <c r="Q4760" s="247"/>
      <c r="R4760" s="247"/>
      <c r="AZ4760" s="259"/>
      <c r="BA4760" s="259">
        <f>BA4759+$BD$753</f>
        <v>25.625599999998222</v>
      </c>
      <c r="BB4760" s="274">
        <f t="shared" si="861"/>
        <v>5.8741510575123263E-4</v>
      </c>
      <c r="BC4760" s="259">
        <f t="shared" si="862"/>
        <v>1.5402682704430395E-6</v>
      </c>
      <c r="BD4760" s="259">
        <f t="shared" si="859"/>
        <v>1.5402682704430395E-6</v>
      </c>
      <c r="BE4760" s="254" t="str">
        <f t="shared" si="860"/>
        <v/>
      </c>
    </row>
    <row r="4761" spans="1:57" ht="20.100000000000001" customHeight="1" x14ac:dyDescent="0.25">
      <c r="A4761" s="247"/>
      <c r="B4761" s="247"/>
      <c r="C4761" s="247"/>
      <c r="D4761" s="247"/>
      <c r="E4761" s="247"/>
      <c r="F4761" s="247"/>
      <c r="G4761" s="247"/>
      <c r="H4761" s="247"/>
      <c r="I4761" s="247"/>
      <c r="J4761" s="247"/>
      <c r="K4761" s="247"/>
      <c r="L4761" s="247"/>
      <c r="M4761" s="247"/>
      <c r="N4761" s="247"/>
      <c r="O4761" s="247"/>
      <c r="P4761" s="247"/>
      <c r="Q4761" s="247"/>
      <c r="R4761" s="247"/>
      <c r="AZ4761" s="259"/>
      <c r="BA4761" s="259">
        <f>BA4760+$BD$753</f>
        <v>25.631999999998222</v>
      </c>
      <c r="BB4761" s="274">
        <f t="shared" si="861"/>
        <v>5.8587483748078959E-4</v>
      </c>
      <c r="BC4761" s="259">
        <f t="shared" si="862"/>
        <v>1.5363059830574748E-6</v>
      </c>
      <c r="BD4761" s="259">
        <f t="shared" si="859"/>
        <v>1.5363059830574748E-6</v>
      </c>
      <c r="BE4761" s="254" t="str">
        <f t="shared" si="860"/>
        <v/>
      </c>
    </row>
    <row r="4762" spans="1:57" ht="20.100000000000001" customHeight="1" x14ac:dyDescent="0.25">
      <c r="A4762" s="247"/>
      <c r="B4762" s="247"/>
      <c r="C4762" s="247"/>
      <c r="D4762" s="247"/>
      <c r="E4762" s="247"/>
      <c r="F4762" s="247"/>
      <c r="G4762" s="247"/>
      <c r="H4762" s="247"/>
      <c r="I4762" s="247"/>
      <c r="J4762" s="247"/>
      <c r="K4762" s="247"/>
      <c r="L4762" s="247"/>
      <c r="M4762" s="247"/>
      <c r="N4762" s="247"/>
      <c r="O4762" s="247"/>
      <c r="P4762" s="247"/>
      <c r="Q4762" s="247"/>
      <c r="R4762" s="247"/>
      <c r="AZ4762" s="259"/>
      <c r="BA4762" s="259">
        <f>BA4761+$BD$753</f>
        <v>25.638399999998221</v>
      </c>
      <c r="BB4762" s="274">
        <f t="shared" si="861"/>
        <v>5.8433853149773211E-4</v>
      </c>
      <c r="BC4762" s="259">
        <f t="shared" si="862"/>
        <v>1.5323536497466924E-6</v>
      </c>
      <c r="BD4762" s="259">
        <f t="shared" si="859"/>
        <v>1.5323536497466924E-6</v>
      </c>
      <c r="BE4762" s="254" t="str">
        <f t="shared" si="860"/>
        <v/>
      </c>
    </row>
    <row r="4763" spans="1:57" ht="20.100000000000001" customHeight="1" x14ac:dyDescent="0.25">
      <c r="A4763" s="247"/>
      <c r="B4763" s="247"/>
      <c r="C4763" s="247"/>
      <c r="D4763" s="247"/>
      <c r="E4763" s="247"/>
      <c r="F4763" s="247"/>
      <c r="G4763" s="247"/>
      <c r="H4763" s="247"/>
      <c r="I4763" s="247"/>
      <c r="J4763" s="247"/>
      <c r="K4763" s="247"/>
      <c r="L4763" s="247"/>
      <c r="M4763" s="247"/>
      <c r="N4763" s="247"/>
      <c r="O4763" s="247"/>
      <c r="P4763" s="247"/>
      <c r="Q4763" s="247"/>
      <c r="R4763" s="247"/>
      <c r="AZ4763" s="259"/>
      <c r="BA4763" s="259">
        <f>BA4762+$BD$753</f>
        <v>25.64479999999822</v>
      </c>
      <c r="BB4763" s="274">
        <f t="shared" si="861"/>
        <v>5.8280617784798542E-4</v>
      </c>
      <c r="BC4763" s="259">
        <f t="shared" si="862"/>
        <v>1.5284112462531866E-6</v>
      </c>
      <c r="BD4763" s="259">
        <f t="shared" si="859"/>
        <v>1.5284112462531866E-6</v>
      </c>
      <c r="BE4763" s="254" t="str">
        <f t="shared" si="860"/>
        <v/>
      </c>
    </row>
    <row r="4764" spans="1:57" ht="20.100000000000001" customHeight="1" x14ac:dyDescent="0.25">
      <c r="A4764" s="247"/>
      <c r="B4764" s="247"/>
      <c r="C4764" s="247"/>
      <c r="D4764" s="247"/>
      <c r="E4764" s="247"/>
      <c r="F4764" s="247"/>
      <c r="G4764" s="247"/>
      <c r="H4764" s="247"/>
      <c r="I4764" s="247"/>
      <c r="J4764" s="247"/>
      <c r="K4764" s="247"/>
      <c r="L4764" s="247"/>
      <c r="M4764" s="247"/>
      <c r="N4764" s="247"/>
      <c r="O4764" s="247"/>
      <c r="P4764" s="247"/>
      <c r="Q4764" s="247"/>
      <c r="R4764" s="247"/>
      <c r="AZ4764" s="259"/>
      <c r="BA4764" s="259">
        <f>BA4763+$BD$753</f>
        <v>25.651199999998219</v>
      </c>
      <c r="BB4764" s="274">
        <f t="shared" si="861"/>
        <v>5.8127776660173223E-4</v>
      </c>
      <c r="BC4764" s="259">
        <f t="shared" si="862"/>
        <v>1.5244787483724691E-6</v>
      </c>
      <c r="BD4764" s="259">
        <f t="shared" si="859"/>
        <v>1.5244787483724691E-6</v>
      </c>
      <c r="BE4764" s="254" t="str">
        <f t="shared" si="860"/>
        <v/>
      </c>
    </row>
    <row r="4765" spans="1:57" ht="20.100000000000001" customHeight="1" x14ac:dyDescent="0.25">
      <c r="A4765" s="247"/>
      <c r="B4765" s="247"/>
      <c r="C4765" s="247"/>
      <c r="D4765" s="247"/>
      <c r="E4765" s="247"/>
      <c r="F4765" s="247"/>
      <c r="G4765" s="247"/>
      <c r="H4765" s="247"/>
      <c r="I4765" s="247"/>
      <c r="J4765" s="247"/>
      <c r="K4765" s="247"/>
      <c r="L4765" s="247"/>
      <c r="M4765" s="247"/>
      <c r="N4765" s="247"/>
      <c r="O4765" s="247"/>
      <c r="P4765" s="247"/>
      <c r="Q4765" s="247"/>
      <c r="R4765" s="247"/>
      <c r="AZ4765" s="259"/>
      <c r="BA4765" s="259">
        <f>BA4764+$BD$753</f>
        <v>25.657599999998219</v>
      </c>
      <c r="BB4765" s="274">
        <f t="shared" si="861"/>
        <v>5.7975328785335976E-4</v>
      </c>
      <c r="BC4765" s="259">
        <f t="shared" si="862"/>
        <v>1.5205561319620682E-6</v>
      </c>
      <c r="BD4765" s="259">
        <f t="shared" si="859"/>
        <v>1.5205561319620682E-6</v>
      </c>
      <c r="BE4765" s="254" t="str">
        <f t="shared" si="860"/>
        <v/>
      </c>
    </row>
    <row r="4766" spans="1:57" ht="20.100000000000001" customHeight="1" x14ac:dyDescent="0.25">
      <c r="A4766" s="247"/>
      <c r="B4766" s="247"/>
      <c r="C4766" s="247"/>
      <c r="D4766" s="247"/>
      <c r="E4766" s="247"/>
      <c r="F4766" s="247"/>
      <c r="G4766" s="247"/>
      <c r="H4766" s="247"/>
      <c r="I4766" s="247"/>
      <c r="J4766" s="247"/>
      <c r="K4766" s="247"/>
      <c r="L4766" s="247"/>
      <c r="M4766" s="247"/>
      <c r="N4766" s="247"/>
      <c r="O4766" s="247"/>
      <c r="P4766" s="247"/>
      <c r="Q4766" s="247"/>
      <c r="R4766" s="247"/>
      <c r="AZ4766" s="259"/>
      <c r="BA4766" s="259">
        <f>BA4765+$BD$753</f>
        <v>25.663999999998218</v>
      </c>
      <c r="BB4766" s="274">
        <f t="shared" si="861"/>
        <v>5.782327317213977E-4</v>
      </c>
      <c r="BC4766" s="259">
        <f t="shared" si="862"/>
        <v>1.5166433729291683E-6</v>
      </c>
      <c r="BD4766" s="259">
        <f t="shared" si="859"/>
        <v>1.5166433729291683E-6</v>
      </c>
      <c r="BE4766" s="254" t="str">
        <f t="shared" si="860"/>
        <v/>
      </c>
    </row>
    <row r="4767" spans="1:57" ht="20.100000000000001" customHeight="1" x14ac:dyDescent="0.25">
      <c r="A4767" s="247"/>
      <c r="B4767" s="247"/>
      <c r="C4767" s="247"/>
      <c r="D4767" s="247"/>
      <c r="E4767" s="247"/>
      <c r="F4767" s="247"/>
      <c r="G4767" s="247"/>
      <c r="H4767" s="247"/>
      <c r="I4767" s="247"/>
      <c r="J4767" s="247"/>
      <c r="K4767" s="247"/>
      <c r="L4767" s="247"/>
      <c r="M4767" s="247"/>
      <c r="N4767" s="247"/>
      <c r="O4767" s="247"/>
      <c r="P4767" s="247"/>
      <c r="Q4767" s="247"/>
      <c r="R4767" s="247"/>
      <c r="AZ4767" s="259"/>
      <c r="BA4767" s="259">
        <f>BA4766+$BD$753</f>
        <v>25.670399999998217</v>
      </c>
      <c r="BB4767" s="274">
        <f t="shared" si="861"/>
        <v>5.7671608834846853E-4</v>
      </c>
      <c r="BC4767" s="259">
        <f t="shared" si="862"/>
        <v>1.5127404472425367E-6</v>
      </c>
      <c r="BD4767" s="259">
        <f t="shared" si="859"/>
        <v>1.5127404472425367E-6</v>
      </c>
      <c r="BE4767" s="254" t="str">
        <f t="shared" si="860"/>
        <v/>
      </c>
    </row>
    <row r="4768" spans="1:57" ht="20.100000000000001" customHeight="1" x14ac:dyDescent="0.25">
      <c r="A4768" s="247"/>
      <c r="B4768" s="247"/>
      <c r="C4768" s="247"/>
      <c r="D4768" s="247"/>
      <c r="E4768" s="247"/>
      <c r="F4768" s="247"/>
      <c r="G4768" s="247"/>
      <c r="H4768" s="247"/>
      <c r="I4768" s="247"/>
      <c r="J4768" s="247"/>
      <c r="K4768" s="247"/>
      <c r="L4768" s="247"/>
      <c r="M4768" s="247"/>
      <c r="N4768" s="247"/>
      <c r="O4768" s="247"/>
      <c r="P4768" s="247"/>
      <c r="Q4768" s="247"/>
      <c r="R4768" s="247"/>
      <c r="AZ4768" s="259"/>
      <c r="BA4768" s="259">
        <f>BA4767+$BD$753</f>
        <v>25.676799999998217</v>
      </c>
      <c r="BB4768" s="274">
        <f t="shared" si="861"/>
        <v>5.7520334790122599E-4</v>
      </c>
      <c r="BC4768" s="259">
        <f t="shared" si="862"/>
        <v>1.5088473309286202E-6</v>
      </c>
      <c r="BD4768" s="259">
        <f t="shared" si="859"/>
        <v>1.5088473309286202E-6</v>
      </c>
      <c r="BE4768" s="254" t="str">
        <f t="shared" si="860"/>
        <v/>
      </c>
    </row>
    <row r="4769" spans="1:57" ht="20.100000000000001" customHeight="1" x14ac:dyDescent="0.25">
      <c r="A4769" s="247"/>
      <c r="B4769" s="247"/>
      <c r="C4769" s="247"/>
      <c r="D4769" s="247"/>
      <c r="E4769" s="247"/>
      <c r="F4769" s="247"/>
      <c r="G4769" s="247"/>
      <c r="H4769" s="247"/>
      <c r="I4769" s="247"/>
      <c r="J4769" s="247"/>
      <c r="K4769" s="247"/>
      <c r="L4769" s="247"/>
      <c r="M4769" s="247"/>
      <c r="N4769" s="247"/>
      <c r="O4769" s="247"/>
      <c r="P4769" s="247"/>
      <c r="Q4769" s="247"/>
      <c r="R4769" s="247"/>
      <c r="AZ4769" s="259"/>
      <c r="BA4769" s="259">
        <f>BA4768+$BD$753</f>
        <v>25.683199999998216</v>
      </c>
      <c r="BB4769" s="274">
        <f t="shared" si="861"/>
        <v>5.7369450057029737E-4</v>
      </c>
      <c r="BC4769" s="259">
        <f t="shared" si="862"/>
        <v>1.5049640000609201E-6</v>
      </c>
      <c r="BD4769" s="259">
        <f t="shared" si="859"/>
        <v>1.5049640000609201E-6</v>
      </c>
      <c r="BE4769" s="254" t="str">
        <f t="shared" si="860"/>
        <v/>
      </c>
    </row>
    <row r="4770" spans="1:57" ht="20.100000000000001" customHeight="1" x14ac:dyDescent="0.25">
      <c r="A4770" s="247"/>
      <c r="B4770" s="247"/>
      <c r="C4770" s="247"/>
      <c r="D4770" s="247"/>
      <c r="E4770" s="247"/>
      <c r="F4770" s="247"/>
      <c r="G4770" s="247"/>
      <c r="H4770" s="247"/>
      <c r="I4770" s="247"/>
      <c r="J4770" s="247"/>
      <c r="K4770" s="247"/>
      <c r="L4770" s="247"/>
      <c r="M4770" s="247"/>
      <c r="N4770" s="247"/>
      <c r="O4770" s="247"/>
      <c r="P4770" s="247"/>
      <c r="Q4770" s="247"/>
      <c r="R4770" s="247"/>
      <c r="AZ4770" s="259"/>
      <c r="BA4770" s="259">
        <f>BA4769+$BD$753</f>
        <v>25.689599999998215</v>
      </c>
      <c r="BB4770" s="274">
        <f t="shared" si="861"/>
        <v>5.7218953657023645E-4</v>
      </c>
      <c r="BC4770" s="259">
        <f t="shared" si="862"/>
        <v>1.5010904307812423E-6</v>
      </c>
      <c r="BD4770" s="259">
        <f t="shared" si="859"/>
        <v>1.5010904307812423E-6</v>
      </c>
      <c r="BE4770" s="254" t="str">
        <f t="shared" si="860"/>
        <v/>
      </c>
    </row>
    <row r="4771" spans="1:57" ht="20.100000000000001" customHeight="1" x14ac:dyDescent="0.25">
      <c r="A4771" s="247"/>
      <c r="B4771" s="247"/>
      <c r="C4771" s="247"/>
      <c r="D4771" s="247"/>
      <c r="E4771" s="247"/>
      <c r="F4771" s="247"/>
      <c r="G4771" s="247"/>
      <c r="H4771" s="247"/>
      <c r="I4771" s="247"/>
      <c r="J4771" s="247"/>
      <c r="K4771" s="247"/>
      <c r="L4771" s="247"/>
      <c r="M4771" s="247"/>
      <c r="N4771" s="247"/>
      <c r="O4771" s="247"/>
      <c r="P4771" s="247"/>
      <c r="Q4771" s="247"/>
      <c r="R4771" s="247"/>
      <c r="AZ4771" s="259"/>
      <c r="BA4771" s="259">
        <f>BA4770+$BD$753</f>
        <v>25.695999999998214</v>
      </c>
      <c r="BB4771" s="274">
        <f t="shared" si="861"/>
        <v>5.7068844613945521E-4</v>
      </c>
      <c r="BC4771" s="259">
        <f t="shared" si="862"/>
        <v>1.497226599277905E-6</v>
      </c>
      <c r="BD4771" s="259">
        <f t="shared" si="859"/>
        <v>1.497226599277905E-6</v>
      </c>
      <c r="BE4771" s="254" t="str">
        <f t="shared" si="860"/>
        <v/>
      </c>
    </row>
    <row r="4772" spans="1:57" ht="20.100000000000001" customHeight="1" x14ac:dyDescent="0.25">
      <c r="A4772" s="247"/>
      <c r="B4772" s="247"/>
      <c r="C4772" s="247"/>
      <c r="D4772" s="247"/>
      <c r="E4772" s="247"/>
      <c r="F4772" s="247"/>
      <c r="G4772" s="247"/>
      <c r="H4772" s="247"/>
      <c r="I4772" s="247"/>
      <c r="J4772" s="247"/>
      <c r="K4772" s="247"/>
      <c r="L4772" s="247"/>
      <c r="M4772" s="247"/>
      <c r="N4772" s="247"/>
      <c r="O4772" s="247"/>
      <c r="P4772" s="247"/>
      <c r="Q4772" s="247"/>
      <c r="R4772" s="247"/>
      <c r="AZ4772" s="259"/>
      <c r="BA4772" s="259">
        <f>BA4771+$BD$753</f>
        <v>25.702399999998214</v>
      </c>
      <c r="BB4772" s="274">
        <f t="shared" si="861"/>
        <v>5.691912195401773E-4</v>
      </c>
      <c r="BC4772" s="259">
        <f t="shared" si="862"/>
        <v>1.4933724817980986E-6</v>
      </c>
      <c r="BD4772" s="259">
        <f t="shared" si="859"/>
        <v>1.4933724817980986E-6</v>
      </c>
      <c r="BE4772" s="254" t="str">
        <f t="shared" si="860"/>
        <v/>
      </c>
    </row>
    <row r="4773" spans="1:57" ht="20.100000000000001" customHeight="1" x14ac:dyDescent="0.25">
      <c r="A4773" s="247"/>
      <c r="B4773" s="247"/>
      <c r="C4773" s="247"/>
      <c r="D4773" s="247"/>
      <c r="E4773" s="247"/>
      <c r="F4773" s="247"/>
      <c r="G4773" s="247"/>
      <c r="H4773" s="247"/>
      <c r="I4773" s="247"/>
      <c r="J4773" s="247"/>
      <c r="K4773" s="247"/>
      <c r="L4773" s="247"/>
      <c r="M4773" s="247"/>
      <c r="N4773" s="247"/>
      <c r="O4773" s="247"/>
      <c r="P4773" s="247"/>
      <c r="Q4773" s="247"/>
      <c r="R4773" s="247"/>
      <c r="AZ4773" s="259"/>
      <c r="BA4773" s="259">
        <f>BA4772+$BD$753</f>
        <v>25.708799999998213</v>
      </c>
      <c r="BB4773" s="274">
        <f t="shared" si="861"/>
        <v>5.676978470583792E-4</v>
      </c>
      <c r="BC4773" s="259">
        <f t="shared" si="862"/>
        <v>1.4895280546463677E-6</v>
      </c>
      <c r="BD4773" s="259">
        <f t="shared" si="859"/>
        <v>1.4895280546463677E-6</v>
      </c>
      <c r="BE4773" s="254" t="str">
        <f t="shared" si="860"/>
        <v/>
      </c>
    </row>
    <row r="4774" spans="1:57" ht="20.100000000000001" customHeight="1" x14ac:dyDescent="0.25">
      <c r="A4774" s="247"/>
      <c r="B4774" s="247"/>
      <c r="C4774" s="247"/>
      <c r="D4774" s="247"/>
      <c r="E4774" s="247"/>
      <c r="F4774" s="247"/>
      <c r="G4774" s="247"/>
      <c r="H4774" s="247"/>
      <c r="I4774" s="247"/>
      <c r="J4774" s="247"/>
      <c r="K4774" s="247"/>
      <c r="L4774" s="247"/>
      <c r="M4774" s="247"/>
      <c r="N4774" s="247"/>
      <c r="O4774" s="247"/>
      <c r="P4774" s="247"/>
      <c r="Q4774" s="247"/>
      <c r="R4774" s="247"/>
      <c r="AZ4774" s="259"/>
      <c r="BA4774" s="259">
        <f>BA4773+$BD$753</f>
        <v>25.715199999998212</v>
      </c>
      <c r="BB4774" s="274">
        <f t="shared" si="861"/>
        <v>5.6620831900373284E-4</v>
      </c>
      <c r="BC4774" s="259">
        <f t="shared" si="862"/>
        <v>1.4856932941804913E-6</v>
      </c>
      <c r="BD4774" s="259">
        <f t="shared" si="859"/>
        <v>1.4856932941804913E-6</v>
      </c>
      <c r="BE4774" s="254" t="str">
        <f t="shared" si="860"/>
        <v/>
      </c>
    </row>
    <row r="4775" spans="1:57" ht="20.100000000000001" customHeight="1" x14ac:dyDescent="0.25">
      <c r="A4775" s="247"/>
      <c r="B4775" s="247"/>
      <c r="C4775" s="247"/>
      <c r="D4775" s="247"/>
      <c r="E4775" s="247"/>
      <c r="F4775" s="247"/>
      <c r="G4775" s="247"/>
      <c r="H4775" s="247"/>
      <c r="I4775" s="247"/>
      <c r="J4775" s="247"/>
      <c r="K4775" s="247"/>
      <c r="L4775" s="247"/>
      <c r="M4775" s="247"/>
      <c r="N4775" s="247"/>
      <c r="O4775" s="247"/>
      <c r="P4775" s="247"/>
      <c r="Q4775" s="247"/>
      <c r="R4775" s="247"/>
      <c r="AZ4775" s="259"/>
      <c r="BA4775" s="259">
        <f>BA4774+$BD$753</f>
        <v>25.721599999998212</v>
      </c>
      <c r="BB4775" s="274">
        <f t="shared" si="861"/>
        <v>5.6472262570955235E-4</v>
      </c>
      <c r="BC4775" s="259">
        <f t="shared" si="862"/>
        <v>1.4818681768145187E-6</v>
      </c>
      <c r="BD4775" s="259">
        <f t="shared" si="859"/>
        <v>1.4818681768145187E-6</v>
      </c>
      <c r="BE4775" s="254" t="str">
        <f t="shared" si="860"/>
        <v/>
      </c>
    </row>
    <row r="4776" spans="1:57" ht="20.100000000000001" customHeight="1" x14ac:dyDescent="0.25">
      <c r="A4776" s="247"/>
      <c r="B4776" s="247"/>
      <c r="C4776" s="247"/>
      <c r="D4776" s="247"/>
      <c r="E4776" s="247"/>
      <c r="F4776" s="247"/>
      <c r="G4776" s="247"/>
      <c r="H4776" s="247"/>
      <c r="I4776" s="247"/>
      <c r="J4776" s="247"/>
      <c r="K4776" s="247"/>
      <c r="L4776" s="247"/>
      <c r="M4776" s="247"/>
      <c r="N4776" s="247"/>
      <c r="O4776" s="247"/>
      <c r="P4776" s="247"/>
      <c r="Q4776" s="247"/>
      <c r="R4776" s="247"/>
      <c r="AZ4776" s="259"/>
      <c r="BA4776" s="259">
        <f>BA4775+$BD$753</f>
        <v>25.727999999998211</v>
      </c>
      <c r="BB4776" s="274">
        <f t="shared" si="861"/>
        <v>5.6324075753273783E-4</v>
      </c>
      <c r="BC4776" s="259">
        <f t="shared" si="862"/>
        <v>1.4780526790183351E-6</v>
      </c>
      <c r="BD4776" s="259">
        <f t="shared" si="859"/>
        <v>1.4780526790183351E-6</v>
      </c>
      <c r="BE4776" s="254" t="str">
        <f t="shared" si="860"/>
        <v/>
      </c>
    </row>
    <row r="4777" spans="1:57" ht="20.100000000000001" customHeight="1" x14ac:dyDescent="0.25">
      <c r="A4777" s="247"/>
      <c r="B4777" s="247"/>
      <c r="C4777" s="247"/>
      <c r="D4777" s="247"/>
      <c r="E4777" s="247"/>
      <c r="F4777" s="247"/>
      <c r="G4777" s="247"/>
      <c r="H4777" s="247"/>
      <c r="I4777" s="247"/>
      <c r="J4777" s="247"/>
      <c r="K4777" s="247"/>
      <c r="L4777" s="247"/>
      <c r="M4777" s="247"/>
      <c r="N4777" s="247"/>
      <c r="O4777" s="247"/>
      <c r="P4777" s="247"/>
      <c r="Q4777" s="247"/>
      <c r="R4777" s="247"/>
      <c r="AZ4777" s="259"/>
      <c r="BA4777" s="259">
        <f>BA4776+$BD$753</f>
        <v>25.73439999999821</v>
      </c>
      <c r="BB4777" s="274">
        <f t="shared" si="861"/>
        <v>5.6176270485371949E-4</v>
      </c>
      <c r="BC4777" s="259">
        <f t="shared" si="862"/>
        <v>1.4742467773139764E-6</v>
      </c>
      <c r="BD4777" s="259">
        <f t="shared" si="859"/>
        <v>1.4742467773139764E-6</v>
      </c>
      <c r="BE4777" s="254" t="str">
        <f t="shared" si="860"/>
        <v/>
      </c>
    </row>
    <row r="4778" spans="1:57" ht="20.100000000000001" customHeight="1" x14ac:dyDescent="0.25">
      <c r="A4778" s="247"/>
      <c r="B4778" s="247"/>
      <c r="C4778" s="247"/>
      <c r="D4778" s="247"/>
      <c r="E4778" s="247"/>
      <c r="F4778" s="247"/>
      <c r="G4778" s="247"/>
      <c r="H4778" s="247"/>
      <c r="I4778" s="247"/>
      <c r="J4778" s="247"/>
      <c r="K4778" s="247"/>
      <c r="L4778" s="247"/>
      <c r="M4778" s="247"/>
      <c r="N4778" s="247"/>
      <c r="O4778" s="247"/>
      <c r="P4778" s="247"/>
      <c r="Q4778" s="247"/>
      <c r="R4778" s="247"/>
      <c r="AZ4778" s="259"/>
      <c r="BA4778" s="259">
        <f>BA4777+$BD$753</f>
        <v>25.74079999999821</v>
      </c>
      <c r="BB4778" s="274">
        <f t="shared" si="861"/>
        <v>5.6028845807640552E-4</v>
      </c>
      <c r="BC4778" s="259">
        <f t="shared" si="862"/>
        <v>1.4704504482841935E-6</v>
      </c>
      <c r="BD4778" s="259">
        <f t="shared" si="859"/>
        <v>1.4704504482841935E-6</v>
      </c>
      <c r="BE4778" s="254" t="str">
        <f t="shared" si="860"/>
        <v/>
      </c>
    </row>
    <row r="4779" spans="1:57" ht="20.100000000000001" customHeight="1" x14ac:dyDescent="0.25">
      <c r="A4779" s="247"/>
      <c r="B4779" s="247"/>
      <c r="C4779" s="247"/>
      <c r="D4779" s="247"/>
      <c r="E4779" s="247"/>
      <c r="F4779" s="247"/>
      <c r="G4779" s="247"/>
      <c r="H4779" s="247"/>
      <c r="I4779" s="247"/>
      <c r="J4779" s="247"/>
      <c r="K4779" s="247"/>
      <c r="L4779" s="247"/>
      <c r="M4779" s="247"/>
      <c r="N4779" s="247"/>
      <c r="O4779" s="247"/>
      <c r="P4779" s="247"/>
      <c r="Q4779" s="247"/>
      <c r="R4779" s="247"/>
      <c r="AZ4779" s="259"/>
      <c r="BA4779" s="259">
        <f>BA4778+$BD$753</f>
        <v>25.747199999998209</v>
      </c>
      <c r="BB4779" s="274">
        <f t="shared" si="861"/>
        <v>5.5881800762812132E-4</v>
      </c>
      <c r="BC4779" s="259">
        <f t="shared" si="862"/>
        <v>1.4666636685608516E-6</v>
      </c>
      <c r="BD4779" s="259">
        <f t="shared" si="859"/>
        <v>1.4666636685608516E-6</v>
      </c>
      <c r="BE4779" s="254" t="str">
        <f t="shared" si="860"/>
        <v/>
      </c>
    </row>
    <row r="4780" spans="1:57" ht="20.100000000000001" customHeight="1" x14ac:dyDescent="0.25">
      <c r="A4780" s="247"/>
      <c r="B4780" s="247"/>
      <c r="C4780" s="247"/>
      <c r="D4780" s="247"/>
      <c r="E4780" s="247"/>
      <c r="F4780" s="247"/>
      <c r="G4780" s="247"/>
      <c r="H4780" s="247"/>
      <c r="I4780" s="247"/>
      <c r="J4780" s="247"/>
      <c r="K4780" s="247"/>
      <c r="L4780" s="247"/>
      <c r="M4780" s="247"/>
      <c r="N4780" s="247"/>
      <c r="O4780" s="247"/>
      <c r="P4780" s="247"/>
      <c r="Q4780" s="247"/>
      <c r="R4780" s="247"/>
      <c r="AZ4780" s="259"/>
      <c r="BA4780" s="259">
        <f>BA4779+$BD$753</f>
        <v>25.753599999998208</v>
      </c>
      <c r="BB4780" s="274">
        <f t="shared" si="861"/>
        <v>5.5735134395956047E-4</v>
      </c>
      <c r="BC4780" s="259">
        <f t="shared" si="862"/>
        <v>1.4628864148345799E-6</v>
      </c>
      <c r="BD4780" s="259">
        <f t="shared" si="859"/>
        <v>1.4628864148345799E-6</v>
      </c>
      <c r="BE4780" s="254" t="str">
        <f t="shared" si="860"/>
        <v/>
      </c>
    </row>
    <row r="4781" spans="1:57" ht="20.100000000000001" customHeight="1" x14ac:dyDescent="0.25">
      <c r="A4781" s="247"/>
      <c r="B4781" s="247"/>
      <c r="C4781" s="247"/>
      <c r="D4781" s="247"/>
      <c r="E4781" s="247"/>
      <c r="F4781" s="247"/>
      <c r="G4781" s="247"/>
      <c r="H4781" s="247"/>
      <c r="I4781" s="247"/>
      <c r="J4781" s="247"/>
      <c r="K4781" s="247"/>
      <c r="L4781" s="247"/>
      <c r="M4781" s="247"/>
      <c r="N4781" s="247"/>
      <c r="O4781" s="247"/>
      <c r="P4781" s="247"/>
      <c r="Q4781" s="247"/>
      <c r="R4781" s="247"/>
      <c r="AZ4781" s="259"/>
      <c r="BA4781" s="259">
        <f>BA4780+$BD$753</f>
        <v>25.759999999998207</v>
      </c>
      <c r="BB4781" s="274">
        <f t="shared" si="861"/>
        <v>5.5588845754472589E-4</v>
      </c>
      <c r="BC4781" s="259">
        <f t="shared" si="862"/>
        <v>1.459118663847507E-6</v>
      </c>
      <c r="BD4781" s="259">
        <f t="shared" si="859"/>
        <v>1.459118663847507E-6</v>
      </c>
      <c r="BE4781" s="254" t="str">
        <f t="shared" si="860"/>
        <v/>
      </c>
    </row>
    <row r="4782" spans="1:57" ht="20.100000000000001" customHeight="1" x14ac:dyDescent="0.25">
      <c r="A4782" s="247"/>
      <c r="B4782" s="247"/>
      <c r="C4782" s="247"/>
      <c r="D4782" s="247"/>
      <c r="E4782" s="247"/>
      <c r="F4782" s="247"/>
      <c r="G4782" s="247"/>
      <c r="H4782" s="247"/>
      <c r="I4782" s="247"/>
      <c r="J4782" s="247"/>
      <c r="K4782" s="247"/>
      <c r="L4782" s="247"/>
      <c r="M4782" s="247"/>
      <c r="N4782" s="247"/>
      <c r="O4782" s="247"/>
      <c r="P4782" s="247"/>
      <c r="Q4782" s="247"/>
      <c r="R4782" s="247"/>
      <c r="AZ4782" s="259"/>
      <c r="BA4782" s="259">
        <f>BA4781+$BD$753</f>
        <v>25.766399999998207</v>
      </c>
      <c r="BB4782" s="274">
        <f t="shared" si="861"/>
        <v>5.5442933888087838E-4</v>
      </c>
      <c r="BC4782" s="259">
        <f t="shared" si="862"/>
        <v>1.4553603923993328E-6</v>
      </c>
      <c r="BD4782" s="259">
        <f t="shared" si="859"/>
        <v>1.4553603923993328E-6</v>
      </c>
      <c r="BE4782" s="254" t="str">
        <f t="shared" si="860"/>
        <v/>
      </c>
    </row>
    <row r="4783" spans="1:57" ht="20.100000000000001" customHeight="1" x14ac:dyDescent="0.25">
      <c r="A4783" s="247"/>
      <c r="B4783" s="247"/>
      <c r="C4783" s="247"/>
      <c r="D4783" s="247"/>
      <c r="E4783" s="247"/>
      <c r="F4783" s="247"/>
      <c r="G4783" s="247"/>
      <c r="H4783" s="247"/>
      <c r="I4783" s="247"/>
      <c r="J4783" s="247"/>
      <c r="K4783" s="247"/>
      <c r="L4783" s="247"/>
      <c r="M4783" s="247"/>
      <c r="N4783" s="247"/>
      <c r="O4783" s="247"/>
      <c r="P4783" s="247"/>
      <c r="Q4783" s="247"/>
      <c r="R4783" s="247"/>
      <c r="AZ4783" s="259"/>
      <c r="BA4783" s="259">
        <f>BA4782+$BD$753</f>
        <v>25.772799999998206</v>
      </c>
      <c r="BB4783" s="274">
        <f t="shared" si="861"/>
        <v>5.5297397848847905E-4</v>
      </c>
      <c r="BC4783" s="259">
        <f t="shared" si="862"/>
        <v>1.4516115773430998E-6</v>
      </c>
      <c r="BD4783" s="259">
        <f t="shared" si="859"/>
        <v>1.4516115773430998E-6</v>
      </c>
      <c r="BE4783" s="254" t="str">
        <f t="shared" si="860"/>
        <v/>
      </c>
    </row>
    <row r="4784" spans="1:57" ht="20.100000000000001" customHeight="1" x14ac:dyDescent="0.25">
      <c r="A4784" s="247"/>
      <c r="B4784" s="247"/>
      <c r="C4784" s="247"/>
      <c r="D4784" s="247"/>
      <c r="E4784" s="247"/>
      <c r="F4784" s="247"/>
      <c r="G4784" s="247"/>
      <c r="H4784" s="247"/>
      <c r="I4784" s="247"/>
      <c r="J4784" s="247"/>
      <c r="K4784" s="247"/>
      <c r="L4784" s="247"/>
      <c r="M4784" s="247"/>
      <c r="N4784" s="247"/>
      <c r="O4784" s="247"/>
      <c r="P4784" s="247"/>
      <c r="Q4784" s="247"/>
      <c r="R4784" s="247"/>
      <c r="AZ4784" s="259"/>
      <c r="BA4784" s="259">
        <f>BA4783+$BD$753</f>
        <v>25.779199999998205</v>
      </c>
      <c r="BB4784" s="274">
        <f t="shared" si="861"/>
        <v>5.5152236691113595E-4</v>
      </c>
      <c r="BC4784" s="259">
        <f t="shared" si="862"/>
        <v>1.447872195584868E-6</v>
      </c>
      <c r="BD4784" s="259">
        <f t="shared" si="859"/>
        <v>1.447872195584868E-6</v>
      </c>
      <c r="BE4784" s="254" t="str">
        <f t="shared" si="860"/>
        <v/>
      </c>
    </row>
    <row r="4785" spans="1:57" ht="20.100000000000001" customHeight="1" x14ac:dyDescent="0.25">
      <c r="A4785" s="247"/>
      <c r="B4785" s="247"/>
      <c r="C4785" s="247"/>
      <c r="D4785" s="247"/>
      <c r="E4785" s="247"/>
      <c r="F4785" s="247"/>
      <c r="G4785" s="247"/>
      <c r="H4785" s="247"/>
      <c r="I4785" s="247"/>
      <c r="J4785" s="247"/>
      <c r="K4785" s="247"/>
      <c r="L4785" s="247"/>
      <c r="M4785" s="247"/>
      <c r="N4785" s="247"/>
      <c r="O4785" s="247"/>
      <c r="P4785" s="247"/>
      <c r="Q4785" s="247"/>
      <c r="R4785" s="247"/>
      <c r="AZ4785" s="259"/>
      <c r="BA4785" s="259">
        <f>BA4784+$BD$753</f>
        <v>25.785599999998205</v>
      </c>
      <c r="BB4785" s="274">
        <f t="shared" si="861"/>
        <v>5.5007449471555108E-4</v>
      </c>
      <c r="BC4785" s="259">
        <f t="shared" si="862"/>
        <v>1.4441422240857749E-6</v>
      </c>
      <c r="BD4785" s="259">
        <f t="shared" si="859"/>
        <v>1.4441422240857749E-6</v>
      </c>
      <c r="BE4785" s="254" t="str">
        <f t="shared" si="860"/>
        <v/>
      </c>
    </row>
    <row r="4786" spans="1:57" ht="20.100000000000001" customHeight="1" x14ac:dyDescent="0.25">
      <c r="A4786" s="247"/>
      <c r="B4786" s="247"/>
      <c r="C4786" s="247"/>
      <c r="D4786" s="247"/>
      <c r="E4786" s="247"/>
      <c r="F4786" s="247"/>
      <c r="G4786" s="247"/>
      <c r="H4786" s="247"/>
      <c r="I4786" s="247"/>
      <c r="J4786" s="247"/>
      <c r="K4786" s="247"/>
      <c r="L4786" s="247"/>
      <c r="M4786" s="247"/>
      <c r="N4786" s="247"/>
      <c r="O4786" s="247"/>
      <c r="P4786" s="247"/>
      <c r="Q4786" s="247"/>
      <c r="R4786" s="247"/>
      <c r="AZ4786" s="259"/>
      <c r="BA4786" s="259">
        <f>BA4785+$BD$753</f>
        <v>25.791999999998204</v>
      </c>
      <c r="BB4786" s="274">
        <f t="shared" si="861"/>
        <v>5.4863035249146531E-4</v>
      </c>
      <c r="BC4786" s="259">
        <f t="shared" si="862"/>
        <v>1.4404216398621441E-6</v>
      </c>
      <c r="BD4786" s="259">
        <f t="shared" si="859"/>
        <v>1.4404216398621441E-6</v>
      </c>
      <c r="BE4786" s="254" t="str">
        <f t="shared" si="860"/>
        <v/>
      </c>
    </row>
    <row r="4787" spans="1:57" ht="20.100000000000001" customHeight="1" x14ac:dyDescent="0.25">
      <c r="A4787" s="247"/>
      <c r="B4787" s="247"/>
      <c r="C4787" s="247"/>
      <c r="D4787" s="247"/>
      <c r="E4787" s="247"/>
      <c r="F4787" s="247"/>
      <c r="G4787" s="247"/>
      <c r="H4787" s="247"/>
      <c r="I4787" s="247"/>
      <c r="J4787" s="247"/>
      <c r="K4787" s="247"/>
      <c r="L4787" s="247"/>
      <c r="M4787" s="247"/>
      <c r="N4787" s="247"/>
      <c r="O4787" s="247"/>
      <c r="P4787" s="247"/>
      <c r="Q4787" s="247"/>
      <c r="R4787" s="247"/>
      <c r="AZ4787" s="259"/>
      <c r="BA4787" s="259">
        <f>BA4786+$BD$753</f>
        <v>25.798399999998203</v>
      </c>
      <c r="BB4787" s="274">
        <f t="shared" si="861"/>
        <v>5.4718993085160316E-4</v>
      </c>
      <c r="BC4787" s="259">
        <f t="shared" si="862"/>
        <v>1.4367104199844005E-6</v>
      </c>
      <c r="BD4787" s="259">
        <f t="shared" si="859"/>
        <v>1.4367104199844005E-6</v>
      </c>
      <c r="BE4787" s="254" t="str">
        <f t="shared" si="860"/>
        <v/>
      </c>
    </row>
    <row r="4788" spans="1:57" ht="20.100000000000001" customHeight="1" x14ac:dyDescent="0.25">
      <c r="A4788" s="247"/>
      <c r="B4788" s="247"/>
      <c r="C4788" s="247"/>
      <c r="D4788" s="247"/>
      <c r="E4788" s="247"/>
      <c r="F4788" s="247"/>
      <c r="G4788" s="247"/>
      <c r="H4788" s="247"/>
      <c r="I4788" s="247"/>
      <c r="J4788" s="247"/>
      <c r="K4788" s="247"/>
      <c r="L4788" s="247"/>
      <c r="M4788" s="247"/>
      <c r="N4788" s="247"/>
      <c r="O4788" s="247"/>
      <c r="P4788" s="247"/>
      <c r="Q4788" s="247"/>
      <c r="R4788" s="247"/>
      <c r="AZ4788" s="259"/>
      <c r="BA4788" s="259">
        <f>BA4787+$BD$753</f>
        <v>25.804799999998203</v>
      </c>
      <c r="BB4788" s="274">
        <f t="shared" si="861"/>
        <v>5.4575322043161876E-4</v>
      </c>
      <c r="BC4788" s="259">
        <f t="shared" si="862"/>
        <v>1.4330085415715415E-6</v>
      </c>
      <c r="BD4788" s="259">
        <f t="shared" ref="BD4788:BD4851" si="863">IF(BB4788&lt;(1-$AZ$760),BC4788,"")</f>
        <v>1.4330085415715415E-6</v>
      </c>
      <c r="BE4788" s="254" t="str">
        <f t="shared" ref="BE4788:BE4851" si="864">IF(BB4788&lt;(1-$AZ$766),BC4788,"")</f>
        <v/>
      </c>
    </row>
    <row r="4789" spans="1:57" ht="20.100000000000001" customHeight="1" x14ac:dyDescent="0.25">
      <c r="A4789" s="247"/>
      <c r="B4789" s="247"/>
      <c r="C4789" s="247"/>
      <c r="D4789" s="247"/>
      <c r="E4789" s="247"/>
      <c r="F4789" s="247"/>
      <c r="G4789" s="247"/>
      <c r="H4789" s="247"/>
      <c r="I4789" s="247"/>
      <c r="J4789" s="247"/>
      <c r="K4789" s="247"/>
      <c r="L4789" s="247"/>
      <c r="M4789" s="247"/>
      <c r="N4789" s="247"/>
      <c r="O4789" s="247"/>
      <c r="P4789" s="247"/>
      <c r="Q4789" s="247"/>
      <c r="R4789" s="247"/>
      <c r="AZ4789" s="259"/>
      <c r="BA4789" s="259">
        <f>BA4788+$BD$753</f>
        <v>25.811199999998202</v>
      </c>
      <c r="BB4789" s="274">
        <f t="shared" ref="BB4789:BB4852" si="865">_xlfn.CHISQ.DIST.RT(BA4789,7)</f>
        <v>5.4432021189004722E-4</v>
      </c>
      <c r="BC4789" s="259">
        <f t="shared" ref="BC4789:BC4852" si="866">BB4789-BB4790</f>
        <v>1.4293159818044724E-6</v>
      </c>
      <c r="BD4789" s="259">
        <f t="shared" si="863"/>
        <v>1.4293159818044724E-6</v>
      </c>
      <c r="BE4789" s="254" t="str">
        <f t="shared" si="864"/>
        <v/>
      </c>
    </row>
    <row r="4790" spans="1:57" ht="20.100000000000001" customHeight="1" x14ac:dyDescent="0.25">
      <c r="A4790" s="247"/>
      <c r="B4790" s="247"/>
      <c r="C4790" s="247"/>
      <c r="D4790" s="247"/>
      <c r="E4790" s="247"/>
      <c r="F4790" s="247"/>
      <c r="G4790" s="247"/>
      <c r="H4790" s="247"/>
      <c r="I4790" s="247"/>
      <c r="J4790" s="247"/>
      <c r="K4790" s="247"/>
      <c r="L4790" s="247"/>
      <c r="M4790" s="247"/>
      <c r="N4790" s="247"/>
      <c r="O4790" s="247"/>
      <c r="P4790" s="247"/>
      <c r="Q4790" s="247"/>
      <c r="R4790" s="247"/>
      <c r="AZ4790" s="259"/>
      <c r="BA4790" s="259">
        <f>BA4789+$BD$753</f>
        <v>25.817599999998201</v>
      </c>
      <c r="BB4790" s="274">
        <f t="shared" si="865"/>
        <v>5.4289089590824275E-4</v>
      </c>
      <c r="BC4790" s="259">
        <f t="shared" si="866"/>
        <v>1.4256327179128876E-6</v>
      </c>
      <c r="BD4790" s="259">
        <f t="shared" si="863"/>
        <v>1.4256327179128876E-6</v>
      </c>
      <c r="BE4790" s="254" t="str">
        <f t="shared" si="864"/>
        <v/>
      </c>
    </row>
    <row r="4791" spans="1:57" ht="20.100000000000001" customHeight="1" x14ac:dyDescent="0.25">
      <c r="A4791" s="247"/>
      <c r="B4791" s="247"/>
      <c r="C4791" s="247"/>
      <c r="D4791" s="247"/>
      <c r="E4791" s="247"/>
      <c r="F4791" s="247"/>
      <c r="G4791" s="247"/>
      <c r="H4791" s="247"/>
      <c r="I4791" s="247"/>
      <c r="J4791" s="247"/>
      <c r="K4791" s="247"/>
      <c r="L4791" s="247"/>
      <c r="M4791" s="247"/>
      <c r="N4791" s="247"/>
      <c r="O4791" s="247"/>
      <c r="P4791" s="247"/>
      <c r="Q4791" s="247"/>
      <c r="R4791" s="247"/>
      <c r="AZ4791" s="259"/>
      <c r="BA4791" s="259">
        <f>BA4790+$BD$753</f>
        <v>25.8239999999982</v>
      </c>
      <c r="BB4791" s="274">
        <f t="shared" si="865"/>
        <v>5.4146526319032986E-4</v>
      </c>
      <c r="BC4791" s="259">
        <f t="shared" si="866"/>
        <v>1.4219587271784148E-6</v>
      </c>
      <c r="BD4791" s="259">
        <f t="shared" si="863"/>
        <v>1.4219587271784148E-6</v>
      </c>
      <c r="BE4791" s="254" t="str">
        <f t="shared" si="864"/>
        <v/>
      </c>
    </row>
    <row r="4792" spans="1:57" ht="20.100000000000001" customHeight="1" x14ac:dyDescent="0.25">
      <c r="A4792" s="247"/>
      <c r="B4792" s="247"/>
      <c r="C4792" s="247"/>
      <c r="D4792" s="247"/>
      <c r="E4792" s="247"/>
      <c r="F4792" s="247"/>
      <c r="G4792" s="247"/>
      <c r="H4792" s="247"/>
      <c r="I4792" s="247"/>
      <c r="J4792" s="247"/>
      <c r="K4792" s="247"/>
      <c r="L4792" s="247"/>
      <c r="M4792" s="247"/>
      <c r="N4792" s="247"/>
      <c r="O4792" s="247"/>
      <c r="P4792" s="247"/>
      <c r="Q4792" s="247"/>
      <c r="R4792" s="247"/>
      <c r="AZ4792" s="259"/>
      <c r="BA4792" s="259">
        <f>BA4791+$BD$753</f>
        <v>25.8303999999982</v>
      </c>
      <c r="BB4792" s="274">
        <f t="shared" si="865"/>
        <v>5.4004330446315145E-4</v>
      </c>
      <c r="BC4792" s="259">
        <f t="shared" si="866"/>
        <v>1.4182939869397107E-6</v>
      </c>
      <c r="BD4792" s="259">
        <f t="shared" si="863"/>
        <v>1.4182939869397107E-6</v>
      </c>
      <c r="BE4792" s="254" t="str">
        <f t="shared" si="864"/>
        <v/>
      </c>
    </row>
    <row r="4793" spans="1:57" ht="20.100000000000001" customHeight="1" x14ac:dyDescent="0.25">
      <c r="A4793" s="247"/>
      <c r="B4793" s="247"/>
      <c r="C4793" s="247"/>
      <c r="D4793" s="247"/>
      <c r="E4793" s="247"/>
      <c r="F4793" s="247"/>
      <c r="G4793" s="247"/>
      <c r="H4793" s="247"/>
      <c r="I4793" s="247"/>
      <c r="J4793" s="247"/>
      <c r="K4793" s="247"/>
      <c r="L4793" s="247"/>
      <c r="M4793" s="247"/>
      <c r="N4793" s="247"/>
      <c r="O4793" s="247"/>
      <c r="P4793" s="247"/>
      <c r="Q4793" s="247"/>
      <c r="R4793" s="247"/>
      <c r="AZ4793" s="259"/>
      <c r="BA4793" s="259">
        <f>BA4792+$BD$753</f>
        <v>25.836799999998199</v>
      </c>
      <c r="BB4793" s="274">
        <f t="shared" si="865"/>
        <v>5.3862501047621174E-4</v>
      </c>
      <c r="BC4793" s="259">
        <f t="shared" si="866"/>
        <v>1.4146384745889915E-6</v>
      </c>
      <c r="BD4793" s="259">
        <f t="shared" si="863"/>
        <v>1.4146384745889915E-6</v>
      </c>
      <c r="BE4793" s="254" t="str">
        <f t="shared" si="864"/>
        <v/>
      </c>
    </row>
    <row r="4794" spans="1:57" ht="20.100000000000001" customHeight="1" x14ac:dyDescent="0.25">
      <c r="A4794" s="247"/>
      <c r="B4794" s="247"/>
      <c r="C4794" s="247"/>
      <c r="D4794" s="247"/>
      <c r="E4794" s="247"/>
      <c r="F4794" s="247"/>
      <c r="G4794" s="247"/>
      <c r="H4794" s="247"/>
      <c r="I4794" s="247"/>
      <c r="J4794" s="247"/>
      <c r="K4794" s="247"/>
      <c r="L4794" s="247"/>
      <c r="M4794" s="247"/>
      <c r="N4794" s="247"/>
      <c r="O4794" s="247"/>
      <c r="P4794" s="247"/>
      <c r="Q4794" s="247"/>
      <c r="R4794" s="247"/>
      <c r="AZ4794" s="259"/>
      <c r="BA4794" s="259">
        <f>BA4793+$BD$753</f>
        <v>25.843199999998198</v>
      </c>
      <c r="BB4794" s="274">
        <f t="shared" si="865"/>
        <v>5.3721037200162274E-4</v>
      </c>
      <c r="BC4794" s="259">
        <f t="shared" si="866"/>
        <v>1.4109921675669376E-6</v>
      </c>
      <c r="BD4794" s="259">
        <f t="shared" si="863"/>
        <v>1.4109921675669376E-6</v>
      </c>
      <c r="BE4794" s="254" t="str">
        <f t="shared" si="864"/>
        <v/>
      </c>
    </row>
    <row r="4795" spans="1:57" ht="20.100000000000001" customHeight="1" x14ac:dyDescent="0.25">
      <c r="A4795" s="247"/>
      <c r="B4795" s="247"/>
      <c r="C4795" s="247"/>
      <c r="D4795" s="247"/>
      <c r="E4795" s="247"/>
      <c r="F4795" s="247"/>
      <c r="G4795" s="247"/>
      <c r="H4795" s="247"/>
      <c r="I4795" s="247"/>
      <c r="J4795" s="247"/>
      <c r="K4795" s="247"/>
      <c r="L4795" s="247"/>
      <c r="M4795" s="247"/>
      <c r="N4795" s="247"/>
      <c r="O4795" s="247"/>
      <c r="P4795" s="247"/>
      <c r="Q4795" s="247"/>
      <c r="R4795" s="247"/>
      <c r="AZ4795" s="259"/>
      <c r="BA4795" s="259">
        <f>BA4794+$BD$753</f>
        <v>25.849599999998198</v>
      </c>
      <c r="BB4795" s="274">
        <f t="shared" si="865"/>
        <v>5.3579937983405581E-4</v>
      </c>
      <c r="BC4795" s="259">
        <f t="shared" si="866"/>
        <v>1.4073550433725589E-6</v>
      </c>
      <c r="BD4795" s="259">
        <f t="shared" si="863"/>
        <v>1.4073550433725589E-6</v>
      </c>
      <c r="BE4795" s="254" t="str">
        <f t="shared" si="864"/>
        <v/>
      </c>
    </row>
    <row r="4796" spans="1:57" ht="20.100000000000001" customHeight="1" x14ac:dyDescent="0.25">
      <c r="A4796" s="247"/>
      <c r="B4796" s="247"/>
      <c r="C4796" s="247"/>
      <c r="D4796" s="247"/>
      <c r="E4796" s="247"/>
      <c r="F4796" s="247"/>
      <c r="G4796" s="247"/>
      <c r="H4796" s="247"/>
      <c r="I4796" s="247"/>
      <c r="J4796" s="247"/>
      <c r="K4796" s="247"/>
      <c r="L4796" s="247"/>
      <c r="M4796" s="247"/>
      <c r="N4796" s="247"/>
      <c r="O4796" s="247"/>
      <c r="P4796" s="247"/>
      <c r="Q4796" s="247"/>
      <c r="R4796" s="247"/>
      <c r="AZ4796" s="259"/>
      <c r="BA4796" s="259">
        <f>BA4795+$BD$753</f>
        <v>25.855999999998197</v>
      </c>
      <c r="BB4796" s="274">
        <f t="shared" si="865"/>
        <v>5.3439202479068325E-4</v>
      </c>
      <c r="BC4796" s="259">
        <f t="shared" si="866"/>
        <v>1.403727079552896E-6</v>
      </c>
      <c r="BD4796" s="259">
        <f t="shared" si="863"/>
        <v>1.403727079552896E-6</v>
      </c>
      <c r="BE4796" s="254" t="str">
        <f t="shared" si="864"/>
        <v/>
      </c>
    </row>
    <row r="4797" spans="1:57" ht="20.100000000000001" customHeight="1" x14ac:dyDescent="0.25">
      <c r="A4797" s="247"/>
      <c r="B4797" s="247"/>
      <c r="C4797" s="247"/>
      <c r="D4797" s="247"/>
      <c r="E4797" s="247"/>
      <c r="F4797" s="247"/>
      <c r="G4797" s="247"/>
      <c r="H4797" s="247"/>
      <c r="I4797" s="247"/>
      <c r="J4797" s="247"/>
      <c r="K4797" s="247"/>
      <c r="L4797" s="247"/>
      <c r="M4797" s="247"/>
      <c r="N4797" s="247"/>
      <c r="O4797" s="247"/>
      <c r="P4797" s="247"/>
      <c r="Q4797" s="247"/>
      <c r="R4797" s="247"/>
      <c r="AZ4797" s="259"/>
      <c r="BA4797" s="259">
        <f>BA4796+$BD$753</f>
        <v>25.862399999998196</v>
      </c>
      <c r="BB4797" s="274">
        <f t="shared" si="865"/>
        <v>5.3298829771113035E-4</v>
      </c>
      <c r="BC4797" s="259">
        <f t="shared" si="866"/>
        <v>1.4001082537127771E-6</v>
      </c>
      <c r="BD4797" s="259">
        <f t="shared" si="863"/>
        <v>1.4001082537127771E-6</v>
      </c>
      <c r="BE4797" s="254" t="str">
        <f t="shared" si="864"/>
        <v/>
      </c>
    </row>
    <row r="4798" spans="1:57" ht="20.100000000000001" customHeight="1" x14ac:dyDescent="0.25">
      <c r="A4798" s="247"/>
      <c r="B4798" s="247"/>
      <c r="C4798" s="247"/>
      <c r="D4798" s="247"/>
      <c r="E4798" s="247"/>
      <c r="F4798" s="247"/>
      <c r="G4798" s="247"/>
      <c r="H4798" s="247"/>
      <c r="I4798" s="247"/>
      <c r="J4798" s="247"/>
      <c r="K4798" s="247"/>
      <c r="L4798" s="247"/>
      <c r="M4798" s="247"/>
      <c r="N4798" s="247"/>
      <c r="O4798" s="247"/>
      <c r="P4798" s="247"/>
      <c r="Q4798" s="247"/>
      <c r="R4798" s="247"/>
      <c r="AZ4798" s="259"/>
      <c r="BA4798" s="259">
        <f>BA4797+$BD$753</f>
        <v>25.868799999998195</v>
      </c>
      <c r="BB4798" s="274">
        <f t="shared" si="865"/>
        <v>5.3158818945741758E-4</v>
      </c>
      <c r="BC4798" s="259">
        <f t="shared" si="866"/>
        <v>1.3964985435056029E-6</v>
      </c>
      <c r="BD4798" s="259">
        <f t="shared" si="863"/>
        <v>1.3964985435056029E-6</v>
      </c>
      <c r="BE4798" s="254" t="str">
        <f t="shared" si="864"/>
        <v/>
      </c>
    </row>
    <row r="4799" spans="1:57" ht="20.100000000000001" customHeight="1" x14ac:dyDescent="0.25">
      <c r="A4799" s="247"/>
      <c r="B4799" s="247"/>
      <c r="C4799" s="247"/>
      <c r="D4799" s="247"/>
      <c r="E4799" s="247"/>
      <c r="F4799" s="247"/>
      <c r="G4799" s="247"/>
      <c r="H4799" s="247"/>
      <c r="I4799" s="247"/>
      <c r="J4799" s="247"/>
      <c r="K4799" s="247"/>
      <c r="L4799" s="247"/>
      <c r="M4799" s="247"/>
      <c r="N4799" s="247"/>
      <c r="O4799" s="247"/>
      <c r="P4799" s="247"/>
      <c r="Q4799" s="247"/>
      <c r="R4799" s="247"/>
      <c r="AZ4799" s="259"/>
      <c r="BA4799" s="259">
        <f>BA4798+$BD$753</f>
        <v>25.875199999998195</v>
      </c>
      <c r="BB4799" s="274">
        <f t="shared" si="865"/>
        <v>5.3019169091391197E-4</v>
      </c>
      <c r="BC4799" s="259">
        <f t="shared" si="866"/>
        <v>1.3928979266390924E-6</v>
      </c>
      <c r="BD4799" s="259">
        <f t="shared" si="863"/>
        <v>1.3928979266390924E-6</v>
      </c>
      <c r="BE4799" s="254" t="str">
        <f t="shared" si="864"/>
        <v/>
      </c>
    </row>
    <row r="4800" spans="1:57" ht="20.100000000000001" customHeight="1" x14ac:dyDescent="0.25">
      <c r="A4800" s="247"/>
      <c r="B4800" s="247"/>
      <c r="C4800" s="247"/>
      <c r="D4800" s="247"/>
      <c r="E4800" s="247"/>
      <c r="F4800" s="247"/>
      <c r="G4800" s="247"/>
      <c r="H4800" s="247"/>
      <c r="I4800" s="247"/>
      <c r="J4800" s="247"/>
      <c r="K4800" s="247"/>
      <c r="L4800" s="247"/>
      <c r="M4800" s="247"/>
      <c r="N4800" s="247"/>
      <c r="O4800" s="247"/>
      <c r="P4800" s="247"/>
      <c r="Q4800" s="247"/>
      <c r="R4800" s="247"/>
      <c r="AZ4800" s="259"/>
      <c r="BA4800" s="259">
        <f>BA4799+$BD$753</f>
        <v>25.881599999998194</v>
      </c>
      <c r="BB4800" s="274">
        <f t="shared" si="865"/>
        <v>5.2879879298727288E-4</v>
      </c>
      <c r="BC4800" s="259">
        <f t="shared" si="866"/>
        <v>1.3893063808728982E-6</v>
      </c>
      <c r="BD4800" s="259">
        <f t="shared" si="863"/>
        <v>1.3893063808728982E-6</v>
      </c>
      <c r="BE4800" s="254" t="str">
        <f t="shared" si="864"/>
        <v/>
      </c>
    </row>
    <row r="4801" spans="1:57" ht="20.100000000000001" customHeight="1" x14ac:dyDescent="0.25">
      <c r="A4801" s="247"/>
      <c r="B4801" s="247"/>
      <c r="C4801" s="247"/>
      <c r="D4801" s="247"/>
      <c r="E4801" s="247"/>
      <c r="F4801" s="247"/>
      <c r="G4801" s="247"/>
      <c r="H4801" s="247"/>
      <c r="I4801" s="247"/>
      <c r="J4801" s="247"/>
      <c r="K4801" s="247"/>
      <c r="L4801" s="247"/>
      <c r="M4801" s="247"/>
      <c r="N4801" s="247"/>
      <c r="O4801" s="247"/>
      <c r="P4801" s="247"/>
      <c r="Q4801" s="247"/>
      <c r="R4801" s="247"/>
      <c r="AZ4801" s="259"/>
      <c r="BA4801" s="259">
        <f>BA4800+$BD$753</f>
        <v>25.887999999998193</v>
      </c>
      <c r="BB4801" s="274">
        <f t="shared" si="865"/>
        <v>5.2740948660639998E-4</v>
      </c>
      <c r="BC4801" s="259">
        <f t="shared" si="866"/>
        <v>1.3857238840184975E-6</v>
      </c>
      <c r="BD4801" s="259">
        <f t="shared" si="863"/>
        <v>1.3857238840184975E-6</v>
      </c>
      <c r="BE4801" s="254" t="str">
        <f t="shared" si="864"/>
        <v/>
      </c>
    </row>
    <row r="4802" spans="1:57" ht="20.100000000000001" customHeight="1" x14ac:dyDescent="0.25">
      <c r="A4802" s="247"/>
      <c r="B4802" s="247"/>
      <c r="C4802" s="247"/>
      <c r="D4802" s="247"/>
      <c r="E4802" s="247"/>
      <c r="F4802" s="247"/>
      <c r="G4802" s="247"/>
      <c r="H4802" s="247"/>
      <c r="I4802" s="247"/>
      <c r="J4802" s="247"/>
      <c r="K4802" s="247"/>
      <c r="L4802" s="247"/>
      <c r="M4802" s="247"/>
      <c r="N4802" s="247"/>
      <c r="O4802" s="247"/>
      <c r="P4802" s="247"/>
      <c r="Q4802" s="247"/>
      <c r="R4802" s="247"/>
      <c r="AZ4802" s="259"/>
      <c r="BA4802" s="259">
        <f>BA4801+$BD$753</f>
        <v>25.894399999998193</v>
      </c>
      <c r="BB4802" s="274">
        <f t="shared" si="865"/>
        <v>5.2602376272238148E-4</v>
      </c>
      <c r="BC4802" s="259">
        <f t="shared" si="866"/>
        <v>1.3821504139419028E-6</v>
      </c>
      <c r="BD4802" s="259">
        <f t="shared" si="863"/>
        <v>1.3821504139419028E-6</v>
      </c>
      <c r="BE4802" s="254" t="str">
        <f t="shared" si="864"/>
        <v/>
      </c>
    </row>
    <row r="4803" spans="1:57" ht="20.100000000000001" customHeight="1" x14ac:dyDescent="0.25">
      <c r="A4803" s="247"/>
      <c r="B4803" s="247"/>
      <c r="C4803" s="247"/>
      <c r="D4803" s="247"/>
      <c r="E4803" s="247"/>
      <c r="F4803" s="247"/>
      <c r="G4803" s="247"/>
      <c r="H4803" s="247"/>
      <c r="I4803" s="247"/>
      <c r="J4803" s="247"/>
      <c r="K4803" s="247"/>
      <c r="L4803" s="247"/>
      <c r="M4803" s="247"/>
      <c r="N4803" s="247"/>
      <c r="O4803" s="247"/>
      <c r="P4803" s="247"/>
      <c r="Q4803" s="247"/>
      <c r="R4803" s="247"/>
      <c r="AZ4803" s="259"/>
      <c r="BA4803" s="259">
        <f>BA4802+$BD$753</f>
        <v>25.900799999998192</v>
      </c>
      <c r="BB4803" s="274">
        <f t="shared" si="865"/>
        <v>5.2464161230843958E-4</v>
      </c>
      <c r="BC4803" s="259">
        <f t="shared" si="866"/>
        <v>1.3785859485588919E-6</v>
      </c>
      <c r="BD4803" s="259">
        <f t="shared" si="863"/>
        <v>1.3785859485588919E-6</v>
      </c>
      <c r="BE4803" s="254" t="str">
        <f t="shared" si="864"/>
        <v/>
      </c>
    </row>
    <row r="4804" spans="1:57" ht="20.100000000000001" customHeight="1" x14ac:dyDescent="0.25">
      <c r="A4804" s="247"/>
      <c r="B4804" s="247"/>
      <c r="C4804" s="247"/>
      <c r="D4804" s="247"/>
      <c r="E4804" s="247"/>
      <c r="F4804" s="247"/>
      <c r="G4804" s="247"/>
      <c r="H4804" s="247"/>
      <c r="I4804" s="247"/>
      <c r="J4804" s="247"/>
      <c r="K4804" s="247"/>
      <c r="L4804" s="247"/>
      <c r="M4804" s="247"/>
      <c r="N4804" s="247"/>
      <c r="O4804" s="247"/>
      <c r="P4804" s="247"/>
      <c r="Q4804" s="247"/>
      <c r="R4804" s="247"/>
      <c r="AZ4804" s="259"/>
      <c r="BA4804" s="259">
        <f>BA4803+$BD$753</f>
        <v>25.907199999998191</v>
      </c>
      <c r="BB4804" s="274">
        <f t="shared" si="865"/>
        <v>5.2326302635988069E-4</v>
      </c>
      <c r="BC4804" s="259">
        <f t="shared" si="866"/>
        <v>1.3750304658369586E-6</v>
      </c>
      <c r="BD4804" s="259">
        <f t="shared" si="863"/>
        <v>1.3750304658369586E-6</v>
      </c>
      <c r="BE4804" s="254" t="str">
        <f t="shared" si="864"/>
        <v/>
      </c>
    </row>
    <row r="4805" spans="1:57" ht="20.100000000000001" customHeight="1" x14ac:dyDescent="0.25">
      <c r="A4805" s="247"/>
      <c r="B4805" s="247"/>
      <c r="C4805" s="247"/>
      <c r="D4805" s="247"/>
      <c r="E4805" s="247"/>
      <c r="F4805" s="247"/>
      <c r="G4805" s="247"/>
      <c r="H4805" s="247"/>
      <c r="I4805" s="247"/>
      <c r="J4805" s="247"/>
      <c r="K4805" s="247"/>
      <c r="L4805" s="247"/>
      <c r="M4805" s="247"/>
      <c r="N4805" s="247"/>
      <c r="O4805" s="247"/>
      <c r="P4805" s="247"/>
      <c r="Q4805" s="247"/>
      <c r="R4805" s="247"/>
      <c r="AZ4805" s="259"/>
      <c r="BA4805" s="259">
        <f>BA4804+$BD$753</f>
        <v>25.913599999998191</v>
      </c>
      <c r="BB4805" s="274">
        <f t="shared" si="865"/>
        <v>5.2188799589404373E-4</v>
      </c>
      <c r="BC4805" s="259">
        <f t="shared" si="866"/>
        <v>1.3714839437972649E-6</v>
      </c>
      <c r="BD4805" s="259">
        <f t="shared" si="863"/>
        <v>1.3714839437972649E-6</v>
      </c>
      <c r="BE4805" s="254" t="str">
        <f t="shared" si="864"/>
        <v/>
      </c>
    </row>
    <row r="4806" spans="1:57" ht="20.100000000000001" customHeight="1" x14ac:dyDescent="0.25">
      <c r="A4806" s="247"/>
      <c r="B4806" s="247"/>
      <c r="C4806" s="247"/>
      <c r="D4806" s="247"/>
      <c r="E4806" s="247"/>
      <c r="F4806" s="247"/>
      <c r="G4806" s="247"/>
      <c r="H4806" s="247"/>
      <c r="I4806" s="247"/>
      <c r="J4806" s="247"/>
      <c r="K4806" s="247"/>
      <c r="L4806" s="247"/>
      <c r="M4806" s="247"/>
      <c r="N4806" s="247"/>
      <c r="O4806" s="247"/>
      <c r="P4806" s="247"/>
      <c r="Q4806" s="247"/>
      <c r="R4806" s="247"/>
      <c r="AZ4806" s="259"/>
      <c r="BA4806" s="259">
        <f>BA4805+$BD$753</f>
        <v>25.91999999999819</v>
      </c>
      <c r="BB4806" s="274">
        <f t="shared" si="865"/>
        <v>5.2051651195024647E-4</v>
      </c>
      <c r="BC4806" s="259">
        <f t="shared" si="866"/>
        <v>1.3679463605096535E-6</v>
      </c>
      <c r="BD4806" s="259">
        <f t="shared" si="863"/>
        <v>1.3679463605096535E-6</v>
      </c>
      <c r="BE4806" s="254" t="str">
        <f t="shared" si="864"/>
        <v/>
      </c>
    </row>
    <row r="4807" spans="1:57" ht="20.100000000000001" customHeight="1" x14ac:dyDescent="0.25">
      <c r="A4807" s="247"/>
      <c r="B4807" s="247"/>
      <c r="C4807" s="247"/>
      <c r="D4807" s="247"/>
      <c r="E4807" s="247"/>
      <c r="F4807" s="247"/>
      <c r="G4807" s="247"/>
      <c r="H4807" s="247"/>
      <c r="I4807" s="247"/>
      <c r="J4807" s="247"/>
      <c r="K4807" s="247"/>
      <c r="L4807" s="247"/>
      <c r="M4807" s="247"/>
      <c r="N4807" s="247"/>
      <c r="O4807" s="247"/>
      <c r="P4807" s="247"/>
      <c r="Q4807" s="247"/>
      <c r="R4807" s="247"/>
      <c r="AZ4807" s="259"/>
      <c r="BA4807" s="259">
        <f>BA4806+$BD$753</f>
        <v>25.926399999998189</v>
      </c>
      <c r="BB4807" s="274">
        <f t="shared" si="865"/>
        <v>5.1914856558973681E-4</v>
      </c>
      <c r="BC4807" s="259">
        <f t="shared" si="866"/>
        <v>1.3644176941005623E-6</v>
      </c>
      <c r="BD4807" s="259">
        <f t="shared" si="863"/>
        <v>1.3644176941005623E-6</v>
      </c>
      <c r="BE4807" s="254" t="str">
        <f t="shared" si="864"/>
        <v/>
      </c>
    </row>
    <row r="4808" spans="1:57" ht="20.100000000000001" customHeight="1" x14ac:dyDescent="0.25">
      <c r="A4808" s="247"/>
      <c r="B4808" s="247"/>
      <c r="C4808" s="247"/>
      <c r="D4808" s="247"/>
      <c r="E4808" s="247"/>
      <c r="F4808" s="247"/>
      <c r="G4808" s="247"/>
      <c r="H4808" s="247"/>
      <c r="I4808" s="247"/>
      <c r="J4808" s="247"/>
      <c r="K4808" s="247"/>
      <c r="L4808" s="247"/>
      <c r="M4808" s="247"/>
      <c r="N4808" s="247"/>
      <c r="O4808" s="247"/>
      <c r="P4808" s="247"/>
      <c r="Q4808" s="247"/>
      <c r="R4808" s="247"/>
      <c r="AZ4808" s="259"/>
      <c r="BA4808" s="259">
        <f>BA4807+$BD$753</f>
        <v>25.932799999998188</v>
      </c>
      <c r="BB4808" s="274">
        <f t="shared" si="865"/>
        <v>5.1778414789563625E-4</v>
      </c>
      <c r="BC4808" s="259">
        <f t="shared" si="866"/>
        <v>1.3608979227430502E-6</v>
      </c>
      <c r="BD4808" s="259">
        <f t="shared" si="863"/>
        <v>1.3608979227430502E-6</v>
      </c>
      <c r="BE4808" s="254" t="str">
        <f t="shared" si="864"/>
        <v/>
      </c>
    </row>
    <row r="4809" spans="1:57" ht="20.100000000000001" customHeight="1" x14ac:dyDescent="0.25">
      <c r="A4809" s="247"/>
      <c r="B4809" s="247"/>
      <c r="C4809" s="247"/>
      <c r="D4809" s="247"/>
      <c r="E4809" s="247"/>
      <c r="F4809" s="247"/>
      <c r="G4809" s="247"/>
      <c r="H4809" s="247"/>
      <c r="I4809" s="247"/>
      <c r="J4809" s="247"/>
      <c r="K4809" s="247"/>
      <c r="L4809" s="247"/>
      <c r="M4809" s="247"/>
      <c r="N4809" s="247"/>
      <c r="O4809" s="247"/>
      <c r="P4809" s="247"/>
      <c r="Q4809" s="247"/>
      <c r="R4809" s="247"/>
      <c r="AZ4809" s="259"/>
      <c r="BA4809" s="259">
        <f>BA4808+$BD$753</f>
        <v>25.939199999998188</v>
      </c>
      <c r="BB4809" s="274">
        <f t="shared" si="865"/>
        <v>5.164232499728932E-4</v>
      </c>
      <c r="BC4809" s="259">
        <f t="shared" si="866"/>
        <v>1.3573870246630848E-6</v>
      </c>
      <c r="BD4809" s="259">
        <f t="shared" si="863"/>
        <v>1.3573870246630848E-6</v>
      </c>
      <c r="BE4809" s="254" t="str">
        <f t="shared" si="864"/>
        <v/>
      </c>
    </row>
    <row r="4810" spans="1:57" ht="20.100000000000001" customHeight="1" x14ac:dyDescent="0.25">
      <c r="A4810" s="247"/>
      <c r="B4810" s="247"/>
      <c r="C4810" s="247"/>
      <c r="D4810" s="247"/>
      <c r="E4810" s="247"/>
      <c r="F4810" s="247"/>
      <c r="G4810" s="247"/>
      <c r="H4810" s="247"/>
      <c r="I4810" s="247"/>
      <c r="J4810" s="247"/>
      <c r="K4810" s="247"/>
      <c r="L4810" s="247"/>
      <c r="M4810" s="247"/>
      <c r="N4810" s="247"/>
      <c r="O4810" s="247"/>
      <c r="P4810" s="247"/>
      <c r="Q4810" s="247"/>
      <c r="R4810" s="247"/>
      <c r="AZ4810" s="259"/>
      <c r="BA4810" s="259">
        <f>BA4809+$BD$753</f>
        <v>25.945599999998187</v>
      </c>
      <c r="BB4810" s="274">
        <f t="shared" si="865"/>
        <v>5.1506586294823012E-4</v>
      </c>
      <c r="BC4810" s="259">
        <f t="shared" si="866"/>
        <v>1.353884978140844E-6</v>
      </c>
      <c r="BD4810" s="259">
        <f t="shared" si="863"/>
        <v>1.353884978140844E-6</v>
      </c>
      <c r="BE4810" s="254" t="str">
        <f t="shared" si="864"/>
        <v/>
      </c>
    </row>
    <row r="4811" spans="1:57" ht="20.100000000000001" customHeight="1" x14ac:dyDescent="0.25">
      <c r="A4811" s="247"/>
      <c r="B4811" s="247"/>
      <c r="C4811" s="247"/>
      <c r="D4811" s="247"/>
      <c r="E4811" s="247"/>
      <c r="F4811" s="247"/>
      <c r="G4811" s="247"/>
      <c r="H4811" s="247"/>
      <c r="I4811" s="247"/>
      <c r="J4811" s="247"/>
      <c r="K4811" s="247"/>
      <c r="L4811" s="247"/>
      <c r="M4811" s="247"/>
      <c r="N4811" s="247"/>
      <c r="O4811" s="247"/>
      <c r="P4811" s="247"/>
      <c r="Q4811" s="247"/>
      <c r="R4811" s="247"/>
      <c r="AZ4811" s="259"/>
      <c r="BA4811" s="259">
        <f>BA4810+$BD$753</f>
        <v>25.951999999998186</v>
      </c>
      <c r="BB4811" s="274">
        <f t="shared" si="865"/>
        <v>5.1371197797008927E-4</v>
      </c>
      <c r="BC4811" s="259">
        <f t="shared" si="866"/>
        <v>1.3503917615012833E-6</v>
      </c>
      <c r="BD4811" s="259">
        <f t="shared" si="863"/>
        <v>1.3503917615012833E-6</v>
      </c>
      <c r="BE4811" s="254" t="str">
        <f t="shared" si="864"/>
        <v/>
      </c>
    </row>
    <row r="4812" spans="1:57" ht="20.100000000000001" customHeight="1" x14ac:dyDescent="0.25">
      <c r="A4812" s="247"/>
      <c r="B4812" s="247"/>
      <c r="C4812" s="247"/>
      <c r="D4812" s="247"/>
      <c r="E4812" s="247"/>
      <c r="F4812" s="247"/>
      <c r="G4812" s="247"/>
      <c r="H4812" s="247"/>
      <c r="I4812" s="247"/>
      <c r="J4812" s="247"/>
      <c r="K4812" s="247"/>
      <c r="L4812" s="247"/>
      <c r="M4812" s="247"/>
      <c r="N4812" s="247"/>
      <c r="O4812" s="247"/>
      <c r="P4812" s="247"/>
      <c r="Q4812" s="247"/>
      <c r="R4812" s="247"/>
      <c r="AZ4812" s="259"/>
      <c r="BA4812" s="259">
        <f>BA4811+$BD$753</f>
        <v>25.958399999998186</v>
      </c>
      <c r="BB4812" s="274">
        <f t="shared" si="865"/>
        <v>5.1236158620858799E-4</v>
      </c>
      <c r="BC4812" s="259">
        <f t="shared" si="866"/>
        <v>1.3469073531277966E-6</v>
      </c>
      <c r="BD4812" s="259">
        <f t="shared" si="863"/>
        <v>1.3469073531277966E-6</v>
      </c>
      <c r="BE4812" s="254" t="str">
        <f t="shared" si="864"/>
        <v/>
      </c>
    </row>
    <row r="4813" spans="1:57" ht="20.100000000000001" customHeight="1" x14ac:dyDescent="0.25">
      <c r="A4813" s="247"/>
      <c r="B4813" s="247"/>
      <c r="C4813" s="247"/>
      <c r="D4813" s="247"/>
      <c r="E4813" s="247"/>
      <c r="F4813" s="247"/>
      <c r="G4813" s="247"/>
      <c r="H4813" s="247"/>
      <c r="I4813" s="247"/>
      <c r="J4813" s="247"/>
      <c r="K4813" s="247"/>
      <c r="L4813" s="247"/>
      <c r="M4813" s="247"/>
      <c r="N4813" s="247"/>
      <c r="O4813" s="247"/>
      <c r="P4813" s="247"/>
      <c r="Q4813" s="247"/>
      <c r="R4813" s="247"/>
      <c r="AZ4813" s="259"/>
      <c r="BA4813" s="259">
        <f>BA4812+$BD$753</f>
        <v>25.964799999998185</v>
      </c>
      <c r="BB4813" s="274">
        <f t="shared" si="865"/>
        <v>5.1101467885546019E-4</v>
      </c>
      <c r="BC4813" s="259">
        <f t="shared" si="866"/>
        <v>1.3434317314479048E-6</v>
      </c>
      <c r="BD4813" s="259">
        <f t="shared" si="863"/>
        <v>1.3434317314479048E-6</v>
      </c>
      <c r="BE4813" s="254" t="str">
        <f t="shared" si="864"/>
        <v/>
      </c>
    </row>
    <row r="4814" spans="1:57" ht="20.100000000000001" customHeight="1" x14ac:dyDescent="0.25">
      <c r="A4814" s="247"/>
      <c r="B4814" s="247"/>
      <c r="C4814" s="247"/>
      <c r="D4814" s="247"/>
      <c r="E4814" s="247"/>
      <c r="F4814" s="247"/>
      <c r="G4814" s="247"/>
      <c r="H4814" s="247"/>
      <c r="I4814" s="247"/>
      <c r="J4814" s="247"/>
      <c r="K4814" s="247"/>
      <c r="L4814" s="247"/>
      <c r="M4814" s="247"/>
      <c r="N4814" s="247"/>
      <c r="O4814" s="247"/>
      <c r="P4814" s="247"/>
      <c r="Q4814" s="247"/>
      <c r="R4814" s="247"/>
      <c r="AZ4814" s="259"/>
      <c r="BA4814" s="259">
        <f>BA4813+$BD$753</f>
        <v>25.971199999998184</v>
      </c>
      <c r="BB4814" s="274">
        <f t="shared" si="865"/>
        <v>5.0967124712401229E-4</v>
      </c>
      <c r="BC4814" s="259">
        <f t="shared" si="866"/>
        <v>1.3399648749447485E-6</v>
      </c>
      <c r="BD4814" s="259">
        <f t="shared" si="863"/>
        <v>1.3399648749447485E-6</v>
      </c>
      <c r="BE4814" s="254" t="str">
        <f t="shared" si="864"/>
        <v/>
      </c>
    </row>
    <row r="4815" spans="1:57" ht="20.100000000000001" customHeight="1" x14ac:dyDescent="0.25">
      <c r="A4815" s="247"/>
      <c r="B4815" s="247"/>
      <c r="C4815" s="247"/>
      <c r="D4815" s="247"/>
      <c r="E4815" s="247"/>
      <c r="F4815" s="247"/>
      <c r="G4815" s="247"/>
      <c r="H4815" s="247"/>
      <c r="I4815" s="247"/>
      <c r="J4815" s="247"/>
      <c r="K4815" s="247"/>
      <c r="L4815" s="247"/>
      <c r="M4815" s="247"/>
      <c r="N4815" s="247"/>
      <c r="O4815" s="247"/>
      <c r="P4815" s="247"/>
      <c r="Q4815" s="247"/>
      <c r="R4815" s="247"/>
      <c r="AZ4815" s="259"/>
      <c r="BA4815" s="259">
        <f>BA4814+$BD$753</f>
        <v>25.977599999998183</v>
      </c>
      <c r="BB4815" s="274">
        <f t="shared" si="865"/>
        <v>5.0833128224906754E-4</v>
      </c>
      <c r="BC4815" s="259">
        <f t="shared" si="866"/>
        <v>1.3365067621510162E-6</v>
      </c>
      <c r="BD4815" s="259">
        <f t="shared" si="863"/>
        <v>1.3365067621510162E-6</v>
      </c>
      <c r="BE4815" s="254" t="str">
        <f t="shared" si="864"/>
        <v/>
      </c>
    </row>
    <row r="4816" spans="1:57" ht="20.100000000000001" customHeight="1" x14ac:dyDescent="0.25">
      <c r="A4816" s="247"/>
      <c r="B4816" s="247"/>
      <c r="C4816" s="247"/>
      <c r="D4816" s="247"/>
      <c r="E4816" s="247"/>
      <c r="F4816" s="247"/>
      <c r="G4816" s="247"/>
      <c r="H4816" s="247"/>
      <c r="I4816" s="247"/>
      <c r="J4816" s="247"/>
      <c r="K4816" s="247"/>
      <c r="L4816" s="247"/>
      <c r="M4816" s="247"/>
      <c r="N4816" s="247"/>
      <c r="O4816" s="247"/>
      <c r="P4816" s="247"/>
      <c r="Q4816" s="247"/>
      <c r="R4816" s="247"/>
      <c r="AZ4816" s="259"/>
      <c r="BA4816" s="259">
        <f>BA4815+$BD$753</f>
        <v>25.983999999998183</v>
      </c>
      <c r="BB4816" s="274">
        <f t="shared" si="865"/>
        <v>5.0699477548691652E-4</v>
      </c>
      <c r="BC4816" s="259">
        <f t="shared" si="866"/>
        <v>1.3330573716487278E-6</v>
      </c>
      <c r="BD4816" s="259">
        <f t="shared" si="863"/>
        <v>1.3330573716487278E-6</v>
      </c>
      <c r="BE4816" s="254" t="str">
        <f t="shared" si="864"/>
        <v/>
      </c>
    </row>
    <row r="4817" spans="1:57" ht="20.100000000000001" customHeight="1" x14ac:dyDescent="0.25">
      <c r="A4817" s="247"/>
      <c r="B4817" s="247"/>
      <c r="C4817" s="247"/>
      <c r="D4817" s="247"/>
      <c r="E4817" s="247"/>
      <c r="F4817" s="247"/>
      <c r="G4817" s="247"/>
      <c r="H4817" s="247"/>
      <c r="I4817" s="247"/>
      <c r="J4817" s="247"/>
      <c r="K4817" s="247"/>
      <c r="L4817" s="247"/>
      <c r="M4817" s="247"/>
      <c r="N4817" s="247"/>
      <c r="O4817" s="247"/>
      <c r="P4817" s="247"/>
      <c r="Q4817" s="247"/>
      <c r="R4817" s="247"/>
      <c r="AZ4817" s="259"/>
      <c r="BA4817" s="259">
        <f>BA4816+$BD$753</f>
        <v>25.990399999998182</v>
      </c>
      <c r="BB4817" s="274">
        <f t="shared" si="865"/>
        <v>5.0566171811526779E-4</v>
      </c>
      <c r="BC4817" s="259">
        <f t="shared" si="866"/>
        <v>1.3296166820695593E-6</v>
      </c>
      <c r="BD4817" s="259">
        <f t="shared" si="863"/>
        <v>1.3296166820695593E-6</v>
      </c>
      <c r="BE4817" s="254" t="str">
        <f t="shared" si="864"/>
        <v/>
      </c>
    </row>
    <row r="4818" spans="1:57" ht="20.100000000000001" customHeight="1" x14ac:dyDescent="0.25">
      <c r="A4818" s="247"/>
      <c r="B4818" s="247"/>
      <c r="C4818" s="247"/>
      <c r="D4818" s="247"/>
      <c r="E4818" s="247"/>
      <c r="F4818" s="247"/>
      <c r="G4818" s="247"/>
      <c r="H4818" s="247"/>
      <c r="I4818" s="247"/>
      <c r="J4818" s="247"/>
      <c r="K4818" s="247"/>
      <c r="L4818" s="247"/>
      <c r="M4818" s="247"/>
      <c r="N4818" s="247"/>
      <c r="O4818" s="247"/>
      <c r="P4818" s="247"/>
      <c r="Q4818" s="247"/>
      <c r="R4818" s="247"/>
      <c r="AZ4818" s="259"/>
      <c r="BA4818" s="259">
        <f>BA4817+$BD$753</f>
        <v>25.996799999998181</v>
      </c>
      <c r="BB4818" s="274">
        <f t="shared" si="865"/>
        <v>5.0433210143319823E-4</v>
      </c>
      <c r="BC4818" s="259">
        <f t="shared" si="866"/>
        <v>1.326184672099614E-6</v>
      </c>
      <c r="BD4818" s="259">
        <f t="shared" si="863"/>
        <v>1.326184672099614E-6</v>
      </c>
      <c r="BE4818" s="254" t="str">
        <f t="shared" si="864"/>
        <v/>
      </c>
    </row>
    <row r="4819" spans="1:57" ht="20.100000000000001" customHeight="1" x14ac:dyDescent="0.25">
      <c r="A4819" s="247"/>
      <c r="B4819" s="247"/>
      <c r="C4819" s="247"/>
      <c r="D4819" s="247"/>
      <c r="E4819" s="247"/>
      <c r="F4819" s="247"/>
      <c r="G4819" s="247"/>
      <c r="H4819" s="247"/>
      <c r="I4819" s="247"/>
      <c r="J4819" s="247"/>
      <c r="K4819" s="247"/>
      <c r="L4819" s="247"/>
      <c r="M4819" s="247"/>
      <c r="N4819" s="247"/>
      <c r="O4819" s="247"/>
      <c r="P4819" s="247"/>
      <c r="Q4819" s="247"/>
      <c r="R4819" s="247"/>
      <c r="AZ4819" s="259"/>
      <c r="BA4819" s="259">
        <f>BA4818+$BD$753</f>
        <v>26.003199999998181</v>
      </c>
      <c r="BB4819" s="274">
        <f t="shared" si="865"/>
        <v>5.0300591676109862E-4</v>
      </c>
      <c r="BC4819" s="259">
        <f t="shared" si="866"/>
        <v>1.3227613204722663E-6</v>
      </c>
      <c r="BD4819" s="259">
        <f t="shared" si="863"/>
        <v>1.3227613204722663E-6</v>
      </c>
      <c r="BE4819" s="254" t="str">
        <f t="shared" si="864"/>
        <v/>
      </c>
    </row>
    <row r="4820" spans="1:57" ht="20.100000000000001" customHeight="1" x14ac:dyDescent="0.25">
      <c r="A4820" s="247"/>
      <c r="B4820" s="247"/>
      <c r="C4820" s="247"/>
      <c r="D4820" s="247"/>
      <c r="E4820" s="247"/>
      <c r="F4820" s="247"/>
      <c r="G4820" s="247"/>
      <c r="H4820" s="247"/>
      <c r="I4820" s="247"/>
      <c r="J4820" s="247"/>
      <c r="K4820" s="247"/>
      <c r="L4820" s="247"/>
      <c r="M4820" s="247"/>
      <c r="N4820" s="247"/>
      <c r="O4820" s="247"/>
      <c r="P4820" s="247"/>
      <c r="Q4820" s="247"/>
      <c r="R4820" s="247"/>
      <c r="AZ4820" s="259"/>
      <c r="BA4820" s="259">
        <f>BA4819+$BD$753</f>
        <v>26.00959999999818</v>
      </c>
      <c r="BB4820" s="274">
        <f t="shared" si="865"/>
        <v>5.0168315544062635E-4</v>
      </c>
      <c r="BC4820" s="259">
        <f t="shared" si="866"/>
        <v>1.3193466059690292E-6</v>
      </c>
      <c r="BD4820" s="259">
        <f t="shared" si="863"/>
        <v>1.3193466059690292E-6</v>
      </c>
      <c r="BE4820" s="254" t="str">
        <f t="shared" si="864"/>
        <v/>
      </c>
    </row>
    <row r="4821" spans="1:57" ht="20.100000000000001" customHeight="1" x14ac:dyDescent="0.25">
      <c r="A4821" s="247"/>
      <c r="B4821" s="247"/>
      <c r="C4821" s="247"/>
      <c r="D4821" s="247"/>
      <c r="E4821" s="247"/>
      <c r="F4821" s="247"/>
      <c r="G4821" s="247"/>
      <c r="H4821" s="247"/>
      <c r="I4821" s="247"/>
      <c r="J4821" s="247"/>
      <c r="K4821" s="247"/>
      <c r="L4821" s="247"/>
      <c r="M4821" s="247"/>
      <c r="N4821" s="247"/>
      <c r="O4821" s="247"/>
      <c r="P4821" s="247"/>
      <c r="Q4821" s="247"/>
      <c r="R4821" s="247"/>
      <c r="AZ4821" s="259"/>
      <c r="BA4821" s="259">
        <f>BA4820+$BD$753</f>
        <v>26.015999999998179</v>
      </c>
      <c r="BB4821" s="274">
        <f t="shared" si="865"/>
        <v>5.0036380883465733E-4</v>
      </c>
      <c r="BC4821" s="259">
        <f t="shared" si="866"/>
        <v>1.3159405074270351E-6</v>
      </c>
      <c r="BD4821" s="259">
        <f t="shared" si="863"/>
        <v>1.3159405074270351E-6</v>
      </c>
      <c r="BE4821" s="254" t="str">
        <f t="shared" si="864"/>
        <v/>
      </c>
    </row>
    <row r="4822" spans="1:57" ht="20.100000000000001" customHeight="1" x14ac:dyDescent="0.25">
      <c r="A4822" s="247"/>
      <c r="B4822" s="247"/>
      <c r="C4822" s="247"/>
      <c r="D4822" s="247"/>
      <c r="E4822" s="247"/>
      <c r="F4822" s="247"/>
      <c r="G4822" s="247"/>
      <c r="H4822" s="247"/>
      <c r="I4822" s="247"/>
      <c r="J4822" s="247"/>
      <c r="K4822" s="247"/>
      <c r="L4822" s="247"/>
      <c r="M4822" s="247"/>
      <c r="N4822" s="247"/>
      <c r="O4822" s="247"/>
      <c r="P4822" s="247"/>
      <c r="Q4822" s="247"/>
      <c r="R4822" s="247"/>
      <c r="AZ4822" s="259"/>
      <c r="BA4822" s="259">
        <f>BA4821+$BD$753</f>
        <v>26.022399999998179</v>
      </c>
      <c r="BB4822" s="274">
        <f t="shared" si="865"/>
        <v>4.9904786832723029E-4</v>
      </c>
      <c r="BC4822" s="259">
        <f t="shared" si="866"/>
        <v>1.3125430037268931E-6</v>
      </c>
      <c r="BD4822" s="259">
        <f t="shared" si="863"/>
        <v>1.3125430037268931E-6</v>
      </c>
      <c r="BE4822" s="254" t="str">
        <f t="shared" si="864"/>
        <v/>
      </c>
    </row>
    <row r="4823" spans="1:57" ht="20.100000000000001" customHeight="1" x14ac:dyDescent="0.25">
      <c r="A4823" s="247"/>
      <c r="B4823" s="247"/>
      <c r="C4823" s="247"/>
      <c r="D4823" s="247"/>
      <c r="E4823" s="247"/>
      <c r="F4823" s="247"/>
      <c r="G4823" s="247"/>
      <c r="H4823" s="247"/>
      <c r="I4823" s="247"/>
      <c r="J4823" s="247"/>
      <c r="K4823" s="247"/>
      <c r="L4823" s="247"/>
      <c r="M4823" s="247"/>
      <c r="N4823" s="247"/>
      <c r="O4823" s="247"/>
      <c r="P4823" s="247"/>
      <c r="Q4823" s="247"/>
      <c r="R4823" s="247"/>
      <c r="AZ4823" s="259"/>
      <c r="BA4823" s="259">
        <f>BA4822+$BD$753</f>
        <v>26.028799999998178</v>
      </c>
      <c r="BB4823" s="274">
        <f t="shared" si="865"/>
        <v>4.977353253235034E-4</v>
      </c>
      <c r="BC4823" s="259">
        <f t="shared" si="866"/>
        <v>1.3091540738058077E-6</v>
      </c>
      <c r="BD4823" s="259">
        <f t="shared" si="863"/>
        <v>1.3091540738058077E-6</v>
      </c>
      <c r="BE4823" s="254" t="str">
        <f t="shared" si="864"/>
        <v/>
      </c>
    </row>
    <row r="4824" spans="1:57" ht="20.100000000000001" customHeight="1" x14ac:dyDescent="0.25">
      <c r="A4824" s="247"/>
      <c r="B4824" s="247"/>
      <c r="C4824" s="247"/>
      <c r="D4824" s="247"/>
      <c r="E4824" s="247"/>
      <c r="F4824" s="247"/>
      <c r="G4824" s="247"/>
      <c r="H4824" s="247"/>
      <c r="I4824" s="247"/>
      <c r="J4824" s="247"/>
      <c r="K4824" s="247"/>
      <c r="L4824" s="247"/>
      <c r="M4824" s="247"/>
      <c r="N4824" s="247"/>
      <c r="O4824" s="247"/>
      <c r="P4824" s="247"/>
      <c r="Q4824" s="247"/>
      <c r="R4824" s="247"/>
      <c r="AZ4824" s="259"/>
      <c r="BA4824" s="259">
        <f>BA4823+$BD$753</f>
        <v>26.035199999998177</v>
      </c>
      <c r="BB4824" s="274">
        <f t="shared" si="865"/>
        <v>4.9642617124969759E-4</v>
      </c>
      <c r="BC4824" s="259">
        <f t="shared" si="866"/>
        <v>1.3057736966442428E-6</v>
      </c>
      <c r="BD4824" s="259">
        <f t="shared" si="863"/>
        <v>1.3057736966442428E-6</v>
      </c>
      <c r="BE4824" s="254" t="str">
        <f t="shared" si="864"/>
        <v/>
      </c>
    </row>
    <row r="4825" spans="1:57" ht="20.100000000000001" customHeight="1" x14ac:dyDescent="0.25">
      <c r="A4825" s="247"/>
      <c r="B4825" s="247"/>
      <c r="C4825" s="247"/>
      <c r="D4825" s="247"/>
      <c r="E4825" s="247"/>
      <c r="F4825" s="247"/>
      <c r="G4825" s="247"/>
      <c r="H4825" s="247"/>
      <c r="I4825" s="247"/>
      <c r="J4825" s="247"/>
      <c r="K4825" s="247"/>
      <c r="L4825" s="247"/>
      <c r="M4825" s="247"/>
      <c r="N4825" s="247"/>
      <c r="O4825" s="247"/>
      <c r="P4825" s="247"/>
      <c r="Q4825" s="247"/>
      <c r="R4825" s="247"/>
      <c r="AZ4825" s="259"/>
      <c r="BA4825" s="259">
        <f>BA4824+$BD$753</f>
        <v>26.041599999998176</v>
      </c>
      <c r="BB4825" s="274">
        <f t="shared" si="865"/>
        <v>4.9512039755305335E-4</v>
      </c>
      <c r="BC4825" s="259">
        <f t="shared" si="866"/>
        <v>1.3024018512758969E-6</v>
      </c>
      <c r="BD4825" s="259">
        <f t="shared" si="863"/>
        <v>1.3024018512758969E-6</v>
      </c>
      <c r="BE4825" s="254" t="str">
        <f t="shared" si="864"/>
        <v/>
      </c>
    </row>
    <row r="4826" spans="1:57" ht="20.100000000000001" customHeight="1" x14ac:dyDescent="0.25">
      <c r="A4826" s="247"/>
      <c r="B4826" s="247"/>
      <c r="C4826" s="247"/>
      <c r="D4826" s="247"/>
      <c r="E4826" s="247"/>
      <c r="F4826" s="247"/>
      <c r="G4826" s="247"/>
      <c r="H4826" s="247"/>
      <c r="I4826" s="247"/>
      <c r="J4826" s="247"/>
      <c r="K4826" s="247"/>
      <c r="L4826" s="247"/>
      <c r="M4826" s="247"/>
      <c r="N4826" s="247"/>
      <c r="O4826" s="247"/>
      <c r="P4826" s="247"/>
      <c r="Q4826" s="247"/>
      <c r="R4826" s="247"/>
      <c r="AZ4826" s="259"/>
      <c r="BA4826" s="259">
        <f>BA4825+$BD$753</f>
        <v>26.047999999998176</v>
      </c>
      <c r="BB4826" s="274">
        <f t="shared" si="865"/>
        <v>4.9381799570177745E-4</v>
      </c>
      <c r="BC4826" s="259">
        <f t="shared" si="866"/>
        <v>1.299038516783149E-6</v>
      </c>
      <c r="BD4826" s="259">
        <f t="shared" si="863"/>
        <v>1.299038516783149E-6</v>
      </c>
      <c r="BE4826" s="254" t="str">
        <f t="shared" si="864"/>
        <v/>
      </c>
    </row>
    <row r="4827" spans="1:57" ht="20.100000000000001" customHeight="1" x14ac:dyDescent="0.25">
      <c r="A4827" s="247"/>
      <c r="B4827" s="247"/>
      <c r="C4827" s="247"/>
      <c r="D4827" s="247"/>
      <c r="E4827" s="247"/>
      <c r="F4827" s="247"/>
      <c r="G4827" s="247"/>
      <c r="H4827" s="247"/>
      <c r="I4827" s="247"/>
      <c r="J4827" s="247"/>
      <c r="K4827" s="247"/>
      <c r="L4827" s="247"/>
      <c r="M4827" s="247"/>
      <c r="N4827" s="247"/>
      <c r="O4827" s="247"/>
      <c r="P4827" s="247"/>
      <c r="Q4827" s="247"/>
      <c r="R4827" s="247"/>
      <c r="AZ4827" s="259"/>
      <c r="BA4827" s="259">
        <f>BA4826+$BD$753</f>
        <v>26.054399999998175</v>
      </c>
      <c r="BB4827" s="274">
        <f t="shared" si="865"/>
        <v>4.925189571849943E-4</v>
      </c>
      <c r="BC4827" s="259">
        <f t="shared" si="866"/>
        <v>1.2956836722978178E-6</v>
      </c>
      <c r="BD4827" s="259">
        <f t="shared" si="863"/>
        <v>1.2956836722978178E-6</v>
      </c>
      <c r="BE4827" s="254" t="str">
        <f t="shared" si="864"/>
        <v/>
      </c>
    </row>
    <row r="4828" spans="1:57" ht="20.100000000000001" customHeight="1" x14ac:dyDescent="0.25">
      <c r="A4828" s="247"/>
      <c r="B4828" s="247"/>
      <c r="C4828" s="247"/>
      <c r="D4828" s="247"/>
      <c r="E4828" s="247"/>
      <c r="F4828" s="247"/>
      <c r="G4828" s="247"/>
      <c r="H4828" s="247"/>
      <c r="I4828" s="247"/>
      <c r="J4828" s="247"/>
      <c r="K4828" s="247"/>
      <c r="L4828" s="247"/>
      <c r="M4828" s="247"/>
      <c r="N4828" s="247"/>
      <c r="O4828" s="247"/>
      <c r="P4828" s="247"/>
      <c r="Q4828" s="247"/>
      <c r="R4828" s="247"/>
      <c r="AZ4828" s="259"/>
      <c r="BA4828" s="259">
        <f>BA4827+$BD$753</f>
        <v>26.060799999998174</v>
      </c>
      <c r="BB4828" s="274">
        <f t="shared" si="865"/>
        <v>4.9122327351269648E-4</v>
      </c>
      <c r="BC4828" s="259">
        <f t="shared" si="866"/>
        <v>1.2923372970009448E-6</v>
      </c>
      <c r="BD4828" s="259">
        <f t="shared" si="863"/>
        <v>1.2923372970009448E-6</v>
      </c>
      <c r="BE4828" s="254" t="str">
        <f t="shared" si="864"/>
        <v/>
      </c>
    </row>
    <row r="4829" spans="1:57" ht="20.100000000000001" customHeight="1" x14ac:dyDescent="0.25">
      <c r="A4829" s="247"/>
      <c r="B4829" s="247"/>
      <c r="C4829" s="247"/>
      <c r="D4829" s="247"/>
      <c r="E4829" s="247"/>
      <c r="F4829" s="247"/>
      <c r="G4829" s="247"/>
      <c r="H4829" s="247"/>
      <c r="I4829" s="247"/>
      <c r="J4829" s="247"/>
      <c r="K4829" s="247"/>
      <c r="L4829" s="247"/>
      <c r="M4829" s="247"/>
      <c r="N4829" s="247"/>
      <c r="O4829" s="247"/>
      <c r="P4829" s="247"/>
      <c r="Q4829" s="247"/>
      <c r="R4829" s="247"/>
      <c r="AZ4829" s="259"/>
      <c r="BA4829" s="259">
        <f>BA4828+$BD$753</f>
        <v>26.067199999998174</v>
      </c>
      <c r="BB4829" s="274">
        <f t="shared" si="865"/>
        <v>4.8993093621569554E-4</v>
      </c>
      <c r="BC4829" s="259">
        <f t="shared" si="866"/>
        <v>1.2889993701213848E-6</v>
      </c>
      <c r="BD4829" s="259">
        <f t="shared" si="863"/>
        <v>1.2889993701213848E-6</v>
      </c>
      <c r="BE4829" s="254" t="str">
        <f t="shared" si="864"/>
        <v/>
      </c>
    </row>
    <row r="4830" spans="1:57" ht="20.100000000000001" customHeight="1" x14ac:dyDescent="0.25">
      <c r="A4830" s="247"/>
      <c r="B4830" s="247"/>
      <c r="C4830" s="247"/>
      <c r="D4830" s="247"/>
      <c r="E4830" s="247"/>
      <c r="F4830" s="247"/>
      <c r="G4830" s="247"/>
      <c r="H4830" s="247"/>
      <c r="I4830" s="247"/>
      <c r="J4830" s="247"/>
      <c r="K4830" s="247"/>
      <c r="L4830" s="247"/>
      <c r="M4830" s="247"/>
      <c r="N4830" s="247"/>
      <c r="O4830" s="247"/>
      <c r="P4830" s="247"/>
      <c r="Q4830" s="247"/>
      <c r="R4830" s="247"/>
      <c r="AZ4830" s="259"/>
      <c r="BA4830" s="259">
        <f>BA4829+$BD$753</f>
        <v>26.073599999998173</v>
      </c>
      <c r="BB4830" s="274">
        <f t="shared" si="865"/>
        <v>4.8864193684557415E-4</v>
      </c>
      <c r="BC4830" s="259">
        <f t="shared" si="866"/>
        <v>1.2856698709407389E-6</v>
      </c>
      <c r="BD4830" s="259">
        <f t="shared" si="863"/>
        <v>1.2856698709407389E-6</v>
      </c>
      <c r="BE4830" s="254" t="str">
        <f t="shared" si="864"/>
        <v/>
      </c>
    </row>
    <row r="4831" spans="1:57" ht="20.100000000000001" customHeight="1" x14ac:dyDescent="0.25">
      <c r="A4831" s="247"/>
      <c r="B4831" s="247"/>
      <c r="C4831" s="247"/>
      <c r="D4831" s="247"/>
      <c r="E4831" s="247"/>
      <c r="F4831" s="247"/>
      <c r="G4831" s="247"/>
      <c r="H4831" s="247"/>
      <c r="I4831" s="247"/>
      <c r="J4831" s="247"/>
      <c r="K4831" s="247"/>
      <c r="L4831" s="247"/>
      <c r="M4831" s="247"/>
      <c r="N4831" s="247"/>
      <c r="O4831" s="247"/>
      <c r="P4831" s="247"/>
      <c r="Q4831" s="247"/>
      <c r="R4831" s="247"/>
      <c r="AZ4831" s="259"/>
      <c r="BA4831" s="259">
        <f>BA4830+$BD$753</f>
        <v>26.079999999998172</v>
      </c>
      <c r="BB4831" s="274">
        <f t="shared" si="865"/>
        <v>4.8735626697463341E-4</v>
      </c>
      <c r="BC4831" s="259">
        <f t="shared" si="866"/>
        <v>1.282348778784085E-6</v>
      </c>
      <c r="BD4831" s="259">
        <f t="shared" si="863"/>
        <v>1.282348778784085E-6</v>
      </c>
      <c r="BE4831" s="254" t="str">
        <f t="shared" si="864"/>
        <v/>
      </c>
    </row>
    <row r="4832" spans="1:57" ht="20.100000000000001" customHeight="1" x14ac:dyDescent="0.25">
      <c r="A4832" s="247"/>
      <c r="B4832" s="247"/>
      <c r="C4832" s="247"/>
      <c r="D4832" s="247"/>
      <c r="E4832" s="247"/>
      <c r="F4832" s="247"/>
      <c r="G4832" s="247"/>
      <c r="H4832" s="247"/>
      <c r="I4832" s="247"/>
      <c r="J4832" s="247"/>
      <c r="K4832" s="247"/>
      <c r="L4832" s="247"/>
      <c r="M4832" s="247"/>
      <c r="N4832" s="247"/>
      <c r="O4832" s="247"/>
      <c r="P4832" s="247"/>
      <c r="Q4832" s="247"/>
      <c r="R4832" s="247"/>
      <c r="AZ4832" s="259"/>
      <c r="BA4832" s="259">
        <f>BA4831+$BD$753</f>
        <v>26.086399999998171</v>
      </c>
      <c r="BB4832" s="274">
        <f t="shared" si="865"/>
        <v>4.8607391819584933E-4</v>
      </c>
      <c r="BC4832" s="259">
        <f t="shared" si="866"/>
        <v>1.279036073030006E-6</v>
      </c>
      <c r="BD4832" s="259">
        <f t="shared" si="863"/>
        <v>1.279036073030006E-6</v>
      </c>
      <c r="BE4832" s="254" t="str">
        <f t="shared" si="864"/>
        <v/>
      </c>
    </row>
    <row r="4833" spans="1:57" ht="20.100000000000001" customHeight="1" x14ac:dyDescent="0.25">
      <c r="A4833" s="247"/>
      <c r="B4833" s="247"/>
      <c r="C4833" s="247"/>
      <c r="D4833" s="247"/>
      <c r="E4833" s="247"/>
      <c r="F4833" s="247"/>
      <c r="G4833" s="247"/>
      <c r="H4833" s="247"/>
      <c r="I4833" s="247"/>
      <c r="J4833" s="247"/>
      <c r="K4833" s="247"/>
      <c r="L4833" s="247"/>
      <c r="M4833" s="247"/>
      <c r="N4833" s="247"/>
      <c r="O4833" s="247"/>
      <c r="P4833" s="247"/>
      <c r="Q4833" s="247"/>
      <c r="R4833" s="247"/>
      <c r="AZ4833" s="259"/>
      <c r="BA4833" s="259">
        <f>BA4832+$BD$753</f>
        <v>26.092799999998171</v>
      </c>
      <c r="BB4833" s="274">
        <f t="shared" si="865"/>
        <v>4.8479488212281932E-4</v>
      </c>
      <c r="BC4833" s="259">
        <f t="shared" si="866"/>
        <v>1.2757317331024589E-6</v>
      </c>
      <c r="BD4833" s="259">
        <f t="shared" si="863"/>
        <v>1.2757317331024589E-6</v>
      </c>
      <c r="BE4833" s="254" t="str">
        <f t="shared" si="864"/>
        <v/>
      </c>
    </row>
    <row r="4834" spans="1:57" ht="20.100000000000001" customHeight="1" x14ac:dyDescent="0.25">
      <c r="A4834" s="247"/>
      <c r="B4834" s="247"/>
      <c r="C4834" s="247"/>
      <c r="D4834" s="247"/>
      <c r="E4834" s="247"/>
      <c r="F4834" s="247"/>
      <c r="G4834" s="247"/>
      <c r="H4834" s="247"/>
      <c r="I4834" s="247"/>
      <c r="J4834" s="247"/>
      <c r="K4834" s="247"/>
      <c r="L4834" s="247"/>
      <c r="M4834" s="247"/>
      <c r="N4834" s="247"/>
      <c r="O4834" s="247"/>
      <c r="P4834" s="247"/>
      <c r="Q4834" s="247"/>
      <c r="R4834" s="247"/>
      <c r="AZ4834" s="259"/>
      <c r="BA4834" s="259">
        <f>BA4833+$BD$753</f>
        <v>26.09919999999817</v>
      </c>
      <c r="BB4834" s="274">
        <f t="shared" si="865"/>
        <v>4.8351915038971686E-4</v>
      </c>
      <c r="BC4834" s="259">
        <f t="shared" si="866"/>
        <v>1.2724357384770631E-6</v>
      </c>
      <c r="BD4834" s="259">
        <f t="shared" si="863"/>
        <v>1.2724357384770631E-6</v>
      </c>
      <c r="BE4834" s="254" t="str">
        <f t="shared" si="864"/>
        <v/>
      </c>
    </row>
    <row r="4835" spans="1:57" ht="20.100000000000001" customHeight="1" x14ac:dyDescent="0.25">
      <c r="A4835" s="247"/>
      <c r="B4835" s="247"/>
      <c r="C4835" s="247"/>
      <c r="D4835" s="247"/>
      <c r="E4835" s="247"/>
      <c r="F4835" s="247"/>
      <c r="G4835" s="247"/>
      <c r="H4835" s="247"/>
      <c r="I4835" s="247"/>
      <c r="J4835" s="247"/>
      <c r="K4835" s="247"/>
      <c r="L4835" s="247"/>
      <c r="M4835" s="247"/>
      <c r="N4835" s="247"/>
      <c r="O4835" s="247"/>
      <c r="P4835" s="247"/>
      <c r="Q4835" s="247"/>
      <c r="R4835" s="247"/>
      <c r="AZ4835" s="259"/>
      <c r="BA4835" s="259">
        <f>BA4834+$BD$753</f>
        <v>26.105599999998169</v>
      </c>
      <c r="BB4835" s="274">
        <f t="shared" si="865"/>
        <v>4.822467146512398E-4</v>
      </c>
      <c r="BC4835" s="259">
        <f t="shared" si="866"/>
        <v>1.269148068676004E-6</v>
      </c>
      <c r="BD4835" s="259">
        <f t="shared" si="863"/>
        <v>1.269148068676004E-6</v>
      </c>
      <c r="BE4835" s="254" t="str">
        <f t="shared" si="864"/>
        <v/>
      </c>
    </row>
    <row r="4836" spans="1:57" ht="20.100000000000001" customHeight="1" x14ac:dyDescent="0.25">
      <c r="A4836" s="247"/>
      <c r="B4836" s="247"/>
      <c r="C4836" s="247"/>
      <c r="D4836" s="247"/>
      <c r="E4836" s="247"/>
      <c r="F4836" s="247"/>
      <c r="G4836" s="247"/>
      <c r="H4836" s="247"/>
      <c r="I4836" s="247"/>
      <c r="J4836" s="247"/>
      <c r="K4836" s="247"/>
      <c r="L4836" s="247"/>
      <c r="M4836" s="247"/>
      <c r="N4836" s="247"/>
      <c r="O4836" s="247"/>
      <c r="P4836" s="247"/>
      <c r="Q4836" s="247"/>
      <c r="R4836" s="247"/>
      <c r="AZ4836" s="259"/>
      <c r="BA4836" s="259">
        <f>BA4835+$BD$753</f>
        <v>26.111999999998169</v>
      </c>
      <c r="BB4836" s="274">
        <f t="shared" si="865"/>
        <v>4.809775665825638E-4</v>
      </c>
      <c r="BC4836" s="259">
        <f t="shared" si="866"/>
        <v>1.265868703268576E-6</v>
      </c>
      <c r="BD4836" s="259">
        <f t="shared" si="863"/>
        <v>1.265868703268576E-6</v>
      </c>
      <c r="BE4836" s="254" t="str">
        <f t="shared" si="864"/>
        <v/>
      </c>
    </row>
    <row r="4837" spans="1:57" ht="20.100000000000001" customHeight="1" x14ac:dyDescent="0.25">
      <c r="A4837" s="247"/>
      <c r="B4837" s="247"/>
      <c r="C4837" s="247"/>
      <c r="D4837" s="247"/>
      <c r="E4837" s="247"/>
      <c r="F4837" s="247"/>
      <c r="G4837" s="247"/>
      <c r="H4837" s="247"/>
      <c r="I4837" s="247"/>
      <c r="J4837" s="247"/>
      <c r="K4837" s="247"/>
      <c r="L4837" s="247"/>
      <c r="M4837" s="247"/>
      <c r="N4837" s="247"/>
      <c r="O4837" s="247"/>
      <c r="P4837" s="247"/>
      <c r="Q4837" s="247"/>
      <c r="R4837" s="247"/>
      <c r="AZ4837" s="259"/>
      <c r="BA4837" s="259">
        <f>BA4836+$BD$753</f>
        <v>26.118399999998168</v>
      </c>
      <c r="BB4837" s="274">
        <f t="shared" si="865"/>
        <v>4.7971169787929522E-4</v>
      </c>
      <c r="BC4837" s="259">
        <f t="shared" si="866"/>
        <v>1.2625976218764946E-6</v>
      </c>
      <c r="BD4837" s="259">
        <f t="shared" si="863"/>
        <v>1.2625976218764946E-6</v>
      </c>
      <c r="BE4837" s="254" t="str">
        <f t="shared" si="864"/>
        <v/>
      </c>
    </row>
    <row r="4838" spans="1:57" ht="20.100000000000001" customHeight="1" x14ac:dyDescent="0.25">
      <c r="A4838" s="247"/>
      <c r="B4838" s="247"/>
      <c r="C4838" s="247"/>
      <c r="D4838" s="247"/>
      <c r="E4838" s="247"/>
      <c r="F4838" s="247"/>
      <c r="G4838" s="247"/>
      <c r="H4838" s="247"/>
      <c r="I4838" s="247"/>
      <c r="J4838" s="247"/>
      <c r="K4838" s="247"/>
      <c r="L4838" s="247"/>
      <c r="M4838" s="247"/>
      <c r="N4838" s="247"/>
      <c r="O4838" s="247"/>
      <c r="P4838" s="247"/>
      <c r="Q4838" s="247"/>
      <c r="R4838" s="247"/>
      <c r="AZ4838" s="259"/>
      <c r="BA4838" s="259">
        <f>BA4837+$BD$753</f>
        <v>26.124799999998167</v>
      </c>
      <c r="BB4838" s="274">
        <f t="shared" si="865"/>
        <v>4.7844910025741873E-4</v>
      </c>
      <c r="BC4838" s="259">
        <f t="shared" si="866"/>
        <v>1.2593348041642469E-6</v>
      </c>
      <c r="BD4838" s="259">
        <f t="shared" si="863"/>
        <v>1.2593348041642469E-6</v>
      </c>
      <c r="BE4838" s="254" t="str">
        <f t="shared" si="864"/>
        <v/>
      </c>
    </row>
    <row r="4839" spans="1:57" ht="20.100000000000001" customHeight="1" x14ac:dyDescent="0.25">
      <c r="A4839" s="247"/>
      <c r="B4839" s="247"/>
      <c r="C4839" s="247"/>
      <c r="D4839" s="247"/>
      <c r="E4839" s="247"/>
      <c r="F4839" s="247"/>
      <c r="G4839" s="247"/>
      <c r="H4839" s="247"/>
      <c r="I4839" s="247"/>
      <c r="J4839" s="247"/>
      <c r="K4839" s="247"/>
      <c r="L4839" s="247"/>
      <c r="M4839" s="247"/>
      <c r="N4839" s="247"/>
      <c r="O4839" s="247"/>
      <c r="P4839" s="247"/>
      <c r="Q4839" s="247"/>
      <c r="R4839" s="247"/>
      <c r="AZ4839" s="259"/>
      <c r="BA4839" s="259">
        <f>BA4838+$BD$753</f>
        <v>26.131199999998167</v>
      </c>
      <c r="BB4839" s="274">
        <f t="shared" si="865"/>
        <v>4.7718976545325448E-4</v>
      </c>
      <c r="BC4839" s="259">
        <f t="shared" si="866"/>
        <v>1.2560802298486329E-6</v>
      </c>
      <c r="BD4839" s="259">
        <f t="shared" si="863"/>
        <v>1.2560802298486329E-6</v>
      </c>
      <c r="BE4839" s="254" t="str">
        <f t="shared" si="864"/>
        <v/>
      </c>
    </row>
    <row r="4840" spans="1:57" ht="20.100000000000001" customHeight="1" x14ac:dyDescent="0.25">
      <c r="A4840" s="247"/>
      <c r="B4840" s="247"/>
      <c r="C4840" s="247"/>
      <c r="D4840" s="247"/>
      <c r="E4840" s="247"/>
      <c r="F4840" s="247"/>
      <c r="G4840" s="247"/>
      <c r="H4840" s="247"/>
      <c r="I4840" s="247"/>
      <c r="J4840" s="247"/>
      <c r="K4840" s="247"/>
      <c r="L4840" s="247"/>
      <c r="M4840" s="247"/>
      <c r="N4840" s="247"/>
      <c r="O4840" s="247"/>
      <c r="P4840" s="247"/>
      <c r="Q4840" s="247"/>
      <c r="R4840" s="247"/>
      <c r="AZ4840" s="259"/>
      <c r="BA4840" s="259">
        <f>BA4839+$BD$753</f>
        <v>26.137599999998166</v>
      </c>
      <c r="BB4840" s="274">
        <f t="shared" si="865"/>
        <v>4.7593368522340585E-4</v>
      </c>
      <c r="BC4840" s="259">
        <f t="shared" si="866"/>
        <v>1.2528338786942116E-6</v>
      </c>
      <c r="BD4840" s="259">
        <f t="shared" si="863"/>
        <v>1.2528338786942116E-6</v>
      </c>
      <c r="BE4840" s="254" t="str">
        <f t="shared" si="864"/>
        <v/>
      </c>
    </row>
    <row r="4841" spans="1:57" ht="20.100000000000001" customHeight="1" x14ac:dyDescent="0.25">
      <c r="A4841" s="247"/>
      <c r="B4841" s="247"/>
      <c r="C4841" s="247"/>
      <c r="D4841" s="247"/>
      <c r="E4841" s="247"/>
      <c r="F4841" s="247"/>
      <c r="G4841" s="247"/>
      <c r="H4841" s="247"/>
      <c r="I4841" s="247"/>
      <c r="J4841" s="247"/>
      <c r="K4841" s="247"/>
      <c r="L4841" s="247"/>
      <c r="M4841" s="247"/>
      <c r="N4841" s="247"/>
      <c r="O4841" s="247"/>
      <c r="P4841" s="247"/>
      <c r="Q4841" s="247"/>
      <c r="R4841" s="247"/>
      <c r="AZ4841" s="259"/>
      <c r="BA4841" s="259">
        <f>BA4840+$BD$753</f>
        <v>26.143999999998165</v>
      </c>
      <c r="BB4841" s="274">
        <f t="shared" si="865"/>
        <v>4.7468085134471164E-4</v>
      </c>
      <c r="BC4841" s="259">
        <f t="shared" si="866"/>
        <v>1.2495957305084767E-6</v>
      </c>
      <c r="BD4841" s="259">
        <f t="shared" si="863"/>
        <v>1.2495957305084767E-6</v>
      </c>
      <c r="BE4841" s="254" t="str">
        <f t="shared" si="864"/>
        <v/>
      </c>
    </row>
    <row r="4842" spans="1:57" ht="20.100000000000001" customHeight="1" x14ac:dyDescent="0.25">
      <c r="A4842" s="247"/>
      <c r="B4842" s="247"/>
      <c r="C4842" s="247"/>
      <c r="D4842" s="247"/>
      <c r="E4842" s="247"/>
      <c r="F4842" s="247"/>
      <c r="G4842" s="247"/>
      <c r="H4842" s="247"/>
      <c r="I4842" s="247"/>
      <c r="J4842" s="247"/>
      <c r="K4842" s="247"/>
      <c r="L4842" s="247"/>
      <c r="M4842" s="247"/>
      <c r="N4842" s="247"/>
      <c r="O4842" s="247"/>
      <c r="P4842" s="247"/>
      <c r="Q4842" s="247"/>
      <c r="R4842" s="247"/>
      <c r="AZ4842" s="259"/>
      <c r="BA4842" s="259">
        <f>BA4841+$BD$753</f>
        <v>26.150399999998164</v>
      </c>
      <c r="BB4842" s="274">
        <f t="shared" si="865"/>
        <v>4.7343125561420316E-4</v>
      </c>
      <c r="BC4842" s="259">
        <f t="shared" si="866"/>
        <v>1.246365765153511E-6</v>
      </c>
      <c r="BD4842" s="259">
        <f t="shared" si="863"/>
        <v>1.246365765153511E-6</v>
      </c>
      <c r="BE4842" s="254" t="str">
        <f t="shared" si="864"/>
        <v/>
      </c>
    </row>
    <row r="4843" spans="1:57" ht="20.100000000000001" customHeight="1" x14ac:dyDescent="0.25">
      <c r="A4843" s="247"/>
      <c r="B4843" s="247"/>
      <c r="C4843" s="247"/>
      <c r="D4843" s="247"/>
      <c r="E4843" s="247"/>
      <c r="F4843" s="247"/>
      <c r="G4843" s="247"/>
      <c r="H4843" s="247"/>
      <c r="I4843" s="247"/>
      <c r="J4843" s="247"/>
      <c r="K4843" s="247"/>
      <c r="L4843" s="247"/>
      <c r="M4843" s="247"/>
      <c r="N4843" s="247"/>
      <c r="O4843" s="247"/>
      <c r="P4843" s="247"/>
      <c r="Q4843" s="247"/>
      <c r="R4843" s="247"/>
      <c r="AZ4843" s="259"/>
      <c r="BA4843" s="259">
        <f>BA4842+$BD$753</f>
        <v>26.156799999998164</v>
      </c>
      <c r="BB4843" s="274">
        <f t="shared" si="865"/>
        <v>4.7218488984904965E-4</v>
      </c>
      <c r="BC4843" s="259">
        <f t="shared" si="866"/>
        <v>1.2431439625344948E-6</v>
      </c>
      <c r="BD4843" s="259">
        <f t="shared" si="863"/>
        <v>1.2431439625344948E-6</v>
      </c>
      <c r="BE4843" s="254" t="str">
        <f t="shared" si="864"/>
        <v/>
      </c>
    </row>
    <row r="4844" spans="1:57" ht="20.100000000000001" customHeight="1" x14ac:dyDescent="0.25">
      <c r="A4844" s="247"/>
      <c r="B4844" s="247"/>
      <c r="C4844" s="247"/>
      <c r="D4844" s="247"/>
      <c r="E4844" s="247"/>
      <c r="F4844" s="247"/>
      <c r="G4844" s="247"/>
      <c r="H4844" s="247"/>
      <c r="I4844" s="247"/>
      <c r="J4844" s="247"/>
      <c r="K4844" s="247"/>
      <c r="L4844" s="247"/>
      <c r="M4844" s="247"/>
      <c r="N4844" s="247"/>
      <c r="O4844" s="247"/>
      <c r="P4844" s="247"/>
      <c r="Q4844" s="247"/>
      <c r="R4844" s="247"/>
      <c r="AZ4844" s="259"/>
      <c r="BA4844" s="259">
        <f>BA4843+$BD$753</f>
        <v>26.163199999998163</v>
      </c>
      <c r="BB4844" s="274">
        <f t="shared" si="865"/>
        <v>4.7094174588651515E-4</v>
      </c>
      <c r="BC4844" s="259">
        <f t="shared" si="866"/>
        <v>1.2399303026048008E-6</v>
      </c>
      <c r="BD4844" s="259">
        <f t="shared" si="863"/>
        <v>1.2399303026048008E-6</v>
      </c>
      <c r="BE4844" s="254" t="str">
        <f t="shared" si="864"/>
        <v/>
      </c>
    </row>
    <row r="4845" spans="1:57" ht="20.100000000000001" customHeight="1" x14ac:dyDescent="0.25">
      <c r="A4845" s="247"/>
      <c r="B4845" s="247"/>
      <c r="C4845" s="247"/>
      <c r="D4845" s="247"/>
      <c r="E4845" s="247"/>
      <c r="F4845" s="247"/>
      <c r="G4845" s="247"/>
      <c r="H4845" s="247"/>
      <c r="I4845" s="247"/>
      <c r="J4845" s="247"/>
      <c r="K4845" s="247"/>
      <c r="L4845" s="247"/>
      <c r="M4845" s="247"/>
      <c r="N4845" s="247"/>
      <c r="O4845" s="247"/>
      <c r="P4845" s="247"/>
      <c r="Q4845" s="247"/>
      <c r="R4845" s="247"/>
      <c r="AZ4845" s="259"/>
      <c r="BA4845" s="259">
        <f>BA4844+$BD$753</f>
        <v>26.169599999998162</v>
      </c>
      <c r="BB4845" s="274">
        <f t="shared" si="865"/>
        <v>4.6970181558391035E-4</v>
      </c>
      <c r="BC4845" s="259">
        <f t="shared" si="866"/>
        <v>1.2367247653661574E-6</v>
      </c>
      <c r="BD4845" s="259">
        <f t="shared" si="863"/>
        <v>1.2367247653661574E-6</v>
      </c>
      <c r="BE4845" s="254" t="str">
        <f t="shared" si="864"/>
        <v/>
      </c>
    </row>
    <row r="4846" spans="1:57" ht="20.100000000000001" customHeight="1" x14ac:dyDescent="0.25">
      <c r="A4846" s="247"/>
      <c r="B4846" s="247"/>
      <c r="C4846" s="247"/>
      <c r="D4846" s="247"/>
      <c r="E4846" s="247"/>
      <c r="F4846" s="247"/>
      <c r="G4846" s="247"/>
      <c r="H4846" s="247"/>
      <c r="I4846" s="247"/>
      <c r="J4846" s="247"/>
      <c r="K4846" s="247"/>
      <c r="L4846" s="247"/>
      <c r="M4846" s="247"/>
      <c r="N4846" s="247"/>
      <c r="O4846" s="247"/>
      <c r="P4846" s="247"/>
      <c r="Q4846" s="247"/>
      <c r="R4846" s="247"/>
      <c r="AZ4846" s="259"/>
      <c r="BA4846" s="259">
        <f>BA4845+$BD$753</f>
        <v>26.175999999998162</v>
      </c>
      <c r="BB4846" s="274">
        <f t="shared" si="865"/>
        <v>4.6846509081854419E-4</v>
      </c>
      <c r="BC4846" s="259">
        <f t="shared" si="866"/>
        <v>1.2335273308679436E-6</v>
      </c>
      <c r="BD4846" s="259">
        <f t="shared" si="863"/>
        <v>1.2335273308679436E-6</v>
      </c>
      <c r="BE4846" s="254" t="str">
        <f t="shared" si="864"/>
        <v/>
      </c>
    </row>
    <row r="4847" spans="1:57" ht="20.100000000000001" customHeight="1" x14ac:dyDescent="0.25">
      <c r="A4847" s="247"/>
      <c r="B4847" s="247"/>
      <c r="C4847" s="247"/>
      <c r="D4847" s="247"/>
      <c r="E4847" s="247"/>
      <c r="F4847" s="247"/>
      <c r="G4847" s="247"/>
      <c r="H4847" s="247"/>
      <c r="I4847" s="247"/>
      <c r="J4847" s="247"/>
      <c r="K4847" s="247"/>
      <c r="L4847" s="247"/>
      <c r="M4847" s="247"/>
      <c r="N4847" s="247"/>
      <c r="O4847" s="247"/>
      <c r="P4847" s="247"/>
      <c r="Q4847" s="247"/>
      <c r="R4847" s="247"/>
      <c r="AZ4847" s="259"/>
      <c r="BA4847" s="259">
        <f>BA4846+$BD$753</f>
        <v>26.182399999998161</v>
      </c>
      <c r="BB4847" s="274">
        <f t="shared" si="865"/>
        <v>4.6723156348767625E-4</v>
      </c>
      <c r="BC4847" s="259">
        <f t="shared" si="866"/>
        <v>1.2303379792031775E-6</v>
      </c>
      <c r="BD4847" s="259">
        <f t="shared" si="863"/>
        <v>1.2303379792031775E-6</v>
      </c>
      <c r="BE4847" s="254" t="str">
        <f t="shared" si="864"/>
        <v/>
      </c>
    </row>
    <row r="4848" spans="1:57" ht="20.100000000000001" customHeight="1" x14ac:dyDescent="0.25">
      <c r="A4848" s="247"/>
      <c r="B4848" s="247"/>
      <c r="C4848" s="247"/>
      <c r="D4848" s="247"/>
      <c r="E4848" s="247"/>
      <c r="F4848" s="247"/>
      <c r="G4848" s="247"/>
      <c r="H4848" s="247"/>
      <c r="I4848" s="247"/>
      <c r="J4848" s="247"/>
      <c r="K4848" s="247"/>
      <c r="L4848" s="247"/>
      <c r="M4848" s="247"/>
      <c r="N4848" s="247"/>
      <c r="O4848" s="247"/>
      <c r="P4848" s="247"/>
      <c r="Q4848" s="247"/>
      <c r="R4848" s="247"/>
      <c r="AZ4848" s="259"/>
      <c r="BA4848" s="259">
        <f>BA4847+$BD$753</f>
        <v>26.18879999999816</v>
      </c>
      <c r="BB4848" s="274">
        <f t="shared" si="865"/>
        <v>4.6600122550847307E-4</v>
      </c>
      <c r="BC4848" s="259">
        <f t="shared" si="866"/>
        <v>1.2271566905185994E-6</v>
      </c>
      <c r="BD4848" s="259">
        <f t="shared" si="863"/>
        <v>1.2271566905185994E-6</v>
      </c>
      <c r="BE4848" s="254" t="str">
        <f t="shared" si="864"/>
        <v/>
      </c>
    </row>
    <row r="4849" spans="1:57" ht="20.100000000000001" customHeight="1" x14ac:dyDescent="0.25">
      <c r="A4849" s="247"/>
      <c r="B4849" s="247"/>
      <c r="C4849" s="247"/>
      <c r="D4849" s="247"/>
      <c r="E4849" s="247"/>
      <c r="F4849" s="247"/>
      <c r="G4849" s="247"/>
      <c r="H4849" s="247"/>
      <c r="I4849" s="247"/>
      <c r="J4849" s="247"/>
      <c r="K4849" s="247"/>
      <c r="L4849" s="247"/>
      <c r="M4849" s="247"/>
      <c r="N4849" s="247"/>
      <c r="O4849" s="247"/>
      <c r="P4849" s="247"/>
      <c r="Q4849" s="247"/>
      <c r="R4849" s="247"/>
      <c r="AZ4849" s="259"/>
      <c r="BA4849" s="259">
        <f>BA4848+$BD$753</f>
        <v>26.19519999999816</v>
      </c>
      <c r="BB4849" s="274">
        <f t="shared" si="865"/>
        <v>4.6477406881795447E-4</v>
      </c>
      <c r="BC4849" s="259">
        <f t="shared" si="866"/>
        <v>1.2239834450016073E-6</v>
      </c>
      <c r="BD4849" s="259">
        <f t="shared" si="863"/>
        <v>1.2239834450016073E-6</v>
      </c>
      <c r="BE4849" s="254" t="str">
        <f t="shared" si="864"/>
        <v/>
      </c>
    </row>
    <row r="4850" spans="1:57" ht="20.100000000000001" customHeight="1" x14ac:dyDescent="0.25">
      <c r="A4850" s="247"/>
      <c r="B4850" s="247"/>
      <c r="C4850" s="247"/>
      <c r="D4850" s="247"/>
      <c r="E4850" s="247"/>
      <c r="F4850" s="247"/>
      <c r="G4850" s="247"/>
      <c r="H4850" s="247"/>
      <c r="I4850" s="247"/>
      <c r="J4850" s="247"/>
      <c r="K4850" s="247"/>
      <c r="L4850" s="247"/>
      <c r="M4850" s="247"/>
      <c r="N4850" s="247"/>
      <c r="O4850" s="247"/>
      <c r="P4850" s="247"/>
      <c r="Q4850" s="247"/>
      <c r="R4850" s="247"/>
      <c r="AZ4850" s="259"/>
      <c r="BA4850" s="259">
        <f>BA4849+$BD$753</f>
        <v>26.201599999998159</v>
      </c>
      <c r="BB4850" s="274">
        <f t="shared" si="865"/>
        <v>4.6355008537295287E-4</v>
      </c>
      <c r="BC4850" s="259">
        <f t="shared" si="866"/>
        <v>1.2208182228887134E-6</v>
      </c>
      <c r="BD4850" s="259">
        <f t="shared" si="863"/>
        <v>1.2208182228887134E-6</v>
      </c>
      <c r="BE4850" s="254" t="str">
        <f t="shared" si="864"/>
        <v/>
      </c>
    </row>
    <row r="4851" spans="1:57" ht="20.100000000000001" customHeight="1" x14ac:dyDescent="0.25">
      <c r="A4851" s="247"/>
      <c r="B4851" s="247"/>
      <c r="C4851" s="247"/>
      <c r="D4851" s="247"/>
      <c r="E4851" s="247"/>
      <c r="F4851" s="247"/>
      <c r="G4851" s="247"/>
      <c r="H4851" s="247"/>
      <c r="I4851" s="247"/>
      <c r="J4851" s="247"/>
      <c r="K4851" s="247"/>
      <c r="L4851" s="247"/>
      <c r="M4851" s="247"/>
      <c r="N4851" s="247"/>
      <c r="O4851" s="247"/>
      <c r="P4851" s="247"/>
      <c r="Q4851" s="247"/>
      <c r="R4851" s="247"/>
      <c r="AZ4851" s="259"/>
      <c r="BA4851" s="259">
        <f>BA4850+$BD$753</f>
        <v>26.207999999998158</v>
      </c>
      <c r="BB4851" s="274">
        <f t="shared" si="865"/>
        <v>4.6232926715006415E-4</v>
      </c>
      <c r="BC4851" s="259">
        <f t="shared" si="866"/>
        <v>1.2176610044638096E-6</v>
      </c>
      <c r="BD4851" s="259">
        <f t="shared" si="863"/>
        <v>1.2176610044638096E-6</v>
      </c>
      <c r="BE4851" s="254" t="str">
        <f t="shared" si="864"/>
        <v/>
      </c>
    </row>
    <row r="4852" spans="1:57" ht="20.100000000000001" customHeight="1" x14ac:dyDescent="0.25">
      <c r="A4852" s="247"/>
      <c r="B4852" s="247"/>
      <c r="C4852" s="247"/>
      <c r="D4852" s="247"/>
      <c r="E4852" s="247"/>
      <c r="F4852" s="247"/>
      <c r="G4852" s="247"/>
      <c r="H4852" s="247"/>
      <c r="I4852" s="247"/>
      <c r="J4852" s="247"/>
      <c r="K4852" s="247"/>
      <c r="L4852" s="247"/>
      <c r="M4852" s="247"/>
      <c r="N4852" s="247"/>
      <c r="O4852" s="247"/>
      <c r="P4852" s="247"/>
      <c r="Q4852" s="247"/>
      <c r="R4852" s="247"/>
      <c r="AZ4852" s="259"/>
      <c r="BA4852" s="259">
        <f>BA4851+$BD$753</f>
        <v>26.214399999998157</v>
      </c>
      <c r="BB4852" s="274">
        <f t="shared" si="865"/>
        <v>4.6111160614560034E-4</v>
      </c>
      <c r="BC4852" s="259">
        <f t="shared" si="866"/>
        <v>1.2145117700588723E-6</v>
      </c>
      <c r="BD4852" s="259">
        <f t="shared" ref="BD4852:BD4915" si="867">IF(BB4852&lt;(1-$AZ$760),BC4852,"")</f>
        <v>1.2145117700588723E-6</v>
      </c>
      <c r="BE4852" s="254" t="str">
        <f t="shared" ref="BE4852:BE4915" si="868">IF(BB4852&lt;(1-$AZ$766),BC4852,"")</f>
        <v/>
      </c>
    </row>
    <row r="4853" spans="1:57" ht="20.100000000000001" customHeight="1" x14ac:dyDescent="0.25">
      <c r="A4853" s="247"/>
      <c r="B4853" s="247"/>
      <c r="C4853" s="247"/>
      <c r="D4853" s="247"/>
      <c r="E4853" s="247"/>
      <c r="F4853" s="247"/>
      <c r="G4853" s="247"/>
      <c r="H4853" s="247"/>
      <c r="I4853" s="247"/>
      <c r="J4853" s="247"/>
      <c r="K4853" s="247"/>
      <c r="L4853" s="247"/>
      <c r="M4853" s="247"/>
      <c r="N4853" s="247"/>
      <c r="O4853" s="247"/>
      <c r="P4853" s="247"/>
      <c r="Q4853" s="247"/>
      <c r="R4853" s="247"/>
      <c r="AZ4853" s="259"/>
      <c r="BA4853" s="259">
        <f>BA4852+$BD$753</f>
        <v>26.220799999998157</v>
      </c>
      <c r="BB4853" s="274">
        <f t="shared" ref="BB4853:BB4916" si="869">_xlfn.CHISQ.DIST.RT(BA4853,7)</f>
        <v>4.5989709437554147E-4</v>
      </c>
      <c r="BC4853" s="259">
        <f t="shared" ref="BC4853:BC4916" si="870">BB4853-BB4854</f>
        <v>1.2113705000464268E-6</v>
      </c>
      <c r="BD4853" s="259">
        <f t="shared" si="867"/>
        <v>1.2113705000464268E-6</v>
      </c>
      <c r="BE4853" s="254" t="str">
        <f t="shared" si="868"/>
        <v/>
      </c>
    </row>
    <row r="4854" spans="1:57" ht="20.100000000000001" customHeight="1" x14ac:dyDescent="0.25">
      <c r="A4854" s="247"/>
      <c r="B4854" s="247"/>
      <c r="C4854" s="247"/>
      <c r="D4854" s="247"/>
      <c r="E4854" s="247"/>
      <c r="F4854" s="247"/>
      <c r="G4854" s="247"/>
      <c r="H4854" s="247"/>
      <c r="I4854" s="247"/>
      <c r="J4854" s="247"/>
      <c r="K4854" s="247"/>
      <c r="L4854" s="247"/>
      <c r="M4854" s="247"/>
      <c r="N4854" s="247"/>
      <c r="O4854" s="247"/>
      <c r="P4854" s="247"/>
      <c r="Q4854" s="247"/>
      <c r="R4854" s="247"/>
      <c r="AZ4854" s="259"/>
      <c r="BA4854" s="259">
        <f>BA4853+$BD$753</f>
        <v>26.227199999998156</v>
      </c>
      <c r="BB4854" s="274">
        <f t="shared" si="869"/>
        <v>4.5868572387549504E-4</v>
      </c>
      <c r="BC4854" s="259">
        <f t="shared" si="870"/>
        <v>1.2082371748533172E-6</v>
      </c>
      <c r="BD4854" s="259">
        <f t="shared" si="867"/>
        <v>1.2082371748533172E-6</v>
      </c>
      <c r="BE4854" s="254" t="str">
        <f t="shared" si="868"/>
        <v/>
      </c>
    </row>
    <row r="4855" spans="1:57" ht="20.100000000000001" customHeight="1" x14ac:dyDescent="0.25">
      <c r="A4855" s="247"/>
      <c r="B4855" s="247"/>
      <c r="C4855" s="247"/>
      <c r="D4855" s="247"/>
      <c r="E4855" s="247"/>
      <c r="F4855" s="247"/>
      <c r="G4855" s="247"/>
      <c r="H4855" s="247"/>
      <c r="I4855" s="247"/>
      <c r="J4855" s="247"/>
      <c r="K4855" s="247"/>
      <c r="L4855" s="247"/>
      <c r="M4855" s="247"/>
      <c r="N4855" s="247"/>
      <c r="O4855" s="247"/>
      <c r="P4855" s="247"/>
      <c r="Q4855" s="247"/>
      <c r="R4855" s="247"/>
      <c r="AZ4855" s="259"/>
      <c r="BA4855" s="259">
        <f>BA4854+$BD$753</f>
        <v>26.233599999998155</v>
      </c>
      <c r="BB4855" s="274">
        <f t="shared" si="869"/>
        <v>4.5747748670064173E-4</v>
      </c>
      <c r="BC4855" s="259">
        <f t="shared" si="870"/>
        <v>1.2051117749480749E-6</v>
      </c>
      <c r="BD4855" s="259">
        <f t="shared" si="867"/>
        <v>1.2051117749480749E-6</v>
      </c>
      <c r="BE4855" s="254" t="str">
        <f t="shared" si="868"/>
        <v/>
      </c>
    </row>
    <row r="4856" spans="1:57" ht="20.100000000000001" customHeight="1" x14ac:dyDescent="0.25">
      <c r="A4856" s="247"/>
      <c r="B4856" s="247"/>
      <c r="C4856" s="247"/>
      <c r="D4856" s="247"/>
      <c r="E4856" s="247"/>
      <c r="F4856" s="247"/>
      <c r="G4856" s="247"/>
      <c r="H4856" s="247"/>
      <c r="I4856" s="247"/>
      <c r="J4856" s="247"/>
      <c r="K4856" s="247"/>
      <c r="L4856" s="247"/>
      <c r="M4856" s="247"/>
      <c r="N4856" s="247"/>
      <c r="O4856" s="247"/>
      <c r="P4856" s="247"/>
      <c r="Q4856" s="247"/>
      <c r="R4856" s="247"/>
      <c r="AZ4856" s="259"/>
      <c r="BA4856" s="259">
        <f>BA4855+$BD$753</f>
        <v>26.239999999998155</v>
      </c>
      <c r="BB4856" s="274">
        <f t="shared" si="869"/>
        <v>4.5627237492569365E-4</v>
      </c>
      <c r="BC4856" s="259">
        <f t="shared" si="870"/>
        <v>1.201994280844497E-6</v>
      </c>
      <c r="BD4856" s="259">
        <f t="shared" si="867"/>
        <v>1.201994280844497E-6</v>
      </c>
      <c r="BE4856" s="254" t="str">
        <f t="shared" si="868"/>
        <v/>
      </c>
    </row>
    <row r="4857" spans="1:57" ht="20.100000000000001" customHeight="1" x14ac:dyDescent="0.25">
      <c r="A4857" s="247"/>
      <c r="B4857" s="247"/>
      <c r="C4857" s="247"/>
      <c r="D4857" s="247"/>
      <c r="E4857" s="247"/>
      <c r="F4857" s="247"/>
      <c r="G4857" s="247"/>
      <c r="H4857" s="247"/>
      <c r="I4857" s="247"/>
      <c r="J4857" s="247"/>
      <c r="K4857" s="247"/>
      <c r="L4857" s="247"/>
      <c r="M4857" s="247"/>
      <c r="N4857" s="247"/>
      <c r="O4857" s="247"/>
      <c r="P4857" s="247"/>
      <c r="Q4857" s="247"/>
      <c r="R4857" s="247"/>
      <c r="AZ4857" s="259"/>
      <c r="BA4857" s="259">
        <f>BA4856+$BD$753</f>
        <v>26.246399999998154</v>
      </c>
      <c r="BB4857" s="274">
        <f t="shared" si="869"/>
        <v>4.5507038064484916E-4</v>
      </c>
      <c r="BC4857" s="259">
        <f t="shared" si="870"/>
        <v>1.1988846731070669E-6</v>
      </c>
      <c r="BD4857" s="259">
        <f t="shared" si="867"/>
        <v>1.1988846731070669E-6</v>
      </c>
      <c r="BE4857" s="254" t="str">
        <f t="shared" si="868"/>
        <v/>
      </c>
    </row>
    <row r="4858" spans="1:57" ht="20.100000000000001" customHeight="1" x14ac:dyDescent="0.25">
      <c r="A4858" s="247"/>
      <c r="B4858" s="247"/>
      <c r="C4858" s="247"/>
      <c r="D4858" s="247"/>
      <c r="E4858" s="247"/>
      <c r="F4858" s="247"/>
      <c r="G4858" s="247"/>
      <c r="H4858" s="247"/>
      <c r="I4858" s="247"/>
      <c r="J4858" s="247"/>
      <c r="K4858" s="247"/>
      <c r="L4858" s="247"/>
      <c r="M4858" s="247"/>
      <c r="N4858" s="247"/>
      <c r="O4858" s="247"/>
      <c r="P4858" s="247"/>
      <c r="Q4858" s="247"/>
      <c r="R4858" s="247"/>
      <c r="AZ4858" s="259"/>
      <c r="BA4858" s="259">
        <f>BA4857+$BD$753</f>
        <v>26.252799999998153</v>
      </c>
      <c r="BB4858" s="274">
        <f t="shared" si="869"/>
        <v>4.5387149597174209E-4</v>
      </c>
      <c r="BC4858" s="259">
        <f t="shared" si="870"/>
        <v>1.1957829323412509E-6</v>
      </c>
      <c r="BD4858" s="259">
        <f t="shared" si="867"/>
        <v>1.1957829323412509E-6</v>
      </c>
      <c r="BE4858" s="254" t="str">
        <f t="shared" si="868"/>
        <v/>
      </c>
    </row>
    <row r="4859" spans="1:57" ht="20.100000000000001" customHeight="1" x14ac:dyDescent="0.25">
      <c r="A4859" s="247"/>
      <c r="B4859" s="247"/>
      <c r="C4859" s="247"/>
      <c r="D4859" s="247"/>
      <c r="E4859" s="247"/>
      <c r="F4859" s="247"/>
      <c r="G4859" s="247"/>
      <c r="H4859" s="247"/>
      <c r="I4859" s="247"/>
      <c r="J4859" s="247"/>
      <c r="K4859" s="247"/>
      <c r="L4859" s="247"/>
      <c r="M4859" s="247"/>
      <c r="N4859" s="247"/>
      <c r="O4859" s="247"/>
      <c r="P4859" s="247"/>
      <c r="Q4859" s="247"/>
      <c r="R4859" s="247"/>
      <c r="AZ4859" s="259"/>
      <c r="BA4859" s="259">
        <f>BA4858+$BD$753</f>
        <v>26.259199999998152</v>
      </c>
      <c r="BB4859" s="274">
        <f t="shared" si="869"/>
        <v>4.5267571303940084E-4</v>
      </c>
      <c r="BC4859" s="259">
        <f t="shared" si="870"/>
        <v>1.192689039203527E-6</v>
      </c>
      <c r="BD4859" s="259">
        <f t="shared" si="867"/>
        <v>1.192689039203527E-6</v>
      </c>
      <c r="BE4859" s="254" t="str">
        <f t="shared" si="868"/>
        <v/>
      </c>
    </row>
    <row r="4860" spans="1:57" ht="20.100000000000001" customHeight="1" x14ac:dyDescent="0.25">
      <c r="A4860" s="247"/>
      <c r="B4860" s="247"/>
      <c r="C4860" s="247"/>
      <c r="D4860" s="247"/>
      <c r="E4860" s="247"/>
      <c r="F4860" s="247"/>
      <c r="G4860" s="247"/>
      <c r="H4860" s="247"/>
      <c r="I4860" s="247"/>
      <c r="J4860" s="247"/>
      <c r="K4860" s="247"/>
      <c r="L4860" s="247"/>
      <c r="M4860" s="247"/>
      <c r="N4860" s="247"/>
      <c r="O4860" s="247"/>
      <c r="P4860" s="247"/>
      <c r="Q4860" s="247"/>
      <c r="R4860" s="247"/>
      <c r="AZ4860" s="259"/>
      <c r="BA4860" s="259">
        <f>BA4859+$BD$753</f>
        <v>26.265599999998152</v>
      </c>
      <c r="BB4860" s="274">
        <f t="shared" si="869"/>
        <v>4.5148302400019731E-4</v>
      </c>
      <c r="BC4860" s="259">
        <f t="shared" si="870"/>
        <v>1.1896029743903801E-6</v>
      </c>
      <c r="BD4860" s="259">
        <f t="shared" si="867"/>
        <v>1.1896029743903801E-6</v>
      </c>
      <c r="BE4860" s="254" t="str">
        <f t="shared" si="868"/>
        <v/>
      </c>
    </row>
    <row r="4861" spans="1:57" ht="20.100000000000001" customHeight="1" x14ac:dyDescent="0.25">
      <c r="A4861" s="247"/>
      <c r="B4861" s="247"/>
      <c r="C4861" s="247"/>
      <c r="D4861" s="247"/>
      <c r="E4861" s="247"/>
      <c r="F4861" s="247"/>
      <c r="G4861" s="247"/>
      <c r="H4861" s="247"/>
      <c r="I4861" s="247"/>
      <c r="J4861" s="247"/>
      <c r="K4861" s="247"/>
      <c r="L4861" s="247"/>
      <c r="M4861" s="247"/>
      <c r="N4861" s="247"/>
      <c r="O4861" s="247"/>
      <c r="P4861" s="247"/>
      <c r="Q4861" s="247"/>
      <c r="R4861" s="247"/>
      <c r="AZ4861" s="259"/>
      <c r="BA4861" s="259">
        <f>BA4860+$BD$753</f>
        <v>26.271999999998151</v>
      </c>
      <c r="BB4861" s="274">
        <f t="shared" si="869"/>
        <v>4.5029342102580693E-4</v>
      </c>
      <c r="BC4861" s="259">
        <f t="shared" si="870"/>
        <v>1.1865247186498493E-6</v>
      </c>
      <c r="BD4861" s="259">
        <f t="shared" si="867"/>
        <v>1.1865247186498493E-6</v>
      </c>
      <c r="BE4861" s="254" t="str">
        <f t="shared" si="868"/>
        <v/>
      </c>
    </row>
    <row r="4862" spans="1:57" ht="20.100000000000001" customHeight="1" x14ac:dyDescent="0.25">
      <c r="A4862" s="247"/>
      <c r="B4862" s="247"/>
      <c r="C4862" s="247"/>
      <c r="D4862" s="247"/>
      <c r="E4862" s="247"/>
      <c r="F4862" s="247"/>
      <c r="G4862" s="247"/>
      <c r="H4862" s="247"/>
      <c r="I4862" s="247"/>
      <c r="J4862" s="247"/>
      <c r="K4862" s="247"/>
      <c r="L4862" s="247"/>
      <c r="M4862" s="247"/>
      <c r="N4862" s="247"/>
      <c r="O4862" s="247"/>
      <c r="P4862" s="247"/>
      <c r="Q4862" s="247"/>
      <c r="R4862" s="247"/>
      <c r="AZ4862" s="259"/>
      <c r="BA4862" s="259">
        <f>BA4861+$BD$753</f>
        <v>26.27839999999815</v>
      </c>
      <c r="BB4862" s="274">
        <f t="shared" si="869"/>
        <v>4.4910689630715708E-4</v>
      </c>
      <c r="BC4862" s="259">
        <f t="shared" si="870"/>
        <v>1.1834542527709561E-6</v>
      </c>
      <c r="BD4862" s="259">
        <f t="shared" si="867"/>
        <v>1.1834542527709561E-6</v>
      </c>
      <c r="BE4862" s="254" t="str">
        <f t="shared" si="868"/>
        <v/>
      </c>
    </row>
    <row r="4863" spans="1:57" ht="20.100000000000001" customHeight="1" x14ac:dyDescent="0.25">
      <c r="A4863" s="247"/>
      <c r="B4863" s="247"/>
      <c r="C4863" s="247"/>
      <c r="D4863" s="247"/>
      <c r="E4863" s="247"/>
      <c r="F4863" s="247"/>
      <c r="G4863" s="247"/>
      <c r="H4863" s="247"/>
      <c r="I4863" s="247"/>
      <c r="J4863" s="247"/>
      <c r="K4863" s="247"/>
      <c r="L4863" s="247"/>
      <c r="M4863" s="247"/>
      <c r="N4863" s="247"/>
      <c r="O4863" s="247"/>
      <c r="P4863" s="247"/>
      <c r="Q4863" s="247"/>
      <c r="R4863" s="247"/>
      <c r="AZ4863" s="259"/>
      <c r="BA4863" s="259">
        <f>BA4862+$BD$753</f>
        <v>26.28479999999815</v>
      </c>
      <c r="BB4863" s="274">
        <f t="shared" si="869"/>
        <v>4.4792344205438613E-4</v>
      </c>
      <c r="BC4863" s="259">
        <f t="shared" si="870"/>
        <v>1.180391557591403E-6</v>
      </c>
      <c r="BD4863" s="259">
        <f t="shared" si="867"/>
        <v>1.180391557591403E-6</v>
      </c>
      <c r="BE4863" s="254" t="str">
        <f t="shared" si="868"/>
        <v/>
      </c>
    </row>
    <row r="4864" spans="1:57" ht="20.100000000000001" customHeight="1" x14ac:dyDescent="0.25">
      <c r="A4864" s="247"/>
      <c r="B4864" s="247"/>
      <c r="C4864" s="247"/>
      <c r="D4864" s="247"/>
      <c r="E4864" s="247"/>
      <c r="F4864" s="247"/>
      <c r="G4864" s="247"/>
      <c r="H4864" s="247"/>
      <c r="I4864" s="247"/>
      <c r="J4864" s="247"/>
      <c r="K4864" s="247"/>
      <c r="L4864" s="247"/>
      <c r="M4864" s="247"/>
      <c r="N4864" s="247"/>
      <c r="O4864" s="247"/>
      <c r="P4864" s="247"/>
      <c r="Q4864" s="247"/>
      <c r="R4864" s="247"/>
      <c r="AZ4864" s="259"/>
      <c r="BA4864" s="259">
        <f>BA4863+$BD$753</f>
        <v>26.291199999998149</v>
      </c>
      <c r="BB4864" s="274">
        <f t="shared" si="869"/>
        <v>4.4674305049679472E-4</v>
      </c>
      <c r="BC4864" s="259">
        <f t="shared" si="870"/>
        <v>1.1773366139923146E-6</v>
      </c>
      <c r="BD4864" s="259">
        <f t="shared" si="867"/>
        <v>1.1773366139923146E-6</v>
      </c>
      <c r="BE4864" s="254" t="str">
        <f t="shared" si="868"/>
        <v/>
      </c>
    </row>
    <row r="4865" spans="1:57" ht="20.100000000000001" customHeight="1" x14ac:dyDescent="0.25">
      <c r="A4865" s="247"/>
      <c r="B4865" s="247"/>
      <c r="C4865" s="247"/>
      <c r="D4865" s="247"/>
      <c r="E4865" s="247"/>
      <c r="F4865" s="247"/>
      <c r="G4865" s="247"/>
      <c r="H4865" s="247"/>
      <c r="I4865" s="247"/>
      <c r="J4865" s="247"/>
      <c r="K4865" s="247"/>
      <c r="L4865" s="247"/>
      <c r="M4865" s="247"/>
      <c r="N4865" s="247"/>
      <c r="O4865" s="247"/>
      <c r="P4865" s="247"/>
      <c r="Q4865" s="247"/>
      <c r="R4865" s="247"/>
      <c r="AZ4865" s="259"/>
      <c r="BA4865" s="259">
        <f>BA4864+$BD$753</f>
        <v>26.297599999998148</v>
      </c>
      <c r="BB4865" s="274">
        <f t="shared" si="869"/>
        <v>4.4556571388280241E-4</v>
      </c>
      <c r="BC4865" s="259">
        <f t="shared" si="870"/>
        <v>1.1742894029007859E-6</v>
      </c>
      <c r="BD4865" s="259">
        <f t="shared" si="867"/>
        <v>1.1742894029007859E-6</v>
      </c>
      <c r="BE4865" s="254" t="str">
        <f t="shared" si="868"/>
        <v/>
      </c>
    </row>
    <row r="4866" spans="1:57" ht="20.100000000000001" customHeight="1" x14ac:dyDescent="0.25">
      <c r="A4866" s="247"/>
      <c r="B4866" s="247"/>
      <c r="C4866" s="247"/>
      <c r="D4866" s="247"/>
      <c r="E4866" s="247"/>
      <c r="F4866" s="247"/>
      <c r="G4866" s="247"/>
      <c r="H4866" s="247"/>
      <c r="I4866" s="247"/>
      <c r="J4866" s="247"/>
      <c r="K4866" s="247"/>
      <c r="L4866" s="247"/>
      <c r="M4866" s="247"/>
      <c r="N4866" s="247"/>
      <c r="O4866" s="247"/>
      <c r="P4866" s="247"/>
      <c r="Q4866" s="247"/>
      <c r="R4866" s="247"/>
      <c r="AZ4866" s="259"/>
      <c r="BA4866" s="259">
        <f>BA4865+$BD$753</f>
        <v>26.303999999998148</v>
      </c>
      <c r="BB4866" s="274">
        <f t="shared" si="869"/>
        <v>4.4439142447990162E-4</v>
      </c>
      <c r="BC4866" s="259">
        <f t="shared" si="870"/>
        <v>1.1712499052906949E-6</v>
      </c>
      <c r="BD4866" s="259">
        <f t="shared" si="867"/>
        <v>1.1712499052906949E-6</v>
      </c>
      <c r="BE4866" s="254" t="str">
        <f t="shared" si="868"/>
        <v/>
      </c>
    </row>
    <row r="4867" spans="1:57" ht="20.100000000000001" customHeight="1" x14ac:dyDescent="0.25">
      <c r="A4867" s="247"/>
      <c r="B4867" s="247"/>
      <c r="C4867" s="247"/>
      <c r="D4867" s="247"/>
      <c r="E4867" s="247"/>
      <c r="F4867" s="247"/>
      <c r="G4867" s="247"/>
      <c r="H4867" s="247"/>
      <c r="I4867" s="247"/>
      <c r="J4867" s="247"/>
      <c r="K4867" s="247"/>
      <c r="L4867" s="247"/>
      <c r="M4867" s="247"/>
      <c r="N4867" s="247"/>
      <c r="O4867" s="247"/>
      <c r="P4867" s="247"/>
      <c r="Q4867" s="247"/>
      <c r="R4867" s="247"/>
      <c r="AZ4867" s="259"/>
      <c r="BA4867" s="259">
        <f>BA4866+$BD$753</f>
        <v>26.310399999998147</v>
      </c>
      <c r="BB4867" s="274">
        <f t="shared" si="869"/>
        <v>4.4322017457461093E-4</v>
      </c>
      <c r="BC4867" s="259">
        <f t="shared" si="870"/>
        <v>1.1682181021781496E-6</v>
      </c>
      <c r="BD4867" s="259">
        <f t="shared" si="867"/>
        <v>1.1682181021781496E-6</v>
      </c>
      <c r="BE4867" s="254" t="str">
        <f t="shared" si="868"/>
        <v/>
      </c>
    </row>
    <row r="4868" spans="1:57" ht="20.100000000000001" customHeight="1" x14ac:dyDescent="0.25">
      <c r="A4868" s="247"/>
      <c r="B4868" s="247"/>
      <c r="C4868" s="247"/>
      <c r="D4868" s="247"/>
      <c r="E4868" s="247"/>
      <c r="F4868" s="247"/>
      <c r="G4868" s="247"/>
      <c r="H4868" s="247"/>
      <c r="I4868" s="247"/>
      <c r="J4868" s="247"/>
      <c r="K4868" s="247"/>
      <c r="L4868" s="247"/>
      <c r="M4868" s="247"/>
      <c r="N4868" s="247"/>
      <c r="O4868" s="247"/>
      <c r="P4868" s="247"/>
      <c r="Q4868" s="247"/>
      <c r="R4868" s="247"/>
      <c r="AZ4868" s="259"/>
      <c r="BA4868" s="259">
        <f>BA4867+$BD$753</f>
        <v>26.316799999998146</v>
      </c>
      <c r="BB4868" s="274">
        <f t="shared" si="869"/>
        <v>4.4205195647243278E-4</v>
      </c>
      <c r="BC4868" s="259">
        <f t="shared" si="870"/>
        <v>1.1651939746253905E-6</v>
      </c>
      <c r="BD4868" s="259">
        <f t="shared" si="867"/>
        <v>1.1651939746253905E-6</v>
      </c>
      <c r="BE4868" s="254" t="str">
        <f t="shared" si="868"/>
        <v/>
      </c>
    </row>
    <row r="4869" spans="1:57" ht="20.100000000000001" customHeight="1" x14ac:dyDescent="0.25">
      <c r="A4869" s="247"/>
      <c r="B4869" s="247"/>
      <c r="C4869" s="247"/>
      <c r="D4869" s="247"/>
      <c r="E4869" s="247"/>
      <c r="F4869" s="247"/>
      <c r="G4869" s="247"/>
      <c r="H4869" s="247"/>
      <c r="I4869" s="247"/>
      <c r="J4869" s="247"/>
      <c r="K4869" s="247"/>
      <c r="L4869" s="247"/>
      <c r="M4869" s="247"/>
      <c r="N4869" s="247"/>
      <c r="O4869" s="247"/>
      <c r="P4869" s="247"/>
      <c r="Q4869" s="247"/>
      <c r="R4869" s="247"/>
      <c r="AZ4869" s="259"/>
      <c r="BA4869" s="259">
        <f>BA4868+$BD$753</f>
        <v>26.323199999998145</v>
      </c>
      <c r="BB4869" s="274">
        <f t="shared" si="869"/>
        <v>4.4088676249780739E-4</v>
      </c>
      <c r="BC4869" s="259">
        <f t="shared" si="870"/>
        <v>1.1621775037405743E-6</v>
      </c>
      <c r="BD4869" s="259">
        <f t="shared" si="867"/>
        <v>1.1621775037405743E-6</v>
      </c>
      <c r="BE4869" s="254" t="str">
        <f t="shared" si="868"/>
        <v/>
      </c>
    </row>
    <row r="4870" spans="1:57" ht="20.100000000000001" customHeight="1" x14ac:dyDescent="0.25">
      <c r="A4870" s="247"/>
      <c r="B4870" s="247"/>
      <c r="C4870" s="247"/>
      <c r="D4870" s="247"/>
      <c r="E4870" s="247"/>
      <c r="F4870" s="247"/>
      <c r="G4870" s="247"/>
      <c r="H4870" s="247"/>
      <c r="I4870" s="247"/>
      <c r="J4870" s="247"/>
      <c r="K4870" s="247"/>
      <c r="L4870" s="247"/>
      <c r="M4870" s="247"/>
      <c r="N4870" s="247"/>
      <c r="O4870" s="247"/>
      <c r="P4870" s="247"/>
      <c r="Q4870" s="247"/>
      <c r="R4870" s="247"/>
      <c r="AZ4870" s="259"/>
      <c r="BA4870" s="259">
        <f>BA4869+$BD$753</f>
        <v>26.329599999998145</v>
      </c>
      <c r="BB4870" s="274">
        <f t="shared" si="869"/>
        <v>4.3972458499406681E-4</v>
      </c>
      <c r="BC4870" s="259">
        <f t="shared" si="870"/>
        <v>1.1591686706766894E-6</v>
      </c>
      <c r="BD4870" s="259">
        <f t="shared" si="867"/>
        <v>1.1591686706766894E-6</v>
      </c>
      <c r="BE4870" s="254" t="str">
        <f t="shared" si="868"/>
        <v/>
      </c>
    </row>
    <row r="4871" spans="1:57" ht="20.100000000000001" customHeight="1" x14ac:dyDescent="0.25">
      <c r="A4871" s="247"/>
      <c r="B4871" s="247"/>
      <c r="C4871" s="247"/>
      <c r="D4871" s="247"/>
      <c r="E4871" s="247"/>
      <c r="F4871" s="247"/>
      <c r="G4871" s="247"/>
      <c r="H4871" s="247"/>
      <c r="I4871" s="247"/>
      <c r="J4871" s="247"/>
      <c r="K4871" s="247"/>
      <c r="L4871" s="247"/>
      <c r="M4871" s="247"/>
      <c r="N4871" s="247"/>
      <c r="O4871" s="247"/>
      <c r="P4871" s="247"/>
      <c r="Q4871" s="247"/>
      <c r="R4871" s="247"/>
      <c r="AZ4871" s="259"/>
      <c r="BA4871" s="259">
        <f>BA4870+$BD$753</f>
        <v>26.335999999998144</v>
      </c>
      <c r="BB4871" s="274">
        <f t="shared" si="869"/>
        <v>4.3856541632339012E-4</v>
      </c>
      <c r="BC4871" s="259">
        <f t="shared" si="870"/>
        <v>1.1561674566288455E-6</v>
      </c>
      <c r="BD4871" s="259">
        <f t="shared" si="867"/>
        <v>1.1561674566288455E-6</v>
      </c>
      <c r="BE4871" s="254" t="str">
        <f t="shared" si="868"/>
        <v/>
      </c>
    </row>
    <row r="4872" spans="1:57" ht="20.100000000000001" customHeight="1" x14ac:dyDescent="0.25">
      <c r="A4872" s="247"/>
      <c r="B4872" s="247"/>
      <c r="C4872" s="247"/>
      <c r="D4872" s="247"/>
      <c r="E4872" s="247"/>
      <c r="F4872" s="247"/>
      <c r="G4872" s="247"/>
      <c r="H4872" s="247"/>
      <c r="I4872" s="247"/>
      <c r="J4872" s="247"/>
      <c r="K4872" s="247"/>
      <c r="L4872" s="247"/>
      <c r="M4872" s="247"/>
      <c r="N4872" s="247"/>
      <c r="O4872" s="247"/>
      <c r="P4872" s="247"/>
      <c r="Q4872" s="247"/>
      <c r="R4872" s="247"/>
      <c r="AZ4872" s="259"/>
      <c r="BA4872" s="259">
        <f>BA4871+$BD$753</f>
        <v>26.342399999998143</v>
      </c>
      <c r="BB4872" s="274">
        <f t="shared" si="869"/>
        <v>4.3740924886676128E-4</v>
      </c>
      <c r="BC4872" s="259">
        <f t="shared" si="870"/>
        <v>1.1531738428396401E-6</v>
      </c>
      <c r="BD4872" s="259">
        <f t="shared" si="867"/>
        <v>1.1531738428396401E-6</v>
      </c>
      <c r="BE4872" s="254" t="str">
        <f t="shared" si="868"/>
        <v/>
      </c>
    </row>
    <row r="4873" spans="1:57" ht="20.100000000000001" customHeight="1" x14ac:dyDescent="0.25">
      <c r="A4873" s="247"/>
      <c r="B4873" s="247"/>
      <c r="C4873" s="247"/>
      <c r="D4873" s="247"/>
      <c r="E4873" s="247"/>
      <c r="F4873" s="247"/>
      <c r="G4873" s="247"/>
      <c r="H4873" s="247"/>
      <c r="I4873" s="247"/>
      <c r="J4873" s="247"/>
      <c r="K4873" s="247"/>
      <c r="L4873" s="247"/>
      <c r="M4873" s="247"/>
      <c r="N4873" s="247"/>
      <c r="O4873" s="247"/>
      <c r="P4873" s="247"/>
      <c r="Q4873" s="247"/>
      <c r="R4873" s="247"/>
      <c r="AZ4873" s="259"/>
      <c r="BA4873" s="259">
        <f>BA4872+$BD$753</f>
        <v>26.348799999998143</v>
      </c>
      <c r="BB4873" s="274">
        <f t="shared" si="869"/>
        <v>4.3625607502392164E-4</v>
      </c>
      <c r="BC4873" s="259">
        <f t="shared" si="870"/>
        <v>1.150187810595039E-6</v>
      </c>
      <c r="BD4873" s="259">
        <f t="shared" si="867"/>
        <v>1.150187810595039E-6</v>
      </c>
      <c r="BE4873" s="254" t="str">
        <f t="shared" si="868"/>
        <v/>
      </c>
    </row>
    <row r="4874" spans="1:57" ht="20.100000000000001" customHeight="1" x14ac:dyDescent="0.25">
      <c r="A4874" s="247"/>
      <c r="B4874" s="247"/>
      <c r="C4874" s="247"/>
      <c r="D4874" s="247"/>
      <c r="E4874" s="247"/>
      <c r="F4874" s="247"/>
      <c r="G4874" s="247"/>
      <c r="H4874" s="247"/>
      <c r="I4874" s="247"/>
      <c r="J4874" s="247"/>
      <c r="K4874" s="247"/>
      <c r="L4874" s="247"/>
      <c r="M4874" s="247"/>
      <c r="N4874" s="247"/>
      <c r="O4874" s="247"/>
      <c r="P4874" s="247"/>
      <c r="Q4874" s="247"/>
      <c r="R4874" s="247"/>
      <c r="AZ4874" s="259"/>
      <c r="BA4874" s="259">
        <f>BA4873+$BD$753</f>
        <v>26.355199999998142</v>
      </c>
      <c r="BB4874" s="274">
        <f t="shared" si="869"/>
        <v>4.351058872133266E-4</v>
      </c>
      <c r="BC4874" s="259">
        <f t="shared" si="870"/>
        <v>1.1472093412263277E-6</v>
      </c>
      <c r="BD4874" s="259">
        <f t="shared" si="867"/>
        <v>1.1472093412263277E-6</v>
      </c>
      <c r="BE4874" s="254" t="str">
        <f t="shared" si="868"/>
        <v/>
      </c>
    </row>
    <row r="4875" spans="1:57" ht="20.100000000000001" customHeight="1" x14ac:dyDescent="0.25">
      <c r="A4875" s="247"/>
      <c r="B4875" s="247"/>
      <c r="C4875" s="247"/>
      <c r="D4875" s="247"/>
      <c r="E4875" s="247"/>
      <c r="F4875" s="247"/>
      <c r="G4875" s="247"/>
      <c r="H4875" s="247"/>
      <c r="I4875" s="247"/>
      <c r="J4875" s="247"/>
      <c r="K4875" s="247"/>
      <c r="L4875" s="247"/>
      <c r="M4875" s="247"/>
      <c r="N4875" s="247"/>
      <c r="O4875" s="247"/>
      <c r="P4875" s="247"/>
      <c r="Q4875" s="247"/>
      <c r="R4875" s="247"/>
      <c r="AZ4875" s="259"/>
      <c r="BA4875" s="259">
        <f>BA4874+$BD$753</f>
        <v>26.361599999998141</v>
      </c>
      <c r="BB4875" s="274">
        <f t="shared" si="869"/>
        <v>4.3395867787210027E-4</v>
      </c>
      <c r="BC4875" s="259">
        <f t="shared" si="870"/>
        <v>1.1442384161056661E-6</v>
      </c>
      <c r="BD4875" s="259">
        <f t="shared" si="867"/>
        <v>1.1442384161056661E-6</v>
      </c>
      <c r="BE4875" s="254" t="str">
        <f t="shared" si="868"/>
        <v/>
      </c>
    </row>
    <row r="4876" spans="1:57" ht="20.100000000000001" customHeight="1" x14ac:dyDescent="0.25">
      <c r="A4876" s="247"/>
      <c r="B4876" s="247"/>
      <c r="C4876" s="247"/>
      <c r="D4876" s="247"/>
      <c r="E4876" s="247"/>
      <c r="F4876" s="247"/>
      <c r="G4876" s="247"/>
      <c r="H4876" s="247"/>
      <c r="I4876" s="247"/>
      <c r="J4876" s="247"/>
      <c r="K4876" s="247"/>
      <c r="L4876" s="247"/>
      <c r="M4876" s="247"/>
      <c r="N4876" s="247"/>
      <c r="O4876" s="247"/>
      <c r="P4876" s="247"/>
      <c r="Q4876" s="247"/>
      <c r="R4876" s="247"/>
      <c r="AZ4876" s="259"/>
      <c r="BA4876" s="259">
        <f>BA4875+$BD$753</f>
        <v>26.36799999999814</v>
      </c>
      <c r="BB4876" s="274">
        <f t="shared" si="869"/>
        <v>4.328144394559946E-4</v>
      </c>
      <c r="BC4876" s="259">
        <f t="shared" si="870"/>
        <v>1.1412750166554125E-6</v>
      </c>
      <c r="BD4876" s="259">
        <f t="shared" si="867"/>
        <v>1.1412750166554125E-6</v>
      </c>
      <c r="BE4876" s="254" t="str">
        <f t="shared" si="868"/>
        <v/>
      </c>
    </row>
    <row r="4877" spans="1:57" ht="20.100000000000001" customHeight="1" x14ac:dyDescent="0.25">
      <c r="A4877" s="247"/>
      <c r="B4877" s="247"/>
      <c r="C4877" s="247"/>
      <c r="D4877" s="247"/>
      <c r="E4877" s="247"/>
      <c r="F4877" s="247"/>
      <c r="G4877" s="247"/>
      <c r="H4877" s="247"/>
      <c r="I4877" s="247"/>
      <c r="J4877" s="247"/>
      <c r="K4877" s="247"/>
      <c r="L4877" s="247"/>
      <c r="M4877" s="247"/>
      <c r="N4877" s="247"/>
      <c r="O4877" s="247"/>
      <c r="P4877" s="247"/>
      <c r="Q4877" s="247"/>
      <c r="R4877" s="247"/>
      <c r="AZ4877" s="259"/>
      <c r="BA4877" s="259">
        <f>BA4876+$BD$753</f>
        <v>26.37439999999814</v>
      </c>
      <c r="BB4877" s="274">
        <f t="shared" si="869"/>
        <v>4.3167316443933919E-4</v>
      </c>
      <c r="BC4877" s="259">
        <f t="shared" si="870"/>
        <v>1.1383191243356555E-6</v>
      </c>
      <c r="BD4877" s="259">
        <f t="shared" si="867"/>
        <v>1.1383191243356555E-6</v>
      </c>
      <c r="BE4877" s="254" t="str">
        <f t="shared" si="868"/>
        <v/>
      </c>
    </row>
    <row r="4878" spans="1:57" ht="20.100000000000001" customHeight="1" x14ac:dyDescent="0.25">
      <c r="A4878" s="247"/>
      <c r="B4878" s="247"/>
      <c r="C4878" s="247"/>
      <c r="D4878" s="247"/>
      <c r="E4878" s="247"/>
      <c r="F4878" s="247"/>
      <c r="G4878" s="247"/>
      <c r="H4878" s="247"/>
      <c r="I4878" s="247"/>
      <c r="J4878" s="247"/>
      <c r="K4878" s="247"/>
      <c r="L4878" s="247"/>
      <c r="M4878" s="247"/>
      <c r="N4878" s="247"/>
      <c r="O4878" s="247"/>
      <c r="P4878" s="247"/>
      <c r="Q4878" s="247"/>
      <c r="R4878" s="247"/>
      <c r="AZ4878" s="259"/>
      <c r="BA4878" s="259">
        <f>BA4877+$BD$753</f>
        <v>26.380799999998139</v>
      </c>
      <c r="BB4878" s="274">
        <f t="shared" si="869"/>
        <v>4.3053484531500354E-4</v>
      </c>
      <c r="BC4878" s="259">
        <f t="shared" si="870"/>
        <v>1.1353707206560319E-6</v>
      </c>
      <c r="BD4878" s="259">
        <f t="shared" si="867"/>
        <v>1.1353707206560319E-6</v>
      </c>
      <c r="BE4878" s="254" t="str">
        <f t="shared" si="868"/>
        <v/>
      </c>
    </row>
    <row r="4879" spans="1:57" ht="20.100000000000001" customHeight="1" x14ac:dyDescent="0.25">
      <c r="A4879" s="247"/>
      <c r="B4879" s="247"/>
      <c r="C4879" s="247"/>
      <c r="D4879" s="247"/>
      <c r="E4879" s="247"/>
      <c r="F4879" s="247"/>
      <c r="G4879" s="247"/>
      <c r="H4879" s="247"/>
      <c r="I4879" s="247"/>
      <c r="J4879" s="247"/>
      <c r="K4879" s="247"/>
      <c r="L4879" s="247"/>
      <c r="M4879" s="247"/>
      <c r="N4879" s="247"/>
      <c r="O4879" s="247"/>
      <c r="P4879" s="247"/>
      <c r="Q4879" s="247"/>
      <c r="R4879" s="247"/>
      <c r="AZ4879" s="259"/>
      <c r="BA4879" s="259">
        <f>BA4878+$BD$753</f>
        <v>26.387199999998138</v>
      </c>
      <c r="BB4879" s="274">
        <f t="shared" si="869"/>
        <v>4.293994745943475E-4</v>
      </c>
      <c r="BC4879" s="259">
        <f t="shared" si="870"/>
        <v>1.1324297871648302E-6</v>
      </c>
      <c r="BD4879" s="259">
        <f t="shared" si="867"/>
        <v>1.1324297871648302E-6</v>
      </c>
      <c r="BE4879" s="254" t="str">
        <f t="shared" si="868"/>
        <v/>
      </c>
    </row>
    <row r="4880" spans="1:57" ht="20.100000000000001" customHeight="1" x14ac:dyDescent="0.25">
      <c r="A4880" s="247"/>
      <c r="B4880" s="247"/>
      <c r="C4880" s="247"/>
      <c r="D4880" s="247"/>
      <c r="E4880" s="247"/>
      <c r="F4880" s="247"/>
      <c r="G4880" s="247"/>
      <c r="H4880" s="247"/>
      <c r="I4880" s="247"/>
      <c r="J4880" s="247"/>
      <c r="K4880" s="247"/>
      <c r="L4880" s="247"/>
      <c r="M4880" s="247"/>
      <c r="N4880" s="247"/>
      <c r="O4880" s="247"/>
      <c r="P4880" s="247"/>
      <c r="Q4880" s="247"/>
      <c r="R4880" s="247"/>
      <c r="AZ4880" s="259"/>
      <c r="BA4880" s="259">
        <f>BA4879+$BD$753</f>
        <v>26.393599999998138</v>
      </c>
      <c r="BB4880" s="274">
        <f t="shared" si="869"/>
        <v>4.2826704480718267E-4</v>
      </c>
      <c r="BC4880" s="259">
        <f t="shared" si="870"/>
        <v>1.1294963054590194E-6</v>
      </c>
      <c r="BD4880" s="259">
        <f t="shared" si="867"/>
        <v>1.1294963054590194E-6</v>
      </c>
      <c r="BE4880" s="254" t="str">
        <f t="shared" si="868"/>
        <v/>
      </c>
    </row>
    <row r="4881" spans="1:57" ht="20.100000000000001" customHeight="1" x14ac:dyDescent="0.25">
      <c r="A4881" s="247"/>
      <c r="B4881" s="247"/>
      <c r="C4881" s="247"/>
      <c r="D4881" s="247"/>
      <c r="E4881" s="247"/>
      <c r="F4881" s="247"/>
      <c r="G4881" s="247"/>
      <c r="H4881" s="247"/>
      <c r="I4881" s="247"/>
      <c r="J4881" s="247"/>
      <c r="K4881" s="247"/>
      <c r="L4881" s="247"/>
      <c r="M4881" s="247"/>
      <c r="N4881" s="247"/>
      <c r="O4881" s="247"/>
      <c r="P4881" s="247"/>
      <c r="Q4881" s="247"/>
      <c r="R4881" s="247"/>
      <c r="AZ4881" s="259"/>
      <c r="BA4881" s="259">
        <f>BA4880+$BD$753</f>
        <v>26.399999999998137</v>
      </c>
      <c r="BB4881" s="274">
        <f t="shared" si="869"/>
        <v>4.2713754850172365E-4</v>
      </c>
      <c r="BC4881" s="259">
        <f t="shared" si="870"/>
        <v>1.1265702571767685E-6</v>
      </c>
      <c r="BD4881" s="259">
        <f t="shared" si="867"/>
        <v>1.1265702571767685E-6</v>
      </c>
      <c r="BE4881" s="254" t="str">
        <f t="shared" si="868"/>
        <v/>
      </c>
    </row>
    <row r="4882" spans="1:57" ht="20.100000000000001" customHeight="1" x14ac:dyDescent="0.25">
      <c r="A4882" s="247"/>
      <c r="B4882" s="247"/>
      <c r="C4882" s="247"/>
      <c r="D4882" s="247"/>
      <c r="E4882" s="247"/>
      <c r="F4882" s="247"/>
      <c r="G4882" s="247"/>
      <c r="H4882" s="247"/>
      <c r="I4882" s="247"/>
      <c r="J4882" s="247"/>
      <c r="K4882" s="247"/>
      <c r="L4882" s="247"/>
      <c r="M4882" s="247"/>
      <c r="N4882" s="247"/>
      <c r="O4882" s="247"/>
      <c r="P4882" s="247"/>
      <c r="Q4882" s="247"/>
      <c r="R4882" s="247"/>
      <c r="AZ4882" s="259"/>
      <c r="BA4882" s="259">
        <f>BA4881+$BD$753</f>
        <v>26.406399999998136</v>
      </c>
      <c r="BB4882" s="274">
        <f t="shared" si="869"/>
        <v>4.2601097824454689E-4</v>
      </c>
      <c r="BC4882" s="259">
        <f t="shared" si="870"/>
        <v>1.1236516239985844E-6</v>
      </c>
      <c r="BD4882" s="259">
        <f t="shared" si="867"/>
        <v>1.1236516239985844E-6</v>
      </c>
      <c r="BE4882" s="254" t="str">
        <f t="shared" si="868"/>
        <v/>
      </c>
    </row>
    <row r="4883" spans="1:57" ht="20.100000000000001" customHeight="1" x14ac:dyDescent="0.25">
      <c r="A4883" s="247"/>
      <c r="B4883" s="247"/>
      <c r="C4883" s="247"/>
      <c r="D4883" s="247"/>
      <c r="E4883" s="247"/>
      <c r="F4883" s="247"/>
      <c r="G4883" s="247"/>
      <c r="H4883" s="247"/>
      <c r="I4883" s="247"/>
      <c r="J4883" s="247"/>
      <c r="K4883" s="247"/>
      <c r="L4883" s="247"/>
      <c r="M4883" s="247"/>
      <c r="N4883" s="247"/>
      <c r="O4883" s="247"/>
      <c r="P4883" s="247"/>
      <c r="Q4883" s="247"/>
      <c r="R4883" s="247"/>
      <c r="AZ4883" s="259"/>
      <c r="BA4883" s="259">
        <f>BA4882+$BD$753</f>
        <v>26.412799999998136</v>
      </c>
      <c r="BB4883" s="274">
        <f t="shared" si="869"/>
        <v>4.248873266205483E-4</v>
      </c>
      <c r="BC4883" s="259">
        <f t="shared" si="870"/>
        <v>1.1207403876513779E-6</v>
      </c>
      <c r="BD4883" s="259">
        <f t="shared" si="867"/>
        <v>1.1207403876513779E-6</v>
      </c>
      <c r="BE4883" s="254" t="str">
        <f t="shared" si="868"/>
        <v/>
      </c>
    </row>
    <row r="4884" spans="1:57" ht="20.100000000000001" customHeight="1" x14ac:dyDescent="0.25">
      <c r="A4884" s="247"/>
      <c r="B4884" s="247"/>
      <c r="C4884" s="247"/>
      <c r="D4884" s="247"/>
      <c r="E4884" s="247"/>
      <c r="F4884" s="247"/>
      <c r="G4884" s="247"/>
      <c r="H4884" s="247"/>
      <c r="I4884" s="247"/>
      <c r="J4884" s="247"/>
      <c r="K4884" s="247"/>
      <c r="L4884" s="247"/>
      <c r="M4884" s="247"/>
      <c r="N4884" s="247"/>
      <c r="O4884" s="247"/>
      <c r="P4884" s="247"/>
      <c r="Q4884" s="247"/>
      <c r="R4884" s="247"/>
      <c r="AZ4884" s="259"/>
      <c r="BA4884" s="259">
        <f>BA4883+$BD$753</f>
        <v>26.419199999998135</v>
      </c>
      <c r="BB4884" s="274">
        <f t="shared" si="869"/>
        <v>4.2376658623289692E-4</v>
      </c>
      <c r="BC4884" s="259">
        <f t="shared" si="870"/>
        <v>1.1178365299038015E-6</v>
      </c>
      <c r="BD4884" s="259">
        <f t="shared" si="867"/>
        <v>1.1178365299038015E-6</v>
      </c>
      <c r="BE4884" s="254" t="str">
        <f t="shared" si="868"/>
        <v/>
      </c>
    </row>
    <row r="4885" spans="1:57" ht="20.100000000000001" customHeight="1" x14ac:dyDescent="0.25">
      <c r="A4885" s="247"/>
      <c r="B4885" s="247"/>
      <c r="C4885" s="247"/>
      <c r="D4885" s="247"/>
      <c r="E4885" s="247"/>
      <c r="F4885" s="247"/>
      <c r="G4885" s="247"/>
      <c r="H4885" s="247"/>
      <c r="I4885" s="247"/>
      <c r="J4885" s="247"/>
      <c r="K4885" s="247"/>
      <c r="L4885" s="247"/>
      <c r="M4885" s="247"/>
      <c r="N4885" s="247"/>
      <c r="O4885" s="247"/>
      <c r="P4885" s="247"/>
      <c r="Q4885" s="247"/>
      <c r="R4885" s="247"/>
      <c r="AZ4885" s="259"/>
      <c r="BA4885" s="259">
        <f>BA4884+$BD$753</f>
        <v>26.425599999998134</v>
      </c>
      <c r="BB4885" s="274">
        <f t="shared" si="869"/>
        <v>4.2264874970299312E-4</v>
      </c>
      <c r="BC4885" s="259">
        <f t="shared" si="870"/>
        <v>1.114940032569448E-6</v>
      </c>
      <c r="BD4885" s="259">
        <f t="shared" si="867"/>
        <v>1.114940032569448E-6</v>
      </c>
      <c r="BE4885" s="254" t="str">
        <f t="shared" si="868"/>
        <v/>
      </c>
    </row>
    <row r="4886" spans="1:57" ht="20.100000000000001" customHeight="1" x14ac:dyDescent="0.25">
      <c r="A4886" s="247"/>
      <c r="B4886" s="247"/>
      <c r="C4886" s="247"/>
      <c r="D4886" s="247"/>
      <c r="E4886" s="247"/>
      <c r="F4886" s="247"/>
      <c r="G4886" s="247"/>
      <c r="H4886" s="247"/>
      <c r="I4886" s="247"/>
      <c r="J4886" s="247"/>
      <c r="K4886" s="247"/>
      <c r="L4886" s="247"/>
      <c r="M4886" s="247"/>
      <c r="N4886" s="247"/>
      <c r="O4886" s="247"/>
      <c r="P4886" s="247"/>
      <c r="Q4886" s="247"/>
      <c r="R4886" s="247"/>
      <c r="AZ4886" s="259"/>
      <c r="BA4886" s="259">
        <f>BA4885+$BD$753</f>
        <v>26.431999999998133</v>
      </c>
      <c r="BB4886" s="274">
        <f t="shared" si="869"/>
        <v>4.2153380967042367E-4</v>
      </c>
      <c r="BC4886" s="259">
        <f t="shared" si="870"/>
        <v>1.1120508775012668E-6</v>
      </c>
      <c r="BD4886" s="259">
        <f t="shared" si="867"/>
        <v>1.1120508775012668E-6</v>
      </c>
      <c r="BE4886" s="254" t="str">
        <f t="shared" si="868"/>
        <v/>
      </c>
    </row>
    <row r="4887" spans="1:57" ht="20.100000000000001" customHeight="1" x14ac:dyDescent="0.25">
      <c r="A4887" s="247"/>
      <c r="B4887" s="247"/>
      <c r="C4887" s="247"/>
      <c r="D4887" s="247"/>
      <c r="E4887" s="247"/>
      <c r="F4887" s="247"/>
      <c r="G4887" s="247"/>
      <c r="H4887" s="247"/>
      <c r="I4887" s="247"/>
      <c r="J4887" s="247"/>
      <c r="K4887" s="247"/>
      <c r="L4887" s="247"/>
      <c r="M4887" s="247"/>
      <c r="N4887" s="247"/>
      <c r="O4887" s="247"/>
      <c r="P4887" s="247"/>
      <c r="Q4887" s="247"/>
      <c r="R4887" s="247"/>
      <c r="AZ4887" s="259"/>
      <c r="BA4887" s="259">
        <f>BA4886+$BD$753</f>
        <v>26.438399999998133</v>
      </c>
      <c r="BB4887" s="274">
        <f t="shared" si="869"/>
        <v>4.2042175879292241E-4</v>
      </c>
      <c r="BC4887" s="259">
        <f t="shared" si="870"/>
        <v>1.1091690466002373E-6</v>
      </c>
      <c r="BD4887" s="259">
        <f t="shared" si="867"/>
        <v>1.1091690466002373E-6</v>
      </c>
      <c r="BE4887" s="254" t="str">
        <f t="shared" si="868"/>
        <v/>
      </c>
    </row>
    <row r="4888" spans="1:57" ht="20.100000000000001" customHeight="1" x14ac:dyDescent="0.25">
      <c r="A4888" s="247"/>
      <c r="B4888" s="247"/>
      <c r="C4888" s="247"/>
      <c r="D4888" s="247"/>
      <c r="E4888" s="247"/>
      <c r="F4888" s="247"/>
      <c r="G4888" s="247"/>
      <c r="H4888" s="247"/>
      <c r="I4888" s="247"/>
      <c r="J4888" s="247"/>
      <c r="K4888" s="247"/>
      <c r="L4888" s="247"/>
      <c r="M4888" s="247"/>
      <c r="N4888" s="247"/>
      <c r="O4888" s="247"/>
      <c r="P4888" s="247"/>
      <c r="Q4888" s="247"/>
      <c r="R4888" s="247"/>
      <c r="AZ4888" s="259"/>
      <c r="BA4888" s="259">
        <f>BA4887+$BD$753</f>
        <v>26.444799999998132</v>
      </c>
      <c r="BB4888" s="274">
        <f t="shared" si="869"/>
        <v>4.1931258974632217E-4</v>
      </c>
      <c r="BC4888" s="259">
        <f t="shared" si="870"/>
        <v>1.1062945218072917E-6</v>
      </c>
      <c r="BD4888" s="259">
        <f t="shared" si="867"/>
        <v>1.1062945218072917E-6</v>
      </c>
      <c r="BE4888" s="254" t="str">
        <f t="shared" si="868"/>
        <v/>
      </c>
    </row>
    <row r="4889" spans="1:57" ht="20.100000000000001" customHeight="1" x14ac:dyDescent="0.25">
      <c r="A4889" s="247"/>
      <c r="B4889" s="247"/>
      <c r="C4889" s="247"/>
      <c r="D4889" s="247"/>
      <c r="E4889" s="247"/>
      <c r="F4889" s="247"/>
      <c r="G4889" s="247"/>
      <c r="H4889" s="247"/>
      <c r="I4889" s="247"/>
      <c r="J4889" s="247"/>
      <c r="K4889" s="247"/>
      <c r="L4889" s="247"/>
      <c r="M4889" s="247"/>
      <c r="N4889" s="247"/>
      <c r="O4889" s="247"/>
      <c r="P4889" s="247"/>
      <c r="Q4889" s="247"/>
      <c r="R4889" s="247"/>
      <c r="AZ4889" s="259"/>
      <c r="BA4889" s="259">
        <f>BA4888+$BD$753</f>
        <v>26.451199999998131</v>
      </c>
      <c r="BB4889" s="274">
        <f t="shared" si="869"/>
        <v>4.1820629522451488E-4</v>
      </c>
      <c r="BC4889" s="259">
        <f t="shared" si="870"/>
        <v>1.1034272851061884E-6</v>
      </c>
      <c r="BD4889" s="259">
        <f t="shared" si="867"/>
        <v>1.1034272851061884E-6</v>
      </c>
      <c r="BE4889" s="254" t="str">
        <f t="shared" si="868"/>
        <v/>
      </c>
    </row>
    <row r="4890" spans="1:57" ht="20.100000000000001" customHeight="1" x14ac:dyDescent="0.25">
      <c r="A4890" s="247"/>
      <c r="B4890" s="247"/>
      <c r="C4890" s="247"/>
      <c r="D4890" s="247"/>
      <c r="E4890" s="247"/>
      <c r="F4890" s="247"/>
      <c r="G4890" s="247"/>
      <c r="H4890" s="247"/>
      <c r="I4890" s="247"/>
      <c r="J4890" s="247"/>
      <c r="K4890" s="247"/>
      <c r="L4890" s="247"/>
      <c r="M4890" s="247"/>
      <c r="N4890" s="247"/>
      <c r="O4890" s="247"/>
      <c r="P4890" s="247"/>
      <c r="Q4890" s="247"/>
      <c r="R4890" s="247"/>
      <c r="AZ4890" s="259"/>
      <c r="BA4890" s="259">
        <f>BA4889+$BD$753</f>
        <v>26.457599999998131</v>
      </c>
      <c r="BB4890" s="274">
        <f t="shared" si="869"/>
        <v>4.1710286793940869E-4</v>
      </c>
      <c r="BC4890" s="259">
        <f t="shared" si="870"/>
        <v>1.1005673185258426E-6</v>
      </c>
      <c r="BD4890" s="259">
        <f t="shared" si="867"/>
        <v>1.1005673185258426E-6</v>
      </c>
      <c r="BE4890" s="254" t="str">
        <f t="shared" si="868"/>
        <v/>
      </c>
    </row>
    <row r="4891" spans="1:57" ht="20.100000000000001" customHeight="1" x14ac:dyDescent="0.25">
      <c r="A4891" s="247"/>
      <c r="B4891" s="247"/>
      <c r="C4891" s="247"/>
      <c r="D4891" s="247"/>
      <c r="E4891" s="247"/>
      <c r="F4891" s="247"/>
      <c r="G4891" s="247"/>
      <c r="H4891" s="247"/>
      <c r="I4891" s="247"/>
      <c r="J4891" s="247"/>
      <c r="K4891" s="247"/>
      <c r="L4891" s="247"/>
      <c r="M4891" s="247"/>
      <c r="N4891" s="247"/>
      <c r="O4891" s="247"/>
      <c r="P4891" s="247"/>
      <c r="Q4891" s="247"/>
      <c r="R4891" s="247"/>
      <c r="AZ4891" s="259"/>
      <c r="BA4891" s="259">
        <f>BA4890+$BD$753</f>
        <v>26.46399999999813</v>
      </c>
      <c r="BB4891" s="274">
        <f t="shared" si="869"/>
        <v>4.1600230062088285E-4</v>
      </c>
      <c r="BC4891" s="259">
        <f t="shared" si="870"/>
        <v>1.0977146041347974E-6</v>
      </c>
      <c r="BD4891" s="259">
        <f t="shared" si="867"/>
        <v>1.0977146041347974E-6</v>
      </c>
      <c r="BE4891" s="254" t="str">
        <f t="shared" si="868"/>
        <v/>
      </c>
    </row>
    <row r="4892" spans="1:57" ht="20.100000000000001" customHeight="1" x14ac:dyDescent="0.25">
      <c r="A4892" s="247"/>
      <c r="B4892" s="247"/>
      <c r="C4892" s="247"/>
      <c r="D4892" s="247"/>
      <c r="E4892" s="247"/>
      <c r="F4892" s="247"/>
      <c r="G4892" s="247"/>
      <c r="H4892" s="247"/>
      <c r="I4892" s="247"/>
      <c r="J4892" s="247"/>
      <c r="K4892" s="247"/>
      <c r="L4892" s="247"/>
      <c r="M4892" s="247"/>
      <c r="N4892" s="247"/>
      <c r="O4892" s="247"/>
      <c r="P4892" s="247"/>
      <c r="Q4892" s="247"/>
      <c r="R4892" s="247"/>
      <c r="AZ4892" s="259"/>
      <c r="BA4892" s="259">
        <f>BA4891+$BD$753</f>
        <v>26.470399999998129</v>
      </c>
      <c r="BB4892" s="274">
        <f t="shared" si="869"/>
        <v>4.1490458601674805E-4</v>
      </c>
      <c r="BC4892" s="259">
        <f t="shared" si="870"/>
        <v>1.0948691240476199E-6</v>
      </c>
      <c r="BD4892" s="259">
        <f t="shared" si="867"/>
        <v>1.0948691240476199E-6</v>
      </c>
      <c r="BE4892" s="254" t="str">
        <f t="shared" si="868"/>
        <v/>
      </c>
    </row>
    <row r="4893" spans="1:57" ht="20.100000000000001" customHeight="1" x14ac:dyDescent="0.25">
      <c r="A4893" s="247"/>
      <c r="B4893" s="247"/>
      <c r="C4893" s="247"/>
      <c r="D4893" s="247"/>
      <c r="E4893" s="247"/>
      <c r="F4893" s="247"/>
      <c r="G4893" s="247"/>
      <c r="H4893" s="247"/>
      <c r="I4893" s="247"/>
      <c r="J4893" s="247"/>
      <c r="K4893" s="247"/>
      <c r="L4893" s="247"/>
      <c r="M4893" s="247"/>
      <c r="N4893" s="247"/>
      <c r="O4893" s="247"/>
      <c r="P4893" s="247"/>
      <c r="Q4893" s="247"/>
      <c r="R4893" s="247"/>
      <c r="AZ4893" s="259"/>
      <c r="BA4893" s="259">
        <f>BA4892+$BD$753</f>
        <v>26.476799999998128</v>
      </c>
      <c r="BB4893" s="274">
        <f t="shared" si="869"/>
        <v>4.1380971689270043E-4</v>
      </c>
      <c r="BC4893" s="259">
        <f t="shared" si="870"/>
        <v>1.092030860418505E-6</v>
      </c>
      <c r="BD4893" s="259">
        <f t="shared" si="867"/>
        <v>1.092030860418505E-6</v>
      </c>
      <c r="BE4893" s="254" t="str">
        <f t="shared" si="868"/>
        <v/>
      </c>
    </row>
    <row r="4894" spans="1:57" ht="20.100000000000001" customHeight="1" x14ac:dyDescent="0.25">
      <c r="A4894" s="247"/>
      <c r="B4894" s="247"/>
      <c r="C4894" s="247"/>
      <c r="D4894" s="247"/>
      <c r="E4894" s="247"/>
      <c r="F4894" s="247"/>
      <c r="G4894" s="247"/>
      <c r="H4894" s="247"/>
      <c r="I4894" s="247"/>
      <c r="J4894" s="247"/>
      <c r="K4894" s="247"/>
      <c r="L4894" s="247"/>
      <c r="M4894" s="247"/>
      <c r="N4894" s="247"/>
      <c r="O4894" s="247"/>
      <c r="P4894" s="247"/>
      <c r="Q4894" s="247"/>
      <c r="R4894" s="247"/>
      <c r="AZ4894" s="259"/>
      <c r="BA4894" s="259">
        <f>BA4893+$BD$753</f>
        <v>26.483199999998128</v>
      </c>
      <c r="BB4894" s="274">
        <f t="shared" si="869"/>
        <v>4.1271768603228193E-4</v>
      </c>
      <c r="BC4894" s="259">
        <f t="shared" si="870"/>
        <v>1.0891997954445279E-6</v>
      </c>
      <c r="BD4894" s="259">
        <f t="shared" si="867"/>
        <v>1.0891997954445279E-6</v>
      </c>
      <c r="BE4894" s="254" t="str">
        <f t="shared" si="868"/>
        <v/>
      </c>
    </row>
    <row r="4895" spans="1:57" ht="20.100000000000001" customHeight="1" x14ac:dyDescent="0.25">
      <c r="A4895" s="247"/>
      <c r="B4895" s="247"/>
      <c r="C4895" s="247"/>
      <c r="D4895" s="247"/>
      <c r="E4895" s="247"/>
      <c r="F4895" s="247"/>
      <c r="G4895" s="247"/>
      <c r="H4895" s="247"/>
      <c r="I4895" s="247"/>
      <c r="J4895" s="247"/>
      <c r="K4895" s="247"/>
      <c r="L4895" s="247"/>
      <c r="M4895" s="247"/>
      <c r="N4895" s="247"/>
      <c r="O4895" s="247"/>
      <c r="P4895" s="247"/>
      <c r="Q4895" s="247"/>
      <c r="R4895" s="247"/>
      <c r="AZ4895" s="259"/>
      <c r="BA4895" s="259">
        <f>BA4894+$BD$753</f>
        <v>26.489599999998127</v>
      </c>
      <c r="BB4895" s="274">
        <f t="shared" si="869"/>
        <v>4.116284862368374E-4</v>
      </c>
      <c r="BC4895" s="259">
        <f t="shared" si="870"/>
        <v>1.0863759113681373E-6</v>
      </c>
      <c r="BD4895" s="259">
        <f t="shared" si="867"/>
        <v>1.0863759113681373E-6</v>
      </c>
      <c r="BE4895" s="254" t="str">
        <f t="shared" si="868"/>
        <v/>
      </c>
    </row>
    <row r="4896" spans="1:57" ht="20.100000000000001" customHeight="1" x14ac:dyDescent="0.25">
      <c r="A4896" s="247"/>
      <c r="B4896" s="247"/>
      <c r="C4896" s="247"/>
      <c r="D4896" s="247"/>
      <c r="E4896" s="247"/>
      <c r="F4896" s="247"/>
      <c r="G4896" s="247"/>
      <c r="H4896" s="247"/>
      <c r="I4896" s="247"/>
      <c r="J4896" s="247"/>
      <c r="K4896" s="247"/>
      <c r="L4896" s="247"/>
      <c r="M4896" s="247"/>
      <c r="N4896" s="247"/>
      <c r="O4896" s="247"/>
      <c r="P4896" s="247"/>
      <c r="Q4896" s="247"/>
      <c r="R4896" s="247"/>
      <c r="AZ4896" s="259"/>
      <c r="BA4896" s="259">
        <f>BA4895+$BD$753</f>
        <v>26.495999999998126</v>
      </c>
      <c r="BB4896" s="274">
        <f t="shared" si="869"/>
        <v>4.1054211032546926E-4</v>
      </c>
      <c r="BC4896" s="259">
        <f t="shared" si="870"/>
        <v>1.0835591904700547E-6</v>
      </c>
      <c r="BD4896" s="259">
        <f t="shared" si="867"/>
        <v>1.0835591904700547E-6</v>
      </c>
      <c r="BE4896" s="254" t="str">
        <f t="shared" si="868"/>
        <v/>
      </c>
    </row>
    <row r="4897" spans="1:57" ht="20.100000000000001" customHeight="1" x14ac:dyDescent="0.25">
      <c r="A4897" s="247"/>
      <c r="B4897" s="247"/>
      <c r="C4897" s="247"/>
      <c r="D4897" s="247"/>
      <c r="E4897" s="247"/>
      <c r="F4897" s="247"/>
      <c r="G4897" s="247"/>
      <c r="H4897" s="247"/>
      <c r="I4897" s="247"/>
      <c r="J4897" s="247"/>
      <c r="K4897" s="247"/>
      <c r="L4897" s="247"/>
      <c r="M4897" s="247"/>
      <c r="N4897" s="247"/>
      <c r="O4897" s="247"/>
      <c r="P4897" s="247"/>
      <c r="Q4897" s="247"/>
      <c r="R4897" s="247"/>
      <c r="AZ4897" s="259"/>
      <c r="BA4897" s="259">
        <f>BA4896+$BD$753</f>
        <v>26.502399999998126</v>
      </c>
      <c r="BB4897" s="274">
        <f t="shared" si="869"/>
        <v>4.0945855113499921E-4</v>
      </c>
      <c r="BC4897" s="259">
        <f t="shared" si="870"/>
        <v>1.0807496150737187E-6</v>
      </c>
      <c r="BD4897" s="259">
        <f t="shared" si="867"/>
        <v>1.0807496150737187E-6</v>
      </c>
      <c r="BE4897" s="254" t="str">
        <f t="shared" si="868"/>
        <v/>
      </c>
    </row>
    <row r="4898" spans="1:57" ht="20.100000000000001" customHeight="1" x14ac:dyDescent="0.25">
      <c r="A4898" s="247"/>
      <c r="B4898" s="247"/>
      <c r="C4898" s="247"/>
      <c r="D4898" s="247"/>
      <c r="E4898" s="247"/>
      <c r="F4898" s="247"/>
      <c r="G4898" s="247"/>
      <c r="H4898" s="247"/>
      <c r="I4898" s="247"/>
      <c r="J4898" s="247"/>
      <c r="K4898" s="247"/>
      <c r="L4898" s="247"/>
      <c r="M4898" s="247"/>
      <c r="N4898" s="247"/>
      <c r="O4898" s="247"/>
      <c r="P4898" s="247"/>
      <c r="Q4898" s="247"/>
      <c r="R4898" s="247"/>
      <c r="AZ4898" s="259"/>
      <c r="BA4898" s="259">
        <f>BA4897+$BD$753</f>
        <v>26.508799999998125</v>
      </c>
      <c r="BB4898" s="274">
        <f t="shared" si="869"/>
        <v>4.0837780151992549E-4</v>
      </c>
      <c r="BC4898" s="259">
        <f t="shared" si="870"/>
        <v>1.0779471675486469E-6</v>
      </c>
      <c r="BD4898" s="259">
        <f t="shared" si="867"/>
        <v>1.0779471675486469E-6</v>
      </c>
      <c r="BE4898" s="254" t="str">
        <f t="shared" si="868"/>
        <v/>
      </c>
    </row>
    <row r="4899" spans="1:57" ht="20.100000000000001" customHeight="1" x14ac:dyDescent="0.25">
      <c r="A4899" s="247"/>
      <c r="B4899" s="247"/>
      <c r="C4899" s="247"/>
      <c r="D4899" s="247"/>
      <c r="E4899" s="247"/>
      <c r="F4899" s="247"/>
      <c r="G4899" s="247"/>
      <c r="H4899" s="247"/>
      <c r="I4899" s="247"/>
      <c r="J4899" s="247"/>
      <c r="K4899" s="247"/>
      <c r="L4899" s="247"/>
      <c r="M4899" s="247"/>
      <c r="N4899" s="247"/>
      <c r="O4899" s="247"/>
      <c r="P4899" s="247"/>
      <c r="Q4899" s="247"/>
      <c r="R4899" s="247"/>
      <c r="AZ4899" s="259"/>
      <c r="BA4899" s="259">
        <f>BA4898+$BD$753</f>
        <v>26.515199999998124</v>
      </c>
      <c r="BB4899" s="274">
        <f t="shared" si="869"/>
        <v>4.0729985435237684E-4</v>
      </c>
      <c r="BC4899" s="259">
        <f t="shared" si="870"/>
        <v>1.0751518303016533E-6</v>
      </c>
      <c r="BD4899" s="259">
        <f t="shared" si="867"/>
        <v>1.0751518303016533E-6</v>
      </c>
      <c r="BE4899" s="254" t="str">
        <f t="shared" si="868"/>
        <v/>
      </c>
    </row>
    <row r="4900" spans="1:57" ht="20.100000000000001" customHeight="1" x14ac:dyDescent="0.25">
      <c r="A4900" s="247"/>
      <c r="B4900" s="247"/>
      <c r="C4900" s="247"/>
      <c r="D4900" s="247"/>
      <c r="E4900" s="247"/>
      <c r="F4900" s="247"/>
      <c r="G4900" s="247"/>
      <c r="H4900" s="247"/>
      <c r="I4900" s="247"/>
      <c r="J4900" s="247"/>
      <c r="K4900" s="247"/>
      <c r="L4900" s="247"/>
      <c r="M4900" s="247"/>
      <c r="N4900" s="247"/>
      <c r="O4900" s="247"/>
      <c r="P4900" s="247"/>
      <c r="Q4900" s="247"/>
      <c r="R4900" s="247"/>
      <c r="AZ4900" s="259"/>
      <c r="BA4900" s="259">
        <f>BA4899+$BD$753</f>
        <v>26.521599999998124</v>
      </c>
      <c r="BB4900" s="274">
        <f t="shared" si="869"/>
        <v>4.0622470252207519E-4</v>
      </c>
      <c r="BC4900" s="259">
        <f t="shared" si="870"/>
        <v>1.0723635857819982E-6</v>
      </c>
      <c r="BD4900" s="259">
        <f t="shared" si="867"/>
        <v>1.0723635857819982E-6</v>
      </c>
      <c r="BE4900" s="254" t="str">
        <f t="shared" si="868"/>
        <v/>
      </c>
    </row>
    <row r="4901" spans="1:57" ht="20.100000000000001" customHeight="1" x14ac:dyDescent="0.25">
      <c r="A4901" s="247"/>
      <c r="B4901" s="247"/>
      <c r="C4901" s="247"/>
      <c r="D4901" s="247"/>
      <c r="E4901" s="247"/>
      <c r="F4901" s="247"/>
      <c r="G4901" s="247"/>
      <c r="H4901" s="247"/>
      <c r="I4901" s="247"/>
      <c r="J4901" s="247"/>
      <c r="K4901" s="247"/>
      <c r="L4901" s="247"/>
      <c r="M4901" s="247"/>
      <c r="N4901" s="247"/>
      <c r="O4901" s="247"/>
      <c r="P4901" s="247"/>
      <c r="Q4901" s="247"/>
      <c r="R4901" s="247"/>
      <c r="AZ4901" s="259"/>
      <c r="BA4901" s="259">
        <f>BA4900+$BD$753</f>
        <v>26.527999999998123</v>
      </c>
      <c r="BB4901" s="274">
        <f t="shared" si="869"/>
        <v>4.0515233893629319E-4</v>
      </c>
      <c r="BC4901" s="259">
        <f t="shared" si="870"/>
        <v>1.0695824164842619E-6</v>
      </c>
      <c r="BD4901" s="259">
        <f t="shared" si="867"/>
        <v>1.0695824164842619E-6</v>
      </c>
      <c r="BE4901" s="254" t="str">
        <f t="shared" si="868"/>
        <v/>
      </c>
    </row>
    <row r="4902" spans="1:57" ht="20.100000000000001" customHeight="1" x14ac:dyDescent="0.25">
      <c r="A4902" s="247"/>
      <c r="B4902" s="247"/>
      <c r="C4902" s="247"/>
      <c r="D4902" s="247"/>
      <c r="E4902" s="247"/>
      <c r="F4902" s="247"/>
      <c r="G4902" s="247"/>
      <c r="H4902" s="247"/>
      <c r="I4902" s="247"/>
      <c r="J4902" s="247"/>
      <c r="K4902" s="247"/>
      <c r="L4902" s="247"/>
      <c r="M4902" s="247"/>
      <c r="N4902" s="247"/>
      <c r="O4902" s="247"/>
      <c r="P4902" s="247"/>
      <c r="Q4902" s="247"/>
      <c r="R4902" s="247"/>
      <c r="AZ4902" s="259"/>
      <c r="BA4902" s="259">
        <f>BA4901+$BD$753</f>
        <v>26.534399999998122</v>
      </c>
      <c r="BB4902" s="274">
        <f t="shared" si="869"/>
        <v>4.0408275651980893E-4</v>
      </c>
      <c r="BC4902" s="259">
        <f t="shared" si="870"/>
        <v>1.0668083049412426E-6</v>
      </c>
      <c r="BD4902" s="259">
        <f t="shared" si="867"/>
        <v>1.0668083049412426E-6</v>
      </c>
      <c r="BE4902" s="254" t="str">
        <f t="shared" si="868"/>
        <v/>
      </c>
    </row>
    <row r="4903" spans="1:57" ht="20.100000000000001" customHeight="1" x14ac:dyDescent="0.25">
      <c r="A4903" s="247"/>
      <c r="B4903" s="247"/>
      <c r="C4903" s="247"/>
      <c r="D4903" s="247"/>
      <c r="E4903" s="247"/>
      <c r="F4903" s="247"/>
      <c r="G4903" s="247"/>
      <c r="H4903" s="247"/>
      <c r="I4903" s="247"/>
      <c r="J4903" s="247"/>
      <c r="K4903" s="247"/>
      <c r="L4903" s="247"/>
      <c r="M4903" s="247"/>
      <c r="N4903" s="247"/>
      <c r="O4903" s="247"/>
      <c r="P4903" s="247"/>
      <c r="Q4903" s="247"/>
      <c r="R4903" s="247"/>
      <c r="AZ4903" s="259"/>
      <c r="BA4903" s="259">
        <f>BA4902+$BD$753</f>
        <v>26.540799999998121</v>
      </c>
      <c r="BB4903" s="274">
        <f t="shared" si="869"/>
        <v>4.0301594821486768E-4</v>
      </c>
      <c r="BC4903" s="259">
        <f t="shared" si="870"/>
        <v>1.064041233728131E-6</v>
      </c>
      <c r="BD4903" s="259">
        <f t="shared" si="867"/>
        <v>1.064041233728131E-6</v>
      </c>
      <c r="BE4903" s="254" t="str">
        <f t="shared" si="868"/>
        <v/>
      </c>
    </row>
    <row r="4904" spans="1:57" ht="20.100000000000001" customHeight="1" x14ac:dyDescent="0.25">
      <c r="A4904" s="247"/>
      <c r="B4904" s="247"/>
      <c r="C4904" s="247"/>
      <c r="D4904" s="247"/>
      <c r="E4904" s="247"/>
      <c r="F4904" s="247"/>
      <c r="G4904" s="247"/>
      <c r="H4904" s="247"/>
      <c r="I4904" s="247"/>
      <c r="J4904" s="247"/>
      <c r="K4904" s="247"/>
      <c r="L4904" s="247"/>
      <c r="M4904" s="247"/>
      <c r="N4904" s="247"/>
      <c r="O4904" s="247"/>
      <c r="P4904" s="247"/>
      <c r="Q4904" s="247"/>
      <c r="R4904" s="247"/>
      <c r="AZ4904" s="259"/>
      <c r="BA4904" s="259">
        <f>BA4903+$BD$753</f>
        <v>26.547199999998121</v>
      </c>
      <c r="BB4904" s="274">
        <f t="shared" si="869"/>
        <v>4.0195190698113955E-4</v>
      </c>
      <c r="BC4904" s="259">
        <f t="shared" si="870"/>
        <v>1.0612811854622929E-6</v>
      </c>
      <c r="BD4904" s="259">
        <f t="shared" si="867"/>
        <v>1.0612811854622929E-6</v>
      </c>
      <c r="BE4904" s="254" t="str">
        <f t="shared" si="868"/>
        <v/>
      </c>
    </row>
    <row r="4905" spans="1:57" ht="20.100000000000001" customHeight="1" x14ac:dyDescent="0.25">
      <c r="A4905" s="247"/>
      <c r="B4905" s="247"/>
      <c r="C4905" s="247"/>
      <c r="D4905" s="247"/>
      <c r="E4905" s="247"/>
      <c r="F4905" s="247"/>
      <c r="G4905" s="247"/>
      <c r="H4905" s="247"/>
      <c r="I4905" s="247"/>
      <c r="J4905" s="247"/>
      <c r="K4905" s="247"/>
      <c r="L4905" s="247"/>
      <c r="M4905" s="247"/>
      <c r="N4905" s="247"/>
      <c r="O4905" s="247"/>
      <c r="P4905" s="247"/>
      <c r="Q4905" s="247"/>
      <c r="R4905" s="247"/>
      <c r="AZ4905" s="259"/>
      <c r="BA4905" s="259">
        <f>BA4904+$BD$753</f>
        <v>26.55359999999812</v>
      </c>
      <c r="BB4905" s="274">
        <f t="shared" si="869"/>
        <v>4.0089062579567726E-4</v>
      </c>
      <c r="BC4905" s="259">
        <f t="shared" si="870"/>
        <v>1.0585281428014269E-6</v>
      </c>
      <c r="BD4905" s="259">
        <f t="shared" si="867"/>
        <v>1.0585281428014269E-6</v>
      </c>
      <c r="BE4905" s="254" t="str">
        <f t="shared" si="868"/>
        <v/>
      </c>
    </row>
    <row r="4906" spans="1:57" ht="20.100000000000001" customHeight="1" x14ac:dyDescent="0.25">
      <c r="A4906" s="247"/>
      <c r="B4906" s="247"/>
      <c r="C4906" s="247"/>
      <c r="D4906" s="247"/>
      <c r="E4906" s="247"/>
      <c r="F4906" s="247"/>
      <c r="G4906" s="247"/>
      <c r="H4906" s="247"/>
      <c r="I4906" s="247"/>
      <c r="J4906" s="247"/>
      <c r="K4906" s="247"/>
      <c r="L4906" s="247"/>
      <c r="M4906" s="247"/>
      <c r="N4906" s="247"/>
      <c r="O4906" s="247"/>
      <c r="P4906" s="247"/>
      <c r="Q4906" s="247"/>
      <c r="R4906" s="247"/>
      <c r="AZ4906" s="259"/>
      <c r="BA4906" s="259">
        <f>BA4905+$BD$753</f>
        <v>26.559999999998119</v>
      </c>
      <c r="BB4906" s="274">
        <f t="shared" si="869"/>
        <v>3.9983209765287583E-4</v>
      </c>
      <c r="BC4906" s="259">
        <f t="shared" si="870"/>
        <v>1.0557820884460572E-6</v>
      </c>
      <c r="BD4906" s="259">
        <f t="shared" si="867"/>
        <v>1.0557820884460572E-6</v>
      </c>
      <c r="BE4906" s="254" t="str">
        <f t="shared" si="868"/>
        <v/>
      </c>
    </row>
    <row r="4907" spans="1:57" ht="20.100000000000001" customHeight="1" x14ac:dyDescent="0.25">
      <c r="A4907" s="247"/>
      <c r="B4907" s="247"/>
      <c r="C4907" s="247"/>
      <c r="D4907" s="247"/>
      <c r="E4907" s="247"/>
      <c r="F4907" s="247"/>
      <c r="G4907" s="247"/>
      <c r="H4907" s="247"/>
      <c r="I4907" s="247"/>
      <c r="J4907" s="247"/>
      <c r="K4907" s="247"/>
      <c r="L4907" s="247"/>
      <c r="M4907" s="247"/>
      <c r="N4907" s="247"/>
      <c r="O4907" s="247"/>
      <c r="P4907" s="247"/>
      <c r="Q4907" s="247"/>
      <c r="R4907" s="247"/>
      <c r="AZ4907" s="259"/>
      <c r="BA4907" s="259">
        <f>BA4906+$BD$753</f>
        <v>26.566399999998119</v>
      </c>
      <c r="BB4907" s="274">
        <f t="shared" si="869"/>
        <v>3.9877631556442978E-4</v>
      </c>
      <c r="BC4907" s="259">
        <f t="shared" si="870"/>
        <v>1.0530430051363358E-6</v>
      </c>
      <c r="BD4907" s="259">
        <f t="shared" si="867"/>
        <v>1.0530430051363358E-6</v>
      </c>
      <c r="BE4907" s="254" t="str">
        <f t="shared" si="868"/>
        <v/>
      </c>
    </row>
    <row r="4908" spans="1:57" ht="20.100000000000001" customHeight="1" x14ac:dyDescent="0.25">
      <c r="A4908" s="247"/>
      <c r="B4908" s="247"/>
      <c r="C4908" s="247"/>
      <c r="D4908" s="247"/>
      <c r="E4908" s="247"/>
      <c r="F4908" s="247"/>
      <c r="G4908" s="247"/>
      <c r="H4908" s="247"/>
      <c r="I4908" s="247"/>
      <c r="J4908" s="247"/>
      <c r="K4908" s="247"/>
      <c r="L4908" s="247"/>
      <c r="M4908" s="247"/>
      <c r="N4908" s="247"/>
      <c r="O4908" s="247"/>
      <c r="P4908" s="247"/>
      <c r="Q4908" s="247"/>
      <c r="R4908" s="247"/>
      <c r="AZ4908" s="259"/>
      <c r="BA4908" s="259">
        <f>BA4907+$BD$753</f>
        <v>26.572799999998118</v>
      </c>
      <c r="BB4908" s="274">
        <f t="shared" si="869"/>
        <v>3.9772327255929344E-4</v>
      </c>
      <c r="BC4908" s="259">
        <f t="shared" si="870"/>
        <v>1.0503108756553491E-6</v>
      </c>
      <c r="BD4908" s="259">
        <f t="shared" si="867"/>
        <v>1.0503108756553491E-6</v>
      </c>
      <c r="BE4908" s="254" t="str">
        <f t="shared" si="868"/>
        <v/>
      </c>
    </row>
    <row r="4909" spans="1:57" ht="20.100000000000001" customHeight="1" x14ac:dyDescent="0.25">
      <c r="A4909" s="247"/>
      <c r="B4909" s="247"/>
      <c r="C4909" s="247"/>
      <c r="D4909" s="247"/>
      <c r="E4909" s="247"/>
      <c r="F4909" s="247"/>
      <c r="G4909" s="247"/>
      <c r="H4909" s="247"/>
      <c r="I4909" s="247"/>
      <c r="J4909" s="247"/>
      <c r="K4909" s="247"/>
      <c r="L4909" s="247"/>
      <c r="M4909" s="247"/>
      <c r="N4909" s="247"/>
      <c r="O4909" s="247"/>
      <c r="P4909" s="247"/>
      <c r="Q4909" s="247"/>
      <c r="R4909" s="247"/>
      <c r="AZ4909" s="259"/>
      <c r="BA4909" s="259">
        <f>BA4908+$BD$753</f>
        <v>26.579199999998117</v>
      </c>
      <c r="BB4909" s="274">
        <f t="shared" si="869"/>
        <v>3.9667296168363809E-4</v>
      </c>
      <c r="BC4909" s="259">
        <f t="shared" si="870"/>
        <v>1.047585682824564E-6</v>
      </c>
      <c r="BD4909" s="259">
        <f t="shared" si="867"/>
        <v>1.047585682824564E-6</v>
      </c>
      <c r="BE4909" s="254" t="str">
        <f t="shared" si="868"/>
        <v/>
      </c>
    </row>
    <row r="4910" spans="1:57" ht="20.100000000000001" customHeight="1" x14ac:dyDescent="0.25">
      <c r="A4910" s="247"/>
      <c r="B4910" s="247"/>
      <c r="C4910" s="247"/>
      <c r="D4910" s="247"/>
      <c r="E4910" s="247"/>
      <c r="F4910" s="247"/>
      <c r="G4910" s="247"/>
      <c r="H4910" s="247"/>
      <c r="I4910" s="247"/>
      <c r="J4910" s="247"/>
      <c r="K4910" s="247"/>
      <c r="L4910" s="247"/>
      <c r="M4910" s="247"/>
      <c r="N4910" s="247"/>
      <c r="O4910" s="247"/>
      <c r="P4910" s="247"/>
      <c r="Q4910" s="247"/>
      <c r="R4910" s="247"/>
      <c r="AZ4910" s="259"/>
      <c r="BA4910" s="259">
        <f>BA4909+$BD$753</f>
        <v>26.585599999998117</v>
      </c>
      <c r="BB4910" s="274">
        <f t="shared" si="869"/>
        <v>3.9562537600081353E-4</v>
      </c>
      <c r="BC4910" s="259">
        <f t="shared" si="870"/>
        <v>1.044867409508328E-6</v>
      </c>
      <c r="BD4910" s="259">
        <f t="shared" si="867"/>
        <v>1.044867409508328E-6</v>
      </c>
      <c r="BE4910" s="254" t="str">
        <f t="shared" si="868"/>
        <v/>
      </c>
    </row>
    <row r="4911" spans="1:57" ht="20.100000000000001" customHeight="1" x14ac:dyDescent="0.25">
      <c r="A4911" s="247"/>
      <c r="B4911" s="247"/>
      <c r="C4911" s="247"/>
      <c r="D4911" s="247"/>
      <c r="E4911" s="247"/>
      <c r="F4911" s="247"/>
      <c r="G4911" s="247"/>
      <c r="H4911" s="247"/>
      <c r="I4911" s="247"/>
      <c r="J4911" s="247"/>
      <c r="K4911" s="247"/>
      <c r="L4911" s="247"/>
      <c r="M4911" s="247"/>
      <c r="N4911" s="247"/>
      <c r="O4911" s="247"/>
      <c r="P4911" s="247"/>
      <c r="Q4911" s="247"/>
      <c r="R4911" s="247"/>
      <c r="AZ4911" s="259"/>
      <c r="BA4911" s="259">
        <f>BA4910+$BD$753</f>
        <v>26.591999999998116</v>
      </c>
      <c r="BB4911" s="274">
        <f t="shared" si="869"/>
        <v>3.945805085913052E-4</v>
      </c>
      <c r="BC4911" s="259">
        <f t="shared" si="870"/>
        <v>1.0421560386122963E-6</v>
      </c>
      <c r="BD4911" s="259">
        <f t="shared" si="867"/>
        <v>1.0421560386122963E-6</v>
      </c>
      <c r="BE4911" s="254" t="str">
        <f t="shared" si="868"/>
        <v/>
      </c>
    </row>
    <row r="4912" spans="1:57" ht="20.100000000000001" customHeight="1" x14ac:dyDescent="0.25">
      <c r="A4912" s="247"/>
      <c r="B4912" s="247"/>
      <c r="C4912" s="247"/>
      <c r="D4912" s="247"/>
      <c r="E4912" s="247"/>
      <c r="F4912" s="247"/>
      <c r="G4912" s="247"/>
      <c r="H4912" s="247"/>
      <c r="I4912" s="247"/>
      <c r="J4912" s="247"/>
      <c r="K4912" s="247"/>
      <c r="L4912" s="247"/>
      <c r="M4912" s="247"/>
      <c r="N4912" s="247"/>
      <c r="O4912" s="247"/>
      <c r="P4912" s="247"/>
      <c r="Q4912" s="247"/>
      <c r="R4912" s="247"/>
      <c r="AZ4912" s="259"/>
      <c r="BA4912" s="259">
        <f>BA4911+$BD$753</f>
        <v>26.598399999998115</v>
      </c>
      <c r="BB4912" s="274">
        <f t="shared" si="869"/>
        <v>3.935383525526929E-4</v>
      </c>
      <c r="BC4912" s="259">
        <f t="shared" si="870"/>
        <v>1.0394515530814268E-6</v>
      </c>
      <c r="BD4912" s="259">
        <f t="shared" si="867"/>
        <v>1.0394515530814268E-6</v>
      </c>
      <c r="BE4912" s="254" t="str">
        <f t="shared" si="868"/>
        <v/>
      </c>
    </row>
    <row r="4913" spans="1:57" ht="20.100000000000001" customHeight="1" x14ac:dyDescent="0.25">
      <c r="A4913" s="247"/>
      <c r="B4913" s="247"/>
      <c r="C4913" s="247"/>
      <c r="D4913" s="247"/>
      <c r="E4913" s="247"/>
      <c r="F4913" s="247"/>
      <c r="G4913" s="247"/>
      <c r="H4913" s="247"/>
      <c r="I4913" s="247"/>
      <c r="J4913" s="247"/>
      <c r="K4913" s="247"/>
      <c r="L4913" s="247"/>
      <c r="M4913" s="247"/>
      <c r="N4913" s="247"/>
      <c r="O4913" s="247"/>
      <c r="P4913" s="247"/>
      <c r="Q4913" s="247"/>
      <c r="R4913" s="247"/>
      <c r="AZ4913" s="259"/>
      <c r="BA4913" s="259">
        <f>BA4912+$BD$753</f>
        <v>26.604799999998114</v>
      </c>
      <c r="BB4913" s="274">
        <f t="shared" si="869"/>
        <v>3.9249890099961148E-4</v>
      </c>
      <c r="BC4913" s="259">
        <f t="shared" si="870"/>
        <v>1.0367539359018227E-6</v>
      </c>
      <c r="BD4913" s="259">
        <f t="shared" si="867"/>
        <v>1.0367539359018227E-6</v>
      </c>
      <c r="BE4913" s="254" t="str">
        <f t="shared" si="868"/>
        <v/>
      </c>
    </row>
    <row r="4914" spans="1:57" ht="20.100000000000001" customHeight="1" x14ac:dyDescent="0.25">
      <c r="A4914" s="247"/>
      <c r="B4914" s="247"/>
      <c r="C4914" s="247"/>
      <c r="D4914" s="247"/>
      <c r="E4914" s="247"/>
      <c r="F4914" s="247"/>
      <c r="G4914" s="247"/>
      <c r="H4914" s="247"/>
      <c r="I4914" s="247"/>
      <c r="J4914" s="247"/>
      <c r="K4914" s="247"/>
      <c r="L4914" s="247"/>
      <c r="M4914" s="247"/>
      <c r="N4914" s="247"/>
      <c r="O4914" s="247"/>
      <c r="P4914" s="247"/>
      <c r="Q4914" s="247"/>
      <c r="R4914" s="247"/>
      <c r="AZ4914" s="259"/>
      <c r="BA4914" s="259">
        <f>BA4913+$BD$753</f>
        <v>26.611199999998114</v>
      </c>
      <c r="BB4914" s="274">
        <f t="shared" si="869"/>
        <v>3.9146214706370965E-4</v>
      </c>
      <c r="BC4914" s="259">
        <f t="shared" si="870"/>
        <v>1.0340631700997568E-6</v>
      </c>
      <c r="BD4914" s="259">
        <f t="shared" si="867"/>
        <v>1.0340631700997568E-6</v>
      </c>
      <c r="BE4914" s="254" t="str">
        <f t="shared" si="868"/>
        <v/>
      </c>
    </row>
    <row r="4915" spans="1:57" ht="20.100000000000001" customHeight="1" x14ac:dyDescent="0.25">
      <c r="A4915" s="247"/>
      <c r="B4915" s="247"/>
      <c r="C4915" s="247"/>
      <c r="D4915" s="247"/>
      <c r="E4915" s="247"/>
      <c r="F4915" s="247"/>
      <c r="G4915" s="247"/>
      <c r="H4915" s="247"/>
      <c r="I4915" s="247"/>
      <c r="J4915" s="247"/>
      <c r="K4915" s="247"/>
      <c r="L4915" s="247"/>
      <c r="M4915" s="247"/>
      <c r="N4915" s="247"/>
      <c r="O4915" s="247"/>
      <c r="P4915" s="247"/>
      <c r="Q4915" s="247"/>
      <c r="R4915" s="247"/>
      <c r="AZ4915" s="259"/>
      <c r="BA4915" s="259">
        <f>BA4914+$BD$753</f>
        <v>26.617599999998113</v>
      </c>
      <c r="BB4915" s="274">
        <f t="shared" si="869"/>
        <v>3.904280838936099E-4</v>
      </c>
      <c r="BC4915" s="259">
        <f t="shared" si="870"/>
        <v>1.0313792387431895E-6</v>
      </c>
      <c r="BD4915" s="259">
        <f t="shared" si="867"/>
        <v>1.0313792387431895E-6</v>
      </c>
      <c r="BE4915" s="254" t="str">
        <f t="shared" si="868"/>
        <v/>
      </c>
    </row>
    <row r="4916" spans="1:57" ht="20.100000000000001" customHeight="1" x14ac:dyDescent="0.25">
      <c r="A4916" s="247"/>
      <c r="B4916" s="247"/>
      <c r="C4916" s="247"/>
      <c r="D4916" s="247"/>
      <c r="E4916" s="247"/>
      <c r="F4916" s="247"/>
      <c r="G4916" s="247"/>
      <c r="H4916" s="247"/>
      <c r="I4916" s="247"/>
      <c r="J4916" s="247"/>
      <c r="K4916" s="247"/>
      <c r="L4916" s="247"/>
      <c r="M4916" s="247"/>
      <c r="N4916" s="247"/>
      <c r="O4916" s="247"/>
      <c r="P4916" s="247"/>
      <c r="Q4916" s="247"/>
      <c r="R4916" s="247"/>
      <c r="AZ4916" s="259"/>
      <c r="BA4916" s="259">
        <f>BA4915+$BD$753</f>
        <v>26.623999999998112</v>
      </c>
      <c r="BB4916" s="274">
        <f t="shared" si="869"/>
        <v>3.8939670465486671E-4</v>
      </c>
      <c r="BC4916" s="259">
        <f t="shared" si="870"/>
        <v>1.0287021249388959E-6</v>
      </c>
      <c r="BD4916" s="259">
        <f t="shared" ref="BD4916:BD4979" si="871">IF(BB4916&lt;(1-$AZ$760),BC4916,"")</f>
        <v>1.0287021249388959E-6</v>
      </c>
      <c r="BE4916" s="254" t="str">
        <f t="shared" ref="BE4916:BE4979" si="872">IF(BB4916&lt;(1-$AZ$766),BC4916,"")</f>
        <v/>
      </c>
    </row>
    <row r="4917" spans="1:57" ht="20.100000000000001" customHeight="1" x14ac:dyDescent="0.25">
      <c r="A4917" s="247"/>
      <c r="B4917" s="247"/>
      <c r="C4917" s="247"/>
      <c r="D4917" s="247"/>
      <c r="E4917" s="247"/>
      <c r="F4917" s="247"/>
      <c r="G4917" s="247"/>
      <c r="H4917" s="247"/>
      <c r="I4917" s="247"/>
      <c r="J4917" s="247"/>
      <c r="K4917" s="247"/>
      <c r="L4917" s="247"/>
      <c r="M4917" s="247"/>
      <c r="N4917" s="247"/>
      <c r="O4917" s="247"/>
      <c r="P4917" s="247"/>
      <c r="Q4917" s="247"/>
      <c r="R4917" s="247"/>
      <c r="AZ4917" s="259"/>
      <c r="BA4917" s="259">
        <f>BA4916+$BD$753</f>
        <v>26.630399999998112</v>
      </c>
      <c r="BB4917" s="274">
        <f t="shared" ref="BB4917:BB4980" si="873">_xlfn.CHISQ.DIST.RT(BA4917,7)</f>
        <v>3.8836800252992781E-4</v>
      </c>
      <c r="BC4917" s="259">
        <f t="shared" ref="BC4917:BC4980" si="874">BB4917-BB4918</f>
        <v>1.0260318118365309E-6</v>
      </c>
      <c r="BD4917" s="259">
        <f t="shared" si="871"/>
        <v>1.0260318118365309E-6</v>
      </c>
      <c r="BE4917" s="254" t="str">
        <f t="shared" si="872"/>
        <v/>
      </c>
    </row>
    <row r="4918" spans="1:57" ht="20.100000000000001" customHeight="1" x14ac:dyDescent="0.25">
      <c r="A4918" s="247"/>
      <c r="B4918" s="247"/>
      <c r="C4918" s="247"/>
      <c r="D4918" s="247"/>
      <c r="E4918" s="247"/>
      <c r="F4918" s="247"/>
      <c r="G4918" s="247"/>
      <c r="H4918" s="247"/>
      <c r="I4918" s="247"/>
      <c r="J4918" s="247"/>
      <c r="K4918" s="247"/>
      <c r="L4918" s="247"/>
      <c r="M4918" s="247"/>
      <c r="N4918" s="247"/>
      <c r="O4918" s="247"/>
      <c r="P4918" s="247"/>
      <c r="Q4918" s="247"/>
      <c r="R4918" s="247"/>
      <c r="AZ4918" s="259"/>
      <c r="BA4918" s="259">
        <f>BA4917+$BD$753</f>
        <v>26.636799999998111</v>
      </c>
      <c r="BB4918" s="274">
        <f t="shared" si="873"/>
        <v>3.8734197071809128E-4</v>
      </c>
      <c r="BC4918" s="259">
        <f t="shared" si="874"/>
        <v>1.0233682826207694E-6</v>
      </c>
      <c r="BD4918" s="259">
        <f t="shared" si="871"/>
        <v>1.0233682826207694E-6</v>
      </c>
      <c r="BE4918" s="254" t="str">
        <f t="shared" si="872"/>
        <v/>
      </c>
    </row>
    <row r="4919" spans="1:57" ht="20.100000000000001" customHeight="1" x14ac:dyDescent="0.25">
      <c r="A4919" s="247"/>
      <c r="B4919" s="247"/>
      <c r="C4919" s="247"/>
      <c r="D4919" s="247"/>
      <c r="E4919" s="247"/>
      <c r="F4919" s="247"/>
      <c r="G4919" s="247"/>
      <c r="H4919" s="247"/>
      <c r="I4919" s="247"/>
      <c r="J4919" s="247"/>
      <c r="K4919" s="247"/>
      <c r="L4919" s="247"/>
      <c r="M4919" s="247"/>
      <c r="N4919" s="247"/>
      <c r="O4919" s="247"/>
      <c r="P4919" s="247"/>
      <c r="Q4919" s="247"/>
      <c r="R4919" s="247"/>
      <c r="AZ4919" s="259"/>
      <c r="BA4919" s="259">
        <f>BA4918+$BD$753</f>
        <v>26.64319999999811</v>
      </c>
      <c r="BB4919" s="274">
        <f t="shared" si="873"/>
        <v>3.8631860243547051E-4</v>
      </c>
      <c r="BC4919" s="259">
        <f t="shared" si="874"/>
        <v>1.0207115205240454E-6</v>
      </c>
      <c r="BD4919" s="259">
        <f t="shared" si="871"/>
        <v>1.0207115205240454E-6</v>
      </c>
      <c r="BE4919" s="254" t="str">
        <f t="shared" si="872"/>
        <v/>
      </c>
    </row>
    <row r="4920" spans="1:57" ht="20.100000000000001" customHeight="1" x14ac:dyDescent="0.25">
      <c r="A4920" s="247"/>
      <c r="B4920" s="247"/>
      <c r="C4920" s="247"/>
      <c r="D4920" s="247"/>
      <c r="E4920" s="247"/>
      <c r="F4920" s="247"/>
      <c r="G4920" s="247"/>
      <c r="H4920" s="247"/>
      <c r="I4920" s="247"/>
      <c r="J4920" s="247"/>
      <c r="K4920" s="247"/>
      <c r="L4920" s="247"/>
      <c r="M4920" s="247"/>
      <c r="N4920" s="247"/>
      <c r="O4920" s="247"/>
      <c r="P4920" s="247"/>
      <c r="Q4920" s="247"/>
      <c r="R4920" s="247"/>
      <c r="AZ4920" s="259"/>
      <c r="BA4920" s="259">
        <f>BA4919+$BD$753</f>
        <v>26.649599999998109</v>
      </c>
      <c r="BB4920" s="274">
        <f t="shared" si="873"/>
        <v>3.8529789091494647E-4</v>
      </c>
      <c r="BC4920" s="259">
        <f t="shared" si="874"/>
        <v>1.018061508810343E-6</v>
      </c>
      <c r="BD4920" s="259">
        <f t="shared" si="871"/>
        <v>1.018061508810343E-6</v>
      </c>
      <c r="BE4920" s="254" t="str">
        <f t="shared" si="872"/>
        <v/>
      </c>
    </row>
    <row r="4921" spans="1:57" ht="20.100000000000001" customHeight="1" x14ac:dyDescent="0.25">
      <c r="A4921" s="247"/>
      <c r="B4921" s="247"/>
      <c r="C4921" s="247"/>
      <c r="D4921" s="247"/>
      <c r="E4921" s="247"/>
      <c r="F4921" s="247"/>
      <c r="G4921" s="247"/>
      <c r="H4921" s="247"/>
      <c r="I4921" s="247"/>
      <c r="J4921" s="247"/>
      <c r="K4921" s="247"/>
      <c r="L4921" s="247"/>
      <c r="M4921" s="247"/>
      <c r="N4921" s="247"/>
      <c r="O4921" s="247"/>
      <c r="P4921" s="247"/>
      <c r="Q4921" s="247"/>
      <c r="R4921" s="247"/>
      <c r="AZ4921" s="259"/>
      <c r="BA4921" s="259">
        <f>BA4920+$BD$753</f>
        <v>26.655999999998109</v>
      </c>
      <c r="BB4921" s="274">
        <f t="shared" si="873"/>
        <v>3.8427982940613612E-4</v>
      </c>
      <c r="BC4921" s="259">
        <f t="shared" si="874"/>
        <v>1.0154182307904841E-6</v>
      </c>
      <c r="BD4921" s="259">
        <f t="shared" si="871"/>
        <v>1.0154182307904841E-6</v>
      </c>
      <c r="BE4921" s="254" t="str">
        <f t="shared" si="872"/>
        <v/>
      </c>
    </row>
    <row r="4922" spans="1:57" ht="20.100000000000001" customHeight="1" x14ac:dyDescent="0.25">
      <c r="A4922" s="247"/>
      <c r="B4922" s="247"/>
      <c r="C4922" s="247"/>
      <c r="D4922" s="247"/>
      <c r="E4922" s="247"/>
      <c r="F4922" s="247"/>
      <c r="G4922" s="247"/>
      <c r="H4922" s="247"/>
      <c r="I4922" s="247"/>
      <c r="J4922" s="247"/>
      <c r="K4922" s="247"/>
      <c r="L4922" s="247"/>
      <c r="M4922" s="247"/>
      <c r="N4922" s="247"/>
      <c r="O4922" s="247"/>
      <c r="P4922" s="247"/>
      <c r="Q4922" s="247"/>
      <c r="R4922" s="247"/>
      <c r="AZ4922" s="259"/>
      <c r="BA4922" s="259">
        <f>BA4921+$BD$753</f>
        <v>26.662399999998108</v>
      </c>
      <c r="BB4922" s="274">
        <f t="shared" si="873"/>
        <v>3.8326441117534564E-4</v>
      </c>
      <c r="BC4922" s="259">
        <f t="shared" si="874"/>
        <v>1.0127816698118821E-6</v>
      </c>
      <c r="BD4922" s="259">
        <f t="shared" si="871"/>
        <v>1.0127816698118821E-6</v>
      </c>
      <c r="BE4922" s="254" t="str">
        <f t="shared" si="872"/>
        <v/>
      </c>
    </row>
    <row r="4923" spans="1:57" ht="20.100000000000001" customHeight="1" x14ac:dyDescent="0.25">
      <c r="A4923" s="247"/>
      <c r="B4923" s="247"/>
      <c r="C4923" s="247"/>
      <c r="D4923" s="247"/>
      <c r="E4923" s="247"/>
      <c r="F4923" s="247"/>
      <c r="G4923" s="247"/>
      <c r="H4923" s="247"/>
      <c r="I4923" s="247"/>
      <c r="J4923" s="247"/>
      <c r="K4923" s="247"/>
      <c r="L4923" s="247"/>
      <c r="M4923" s="247"/>
      <c r="N4923" s="247"/>
      <c r="O4923" s="247"/>
      <c r="P4923" s="247"/>
      <c r="Q4923" s="247"/>
      <c r="R4923" s="247"/>
      <c r="AZ4923" s="259"/>
      <c r="BA4923" s="259">
        <f>BA4922+$BD$753</f>
        <v>26.668799999998107</v>
      </c>
      <c r="BB4923" s="274">
        <f t="shared" si="873"/>
        <v>3.8225162950553376E-4</v>
      </c>
      <c r="BC4923" s="259">
        <f t="shared" si="874"/>
        <v>1.0101518092611446E-6</v>
      </c>
      <c r="BD4923" s="259">
        <f t="shared" si="871"/>
        <v>1.0101518092611446E-6</v>
      </c>
      <c r="BE4923" s="254" t="str">
        <f t="shared" si="872"/>
        <v/>
      </c>
    </row>
    <row r="4924" spans="1:57" ht="20.100000000000001" customHeight="1" x14ac:dyDescent="0.25">
      <c r="A4924" s="247"/>
      <c r="B4924" s="247"/>
      <c r="C4924" s="247"/>
      <c r="D4924" s="247"/>
      <c r="E4924" s="247"/>
      <c r="F4924" s="247"/>
      <c r="G4924" s="247"/>
      <c r="H4924" s="247"/>
      <c r="I4924" s="247"/>
      <c r="J4924" s="247"/>
      <c r="K4924" s="247"/>
      <c r="L4924" s="247"/>
      <c r="M4924" s="247"/>
      <c r="N4924" s="247"/>
      <c r="O4924" s="247"/>
      <c r="P4924" s="247"/>
      <c r="Q4924" s="247"/>
      <c r="R4924" s="247"/>
      <c r="AZ4924" s="259"/>
      <c r="BA4924" s="259">
        <f>BA4923+$BD$753</f>
        <v>26.675199999998107</v>
      </c>
      <c r="BB4924" s="274">
        <f t="shared" si="873"/>
        <v>3.8124147769627261E-4</v>
      </c>
      <c r="BC4924" s="259">
        <f t="shared" si="874"/>
        <v>1.0075286325671087E-6</v>
      </c>
      <c r="BD4924" s="259">
        <f t="shared" si="871"/>
        <v>1.0075286325671087E-6</v>
      </c>
      <c r="BE4924" s="254" t="str">
        <f t="shared" si="872"/>
        <v/>
      </c>
    </row>
    <row r="4925" spans="1:57" ht="20.100000000000001" customHeight="1" x14ac:dyDescent="0.25">
      <c r="A4925" s="247"/>
      <c r="B4925" s="247"/>
      <c r="C4925" s="247"/>
      <c r="D4925" s="247"/>
      <c r="E4925" s="247"/>
      <c r="F4925" s="247"/>
      <c r="G4925" s="247"/>
      <c r="H4925" s="247"/>
      <c r="I4925" s="247"/>
      <c r="J4925" s="247"/>
      <c r="K4925" s="247"/>
      <c r="L4925" s="247"/>
      <c r="M4925" s="247"/>
      <c r="N4925" s="247"/>
      <c r="O4925" s="247"/>
      <c r="P4925" s="247"/>
      <c r="Q4925" s="247"/>
      <c r="R4925" s="247"/>
      <c r="AZ4925" s="259"/>
      <c r="BA4925" s="259">
        <f>BA4924+$BD$753</f>
        <v>26.681599999998106</v>
      </c>
      <c r="BB4925" s="274">
        <f t="shared" si="873"/>
        <v>3.802339490637055E-4</v>
      </c>
      <c r="BC4925" s="259">
        <f t="shared" si="874"/>
        <v>1.0049121231945528E-6</v>
      </c>
      <c r="BD4925" s="259">
        <f t="shared" si="871"/>
        <v>1.0049121231945528E-6</v>
      </c>
      <c r="BE4925" s="254" t="str">
        <f t="shared" si="872"/>
        <v/>
      </c>
    </row>
    <row r="4926" spans="1:57" ht="20.100000000000001" customHeight="1" x14ac:dyDescent="0.25">
      <c r="A4926" s="247"/>
      <c r="B4926" s="247"/>
      <c r="C4926" s="247"/>
      <c r="D4926" s="247"/>
      <c r="E4926" s="247"/>
      <c r="F4926" s="247"/>
      <c r="G4926" s="247"/>
      <c r="H4926" s="247"/>
      <c r="I4926" s="247"/>
      <c r="J4926" s="247"/>
      <c r="K4926" s="247"/>
      <c r="L4926" s="247"/>
      <c r="M4926" s="247"/>
      <c r="N4926" s="247"/>
      <c r="O4926" s="247"/>
      <c r="P4926" s="247"/>
      <c r="Q4926" s="247"/>
      <c r="R4926" s="247"/>
      <c r="AZ4926" s="259"/>
      <c r="BA4926" s="259">
        <f>BA4925+$BD$753</f>
        <v>26.687999999998105</v>
      </c>
      <c r="BB4926" s="274">
        <f t="shared" si="873"/>
        <v>3.7922903694051095E-4</v>
      </c>
      <c r="BC4926" s="259">
        <f t="shared" si="874"/>
        <v>1.0023022646527078E-6</v>
      </c>
      <c r="BD4926" s="259">
        <f t="shared" si="871"/>
        <v>1.0023022646527078E-6</v>
      </c>
      <c r="BE4926" s="254" t="str">
        <f t="shared" si="872"/>
        <v/>
      </c>
    </row>
    <row r="4927" spans="1:57" ht="20.100000000000001" customHeight="1" x14ac:dyDescent="0.25">
      <c r="A4927" s="247"/>
      <c r="B4927" s="247"/>
      <c r="C4927" s="247"/>
      <c r="D4927" s="247"/>
      <c r="E4927" s="247"/>
      <c r="F4927" s="247"/>
      <c r="G4927" s="247"/>
      <c r="H4927" s="247"/>
      <c r="I4927" s="247"/>
      <c r="J4927" s="247"/>
      <c r="K4927" s="247"/>
      <c r="L4927" s="247"/>
      <c r="M4927" s="247"/>
      <c r="N4927" s="247"/>
      <c r="O4927" s="247"/>
      <c r="P4927" s="247"/>
      <c r="Q4927" s="247"/>
      <c r="R4927" s="247"/>
      <c r="AZ4927" s="259"/>
      <c r="BA4927" s="259">
        <f>BA4926+$BD$753</f>
        <v>26.694399999998105</v>
      </c>
      <c r="BB4927" s="274">
        <f t="shared" si="873"/>
        <v>3.7822673467585824E-4</v>
      </c>
      <c r="BC4927" s="259">
        <f t="shared" si="874"/>
        <v>9.9969904048381828E-7</v>
      </c>
      <c r="BD4927" s="259">
        <f t="shared" si="871"/>
        <v>9.9969904048381828E-7</v>
      </c>
      <c r="BE4927" s="254" t="str">
        <f t="shared" si="872"/>
        <v/>
      </c>
    </row>
    <row r="4928" spans="1:57" ht="20.100000000000001" customHeight="1" x14ac:dyDescent="0.25">
      <c r="A4928" s="247"/>
      <c r="B4928" s="247"/>
      <c r="C4928" s="247"/>
      <c r="D4928" s="247"/>
      <c r="E4928" s="247"/>
      <c r="F4928" s="247"/>
      <c r="G4928" s="247"/>
      <c r="H4928" s="247"/>
      <c r="I4928" s="247"/>
      <c r="J4928" s="247"/>
      <c r="K4928" s="247"/>
      <c r="L4928" s="247"/>
      <c r="M4928" s="247"/>
      <c r="N4928" s="247"/>
      <c r="O4928" s="247"/>
      <c r="P4928" s="247"/>
      <c r="Q4928" s="247"/>
      <c r="R4928" s="247"/>
      <c r="AZ4928" s="259"/>
      <c r="BA4928" s="259">
        <f>BA4927+$BD$753</f>
        <v>26.700799999998104</v>
      </c>
      <c r="BB4928" s="274">
        <f t="shared" si="873"/>
        <v>3.7722703563537442E-4</v>
      </c>
      <c r="BC4928" s="259">
        <f t="shared" si="874"/>
        <v>9.9710243427593654E-7</v>
      </c>
      <c r="BD4928" s="259">
        <f t="shared" si="871"/>
        <v>9.9710243427593654E-7</v>
      </c>
      <c r="BE4928" s="254" t="str">
        <f t="shared" si="872"/>
        <v/>
      </c>
    </row>
    <row r="4929" spans="1:57" ht="20.100000000000001" customHeight="1" x14ac:dyDescent="0.25">
      <c r="A4929" s="247"/>
      <c r="B4929" s="247"/>
      <c r="C4929" s="247"/>
      <c r="D4929" s="247"/>
      <c r="E4929" s="247"/>
      <c r="F4929" s="247"/>
      <c r="G4929" s="247"/>
      <c r="H4929" s="247"/>
      <c r="I4929" s="247"/>
      <c r="J4929" s="247"/>
      <c r="K4929" s="247"/>
      <c r="L4929" s="247"/>
      <c r="M4929" s="247"/>
      <c r="N4929" s="247"/>
      <c r="O4929" s="247"/>
      <c r="P4929" s="247"/>
      <c r="Q4929" s="247"/>
      <c r="R4929" s="247"/>
      <c r="AZ4929" s="259"/>
      <c r="BA4929" s="259">
        <f>BA4928+$BD$753</f>
        <v>26.707199999998103</v>
      </c>
      <c r="BB4929" s="274">
        <f t="shared" si="873"/>
        <v>3.7622993320109849E-4</v>
      </c>
      <c r="BC4929" s="259">
        <f t="shared" si="874"/>
        <v>9.9451242965137559E-7</v>
      </c>
      <c r="BD4929" s="259">
        <f t="shared" si="871"/>
        <v>9.9451242965137559E-7</v>
      </c>
      <c r="BE4929" s="254" t="str">
        <f t="shared" si="872"/>
        <v/>
      </c>
    </row>
    <row r="4930" spans="1:57" ht="20.100000000000001" customHeight="1" x14ac:dyDescent="0.25">
      <c r="A4930" s="247"/>
      <c r="B4930" s="247"/>
      <c r="C4930" s="247"/>
      <c r="D4930" s="247"/>
      <c r="E4930" s="247"/>
      <c r="F4930" s="247"/>
      <c r="G4930" s="247"/>
      <c r="H4930" s="247"/>
      <c r="I4930" s="247"/>
      <c r="J4930" s="247"/>
      <c r="K4930" s="247"/>
      <c r="L4930" s="247"/>
      <c r="M4930" s="247"/>
      <c r="N4930" s="247"/>
      <c r="O4930" s="247"/>
      <c r="P4930" s="247"/>
      <c r="Q4930" s="247"/>
      <c r="R4930" s="247"/>
      <c r="AZ4930" s="259"/>
      <c r="BA4930" s="259">
        <f>BA4929+$BD$753</f>
        <v>26.713599999998102</v>
      </c>
      <c r="BB4930" s="274">
        <f t="shared" si="873"/>
        <v>3.7523542077144711E-4</v>
      </c>
      <c r="BC4930" s="259">
        <f t="shared" si="874"/>
        <v>9.9192901027478656E-7</v>
      </c>
      <c r="BD4930" s="259">
        <f t="shared" si="871"/>
        <v>9.9192901027478656E-7</v>
      </c>
      <c r="BE4930" s="254" t="str">
        <f t="shared" si="872"/>
        <v/>
      </c>
    </row>
    <row r="4931" spans="1:57" ht="20.100000000000001" customHeight="1" x14ac:dyDescent="0.25">
      <c r="A4931" s="247"/>
      <c r="B4931" s="247"/>
      <c r="C4931" s="247"/>
      <c r="D4931" s="247"/>
      <c r="E4931" s="247"/>
      <c r="F4931" s="247"/>
      <c r="G4931" s="247"/>
      <c r="H4931" s="247"/>
      <c r="I4931" s="247"/>
      <c r="J4931" s="247"/>
      <c r="K4931" s="247"/>
      <c r="L4931" s="247"/>
      <c r="M4931" s="247"/>
      <c r="N4931" s="247"/>
      <c r="O4931" s="247"/>
      <c r="P4931" s="247"/>
      <c r="Q4931" s="247"/>
      <c r="R4931" s="247"/>
      <c r="AZ4931" s="259"/>
      <c r="BA4931" s="259">
        <f>BA4930+$BD$753</f>
        <v>26.719999999998102</v>
      </c>
      <c r="BB4931" s="274">
        <f t="shared" si="873"/>
        <v>3.7424349176117233E-4</v>
      </c>
      <c r="BC4931" s="259">
        <f t="shared" si="874"/>
        <v>9.8935215984665347E-7</v>
      </c>
      <c r="BD4931" s="259">
        <f t="shared" si="871"/>
        <v>9.8935215984665347E-7</v>
      </c>
      <c r="BE4931" s="254" t="str">
        <f t="shared" si="872"/>
        <v/>
      </c>
    </row>
    <row r="4932" spans="1:57" ht="20.100000000000001" customHeight="1" x14ac:dyDescent="0.25">
      <c r="A4932" s="247"/>
      <c r="B4932" s="247"/>
      <c r="C4932" s="247"/>
      <c r="D4932" s="247"/>
      <c r="E4932" s="247"/>
      <c r="F4932" s="247"/>
      <c r="G4932" s="247"/>
      <c r="H4932" s="247"/>
      <c r="I4932" s="247"/>
      <c r="J4932" s="247"/>
      <c r="K4932" s="247"/>
      <c r="L4932" s="247"/>
      <c r="M4932" s="247"/>
      <c r="N4932" s="247"/>
      <c r="O4932" s="247"/>
      <c r="P4932" s="247"/>
      <c r="Q4932" s="247"/>
      <c r="R4932" s="247"/>
      <c r="AZ4932" s="259"/>
      <c r="BA4932" s="259">
        <f>BA4931+$BD$753</f>
        <v>26.726399999998101</v>
      </c>
      <c r="BB4932" s="274">
        <f t="shared" si="873"/>
        <v>3.7325413960132567E-4</v>
      </c>
      <c r="BC4932" s="259">
        <f t="shared" si="874"/>
        <v>9.8678186210936474E-7</v>
      </c>
      <c r="BD4932" s="259">
        <f t="shared" si="871"/>
        <v>9.8678186210936474E-7</v>
      </c>
      <c r="BE4932" s="254" t="str">
        <f t="shared" si="872"/>
        <v/>
      </c>
    </row>
    <row r="4933" spans="1:57" ht="20.100000000000001" customHeight="1" x14ac:dyDescent="0.25">
      <c r="A4933" s="247"/>
      <c r="B4933" s="247"/>
      <c r="C4933" s="247"/>
      <c r="D4933" s="247"/>
      <c r="E4933" s="247"/>
      <c r="F4933" s="247"/>
      <c r="G4933" s="247"/>
      <c r="H4933" s="247"/>
      <c r="I4933" s="247"/>
      <c r="J4933" s="247"/>
      <c r="K4933" s="247"/>
      <c r="L4933" s="247"/>
      <c r="M4933" s="247"/>
      <c r="N4933" s="247"/>
      <c r="O4933" s="247"/>
      <c r="P4933" s="247"/>
      <c r="Q4933" s="247"/>
      <c r="R4933" s="247"/>
      <c r="AZ4933" s="259"/>
      <c r="BA4933" s="259">
        <f>BA4932+$BD$753</f>
        <v>26.7327999999981</v>
      </c>
      <c r="BB4933" s="274">
        <f t="shared" si="873"/>
        <v>3.7226735773921631E-4</v>
      </c>
      <c r="BC4933" s="259">
        <f t="shared" si="874"/>
        <v>9.8421810084428586E-7</v>
      </c>
      <c r="BD4933" s="259">
        <f t="shared" si="871"/>
        <v>9.8421810084428586E-7</v>
      </c>
      <c r="BE4933" s="254" t="str">
        <f t="shared" si="872"/>
        <v/>
      </c>
    </row>
    <row r="4934" spans="1:57" ht="20.100000000000001" customHeight="1" x14ac:dyDescent="0.25">
      <c r="A4934" s="247"/>
      <c r="B4934" s="247"/>
      <c r="C4934" s="247"/>
      <c r="D4934" s="247"/>
      <c r="E4934" s="247"/>
      <c r="F4934" s="247"/>
      <c r="G4934" s="247"/>
      <c r="H4934" s="247"/>
      <c r="I4934" s="247"/>
      <c r="J4934" s="247"/>
      <c r="K4934" s="247"/>
      <c r="L4934" s="247"/>
      <c r="M4934" s="247"/>
      <c r="N4934" s="247"/>
      <c r="O4934" s="247"/>
      <c r="P4934" s="247"/>
      <c r="Q4934" s="247"/>
      <c r="R4934" s="247"/>
      <c r="AZ4934" s="259"/>
      <c r="BA4934" s="259">
        <f>BA4933+$BD$753</f>
        <v>26.7391999999981</v>
      </c>
      <c r="BB4934" s="274">
        <f t="shared" si="873"/>
        <v>3.7128313963837202E-4</v>
      </c>
      <c r="BC4934" s="259">
        <f t="shared" si="874"/>
        <v>9.8166085986747679E-7</v>
      </c>
      <c r="BD4934" s="259">
        <f t="shared" si="871"/>
        <v>9.8166085986747679E-7</v>
      </c>
      <c r="BE4934" s="254" t="str">
        <f t="shared" si="872"/>
        <v/>
      </c>
    </row>
    <row r="4935" spans="1:57" ht="20.100000000000001" customHeight="1" x14ac:dyDescent="0.25">
      <c r="A4935" s="247"/>
      <c r="B4935" s="247"/>
      <c r="C4935" s="247"/>
      <c r="D4935" s="247"/>
      <c r="E4935" s="247"/>
      <c r="F4935" s="247"/>
      <c r="G4935" s="247"/>
      <c r="H4935" s="247"/>
      <c r="I4935" s="247"/>
      <c r="J4935" s="247"/>
      <c r="K4935" s="247"/>
      <c r="L4935" s="247"/>
      <c r="M4935" s="247"/>
      <c r="N4935" s="247"/>
      <c r="O4935" s="247"/>
      <c r="P4935" s="247"/>
      <c r="Q4935" s="247"/>
      <c r="R4935" s="247"/>
      <c r="AZ4935" s="259"/>
      <c r="BA4935" s="259">
        <f>BA4934+$BD$753</f>
        <v>26.745599999998099</v>
      </c>
      <c r="BB4935" s="274">
        <f t="shared" si="873"/>
        <v>3.7030147877850454E-4</v>
      </c>
      <c r="BC4935" s="259">
        <f t="shared" si="874"/>
        <v>9.7911012303917872E-7</v>
      </c>
      <c r="BD4935" s="259">
        <f t="shared" si="871"/>
        <v>9.7911012303917872E-7</v>
      </c>
      <c r="BE4935" s="254" t="str">
        <f t="shared" si="872"/>
        <v/>
      </c>
    </row>
    <row r="4936" spans="1:57" ht="20.100000000000001" customHeight="1" x14ac:dyDescent="0.25">
      <c r="A4936" s="247"/>
      <c r="B4936" s="247"/>
      <c r="C4936" s="247"/>
      <c r="D4936" s="247"/>
      <c r="E4936" s="247"/>
      <c r="F4936" s="247"/>
      <c r="G4936" s="247"/>
      <c r="H4936" s="247"/>
      <c r="I4936" s="247"/>
      <c r="J4936" s="247"/>
      <c r="K4936" s="247"/>
      <c r="L4936" s="247"/>
      <c r="M4936" s="247"/>
      <c r="N4936" s="247"/>
      <c r="O4936" s="247"/>
      <c r="P4936" s="247"/>
      <c r="Q4936" s="247"/>
      <c r="R4936" s="247"/>
      <c r="AZ4936" s="259"/>
      <c r="BA4936" s="259">
        <f>BA4935+$BD$753</f>
        <v>26.751999999998098</v>
      </c>
      <c r="BB4936" s="274">
        <f t="shared" si="873"/>
        <v>3.6932236865546537E-4</v>
      </c>
      <c r="BC4936" s="259">
        <f t="shared" si="874"/>
        <v>9.7656587425302629E-7</v>
      </c>
      <c r="BD4936" s="259">
        <f t="shared" si="871"/>
        <v>9.7656587425302629E-7</v>
      </c>
      <c r="BE4936" s="254" t="str">
        <f t="shared" si="872"/>
        <v/>
      </c>
    </row>
    <row r="4937" spans="1:57" ht="20.100000000000001" customHeight="1" x14ac:dyDescent="0.25">
      <c r="A4937" s="247"/>
      <c r="B4937" s="247"/>
      <c r="C4937" s="247"/>
      <c r="D4937" s="247"/>
      <c r="E4937" s="247"/>
      <c r="F4937" s="247"/>
      <c r="G4937" s="247"/>
      <c r="H4937" s="247"/>
      <c r="I4937" s="247"/>
      <c r="J4937" s="247"/>
      <c r="K4937" s="247"/>
      <c r="L4937" s="247"/>
      <c r="M4937" s="247"/>
      <c r="N4937" s="247"/>
      <c r="O4937" s="247"/>
      <c r="P4937" s="247"/>
      <c r="Q4937" s="247"/>
      <c r="R4937" s="247"/>
      <c r="AZ4937" s="259"/>
      <c r="BA4937" s="259">
        <f>BA4936+$BD$753</f>
        <v>26.758399999998097</v>
      </c>
      <c r="BB4937" s="274">
        <f t="shared" si="873"/>
        <v>3.6834580278121234E-4</v>
      </c>
      <c r="BC4937" s="259">
        <f t="shared" si="874"/>
        <v>9.7402809744623906E-7</v>
      </c>
      <c r="BD4937" s="259">
        <f t="shared" si="871"/>
        <v>9.7402809744623906E-7</v>
      </c>
      <c r="BE4937" s="254" t="str">
        <f t="shared" si="872"/>
        <v/>
      </c>
    </row>
    <row r="4938" spans="1:57" ht="20.100000000000001" customHeight="1" x14ac:dyDescent="0.25">
      <c r="A4938" s="247"/>
      <c r="B4938" s="247"/>
      <c r="C4938" s="247"/>
      <c r="D4938" s="247"/>
      <c r="E4938" s="247"/>
      <c r="F4938" s="247"/>
      <c r="G4938" s="247"/>
      <c r="H4938" s="247"/>
      <c r="I4938" s="247"/>
      <c r="J4938" s="247"/>
      <c r="K4938" s="247"/>
      <c r="L4938" s="247"/>
      <c r="M4938" s="247"/>
      <c r="N4938" s="247"/>
      <c r="O4938" s="247"/>
      <c r="P4938" s="247"/>
      <c r="Q4938" s="247"/>
      <c r="R4938" s="247"/>
      <c r="AZ4938" s="259"/>
      <c r="BA4938" s="259">
        <f>BA4937+$BD$753</f>
        <v>26.764799999998097</v>
      </c>
      <c r="BB4938" s="274">
        <f t="shared" si="873"/>
        <v>3.673717746837661E-4</v>
      </c>
      <c r="BC4938" s="259">
        <f t="shared" si="874"/>
        <v>9.7149677658926736E-7</v>
      </c>
      <c r="BD4938" s="259">
        <f t="shared" si="871"/>
        <v>9.7149677658926736E-7</v>
      </c>
      <c r="BE4938" s="254" t="str">
        <f t="shared" si="872"/>
        <v/>
      </c>
    </row>
    <row r="4939" spans="1:57" ht="20.100000000000001" customHeight="1" x14ac:dyDescent="0.25">
      <c r="A4939" s="247"/>
      <c r="B4939" s="247"/>
      <c r="C4939" s="247"/>
      <c r="D4939" s="247"/>
      <c r="E4939" s="247"/>
      <c r="F4939" s="247"/>
      <c r="G4939" s="247"/>
      <c r="H4939" s="247"/>
      <c r="I4939" s="247"/>
      <c r="J4939" s="247"/>
      <c r="K4939" s="247"/>
      <c r="L4939" s="247"/>
      <c r="M4939" s="247"/>
      <c r="N4939" s="247"/>
      <c r="O4939" s="247"/>
      <c r="P4939" s="247"/>
      <c r="Q4939" s="247"/>
      <c r="R4939" s="247"/>
      <c r="AZ4939" s="259"/>
      <c r="BA4939" s="259">
        <f>BA4938+$BD$753</f>
        <v>26.771199999998096</v>
      </c>
      <c r="BB4939" s="274">
        <f t="shared" si="873"/>
        <v>3.6640027790717683E-4</v>
      </c>
      <c r="BC4939" s="259">
        <f t="shared" si="874"/>
        <v>9.689718956951165E-7</v>
      </c>
      <c r="BD4939" s="259">
        <f t="shared" si="871"/>
        <v>9.689718956951165E-7</v>
      </c>
      <c r="BE4939" s="254" t="str">
        <f t="shared" si="872"/>
        <v/>
      </c>
    </row>
    <row r="4940" spans="1:57" ht="20.100000000000001" customHeight="1" x14ac:dyDescent="0.25">
      <c r="A4940" s="247"/>
      <c r="B4940" s="247"/>
      <c r="C4940" s="247"/>
      <c r="D4940" s="247"/>
      <c r="E4940" s="247"/>
      <c r="F4940" s="247"/>
      <c r="G4940" s="247"/>
      <c r="H4940" s="247"/>
      <c r="I4940" s="247"/>
      <c r="J4940" s="247"/>
      <c r="K4940" s="247"/>
      <c r="L4940" s="247"/>
      <c r="M4940" s="247"/>
      <c r="N4940" s="247"/>
      <c r="O4940" s="247"/>
      <c r="P4940" s="247"/>
      <c r="Q4940" s="247"/>
      <c r="R4940" s="247"/>
      <c r="AZ4940" s="259"/>
      <c r="BA4940" s="259">
        <f>BA4939+$BD$753</f>
        <v>26.777599999998095</v>
      </c>
      <c r="BB4940" s="274">
        <f t="shared" si="873"/>
        <v>3.6543130601148172E-4</v>
      </c>
      <c r="BC4940" s="259">
        <f t="shared" si="874"/>
        <v>9.6645343881311251E-7</v>
      </c>
      <c r="BD4940" s="259">
        <f t="shared" si="871"/>
        <v>9.6645343881311251E-7</v>
      </c>
      <c r="BE4940" s="254" t="str">
        <f t="shared" si="872"/>
        <v/>
      </c>
    </row>
    <row r="4941" spans="1:57" ht="20.100000000000001" customHeight="1" x14ac:dyDescent="0.25">
      <c r="A4941" s="247"/>
      <c r="B4941" s="247"/>
      <c r="C4941" s="247"/>
      <c r="D4941" s="247"/>
      <c r="E4941" s="247"/>
      <c r="F4941" s="247"/>
      <c r="G4941" s="247"/>
      <c r="H4941" s="247"/>
      <c r="I4941" s="247"/>
      <c r="J4941" s="247"/>
      <c r="K4941" s="247"/>
      <c r="L4941" s="247"/>
      <c r="M4941" s="247"/>
      <c r="N4941" s="247"/>
      <c r="O4941" s="247"/>
      <c r="P4941" s="247"/>
      <c r="Q4941" s="247"/>
      <c r="R4941" s="247"/>
      <c r="AZ4941" s="259"/>
      <c r="BA4941" s="259">
        <f>BA4940+$BD$753</f>
        <v>26.783999999998095</v>
      </c>
      <c r="BB4941" s="274">
        <f t="shared" si="873"/>
        <v>3.644648525726686E-4</v>
      </c>
      <c r="BC4941" s="259">
        <f t="shared" si="874"/>
        <v>9.6394139003052855E-7</v>
      </c>
      <c r="BD4941" s="259">
        <f t="shared" si="871"/>
        <v>9.6394139003052855E-7</v>
      </c>
      <c r="BE4941" s="254" t="str">
        <f t="shared" si="872"/>
        <v/>
      </c>
    </row>
    <row r="4942" spans="1:57" ht="20.100000000000001" customHeight="1" x14ac:dyDescent="0.25">
      <c r="A4942" s="247"/>
      <c r="B4942" s="247"/>
      <c r="C4942" s="247"/>
      <c r="D4942" s="247"/>
      <c r="E4942" s="247"/>
      <c r="F4942" s="247"/>
      <c r="G4942" s="247"/>
      <c r="H4942" s="247"/>
      <c r="I4942" s="247"/>
      <c r="J4942" s="247"/>
      <c r="K4942" s="247"/>
      <c r="L4942" s="247"/>
      <c r="M4942" s="247"/>
      <c r="N4942" s="247"/>
      <c r="O4942" s="247"/>
      <c r="P4942" s="247"/>
      <c r="Q4942" s="247"/>
      <c r="R4942" s="247"/>
      <c r="AZ4942" s="259"/>
      <c r="BA4942" s="259">
        <f>BA4941+$BD$753</f>
        <v>26.790399999998094</v>
      </c>
      <c r="BB4942" s="274">
        <f t="shared" si="873"/>
        <v>3.6350091118263808E-4</v>
      </c>
      <c r="BC4942" s="259">
        <f t="shared" si="874"/>
        <v>9.6143573347285587E-7</v>
      </c>
      <c r="BD4942" s="259">
        <f t="shared" si="871"/>
        <v>9.6143573347285587E-7</v>
      </c>
      <c r="BE4942" s="254" t="str">
        <f t="shared" si="872"/>
        <v/>
      </c>
    </row>
    <row r="4943" spans="1:57" ht="20.100000000000001" customHeight="1" x14ac:dyDescent="0.25">
      <c r="A4943" s="247"/>
      <c r="B4943" s="247"/>
      <c r="C4943" s="247"/>
      <c r="D4943" s="247"/>
      <c r="E4943" s="247"/>
      <c r="F4943" s="247"/>
      <c r="G4943" s="247"/>
      <c r="H4943" s="247"/>
      <c r="I4943" s="247"/>
      <c r="J4943" s="247"/>
      <c r="K4943" s="247"/>
      <c r="L4943" s="247"/>
      <c r="M4943" s="247"/>
      <c r="N4943" s="247"/>
      <c r="O4943" s="247"/>
      <c r="P4943" s="247"/>
      <c r="Q4943" s="247"/>
      <c r="R4943" s="247"/>
      <c r="AZ4943" s="259"/>
      <c r="BA4943" s="259">
        <f>BA4942+$BD$753</f>
        <v>26.796799999998093</v>
      </c>
      <c r="BB4943" s="274">
        <f t="shared" si="873"/>
        <v>3.6253947544916522E-4</v>
      </c>
      <c r="BC4943" s="259">
        <f t="shared" si="874"/>
        <v>9.5893645330429175E-7</v>
      </c>
      <c r="BD4943" s="259">
        <f t="shared" si="871"/>
        <v>9.5893645330429175E-7</v>
      </c>
      <c r="BE4943" s="254" t="str">
        <f t="shared" si="872"/>
        <v/>
      </c>
    </row>
    <row r="4944" spans="1:57" ht="20.100000000000001" customHeight="1" x14ac:dyDescent="0.25">
      <c r="A4944" s="247"/>
      <c r="B4944" s="247"/>
      <c r="C4944" s="247"/>
      <c r="D4944" s="247"/>
      <c r="E4944" s="247"/>
      <c r="F4944" s="247"/>
      <c r="G4944" s="247"/>
      <c r="H4944" s="247"/>
      <c r="I4944" s="247"/>
      <c r="J4944" s="247"/>
      <c r="K4944" s="247"/>
      <c r="L4944" s="247"/>
      <c r="M4944" s="247"/>
      <c r="N4944" s="247"/>
      <c r="O4944" s="247"/>
      <c r="P4944" s="247"/>
      <c r="Q4944" s="247"/>
      <c r="R4944" s="247"/>
      <c r="AZ4944" s="259"/>
      <c r="BA4944" s="259">
        <f>BA4943+$BD$753</f>
        <v>26.803199999998093</v>
      </c>
      <c r="BB4944" s="274">
        <f t="shared" si="873"/>
        <v>3.6158053899586093E-4</v>
      </c>
      <c r="BC4944" s="259">
        <f t="shared" si="874"/>
        <v>9.5644353372703475E-7</v>
      </c>
      <c r="BD4944" s="259">
        <f t="shared" si="871"/>
        <v>9.5644353372703475E-7</v>
      </c>
      <c r="BE4944" s="254" t="str">
        <f t="shared" si="872"/>
        <v/>
      </c>
    </row>
    <row r="4945" spans="1:57" ht="20.100000000000001" customHeight="1" x14ac:dyDescent="0.25">
      <c r="A4945" s="247"/>
      <c r="B4945" s="247"/>
      <c r="C4945" s="247"/>
      <c r="D4945" s="247"/>
      <c r="E4945" s="247"/>
      <c r="F4945" s="247"/>
      <c r="G4945" s="247"/>
      <c r="H4945" s="247"/>
      <c r="I4945" s="247"/>
      <c r="J4945" s="247"/>
      <c r="K4945" s="247"/>
      <c r="L4945" s="247"/>
      <c r="M4945" s="247"/>
      <c r="N4945" s="247"/>
      <c r="O4945" s="247"/>
      <c r="P4945" s="247"/>
      <c r="Q4945" s="247"/>
      <c r="R4945" s="247"/>
      <c r="AZ4945" s="259"/>
      <c r="BA4945" s="259">
        <f>BA4944+$BD$753</f>
        <v>26.809599999998092</v>
      </c>
      <c r="BB4945" s="274">
        <f t="shared" si="873"/>
        <v>3.6062409546213389E-4</v>
      </c>
      <c r="BC4945" s="259">
        <f t="shared" si="874"/>
        <v>9.5395695897927896E-7</v>
      </c>
      <c r="BD4945" s="259">
        <f t="shared" si="871"/>
        <v>9.5395695897927896E-7</v>
      </c>
      <c r="BE4945" s="254" t="str">
        <f t="shared" si="872"/>
        <v/>
      </c>
    </row>
    <row r="4946" spans="1:57" ht="20.100000000000001" customHeight="1" x14ac:dyDescent="0.25">
      <c r="A4946" s="247"/>
      <c r="B4946" s="247"/>
      <c r="C4946" s="247"/>
      <c r="D4946" s="247"/>
      <c r="E4946" s="247"/>
      <c r="F4946" s="247"/>
      <c r="G4946" s="247"/>
      <c r="H4946" s="247"/>
      <c r="I4946" s="247"/>
      <c r="J4946" s="247"/>
      <c r="K4946" s="247"/>
      <c r="L4946" s="247"/>
      <c r="M4946" s="247"/>
      <c r="N4946" s="247"/>
      <c r="O4946" s="247"/>
      <c r="P4946" s="247"/>
      <c r="Q4946" s="247"/>
      <c r="R4946" s="247"/>
      <c r="AZ4946" s="259"/>
      <c r="BA4946" s="259">
        <f>BA4945+$BD$753</f>
        <v>26.815999999998091</v>
      </c>
      <c r="BB4946" s="274">
        <f t="shared" si="873"/>
        <v>3.5967013850315461E-4</v>
      </c>
      <c r="BC4946" s="259">
        <f t="shared" si="874"/>
        <v>9.5147671333868341E-7</v>
      </c>
      <c r="BD4946" s="259">
        <f t="shared" si="871"/>
        <v>9.5147671333868341E-7</v>
      </c>
      <c r="BE4946" s="254" t="str">
        <f t="shared" si="872"/>
        <v/>
      </c>
    </row>
    <row r="4947" spans="1:57" ht="20.100000000000001" customHeight="1" x14ac:dyDescent="0.25">
      <c r="A4947" s="247"/>
      <c r="B4947" s="247"/>
      <c r="C4947" s="247"/>
      <c r="D4947" s="247"/>
      <c r="E4947" s="247"/>
      <c r="F4947" s="247"/>
      <c r="G4947" s="247"/>
      <c r="H4947" s="247"/>
      <c r="I4947" s="247"/>
      <c r="J4947" s="247"/>
      <c r="K4947" s="247"/>
      <c r="L4947" s="247"/>
      <c r="M4947" s="247"/>
      <c r="N4947" s="247"/>
      <c r="O4947" s="247"/>
      <c r="P4947" s="247"/>
      <c r="Q4947" s="247"/>
      <c r="R4947" s="247"/>
      <c r="AZ4947" s="259"/>
      <c r="BA4947" s="259">
        <f>BA4946+$BD$753</f>
        <v>26.82239999999809</v>
      </c>
      <c r="BB4947" s="274">
        <f t="shared" si="873"/>
        <v>3.5871866178981593E-4</v>
      </c>
      <c r="BC4947" s="259">
        <f t="shared" si="874"/>
        <v>9.4900278111993263E-7</v>
      </c>
      <c r="BD4947" s="259">
        <f t="shared" si="871"/>
        <v>9.4900278111993263E-7</v>
      </c>
      <c r="BE4947" s="254" t="str">
        <f t="shared" si="872"/>
        <v/>
      </c>
    </row>
    <row r="4948" spans="1:57" ht="20.100000000000001" customHeight="1" x14ac:dyDescent="0.25">
      <c r="A4948" s="247"/>
      <c r="B4948" s="247"/>
      <c r="C4948" s="247"/>
      <c r="D4948" s="247"/>
      <c r="E4948" s="247"/>
      <c r="F4948" s="247"/>
      <c r="G4948" s="247"/>
      <c r="H4948" s="247"/>
      <c r="I4948" s="247"/>
      <c r="J4948" s="247"/>
      <c r="K4948" s="247"/>
      <c r="L4948" s="247"/>
      <c r="M4948" s="247"/>
      <c r="N4948" s="247"/>
      <c r="O4948" s="247"/>
      <c r="P4948" s="247"/>
      <c r="Q4948" s="247"/>
      <c r="R4948" s="247"/>
      <c r="AZ4948" s="259"/>
      <c r="BA4948" s="259">
        <f>BA4947+$BD$753</f>
        <v>26.82879999999809</v>
      </c>
      <c r="BB4948" s="274">
        <f t="shared" si="873"/>
        <v>3.57769659008696E-4</v>
      </c>
      <c r="BC4948" s="259">
        <f t="shared" si="874"/>
        <v>9.4653514667641719E-7</v>
      </c>
      <c r="BD4948" s="259">
        <f t="shared" si="871"/>
        <v>9.4653514667641719E-7</v>
      </c>
      <c r="BE4948" s="254" t="str">
        <f t="shared" si="872"/>
        <v/>
      </c>
    </row>
    <row r="4949" spans="1:57" ht="20.100000000000001" customHeight="1" x14ac:dyDescent="0.25">
      <c r="A4949" s="247"/>
      <c r="B4949" s="247"/>
      <c r="C4949" s="247"/>
      <c r="D4949" s="247"/>
      <c r="E4949" s="247"/>
      <c r="F4949" s="247"/>
      <c r="G4949" s="247"/>
      <c r="H4949" s="247"/>
      <c r="I4949" s="247"/>
      <c r="J4949" s="247"/>
      <c r="K4949" s="247"/>
      <c r="L4949" s="247"/>
      <c r="M4949" s="247"/>
      <c r="N4949" s="247"/>
      <c r="O4949" s="247"/>
      <c r="P4949" s="247"/>
      <c r="Q4949" s="247"/>
      <c r="R4949" s="247"/>
      <c r="AZ4949" s="259"/>
      <c r="BA4949" s="259">
        <f>BA4948+$BD$753</f>
        <v>26.835199999998089</v>
      </c>
      <c r="BB4949" s="274">
        <f t="shared" si="873"/>
        <v>3.5682312386201958E-4</v>
      </c>
      <c r="BC4949" s="259">
        <f t="shared" si="874"/>
        <v>9.4407379439513791E-7</v>
      </c>
      <c r="BD4949" s="259">
        <f t="shared" si="871"/>
        <v>9.4407379439513791E-7</v>
      </c>
      <c r="BE4949" s="254" t="str">
        <f t="shared" si="872"/>
        <v/>
      </c>
    </row>
    <row r="4950" spans="1:57" ht="20.100000000000001" customHeight="1" x14ac:dyDescent="0.25">
      <c r="A4950" s="247"/>
      <c r="B4950" s="247"/>
      <c r="C4950" s="247"/>
      <c r="D4950" s="247"/>
      <c r="E4950" s="247"/>
      <c r="F4950" s="247"/>
      <c r="G4950" s="247"/>
      <c r="H4950" s="247"/>
      <c r="I4950" s="247"/>
      <c r="J4950" s="247"/>
      <c r="K4950" s="247"/>
      <c r="L4950" s="247"/>
      <c r="M4950" s="247"/>
      <c r="N4950" s="247"/>
      <c r="O4950" s="247"/>
      <c r="P4950" s="247"/>
      <c r="Q4950" s="247"/>
      <c r="R4950" s="247"/>
      <c r="AZ4950" s="259"/>
      <c r="BA4950" s="259">
        <f>BA4949+$BD$753</f>
        <v>26.841599999998088</v>
      </c>
      <c r="BB4950" s="274">
        <f t="shared" si="873"/>
        <v>3.5587905006762444E-4</v>
      </c>
      <c r="BC4950" s="259">
        <f t="shared" si="874"/>
        <v>9.4161870870630108E-7</v>
      </c>
      <c r="BD4950" s="259">
        <f t="shared" si="871"/>
        <v>9.4161870870630108E-7</v>
      </c>
      <c r="BE4950" s="254" t="str">
        <f t="shared" si="872"/>
        <v/>
      </c>
    </row>
    <row r="4951" spans="1:57" ht="20.100000000000001" customHeight="1" x14ac:dyDescent="0.25">
      <c r="A4951" s="247"/>
      <c r="B4951" s="247"/>
      <c r="C4951" s="247"/>
      <c r="D4951" s="247"/>
      <c r="E4951" s="247"/>
      <c r="F4951" s="247"/>
      <c r="G4951" s="247"/>
      <c r="H4951" s="247"/>
      <c r="I4951" s="247"/>
      <c r="J4951" s="247"/>
      <c r="K4951" s="247"/>
      <c r="L4951" s="247"/>
      <c r="M4951" s="247"/>
      <c r="N4951" s="247"/>
      <c r="O4951" s="247"/>
      <c r="P4951" s="247"/>
      <c r="Q4951" s="247"/>
      <c r="R4951" s="247"/>
      <c r="AZ4951" s="259"/>
      <c r="BA4951" s="259">
        <f>BA4950+$BD$753</f>
        <v>26.847999999998088</v>
      </c>
      <c r="BB4951" s="274">
        <f t="shared" si="873"/>
        <v>3.5493743135891814E-4</v>
      </c>
      <c r="BC4951" s="259">
        <f t="shared" si="874"/>
        <v>9.3916987407128378E-7</v>
      </c>
      <c r="BD4951" s="259">
        <f t="shared" si="871"/>
        <v>9.3916987407128378E-7</v>
      </c>
      <c r="BE4951" s="254" t="str">
        <f t="shared" si="872"/>
        <v/>
      </c>
    </row>
    <row r="4952" spans="1:57" ht="20.100000000000001" customHeight="1" x14ac:dyDescent="0.25">
      <c r="A4952" s="247"/>
      <c r="B4952" s="247"/>
      <c r="C4952" s="247"/>
      <c r="D4952" s="247"/>
      <c r="E4952" s="247"/>
      <c r="F4952" s="247"/>
      <c r="G4952" s="247"/>
      <c r="H4952" s="247"/>
      <c r="I4952" s="247"/>
      <c r="J4952" s="247"/>
      <c r="K4952" s="247"/>
      <c r="L4952" s="247"/>
      <c r="M4952" s="247"/>
      <c r="N4952" s="247"/>
      <c r="O4952" s="247"/>
      <c r="P4952" s="247"/>
      <c r="Q4952" s="247"/>
      <c r="R4952" s="247"/>
      <c r="AZ4952" s="259"/>
      <c r="BA4952" s="259">
        <f>BA4951+$BD$753</f>
        <v>26.854399999998087</v>
      </c>
      <c r="BB4952" s="274">
        <f t="shared" si="873"/>
        <v>3.5399826148484686E-4</v>
      </c>
      <c r="BC4952" s="259">
        <f t="shared" si="874"/>
        <v>9.3672727499466858E-7</v>
      </c>
      <c r="BD4952" s="259">
        <f t="shared" si="871"/>
        <v>9.3672727499466858E-7</v>
      </c>
      <c r="BE4952" s="254" t="str">
        <f t="shared" si="872"/>
        <v/>
      </c>
    </row>
    <row r="4953" spans="1:57" ht="20.100000000000001" customHeight="1" x14ac:dyDescent="0.25">
      <c r="A4953" s="247"/>
      <c r="B4953" s="247"/>
      <c r="C4953" s="247"/>
      <c r="D4953" s="247"/>
      <c r="E4953" s="247"/>
      <c r="F4953" s="247"/>
      <c r="G4953" s="247"/>
      <c r="H4953" s="247"/>
      <c r="I4953" s="247"/>
      <c r="J4953" s="247"/>
      <c r="K4953" s="247"/>
      <c r="L4953" s="247"/>
      <c r="M4953" s="247"/>
      <c r="N4953" s="247"/>
      <c r="O4953" s="247"/>
      <c r="P4953" s="247"/>
      <c r="Q4953" s="247"/>
      <c r="R4953" s="247"/>
      <c r="AZ4953" s="259"/>
      <c r="BA4953" s="259">
        <f>BA4952+$BD$753</f>
        <v>26.860799999998086</v>
      </c>
      <c r="BB4953" s="274">
        <f t="shared" si="873"/>
        <v>3.5306153420985219E-4</v>
      </c>
      <c r="BC4953" s="259">
        <f t="shared" si="874"/>
        <v>9.3429089601275092E-7</v>
      </c>
      <c r="BD4953" s="259">
        <f t="shared" si="871"/>
        <v>9.3429089601275092E-7</v>
      </c>
      <c r="BE4953" s="254" t="str">
        <f t="shared" si="872"/>
        <v/>
      </c>
    </row>
    <row r="4954" spans="1:57" ht="20.100000000000001" customHeight="1" x14ac:dyDescent="0.25">
      <c r="A4954" s="247"/>
      <c r="B4954" s="247"/>
      <c r="C4954" s="247"/>
      <c r="D4954" s="247"/>
      <c r="E4954" s="247"/>
      <c r="F4954" s="247"/>
      <c r="G4954" s="247"/>
      <c r="H4954" s="247"/>
      <c r="I4954" s="247"/>
      <c r="J4954" s="247"/>
      <c r="K4954" s="247"/>
      <c r="L4954" s="247"/>
      <c r="M4954" s="247"/>
      <c r="N4954" s="247"/>
      <c r="O4954" s="247"/>
      <c r="P4954" s="247"/>
      <c r="Q4954" s="247"/>
      <c r="R4954" s="247"/>
      <c r="AZ4954" s="259"/>
      <c r="BA4954" s="259">
        <f>BA4953+$BD$753</f>
        <v>26.867199999998086</v>
      </c>
      <c r="BB4954" s="274">
        <f t="shared" si="873"/>
        <v>3.5212724331383944E-4</v>
      </c>
      <c r="BC4954" s="259">
        <f t="shared" si="874"/>
        <v>9.3186072170345965E-7</v>
      </c>
      <c r="BD4954" s="259">
        <f t="shared" si="871"/>
        <v>9.3186072170345965E-7</v>
      </c>
      <c r="BE4954" s="254" t="str">
        <f t="shared" si="872"/>
        <v/>
      </c>
    </row>
    <row r="4955" spans="1:57" ht="20.100000000000001" customHeight="1" x14ac:dyDescent="0.25">
      <c r="A4955" s="247"/>
      <c r="B4955" s="247"/>
      <c r="C4955" s="247"/>
      <c r="D4955" s="247"/>
      <c r="E4955" s="247"/>
      <c r="F4955" s="247"/>
      <c r="G4955" s="247"/>
      <c r="H4955" s="247"/>
      <c r="I4955" s="247"/>
      <c r="J4955" s="247"/>
      <c r="K4955" s="247"/>
      <c r="L4955" s="247"/>
      <c r="M4955" s="247"/>
      <c r="N4955" s="247"/>
      <c r="O4955" s="247"/>
      <c r="P4955" s="247"/>
      <c r="Q4955" s="247"/>
      <c r="R4955" s="247"/>
      <c r="AZ4955" s="259"/>
      <c r="BA4955" s="259">
        <f>BA4954+$BD$753</f>
        <v>26.873599999998085</v>
      </c>
      <c r="BB4955" s="274">
        <f t="shared" si="873"/>
        <v>3.5119538259213598E-4</v>
      </c>
      <c r="BC4955" s="259">
        <f t="shared" si="874"/>
        <v>9.2943673667670755E-7</v>
      </c>
      <c r="BD4955" s="259">
        <f t="shared" si="871"/>
        <v>9.2943673667670755E-7</v>
      </c>
      <c r="BE4955" s="254" t="str">
        <f t="shared" si="872"/>
        <v/>
      </c>
    </row>
    <row r="4956" spans="1:57" ht="20.100000000000001" customHeight="1" x14ac:dyDescent="0.25">
      <c r="A4956" s="247"/>
      <c r="B4956" s="247"/>
      <c r="C4956" s="247"/>
      <c r="D4956" s="247"/>
      <c r="E4956" s="247"/>
      <c r="F4956" s="247"/>
      <c r="G4956" s="247"/>
      <c r="H4956" s="247"/>
      <c r="I4956" s="247"/>
      <c r="J4956" s="247"/>
      <c r="K4956" s="247"/>
      <c r="L4956" s="247"/>
      <c r="M4956" s="247"/>
      <c r="N4956" s="247"/>
      <c r="O4956" s="247"/>
      <c r="P4956" s="247"/>
      <c r="Q4956" s="247"/>
      <c r="R4956" s="247"/>
      <c r="AZ4956" s="259"/>
      <c r="BA4956" s="259">
        <f>BA4955+$BD$753</f>
        <v>26.879999999998084</v>
      </c>
      <c r="BB4956" s="274">
        <f t="shared" si="873"/>
        <v>3.5026594585545927E-4</v>
      </c>
      <c r="BC4956" s="259">
        <f t="shared" si="874"/>
        <v>9.2701892558371551E-7</v>
      </c>
      <c r="BD4956" s="259">
        <f t="shared" si="871"/>
        <v>9.2701892558371551E-7</v>
      </c>
      <c r="BE4956" s="254" t="str">
        <f t="shared" si="872"/>
        <v/>
      </c>
    </row>
    <row r="4957" spans="1:57" ht="20.100000000000001" customHeight="1" x14ac:dyDescent="0.25">
      <c r="A4957" s="247"/>
      <c r="B4957" s="247"/>
      <c r="C4957" s="247"/>
      <c r="D4957" s="247"/>
      <c r="E4957" s="247"/>
      <c r="F4957" s="247"/>
      <c r="G4957" s="247"/>
      <c r="H4957" s="247"/>
      <c r="I4957" s="247"/>
      <c r="J4957" s="247"/>
      <c r="K4957" s="247"/>
      <c r="L4957" s="247"/>
      <c r="M4957" s="247"/>
      <c r="N4957" s="247"/>
      <c r="O4957" s="247"/>
      <c r="P4957" s="247"/>
      <c r="Q4957" s="247"/>
      <c r="R4957" s="247"/>
      <c r="AZ4957" s="259"/>
      <c r="BA4957" s="259">
        <f>BA4956+$BD$753</f>
        <v>26.886399999998083</v>
      </c>
      <c r="BB4957" s="274">
        <f t="shared" si="873"/>
        <v>3.4933892692987556E-4</v>
      </c>
      <c r="BC4957" s="259">
        <f t="shared" si="874"/>
        <v>9.2460727311104943E-7</v>
      </c>
      <c r="BD4957" s="259">
        <f t="shared" si="871"/>
        <v>9.2460727311104943E-7</v>
      </c>
      <c r="BE4957" s="254" t="str">
        <f t="shared" si="872"/>
        <v/>
      </c>
    </row>
    <row r="4958" spans="1:57" ht="20.100000000000001" customHeight="1" x14ac:dyDescent="0.25">
      <c r="A4958" s="247"/>
      <c r="B4958" s="247"/>
      <c r="C4958" s="247"/>
      <c r="D4958" s="247"/>
      <c r="E4958" s="247"/>
      <c r="F4958" s="247"/>
      <c r="G4958" s="247"/>
      <c r="H4958" s="247"/>
      <c r="I4958" s="247"/>
      <c r="J4958" s="247"/>
      <c r="K4958" s="247"/>
      <c r="L4958" s="247"/>
      <c r="M4958" s="247"/>
      <c r="N4958" s="247"/>
      <c r="O4958" s="247"/>
      <c r="P4958" s="247"/>
      <c r="Q4958" s="247"/>
      <c r="R4958" s="247"/>
      <c r="AZ4958" s="259"/>
      <c r="BA4958" s="259">
        <f>BA4957+$BD$753</f>
        <v>26.892799999998083</v>
      </c>
      <c r="BB4958" s="274">
        <f t="shared" si="873"/>
        <v>3.4841431965676451E-4</v>
      </c>
      <c r="BC4958" s="259">
        <f t="shared" si="874"/>
        <v>9.2220176398089123E-7</v>
      </c>
      <c r="BD4958" s="259">
        <f t="shared" si="871"/>
        <v>9.2220176398089123E-7</v>
      </c>
      <c r="BE4958" s="254" t="str">
        <f t="shared" si="872"/>
        <v/>
      </c>
    </row>
    <row r="4959" spans="1:57" ht="20.100000000000001" customHeight="1" x14ac:dyDescent="0.25">
      <c r="A4959" s="247"/>
      <c r="B4959" s="247"/>
      <c r="C4959" s="247"/>
      <c r="D4959" s="247"/>
      <c r="E4959" s="247"/>
      <c r="F4959" s="247"/>
      <c r="G4959" s="247"/>
      <c r="H4959" s="247"/>
      <c r="I4959" s="247"/>
      <c r="J4959" s="247"/>
      <c r="K4959" s="247"/>
      <c r="L4959" s="247"/>
      <c r="M4959" s="247"/>
      <c r="N4959" s="247"/>
      <c r="O4959" s="247"/>
      <c r="P4959" s="247"/>
      <c r="Q4959" s="247"/>
      <c r="R4959" s="247"/>
      <c r="AZ4959" s="259"/>
      <c r="BA4959" s="259">
        <f>BA4958+$BD$753</f>
        <v>26.899199999998082</v>
      </c>
      <c r="BB4959" s="274">
        <f t="shared" si="873"/>
        <v>3.4749211789278362E-4</v>
      </c>
      <c r="BC4959" s="259">
        <f t="shared" si="874"/>
        <v>9.1980238295374939E-7</v>
      </c>
      <c r="BD4959" s="259">
        <f t="shared" si="871"/>
        <v>9.1980238295374939E-7</v>
      </c>
      <c r="BE4959" s="254" t="str">
        <f t="shared" si="872"/>
        <v/>
      </c>
    </row>
    <row r="4960" spans="1:57" ht="20.100000000000001" customHeight="1" x14ac:dyDescent="0.25">
      <c r="A4960" s="247"/>
      <c r="B4960" s="247"/>
      <c r="C4960" s="247"/>
      <c r="D4960" s="247"/>
      <c r="E4960" s="247"/>
      <c r="F4960" s="247"/>
      <c r="G4960" s="247"/>
      <c r="H4960" s="247"/>
      <c r="I4960" s="247"/>
      <c r="J4960" s="247"/>
      <c r="K4960" s="247"/>
      <c r="L4960" s="247"/>
      <c r="M4960" s="247"/>
      <c r="N4960" s="247"/>
      <c r="O4960" s="247"/>
      <c r="P4960" s="247"/>
      <c r="Q4960" s="247"/>
      <c r="R4960" s="247"/>
      <c r="AZ4960" s="259"/>
      <c r="BA4960" s="259">
        <f>BA4959+$BD$753</f>
        <v>26.905599999998081</v>
      </c>
      <c r="BB4960" s="274">
        <f t="shared" si="873"/>
        <v>3.4657231550982987E-4</v>
      </c>
      <c r="BC4960" s="259">
        <f t="shared" si="874"/>
        <v>9.1740911482439316E-7</v>
      </c>
      <c r="BD4960" s="259">
        <f t="shared" si="871"/>
        <v>9.1740911482439316E-7</v>
      </c>
      <c r="BE4960" s="254" t="str">
        <f t="shared" si="872"/>
        <v/>
      </c>
    </row>
    <row r="4961" spans="1:57" ht="20.100000000000001" customHeight="1" x14ac:dyDescent="0.25">
      <c r="A4961" s="247"/>
      <c r="B4961" s="247"/>
      <c r="C4961" s="247"/>
      <c r="D4961" s="247"/>
      <c r="E4961" s="247"/>
      <c r="F4961" s="247"/>
      <c r="G4961" s="247"/>
      <c r="H4961" s="247"/>
      <c r="I4961" s="247"/>
      <c r="J4961" s="247"/>
      <c r="K4961" s="247"/>
      <c r="L4961" s="247"/>
      <c r="M4961" s="247"/>
      <c r="N4961" s="247"/>
      <c r="O4961" s="247"/>
      <c r="P4961" s="247"/>
      <c r="Q4961" s="247"/>
      <c r="R4961" s="247"/>
      <c r="AZ4961" s="259"/>
      <c r="BA4961" s="259">
        <f>BA4960+$BD$753</f>
        <v>26.911999999998081</v>
      </c>
      <c r="BB4961" s="274">
        <f t="shared" si="873"/>
        <v>3.4565490639500547E-4</v>
      </c>
      <c r="BC4961" s="259">
        <f t="shared" si="874"/>
        <v>9.1502194442591835E-7</v>
      </c>
      <c r="BD4961" s="259">
        <f t="shared" si="871"/>
        <v>9.1502194442591835E-7</v>
      </c>
      <c r="BE4961" s="254" t="str">
        <f t="shared" si="872"/>
        <v/>
      </c>
    </row>
    <row r="4962" spans="1:57" ht="20.100000000000001" customHeight="1" x14ac:dyDescent="0.25">
      <c r="A4962" s="247"/>
      <c r="B4962" s="247"/>
      <c r="C4962" s="247"/>
      <c r="D4962" s="247"/>
      <c r="E4962" s="247"/>
      <c r="F4962" s="247"/>
      <c r="G4962" s="247"/>
      <c r="H4962" s="247"/>
      <c r="I4962" s="247"/>
      <c r="J4962" s="247"/>
      <c r="K4962" s="247"/>
      <c r="L4962" s="247"/>
      <c r="M4962" s="247"/>
      <c r="N4962" s="247"/>
      <c r="O4962" s="247"/>
      <c r="P4962" s="247"/>
      <c r="Q4962" s="247"/>
      <c r="R4962" s="247"/>
      <c r="AZ4962" s="259"/>
      <c r="BA4962" s="259">
        <f>BA4961+$BD$753</f>
        <v>26.91839999999808</v>
      </c>
      <c r="BB4962" s="274">
        <f t="shared" si="873"/>
        <v>3.4473988445057955E-4</v>
      </c>
      <c r="BC4962" s="259">
        <f t="shared" si="874"/>
        <v>9.1264085662774155E-7</v>
      </c>
      <c r="BD4962" s="259">
        <f t="shared" si="871"/>
        <v>9.1264085662774155E-7</v>
      </c>
      <c r="BE4962" s="254" t="str">
        <f t="shared" si="872"/>
        <v/>
      </c>
    </row>
    <row r="4963" spans="1:57" ht="20.100000000000001" customHeight="1" x14ac:dyDescent="0.25">
      <c r="A4963" s="247"/>
      <c r="B4963" s="247"/>
      <c r="C4963" s="247"/>
      <c r="D4963" s="247"/>
      <c r="E4963" s="247"/>
      <c r="F4963" s="247"/>
      <c r="G4963" s="247"/>
      <c r="H4963" s="247"/>
      <c r="I4963" s="247"/>
      <c r="J4963" s="247"/>
      <c r="K4963" s="247"/>
      <c r="L4963" s="247"/>
      <c r="M4963" s="247"/>
      <c r="N4963" s="247"/>
      <c r="O4963" s="247"/>
      <c r="P4963" s="247"/>
      <c r="Q4963" s="247"/>
      <c r="R4963" s="247"/>
      <c r="AZ4963" s="259"/>
      <c r="BA4963" s="259">
        <f>BA4962+$BD$753</f>
        <v>26.924799999998079</v>
      </c>
      <c r="BB4963" s="274">
        <f t="shared" si="873"/>
        <v>3.4382724359395181E-4</v>
      </c>
      <c r="BC4963" s="259">
        <f t="shared" si="874"/>
        <v>9.1026583633516643E-7</v>
      </c>
      <c r="BD4963" s="259">
        <f t="shared" si="871"/>
        <v>9.1026583633516643E-7</v>
      </c>
      <c r="BE4963" s="254" t="str">
        <f t="shared" si="872"/>
        <v/>
      </c>
    </row>
    <row r="4964" spans="1:57" ht="20.100000000000001" customHeight="1" x14ac:dyDescent="0.25">
      <c r="A4964" s="247"/>
      <c r="B4964" s="247"/>
      <c r="C4964" s="247"/>
      <c r="D4964" s="247"/>
      <c r="E4964" s="247"/>
      <c r="F4964" s="247"/>
      <c r="G4964" s="247"/>
      <c r="H4964" s="247"/>
      <c r="I4964" s="247"/>
      <c r="J4964" s="247"/>
      <c r="K4964" s="247"/>
      <c r="L4964" s="247"/>
      <c r="M4964" s="247"/>
      <c r="N4964" s="247"/>
      <c r="O4964" s="247"/>
      <c r="P4964" s="247"/>
      <c r="Q4964" s="247"/>
      <c r="R4964" s="247"/>
      <c r="AZ4964" s="259"/>
      <c r="BA4964" s="259">
        <f>BA4963+$BD$753</f>
        <v>26.931199999998078</v>
      </c>
      <c r="BB4964" s="274">
        <f t="shared" si="873"/>
        <v>3.4291697775761665E-4</v>
      </c>
      <c r="BC4964" s="259">
        <f t="shared" si="874"/>
        <v>9.0789686848781167E-7</v>
      </c>
      <c r="BD4964" s="259">
        <f t="shared" si="871"/>
        <v>9.0789686848781167E-7</v>
      </c>
      <c r="BE4964" s="254" t="str">
        <f t="shared" si="872"/>
        <v/>
      </c>
    </row>
    <row r="4965" spans="1:57" ht="20.100000000000001" customHeight="1" x14ac:dyDescent="0.25">
      <c r="A4965" s="247"/>
      <c r="B4965" s="247"/>
      <c r="C4965" s="247"/>
      <c r="D4965" s="247"/>
      <c r="E4965" s="247"/>
      <c r="F4965" s="247"/>
      <c r="G4965" s="247"/>
      <c r="H4965" s="247"/>
      <c r="I4965" s="247"/>
      <c r="J4965" s="247"/>
      <c r="K4965" s="247"/>
      <c r="L4965" s="247"/>
      <c r="M4965" s="247"/>
      <c r="N4965" s="247"/>
      <c r="O4965" s="247"/>
      <c r="P4965" s="247"/>
      <c r="Q4965" s="247"/>
      <c r="R4965" s="247"/>
      <c r="AZ4965" s="259"/>
      <c r="BA4965" s="259">
        <f>BA4964+$BD$753</f>
        <v>26.937599999998078</v>
      </c>
      <c r="BB4965" s="274">
        <f t="shared" si="873"/>
        <v>3.4200908088912883E-4</v>
      </c>
      <c r="BC4965" s="259">
        <f t="shared" si="874"/>
        <v>9.0553393806622456E-7</v>
      </c>
      <c r="BD4965" s="259">
        <f t="shared" si="871"/>
        <v>9.0553393806622456E-7</v>
      </c>
      <c r="BE4965" s="254" t="str">
        <f t="shared" si="872"/>
        <v/>
      </c>
    </row>
    <row r="4966" spans="1:57" ht="20.100000000000001" customHeight="1" x14ac:dyDescent="0.25">
      <c r="A4966" s="247"/>
      <c r="B4966" s="247"/>
      <c r="C4966" s="247"/>
      <c r="D4966" s="247"/>
      <c r="E4966" s="247"/>
      <c r="F4966" s="247"/>
      <c r="G4966" s="247"/>
      <c r="H4966" s="247"/>
      <c r="I4966" s="247"/>
      <c r="J4966" s="247"/>
      <c r="K4966" s="247"/>
      <c r="L4966" s="247"/>
      <c r="M4966" s="247"/>
      <c r="N4966" s="247"/>
      <c r="O4966" s="247"/>
      <c r="P4966" s="247"/>
      <c r="Q4966" s="247"/>
      <c r="R4966" s="247"/>
      <c r="AZ4966" s="259"/>
      <c r="BA4966" s="259">
        <f>BA4965+$BD$753</f>
        <v>26.943999999998077</v>
      </c>
      <c r="BB4966" s="274">
        <f t="shared" si="873"/>
        <v>3.4110354695106261E-4</v>
      </c>
      <c r="BC4966" s="259">
        <f t="shared" si="874"/>
        <v>9.0317703008082218E-7</v>
      </c>
      <c r="BD4966" s="259">
        <f t="shared" si="871"/>
        <v>9.0317703008082218E-7</v>
      </c>
      <c r="BE4966" s="254" t="str">
        <f t="shared" si="872"/>
        <v/>
      </c>
    </row>
    <row r="4967" spans="1:57" ht="20.100000000000001" customHeight="1" x14ac:dyDescent="0.25">
      <c r="A4967" s="247"/>
      <c r="B4967" s="247"/>
      <c r="C4967" s="247"/>
      <c r="D4967" s="247"/>
      <c r="E4967" s="247"/>
      <c r="F4967" s="247"/>
      <c r="G4967" s="247"/>
      <c r="H4967" s="247"/>
      <c r="I4967" s="247"/>
      <c r="J4967" s="247"/>
      <c r="K4967" s="247"/>
      <c r="L4967" s="247"/>
      <c r="M4967" s="247"/>
      <c r="N4967" s="247"/>
      <c r="O4967" s="247"/>
      <c r="P4967" s="247"/>
      <c r="Q4967" s="247"/>
      <c r="R4967" s="247"/>
      <c r="AZ4967" s="259"/>
      <c r="BA4967" s="259">
        <f>BA4966+$BD$753</f>
        <v>26.950399999998076</v>
      </c>
      <c r="BB4967" s="274">
        <f t="shared" si="873"/>
        <v>3.4020036992098179E-4</v>
      </c>
      <c r="BC4967" s="259">
        <f t="shared" si="874"/>
        <v>9.0082612958235393E-7</v>
      </c>
      <c r="BD4967" s="259">
        <f t="shared" si="871"/>
        <v>9.0082612958235393E-7</v>
      </c>
      <c r="BE4967" s="254" t="str">
        <f t="shared" si="872"/>
        <v/>
      </c>
    </row>
    <row r="4968" spans="1:57" ht="20.100000000000001" customHeight="1" x14ac:dyDescent="0.25">
      <c r="A4968" s="247"/>
      <c r="B4968" s="247"/>
      <c r="C4968" s="247"/>
      <c r="D4968" s="247"/>
      <c r="E4968" s="247"/>
      <c r="F4968" s="247"/>
      <c r="G4968" s="247"/>
      <c r="H4968" s="247"/>
      <c r="I4968" s="247"/>
      <c r="J4968" s="247"/>
      <c r="K4968" s="247"/>
      <c r="L4968" s="247"/>
      <c r="M4968" s="247"/>
      <c r="N4968" s="247"/>
      <c r="O4968" s="247"/>
      <c r="P4968" s="247"/>
      <c r="Q4968" s="247"/>
      <c r="R4968" s="247"/>
      <c r="AZ4968" s="259"/>
      <c r="BA4968" s="259">
        <f>BA4967+$BD$753</f>
        <v>26.956799999998076</v>
      </c>
      <c r="BB4968" s="274">
        <f t="shared" si="873"/>
        <v>3.3929954379139943E-4</v>
      </c>
      <c r="BC4968" s="259">
        <f t="shared" si="874"/>
        <v>8.9848122165680578E-7</v>
      </c>
      <c r="BD4968" s="259">
        <f t="shared" si="871"/>
        <v>8.9848122165680578E-7</v>
      </c>
      <c r="BE4968" s="254" t="str">
        <f t="shared" si="872"/>
        <v/>
      </c>
    </row>
    <row r="4969" spans="1:57" ht="20.100000000000001" customHeight="1" x14ac:dyDescent="0.25">
      <c r="A4969" s="247"/>
      <c r="B4969" s="247"/>
      <c r="C4969" s="247"/>
      <c r="D4969" s="247"/>
      <c r="E4969" s="247"/>
      <c r="F4969" s="247"/>
      <c r="G4969" s="247"/>
      <c r="H4969" s="247"/>
      <c r="I4969" s="247"/>
      <c r="J4969" s="247"/>
      <c r="K4969" s="247"/>
      <c r="L4969" s="247"/>
      <c r="M4969" s="247"/>
      <c r="N4969" s="247"/>
      <c r="O4969" s="247"/>
      <c r="P4969" s="247"/>
      <c r="Q4969" s="247"/>
      <c r="R4969" s="247"/>
      <c r="AZ4969" s="259"/>
      <c r="BA4969" s="259">
        <f>BA4968+$BD$753</f>
        <v>26.963199999998075</v>
      </c>
      <c r="BB4969" s="274">
        <f t="shared" si="873"/>
        <v>3.3840106256974263E-4</v>
      </c>
      <c r="BC4969" s="259">
        <f t="shared" si="874"/>
        <v>8.9614229142442447E-7</v>
      </c>
      <c r="BD4969" s="259">
        <f t="shared" si="871"/>
        <v>8.9614229142442447E-7</v>
      </c>
      <c r="BE4969" s="254" t="str">
        <f t="shared" si="872"/>
        <v/>
      </c>
    </row>
    <row r="4970" spans="1:57" ht="20.100000000000001" customHeight="1" x14ac:dyDescent="0.25">
      <c r="A4970" s="247"/>
      <c r="B4970" s="247"/>
      <c r="C4970" s="247"/>
      <c r="D4970" s="247"/>
      <c r="E4970" s="247"/>
      <c r="F4970" s="247"/>
      <c r="G4970" s="247"/>
      <c r="H4970" s="247"/>
      <c r="I4970" s="247"/>
      <c r="J4970" s="247"/>
      <c r="K4970" s="247"/>
      <c r="L4970" s="247"/>
      <c r="M4970" s="247"/>
      <c r="N4970" s="247"/>
      <c r="O4970" s="247"/>
      <c r="P4970" s="247"/>
      <c r="Q4970" s="247"/>
      <c r="R4970" s="247"/>
      <c r="AZ4970" s="259"/>
      <c r="BA4970" s="259">
        <f>BA4969+$BD$753</f>
        <v>26.969599999998074</v>
      </c>
      <c r="BB4970" s="274">
        <f t="shared" si="873"/>
        <v>3.375049202783182E-4</v>
      </c>
      <c r="BC4970" s="259">
        <f t="shared" si="874"/>
        <v>8.9380932404194017E-7</v>
      </c>
      <c r="BD4970" s="259">
        <f t="shared" si="871"/>
        <v>8.9380932404194017E-7</v>
      </c>
      <c r="BE4970" s="254" t="str">
        <f t="shared" si="872"/>
        <v/>
      </c>
    </row>
    <row r="4971" spans="1:57" ht="20.100000000000001" customHeight="1" x14ac:dyDescent="0.25">
      <c r="A4971" s="247"/>
      <c r="B4971" s="247"/>
      <c r="C4971" s="247"/>
      <c r="D4971" s="247"/>
      <c r="E4971" s="247"/>
      <c r="F4971" s="247"/>
      <c r="G4971" s="247"/>
      <c r="H4971" s="247"/>
      <c r="I4971" s="247"/>
      <c r="J4971" s="247"/>
      <c r="K4971" s="247"/>
      <c r="L4971" s="247"/>
      <c r="M4971" s="247"/>
      <c r="N4971" s="247"/>
      <c r="O4971" s="247"/>
      <c r="P4971" s="247"/>
      <c r="Q4971" s="247"/>
      <c r="R4971" s="247"/>
      <c r="AZ4971" s="259"/>
      <c r="BA4971" s="259">
        <f>BA4970+$BD$753</f>
        <v>26.975999999998074</v>
      </c>
      <c r="BB4971" s="274">
        <f t="shared" si="873"/>
        <v>3.3661111095427626E-4</v>
      </c>
      <c r="BC4971" s="259">
        <f t="shared" si="874"/>
        <v>8.9148230470164486E-7</v>
      </c>
      <c r="BD4971" s="259">
        <f t="shared" si="871"/>
        <v>8.9148230470164486E-7</v>
      </c>
      <c r="BE4971" s="254" t="str">
        <f t="shared" si="872"/>
        <v/>
      </c>
    </row>
    <row r="4972" spans="1:57" ht="20.100000000000001" customHeight="1" x14ac:dyDescent="0.25">
      <c r="A4972" s="247"/>
      <c r="B4972" s="247"/>
      <c r="C4972" s="247"/>
      <c r="D4972" s="247"/>
      <c r="E4972" s="247"/>
      <c r="F4972" s="247"/>
      <c r="G4972" s="247"/>
      <c r="H4972" s="247"/>
      <c r="I4972" s="247"/>
      <c r="J4972" s="247"/>
      <c r="K4972" s="247"/>
      <c r="L4972" s="247"/>
      <c r="M4972" s="247"/>
      <c r="N4972" s="247"/>
      <c r="O4972" s="247"/>
      <c r="P4972" s="247"/>
      <c r="Q4972" s="247"/>
      <c r="R4972" s="247"/>
      <c r="AZ4972" s="259"/>
      <c r="BA4972" s="259">
        <f>BA4971+$BD$753</f>
        <v>26.982399999998073</v>
      </c>
      <c r="BB4972" s="274">
        <f t="shared" si="873"/>
        <v>3.3571962864957462E-4</v>
      </c>
      <c r="BC4972" s="259">
        <f t="shared" si="874"/>
        <v>8.8916121863258498E-7</v>
      </c>
      <c r="BD4972" s="259">
        <f t="shared" si="871"/>
        <v>8.8916121863258498E-7</v>
      </c>
      <c r="BE4972" s="254" t="str">
        <f t="shared" si="872"/>
        <v/>
      </c>
    </row>
    <row r="4973" spans="1:57" ht="20.100000000000001" customHeight="1" x14ac:dyDescent="0.25">
      <c r="A4973" s="247"/>
      <c r="B4973" s="247"/>
      <c r="C4973" s="247"/>
      <c r="D4973" s="247"/>
      <c r="E4973" s="247"/>
      <c r="F4973" s="247"/>
      <c r="G4973" s="247"/>
      <c r="H4973" s="247"/>
      <c r="I4973" s="247"/>
      <c r="J4973" s="247"/>
      <c r="K4973" s="247"/>
      <c r="L4973" s="247"/>
      <c r="M4973" s="247"/>
      <c r="N4973" s="247"/>
      <c r="O4973" s="247"/>
      <c r="P4973" s="247"/>
      <c r="Q4973" s="247"/>
      <c r="R4973" s="247"/>
      <c r="AZ4973" s="259"/>
      <c r="BA4973" s="259">
        <f>BA4972+$BD$753</f>
        <v>26.988799999998072</v>
      </c>
      <c r="BB4973" s="274">
        <f t="shared" si="873"/>
        <v>3.3483046743094203E-4</v>
      </c>
      <c r="BC4973" s="259">
        <f t="shared" si="874"/>
        <v>8.8684605109714621E-7</v>
      </c>
      <c r="BD4973" s="259">
        <f t="shared" si="871"/>
        <v>8.8684605109714621E-7</v>
      </c>
      <c r="BE4973" s="254" t="str">
        <f t="shared" si="872"/>
        <v/>
      </c>
    </row>
    <row r="4974" spans="1:57" ht="20.100000000000001" customHeight="1" x14ac:dyDescent="0.25">
      <c r="A4974" s="247"/>
      <c r="B4974" s="247"/>
      <c r="C4974" s="247"/>
      <c r="D4974" s="247"/>
      <c r="E4974" s="247"/>
      <c r="F4974" s="247"/>
      <c r="G4974" s="247"/>
      <c r="H4974" s="247"/>
      <c r="I4974" s="247"/>
      <c r="J4974" s="247"/>
      <c r="K4974" s="247"/>
      <c r="L4974" s="247"/>
      <c r="M4974" s="247"/>
      <c r="N4974" s="247"/>
      <c r="O4974" s="247"/>
      <c r="P4974" s="247"/>
      <c r="Q4974" s="247"/>
      <c r="R4974" s="247"/>
      <c r="AZ4974" s="259"/>
      <c r="BA4974" s="259">
        <f>BA4973+$BD$753</f>
        <v>26.995199999998071</v>
      </c>
      <c r="BB4974" s="274">
        <f t="shared" si="873"/>
        <v>3.3394362137984489E-4</v>
      </c>
      <c r="BC4974" s="259">
        <f t="shared" si="874"/>
        <v>8.8453678739387233E-7</v>
      </c>
      <c r="BD4974" s="259">
        <f t="shared" si="871"/>
        <v>8.8453678739387233E-7</v>
      </c>
      <c r="BE4974" s="254" t="str">
        <f t="shared" si="872"/>
        <v/>
      </c>
    </row>
    <row r="4975" spans="1:57" ht="20.100000000000001" customHeight="1" x14ac:dyDescent="0.25">
      <c r="A4975" s="247"/>
      <c r="B4975" s="247"/>
      <c r="C4975" s="247"/>
      <c r="D4975" s="247"/>
      <c r="E4975" s="247"/>
      <c r="F4975" s="247"/>
      <c r="G4975" s="247"/>
      <c r="H4975" s="247"/>
      <c r="I4975" s="247"/>
      <c r="J4975" s="247"/>
      <c r="K4975" s="247"/>
      <c r="L4975" s="247"/>
      <c r="M4975" s="247"/>
      <c r="N4975" s="247"/>
      <c r="O4975" s="247"/>
      <c r="P4975" s="247"/>
      <c r="Q4975" s="247"/>
      <c r="R4975" s="247"/>
      <c r="AZ4975" s="259"/>
      <c r="BA4975" s="259">
        <f>BA4974+$BD$753</f>
        <v>27.001599999998071</v>
      </c>
      <c r="BB4975" s="274">
        <f t="shared" si="873"/>
        <v>3.3305908459245102E-4</v>
      </c>
      <c r="BC4975" s="259">
        <f t="shared" si="874"/>
        <v>8.822334128569774E-7</v>
      </c>
      <c r="BD4975" s="259">
        <f t="shared" si="871"/>
        <v>8.822334128569774E-7</v>
      </c>
      <c r="BE4975" s="254" t="str">
        <f t="shared" si="872"/>
        <v/>
      </c>
    </row>
    <row r="4976" spans="1:57" ht="20.100000000000001" customHeight="1" x14ac:dyDescent="0.25">
      <c r="A4976" s="247"/>
      <c r="B4976" s="247"/>
      <c r="C4976" s="247"/>
      <c r="D4976" s="247"/>
      <c r="E4976" s="247"/>
      <c r="F4976" s="247"/>
      <c r="G4976" s="247"/>
      <c r="H4976" s="247"/>
      <c r="I4976" s="247"/>
      <c r="J4976" s="247"/>
      <c r="K4976" s="247"/>
      <c r="L4976" s="247"/>
      <c r="M4976" s="247"/>
      <c r="N4976" s="247"/>
      <c r="O4976" s="247"/>
      <c r="P4976" s="247"/>
      <c r="Q4976" s="247"/>
      <c r="R4976" s="247"/>
      <c r="AZ4976" s="259"/>
      <c r="BA4976" s="259">
        <f>BA4975+$BD$753</f>
        <v>27.00799999999807</v>
      </c>
      <c r="BB4976" s="274">
        <f t="shared" si="873"/>
        <v>3.3217685117959404E-4</v>
      </c>
      <c r="BC4976" s="259">
        <f t="shared" si="874"/>
        <v>8.7993591285721309E-7</v>
      </c>
      <c r="BD4976" s="259">
        <f t="shared" si="871"/>
        <v>8.7993591285721309E-7</v>
      </c>
      <c r="BE4976" s="254" t="str">
        <f t="shared" si="872"/>
        <v/>
      </c>
    </row>
    <row r="4977" spans="1:57" ht="20.100000000000001" customHeight="1" x14ac:dyDescent="0.25">
      <c r="A4977" s="247"/>
      <c r="B4977" s="247"/>
      <c r="C4977" s="247"/>
      <c r="D4977" s="247"/>
      <c r="E4977" s="247"/>
      <c r="F4977" s="247"/>
      <c r="G4977" s="247"/>
      <c r="H4977" s="247"/>
      <c r="I4977" s="247"/>
      <c r="J4977" s="247"/>
      <c r="K4977" s="247"/>
      <c r="L4977" s="247"/>
      <c r="M4977" s="247"/>
      <c r="N4977" s="247"/>
      <c r="O4977" s="247"/>
      <c r="P4977" s="247"/>
      <c r="Q4977" s="247"/>
      <c r="R4977" s="247"/>
      <c r="AZ4977" s="259"/>
      <c r="BA4977" s="259">
        <f>BA4976+$BD$753</f>
        <v>27.014399999998069</v>
      </c>
      <c r="BB4977" s="274">
        <f t="shared" si="873"/>
        <v>3.3129691526673682E-4</v>
      </c>
      <c r="BC4977" s="259">
        <f t="shared" si="874"/>
        <v>8.7764427279650187E-7</v>
      </c>
      <c r="BD4977" s="259">
        <f t="shared" si="871"/>
        <v>8.7764427279650187E-7</v>
      </c>
      <c r="BE4977" s="254" t="str">
        <f t="shared" si="872"/>
        <v/>
      </c>
    </row>
    <row r="4978" spans="1:57" ht="20.100000000000001" customHeight="1" x14ac:dyDescent="0.25">
      <c r="A4978" s="247"/>
      <c r="B4978" s="247"/>
      <c r="C4978" s="247"/>
      <c r="D4978" s="247"/>
      <c r="E4978" s="247"/>
      <c r="F4978" s="247"/>
      <c r="G4978" s="247"/>
      <c r="H4978" s="247"/>
      <c r="I4978" s="247"/>
      <c r="J4978" s="247"/>
      <c r="K4978" s="247"/>
      <c r="L4978" s="247"/>
      <c r="M4978" s="247"/>
      <c r="N4978" s="247"/>
      <c r="O4978" s="247"/>
      <c r="P4978" s="247"/>
      <c r="Q4978" s="247"/>
      <c r="R4978" s="247"/>
      <c r="AZ4978" s="259"/>
      <c r="BA4978" s="259">
        <f>BA4977+$BD$753</f>
        <v>27.020799999998069</v>
      </c>
      <c r="BB4978" s="274">
        <f t="shared" si="873"/>
        <v>3.3041927099394032E-4</v>
      </c>
      <c r="BC4978" s="259">
        <f t="shared" si="874"/>
        <v>8.7535847811558067E-7</v>
      </c>
      <c r="BD4978" s="259">
        <f t="shared" si="871"/>
        <v>8.7535847811558067E-7</v>
      </c>
      <c r="BE4978" s="254" t="str">
        <f t="shared" si="872"/>
        <v/>
      </c>
    </row>
    <row r="4979" spans="1:57" ht="20.100000000000001" customHeight="1" x14ac:dyDescent="0.25">
      <c r="A4979" s="247"/>
      <c r="B4979" s="247"/>
      <c r="C4979" s="247"/>
      <c r="D4979" s="247"/>
      <c r="E4979" s="247"/>
      <c r="F4979" s="247"/>
      <c r="G4979" s="247"/>
      <c r="H4979" s="247"/>
      <c r="I4979" s="247"/>
      <c r="J4979" s="247"/>
      <c r="K4979" s="247"/>
      <c r="L4979" s="247"/>
      <c r="M4979" s="247"/>
      <c r="N4979" s="247"/>
      <c r="O4979" s="247"/>
      <c r="P4979" s="247"/>
      <c r="Q4979" s="247"/>
      <c r="R4979" s="247"/>
      <c r="AZ4979" s="259"/>
      <c r="BA4979" s="259">
        <f>BA4978+$BD$753</f>
        <v>27.027199999998068</v>
      </c>
      <c r="BB4979" s="274">
        <f t="shared" si="873"/>
        <v>3.2954391251582474E-4</v>
      </c>
      <c r="BC4979" s="259">
        <f t="shared" si="874"/>
        <v>8.7307851428944719E-7</v>
      </c>
      <c r="BD4979" s="259">
        <f t="shared" si="871"/>
        <v>8.7307851428944719E-7</v>
      </c>
      <c r="BE4979" s="254" t="str">
        <f t="shared" si="872"/>
        <v/>
      </c>
    </row>
    <row r="4980" spans="1:57" ht="20.100000000000001" customHeight="1" x14ac:dyDescent="0.25">
      <c r="A4980" s="247"/>
      <c r="B4980" s="247"/>
      <c r="C4980" s="247"/>
      <c r="D4980" s="247"/>
      <c r="E4980" s="247"/>
      <c r="F4980" s="247"/>
      <c r="G4980" s="247"/>
      <c r="H4980" s="247"/>
      <c r="I4980" s="247"/>
      <c r="J4980" s="247"/>
      <c r="K4980" s="247"/>
      <c r="L4980" s="247"/>
      <c r="M4980" s="247"/>
      <c r="N4980" s="247"/>
      <c r="O4980" s="247"/>
      <c r="P4980" s="247"/>
      <c r="Q4980" s="247"/>
      <c r="R4980" s="247"/>
      <c r="AZ4980" s="259"/>
      <c r="BA4980" s="259">
        <f>BA4979+$BD$753</f>
        <v>27.033599999998067</v>
      </c>
      <c r="BB4980" s="274">
        <f t="shared" si="873"/>
        <v>3.286708340015353E-4</v>
      </c>
      <c r="BC4980" s="259">
        <f t="shared" si="874"/>
        <v>8.7080436682605887E-7</v>
      </c>
      <c r="BD4980" s="259">
        <f t="shared" ref="BD4980:BD5043" si="875">IF(BB4980&lt;(1-$AZ$760),BC4980,"")</f>
        <v>8.7080436682605887E-7</v>
      </c>
      <c r="BE4980" s="254" t="str">
        <f t="shared" ref="BE4980:BE5043" si="876">IF(BB4980&lt;(1-$AZ$766),BC4980,"")</f>
        <v/>
      </c>
    </row>
    <row r="4981" spans="1:57" ht="20.100000000000001" customHeight="1" x14ac:dyDescent="0.25">
      <c r="A4981" s="247"/>
      <c r="B4981" s="247"/>
      <c r="C4981" s="247"/>
      <c r="D4981" s="247"/>
      <c r="E4981" s="247"/>
      <c r="F4981" s="247"/>
      <c r="G4981" s="247"/>
      <c r="H4981" s="247"/>
      <c r="I4981" s="247"/>
      <c r="J4981" s="247"/>
      <c r="K4981" s="247"/>
      <c r="L4981" s="247"/>
      <c r="M4981" s="247"/>
      <c r="N4981" s="247"/>
      <c r="O4981" s="247"/>
      <c r="P4981" s="247"/>
      <c r="Q4981" s="247"/>
      <c r="R4981" s="247"/>
      <c r="AZ4981" s="259"/>
      <c r="BA4981" s="259">
        <f>BA4980+$BD$753</f>
        <v>27.039999999998066</v>
      </c>
      <c r="BB4981" s="274">
        <f t="shared" ref="BB4981:BB5044" si="877">_xlfn.CHISQ.DIST.RT(BA4981,7)</f>
        <v>3.2780002963470924E-4</v>
      </c>
      <c r="BC4981" s="259">
        <f t="shared" ref="BC4981:BC5044" si="878">BB4981-BB4982</f>
        <v>8.6853602127056131E-7</v>
      </c>
      <c r="BD4981" s="259">
        <f t="shared" si="875"/>
        <v>8.6853602127056131E-7</v>
      </c>
      <c r="BE4981" s="254" t="str">
        <f t="shared" si="876"/>
        <v/>
      </c>
    </row>
    <row r="4982" spans="1:57" ht="20.100000000000001" customHeight="1" x14ac:dyDescent="0.25">
      <c r="A4982" s="247"/>
      <c r="B4982" s="247"/>
      <c r="C4982" s="247"/>
      <c r="D4982" s="247"/>
      <c r="E4982" s="247"/>
      <c r="F4982" s="247"/>
      <c r="G4982" s="247"/>
      <c r="H4982" s="247"/>
      <c r="I4982" s="247"/>
      <c r="J4982" s="247"/>
      <c r="K4982" s="247"/>
      <c r="L4982" s="247"/>
      <c r="M4982" s="247"/>
      <c r="N4982" s="247"/>
      <c r="O4982" s="247"/>
      <c r="P4982" s="247"/>
      <c r="Q4982" s="247"/>
      <c r="R4982" s="247"/>
      <c r="AZ4982" s="259"/>
      <c r="BA4982" s="259">
        <f>BA4981+$BD$753</f>
        <v>27.046399999998066</v>
      </c>
      <c r="BB4982" s="274">
        <f t="shared" si="877"/>
        <v>3.2693149361343867E-4</v>
      </c>
      <c r="BC4982" s="259">
        <f t="shared" si="878"/>
        <v>8.6627346320111405E-7</v>
      </c>
      <c r="BD4982" s="259">
        <f t="shared" si="875"/>
        <v>8.6627346320111405E-7</v>
      </c>
      <c r="BE4982" s="254" t="str">
        <f t="shared" si="876"/>
        <v/>
      </c>
    </row>
    <row r="4983" spans="1:57" ht="20.100000000000001" customHeight="1" x14ac:dyDescent="0.25">
      <c r="A4983" s="247"/>
      <c r="B4983" s="247"/>
      <c r="C4983" s="247"/>
      <c r="D4983" s="247"/>
      <c r="E4983" s="247"/>
      <c r="F4983" s="247"/>
      <c r="G4983" s="247"/>
      <c r="H4983" s="247"/>
      <c r="I4983" s="247"/>
      <c r="J4983" s="247"/>
      <c r="K4983" s="247"/>
      <c r="L4983" s="247"/>
      <c r="M4983" s="247"/>
      <c r="N4983" s="247"/>
      <c r="O4983" s="247"/>
      <c r="P4983" s="247"/>
      <c r="Q4983" s="247"/>
      <c r="R4983" s="247"/>
      <c r="AZ4983" s="259"/>
      <c r="BA4983" s="259">
        <f>BA4982+$BD$753</f>
        <v>27.052799999998065</v>
      </c>
      <c r="BB4983" s="274">
        <f t="shared" si="877"/>
        <v>3.2606522015023756E-4</v>
      </c>
      <c r="BC4983" s="259">
        <f t="shared" si="878"/>
        <v>8.6401667823127583E-7</v>
      </c>
      <c r="BD4983" s="259">
        <f t="shared" si="875"/>
        <v>8.6401667823127583E-7</v>
      </c>
      <c r="BE4983" s="254" t="str">
        <f t="shared" si="876"/>
        <v/>
      </c>
    </row>
    <row r="4984" spans="1:57" ht="20.100000000000001" customHeight="1" x14ac:dyDescent="0.25">
      <c r="A4984" s="247"/>
      <c r="B4984" s="247"/>
      <c r="C4984" s="247"/>
      <c r="D4984" s="247"/>
      <c r="E4984" s="247"/>
      <c r="F4984" s="247"/>
      <c r="G4984" s="247"/>
      <c r="H4984" s="247"/>
      <c r="I4984" s="247"/>
      <c r="J4984" s="247"/>
      <c r="K4984" s="247"/>
      <c r="L4984" s="247"/>
      <c r="M4984" s="247"/>
      <c r="N4984" s="247"/>
      <c r="O4984" s="247"/>
      <c r="P4984" s="247"/>
      <c r="Q4984" s="247"/>
      <c r="R4984" s="247"/>
      <c r="AZ4984" s="259"/>
      <c r="BA4984" s="259">
        <f>BA4983+$BD$753</f>
        <v>27.059199999998064</v>
      </c>
      <c r="BB4984" s="274">
        <f t="shared" si="877"/>
        <v>3.2520120347200629E-4</v>
      </c>
      <c r="BC4984" s="259">
        <f t="shared" si="878"/>
        <v>8.6176565200881197E-7</v>
      </c>
      <c r="BD4984" s="259">
        <f t="shared" si="875"/>
        <v>8.6176565200881197E-7</v>
      </c>
      <c r="BE4984" s="254" t="str">
        <f t="shared" si="876"/>
        <v/>
      </c>
    </row>
    <row r="4985" spans="1:57" ht="20.100000000000001" customHeight="1" x14ac:dyDescent="0.25">
      <c r="A4985" s="247"/>
      <c r="B4985" s="247"/>
      <c r="C4985" s="247"/>
      <c r="D4985" s="247"/>
      <c r="E4985" s="247"/>
      <c r="F4985" s="247"/>
      <c r="G4985" s="247"/>
      <c r="H4985" s="247"/>
      <c r="I4985" s="247"/>
      <c r="J4985" s="247"/>
      <c r="K4985" s="247"/>
      <c r="L4985" s="247"/>
      <c r="M4985" s="247"/>
      <c r="N4985" s="247"/>
      <c r="O4985" s="247"/>
      <c r="P4985" s="247"/>
      <c r="Q4985" s="247"/>
      <c r="R4985" s="247"/>
      <c r="AZ4985" s="259"/>
      <c r="BA4985" s="259">
        <f>BA4984+$BD$753</f>
        <v>27.065599999998064</v>
      </c>
      <c r="BB4985" s="274">
        <f t="shared" si="877"/>
        <v>3.2433943781999747E-4</v>
      </c>
      <c r="BC4985" s="259">
        <f t="shared" si="878"/>
        <v>8.5952037021780857E-7</v>
      </c>
      <c r="BD4985" s="259">
        <f t="shared" si="875"/>
        <v>8.5952037021780857E-7</v>
      </c>
      <c r="BE4985" s="254" t="str">
        <f t="shared" si="876"/>
        <v/>
      </c>
    </row>
    <row r="4986" spans="1:57" ht="20.100000000000001" customHeight="1" x14ac:dyDescent="0.25">
      <c r="A4986" s="247"/>
      <c r="B4986" s="247"/>
      <c r="C4986" s="247"/>
      <c r="D4986" s="247"/>
      <c r="E4986" s="247"/>
      <c r="F4986" s="247"/>
      <c r="G4986" s="247"/>
      <c r="H4986" s="247"/>
      <c r="I4986" s="247"/>
      <c r="J4986" s="247"/>
      <c r="K4986" s="247"/>
      <c r="L4986" s="247"/>
      <c r="M4986" s="247"/>
      <c r="N4986" s="247"/>
      <c r="O4986" s="247"/>
      <c r="P4986" s="247"/>
      <c r="Q4986" s="247"/>
      <c r="R4986" s="247"/>
      <c r="AZ4986" s="259"/>
      <c r="BA4986" s="259">
        <f>BA4985+$BD$753</f>
        <v>27.071999999998063</v>
      </c>
      <c r="BB4986" s="274">
        <f t="shared" si="877"/>
        <v>3.2347991744977966E-4</v>
      </c>
      <c r="BC4986" s="259">
        <f t="shared" si="878"/>
        <v>8.5728081857330569E-7</v>
      </c>
      <c r="BD4986" s="259">
        <f t="shared" si="875"/>
        <v>8.5728081857330569E-7</v>
      </c>
      <c r="BE4986" s="254" t="str">
        <f t="shared" si="876"/>
        <v/>
      </c>
    </row>
    <row r="4987" spans="1:57" ht="20.100000000000001" customHeight="1" x14ac:dyDescent="0.25">
      <c r="A4987" s="247"/>
      <c r="B4987" s="247"/>
      <c r="C4987" s="247"/>
      <c r="D4987" s="247"/>
      <c r="E4987" s="247"/>
      <c r="F4987" s="247"/>
      <c r="G4987" s="247"/>
      <c r="H4987" s="247"/>
      <c r="I4987" s="247"/>
      <c r="J4987" s="247"/>
      <c r="K4987" s="247"/>
      <c r="L4987" s="247"/>
      <c r="M4987" s="247"/>
      <c r="N4987" s="247"/>
      <c r="O4987" s="247"/>
      <c r="P4987" s="247"/>
      <c r="Q4987" s="247"/>
      <c r="R4987" s="247"/>
      <c r="AZ4987" s="259"/>
      <c r="BA4987" s="259">
        <f>BA4986+$BD$753</f>
        <v>27.078399999998062</v>
      </c>
      <c r="BB4987" s="274">
        <f t="shared" si="877"/>
        <v>3.2262263663120636E-4</v>
      </c>
      <c r="BC4987" s="259">
        <f t="shared" si="878"/>
        <v>8.5504698282742311E-7</v>
      </c>
      <c r="BD4987" s="259">
        <f t="shared" si="875"/>
        <v>8.5504698282742311E-7</v>
      </c>
      <c r="BE4987" s="254" t="str">
        <f t="shared" si="876"/>
        <v/>
      </c>
    </row>
    <row r="4988" spans="1:57" ht="20.100000000000001" customHeight="1" x14ac:dyDescent="0.25">
      <c r="A4988" s="247"/>
      <c r="B4988" s="247"/>
      <c r="C4988" s="247"/>
      <c r="D4988" s="247"/>
      <c r="E4988" s="247"/>
      <c r="F4988" s="247"/>
      <c r="G4988" s="247"/>
      <c r="H4988" s="247"/>
      <c r="I4988" s="247"/>
      <c r="J4988" s="247"/>
      <c r="K4988" s="247"/>
      <c r="L4988" s="247"/>
      <c r="M4988" s="247"/>
      <c r="N4988" s="247"/>
      <c r="O4988" s="247"/>
      <c r="P4988" s="247"/>
      <c r="Q4988" s="247"/>
      <c r="R4988" s="247"/>
      <c r="AZ4988" s="259"/>
      <c r="BA4988" s="259">
        <f>BA4987+$BD$753</f>
        <v>27.084799999998062</v>
      </c>
      <c r="BB4988" s="274">
        <f t="shared" si="877"/>
        <v>3.2176758964837894E-4</v>
      </c>
      <c r="BC4988" s="259">
        <f t="shared" si="878"/>
        <v>8.5281884876551141E-7</v>
      </c>
      <c r="BD4988" s="259">
        <f t="shared" si="875"/>
        <v>8.5281884876551141E-7</v>
      </c>
      <c r="BE4988" s="254" t="str">
        <f t="shared" si="876"/>
        <v/>
      </c>
    </row>
    <row r="4989" spans="1:57" ht="20.100000000000001" customHeight="1" x14ac:dyDescent="0.25">
      <c r="A4989" s="247"/>
      <c r="B4989" s="247"/>
      <c r="C4989" s="247"/>
      <c r="D4989" s="247"/>
      <c r="E4989" s="247"/>
      <c r="F4989" s="247"/>
      <c r="G4989" s="247"/>
      <c r="H4989" s="247"/>
      <c r="I4989" s="247"/>
      <c r="J4989" s="247"/>
      <c r="K4989" s="247"/>
      <c r="L4989" s="247"/>
      <c r="M4989" s="247"/>
      <c r="N4989" s="247"/>
      <c r="O4989" s="247"/>
      <c r="P4989" s="247"/>
      <c r="Q4989" s="247"/>
      <c r="R4989" s="247"/>
      <c r="AZ4989" s="259"/>
      <c r="BA4989" s="259">
        <f>BA4988+$BD$753</f>
        <v>27.091199999998061</v>
      </c>
      <c r="BB4989" s="274">
        <f t="shared" si="877"/>
        <v>3.2091477079961342E-4</v>
      </c>
      <c r="BC4989" s="259">
        <f t="shared" si="878"/>
        <v>8.505964022068567E-7</v>
      </c>
      <c r="BD4989" s="259">
        <f t="shared" si="875"/>
        <v>8.505964022068567E-7</v>
      </c>
      <c r="BE4989" s="254" t="str">
        <f t="shared" si="876"/>
        <v/>
      </c>
    </row>
    <row r="4990" spans="1:57" ht="20.100000000000001" customHeight="1" x14ac:dyDescent="0.25">
      <c r="A4990" s="247"/>
      <c r="B4990" s="247"/>
      <c r="C4990" s="247"/>
      <c r="D4990" s="247"/>
      <c r="E4990" s="247"/>
      <c r="F4990" s="247"/>
      <c r="G4990" s="247"/>
      <c r="H4990" s="247"/>
      <c r="I4990" s="247"/>
      <c r="J4990" s="247"/>
      <c r="K4990" s="247"/>
      <c r="L4990" s="247"/>
      <c r="M4990" s="247"/>
      <c r="N4990" s="247"/>
      <c r="O4990" s="247"/>
      <c r="P4990" s="247"/>
      <c r="Q4990" s="247"/>
      <c r="R4990" s="247"/>
      <c r="AZ4990" s="259"/>
      <c r="BA4990" s="259">
        <f>BA4989+$BD$753</f>
        <v>27.09759999999806</v>
      </c>
      <c r="BB4990" s="274">
        <f t="shared" si="877"/>
        <v>3.2006417439740657E-4</v>
      </c>
      <c r="BC4990" s="259">
        <f t="shared" si="878"/>
        <v>8.4837962900663217E-7</v>
      </c>
      <c r="BD4990" s="259">
        <f t="shared" si="875"/>
        <v>8.4837962900663217E-7</v>
      </c>
      <c r="BE4990" s="254" t="str">
        <f t="shared" si="876"/>
        <v/>
      </c>
    </row>
    <row r="4991" spans="1:57" ht="20.100000000000001" customHeight="1" x14ac:dyDescent="0.25">
      <c r="A4991" s="247"/>
      <c r="B4991" s="247"/>
      <c r="C4991" s="247"/>
      <c r="D4991" s="247"/>
      <c r="E4991" s="247"/>
      <c r="F4991" s="247"/>
      <c r="G4991" s="247"/>
      <c r="H4991" s="247"/>
      <c r="I4991" s="247"/>
      <c r="J4991" s="247"/>
      <c r="K4991" s="247"/>
      <c r="L4991" s="247"/>
      <c r="M4991" s="247"/>
      <c r="N4991" s="247"/>
      <c r="O4991" s="247"/>
      <c r="P4991" s="247"/>
      <c r="Q4991" s="247"/>
      <c r="R4991" s="247"/>
      <c r="AZ4991" s="259"/>
      <c r="BA4991" s="259">
        <f>BA4990+$BD$753</f>
        <v>27.103999999998059</v>
      </c>
      <c r="BB4991" s="274">
        <f t="shared" si="877"/>
        <v>3.1921579476839994E-4</v>
      </c>
      <c r="BC4991" s="259">
        <f t="shared" si="878"/>
        <v>8.4616851505107341E-7</v>
      </c>
      <c r="BD4991" s="259">
        <f t="shared" si="875"/>
        <v>8.4616851505107341E-7</v>
      </c>
      <c r="BE4991" s="254" t="str">
        <f t="shared" si="876"/>
        <v/>
      </c>
    </row>
    <row r="4992" spans="1:57" ht="20.100000000000001" customHeight="1" x14ac:dyDescent="0.25">
      <c r="A4992" s="247"/>
      <c r="B4992" s="247"/>
      <c r="C4992" s="247"/>
      <c r="D4992" s="247"/>
      <c r="E4992" s="247"/>
      <c r="F4992" s="247"/>
      <c r="G4992" s="247"/>
      <c r="H4992" s="247"/>
      <c r="I4992" s="247"/>
      <c r="J4992" s="247"/>
      <c r="K4992" s="247"/>
      <c r="L4992" s="247"/>
      <c r="M4992" s="247"/>
      <c r="N4992" s="247"/>
      <c r="O4992" s="247"/>
      <c r="P4992" s="247"/>
      <c r="Q4992" s="247"/>
      <c r="R4992" s="247"/>
      <c r="AZ4992" s="259"/>
      <c r="BA4992" s="259">
        <f>BA4991+$BD$753</f>
        <v>27.110399999998059</v>
      </c>
      <c r="BB4992" s="274">
        <f t="shared" si="877"/>
        <v>3.1836962625334886E-4</v>
      </c>
      <c r="BC4992" s="259">
        <f t="shared" si="878"/>
        <v>8.4396304626300784E-7</v>
      </c>
      <c r="BD4992" s="259">
        <f t="shared" si="875"/>
        <v>8.4396304626300784E-7</v>
      </c>
      <c r="BE4992" s="254" t="str">
        <f t="shared" si="876"/>
        <v/>
      </c>
    </row>
    <row r="4993" spans="1:57" ht="20.100000000000001" customHeight="1" x14ac:dyDescent="0.25">
      <c r="A4993" s="247"/>
      <c r="B4993" s="247"/>
      <c r="C4993" s="247"/>
      <c r="D4993" s="247"/>
      <c r="E4993" s="247"/>
      <c r="F4993" s="247"/>
      <c r="G4993" s="247"/>
      <c r="H4993" s="247"/>
      <c r="I4993" s="247"/>
      <c r="J4993" s="247"/>
      <c r="K4993" s="247"/>
      <c r="L4993" s="247"/>
      <c r="M4993" s="247"/>
      <c r="N4993" s="247"/>
      <c r="O4993" s="247"/>
      <c r="P4993" s="247"/>
      <c r="Q4993" s="247"/>
      <c r="R4993" s="247"/>
      <c r="AZ4993" s="259"/>
      <c r="BA4993" s="259">
        <f>BA4992+$BD$753</f>
        <v>27.116799999998058</v>
      </c>
      <c r="BB4993" s="274">
        <f t="shared" si="877"/>
        <v>3.1752566320708585E-4</v>
      </c>
      <c r="BC4993" s="259">
        <f t="shared" si="878"/>
        <v>8.4176320859692157E-7</v>
      </c>
      <c r="BD4993" s="259">
        <f t="shared" si="875"/>
        <v>8.4176320859692157E-7</v>
      </c>
      <c r="BE4993" s="254" t="str">
        <f t="shared" si="876"/>
        <v/>
      </c>
    </row>
    <row r="4994" spans="1:57" ht="20.100000000000001" customHeight="1" x14ac:dyDescent="0.25">
      <c r="A4994" s="247"/>
      <c r="B4994" s="247"/>
      <c r="C4994" s="247"/>
      <c r="D4994" s="247"/>
      <c r="E4994" s="247"/>
      <c r="F4994" s="247"/>
      <c r="G4994" s="247"/>
      <c r="H4994" s="247"/>
      <c r="I4994" s="247"/>
      <c r="J4994" s="247"/>
      <c r="K4994" s="247"/>
      <c r="L4994" s="247"/>
      <c r="M4994" s="247"/>
      <c r="N4994" s="247"/>
      <c r="O4994" s="247"/>
      <c r="P4994" s="247"/>
      <c r="Q4994" s="247"/>
      <c r="R4994" s="247"/>
      <c r="AZ4994" s="259"/>
      <c r="BA4994" s="259">
        <f>BA4993+$BD$753</f>
        <v>27.123199999998057</v>
      </c>
      <c r="BB4994" s="274">
        <f t="shared" si="877"/>
        <v>3.1668389999848893E-4</v>
      </c>
      <c r="BC4994" s="259">
        <f t="shared" si="878"/>
        <v>8.3956898804340464E-7</v>
      </c>
      <c r="BD4994" s="259">
        <f t="shared" si="875"/>
        <v>8.3956898804340464E-7</v>
      </c>
      <c r="BE4994" s="254" t="str">
        <f t="shared" si="876"/>
        <v/>
      </c>
    </row>
    <row r="4995" spans="1:57" ht="20.100000000000001" customHeight="1" x14ac:dyDescent="0.25">
      <c r="A4995" s="247"/>
      <c r="B4995" s="247"/>
      <c r="C4995" s="247"/>
      <c r="D4995" s="247"/>
      <c r="E4995" s="247"/>
      <c r="F4995" s="247"/>
      <c r="G4995" s="247"/>
      <c r="H4995" s="247"/>
      <c r="I4995" s="247"/>
      <c r="J4995" s="247"/>
      <c r="K4995" s="247"/>
      <c r="L4995" s="247"/>
      <c r="M4995" s="247"/>
      <c r="N4995" s="247"/>
      <c r="O4995" s="247"/>
      <c r="P4995" s="247"/>
      <c r="Q4995" s="247"/>
      <c r="R4995" s="247"/>
      <c r="AZ4995" s="259"/>
      <c r="BA4995" s="259">
        <f>BA4994+$BD$753</f>
        <v>27.129599999998057</v>
      </c>
      <c r="BB4995" s="274">
        <f t="shared" si="877"/>
        <v>3.1584433101044553E-4</v>
      </c>
      <c r="BC4995" s="259">
        <f t="shared" si="878"/>
        <v>8.373803706245974E-7</v>
      </c>
      <c r="BD4995" s="259">
        <f t="shared" si="875"/>
        <v>8.373803706245974E-7</v>
      </c>
      <c r="BE4995" s="254" t="str">
        <f t="shared" si="876"/>
        <v/>
      </c>
    </row>
    <row r="4996" spans="1:57" ht="20.100000000000001" customHeight="1" x14ac:dyDescent="0.25">
      <c r="A4996" s="247"/>
      <c r="B4996" s="247"/>
      <c r="C4996" s="247"/>
      <c r="D4996" s="247"/>
      <c r="E4996" s="247"/>
      <c r="F4996" s="247"/>
      <c r="G4996" s="247"/>
      <c r="H4996" s="247"/>
      <c r="I4996" s="247"/>
      <c r="J4996" s="247"/>
      <c r="K4996" s="247"/>
      <c r="L4996" s="247"/>
      <c r="M4996" s="247"/>
      <c r="N4996" s="247"/>
      <c r="O4996" s="247"/>
      <c r="P4996" s="247"/>
      <c r="Q4996" s="247"/>
      <c r="R4996" s="247"/>
      <c r="AZ4996" s="259"/>
      <c r="BA4996" s="259">
        <f>BA4995+$BD$753</f>
        <v>27.135999999998056</v>
      </c>
      <c r="BB4996" s="274">
        <f t="shared" si="877"/>
        <v>3.1500695063982093E-4</v>
      </c>
      <c r="BC4996" s="259">
        <f t="shared" si="878"/>
        <v>8.3519734239798516E-7</v>
      </c>
      <c r="BD4996" s="259">
        <f t="shared" si="875"/>
        <v>8.3519734239798516E-7</v>
      </c>
      <c r="BE4996" s="254" t="str">
        <f t="shared" si="876"/>
        <v/>
      </c>
    </row>
    <row r="4997" spans="1:57" ht="20.100000000000001" customHeight="1" x14ac:dyDescent="0.25">
      <c r="A4997" s="247"/>
      <c r="B4997" s="247"/>
      <c r="C4997" s="247"/>
      <c r="D4997" s="247"/>
      <c r="E4997" s="247"/>
      <c r="F4997" s="247"/>
      <c r="G4997" s="247"/>
      <c r="H4997" s="247"/>
      <c r="I4997" s="247"/>
      <c r="J4997" s="247"/>
      <c r="K4997" s="247"/>
      <c r="L4997" s="247"/>
      <c r="M4997" s="247"/>
      <c r="N4997" s="247"/>
      <c r="O4997" s="247"/>
      <c r="P4997" s="247"/>
      <c r="Q4997" s="247"/>
      <c r="R4997" s="247"/>
      <c r="AZ4997" s="259"/>
      <c r="BA4997" s="259">
        <f>BA4996+$BD$753</f>
        <v>27.142399999998055</v>
      </c>
      <c r="BB4997" s="274">
        <f t="shared" si="877"/>
        <v>3.1417175329742295E-4</v>
      </c>
      <c r="BC4997" s="259">
        <f t="shared" si="878"/>
        <v>8.3301988945319984E-7</v>
      </c>
      <c r="BD4997" s="259">
        <f t="shared" si="875"/>
        <v>8.3301988945319984E-7</v>
      </c>
      <c r="BE4997" s="254" t="str">
        <f t="shared" si="876"/>
        <v/>
      </c>
    </row>
    <row r="4998" spans="1:57" ht="20.100000000000001" customHeight="1" x14ac:dyDescent="0.25">
      <c r="A4998" s="247"/>
      <c r="B4998" s="247"/>
      <c r="C4998" s="247"/>
      <c r="D4998" s="247"/>
      <c r="E4998" s="247"/>
      <c r="F4998" s="247"/>
      <c r="G4998" s="247"/>
      <c r="H4998" s="247"/>
      <c r="I4998" s="247"/>
      <c r="J4998" s="247"/>
      <c r="K4998" s="247"/>
      <c r="L4998" s="247"/>
      <c r="M4998" s="247"/>
      <c r="N4998" s="247"/>
      <c r="O4998" s="247"/>
      <c r="P4998" s="247"/>
      <c r="Q4998" s="247"/>
      <c r="R4998" s="247"/>
      <c r="AZ4998" s="259"/>
      <c r="BA4998" s="259">
        <f>BA4997+$BD$753</f>
        <v>27.148799999998054</v>
      </c>
      <c r="BB4998" s="274">
        <f t="shared" si="877"/>
        <v>3.1333873340796975E-4</v>
      </c>
      <c r="BC4998" s="259">
        <f t="shared" si="878"/>
        <v>8.3084799791467625E-7</v>
      </c>
      <c r="BD4998" s="259">
        <f t="shared" si="875"/>
        <v>8.3084799791467625E-7</v>
      </c>
      <c r="BE4998" s="254" t="str">
        <f t="shared" si="876"/>
        <v/>
      </c>
    </row>
    <row r="4999" spans="1:57" ht="20.100000000000001" customHeight="1" x14ac:dyDescent="0.25">
      <c r="A4999" s="247"/>
      <c r="B4999" s="247"/>
      <c r="C4999" s="247"/>
      <c r="D4999" s="247"/>
      <c r="E4999" s="247"/>
      <c r="F4999" s="247"/>
      <c r="G4999" s="247"/>
      <c r="H4999" s="247"/>
      <c r="I4999" s="247"/>
      <c r="J4999" s="247"/>
      <c r="K4999" s="247"/>
      <c r="L4999" s="247"/>
      <c r="M4999" s="247"/>
      <c r="N4999" s="247"/>
      <c r="O4999" s="247"/>
      <c r="P4999" s="247"/>
      <c r="Q4999" s="247"/>
      <c r="R4999" s="247"/>
      <c r="AZ4999" s="259"/>
      <c r="BA4999" s="259">
        <f>BA4998+$BD$753</f>
        <v>27.155199999998054</v>
      </c>
      <c r="BB4999" s="274">
        <f t="shared" si="877"/>
        <v>3.1250788541005507E-4</v>
      </c>
      <c r="BC4999" s="259">
        <f t="shared" si="878"/>
        <v>8.2868165393915841E-7</v>
      </c>
      <c r="BD4999" s="259">
        <f t="shared" si="875"/>
        <v>8.2868165393915841E-7</v>
      </c>
      <c r="BE4999" s="254" t="str">
        <f t="shared" si="876"/>
        <v/>
      </c>
    </row>
    <row r="5000" spans="1:57" ht="20.100000000000001" customHeight="1" x14ac:dyDescent="0.25">
      <c r="A5000" s="247"/>
      <c r="B5000" s="247"/>
      <c r="C5000" s="247"/>
      <c r="D5000" s="247"/>
      <c r="E5000" s="247"/>
      <c r="F5000" s="247"/>
      <c r="G5000" s="247"/>
      <c r="H5000" s="247"/>
      <c r="I5000" s="247"/>
      <c r="J5000" s="247"/>
      <c r="K5000" s="247"/>
      <c r="L5000" s="247"/>
      <c r="M5000" s="247"/>
      <c r="N5000" s="247"/>
      <c r="O5000" s="247"/>
      <c r="P5000" s="247"/>
      <c r="Q5000" s="247"/>
      <c r="R5000" s="247"/>
      <c r="AZ5000" s="259"/>
      <c r="BA5000" s="259">
        <f>BA4999+$BD$753</f>
        <v>27.161599999998053</v>
      </c>
      <c r="BB5000" s="274">
        <f t="shared" si="877"/>
        <v>3.1167920375611591E-4</v>
      </c>
      <c r="BC5000" s="259">
        <f t="shared" si="878"/>
        <v>8.2652084371694643E-7</v>
      </c>
      <c r="BD5000" s="259">
        <f t="shared" si="875"/>
        <v>8.2652084371694643E-7</v>
      </c>
      <c r="BE5000" s="254" t="str">
        <f t="shared" si="876"/>
        <v/>
      </c>
    </row>
    <row r="5001" spans="1:57" ht="20.100000000000001" customHeight="1" x14ac:dyDescent="0.25">
      <c r="A5001" s="247"/>
      <c r="B5001" s="247"/>
      <c r="C5001" s="247"/>
      <c r="D5001" s="247"/>
      <c r="E5001" s="247"/>
      <c r="F5001" s="247"/>
      <c r="G5001" s="247"/>
      <c r="H5001" s="247"/>
      <c r="I5001" s="247"/>
      <c r="J5001" s="247"/>
      <c r="K5001" s="247"/>
      <c r="L5001" s="247"/>
      <c r="M5001" s="247"/>
      <c r="N5001" s="247"/>
      <c r="O5001" s="247"/>
      <c r="P5001" s="247"/>
      <c r="Q5001" s="247"/>
      <c r="R5001" s="247"/>
      <c r="AZ5001" s="259"/>
      <c r="BA5001" s="259">
        <f>BA5000+$BD$753</f>
        <v>27.167999999998052</v>
      </c>
      <c r="BB5001" s="274">
        <f t="shared" si="877"/>
        <v>3.1085268291239896E-4</v>
      </c>
      <c r="BC5001" s="259">
        <f t="shared" si="878"/>
        <v>8.2436555347151696E-7</v>
      </c>
      <c r="BD5001" s="259">
        <f t="shared" si="875"/>
        <v>8.2436555347151696E-7</v>
      </c>
      <c r="BE5001" s="254" t="str">
        <f t="shared" si="876"/>
        <v/>
      </c>
    </row>
    <row r="5002" spans="1:57" ht="20.100000000000001" customHeight="1" x14ac:dyDescent="0.25">
      <c r="A5002" s="247"/>
      <c r="B5002" s="247"/>
      <c r="C5002" s="247"/>
      <c r="D5002" s="247"/>
      <c r="E5002" s="247"/>
      <c r="F5002" s="247"/>
      <c r="G5002" s="247"/>
      <c r="H5002" s="247"/>
      <c r="I5002" s="247"/>
      <c r="J5002" s="247"/>
      <c r="K5002" s="247"/>
      <c r="L5002" s="247"/>
      <c r="M5002" s="247"/>
      <c r="N5002" s="247"/>
      <c r="O5002" s="247"/>
      <c r="P5002" s="247"/>
      <c r="Q5002" s="247"/>
      <c r="R5002" s="247"/>
      <c r="AZ5002" s="259"/>
      <c r="BA5002" s="259">
        <f>BA5001+$BD$753</f>
        <v>27.174399999998052</v>
      </c>
      <c r="BB5002" s="274">
        <f t="shared" si="877"/>
        <v>3.1002831735892745E-4</v>
      </c>
      <c r="BC5002" s="259">
        <f t="shared" si="878"/>
        <v>8.222157694607159E-7</v>
      </c>
      <c r="BD5002" s="259">
        <f t="shared" si="875"/>
        <v>8.222157694607159E-7</v>
      </c>
      <c r="BE5002" s="254" t="str">
        <f t="shared" si="876"/>
        <v/>
      </c>
    </row>
    <row r="5003" spans="1:57" ht="20.100000000000001" customHeight="1" x14ac:dyDescent="0.25">
      <c r="A5003" s="247"/>
      <c r="B5003" s="247"/>
      <c r="C5003" s="247"/>
      <c r="D5003" s="247"/>
      <c r="E5003" s="247"/>
      <c r="F5003" s="247"/>
      <c r="G5003" s="247"/>
      <c r="H5003" s="247"/>
      <c r="I5003" s="247"/>
      <c r="J5003" s="247"/>
      <c r="K5003" s="247"/>
      <c r="L5003" s="247"/>
      <c r="M5003" s="247"/>
      <c r="N5003" s="247"/>
      <c r="O5003" s="247"/>
      <c r="P5003" s="247"/>
      <c r="Q5003" s="247"/>
      <c r="R5003" s="247"/>
      <c r="AZ5003" s="259"/>
      <c r="BA5003" s="259">
        <f>BA5002+$BD$753</f>
        <v>27.180799999998051</v>
      </c>
      <c r="BB5003" s="274">
        <f t="shared" si="877"/>
        <v>3.0920610158946673E-4</v>
      </c>
      <c r="BC5003" s="259">
        <f t="shared" si="878"/>
        <v>8.2007147797339731E-7</v>
      </c>
      <c r="BD5003" s="259">
        <f t="shared" si="875"/>
        <v>8.2007147797339731E-7</v>
      </c>
      <c r="BE5003" s="254" t="str">
        <f t="shared" si="876"/>
        <v/>
      </c>
    </row>
    <row r="5004" spans="1:57" ht="20.100000000000001" customHeight="1" x14ac:dyDescent="0.25">
      <c r="A5004" s="247"/>
      <c r="B5004" s="247"/>
      <c r="C5004" s="247"/>
      <c r="D5004" s="247"/>
      <c r="E5004" s="247"/>
      <c r="F5004" s="247"/>
      <c r="G5004" s="247"/>
      <c r="H5004" s="247"/>
      <c r="I5004" s="247"/>
      <c r="J5004" s="247"/>
      <c r="K5004" s="247"/>
      <c r="L5004" s="247"/>
      <c r="M5004" s="247"/>
      <c r="N5004" s="247"/>
      <c r="O5004" s="247"/>
      <c r="P5004" s="247"/>
      <c r="Q5004" s="247"/>
      <c r="R5004" s="247"/>
      <c r="AZ5004" s="259"/>
      <c r="BA5004" s="259">
        <f>BA5003+$BD$753</f>
        <v>27.18719999999805</v>
      </c>
      <c r="BB5004" s="274">
        <f t="shared" si="877"/>
        <v>3.0838603011149333E-4</v>
      </c>
      <c r="BC5004" s="259">
        <f t="shared" si="878"/>
        <v>8.179326653339771E-7</v>
      </c>
      <c r="BD5004" s="259">
        <f t="shared" si="875"/>
        <v>8.179326653339771E-7</v>
      </c>
      <c r="BE5004" s="254" t="str">
        <f t="shared" si="876"/>
        <v/>
      </c>
    </row>
    <row r="5005" spans="1:57" ht="20.100000000000001" customHeight="1" x14ac:dyDescent="0.25">
      <c r="A5005" s="247"/>
      <c r="B5005" s="247"/>
      <c r="C5005" s="247"/>
      <c r="D5005" s="247"/>
      <c r="E5005" s="247"/>
      <c r="F5005" s="247"/>
      <c r="G5005" s="247"/>
      <c r="H5005" s="247"/>
      <c r="I5005" s="247"/>
      <c r="J5005" s="247"/>
      <c r="K5005" s="247"/>
      <c r="L5005" s="247"/>
      <c r="M5005" s="247"/>
      <c r="N5005" s="247"/>
      <c r="O5005" s="247"/>
      <c r="P5005" s="247"/>
      <c r="Q5005" s="247"/>
      <c r="R5005" s="247"/>
      <c r="AZ5005" s="259"/>
      <c r="BA5005" s="259">
        <f>BA5004+$BD$753</f>
        <v>27.19359999999805</v>
      </c>
      <c r="BB5005" s="274">
        <f t="shared" si="877"/>
        <v>3.0756809744615936E-4</v>
      </c>
      <c r="BC5005" s="259">
        <f t="shared" si="878"/>
        <v>8.1579931789657828E-7</v>
      </c>
      <c r="BD5005" s="259">
        <f t="shared" si="875"/>
        <v>8.1579931789657828E-7</v>
      </c>
      <c r="BE5005" s="254" t="str">
        <f t="shared" si="876"/>
        <v/>
      </c>
    </row>
    <row r="5006" spans="1:57" ht="20.100000000000001" customHeight="1" x14ac:dyDescent="0.25">
      <c r="A5006" s="247"/>
      <c r="B5006" s="247"/>
      <c r="C5006" s="247"/>
      <c r="D5006" s="247"/>
      <c r="E5006" s="247"/>
      <c r="F5006" s="247"/>
      <c r="G5006" s="247"/>
      <c r="H5006" s="247"/>
      <c r="I5006" s="247"/>
      <c r="J5006" s="247"/>
      <c r="K5006" s="247"/>
      <c r="L5006" s="247"/>
      <c r="M5006" s="247"/>
      <c r="N5006" s="247"/>
      <c r="O5006" s="247"/>
      <c r="P5006" s="247"/>
      <c r="Q5006" s="247"/>
      <c r="R5006" s="247"/>
      <c r="AZ5006" s="259"/>
      <c r="BA5006" s="259">
        <f>BA5005+$BD$753</f>
        <v>27.199999999998049</v>
      </c>
      <c r="BB5006" s="274">
        <f t="shared" si="877"/>
        <v>3.0675229812826278E-4</v>
      </c>
      <c r="BC5006" s="259">
        <f t="shared" si="878"/>
        <v>8.1367142205121101E-7</v>
      </c>
      <c r="BD5006" s="259">
        <f t="shared" si="875"/>
        <v>8.1367142205121101E-7</v>
      </c>
      <c r="BE5006" s="254" t="str">
        <f t="shared" si="876"/>
        <v/>
      </c>
    </row>
    <row r="5007" spans="1:57" ht="20.100000000000001" customHeight="1" x14ac:dyDescent="0.25">
      <c r="A5007" s="247"/>
      <c r="B5007" s="247"/>
      <c r="C5007" s="247"/>
      <c r="D5007" s="247"/>
      <c r="E5007" s="247"/>
      <c r="F5007" s="247"/>
      <c r="G5007" s="247"/>
      <c r="H5007" s="247"/>
      <c r="I5007" s="247"/>
      <c r="J5007" s="247"/>
      <c r="K5007" s="247"/>
      <c r="L5007" s="247"/>
      <c r="M5007" s="247"/>
      <c r="N5007" s="247"/>
      <c r="O5007" s="247"/>
      <c r="P5007" s="247"/>
      <c r="Q5007" s="247"/>
      <c r="R5007" s="247"/>
      <c r="AZ5007" s="259"/>
      <c r="BA5007" s="259">
        <f>BA5006+$BD$753</f>
        <v>27.206399999998048</v>
      </c>
      <c r="BB5007" s="274">
        <f t="shared" si="877"/>
        <v>3.0593862670621157E-4</v>
      </c>
      <c r="BC5007" s="259">
        <f t="shared" si="878"/>
        <v>8.1154896421867673E-7</v>
      </c>
      <c r="BD5007" s="259">
        <f t="shared" si="875"/>
        <v>8.1154896421867673E-7</v>
      </c>
      <c r="BE5007" s="254" t="str">
        <f t="shared" si="876"/>
        <v/>
      </c>
    </row>
    <row r="5008" spans="1:57" ht="20.100000000000001" customHeight="1" x14ac:dyDescent="0.25">
      <c r="A5008" s="247"/>
      <c r="B5008" s="247"/>
      <c r="C5008" s="247"/>
      <c r="D5008" s="247"/>
      <c r="E5008" s="247"/>
      <c r="F5008" s="247"/>
      <c r="G5008" s="247"/>
      <c r="H5008" s="247"/>
      <c r="I5008" s="247"/>
      <c r="J5008" s="247"/>
      <c r="K5008" s="247"/>
      <c r="L5008" s="247"/>
      <c r="M5008" s="247"/>
      <c r="N5008" s="247"/>
      <c r="O5008" s="247"/>
      <c r="P5008" s="247"/>
      <c r="Q5008" s="247"/>
      <c r="R5008" s="247"/>
      <c r="AZ5008" s="259"/>
      <c r="BA5008" s="259">
        <f>BA5007+$BD$753</f>
        <v>27.212799999998047</v>
      </c>
      <c r="BB5008" s="274">
        <f t="shared" si="877"/>
        <v>3.0512707774199289E-4</v>
      </c>
      <c r="BC5008" s="259">
        <f t="shared" si="878"/>
        <v>8.0943193085468825E-7</v>
      </c>
      <c r="BD5008" s="259">
        <f t="shared" si="875"/>
        <v>8.0943193085468825E-7</v>
      </c>
      <c r="BE5008" s="254" t="str">
        <f t="shared" si="876"/>
        <v/>
      </c>
    </row>
    <row r="5009" spans="1:57" ht="20.100000000000001" customHeight="1" x14ac:dyDescent="0.25">
      <c r="A5009" s="247"/>
      <c r="B5009" s="247"/>
      <c r="C5009" s="247"/>
      <c r="D5009" s="247"/>
      <c r="E5009" s="247"/>
      <c r="F5009" s="247"/>
      <c r="G5009" s="247"/>
      <c r="H5009" s="247"/>
      <c r="I5009" s="247"/>
      <c r="J5009" s="247"/>
      <c r="K5009" s="247"/>
      <c r="L5009" s="247"/>
      <c r="M5009" s="247"/>
      <c r="N5009" s="247"/>
      <c r="O5009" s="247"/>
      <c r="P5009" s="247"/>
      <c r="Q5009" s="247"/>
      <c r="R5009" s="247"/>
      <c r="AZ5009" s="259"/>
      <c r="BA5009" s="259">
        <f>BA5008+$BD$753</f>
        <v>27.219199999998047</v>
      </c>
      <c r="BB5009" s="274">
        <f t="shared" si="877"/>
        <v>3.043176458111382E-4</v>
      </c>
      <c r="BC5009" s="259">
        <f t="shared" si="878"/>
        <v>8.0732030844466547E-7</v>
      </c>
      <c r="BD5009" s="259">
        <f t="shared" si="875"/>
        <v>8.0732030844466547E-7</v>
      </c>
      <c r="BE5009" s="254" t="str">
        <f t="shared" si="876"/>
        <v/>
      </c>
    </row>
    <row r="5010" spans="1:57" ht="20.100000000000001" customHeight="1" x14ac:dyDescent="0.25">
      <c r="A5010" s="247"/>
      <c r="B5010" s="247"/>
      <c r="C5010" s="247"/>
      <c r="D5010" s="247"/>
      <c r="E5010" s="247"/>
      <c r="F5010" s="247"/>
      <c r="G5010" s="247"/>
      <c r="H5010" s="247"/>
      <c r="I5010" s="247"/>
      <c r="J5010" s="247"/>
      <c r="K5010" s="247"/>
      <c r="L5010" s="247"/>
      <c r="M5010" s="247"/>
      <c r="N5010" s="247"/>
      <c r="O5010" s="247"/>
      <c r="P5010" s="247"/>
      <c r="Q5010" s="247"/>
      <c r="R5010" s="247"/>
      <c r="AZ5010" s="259"/>
      <c r="BA5010" s="259">
        <f>BA5009+$BD$753</f>
        <v>27.225599999998046</v>
      </c>
      <c r="BB5010" s="274">
        <f t="shared" si="877"/>
        <v>3.0351032550269354E-4</v>
      </c>
      <c r="BC5010" s="259">
        <f t="shared" si="878"/>
        <v>8.0521408350807226E-7</v>
      </c>
      <c r="BD5010" s="259">
        <f t="shared" si="875"/>
        <v>8.0521408350807226E-7</v>
      </c>
      <c r="BE5010" s="254" t="str">
        <f t="shared" si="876"/>
        <v/>
      </c>
    </row>
    <row r="5011" spans="1:57" ht="20.100000000000001" customHeight="1" x14ac:dyDescent="0.25">
      <c r="A5011" s="247"/>
      <c r="B5011" s="247"/>
      <c r="C5011" s="247"/>
      <c r="D5011" s="247"/>
      <c r="E5011" s="247"/>
      <c r="F5011" s="247"/>
      <c r="G5011" s="247"/>
      <c r="H5011" s="247"/>
      <c r="I5011" s="247"/>
      <c r="J5011" s="247"/>
      <c r="K5011" s="247"/>
      <c r="L5011" s="247"/>
      <c r="M5011" s="247"/>
      <c r="N5011" s="247"/>
      <c r="O5011" s="247"/>
      <c r="P5011" s="247"/>
      <c r="Q5011" s="247"/>
      <c r="R5011" s="247"/>
      <c r="AZ5011" s="259"/>
      <c r="BA5011" s="259">
        <f>BA5010+$BD$753</f>
        <v>27.231999999998045</v>
      </c>
      <c r="BB5011" s="274">
        <f t="shared" si="877"/>
        <v>3.0270511141918547E-4</v>
      </c>
      <c r="BC5011" s="259">
        <f t="shared" si="878"/>
        <v>8.0311324259830803E-7</v>
      </c>
      <c r="BD5011" s="259">
        <f t="shared" si="875"/>
        <v>8.0311324259830803E-7</v>
      </c>
      <c r="BE5011" s="254" t="str">
        <f t="shared" si="876"/>
        <v/>
      </c>
    </row>
    <row r="5012" spans="1:57" ht="20.100000000000001" customHeight="1" x14ac:dyDescent="0.25">
      <c r="A5012" s="247"/>
      <c r="B5012" s="247"/>
      <c r="C5012" s="247"/>
      <c r="D5012" s="247"/>
      <c r="E5012" s="247"/>
      <c r="F5012" s="247"/>
      <c r="G5012" s="247"/>
      <c r="H5012" s="247"/>
      <c r="I5012" s="247"/>
      <c r="J5012" s="247"/>
      <c r="K5012" s="247"/>
      <c r="L5012" s="247"/>
      <c r="M5012" s="247"/>
      <c r="N5012" s="247"/>
      <c r="O5012" s="247"/>
      <c r="P5012" s="247"/>
      <c r="Q5012" s="247"/>
      <c r="R5012" s="247"/>
      <c r="AZ5012" s="259"/>
      <c r="BA5012" s="259">
        <f>BA5011+$BD$753</f>
        <v>27.238399999998045</v>
      </c>
      <c r="BB5012" s="274">
        <f t="shared" si="877"/>
        <v>3.0190199817658716E-4</v>
      </c>
      <c r="BC5012" s="259">
        <f t="shared" si="878"/>
        <v>8.0101777229772035E-7</v>
      </c>
      <c r="BD5012" s="259">
        <f t="shared" si="875"/>
        <v>8.0101777229772035E-7</v>
      </c>
      <c r="BE5012" s="254" t="str">
        <f t="shared" si="876"/>
        <v/>
      </c>
    </row>
    <row r="5013" spans="1:57" ht="20.100000000000001" customHeight="1" x14ac:dyDescent="0.25">
      <c r="A5013" s="247"/>
      <c r="B5013" s="247"/>
      <c r="C5013" s="247"/>
      <c r="D5013" s="247"/>
      <c r="E5013" s="247"/>
      <c r="F5013" s="247"/>
      <c r="G5013" s="247"/>
      <c r="H5013" s="247"/>
      <c r="I5013" s="247"/>
      <c r="J5013" s="247"/>
      <c r="K5013" s="247"/>
      <c r="L5013" s="247"/>
      <c r="M5013" s="247"/>
      <c r="N5013" s="247"/>
      <c r="O5013" s="247"/>
      <c r="P5013" s="247"/>
      <c r="Q5013" s="247"/>
      <c r="R5013" s="247"/>
      <c r="AZ5013" s="259"/>
      <c r="BA5013" s="259">
        <f>BA5012+$BD$753</f>
        <v>27.244799999998044</v>
      </c>
      <c r="BB5013" s="274">
        <f t="shared" si="877"/>
        <v>3.0110098040428944E-4</v>
      </c>
      <c r="BC5013" s="259">
        <f t="shared" si="878"/>
        <v>7.9892765922551972E-7</v>
      </c>
      <c r="BD5013" s="259">
        <f t="shared" si="875"/>
        <v>7.9892765922551972E-7</v>
      </c>
      <c r="BE5013" s="254" t="str">
        <f t="shared" si="876"/>
        <v/>
      </c>
    </row>
    <row r="5014" spans="1:57" ht="20.100000000000001" customHeight="1" x14ac:dyDescent="0.25">
      <c r="A5014" s="247"/>
      <c r="B5014" s="247"/>
      <c r="C5014" s="247"/>
      <c r="D5014" s="247"/>
      <c r="E5014" s="247"/>
      <c r="F5014" s="247"/>
      <c r="G5014" s="247"/>
      <c r="H5014" s="247"/>
      <c r="I5014" s="247"/>
      <c r="J5014" s="247"/>
      <c r="K5014" s="247"/>
      <c r="L5014" s="247"/>
      <c r="M5014" s="247"/>
      <c r="N5014" s="247"/>
      <c r="O5014" s="247"/>
      <c r="P5014" s="247"/>
      <c r="Q5014" s="247"/>
      <c r="R5014" s="247"/>
      <c r="AZ5014" s="259"/>
      <c r="BA5014" s="259">
        <f>BA5013+$BD$753</f>
        <v>27.251199999998043</v>
      </c>
      <c r="BB5014" s="274">
        <f t="shared" si="877"/>
        <v>3.0030205274506392E-4</v>
      </c>
      <c r="BC5014" s="259">
        <f t="shared" si="878"/>
        <v>7.9684289002818426E-7</v>
      </c>
      <c r="BD5014" s="259">
        <f t="shared" si="875"/>
        <v>7.9684289002818426E-7</v>
      </c>
      <c r="BE5014" s="254" t="str">
        <f t="shared" si="876"/>
        <v/>
      </c>
    </row>
    <row r="5015" spans="1:57" ht="20.100000000000001" customHeight="1" x14ac:dyDescent="0.25">
      <c r="A5015" s="247"/>
      <c r="B5015" s="247"/>
      <c r="C5015" s="247"/>
      <c r="D5015" s="247"/>
      <c r="E5015" s="247"/>
      <c r="F5015" s="247"/>
      <c r="G5015" s="247"/>
      <c r="H5015" s="247"/>
      <c r="I5015" s="247"/>
      <c r="J5015" s="247"/>
      <c r="K5015" s="247"/>
      <c r="L5015" s="247"/>
      <c r="M5015" s="247"/>
      <c r="N5015" s="247"/>
      <c r="O5015" s="247"/>
      <c r="P5015" s="247"/>
      <c r="Q5015" s="247"/>
      <c r="R5015" s="247"/>
      <c r="AZ5015" s="259"/>
      <c r="BA5015" s="259">
        <f>BA5014+$BD$753</f>
        <v>27.257599999998043</v>
      </c>
      <c r="BB5015" s="274">
        <f t="shared" si="877"/>
        <v>2.9950520985503573E-4</v>
      </c>
      <c r="BC5015" s="259">
        <f t="shared" si="878"/>
        <v>7.947634513884045E-7</v>
      </c>
      <c r="BD5015" s="259">
        <f t="shared" si="875"/>
        <v>7.947634513884045E-7</v>
      </c>
      <c r="BE5015" s="254" t="str">
        <f t="shared" si="876"/>
        <v/>
      </c>
    </row>
    <row r="5016" spans="1:57" ht="20.100000000000001" customHeight="1" x14ac:dyDescent="0.25">
      <c r="A5016" s="247"/>
      <c r="B5016" s="247"/>
      <c r="C5016" s="247"/>
      <c r="D5016" s="247"/>
      <c r="E5016" s="247"/>
      <c r="F5016" s="247"/>
      <c r="G5016" s="247"/>
      <c r="H5016" s="247"/>
      <c r="I5016" s="247"/>
      <c r="J5016" s="247"/>
      <c r="K5016" s="247"/>
      <c r="L5016" s="247"/>
      <c r="M5016" s="247"/>
      <c r="N5016" s="247"/>
      <c r="O5016" s="247"/>
      <c r="P5016" s="247"/>
      <c r="Q5016" s="247"/>
      <c r="R5016" s="247"/>
      <c r="AZ5016" s="259"/>
      <c r="BA5016" s="259">
        <f>BA5015+$BD$753</f>
        <v>27.263999999998042</v>
      </c>
      <c r="BB5016" s="274">
        <f t="shared" si="877"/>
        <v>2.9871044640364733E-4</v>
      </c>
      <c r="BC5016" s="259">
        <f t="shared" si="878"/>
        <v>7.9268933001863228E-7</v>
      </c>
      <c r="BD5016" s="259">
        <f t="shared" si="875"/>
        <v>7.9268933001863228E-7</v>
      </c>
      <c r="BE5016" s="254" t="str">
        <f t="shared" si="876"/>
        <v/>
      </c>
    </row>
    <row r="5017" spans="1:57" ht="20.100000000000001" customHeight="1" x14ac:dyDescent="0.25">
      <c r="A5017" s="247"/>
      <c r="B5017" s="247"/>
      <c r="C5017" s="247"/>
      <c r="D5017" s="247"/>
      <c r="E5017" s="247"/>
      <c r="F5017" s="247"/>
      <c r="G5017" s="247"/>
      <c r="H5017" s="247"/>
      <c r="I5017" s="247"/>
      <c r="J5017" s="247"/>
      <c r="K5017" s="247"/>
      <c r="L5017" s="247"/>
      <c r="M5017" s="247"/>
      <c r="N5017" s="247"/>
      <c r="O5017" s="247"/>
      <c r="P5017" s="247"/>
      <c r="Q5017" s="247"/>
      <c r="R5017" s="247"/>
      <c r="AZ5017" s="259"/>
      <c r="BA5017" s="259">
        <f>BA5016+$BD$753</f>
        <v>27.270399999998041</v>
      </c>
      <c r="BB5017" s="274">
        <f t="shared" si="877"/>
        <v>2.979177570736287E-4</v>
      </c>
      <c r="BC5017" s="259">
        <f t="shared" si="878"/>
        <v>7.9062051266520078E-7</v>
      </c>
      <c r="BD5017" s="259">
        <f t="shared" si="875"/>
        <v>7.9062051266520078E-7</v>
      </c>
      <c r="BE5017" s="254" t="str">
        <f t="shared" si="876"/>
        <v/>
      </c>
    </row>
    <row r="5018" spans="1:57" ht="20.100000000000001" customHeight="1" x14ac:dyDescent="0.25">
      <c r="A5018" s="247"/>
      <c r="B5018" s="247"/>
      <c r="C5018" s="247"/>
      <c r="D5018" s="247"/>
      <c r="E5018" s="247"/>
      <c r="F5018" s="247"/>
      <c r="G5018" s="247"/>
      <c r="H5018" s="247"/>
      <c r="I5018" s="247"/>
      <c r="J5018" s="247"/>
      <c r="K5018" s="247"/>
      <c r="L5018" s="247"/>
      <c r="M5018" s="247"/>
      <c r="N5018" s="247"/>
      <c r="O5018" s="247"/>
      <c r="P5018" s="247"/>
      <c r="Q5018" s="247"/>
      <c r="R5018" s="247"/>
      <c r="AZ5018" s="259"/>
      <c r="BA5018" s="259">
        <f>BA5017+$BD$753</f>
        <v>27.27679999999804</v>
      </c>
      <c r="BB5018" s="274">
        <f t="shared" si="877"/>
        <v>2.971271365609635E-4</v>
      </c>
      <c r="BC5018" s="259">
        <f t="shared" si="878"/>
        <v>7.885569861046382E-7</v>
      </c>
      <c r="BD5018" s="259">
        <f t="shared" si="875"/>
        <v>7.885569861046382E-7</v>
      </c>
      <c r="BE5018" s="254" t="str">
        <f t="shared" si="876"/>
        <v/>
      </c>
    </row>
    <row r="5019" spans="1:57" ht="20.100000000000001" customHeight="1" x14ac:dyDescent="0.25">
      <c r="A5019" s="247"/>
      <c r="B5019" s="247"/>
      <c r="C5019" s="247"/>
      <c r="D5019" s="247"/>
      <c r="E5019" s="247"/>
      <c r="F5019" s="247"/>
      <c r="G5019" s="247"/>
      <c r="H5019" s="247"/>
      <c r="I5019" s="247"/>
      <c r="J5019" s="247"/>
      <c r="K5019" s="247"/>
      <c r="L5019" s="247"/>
      <c r="M5019" s="247"/>
      <c r="N5019" s="247"/>
      <c r="O5019" s="247"/>
      <c r="P5019" s="247"/>
      <c r="Q5019" s="247"/>
      <c r="R5019" s="247"/>
      <c r="AZ5019" s="259"/>
      <c r="BA5019" s="259">
        <f>BA5018+$BD$753</f>
        <v>27.28319999999804</v>
      </c>
      <c r="BB5019" s="274">
        <f t="shared" si="877"/>
        <v>2.9633857957485886E-4</v>
      </c>
      <c r="BC5019" s="259">
        <f t="shared" si="878"/>
        <v>7.8649873714616144E-7</v>
      </c>
      <c r="BD5019" s="259">
        <f t="shared" si="875"/>
        <v>7.8649873714616144E-7</v>
      </c>
      <c r="BE5019" s="254" t="str">
        <f t="shared" si="876"/>
        <v/>
      </c>
    </row>
    <row r="5020" spans="1:57" ht="20.100000000000001" customHeight="1" x14ac:dyDescent="0.25">
      <c r="A5020" s="247"/>
      <c r="B5020" s="247"/>
      <c r="C5020" s="247"/>
      <c r="D5020" s="247"/>
      <c r="E5020" s="247"/>
      <c r="F5020" s="247"/>
      <c r="G5020" s="247"/>
      <c r="H5020" s="247"/>
      <c r="I5020" s="247"/>
      <c r="J5020" s="247"/>
      <c r="K5020" s="247"/>
      <c r="L5020" s="247"/>
      <c r="M5020" s="247"/>
      <c r="N5020" s="247"/>
      <c r="O5020" s="247"/>
      <c r="P5020" s="247"/>
      <c r="Q5020" s="247"/>
      <c r="R5020" s="247"/>
      <c r="AZ5020" s="259"/>
      <c r="BA5020" s="259">
        <f>BA5019+$BD$753</f>
        <v>27.289599999998039</v>
      </c>
      <c r="BB5020" s="274">
        <f t="shared" si="877"/>
        <v>2.955520808377127E-4</v>
      </c>
      <c r="BC5020" s="259">
        <f t="shared" si="878"/>
        <v>7.8444575263053769E-7</v>
      </c>
      <c r="BD5020" s="259">
        <f t="shared" si="875"/>
        <v>7.8444575263053769E-7</v>
      </c>
      <c r="BE5020" s="254" t="str">
        <f t="shared" si="876"/>
        <v/>
      </c>
    </row>
    <row r="5021" spans="1:57" ht="20.100000000000001" customHeight="1" x14ac:dyDescent="0.25">
      <c r="A5021" s="247"/>
      <c r="B5021" s="247"/>
      <c r="C5021" s="247"/>
      <c r="D5021" s="247"/>
      <c r="E5021" s="247"/>
      <c r="F5021" s="247"/>
      <c r="G5021" s="247"/>
      <c r="H5021" s="247"/>
      <c r="I5021" s="247"/>
      <c r="J5021" s="247"/>
      <c r="K5021" s="247"/>
      <c r="L5021" s="247"/>
      <c r="M5021" s="247"/>
      <c r="N5021" s="247"/>
      <c r="O5021" s="247"/>
      <c r="P5021" s="247"/>
      <c r="Q5021" s="247"/>
      <c r="R5021" s="247"/>
      <c r="AZ5021" s="259"/>
      <c r="BA5021" s="259">
        <f>BA5020+$BD$753</f>
        <v>27.295999999998038</v>
      </c>
      <c r="BB5021" s="274">
        <f t="shared" si="877"/>
        <v>2.9476763508508216E-4</v>
      </c>
      <c r="BC5021" s="259">
        <f t="shared" si="878"/>
        <v>7.8239801943192754E-7</v>
      </c>
      <c r="BD5021" s="259">
        <f t="shared" si="875"/>
        <v>7.8239801943192754E-7</v>
      </c>
      <c r="BE5021" s="254" t="str">
        <f t="shared" si="876"/>
        <v/>
      </c>
    </row>
    <row r="5022" spans="1:57" ht="20.100000000000001" customHeight="1" x14ac:dyDescent="0.25">
      <c r="A5022" s="247"/>
      <c r="B5022" s="247"/>
      <c r="C5022" s="247"/>
      <c r="D5022" s="247"/>
      <c r="E5022" s="247"/>
      <c r="F5022" s="247"/>
      <c r="G5022" s="247"/>
      <c r="H5022" s="247"/>
      <c r="I5022" s="247"/>
      <c r="J5022" s="247"/>
      <c r="K5022" s="247"/>
      <c r="L5022" s="247"/>
      <c r="M5022" s="247"/>
      <c r="N5022" s="247"/>
      <c r="O5022" s="247"/>
      <c r="P5022" s="247"/>
      <c r="Q5022" s="247"/>
      <c r="R5022" s="247"/>
      <c r="AZ5022" s="259"/>
      <c r="BA5022" s="259">
        <f>BA5021+$BD$753</f>
        <v>27.302399999998038</v>
      </c>
      <c r="BB5022" s="274">
        <f t="shared" si="877"/>
        <v>2.9398523706565023E-4</v>
      </c>
      <c r="BC5022" s="259">
        <f t="shared" si="878"/>
        <v>7.8035552445219298E-7</v>
      </c>
      <c r="BD5022" s="259">
        <f t="shared" si="875"/>
        <v>7.8035552445219298E-7</v>
      </c>
      <c r="BE5022" s="254" t="str">
        <f t="shared" si="876"/>
        <v/>
      </c>
    </row>
    <row r="5023" spans="1:57" ht="20.100000000000001" customHeight="1" x14ac:dyDescent="0.25">
      <c r="A5023" s="247"/>
      <c r="B5023" s="247"/>
      <c r="C5023" s="247"/>
      <c r="D5023" s="247"/>
      <c r="E5023" s="247"/>
      <c r="F5023" s="247"/>
      <c r="G5023" s="247"/>
      <c r="H5023" s="247"/>
      <c r="I5023" s="247"/>
      <c r="J5023" s="247"/>
      <c r="K5023" s="247"/>
      <c r="L5023" s="247"/>
      <c r="M5023" s="247"/>
      <c r="N5023" s="247"/>
      <c r="O5023" s="247"/>
      <c r="P5023" s="247"/>
      <c r="Q5023" s="247"/>
      <c r="R5023" s="247"/>
      <c r="AZ5023" s="259"/>
      <c r="BA5023" s="259">
        <f>BA5022+$BD$753</f>
        <v>27.308799999998037</v>
      </c>
      <c r="BB5023" s="274">
        <f t="shared" si="877"/>
        <v>2.9320488154119804E-4</v>
      </c>
      <c r="BC5023" s="259">
        <f t="shared" si="878"/>
        <v>7.7831825463016728E-7</v>
      </c>
      <c r="BD5023" s="259">
        <f t="shared" si="875"/>
        <v>7.7831825463016728E-7</v>
      </c>
      <c r="BE5023" s="254" t="str">
        <f t="shared" si="876"/>
        <v/>
      </c>
    </row>
    <row r="5024" spans="1:57" ht="20.100000000000001" customHeight="1" x14ac:dyDescent="0.25">
      <c r="A5024" s="247"/>
      <c r="B5024" s="247"/>
      <c r="C5024" s="247"/>
      <c r="D5024" s="247"/>
      <c r="E5024" s="247"/>
      <c r="F5024" s="247"/>
      <c r="G5024" s="247"/>
      <c r="H5024" s="247"/>
      <c r="I5024" s="247"/>
      <c r="J5024" s="247"/>
      <c r="K5024" s="247"/>
      <c r="L5024" s="247"/>
      <c r="M5024" s="247"/>
      <c r="N5024" s="247"/>
      <c r="O5024" s="247"/>
      <c r="P5024" s="247"/>
      <c r="Q5024" s="247"/>
      <c r="R5024" s="247"/>
      <c r="AZ5024" s="259"/>
      <c r="BA5024" s="259">
        <f>BA5023+$BD$753</f>
        <v>27.315199999998036</v>
      </c>
      <c r="BB5024" s="274">
        <f t="shared" si="877"/>
        <v>2.9242656328656787E-4</v>
      </c>
      <c r="BC5024" s="259">
        <f t="shared" si="878"/>
        <v>7.7628619693124665E-7</v>
      </c>
      <c r="BD5024" s="259">
        <f t="shared" si="875"/>
        <v>7.7628619693124665E-7</v>
      </c>
      <c r="BE5024" s="254" t="str">
        <f t="shared" si="876"/>
        <v/>
      </c>
    </row>
    <row r="5025" spans="1:57" ht="20.100000000000001" customHeight="1" x14ac:dyDescent="0.25">
      <c r="A5025" s="247"/>
      <c r="B5025" s="247"/>
      <c r="C5025" s="247"/>
      <c r="D5025" s="247"/>
      <c r="E5025" s="247"/>
      <c r="F5025" s="247"/>
      <c r="G5025" s="247"/>
      <c r="H5025" s="247"/>
      <c r="I5025" s="247"/>
      <c r="J5025" s="247"/>
      <c r="K5025" s="247"/>
      <c r="L5025" s="247"/>
      <c r="M5025" s="247"/>
      <c r="N5025" s="247"/>
      <c r="O5025" s="247"/>
      <c r="P5025" s="247"/>
      <c r="Q5025" s="247"/>
      <c r="R5025" s="247"/>
      <c r="AZ5025" s="259"/>
      <c r="BA5025" s="259">
        <f>BA5024+$BD$753</f>
        <v>27.321599999998035</v>
      </c>
      <c r="BB5025" s="274">
        <f t="shared" si="877"/>
        <v>2.9165027708963662E-4</v>
      </c>
      <c r="BC5025" s="259">
        <f t="shared" si="878"/>
        <v>7.7425933835552178E-7</v>
      </c>
      <c r="BD5025" s="259">
        <f t="shared" si="875"/>
        <v>7.7425933835552178E-7</v>
      </c>
      <c r="BE5025" s="254" t="str">
        <f t="shared" si="876"/>
        <v/>
      </c>
    </row>
    <row r="5026" spans="1:57" ht="20.100000000000001" customHeight="1" x14ac:dyDescent="0.25">
      <c r="A5026" s="247"/>
      <c r="B5026" s="247"/>
      <c r="C5026" s="247"/>
      <c r="D5026" s="247"/>
      <c r="E5026" s="247"/>
      <c r="F5026" s="247"/>
      <c r="G5026" s="247"/>
      <c r="H5026" s="247"/>
      <c r="I5026" s="247"/>
      <c r="J5026" s="247"/>
      <c r="K5026" s="247"/>
      <c r="L5026" s="247"/>
      <c r="M5026" s="247"/>
      <c r="N5026" s="247"/>
      <c r="O5026" s="247"/>
      <c r="P5026" s="247"/>
      <c r="Q5026" s="247"/>
      <c r="R5026" s="247"/>
      <c r="AZ5026" s="259"/>
      <c r="BA5026" s="259">
        <f>BA5025+$BD$753</f>
        <v>27.327999999998035</v>
      </c>
      <c r="BB5026" s="274">
        <f t="shared" si="877"/>
        <v>2.908760177512811E-4</v>
      </c>
      <c r="BC5026" s="259">
        <f t="shared" si="878"/>
        <v>7.7223766593289894E-7</v>
      </c>
      <c r="BD5026" s="259">
        <f t="shared" si="875"/>
        <v>7.7223766593289894E-7</v>
      </c>
      <c r="BE5026" s="254" t="str">
        <f t="shared" si="876"/>
        <v/>
      </c>
    </row>
    <row r="5027" spans="1:57" ht="20.100000000000001" customHeight="1" x14ac:dyDescent="0.25">
      <c r="A5027" s="247"/>
      <c r="B5027" s="247"/>
      <c r="C5027" s="247"/>
      <c r="D5027" s="247"/>
      <c r="E5027" s="247"/>
      <c r="F5027" s="247"/>
      <c r="G5027" s="247"/>
      <c r="H5027" s="247"/>
      <c r="I5027" s="247"/>
      <c r="J5027" s="247"/>
      <c r="K5027" s="247"/>
      <c r="L5027" s="247"/>
      <c r="M5027" s="247"/>
      <c r="N5027" s="247"/>
      <c r="O5027" s="247"/>
      <c r="P5027" s="247"/>
      <c r="Q5027" s="247"/>
      <c r="R5027" s="247"/>
      <c r="AZ5027" s="259"/>
      <c r="BA5027" s="259">
        <f>BA5026+$BD$753</f>
        <v>27.334399999998034</v>
      </c>
      <c r="BB5027" s="274">
        <f t="shared" si="877"/>
        <v>2.901037800853482E-4</v>
      </c>
      <c r="BC5027" s="259">
        <f t="shared" si="878"/>
        <v>7.7022116672499728E-7</v>
      </c>
      <c r="BD5027" s="259">
        <f t="shared" si="875"/>
        <v>7.7022116672499728E-7</v>
      </c>
      <c r="BE5027" s="254" t="str">
        <f t="shared" si="876"/>
        <v/>
      </c>
    </row>
    <row r="5028" spans="1:57" ht="20.100000000000001" customHeight="1" x14ac:dyDescent="0.25">
      <c r="A5028" s="247"/>
      <c r="B5028" s="247"/>
      <c r="C5028" s="247"/>
      <c r="D5028" s="247"/>
      <c r="E5028" s="247"/>
      <c r="F5028" s="247"/>
      <c r="G5028" s="247"/>
      <c r="H5028" s="247"/>
      <c r="I5028" s="247"/>
      <c r="J5028" s="247"/>
      <c r="K5028" s="247"/>
      <c r="L5028" s="247"/>
      <c r="M5028" s="247"/>
      <c r="N5028" s="247"/>
      <c r="O5028" s="247"/>
      <c r="P5028" s="247"/>
      <c r="Q5028" s="247"/>
      <c r="R5028" s="247"/>
      <c r="AZ5028" s="259"/>
      <c r="BA5028" s="259">
        <f>BA5027+$BD$753</f>
        <v>27.340799999998033</v>
      </c>
      <c r="BB5028" s="274">
        <f t="shared" si="877"/>
        <v>2.8933355891862321E-4</v>
      </c>
      <c r="BC5028" s="259">
        <f t="shared" si="878"/>
        <v>7.6820982782612466E-7</v>
      </c>
      <c r="BD5028" s="259">
        <f t="shared" si="875"/>
        <v>7.6820982782612466E-7</v>
      </c>
      <c r="BE5028" s="254" t="str">
        <f t="shared" si="876"/>
        <v/>
      </c>
    </row>
    <row r="5029" spans="1:57" ht="20.100000000000001" customHeight="1" x14ac:dyDescent="0.25">
      <c r="A5029" s="247"/>
      <c r="B5029" s="247"/>
      <c r="C5029" s="247"/>
      <c r="D5029" s="247"/>
      <c r="E5029" s="247"/>
      <c r="F5029" s="247"/>
      <c r="G5029" s="247"/>
      <c r="H5029" s="247"/>
      <c r="I5029" s="247"/>
      <c r="J5029" s="247"/>
      <c r="K5029" s="247"/>
      <c r="L5029" s="247"/>
      <c r="M5029" s="247"/>
      <c r="N5029" s="247"/>
      <c r="O5029" s="247"/>
      <c r="P5029" s="247"/>
      <c r="Q5029" s="247"/>
      <c r="R5029" s="247"/>
      <c r="AZ5029" s="259"/>
      <c r="BA5029" s="259">
        <f>BA5028+$BD$753</f>
        <v>27.347199999998033</v>
      </c>
      <c r="BB5029" s="274">
        <f t="shared" si="877"/>
        <v>2.8856534909079708E-4</v>
      </c>
      <c r="BC5029" s="259">
        <f t="shared" si="878"/>
        <v>7.6620363635785662E-7</v>
      </c>
      <c r="BD5029" s="259">
        <f t="shared" si="875"/>
        <v>7.6620363635785662E-7</v>
      </c>
      <c r="BE5029" s="254" t="str">
        <f t="shared" si="876"/>
        <v/>
      </c>
    </row>
    <row r="5030" spans="1:57" ht="20.100000000000001" customHeight="1" x14ac:dyDescent="0.25">
      <c r="A5030" s="247"/>
      <c r="B5030" s="247"/>
      <c r="C5030" s="247"/>
      <c r="D5030" s="247"/>
      <c r="E5030" s="247"/>
      <c r="F5030" s="247"/>
      <c r="G5030" s="247"/>
      <c r="H5030" s="247"/>
      <c r="I5030" s="247"/>
      <c r="J5030" s="247"/>
      <c r="K5030" s="247"/>
      <c r="L5030" s="247"/>
      <c r="M5030" s="247"/>
      <c r="N5030" s="247"/>
      <c r="O5030" s="247"/>
      <c r="P5030" s="247"/>
      <c r="Q5030" s="247"/>
      <c r="R5030" s="247"/>
      <c r="AZ5030" s="259"/>
      <c r="BA5030" s="259">
        <f>BA5029+$BD$753</f>
        <v>27.353599999998032</v>
      </c>
      <c r="BB5030" s="274">
        <f t="shared" si="877"/>
        <v>2.8779914545443922E-4</v>
      </c>
      <c r="BC5030" s="259">
        <f t="shared" si="878"/>
        <v>7.6420257947754739E-7</v>
      </c>
      <c r="BD5030" s="259">
        <f t="shared" si="875"/>
        <v>7.6420257947754739E-7</v>
      </c>
      <c r="BE5030" s="254" t="str">
        <f t="shared" si="876"/>
        <v/>
      </c>
    </row>
    <row r="5031" spans="1:57" ht="20.100000000000001" customHeight="1" x14ac:dyDescent="0.25">
      <c r="A5031" s="247"/>
      <c r="B5031" s="247"/>
      <c r="C5031" s="247"/>
      <c r="D5031" s="247"/>
      <c r="E5031" s="247"/>
      <c r="F5031" s="247"/>
      <c r="G5031" s="247"/>
      <c r="H5031" s="247"/>
      <c r="I5031" s="247"/>
      <c r="J5031" s="247"/>
      <c r="K5031" s="247"/>
      <c r="L5031" s="247"/>
      <c r="M5031" s="247"/>
      <c r="N5031" s="247"/>
      <c r="O5031" s="247"/>
      <c r="P5031" s="247"/>
      <c r="Q5031" s="247"/>
      <c r="R5031" s="247"/>
      <c r="AZ5031" s="259"/>
      <c r="BA5031" s="259">
        <f>BA5030+$BD$753</f>
        <v>27.359999999998031</v>
      </c>
      <c r="BB5031" s="274">
        <f t="shared" si="877"/>
        <v>2.8703494287496168E-4</v>
      </c>
      <c r="BC5031" s="259">
        <f t="shared" si="878"/>
        <v>7.6220664436976466E-7</v>
      </c>
      <c r="BD5031" s="259">
        <f t="shared" si="875"/>
        <v>7.6220664436976466E-7</v>
      </c>
      <c r="BE5031" s="254" t="str">
        <f t="shared" si="876"/>
        <v/>
      </c>
    </row>
    <row r="5032" spans="1:57" ht="20.100000000000001" customHeight="1" x14ac:dyDescent="0.25">
      <c r="A5032" s="247"/>
      <c r="B5032" s="247"/>
      <c r="C5032" s="247"/>
      <c r="D5032" s="247"/>
      <c r="E5032" s="247"/>
      <c r="F5032" s="247"/>
      <c r="G5032" s="247"/>
      <c r="H5032" s="247"/>
      <c r="I5032" s="247"/>
      <c r="J5032" s="247"/>
      <c r="K5032" s="247"/>
      <c r="L5032" s="247"/>
      <c r="M5032" s="247"/>
      <c r="N5032" s="247"/>
      <c r="O5032" s="247"/>
      <c r="P5032" s="247"/>
      <c r="Q5032" s="247"/>
      <c r="R5032" s="247"/>
      <c r="AZ5032" s="259"/>
      <c r="BA5032" s="259">
        <f>BA5031+$BD$753</f>
        <v>27.366399999998031</v>
      </c>
      <c r="BB5032" s="274">
        <f t="shared" si="877"/>
        <v>2.8627273623059191E-4</v>
      </c>
      <c r="BC5032" s="259">
        <f t="shared" si="878"/>
        <v>7.6021581825360795E-7</v>
      </c>
      <c r="BD5032" s="259">
        <f t="shared" si="875"/>
        <v>7.6021581825360795E-7</v>
      </c>
      <c r="BE5032" s="254" t="str">
        <f t="shared" si="876"/>
        <v/>
      </c>
    </row>
    <row r="5033" spans="1:57" ht="20.100000000000001" customHeight="1" x14ac:dyDescent="0.25">
      <c r="A5033" s="247"/>
      <c r="B5033" s="247"/>
      <c r="C5033" s="247"/>
      <c r="D5033" s="247"/>
      <c r="E5033" s="247"/>
      <c r="F5033" s="247"/>
      <c r="G5033" s="247"/>
      <c r="H5033" s="247"/>
      <c r="I5033" s="247"/>
      <c r="J5033" s="247"/>
      <c r="K5033" s="247"/>
      <c r="L5033" s="247"/>
      <c r="M5033" s="247"/>
      <c r="N5033" s="247"/>
      <c r="O5033" s="247"/>
      <c r="P5033" s="247"/>
      <c r="Q5033" s="247"/>
      <c r="R5033" s="247"/>
      <c r="AZ5033" s="259"/>
      <c r="BA5033" s="259">
        <f>BA5032+$BD$753</f>
        <v>27.37279999999803</v>
      </c>
      <c r="BB5033" s="274">
        <f t="shared" si="877"/>
        <v>2.855125204123383E-4</v>
      </c>
      <c r="BC5033" s="259">
        <f t="shared" si="878"/>
        <v>7.5823008837511922E-7</v>
      </c>
      <c r="BD5033" s="259">
        <f t="shared" si="875"/>
        <v>7.5823008837511922E-7</v>
      </c>
      <c r="BE5033" s="254" t="str">
        <f t="shared" si="876"/>
        <v/>
      </c>
    </row>
    <row r="5034" spans="1:57" ht="20.100000000000001" customHeight="1" x14ac:dyDescent="0.25">
      <c r="A5034" s="247"/>
      <c r="B5034" s="247"/>
      <c r="C5034" s="247"/>
      <c r="D5034" s="247"/>
      <c r="E5034" s="247"/>
      <c r="F5034" s="247"/>
      <c r="G5034" s="247"/>
      <c r="H5034" s="247"/>
      <c r="I5034" s="247"/>
      <c r="J5034" s="247"/>
      <c r="K5034" s="247"/>
      <c r="L5034" s="247"/>
      <c r="M5034" s="247"/>
      <c r="N5034" s="247"/>
      <c r="O5034" s="247"/>
      <c r="P5034" s="247"/>
      <c r="Q5034" s="247"/>
      <c r="R5034" s="247"/>
      <c r="AZ5034" s="259"/>
      <c r="BA5034" s="259">
        <f>BA5033+$BD$753</f>
        <v>27.379199999998029</v>
      </c>
      <c r="BB5034" s="274">
        <f t="shared" si="877"/>
        <v>2.8475429032396319E-4</v>
      </c>
      <c r="BC5034" s="259">
        <f t="shared" si="878"/>
        <v>7.5624944201378805E-7</v>
      </c>
      <c r="BD5034" s="259">
        <f t="shared" si="875"/>
        <v>7.5624944201378805E-7</v>
      </c>
      <c r="BE5034" s="254" t="str">
        <f t="shared" si="876"/>
        <v/>
      </c>
    </row>
    <row r="5035" spans="1:57" ht="20.100000000000001" customHeight="1" x14ac:dyDescent="0.25">
      <c r="A5035" s="247"/>
      <c r="B5035" s="247"/>
      <c r="C5035" s="247"/>
      <c r="D5035" s="247"/>
      <c r="E5035" s="247"/>
      <c r="F5035" s="247"/>
      <c r="G5035" s="247"/>
      <c r="H5035" s="247"/>
      <c r="I5035" s="247"/>
      <c r="J5035" s="247"/>
      <c r="K5035" s="247"/>
      <c r="L5035" s="247"/>
      <c r="M5035" s="247"/>
      <c r="N5035" s="247"/>
      <c r="O5035" s="247"/>
      <c r="P5035" s="247"/>
      <c r="Q5035" s="247"/>
      <c r="R5035" s="247"/>
      <c r="AZ5035" s="259"/>
      <c r="BA5035" s="259">
        <f>BA5034+$BD$753</f>
        <v>27.385599999998028</v>
      </c>
      <c r="BB5035" s="274">
        <f t="shared" si="877"/>
        <v>2.839980408819494E-4</v>
      </c>
      <c r="BC5035" s="259">
        <f t="shared" si="878"/>
        <v>7.5427386648027487E-7</v>
      </c>
      <c r="BD5035" s="259">
        <f t="shared" si="875"/>
        <v>7.5427386648027487E-7</v>
      </c>
      <c r="BE5035" s="254" t="str">
        <f t="shared" si="876"/>
        <v/>
      </c>
    </row>
    <row r="5036" spans="1:57" ht="20.100000000000001" customHeight="1" x14ac:dyDescent="0.25">
      <c r="A5036" s="247"/>
      <c r="B5036" s="247"/>
      <c r="C5036" s="247"/>
      <c r="D5036" s="247"/>
      <c r="E5036" s="247"/>
      <c r="F5036" s="247"/>
      <c r="G5036" s="247"/>
      <c r="H5036" s="247"/>
      <c r="I5036" s="247"/>
      <c r="J5036" s="247"/>
      <c r="K5036" s="247"/>
      <c r="L5036" s="247"/>
      <c r="M5036" s="247"/>
      <c r="N5036" s="247"/>
      <c r="O5036" s="247"/>
      <c r="P5036" s="247"/>
      <c r="Q5036" s="247"/>
      <c r="R5036" s="247"/>
      <c r="AZ5036" s="259"/>
      <c r="BA5036" s="259">
        <f>BA5035+$BD$753</f>
        <v>27.391999999998028</v>
      </c>
      <c r="BB5036" s="274">
        <f t="shared" si="877"/>
        <v>2.8324376701546912E-4</v>
      </c>
      <c r="BC5036" s="259">
        <f t="shared" si="878"/>
        <v>7.5230334911315826E-7</v>
      </c>
      <c r="BD5036" s="259">
        <f t="shared" si="875"/>
        <v>7.5230334911315826E-7</v>
      </c>
      <c r="BE5036" s="254" t="str">
        <f t="shared" si="876"/>
        <v/>
      </c>
    </row>
    <row r="5037" spans="1:57" ht="20.100000000000001" customHeight="1" x14ac:dyDescent="0.25">
      <c r="A5037" s="247"/>
      <c r="B5037" s="247"/>
      <c r="C5037" s="247"/>
      <c r="D5037" s="247"/>
      <c r="E5037" s="247"/>
      <c r="F5037" s="247"/>
      <c r="G5037" s="247"/>
      <c r="H5037" s="247"/>
      <c r="I5037" s="247"/>
      <c r="J5037" s="247"/>
      <c r="K5037" s="247"/>
      <c r="L5037" s="247"/>
      <c r="M5037" s="247"/>
      <c r="N5037" s="247"/>
      <c r="O5037" s="247"/>
      <c r="P5037" s="247"/>
      <c r="Q5037" s="247"/>
      <c r="R5037" s="247"/>
      <c r="AZ5037" s="259"/>
      <c r="BA5037" s="259">
        <f>BA5036+$BD$753</f>
        <v>27.398399999998027</v>
      </c>
      <c r="BB5037" s="274">
        <f t="shared" si="877"/>
        <v>2.8249146366635596E-4</v>
      </c>
      <c r="BC5037" s="259">
        <f t="shared" si="878"/>
        <v>7.5033787728392238E-7</v>
      </c>
      <c r="BD5037" s="259">
        <f t="shared" si="875"/>
        <v>7.5033787728392238E-7</v>
      </c>
      <c r="BE5037" s="254" t="str">
        <f t="shared" si="876"/>
        <v/>
      </c>
    </row>
    <row r="5038" spans="1:57" ht="20.100000000000001" customHeight="1" x14ac:dyDescent="0.25">
      <c r="A5038" s="247"/>
      <c r="B5038" s="247"/>
      <c r="C5038" s="247"/>
      <c r="D5038" s="247"/>
      <c r="E5038" s="247"/>
      <c r="F5038" s="247"/>
      <c r="G5038" s="247"/>
      <c r="H5038" s="247"/>
      <c r="I5038" s="247"/>
      <c r="J5038" s="247"/>
      <c r="K5038" s="247"/>
      <c r="L5038" s="247"/>
      <c r="M5038" s="247"/>
      <c r="N5038" s="247"/>
      <c r="O5038" s="247"/>
      <c r="P5038" s="247"/>
      <c r="Q5038" s="247"/>
      <c r="R5038" s="247"/>
      <c r="AZ5038" s="259"/>
      <c r="BA5038" s="259">
        <f>BA5037+$BD$753</f>
        <v>27.404799999998026</v>
      </c>
      <c r="BB5038" s="274">
        <f t="shared" si="877"/>
        <v>2.8174112578907204E-4</v>
      </c>
      <c r="BC5038" s="259">
        <f t="shared" si="878"/>
        <v>7.4837743839440904E-7</v>
      </c>
      <c r="BD5038" s="259">
        <f t="shared" si="875"/>
        <v>7.4837743839440904E-7</v>
      </c>
      <c r="BE5038" s="254" t="str">
        <f t="shared" si="876"/>
        <v/>
      </c>
    </row>
    <row r="5039" spans="1:57" ht="20.100000000000001" customHeight="1" x14ac:dyDescent="0.25">
      <c r="A5039" s="247"/>
      <c r="B5039" s="247"/>
      <c r="C5039" s="247"/>
      <c r="D5039" s="247"/>
      <c r="E5039" s="247"/>
      <c r="F5039" s="247"/>
      <c r="G5039" s="247"/>
      <c r="H5039" s="247"/>
      <c r="I5039" s="247"/>
      <c r="J5039" s="247"/>
      <c r="K5039" s="247"/>
      <c r="L5039" s="247"/>
      <c r="M5039" s="247"/>
      <c r="N5039" s="247"/>
      <c r="O5039" s="247"/>
      <c r="P5039" s="247"/>
      <c r="Q5039" s="247"/>
      <c r="R5039" s="247"/>
      <c r="AZ5039" s="259"/>
      <c r="BA5039" s="259">
        <f>BA5038+$BD$753</f>
        <v>27.411199999998026</v>
      </c>
      <c r="BB5039" s="274">
        <f t="shared" si="877"/>
        <v>2.8099274835067763E-4</v>
      </c>
      <c r="BC5039" s="259">
        <f t="shared" si="878"/>
        <v>7.4642201987529981E-7</v>
      </c>
      <c r="BD5039" s="259">
        <f t="shared" si="875"/>
        <v>7.4642201987529981E-7</v>
      </c>
      <c r="BE5039" s="254" t="str">
        <f t="shared" si="876"/>
        <v/>
      </c>
    </row>
    <row r="5040" spans="1:57" ht="20.100000000000001" customHeight="1" x14ac:dyDescent="0.25">
      <c r="A5040" s="247"/>
      <c r="B5040" s="247"/>
      <c r="C5040" s="247"/>
      <c r="D5040" s="247"/>
      <c r="E5040" s="247"/>
      <c r="F5040" s="247"/>
      <c r="G5040" s="247"/>
      <c r="H5040" s="247"/>
      <c r="I5040" s="247"/>
      <c r="J5040" s="247"/>
      <c r="K5040" s="247"/>
      <c r="L5040" s="247"/>
      <c r="M5040" s="247"/>
      <c r="N5040" s="247"/>
      <c r="O5040" s="247"/>
      <c r="P5040" s="247"/>
      <c r="Q5040" s="247"/>
      <c r="R5040" s="247"/>
      <c r="AZ5040" s="259"/>
      <c r="BA5040" s="259">
        <f>BA5039+$BD$753</f>
        <v>27.417599999998025</v>
      </c>
      <c r="BB5040" s="274">
        <f t="shared" si="877"/>
        <v>2.8024632633080233E-4</v>
      </c>
      <c r="BC5040" s="259">
        <f t="shared" si="878"/>
        <v>7.4447160919050709E-7</v>
      </c>
      <c r="BD5040" s="259">
        <f t="shared" si="875"/>
        <v>7.4447160919050709E-7</v>
      </c>
      <c r="BE5040" s="254" t="str">
        <f t="shared" si="876"/>
        <v/>
      </c>
    </row>
    <row r="5041" spans="1:57" ht="20.100000000000001" customHeight="1" x14ac:dyDescent="0.25">
      <c r="A5041" s="247"/>
      <c r="B5041" s="247"/>
      <c r="C5041" s="247"/>
      <c r="D5041" s="247"/>
      <c r="E5041" s="247"/>
      <c r="F5041" s="247"/>
      <c r="G5041" s="247"/>
      <c r="H5041" s="247"/>
      <c r="I5041" s="247"/>
      <c r="J5041" s="247"/>
      <c r="K5041" s="247"/>
      <c r="L5041" s="247"/>
      <c r="M5041" s="247"/>
      <c r="N5041" s="247"/>
      <c r="O5041" s="247"/>
      <c r="P5041" s="247"/>
      <c r="Q5041" s="247"/>
      <c r="R5041" s="247"/>
      <c r="AZ5041" s="259"/>
      <c r="BA5041" s="259">
        <f>BA5040+$BD$753</f>
        <v>27.423999999998024</v>
      </c>
      <c r="BB5041" s="274">
        <f t="shared" si="877"/>
        <v>2.7950185472161183E-4</v>
      </c>
      <c r="BC5041" s="259">
        <f t="shared" si="878"/>
        <v>7.4252619383072304E-7</v>
      </c>
      <c r="BD5041" s="259">
        <f t="shared" si="875"/>
        <v>7.4252619383072304E-7</v>
      </c>
      <c r="BE5041" s="254" t="str">
        <f t="shared" si="876"/>
        <v/>
      </c>
    </row>
    <row r="5042" spans="1:57" ht="20.100000000000001" customHeight="1" x14ac:dyDescent="0.25">
      <c r="A5042" s="247"/>
      <c r="B5042" s="247"/>
      <c r="C5042" s="247"/>
      <c r="D5042" s="247"/>
      <c r="E5042" s="247"/>
      <c r="F5042" s="247"/>
      <c r="G5042" s="247"/>
      <c r="H5042" s="247"/>
      <c r="I5042" s="247"/>
      <c r="J5042" s="247"/>
      <c r="K5042" s="247"/>
      <c r="L5042" s="247"/>
      <c r="M5042" s="247"/>
      <c r="N5042" s="247"/>
      <c r="O5042" s="247"/>
      <c r="P5042" s="247"/>
      <c r="Q5042" s="247"/>
      <c r="R5042" s="247"/>
      <c r="AZ5042" s="259"/>
      <c r="BA5042" s="259">
        <f>BA5041+$BD$753</f>
        <v>27.430399999998023</v>
      </c>
      <c r="BB5042" s="274">
        <f t="shared" si="877"/>
        <v>2.787593285277811E-4</v>
      </c>
      <c r="BC5042" s="259">
        <f t="shared" si="878"/>
        <v>7.4058576131894906E-7</v>
      </c>
      <c r="BD5042" s="259">
        <f t="shared" si="875"/>
        <v>7.4058576131894906E-7</v>
      </c>
      <c r="BE5042" s="254" t="str">
        <f t="shared" si="876"/>
        <v/>
      </c>
    </row>
    <row r="5043" spans="1:57" ht="20.100000000000001" customHeight="1" x14ac:dyDescent="0.25">
      <c r="A5043" s="247"/>
      <c r="B5043" s="247"/>
      <c r="C5043" s="247"/>
      <c r="D5043" s="247"/>
      <c r="E5043" s="247"/>
      <c r="F5043" s="247"/>
      <c r="G5043" s="247"/>
      <c r="H5043" s="247"/>
      <c r="I5043" s="247"/>
      <c r="J5043" s="247"/>
      <c r="K5043" s="247"/>
      <c r="L5043" s="247"/>
      <c r="M5043" s="247"/>
      <c r="N5043" s="247"/>
      <c r="O5043" s="247"/>
      <c r="P5043" s="247"/>
      <c r="Q5043" s="247"/>
      <c r="R5043" s="247"/>
      <c r="AZ5043" s="259"/>
      <c r="BA5043" s="259">
        <f>BA5042+$BD$753</f>
        <v>27.436799999998023</v>
      </c>
      <c r="BB5043" s="274">
        <f t="shared" si="877"/>
        <v>2.7801874276646215E-4</v>
      </c>
      <c r="BC5043" s="259">
        <f t="shared" si="878"/>
        <v>7.3865029920941157E-7</v>
      </c>
      <c r="BD5043" s="259">
        <f t="shared" si="875"/>
        <v>7.3865029920941157E-7</v>
      </c>
      <c r="BE5043" s="254" t="str">
        <f t="shared" si="876"/>
        <v/>
      </c>
    </row>
    <row r="5044" spans="1:57" ht="20.100000000000001" customHeight="1" x14ac:dyDescent="0.25">
      <c r="A5044" s="247"/>
      <c r="B5044" s="247"/>
      <c r="C5044" s="247"/>
      <c r="D5044" s="247"/>
      <c r="E5044" s="247"/>
      <c r="F5044" s="247"/>
      <c r="G5044" s="247"/>
      <c r="H5044" s="247"/>
      <c r="I5044" s="247"/>
      <c r="J5044" s="247"/>
      <c r="K5044" s="247"/>
      <c r="L5044" s="247"/>
      <c r="M5044" s="247"/>
      <c r="N5044" s="247"/>
      <c r="O5044" s="247"/>
      <c r="P5044" s="247"/>
      <c r="Q5044" s="247"/>
      <c r="R5044" s="247"/>
      <c r="AZ5044" s="259"/>
      <c r="BA5044" s="259">
        <f>BA5043+$BD$753</f>
        <v>27.443199999998022</v>
      </c>
      <c r="BB5044" s="274">
        <f t="shared" si="877"/>
        <v>2.7728009246725274E-4</v>
      </c>
      <c r="BC5044" s="259">
        <f t="shared" si="878"/>
        <v>7.36719795084201E-7</v>
      </c>
      <c r="BD5044" s="259">
        <f t="shared" ref="BD5044:BD5107" si="879">IF(BB5044&lt;(1-$AZ$760),BC5044,"")</f>
        <v>7.36719795084201E-7</v>
      </c>
      <c r="BE5044" s="254" t="str">
        <f t="shared" ref="BE5044:BE5107" si="880">IF(BB5044&lt;(1-$AZ$766),BC5044,"")</f>
        <v/>
      </c>
    </row>
    <row r="5045" spans="1:57" ht="20.100000000000001" customHeight="1" x14ac:dyDescent="0.25">
      <c r="A5045" s="247"/>
      <c r="B5045" s="247"/>
      <c r="C5045" s="247"/>
      <c r="D5045" s="247"/>
      <c r="E5045" s="247"/>
      <c r="F5045" s="247"/>
      <c r="G5045" s="247"/>
      <c r="H5045" s="247"/>
      <c r="I5045" s="247"/>
      <c r="J5045" s="247"/>
      <c r="K5045" s="247"/>
      <c r="L5045" s="247"/>
      <c r="M5045" s="247"/>
      <c r="N5045" s="247"/>
      <c r="O5045" s="247"/>
      <c r="P5045" s="247"/>
      <c r="Q5045" s="247"/>
      <c r="R5045" s="247"/>
      <c r="AZ5045" s="259"/>
      <c r="BA5045" s="259">
        <f>BA5044+$BD$753</f>
        <v>27.449599999998021</v>
      </c>
      <c r="BB5045" s="274">
        <f t="shared" ref="BB5045:BB5108" si="881">_xlfn.CHISQ.DIST.RT(BA5045,7)</f>
        <v>2.7654337267216854E-4</v>
      </c>
      <c r="BC5045" s="259">
        <f t="shared" ref="BC5045:BC5108" si="882">BB5045-BB5046</f>
        <v>7.3479423655581962E-7</v>
      </c>
      <c r="BD5045" s="259">
        <f t="shared" si="879"/>
        <v>7.3479423655581962E-7</v>
      </c>
      <c r="BE5045" s="254" t="str">
        <f t="shared" si="880"/>
        <v/>
      </c>
    </row>
    <row r="5046" spans="1:57" ht="20.100000000000001" customHeight="1" x14ac:dyDescent="0.25">
      <c r="A5046" s="247"/>
      <c r="B5046" s="247"/>
      <c r="C5046" s="247"/>
      <c r="D5046" s="247"/>
      <c r="E5046" s="247"/>
      <c r="F5046" s="247"/>
      <c r="G5046" s="247"/>
      <c r="H5046" s="247"/>
      <c r="I5046" s="247"/>
      <c r="J5046" s="247"/>
      <c r="K5046" s="247"/>
      <c r="L5046" s="247"/>
      <c r="M5046" s="247"/>
      <c r="N5046" s="247"/>
      <c r="O5046" s="247"/>
      <c r="P5046" s="247"/>
      <c r="Q5046" s="247"/>
      <c r="R5046" s="247"/>
      <c r="AZ5046" s="259"/>
      <c r="BA5046" s="259">
        <f>BA5045+$BD$753</f>
        <v>27.455999999998021</v>
      </c>
      <c r="BB5046" s="274">
        <f t="shared" si="881"/>
        <v>2.7580857843561272E-4</v>
      </c>
      <c r="BC5046" s="259">
        <f t="shared" si="882"/>
        <v>7.3287361126815739E-7</v>
      </c>
      <c r="BD5046" s="259">
        <f t="shared" si="879"/>
        <v>7.3287361126815739E-7</v>
      </c>
      <c r="BE5046" s="254" t="str">
        <f t="shared" si="880"/>
        <v/>
      </c>
    </row>
    <row r="5047" spans="1:57" ht="20.100000000000001" customHeight="1" x14ac:dyDescent="0.25">
      <c r="A5047" s="247"/>
      <c r="B5047" s="247"/>
      <c r="C5047" s="247"/>
      <c r="D5047" s="247"/>
      <c r="E5047" s="247"/>
      <c r="F5047" s="247"/>
      <c r="G5047" s="247"/>
      <c r="H5047" s="247"/>
      <c r="I5047" s="247"/>
      <c r="J5047" s="247"/>
      <c r="K5047" s="247"/>
      <c r="L5047" s="247"/>
      <c r="M5047" s="247"/>
      <c r="N5047" s="247"/>
      <c r="O5047" s="247"/>
      <c r="P5047" s="247"/>
      <c r="Q5047" s="247"/>
      <c r="R5047" s="247"/>
      <c r="AZ5047" s="259"/>
      <c r="BA5047" s="259">
        <f>BA5046+$BD$753</f>
        <v>27.46239999999802</v>
      </c>
      <c r="BB5047" s="274">
        <f t="shared" si="881"/>
        <v>2.7507570482434456E-4</v>
      </c>
      <c r="BC5047" s="259">
        <f t="shared" si="882"/>
        <v>7.3095790689367297E-7</v>
      </c>
      <c r="BD5047" s="259">
        <f t="shared" si="879"/>
        <v>7.3095790689367297E-7</v>
      </c>
      <c r="BE5047" s="254" t="str">
        <f t="shared" si="880"/>
        <v/>
      </c>
    </row>
    <row r="5048" spans="1:57" ht="20.100000000000001" customHeight="1" x14ac:dyDescent="0.25">
      <c r="A5048" s="247"/>
      <c r="B5048" s="247"/>
      <c r="C5048" s="247"/>
      <c r="D5048" s="247"/>
      <c r="E5048" s="247"/>
      <c r="F5048" s="247"/>
      <c r="G5048" s="247"/>
      <c r="H5048" s="247"/>
      <c r="I5048" s="247"/>
      <c r="J5048" s="247"/>
      <c r="K5048" s="247"/>
      <c r="L5048" s="247"/>
      <c r="M5048" s="247"/>
      <c r="N5048" s="247"/>
      <c r="O5048" s="247"/>
      <c r="P5048" s="247"/>
      <c r="Q5048" s="247"/>
      <c r="R5048" s="247"/>
      <c r="AZ5048" s="259"/>
      <c r="BA5048" s="259">
        <f>BA5047+$BD$753</f>
        <v>27.468799999998019</v>
      </c>
      <c r="BB5048" s="274">
        <f t="shared" si="881"/>
        <v>2.7434474691745089E-4</v>
      </c>
      <c r="BC5048" s="259">
        <f t="shared" si="882"/>
        <v>7.2904711113491163E-7</v>
      </c>
      <c r="BD5048" s="259">
        <f t="shared" si="879"/>
        <v>7.2904711113491163E-7</v>
      </c>
      <c r="BE5048" s="254" t="str">
        <f t="shared" si="880"/>
        <v/>
      </c>
    </row>
    <row r="5049" spans="1:57" ht="20.100000000000001" customHeight="1" x14ac:dyDescent="0.25">
      <c r="A5049" s="247"/>
      <c r="B5049" s="247"/>
      <c r="C5049" s="247"/>
      <c r="D5049" s="247"/>
      <c r="E5049" s="247"/>
      <c r="F5049" s="247"/>
      <c r="G5049" s="247"/>
      <c r="H5049" s="247"/>
      <c r="I5049" s="247"/>
      <c r="J5049" s="247"/>
      <c r="K5049" s="247"/>
      <c r="L5049" s="247"/>
      <c r="M5049" s="247"/>
      <c r="N5049" s="247"/>
      <c r="O5049" s="247"/>
      <c r="P5049" s="247"/>
      <c r="Q5049" s="247"/>
      <c r="R5049" s="247"/>
      <c r="AZ5049" s="259"/>
      <c r="BA5049" s="259">
        <f>BA5048+$BD$753</f>
        <v>27.475199999998019</v>
      </c>
      <c r="BB5049" s="274">
        <f t="shared" si="881"/>
        <v>2.7361569980631598E-4</v>
      </c>
      <c r="BC5049" s="259">
        <f t="shared" si="882"/>
        <v>7.2714121172499317E-7</v>
      </c>
      <c r="BD5049" s="259">
        <f t="shared" si="879"/>
        <v>7.2714121172499317E-7</v>
      </c>
      <c r="BE5049" s="254" t="str">
        <f t="shared" si="880"/>
        <v/>
      </c>
    </row>
    <row r="5050" spans="1:57" ht="20.100000000000001" customHeight="1" x14ac:dyDescent="0.25">
      <c r="A5050" s="247"/>
      <c r="B5050" s="247"/>
      <c r="C5050" s="247"/>
      <c r="D5050" s="247"/>
      <c r="E5050" s="247"/>
      <c r="F5050" s="247"/>
      <c r="G5050" s="247"/>
      <c r="H5050" s="247"/>
      <c r="I5050" s="247"/>
      <c r="J5050" s="247"/>
      <c r="K5050" s="247"/>
      <c r="L5050" s="247"/>
      <c r="M5050" s="247"/>
      <c r="N5050" s="247"/>
      <c r="O5050" s="247"/>
      <c r="P5050" s="247"/>
      <c r="Q5050" s="247"/>
      <c r="R5050" s="247"/>
      <c r="AZ5050" s="259"/>
      <c r="BA5050" s="259">
        <f>BA5049+$BD$753</f>
        <v>27.481599999998018</v>
      </c>
      <c r="BB5050" s="274">
        <f t="shared" si="881"/>
        <v>2.7288855859459099E-4</v>
      </c>
      <c r="BC5050" s="259">
        <f t="shared" si="882"/>
        <v>7.2524019642549765E-7</v>
      </c>
      <c r="BD5050" s="259">
        <f t="shared" si="879"/>
        <v>7.2524019642549765E-7</v>
      </c>
      <c r="BE5050" s="254" t="str">
        <f t="shared" si="880"/>
        <v/>
      </c>
    </row>
    <row r="5051" spans="1:57" ht="20.100000000000001" customHeight="1" x14ac:dyDescent="0.25">
      <c r="A5051" s="247"/>
      <c r="B5051" s="247"/>
      <c r="C5051" s="247"/>
      <c r="D5051" s="247"/>
      <c r="E5051" s="247"/>
      <c r="F5051" s="247"/>
      <c r="G5051" s="247"/>
      <c r="H5051" s="247"/>
      <c r="I5051" s="247"/>
      <c r="J5051" s="247"/>
      <c r="K5051" s="247"/>
      <c r="L5051" s="247"/>
      <c r="M5051" s="247"/>
      <c r="N5051" s="247"/>
      <c r="O5051" s="247"/>
      <c r="P5051" s="247"/>
      <c r="Q5051" s="247"/>
      <c r="R5051" s="247"/>
      <c r="AZ5051" s="259"/>
      <c r="BA5051" s="259">
        <f>BA5050+$BD$753</f>
        <v>27.487999999998017</v>
      </c>
      <c r="BB5051" s="274">
        <f t="shared" si="881"/>
        <v>2.7216331839816549E-4</v>
      </c>
      <c r="BC5051" s="259">
        <f t="shared" si="882"/>
        <v>7.2334405302830864E-7</v>
      </c>
      <c r="BD5051" s="259">
        <f t="shared" si="879"/>
        <v>7.2334405302830864E-7</v>
      </c>
      <c r="BE5051" s="254" t="str">
        <f t="shared" si="880"/>
        <v/>
      </c>
    </row>
    <row r="5052" spans="1:57" ht="20.100000000000001" customHeight="1" x14ac:dyDescent="0.25">
      <c r="A5052" s="247"/>
      <c r="B5052" s="247"/>
      <c r="C5052" s="247"/>
      <c r="D5052" s="247"/>
      <c r="E5052" s="247"/>
      <c r="F5052" s="247"/>
      <c r="G5052" s="247"/>
      <c r="H5052" s="247"/>
      <c r="I5052" s="247"/>
      <c r="J5052" s="247"/>
      <c r="K5052" s="247"/>
      <c r="L5052" s="247"/>
      <c r="M5052" s="247"/>
      <c r="N5052" s="247"/>
      <c r="O5052" s="247"/>
      <c r="P5052" s="247"/>
      <c r="Q5052" s="247"/>
      <c r="R5052" s="247"/>
      <c r="AZ5052" s="259"/>
      <c r="BA5052" s="259">
        <f>BA5051+$BD$753</f>
        <v>27.494399999998016</v>
      </c>
      <c r="BB5052" s="274">
        <f t="shared" si="881"/>
        <v>2.7143997434513718E-4</v>
      </c>
      <c r="BC5052" s="259">
        <f t="shared" si="882"/>
        <v>7.2145276935485416E-7</v>
      </c>
      <c r="BD5052" s="259">
        <f t="shared" si="879"/>
        <v>7.2145276935485416E-7</v>
      </c>
      <c r="BE5052" s="254" t="str">
        <f t="shared" si="880"/>
        <v/>
      </c>
    </row>
    <row r="5053" spans="1:57" ht="20.100000000000001" customHeight="1" x14ac:dyDescent="0.25">
      <c r="A5053" s="247"/>
      <c r="B5053" s="247"/>
      <c r="C5053" s="247"/>
      <c r="D5053" s="247"/>
      <c r="E5053" s="247"/>
      <c r="F5053" s="247"/>
      <c r="G5053" s="247"/>
      <c r="H5053" s="247"/>
      <c r="I5053" s="247"/>
      <c r="J5053" s="247"/>
      <c r="K5053" s="247"/>
      <c r="L5053" s="247"/>
      <c r="M5053" s="247"/>
      <c r="N5053" s="247"/>
      <c r="O5053" s="247"/>
      <c r="P5053" s="247"/>
      <c r="Q5053" s="247"/>
      <c r="R5053" s="247"/>
      <c r="AZ5053" s="259"/>
      <c r="BA5053" s="259">
        <f>BA5052+$BD$753</f>
        <v>27.500799999998016</v>
      </c>
      <c r="BB5053" s="274">
        <f t="shared" si="881"/>
        <v>2.7071852157578233E-4</v>
      </c>
      <c r="BC5053" s="259">
        <f t="shared" si="882"/>
        <v>7.1956633325578152E-7</v>
      </c>
      <c r="BD5053" s="259">
        <f t="shared" si="879"/>
        <v>7.1956633325578152E-7</v>
      </c>
      <c r="BE5053" s="254" t="str">
        <f t="shared" si="880"/>
        <v/>
      </c>
    </row>
    <row r="5054" spans="1:57" ht="20.100000000000001" customHeight="1" x14ac:dyDescent="0.25">
      <c r="A5054" s="247"/>
      <c r="B5054" s="247"/>
      <c r="C5054" s="247"/>
      <c r="D5054" s="247"/>
      <c r="E5054" s="247"/>
      <c r="F5054" s="247"/>
      <c r="G5054" s="247"/>
      <c r="H5054" s="247"/>
      <c r="I5054" s="247"/>
      <c r="J5054" s="247"/>
      <c r="K5054" s="247"/>
      <c r="L5054" s="247"/>
      <c r="M5054" s="247"/>
      <c r="N5054" s="247"/>
      <c r="O5054" s="247"/>
      <c r="P5054" s="247"/>
      <c r="Q5054" s="247"/>
      <c r="R5054" s="247"/>
      <c r="AZ5054" s="259"/>
      <c r="BA5054" s="259">
        <f>BA5053+$BD$753</f>
        <v>27.507199999998015</v>
      </c>
      <c r="BB5054" s="274">
        <f t="shared" si="881"/>
        <v>2.6999895524252654E-4</v>
      </c>
      <c r="BC5054" s="259">
        <f t="shared" si="882"/>
        <v>7.1768473261139094E-7</v>
      </c>
      <c r="BD5054" s="259">
        <f t="shared" si="879"/>
        <v>7.1768473261139094E-7</v>
      </c>
      <c r="BE5054" s="254" t="str">
        <f t="shared" si="880"/>
        <v/>
      </c>
    </row>
    <row r="5055" spans="1:57" ht="20.100000000000001" customHeight="1" x14ac:dyDescent="0.25">
      <c r="A5055" s="247"/>
      <c r="B5055" s="247"/>
      <c r="C5055" s="247"/>
      <c r="D5055" s="247"/>
      <c r="E5055" s="247"/>
      <c r="F5055" s="247"/>
      <c r="G5055" s="247"/>
      <c r="H5055" s="247"/>
      <c r="I5055" s="247"/>
      <c r="J5055" s="247"/>
      <c r="K5055" s="247"/>
      <c r="L5055" s="247"/>
      <c r="M5055" s="247"/>
      <c r="N5055" s="247"/>
      <c r="O5055" s="247"/>
      <c r="P5055" s="247"/>
      <c r="Q5055" s="247"/>
      <c r="R5055" s="247"/>
      <c r="AZ5055" s="259"/>
      <c r="BA5055" s="259">
        <f>BA5054+$BD$753</f>
        <v>27.513599999998014</v>
      </c>
      <c r="BB5055" s="274">
        <f t="shared" si="881"/>
        <v>2.6928127050991515E-4</v>
      </c>
      <c r="BC5055" s="259">
        <f t="shared" si="882"/>
        <v>7.1580795533114768E-7</v>
      </c>
      <c r="BD5055" s="259">
        <f t="shared" si="879"/>
        <v>7.1580795533114768E-7</v>
      </c>
      <c r="BE5055" s="254" t="str">
        <f t="shared" si="880"/>
        <v/>
      </c>
    </row>
    <row r="5056" spans="1:57" ht="20.100000000000001" customHeight="1" x14ac:dyDescent="0.25">
      <c r="A5056" s="247"/>
      <c r="B5056" s="247"/>
      <c r="C5056" s="247"/>
      <c r="D5056" s="247"/>
      <c r="E5056" s="247"/>
      <c r="F5056" s="247"/>
      <c r="G5056" s="247"/>
      <c r="H5056" s="247"/>
      <c r="I5056" s="247"/>
      <c r="J5056" s="247"/>
      <c r="K5056" s="247"/>
      <c r="L5056" s="247"/>
      <c r="M5056" s="247"/>
      <c r="N5056" s="247"/>
      <c r="O5056" s="247"/>
      <c r="P5056" s="247"/>
      <c r="Q5056" s="247"/>
      <c r="R5056" s="247"/>
      <c r="AZ5056" s="259"/>
      <c r="BA5056" s="259">
        <f>BA5055+$BD$753</f>
        <v>27.519999999998014</v>
      </c>
      <c r="BB5056" s="274">
        <f t="shared" si="881"/>
        <v>2.6856546255458401E-4</v>
      </c>
      <c r="BC5056" s="259">
        <f t="shared" si="882"/>
        <v>7.1393598935373627E-7</v>
      </c>
      <c r="BD5056" s="259">
        <f t="shared" si="879"/>
        <v>7.1393598935373627E-7</v>
      </c>
      <c r="BE5056" s="254" t="str">
        <f t="shared" si="880"/>
        <v/>
      </c>
    </row>
    <row r="5057" spans="1:57" ht="20.100000000000001" customHeight="1" x14ac:dyDescent="0.25">
      <c r="A5057" s="247"/>
      <c r="B5057" s="247"/>
      <c r="C5057" s="247"/>
      <c r="D5057" s="247"/>
      <c r="E5057" s="247"/>
      <c r="F5057" s="247"/>
      <c r="G5057" s="247"/>
      <c r="H5057" s="247"/>
      <c r="I5057" s="247"/>
      <c r="J5057" s="247"/>
      <c r="K5057" s="247"/>
      <c r="L5057" s="247"/>
      <c r="M5057" s="247"/>
      <c r="N5057" s="247"/>
      <c r="O5057" s="247"/>
      <c r="P5057" s="247"/>
      <c r="Q5057" s="247"/>
      <c r="R5057" s="247"/>
      <c r="AZ5057" s="259"/>
      <c r="BA5057" s="259">
        <f>BA5056+$BD$753</f>
        <v>27.526399999998013</v>
      </c>
      <c r="BB5057" s="274">
        <f t="shared" si="881"/>
        <v>2.6785152656523027E-4</v>
      </c>
      <c r="BC5057" s="259">
        <f t="shared" si="882"/>
        <v>7.1206882264781939E-7</v>
      </c>
      <c r="BD5057" s="259">
        <f t="shared" si="879"/>
        <v>7.1206882264781939E-7</v>
      </c>
      <c r="BE5057" s="254" t="str">
        <f t="shared" si="880"/>
        <v/>
      </c>
    </row>
    <row r="5058" spans="1:57" ht="20.100000000000001" customHeight="1" x14ac:dyDescent="0.25">
      <c r="A5058" s="247"/>
      <c r="B5058" s="247"/>
      <c r="C5058" s="247"/>
      <c r="D5058" s="247"/>
      <c r="E5058" s="247"/>
      <c r="F5058" s="247"/>
      <c r="G5058" s="247"/>
      <c r="H5058" s="247"/>
      <c r="I5058" s="247"/>
      <c r="J5058" s="247"/>
      <c r="K5058" s="247"/>
      <c r="L5058" s="247"/>
      <c r="M5058" s="247"/>
      <c r="N5058" s="247"/>
      <c r="O5058" s="247"/>
      <c r="P5058" s="247"/>
      <c r="Q5058" s="247"/>
      <c r="R5058" s="247"/>
      <c r="AZ5058" s="259"/>
      <c r="BA5058" s="259">
        <f>BA5057+$BD$753</f>
        <v>27.532799999998012</v>
      </c>
      <c r="BB5058" s="274">
        <f t="shared" si="881"/>
        <v>2.6713945774258245E-4</v>
      </c>
      <c r="BC5058" s="259">
        <f t="shared" si="882"/>
        <v>7.102064432091648E-7</v>
      </c>
      <c r="BD5058" s="259">
        <f t="shared" si="879"/>
        <v>7.102064432091648E-7</v>
      </c>
      <c r="BE5058" s="254" t="str">
        <f t="shared" si="880"/>
        <v/>
      </c>
    </row>
    <row r="5059" spans="1:57" ht="20.100000000000001" customHeight="1" x14ac:dyDescent="0.25">
      <c r="A5059" s="247"/>
      <c r="B5059" s="247"/>
      <c r="C5059" s="247"/>
      <c r="D5059" s="247"/>
      <c r="E5059" s="247"/>
      <c r="F5059" s="247"/>
      <c r="G5059" s="247"/>
      <c r="H5059" s="247"/>
      <c r="I5059" s="247"/>
      <c r="J5059" s="247"/>
      <c r="K5059" s="247"/>
      <c r="L5059" s="247"/>
      <c r="M5059" s="247"/>
      <c r="N5059" s="247"/>
      <c r="O5059" s="247"/>
      <c r="P5059" s="247"/>
      <c r="Q5059" s="247"/>
      <c r="R5059" s="247"/>
      <c r="AZ5059" s="259"/>
      <c r="BA5059" s="259">
        <f>BA5058+$BD$753</f>
        <v>27.539199999998011</v>
      </c>
      <c r="BB5059" s="274">
        <f t="shared" si="881"/>
        <v>2.6642925129937329E-4</v>
      </c>
      <c r="BC5059" s="259">
        <f t="shared" si="882"/>
        <v>7.0834883906633738E-7</v>
      </c>
      <c r="BD5059" s="259">
        <f t="shared" si="879"/>
        <v>7.0834883906633738E-7</v>
      </c>
      <c r="BE5059" s="254" t="str">
        <f t="shared" si="880"/>
        <v/>
      </c>
    </row>
    <row r="5060" spans="1:57" ht="20.100000000000001" customHeight="1" x14ac:dyDescent="0.25">
      <c r="A5060" s="247"/>
      <c r="B5060" s="247"/>
      <c r="C5060" s="247"/>
      <c r="D5060" s="247"/>
      <c r="E5060" s="247"/>
      <c r="F5060" s="247"/>
      <c r="G5060" s="247"/>
      <c r="H5060" s="247"/>
      <c r="I5060" s="247"/>
      <c r="J5060" s="247"/>
      <c r="K5060" s="247"/>
      <c r="L5060" s="247"/>
      <c r="M5060" s="247"/>
      <c r="N5060" s="247"/>
      <c r="O5060" s="247"/>
      <c r="P5060" s="247"/>
      <c r="Q5060" s="247"/>
      <c r="R5060" s="247"/>
      <c r="AZ5060" s="259"/>
      <c r="BA5060" s="259">
        <f>BA5059+$BD$753</f>
        <v>27.545599999998011</v>
      </c>
      <c r="BB5060" s="274">
        <f t="shared" si="881"/>
        <v>2.6572090246030695E-4</v>
      </c>
      <c r="BC5060" s="259">
        <f t="shared" si="882"/>
        <v>7.064959982720255E-7</v>
      </c>
      <c r="BD5060" s="259">
        <f t="shared" si="879"/>
        <v>7.064959982720255E-7</v>
      </c>
      <c r="BE5060" s="254" t="str">
        <f t="shared" si="880"/>
        <v/>
      </c>
    </row>
    <row r="5061" spans="1:57" ht="20.100000000000001" customHeight="1" x14ac:dyDescent="0.25">
      <c r="A5061" s="247"/>
      <c r="B5061" s="247"/>
      <c r="C5061" s="247"/>
      <c r="D5061" s="247"/>
      <c r="E5061" s="247"/>
      <c r="F5061" s="247"/>
      <c r="G5061" s="247"/>
      <c r="H5061" s="247"/>
      <c r="I5061" s="247"/>
      <c r="J5061" s="247"/>
      <c r="K5061" s="247"/>
      <c r="L5061" s="247"/>
      <c r="M5061" s="247"/>
      <c r="N5061" s="247"/>
      <c r="O5061" s="247"/>
      <c r="P5061" s="247"/>
      <c r="Q5061" s="247"/>
      <c r="R5061" s="247"/>
      <c r="AZ5061" s="259"/>
      <c r="BA5061" s="259">
        <f>BA5060+$BD$753</f>
        <v>27.55199999999801</v>
      </c>
      <c r="BB5061" s="274">
        <f t="shared" si="881"/>
        <v>2.6501440646203492E-4</v>
      </c>
      <c r="BC5061" s="259">
        <f t="shared" si="882"/>
        <v>7.0464790891236516E-7</v>
      </c>
      <c r="BD5061" s="259">
        <f t="shared" si="879"/>
        <v>7.0464790891236516E-7</v>
      </c>
      <c r="BE5061" s="254" t="str">
        <f t="shared" si="880"/>
        <v/>
      </c>
    </row>
    <row r="5062" spans="1:57" ht="20.100000000000001" customHeight="1" x14ac:dyDescent="0.25">
      <c r="A5062" s="247"/>
      <c r="B5062" s="247"/>
      <c r="C5062" s="247"/>
      <c r="D5062" s="247"/>
      <c r="E5062" s="247"/>
      <c r="F5062" s="247"/>
      <c r="G5062" s="247"/>
      <c r="H5062" s="247"/>
      <c r="I5062" s="247"/>
      <c r="J5062" s="247"/>
      <c r="K5062" s="247"/>
      <c r="L5062" s="247"/>
      <c r="M5062" s="247"/>
      <c r="N5062" s="247"/>
      <c r="O5062" s="247"/>
      <c r="P5062" s="247"/>
      <c r="Q5062" s="247"/>
      <c r="R5062" s="247"/>
      <c r="AZ5062" s="259"/>
      <c r="BA5062" s="259">
        <f>BA5061+$BD$753</f>
        <v>27.558399999998009</v>
      </c>
      <c r="BB5062" s="274">
        <f t="shared" si="881"/>
        <v>2.6430975855312256E-4</v>
      </c>
      <c r="BC5062" s="259">
        <f t="shared" si="882"/>
        <v>7.0280455909902534E-7</v>
      </c>
      <c r="BD5062" s="259">
        <f t="shared" si="879"/>
        <v>7.0280455909902534E-7</v>
      </c>
      <c r="BE5062" s="254" t="str">
        <f t="shared" si="880"/>
        <v/>
      </c>
    </row>
    <row r="5063" spans="1:57" ht="20.100000000000001" customHeight="1" x14ac:dyDescent="0.25">
      <c r="A5063" s="247"/>
      <c r="B5063" s="247"/>
      <c r="C5063" s="247"/>
      <c r="D5063" s="247"/>
      <c r="E5063" s="247"/>
      <c r="F5063" s="247"/>
      <c r="G5063" s="247"/>
      <c r="H5063" s="247"/>
      <c r="I5063" s="247"/>
      <c r="J5063" s="247"/>
      <c r="K5063" s="247"/>
      <c r="L5063" s="247"/>
      <c r="M5063" s="247"/>
      <c r="N5063" s="247"/>
      <c r="O5063" s="247"/>
      <c r="P5063" s="247"/>
      <c r="Q5063" s="247"/>
      <c r="R5063" s="247"/>
      <c r="AZ5063" s="259"/>
      <c r="BA5063" s="259">
        <f>BA5062+$BD$753</f>
        <v>27.564799999998009</v>
      </c>
      <c r="BB5063" s="274">
        <f t="shared" si="881"/>
        <v>2.6360695399402353E-4</v>
      </c>
      <c r="BC5063" s="259">
        <f t="shared" si="882"/>
        <v>7.009659369747916E-7</v>
      </c>
      <c r="BD5063" s="259">
        <f t="shared" si="879"/>
        <v>7.009659369747916E-7</v>
      </c>
      <c r="BE5063" s="254" t="str">
        <f t="shared" si="880"/>
        <v/>
      </c>
    </row>
    <row r="5064" spans="1:57" ht="20.100000000000001" customHeight="1" x14ac:dyDescent="0.25">
      <c r="A5064" s="247"/>
      <c r="B5064" s="247"/>
      <c r="C5064" s="247"/>
      <c r="D5064" s="247"/>
      <c r="E5064" s="247"/>
      <c r="F5064" s="247"/>
      <c r="G5064" s="247"/>
      <c r="H5064" s="247"/>
      <c r="I5064" s="247"/>
      <c r="J5064" s="247"/>
      <c r="K5064" s="247"/>
      <c r="L5064" s="247"/>
      <c r="M5064" s="247"/>
      <c r="N5064" s="247"/>
      <c r="O5064" s="247"/>
      <c r="P5064" s="247"/>
      <c r="Q5064" s="247"/>
      <c r="R5064" s="247"/>
      <c r="AZ5064" s="259"/>
      <c r="BA5064" s="259">
        <f>BA5063+$BD$753</f>
        <v>27.571199999998008</v>
      </c>
      <c r="BB5064" s="274">
        <f t="shared" si="881"/>
        <v>2.6290598805704874E-4</v>
      </c>
      <c r="BC5064" s="259">
        <f t="shared" si="882"/>
        <v>6.9913203070987983E-7</v>
      </c>
      <c r="BD5064" s="259">
        <f t="shared" si="879"/>
        <v>6.9913203070987983E-7</v>
      </c>
      <c r="BE5064" s="254" t="str">
        <f t="shared" si="880"/>
        <v/>
      </c>
    </row>
    <row r="5065" spans="1:57" ht="20.100000000000001" customHeight="1" x14ac:dyDescent="0.25">
      <c r="A5065" s="247"/>
      <c r="B5065" s="247"/>
      <c r="C5065" s="247"/>
      <c r="D5065" s="247"/>
      <c r="E5065" s="247"/>
      <c r="F5065" s="247"/>
      <c r="G5065" s="247"/>
      <c r="H5065" s="247"/>
      <c r="I5065" s="247"/>
      <c r="J5065" s="247"/>
      <c r="K5065" s="247"/>
      <c r="L5065" s="247"/>
      <c r="M5065" s="247"/>
      <c r="N5065" s="247"/>
      <c r="O5065" s="247"/>
      <c r="P5065" s="247"/>
      <c r="Q5065" s="247"/>
      <c r="R5065" s="247"/>
      <c r="AZ5065" s="259"/>
      <c r="BA5065" s="259">
        <f>BA5064+$BD$753</f>
        <v>27.577599999998007</v>
      </c>
      <c r="BB5065" s="274">
        <f t="shared" si="881"/>
        <v>2.6220685602633886E-4</v>
      </c>
      <c r="BC5065" s="259">
        <f t="shared" si="882"/>
        <v>6.973028285033999E-7</v>
      </c>
      <c r="BD5065" s="259">
        <f t="shared" si="879"/>
        <v>6.973028285033999E-7</v>
      </c>
      <c r="BE5065" s="254" t="str">
        <f t="shared" si="880"/>
        <v/>
      </c>
    </row>
    <row r="5066" spans="1:57" ht="20.100000000000001" customHeight="1" x14ac:dyDescent="0.25">
      <c r="A5066" s="247"/>
      <c r="B5066" s="247"/>
      <c r="C5066" s="247"/>
      <c r="D5066" s="247"/>
      <c r="E5066" s="247"/>
      <c r="F5066" s="247"/>
      <c r="G5066" s="247"/>
      <c r="H5066" s="247"/>
      <c r="I5066" s="247"/>
      <c r="J5066" s="247"/>
      <c r="K5066" s="247"/>
      <c r="L5066" s="247"/>
      <c r="M5066" s="247"/>
      <c r="N5066" s="247"/>
      <c r="O5066" s="247"/>
      <c r="P5066" s="247"/>
      <c r="Q5066" s="247"/>
      <c r="R5066" s="247"/>
      <c r="AZ5066" s="259"/>
      <c r="BA5066" s="259">
        <f>BA5065+$BD$753</f>
        <v>27.583999999998007</v>
      </c>
      <c r="BB5066" s="274">
        <f t="shared" si="881"/>
        <v>2.6150955319783546E-4</v>
      </c>
      <c r="BC5066" s="259">
        <f t="shared" si="882"/>
        <v>6.9547831858400621E-7</v>
      </c>
      <c r="BD5066" s="259">
        <f t="shared" si="879"/>
        <v>6.9547831858400621E-7</v>
      </c>
      <c r="BE5066" s="254" t="str">
        <f t="shared" si="880"/>
        <v/>
      </c>
    </row>
    <row r="5067" spans="1:57" ht="20.100000000000001" customHeight="1" x14ac:dyDescent="0.25">
      <c r="A5067" s="247"/>
      <c r="B5067" s="247"/>
      <c r="C5067" s="247"/>
      <c r="D5067" s="247"/>
      <c r="E5067" s="247"/>
      <c r="F5067" s="247"/>
      <c r="G5067" s="247"/>
      <c r="H5067" s="247"/>
      <c r="I5067" s="247"/>
      <c r="J5067" s="247"/>
      <c r="K5067" s="247"/>
      <c r="L5067" s="247"/>
      <c r="M5067" s="247"/>
      <c r="N5067" s="247"/>
      <c r="O5067" s="247"/>
      <c r="P5067" s="247"/>
      <c r="Q5067" s="247"/>
      <c r="R5067" s="247"/>
      <c r="AZ5067" s="259"/>
      <c r="BA5067" s="259">
        <f>BA5066+$BD$753</f>
        <v>27.590399999998006</v>
      </c>
      <c r="BB5067" s="274">
        <f t="shared" si="881"/>
        <v>2.6081407487925145E-4</v>
      </c>
      <c r="BC5067" s="259">
        <f t="shared" si="882"/>
        <v>6.9365848920648239E-7</v>
      </c>
      <c r="BD5067" s="259">
        <f t="shared" si="879"/>
        <v>6.9365848920648239E-7</v>
      </c>
      <c r="BE5067" s="254" t="str">
        <f t="shared" si="880"/>
        <v/>
      </c>
    </row>
    <row r="5068" spans="1:57" ht="20.100000000000001" customHeight="1" x14ac:dyDescent="0.25">
      <c r="A5068" s="247"/>
      <c r="B5068" s="247"/>
      <c r="C5068" s="247"/>
      <c r="D5068" s="247"/>
      <c r="E5068" s="247"/>
      <c r="F5068" s="247"/>
      <c r="G5068" s="247"/>
      <c r="H5068" s="247"/>
      <c r="I5068" s="247"/>
      <c r="J5068" s="247"/>
      <c r="K5068" s="247"/>
      <c r="L5068" s="247"/>
      <c r="M5068" s="247"/>
      <c r="N5068" s="247"/>
      <c r="O5068" s="247"/>
      <c r="P5068" s="247"/>
      <c r="Q5068" s="247"/>
      <c r="R5068" s="247"/>
      <c r="AZ5068" s="259"/>
      <c r="BA5068" s="259">
        <f>BA5067+$BD$753</f>
        <v>27.596799999998005</v>
      </c>
      <c r="BB5068" s="274">
        <f t="shared" si="881"/>
        <v>2.6012041639004497E-4</v>
      </c>
      <c r="BC5068" s="259">
        <f t="shared" si="882"/>
        <v>6.9184332865737923E-7</v>
      </c>
      <c r="BD5068" s="259">
        <f t="shared" si="879"/>
        <v>6.9184332865737923E-7</v>
      </c>
      <c r="BE5068" s="254" t="str">
        <f t="shared" si="880"/>
        <v/>
      </c>
    </row>
    <row r="5069" spans="1:57" ht="20.100000000000001" customHeight="1" x14ac:dyDescent="0.25">
      <c r="A5069" s="247"/>
      <c r="B5069" s="247"/>
      <c r="C5069" s="247"/>
      <c r="D5069" s="247"/>
      <c r="E5069" s="247"/>
      <c r="F5069" s="247"/>
      <c r="G5069" s="247"/>
      <c r="H5069" s="247"/>
      <c r="I5069" s="247"/>
      <c r="J5069" s="247"/>
      <c r="K5069" s="247"/>
      <c r="L5069" s="247"/>
      <c r="M5069" s="247"/>
      <c r="N5069" s="247"/>
      <c r="O5069" s="247"/>
      <c r="P5069" s="247"/>
      <c r="Q5069" s="247"/>
      <c r="R5069" s="247"/>
      <c r="AZ5069" s="259"/>
      <c r="BA5069" s="259">
        <f>BA5068+$BD$753</f>
        <v>27.603199999998004</v>
      </c>
      <c r="BB5069" s="274">
        <f t="shared" si="881"/>
        <v>2.5942857306138759E-4</v>
      </c>
      <c r="BC5069" s="259">
        <f t="shared" si="882"/>
        <v>6.9003282524937679E-7</v>
      </c>
      <c r="BD5069" s="259">
        <f t="shared" si="879"/>
        <v>6.9003282524937679E-7</v>
      </c>
      <c r="BE5069" s="254" t="str">
        <f t="shared" si="880"/>
        <v/>
      </c>
    </row>
    <row r="5070" spans="1:57" ht="20.100000000000001" customHeight="1" x14ac:dyDescent="0.25">
      <c r="A5070" s="247"/>
      <c r="B5070" s="247"/>
      <c r="C5070" s="247"/>
      <c r="D5070" s="247"/>
      <c r="E5070" s="247"/>
      <c r="F5070" s="247"/>
      <c r="G5070" s="247"/>
      <c r="H5070" s="247"/>
      <c r="I5070" s="247"/>
      <c r="J5070" s="247"/>
      <c r="K5070" s="247"/>
      <c r="L5070" s="247"/>
      <c r="M5070" s="247"/>
      <c r="N5070" s="247"/>
      <c r="O5070" s="247"/>
      <c r="P5070" s="247"/>
      <c r="Q5070" s="247"/>
      <c r="R5070" s="247"/>
      <c r="AZ5070" s="259"/>
      <c r="BA5070" s="259">
        <f>BA5069+$BD$753</f>
        <v>27.609599999998004</v>
      </c>
      <c r="BB5070" s="274">
        <f t="shared" si="881"/>
        <v>2.5873854023613822E-4</v>
      </c>
      <c r="BC5070" s="259">
        <f t="shared" si="882"/>
        <v>6.8822696732388647E-7</v>
      </c>
      <c r="BD5070" s="259">
        <f t="shared" si="879"/>
        <v>6.8822696732388647E-7</v>
      </c>
      <c r="BE5070" s="254" t="str">
        <f t="shared" si="880"/>
        <v/>
      </c>
    </row>
    <row r="5071" spans="1:57" ht="20.100000000000001" customHeight="1" x14ac:dyDescent="0.25">
      <c r="A5071" s="247"/>
      <c r="B5071" s="247"/>
      <c r="C5071" s="247"/>
      <c r="D5071" s="247"/>
      <c r="E5071" s="247"/>
      <c r="F5071" s="247"/>
      <c r="G5071" s="247"/>
      <c r="H5071" s="247"/>
      <c r="I5071" s="247"/>
      <c r="J5071" s="247"/>
      <c r="K5071" s="247"/>
      <c r="L5071" s="247"/>
      <c r="M5071" s="247"/>
      <c r="N5071" s="247"/>
      <c r="O5071" s="247"/>
      <c r="P5071" s="247"/>
      <c r="Q5071" s="247"/>
      <c r="R5071" s="247"/>
      <c r="AZ5071" s="259"/>
      <c r="BA5071" s="259">
        <f>BA5070+$BD$753</f>
        <v>27.615999999998003</v>
      </c>
      <c r="BB5071" s="274">
        <f t="shared" si="881"/>
        <v>2.5805031326881433E-4</v>
      </c>
      <c r="BC5071" s="259">
        <f t="shared" si="882"/>
        <v>6.8642574325088841E-7</v>
      </c>
      <c r="BD5071" s="259">
        <f t="shared" si="879"/>
        <v>6.8642574325088841E-7</v>
      </c>
      <c r="BE5071" s="254" t="str">
        <f t="shared" si="880"/>
        <v/>
      </c>
    </row>
    <row r="5072" spans="1:57" ht="20.100000000000001" customHeight="1" x14ac:dyDescent="0.25">
      <c r="A5072" s="247"/>
      <c r="B5072" s="247"/>
      <c r="C5072" s="247"/>
      <c r="D5072" s="247"/>
      <c r="E5072" s="247"/>
      <c r="F5072" s="247"/>
      <c r="G5072" s="247"/>
      <c r="H5072" s="247"/>
      <c r="I5072" s="247"/>
      <c r="J5072" s="247"/>
      <c r="K5072" s="247"/>
      <c r="L5072" s="247"/>
      <c r="M5072" s="247"/>
      <c r="N5072" s="247"/>
      <c r="O5072" s="247"/>
      <c r="P5072" s="247"/>
      <c r="Q5072" s="247"/>
      <c r="R5072" s="247"/>
      <c r="AZ5072" s="259"/>
      <c r="BA5072" s="259">
        <f>BA5071+$BD$753</f>
        <v>27.622399999998002</v>
      </c>
      <c r="BB5072" s="274">
        <f t="shared" si="881"/>
        <v>2.5736388752556344E-4</v>
      </c>
      <c r="BC5072" s="259">
        <f t="shared" si="882"/>
        <v>6.8462914142833516E-7</v>
      </c>
      <c r="BD5072" s="259">
        <f t="shared" si="879"/>
        <v>6.8462914142833516E-7</v>
      </c>
      <c r="BE5072" s="254" t="str">
        <f t="shared" si="880"/>
        <v/>
      </c>
    </row>
    <row r="5073" spans="1:57" ht="20.100000000000001" customHeight="1" x14ac:dyDescent="0.25">
      <c r="A5073" s="247"/>
      <c r="B5073" s="247"/>
      <c r="C5073" s="247"/>
      <c r="D5073" s="247"/>
      <c r="E5073" s="247"/>
      <c r="F5073" s="247"/>
      <c r="G5073" s="247"/>
      <c r="H5073" s="247"/>
      <c r="I5073" s="247"/>
      <c r="J5073" s="247"/>
      <c r="K5073" s="247"/>
      <c r="L5073" s="247"/>
      <c r="M5073" s="247"/>
      <c r="N5073" s="247"/>
      <c r="O5073" s="247"/>
      <c r="P5073" s="247"/>
      <c r="Q5073" s="247"/>
      <c r="R5073" s="247"/>
      <c r="AZ5073" s="259"/>
      <c r="BA5073" s="259">
        <f>BA5072+$BD$753</f>
        <v>27.628799999998002</v>
      </c>
      <c r="BB5073" s="274">
        <f t="shared" si="881"/>
        <v>2.5667925838413511E-4</v>
      </c>
      <c r="BC5073" s="259">
        <f t="shared" si="882"/>
        <v>6.8283715028285641E-7</v>
      </c>
      <c r="BD5073" s="259">
        <f t="shared" si="879"/>
        <v>6.8283715028285641E-7</v>
      </c>
      <c r="BE5073" s="254" t="str">
        <f t="shared" si="880"/>
        <v/>
      </c>
    </row>
    <row r="5074" spans="1:57" ht="20.100000000000001" customHeight="1" x14ac:dyDescent="0.25">
      <c r="A5074" s="247"/>
      <c r="B5074" s="247"/>
      <c r="C5074" s="247"/>
      <c r="D5074" s="247"/>
      <c r="E5074" s="247"/>
      <c r="F5074" s="247"/>
      <c r="G5074" s="247"/>
      <c r="H5074" s="247"/>
      <c r="I5074" s="247"/>
      <c r="J5074" s="247"/>
      <c r="K5074" s="247"/>
      <c r="L5074" s="247"/>
      <c r="M5074" s="247"/>
      <c r="N5074" s="247"/>
      <c r="O5074" s="247"/>
      <c r="P5074" s="247"/>
      <c r="Q5074" s="247"/>
      <c r="R5074" s="247"/>
      <c r="AZ5074" s="259"/>
      <c r="BA5074" s="259">
        <f>BA5073+$BD$753</f>
        <v>27.635199999998001</v>
      </c>
      <c r="BB5074" s="274">
        <f t="shared" si="881"/>
        <v>2.5599642123385225E-4</v>
      </c>
      <c r="BC5074" s="259">
        <f t="shared" si="882"/>
        <v>6.8104975826807851E-7</v>
      </c>
      <c r="BD5074" s="259">
        <f t="shared" si="879"/>
        <v>6.8104975826807851E-7</v>
      </c>
      <c r="BE5074" s="254" t="str">
        <f t="shared" si="880"/>
        <v/>
      </c>
    </row>
    <row r="5075" spans="1:57" ht="20.100000000000001" customHeight="1" x14ac:dyDescent="0.25">
      <c r="A5075" s="247"/>
      <c r="B5075" s="247"/>
      <c r="C5075" s="247"/>
      <c r="D5075" s="247"/>
      <c r="E5075" s="247"/>
      <c r="F5075" s="247"/>
      <c r="G5075" s="247"/>
      <c r="H5075" s="247"/>
      <c r="I5075" s="247"/>
      <c r="J5075" s="247"/>
      <c r="K5075" s="247"/>
      <c r="L5075" s="247"/>
      <c r="M5075" s="247"/>
      <c r="N5075" s="247"/>
      <c r="O5075" s="247"/>
      <c r="P5075" s="247"/>
      <c r="Q5075" s="247"/>
      <c r="R5075" s="247"/>
      <c r="AZ5075" s="259"/>
      <c r="BA5075" s="259">
        <f>BA5074+$BD$753</f>
        <v>27.641599999998</v>
      </c>
      <c r="BB5075" s="274">
        <f t="shared" si="881"/>
        <v>2.5531537147558417E-4</v>
      </c>
      <c r="BC5075" s="259">
        <f t="shared" si="882"/>
        <v>6.7926695386755177E-7</v>
      </c>
      <c r="BD5075" s="259">
        <f t="shared" si="879"/>
        <v>6.7926695386755177E-7</v>
      </c>
      <c r="BE5075" s="254" t="str">
        <f t="shared" si="880"/>
        <v/>
      </c>
    </row>
    <row r="5076" spans="1:57" ht="20.100000000000001" customHeight="1" x14ac:dyDescent="0.25">
      <c r="A5076" s="247"/>
      <c r="B5076" s="247"/>
      <c r="C5076" s="247"/>
      <c r="D5076" s="247"/>
      <c r="E5076" s="247"/>
      <c r="F5076" s="247"/>
      <c r="G5076" s="247"/>
      <c r="H5076" s="247"/>
      <c r="I5076" s="247"/>
      <c r="J5076" s="247"/>
      <c r="K5076" s="247"/>
      <c r="L5076" s="247"/>
      <c r="M5076" s="247"/>
      <c r="N5076" s="247"/>
      <c r="O5076" s="247"/>
      <c r="P5076" s="247"/>
      <c r="Q5076" s="247"/>
      <c r="R5076" s="247"/>
      <c r="AZ5076" s="259"/>
      <c r="BA5076" s="259">
        <f>BA5075+$BD$753</f>
        <v>27.647999999998</v>
      </c>
      <c r="BB5076" s="274">
        <f t="shared" si="881"/>
        <v>2.5463610452171662E-4</v>
      </c>
      <c r="BC5076" s="259">
        <f t="shared" si="882"/>
        <v>6.7748872558997999E-7</v>
      </c>
      <c r="BD5076" s="259">
        <f t="shared" si="879"/>
        <v>6.7748872558997999E-7</v>
      </c>
      <c r="BE5076" s="254" t="str">
        <f t="shared" si="880"/>
        <v/>
      </c>
    </row>
    <row r="5077" spans="1:57" ht="20.100000000000001" customHeight="1" x14ac:dyDescent="0.25">
      <c r="A5077" s="247"/>
      <c r="B5077" s="247"/>
      <c r="C5077" s="247"/>
      <c r="D5077" s="247"/>
      <c r="E5077" s="247"/>
      <c r="F5077" s="247"/>
      <c r="G5077" s="247"/>
      <c r="H5077" s="247"/>
      <c r="I5077" s="247"/>
      <c r="J5077" s="247"/>
      <c r="K5077" s="247"/>
      <c r="L5077" s="247"/>
      <c r="M5077" s="247"/>
      <c r="N5077" s="247"/>
      <c r="O5077" s="247"/>
      <c r="P5077" s="247"/>
      <c r="Q5077" s="247"/>
      <c r="R5077" s="247"/>
      <c r="AZ5077" s="259"/>
      <c r="BA5077" s="259">
        <f>BA5076+$BD$753</f>
        <v>27.654399999997999</v>
      </c>
      <c r="BB5077" s="274">
        <f t="shared" si="881"/>
        <v>2.5395861579612664E-4</v>
      </c>
      <c r="BC5077" s="259">
        <f t="shared" si="882"/>
        <v>6.7571506197512936E-7</v>
      </c>
      <c r="BD5077" s="259">
        <f t="shared" si="879"/>
        <v>6.7571506197512936E-7</v>
      </c>
      <c r="BE5077" s="254" t="str">
        <f t="shared" si="880"/>
        <v/>
      </c>
    </row>
    <row r="5078" spans="1:57" ht="20.100000000000001" customHeight="1" x14ac:dyDescent="0.25">
      <c r="A5078" s="247"/>
      <c r="B5078" s="247"/>
      <c r="C5078" s="247"/>
      <c r="D5078" s="247"/>
      <c r="E5078" s="247"/>
      <c r="F5078" s="247"/>
      <c r="G5078" s="247"/>
      <c r="H5078" s="247"/>
      <c r="I5078" s="247"/>
      <c r="J5078" s="247"/>
      <c r="K5078" s="247"/>
      <c r="L5078" s="247"/>
      <c r="M5078" s="247"/>
      <c r="N5078" s="247"/>
      <c r="O5078" s="247"/>
      <c r="P5078" s="247"/>
      <c r="Q5078" s="247"/>
      <c r="R5078" s="247"/>
      <c r="AZ5078" s="259"/>
      <c r="BA5078" s="259">
        <f>BA5077+$BD$753</f>
        <v>27.660799999997998</v>
      </c>
      <c r="BB5078" s="274">
        <f t="shared" si="881"/>
        <v>2.5328290073415151E-4</v>
      </c>
      <c r="BC5078" s="259">
        <f t="shared" si="882"/>
        <v>6.7394595158726906E-7</v>
      </c>
      <c r="BD5078" s="259">
        <f t="shared" si="879"/>
        <v>6.7394595158726906E-7</v>
      </c>
      <c r="BE5078" s="254" t="str">
        <f t="shared" si="880"/>
        <v/>
      </c>
    </row>
    <row r="5079" spans="1:57" ht="20.100000000000001" customHeight="1" x14ac:dyDescent="0.25">
      <c r="A5079" s="247"/>
      <c r="B5079" s="247"/>
      <c r="C5079" s="247"/>
      <c r="D5079" s="247"/>
      <c r="E5079" s="247"/>
      <c r="F5079" s="247"/>
      <c r="G5079" s="247"/>
      <c r="H5079" s="247"/>
      <c r="I5079" s="247"/>
      <c r="J5079" s="247"/>
      <c r="K5079" s="247"/>
      <c r="L5079" s="247"/>
      <c r="M5079" s="247"/>
      <c r="N5079" s="247"/>
      <c r="O5079" s="247"/>
      <c r="P5079" s="247"/>
      <c r="Q5079" s="247"/>
      <c r="R5079" s="247"/>
      <c r="AZ5079" s="259"/>
      <c r="BA5079" s="259">
        <f>BA5078+$BD$753</f>
        <v>27.667199999997997</v>
      </c>
      <c r="BB5079" s="274">
        <f t="shared" si="881"/>
        <v>2.5260895478256424E-4</v>
      </c>
      <c r="BC5079" s="259">
        <f t="shared" si="882"/>
        <v>6.721813830215138E-7</v>
      </c>
      <c r="BD5079" s="259">
        <f t="shared" si="879"/>
        <v>6.721813830215138E-7</v>
      </c>
      <c r="BE5079" s="254" t="str">
        <f t="shared" si="880"/>
        <v/>
      </c>
    </row>
    <row r="5080" spans="1:57" ht="20.100000000000001" customHeight="1" x14ac:dyDescent="0.25">
      <c r="A5080" s="247"/>
      <c r="B5080" s="247"/>
      <c r="C5080" s="247"/>
      <c r="D5080" s="247"/>
      <c r="E5080" s="247"/>
      <c r="F5080" s="247"/>
      <c r="G5080" s="247"/>
      <c r="H5080" s="247"/>
      <c r="I5080" s="247"/>
      <c r="J5080" s="247"/>
      <c r="K5080" s="247"/>
      <c r="L5080" s="247"/>
      <c r="M5080" s="247"/>
      <c r="N5080" s="247"/>
      <c r="O5080" s="247"/>
      <c r="P5080" s="247"/>
      <c r="Q5080" s="247"/>
      <c r="R5080" s="247"/>
      <c r="AZ5080" s="259"/>
      <c r="BA5080" s="259">
        <f>BA5079+$BD$753</f>
        <v>27.673599999997997</v>
      </c>
      <c r="BB5080" s="274">
        <f t="shared" si="881"/>
        <v>2.5193677339954273E-4</v>
      </c>
      <c r="BC5080" s="259">
        <f t="shared" si="882"/>
        <v>6.7042134489834863E-7</v>
      </c>
      <c r="BD5080" s="259">
        <f t="shared" si="879"/>
        <v>6.7042134489834863E-7</v>
      </c>
      <c r="BE5080" s="254" t="str">
        <f t="shared" si="880"/>
        <v/>
      </c>
    </row>
    <row r="5081" spans="1:57" ht="20.100000000000001" customHeight="1" x14ac:dyDescent="0.25">
      <c r="A5081" s="247"/>
      <c r="B5081" s="247"/>
      <c r="C5081" s="247"/>
      <c r="D5081" s="247"/>
      <c r="E5081" s="247"/>
      <c r="F5081" s="247"/>
      <c r="G5081" s="247"/>
      <c r="H5081" s="247"/>
      <c r="I5081" s="247"/>
      <c r="J5081" s="247"/>
      <c r="K5081" s="247"/>
      <c r="L5081" s="247"/>
      <c r="M5081" s="247"/>
      <c r="N5081" s="247"/>
      <c r="O5081" s="247"/>
      <c r="P5081" s="247"/>
      <c r="Q5081" s="247"/>
      <c r="R5081" s="247"/>
      <c r="AZ5081" s="259"/>
      <c r="BA5081" s="259">
        <f>BA5080+$BD$753</f>
        <v>27.679999999997996</v>
      </c>
      <c r="BB5081" s="274">
        <f t="shared" si="881"/>
        <v>2.5126635205464438E-4</v>
      </c>
      <c r="BC5081" s="259">
        <f t="shared" si="882"/>
        <v>6.6866582586769469E-7</v>
      </c>
      <c r="BD5081" s="259">
        <f t="shared" si="879"/>
        <v>6.6866582586769469E-7</v>
      </c>
      <c r="BE5081" s="254" t="str">
        <f t="shared" si="880"/>
        <v/>
      </c>
    </row>
    <row r="5082" spans="1:57" ht="20.100000000000001" customHeight="1" x14ac:dyDescent="0.25">
      <c r="A5082" s="247"/>
      <c r="B5082" s="247"/>
      <c r="C5082" s="247"/>
      <c r="D5082" s="247"/>
      <c r="E5082" s="247"/>
      <c r="F5082" s="247"/>
      <c r="G5082" s="247"/>
      <c r="H5082" s="247"/>
      <c r="I5082" s="247"/>
      <c r="J5082" s="247"/>
      <c r="K5082" s="247"/>
      <c r="L5082" s="247"/>
      <c r="M5082" s="247"/>
      <c r="N5082" s="247"/>
      <c r="O5082" s="247"/>
      <c r="P5082" s="247"/>
      <c r="Q5082" s="247"/>
      <c r="R5082" s="247"/>
      <c r="AZ5082" s="259"/>
      <c r="BA5082" s="259">
        <f>BA5081+$BD$753</f>
        <v>27.686399999997995</v>
      </c>
      <c r="BB5082" s="274">
        <f t="shared" si="881"/>
        <v>2.5059768622877668E-4</v>
      </c>
      <c r="BC5082" s="259">
        <f t="shared" si="882"/>
        <v>6.6691481460533133E-7</v>
      </c>
      <c r="BD5082" s="259">
        <f t="shared" si="879"/>
        <v>6.6691481460533133E-7</v>
      </c>
      <c r="BE5082" s="254" t="str">
        <f t="shared" si="880"/>
        <v/>
      </c>
    </row>
    <row r="5083" spans="1:57" ht="20.100000000000001" customHeight="1" x14ac:dyDescent="0.25">
      <c r="A5083" s="247"/>
      <c r="B5083" s="247"/>
      <c r="C5083" s="247"/>
      <c r="D5083" s="247"/>
      <c r="E5083" s="247"/>
      <c r="F5083" s="247"/>
      <c r="G5083" s="247"/>
      <c r="H5083" s="247"/>
      <c r="I5083" s="247"/>
      <c r="J5083" s="247"/>
      <c r="K5083" s="247"/>
      <c r="L5083" s="247"/>
      <c r="M5083" s="247"/>
      <c r="N5083" s="247"/>
      <c r="O5083" s="247"/>
      <c r="P5083" s="247"/>
      <c r="Q5083" s="247"/>
      <c r="R5083" s="247"/>
      <c r="AZ5083" s="259"/>
      <c r="BA5083" s="259">
        <f>BA5082+$BD$753</f>
        <v>27.692799999997995</v>
      </c>
      <c r="BB5083" s="274">
        <f t="shared" si="881"/>
        <v>2.4993077141417135E-4</v>
      </c>
      <c r="BC5083" s="259">
        <f t="shared" si="882"/>
        <v>6.6516829981528138E-7</v>
      </c>
      <c r="BD5083" s="259">
        <f t="shared" si="879"/>
        <v>6.6516829981528138E-7</v>
      </c>
      <c r="BE5083" s="254" t="str">
        <f t="shared" si="880"/>
        <v/>
      </c>
    </row>
    <row r="5084" spans="1:57" ht="20.100000000000001" customHeight="1" x14ac:dyDescent="0.25">
      <c r="A5084" s="247"/>
      <c r="B5084" s="247"/>
      <c r="C5084" s="247"/>
      <c r="D5084" s="247"/>
      <c r="E5084" s="247"/>
      <c r="F5084" s="247"/>
      <c r="G5084" s="247"/>
      <c r="H5084" s="247"/>
      <c r="I5084" s="247"/>
      <c r="J5084" s="247"/>
      <c r="K5084" s="247"/>
      <c r="L5084" s="247"/>
      <c r="M5084" s="247"/>
      <c r="N5084" s="247"/>
      <c r="O5084" s="247"/>
      <c r="P5084" s="247"/>
      <c r="Q5084" s="247"/>
      <c r="R5084" s="247"/>
      <c r="AZ5084" s="259"/>
      <c r="BA5084" s="259">
        <f>BA5083+$BD$753</f>
        <v>27.699199999997994</v>
      </c>
      <c r="BB5084" s="274">
        <f t="shared" si="881"/>
        <v>2.4926560311435607E-4</v>
      </c>
      <c r="BC5084" s="259">
        <f t="shared" si="882"/>
        <v>6.6342627022932324E-7</v>
      </c>
      <c r="BD5084" s="259">
        <f t="shared" si="879"/>
        <v>6.6342627022932324E-7</v>
      </c>
      <c r="BE5084" s="254" t="str">
        <f t="shared" si="880"/>
        <v/>
      </c>
    </row>
    <row r="5085" spans="1:57" ht="20.100000000000001" customHeight="1" x14ac:dyDescent="0.25">
      <c r="A5085" s="247"/>
      <c r="B5085" s="247"/>
      <c r="C5085" s="247"/>
      <c r="D5085" s="247"/>
      <c r="E5085" s="247"/>
      <c r="F5085" s="247"/>
      <c r="G5085" s="247"/>
      <c r="H5085" s="247"/>
      <c r="I5085" s="247"/>
      <c r="J5085" s="247"/>
      <c r="K5085" s="247"/>
      <c r="L5085" s="247"/>
      <c r="M5085" s="247"/>
      <c r="N5085" s="247"/>
      <c r="O5085" s="247"/>
      <c r="P5085" s="247"/>
      <c r="Q5085" s="247"/>
      <c r="R5085" s="247"/>
      <c r="AZ5085" s="259"/>
      <c r="BA5085" s="259">
        <f>BA5084+$BD$753</f>
        <v>27.705599999997993</v>
      </c>
      <c r="BB5085" s="274">
        <f t="shared" si="881"/>
        <v>2.4860217684412675E-4</v>
      </c>
      <c r="BC5085" s="259">
        <f t="shared" si="882"/>
        <v>6.6168871460688247E-7</v>
      </c>
      <c r="BD5085" s="259">
        <f t="shared" si="879"/>
        <v>6.6168871460688247E-7</v>
      </c>
      <c r="BE5085" s="254" t="str">
        <f t="shared" si="880"/>
        <v/>
      </c>
    </row>
    <row r="5086" spans="1:57" ht="20.100000000000001" customHeight="1" x14ac:dyDescent="0.25">
      <c r="A5086" s="247"/>
      <c r="B5086" s="247"/>
      <c r="C5086" s="247"/>
      <c r="D5086" s="247"/>
      <c r="E5086" s="247"/>
      <c r="F5086" s="247"/>
      <c r="G5086" s="247"/>
      <c r="H5086" s="247"/>
      <c r="I5086" s="247"/>
      <c r="J5086" s="247"/>
      <c r="K5086" s="247"/>
      <c r="L5086" s="247"/>
      <c r="M5086" s="247"/>
      <c r="N5086" s="247"/>
      <c r="O5086" s="247"/>
      <c r="P5086" s="247"/>
      <c r="Q5086" s="247"/>
      <c r="R5086" s="247"/>
      <c r="AZ5086" s="259"/>
      <c r="BA5086" s="259">
        <f>BA5085+$BD$753</f>
        <v>27.711999999997992</v>
      </c>
      <c r="BB5086" s="274">
        <f t="shared" si="881"/>
        <v>2.4794048812951986E-4</v>
      </c>
      <c r="BC5086" s="259">
        <f t="shared" si="882"/>
        <v>6.5995562173378495E-7</v>
      </c>
      <c r="BD5086" s="259">
        <f t="shared" si="879"/>
        <v>6.5995562173378495E-7</v>
      </c>
      <c r="BE5086" s="254" t="str">
        <f t="shared" si="880"/>
        <v/>
      </c>
    </row>
    <row r="5087" spans="1:57" ht="20.100000000000001" customHeight="1" x14ac:dyDescent="0.25">
      <c r="A5087" s="247"/>
      <c r="B5087" s="247"/>
      <c r="C5087" s="247"/>
      <c r="D5087" s="247"/>
      <c r="E5087" s="247"/>
      <c r="F5087" s="247"/>
      <c r="G5087" s="247"/>
      <c r="H5087" s="247"/>
      <c r="I5087" s="247"/>
      <c r="J5087" s="247"/>
      <c r="K5087" s="247"/>
      <c r="L5087" s="247"/>
      <c r="M5087" s="247"/>
      <c r="N5087" s="247"/>
      <c r="O5087" s="247"/>
      <c r="P5087" s="247"/>
      <c r="Q5087" s="247"/>
      <c r="R5087" s="247"/>
      <c r="AZ5087" s="259"/>
      <c r="BA5087" s="259">
        <f>BA5086+$BD$753</f>
        <v>27.718399999997992</v>
      </c>
      <c r="BB5087" s="274">
        <f t="shared" si="881"/>
        <v>2.4728053250778608E-4</v>
      </c>
      <c r="BC5087" s="259">
        <f t="shared" si="882"/>
        <v>6.5822698042231108E-7</v>
      </c>
      <c r="BD5087" s="259">
        <f t="shared" si="879"/>
        <v>6.5822698042231108E-7</v>
      </c>
      <c r="BE5087" s="254" t="str">
        <f t="shared" si="880"/>
        <v/>
      </c>
    </row>
    <row r="5088" spans="1:57" ht="20.100000000000001" customHeight="1" x14ac:dyDescent="0.25">
      <c r="A5088" s="247"/>
      <c r="B5088" s="247"/>
      <c r="C5088" s="247"/>
      <c r="D5088" s="247"/>
      <c r="E5088" s="247"/>
      <c r="F5088" s="247"/>
      <c r="G5088" s="247"/>
      <c r="H5088" s="247"/>
      <c r="I5088" s="247"/>
      <c r="J5088" s="247"/>
      <c r="K5088" s="247"/>
      <c r="L5088" s="247"/>
      <c r="M5088" s="247"/>
      <c r="N5088" s="247"/>
      <c r="O5088" s="247"/>
      <c r="P5088" s="247"/>
      <c r="Q5088" s="247"/>
      <c r="R5088" s="247"/>
      <c r="AZ5088" s="259"/>
      <c r="BA5088" s="259">
        <f>BA5087+$BD$753</f>
        <v>27.724799999997991</v>
      </c>
      <c r="BB5088" s="274">
        <f t="shared" si="881"/>
        <v>2.4662230552736377E-4</v>
      </c>
      <c r="BC5088" s="259">
        <f t="shared" si="882"/>
        <v>6.5650277951444843E-7</v>
      </c>
      <c r="BD5088" s="259">
        <f t="shared" si="879"/>
        <v>6.5650277951444843E-7</v>
      </c>
      <c r="BE5088" s="254" t="str">
        <f t="shared" si="880"/>
        <v/>
      </c>
    </row>
    <row r="5089" spans="1:57" ht="20.100000000000001" customHeight="1" x14ac:dyDescent="0.25">
      <c r="A5089" s="247"/>
      <c r="B5089" s="247"/>
      <c r="C5089" s="247"/>
      <c r="D5089" s="247"/>
      <c r="E5089" s="247"/>
      <c r="F5089" s="247"/>
      <c r="G5089" s="247"/>
      <c r="H5089" s="247"/>
      <c r="I5089" s="247"/>
      <c r="J5089" s="247"/>
      <c r="K5089" s="247"/>
      <c r="L5089" s="247"/>
      <c r="M5089" s="247"/>
      <c r="N5089" s="247"/>
      <c r="O5089" s="247"/>
      <c r="P5089" s="247"/>
      <c r="Q5089" s="247"/>
      <c r="R5089" s="247"/>
      <c r="AZ5089" s="259"/>
      <c r="BA5089" s="259">
        <f>BA5088+$BD$753</f>
        <v>27.73119999999799</v>
      </c>
      <c r="BB5089" s="274">
        <f t="shared" si="881"/>
        <v>2.4596580274784932E-4</v>
      </c>
      <c r="BC5089" s="259">
        <f t="shared" si="882"/>
        <v>6.5478300787777171E-7</v>
      </c>
      <c r="BD5089" s="259">
        <f t="shared" si="879"/>
        <v>6.5478300787777171E-7</v>
      </c>
      <c r="BE5089" s="254" t="str">
        <f t="shared" si="880"/>
        <v/>
      </c>
    </row>
    <row r="5090" spans="1:57" ht="20.100000000000001" customHeight="1" x14ac:dyDescent="0.25">
      <c r="A5090" s="247"/>
      <c r="B5090" s="247"/>
      <c r="C5090" s="247"/>
      <c r="D5090" s="247"/>
      <c r="E5090" s="247"/>
      <c r="F5090" s="247"/>
      <c r="G5090" s="247"/>
      <c r="H5090" s="247"/>
      <c r="I5090" s="247"/>
      <c r="J5090" s="247"/>
      <c r="K5090" s="247"/>
      <c r="L5090" s="247"/>
      <c r="M5090" s="247"/>
      <c r="N5090" s="247"/>
      <c r="O5090" s="247"/>
      <c r="P5090" s="247"/>
      <c r="Q5090" s="247"/>
      <c r="R5090" s="247"/>
      <c r="AZ5090" s="259"/>
      <c r="BA5090" s="259">
        <f>BA5089+$BD$753</f>
        <v>27.73759999999799</v>
      </c>
      <c r="BB5090" s="274">
        <f t="shared" si="881"/>
        <v>2.4531101973997155E-4</v>
      </c>
      <c r="BC5090" s="259">
        <f t="shared" si="882"/>
        <v>6.5306765440647282E-7</v>
      </c>
      <c r="BD5090" s="259">
        <f t="shared" si="879"/>
        <v>6.5306765440647282E-7</v>
      </c>
      <c r="BE5090" s="254" t="str">
        <f t="shared" si="880"/>
        <v/>
      </c>
    </row>
    <row r="5091" spans="1:57" ht="20.100000000000001" customHeight="1" x14ac:dyDescent="0.25">
      <c r="A5091" s="247"/>
      <c r="B5091" s="247"/>
      <c r="C5091" s="247"/>
      <c r="D5091" s="247"/>
      <c r="E5091" s="247"/>
      <c r="F5091" s="247"/>
      <c r="G5091" s="247"/>
      <c r="H5091" s="247"/>
      <c r="I5091" s="247"/>
      <c r="J5091" s="247"/>
      <c r="K5091" s="247"/>
      <c r="L5091" s="247"/>
      <c r="M5091" s="247"/>
      <c r="N5091" s="247"/>
      <c r="O5091" s="247"/>
      <c r="P5091" s="247"/>
      <c r="Q5091" s="247"/>
      <c r="R5091" s="247"/>
      <c r="AZ5091" s="259"/>
      <c r="BA5091" s="259">
        <f>BA5090+$BD$753</f>
        <v>27.743999999997989</v>
      </c>
      <c r="BB5091" s="274">
        <f t="shared" si="881"/>
        <v>2.4465795208556508E-4</v>
      </c>
      <c r="BC5091" s="259">
        <f t="shared" si="882"/>
        <v>6.5135670802282447E-7</v>
      </c>
      <c r="BD5091" s="259">
        <f t="shared" si="879"/>
        <v>6.5135670802282447E-7</v>
      </c>
      <c r="BE5091" s="254" t="str">
        <f t="shared" si="880"/>
        <v/>
      </c>
    </row>
    <row r="5092" spans="1:57" ht="20.100000000000001" customHeight="1" x14ac:dyDescent="0.25">
      <c r="A5092" s="247"/>
      <c r="B5092" s="247"/>
      <c r="C5092" s="247"/>
      <c r="D5092" s="247"/>
      <c r="E5092" s="247"/>
      <c r="F5092" s="247"/>
      <c r="G5092" s="247"/>
      <c r="H5092" s="247"/>
      <c r="I5092" s="247"/>
      <c r="J5092" s="247"/>
      <c r="K5092" s="247"/>
      <c r="L5092" s="247"/>
      <c r="M5092" s="247"/>
      <c r="N5092" s="247"/>
      <c r="O5092" s="247"/>
      <c r="P5092" s="247"/>
      <c r="Q5092" s="247"/>
      <c r="R5092" s="247"/>
      <c r="AZ5092" s="259"/>
      <c r="BA5092" s="259">
        <f>BA5091+$BD$753</f>
        <v>27.750399999997988</v>
      </c>
      <c r="BB5092" s="274">
        <f t="shared" si="881"/>
        <v>2.4400659537754225E-4</v>
      </c>
      <c r="BC5092" s="259">
        <f t="shared" si="882"/>
        <v>6.4965015767398182E-7</v>
      </c>
      <c r="BD5092" s="259">
        <f t="shared" si="879"/>
        <v>6.4965015767398182E-7</v>
      </c>
      <c r="BE5092" s="254" t="str">
        <f t="shared" si="880"/>
        <v/>
      </c>
    </row>
    <row r="5093" spans="1:57" ht="20.100000000000001" customHeight="1" x14ac:dyDescent="0.25">
      <c r="A5093" s="247"/>
      <c r="B5093" s="247"/>
      <c r="C5093" s="247"/>
      <c r="D5093" s="247"/>
      <c r="E5093" s="247"/>
      <c r="F5093" s="247"/>
      <c r="G5093" s="247"/>
      <c r="H5093" s="247"/>
      <c r="I5093" s="247"/>
      <c r="J5093" s="247"/>
      <c r="K5093" s="247"/>
      <c r="L5093" s="247"/>
      <c r="M5093" s="247"/>
      <c r="N5093" s="247"/>
      <c r="O5093" s="247"/>
      <c r="P5093" s="247"/>
      <c r="Q5093" s="247"/>
      <c r="R5093" s="247"/>
      <c r="AZ5093" s="259"/>
      <c r="BA5093" s="259">
        <f>BA5092+$BD$753</f>
        <v>27.756799999997988</v>
      </c>
      <c r="BB5093" s="274">
        <f t="shared" si="881"/>
        <v>2.4335694521986827E-4</v>
      </c>
      <c r="BC5093" s="259">
        <f t="shared" si="882"/>
        <v>6.4794799233827086E-7</v>
      </c>
      <c r="BD5093" s="259">
        <f t="shared" si="879"/>
        <v>6.4794799233827086E-7</v>
      </c>
      <c r="BE5093" s="254" t="str">
        <f t="shared" si="880"/>
        <v/>
      </c>
    </row>
    <row r="5094" spans="1:57" ht="20.100000000000001" customHeight="1" x14ac:dyDescent="0.25">
      <c r="A5094" s="247"/>
      <c r="B5094" s="247"/>
      <c r="C5094" s="247"/>
      <c r="D5094" s="247"/>
      <c r="E5094" s="247"/>
      <c r="F5094" s="247"/>
      <c r="G5094" s="247"/>
      <c r="H5094" s="247"/>
      <c r="I5094" s="247"/>
      <c r="J5094" s="247"/>
      <c r="K5094" s="247"/>
      <c r="L5094" s="247"/>
      <c r="M5094" s="247"/>
      <c r="N5094" s="247"/>
      <c r="O5094" s="247"/>
      <c r="P5094" s="247"/>
      <c r="Q5094" s="247"/>
      <c r="R5094" s="247"/>
      <c r="AZ5094" s="259"/>
      <c r="BA5094" s="259">
        <f>BA5093+$BD$753</f>
        <v>27.763199999997987</v>
      </c>
      <c r="BB5094" s="274">
        <f t="shared" si="881"/>
        <v>2.4270899722753E-4</v>
      </c>
      <c r="BC5094" s="259">
        <f t="shared" si="882"/>
        <v>6.4625020101494266E-7</v>
      </c>
      <c r="BD5094" s="259">
        <f t="shared" si="879"/>
        <v>6.4625020101494266E-7</v>
      </c>
      <c r="BE5094" s="254" t="str">
        <f t="shared" si="880"/>
        <v/>
      </c>
    </row>
    <row r="5095" spans="1:57" ht="20.100000000000001" customHeight="1" x14ac:dyDescent="0.25">
      <c r="A5095" s="247"/>
      <c r="B5095" s="247"/>
      <c r="C5095" s="247"/>
      <c r="D5095" s="247"/>
      <c r="E5095" s="247"/>
      <c r="F5095" s="247"/>
      <c r="G5095" s="247"/>
      <c r="H5095" s="247"/>
      <c r="I5095" s="247"/>
      <c r="J5095" s="247"/>
      <c r="K5095" s="247"/>
      <c r="L5095" s="247"/>
      <c r="M5095" s="247"/>
      <c r="N5095" s="247"/>
      <c r="O5095" s="247"/>
      <c r="P5095" s="247"/>
      <c r="Q5095" s="247"/>
      <c r="R5095" s="247"/>
      <c r="AZ5095" s="259"/>
      <c r="BA5095" s="259">
        <f>BA5094+$BD$753</f>
        <v>27.769599999997986</v>
      </c>
      <c r="BB5095" s="274">
        <f t="shared" si="881"/>
        <v>2.4206274702651506E-4</v>
      </c>
      <c r="BC5095" s="259">
        <f t="shared" si="882"/>
        <v>6.4455677273539489E-7</v>
      </c>
      <c r="BD5095" s="259">
        <f t="shared" si="879"/>
        <v>6.4455677273539489E-7</v>
      </c>
      <c r="BE5095" s="254" t="str">
        <f t="shared" si="880"/>
        <v/>
      </c>
    </row>
    <row r="5096" spans="1:57" ht="20.100000000000001" customHeight="1" x14ac:dyDescent="0.25">
      <c r="A5096" s="247"/>
      <c r="B5096" s="247"/>
      <c r="C5096" s="247"/>
      <c r="D5096" s="247"/>
      <c r="E5096" s="247"/>
      <c r="F5096" s="247"/>
      <c r="G5096" s="247"/>
      <c r="H5096" s="247"/>
      <c r="I5096" s="247"/>
      <c r="J5096" s="247"/>
      <c r="K5096" s="247"/>
      <c r="L5096" s="247"/>
      <c r="M5096" s="247"/>
      <c r="N5096" s="247"/>
      <c r="O5096" s="247"/>
      <c r="P5096" s="247"/>
      <c r="Q5096" s="247"/>
      <c r="R5096" s="247"/>
      <c r="AZ5096" s="259"/>
      <c r="BA5096" s="259">
        <f>BA5095+$BD$753</f>
        <v>27.775999999997985</v>
      </c>
      <c r="BB5096" s="274">
        <f t="shared" si="881"/>
        <v>2.4141819025377966E-4</v>
      </c>
      <c r="BC5096" s="259">
        <f t="shared" si="882"/>
        <v>6.428676965539832E-7</v>
      </c>
      <c r="BD5096" s="259">
        <f t="shared" si="879"/>
        <v>6.428676965539832E-7</v>
      </c>
      <c r="BE5096" s="254" t="str">
        <f t="shared" si="880"/>
        <v/>
      </c>
    </row>
    <row r="5097" spans="1:57" ht="20.100000000000001" customHeight="1" x14ac:dyDescent="0.25">
      <c r="A5097" s="247"/>
      <c r="B5097" s="247"/>
      <c r="C5097" s="247"/>
      <c r="D5097" s="247"/>
      <c r="E5097" s="247"/>
      <c r="F5097" s="247"/>
      <c r="G5097" s="247"/>
      <c r="H5097" s="247"/>
      <c r="I5097" s="247"/>
      <c r="J5097" s="247"/>
      <c r="K5097" s="247"/>
      <c r="L5097" s="247"/>
      <c r="M5097" s="247"/>
      <c r="N5097" s="247"/>
      <c r="O5097" s="247"/>
      <c r="P5097" s="247"/>
      <c r="Q5097" s="247"/>
      <c r="R5097" s="247"/>
      <c r="AZ5097" s="259"/>
      <c r="BA5097" s="259">
        <f>BA5096+$BD$753</f>
        <v>27.782399999997985</v>
      </c>
      <c r="BB5097" s="274">
        <f t="shared" si="881"/>
        <v>2.4077532255722568E-4</v>
      </c>
      <c r="BC5097" s="259">
        <f t="shared" si="882"/>
        <v>6.4118296155393014E-7</v>
      </c>
      <c r="BD5097" s="259">
        <f t="shared" si="879"/>
        <v>6.4118296155393014E-7</v>
      </c>
      <c r="BE5097" s="254" t="str">
        <f t="shared" si="880"/>
        <v/>
      </c>
    </row>
    <row r="5098" spans="1:57" ht="20.100000000000001" customHeight="1" x14ac:dyDescent="0.25">
      <c r="A5098" s="247"/>
      <c r="B5098" s="247"/>
      <c r="C5098" s="247"/>
      <c r="D5098" s="247"/>
      <c r="E5098" s="247"/>
      <c r="F5098" s="247"/>
      <c r="G5098" s="247"/>
      <c r="H5098" s="247"/>
      <c r="I5098" s="247"/>
      <c r="J5098" s="247"/>
      <c r="K5098" s="247"/>
      <c r="L5098" s="247"/>
      <c r="M5098" s="247"/>
      <c r="N5098" s="247"/>
      <c r="O5098" s="247"/>
      <c r="P5098" s="247"/>
      <c r="Q5098" s="247"/>
      <c r="R5098" s="247"/>
      <c r="AZ5098" s="259"/>
      <c r="BA5098" s="259">
        <f>BA5097+$BD$753</f>
        <v>27.788799999997984</v>
      </c>
      <c r="BB5098" s="274">
        <f t="shared" si="881"/>
        <v>2.4013413959567175E-4</v>
      </c>
      <c r="BC5098" s="259">
        <f t="shared" si="882"/>
        <v>6.3950255684260882E-7</v>
      </c>
      <c r="BD5098" s="259">
        <f t="shared" si="879"/>
        <v>6.3950255684260882E-7</v>
      </c>
      <c r="BE5098" s="254" t="str">
        <f t="shared" si="880"/>
        <v/>
      </c>
    </row>
    <row r="5099" spans="1:57" ht="20.100000000000001" customHeight="1" x14ac:dyDescent="0.25">
      <c r="A5099" s="247"/>
      <c r="B5099" s="247"/>
      <c r="C5099" s="247"/>
      <c r="D5099" s="247"/>
      <c r="E5099" s="247"/>
      <c r="F5099" s="247"/>
      <c r="G5099" s="247"/>
      <c r="H5099" s="247"/>
      <c r="I5099" s="247"/>
      <c r="J5099" s="247"/>
      <c r="K5099" s="247"/>
      <c r="L5099" s="247"/>
      <c r="M5099" s="247"/>
      <c r="N5099" s="247"/>
      <c r="O5099" s="247"/>
      <c r="P5099" s="247"/>
      <c r="Q5099" s="247"/>
      <c r="R5099" s="247"/>
      <c r="AZ5099" s="259"/>
      <c r="BA5099" s="259">
        <f>BA5098+$BD$753</f>
        <v>27.795199999997983</v>
      </c>
      <c r="BB5099" s="274">
        <f t="shared" si="881"/>
        <v>2.3949463703882914E-4</v>
      </c>
      <c r="BC5099" s="259">
        <f t="shared" si="882"/>
        <v>6.378264715579127E-7</v>
      </c>
      <c r="BD5099" s="259">
        <f t="shared" si="879"/>
        <v>6.378264715579127E-7</v>
      </c>
      <c r="BE5099" s="254" t="str">
        <f t="shared" si="880"/>
        <v/>
      </c>
    </row>
    <row r="5100" spans="1:57" ht="20.100000000000001" customHeight="1" x14ac:dyDescent="0.25">
      <c r="A5100" s="247"/>
      <c r="B5100" s="247"/>
      <c r="C5100" s="247"/>
      <c r="D5100" s="247"/>
      <c r="E5100" s="247"/>
      <c r="F5100" s="247"/>
      <c r="G5100" s="247"/>
      <c r="H5100" s="247"/>
      <c r="I5100" s="247"/>
      <c r="J5100" s="247"/>
      <c r="K5100" s="247"/>
      <c r="L5100" s="247"/>
      <c r="M5100" s="247"/>
      <c r="N5100" s="247"/>
      <c r="O5100" s="247"/>
      <c r="P5100" s="247"/>
      <c r="Q5100" s="247"/>
      <c r="R5100" s="247"/>
      <c r="AZ5100" s="259"/>
      <c r="BA5100" s="259">
        <f>BA5099+$BD$753</f>
        <v>27.801599999997983</v>
      </c>
      <c r="BB5100" s="274">
        <f t="shared" si="881"/>
        <v>2.3885681056727123E-4</v>
      </c>
      <c r="BC5100" s="259">
        <f t="shared" si="882"/>
        <v>6.361546948592295E-7</v>
      </c>
      <c r="BD5100" s="259">
        <f t="shared" si="879"/>
        <v>6.361546948592295E-7</v>
      </c>
      <c r="BE5100" s="254" t="str">
        <f t="shared" si="880"/>
        <v/>
      </c>
    </row>
    <row r="5101" spans="1:57" ht="20.100000000000001" customHeight="1" x14ac:dyDescent="0.25">
      <c r="A5101" s="247"/>
      <c r="B5101" s="247"/>
      <c r="C5101" s="247"/>
      <c r="D5101" s="247"/>
      <c r="E5101" s="247"/>
      <c r="F5101" s="247"/>
      <c r="G5101" s="247"/>
      <c r="H5101" s="247"/>
      <c r="I5101" s="247"/>
      <c r="J5101" s="247"/>
      <c r="K5101" s="247"/>
      <c r="L5101" s="247"/>
      <c r="M5101" s="247"/>
      <c r="N5101" s="247"/>
      <c r="O5101" s="247"/>
      <c r="P5101" s="247"/>
      <c r="Q5101" s="247"/>
      <c r="R5101" s="247"/>
      <c r="AZ5101" s="259"/>
      <c r="BA5101" s="259">
        <f>BA5100+$BD$753</f>
        <v>27.807999999997982</v>
      </c>
      <c r="BB5101" s="274">
        <f t="shared" si="881"/>
        <v>2.38220655872412E-4</v>
      </c>
      <c r="BC5101" s="259">
        <f t="shared" si="882"/>
        <v>6.3448721593565411E-7</v>
      </c>
      <c r="BD5101" s="259">
        <f t="shared" si="879"/>
        <v>6.3448721593565411E-7</v>
      </c>
      <c r="BE5101" s="254" t="str">
        <f t="shared" si="880"/>
        <v/>
      </c>
    </row>
    <row r="5102" spans="1:57" ht="20.100000000000001" customHeight="1" x14ac:dyDescent="0.25">
      <c r="A5102" s="247"/>
      <c r="B5102" s="247"/>
      <c r="C5102" s="247"/>
      <c r="D5102" s="247"/>
      <c r="E5102" s="247"/>
      <c r="F5102" s="247"/>
      <c r="G5102" s="247"/>
      <c r="H5102" s="247"/>
      <c r="I5102" s="247"/>
      <c r="J5102" s="247"/>
      <c r="K5102" s="247"/>
      <c r="L5102" s="247"/>
      <c r="M5102" s="247"/>
      <c r="N5102" s="247"/>
      <c r="O5102" s="247"/>
      <c r="P5102" s="247"/>
      <c r="Q5102" s="247"/>
      <c r="R5102" s="247"/>
      <c r="AZ5102" s="259"/>
      <c r="BA5102" s="259">
        <f>BA5101+$BD$753</f>
        <v>27.814399999997981</v>
      </c>
      <c r="BB5102" s="274">
        <f t="shared" si="881"/>
        <v>2.3758616865647634E-4</v>
      </c>
      <c r="BC5102" s="259">
        <f t="shared" si="882"/>
        <v>6.3282402400181435E-7</v>
      </c>
      <c r="BD5102" s="259">
        <f t="shared" si="879"/>
        <v>6.3282402400181435E-7</v>
      </c>
      <c r="BE5102" s="254" t="str">
        <f t="shared" si="880"/>
        <v/>
      </c>
    </row>
    <row r="5103" spans="1:57" ht="20.100000000000001" customHeight="1" x14ac:dyDescent="0.25">
      <c r="A5103" s="247"/>
      <c r="B5103" s="247"/>
      <c r="C5103" s="247"/>
      <c r="D5103" s="247"/>
      <c r="E5103" s="247"/>
      <c r="F5103" s="247"/>
      <c r="G5103" s="247"/>
      <c r="H5103" s="247"/>
      <c r="I5103" s="247"/>
      <c r="J5103" s="247"/>
      <c r="K5103" s="247"/>
      <c r="L5103" s="247"/>
      <c r="M5103" s="247"/>
      <c r="N5103" s="247"/>
      <c r="O5103" s="247"/>
      <c r="P5103" s="247"/>
      <c r="Q5103" s="247"/>
      <c r="R5103" s="247"/>
      <c r="AZ5103" s="259"/>
      <c r="BA5103" s="259">
        <f>BA5102+$BD$753</f>
        <v>27.82079999999798</v>
      </c>
      <c r="BB5103" s="274">
        <f t="shared" si="881"/>
        <v>2.3695334463247453E-4</v>
      </c>
      <c r="BC5103" s="259">
        <f t="shared" si="882"/>
        <v>6.3116510829803367E-7</v>
      </c>
      <c r="BD5103" s="259">
        <f t="shared" si="879"/>
        <v>6.3116510829803367E-7</v>
      </c>
      <c r="BE5103" s="254" t="str">
        <f t="shared" si="880"/>
        <v/>
      </c>
    </row>
    <row r="5104" spans="1:57" ht="20.100000000000001" customHeight="1" x14ac:dyDescent="0.25">
      <c r="A5104" s="247"/>
      <c r="B5104" s="247"/>
      <c r="C5104" s="247"/>
      <c r="D5104" s="247"/>
      <c r="E5104" s="247"/>
      <c r="F5104" s="247"/>
      <c r="G5104" s="247"/>
      <c r="H5104" s="247"/>
      <c r="I5104" s="247"/>
      <c r="J5104" s="247"/>
      <c r="K5104" s="247"/>
      <c r="L5104" s="247"/>
      <c r="M5104" s="247"/>
      <c r="N5104" s="247"/>
      <c r="O5104" s="247"/>
      <c r="P5104" s="247"/>
      <c r="Q5104" s="247"/>
      <c r="R5104" s="247"/>
      <c r="AZ5104" s="259"/>
      <c r="BA5104" s="259">
        <f>BA5103+$BD$753</f>
        <v>27.82719999999798</v>
      </c>
      <c r="BB5104" s="274">
        <f t="shared" si="881"/>
        <v>2.3632217952417649E-4</v>
      </c>
      <c r="BC5104" s="259">
        <f t="shared" si="882"/>
        <v>6.2951045809176765E-7</v>
      </c>
      <c r="BD5104" s="259">
        <f t="shared" si="879"/>
        <v>6.2951045809176765E-7</v>
      </c>
      <c r="BE5104" s="254" t="str">
        <f t="shared" si="880"/>
        <v/>
      </c>
    </row>
    <row r="5105" spans="1:57" ht="20.100000000000001" customHeight="1" x14ac:dyDescent="0.25">
      <c r="A5105" s="247"/>
      <c r="B5105" s="247"/>
      <c r="C5105" s="247"/>
      <c r="D5105" s="247"/>
      <c r="E5105" s="247"/>
      <c r="F5105" s="247"/>
      <c r="G5105" s="247"/>
      <c r="H5105" s="247"/>
      <c r="I5105" s="247"/>
      <c r="J5105" s="247"/>
      <c r="K5105" s="247"/>
      <c r="L5105" s="247"/>
      <c r="M5105" s="247"/>
      <c r="N5105" s="247"/>
      <c r="O5105" s="247"/>
      <c r="P5105" s="247"/>
      <c r="Q5105" s="247"/>
      <c r="R5105" s="247"/>
      <c r="AZ5105" s="259"/>
      <c r="BA5105" s="259">
        <f>BA5104+$BD$753</f>
        <v>27.833599999997979</v>
      </c>
      <c r="BB5105" s="274">
        <f t="shared" si="881"/>
        <v>2.3569266906608473E-4</v>
      </c>
      <c r="BC5105" s="259">
        <f t="shared" si="882"/>
        <v>6.2786006267551695E-7</v>
      </c>
      <c r="BD5105" s="259">
        <f t="shared" si="879"/>
        <v>6.2786006267551695E-7</v>
      </c>
      <c r="BE5105" s="254" t="str">
        <f t="shared" si="880"/>
        <v/>
      </c>
    </row>
    <row r="5106" spans="1:57" ht="20.100000000000001" customHeight="1" x14ac:dyDescent="0.25">
      <c r="A5106" s="247"/>
      <c r="B5106" s="247"/>
      <c r="C5106" s="247"/>
      <c r="D5106" s="247"/>
      <c r="E5106" s="247"/>
      <c r="F5106" s="247"/>
      <c r="G5106" s="247"/>
      <c r="H5106" s="247"/>
      <c r="I5106" s="247"/>
      <c r="J5106" s="247"/>
      <c r="K5106" s="247"/>
      <c r="L5106" s="247"/>
      <c r="M5106" s="247"/>
      <c r="N5106" s="247"/>
      <c r="O5106" s="247"/>
      <c r="P5106" s="247"/>
      <c r="Q5106" s="247"/>
      <c r="R5106" s="247"/>
      <c r="AZ5106" s="259"/>
      <c r="BA5106" s="259">
        <f>BA5105+$BD$753</f>
        <v>27.839999999997978</v>
      </c>
      <c r="BB5106" s="274">
        <f t="shared" si="881"/>
        <v>2.3506480900340921E-4</v>
      </c>
      <c r="BC5106" s="259">
        <f t="shared" si="882"/>
        <v>6.2621391136774888E-7</v>
      </c>
      <c r="BD5106" s="259">
        <f t="shared" si="879"/>
        <v>6.2621391136774888E-7</v>
      </c>
      <c r="BE5106" s="254" t="str">
        <f t="shared" si="880"/>
        <v/>
      </c>
    </row>
    <row r="5107" spans="1:57" ht="20.100000000000001" customHeight="1" x14ac:dyDescent="0.25">
      <c r="A5107" s="247"/>
      <c r="B5107" s="247"/>
      <c r="C5107" s="247"/>
      <c r="D5107" s="247"/>
      <c r="E5107" s="247"/>
      <c r="F5107" s="247"/>
      <c r="G5107" s="247"/>
      <c r="H5107" s="247"/>
      <c r="I5107" s="247"/>
      <c r="J5107" s="247"/>
      <c r="K5107" s="247"/>
      <c r="L5107" s="247"/>
      <c r="M5107" s="247"/>
      <c r="N5107" s="247"/>
      <c r="O5107" s="247"/>
      <c r="P5107" s="247"/>
      <c r="Q5107" s="247"/>
      <c r="R5107" s="247"/>
      <c r="AZ5107" s="259"/>
      <c r="BA5107" s="259">
        <f>BA5106+$BD$753</f>
        <v>27.846399999997978</v>
      </c>
      <c r="BB5107" s="274">
        <f t="shared" si="881"/>
        <v>2.3443859509204146E-4</v>
      </c>
      <c r="BC5107" s="259">
        <f t="shared" si="882"/>
        <v>6.2457199351511998E-7</v>
      </c>
      <c r="BD5107" s="259">
        <f t="shared" si="879"/>
        <v>6.2457199351511998E-7</v>
      </c>
      <c r="BE5107" s="254" t="str">
        <f t="shared" si="880"/>
        <v/>
      </c>
    </row>
    <row r="5108" spans="1:57" ht="20.100000000000001" customHeight="1" x14ac:dyDescent="0.25">
      <c r="A5108" s="247"/>
      <c r="B5108" s="247"/>
      <c r="C5108" s="247"/>
      <c r="D5108" s="247"/>
      <c r="E5108" s="247"/>
      <c r="F5108" s="247"/>
      <c r="G5108" s="247"/>
      <c r="H5108" s="247"/>
      <c r="I5108" s="247"/>
      <c r="J5108" s="247"/>
      <c r="K5108" s="247"/>
      <c r="L5108" s="247"/>
      <c r="M5108" s="247"/>
      <c r="N5108" s="247"/>
      <c r="O5108" s="247"/>
      <c r="P5108" s="247"/>
      <c r="Q5108" s="247"/>
      <c r="R5108" s="247"/>
      <c r="AZ5108" s="259"/>
      <c r="BA5108" s="259">
        <f>BA5107+$BD$753</f>
        <v>27.852799999997977</v>
      </c>
      <c r="BB5108" s="274">
        <f t="shared" si="881"/>
        <v>2.3381402309852634E-4</v>
      </c>
      <c r="BC5108" s="259">
        <f t="shared" si="882"/>
        <v>6.2293429848738033E-7</v>
      </c>
      <c r="BD5108" s="259">
        <f t="shared" ref="BD5108:BD5171" si="883">IF(BB5108&lt;(1-$AZ$760),BC5108,"")</f>
        <v>6.2293429848738033E-7</v>
      </c>
      <c r="BE5108" s="254" t="str">
        <f t="shared" ref="BE5108:BE5171" si="884">IF(BB5108&lt;(1-$AZ$766),BC5108,"")</f>
        <v/>
      </c>
    </row>
    <row r="5109" spans="1:57" ht="20.100000000000001" customHeight="1" x14ac:dyDescent="0.25">
      <c r="A5109" s="247"/>
      <c r="B5109" s="247"/>
      <c r="C5109" s="247"/>
      <c r="D5109" s="247"/>
      <c r="E5109" s="247"/>
      <c r="F5109" s="247"/>
      <c r="G5109" s="247"/>
      <c r="H5109" s="247"/>
      <c r="I5109" s="247"/>
      <c r="J5109" s="247"/>
      <c r="K5109" s="247"/>
      <c r="L5109" s="247"/>
      <c r="M5109" s="247"/>
      <c r="N5109" s="247"/>
      <c r="O5109" s="247"/>
      <c r="P5109" s="247"/>
      <c r="Q5109" s="247"/>
      <c r="R5109" s="247"/>
      <c r="AZ5109" s="259"/>
      <c r="BA5109" s="259">
        <f>BA5108+$BD$753</f>
        <v>27.859199999997976</v>
      </c>
      <c r="BB5109" s="274">
        <f t="shared" ref="BB5109:BB5172" si="885">_xlfn.CHISQ.DIST.RT(BA5109,7)</f>
        <v>2.3319108880003896E-4</v>
      </c>
      <c r="BC5109" s="259">
        <f t="shared" ref="BC5109:BC5172" si="886">BB5109-BB5110</f>
        <v>6.2130081568138504E-7</v>
      </c>
      <c r="BD5109" s="259">
        <f t="shared" si="883"/>
        <v>6.2130081568138504E-7</v>
      </c>
      <c r="BE5109" s="254" t="str">
        <f t="shared" si="884"/>
        <v/>
      </c>
    </row>
    <row r="5110" spans="1:57" ht="20.100000000000001" customHeight="1" x14ac:dyDescent="0.25">
      <c r="A5110" s="247"/>
      <c r="B5110" s="247"/>
      <c r="C5110" s="247"/>
      <c r="D5110" s="247"/>
      <c r="E5110" s="247"/>
      <c r="F5110" s="247"/>
      <c r="G5110" s="247"/>
      <c r="H5110" s="247"/>
      <c r="I5110" s="247"/>
      <c r="J5110" s="247"/>
      <c r="K5110" s="247"/>
      <c r="L5110" s="247"/>
      <c r="M5110" s="247"/>
      <c r="N5110" s="247"/>
      <c r="O5110" s="247"/>
      <c r="P5110" s="247"/>
      <c r="Q5110" s="247"/>
      <c r="R5110" s="247"/>
      <c r="AZ5110" s="259"/>
      <c r="BA5110" s="259">
        <f>BA5109+$BD$753</f>
        <v>27.865599999997976</v>
      </c>
      <c r="BB5110" s="274">
        <f t="shared" si="885"/>
        <v>2.3256978798435758E-4</v>
      </c>
      <c r="BC5110" s="259">
        <f t="shared" si="886"/>
        <v>6.1967153452071482E-7</v>
      </c>
      <c r="BD5110" s="259">
        <f t="shared" si="883"/>
        <v>6.1967153452071482E-7</v>
      </c>
      <c r="BE5110" s="254" t="str">
        <f t="shared" si="884"/>
        <v/>
      </c>
    </row>
    <row r="5111" spans="1:57" ht="20.100000000000001" customHeight="1" x14ac:dyDescent="0.25">
      <c r="A5111" s="247"/>
      <c r="B5111" s="247"/>
      <c r="C5111" s="247"/>
      <c r="D5111" s="247"/>
      <c r="E5111" s="247"/>
      <c r="F5111" s="247"/>
      <c r="G5111" s="247"/>
      <c r="H5111" s="247"/>
      <c r="I5111" s="247"/>
      <c r="J5111" s="247"/>
      <c r="K5111" s="247"/>
      <c r="L5111" s="247"/>
      <c r="M5111" s="247"/>
      <c r="N5111" s="247"/>
      <c r="O5111" s="247"/>
      <c r="P5111" s="247"/>
      <c r="Q5111" s="247"/>
      <c r="R5111" s="247"/>
      <c r="AZ5111" s="259"/>
      <c r="BA5111" s="259">
        <f>BA5110+$BD$753</f>
        <v>27.871999999997975</v>
      </c>
      <c r="BB5111" s="274">
        <f t="shared" si="885"/>
        <v>2.3195011644983686E-4</v>
      </c>
      <c r="BC5111" s="259">
        <f t="shared" si="886"/>
        <v>6.1804644445242335E-7</v>
      </c>
      <c r="BD5111" s="259">
        <f t="shared" si="883"/>
        <v>6.1804644445242335E-7</v>
      </c>
      <c r="BE5111" s="254" t="str">
        <f t="shared" si="884"/>
        <v/>
      </c>
    </row>
    <row r="5112" spans="1:57" ht="20.100000000000001" customHeight="1" x14ac:dyDescent="0.25">
      <c r="A5112" s="247"/>
      <c r="B5112" s="247"/>
      <c r="C5112" s="247"/>
      <c r="D5112" s="247"/>
      <c r="E5112" s="247"/>
      <c r="F5112" s="247"/>
      <c r="G5112" s="247"/>
      <c r="H5112" s="247"/>
      <c r="I5112" s="247"/>
      <c r="J5112" s="247"/>
      <c r="K5112" s="247"/>
      <c r="L5112" s="247"/>
      <c r="M5112" s="247"/>
      <c r="N5112" s="247"/>
      <c r="O5112" s="247"/>
      <c r="P5112" s="247"/>
      <c r="Q5112" s="247"/>
      <c r="R5112" s="247"/>
      <c r="AZ5112" s="259"/>
      <c r="BA5112" s="259">
        <f>BA5111+$BD$753</f>
        <v>27.878399999997974</v>
      </c>
      <c r="BB5112" s="274">
        <f t="shared" si="885"/>
        <v>2.3133207000538444E-4</v>
      </c>
      <c r="BC5112" s="259">
        <f t="shared" si="886"/>
        <v>6.1642553495207882E-7</v>
      </c>
      <c r="BD5112" s="259">
        <f t="shared" si="883"/>
        <v>6.1642553495207882E-7</v>
      </c>
      <c r="BE5112" s="254" t="str">
        <f t="shared" si="884"/>
        <v/>
      </c>
    </row>
    <row r="5113" spans="1:57" ht="20.100000000000001" customHeight="1" x14ac:dyDescent="0.25">
      <c r="A5113" s="247"/>
      <c r="B5113" s="247"/>
      <c r="C5113" s="247"/>
      <c r="D5113" s="247"/>
      <c r="E5113" s="247"/>
      <c r="F5113" s="247"/>
      <c r="G5113" s="247"/>
      <c r="H5113" s="247"/>
      <c r="I5113" s="247"/>
      <c r="J5113" s="247"/>
      <c r="K5113" s="247"/>
      <c r="L5113" s="247"/>
      <c r="M5113" s="247"/>
      <c r="N5113" s="247"/>
      <c r="O5113" s="247"/>
      <c r="P5113" s="247"/>
      <c r="Q5113" s="247"/>
      <c r="R5113" s="247"/>
      <c r="AZ5113" s="259"/>
      <c r="BA5113" s="259">
        <f>BA5112+$BD$753</f>
        <v>27.884799999997973</v>
      </c>
      <c r="BB5113" s="274">
        <f t="shared" si="885"/>
        <v>2.3071564447043236E-4</v>
      </c>
      <c r="BC5113" s="259">
        <f t="shared" si="886"/>
        <v>6.1480879551853267E-7</v>
      </c>
      <c r="BD5113" s="259">
        <f t="shared" si="883"/>
        <v>6.1480879551853267E-7</v>
      </c>
      <c r="BE5113" s="254" t="str">
        <f t="shared" si="884"/>
        <v/>
      </c>
    </row>
    <row r="5114" spans="1:57" ht="20.100000000000001" customHeight="1" x14ac:dyDescent="0.25">
      <c r="A5114" s="247"/>
      <c r="B5114" s="247"/>
      <c r="C5114" s="247"/>
      <c r="D5114" s="247"/>
      <c r="E5114" s="247"/>
      <c r="F5114" s="247"/>
      <c r="G5114" s="247"/>
      <c r="H5114" s="247"/>
      <c r="I5114" s="247"/>
      <c r="J5114" s="247"/>
      <c r="K5114" s="247"/>
      <c r="L5114" s="247"/>
      <c r="M5114" s="247"/>
      <c r="N5114" s="247"/>
      <c r="O5114" s="247"/>
      <c r="P5114" s="247"/>
      <c r="Q5114" s="247"/>
      <c r="R5114" s="247"/>
      <c r="AZ5114" s="259"/>
      <c r="BA5114" s="259">
        <f>BA5113+$BD$753</f>
        <v>27.891199999997973</v>
      </c>
      <c r="BB5114" s="274">
        <f t="shared" si="885"/>
        <v>2.3010083567491383E-4</v>
      </c>
      <c r="BC5114" s="259">
        <f t="shared" si="886"/>
        <v>6.1319621567738902E-7</v>
      </c>
      <c r="BD5114" s="259">
        <f t="shared" si="883"/>
        <v>6.1319621567738902E-7</v>
      </c>
      <c r="BE5114" s="254" t="str">
        <f t="shared" si="884"/>
        <v/>
      </c>
    </row>
    <row r="5115" spans="1:57" ht="20.100000000000001" customHeight="1" x14ac:dyDescent="0.25">
      <c r="A5115" s="247"/>
      <c r="B5115" s="247"/>
      <c r="C5115" s="247"/>
      <c r="D5115" s="247"/>
      <c r="E5115" s="247"/>
      <c r="F5115" s="247"/>
      <c r="G5115" s="247"/>
      <c r="H5115" s="247"/>
      <c r="I5115" s="247"/>
      <c r="J5115" s="247"/>
      <c r="K5115" s="247"/>
      <c r="L5115" s="247"/>
      <c r="M5115" s="247"/>
      <c r="N5115" s="247"/>
      <c r="O5115" s="247"/>
      <c r="P5115" s="247"/>
      <c r="Q5115" s="247"/>
      <c r="R5115" s="247"/>
      <c r="AZ5115" s="259"/>
      <c r="BA5115" s="259">
        <f>BA5114+$BD$753</f>
        <v>27.897599999997972</v>
      </c>
      <c r="BB5115" s="274">
        <f t="shared" si="885"/>
        <v>2.2948763945923644E-4</v>
      </c>
      <c r="BC5115" s="259">
        <f t="shared" si="886"/>
        <v>6.1158778497894472E-7</v>
      </c>
      <c r="BD5115" s="259">
        <f t="shared" si="883"/>
        <v>6.1158778497894472E-7</v>
      </c>
      <c r="BE5115" s="254" t="str">
        <f t="shared" si="884"/>
        <v/>
      </c>
    </row>
    <row r="5116" spans="1:57" ht="20.100000000000001" customHeight="1" x14ac:dyDescent="0.25">
      <c r="A5116" s="247"/>
      <c r="B5116" s="247"/>
      <c r="C5116" s="247"/>
      <c r="D5116" s="247"/>
      <c r="E5116" s="247"/>
      <c r="F5116" s="247"/>
      <c r="G5116" s="247"/>
      <c r="H5116" s="247"/>
      <c r="I5116" s="247"/>
      <c r="J5116" s="247"/>
      <c r="K5116" s="247"/>
      <c r="L5116" s="247"/>
      <c r="M5116" s="247"/>
      <c r="N5116" s="247"/>
      <c r="O5116" s="247"/>
      <c r="P5116" s="247"/>
      <c r="Q5116" s="247"/>
      <c r="R5116" s="247"/>
      <c r="AZ5116" s="259"/>
      <c r="BA5116" s="259">
        <f>BA5115+$BD$753</f>
        <v>27.903999999997971</v>
      </c>
      <c r="BB5116" s="274">
        <f t="shared" si="885"/>
        <v>2.2887605167425749E-4</v>
      </c>
      <c r="BC5116" s="259">
        <f t="shared" si="886"/>
        <v>6.0998349300108953E-7</v>
      </c>
      <c r="BD5116" s="259">
        <f t="shared" si="883"/>
        <v>6.0998349300108953E-7</v>
      </c>
      <c r="BE5116" s="254" t="str">
        <f t="shared" si="884"/>
        <v/>
      </c>
    </row>
    <row r="5117" spans="1:57" ht="20.100000000000001" customHeight="1" x14ac:dyDescent="0.25">
      <c r="A5117" s="247"/>
      <c r="B5117" s="247"/>
      <c r="C5117" s="247"/>
      <c r="D5117" s="247"/>
      <c r="E5117" s="247"/>
      <c r="F5117" s="247"/>
      <c r="G5117" s="247"/>
      <c r="H5117" s="247"/>
      <c r="I5117" s="247"/>
      <c r="J5117" s="247"/>
      <c r="K5117" s="247"/>
      <c r="L5117" s="247"/>
      <c r="M5117" s="247"/>
      <c r="N5117" s="247"/>
      <c r="O5117" s="247"/>
      <c r="P5117" s="247"/>
      <c r="Q5117" s="247"/>
      <c r="R5117" s="247"/>
      <c r="AZ5117" s="259"/>
      <c r="BA5117" s="259">
        <f>BA5116+$BD$753</f>
        <v>27.910399999997971</v>
      </c>
      <c r="BB5117" s="274">
        <f t="shared" si="885"/>
        <v>2.282660681812564E-4</v>
      </c>
      <c r="BC5117" s="259">
        <f t="shared" si="886"/>
        <v>6.0838332934315333E-7</v>
      </c>
      <c r="BD5117" s="259">
        <f t="shared" si="883"/>
        <v>6.0838332934315333E-7</v>
      </c>
      <c r="BE5117" s="254" t="str">
        <f t="shared" si="884"/>
        <v/>
      </c>
    </row>
    <row r="5118" spans="1:57" ht="20.100000000000001" customHeight="1" x14ac:dyDescent="0.25">
      <c r="A5118" s="247"/>
      <c r="B5118" s="247"/>
      <c r="C5118" s="247"/>
      <c r="D5118" s="247"/>
      <c r="E5118" s="247"/>
      <c r="F5118" s="247"/>
      <c r="G5118" s="247"/>
      <c r="H5118" s="247"/>
      <c r="I5118" s="247"/>
      <c r="J5118" s="247"/>
      <c r="K5118" s="247"/>
      <c r="L5118" s="247"/>
      <c r="M5118" s="247"/>
      <c r="N5118" s="247"/>
      <c r="O5118" s="247"/>
      <c r="P5118" s="247"/>
      <c r="Q5118" s="247"/>
      <c r="R5118" s="247"/>
      <c r="AZ5118" s="259"/>
      <c r="BA5118" s="259">
        <f>BA5117+$BD$753</f>
        <v>27.91679999999797</v>
      </c>
      <c r="BB5118" s="274">
        <f t="shared" si="885"/>
        <v>2.2765768485191325E-4</v>
      </c>
      <c r="BC5118" s="259">
        <f t="shared" si="886"/>
        <v>6.0678728363460681E-7</v>
      </c>
      <c r="BD5118" s="259">
        <f t="shared" si="883"/>
        <v>6.0678728363460681E-7</v>
      </c>
      <c r="BE5118" s="254" t="str">
        <f t="shared" si="884"/>
        <v/>
      </c>
    </row>
    <row r="5119" spans="1:57" ht="20.100000000000001" customHeight="1" x14ac:dyDescent="0.25">
      <c r="A5119" s="247"/>
      <c r="B5119" s="247"/>
      <c r="C5119" s="247"/>
      <c r="D5119" s="247"/>
      <c r="E5119" s="247"/>
      <c r="F5119" s="247"/>
      <c r="G5119" s="247"/>
      <c r="H5119" s="247"/>
      <c r="I5119" s="247"/>
      <c r="J5119" s="247"/>
      <c r="K5119" s="247"/>
      <c r="L5119" s="247"/>
      <c r="M5119" s="247"/>
      <c r="N5119" s="247"/>
      <c r="O5119" s="247"/>
      <c r="P5119" s="247"/>
      <c r="Q5119" s="247"/>
      <c r="R5119" s="247"/>
      <c r="AZ5119" s="259"/>
      <c r="BA5119" s="259">
        <f>BA5118+$BD$753</f>
        <v>27.923199999997969</v>
      </c>
      <c r="BB5119" s="274">
        <f t="shared" si="885"/>
        <v>2.2705089756827864E-4</v>
      </c>
      <c r="BC5119" s="259">
        <f t="shared" si="886"/>
        <v>6.0519534552565604E-7</v>
      </c>
      <c r="BD5119" s="259">
        <f t="shared" si="883"/>
        <v>6.0519534552565604E-7</v>
      </c>
      <c r="BE5119" s="254" t="str">
        <f t="shared" si="884"/>
        <v/>
      </c>
    </row>
    <row r="5120" spans="1:57" ht="20.100000000000001" customHeight="1" x14ac:dyDescent="0.25">
      <c r="A5120" s="247"/>
      <c r="B5120" s="247"/>
      <c r="C5120" s="247"/>
      <c r="D5120" s="247"/>
      <c r="E5120" s="247"/>
      <c r="F5120" s="247"/>
      <c r="G5120" s="247"/>
      <c r="H5120" s="247"/>
      <c r="I5120" s="247"/>
      <c r="J5120" s="247"/>
      <c r="K5120" s="247"/>
      <c r="L5120" s="247"/>
      <c r="M5120" s="247"/>
      <c r="N5120" s="247"/>
      <c r="O5120" s="247"/>
      <c r="P5120" s="247"/>
      <c r="Q5120" s="247"/>
      <c r="R5120" s="247"/>
      <c r="AZ5120" s="259"/>
      <c r="BA5120" s="259">
        <f>BA5119+$BD$753</f>
        <v>27.929599999997968</v>
      </c>
      <c r="BB5120" s="274">
        <f t="shared" si="885"/>
        <v>2.2644570222275299E-4</v>
      </c>
      <c r="BC5120" s="259">
        <f t="shared" si="886"/>
        <v>6.036075046955908E-7</v>
      </c>
      <c r="BD5120" s="259">
        <f t="shared" si="883"/>
        <v>6.036075046955908E-7</v>
      </c>
      <c r="BE5120" s="254" t="str">
        <f t="shared" si="884"/>
        <v/>
      </c>
    </row>
    <row r="5121" spans="1:57" ht="20.100000000000001" customHeight="1" x14ac:dyDescent="0.25">
      <c r="A5121" s="247"/>
      <c r="B5121" s="247"/>
      <c r="C5121" s="247"/>
      <c r="D5121" s="247"/>
      <c r="E5121" s="247"/>
      <c r="F5121" s="247"/>
      <c r="G5121" s="247"/>
      <c r="H5121" s="247"/>
      <c r="I5121" s="247"/>
      <c r="J5121" s="247"/>
      <c r="K5121" s="247"/>
      <c r="L5121" s="247"/>
      <c r="M5121" s="247"/>
      <c r="N5121" s="247"/>
      <c r="O5121" s="247"/>
      <c r="P5121" s="247"/>
      <c r="Q5121" s="247"/>
      <c r="R5121" s="247"/>
      <c r="AZ5121" s="259"/>
      <c r="BA5121" s="259">
        <f>BA5120+$BD$753</f>
        <v>27.935999999997968</v>
      </c>
      <c r="BB5121" s="274">
        <f t="shared" si="885"/>
        <v>2.258420947180574E-4</v>
      </c>
      <c r="BC5121" s="259">
        <f t="shared" si="886"/>
        <v>6.0202375084573729E-7</v>
      </c>
      <c r="BD5121" s="259">
        <f t="shared" si="883"/>
        <v>6.0202375084573729E-7</v>
      </c>
      <c r="BE5121" s="254" t="str">
        <f t="shared" si="884"/>
        <v/>
      </c>
    </row>
    <row r="5122" spans="1:57" ht="20.100000000000001" customHeight="1" x14ac:dyDescent="0.25">
      <c r="A5122" s="247"/>
      <c r="B5122" s="247"/>
      <c r="C5122" s="247"/>
      <c r="D5122" s="247"/>
      <c r="E5122" s="247"/>
      <c r="F5122" s="247"/>
      <c r="G5122" s="247"/>
      <c r="H5122" s="247"/>
      <c r="I5122" s="247"/>
      <c r="J5122" s="247"/>
      <c r="K5122" s="247"/>
      <c r="L5122" s="247"/>
      <c r="M5122" s="247"/>
      <c r="N5122" s="247"/>
      <c r="O5122" s="247"/>
      <c r="P5122" s="247"/>
      <c r="Q5122" s="247"/>
      <c r="R5122" s="247"/>
      <c r="AZ5122" s="259"/>
      <c r="BA5122" s="259">
        <f>BA5121+$BD$753</f>
        <v>27.942399999997967</v>
      </c>
      <c r="BB5122" s="274">
        <f t="shared" si="885"/>
        <v>2.2524007096721166E-4</v>
      </c>
      <c r="BC5122" s="259">
        <f t="shared" si="886"/>
        <v>6.0044407370422859E-7</v>
      </c>
      <c r="BD5122" s="259">
        <f t="shared" si="883"/>
        <v>6.0044407370422859E-7</v>
      </c>
      <c r="BE5122" s="254" t="str">
        <f t="shared" si="884"/>
        <v/>
      </c>
    </row>
    <row r="5123" spans="1:57" ht="20.100000000000001" customHeight="1" x14ac:dyDescent="0.25">
      <c r="A5123" s="247"/>
      <c r="B5123" s="247"/>
      <c r="C5123" s="247"/>
      <c r="D5123" s="247"/>
      <c r="E5123" s="247"/>
      <c r="F5123" s="247"/>
      <c r="G5123" s="247"/>
      <c r="H5123" s="247"/>
      <c r="I5123" s="247"/>
      <c r="J5123" s="247"/>
      <c r="K5123" s="247"/>
      <c r="L5123" s="247"/>
      <c r="M5123" s="247"/>
      <c r="N5123" s="247"/>
      <c r="O5123" s="247"/>
      <c r="P5123" s="247"/>
      <c r="Q5123" s="247"/>
      <c r="R5123" s="247"/>
      <c r="AZ5123" s="259"/>
      <c r="BA5123" s="259">
        <f>BA5122+$BD$753</f>
        <v>27.948799999997966</v>
      </c>
      <c r="BB5123" s="274">
        <f t="shared" si="885"/>
        <v>2.2463962689350743E-4</v>
      </c>
      <c r="BC5123" s="259">
        <f t="shared" si="886"/>
        <v>5.9886846302454103E-7</v>
      </c>
      <c r="BD5123" s="259">
        <f t="shared" si="883"/>
        <v>5.9886846302454103E-7</v>
      </c>
      <c r="BE5123" s="254" t="str">
        <f t="shared" si="884"/>
        <v/>
      </c>
    </row>
    <row r="5124" spans="1:57" ht="20.100000000000001" customHeight="1" x14ac:dyDescent="0.25">
      <c r="A5124" s="247"/>
      <c r="B5124" s="247"/>
      <c r="C5124" s="247"/>
      <c r="D5124" s="247"/>
      <c r="E5124" s="247"/>
      <c r="F5124" s="247"/>
      <c r="G5124" s="247"/>
      <c r="H5124" s="247"/>
      <c r="I5124" s="247"/>
      <c r="J5124" s="247"/>
      <c r="K5124" s="247"/>
      <c r="L5124" s="247"/>
      <c r="M5124" s="247"/>
      <c r="N5124" s="247"/>
      <c r="O5124" s="247"/>
      <c r="P5124" s="247"/>
      <c r="Q5124" s="247"/>
      <c r="R5124" s="247"/>
      <c r="AZ5124" s="259"/>
      <c r="BA5124" s="259">
        <f>BA5123+$BD$753</f>
        <v>27.955199999997966</v>
      </c>
      <c r="BB5124" s="274">
        <f t="shared" si="885"/>
        <v>2.2404075843048289E-4</v>
      </c>
      <c r="BC5124" s="259">
        <f t="shared" si="886"/>
        <v>5.9729690858427442E-7</v>
      </c>
      <c r="BD5124" s="259">
        <f t="shared" si="883"/>
        <v>5.9729690858427442E-7</v>
      </c>
      <c r="BE5124" s="254" t="str">
        <f t="shared" si="884"/>
        <v/>
      </c>
    </row>
    <row r="5125" spans="1:57" ht="20.100000000000001" customHeight="1" x14ac:dyDescent="0.25">
      <c r="A5125" s="247"/>
      <c r="B5125" s="247"/>
      <c r="C5125" s="247"/>
      <c r="D5125" s="247"/>
      <c r="E5125" s="247"/>
      <c r="F5125" s="247"/>
      <c r="G5125" s="247"/>
      <c r="H5125" s="247"/>
      <c r="I5125" s="247"/>
      <c r="J5125" s="247"/>
      <c r="K5125" s="247"/>
      <c r="L5125" s="247"/>
      <c r="M5125" s="247"/>
      <c r="N5125" s="247"/>
      <c r="O5125" s="247"/>
      <c r="P5125" s="247"/>
      <c r="Q5125" s="247"/>
      <c r="R5125" s="247"/>
      <c r="AZ5125" s="259"/>
      <c r="BA5125" s="259">
        <f>BA5124+$BD$753</f>
        <v>27.961599999997965</v>
      </c>
      <c r="BB5125" s="274">
        <f t="shared" si="885"/>
        <v>2.2344346152189861E-4</v>
      </c>
      <c r="BC5125" s="259">
        <f t="shared" si="886"/>
        <v>5.9572940018488103E-7</v>
      </c>
      <c r="BD5125" s="259">
        <f t="shared" si="883"/>
        <v>5.9572940018488103E-7</v>
      </c>
      <c r="BE5125" s="254" t="str">
        <f t="shared" si="884"/>
        <v/>
      </c>
    </row>
    <row r="5126" spans="1:57" ht="20.100000000000001" customHeight="1" x14ac:dyDescent="0.25">
      <c r="A5126" s="247"/>
      <c r="B5126" s="247"/>
      <c r="C5126" s="247"/>
      <c r="D5126" s="247"/>
      <c r="E5126" s="247"/>
      <c r="F5126" s="247"/>
      <c r="G5126" s="247"/>
      <c r="H5126" s="247"/>
      <c r="I5126" s="247"/>
      <c r="J5126" s="247"/>
      <c r="K5126" s="247"/>
      <c r="L5126" s="247"/>
      <c r="M5126" s="247"/>
      <c r="N5126" s="247"/>
      <c r="O5126" s="247"/>
      <c r="P5126" s="247"/>
      <c r="Q5126" s="247"/>
      <c r="R5126" s="247"/>
      <c r="AZ5126" s="259"/>
      <c r="BA5126" s="259">
        <f>BA5125+$BD$753</f>
        <v>27.967999999997964</v>
      </c>
      <c r="BB5126" s="274">
        <f t="shared" si="885"/>
        <v>2.2284773212171373E-4</v>
      </c>
      <c r="BC5126" s="259">
        <f t="shared" si="886"/>
        <v>5.941659276561108E-7</v>
      </c>
      <c r="BD5126" s="259">
        <f t="shared" si="883"/>
        <v>5.941659276561108E-7</v>
      </c>
      <c r="BE5126" s="254" t="str">
        <f t="shared" si="884"/>
        <v/>
      </c>
    </row>
    <row r="5127" spans="1:57" ht="20.100000000000001" customHeight="1" x14ac:dyDescent="0.25">
      <c r="A5127" s="247"/>
      <c r="B5127" s="247"/>
      <c r="C5127" s="247"/>
      <c r="D5127" s="247"/>
      <c r="E5127" s="247"/>
      <c r="F5127" s="247"/>
      <c r="G5127" s="247"/>
      <c r="H5127" s="247"/>
      <c r="I5127" s="247"/>
      <c r="J5127" s="247"/>
      <c r="K5127" s="247"/>
      <c r="L5127" s="247"/>
      <c r="M5127" s="247"/>
      <c r="N5127" s="247"/>
      <c r="O5127" s="247"/>
      <c r="P5127" s="247"/>
      <c r="Q5127" s="247"/>
      <c r="R5127" s="247"/>
      <c r="AZ5127" s="259"/>
      <c r="BA5127" s="259">
        <f>BA5126+$BD$753</f>
        <v>27.974399999997964</v>
      </c>
      <c r="BB5127" s="274">
        <f t="shared" si="885"/>
        <v>2.2225356619405762E-4</v>
      </c>
      <c r="BC5127" s="259">
        <f t="shared" si="886"/>
        <v>5.926064808483135E-7</v>
      </c>
      <c r="BD5127" s="259">
        <f t="shared" si="883"/>
        <v>5.926064808483135E-7</v>
      </c>
      <c r="BE5127" s="254" t="str">
        <f t="shared" si="884"/>
        <v/>
      </c>
    </row>
    <row r="5128" spans="1:57" ht="20.100000000000001" customHeight="1" x14ac:dyDescent="0.25">
      <c r="A5128" s="247"/>
      <c r="B5128" s="247"/>
      <c r="C5128" s="247"/>
      <c r="D5128" s="247"/>
      <c r="E5128" s="247"/>
      <c r="F5128" s="247"/>
      <c r="G5128" s="247"/>
      <c r="H5128" s="247"/>
      <c r="I5128" s="247"/>
      <c r="J5128" s="247"/>
      <c r="K5128" s="247"/>
      <c r="L5128" s="247"/>
      <c r="M5128" s="247"/>
      <c r="N5128" s="247"/>
      <c r="O5128" s="247"/>
      <c r="P5128" s="247"/>
      <c r="Q5128" s="247"/>
      <c r="R5128" s="247"/>
      <c r="AZ5128" s="259"/>
      <c r="BA5128" s="259">
        <f>BA5127+$BD$753</f>
        <v>27.980799999997963</v>
      </c>
      <c r="BB5128" s="274">
        <f t="shared" si="885"/>
        <v>2.2166095971320931E-4</v>
      </c>
      <c r="BC5128" s="259">
        <f t="shared" si="886"/>
        <v>5.9105104964024503E-7</v>
      </c>
      <c r="BD5128" s="259">
        <f t="shared" si="883"/>
        <v>5.9105104964024503E-7</v>
      </c>
      <c r="BE5128" s="254" t="str">
        <f t="shared" si="884"/>
        <v/>
      </c>
    </row>
    <row r="5129" spans="1:57" ht="20.100000000000001" customHeight="1" x14ac:dyDescent="0.25">
      <c r="A5129" s="247"/>
      <c r="B5129" s="247"/>
      <c r="C5129" s="247"/>
      <c r="D5129" s="247"/>
      <c r="E5129" s="247"/>
      <c r="F5129" s="247"/>
      <c r="G5129" s="247"/>
      <c r="H5129" s="247"/>
      <c r="I5129" s="247"/>
      <c r="J5129" s="247"/>
      <c r="K5129" s="247"/>
      <c r="L5129" s="247"/>
      <c r="M5129" s="247"/>
      <c r="N5129" s="247"/>
      <c r="O5129" s="247"/>
      <c r="P5129" s="247"/>
      <c r="Q5129" s="247"/>
      <c r="R5129" s="247"/>
      <c r="AZ5129" s="259"/>
      <c r="BA5129" s="259">
        <f>BA5128+$BD$753</f>
        <v>27.987199999997962</v>
      </c>
      <c r="BB5129" s="274">
        <f t="shared" si="885"/>
        <v>2.2106990866356906E-4</v>
      </c>
      <c r="BC5129" s="259">
        <f t="shared" si="886"/>
        <v>5.8949962393277898E-7</v>
      </c>
      <c r="BD5129" s="259">
        <f t="shared" si="883"/>
        <v>5.8949962393277898E-7</v>
      </c>
      <c r="BE5129" s="254" t="str">
        <f t="shared" si="884"/>
        <v/>
      </c>
    </row>
    <row r="5130" spans="1:57" ht="20.100000000000001" customHeight="1" x14ac:dyDescent="0.25">
      <c r="A5130" s="247"/>
      <c r="B5130" s="247"/>
      <c r="C5130" s="247"/>
      <c r="D5130" s="247"/>
      <c r="E5130" s="247"/>
      <c r="F5130" s="247"/>
      <c r="G5130" s="247"/>
      <c r="H5130" s="247"/>
      <c r="I5130" s="247"/>
      <c r="J5130" s="247"/>
      <c r="K5130" s="247"/>
      <c r="L5130" s="247"/>
      <c r="M5130" s="247"/>
      <c r="N5130" s="247"/>
      <c r="O5130" s="247"/>
      <c r="P5130" s="247"/>
      <c r="Q5130" s="247"/>
      <c r="R5130" s="247"/>
      <c r="AZ5130" s="259"/>
      <c r="BA5130" s="259">
        <f>BA5129+$BD$753</f>
        <v>27.993599999997961</v>
      </c>
      <c r="BB5130" s="274">
        <f t="shared" si="885"/>
        <v>2.2048040903963629E-4</v>
      </c>
      <c r="BC5130" s="259">
        <f t="shared" si="886"/>
        <v>5.8795219365270139E-7</v>
      </c>
      <c r="BD5130" s="259">
        <f t="shared" si="883"/>
        <v>5.8795219365270139E-7</v>
      </c>
      <c r="BE5130" s="254" t="str">
        <f t="shared" si="884"/>
        <v/>
      </c>
    </row>
    <row r="5131" spans="1:57" ht="20.100000000000001" customHeight="1" x14ac:dyDescent="0.25">
      <c r="A5131" s="247"/>
      <c r="B5131" s="247"/>
      <c r="C5131" s="247"/>
      <c r="D5131" s="247"/>
      <c r="E5131" s="247"/>
      <c r="F5131" s="247"/>
      <c r="G5131" s="247"/>
      <c r="H5131" s="247"/>
      <c r="I5131" s="247"/>
      <c r="J5131" s="247"/>
      <c r="K5131" s="247"/>
      <c r="L5131" s="247"/>
      <c r="M5131" s="247"/>
      <c r="N5131" s="247"/>
      <c r="O5131" s="247"/>
      <c r="P5131" s="247"/>
      <c r="Q5131" s="247"/>
      <c r="R5131" s="247"/>
      <c r="AZ5131" s="259"/>
      <c r="BA5131" s="259">
        <f>BA5130+$BD$753</f>
        <v>27.999999999997961</v>
      </c>
      <c r="BB5131" s="274">
        <f t="shared" si="885"/>
        <v>2.1989245684598358E-4</v>
      </c>
      <c r="BC5131" s="259">
        <f t="shared" si="886"/>
        <v>5.8640874875138258E-7</v>
      </c>
      <c r="BD5131" s="259">
        <f t="shared" si="883"/>
        <v>5.8640874875138258E-7</v>
      </c>
      <c r="BE5131" s="254" t="str">
        <f t="shared" si="884"/>
        <v/>
      </c>
    </row>
    <row r="5132" spans="1:57" ht="20.100000000000001" customHeight="1" x14ac:dyDescent="0.25">
      <c r="A5132" s="247"/>
      <c r="B5132" s="247"/>
      <c r="C5132" s="247"/>
      <c r="D5132" s="247"/>
      <c r="E5132" s="247"/>
      <c r="F5132" s="247"/>
      <c r="G5132" s="247"/>
      <c r="H5132" s="247"/>
      <c r="I5132" s="247"/>
      <c r="J5132" s="247"/>
      <c r="K5132" s="247"/>
      <c r="L5132" s="247"/>
      <c r="M5132" s="247"/>
      <c r="N5132" s="247"/>
      <c r="O5132" s="247"/>
      <c r="P5132" s="247"/>
      <c r="Q5132" s="247"/>
      <c r="R5132" s="247"/>
      <c r="AZ5132" s="259"/>
      <c r="BA5132" s="259">
        <f>BA5131+$BD$753</f>
        <v>28.00639999999796</v>
      </c>
      <c r="BB5132" s="274">
        <f t="shared" si="885"/>
        <v>2.193060480972322E-4</v>
      </c>
      <c r="BC5132" s="259">
        <f t="shared" si="886"/>
        <v>5.8486927920353032E-7</v>
      </c>
      <c r="BD5132" s="259">
        <f t="shared" si="883"/>
        <v>5.8486927920353032E-7</v>
      </c>
      <c r="BE5132" s="254" t="str">
        <f t="shared" si="884"/>
        <v/>
      </c>
    </row>
    <row r="5133" spans="1:57" ht="20.100000000000001" customHeight="1" x14ac:dyDescent="0.25">
      <c r="A5133" s="247"/>
      <c r="B5133" s="247"/>
      <c r="C5133" s="247"/>
      <c r="D5133" s="247"/>
      <c r="E5133" s="247"/>
      <c r="F5133" s="247"/>
      <c r="G5133" s="247"/>
      <c r="H5133" s="247"/>
      <c r="I5133" s="247"/>
      <c r="J5133" s="247"/>
      <c r="K5133" s="247"/>
      <c r="L5133" s="247"/>
      <c r="M5133" s="247"/>
      <c r="N5133" s="247"/>
      <c r="O5133" s="247"/>
      <c r="P5133" s="247"/>
      <c r="Q5133" s="247"/>
      <c r="R5133" s="247"/>
      <c r="AZ5133" s="259"/>
      <c r="BA5133" s="259">
        <f>BA5132+$BD$753</f>
        <v>28.012799999997959</v>
      </c>
      <c r="BB5133" s="274">
        <f t="shared" si="885"/>
        <v>2.1872117881802867E-4</v>
      </c>
      <c r="BC5133" s="259">
        <f t="shared" si="886"/>
        <v>5.8333377501009007E-7</v>
      </c>
      <c r="BD5133" s="259">
        <f t="shared" si="883"/>
        <v>5.8333377501009007E-7</v>
      </c>
      <c r="BE5133" s="254" t="str">
        <f t="shared" si="884"/>
        <v/>
      </c>
    </row>
    <row r="5134" spans="1:57" ht="20.100000000000001" customHeight="1" x14ac:dyDescent="0.25">
      <c r="A5134" s="247"/>
      <c r="B5134" s="247"/>
      <c r="C5134" s="247"/>
      <c r="D5134" s="247"/>
      <c r="E5134" s="247"/>
      <c r="F5134" s="247"/>
      <c r="G5134" s="247"/>
      <c r="H5134" s="247"/>
      <c r="I5134" s="247"/>
      <c r="J5134" s="247"/>
      <c r="K5134" s="247"/>
      <c r="L5134" s="247"/>
      <c r="M5134" s="247"/>
      <c r="N5134" s="247"/>
      <c r="O5134" s="247"/>
      <c r="P5134" s="247"/>
      <c r="Q5134" s="247"/>
      <c r="R5134" s="247"/>
      <c r="AZ5134" s="259"/>
      <c r="BA5134" s="259">
        <f>BA5133+$BD$753</f>
        <v>28.019199999997959</v>
      </c>
      <c r="BB5134" s="274">
        <f t="shared" si="885"/>
        <v>2.1813784504301858E-4</v>
      </c>
      <c r="BC5134" s="259">
        <f t="shared" si="886"/>
        <v>5.8180222619482976E-7</v>
      </c>
      <c r="BD5134" s="259">
        <f t="shared" si="883"/>
        <v>5.8180222619482976E-7</v>
      </c>
      <c r="BE5134" s="254" t="str">
        <f t="shared" si="884"/>
        <v/>
      </c>
    </row>
    <row r="5135" spans="1:57" ht="20.100000000000001" customHeight="1" x14ac:dyDescent="0.25">
      <c r="A5135" s="247"/>
      <c r="B5135" s="247"/>
      <c r="C5135" s="247"/>
      <c r="D5135" s="247"/>
      <c r="E5135" s="247"/>
      <c r="F5135" s="247"/>
      <c r="G5135" s="247"/>
      <c r="H5135" s="247"/>
      <c r="I5135" s="247"/>
      <c r="J5135" s="247"/>
      <c r="K5135" s="247"/>
      <c r="L5135" s="247"/>
      <c r="M5135" s="247"/>
      <c r="N5135" s="247"/>
      <c r="O5135" s="247"/>
      <c r="P5135" s="247"/>
      <c r="Q5135" s="247"/>
      <c r="R5135" s="247"/>
      <c r="AZ5135" s="259"/>
      <c r="BA5135" s="259">
        <f>BA5134+$BD$753</f>
        <v>28.025599999997958</v>
      </c>
      <c r="BB5135" s="274">
        <f t="shared" si="885"/>
        <v>2.1755604281682375E-4</v>
      </c>
      <c r="BC5135" s="259">
        <f t="shared" si="886"/>
        <v>5.8027462280688764E-7</v>
      </c>
      <c r="BD5135" s="259">
        <f t="shared" si="883"/>
        <v>5.8027462280688764E-7</v>
      </c>
      <c r="BE5135" s="254" t="str">
        <f t="shared" si="884"/>
        <v/>
      </c>
    </row>
    <row r="5136" spans="1:57" ht="20.100000000000001" customHeight="1" x14ac:dyDescent="0.25">
      <c r="A5136" s="247"/>
      <c r="B5136" s="247"/>
      <c r="C5136" s="247"/>
      <c r="D5136" s="247"/>
      <c r="E5136" s="247"/>
      <c r="F5136" s="247"/>
      <c r="G5136" s="247"/>
      <c r="H5136" s="247"/>
      <c r="I5136" s="247"/>
      <c r="J5136" s="247"/>
      <c r="K5136" s="247"/>
      <c r="L5136" s="247"/>
      <c r="M5136" s="247"/>
      <c r="N5136" s="247"/>
      <c r="O5136" s="247"/>
      <c r="P5136" s="247"/>
      <c r="Q5136" s="247"/>
      <c r="R5136" s="247"/>
      <c r="AZ5136" s="259"/>
      <c r="BA5136" s="259">
        <f>BA5135+$BD$753</f>
        <v>28.031999999997957</v>
      </c>
      <c r="BB5136" s="274">
        <f t="shared" si="885"/>
        <v>2.1697576819401686E-4</v>
      </c>
      <c r="BC5136" s="259">
        <f t="shared" si="886"/>
        <v>5.7875095491998624E-7</v>
      </c>
      <c r="BD5136" s="259">
        <f t="shared" si="883"/>
        <v>5.7875095491998624E-7</v>
      </c>
      <c r="BE5136" s="254" t="str">
        <f t="shared" si="884"/>
        <v/>
      </c>
    </row>
    <row r="5137" spans="1:57" ht="20.100000000000001" customHeight="1" x14ac:dyDescent="0.25">
      <c r="A5137" s="247"/>
      <c r="B5137" s="247"/>
      <c r="C5137" s="247"/>
      <c r="D5137" s="247"/>
      <c r="E5137" s="247"/>
      <c r="F5137" s="247"/>
      <c r="G5137" s="247"/>
      <c r="H5137" s="247"/>
      <c r="I5137" s="247"/>
      <c r="J5137" s="247"/>
      <c r="K5137" s="247"/>
      <c r="L5137" s="247"/>
      <c r="M5137" s="247"/>
      <c r="N5137" s="247"/>
      <c r="O5137" s="247"/>
      <c r="P5137" s="247"/>
      <c r="Q5137" s="247"/>
      <c r="R5137" s="247"/>
      <c r="AZ5137" s="259"/>
      <c r="BA5137" s="259">
        <f>BA5136+$BD$753</f>
        <v>28.038399999997957</v>
      </c>
      <c r="BB5137" s="274">
        <f t="shared" si="885"/>
        <v>2.1639701723909688E-4</v>
      </c>
      <c r="BC5137" s="259">
        <f t="shared" si="886"/>
        <v>5.7723121262980319E-7</v>
      </c>
      <c r="BD5137" s="259">
        <f t="shared" si="883"/>
        <v>5.7723121262980319E-7</v>
      </c>
      <c r="BE5137" s="254" t="str">
        <f t="shared" si="884"/>
        <v/>
      </c>
    </row>
    <row r="5138" spans="1:57" ht="20.100000000000001" customHeight="1" x14ac:dyDescent="0.25">
      <c r="A5138" s="247"/>
      <c r="B5138" s="247"/>
      <c r="C5138" s="247"/>
      <c r="D5138" s="247"/>
      <c r="E5138" s="247"/>
      <c r="F5138" s="247"/>
      <c r="G5138" s="247"/>
      <c r="H5138" s="247"/>
      <c r="I5138" s="247"/>
      <c r="J5138" s="247"/>
      <c r="K5138" s="247"/>
      <c r="L5138" s="247"/>
      <c r="M5138" s="247"/>
      <c r="N5138" s="247"/>
      <c r="O5138" s="247"/>
      <c r="P5138" s="247"/>
      <c r="Q5138" s="247"/>
      <c r="R5138" s="247"/>
      <c r="AZ5138" s="259"/>
      <c r="BA5138" s="259">
        <f>BA5137+$BD$753</f>
        <v>28.044799999997956</v>
      </c>
      <c r="BB5138" s="274">
        <f t="shared" si="885"/>
        <v>2.1581978602646707E-4</v>
      </c>
      <c r="BC5138" s="259">
        <f t="shared" si="886"/>
        <v>5.7571538605947353E-7</v>
      </c>
      <c r="BD5138" s="259">
        <f t="shared" si="883"/>
        <v>5.7571538605947353E-7</v>
      </c>
      <c r="BE5138" s="254" t="str">
        <f t="shared" si="884"/>
        <v/>
      </c>
    </row>
    <row r="5139" spans="1:57" ht="20.100000000000001" customHeight="1" x14ac:dyDescent="0.25">
      <c r="A5139" s="247"/>
      <c r="B5139" s="247"/>
      <c r="C5139" s="247"/>
      <c r="D5139" s="247"/>
      <c r="E5139" s="247"/>
      <c r="F5139" s="247"/>
      <c r="G5139" s="247"/>
      <c r="H5139" s="247"/>
      <c r="I5139" s="247"/>
      <c r="J5139" s="247"/>
      <c r="K5139" s="247"/>
      <c r="L5139" s="247"/>
      <c r="M5139" s="247"/>
      <c r="N5139" s="247"/>
      <c r="O5139" s="247"/>
      <c r="P5139" s="247"/>
      <c r="Q5139" s="247"/>
      <c r="R5139" s="247"/>
      <c r="AZ5139" s="259"/>
      <c r="BA5139" s="259">
        <f>BA5138+$BD$753</f>
        <v>28.051199999997955</v>
      </c>
      <c r="BB5139" s="274">
        <f t="shared" si="885"/>
        <v>2.152440706404076E-4</v>
      </c>
      <c r="BC5139" s="259">
        <f t="shared" si="886"/>
        <v>5.7420346535324717E-7</v>
      </c>
      <c r="BD5139" s="259">
        <f t="shared" si="883"/>
        <v>5.7420346535324717E-7</v>
      </c>
      <c r="BE5139" s="254" t="str">
        <f t="shared" si="884"/>
        <v/>
      </c>
    </row>
    <row r="5140" spans="1:57" ht="20.100000000000001" customHeight="1" x14ac:dyDescent="0.25">
      <c r="A5140" s="247"/>
      <c r="B5140" s="247"/>
      <c r="C5140" s="247"/>
      <c r="D5140" s="247"/>
      <c r="E5140" s="247"/>
      <c r="F5140" s="247"/>
      <c r="G5140" s="247"/>
      <c r="H5140" s="247"/>
      <c r="I5140" s="247"/>
      <c r="J5140" s="247"/>
      <c r="K5140" s="247"/>
      <c r="L5140" s="247"/>
      <c r="M5140" s="247"/>
      <c r="N5140" s="247"/>
      <c r="O5140" s="247"/>
      <c r="P5140" s="247"/>
      <c r="Q5140" s="247"/>
      <c r="R5140" s="247"/>
      <c r="AZ5140" s="259"/>
      <c r="BA5140" s="259">
        <f>BA5139+$BD$753</f>
        <v>28.057599999997954</v>
      </c>
      <c r="BB5140" s="274">
        <f t="shared" si="885"/>
        <v>2.1466986717505435E-4</v>
      </c>
      <c r="BC5140" s="259">
        <f t="shared" si="886"/>
        <v>5.7269544068166587E-7</v>
      </c>
      <c r="BD5140" s="259">
        <f t="shared" si="883"/>
        <v>5.7269544068166587E-7</v>
      </c>
      <c r="BE5140" s="254" t="str">
        <f t="shared" si="884"/>
        <v/>
      </c>
    </row>
    <row r="5141" spans="1:57" ht="20.100000000000001" customHeight="1" x14ac:dyDescent="0.25">
      <c r="A5141" s="247"/>
      <c r="B5141" s="247"/>
      <c r="C5141" s="247"/>
      <c r="D5141" s="247"/>
      <c r="E5141" s="247"/>
      <c r="F5141" s="247"/>
      <c r="G5141" s="247"/>
      <c r="H5141" s="247"/>
      <c r="I5141" s="247"/>
      <c r="J5141" s="247"/>
      <c r="K5141" s="247"/>
      <c r="L5141" s="247"/>
      <c r="M5141" s="247"/>
      <c r="N5141" s="247"/>
      <c r="O5141" s="247"/>
      <c r="P5141" s="247"/>
      <c r="Q5141" s="247"/>
      <c r="R5141" s="247"/>
      <c r="AZ5141" s="259"/>
      <c r="BA5141" s="259">
        <f>BA5140+$BD$753</f>
        <v>28.063999999997954</v>
      </c>
      <c r="BB5141" s="274">
        <f t="shared" si="885"/>
        <v>2.1409717173437269E-4</v>
      </c>
      <c r="BC5141" s="259">
        <f t="shared" si="886"/>
        <v>5.71191302238636E-7</v>
      </c>
      <c r="BD5141" s="259">
        <f t="shared" si="883"/>
        <v>5.71191302238636E-7</v>
      </c>
      <c r="BE5141" s="254" t="str">
        <f t="shared" si="884"/>
        <v/>
      </c>
    </row>
    <row r="5142" spans="1:57" ht="20.100000000000001" customHeight="1" x14ac:dyDescent="0.25">
      <c r="A5142" s="247"/>
      <c r="B5142" s="247"/>
      <c r="C5142" s="247"/>
      <c r="D5142" s="247"/>
      <c r="E5142" s="247"/>
      <c r="F5142" s="247"/>
      <c r="G5142" s="247"/>
      <c r="H5142" s="247"/>
      <c r="I5142" s="247"/>
      <c r="J5142" s="247"/>
      <c r="K5142" s="247"/>
      <c r="L5142" s="247"/>
      <c r="M5142" s="247"/>
      <c r="N5142" s="247"/>
      <c r="O5142" s="247"/>
      <c r="P5142" s="247"/>
      <c r="Q5142" s="247"/>
      <c r="R5142" s="247"/>
      <c r="AZ5142" s="259"/>
      <c r="BA5142" s="259">
        <f>BA5141+$BD$753</f>
        <v>28.070399999997953</v>
      </c>
      <c r="BB5142" s="274">
        <f t="shared" si="885"/>
        <v>2.1352598043213405E-4</v>
      </c>
      <c r="BC5142" s="259">
        <f t="shared" si="886"/>
        <v>5.6969104024066951E-7</v>
      </c>
      <c r="BD5142" s="259">
        <f t="shared" si="883"/>
        <v>5.6969104024066951E-7</v>
      </c>
      <c r="BE5142" s="254" t="str">
        <f t="shared" si="884"/>
        <v/>
      </c>
    </row>
    <row r="5143" spans="1:57" ht="20.100000000000001" customHeight="1" x14ac:dyDescent="0.25">
      <c r="A5143" s="247"/>
      <c r="B5143" s="247"/>
      <c r="C5143" s="247"/>
      <c r="D5143" s="247"/>
      <c r="E5143" s="247"/>
      <c r="F5143" s="247"/>
      <c r="G5143" s="247"/>
      <c r="H5143" s="247"/>
      <c r="I5143" s="247"/>
      <c r="J5143" s="247"/>
      <c r="K5143" s="247"/>
      <c r="L5143" s="247"/>
      <c r="M5143" s="247"/>
      <c r="N5143" s="247"/>
      <c r="O5143" s="247"/>
      <c r="P5143" s="247"/>
      <c r="Q5143" s="247"/>
      <c r="R5143" s="247"/>
      <c r="AZ5143" s="259"/>
      <c r="BA5143" s="259">
        <f>BA5142+$BD$753</f>
        <v>28.076799999997952</v>
      </c>
      <c r="BB5143" s="274">
        <f t="shared" si="885"/>
        <v>2.1295628939189338E-4</v>
      </c>
      <c r="BC5143" s="259">
        <f t="shared" si="886"/>
        <v>5.6819464493005527E-7</v>
      </c>
      <c r="BD5143" s="259">
        <f t="shared" si="883"/>
        <v>5.6819464493005527E-7</v>
      </c>
      <c r="BE5143" s="254" t="str">
        <f t="shared" si="884"/>
        <v/>
      </c>
    </row>
    <row r="5144" spans="1:57" ht="20.100000000000001" customHeight="1" x14ac:dyDescent="0.25">
      <c r="A5144" s="247"/>
      <c r="B5144" s="247"/>
      <c r="C5144" s="247"/>
      <c r="D5144" s="247"/>
      <c r="E5144" s="247"/>
      <c r="F5144" s="247"/>
      <c r="G5144" s="247"/>
      <c r="H5144" s="247"/>
      <c r="I5144" s="247"/>
      <c r="J5144" s="247"/>
      <c r="K5144" s="247"/>
      <c r="L5144" s="247"/>
      <c r="M5144" s="247"/>
      <c r="N5144" s="247"/>
      <c r="O5144" s="247"/>
      <c r="P5144" s="247"/>
      <c r="Q5144" s="247"/>
      <c r="R5144" s="247"/>
      <c r="AZ5144" s="259"/>
      <c r="BA5144" s="259">
        <f>BA5143+$BD$753</f>
        <v>28.083199999997952</v>
      </c>
      <c r="BB5144" s="274">
        <f t="shared" si="885"/>
        <v>2.1238809474696333E-4</v>
      </c>
      <c r="BC5144" s="259">
        <f t="shared" si="886"/>
        <v>5.6670210657222986E-7</v>
      </c>
      <c r="BD5144" s="259">
        <f t="shared" si="883"/>
        <v>5.6670210657222986E-7</v>
      </c>
      <c r="BE5144" s="254" t="str">
        <f t="shared" si="884"/>
        <v/>
      </c>
    </row>
    <row r="5145" spans="1:57" ht="20.100000000000001" customHeight="1" x14ac:dyDescent="0.25">
      <c r="A5145" s="247"/>
      <c r="B5145" s="247"/>
      <c r="C5145" s="247"/>
      <c r="D5145" s="247"/>
      <c r="E5145" s="247"/>
      <c r="F5145" s="247"/>
      <c r="G5145" s="247"/>
      <c r="H5145" s="247"/>
      <c r="I5145" s="247"/>
      <c r="J5145" s="247"/>
      <c r="K5145" s="247"/>
      <c r="L5145" s="247"/>
      <c r="M5145" s="247"/>
      <c r="N5145" s="247"/>
      <c r="O5145" s="247"/>
      <c r="P5145" s="247"/>
      <c r="Q5145" s="247"/>
      <c r="R5145" s="247"/>
      <c r="AZ5145" s="259"/>
      <c r="BA5145" s="259">
        <f>BA5144+$BD$753</f>
        <v>28.089599999997951</v>
      </c>
      <c r="BB5145" s="274">
        <f t="shared" si="885"/>
        <v>2.118213926403911E-4</v>
      </c>
      <c r="BC5145" s="259">
        <f t="shared" si="886"/>
        <v>5.6521341545623838E-7</v>
      </c>
      <c r="BD5145" s="259">
        <f t="shared" si="883"/>
        <v>5.6521341545623838E-7</v>
      </c>
      <c r="BE5145" s="254" t="str">
        <f t="shared" si="884"/>
        <v/>
      </c>
    </row>
    <row r="5146" spans="1:57" ht="20.100000000000001" customHeight="1" x14ac:dyDescent="0.25">
      <c r="A5146" s="247"/>
      <c r="B5146" s="247"/>
      <c r="C5146" s="247"/>
      <c r="D5146" s="247"/>
      <c r="E5146" s="247"/>
      <c r="F5146" s="247"/>
      <c r="G5146" s="247"/>
      <c r="H5146" s="247"/>
      <c r="I5146" s="247"/>
      <c r="J5146" s="247"/>
      <c r="K5146" s="247"/>
      <c r="L5146" s="247"/>
      <c r="M5146" s="247"/>
      <c r="N5146" s="247"/>
      <c r="O5146" s="247"/>
      <c r="P5146" s="247"/>
      <c r="Q5146" s="247"/>
      <c r="R5146" s="247"/>
      <c r="AZ5146" s="259"/>
      <c r="BA5146" s="259">
        <f>BA5145+$BD$753</f>
        <v>28.09599999999795</v>
      </c>
      <c r="BB5146" s="274">
        <f t="shared" si="885"/>
        <v>2.1125617922493486E-4</v>
      </c>
      <c r="BC5146" s="259">
        <f t="shared" si="886"/>
        <v>5.6372856189430072E-7</v>
      </c>
      <c r="BD5146" s="259">
        <f t="shared" si="883"/>
        <v>5.6372856189430072E-7</v>
      </c>
      <c r="BE5146" s="254" t="str">
        <f t="shared" si="884"/>
        <v/>
      </c>
    </row>
    <row r="5147" spans="1:57" ht="20.100000000000001" customHeight="1" x14ac:dyDescent="0.25">
      <c r="A5147" s="247"/>
      <c r="B5147" s="247"/>
      <c r="C5147" s="247"/>
      <c r="D5147" s="247"/>
      <c r="E5147" s="247"/>
      <c r="F5147" s="247"/>
      <c r="G5147" s="247"/>
      <c r="H5147" s="247"/>
      <c r="I5147" s="247"/>
      <c r="J5147" s="247"/>
      <c r="K5147" s="247"/>
      <c r="L5147" s="247"/>
      <c r="M5147" s="247"/>
      <c r="N5147" s="247"/>
      <c r="O5147" s="247"/>
      <c r="P5147" s="247"/>
      <c r="Q5147" s="247"/>
      <c r="R5147" s="247"/>
      <c r="AZ5147" s="259"/>
      <c r="BA5147" s="259">
        <f>BA5146+$BD$753</f>
        <v>28.102399999997949</v>
      </c>
      <c r="BB5147" s="274">
        <f t="shared" si="885"/>
        <v>2.1069245066304056E-4</v>
      </c>
      <c r="BC5147" s="259">
        <f t="shared" si="886"/>
        <v>5.6224753622368187E-7</v>
      </c>
      <c r="BD5147" s="259">
        <f t="shared" si="883"/>
        <v>5.6224753622368187E-7</v>
      </c>
      <c r="BE5147" s="254" t="str">
        <f t="shared" si="884"/>
        <v/>
      </c>
    </row>
    <row r="5148" spans="1:57" ht="20.100000000000001" customHeight="1" x14ac:dyDescent="0.25">
      <c r="A5148" s="247"/>
      <c r="B5148" s="247"/>
      <c r="C5148" s="247"/>
      <c r="D5148" s="247"/>
      <c r="E5148" s="247"/>
      <c r="F5148" s="247"/>
      <c r="G5148" s="247"/>
      <c r="H5148" s="247"/>
      <c r="I5148" s="247"/>
      <c r="J5148" s="247"/>
      <c r="K5148" s="247"/>
      <c r="L5148" s="247"/>
      <c r="M5148" s="247"/>
      <c r="N5148" s="247"/>
      <c r="O5148" s="247"/>
      <c r="P5148" s="247"/>
      <c r="Q5148" s="247"/>
      <c r="R5148" s="247"/>
      <c r="AZ5148" s="259"/>
      <c r="BA5148" s="259">
        <f>BA5147+$BD$753</f>
        <v>28.108799999997949</v>
      </c>
      <c r="BB5148" s="274">
        <f t="shared" si="885"/>
        <v>2.1013020312681688E-4</v>
      </c>
      <c r="BC5148" s="259">
        <f t="shared" si="886"/>
        <v>5.60770328804659E-7</v>
      </c>
      <c r="BD5148" s="259">
        <f t="shared" si="883"/>
        <v>5.60770328804659E-7</v>
      </c>
      <c r="BE5148" s="254" t="str">
        <f t="shared" si="884"/>
        <v/>
      </c>
    </row>
    <row r="5149" spans="1:57" ht="20.100000000000001" customHeight="1" x14ac:dyDescent="0.25">
      <c r="A5149" s="247"/>
      <c r="B5149" s="247"/>
      <c r="C5149" s="247"/>
      <c r="D5149" s="247"/>
      <c r="E5149" s="247"/>
      <c r="F5149" s="247"/>
      <c r="G5149" s="247"/>
      <c r="H5149" s="247"/>
      <c r="I5149" s="247"/>
      <c r="J5149" s="247"/>
      <c r="K5149" s="247"/>
      <c r="L5149" s="247"/>
      <c r="M5149" s="247"/>
      <c r="N5149" s="247"/>
      <c r="O5149" s="247"/>
      <c r="P5149" s="247"/>
      <c r="Q5149" s="247"/>
      <c r="R5149" s="247"/>
      <c r="AZ5149" s="259"/>
      <c r="BA5149" s="259">
        <f>BA5148+$BD$753</f>
        <v>28.115199999997948</v>
      </c>
      <c r="BB5149" s="274">
        <f t="shared" si="885"/>
        <v>2.0956943279801222E-4</v>
      </c>
      <c r="BC5149" s="259">
        <f t="shared" si="886"/>
        <v>5.5929693001987094E-7</v>
      </c>
      <c r="BD5149" s="259">
        <f t="shared" si="883"/>
        <v>5.5929693001987094E-7</v>
      </c>
      <c r="BE5149" s="254" t="str">
        <f t="shared" si="884"/>
        <v/>
      </c>
    </row>
    <row r="5150" spans="1:57" ht="20.100000000000001" customHeight="1" x14ac:dyDescent="0.25">
      <c r="A5150" s="247"/>
      <c r="B5150" s="247"/>
      <c r="C5150" s="247"/>
      <c r="D5150" s="247"/>
      <c r="E5150" s="247"/>
      <c r="F5150" s="247"/>
      <c r="G5150" s="247"/>
      <c r="H5150" s="247"/>
      <c r="I5150" s="247"/>
      <c r="J5150" s="247"/>
      <c r="K5150" s="247"/>
      <c r="L5150" s="247"/>
      <c r="M5150" s="247"/>
      <c r="N5150" s="247"/>
      <c r="O5150" s="247"/>
      <c r="P5150" s="247"/>
      <c r="Q5150" s="247"/>
      <c r="R5150" s="247"/>
      <c r="AZ5150" s="259"/>
      <c r="BA5150" s="259">
        <f>BA5149+$BD$753</f>
        <v>28.121599999997947</v>
      </c>
      <c r="BB5150" s="274">
        <f t="shared" si="885"/>
        <v>2.0901013586799235E-4</v>
      </c>
      <c r="BC5150" s="259">
        <f t="shared" si="886"/>
        <v>5.5782733027776054E-7</v>
      </c>
      <c r="BD5150" s="259">
        <f t="shared" si="883"/>
        <v>5.5782733027776054E-7</v>
      </c>
      <c r="BE5150" s="254" t="str">
        <f t="shared" si="884"/>
        <v/>
      </c>
    </row>
    <row r="5151" spans="1:57" ht="20.100000000000001" customHeight="1" x14ac:dyDescent="0.25">
      <c r="A5151" s="247"/>
      <c r="B5151" s="247"/>
      <c r="C5151" s="247"/>
      <c r="D5151" s="247"/>
      <c r="E5151" s="247"/>
      <c r="F5151" s="247"/>
      <c r="G5151" s="247"/>
      <c r="H5151" s="247"/>
      <c r="I5151" s="247"/>
      <c r="J5151" s="247"/>
      <c r="K5151" s="247"/>
      <c r="L5151" s="247"/>
      <c r="M5151" s="247"/>
      <c r="N5151" s="247"/>
      <c r="O5151" s="247"/>
      <c r="P5151" s="247"/>
      <c r="Q5151" s="247"/>
      <c r="R5151" s="247"/>
      <c r="AZ5151" s="259"/>
      <c r="BA5151" s="259">
        <f>BA5150+$BD$753</f>
        <v>28.127999999997947</v>
      </c>
      <c r="BB5151" s="274">
        <f t="shared" si="885"/>
        <v>2.0845230853771459E-4</v>
      </c>
      <c r="BC5151" s="259">
        <f t="shared" si="886"/>
        <v>5.5636152000861734E-7</v>
      </c>
      <c r="BD5151" s="259">
        <f t="shared" si="883"/>
        <v>5.5636152000861734E-7</v>
      </c>
      <c r="BE5151" s="254" t="str">
        <f t="shared" si="884"/>
        <v/>
      </c>
    </row>
    <row r="5152" spans="1:57" ht="20.100000000000001" customHeight="1" x14ac:dyDescent="0.25">
      <c r="A5152" s="247"/>
      <c r="B5152" s="247"/>
      <c r="C5152" s="247"/>
      <c r="D5152" s="247"/>
      <c r="E5152" s="247"/>
      <c r="F5152" s="247"/>
      <c r="G5152" s="247"/>
      <c r="H5152" s="247"/>
      <c r="I5152" s="247"/>
      <c r="J5152" s="247"/>
      <c r="K5152" s="247"/>
      <c r="L5152" s="247"/>
      <c r="M5152" s="247"/>
      <c r="N5152" s="247"/>
      <c r="O5152" s="247"/>
      <c r="P5152" s="247"/>
      <c r="Q5152" s="247"/>
      <c r="R5152" s="247"/>
      <c r="AZ5152" s="259"/>
      <c r="BA5152" s="259">
        <f>BA5151+$BD$753</f>
        <v>28.134399999997946</v>
      </c>
      <c r="BB5152" s="274">
        <f t="shared" si="885"/>
        <v>2.0789594701770597E-4</v>
      </c>
      <c r="BC5152" s="259">
        <f t="shared" si="886"/>
        <v>5.5489948966544488E-7</v>
      </c>
      <c r="BD5152" s="259">
        <f t="shared" si="883"/>
        <v>5.5489948966544488E-7</v>
      </c>
      <c r="BE5152" s="254" t="str">
        <f t="shared" si="884"/>
        <v/>
      </c>
    </row>
    <row r="5153" spans="1:57" ht="20.100000000000001" customHeight="1" x14ac:dyDescent="0.25">
      <c r="A5153" s="247"/>
      <c r="B5153" s="247"/>
      <c r="C5153" s="247"/>
      <c r="D5153" s="247"/>
      <c r="E5153" s="247"/>
      <c r="F5153" s="247"/>
      <c r="G5153" s="247"/>
      <c r="H5153" s="247"/>
      <c r="I5153" s="247"/>
      <c r="J5153" s="247"/>
      <c r="K5153" s="247"/>
      <c r="L5153" s="247"/>
      <c r="M5153" s="247"/>
      <c r="N5153" s="247"/>
      <c r="O5153" s="247"/>
      <c r="P5153" s="247"/>
      <c r="Q5153" s="247"/>
      <c r="R5153" s="247"/>
      <c r="AZ5153" s="259"/>
      <c r="BA5153" s="259">
        <f>BA5152+$BD$753</f>
        <v>28.140799999997945</v>
      </c>
      <c r="BB5153" s="274">
        <f t="shared" si="885"/>
        <v>2.0734104752804052E-4</v>
      </c>
      <c r="BC5153" s="259">
        <f t="shared" si="886"/>
        <v>5.5344122972770127E-7</v>
      </c>
      <c r="BD5153" s="259">
        <f t="shared" si="883"/>
        <v>5.5344122972770127E-7</v>
      </c>
      <c r="BE5153" s="254" t="str">
        <f t="shared" si="884"/>
        <v/>
      </c>
    </row>
    <row r="5154" spans="1:57" ht="20.100000000000001" customHeight="1" x14ac:dyDescent="0.25">
      <c r="A5154" s="247"/>
      <c r="B5154" s="247"/>
      <c r="C5154" s="247"/>
      <c r="D5154" s="247"/>
      <c r="E5154" s="247"/>
      <c r="F5154" s="247"/>
      <c r="G5154" s="247"/>
      <c r="H5154" s="247"/>
      <c r="I5154" s="247"/>
      <c r="J5154" s="247"/>
      <c r="K5154" s="247"/>
      <c r="L5154" s="247"/>
      <c r="M5154" s="247"/>
      <c r="N5154" s="247"/>
      <c r="O5154" s="247"/>
      <c r="P5154" s="247"/>
      <c r="Q5154" s="247"/>
      <c r="R5154" s="247"/>
      <c r="AZ5154" s="259"/>
      <c r="BA5154" s="259">
        <f>BA5153+$BD$753</f>
        <v>28.147199999997945</v>
      </c>
      <c r="BB5154" s="274">
        <f t="shared" si="885"/>
        <v>2.0678760629831282E-4</v>
      </c>
      <c r="BC5154" s="259">
        <f t="shared" si="886"/>
        <v>5.5198673069398077E-7</v>
      </c>
      <c r="BD5154" s="259">
        <f t="shared" si="883"/>
        <v>5.5198673069398077E-7</v>
      </c>
      <c r="BE5154" s="254" t="str">
        <f t="shared" si="884"/>
        <v/>
      </c>
    </row>
    <row r="5155" spans="1:57" ht="20.100000000000001" customHeight="1" x14ac:dyDescent="0.25">
      <c r="A5155" s="247"/>
      <c r="B5155" s="247"/>
      <c r="C5155" s="247"/>
      <c r="D5155" s="247"/>
      <c r="E5155" s="247"/>
      <c r="F5155" s="247"/>
      <c r="G5155" s="247"/>
      <c r="H5155" s="247"/>
      <c r="I5155" s="247"/>
      <c r="J5155" s="247"/>
      <c r="K5155" s="247"/>
      <c r="L5155" s="247"/>
      <c r="M5155" s="247"/>
      <c r="N5155" s="247"/>
      <c r="O5155" s="247"/>
      <c r="P5155" s="247"/>
      <c r="Q5155" s="247"/>
      <c r="R5155" s="247"/>
      <c r="AZ5155" s="259"/>
      <c r="BA5155" s="259">
        <f>BA5154+$BD$753</f>
        <v>28.153599999997944</v>
      </c>
      <c r="BB5155" s="274">
        <f t="shared" si="885"/>
        <v>2.0623561956761884E-4</v>
      </c>
      <c r="BC5155" s="259">
        <f t="shared" si="886"/>
        <v>5.5053598308941348E-7</v>
      </c>
      <c r="BD5155" s="259">
        <f t="shared" si="883"/>
        <v>5.5053598308941348E-7</v>
      </c>
      <c r="BE5155" s="254" t="str">
        <f t="shared" si="884"/>
        <v/>
      </c>
    </row>
    <row r="5156" spans="1:57" ht="20.100000000000001" customHeight="1" x14ac:dyDescent="0.25">
      <c r="A5156" s="247"/>
      <c r="B5156" s="247"/>
      <c r="C5156" s="247"/>
      <c r="D5156" s="247"/>
      <c r="E5156" s="247"/>
      <c r="F5156" s="247"/>
      <c r="G5156" s="247"/>
      <c r="H5156" s="247"/>
      <c r="I5156" s="247"/>
      <c r="J5156" s="247"/>
      <c r="K5156" s="247"/>
      <c r="L5156" s="247"/>
      <c r="M5156" s="247"/>
      <c r="N5156" s="247"/>
      <c r="O5156" s="247"/>
      <c r="P5156" s="247"/>
      <c r="Q5156" s="247"/>
      <c r="R5156" s="247"/>
      <c r="AZ5156" s="259"/>
      <c r="BA5156" s="259">
        <f>BA5155+$BD$753</f>
        <v>28.159999999997943</v>
      </c>
      <c r="BB5156" s="274">
        <f t="shared" si="885"/>
        <v>2.0568508358452943E-4</v>
      </c>
      <c r="BC5156" s="259">
        <f t="shared" si="886"/>
        <v>5.4908897746078645E-7</v>
      </c>
      <c r="BD5156" s="259">
        <f t="shared" si="883"/>
        <v>5.4908897746078645E-7</v>
      </c>
      <c r="BE5156" s="254" t="str">
        <f t="shared" si="884"/>
        <v/>
      </c>
    </row>
    <row r="5157" spans="1:57" ht="20.100000000000001" customHeight="1" x14ac:dyDescent="0.25">
      <c r="A5157" s="247"/>
      <c r="B5157" s="247"/>
      <c r="C5157" s="247"/>
      <c r="D5157" s="247"/>
      <c r="E5157" s="247"/>
      <c r="F5157" s="247"/>
      <c r="G5157" s="247"/>
      <c r="H5157" s="247"/>
      <c r="I5157" s="247"/>
      <c r="J5157" s="247"/>
      <c r="K5157" s="247"/>
      <c r="L5157" s="247"/>
      <c r="M5157" s="247"/>
      <c r="N5157" s="247"/>
      <c r="O5157" s="247"/>
      <c r="P5157" s="247"/>
      <c r="Q5157" s="247"/>
      <c r="R5157" s="247"/>
      <c r="AZ5157" s="259"/>
      <c r="BA5157" s="259">
        <f>BA5156+$BD$753</f>
        <v>28.166399999997942</v>
      </c>
      <c r="BB5157" s="274">
        <f t="shared" si="885"/>
        <v>2.0513599460706864E-4</v>
      </c>
      <c r="BC5157" s="259">
        <f t="shared" si="886"/>
        <v>5.4764570437803445E-7</v>
      </c>
      <c r="BD5157" s="259">
        <f t="shared" si="883"/>
        <v>5.4764570437803445E-7</v>
      </c>
      <c r="BE5157" s="254" t="str">
        <f t="shared" si="884"/>
        <v/>
      </c>
    </row>
    <row r="5158" spans="1:57" ht="20.100000000000001" customHeight="1" x14ac:dyDescent="0.25">
      <c r="A5158" s="247"/>
      <c r="B5158" s="247"/>
      <c r="C5158" s="247"/>
      <c r="D5158" s="247"/>
      <c r="E5158" s="247"/>
      <c r="F5158" s="247"/>
      <c r="G5158" s="247"/>
      <c r="H5158" s="247"/>
      <c r="I5158" s="247"/>
      <c r="J5158" s="247"/>
      <c r="K5158" s="247"/>
      <c r="L5158" s="247"/>
      <c r="M5158" s="247"/>
      <c r="N5158" s="247"/>
      <c r="O5158" s="247"/>
      <c r="P5158" s="247"/>
      <c r="Q5158" s="247"/>
      <c r="R5158" s="247"/>
      <c r="AZ5158" s="259"/>
      <c r="BA5158" s="259">
        <f>BA5157+$BD$753</f>
        <v>28.172799999997942</v>
      </c>
      <c r="BB5158" s="274">
        <f t="shared" si="885"/>
        <v>2.0458834890269061E-4</v>
      </c>
      <c r="BC5158" s="259">
        <f t="shared" si="886"/>
        <v>5.4620615443478206E-7</v>
      </c>
      <c r="BD5158" s="259">
        <f t="shared" si="883"/>
        <v>5.4620615443478206E-7</v>
      </c>
      <c r="BE5158" s="254" t="str">
        <f t="shared" si="884"/>
        <v/>
      </c>
    </row>
    <row r="5159" spans="1:57" ht="20.100000000000001" customHeight="1" x14ac:dyDescent="0.25">
      <c r="A5159" s="247"/>
      <c r="B5159" s="247"/>
      <c r="C5159" s="247"/>
      <c r="D5159" s="247"/>
      <c r="E5159" s="247"/>
      <c r="F5159" s="247"/>
      <c r="G5159" s="247"/>
      <c r="H5159" s="247"/>
      <c r="I5159" s="247"/>
      <c r="J5159" s="247"/>
      <c r="K5159" s="247"/>
      <c r="L5159" s="247"/>
      <c r="M5159" s="247"/>
      <c r="N5159" s="247"/>
      <c r="O5159" s="247"/>
      <c r="P5159" s="247"/>
      <c r="Q5159" s="247"/>
      <c r="R5159" s="247"/>
      <c r="AZ5159" s="259"/>
      <c r="BA5159" s="259">
        <f>BA5158+$BD$753</f>
        <v>28.179199999997941</v>
      </c>
      <c r="BB5159" s="274">
        <f t="shared" si="885"/>
        <v>2.0404214274825582E-4</v>
      </c>
      <c r="BC5159" s="259">
        <f t="shared" si="886"/>
        <v>5.4477031824728657E-7</v>
      </c>
      <c r="BD5159" s="259">
        <f t="shared" si="883"/>
        <v>5.4477031824728657E-7</v>
      </c>
      <c r="BE5159" s="254" t="str">
        <f t="shared" si="884"/>
        <v/>
      </c>
    </row>
    <row r="5160" spans="1:57" ht="20.100000000000001" customHeight="1" x14ac:dyDescent="0.25">
      <c r="A5160" s="247"/>
      <c r="B5160" s="247"/>
      <c r="C5160" s="247"/>
      <c r="D5160" s="247"/>
      <c r="E5160" s="247"/>
      <c r="F5160" s="247"/>
      <c r="G5160" s="247"/>
      <c r="H5160" s="247"/>
      <c r="I5160" s="247"/>
      <c r="J5160" s="247"/>
      <c r="K5160" s="247"/>
      <c r="L5160" s="247"/>
      <c r="M5160" s="247"/>
      <c r="N5160" s="247"/>
      <c r="O5160" s="247"/>
      <c r="P5160" s="247"/>
      <c r="Q5160" s="247"/>
      <c r="R5160" s="247"/>
      <c r="AZ5160" s="259"/>
      <c r="BA5160" s="259">
        <f>BA5159+$BD$753</f>
        <v>28.18559999999794</v>
      </c>
      <c r="BB5160" s="274">
        <f t="shared" si="885"/>
        <v>2.0349737243000854E-4</v>
      </c>
      <c r="BC5160" s="259">
        <f t="shared" si="886"/>
        <v>5.4333818645476329E-7</v>
      </c>
      <c r="BD5160" s="259">
        <f t="shared" si="883"/>
        <v>5.4333818645476329E-7</v>
      </c>
      <c r="BE5160" s="254" t="str">
        <f t="shared" si="884"/>
        <v/>
      </c>
    </row>
    <row r="5161" spans="1:57" ht="20.100000000000001" customHeight="1" x14ac:dyDescent="0.25">
      <c r="A5161" s="247"/>
      <c r="B5161" s="247"/>
      <c r="C5161" s="247"/>
      <c r="D5161" s="247"/>
      <c r="E5161" s="247"/>
      <c r="F5161" s="247"/>
      <c r="G5161" s="247"/>
      <c r="H5161" s="247"/>
      <c r="I5161" s="247"/>
      <c r="J5161" s="247"/>
      <c r="K5161" s="247"/>
      <c r="L5161" s="247"/>
      <c r="M5161" s="247"/>
      <c r="N5161" s="247"/>
      <c r="O5161" s="247"/>
      <c r="P5161" s="247"/>
      <c r="Q5161" s="247"/>
      <c r="R5161" s="247"/>
      <c r="AZ5161" s="259"/>
      <c r="BA5161" s="259">
        <f>BA5160+$BD$753</f>
        <v>28.19199999999794</v>
      </c>
      <c r="BB5161" s="274">
        <f t="shared" si="885"/>
        <v>2.0295403424355377E-4</v>
      </c>
      <c r="BC5161" s="259">
        <f t="shared" si="886"/>
        <v>5.4190974971868072E-7</v>
      </c>
      <c r="BD5161" s="259">
        <f t="shared" si="883"/>
        <v>5.4190974971868072E-7</v>
      </c>
      <c r="BE5161" s="254" t="str">
        <f t="shared" si="884"/>
        <v/>
      </c>
    </row>
    <row r="5162" spans="1:57" ht="20.100000000000001" customHeight="1" x14ac:dyDescent="0.25">
      <c r="A5162" s="247"/>
      <c r="B5162" s="247"/>
      <c r="C5162" s="247"/>
      <c r="D5162" s="247"/>
      <c r="E5162" s="247"/>
      <c r="F5162" s="247"/>
      <c r="G5162" s="247"/>
      <c r="H5162" s="247"/>
      <c r="I5162" s="247"/>
      <c r="J5162" s="247"/>
      <c r="K5162" s="247"/>
      <c r="L5162" s="247"/>
      <c r="M5162" s="247"/>
      <c r="N5162" s="247"/>
      <c r="O5162" s="247"/>
      <c r="P5162" s="247"/>
      <c r="Q5162" s="247"/>
      <c r="R5162" s="247"/>
      <c r="AZ5162" s="259"/>
      <c r="BA5162" s="259">
        <f>BA5161+$BD$753</f>
        <v>28.198399999997939</v>
      </c>
      <c r="BB5162" s="274">
        <f t="shared" si="885"/>
        <v>2.0241212449383509E-4</v>
      </c>
      <c r="BC5162" s="259">
        <f t="shared" si="886"/>
        <v>5.4048499872495618E-7</v>
      </c>
      <c r="BD5162" s="259">
        <f t="shared" si="883"/>
        <v>5.4048499872495618E-7</v>
      </c>
      <c r="BE5162" s="254" t="str">
        <f t="shared" si="884"/>
        <v/>
      </c>
    </row>
    <row r="5163" spans="1:57" ht="20.100000000000001" customHeight="1" x14ac:dyDescent="0.25">
      <c r="A5163" s="247"/>
      <c r="B5163" s="247"/>
      <c r="C5163" s="247"/>
      <c r="D5163" s="247"/>
      <c r="E5163" s="247"/>
      <c r="F5163" s="247"/>
      <c r="G5163" s="247"/>
      <c r="H5163" s="247"/>
      <c r="I5163" s="247"/>
      <c r="J5163" s="247"/>
      <c r="K5163" s="247"/>
      <c r="L5163" s="247"/>
      <c r="M5163" s="247"/>
      <c r="N5163" s="247"/>
      <c r="O5163" s="247"/>
      <c r="P5163" s="247"/>
      <c r="Q5163" s="247"/>
      <c r="R5163" s="247"/>
      <c r="AZ5163" s="259"/>
      <c r="BA5163" s="259">
        <f>BA5162+$BD$753</f>
        <v>28.204799999997938</v>
      </c>
      <c r="BB5163" s="274">
        <f t="shared" si="885"/>
        <v>2.0187163949511014E-4</v>
      </c>
      <c r="BC5163" s="259">
        <f t="shared" si="886"/>
        <v>5.3906392418100126E-7</v>
      </c>
      <c r="BD5163" s="259">
        <f t="shared" si="883"/>
        <v>5.3906392418100126E-7</v>
      </c>
      <c r="BE5163" s="254" t="str">
        <f t="shared" si="884"/>
        <v/>
      </c>
    </row>
    <row r="5164" spans="1:57" ht="20.100000000000001" customHeight="1" x14ac:dyDescent="0.25">
      <c r="A5164" s="247"/>
      <c r="B5164" s="247"/>
      <c r="C5164" s="247"/>
      <c r="D5164" s="247"/>
      <c r="E5164" s="247"/>
      <c r="F5164" s="247"/>
      <c r="G5164" s="247"/>
      <c r="H5164" s="247"/>
      <c r="I5164" s="247"/>
      <c r="J5164" s="247"/>
      <c r="K5164" s="247"/>
      <c r="L5164" s="247"/>
      <c r="M5164" s="247"/>
      <c r="N5164" s="247"/>
      <c r="O5164" s="247"/>
      <c r="P5164" s="247"/>
      <c r="Q5164" s="247"/>
      <c r="R5164" s="247"/>
      <c r="AZ5164" s="259"/>
      <c r="BA5164" s="259">
        <f>BA5163+$BD$753</f>
        <v>28.211199999997937</v>
      </c>
      <c r="BB5164" s="274">
        <f t="shared" si="885"/>
        <v>2.0133257557092914E-4</v>
      </c>
      <c r="BC5164" s="259">
        <f t="shared" si="886"/>
        <v>5.3764651681710422E-7</v>
      </c>
      <c r="BD5164" s="259">
        <f t="shared" si="883"/>
        <v>5.3764651681710422E-7</v>
      </c>
      <c r="BE5164" s="254" t="str">
        <f t="shared" si="884"/>
        <v/>
      </c>
    </row>
    <row r="5165" spans="1:57" ht="20.100000000000001" customHeight="1" x14ac:dyDescent="0.25">
      <c r="A5165" s="247"/>
      <c r="B5165" s="247"/>
      <c r="C5165" s="247"/>
      <c r="D5165" s="247"/>
      <c r="E5165" s="247"/>
      <c r="F5165" s="247"/>
      <c r="G5165" s="247"/>
      <c r="H5165" s="247"/>
      <c r="I5165" s="247"/>
      <c r="J5165" s="247"/>
      <c r="K5165" s="247"/>
      <c r="L5165" s="247"/>
      <c r="M5165" s="247"/>
      <c r="N5165" s="247"/>
      <c r="O5165" s="247"/>
      <c r="P5165" s="247"/>
      <c r="Q5165" s="247"/>
      <c r="R5165" s="247"/>
      <c r="AZ5165" s="259"/>
      <c r="BA5165" s="259">
        <f>BA5164+$BD$753</f>
        <v>28.217599999997937</v>
      </c>
      <c r="BB5165" s="274">
        <f t="shared" si="885"/>
        <v>2.0079492905411203E-4</v>
      </c>
      <c r="BC5165" s="259">
        <f t="shared" si="886"/>
        <v>5.3623276738710762E-7</v>
      </c>
      <c r="BD5165" s="259">
        <f t="shared" si="883"/>
        <v>5.3623276738710762E-7</v>
      </c>
      <c r="BE5165" s="254" t="str">
        <f t="shared" si="884"/>
        <v/>
      </c>
    </row>
    <row r="5166" spans="1:57" ht="20.100000000000001" customHeight="1" x14ac:dyDescent="0.25">
      <c r="A5166" s="247"/>
      <c r="B5166" s="247"/>
      <c r="C5166" s="247"/>
      <c r="D5166" s="247"/>
      <c r="E5166" s="247"/>
      <c r="F5166" s="247"/>
      <c r="G5166" s="247"/>
      <c r="H5166" s="247"/>
      <c r="I5166" s="247"/>
      <c r="J5166" s="247"/>
      <c r="K5166" s="247"/>
      <c r="L5166" s="247"/>
      <c r="M5166" s="247"/>
      <c r="N5166" s="247"/>
      <c r="O5166" s="247"/>
      <c r="P5166" s="247"/>
      <c r="Q5166" s="247"/>
      <c r="R5166" s="247"/>
      <c r="AZ5166" s="259"/>
      <c r="BA5166" s="259">
        <f>BA5165+$BD$753</f>
        <v>28.223999999997936</v>
      </c>
      <c r="BB5166" s="274">
        <f t="shared" si="885"/>
        <v>2.0025869628672492E-4</v>
      </c>
      <c r="BC5166" s="259">
        <f t="shared" si="886"/>
        <v>5.3482266666591465E-7</v>
      </c>
      <c r="BD5166" s="259">
        <f t="shared" si="883"/>
        <v>5.3482266666591465E-7</v>
      </c>
      <c r="BE5166" s="254" t="str">
        <f t="shared" si="884"/>
        <v/>
      </c>
    </row>
    <row r="5167" spans="1:57" ht="20.100000000000001" customHeight="1" x14ac:dyDescent="0.25">
      <c r="A5167" s="247"/>
      <c r="B5167" s="247"/>
      <c r="C5167" s="247"/>
      <c r="D5167" s="247"/>
      <c r="E5167" s="247"/>
      <c r="F5167" s="247"/>
      <c r="G5167" s="247"/>
      <c r="H5167" s="247"/>
      <c r="I5167" s="247"/>
      <c r="J5167" s="247"/>
      <c r="K5167" s="247"/>
      <c r="L5167" s="247"/>
      <c r="M5167" s="247"/>
      <c r="N5167" s="247"/>
      <c r="O5167" s="247"/>
      <c r="P5167" s="247"/>
      <c r="Q5167" s="247"/>
      <c r="R5167" s="247"/>
      <c r="AZ5167" s="259"/>
      <c r="BA5167" s="259">
        <f>BA5166+$BD$753</f>
        <v>28.230399999997935</v>
      </c>
      <c r="BB5167" s="274">
        <f t="shared" si="885"/>
        <v>1.9972387362005901E-4</v>
      </c>
      <c r="BC5167" s="259">
        <f t="shared" si="886"/>
        <v>5.3341620545306698E-7</v>
      </c>
      <c r="BD5167" s="259">
        <f t="shared" si="883"/>
        <v>5.3341620545306698E-7</v>
      </c>
      <c r="BE5167" s="254" t="str">
        <f t="shared" si="884"/>
        <v/>
      </c>
    </row>
    <row r="5168" spans="1:57" ht="20.100000000000001" customHeight="1" x14ac:dyDescent="0.25">
      <c r="A5168" s="247"/>
      <c r="B5168" s="247"/>
      <c r="C5168" s="247"/>
      <c r="D5168" s="247"/>
      <c r="E5168" s="247"/>
      <c r="F5168" s="247"/>
      <c r="G5168" s="247"/>
      <c r="H5168" s="247"/>
      <c r="I5168" s="247"/>
      <c r="J5168" s="247"/>
      <c r="K5168" s="247"/>
      <c r="L5168" s="247"/>
      <c r="M5168" s="247"/>
      <c r="N5168" s="247"/>
      <c r="O5168" s="247"/>
      <c r="P5168" s="247"/>
      <c r="Q5168" s="247"/>
      <c r="R5168" s="247"/>
      <c r="AZ5168" s="259"/>
      <c r="BA5168" s="259">
        <f>BA5167+$BD$753</f>
        <v>28.236799999997935</v>
      </c>
      <c r="BB5168" s="274">
        <f t="shared" si="885"/>
        <v>1.9919045741460594E-4</v>
      </c>
      <c r="BC5168" s="259">
        <f t="shared" si="886"/>
        <v>5.3201337456865194E-7</v>
      </c>
      <c r="BD5168" s="259">
        <f t="shared" si="883"/>
        <v>5.3201337456865194E-7</v>
      </c>
      <c r="BE5168" s="254" t="str">
        <f t="shared" si="884"/>
        <v/>
      </c>
    </row>
    <row r="5169" spans="1:57" ht="20.100000000000001" customHeight="1" x14ac:dyDescent="0.25">
      <c r="A5169" s="247"/>
      <c r="B5169" s="247"/>
      <c r="C5169" s="247"/>
      <c r="D5169" s="247"/>
      <c r="E5169" s="247"/>
      <c r="F5169" s="247"/>
      <c r="G5169" s="247"/>
      <c r="H5169" s="247"/>
      <c r="I5169" s="247"/>
      <c r="J5169" s="247"/>
      <c r="K5169" s="247"/>
      <c r="L5169" s="247"/>
      <c r="M5169" s="247"/>
      <c r="N5169" s="247"/>
      <c r="O5169" s="247"/>
      <c r="P5169" s="247"/>
      <c r="Q5169" s="247"/>
      <c r="R5169" s="247"/>
      <c r="AZ5169" s="259"/>
      <c r="BA5169" s="259">
        <f>BA5168+$BD$753</f>
        <v>28.243199999997934</v>
      </c>
      <c r="BB5169" s="274">
        <f t="shared" si="885"/>
        <v>1.9865844404003729E-4</v>
      </c>
      <c r="BC5169" s="259">
        <f t="shared" si="886"/>
        <v>5.3061416485641953E-7</v>
      </c>
      <c r="BD5169" s="259">
        <f t="shared" si="883"/>
        <v>5.3061416485641953E-7</v>
      </c>
      <c r="BE5169" s="254" t="str">
        <f t="shared" si="884"/>
        <v/>
      </c>
    </row>
    <row r="5170" spans="1:57" ht="20.100000000000001" customHeight="1" x14ac:dyDescent="0.25">
      <c r="A5170" s="247"/>
      <c r="B5170" s="247"/>
      <c r="C5170" s="247"/>
      <c r="D5170" s="247"/>
      <c r="E5170" s="247"/>
      <c r="F5170" s="247"/>
      <c r="G5170" s="247"/>
      <c r="H5170" s="247"/>
      <c r="I5170" s="247"/>
      <c r="J5170" s="247"/>
      <c r="K5170" s="247"/>
      <c r="L5170" s="247"/>
      <c r="M5170" s="247"/>
      <c r="N5170" s="247"/>
      <c r="O5170" s="247"/>
      <c r="P5170" s="247"/>
      <c r="Q5170" s="247"/>
      <c r="R5170" s="247"/>
      <c r="AZ5170" s="259"/>
      <c r="BA5170" s="259">
        <f>BA5169+$BD$753</f>
        <v>28.249599999997933</v>
      </c>
      <c r="BB5170" s="274">
        <f t="shared" si="885"/>
        <v>1.9812782987518087E-4</v>
      </c>
      <c r="BC5170" s="259">
        <f t="shared" si="886"/>
        <v>5.2921856718223751E-7</v>
      </c>
      <c r="BD5170" s="259">
        <f t="shared" si="883"/>
        <v>5.2921856718223751E-7</v>
      </c>
      <c r="BE5170" s="254" t="str">
        <f t="shared" si="884"/>
        <v/>
      </c>
    </row>
    <row r="5171" spans="1:57" ht="20.100000000000001" customHeight="1" x14ac:dyDescent="0.25">
      <c r="A5171" s="247"/>
      <c r="B5171" s="247"/>
      <c r="C5171" s="247"/>
      <c r="D5171" s="247"/>
      <c r="E5171" s="247"/>
      <c r="F5171" s="247"/>
      <c r="G5171" s="247"/>
      <c r="H5171" s="247"/>
      <c r="I5171" s="247"/>
      <c r="J5171" s="247"/>
      <c r="K5171" s="247"/>
      <c r="L5171" s="247"/>
      <c r="M5171" s="247"/>
      <c r="N5171" s="247"/>
      <c r="O5171" s="247"/>
      <c r="P5171" s="247"/>
      <c r="Q5171" s="247"/>
      <c r="R5171" s="247"/>
      <c r="AZ5171" s="259"/>
      <c r="BA5171" s="259">
        <f>BA5170+$BD$753</f>
        <v>28.255999999997933</v>
      </c>
      <c r="BB5171" s="274">
        <f t="shared" si="885"/>
        <v>1.9759861130799863E-4</v>
      </c>
      <c r="BC5171" s="259">
        <f t="shared" si="886"/>
        <v>5.2782657243428109E-7</v>
      </c>
      <c r="BD5171" s="259">
        <f t="shared" si="883"/>
        <v>5.2782657243428109E-7</v>
      </c>
      <c r="BE5171" s="254" t="str">
        <f t="shared" si="884"/>
        <v/>
      </c>
    </row>
    <row r="5172" spans="1:57" ht="20.100000000000001" customHeight="1" x14ac:dyDescent="0.25">
      <c r="A5172" s="247"/>
      <c r="B5172" s="247"/>
      <c r="C5172" s="247"/>
      <c r="D5172" s="247"/>
      <c r="E5172" s="247"/>
      <c r="F5172" s="247"/>
      <c r="G5172" s="247"/>
      <c r="H5172" s="247"/>
      <c r="I5172" s="247"/>
      <c r="J5172" s="247"/>
      <c r="K5172" s="247"/>
      <c r="L5172" s="247"/>
      <c r="M5172" s="247"/>
      <c r="N5172" s="247"/>
      <c r="O5172" s="247"/>
      <c r="P5172" s="247"/>
      <c r="Q5172" s="247"/>
      <c r="R5172" s="247"/>
      <c r="AZ5172" s="259"/>
      <c r="BA5172" s="259">
        <f>BA5171+$BD$753</f>
        <v>28.262399999997932</v>
      </c>
      <c r="BB5172" s="274">
        <f t="shared" si="885"/>
        <v>1.9707078473556435E-4</v>
      </c>
      <c r="BC5172" s="259">
        <f t="shared" si="886"/>
        <v>5.2643817152270766E-7</v>
      </c>
      <c r="BD5172" s="259">
        <f t="shared" ref="BD5172:BD5235" si="887">IF(BB5172&lt;(1-$AZ$760),BC5172,"")</f>
        <v>5.2643817152270766E-7</v>
      </c>
      <c r="BE5172" s="254" t="str">
        <f t="shared" ref="BE5172:BE5235" si="888">IF(BB5172&lt;(1-$AZ$766),BC5172,"")</f>
        <v/>
      </c>
    </row>
    <row r="5173" spans="1:57" ht="20.100000000000001" customHeight="1" x14ac:dyDescent="0.25">
      <c r="A5173" s="247"/>
      <c r="B5173" s="247"/>
      <c r="C5173" s="247"/>
      <c r="D5173" s="247"/>
      <c r="E5173" s="247"/>
      <c r="F5173" s="247"/>
      <c r="G5173" s="247"/>
      <c r="H5173" s="247"/>
      <c r="I5173" s="247"/>
      <c r="J5173" s="247"/>
      <c r="K5173" s="247"/>
      <c r="L5173" s="247"/>
      <c r="M5173" s="247"/>
      <c r="N5173" s="247"/>
      <c r="O5173" s="247"/>
      <c r="P5173" s="247"/>
      <c r="Q5173" s="247"/>
      <c r="R5173" s="247"/>
      <c r="AZ5173" s="259"/>
      <c r="BA5173" s="259">
        <f>BA5172+$BD$753</f>
        <v>28.268799999997931</v>
      </c>
      <c r="BB5173" s="274">
        <f t="shared" ref="BB5173:BB5236" si="889">_xlfn.CHISQ.DIST.RT(BA5173,7)</f>
        <v>1.9654434656404165E-4</v>
      </c>
      <c r="BC5173" s="259">
        <f t="shared" ref="BC5173:BC5236" si="890">BB5173-BB5174</f>
        <v>5.2505335538163551E-7</v>
      </c>
      <c r="BD5173" s="259">
        <f t="shared" si="887"/>
        <v>5.2505335538163551E-7</v>
      </c>
      <c r="BE5173" s="254" t="str">
        <f t="shared" si="888"/>
        <v/>
      </c>
    </row>
    <row r="5174" spans="1:57" ht="20.100000000000001" customHeight="1" x14ac:dyDescent="0.25">
      <c r="A5174" s="247"/>
      <c r="B5174" s="247"/>
      <c r="C5174" s="247"/>
      <c r="D5174" s="247"/>
      <c r="E5174" s="247"/>
      <c r="F5174" s="247"/>
      <c r="G5174" s="247"/>
      <c r="H5174" s="247"/>
      <c r="I5174" s="247"/>
      <c r="J5174" s="247"/>
      <c r="K5174" s="247"/>
      <c r="L5174" s="247"/>
      <c r="M5174" s="247"/>
      <c r="N5174" s="247"/>
      <c r="O5174" s="247"/>
      <c r="P5174" s="247"/>
      <c r="Q5174" s="247"/>
      <c r="R5174" s="247"/>
      <c r="AZ5174" s="259"/>
      <c r="BA5174" s="259">
        <f>BA5173+$BD$753</f>
        <v>28.27519999999793</v>
      </c>
      <c r="BB5174" s="274">
        <f t="shared" si="889"/>
        <v>1.9601929320866001E-4</v>
      </c>
      <c r="BC5174" s="259">
        <f t="shared" si="890"/>
        <v>5.2367211496450882E-7</v>
      </c>
      <c r="BD5174" s="259">
        <f t="shared" si="887"/>
        <v>5.2367211496450882E-7</v>
      </c>
      <c r="BE5174" s="254" t="str">
        <f t="shared" si="888"/>
        <v/>
      </c>
    </row>
    <row r="5175" spans="1:57" ht="20.100000000000001" customHeight="1" x14ac:dyDescent="0.25">
      <c r="A5175" s="247"/>
      <c r="B5175" s="247"/>
      <c r="C5175" s="247"/>
      <c r="D5175" s="247"/>
      <c r="E5175" s="247"/>
      <c r="F5175" s="247"/>
      <c r="G5175" s="247"/>
      <c r="H5175" s="247"/>
      <c r="I5175" s="247"/>
      <c r="J5175" s="247"/>
      <c r="K5175" s="247"/>
      <c r="L5175" s="247"/>
      <c r="M5175" s="247"/>
      <c r="N5175" s="247"/>
      <c r="O5175" s="247"/>
      <c r="P5175" s="247"/>
      <c r="Q5175" s="247"/>
      <c r="R5175" s="247"/>
      <c r="AZ5175" s="259"/>
      <c r="BA5175" s="259">
        <f>BA5174+$BD$753</f>
        <v>28.28159999999793</v>
      </c>
      <c r="BB5175" s="274">
        <f t="shared" si="889"/>
        <v>1.954956210936955E-4</v>
      </c>
      <c r="BC5175" s="259">
        <f t="shared" si="890"/>
        <v>5.2229444124968129E-7</v>
      </c>
      <c r="BD5175" s="259">
        <f t="shared" si="887"/>
        <v>5.2229444124968129E-7</v>
      </c>
      <c r="BE5175" s="254" t="str">
        <f t="shared" si="888"/>
        <v/>
      </c>
    </row>
    <row r="5176" spans="1:57" ht="20.100000000000001" customHeight="1" x14ac:dyDescent="0.25">
      <c r="A5176" s="247"/>
      <c r="B5176" s="247"/>
      <c r="C5176" s="247"/>
      <c r="D5176" s="247"/>
      <c r="E5176" s="247"/>
      <c r="F5176" s="247"/>
      <c r="G5176" s="247"/>
      <c r="H5176" s="247"/>
      <c r="I5176" s="247"/>
      <c r="J5176" s="247"/>
      <c r="K5176" s="247"/>
      <c r="L5176" s="247"/>
      <c r="M5176" s="247"/>
      <c r="N5176" s="247"/>
      <c r="O5176" s="247"/>
      <c r="P5176" s="247"/>
      <c r="Q5176" s="247"/>
      <c r="R5176" s="247"/>
      <c r="AZ5176" s="259"/>
      <c r="BA5176" s="259">
        <f>BA5175+$BD$753</f>
        <v>28.287999999997929</v>
      </c>
      <c r="BB5176" s="274">
        <f t="shared" si="889"/>
        <v>1.9497332665244582E-4</v>
      </c>
      <c r="BC5176" s="259">
        <f t="shared" si="890"/>
        <v>5.2092032523529336E-7</v>
      </c>
      <c r="BD5176" s="259">
        <f t="shared" si="887"/>
        <v>5.2092032523529336E-7</v>
      </c>
      <c r="BE5176" s="254" t="str">
        <f t="shared" si="888"/>
        <v/>
      </c>
    </row>
    <row r="5177" spans="1:57" ht="20.100000000000001" customHeight="1" x14ac:dyDescent="0.25">
      <c r="A5177" s="247"/>
      <c r="B5177" s="247"/>
      <c r="C5177" s="247"/>
      <c r="D5177" s="247"/>
      <c r="E5177" s="247"/>
      <c r="F5177" s="247"/>
      <c r="G5177" s="247"/>
      <c r="H5177" s="247"/>
      <c r="I5177" s="247"/>
      <c r="J5177" s="247"/>
      <c r="K5177" s="247"/>
      <c r="L5177" s="247"/>
      <c r="M5177" s="247"/>
      <c r="N5177" s="247"/>
      <c r="O5177" s="247"/>
      <c r="P5177" s="247"/>
      <c r="Q5177" s="247"/>
      <c r="R5177" s="247"/>
      <c r="AZ5177" s="259"/>
      <c r="BA5177" s="259">
        <f>BA5176+$BD$753</f>
        <v>28.294399999997928</v>
      </c>
      <c r="BB5177" s="274">
        <f t="shared" si="889"/>
        <v>1.9445240632721053E-4</v>
      </c>
      <c r="BC5177" s="259">
        <f t="shared" si="890"/>
        <v>5.1954975794371735E-7</v>
      </c>
      <c r="BD5177" s="259">
        <f t="shared" si="887"/>
        <v>5.1954975794371735E-7</v>
      </c>
      <c r="BE5177" s="254" t="str">
        <f t="shared" si="888"/>
        <v/>
      </c>
    </row>
    <row r="5178" spans="1:57" ht="20.100000000000001" customHeight="1" x14ac:dyDescent="0.25">
      <c r="A5178" s="247"/>
      <c r="B5178" s="247"/>
      <c r="C5178" s="247"/>
      <c r="D5178" s="247"/>
      <c r="E5178" s="247"/>
      <c r="F5178" s="247"/>
      <c r="G5178" s="247"/>
      <c r="H5178" s="247"/>
      <c r="I5178" s="247"/>
      <c r="J5178" s="247"/>
      <c r="K5178" s="247"/>
      <c r="L5178" s="247"/>
      <c r="M5178" s="247"/>
      <c r="N5178" s="247"/>
      <c r="O5178" s="247"/>
      <c r="P5178" s="247"/>
      <c r="Q5178" s="247"/>
      <c r="R5178" s="247"/>
      <c r="AZ5178" s="259"/>
      <c r="BA5178" s="259">
        <f>BA5177+$BD$753</f>
        <v>28.300799999997928</v>
      </c>
      <c r="BB5178" s="274">
        <f t="shared" si="889"/>
        <v>1.9393285656926681E-4</v>
      </c>
      <c r="BC5178" s="259">
        <f t="shared" si="890"/>
        <v>5.1818273041806095E-7</v>
      </c>
      <c r="BD5178" s="259">
        <f t="shared" si="887"/>
        <v>5.1818273041806095E-7</v>
      </c>
      <c r="BE5178" s="254" t="str">
        <f t="shared" si="888"/>
        <v/>
      </c>
    </row>
    <row r="5179" spans="1:57" ht="20.100000000000001" customHeight="1" x14ac:dyDescent="0.25">
      <c r="A5179" s="247"/>
      <c r="B5179" s="247"/>
      <c r="C5179" s="247"/>
      <c r="D5179" s="247"/>
      <c r="E5179" s="247"/>
      <c r="F5179" s="247"/>
      <c r="G5179" s="247"/>
      <c r="H5179" s="247"/>
      <c r="I5179" s="247"/>
      <c r="J5179" s="247"/>
      <c r="K5179" s="247"/>
      <c r="L5179" s="247"/>
      <c r="M5179" s="247"/>
      <c r="N5179" s="247"/>
      <c r="O5179" s="247"/>
      <c r="P5179" s="247"/>
      <c r="Q5179" s="247"/>
      <c r="R5179" s="247"/>
      <c r="AZ5179" s="259"/>
      <c r="BA5179" s="259">
        <f>BA5178+$BD$753</f>
        <v>28.307199999997927</v>
      </c>
      <c r="BB5179" s="274">
        <f t="shared" si="889"/>
        <v>1.9341467383884875E-4</v>
      </c>
      <c r="BC5179" s="259">
        <f t="shared" si="890"/>
        <v>5.1681923372335985E-7</v>
      </c>
      <c r="BD5179" s="259">
        <f t="shared" si="887"/>
        <v>5.1681923372335985E-7</v>
      </c>
      <c r="BE5179" s="254" t="str">
        <f t="shared" si="888"/>
        <v/>
      </c>
    </row>
    <row r="5180" spans="1:57" ht="20.100000000000001" customHeight="1" x14ac:dyDescent="0.25">
      <c r="A5180" s="247"/>
      <c r="B5180" s="247"/>
      <c r="C5180" s="247"/>
      <c r="D5180" s="247"/>
      <c r="E5180" s="247"/>
      <c r="F5180" s="247"/>
      <c r="G5180" s="247"/>
      <c r="H5180" s="247"/>
      <c r="I5180" s="247"/>
      <c r="J5180" s="247"/>
      <c r="K5180" s="247"/>
      <c r="L5180" s="247"/>
      <c r="M5180" s="247"/>
      <c r="N5180" s="247"/>
      <c r="O5180" s="247"/>
      <c r="P5180" s="247"/>
      <c r="Q5180" s="247"/>
      <c r="R5180" s="247"/>
      <c r="AZ5180" s="259"/>
      <c r="BA5180" s="259">
        <f>BA5179+$BD$753</f>
        <v>28.313599999997926</v>
      </c>
      <c r="BB5180" s="274">
        <f t="shared" si="889"/>
        <v>1.9289785460512539E-4</v>
      </c>
      <c r="BC5180" s="259">
        <f t="shared" si="890"/>
        <v>5.1545925894674036E-7</v>
      </c>
      <c r="BD5180" s="259">
        <f t="shared" si="887"/>
        <v>5.1545925894674036E-7</v>
      </c>
      <c r="BE5180" s="254" t="str">
        <f t="shared" si="888"/>
        <v/>
      </c>
    </row>
    <row r="5181" spans="1:57" ht="20.100000000000001" customHeight="1" x14ac:dyDescent="0.25">
      <c r="A5181" s="247"/>
      <c r="B5181" s="247"/>
      <c r="C5181" s="247"/>
      <c r="D5181" s="247"/>
      <c r="E5181" s="247"/>
      <c r="F5181" s="247"/>
      <c r="G5181" s="247"/>
      <c r="H5181" s="247"/>
      <c r="I5181" s="247"/>
      <c r="J5181" s="247"/>
      <c r="K5181" s="247"/>
      <c r="L5181" s="247"/>
      <c r="M5181" s="247"/>
      <c r="N5181" s="247"/>
      <c r="O5181" s="247"/>
      <c r="P5181" s="247"/>
      <c r="Q5181" s="247"/>
      <c r="R5181" s="247"/>
      <c r="AZ5181" s="259"/>
      <c r="BA5181" s="259">
        <f>BA5180+$BD$753</f>
        <v>28.319999999997925</v>
      </c>
      <c r="BB5181" s="274">
        <f t="shared" si="889"/>
        <v>1.9238239534617865E-4</v>
      </c>
      <c r="BC5181" s="259">
        <f t="shared" si="890"/>
        <v>5.141027971979073E-7</v>
      </c>
      <c r="BD5181" s="259">
        <f t="shared" si="887"/>
        <v>5.141027971979073E-7</v>
      </c>
      <c r="BE5181" s="254" t="str">
        <f t="shared" si="888"/>
        <v/>
      </c>
    </row>
    <row r="5182" spans="1:57" ht="20.100000000000001" customHeight="1" x14ac:dyDescent="0.25">
      <c r="A5182" s="247"/>
      <c r="B5182" s="247"/>
      <c r="C5182" s="247"/>
      <c r="D5182" s="247"/>
      <c r="E5182" s="247"/>
      <c r="F5182" s="247"/>
      <c r="G5182" s="247"/>
      <c r="H5182" s="247"/>
      <c r="I5182" s="247"/>
      <c r="J5182" s="247"/>
      <c r="K5182" s="247"/>
      <c r="L5182" s="247"/>
      <c r="M5182" s="247"/>
      <c r="N5182" s="247"/>
      <c r="O5182" s="247"/>
      <c r="P5182" s="247"/>
      <c r="Q5182" s="247"/>
      <c r="R5182" s="247"/>
      <c r="AZ5182" s="259"/>
      <c r="BA5182" s="259">
        <f>BA5181+$BD$753</f>
        <v>28.326399999997925</v>
      </c>
      <c r="BB5182" s="274">
        <f t="shared" si="889"/>
        <v>1.9186829254898074E-4</v>
      </c>
      <c r="BC5182" s="259">
        <f t="shared" si="890"/>
        <v>5.127498396070569E-7</v>
      </c>
      <c r="BD5182" s="259">
        <f t="shared" si="887"/>
        <v>5.127498396070569E-7</v>
      </c>
      <c r="BE5182" s="254" t="str">
        <f t="shared" si="888"/>
        <v/>
      </c>
    </row>
    <row r="5183" spans="1:57" ht="20.100000000000001" customHeight="1" x14ac:dyDescent="0.25">
      <c r="A5183" s="247"/>
      <c r="B5183" s="247"/>
      <c r="C5183" s="247"/>
      <c r="D5183" s="247"/>
      <c r="E5183" s="247"/>
      <c r="F5183" s="247"/>
      <c r="G5183" s="247"/>
      <c r="H5183" s="247"/>
      <c r="I5183" s="247"/>
      <c r="J5183" s="247"/>
      <c r="K5183" s="247"/>
      <c r="L5183" s="247"/>
      <c r="M5183" s="247"/>
      <c r="N5183" s="247"/>
      <c r="O5183" s="247"/>
      <c r="P5183" s="247"/>
      <c r="Q5183" s="247"/>
      <c r="R5183" s="247"/>
      <c r="AZ5183" s="259"/>
      <c r="BA5183" s="259">
        <f>BA5182+$BD$753</f>
        <v>28.332799999997924</v>
      </c>
      <c r="BB5183" s="274">
        <f t="shared" si="889"/>
        <v>1.9135554270937368E-4</v>
      </c>
      <c r="BC5183" s="259">
        <f t="shared" si="890"/>
        <v>5.1140037732731627E-7</v>
      </c>
      <c r="BD5183" s="259">
        <f t="shared" si="887"/>
        <v>5.1140037732731627E-7</v>
      </c>
      <c r="BE5183" s="254" t="str">
        <f t="shared" si="888"/>
        <v/>
      </c>
    </row>
    <row r="5184" spans="1:57" ht="20.100000000000001" customHeight="1" x14ac:dyDescent="0.25">
      <c r="A5184" s="247"/>
      <c r="B5184" s="247"/>
      <c r="C5184" s="247"/>
      <c r="D5184" s="247"/>
      <c r="E5184" s="247"/>
      <c r="F5184" s="247"/>
      <c r="G5184" s="247"/>
      <c r="H5184" s="247"/>
      <c r="I5184" s="247"/>
      <c r="J5184" s="247"/>
      <c r="K5184" s="247"/>
      <c r="L5184" s="247"/>
      <c r="M5184" s="247"/>
      <c r="N5184" s="247"/>
      <c r="O5184" s="247"/>
      <c r="P5184" s="247"/>
      <c r="Q5184" s="247"/>
      <c r="R5184" s="247"/>
      <c r="AZ5184" s="259"/>
      <c r="BA5184" s="259">
        <f>BA5183+$BD$753</f>
        <v>28.339199999997923</v>
      </c>
      <c r="BB5184" s="274">
        <f t="shared" si="889"/>
        <v>1.9084414233204637E-4</v>
      </c>
      <c r="BC5184" s="259">
        <f t="shared" si="890"/>
        <v>5.1005440153195159E-7</v>
      </c>
      <c r="BD5184" s="259">
        <f t="shared" si="887"/>
        <v>5.1005440153195159E-7</v>
      </c>
      <c r="BE5184" s="254" t="str">
        <f t="shared" si="888"/>
        <v/>
      </c>
    </row>
    <row r="5185" spans="1:57" ht="20.100000000000001" customHeight="1" x14ac:dyDescent="0.25">
      <c r="A5185" s="247"/>
      <c r="B5185" s="247"/>
      <c r="C5185" s="247"/>
      <c r="D5185" s="247"/>
      <c r="E5185" s="247"/>
      <c r="F5185" s="247"/>
      <c r="G5185" s="247"/>
      <c r="H5185" s="247"/>
      <c r="I5185" s="247"/>
      <c r="J5185" s="247"/>
      <c r="K5185" s="247"/>
      <c r="L5185" s="247"/>
      <c r="M5185" s="247"/>
      <c r="N5185" s="247"/>
      <c r="O5185" s="247"/>
      <c r="P5185" s="247"/>
      <c r="Q5185" s="247"/>
      <c r="R5185" s="247"/>
      <c r="AZ5185" s="259"/>
      <c r="BA5185" s="259">
        <f>BA5184+$BD$753</f>
        <v>28.345599999997923</v>
      </c>
      <c r="BB5185" s="274">
        <f t="shared" si="889"/>
        <v>1.9033408793051442E-4</v>
      </c>
      <c r="BC5185" s="259">
        <f t="shared" si="890"/>
        <v>5.0871190341837962E-7</v>
      </c>
      <c r="BD5185" s="259">
        <f t="shared" si="887"/>
        <v>5.0871190341837962E-7</v>
      </c>
      <c r="BE5185" s="254" t="str">
        <f t="shared" si="888"/>
        <v/>
      </c>
    </row>
    <row r="5186" spans="1:57" ht="20.100000000000001" customHeight="1" x14ac:dyDescent="0.25">
      <c r="A5186" s="247"/>
      <c r="B5186" s="247"/>
      <c r="C5186" s="247"/>
      <c r="D5186" s="247"/>
      <c r="E5186" s="247"/>
      <c r="F5186" s="247"/>
      <c r="G5186" s="247"/>
      <c r="H5186" s="247"/>
      <c r="I5186" s="247"/>
      <c r="J5186" s="247"/>
      <c r="K5186" s="247"/>
      <c r="L5186" s="247"/>
      <c r="M5186" s="247"/>
      <c r="N5186" s="247"/>
      <c r="O5186" s="247"/>
      <c r="P5186" s="247"/>
      <c r="Q5186" s="247"/>
      <c r="R5186" s="247"/>
      <c r="AZ5186" s="259"/>
      <c r="BA5186" s="259">
        <f>BA5185+$BD$753</f>
        <v>28.351999999997922</v>
      </c>
      <c r="BB5186" s="274">
        <f t="shared" si="889"/>
        <v>1.8982537602709604E-4</v>
      </c>
      <c r="BC5186" s="259">
        <f t="shared" si="890"/>
        <v>5.0737287420274673E-7</v>
      </c>
      <c r="BD5186" s="259">
        <f t="shared" si="887"/>
        <v>5.0737287420274673E-7</v>
      </c>
      <c r="BE5186" s="254" t="str">
        <f t="shared" si="888"/>
        <v/>
      </c>
    </row>
    <row r="5187" spans="1:57" ht="20.100000000000001" customHeight="1" x14ac:dyDescent="0.25">
      <c r="A5187" s="247"/>
      <c r="B5187" s="247"/>
      <c r="C5187" s="247"/>
      <c r="D5187" s="247"/>
      <c r="E5187" s="247"/>
      <c r="F5187" s="247"/>
      <c r="G5187" s="247"/>
      <c r="H5187" s="247"/>
      <c r="I5187" s="247"/>
      <c r="J5187" s="247"/>
      <c r="K5187" s="247"/>
      <c r="L5187" s="247"/>
      <c r="M5187" s="247"/>
      <c r="N5187" s="247"/>
      <c r="O5187" s="247"/>
      <c r="P5187" s="247"/>
      <c r="Q5187" s="247"/>
      <c r="R5187" s="247"/>
      <c r="AZ5187" s="259"/>
      <c r="BA5187" s="259">
        <f>BA5186+$BD$753</f>
        <v>28.358399999997921</v>
      </c>
      <c r="BB5187" s="274">
        <f t="shared" si="889"/>
        <v>1.8931800315289329E-4</v>
      </c>
      <c r="BC5187" s="259">
        <f t="shared" si="890"/>
        <v>5.0603730512516014E-7</v>
      </c>
      <c r="BD5187" s="259">
        <f t="shared" si="887"/>
        <v>5.0603730512516014E-7</v>
      </c>
      <c r="BE5187" s="254" t="str">
        <f t="shared" si="888"/>
        <v/>
      </c>
    </row>
    <row r="5188" spans="1:57" ht="20.100000000000001" customHeight="1" x14ac:dyDescent="0.25">
      <c r="A5188" s="247"/>
      <c r="B5188" s="247"/>
      <c r="C5188" s="247"/>
      <c r="D5188" s="247"/>
      <c r="E5188" s="247"/>
      <c r="F5188" s="247"/>
      <c r="G5188" s="247"/>
      <c r="H5188" s="247"/>
      <c r="I5188" s="247"/>
      <c r="J5188" s="247"/>
      <c r="K5188" s="247"/>
      <c r="L5188" s="247"/>
      <c r="M5188" s="247"/>
      <c r="N5188" s="247"/>
      <c r="O5188" s="247"/>
      <c r="P5188" s="247"/>
      <c r="Q5188" s="247"/>
      <c r="R5188" s="247"/>
      <c r="AZ5188" s="259"/>
      <c r="BA5188" s="259">
        <f>BA5187+$BD$753</f>
        <v>28.364799999997921</v>
      </c>
      <c r="BB5188" s="274">
        <f t="shared" si="889"/>
        <v>1.8881196584776813E-4</v>
      </c>
      <c r="BC5188" s="259">
        <f t="shared" si="890"/>
        <v>5.0470518744548669E-7</v>
      </c>
      <c r="BD5188" s="259">
        <f t="shared" si="887"/>
        <v>5.0470518744548669E-7</v>
      </c>
      <c r="BE5188" s="254" t="str">
        <f t="shared" si="888"/>
        <v/>
      </c>
    </row>
    <row r="5189" spans="1:57" ht="20.100000000000001" customHeight="1" x14ac:dyDescent="0.25">
      <c r="A5189" s="247"/>
      <c r="B5189" s="247"/>
      <c r="C5189" s="247"/>
      <c r="D5189" s="247"/>
      <c r="E5189" s="247"/>
      <c r="F5189" s="247"/>
      <c r="G5189" s="247"/>
      <c r="H5189" s="247"/>
      <c r="I5189" s="247"/>
      <c r="J5189" s="247"/>
      <c r="K5189" s="247"/>
      <c r="L5189" s="247"/>
      <c r="M5189" s="247"/>
      <c r="N5189" s="247"/>
      <c r="O5189" s="247"/>
      <c r="P5189" s="247"/>
      <c r="Q5189" s="247"/>
      <c r="R5189" s="247"/>
      <c r="AZ5189" s="259"/>
      <c r="BA5189" s="259">
        <f>BA5188+$BD$753</f>
        <v>28.37119999999792</v>
      </c>
      <c r="BB5189" s="274">
        <f t="shared" si="889"/>
        <v>1.8830726066032264E-4</v>
      </c>
      <c r="BC5189" s="259">
        <f t="shared" si="890"/>
        <v>5.0337651244617169E-7</v>
      </c>
      <c r="BD5189" s="259">
        <f t="shared" si="887"/>
        <v>5.0337651244617169E-7</v>
      </c>
      <c r="BE5189" s="254" t="str">
        <f t="shared" si="888"/>
        <v/>
      </c>
    </row>
    <row r="5190" spans="1:57" ht="20.100000000000001" customHeight="1" x14ac:dyDescent="0.25">
      <c r="A5190" s="247"/>
      <c r="B5190" s="247"/>
      <c r="C5190" s="247"/>
      <c r="D5190" s="247"/>
      <c r="E5190" s="247"/>
      <c r="F5190" s="247"/>
      <c r="G5190" s="247"/>
      <c r="H5190" s="247"/>
      <c r="I5190" s="247"/>
      <c r="J5190" s="247"/>
      <c r="K5190" s="247"/>
      <c r="L5190" s="247"/>
      <c r="M5190" s="247"/>
      <c r="N5190" s="247"/>
      <c r="O5190" s="247"/>
      <c r="P5190" s="247"/>
      <c r="Q5190" s="247"/>
      <c r="R5190" s="247"/>
      <c r="AZ5190" s="259"/>
      <c r="BA5190" s="259">
        <f>BA5189+$BD$753</f>
        <v>28.377599999997919</v>
      </c>
      <c r="BB5190" s="274">
        <f t="shared" si="889"/>
        <v>1.8780388414787647E-4</v>
      </c>
      <c r="BC5190" s="259">
        <f t="shared" si="890"/>
        <v>5.0205127143012479E-7</v>
      </c>
      <c r="BD5190" s="259">
        <f t="shared" si="887"/>
        <v>5.0205127143012479E-7</v>
      </c>
      <c r="BE5190" s="254" t="str">
        <f t="shared" si="888"/>
        <v/>
      </c>
    </row>
    <row r="5191" spans="1:57" ht="20.100000000000001" customHeight="1" x14ac:dyDescent="0.25">
      <c r="A5191" s="247"/>
      <c r="B5191" s="247"/>
      <c r="C5191" s="247"/>
      <c r="D5191" s="247"/>
      <c r="E5191" s="247"/>
      <c r="F5191" s="247"/>
      <c r="G5191" s="247"/>
      <c r="H5191" s="247"/>
      <c r="I5191" s="247"/>
      <c r="J5191" s="247"/>
      <c r="K5191" s="247"/>
      <c r="L5191" s="247"/>
      <c r="M5191" s="247"/>
      <c r="N5191" s="247"/>
      <c r="O5191" s="247"/>
      <c r="P5191" s="247"/>
      <c r="Q5191" s="247"/>
      <c r="R5191" s="247"/>
      <c r="AZ5191" s="259"/>
      <c r="BA5191" s="259">
        <f>BA5190+$BD$753</f>
        <v>28.383999999997918</v>
      </c>
      <c r="BB5191" s="274">
        <f t="shared" si="889"/>
        <v>1.8730183287644635E-4</v>
      </c>
      <c r="BC5191" s="259">
        <f t="shared" si="890"/>
        <v>5.0072945572280704E-7</v>
      </c>
      <c r="BD5191" s="259">
        <f t="shared" si="887"/>
        <v>5.0072945572280704E-7</v>
      </c>
      <c r="BE5191" s="254" t="str">
        <f t="shared" si="888"/>
        <v/>
      </c>
    </row>
    <row r="5192" spans="1:57" ht="20.100000000000001" customHeight="1" x14ac:dyDescent="0.25">
      <c r="A5192" s="247"/>
      <c r="B5192" s="247"/>
      <c r="C5192" s="247"/>
      <c r="D5192" s="247"/>
      <c r="E5192" s="247"/>
      <c r="F5192" s="247"/>
      <c r="G5192" s="247"/>
      <c r="H5192" s="247"/>
      <c r="I5192" s="247"/>
      <c r="J5192" s="247"/>
      <c r="K5192" s="247"/>
      <c r="L5192" s="247"/>
      <c r="M5192" s="247"/>
      <c r="N5192" s="247"/>
      <c r="O5192" s="247"/>
      <c r="P5192" s="247"/>
      <c r="Q5192" s="247"/>
      <c r="R5192" s="247"/>
      <c r="AZ5192" s="259"/>
      <c r="BA5192" s="259">
        <f>BA5191+$BD$753</f>
        <v>28.390399999997918</v>
      </c>
      <c r="BB5192" s="274">
        <f t="shared" si="889"/>
        <v>1.8680110342072354E-4</v>
      </c>
      <c r="BC5192" s="259">
        <f t="shared" si="890"/>
        <v>4.9941105666941195E-7</v>
      </c>
      <c r="BD5192" s="259">
        <f t="shared" si="887"/>
        <v>4.9941105666941195E-7</v>
      </c>
      <c r="BE5192" s="254" t="str">
        <f t="shared" si="888"/>
        <v/>
      </c>
    </row>
    <row r="5193" spans="1:57" ht="20.100000000000001" customHeight="1" x14ac:dyDescent="0.25">
      <c r="A5193" s="247"/>
      <c r="B5193" s="247"/>
      <c r="C5193" s="247"/>
      <c r="D5193" s="247"/>
      <c r="E5193" s="247"/>
      <c r="F5193" s="247"/>
      <c r="G5193" s="247"/>
      <c r="H5193" s="247"/>
      <c r="I5193" s="247"/>
      <c r="J5193" s="247"/>
      <c r="K5193" s="247"/>
      <c r="L5193" s="247"/>
      <c r="M5193" s="247"/>
      <c r="N5193" s="247"/>
      <c r="O5193" s="247"/>
      <c r="P5193" s="247"/>
      <c r="Q5193" s="247"/>
      <c r="R5193" s="247"/>
      <c r="AZ5193" s="259"/>
      <c r="BA5193" s="259">
        <f>BA5192+$BD$753</f>
        <v>28.396799999997917</v>
      </c>
      <c r="BB5193" s="274">
        <f t="shared" si="889"/>
        <v>1.8630169236405413E-4</v>
      </c>
      <c r="BC5193" s="259">
        <f t="shared" si="890"/>
        <v>4.9809606563798263E-7</v>
      </c>
      <c r="BD5193" s="259">
        <f t="shared" si="887"/>
        <v>4.9809606563798263E-7</v>
      </c>
      <c r="BE5193" s="254" t="str">
        <f t="shared" si="888"/>
        <v/>
      </c>
    </row>
    <row r="5194" spans="1:57" ht="20.100000000000001" customHeight="1" x14ac:dyDescent="0.25">
      <c r="A5194" s="247"/>
      <c r="B5194" s="247"/>
      <c r="C5194" s="247"/>
      <c r="D5194" s="247"/>
      <c r="E5194" s="247"/>
      <c r="F5194" s="247"/>
      <c r="G5194" s="247"/>
      <c r="H5194" s="247"/>
      <c r="I5194" s="247"/>
      <c r="J5194" s="247"/>
      <c r="K5194" s="247"/>
      <c r="L5194" s="247"/>
      <c r="M5194" s="247"/>
      <c r="N5194" s="247"/>
      <c r="O5194" s="247"/>
      <c r="P5194" s="247"/>
      <c r="Q5194" s="247"/>
      <c r="R5194" s="247"/>
      <c r="AZ5194" s="259"/>
      <c r="BA5194" s="259">
        <f>BA5193+$BD$753</f>
        <v>28.403199999997916</v>
      </c>
      <c r="BB5194" s="274">
        <f t="shared" si="889"/>
        <v>1.8580359629841614E-4</v>
      </c>
      <c r="BC5194" s="259">
        <f t="shared" si="890"/>
        <v>4.967844740160236E-7</v>
      </c>
      <c r="BD5194" s="259">
        <f t="shared" si="887"/>
        <v>4.967844740160236E-7</v>
      </c>
      <c r="BE5194" s="254" t="str">
        <f t="shared" si="888"/>
        <v/>
      </c>
    </row>
    <row r="5195" spans="1:57" ht="20.100000000000001" customHeight="1" x14ac:dyDescent="0.25">
      <c r="A5195" s="247"/>
      <c r="B5195" s="247"/>
      <c r="C5195" s="247"/>
      <c r="D5195" s="247"/>
      <c r="E5195" s="247"/>
      <c r="F5195" s="247"/>
      <c r="G5195" s="247"/>
      <c r="H5195" s="247"/>
      <c r="I5195" s="247"/>
      <c r="J5195" s="247"/>
      <c r="K5195" s="247"/>
      <c r="L5195" s="247"/>
      <c r="M5195" s="247"/>
      <c r="N5195" s="247"/>
      <c r="O5195" s="247"/>
      <c r="P5195" s="247"/>
      <c r="Q5195" s="247"/>
      <c r="R5195" s="247"/>
      <c r="AZ5195" s="259"/>
      <c r="BA5195" s="259">
        <f>BA5194+$BD$753</f>
        <v>28.409599999997916</v>
      </c>
      <c r="BB5195" s="274">
        <f t="shared" si="889"/>
        <v>1.8530681182440012E-4</v>
      </c>
      <c r="BC5195" s="259">
        <f t="shared" si="890"/>
        <v>4.9547627321421418E-7</v>
      </c>
      <c r="BD5195" s="259">
        <f t="shared" si="887"/>
        <v>4.9547627321421418E-7</v>
      </c>
      <c r="BE5195" s="254" t="str">
        <f t="shared" si="888"/>
        <v/>
      </c>
    </row>
    <row r="5196" spans="1:57" ht="20.100000000000001" customHeight="1" x14ac:dyDescent="0.25">
      <c r="A5196" s="247"/>
      <c r="B5196" s="247"/>
      <c r="C5196" s="247"/>
      <c r="D5196" s="247"/>
      <c r="E5196" s="247"/>
      <c r="F5196" s="247"/>
      <c r="G5196" s="247"/>
      <c r="H5196" s="247"/>
      <c r="I5196" s="247"/>
      <c r="J5196" s="247"/>
      <c r="K5196" s="247"/>
      <c r="L5196" s="247"/>
      <c r="M5196" s="247"/>
      <c r="N5196" s="247"/>
      <c r="O5196" s="247"/>
      <c r="P5196" s="247"/>
      <c r="Q5196" s="247"/>
      <c r="R5196" s="247"/>
      <c r="AZ5196" s="259"/>
      <c r="BA5196" s="259">
        <f>BA5195+$BD$753</f>
        <v>28.415999999997915</v>
      </c>
      <c r="BB5196" s="274">
        <f t="shared" si="889"/>
        <v>1.8481133555118591E-4</v>
      </c>
      <c r="BC5196" s="259">
        <f t="shared" si="890"/>
        <v>4.9417145466204462E-7</v>
      </c>
      <c r="BD5196" s="259">
        <f t="shared" si="887"/>
        <v>4.9417145466204462E-7</v>
      </c>
      <c r="BE5196" s="254" t="str">
        <f t="shared" si="888"/>
        <v/>
      </c>
    </row>
    <row r="5197" spans="1:57" ht="20.100000000000001" customHeight="1" x14ac:dyDescent="0.25">
      <c r="A5197" s="247"/>
      <c r="B5197" s="247"/>
      <c r="C5197" s="247"/>
      <c r="D5197" s="247"/>
      <c r="E5197" s="247"/>
      <c r="F5197" s="247"/>
      <c r="G5197" s="247"/>
      <c r="H5197" s="247"/>
      <c r="I5197" s="247"/>
      <c r="J5197" s="247"/>
      <c r="K5197" s="247"/>
      <c r="L5197" s="247"/>
      <c r="M5197" s="247"/>
      <c r="N5197" s="247"/>
      <c r="O5197" s="247"/>
      <c r="P5197" s="247"/>
      <c r="Q5197" s="247"/>
      <c r="R5197" s="247"/>
      <c r="AZ5197" s="259"/>
      <c r="BA5197" s="259">
        <f>BA5196+$BD$753</f>
        <v>28.422399999997914</v>
      </c>
      <c r="BB5197" s="274">
        <f t="shared" si="889"/>
        <v>1.8431716409652386E-4</v>
      </c>
      <c r="BC5197" s="259">
        <f t="shared" si="890"/>
        <v>4.9287000981234263E-7</v>
      </c>
      <c r="BD5197" s="259">
        <f t="shared" si="887"/>
        <v>4.9287000981234263E-7</v>
      </c>
      <c r="BE5197" s="254" t="str">
        <f t="shared" si="888"/>
        <v/>
      </c>
    </row>
    <row r="5198" spans="1:57" ht="20.100000000000001" customHeight="1" x14ac:dyDescent="0.25">
      <c r="A5198" s="247"/>
      <c r="B5198" s="247"/>
      <c r="C5198" s="247"/>
      <c r="D5198" s="247"/>
      <c r="E5198" s="247"/>
      <c r="F5198" s="247"/>
      <c r="G5198" s="247"/>
      <c r="H5198" s="247"/>
      <c r="I5198" s="247"/>
      <c r="J5198" s="247"/>
      <c r="K5198" s="247"/>
      <c r="L5198" s="247"/>
      <c r="M5198" s="247"/>
      <c r="N5198" s="247"/>
      <c r="O5198" s="247"/>
      <c r="P5198" s="247"/>
      <c r="Q5198" s="247"/>
      <c r="R5198" s="247"/>
      <c r="AZ5198" s="259"/>
      <c r="BA5198" s="259">
        <f>BA5197+$BD$753</f>
        <v>28.428799999997914</v>
      </c>
      <c r="BB5198" s="274">
        <f t="shared" si="889"/>
        <v>1.8382429408671152E-4</v>
      </c>
      <c r="BC5198" s="259">
        <f t="shared" si="890"/>
        <v>4.9157193013677392E-7</v>
      </c>
      <c r="BD5198" s="259">
        <f t="shared" si="887"/>
        <v>4.9157193013677392E-7</v>
      </c>
      <c r="BE5198" s="254" t="str">
        <f t="shared" si="888"/>
        <v/>
      </c>
    </row>
    <row r="5199" spans="1:57" ht="20.100000000000001" customHeight="1" x14ac:dyDescent="0.25">
      <c r="A5199" s="247"/>
      <c r="B5199" s="247"/>
      <c r="C5199" s="247"/>
      <c r="D5199" s="247"/>
      <c r="E5199" s="247"/>
      <c r="F5199" s="247"/>
      <c r="G5199" s="247"/>
      <c r="H5199" s="247"/>
      <c r="I5199" s="247"/>
      <c r="J5199" s="247"/>
      <c r="K5199" s="247"/>
      <c r="L5199" s="247"/>
      <c r="M5199" s="247"/>
      <c r="N5199" s="247"/>
      <c r="O5199" s="247"/>
      <c r="P5199" s="247"/>
      <c r="Q5199" s="247"/>
      <c r="R5199" s="247"/>
      <c r="AZ5199" s="259"/>
      <c r="BA5199" s="259">
        <f>BA5198+$BD$753</f>
        <v>28.435199999997913</v>
      </c>
      <c r="BB5199" s="274">
        <f t="shared" si="889"/>
        <v>1.8333272215657475E-4</v>
      </c>
      <c r="BC5199" s="259">
        <f t="shared" si="890"/>
        <v>4.9027720712993507E-7</v>
      </c>
      <c r="BD5199" s="259">
        <f t="shared" si="887"/>
        <v>4.9027720712993507E-7</v>
      </c>
      <c r="BE5199" s="254" t="str">
        <f t="shared" si="888"/>
        <v/>
      </c>
    </row>
    <row r="5200" spans="1:57" ht="20.100000000000001" customHeight="1" x14ac:dyDescent="0.25">
      <c r="A5200" s="247"/>
      <c r="B5200" s="247"/>
      <c r="C5200" s="247"/>
      <c r="D5200" s="247"/>
      <c r="E5200" s="247"/>
      <c r="F5200" s="247"/>
      <c r="G5200" s="247"/>
      <c r="H5200" s="247"/>
      <c r="I5200" s="247"/>
      <c r="J5200" s="247"/>
      <c r="K5200" s="247"/>
      <c r="L5200" s="247"/>
      <c r="M5200" s="247"/>
      <c r="N5200" s="247"/>
      <c r="O5200" s="247"/>
      <c r="P5200" s="247"/>
      <c r="Q5200" s="247"/>
      <c r="R5200" s="247"/>
      <c r="AZ5200" s="259"/>
      <c r="BA5200" s="259">
        <f>BA5199+$BD$753</f>
        <v>28.441599999997912</v>
      </c>
      <c r="BB5200" s="274">
        <f t="shared" si="889"/>
        <v>1.8284244494944481E-4</v>
      </c>
      <c r="BC5200" s="259">
        <f t="shared" si="890"/>
        <v>4.889858323059112E-7</v>
      </c>
      <c r="BD5200" s="259">
        <f t="shared" si="887"/>
        <v>4.889858323059112E-7</v>
      </c>
      <c r="BE5200" s="254" t="str">
        <f t="shared" si="888"/>
        <v/>
      </c>
    </row>
    <row r="5201" spans="1:57" ht="20.100000000000001" customHeight="1" x14ac:dyDescent="0.25">
      <c r="A5201" s="247"/>
      <c r="B5201" s="247"/>
      <c r="C5201" s="247"/>
      <c r="D5201" s="247"/>
      <c r="E5201" s="247"/>
      <c r="F5201" s="247"/>
      <c r="G5201" s="247"/>
      <c r="H5201" s="247"/>
      <c r="I5201" s="247"/>
      <c r="J5201" s="247"/>
      <c r="K5201" s="247"/>
      <c r="L5201" s="247"/>
      <c r="M5201" s="247"/>
      <c r="N5201" s="247"/>
      <c r="O5201" s="247"/>
      <c r="P5201" s="247"/>
      <c r="Q5201" s="247"/>
      <c r="R5201" s="247"/>
      <c r="AZ5201" s="259"/>
      <c r="BA5201" s="259">
        <f>BA5200+$BD$753</f>
        <v>28.447999999997911</v>
      </c>
      <c r="BB5201" s="274">
        <f t="shared" si="889"/>
        <v>1.823534591171389E-4</v>
      </c>
      <c r="BC5201" s="259">
        <f t="shared" si="890"/>
        <v>4.8769779719957701E-7</v>
      </c>
      <c r="BD5201" s="259">
        <f t="shared" si="887"/>
        <v>4.8769779719957701E-7</v>
      </c>
      <c r="BE5201" s="254" t="str">
        <f t="shared" si="888"/>
        <v/>
      </c>
    </row>
    <row r="5202" spans="1:57" ht="20.100000000000001" customHeight="1" x14ac:dyDescent="0.25">
      <c r="A5202" s="247"/>
      <c r="B5202" s="247"/>
      <c r="C5202" s="247"/>
      <c r="D5202" s="247"/>
      <c r="E5202" s="247"/>
      <c r="F5202" s="247"/>
      <c r="G5202" s="247"/>
      <c r="H5202" s="247"/>
      <c r="I5202" s="247"/>
      <c r="J5202" s="247"/>
      <c r="K5202" s="247"/>
      <c r="L5202" s="247"/>
      <c r="M5202" s="247"/>
      <c r="N5202" s="247"/>
      <c r="O5202" s="247"/>
      <c r="P5202" s="247"/>
      <c r="Q5202" s="247"/>
      <c r="R5202" s="247"/>
      <c r="AZ5202" s="259"/>
      <c r="BA5202" s="259">
        <f>BA5201+$BD$753</f>
        <v>28.454399999997911</v>
      </c>
      <c r="BB5202" s="274">
        <f t="shared" si="889"/>
        <v>1.8186576131993932E-4</v>
      </c>
      <c r="BC5202" s="259">
        <f t="shared" si="890"/>
        <v>4.8641309336811466E-7</v>
      </c>
      <c r="BD5202" s="259">
        <f t="shared" si="887"/>
        <v>4.8641309336811466E-7</v>
      </c>
      <c r="BE5202" s="254" t="str">
        <f t="shared" si="888"/>
        <v/>
      </c>
    </row>
    <row r="5203" spans="1:57" ht="20.100000000000001" customHeight="1" x14ac:dyDescent="0.25">
      <c r="A5203" s="247"/>
      <c r="B5203" s="247"/>
      <c r="C5203" s="247"/>
      <c r="D5203" s="247"/>
      <c r="E5203" s="247"/>
      <c r="F5203" s="247"/>
      <c r="G5203" s="247"/>
      <c r="H5203" s="247"/>
      <c r="I5203" s="247"/>
      <c r="J5203" s="247"/>
      <c r="K5203" s="247"/>
      <c r="L5203" s="247"/>
      <c r="M5203" s="247"/>
      <c r="N5203" s="247"/>
      <c r="O5203" s="247"/>
      <c r="P5203" s="247"/>
      <c r="Q5203" s="247"/>
      <c r="R5203" s="247"/>
      <c r="AZ5203" s="259"/>
      <c r="BA5203" s="259">
        <f>BA5202+$BD$753</f>
        <v>28.46079999999791</v>
      </c>
      <c r="BB5203" s="274">
        <f t="shared" si="889"/>
        <v>1.8137934822657121E-4</v>
      </c>
      <c r="BC5203" s="259">
        <f t="shared" si="890"/>
        <v>4.8513171238759854E-7</v>
      </c>
      <c r="BD5203" s="259">
        <f t="shared" si="887"/>
        <v>4.8513171238759854E-7</v>
      </c>
      <c r="BE5203" s="254" t="str">
        <f t="shared" si="888"/>
        <v/>
      </c>
    </row>
    <row r="5204" spans="1:57" ht="20.100000000000001" customHeight="1" x14ac:dyDescent="0.25">
      <c r="A5204" s="247"/>
      <c r="B5204" s="247"/>
      <c r="C5204" s="247"/>
      <c r="D5204" s="247"/>
      <c r="E5204" s="247"/>
      <c r="F5204" s="247"/>
      <c r="G5204" s="247"/>
      <c r="H5204" s="247"/>
      <c r="I5204" s="247"/>
      <c r="J5204" s="247"/>
      <c r="K5204" s="247"/>
      <c r="L5204" s="247"/>
      <c r="M5204" s="247"/>
      <c r="N5204" s="247"/>
      <c r="O5204" s="247"/>
      <c r="P5204" s="247"/>
      <c r="Q5204" s="247"/>
      <c r="R5204" s="247"/>
      <c r="AZ5204" s="259"/>
      <c r="BA5204" s="259">
        <f>BA5203+$BD$753</f>
        <v>28.467199999997909</v>
      </c>
      <c r="BB5204" s="274">
        <f t="shared" si="889"/>
        <v>1.8089421651418361E-4</v>
      </c>
      <c r="BC5204" s="259">
        <f t="shared" si="890"/>
        <v>4.8385364585584126E-7</v>
      </c>
      <c r="BD5204" s="259">
        <f t="shared" si="887"/>
        <v>4.8385364585584126E-7</v>
      </c>
      <c r="BE5204" s="254" t="str">
        <f t="shared" si="888"/>
        <v/>
      </c>
    </row>
    <row r="5205" spans="1:57" ht="20.100000000000001" customHeight="1" x14ac:dyDescent="0.25">
      <c r="A5205" s="247"/>
      <c r="B5205" s="247"/>
      <c r="C5205" s="247"/>
      <c r="D5205" s="247"/>
      <c r="E5205" s="247"/>
      <c r="F5205" s="247"/>
      <c r="G5205" s="247"/>
      <c r="H5205" s="247"/>
      <c r="I5205" s="247"/>
      <c r="J5205" s="247"/>
      <c r="K5205" s="247"/>
      <c r="L5205" s="247"/>
      <c r="M5205" s="247"/>
      <c r="N5205" s="247"/>
      <c r="O5205" s="247"/>
      <c r="P5205" s="247"/>
      <c r="Q5205" s="247"/>
      <c r="R5205" s="247"/>
      <c r="AZ5205" s="259"/>
      <c r="BA5205" s="259">
        <f>BA5204+$BD$753</f>
        <v>28.473599999997909</v>
      </c>
      <c r="BB5205" s="274">
        <f t="shared" si="889"/>
        <v>1.8041036286832777E-4</v>
      </c>
      <c r="BC5205" s="259">
        <f t="shared" si="890"/>
        <v>4.8257888539084874E-7</v>
      </c>
      <c r="BD5205" s="259">
        <f t="shared" si="887"/>
        <v>4.8257888539084874E-7</v>
      </c>
      <c r="BE5205" s="254" t="str">
        <f t="shared" si="888"/>
        <v/>
      </c>
    </row>
    <row r="5206" spans="1:57" ht="20.100000000000001" customHeight="1" x14ac:dyDescent="0.25">
      <c r="A5206" s="247"/>
      <c r="B5206" s="247"/>
      <c r="C5206" s="247"/>
      <c r="D5206" s="247"/>
      <c r="E5206" s="247"/>
      <c r="F5206" s="247"/>
      <c r="G5206" s="247"/>
      <c r="H5206" s="247"/>
      <c r="I5206" s="247"/>
      <c r="J5206" s="247"/>
      <c r="K5206" s="247"/>
      <c r="L5206" s="247"/>
      <c r="M5206" s="247"/>
      <c r="N5206" s="247"/>
      <c r="O5206" s="247"/>
      <c r="P5206" s="247"/>
      <c r="Q5206" s="247"/>
      <c r="R5206" s="247"/>
      <c r="AZ5206" s="259"/>
      <c r="BA5206" s="259">
        <f>BA5205+$BD$753</f>
        <v>28.479999999997908</v>
      </c>
      <c r="BB5206" s="274">
        <f t="shared" si="889"/>
        <v>1.7992778398293692E-4</v>
      </c>
      <c r="BC5206" s="259">
        <f t="shared" si="890"/>
        <v>4.8130742263225671E-7</v>
      </c>
      <c r="BD5206" s="259">
        <f t="shared" si="887"/>
        <v>4.8130742263225671E-7</v>
      </c>
      <c r="BE5206" s="254" t="str">
        <f t="shared" si="888"/>
        <v/>
      </c>
    </row>
    <row r="5207" spans="1:57" ht="20.100000000000001" customHeight="1" x14ac:dyDescent="0.25">
      <c r="A5207" s="247"/>
      <c r="B5207" s="247"/>
      <c r="C5207" s="247"/>
      <c r="D5207" s="247"/>
      <c r="E5207" s="247"/>
      <c r="F5207" s="247"/>
      <c r="G5207" s="247"/>
      <c r="H5207" s="247"/>
      <c r="I5207" s="247"/>
      <c r="J5207" s="247"/>
      <c r="K5207" s="247"/>
      <c r="L5207" s="247"/>
      <c r="M5207" s="247"/>
      <c r="N5207" s="247"/>
      <c r="O5207" s="247"/>
      <c r="P5207" s="247"/>
      <c r="Q5207" s="247"/>
      <c r="R5207" s="247"/>
      <c r="AZ5207" s="259"/>
      <c r="BA5207" s="259">
        <f>BA5206+$BD$753</f>
        <v>28.486399999997907</v>
      </c>
      <c r="BB5207" s="274">
        <f t="shared" si="889"/>
        <v>1.7944647656030466E-4</v>
      </c>
      <c r="BC5207" s="259">
        <f t="shared" si="890"/>
        <v>4.8003924923870154E-7</v>
      </c>
      <c r="BD5207" s="259">
        <f t="shared" si="887"/>
        <v>4.8003924923870154E-7</v>
      </c>
      <c r="BE5207" s="254" t="str">
        <f t="shared" si="888"/>
        <v/>
      </c>
    </row>
    <row r="5208" spans="1:57" ht="20.100000000000001" customHeight="1" x14ac:dyDescent="0.25">
      <c r="A5208" s="247"/>
      <c r="B5208" s="247"/>
      <c r="C5208" s="247"/>
      <c r="D5208" s="247"/>
      <c r="E5208" s="247"/>
      <c r="F5208" s="247"/>
      <c r="G5208" s="247"/>
      <c r="H5208" s="247"/>
      <c r="I5208" s="247"/>
      <c r="J5208" s="247"/>
      <c r="K5208" s="247"/>
      <c r="L5208" s="247"/>
      <c r="M5208" s="247"/>
      <c r="N5208" s="247"/>
      <c r="O5208" s="247"/>
      <c r="P5208" s="247"/>
      <c r="Q5208" s="247"/>
      <c r="R5208" s="247"/>
      <c r="AZ5208" s="259"/>
      <c r="BA5208" s="259">
        <f>BA5207+$BD$753</f>
        <v>28.492799999997906</v>
      </c>
      <c r="BB5208" s="274">
        <f t="shared" si="889"/>
        <v>1.7896643731106596E-4</v>
      </c>
      <c r="BC5208" s="259">
        <f t="shared" si="890"/>
        <v>4.7877435689047654E-7</v>
      </c>
      <c r="BD5208" s="259">
        <f t="shared" si="887"/>
        <v>4.7877435689047654E-7</v>
      </c>
      <c r="BE5208" s="254" t="str">
        <f t="shared" si="888"/>
        <v/>
      </c>
    </row>
    <row r="5209" spans="1:57" ht="20.100000000000001" customHeight="1" x14ac:dyDescent="0.25">
      <c r="A5209" s="247"/>
      <c r="B5209" s="247"/>
      <c r="C5209" s="247"/>
      <c r="D5209" s="247"/>
      <c r="E5209" s="247"/>
      <c r="F5209" s="247"/>
      <c r="G5209" s="247"/>
      <c r="H5209" s="247"/>
      <c r="I5209" s="247"/>
      <c r="J5209" s="247"/>
      <c r="K5209" s="247"/>
      <c r="L5209" s="247"/>
      <c r="M5209" s="247"/>
      <c r="N5209" s="247"/>
      <c r="O5209" s="247"/>
      <c r="P5209" s="247"/>
      <c r="Q5209" s="247"/>
      <c r="R5209" s="247"/>
      <c r="AZ5209" s="259"/>
      <c r="BA5209" s="259">
        <f>BA5208+$BD$753</f>
        <v>28.499199999997906</v>
      </c>
      <c r="BB5209" s="274">
        <f t="shared" si="889"/>
        <v>1.7848766295417548E-4</v>
      </c>
      <c r="BC5209" s="259">
        <f t="shared" si="890"/>
        <v>4.775127372869841E-7</v>
      </c>
      <c r="BD5209" s="259">
        <f t="shared" si="887"/>
        <v>4.775127372869841E-7</v>
      </c>
      <c r="BE5209" s="254" t="str">
        <f t="shared" si="888"/>
        <v/>
      </c>
    </row>
    <row r="5210" spans="1:57" ht="20.100000000000001" customHeight="1" x14ac:dyDescent="0.25">
      <c r="A5210" s="247"/>
      <c r="B5210" s="247"/>
      <c r="C5210" s="247"/>
      <c r="D5210" s="247"/>
      <c r="E5210" s="247"/>
      <c r="F5210" s="247"/>
      <c r="G5210" s="247"/>
      <c r="H5210" s="247"/>
      <c r="I5210" s="247"/>
      <c r="J5210" s="247"/>
      <c r="K5210" s="247"/>
      <c r="L5210" s="247"/>
      <c r="M5210" s="247"/>
      <c r="N5210" s="247"/>
      <c r="O5210" s="247"/>
      <c r="P5210" s="247"/>
      <c r="Q5210" s="247"/>
      <c r="R5210" s="247"/>
      <c r="AZ5210" s="259"/>
      <c r="BA5210" s="259">
        <f>BA5209+$BD$753</f>
        <v>28.505599999997905</v>
      </c>
      <c r="BB5210" s="274">
        <f t="shared" si="889"/>
        <v>1.780101502168885E-4</v>
      </c>
      <c r="BC5210" s="259">
        <f t="shared" si="890"/>
        <v>4.7625438215025931E-7</v>
      </c>
      <c r="BD5210" s="259">
        <f t="shared" si="887"/>
        <v>4.7625438215025931E-7</v>
      </c>
      <c r="BE5210" s="254" t="str">
        <f t="shared" si="888"/>
        <v/>
      </c>
    </row>
    <row r="5211" spans="1:57" ht="20.100000000000001" customHeight="1" x14ac:dyDescent="0.25">
      <c r="A5211" s="247"/>
      <c r="B5211" s="247"/>
      <c r="C5211" s="247"/>
      <c r="D5211" s="247"/>
      <c r="E5211" s="247"/>
      <c r="F5211" s="247"/>
      <c r="G5211" s="247"/>
      <c r="H5211" s="247"/>
      <c r="I5211" s="247"/>
      <c r="J5211" s="247"/>
      <c r="K5211" s="247"/>
      <c r="L5211" s="247"/>
      <c r="M5211" s="247"/>
      <c r="N5211" s="247"/>
      <c r="O5211" s="247"/>
      <c r="P5211" s="247"/>
      <c r="Q5211" s="247"/>
      <c r="R5211" s="247"/>
      <c r="AZ5211" s="259"/>
      <c r="BA5211" s="259">
        <f>BA5210+$BD$753</f>
        <v>28.511999999997904</v>
      </c>
      <c r="BB5211" s="274">
        <f t="shared" si="889"/>
        <v>1.7753389583473824E-4</v>
      </c>
      <c r="BC5211" s="259">
        <f t="shared" si="890"/>
        <v>4.7499928322076871E-7</v>
      </c>
      <c r="BD5211" s="259">
        <f t="shared" si="887"/>
        <v>4.7499928322076871E-7</v>
      </c>
      <c r="BE5211" s="254" t="str">
        <f t="shared" si="888"/>
        <v/>
      </c>
    </row>
    <row r="5212" spans="1:57" ht="20.100000000000001" customHeight="1" x14ac:dyDescent="0.25">
      <c r="A5212" s="247"/>
      <c r="B5212" s="247"/>
      <c r="C5212" s="247"/>
      <c r="D5212" s="247"/>
      <c r="E5212" s="247"/>
      <c r="F5212" s="247"/>
      <c r="G5212" s="247"/>
      <c r="H5212" s="247"/>
      <c r="I5212" s="247"/>
      <c r="J5212" s="247"/>
      <c r="K5212" s="247"/>
      <c r="L5212" s="247"/>
      <c r="M5212" s="247"/>
      <c r="N5212" s="247"/>
      <c r="O5212" s="247"/>
      <c r="P5212" s="247"/>
      <c r="Q5212" s="247"/>
      <c r="R5212" s="247"/>
      <c r="AZ5212" s="259"/>
      <c r="BA5212" s="259">
        <f>BA5211+$BD$753</f>
        <v>28.518399999997904</v>
      </c>
      <c r="BB5212" s="274">
        <f t="shared" si="889"/>
        <v>1.7705889655151747E-4</v>
      </c>
      <c r="BC5212" s="259">
        <f t="shared" si="890"/>
        <v>4.7374743225957867E-7</v>
      </c>
      <c r="BD5212" s="259">
        <f t="shared" si="887"/>
        <v>4.7374743225957867E-7</v>
      </c>
      <c r="BE5212" s="254" t="str">
        <f t="shared" si="888"/>
        <v/>
      </c>
    </row>
    <row r="5213" spans="1:57" ht="20.100000000000001" customHeight="1" x14ac:dyDescent="0.25">
      <c r="A5213" s="247"/>
      <c r="B5213" s="247"/>
      <c r="C5213" s="247"/>
      <c r="D5213" s="247"/>
      <c r="E5213" s="247"/>
      <c r="F5213" s="247"/>
      <c r="G5213" s="247"/>
      <c r="H5213" s="247"/>
      <c r="I5213" s="247"/>
      <c r="J5213" s="247"/>
      <c r="K5213" s="247"/>
      <c r="L5213" s="247"/>
      <c r="M5213" s="247"/>
      <c r="N5213" s="247"/>
      <c r="O5213" s="247"/>
      <c r="P5213" s="247"/>
      <c r="Q5213" s="247"/>
      <c r="R5213" s="247"/>
      <c r="AZ5213" s="259"/>
      <c r="BA5213" s="259">
        <f>BA5212+$BD$753</f>
        <v>28.524799999997903</v>
      </c>
      <c r="BB5213" s="274">
        <f t="shared" si="889"/>
        <v>1.7658514911925789E-4</v>
      </c>
      <c r="BC5213" s="259">
        <f t="shared" si="890"/>
        <v>4.7249882104854514E-7</v>
      </c>
      <c r="BD5213" s="259">
        <f t="shared" si="887"/>
        <v>4.7249882104854514E-7</v>
      </c>
      <c r="BE5213" s="254" t="str">
        <f t="shared" si="888"/>
        <v/>
      </c>
    </row>
    <row r="5214" spans="1:57" ht="20.100000000000001" customHeight="1" x14ac:dyDescent="0.25">
      <c r="A5214" s="247"/>
      <c r="B5214" s="247"/>
      <c r="C5214" s="247"/>
      <c r="D5214" s="247"/>
      <c r="E5214" s="247"/>
      <c r="F5214" s="247"/>
      <c r="G5214" s="247"/>
      <c r="H5214" s="247"/>
      <c r="I5214" s="247"/>
      <c r="J5214" s="247"/>
      <c r="K5214" s="247"/>
      <c r="L5214" s="247"/>
      <c r="M5214" s="247"/>
      <c r="N5214" s="247"/>
      <c r="O5214" s="247"/>
      <c r="P5214" s="247"/>
      <c r="Q5214" s="247"/>
      <c r="R5214" s="247"/>
      <c r="AZ5214" s="259"/>
      <c r="BA5214" s="259">
        <f>BA5213+$BD$753</f>
        <v>28.531199999997902</v>
      </c>
      <c r="BB5214" s="274">
        <f t="shared" si="889"/>
        <v>1.7611265029820935E-4</v>
      </c>
      <c r="BC5214" s="259">
        <f t="shared" si="890"/>
        <v>4.7125344138974445E-7</v>
      </c>
      <c r="BD5214" s="259">
        <f t="shared" si="887"/>
        <v>4.7125344138974445E-7</v>
      </c>
      <c r="BE5214" s="254" t="str">
        <f t="shared" si="888"/>
        <v/>
      </c>
    </row>
    <row r="5215" spans="1:57" ht="20.100000000000001" customHeight="1" x14ac:dyDescent="0.25">
      <c r="A5215" s="247"/>
      <c r="B5215" s="247"/>
      <c r="C5215" s="247"/>
      <c r="D5215" s="247"/>
      <c r="E5215" s="247"/>
      <c r="F5215" s="247"/>
      <c r="G5215" s="247"/>
      <c r="H5215" s="247"/>
      <c r="I5215" s="247"/>
      <c r="J5215" s="247"/>
      <c r="K5215" s="247"/>
      <c r="L5215" s="247"/>
      <c r="M5215" s="247"/>
      <c r="N5215" s="247"/>
      <c r="O5215" s="247"/>
      <c r="P5215" s="247"/>
      <c r="Q5215" s="247"/>
      <c r="R5215" s="247"/>
      <c r="AZ5215" s="259"/>
      <c r="BA5215" s="259">
        <f>BA5214+$BD$753</f>
        <v>28.537599999997902</v>
      </c>
      <c r="BB5215" s="274">
        <f t="shared" si="889"/>
        <v>1.756413968568196E-4</v>
      </c>
      <c r="BC5215" s="259">
        <f t="shared" si="890"/>
        <v>4.700112851055004E-7</v>
      </c>
      <c r="BD5215" s="259">
        <f t="shared" si="887"/>
        <v>4.700112851055004E-7</v>
      </c>
      <c r="BE5215" s="254" t="str">
        <f t="shared" si="888"/>
        <v/>
      </c>
    </row>
    <row r="5216" spans="1:57" ht="20.100000000000001" customHeight="1" x14ac:dyDescent="0.25">
      <c r="A5216" s="247"/>
      <c r="B5216" s="247"/>
      <c r="C5216" s="247"/>
      <c r="D5216" s="247"/>
      <c r="E5216" s="247"/>
      <c r="F5216" s="247"/>
      <c r="G5216" s="247"/>
      <c r="H5216" s="247"/>
      <c r="I5216" s="247"/>
      <c r="J5216" s="247"/>
      <c r="K5216" s="247"/>
      <c r="L5216" s="247"/>
      <c r="M5216" s="247"/>
      <c r="N5216" s="247"/>
      <c r="O5216" s="247"/>
      <c r="P5216" s="247"/>
      <c r="Q5216" s="247"/>
      <c r="R5216" s="247"/>
      <c r="AZ5216" s="259"/>
      <c r="BA5216" s="259">
        <f>BA5215+$BD$753</f>
        <v>28.543999999997901</v>
      </c>
      <c r="BB5216" s="274">
        <f t="shared" si="889"/>
        <v>1.751713855717141E-4</v>
      </c>
      <c r="BC5216" s="259">
        <f t="shared" si="890"/>
        <v>4.6877234403659533E-7</v>
      </c>
      <c r="BD5216" s="259">
        <f t="shared" si="887"/>
        <v>4.6877234403659533E-7</v>
      </c>
      <c r="BE5216" s="254" t="str">
        <f t="shared" si="888"/>
        <v/>
      </c>
    </row>
    <row r="5217" spans="1:57" ht="20.100000000000001" customHeight="1" x14ac:dyDescent="0.25">
      <c r="A5217" s="247"/>
      <c r="B5217" s="247"/>
      <c r="C5217" s="247"/>
      <c r="D5217" s="247"/>
      <c r="E5217" s="247"/>
      <c r="F5217" s="247"/>
      <c r="G5217" s="247"/>
      <c r="H5217" s="247"/>
      <c r="I5217" s="247"/>
      <c r="J5217" s="247"/>
      <c r="K5217" s="247"/>
      <c r="L5217" s="247"/>
      <c r="M5217" s="247"/>
      <c r="N5217" s="247"/>
      <c r="O5217" s="247"/>
      <c r="P5217" s="247"/>
      <c r="Q5217" s="247"/>
      <c r="R5217" s="247"/>
      <c r="AZ5217" s="259"/>
      <c r="BA5217" s="259">
        <f>BA5216+$BD$753</f>
        <v>28.5503999999979</v>
      </c>
      <c r="BB5217" s="274">
        <f t="shared" si="889"/>
        <v>1.7470261322767751E-4</v>
      </c>
      <c r="BC5217" s="259">
        <f t="shared" si="890"/>
        <v>4.6753661004657983E-7</v>
      </c>
      <c r="BD5217" s="259">
        <f t="shared" si="887"/>
        <v>4.6753661004657983E-7</v>
      </c>
      <c r="BE5217" s="254" t="str">
        <f t="shared" si="888"/>
        <v/>
      </c>
    </row>
    <row r="5218" spans="1:57" ht="20.100000000000001" customHeight="1" x14ac:dyDescent="0.25">
      <c r="A5218" s="247"/>
      <c r="B5218" s="247"/>
      <c r="C5218" s="247"/>
      <c r="D5218" s="247"/>
      <c r="E5218" s="247"/>
      <c r="F5218" s="247"/>
      <c r="G5218" s="247"/>
      <c r="H5218" s="247"/>
      <c r="I5218" s="247"/>
      <c r="J5218" s="247"/>
      <c r="K5218" s="247"/>
      <c r="L5218" s="247"/>
      <c r="M5218" s="247"/>
      <c r="N5218" s="247"/>
      <c r="O5218" s="247"/>
      <c r="P5218" s="247"/>
      <c r="Q5218" s="247"/>
      <c r="R5218" s="247"/>
      <c r="AZ5218" s="259"/>
      <c r="BA5218" s="259">
        <f>BA5217+$BD$753</f>
        <v>28.556799999997899</v>
      </c>
      <c r="BB5218" s="274">
        <f t="shared" si="889"/>
        <v>1.7423507661763093E-4</v>
      </c>
      <c r="BC5218" s="259">
        <f t="shared" si="890"/>
        <v>4.6630407501711065E-7</v>
      </c>
      <c r="BD5218" s="259">
        <f t="shared" si="887"/>
        <v>4.6630407501711065E-7</v>
      </c>
      <c r="BE5218" s="254" t="str">
        <f t="shared" si="888"/>
        <v/>
      </c>
    </row>
    <row r="5219" spans="1:57" ht="20.100000000000001" customHeight="1" x14ac:dyDescent="0.25">
      <c r="A5219" s="247"/>
      <c r="B5219" s="247"/>
      <c r="C5219" s="247"/>
      <c r="D5219" s="247"/>
      <c r="E5219" s="247"/>
      <c r="F5219" s="247"/>
      <c r="G5219" s="247"/>
      <c r="H5219" s="247"/>
      <c r="I5219" s="247"/>
      <c r="J5219" s="247"/>
      <c r="K5219" s="247"/>
      <c r="L5219" s="247"/>
      <c r="M5219" s="247"/>
      <c r="N5219" s="247"/>
      <c r="O5219" s="247"/>
      <c r="P5219" s="247"/>
      <c r="Q5219" s="247"/>
      <c r="R5219" s="247"/>
      <c r="AZ5219" s="259"/>
      <c r="BA5219" s="259">
        <f>BA5218+$BD$753</f>
        <v>28.563199999997899</v>
      </c>
      <c r="BB5219" s="274">
        <f t="shared" si="889"/>
        <v>1.7376877254261382E-4</v>
      </c>
      <c r="BC5219" s="259">
        <f t="shared" si="890"/>
        <v>4.6507473085041729E-7</v>
      </c>
      <c r="BD5219" s="259">
        <f t="shared" si="887"/>
        <v>4.6507473085041729E-7</v>
      </c>
      <c r="BE5219" s="254" t="str">
        <f t="shared" si="888"/>
        <v/>
      </c>
    </row>
    <row r="5220" spans="1:57" ht="20.100000000000001" customHeight="1" x14ac:dyDescent="0.25">
      <c r="A5220" s="247"/>
      <c r="B5220" s="247"/>
      <c r="C5220" s="247"/>
      <c r="D5220" s="247"/>
      <c r="E5220" s="247"/>
      <c r="F5220" s="247"/>
      <c r="G5220" s="247"/>
      <c r="H5220" s="247"/>
      <c r="I5220" s="247"/>
      <c r="J5220" s="247"/>
      <c r="K5220" s="247"/>
      <c r="L5220" s="247"/>
      <c r="M5220" s="247"/>
      <c r="N5220" s="247"/>
      <c r="O5220" s="247"/>
      <c r="P5220" s="247"/>
      <c r="Q5220" s="247"/>
      <c r="R5220" s="247"/>
      <c r="AZ5220" s="259"/>
      <c r="BA5220" s="259">
        <f>BA5219+$BD$753</f>
        <v>28.569599999997898</v>
      </c>
      <c r="BB5220" s="274">
        <f t="shared" si="889"/>
        <v>1.733036978117634E-4</v>
      </c>
      <c r="BC5220" s="259">
        <f t="shared" si="890"/>
        <v>4.638485694687599E-7</v>
      </c>
      <c r="BD5220" s="259">
        <f t="shared" si="887"/>
        <v>4.638485694687599E-7</v>
      </c>
      <c r="BE5220" s="254" t="str">
        <f t="shared" si="888"/>
        <v/>
      </c>
    </row>
    <row r="5221" spans="1:57" ht="20.100000000000001" customHeight="1" x14ac:dyDescent="0.25">
      <c r="A5221" s="247"/>
      <c r="B5221" s="247"/>
      <c r="C5221" s="247"/>
      <c r="D5221" s="247"/>
      <c r="E5221" s="247"/>
      <c r="F5221" s="247"/>
      <c r="G5221" s="247"/>
      <c r="H5221" s="247"/>
      <c r="I5221" s="247"/>
      <c r="J5221" s="247"/>
      <c r="K5221" s="247"/>
      <c r="L5221" s="247"/>
      <c r="M5221" s="247"/>
      <c r="N5221" s="247"/>
      <c r="O5221" s="247"/>
      <c r="P5221" s="247"/>
      <c r="Q5221" s="247"/>
      <c r="R5221" s="247"/>
      <c r="AZ5221" s="259"/>
      <c r="BA5221" s="259">
        <f>BA5220+$BD$753</f>
        <v>28.575999999997897</v>
      </c>
      <c r="BB5221" s="274">
        <f t="shared" si="889"/>
        <v>1.7283984924229464E-4</v>
      </c>
      <c r="BC5221" s="259">
        <f t="shared" si="890"/>
        <v>4.626255828131282E-7</v>
      </c>
      <c r="BD5221" s="259">
        <f t="shared" si="887"/>
        <v>4.626255828131282E-7</v>
      </c>
      <c r="BE5221" s="254" t="str">
        <f t="shared" si="888"/>
        <v/>
      </c>
    </row>
    <row r="5222" spans="1:57" ht="20.100000000000001" customHeight="1" x14ac:dyDescent="0.25">
      <c r="A5222" s="247"/>
      <c r="B5222" s="247"/>
      <c r="C5222" s="247"/>
      <c r="D5222" s="247"/>
      <c r="E5222" s="247"/>
      <c r="F5222" s="247"/>
      <c r="G5222" s="247"/>
      <c r="H5222" s="247"/>
      <c r="I5222" s="247"/>
      <c r="J5222" s="247"/>
      <c r="K5222" s="247"/>
      <c r="L5222" s="247"/>
      <c r="M5222" s="247"/>
      <c r="N5222" s="247"/>
      <c r="O5222" s="247"/>
      <c r="P5222" s="247"/>
      <c r="Q5222" s="247"/>
      <c r="R5222" s="247"/>
      <c r="AZ5222" s="259"/>
      <c r="BA5222" s="259">
        <f>BA5221+$BD$753</f>
        <v>28.582399999997897</v>
      </c>
      <c r="BB5222" s="274">
        <f t="shared" si="889"/>
        <v>1.7237722365948151E-4</v>
      </c>
      <c r="BC5222" s="259">
        <f t="shared" si="890"/>
        <v>4.6140576284671095E-7</v>
      </c>
      <c r="BD5222" s="259">
        <f t="shared" si="887"/>
        <v>4.6140576284671095E-7</v>
      </c>
      <c r="BE5222" s="254" t="str">
        <f t="shared" si="888"/>
        <v/>
      </c>
    </row>
    <row r="5223" spans="1:57" ht="20.100000000000001" customHeight="1" x14ac:dyDescent="0.25">
      <c r="A5223" s="247"/>
      <c r="B5223" s="247"/>
      <c r="C5223" s="247"/>
      <c r="D5223" s="247"/>
      <c r="E5223" s="247"/>
      <c r="F5223" s="247"/>
      <c r="G5223" s="247"/>
      <c r="H5223" s="247"/>
      <c r="I5223" s="247"/>
      <c r="J5223" s="247"/>
      <c r="K5223" s="247"/>
      <c r="L5223" s="247"/>
      <c r="M5223" s="247"/>
      <c r="N5223" s="247"/>
      <c r="O5223" s="247"/>
      <c r="P5223" s="247"/>
      <c r="Q5223" s="247"/>
      <c r="R5223" s="247"/>
      <c r="AZ5223" s="259"/>
      <c r="BA5223" s="259">
        <f>BA5222+$BD$753</f>
        <v>28.588799999997896</v>
      </c>
      <c r="BB5223" s="274">
        <f t="shared" si="889"/>
        <v>1.719158178966348E-4</v>
      </c>
      <c r="BC5223" s="259">
        <f t="shared" si="890"/>
        <v>4.6018910155061336E-7</v>
      </c>
      <c r="BD5223" s="259">
        <f t="shared" si="887"/>
        <v>4.6018910155061336E-7</v>
      </c>
      <c r="BE5223" s="254" t="str">
        <f t="shared" si="888"/>
        <v/>
      </c>
    </row>
    <row r="5224" spans="1:57" ht="20.100000000000001" customHeight="1" x14ac:dyDescent="0.25">
      <c r="A5224" s="247"/>
      <c r="B5224" s="247"/>
      <c r="C5224" s="247"/>
      <c r="D5224" s="247"/>
      <c r="E5224" s="247"/>
      <c r="F5224" s="247"/>
      <c r="G5224" s="247"/>
      <c r="H5224" s="247"/>
      <c r="I5224" s="247"/>
      <c r="J5224" s="247"/>
      <c r="K5224" s="247"/>
      <c r="L5224" s="247"/>
      <c r="M5224" s="247"/>
      <c r="N5224" s="247"/>
      <c r="O5224" s="247"/>
      <c r="P5224" s="247"/>
      <c r="Q5224" s="247"/>
      <c r="R5224" s="247"/>
      <c r="AZ5224" s="259"/>
      <c r="BA5224" s="259">
        <f>BA5223+$BD$753</f>
        <v>28.595199999997895</v>
      </c>
      <c r="BB5224" s="274">
        <f t="shared" si="889"/>
        <v>1.7145562879508419E-4</v>
      </c>
      <c r="BC5224" s="259">
        <f t="shared" si="890"/>
        <v>4.5897559092578154E-7</v>
      </c>
      <c r="BD5224" s="259">
        <f t="shared" si="887"/>
        <v>4.5897559092578154E-7</v>
      </c>
      <c r="BE5224" s="254" t="str">
        <f t="shared" si="888"/>
        <v/>
      </c>
    </row>
    <row r="5225" spans="1:57" ht="20.100000000000001" customHeight="1" x14ac:dyDescent="0.25">
      <c r="A5225" s="247"/>
      <c r="B5225" s="247"/>
      <c r="C5225" s="247"/>
      <c r="D5225" s="247"/>
      <c r="E5225" s="247"/>
      <c r="F5225" s="247"/>
      <c r="G5225" s="247"/>
      <c r="H5225" s="247"/>
      <c r="I5225" s="247"/>
      <c r="J5225" s="247"/>
      <c r="K5225" s="247"/>
      <c r="L5225" s="247"/>
      <c r="M5225" s="247"/>
      <c r="N5225" s="247"/>
      <c r="O5225" s="247"/>
      <c r="P5225" s="247"/>
      <c r="Q5225" s="247"/>
      <c r="R5225" s="247"/>
      <c r="AZ5225" s="259"/>
      <c r="BA5225" s="259">
        <f>BA5224+$BD$753</f>
        <v>28.601599999997894</v>
      </c>
      <c r="BB5225" s="274">
        <f t="shared" si="889"/>
        <v>1.7099665320415841E-4</v>
      </c>
      <c r="BC5225" s="259">
        <f t="shared" si="890"/>
        <v>4.5776522299340906E-7</v>
      </c>
      <c r="BD5225" s="259">
        <f t="shared" si="887"/>
        <v>4.5776522299340906E-7</v>
      </c>
      <c r="BE5225" s="254" t="str">
        <f t="shared" si="888"/>
        <v/>
      </c>
    </row>
    <row r="5226" spans="1:57" ht="20.100000000000001" customHeight="1" x14ac:dyDescent="0.25">
      <c r="A5226" s="247"/>
      <c r="B5226" s="247"/>
      <c r="C5226" s="247"/>
      <c r="D5226" s="247"/>
      <c r="E5226" s="247"/>
      <c r="F5226" s="247"/>
      <c r="G5226" s="247"/>
      <c r="H5226" s="247"/>
      <c r="I5226" s="247"/>
      <c r="J5226" s="247"/>
      <c r="K5226" s="247"/>
      <c r="L5226" s="247"/>
      <c r="M5226" s="247"/>
      <c r="N5226" s="247"/>
      <c r="O5226" s="247"/>
      <c r="P5226" s="247"/>
      <c r="Q5226" s="247"/>
      <c r="R5226" s="247"/>
      <c r="AZ5226" s="259"/>
      <c r="BA5226" s="259">
        <f>BA5225+$BD$753</f>
        <v>28.607999999997894</v>
      </c>
      <c r="BB5226" s="274">
        <f t="shared" si="889"/>
        <v>1.70538887981165E-4</v>
      </c>
      <c r="BC5226" s="259">
        <f t="shared" si="890"/>
        <v>4.5655798979428648E-7</v>
      </c>
      <c r="BD5226" s="259">
        <f t="shared" si="887"/>
        <v>4.5655798979428648E-7</v>
      </c>
      <c r="BE5226" s="254" t="str">
        <f t="shared" si="888"/>
        <v/>
      </c>
    </row>
    <row r="5227" spans="1:57" ht="20.100000000000001" customHeight="1" x14ac:dyDescent="0.25">
      <c r="A5227" s="247"/>
      <c r="B5227" s="247"/>
      <c r="C5227" s="247"/>
      <c r="D5227" s="247"/>
      <c r="E5227" s="247"/>
      <c r="F5227" s="247"/>
      <c r="G5227" s="247"/>
      <c r="H5227" s="247"/>
      <c r="I5227" s="247"/>
      <c r="J5227" s="247"/>
      <c r="K5227" s="247"/>
      <c r="L5227" s="247"/>
      <c r="M5227" s="247"/>
      <c r="N5227" s="247"/>
      <c r="O5227" s="247"/>
      <c r="P5227" s="247"/>
      <c r="Q5227" s="247"/>
      <c r="R5227" s="247"/>
      <c r="AZ5227" s="259"/>
      <c r="BA5227" s="259">
        <f>BA5226+$BD$753</f>
        <v>28.614399999997893</v>
      </c>
      <c r="BB5227" s="274">
        <f t="shared" si="889"/>
        <v>1.7008232999137071E-4</v>
      </c>
      <c r="BC5227" s="259">
        <f t="shared" si="890"/>
        <v>4.5535388338877416E-7</v>
      </c>
      <c r="BD5227" s="259">
        <f t="shared" si="887"/>
        <v>4.5535388338877416E-7</v>
      </c>
      <c r="BE5227" s="254" t="str">
        <f t="shared" si="888"/>
        <v/>
      </c>
    </row>
    <row r="5228" spans="1:57" ht="20.100000000000001" customHeight="1" x14ac:dyDescent="0.25">
      <c r="A5228" s="247"/>
      <c r="B5228" s="247"/>
      <c r="C5228" s="247"/>
      <c r="D5228" s="247"/>
      <c r="E5228" s="247"/>
      <c r="F5228" s="247"/>
      <c r="G5228" s="247"/>
      <c r="H5228" s="247"/>
      <c r="I5228" s="247"/>
      <c r="J5228" s="247"/>
      <c r="K5228" s="247"/>
      <c r="L5228" s="247"/>
      <c r="M5228" s="247"/>
      <c r="N5228" s="247"/>
      <c r="O5228" s="247"/>
      <c r="P5228" s="247"/>
      <c r="Q5228" s="247"/>
      <c r="R5228" s="247"/>
      <c r="AZ5228" s="259"/>
      <c r="BA5228" s="259">
        <f>BA5227+$BD$753</f>
        <v>28.620799999997892</v>
      </c>
      <c r="BB5228" s="274">
        <f t="shared" si="889"/>
        <v>1.6962697610798194E-4</v>
      </c>
      <c r="BC5228" s="259">
        <f t="shared" si="890"/>
        <v>4.5415289585585368E-7</v>
      </c>
      <c r="BD5228" s="259">
        <f t="shared" si="887"/>
        <v>4.5415289585585368E-7</v>
      </c>
      <c r="BE5228" s="254" t="str">
        <f t="shared" si="888"/>
        <v/>
      </c>
    </row>
    <row r="5229" spans="1:57" ht="20.100000000000001" customHeight="1" x14ac:dyDescent="0.25">
      <c r="A5229" s="247"/>
      <c r="B5229" s="247"/>
      <c r="C5229" s="247"/>
      <c r="D5229" s="247"/>
      <c r="E5229" s="247"/>
      <c r="F5229" s="247"/>
      <c r="G5229" s="247"/>
      <c r="H5229" s="247"/>
      <c r="I5229" s="247"/>
      <c r="J5229" s="247"/>
      <c r="K5229" s="247"/>
      <c r="L5229" s="247"/>
      <c r="M5229" s="247"/>
      <c r="N5229" s="247"/>
      <c r="O5229" s="247"/>
      <c r="P5229" s="247"/>
      <c r="Q5229" s="247"/>
      <c r="R5229" s="247"/>
      <c r="AZ5229" s="259"/>
      <c r="BA5229" s="259">
        <f>BA5228+$BD$753</f>
        <v>28.627199999997892</v>
      </c>
      <c r="BB5229" s="274">
        <f t="shared" si="889"/>
        <v>1.6917282321212608E-4</v>
      </c>
      <c r="BC5229" s="259">
        <f t="shared" si="890"/>
        <v>4.5295501929586536E-7</v>
      </c>
      <c r="BD5229" s="259">
        <f t="shared" si="887"/>
        <v>4.5295501929586536E-7</v>
      </c>
      <c r="BE5229" s="254" t="str">
        <f t="shared" si="888"/>
        <v/>
      </c>
    </row>
    <row r="5230" spans="1:57" ht="20.100000000000001" customHeight="1" x14ac:dyDescent="0.25">
      <c r="A5230" s="247"/>
      <c r="B5230" s="247"/>
      <c r="C5230" s="247"/>
      <c r="D5230" s="247"/>
      <c r="E5230" s="247"/>
      <c r="F5230" s="247"/>
      <c r="G5230" s="247"/>
      <c r="H5230" s="247"/>
      <c r="I5230" s="247"/>
      <c r="J5230" s="247"/>
      <c r="K5230" s="247"/>
      <c r="L5230" s="247"/>
      <c r="M5230" s="247"/>
      <c r="N5230" s="247"/>
      <c r="O5230" s="247"/>
      <c r="P5230" s="247"/>
      <c r="Q5230" s="247"/>
      <c r="R5230" s="247"/>
      <c r="AZ5230" s="259"/>
      <c r="BA5230" s="259">
        <f>BA5229+$BD$753</f>
        <v>28.633599999997891</v>
      </c>
      <c r="BB5230" s="274">
        <f t="shared" si="889"/>
        <v>1.6871986819283022E-4</v>
      </c>
      <c r="BC5230" s="259">
        <f t="shared" si="890"/>
        <v>4.5176024582682206E-7</v>
      </c>
      <c r="BD5230" s="259">
        <f t="shared" si="887"/>
        <v>4.5176024582682206E-7</v>
      </c>
      <c r="BE5230" s="254" t="str">
        <f t="shared" si="888"/>
        <v/>
      </c>
    </row>
    <row r="5231" spans="1:57" ht="20.100000000000001" customHeight="1" x14ac:dyDescent="0.25">
      <c r="A5231" s="247"/>
      <c r="B5231" s="247"/>
      <c r="C5231" s="247"/>
      <c r="D5231" s="247"/>
      <c r="E5231" s="247"/>
      <c r="F5231" s="247"/>
      <c r="G5231" s="247"/>
      <c r="H5231" s="247"/>
      <c r="I5231" s="247"/>
      <c r="J5231" s="247"/>
      <c r="K5231" s="247"/>
      <c r="L5231" s="247"/>
      <c r="M5231" s="247"/>
      <c r="N5231" s="247"/>
      <c r="O5231" s="247"/>
      <c r="P5231" s="247"/>
      <c r="Q5231" s="247"/>
      <c r="R5231" s="247"/>
      <c r="AZ5231" s="259"/>
      <c r="BA5231" s="259">
        <f>BA5230+$BD$753</f>
        <v>28.63999999999789</v>
      </c>
      <c r="BB5231" s="274">
        <f t="shared" si="889"/>
        <v>1.682681079470034E-4</v>
      </c>
      <c r="BC5231" s="259">
        <f t="shared" si="890"/>
        <v>4.5056856758752617E-7</v>
      </c>
      <c r="BD5231" s="259">
        <f t="shared" si="887"/>
        <v>4.5056856758752617E-7</v>
      </c>
      <c r="BE5231" s="254" t="str">
        <f t="shared" si="888"/>
        <v/>
      </c>
    </row>
    <row r="5232" spans="1:57" ht="20.100000000000001" customHeight="1" x14ac:dyDescent="0.25">
      <c r="A5232" s="247"/>
      <c r="B5232" s="247"/>
      <c r="C5232" s="247"/>
      <c r="D5232" s="247"/>
      <c r="E5232" s="247"/>
      <c r="F5232" s="247"/>
      <c r="G5232" s="247"/>
      <c r="H5232" s="247"/>
      <c r="I5232" s="247"/>
      <c r="J5232" s="247"/>
      <c r="K5232" s="247"/>
      <c r="L5232" s="247"/>
      <c r="M5232" s="247"/>
      <c r="N5232" s="247"/>
      <c r="O5232" s="247"/>
      <c r="P5232" s="247"/>
      <c r="Q5232" s="247"/>
      <c r="R5232" s="247"/>
      <c r="AZ5232" s="259"/>
      <c r="BA5232" s="259">
        <f>BA5231+$BD$753</f>
        <v>28.64639999999789</v>
      </c>
      <c r="BB5232" s="274">
        <f t="shared" si="889"/>
        <v>1.6781753937941587E-4</v>
      </c>
      <c r="BC5232" s="259">
        <f t="shared" si="890"/>
        <v>4.4937997673445262E-7</v>
      </c>
      <c r="BD5232" s="259">
        <f t="shared" si="887"/>
        <v>4.4937997673445262E-7</v>
      </c>
      <c r="BE5232" s="254" t="str">
        <f t="shared" si="888"/>
        <v/>
      </c>
    </row>
    <row r="5233" spans="1:57" ht="20.100000000000001" customHeight="1" x14ac:dyDescent="0.25">
      <c r="A5233" s="247"/>
      <c r="B5233" s="247"/>
      <c r="C5233" s="247"/>
      <c r="D5233" s="247"/>
      <c r="E5233" s="247"/>
      <c r="F5233" s="247"/>
      <c r="G5233" s="247"/>
      <c r="H5233" s="247"/>
      <c r="I5233" s="247"/>
      <c r="J5233" s="247"/>
      <c r="K5233" s="247"/>
      <c r="L5233" s="247"/>
      <c r="M5233" s="247"/>
      <c r="N5233" s="247"/>
      <c r="O5233" s="247"/>
      <c r="P5233" s="247"/>
      <c r="Q5233" s="247"/>
      <c r="R5233" s="247"/>
      <c r="AZ5233" s="259"/>
      <c r="BA5233" s="259">
        <f>BA5232+$BD$753</f>
        <v>28.652799999997889</v>
      </c>
      <c r="BB5233" s="274">
        <f t="shared" si="889"/>
        <v>1.6736815940268142E-4</v>
      </c>
      <c r="BC5233" s="259">
        <f t="shared" si="890"/>
        <v>4.4819446544576034E-7</v>
      </c>
      <c r="BD5233" s="259">
        <f t="shared" si="887"/>
        <v>4.4819446544576034E-7</v>
      </c>
      <c r="BE5233" s="254" t="str">
        <f t="shared" si="888"/>
        <v/>
      </c>
    </row>
    <row r="5234" spans="1:57" ht="20.100000000000001" customHeight="1" x14ac:dyDescent="0.25">
      <c r="A5234" s="247"/>
      <c r="B5234" s="247"/>
      <c r="C5234" s="247"/>
      <c r="D5234" s="247"/>
      <c r="E5234" s="247"/>
      <c r="F5234" s="247"/>
      <c r="G5234" s="247"/>
      <c r="H5234" s="247"/>
      <c r="I5234" s="247"/>
      <c r="J5234" s="247"/>
      <c r="K5234" s="247"/>
      <c r="L5234" s="247"/>
      <c r="M5234" s="247"/>
      <c r="N5234" s="247"/>
      <c r="O5234" s="247"/>
      <c r="P5234" s="247"/>
      <c r="Q5234" s="247"/>
      <c r="R5234" s="247"/>
      <c r="AZ5234" s="259"/>
      <c r="BA5234" s="259">
        <f>BA5233+$BD$753</f>
        <v>28.659199999997888</v>
      </c>
      <c r="BB5234" s="274">
        <f t="shared" si="889"/>
        <v>1.6691996493723566E-4</v>
      </c>
      <c r="BC5234" s="259">
        <f t="shared" si="890"/>
        <v>4.470120259167658E-7</v>
      </c>
      <c r="BD5234" s="259">
        <f t="shared" si="887"/>
        <v>4.470120259167658E-7</v>
      </c>
      <c r="BE5234" s="254" t="str">
        <f t="shared" si="888"/>
        <v/>
      </c>
    </row>
    <row r="5235" spans="1:57" ht="20.100000000000001" customHeight="1" x14ac:dyDescent="0.25">
      <c r="A5235" s="247"/>
      <c r="B5235" s="247"/>
      <c r="C5235" s="247"/>
      <c r="D5235" s="247"/>
      <c r="E5235" s="247"/>
      <c r="F5235" s="247"/>
      <c r="G5235" s="247"/>
      <c r="H5235" s="247"/>
      <c r="I5235" s="247"/>
      <c r="J5235" s="247"/>
      <c r="K5235" s="247"/>
      <c r="L5235" s="247"/>
      <c r="M5235" s="247"/>
      <c r="N5235" s="247"/>
      <c r="O5235" s="247"/>
      <c r="P5235" s="247"/>
      <c r="Q5235" s="247"/>
      <c r="R5235" s="247"/>
      <c r="AZ5235" s="259"/>
      <c r="BA5235" s="259">
        <f>BA5234+$BD$753</f>
        <v>28.665599999997887</v>
      </c>
      <c r="BB5235" s="274">
        <f t="shared" si="889"/>
        <v>1.6647295291131889E-4</v>
      </c>
      <c r="BC5235" s="259">
        <f t="shared" si="890"/>
        <v>4.4583265036262634E-7</v>
      </c>
      <c r="BD5235" s="259">
        <f t="shared" si="887"/>
        <v>4.4583265036262634E-7</v>
      </c>
      <c r="BE5235" s="254" t="str">
        <f t="shared" si="888"/>
        <v/>
      </c>
    </row>
    <row r="5236" spans="1:57" ht="20.100000000000001" customHeight="1" x14ac:dyDescent="0.25">
      <c r="A5236" s="247"/>
      <c r="B5236" s="247"/>
      <c r="C5236" s="247"/>
      <c r="D5236" s="247"/>
      <c r="E5236" s="247"/>
      <c r="F5236" s="247"/>
      <c r="G5236" s="247"/>
      <c r="H5236" s="247"/>
      <c r="I5236" s="247"/>
      <c r="J5236" s="247"/>
      <c r="K5236" s="247"/>
      <c r="L5236" s="247"/>
      <c r="M5236" s="247"/>
      <c r="N5236" s="247"/>
      <c r="O5236" s="247"/>
      <c r="P5236" s="247"/>
      <c r="Q5236" s="247"/>
      <c r="R5236" s="247"/>
      <c r="AZ5236" s="259"/>
      <c r="BA5236" s="259">
        <f>BA5235+$BD$753</f>
        <v>28.671999999997887</v>
      </c>
      <c r="BB5236" s="274">
        <f t="shared" si="889"/>
        <v>1.6602712026095626E-4</v>
      </c>
      <c r="BC5236" s="259">
        <f t="shared" si="890"/>
        <v>4.4465633101834021E-7</v>
      </c>
      <c r="BD5236" s="259">
        <f t="shared" ref="BD5236:BD5299" si="891">IF(BB5236&lt;(1-$AZ$760),BC5236,"")</f>
        <v>4.4465633101834021E-7</v>
      </c>
      <c r="BE5236" s="254" t="str">
        <f t="shared" ref="BE5236:BE5299" si="892">IF(BB5236&lt;(1-$AZ$766),BC5236,"")</f>
        <v/>
      </c>
    </row>
    <row r="5237" spans="1:57" ht="20.100000000000001" customHeight="1" x14ac:dyDescent="0.25">
      <c r="A5237" s="247"/>
      <c r="B5237" s="247"/>
      <c r="C5237" s="247"/>
      <c r="D5237" s="247"/>
      <c r="E5237" s="247"/>
      <c r="F5237" s="247"/>
      <c r="G5237" s="247"/>
      <c r="H5237" s="247"/>
      <c r="I5237" s="247"/>
      <c r="J5237" s="247"/>
      <c r="K5237" s="247"/>
      <c r="L5237" s="247"/>
      <c r="M5237" s="247"/>
      <c r="N5237" s="247"/>
      <c r="O5237" s="247"/>
      <c r="P5237" s="247"/>
      <c r="Q5237" s="247"/>
      <c r="R5237" s="247"/>
      <c r="AZ5237" s="259"/>
      <c r="BA5237" s="259">
        <f>BA5236+$BD$753</f>
        <v>28.678399999997886</v>
      </c>
      <c r="BB5237" s="274">
        <f t="shared" ref="BB5237:BB5300" si="893">_xlfn.CHISQ.DIST.RT(BA5237,7)</f>
        <v>1.6558246392993792E-4</v>
      </c>
      <c r="BC5237" s="259">
        <f t="shared" ref="BC5237:BC5300" si="894">BB5237-BB5238</f>
        <v>4.4348306013725579E-7</v>
      </c>
      <c r="BD5237" s="259">
        <f t="shared" si="891"/>
        <v>4.4348306013725579E-7</v>
      </c>
      <c r="BE5237" s="254" t="str">
        <f t="shared" si="892"/>
        <v/>
      </c>
    </row>
    <row r="5238" spans="1:57" ht="20.100000000000001" customHeight="1" x14ac:dyDescent="0.25">
      <c r="A5238" s="247"/>
      <c r="B5238" s="247"/>
      <c r="C5238" s="247"/>
      <c r="D5238" s="247"/>
      <c r="E5238" s="247"/>
      <c r="F5238" s="247"/>
      <c r="G5238" s="247"/>
      <c r="H5238" s="247"/>
      <c r="I5238" s="247"/>
      <c r="J5238" s="247"/>
      <c r="K5238" s="247"/>
      <c r="L5238" s="247"/>
      <c r="M5238" s="247"/>
      <c r="N5238" s="247"/>
      <c r="O5238" s="247"/>
      <c r="P5238" s="247"/>
      <c r="Q5238" s="247"/>
      <c r="R5238" s="247"/>
      <c r="AZ5238" s="259"/>
      <c r="BA5238" s="259">
        <f>BA5237+$BD$753</f>
        <v>28.684799999997885</v>
      </c>
      <c r="BB5238" s="274">
        <f t="shared" si="893"/>
        <v>1.6513898086980067E-4</v>
      </c>
      <c r="BC5238" s="259">
        <f t="shared" si="894"/>
        <v>4.4231282999231841E-7</v>
      </c>
      <c r="BD5238" s="259">
        <f t="shared" si="891"/>
        <v>4.4231282999231841E-7</v>
      </c>
      <c r="BE5238" s="254" t="str">
        <f t="shared" si="892"/>
        <v/>
      </c>
    </row>
    <row r="5239" spans="1:57" ht="20.100000000000001" customHeight="1" x14ac:dyDescent="0.25">
      <c r="A5239" s="247"/>
      <c r="B5239" s="247"/>
      <c r="C5239" s="247"/>
      <c r="D5239" s="247"/>
      <c r="E5239" s="247"/>
      <c r="F5239" s="247"/>
      <c r="G5239" s="247"/>
      <c r="H5239" s="247"/>
      <c r="I5239" s="247"/>
      <c r="J5239" s="247"/>
      <c r="K5239" s="247"/>
      <c r="L5239" s="247"/>
      <c r="M5239" s="247"/>
      <c r="N5239" s="247"/>
      <c r="O5239" s="247"/>
      <c r="P5239" s="247"/>
      <c r="Q5239" s="247"/>
      <c r="R5239" s="247"/>
      <c r="AZ5239" s="259"/>
      <c r="BA5239" s="259">
        <f>BA5238+$BD$753</f>
        <v>28.691199999997885</v>
      </c>
      <c r="BB5239" s="274">
        <f t="shared" si="893"/>
        <v>1.6469666803980835E-4</v>
      </c>
      <c r="BC5239" s="259">
        <f t="shared" si="894"/>
        <v>4.4114563287504034E-7</v>
      </c>
      <c r="BD5239" s="259">
        <f t="shared" si="891"/>
        <v>4.4114563287504034E-7</v>
      </c>
      <c r="BE5239" s="254" t="str">
        <f t="shared" si="892"/>
        <v/>
      </c>
    </row>
    <row r="5240" spans="1:57" ht="20.100000000000001" customHeight="1" x14ac:dyDescent="0.25">
      <c r="A5240" s="247"/>
      <c r="B5240" s="247"/>
      <c r="C5240" s="247"/>
      <c r="D5240" s="247"/>
      <c r="E5240" s="247"/>
      <c r="F5240" s="247"/>
      <c r="G5240" s="247"/>
      <c r="H5240" s="247"/>
      <c r="I5240" s="247"/>
      <c r="J5240" s="247"/>
      <c r="K5240" s="247"/>
      <c r="L5240" s="247"/>
      <c r="M5240" s="247"/>
      <c r="N5240" s="247"/>
      <c r="O5240" s="247"/>
      <c r="P5240" s="247"/>
      <c r="Q5240" s="247"/>
      <c r="R5240" s="247"/>
      <c r="AZ5240" s="259"/>
      <c r="BA5240" s="259">
        <f>BA5239+$BD$753</f>
        <v>28.697599999997884</v>
      </c>
      <c r="BB5240" s="274">
        <f t="shared" si="893"/>
        <v>1.6425552240693331E-4</v>
      </c>
      <c r="BC5240" s="259">
        <f t="shared" si="894"/>
        <v>4.3998146109696453E-7</v>
      </c>
      <c r="BD5240" s="259">
        <f t="shared" si="891"/>
        <v>4.3998146109696453E-7</v>
      </c>
      <c r="BE5240" s="254" t="str">
        <f t="shared" si="892"/>
        <v/>
      </c>
    </row>
    <row r="5241" spans="1:57" ht="20.100000000000001" customHeight="1" x14ac:dyDescent="0.25">
      <c r="A5241" s="247"/>
      <c r="B5241" s="247"/>
      <c r="C5241" s="247"/>
      <c r="D5241" s="247"/>
      <c r="E5241" s="247"/>
      <c r="F5241" s="247"/>
      <c r="G5241" s="247"/>
      <c r="H5241" s="247"/>
      <c r="I5241" s="247"/>
      <c r="J5241" s="247"/>
      <c r="K5241" s="247"/>
      <c r="L5241" s="247"/>
      <c r="M5241" s="247"/>
      <c r="N5241" s="247"/>
      <c r="O5241" s="247"/>
      <c r="P5241" s="247"/>
      <c r="Q5241" s="247"/>
      <c r="R5241" s="247"/>
      <c r="AZ5241" s="259"/>
      <c r="BA5241" s="259">
        <f>BA5240+$BD$753</f>
        <v>28.703999999997883</v>
      </c>
      <c r="BB5241" s="274">
        <f t="shared" si="893"/>
        <v>1.6381554094583635E-4</v>
      </c>
      <c r="BC5241" s="259">
        <f t="shared" si="894"/>
        <v>4.3882030698646612E-7</v>
      </c>
      <c r="BD5241" s="259">
        <f t="shared" si="891"/>
        <v>4.3882030698646612E-7</v>
      </c>
      <c r="BE5241" s="254" t="str">
        <f t="shared" si="892"/>
        <v/>
      </c>
    </row>
    <row r="5242" spans="1:57" ht="20.100000000000001" customHeight="1" x14ac:dyDescent="0.25">
      <c r="A5242" s="247"/>
      <c r="B5242" s="247"/>
      <c r="C5242" s="247"/>
      <c r="D5242" s="247"/>
      <c r="E5242" s="247"/>
      <c r="F5242" s="247"/>
      <c r="G5242" s="247"/>
      <c r="H5242" s="247"/>
      <c r="I5242" s="247"/>
      <c r="J5242" s="247"/>
      <c r="K5242" s="247"/>
      <c r="L5242" s="247"/>
      <c r="M5242" s="247"/>
      <c r="N5242" s="247"/>
      <c r="O5242" s="247"/>
      <c r="P5242" s="247"/>
      <c r="Q5242" s="247"/>
      <c r="R5242" s="247"/>
      <c r="AZ5242" s="259"/>
      <c r="BA5242" s="259">
        <f>BA5241+$BD$753</f>
        <v>28.710399999997883</v>
      </c>
      <c r="BB5242" s="274">
        <f t="shared" si="893"/>
        <v>1.6337672063884988E-4</v>
      </c>
      <c r="BC5242" s="259">
        <f t="shared" si="894"/>
        <v>4.3766216289355011E-7</v>
      </c>
      <c r="BD5242" s="259">
        <f t="shared" si="891"/>
        <v>4.3766216289355011E-7</v>
      </c>
      <c r="BE5242" s="254" t="str">
        <f t="shared" si="892"/>
        <v/>
      </c>
    </row>
    <row r="5243" spans="1:57" ht="20.100000000000001" customHeight="1" x14ac:dyDescent="0.25">
      <c r="A5243" s="247"/>
      <c r="B5243" s="247"/>
      <c r="C5243" s="247"/>
      <c r="D5243" s="247"/>
      <c r="E5243" s="247"/>
      <c r="F5243" s="247"/>
      <c r="G5243" s="247"/>
      <c r="H5243" s="247"/>
      <c r="I5243" s="247"/>
      <c r="J5243" s="247"/>
      <c r="K5243" s="247"/>
      <c r="L5243" s="247"/>
      <c r="M5243" s="247"/>
      <c r="N5243" s="247"/>
      <c r="O5243" s="247"/>
      <c r="P5243" s="247"/>
      <c r="Q5243" s="247"/>
      <c r="R5243" s="247"/>
      <c r="AZ5243" s="259"/>
      <c r="BA5243" s="259">
        <f>BA5242+$BD$753</f>
        <v>28.716799999997882</v>
      </c>
      <c r="BB5243" s="274">
        <f t="shared" si="893"/>
        <v>1.6293905847595633E-4</v>
      </c>
      <c r="BC5243" s="259">
        <f t="shared" si="894"/>
        <v>4.3650702118480981E-7</v>
      </c>
      <c r="BD5243" s="259">
        <f t="shared" si="891"/>
        <v>4.3650702118480981E-7</v>
      </c>
      <c r="BE5243" s="254" t="str">
        <f t="shared" si="892"/>
        <v/>
      </c>
    </row>
    <row r="5244" spans="1:57" ht="20.100000000000001" customHeight="1" x14ac:dyDescent="0.25">
      <c r="A5244" s="247"/>
      <c r="B5244" s="247"/>
      <c r="C5244" s="247"/>
      <c r="D5244" s="247"/>
      <c r="E5244" s="247"/>
      <c r="F5244" s="247"/>
      <c r="G5244" s="247"/>
      <c r="H5244" s="247"/>
      <c r="I5244" s="247"/>
      <c r="J5244" s="247"/>
      <c r="K5244" s="247"/>
      <c r="L5244" s="247"/>
      <c r="M5244" s="247"/>
      <c r="N5244" s="247"/>
      <c r="O5244" s="247"/>
      <c r="P5244" s="247"/>
      <c r="Q5244" s="247"/>
      <c r="R5244" s="247"/>
      <c r="AZ5244" s="259"/>
      <c r="BA5244" s="259">
        <f>BA5243+$BD$753</f>
        <v>28.723199999997881</v>
      </c>
      <c r="BB5244" s="274">
        <f t="shared" si="893"/>
        <v>1.6250255145477152E-4</v>
      </c>
      <c r="BC5244" s="259">
        <f t="shared" si="894"/>
        <v>4.3535487424662517E-7</v>
      </c>
      <c r="BD5244" s="259">
        <f t="shared" si="891"/>
        <v>4.3535487424662517E-7</v>
      </c>
      <c r="BE5244" s="254" t="str">
        <f t="shared" si="892"/>
        <v/>
      </c>
    </row>
    <row r="5245" spans="1:57" ht="20.100000000000001" customHeight="1" x14ac:dyDescent="0.25">
      <c r="A5245" s="247"/>
      <c r="B5245" s="247"/>
      <c r="C5245" s="247"/>
      <c r="D5245" s="247"/>
      <c r="E5245" s="247"/>
      <c r="F5245" s="247"/>
      <c r="G5245" s="247"/>
      <c r="H5245" s="247"/>
      <c r="I5245" s="247"/>
      <c r="J5245" s="247"/>
      <c r="K5245" s="247"/>
      <c r="L5245" s="247"/>
      <c r="M5245" s="247"/>
      <c r="N5245" s="247"/>
      <c r="O5245" s="247"/>
      <c r="P5245" s="247"/>
      <c r="Q5245" s="247"/>
      <c r="R5245" s="247"/>
      <c r="AZ5245" s="259"/>
      <c r="BA5245" s="259">
        <f>BA5244+$BD$753</f>
        <v>28.72959999999788</v>
      </c>
      <c r="BB5245" s="274">
        <f t="shared" si="893"/>
        <v>1.6206719658052489E-4</v>
      </c>
      <c r="BC5245" s="259">
        <f t="shared" si="894"/>
        <v>4.3420571448532551E-7</v>
      </c>
      <c r="BD5245" s="259">
        <f t="shared" si="891"/>
        <v>4.3420571448532551E-7</v>
      </c>
      <c r="BE5245" s="254" t="str">
        <f t="shared" si="892"/>
        <v/>
      </c>
    </row>
    <row r="5246" spans="1:57" ht="20.100000000000001" customHeight="1" x14ac:dyDescent="0.25">
      <c r="A5246" s="247"/>
      <c r="B5246" s="247"/>
      <c r="C5246" s="247"/>
      <c r="D5246" s="247"/>
      <c r="E5246" s="247"/>
      <c r="F5246" s="247"/>
      <c r="G5246" s="247"/>
      <c r="H5246" s="247"/>
      <c r="I5246" s="247"/>
      <c r="J5246" s="247"/>
      <c r="K5246" s="247"/>
      <c r="L5246" s="247"/>
      <c r="M5246" s="247"/>
      <c r="N5246" s="247"/>
      <c r="O5246" s="247"/>
      <c r="P5246" s="247"/>
      <c r="Q5246" s="247"/>
      <c r="R5246" s="247"/>
      <c r="AZ5246" s="259"/>
      <c r="BA5246" s="259">
        <f>BA5245+$BD$753</f>
        <v>28.73599999999788</v>
      </c>
      <c r="BB5246" s="274">
        <f t="shared" si="893"/>
        <v>1.6163299086603957E-4</v>
      </c>
      <c r="BC5246" s="259">
        <f t="shared" si="894"/>
        <v>4.3305953432269E-7</v>
      </c>
      <c r="BD5246" s="259">
        <f t="shared" si="891"/>
        <v>4.3305953432269E-7</v>
      </c>
      <c r="BE5246" s="254" t="str">
        <f t="shared" si="892"/>
        <v/>
      </c>
    </row>
    <row r="5247" spans="1:57" ht="20.100000000000001" customHeight="1" x14ac:dyDescent="0.25">
      <c r="A5247" s="247"/>
      <c r="B5247" s="247"/>
      <c r="C5247" s="247"/>
      <c r="D5247" s="247"/>
      <c r="E5247" s="247"/>
      <c r="F5247" s="247"/>
      <c r="G5247" s="247"/>
      <c r="H5247" s="247"/>
      <c r="I5247" s="247"/>
      <c r="J5247" s="247"/>
      <c r="K5247" s="247"/>
      <c r="L5247" s="247"/>
      <c r="M5247" s="247"/>
      <c r="N5247" s="247"/>
      <c r="O5247" s="247"/>
      <c r="P5247" s="247"/>
      <c r="Q5247" s="247"/>
      <c r="R5247" s="247"/>
      <c r="AZ5247" s="259"/>
      <c r="BA5247" s="259">
        <f>BA5246+$BD$753</f>
        <v>28.742399999997879</v>
      </c>
      <c r="BB5247" s="274">
        <f t="shared" si="893"/>
        <v>1.6119993133171688E-4</v>
      </c>
      <c r="BC5247" s="259">
        <f t="shared" si="894"/>
        <v>4.3191632620323897E-7</v>
      </c>
      <c r="BD5247" s="259">
        <f t="shared" si="891"/>
        <v>4.3191632620323897E-7</v>
      </c>
      <c r="BE5247" s="254" t="str">
        <f t="shared" si="892"/>
        <v/>
      </c>
    </row>
    <row r="5248" spans="1:57" ht="20.100000000000001" customHeight="1" x14ac:dyDescent="0.25">
      <c r="A5248" s="247"/>
      <c r="B5248" s="247"/>
      <c r="C5248" s="247"/>
      <c r="D5248" s="247"/>
      <c r="E5248" s="247"/>
      <c r="F5248" s="247"/>
      <c r="G5248" s="247"/>
      <c r="H5248" s="247"/>
      <c r="I5248" s="247"/>
      <c r="J5248" s="247"/>
      <c r="K5248" s="247"/>
      <c r="L5248" s="247"/>
      <c r="M5248" s="247"/>
      <c r="N5248" s="247"/>
      <c r="O5248" s="247"/>
      <c r="P5248" s="247"/>
      <c r="Q5248" s="247"/>
      <c r="R5248" s="247"/>
      <c r="AZ5248" s="259"/>
      <c r="BA5248" s="259">
        <f>BA5247+$BD$753</f>
        <v>28.748799999997878</v>
      </c>
      <c r="BB5248" s="274">
        <f t="shared" si="893"/>
        <v>1.6076801500551364E-4</v>
      </c>
      <c r="BC5248" s="259">
        <f t="shared" si="894"/>
        <v>4.3077608258640051E-7</v>
      </c>
      <c r="BD5248" s="259">
        <f t="shared" si="891"/>
        <v>4.3077608258640051E-7</v>
      </c>
      <c r="BE5248" s="254" t="str">
        <f t="shared" si="892"/>
        <v/>
      </c>
    </row>
    <row r="5249" spans="1:57" ht="20.100000000000001" customHeight="1" x14ac:dyDescent="0.25">
      <c r="A5249" s="247"/>
      <c r="B5249" s="247"/>
      <c r="C5249" s="247"/>
      <c r="D5249" s="247"/>
      <c r="E5249" s="247"/>
      <c r="F5249" s="247"/>
      <c r="G5249" s="247"/>
      <c r="H5249" s="247"/>
      <c r="I5249" s="247"/>
      <c r="J5249" s="247"/>
      <c r="K5249" s="247"/>
      <c r="L5249" s="247"/>
      <c r="M5249" s="247"/>
      <c r="N5249" s="247"/>
      <c r="O5249" s="247"/>
      <c r="P5249" s="247"/>
      <c r="Q5249" s="247"/>
      <c r="R5249" s="247"/>
      <c r="AZ5249" s="259"/>
      <c r="BA5249" s="259">
        <f>BA5248+$BD$753</f>
        <v>28.755199999997878</v>
      </c>
      <c r="BB5249" s="274">
        <f t="shared" si="893"/>
        <v>1.6033723892292724E-4</v>
      </c>
      <c r="BC5249" s="259">
        <f t="shared" si="894"/>
        <v>4.2963879595334098E-7</v>
      </c>
      <c r="BD5249" s="259">
        <f t="shared" si="891"/>
        <v>4.2963879595334098E-7</v>
      </c>
      <c r="BE5249" s="254" t="str">
        <f t="shared" si="892"/>
        <v/>
      </c>
    </row>
    <row r="5250" spans="1:57" ht="20.100000000000001" customHeight="1" x14ac:dyDescent="0.25">
      <c r="A5250" s="247"/>
      <c r="B5250" s="247"/>
      <c r="C5250" s="247"/>
      <c r="D5250" s="247"/>
      <c r="E5250" s="247"/>
      <c r="F5250" s="247"/>
      <c r="G5250" s="247"/>
      <c r="H5250" s="247"/>
      <c r="I5250" s="247"/>
      <c r="J5250" s="247"/>
      <c r="K5250" s="247"/>
      <c r="L5250" s="247"/>
      <c r="M5250" s="247"/>
      <c r="N5250" s="247"/>
      <c r="O5250" s="247"/>
      <c r="P5250" s="247"/>
      <c r="Q5250" s="247"/>
      <c r="R5250" s="247"/>
      <c r="AZ5250" s="259"/>
      <c r="BA5250" s="259">
        <f>BA5249+$BD$753</f>
        <v>28.761599999997877</v>
      </c>
      <c r="BB5250" s="274">
        <f t="shared" si="893"/>
        <v>1.599076001269739E-4</v>
      </c>
      <c r="BC5250" s="259">
        <f t="shared" si="894"/>
        <v>4.2850445880162529E-7</v>
      </c>
      <c r="BD5250" s="259">
        <f t="shared" si="891"/>
        <v>4.2850445880162529E-7</v>
      </c>
      <c r="BE5250" s="254" t="str">
        <f t="shared" si="892"/>
        <v/>
      </c>
    </row>
    <row r="5251" spans="1:57" ht="20.100000000000001" customHeight="1" x14ac:dyDescent="0.25">
      <c r="A5251" s="247"/>
      <c r="B5251" s="247"/>
      <c r="C5251" s="247"/>
      <c r="D5251" s="247"/>
      <c r="E5251" s="247"/>
      <c r="F5251" s="247"/>
      <c r="G5251" s="247"/>
      <c r="H5251" s="247"/>
      <c r="I5251" s="247"/>
      <c r="J5251" s="247"/>
      <c r="K5251" s="247"/>
      <c r="L5251" s="247"/>
      <c r="M5251" s="247"/>
      <c r="N5251" s="247"/>
      <c r="O5251" s="247"/>
      <c r="P5251" s="247"/>
      <c r="Q5251" s="247"/>
      <c r="R5251" s="247"/>
      <c r="AZ5251" s="259"/>
      <c r="BA5251" s="259">
        <f>BA5250+$BD$753</f>
        <v>28.767999999997876</v>
      </c>
      <c r="BB5251" s="274">
        <f t="shared" si="893"/>
        <v>1.5947909566817227E-4</v>
      </c>
      <c r="BC5251" s="259">
        <f t="shared" si="894"/>
        <v>4.2737306364800873E-7</v>
      </c>
      <c r="BD5251" s="259">
        <f t="shared" si="891"/>
        <v>4.2737306364800873E-7</v>
      </c>
      <c r="BE5251" s="254" t="str">
        <f t="shared" si="892"/>
        <v/>
      </c>
    </row>
    <row r="5252" spans="1:57" ht="20.100000000000001" customHeight="1" x14ac:dyDescent="0.25">
      <c r="A5252" s="247"/>
      <c r="B5252" s="247"/>
      <c r="C5252" s="247"/>
      <c r="D5252" s="247"/>
      <c r="E5252" s="247"/>
      <c r="F5252" s="247"/>
      <c r="G5252" s="247"/>
      <c r="H5252" s="247"/>
      <c r="I5252" s="247"/>
      <c r="J5252" s="247"/>
      <c r="K5252" s="247"/>
      <c r="L5252" s="247"/>
      <c r="M5252" s="247"/>
      <c r="N5252" s="247"/>
      <c r="O5252" s="247"/>
      <c r="P5252" s="247"/>
      <c r="Q5252" s="247"/>
      <c r="R5252" s="247"/>
      <c r="AZ5252" s="259"/>
      <c r="BA5252" s="259">
        <f>BA5251+$BD$753</f>
        <v>28.774399999997875</v>
      </c>
      <c r="BB5252" s="274">
        <f t="shared" si="893"/>
        <v>1.5905172260452426E-4</v>
      </c>
      <c r="BC5252" s="259">
        <f t="shared" si="894"/>
        <v>4.2624460302827434E-7</v>
      </c>
      <c r="BD5252" s="259">
        <f t="shared" si="891"/>
        <v>4.2624460302827434E-7</v>
      </c>
      <c r="BE5252" s="254" t="str">
        <f t="shared" si="892"/>
        <v/>
      </c>
    </row>
    <row r="5253" spans="1:57" ht="20.100000000000001" customHeight="1" x14ac:dyDescent="0.25">
      <c r="A5253" s="247"/>
      <c r="B5253" s="247"/>
      <c r="C5253" s="247"/>
      <c r="D5253" s="247"/>
      <c r="E5253" s="247"/>
      <c r="F5253" s="247"/>
      <c r="G5253" s="247"/>
      <c r="H5253" s="247"/>
      <c r="I5253" s="247"/>
      <c r="J5253" s="247"/>
      <c r="K5253" s="247"/>
      <c r="L5253" s="247"/>
      <c r="M5253" s="247"/>
      <c r="N5253" s="247"/>
      <c r="O5253" s="247"/>
      <c r="P5253" s="247"/>
      <c r="Q5253" s="247"/>
      <c r="R5253" s="247"/>
      <c r="AZ5253" s="259"/>
      <c r="BA5253" s="259">
        <f>BA5252+$BD$753</f>
        <v>28.780799999997875</v>
      </c>
      <c r="BB5253" s="274">
        <f t="shared" si="893"/>
        <v>1.5862547800149599E-4</v>
      </c>
      <c r="BC5253" s="259">
        <f t="shared" si="894"/>
        <v>4.2511906949566081E-7</v>
      </c>
      <c r="BD5253" s="259">
        <f t="shared" si="891"/>
        <v>4.2511906949566081E-7</v>
      </c>
      <c r="BE5253" s="254" t="str">
        <f t="shared" si="892"/>
        <v/>
      </c>
    </row>
    <row r="5254" spans="1:57" ht="20.100000000000001" customHeight="1" x14ac:dyDescent="0.25">
      <c r="A5254" s="247"/>
      <c r="B5254" s="247"/>
      <c r="C5254" s="247"/>
      <c r="D5254" s="247"/>
      <c r="E5254" s="247"/>
      <c r="F5254" s="247"/>
      <c r="G5254" s="247"/>
      <c r="H5254" s="247"/>
      <c r="I5254" s="247"/>
      <c r="J5254" s="247"/>
      <c r="K5254" s="247"/>
      <c r="L5254" s="247"/>
      <c r="M5254" s="247"/>
      <c r="N5254" s="247"/>
      <c r="O5254" s="247"/>
      <c r="P5254" s="247"/>
      <c r="Q5254" s="247"/>
      <c r="R5254" s="247"/>
      <c r="AZ5254" s="259"/>
      <c r="BA5254" s="259">
        <f>BA5253+$BD$753</f>
        <v>28.787199999997874</v>
      </c>
      <c r="BB5254" s="274">
        <f t="shared" si="893"/>
        <v>1.5820035893200033E-4</v>
      </c>
      <c r="BC5254" s="259">
        <f t="shared" si="894"/>
        <v>4.2399645562240748E-7</v>
      </c>
      <c r="BD5254" s="259">
        <f t="shared" si="891"/>
        <v>4.2399645562240748E-7</v>
      </c>
      <c r="BE5254" s="254" t="str">
        <f t="shared" si="892"/>
        <v/>
      </c>
    </row>
    <row r="5255" spans="1:57" ht="20.100000000000001" customHeight="1" x14ac:dyDescent="0.25">
      <c r="A5255" s="247"/>
      <c r="B5255" s="247"/>
      <c r="C5255" s="247"/>
      <c r="D5255" s="247"/>
      <c r="E5255" s="247"/>
      <c r="F5255" s="247"/>
      <c r="G5255" s="247"/>
      <c r="H5255" s="247"/>
      <c r="I5255" s="247"/>
      <c r="J5255" s="247"/>
      <c r="K5255" s="247"/>
      <c r="L5255" s="247"/>
      <c r="M5255" s="247"/>
      <c r="N5255" s="247"/>
      <c r="O5255" s="247"/>
      <c r="P5255" s="247"/>
      <c r="Q5255" s="247"/>
      <c r="R5255" s="247"/>
      <c r="AZ5255" s="259"/>
      <c r="BA5255" s="259">
        <f>BA5254+$BD$753</f>
        <v>28.793599999997873</v>
      </c>
      <c r="BB5255" s="274">
        <f t="shared" si="893"/>
        <v>1.5777636247637792E-4</v>
      </c>
      <c r="BC5255" s="259">
        <f t="shared" si="894"/>
        <v>4.2287675399888696E-7</v>
      </c>
      <c r="BD5255" s="259">
        <f t="shared" si="891"/>
        <v>4.2287675399888696E-7</v>
      </c>
      <c r="BE5255" s="254" t="str">
        <f t="shared" si="892"/>
        <v/>
      </c>
    </row>
    <row r="5256" spans="1:57" ht="20.100000000000001" customHeight="1" x14ac:dyDescent="0.25">
      <c r="A5256" s="247"/>
      <c r="B5256" s="247"/>
      <c r="C5256" s="247"/>
      <c r="D5256" s="247"/>
      <c r="E5256" s="247"/>
      <c r="F5256" s="247"/>
      <c r="G5256" s="247"/>
      <c r="H5256" s="247"/>
      <c r="I5256" s="247"/>
      <c r="J5256" s="247"/>
      <c r="K5256" s="247"/>
      <c r="L5256" s="247"/>
      <c r="M5256" s="247"/>
      <c r="N5256" s="247"/>
      <c r="O5256" s="247"/>
      <c r="P5256" s="247"/>
      <c r="Q5256" s="247"/>
      <c r="R5256" s="247"/>
      <c r="AZ5256" s="259"/>
      <c r="BA5256" s="259">
        <f>BA5255+$BD$753</f>
        <v>28.799999999997873</v>
      </c>
      <c r="BB5256" s="274">
        <f t="shared" si="893"/>
        <v>1.5735348572237903E-4</v>
      </c>
      <c r="BC5256" s="259">
        <f t="shared" si="894"/>
        <v>4.2175995723357806E-7</v>
      </c>
      <c r="BD5256" s="259">
        <f t="shared" si="891"/>
        <v>4.2175995723357806E-7</v>
      </c>
      <c r="BE5256" s="254" t="str">
        <f t="shared" si="892"/>
        <v/>
      </c>
    </row>
    <row r="5257" spans="1:57" ht="20.100000000000001" customHeight="1" x14ac:dyDescent="0.25">
      <c r="A5257" s="247"/>
      <c r="B5257" s="247"/>
      <c r="C5257" s="247"/>
      <c r="D5257" s="247"/>
      <c r="E5257" s="247"/>
      <c r="F5257" s="247"/>
      <c r="G5257" s="247"/>
      <c r="H5257" s="247"/>
      <c r="I5257" s="247"/>
      <c r="J5257" s="247"/>
      <c r="K5257" s="247"/>
      <c r="L5257" s="247"/>
      <c r="M5257" s="247"/>
      <c r="N5257" s="247"/>
      <c r="O5257" s="247"/>
      <c r="P5257" s="247"/>
      <c r="Q5257" s="247"/>
      <c r="R5257" s="247"/>
      <c r="AZ5257" s="259"/>
      <c r="BA5257" s="259">
        <f>BA5256+$BD$753</f>
        <v>28.806399999997872</v>
      </c>
      <c r="BB5257" s="274">
        <f t="shared" si="893"/>
        <v>1.5693172576514546E-4</v>
      </c>
      <c r="BC5257" s="259">
        <f t="shared" si="894"/>
        <v>4.2064605795428547E-7</v>
      </c>
      <c r="BD5257" s="259">
        <f t="shared" si="891"/>
        <v>4.2064605795428547E-7</v>
      </c>
      <c r="BE5257" s="254" t="str">
        <f t="shared" si="892"/>
        <v/>
      </c>
    </row>
    <row r="5258" spans="1:57" ht="20.100000000000001" customHeight="1" x14ac:dyDescent="0.25">
      <c r="A5258" s="247"/>
      <c r="B5258" s="247"/>
      <c r="C5258" s="247"/>
      <c r="D5258" s="247"/>
      <c r="E5258" s="247"/>
      <c r="F5258" s="247"/>
      <c r="G5258" s="247"/>
      <c r="H5258" s="247"/>
      <c r="I5258" s="247"/>
      <c r="J5258" s="247"/>
      <c r="K5258" s="247"/>
      <c r="L5258" s="247"/>
      <c r="M5258" s="247"/>
      <c r="N5258" s="247"/>
      <c r="O5258" s="247"/>
      <c r="P5258" s="247"/>
      <c r="Q5258" s="247"/>
      <c r="R5258" s="247"/>
      <c r="AZ5258" s="259"/>
      <c r="BA5258" s="259">
        <f>BA5257+$BD$753</f>
        <v>28.812799999997871</v>
      </c>
      <c r="BB5258" s="274">
        <f t="shared" si="893"/>
        <v>1.5651107970719117E-4</v>
      </c>
      <c r="BC5258" s="259">
        <f t="shared" si="894"/>
        <v>4.1953504880496849E-7</v>
      </c>
      <c r="BD5258" s="259">
        <f t="shared" si="891"/>
        <v>4.1953504880496849E-7</v>
      </c>
      <c r="BE5258" s="254" t="str">
        <f t="shared" si="892"/>
        <v/>
      </c>
    </row>
    <row r="5259" spans="1:57" ht="20.100000000000001" customHeight="1" x14ac:dyDescent="0.25">
      <c r="A5259" s="247"/>
      <c r="B5259" s="247"/>
      <c r="C5259" s="247"/>
      <c r="D5259" s="247"/>
      <c r="E5259" s="247"/>
      <c r="F5259" s="247"/>
      <c r="G5259" s="247"/>
      <c r="H5259" s="247"/>
      <c r="I5259" s="247"/>
      <c r="J5259" s="247"/>
      <c r="K5259" s="247"/>
      <c r="L5259" s="247"/>
      <c r="M5259" s="247"/>
      <c r="N5259" s="247"/>
      <c r="O5259" s="247"/>
      <c r="P5259" s="247"/>
      <c r="Q5259" s="247"/>
      <c r="R5259" s="247"/>
      <c r="AZ5259" s="259"/>
      <c r="BA5259" s="259">
        <f>BA5258+$BD$753</f>
        <v>28.819199999997871</v>
      </c>
      <c r="BB5259" s="274">
        <f t="shared" si="893"/>
        <v>1.560915446583862E-4</v>
      </c>
      <c r="BC5259" s="259">
        <f t="shared" si="894"/>
        <v>4.184269224497526E-7</v>
      </c>
      <c r="BD5259" s="259">
        <f t="shared" si="891"/>
        <v>4.184269224497526E-7</v>
      </c>
      <c r="BE5259" s="254" t="str">
        <f t="shared" si="892"/>
        <v/>
      </c>
    </row>
    <row r="5260" spans="1:57" ht="20.100000000000001" customHeight="1" x14ac:dyDescent="0.25">
      <c r="A5260" s="247"/>
      <c r="B5260" s="247"/>
      <c r="C5260" s="247"/>
      <c r="D5260" s="247"/>
      <c r="E5260" s="247"/>
      <c r="F5260" s="247"/>
      <c r="G5260" s="247"/>
      <c r="H5260" s="247"/>
      <c r="I5260" s="247"/>
      <c r="J5260" s="247"/>
      <c r="K5260" s="247"/>
      <c r="L5260" s="247"/>
      <c r="M5260" s="247"/>
      <c r="N5260" s="247"/>
      <c r="O5260" s="247"/>
      <c r="P5260" s="247"/>
      <c r="Q5260" s="247"/>
      <c r="R5260" s="247"/>
      <c r="AZ5260" s="259"/>
      <c r="BA5260" s="259">
        <f>BA5259+$BD$753</f>
        <v>28.82559999999787</v>
      </c>
      <c r="BB5260" s="274">
        <f t="shared" si="893"/>
        <v>1.5567311773593645E-4</v>
      </c>
      <c r="BC5260" s="259">
        <f t="shared" si="894"/>
        <v>4.1732167156970394E-7</v>
      </c>
      <c r="BD5260" s="259">
        <f t="shared" si="891"/>
        <v>4.1732167156970394E-7</v>
      </c>
      <c r="BE5260" s="254" t="str">
        <f t="shared" si="892"/>
        <v/>
      </c>
    </row>
    <row r="5261" spans="1:57" ht="20.100000000000001" customHeight="1" x14ac:dyDescent="0.25">
      <c r="A5261" s="247"/>
      <c r="B5261" s="247"/>
      <c r="C5261" s="247"/>
      <c r="D5261" s="247"/>
      <c r="E5261" s="247"/>
      <c r="F5261" s="247"/>
      <c r="G5261" s="247"/>
      <c r="H5261" s="247"/>
      <c r="I5261" s="247"/>
      <c r="J5261" s="247"/>
      <c r="K5261" s="247"/>
      <c r="L5261" s="247"/>
      <c r="M5261" s="247"/>
      <c r="N5261" s="247"/>
      <c r="O5261" s="247"/>
      <c r="P5261" s="247"/>
      <c r="Q5261" s="247"/>
      <c r="R5261" s="247"/>
      <c r="AZ5261" s="259"/>
      <c r="BA5261" s="259">
        <f>BA5260+$BD$753</f>
        <v>28.831999999997869</v>
      </c>
      <c r="BB5261" s="274">
        <f t="shared" si="893"/>
        <v>1.5525579606436675E-4</v>
      </c>
      <c r="BC5261" s="259">
        <f t="shared" si="894"/>
        <v>4.1621928886434716E-7</v>
      </c>
      <c r="BD5261" s="259">
        <f t="shared" si="891"/>
        <v>4.1621928886434716E-7</v>
      </c>
      <c r="BE5261" s="254" t="str">
        <f t="shared" si="892"/>
        <v/>
      </c>
    </row>
    <row r="5262" spans="1:57" ht="20.100000000000001" customHeight="1" x14ac:dyDescent="0.25">
      <c r="A5262" s="247"/>
      <c r="B5262" s="247"/>
      <c r="C5262" s="247"/>
      <c r="D5262" s="247"/>
      <c r="E5262" s="247"/>
      <c r="F5262" s="247"/>
      <c r="G5262" s="247"/>
      <c r="H5262" s="247"/>
      <c r="I5262" s="247"/>
      <c r="J5262" s="247"/>
      <c r="K5262" s="247"/>
      <c r="L5262" s="247"/>
      <c r="M5262" s="247"/>
      <c r="N5262" s="247"/>
      <c r="O5262" s="247"/>
      <c r="P5262" s="247"/>
      <c r="Q5262" s="247"/>
      <c r="R5262" s="247"/>
      <c r="AZ5262" s="259"/>
      <c r="BA5262" s="259">
        <f>BA5261+$BD$753</f>
        <v>28.838399999997868</v>
      </c>
      <c r="BB5262" s="274">
        <f t="shared" si="893"/>
        <v>1.548395767755024E-4</v>
      </c>
      <c r="BC5262" s="259">
        <f t="shared" si="894"/>
        <v>4.1511976705147576E-7</v>
      </c>
      <c r="BD5262" s="259">
        <f t="shared" si="891"/>
        <v>4.1511976705147576E-7</v>
      </c>
      <c r="BE5262" s="254" t="str">
        <f t="shared" si="892"/>
        <v/>
      </c>
    </row>
    <row r="5263" spans="1:57" ht="20.100000000000001" customHeight="1" x14ac:dyDescent="0.25">
      <c r="A5263" s="247"/>
      <c r="B5263" s="247"/>
      <c r="C5263" s="247"/>
      <c r="D5263" s="247"/>
      <c r="E5263" s="247"/>
      <c r="F5263" s="247"/>
      <c r="G5263" s="247"/>
      <c r="H5263" s="247"/>
      <c r="I5263" s="247"/>
      <c r="J5263" s="247"/>
      <c r="K5263" s="247"/>
      <c r="L5263" s="247"/>
      <c r="M5263" s="247"/>
      <c r="N5263" s="247"/>
      <c r="O5263" s="247"/>
      <c r="P5263" s="247"/>
      <c r="Q5263" s="247"/>
      <c r="R5263" s="247"/>
      <c r="AZ5263" s="259"/>
      <c r="BA5263" s="259">
        <f>BA5262+$BD$753</f>
        <v>28.844799999997868</v>
      </c>
      <c r="BB5263" s="274">
        <f t="shared" si="893"/>
        <v>1.5442445700845092E-4</v>
      </c>
      <c r="BC5263" s="259">
        <f t="shared" si="894"/>
        <v>4.1402309886612201E-7</v>
      </c>
      <c r="BD5263" s="259">
        <f t="shared" si="891"/>
        <v>4.1402309886612201E-7</v>
      </c>
      <c r="BE5263" s="254" t="str">
        <f t="shared" si="892"/>
        <v/>
      </c>
    </row>
    <row r="5264" spans="1:57" ht="20.100000000000001" customHeight="1" x14ac:dyDescent="0.25">
      <c r="A5264" s="247"/>
      <c r="B5264" s="247"/>
      <c r="C5264" s="247"/>
      <c r="D5264" s="247"/>
      <c r="E5264" s="247"/>
      <c r="F5264" s="247"/>
      <c r="G5264" s="247"/>
      <c r="H5264" s="247"/>
      <c r="I5264" s="247"/>
      <c r="J5264" s="247"/>
      <c r="K5264" s="247"/>
      <c r="L5264" s="247"/>
      <c r="M5264" s="247"/>
      <c r="N5264" s="247"/>
      <c r="O5264" s="247"/>
      <c r="P5264" s="247"/>
      <c r="Q5264" s="247"/>
      <c r="R5264" s="247"/>
      <c r="AZ5264" s="259"/>
      <c r="BA5264" s="259">
        <f>BA5263+$BD$753</f>
        <v>28.851199999997867</v>
      </c>
      <c r="BB5264" s="274">
        <f t="shared" si="893"/>
        <v>1.540104339095848E-4</v>
      </c>
      <c r="BC5264" s="259">
        <f t="shared" si="894"/>
        <v>4.1292927706221044E-7</v>
      </c>
      <c r="BD5264" s="259">
        <f t="shared" si="891"/>
        <v>4.1292927706221044E-7</v>
      </c>
      <c r="BE5264" s="254" t="str">
        <f t="shared" si="892"/>
        <v/>
      </c>
    </row>
    <row r="5265" spans="1:57" ht="20.100000000000001" customHeight="1" x14ac:dyDescent="0.25">
      <c r="A5265" s="247"/>
      <c r="B5265" s="247"/>
      <c r="C5265" s="247"/>
      <c r="D5265" s="247"/>
      <c r="E5265" s="247"/>
      <c r="F5265" s="247"/>
      <c r="G5265" s="247"/>
      <c r="H5265" s="247"/>
      <c r="I5265" s="247"/>
      <c r="J5265" s="247"/>
      <c r="K5265" s="247"/>
      <c r="L5265" s="247"/>
      <c r="M5265" s="247"/>
      <c r="N5265" s="247"/>
      <c r="O5265" s="247"/>
      <c r="P5265" s="247"/>
      <c r="Q5265" s="247"/>
      <c r="R5265" s="247"/>
      <c r="AZ5265" s="259"/>
      <c r="BA5265" s="259">
        <f>BA5264+$BD$753</f>
        <v>28.857599999997866</v>
      </c>
      <c r="BB5265" s="274">
        <f t="shared" si="893"/>
        <v>1.5359750463252259E-4</v>
      </c>
      <c r="BC5265" s="259">
        <f t="shared" si="894"/>
        <v>4.1183829441071465E-7</v>
      </c>
      <c r="BD5265" s="259">
        <f t="shared" si="891"/>
        <v>4.1183829441071465E-7</v>
      </c>
      <c r="BE5265" s="254" t="str">
        <f t="shared" si="892"/>
        <v/>
      </c>
    </row>
    <row r="5266" spans="1:57" ht="20.100000000000001" customHeight="1" x14ac:dyDescent="0.25">
      <c r="A5266" s="247"/>
      <c r="B5266" s="247"/>
      <c r="C5266" s="247"/>
      <c r="D5266" s="247"/>
      <c r="E5266" s="247"/>
      <c r="F5266" s="247"/>
      <c r="G5266" s="247"/>
      <c r="H5266" s="247"/>
      <c r="I5266" s="247"/>
      <c r="J5266" s="247"/>
      <c r="K5266" s="247"/>
      <c r="L5266" s="247"/>
      <c r="M5266" s="247"/>
      <c r="N5266" s="247"/>
      <c r="O5266" s="247"/>
      <c r="P5266" s="247"/>
      <c r="Q5266" s="247"/>
      <c r="R5266" s="247"/>
      <c r="AZ5266" s="259"/>
      <c r="BA5266" s="259">
        <f>BA5265+$BD$753</f>
        <v>28.863999999997866</v>
      </c>
      <c r="BB5266" s="274">
        <f t="shared" si="893"/>
        <v>1.5318566633811188E-4</v>
      </c>
      <c r="BC5266" s="259">
        <f t="shared" si="894"/>
        <v>4.1075014370090413E-7</v>
      </c>
      <c r="BD5266" s="259">
        <f t="shared" si="891"/>
        <v>4.1075014370090413E-7</v>
      </c>
      <c r="BE5266" s="254" t="str">
        <f t="shared" si="892"/>
        <v/>
      </c>
    </row>
    <row r="5267" spans="1:57" ht="20.100000000000001" customHeight="1" x14ac:dyDescent="0.25">
      <c r="A5267" s="247"/>
      <c r="B5267" s="247"/>
      <c r="C5267" s="247"/>
      <c r="D5267" s="247"/>
      <c r="E5267" s="247"/>
      <c r="F5267" s="247"/>
      <c r="G5267" s="247"/>
      <c r="H5267" s="247"/>
      <c r="I5267" s="247"/>
      <c r="J5267" s="247"/>
      <c r="K5267" s="247"/>
      <c r="L5267" s="247"/>
      <c r="M5267" s="247"/>
      <c r="N5267" s="247"/>
      <c r="O5267" s="247"/>
      <c r="P5267" s="247"/>
      <c r="Q5267" s="247"/>
      <c r="R5267" s="247"/>
      <c r="AZ5267" s="259"/>
      <c r="BA5267" s="259">
        <f>BA5266+$BD$753</f>
        <v>28.870399999997865</v>
      </c>
      <c r="BB5267" s="274">
        <f t="shared" si="893"/>
        <v>1.5277491619441097E-4</v>
      </c>
      <c r="BC5267" s="259">
        <f t="shared" si="894"/>
        <v>4.0966481774037142E-7</v>
      </c>
      <c r="BD5267" s="259">
        <f t="shared" si="891"/>
        <v>4.0966481774037142E-7</v>
      </c>
      <c r="BE5267" s="254" t="str">
        <f t="shared" si="892"/>
        <v/>
      </c>
    </row>
    <row r="5268" spans="1:57" ht="20.100000000000001" customHeight="1" x14ac:dyDescent="0.25">
      <c r="A5268" s="247"/>
      <c r="B5268" s="247"/>
      <c r="C5268" s="247"/>
      <c r="D5268" s="247"/>
      <c r="E5268" s="247"/>
      <c r="F5268" s="247"/>
      <c r="G5268" s="247"/>
      <c r="H5268" s="247"/>
      <c r="I5268" s="247"/>
      <c r="J5268" s="247"/>
      <c r="K5268" s="247"/>
      <c r="L5268" s="247"/>
      <c r="M5268" s="247"/>
      <c r="N5268" s="247"/>
      <c r="O5268" s="247"/>
      <c r="P5268" s="247"/>
      <c r="Q5268" s="247"/>
      <c r="R5268" s="247"/>
      <c r="AZ5268" s="259"/>
      <c r="BA5268" s="259">
        <f>BA5267+$BD$753</f>
        <v>28.876799999997864</v>
      </c>
      <c r="BB5268" s="274">
        <f t="shared" si="893"/>
        <v>1.523652513766706E-4</v>
      </c>
      <c r="BC5268" s="259">
        <f t="shared" si="894"/>
        <v>4.0858230935302627E-7</v>
      </c>
      <c r="BD5268" s="259">
        <f t="shared" si="891"/>
        <v>4.0858230935302627E-7</v>
      </c>
      <c r="BE5268" s="254" t="str">
        <f t="shared" si="892"/>
        <v/>
      </c>
    </row>
    <row r="5269" spans="1:57" ht="20.100000000000001" customHeight="1" x14ac:dyDescent="0.25">
      <c r="A5269" s="247"/>
      <c r="B5269" s="247"/>
      <c r="C5269" s="247"/>
      <c r="D5269" s="247"/>
      <c r="E5269" s="247"/>
      <c r="F5269" s="247"/>
      <c r="G5269" s="247"/>
      <c r="H5269" s="247"/>
      <c r="I5269" s="247"/>
      <c r="J5269" s="247"/>
      <c r="K5269" s="247"/>
      <c r="L5269" s="247"/>
      <c r="M5269" s="247"/>
      <c r="N5269" s="247"/>
      <c r="O5269" s="247"/>
      <c r="P5269" s="247"/>
      <c r="Q5269" s="247"/>
      <c r="R5269" s="247"/>
      <c r="AZ5269" s="259"/>
      <c r="BA5269" s="259">
        <f>BA5268+$BD$753</f>
        <v>28.883199999997863</v>
      </c>
      <c r="BB5269" s="274">
        <f t="shared" si="893"/>
        <v>1.5195666906731757E-4</v>
      </c>
      <c r="BC5269" s="259">
        <f t="shared" si="894"/>
        <v>4.075026113818062E-7</v>
      </c>
      <c r="BD5269" s="259">
        <f t="shared" si="891"/>
        <v>4.075026113818062E-7</v>
      </c>
      <c r="BE5269" s="254" t="str">
        <f t="shared" si="892"/>
        <v/>
      </c>
    </row>
    <row r="5270" spans="1:57" ht="20.100000000000001" customHeight="1" x14ac:dyDescent="0.25">
      <c r="A5270" s="247"/>
      <c r="B5270" s="247"/>
      <c r="C5270" s="247"/>
      <c r="D5270" s="247"/>
      <c r="E5270" s="247"/>
      <c r="F5270" s="247"/>
      <c r="G5270" s="247"/>
      <c r="H5270" s="247"/>
      <c r="I5270" s="247"/>
      <c r="J5270" s="247"/>
      <c r="K5270" s="247"/>
      <c r="L5270" s="247"/>
      <c r="M5270" s="247"/>
      <c r="N5270" s="247"/>
      <c r="O5270" s="247"/>
      <c r="P5270" s="247"/>
      <c r="Q5270" s="247"/>
      <c r="R5270" s="247"/>
      <c r="AZ5270" s="259"/>
      <c r="BA5270" s="259">
        <f>BA5269+$BD$753</f>
        <v>28.889599999997863</v>
      </c>
      <c r="BB5270" s="274">
        <f t="shared" si="893"/>
        <v>1.5154916645593577E-4</v>
      </c>
      <c r="BC5270" s="259">
        <f t="shared" si="894"/>
        <v>4.064257166871857E-7</v>
      </c>
      <c r="BD5270" s="259">
        <f t="shared" si="891"/>
        <v>4.064257166871857E-7</v>
      </c>
      <c r="BE5270" s="254" t="str">
        <f t="shared" si="892"/>
        <v/>
      </c>
    </row>
    <row r="5271" spans="1:57" ht="20.100000000000001" customHeight="1" x14ac:dyDescent="0.25">
      <c r="A5271" s="247"/>
      <c r="B5271" s="247"/>
      <c r="C5271" s="247"/>
      <c r="D5271" s="247"/>
      <c r="E5271" s="247"/>
      <c r="F5271" s="247"/>
      <c r="G5271" s="247"/>
      <c r="H5271" s="247"/>
      <c r="I5271" s="247"/>
      <c r="J5271" s="247"/>
      <c r="K5271" s="247"/>
      <c r="L5271" s="247"/>
      <c r="M5271" s="247"/>
      <c r="N5271" s="247"/>
      <c r="O5271" s="247"/>
      <c r="P5271" s="247"/>
      <c r="Q5271" s="247"/>
      <c r="R5271" s="247"/>
      <c r="AZ5271" s="259"/>
      <c r="BA5271" s="259">
        <f>BA5270+$BD$753</f>
        <v>28.895999999997862</v>
      </c>
      <c r="BB5271" s="274">
        <f t="shared" si="893"/>
        <v>1.5114274073924858E-4</v>
      </c>
      <c r="BC5271" s="259">
        <f t="shared" si="894"/>
        <v>4.0535161814687806E-7</v>
      </c>
      <c r="BD5271" s="259">
        <f t="shared" si="891"/>
        <v>4.0535161814687806E-7</v>
      </c>
      <c r="BE5271" s="254" t="str">
        <f t="shared" si="892"/>
        <v/>
      </c>
    </row>
    <row r="5272" spans="1:57" ht="20.100000000000001" customHeight="1" x14ac:dyDescent="0.25">
      <c r="A5272" s="247"/>
      <c r="B5272" s="247"/>
      <c r="C5272" s="247"/>
      <c r="D5272" s="247"/>
      <c r="E5272" s="247"/>
      <c r="F5272" s="247"/>
      <c r="G5272" s="247"/>
      <c r="H5272" s="247"/>
      <c r="I5272" s="247"/>
      <c r="J5272" s="247"/>
      <c r="K5272" s="247"/>
      <c r="L5272" s="247"/>
      <c r="M5272" s="247"/>
      <c r="N5272" s="247"/>
      <c r="O5272" s="247"/>
      <c r="P5272" s="247"/>
      <c r="Q5272" s="247"/>
      <c r="R5272" s="247"/>
      <c r="AZ5272" s="259"/>
      <c r="BA5272" s="259">
        <f>BA5271+$BD$753</f>
        <v>28.902399999997861</v>
      </c>
      <c r="BB5272" s="274">
        <f t="shared" si="893"/>
        <v>1.507373891211017E-4</v>
      </c>
      <c r="BC5272" s="259">
        <f t="shared" si="894"/>
        <v>4.0428030865564566E-7</v>
      </c>
      <c r="BD5272" s="259">
        <f t="shared" si="891"/>
        <v>4.0428030865564566E-7</v>
      </c>
      <c r="BE5272" s="254" t="str">
        <f t="shared" si="892"/>
        <v/>
      </c>
    </row>
    <row r="5273" spans="1:57" ht="20.100000000000001" customHeight="1" x14ac:dyDescent="0.25">
      <c r="A5273" s="247"/>
      <c r="B5273" s="247"/>
      <c r="C5273" s="247"/>
      <c r="D5273" s="247"/>
      <c r="E5273" s="247"/>
      <c r="F5273" s="247"/>
      <c r="G5273" s="247"/>
      <c r="H5273" s="247"/>
      <c r="I5273" s="247"/>
      <c r="J5273" s="247"/>
      <c r="K5273" s="247"/>
      <c r="L5273" s="247"/>
      <c r="M5273" s="247"/>
      <c r="N5273" s="247"/>
      <c r="O5273" s="247"/>
      <c r="P5273" s="247"/>
      <c r="Q5273" s="247"/>
      <c r="R5273" s="247"/>
      <c r="AZ5273" s="259"/>
      <c r="BA5273" s="259">
        <f>BA5272+$BD$753</f>
        <v>28.908799999997861</v>
      </c>
      <c r="BB5273" s="274">
        <f t="shared" si="893"/>
        <v>1.5033310881244606E-4</v>
      </c>
      <c r="BC5273" s="259">
        <f t="shared" si="894"/>
        <v>4.0321178112787495E-7</v>
      </c>
      <c r="BD5273" s="259">
        <f t="shared" si="891"/>
        <v>4.0321178112787495E-7</v>
      </c>
      <c r="BE5273" s="254" t="str">
        <f t="shared" si="892"/>
        <v/>
      </c>
    </row>
    <row r="5274" spans="1:57" ht="20.100000000000001" customHeight="1" x14ac:dyDescent="0.25">
      <c r="A5274" s="247"/>
      <c r="B5274" s="247"/>
      <c r="C5274" s="247"/>
      <c r="D5274" s="247"/>
      <c r="E5274" s="247"/>
      <c r="F5274" s="247"/>
      <c r="G5274" s="247"/>
      <c r="H5274" s="247"/>
      <c r="I5274" s="247"/>
      <c r="J5274" s="247"/>
      <c r="K5274" s="247"/>
      <c r="L5274" s="247"/>
      <c r="M5274" s="247"/>
      <c r="N5274" s="247"/>
      <c r="O5274" s="247"/>
      <c r="P5274" s="247"/>
      <c r="Q5274" s="247"/>
      <c r="R5274" s="247"/>
      <c r="AZ5274" s="259"/>
      <c r="BA5274" s="259">
        <f>BA5273+$BD$753</f>
        <v>28.91519999999786</v>
      </c>
      <c r="BB5274" s="274">
        <f t="shared" si="893"/>
        <v>1.4992989703131818E-4</v>
      </c>
      <c r="BC5274" s="259">
        <f t="shared" si="894"/>
        <v>4.0214602849302276E-7</v>
      </c>
      <c r="BD5274" s="259">
        <f t="shared" si="891"/>
        <v>4.0214602849302276E-7</v>
      </c>
      <c r="BE5274" s="254" t="str">
        <f t="shared" si="892"/>
        <v/>
      </c>
    </row>
    <row r="5275" spans="1:57" ht="20.100000000000001" customHeight="1" x14ac:dyDescent="0.25">
      <c r="A5275" s="247"/>
      <c r="B5275" s="247"/>
      <c r="C5275" s="247"/>
      <c r="D5275" s="247"/>
      <c r="E5275" s="247"/>
      <c r="F5275" s="247"/>
      <c r="G5275" s="247"/>
      <c r="H5275" s="247"/>
      <c r="I5275" s="247"/>
      <c r="J5275" s="247"/>
      <c r="K5275" s="247"/>
      <c r="L5275" s="247"/>
      <c r="M5275" s="247"/>
      <c r="N5275" s="247"/>
      <c r="O5275" s="247"/>
      <c r="P5275" s="247"/>
      <c r="Q5275" s="247"/>
      <c r="R5275" s="247"/>
      <c r="AZ5275" s="259"/>
      <c r="BA5275" s="259">
        <f>BA5274+$BD$753</f>
        <v>28.921599999997859</v>
      </c>
      <c r="BB5275" s="274">
        <f t="shared" si="893"/>
        <v>1.4952775100282516E-4</v>
      </c>
      <c r="BC5275" s="259">
        <f t="shared" si="894"/>
        <v>4.0108304369943816E-7</v>
      </c>
      <c r="BD5275" s="259">
        <f t="shared" si="891"/>
        <v>4.0108304369943816E-7</v>
      </c>
      <c r="BE5275" s="254" t="str">
        <f t="shared" si="892"/>
        <v/>
      </c>
    </row>
    <row r="5276" spans="1:57" ht="20.100000000000001" customHeight="1" x14ac:dyDescent="0.25">
      <c r="A5276" s="247"/>
      <c r="B5276" s="247"/>
      <c r="C5276" s="247"/>
      <c r="D5276" s="247"/>
      <c r="E5276" s="247"/>
      <c r="F5276" s="247"/>
      <c r="G5276" s="247"/>
      <c r="H5276" s="247"/>
      <c r="I5276" s="247"/>
      <c r="J5276" s="247"/>
      <c r="K5276" s="247"/>
      <c r="L5276" s="247"/>
      <c r="M5276" s="247"/>
      <c r="N5276" s="247"/>
      <c r="O5276" s="247"/>
      <c r="P5276" s="247"/>
      <c r="Q5276" s="247"/>
      <c r="R5276" s="247"/>
      <c r="AZ5276" s="259"/>
      <c r="BA5276" s="259">
        <f>BA5275+$BD$753</f>
        <v>28.927999999997859</v>
      </c>
      <c r="BB5276" s="274">
        <f t="shared" si="893"/>
        <v>1.4912666795912572E-4</v>
      </c>
      <c r="BC5276" s="259">
        <f t="shared" si="894"/>
        <v>4.0002281971279036E-7</v>
      </c>
      <c r="BD5276" s="259">
        <f t="shared" si="891"/>
        <v>4.0002281971279036E-7</v>
      </c>
      <c r="BE5276" s="254" t="str">
        <f t="shared" si="892"/>
        <v/>
      </c>
    </row>
    <row r="5277" spans="1:57" ht="20.100000000000001" customHeight="1" x14ac:dyDescent="0.25">
      <c r="A5277" s="247"/>
      <c r="B5277" s="247"/>
      <c r="C5277" s="247"/>
      <c r="D5277" s="247"/>
      <c r="E5277" s="247"/>
      <c r="F5277" s="247"/>
      <c r="G5277" s="247"/>
      <c r="H5277" s="247"/>
      <c r="I5277" s="247"/>
      <c r="J5277" s="247"/>
      <c r="K5277" s="247"/>
      <c r="L5277" s="247"/>
      <c r="M5277" s="247"/>
      <c r="N5277" s="247"/>
      <c r="O5277" s="247"/>
      <c r="P5277" s="247"/>
      <c r="Q5277" s="247"/>
      <c r="R5277" s="247"/>
      <c r="AZ5277" s="259"/>
      <c r="BA5277" s="259">
        <f>BA5276+$BD$753</f>
        <v>28.934399999997858</v>
      </c>
      <c r="BB5277" s="274">
        <f t="shared" si="893"/>
        <v>1.4872664513941293E-4</v>
      </c>
      <c r="BC5277" s="259">
        <f t="shared" si="894"/>
        <v>3.9896534951585185E-7</v>
      </c>
      <c r="BD5277" s="259">
        <f t="shared" si="891"/>
        <v>3.9896534951585185E-7</v>
      </c>
      <c r="BE5277" s="254" t="str">
        <f t="shared" si="892"/>
        <v/>
      </c>
    </row>
    <row r="5278" spans="1:57" ht="20.100000000000001" customHeight="1" x14ac:dyDescent="0.25">
      <c r="A5278" s="247"/>
      <c r="B5278" s="247"/>
      <c r="C5278" s="247"/>
      <c r="D5278" s="247"/>
      <c r="E5278" s="247"/>
      <c r="F5278" s="247"/>
      <c r="G5278" s="247"/>
      <c r="H5278" s="247"/>
      <c r="I5278" s="247"/>
      <c r="J5278" s="247"/>
      <c r="K5278" s="247"/>
      <c r="L5278" s="247"/>
      <c r="M5278" s="247"/>
      <c r="N5278" s="247"/>
      <c r="O5278" s="247"/>
      <c r="P5278" s="247"/>
      <c r="Q5278" s="247"/>
      <c r="R5278" s="247"/>
      <c r="AZ5278" s="259"/>
      <c r="BA5278" s="259">
        <f>BA5277+$BD$753</f>
        <v>28.940799999997857</v>
      </c>
      <c r="BB5278" s="274">
        <f t="shared" si="893"/>
        <v>1.4832767978989708E-4</v>
      </c>
      <c r="BC5278" s="259">
        <f t="shared" si="894"/>
        <v>3.9791062610847129E-7</v>
      </c>
      <c r="BD5278" s="259">
        <f t="shared" si="891"/>
        <v>3.9791062610847129E-7</v>
      </c>
      <c r="BE5278" s="254" t="str">
        <f t="shared" si="892"/>
        <v/>
      </c>
    </row>
    <row r="5279" spans="1:57" ht="20.100000000000001" customHeight="1" x14ac:dyDescent="0.25">
      <c r="A5279" s="247"/>
      <c r="B5279" s="247"/>
      <c r="C5279" s="247"/>
      <c r="D5279" s="247"/>
      <c r="E5279" s="247"/>
      <c r="F5279" s="247"/>
      <c r="G5279" s="247"/>
      <c r="H5279" s="247"/>
      <c r="I5279" s="247"/>
      <c r="J5279" s="247"/>
      <c r="K5279" s="247"/>
      <c r="L5279" s="247"/>
      <c r="M5279" s="247"/>
      <c r="N5279" s="247"/>
      <c r="O5279" s="247"/>
      <c r="P5279" s="247"/>
      <c r="Q5279" s="247"/>
      <c r="R5279" s="247"/>
      <c r="AZ5279" s="259"/>
      <c r="BA5279" s="259">
        <f>BA5278+$BD$753</f>
        <v>28.947199999997856</v>
      </c>
      <c r="BB5279" s="274">
        <f t="shared" si="893"/>
        <v>1.4792976916378861E-4</v>
      </c>
      <c r="BC5279" s="259">
        <f t="shared" si="894"/>
        <v>3.9685864250838671E-7</v>
      </c>
      <c r="BD5279" s="259">
        <f t="shared" si="891"/>
        <v>3.9685864250838671E-7</v>
      </c>
      <c r="BE5279" s="254" t="str">
        <f t="shared" si="892"/>
        <v/>
      </c>
    </row>
    <row r="5280" spans="1:57" ht="20.100000000000001" customHeight="1" x14ac:dyDescent="0.25">
      <c r="A5280" s="247"/>
      <c r="B5280" s="247"/>
      <c r="C5280" s="247"/>
      <c r="D5280" s="247"/>
      <c r="E5280" s="247"/>
      <c r="F5280" s="247"/>
      <c r="G5280" s="247"/>
      <c r="H5280" s="247"/>
      <c r="I5280" s="247"/>
      <c r="J5280" s="247"/>
      <c r="K5280" s="247"/>
      <c r="L5280" s="247"/>
      <c r="M5280" s="247"/>
      <c r="N5280" s="247"/>
      <c r="O5280" s="247"/>
      <c r="P5280" s="247"/>
      <c r="Q5280" s="247"/>
      <c r="R5280" s="247"/>
      <c r="AZ5280" s="259"/>
      <c r="BA5280" s="259">
        <f>BA5279+$BD$753</f>
        <v>28.953599999997856</v>
      </c>
      <c r="BB5280" s="274">
        <f t="shared" si="893"/>
        <v>1.4753291052128022E-4</v>
      </c>
      <c r="BC5280" s="259">
        <f t="shared" si="894"/>
        <v>3.9580939175108991E-7</v>
      </c>
      <c r="BD5280" s="259">
        <f t="shared" si="891"/>
        <v>3.9580939175108991E-7</v>
      </c>
      <c r="BE5280" s="254" t="str">
        <f t="shared" si="892"/>
        <v/>
      </c>
    </row>
    <row r="5281" spans="1:57" ht="20.100000000000001" customHeight="1" x14ac:dyDescent="0.25">
      <c r="A5281" s="247"/>
      <c r="B5281" s="247"/>
      <c r="C5281" s="247"/>
      <c r="D5281" s="247"/>
      <c r="E5281" s="247"/>
      <c r="F5281" s="247"/>
      <c r="G5281" s="247"/>
      <c r="H5281" s="247"/>
      <c r="I5281" s="247"/>
      <c r="J5281" s="247"/>
      <c r="K5281" s="247"/>
      <c r="L5281" s="247"/>
      <c r="M5281" s="247"/>
      <c r="N5281" s="247"/>
      <c r="O5281" s="247"/>
      <c r="P5281" s="247"/>
      <c r="Q5281" s="247"/>
      <c r="R5281" s="247"/>
      <c r="AZ5281" s="259"/>
      <c r="BA5281" s="259">
        <f>BA5280+$BD$753</f>
        <v>28.959999999997855</v>
      </c>
      <c r="BB5281" s="274">
        <f t="shared" si="893"/>
        <v>1.4713710112952913E-4</v>
      </c>
      <c r="BC5281" s="259">
        <f t="shared" si="894"/>
        <v>3.9476286688749549E-7</v>
      </c>
      <c r="BD5281" s="259">
        <f t="shared" si="891"/>
        <v>3.9476286688749549E-7</v>
      </c>
      <c r="BE5281" s="254" t="str">
        <f t="shared" si="892"/>
        <v/>
      </c>
    </row>
    <row r="5282" spans="1:57" ht="20.100000000000001" customHeight="1" x14ac:dyDescent="0.25">
      <c r="A5282" s="247"/>
      <c r="B5282" s="247"/>
      <c r="C5282" s="247"/>
      <c r="D5282" s="247"/>
      <c r="E5282" s="247"/>
      <c r="F5282" s="247"/>
      <c r="G5282" s="247"/>
      <c r="H5282" s="247"/>
      <c r="I5282" s="247"/>
      <c r="J5282" s="247"/>
      <c r="K5282" s="247"/>
      <c r="L5282" s="247"/>
      <c r="M5282" s="247"/>
      <c r="N5282" s="247"/>
      <c r="O5282" s="247"/>
      <c r="P5282" s="247"/>
      <c r="Q5282" s="247"/>
      <c r="R5282" s="247"/>
      <c r="AZ5282" s="259"/>
      <c r="BA5282" s="259">
        <f>BA5281+$BD$753</f>
        <v>28.966399999997854</v>
      </c>
      <c r="BB5282" s="274">
        <f t="shared" si="893"/>
        <v>1.4674233826264164E-4</v>
      </c>
      <c r="BC5282" s="259">
        <f t="shared" si="894"/>
        <v>3.9371906098768132E-7</v>
      </c>
      <c r="BD5282" s="259">
        <f t="shared" si="891"/>
        <v>3.9371906098768132E-7</v>
      </c>
      <c r="BE5282" s="254" t="str">
        <f t="shared" si="892"/>
        <v/>
      </c>
    </row>
    <row r="5283" spans="1:57" ht="20.100000000000001" customHeight="1" x14ac:dyDescent="0.25">
      <c r="A5283" s="247"/>
      <c r="B5283" s="247"/>
      <c r="C5283" s="247"/>
      <c r="D5283" s="247"/>
      <c r="E5283" s="247"/>
      <c r="F5283" s="247"/>
      <c r="G5283" s="247"/>
      <c r="H5283" s="247"/>
      <c r="I5283" s="247"/>
      <c r="J5283" s="247"/>
      <c r="K5283" s="247"/>
      <c r="L5283" s="247"/>
      <c r="M5283" s="247"/>
      <c r="N5283" s="247"/>
      <c r="O5283" s="247"/>
      <c r="P5283" s="247"/>
      <c r="Q5283" s="247"/>
      <c r="R5283" s="247"/>
      <c r="AZ5283" s="259"/>
      <c r="BA5283" s="259">
        <f>BA5282+$BD$753</f>
        <v>28.972799999997854</v>
      </c>
      <c r="BB5283" s="274">
        <f t="shared" si="893"/>
        <v>1.4634861920165396E-4</v>
      </c>
      <c r="BC5283" s="259">
        <f t="shared" si="894"/>
        <v>3.926779671373649E-7</v>
      </c>
      <c r="BD5283" s="259">
        <f t="shared" si="891"/>
        <v>3.926779671373649E-7</v>
      </c>
      <c r="BE5283" s="254" t="str">
        <f t="shared" si="892"/>
        <v/>
      </c>
    </row>
    <row r="5284" spans="1:57" ht="20.100000000000001" customHeight="1" x14ac:dyDescent="0.25">
      <c r="A5284" s="247"/>
      <c r="B5284" s="247"/>
      <c r="C5284" s="247"/>
      <c r="D5284" s="247"/>
      <c r="E5284" s="247"/>
      <c r="F5284" s="247"/>
      <c r="G5284" s="247"/>
      <c r="H5284" s="247"/>
      <c r="I5284" s="247"/>
      <c r="J5284" s="247"/>
      <c r="K5284" s="247"/>
      <c r="L5284" s="247"/>
      <c r="M5284" s="247"/>
      <c r="N5284" s="247"/>
      <c r="O5284" s="247"/>
      <c r="P5284" s="247"/>
      <c r="Q5284" s="247"/>
      <c r="R5284" s="247"/>
      <c r="AZ5284" s="259"/>
      <c r="BA5284" s="259">
        <f>BA5283+$BD$753</f>
        <v>28.979199999997853</v>
      </c>
      <c r="BB5284" s="274">
        <f t="shared" si="893"/>
        <v>1.4595594123451659E-4</v>
      </c>
      <c r="BC5284" s="259">
        <f t="shared" si="894"/>
        <v>3.9163957844061382E-7</v>
      </c>
      <c r="BD5284" s="259">
        <f t="shared" si="891"/>
        <v>3.9163957844061382E-7</v>
      </c>
      <c r="BE5284" s="254" t="str">
        <f t="shared" si="892"/>
        <v/>
      </c>
    </row>
    <row r="5285" spans="1:57" ht="20.100000000000001" customHeight="1" x14ac:dyDescent="0.25">
      <c r="A5285" s="247"/>
      <c r="B5285" s="247"/>
      <c r="C5285" s="247"/>
      <c r="D5285" s="247"/>
      <c r="E5285" s="247"/>
      <c r="F5285" s="247"/>
      <c r="G5285" s="247"/>
      <c r="H5285" s="247"/>
      <c r="I5285" s="247"/>
      <c r="J5285" s="247"/>
      <c r="K5285" s="247"/>
      <c r="L5285" s="247"/>
      <c r="M5285" s="247"/>
      <c r="N5285" s="247"/>
      <c r="O5285" s="247"/>
      <c r="P5285" s="247"/>
      <c r="Q5285" s="247"/>
      <c r="R5285" s="247"/>
      <c r="AZ5285" s="259"/>
      <c r="BA5285" s="259">
        <f>BA5284+$BD$753</f>
        <v>28.985599999997852</v>
      </c>
      <c r="BB5285" s="274">
        <f t="shared" si="893"/>
        <v>1.4556430165607598E-4</v>
      </c>
      <c r="BC5285" s="259">
        <f t="shared" si="894"/>
        <v>3.9060388801762319E-7</v>
      </c>
      <c r="BD5285" s="259">
        <f t="shared" si="891"/>
        <v>3.9060388801762319E-7</v>
      </c>
      <c r="BE5285" s="254" t="str">
        <f t="shared" si="892"/>
        <v/>
      </c>
    </row>
    <row r="5286" spans="1:57" ht="20.100000000000001" customHeight="1" x14ac:dyDescent="0.25">
      <c r="A5286" s="247"/>
      <c r="B5286" s="247"/>
      <c r="C5286" s="247"/>
      <c r="D5286" s="247"/>
      <c r="E5286" s="247"/>
      <c r="F5286" s="247"/>
      <c r="G5286" s="247"/>
      <c r="H5286" s="247"/>
      <c r="I5286" s="247"/>
      <c r="J5286" s="247"/>
      <c r="K5286" s="247"/>
      <c r="L5286" s="247"/>
      <c r="M5286" s="247"/>
      <c r="N5286" s="247"/>
      <c r="O5286" s="247"/>
      <c r="P5286" s="247"/>
      <c r="Q5286" s="247"/>
      <c r="R5286" s="247"/>
      <c r="AZ5286" s="259"/>
      <c r="BA5286" s="259">
        <f>BA5285+$BD$753</f>
        <v>28.991999999997851</v>
      </c>
      <c r="BB5286" s="274">
        <f t="shared" si="893"/>
        <v>1.4517369776805835E-4</v>
      </c>
      <c r="BC5286" s="259">
        <f t="shared" si="894"/>
        <v>3.8957088900593538E-7</v>
      </c>
      <c r="BD5286" s="259">
        <f t="shared" si="891"/>
        <v>3.8957088900593538E-7</v>
      </c>
      <c r="BE5286" s="254" t="str">
        <f t="shared" si="892"/>
        <v/>
      </c>
    </row>
    <row r="5287" spans="1:57" ht="20.100000000000001" customHeight="1" x14ac:dyDescent="0.25">
      <c r="A5287" s="247"/>
      <c r="B5287" s="247"/>
      <c r="C5287" s="247"/>
      <c r="D5287" s="247"/>
      <c r="E5287" s="247"/>
      <c r="F5287" s="247"/>
      <c r="G5287" s="247"/>
      <c r="H5287" s="247"/>
      <c r="I5287" s="247"/>
      <c r="J5287" s="247"/>
      <c r="K5287" s="247"/>
      <c r="L5287" s="247"/>
      <c r="M5287" s="247"/>
      <c r="N5287" s="247"/>
      <c r="O5287" s="247"/>
      <c r="P5287" s="247"/>
      <c r="Q5287" s="247"/>
      <c r="R5287" s="247"/>
      <c r="AZ5287" s="259"/>
      <c r="BA5287" s="259">
        <f>BA5286+$BD$753</f>
        <v>28.998399999997851</v>
      </c>
      <c r="BB5287" s="274">
        <f t="shared" si="893"/>
        <v>1.4478412687905242E-4</v>
      </c>
      <c r="BC5287" s="259">
        <f t="shared" si="894"/>
        <v>3.8854057456030443E-7</v>
      </c>
      <c r="BD5287" s="259">
        <f t="shared" si="891"/>
        <v>3.8854057456030443E-7</v>
      </c>
      <c r="BE5287" s="254" t="str">
        <f t="shared" si="892"/>
        <v/>
      </c>
    </row>
    <row r="5288" spans="1:57" ht="20.100000000000001" customHeight="1" x14ac:dyDescent="0.25">
      <c r="A5288" s="247"/>
      <c r="B5288" s="247"/>
      <c r="C5288" s="247"/>
      <c r="D5288" s="247"/>
      <c r="E5288" s="247"/>
      <c r="F5288" s="247"/>
      <c r="G5288" s="247"/>
      <c r="H5288" s="247"/>
      <c r="I5288" s="247"/>
      <c r="J5288" s="247"/>
      <c r="K5288" s="247"/>
      <c r="L5288" s="247"/>
      <c r="M5288" s="247"/>
      <c r="N5288" s="247"/>
      <c r="O5288" s="247"/>
      <c r="P5288" s="247"/>
      <c r="Q5288" s="247"/>
      <c r="R5288" s="247"/>
      <c r="AZ5288" s="259"/>
      <c r="BA5288" s="259">
        <f>BA5287+$BD$753</f>
        <v>29.00479999999785</v>
      </c>
      <c r="BB5288" s="274">
        <f t="shared" si="893"/>
        <v>1.4439558630449211E-4</v>
      </c>
      <c r="BC5288" s="259">
        <f t="shared" si="894"/>
        <v>3.8751293785223534E-7</v>
      </c>
      <c r="BD5288" s="259">
        <f t="shared" si="891"/>
        <v>3.8751293785223534E-7</v>
      </c>
      <c r="BE5288" s="254" t="str">
        <f t="shared" si="892"/>
        <v/>
      </c>
    </row>
    <row r="5289" spans="1:57" ht="20.100000000000001" customHeight="1" x14ac:dyDescent="0.25">
      <c r="A5289" s="247"/>
      <c r="B5289" s="247"/>
      <c r="C5289" s="247"/>
      <c r="D5289" s="247"/>
      <c r="E5289" s="247"/>
      <c r="F5289" s="247"/>
      <c r="G5289" s="247"/>
      <c r="H5289" s="247"/>
      <c r="I5289" s="247"/>
      <c r="J5289" s="247"/>
      <c r="K5289" s="247"/>
      <c r="L5289" s="247"/>
      <c r="M5289" s="247"/>
      <c r="N5289" s="247"/>
      <c r="O5289" s="247"/>
      <c r="P5289" s="247"/>
      <c r="Q5289" s="247"/>
      <c r="R5289" s="247"/>
      <c r="AZ5289" s="259"/>
      <c r="BA5289" s="259">
        <f>BA5288+$BD$753</f>
        <v>29.011199999997849</v>
      </c>
      <c r="BB5289" s="274">
        <f t="shared" si="893"/>
        <v>1.4400807336663988E-4</v>
      </c>
      <c r="BC5289" s="259">
        <f t="shared" si="894"/>
        <v>3.8648797206984847E-7</v>
      </c>
      <c r="BD5289" s="259">
        <f t="shared" si="891"/>
        <v>3.8648797206984847E-7</v>
      </c>
      <c r="BE5289" s="254" t="str">
        <f t="shared" si="892"/>
        <v/>
      </c>
    </row>
    <row r="5290" spans="1:57" ht="20.100000000000001" customHeight="1" x14ac:dyDescent="0.25">
      <c r="A5290" s="247"/>
      <c r="B5290" s="247"/>
      <c r="C5290" s="247"/>
      <c r="D5290" s="247"/>
      <c r="E5290" s="247"/>
      <c r="F5290" s="247"/>
      <c r="G5290" s="247"/>
      <c r="H5290" s="247"/>
      <c r="I5290" s="247"/>
      <c r="J5290" s="247"/>
      <c r="K5290" s="247"/>
      <c r="L5290" s="247"/>
      <c r="M5290" s="247"/>
      <c r="N5290" s="247"/>
      <c r="O5290" s="247"/>
      <c r="P5290" s="247"/>
      <c r="Q5290" s="247"/>
      <c r="R5290" s="247"/>
      <c r="AZ5290" s="259"/>
      <c r="BA5290" s="259">
        <f>BA5289+$BD$753</f>
        <v>29.017599999997849</v>
      </c>
      <c r="BB5290" s="274">
        <f t="shared" si="893"/>
        <v>1.4362158539457003E-4</v>
      </c>
      <c r="BC5290" s="259">
        <f t="shared" si="894"/>
        <v>3.8546567041863856E-7</v>
      </c>
      <c r="BD5290" s="259">
        <f t="shared" si="891"/>
        <v>3.8546567041863856E-7</v>
      </c>
      <c r="BE5290" s="254" t="str">
        <f t="shared" si="892"/>
        <v/>
      </c>
    </row>
    <row r="5291" spans="1:57" ht="20.100000000000001" customHeight="1" x14ac:dyDescent="0.25">
      <c r="A5291" s="247"/>
      <c r="B5291" s="247"/>
      <c r="C5291" s="247"/>
      <c r="D5291" s="247"/>
      <c r="E5291" s="247"/>
      <c r="F5291" s="247"/>
      <c r="G5291" s="247"/>
      <c r="H5291" s="247"/>
      <c r="I5291" s="247"/>
      <c r="J5291" s="247"/>
      <c r="K5291" s="247"/>
      <c r="L5291" s="247"/>
      <c r="M5291" s="247"/>
      <c r="N5291" s="247"/>
      <c r="O5291" s="247"/>
      <c r="P5291" s="247"/>
      <c r="Q5291" s="247"/>
      <c r="R5291" s="247"/>
      <c r="AZ5291" s="259"/>
      <c r="BA5291" s="259">
        <f>BA5290+$BD$753</f>
        <v>29.023999999997848</v>
      </c>
      <c r="BB5291" s="274">
        <f t="shared" si="893"/>
        <v>1.4323611972415139E-4</v>
      </c>
      <c r="BC5291" s="259">
        <f t="shared" si="894"/>
        <v>3.8444602612060729E-7</v>
      </c>
      <c r="BD5291" s="259">
        <f t="shared" si="891"/>
        <v>3.8444602612060729E-7</v>
      </c>
      <c r="BE5291" s="254" t="str">
        <f t="shared" si="892"/>
        <v/>
      </c>
    </row>
    <row r="5292" spans="1:57" ht="20.100000000000001" customHeight="1" x14ac:dyDescent="0.25">
      <c r="A5292" s="247"/>
      <c r="B5292" s="247"/>
      <c r="C5292" s="247"/>
      <c r="D5292" s="247"/>
      <c r="E5292" s="247"/>
      <c r="F5292" s="247"/>
      <c r="G5292" s="247"/>
      <c r="H5292" s="247"/>
      <c r="I5292" s="247"/>
      <c r="J5292" s="247"/>
      <c r="K5292" s="247"/>
      <c r="L5292" s="247"/>
      <c r="M5292" s="247"/>
      <c r="N5292" s="247"/>
      <c r="O5292" s="247"/>
      <c r="P5292" s="247"/>
      <c r="Q5292" s="247"/>
      <c r="R5292" s="247"/>
      <c r="AZ5292" s="259"/>
      <c r="BA5292" s="259">
        <f>BA5291+$BD$753</f>
        <v>29.030399999997847</v>
      </c>
      <c r="BB5292" s="274">
        <f t="shared" si="893"/>
        <v>1.4285167369803078E-4</v>
      </c>
      <c r="BC5292" s="259">
        <f t="shared" si="894"/>
        <v>3.8342903241488677E-7</v>
      </c>
      <c r="BD5292" s="259">
        <f t="shared" si="891"/>
        <v>3.8342903241488677E-7</v>
      </c>
      <c r="BE5292" s="254" t="str">
        <f t="shared" si="892"/>
        <v/>
      </c>
    </row>
    <row r="5293" spans="1:57" ht="20.100000000000001" customHeight="1" x14ac:dyDescent="0.25">
      <c r="A5293" s="247"/>
      <c r="B5293" s="247"/>
      <c r="C5293" s="247"/>
      <c r="D5293" s="247"/>
      <c r="E5293" s="247"/>
      <c r="F5293" s="247"/>
      <c r="G5293" s="247"/>
      <c r="H5293" s="247"/>
      <c r="I5293" s="247"/>
      <c r="J5293" s="247"/>
      <c r="K5293" s="247"/>
      <c r="L5293" s="247"/>
      <c r="M5293" s="247"/>
      <c r="N5293" s="247"/>
      <c r="O5293" s="247"/>
      <c r="P5293" s="247"/>
      <c r="Q5293" s="247"/>
      <c r="R5293" s="247"/>
      <c r="AZ5293" s="259"/>
      <c r="BA5293" s="259">
        <f>BA5292+$BD$753</f>
        <v>29.036799999997847</v>
      </c>
      <c r="BB5293" s="274">
        <f t="shared" si="893"/>
        <v>1.424682446656159E-4</v>
      </c>
      <c r="BC5293" s="259">
        <f t="shared" si="894"/>
        <v>3.8241468255668237E-7</v>
      </c>
      <c r="BD5293" s="259">
        <f t="shared" si="891"/>
        <v>3.8241468255668237E-7</v>
      </c>
      <c r="BE5293" s="254" t="str">
        <f t="shared" si="892"/>
        <v/>
      </c>
    </row>
    <row r="5294" spans="1:57" ht="20.100000000000001" customHeight="1" x14ac:dyDescent="0.25">
      <c r="A5294" s="247"/>
      <c r="B5294" s="247"/>
      <c r="C5294" s="247"/>
      <c r="D5294" s="247"/>
      <c r="E5294" s="247"/>
      <c r="F5294" s="247"/>
      <c r="G5294" s="247"/>
      <c r="H5294" s="247"/>
      <c r="I5294" s="247"/>
      <c r="J5294" s="247"/>
      <c r="K5294" s="247"/>
      <c r="L5294" s="247"/>
      <c r="M5294" s="247"/>
      <c r="N5294" s="247"/>
      <c r="O5294" s="247"/>
      <c r="P5294" s="247"/>
      <c r="Q5294" s="247"/>
      <c r="R5294" s="247"/>
      <c r="AZ5294" s="259"/>
      <c r="BA5294" s="259">
        <f>BA5293+$BD$753</f>
        <v>29.043199999997846</v>
      </c>
      <c r="BB5294" s="274">
        <f t="shared" si="893"/>
        <v>1.4208582998305922E-4</v>
      </c>
      <c r="BC5294" s="259">
        <f t="shared" si="894"/>
        <v>3.8140296981830279E-7</v>
      </c>
      <c r="BD5294" s="259">
        <f t="shared" si="891"/>
        <v>3.8140296981830279E-7</v>
      </c>
      <c r="BE5294" s="254" t="str">
        <f t="shared" si="892"/>
        <v/>
      </c>
    </row>
    <row r="5295" spans="1:57" ht="20.100000000000001" customHeight="1" x14ac:dyDescent="0.25">
      <c r="A5295" s="247"/>
      <c r="B5295" s="247"/>
      <c r="C5295" s="247"/>
      <c r="D5295" s="247"/>
      <c r="E5295" s="247"/>
      <c r="F5295" s="247"/>
      <c r="G5295" s="247"/>
      <c r="H5295" s="247"/>
      <c r="I5295" s="247"/>
      <c r="J5295" s="247"/>
      <c r="K5295" s="247"/>
      <c r="L5295" s="247"/>
      <c r="M5295" s="247"/>
      <c r="N5295" s="247"/>
      <c r="O5295" s="247"/>
      <c r="P5295" s="247"/>
      <c r="Q5295" s="247"/>
      <c r="R5295" s="247"/>
      <c r="AZ5295" s="259"/>
      <c r="BA5295" s="259">
        <f>BA5294+$BD$753</f>
        <v>29.049599999997845</v>
      </c>
      <c r="BB5295" s="274">
        <f t="shared" si="893"/>
        <v>1.4170442701324091E-4</v>
      </c>
      <c r="BC5295" s="259">
        <f t="shared" si="894"/>
        <v>3.8039388748943104E-7</v>
      </c>
      <c r="BD5295" s="259">
        <f t="shared" si="891"/>
        <v>3.8039388748943104E-7</v>
      </c>
      <c r="BE5295" s="254" t="str">
        <f t="shared" si="892"/>
        <v/>
      </c>
    </row>
    <row r="5296" spans="1:57" ht="20.100000000000001" customHeight="1" x14ac:dyDescent="0.25">
      <c r="A5296" s="247"/>
      <c r="B5296" s="247"/>
      <c r="C5296" s="247"/>
      <c r="D5296" s="247"/>
      <c r="E5296" s="247"/>
      <c r="F5296" s="247"/>
      <c r="G5296" s="247"/>
      <c r="H5296" s="247"/>
      <c r="I5296" s="247"/>
      <c r="J5296" s="247"/>
      <c r="K5296" s="247"/>
      <c r="L5296" s="247"/>
      <c r="M5296" s="247"/>
      <c r="N5296" s="247"/>
      <c r="O5296" s="247"/>
      <c r="P5296" s="247"/>
      <c r="Q5296" s="247"/>
      <c r="R5296" s="247"/>
      <c r="AZ5296" s="259"/>
      <c r="BA5296" s="259">
        <f>BA5295+$BD$753</f>
        <v>29.055999999997844</v>
      </c>
      <c r="BB5296" s="274">
        <f t="shared" si="893"/>
        <v>1.4132403312575148E-4</v>
      </c>
      <c r="BC5296" s="259">
        <f t="shared" si="894"/>
        <v>3.7938742887473923E-7</v>
      </c>
      <c r="BD5296" s="259">
        <f t="shared" si="891"/>
        <v>3.7938742887473923E-7</v>
      </c>
      <c r="BE5296" s="254" t="str">
        <f t="shared" si="892"/>
        <v/>
      </c>
    </row>
    <row r="5297" spans="1:57" ht="20.100000000000001" customHeight="1" x14ac:dyDescent="0.25">
      <c r="A5297" s="247"/>
      <c r="B5297" s="247"/>
      <c r="C5297" s="247"/>
      <c r="D5297" s="247"/>
      <c r="E5297" s="247"/>
      <c r="F5297" s="247"/>
      <c r="G5297" s="247"/>
      <c r="H5297" s="247"/>
      <c r="I5297" s="247"/>
      <c r="J5297" s="247"/>
      <c r="K5297" s="247"/>
      <c r="L5297" s="247"/>
      <c r="M5297" s="247"/>
      <c r="N5297" s="247"/>
      <c r="O5297" s="247"/>
      <c r="P5297" s="247"/>
      <c r="Q5297" s="247"/>
      <c r="R5297" s="247"/>
      <c r="AZ5297" s="259"/>
      <c r="BA5297" s="259">
        <f>BA5296+$BD$753</f>
        <v>29.062399999997844</v>
      </c>
      <c r="BB5297" s="274">
        <f t="shared" si="893"/>
        <v>1.4094464569687674E-4</v>
      </c>
      <c r="BC5297" s="259">
        <f t="shared" si="894"/>
        <v>3.7838358729673461E-7</v>
      </c>
      <c r="BD5297" s="259">
        <f t="shared" si="891"/>
        <v>3.7838358729673461E-7</v>
      </c>
      <c r="BE5297" s="254" t="str">
        <f t="shared" si="892"/>
        <v/>
      </c>
    </row>
    <row r="5298" spans="1:57" ht="20.100000000000001" customHeight="1" x14ac:dyDescent="0.25">
      <c r="A5298" s="247"/>
      <c r="B5298" s="247"/>
      <c r="C5298" s="247"/>
      <c r="D5298" s="247"/>
      <c r="E5298" s="247"/>
      <c r="F5298" s="247"/>
      <c r="G5298" s="247"/>
      <c r="H5298" s="247"/>
      <c r="I5298" s="247"/>
      <c r="J5298" s="247"/>
      <c r="K5298" s="247"/>
      <c r="L5298" s="247"/>
      <c r="M5298" s="247"/>
      <c r="N5298" s="247"/>
      <c r="O5298" s="247"/>
      <c r="P5298" s="247"/>
      <c r="Q5298" s="247"/>
      <c r="R5298" s="247"/>
      <c r="AZ5298" s="259"/>
      <c r="BA5298" s="259">
        <f>BA5297+$BD$753</f>
        <v>29.068799999997843</v>
      </c>
      <c r="BB5298" s="274">
        <f t="shared" si="893"/>
        <v>1.4056626210958001E-4</v>
      </c>
      <c r="BC5298" s="259">
        <f t="shared" si="894"/>
        <v>3.7738235609494639E-7</v>
      </c>
      <c r="BD5298" s="259">
        <f t="shared" si="891"/>
        <v>3.7738235609494639E-7</v>
      </c>
      <c r="BE5298" s="254" t="str">
        <f t="shared" si="892"/>
        <v/>
      </c>
    </row>
    <row r="5299" spans="1:57" ht="20.100000000000001" customHeight="1" x14ac:dyDescent="0.25">
      <c r="A5299" s="247"/>
      <c r="B5299" s="247"/>
      <c r="C5299" s="247"/>
      <c r="D5299" s="247"/>
      <c r="E5299" s="247"/>
      <c r="F5299" s="247"/>
      <c r="G5299" s="247"/>
      <c r="H5299" s="247"/>
      <c r="I5299" s="247"/>
      <c r="J5299" s="247"/>
      <c r="K5299" s="247"/>
      <c r="L5299" s="247"/>
      <c r="M5299" s="247"/>
      <c r="N5299" s="247"/>
      <c r="O5299" s="247"/>
      <c r="P5299" s="247"/>
      <c r="Q5299" s="247"/>
      <c r="R5299" s="247"/>
      <c r="AZ5299" s="259"/>
      <c r="BA5299" s="259">
        <f>BA5298+$BD$753</f>
        <v>29.075199999997842</v>
      </c>
      <c r="BB5299" s="274">
        <f t="shared" si="893"/>
        <v>1.4018887975348506E-4</v>
      </c>
      <c r="BC5299" s="259">
        <f t="shared" si="894"/>
        <v>3.7638372862321525E-7</v>
      </c>
      <c r="BD5299" s="259">
        <f t="shared" si="891"/>
        <v>3.7638372862321525E-7</v>
      </c>
      <c r="BE5299" s="254" t="str">
        <f t="shared" si="892"/>
        <v/>
      </c>
    </row>
    <row r="5300" spans="1:57" ht="20.100000000000001" customHeight="1" x14ac:dyDescent="0.25">
      <c r="A5300" s="247"/>
      <c r="B5300" s="247"/>
      <c r="C5300" s="247"/>
      <c r="D5300" s="247"/>
      <c r="E5300" s="247"/>
      <c r="F5300" s="247"/>
      <c r="G5300" s="247"/>
      <c r="H5300" s="247"/>
      <c r="I5300" s="247"/>
      <c r="J5300" s="247"/>
      <c r="K5300" s="247"/>
      <c r="L5300" s="247"/>
      <c r="M5300" s="247"/>
      <c r="N5300" s="247"/>
      <c r="O5300" s="247"/>
      <c r="P5300" s="247"/>
      <c r="Q5300" s="247"/>
      <c r="R5300" s="247"/>
      <c r="AZ5300" s="259"/>
      <c r="BA5300" s="259">
        <f>BA5299+$BD$753</f>
        <v>29.081599999997842</v>
      </c>
      <c r="BB5300" s="274">
        <f t="shared" si="893"/>
        <v>1.3981249602486185E-4</v>
      </c>
      <c r="BC5300" s="259">
        <f t="shared" si="894"/>
        <v>3.7538769825408436E-7</v>
      </c>
      <c r="BD5300" s="259">
        <f t="shared" ref="BD5300:BD5363" si="895">IF(BB5300&lt;(1-$AZ$760),BC5300,"")</f>
        <v>3.7538769825408436E-7</v>
      </c>
      <c r="BE5300" s="254" t="str">
        <f t="shared" ref="BE5300:BE5363" si="896">IF(BB5300&lt;(1-$AZ$766),BC5300,"")</f>
        <v/>
      </c>
    </row>
    <row r="5301" spans="1:57" ht="20.100000000000001" customHeight="1" x14ac:dyDescent="0.25">
      <c r="A5301" s="247"/>
      <c r="B5301" s="247"/>
      <c r="C5301" s="247"/>
      <c r="D5301" s="247"/>
      <c r="E5301" s="247"/>
      <c r="F5301" s="247"/>
      <c r="G5301" s="247"/>
      <c r="H5301" s="247"/>
      <c r="I5301" s="247"/>
      <c r="J5301" s="247"/>
      <c r="K5301" s="247"/>
      <c r="L5301" s="247"/>
      <c r="M5301" s="247"/>
      <c r="N5301" s="247"/>
      <c r="O5301" s="247"/>
      <c r="P5301" s="247"/>
      <c r="Q5301" s="247"/>
      <c r="R5301" s="247"/>
      <c r="AZ5301" s="259"/>
      <c r="BA5301" s="259">
        <f>BA5300+$BD$753</f>
        <v>29.087999999997841</v>
      </c>
      <c r="BB5301" s="274">
        <f t="shared" ref="BB5301:BB5364" si="897">_xlfn.CHISQ.DIST.RT(BA5301,7)</f>
        <v>1.3943710832660776E-4</v>
      </c>
      <c r="BC5301" s="259">
        <f t="shared" ref="BC5301:BC5364" si="898">BB5301-BB5302</f>
        <v>3.7439425837592624E-7</v>
      </c>
      <c r="BD5301" s="259">
        <f t="shared" si="895"/>
        <v>3.7439425837592624E-7</v>
      </c>
      <c r="BE5301" s="254" t="str">
        <f t="shared" si="896"/>
        <v/>
      </c>
    </row>
    <row r="5302" spans="1:57" ht="20.100000000000001" customHeight="1" x14ac:dyDescent="0.25">
      <c r="A5302" s="247"/>
      <c r="B5302" s="247"/>
      <c r="C5302" s="247"/>
      <c r="D5302" s="247"/>
      <c r="E5302" s="247"/>
      <c r="F5302" s="247"/>
      <c r="G5302" s="247"/>
      <c r="H5302" s="247"/>
      <c r="I5302" s="247"/>
      <c r="J5302" s="247"/>
      <c r="K5302" s="247"/>
      <c r="L5302" s="247"/>
      <c r="M5302" s="247"/>
      <c r="N5302" s="247"/>
      <c r="O5302" s="247"/>
      <c r="P5302" s="247"/>
      <c r="Q5302" s="247"/>
      <c r="R5302" s="247"/>
      <c r="AZ5302" s="259"/>
      <c r="BA5302" s="259">
        <f>BA5301+$BD$753</f>
        <v>29.09439999999784</v>
      </c>
      <c r="BB5302" s="274">
        <f t="shared" si="897"/>
        <v>1.3906271406823184E-4</v>
      </c>
      <c r="BC5302" s="259">
        <f t="shared" si="898"/>
        <v>3.7340340239245488E-7</v>
      </c>
      <c r="BD5302" s="259">
        <f t="shared" si="895"/>
        <v>3.7340340239245488E-7</v>
      </c>
      <c r="BE5302" s="254" t="str">
        <f t="shared" si="896"/>
        <v/>
      </c>
    </row>
    <row r="5303" spans="1:57" ht="20.100000000000001" customHeight="1" x14ac:dyDescent="0.25">
      <c r="A5303" s="247"/>
      <c r="B5303" s="247"/>
      <c r="C5303" s="247"/>
      <c r="D5303" s="247"/>
      <c r="E5303" s="247"/>
      <c r="F5303" s="247"/>
      <c r="G5303" s="247"/>
      <c r="H5303" s="247"/>
      <c r="I5303" s="247"/>
      <c r="J5303" s="247"/>
      <c r="K5303" s="247"/>
      <c r="L5303" s="247"/>
      <c r="M5303" s="247"/>
      <c r="N5303" s="247"/>
      <c r="O5303" s="247"/>
      <c r="P5303" s="247"/>
      <c r="Q5303" s="247"/>
      <c r="R5303" s="247"/>
      <c r="AZ5303" s="259"/>
      <c r="BA5303" s="259">
        <f>BA5302+$BD$753</f>
        <v>29.10079999999784</v>
      </c>
      <c r="BB5303" s="274">
        <f t="shared" si="897"/>
        <v>1.3868931066583938E-4</v>
      </c>
      <c r="BC5303" s="259">
        <f t="shared" si="898"/>
        <v>3.7241512372502964E-7</v>
      </c>
      <c r="BD5303" s="259">
        <f t="shared" si="895"/>
        <v>3.7241512372502964E-7</v>
      </c>
      <c r="BE5303" s="254" t="str">
        <f t="shared" si="896"/>
        <v/>
      </c>
    </row>
    <row r="5304" spans="1:57" ht="20.100000000000001" customHeight="1" x14ac:dyDescent="0.25">
      <c r="A5304" s="247"/>
      <c r="B5304" s="247"/>
      <c r="C5304" s="247"/>
      <c r="D5304" s="247"/>
      <c r="E5304" s="247"/>
      <c r="F5304" s="247"/>
      <c r="G5304" s="247"/>
      <c r="H5304" s="247"/>
      <c r="I5304" s="247"/>
      <c r="J5304" s="247"/>
      <c r="K5304" s="247"/>
      <c r="L5304" s="247"/>
      <c r="M5304" s="247"/>
      <c r="N5304" s="247"/>
      <c r="O5304" s="247"/>
      <c r="P5304" s="247"/>
      <c r="Q5304" s="247"/>
      <c r="R5304" s="247"/>
      <c r="AZ5304" s="259"/>
      <c r="BA5304" s="259">
        <f>BA5303+$BD$753</f>
        <v>29.107199999997839</v>
      </c>
      <c r="BB5304" s="274">
        <f t="shared" si="897"/>
        <v>1.3831689554211435E-4</v>
      </c>
      <c r="BC5304" s="259">
        <f t="shared" si="898"/>
        <v>3.7142941581064953E-7</v>
      </c>
      <c r="BD5304" s="259">
        <f t="shared" si="895"/>
        <v>3.7142941581064953E-7</v>
      </c>
      <c r="BE5304" s="254" t="str">
        <f t="shared" si="896"/>
        <v/>
      </c>
    </row>
    <row r="5305" spans="1:57" ht="20.100000000000001" customHeight="1" x14ac:dyDescent="0.25">
      <c r="A5305" s="247"/>
      <c r="B5305" s="247"/>
      <c r="C5305" s="247"/>
      <c r="D5305" s="247"/>
      <c r="E5305" s="247"/>
      <c r="F5305" s="247"/>
      <c r="G5305" s="247"/>
      <c r="H5305" s="247"/>
      <c r="I5305" s="247"/>
      <c r="J5305" s="247"/>
      <c r="K5305" s="247"/>
      <c r="L5305" s="247"/>
      <c r="M5305" s="247"/>
      <c r="N5305" s="247"/>
      <c r="O5305" s="247"/>
      <c r="P5305" s="247"/>
      <c r="Q5305" s="247"/>
      <c r="R5305" s="247"/>
      <c r="AZ5305" s="259"/>
      <c r="BA5305" s="259">
        <f>BA5304+$BD$753</f>
        <v>29.113599999997838</v>
      </c>
      <c r="BB5305" s="274">
        <f t="shared" si="897"/>
        <v>1.379454661263037E-4</v>
      </c>
      <c r="BC5305" s="259">
        <f t="shared" si="898"/>
        <v>3.7044627210314576E-7</v>
      </c>
      <c r="BD5305" s="259">
        <f t="shared" si="895"/>
        <v>3.7044627210314576E-7</v>
      </c>
      <c r="BE5305" s="254" t="str">
        <f t="shared" si="896"/>
        <v/>
      </c>
    </row>
    <row r="5306" spans="1:57" ht="20.100000000000001" customHeight="1" x14ac:dyDescent="0.25">
      <c r="A5306" s="247"/>
      <c r="B5306" s="247"/>
      <c r="C5306" s="247"/>
      <c r="D5306" s="247"/>
      <c r="E5306" s="247"/>
      <c r="F5306" s="247"/>
      <c r="G5306" s="247"/>
      <c r="H5306" s="247"/>
      <c r="I5306" s="247"/>
      <c r="J5306" s="247"/>
      <c r="K5306" s="247"/>
      <c r="L5306" s="247"/>
      <c r="M5306" s="247"/>
      <c r="N5306" s="247"/>
      <c r="O5306" s="247"/>
      <c r="P5306" s="247"/>
      <c r="Q5306" s="247"/>
      <c r="R5306" s="247"/>
      <c r="AZ5306" s="259"/>
      <c r="BA5306" s="259">
        <f>BA5305+$BD$753</f>
        <v>29.119999999997837</v>
      </c>
      <c r="BB5306" s="274">
        <f t="shared" si="897"/>
        <v>1.3757501985420056E-4</v>
      </c>
      <c r="BC5306" s="259">
        <f t="shared" si="898"/>
        <v>3.6946568607160971E-7</v>
      </c>
      <c r="BD5306" s="259">
        <f t="shared" si="895"/>
        <v>3.6946568607160971E-7</v>
      </c>
      <c r="BE5306" s="254" t="str">
        <f t="shared" si="896"/>
        <v/>
      </c>
    </row>
    <row r="5307" spans="1:57" ht="20.100000000000001" customHeight="1" x14ac:dyDescent="0.25">
      <c r="A5307" s="247"/>
      <c r="B5307" s="247"/>
      <c r="C5307" s="247"/>
      <c r="D5307" s="247"/>
      <c r="E5307" s="247"/>
      <c r="F5307" s="247"/>
      <c r="G5307" s="247"/>
      <c r="H5307" s="247"/>
      <c r="I5307" s="247"/>
      <c r="J5307" s="247"/>
      <c r="K5307" s="247"/>
      <c r="L5307" s="247"/>
      <c r="M5307" s="247"/>
      <c r="N5307" s="247"/>
      <c r="O5307" s="247"/>
      <c r="P5307" s="247"/>
      <c r="Q5307" s="247"/>
      <c r="R5307" s="247"/>
      <c r="AZ5307" s="259"/>
      <c r="BA5307" s="259">
        <f>BA5306+$BD$753</f>
        <v>29.126399999997837</v>
      </c>
      <c r="BB5307" s="274">
        <f t="shared" si="897"/>
        <v>1.3720555416812895E-4</v>
      </c>
      <c r="BC5307" s="259">
        <f t="shared" si="898"/>
        <v>3.684876512020192E-7</v>
      </c>
      <c r="BD5307" s="259">
        <f t="shared" si="895"/>
        <v>3.684876512020192E-7</v>
      </c>
      <c r="BE5307" s="254" t="str">
        <f t="shared" si="896"/>
        <v/>
      </c>
    </row>
    <row r="5308" spans="1:57" ht="20.100000000000001" customHeight="1" x14ac:dyDescent="0.25">
      <c r="A5308" s="247"/>
      <c r="B5308" s="247"/>
      <c r="C5308" s="247"/>
      <c r="D5308" s="247"/>
      <c r="E5308" s="247"/>
      <c r="F5308" s="247"/>
      <c r="G5308" s="247"/>
      <c r="H5308" s="247"/>
      <c r="I5308" s="247"/>
      <c r="J5308" s="247"/>
      <c r="K5308" s="247"/>
      <c r="L5308" s="247"/>
      <c r="M5308" s="247"/>
      <c r="N5308" s="247"/>
      <c r="O5308" s="247"/>
      <c r="P5308" s="247"/>
      <c r="Q5308" s="247"/>
      <c r="R5308" s="247"/>
      <c r="AZ5308" s="259"/>
      <c r="BA5308" s="259">
        <f>BA5307+$BD$753</f>
        <v>29.132799999997836</v>
      </c>
      <c r="BB5308" s="274">
        <f t="shared" si="897"/>
        <v>1.3683706651692693E-4</v>
      </c>
      <c r="BC5308" s="259">
        <f t="shared" si="898"/>
        <v>3.6751216099691324E-7</v>
      </c>
      <c r="BD5308" s="259">
        <f t="shared" si="895"/>
        <v>3.6751216099691324E-7</v>
      </c>
      <c r="BE5308" s="254" t="str">
        <f t="shared" si="896"/>
        <v/>
      </c>
    </row>
    <row r="5309" spans="1:57" ht="20.100000000000001" customHeight="1" x14ac:dyDescent="0.25">
      <c r="A5309" s="247"/>
      <c r="B5309" s="247"/>
      <c r="C5309" s="247"/>
      <c r="D5309" s="247"/>
      <c r="E5309" s="247"/>
      <c r="F5309" s="247"/>
      <c r="G5309" s="247"/>
      <c r="H5309" s="247"/>
      <c r="I5309" s="247"/>
      <c r="J5309" s="247"/>
      <c r="K5309" s="247"/>
      <c r="L5309" s="247"/>
      <c r="M5309" s="247"/>
      <c r="N5309" s="247"/>
      <c r="O5309" s="247"/>
      <c r="P5309" s="247"/>
      <c r="Q5309" s="247"/>
      <c r="R5309" s="247"/>
      <c r="AZ5309" s="259"/>
      <c r="BA5309" s="259">
        <f>BA5308+$BD$753</f>
        <v>29.139199999997835</v>
      </c>
      <c r="BB5309" s="274">
        <f t="shared" si="897"/>
        <v>1.3646955435593001E-4</v>
      </c>
      <c r="BC5309" s="259">
        <f t="shared" si="898"/>
        <v>3.6653920897346758E-7</v>
      </c>
      <c r="BD5309" s="259">
        <f t="shared" si="895"/>
        <v>3.6653920897346758E-7</v>
      </c>
      <c r="BE5309" s="254" t="str">
        <f t="shared" si="896"/>
        <v/>
      </c>
    </row>
    <row r="5310" spans="1:57" ht="20.100000000000001" customHeight="1" x14ac:dyDescent="0.25">
      <c r="A5310" s="247"/>
      <c r="B5310" s="247"/>
      <c r="C5310" s="247"/>
      <c r="D5310" s="247"/>
      <c r="E5310" s="247"/>
      <c r="F5310" s="247"/>
      <c r="G5310" s="247"/>
      <c r="H5310" s="247"/>
      <c r="I5310" s="247"/>
      <c r="J5310" s="247"/>
      <c r="K5310" s="247"/>
      <c r="L5310" s="247"/>
      <c r="M5310" s="247"/>
      <c r="N5310" s="247"/>
      <c r="O5310" s="247"/>
      <c r="P5310" s="247"/>
      <c r="Q5310" s="247"/>
      <c r="R5310" s="247"/>
      <c r="AZ5310" s="259"/>
      <c r="BA5310" s="259">
        <f>BA5309+$BD$753</f>
        <v>29.145599999997835</v>
      </c>
      <c r="BB5310" s="274">
        <f t="shared" si="897"/>
        <v>1.3610301514695655E-4</v>
      </c>
      <c r="BC5310" s="259">
        <f t="shared" si="898"/>
        <v>3.6556878866688281E-7</v>
      </c>
      <c r="BD5310" s="259">
        <f t="shared" si="895"/>
        <v>3.6556878866688281E-7</v>
      </c>
      <c r="BE5310" s="254" t="str">
        <f t="shared" si="896"/>
        <v/>
      </c>
    </row>
    <row r="5311" spans="1:57" ht="20.100000000000001" customHeight="1" x14ac:dyDescent="0.25">
      <c r="A5311" s="247"/>
      <c r="B5311" s="247"/>
      <c r="C5311" s="247"/>
      <c r="D5311" s="247"/>
      <c r="E5311" s="247"/>
      <c r="F5311" s="247"/>
      <c r="G5311" s="247"/>
      <c r="H5311" s="247"/>
      <c r="I5311" s="247"/>
      <c r="J5311" s="247"/>
      <c r="K5311" s="247"/>
      <c r="L5311" s="247"/>
      <c r="M5311" s="247"/>
      <c r="N5311" s="247"/>
      <c r="O5311" s="247"/>
      <c r="P5311" s="247"/>
      <c r="Q5311" s="247"/>
      <c r="R5311" s="247"/>
      <c r="AZ5311" s="259"/>
      <c r="BA5311" s="259">
        <f>BA5310+$BD$753</f>
        <v>29.151999999997834</v>
      </c>
      <c r="BB5311" s="274">
        <f t="shared" si="897"/>
        <v>1.3573744635828966E-4</v>
      </c>
      <c r="BC5311" s="259">
        <f t="shared" si="898"/>
        <v>3.646008936266168E-7</v>
      </c>
      <c r="BD5311" s="259">
        <f t="shared" si="895"/>
        <v>3.646008936266168E-7</v>
      </c>
      <c r="BE5311" s="254" t="str">
        <f t="shared" si="896"/>
        <v/>
      </c>
    </row>
    <row r="5312" spans="1:57" ht="20.100000000000001" customHeight="1" x14ac:dyDescent="0.25">
      <c r="A5312" s="247"/>
      <c r="B5312" s="247"/>
      <c r="C5312" s="247"/>
      <c r="D5312" s="247"/>
      <c r="E5312" s="247"/>
      <c r="F5312" s="247"/>
      <c r="G5312" s="247"/>
      <c r="H5312" s="247"/>
      <c r="I5312" s="247"/>
      <c r="J5312" s="247"/>
      <c r="K5312" s="247"/>
      <c r="L5312" s="247"/>
      <c r="M5312" s="247"/>
      <c r="N5312" s="247"/>
      <c r="O5312" s="247"/>
      <c r="P5312" s="247"/>
      <c r="Q5312" s="247"/>
      <c r="R5312" s="247"/>
      <c r="AZ5312" s="259"/>
      <c r="BA5312" s="259">
        <f>BA5311+$BD$753</f>
        <v>29.158399999997833</v>
      </c>
      <c r="BB5312" s="274">
        <f t="shared" si="897"/>
        <v>1.3537284546466305E-4</v>
      </c>
      <c r="BC5312" s="259">
        <f t="shared" si="898"/>
        <v>3.636355174193391E-7</v>
      </c>
      <c r="BD5312" s="259">
        <f t="shared" si="895"/>
        <v>3.636355174193391E-7</v>
      </c>
      <c r="BE5312" s="254" t="str">
        <f t="shared" si="896"/>
        <v/>
      </c>
    </row>
    <row r="5313" spans="1:57" ht="20.100000000000001" customHeight="1" x14ac:dyDescent="0.25">
      <c r="A5313" s="247"/>
      <c r="B5313" s="247"/>
      <c r="C5313" s="247"/>
      <c r="D5313" s="247"/>
      <c r="E5313" s="247"/>
      <c r="F5313" s="247"/>
      <c r="G5313" s="247"/>
      <c r="H5313" s="247"/>
      <c r="I5313" s="247"/>
      <c r="J5313" s="247"/>
      <c r="K5313" s="247"/>
      <c r="L5313" s="247"/>
      <c r="M5313" s="247"/>
      <c r="N5313" s="247"/>
      <c r="O5313" s="247"/>
      <c r="P5313" s="247"/>
      <c r="Q5313" s="247"/>
      <c r="R5313" s="247"/>
      <c r="AZ5313" s="259"/>
      <c r="BA5313" s="259">
        <f>BA5312+$BD$753</f>
        <v>29.164799999997832</v>
      </c>
      <c r="BB5313" s="274">
        <f t="shared" si="897"/>
        <v>1.3500920994724371E-4</v>
      </c>
      <c r="BC5313" s="259">
        <f t="shared" si="898"/>
        <v>3.6267265362746734E-7</v>
      </c>
      <c r="BD5313" s="259">
        <f t="shared" si="895"/>
        <v>3.6267265362746734E-7</v>
      </c>
      <c r="BE5313" s="254" t="str">
        <f t="shared" si="896"/>
        <v/>
      </c>
    </row>
    <row r="5314" spans="1:57" ht="20.100000000000001" customHeight="1" x14ac:dyDescent="0.25">
      <c r="A5314" s="247"/>
      <c r="B5314" s="247"/>
      <c r="C5314" s="247"/>
      <c r="D5314" s="247"/>
      <c r="E5314" s="247"/>
      <c r="F5314" s="247"/>
      <c r="G5314" s="247"/>
      <c r="H5314" s="247"/>
      <c r="I5314" s="247"/>
      <c r="J5314" s="247"/>
      <c r="K5314" s="247"/>
      <c r="L5314" s="247"/>
      <c r="M5314" s="247"/>
      <c r="N5314" s="247"/>
      <c r="O5314" s="247"/>
      <c r="P5314" s="247"/>
      <c r="Q5314" s="247"/>
      <c r="R5314" s="247"/>
      <c r="AZ5314" s="259"/>
      <c r="BA5314" s="259">
        <f>BA5313+$BD$753</f>
        <v>29.171199999997832</v>
      </c>
      <c r="BB5314" s="274">
        <f t="shared" si="897"/>
        <v>1.3464653729361624E-4</v>
      </c>
      <c r="BC5314" s="259">
        <f t="shared" si="898"/>
        <v>3.6171229584792031E-7</v>
      </c>
      <c r="BD5314" s="259">
        <f t="shared" si="895"/>
        <v>3.6171229584792031E-7</v>
      </c>
      <c r="BE5314" s="254" t="str">
        <f t="shared" si="896"/>
        <v/>
      </c>
    </row>
    <row r="5315" spans="1:57" ht="20.100000000000001" customHeight="1" x14ac:dyDescent="0.25">
      <c r="A5315" s="247"/>
      <c r="B5315" s="247"/>
      <c r="C5315" s="247"/>
      <c r="D5315" s="247"/>
      <c r="E5315" s="247"/>
      <c r="F5315" s="247"/>
      <c r="G5315" s="247"/>
      <c r="H5315" s="247"/>
      <c r="I5315" s="247"/>
      <c r="J5315" s="247"/>
      <c r="K5315" s="247"/>
      <c r="L5315" s="247"/>
      <c r="M5315" s="247"/>
      <c r="N5315" s="247"/>
      <c r="O5315" s="247"/>
      <c r="P5315" s="247"/>
      <c r="Q5315" s="247"/>
      <c r="R5315" s="247"/>
      <c r="AZ5315" s="259"/>
      <c r="BA5315" s="259">
        <f>BA5314+$BD$753</f>
        <v>29.177599999997831</v>
      </c>
      <c r="BB5315" s="274">
        <f t="shared" si="897"/>
        <v>1.3428482499776832E-4</v>
      </c>
      <c r="BC5315" s="259">
        <f t="shared" si="898"/>
        <v>3.6075443769634642E-7</v>
      </c>
      <c r="BD5315" s="259">
        <f t="shared" si="895"/>
        <v>3.6075443769634642E-7</v>
      </c>
      <c r="BE5315" s="254" t="str">
        <f t="shared" si="896"/>
        <v/>
      </c>
    </row>
    <row r="5316" spans="1:57" ht="20.100000000000001" customHeight="1" x14ac:dyDescent="0.25">
      <c r="A5316" s="247"/>
      <c r="B5316" s="247"/>
      <c r="C5316" s="247"/>
      <c r="D5316" s="247"/>
      <c r="E5316" s="247"/>
      <c r="F5316" s="247"/>
      <c r="G5316" s="247"/>
      <c r="H5316" s="247"/>
      <c r="I5316" s="247"/>
      <c r="J5316" s="247"/>
      <c r="K5316" s="247"/>
      <c r="L5316" s="247"/>
      <c r="M5316" s="247"/>
      <c r="N5316" s="247"/>
      <c r="O5316" s="247"/>
      <c r="P5316" s="247"/>
      <c r="Q5316" s="247"/>
      <c r="R5316" s="247"/>
      <c r="AZ5316" s="259"/>
      <c r="BA5316" s="259">
        <f>BA5315+$BD$753</f>
        <v>29.18399999999783</v>
      </c>
      <c r="BB5316" s="274">
        <f t="shared" si="897"/>
        <v>1.3392407056007197E-4</v>
      </c>
      <c r="BC5316" s="259">
        <f t="shared" si="898"/>
        <v>3.5979907280126898E-7</v>
      </c>
      <c r="BD5316" s="259">
        <f t="shared" si="895"/>
        <v>3.5979907280126898E-7</v>
      </c>
      <c r="BE5316" s="254" t="str">
        <f t="shared" si="896"/>
        <v/>
      </c>
    </row>
    <row r="5317" spans="1:57" ht="20.100000000000001" customHeight="1" x14ac:dyDescent="0.25">
      <c r="A5317" s="247"/>
      <c r="B5317" s="247"/>
      <c r="C5317" s="247"/>
      <c r="D5317" s="247"/>
      <c r="E5317" s="247"/>
      <c r="F5317" s="247"/>
      <c r="G5317" s="247"/>
      <c r="H5317" s="247"/>
      <c r="I5317" s="247"/>
      <c r="J5317" s="247"/>
      <c r="K5317" s="247"/>
      <c r="L5317" s="247"/>
      <c r="M5317" s="247"/>
      <c r="N5317" s="247"/>
      <c r="O5317" s="247"/>
      <c r="P5317" s="247"/>
      <c r="Q5317" s="247"/>
      <c r="R5317" s="247"/>
      <c r="AZ5317" s="259"/>
      <c r="BA5317" s="259">
        <f>BA5316+$BD$753</f>
        <v>29.19039999999783</v>
      </c>
      <c r="BB5317" s="274">
        <f t="shared" si="897"/>
        <v>1.335642714872707E-4</v>
      </c>
      <c r="BC5317" s="259">
        <f t="shared" si="898"/>
        <v>3.5884619480899219E-7</v>
      </c>
      <c r="BD5317" s="259">
        <f t="shared" si="895"/>
        <v>3.5884619480899219E-7</v>
      </c>
      <c r="BE5317" s="254" t="str">
        <f t="shared" si="896"/>
        <v/>
      </c>
    </row>
    <row r="5318" spans="1:57" ht="20.100000000000001" customHeight="1" x14ac:dyDescent="0.25">
      <c r="A5318" s="247"/>
      <c r="B5318" s="247"/>
      <c r="C5318" s="247"/>
      <c r="D5318" s="247"/>
      <c r="E5318" s="247"/>
      <c r="F5318" s="247"/>
      <c r="G5318" s="247"/>
      <c r="H5318" s="247"/>
      <c r="I5318" s="247"/>
      <c r="J5318" s="247"/>
      <c r="K5318" s="247"/>
      <c r="L5318" s="247"/>
      <c r="M5318" s="247"/>
      <c r="N5318" s="247"/>
      <c r="O5318" s="247"/>
      <c r="P5318" s="247"/>
      <c r="Q5318" s="247"/>
      <c r="R5318" s="247"/>
      <c r="AZ5318" s="259"/>
      <c r="BA5318" s="259">
        <f>BA5317+$BD$753</f>
        <v>29.196799999997829</v>
      </c>
      <c r="BB5318" s="274">
        <f t="shared" si="897"/>
        <v>1.3320542529246171E-4</v>
      </c>
      <c r="BC5318" s="259">
        <f t="shared" si="898"/>
        <v>3.5789579738102623E-7</v>
      </c>
      <c r="BD5318" s="259">
        <f t="shared" si="895"/>
        <v>3.5789579738102623E-7</v>
      </c>
      <c r="BE5318" s="254" t="str">
        <f t="shared" si="896"/>
        <v/>
      </c>
    </row>
    <row r="5319" spans="1:57" ht="20.100000000000001" customHeight="1" x14ac:dyDescent="0.25">
      <c r="A5319" s="247"/>
      <c r="B5319" s="247"/>
      <c r="C5319" s="247"/>
      <c r="D5319" s="247"/>
      <c r="E5319" s="247"/>
      <c r="F5319" s="247"/>
      <c r="G5319" s="247"/>
      <c r="H5319" s="247"/>
      <c r="I5319" s="247"/>
      <c r="J5319" s="247"/>
      <c r="K5319" s="247"/>
      <c r="L5319" s="247"/>
      <c r="M5319" s="247"/>
      <c r="N5319" s="247"/>
      <c r="O5319" s="247"/>
      <c r="P5319" s="247"/>
      <c r="Q5319" s="247"/>
      <c r="R5319" s="247"/>
      <c r="AZ5319" s="259"/>
      <c r="BA5319" s="259">
        <f>BA5318+$BD$753</f>
        <v>29.203199999997828</v>
      </c>
      <c r="BB5319" s="274">
        <f t="shared" si="897"/>
        <v>1.3284752949508069E-4</v>
      </c>
      <c r="BC5319" s="259">
        <f t="shared" si="898"/>
        <v>3.5694787419387032E-7</v>
      </c>
      <c r="BD5319" s="259">
        <f t="shared" si="895"/>
        <v>3.5694787419387032E-7</v>
      </c>
      <c r="BE5319" s="254" t="str">
        <f t="shared" si="896"/>
        <v/>
      </c>
    </row>
    <row r="5320" spans="1:57" ht="20.100000000000001" customHeight="1" x14ac:dyDescent="0.25">
      <c r="A5320" s="247"/>
      <c r="B5320" s="247"/>
      <c r="C5320" s="247"/>
      <c r="D5320" s="247"/>
      <c r="E5320" s="247"/>
      <c r="F5320" s="247"/>
      <c r="G5320" s="247"/>
      <c r="H5320" s="247"/>
      <c r="I5320" s="247"/>
      <c r="J5320" s="247"/>
      <c r="K5320" s="247"/>
      <c r="L5320" s="247"/>
      <c r="M5320" s="247"/>
      <c r="N5320" s="247"/>
      <c r="O5320" s="247"/>
      <c r="P5320" s="247"/>
      <c r="Q5320" s="247"/>
      <c r="R5320" s="247"/>
      <c r="AZ5320" s="259"/>
      <c r="BA5320" s="259">
        <f>BA5319+$BD$753</f>
        <v>29.209599999997828</v>
      </c>
      <c r="BB5320" s="274">
        <f t="shared" si="897"/>
        <v>1.3249058162088682E-4</v>
      </c>
      <c r="BC5320" s="259">
        <f t="shared" si="898"/>
        <v>3.560024189409915E-7</v>
      </c>
      <c r="BD5320" s="259">
        <f t="shared" si="895"/>
        <v>3.560024189409915E-7</v>
      </c>
      <c r="BE5320" s="254" t="str">
        <f t="shared" si="896"/>
        <v/>
      </c>
    </row>
    <row r="5321" spans="1:57" ht="20.100000000000001" customHeight="1" x14ac:dyDescent="0.25">
      <c r="A5321" s="247"/>
      <c r="B5321" s="247"/>
      <c r="C5321" s="247"/>
      <c r="D5321" s="247"/>
      <c r="E5321" s="247"/>
      <c r="F5321" s="247"/>
      <c r="G5321" s="247"/>
      <c r="H5321" s="247"/>
      <c r="I5321" s="247"/>
      <c r="J5321" s="247"/>
      <c r="K5321" s="247"/>
      <c r="L5321" s="247"/>
      <c r="M5321" s="247"/>
      <c r="N5321" s="247"/>
      <c r="O5321" s="247"/>
      <c r="P5321" s="247"/>
      <c r="Q5321" s="247"/>
      <c r="R5321" s="247"/>
      <c r="AZ5321" s="259"/>
      <c r="BA5321" s="259">
        <f>BA5320+$BD$753</f>
        <v>29.215999999997827</v>
      </c>
      <c r="BB5321" s="274">
        <f t="shared" si="897"/>
        <v>1.3213457920194582E-4</v>
      </c>
      <c r="BC5321" s="259">
        <f t="shared" si="898"/>
        <v>3.5505942533041218E-7</v>
      </c>
      <c r="BD5321" s="259">
        <f t="shared" si="895"/>
        <v>3.5505942533041218E-7</v>
      </c>
      <c r="BE5321" s="254" t="str">
        <f t="shared" si="896"/>
        <v/>
      </c>
    </row>
    <row r="5322" spans="1:57" ht="20.100000000000001" customHeight="1" x14ac:dyDescent="0.25">
      <c r="A5322" s="247"/>
      <c r="B5322" s="247"/>
      <c r="C5322" s="247"/>
      <c r="D5322" s="247"/>
      <c r="E5322" s="247"/>
      <c r="F5322" s="247"/>
      <c r="G5322" s="247"/>
      <c r="H5322" s="247"/>
      <c r="I5322" s="247"/>
      <c r="J5322" s="247"/>
      <c r="K5322" s="247"/>
      <c r="L5322" s="247"/>
      <c r="M5322" s="247"/>
      <c r="N5322" s="247"/>
      <c r="O5322" s="247"/>
      <c r="P5322" s="247"/>
      <c r="Q5322" s="247"/>
      <c r="R5322" s="247"/>
      <c r="AZ5322" s="259"/>
      <c r="BA5322" s="259">
        <f>BA5321+$BD$753</f>
        <v>29.222399999997826</v>
      </c>
      <c r="BB5322" s="274">
        <f t="shared" si="897"/>
        <v>1.3177951977661541E-4</v>
      </c>
      <c r="BC5322" s="259">
        <f t="shared" si="898"/>
        <v>3.5411888708685151E-7</v>
      </c>
      <c r="BD5322" s="259">
        <f t="shared" si="895"/>
        <v>3.5411888708685151E-7</v>
      </c>
      <c r="BE5322" s="254" t="str">
        <f t="shared" si="896"/>
        <v/>
      </c>
    </row>
    <row r="5323" spans="1:57" ht="20.100000000000001" customHeight="1" x14ac:dyDescent="0.25">
      <c r="A5323" s="247"/>
      <c r="B5323" s="247"/>
      <c r="C5323" s="247"/>
      <c r="D5323" s="247"/>
      <c r="E5323" s="247"/>
      <c r="F5323" s="247"/>
      <c r="G5323" s="247"/>
      <c r="H5323" s="247"/>
      <c r="I5323" s="247"/>
      <c r="J5323" s="247"/>
      <c r="K5323" s="247"/>
      <c r="L5323" s="247"/>
      <c r="M5323" s="247"/>
      <c r="N5323" s="247"/>
      <c r="O5323" s="247"/>
      <c r="P5323" s="247"/>
      <c r="Q5323" s="247"/>
      <c r="R5323" s="247"/>
      <c r="AZ5323" s="259"/>
      <c r="BA5323" s="259">
        <f>BA5322+$BD$753</f>
        <v>29.228799999997825</v>
      </c>
      <c r="BB5323" s="274">
        <f t="shared" si="897"/>
        <v>1.3142540088952856E-4</v>
      </c>
      <c r="BC5323" s="259">
        <f t="shared" si="898"/>
        <v>3.5318079794955694E-7</v>
      </c>
      <c r="BD5323" s="259">
        <f t="shared" si="895"/>
        <v>3.5318079794955694E-7</v>
      </c>
      <c r="BE5323" s="254" t="str">
        <f t="shared" si="896"/>
        <v/>
      </c>
    </row>
    <row r="5324" spans="1:57" ht="20.100000000000001" customHeight="1" x14ac:dyDescent="0.25">
      <c r="A5324" s="247"/>
      <c r="B5324" s="247"/>
      <c r="C5324" s="247"/>
      <c r="D5324" s="247"/>
      <c r="E5324" s="247"/>
      <c r="F5324" s="247"/>
      <c r="G5324" s="247"/>
      <c r="H5324" s="247"/>
      <c r="I5324" s="247"/>
      <c r="J5324" s="247"/>
      <c r="K5324" s="247"/>
      <c r="L5324" s="247"/>
      <c r="M5324" s="247"/>
      <c r="N5324" s="247"/>
      <c r="O5324" s="247"/>
      <c r="P5324" s="247"/>
      <c r="Q5324" s="247"/>
      <c r="R5324" s="247"/>
      <c r="AZ5324" s="259"/>
      <c r="BA5324" s="259">
        <f>BA5323+$BD$753</f>
        <v>29.235199999997825</v>
      </c>
      <c r="BB5324" s="274">
        <f t="shared" si="897"/>
        <v>1.31072220091579E-4</v>
      </c>
      <c r="BC5324" s="259">
        <f t="shared" si="898"/>
        <v>3.5224515167384921E-7</v>
      </c>
      <c r="BD5324" s="259">
        <f t="shared" si="895"/>
        <v>3.5224515167384921E-7</v>
      </c>
      <c r="BE5324" s="254" t="str">
        <f t="shared" si="896"/>
        <v/>
      </c>
    </row>
    <row r="5325" spans="1:57" ht="20.100000000000001" customHeight="1" x14ac:dyDescent="0.25">
      <c r="A5325" s="247"/>
      <c r="B5325" s="247"/>
      <c r="C5325" s="247"/>
      <c r="D5325" s="247"/>
      <c r="E5325" s="247"/>
      <c r="F5325" s="247"/>
      <c r="G5325" s="247"/>
      <c r="H5325" s="247"/>
      <c r="I5325" s="247"/>
      <c r="J5325" s="247"/>
      <c r="K5325" s="247"/>
      <c r="L5325" s="247"/>
      <c r="M5325" s="247"/>
      <c r="N5325" s="247"/>
      <c r="O5325" s="247"/>
      <c r="P5325" s="247"/>
      <c r="Q5325" s="247"/>
      <c r="R5325" s="247"/>
      <c r="AZ5325" s="259"/>
      <c r="BA5325" s="259">
        <f>BA5324+$BD$753</f>
        <v>29.241599999997824</v>
      </c>
      <c r="BB5325" s="274">
        <f t="shared" si="897"/>
        <v>1.3071997493990515E-4</v>
      </c>
      <c r="BC5325" s="259">
        <f t="shared" si="898"/>
        <v>3.5131194203020079E-7</v>
      </c>
      <c r="BD5325" s="259">
        <f t="shared" si="895"/>
        <v>3.5131194203020079E-7</v>
      </c>
      <c r="BE5325" s="254" t="str">
        <f t="shared" si="896"/>
        <v/>
      </c>
    </row>
    <row r="5326" spans="1:57" ht="20.100000000000001" customHeight="1" x14ac:dyDescent="0.25">
      <c r="A5326" s="247"/>
      <c r="B5326" s="247"/>
      <c r="C5326" s="247"/>
      <c r="D5326" s="247"/>
      <c r="E5326" s="247"/>
      <c r="F5326" s="247"/>
      <c r="G5326" s="247"/>
      <c r="H5326" s="247"/>
      <c r="I5326" s="247"/>
      <c r="J5326" s="247"/>
      <c r="K5326" s="247"/>
      <c r="L5326" s="247"/>
      <c r="M5326" s="247"/>
      <c r="N5326" s="247"/>
      <c r="O5326" s="247"/>
      <c r="P5326" s="247"/>
      <c r="Q5326" s="247"/>
      <c r="R5326" s="247"/>
      <c r="AZ5326" s="259"/>
      <c r="BA5326" s="259">
        <f>BA5325+$BD$753</f>
        <v>29.247999999997823</v>
      </c>
      <c r="BB5326" s="274">
        <f t="shared" si="897"/>
        <v>1.3036866299787495E-4</v>
      </c>
      <c r="BC5326" s="259">
        <f t="shared" si="898"/>
        <v>3.5038116280564535E-7</v>
      </c>
      <c r="BD5326" s="259">
        <f t="shared" si="895"/>
        <v>3.5038116280564535E-7</v>
      </c>
      <c r="BE5326" s="254" t="str">
        <f t="shared" si="896"/>
        <v/>
      </c>
    </row>
    <row r="5327" spans="1:57" ht="20.100000000000001" customHeight="1" x14ac:dyDescent="0.25">
      <c r="A5327" s="247"/>
      <c r="B5327" s="247"/>
      <c r="C5327" s="247"/>
      <c r="D5327" s="247"/>
      <c r="E5327" s="247"/>
      <c r="F5327" s="247"/>
      <c r="G5327" s="247"/>
      <c r="H5327" s="247"/>
      <c r="I5327" s="247"/>
      <c r="J5327" s="247"/>
      <c r="K5327" s="247"/>
      <c r="L5327" s="247"/>
      <c r="M5327" s="247"/>
      <c r="N5327" s="247"/>
      <c r="O5327" s="247"/>
      <c r="P5327" s="247"/>
      <c r="Q5327" s="247"/>
      <c r="R5327" s="247"/>
      <c r="AZ5327" s="259"/>
      <c r="BA5327" s="259">
        <f>BA5326+$BD$753</f>
        <v>29.254399999997823</v>
      </c>
      <c r="BB5327" s="274">
        <f t="shared" si="897"/>
        <v>1.3001828183506931E-4</v>
      </c>
      <c r="BC5327" s="259">
        <f t="shared" si="898"/>
        <v>3.4945280780095882E-7</v>
      </c>
      <c r="BD5327" s="259">
        <f t="shared" si="895"/>
        <v>3.4945280780095882E-7</v>
      </c>
      <c r="BE5327" s="254" t="str">
        <f t="shared" si="896"/>
        <v/>
      </c>
    </row>
    <row r="5328" spans="1:57" ht="20.100000000000001" customHeight="1" x14ac:dyDescent="0.25">
      <c r="A5328" s="247"/>
      <c r="B5328" s="247"/>
      <c r="C5328" s="247"/>
      <c r="D5328" s="247"/>
      <c r="E5328" s="247"/>
      <c r="F5328" s="247"/>
      <c r="G5328" s="247"/>
      <c r="H5328" s="247"/>
      <c r="I5328" s="247"/>
      <c r="J5328" s="247"/>
      <c r="K5328" s="247"/>
      <c r="L5328" s="247"/>
      <c r="M5328" s="247"/>
      <c r="N5328" s="247"/>
      <c r="O5328" s="247"/>
      <c r="P5328" s="247"/>
      <c r="Q5328" s="247"/>
      <c r="R5328" s="247"/>
      <c r="AZ5328" s="259"/>
      <c r="BA5328" s="259">
        <f>BA5327+$BD$753</f>
        <v>29.260799999997822</v>
      </c>
      <c r="BB5328" s="274">
        <f t="shared" si="897"/>
        <v>1.2966882902726835E-4</v>
      </c>
      <c r="BC5328" s="259">
        <f t="shared" si="898"/>
        <v>3.4852687083399328E-7</v>
      </c>
      <c r="BD5328" s="259">
        <f t="shared" si="895"/>
        <v>3.4852687083399328E-7</v>
      </c>
      <c r="BE5328" s="254" t="str">
        <f t="shared" si="896"/>
        <v/>
      </c>
    </row>
    <row r="5329" spans="1:57" ht="20.100000000000001" customHeight="1" x14ac:dyDescent="0.25">
      <c r="A5329" s="247"/>
      <c r="B5329" s="247"/>
      <c r="C5329" s="247"/>
      <c r="D5329" s="247"/>
      <c r="E5329" s="247"/>
      <c r="F5329" s="247"/>
      <c r="G5329" s="247"/>
      <c r="H5329" s="247"/>
      <c r="I5329" s="247"/>
      <c r="J5329" s="247"/>
      <c r="K5329" s="247"/>
      <c r="L5329" s="247"/>
      <c r="M5329" s="247"/>
      <c r="N5329" s="247"/>
      <c r="O5329" s="247"/>
      <c r="P5329" s="247"/>
      <c r="Q5329" s="247"/>
      <c r="R5329" s="247"/>
      <c r="AZ5329" s="259"/>
      <c r="BA5329" s="259">
        <f>BA5328+$BD$753</f>
        <v>29.267199999997821</v>
      </c>
      <c r="BB5329" s="274">
        <f t="shared" si="897"/>
        <v>1.2932030215643436E-4</v>
      </c>
      <c r="BC5329" s="259">
        <f t="shared" si="898"/>
        <v>3.4760334573609919E-7</v>
      </c>
      <c r="BD5329" s="259">
        <f t="shared" si="895"/>
        <v>3.4760334573609919E-7</v>
      </c>
      <c r="BE5329" s="254" t="str">
        <f t="shared" si="896"/>
        <v/>
      </c>
    </row>
    <row r="5330" spans="1:57" ht="20.100000000000001" customHeight="1" x14ac:dyDescent="0.25">
      <c r="A5330" s="247"/>
      <c r="B5330" s="247"/>
      <c r="C5330" s="247"/>
      <c r="D5330" s="247"/>
      <c r="E5330" s="247"/>
      <c r="F5330" s="247"/>
      <c r="G5330" s="247"/>
      <c r="H5330" s="247"/>
      <c r="I5330" s="247"/>
      <c r="J5330" s="247"/>
      <c r="K5330" s="247"/>
      <c r="L5330" s="247"/>
      <c r="M5330" s="247"/>
      <c r="N5330" s="247"/>
      <c r="O5330" s="247"/>
      <c r="P5330" s="247"/>
      <c r="Q5330" s="247"/>
      <c r="R5330" s="247"/>
      <c r="AZ5330" s="259"/>
      <c r="BA5330" s="259">
        <f>BA5329+$BD$753</f>
        <v>29.27359999999782</v>
      </c>
      <c r="BB5330" s="274">
        <f t="shared" si="897"/>
        <v>1.2897269881069826E-4</v>
      </c>
      <c r="BC5330" s="259">
        <f t="shared" si="898"/>
        <v>3.4668222635613681E-7</v>
      </c>
      <c r="BD5330" s="259">
        <f t="shared" si="895"/>
        <v>3.4668222635613681E-7</v>
      </c>
      <c r="BE5330" s="254" t="str">
        <f t="shared" si="896"/>
        <v/>
      </c>
    </row>
    <row r="5331" spans="1:57" ht="20.100000000000001" customHeight="1" x14ac:dyDescent="0.25">
      <c r="A5331" s="247"/>
      <c r="B5331" s="247"/>
      <c r="C5331" s="247"/>
      <c r="D5331" s="247"/>
      <c r="E5331" s="247"/>
      <c r="F5331" s="247"/>
      <c r="G5331" s="247"/>
      <c r="H5331" s="247"/>
      <c r="I5331" s="247"/>
      <c r="J5331" s="247"/>
      <c r="K5331" s="247"/>
      <c r="L5331" s="247"/>
      <c r="M5331" s="247"/>
      <c r="N5331" s="247"/>
      <c r="O5331" s="247"/>
      <c r="P5331" s="247"/>
      <c r="Q5331" s="247"/>
      <c r="R5331" s="247"/>
      <c r="AZ5331" s="259"/>
      <c r="BA5331" s="259">
        <f>BA5330+$BD$753</f>
        <v>29.27999999999782</v>
      </c>
      <c r="BB5331" s="274">
        <f t="shared" si="897"/>
        <v>1.2862601658434212E-4</v>
      </c>
      <c r="BC5331" s="259">
        <f t="shared" si="898"/>
        <v>3.4576350655641055E-7</v>
      </c>
      <c r="BD5331" s="259">
        <f t="shared" si="895"/>
        <v>3.4576350655641055E-7</v>
      </c>
      <c r="BE5331" s="254" t="str">
        <f t="shared" si="896"/>
        <v/>
      </c>
    </row>
    <row r="5332" spans="1:57" ht="20.100000000000001" customHeight="1" x14ac:dyDescent="0.25">
      <c r="A5332" s="247"/>
      <c r="B5332" s="247"/>
      <c r="C5332" s="247"/>
      <c r="D5332" s="247"/>
      <c r="E5332" s="247"/>
      <c r="F5332" s="247"/>
      <c r="G5332" s="247"/>
      <c r="H5332" s="247"/>
      <c r="I5332" s="247"/>
      <c r="J5332" s="247"/>
      <c r="K5332" s="247"/>
      <c r="L5332" s="247"/>
      <c r="M5332" s="247"/>
      <c r="N5332" s="247"/>
      <c r="O5332" s="247"/>
      <c r="P5332" s="247"/>
      <c r="Q5332" s="247"/>
      <c r="R5332" s="247"/>
      <c r="AZ5332" s="259"/>
      <c r="BA5332" s="259">
        <f>BA5331+$BD$753</f>
        <v>29.286399999997819</v>
      </c>
      <c r="BB5332" s="274">
        <f t="shared" si="897"/>
        <v>1.2828025307778571E-4</v>
      </c>
      <c r="BC5332" s="259">
        <f t="shared" si="898"/>
        <v>3.4484718021518968E-7</v>
      </c>
      <c r="BD5332" s="259">
        <f t="shared" si="895"/>
        <v>3.4484718021518968E-7</v>
      </c>
      <c r="BE5332" s="254" t="str">
        <f t="shared" si="896"/>
        <v/>
      </c>
    </row>
    <row r="5333" spans="1:57" ht="20.100000000000001" customHeight="1" x14ac:dyDescent="0.25">
      <c r="A5333" s="247"/>
      <c r="B5333" s="247"/>
      <c r="C5333" s="247"/>
      <c r="D5333" s="247"/>
      <c r="E5333" s="247"/>
      <c r="F5333" s="247"/>
      <c r="G5333" s="247"/>
      <c r="H5333" s="247"/>
      <c r="I5333" s="247"/>
      <c r="J5333" s="247"/>
      <c r="K5333" s="247"/>
      <c r="L5333" s="247"/>
      <c r="M5333" s="247"/>
      <c r="N5333" s="247"/>
      <c r="O5333" s="247"/>
      <c r="P5333" s="247"/>
      <c r="Q5333" s="247"/>
      <c r="R5333" s="247"/>
      <c r="AZ5333" s="259"/>
      <c r="BA5333" s="259">
        <f>BA5332+$BD$753</f>
        <v>29.292799999997818</v>
      </c>
      <c r="BB5333" s="274">
        <f t="shared" si="897"/>
        <v>1.2793540589757052E-4</v>
      </c>
      <c r="BC5333" s="259">
        <f t="shared" si="898"/>
        <v>3.4393324122654573E-7</v>
      </c>
      <c r="BD5333" s="259">
        <f t="shared" si="895"/>
        <v>3.4393324122654573E-7</v>
      </c>
      <c r="BE5333" s="254" t="str">
        <f t="shared" si="896"/>
        <v/>
      </c>
    </row>
    <row r="5334" spans="1:57" ht="20.100000000000001" customHeight="1" x14ac:dyDescent="0.25">
      <c r="A5334" s="247"/>
      <c r="B5334" s="247"/>
      <c r="C5334" s="247"/>
      <c r="D5334" s="247"/>
      <c r="E5334" s="247"/>
      <c r="F5334" s="247"/>
      <c r="G5334" s="247"/>
      <c r="H5334" s="247"/>
      <c r="I5334" s="247"/>
      <c r="J5334" s="247"/>
      <c r="K5334" s="247"/>
      <c r="L5334" s="247"/>
      <c r="M5334" s="247"/>
      <c r="N5334" s="247"/>
      <c r="O5334" s="247"/>
      <c r="P5334" s="247"/>
      <c r="Q5334" s="247"/>
      <c r="R5334" s="247"/>
      <c r="AZ5334" s="259"/>
      <c r="BA5334" s="259">
        <f>BA5333+$BD$753</f>
        <v>29.299199999997818</v>
      </c>
      <c r="BB5334" s="274">
        <f t="shared" si="897"/>
        <v>1.2759147265634397E-4</v>
      </c>
      <c r="BC5334" s="259">
        <f t="shared" si="898"/>
        <v>3.4302168349834667E-7</v>
      </c>
      <c r="BD5334" s="259">
        <f t="shared" si="895"/>
        <v>3.4302168349834667E-7</v>
      </c>
      <c r="BE5334" s="254" t="str">
        <f t="shared" si="896"/>
        <v/>
      </c>
    </row>
    <row r="5335" spans="1:57" ht="20.100000000000001" customHeight="1" x14ac:dyDescent="0.25">
      <c r="A5335" s="247"/>
      <c r="B5335" s="247"/>
      <c r="C5335" s="247"/>
      <c r="D5335" s="247"/>
      <c r="E5335" s="247"/>
      <c r="F5335" s="247"/>
      <c r="G5335" s="247"/>
      <c r="H5335" s="247"/>
      <c r="I5335" s="247"/>
      <c r="J5335" s="247"/>
      <c r="K5335" s="247"/>
      <c r="L5335" s="247"/>
      <c r="M5335" s="247"/>
      <c r="N5335" s="247"/>
      <c r="O5335" s="247"/>
      <c r="P5335" s="247"/>
      <c r="Q5335" s="247"/>
      <c r="R5335" s="247"/>
      <c r="AZ5335" s="259"/>
      <c r="BA5335" s="259">
        <f>BA5334+$BD$753</f>
        <v>29.305599999997817</v>
      </c>
      <c r="BB5335" s="274">
        <f t="shared" si="897"/>
        <v>1.2724845097284563E-4</v>
      </c>
      <c r="BC5335" s="259">
        <f t="shared" si="898"/>
        <v>3.4211250095480487E-7</v>
      </c>
      <c r="BD5335" s="259">
        <f t="shared" si="895"/>
        <v>3.4211250095480487E-7</v>
      </c>
      <c r="BE5335" s="254" t="str">
        <f t="shared" si="896"/>
        <v/>
      </c>
    </row>
    <row r="5336" spans="1:57" ht="20.100000000000001" customHeight="1" x14ac:dyDescent="0.25">
      <c r="A5336" s="247"/>
      <c r="B5336" s="247"/>
      <c r="C5336" s="247"/>
      <c r="D5336" s="247"/>
      <c r="E5336" s="247"/>
      <c r="F5336" s="247"/>
      <c r="G5336" s="247"/>
      <c r="H5336" s="247"/>
      <c r="I5336" s="247"/>
      <c r="J5336" s="247"/>
      <c r="K5336" s="247"/>
      <c r="L5336" s="247"/>
      <c r="M5336" s="247"/>
      <c r="N5336" s="247"/>
      <c r="O5336" s="247"/>
      <c r="P5336" s="247"/>
      <c r="Q5336" s="247"/>
      <c r="R5336" s="247"/>
      <c r="AZ5336" s="259"/>
      <c r="BA5336" s="259">
        <f>BA5335+$BD$753</f>
        <v>29.311999999997816</v>
      </c>
      <c r="BB5336" s="274">
        <f t="shared" si="897"/>
        <v>1.2690633847189082E-4</v>
      </c>
      <c r="BC5336" s="259">
        <f t="shared" si="898"/>
        <v>3.4120568753514885E-7</v>
      </c>
      <c r="BD5336" s="259">
        <f t="shared" si="895"/>
        <v>3.4120568753514885E-7</v>
      </c>
      <c r="BE5336" s="254" t="str">
        <f t="shared" si="896"/>
        <v/>
      </c>
    </row>
    <row r="5337" spans="1:57" ht="20.100000000000001" customHeight="1" x14ac:dyDescent="0.25">
      <c r="A5337" s="247"/>
      <c r="B5337" s="247"/>
      <c r="C5337" s="247"/>
      <c r="D5337" s="247"/>
      <c r="E5337" s="247"/>
      <c r="F5337" s="247"/>
      <c r="G5337" s="247"/>
      <c r="H5337" s="247"/>
      <c r="I5337" s="247"/>
      <c r="J5337" s="247"/>
      <c r="K5337" s="247"/>
      <c r="L5337" s="247"/>
      <c r="M5337" s="247"/>
      <c r="N5337" s="247"/>
      <c r="O5337" s="247"/>
      <c r="P5337" s="247"/>
      <c r="Q5337" s="247"/>
      <c r="R5337" s="247"/>
      <c r="AZ5337" s="259"/>
      <c r="BA5337" s="259">
        <f>BA5336+$BD$753</f>
        <v>29.318399999997816</v>
      </c>
      <c r="BB5337" s="274">
        <f t="shared" si="897"/>
        <v>1.2656513278435567E-4</v>
      </c>
      <c r="BC5337" s="259">
        <f t="shared" si="898"/>
        <v>3.4030123719237652E-7</v>
      </c>
      <c r="BD5337" s="259">
        <f t="shared" si="895"/>
        <v>3.4030123719237652E-7</v>
      </c>
      <c r="BE5337" s="254" t="str">
        <f t="shared" si="896"/>
        <v/>
      </c>
    </row>
    <row r="5338" spans="1:57" ht="20.100000000000001" customHeight="1" x14ac:dyDescent="0.25">
      <c r="A5338" s="247"/>
      <c r="B5338" s="247"/>
      <c r="C5338" s="247"/>
      <c r="D5338" s="247"/>
      <c r="E5338" s="247"/>
      <c r="F5338" s="247"/>
      <c r="G5338" s="247"/>
      <c r="H5338" s="247"/>
      <c r="I5338" s="247"/>
      <c r="J5338" s="247"/>
      <c r="K5338" s="247"/>
      <c r="L5338" s="247"/>
      <c r="M5338" s="247"/>
      <c r="N5338" s="247"/>
      <c r="O5338" s="247"/>
      <c r="P5338" s="247"/>
      <c r="Q5338" s="247"/>
      <c r="R5338" s="247"/>
      <c r="AZ5338" s="259"/>
      <c r="BA5338" s="259">
        <f>BA5337+$BD$753</f>
        <v>29.324799999997815</v>
      </c>
      <c r="BB5338" s="274">
        <f t="shared" si="897"/>
        <v>1.262248315471633E-4</v>
      </c>
      <c r="BC5338" s="259">
        <f t="shared" si="898"/>
        <v>3.3939914389607409E-7</v>
      </c>
      <c r="BD5338" s="259">
        <f t="shared" si="895"/>
        <v>3.3939914389607409E-7</v>
      </c>
      <c r="BE5338" s="254" t="str">
        <f t="shared" si="896"/>
        <v/>
      </c>
    </row>
    <row r="5339" spans="1:57" ht="20.100000000000001" customHeight="1" x14ac:dyDescent="0.25">
      <c r="A5339" s="247"/>
      <c r="B5339" s="247"/>
      <c r="C5339" s="247"/>
      <c r="D5339" s="247"/>
      <c r="E5339" s="247"/>
      <c r="F5339" s="247"/>
      <c r="G5339" s="247"/>
      <c r="H5339" s="247"/>
      <c r="I5339" s="247"/>
      <c r="J5339" s="247"/>
      <c r="K5339" s="247"/>
      <c r="L5339" s="247"/>
      <c r="M5339" s="247"/>
      <c r="N5339" s="247"/>
      <c r="O5339" s="247"/>
      <c r="P5339" s="247"/>
      <c r="Q5339" s="247"/>
      <c r="R5339" s="247"/>
      <c r="AZ5339" s="259"/>
      <c r="BA5339" s="259">
        <f>BA5338+$BD$753</f>
        <v>29.331199999997814</v>
      </c>
      <c r="BB5339" s="274">
        <f t="shared" si="897"/>
        <v>1.2588543240326722E-4</v>
      </c>
      <c r="BC5339" s="259">
        <f t="shared" si="898"/>
        <v>3.3849940163089816E-7</v>
      </c>
      <c r="BD5339" s="259">
        <f t="shared" si="895"/>
        <v>3.3849940163089816E-7</v>
      </c>
      <c r="BE5339" s="254" t="str">
        <f t="shared" si="896"/>
        <v/>
      </c>
    </row>
    <row r="5340" spans="1:57" ht="20.100000000000001" customHeight="1" x14ac:dyDescent="0.25">
      <c r="A5340" s="247"/>
      <c r="B5340" s="247"/>
      <c r="C5340" s="247"/>
      <c r="D5340" s="247"/>
      <c r="E5340" s="247"/>
      <c r="F5340" s="247"/>
      <c r="G5340" s="247"/>
      <c r="H5340" s="247"/>
      <c r="I5340" s="247"/>
      <c r="J5340" s="247"/>
      <c r="K5340" s="247"/>
      <c r="L5340" s="247"/>
      <c r="M5340" s="247"/>
      <c r="N5340" s="247"/>
      <c r="O5340" s="247"/>
      <c r="P5340" s="247"/>
      <c r="Q5340" s="247"/>
      <c r="R5340" s="247"/>
      <c r="AZ5340" s="259"/>
      <c r="BA5340" s="259">
        <f>BA5339+$BD$753</f>
        <v>29.337599999997813</v>
      </c>
      <c r="BB5340" s="274">
        <f t="shared" si="897"/>
        <v>1.2554693300163632E-4</v>
      </c>
      <c r="BC5340" s="259">
        <f t="shared" si="898"/>
        <v>3.3760200439381105E-7</v>
      </c>
      <c r="BD5340" s="259">
        <f t="shared" si="895"/>
        <v>3.3760200439381105E-7</v>
      </c>
      <c r="BE5340" s="254" t="str">
        <f t="shared" si="896"/>
        <v/>
      </c>
    </row>
    <row r="5341" spans="1:57" ht="20.100000000000001" customHeight="1" x14ac:dyDescent="0.25">
      <c r="A5341" s="247"/>
      <c r="B5341" s="247"/>
      <c r="C5341" s="247"/>
      <c r="D5341" s="247"/>
      <c r="E5341" s="247"/>
      <c r="F5341" s="247"/>
      <c r="G5341" s="247"/>
      <c r="H5341" s="247"/>
      <c r="I5341" s="247"/>
      <c r="J5341" s="247"/>
      <c r="K5341" s="247"/>
      <c r="L5341" s="247"/>
      <c r="M5341" s="247"/>
      <c r="N5341" s="247"/>
      <c r="O5341" s="247"/>
      <c r="P5341" s="247"/>
      <c r="Q5341" s="247"/>
      <c r="R5341" s="247"/>
      <c r="AZ5341" s="259"/>
      <c r="BA5341" s="259">
        <f>BA5340+$BD$753</f>
        <v>29.343999999997813</v>
      </c>
      <c r="BB5341" s="274">
        <f t="shared" si="897"/>
        <v>1.2520933099724251E-4</v>
      </c>
      <c r="BC5341" s="259">
        <f t="shared" si="898"/>
        <v>3.3670694620115517E-7</v>
      </c>
      <c r="BD5341" s="259">
        <f t="shared" si="895"/>
        <v>3.3670694620115517E-7</v>
      </c>
      <c r="BE5341" s="254" t="str">
        <f t="shared" si="896"/>
        <v/>
      </c>
    </row>
    <row r="5342" spans="1:57" ht="20.100000000000001" customHeight="1" x14ac:dyDescent="0.25">
      <c r="A5342" s="247"/>
      <c r="B5342" s="247"/>
      <c r="C5342" s="247"/>
      <c r="D5342" s="247"/>
      <c r="E5342" s="247"/>
      <c r="F5342" s="247"/>
      <c r="G5342" s="247"/>
      <c r="H5342" s="247"/>
      <c r="I5342" s="247"/>
      <c r="J5342" s="247"/>
      <c r="K5342" s="247"/>
      <c r="L5342" s="247"/>
      <c r="M5342" s="247"/>
      <c r="N5342" s="247"/>
      <c r="O5342" s="247"/>
      <c r="P5342" s="247"/>
      <c r="Q5342" s="247"/>
      <c r="R5342" s="247"/>
      <c r="AZ5342" s="259"/>
      <c r="BA5342" s="259">
        <f>BA5341+$BD$753</f>
        <v>29.350399999997812</v>
      </c>
      <c r="BB5342" s="274">
        <f t="shared" si="897"/>
        <v>1.2487262405104136E-4</v>
      </c>
      <c r="BC5342" s="259">
        <f t="shared" si="898"/>
        <v>3.358142210797355E-7</v>
      </c>
      <c r="BD5342" s="259">
        <f t="shared" si="895"/>
        <v>3.358142210797355E-7</v>
      </c>
      <c r="BE5342" s="254" t="str">
        <f t="shared" si="896"/>
        <v/>
      </c>
    </row>
    <row r="5343" spans="1:57" ht="20.100000000000001" customHeight="1" x14ac:dyDescent="0.25">
      <c r="A5343" s="247"/>
      <c r="B5343" s="247"/>
      <c r="C5343" s="247"/>
      <c r="D5343" s="247"/>
      <c r="E5343" s="247"/>
      <c r="F5343" s="247"/>
      <c r="G5343" s="247"/>
      <c r="H5343" s="247"/>
      <c r="I5343" s="247"/>
      <c r="J5343" s="247"/>
      <c r="K5343" s="247"/>
      <c r="L5343" s="247"/>
      <c r="M5343" s="247"/>
      <c r="N5343" s="247"/>
      <c r="O5343" s="247"/>
      <c r="P5343" s="247"/>
      <c r="Q5343" s="247"/>
      <c r="R5343" s="247"/>
      <c r="AZ5343" s="259"/>
      <c r="BA5343" s="259">
        <f>BA5342+$BD$753</f>
        <v>29.356799999997811</v>
      </c>
      <c r="BB5343" s="274">
        <f t="shared" si="897"/>
        <v>1.2453680982996162E-4</v>
      </c>
      <c r="BC5343" s="259">
        <f t="shared" si="898"/>
        <v>3.3492382307424634E-7</v>
      </c>
      <c r="BD5343" s="259">
        <f t="shared" si="895"/>
        <v>3.3492382307424634E-7</v>
      </c>
      <c r="BE5343" s="254" t="str">
        <f t="shared" si="896"/>
        <v/>
      </c>
    </row>
    <row r="5344" spans="1:57" ht="20.100000000000001" customHeight="1" x14ac:dyDescent="0.25">
      <c r="A5344" s="247"/>
      <c r="B5344" s="247"/>
      <c r="C5344" s="247"/>
      <c r="D5344" s="247"/>
      <c r="E5344" s="247"/>
      <c r="F5344" s="247"/>
      <c r="G5344" s="247"/>
      <c r="H5344" s="247"/>
      <c r="I5344" s="247"/>
      <c r="J5344" s="247"/>
      <c r="K5344" s="247"/>
      <c r="L5344" s="247"/>
      <c r="M5344" s="247"/>
      <c r="N5344" s="247"/>
      <c r="O5344" s="247"/>
      <c r="P5344" s="247"/>
      <c r="Q5344" s="247"/>
      <c r="R5344" s="247"/>
      <c r="AZ5344" s="259"/>
      <c r="BA5344" s="259">
        <f>BA5343+$BD$753</f>
        <v>29.363199999997811</v>
      </c>
      <c r="BB5344" s="274">
        <f t="shared" si="897"/>
        <v>1.2420188600688738E-4</v>
      </c>
      <c r="BC5344" s="259">
        <f t="shared" si="898"/>
        <v>3.3403574624193163E-7</v>
      </c>
      <c r="BD5344" s="259">
        <f t="shared" si="895"/>
        <v>3.3403574624193163E-7</v>
      </c>
      <c r="BE5344" s="254" t="str">
        <f t="shared" si="896"/>
        <v/>
      </c>
    </row>
    <row r="5345" spans="1:57" ht="20.100000000000001" customHeight="1" x14ac:dyDescent="0.25">
      <c r="A5345" s="247"/>
      <c r="B5345" s="247"/>
      <c r="C5345" s="247"/>
      <c r="D5345" s="247"/>
      <c r="E5345" s="247"/>
      <c r="F5345" s="247"/>
      <c r="G5345" s="247"/>
      <c r="H5345" s="247"/>
      <c r="I5345" s="247"/>
      <c r="J5345" s="247"/>
      <c r="K5345" s="247"/>
      <c r="L5345" s="247"/>
      <c r="M5345" s="247"/>
      <c r="N5345" s="247"/>
      <c r="O5345" s="247"/>
      <c r="P5345" s="247"/>
      <c r="Q5345" s="247"/>
      <c r="R5345" s="247"/>
      <c r="AZ5345" s="259"/>
      <c r="BA5345" s="259">
        <f>BA5344+$BD$753</f>
        <v>29.36959999999781</v>
      </c>
      <c r="BB5345" s="274">
        <f t="shared" si="897"/>
        <v>1.2386785026064544E-4</v>
      </c>
      <c r="BC5345" s="259">
        <f t="shared" si="898"/>
        <v>3.3314998465792467E-7</v>
      </c>
      <c r="BD5345" s="259">
        <f t="shared" si="895"/>
        <v>3.3314998465792467E-7</v>
      </c>
      <c r="BE5345" s="254" t="str">
        <f t="shared" si="896"/>
        <v/>
      </c>
    </row>
    <row r="5346" spans="1:57" ht="20.100000000000001" customHeight="1" x14ac:dyDescent="0.25">
      <c r="A5346" s="247"/>
      <c r="B5346" s="247"/>
      <c r="C5346" s="247"/>
      <c r="D5346" s="247"/>
      <c r="E5346" s="247"/>
      <c r="F5346" s="247"/>
      <c r="G5346" s="247"/>
      <c r="H5346" s="247"/>
      <c r="I5346" s="247"/>
      <c r="J5346" s="247"/>
      <c r="K5346" s="247"/>
      <c r="L5346" s="247"/>
      <c r="M5346" s="247"/>
      <c r="N5346" s="247"/>
      <c r="O5346" s="247"/>
      <c r="P5346" s="247"/>
      <c r="Q5346" s="247"/>
      <c r="R5346" s="247"/>
      <c r="AZ5346" s="259"/>
      <c r="BA5346" s="259">
        <f>BA5345+$BD$753</f>
        <v>29.375999999997809</v>
      </c>
      <c r="BB5346" s="274">
        <f t="shared" si="897"/>
        <v>1.2353470027598752E-4</v>
      </c>
      <c r="BC5346" s="259">
        <f t="shared" si="898"/>
        <v>3.3226653240763155E-7</v>
      </c>
      <c r="BD5346" s="259">
        <f t="shared" si="895"/>
        <v>3.3226653240763155E-7</v>
      </c>
      <c r="BE5346" s="254" t="str">
        <f t="shared" si="896"/>
        <v/>
      </c>
    </row>
    <row r="5347" spans="1:57" ht="20.100000000000001" customHeight="1" x14ac:dyDescent="0.25">
      <c r="A5347" s="247"/>
      <c r="B5347" s="247"/>
      <c r="C5347" s="247"/>
      <c r="D5347" s="247"/>
      <c r="E5347" s="247"/>
      <c r="F5347" s="247"/>
      <c r="G5347" s="247"/>
      <c r="H5347" s="247"/>
      <c r="I5347" s="247"/>
      <c r="J5347" s="247"/>
      <c r="K5347" s="247"/>
      <c r="L5347" s="247"/>
      <c r="M5347" s="247"/>
      <c r="N5347" s="247"/>
      <c r="O5347" s="247"/>
      <c r="P5347" s="247"/>
      <c r="Q5347" s="247"/>
      <c r="R5347" s="247"/>
      <c r="AZ5347" s="259"/>
      <c r="BA5347" s="259">
        <f>BA5346+$BD$753</f>
        <v>29.382399999997808</v>
      </c>
      <c r="BB5347" s="274">
        <f t="shared" si="897"/>
        <v>1.2320243374357989E-4</v>
      </c>
      <c r="BC5347" s="259">
        <f t="shared" si="898"/>
        <v>3.3138538359613664E-7</v>
      </c>
      <c r="BD5347" s="259">
        <f t="shared" si="895"/>
        <v>3.3138538359613664E-7</v>
      </c>
      <c r="BE5347" s="254" t="str">
        <f t="shared" si="896"/>
        <v/>
      </c>
    </row>
    <row r="5348" spans="1:57" ht="20.100000000000001" customHeight="1" x14ac:dyDescent="0.25">
      <c r="A5348" s="247"/>
      <c r="B5348" s="247"/>
      <c r="C5348" s="247"/>
      <c r="D5348" s="247"/>
      <c r="E5348" s="247"/>
      <c r="F5348" s="247"/>
      <c r="G5348" s="247"/>
      <c r="H5348" s="247"/>
      <c r="I5348" s="247"/>
      <c r="J5348" s="247"/>
      <c r="K5348" s="247"/>
      <c r="L5348" s="247"/>
      <c r="M5348" s="247"/>
      <c r="N5348" s="247"/>
      <c r="O5348" s="247"/>
      <c r="P5348" s="247"/>
      <c r="Q5348" s="247"/>
      <c r="R5348" s="247"/>
      <c r="AZ5348" s="259"/>
      <c r="BA5348" s="259">
        <f>BA5347+$BD$753</f>
        <v>29.388799999997808</v>
      </c>
      <c r="BB5348" s="274">
        <f t="shared" si="897"/>
        <v>1.2287104835998375E-4</v>
      </c>
      <c r="BC5348" s="259">
        <f t="shared" si="898"/>
        <v>3.3050653233917659E-7</v>
      </c>
      <c r="BD5348" s="259">
        <f t="shared" si="895"/>
        <v>3.3050653233917659E-7</v>
      </c>
      <c r="BE5348" s="254" t="str">
        <f t="shared" si="896"/>
        <v/>
      </c>
    </row>
    <row r="5349" spans="1:57" ht="20.100000000000001" customHeight="1" x14ac:dyDescent="0.25">
      <c r="A5349" s="247"/>
      <c r="B5349" s="247"/>
      <c r="C5349" s="247"/>
      <c r="D5349" s="247"/>
      <c r="E5349" s="247"/>
      <c r="F5349" s="247"/>
      <c r="G5349" s="247"/>
      <c r="H5349" s="247"/>
      <c r="I5349" s="247"/>
      <c r="J5349" s="247"/>
      <c r="K5349" s="247"/>
      <c r="L5349" s="247"/>
      <c r="M5349" s="247"/>
      <c r="N5349" s="247"/>
      <c r="O5349" s="247"/>
      <c r="P5349" s="247"/>
      <c r="Q5349" s="247"/>
      <c r="R5349" s="247"/>
      <c r="AZ5349" s="259"/>
      <c r="BA5349" s="259">
        <f>BA5348+$BD$753</f>
        <v>29.395199999997807</v>
      </c>
      <c r="BB5349" s="274">
        <f t="shared" si="897"/>
        <v>1.2254054182764458E-4</v>
      </c>
      <c r="BC5349" s="259">
        <f t="shared" si="898"/>
        <v>3.2962997276923898E-7</v>
      </c>
      <c r="BD5349" s="259">
        <f t="shared" si="895"/>
        <v>3.2962997276923898E-7</v>
      </c>
      <c r="BE5349" s="254" t="str">
        <f t="shared" si="896"/>
        <v/>
      </c>
    </row>
    <row r="5350" spans="1:57" ht="20.100000000000001" customHeight="1" x14ac:dyDescent="0.25">
      <c r="A5350" s="247"/>
      <c r="B5350" s="247"/>
      <c r="C5350" s="247"/>
      <c r="D5350" s="247"/>
      <c r="E5350" s="247"/>
      <c r="F5350" s="247"/>
      <c r="G5350" s="247"/>
      <c r="H5350" s="247"/>
      <c r="I5350" s="247"/>
      <c r="J5350" s="247"/>
      <c r="K5350" s="247"/>
      <c r="L5350" s="247"/>
      <c r="M5350" s="247"/>
      <c r="N5350" s="247"/>
      <c r="O5350" s="247"/>
      <c r="P5350" s="247"/>
      <c r="Q5350" s="247"/>
      <c r="R5350" s="247"/>
      <c r="AZ5350" s="259"/>
      <c r="BA5350" s="259">
        <f>BA5349+$BD$753</f>
        <v>29.401599999997806</v>
      </c>
      <c r="BB5350" s="274">
        <f t="shared" si="897"/>
        <v>1.2221091185487534E-4</v>
      </c>
      <c r="BC5350" s="259">
        <f t="shared" si="898"/>
        <v>3.2875569903274338E-7</v>
      </c>
      <c r="BD5350" s="259">
        <f t="shared" si="895"/>
        <v>3.2875569903274338E-7</v>
      </c>
      <c r="BE5350" s="254" t="str">
        <f t="shared" si="896"/>
        <v/>
      </c>
    </row>
    <row r="5351" spans="1:57" ht="20.100000000000001" customHeight="1" x14ac:dyDescent="0.25">
      <c r="A5351" s="247"/>
      <c r="B5351" s="247"/>
      <c r="C5351" s="247"/>
      <c r="D5351" s="247"/>
      <c r="E5351" s="247"/>
      <c r="F5351" s="247"/>
      <c r="G5351" s="247"/>
      <c r="H5351" s="247"/>
      <c r="I5351" s="247"/>
      <c r="J5351" s="247"/>
      <c r="K5351" s="247"/>
      <c r="L5351" s="247"/>
      <c r="M5351" s="247"/>
      <c r="N5351" s="247"/>
      <c r="O5351" s="247"/>
      <c r="P5351" s="247"/>
      <c r="Q5351" s="247"/>
      <c r="R5351" s="247"/>
      <c r="AZ5351" s="259"/>
      <c r="BA5351" s="259">
        <f>BA5350+$BD$753</f>
        <v>29.407999999997806</v>
      </c>
      <c r="BB5351" s="274">
        <f t="shared" si="897"/>
        <v>1.2188215615584259E-4</v>
      </c>
      <c r="BC5351" s="259">
        <f t="shared" si="898"/>
        <v>3.2788370529074611E-7</v>
      </c>
      <c r="BD5351" s="259">
        <f t="shared" si="895"/>
        <v>3.2788370529074611E-7</v>
      </c>
      <c r="BE5351" s="254" t="str">
        <f t="shared" si="896"/>
        <v/>
      </c>
    </row>
    <row r="5352" spans="1:57" ht="20.100000000000001" customHeight="1" x14ac:dyDescent="0.25">
      <c r="A5352" s="247"/>
      <c r="B5352" s="247"/>
      <c r="C5352" s="247"/>
      <c r="D5352" s="247"/>
      <c r="E5352" s="247"/>
      <c r="F5352" s="247"/>
      <c r="G5352" s="247"/>
      <c r="H5352" s="247"/>
      <c r="I5352" s="247"/>
      <c r="J5352" s="247"/>
      <c r="K5352" s="247"/>
      <c r="L5352" s="247"/>
      <c r="M5352" s="247"/>
      <c r="N5352" s="247"/>
      <c r="O5352" s="247"/>
      <c r="P5352" s="247"/>
      <c r="Q5352" s="247"/>
      <c r="R5352" s="247"/>
      <c r="AZ5352" s="259"/>
      <c r="BA5352" s="259">
        <f>BA5351+$BD$753</f>
        <v>29.414399999997805</v>
      </c>
      <c r="BB5352" s="274">
        <f t="shared" si="897"/>
        <v>1.2155427245055185E-4</v>
      </c>
      <c r="BC5352" s="259">
        <f t="shared" si="898"/>
        <v>3.2701398571936032E-7</v>
      </c>
      <c r="BD5352" s="259">
        <f t="shared" si="895"/>
        <v>3.2701398571936032E-7</v>
      </c>
      <c r="BE5352" s="254" t="str">
        <f t="shared" si="896"/>
        <v/>
      </c>
    </row>
    <row r="5353" spans="1:57" ht="20.100000000000001" customHeight="1" x14ac:dyDescent="0.25">
      <c r="A5353" s="247"/>
      <c r="B5353" s="247"/>
      <c r="C5353" s="247"/>
      <c r="D5353" s="247"/>
      <c r="E5353" s="247"/>
      <c r="F5353" s="247"/>
      <c r="G5353" s="247"/>
      <c r="H5353" s="247"/>
      <c r="I5353" s="247"/>
      <c r="J5353" s="247"/>
      <c r="K5353" s="247"/>
      <c r="L5353" s="247"/>
      <c r="M5353" s="247"/>
      <c r="N5353" s="247"/>
      <c r="O5353" s="247"/>
      <c r="P5353" s="247"/>
      <c r="Q5353" s="247"/>
      <c r="R5353" s="247"/>
      <c r="AZ5353" s="259"/>
      <c r="BA5353" s="259">
        <f>BA5352+$BD$753</f>
        <v>29.420799999997804</v>
      </c>
      <c r="BB5353" s="274">
        <f t="shared" si="897"/>
        <v>1.2122725846483249E-4</v>
      </c>
      <c r="BC5353" s="259">
        <f t="shared" si="898"/>
        <v>3.2614653450817039E-7</v>
      </c>
      <c r="BD5353" s="259">
        <f t="shared" si="895"/>
        <v>3.2614653450817039E-7</v>
      </c>
      <c r="BE5353" s="254" t="str">
        <f t="shared" si="896"/>
        <v/>
      </c>
    </row>
    <row r="5354" spans="1:57" ht="20.100000000000001" customHeight="1" x14ac:dyDescent="0.25">
      <c r="A5354" s="247"/>
      <c r="B5354" s="247"/>
      <c r="C5354" s="247"/>
      <c r="D5354" s="247"/>
      <c r="E5354" s="247"/>
      <c r="F5354" s="247"/>
      <c r="G5354" s="247"/>
      <c r="H5354" s="247"/>
      <c r="I5354" s="247"/>
      <c r="J5354" s="247"/>
      <c r="K5354" s="247"/>
      <c r="L5354" s="247"/>
      <c r="M5354" s="247"/>
      <c r="N5354" s="247"/>
      <c r="O5354" s="247"/>
      <c r="P5354" s="247"/>
      <c r="Q5354" s="247"/>
      <c r="R5354" s="247"/>
      <c r="AZ5354" s="259"/>
      <c r="BA5354" s="259">
        <f>BA5353+$BD$753</f>
        <v>29.427199999997804</v>
      </c>
      <c r="BB5354" s="274">
        <f t="shared" si="897"/>
        <v>1.2090111193032432E-4</v>
      </c>
      <c r="BC5354" s="259">
        <f t="shared" si="898"/>
        <v>3.2528134586179045E-7</v>
      </c>
      <c r="BD5354" s="259">
        <f t="shared" si="895"/>
        <v>3.2528134586179045E-7</v>
      </c>
      <c r="BE5354" s="254" t="str">
        <f t="shared" si="896"/>
        <v/>
      </c>
    </row>
    <row r="5355" spans="1:57" ht="20.100000000000001" customHeight="1" x14ac:dyDescent="0.25">
      <c r="A5355" s="247"/>
      <c r="B5355" s="247"/>
      <c r="C5355" s="247"/>
      <c r="D5355" s="247"/>
      <c r="E5355" s="247"/>
      <c r="F5355" s="247"/>
      <c r="G5355" s="247"/>
      <c r="H5355" s="247"/>
      <c r="I5355" s="247"/>
      <c r="J5355" s="247"/>
      <c r="K5355" s="247"/>
      <c r="L5355" s="247"/>
      <c r="M5355" s="247"/>
      <c r="N5355" s="247"/>
      <c r="O5355" s="247"/>
      <c r="P5355" s="247"/>
      <c r="Q5355" s="247"/>
      <c r="R5355" s="247"/>
      <c r="AZ5355" s="259"/>
      <c r="BA5355" s="259">
        <f>BA5354+$BD$753</f>
        <v>29.433599999997803</v>
      </c>
      <c r="BB5355" s="274">
        <f t="shared" si="897"/>
        <v>1.2057583058446253E-4</v>
      </c>
      <c r="BC5355" s="259">
        <f t="shared" si="898"/>
        <v>3.2441841399964753E-7</v>
      </c>
      <c r="BD5355" s="259">
        <f t="shared" si="895"/>
        <v>3.2441841399964753E-7</v>
      </c>
      <c r="BE5355" s="254" t="str">
        <f t="shared" si="896"/>
        <v/>
      </c>
    </row>
    <row r="5356" spans="1:57" ht="20.100000000000001" customHeight="1" x14ac:dyDescent="0.25">
      <c r="A5356" s="247"/>
      <c r="B5356" s="247"/>
      <c r="C5356" s="247"/>
      <c r="D5356" s="247"/>
      <c r="E5356" s="247"/>
      <c r="F5356" s="247"/>
      <c r="G5356" s="247"/>
      <c r="H5356" s="247"/>
      <c r="I5356" s="247"/>
      <c r="J5356" s="247"/>
      <c r="K5356" s="247"/>
      <c r="L5356" s="247"/>
      <c r="M5356" s="247"/>
      <c r="N5356" s="247"/>
      <c r="O5356" s="247"/>
      <c r="P5356" s="247"/>
      <c r="Q5356" s="247"/>
      <c r="R5356" s="247"/>
      <c r="AZ5356" s="259"/>
      <c r="BA5356" s="259">
        <f>BA5355+$BD$753</f>
        <v>29.439999999997802</v>
      </c>
      <c r="BB5356" s="274">
        <f t="shared" si="897"/>
        <v>1.2025141217046288E-4</v>
      </c>
      <c r="BC5356" s="259">
        <f t="shared" si="898"/>
        <v>3.2355773315503292E-7</v>
      </c>
      <c r="BD5356" s="259">
        <f t="shared" si="895"/>
        <v>3.2355773315503292E-7</v>
      </c>
      <c r="BE5356" s="254" t="str">
        <f t="shared" si="896"/>
        <v/>
      </c>
    </row>
    <row r="5357" spans="1:57" ht="20.100000000000001" customHeight="1" x14ac:dyDescent="0.25">
      <c r="A5357" s="247"/>
      <c r="B5357" s="247"/>
      <c r="C5357" s="247"/>
      <c r="D5357" s="247"/>
      <c r="E5357" s="247"/>
      <c r="F5357" s="247"/>
      <c r="G5357" s="247"/>
      <c r="H5357" s="247"/>
      <c r="I5357" s="247"/>
      <c r="J5357" s="247"/>
      <c r="K5357" s="247"/>
      <c r="L5357" s="247"/>
      <c r="M5357" s="247"/>
      <c r="N5357" s="247"/>
      <c r="O5357" s="247"/>
      <c r="P5357" s="247"/>
      <c r="Q5357" s="247"/>
      <c r="R5357" s="247"/>
      <c r="AZ5357" s="259"/>
      <c r="BA5357" s="259">
        <f>BA5356+$BD$753</f>
        <v>29.446399999997801</v>
      </c>
      <c r="BB5357" s="274">
        <f t="shared" si="897"/>
        <v>1.1992785443730785E-4</v>
      </c>
      <c r="BC5357" s="259">
        <f t="shared" si="898"/>
        <v>3.2269929757583395E-7</v>
      </c>
      <c r="BD5357" s="259">
        <f t="shared" si="895"/>
        <v>3.2269929757583395E-7</v>
      </c>
      <c r="BE5357" s="254" t="str">
        <f t="shared" si="896"/>
        <v/>
      </c>
    </row>
    <row r="5358" spans="1:57" ht="20.100000000000001" customHeight="1" x14ac:dyDescent="0.25">
      <c r="A5358" s="247"/>
      <c r="B5358" s="247"/>
      <c r="C5358" s="247"/>
      <c r="D5358" s="247"/>
      <c r="E5358" s="247"/>
      <c r="F5358" s="247"/>
      <c r="G5358" s="247"/>
      <c r="H5358" s="247"/>
      <c r="I5358" s="247"/>
      <c r="J5358" s="247"/>
      <c r="K5358" s="247"/>
      <c r="L5358" s="247"/>
      <c r="M5358" s="247"/>
      <c r="N5358" s="247"/>
      <c r="O5358" s="247"/>
      <c r="P5358" s="247"/>
      <c r="Q5358" s="247"/>
      <c r="R5358" s="247"/>
      <c r="AZ5358" s="259"/>
      <c r="BA5358" s="259">
        <f>BA5357+$BD$753</f>
        <v>29.452799999997801</v>
      </c>
      <c r="BB5358" s="274">
        <f t="shared" si="897"/>
        <v>1.1960515513973201E-4</v>
      </c>
      <c r="BC5358" s="259">
        <f t="shared" si="898"/>
        <v>3.218431015234905E-7</v>
      </c>
      <c r="BD5358" s="259">
        <f t="shared" si="895"/>
        <v>3.218431015234905E-7</v>
      </c>
      <c r="BE5358" s="254" t="str">
        <f t="shared" si="896"/>
        <v/>
      </c>
    </row>
    <row r="5359" spans="1:57" ht="20.100000000000001" customHeight="1" x14ac:dyDescent="0.25">
      <c r="A5359" s="247"/>
      <c r="B5359" s="247"/>
      <c r="C5359" s="247"/>
      <c r="D5359" s="247"/>
      <c r="E5359" s="247"/>
      <c r="F5359" s="247"/>
      <c r="G5359" s="247"/>
      <c r="H5359" s="247"/>
      <c r="I5359" s="247"/>
      <c r="J5359" s="247"/>
      <c r="K5359" s="247"/>
      <c r="L5359" s="247"/>
      <c r="M5359" s="247"/>
      <c r="N5359" s="247"/>
      <c r="O5359" s="247"/>
      <c r="P5359" s="247"/>
      <c r="Q5359" s="247"/>
      <c r="R5359" s="247"/>
      <c r="AZ5359" s="259"/>
      <c r="BA5359" s="259">
        <f>BA5358+$BD$753</f>
        <v>29.4591999999978</v>
      </c>
      <c r="BB5359" s="274">
        <f t="shared" si="897"/>
        <v>1.1928331203820852E-4</v>
      </c>
      <c r="BC5359" s="259">
        <f t="shared" si="898"/>
        <v>3.2098913927539378E-7</v>
      </c>
      <c r="BD5359" s="259">
        <f t="shared" si="895"/>
        <v>3.2098913927539378E-7</v>
      </c>
      <c r="BE5359" s="254" t="str">
        <f t="shared" si="896"/>
        <v/>
      </c>
    </row>
    <row r="5360" spans="1:57" ht="20.100000000000001" customHeight="1" x14ac:dyDescent="0.25">
      <c r="A5360" s="247"/>
      <c r="B5360" s="247"/>
      <c r="C5360" s="247"/>
      <c r="D5360" s="247"/>
      <c r="E5360" s="247"/>
      <c r="F5360" s="247"/>
      <c r="G5360" s="247"/>
      <c r="H5360" s="247"/>
      <c r="I5360" s="247"/>
      <c r="J5360" s="247"/>
      <c r="K5360" s="247"/>
      <c r="L5360" s="247"/>
      <c r="M5360" s="247"/>
      <c r="N5360" s="247"/>
      <c r="O5360" s="247"/>
      <c r="P5360" s="247"/>
      <c r="Q5360" s="247"/>
      <c r="R5360" s="247"/>
      <c r="AZ5360" s="259"/>
      <c r="BA5360" s="259">
        <f>BA5359+$BD$753</f>
        <v>29.465599999997799</v>
      </c>
      <c r="BB5360" s="274">
        <f t="shared" si="897"/>
        <v>1.1896232289893313E-4</v>
      </c>
      <c r="BC5360" s="259">
        <f t="shared" si="898"/>
        <v>3.2013740512160658E-7</v>
      </c>
      <c r="BD5360" s="259">
        <f t="shared" si="895"/>
        <v>3.2013740512160658E-7</v>
      </c>
      <c r="BE5360" s="254" t="str">
        <f t="shared" si="896"/>
        <v/>
      </c>
    </row>
    <row r="5361" spans="1:57" ht="20.100000000000001" customHeight="1" x14ac:dyDescent="0.25">
      <c r="A5361" s="247"/>
      <c r="B5361" s="247"/>
      <c r="C5361" s="247"/>
      <c r="D5361" s="247"/>
      <c r="E5361" s="247"/>
      <c r="F5361" s="247"/>
      <c r="G5361" s="247"/>
      <c r="H5361" s="247"/>
      <c r="I5361" s="247"/>
      <c r="J5361" s="247"/>
      <c r="K5361" s="247"/>
      <c r="L5361" s="247"/>
      <c r="M5361" s="247"/>
      <c r="N5361" s="247"/>
      <c r="O5361" s="247"/>
      <c r="P5361" s="247"/>
      <c r="Q5361" s="247"/>
      <c r="R5361" s="247"/>
      <c r="AZ5361" s="259"/>
      <c r="BA5361" s="259">
        <f>BA5360+$BD$753</f>
        <v>29.471999999997799</v>
      </c>
      <c r="BB5361" s="274">
        <f t="shared" si="897"/>
        <v>1.1864218549381152E-4</v>
      </c>
      <c r="BC5361" s="259">
        <f t="shared" si="898"/>
        <v>3.1928789336689621E-7</v>
      </c>
      <c r="BD5361" s="259">
        <f t="shared" si="895"/>
        <v>3.1928789336689621E-7</v>
      </c>
      <c r="BE5361" s="254" t="str">
        <f t="shared" si="896"/>
        <v/>
      </c>
    </row>
    <row r="5362" spans="1:57" ht="20.100000000000001" customHeight="1" x14ac:dyDescent="0.25">
      <c r="A5362" s="247"/>
      <c r="B5362" s="247"/>
      <c r="C5362" s="247"/>
      <c r="D5362" s="247"/>
      <c r="E5362" s="247"/>
      <c r="F5362" s="247"/>
      <c r="G5362" s="247"/>
      <c r="H5362" s="247"/>
      <c r="I5362" s="247"/>
      <c r="J5362" s="247"/>
      <c r="K5362" s="247"/>
      <c r="L5362" s="247"/>
      <c r="M5362" s="247"/>
      <c r="N5362" s="247"/>
      <c r="O5362" s="247"/>
      <c r="P5362" s="247"/>
      <c r="Q5362" s="247"/>
      <c r="R5362" s="247"/>
      <c r="AZ5362" s="259"/>
      <c r="BA5362" s="259">
        <f>BA5361+$BD$753</f>
        <v>29.478399999997798</v>
      </c>
      <c r="BB5362" s="274">
        <f t="shared" si="897"/>
        <v>1.1832289760044462E-4</v>
      </c>
      <c r="BC5362" s="259">
        <f t="shared" si="898"/>
        <v>3.1844059833082935E-7</v>
      </c>
      <c r="BD5362" s="259">
        <f t="shared" si="895"/>
        <v>3.1844059833082935E-7</v>
      </c>
      <c r="BE5362" s="254" t="str">
        <f t="shared" si="896"/>
        <v/>
      </c>
    </row>
    <row r="5363" spans="1:57" ht="20.100000000000001" customHeight="1" x14ac:dyDescent="0.25">
      <c r="A5363" s="247"/>
      <c r="B5363" s="247"/>
      <c r="C5363" s="247"/>
      <c r="D5363" s="247"/>
      <c r="E5363" s="247"/>
      <c r="F5363" s="247"/>
      <c r="G5363" s="247"/>
      <c r="H5363" s="247"/>
      <c r="I5363" s="247"/>
      <c r="J5363" s="247"/>
      <c r="K5363" s="247"/>
      <c r="L5363" s="247"/>
      <c r="M5363" s="247"/>
      <c r="N5363" s="247"/>
      <c r="O5363" s="247"/>
      <c r="P5363" s="247"/>
      <c r="Q5363" s="247"/>
      <c r="R5363" s="247"/>
      <c r="AZ5363" s="259"/>
      <c r="BA5363" s="259">
        <f>BA5362+$BD$753</f>
        <v>29.484799999997797</v>
      </c>
      <c r="BB5363" s="274">
        <f t="shared" si="897"/>
        <v>1.180044570021138E-4</v>
      </c>
      <c r="BC5363" s="259">
        <f t="shared" si="898"/>
        <v>3.1759551434610504E-7</v>
      </c>
      <c r="BD5363" s="259">
        <f t="shared" si="895"/>
        <v>3.1759551434610504E-7</v>
      </c>
      <c r="BE5363" s="254" t="str">
        <f t="shared" si="896"/>
        <v/>
      </c>
    </row>
    <row r="5364" spans="1:57" ht="20.100000000000001" customHeight="1" x14ac:dyDescent="0.25">
      <c r="A5364" s="247"/>
      <c r="B5364" s="247"/>
      <c r="C5364" s="247"/>
      <c r="D5364" s="247"/>
      <c r="E5364" s="247"/>
      <c r="F5364" s="247"/>
      <c r="G5364" s="247"/>
      <c r="H5364" s="247"/>
      <c r="I5364" s="247"/>
      <c r="J5364" s="247"/>
      <c r="K5364" s="247"/>
      <c r="L5364" s="247"/>
      <c r="M5364" s="247"/>
      <c r="N5364" s="247"/>
      <c r="O5364" s="247"/>
      <c r="P5364" s="247"/>
      <c r="Q5364" s="247"/>
      <c r="R5364" s="247"/>
      <c r="AZ5364" s="259"/>
      <c r="BA5364" s="259">
        <f>BA5363+$BD$753</f>
        <v>29.491199999997797</v>
      </c>
      <c r="BB5364" s="274">
        <f t="shared" si="897"/>
        <v>1.1768686148776769E-4</v>
      </c>
      <c r="BC5364" s="259">
        <f t="shared" si="898"/>
        <v>3.1675263576031658E-7</v>
      </c>
      <c r="BD5364" s="259">
        <f t="shared" ref="BD5364:BD5427" si="899">IF(BB5364&lt;(1-$AZ$760),BC5364,"")</f>
        <v>3.1675263576031658E-7</v>
      </c>
      <c r="BE5364" s="254" t="str">
        <f t="shared" ref="BE5364:BE5427" si="900">IF(BB5364&lt;(1-$AZ$766),BC5364,"")</f>
        <v/>
      </c>
    </row>
    <row r="5365" spans="1:57" ht="20.100000000000001" customHeight="1" x14ac:dyDescent="0.25">
      <c r="A5365" s="247"/>
      <c r="B5365" s="247"/>
      <c r="C5365" s="247"/>
      <c r="D5365" s="247"/>
      <c r="E5365" s="247"/>
      <c r="F5365" s="247"/>
      <c r="G5365" s="247"/>
      <c r="H5365" s="247"/>
      <c r="I5365" s="247"/>
      <c r="J5365" s="247"/>
      <c r="K5365" s="247"/>
      <c r="L5365" s="247"/>
      <c r="M5365" s="247"/>
      <c r="N5365" s="247"/>
      <c r="O5365" s="247"/>
      <c r="P5365" s="247"/>
      <c r="Q5365" s="247"/>
      <c r="R5365" s="247"/>
      <c r="AZ5365" s="259"/>
      <c r="BA5365" s="259">
        <f>BA5364+$BD$753</f>
        <v>29.497599999997796</v>
      </c>
      <c r="BB5365" s="274">
        <f t="shared" ref="BB5365:BB5428" si="901">_xlfn.CHISQ.DIST.RT(BA5365,7)</f>
        <v>1.1737010885200737E-4</v>
      </c>
      <c r="BC5365" s="259">
        <f t="shared" ref="BC5365:BC5428" si="902">BB5365-BB5366</f>
        <v>3.1591195693492149E-7</v>
      </c>
      <c r="BD5365" s="259">
        <f t="shared" si="899"/>
        <v>3.1591195693492149E-7</v>
      </c>
      <c r="BE5365" s="254" t="str">
        <f t="shared" si="900"/>
        <v/>
      </c>
    </row>
    <row r="5366" spans="1:57" ht="20.100000000000001" customHeight="1" x14ac:dyDescent="0.25">
      <c r="A5366" s="247"/>
      <c r="B5366" s="247"/>
      <c r="C5366" s="247"/>
      <c r="D5366" s="247"/>
      <c r="E5366" s="247"/>
      <c r="F5366" s="247"/>
      <c r="G5366" s="247"/>
      <c r="H5366" s="247"/>
      <c r="I5366" s="247"/>
      <c r="J5366" s="247"/>
      <c r="K5366" s="247"/>
      <c r="L5366" s="247"/>
      <c r="M5366" s="247"/>
      <c r="N5366" s="247"/>
      <c r="O5366" s="247"/>
      <c r="P5366" s="247"/>
      <c r="Q5366" s="247"/>
      <c r="R5366" s="247"/>
      <c r="AZ5366" s="259"/>
      <c r="BA5366" s="259">
        <f>BA5365+$BD$753</f>
        <v>29.503999999997795</v>
      </c>
      <c r="BB5366" s="274">
        <f t="shared" si="901"/>
        <v>1.1705419689507245E-4</v>
      </c>
      <c r="BC5366" s="259">
        <f t="shared" si="902"/>
        <v>3.1507347224490271E-7</v>
      </c>
      <c r="BD5366" s="259">
        <f t="shared" si="899"/>
        <v>3.1507347224490271E-7</v>
      </c>
      <c r="BE5366" s="254" t="str">
        <f t="shared" si="900"/>
        <v/>
      </c>
    </row>
    <row r="5367" spans="1:57" ht="20.100000000000001" customHeight="1" x14ac:dyDescent="0.25">
      <c r="A5367" s="247"/>
      <c r="B5367" s="247"/>
      <c r="C5367" s="247"/>
      <c r="D5367" s="247"/>
      <c r="E5367" s="247"/>
      <c r="F5367" s="247"/>
      <c r="G5367" s="247"/>
      <c r="H5367" s="247"/>
      <c r="I5367" s="247"/>
      <c r="J5367" s="247"/>
      <c r="K5367" s="247"/>
      <c r="L5367" s="247"/>
      <c r="M5367" s="247"/>
      <c r="N5367" s="247"/>
      <c r="O5367" s="247"/>
      <c r="P5367" s="247"/>
      <c r="Q5367" s="247"/>
      <c r="R5367" s="247"/>
      <c r="AZ5367" s="259"/>
      <c r="BA5367" s="259">
        <f>BA5366+$BD$753</f>
        <v>29.510399999997794</v>
      </c>
      <c r="BB5367" s="274">
        <f t="shared" si="901"/>
        <v>1.1673912342282755E-4</v>
      </c>
      <c r="BC5367" s="259">
        <f t="shared" si="902"/>
        <v>3.1423717608042203E-7</v>
      </c>
      <c r="BD5367" s="259">
        <f t="shared" si="899"/>
        <v>3.1423717608042203E-7</v>
      </c>
      <c r="BE5367" s="254" t="str">
        <f t="shared" si="900"/>
        <v/>
      </c>
    </row>
    <row r="5368" spans="1:57" ht="20.100000000000001" customHeight="1" x14ac:dyDescent="0.25">
      <c r="A5368" s="247"/>
      <c r="B5368" s="247"/>
      <c r="C5368" s="247"/>
      <c r="D5368" s="247"/>
      <c r="E5368" s="247"/>
      <c r="F5368" s="247"/>
      <c r="G5368" s="247"/>
      <c r="H5368" s="247"/>
      <c r="I5368" s="247"/>
      <c r="J5368" s="247"/>
      <c r="K5368" s="247"/>
      <c r="L5368" s="247"/>
      <c r="M5368" s="247"/>
      <c r="N5368" s="247"/>
      <c r="O5368" s="247"/>
      <c r="P5368" s="247"/>
      <c r="Q5368" s="247"/>
      <c r="R5368" s="247"/>
      <c r="AZ5368" s="259"/>
      <c r="BA5368" s="259">
        <f>BA5367+$BD$753</f>
        <v>29.516799999997794</v>
      </c>
      <c r="BB5368" s="274">
        <f t="shared" si="901"/>
        <v>1.1642488624674713E-4</v>
      </c>
      <c r="BC5368" s="259">
        <f t="shared" si="902"/>
        <v>3.1340306284420442E-7</v>
      </c>
      <c r="BD5368" s="259">
        <f t="shared" si="899"/>
        <v>3.1340306284420442E-7</v>
      </c>
      <c r="BE5368" s="254" t="str">
        <f t="shared" si="900"/>
        <v/>
      </c>
    </row>
    <row r="5369" spans="1:57" ht="20.100000000000001" customHeight="1" x14ac:dyDescent="0.25">
      <c r="A5369" s="247"/>
      <c r="B5369" s="247"/>
      <c r="C5369" s="247"/>
      <c r="D5369" s="247"/>
      <c r="E5369" s="247"/>
      <c r="F5369" s="247"/>
      <c r="G5369" s="247"/>
      <c r="H5369" s="247"/>
      <c r="I5369" s="247"/>
      <c r="J5369" s="247"/>
      <c r="K5369" s="247"/>
      <c r="L5369" s="247"/>
      <c r="M5369" s="247"/>
      <c r="N5369" s="247"/>
      <c r="O5369" s="247"/>
      <c r="P5369" s="247"/>
      <c r="Q5369" s="247"/>
      <c r="R5369" s="247"/>
      <c r="AZ5369" s="259"/>
      <c r="BA5369" s="259">
        <f>BA5368+$BD$753</f>
        <v>29.523199999997793</v>
      </c>
      <c r="BB5369" s="274">
        <f t="shared" si="901"/>
        <v>1.1611148318390292E-4</v>
      </c>
      <c r="BC5369" s="259">
        <f t="shared" si="902"/>
        <v>3.1257112695508879E-7</v>
      </c>
      <c r="BD5369" s="259">
        <f t="shared" si="899"/>
        <v>3.1257112695508879E-7</v>
      </c>
      <c r="BE5369" s="254" t="str">
        <f t="shared" si="900"/>
        <v/>
      </c>
    </row>
    <row r="5370" spans="1:57" ht="20.100000000000001" customHeight="1" x14ac:dyDescent="0.25">
      <c r="A5370" s="247"/>
      <c r="B5370" s="247"/>
      <c r="C5370" s="247"/>
      <c r="D5370" s="247"/>
      <c r="E5370" s="247"/>
      <c r="F5370" s="247"/>
      <c r="G5370" s="247"/>
      <c r="H5370" s="247"/>
      <c r="I5370" s="247"/>
      <c r="J5370" s="247"/>
      <c r="K5370" s="247"/>
      <c r="L5370" s="247"/>
      <c r="M5370" s="247"/>
      <c r="N5370" s="247"/>
      <c r="O5370" s="247"/>
      <c r="P5370" s="247"/>
      <c r="Q5370" s="247"/>
      <c r="R5370" s="247"/>
      <c r="AZ5370" s="259"/>
      <c r="BA5370" s="259">
        <f>BA5369+$BD$753</f>
        <v>29.529599999997792</v>
      </c>
      <c r="BB5370" s="274">
        <f t="shared" si="901"/>
        <v>1.1579891205694783E-4</v>
      </c>
      <c r="BC5370" s="259">
        <f t="shared" si="902"/>
        <v>3.1174136284245794E-7</v>
      </c>
      <c r="BD5370" s="259">
        <f t="shared" si="899"/>
        <v>3.1174136284245794E-7</v>
      </c>
      <c r="BE5370" s="254" t="str">
        <f t="shared" si="900"/>
        <v/>
      </c>
    </row>
    <row r="5371" spans="1:57" ht="20.100000000000001" customHeight="1" x14ac:dyDescent="0.25">
      <c r="A5371" s="247"/>
      <c r="B5371" s="247"/>
      <c r="C5371" s="247"/>
      <c r="D5371" s="247"/>
      <c r="E5371" s="247"/>
      <c r="F5371" s="247"/>
      <c r="G5371" s="247"/>
      <c r="H5371" s="247"/>
      <c r="I5371" s="247"/>
      <c r="J5371" s="247"/>
      <c r="K5371" s="247"/>
      <c r="L5371" s="247"/>
      <c r="M5371" s="247"/>
      <c r="N5371" s="247"/>
      <c r="O5371" s="247"/>
      <c r="P5371" s="247"/>
      <c r="Q5371" s="247"/>
      <c r="R5371" s="247"/>
      <c r="AZ5371" s="259"/>
      <c r="BA5371" s="259">
        <f>BA5370+$BD$753</f>
        <v>29.535999999997792</v>
      </c>
      <c r="BB5371" s="274">
        <f t="shared" si="901"/>
        <v>1.1548717069410538E-4</v>
      </c>
      <c r="BC5371" s="259">
        <f t="shared" si="902"/>
        <v>3.1091376495248624E-7</v>
      </c>
      <c r="BD5371" s="259">
        <f t="shared" si="899"/>
        <v>3.1091376495248624E-7</v>
      </c>
      <c r="BE5371" s="254" t="str">
        <f t="shared" si="900"/>
        <v/>
      </c>
    </row>
    <row r="5372" spans="1:57" ht="20.100000000000001" customHeight="1" x14ac:dyDescent="0.25">
      <c r="A5372" s="247"/>
      <c r="B5372" s="247"/>
      <c r="C5372" s="247"/>
      <c r="D5372" s="247"/>
      <c r="E5372" s="247"/>
      <c r="F5372" s="247"/>
      <c r="G5372" s="247"/>
      <c r="H5372" s="247"/>
      <c r="I5372" s="247"/>
      <c r="J5372" s="247"/>
      <c r="K5372" s="247"/>
      <c r="L5372" s="247"/>
      <c r="M5372" s="247"/>
      <c r="N5372" s="247"/>
      <c r="O5372" s="247"/>
      <c r="P5372" s="247"/>
      <c r="Q5372" s="247"/>
      <c r="R5372" s="247"/>
      <c r="AZ5372" s="259"/>
      <c r="BA5372" s="259">
        <f>BA5371+$BD$753</f>
        <v>29.542399999997791</v>
      </c>
      <c r="BB5372" s="274">
        <f t="shared" si="901"/>
        <v>1.1517625692915289E-4</v>
      </c>
      <c r="BC5372" s="259">
        <f t="shared" si="902"/>
        <v>3.1008832774430427E-7</v>
      </c>
      <c r="BD5372" s="259">
        <f t="shared" si="899"/>
        <v>3.1008832774430427E-7</v>
      </c>
      <c r="BE5372" s="254" t="str">
        <f t="shared" si="900"/>
        <v/>
      </c>
    </row>
    <row r="5373" spans="1:57" ht="20.100000000000001" customHeight="1" x14ac:dyDescent="0.25">
      <c r="A5373" s="247"/>
      <c r="B5373" s="247"/>
      <c r="C5373" s="247"/>
      <c r="D5373" s="247"/>
      <c r="E5373" s="247"/>
      <c r="F5373" s="247"/>
      <c r="G5373" s="247"/>
      <c r="H5373" s="247"/>
      <c r="I5373" s="247"/>
      <c r="J5373" s="247"/>
      <c r="K5373" s="247"/>
      <c r="L5373" s="247"/>
      <c r="M5373" s="247"/>
      <c r="N5373" s="247"/>
      <c r="O5373" s="247"/>
      <c r="P5373" s="247"/>
      <c r="Q5373" s="247"/>
      <c r="R5373" s="247"/>
      <c r="AZ5373" s="259"/>
      <c r="BA5373" s="259">
        <f>BA5372+$BD$753</f>
        <v>29.54879999999779</v>
      </c>
      <c r="BB5373" s="274">
        <f t="shared" si="901"/>
        <v>1.1486616860140859E-4</v>
      </c>
      <c r="BC5373" s="259">
        <f t="shared" si="902"/>
        <v>3.0926504569116437E-7</v>
      </c>
      <c r="BD5373" s="259">
        <f t="shared" si="899"/>
        <v>3.0926504569116437E-7</v>
      </c>
      <c r="BE5373" s="254" t="str">
        <f t="shared" si="900"/>
        <v/>
      </c>
    </row>
    <row r="5374" spans="1:57" ht="20.100000000000001" customHeight="1" x14ac:dyDescent="0.25">
      <c r="A5374" s="247"/>
      <c r="B5374" s="247"/>
      <c r="C5374" s="247"/>
      <c r="D5374" s="247"/>
      <c r="E5374" s="247"/>
      <c r="F5374" s="247"/>
      <c r="G5374" s="247"/>
      <c r="H5374" s="247"/>
      <c r="I5374" s="247"/>
      <c r="J5374" s="247"/>
      <c r="K5374" s="247"/>
      <c r="L5374" s="247"/>
      <c r="M5374" s="247"/>
      <c r="N5374" s="247"/>
      <c r="O5374" s="247"/>
      <c r="P5374" s="247"/>
      <c r="Q5374" s="247"/>
      <c r="R5374" s="247"/>
      <c r="AZ5374" s="259"/>
      <c r="BA5374" s="259">
        <f>BA5373+$BD$753</f>
        <v>29.555199999997789</v>
      </c>
      <c r="BB5374" s="274">
        <f t="shared" si="901"/>
        <v>1.1455690355571742E-4</v>
      </c>
      <c r="BC5374" s="259">
        <f t="shared" si="902"/>
        <v>3.0844391327827217E-7</v>
      </c>
      <c r="BD5374" s="259">
        <f t="shared" si="899"/>
        <v>3.0844391327827217E-7</v>
      </c>
      <c r="BE5374" s="254" t="str">
        <f t="shared" si="900"/>
        <v/>
      </c>
    </row>
    <row r="5375" spans="1:57" ht="20.100000000000001" customHeight="1" x14ac:dyDescent="0.25">
      <c r="A5375" s="247"/>
      <c r="B5375" s="247"/>
      <c r="C5375" s="247"/>
      <c r="D5375" s="247"/>
      <c r="E5375" s="247"/>
      <c r="F5375" s="247"/>
      <c r="G5375" s="247"/>
      <c r="H5375" s="247"/>
      <c r="I5375" s="247"/>
      <c r="J5375" s="247"/>
      <c r="K5375" s="247"/>
      <c r="L5375" s="247"/>
      <c r="M5375" s="247"/>
      <c r="N5375" s="247"/>
      <c r="O5375" s="247"/>
      <c r="P5375" s="247"/>
      <c r="Q5375" s="247"/>
      <c r="R5375" s="247"/>
      <c r="AZ5375" s="259"/>
      <c r="BA5375" s="259">
        <f>BA5374+$BD$753</f>
        <v>29.561599999997789</v>
      </c>
      <c r="BB5375" s="274">
        <f t="shared" si="901"/>
        <v>1.1424845964243915E-4</v>
      </c>
      <c r="BC5375" s="259">
        <f t="shared" si="902"/>
        <v>3.0762492500771977E-7</v>
      </c>
      <c r="BD5375" s="259">
        <f t="shared" si="899"/>
        <v>3.0762492500771977E-7</v>
      </c>
      <c r="BE5375" s="254" t="str">
        <f t="shared" si="900"/>
        <v/>
      </c>
    </row>
    <row r="5376" spans="1:57" ht="20.100000000000001" customHeight="1" x14ac:dyDescent="0.25">
      <c r="A5376" s="247"/>
      <c r="B5376" s="247"/>
      <c r="C5376" s="247"/>
      <c r="D5376" s="247"/>
      <c r="E5376" s="247"/>
      <c r="F5376" s="247"/>
      <c r="G5376" s="247"/>
      <c r="H5376" s="247"/>
      <c r="I5376" s="247"/>
      <c r="J5376" s="247"/>
      <c r="K5376" s="247"/>
      <c r="L5376" s="247"/>
      <c r="M5376" s="247"/>
      <c r="N5376" s="247"/>
      <c r="O5376" s="247"/>
      <c r="P5376" s="247"/>
      <c r="Q5376" s="247"/>
      <c r="R5376" s="247"/>
      <c r="AZ5376" s="259"/>
      <c r="BA5376" s="259">
        <f>BA5375+$BD$753</f>
        <v>29.567999999997788</v>
      </c>
      <c r="BB5376" s="274">
        <f t="shared" si="901"/>
        <v>1.1394083471743143E-4</v>
      </c>
      <c r="BC5376" s="259">
        <f t="shared" si="902"/>
        <v>3.0680807539226512E-7</v>
      </c>
      <c r="BD5376" s="259">
        <f t="shared" si="899"/>
        <v>3.0680807539226512E-7</v>
      </c>
      <c r="BE5376" s="254" t="str">
        <f t="shared" si="900"/>
        <v/>
      </c>
    </row>
    <row r="5377" spans="1:57" ht="20.100000000000001" customHeight="1" x14ac:dyDescent="0.25">
      <c r="A5377" s="247"/>
      <c r="B5377" s="247"/>
      <c r="C5377" s="247"/>
      <c r="D5377" s="247"/>
      <c r="E5377" s="247"/>
      <c r="F5377" s="247"/>
      <c r="G5377" s="247"/>
      <c r="H5377" s="247"/>
      <c r="I5377" s="247"/>
      <c r="J5377" s="247"/>
      <c r="K5377" s="247"/>
      <c r="L5377" s="247"/>
      <c r="M5377" s="247"/>
      <c r="N5377" s="247"/>
      <c r="O5377" s="247"/>
      <c r="P5377" s="247"/>
      <c r="Q5377" s="247"/>
      <c r="R5377" s="247"/>
      <c r="AZ5377" s="259"/>
      <c r="BA5377" s="259">
        <f>BA5376+$BD$753</f>
        <v>29.574399999997787</v>
      </c>
      <c r="BB5377" s="274">
        <f t="shared" si="901"/>
        <v>1.1363402664203916E-4</v>
      </c>
      <c r="BC5377" s="259">
        <f t="shared" si="902"/>
        <v>3.0599335896050906E-7</v>
      </c>
      <c r="BD5377" s="259">
        <f t="shared" si="899"/>
        <v>3.0599335896050906E-7</v>
      </c>
      <c r="BE5377" s="254" t="str">
        <f t="shared" si="900"/>
        <v/>
      </c>
    </row>
    <row r="5378" spans="1:57" ht="20.100000000000001" customHeight="1" x14ac:dyDescent="0.25">
      <c r="A5378" s="247"/>
      <c r="B5378" s="247"/>
      <c r="C5378" s="247"/>
      <c r="D5378" s="247"/>
      <c r="E5378" s="247"/>
      <c r="F5378" s="247"/>
      <c r="G5378" s="247"/>
      <c r="H5378" s="247"/>
      <c r="I5378" s="247"/>
      <c r="J5378" s="247"/>
      <c r="K5378" s="247"/>
      <c r="L5378" s="247"/>
      <c r="M5378" s="247"/>
      <c r="N5378" s="247"/>
      <c r="O5378" s="247"/>
      <c r="P5378" s="247"/>
      <c r="Q5378" s="247"/>
      <c r="R5378" s="247"/>
      <c r="AZ5378" s="259"/>
      <c r="BA5378" s="259">
        <f>BA5377+$BD$753</f>
        <v>29.580799999997787</v>
      </c>
      <c r="BB5378" s="274">
        <f t="shared" si="901"/>
        <v>1.1332803328307866E-4</v>
      </c>
      <c r="BC5378" s="259">
        <f t="shared" si="902"/>
        <v>3.0518077025375114E-7</v>
      </c>
      <c r="BD5378" s="259">
        <f t="shared" si="899"/>
        <v>3.0518077025375114E-7</v>
      </c>
      <c r="BE5378" s="254" t="str">
        <f t="shared" si="900"/>
        <v/>
      </c>
    </row>
    <row r="5379" spans="1:57" ht="20.100000000000001" customHeight="1" x14ac:dyDescent="0.25">
      <c r="A5379" s="247"/>
      <c r="B5379" s="247"/>
      <c r="C5379" s="247"/>
      <c r="D5379" s="247"/>
      <c r="E5379" s="247"/>
      <c r="F5379" s="247"/>
      <c r="G5379" s="247"/>
      <c r="H5379" s="247"/>
      <c r="I5379" s="247"/>
      <c r="J5379" s="247"/>
      <c r="K5379" s="247"/>
      <c r="L5379" s="247"/>
      <c r="M5379" s="247"/>
      <c r="N5379" s="247"/>
      <c r="O5379" s="247"/>
      <c r="P5379" s="247"/>
      <c r="Q5379" s="247"/>
      <c r="R5379" s="247"/>
      <c r="AZ5379" s="259"/>
      <c r="BA5379" s="259">
        <f>BA5378+$BD$753</f>
        <v>29.587199999997786</v>
      </c>
      <c r="BB5379" s="274">
        <f t="shared" si="901"/>
        <v>1.130228525128249E-4</v>
      </c>
      <c r="BC5379" s="259">
        <f t="shared" si="902"/>
        <v>3.0437030382666726E-7</v>
      </c>
      <c r="BD5379" s="259">
        <f t="shared" si="899"/>
        <v>3.0437030382666726E-7</v>
      </c>
      <c r="BE5379" s="254" t="str">
        <f t="shared" si="900"/>
        <v/>
      </c>
    </row>
    <row r="5380" spans="1:57" ht="20.100000000000001" customHeight="1" x14ac:dyDescent="0.25">
      <c r="A5380" s="247"/>
      <c r="B5380" s="247"/>
      <c r="C5380" s="247"/>
      <c r="D5380" s="247"/>
      <c r="E5380" s="247"/>
      <c r="F5380" s="247"/>
      <c r="G5380" s="247"/>
      <c r="H5380" s="247"/>
      <c r="I5380" s="247"/>
      <c r="J5380" s="247"/>
      <c r="K5380" s="247"/>
      <c r="L5380" s="247"/>
      <c r="M5380" s="247"/>
      <c r="N5380" s="247"/>
      <c r="O5380" s="247"/>
      <c r="P5380" s="247"/>
      <c r="Q5380" s="247"/>
      <c r="R5380" s="247"/>
      <c r="AZ5380" s="259"/>
      <c r="BA5380" s="259">
        <f>BA5379+$BD$753</f>
        <v>29.593599999997785</v>
      </c>
      <c r="BB5380" s="274">
        <f t="shared" si="901"/>
        <v>1.1271848220899824E-4</v>
      </c>
      <c r="BC5380" s="259">
        <f t="shared" si="902"/>
        <v>3.0356195424824481E-7</v>
      </c>
      <c r="BD5380" s="259">
        <f t="shared" si="899"/>
        <v>3.0356195424824481E-7</v>
      </c>
      <c r="BE5380" s="254" t="str">
        <f t="shared" si="900"/>
        <v/>
      </c>
    </row>
    <row r="5381" spans="1:57" ht="20.100000000000001" customHeight="1" x14ac:dyDescent="0.25">
      <c r="A5381" s="247"/>
      <c r="B5381" s="247"/>
      <c r="C5381" s="247"/>
      <c r="D5381" s="247"/>
      <c r="E5381" s="247"/>
      <c r="F5381" s="247"/>
      <c r="G5381" s="247"/>
      <c r="H5381" s="247"/>
      <c r="I5381" s="247"/>
      <c r="J5381" s="247"/>
      <c r="K5381" s="247"/>
      <c r="L5381" s="247"/>
      <c r="M5381" s="247"/>
      <c r="N5381" s="247"/>
      <c r="O5381" s="247"/>
      <c r="P5381" s="247"/>
      <c r="Q5381" s="247"/>
      <c r="R5381" s="247"/>
      <c r="AZ5381" s="259"/>
      <c r="BA5381" s="259">
        <f>BA5380+$BD$753</f>
        <v>29.599999999997785</v>
      </c>
      <c r="BB5381" s="274">
        <f t="shared" si="901"/>
        <v>1.1241492025474999E-4</v>
      </c>
      <c r="BC5381" s="259">
        <f t="shared" si="902"/>
        <v>3.0275571610082039E-7</v>
      </c>
      <c r="BD5381" s="259">
        <f t="shared" si="899"/>
        <v>3.0275571610082039E-7</v>
      </c>
      <c r="BE5381" s="254" t="str">
        <f t="shared" si="900"/>
        <v/>
      </c>
    </row>
    <row r="5382" spans="1:57" ht="20.100000000000001" customHeight="1" x14ac:dyDescent="0.25">
      <c r="A5382" s="247"/>
      <c r="B5382" s="247"/>
      <c r="C5382" s="247"/>
      <c r="D5382" s="247"/>
      <c r="E5382" s="247"/>
      <c r="F5382" s="247"/>
      <c r="G5382" s="247"/>
      <c r="H5382" s="247"/>
      <c r="I5382" s="247"/>
      <c r="J5382" s="247"/>
      <c r="K5382" s="247"/>
      <c r="L5382" s="247"/>
      <c r="M5382" s="247"/>
      <c r="N5382" s="247"/>
      <c r="O5382" s="247"/>
      <c r="P5382" s="247"/>
      <c r="Q5382" s="247"/>
      <c r="R5382" s="247"/>
      <c r="AZ5382" s="259"/>
      <c r="BA5382" s="259">
        <f>BA5381+$BD$753</f>
        <v>29.606399999997784</v>
      </c>
      <c r="BB5382" s="274">
        <f t="shared" si="901"/>
        <v>1.1211216453864917E-4</v>
      </c>
      <c r="BC5382" s="259">
        <f t="shared" si="902"/>
        <v>3.0195158397986301E-7</v>
      </c>
      <c r="BD5382" s="259">
        <f t="shared" si="899"/>
        <v>3.0195158397986301E-7</v>
      </c>
      <c r="BE5382" s="254" t="str">
        <f t="shared" si="900"/>
        <v/>
      </c>
    </row>
    <row r="5383" spans="1:57" ht="20.100000000000001" customHeight="1" x14ac:dyDescent="0.25">
      <c r="A5383" s="247"/>
      <c r="B5383" s="247"/>
      <c r="C5383" s="247"/>
      <c r="D5383" s="247"/>
      <c r="E5383" s="247"/>
      <c r="F5383" s="247"/>
      <c r="G5383" s="247"/>
      <c r="H5383" s="247"/>
      <c r="I5383" s="247"/>
      <c r="J5383" s="247"/>
      <c r="K5383" s="247"/>
      <c r="L5383" s="247"/>
      <c r="M5383" s="247"/>
      <c r="N5383" s="247"/>
      <c r="O5383" s="247"/>
      <c r="P5383" s="247"/>
      <c r="Q5383" s="247"/>
      <c r="R5383" s="247"/>
      <c r="AZ5383" s="259"/>
      <c r="BA5383" s="259">
        <f>BA5382+$BD$753</f>
        <v>29.612799999997783</v>
      </c>
      <c r="BB5383" s="274">
        <f t="shared" si="901"/>
        <v>1.1181021295466931E-4</v>
      </c>
      <c r="BC5383" s="259">
        <f t="shared" si="902"/>
        <v>3.0114955249401474E-7</v>
      </c>
      <c r="BD5383" s="259">
        <f t="shared" si="899"/>
        <v>3.0114955249401474E-7</v>
      </c>
      <c r="BE5383" s="254" t="str">
        <f t="shared" si="900"/>
        <v/>
      </c>
    </row>
    <row r="5384" spans="1:57" ht="20.100000000000001" customHeight="1" x14ac:dyDescent="0.25">
      <c r="A5384" s="247"/>
      <c r="B5384" s="247"/>
      <c r="C5384" s="247"/>
      <c r="D5384" s="247"/>
      <c r="E5384" s="247"/>
      <c r="F5384" s="247"/>
      <c r="G5384" s="247"/>
      <c r="H5384" s="247"/>
      <c r="I5384" s="247"/>
      <c r="J5384" s="247"/>
      <c r="K5384" s="247"/>
      <c r="L5384" s="247"/>
      <c r="M5384" s="247"/>
      <c r="N5384" s="247"/>
      <c r="O5384" s="247"/>
      <c r="P5384" s="247"/>
      <c r="Q5384" s="247"/>
      <c r="R5384" s="247"/>
      <c r="AZ5384" s="259"/>
      <c r="BA5384" s="259">
        <f>BA5383+$BD$753</f>
        <v>29.619199999997782</v>
      </c>
      <c r="BB5384" s="274">
        <f t="shared" si="901"/>
        <v>1.1150906340217529E-4</v>
      </c>
      <c r="BC5384" s="259">
        <f t="shared" si="902"/>
        <v>3.0034961626696096E-7</v>
      </c>
      <c r="BD5384" s="259">
        <f t="shared" si="899"/>
        <v>3.0034961626696096E-7</v>
      </c>
      <c r="BE5384" s="254" t="str">
        <f t="shared" si="900"/>
        <v/>
      </c>
    </row>
    <row r="5385" spans="1:57" ht="20.100000000000001" customHeight="1" x14ac:dyDescent="0.25">
      <c r="A5385" s="247"/>
      <c r="B5385" s="247"/>
      <c r="C5385" s="247"/>
      <c r="D5385" s="247"/>
      <c r="E5385" s="247"/>
      <c r="F5385" s="247"/>
      <c r="G5385" s="247"/>
      <c r="H5385" s="247"/>
      <c r="I5385" s="247"/>
      <c r="J5385" s="247"/>
      <c r="K5385" s="247"/>
      <c r="L5385" s="247"/>
      <c r="M5385" s="247"/>
      <c r="N5385" s="247"/>
      <c r="O5385" s="247"/>
      <c r="P5385" s="247"/>
      <c r="Q5385" s="247"/>
      <c r="R5385" s="247"/>
      <c r="AZ5385" s="259"/>
      <c r="BA5385" s="259">
        <f>BA5384+$BD$753</f>
        <v>29.625599999997782</v>
      </c>
      <c r="BB5385" s="274">
        <f t="shared" si="901"/>
        <v>1.1120871378590833E-4</v>
      </c>
      <c r="BC5385" s="259">
        <f t="shared" si="902"/>
        <v>2.9955176993410996E-7</v>
      </c>
      <c r="BD5385" s="259">
        <f t="shared" si="899"/>
        <v>2.9955176993410996E-7</v>
      </c>
      <c r="BE5385" s="254" t="str">
        <f t="shared" si="900"/>
        <v/>
      </c>
    </row>
    <row r="5386" spans="1:57" ht="20.100000000000001" customHeight="1" x14ac:dyDescent="0.25">
      <c r="A5386" s="247"/>
      <c r="B5386" s="247"/>
      <c r="C5386" s="247"/>
      <c r="D5386" s="247"/>
      <c r="E5386" s="247"/>
      <c r="F5386" s="247"/>
      <c r="G5386" s="247"/>
      <c r="H5386" s="247"/>
      <c r="I5386" s="247"/>
      <c r="J5386" s="247"/>
      <c r="K5386" s="247"/>
      <c r="L5386" s="247"/>
      <c r="M5386" s="247"/>
      <c r="N5386" s="247"/>
      <c r="O5386" s="247"/>
      <c r="P5386" s="247"/>
      <c r="Q5386" s="247"/>
      <c r="R5386" s="247"/>
      <c r="AZ5386" s="259"/>
      <c r="BA5386" s="259">
        <f>BA5385+$BD$753</f>
        <v>29.631999999997781</v>
      </c>
      <c r="BB5386" s="274">
        <f t="shared" si="901"/>
        <v>1.1090916201597422E-4</v>
      </c>
      <c r="BC5386" s="259">
        <f t="shared" si="902"/>
        <v>2.9875600814497825E-7</v>
      </c>
      <c r="BD5386" s="259">
        <f t="shared" si="899"/>
        <v>2.9875600814497825E-7</v>
      </c>
      <c r="BE5386" s="254" t="str">
        <f t="shared" si="900"/>
        <v/>
      </c>
    </row>
    <row r="5387" spans="1:57" ht="20.100000000000001" customHeight="1" x14ac:dyDescent="0.25">
      <c r="A5387" s="247"/>
      <c r="B5387" s="247"/>
      <c r="C5387" s="247"/>
      <c r="D5387" s="247"/>
      <c r="E5387" s="247"/>
      <c r="F5387" s="247"/>
      <c r="G5387" s="247"/>
      <c r="H5387" s="247"/>
      <c r="I5387" s="247"/>
      <c r="J5387" s="247"/>
      <c r="K5387" s="247"/>
      <c r="L5387" s="247"/>
      <c r="M5387" s="247"/>
      <c r="N5387" s="247"/>
      <c r="O5387" s="247"/>
      <c r="P5387" s="247"/>
      <c r="Q5387" s="247"/>
      <c r="R5387" s="247"/>
      <c r="AZ5387" s="259"/>
      <c r="BA5387" s="259">
        <f>BA5386+$BD$753</f>
        <v>29.63839999999778</v>
      </c>
      <c r="BB5387" s="274">
        <f t="shared" si="901"/>
        <v>1.1061040600782924E-4</v>
      </c>
      <c r="BC5387" s="259">
        <f t="shared" si="902"/>
        <v>2.9796232556290588E-7</v>
      </c>
      <c r="BD5387" s="259">
        <f t="shared" si="899"/>
        <v>2.9796232556290588E-7</v>
      </c>
      <c r="BE5387" s="254" t="str">
        <f t="shared" si="900"/>
        <v/>
      </c>
    </row>
    <row r="5388" spans="1:57" ht="20.100000000000001" customHeight="1" x14ac:dyDescent="0.25">
      <c r="A5388" s="247"/>
      <c r="B5388" s="247"/>
      <c r="C5388" s="247"/>
      <c r="D5388" s="247"/>
      <c r="E5388" s="247"/>
      <c r="F5388" s="247"/>
      <c r="G5388" s="247"/>
      <c r="H5388" s="247"/>
      <c r="I5388" s="247"/>
      <c r="J5388" s="247"/>
      <c r="K5388" s="247"/>
      <c r="L5388" s="247"/>
      <c r="M5388" s="247"/>
      <c r="N5388" s="247"/>
      <c r="O5388" s="247"/>
      <c r="P5388" s="247"/>
      <c r="Q5388" s="247"/>
      <c r="R5388" s="247"/>
      <c r="AZ5388" s="259"/>
      <c r="BA5388" s="259">
        <f>BA5387+$BD$753</f>
        <v>29.64479999999778</v>
      </c>
      <c r="BB5388" s="274">
        <f t="shared" si="901"/>
        <v>1.1031244368226634E-4</v>
      </c>
      <c r="BC5388" s="259">
        <f t="shared" si="902"/>
        <v>2.9717071686269836E-7</v>
      </c>
      <c r="BD5388" s="259">
        <f t="shared" si="899"/>
        <v>2.9717071686269836E-7</v>
      </c>
      <c r="BE5388" s="254" t="str">
        <f t="shared" si="900"/>
        <v/>
      </c>
    </row>
    <row r="5389" spans="1:57" ht="20.100000000000001" customHeight="1" x14ac:dyDescent="0.25">
      <c r="A5389" s="247"/>
      <c r="B5389" s="247"/>
      <c r="C5389" s="247"/>
      <c r="D5389" s="247"/>
      <c r="E5389" s="247"/>
      <c r="F5389" s="247"/>
      <c r="G5389" s="247"/>
      <c r="H5389" s="247"/>
      <c r="I5389" s="247"/>
      <c r="J5389" s="247"/>
      <c r="K5389" s="247"/>
      <c r="L5389" s="247"/>
      <c r="M5389" s="247"/>
      <c r="N5389" s="247"/>
      <c r="O5389" s="247"/>
      <c r="P5389" s="247"/>
      <c r="Q5389" s="247"/>
      <c r="R5389" s="247"/>
      <c r="AZ5389" s="259"/>
      <c r="BA5389" s="259">
        <f>BA5388+$BD$753</f>
        <v>29.651199999997779</v>
      </c>
      <c r="BB5389" s="274">
        <f t="shared" si="901"/>
        <v>1.1001527296540364E-4</v>
      </c>
      <c r="BC5389" s="259">
        <f t="shared" si="902"/>
        <v>2.9638117673524804E-7</v>
      </c>
      <c r="BD5389" s="259">
        <f t="shared" si="899"/>
        <v>2.9638117673524804E-7</v>
      </c>
      <c r="BE5389" s="254" t="str">
        <f t="shared" si="900"/>
        <v/>
      </c>
    </row>
    <row r="5390" spans="1:57" ht="20.100000000000001" customHeight="1" x14ac:dyDescent="0.25">
      <c r="A5390" s="247"/>
      <c r="B5390" s="247"/>
      <c r="C5390" s="247"/>
      <c r="D5390" s="247"/>
      <c r="E5390" s="247"/>
      <c r="F5390" s="247"/>
      <c r="G5390" s="247"/>
      <c r="H5390" s="247"/>
      <c r="I5390" s="247"/>
      <c r="J5390" s="247"/>
      <c r="K5390" s="247"/>
      <c r="L5390" s="247"/>
      <c r="M5390" s="247"/>
      <c r="N5390" s="247"/>
      <c r="O5390" s="247"/>
      <c r="P5390" s="247"/>
      <c r="Q5390" s="247"/>
      <c r="R5390" s="247"/>
      <c r="AZ5390" s="259"/>
      <c r="BA5390" s="259">
        <f>BA5389+$BD$753</f>
        <v>29.657599999997778</v>
      </c>
      <c r="BB5390" s="274">
        <f t="shared" si="901"/>
        <v>1.0971889178866839E-4</v>
      </c>
      <c r="BC5390" s="259">
        <f t="shared" si="902"/>
        <v>2.9559369988281785E-7</v>
      </c>
      <c r="BD5390" s="259">
        <f t="shared" si="899"/>
        <v>2.9559369988281785E-7</v>
      </c>
      <c r="BE5390" s="254" t="str">
        <f t="shared" si="900"/>
        <v/>
      </c>
    </row>
    <row r="5391" spans="1:57" ht="20.100000000000001" customHeight="1" x14ac:dyDescent="0.25">
      <c r="A5391" s="247"/>
      <c r="B5391" s="247"/>
      <c r="C5391" s="247"/>
      <c r="D5391" s="247"/>
      <c r="E5391" s="247"/>
      <c r="F5391" s="247"/>
      <c r="G5391" s="247"/>
      <c r="H5391" s="247"/>
      <c r="I5391" s="247"/>
      <c r="J5391" s="247"/>
      <c r="K5391" s="247"/>
      <c r="L5391" s="247"/>
      <c r="M5391" s="247"/>
      <c r="N5391" s="247"/>
      <c r="O5391" s="247"/>
      <c r="P5391" s="247"/>
      <c r="Q5391" s="247"/>
      <c r="R5391" s="247"/>
      <c r="AZ5391" s="259"/>
      <c r="BA5391" s="259">
        <f>BA5390+$BD$753</f>
        <v>29.663999999997777</v>
      </c>
      <c r="BB5391" s="274">
        <f t="shared" si="901"/>
        <v>1.0942329808878557E-4</v>
      </c>
      <c r="BC5391" s="259">
        <f t="shared" si="902"/>
        <v>2.9480828102039654E-7</v>
      </c>
      <c r="BD5391" s="259">
        <f t="shared" si="899"/>
        <v>2.9480828102039654E-7</v>
      </c>
      <c r="BE5391" s="254" t="str">
        <f t="shared" si="900"/>
        <v/>
      </c>
    </row>
    <row r="5392" spans="1:57" ht="20.100000000000001" customHeight="1" x14ac:dyDescent="0.25">
      <c r="A5392" s="247"/>
      <c r="B5392" s="247"/>
      <c r="C5392" s="247"/>
      <c r="D5392" s="247"/>
      <c r="E5392" s="247"/>
      <c r="F5392" s="247"/>
      <c r="G5392" s="247"/>
      <c r="H5392" s="247"/>
      <c r="I5392" s="247"/>
      <c r="J5392" s="247"/>
      <c r="K5392" s="247"/>
      <c r="L5392" s="247"/>
      <c r="M5392" s="247"/>
      <c r="N5392" s="247"/>
      <c r="O5392" s="247"/>
      <c r="P5392" s="247"/>
      <c r="Q5392" s="247"/>
      <c r="R5392" s="247"/>
      <c r="AZ5392" s="259"/>
      <c r="BA5392" s="259">
        <f>BA5391+$BD$753</f>
        <v>29.670399999997777</v>
      </c>
      <c r="BB5392" s="274">
        <f t="shared" si="901"/>
        <v>1.0912848980776518E-4</v>
      </c>
      <c r="BC5392" s="259">
        <f t="shared" si="902"/>
        <v>2.9402491487788064E-7</v>
      </c>
      <c r="BD5392" s="259">
        <f t="shared" si="899"/>
        <v>2.9402491487788064E-7</v>
      </c>
      <c r="BE5392" s="254" t="str">
        <f t="shared" si="900"/>
        <v/>
      </c>
    </row>
    <row r="5393" spans="1:57" ht="20.100000000000001" customHeight="1" x14ac:dyDescent="0.25">
      <c r="A5393" s="247"/>
      <c r="B5393" s="247"/>
      <c r="C5393" s="247"/>
      <c r="D5393" s="247"/>
      <c r="E5393" s="247"/>
      <c r="F5393" s="247"/>
      <c r="G5393" s="247"/>
      <c r="H5393" s="247"/>
      <c r="I5393" s="247"/>
      <c r="J5393" s="247"/>
      <c r="K5393" s="247"/>
      <c r="L5393" s="247"/>
      <c r="M5393" s="247"/>
      <c r="N5393" s="247"/>
      <c r="O5393" s="247"/>
      <c r="P5393" s="247"/>
      <c r="Q5393" s="247"/>
      <c r="R5393" s="247"/>
      <c r="AZ5393" s="259"/>
      <c r="BA5393" s="259">
        <f>BA5392+$BD$753</f>
        <v>29.676799999997776</v>
      </c>
      <c r="BB5393" s="274">
        <f t="shared" si="901"/>
        <v>1.088344648928873E-4</v>
      </c>
      <c r="BC5393" s="259">
        <f t="shared" si="902"/>
        <v>2.9324359619817709E-7</v>
      </c>
      <c r="BD5393" s="259">
        <f t="shared" si="899"/>
        <v>2.9324359619817709E-7</v>
      </c>
      <c r="BE5393" s="254" t="str">
        <f t="shared" si="900"/>
        <v/>
      </c>
    </row>
    <row r="5394" spans="1:57" ht="20.100000000000001" customHeight="1" x14ac:dyDescent="0.25">
      <c r="A5394" s="247"/>
      <c r="B5394" s="247"/>
      <c r="C5394" s="247"/>
      <c r="D5394" s="247"/>
      <c r="E5394" s="247"/>
      <c r="F5394" s="247"/>
      <c r="G5394" s="247"/>
      <c r="H5394" s="247"/>
      <c r="I5394" s="247"/>
      <c r="J5394" s="247"/>
      <c r="K5394" s="247"/>
      <c r="L5394" s="247"/>
      <c r="M5394" s="247"/>
      <c r="N5394" s="247"/>
      <c r="O5394" s="247"/>
      <c r="P5394" s="247"/>
      <c r="Q5394" s="247"/>
      <c r="R5394" s="247"/>
      <c r="AZ5394" s="259"/>
      <c r="BA5394" s="259">
        <f>BA5393+$BD$753</f>
        <v>29.683199999997775</v>
      </c>
      <c r="BB5394" s="274">
        <f t="shared" si="901"/>
        <v>1.0854122129668912E-4</v>
      </c>
      <c r="BC5394" s="259">
        <f t="shared" si="902"/>
        <v>2.9246431973503487E-7</v>
      </c>
      <c r="BD5394" s="259">
        <f t="shared" si="899"/>
        <v>2.9246431973503487E-7</v>
      </c>
      <c r="BE5394" s="254" t="str">
        <f t="shared" si="900"/>
        <v/>
      </c>
    </row>
    <row r="5395" spans="1:57" ht="20.100000000000001" customHeight="1" x14ac:dyDescent="0.25">
      <c r="A5395" s="247"/>
      <c r="B5395" s="247"/>
      <c r="C5395" s="247"/>
      <c r="D5395" s="247"/>
      <c r="E5395" s="247"/>
      <c r="F5395" s="247"/>
      <c r="G5395" s="247"/>
      <c r="H5395" s="247"/>
      <c r="I5395" s="247"/>
      <c r="J5395" s="247"/>
      <c r="K5395" s="247"/>
      <c r="L5395" s="247"/>
      <c r="M5395" s="247"/>
      <c r="N5395" s="247"/>
      <c r="O5395" s="247"/>
      <c r="P5395" s="247"/>
      <c r="Q5395" s="247"/>
      <c r="R5395" s="247"/>
      <c r="AZ5395" s="259"/>
      <c r="BA5395" s="259">
        <f>BA5394+$BD$753</f>
        <v>29.689599999997775</v>
      </c>
      <c r="BB5395" s="274">
        <f t="shared" si="901"/>
        <v>1.0824875697695409E-4</v>
      </c>
      <c r="BC5395" s="259">
        <f t="shared" si="902"/>
        <v>2.9168708025852021E-7</v>
      </c>
      <c r="BD5395" s="259">
        <f t="shared" si="899"/>
        <v>2.9168708025852021E-7</v>
      </c>
      <c r="BE5395" s="254" t="str">
        <f t="shared" si="900"/>
        <v/>
      </c>
    </row>
    <row r="5396" spans="1:57" ht="20.100000000000001" customHeight="1" x14ac:dyDescent="0.25">
      <c r="A5396" s="247"/>
      <c r="B5396" s="247"/>
      <c r="C5396" s="247"/>
      <c r="D5396" s="247"/>
      <c r="E5396" s="247"/>
      <c r="F5396" s="247"/>
      <c r="G5396" s="247"/>
      <c r="H5396" s="247"/>
      <c r="I5396" s="247"/>
      <c r="J5396" s="247"/>
      <c r="K5396" s="247"/>
      <c r="L5396" s="247"/>
      <c r="M5396" s="247"/>
      <c r="N5396" s="247"/>
      <c r="O5396" s="247"/>
      <c r="P5396" s="247"/>
      <c r="Q5396" s="247"/>
      <c r="R5396" s="247"/>
      <c r="AZ5396" s="259"/>
      <c r="BA5396" s="259">
        <f>BA5395+$BD$753</f>
        <v>29.695999999997774</v>
      </c>
      <c r="BB5396" s="274">
        <f t="shared" si="901"/>
        <v>1.0795706989669557E-4</v>
      </c>
      <c r="BC5396" s="259">
        <f t="shared" si="902"/>
        <v>2.9091187254920252E-7</v>
      </c>
      <c r="BD5396" s="259">
        <f t="shared" si="899"/>
        <v>2.9091187254920252E-7</v>
      </c>
      <c r="BE5396" s="254" t="str">
        <f t="shared" si="900"/>
        <v/>
      </c>
    </row>
    <row r="5397" spans="1:57" ht="20.100000000000001" customHeight="1" x14ac:dyDescent="0.25">
      <c r="A5397" s="247"/>
      <c r="B5397" s="247"/>
      <c r="C5397" s="247"/>
      <c r="D5397" s="247"/>
      <c r="E5397" s="247"/>
      <c r="F5397" s="247"/>
      <c r="G5397" s="247"/>
      <c r="H5397" s="247"/>
      <c r="I5397" s="247"/>
      <c r="J5397" s="247"/>
      <c r="K5397" s="247"/>
      <c r="L5397" s="247"/>
      <c r="M5397" s="247"/>
      <c r="N5397" s="247"/>
      <c r="O5397" s="247"/>
      <c r="P5397" s="247"/>
      <c r="Q5397" s="247"/>
      <c r="R5397" s="247"/>
      <c r="AZ5397" s="259"/>
      <c r="BA5397" s="259">
        <f>BA5396+$BD$753</f>
        <v>29.702399999997773</v>
      </c>
      <c r="BB5397" s="274">
        <f t="shared" si="901"/>
        <v>1.0766615802414636E-4</v>
      </c>
      <c r="BC5397" s="259">
        <f t="shared" si="902"/>
        <v>2.9013869140171876E-7</v>
      </c>
      <c r="BD5397" s="259">
        <f t="shared" si="899"/>
        <v>2.9013869140171876E-7</v>
      </c>
      <c r="BE5397" s="254" t="str">
        <f t="shared" si="900"/>
        <v/>
      </c>
    </row>
    <row r="5398" spans="1:57" ht="20.100000000000001" customHeight="1" x14ac:dyDescent="0.25">
      <c r="A5398" s="247"/>
      <c r="B5398" s="247"/>
      <c r="C5398" s="247"/>
      <c r="D5398" s="247"/>
      <c r="E5398" s="247"/>
      <c r="F5398" s="247"/>
      <c r="G5398" s="247"/>
      <c r="H5398" s="247"/>
      <c r="I5398" s="247"/>
      <c r="J5398" s="247"/>
      <c r="K5398" s="247"/>
      <c r="L5398" s="247"/>
      <c r="M5398" s="247"/>
      <c r="N5398" s="247"/>
      <c r="O5398" s="247"/>
      <c r="P5398" s="247"/>
      <c r="Q5398" s="247"/>
      <c r="R5398" s="247"/>
      <c r="AZ5398" s="259"/>
      <c r="BA5398" s="259">
        <f>BA5397+$BD$753</f>
        <v>29.708799999997773</v>
      </c>
      <c r="BB5398" s="274">
        <f t="shared" si="901"/>
        <v>1.0737601933274464E-4</v>
      </c>
      <c r="BC5398" s="259">
        <f t="shared" si="902"/>
        <v>2.8936753162396025E-7</v>
      </c>
      <c r="BD5398" s="259">
        <f t="shared" si="899"/>
        <v>2.8936753162396025E-7</v>
      </c>
      <c r="BE5398" s="254" t="str">
        <f t="shared" si="900"/>
        <v/>
      </c>
    </row>
    <row r="5399" spans="1:57" ht="20.100000000000001" customHeight="1" x14ac:dyDescent="0.25">
      <c r="A5399" s="247"/>
      <c r="B5399" s="247"/>
      <c r="C5399" s="247"/>
      <c r="D5399" s="247"/>
      <c r="E5399" s="247"/>
      <c r="F5399" s="247"/>
      <c r="G5399" s="247"/>
      <c r="H5399" s="247"/>
      <c r="I5399" s="247"/>
      <c r="J5399" s="247"/>
      <c r="K5399" s="247"/>
      <c r="L5399" s="247"/>
      <c r="M5399" s="247"/>
      <c r="N5399" s="247"/>
      <c r="O5399" s="247"/>
      <c r="P5399" s="247"/>
      <c r="Q5399" s="247"/>
      <c r="R5399" s="247"/>
      <c r="AZ5399" s="259"/>
      <c r="BA5399" s="259">
        <f>BA5398+$BD$753</f>
        <v>29.715199999997772</v>
      </c>
      <c r="BB5399" s="274">
        <f t="shared" si="901"/>
        <v>1.0708665180112068E-4</v>
      </c>
      <c r="BC5399" s="259">
        <f t="shared" si="902"/>
        <v>2.8859838803670676E-7</v>
      </c>
      <c r="BD5399" s="259">
        <f t="shared" si="899"/>
        <v>2.8859838803670676E-7</v>
      </c>
      <c r="BE5399" s="254" t="str">
        <f t="shared" si="900"/>
        <v/>
      </c>
    </row>
    <row r="5400" spans="1:57" ht="20.100000000000001" customHeight="1" x14ac:dyDescent="0.25">
      <c r="A5400" s="247"/>
      <c r="B5400" s="247"/>
      <c r="C5400" s="247"/>
      <c r="D5400" s="247"/>
      <c r="E5400" s="247"/>
      <c r="F5400" s="247"/>
      <c r="G5400" s="247"/>
      <c r="H5400" s="247"/>
      <c r="I5400" s="247"/>
      <c r="J5400" s="247"/>
      <c r="K5400" s="247"/>
      <c r="L5400" s="247"/>
      <c r="M5400" s="247"/>
      <c r="N5400" s="247"/>
      <c r="O5400" s="247"/>
      <c r="P5400" s="247"/>
      <c r="Q5400" s="247"/>
      <c r="R5400" s="247"/>
      <c r="AZ5400" s="259"/>
      <c r="BA5400" s="259">
        <f>BA5399+$BD$753</f>
        <v>29.721599999997771</v>
      </c>
      <c r="BB5400" s="274">
        <f t="shared" si="901"/>
        <v>1.0679805341308398E-4</v>
      </c>
      <c r="BC5400" s="259">
        <f t="shared" si="902"/>
        <v>2.8783125547317929E-7</v>
      </c>
      <c r="BD5400" s="259">
        <f t="shared" si="899"/>
        <v>2.8783125547317929E-7</v>
      </c>
      <c r="BE5400" s="254" t="str">
        <f t="shared" si="900"/>
        <v/>
      </c>
    </row>
    <row r="5401" spans="1:57" ht="20.100000000000001" customHeight="1" x14ac:dyDescent="0.25">
      <c r="A5401" s="247"/>
      <c r="B5401" s="247"/>
      <c r="C5401" s="247"/>
      <c r="D5401" s="247"/>
      <c r="E5401" s="247"/>
      <c r="F5401" s="247"/>
      <c r="G5401" s="247"/>
      <c r="H5401" s="247"/>
      <c r="I5401" s="247"/>
      <c r="J5401" s="247"/>
      <c r="K5401" s="247"/>
      <c r="L5401" s="247"/>
      <c r="M5401" s="247"/>
      <c r="N5401" s="247"/>
      <c r="O5401" s="247"/>
      <c r="P5401" s="247"/>
      <c r="Q5401" s="247"/>
      <c r="R5401" s="247"/>
      <c r="AZ5401" s="259"/>
      <c r="BA5401" s="259">
        <f>BA5400+$BD$753</f>
        <v>29.72799999999777</v>
      </c>
      <c r="BB5401" s="274">
        <f t="shared" si="901"/>
        <v>1.065102221576108E-4</v>
      </c>
      <c r="BC5401" s="259">
        <f t="shared" si="902"/>
        <v>2.8706612877990741E-7</v>
      </c>
      <c r="BD5401" s="259">
        <f t="shared" si="899"/>
        <v>2.8706612877990741E-7</v>
      </c>
      <c r="BE5401" s="254" t="str">
        <f t="shared" si="900"/>
        <v/>
      </c>
    </row>
    <row r="5402" spans="1:57" ht="20.100000000000001" customHeight="1" x14ac:dyDescent="0.25">
      <c r="A5402" s="247"/>
      <c r="B5402" s="247"/>
      <c r="C5402" s="247"/>
      <c r="D5402" s="247"/>
      <c r="E5402" s="247"/>
      <c r="F5402" s="247"/>
      <c r="G5402" s="247"/>
      <c r="H5402" s="247"/>
      <c r="I5402" s="247"/>
      <c r="J5402" s="247"/>
      <c r="K5402" s="247"/>
      <c r="L5402" s="247"/>
      <c r="M5402" s="247"/>
      <c r="N5402" s="247"/>
      <c r="O5402" s="247"/>
      <c r="P5402" s="247"/>
      <c r="Q5402" s="247"/>
      <c r="R5402" s="247"/>
      <c r="AZ5402" s="259"/>
      <c r="BA5402" s="259">
        <f>BA5401+$BD$753</f>
        <v>29.73439999999777</v>
      </c>
      <c r="BB5402" s="274">
        <f t="shared" si="901"/>
        <v>1.0622315602883089E-4</v>
      </c>
      <c r="BC5402" s="259">
        <f t="shared" si="902"/>
        <v>2.8630300281550956E-7</v>
      </c>
      <c r="BD5402" s="259">
        <f t="shared" si="899"/>
        <v>2.8630300281550956E-7</v>
      </c>
      <c r="BE5402" s="254" t="str">
        <f t="shared" si="900"/>
        <v/>
      </c>
    </row>
    <row r="5403" spans="1:57" ht="20.100000000000001" customHeight="1" x14ac:dyDescent="0.25">
      <c r="A5403" s="247"/>
      <c r="B5403" s="247"/>
      <c r="C5403" s="247"/>
      <c r="D5403" s="247"/>
      <c r="E5403" s="247"/>
      <c r="F5403" s="247"/>
      <c r="G5403" s="247"/>
      <c r="H5403" s="247"/>
      <c r="I5403" s="247"/>
      <c r="J5403" s="247"/>
      <c r="K5403" s="247"/>
      <c r="L5403" s="247"/>
      <c r="M5403" s="247"/>
      <c r="N5403" s="247"/>
      <c r="O5403" s="247"/>
      <c r="P5403" s="247"/>
      <c r="Q5403" s="247"/>
      <c r="R5403" s="247"/>
      <c r="AZ5403" s="259"/>
      <c r="BA5403" s="259">
        <f>BA5402+$BD$753</f>
        <v>29.740799999997769</v>
      </c>
      <c r="BB5403" s="274">
        <f t="shared" si="901"/>
        <v>1.0593685302601538E-4</v>
      </c>
      <c r="BC5403" s="259">
        <f t="shared" si="902"/>
        <v>2.8554187245322733E-7</v>
      </c>
      <c r="BD5403" s="259">
        <f t="shared" si="899"/>
        <v>2.8554187245322733E-7</v>
      </c>
      <c r="BE5403" s="254" t="str">
        <f t="shared" si="900"/>
        <v/>
      </c>
    </row>
    <row r="5404" spans="1:57" ht="20.100000000000001" customHeight="1" x14ac:dyDescent="0.25">
      <c r="A5404" s="247"/>
      <c r="B5404" s="247"/>
      <c r="C5404" s="247"/>
      <c r="D5404" s="247"/>
      <c r="E5404" s="247"/>
      <c r="F5404" s="247"/>
      <c r="G5404" s="247"/>
      <c r="H5404" s="247"/>
      <c r="I5404" s="247"/>
      <c r="J5404" s="247"/>
      <c r="K5404" s="247"/>
      <c r="L5404" s="247"/>
      <c r="M5404" s="247"/>
      <c r="N5404" s="247"/>
      <c r="O5404" s="247"/>
      <c r="P5404" s="247"/>
      <c r="Q5404" s="247"/>
      <c r="R5404" s="247"/>
      <c r="AZ5404" s="259"/>
      <c r="BA5404" s="259">
        <f>BA5403+$BD$753</f>
        <v>29.747199999997768</v>
      </c>
      <c r="BB5404" s="274">
        <f t="shared" si="901"/>
        <v>1.0565131115356215E-4</v>
      </c>
      <c r="BC5404" s="259">
        <f t="shared" si="902"/>
        <v>2.8478273257737476E-7</v>
      </c>
      <c r="BD5404" s="259">
        <f t="shared" si="899"/>
        <v>2.8478273257737476E-7</v>
      </c>
      <c r="BE5404" s="254" t="str">
        <f t="shared" si="900"/>
        <v/>
      </c>
    </row>
    <row r="5405" spans="1:57" ht="20.100000000000001" customHeight="1" x14ac:dyDescent="0.25">
      <c r="A5405" s="247"/>
      <c r="B5405" s="247"/>
      <c r="C5405" s="247"/>
      <c r="D5405" s="247"/>
      <c r="E5405" s="247"/>
      <c r="F5405" s="247"/>
      <c r="G5405" s="247"/>
      <c r="H5405" s="247"/>
      <c r="I5405" s="247"/>
      <c r="J5405" s="247"/>
      <c r="K5405" s="247"/>
      <c r="L5405" s="247"/>
      <c r="M5405" s="247"/>
      <c r="N5405" s="247"/>
      <c r="O5405" s="247"/>
      <c r="P5405" s="247"/>
      <c r="Q5405" s="247"/>
      <c r="R5405" s="247"/>
      <c r="AZ5405" s="259"/>
      <c r="BA5405" s="259">
        <f>BA5404+$BD$753</f>
        <v>29.753599999997768</v>
      </c>
      <c r="BB5405" s="274">
        <f t="shared" si="901"/>
        <v>1.0536652842098478E-4</v>
      </c>
      <c r="BC5405" s="259">
        <f t="shared" si="902"/>
        <v>2.840255780858455E-7</v>
      </c>
      <c r="BD5405" s="259">
        <f t="shared" si="899"/>
        <v>2.840255780858455E-7</v>
      </c>
      <c r="BE5405" s="254" t="str">
        <f t="shared" si="900"/>
        <v/>
      </c>
    </row>
    <row r="5406" spans="1:57" ht="20.100000000000001" customHeight="1" x14ac:dyDescent="0.25">
      <c r="A5406" s="247"/>
      <c r="B5406" s="247"/>
      <c r="C5406" s="247"/>
      <c r="D5406" s="247"/>
      <c r="E5406" s="247"/>
      <c r="F5406" s="247"/>
      <c r="G5406" s="247"/>
      <c r="H5406" s="247"/>
      <c r="I5406" s="247"/>
      <c r="J5406" s="247"/>
      <c r="K5406" s="247"/>
      <c r="L5406" s="247"/>
      <c r="M5406" s="247"/>
      <c r="N5406" s="247"/>
      <c r="O5406" s="247"/>
      <c r="P5406" s="247"/>
      <c r="Q5406" s="247"/>
      <c r="R5406" s="247"/>
      <c r="AZ5406" s="259"/>
      <c r="BA5406" s="259">
        <f>BA5405+$BD$753</f>
        <v>29.759999999997767</v>
      </c>
      <c r="BB5406" s="274">
        <f t="shared" si="901"/>
        <v>1.0508250284289893E-4</v>
      </c>
      <c r="BC5406" s="259">
        <f t="shared" si="902"/>
        <v>2.8327040388892021E-7</v>
      </c>
      <c r="BD5406" s="259">
        <f t="shared" si="899"/>
        <v>2.8327040388892021E-7</v>
      </c>
      <c r="BE5406" s="254" t="str">
        <f t="shared" si="900"/>
        <v/>
      </c>
    </row>
    <row r="5407" spans="1:57" ht="20.100000000000001" customHeight="1" x14ac:dyDescent="0.25">
      <c r="A5407" s="247"/>
      <c r="B5407" s="247"/>
      <c r="C5407" s="247"/>
      <c r="D5407" s="247"/>
      <c r="E5407" s="247"/>
      <c r="F5407" s="247"/>
      <c r="G5407" s="247"/>
      <c r="H5407" s="247"/>
      <c r="I5407" s="247"/>
      <c r="J5407" s="247"/>
      <c r="K5407" s="247"/>
      <c r="L5407" s="247"/>
      <c r="M5407" s="247"/>
      <c r="N5407" s="247"/>
      <c r="O5407" s="247"/>
      <c r="P5407" s="247"/>
      <c r="Q5407" s="247"/>
      <c r="R5407" s="247"/>
      <c r="AZ5407" s="259"/>
      <c r="BA5407" s="259">
        <f>BA5406+$BD$753</f>
        <v>29.766399999997766</v>
      </c>
      <c r="BB5407" s="274">
        <f t="shared" si="901"/>
        <v>1.0479923243901001E-4</v>
      </c>
      <c r="BC5407" s="259">
        <f t="shared" si="902"/>
        <v>2.8251720491014748E-7</v>
      </c>
      <c r="BD5407" s="259">
        <f t="shared" si="899"/>
        <v>2.8251720491014748E-7</v>
      </c>
      <c r="BE5407" s="254" t="str">
        <f t="shared" si="900"/>
        <v/>
      </c>
    </row>
    <row r="5408" spans="1:57" ht="20.100000000000001" customHeight="1" x14ac:dyDescent="0.25">
      <c r="A5408" s="247"/>
      <c r="B5408" s="247"/>
      <c r="C5408" s="247"/>
      <c r="D5408" s="247"/>
      <c r="E5408" s="247"/>
      <c r="F5408" s="247"/>
      <c r="G5408" s="247"/>
      <c r="H5408" s="247"/>
      <c r="I5408" s="247"/>
      <c r="J5408" s="247"/>
      <c r="K5408" s="247"/>
      <c r="L5408" s="247"/>
      <c r="M5408" s="247"/>
      <c r="N5408" s="247"/>
      <c r="O5408" s="247"/>
      <c r="P5408" s="247"/>
      <c r="Q5408" s="247"/>
      <c r="R5408" s="247"/>
      <c r="AZ5408" s="259"/>
      <c r="BA5408" s="259">
        <f>BA5407+$BD$753</f>
        <v>29.772799999997765</v>
      </c>
      <c r="BB5408" s="274">
        <f t="shared" si="901"/>
        <v>1.0451671523409987E-4</v>
      </c>
      <c r="BC5408" s="259">
        <f t="shared" si="902"/>
        <v>2.8176597608584237E-7</v>
      </c>
      <c r="BD5408" s="259">
        <f t="shared" si="899"/>
        <v>2.8176597608584237E-7</v>
      </c>
      <c r="BE5408" s="254" t="str">
        <f t="shared" si="900"/>
        <v/>
      </c>
    </row>
    <row r="5409" spans="1:57" ht="20.100000000000001" customHeight="1" x14ac:dyDescent="0.25">
      <c r="A5409" s="247"/>
      <c r="B5409" s="247"/>
      <c r="C5409" s="247"/>
      <c r="D5409" s="247"/>
      <c r="E5409" s="247"/>
      <c r="F5409" s="247"/>
      <c r="G5409" s="247"/>
      <c r="H5409" s="247"/>
      <c r="I5409" s="247"/>
      <c r="J5409" s="247"/>
      <c r="K5409" s="247"/>
      <c r="L5409" s="247"/>
      <c r="M5409" s="247"/>
      <c r="N5409" s="247"/>
      <c r="O5409" s="247"/>
      <c r="P5409" s="247"/>
      <c r="Q5409" s="247"/>
      <c r="R5409" s="247"/>
      <c r="AZ5409" s="259"/>
      <c r="BA5409" s="259">
        <f>BA5408+$BD$753</f>
        <v>29.779199999997765</v>
      </c>
      <c r="BB5409" s="274">
        <f t="shared" si="901"/>
        <v>1.0423494925801402E-4</v>
      </c>
      <c r="BC5409" s="259">
        <f t="shared" si="902"/>
        <v>2.8101671236328396E-7</v>
      </c>
      <c r="BD5409" s="259">
        <f t="shared" si="899"/>
        <v>2.8101671236328396E-7</v>
      </c>
      <c r="BE5409" s="254" t="str">
        <f t="shared" si="900"/>
        <v/>
      </c>
    </row>
    <row r="5410" spans="1:57" ht="20.100000000000001" customHeight="1" x14ac:dyDescent="0.25">
      <c r="A5410" s="247"/>
      <c r="B5410" s="247"/>
      <c r="C5410" s="247"/>
      <c r="D5410" s="247"/>
      <c r="E5410" s="247"/>
      <c r="F5410" s="247"/>
      <c r="G5410" s="247"/>
      <c r="H5410" s="247"/>
      <c r="I5410" s="247"/>
      <c r="J5410" s="247"/>
      <c r="K5410" s="247"/>
      <c r="L5410" s="247"/>
      <c r="M5410" s="247"/>
      <c r="N5410" s="247"/>
      <c r="O5410" s="247"/>
      <c r="P5410" s="247"/>
      <c r="Q5410" s="247"/>
      <c r="R5410" s="247"/>
      <c r="AZ5410" s="259"/>
      <c r="BA5410" s="259">
        <f>BA5409+$BD$753</f>
        <v>29.785599999997764</v>
      </c>
      <c r="BB5410" s="274">
        <f t="shared" si="901"/>
        <v>1.0395393254565074E-4</v>
      </c>
      <c r="BC5410" s="259">
        <f t="shared" si="902"/>
        <v>2.8026940870480815E-7</v>
      </c>
      <c r="BD5410" s="259">
        <f t="shared" si="899"/>
        <v>2.8026940870480815E-7</v>
      </c>
      <c r="BE5410" s="254" t="str">
        <f t="shared" si="900"/>
        <v/>
      </c>
    </row>
    <row r="5411" spans="1:57" ht="20.100000000000001" customHeight="1" x14ac:dyDescent="0.25">
      <c r="A5411" s="247"/>
      <c r="B5411" s="247"/>
      <c r="C5411" s="247"/>
      <c r="D5411" s="247"/>
      <c r="E5411" s="247"/>
      <c r="F5411" s="247"/>
      <c r="G5411" s="247"/>
      <c r="H5411" s="247"/>
      <c r="I5411" s="247"/>
      <c r="J5411" s="247"/>
      <c r="K5411" s="247"/>
      <c r="L5411" s="247"/>
      <c r="M5411" s="247"/>
      <c r="N5411" s="247"/>
      <c r="O5411" s="247"/>
      <c r="P5411" s="247"/>
      <c r="Q5411" s="247"/>
      <c r="R5411" s="247"/>
      <c r="AZ5411" s="259"/>
      <c r="BA5411" s="259">
        <f>BA5410+$BD$753</f>
        <v>29.791999999997763</v>
      </c>
      <c r="BB5411" s="274">
        <f t="shared" si="901"/>
        <v>1.0367366313694593E-4</v>
      </c>
      <c r="BC5411" s="259">
        <f t="shared" si="902"/>
        <v>2.7952406008368777E-7</v>
      </c>
      <c r="BD5411" s="259">
        <f t="shared" si="899"/>
        <v>2.7952406008368777E-7</v>
      </c>
      <c r="BE5411" s="254" t="str">
        <f t="shared" si="900"/>
        <v/>
      </c>
    </row>
    <row r="5412" spans="1:57" ht="20.100000000000001" customHeight="1" x14ac:dyDescent="0.25">
      <c r="A5412" s="247"/>
      <c r="B5412" s="247"/>
      <c r="C5412" s="247"/>
      <c r="D5412" s="247"/>
      <c r="E5412" s="247"/>
      <c r="F5412" s="247"/>
      <c r="G5412" s="247"/>
      <c r="H5412" s="247"/>
      <c r="I5412" s="247"/>
      <c r="J5412" s="247"/>
      <c r="K5412" s="247"/>
      <c r="L5412" s="247"/>
      <c r="M5412" s="247"/>
      <c r="N5412" s="247"/>
      <c r="O5412" s="247"/>
      <c r="P5412" s="247"/>
      <c r="Q5412" s="247"/>
      <c r="R5412" s="247"/>
      <c r="AZ5412" s="259"/>
      <c r="BA5412" s="259">
        <f>BA5411+$BD$753</f>
        <v>29.798399999997763</v>
      </c>
      <c r="BB5412" s="274">
        <f t="shared" si="901"/>
        <v>1.0339413907686224E-4</v>
      </c>
      <c r="BC5412" s="259">
        <f t="shared" si="902"/>
        <v>2.7878066148668038E-7</v>
      </c>
      <c r="BD5412" s="259">
        <f t="shared" si="899"/>
        <v>2.7878066148668038E-7</v>
      </c>
      <c r="BE5412" s="254" t="str">
        <f t="shared" si="900"/>
        <v/>
      </c>
    </row>
    <row r="5413" spans="1:57" ht="20.100000000000001" customHeight="1" x14ac:dyDescent="0.25">
      <c r="A5413" s="247"/>
      <c r="B5413" s="247"/>
      <c r="C5413" s="247"/>
      <c r="D5413" s="247"/>
      <c r="E5413" s="247"/>
      <c r="F5413" s="247"/>
      <c r="G5413" s="247"/>
      <c r="H5413" s="247"/>
      <c r="I5413" s="247"/>
      <c r="J5413" s="247"/>
      <c r="K5413" s="247"/>
      <c r="L5413" s="247"/>
      <c r="M5413" s="247"/>
      <c r="N5413" s="247"/>
      <c r="O5413" s="247"/>
      <c r="P5413" s="247"/>
      <c r="Q5413" s="247"/>
      <c r="R5413" s="247"/>
      <c r="AZ5413" s="259"/>
      <c r="BA5413" s="259">
        <f>BA5412+$BD$753</f>
        <v>29.804799999997762</v>
      </c>
      <c r="BB5413" s="274">
        <f t="shared" si="901"/>
        <v>1.0311535841537556E-4</v>
      </c>
      <c r="BC5413" s="259">
        <f t="shared" si="902"/>
        <v>2.7803920791299834E-7</v>
      </c>
      <c r="BD5413" s="259">
        <f t="shared" si="899"/>
        <v>2.7803920791299834E-7</v>
      </c>
      <c r="BE5413" s="254" t="str">
        <f t="shared" si="900"/>
        <v/>
      </c>
    </row>
    <row r="5414" spans="1:57" ht="20.100000000000001" customHeight="1" x14ac:dyDescent="0.25">
      <c r="A5414" s="247"/>
      <c r="B5414" s="247"/>
      <c r="C5414" s="247"/>
      <c r="D5414" s="247"/>
      <c r="E5414" s="247"/>
      <c r="F5414" s="247"/>
      <c r="G5414" s="247"/>
      <c r="H5414" s="247"/>
      <c r="I5414" s="247"/>
      <c r="J5414" s="247"/>
      <c r="K5414" s="247"/>
      <c r="L5414" s="247"/>
      <c r="M5414" s="247"/>
      <c r="N5414" s="247"/>
      <c r="O5414" s="247"/>
      <c r="P5414" s="247"/>
      <c r="Q5414" s="247"/>
      <c r="R5414" s="247"/>
      <c r="AZ5414" s="259"/>
      <c r="BA5414" s="259">
        <f>BA5413+$BD$753</f>
        <v>29.811199999997761</v>
      </c>
      <c r="BB5414" s="274">
        <f t="shared" si="901"/>
        <v>1.0283731920746256E-4</v>
      </c>
      <c r="BC5414" s="259">
        <f t="shared" si="902"/>
        <v>2.7729969437284509E-7</v>
      </c>
      <c r="BD5414" s="259">
        <f t="shared" si="899"/>
        <v>2.7729969437284509E-7</v>
      </c>
      <c r="BE5414" s="254" t="str">
        <f t="shared" si="900"/>
        <v/>
      </c>
    </row>
    <row r="5415" spans="1:57" ht="20.100000000000001" customHeight="1" x14ac:dyDescent="0.25">
      <c r="A5415" s="247"/>
      <c r="B5415" s="247"/>
      <c r="C5415" s="247"/>
      <c r="D5415" s="247"/>
      <c r="E5415" s="247"/>
      <c r="F5415" s="247"/>
      <c r="G5415" s="247"/>
      <c r="H5415" s="247"/>
      <c r="I5415" s="247"/>
      <c r="J5415" s="247"/>
      <c r="K5415" s="247"/>
      <c r="L5415" s="247"/>
      <c r="M5415" s="247"/>
      <c r="N5415" s="247"/>
      <c r="O5415" s="247"/>
      <c r="P5415" s="247"/>
      <c r="Q5415" s="247"/>
      <c r="R5415" s="247"/>
      <c r="AZ5415" s="259"/>
      <c r="BA5415" s="259">
        <f>BA5414+$BD$753</f>
        <v>29.817599999997761</v>
      </c>
      <c r="BB5415" s="274">
        <f t="shared" si="901"/>
        <v>1.0256001951308972E-4</v>
      </c>
      <c r="BC5415" s="259">
        <f t="shared" si="902"/>
        <v>2.7656211589125053E-7</v>
      </c>
      <c r="BD5415" s="259">
        <f t="shared" si="899"/>
        <v>2.7656211589125053E-7</v>
      </c>
      <c r="BE5415" s="254" t="str">
        <f t="shared" si="900"/>
        <v/>
      </c>
    </row>
    <row r="5416" spans="1:57" ht="20.100000000000001" customHeight="1" x14ac:dyDescent="0.25">
      <c r="A5416" s="247"/>
      <c r="B5416" s="247"/>
      <c r="C5416" s="247"/>
      <c r="D5416" s="247"/>
      <c r="E5416" s="247"/>
      <c r="F5416" s="247"/>
      <c r="G5416" s="247"/>
      <c r="H5416" s="247"/>
      <c r="I5416" s="247"/>
      <c r="J5416" s="247"/>
      <c r="K5416" s="247"/>
      <c r="L5416" s="247"/>
      <c r="M5416" s="247"/>
      <c r="N5416" s="247"/>
      <c r="O5416" s="247"/>
      <c r="P5416" s="247"/>
      <c r="Q5416" s="247"/>
      <c r="R5416" s="247"/>
      <c r="AZ5416" s="259"/>
      <c r="BA5416" s="259">
        <f>BA5415+$BD$753</f>
        <v>29.82399999999776</v>
      </c>
      <c r="BB5416" s="274">
        <f t="shared" si="901"/>
        <v>1.0228345739719847E-4</v>
      </c>
      <c r="BC5416" s="259">
        <f t="shared" si="902"/>
        <v>2.7582646750401885E-7</v>
      </c>
      <c r="BD5416" s="259">
        <f t="shared" si="899"/>
        <v>2.7582646750401885E-7</v>
      </c>
      <c r="BE5416" s="254" t="str">
        <f t="shared" si="900"/>
        <v/>
      </c>
    </row>
    <row r="5417" spans="1:57" ht="20.100000000000001" customHeight="1" x14ac:dyDescent="0.25">
      <c r="A5417" s="247"/>
      <c r="B5417" s="247"/>
      <c r="C5417" s="247"/>
      <c r="D5417" s="247"/>
      <c r="E5417" s="247"/>
      <c r="F5417" s="247"/>
      <c r="G5417" s="247"/>
      <c r="H5417" s="247"/>
      <c r="I5417" s="247"/>
      <c r="J5417" s="247"/>
      <c r="K5417" s="247"/>
      <c r="L5417" s="247"/>
      <c r="M5417" s="247"/>
      <c r="N5417" s="247"/>
      <c r="O5417" s="247"/>
      <c r="P5417" s="247"/>
      <c r="Q5417" s="247"/>
      <c r="R5417" s="247"/>
      <c r="AZ5417" s="259"/>
      <c r="BA5417" s="259">
        <f>BA5416+$BD$753</f>
        <v>29.830399999997759</v>
      </c>
      <c r="BB5417" s="274">
        <f t="shared" si="901"/>
        <v>1.0200763092969445E-4</v>
      </c>
      <c r="BC5417" s="259">
        <f t="shared" si="902"/>
        <v>2.7509274426062871E-7</v>
      </c>
      <c r="BD5417" s="259">
        <f t="shared" si="899"/>
        <v>2.7509274426062871E-7</v>
      </c>
      <c r="BE5417" s="254" t="str">
        <f t="shared" si="900"/>
        <v/>
      </c>
    </row>
    <row r="5418" spans="1:57" ht="20.100000000000001" customHeight="1" x14ac:dyDescent="0.25">
      <c r="A5418" s="247"/>
      <c r="B5418" s="247"/>
      <c r="C5418" s="247"/>
      <c r="D5418" s="247"/>
      <c r="E5418" s="247"/>
      <c r="F5418" s="247"/>
      <c r="G5418" s="247"/>
      <c r="H5418" s="247"/>
      <c r="I5418" s="247"/>
      <c r="J5418" s="247"/>
      <c r="K5418" s="247"/>
      <c r="L5418" s="247"/>
      <c r="M5418" s="247"/>
      <c r="N5418" s="247"/>
      <c r="O5418" s="247"/>
      <c r="P5418" s="247"/>
      <c r="Q5418" s="247"/>
      <c r="R5418" s="247"/>
      <c r="AZ5418" s="259"/>
      <c r="BA5418" s="259">
        <f>BA5417+$BD$753</f>
        <v>29.836799999997758</v>
      </c>
      <c r="BB5418" s="274">
        <f t="shared" si="901"/>
        <v>1.0173253818543382E-4</v>
      </c>
      <c r="BC5418" s="259">
        <f t="shared" si="902"/>
        <v>2.7436094122122463E-7</v>
      </c>
      <c r="BD5418" s="259">
        <f t="shared" si="899"/>
        <v>2.7436094122122463E-7</v>
      </c>
      <c r="BE5418" s="254" t="str">
        <f t="shared" si="900"/>
        <v/>
      </c>
    </row>
    <row r="5419" spans="1:57" ht="20.100000000000001" customHeight="1" x14ac:dyDescent="0.25">
      <c r="A5419" s="247"/>
      <c r="B5419" s="247"/>
      <c r="C5419" s="247"/>
      <c r="D5419" s="247"/>
      <c r="E5419" s="247"/>
      <c r="F5419" s="247"/>
      <c r="G5419" s="247"/>
      <c r="H5419" s="247"/>
      <c r="I5419" s="247"/>
      <c r="J5419" s="247"/>
      <c r="K5419" s="247"/>
      <c r="L5419" s="247"/>
      <c r="M5419" s="247"/>
      <c r="N5419" s="247"/>
      <c r="O5419" s="247"/>
      <c r="P5419" s="247"/>
      <c r="Q5419" s="247"/>
      <c r="R5419" s="247"/>
      <c r="AZ5419" s="259"/>
      <c r="BA5419" s="259">
        <f>BA5418+$BD$753</f>
        <v>29.843199999997758</v>
      </c>
      <c r="BB5419" s="274">
        <f t="shared" si="901"/>
        <v>1.014581772442126E-4</v>
      </c>
      <c r="BC5419" s="259">
        <f t="shared" si="902"/>
        <v>2.7363105346007283E-7</v>
      </c>
      <c r="BD5419" s="259">
        <f t="shared" si="899"/>
        <v>2.7363105346007283E-7</v>
      </c>
      <c r="BE5419" s="254" t="str">
        <f t="shared" si="900"/>
        <v/>
      </c>
    </row>
    <row r="5420" spans="1:57" ht="20.100000000000001" customHeight="1" x14ac:dyDescent="0.25">
      <c r="A5420" s="247"/>
      <c r="B5420" s="247"/>
      <c r="C5420" s="247"/>
      <c r="D5420" s="247"/>
      <c r="E5420" s="247"/>
      <c r="F5420" s="247"/>
      <c r="G5420" s="247"/>
      <c r="H5420" s="247"/>
      <c r="I5420" s="247"/>
      <c r="J5420" s="247"/>
      <c r="K5420" s="247"/>
      <c r="L5420" s="247"/>
      <c r="M5420" s="247"/>
      <c r="N5420" s="247"/>
      <c r="O5420" s="247"/>
      <c r="P5420" s="247"/>
      <c r="Q5420" s="247"/>
      <c r="R5420" s="247"/>
      <c r="AZ5420" s="259"/>
      <c r="BA5420" s="259">
        <f>BA5419+$BD$753</f>
        <v>29.849599999997757</v>
      </c>
      <c r="BB5420" s="274">
        <f t="shared" si="901"/>
        <v>1.0118454619075252E-4</v>
      </c>
      <c r="BC5420" s="259">
        <f t="shared" si="902"/>
        <v>2.7290307606321672E-7</v>
      </c>
      <c r="BD5420" s="259">
        <f t="shared" si="899"/>
        <v>2.7290307606321672E-7</v>
      </c>
      <c r="BE5420" s="254" t="str">
        <f t="shared" si="900"/>
        <v/>
      </c>
    </row>
    <row r="5421" spans="1:57" ht="20.100000000000001" customHeight="1" x14ac:dyDescent="0.25">
      <c r="A5421" s="247"/>
      <c r="B5421" s="247"/>
      <c r="C5421" s="247"/>
      <c r="D5421" s="247"/>
      <c r="E5421" s="247"/>
      <c r="F5421" s="247"/>
      <c r="G5421" s="247"/>
      <c r="H5421" s="247"/>
      <c r="I5421" s="247"/>
      <c r="J5421" s="247"/>
      <c r="K5421" s="247"/>
      <c r="L5421" s="247"/>
      <c r="M5421" s="247"/>
      <c r="N5421" s="247"/>
      <c r="O5421" s="247"/>
      <c r="P5421" s="247"/>
      <c r="Q5421" s="247"/>
      <c r="R5421" s="247"/>
      <c r="AZ5421" s="259"/>
      <c r="BA5421" s="259">
        <f>BA5420+$BD$753</f>
        <v>29.855999999997756</v>
      </c>
      <c r="BB5421" s="274">
        <f t="shared" si="901"/>
        <v>1.0091164311468931E-4</v>
      </c>
      <c r="BC5421" s="259">
        <f t="shared" si="902"/>
        <v>2.7217700412781275E-7</v>
      </c>
      <c r="BD5421" s="259">
        <f t="shared" si="899"/>
        <v>2.7217700412781275E-7</v>
      </c>
      <c r="BE5421" s="254" t="str">
        <f t="shared" si="900"/>
        <v/>
      </c>
    </row>
    <row r="5422" spans="1:57" ht="20.100000000000001" customHeight="1" x14ac:dyDescent="0.25">
      <c r="A5422" s="247"/>
      <c r="B5422" s="247"/>
      <c r="C5422" s="247"/>
      <c r="D5422" s="247"/>
      <c r="E5422" s="247"/>
      <c r="F5422" s="247"/>
      <c r="G5422" s="247"/>
      <c r="H5422" s="247"/>
      <c r="I5422" s="247"/>
      <c r="J5422" s="247"/>
      <c r="K5422" s="247"/>
      <c r="L5422" s="247"/>
      <c r="M5422" s="247"/>
      <c r="N5422" s="247"/>
      <c r="O5422" s="247"/>
      <c r="P5422" s="247"/>
      <c r="Q5422" s="247"/>
      <c r="R5422" s="247"/>
      <c r="AZ5422" s="259"/>
      <c r="BA5422" s="259">
        <f>BA5421+$BD$753</f>
        <v>29.862399999997756</v>
      </c>
      <c r="BB5422" s="274">
        <f t="shared" si="901"/>
        <v>1.0063946611056149E-4</v>
      </c>
      <c r="BC5422" s="259">
        <f t="shared" si="902"/>
        <v>2.7145283276509846E-7</v>
      </c>
      <c r="BD5422" s="259">
        <f t="shared" si="899"/>
        <v>2.7145283276509846E-7</v>
      </c>
      <c r="BE5422" s="254" t="str">
        <f t="shared" si="900"/>
        <v/>
      </c>
    </row>
    <row r="5423" spans="1:57" ht="20.100000000000001" customHeight="1" x14ac:dyDescent="0.25">
      <c r="A5423" s="247"/>
      <c r="B5423" s="247"/>
      <c r="C5423" s="247"/>
      <c r="D5423" s="247"/>
      <c r="E5423" s="247"/>
      <c r="F5423" s="247"/>
      <c r="G5423" s="247"/>
      <c r="H5423" s="247"/>
      <c r="I5423" s="247"/>
      <c r="J5423" s="247"/>
      <c r="K5423" s="247"/>
      <c r="L5423" s="247"/>
      <c r="M5423" s="247"/>
      <c r="N5423" s="247"/>
      <c r="O5423" s="247"/>
      <c r="P5423" s="247"/>
      <c r="Q5423" s="247"/>
      <c r="R5423" s="247"/>
      <c r="AZ5423" s="259"/>
      <c r="BA5423" s="259">
        <f>BA5422+$BD$753</f>
        <v>29.868799999997755</v>
      </c>
      <c r="BB5423" s="274">
        <f t="shared" si="901"/>
        <v>1.003680132777964E-4</v>
      </c>
      <c r="BC5423" s="259">
        <f t="shared" si="902"/>
        <v>2.707305570978988E-7</v>
      </c>
      <c r="BD5423" s="259">
        <f t="shared" si="899"/>
        <v>2.707305570978988E-7</v>
      </c>
      <c r="BE5423" s="254" t="str">
        <f t="shared" si="900"/>
        <v/>
      </c>
    </row>
    <row r="5424" spans="1:57" ht="20.100000000000001" customHeight="1" x14ac:dyDescent="0.25">
      <c r="A5424" s="247"/>
      <c r="B5424" s="247"/>
      <c r="C5424" s="247"/>
      <c r="D5424" s="247"/>
      <c r="E5424" s="247"/>
      <c r="F5424" s="247"/>
      <c r="G5424" s="247"/>
      <c r="H5424" s="247"/>
      <c r="I5424" s="247"/>
      <c r="J5424" s="247"/>
      <c r="K5424" s="247"/>
      <c r="L5424" s="247"/>
      <c r="M5424" s="247"/>
      <c r="N5424" s="247"/>
      <c r="O5424" s="247"/>
      <c r="P5424" s="247"/>
      <c r="Q5424" s="247"/>
      <c r="R5424" s="247"/>
      <c r="AZ5424" s="259"/>
      <c r="BA5424" s="259">
        <f>BA5423+$BD$753</f>
        <v>29.875199999997754</v>
      </c>
      <c r="BB5424" s="274">
        <f t="shared" si="901"/>
        <v>1.000972827206985E-4</v>
      </c>
      <c r="BC5424" s="259">
        <f t="shared" si="902"/>
        <v>2.7001017226032796E-7</v>
      </c>
      <c r="BD5424" s="259">
        <f t="shared" si="899"/>
        <v>2.7001017226032796E-7</v>
      </c>
      <c r="BE5424" s="254" t="str">
        <f t="shared" si="900"/>
        <v/>
      </c>
    </row>
    <row r="5425" spans="1:57" ht="20.100000000000001" customHeight="1" x14ac:dyDescent="0.25">
      <c r="A5425" s="247"/>
      <c r="B5425" s="247"/>
      <c r="C5425" s="247"/>
      <c r="D5425" s="247"/>
      <c r="E5425" s="247"/>
      <c r="F5425" s="247"/>
      <c r="G5425" s="247"/>
      <c r="H5425" s="247"/>
      <c r="I5425" s="247"/>
      <c r="J5425" s="247"/>
      <c r="K5425" s="247"/>
      <c r="L5425" s="247"/>
      <c r="M5425" s="247"/>
      <c r="N5425" s="247"/>
      <c r="O5425" s="247"/>
      <c r="P5425" s="247"/>
      <c r="Q5425" s="247"/>
      <c r="R5425" s="247"/>
      <c r="AZ5425" s="259"/>
      <c r="BA5425" s="259">
        <f>BA5424+$BD$753</f>
        <v>29.881599999997754</v>
      </c>
      <c r="BB5425" s="274">
        <f t="shared" si="901"/>
        <v>9.9827272548438169E-5</v>
      </c>
      <c r="BC5425" s="259">
        <f t="shared" si="902"/>
        <v>2.6929167340017466E-7</v>
      </c>
      <c r="BD5425" s="259">
        <f t="shared" si="899"/>
        <v>2.6929167340017466E-7</v>
      </c>
      <c r="BE5425" s="254" t="str">
        <f t="shared" si="900"/>
        <v/>
      </c>
    </row>
    <row r="5426" spans="1:57" ht="20.100000000000001" customHeight="1" x14ac:dyDescent="0.25">
      <c r="A5426" s="247"/>
      <c r="B5426" s="247"/>
      <c r="C5426" s="247"/>
      <c r="D5426" s="247"/>
      <c r="E5426" s="247"/>
      <c r="F5426" s="247"/>
      <c r="G5426" s="247"/>
      <c r="H5426" s="247"/>
      <c r="I5426" s="247"/>
      <c r="J5426" s="247"/>
      <c r="K5426" s="247"/>
      <c r="L5426" s="247"/>
      <c r="M5426" s="247"/>
      <c r="N5426" s="247"/>
      <c r="O5426" s="247"/>
      <c r="P5426" s="247"/>
      <c r="Q5426" s="247"/>
      <c r="R5426" s="247"/>
      <c r="AZ5426" s="259"/>
      <c r="BA5426" s="259">
        <f>BA5425+$BD$753</f>
        <v>29.887999999997753</v>
      </c>
      <c r="BB5426" s="274">
        <f t="shared" si="901"/>
        <v>9.9557980875037994E-5</v>
      </c>
      <c r="BC5426" s="259">
        <f t="shared" si="902"/>
        <v>2.6857505567638132E-7</v>
      </c>
      <c r="BD5426" s="259">
        <f t="shared" si="899"/>
        <v>2.6857505567638132E-7</v>
      </c>
      <c r="BE5426" s="254" t="str">
        <f t="shared" si="900"/>
        <v/>
      </c>
    </row>
    <row r="5427" spans="1:57" ht="20.100000000000001" customHeight="1" x14ac:dyDescent="0.25">
      <c r="A5427" s="247"/>
      <c r="B5427" s="247"/>
      <c r="C5427" s="247"/>
      <c r="D5427" s="247"/>
      <c r="E5427" s="247"/>
      <c r="F5427" s="247"/>
      <c r="G5427" s="247"/>
      <c r="H5427" s="247"/>
      <c r="I5427" s="247"/>
      <c r="J5427" s="247"/>
      <c r="K5427" s="247"/>
      <c r="L5427" s="247"/>
      <c r="M5427" s="247"/>
      <c r="N5427" s="247"/>
      <c r="O5427" s="247"/>
      <c r="P5427" s="247"/>
      <c r="Q5427" s="247"/>
      <c r="R5427" s="247"/>
      <c r="AZ5427" s="259"/>
      <c r="BA5427" s="259">
        <f>BA5426+$BD$753</f>
        <v>29.894399999997752</v>
      </c>
      <c r="BB5427" s="274">
        <f t="shared" si="901"/>
        <v>9.9289405819361613E-5</v>
      </c>
      <c r="BC5427" s="259">
        <f t="shared" si="902"/>
        <v>2.6786031425962687E-7</v>
      </c>
      <c r="BD5427" s="259">
        <f t="shared" si="899"/>
        <v>2.6786031425962687E-7</v>
      </c>
      <c r="BE5427" s="254" t="str">
        <f t="shared" si="900"/>
        <v/>
      </c>
    </row>
    <row r="5428" spans="1:57" ht="20.100000000000001" customHeight="1" x14ac:dyDescent="0.25">
      <c r="A5428" s="247"/>
      <c r="B5428" s="247"/>
      <c r="C5428" s="247"/>
      <c r="D5428" s="247"/>
      <c r="E5428" s="247"/>
      <c r="F5428" s="247"/>
      <c r="G5428" s="247"/>
      <c r="H5428" s="247"/>
      <c r="I5428" s="247"/>
      <c r="J5428" s="247"/>
      <c r="K5428" s="247"/>
      <c r="L5428" s="247"/>
      <c r="M5428" s="247"/>
      <c r="N5428" s="247"/>
      <c r="O5428" s="247"/>
      <c r="P5428" s="247"/>
      <c r="Q5428" s="247"/>
      <c r="R5428" s="247"/>
      <c r="AZ5428" s="259"/>
      <c r="BA5428" s="259">
        <f>BA5427+$BD$753</f>
        <v>29.900799999997751</v>
      </c>
      <c r="BB5428" s="274">
        <f t="shared" si="901"/>
        <v>9.9021545505101986E-5</v>
      </c>
      <c r="BC5428" s="259">
        <f t="shared" si="902"/>
        <v>2.6714744433434603E-7</v>
      </c>
      <c r="BD5428" s="259">
        <f t="shared" ref="BD5428:BD5491" si="903">IF(BB5428&lt;(1-$AZ$760),BC5428,"")</f>
        <v>2.6714744433434603E-7</v>
      </c>
      <c r="BE5428" s="254" t="str">
        <f t="shared" ref="BE5428:BE5491" si="904">IF(BB5428&lt;(1-$AZ$766),BC5428,"")</f>
        <v/>
      </c>
    </row>
    <row r="5429" spans="1:57" ht="20.100000000000001" customHeight="1" x14ac:dyDescent="0.25">
      <c r="A5429" s="247"/>
      <c r="B5429" s="247"/>
      <c r="C5429" s="247"/>
      <c r="D5429" s="247"/>
      <c r="E5429" s="247"/>
      <c r="F5429" s="247"/>
      <c r="G5429" s="247"/>
      <c r="H5429" s="247"/>
      <c r="I5429" s="247"/>
      <c r="J5429" s="247"/>
      <c r="K5429" s="247"/>
      <c r="L5429" s="247"/>
      <c r="M5429" s="247"/>
      <c r="N5429" s="247"/>
      <c r="O5429" s="247"/>
      <c r="P5429" s="247"/>
      <c r="Q5429" s="247"/>
      <c r="R5429" s="247"/>
      <c r="AZ5429" s="259"/>
      <c r="BA5429" s="259">
        <f>BA5428+$BD$753</f>
        <v>29.907199999997751</v>
      </c>
      <c r="BB5429" s="274">
        <f t="shared" ref="BB5429:BB5492" si="905">_xlfn.CHISQ.DIST.RT(BA5429,7)</f>
        <v>9.875439806076764E-5</v>
      </c>
      <c r="BC5429" s="259">
        <f t="shared" ref="BC5429:BC5492" si="906">BB5429-BB5430</f>
        <v>2.6643644109577492E-7</v>
      </c>
      <c r="BD5429" s="259">
        <f t="shared" si="903"/>
        <v>2.6643644109577492E-7</v>
      </c>
      <c r="BE5429" s="254" t="str">
        <f t="shared" si="904"/>
        <v/>
      </c>
    </row>
    <row r="5430" spans="1:57" ht="20.100000000000001" customHeight="1" x14ac:dyDescent="0.25">
      <c r="A5430" s="247"/>
      <c r="B5430" s="247"/>
      <c r="C5430" s="247"/>
      <c r="D5430" s="247"/>
      <c r="E5430" s="247"/>
      <c r="F5430" s="247"/>
      <c r="G5430" s="247"/>
      <c r="H5430" s="247"/>
      <c r="I5430" s="247"/>
      <c r="J5430" s="247"/>
      <c r="K5430" s="247"/>
      <c r="L5430" s="247"/>
      <c r="M5430" s="247"/>
      <c r="N5430" s="247"/>
      <c r="O5430" s="247"/>
      <c r="P5430" s="247"/>
      <c r="Q5430" s="247"/>
      <c r="R5430" s="247"/>
      <c r="AZ5430" s="259"/>
      <c r="BA5430" s="259">
        <f>BA5429+$BD$753</f>
        <v>29.91359999999775</v>
      </c>
      <c r="BB5430" s="274">
        <f t="shared" si="905"/>
        <v>9.8487961619671865E-5</v>
      </c>
      <c r="BC5430" s="259">
        <f t="shared" si="906"/>
        <v>2.6572729975121137E-7</v>
      </c>
      <c r="BD5430" s="259">
        <f t="shared" si="903"/>
        <v>2.6572729975121137E-7</v>
      </c>
      <c r="BE5430" s="254" t="str">
        <f t="shared" si="904"/>
        <v/>
      </c>
    </row>
    <row r="5431" spans="1:57" ht="20.100000000000001" customHeight="1" x14ac:dyDescent="0.25">
      <c r="A5431" s="247"/>
      <c r="B5431" s="247"/>
      <c r="C5431" s="247"/>
      <c r="D5431" s="247"/>
      <c r="E5431" s="247"/>
      <c r="F5431" s="247"/>
      <c r="G5431" s="247"/>
      <c r="H5431" s="247"/>
      <c r="I5431" s="247"/>
      <c r="J5431" s="247"/>
      <c r="K5431" s="247"/>
      <c r="L5431" s="247"/>
      <c r="M5431" s="247"/>
      <c r="N5431" s="247"/>
      <c r="O5431" s="247"/>
      <c r="P5431" s="247"/>
      <c r="Q5431" s="247"/>
      <c r="R5431" s="247"/>
      <c r="AZ5431" s="259"/>
      <c r="BA5431" s="259">
        <f>BA5430+$BD$753</f>
        <v>29.919999999997749</v>
      </c>
      <c r="BB5431" s="274">
        <f t="shared" si="905"/>
        <v>9.8222234319920654E-5</v>
      </c>
      <c r="BC5431" s="259">
        <f t="shared" si="906"/>
        <v>2.6502001552027249E-7</v>
      </c>
      <c r="BD5431" s="259">
        <f t="shared" si="903"/>
        <v>2.6502001552027249E-7</v>
      </c>
      <c r="BE5431" s="254" t="str">
        <f t="shared" si="904"/>
        <v/>
      </c>
    </row>
    <row r="5432" spans="1:57" ht="20.100000000000001" customHeight="1" x14ac:dyDescent="0.25">
      <c r="A5432" s="247"/>
      <c r="B5432" s="247"/>
      <c r="C5432" s="247"/>
      <c r="D5432" s="247"/>
      <c r="E5432" s="247"/>
      <c r="F5432" s="247"/>
      <c r="G5432" s="247"/>
      <c r="H5432" s="247"/>
      <c r="I5432" s="247"/>
      <c r="J5432" s="247"/>
      <c r="K5432" s="247"/>
      <c r="L5432" s="247"/>
      <c r="M5432" s="247"/>
      <c r="N5432" s="247"/>
      <c r="O5432" s="247"/>
      <c r="P5432" s="247"/>
      <c r="Q5432" s="247"/>
      <c r="R5432" s="247"/>
      <c r="AZ5432" s="259"/>
      <c r="BA5432" s="259">
        <f>BA5431+$BD$753</f>
        <v>29.926399999997749</v>
      </c>
      <c r="BB5432" s="274">
        <f t="shared" si="905"/>
        <v>9.7957214304400381E-5</v>
      </c>
      <c r="BC5432" s="259">
        <f t="shared" si="906"/>
        <v>2.6431458363408147E-7</v>
      </c>
      <c r="BD5432" s="259">
        <f t="shared" si="903"/>
        <v>2.6431458363408147E-7</v>
      </c>
      <c r="BE5432" s="254" t="str">
        <f t="shared" si="904"/>
        <v/>
      </c>
    </row>
    <row r="5433" spans="1:57" ht="20.100000000000001" customHeight="1" x14ac:dyDescent="0.25">
      <c r="A5433" s="247"/>
      <c r="B5433" s="247"/>
      <c r="C5433" s="247"/>
      <c r="D5433" s="247"/>
      <c r="E5433" s="247"/>
      <c r="F5433" s="247"/>
      <c r="G5433" s="247"/>
      <c r="H5433" s="247"/>
      <c r="I5433" s="247"/>
      <c r="J5433" s="247"/>
      <c r="K5433" s="247"/>
      <c r="L5433" s="247"/>
      <c r="M5433" s="247"/>
      <c r="N5433" s="247"/>
      <c r="O5433" s="247"/>
      <c r="P5433" s="247"/>
      <c r="Q5433" s="247"/>
      <c r="R5433" s="247"/>
      <c r="AZ5433" s="259"/>
      <c r="BA5433" s="259">
        <f>BA5432+$BD$753</f>
        <v>29.932799999997748</v>
      </c>
      <c r="BB5433" s="274">
        <f t="shared" si="905"/>
        <v>9.76928997207663E-5</v>
      </c>
      <c r="BC5433" s="259">
        <f t="shared" si="906"/>
        <v>2.6361099933669061E-7</v>
      </c>
      <c r="BD5433" s="259">
        <f t="shared" si="903"/>
        <v>2.6361099933669061E-7</v>
      </c>
      <c r="BE5433" s="254" t="str">
        <f t="shared" si="904"/>
        <v/>
      </c>
    </row>
    <row r="5434" spans="1:57" ht="20.100000000000001" customHeight="1" x14ac:dyDescent="0.25">
      <c r="A5434" s="247"/>
      <c r="B5434" s="247"/>
      <c r="C5434" s="247"/>
      <c r="D5434" s="247"/>
      <c r="E5434" s="247"/>
      <c r="F5434" s="247"/>
      <c r="G5434" s="247"/>
      <c r="H5434" s="247"/>
      <c r="I5434" s="247"/>
      <c r="J5434" s="247"/>
      <c r="K5434" s="247"/>
      <c r="L5434" s="247"/>
      <c r="M5434" s="247"/>
      <c r="N5434" s="247"/>
      <c r="O5434" s="247"/>
      <c r="P5434" s="247"/>
      <c r="Q5434" s="247"/>
      <c r="R5434" s="247"/>
      <c r="AZ5434" s="259"/>
      <c r="BA5434" s="259">
        <f>BA5433+$BD$753</f>
        <v>29.939199999997747</v>
      </c>
      <c r="BB5434" s="274">
        <f t="shared" si="905"/>
        <v>9.7429288721429609E-5</v>
      </c>
      <c r="BC5434" s="259">
        <f t="shared" si="906"/>
        <v>2.6290925788315686E-7</v>
      </c>
      <c r="BD5434" s="259">
        <f t="shared" si="903"/>
        <v>2.6290925788315686E-7</v>
      </c>
      <c r="BE5434" s="254" t="str">
        <f t="shared" si="904"/>
        <v/>
      </c>
    </row>
    <row r="5435" spans="1:57" ht="20.100000000000001" customHeight="1" x14ac:dyDescent="0.25">
      <c r="A5435" s="247"/>
      <c r="B5435" s="247"/>
      <c r="C5435" s="247"/>
      <c r="D5435" s="247"/>
      <c r="E5435" s="247"/>
      <c r="F5435" s="247"/>
      <c r="G5435" s="247"/>
      <c r="H5435" s="247"/>
      <c r="I5435" s="247"/>
      <c r="J5435" s="247"/>
      <c r="K5435" s="247"/>
      <c r="L5435" s="247"/>
      <c r="M5435" s="247"/>
      <c r="N5435" s="247"/>
      <c r="O5435" s="247"/>
      <c r="P5435" s="247"/>
      <c r="Q5435" s="247"/>
      <c r="R5435" s="247"/>
      <c r="AZ5435" s="259"/>
      <c r="BA5435" s="259">
        <f>BA5434+$BD$753</f>
        <v>29.945599999997746</v>
      </c>
      <c r="BB5435" s="274">
        <f t="shared" si="905"/>
        <v>9.7166379463546452E-5</v>
      </c>
      <c r="BC5435" s="259">
        <f t="shared" si="906"/>
        <v>2.6220935454044985E-7</v>
      </c>
      <c r="BD5435" s="259">
        <f t="shared" si="903"/>
        <v>2.6220935454044985E-7</v>
      </c>
      <c r="BE5435" s="254" t="str">
        <f t="shared" si="904"/>
        <v/>
      </c>
    </row>
    <row r="5436" spans="1:57" ht="20.100000000000001" customHeight="1" x14ac:dyDescent="0.25">
      <c r="A5436" s="247"/>
      <c r="B5436" s="247"/>
      <c r="C5436" s="247"/>
      <c r="D5436" s="247"/>
      <c r="E5436" s="247"/>
      <c r="F5436" s="247"/>
      <c r="G5436" s="247"/>
      <c r="H5436" s="247"/>
      <c r="I5436" s="247"/>
      <c r="J5436" s="247"/>
      <c r="K5436" s="247"/>
      <c r="L5436" s="247"/>
      <c r="M5436" s="247"/>
      <c r="N5436" s="247"/>
      <c r="O5436" s="247"/>
      <c r="P5436" s="247"/>
      <c r="Q5436" s="247"/>
      <c r="R5436" s="247"/>
      <c r="AZ5436" s="259"/>
      <c r="BA5436" s="259">
        <f>BA5435+$BD$753</f>
        <v>29.951999999997746</v>
      </c>
      <c r="BB5436" s="274">
        <f t="shared" si="905"/>
        <v>9.6904170109006002E-5</v>
      </c>
      <c r="BC5436" s="259">
        <f t="shared" si="906"/>
        <v>2.6151128458872582E-7</v>
      </c>
      <c r="BD5436" s="259">
        <f t="shared" si="903"/>
        <v>2.6151128458872582E-7</v>
      </c>
      <c r="BE5436" s="254" t="str">
        <f t="shared" si="904"/>
        <v/>
      </c>
    </row>
    <row r="5437" spans="1:57" ht="20.100000000000001" customHeight="1" x14ac:dyDescent="0.25">
      <c r="A5437" s="247"/>
      <c r="B5437" s="247"/>
      <c r="C5437" s="247"/>
      <c r="D5437" s="247"/>
      <c r="E5437" s="247"/>
      <c r="F5437" s="247"/>
      <c r="G5437" s="247"/>
      <c r="H5437" s="247"/>
      <c r="I5437" s="247"/>
      <c r="J5437" s="247"/>
      <c r="K5437" s="247"/>
      <c r="L5437" s="247"/>
      <c r="M5437" s="247"/>
      <c r="N5437" s="247"/>
      <c r="O5437" s="247"/>
      <c r="P5437" s="247"/>
      <c r="Q5437" s="247"/>
      <c r="R5437" s="247"/>
      <c r="AZ5437" s="259"/>
      <c r="BA5437" s="259">
        <f>BA5436+$BD$753</f>
        <v>29.958399999997745</v>
      </c>
      <c r="BB5437" s="274">
        <f t="shared" si="905"/>
        <v>9.6642658824417277E-5</v>
      </c>
      <c r="BC5437" s="259">
        <f t="shared" si="906"/>
        <v>2.6081504331747869E-7</v>
      </c>
      <c r="BD5437" s="259">
        <f t="shared" si="903"/>
        <v>2.6081504331747869E-7</v>
      </c>
      <c r="BE5437" s="254" t="str">
        <f t="shared" si="904"/>
        <v/>
      </c>
    </row>
    <row r="5438" spans="1:57" ht="20.100000000000001" customHeight="1" x14ac:dyDescent="0.25">
      <c r="A5438" s="247"/>
      <c r="B5438" s="247"/>
      <c r="C5438" s="247"/>
      <c r="D5438" s="247"/>
      <c r="E5438" s="247"/>
      <c r="F5438" s="247"/>
      <c r="G5438" s="247"/>
      <c r="H5438" s="247"/>
      <c r="I5438" s="247"/>
      <c r="J5438" s="247"/>
      <c r="K5438" s="247"/>
      <c r="L5438" s="247"/>
      <c r="M5438" s="247"/>
      <c r="N5438" s="247"/>
      <c r="O5438" s="247"/>
      <c r="P5438" s="247"/>
      <c r="Q5438" s="247"/>
      <c r="R5438" s="247"/>
      <c r="AZ5438" s="259"/>
      <c r="BA5438" s="259">
        <f>BA5437+$BD$753</f>
        <v>29.964799999997744</v>
      </c>
      <c r="BB5438" s="274">
        <f t="shared" si="905"/>
        <v>9.6381843781099798E-5</v>
      </c>
      <c r="BC5438" s="259">
        <f t="shared" si="906"/>
        <v>2.6012062603071714E-7</v>
      </c>
      <c r="BD5438" s="259">
        <f t="shared" si="903"/>
        <v>2.6012062603071714E-7</v>
      </c>
      <c r="BE5438" s="254" t="str">
        <f t="shared" si="904"/>
        <v/>
      </c>
    </row>
    <row r="5439" spans="1:57" ht="20.100000000000001" customHeight="1" x14ac:dyDescent="0.25">
      <c r="A5439" s="247"/>
      <c r="B5439" s="247"/>
      <c r="C5439" s="247"/>
      <c r="D5439" s="247"/>
      <c r="E5439" s="247"/>
      <c r="F5439" s="247"/>
      <c r="G5439" s="247"/>
      <c r="H5439" s="247"/>
      <c r="I5439" s="247"/>
      <c r="J5439" s="247"/>
      <c r="K5439" s="247"/>
      <c r="L5439" s="247"/>
      <c r="M5439" s="247"/>
      <c r="N5439" s="247"/>
      <c r="O5439" s="247"/>
      <c r="P5439" s="247"/>
      <c r="Q5439" s="247"/>
      <c r="R5439" s="247"/>
      <c r="AZ5439" s="259"/>
      <c r="BA5439" s="259">
        <f>BA5438+$BD$753</f>
        <v>29.971199999997744</v>
      </c>
      <c r="BB5439" s="274">
        <f t="shared" si="905"/>
        <v>9.6121723155069081E-5</v>
      </c>
      <c r="BC5439" s="259">
        <f t="shared" si="906"/>
        <v>2.5942802804184177E-7</v>
      </c>
      <c r="BD5439" s="259">
        <f t="shared" si="903"/>
        <v>2.5942802804184177E-7</v>
      </c>
      <c r="BE5439" s="254" t="str">
        <f t="shared" si="904"/>
        <v/>
      </c>
    </row>
    <row r="5440" spans="1:57" ht="20.100000000000001" customHeight="1" x14ac:dyDescent="0.25">
      <c r="A5440" s="247"/>
      <c r="B5440" s="247"/>
      <c r="C5440" s="247"/>
      <c r="D5440" s="247"/>
      <c r="E5440" s="247"/>
      <c r="F5440" s="247"/>
      <c r="G5440" s="247"/>
      <c r="H5440" s="247"/>
      <c r="I5440" s="247"/>
      <c r="J5440" s="247"/>
      <c r="K5440" s="247"/>
      <c r="L5440" s="247"/>
      <c r="M5440" s="247"/>
      <c r="N5440" s="247"/>
      <c r="O5440" s="247"/>
      <c r="P5440" s="247"/>
      <c r="Q5440" s="247"/>
      <c r="R5440" s="247"/>
      <c r="AZ5440" s="259"/>
      <c r="BA5440" s="259">
        <f>BA5439+$BD$753</f>
        <v>29.977599999997743</v>
      </c>
      <c r="BB5440" s="274">
        <f t="shared" si="905"/>
        <v>9.5862295127027239E-5</v>
      </c>
      <c r="BC5440" s="259">
        <f t="shared" si="906"/>
        <v>2.5873724467804962E-7</v>
      </c>
      <c r="BD5440" s="259">
        <f t="shared" si="903"/>
        <v>2.5873724467804962E-7</v>
      </c>
      <c r="BE5440" s="254" t="str">
        <f t="shared" si="904"/>
        <v/>
      </c>
    </row>
    <row r="5441" spans="1:57" ht="20.100000000000001" customHeight="1" x14ac:dyDescent="0.25">
      <c r="A5441" s="247"/>
      <c r="B5441" s="247"/>
      <c r="C5441" s="247"/>
      <c r="D5441" s="247"/>
      <c r="E5441" s="247"/>
      <c r="F5441" s="247"/>
      <c r="G5441" s="247"/>
      <c r="H5441" s="247"/>
      <c r="I5441" s="247"/>
      <c r="J5441" s="247"/>
      <c r="K5441" s="247"/>
      <c r="L5441" s="247"/>
      <c r="M5441" s="247"/>
      <c r="N5441" s="247"/>
      <c r="O5441" s="247"/>
      <c r="P5441" s="247"/>
      <c r="Q5441" s="247"/>
      <c r="R5441" s="247"/>
      <c r="AZ5441" s="259"/>
      <c r="BA5441" s="259">
        <f>BA5440+$BD$753</f>
        <v>29.983999999997742</v>
      </c>
      <c r="BB5441" s="274">
        <f t="shared" si="905"/>
        <v>9.5603557882349189E-5</v>
      </c>
      <c r="BC5441" s="259">
        <f t="shared" si="906"/>
        <v>2.5804827127689188E-7</v>
      </c>
      <c r="BD5441" s="259">
        <f t="shared" si="903"/>
        <v>2.5804827127689188E-7</v>
      </c>
      <c r="BE5441" s="254" t="str">
        <f t="shared" si="904"/>
        <v/>
      </c>
    </row>
    <row r="5442" spans="1:57" ht="20.100000000000001" customHeight="1" x14ac:dyDescent="0.25">
      <c r="A5442" s="247"/>
      <c r="B5442" s="247"/>
      <c r="C5442" s="247"/>
      <c r="D5442" s="247"/>
      <c r="E5442" s="247"/>
      <c r="F5442" s="247"/>
      <c r="G5442" s="247"/>
      <c r="H5442" s="247"/>
      <c r="I5442" s="247"/>
      <c r="J5442" s="247"/>
      <c r="K5442" s="247"/>
      <c r="L5442" s="247"/>
      <c r="M5442" s="247"/>
      <c r="N5442" s="247"/>
      <c r="O5442" s="247"/>
      <c r="P5442" s="247"/>
      <c r="Q5442" s="247"/>
      <c r="R5442" s="247"/>
      <c r="AZ5442" s="259"/>
      <c r="BA5442" s="259">
        <f>BA5441+$BD$753</f>
        <v>29.990399999997742</v>
      </c>
      <c r="BB5442" s="274">
        <f t="shared" si="905"/>
        <v>9.5345509611072298E-5</v>
      </c>
      <c r="BC5442" s="259">
        <f t="shared" si="906"/>
        <v>2.5736110318795439E-7</v>
      </c>
      <c r="BD5442" s="259">
        <f t="shared" si="903"/>
        <v>2.5736110318795439E-7</v>
      </c>
      <c r="BE5442" s="254" t="str">
        <f t="shared" si="904"/>
        <v/>
      </c>
    </row>
    <row r="5443" spans="1:57" ht="20.100000000000001" customHeight="1" x14ac:dyDescent="0.25">
      <c r="A5443" s="247"/>
      <c r="B5443" s="247"/>
      <c r="C5443" s="247"/>
      <c r="D5443" s="247"/>
      <c r="E5443" s="247"/>
      <c r="F5443" s="247"/>
      <c r="G5443" s="247"/>
      <c r="H5443" s="247"/>
      <c r="I5443" s="247"/>
      <c r="J5443" s="247"/>
      <c r="K5443" s="247"/>
      <c r="L5443" s="247"/>
      <c r="M5443" s="247"/>
      <c r="N5443" s="247"/>
      <c r="O5443" s="247"/>
      <c r="P5443" s="247"/>
      <c r="Q5443" s="247"/>
      <c r="R5443" s="247"/>
      <c r="AZ5443" s="259"/>
      <c r="BA5443" s="259">
        <f>BA5442+$BD$753</f>
        <v>29.996799999997741</v>
      </c>
      <c r="BB5443" s="274">
        <f t="shared" si="905"/>
        <v>9.5088148507884343E-5</v>
      </c>
      <c r="BC5443" s="259">
        <f t="shared" si="906"/>
        <v>2.5667573577246459E-7</v>
      </c>
      <c r="BD5443" s="259">
        <f t="shared" si="903"/>
        <v>2.5667573577246459E-7</v>
      </c>
      <c r="BE5443" s="254" t="str">
        <f t="shared" si="904"/>
        <v/>
      </c>
    </row>
    <row r="5444" spans="1:57" ht="20.100000000000001" customHeight="1" x14ac:dyDescent="0.25">
      <c r="A5444" s="247"/>
      <c r="B5444" s="247"/>
      <c r="C5444" s="247"/>
      <c r="D5444" s="247"/>
      <c r="E5444" s="247"/>
      <c r="F5444" s="247"/>
      <c r="G5444" s="247"/>
      <c r="H5444" s="247"/>
      <c r="I5444" s="247"/>
      <c r="J5444" s="247"/>
      <c r="K5444" s="247"/>
      <c r="L5444" s="247"/>
      <c r="M5444" s="247"/>
      <c r="N5444" s="247"/>
      <c r="O5444" s="247"/>
      <c r="P5444" s="247"/>
      <c r="Q5444" s="247"/>
      <c r="R5444" s="247"/>
      <c r="AZ5444" s="259"/>
      <c r="BA5444" s="259">
        <f>BA5443+$BD$753</f>
        <v>30.00319999999774</v>
      </c>
      <c r="BB5444" s="274">
        <f t="shared" si="905"/>
        <v>9.4831472772111879E-5</v>
      </c>
      <c r="BC5444" s="259">
        <f t="shared" si="906"/>
        <v>2.5599216440433511E-7</v>
      </c>
      <c r="BD5444" s="259">
        <f t="shared" si="903"/>
        <v>2.5599216440433511E-7</v>
      </c>
      <c r="BE5444" s="254" t="str">
        <f t="shared" si="904"/>
        <v/>
      </c>
    </row>
    <row r="5445" spans="1:57" ht="20.100000000000001" customHeight="1" x14ac:dyDescent="0.25">
      <c r="A5445" s="247"/>
      <c r="B5445" s="247"/>
      <c r="C5445" s="247"/>
      <c r="D5445" s="247"/>
      <c r="E5445" s="247"/>
      <c r="F5445" s="247"/>
      <c r="G5445" s="247"/>
      <c r="H5445" s="247"/>
      <c r="I5445" s="247"/>
      <c r="J5445" s="247"/>
      <c r="K5445" s="247"/>
      <c r="L5445" s="247"/>
      <c r="M5445" s="247"/>
      <c r="N5445" s="247"/>
      <c r="O5445" s="247"/>
      <c r="P5445" s="247"/>
      <c r="Q5445" s="247"/>
      <c r="R5445" s="247"/>
      <c r="AZ5445" s="259"/>
      <c r="BA5445" s="259">
        <f>BA5444+$BD$753</f>
        <v>30.009599999997739</v>
      </c>
      <c r="BB5445" s="274">
        <f t="shared" si="905"/>
        <v>9.4575480607707543E-5</v>
      </c>
      <c r="BC5445" s="259">
        <f t="shared" si="906"/>
        <v>2.5531038446632837E-7</v>
      </c>
      <c r="BD5445" s="259">
        <f t="shared" si="903"/>
        <v>2.5531038446632837E-7</v>
      </c>
      <c r="BE5445" s="254" t="str">
        <f t="shared" si="904"/>
        <v/>
      </c>
    </row>
    <row r="5446" spans="1:57" ht="20.100000000000001" customHeight="1" x14ac:dyDescent="0.25">
      <c r="A5446" s="247"/>
      <c r="B5446" s="247"/>
      <c r="C5446" s="247"/>
      <c r="D5446" s="247"/>
      <c r="E5446" s="247"/>
      <c r="F5446" s="247"/>
      <c r="G5446" s="247"/>
      <c r="H5446" s="247"/>
      <c r="I5446" s="247"/>
      <c r="J5446" s="247"/>
      <c r="K5446" s="247"/>
      <c r="L5446" s="247"/>
      <c r="M5446" s="247"/>
      <c r="N5446" s="247"/>
      <c r="O5446" s="247"/>
      <c r="P5446" s="247"/>
      <c r="Q5446" s="247"/>
      <c r="R5446" s="247"/>
      <c r="AZ5446" s="259"/>
      <c r="BA5446" s="259">
        <f>BA5445+$BD$753</f>
        <v>30.015999999997739</v>
      </c>
      <c r="BB5446" s="274">
        <f t="shared" si="905"/>
        <v>9.4320170223241215E-5</v>
      </c>
      <c r="BC5446" s="259">
        <f t="shared" si="906"/>
        <v>2.5463039135645337E-7</v>
      </c>
      <c r="BD5446" s="259">
        <f t="shared" si="903"/>
        <v>2.5463039135645337E-7</v>
      </c>
      <c r="BE5446" s="254" t="str">
        <f t="shared" si="904"/>
        <v/>
      </c>
    </row>
    <row r="5447" spans="1:57" ht="20.100000000000001" customHeight="1" x14ac:dyDescent="0.25">
      <c r="A5447" s="247"/>
      <c r="B5447" s="247"/>
      <c r="C5447" s="247"/>
      <c r="D5447" s="247"/>
      <c r="E5447" s="247"/>
      <c r="F5447" s="247"/>
      <c r="G5447" s="247"/>
      <c r="H5447" s="247"/>
      <c r="I5447" s="247"/>
      <c r="J5447" s="247"/>
      <c r="K5447" s="247"/>
      <c r="L5447" s="247"/>
      <c r="M5447" s="247"/>
      <c r="N5447" s="247"/>
      <c r="O5447" s="247"/>
      <c r="P5447" s="247"/>
      <c r="Q5447" s="247"/>
      <c r="R5447" s="247"/>
      <c r="AZ5447" s="259"/>
      <c r="BA5447" s="259">
        <f>BA5446+$BD$753</f>
        <v>30.022399999997738</v>
      </c>
      <c r="BB5447" s="274">
        <f t="shared" si="905"/>
        <v>9.4065539831884762E-5</v>
      </c>
      <c r="BC5447" s="259">
        <f t="shared" si="906"/>
        <v>2.5395218048137919E-7</v>
      </c>
      <c r="BD5447" s="259">
        <f t="shared" si="903"/>
        <v>2.5395218048137919E-7</v>
      </c>
      <c r="BE5447" s="254" t="str">
        <f t="shared" si="904"/>
        <v/>
      </c>
    </row>
    <row r="5448" spans="1:57" ht="20.100000000000001" customHeight="1" x14ac:dyDescent="0.25">
      <c r="A5448" s="247"/>
      <c r="B5448" s="247"/>
      <c r="C5448" s="247"/>
      <c r="D5448" s="247"/>
      <c r="E5448" s="247"/>
      <c r="F5448" s="247"/>
      <c r="G5448" s="247"/>
      <c r="H5448" s="247"/>
      <c r="I5448" s="247"/>
      <c r="J5448" s="247"/>
      <c r="K5448" s="247"/>
      <c r="L5448" s="247"/>
      <c r="M5448" s="247"/>
      <c r="N5448" s="247"/>
      <c r="O5448" s="247"/>
      <c r="P5448" s="247"/>
      <c r="Q5448" s="247"/>
      <c r="R5448" s="247"/>
      <c r="AZ5448" s="259"/>
      <c r="BA5448" s="259">
        <f>BA5447+$BD$753</f>
        <v>30.028799999997737</v>
      </c>
      <c r="BB5448" s="274">
        <f t="shared" si="905"/>
        <v>9.3811587651403383E-5</v>
      </c>
      <c r="BC5448" s="259">
        <f t="shared" si="906"/>
        <v>2.5327574726013481E-7</v>
      </c>
      <c r="BD5448" s="259">
        <f t="shared" si="903"/>
        <v>2.5327574726013481E-7</v>
      </c>
      <c r="BE5448" s="254" t="str">
        <f t="shared" si="904"/>
        <v/>
      </c>
    </row>
    <row r="5449" spans="1:57" ht="20.100000000000001" customHeight="1" x14ac:dyDescent="0.25">
      <c r="A5449" s="247"/>
      <c r="B5449" s="247"/>
      <c r="C5449" s="247"/>
      <c r="D5449" s="247"/>
      <c r="E5449" s="247"/>
      <c r="F5449" s="247"/>
      <c r="G5449" s="247"/>
      <c r="H5449" s="247"/>
      <c r="I5449" s="247"/>
      <c r="J5449" s="247"/>
      <c r="K5449" s="247"/>
      <c r="L5449" s="247"/>
      <c r="M5449" s="247"/>
      <c r="N5449" s="247"/>
      <c r="O5449" s="247"/>
      <c r="P5449" s="247"/>
      <c r="Q5449" s="247"/>
      <c r="R5449" s="247"/>
      <c r="AZ5449" s="259"/>
      <c r="BA5449" s="259">
        <f>BA5448+$BD$753</f>
        <v>30.035199999997737</v>
      </c>
      <c r="BB5449" s="274">
        <f t="shared" si="905"/>
        <v>9.3558311904143248E-5</v>
      </c>
      <c r="BC5449" s="259">
        <f t="shared" si="906"/>
        <v>2.5260108712410912E-7</v>
      </c>
      <c r="BD5449" s="259">
        <f t="shared" si="903"/>
        <v>2.5260108712410912E-7</v>
      </c>
      <c r="BE5449" s="254" t="str">
        <f t="shared" si="904"/>
        <v/>
      </c>
    </row>
    <row r="5450" spans="1:57" ht="20.100000000000001" customHeight="1" x14ac:dyDescent="0.25">
      <c r="A5450" s="247"/>
      <c r="B5450" s="247"/>
      <c r="C5450" s="247"/>
      <c r="D5450" s="247"/>
      <c r="E5450" s="247"/>
      <c r="F5450" s="247"/>
      <c r="G5450" s="247"/>
      <c r="H5450" s="247"/>
      <c r="I5450" s="247"/>
      <c r="J5450" s="247"/>
      <c r="K5450" s="247"/>
      <c r="L5450" s="247"/>
      <c r="M5450" s="247"/>
      <c r="N5450" s="247"/>
      <c r="O5450" s="247"/>
      <c r="P5450" s="247"/>
      <c r="Q5450" s="247"/>
      <c r="R5450" s="247"/>
      <c r="AZ5450" s="259"/>
      <c r="BA5450" s="259">
        <f>BA5449+$BD$753</f>
        <v>30.041599999997736</v>
      </c>
      <c r="BB5450" s="274">
        <f t="shared" si="905"/>
        <v>9.3305710817019139E-5</v>
      </c>
      <c r="BC5450" s="259">
        <f t="shared" si="906"/>
        <v>2.519281955148554E-7</v>
      </c>
      <c r="BD5450" s="259">
        <f t="shared" si="903"/>
        <v>2.519281955148554E-7</v>
      </c>
      <c r="BE5450" s="254" t="str">
        <f t="shared" si="904"/>
        <v/>
      </c>
    </row>
    <row r="5451" spans="1:57" ht="20.100000000000001" customHeight="1" x14ac:dyDescent="0.25">
      <c r="A5451" s="247"/>
      <c r="B5451" s="247"/>
      <c r="C5451" s="247"/>
      <c r="D5451" s="247"/>
      <c r="E5451" s="247"/>
      <c r="F5451" s="247"/>
      <c r="G5451" s="247"/>
      <c r="H5451" s="247"/>
      <c r="I5451" s="247"/>
      <c r="J5451" s="247"/>
      <c r="K5451" s="247"/>
      <c r="L5451" s="247"/>
      <c r="M5451" s="247"/>
      <c r="N5451" s="247"/>
      <c r="O5451" s="247"/>
      <c r="P5451" s="247"/>
      <c r="Q5451" s="247"/>
      <c r="R5451" s="247"/>
      <c r="AZ5451" s="259"/>
      <c r="BA5451" s="259">
        <f>BA5450+$BD$753</f>
        <v>30.047999999997735</v>
      </c>
      <c r="BB5451" s="274">
        <f t="shared" si="905"/>
        <v>9.3053782621504283E-5</v>
      </c>
      <c r="BC5451" s="259">
        <f t="shared" si="906"/>
        <v>2.5125706788632748E-7</v>
      </c>
      <c r="BD5451" s="259">
        <f t="shared" si="903"/>
        <v>2.5125706788632748E-7</v>
      </c>
      <c r="BE5451" s="254" t="str">
        <f t="shared" si="904"/>
        <v/>
      </c>
    </row>
    <row r="5452" spans="1:57" ht="20.100000000000001" customHeight="1" x14ac:dyDescent="0.25">
      <c r="A5452" s="247"/>
      <c r="B5452" s="247"/>
      <c r="C5452" s="247"/>
      <c r="D5452" s="247"/>
      <c r="E5452" s="247"/>
      <c r="F5452" s="247"/>
      <c r="G5452" s="247"/>
      <c r="H5452" s="247"/>
      <c r="I5452" s="247"/>
      <c r="J5452" s="247"/>
      <c r="K5452" s="247"/>
      <c r="L5452" s="247"/>
      <c r="M5452" s="247"/>
      <c r="N5452" s="247"/>
      <c r="O5452" s="247"/>
      <c r="P5452" s="247"/>
      <c r="Q5452" s="247"/>
      <c r="R5452" s="247"/>
      <c r="AZ5452" s="259"/>
      <c r="BA5452" s="259">
        <f>BA5451+$BD$753</f>
        <v>30.054399999997734</v>
      </c>
      <c r="BB5452" s="274">
        <f t="shared" si="905"/>
        <v>9.2802525553617956E-5</v>
      </c>
      <c r="BC5452" s="259">
        <f t="shared" si="906"/>
        <v>2.5058769970302309E-7</v>
      </c>
      <c r="BD5452" s="259">
        <f t="shared" si="903"/>
        <v>2.5058769970302309E-7</v>
      </c>
      <c r="BE5452" s="254" t="str">
        <f t="shared" si="904"/>
        <v/>
      </c>
    </row>
    <row r="5453" spans="1:57" ht="20.100000000000001" customHeight="1" x14ac:dyDescent="0.25">
      <c r="A5453" s="247"/>
      <c r="B5453" s="247"/>
      <c r="C5453" s="247"/>
      <c r="D5453" s="247"/>
      <c r="E5453" s="247"/>
      <c r="F5453" s="247"/>
      <c r="G5453" s="247"/>
      <c r="H5453" s="247"/>
      <c r="I5453" s="247"/>
      <c r="J5453" s="247"/>
      <c r="K5453" s="247"/>
      <c r="L5453" s="247"/>
      <c r="M5453" s="247"/>
      <c r="N5453" s="247"/>
      <c r="O5453" s="247"/>
      <c r="P5453" s="247"/>
      <c r="Q5453" s="247"/>
      <c r="R5453" s="247"/>
      <c r="AZ5453" s="259"/>
      <c r="BA5453" s="259">
        <f>BA5452+$BD$753</f>
        <v>30.060799999997734</v>
      </c>
      <c r="BB5453" s="274">
        <f t="shared" si="905"/>
        <v>9.2551937853914933E-5</v>
      </c>
      <c r="BC5453" s="259">
        <f t="shared" si="906"/>
        <v>2.4992008644197602E-7</v>
      </c>
      <c r="BD5453" s="259">
        <f t="shared" si="903"/>
        <v>2.4992008644197602E-7</v>
      </c>
      <c r="BE5453" s="254" t="str">
        <f t="shared" si="904"/>
        <v/>
      </c>
    </row>
    <row r="5454" spans="1:57" ht="20.100000000000001" customHeight="1" x14ac:dyDescent="0.25">
      <c r="A5454" s="247"/>
      <c r="B5454" s="247"/>
      <c r="C5454" s="247"/>
      <c r="D5454" s="247"/>
      <c r="E5454" s="247"/>
      <c r="F5454" s="247"/>
      <c r="G5454" s="247"/>
      <c r="H5454" s="247"/>
      <c r="I5454" s="247"/>
      <c r="J5454" s="247"/>
      <c r="K5454" s="247"/>
      <c r="L5454" s="247"/>
      <c r="M5454" s="247"/>
      <c r="N5454" s="247"/>
      <c r="O5454" s="247"/>
      <c r="P5454" s="247"/>
      <c r="Q5454" s="247"/>
      <c r="R5454" s="247"/>
      <c r="AZ5454" s="259"/>
      <c r="BA5454" s="259">
        <f>BA5453+$BD$753</f>
        <v>30.067199999997733</v>
      </c>
      <c r="BB5454" s="274">
        <f t="shared" si="905"/>
        <v>9.2302017767472957E-5</v>
      </c>
      <c r="BC5454" s="259">
        <f t="shared" si="906"/>
        <v>2.4925422359039801E-7</v>
      </c>
      <c r="BD5454" s="259">
        <f t="shared" si="903"/>
        <v>2.4925422359039801E-7</v>
      </c>
      <c r="BE5454" s="254" t="str">
        <f t="shared" si="904"/>
        <v/>
      </c>
    </row>
    <row r="5455" spans="1:57" ht="20.100000000000001" customHeight="1" x14ac:dyDescent="0.25">
      <c r="A5455" s="247"/>
      <c r="B5455" s="247"/>
      <c r="C5455" s="247"/>
      <c r="D5455" s="247"/>
      <c r="E5455" s="247"/>
      <c r="F5455" s="247"/>
      <c r="G5455" s="247"/>
      <c r="H5455" s="247"/>
      <c r="I5455" s="247"/>
      <c r="J5455" s="247"/>
      <c r="K5455" s="247"/>
      <c r="L5455" s="247"/>
      <c r="M5455" s="247"/>
      <c r="N5455" s="247"/>
      <c r="O5455" s="247"/>
      <c r="P5455" s="247"/>
      <c r="Q5455" s="247"/>
      <c r="R5455" s="247"/>
      <c r="AZ5455" s="259"/>
      <c r="BA5455" s="259">
        <f>BA5454+$BD$753</f>
        <v>30.073599999997732</v>
      </c>
      <c r="BB5455" s="274">
        <f t="shared" si="905"/>
        <v>9.2052763543882559E-5</v>
      </c>
      <c r="BC5455" s="259">
        <f t="shared" si="906"/>
        <v>2.4859010664753545E-7</v>
      </c>
      <c r="BD5455" s="259">
        <f t="shared" si="903"/>
        <v>2.4859010664753545E-7</v>
      </c>
      <c r="BE5455" s="254" t="str">
        <f t="shared" si="904"/>
        <v/>
      </c>
    </row>
    <row r="5456" spans="1:57" ht="20.100000000000001" customHeight="1" x14ac:dyDescent="0.25">
      <c r="A5456" s="247"/>
      <c r="B5456" s="247"/>
      <c r="C5456" s="247"/>
      <c r="D5456" s="247"/>
      <c r="E5456" s="247"/>
      <c r="F5456" s="247"/>
      <c r="G5456" s="247"/>
      <c r="H5456" s="247"/>
      <c r="I5456" s="247"/>
      <c r="J5456" s="247"/>
      <c r="K5456" s="247"/>
      <c r="L5456" s="247"/>
      <c r="M5456" s="247"/>
      <c r="N5456" s="247"/>
      <c r="O5456" s="247"/>
      <c r="P5456" s="247"/>
      <c r="Q5456" s="247"/>
      <c r="R5456" s="247"/>
      <c r="AZ5456" s="259"/>
      <c r="BA5456" s="259">
        <f>BA5455+$BD$753</f>
        <v>30.079999999997732</v>
      </c>
      <c r="BB5456" s="274">
        <f t="shared" si="905"/>
        <v>9.1804173437235023E-5</v>
      </c>
      <c r="BC5456" s="259">
        <f t="shared" si="906"/>
        <v>2.4792773112380202E-7</v>
      </c>
      <c r="BD5456" s="259">
        <f t="shared" si="903"/>
        <v>2.4792773112380202E-7</v>
      </c>
      <c r="BE5456" s="254" t="str">
        <f t="shared" si="904"/>
        <v/>
      </c>
    </row>
    <row r="5457" spans="1:57" ht="20.100000000000001" customHeight="1" x14ac:dyDescent="0.25">
      <c r="A5457" s="247"/>
      <c r="B5457" s="247"/>
      <c r="C5457" s="247"/>
      <c r="D5457" s="247"/>
      <c r="E5457" s="247"/>
      <c r="F5457" s="247"/>
      <c r="G5457" s="247"/>
      <c r="H5457" s="247"/>
      <c r="I5457" s="247"/>
      <c r="J5457" s="247"/>
      <c r="K5457" s="247"/>
      <c r="L5457" s="247"/>
      <c r="M5457" s="247"/>
      <c r="N5457" s="247"/>
      <c r="O5457" s="247"/>
      <c r="P5457" s="247"/>
      <c r="Q5457" s="247"/>
      <c r="R5457" s="247"/>
      <c r="AZ5457" s="259"/>
      <c r="BA5457" s="259">
        <f>BA5456+$BD$753</f>
        <v>30.086399999997731</v>
      </c>
      <c r="BB5457" s="274">
        <f t="shared" si="905"/>
        <v>9.1556245706111221E-5</v>
      </c>
      <c r="BC5457" s="259">
        <f t="shared" si="906"/>
        <v>2.4726709254054827E-7</v>
      </c>
      <c r="BD5457" s="259">
        <f t="shared" si="903"/>
        <v>2.4726709254054827E-7</v>
      </c>
      <c r="BE5457" s="254" t="str">
        <f t="shared" si="904"/>
        <v/>
      </c>
    </row>
    <row r="5458" spans="1:57" ht="20.100000000000001" customHeight="1" x14ac:dyDescent="0.25">
      <c r="A5458" s="247"/>
      <c r="B5458" s="247"/>
      <c r="C5458" s="247"/>
      <c r="D5458" s="247"/>
      <c r="E5458" s="247"/>
      <c r="F5458" s="247"/>
      <c r="G5458" s="247"/>
      <c r="H5458" s="247"/>
      <c r="I5458" s="247"/>
      <c r="J5458" s="247"/>
      <c r="K5458" s="247"/>
      <c r="L5458" s="247"/>
      <c r="M5458" s="247"/>
      <c r="N5458" s="247"/>
      <c r="O5458" s="247"/>
      <c r="P5458" s="247"/>
      <c r="Q5458" s="247"/>
      <c r="R5458" s="247"/>
      <c r="AZ5458" s="259"/>
      <c r="BA5458" s="259">
        <f>BA5457+$BD$753</f>
        <v>30.09279999999773</v>
      </c>
      <c r="BB5458" s="274">
        <f t="shared" si="905"/>
        <v>9.1308978613570673E-5</v>
      </c>
      <c r="BC5458" s="259">
        <f t="shared" si="906"/>
        <v>2.466081864306173E-7</v>
      </c>
      <c r="BD5458" s="259">
        <f t="shared" si="903"/>
        <v>2.466081864306173E-7</v>
      </c>
      <c r="BE5458" s="254" t="str">
        <f t="shared" si="904"/>
        <v/>
      </c>
    </row>
    <row r="5459" spans="1:57" ht="20.100000000000001" customHeight="1" x14ac:dyDescent="0.25">
      <c r="A5459" s="247"/>
      <c r="B5459" s="247"/>
      <c r="C5459" s="247"/>
      <c r="D5459" s="247"/>
      <c r="E5459" s="247"/>
      <c r="F5459" s="247"/>
      <c r="G5459" s="247"/>
      <c r="H5459" s="247"/>
      <c r="I5459" s="247"/>
      <c r="J5459" s="247"/>
      <c r="K5459" s="247"/>
      <c r="L5459" s="247"/>
      <c r="M5459" s="247"/>
      <c r="N5459" s="247"/>
      <c r="O5459" s="247"/>
      <c r="P5459" s="247"/>
      <c r="Q5459" s="247"/>
      <c r="R5459" s="247"/>
      <c r="AZ5459" s="259"/>
      <c r="BA5459" s="259">
        <f>BA5458+$BD$753</f>
        <v>30.09919999999773</v>
      </c>
      <c r="BB5459" s="274">
        <f t="shared" si="905"/>
        <v>9.1062370427140056E-5</v>
      </c>
      <c r="BC5459" s="259">
        <f t="shared" si="906"/>
        <v>2.4595100833860227E-7</v>
      </c>
      <c r="BD5459" s="259">
        <f t="shared" si="903"/>
        <v>2.4595100833860227E-7</v>
      </c>
      <c r="BE5459" s="254" t="str">
        <f t="shared" si="904"/>
        <v/>
      </c>
    </row>
    <row r="5460" spans="1:57" ht="20.100000000000001" customHeight="1" x14ac:dyDescent="0.25">
      <c r="A5460" s="247"/>
      <c r="B5460" s="247"/>
      <c r="C5460" s="247"/>
      <c r="D5460" s="247"/>
      <c r="E5460" s="247"/>
      <c r="F5460" s="247"/>
      <c r="G5460" s="247"/>
      <c r="H5460" s="247"/>
      <c r="I5460" s="247"/>
      <c r="J5460" s="247"/>
      <c r="K5460" s="247"/>
      <c r="L5460" s="247"/>
      <c r="M5460" s="247"/>
      <c r="N5460" s="247"/>
      <c r="O5460" s="247"/>
      <c r="P5460" s="247"/>
      <c r="Q5460" s="247"/>
      <c r="R5460" s="247"/>
      <c r="AZ5460" s="259"/>
      <c r="BA5460" s="259">
        <f>BA5459+$BD$753</f>
        <v>30.105599999997729</v>
      </c>
      <c r="BB5460" s="274">
        <f t="shared" si="905"/>
        <v>9.0816419418801453E-5</v>
      </c>
      <c r="BC5460" s="259">
        <f t="shared" si="906"/>
        <v>2.4529555381936914E-7</v>
      </c>
      <c r="BD5460" s="259">
        <f t="shared" si="903"/>
        <v>2.4529555381936914E-7</v>
      </c>
      <c r="BE5460" s="254" t="str">
        <f t="shared" si="904"/>
        <v/>
      </c>
    </row>
    <row r="5461" spans="1:57" ht="20.100000000000001" customHeight="1" x14ac:dyDescent="0.25">
      <c r="A5461" s="247"/>
      <c r="B5461" s="247"/>
      <c r="C5461" s="247"/>
      <c r="D5461" s="247"/>
      <c r="E5461" s="247"/>
      <c r="F5461" s="247"/>
      <c r="G5461" s="247"/>
      <c r="H5461" s="247"/>
      <c r="I5461" s="247"/>
      <c r="J5461" s="247"/>
      <c r="K5461" s="247"/>
      <c r="L5461" s="247"/>
      <c r="M5461" s="247"/>
      <c r="N5461" s="247"/>
      <c r="O5461" s="247"/>
      <c r="P5461" s="247"/>
      <c r="Q5461" s="247"/>
      <c r="R5461" s="247"/>
      <c r="AZ5461" s="259"/>
      <c r="BA5461" s="259">
        <f>BA5460+$BD$753</f>
        <v>30.111999999997728</v>
      </c>
      <c r="BB5461" s="274">
        <f t="shared" si="905"/>
        <v>9.0571123864982084E-5</v>
      </c>
      <c r="BC5461" s="259">
        <f t="shared" si="906"/>
        <v>2.4464181843885627E-7</v>
      </c>
      <c r="BD5461" s="259">
        <f t="shared" si="903"/>
        <v>2.4464181843885627E-7</v>
      </c>
      <c r="BE5461" s="254" t="str">
        <f t="shared" si="904"/>
        <v/>
      </c>
    </row>
    <row r="5462" spans="1:57" ht="20.100000000000001" customHeight="1" x14ac:dyDescent="0.25">
      <c r="A5462" s="247"/>
      <c r="B5462" s="247"/>
      <c r="C5462" s="247"/>
      <c r="D5462" s="247"/>
      <c r="E5462" s="247"/>
      <c r="F5462" s="247"/>
      <c r="G5462" s="247"/>
      <c r="H5462" s="247"/>
      <c r="I5462" s="247"/>
      <c r="J5462" s="247"/>
      <c r="K5462" s="247"/>
      <c r="L5462" s="247"/>
      <c r="M5462" s="247"/>
      <c r="N5462" s="247"/>
      <c r="O5462" s="247"/>
      <c r="P5462" s="247"/>
      <c r="Q5462" s="247"/>
      <c r="R5462" s="247"/>
      <c r="AZ5462" s="259"/>
      <c r="BA5462" s="259">
        <f>BA5461+$BD$753</f>
        <v>30.118399999997727</v>
      </c>
      <c r="BB5462" s="274">
        <f t="shared" si="905"/>
        <v>9.0326482046543228E-5</v>
      </c>
      <c r="BC5462" s="259">
        <f t="shared" si="906"/>
        <v>2.4398979777519932E-7</v>
      </c>
      <c r="BD5462" s="259">
        <f t="shared" si="903"/>
        <v>2.4398979777519932E-7</v>
      </c>
      <c r="BE5462" s="254" t="str">
        <f t="shared" si="904"/>
        <v/>
      </c>
    </row>
    <row r="5463" spans="1:57" ht="20.100000000000001" customHeight="1" x14ac:dyDescent="0.25">
      <c r="A5463" s="247"/>
      <c r="B5463" s="247"/>
      <c r="C5463" s="247"/>
      <c r="D5463" s="247"/>
      <c r="E5463" s="247"/>
      <c r="F5463" s="247"/>
      <c r="G5463" s="247"/>
      <c r="H5463" s="247"/>
      <c r="I5463" s="247"/>
      <c r="J5463" s="247"/>
      <c r="K5463" s="247"/>
      <c r="L5463" s="247"/>
      <c r="M5463" s="247"/>
      <c r="N5463" s="247"/>
      <c r="O5463" s="247"/>
      <c r="P5463" s="247"/>
      <c r="Q5463" s="247"/>
      <c r="R5463" s="247"/>
      <c r="AZ5463" s="259"/>
      <c r="BA5463" s="259">
        <f>BA5462+$BD$753</f>
        <v>30.124799999997727</v>
      </c>
      <c r="BB5463" s="274">
        <f t="shared" si="905"/>
        <v>9.0082492248768029E-5</v>
      </c>
      <c r="BC5463" s="259">
        <f t="shared" si="906"/>
        <v>2.4333948741726754E-7</v>
      </c>
      <c r="BD5463" s="259">
        <f t="shared" si="903"/>
        <v>2.4333948741726754E-7</v>
      </c>
      <c r="BE5463" s="254" t="str">
        <f t="shared" si="904"/>
        <v/>
      </c>
    </row>
    <row r="5464" spans="1:57" ht="20.100000000000001" customHeight="1" x14ac:dyDescent="0.25">
      <c r="A5464" s="247"/>
      <c r="B5464" s="247"/>
      <c r="C5464" s="247"/>
      <c r="D5464" s="247"/>
      <c r="E5464" s="247"/>
      <c r="F5464" s="247"/>
      <c r="G5464" s="247"/>
      <c r="H5464" s="247"/>
      <c r="I5464" s="247"/>
      <c r="J5464" s="247"/>
      <c r="K5464" s="247"/>
      <c r="L5464" s="247"/>
      <c r="M5464" s="247"/>
      <c r="N5464" s="247"/>
      <c r="O5464" s="247"/>
      <c r="P5464" s="247"/>
      <c r="Q5464" s="247"/>
      <c r="R5464" s="247"/>
      <c r="AZ5464" s="259"/>
      <c r="BA5464" s="259">
        <f>BA5463+$BD$753</f>
        <v>30.131199999997726</v>
      </c>
      <c r="BB5464" s="274">
        <f t="shared" si="905"/>
        <v>8.9839152761350761E-5</v>
      </c>
      <c r="BC5464" s="259">
        <f t="shared" si="906"/>
        <v>2.4269088296441984E-7</v>
      </c>
      <c r="BD5464" s="259">
        <f t="shared" si="903"/>
        <v>2.4269088296441984E-7</v>
      </c>
      <c r="BE5464" s="254" t="str">
        <f t="shared" si="904"/>
        <v/>
      </c>
    </row>
    <row r="5465" spans="1:57" ht="20.100000000000001" customHeight="1" x14ac:dyDescent="0.25">
      <c r="A5465" s="247"/>
      <c r="B5465" s="247"/>
      <c r="C5465" s="247"/>
      <c r="D5465" s="247"/>
      <c r="E5465" s="247"/>
      <c r="F5465" s="247"/>
      <c r="G5465" s="247"/>
      <c r="H5465" s="247"/>
      <c r="I5465" s="247"/>
      <c r="J5465" s="247"/>
      <c r="K5465" s="247"/>
      <c r="L5465" s="247"/>
      <c r="M5465" s="247"/>
      <c r="N5465" s="247"/>
      <c r="O5465" s="247"/>
      <c r="P5465" s="247"/>
      <c r="Q5465" s="247"/>
      <c r="R5465" s="247"/>
      <c r="AZ5465" s="259"/>
      <c r="BA5465" s="259">
        <f>BA5464+$BD$753</f>
        <v>30.137599999997725</v>
      </c>
      <c r="BB5465" s="274">
        <f t="shared" si="905"/>
        <v>8.9596461878386341E-5</v>
      </c>
      <c r="BC5465" s="259">
        <f t="shared" si="906"/>
        <v>2.420439800268978E-7</v>
      </c>
      <c r="BD5465" s="259">
        <f t="shared" si="903"/>
        <v>2.420439800268978E-7</v>
      </c>
      <c r="BE5465" s="254" t="str">
        <f t="shared" si="904"/>
        <v/>
      </c>
    </row>
    <row r="5466" spans="1:57" ht="20.100000000000001" customHeight="1" x14ac:dyDescent="0.25">
      <c r="A5466" s="247"/>
      <c r="B5466" s="247"/>
      <c r="C5466" s="247"/>
      <c r="D5466" s="247"/>
      <c r="E5466" s="247"/>
      <c r="F5466" s="247"/>
      <c r="G5466" s="247"/>
      <c r="H5466" s="247"/>
      <c r="I5466" s="247"/>
      <c r="J5466" s="247"/>
      <c r="K5466" s="247"/>
      <c r="L5466" s="247"/>
      <c r="M5466" s="247"/>
      <c r="N5466" s="247"/>
      <c r="O5466" s="247"/>
      <c r="P5466" s="247"/>
      <c r="Q5466" s="247"/>
      <c r="R5466" s="247"/>
      <c r="AZ5466" s="259"/>
      <c r="BA5466" s="259">
        <f>BA5465+$BD$753</f>
        <v>30.143999999997725</v>
      </c>
      <c r="BB5466" s="274">
        <f t="shared" si="905"/>
        <v>8.9354417898359443E-5</v>
      </c>
      <c r="BC5466" s="259">
        <f t="shared" si="906"/>
        <v>2.4139877422745199E-7</v>
      </c>
      <c r="BD5466" s="259">
        <f t="shared" si="903"/>
        <v>2.4139877422745199E-7</v>
      </c>
      <c r="BE5466" s="254" t="str">
        <f t="shared" si="904"/>
        <v/>
      </c>
    </row>
    <row r="5467" spans="1:57" ht="20.100000000000001" customHeight="1" x14ac:dyDescent="0.25">
      <c r="A5467" s="247"/>
      <c r="B5467" s="247"/>
      <c r="C5467" s="247"/>
      <c r="D5467" s="247"/>
      <c r="E5467" s="247"/>
      <c r="F5467" s="247"/>
      <c r="G5467" s="247"/>
      <c r="H5467" s="247"/>
      <c r="I5467" s="247"/>
      <c r="J5467" s="247"/>
      <c r="K5467" s="247"/>
      <c r="L5467" s="247"/>
      <c r="M5467" s="247"/>
      <c r="N5467" s="247"/>
      <c r="O5467" s="247"/>
      <c r="P5467" s="247"/>
      <c r="Q5467" s="247"/>
      <c r="R5467" s="247"/>
      <c r="AZ5467" s="259"/>
      <c r="BA5467" s="259">
        <f>BA5466+$BD$753</f>
        <v>30.150399999997724</v>
      </c>
      <c r="BB5467" s="274">
        <f t="shared" si="905"/>
        <v>8.9113019124131991E-5</v>
      </c>
      <c r="BC5467" s="259">
        <f t="shared" si="906"/>
        <v>2.4075526119813001E-7</v>
      </c>
      <c r="BD5467" s="259">
        <f t="shared" si="903"/>
        <v>2.4075526119813001E-7</v>
      </c>
      <c r="BE5467" s="254" t="str">
        <f t="shared" si="904"/>
        <v/>
      </c>
    </row>
    <row r="5468" spans="1:57" ht="20.100000000000001" customHeight="1" x14ac:dyDescent="0.25">
      <c r="A5468" s="247"/>
      <c r="B5468" s="247"/>
      <c r="C5468" s="247"/>
      <c r="D5468" s="247"/>
      <c r="E5468" s="247"/>
      <c r="F5468" s="247"/>
      <c r="G5468" s="247"/>
      <c r="H5468" s="247"/>
      <c r="I5468" s="247"/>
      <c r="J5468" s="247"/>
      <c r="K5468" s="247"/>
      <c r="L5468" s="247"/>
      <c r="M5468" s="247"/>
      <c r="N5468" s="247"/>
      <c r="O5468" s="247"/>
      <c r="P5468" s="247"/>
      <c r="Q5468" s="247"/>
      <c r="R5468" s="247"/>
      <c r="AZ5468" s="259"/>
      <c r="BA5468" s="259">
        <f>BA5467+$BD$753</f>
        <v>30.156799999997723</v>
      </c>
      <c r="BB5468" s="274">
        <f t="shared" si="905"/>
        <v>8.8872263862933861E-5</v>
      </c>
      <c r="BC5468" s="259">
        <f t="shared" si="906"/>
        <v>2.4011343658362399E-7</v>
      </c>
      <c r="BD5468" s="259">
        <f t="shared" si="903"/>
        <v>2.4011343658362399E-7</v>
      </c>
      <c r="BE5468" s="254" t="str">
        <f t="shared" si="904"/>
        <v/>
      </c>
    </row>
    <row r="5469" spans="1:57" ht="20.100000000000001" customHeight="1" x14ac:dyDescent="0.25">
      <c r="A5469" s="247"/>
      <c r="B5469" s="247"/>
      <c r="C5469" s="247"/>
      <c r="D5469" s="247"/>
      <c r="E5469" s="247"/>
      <c r="F5469" s="247"/>
      <c r="G5469" s="247"/>
      <c r="H5469" s="247"/>
      <c r="I5469" s="247"/>
      <c r="J5469" s="247"/>
      <c r="K5469" s="247"/>
      <c r="L5469" s="247"/>
      <c r="M5469" s="247"/>
      <c r="N5469" s="247"/>
      <c r="O5469" s="247"/>
      <c r="P5469" s="247"/>
      <c r="Q5469" s="247"/>
      <c r="R5469" s="247"/>
      <c r="AZ5469" s="259"/>
      <c r="BA5469" s="259">
        <f>BA5468+$BD$753</f>
        <v>30.163199999997723</v>
      </c>
      <c r="BB5469" s="274">
        <f t="shared" si="905"/>
        <v>8.8632150426350237E-5</v>
      </c>
      <c r="BC5469" s="259">
        <f t="shared" si="906"/>
        <v>2.3947329603750292E-7</v>
      </c>
      <c r="BD5469" s="259">
        <f t="shared" si="903"/>
        <v>2.3947329603750292E-7</v>
      </c>
      <c r="BE5469" s="254" t="str">
        <f t="shared" si="904"/>
        <v/>
      </c>
    </row>
    <row r="5470" spans="1:57" ht="20.100000000000001" customHeight="1" x14ac:dyDescent="0.25">
      <c r="A5470" s="247"/>
      <c r="B5470" s="247"/>
      <c r="C5470" s="247"/>
      <c r="D5470" s="247"/>
      <c r="E5470" s="247"/>
      <c r="F5470" s="247"/>
      <c r="G5470" s="247"/>
      <c r="H5470" s="247"/>
      <c r="I5470" s="247"/>
      <c r="J5470" s="247"/>
      <c r="K5470" s="247"/>
      <c r="L5470" s="247"/>
      <c r="M5470" s="247"/>
      <c r="N5470" s="247"/>
      <c r="O5470" s="247"/>
      <c r="P5470" s="247"/>
      <c r="Q5470" s="247"/>
      <c r="R5470" s="247"/>
      <c r="AZ5470" s="259"/>
      <c r="BA5470" s="259">
        <f>BA5469+$BD$753</f>
        <v>30.169599999997722</v>
      </c>
      <c r="BB5470" s="274">
        <f t="shared" si="905"/>
        <v>8.8392677130312734E-5</v>
      </c>
      <c r="BC5470" s="259">
        <f t="shared" si="906"/>
        <v>2.3883483522596678E-7</v>
      </c>
      <c r="BD5470" s="259">
        <f t="shared" si="903"/>
        <v>2.3883483522596678E-7</v>
      </c>
      <c r="BE5470" s="254" t="str">
        <f t="shared" si="904"/>
        <v/>
      </c>
    </row>
    <row r="5471" spans="1:57" ht="20.100000000000001" customHeight="1" x14ac:dyDescent="0.25">
      <c r="A5471" s="247"/>
      <c r="B5471" s="247"/>
      <c r="C5471" s="247"/>
      <c r="D5471" s="247"/>
      <c r="E5471" s="247"/>
      <c r="F5471" s="247"/>
      <c r="G5471" s="247"/>
      <c r="H5471" s="247"/>
      <c r="I5471" s="247"/>
      <c r="J5471" s="247"/>
      <c r="K5471" s="247"/>
      <c r="L5471" s="247"/>
      <c r="M5471" s="247"/>
      <c r="N5471" s="247"/>
      <c r="O5471" s="247"/>
      <c r="P5471" s="247"/>
      <c r="Q5471" s="247"/>
      <c r="R5471" s="247"/>
      <c r="AZ5471" s="259"/>
      <c r="BA5471" s="259">
        <f>BA5470+$BD$753</f>
        <v>30.175999999997721</v>
      </c>
      <c r="BB5471" s="274">
        <f t="shared" si="905"/>
        <v>8.8153842295086768E-5</v>
      </c>
      <c r="BC5471" s="259">
        <f t="shared" si="906"/>
        <v>2.3819804982577297E-7</v>
      </c>
      <c r="BD5471" s="259">
        <f t="shared" si="903"/>
        <v>2.3819804982577297E-7</v>
      </c>
      <c r="BE5471" s="254" t="str">
        <f t="shared" si="904"/>
        <v/>
      </c>
    </row>
    <row r="5472" spans="1:57" ht="20.100000000000001" customHeight="1" x14ac:dyDescent="0.25">
      <c r="A5472" s="247"/>
      <c r="B5472" s="247"/>
      <c r="C5472" s="247"/>
      <c r="D5472" s="247"/>
      <c r="E5472" s="247"/>
      <c r="F5472" s="247"/>
      <c r="G5472" s="247"/>
      <c r="H5472" s="247"/>
      <c r="I5472" s="247"/>
      <c r="J5472" s="247"/>
      <c r="K5472" s="247"/>
      <c r="L5472" s="247"/>
      <c r="M5472" s="247"/>
      <c r="N5472" s="247"/>
      <c r="O5472" s="247"/>
      <c r="P5472" s="247"/>
      <c r="Q5472" s="247"/>
      <c r="R5472" s="247"/>
      <c r="AZ5472" s="259"/>
      <c r="BA5472" s="259">
        <f>BA5471+$BD$753</f>
        <v>30.18239999999772</v>
      </c>
      <c r="BB5472" s="274">
        <f t="shared" si="905"/>
        <v>8.7915644245260995E-5</v>
      </c>
      <c r="BC5472" s="259">
        <f t="shared" si="906"/>
        <v>2.3756293552389747E-7</v>
      </c>
      <c r="BD5472" s="259">
        <f t="shared" si="903"/>
        <v>2.3756293552389747E-7</v>
      </c>
      <c r="BE5472" s="254" t="str">
        <f t="shared" si="904"/>
        <v/>
      </c>
    </row>
    <row r="5473" spans="1:57" ht="20.100000000000001" customHeight="1" x14ac:dyDescent="0.25">
      <c r="A5473" s="247"/>
      <c r="B5473" s="247"/>
      <c r="C5473" s="247"/>
      <c r="D5473" s="247"/>
      <c r="E5473" s="247"/>
      <c r="F5473" s="247"/>
      <c r="G5473" s="247"/>
      <c r="H5473" s="247"/>
      <c r="I5473" s="247"/>
      <c r="J5473" s="247"/>
      <c r="K5473" s="247"/>
      <c r="L5473" s="247"/>
      <c r="M5473" s="247"/>
      <c r="N5473" s="247"/>
      <c r="O5473" s="247"/>
      <c r="P5473" s="247"/>
      <c r="Q5473" s="247"/>
      <c r="R5473" s="247"/>
      <c r="AZ5473" s="259"/>
      <c r="BA5473" s="259">
        <f>BA5472+$BD$753</f>
        <v>30.18879999999772</v>
      </c>
      <c r="BB5473" s="274">
        <f t="shared" si="905"/>
        <v>8.7678081309737097E-5</v>
      </c>
      <c r="BC5473" s="259">
        <f t="shared" si="906"/>
        <v>2.3692948801878173E-7</v>
      </c>
      <c r="BD5473" s="259">
        <f t="shared" si="903"/>
        <v>2.3692948801878173E-7</v>
      </c>
      <c r="BE5473" s="254" t="str">
        <f t="shared" si="904"/>
        <v/>
      </c>
    </row>
    <row r="5474" spans="1:57" ht="20.100000000000001" customHeight="1" x14ac:dyDescent="0.25">
      <c r="A5474" s="247"/>
      <c r="B5474" s="247"/>
      <c r="C5474" s="247"/>
      <c r="D5474" s="247"/>
      <c r="E5474" s="247"/>
      <c r="F5474" s="247"/>
      <c r="G5474" s="247"/>
      <c r="H5474" s="247"/>
      <c r="I5474" s="247"/>
      <c r="J5474" s="247"/>
      <c r="K5474" s="247"/>
      <c r="L5474" s="247"/>
      <c r="M5474" s="247"/>
      <c r="N5474" s="247"/>
      <c r="O5474" s="247"/>
      <c r="P5474" s="247"/>
      <c r="Q5474" s="247"/>
      <c r="R5474" s="247"/>
      <c r="AZ5474" s="259"/>
      <c r="BA5474" s="259">
        <f>BA5473+$BD$753</f>
        <v>30.195199999997719</v>
      </c>
      <c r="BB5474" s="274">
        <f t="shared" si="905"/>
        <v>8.7441151821718316E-5</v>
      </c>
      <c r="BC5474" s="259">
        <f t="shared" si="906"/>
        <v>2.3629770301931616E-7</v>
      </c>
      <c r="BD5474" s="259">
        <f t="shared" si="903"/>
        <v>2.3629770301931616E-7</v>
      </c>
      <c r="BE5474" s="254" t="str">
        <f t="shared" si="904"/>
        <v/>
      </c>
    </row>
    <row r="5475" spans="1:57" ht="20.100000000000001" customHeight="1" x14ac:dyDescent="0.25">
      <c r="A5475" s="247"/>
      <c r="B5475" s="247"/>
      <c r="C5475" s="247"/>
      <c r="D5475" s="247"/>
      <c r="E5475" s="247"/>
      <c r="F5475" s="247"/>
      <c r="G5475" s="247"/>
      <c r="H5475" s="247"/>
      <c r="I5475" s="247"/>
      <c r="J5475" s="247"/>
      <c r="K5475" s="247"/>
      <c r="L5475" s="247"/>
      <c r="M5475" s="247"/>
      <c r="N5475" s="247"/>
      <c r="O5475" s="247"/>
      <c r="P5475" s="247"/>
      <c r="Q5475" s="247"/>
      <c r="R5475" s="247"/>
      <c r="AZ5475" s="259"/>
      <c r="BA5475" s="259">
        <f>BA5474+$BD$753</f>
        <v>30.201599999997718</v>
      </c>
      <c r="BB5475" s="274">
        <f t="shared" si="905"/>
        <v>8.7204854118698999E-5</v>
      </c>
      <c r="BC5475" s="259">
        <f t="shared" si="906"/>
        <v>2.3566757624497573E-7</v>
      </c>
      <c r="BD5475" s="259">
        <f t="shared" si="903"/>
        <v>2.3566757624497573E-7</v>
      </c>
      <c r="BE5475" s="254" t="str">
        <f t="shared" si="904"/>
        <v/>
      </c>
    </row>
    <row r="5476" spans="1:57" ht="20.100000000000001" customHeight="1" x14ac:dyDescent="0.25">
      <c r="A5476" s="247"/>
      <c r="B5476" s="247"/>
      <c r="C5476" s="247"/>
      <c r="D5476" s="247"/>
      <c r="E5476" s="247"/>
      <c r="F5476" s="247"/>
      <c r="G5476" s="247"/>
      <c r="H5476" s="247"/>
      <c r="I5476" s="247"/>
      <c r="J5476" s="247"/>
      <c r="K5476" s="247"/>
      <c r="L5476" s="247"/>
      <c r="M5476" s="247"/>
      <c r="N5476" s="247"/>
      <c r="O5476" s="247"/>
      <c r="P5476" s="247"/>
      <c r="Q5476" s="247"/>
      <c r="R5476" s="247"/>
      <c r="AZ5476" s="259"/>
      <c r="BA5476" s="259">
        <f>BA5475+$BD$753</f>
        <v>30.207999999997718</v>
      </c>
      <c r="BB5476" s="274">
        <f t="shared" si="905"/>
        <v>8.6969186542454024E-5</v>
      </c>
      <c r="BC5476" s="259">
        <f t="shared" si="906"/>
        <v>2.3503910342745978E-7</v>
      </c>
      <c r="BD5476" s="259">
        <f t="shared" si="903"/>
        <v>2.3503910342745978E-7</v>
      </c>
      <c r="BE5476" s="254" t="str">
        <f t="shared" si="904"/>
        <v/>
      </c>
    </row>
    <row r="5477" spans="1:57" ht="20.100000000000001" customHeight="1" x14ac:dyDescent="0.25">
      <c r="A5477" s="247"/>
      <c r="B5477" s="247"/>
      <c r="C5477" s="247"/>
      <c r="D5477" s="247"/>
      <c r="E5477" s="247"/>
      <c r="F5477" s="247"/>
      <c r="G5477" s="247"/>
      <c r="H5477" s="247"/>
      <c r="I5477" s="247"/>
      <c r="J5477" s="247"/>
      <c r="K5477" s="247"/>
      <c r="L5477" s="247"/>
      <c r="M5477" s="247"/>
      <c r="N5477" s="247"/>
      <c r="O5477" s="247"/>
      <c r="P5477" s="247"/>
      <c r="Q5477" s="247"/>
      <c r="R5477" s="247"/>
      <c r="AZ5477" s="259"/>
      <c r="BA5477" s="259">
        <f>BA5476+$BD$753</f>
        <v>30.214399999997717</v>
      </c>
      <c r="BB5477" s="274">
        <f t="shared" si="905"/>
        <v>8.6734147439026564E-5</v>
      </c>
      <c r="BC5477" s="259">
        <f t="shared" si="906"/>
        <v>2.3441228030672112E-7</v>
      </c>
      <c r="BD5477" s="259">
        <f t="shared" si="903"/>
        <v>2.3441228030672112E-7</v>
      </c>
      <c r="BE5477" s="254" t="str">
        <f t="shared" si="904"/>
        <v/>
      </c>
    </row>
    <row r="5478" spans="1:57" ht="20.100000000000001" customHeight="1" x14ac:dyDescent="0.25">
      <c r="A5478" s="247"/>
      <c r="B5478" s="247"/>
      <c r="C5478" s="247"/>
      <c r="D5478" s="247"/>
      <c r="E5478" s="247"/>
      <c r="F5478" s="247"/>
      <c r="G5478" s="247"/>
      <c r="H5478" s="247"/>
      <c r="I5478" s="247"/>
      <c r="J5478" s="247"/>
      <c r="K5478" s="247"/>
      <c r="L5478" s="247"/>
      <c r="M5478" s="247"/>
      <c r="N5478" s="247"/>
      <c r="O5478" s="247"/>
      <c r="P5478" s="247"/>
      <c r="Q5478" s="247"/>
      <c r="R5478" s="247"/>
      <c r="AZ5478" s="259"/>
      <c r="BA5478" s="259">
        <f>BA5477+$BD$753</f>
        <v>30.220799999997716</v>
      </c>
      <c r="BB5478" s="274">
        <f t="shared" si="905"/>
        <v>8.6499735158719843E-5</v>
      </c>
      <c r="BC5478" s="259">
        <f t="shared" si="906"/>
        <v>2.3378710263593984E-7</v>
      </c>
      <c r="BD5478" s="259">
        <f t="shared" si="903"/>
        <v>2.3378710263593984E-7</v>
      </c>
      <c r="BE5478" s="254" t="str">
        <f t="shared" si="904"/>
        <v/>
      </c>
    </row>
    <row r="5479" spans="1:57" ht="20.100000000000001" customHeight="1" x14ac:dyDescent="0.25">
      <c r="A5479" s="247"/>
      <c r="B5479" s="247"/>
      <c r="C5479" s="247"/>
      <c r="D5479" s="247"/>
      <c r="E5479" s="247"/>
      <c r="F5479" s="247"/>
      <c r="G5479" s="247"/>
      <c r="H5479" s="247"/>
      <c r="I5479" s="247"/>
      <c r="J5479" s="247"/>
      <c r="K5479" s="247"/>
      <c r="L5479" s="247"/>
      <c r="M5479" s="247"/>
      <c r="N5479" s="247"/>
      <c r="O5479" s="247"/>
      <c r="P5479" s="247"/>
      <c r="Q5479" s="247"/>
      <c r="R5479" s="247"/>
      <c r="AZ5479" s="259"/>
      <c r="BA5479" s="259">
        <f>BA5478+$BD$753</f>
        <v>30.227199999997715</v>
      </c>
      <c r="BB5479" s="274">
        <f t="shared" si="905"/>
        <v>8.6265948056083903E-5</v>
      </c>
      <c r="BC5479" s="259">
        <f t="shared" si="906"/>
        <v>2.3316356617652243E-7</v>
      </c>
      <c r="BD5479" s="259">
        <f t="shared" si="903"/>
        <v>2.3316356617652243E-7</v>
      </c>
      <c r="BE5479" s="254" t="str">
        <f t="shared" si="904"/>
        <v/>
      </c>
    </row>
    <row r="5480" spans="1:57" ht="20.100000000000001" customHeight="1" x14ac:dyDescent="0.25">
      <c r="A5480" s="247"/>
      <c r="B5480" s="247"/>
      <c r="C5480" s="247"/>
      <c r="D5480" s="247"/>
      <c r="E5480" s="247"/>
      <c r="F5480" s="247"/>
      <c r="G5480" s="247"/>
      <c r="H5480" s="247"/>
      <c r="I5480" s="247"/>
      <c r="J5480" s="247"/>
      <c r="K5480" s="247"/>
      <c r="L5480" s="247"/>
      <c r="M5480" s="247"/>
      <c r="N5480" s="247"/>
      <c r="O5480" s="247"/>
      <c r="P5480" s="247"/>
      <c r="Q5480" s="247"/>
      <c r="R5480" s="247"/>
      <c r="AZ5480" s="259"/>
      <c r="BA5480" s="259">
        <f>BA5479+$BD$753</f>
        <v>30.233599999997715</v>
      </c>
      <c r="BB5480" s="274">
        <f t="shared" si="905"/>
        <v>8.603278448990738E-5</v>
      </c>
      <c r="BC5480" s="259">
        <f t="shared" si="906"/>
        <v>2.3254166670345498E-7</v>
      </c>
      <c r="BD5480" s="259">
        <f t="shared" si="903"/>
        <v>2.3254166670345498E-7</v>
      </c>
      <c r="BE5480" s="254" t="str">
        <f t="shared" si="904"/>
        <v/>
      </c>
    </row>
    <row r="5481" spans="1:57" ht="20.100000000000001" customHeight="1" x14ac:dyDescent="0.25">
      <c r="A5481" s="247"/>
      <c r="B5481" s="247"/>
      <c r="C5481" s="247"/>
      <c r="D5481" s="247"/>
      <c r="E5481" s="247"/>
      <c r="F5481" s="247"/>
      <c r="G5481" s="247"/>
      <c r="H5481" s="247"/>
      <c r="I5481" s="247"/>
      <c r="J5481" s="247"/>
      <c r="K5481" s="247"/>
      <c r="L5481" s="247"/>
      <c r="M5481" s="247"/>
      <c r="N5481" s="247"/>
      <c r="O5481" s="247"/>
      <c r="P5481" s="247"/>
      <c r="Q5481" s="247"/>
      <c r="R5481" s="247"/>
      <c r="AZ5481" s="259"/>
      <c r="BA5481" s="259">
        <f>BA5480+$BD$753</f>
        <v>30.239999999997714</v>
      </c>
      <c r="BB5481" s="274">
        <f t="shared" si="905"/>
        <v>8.5800242823203925E-5</v>
      </c>
      <c r="BC5481" s="259">
        <f t="shared" si="906"/>
        <v>2.3192139999890645E-7</v>
      </c>
      <c r="BD5481" s="259">
        <f t="shared" si="903"/>
        <v>2.3192139999890645E-7</v>
      </c>
      <c r="BE5481" s="254" t="str">
        <f t="shared" si="904"/>
        <v/>
      </c>
    </row>
    <row r="5482" spans="1:57" ht="20.100000000000001" customHeight="1" x14ac:dyDescent="0.25">
      <c r="A5482" s="247"/>
      <c r="B5482" s="247"/>
      <c r="C5482" s="247"/>
      <c r="D5482" s="247"/>
      <c r="E5482" s="247"/>
      <c r="F5482" s="247"/>
      <c r="G5482" s="247"/>
      <c r="H5482" s="247"/>
      <c r="I5482" s="247"/>
      <c r="J5482" s="247"/>
      <c r="K5482" s="247"/>
      <c r="L5482" s="247"/>
      <c r="M5482" s="247"/>
      <c r="N5482" s="247"/>
      <c r="O5482" s="247"/>
      <c r="P5482" s="247"/>
      <c r="Q5482" s="247"/>
      <c r="R5482" s="247"/>
      <c r="AZ5482" s="259"/>
      <c r="BA5482" s="259">
        <f>BA5481+$BD$753</f>
        <v>30.246399999997713</v>
      </c>
      <c r="BB5482" s="274">
        <f t="shared" si="905"/>
        <v>8.5568321423205019E-5</v>
      </c>
      <c r="BC5482" s="259">
        <f t="shared" si="906"/>
        <v>2.313027618590862E-7</v>
      </c>
      <c r="BD5482" s="259">
        <f t="shared" si="903"/>
        <v>2.313027618590862E-7</v>
      </c>
      <c r="BE5482" s="254" t="str">
        <f t="shared" si="904"/>
        <v/>
      </c>
    </row>
    <row r="5483" spans="1:57" ht="20.100000000000001" customHeight="1" x14ac:dyDescent="0.25">
      <c r="A5483" s="247"/>
      <c r="B5483" s="247"/>
      <c r="C5483" s="247"/>
      <c r="D5483" s="247"/>
      <c r="E5483" s="247"/>
      <c r="F5483" s="247"/>
      <c r="G5483" s="247"/>
      <c r="H5483" s="247"/>
      <c r="I5483" s="247"/>
      <c r="J5483" s="247"/>
      <c r="K5483" s="247"/>
      <c r="L5483" s="247"/>
      <c r="M5483" s="247"/>
      <c r="N5483" s="247"/>
      <c r="O5483" s="247"/>
      <c r="P5483" s="247"/>
      <c r="Q5483" s="247"/>
      <c r="R5483" s="247"/>
      <c r="AZ5483" s="259"/>
      <c r="BA5483" s="259">
        <f>BA5482+$BD$753</f>
        <v>30.252799999997713</v>
      </c>
      <c r="BB5483" s="274">
        <f t="shared" si="905"/>
        <v>8.5337018661345933E-5</v>
      </c>
      <c r="BC5483" s="259">
        <f t="shared" si="906"/>
        <v>2.3068574808790142E-7</v>
      </c>
      <c r="BD5483" s="259">
        <f t="shared" si="903"/>
        <v>2.3068574808790142E-7</v>
      </c>
      <c r="BE5483" s="254" t="str">
        <f t="shared" si="904"/>
        <v/>
      </c>
    </row>
    <row r="5484" spans="1:57" ht="20.100000000000001" customHeight="1" x14ac:dyDescent="0.25">
      <c r="A5484" s="247"/>
      <c r="B5484" s="247"/>
      <c r="C5484" s="247"/>
      <c r="D5484" s="247"/>
      <c r="E5484" s="247"/>
      <c r="F5484" s="247"/>
      <c r="G5484" s="247"/>
      <c r="H5484" s="247"/>
      <c r="I5484" s="247"/>
      <c r="J5484" s="247"/>
      <c r="K5484" s="247"/>
      <c r="L5484" s="247"/>
      <c r="M5484" s="247"/>
      <c r="N5484" s="247"/>
      <c r="O5484" s="247"/>
      <c r="P5484" s="247"/>
      <c r="Q5484" s="247"/>
      <c r="R5484" s="247"/>
      <c r="AZ5484" s="259"/>
      <c r="BA5484" s="259">
        <f>BA5483+$BD$753</f>
        <v>30.259199999997712</v>
      </c>
      <c r="BB5484" s="274">
        <f t="shared" si="905"/>
        <v>8.5106332913258031E-5</v>
      </c>
      <c r="BC5484" s="259">
        <f t="shared" si="906"/>
        <v>2.3007035450189027E-7</v>
      </c>
      <c r="BD5484" s="259">
        <f t="shared" si="903"/>
        <v>2.3007035450189027E-7</v>
      </c>
      <c r="BE5484" s="254" t="str">
        <f t="shared" si="904"/>
        <v/>
      </c>
    </row>
    <row r="5485" spans="1:57" ht="20.100000000000001" customHeight="1" x14ac:dyDescent="0.25">
      <c r="A5485" s="247"/>
      <c r="B5485" s="247"/>
      <c r="C5485" s="247"/>
      <c r="D5485" s="247"/>
      <c r="E5485" s="247"/>
      <c r="F5485" s="247"/>
      <c r="G5485" s="247"/>
      <c r="H5485" s="247"/>
      <c r="I5485" s="247"/>
      <c r="J5485" s="247"/>
      <c r="K5485" s="247"/>
      <c r="L5485" s="247"/>
      <c r="M5485" s="247"/>
      <c r="N5485" s="247"/>
      <c r="O5485" s="247"/>
      <c r="P5485" s="247"/>
      <c r="Q5485" s="247"/>
      <c r="R5485" s="247"/>
      <c r="AZ5485" s="259"/>
      <c r="BA5485" s="259">
        <f>BA5484+$BD$753</f>
        <v>30.265599999997711</v>
      </c>
      <c r="BB5485" s="274">
        <f t="shared" si="905"/>
        <v>8.4876262558756141E-5</v>
      </c>
      <c r="BC5485" s="259">
        <f t="shared" si="906"/>
        <v>2.2945657692709123E-7</v>
      </c>
      <c r="BD5485" s="259">
        <f t="shared" si="903"/>
        <v>2.2945657692709123E-7</v>
      </c>
      <c r="BE5485" s="254" t="str">
        <f t="shared" si="904"/>
        <v/>
      </c>
    </row>
    <row r="5486" spans="1:57" ht="20.100000000000001" customHeight="1" x14ac:dyDescent="0.25">
      <c r="A5486" s="247"/>
      <c r="B5486" s="247"/>
      <c r="C5486" s="247"/>
      <c r="D5486" s="247"/>
      <c r="E5486" s="247"/>
      <c r="F5486" s="247"/>
      <c r="G5486" s="247"/>
      <c r="H5486" s="247"/>
      <c r="I5486" s="247"/>
      <c r="J5486" s="247"/>
      <c r="K5486" s="247"/>
      <c r="L5486" s="247"/>
      <c r="M5486" s="247"/>
      <c r="N5486" s="247"/>
      <c r="O5486" s="247"/>
      <c r="P5486" s="247"/>
      <c r="Q5486" s="247"/>
      <c r="R5486" s="247"/>
      <c r="AZ5486" s="259"/>
      <c r="BA5486" s="259">
        <f>BA5485+$BD$753</f>
        <v>30.271999999997711</v>
      </c>
      <c r="BB5486" s="274">
        <f t="shared" si="905"/>
        <v>8.464680598182905E-5</v>
      </c>
      <c r="BC5486" s="259">
        <f t="shared" si="906"/>
        <v>2.2884441119965296E-7</v>
      </c>
      <c r="BD5486" s="259">
        <f t="shared" si="903"/>
        <v>2.2884441119965296E-7</v>
      </c>
      <c r="BE5486" s="254" t="str">
        <f t="shared" si="904"/>
        <v/>
      </c>
    </row>
    <row r="5487" spans="1:57" ht="20.100000000000001" customHeight="1" x14ac:dyDescent="0.25">
      <c r="A5487" s="247"/>
      <c r="B5487" s="247"/>
      <c r="C5487" s="247"/>
      <c r="D5487" s="247"/>
      <c r="E5487" s="247"/>
      <c r="F5487" s="247"/>
      <c r="G5487" s="247"/>
      <c r="H5487" s="247"/>
      <c r="I5487" s="247"/>
      <c r="J5487" s="247"/>
      <c r="K5487" s="247"/>
      <c r="L5487" s="247"/>
      <c r="M5487" s="247"/>
      <c r="N5487" s="247"/>
      <c r="O5487" s="247"/>
      <c r="P5487" s="247"/>
      <c r="Q5487" s="247"/>
      <c r="R5487" s="247"/>
      <c r="AZ5487" s="259"/>
      <c r="BA5487" s="259">
        <f>BA5486+$BD$753</f>
        <v>30.27839999999771</v>
      </c>
      <c r="BB5487" s="274">
        <f t="shared" si="905"/>
        <v>8.4417961570629397E-5</v>
      </c>
      <c r="BC5487" s="259">
        <f t="shared" si="906"/>
        <v>2.2823385316748772E-7</v>
      </c>
      <c r="BD5487" s="259">
        <f t="shared" si="903"/>
        <v>2.2823385316748772E-7</v>
      </c>
      <c r="BE5487" s="254" t="str">
        <f t="shared" si="904"/>
        <v/>
      </c>
    </row>
    <row r="5488" spans="1:57" ht="20.100000000000001" customHeight="1" x14ac:dyDescent="0.25">
      <c r="A5488" s="247"/>
      <c r="B5488" s="247"/>
      <c r="C5488" s="247"/>
      <c r="D5488" s="247"/>
      <c r="E5488" s="247"/>
      <c r="F5488" s="247"/>
      <c r="G5488" s="247"/>
      <c r="H5488" s="247"/>
      <c r="I5488" s="247"/>
      <c r="J5488" s="247"/>
      <c r="K5488" s="247"/>
      <c r="L5488" s="247"/>
      <c r="M5488" s="247"/>
      <c r="N5488" s="247"/>
      <c r="O5488" s="247"/>
      <c r="P5488" s="247"/>
      <c r="Q5488" s="247"/>
      <c r="R5488" s="247"/>
      <c r="AZ5488" s="259"/>
      <c r="BA5488" s="259">
        <f>BA5487+$BD$753</f>
        <v>30.284799999997709</v>
      </c>
      <c r="BB5488" s="274">
        <f t="shared" si="905"/>
        <v>8.4189727717461909E-5</v>
      </c>
      <c r="BC5488" s="259">
        <f t="shared" si="906"/>
        <v>2.2762489868789965E-7</v>
      </c>
      <c r="BD5488" s="259">
        <f t="shared" si="903"/>
        <v>2.2762489868789965E-7</v>
      </c>
      <c r="BE5488" s="254" t="str">
        <f t="shared" si="904"/>
        <v/>
      </c>
    </row>
    <row r="5489" spans="1:57" ht="20.100000000000001" customHeight="1" x14ac:dyDescent="0.25">
      <c r="A5489" s="247"/>
      <c r="B5489" s="247"/>
      <c r="C5489" s="247"/>
      <c r="D5489" s="247"/>
      <c r="E5489" s="247"/>
      <c r="F5489" s="247"/>
      <c r="G5489" s="247"/>
      <c r="H5489" s="247"/>
      <c r="I5489" s="247"/>
      <c r="J5489" s="247"/>
      <c r="K5489" s="247"/>
      <c r="L5489" s="247"/>
      <c r="M5489" s="247"/>
      <c r="N5489" s="247"/>
      <c r="O5489" s="247"/>
      <c r="P5489" s="247"/>
      <c r="Q5489" s="247"/>
      <c r="R5489" s="247"/>
      <c r="AZ5489" s="259"/>
      <c r="BA5489" s="259">
        <f>BA5488+$BD$753</f>
        <v>30.291199999997708</v>
      </c>
      <c r="BB5489" s="274">
        <f t="shared" si="905"/>
        <v>8.396210281877401E-5</v>
      </c>
      <c r="BC5489" s="259">
        <f t="shared" si="906"/>
        <v>2.2701754362915692E-7</v>
      </c>
      <c r="BD5489" s="259">
        <f t="shared" si="903"/>
        <v>2.2701754362915692E-7</v>
      </c>
      <c r="BE5489" s="254" t="str">
        <f t="shared" si="904"/>
        <v/>
      </c>
    </row>
    <row r="5490" spans="1:57" ht="20.100000000000001" customHeight="1" x14ac:dyDescent="0.25">
      <c r="A5490" s="247"/>
      <c r="B5490" s="247"/>
      <c r="C5490" s="247"/>
      <c r="D5490" s="247"/>
      <c r="E5490" s="247"/>
      <c r="F5490" s="247"/>
      <c r="G5490" s="247"/>
      <c r="H5490" s="247"/>
      <c r="I5490" s="247"/>
      <c r="J5490" s="247"/>
      <c r="K5490" s="247"/>
      <c r="L5490" s="247"/>
      <c r="M5490" s="247"/>
      <c r="N5490" s="247"/>
      <c r="O5490" s="247"/>
      <c r="P5490" s="247"/>
      <c r="Q5490" s="247"/>
      <c r="R5490" s="247"/>
      <c r="AZ5490" s="259"/>
      <c r="BA5490" s="259">
        <f>BA5489+$BD$753</f>
        <v>30.297599999997708</v>
      </c>
      <c r="BB5490" s="274">
        <f t="shared" si="905"/>
        <v>8.3735085275144853E-5</v>
      </c>
      <c r="BC5490" s="259">
        <f t="shared" si="906"/>
        <v>2.2641178386965141E-7</v>
      </c>
      <c r="BD5490" s="259">
        <f t="shared" si="903"/>
        <v>2.2641178386965141E-7</v>
      </c>
      <c r="BE5490" s="254" t="str">
        <f t="shared" si="904"/>
        <v/>
      </c>
    </row>
    <row r="5491" spans="1:57" ht="20.100000000000001" customHeight="1" x14ac:dyDescent="0.25">
      <c r="A5491" s="247"/>
      <c r="B5491" s="247"/>
      <c r="C5491" s="247"/>
      <c r="D5491" s="247"/>
      <c r="E5491" s="247"/>
      <c r="F5491" s="247"/>
      <c r="G5491" s="247"/>
      <c r="H5491" s="247"/>
      <c r="I5491" s="247"/>
      <c r="J5491" s="247"/>
      <c r="K5491" s="247"/>
      <c r="L5491" s="247"/>
      <c r="M5491" s="247"/>
      <c r="N5491" s="247"/>
      <c r="O5491" s="247"/>
      <c r="P5491" s="247"/>
      <c r="Q5491" s="247"/>
      <c r="R5491" s="247"/>
      <c r="AZ5491" s="259"/>
      <c r="BA5491" s="259">
        <f>BA5490+$BD$753</f>
        <v>30.303999999997707</v>
      </c>
      <c r="BB5491" s="274">
        <f t="shared" si="905"/>
        <v>8.3508673491275201E-5</v>
      </c>
      <c r="BC5491" s="259">
        <f t="shared" si="906"/>
        <v>2.2580761529810203E-7</v>
      </c>
      <c r="BD5491" s="259">
        <f t="shared" si="903"/>
        <v>2.2580761529810203E-7</v>
      </c>
      <c r="BE5491" s="254" t="str">
        <f t="shared" si="904"/>
        <v/>
      </c>
    </row>
    <row r="5492" spans="1:57" ht="20.100000000000001" customHeight="1" x14ac:dyDescent="0.25">
      <c r="A5492" s="247"/>
      <c r="B5492" s="247"/>
      <c r="C5492" s="247"/>
      <c r="D5492" s="247"/>
      <c r="E5492" s="247"/>
      <c r="F5492" s="247"/>
      <c r="G5492" s="247"/>
      <c r="H5492" s="247"/>
      <c r="I5492" s="247"/>
      <c r="J5492" s="247"/>
      <c r="K5492" s="247"/>
      <c r="L5492" s="247"/>
      <c r="M5492" s="247"/>
      <c r="N5492" s="247"/>
      <c r="O5492" s="247"/>
      <c r="P5492" s="247"/>
      <c r="Q5492" s="247"/>
      <c r="R5492" s="247"/>
      <c r="AZ5492" s="259"/>
      <c r="BA5492" s="259">
        <f>BA5491+$BD$753</f>
        <v>30.310399999997706</v>
      </c>
      <c r="BB5492" s="274">
        <f t="shared" si="905"/>
        <v>8.3282865875977099E-5</v>
      </c>
      <c r="BC5492" s="259">
        <f t="shared" si="906"/>
        <v>2.2520503381358184E-7</v>
      </c>
      <c r="BD5492" s="259">
        <f t="shared" ref="BD5492:BD5555" si="907">IF(BB5492&lt;(1-$AZ$760),BC5492,"")</f>
        <v>2.2520503381358184E-7</v>
      </c>
      <c r="BE5492" s="254" t="str">
        <f t="shared" ref="BE5492:BE5555" si="908">IF(BB5492&lt;(1-$AZ$766),BC5492,"")</f>
        <v/>
      </c>
    </row>
    <row r="5493" spans="1:57" ht="20.100000000000001" customHeight="1" x14ac:dyDescent="0.25">
      <c r="A5493" s="247"/>
      <c r="B5493" s="247"/>
      <c r="C5493" s="247"/>
      <c r="D5493" s="247"/>
      <c r="E5493" s="247"/>
      <c r="F5493" s="247"/>
      <c r="G5493" s="247"/>
      <c r="H5493" s="247"/>
      <c r="I5493" s="247"/>
      <c r="J5493" s="247"/>
      <c r="K5493" s="247"/>
      <c r="L5493" s="247"/>
      <c r="M5493" s="247"/>
      <c r="N5493" s="247"/>
      <c r="O5493" s="247"/>
      <c r="P5493" s="247"/>
      <c r="Q5493" s="247"/>
      <c r="R5493" s="247"/>
      <c r="AZ5493" s="259"/>
      <c r="BA5493" s="259">
        <f>BA5492+$BD$753</f>
        <v>30.316799999997706</v>
      </c>
      <c r="BB5493" s="274">
        <f t="shared" ref="BB5493:BB5556" si="909">_xlfn.CHISQ.DIST.RT(BA5493,7)</f>
        <v>8.3057660842163517E-5</v>
      </c>
      <c r="BC5493" s="259">
        <f t="shared" ref="BC5493:BC5556" si="910">BB5493-BB5494</f>
        <v>2.2460403532615497E-7</v>
      </c>
      <c r="BD5493" s="259">
        <f t="shared" si="907"/>
        <v>2.2460403532615497E-7</v>
      </c>
      <c r="BE5493" s="254" t="str">
        <f t="shared" si="908"/>
        <v/>
      </c>
    </row>
    <row r="5494" spans="1:57" ht="20.100000000000001" customHeight="1" x14ac:dyDescent="0.25">
      <c r="A5494" s="247"/>
      <c r="B5494" s="247"/>
      <c r="C5494" s="247"/>
      <c r="D5494" s="247"/>
      <c r="E5494" s="247"/>
      <c r="F5494" s="247"/>
      <c r="G5494" s="247"/>
      <c r="H5494" s="247"/>
      <c r="I5494" s="247"/>
      <c r="J5494" s="247"/>
      <c r="K5494" s="247"/>
      <c r="L5494" s="247"/>
      <c r="M5494" s="247"/>
      <c r="N5494" s="247"/>
      <c r="O5494" s="247"/>
      <c r="P5494" s="247"/>
      <c r="Q5494" s="247"/>
      <c r="R5494" s="247"/>
      <c r="AZ5494" s="259"/>
      <c r="BA5494" s="259">
        <f>BA5493+$BD$753</f>
        <v>30.323199999997705</v>
      </c>
      <c r="BB5494" s="274">
        <f t="shared" si="909"/>
        <v>8.2833056806837362E-5</v>
      </c>
      <c r="BC5494" s="259">
        <f t="shared" si="910"/>
        <v>2.2400461575520971E-7</v>
      </c>
      <c r="BD5494" s="259">
        <f t="shared" si="907"/>
        <v>2.2400461575520971E-7</v>
      </c>
      <c r="BE5494" s="254" t="str">
        <f t="shared" si="908"/>
        <v/>
      </c>
    </row>
    <row r="5495" spans="1:57" ht="20.100000000000001" customHeight="1" x14ac:dyDescent="0.25">
      <c r="A5495" s="247"/>
      <c r="B5495" s="247"/>
      <c r="C5495" s="247"/>
      <c r="D5495" s="247"/>
      <c r="E5495" s="247"/>
      <c r="F5495" s="247"/>
      <c r="G5495" s="247"/>
      <c r="H5495" s="247"/>
      <c r="I5495" s="247"/>
      <c r="J5495" s="247"/>
      <c r="K5495" s="247"/>
      <c r="L5495" s="247"/>
      <c r="M5495" s="247"/>
      <c r="N5495" s="247"/>
      <c r="O5495" s="247"/>
      <c r="P5495" s="247"/>
      <c r="Q5495" s="247"/>
      <c r="R5495" s="247"/>
      <c r="AZ5495" s="259"/>
      <c r="BA5495" s="259">
        <f>BA5494+$BD$753</f>
        <v>30.329599999997704</v>
      </c>
      <c r="BB5495" s="274">
        <f t="shared" si="909"/>
        <v>8.2609052191082153E-5</v>
      </c>
      <c r="BC5495" s="259">
        <f t="shared" si="910"/>
        <v>2.2340677103039361E-7</v>
      </c>
      <c r="BD5495" s="259">
        <f t="shared" si="907"/>
        <v>2.2340677103039361E-7</v>
      </c>
      <c r="BE5495" s="254" t="str">
        <f t="shared" si="908"/>
        <v/>
      </c>
    </row>
    <row r="5496" spans="1:57" ht="20.100000000000001" customHeight="1" x14ac:dyDescent="0.25">
      <c r="A5496" s="247"/>
      <c r="B5496" s="247"/>
      <c r="C5496" s="247"/>
      <c r="D5496" s="247"/>
      <c r="E5496" s="247"/>
      <c r="F5496" s="247"/>
      <c r="G5496" s="247"/>
      <c r="H5496" s="247"/>
      <c r="I5496" s="247"/>
      <c r="J5496" s="247"/>
      <c r="K5496" s="247"/>
      <c r="L5496" s="247"/>
      <c r="M5496" s="247"/>
      <c r="N5496" s="247"/>
      <c r="O5496" s="247"/>
      <c r="P5496" s="247"/>
      <c r="Q5496" s="247"/>
      <c r="R5496" s="247"/>
      <c r="AZ5496" s="259"/>
      <c r="BA5496" s="259">
        <f>BA5495+$BD$753</f>
        <v>30.335999999997703</v>
      </c>
      <c r="BB5496" s="274">
        <f t="shared" si="909"/>
        <v>8.2385645420051759E-5</v>
      </c>
      <c r="BC5496" s="259">
        <f t="shared" si="910"/>
        <v>2.2281049709342951E-7</v>
      </c>
      <c r="BD5496" s="259">
        <f t="shared" si="907"/>
        <v>2.2281049709342951E-7</v>
      </c>
      <c r="BE5496" s="254" t="str">
        <f t="shared" si="908"/>
        <v/>
      </c>
    </row>
    <row r="5497" spans="1:57" ht="20.100000000000001" customHeight="1" x14ac:dyDescent="0.25">
      <c r="A5497" s="247"/>
      <c r="B5497" s="247"/>
      <c r="C5497" s="247"/>
      <c r="D5497" s="247"/>
      <c r="E5497" s="247"/>
      <c r="F5497" s="247"/>
      <c r="G5497" s="247"/>
      <c r="H5497" s="247"/>
      <c r="I5497" s="247"/>
      <c r="J5497" s="247"/>
      <c r="K5497" s="247"/>
      <c r="L5497" s="247"/>
      <c r="M5497" s="247"/>
      <c r="N5497" s="247"/>
      <c r="O5497" s="247"/>
      <c r="P5497" s="247"/>
      <c r="Q5497" s="247"/>
      <c r="R5497" s="247"/>
      <c r="AZ5497" s="259"/>
      <c r="BA5497" s="259">
        <f>BA5496+$BD$753</f>
        <v>30.342399999997703</v>
      </c>
      <c r="BB5497" s="274">
        <f t="shared" si="909"/>
        <v>8.216283492295833E-5</v>
      </c>
      <c r="BC5497" s="259">
        <f t="shared" si="910"/>
        <v>2.2221578989304691E-7</v>
      </c>
      <c r="BD5497" s="259">
        <f t="shared" si="907"/>
        <v>2.2221578989304691E-7</v>
      </c>
      <c r="BE5497" s="254" t="str">
        <f t="shared" si="908"/>
        <v/>
      </c>
    </row>
    <row r="5498" spans="1:57" ht="20.100000000000001" customHeight="1" x14ac:dyDescent="0.25">
      <c r="A5498" s="247"/>
      <c r="B5498" s="247"/>
      <c r="C5498" s="247"/>
      <c r="D5498" s="247"/>
      <c r="E5498" s="247"/>
      <c r="F5498" s="247"/>
      <c r="G5498" s="247"/>
      <c r="H5498" s="247"/>
      <c r="I5498" s="247"/>
      <c r="J5498" s="247"/>
      <c r="K5498" s="247"/>
      <c r="L5498" s="247"/>
      <c r="M5498" s="247"/>
      <c r="N5498" s="247"/>
      <c r="O5498" s="247"/>
      <c r="P5498" s="247"/>
      <c r="Q5498" s="247"/>
      <c r="R5498" s="247"/>
      <c r="AZ5498" s="259"/>
      <c r="BA5498" s="259">
        <f>BA5497+$BD$753</f>
        <v>30.348799999997702</v>
      </c>
      <c r="BB5498" s="274">
        <f t="shared" si="909"/>
        <v>8.1940619133065283E-5</v>
      </c>
      <c r="BC5498" s="259">
        <f t="shared" si="910"/>
        <v>2.2162264539155496E-7</v>
      </c>
      <c r="BD5498" s="259">
        <f t="shared" si="907"/>
        <v>2.2162264539155496E-7</v>
      </c>
      <c r="BE5498" s="254" t="str">
        <f t="shared" si="908"/>
        <v/>
      </c>
    </row>
    <row r="5499" spans="1:57" ht="20.100000000000001" customHeight="1" x14ac:dyDescent="0.25">
      <c r="A5499" s="247"/>
      <c r="B5499" s="247"/>
      <c r="C5499" s="247"/>
      <c r="D5499" s="247"/>
      <c r="E5499" s="247"/>
      <c r="F5499" s="247"/>
      <c r="G5499" s="247"/>
      <c r="H5499" s="247"/>
      <c r="I5499" s="247"/>
      <c r="J5499" s="247"/>
      <c r="K5499" s="247"/>
      <c r="L5499" s="247"/>
      <c r="M5499" s="247"/>
      <c r="N5499" s="247"/>
      <c r="O5499" s="247"/>
      <c r="P5499" s="247"/>
      <c r="Q5499" s="247"/>
      <c r="R5499" s="247"/>
      <c r="AZ5499" s="259"/>
      <c r="BA5499" s="259">
        <f>BA5498+$BD$753</f>
        <v>30.355199999997701</v>
      </c>
      <c r="BB5499" s="274">
        <f t="shared" si="909"/>
        <v>8.1718996487673728E-5</v>
      </c>
      <c r="BC5499" s="259">
        <f t="shared" si="910"/>
        <v>2.2103105955866248E-7</v>
      </c>
      <c r="BD5499" s="259">
        <f t="shared" si="907"/>
        <v>2.2103105955866248E-7</v>
      </c>
      <c r="BE5499" s="254" t="str">
        <f t="shared" si="908"/>
        <v/>
      </c>
    </row>
    <row r="5500" spans="1:57" ht="20.100000000000001" customHeight="1" x14ac:dyDescent="0.25">
      <c r="A5500" s="247"/>
      <c r="B5500" s="247"/>
      <c r="C5500" s="247"/>
      <c r="D5500" s="247"/>
      <c r="E5500" s="247"/>
      <c r="F5500" s="247"/>
      <c r="G5500" s="247"/>
      <c r="H5500" s="247"/>
      <c r="I5500" s="247"/>
      <c r="J5500" s="247"/>
      <c r="K5500" s="247"/>
      <c r="L5500" s="247"/>
      <c r="M5500" s="247"/>
      <c r="N5500" s="247"/>
      <c r="O5500" s="247"/>
      <c r="P5500" s="247"/>
      <c r="Q5500" s="247"/>
      <c r="R5500" s="247"/>
      <c r="AZ5500" s="259"/>
      <c r="BA5500" s="259">
        <f>BA5499+$BD$753</f>
        <v>30.361599999997701</v>
      </c>
      <c r="BB5500" s="274">
        <f t="shared" si="909"/>
        <v>8.1497965428115065E-5</v>
      </c>
      <c r="BC5500" s="259">
        <f t="shared" si="910"/>
        <v>2.2044102837619423E-7</v>
      </c>
      <c r="BD5500" s="259">
        <f t="shared" si="907"/>
        <v>2.2044102837619423E-7</v>
      </c>
      <c r="BE5500" s="254" t="str">
        <f t="shared" si="908"/>
        <v/>
      </c>
    </row>
    <row r="5501" spans="1:57" ht="20.100000000000001" customHeight="1" x14ac:dyDescent="0.25">
      <c r="A5501" s="247"/>
      <c r="B5501" s="247"/>
      <c r="C5501" s="247"/>
      <c r="D5501" s="247"/>
      <c r="E5501" s="247"/>
      <c r="F5501" s="247"/>
      <c r="G5501" s="247"/>
      <c r="H5501" s="247"/>
      <c r="I5501" s="247"/>
      <c r="J5501" s="247"/>
      <c r="K5501" s="247"/>
      <c r="L5501" s="247"/>
      <c r="M5501" s="247"/>
      <c r="N5501" s="247"/>
      <c r="O5501" s="247"/>
      <c r="P5501" s="247"/>
      <c r="Q5501" s="247"/>
      <c r="R5501" s="247"/>
      <c r="AZ5501" s="259"/>
      <c r="BA5501" s="259">
        <f>BA5500+$BD$753</f>
        <v>30.3679999999977</v>
      </c>
      <c r="BB5501" s="274">
        <f t="shared" si="909"/>
        <v>8.1277524399738871E-5</v>
      </c>
      <c r="BC5501" s="259">
        <f t="shared" si="910"/>
        <v>2.1985254783516361E-7</v>
      </c>
      <c r="BD5501" s="259">
        <f t="shared" si="907"/>
        <v>2.1985254783516361E-7</v>
      </c>
      <c r="BE5501" s="254" t="str">
        <f t="shared" si="908"/>
        <v/>
      </c>
    </row>
    <row r="5502" spans="1:57" ht="20.100000000000001" customHeight="1" x14ac:dyDescent="0.25">
      <c r="A5502" s="247"/>
      <c r="B5502" s="247"/>
      <c r="C5502" s="247"/>
      <c r="D5502" s="247"/>
      <c r="E5502" s="247"/>
      <c r="F5502" s="247"/>
      <c r="G5502" s="247"/>
      <c r="H5502" s="247"/>
      <c r="I5502" s="247"/>
      <c r="J5502" s="247"/>
      <c r="K5502" s="247"/>
      <c r="L5502" s="247"/>
      <c r="M5502" s="247"/>
      <c r="N5502" s="247"/>
      <c r="O5502" s="247"/>
      <c r="P5502" s="247"/>
      <c r="Q5502" s="247"/>
      <c r="R5502" s="247"/>
      <c r="AZ5502" s="259"/>
      <c r="BA5502" s="259">
        <f>BA5501+$BD$753</f>
        <v>30.374399999997699</v>
      </c>
      <c r="BB5502" s="274">
        <f t="shared" si="909"/>
        <v>8.1057671851903707E-5</v>
      </c>
      <c r="BC5502" s="259">
        <f t="shared" si="910"/>
        <v>2.1926561393654511E-7</v>
      </c>
      <c r="BD5502" s="259">
        <f t="shared" si="907"/>
        <v>2.1926561393654511E-7</v>
      </c>
      <c r="BE5502" s="254" t="str">
        <f t="shared" si="908"/>
        <v/>
      </c>
    </row>
    <row r="5503" spans="1:57" ht="20.100000000000001" customHeight="1" x14ac:dyDescent="0.25">
      <c r="A5503" s="247"/>
      <c r="B5503" s="247"/>
      <c r="C5503" s="247"/>
      <c r="D5503" s="247"/>
      <c r="E5503" s="247"/>
      <c r="F5503" s="247"/>
      <c r="G5503" s="247"/>
      <c r="H5503" s="247"/>
      <c r="I5503" s="247"/>
      <c r="J5503" s="247"/>
      <c r="K5503" s="247"/>
      <c r="L5503" s="247"/>
      <c r="M5503" s="247"/>
      <c r="N5503" s="247"/>
      <c r="O5503" s="247"/>
      <c r="P5503" s="247"/>
      <c r="Q5503" s="247"/>
      <c r="R5503" s="247"/>
      <c r="AZ5503" s="259"/>
      <c r="BA5503" s="259">
        <f>BA5502+$BD$753</f>
        <v>30.380799999997699</v>
      </c>
      <c r="BB5503" s="274">
        <f t="shared" si="909"/>
        <v>8.0838406237967162E-5</v>
      </c>
      <c r="BC5503" s="259">
        <f t="shared" si="910"/>
        <v>2.1868022269210105E-7</v>
      </c>
      <c r="BD5503" s="259">
        <f t="shared" si="907"/>
        <v>2.1868022269210105E-7</v>
      </c>
      <c r="BE5503" s="254" t="str">
        <f t="shared" si="908"/>
        <v/>
      </c>
    </row>
    <row r="5504" spans="1:57" ht="20.100000000000001" customHeight="1" x14ac:dyDescent="0.25">
      <c r="A5504" s="247"/>
      <c r="B5504" s="247"/>
      <c r="C5504" s="247"/>
      <c r="D5504" s="247"/>
      <c r="E5504" s="247"/>
      <c r="F5504" s="247"/>
      <c r="G5504" s="247"/>
      <c r="H5504" s="247"/>
      <c r="I5504" s="247"/>
      <c r="J5504" s="247"/>
      <c r="K5504" s="247"/>
      <c r="L5504" s="247"/>
      <c r="M5504" s="247"/>
      <c r="N5504" s="247"/>
      <c r="O5504" s="247"/>
      <c r="P5504" s="247"/>
      <c r="Q5504" s="247"/>
      <c r="R5504" s="247"/>
      <c r="AZ5504" s="259"/>
      <c r="BA5504" s="259">
        <f>BA5503+$BD$753</f>
        <v>30.387199999997698</v>
      </c>
      <c r="BB5504" s="274">
        <f t="shared" si="909"/>
        <v>8.0619726015275061E-5</v>
      </c>
      <c r="BC5504" s="259">
        <f t="shared" si="910"/>
        <v>2.1809637012291786E-7</v>
      </c>
      <c r="BD5504" s="259">
        <f t="shared" si="907"/>
        <v>2.1809637012291786E-7</v>
      </c>
      <c r="BE5504" s="254" t="str">
        <f t="shared" si="908"/>
        <v/>
      </c>
    </row>
    <row r="5505" spans="1:57" ht="20.100000000000001" customHeight="1" x14ac:dyDescent="0.25">
      <c r="A5505" s="247"/>
      <c r="B5505" s="247"/>
      <c r="C5505" s="247"/>
      <c r="D5505" s="247"/>
      <c r="E5505" s="247"/>
      <c r="F5505" s="247"/>
      <c r="G5505" s="247"/>
      <c r="H5505" s="247"/>
      <c r="I5505" s="247"/>
      <c r="J5505" s="247"/>
      <c r="K5505" s="247"/>
      <c r="L5505" s="247"/>
      <c r="M5505" s="247"/>
      <c r="N5505" s="247"/>
      <c r="O5505" s="247"/>
      <c r="P5505" s="247"/>
      <c r="Q5505" s="247"/>
      <c r="R5505" s="247"/>
      <c r="AZ5505" s="259"/>
      <c r="BA5505" s="259">
        <f>BA5504+$BD$753</f>
        <v>30.393599999997697</v>
      </c>
      <c r="BB5505" s="274">
        <f t="shared" si="909"/>
        <v>8.0401629645152143E-5</v>
      </c>
      <c r="BC5505" s="259">
        <f t="shared" si="910"/>
        <v>2.1751405226044969E-7</v>
      </c>
      <c r="BD5505" s="259">
        <f t="shared" si="907"/>
        <v>2.1751405226044969E-7</v>
      </c>
      <c r="BE5505" s="254" t="str">
        <f t="shared" si="908"/>
        <v/>
      </c>
    </row>
    <row r="5506" spans="1:57" ht="20.100000000000001" customHeight="1" x14ac:dyDescent="0.25">
      <c r="A5506" s="247"/>
      <c r="B5506" s="247"/>
      <c r="C5506" s="247"/>
      <c r="D5506" s="247"/>
      <c r="E5506" s="247"/>
      <c r="F5506" s="247"/>
      <c r="G5506" s="247"/>
      <c r="H5506" s="247"/>
      <c r="I5506" s="247"/>
      <c r="J5506" s="247"/>
      <c r="K5506" s="247"/>
      <c r="L5506" s="247"/>
      <c r="M5506" s="247"/>
      <c r="N5506" s="247"/>
      <c r="O5506" s="247"/>
      <c r="P5506" s="247"/>
      <c r="Q5506" s="247"/>
      <c r="R5506" s="247"/>
      <c r="AZ5506" s="259"/>
      <c r="BA5506" s="259">
        <f>BA5505+$BD$753</f>
        <v>30.399999999997696</v>
      </c>
      <c r="BB5506" s="274">
        <f t="shared" si="909"/>
        <v>8.0184115592891694E-5</v>
      </c>
      <c r="BC5506" s="259">
        <f t="shared" si="910"/>
        <v>2.1693326514617953E-7</v>
      </c>
      <c r="BD5506" s="259">
        <f t="shared" si="907"/>
        <v>2.1693326514617953E-7</v>
      </c>
      <c r="BE5506" s="254" t="str">
        <f t="shared" si="908"/>
        <v/>
      </c>
    </row>
    <row r="5507" spans="1:57" ht="20.100000000000001" customHeight="1" x14ac:dyDescent="0.25">
      <c r="A5507" s="247"/>
      <c r="B5507" s="247"/>
      <c r="C5507" s="247"/>
      <c r="D5507" s="247"/>
      <c r="E5507" s="247"/>
      <c r="F5507" s="247"/>
      <c r="G5507" s="247"/>
      <c r="H5507" s="247"/>
      <c r="I5507" s="247"/>
      <c r="J5507" s="247"/>
      <c r="K5507" s="247"/>
      <c r="L5507" s="247"/>
      <c r="M5507" s="247"/>
      <c r="N5507" s="247"/>
      <c r="O5507" s="247"/>
      <c r="P5507" s="247"/>
      <c r="Q5507" s="247"/>
      <c r="R5507" s="247"/>
      <c r="AZ5507" s="259"/>
      <c r="BA5507" s="259">
        <f>BA5506+$BD$753</f>
        <v>30.406399999997696</v>
      </c>
      <c r="BB5507" s="274">
        <f t="shared" si="909"/>
        <v>7.9967182327745514E-5</v>
      </c>
      <c r="BC5507" s="259">
        <f t="shared" si="910"/>
        <v>2.1635400483152438E-7</v>
      </c>
      <c r="BD5507" s="259">
        <f t="shared" si="907"/>
        <v>2.1635400483152438E-7</v>
      </c>
      <c r="BE5507" s="254" t="str">
        <f t="shared" si="908"/>
        <v/>
      </c>
    </row>
    <row r="5508" spans="1:57" ht="20.100000000000001" customHeight="1" x14ac:dyDescent="0.25">
      <c r="A5508" s="247"/>
      <c r="B5508" s="247"/>
      <c r="C5508" s="247"/>
      <c r="D5508" s="247"/>
      <c r="E5508" s="247"/>
      <c r="F5508" s="247"/>
      <c r="G5508" s="247"/>
      <c r="H5508" s="247"/>
      <c r="I5508" s="247"/>
      <c r="J5508" s="247"/>
      <c r="K5508" s="247"/>
      <c r="L5508" s="247"/>
      <c r="M5508" s="247"/>
      <c r="N5508" s="247"/>
      <c r="O5508" s="247"/>
      <c r="P5508" s="247"/>
      <c r="Q5508" s="247"/>
      <c r="R5508" s="247"/>
      <c r="AZ5508" s="259"/>
      <c r="BA5508" s="259">
        <f>BA5507+$BD$753</f>
        <v>30.412799999997695</v>
      </c>
      <c r="BB5508" s="274">
        <f t="shared" si="909"/>
        <v>7.975082832291399E-5</v>
      </c>
      <c r="BC5508" s="259">
        <f t="shared" si="910"/>
        <v>2.1577626737786235E-7</v>
      </c>
      <c r="BD5508" s="259">
        <f t="shared" si="907"/>
        <v>2.1577626737786235E-7</v>
      </c>
      <c r="BE5508" s="254" t="str">
        <f t="shared" si="908"/>
        <v/>
      </c>
    </row>
    <row r="5509" spans="1:57" ht="20.100000000000001" customHeight="1" x14ac:dyDescent="0.25">
      <c r="A5509" s="247"/>
      <c r="B5509" s="247"/>
      <c r="C5509" s="247"/>
      <c r="D5509" s="247"/>
      <c r="E5509" s="247"/>
      <c r="F5509" s="247"/>
      <c r="G5509" s="247"/>
      <c r="H5509" s="247"/>
      <c r="I5509" s="247"/>
      <c r="J5509" s="247"/>
      <c r="K5509" s="247"/>
      <c r="L5509" s="247"/>
      <c r="M5509" s="247"/>
      <c r="N5509" s="247"/>
      <c r="O5509" s="247"/>
      <c r="P5509" s="247"/>
      <c r="Q5509" s="247"/>
      <c r="R5509" s="247"/>
      <c r="AZ5509" s="259"/>
      <c r="BA5509" s="259">
        <f>BA5508+$BD$753</f>
        <v>30.419199999997694</v>
      </c>
      <c r="BB5509" s="274">
        <f t="shared" si="909"/>
        <v>7.9535052055536127E-5</v>
      </c>
      <c r="BC5509" s="259">
        <f t="shared" si="910"/>
        <v>2.1520004885624807E-7</v>
      </c>
      <c r="BD5509" s="259">
        <f t="shared" si="907"/>
        <v>2.1520004885624807E-7</v>
      </c>
      <c r="BE5509" s="254" t="str">
        <f t="shared" si="908"/>
        <v/>
      </c>
    </row>
    <row r="5510" spans="1:57" ht="20.100000000000001" customHeight="1" x14ac:dyDescent="0.25">
      <c r="A5510" s="247"/>
      <c r="B5510" s="247"/>
      <c r="C5510" s="247"/>
      <c r="D5510" s="247"/>
      <c r="E5510" s="247"/>
      <c r="F5510" s="247"/>
      <c r="G5510" s="247"/>
      <c r="H5510" s="247"/>
      <c r="I5510" s="247"/>
      <c r="J5510" s="247"/>
      <c r="K5510" s="247"/>
      <c r="L5510" s="247"/>
      <c r="M5510" s="247"/>
      <c r="N5510" s="247"/>
      <c r="O5510" s="247"/>
      <c r="P5510" s="247"/>
      <c r="Q5510" s="247"/>
      <c r="R5510" s="247"/>
      <c r="AZ5510" s="259"/>
      <c r="BA5510" s="259">
        <f>BA5509+$BD$753</f>
        <v>30.425599999997694</v>
      </c>
      <c r="BB5510" s="274">
        <f t="shared" si="909"/>
        <v>7.9319852006679879E-5</v>
      </c>
      <c r="BC5510" s="259">
        <f t="shared" si="910"/>
        <v>2.1462534534779211E-7</v>
      </c>
      <c r="BD5510" s="259">
        <f t="shared" si="907"/>
        <v>2.1462534534779211E-7</v>
      </c>
      <c r="BE5510" s="254" t="str">
        <f t="shared" si="908"/>
        <v/>
      </c>
    </row>
    <row r="5511" spans="1:57" ht="20.100000000000001" customHeight="1" x14ac:dyDescent="0.25">
      <c r="A5511" s="247"/>
      <c r="B5511" s="247"/>
      <c r="C5511" s="247"/>
      <c r="D5511" s="247"/>
      <c r="E5511" s="247"/>
      <c r="F5511" s="247"/>
      <c r="G5511" s="247"/>
      <c r="H5511" s="247"/>
      <c r="I5511" s="247"/>
      <c r="J5511" s="247"/>
      <c r="K5511" s="247"/>
      <c r="L5511" s="247"/>
      <c r="M5511" s="247"/>
      <c r="N5511" s="247"/>
      <c r="O5511" s="247"/>
      <c r="P5511" s="247"/>
      <c r="Q5511" s="247"/>
      <c r="R5511" s="247"/>
      <c r="AZ5511" s="259"/>
      <c r="BA5511" s="259">
        <f>BA5510+$BD$753</f>
        <v>30.431999999997693</v>
      </c>
      <c r="BB5511" s="274">
        <f t="shared" si="909"/>
        <v>7.9105226661332087E-5</v>
      </c>
      <c r="BC5511" s="259">
        <f t="shared" si="910"/>
        <v>2.1405215294397276E-7</v>
      </c>
      <c r="BD5511" s="259">
        <f t="shared" si="907"/>
        <v>2.1405215294397276E-7</v>
      </c>
      <c r="BE5511" s="254" t="str">
        <f t="shared" si="908"/>
        <v/>
      </c>
    </row>
    <row r="5512" spans="1:57" ht="20.100000000000001" customHeight="1" x14ac:dyDescent="0.25">
      <c r="A5512" s="247"/>
      <c r="B5512" s="247"/>
      <c r="C5512" s="247"/>
      <c r="D5512" s="247"/>
      <c r="E5512" s="247"/>
      <c r="F5512" s="247"/>
      <c r="G5512" s="247"/>
      <c r="H5512" s="247"/>
      <c r="I5512" s="247"/>
      <c r="J5512" s="247"/>
      <c r="K5512" s="247"/>
      <c r="L5512" s="247"/>
      <c r="M5512" s="247"/>
      <c r="N5512" s="247"/>
      <c r="O5512" s="247"/>
      <c r="P5512" s="247"/>
      <c r="Q5512" s="247"/>
      <c r="R5512" s="247"/>
      <c r="AZ5512" s="259"/>
      <c r="BA5512" s="259">
        <f>BA5511+$BD$753</f>
        <v>30.438399999997692</v>
      </c>
      <c r="BB5512" s="274">
        <f t="shared" si="909"/>
        <v>7.8891174508388114E-5</v>
      </c>
      <c r="BC5512" s="259">
        <f t="shared" si="910"/>
        <v>2.1348046774509097E-7</v>
      </c>
      <c r="BD5512" s="259">
        <f t="shared" si="907"/>
        <v>2.1348046774509097E-7</v>
      </c>
      <c r="BE5512" s="254" t="str">
        <f t="shared" si="908"/>
        <v/>
      </c>
    </row>
    <row r="5513" spans="1:57" ht="20.100000000000001" customHeight="1" x14ac:dyDescent="0.25">
      <c r="A5513" s="247"/>
      <c r="B5513" s="247"/>
      <c r="C5513" s="247"/>
      <c r="D5513" s="247"/>
      <c r="E5513" s="247"/>
      <c r="F5513" s="247"/>
      <c r="G5513" s="247"/>
      <c r="H5513" s="247"/>
      <c r="I5513" s="247"/>
      <c r="J5513" s="247"/>
      <c r="K5513" s="247"/>
      <c r="L5513" s="247"/>
      <c r="M5513" s="247"/>
      <c r="N5513" s="247"/>
      <c r="O5513" s="247"/>
      <c r="P5513" s="247"/>
      <c r="Q5513" s="247"/>
      <c r="R5513" s="247"/>
      <c r="AZ5513" s="259"/>
      <c r="BA5513" s="259">
        <f>BA5512+$BD$753</f>
        <v>30.444799999997691</v>
      </c>
      <c r="BB5513" s="274">
        <f t="shared" si="909"/>
        <v>7.8677694040643024E-5</v>
      </c>
      <c r="BC5513" s="259">
        <f t="shared" si="910"/>
        <v>2.1291028586249304E-7</v>
      </c>
      <c r="BD5513" s="259">
        <f t="shared" si="907"/>
        <v>2.1291028586249304E-7</v>
      </c>
      <c r="BE5513" s="254" t="str">
        <f t="shared" si="908"/>
        <v/>
      </c>
    </row>
    <row r="5514" spans="1:57" ht="20.100000000000001" customHeight="1" x14ac:dyDescent="0.25">
      <c r="A5514" s="247"/>
      <c r="B5514" s="247"/>
      <c r="C5514" s="247"/>
      <c r="D5514" s="247"/>
      <c r="E5514" s="247"/>
      <c r="F5514" s="247"/>
      <c r="G5514" s="247"/>
      <c r="H5514" s="247"/>
      <c r="I5514" s="247"/>
      <c r="J5514" s="247"/>
      <c r="K5514" s="247"/>
      <c r="L5514" s="247"/>
      <c r="M5514" s="247"/>
      <c r="N5514" s="247"/>
      <c r="O5514" s="247"/>
      <c r="P5514" s="247"/>
      <c r="Q5514" s="247"/>
      <c r="R5514" s="247"/>
      <c r="AZ5514" s="259"/>
      <c r="BA5514" s="259">
        <f>BA5513+$BD$753</f>
        <v>30.451199999997691</v>
      </c>
      <c r="BB5514" s="274">
        <f t="shared" si="909"/>
        <v>7.846478375478053E-5</v>
      </c>
      <c r="BC5514" s="259">
        <f t="shared" si="910"/>
        <v>2.1234160341638858E-7</v>
      </c>
      <c r="BD5514" s="259">
        <f t="shared" si="907"/>
        <v>2.1234160341638858E-7</v>
      </c>
      <c r="BE5514" s="254" t="str">
        <f t="shared" si="908"/>
        <v/>
      </c>
    </row>
    <row r="5515" spans="1:57" ht="20.100000000000001" customHeight="1" x14ac:dyDescent="0.25">
      <c r="A5515" s="247"/>
      <c r="B5515" s="247"/>
      <c r="C5515" s="247"/>
      <c r="D5515" s="247"/>
      <c r="E5515" s="247"/>
      <c r="F5515" s="247"/>
      <c r="G5515" s="247"/>
      <c r="H5515" s="247"/>
      <c r="I5515" s="247"/>
      <c r="J5515" s="247"/>
      <c r="K5515" s="247"/>
      <c r="L5515" s="247"/>
      <c r="M5515" s="247"/>
      <c r="N5515" s="247"/>
      <c r="O5515" s="247"/>
      <c r="P5515" s="247"/>
      <c r="Q5515" s="247"/>
      <c r="R5515" s="247"/>
      <c r="AZ5515" s="259"/>
      <c r="BA5515" s="259">
        <f>BA5514+$BD$753</f>
        <v>30.45759999999769</v>
      </c>
      <c r="BB5515" s="274">
        <f t="shared" si="909"/>
        <v>7.8252442151364142E-5</v>
      </c>
      <c r="BC5515" s="259">
        <f t="shared" si="910"/>
        <v>2.117744165367044E-7</v>
      </c>
      <c r="BD5515" s="259">
        <f t="shared" si="907"/>
        <v>2.117744165367044E-7</v>
      </c>
      <c r="BE5515" s="254" t="str">
        <f t="shared" si="908"/>
        <v/>
      </c>
    </row>
    <row r="5516" spans="1:57" ht="20.100000000000001" customHeight="1" x14ac:dyDescent="0.25">
      <c r="A5516" s="247"/>
      <c r="B5516" s="247"/>
      <c r="C5516" s="247"/>
      <c r="D5516" s="247"/>
      <c r="E5516" s="247"/>
      <c r="F5516" s="247"/>
      <c r="G5516" s="247"/>
      <c r="H5516" s="247"/>
      <c r="I5516" s="247"/>
      <c r="J5516" s="247"/>
      <c r="K5516" s="247"/>
      <c r="L5516" s="247"/>
      <c r="M5516" s="247"/>
      <c r="N5516" s="247"/>
      <c r="O5516" s="247"/>
      <c r="P5516" s="247"/>
      <c r="Q5516" s="247"/>
      <c r="R5516" s="247"/>
      <c r="AZ5516" s="259"/>
      <c r="BA5516" s="259">
        <f>BA5515+$BD$753</f>
        <v>30.463999999997689</v>
      </c>
      <c r="BB5516" s="274">
        <f t="shared" si="909"/>
        <v>7.8040667734827437E-5</v>
      </c>
      <c r="BC5516" s="259">
        <f t="shared" si="910"/>
        <v>2.1120872136393826E-7</v>
      </c>
      <c r="BD5516" s="259">
        <f t="shared" si="907"/>
        <v>2.1120872136393826E-7</v>
      </c>
      <c r="BE5516" s="254" t="str">
        <f t="shared" si="908"/>
        <v/>
      </c>
    </row>
    <row r="5517" spans="1:57" ht="20.100000000000001" customHeight="1" x14ac:dyDescent="0.25">
      <c r="A5517" s="247"/>
      <c r="B5517" s="247"/>
      <c r="C5517" s="247"/>
      <c r="D5517" s="247"/>
      <c r="E5517" s="247"/>
      <c r="F5517" s="247"/>
      <c r="G5517" s="247"/>
      <c r="H5517" s="247"/>
      <c r="I5517" s="247"/>
      <c r="J5517" s="247"/>
      <c r="K5517" s="247"/>
      <c r="L5517" s="247"/>
      <c r="M5517" s="247"/>
      <c r="N5517" s="247"/>
      <c r="O5517" s="247"/>
      <c r="P5517" s="247"/>
      <c r="Q5517" s="247"/>
      <c r="R5517" s="247"/>
      <c r="AZ5517" s="259"/>
      <c r="BA5517" s="259">
        <f>BA5516+$BD$753</f>
        <v>30.470399999997689</v>
      </c>
      <c r="BB5517" s="274">
        <f t="shared" si="909"/>
        <v>7.7829459013463499E-5</v>
      </c>
      <c r="BC5517" s="259">
        <f t="shared" si="910"/>
        <v>2.1064451404804758E-7</v>
      </c>
      <c r="BD5517" s="259">
        <f t="shared" si="907"/>
        <v>2.1064451404804758E-7</v>
      </c>
      <c r="BE5517" s="254" t="str">
        <f t="shared" si="908"/>
        <v/>
      </c>
    </row>
    <row r="5518" spans="1:57" ht="20.100000000000001" customHeight="1" x14ac:dyDescent="0.25">
      <c r="A5518" s="247"/>
      <c r="B5518" s="247"/>
      <c r="C5518" s="247"/>
      <c r="D5518" s="247"/>
      <c r="E5518" s="247"/>
      <c r="F5518" s="247"/>
      <c r="G5518" s="247"/>
      <c r="H5518" s="247"/>
      <c r="I5518" s="247"/>
      <c r="J5518" s="247"/>
      <c r="K5518" s="247"/>
      <c r="L5518" s="247"/>
      <c r="M5518" s="247"/>
      <c r="N5518" s="247"/>
      <c r="O5518" s="247"/>
      <c r="P5518" s="247"/>
      <c r="Q5518" s="247"/>
      <c r="R5518" s="247"/>
      <c r="AZ5518" s="259"/>
      <c r="BA5518" s="259">
        <f>BA5517+$BD$753</f>
        <v>30.476799999997688</v>
      </c>
      <c r="BB5518" s="274">
        <f t="shared" si="909"/>
        <v>7.7618814499415452E-5</v>
      </c>
      <c r="BC5518" s="259">
        <f t="shared" si="910"/>
        <v>2.1008179074821906E-7</v>
      </c>
      <c r="BD5518" s="259">
        <f t="shared" si="907"/>
        <v>2.1008179074821906E-7</v>
      </c>
      <c r="BE5518" s="254" t="str">
        <f t="shared" si="908"/>
        <v/>
      </c>
    </row>
    <row r="5519" spans="1:57" ht="20.100000000000001" customHeight="1" x14ac:dyDescent="0.25">
      <c r="A5519" s="247"/>
      <c r="B5519" s="247"/>
      <c r="C5519" s="247"/>
      <c r="D5519" s="247"/>
      <c r="E5519" s="247"/>
      <c r="F5519" s="247"/>
      <c r="G5519" s="247"/>
      <c r="H5519" s="247"/>
      <c r="I5519" s="247"/>
      <c r="J5519" s="247"/>
      <c r="K5519" s="247"/>
      <c r="L5519" s="247"/>
      <c r="M5519" s="247"/>
      <c r="N5519" s="247"/>
      <c r="O5519" s="247"/>
      <c r="P5519" s="247"/>
      <c r="Q5519" s="247"/>
      <c r="R5519" s="247"/>
      <c r="AZ5519" s="259"/>
      <c r="BA5519" s="259">
        <f>BA5518+$BD$753</f>
        <v>30.483199999997687</v>
      </c>
      <c r="BB5519" s="274">
        <f t="shared" si="909"/>
        <v>7.7408732708667233E-5</v>
      </c>
      <c r="BC5519" s="259">
        <f t="shared" si="910"/>
        <v>2.0952054763368182E-7</v>
      </c>
      <c r="BD5519" s="259">
        <f t="shared" si="907"/>
        <v>2.0952054763368182E-7</v>
      </c>
      <c r="BE5519" s="254" t="str">
        <f t="shared" si="908"/>
        <v/>
      </c>
    </row>
    <row r="5520" spans="1:57" ht="20.100000000000001" customHeight="1" x14ac:dyDescent="0.25">
      <c r="A5520" s="247"/>
      <c r="B5520" s="247"/>
      <c r="C5520" s="247"/>
      <c r="D5520" s="247"/>
      <c r="E5520" s="247"/>
      <c r="F5520" s="247"/>
      <c r="G5520" s="247"/>
      <c r="H5520" s="247"/>
      <c r="I5520" s="247"/>
      <c r="J5520" s="247"/>
      <c r="K5520" s="247"/>
      <c r="L5520" s="247"/>
      <c r="M5520" s="247"/>
      <c r="N5520" s="247"/>
      <c r="O5520" s="247"/>
      <c r="P5520" s="247"/>
      <c r="Q5520" s="247"/>
      <c r="R5520" s="247"/>
      <c r="AZ5520" s="259"/>
      <c r="BA5520" s="259">
        <f>BA5519+$BD$753</f>
        <v>30.489599999997687</v>
      </c>
      <c r="BB5520" s="274">
        <f t="shared" si="909"/>
        <v>7.7199212161033551E-5</v>
      </c>
      <c r="BC5520" s="259">
        <f t="shared" si="910"/>
        <v>2.089607808830569E-7</v>
      </c>
      <c r="BD5520" s="259">
        <f t="shared" si="907"/>
        <v>2.089607808830569E-7</v>
      </c>
      <c r="BE5520" s="254" t="str">
        <f t="shared" si="908"/>
        <v/>
      </c>
    </row>
    <row r="5521" spans="1:57" ht="20.100000000000001" customHeight="1" x14ac:dyDescent="0.25">
      <c r="A5521" s="247"/>
      <c r="B5521" s="247"/>
      <c r="C5521" s="247"/>
      <c r="D5521" s="247"/>
      <c r="E5521" s="247"/>
      <c r="F5521" s="247"/>
      <c r="G5521" s="247"/>
      <c r="H5521" s="247"/>
      <c r="I5521" s="247"/>
      <c r="J5521" s="247"/>
      <c r="K5521" s="247"/>
      <c r="L5521" s="247"/>
      <c r="M5521" s="247"/>
      <c r="N5521" s="247"/>
      <c r="O5521" s="247"/>
      <c r="P5521" s="247"/>
      <c r="Q5521" s="247"/>
      <c r="R5521" s="247"/>
      <c r="AZ5521" s="259"/>
      <c r="BA5521" s="259">
        <f>BA5520+$BD$753</f>
        <v>30.495999999997686</v>
      </c>
      <c r="BB5521" s="274">
        <f t="shared" si="909"/>
        <v>7.6990251380150494E-5</v>
      </c>
      <c r="BC5521" s="259">
        <f t="shared" si="910"/>
        <v>2.0840248668521101E-7</v>
      </c>
      <c r="BD5521" s="259">
        <f t="shared" si="907"/>
        <v>2.0840248668521101E-7</v>
      </c>
      <c r="BE5521" s="254" t="str">
        <f t="shared" si="908"/>
        <v/>
      </c>
    </row>
    <row r="5522" spans="1:57" ht="20.100000000000001" customHeight="1" x14ac:dyDescent="0.25">
      <c r="A5522" s="247"/>
      <c r="B5522" s="247"/>
      <c r="C5522" s="247"/>
      <c r="D5522" s="247"/>
      <c r="E5522" s="247"/>
      <c r="F5522" s="247"/>
      <c r="G5522" s="247"/>
      <c r="H5522" s="247"/>
      <c r="I5522" s="247"/>
      <c r="J5522" s="247"/>
      <c r="K5522" s="247"/>
      <c r="L5522" s="247"/>
      <c r="M5522" s="247"/>
      <c r="N5522" s="247"/>
      <c r="O5522" s="247"/>
      <c r="P5522" s="247"/>
      <c r="Q5522" s="247"/>
      <c r="R5522" s="247"/>
      <c r="AZ5522" s="259"/>
      <c r="BA5522" s="259">
        <f>BA5521+$BD$753</f>
        <v>30.502399999997685</v>
      </c>
      <c r="BB5522" s="274">
        <f t="shared" si="909"/>
        <v>7.6781848893465283E-5</v>
      </c>
      <c r="BC5522" s="259">
        <f t="shared" si="910"/>
        <v>2.078456612383757E-7</v>
      </c>
      <c r="BD5522" s="259">
        <f t="shared" si="907"/>
        <v>2.078456612383757E-7</v>
      </c>
      <c r="BE5522" s="254" t="str">
        <f t="shared" si="908"/>
        <v/>
      </c>
    </row>
    <row r="5523" spans="1:57" ht="20.100000000000001" customHeight="1" x14ac:dyDescent="0.25">
      <c r="A5523" s="247"/>
      <c r="B5523" s="247"/>
      <c r="C5523" s="247"/>
      <c r="D5523" s="247"/>
      <c r="E5523" s="247"/>
      <c r="F5523" s="247"/>
      <c r="G5523" s="247"/>
      <c r="H5523" s="247"/>
      <c r="I5523" s="247"/>
      <c r="J5523" s="247"/>
      <c r="K5523" s="247"/>
      <c r="L5523" s="247"/>
      <c r="M5523" s="247"/>
      <c r="N5523" s="247"/>
      <c r="O5523" s="247"/>
      <c r="P5523" s="247"/>
      <c r="Q5523" s="247"/>
      <c r="R5523" s="247"/>
      <c r="AZ5523" s="259"/>
      <c r="BA5523" s="259">
        <f>BA5522+$BD$753</f>
        <v>30.508799999997684</v>
      </c>
      <c r="BB5523" s="274">
        <f t="shared" si="909"/>
        <v>7.6574003232226907E-5</v>
      </c>
      <c r="BC5523" s="259">
        <f t="shared" si="910"/>
        <v>2.0729030074963229E-7</v>
      </c>
      <c r="BD5523" s="259">
        <f t="shared" si="907"/>
        <v>2.0729030074963229E-7</v>
      </c>
      <c r="BE5523" s="254" t="str">
        <f t="shared" si="908"/>
        <v/>
      </c>
    </row>
    <row r="5524" spans="1:57" ht="20.100000000000001" customHeight="1" x14ac:dyDescent="0.25">
      <c r="A5524" s="247"/>
      <c r="B5524" s="247"/>
      <c r="C5524" s="247"/>
      <c r="D5524" s="247"/>
      <c r="E5524" s="247"/>
      <c r="F5524" s="247"/>
      <c r="G5524" s="247"/>
      <c r="H5524" s="247"/>
      <c r="I5524" s="247"/>
      <c r="J5524" s="247"/>
      <c r="K5524" s="247"/>
      <c r="L5524" s="247"/>
      <c r="M5524" s="247"/>
      <c r="N5524" s="247"/>
      <c r="O5524" s="247"/>
      <c r="P5524" s="247"/>
      <c r="Q5524" s="247"/>
      <c r="R5524" s="247"/>
      <c r="AZ5524" s="259"/>
      <c r="BA5524" s="259">
        <f>BA5523+$BD$753</f>
        <v>30.515199999997684</v>
      </c>
      <c r="BB5524" s="274">
        <f t="shared" si="909"/>
        <v>7.6366712931477275E-5</v>
      </c>
      <c r="BC5524" s="259">
        <f t="shared" si="910"/>
        <v>2.0673640143671439E-7</v>
      </c>
      <c r="BD5524" s="259">
        <f t="shared" si="907"/>
        <v>2.0673640143671439E-7</v>
      </c>
      <c r="BE5524" s="254" t="str">
        <f t="shared" si="908"/>
        <v/>
      </c>
    </row>
    <row r="5525" spans="1:57" ht="20.100000000000001" customHeight="1" x14ac:dyDescent="0.25">
      <c r="A5525" s="247"/>
      <c r="B5525" s="247"/>
      <c r="C5525" s="247"/>
      <c r="D5525" s="247"/>
      <c r="E5525" s="247"/>
      <c r="F5525" s="247"/>
      <c r="G5525" s="247"/>
      <c r="H5525" s="247"/>
      <c r="I5525" s="247"/>
      <c r="J5525" s="247"/>
      <c r="K5525" s="247"/>
      <c r="L5525" s="247"/>
      <c r="M5525" s="247"/>
      <c r="N5525" s="247"/>
      <c r="O5525" s="247"/>
      <c r="P5525" s="247"/>
      <c r="Q5525" s="247"/>
      <c r="R5525" s="247"/>
      <c r="AZ5525" s="259"/>
      <c r="BA5525" s="259">
        <f>BA5524+$BD$753</f>
        <v>30.521599999997683</v>
      </c>
      <c r="BB5525" s="274">
        <f t="shared" si="909"/>
        <v>7.615997653004056E-5</v>
      </c>
      <c r="BC5525" s="259">
        <f t="shared" si="910"/>
        <v>2.0618395952592082E-7</v>
      </c>
      <c r="BD5525" s="259">
        <f t="shared" si="907"/>
        <v>2.0618395952592082E-7</v>
      </c>
      <c r="BE5525" s="254" t="str">
        <f t="shared" si="908"/>
        <v/>
      </c>
    </row>
    <row r="5526" spans="1:57" ht="20.100000000000001" customHeight="1" x14ac:dyDescent="0.25">
      <c r="A5526" s="247"/>
      <c r="B5526" s="247"/>
      <c r="C5526" s="247"/>
      <c r="D5526" s="247"/>
      <c r="E5526" s="247"/>
      <c r="F5526" s="247"/>
      <c r="G5526" s="247"/>
      <c r="H5526" s="247"/>
      <c r="I5526" s="247"/>
      <c r="J5526" s="247"/>
      <c r="K5526" s="247"/>
      <c r="L5526" s="247"/>
      <c r="M5526" s="247"/>
      <c r="N5526" s="247"/>
      <c r="O5526" s="247"/>
      <c r="P5526" s="247"/>
      <c r="Q5526" s="247"/>
      <c r="R5526" s="247"/>
      <c r="AZ5526" s="259"/>
      <c r="BA5526" s="259">
        <f>BA5525+$BD$753</f>
        <v>30.527999999997682</v>
      </c>
      <c r="BB5526" s="274">
        <f t="shared" si="909"/>
        <v>7.595379257051464E-5</v>
      </c>
      <c r="BC5526" s="259">
        <f t="shared" si="910"/>
        <v>2.0563297125450084E-7</v>
      </c>
      <c r="BD5526" s="259">
        <f t="shared" si="907"/>
        <v>2.0563297125450084E-7</v>
      </c>
      <c r="BE5526" s="254" t="str">
        <f t="shared" si="908"/>
        <v/>
      </c>
    </row>
    <row r="5527" spans="1:57" ht="20.100000000000001" customHeight="1" x14ac:dyDescent="0.25">
      <c r="A5527" s="247"/>
      <c r="B5527" s="247"/>
      <c r="C5527" s="247"/>
      <c r="D5527" s="247"/>
      <c r="E5527" s="247"/>
      <c r="F5527" s="247"/>
      <c r="G5527" s="247"/>
      <c r="H5527" s="247"/>
      <c r="I5527" s="247"/>
      <c r="J5527" s="247"/>
      <c r="K5527" s="247"/>
      <c r="L5527" s="247"/>
      <c r="M5527" s="247"/>
      <c r="N5527" s="247"/>
      <c r="O5527" s="247"/>
      <c r="P5527" s="247"/>
      <c r="Q5527" s="247"/>
      <c r="R5527" s="247"/>
      <c r="AZ5527" s="259"/>
      <c r="BA5527" s="259">
        <f>BA5526+$BD$753</f>
        <v>30.534399999997682</v>
      </c>
      <c r="BB5527" s="274">
        <f t="shared" si="909"/>
        <v>7.5748159599260139E-5</v>
      </c>
      <c r="BC5527" s="259">
        <f t="shared" si="910"/>
        <v>2.0508343286738799E-7</v>
      </c>
      <c r="BD5527" s="259">
        <f t="shared" si="907"/>
        <v>2.0508343286738799E-7</v>
      </c>
      <c r="BE5527" s="254" t="str">
        <f t="shared" si="908"/>
        <v/>
      </c>
    </row>
    <row r="5528" spans="1:57" ht="20.100000000000001" customHeight="1" x14ac:dyDescent="0.25">
      <c r="A5528" s="247"/>
      <c r="B5528" s="247"/>
      <c r="C5528" s="247"/>
      <c r="D5528" s="247"/>
      <c r="E5528" s="247"/>
      <c r="F5528" s="247"/>
      <c r="G5528" s="247"/>
      <c r="H5528" s="247"/>
      <c r="I5528" s="247"/>
      <c r="J5528" s="247"/>
      <c r="K5528" s="247"/>
      <c r="L5528" s="247"/>
      <c r="M5528" s="247"/>
      <c r="N5528" s="247"/>
      <c r="O5528" s="247"/>
      <c r="P5528" s="247"/>
      <c r="Q5528" s="247"/>
      <c r="R5528" s="247"/>
      <c r="AZ5528" s="259"/>
      <c r="BA5528" s="259">
        <f>BA5527+$BD$753</f>
        <v>30.540799999997681</v>
      </c>
      <c r="BB5528" s="274">
        <f t="shared" si="909"/>
        <v>7.5543076166392751E-5</v>
      </c>
      <c r="BC5528" s="259">
        <f t="shared" si="910"/>
        <v>2.0453534061989703E-7</v>
      </c>
      <c r="BD5528" s="259">
        <f t="shared" si="907"/>
        <v>2.0453534061989703E-7</v>
      </c>
      <c r="BE5528" s="254" t="str">
        <f t="shared" si="908"/>
        <v/>
      </c>
    </row>
    <row r="5529" spans="1:57" ht="20.100000000000001" customHeight="1" x14ac:dyDescent="0.25">
      <c r="A5529" s="247"/>
      <c r="B5529" s="247"/>
      <c r="C5529" s="247"/>
      <c r="D5529" s="247"/>
      <c r="E5529" s="247"/>
      <c r="F5529" s="247"/>
      <c r="G5529" s="247"/>
      <c r="H5529" s="247"/>
      <c r="I5529" s="247"/>
      <c r="J5529" s="247"/>
      <c r="K5529" s="247"/>
      <c r="L5529" s="247"/>
      <c r="M5529" s="247"/>
      <c r="N5529" s="247"/>
      <c r="O5529" s="247"/>
      <c r="P5529" s="247"/>
      <c r="Q5529" s="247"/>
      <c r="R5529" s="247"/>
      <c r="AZ5529" s="259"/>
      <c r="BA5529" s="259">
        <f>BA5528+$BD$753</f>
        <v>30.54719999999768</v>
      </c>
      <c r="BB5529" s="274">
        <f t="shared" si="909"/>
        <v>7.5338540825772854E-5</v>
      </c>
      <c r="BC5529" s="259">
        <f t="shared" si="910"/>
        <v>2.0398869077723608E-7</v>
      </c>
      <c r="BD5529" s="259">
        <f t="shared" si="907"/>
        <v>2.0398869077723608E-7</v>
      </c>
      <c r="BE5529" s="254" t="str">
        <f t="shared" si="908"/>
        <v/>
      </c>
    </row>
    <row r="5530" spans="1:57" ht="20.100000000000001" customHeight="1" x14ac:dyDescent="0.25">
      <c r="A5530" s="247"/>
      <c r="B5530" s="247"/>
      <c r="C5530" s="247"/>
      <c r="D5530" s="247"/>
      <c r="E5530" s="247"/>
      <c r="F5530" s="247"/>
      <c r="G5530" s="247"/>
      <c r="H5530" s="247"/>
      <c r="I5530" s="247"/>
      <c r="J5530" s="247"/>
      <c r="K5530" s="247"/>
      <c r="L5530" s="247"/>
      <c r="M5530" s="247"/>
      <c r="N5530" s="247"/>
      <c r="O5530" s="247"/>
      <c r="P5530" s="247"/>
      <c r="Q5530" s="247"/>
      <c r="R5530" s="247"/>
      <c r="AZ5530" s="259"/>
      <c r="BA5530" s="259">
        <f>BA5529+$BD$753</f>
        <v>30.55359999999768</v>
      </c>
      <c r="BB5530" s="274">
        <f t="shared" si="909"/>
        <v>7.5134552134995618E-5</v>
      </c>
      <c r="BC5530" s="259">
        <f t="shared" si="910"/>
        <v>2.0344347961362571E-7</v>
      </c>
      <c r="BD5530" s="259">
        <f t="shared" si="907"/>
        <v>2.0344347961362571E-7</v>
      </c>
      <c r="BE5530" s="254" t="str">
        <f t="shared" si="908"/>
        <v/>
      </c>
    </row>
    <row r="5531" spans="1:57" ht="20.100000000000001" customHeight="1" x14ac:dyDescent="0.25">
      <c r="A5531" s="247"/>
      <c r="B5531" s="247"/>
      <c r="C5531" s="247"/>
      <c r="D5531" s="247"/>
      <c r="E5531" s="247"/>
      <c r="F5531" s="247"/>
      <c r="G5531" s="247"/>
      <c r="H5531" s="247"/>
      <c r="I5531" s="247"/>
      <c r="J5531" s="247"/>
      <c r="K5531" s="247"/>
      <c r="L5531" s="247"/>
      <c r="M5531" s="247"/>
      <c r="N5531" s="247"/>
      <c r="O5531" s="247"/>
      <c r="P5531" s="247"/>
      <c r="Q5531" s="247"/>
      <c r="R5531" s="247"/>
      <c r="AZ5531" s="259"/>
      <c r="BA5531" s="259">
        <f>BA5530+$BD$753</f>
        <v>30.559999999997679</v>
      </c>
      <c r="BB5531" s="274">
        <f t="shared" si="909"/>
        <v>7.4931108655381992E-5</v>
      </c>
      <c r="BC5531" s="259">
        <f t="shared" si="910"/>
        <v>2.0289970341212269E-7</v>
      </c>
      <c r="BD5531" s="259">
        <f t="shared" si="907"/>
        <v>2.0289970341212269E-7</v>
      </c>
      <c r="BE5531" s="254" t="str">
        <f t="shared" si="908"/>
        <v/>
      </c>
    </row>
    <row r="5532" spans="1:57" ht="20.100000000000001" customHeight="1" x14ac:dyDescent="0.25">
      <c r="A5532" s="247"/>
      <c r="B5532" s="247"/>
      <c r="C5532" s="247"/>
      <c r="D5532" s="247"/>
      <c r="E5532" s="247"/>
      <c r="F5532" s="247"/>
      <c r="G5532" s="247"/>
      <c r="H5532" s="247"/>
      <c r="I5532" s="247"/>
      <c r="J5532" s="247"/>
      <c r="K5532" s="247"/>
      <c r="L5532" s="247"/>
      <c r="M5532" s="247"/>
      <c r="N5532" s="247"/>
      <c r="O5532" s="247"/>
      <c r="P5532" s="247"/>
      <c r="Q5532" s="247"/>
      <c r="R5532" s="247"/>
      <c r="AZ5532" s="259"/>
      <c r="BA5532" s="259">
        <f>BA5531+$BD$753</f>
        <v>30.566399999997678</v>
      </c>
      <c r="BB5532" s="274">
        <f t="shared" si="909"/>
        <v>7.4728208951969869E-5</v>
      </c>
      <c r="BC5532" s="259">
        <f t="shared" si="910"/>
        <v>2.0235735846592113E-7</v>
      </c>
      <c r="BD5532" s="259">
        <f t="shared" si="907"/>
        <v>2.0235735846592113E-7</v>
      </c>
      <c r="BE5532" s="254" t="str">
        <f t="shared" si="908"/>
        <v/>
      </c>
    </row>
    <row r="5533" spans="1:57" ht="20.100000000000001" customHeight="1" x14ac:dyDescent="0.25">
      <c r="A5533" s="247"/>
      <c r="B5533" s="247"/>
      <c r="C5533" s="247"/>
      <c r="D5533" s="247"/>
      <c r="E5533" s="247"/>
      <c r="F5533" s="247"/>
      <c r="G5533" s="247"/>
      <c r="H5533" s="247"/>
      <c r="I5533" s="247"/>
      <c r="J5533" s="247"/>
      <c r="K5533" s="247"/>
      <c r="L5533" s="247"/>
      <c r="M5533" s="247"/>
      <c r="N5533" s="247"/>
      <c r="O5533" s="247"/>
      <c r="P5533" s="247"/>
      <c r="Q5533" s="247"/>
      <c r="R5533" s="247"/>
      <c r="AZ5533" s="259"/>
      <c r="BA5533" s="259">
        <f>BA5532+$BD$753</f>
        <v>30.572799999997677</v>
      </c>
      <c r="BB5533" s="274">
        <f t="shared" si="909"/>
        <v>7.4525851593503948E-5</v>
      </c>
      <c r="BC5533" s="259">
        <f t="shared" si="910"/>
        <v>2.0181644107722754E-7</v>
      </c>
      <c r="BD5533" s="259">
        <f t="shared" si="907"/>
        <v>2.0181644107722754E-7</v>
      </c>
      <c r="BE5533" s="254" t="str">
        <f t="shared" si="908"/>
        <v/>
      </c>
    </row>
    <row r="5534" spans="1:57" ht="20.100000000000001" customHeight="1" x14ac:dyDescent="0.25">
      <c r="A5534" s="247"/>
      <c r="B5534" s="247"/>
      <c r="C5534" s="247"/>
      <c r="D5534" s="247"/>
      <c r="E5534" s="247"/>
      <c r="F5534" s="247"/>
      <c r="G5534" s="247"/>
      <c r="H5534" s="247"/>
      <c r="I5534" s="247"/>
      <c r="J5534" s="247"/>
      <c r="K5534" s="247"/>
      <c r="L5534" s="247"/>
      <c r="M5534" s="247"/>
      <c r="N5534" s="247"/>
      <c r="O5534" s="247"/>
      <c r="P5534" s="247"/>
      <c r="Q5534" s="247"/>
      <c r="R5534" s="247"/>
      <c r="AZ5534" s="259"/>
      <c r="BA5534" s="259">
        <f>BA5533+$BD$753</f>
        <v>30.579199999997677</v>
      </c>
      <c r="BB5534" s="274">
        <f t="shared" si="909"/>
        <v>7.4324035152426721E-5</v>
      </c>
      <c r="BC5534" s="259">
        <f t="shared" si="910"/>
        <v>2.0127694755791138E-7</v>
      </c>
      <c r="BD5534" s="259">
        <f t="shared" si="907"/>
        <v>2.0127694755791138E-7</v>
      </c>
      <c r="BE5534" s="254" t="str">
        <f t="shared" si="908"/>
        <v/>
      </c>
    </row>
    <row r="5535" spans="1:57" ht="20.100000000000001" customHeight="1" x14ac:dyDescent="0.25">
      <c r="A5535" s="247"/>
      <c r="B5535" s="247"/>
      <c r="C5535" s="247"/>
      <c r="D5535" s="247"/>
      <c r="E5535" s="247"/>
      <c r="F5535" s="247"/>
      <c r="G5535" s="247"/>
      <c r="H5535" s="247"/>
      <c r="I5535" s="247"/>
      <c r="J5535" s="247"/>
      <c r="K5535" s="247"/>
      <c r="L5535" s="247"/>
      <c r="M5535" s="247"/>
      <c r="N5535" s="247"/>
      <c r="O5535" s="247"/>
      <c r="P5535" s="247"/>
      <c r="Q5535" s="247"/>
      <c r="R5535" s="247"/>
      <c r="AZ5535" s="259"/>
      <c r="BA5535" s="259">
        <f>BA5534+$BD$753</f>
        <v>30.585599999997676</v>
      </c>
      <c r="BB5535" s="274">
        <f t="shared" si="909"/>
        <v>7.4122758204868809E-5</v>
      </c>
      <c r="BC5535" s="259">
        <f t="shared" si="910"/>
        <v>2.0073887422888167E-7</v>
      </c>
      <c r="BD5535" s="259">
        <f t="shared" si="907"/>
        <v>2.0073887422888167E-7</v>
      </c>
      <c r="BE5535" s="254" t="str">
        <f t="shared" si="908"/>
        <v/>
      </c>
    </row>
    <row r="5536" spans="1:57" ht="20.100000000000001" customHeight="1" x14ac:dyDescent="0.25">
      <c r="A5536" s="247"/>
      <c r="B5536" s="247"/>
      <c r="C5536" s="247"/>
      <c r="D5536" s="247"/>
      <c r="E5536" s="247"/>
      <c r="F5536" s="247"/>
      <c r="G5536" s="247"/>
      <c r="H5536" s="247"/>
      <c r="I5536" s="247"/>
      <c r="J5536" s="247"/>
      <c r="K5536" s="247"/>
      <c r="L5536" s="247"/>
      <c r="M5536" s="247"/>
      <c r="N5536" s="247"/>
      <c r="O5536" s="247"/>
      <c r="P5536" s="247"/>
      <c r="Q5536" s="247"/>
      <c r="R5536" s="247"/>
      <c r="AZ5536" s="259"/>
      <c r="BA5536" s="259">
        <f>BA5535+$BD$753</f>
        <v>30.591999999997675</v>
      </c>
      <c r="BB5536" s="274">
        <f t="shared" si="909"/>
        <v>7.3922019330639928E-5</v>
      </c>
      <c r="BC5536" s="259">
        <f t="shared" si="910"/>
        <v>2.0020221742003273E-7</v>
      </c>
      <c r="BD5536" s="259">
        <f t="shared" si="907"/>
        <v>2.0020221742003273E-7</v>
      </c>
      <c r="BE5536" s="254" t="str">
        <f t="shared" si="908"/>
        <v/>
      </c>
    </row>
    <row r="5537" spans="1:57" ht="20.100000000000001" customHeight="1" x14ac:dyDescent="0.25">
      <c r="A5537" s="247"/>
      <c r="B5537" s="247"/>
      <c r="C5537" s="247"/>
      <c r="D5537" s="247"/>
      <c r="E5537" s="247"/>
      <c r="F5537" s="247"/>
      <c r="G5537" s="247"/>
      <c r="H5537" s="247"/>
      <c r="I5537" s="247"/>
      <c r="J5537" s="247"/>
      <c r="K5537" s="247"/>
      <c r="L5537" s="247"/>
      <c r="M5537" s="247"/>
      <c r="N5537" s="247"/>
      <c r="O5537" s="247"/>
      <c r="P5537" s="247"/>
      <c r="Q5537" s="247"/>
      <c r="R5537" s="247"/>
      <c r="AZ5537" s="259"/>
      <c r="BA5537" s="259">
        <f>BA5536+$BD$753</f>
        <v>30.598399999997675</v>
      </c>
      <c r="BB5537" s="274">
        <f t="shared" si="909"/>
        <v>7.3721817113219895E-5</v>
      </c>
      <c r="BC5537" s="259">
        <f t="shared" si="910"/>
        <v>1.9966697347157238E-7</v>
      </c>
      <c r="BD5537" s="259">
        <f t="shared" si="907"/>
        <v>1.9966697347157238E-7</v>
      </c>
      <c r="BE5537" s="254" t="str">
        <f t="shared" si="908"/>
        <v/>
      </c>
    </row>
    <row r="5538" spans="1:57" ht="20.100000000000001" customHeight="1" x14ac:dyDescent="0.25">
      <c r="A5538" s="247"/>
      <c r="B5538" s="247"/>
      <c r="C5538" s="247"/>
      <c r="D5538" s="247"/>
      <c r="E5538" s="247"/>
      <c r="F5538" s="247"/>
      <c r="G5538" s="247"/>
      <c r="H5538" s="247"/>
      <c r="I5538" s="247"/>
      <c r="J5538" s="247"/>
      <c r="K5538" s="247"/>
      <c r="L5538" s="247"/>
      <c r="M5538" s="247"/>
      <c r="N5538" s="247"/>
      <c r="O5538" s="247"/>
      <c r="P5538" s="247"/>
      <c r="Q5538" s="247"/>
      <c r="R5538" s="247"/>
      <c r="AZ5538" s="259"/>
      <c r="BA5538" s="259">
        <f>BA5537+$BD$753</f>
        <v>30.604799999997674</v>
      </c>
      <c r="BB5538" s="274">
        <f t="shared" si="909"/>
        <v>7.3522150139748322E-5</v>
      </c>
      <c r="BC5538" s="259">
        <f t="shared" si="910"/>
        <v>1.9913313873160953E-7</v>
      </c>
      <c r="BD5538" s="259">
        <f t="shared" si="907"/>
        <v>1.9913313873160953E-7</v>
      </c>
      <c r="BE5538" s="254" t="str">
        <f t="shared" si="908"/>
        <v/>
      </c>
    </row>
    <row r="5539" spans="1:57" ht="20.100000000000001" customHeight="1" x14ac:dyDescent="0.25">
      <c r="A5539" s="247"/>
      <c r="B5539" s="247"/>
      <c r="C5539" s="247"/>
      <c r="D5539" s="247"/>
      <c r="E5539" s="247"/>
      <c r="F5539" s="247"/>
      <c r="G5539" s="247"/>
      <c r="H5539" s="247"/>
      <c r="I5539" s="247"/>
      <c r="J5539" s="247"/>
      <c r="K5539" s="247"/>
      <c r="L5539" s="247"/>
      <c r="M5539" s="247"/>
      <c r="N5539" s="247"/>
      <c r="O5539" s="247"/>
      <c r="P5539" s="247"/>
      <c r="Q5539" s="247"/>
      <c r="R5539" s="247"/>
      <c r="AZ5539" s="259"/>
      <c r="BA5539" s="259">
        <f>BA5538+$BD$753</f>
        <v>30.611199999997673</v>
      </c>
      <c r="BB5539" s="274">
        <f t="shared" si="909"/>
        <v>7.3323017001016713E-5</v>
      </c>
      <c r="BC5539" s="259">
        <f t="shared" si="910"/>
        <v>1.9860070955825487E-7</v>
      </c>
      <c r="BD5539" s="259">
        <f t="shared" si="907"/>
        <v>1.9860070955825487E-7</v>
      </c>
      <c r="BE5539" s="254" t="str">
        <f t="shared" si="908"/>
        <v/>
      </c>
    </row>
    <row r="5540" spans="1:57" ht="20.100000000000001" customHeight="1" x14ac:dyDescent="0.25">
      <c r="A5540" s="247"/>
      <c r="B5540" s="247"/>
      <c r="C5540" s="247"/>
      <c r="D5540" s="247"/>
      <c r="E5540" s="247"/>
      <c r="F5540" s="247"/>
      <c r="G5540" s="247"/>
      <c r="H5540" s="247"/>
      <c r="I5540" s="247"/>
      <c r="J5540" s="247"/>
      <c r="K5540" s="247"/>
      <c r="L5540" s="247"/>
      <c r="M5540" s="247"/>
      <c r="N5540" s="247"/>
      <c r="O5540" s="247"/>
      <c r="P5540" s="247"/>
      <c r="Q5540" s="247"/>
      <c r="R5540" s="247"/>
      <c r="AZ5540" s="259"/>
      <c r="BA5540" s="259">
        <f>BA5539+$BD$753</f>
        <v>30.617599999997672</v>
      </c>
      <c r="BB5540" s="274">
        <f t="shared" si="909"/>
        <v>7.3124416291458458E-5</v>
      </c>
      <c r="BC5540" s="259">
        <f t="shared" si="910"/>
        <v>1.9806968231865865E-7</v>
      </c>
      <c r="BD5540" s="259">
        <f t="shared" si="907"/>
        <v>1.9806968231865865E-7</v>
      </c>
      <c r="BE5540" s="254" t="str">
        <f t="shared" si="908"/>
        <v/>
      </c>
    </row>
    <row r="5541" spans="1:57" ht="20.100000000000001" customHeight="1" x14ac:dyDescent="0.25">
      <c r="A5541" s="247"/>
      <c r="B5541" s="247"/>
      <c r="C5541" s="247"/>
      <c r="D5541" s="247"/>
      <c r="E5541" s="247"/>
      <c r="F5541" s="247"/>
      <c r="G5541" s="247"/>
      <c r="H5541" s="247"/>
      <c r="I5541" s="247"/>
      <c r="J5541" s="247"/>
      <c r="K5541" s="247"/>
      <c r="L5541" s="247"/>
      <c r="M5541" s="247"/>
      <c r="N5541" s="247"/>
      <c r="O5541" s="247"/>
      <c r="P5541" s="247"/>
      <c r="Q5541" s="247"/>
      <c r="R5541" s="247"/>
      <c r="AZ5541" s="259"/>
      <c r="BA5541" s="259">
        <f>BA5540+$BD$753</f>
        <v>30.623999999997672</v>
      </c>
      <c r="BB5541" s="274">
        <f t="shared" si="909"/>
        <v>7.2926346609139799E-5</v>
      </c>
      <c r="BC5541" s="259">
        <f t="shared" si="910"/>
        <v>1.9754005338952561E-7</v>
      </c>
      <c r="BD5541" s="259">
        <f t="shared" si="907"/>
        <v>1.9754005338952561E-7</v>
      </c>
      <c r="BE5541" s="254" t="str">
        <f t="shared" si="908"/>
        <v/>
      </c>
    </row>
    <row r="5542" spans="1:57" ht="20.100000000000001" customHeight="1" x14ac:dyDescent="0.25">
      <c r="A5542" s="247"/>
      <c r="B5542" s="247"/>
      <c r="C5542" s="247"/>
      <c r="D5542" s="247"/>
      <c r="E5542" s="247"/>
      <c r="F5542" s="247"/>
      <c r="G5542" s="247"/>
      <c r="H5542" s="247"/>
      <c r="I5542" s="247"/>
      <c r="J5542" s="247"/>
      <c r="K5542" s="247"/>
      <c r="L5542" s="247"/>
      <c r="M5542" s="247"/>
      <c r="N5542" s="247"/>
      <c r="O5542" s="247"/>
      <c r="P5542" s="247"/>
      <c r="Q5542" s="247"/>
      <c r="R5542" s="247"/>
      <c r="AZ5542" s="259"/>
      <c r="BA5542" s="259">
        <f>BA5541+$BD$753</f>
        <v>30.630399999997671</v>
      </c>
      <c r="BB5542" s="274">
        <f t="shared" si="909"/>
        <v>7.2728806555750274E-5</v>
      </c>
      <c r="BC5542" s="259">
        <f t="shared" si="910"/>
        <v>1.9701181915624769E-7</v>
      </c>
      <c r="BD5542" s="259">
        <f t="shared" si="907"/>
        <v>1.9701181915624769E-7</v>
      </c>
      <c r="BE5542" s="254" t="str">
        <f t="shared" si="908"/>
        <v/>
      </c>
    </row>
    <row r="5543" spans="1:57" ht="20.100000000000001" customHeight="1" x14ac:dyDescent="0.25">
      <c r="A5543" s="247"/>
      <c r="B5543" s="247"/>
      <c r="C5543" s="247"/>
      <c r="D5543" s="247"/>
      <c r="E5543" s="247"/>
      <c r="F5543" s="247"/>
      <c r="G5543" s="247"/>
      <c r="H5543" s="247"/>
      <c r="I5543" s="247"/>
      <c r="J5543" s="247"/>
      <c r="K5543" s="247"/>
      <c r="L5543" s="247"/>
      <c r="M5543" s="247"/>
      <c r="N5543" s="247"/>
      <c r="O5543" s="247"/>
      <c r="P5543" s="247"/>
      <c r="Q5543" s="247"/>
      <c r="R5543" s="247"/>
      <c r="AZ5543" s="259"/>
      <c r="BA5543" s="259">
        <f>BA5542+$BD$753</f>
        <v>30.63679999999767</v>
      </c>
      <c r="BB5543" s="274">
        <f t="shared" si="909"/>
        <v>7.2531794736594026E-5</v>
      </c>
      <c r="BC5543" s="259">
        <f t="shared" si="910"/>
        <v>1.9648497601291754E-7</v>
      </c>
      <c r="BD5543" s="259">
        <f t="shared" si="907"/>
        <v>1.9648497601291754E-7</v>
      </c>
      <c r="BE5543" s="254" t="str">
        <f t="shared" si="908"/>
        <v/>
      </c>
    </row>
    <row r="5544" spans="1:57" ht="20.100000000000001" customHeight="1" x14ac:dyDescent="0.25">
      <c r="A5544" s="247"/>
      <c r="B5544" s="247"/>
      <c r="C5544" s="247"/>
      <c r="D5544" s="247"/>
      <c r="E5544" s="247"/>
      <c r="F5544" s="247"/>
      <c r="G5544" s="247"/>
      <c r="H5544" s="247"/>
      <c r="I5544" s="247"/>
      <c r="J5544" s="247"/>
      <c r="K5544" s="247"/>
      <c r="L5544" s="247"/>
      <c r="M5544" s="247"/>
      <c r="N5544" s="247"/>
      <c r="O5544" s="247"/>
      <c r="P5544" s="247"/>
      <c r="Q5544" s="247"/>
      <c r="R5544" s="247"/>
      <c r="AZ5544" s="259"/>
      <c r="BA5544" s="259">
        <f>BA5543+$BD$753</f>
        <v>30.64319999999767</v>
      </c>
      <c r="BB5544" s="274">
        <f t="shared" si="909"/>
        <v>7.2335309760581109E-5</v>
      </c>
      <c r="BC5544" s="259">
        <f t="shared" si="910"/>
        <v>1.9595952036418523E-7</v>
      </c>
      <c r="BD5544" s="259">
        <f t="shared" si="907"/>
        <v>1.9595952036418523E-7</v>
      </c>
      <c r="BE5544" s="254" t="str">
        <f t="shared" si="908"/>
        <v/>
      </c>
    </row>
    <row r="5545" spans="1:57" ht="20.100000000000001" customHeight="1" x14ac:dyDescent="0.25">
      <c r="A5545" s="247"/>
      <c r="B5545" s="247"/>
      <c r="C5545" s="247"/>
      <c r="D5545" s="247"/>
      <c r="E5545" s="247"/>
      <c r="F5545" s="247"/>
      <c r="G5545" s="247"/>
      <c r="H5545" s="247"/>
      <c r="I5545" s="247"/>
      <c r="J5545" s="247"/>
      <c r="K5545" s="247"/>
      <c r="L5545" s="247"/>
      <c r="M5545" s="247"/>
      <c r="N5545" s="247"/>
      <c r="O5545" s="247"/>
      <c r="P5545" s="247"/>
      <c r="Q5545" s="247"/>
      <c r="R5545" s="247"/>
      <c r="AZ5545" s="259"/>
      <c r="BA5545" s="259">
        <f>BA5544+$BD$753</f>
        <v>30.649599999997669</v>
      </c>
      <c r="BB5545" s="274">
        <f t="shared" si="909"/>
        <v>7.2139350240216923E-5</v>
      </c>
      <c r="BC5545" s="259">
        <f t="shared" si="910"/>
        <v>1.9543544862161261E-7</v>
      </c>
      <c r="BD5545" s="259">
        <f t="shared" si="907"/>
        <v>1.9543544862161261E-7</v>
      </c>
      <c r="BE5545" s="254" t="str">
        <f t="shared" si="908"/>
        <v/>
      </c>
    </row>
    <row r="5546" spans="1:57" ht="20.100000000000001" customHeight="1" x14ac:dyDescent="0.25">
      <c r="A5546" s="247"/>
      <c r="B5546" s="247"/>
      <c r="C5546" s="247"/>
      <c r="D5546" s="247"/>
      <c r="E5546" s="247"/>
      <c r="F5546" s="247"/>
      <c r="G5546" s="247"/>
      <c r="H5546" s="247"/>
      <c r="I5546" s="247"/>
      <c r="J5546" s="247"/>
      <c r="K5546" s="247"/>
      <c r="L5546" s="247"/>
      <c r="M5546" s="247"/>
      <c r="N5546" s="247"/>
      <c r="O5546" s="247"/>
      <c r="P5546" s="247"/>
      <c r="Q5546" s="247"/>
      <c r="R5546" s="247"/>
      <c r="AZ5546" s="259"/>
      <c r="BA5546" s="259">
        <f>BA5545+$BD$753</f>
        <v>30.655999999997668</v>
      </c>
      <c r="BB5546" s="274">
        <f t="shared" si="909"/>
        <v>7.1943914791595311E-5</v>
      </c>
      <c r="BC5546" s="259">
        <f t="shared" si="910"/>
        <v>1.949127572087962E-7</v>
      </c>
      <c r="BD5546" s="259">
        <f t="shared" si="907"/>
        <v>1.949127572087962E-7</v>
      </c>
      <c r="BE5546" s="254" t="str">
        <f t="shared" si="908"/>
        <v/>
      </c>
    </row>
    <row r="5547" spans="1:57" ht="20.100000000000001" customHeight="1" x14ac:dyDescent="0.25">
      <c r="A5547" s="247"/>
      <c r="B5547" s="247"/>
      <c r="C5547" s="247"/>
      <c r="D5547" s="247"/>
      <c r="E5547" s="247"/>
      <c r="F5547" s="247"/>
      <c r="G5547" s="247"/>
      <c r="H5547" s="247"/>
      <c r="I5547" s="247"/>
      <c r="J5547" s="247"/>
      <c r="K5547" s="247"/>
      <c r="L5547" s="247"/>
      <c r="M5547" s="247"/>
      <c r="N5547" s="247"/>
      <c r="O5547" s="247"/>
      <c r="P5547" s="247"/>
      <c r="Q5547" s="247"/>
      <c r="R5547" s="247"/>
      <c r="AZ5547" s="259"/>
      <c r="BA5547" s="259">
        <f>BA5546+$BD$753</f>
        <v>30.662399999997668</v>
      </c>
      <c r="BB5547" s="274">
        <f t="shared" si="909"/>
        <v>7.1749002034386515E-5</v>
      </c>
      <c r="BC5547" s="259">
        <f t="shared" si="910"/>
        <v>1.9439144255503811E-7</v>
      </c>
      <c r="BD5547" s="259">
        <f t="shared" si="907"/>
        <v>1.9439144255503811E-7</v>
      </c>
      <c r="BE5547" s="254" t="str">
        <f t="shared" si="908"/>
        <v/>
      </c>
    </row>
    <row r="5548" spans="1:57" ht="20.100000000000001" customHeight="1" x14ac:dyDescent="0.25">
      <c r="A5548" s="247"/>
      <c r="B5548" s="247"/>
      <c r="C5548" s="247"/>
      <c r="D5548" s="247"/>
      <c r="E5548" s="247"/>
      <c r="F5548" s="247"/>
      <c r="G5548" s="247"/>
      <c r="H5548" s="247"/>
      <c r="I5548" s="247"/>
      <c r="J5548" s="247"/>
      <c r="K5548" s="247"/>
      <c r="L5548" s="247"/>
      <c r="M5548" s="247"/>
      <c r="N5548" s="247"/>
      <c r="O5548" s="247"/>
      <c r="P5548" s="247"/>
      <c r="Q5548" s="247"/>
      <c r="R5548" s="247"/>
      <c r="AZ5548" s="259"/>
      <c r="BA5548" s="259">
        <f>BA5547+$BD$753</f>
        <v>30.668799999997667</v>
      </c>
      <c r="BB5548" s="274">
        <f t="shared" si="909"/>
        <v>7.1554610591831476E-5</v>
      </c>
      <c r="BC5548" s="259">
        <f t="shared" si="910"/>
        <v>1.9387150110137695E-7</v>
      </c>
      <c r="BD5548" s="259">
        <f t="shared" si="907"/>
        <v>1.9387150110137695E-7</v>
      </c>
      <c r="BE5548" s="254" t="str">
        <f t="shared" si="908"/>
        <v/>
      </c>
    </row>
    <row r="5549" spans="1:57" ht="20.100000000000001" customHeight="1" x14ac:dyDescent="0.25">
      <c r="A5549" s="247"/>
      <c r="B5549" s="247"/>
      <c r="C5549" s="247"/>
      <c r="D5549" s="247"/>
      <c r="E5549" s="247"/>
      <c r="F5549" s="247"/>
      <c r="G5549" s="247"/>
      <c r="H5549" s="247"/>
      <c r="I5549" s="247"/>
      <c r="J5549" s="247"/>
      <c r="K5549" s="247"/>
      <c r="L5549" s="247"/>
      <c r="M5549" s="247"/>
      <c r="N5549" s="247"/>
      <c r="O5549" s="247"/>
      <c r="P5549" s="247"/>
      <c r="Q5549" s="247"/>
      <c r="R5549" s="247"/>
      <c r="AZ5549" s="259"/>
      <c r="BA5549" s="259">
        <f>BA5548+$BD$753</f>
        <v>30.675199999997666</v>
      </c>
      <c r="BB5549" s="274">
        <f t="shared" si="909"/>
        <v>7.13607390907301E-5</v>
      </c>
      <c r="BC5549" s="259">
        <f t="shared" si="910"/>
        <v>1.9335292929634586E-7</v>
      </c>
      <c r="BD5549" s="259">
        <f t="shared" si="907"/>
        <v>1.9335292929634586E-7</v>
      </c>
      <c r="BE5549" s="254" t="str">
        <f t="shared" si="908"/>
        <v/>
      </c>
    </row>
    <row r="5550" spans="1:57" ht="20.100000000000001" customHeight="1" x14ac:dyDescent="0.25">
      <c r="A5550" s="247"/>
      <c r="B5550" s="247"/>
      <c r="C5550" s="247"/>
      <c r="D5550" s="247"/>
      <c r="E5550" s="247"/>
      <c r="F5550" s="247"/>
      <c r="G5550" s="247"/>
      <c r="H5550" s="247"/>
      <c r="I5550" s="247"/>
      <c r="J5550" s="247"/>
      <c r="K5550" s="247"/>
      <c r="L5550" s="247"/>
      <c r="M5550" s="247"/>
      <c r="N5550" s="247"/>
      <c r="O5550" s="247"/>
      <c r="P5550" s="247"/>
      <c r="Q5550" s="247"/>
      <c r="R5550" s="247"/>
      <c r="AZ5550" s="259"/>
      <c r="BA5550" s="259">
        <f>BA5549+$BD$753</f>
        <v>30.681599999997665</v>
      </c>
      <c r="BB5550" s="274">
        <f t="shared" si="909"/>
        <v>7.1167386161433754E-5</v>
      </c>
      <c r="BC5550" s="259">
        <f t="shared" si="910"/>
        <v>1.928357235977615E-7</v>
      </c>
      <c r="BD5550" s="259">
        <f t="shared" si="907"/>
        <v>1.928357235977615E-7</v>
      </c>
      <c r="BE5550" s="254" t="str">
        <f t="shared" si="908"/>
        <v/>
      </c>
    </row>
    <row r="5551" spans="1:57" ht="20.100000000000001" customHeight="1" x14ac:dyDescent="0.25">
      <c r="A5551" s="247"/>
      <c r="B5551" s="247"/>
      <c r="C5551" s="247"/>
      <c r="D5551" s="247"/>
      <c r="E5551" s="247"/>
      <c r="F5551" s="247"/>
      <c r="G5551" s="247"/>
      <c r="H5551" s="247"/>
      <c r="I5551" s="247"/>
      <c r="J5551" s="247"/>
      <c r="K5551" s="247"/>
      <c r="L5551" s="247"/>
      <c r="M5551" s="247"/>
      <c r="N5551" s="247"/>
      <c r="O5551" s="247"/>
      <c r="P5551" s="247"/>
      <c r="Q5551" s="247"/>
      <c r="R5551" s="247"/>
      <c r="AZ5551" s="259"/>
      <c r="BA5551" s="259">
        <f>BA5550+$BD$753</f>
        <v>30.687999999997665</v>
      </c>
      <c r="BB5551" s="274">
        <f t="shared" si="909"/>
        <v>7.0974550437835992E-5</v>
      </c>
      <c r="BC5551" s="259">
        <f t="shared" si="910"/>
        <v>1.9231988047269685E-7</v>
      </c>
      <c r="BD5551" s="259">
        <f t="shared" si="907"/>
        <v>1.9231988047269685E-7</v>
      </c>
      <c r="BE5551" s="254" t="str">
        <f t="shared" si="908"/>
        <v/>
      </c>
    </row>
    <row r="5552" spans="1:57" ht="20.100000000000001" customHeight="1" x14ac:dyDescent="0.25">
      <c r="A5552" s="247"/>
      <c r="B5552" s="247"/>
      <c r="C5552" s="247"/>
      <c r="D5552" s="247"/>
      <c r="E5552" s="247"/>
      <c r="F5552" s="247"/>
      <c r="G5552" s="247"/>
      <c r="H5552" s="247"/>
      <c r="I5552" s="247"/>
      <c r="J5552" s="247"/>
      <c r="K5552" s="247"/>
      <c r="L5552" s="247"/>
      <c r="M5552" s="247"/>
      <c r="N5552" s="247"/>
      <c r="O5552" s="247"/>
      <c r="P5552" s="247"/>
      <c r="Q5552" s="247"/>
      <c r="R5552" s="247"/>
      <c r="AZ5552" s="259"/>
      <c r="BA5552" s="259">
        <f>BA5551+$BD$753</f>
        <v>30.694399999997664</v>
      </c>
      <c r="BB5552" s="274">
        <f t="shared" si="909"/>
        <v>7.0782230557363295E-5</v>
      </c>
      <c r="BC5552" s="259">
        <f t="shared" si="910"/>
        <v>1.918053963968308E-7</v>
      </c>
      <c r="BD5552" s="259">
        <f t="shared" si="907"/>
        <v>1.918053963968308E-7</v>
      </c>
      <c r="BE5552" s="254" t="str">
        <f t="shared" si="908"/>
        <v/>
      </c>
    </row>
    <row r="5553" spans="1:57" ht="20.100000000000001" customHeight="1" x14ac:dyDescent="0.25">
      <c r="A5553" s="247"/>
      <c r="B5553" s="247"/>
      <c r="C5553" s="247"/>
      <c r="D5553" s="247"/>
      <c r="E5553" s="247"/>
      <c r="F5553" s="247"/>
      <c r="G5553" s="247"/>
      <c r="H5553" s="247"/>
      <c r="I5553" s="247"/>
      <c r="J5553" s="247"/>
      <c r="K5553" s="247"/>
      <c r="L5553" s="247"/>
      <c r="M5553" s="247"/>
      <c r="N5553" s="247"/>
      <c r="O5553" s="247"/>
      <c r="P5553" s="247"/>
      <c r="Q5553" s="247"/>
      <c r="R5553" s="247"/>
      <c r="AZ5553" s="259"/>
      <c r="BA5553" s="259">
        <f>BA5552+$BD$753</f>
        <v>30.700799999997663</v>
      </c>
      <c r="BB5553" s="274">
        <f t="shared" si="909"/>
        <v>7.0590425160966464E-5</v>
      </c>
      <c r="BC5553" s="259">
        <f t="shared" si="910"/>
        <v>1.9129226785526122E-7</v>
      </c>
      <c r="BD5553" s="259">
        <f t="shared" si="907"/>
        <v>1.9129226785526122E-7</v>
      </c>
      <c r="BE5553" s="254" t="str">
        <f t="shared" si="908"/>
        <v/>
      </c>
    </row>
    <row r="5554" spans="1:57" ht="20.100000000000001" customHeight="1" x14ac:dyDescent="0.25">
      <c r="A5554" s="247"/>
      <c r="B5554" s="247"/>
      <c r="C5554" s="247"/>
      <c r="D5554" s="247"/>
      <c r="E5554" s="247"/>
      <c r="F5554" s="247"/>
      <c r="G5554" s="247"/>
      <c r="H5554" s="247"/>
      <c r="I5554" s="247"/>
      <c r="J5554" s="247"/>
      <c r="K5554" s="247"/>
      <c r="L5554" s="247"/>
      <c r="M5554" s="247"/>
      <c r="N5554" s="247"/>
      <c r="O5554" s="247"/>
      <c r="P5554" s="247"/>
      <c r="Q5554" s="247"/>
      <c r="R5554" s="247"/>
      <c r="AZ5554" s="259"/>
      <c r="BA5554" s="259">
        <f>BA5553+$BD$753</f>
        <v>30.707199999997663</v>
      </c>
      <c r="BB5554" s="274">
        <f t="shared" si="909"/>
        <v>7.0399132893111203E-5</v>
      </c>
      <c r="BC5554" s="259">
        <f t="shared" si="910"/>
        <v>1.9078049134113617E-7</v>
      </c>
      <c r="BD5554" s="259">
        <f t="shared" si="907"/>
        <v>1.9078049134113617E-7</v>
      </c>
      <c r="BE5554" s="254" t="str">
        <f t="shared" si="908"/>
        <v/>
      </c>
    </row>
    <row r="5555" spans="1:57" ht="20.100000000000001" customHeight="1" x14ac:dyDescent="0.25">
      <c r="A5555" s="247"/>
      <c r="B5555" s="247"/>
      <c r="C5555" s="247"/>
      <c r="D5555" s="247"/>
      <c r="E5555" s="247"/>
      <c r="F5555" s="247"/>
      <c r="G5555" s="247"/>
      <c r="H5555" s="247"/>
      <c r="I5555" s="247"/>
      <c r="J5555" s="247"/>
      <c r="K5555" s="247"/>
      <c r="L5555" s="247"/>
      <c r="M5555" s="247"/>
      <c r="N5555" s="247"/>
      <c r="O5555" s="247"/>
      <c r="P5555" s="247"/>
      <c r="Q5555" s="247"/>
      <c r="R5555" s="247"/>
      <c r="AZ5555" s="259"/>
      <c r="BA5555" s="259">
        <f>BA5554+$BD$753</f>
        <v>30.713599999997662</v>
      </c>
      <c r="BB5555" s="274">
        <f t="shared" si="909"/>
        <v>7.0208352401770067E-5</v>
      </c>
      <c r="BC5555" s="259">
        <f t="shared" si="910"/>
        <v>1.902700633573751E-7</v>
      </c>
      <c r="BD5555" s="259">
        <f t="shared" si="907"/>
        <v>1.902700633573751E-7</v>
      </c>
      <c r="BE5555" s="254" t="str">
        <f t="shared" si="908"/>
        <v/>
      </c>
    </row>
    <row r="5556" spans="1:57" ht="20.100000000000001" customHeight="1" x14ac:dyDescent="0.25">
      <c r="A5556" s="247"/>
      <c r="B5556" s="247"/>
      <c r="C5556" s="247"/>
      <c r="D5556" s="247"/>
      <c r="E5556" s="247"/>
      <c r="F5556" s="247"/>
      <c r="G5556" s="247"/>
      <c r="H5556" s="247"/>
      <c r="I5556" s="247"/>
      <c r="J5556" s="247"/>
      <c r="K5556" s="247"/>
      <c r="L5556" s="247"/>
      <c r="M5556" s="247"/>
      <c r="N5556" s="247"/>
      <c r="O5556" s="247"/>
      <c r="P5556" s="247"/>
      <c r="Q5556" s="247"/>
      <c r="R5556" s="247"/>
      <c r="AZ5556" s="259"/>
      <c r="BA5556" s="259">
        <f>BA5555+$BD$753</f>
        <v>30.719999999997661</v>
      </c>
      <c r="BB5556" s="274">
        <f t="shared" si="909"/>
        <v>7.0018082338412692E-5</v>
      </c>
      <c r="BC5556" s="259">
        <f t="shared" si="910"/>
        <v>1.8976098041458174E-7</v>
      </c>
      <c r="BD5556" s="259">
        <f t="shared" ref="BD5556:BD5619" si="911">IF(BB5556&lt;(1-$AZ$760),BC5556,"")</f>
        <v>1.8976098041458174E-7</v>
      </c>
      <c r="BE5556" s="254" t="str">
        <f t="shared" ref="BE5556:BE5619" si="912">IF(BB5556&lt;(1-$AZ$766),BC5556,"")</f>
        <v/>
      </c>
    </row>
    <row r="5557" spans="1:57" ht="20.100000000000001" customHeight="1" x14ac:dyDescent="0.25">
      <c r="A5557" s="247"/>
      <c r="B5557" s="247"/>
      <c r="C5557" s="247"/>
      <c r="D5557" s="247"/>
      <c r="E5557" s="247"/>
      <c r="F5557" s="247"/>
      <c r="G5557" s="247"/>
      <c r="H5557" s="247"/>
      <c r="I5557" s="247"/>
      <c r="J5557" s="247"/>
      <c r="K5557" s="247"/>
      <c r="L5557" s="247"/>
      <c r="M5557" s="247"/>
      <c r="N5557" s="247"/>
      <c r="O5557" s="247"/>
      <c r="P5557" s="247"/>
      <c r="Q5557" s="247"/>
      <c r="R5557" s="247"/>
      <c r="AZ5557" s="259"/>
      <c r="BA5557" s="259">
        <f>BA5556+$BD$753</f>
        <v>30.72639999999766</v>
      </c>
      <c r="BB5557" s="274">
        <f t="shared" ref="BB5557:BB5620" si="913">_xlfn.CHISQ.DIST.RT(BA5557,7)</f>
        <v>6.982832135799811E-5</v>
      </c>
      <c r="BC5557" s="259">
        <f t="shared" ref="BC5557:BC5620" si="914">BB5557-BB5558</f>
        <v>1.8925323903351066E-7</v>
      </c>
      <c r="BD5557" s="259">
        <f t="shared" si="911"/>
        <v>1.8925323903351066E-7</v>
      </c>
      <c r="BE5557" s="254" t="str">
        <f t="shared" si="912"/>
        <v/>
      </c>
    </row>
    <row r="5558" spans="1:57" ht="20.100000000000001" customHeight="1" x14ac:dyDescent="0.25">
      <c r="A5558" s="247"/>
      <c r="B5558" s="247"/>
      <c r="C5558" s="247"/>
      <c r="D5558" s="247"/>
      <c r="E5558" s="247"/>
      <c r="F5558" s="247"/>
      <c r="G5558" s="247"/>
      <c r="H5558" s="247"/>
      <c r="I5558" s="247"/>
      <c r="J5558" s="247"/>
      <c r="K5558" s="247"/>
      <c r="L5558" s="247"/>
      <c r="M5558" s="247"/>
      <c r="N5558" s="247"/>
      <c r="O5558" s="247"/>
      <c r="P5558" s="247"/>
      <c r="Q5558" s="247"/>
      <c r="R5558" s="247"/>
      <c r="AZ5558" s="259"/>
      <c r="BA5558" s="259">
        <f>BA5557+$BD$753</f>
        <v>30.73279999999766</v>
      </c>
      <c r="BB5558" s="274">
        <f t="shared" si="913"/>
        <v>6.96390681189646E-5</v>
      </c>
      <c r="BC5558" s="259">
        <f t="shared" si="914"/>
        <v>1.8874683574330545E-7</v>
      </c>
      <c r="BD5558" s="259">
        <f t="shared" si="911"/>
        <v>1.8874683574330545E-7</v>
      </c>
      <c r="BE5558" s="254" t="str">
        <f t="shared" si="912"/>
        <v/>
      </c>
    </row>
    <row r="5559" spans="1:57" ht="20.100000000000001" customHeight="1" x14ac:dyDescent="0.25">
      <c r="A5559" s="247"/>
      <c r="B5559" s="247"/>
      <c r="C5559" s="247"/>
      <c r="D5559" s="247"/>
      <c r="E5559" s="247"/>
      <c r="F5559" s="247"/>
      <c r="G5559" s="247"/>
      <c r="H5559" s="247"/>
      <c r="I5559" s="247"/>
      <c r="J5559" s="247"/>
      <c r="K5559" s="247"/>
      <c r="L5559" s="247"/>
      <c r="M5559" s="247"/>
      <c r="N5559" s="247"/>
      <c r="O5559" s="247"/>
      <c r="P5559" s="247"/>
      <c r="Q5559" s="247"/>
      <c r="R5559" s="247"/>
      <c r="AZ5559" s="259"/>
      <c r="BA5559" s="259">
        <f>BA5558+$BD$753</f>
        <v>30.739199999997659</v>
      </c>
      <c r="BB5559" s="274">
        <f t="shared" si="913"/>
        <v>6.9450321283221294E-5</v>
      </c>
      <c r="BC5559" s="259">
        <f t="shared" si="914"/>
        <v>1.8824176708098371E-7</v>
      </c>
      <c r="BD5559" s="259">
        <f t="shared" si="911"/>
        <v>1.8824176708098371E-7</v>
      </c>
      <c r="BE5559" s="254" t="str">
        <f t="shared" si="912"/>
        <v/>
      </c>
    </row>
    <row r="5560" spans="1:57" ht="20.100000000000001" customHeight="1" x14ac:dyDescent="0.25">
      <c r="A5560" s="247"/>
      <c r="B5560" s="247"/>
      <c r="C5560" s="247"/>
      <c r="D5560" s="247"/>
      <c r="E5560" s="247"/>
      <c r="F5560" s="247"/>
      <c r="G5560" s="247"/>
      <c r="H5560" s="247"/>
      <c r="I5560" s="247"/>
      <c r="J5560" s="247"/>
      <c r="K5560" s="247"/>
      <c r="L5560" s="247"/>
      <c r="M5560" s="247"/>
      <c r="N5560" s="247"/>
      <c r="O5560" s="247"/>
      <c r="P5560" s="247"/>
      <c r="Q5560" s="247"/>
      <c r="R5560" s="247"/>
      <c r="AZ5560" s="259"/>
      <c r="BA5560" s="259">
        <f>BA5559+$BD$753</f>
        <v>30.745599999997658</v>
      </c>
      <c r="BB5560" s="274">
        <f t="shared" si="913"/>
        <v>6.926207951614031E-5</v>
      </c>
      <c r="BC5560" s="259">
        <f t="shared" si="914"/>
        <v>1.8773802959321244E-7</v>
      </c>
      <c r="BD5560" s="259">
        <f t="shared" si="911"/>
        <v>1.8773802959321244E-7</v>
      </c>
      <c r="BE5560" s="254" t="str">
        <f t="shared" si="912"/>
        <v/>
      </c>
    </row>
    <row r="5561" spans="1:57" ht="20.100000000000001" customHeight="1" x14ac:dyDescent="0.25">
      <c r="A5561" s="247"/>
      <c r="B5561" s="247"/>
      <c r="C5561" s="247"/>
      <c r="D5561" s="247"/>
      <c r="E5561" s="247"/>
      <c r="F5561" s="247"/>
      <c r="G5561" s="247"/>
      <c r="H5561" s="247"/>
      <c r="I5561" s="247"/>
      <c r="J5561" s="247"/>
      <c r="K5561" s="247"/>
      <c r="L5561" s="247"/>
      <c r="M5561" s="247"/>
      <c r="N5561" s="247"/>
      <c r="O5561" s="247"/>
      <c r="P5561" s="247"/>
      <c r="Q5561" s="247"/>
      <c r="R5561" s="247"/>
      <c r="AZ5561" s="259"/>
      <c r="BA5561" s="259">
        <f>BA5560+$BD$753</f>
        <v>30.751999999997658</v>
      </c>
      <c r="BB5561" s="274">
        <f t="shared" si="913"/>
        <v>6.9074341486547098E-5</v>
      </c>
      <c r="BC5561" s="259">
        <f t="shared" si="914"/>
        <v>1.8723561983590147E-7</v>
      </c>
      <c r="BD5561" s="259">
        <f t="shared" si="911"/>
        <v>1.8723561983590147E-7</v>
      </c>
      <c r="BE5561" s="254" t="str">
        <f t="shared" si="912"/>
        <v/>
      </c>
    </row>
    <row r="5562" spans="1:57" ht="20.100000000000001" customHeight="1" x14ac:dyDescent="0.25">
      <c r="A5562" s="247"/>
      <c r="B5562" s="247"/>
      <c r="C5562" s="247"/>
      <c r="D5562" s="247"/>
      <c r="E5562" s="247"/>
      <c r="F5562" s="247"/>
      <c r="G5562" s="247"/>
      <c r="H5562" s="247"/>
      <c r="I5562" s="247"/>
      <c r="J5562" s="247"/>
      <c r="K5562" s="247"/>
      <c r="L5562" s="247"/>
      <c r="M5562" s="247"/>
      <c r="N5562" s="247"/>
      <c r="O5562" s="247"/>
      <c r="P5562" s="247"/>
      <c r="Q5562" s="247"/>
      <c r="R5562" s="247"/>
      <c r="AZ5562" s="259"/>
      <c r="BA5562" s="259">
        <f>BA5561+$BD$753</f>
        <v>30.758399999997657</v>
      </c>
      <c r="BB5562" s="274">
        <f t="shared" si="913"/>
        <v>6.8887105866711197E-5</v>
      </c>
      <c r="BC5562" s="259">
        <f t="shared" si="914"/>
        <v>1.8673453437208925E-7</v>
      </c>
      <c r="BD5562" s="259">
        <f t="shared" si="911"/>
        <v>1.8673453437208925E-7</v>
      </c>
      <c r="BE5562" s="254" t="str">
        <f t="shared" si="912"/>
        <v/>
      </c>
    </row>
    <row r="5563" spans="1:57" ht="20.100000000000001" customHeight="1" x14ac:dyDescent="0.25">
      <c r="A5563" s="247"/>
      <c r="B5563" s="247"/>
      <c r="C5563" s="247"/>
      <c r="D5563" s="247"/>
      <c r="E5563" s="247"/>
      <c r="F5563" s="247"/>
      <c r="G5563" s="247"/>
      <c r="H5563" s="247"/>
      <c r="I5563" s="247"/>
      <c r="J5563" s="247"/>
      <c r="K5563" s="247"/>
      <c r="L5563" s="247"/>
      <c r="M5563" s="247"/>
      <c r="N5563" s="247"/>
      <c r="O5563" s="247"/>
      <c r="P5563" s="247"/>
      <c r="Q5563" s="247"/>
      <c r="R5563" s="247"/>
      <c r="AZ5563" s="259"/>
      <c r="BA5563" s="259">
        <f>BA5562+$BD$753</f>
        <v>30.764799999997656</v>
      </c>
      <c r="BB5563" s="274">
        <f t="shared" si="913"/>
        <v>6.8700371332339107E-5</v>
      </c>
      <c r="BC5563" s="259">
        <f t="shared" si="914"/>
        <v>1.8623476977472114E-7</v>
      </c>
      <c r="BD5563" s="259">
        <f t="shared" si="911"/>
        <v>1.8623476977472114E-7</v>
      </c>
      <c r="BE5563" s="254" t="str">
        <f t="shared" si="912"/>
        <v/>
      </c>
    </row>
    <row r="5564" spans="1:57" ht="20.100000000000001" customHeight="1" x14ac:dyDescent="0.25">
      <c r="A5564" s="247"/>
      <c r="B5564" s="247"/>
      <c r="C5564" s="247"/>
      <c r="D5564" s="247"/>
      <c r="E5564" s="247"/>
      <c r="F5564" s="247"/>
      <c r="G5564" s="247"/>
      <c r="H5564" s="247"/>
      <c r="I5564" s="247"/>
      <c r="J5564" s="247"/>
      <c r="K5564" s="247"/>
      <c r="L5564" s="247"/>
      <c r="M5564" s="247"/>
      <c r="N5564" s="247"/>
      <c r="O5564" s="247"/>
      <c r="P5564" s="247"/>
      <c r="Q5564" s="247"/>
      <c r="R5564" s="247"/>
      <c r="AZ5564" s="259"/>
      <c r="BA5564" s="259">
        <f>BA5563+$BD$753</f>
        <v>30.771199999997656</v>
      </c>
      <c r="BB5564" s="274">
        <f t="shared" si="913"/>
        <v>6.8514136562564386E-5</v>
      </c>
      <c r="BC5564" s="259">
        <f t="shared" si="914"/>
        <v>1.8573632262541611E-7</v>
      </c>
      <c r="BD5564" s="259">
        <f t="shared" si="911"/>
        <v>1.8573632262541611E-7</v>
      </c>
      <c r="BE5564" s="254" t="str">
        <f t="shared" si="912"/>
        <v/>
      </c>
    </row>
    <row r="5565" spans="1:57" ht="20.100000000000001" customHeight="1" x14ac:dyDescent="0.25">
      <c r="A5565" s="247"/>
      <c r="B5565" s="247"/>
      <c r="C5565" s="247"/>
      <c r="D5565" s="247"/>
      <c r="E5565" s="247"/>
      <c r="F5565" s="247"/>
      <c r="G5565" s="247"/>
      <c r="H5565" s="247"/>
      <c r="I5565" s="247"/>
      <c r="J5565" s="247"/>
      <c r="K5565" s="247"/>
      <c r="L5565" s="247"/>
      <c r="M5565" s="247"/>
      <c r="N5565" s="247"/>
      <c r="O5565" s="247"/>
      <c r="P5565" s="247"/>
      <c r="Q5565" s="247"/>
      <c r="R5565" s="247"/>
      <c r="AZ5565" s="259"/>
      <c r="BA5565" s="259">
        <f>BA5564+$BD$753</f>
        <v>30.777599999997655</v>
      </c>
      <c r="BB5565" s="274">
        <f t="shared" si="913"/>
        <v>6.832840023993897E-5</v>
      </c>
      <c r="BC5565" s="259">
        <f t="shared" si="914"/>
        <v>1.8523918951361294E-7</v>
      </c>
      <c r="BD5565" s="259">
        <f t="shared" si="911"/>
        <v>1.8523918951361294E-7</v>
      </c>
      <c r="BE5565" s="254" t="str">
        <f t="shared" si="912"/>
        <v/>
      </c>
    </row>
    <row r="5566" spans="1:57" ht="20.100000000000001" customHeight="1" x14ac:dyDescent="0.25">
      <c r="A5566" s="247"/>
      <c r="B5566" s="247"/>
      <c r="C5566" s="247"/>
      <c r="D5566" s="247"/>
      <c r="E5566" s="247"/>
      <c r="F5566" s="247"/>
      <c r="G5566" s="247"/>
      <c r="H5566" s="247"/>
      <c r="I5566" s="247"/>
      <c r="J5566" s="247"/>
      <c r="K5566" s="247"/>
      <c r="L5566" s="247"/>
      <c r="M5566" s="247"/>
      <c r="N5566" s="247"/>
      <c r="O5566" s="247"/>
      <c r="P5566" s="247"/>
      <c r="Q5566" s="247"/>
      <c r="R5566" s="247"/>
      <c r="AZ5566" s="259"/>
      <c r="BA5566" s="259">
        <f>BA5565+$BD$753</f>
        <v>30.783999999997654</v>
      </c>
      <c r="BB5566" s="274">
        <f t="shared" si="913"/>
        <v>6.8143161050425357E-5</v>
      </c>
      <c r="BC5566" s="259">
        <f t="shared" si="914"/>
        <v>1.8474336703804743E-7</v>
      </c>
      <c r="BD5566" s="259">
        <f t="shared" si="911"/>
        <v>1.8474336703804743E-7</v>
      </c>
      <c r="BE5566" s="254" t="str">
        <f t="shared" si="912"/>
        <v/>
      </c>
    </row>
    <row r="5567" spans="1:57" ht="20.100000000000001" customHeight="1" x14ac:dyDescent="0.25">
      <c r="A5567" s="247"/>
      <c r="B5567" s="247"/>
      <c r="C5567" s="247"/>
      <c r="D5567" s="247"/>
      <c r="E5567" s="247"/>
      <c r="F5567" s="247"/>
      <c r="G5567" s="247"/>
      <c r="H5567" s="247"/>
      <c r="I5567" s="247"/>
      <c r="J5567" s="247"/>
      <c r="K5567" s="247"/>
      <c r="L5567" s="247"/>
      <c r="M5567" s="247"/>
      <c r="N5567" s="247"/>
      <c r="O5567" s="247"/>
      <c r="P5567" s="247"/>
      <c r="Q5567" s="247"/>
      <c r="R5567" s="247"/>
      <c r="AZ5567" s="259"/>
      <c r="BA5567" s="259">
        <f>BA5566+$BD$753</f>
        <v>30.790399999997653</v>
      </c>
      <c r="BB5567" s="274">
        <f t="shared" si="913"/>
        <v>6.795841768338731E-5</v>
      </c>
      <c r="BC5567" s="259">
        <f t="shared" si="914"/>
        <v>1.8424885180611547E-7</v>
      </c>
      <c r="BD5567" s="259">
        <f t="shared" si="911"/>
        <v>1.8424885180611547E-7</v>
      </c>
      <c r="BE5567" s="254" t="str">
        <f t="shared" si="912"/>
        <v/>
      </c>
    </row>
    <row r="5568" spans="1:57" ht="20.100000000000001" customHeight="1" x14ac:dyDescent="0.25">
      <c r="A5568" s="247"/>
      <c r="B5568" s="247"/>
      <c r="C5568" s="247"/>
      <c r="D5568" s="247"/>
      <c r="E5568" s="247"/>
      <c r="F5568" s="247"/>
      <c r="G5568" s="247"/>
      <c r="H5568" s="247"/>
      <c r="I5568" s="247"/>
      <c r="J5568" s="247"/>
      <c r="K5568" s="247"/>
      <c r="L5568" s="247"/>
      <c r="M5568" s="247"/>
      <c r="N5568" s="247"/>
      <c r="O5568" s="247"/>
      <c r="P5568" s="247"/>
      <c r="Q5568" s="247"/>
      <c r="R5568" s="247"/>
      <c r="AZ5568" s="259"/>
      <c r="BA5568" s="259">
        <f>BA5567+$BD$753</f>
        <v>30.796799999997653</v>
      </c>
      <c r="BB5568" s="274">
        <f t="shared" si="913"/>
        <v>6.7774168831581194E-5</v>
      </c>
      <c r="BC5568" s="259">
        <f t="shared" si="914"/>
        <v>1.8375564043341221E-7</v>
      </c>
      <c r="BD5568" s="259">
        <f t="shared" si="911"/>
        <v>1.8375564043341221E-7</v>
      </c>
      <c r="BE5568" s="254" t="str">
        <f t="shared" si="912"/>
        <v/>
      </c>
    </row>
    <row r="5569" spans="1:57" ht="20.100000000000001" customHeight="1" x14ac:dyDescent="0.25">
      <c r="A5569" s="247"/>
      <c r="B5569" s="247"/>
      <c r="C5569" s="247"/>
      <c r="D5569" s="247"/>
      <c r="E5569" s="247"/>
      <c r="F5569" s="247"/>
      <c r="G5569" s="247"/>
      <c r="H5569" s="247"/>
      <c r="I5569" s="247"/>
      <c r="J5569" s="247"/>
      <c r="K5569" s="247"/>
      <c r="L5569" s="247"/>
      <c r="M5569" s="247"/>
      <c r="N5569" s="247"/>
      <c r="O5569" s="247"/>
      <c r="P5569" s="247"/>
      <c r="Q5569" s="247"/>
      <c r="R5569" s="247"/>
      <c r="AZ5569" s="259"/>
      <c r="BA5569" s="259">
        <f>BA5568+$BD$753</f>
        <v>30.803199999997652</v>
      </c>
      <c r="BB5569" s="274">
        <f t="shared" si="913"/>
        <v>6.7590413191147782E-5</v>
      </c>
      <c r="BC5569" s="259">
        <f t="shared" si="914"/>
        <v>1.8326372954397604E-7</v>
      </c>
      <c r="BD5569" s="259">
        <f t="shared" si="911"/>
        <v>1.8326372954397604E-7</v>
      </c>
      <c r="BE5569" s="254" t="str">
        <f t="shared" si="912"/>
        <v/>
      </c>
    </row>
    <row r="5570" spans="1:57" ht="20.100000000000001" customHeight="1" x14ac:dyDescent="0.25">
      <c r="A5570" s="247"/>
      <c r="B5570" s="247"/>
      <c r="C5570" s="247"/>
      <c r="D5570" s="247"/>
      <c r="E5570" s="247"/>
      <c r="F5570" s="247"/>
      <c r="G5570" s="247"/>
      <c r="H5570" s="247"/>
      <c r="I5570" s="247"/>
      <c r="J5570" s="247"/>
      <c r="K5570" s="247"/>
      <c r="L5570" s="247"/>
      <c r="M5570" s="247"/>
      <c r="N5570" s="247"/>
      <c r="O5570" s="247"/>
      <c r="P5570" s="247"/>
      <c r="Q5570" s="247"/>
      <c r="R5570" s="247"/>
      <c r="AZ5570" s="259"/>
      <c r="BA5570" s="259">
        <f>BA5569+$BD$753</f>
        <v>30.809599999997651</v>
      </c>
      <c r="BB5570" s="274">
        <f t="shared" si="913"/>
        <v>6.7407149461603806E-5</v>
      </c>
      <c r="BC5570" s="259">
        <f t="shared" si="914"/>
        <v>1.8277311577149472E-7</v>
      </c>
      <c r="BD5570" s="259">
        <f t="shared" si="911"/>
        <v>1.8277311577149472E-7</v>
      </c>
      <c r="BE5570" s="254" t="str">
        <f t="shared" si="912"/>
        <v/>
      </c>
    </row>
    <row r="5571" spans="1:57" ht="20.100000000000001" customHeight="1" x14ac:dyDescent="0.25">
      <c r="A5571" s="247"/>
      <c r="B5571" s="247"/>
      <c r="C5571" s="247"/>
      <c r="D5571" s="247"/>
      <c r="E5571" s="247"/>
      <c r="F5571" s="247"/>
      <c r="G5571" s="247"/>
      <c r="H5571" s="247"/>
      <c r="I5571" s="247"/>
      <c r="J5571" s="247"/>
      <c r="K5571" s="247"/>
      <c r="L5571" s="247"/>
      <c r="M5571" s="247"/>
      <c r="N5571" s="247"/>
      <c r="O5571" s="247"/>
      <c r="P5571" s="247"/>
      <c r="Q5571" s="247"/>
      <c r="R5571" s="247"/>
      <c r="AZ5571" s="259"/>
      <c r="BA5571" s="259">
        <f>BA5570+$BD$753</f>
        <v>30.815999999997651</v>
      </c>
      <c r="BB5571" s="274">
        <f t="shared" si="913"/>
        <v>6.7224376345832311E-5</v>
      </c>
      <c r="BC5571" s="259">
        <f t="shared" si="914"/>
        <v>1.8228379575659494E-7</v>
      </c>
      <c r="BD5571" s="259">
        <f t="shared" si="911"/>
        <v>1.8228379575659494E-7</v>
      </c>
      <c r="BE5571" s="254" t="str">
        <f t="shared" si="912"/>
        <v/>
      </c>
    </row>
    <row r="5572" spans="1:57" ht="20.100000000000001" customHeight="1" x14ac:dyDescent="0.25">
      <c r="A5572" s="247"/>
      <c r="B5572" s="247"/>
      <c r="C5572" s="247"/>
      <c r="D5572" s="247"/>
      <c r="E5572" s="247"/>
      <c r="F5572" s="247"/>
      <c r="G5572" s="247"/>
      <c r="H5572" s="247"/>
      <c r="I5572" s="247"/>
      <c r="J5572" s="247"/>
      <c r="K5572" s="247"/>
      <c r="L5572" s="247"/>
      <c r="M5572" s="247"/>
      <c r="N5572" s="247"/>
      <c r="O5572" s="247"/>
      <c r="P5572" s="247"/>
      <c r="Q5572" s="247"/>
      <c r="R5572" s="247"/>
      <c r="AZ5572" s="259"/>
      <c r="BA5572" s="259">
        <f>BA5571+$BD$753</f>
        <v>30.82239999999765</v>
      </c>
      <c r="BB5572" s="274">
        <f t="shared" si="913"/>
        <v>6.7042092550075716E-5</v>
      </c>
      <c r="BC5572" s="259">
        <f t="shared" si="914"/>
        <v>1.8179576614953921E-7</v>
      </c>
      <c r="BD5572" s="259">
        <f t="shared" si="911"/>
        <v>1.8179576614953921E-7</v>
      </c>
      <c r="BE5572" s="254" t="str">
        <f t="shared" si="912"/>
        <v/>
      </c>
    </row>
    <row r="5573" spans="1:57" ht="20.100000000000001" customHeight="1" x14ac:dyDescent="0.25">
      <c r="A5573" s="247"/>
      <c r="B5573" s="247"/>
      <c r="C5573" s="247"/>
      <c r="D5573" s="247"/>
      <c r="E5573" s="247"/>
      <c r="F5573" s="247"/>
      <c r="G5573" s="247"/>
      <c r="H5573" s="247"/>
      <c r="I5573" s="247"/>
      <c r="J5573" s="247"/>
      <c r="K5573" s="247"/>
      <c r="L5573" s="247"/>
      <c r="M5573" s="247"/>
      <c r="N5573" s="247"/>
      <c r="O5573" s="247"/>
      <c r="P5573" s="247"/>
      <c r="Q5573" s="247"/>
      <c r="R5573" s="247"/>
      <c r="AZ5573" s="259"/>
      <c r="BA5573" s="259">
        <f>BA5572+$BD$753</f>
        <v>30.828799999997649</v>
      </c>
      <c r="BB5573" s="274">
        <f t="shared" si="913"/>
        <v>6.6860296783926177E-5</v>
      </c>
      <c r="BC5573" s="259">
        <f t="shared" si="914"/>
        <v>1.8130902360858606E-7</v>
      </c>
      <c r="BD5573" s="259">
        <f t="shared" si="911"/>
        <v>1.8130902360858606E-7</v>
      </c>
      <c r="BE5573" s="254" t="str">
        <f t="shared" si="912"/>
        <v/>
      </c>
    </row>
    <row r="5574" spans="1:57" ht="20.100000000000001" customHeight="1" x14ac:dyDescent="0.25">
      <c r="A5574" s="247"/>
      <c r="B5574" s="247"/>
      <c r="C5574" s="247"/>
      <c r="D5574" s="247"/>
      <c r="E5574" s="247"/>
      <c r="F5574" s="247"/>
      <c r="G5574" s="247"/>
      <c r="H5574" s="247"/>
      <c r="I5574" s="247"/>
      <c r="J5574" s="247"/>
      <c r="K5574" s="247"/>
      <c r="L5574" s="247"/>
      <c r="M5574" s="247"/>
      <c r="N5574" s="247"/>
      <c r="O5574" s="247"/>
      <c r="P5574" s="247"/>
      <c r="Q5574" s="247"/>
      <c r="R5574" s="247"/>
      <c r="AZ5574" s="259"/>
      <c r="BA5574" s="259">
        <f>BA5573+$BD$753</f>
        <v>30.835199999997648</v>
      </c>
      <c r="BB5574" s="274">
        <f t="shared" si="913"/>
        <v>6.6678987760317591E-5</v>
      </c>
      <c r="BC5574" s="259">
        <f t="shared" si="914"/>
        <v>1.8082356480076246E-7</v>
      </c>
      <c r="BD5574" s="259">
        <f t="shared" si="911"/>
        <v>1.8082356480076246E-7</v>
      </c>
      <c r="BE5574" s="254" t="str">
        <f t="shared" si="912"/>
        <v/>
      </c>
    </row>
    <row r="5575" spans="1:57" ht="20.100000000000001" customHeight="1" x14ac:dyDescent="0.25">
      <c r="A5575" s="247"/>
      <c r="B5575" s="247"/>
      <c r="C5575" s="247"/>
      <c r="D5575" s="247"/>
      <c r="E5575" s="247"/>
      <c r="F5575" s="247"/>
      <c r="G5575" s="247"/>
      <c r="H5575" s="247"/>
      <c r="I5575" s="247"/>
      <c r="J5575" s="247"/>
      <c r="K5575" s="247"/>
      <c r="L5575" s="247"/>
      <c r="M5575" s="247"/>
      <c r="N5575" s="247"/>
      <c r="O5575" s="247"/>
      <c r="P5575" s="247"/>
      <c r="Q5575" s="247"/>
      <c r="R5575" s="247"/>
      <c r="AZ5575" s="259"/>
      <c r="BA5575" s="259">
        <f>BA5574+$BD$753</f>
        <v>30.841599999997648</v>
      </c>
      <c r="BB5575" s="274">
        <f t="shared" si="913"/>
        <v>6.6498164195516829E-5</v>
      </c>
      <c r="BC5575" s="259">
        <f t="shared" si="914"/>
        <v>1.8033938640076616E-7</v>
      </c>
      <c r="BD5575" s="259">
        <f t="shared" si="911"/>
        <v>1.8033938640076616E-7</v>
      </c>
      <c r="BE5575" s="254" t="str">
        <f t="shared" si="912"/>
        <v/>
      </c>
    </row>
    <row r="5576" spans="1:57" ht="20.100000000000001" customHeight="1" x14ac:dyDescent="0.25">
      <c r="A5576" s="247"/>
      <c r="B5576" s="247"/>
      <c r="C5576" s="247"/>
      <c r="D5576" s="247"/>
      <c r="E5576" s="247"/>
      <c r="F5576" s="247"/>
      <c r="G5576" s="247"/>
      <c r="H5576" s="247"/>
      <c r="I5576" s="247"/>
      <c r="J5576" s="247"/>
      <c r="K5576" s="247"/>
      <c r="L5576" s="247"/>
      <c r="M5576" s="247"/>
      <c r="N5576" s="247"/>
      <c r="O5576" s="247"/>
      <c r="P5576" s="247"/>
      <c r="Q5576" s="247"/>
      <c r="R5576" s="247"/>
      <c r="AZ5576" s="259"/>
      <c r="BA5576" s="259">
        <f>BA5575+$BD$753</f>
        <v>30.847999999997647</v>
      </c>
      <c r="BB5576" s="274">
        <f t="shared" si="913"/>
        <v>6.6317824809116062E-5</v>
      </c>
      <c r="BC5576" s="259">
        <f t="shared" si="914"/>
        <v>1.798564850933644E-7</v>
      </c>
      <c r="BD5576" s="259">
        <f t="shared" si="911"/>
        <v>1.798564850933644E-7</v>
      </c>
      <c r="BE5576" s="254" t="str">
        <f t="shared" si="912"/>
        <v/>
      </c>
    </row>
    <row r="5577" spans="1:57" ht="20.100000000000001" customHeight="1" x14ac:dyDescent="0.25">
      <c r="A5577" s="247"/>
      <c r="B5577" s="247"/>
      <c r="C5577" s="247"/>
      <c r="D5577" s="247"/>
      <c r="E5577" s="247"/>
      <c r="F5577" s="247"/>
      <c r="G5577" s="247"/>
      <c r="H5577" s="247"/>
      <c r="I5577" s="247"/>
      <c r="J5577" s="247"/>
      <c r="K5577" s="247"/>
      <c r="L5577" s="247"/>
      <c r="M5577" s="247"/>
      <c r="N5577" s="247"/>
      <c r="O5577" s="247"/>
      <c r="P5577" s="247"/>
      <c r="Q5577" s="247"/>
      <c r="R5577" s="247"/>
      <c r="AZ5577" s="259"/>
      <c r="BA5577" s="259">
        <f>BA5576+$BD$753</f>
        <v>30.854399999997646</v>
      </c>
      <c r="BB5577" s="274">
        <f t="shared" si="913"/>
        <v>6.6137968324022698E-5</v>
      </c>
      <c r="BC5577" s="259">
        <f t="shared" si="914"/>
        <v>1.793748575698432E-7</v>
      </c>
      <c r="BD5577" s="259">
        <f t="shared" si="911"/>
        <v>1.793748575698432E-7</v>
      </c>
      <c r="BE5577" s="254" t="str">
        <f t="shared" si="912"/>
        <v/>
      </c>
    </row>
    <row r="5578" spans="1:57" ht="20.100000000000001" customHeight="1" x14ac:dyDescent="0.25">
      <c r="A5578" s="247"/>
      <c r="B5578" s="247"/>
      <c r="C5578" s="247"/>
      <c r="D5578" s="247"/>
      <c r="E5578" s="247"/>
      <c r="F5578" s="247"/>
      <c r="G5578" s="247"/>
      <c r="H5578" s="247"/>
      <c r="I5578" s="247"/>
      <c r="J5578" s="247"/>
      <c r="K5578" s="247"/>
      <c r="L5578" s="247"/>
      <c r="M5578" s="247"/>
      <c r="N5578" s="247"/>
      <c r="O5578" s="247"/>
      <c r="P5578" s="247"/>
      <c r="Q5578" s="247"/>
      <c r="R5578" s="247"/>
      <c r="AZ5578" s="259"/>
      <c r="BA5578" s="259">
        <f>BA5577+$BD$753</f>
        <v>30.860799999997646</v>
      </c>
      <c r="BB5578" s="274">
        <f t="shared" si="913"/>
        <v>6.5958593466452855E-5</v>
      </c>
      <c r="BC5578" s="259">
        <f t="shared" si="914"/>
        <v>1.7889450053059589E-7</v>
      </c>
      <c r="BD5578" s="259">
        <f t="shared" si="911"/>
        <v>1.7889450053059589E-7</v>
      </c>
      <c r="BE5578" s="254" t="str">
        <f t="shared" si="912"/>
        <v/>
      </c>
    </row>
    <row r="5579" spans="1:57" ht="20.100000000000001" customHeight="1" x14ac:dyDescent="0.25">
      <c r="A5579" s="247"/>
      <c r="B5579" s="247"/>
      <c r="C5579" s="247"/>
      <c r="D5579" s="247"/>
      <c r="E5579" s="247"/>
      <c r="F5579" s="247"/>
      <c r="G5579" s="247"/>
      <c r="H5579" s="247"/>
      <c r="I5579" s="247"/>
      <c r="J5579" s="247"/>
      <c r="K5579" s="247"/>
      <c r="L5579" s="247"/>
      <c r="M5579" s="247"/>
      <c r="N5579" s="247"/>
      <c r="O5579" s="247"/>
      <c r="P5579" s="247"/>
      <c r="Q5579" s="247"/>
      <c r="R5579" s="247"/>
      <c r="AZ5579" s="259"/>
      <c r="BA5579" s="259">
        <f>BA5578+$BD$753</f>
        <v>30.867199999997645</v>
      </c>
      <c r="BB5579" s="274">
        <f t="shared" si="913"/>
        <v>6.5779698965922259E-5</v>
      </c>
      <c r="BC5579" s="259">
        <f t="shared" si="914"/>
        <v>1.7841541068512308E-7</v>
      </c>
      <c r="BD5579" s="259">
        <f t="shared" si="911"/>
        <v>1.7841541068512308E-7</v>
      </c>
      <c r="BE5579" s="254" t="str">
        <f t="shared" si="912"/>
        <v/>
      </c>
    </row>
    <row r="5580" spans="1:57" ht="20.100000000000001" customHeight="1" x14ac:dyDescent="0.25">
      <c r="A5580" s="247"/>
      <c r="B5580" s="247"/>
      <c r="C5580" s="247"/>
      <c r="D5580" s="247"/>
      <c r="E5580" s="247"/>
      <c r="F5580" s="247"/>
      <c r="G5580" s="247"/>
      <c r="H5580" s="247"/>
      <c r="I5580" s="247"/>
      <c r="J5580" s="247"/>
      <c r="K5580" s="247"/>
      <c r="L5580" s="247"/>
      <c r="M5580" s="247"/>
      <c r="N5580" s="247"/>
      <c r="O5580" s="247"/>
      <c r="P5580" s="247"/>
      <c r="Q5580" s="247"/>
      <c r="R5580" s="247"/>
      <c r="AZ5580" s="259"/>
      <c r="BA5580" s="259">
        <f>BA5579+$BD$753</f>
        <v>30.873599999997644</v>
      </c>
      <c r="BB5580" s="274">
        <f t="shared" si="913"/>
        <v>6.5601283555237136E-5</v>
      </c>
      <c r="BC5580" s="259">
        <f t="shared" si="914"/>
        <v>1.7793758475017599E-7</v>
      </c>
      <c r="BD5580" s="259">
        <f t="shared" si="911"/>
        <v>1.7793758475017599E-7</v>
      </c>
      <c r="BE5580" s="254" t="str">
        <f t="shared" si="912"/>
        <v/>
      </c>
    </row>
    <row r="5581" spans="1:57" ht="20.100000000000001" customHeight="1" x14ac:dyDescent="0.25">
      <c r="A5581" s="247"/>
      <c r="B5581" s="247"/>
      <c r="C5581" s="247"/>
      <c r="D5581" s="247"/>
      <c r="E5581" s="247"/>
      <c r="F5581" s="247"/>
      <c r="G5581" s="247"/>
      <c r="H5581" s="247"/>
      <c r="I5581" s="247"/>
      <c r="J5581" s="247"/>
      <c r="K5581" s="247"/>
      <c r="L5581" s="247"/>
      <c r="M5581" s="247"/>
      <c r="N5581" s="247"/>
      <c r="O5581" s="247"/>
      <c r="P5581" s="247"/>
      <c r="Q5581" s="247"/>
      <c r="R5581" s="247"/>
      <c r="AZ5581" s="259"/>
      <c r="BA5581" s="259">
        <f>BA5580+$BD$753</f>
        <v>30.879999999997644</v>
      </c>
      <c r="BB5581" s="274">
        <f t="shared" si="913"/>
        <v>6.542334597048696E-5</v>
      </c>
      <c r="BC5581" s="259">
        <f t="shared" si="914"/>
        <v>1.7746101945115235E-7</v>
      </c>
      <c r="BD5581" s="259">
        <f t="shared" si="911"/>
        <v>1.7746101945115235E-7</v>
      </c>
      <c r="BE5581" s="254" t="str">
        <f t="shared" si="912"/>
        <v/>
      </c>
    </row>
    <row r="5582" spans="1:57" ht="20.100000000000001" customHeight="1" x14ac:dyDescent="0.25">
      <c r="A5582" s="247"/>
      <c r="B5582" s="247"/>
      <c r="C5582" s="247"/>
      <c r="D5582" s="247"/>
      <c r="E5582" s="247"/>
      <c r="F5582" s="247"/>
      <c r="G5582" s="247"/>
      <c r="H5582" s="247"/>
      <c r="I5582" s="247"/>
      <c r="J5582" s="247"/>
      <c r="K5582" s="247"/>
      <c r="L5582" s="247"/>
      <c r="M5582" s="247"/>
      <c r="N5582" s="247"/>
      <c r="O5582" s="247"/>
      <c r="P5582" s="247"/>
      <c r="Q5582" s="247"/>
      <c r="R5582" s="247"/>
      <c r="AZ5582" s="259"/>
      <c r="BA5582" s="259">
        <f>BA5581+$BD$753</f>
        <v>30.886399999997643</v>
      </c>
      <c r="BB5582" s="274">
        <f t="shared" si="913"/>
        <v>6.5245884951035807E-5</v>
      </c>
      <c r="BC5582" s="259">
        <f t="shared" si="914"/>
        <v>1.7698571152225903E-7</v>
      </c>
      <c r="BD5582" s="259">
        <f t="shared" si="911"/>
        <v>1.7698571152225903E-7</v>
      </c>
      <c r="BE5582" s="254" t="str">
        <f t="shared" si="912"/>
        <v/>
      </c>
    </row>
    <row r="5583" spans="1:57" ht="20.100000000000001" customHeight="1" x14ac:dyDescent="0.25">
      <c r="A5583" s="247"/>
      <c r="B5583" s="247"/>
      <c r="C5583" s="247"/>
      <c r="D5583" s="247"/>
      <c r="E5583" s="247"/>
      <c r="F5583" s="247"/>
      <c r="G5583" s="247"/>
      <c r="H5583" s="247"/>
      <c r="I5583" s="247"/>
      <c r="J5583" s="247"/>
      <c r="K5583" s="247"/>
      <c r="L5583" s="247"/>
      <c r="M5583" s="247"/>
      <c r="N5583" s="247"/>
      <c r="O5583" s="247"/>
      <c r="P5583" s="247"/>
      <c r="Q5583" s="247"/>
      <c r="R5583" s="247"/>
      <c r="AZ5583" s="259"/>
      <c r="BA5583" s="259">
        <f>BA5582+$BD$753</f>
        <v>30.892799999997642</v>
      </c>
      <c r="BB5583" s="274">
        <f t="shared" si="913"/>
        <v>6.5068899239513548E-5</v>
      </c>
      <c r="BC5583" s="259">
        <f t="shared" si="914"/>
        <v>1.7651165770515679E-7</v>
      </c>
      <c r="BD5583" s="259">
        <f t="shared" si="911"/>
        <v>1.7651165770515679E-7</v>
      </c>
      <c r="BE5583" s="254" t="str">
        <f t="shared" si="912"/>
        <v/>
      </c>
    </row>
    <row r="5584" spans="1:57" ht="20.100000000000001" customHeight="1" x14ac:dyDescent="0.25">
      <c r="A5584" s="247"/>
      <c r="B5584" s="247"/>
      <c r="C5584" s="247"/>
      <c r="D5584" s="247"/>
      <c r="E5584" s="247"/>
      <c r="F5584" s="247"/>
      <c r="G5584" s="247"/>
      <c r="H5584" s="247"/>
      <c r="I5584" s="247"/>
      <c r="J5584" s="247"/>
      <c r="K5584" s="247"/>
      <c r="L5584" s="247"/>
      <c r="M5584" s="247"/>
      <c r="N5584" s="247"/>
      <c r="O5584" s="247"/>
      <c r="P5584" s="247"/>
      <c r="Q5584" s="247"/>
      <c r="R5584" s="247"/>
      <c r="AZ5584" s="259"/>
      <c r="BA5584" s="259">
        <f>BA5583+$BD$753</f>
        <v>30.899199999997641</v>
      </c>
      <c r="BB5584" s="274">
        <f t="shared" si="913"/>
        <v>6.4892387581808392E-5</v>
      </c>
      <c r="BC5584" s="259">
        <f t="shared" si="914"/>
        <v>1.7603885475015292E-7</v>
      </c>
      <c r="BD5584" s="259">
        <f t="shared" si="911"/>
        <v>1.7603885475015292E-7</v>
      </c>
      <c r="BE5584" s="254" t="str">
        <f t="shared" si="912"/>
        <v/>
      </c>
    </row>
    <row r="5585" spans="1:57" ht="20.100000000000001" customHeight="1" x14ac:dyDescent="0.25">
      <c r="A5585" s="247"/>
      <c r="B5585" s="247"/>
      <c r="C5585" s="247"/>
      <c r="D5585" s="247"/>
      <c r="E5585" s="247"/>
      <c r="F5585" s="247"/>
      <c r="G5585" s="247"/>
      <c r="H5585" s="247"/>
      <c r="I5585" s="247"/>
      <c r="J5585" s="247"/>
      <c r="K5585" s="247"/>
      <c r="L5585" s="247"/>
      <c r="M5585" s="247"/>
      <c r="N5585" s="247"/>
      <c r="O5585" s="247"/>
      <c r="P5585" s="247"/>
      <c r="Q5585" s="247"/>
      <c r="R5585" s="247"/>
      <c r="AZ5585" s="259"/>
      <c r="BA5585" s="259">
        <f>BA5584+$BD$753</f>
        <v>30.905599999997641</v>
      </c>
      <c r="BB5585" s="274">
        <f t="shared" si="913"/>
        <v>6.4716348727058239E-5</v>
      </c>
      <c r="BC5585" s="259">
        <f t="shared" si="914"/>
        <v>1.7556729941628252E-7</v>
      </c>
      <c r="BD5585" s="259">
        <f t="shared" si="911"/>
        <v>1.7556729941628252E-7</v>
      </c>
      <c r="BE5585" s="254" t="str">
        <f t="shared" si="912"/>
        <v/>
      </c>
    </row>
    <row r="5586" spans="1:57" ht="20.100000000000001" customHeight="1" x14ac:dyDescent="0.25">
      <c r="A5586" s="247"/>
      <c r="B5586" s="247"/>
      <c r="C5586" s="247"/>
      <c r="D5586" s="247"/>
      <c r="E5586" s="247"/>
      <c r="F5586" s="247"/>
      <c r="G5586" s="247"/>
      <c r="H5586" s="247"/>
      <c r="I5586" s="247"/>
      <c r="J5586" s="247"/>
      <c r="K5586" s="247"/>
      <c r="L5586" s="247"/>
      <c r="M5586" s="247"/>
      <c r="N5586" s="247"/>
      <c r="O5586" s="247"/>
      <c r="P5586" s="247"/>
      <c r="Q5586" s="247"/>
      <c r="R5586" s="247"/>
      <c r="AZ5586" s="259"/>
      <c r="BA5586" s="259">
        <f>BA5585+$BD$753</f>
        <v>30.91199999999764</v>
      </c>
      <c r="BB5586" s="274">
        <f t="shared" si="913"/>
        <v>6.4540781427641956E-5</v>
      </c>
      <c r="BC5586" s="259">
        <f t="shared" si="914"/>
        <v>1.7509698846981774E-7</v>
      </c>
      <c r="BD5586" s="259">
        <f t="shared" si="911"/>
        <v>1.7509698846981774E-7</v>
      </c>
      <c r="BE5586" s="254" t="str">
        <f t="shared" si="912"/>
        <v/>
      </c>
    </row>
    <row r="5587" spans="1:57" ht="20.100000000000001" customHeight="1" x14ac:dyDescent="0.25">
      <c r="A5587" s="247"/>
      <c r="B5587" s="247"/>
      <c r="C5587" s="247"/>
      <c r="D5587" s="247"/>
      <c r="E5587" s="247"/>
      <c r="F5587" s="247"/>
      <c r="G5587" s="247"/>
      <c r="H5587" s="247"/>
      <c r="I5587" s="247"/>
      <c r="J5587" s="247"/>
      <c r="K5587" s="247"/>
      <c r="L5587" s="247"/>
      <c r="M5587" s="247"/>
      <c r="N5587" s="247"/>
      <c r="O5587" s="247"/>
      <c r="P5587" s="247"/>
      <c r="Q5587" s="247"/>
      <c r="R5587" s="247"/>
      <c r="AZ5587" s="259"/>
      <c r="BA5587" s="259">
        <f>BA5586+$BD$753</f>
        <v>30.918399999997639</v>
      </c>
      <c r="BB5587" s="274">
        <f t="shared" si="913"/>
        <v>6.4365684439172138E-5</v>
      </c>
      <c r="BC5587" s="259">
        <f t="shared" si="914"/>
        <v>1.7462791868582631E-7</v>
      </c>
      <c r="BD5587" s="259">
        <f t="shared" si="911"/>
        <v>1.7462791868582631E-7</v>
      </c>
      <c r="BE5587" s="254" t="str">
        <f t="shared" si="912"/>
        <v/>
      </c>
    </row>
    <row r="5588" spans="1:57" ht="20.100000000000001" customHeight="1" x14ac:dyDescent="0.25">
      <c r="A5588" s="247"/>
      <c r="B5588" s="247"/>
      <c r="C5588" s="247"/>
      <c r="D5588" s="247"/>
      <c r="E5588" s="247"/>
      <c r="F5588" s="247"/>
      <c r="G5588" s="247"/>
      <c r="H5588" s="247"/>
      <c r="I5588" s="247"/>
      <c r="J5588" s="247"/>
      <c r="K5588" s="247"/>
      <c r="L5588" s="247"/>
      <c r="M5588" s="247"/>
      <c r="N5588" s="247"/>
      <c r="O5588" s="247"/>
      <c r="P5588" s="247"/>
      <c r="Q5588" s="247"/>
      <c r="R5588" s="247"/>
      <c r="AZ5588" s="259"/>
      <c r="BA5588" s="259">
        <f>BA5587+$BD$753</f>
        <v>30.924799999997639</v>
      </c>
      <c r="BB5588" s="274">
        <f t="shared" si="913"/>
        <v>6.4191056520486312E-5</v>
      </c>
      <c r="BC5588" s="259">
        <f t="shared" si="914"/>
        <v>1.7416008684753462E-7</v>
      </c>
      <c r="BD5588" s="259">
        <f t="shared" si="911"/>
        <v>1.7416008684753462E-7</v>
      </c>
      <c r="BE5588" s="254" t="str">
        <f t="shared" si="912"/>
        <v/>
      </c>
    </row>
    <row r="5589" spans="1:57" ht="20.100000000000001" customHeight="1" x14ac:dyDescent="0.25">
      <c r="A5589" s="247"/>
      <c r="B5589" s="247"/>
      <c r="C5589" s="247"/>
      <c r="D5589" s="247"/>
      <c r="E5589" s="247"/>
      <c r="F5589" s="247"/>
      <c r="G5589" s="247"/>
      <c r="H5589" s="247"/>
      <c r="I5589" s="247"/>
      <c r="J5589" s="247"/>
      <c r="K5589" s="247"/>
      <c r="L5589" s="247"/>
      <c r="M5589" s="247"/>
      <c r="N5589" s="247"/>
      <c r="O5589" s="247"/>
      <c r="P5589" s="247"/>
      <c r="Q5589" s="247"/>
      <c r="R5589" s="247"/>
      <c r="AZ5589" s="259"/>
      <c r="BA5589" s="259">
        <f>BA5588+$BD$753</f>
        <v>30.931199999997638</v>
      </c>
      <c r="BB5589" s="274">
        <f t="shared" si="913"/>
        <v>6.4016896433638778E-5</v>
      </c>
      <c r="BC5589" s="259">
        <f t="shared" si="914"/>
        <v>1.7369348974621921E-7</v>
      </c>
      <c r="BD5589" s="259">
        <f t="shared" si="911"/>
        <v>1.7369348974621921E-7</v>
      </c>
      <c r="BE5589" s="254" t="str">
        <f t="shared" si="912"/>
        <v/>
      </c>
    </row>
    <row r="5590" spans="1:57" ht="20.100000000000001" customHeight="1" x14ac:dyDescent="0.25">
      <c r="A5590" s="247"/>
      <c r="B5590" s="247"/>
      <c r="C5590" s="247"/>
      <c r="D5590" s="247"/>
      <c r="E5590" s="247"/>
      <c r="F5590" s="247"/>
      <c r="G5590" s="247"/>
      <c r="H5590" s="247"/>
      <c r="I5590" s="247"/>
      <c r="J5590" s="247"/>
      <c r="K5590" s="247"/>
      <c r="L5590" s="247"/>
      <c r="M5590" s="247"/>
      <c r="N5590" s="247"/>
      <c r="O5590" s="247"/>
      <c r="P5590" s="247"/>
      <c r="Q5590" s="247"/>
      <c r="R5590" s="247"/>
      <c r="AZ5590" s="259"/>
      <c r="BA5590" s="259">
        <f>BA5589+$BD$753</f>
        <v>30.937599999997637</v>
      </c>
      <c r="BB5590" s="274">
        <f t="shared" si="913"/>
        <v>6.3843202943892558E-5</v>
      </c>
      <c r="BC5590" s="259">
        <f t="shared" si="914"/>
        <v>1.7322812418109844E-7</v>
      </c>
      <c r="BD5590" s="259">
        <f t="shared" si="911"/>
        <v>1.7322812418109844E-7</v>
      </c>
      <c r="BE5590" s="254" t="str">
        <f t="shared" si="912"/>
        <v/>
      </c>
    </row>
    <row r="5591" spans="1:57" ht="20.100000000000001" customHeight="1" x14ac:dyDescent="0.25">
      <c r="A5591" s="247"/>
      <c r="B5591" s="247"/>
      <c r="C5591" s="247"/>
      <c r="D5591" s="247"/>
      <c r="E5591" s="247"/>
      <c r="F5591" s="247"/>
      <c r="G5591" s="247"/>
      <c r="H5591" s="247"/>
      <c r="I5591" s="247"/>
      <c r="J5591" s="247"/>
      <c r="K5591" s="247"/>
      <c r="L5591" s="247"/>
      <c r="M5591" s="247"/>
      <c r="N5591" s="247"/>
      <c r="O5591" s="247"/>
      <c r="P5591" s="247"/>
      <c r="Q5591" s="247"/>
      <c r="R5591" s="247"/>
      <c r="AZ5591" s="259"/>
      <c r="BA5591" s="259">
        <f>BA5590+$BD$753</f>
        <v>30.943999999997637</v>
      </c>
      <c r="BB5591" s="274">
        <f t="shared" si="913"/>
        <v>6.366997481971146E-5</v>
      </c>
      <c r="BC5591" s="259">
        <f t="shared" si="914"/>
        <v>1.7276398696037599E-7</v>
      </c>
      <c r="BD5591" s="259">
        <f t="shared" si="911"/>
        <v>1.7276398696037599E-7</v>
      </c>
      <c r="BE5591" s="254" t="str">
        <f t="shared" si="912"/>
        <v/>
      </c>
    </row>
    <row r="5592" spans="1:57" ht="20.100000000000001" customHeight="1" x14ac:dyDescent="0.25">
      <c r="A5592" s="247"/>
      <c r="B5592" s="247"/>
      <c r="C5592" s="247"/>
      <c r="D5592" s="247"/>
      <c r="E5592" s="247"/>
      <c r="F5592" s="247"/>
      <c r="G5592" s="247"/>
      <c r="H5592" s="247"/>
      <c r="I5592" s="247"/>
      <c r="J5592" s="247"/>
      <c r="K5592" s="247"/>
      <c r="L5592" s="247"/>
      <c r="M5592" s="247"/>
      <c r="N5592" s="247"/>
      <c r="O5592" s="247"/>
      <c r="P5592" s="247"/>
      <c r="Q5592" s="247"/>
      <c r="R5592" s="247"/>
      <c r="AZ5592" s="259"/>
      <c r="BA5592" s="259">
        <f>BA5591+$BD$753</f>
        <v>30.950399999997636</v>
      </c>
      <c r="BB5592" s="274">
        <f t="shared" si="913"/>
        <v>6.3497210832751084E-5</v>
      </c>
      <c r="BC5592" s="259">
        <f t="shared" si="914"/>
        <v>1.7230107489880138E-7</v>
      </c>
      <c r="BD5592" s="259">
        <f t="shared" si="911"/>
        <v>1.7230107489880138E-7</v>
      </c>
      <c r="BE5592" s="254" t="str">
        <f t="shared" si="912"/>
        <v/>
      </c>
    </row>
    <row r="5593" spans="1:57" ht="20.100000000000001" customHeight="1" x14ac:dyDescent="0.25">
      <c r="A5593" s="247"/>
      <c r="B5593" s="247"/>
      <c r="C5593" s="247"/>
      <c r="D5593" s="247"/>
      <c r="E5593" s="247"/>
      <c r="F5593" s="247"/>
      <c r="G5593" s="247"/>
      <c r="H5593" s="247"/>
      <c r="I5593" s="247"/>
      <c r="J5593" s="247"/>
      <c r="K5593" s="247"/>
      <c r="L5593" s="247"/>
      <c r="M5593" s="247"/>
      <c r="N5593" s="247"/>
      <c r="O5593" s="247"/>
      <c r="P5593" s="247"/>
      <c r="Q5593" s="247"/>
      <c r="R5593" s="247"/>
      <c r="AZ5593" s="259"/>
      <c r="BA5593" s="259">
        <f>BA5592+$BD$753</f>
        <v>30.956799999997635</v>
      </c>
      <c r="BB5593" s="274">
        <f t="shared" si="913"/>
        <v>6.3324909757852283E-5</v>
      </c>
      <c r="BC5593" s="259">
        <f t="shared" si="914"/>
        <v>1.7183938482044831E-7</v>
      </c>
      <c r="BD5593" s="259">
        <f t="shared" si="911"/>
        <v>1.7183938482044831E-7</v>
      </c>
      <c r="BE5593" s="254" t="str">
        <f t="shared" si="912"/>
        <v/>
      </c>
    </row>
    <row r="5594" spans="1:57" ht="20.100000000000001" customHeight="1" x14ac:dyDescent="0.25">
      <c r="A5594" s="247"/>
      <c r="B5594" s="247"/>
      <c r="C5594" s="247"/>
      <c r="D5594" s="247"/>
      <c r="E5594" s="247"/>
      <c r="F5594" s="247"/>
      <c r="G5594" s="247"/>
      <c r="H5594" s="247"/>
      <c r="I5594" s="247"/>
      <c r="J5594" s="247"/>
      <c r="K5594" s="247"/>
      <c r="L5594" s="247"/>
      <c r="M5594" s="247"/>
      <c r="N5594" s="247"/>
      <c r="O5594" s="247"/>
      <c r="P5594" s="247"/>
      <c r="Q5594" s="247"/>
      <c r="R5594" s="247"/>
      <c r="AZ5594" s="259"/>
      <c r="BA5594" s="259">
        <f>BA5593+$BD$753</f>
        <v>30.963199999997634</v>
      </c>
      <c r="BB5594" s="274">
        <f t="shared" si="913"/>
        <v>6.3153070373031834E-5</v>
      </c>
      <c r="BC5594" s="259">
        <f t="shared" si="914"/>
        <v>1.7137891355730513E-7</v>
      </c>
      <c r="BD5594" s="259">
        <f t="shared" si="911"/>
        <v>1.7137891355730513E-7</v>
      </c>
      <c r="BE5594" s="254" t="str">
        <f t="shared" si="912"/>
        <v/>
      </c>
    </row>
    <row r="5595" spans="1:57" ht="20.100000000000001" customHeight="1" x14ac:dyDescent="0.25">
      <c r="A5595" s="247"/>
      <c r="B5595" s="247"/>
      <c r="C5595" s="247"/>
      <c r="D5595" s="247"/>
      <c r="E5595" s="247"/>
      <c r="F5595" s="247"/>
      <c r="G5595" s="247"/>
      <c r="H5595" s="247"/>
      <c r="I5595" s="247"/>
      <c r="J5595" s="247"/>
      <c r="K5595" s="247"/>
      <c r="L5595" s="247"/>
      <c r="M5595" s="247"/>
      <c r="N5595" s="247"/>
      <c r="O5595" s="247"/>
      <c r="P5595" s="247"/>
      <c r="Q5595" s="247"/>
      <c r="R5595" s="247"/>
      <c r="AZ5595" s="259"/>
      <c r="BA5595" s="259">
        <f>BA5594+$BD$753</f>
        <v>30.969599999997634</v>
      </c>
      <c r="BB5595" s="274">
        <f t="shared" si="913"/>
        <v>6.2981691459474529E-5</v>
      </c>
      <c r="BC5595" s="259">
        <f t="shared" si="914"/>
        <v>1.7091965794889541E-7</v>
      </c>
      <c r="BD5595" s="259">
        <f t="shared" si="911"/>
        <v>1.7091965794889541E-7</v>
      </c>
      <c r="BE5595" s="254" t="str">
        <f t="shared" si="912"/>
        <v/>
      </c>
    </row>
    <row r="5596" spans="1:57" ht="20.100000000000001" customHeight="1" x14ac:dyDescent="0.25">
      <c r="A5596" s="247"/>
      <c r="B5596" s="247"/>
      <c r="C5596" s="247"/>
      <c r="D5596" s="247"/>
      <c r="E5596" s="247"/>
      <c r="F5596" s="247"/>
      <c r="G5596" s="247"/>
      <c r="H5596" s="247"/>
      <c r="I5596" s="247"/>
      <c r="J5596" s="247"/>
      <c r="K5596" s="247"/>
      <c r="L5596" s="247"/>
      <c r="M5596" s="247"/>
      <c r="N5596" s="247"/>
      <c r="O5596" s="247"/>
      <c r="P5596" s="247"/>
      <c r="Q5596" s="247"/>
      <c r="R5596" s="247"/>
      <c r="AZ5596" s="259"/>
      <c r="BA5596" s="259">
        <f>BA5595+$BD$753</f>
        <v>30.975999999997633</v>
      </c>
      <c r="BB5596" s="274">
        <f t="shared" si="913"/>
        <v>6.2810771801525634E-5</v>
      </c>
      <c r="BC5596" s="259">
        <f t="shared" si="914"/>
        <v>1.7046161484282E-7</v>
      </c>
      <c r="BD5596" s="259">
        <f t="shared" si="911"/>
        <v>1.7046161484282E-7</v>
      </c>
      <c r="BE5596" s="254" t="str">
        <f t="shared" si="912"/>
        <v/>
      </c>
    </row>
    <row r="5597" spans="1:57" ht="20.100000000000001" customHeight="1" x14ac:dyDescent="0.25">
      <c r="A5597" s="247"/>
      <c r="B5597" s="247"/>
      <c r="C5597" s="247"/>
      <c r="D5597" s="247"/>
      <c r="E5597" s="247"/>
      <c r="F5597" s="247"/>
      <c r="G5597" s="247"/>
      <c r="H5597" s="247"/>
      <c r="I5597" s="247"/>
      <c r="J5597" s="247"/>
      <c r="K5597" s="247"/>
      <c r="L5597" s="247"/>
      <c r="M5597" s="247"/>
      <c r="N5597" s="247"/>
      <c r="O5597" s="247"/>
      <c r="P5597" s="247"/>
      <c r="Q5597" s="247"/>
      <c r="R5597" s="247"/>
      <c r="AZ5597" s="259"/>
      <c r="BA5597" s="259">
        <f>BA5596+$BD$753</f>
        <v>30.982399999997632</v>
      </c>
      <c r="BB5597" s="274">
        <f t="shared" si="913"/>
        <v>6.2640310186682814E-5</v>
      </c>
      <c r="BC5597" s="259">
        <f t="shared" si="914"/>
        <v>1.700047810956109E-7</v>
      </c>
      <c r="BD5597" s="259">
        <f t="shared" si="911"/>
        <v>1.700047810956109E-7</v>
      </c>
      <c r="BE5597" s="254" t="str">
        <f t="shared" si="912"/>
        <v/>
      </c>
    </row>
    <row r="5598" spans="1:57" ht="20.100000000000001" customHeight="1" x14ac:dyDescent="0.25">
      <c r="A5598" s="247"/>
      <c r="B5598" s="247"/>
      <c r="C5598" s="247"/>
      <c r="D5598" s="247"/>
      <c r="E5598" s="247"/>
      <c r="F5598" s="247"/>
      <c r="G5598" s="247"/>
      <c r="H5598" s="247"/>
      <c r="I5598" s="247"/>
      <c r="J5598" s="247"/>
      <c r="K5598" s="247"/>
      <c r="L5598" s="247"/>
      <c r="M5598" s="247"/>
      <c r="N5598" s="247"/>
      <c r="O5598" s="247"/>
      <c r="P5598" s="247"/>
      <c r="Q5598" s="247"/>
      <c r="R5598" s="247"/>
      <c r="AZ5598" s="259"/>
      <c r="BA5598" s="259">
        <f>BA5597+$BD$753</f>
        <v>30.988799999997632</v>
      </c>
      <c r="BB5598" s="274">
        <f t="shared" si="913"/>
        <v>6.2470305405587203E-5</v>
      </c>
      <c r="BC5598" s="259">
        <f t="shared" si="914"/>
        <v>1.695491535700207E-7</v>
      </c>
      <c r="BD5598" s="259">
        <f t="shared" si="911"/>
        <v>1.695491535700207E-7</v>
      </c>
      <c r="BE5598" s="254" t="str">
        <f t="shared" si="912"/>
        <v/>
      </c>
    </row>
    <row r="5599" spans="1:57" ht="20.100000000000001" customHeight="1" x14ac:dyDescent="0.25">
      <c r="A5599" s="247"/>
      <c r="B5599" s="247"/>
      <c r="C5599" s="247"/>
      <c r="D5599" s="247"/>
      <c r="E5599" s="247"/>
      <c r="F5599" s="247"/>
      <c r="G5599" s="247"/>
      <c r="H5599" s="247"/>
      <c r="I5599" s="247"/>
      <c r="J5599" s="247"/>
      <c r="K5599" s="247"/>
      <c r="L5599" s="247"/>
      <c r="M5599" s="247"/>
      <c r="N5599" s="247"/>
      <c r="O5599" s="247"/>
      <c r="P5599" s="247"/>
      <c r="Q5599" s="247"/>
      <c r="R5599" s="247"/>
      <c r="AZ5599" s="259"/>
      <c r="BA5599" s="259">
        <f>BA5598+$BD$753</f>
        <v>30.995199999997631</v>
      </c>
      <c r="BB5599" s="274">
        <f t="shared" si="913"/>
        <v>6.2300756252017182E-5</v>
      </c>
      <c r="BC5599" s="259">
        <f t="shared" si="914"/>
        <v>1.6909472913888507E-7</v>
      </c>
      <c r="BD5599" s="259">
        <f t="shared" si="911"/>
        <v>1.6909472913888507E-7</v>
      </c>
      <c r="BE5599" s="254" t="str">
        <f t="shared" si="912"/>
        <v/>
      </c>
    </row>
    <row r="5600" spans="1:57" ht="20.100000000000001" customHeight="1" x14ac:dyDescent="0.25">
      <c r="A5600" s="247"/>
      <c r="B5600" s="247"/>
      <c r="C5600" s="247"/>
      <c r="D5600" s="247"/>
      <c r="E5600" s="247"/>
      <c r="F5600" s="247"/>
      <c r="G5600" s="247"/>
      <c r="H5600" s="247"/>
      <c r="I5600" s="247"/>
      <c r="J5600" s="247"/>
      <c r="K5600" s="247"/>
      <c r="L5600" s="247"/>
      <c r="M5600" s="247"/>
      <c r="N5600" s="247"/>
      <c r="O5600" s="247"/>
      <c r="P5600" s="247"/>
      <c r="Q5600" s="247"/>
      <c r="R5600" s="247"/>
      <c r="AZ5600" s="259"/>
      <c r="BA5600" s="259">
        <f>BA5599+$BD$753</f>
        <v>31.00159999999763</v>
      </c>
      <c r="BB5600" s="274">
        <f t="shared" si="913"/>
        <v>6.2131661522878297E-5</v>
      </c>
      <c r="BC5600" s="259">
        <f t="shared" si="914"/>
        <v>1.6864150468077241E-7</v>
      </c>
      <c r="BD5600" s="259">
        <f t="shared" si="911"/>
        <v>1.6864150468077241E-7</v>
      </c>
      <c r="BE5600" s="254" t="str">
        <f t="shared" si="912"/>
        <v/>
      </c>
    </row>
    <row r="5601" spans="1:57" ht="20.100000000000001" customHeight="1" x14ac:dyDescent="0.25">
      <c r="A5601" s="247"/>
      <c r="B5601" s="247"/>
      <c r="C5601" s="247"/>
      <c r="D5601" s="247"/>
      <c r="E5601" s="247"/>
      <c r="F5601" s="247"/>
      <c r="G5601" s="247"/>
      <c r="H5601" s="247"/>
      <c r="I5601" s="247"/>
      <c r="J5601" s="247"/>
      <c r="K5601" s="247"/>
      <c r="L5601" s="247"/>
      <c r="M5601" s="247"/>
      <c r="N5601" s="247"/>
      <c r="O5601" s="247"/>
      <c r="P5601" s="247"/>
      <c r="Q5601" s="247"/>
      <c r="R5601" s="247"/>
      <c r="AZ5601" s="259"/>
      <c r="BA5601" s="259">
        <f>BA5600+$BD$753</f>
        <v>31.007999999997629</v>
      </c>
      <c r="BB5601" s="274">
        <f t="shared" si="913"/>
        <v>6.1963020018197525E-5</v>
      </c>
      <c r="BC5601" s="259">
        <f t="shared" si="914"/>
        <v>1.6818947708409024E-7</v>
      </c>
      <c r="BD5601" s="259">
        <f t="shared" si="911"/>
        <v>1.6818947708409024E-7</v>
      </c>
      <c r="BE5601" s="254" t="str">
        <f t="shared" si="912"/>
        <v/>
      </c>
    </row>
    <row r="5602" spans="1:57" ht="20.100000000000001" customHeight="1" x14ac:dyDescent="0.25">
      <c r="A5602" s="247"/>
      <c r="B5602" s="247"/>
      <c r="C5602" s="247"/>
      <c r="D5602" s="247"/>
      <c r="E5602" s="247"/>
      <c r="F5602" s="247"/>
      <c r="G5602" s="247"/>
      <c r="H5602" s="247"/>
      <c r="I5602" s="247"/>
      <c r="J5602" s="247"/>
      <c r="K5602" s="247"/>
      <c r="L5602" s="247"/>
      <c r="M5602" s="247"/>
      <c r="N5602" s="247"/>
      <c r="O5602" s="247"/>
      <c r="P5602" s="247"/>
      <c r="Q5602" s="247"/>
      <c r="R5602" s="247"/>
      <c r="AZ5602" s="259"/>
      <c r="BA5602" s="259">
        <f>BA5601+$BD$753</f>
        <v>31.014399999997629</v>
      </c>
      <c r="BB5602" s="274">
        <f t="shared" si="913"/>
        <v>6.1794830541113434E-5</v>
      </c>
      <c r="BC5602" s="259">
        <f t="shared" si="914"/>
        <v>1.6773864324398169E-7</v>
      </c>
      <c r="BD5602" s="259">
        <f t="shared" si="911"/>
        <v>1.6773864324398169E-7</v>
      </c>
      <c r="BE5602" s="254" t="str">
        <f t="shared" si="912"/>
        <v/>
      </c>
    </row>
    <row r="5603" spans="1:57" ht="20.100000000000001" customHeight="1" x14ac:dyDescent="0.25">
      <c r="A5603" s="247"/>
      <c r="B5603" s="247"/>
      <c r="C5603" s="247"/>
      <c r="D5603" s="247"/>
      <c r="E5603" s="247"/>
      <c r="F5603" s="247"/>
      <c r="G5603" s="247"/>
      <c r="H5603" s="247"/>
      <c r="I5603" s="247"/>
      <c r="J5603" s="247"/>
      <c r="K5603" s="247"/>
      <c r="L5603" s="247"/>
      <c r="M5603" s="247"/>
      <c r="N5603" s="247"/>
      <c r="O5603" s="247"/>
      <c r="P5603" s="247"/>
      <c r="Q5603" s="247"/>
      <c r="R5603" s="247"/>
      <c r="AZ5603" s="259"/>
      <c r="BA5603" s="259">
        <f>BA5602+$BD$753</f>
        <v>31.020799999997628</v>
      </c>
      <c r="BB5603" s="274">
        <f t="shared" si="913"/>
        <v>6.1627091897869453E-5</v>
      </c>
      <c r="BC5603" s="259">
        <f t="shared" si="914"/>
        <v>1.6728900006369432E-7</v>
      </c>
      <c r="BD5603" s="259">
        <f t="shared" si="911"/>
        <v>1.6728900006369432E-7</v>
      </c>
      <c r="BE5603" s="254" t="str">
        <f t="shared" si="912"/>
        <v/>
      </c>
    </row>
    <row r="5604" spans="1:57" ht="20.100000000000001" customHeight="1" x14ac:dyDescent="0.25">
      <c r="A5604" s="247"/>
      <c r="B5604" s="247"/>
      <c r="C5604" s="247"/>
      <c r="D5604" s="247"/>
      <c r="E5604" s="247"/>
      <c r="F5604" s="247"/>
      <c r="G5604" s="247"/>
      <c r="H5604" s="247"/>
      <c r="I5604" s="247"/>
      <c r="J5604" s="247"/>
      <c r="K5604" s="247"/>
      <c r="L5604" s="247"/>
      <c r="M5604" s="247"/>
      <c r="N5604" s="247"/>
      <c r="O5604" s="247"/>
      <c r="P5604" s="247"/>
      <c r="Q5604" s="247"/>
      <c r="R5604" s="247"/>
      <c r="AZ5604" s="259"/>
      <c r="BA5604" s="259">
        <f>BA5603+$BD$753</f>
        <v>31.027199999997627</v>
      </c>
      <c r="BB5604" s="274">
        <f t="shared" si="913"/>
        <v>6.1459802897805758E-5</v>
      </c>
      <c r="BC5604" s="259">
        <f t="shared" si="914"/>
        <v>1.6684054445478336E-7</v>
      </c>
      <c r="BD5604" s="259">
        <f t="shared" si="911"/>
        <v>1.6684054445478336E-7</v>
      </c>
      <c r="BE5604" s="254" t="str">
        <f t="shared" si="912"/>
        <v/>
      </c>
    </row>
    <row r="5605" spans="1:57" ht="20.100000000000001" customHeight="1" x14ac:dyDescent="0.25">
      <c r="A5605" s="247"/>
      <c r="B5605" s="247"/>
      <c r="C5605" s="247"/>
      <c r="D5605" s="247"/>
      <c r="E5605" s="247"/>
      <c r="F5605" s="247"/>
      <c r="G5605" s="247"/>
      <c r="H5605" s="247"/>
      <c r="I5605" s="247"/>
      <c r="J5605" s="247"/>
      <c r="K5605" s="247"/>
      <c r="L5605" s="247"/>
      <c r="M5605" s="247"/>
      <c r="N5605" s="247"/>
      <c r="O5605" s="247"/>
      <c r="P5605" s="247"/>
      <c r="Q5605" s="247"/>
      <c r="R5605" s="247"/>
      <c r="AZ5605" s="259"/>
      <c r="BA5605" s="259">
        <f>BA5604+$BD$753</f>
        <v>31.033599999997627</v>
      </c>
      <c r="BB5605" s="274">
        <f t="shared" si="913"/>
        <v>6.1292962353350975E-5</v>
      </c>
      <c r="BC5605" s="259">
        <f t="shared" si="914"/>
        <v>1.6639327333594625E-7</v>
      </c>
      <c r="BD5605" s="259">
        <f t="shared" si="911"/>
        <v>1.6639327333594625E-7</v>
      </c>
      <c r="BE5605" s="254" t="str">
        <f t="shared" si="912"/>
        <v/>
      </c>
    </row>
    <row r="5606" spans="1:57" ht="20.100000000000001" customHeight="1" x14ac:dyDescent="0.25">
      <c r="A5606" s="247"/>
      <c r="B5606" s="247"/>
      <c r="C5606" s="247"/>
      <c r="D5606" s="247"/>
      <c r="E5606" s="247"/>
      <c r="F5606" s="247"/>
      <c r="G5606" s="247"/>
      <c r="H5606" s="247"/>
      <c r="I5606" s="247"/>
      <c r="J5606" s="247"/>
      <c r="K5606" s="247"/>
      <c r="L5606" s="247"/>
      <c r="M5606" s="247"/>
      <c r="N5606" s="247"/>
      <c r="O5606" s="247"/>
      <c r="P5606" s="247"/>
      <c r="Q5606" s="247"/>
      <c r="R5606" s="247"/>
      <c r="AZ5606" s="259"/>
      <c r="BA5606" s="259">
        <f>BA5605+$BD$753</f>
        <v>31.039999999997626</v>
      </c>
      <c r="BB5606" s="274">
        <f t="shared" si="913"/>
        <v>6.1126569080015029E-5</v>
      </c>
      <c r="BC5606" s="259">
        <f t="shared" si="914"/>
        <v>1.6594718363397803E-7</v>
      </c>
      <c r="BD5606" s="259">
        <f t="shared" si="911"/>
        <v>1.6594718363397803E-7</v>
      </c>
      <c r="BE5606" s="254" t="str">
        <f t="shared" si="912"/>
        <v/>
      </c>
    </row>
    <row r="5607" spans="1:57" ht="20.100000000000001" customHeight="1" x14ac:dyDescent="0.25">
      <c r="A5607" s="247"/>
      <c r="B5607" s="247"/>
      <c r="C5607" s="247"/>
      <c r="D5607" s="247"/>
      <c r="E5607" s="247"/>
      <c r="F5607" s="247"/>
      <c r="G5607" s="247"/>
      <c r="H5607" s="247"/>
      <c r="I5607" s="247"/>
      <c r="J5607" s="247"/>
      <c r="K5607" s="247"/>
      <c r="L5607" s="247"/>
      <c r="M5607" s="247"/>
      <c r="N5607" s="247"/>
      <c r="O5607" s="247"/>
      <c r="P5607" s="247"/>
      <c r="Q5607" s="247"/>
      <c r="R5607" s="247"/>
      <c r="AZ5607" s="259"/>
      <c r="BA5607" s="259">
        <f>BA5606+$BD$753</f>
        <v>31.046399999997625</v>
      </c>
      <c r="BB5607" s="274">
        <f t="shared" si="913"/>
        <v>6.0960621896381051E-5</v>
      </c>
      <c r="BC5607" s="259">
        <f t="shared" si="914"/>
        <v>1.6550227228428641E-7</v>
      </c>
      <c r="BD5607" s="259">
        <f t="shared" si="911"/>
        <v>1.6550227228428641E-7</v>
      </c>
      <c r="BE5607" s="254" t="str">
        <f t="shared" si="912"/>
        <v/>
      </c>
    </row>
    <row r="5608" spans="1:57" ht="20.100000000000001" customHeight="1" x14ac:dyDescent="0.25">
      <c r="A5608" s="247"/>
      <c r="B5608" s="247"/>
      <c r="C5608" s="247"/>
      <c r="D5608" s="247"/>
      <c r="E5608" s="247"/>
      <c r="F5608" s="247"/>
      <c r="G5608" s="247"/>
      <c r="H5608" s="247"/>
      <c r="I5608" s="247"/>
      <c r="J5608" s="247"/>
      <c r="K5608" s="247"/>
      <c r="L5608" s="247"/>
      <c r="M5608" s="247"/>
      <c r="N5608" s="247"/>
      <c r="O5608" s="247"/>
      <c r="P5608" s="247"/>
      <c r="Q5608" s="247"/>
      <c r="R5608" s="247"/>
      <c r="AZ5608" s="259"/>
      <c r="BA5608" s="259">
        <f>BA5607+$BD$753</f>
        <v>31.052799999997625</v>
      </c>
      <c r="BB5608" s="274">
        <f t="shared" si="913"/>
        <v>6.0795119624096764E-5</v>
      </c>
      <c r="BC5608" s="259">
        <f t="shared" si="914"/>
        <v>1.6505853622834384E-7</v>
      </c>
      <c r="BD5608" s="259">
        <f t="shared" si="911"/>
        <v>1.6505853622834384E-7</v>
      </c>
      <c r="BE5608" s="254" t="str">
        <f t="shared" si="912"/>
        <v/>
      </c>
    </row>
    <row r="5609" spans="1:57" ht="20.100000000000001" customHeight="1" x14ac:dyDescent="0.25">
      <c r="A5609" s="247"/>
      <c r="B5609" s="247"/>
      <c r="C5609" s="247"/>
      <c r="D5609" s="247"/>
      <c r="E5609" s="247"/>
      <c r="F5609" s="247"/>
      <c r="G5609" s="247"/>
      <c r="H5609" s="247"/>
      <c r="I5609" s="247"/>
      <c r="J5609" s="247"/>
      <c r="K5609" s="247"/>
      <c r="L5609" s="247"/>
      <c r="M5609" s="247"/>
      <c r="N5609" s="247"/>
      <c r="O5609" s="247"/>
      <c r="P5609" s="247"/>
      <c r="Q5609" s="247"/>
      <c r="R5609" s="247"/>
      <c r="AZ5609" s="259"/>
      <c r="BA5609" s="259">
        <f>BA5608+$BD$753</f>
        <v>31.059199999997624</v>
      </c>
      <c r="BB5609" s="274">
        <f t="shared" si="913"/>
        <v>6.063006108786842E-5</v>
      </c>
      <c r="BC5609" s="259">
        <f t="shared" si="914"/>
        <v>1.6461597241692656E-7</v>
      </c>
      <c r="BD5609" s="259">
        <f t="shared" si="911"/>
        <v>1.6461597241692656E-7</v>
      </c>
      <c r="BE5609" s="254" t="str">
        <f t="shared" si="912"/>
        <v/>
      </c>
    </row>
    <row r="5610" spans="1:57" ht="20.100000000000001" customHeight="1" x14ac:dyDescent="0.25">
      <c r="A5610" s="247"/>
      <c r="B5610" s="247"/>
      <c r="C5610" s="247"/>
      <c r="D5610" s="247"/>
      <c r="E5610" s="247"/>
      <c r="F5610" s="247"/>
      <c r="G5610" s="247"/>
      <c r="H5610" s="247"/>
      <c r="I5610" s="247"/>
      <c r="J5610" s="247"/>
      <c r="K5610" s="247"/>
      <c r="L5610" s="247"/>
      <c r="M5610" s="247"/>
      <c r="N5610" s="247"/>
      <c r="O5610" s="247"/>
      <c r="P5610" s="247"/>
      <c r="Q5610" s="247"/>
      <c r="R5610" s="247"/>
      <c r="AZ5610" s="259"/>
      <c r="BA5610" s="259">
        <f>BA5609+$BD$753</f>
        <v>31.065599999997623</v>
      </c>
      <c r="BB5610" s="274">
        <f t="shared" si="913"/>
        <v>6.0465445115451494E-5</v>
      </c>
      <c r="BC5610" s="259">
        <f t="shared" si="914"/>
        <v>1.641745778078717E-7</v>
      </c>
      <c r="BD5610" s="259">
        <f t="shared" si="911"/>
        <v>1.641745778078717E-7</v>
      </c>
      <c r="BE5610" s="254" t="str">
        <f t="shared" si="912"/>
        <v/>
      </c>
    </row>
    <row r="5611" spans="1:57" ht="20.100000000000001" customHeight="1" x14ac:dyDescent="0.25">
      <c r="A5611" s="247"/>
      <c r="B5611" s="247"/>
      <c r="C5611" s="247"/>
      <c r="D5611" s="247"/>
      <c r="E5611" s="247"/>
      <c r="F5611" s="247"/>
      <c r="G5611" s="247"/>
      <c r="H5611" s="247"/>
      <c r="I5611" s="247"/>
      <c r="J5611" s="247"/>
      <c r="K5611" s="247"/>
      <c r="L5611" s="247"/>
      <c r="M5611" s="247"/>
      <c r="N5611" s="247"/>
      <c r="O5611" s="247"/>
      <c r="P5611" s="247"/>
      <c r="Q5611" s="247"/>
      <c r="R5611" s="247"/>
      <c r="AZ5611" s="259"/>
      <c r="BA5611" s="259">
        <f>BA5610+$BD$753</f>
        <v>31.071999999997622</v>
      </c>
      <c r="BB5611" s="274">
        <f t="shared" si="913"/>
        <v>6.0301270537643622E-5</v>
      </c>
      <c r="BC5611" s="259">
        <f t="shared" si="914"/>
        <v>1.6373434936671423E-7</v>
      </c>
      <c r="BD5611" s="259">
        <f t="shared" si="911"/>
        <v>1.6373434936671423E-7</v>
      </c>
      <c r="BE5611" s="254" t="str">
        <f t="shared" si="912"/>
        <v/>
      </c>
    </row>
    <row r="5612" spans="1:57" ht="20.100000000000001" customHeight="1" x14ac:dyDescent="0.25">
      <c r="A5612" s="247"/>
      <c r="B5612" s="247"/>
      <c r="C5612" s="247"/>
      <c r="D5612" s="247"/>
      <c r="E5612" s="247"/>
      <c r="F5612" s="247"/>
      <c r="G5612" s="247"/>
      <c r="H5612" s="247"/>
      <c r="I5612" s="247"/>
      <c r="J5612" s="247"/>
      <c r="K5612" s="247"/>
      <c r="L5612" s="247"/>
      <c r="M5612" s="247"/>
      <c r="N5612" s="247"/>
      <c r="O5612" s="247"/>
      <c r="P5612" s="247"/>
      <c r="Q5612" s="247"/>
      <c r="R5612" s="247"/>
      <c r="AZ5612" s="259"/>
      <c r="BA5612" s="259">
        <f>BA5611+$BD$753</f>
        <v>31.078399999997622</v>
      </c>
      <c r="BB5612" s="274">
        <f t="shared" si="913"/>
        <v>6.0137536188276908E-5</v>
      </c>
      <c r="BC5612" s="259">
        <f t="shared" si="914"/>
        <v>1.6329528406717483E-7</v>
      </c>
      <c r="BD5612" s="259">
        <f t="shared" si="911"/>
        <v>1.6329528406717483E-7</v>
      </c>
      <c r="BE5612" s="254" t="str">
        <f t="shared" si="912"/>
        <v/>
      </c>
    </row>
    <row r="5613" spans="1:57" ht="20.100000000000001" customHeight="1" x14ac:dyDescent="0.25">
      <c r="A5613" s="247"/>
      <c r="B5613" s="247"/>
      <c r="C5613" s="247"/>
      <c r="D5613" s="247"/>
      <c r="E5613" s="247"/>
      <c r="F5613" s="247"/>
      <c r="G5613" s="247"/>
      <c r="H5613" s="247"/>
      <c r="I5613" s="247"/>
      <c r="J5613" s="247"/>
      <c r="K5613" s="247"/>
      <c r="L5613" s="247"/>
      <c r="M5613" s="247"/>
      <c r="N5613" s="247"/>
      <c r="O5613" s="247"/>
      <c r="P5613" s="247"/>
      <c r="Q5613" s="247"/>
      <c r="R5613" s="247"/>
      <c r="AZ5613" s="259"/>
      <c r="BA5613" s="259">
        <f>BA5612+$BD$753</f>
        <v>31.084799999997621</v>
      </c>
      <c r="BB5613" s="274">
        <f t="shared" si="913"/>
        <v>5.9974240904209733E-5</v>
      </c>
      <c r="BC5613" s="259">
        <f t="shared" si="914"/>
        <v>1.628573788897911E-7</v>
      </c>
      <c r="BD5613" s="259">
        <f t="shared" si="911"/>
        <v>1.628573788897911E-7</v>
      </c>
      <c r="BE5613" s="254" t="str">
        <f t="shared" si="912"/>
        <v/>
      </c>
    </row>
    <row r="5614" spans="1:57" ht="20.100000000000001" customHeight="1" x14ac:dyDescent="0.25">
      <c r="A5614" s="247"/>
      <c r="B5614" s="247"/>
      <c r="C5614" s="247"/>
      <c r="D5614" s="247"/>
      <c r="E5614" s="247"/>
      <c r="F5614" s="247"/>
      <c r="G5614" s="247"/>
      <c r="H5614" s="247"/>
      <c r="I5614" s="247"/>
      <c r="J5614" s="247"/>
      <c r="K5614" s="247"/>
      <c r="L5614" s="247"/>
      <c r="M5614" s="247"/>
      <c r="N5614" s="247"/>
      <c r="O5614" s="247"/>
      <c r="P5614" s="247"/>
      <c r="Q5614" s="247"/>
      <c r="R5614" s="247"/>
      <c r="AZ5614" s="259"/>
      <c r="BA5614" s="259">
        <f>BA5613+$BD$753</f>
        <v>31.09119999999762</v>
      </c>
      <c r="BB5614" s="274">
        <f t="shared" si="913"/>
        <v>5.9811383525319942E-5</v>
      </c>
      <c r="BC5614" s="259">
        <f t="shared" si="914"/>
        <v>1.6242063082360487E-7</v>
      </c>
      <c r="BD5614" s="259">
        <f t="shared" si="911"/>
        <v>1.6242063082360487E-7</v>
      </c>
      <c r="BE5614" s="254" t="str">
        <f t="shared" si="912"/>
        <v/>
      </c>
    </row>
    <row r="5615" spans="1:57" ht="20.100000000000001" customHeight="1" x14ac:dyDescent="0.25">
      <c r="A5615" s="247"/>
      <c r="B5615" s="247"/>
      <c r="C5615" s="247"/>
      <c r="D5615" s="247"/>
      <c r="E5615" s="247"/>
      <c r="F5615" s="247"/>
      <c r="G5615" s="247"/>
      <c r="H5615" s="247"/>
      <c r="I5615" s="247"/>
      <c r="J5615" s="247"/>
      <c r="K5615" s="247"/>
      <c r="L5615" s="247"/>
      <c r="M5615" s="247"/>
      <c r="N5615" s="247"/>
      <c r="O5615" s="247"/>
      <c r="P5615" s="247"/>
      <c r="Q5615" s="247"/>
      <c r="R5615" s="247"/>
      <c r="AZ5615" s="259"/>
      <c r="BA5615" s="259">
        <f>BA5614+$BD$753</f>
        <v>31.09759999999762</v>
      </c>
      <c r="BB5615" s="274">
        <f t="shared" si="913"/>
        <v>5.9648962894496337E-5</v>
      </c>
      <c r="BC5615" s="259">
        <f t="shared" si="914"/>
        <v>1.6198503686508473E-7</v>
      </c>
      <c r="BD5615" s="259">
        <f t="shared" si="911"/>
        <v>1.6198503686508473E-7</v>
      </c>
      <c r="BE5615" s="254" t="str">
        <f t="shared" si="912"/>
        <v/>
      </c>
    </row>
    <row r="5616" spans="1:57" ht="20.100000000000001" customHeight="1" x14ac:dyDescent="0.25">
      <c r="A5616" s="247"/>
      <c r="B5616" s="247"/>
      <c r="C5616" s="247"/>
      <c r="D5616" s="247"/>
      <c r="E5616" s="247"/>
      <c r="F5616" s="247"/>
      <c r="G5616" s="247"/>
      <c r="H5616" s="247"/>
      <c r="I5616" s="247"/>
      <c r="J5616" s="247"/>
      <c r="K5616" s="247"/>
      <c r="L5616" s="247"/>
      <c r="M5616" s="247"/>
      <c r="N5616" s="247"/>
      <c r="O5616" s="247"/>
      <c r="P5616" s="247"/>
      <c r="Q5616" s="247"/>
      <c r="R5616" s="247"/>
      <c r="AZ5616" s="259"/>
      <c r="BA5616" s="259">
        <f>BA5615+$BD$753</f>
        <v>31.103999999997619</v>
      </c>
      <c r="BB5616" s="274">
        <f t="shared" si="913"/>
        <v>5.9486977857631252E-5</v>
      </c>
      <c r="BC5616" s="259">
        <f t="shared" si="914"/>
        <v>1.6155059401813963E-7</v>
      </c>
      <c r="BD5616" s="259">
        <f t="shared" si="911"/>
        <v>1.6155059401813963E-7</v>
      </c>
      <c r="BE5616" s="254" t="str">
        <f t="shared" si="912"/>
        <v/>
      </c>
    </row>
    <row r="5617" spans="1:57" ht="20.100000000000001" customHeight="1" x14ac:dyDescent="0.25">
      <c r="A5617" s="247"/>
      <c r="B5617" s="247"/>
      <c r="C5617" s="247"/>
      <c r="D5617" s="247"/>
      <c r="E5617" s="247"/>
      <c r="F5617" s="247"/>
      <c r="G5617" s="247"/>
      <c r="H5617" s="247"/>
      <c r="I5617" s="247"/>
      <c r="J5617" s="247"/>
      <c r="K5617" s="247"/>
      <c r="L5617" s="247"/>
      <c r="M5617" s="247"/>
      <c r="N5617" s="247"/>
      <c r="O5617" s="247"/>
      <c r="P5617" s="247"/>
      <c r="Q5617" s="247"/>
      <c r="R5617" s="247"/>
      <c r="AZ5617" s="259"/>
      <c r="BA5617" s="259">
        <f>BA5616+$BD$753</f>
        <v>31.110399999997618</v>
      </c>
      <c r="BB5617" s="274">
        <f t="shared" si="913"/>
        <v>5.9325427263613113E-5</v>
      </c>
      <c r="BC5617" s="259">
        <f t="shared" si="914"/>
        <v>1.6111729929422727E-7</v>
      </c>
      <c r="BD5617" s="259">
        <f t="shared" si="911"/>
        <v>1.6111729929422727E-7</v>
      </c>
      <c r="BE5617" s="254" t="str">
        <f t="shared" si="912"/>
        <v/>
      </c>
    </row>
    <row r="5618" spans="1:57" ht="20.100000000000001" customHeight="1" x14ac:dyDescent="0.25">
      <c r="A5618" s="247"/>
      <c r="B5618" s="247"/>
      <c r="C5618" s="247"/>
      <c r="D5618" s="247"/>
      <c r="E5618" s="247"/>
      <c r="F5618" s="247"/>
      <c r="G5618" s="247"/>
      <c r="H5618" s="247"/>
      <c r="I5618" s="247"/>
      <c r="J5618" s="247"/>
      <c r="K5618" s="247"/>
      <c r="L5618" s="247"/>
      <c r="M5618" s="247"/>
      <c r="N5618" s="247"/>
      <c r="O5618" s="247"/>
      <c r="P5618" s="247"/>
      <c r="Q5618" s="247"/>
      <c r="R5618" s="247"/>
      <c r="AZ5618" s="259"/>
      <c r="BA5618" s="259">
        <f>BA5617+$BD$753</f>
        <v>31.116799999997617</v>
      </c>
      <c r="BB5618" s="274">
        <f t="shared" si="913"/>
        <v>5.9164309964318886E-5</v>
      </c>
      <c r="BC5618" s="259">
        <f t="shared" si="914"/>
        <v>1.6068514971253028E-7</v>
      </c>
      <c r="BD5618" s="259">
        <f t="shared" si="911"/>
        <v>1.6068514971253028E-7</v>
      </c>
      <c r="BE5618" s="254" t="str">
        <f t="shared" si="912"/>
        <v/>
      </c>
    </row>
    <row r="5619" spans="1:57" ht="20.100000000000001" customHeight="1" x14ac:dyDescent="0.25">
      <c r="A5619" s="247"/>
      <c r="B5619" s="247"/>
      <c r="C5619" s="247"/>
      <c r="D5619" s="247"/>
      <c r="E5619" s="247"/>
      <c r="F5619" s="247"/>
      <c r="G5619" s="247"/>
      <c r="H5619" s="247"/>
      <c r="I5619" s="247"/>
      <c r="J5619" s="247"/>
      <c r="K5619" s="247"/>
      <c r="L5619" s="247"/>
      <c r="M5619" s="247"/>
      <c r="N5619" s="247"/>
      <c r="O5619" s="247"/>
      <c r="P5619" s="247"/>
      <c r="Q5619" s="247"/>
      <c r="R5619" s="247"/>
      <c r="AZ5619" s="259"/>
      <c r="BA5619" s="259">
        <f>BA5618+$BD$753</f>
        <v>31.123199999997617</v>
      </c>
      <c r="BB5619" s="274">
        <f t="shared" si="913"/>
        <v>5.9003624814606355E-5</v>
      </c>
      <c r="BC5619" s="259">
        <f t="shared" si="914"/>
        <v>1.6025414230005789E-7</v>
      </c>
      <c r="BD5619" s="259">
        <f t="shared" si="911"/>
        <v>1.6025414230005789E-7</v>
      </c>
      <c r="BE5619" s="254" t="str">
        <f t="shared" si="912"/>
        <v/>
      </c>
    </row>
    <row r="5620" spans="1:57" ht="20.100000000000001" customHeight="1" x14ac:dyDescent="0.25">
      <c r="A5620" s="247"/>
      <c r="B5620" s="247"/>
      <c r="C5620" s="247"/>
      <c r="D5620" s="247"/>
      <c r="E5620" s="247"/>
      <c r="F5620" s="247"/>
      <c r="G5620" s="247"/>
      <c r="H5620" s="247"/>
      <c r="I5620" s="247"/>
      <c r="J5620" s="247"/>
      <c r="K5620" s="247"/>
      <c r="L5620" s="247"/>
      <c r="M5620" s="247"/>
      <c r="N5620" s="247"/>
      <c r="O5620" s="247"/>
      <c r="P5620" s="247"/>
      <c r="Q5620" s="247"/>
      <c r="R5620" s="247"/>
      <c r="AZ5620" s="259"/>
      <c r="BA5620" s="259">
        <f>BA5619+$BD$753</f>
        <v>31.129599999997616</v>
      </c>
      <c r="BB5620" s="274">
        <f t="shared" si="913"/>
        <v>5.8843370672306297E-5</v>
      </c>
      <c r="BC5620" s="259">
        <f t="shared" si="914"/>
        <v>1.5982427409103603E-7</v>
      </c>
      <c r="BD5620" s="259">
        <f t="shared" ref="BD5620:BD5683" si="915">IF(BB5620&lt;(1-$AZ$760),BC5620,"")</f>
        <v>1.5982427409103603E-7</v>
      </c>
      <c r="BE5620" s="254" t="str">
        <f t="shared" ref="BE5620:BE5683" si="916">IF(BB5620&lt;(1-$AZ$766),BC5620,"")</f>
        <v/>
      </c>
    </row>
    <row r="5621" spans="1:57" ht="20.100000000000001" customHeight="1" x14ac:dyDescent="0.25">
      <c r="A5621" s="247"/>
      <c r="B5621" s="247"/>
      <c r="C5621" s="247"/>
      <c r="D5621" s="247"/>
      <c r="E5621" s="247"/>
      <c r="F5621" s="247"/>
      <c r="G5621" s="247"/>
      <c r="H5621" s="247"/>
      <c r="I5621" s="247"/>
      <c r="J5621" s="247"/>
      <c r="K5621" s="247"/>
      <c r="L5621" s="247"/>
      <c r="M5621" s="247"/>
      <c r="N5621" s="247"/>
      <c r="O5621" s="247"/>
      <c r="P5621" s="247"/>
      <c r="Q5621" s="247"/>
      <c r="R5621" s="247"/>
      <c r="AZ5621" s="259"/>
      <c r="BA5621" s="259">
        <f>BA5620+$BD$753</f>
        <v>31.135999999997615</v>
      </c>
      <c r="BB5621" s="274">
        <f t="shared" ref="BB5621:BB5684" si="917">_xlfn.CHISQ.DIST.RT(BA5621,7)</f>
        <v>5.8683546398215261E-5</v>
      </c>
      <c r="BC5621" s="259">
        <f t="shared" ref="BC5621:BC5684" si="918">BB5621-BB5622</f>
        <v>1.5939554212725975E-7</v>
      </c>
      <c r="BD5621" s="259">
        <f t="shared" si="915"/>
        <v>1.5939554212725975E-7</v>
      </c>
      <c r="BE5621" s="254" t="str">
        <f t="shared" si="916"/>
        <v/>
      </c>
    </row>
    <row r="5622" spans="1:57" ht="20.100000000000001" customHeight="1" x14ac:dyDescent="0.25">
      <c r="A5622" s="247"/>
      <c r="B5622" s="247"/>
      <c r="C5622" s="247"/>
      <c r="D5622" s="247"/>
      <c r="E5622" s="247"/>
      <c r="F5622" s="247"/>
      <c r="G5622" s="247"/>
      <c r="H5622" s="247"/>
      <c r="I5622" s="247"/>
      <c r="J5622" s="247"/>
      <c r="K5622" s="247"/>
      <c r="L5622" s="247"/>
      <c r="M5622" s="247"/>
      <c r="N5622" s="247"/>
      <c r="O5622" s="247"/>
      <c r="P5622" s="247"/>
      <c r="Q5622" s="247"/>
      <c r="R5622" s="247"/>
      <c r="AZ5622" s="259"/>
      <c r="BA5622" s="259">
        <f>BA5621+$BD$753</f>
        <v>31.142399999997615</v>
      </c>
      <c r="BB5622" s="274">
        <f t="shared" si="917"/>
        <v>5.8524150856088002E-5</v>
      </c>
      <c r="BC5622" s="259">
        <f t="shared" si="918"/>
        <v>1.5896794345814059E-7</v>
      </c>
      <c r="BD5622" s="259">
        <f t="shared" si="915"/>
        <v>1.5896794345814059E-7</v>
      </c>
      <c r="BE5622" s="254" t="str">
        <f t="shared" si="916"/>
        <v/>
      </c>
    </row>
    <row r="5623" spans="1:57" ht="20.100000000000001" customHeight="1" x14ac:dyDescent="0.25">
      <c r="A5623" s="247"/>
      <c r="B5623" s="247"/>
      <c r="C5623" s="247"/>
      <c r="D5623" s="247"/>
      <c r="E5623" s="247"/>
      <c r="F5623" s="247"/>
      <c r="G5623" s="247"/>
      <c r="H5623" s="247"/>
      <c r="I5623" s="247"/>
      <c r="J5623" s="247"/>
      <c r="K5623" s="247"/>
      <c r="L5623" s="247"/>
      <c r="M5623" s="247"/>
      <c r="N5623" s="247"/>
      <c r="O5623" s="247"/>
      <c r="P5623" s="247"/>
      <c r="Q5623" s="247"/>
      <c r="R5623" s="247"/>
      <c r="AZ5623" s="259"/>
      <c r="BA5623" s="259">
        <f>BA5622+$BD$753</f>
        <v>31.148799999997614</v>
      </c>
      <c r="BB5623" s="274">
        <f t="shared" si="917"/>
        <v>5.8365182912629861E-5</v>
      </c>
      <c r="BC5623" s="259">
        <f t="shared" si="918"/>
        <v>1.5854147514028649E-7</v>
      </c>
      <c r="BD5623" s="259">
        <f t="shared" si="915"/>
        <v>1.5854147514028649E-7</v>
      </c>
      <c r="BE5623" s="254" t="str">
        <f t="shared" si="916"/>
        <v/>
      </c>
    </row>
    <row r="5624" spans="1:57" ht="20.100000000000001" customHeight="1" x14ac:dyDescent="0.25">
      <c r="A5624" s="247"/>
      <c r="B5624" s="247"/>
      <c r="C5624" s="247"/>
      <c r="D5624" s="247"/>
      <c r="E5624" s="247"/>
      <c r="F5624" s="247"/>
      <c r="G5624" s="247"/>
      <c r="H5624" s="247"/>
      <c r="I5624" s="247"/>
      <c r="J5624" s="247"/>
      <c r="K5624" s="247"/>
      <c r="L5624" s="247"/>
      <c r="M5624" s="247"/>
      <c r="N5624" s="247"/>
      <c r="O5624" s="247"/>
      <c r="P5624" s="247"/>
      <c r="Q5624" s="247"/>
      <c r="R5624" s="247"/>
      <c r="AZ5624" s="259"/>
      <c r="BA5624" s="259">
        <f>BA5623+$BD$753</f>
        <v>31.155199999997613</v>
      </c>
      <c r="BB5624" s="274">
        <f t="shared" si="917"/>
        <v>5.8206641437489575E-5</v>
      </c>
      <c r="BC5624" s="259">
        <f t="shared" si="918"/>
        <v>1.5811613423877572E-7</v>
      </c>
      <c r="BD5624" s="259">
        <f t="shared" si="915"/>
        <v>1.5811613423877572E-7</v>
      </c>
      <c r="BE5624" s="254" t="str">
        <f t="shared" si="916"/>
        <v/>
      </c>
    </row>
    <row r="5625" spans="1:57" ht="20.100000000000001" customHeight="1" x14ac:dyDescent="0.25">
      <c r="A5625" s="247"/>
      <c r="B5625" s="247"/>
      <c r="C5625" s="247"/>
      <c r="D5625" s="247"/>
      <c r="E5625" s="247"/>
      <c r="F5625" s="247"/>
      <c r="G5625" s="247"/>
      <c r="H5625" s="247"/>
      <c r="I5625" s="247"/>
      <c r="J5625" s="247"/>
      <c r="K5625" s="247"/>
      <c r="L5625" s="247"/>
      <c r="M5625" s="247"/>
      <c r="N5625" s="247"/>
      <c r="O5625" s="247"/>
      <c r="P5625" s="247"/>
      <c r="Q5625" s="247"/>
      <c r="R5625" s="247"/>
      <c r="AZ5625" s="259"/>
      <c r="BA5625" s="259">
        <f>BA5624+$BD$753</f>
        <v>31.161599999997613</v>
      </c>
      <c r="BB5625" s="274">
        <f t="shared" si="917"/>
        <v>5.8048525303250799E-5</v>
      </c>
      <c r="BC5625" s="259">
        <f t="shared" si="918"/>
        <v>1.5769191782442606E-7</v>
      </c>
      <c r="BD5625" s="259">
        <f t="shared" si="915"/>
        <v>1.5769191782442606E-7</v>
      </c>
      <c r="BE5625" s="254" t="str">
        <f t="shared" si="916"/>
        <v/>
      </c>
    </row>
    <row r="5626" spans="1:57" ht="20.100000000000001" customHeight="1" x14ac:dyDescent="0.25">
      <c r="A5626" s="247"/>
      <c r="B5626" s="247"/>
      <c r="C5626" s="247"/>
      <c r="D5626" s="247"/>
      <c r="E5626" s="247"/>
      <c r="F5626" s="247"/>
      <c r="G5626" s="247"/>
      <c r="H5626" s="247"/>
      <c r="I5626" s="247"/>
      <c r="J5626" s="247"/>
      <c r="K5626" s="247"/>
      <c r="L5626" s="247"/>
      <c r="M5626" s="247"/>
      <c r="N5626" s="247"/>
      <c r="O5626" s="247"/>
      <c r="P5626" s="247"/>
      <c r="Q5626" s="247"/>
      <c r="R5626" s="247"/>
      <c r="AZ5626" s="259"/>
      <c r="BA5626" s="259">
        <f>BA5625+$BD$753</f>
        <v>31.167999999997612</v>
      </c>
      <c r="BB5626" s="274">
        <f t="shared" si="917"/>
        <v>5.7890833385426373E-5</v>
      </c>
      <c r="BC5626" s="259">
        <f t="shared" si="918"/>
        <v>1.5726882297724387E-7</v>
      </c>
      <c r="BD5626" s="259">
        <f t="shared" si="915"/>
        <v>1.5726882297724387E-7</v>
      </c>
      <c r="BE5626" s="254" t="str">
        <f t="shared" si="916"/>
        <v/>
      </c>
    </row>
    <row r="5627" spans="1:57" ht="20.100000000000001" customHeight="1" x14ac:dyDescent="0.25">
      <c r="A5627" s="247"/>
      <c r="B5627" s="247"/>
      <c r="C5627" s="247"/>
      <c r="D5627" s="247"/>
      <c r="E5627" s="247"/>
      <c r="F5627" s="247"/>
      <c r="G5627" s="247"/>
      <c r="H5627" s="247"/>
      <c r="I5627" s="247"/>
      <c r="J5627" s="247"/>
      <c r="K5627" s="247"/>
      <c r="L5627" s="247"/>
      <c r="M5627" s="247"/>
      <c r="N5627" s="247"/>
      <c r="O5627" s="247"/>
      <c r="P5627" s="247"/>
      <c r="Q5627" s="247"/>
      <c r="R5627" s="247"/>
      <c r="AZ5627" s="259"/>
      <c r="BA5627" s="259">
        <f>BA5626+$BD$753</f>
        <v>31.174399999997611</v>
      </c>
      <c r="BB5627" s="274">
        <f t="shared" si="917"/>
        <v>5.7733564562449129E-5</v>
      </c>
      <c r="BC5627" s="259">
        <f t="shared" si="918"/>
        <v>1.5684684678360524E-7</v>
      </c>
      <c r="BD5627" s="259">
        <f t="shared" si="915"/>
        <v>1.5684684678360524E-7</v>
      </c>
      <c r="BE5627" s="254" t="str">
        <f t="shared" si="916"/>
        <v/>
      </c>
    </row>
    <row r="5628" spans="1:57" ht="20.100000000000001" customHeight="1" x14ac:dyDescent="0.25">
      <c r="A5628" s="247"/>
      <c r="B5628" s="247"/>
      <c r="C5628" s="247"/>
      <c r="D5628" s="247"/>
      <c r="E5628" s="247"/>
      <c r="F5628" s="247"/>
      <c r="G5628" s="247"/>
      <c r="H5628" s="247"/>
      <c r="I5628" s="247"/>
      <c r="J5628" s="247"/>
      <c r="K5628" s="247"/>
      <c r="L5628" s="247"/>
      <c r="M5628" s="247"/>
      <c r="N5628" s="247"/>
      <c r="O5628" s="247"/>
      <c r="P5628" s="247"/>
      <c r="Q5628" s="247"/>
      <c r="R5628" s="247"/>
      <c r="AZ5628" s="259"/>
      <c r="BA5628" s="259">
        <f>BA5627+$BD$753</f>
        <v>31.18079999999761</v>
      </c>
      <c r="BB5628" s="274">
        <f t="shared" si="917"/>
        <v>5.7576717715665524E-5</v>
      </c>
      <c r="BC5628" s="259">
        <f t="shared" si="918"/>
        <v>1.564259863374011E-7</v>
      </c>
      <c r="BD5628" s="259">
        <f t="shared" si="915"/>
        <v>1.564259863374011E-7</v>
      </c>
      <c r="BE5628" s="254" t="str">
        <f t="shared" si="916"/>
        <v/>
      </c>
    </row>
    <row r="5629" spans="1:57" ht="20.100000000000001" customHeight="1" x14ac:dyDescent="0.25">
      <c r="A5629" s="247"/>
      <c r="B5629" s="247"/>
      <c r="C5629" s="247"/>
      <c r="D5629" s="247"/>
      <c r="E5629" s="247"/>
      <c r="F5629" s="247"/>
      <c r="G5629" s="247"/>
      <c r="H5629" s="247"/>
      <c r="I5629" s="247"/>
      <c r="J5629" s="247"/>
      <c r="K5629" s="247"/>
      <c r="L5629" s="247"/>
      <c r="M5629" s="247"/>
      <c r="N5629" s="247"/>
      <c r="O5629" s="247"/>
      <c r="P5629" s="247"/>
      <c r="Q5629" s="247"/>
      <c r="R5629" s="247"/>
      <c r="AZ5629" s="259"/>
      <c r="BA5629" s="259">
        <f>BA5628+$BD$753</f>
        <v>31.18719999999761</v>
      </c>
      <c r="BB5629" s="274">
        <f t="shared" si="917"/>
        <v>5.7420291729328123E-5</v>
      </c>
      <c r="BC5629" s="259">
        <f t="shared" si="918"/>
        <v>1.5600623874074878E-7</v>
      </c>
      <c r="BD5629" s="259">
        <f t="shared" si="915"/>
        <v>1.5600623874074878E-7</v>
      </c>
      <c r="BE5629" s="254" t="str">
        <f t="shared" si="916"/>
        <v/>
      </c>
    </row>
    <row r="5630" spans="1:57" ht="20.100000000000001" customHeight="1" x14ac:dyDescent="0.25">
      <c r="A5630" s="247"/>
      <c r="B5630" s="247"/>
      <c r="C5630" s="247"/>
      <c r="D5630" s="247"/>
      <c r="E5630" s="247"/>
      <c r="F5630" s="247"/>
      <c r="G5630" s="247"/>
      <c r="H5630" s="247"/>
      <c r="I5630" s="247"/>
      <c r="J5630" s="247"/>
      <c r="K5630" s="247"/>
      <c r="L5630" s="247"/>
      <c r="M5630" s="247"/>
      <c r="N5630" s="247"/>
      <c r="O5630" s="247"/>
      <c r="P5630" s="247"/>
      <c r="Q5630" s="247"/>
      <c r="R5630" s="247"/>
      <c r="AZ5630" s="259"/>
      <c r="BA5630" s="259">
        <f>BA5629+$BD$753</f>
        <v>31.193599999997609</v>
      </c>
      <c r="BB5630" s="274">
        <f t="shared" si="917"/>
        <v>5.7264285490587374E-5</v>
      </c>
      <c r="BC5630" s="259">
        <f t="shared" si="918"/>
        <v>1.5558760110159997E-7</v>
      </c>
      <c r="BD5630" s="259">
        <f t="shared" si="915"/>
        <v>1.5558760110159997E-7</v>
      </c>
      <c r="BE5630" s="254" t="str">
        <f t="shared" si="916"/>
        <v/>
      </c>
    </row>
    <row r="5631" spans="1:57" ht="20.100000000000001" customHeight="1" x14ac:dyDescent="0.25">
      <c r="A5631" s="247"/>
      <c r="B5631" s="247"/>
      <c r="C5631" s="247"/>
      <c r="D5631" s="247"/>
      <c r="E5631" s="247"/>
      <c r="F5631" s="247"/>
      <c r="G5631" s="247"/>
      <c r="H5631" s="247"/>
      <c r="I5631" s="247"/>
      <c r="J5631" s="247"/>
      <c r="K5631" s="247"/>
      <c r="L5631" s="247"/>
      <c r="M5631" s="247"/>
      <c r="N5631" s="247"/>
      <c r="O5631" s="247"/>
      <c r="P5631" s="247"/>
      <c r="Q5631" s="247"/>
      <c r="R5631" s="247"/>
      <c r="AZ5631" s="259"/>
      <c r="BA5631" s="259">
        <f>BA5630+$BD$753</f>
        <v>31.199999999997608</v>
      </c>
      <c r="BB5631" s="274">
        <f t="shared" si="917"/>
        <v>5.7108697889485774E-5</v>
      </c>
      <c r="BC5631" s="259">
        <f t="shared" si="918"/>
        <v>1.5517007053675617E-7</v>
      </c>
      <c r="BD5631" s="259">
        <f t="shared" si="915"/>
        <v>1.5517007053675617E-7</v>
      </c>
      <c r="BE5631" s="254" t="str">
        <f t="shared" si="916"/>
        <v/>
      </c>
    </row>
    <row r="5632" spans="1:57" ht="20.100000000000001" customHeight="1" x14ac:dyDescent="0.25">
      <c r="A5632" s="247"/>
      <c r="B5632" s="247"/>
      <c r="C5632" s="247"/>
      <c r="D5632" s="247"/>
      <c r="E5632" s="247"/>
      <c r="F5632" s="247"/>
      <c r="G5632" s="247"/>
      <c r="H5632" s="247"/>
      <c r="I5632" s="247"/>
      <c r="J5632" s="247"/>
      <c r="K5632" s="247"/>
      <c r="L5632" s="247"/>
      <c r="M5632" s="247"/>
      <c r="N5632" s="247"/>
      <c r="O5632" s="247"/>
      <c r="P5632" s="247"/>
      <c r="Q5632" s="247"/>
      <c r="R5632" s="247"/>
      <c r="AZ5632" s="259"/>
      <c r="BA5632" s="259">
        <f>BA5631+$BD$753</f>
        <v>31.206399999997608</v>
      </c>
      <c r="BB5632" s="274">
        <f t="shared" si="917"/>
        <v>5.6953527818949018E-5</v>
      </c>
      <c r="BC5632" s="259">
        <f t="shared" si="918"/>
        <v>1.5475364416932757E-7</v>
      </c>
      <c r="BD5632" s="259">
        <f t="shared" si="915"/>
        <v>1.5475364416932757E-7</v>
      </c>
      <c r="BE5632" s="254" t="str">
        <f t="shared" si="916"/>
        <v/>
      </c>
    </row>
    <row r="5633" spans="1:57" ht="20.100000000000001" customHeight="1" x14ac:dyDescent="0.25">
      <c r="A5633" s="247"/>
      <c r="B5633" s="247"/>
      <c r="C5633" s="247"/>
      <c r="D5633" s="247"/>
      <c r="E5633" s="247"/>
      <c r="F5633" s="247"/>
      <c r="G5633" s="247"/>
      <c r="H5633" s="247"/>
      <c r="I5633" s="247"/>
      <c r="J5633" s="247"/>
      <c r="K5633" s="247"/>
      <c r="L5633" s="247"/>
      <c r="M5633" s="247"/>
      <c r="N5633" s="247"/>
      <c r="O5633" s="247"/>
      <c r="P5633" s="247"/>
      <c r="Q5633" s="247"/>
      <c r="R5633" s="247"/>
      <c r="AZ5633" s="259"/>
      <c r="BA5633" s="259">
        <f>BA5632+$BD$753</f>
        <v>31.212799999997607</v>
      </c>
      <c r="BB5633" s="274">
        <f t="shared" si="917"/>
        <v>5.679877417477969E-5</v>
      </c>
      <c r="BC5633" s="259">
        <f t="shared" si="918"/>
        <v>1.5433831913072528E-7</v>
      </c>
      <c r="BD5633" s="259">
        <f t="shared" si="915"/>
        <v>1.5433831913072528E-7</v>
      </c>
      <c r="BE5633" s="254" t="str">
        <f t="shared" si="916"/>
        <v/>
      </c>
    </row>
    <row r="5634" spans="1:57" ht="20.100000000000001" customHeight="1" x14ac:dyDescent="0.25">
      <c r="A5634" s="247"/>
      <c r="B5634" s="247"/>
      <c r="C5634" s="247"/>
      <c r="D5634" s="247"/>
      <c r="E5634" s="247"/>
      <c r="F5634" s="247"/>
      <c r="G5634" s="247"/>
      <c r="H5634" s="247"/>
      <c r="I5634" s="247"/>
      <c r="J5634" s="247"/>
      <c r="K5634" s="247"/>
      <c r="L5634" s="247"/>
      <c r="M5634" s="247"/>
      <c r="N5634" s="247"/>
      <c r="O5634" s="247"/>
      <c r="P5634" s="247"/>
      <c r="Q5634" s="247"/>
      <c r="R5634" s="247"/>
      <c r="AZ5634" s="259"/>
      <c r="BA5634" s="259">
        <f>BA5633+$BD$753</f>
        <v>31.219199999997606</v>
      </c>
      <c r="BB5634" s="274">
        <f t="shared" si="917"/>
        <v>5.6644435855648965E-5</v>
      </c>
      <c r="BC5634" s="259">
        <f t="shared" si="918"/>
        <v>1.5392409255833708E-7</v>
      </c>
      <c r="BD5634" s="259">
        <f t="shared" si="915"/>
        <v>1.5392409255833708E-7</v>
      </c>
      <c r="BE5634" s="254" t="str">
        <f t="shared" si="916"/>
        <v/>
      </c>
    </row>
    <row r="5635" spans="1:57" ht="20.100000000000001" customHeight="1" x14ac:dyDescent="0.25">
      <c r="A5635" s="247"/>
      <c r="B5635" s="247"/>
      <c r="C5635" s="247"/>
      <c r="D5635" s="247"/>
      <c r="E5635" s="247"/>
      <c r="F5635" s="247"/>
      <c r="G5635" s="247"/>
      <c r="H5635" s="247"/>
      <c r="I5635" s="247"/>
      <c r="J5635" s="247"/>
      <c r="K5635" s="247"/>
      <c r="L5635" s="247"/>
      <c r="M5635" s="247"/>
      <c r="N5635" s="247"/>
      <c r="O5635" s="247"/>
      <c r="P5635" s="247"/>
      <c r="Q5635" s="247"/>
      <c r="R5635" s="247"/>
      <c r="AZ5635" s="259"/>
      <c r="BA5635" s="259">
        <f>BA5634+$BD$753</f>
        <v>31.225599999997605</v>
      </c>
      <c r="BB5635" s="274">
        <f t="shared" si="917"/>
        <v>5.6490511763090628E-5</v>
      </c>
      <c r="BC5635" s="259">
        <f t="shared" si="918"/>
        <v>1.5351096159801431E-7</v>
      </c>
      <c r="BD5635" s="259">
        <f t="shared" si="915"/>
        <v>1.5351096159801431E-7</v>
      </c>
      <c r="BE5635" s="254" t="str">
        <f t="shared" si="916"/>
        <v/>
      </c>
    </row>
    <row r="5636" spans="1:57" ht="20.100000000000001" customHeight="1" x14ac:dyDescent="0.25">
      <c r="A5636" s="247"/>
      <c r="B5636" s="247"/>
      <c r="C5636" s="247"/>
      <c r="D5636" s="247"/>
      <c r="E5636" s="247"/>
      <c r="F5636" s="247"/>
      <c r="G5636" s="247"/>
      <c r="H5636" s="247"/>
      <c r="I5636" s="247"/>
      <c r="J5636" s="247"/>
      <c r="K5636" s="247"/>
      <c r="L5636" s="247"/>
      <c r="M5636" s="247"/>
      <c r="N5636" s="247"/>
      <c r="O5636" s="247"/>
      <c r="P5636" s="247"/>
      <c r="Q5636" s="247"/>
      <c r="R5636" s="247"/>
      <c r="AZ5636" s="259"/>
      <c r="BA5636" s="259">
        <f>BA5635+$BD$753</f>
        <v>31.231999999997605</v>
      </c>
      <c r="BB5636" s="274">
        <f t="shared" si="917"/>
        <v>5.6337000801492613E-5</v>
      </c>
      <c r="BC5636" s="259">
        <f t="shared" si="918"/>
        <v>1.5309892340214739E-7</v>
      </c>
      <c r="BD5636" s="259">
        <f t="shared" si="915"/>
        <v>1.5309892340214739E-7</v>
      </c>
      <c r="BE5636" s="254" t="str">
        <f t="shared" si="916"/>
        <v/>
      </c>
    </row>
    <row r="5637" spans="1:57" ht="20.100000000000001" customHeight="1" x14ac:dyDescent="0.25">
      <c r="A5637" s="247"/>
      <c r="B5637" s="247"/>
      <c r="C5637" s="247"/>
      <c r="D5637" s="247"/>
      <c r="E5637" s="247"/>
      <c r="F5637" s="247"/>
      <c r="G5637" s="247"/>
      <c r="H5637" s="247"/>
      <c r="I5637" s="247"/>
      <c r="J5637" s="247"/>
      <c r="K5637" s="247"/>
      <c r="L5637" s="247"/>
      <c r="M5637" s="247"/>
      <c r="N5637" s="247"/>
      <c r="O5637" s="247"/>
      <c r="P5637" s="247"/>
      <c r="Q5637" s="247"/>
      <c r="R5637" s="247"/>
      <c r="AZ5637" s="259"/>
      <c r="BA5637" s="259">
        <f>BA5636+$BD$753</f>
        <v>31.238399999997604</v>
      </c>
      <c r="BB5637" s="274">
        <f t="shared" si="917"/>
        <v>5.6183901878090466E-5</v>
      </c>
      <c r="BC5637" s="259">
        <f t="shared" si="918"/>
        <v>1.526879751311363E-7</v>
      </c>
      <c r="BD5637" s="259">
        <f t="shared" si="915"/>
        <v>1.526879751311363E-7</v>
      </c>
      <c r="BE5637" s="254" t="str">
        <f t="shared" si="916"/>
        <v/>
      </c>
    </row>
    <row r="5638" spans="1:57" ht="20.100000000000001" customHeight="1" x14ac:dyDescent="0.25">
      <c r="A5638" s="247"/>
      <c r="B5638" s="247"/>
      <c r="C5638" s="247"/>
      <c r="D5638" s="247"/>
      <c r="E5638" s="247"/>
      <c r="F5638" s="247"/>
      <c r="G5638" s="247"/>
      <c r="H5638" s="247"/>
      <c r="I5638" s="247"/>
      <c r="J5638" s="247"/>
      <c r="K5638" s="247"/>
      <c r="L5638" s="247"/>
      <c r="M5638" s="247"/>
      <c r="N5638" s="247"/>
      <c r="O5638" s="247"/>
      <c r="P5638" s="247"/>
      <c r="Q5638" s="247"/>
      <c r="R5638" s="247"/>
      <c r="AZ5638" s="259"/>
      <c r="BA5638" s="259">
        <f>BA5637+$BD$753</f>
        <v>31.244799999997603</v>
      </c>
      <c r="BB5638" s="274">
        <f t="shared" si="917"/>
        <v>5.603121390295933E-5</v>
      </c>
      <c r="BC5638" s="259">
        <f t="shared" si="918"/>
        <v>1.5227811395138478E-7</v>
      </c>
      <c r="BD5638" s="259">
        <f t="shared" si="915"/>
        <v>1.5227811395138478E-7</v>
      </c>
      <c r="BE5638" s="254" t="str">
        <f t="shared" si="916"/>
        <v/>
      </c>
    </row>
    <row r="5639" spans="1:57" ht="20.100000000000001" customHeight="1" x14ac:dyDescent="0.25">
      <c r="A5639" s="247"/>
      <c r="B5639" s="247"/>
      <c r="C5639" s="247"/>
      <c r="D5639" s="247"/>
      <c r="E5639" s="247"/>
      <c r="F5639" s="247"/>
      <c r="G5639" s="247"/>
      <c r="H5639" s="247"/>
      <c r="I5639" s="247"/>
      <c r="J5639" s="247"/>
      <c r="K5639" s="247"/>
      <c r="L5639" s="247"/>
      <c r="M5639" s="247"/>
      <c r="N5639" s="247"/>
      <c r="O5639" s="247"/>
      <c r="P5639" s="247"/>
      <c r="Q5639" s="247"/>
      <c r="R5639" s="247"/>
      <c r="AZ5639" s="259"/>
      <c r="BA5639" s="259">
        <f>BA5638+$BD$753</f>
        <v>31.251199999997603</v>
      </c>
      <c r="BB5639" s="274">
        <f t="shared" si="917"/>
        <v>5.5878935789007945E-5</v>
      </c>
      <c r="BC5639" s="259">
        <f t="shared" si="918"/>
        <v>1.5186933703790242E-7</v>
      </c>
      <c r="BD5639" s="259">
        <f t="shared" si="915"/>
        <v>1.5186933703790242E-7</v>
      </c>
      <c r="BE5639" s="254" t="str">
        <f t="shared" si="916"/>
        <v/>
      </c>
    </row>
    <row r="5640" spans="1:57" ht="20.100000000000001" customHeight="1" x14ac:dyDescent="0.25">
      <c r="A5640" s="247"/>
      <c r="B5640" s="247"/>
      <c r="C5640" s="247"/>
      <c r="D5640" s="247"/>
      <c r="E5640" s="247"/>
      <c r="F5640" s="247"/>
      <c r="G5640" s="247"/>
      <c r="H5640" s="247"/>
      <c r="I5640" s="247"/>
      <c r="J5640" s="247"/>
      <c r="K5640" s="247"/>
      <c r="L5640" s="247"/>
      <c r="M5640" s="247"/>
      <c r="N5640" s="247"/>
      <c r="O5640" s="247"/>
      <c r="P5640" s="247"/>
      <c r="Q5640" s="247"/>
      <c r="R5640" s="247"/>
      <c r="AZ5640" s="259"/>
      <c r="BA5640" s="259">
        <f>BA5639+$BD$753</f>
        <v>31.257599999997602</v>
      </c>
      <c r="BB5640" s="274">
        <f t="shared" si="917"/>
        <v>5.5727066451970042E-5</v>
      </c>
      <c r="BC5640" s="259">
        <f t="shared" si="918"/>
        <v>1.5146164157151285E-7</v>
      </c>
      <c r="BD5640" s="259">
        <f t="shared" si="915"/>
        <v>1.5146164157151285E-7</v>
      </c>
      <c r="BE5640" s="254" t="str">
        <f t="shared" si="916"/>
        <v/>
      </c>
    </row>
    <row r="5641" spans="1:57" ht="20.100000000000001" customHeight="1" x14ac:dyDescent="0.25">
      <c r="A5641" s="247"/>
      <c r="B5641" s="247"/>
      <c r="C5641" s="247"/>
      <c r="D5641" s="247"/>
      <c r="E5641" s="247"/>
      <c r="F5641" s="247"/>
      <c r="G5641" s="247"/>
      <c r="H5641" s="247"/>
      <c r="I5641" s="247"/>
      <c r="J5641" s="247"/>
      <c r="K5641" s="247"/>
      <c r="L5641" s="247"/>
      <c r="M5641" s="247"/>
      <c r="N5641" s="247"/>
      <c r="O5641" s="247"/>
      <c r="P5641" s="247"/>
      <c r="Q5641" s="247"/>
      <c r="R5641" s="247"/>
      <c r="AZ5641" s="259"/>
      <c r="BA5641" s="259">
        <f>BA5640+$BD$753</f>
        <v>31.263999999997601</v>
      </c>
      <c r="BB5641" s="274">
        <f t="shared" si="917"/>
        <v>5.557560481039853E-5</v>
      </c>
      <c r="BC5641" s="259">
        <f t="shared" si="918"/>
        <v>1.5105502474161168E-7</v>
      </c>
      <c r="BD5641" s="259">
        <f t="shared" si="915"/>
        <v>1.5105502474161168E-7</v>
      </c>
      <c r="BE5641" s="254" t="str">
        <f t="shared" si="916"/>
        <v/>
      </c>
    </row>
    <row r="5642" spans="1:57" ht="20.100000000000001" customHeight="1" x14ac:dyDescent="0.25">
      <c r="A5642" s="247"/>
      <c r="B5642" s="247"/>
      <c r="C5642" s="247"/>
      <c r="D5642" s="247"/>
      <c r="E5642" s="247"/>
      <c r="F5642" s="247"/>
      <c r="G5642" s="247"/>
      <c r="H5642" s="247"/>
      <c r="I5642" s="247"/>
      <c r="J5642" s="247"/>
      <c r="K5642" s="247"/>
      <c r="L5642" s="247"/>
      <c r="M5642" s="247"/>
      <c r="N5642" s="247"/>
      <c r="O5642" s="247"/>
      <c r="P5642" s="247"/>
      <c r="Q5642" s="247"/>
      <c r="R5642" s="247"/>
      <c r="AZ5642" s="259"/>
      <c r="BA5642" s="259">
        <f>BA5641+$BD$753</f>
        <v>31.270399999997601</v>
      </c>
      <c r="BB5642" s="274">
        <f t="shared" si="917"/>
        <v>5.5424549785656918E-5</v>
      </c>
      <c r="BC5642" s="259">
        <f t="shared" si="918"/>
        <v>1.5064948374349664E-7</v>
      </c>
      <c r="BD5642" s="259">
        <f t="shared" si="915"/>
        <v>1.5064948374349664E-7</v>
      </c>
      <c r="BE5642" s="254" t="str">
        <f t="shared" si="916"/>
        <v/>
      </c>
    </row>
    <row r="5643" spans="1:57" ht="20.100000000000001" customHeight="1" x14ac:dyDescent="0.25">
      <c r="A5643" s="247"/>
      <c r="B5643" s="247"/>
      <c r="C5643" s="247"/>
      <c r="D5643" s="247"/>
      <c r="E5643" s="247"/>
      <c r="F5643" s="247"/>
      <c r="G5643" s="247"/>
      <c r="H5643" s="247"/>
      <c r="I5643" s="247"/>
      <c r="J5643" s="247"/>
      <c r="K5643" s="247"/>
      <c r="L5643" s="247"/>
      <c r="M5643" s="247"/>
      <c r="N5643" s="247"/>
      <c r="O5643" s="247"/>
      <c r="P5643" s="247"/>
      <c r="Q5643" s="247"/>
      <c r="R5643" s="247"/>
      <c r="AZ5643" s="259"/>
      <c r="BA5643" s="259">
        <f>BA5642+$BD$753</f>
        <v>31.2767999999976</v>
      </c>
      <c r="BB5643" s="274">
        <f t="shared" si="917"/>
        <v>5.5273900301913421E-5</v>
      </c>
      <c r="BC5643" s="259">
        <f t="shared" si="918"/>
        <v>1.5024501578025814E-7</v>
      </c>
      <c r="BD5643" s="259">
        <f t="shared" si="915"/>
        <v>1.5024501578025814E-7</v>
      </c>
      <c r="BE5643" s="254" t="str">
        <f t="shared" si="916"/>
        <v/>
      </c>
    </row>
    <row r="5644" spans="1:57" ht="20.100000000000001" customHeight="1" x14ac:dyDescent="0.25">
      <c r="A5644" s="247"/>
      <c r="B5644" s="247"/>
      <c r="C5644" s="247"/>
      <c r="D5644" s="247"/>
      <c r="E5644" s="247"/>
      <c r="F5644" s="247"/>
      <c r="G5644" s="247"/>
      <c r="H5644" s="247"/>
      <c r="I5644" s="247"/>
      <c r="J5644" s="247"/>
      <c r="K5644" s="247"/>
      <c r="L5644" s="247"/>
      <c r="M5644" s="247"/>
      <c r="N5644" s="247"/>
      <c r="O5644" s="247"/>
      <c r="P5644" s="247"/>
      <c r="Q5644" s="247"/>
      <c r="R5644" s="247"/>
      <c r="AZ5644" s="259"/>
      <c r="BA5644" s="259">
        <f>BA5643+$BD$753</f>
        <v>31.283199999997599</v>
      </c>
      <c r="BB5644" s="274">
        <f t="shared" si="917"/>
        <v>5.5123655286133163E-5</v>
      </c>
      <c r="BC5644" s="259">
        <f t="shared" si="918"/>
        <v>1.4984161806227113E-7</v>
      </c>
      <c r="BD5644" s="259">
        <f t="shared" si="915"/>
        <v>1.4984161806227113E-7</v>
      </c>
      <c r="BE5644" s="254" t="str">
        <f t="shared" si="916"/>
        <v/>
      </c>
    </row>
    <row r="5645" spans="1:57" ht="20.100000000000001" customHeight="1" x14ac:dyDescent="0.25">
      <c r="A5645" s="247"/>
      <c r="B5645" s="247"/>
      <c r="C5645" s="247"/>
      <c r="D5645" s="247"/>
      <c r="E5645" s="247"/>
      <c r="F5645" s="247"/>
      <c r="G5645" s="247"/>
      <c r="H5645" s="247"/>
      <c r="I5645" s="247"/>
      <c r="J5645" s="247"/>
      <c r="K5645" s="247"/>
      <c r="L5645" s="247"/>
      <c r="M5645" s="247"/>
      <c r="N5645" s="247"/>
      <c r="O5645" s="247"/>
      <c r="P5645" s="247"/>
      <c r="Q5645" s="247"/>
      <c r="R5645" s="247"/>
      <c r="AZ5645" s="259"/>
      <c r="BA5645" s="259">
        <f>BA5644+$BD$753</f>
        <v>31.289599999997598</v>
      </c>
      <c r="BB5645" s="274">
        <f t="shared" si="917"/>
        <v>5.4973813668070892E-5</v>
      </c>
      <c r="BC5645" s="259">
        <f t="shared" si="918"/>
        <v>1.4943928780639538E-7</v>
      </c>
      <c r="BD5645" s="259">
        <f t="shared" si="915"/>
        <v>1.4943928780639538E-7</v>
      </c>
      <c r="BE5645" s="254" t="str">
        <f t="shared" si="916"/>
        <v/>
      </c>
    </row>
    <row r="5646" spans="1:57" ht="20.100000000000001" customHeight="1" x14ac:dyDescent="0.25">
      <c r="A5646" s="247"/>
      <c r="B5646" s="247"/>
      <c r="C5646" s="247"/>
      <c r="D5646" s="247"/>
      <c r="E5646" s="247"/>
      <c r="F5646" s="247"/>
      <c r="G5646" s="247"/>
      <c r="H5646" s="247"/>
      <c r="I5646" s="247"/>
      <c r="J5646" s="247"/>
      <c r="K5646" s="247"/>
      <c r="L5646" s="247"/>
      <c r="M5646" s="247"/>
      <c r="N5646" s="247"/>
      <c r="O5646" s="247"/>
      <c r="P5646" s="247"/>
      <c r="Q5646" s="247"/>
      <c r="R5646" s="247"/>
      <c r="AZ5646" s="259"/>
      <c r="BA5646" s="259">
        <f>BA5645+$BD$753</f>
        <v>31.295999999997598</v>
      </c>
      <c r="BB5646" s="274">
        <f t="shared" si="917"/>
        <v>5.4824374380264497E-5</v>
      </c>
      <c r="BC5646" s="259">
        <f t="shared" si="918"/>
        <v>1.4903802223682939E-7</v>
      </c>
      <c r="BD5646" s="259">
        <f t="shared" si="915"/>
        <v>1.4903802223682939E-7</v>
      </c>
      <c r="BE5646" s="254" t="str">
        <f t="shared" si="916"/>
        <v/>
      </c>
    </row>
    <row r="5647" spans="1:57" ht="20.100000000000001" customHeight="1" x14ac:dyDescent="0.25">
      <c r="A5647" s="247"/>
      <c r="B5647" s="247"/>
      <c r="C5647" s="247"/>
      <c r="D5647" s="247"/>
      <c r="E5647" s="247"/>
      <c r="F5647" s="247"/>
      <c r="G5647" s="247"/>
      <c r="H5647" s="247"/>
      <c r="I5647" s="247"/>
      <c r="J5647" s="247"/>
      <c r="K5647" s="247"/>
      <c r="L5647" s="247"/>
      <c r="M5647" s="247"/>
      <c r="N5647" s="247"/>
      <c r="O5647" s="247"/>
      <c r="P5647" s="247"/>
      <c r="Q5647" s="247"/>
      <c r="R5647" s="247"/>
      <c r="AZ5647" s="259"/>
      <c r="BA5647" s="259">
        <f>BA5646+$BD$753</f>
        <v>31.302399999997597</v>
      </c>
      <c r="BB5647" s="274">
        <f t="shared" si="917"/>
        <v>5.4675336358027667E-5</v>
      </c>
      <c r="BC5647" s="259">
        <f t="shared" si="918"/>
        <v>1.4863781858539496E-7</v>
      </c>
      <c r="BD5647" s="259">
        <f t="shared" si="915"/>
        <v>1.4863781858539496E-7</v>
      </c>
      <c r="BE5647" s="254" t="str">
        <f t="shared" si="916"/>
        <v/>
      </c>
    </row>
    <row r="5648" spans="1:57" ht="20.100000000000001" customHeight="1" x14ac:dyDescent="0.25">
      <c r="A5648" s="247"/>
      <c r="B5648" s="247"/>
      <c r="C5648" s="247"/>
      <c r="D5648" s="247"/>
      <c r="E5648" s="247"/>
      <c r="F5648" s="247"/>
      <c r="G5648" s="247"/>
      <c r="H5648" s="247"/>
      <c r="I5648" s="247"/>
      <c r="J5648" s="247"/>
      <c r="K5648" s="247"/>
      <c r="L5648" s="247"/>
      <c r="M5648" s="247"/>
      <c r="N5648" s="247"/>
      <c r="O5648" s="247"/>
      <c r="P5648" s="247"/>
      <c r="Q5648" s="247"/>
      <c r="R5648" s="247"/>
      <c r="AZ5648" s="259"/>
      <c r="BA5648" s="259">
        <f>BA5647+$BD$753</f>
        <v>31.308799999997596</v>
      </c>
      <c r="BB5648" s="274">
        <f t="shared" si="917"/>
        <v>5.4526698539442272E-5</v>
      </c>
      <c r="BC5648" s="259">
        <f t="shared" si="918"/>
        <v>1.4823867408973469E-7</v>
      </c>
      <c r="BD5648" s="259">
        <f t="shared" si="915"/>
        <v>1.4823867408973469E-7</v>
      </c>
      <c r="BE5648" s="254" t="str">
        <f t="shared" si="916"/>
        <v/>
      </c>
    </row>
    <row r="5649" spans="1:57" ht="20.100000000000001" customHeight="1" x14ac:dyDescent="0.25">
      <c r="A5649" s="247"/>
      <c r="B5649" s="247"/>
      <c r="C5649" s="247"/>
      <c r="D5649" s="247"/>
      <c r="E5649" s="247"/>
      <c r="F5649" s="247"/>
      <c r="G5649" s="247"/>
      <c r="H5649" s="247"/>
      <c r="I5649" s="247"/>
      <c r="J5649" s="247"/>
      <c r="K5649" s="247"/>
      <c r="L5649" s="247"/>
      <c r="M5649" s="247"/>
      <c r="N5649" s="247"/>
      <c r="O5649" s="247"/>
      <c r="P5649" s="247"/>
      <c r="Q5649" s="247"/>
      <c r="R5649" s="247"/>
      <c r="AZ5649" s="259"/>
      <c r="BA5649" s="259">
        <f>BA5648+$BD$753</f>
        <v>31.315199999997596</v>
      </c>
      <c r="BB5649" s="274">
        <f t="shared" si="917"/>
        <v>5.4378459865352538E-5</v>
      </c>
      <c r="BC5649" s="259">
        <f t="shared" si="918"/>
        <v>1.4784058599619189E-7</v>
      </c>
      <c r="BD5649" s="259">
        <f t="shared" si="915"/>
        <v>1.4784058599619189E-7</v>
      </c>
      <c r="BE5649" s="254" t="str">
        <f t="shared" si="916"/>
        <v/>
      </c>
    </row>
    <row r="5650" spans="1:57" ht="20.100000000000001" customHeight="1" x14ac:dyDescent="0.25">
      <c r="A5650" s="247"/>
      <c r="B5650" s="247"/>
      <c r="C5650" s="247"/>
      <c r="D5650" s="247"/>
      <c r="E5650" s="247"/>
      <c r="F5650" s="247"/>
      <c r="G5650" s="247"/>
      <c r="H5650" s="247"/>
      <c r="I5650" s="247"/>
      <c r="J5650" s="247"/>
      <c r="K5650" s="247"/>
      <c r="L5650" s="247"/>
      <c r="M5650" s="247"/>
      <c r="N5650" s="247"/>
      <c r="O5650" s="247"/>
      <c r="P5650" s="247"/>
      <c r="Q5650" s="247"/>
      <c r="R5650" s="247"/>
      <c r="AZ5650" s="259"/>
      <c r="BA5650" s="259">
        <f>BA5649+$BD$753</f>
        <v>31.321599999997595</v>
      </c>
      <c r="BB5650" s="274">
        <f t="shared" si="917"/>
        <v>5.4230619279356346E-5</v>
      </c>
      <c r="BC5650" s="259">
        <f t="shared" si="918"/>
        <v>1.4744355155643603E-7</v>
      </c>
      <c r="BD5650" s="259">
        <f t="shared" si="915"/>
        <v>1.4744355155643603E-7</v>
      </c>
      <c r="BE5650" s="254" t="str">
        <f t="shared" si="916"/>
        <v/>
      </c>
    </row>
    <row r="5651" spans="1:57" ht="20.100000000000001" customHeight="1" x14ac:dyDescent="0.25">
      <c r="A5651" s="247"/>
      <c r="B5651" s="247"/>
      <c r="C5651" s="247"/>
      <c r="D5651" s="247"/>
      <c r="E5651" s="247"/>
      <c r="F5651" s="247"/>
      <c r="G5651" s="247"/>
      <c r="H5651" s="247"/>
      <c r="I5651" s="247"/>
      <c r="J5651" s="247"/>
      <c r="K5651" s="247"/>
      <c r="L5651" s="247"/>
      <c r="M5651" s="247"/>
      <c r="N5651" s="247"/>
      <c r="O5651" s="247"/>
      <c r="P5651" s="247"/>
      <c r="Q5651" s="247"/>
      <c r="R5651" s="247"/>
      <c r="AZ5651" s="259"/>
      <c r="BA5651" s="259">
        <f>BA5650+$BD$753</f>
        <v>31.327999999997594</v>
      </c>
      <c r="BB5651" s="274">
        <f t="shared" si="917"/>
        <v>5.408317572779991E-5</v>
      </c>
      <c r="BC5651" s="259">
        <f t="shared" si="918"/>
        <v>1.4704756802982086E-7</v>
      </c>
      <c r="BD5651" s="259">
        <f t="shared" si="915"/>
        <v>1.4704756802982086E-7</v>
      </c>
      <c r="BE5651" s="254" t="str">
        <f t="shared" si="916"/>
        <v/>
      </c>
    </row>
    <row r="5652" spans="1:57" ht="20.100000000000001" customHeight="1" x14ac:dyDescent="0.25">
      <c r="A5652" s="247"/>
      <c r="B5652" s="247"/>
      <c r="C5652" s="247"/>
      <c r="D5652" s="247"/>
      <c r="E5652" s="247"/>
      <c r="F5652" s="247"/>
      <c r="G5652" s="247"/>
      <c r="H5652" s="247"/>
      <c r="I5652" s="247"/>
      <c r="J5652" s="247"/>
      <c r="K5652" s="247"/>
      <c r="L5652" s="247"/>
      <c r="M5652" s="247"/>
      <c r="N5652" s="247"/>
      <c r="O5652" s="247"/>
      <c r="P5652" s="247"/>
      <c r="Q5652" s="247"/>
      <c r="R5652" s="247"/>
      <c r="AZ5652" s="259"/>
      <c r="BA5652" s="259">
        <f>BA5651+$BD$753</f>
        <v>31.334399999997594</v>
      </c>
      <c r="BB5652" s="274">
        <f t="shared" si="917"/>
        <v>5.3936128159770089E-5</v>
      </c>
      <c r="BC5652" s="259">
        <f t="shared" si="918"/>
        <v>1.4665263268356059E-7</v>
      </c>
      <c r="BD5652" s="259">
        <f t="shared" si="915"/>
        <v>1.4665263268356059E-7</v>
      </c>
      <c r="BE5652" s="254" t="str">
        <f t="shared" si="916"/>
        <v/>
      </c>
    </row>
    <row r="5653" spans="1:57" ht="20.100000000000001" customHeight="1" x14ac:dyDescent="0.25">
      <c r="A5653" s="247"/>
      <c r="B5653" s="247"/>
      <c r="C5653" s="247"/>
      <c r="D5653" s="247"/>
      <c r="E5653" s="247"/>
      <c r="F5653" s="247"/>
      <c r="G5653" s="247"/>
      <c r="H5653" s="247"/>
      <c r="I5653" s="247"/>
      <c r="J5653" s="247"/>
      <c r="K5653" s="247"/>
      <c r="L5653" s="247"/>
      <c r="M5653" s="247"/>
      <c r="N5653" s="247"/>
      <c r="O5653" s="247"/>
      <c r="P5653" s="247"/>
      <c r="Q5653" s="247"/>
      <c r="R5653" s="247"/>
      <c r="AZ5653" s="259"/>
      <c r="BA5653" s="259">
        <f>BA5652+$BD$753</f>
        <v>31.340799999997593</v>
      </c>
      <c r="BB5653" s="274">
        <f t="shared" si="917"/>
        <v>5.3789475527086528E-5</v>
      </c>
      <c r="BC5653" s="259">
        <f t="shared" si="918"/>
        <v>1.4625874279000585E-7</v>
      </c>
      <c r="BD5653" s="259">
        <f t="shared" si="915"/>
        <v>1.4625874279000585E-7</v>
      </c>
      <c r="BE5653" s="254" t="str">
        <f t="shared" si="916"/>
        <v/>
      </c>
    </row>
    <row r="5654" spans="1:57" ht="20.100000000000001" customHeight="1" x14ac:dyDescent="0.25">
      <c r="A5654" s="247"/>
      <c r="B5654" s="247"/>
      <c r="C5654" s="247"/>
      <c r="D5654" s="247"/>
      <c r="E5654" s="247"/>
      <c r="F5654" s="247"/>
      <c r="G5654" s="247"/>
      <c r="H5654" s="247"/>
      <c r="I5654" s="247"/>
      <c r="J5654" s="247"/>
      <c r="K5654" s="247"/>
      <c r="L5654" s="247"/>
      <c r="M5654" s="247"/>
      <c r="N5654" s="247"/>
      <c r="O5654" s="247"/>
      <c r="P5654" s="247"/>
      <c r="Q5654" s="247"/>
      <c r="R5654" s="247"/>
      <c r="AZ5654" s="259"/>
      <c r="BA5654" s="259">
        <f>BA5653+$BD$753</f>
        <v>31.347199999997592</v>
      </c>
      <c r="BB5654" s="274">
        <f t="shared" si="917"/>
        <v>5.3643216784296522E-5</v>
      </c>
      <c r="BC5654" s="259">
        <f t="shared" si="918"/>
        <v>1.4586589563025541E-7</v>
      </c>
      <c r="BD5654" s="259">
        <f t="shared" si="915"/>
        <v>1.4586589563025541E-7</v>
      </c>
      <c r="BE5654" s="254" t="str">
        <f t="shared" si="916"/>
        <v/>
      </c>
    </row>
    <row r="5655" spans="1:57" ht="20.100000000000001" customHeight="1" x14ac:dyDescent="0.25">
      <c r="A5655" s="247"/>
      <c r="B5655" s="247"/>
      <c r="C5655" s="247"/>
      <c r="D5655" s="247"/>
      <c r="E5655" s="247"/>
      <c r="F5655" s="247"/>
      <c r="G5655" s="247"/>
      <c r="H5655" s="247"/>
      <c r="I5655" s="247"/>
      <c r="J5655" s="247"/>
      <c r="K5655" s="247"/>
      <c r="L5655" s="247"/>
      <c r="M5655" s="247"/>
      <c r="N5655" s="247"/>
      <c r="O5655" s="247"/>
      <c r="P5655" s="247"/>
      <c r="Q5655" s="247"/>
      <c r="R5655" s="247"/>
      <c r="AZ5655" s="259"/>
      <c r="BA5655" s="259">
        <f>BA5654+$BD$753</f>
        <v>31.353599999997591</v>
      </c>
      <c r="BB5655" s="274">
        <f t="shared" si="917"/>
        <v>5.3497350888666267E-5</v>
      </c>
      <c r="BC5655" s="259">
        <f t="shared" si="918"/>
        <v>1.4547408849103913E-7</v>
      </c>
      <c r="BD5655" s="259">
        <f t="shared" si="915"/>
        <v>1.4547408849103913E-7</v>
      </c>
      <c r="BE5655" s="254" t="str">
        <f t="shared" si="916"/>
        <v/>
      </c>
    </row>
    <row r="5656" spans="1:57" ht="20.100000000000001" customHeight="1" x14ac:dyDescent="0.25">
      <c r="A5656" s="247"/>
      <c r="B5656" s="247"/>
      <c r="C5656" s="247"/>
      <c r="D5656" s="247"/>
      <c r="E5656" s="247"/>
      <c r="F5656" s="247"/>
      <c r="G5656" s="247"/>
      <c r="H5656" s="247"/>
      <c r="I5656" s="247"/>
      <c r="J5656" s="247"/>
      <c r="K5656" s="247"/>
      <c r="L5656" s="247"/>
      <c r="M5656" s="247"/>
      <c r="N5656" s="247"/>
      <c r="O5656" s="247"/>
      <c r="P5656" s="247"/>
      <c r="Q5656" s="247"/>
      <c r="R5656" s="247"/>
      <c r="AZ5656" s="259"/>
      <c r="BA5656" s="259">
        <f>BA5655+$BD$753</f>
        <v>31.359999999997591</v>
      </c>
      <c r="BB5656" s="274">
        <f t="shared" si="917"/>
        <v>5.3351876800175228E-5</v>
      </c>
      <c r="BC5656" s="259">
        <f t="shared" si="918"/>
        <v>1.4508331866658141E-7</v>
      </c>
      <c r="BD5656" s="259">
        <f t="shared" si="915"/>
        <v>1.4508331866658141E-7</v>
      </c>
      <c r="BE5656" s="254" t="str">
        <f t="shared" si="916"/>
        <v/>
      </c>
    </row>
    <row r="5657" spans="1:57" ht="20.100000000000001" customHeight="1" x14ac:dyDescent="0.25">
      <c r="A5657" s="247"/>
      <c r="B5657" s="247"/>
      <c r="C5657" s="247"/>
      <c r="D5657" s="247"/>
      <c r="E5657" s="247"/>
      <c r="F5657" s="247"/>
      <c r="G5657" s="247"/>
      <c r="H5657" s="247"/>
      <c r="I5657" s="247"/>
      <c r="J5657" s="247"/>
      <c r="K5657" s="247"/>
      <c r="L5657" s="247"/>
      <c r="M5657" s="247"/>
      <c r="N5657" s="247"/>
      <c r="O5657" s="247"/>
      <c r="P5657" s="247"/>
      <c r="Q5657" s="247"/>
      <c r="R5657" s="247"/>
      <c r="AZ5657" s="259"/>
      <c r="BA5657" s="259">
        <f>BA5656+$BD$753</f>
        <v>31.36639999999759</v>
      </c>
      <c r="BB5657" s="274">
        <f t="shared" si="917"/>
        <v>5.3206793481508646E-5</v>
      </c>
      <c r="BC5657" s="259">
        <f t="shared" si="918"/>
        <v>1.4469358345784225E-7</v>
      </c>
      <c r="BD5657" s="259">
        <f t="shared" si="915"/>
        <v>1.4469358345784225E-7</v>
      </c>
      <c r="BE5657" s="254" t="str">
        <f t="shared" si="916"/>
        <v/>
      </c>
    </row>
    <row r="5658" spans="1:57" ht="20.100000000000001" customHeight="1" x14ac:dyDescent="0.25">
      <c r="A5658" s="247"/>
      <c r="B5658" s="247"/>
      <c r="C5658" s="247"/>
      <c r="D5658" s="247"/>
      <c r="E5658" s="247"/>
      <c r="F5658" s="247"/>
      <c r="G5658" s="247"/>
      <c r="H5658" s="247"/>
      <c r="I5658" s="247"/>
      <c r="J5658" s="247"/>
      <c r="K5658" s="247"/>
      <c r="L5658" s="247"/>
      <c r="M5658" s="247"/>
      <c r="N5658" s="247"/>
      <c r="O5658" s="247"/>
      <c r="P5658" s="247"/>
      <c r="Q5658" s="247"/>
      <c r="R5658" s="247"/>
      <c r="AZ5658" s="259"/>
      <c r="BA5658" s="259">
        <f>BA5657+$BD$753</f>
        <v>31.372799999997589</v>
      </c>
      <c r="BB5658" s="274">
        <f t="shared" si="917"/>
        <v>5.3062099898050804E-5</v>
      </c>
      <c r="BC5658" s="259">
        <f t="shared" si="918"/>
        <v>1.4430488017328299E-7</v>
      </c>
      <c r="BD5658" s="259">
        <f t="shared" si="915"/>
        <v>1.4430488017328299E-7</v>
      </c>
      <c r="BE5658" s="254" t="str">
        <f t="shared" si="916"/>
        <v/>
      </c>
    </row>
    <row r="5659" spans="1:57" ht="20.100000000000001" customHeight="1" x14ac:dyDescent="0.25">
      <c r="A5659" s="247"/>
      <c r="B5659" s="247"/>
      <c r="C5659" s="247"/>
      <c r="D5659" s="247"/>
      <c r="E5659" s="247"/>
      <c r="F5659" s="247"/>
      <c r="G5659" s="247"/>
      <c r="H5659" s="247"/>
      <c r="I5659" s="247"/>
      <c r="J5659" s="247"/>
      <c r="K5659" s="247"/>
      <c r="L5659" s="247"/>
      <c r="M5659" s="247"/>
      <c r="N5659" s="247"/>
      <c r="O5659" s="247"/>
      <c r="P5659" s="247"/>
      <c r="Q5659" s="247"/>
      <c r="R5659" s="247"/>
      <c r="AZ5659" s="259"/>
      <c r="BA5659" s="259">
        <f>BA5658+$BD$753</f>
        <v>31.379199999997589</v>
      </c>
      <c r="BB5659" s="274">
        <f t="shared" si="917"/>
        <v>5.2917795017877521E-5</v>
      </c>
      <c r="BC5659" s="259">
        <f t="shared" si="918"/>
        <v>1.4391720612669788E-7</v>
      </c>
      <c r="BD5659" s="259">
        <f t="shared" si="915"/>
        <v>1.4391720612669788E-7</v>
      </c>
      <c r="BE5659" s="254" t="str">
        <f t="shared" si="916"/>
        <v/>
      </c>
    </row>
    <row r="5660" spans="1:57" ht="20.100000000000001" customHeight="1" x14ac:dyDescent="0.25">
      <c r="A5660" s="247"/>
      <c r="B5660" s="247"/>
      <c r="C5660" s="247"/>
      <c r="D5660" s="247"/>
      <c r="E5660" s="247"/>
      <c r="F5660" s="247"/>
      <c r="G5660" s="247"/>
      <c r="H5660" s="247"/>
      <c r="I5660" s="247"/>
      <c r="J5660" s="247"/>
      <c r="K5660" s="247"/>
      <c r="L5660" s="247"/>
      <c r="M5660" s="247"/>
      <c r="N5660" s="247"/>
      <c r="O5660" s="247"/>
      <c r="P5660" s="247"/>
      <c r="Q5660" s="247"/>
      <c r="R5660" s="247"/>
      <c r="AZ5660" s="259"/>
      <c r="BA5660" s="259">
        <f>BA5659+$BD$753</f>
        <v>31.385599999997588</v>
      </c>
      <c r="BB5660" s="274">
        <f t="shared" si="917"/>
        <v>5.2773877811750823E-5</v>
      </c>
      <c r="BC5660" s="259">
        <f t="shared" si="918"/>
        <v>1.4353055864042602E-7</v>
      </c>
      <c r="BD5660" s="259">
        <f t="shared" si="915"/>
        <v>1.4353055864042602E-7</v>
      </c>
      <c r="BE5660" s="254" t="str">
        <f t="shared" si="916"/>
        <v/>
      </c>
    </row>
    <row r="5661" spans="1:57" ht="20.100000000000001" customHeight="1" x14ac:dyDescent="0.25">
      <c r="A5661" s="247"/>
      <c r="B5661" s="247"/>
      <c r="C5661" s="247"/>
      <c r="D5661" s="247"/>
      <c r="E5661" s="247"/>
      <c r="F5661" s="247"/>
      <c r="G5661" s="247"/>
      <c r="H5661" s="247"/>
      <c r="I5661" s="247"/>
      <c r="J5661" s="247"/>
      <c r="K5661" s="247"/>
      <c r="L5661" s="247"/>
      <c r="M5661" s="247"/>
      <c r="N5661" s="247"/>
      <c r="O5661" s="247"/>
      <c r="P5661" s="247"/>
      <c r="Q5661" s="247"/>
      <c r="R5661" s="247"/>
      <c r="AZ5661" s="259"/>
      <c r="BA5661" s="259">
        <f>BA5660+$BD$753</f>
        <v>31.391999999997587</v>
      </c>
      <c r="BB5661" s="274">
        <f t="shared" si="917"/>
        <v>5.2630347253110397E-5</v>
      </c>
      <c r="BC5661" s="259">
        <f t="shared" si="918"/>
        <v>1.4314493504249184E-7</v>
      </c>
      <c r="BD5661" s="259">
        <f t="shared" si="915"/>
        <v>1.4314493504249184E-7</v>
      </c>
      <c r="BE5661" s="254" t="str">
        <f t="shared" si="916"/>
        <v/>
      </c>
    </row>
    <row r="5662" spans="1:57" ht="20.100000000000001" customHeight="1" x14ac:dyDescent="0.25">
      <c r="A5662" s="247"/>
      <c r="B5662" s="247"/>
      <c r="C5662" s="247"/>
      <c r="D5662" s="247"/>
      <c r="E5662" s="247"/>
      <c r="F5662" s="247"/>
      <c r="G5662" s="247"/>
      <c r="H5662" s="247"/>
      <c r="I5662" s="247"/>
      <c r="J5662" s="247"/>
      <c r="K5662" s="247"/>
      <c r="L5662" s="247"/>
      <c r="M5662" s="247"/>
      <c r="N5662" s="247"/>
      <c r="O5662" s="247"/>
      <c r="P5662" s="247"/>
      <c r="Q5662" s="247"/>
      <c r="R5662" s="247"/>
      <c r="AZ5662" s="259"/>
      <c r="BA5662" s="259">
        <f>BA5661+$BD$753</f>
        <v>31.398399999997586</v>
      </c>
      <c r="BB5662" s="274">
        <f t="shared" si="917"/>
        <v>5.2487202318067905E-5</v>
      </c>
      <c r="BC5662" s="259">
        <f t="shared" si="918"/>
        <v>1.4276033266828552E-7</v>
      </c>
      <c r="BD5662" s="259">
        <f t="shared" si="915"/>
        <v>1.4276033266828552E-7</v>
      </c>
      <c r="BE5662" s="254" t="str">
        <f t="shared" si="916"/>
        <v/>
      </c>
    </row>
    <row r="5663" spans="1:57" ht="20.100000000000001" customHeight="1" x14ac:dyDescent="0.25">
      <c r="A5663" s="247"/>
      <c r="B5663" s="247"/>
      <c r="C5663" s="247"/>
      <c r="D5663" s="247"/>
      <c r="E5663" s="247"/>
      <c r="F5663" s="247"/>
      <c r="G5663" s="247"/>
      <c r="H5663" s="247"/>
      <c r="I5663" s="247"/>
      <c r="J5663" s="247"/>
      <c r="K5663" s="247"/>
      <c r="L5663" s="247"/>
      <c r="M5663" s="247"/>
      <c r="N5663" s="247"/>
      <c r="O5663" s="247"/>
      <c r="P5663" s="247"/>
      <c r="Q5663" s="247"/>
      <c r="R5663" s="247"/>
      <c r="AZ5663" s="259"/>
      <c r="BA5663" s="259">
        <f>BA5662+$BD$753</f>
        <v>31.404799999997586</v>
      </c>
      <c r="BB5663" s="274">
        <f t="shared" si="917"/>
        <v>5.234444198539962E-5</v>
      </c>
      <c r="BC5663" s="259">
        <f t="shared" si="918"/>
        <v>1.4237674885979735E-7</v>
      </c>
      <c r="BD5663" s="259">
        <f t="shared" si="915"/>
        <v>1.4237674885979735E-7</v>
      </c>
      <c r="BE5663" s="254" t="str">
        <f t="shared" si="916"/>
        <v/>
      </c>
    </row>
    <row r="5664" spans="1:57" ht="20.100000000000001" customHeight="1" x14ac:dyDescent="0.25">
      <c r="A5664" s="247"/>
      <c r="B5664" s="247"/>
      <c r="C5664" s="247"/>
      <c r="D5664" s="247"/>
      <c r="E5664" s="247"/>
      <c r="F5664" s="247"/>
      <c r="G5664" s="247"/>
      <c r="H5664" s="247"/>
      <c r="I5664" s="247"/>
      <c r="J5664" s="247"/>
      <c r="K5664" s="247"/>
      <c r="L5664" s="247"/>
      <c r="M5664" s="247"/>
      <c r="N5664" s="247"/>
      <c r="O5664" s="247"/>
      <c r="P5664" s="247"/>
      <c r="Q5664" s="247"/>
      <c r="R5664" s="247"/>
      <c r="AZ5664" s="259"/>
      <c r="BA5664" s="259">
        <f>BA5663+$BD$753</f>
        <v>31.411199999997585</v>
      </c>
      <c r="BB5664" s="274">
        <f t="shared" si="917"/>
        <v>5.2202065236539823E-5</v>
      </c>
      <c r="BC5664" s="259">
        <f t="shared" si="918"/>
        <v>1.4199418096569902E-7</v>
      </c>
      <c r="BD5664" s="259">
        <f t="shared" si="915"/>
        <v>1.4199418096569902E-7</v>
      </c>
      <c r="BE5664" s="254" t="str">
        <f t="shared" si="916"/>
        <v/>
      </c>
    </row>
    <row r="5665" spans="1:57" ht="20.100000000000001" customHeight="1" x14ac:dyDescent="0.25">
      <c r="A5665" s="247"/>
      <c r="B5665" s="247"/>
      <c r="C5665" s="247"/>
      <c r="D5665" s="247"/>
      <c r="E5665" s="247"/>
      <c r="F5665" s="247"/>
      <c r="G5665" s="247"/>
      <c r="H5665" s="247"/>
      <c r="I5665" s="247"/>
      <c r="J5665" s="247"/>
      <c r="K5665" s="247"/>
      <c r="L5665" s="247"/>
      <c r="M5665" s="247"/>
      <c r="N5665" s="247"/>
      <c r="O5665" s="247"/>
      <c r="P5665" s="247"/>
      <c r="Q5665" s="247"/>
      <c r="R5665" s="247"/>
      <c r="AZ5665" s="259"/>
      <c r="BA5665" s="259">
        <f>BA5664+$BD$753</f>
        <v>31.417599999997584</v>
      </c>
      <c r="BB5665" s="274">
        <f t="shared" si="917"/>
        <v>5.2060071055574124E-5</v>
      </c>
      <c r="BC5665" s="259">
        <f t="shared" si="918"/>
        <v>1.4161262634171628E-7</v>
      </c>
      <c r="BD5665" s="259">
        <f t="shared" si="915"/>
        <v>1.4161262634171628E-7</v>
      </c>
      <c r="BE5665" s="254" t="str">
        <f t="shared" si="916"/>
        <v/>
      </c>
    </row>
    <row r="5666" spans="1:57" ht="20.100000000000001" customHeight="1" x14ac:dyDescent="0.25">
      <c r="A5666" s="247"/>
      <c r="B5666" s="247"/>
      <c r="C5666" s="247"/>
      <c r="D5666" s="247"/>
      <c r="E5666" s="247"/>
      <c r="F5666" s="247"/>
      <c r="G5666" s="247"/>
      <c r="H5666" s="247"/>
      <c r="I5666" s="247"/>
      <c r="J5666" s="247"/>
      <c r="K5666" s="247"/>
      <c r="L5666" s="247"/>
      <c r="M5666" s="247"/>
      <c r="N5666" s="247"/>
      <c r="O5666" s="247"/>
      <c r="P5666" s="247"/>
      <c r="Q5666" s="247"/>
      <c r="R5666" s="247"/>
      <c r="AZ5666" s="259"/>
      <c r="BA5666" s="259">
        <f>BA5665+$BD$753</f>
        <v>31.423999999997584</v>
      </c>
      <c r="BB5666" s="274">
        <f t="shared" si="917"/>
        <v>5.1918458429232407E-5</v>
      </c>
      <c r="BC5666" s="259">
        <f t="shared" si="918"/>
        <v>1.4123208234993783E-7</v>
      </c>
      <c r="BD5666" s="259">
        <f t="shared" si="915"/>
        <v>1.4123208234993783E-7</v>
      </c>
      <c r="BE5666" s="254" t="str">
        <f t="shared" si="916"/>
        <v/>
      </c>
    </row>
    <row r="5667" spans="1:57" ht="20.100000000000001" customHeight="1" x14ac:dyDescent="0.25">
      <c r="A5667" s="247"/>
      <c r="B5667" s="247"/>
      <c r="C5667" s="247"/>
      <c r="D5667" s="247"/>
      <c r="E5667" s="247"/>
      <c r="F5667" s="247"/>
      <c r="G5667" s="247"/>
      <c r="H5667" s="247"/>
      <c r="I5667" s="247"/>
      <c r="J5667" s="247"/>
      <c r="K5667" s="247"/>
      <c r="L5667" s="247"/>
      <c r="M5667" s="247"/>
      <c r="N5667" s="247"/>
      <c r="O5667" s="247"/>
      <c r="P5667" s="247"/>
      <c r="Q5667" s="247"/>
      <c r="R5667" s="247"/>
      <c r="AZ5667" s="259"/>
      <c r="BA5667" s="259">
        <f>BA5666+$BD$753</f>
        <v>31.430399999997583</v>
      </c>
      <c r="BB5667" s="274">
        <f t="shared" si="917"/>
        <v>5.1777226346882469E-5</v>
      </c>
      <c r="BC5667" s="259">
        <f t="shared" si="918"/>
        <v>1.4085254635935057E-7</v>
      </c>
      <c r="BD5667" s="259">
        <f t="shared" si="915"/>
        <v>1.4085254635935057E-7</v>
      </c>
      <c r="BE5667" s="254" t="str">
        <f t="shared" si="916"/>
        <v/>
      </c>
    </row>
    <row r="5668" spans="1:57" ht="20.100000000000001" customHeight="1" x14ac:dyDescent="0.25">
      <c r="A5668" s="247"/>
      <c r="B5668" s="247"/>
      <c r="C5668" s="247"/>
      <c r="D5668" s="247"/>
      <c r="E5668" s="247"/>
      <c r="F5668" s="247"/>
      <c r="G5668" s="247"/>
      <c r="H5668" s="247"/>
      <c r="I5668" s="247"/>
      <c r="J5668" s="247"/>
      <c r="K5668" s="247"/>
      <c r="L5668" s="247"/>
      <c r="M5668" s="247"/>
      <c r="N5668" s="247"/>
      <c r="O5668" s="247"/>
      <c r="P5668" s="247"/>
      <c r="Q5668" s="247"/>
      <c r="R5668" s="247"/>
      <c r="AZ5668" s="259"/>
      <c r="BA5668" s="259">
        <f>BA5667+$BD$753</f>
        <v>31.436799999997582</v>
      </c>
      <c r="BB5668" s="274">
        <f t="shared" si="917"/>
        <v>5.1636373800523119E-5</v>
      </c>
      <c r="BC5668" s="259">
        <f t="shared" si="918"/>
        <v>1.4047401574579223E-7</v>
      </c>
      <c r="BD5668" s="259">
        <f t="shared" si="915"/>
        <v>1.4047401574579223E-7</v>
      </c>
      <c r="BE5668" s="254" t="str">
        <f t="shared" si="916"/>
        <v/>
      </c>
    </row>
    <row r="5669" spans="1:57" ht="20.100000000000001" customHeight="1" x14ac:dyDescent="0.25">
      <c r="A5669" s="247"/>
      <c r="B5669" s="247"/>
      <c r="C5669" s="247"/>
      <c r="D5669" s="247"/>
      <c r="E5669" s="247"/>
      <c r="F5669" s="247"/>
      <c r="G5669" s="247"/>
      <c r="H5669" s="247"/>
      <c r="I5669" s="247"/>
      <c r="J5669" s="247"/>
      <c r="K5669" s="247"/>
      <c r="L5669" s="247"/>
      <c r="M5669" s="247"/>
      <c r="N5669" s="247"/>
      <c r="O5669" s="247"/>
      <c r="P5669" s="247"/>
      <c r="Q5669" s="247"/>
      <c r="R5669" s="247"/>
      <c r="AZ5669" s="259"/>
      <c r="BA5669" s="259">
        <f>BA5668+$BD$753</f>
        <v>31.443199999997582</v>
      </c>
      <c r="BB5669" s="274">
        <f t="shared" si="917"/>
        <v>5.1495899784777327E-5</v>
      </c>
      <c r="BC5669" s="259">
        <f t="shared" si="918"/>
        <v>1.4009648789175481E-7</v>
      </c>
      <c r="BD5669" s="259">
        <f t="shared" si="915"/>
        <v>1.4009648789175481E-7</v>
      </c>
      <c r="BE5669" s="254" t="str">
        <f t="shared" si="916"/>
        <v/>
      </c>
    </row>
    <row r="5670" spans="1:57" ht="20.100000000000001" customHeight="1" x14ac:dyDescent="0.25">
      <c r="A5670" s="247"/>
      <c r="B5670" s="247"/>
      <c r="C5670" s="247"/>
      <c r="D5670" s="247"/>
      <c r="E5670" s="247"/>
      <c r="F5670" s="247"/>
      <c r="G5670" s="247"/>
      <c r="H5670" s="247"/>
      <c r="I5670" s="247"/>
      <c r="J5670" s="247"/>
      <c r="K5670" s="247"/>
      <c r="L5670" s="247"/>
      <c r="M5670" s="247"/>
      <c r="N5670" s="247"/>
      <c r="O5670" s="247"/>
      <c r="P5670" s="247"/>
      <c r="Q5670" s="247"/>
      <c r="R5670" s="247"/>
      <c r="AZ5670" s="259"/>
      <c r="BA5670" s="259">
        <f>BA5669+$BD$753</f>
        <v>31.449599999997581</v>
      </c>
      <c r="BB5670" s="274">
        <f t="shared" si="917"/>
        <v>5.1355803296885572E-5</v>
      </c>
      <c r="BC5670" s="259">
        <f t="shared" si="918"/>
        <v>1.3971996018593739E-7</v>
      </c>
      <c r="BD5670" s="259">
        <f t="shared" si="915"/>
        <v>1.3971996018593739E-7</v>
      </c>
      <c r="BE5670" s="254" t="str">
        <f t="shared" si="916"/>
        <v/>
      </c>
    </row>
    <row r="5671" spans="1:57" ht="20.100000000000001" customHeight="1" x14ac:dyDescent="0.25">
      <c r="A5671" s="247"/>
      <c r="B5671" s="247"/>
      <c r="C5671" s="247"/>
      <c r="D5671" s="247"/>
      <c r="E5671" s="247"/>
      <c r="F5671" s="247"/>
      <c r="G5671" s="247"/>
      <c r="H5671" s="247"/>
      <c r="I5671" s="247"/>
      <c r="J5671" s="247"/>
      <c r="K5671" s="247"/>
      <c r="L5671" s="247"/>
      <c r="M5671" s="247"/>
      <c r="N5671" s="247"/>
      <c r="O5671" s="247"/>
      <c r="P5671" s="247"/>
      <c r="Q5671" s="247"/>
      <c r="R5671" s="247"/>
      <c r="AZ5671" s="259"/>
      <c r="BA5671" s="259">
        <f>BA5670+$BD$753</f>
        <v>31.45599999999758</v>
      </c>
      <c r="BB5671" s="274">
        <f t="shared" si="917"/>
        <v>5.1216083336699634E-5</v>
      </c>
      <c r="BC5671" s="259">
        <f t="shared" si="918"/>
        <v>1.3934443002421509E-7</v>
      </c>
      <c r="BD5671" s="259">
        <f t="shared" si="915"/>
        <v>1.3934443002421509E-7</v>
      </c>
      <c r="BE5671" s="254" t="str">
        <f t="shared" si="916"/>
        <v/>
      </c>
    </row>
    <row r="5672" spans="1:57" ht="20.100000000000001" customHeight="1" x14ac:dyDescent="0.25">
      <c r="A5672" s="247"/>
      <c r="B5672" s="247"/>
      <c r="C5672" s="247"/>
      <c r="D5672" s="247"/>
      <c r="E5672" s="247"/>
      <c r="F5672" s="247"/>
      <c r="G5672" s="247"/>
      <c r="H5672" s="247"/>
      <c r="I5672" s="247"/>
      <c r="J5672" s="247"/>
      <c r="K5672" s="247"/>
      <c r="L5672" s="247"/>
      <c r="M5672" s="247"/>
      <c r="N5672" s="247"/>
      <c r="O5672" s="247"/>
      <c r="P5672" s="247"/>
      <c r="Q5672" s="247"/>
      <c r="R5672" s="247"/>
      <c r="AZ5672" s="259"/>
      <c r="BA5672" s="259">
        <f>BA5671+$BD$753</f>
        <v>31.462399999997579</v>
      </c>
      <c r="BB5672" s="274">
        <f t="shared" si="917"/>
        <v>5.1076738906675419E-5</v>
      </c>
      <c r="BC5672" s="259">
        <f t="shared" si="918"/>
        <v>1.3896989480915799E-7</v>
      </c>
      <c r="BD5672" s="259">
        <f t="shared" si="915"/>
        <v>1.3896989480915799E-7</v>
      </c>
      <c r="BE5672" s="254" t="str">
        <f t="shared" si="916"/>
        <v/>
      </c>
    </row>
    <row r="5673" spans="1:57" ht="20.100000000000001" customHeight="1" x14ac:dyDescent="0.25">
      <c r="A5673" s="247"/>
      <c r="B5673" s="247"/>
      <c r="C5673" s="247"/>
      <c r="D5673" s="247"/>
      <c r="E5673" s="247"/>
      <c r="F5673" s="247"/>
      <c r="G5673" s="247"/>
      <c r="H5673" s="247"/>
      <c r="I5673" s="247"/>
      <c r="J5673" s="247"/>
      <c r="K5673" s="247"/>
      <c r="L5673" s="247"/>
      <c r="M5673" s="247"/>
      <c r="N5673" s="247"/>
      <c r="O5673" s="247"/>
      <c r="P5673" s="247"/>
      <c r="Q5673" s="247"/>
      <c r="R5673" s="247"/>
      <c r="AZ5673" s="259"/>
      <c r="BA5673" s="259">
        <f>BA5672+$BD$753</f>
        <v>31.468799999997579</v>
      </c>
      <c r="BB5673" s="274">
        <f t="shared" si="917"/>
        <v>5.0937769011866261E-5</v>
      </c>
      <c r="BC5673" s="259">
        <f t="shared" si="918"/>
        <v>1.3859635194950258E-7</v>
      </c>
      <c r="BD5673" s="259">
        <f t="shared" si="915"/>
        <v>1.3859635194950258E-7</v>
      </c>
      <c r="BE5673" s="254" t="str">
        <f t="shared" si="916"/>
        <v/>
      </c>
    </row>
    <row r="5674" spans="1:57" ht="20.100000000000001" customHeight="1" x14ac:dyDescent="0.25">
      <c r="A5674" s="247"/>
      <c r="B5674" s="247"/>
      <c r="C5674" s="247"/>
      <c r="D5674" s="247"/>
      <c r="E5674" s="247"/>
      <c r="F5674" s="247"/>
      <c r="G5674" s="247"/>
      <c r="H5674" s="247"/>
      <c r="I5674" s="247"/>
      <c r="J5674" s="247"/>
      <c r="K5674" s="247"/>
      <c r="L5674" s="247"/>
      <c r="M5674" s="247"/>
      <c r="N5674" s="247"/>
      <c r="O5674" s="247"/>
      <c r="P5674" s="247"/>
      <c r="Q5674" s="247"/>
      <c r="R5674" s="247"/>
      <c r="AZ5674" s="259"/>
      <c r="BA5674" s="259">
        <f>BA5673+$BD$753</f>
        <v>31.475199999997578</v>
      </c>
      <c r="BB5674" s="274">
        <f t="shared" si="917"/>
        <v>5.0799172659916759E-5</v>
      </c>
      <c r="BC5674" s="259">
        <f t="shared" si="918"/>
        <v>1.3822379886089034E-7</v>
      </c>
      <c r="BD5674" s="259">
        <f t="shared" si="915"/>
        <v>1.3822379886089034E-7</v>
      </c>
      <c r="BE5674" s="254" t="str">
        <f t="shared" si="916"/>
        <v/>
      </c>
    </row>
    <row r="5675" spans="1:57" ht="20.100000000000001" customHeight="1" x14ac:dyDescent="0.25">
      <c r="A5675" s="247"/>
      <c r="B5675" s="247"/>
      <c r="C5675" s="247"/>
      <c r="D5675" s="247"/>
      <c r="E5675" s="247"/>
      <c r="F5675" s="247"/>
      <c r="G5675" s="247"/>
      <c r="H5675" s="247"/>
      <c r="I5675" s="247"/>
      <c r="J5675" s="247"/>
      <c r="K5675" s="247"/>
      <c r="L5675" s="247"/>
      <c r="M5675" s="247"/>
      <c r="N5675" s="247"/>
      <c r="O5675" s="247"/>
      <c r="P5675" s="247"/>
      <c r="Q5675" s="247"/>
      <c r="R5675" s="247"/>
      <c r="AZ5675" s="259"/>
      <c r="BA5675" s="259">
        <f>BA5674+$BD$753</f>
        <v>31.481599999997577</v>
      </c>
      <c r="BB5675" s="274">
        <f t="shared" si="917"/>
        <v>5.0660948861055868E-5</v>
      </c>
      <c r="BC5675" s="259">
        <f t="shared" si="918"/>
        <v>1.3785223296554252E-7</v>
      </c>
      <c r="BD5675" s="259">
        <f t="shared" si="915"/>
        <v>1.3785223296554252E-7</v>
      </c>
      <c r="BE5675" s="254" t="str">
        <f t="shared" si="916"/>
        <v/>
      </c>
    </row>
    <row r="5676" spans="1:57" ht="20.100000000000001" customHeight="1" x14ac:dyDescent="0.25">
      <c r="A5676" s="247"/>
      <c r="B5676" s="247"/>
      <c r="C5676" s="247"/>
      <c r="D5676" s="247"/>
      <c r="E5676" s="247"/>
      <c r="F5676" s="247"/>
      <c r="G5676" s="247"/>
      <c r="H5676" s="247"/>
      <c r="I5676" s="247"/>
      <c r="J5676" s="247"/>
      <c r="K5676" s="247"/>
      <c r="L5676" s="247"/>
      <c r="M5676" s="247"/>
      <c r="N5676" s="247"/>
      <c r="O5676" s="247"/>
      <c r="P5676" s="247"/>
      <c r="Q5676" s="247"/>
      <c r="R5676" s="247"/>
      <c r="AZ5676" s="259"/>
      <c r="BA5676" s="259">
        <f>BA5675+$BD$753</f>
        <v>31.487999999997577</v>
      </c>
      <c r="BB5676" s="274">
        <f t="shared" si="917"/>
        <v>5.0523096628090326E-5</v>
      </c>
      <c r="BC5676" s="259">
        <f t="shared" si="918"/>
        <v>1.3748165169201617E-7</v>
      </c>
      <c r="BD5676" s="259">
        <f t="shared" si="915"/>
        <v>1.3748165169201617E-7</v>
      </c>
      <c r="BE5676" s="254" t="str">
        <f t="shared" si="916"/>
        <v/>
      </c>
    </row>
    <row r="5677" spans="1:57" ht="20.100000000000001" customHeight="1" x14ac:dyDescent="0.25">
      <c r="A5677" s="247"/>
      <c r="B5677" s="247"/>
      <c r="C5677" s="247"/>
      <c r="D5677" s="247"/>
      <c r="E5677" s="247"/>
      <c r="F5677" s="247"/>
      <c r="G5677" s="247"/>
      <c r="H5677" s="247"/>
      <c r="I5677" s="247"/>
      <c r="J5677" s="247"/>
      <c r="K5677" s="247"/>
      <c r="L5677" s="247"/>
      <c r="M5677" s="247"/>
      <c r="N5677" s="247"/>
      <c r="O5677" s="247"/>
      <c r="P5677" s="247"/>
      <c r="Q5677" s="247"/>
      <c r="R5677" s="247"/>
      <c r="AZ5677" s="259"/>
      <c r="BA5677" s="259">
        <f>BA5676+$BD$753</f>
        <v>31.494399999997576</v>
      </c>
      <c r="BB5677" s="274">
        <f t="shared" si="917"/>
        <v>5.038561497639831E-5</v>
      </c>
      <c r="BC5677" s="259">
        <f t="shared" si="918"/>
        <v>1.3711205247598341E-7</v>
      </c>
      <c r="BD5677" s="259">
        <f t="shared" si="915"/>
        <v>1.3711205247598341E-7</v>
      </c>
      <c r="BE5677" s="254" t="str">
        <f t="shared" si="916"/>
        <v/>
      </c>
    </row>
    <row r="5678" spans="1:57" ht="20.100000000000001" customHeight="1" x14ac:dyDescent="0.25">
      <c r="A5678" s="247"/>
      <c r="B5678" s="247"/>
      <c r="C5678" s="247"/>
      <c r="D5678" s="247"/>
      <c r="E5678" s="247"/>
      <c r="F5678" s="247"/>
      <c r="G5678" s="247"/>
      <c r="H5678" s="247"/>
      <c r="I5678" s="247"/>
      <c r="J5678" s="247"/>
      <c r="K5678" s="247"/>
      <c r="L5678" s="247"/>
      <c r="M5678" s="247"/>
      <c r="N5678" s="247"/>
      <c r="O5678" s="247"/>
      <c r="P5678" s="247"/>
      <c r="Q5678" s="247"/>
      <c r="R5678" s="247"/>
      <c r="AZ5678" s="259"/>
      <c r="BA5678" s="259">
        <f>BA5677+$BD$753</f>
        <v>31.500799999997575</v>
      </c>
      <c r="BB5678" s="274">
        <f t="shared" si="917"/>
        <v>5.0248502923922326E-5</v>
      </c>
      <c r="BC5678" s="259">
        <f t="shared" si="918"/>
        <v>1.3674343275882198E-7</v>
      </c>
      <c r="BD5678" s="259">
        <f t="shared" si="915"/>
        <v>1.3674343275882198E-7</v>
      </c>
      <c r="BE5678" s="254" t="str">
        <f t="shared" si="916"/>
        <v/>
      </c>
    </row>
    <row r="5679" spans="1:57" ht="20.100000000000001" customHeight="1" x14ac:dyDescent="0.25">
      <c r="A5679" s="247"/>
      <c r="B5679" s="247"/>
      <c r="C5679" s="247"/>
      <c r="D5679" s="247"/>
      <c r="E5679" s="247"/>
      <c r="F5679" s="247"/>
      <c r="G5679" s="247"/>
      <c r="H5679" s="247"/>
      <c r="I5679" s="247"/>
      <c r="J5679" s="247"/>
      <c r="K5679" s="247"/>
      <c r="L5679" s="247"/>
      <c r="M5679" s="247"/>
      <c r="N5679" s="247"/>
      <c r="O5679" s="247"/>
      <c r="P5679" s="247"/>
      <c r="Q5679" s="247"/>
      <c r="R5679" s="247"/>
      <c r="AZ5679" s="259"/>
      <c r="BA5679" s="259">
        <f>BA5678+$BD$753</f>
        <v>31.507199999997574</v>
      </c>
      <c r="BB5679" s="274">
        <f t="shared" si="917"/>
        <v>5.0111759491163504E-5</v>
      </c>
      <c r="BC5679" s="259">
        <f t="shared" si="918"/>
        <v>1.3637578998956004E-7</v>
      </c>
      <c r="BD5679" s="259">
        <f t="shared" si="915"/>
        <v>1.3637578998956004E-7</v>
      </c>
      <c r="BE5679" s="254" t="str">
        <f t="shared" si="916"/>
        <v/>
      </c>
    </row>
    <row r="5680" spans="1:57" ht="20.100000000000001" customHeight="1" x14ac:dyDescent="0.25">
      <c r="A5680" s="247"/>
      <c r="B5680" s="247"/>
      <c r="C5680" s="247"/>
      <c r="D5680" s="247"/>
      <c r="E5680" s="247"/>
      <c r="F5680" s="247"/>
      <c r="G5680" s="247"/>
      <c r="H5680" s="247"/>
      <c r="I5680" s="247"/>
      <c r="J5680" s="247"/>
      <c r="K5680" s="247"/>
      <c r="L5680" s="247"/>
      <c r="M5680" s="247"/>
      <c r="N5680" s="247"/>
      <c r="O5680" s="247"/>
      <c r="P5680" s="247"/>
      <c r="Q5680" s="247"/>
      <c r="R5680" s="247"/>
      <c r="AZ5680" s="259"/>
      <c r="BA5680" s="259">
        <f>BA5679+$BD$753</f>
        <v>31.513599999997574</v>
      </c>
      <c r="BB5680" s="274">
        <f t="shared" si="917"/>
        <v>4.9975383701173944E-5</v>
      </c>
      <c r="BC5680" s="259">
        <f t="shared" si="918"/>
        <v>1.360091216222808E-7</v>
      </c>
      <c r="BD5680" s="259">
        <f t="shared" si="915"/>
        <v>1.360091216222808E-7</v>
      </c>
      <c r="BE5680" s="254" t="str">
        <f t="shared" si="916"/>
        <v/>
      </c>
    </row>
    <row r="5681" spans="1:57" ht="20.100000000000001" customHeight="1" x14ac:dyDescent="0.25">
      <c r="A5681" s="247"/>
      <c r="B5681" s="247"/>
      <c r="C5681" s="247"/>
      <c r="D5681" s="247"/>
      <c r="E5681" s="247"/>
      <c r="F5681" s="247"/>
      <c r="G5681" s="247"/>
      <c r="H5681" s="247"/>
      <c r="I5681" s="247"/>
      <c r="J5681" s="247"/>
      <c r="K5681" s="247"/>
      <c r="L5681" s="247"/>
      <c r="M5681" s="247"/>
      <c r="N5681" s="247"/>
      <c r="O5681" s="247"/>
      <c r="P5681" s="247"/>
      <c r="Q5681" s="247"/>
      <c r="R5681" s="247"/>
      <c r="AZ5681" s="259"/>
      <c r="BA5681" s="259">
        <f>BA5680+$BD$753</f>
        <v>31.519999999997573</v>
      </c>
      <c r="BB5681" s="274">
        <f t="shared" si="917"/>
        <v>4.9839374579551664E-5</v>
      </c>
      <c r="BC5681" s="259">
        <f t="shared" si="918"/>
        <v>1.3564342511890087E-7</v>
      </c>
      <c r="BD5681" s="259">
        <f t="shared" si="915"/>
        <v>1.3564342511890087E-7</v>
      </c>
      <c r="BE5681" s="254" t="str">
        <f t="shared" si="916"/>
        <v/>
      </c>
    </row>
    <row r="5682" spans="1:57" ht="20.100000000000001" customHeight="1" x14ac:dyDescent="0.25">
      <c r="A5682" s="247"/>
      <c r="B5682" s="247"/>
      <c r="C5682" s="247"/>
      <c r="D5682" s="247"/>
      <c r="E5682" s="247"/>
      <c r="F5682" s="247"/>
      <c r="G5682" s="247"/>
      <c r="H5682" s="247"/>
      <c r="I5682" s="247"/>
      <c r="J5682" s="247"/>
      <c r="K5682" s="247"/>
      <c r="L5682" s="247"/>
      <c r="M5682" s="247"/>
      <c r="N5682" s="247"/>
      <c r="O5682" s="247"/>
      <c r="P5682" s="247"/>
      <c r="Q5682" s="247"/>
      <c r="R5682" s="247"/>
      <c r="AZ5682" s="259"/>
      <c r="BA5682" s="259">
        <f>BA5681+$BD$753</f>
        <v>31.526399999997572</v>
      </c>
      <c r="BB5682" s="274">
        <f t="shared" si="917"/>
        <v>4.9703731154432763E-5</v>
      </c>
      <c r="BC5682" s="259">
        <f t="shared" si="918"/>
        <v>1.3527869794719831E-7</v>
      </c>
      <c r="BD5682" s="259">
        <f t="shared" si="915"/>
        <v>1.3527869794719831E-7</v>
      </c>
      <c r="BE5682" s="254" t="str">
        <f t="shared" si="916"/>
        <v/>
      </c>
    </row>
    <row r="5683" spans="1:57" ht="20.100000000000001" customHeight="1" x14ac:dyDescent="0.25">
      <c r="A5683" s="247"/>
      <c r="B5683" s="247"/>
      <c r="C5683" s="247"/>
      <c r="D5683" s="247"/>
      <c r="E5683" s="247"/>
      <c r="F5683" s="247"/>
      <c r="G5683" s="247"/>
      <c r="H5683" s="247"/>
      <c r="I5683" s="247"/>
      <c r="J5683" s="247"/>
      <c r="K5683" s="247"/>
      <c r="L5683" s="247"/>
      <c r="M5683" s="247"/>
      <c r="N5683" s="247"/>
      <c r="O5683" s="247"/>
      <c r="P5683" s="247"/>
      <c r="Q5683" s="247"/>
      <c r="R5683" s="247"/>
      <c r="AZ5683" s="259"/>
      <c r="BA5683" s="259">
        <f>BA5682+$BD$753</f>
        <v>31.532799999997572</v>
      </c>
      <c r="BB5683" s="274">
        <f t="shared" si="917"/>
        <v>4.9568452456485564E-5</v>
      </c>
      <c r="BC5683" s="259">
        <f t="shared" si="918"/>
        <v>1.3491493758121246E-7</v>
      </c>
      <c r="BD5683" s="259">
        <f t="shared" si="915"/>
        <v>1.3491493758121246E-7</v>
      </c>
      <c r="BE5683" s="254" t="str">
        <f t="shared" si="916"/>
        <v/>
      </c>
    </row>
    <row r="5684" spans="1:57" ht="20.100000000000001" customHeight="1" x14ac:dyDescent="0.25">
      <c r="A5684" s="247"/>
      <c r="B5684" s="247"/>
      <c r="C5684" s="247"/>
      <c r="D5684" s="247"/>
      <c r="E5684" s="247"/>
      <c r="F5684" s="247"/>
      <c r="G5684" s="247"/>
      <c r="H5684" s="247"/>
      <c r="I5684" s="247"/>
      <c r="J5684" s="247"/>
      <c r="K5684" s="247"/>
      <c r="L5684" s="247"/>
      <c r="M5684" s="247"/>
      <c r="N5684" s="247"/>
      <c r="O5684" s="247"/>
      <c r="P5684" s="247"/>
      <c r="Q5684" s="247"/>
      <c r="R5684" s="247"/>
      <c r="AZ5684" s="259"/>
      <c r="BA5684" s="259">
        <f>BA5683+$BD$753</f>
        <v>31.539199999997571</v>
      </c>
      <c r="BB5684" s="274">
        <f t="shared" si="917"/>
        <v>4.9433537518904352E-5</v>
      </c>
      <c r="BC5684" s="259">
        <f t="shared" si="918"/>
        <v>1.3455214150212482E-7</v>
      </c>
      <c r="BD5684" s="259">
        <f t="shared" ref="BD5684:BD5747" si="919">IF(BB5684&lt;(1-$AZ$760),BC5684,"")</f>
        <v>1.3455214150212482E-7</v>
      </c>
      <c r="BE5684" s="254" t="str">
        <f t="shared" ref="BE5684:BE5747" si="920">IF(BB5684&lt;(1-$AZ$766),BC5684,"")</f>
        <v/>
      </c>
    </row>
    <row r="5685" spans="1:57" ht="20.100000000000001" customHeight="1" x14ac:dyDescent="0.25">
      <c r="A5685" s="247"/>
      <c r="B5685" s="247"/>
      <c r="C5685" s="247"/>
      <c r="D5685" s="247"/>
      <c r="E5685" s="247"/>
      <c r="F5685" s="247"/>
      <c r="G5685" s="247"/>
      <c r="H5685" s="247"/>
      <c r="I5685" s="247"/>
      <c r="J5685" s="247"/>
      <c r="K5685" s="247"/>
      <c r="L5685" s="247"/>
      <c r="M5685" s="247"/>
      <c r="N5685" s="247"/>
      <c r="O5685" s="247"/>
      <c r="P5685" s="247"/>
      <c r="Q5685" s="247"/>
      <c r="R5685" s="247"/>
      <c r="AZ5685" s="259"/>
      <c r="BA5685" s="259">
        <f>BA5684+$BD$753</f>
        <v>31.54559999999757</v>
      </c>
      <c r="BB5685" s="274">
        <f t="shared" ref="BB5685:BB5748" si="921">_xlfn.CHISQ.DIST.RT(BA5685,7)</f>
        <v>4.9298985377402227E-5</v>
      </c>
      <c r="BC5685" s="259">
        <f t="shared" ref="BC5685:BC5748" si="922">BB5685-BB5686</f>
        <v>1.3419030719664634E-7</v>
      </c>
      <c r="BD5685" s="259">
        <f t="shared" si="919"/>
        <v>1.3419030719664634E-7</v>
      </c>
      <c r="BE5685" s="254" t="str">
        <f t="shared" si="920"/>
        <v/>
      </c>
    </row>
    <row r="5686" spans="1:57" ht="20.100000000000001" customHeight="1" x14ac:dyDescent="0.25">
      <c r="A5686" s="247"/>
      <c r="B5686" s="247"/>
      <c r="C5686" s="247"/>
      <c r="D5686" s="247"/>
      <c r="E5686" s="247"/>
      <c r="F5686" s="247"/>
      <c r="G5686" s="247"/>
      <c r="H5686" s="247"/>
      <c r="I5686" s="247"/>
      <c r="J5686" s="247"/>
      <c r="K5686" s="247"/>
      <c r="L5686" s="247"/>
      <c r="M5686" s="247"/>
      <c r="N5686" s="247"/>
      <c r="O5686" s="247"/>
      <c r="P5686" s="247"/>
      <c r="Q5686" s="247"/>
      <c r="R5686" s="247"/>
      <c r="AZ5686" s="259"/>
      <c r="BA5686" s="259">
        <f>BA5685+$BD$753</f>
        <v>31.55199999999757</v>
      </c>
      <c r="BB5686" s="274">
        <f t="shared" si="921"/>
        <v>4.9164795070205581E-5</v>
      </c>
      <c r="BC5686" s="259">
        <f t="shared" si="922"/>
        <v>1.3382943215880632E-7</v>
      </c>
      <c r="BD5686" s="259">
        <f t="shared" si="919"/>
        <v>1.3382943215880632E-7</v>
      </c>
      <c r="BE5686" s="254" t="str">
        <f t="shared" si="920"/>
        <v/>
      </c>
    </row>
    <row r="5687" spans="1:57" ht="20.100000000000001" customHeight="1" x14ac:dyDescent="0.25">
      <c r="A5687" s="247"/>
      <c r="B5687" s="247"/>
      <c r="C5687" s="247"/>
      <c r="D5687" s="247"/>
      <c r="E5687" s="247"/>
      <c r="F5687" s="247"/>
      <c r="G5687" s="247"/>
      <c r="H5687" s="247"/>
      <c r="I5687" s="247"/>
      <c r="J5687" s="247"/>
      <c r="K5687" s="247"/>
      <c r="L5687" s="247"/>
      <c r="M5687" s="247"/>
      <c r="N5687" s="247"/>
      <c r="O5687" s="247"/>
      <c r="P5687" s="247"/>
      <c r="Q5687" s="247"/>
      <c r="R5687" s="247"/>
      <c r="AZ5687" s="259"/>
      <c r="BA5687" s="259">
        <f>BA5686+$BD$753</f>
        <v>31.558399999997569</v>
      </c>
      <c r="BB5687" s="274">
        <f t="shared" si="921"/>
        <v>4.9030965638046774E-5</v>
      </c>
      <c r="BC5687" s="259">
        <f t="shared" si="922"/>
        <v>1.334695138881093E-7</v>
      </c>
      <c r="BD5687" s="259">
        <f t="shared" si="919"/>
        <v>1.334695138881093E-7</v>
      </c>
      <c r="BE5687" s="254" t="str">
        <f t="shared" si="920"/>
        <v/>
      </c>
    </row>
    <row r="5688" spans="1:57" ht="20.100000000000001" customHeight="1" x14ac:dyDescent="0.25">
      <c r="A5688" s="247"/>
      <c r="B5688" s="247"/>
      <c r="C5688" s="247"/>
      <c r="D5688" s="247"/>
      <c r="E5688" s="247"/>
      <c r="F5688" s="247"/>
      <c r="G5688" s="247"/>
      <c r="H5688" s="247"/>
      <c r="I5688" s="247"/>
      <c r="J5688" s="247"/>
      <c r="K5688" s="247"/>
      <c r="L5688" s="247"/>
      <c r="M5688" s="247"/>
      <c r="N5688" s="247"/>
      <c r="O5688" s="247"/>
      <c r="P5688" s="247"/>
      <c r="Q5688" s="247"/>
      <c r="R5688" s="247"/>
      <c r="AZ5688" s="259"/>
      <c r="BA5688" s="259">
        <f>BA5687+$BD$753</f>
        <v>31.564799999997568</v>
      </c>
      <c r="BB5688" s="274">
        <f t="shared" si="921"/>
        <v>4.8897496124158665E-5</v>
      </c>
      <c r="BC5688" s="259">
        <f t="shared" si="922"/>
        <v>1.3311054989141206E-7</v>
      </c>
      <c r="BD5688" s="259">
        <f t="shared" si="919"/>
        <v>1.3311054989141206E-7</v>
      </c>
      <c r="BE5688" s="254" t="str">
        <f t="shared" si="920"/>
        <v/>
      </c>
    </row>
    <row r="5689" spans="1:57" ht="20.100000000000001" customHeight="1" x14ac:dyDescent="0.25">
      <c r="A5689" s="247"/>
      <c r="B5689" s="247"/>
      <c r="C5689" s="247"/>
      <c r="D5689" s="247"/>
      <c r="E5689" s="247"/>
      <c r="F5689" s="247"/>
      <c r="G5689" s="247"/>
      <c r="H5689" s="247"/>
      <c r="I5689" s="247"/>
      <c r="J5689" s="247"/>
      <c r="K5689" s="247"/>
      <c r="L5689" s="247"/>
      <c r="M5689" s="247"/>
      <c r="N5689" s="247"/>
      <c r="O5689" s="247"/>
      <c r="P5689" s="247"/>
      <c r="Q5689" s="247"/>
      <c r="R5689" s="247"/>
      <c r="AZ5689" s="259"/>
      <c r="BA5689" s="259">
        <f>BA5688+$BD$753</f>
        <v>31.571199999997567</v>
      </c>
      <c r="BB5689" s="274">
        <f t="shared" si="921"/>
        <v>4.8764385574267253E-5</v>
      </c>
      <c r="BC5689" s="259">
        <f t="shared" si="922"/>
        <v>1.3275253768113467E-7</v>
      </c>
      <c r="BD5689" s="259">
        <f t="shared" si="919"/>
        <v>1.3275253768113467E-7</v>
      </c>
      <c r="BE5689" s="254" t="str">
        <f t="shared" si="920"/>
        <v/>
      </c>
    </row>
    <row r="5690" spans="1:57" ht="20.100000000000001" customHeight="1" x14ac:dyDescent="0.25">
      <c r="A5690" s="247"/>
      <c r="B5690" s="247"/>
      <c r="C5690" s="247"/>
      <c r="D5690" s="247"/>
      <c r="E5690" s="247"/>
      <c r="F5690" s="247"/>
      <c r="G5690" s="247"/>
      <c r="H5690" s="247"/>
      <c r="I5690" s="247"/>
      <c r="J5690" s="247"/>
      <c r="K5690" s="247"/>
      <c r="L5690" s="247"/>
      <c r="M5690" s="247"/>
      <c r="N5690" s="247"/>
      <c r="O5690" s="247"/>
      <c r="P5690" s="247"/>
      <c r="Q5690" s="247"/>
      <c r="R5690" s="247"/>
      <c r="AZ5690" s="259"/>
      <c r="BA5690" s="259">
        <f>BA5689+$BD$753</f>
        <v>31.577599999997567</v>
      </c>
      <c r="BB5690" s="274">
        <f t="shared" si="921"/>
        <v>4.8631633036586118E-5</v>
      </c>
      <c r="BC5690" s="259">
        <f t="shared" si="922"/>
        <v>1.3239547477656837E-7</v>
      </c>
      <c r="BD5690" s="259">
        <f t="shared" si="919"/>
        <v>1.3239547477656837E-7</v>
      </c>
      <c r="BE5690" s="254" t="str">
        <f t="shared" si="920"/>
        <v/>
      </c>
    </row>
    <row r="5691" spans="1:57" ht="20.100000000000001" customHeight="1" x14ac:dyDescent="0.25">
      <c r="A5691" s="247"/>
      <c r="B5691" s="247"/>
      <c r="C5691" s="247"/>
      <c r="D5691" s="247"/>
      <c r="E5691" s="247"/>
      <c r="F5691" s="247"/>
      <c r="G5691" s="247"/>
      <c r="H5691" s="247"/>
      <c r="I5691" s="247"/>
      <c r="J5691" s="247"/>
      <c r="K5691" s="247"/>
      <c r="L5691" s="247"/>
      <c r="M5691" s="247"/>
      <c r="N5691" s="247"/>
      <c r="O5691" s="247"/>
      <c r="P5691" s="247"/>
      <c r="Q5691" s="247"/>
      <c r="R5691" s="247"/>
      <c r="AZ5691" s="259"/>
      <c r="BA5691" s="259">
        <f>BA5690+$BD$753</f>
        <v>31.583999999997566</v>
      </c>
      <c r="BB5691" s="274">
        <f t="shared" si="921"/>
        <v>4.849923756180955E-5</v>
      </c>
      <c r="BC5691" s="259">
        <f t="shared" si="922"/>
        <v>1.3203935870275741E-7</v>
      </c>
      <c r="BD5691" s="259">
        <f t="shared" si="919"/>
        <v>1.3203935870275741E-7</v>
      </c>
      <c r="BE5691" s="254" t="str">
        <f t="shared" si="920"/>
        <v/>
      </c>
    </row>
    <row r="5692" spans="1:57" ht="20.100000000000001" customHeight="1" x14ac:dyDescent="0.25">
      <c r="A5692" s="247"/>
      <c r="B5692" s="247"/>
      <c r="C5692" s="247"/>
      <c r="D5692" s="247"/>
      <c r="E5692" s="247"/>
      <c r="F5692" s="247"/>
      <c r="G5692" s="247"/>
      <c r="H5692" s="247"/>
      <c r="I5692" s="247"/>
      <c r="J5692" s="247"/>
      <c r="K5692" s="247"/>
      <c r="L5692" s="247"/>
      <c r="M5692" s="247"/>
      <c r="N5692" s="247"/>
      <c r="O5692" s="247"/>
      <c r="P5692" s="247"/>
      <c r="Q5692" s="247"/>
      <c r="R5692" s="247"/>
      <c r="AZ5692" s="259"/>
      <c r="BA5692" s="259">
        <f>BA5691+$BD$753</f>
        <v>31.590399999997565</v>
      </c>
      <c r="BB5692" s="274">
        <f t="shared" si="921"/>
        <v>4.8367198203106793E-5</v>
      </c>
      <c r="BC5692" s="259">
        <f t="shared" si="922"/>
        <v>1.3168418699178661E-7</v>
      </c>
      <c r="BD5692" s="259">
        <f t="shared" si="919"/>
        <v>1.3168418699178661E-7</v>
      </c>
      <c r="BE5692" s="254" t="str">
        <f t="shared" si="920"/>
        <v/>
      </c>
    </row>
    <row r="5693" spans="1:57" ht="20.100000000000001" customHeight="1" x14ac:dyDescent="0.25">
      <c r="A5693" s="247"/>
      <c r="B5693" s="247"/>
      <c r="C5693" s="247"/>
      <c r="D5693" s="247"/>
      <c r="E5693" s="247"/>
      <c r="F5693" s="247"/>
      <c r="G5693" s="247"/>
      <c r="H5693" s="247"/>
      <c r="I5693" s="247"/>
      <c r="J5693" s="247"/>
      <c r="K5693" s="247"/>
      <c r="L5693" s="247"/>
      <c r="M5693" s="247"/>
      <c r="N5693" s="247"/>
      <c r="O5693" s="247"/>
      <c r="P5693" s="247"/>
      <c r="Q5693" s="247"/>
      <c r="R5693" s="247"/>
      <c r="AZ5693" s="259"/>
      <c r="BA5693" s="259">
        <f>BA5692+$BD$753</f>
        <v>31.596799999997565</v>
      </c>
      <c r="BB5693" s="274">
        <f t="shared" si="921"/>
        <v>4.8235514016115006E-5</v>
      </c>
      <c r="BC5693" s="259">
        <f t="shared" si="922"/>
        <v>1.3132995718177841E-7</v>
      </c>
      <c r="BD5693" s="259">
        <f t="shared" si="919"/>
        <v>1.3132995718177841E-7</v>
      </c>
      <c r="BE5693" s="254" t="str">
        <f t="shared" si="920"/>
        <v/>
      </c>
    </row>
    <row r="5694" spans="1:57" ht="20.100000000000001" customHeight="1" x14ac:dyDescent="0.25">
      <c r="A5694" s="247"/>
      <c r="B5694" s="247"/>
      <c r="C5694" s="247"/>
      <c r="D5694" s="247"/>
      <c r="E5694" s="247"/>
      <c r="F5694" s="247"/>
      <c r="G5694" s="247"/>
      <c r="H5694" s="247"/>
      <c r="I5694" s="247"/>
      <c r="J5694" s="247"/>
      <c r="K5694" s="247"/>
      <c r="L5694" s="247"/>
      <c r="M5694" s="247"/>
      <c r="N5694" s="247"/>
      <c r="O5694" s="247"/>
      <c r="P5694" s="247"/>
      <c r="Q5694" s="247"/>
      <c r="R5694" s="247"/>
      <c r="AZ5694" s="259"/>
      <c r="BA5694" s="259">
        <f>BA5693+$BD$753</f>
        <v>31.603199999997564</v>
      </c>
      <c r="BB5694" s="274">
        <f t="shared" si="921"/>
        <v>4.8104184058933228E-5</v>
      </c>
      <c r="BC5694" s="259">
        <f t="shared" si="922"/>
        <v>1.3097666681644569E-7</v>
      </c>
      <c r="BD5694" s="259">
        <f t="shared" si="919"/>
        <v>1.3097666681644569E-7</v>
      </c>
      <c r="BE5694" s="254" t="str">
        <f t="shared" si="920"/>
        <v/>
      </c>
    </row>
    <row r="5695" spans="1:57" ht="20.100000000000001" customHeight="1" x14ac:dyDescent="0.25">
      <c r="A5695" s="247"/>
      <c r="B5695" s="247"/>
      <c r="C5695" s="247"/>
      <c r="D5695" s="247"/>
      <c r="E5695" s="247"/>
      <c r="F5695" s="247"/>
      <c r="G5695" s="247"/>
      <c r="H5695" s="247"/>
      <c r="I5695" s="247"/>
      <c r="J5695" s="247"/>
      <c r="K5695" s="247"/>
      <c r="L5695" s="247"/>
      <c r="M5695" s="247"/>
      <c r="N5695" s="247"/>
      <c r="O5695" s="247"/>
      <c r="P5695" s="247"/>
      <c r="Q5695" s="247"/>
      <c r="R5695" s="247"/>
      <c r="AZ5695" s="259"/>
      <c r="BA5695" s="259">
        <f>BA5694+$BD$753</f>
        <v>31.609599999997563</v>
      </c>
      <c r="BB5695" s="274">
        <f t="shared" si="921"/>
        <v>4.7973207392116782E-5</v>
      </c>
      <c r="BC5695" s="259">
        <f t="shared" si="922"/>
        <v>1.306243134471314E-7</v>
      </c>
      <c r="BD5695" s="259">
        <f t="shared" si="919"/>
        <v>1.306243134471314E-7</v>
      </c>
      <c r="BE5695" s="254" t="str">
        <f t="shared" si="920"/>
        <v/>
      </c>
    </row>
    <row r="5696" spans="1:57" ht="20.100000000000001" customHeight="1" x14ac:dyDescent="0.25">
      <c r="A5696" s="247"/>
      <c r="B5696" s="247"/>
      <c r="C5696" s="247"/>
      <c r="D5696" s="247"/>
      <c r="E5696" s="247"/>
      <c r="F5696" s="247"/>
      <c r="G5696" s="247"/>
      <c r="H5696" s="247"/>
      <c r="I5696" s="247"/>
      <c r="J5696" s="247"/>
      <c r="K5696" s="247"/>
      <c r="L5696" s="247"/>
      <c r="M5696" s="247"/>
      <c r="N5696" s="247"/>
      <c r="O5696" s="247"/>
      <c r="P5696" s="247"/>
      <c r="Q5696" s="247"/>
      <c r="R5696" s="247"/>
      <c r="AZ5696" s="259"/>
      <c r="BA5696" s="259">
        <f>BA5695+$BD$753</f>
        <v>31.615999999997562</v>
      </c>
      <c r="BB5696" s="274">
        <f t="shared" si="921"/>
        <v>4.784258307866965E-5</v>
      </c>
      <c r="BC5696" s="259">
        <f t="shared" si="922"/>
        <v>1.3027289463021324E-7</v>
      </c>
      <c r="BD5696" s="259">
        <f t="shared" si="919"/>
        <v>1.3027289463021324E-7</v>
      </c>
      <c r="BE5696" s="254" t="str">
        <f t="shared" si="920"/>
        <v/>
      </c>
    </row>
    <row r="5697" spans="1:57" ht="20.100000000000001" customHeight="1" x14ac:dyDescent="0.25">
      <c r="A5697" s="247"/>
      <c r="B5697" s="247"/>
      <c r="C5697" s="247"/>
      <c r="D5697" s="247"/>
      <c r="E5697" s="247"/>
      <c r="F5697" s="247"/>
      <c r="G5697" s="247"/>
      <c r="H5697" s="247"/>
      <c r="I5697" s="247"/>
      <c r="J5697" s="247"/>
      <c r="K5697" s="247"/>
      <c r="L5697" s="247"/>
      <c r="M5697" s="247"/>
      <c r="N5697" s="247"/>
      <c r="O5697" s="247"/>
      <c r="P5697" s="247"/>
      <c r="Q5697" s="247"/>
      <c r="R5697" s="247"/>
      <c r="AZ5697" s="259"/>
      <c r="BA5697" s="259">
        <f>BA5696+$BD$753</f>
        <v>31.622399999997562</v>
      </c>
      <c r="BB5697" s="274">
        <f t="shared" si="921"/>
        <v>4.7712310184039437E-5</v>
      </c>
      <c r="BC5697" s="259">
        <f t="shared" si="922"/>
        <v>1.2992240792887908E-7</v>
      </c>
      <c r="BD5697" s="259">
        <f t="shared" si="919"/>
        <v>1.2992240792887908E-7</v>
      </c>
      <c r="BE5697" s="254" t="str">
        <f t="shared" si="920"/>
        <v/>
      </c>
    </row>
    <row r="5698" spans="1:57" ht="20.100000000000001" customHeight="1" x14ac:dyDescent="0.25">
      <c r="A5698" s="247"/>
      <c r="B5698" s="247"/>
      <c r="C5698" s="247"/>
      <c r="D5698" s="247"/>
      <c r="E5698" s="247"/>
      <c r="F5698" s="247"/>
      <c r="G5698" s="247"/>
      <c r="H5698" s="247"/>
      <c r="I5698" s="247"/>
      <c r="J5698" s="247"/>
      <c r="K5698" s="247"/>
      <c r="L5698" s="247"/>
      <c r="M5698" s="247"/>
      <c r="N5698" s="247"/>
      <c r="O5698" s="247"/>
      <c r="P5698" s="247"/>
      <c r="Q5698" s="247"/>
      <c r="R5698" s="247"/>
      <c r="AZ5698" s="259"/>
      <c r="BA5698" s="259">
        <f>BA5697+$BD$753</f>
        <v>31.628799999997561</v>
      </c>
      <c r="BB5698" s="274">
        <f t="shared" si="921"/>
        <v>4.7582387776110558E-5</v>
      </c>
      <c r="BC5698" s="259">
        <f t="shared" si="922"/>
        <v>1.2957285091244928E-7</v>
      </c>
      <c r="BD5698" s="259">
        <f t="shared" si="919"/>
        <v>1.2957285091244928E-7</v>
      </c>
      <c r="BE5698" s="254" t="str">
        <f t="shared" si="920"/>
        <v/>
      </c>
    </row>
    <row r="5699" spans="1:57" ht="20.100000000000001" customHeight="1" x14ac:dyDescent="0.25">
      <c r="A5699" s="247"/>
      <c r="B5699" s="247"/>
      <c r="C5699" s="247"/>
      <c r="D5699" s="247"/>
      <c r="E5699" s="247"/>
      <c r="F5699" s="247"/>
      <c r="G5699" s="247"/>
      <c r="H5699" s="247"/>
      <c r="I5699" s="247"/>
      <c r="J5699" s="247"/>
      <c r="K5699" s="247"/>
      <c r="L5699" s="247"/>
      <c r="M5699" s="247"/>
      <c r="N5699" s="247"/>
      <c r="O5699" s="247"/>
      <c r="P5699" s="247"/>
      <c r="Q5699" s="247"/>
      <c r="R5699" s="247"/>
      <c r="AZ5699" s="259"/>
      <c r="BA5699" s="259">
        <f>BA5698+$BD$753</f>
        <v>31.63519999999756</v>
      </c>
      <c r="BB5699" s="274">
        <f t="shared" si="921"/>
        <v>4.7452814925198109E-5</v>
      </c>
      <c r="BC5699" s="259">
        <f t="shared" si="922"/>
        <v>1.2922422115638351E-7</v>
      </c>
      <c r="BD5699" s="259">
        <f t="shared" si="919"/>
        <v>1.2922422115638351E-7</v>
      </c>
      <c r="BE5699" s="254" t="str">
        <f t="shared" si="920"/>
        <v/>
      </c>
    </row>
    <row r="5700" spans="1:57" ht="20.100000000000001" customHeight="1" x14ac:dyDescent="0.25">
      <c r="A5700" s="247"/>
      <c r="B5700" s="247"/>
      <c r="C5700" s="247"/>
      <c r="D5700" s="247"/>
      <c r="E5700" s="247"/>
      <c r="F5700" s="247"/>
      <c r="G5700" s="247"/>
      <c r="H5700" s="247"/>
      <c r="I5700" s="247"/>
      <c r="J5700" s="247"/>
      <c r="K5700" s="247"/>
      <c r="L5700" s="247"/>
      <c r="M5700" s="247"/>
      <c r="N5700" s="247"/>
      <c r="O5700" s="247"/>
      <c r="P5700" s="247"/>
      <c r="Q5700" s="247"/>
      <c r="R5700" s="247"/>
      <c r="AZ5700" s="259"/>
      <c r="BA5700" s="259">
        <f>BA5699+$BD$753</f>
        <v>31.64159999999756</v>
      </c>
      <c r="BB5700" s="274">
        <f t="shared" si="921"/>
        <v>4.7323590704041725E-5</v>
      </c>
      <c r="BC5700" s="259">
        <f t="shared" si="922"/>
        <v>1.2887651624243659E-7</v>
      </c>
      <c r="BD5700" s="259">
        <f t="shared" si="919"/>
        <v>1.2887651624243659E-7</v>
      </c>
      <c r="BE5700" s="254" t="str">
        <f t="shared" si="920"/>
        <v/>
      </c>
    </row>
    <row r="5701" spans="1:57" ht="20.100000000000001" customHeight="1" x14ac:dyDescent="0.25">
      <c r="A5701" s="247"/>
      <c r="B5701" s="247"/>
      <c r="C5701" s="247"/>
      <c r="D5701" s="247"/>
      <c r="E5701" s="247"/>
      <c r="F5701" s="247"/>
      <c r="G5701" s="247"/>
      <c r="H5701" s="247"/>
      <c r="I5701" s="247"/>
      <c r="J5701" s="247"/>
      <c r="K5701" s="247"/>
      <c r="L5701" s="247"/>
      <c r="M5701" s="247"/>
      <c r="N5701" s="247"/>
      <c r="O5701" s="247"/>
      <c r="P5701" s="247"/>
      <c r="Q5701" s="247"/>
      <c r="R5701" s="247"/>
      <c r="AZ5701" s="259"/>
      <c r="BA5701" s="259">
        <f>BA5700+$BD$753</f>
        <v>31.647999999997559</v>
      </c>
      <c r="BB5701" s="274">
        <f t="shared" si="921"/>
        <v>4.7194714187799289E-5</v>
      </c>
      <c r="BC5701" s="259">
        <f t="shared" si="922"/>
        <v>1.2852973375856362E-7</v>
      </c>
      <c r="BD5701" s="259">
        <f t="shared" si="919"/>
        <v>1.2852973375856362E-7</v>
      </c>
      <c r="BE5701" s="254" t="str">
        <f t="shared" si="920"/>
        <v/>
      </c>
    </row>
    <row r="5702" spans="1:57" ht="20.100000000000001" customHeight="1" x14ac:dyDescent="0.25">
      <c r="A5702" s="247"/>
      <c r="B5702" s="247"/>
      <c r="C5702" s="247"/>
      <c r="D5702" s="247"/>
      <c r="E5702" s="247"/>
      <c r="F5702" s="247"/>
      <c r="G5702" s="247"/>
      <c r="H5702" s="247"/>
      <c r="I5702" s="247"/>
      <c r="J5702" s="247"/>
      <c r="K5702" s="247"/>
      <c r="L5702" s="247"/>
      <c r="M5702" s="247"/>
      <c r="N5702" s="247"/>
      <c r="O5702" s="247"/>
      <c r="P5702" s="247"/>
      <c r="Q5702" s="247"/>
      <c r="R5702" s="247"/>
      <c r="AZ5702" s="259"/>
      <c r="BA5702" s="259">
        <f>BA5701+$BD$753</f>
        <v>31.654399999997558</v>
      </c>
      <c r="BB5702" s="274">
        <f t="shared" si="921"/>
        <v>4.7066184454040725E-5</v>
      </c>
      <c r="BC5702" s="259">
        <f t="shared" si="922"/>
        <v>1.2818387129836433E-7</v>
      </c>
      <c r="BD5702" s="259">
        <f t="shared" si="919"/>
        <v>1.2818387129836433E-7</v>
      </c>
      <c r="BE5702" s="254" t="str">
        <f t="shared" si="920"/>
        <v/>
      </c>
    </row>
    <row r="5703" spans="1:57" ht="20.100000000000001" customHeight="1" x14ac:dyDescent="0.25">
      <c r="A5703" s="247"/>
      <c r="B5703" s="247"/>
      <c r="C5703" s="247"/>
      <c r="D5703" s="247"/>
      <c r="E5703" s="247"/>
      <c r="F5703" s="247"/>
      <c r="G5703" s="247"/>
      <c r="H5703" s="247"/>
      <c r="I5703" s="247"/>
      <c r="J5703" s="247"/>
      <c r="K5703" s="247"/>
      <c r="L5703" s="247"/>
      <c r="M5703" s="247"/>
      <c r="N5703" s="247"/>
      <c r="O5703" s="247"/>
      <c r="P5703" s="247"/>
      <c r="Q5703" s="247"/>
      <c r="R5703" s="247"/>
      <c r="AZ5703" s="259"/>
      <c r="BA5703" s="259">
        <f>BA5702+$BD$753</f>
        <v>31.660799999997558</v>
      </c>
      <c r="BB5703" s="274">
        <f t="shared" si="921"/>
        <v>4.6938000582742361E-5</v>
      </c>
      <c r="BC5703" s="259">
        <f t="shared" si="922"/>
        <v>1.2783892646293297E-7</v>
      </c>
      <c r="BD5703" s="259">
        <f t="shared" si="919"/>
        <v>1.2783892646293297E-7</v>
      </c>
      <c r="BE5703" s="254" t="str">
        <f t="shared" si="920"/>
        <v/>
      </c>
    </row>
    <row r="5704" spans="1:57" ht="20.100000000000001" customHeight="1" x14ac:dyDescent="0.25">
      <c r="A5704" s="247"/>
      <c r="B5704" s="247"/>
      <c r="C5704" s="247"/>
      <c r="D5704" s="247"/>
      <c r="E5704" s="247"/>
      <c r="F5704" s="247"/>
      <c r="G5704" s="247"/>
      <c r="H5704" s="247"/>
      <c r="I5704" s="247"/>
      <c r="J5704" s="247"/>
      <c r="K5704" s="247"/>
      <c r="L5704" s="247"/>
      <c r="M5704" s="247"/>
      <c r="N5704" s="247"/>
      <c r="O5704" s="247"/>
      <c r="P5704" s="247"/>
      <c r="Q5704" s="247"/>
      <c r="R5704" s="247"/>
      <c r="AZ5704" s="259"/>
      <c r="BA5704" s="259">
        <f>BA5703+$BD$753</f>
        <v>31.667199999997557</v>
      </c>
      <c r="BB5704" s="274">
        <f t="shared" si="921"/>
        <v>4.6810161656279428E-5</v>
      </c>
      <c r="BC5704" s="259">
        <f t="shared" si="922"/>
        <v>1.2749489685747703E-7</v>
      </c>
      <c r="BD5704" s="259">
        <f t="shared" si="919"/>
        <v>1.2749489685747703E-7</v>
      </c>
      <c r="BE5704" s="254" t="str">
        <f t="shared" si="920"/>
        <v/>
      </c>
    </row>
    <row r="5705" spans="1:57" ht="20.100000000000001" customHeight="1" x14ac:dyDescent="0.25">
      <c r="A5705" s="247"/>
      <c r="B5705" s="247"/>
      <c r="C5705" s="247"/>
      <c r="D5705" s="247"/>
      <c r="E5705" s="247"/>
      <c r="F5705" s="247"/>
      <c r="G5705" s="247"/>
      <c r="H5705" s="247"/>
      <c r="I5705" s="247"/>
      <c r="J5705" s="247"/>
      <c r="K5705" s="247"/>
      <c r="L5705" s="247"/>
      <c r="M5705" s="247"/>
      <c r="N5705" s="247"/>
      <c r="O5705" s="247"/>
      <c r="P5705" s="247"/>
      <c r="Q5705" s="247"/>
      <c r="R5705" s="247"/>
      <c r="AZ5705" s="259"/>
      <c r="BA5705" s="259">
        <f>BA5704+$BD$753</f>
        <v>31.673599999997556</v>
      </c>
      <c r="BB5705" s="274">
        <f t="shared" si="921"/>
        <v>4.6682666759421951E-5</v>
      </c>
      <c r="BC5705" s="259">
        <f t="shared" si="922"/>
        <v>1.2715178009536937E-7</v>
      </c>
      <c r="BD5705" s="259">
        <f t="shared" si="919"/>
        <v>1.2715178009536937E-7</v>
      </c>
      <c r="BE5705" s="254" t="str">
        <f t="shared" si="920"/>
        <v/>
      </c>
    </row>
    <row r="5706" spans="1:57" ht="20.100000000000001" customHeight="1" x14ac:dyDescent="0.25">
      <c r="A5706" s="247"/>
      <c r="B5706" s="247"/>
      <c r="C5706" s="247"/>
      <c r="D5706" s="247"/>
      <c r="E5706" s="247"/>
      <c r="F5706" s="247"/>
      <c r="G5706" s="247"/>
      <c r="H5706" s="247"/>
      <c r="I5706" s="247"/>
      <c r="J5706" s="247"/>
      <c r="K5706" s="247"/>
      <c r="L5706" s="247"/>
      <c r="M5706" s="247"/>
      <c r="N5706" s="247"/>
      <c r="O5706" s="247"/>
      <c r="P5706" s="247"/>
      <c r="Q5706" s="247"/>
      <c r="R5706" s="247"/>
      <c r="AZ5706" s="259"/>
      <c r="BA5706" s="259">
        <f>BA5705+$BD$753</f>
        <v>31.679999999997555</v>
      </c>
      <c r="BB5706" s="274">
        <f t="shared" si="921"/>
        <v>4.6555514979326581E-5</v>
      </c>
      <c r="BC5706" s="259">
        <f t="shared" si="922"/>
        <v>1.2680957379451616E-7</v>
      </c>
      <c r="BD5706" s="259">
        <f t="shared" si="919"/>
        <v>1.2680957379451616E-7</v>
      </c>
      <c r="BE5706" s="254" t="str">
        <f t="shared" si="920"/>
        <v/>
      </c>
    </row>
    <row r="5707" spans="1:57" ht="20.100000000000001" customHeight="1" x14ac:dyDescent="0.25">
      <c r="A5707" s="247"/>
      <c r="B5707" s="247"/>
      <c r="C5707" s="247"/>
      <c r="D5707" s="247"/>
      <c r="E5707" s="247"/>
      <c r="F5707" s="247"/>
      <c r="G5707" s="247"/>
      <c r="H5707" s="247"/>
      <c r="I5707" s="247"/>
      <c r="J5707" s="247"/>
      <c r="K5707" s="247"/>
      <c r="L5707" s="247"/>
      <c r="M5707" s="247"/>
      <c r="N5707" s="247"/>
      <c r="O5707" s="247"/>
      <c r="P5707" s="247"/>
      <c r="Q5707" s="247"/>
      <c r="R5707" s="247"/>
      <c r="AZ5707" s="259"/>
      <c r="BA5707" s="259">
        <f>BA5706+$BD$753</f>
        <v>31.686399999997555</v>
      </c>
      <c r="BB5707" s="274">
        <f t="shared" si="921"/>
        <v>4.6428705405532065E-5</v>
      </c>
      <c r="BC5707" s="259">
        <f t="shared" si="922"/>
        <v>1.2646827558008097E-7</v>
      </c>
      <c r="BD5707" s="259">
        <f t="shared" si="919"/>
        <v>1.2646827558008097E-7</v>
      </c>
      <c r="BE5707" s="254" t="str">
        <f t="shared" si="920"/>
        <v/>
      </c>
    </row>
    <row r="5708" spans="1:57" ht="20.100000000000001" customHeight="1" x14ac:dyDescent="0.25">
      <c r="A5708" s="247"/>
      <c r="B5708" s="247"/>
      <c r="C5708" s="247"/>
      <c r="D5708" s="247"/>
      <c r="E5708" s="247"/>
      <c r="F5708" s="247"/>
      <c r="G5708" s="247"/>
      <c r="H5708" s="247"/>
      <c r="I5708" s="247"/>
      <c r="J5708" s="247"/>
      <c r="K5708" s="247"/>
      <c r="L5708" s="247"/>
      <c r="M5708" s="247"/>
      <c r="N5708" s="247"/>
      <c r="O5708" s="247"/>
      <c r="P5708" s="247"/>
      <c r="Q5708" s="247"/>
      <c r="R5708" s="247"/>
      <c r="AZ5708" s="259"/>
      <c r="BA5708" s="259">
        <f>BA5707+$BD$753</f>
        <v>31.692799999997554</v>
      </c>
      <c r="BB5708" s="274">
        <f t="shared" si="921"/>
        <v>4.6302237129951984E-5</v>
      </c>
      <c r="BC5708" s="259">
        <f t="shared" si="922"/>
        <v>1.2612788308204528E-7</v>
      </c>
      <c r="BD5708" s="259">
        <f t="shared" si="919"/>
        <v>1.2612788308204528E-7</v>
      </c>
      <c r="BE5708" s="254" t="str">
        <f t="shared" si="920"/>
        <v/>
      </c>
    </row>
    <row r="5709" spans="1:57" ht="20.100000000000001" customHeight="1" x14ac:dyDescent="0.25">
      <c r="A5709" s="247"/>
      <c r="B5709" s="247"/>
      <c r="C5709" s="247"/>
      <c r="D5709" s="247"/>
      <c r="E5709" s="247"/>
      <c r="F5709" s="247"/>
      <c r="G5709" s="247"/>
      <c r="H5709" s="247"/>
      <c r="I5709" s="247"/>
      <c r="J5709" s="247"/>
      <c r="K5709" s="247"/>
      <c r="L5709" s="247"/>
      <c r="M5709" s="247"/>
      <c r="N5709" s="247"/>
      <c r="O5709" s="247"/>
      <c r="P5709" s="247"/>
      <c r="Q5709" s="247"/>
      <c r="R5709" s="247"/>
      <c r="AZ5709" s="259"/>
      <c r="BA5709" s="259">
        <f>BA5708+$BD$753</f>
        <v>31.699199999997553</v>
      </c>
      <c r="BB5709" s="274">
        <f t="shared" si="921"/>
        <v>4.6176109246869939E-5</v>
      </c>
      <c r="BC5709" s="259">
        <f t="shared" si="922"/>
        <v>1.2578839393787835E-7</v>
      </c>
      <c r="BD5709" s="259">
        <f t="shared" si="919"/>
        <v>1.2578839393787835E-7</v>
      </c>
      <c r="BE5709" s="254" t="str">
        <f t="shared" si="920"/>
        <v/>
      </c>
    </row>
    <row r="5710" spans="1:57" ht="20.100000000000001" customHeight="1" x14ac:dyDescent="0.25">
      <c r="A5710" s="247"/>
      <c r="B5710" s="247"/>
      <c r="C5710" s="247"/>
      <c r="D5710" s="247"/>
      <c r="E5710" s="247"/>
      <c r="F5710" s="247"/>
      <c r="G5710" s="247"/>
      <c r="H5710" s="247"/>
      <c r="I5710" s="247"/>
      <c r="J5710" s="247"/>
      <c r="K5710" s="247"/>
      <c r="L5710" s="247"/>
      <c r="M5710" s="247"/>
      <c r="N5710" s="247"/>
      <c r="O5710" s="247"/>
      <c r="P5710" s="247"/>
      <c r="Q5710" s="247"/>
      <c r="R5710" s="247"/>
      <c r="AZ5710" s="259"/>
      <c r="BA5710" s="259">
        <f>BA5709+$BD$753</f>
        <v>31.705599999997553</v>
      </c>
      <c r="BB5710" s="274">
        <f t="shared" si="921"/>
        <v>4.6050320852932061E-5</v>
      </c>
      <c r="BC5710" s="259">
        <f t="shared" si="922"/>
        <v>1.254498057900571E-7</v>
      </c>
      <c r="BD5710" s="259">
        <f t="shared" si="919"/>
        <v>1.254498057900571E-7</v>
      </c>
      <c r="BE5710" s="254" t="str">
        <f t="shared" si="920"/>
        <v/>
      </c>
    </row>
    <row r="5711" spans="1:57" ht="20.100000000000001" customHeight="1" x14ac:dyDescent="0.25">
      <c r="A5711" s="247"/>
      <c r="B5711" s="247"/>
      <c r="C5711" s="247"/>
      <c r="D5711" s="247"/>
      <c r="E5711" s="247"/>
      <c r="F5711" s="247"/>
      <c r="G5711" s="247"/>
      <c r="H5711" s="247"/>
      <c r="I5711" s="247"/>
      <c r="J5711" s="247"/>
      <c r="K5711" s="247"/>
      <c r="L5711" s="247"/>
      <c r="M5711" s="247"/>
      <c r="N5711" s="247"/>
      <c r="O5711" s="247"/>
      <c r="P5711" s="247"/>
      <c r="Q5711" s="247"/>
      <c r="R5711" s="247"/>
      <c r="AZ5711" s="259"/>
      <c r="BA5711" s="259">
        <f>BA5710+$BD$753</f>
        <v>31.711999999997552</v>
      </c>
      <c r="BB5711" s="274">
        <f t="shared" si="921"/>
        <v>4.5924871047142004E-5</v>
      </c>
      <c r="BC5711" s="259">
        <f t="shared" si="922"/>
        <v>1.251121162871503E-7</v>
      </c>
      <c r="BD5711" s="259">
        <f t="shared" si="919"/>
        <v>1.251121162871503E-7</v>
      </c>
      <c r="BE5711" s="254" t="str">
        <f t="shared" si="920"/>
        <v/>
      </c>
    </row>
    <row r="5712" spans="1:57" ht="20.100000000000001" customHeight="1" x14ac:dyDescent="0.25">
      <c r="A5712" s="247"/>
      <c r="B5712" s="247"/>
      <c r="C5712" s="247"/>
      <c r="D5712" s="247"/>
      <c r="E5712" s="247"/>
      <c r="F5712" s="247"/>
      <c r="G5712" s="247"/>
      <c r="H5712" s="247"/>
      <c r="I5712" s="247"/>
      <c r="J5712" s="247"/>
      <c r="K5712" s="247"/>
      <c r="L5712" s="247"/>
      <c r="M5712" s="247"/>
      <c r="N5712" s="247"/>
      <c r="O5712" s="247"/>
      <c r="P5712" s="247"/>
      <c r="Q5712" s="247"/>
      <c r="R5712" s="247"/>
      <c r="AZ5712" s="259"/>
      <c r="BA5712" s="259">
        <f>BA5711+$BD$753</f>
        <v>31.718399999997551</v>
      </c>
      <c r="BB5712" s="274">
        <f t="shared" si="921"/>
        <v>4.5799758930854853E-5</v>
      </c>
      <c r="BC5712" s="259">
        <f t="shared" si="922"/>
        <v>1.2477532308438101E-7</v>
      </c>
      <c r="BD5712" s="259">
        <f t="shared" si="919"/>
        <v>1.2477532308438101E-7</v>
      </c>
      <c r="BE5712" s="254" t="str">
        <f t="shared" si="920"/>
        <v/>
      </c>
    </row>
    <row r="5713" spans="1:57" ht="20.100000000000001" customHeight="1" x14ac:dyDescent="0.25">
      <c r="A5713" s="247"/>
      <c r="B5713" s="247"/>
      <c r="C5713" s="247"/>
      <c r="D5713" s="247"/>
      <c r="E5713" s="247"/>
      <c r="F5713" s="247"/>
      <c r="G5713" s="247"/>
      <c r="H5713" s="247"/>
      <c r="I5713" s="247"/>
      <c r="J5713" s="247"/>
      <c r="K5713" s="247"/>
      <c r="L5713" s="247"/>
      <c r="M5713" s="247"/>
      <c r="N5713" s="247"/>
      <c r="O5713" s="247"/>
      <c r="P5713" s="247"/>
      <c r="Q5713" s="247"/>
      <c r="R5713" s="247"/>
      <c r="AZ5713" s="259"/>
      <c r="BA5713" s="259">
        <f>BA5712+$BD$753</f>
        <v>31.724799999997551</v>
      </c>
      <c r="BB5713" s="274">
        <f t="shared" si="921"/>
        <v>4.5674983607770472E-5</v>
      </c>
      <c r="BC5713" s="259">
        <f t="shared" si="922"/>
        <v>1.2443942384248141E-7</v>
      </c>
      <c r="BD5713" s="259">
        <f t="shared" si="919"/>
        <v>1.2443942384248141E-7</v>
      </c>
      <c r="BE5713" s="254" t="str">
        <f t="shared" si="920"/>
        <v/>
      </c>
    </row>
    <row r="5714" spans="1:57" ht="20.100000000000001" customHeight="1" x14ac:dyDescent="0.25">
      <c r="A5714" s="247"/>
      <c r="B5714" s="247"/>
      <c r="C5714" s="247"/>
      <c r="D5714" s="247"/>
      <c r="E5714" s="247"/>
      <c r="F5714" s="247"/>
      <c r="G5714" s="247"/>
      <c r="H5714" s="247"/>
      <c r="I5714" s="247"/>
      <c r="J5714" s="247"/>
      <c r="K5714" s="247"/>
      <c r="L5714" s="247"/>
      <c r="M5714" s="247"/>
      <c r="N5714" s="247"/>
      <c r="O5714" s="247"/>
      <c r="P5714" s="247"/>
      <c r="Q5714" s="247"/>
      <c r="R5714" s="247"/>
      <c r="AZ5714" s="259"/>
      <c r="BA5714" s="259">
        <f>BA5713+$BD$753</f>
        <v>31.73119999999755</v>
      </c>
      <c r="BB5714" s="274">
        <f t="shared" si="921"/>
        <v>4.5550544183927991E-5</v>
      </c>
      <c r="BC5714" s="259">
        <f t="shared" si="922"/>
        <v>1.2410441622792993E-7</v>
      </c>
      <c r="BD5714" s="259">
        <f t="shared" si="919"/>
        <v>1.2410441622792993E-7</v>
      </c>
      <c r="BE5714" s="254" t="str">
        <f t="shared" si="920"/>
        <v/>
      </c>
    </row>
    <row r="5715" spans="1:57" ht="20.100000000000001" customHeight="1" x14ac:dyDescent="0.25">
      <c r="A5715" s="247"/>
      <c r="B5715" s="247"/>
      <c r="C5715" s="247"/>
      <c r="D5715" s="247"/>
      <c r="E5715" s="247"/>
      <c r="F5715" s="247"/>
      <c r="G5715" s="247"/>
      <c r="H5715" s="247"/>
      <c r="I5715" s="247"/>
      <c r="J5715" s="247"/>
      <c r="K5715" s="247"/>
      <c r="L5715" s="247"/>
      <c r="M5715" s="247"/>
      <c r="N5715" s="247"/>
      <c r="O5715" s="247"/>
      <c r="P5715" s="247"/>
      <c r="Q5715" s="247"/>
      <c r="R5715" s="247"/>
      <c r="AZ5715" s="259"/>
      <c r="BA5715" s="259">
        <f>BA5714+$BD$753</f>
        <v>31.737599999997549</v>
      </c>
      <c r="BB5715" s="274">
        <f t="shared" si="921"/>
        <v>4.5426439767700061E-5</v>
      </c>
      <c r="BC5715" s="259">
        <f t="shared" si="922"/>
        <v>1.23770297913778E-7</v>
      </c>
      <c r="BD5715" s="259">
        <f t="shared" si="919"/>
        <v>1.23770297913778E-7</v>
      </c>
      <c r="BE5715" s="254" t="str">
        <f t="shared" si="920"/>
        <v/>
      </c>
    </row>
    <row r="5716" spans="1:57" ht="20.100000000000001" customHeight="1" x14ac:dyDescent="0.25">
      <c r="A5716" s="247"/>
      <c r="B5716" s="247"/>
      <c r="C5716" s="247"/>
      <c r="D5716" s="247"/>
      <c r="E5716" s="247"/>
      <c r="F5716" s="247"/>
      <c r="G5716" s="247"/>
      <c r="H5716" s="247"/>
      <c r="I5716" s="247"/>
      <c r="J5716" s="247"/>
      <c r="K5716" s="247"/>
      <c r="L5716" s="247"/>
      <c r="M5716" s="247"/>
      <c r="N5716" s="247"/>
      <c r="O5716" s="247"/>
      <c r="P5716" s="247"/>
      <c r="Q5716" s="247"/>
      <c r="R5716" s="247"/>
      <c r="AZ5716" s="259"/>
      <c r="BA5716" s="259">
        <f>BA5715+$BD$753</f>
        <v>31.743999999997548</v>
      </c>
      <c r="BB5716" s="274">
        <f t="shared" si="921"/>
        <v>4.5302669469786283E-5</v>
      </c>
      <c r="BC5716" s="259">
        <f t="shared" si="922"/>
        <v>1.2343706657891816E-7</v>
      </c>
      <c r="BD5716" s="259">
        <f t="shared" si="919"/>
        <v>1.2343706657891816E-7</v>
      </c>
      <c r="BE5716" s="254" t="str">
        <f t="shared" si="920"/>
        <v/>
      </c>
    </row>
    <row r="5717" spans="1:57" ht="20.100000000000001" customHeight="1" x14ac:dyDescent="0.25">
      <c r="A5717" s="247"/>
      <c r="B5717" s="247"/>
      <c r="C5717" s="247"/>
      <c r="D5717" s="247"/>
      <c r="E5717" s="247"/>
      <c r="F5717" s="247"/>
      <c r="G5717" s="247"/>
      <c r="H5717" s="247"/>
      <c r="I5717" s="247"/>
      <c r="J5717" s="247"/>
      <c r="K5717" s="247"/>
      <c r="L5717" s="247"/>
      <c r="M5717" s="247"/>
      <c r="N5717" s="247"/>
      <c r="O5717" s="247"/>
      <c r="P5717" s="247"/>
      <c r="Q5717" s="247"/>
      <c r="R5717" s="247"/>
      <c r="AZ5717" s="259"/>
      <c r="BA5717" s="259">
        <f>BA5716+$BD$753</f>
        <v>31.750399999997548</v>
      </c>
      <c r="BB5717" s="274">
        <f t="shared" si="921"/>
        <v>4.5179232403207365E-5</v>
      </c>
      <c r="BC5717" s="259">
        <f t="shared" si="922"/>
        <v>1.2310471990742682E-7</v>
      </c>
      <c r="BD5717" s="259">
        <f t="shared" si="919"/>
        <v>1.2310471990742682E-7</v>
      </c>
      <c r="BE5717" s="254" t="str">
        <f t="shared" si="920"/>
        <v/>
      </c>
    </row>
    <row r="5718" spans="1:57" ht="20.100000000000001" customHeight="1" x14ac:dyDescent="0.25">
      <c r="A5718" s="247"/>
      <c r="B5718" s="247"/>
      <c r="C5718" s="247"/>
      <c r="D5718" s="247"/>
      <c r="E5718" s="247"/>
      <c r="F5718" s="247"/>
      <c r="G5718" s="247"/>
      <c r="H5718" s="247"/>
      <c r="I5718" s="247"/>
      <c r="J5718" s="247"/>
      <c r="K5718" s="247"/>
      <c r="L5718" s="247"/>
      <c r="M5718" s="247"/>
      <c r="N5718" s="247"/>
      <c r="O5718" s="247"/>
      <c r="P5718" s="247"/>
      <c r="Q5718" s="247"/>
      <c r="R5718" s="247"/>
      <c r="AZ5718" s="259"/>
      <c r="BA5718" s="259">
        <f>BA5717+$BD$753</f>
        <v>31.756799999997547</v>
      </c>
      <c r="BB5718" s="274">
        <f t="shared" si="921"/>
        <v>4.5056127683299938E-5</v>
      </c>
      <c r="BC5718" s="259">
        <f t="shared" si="922"/>
        <v>1.2277325559043446E-7</v>
      </c>
      <c r="BD5718" s="259">
        <f t="shared" si="919"/>
        <v>1.2277325559043446E-7</v>
      </c>
      <c r="BE5718" s="254" t="str">
        <f t="shared" si="920"/>
        <v/>
      </c>
    </row>
    <row r="5719" spans="1:57" ht="20.100000000000001" customHeight="1" x14ac:dyDescent="0.25">
      <c r="A5719" s="247"/>
      <c r="B5719" s="247"/>
      <c r="C5719" s="247"/>
      <c r="D5719" s="247"/>
      <c r="E5719" s="247"/>
      <c r="F5719" s="247"/>
      <c r="G5719" s="247"/>
      <c r="H5719" s="247"/>
      <c r="I5719" s="247"/>
      <c r="J5719" s="247"/>
      <c r="K5719" s="247"/>
      <c r="L5719" s="247"/>
      <c r="M5719" s="247"/>
      <c r="N5719" s="247"/>
      <c r="O5719" s="247"/>
      <c r="P5719" s="247"/>
      <c r="Q5719" s="247"/>
      <c r="R5719" s="247"/>
      <c r="AZ5719" s="259"/>
      <c r="BA5719" s="259">
        <f>BA5718+$BD$753</f>
        <v>31.763199999997546</v>
      </c>
      <c r="BB5719" s="274">
        <f t="shared" si="921"/>
        <v>4.4933354427709504E-5</v>
      </c>
      <c r="BC5719" s="259">
        <f t="shared" si="922"/>
        <v>1.2244267132396403E-7</v>
      </c>
      <c r="BD5719" s="259">
        <f t="shared" si="919"/>
        <v>1.2244267132396403E-7</v>
      </c>
      <c r="BE5719" s="254" t="str">
        <f t="shared" si="920"/>
        <v/>
      </c>
    </row>
    <row r="5720" spans="1:57" ht="20.100000000000001" customHeight="1" x14ac:dyDescent="0.25">
      <c r="A5720" s="247"/>
      <c r="B5720" s="247"/>
      <c r="C5720" s="247"/>
      <c r="D5720" s="247"/>
      <c r="E5720" s="247"/>
      <c r="F5720" s="247"/>
      <c r="G5720" s="247"/>
      <c r="H5720" s="247"/>
      <c r="I5720" s="247"/>
      <c r="J5720" s="247"/>
      <c r="K5720" s="247"/>
      <c r="L5720" s="247"/>
      <c r="M5720" s="247"/>
      <c r="N5720" s="247"/>
      <c r="O5720" s="247"/>
      <c r="P5720" s="247"/>
      <c r="Q5720" s="247"/>
      <c r="R5720" s="247"/>
      <c r="AZ5720" s="259"/>
      <c r="BA5720" s="259">
        <f>BA5719+$BD$753</f>
        <v>31.769599999997546</v>
      </c>
      <c r="BB5720" s="274">
        <f t="shared" si="921"/>
        <v>4.4810911756385539E-5</v>
      </c>
      <c r="BC5720" s="259">
        <f t="shared" si="922"/>
        <v>1.2211296481077409E-7</v>
      </c>
      <c r="BD5720" s="259">
        <f t="shared" si="919"/>
        <v>1.2211296481077409E-7</v>
      </c>
      <c r="BE5720" s="254" t="str">
        <f t="shared" si="920"/>
        <v/>
      </c>
    </row>
    <row r="5721" spans="1:57" ht="20.100000000000001" customHeight="1" x14ac:dyDescent="0.25">
      <c r="A5721" s="247"/>
      <c r="B5721" s="247"/>
      <c r="C5721" s="247"/>
      <c r="D5721" s="247"/>
      <c r="E5721" s="247"/>
      <c r="F5721" s="247"/>
      <c r="G5721" s="247"/>
      <c r="H5721" s="247"/>
      <c r="I5721" s="247"/>
      <c r="J5721" s="247"/>
      <c r="K5721" s="247"/>
      <c r="L5721" s="247"/>
      <c r="M5721" s="247"/>
      <c r="N5721" s="247"/>
      <c r="O5721" s="247"/>
      <c r="P5721" s="247"/>
      <c r="Q5721" s="247"/>
      <c r="R5721" s="247"/>
      <c r="AZ5721" s="259"/>
      <c r="BA5721" s="259">
        <f>BA5720+$BD$753</f>
        <v>31.775999999997545</v>
      </c>
      <c r="BB5721" s="274">
        <f t="shared" si="921"/>
        <v>4.4688798791574765E-5</v>
      </c>
      <c r="BC5721" s="259">
        <f t="shared" si="922"/>
        <v>1.2178413375903065E-7</v>
      </c>
      <c r="BD5721" s="259">
        <f t="shared" si="919"/>
        <v>1.2178413375903065E-7</v>
      </c>
      <c r="BE5721" s="254" t="str">
        <f t="shared" si="920"/>
        <v/>
      </c>
    </row>
    <row r="5722" spans="1:57" ht="20.100000000000001" customHeight="1" x14ac:dyDescent="0.25">
      <c r="A5722" s="247"/>
      <c r="B5722" s="247"/>
      <c r="C5722" s="247"/>
      <c r="D5722" s="247"/>
      <c r="E5722" s="247"/>
      <c r="F5722" s="247"/>
      <c r="G5722" s="247"/>
      <c r="H5722" s="247"/>
      <c r="I5722" s="247"/>
      <c r="J5722" s="247"/>
      <c r="K5722" s="247"/>
      <c r="L5722" s="247"/>
      <c r="M5722" s="247"/>
      <c r="N5722" s="247"/>
      <c r="O5722" s="247"/>
      <c r="P5722" s="247"/>
      <c r="Q5722" s="247"/>
      <c r="R5722" s="247"/>
      <c r="AZ5722" s="259"/>
      <c r="BA5722" s="259">
        <f>BA5721+$BD$753</f>
        <v>31.782399999997544</v>
      </c>
      <c r="BB5722" s="274">
        <f t="shared" si="921"/>
        <v>4.4567014657815735E-5</v>
      </c>
      <c r="BC5722" s="259">
        <f t="shared" si="922"/>
        <v>1.2145617588239527E-7</v>
      </c>
      <c r="BD5722" s="259">
        <f t="shared" si="919"/>
        <v>1.2145617588239527E-7</v>
      </c>
      <c r="BE5722" s="254" t="str">
        <f t="shared" si="920"/>
        <v/>
      </c>
    </row>
    <row r="5723" spans="1:57" ht="20.100000000000001" customHeight="1" x14ac:dyDescent="0.25">
      <c r="A5723" s="247"/>
      <c r="B5723" s="247"/>
      <c r="C5723" s="247"/>
      <c r="D5723" s="247"/>
      <c r="E5723" s="247"/>
      <c r="F5723" s="247"/>
      <c r="G5723" s="247"/>
      <c r="H5723" s="247"/>
      <c r="I5723" s="247"/>
      <c r="J5723" s="247"/>
      <c r="K5723" s="247"/>
      <c r="L5723" s="247"/>
      <c r="M5723" s="247"/>
      <c r="N5723" s="247"/>
      <c r="O5723" s="247"/>
      <c r="P5723" s="247"/>
      <c r="Q5723" s="247"/>
      <c r="R5723" s="247"/>
      <c r="AZ5723" s="259"/>
      <c r="BA5723" s="259">
        <f>BA5722+$BD$753</f>
        <v>31.788799999997543</v>
      </c>
      <c r="BB5723" s="274">
        <f t="shared" si="921"/>
        <v>4.4445558481933339E-5</v>
      </c>
      <c r="BC5723" s="259">
        <f t="shared" si="922"/>
        <v>1.2112908890135322E-7</v>
      </c>
      <c r="BD5723" s="259">
        <f t="shared" si="919"/>
        <v>1.2112908890135322E-7</v>
      </c>
      <c r="BE5723" s="254" t="str">
        <f t="shared" si="920"/>
        <v/>
      </c>
    </row>
    <row r="5724" spans="1:57" ht="20.100000000000001" customHeight="1" x14ac:dyDescent="0.25">
      <c r="A5724" s="247"/>
      <c r="B5724" s="247"/>
      <c r="C5724" s="247"/>
      <c r="D5724" s="247"/>
      <c r="E5724" s="247"/>
      <c r="F5724" s="247"/>
      <c r="G5724" s="247"/>
      <c r="H5724" s="247"/>
      <c r="I5724" s="247"/>
      <c r="J5724" s="247"/>
      <c r="K5724" s="247"/>
      <c r="L5724" s="247"/>
      <c r="M5724" s="247"/>
      <c r="N5724" s="247"/>
      <c r="O5724" s="247"/>
      <c r="P5724" s="247"/>
      <c r="Q5724" s="247"/>
      <c r="R5724" s="247"/>
      <c r="AZ5724" s="259"/>
      <c r="BA5724" s="259">
        <f>BA5723+$BD$753</f>
        <v>31.795199999997543</v>
      </c>
      <c r="BB5724" s="274">
        <f t="shared" si="921"/>
        <v>4.4324429393031986E-5</v>
      </c>
      <c r="BC5724" s="259">
        <f t="shared" si="922"/>
        <v>1.2080287054144485E-7</v>
      </c>
      <c r="BD5724" s="259">
        <f t="shared" si="919"/>
        <v>1.2080287054144485E-7</v>
      </c>
      <c r="BE5724" s="254" t="str">
        <f t="shared" si="920"/>
        <v/>
      </c>
    </row>
    <row r="5725" spans="1:57" ht="20.100000000000001" customHeight="1" x14ac:dyDescent="0.25">
      <c r="A5725" s="247"/>
      <c r="B5725" s="247"/>
      <c r="C5725" s="247"/>
      <c r="D5725" s="247"/>
      <c r="E5725" s="247"/>
      <c r="F5725" s="247"/>
      <c r="G5725" s="247"/>
      <c r="H5725" s="247"/>
      <c r="I5725" s="247"/>
      <c r="J5725" s="247"/>
      <c r="K5725" s="247"/>
      <c r="L5725" s="247"/>
      <c r="M5725" s="247"/>
      <c r="N5725" s="247"/>
      <c r="O5725" s="247"/>
      <c r="P5725" s="247"/>
      <c r="Q5725" s="247"/>
      <c r="R5725" s="247"/>
      <c r="AZ5725" s="259"/>
      <c r="BA5725" s="259">
        <f>BA5724+$BD$753</f>
        <v>31.801599999997542</v>
      </c>
      <c r="BB5725" s="274">
        <f t="shared" si="921"/>
        <v>4.4203626522490541E-5</v>
      </c>
      <c r="BC5725" s="259">
        <f t="shared" si="922"/>
        <v>1.204775185343227E-7</v>
      </c>
      <c r="BD5725" s="259">
        <f t="shared" si="919"/>
        <v>1.204775185343227E-7</v>
      </c>
      <c r="BE5725" s="254" t="str">
        <f t="shared" si="920"/>
        <v/>
      </c>
    </row>
    <row r="5726" spans="1:57" ht="20.100000000000001" customHeight="1" x14ac:dyDescent="0.25">
      <c r="A5726" s="247"/>
      <c r="B5726" s="247"/>
      <c r="C5726" s="247"/>
      <c r="D5726" s="247"/>
      <c r="E5726" s="247"/>
      <c r="F5726" s="247"/>
      <c r="G5726" s="247"/>
      <c r="H5726" s="247"/>
      <c r="I5726" s="247"/>
      <c r="J5726" s="247"/>
      <c r="K5726" s="247"/>
      <c r="L5726" s="247"/>
      <c r="M5726" s="247"/>
      <c r="N5726" s="247"/>
      <c r="O5726" s="247"/>
      <c r="P5726" s="247"/>
      <c r="Q5726" s="247"/>
      <c r="R5726" s="247"/>
      <c r="AZ5726" s="259"/>
      <c r="BA5726" s="259">
        <f>BA5725+$BD$753</f>
        <v>31.807999999997541</v>
      </c>
      <c r="BB5726" s="274">
        <f t="shared" si="921"/>
        <v>4.4083149003956219E-5</v>
      </c>
      <c r="BC5726" s="259">
        <f t="shared" si="922"/>
        <v>1.201530306172975E-7</v>
      </c>
      <c r="BD5726" s="259">
        <f t="shared" si="919"/>
        <v>1.201530306172975E-7</v>
      </c>
      <c r="BE5726" s="254" t="str">
        <f t="shared" si="920"/>
        <v/>
      </c>
    </row>
    <row r="5727" spans="1:57" ht="20.100000000000001" customHeight="1" x14ac:dyDescent="0.25">
      <c r="A5727" s="247"/>
      <c r="B5727" s="247"/>
      <c r="C5727" s="247"/>
      <c r="D5727" s="247"/>
      <c r="E5727" s="247"/>
      <c r="F5727" s="247"/>
      <c r="G5727" s="247"/>
      <c r="H5727" s="247"/>
      <c r="I5727" s="247"/>
      <c r="J5727" s="247"/>
      <c r="K5727" s="247"/>
      <c r="L5727" s="247"/>
      <c r="M5727" s="247"/>
      <c r="N5727" s="247"/>
      <c r="O5727" s="247"/>
      <c r="P5727" s="247"/>
      <c r="Q5727" s="247"/>
      <c r="R5727" s="247"/>
      <c r="AZ5727" s="259"/>
      <c r="BA5727" s="259">
        <f>BA5726+$BD$753</f>
        <v>31.814399999997541</v>
      </c>
      <c r="BB5727" s="274">
        <f t="shared" si="921"/>
        <v>4.3962995973338921E-5</v>
      </c>
      <c r="BC5727" s="259">
        <f t="shared" si="922"/>
        <v>1.1982940453377183E-7</v>
      </c>
      <c r="BD5727" s="259">
        <f t="shared" si="919"/>
        <v>1.1982940453377183E-7</v>
      </c>
      <c r="BE5727" s="254" t="str">
        <f t="shared" si="920"/>
        <v/>
      </c>
    </row>
    <row r="5728" spans="1:57" ht="20.100000000000001" customHeight="1" x14ac:dyDescent="0.25">
      <c r="A5728" s="247"/>
      <c r="B5728" s="247"/>
      <c r="C5728" s="247"/>
      <c r="D5728" s="247"/>
      <c r="E5728" s="247"/>
      <c r="F5728" s="247"/>
      <c r="G5728" s="247"/>
      <c r="H5728" s="247"/>
      <c r="I5728" s="247"/>
      <c r="J5728" s="247"/>
      <c r="K5728" s="247"/>
      <c r="L5728" s="247"/>
      <c r="M5728" s="247"/>
      <c r="N5728" s="247"/>
      <c r="O5728" s="247"/>
      <c r="P5728" s="247"/>
      <c r="Q5728" s="247"/>
      <c r="R5728" s="247"/>
      <c r="AZ5728" s="259"/>
      <c r="BA5728" s="259">
        <f>BA5727+$BD$753</f>
        <v>31.82079999999754</v>
      </c>
      <c r="BB5728" s="274">
        <f t="shared" si="921"/>
        <v>4.3843166568805149E-5</v>
      </c>
      <c r="BC5728" s="259">
        <f t="shared" si="922"/>
        <v>1.1950663803263027E-7</v>
      </c>
      <c r="BD5728" s="259">
        <f t="shared" si="919"/>
        <v>1.1950663803263027E-7</v>
      </c>
      <c r="BE5728" s="254" t="str">
        <f t="shared" si="920"/>
        <v/>
      </c>
    </row>
    <row r="5729" spans="1:57" ht="20.100000000000001" customHeight="1" x14ac:dyDescent="0.25">
      <c r="A5729" s="247"/>
      <c r="B5729" s="247"/>
      <c r="C5729" s="247"/>
      <c r="D5729" s="247"/>
      <c r="E5729" s="247"/>
      <c r="F5729" s="247"/>
      <c r="G5729" s="247"/>
      <c r="H5729" s="247"/>
      <c r="I5729" s="247"/>
      <c r="J5729" s="247"/>
      <c r="K5729" s="247"/>
      <c r="L5729" s="247"/>
      <c r="M5729" s="247"/>
      <c r="N5729" s="247"/>
      <c r="O5729" s="247"/>
      <c r="P5729" s="247"/>
      <c r="Q5729" s="247"/>
      <c r="R5729" s="247"/>
      <c r="AZ5729" s="259"/>
      <c r="BA5729" s="259">
        <f>BA5728+$BD$753</f>
        <v>31.827199999997539</v>
      </c>
      <c r="BB5729" s="274">
        <f t="shared" si="921"/>
        <v>4.3723659930772519E-5</v>
      </c>
      <c r="BC5729" s="259">
        <f t="shared" si="922"/>
        <v>1.1918472886834105E-7</v>
      </c>
      <c r="BD5729" s="259">
        <f t="shared" si="919"/>
        <v>1.1918472886834105E-7</v>
      </c>
      <c r="BE5729" s="254" t="str">
        <f t="shared" si="920"/>
        <v/>
      </c>
    </row>
    <row r="5730" spans="1:57" ht="20.100000000000001" customHeight="1" x14ac:dyDescent="0.25">
      <c r="A5730" s="247"/>
      <c r="B5730" s="247"/>
      <c r="C5730" s="247"/>
      <c r="D5730" s="247"/>
      <c r="E5730" s="247"/>
      <c r="F5730" s="247"/>
      <c r="G5730" s="247"/>
      <c r="H5730" s="247"/>
      <c r="I5730" s="247"/>
      <c r="J5730" s="247"/>
      <c r="K5730" s="247"/>
      <c r="L5730" s="247"/>
      <c r="M5730" s="247"/>
      <c r="N5730" s="247"/>
      <c r="O5730" s="247"/>
      <c r="P5730" s="247"/>
      <c r="Q5730" s="247"/>
      <c r="R5730" s="247"/>
      <c r="AZ5730" s="259"/>
      <c r="BA5730" s="259">
        <f>BA5729+$BD$753</f>
        <v>31.833599999997539</v>
      </c>
      <c r="BB5730" s="274">
        <f t="shared" si="921"/>
        <v>4.3604475201904178E-5</v>
      </c>
      <c r="BC5730" s="259">
        <f t="shared" si="922"/>
        <v>1.18863674801593E-7</v>
      </c>
      <c r="BD5730" s="259">
        <f t="shared" si="919"/>
        <v>1.18863674801593E-7</v>
      </c>
      <c r="BE5730" s="254" t="str">
        <f t="shared" si="920"/>
        <v/>
      </c>
    </row>
    <row r="5731" spans="1:57" ht="20.100000000000001" customHeight="1" x14ac:dyDescent="0.25">
      <c r="A5731" s="247"/>
      <c r="B5731" s="247"/>
      <c r="C5731" s="247"/>
      <c r="D5731" s="247"/>
      <c r="E5731" s="247"/>
      <c r="F5731" s="247"/>
      <c r="G5731" s="247"/>
      <c r="H5731" s="247"/>
      <c r="I5731" s="247"/>
      <c r="J5731" s="247"/>
      <c r="K5731" s="247"/>
      <c r="L5731" s="247"/>
      <c r="M5731" s="247"/>
      <c r="N5731" s="247"/>
      <c r="O5731" s="247"/>
      <c r="P5731" s="247"/>
      <c r="Q5731" s="247"/>
      <c r="R5731" s="247"/>
      <c r="AZ5731" s="259"/>
      <c r="BA5731" s="259">
        <f>BA5730+$BD$753</f>
        <v>31.839999999997538</v>
      </c>
      <c r="BB5731" s="274">
        <f t="shared" si="921"/>
        <v>4.3485611527102585E-5</v>
      </c>
      <c r="BC5731" s="259">
        <f t="shared" si="922"/>
        <v>1.1854347359894997E-7</v>
      </c>
      <c r="BD5731" s="259">
        <f t="shared" si="919"/>
        <v>1.1854347359894997E-7</v>
      </c>
      <c r="BE5731" s="254" t="str">
        <f t="shared" si="920"/>
        <v/>
      </c>
    </row>
    <row r="5732" spans="1:57" ht="20.100000000000001" customHeight="1" x14ac:dyDescent="0.25">
      <c r="A5732" s="247"/>
      <c r="B5732" s="247"/>
      <c r="C5732" s="247"/>
      <c r="D5732" s="247"/>
      <c r="E5732" s="247"/>
      <c r="F5732" s="247"/>
      <c r="G5732" s="247"/>
      <c r="H5732" s="247"/>
      <c r="I5732" s="247"/>
      <c r="J5732" s="247"/>
      <c r="K5732" s="247"/>
      <c r="L5732" s="247"/>
      <c r="M5732" s="247"/>
      <c r="N5732" s="247"/>
      <c r="O5732" s="247"/>
      <c r="P5732" s="247"/>
      <c r="Q5732" s="247"/>
      <c r="R5732" s="247"/>
      <c r="AZ5732" s="259"/>
      <c r="BA5732" s="259">
        <f>BA5731+$BD$753</f>
        <v>31.846399999997537</v>
      </c>
      <c r="BB5732" s="274">
        <f t="shared" si="921"/>
        <v>4.3367068053503635E-5</v>
      </c>
      <c r="BC5732" s="259">
        <f t="shared" si="922"/>
        <v>1.1822412303146847E-7</v>
      </c>
      <c r="BD5732" s="259">
        <f t="shared" si="919"/>
        <v>1.1822412303146847E-7</v>
      </c>
      <c r="BE5732" s="254" t="str">
        <f t="shared" si="920"/>
        <v/>
      </c>
    </row>
    <row r="5733" spans="1:57" ht="20.100000000000001" customHeight="1" x14ac:dyDescent="0.25">
      <c r="A5733" s="247"/>
      <c r="B5733" s="247"/>
      <c r="C5733" s="247"/>
      <c r="D5733" s="247"/>
      <c r="E5733" s="247"/>
      <c r="F5733" s="247"/>
      <c r="G5733" s="247"/>
      <c r="H5733" s="247"/>
      <c r="I5733" s="247"/>
      <c r="J5733" s="247"/>
      <c r="K5733" s="247"/>
      <c r="L5733" s="247"/>
      <c r="M5733" s="247"/>
      <c r="N5733" s="247"/>
      <c r="O5733" s="247"/>
      <c r="P5733" s="247"/>
      <c r="Q5733" s="247"/>
      <c r="R5733" s="247"/>
      <c r="AZ5733" s="259"/>
      <c r="BA5733" s="259">
        <f>BA5732+$BD$753</f>
        <v>31.852799999997536</v>
      </c>
      <c r="BB5733" s="274">
        <f t="shared" si="921"/>
        <v>4.3248843930472167E-5</v>
      </c>
      <c r="BC5733" s="259">
        <f t="shared" si="922"/>
        <v>1.1790562087765215E-7</v>
      </c>
      <c r="BD5733" s="259">
        <f t="shared" si="919"/>
        <v>1.1790562087765215E-7</v>
      </c>
      <c r="BE5733" s="254" t="str">
        <f t="shared" si="920"/>
        <v/>
      </c>
    </row>
    <row r="5734" spans="1:57" ht="20.100000000000001" customHeight="1" x14ac:dyDescent="0.25">
      <c r="A5734" s="247"/>
      <c r="B5734" s="247"/>
      <c r="C5734" s="247"/>
      <c r="D5734" s="247"/>
      <c r="E5734" s="247"/>
      <c r="F5734" s="247"/>
      <c r="G5734" s="247"/>
      <c r="H5734" s="247"/>
      <c r="I5734" s="247"/>
      <c r="J5734" s="247"/>
      <c r="K5734" s="247"/>
      <c r="L5734" s="247"/>
      <c r="M5734" s="247"/>
      <c r="N5734" s="247"/>
      <c r="O5734" s="247"/>
      <c r="P5734" s="247"/>
      <c r="Q5734" s="247"/>
      <c r="R5734" s="247"/>
      <c r="AZ5734" s="259"/>
      <c r="BA5734" s="259">
        <f>BA5733+$BD$753</f>
        <v>31.859199999997536</v>
      </c>
      <c r="BB5734" s="274">
        <f t="shared" si="921"/>
        <v>4.3130938309594514E-5</v>
      </c>
      <c r="BC5734" s="259">
        <f t="shared" si="922"/>
        <v>1.1758796492034143E-7</v>
      </c>
      <c r="BD5734" s="259">
        <f t="shared" si="919"/>
        <v>1.1758796492034143E-7</v>
      </c>
      <c r="BE5734" s="254" t="str">
        <f t="shared" si="920"/>
        <v/>
      </c>
    </row>
    <row r="5735" spans="1:57" ht="20.100000000000001" customHeight="1" x14ac:dyDescent="0.25">
      <c r="A5735" s="247"/>
      <c r="B5735" s="247"/>
      <c r="C5735" s="247"/>
      <c r="D5735" s="247"/>
      <c r="E5735" s="247"/>
      <c r="F5735" s="247"/>
      <c r="G5735" s="247"/>
      <c r="H5735" s="247"/>
      <c r="I5735" s="247"/>
      <c r="J5735" s="247"/>
      <c r="K5735" s="247"/>
      <c r="L5735" s="247"/>
      <c r="M5735" s="247"/>
      <c r="N5735" s="247"/>
      <c r="O5735" s="247"/>
      <c r="P5735" s="247"/>
      <c r="Q5735" s="247"/>
      <c r="R5735" s="247"/>
      <c r="AZ5735" s="259"/>
      <c r="BA5735" s="259">
        <f>BA5734+$BD$753</f>
        <v>31.865599999997535</v>
      </c>
      <c r="BB5735" s="274">
        <f t="shared" si="921"/>
        <v>4.3013350344674173E-5</v>
      </c>
      <c r="BC5735" s="259">
        <f t="shared" si="922"/>
        <v>1.1727115294859737E-7</v>
      </c>
      <c r="BD5735" s="259">
        <f t="shared" si="919"/>
        <v>1.1727115294859737E-7</v>
      </c>
      <c r="BE5735" s="254" t="str">
        <f t="shared" si="920"/>
        <v/>
      </c>
    </row>
    <row r="5736" spans="1:57" ht="20.100000000000001" customHeight="1" x14ac:dyDescent="0.25">
      <c r="A5736" s="247"/>
      <c r="B5736" s="247"/>
      <c r="C5736" s="247"/>
      <c r="D5736" s="247"/>
      <c r="E5736" s="247"/>
      <c r="F5736" s="247"/>
      <c r="G5736" s="247"/>
      <c r="H5736" s="247"/>
      <c r="I5736" s="247"/>
      <c r="J5736" s="247"/>
      <c r="K5736" s="247"/>
      <c r="L5736" s="247"/>
      <c r="M5736" s="247"/>
      <c r="N5736" s="247"/>
      <c r="O5736" s="247"/>
      <c r="P5736" s="247"/>
      <c r="Q5736" s="247"/>
      <c r="R5736" s="247"/>
      <c r="AZ5736" s="259"/>
      <c r="BA5736" s="259">
        <f>BA5735+$BD$753</f>
        <v>31.871999999997534</v>
      </c>
      <c r="BB5736" s="274">
        <f t="shared" si="921"/>
        <v>4.2896079191725576E-5</v>
      </c>
      <c r="BC5736" s="259">
        <f t="shared" si="922"/>
        <v>1.1695518275719341E-7</v>
      </c>
      <c r="BD5736" s="259">
        <f t="shared" si="919"/>
        <v>1.1695518275719341E-7</v>
      </c>
      <c r="BE5736" s="254" t="str">
        <f t="shared" si="920"/>
        <v/>
      </c>
    </row>
    <row r="5737" spans="1:57" ht="20.100000000000001" customHeight="1" x14ac:dyDescent="0.25">
      <c r="A5737" s="247"/>
      <c r="B5737" s="247"/>
      <c r="C5737" s="247"/>
      <c r="D5737" s="247"/>
      <c r="E5737" s="247"/>
      <c r="F5737" s="247"/>
      <c r="G5737" s="247"/>
      <c r="H5737" s="247"/>
      <c r="I5737" s="247"/>
      <c r="J5737" s="247"/>
      <c r="K5737" s="247"/>
      <c r="L5737" s="247"/>
      <c r="M5737" s="247"/>
      <c r="N5737" s="247"/>
      <c r="O5737" s="247"/>
      <c r="P5737" s="247"/>
      <c r="Q5737" s="247"/>
      <c r="R5737" s="247"/>
      <c r="AZ5737" s="259"/>
      <c r="BA5737" s="259">
        <f>BA5736+$BD$753</f>
        <v>31.878399999997534</v>
      </c>
      <c r="BB5737" s="274">
        <f t="shared" si="921"/>
        <v>4.2779124008968382E-5</v>
      </c>
      <c r="BC5737" s="259">
        <f t="shared" si="922"/>
        <v>1.1664005214607326E-7</v>
      </c>
      <c r="BD5737" s="259">
        <f t="shared" si="919"/>
        <v>1.1664005214607326E-7</v>
      </c>
      <c r="BE5737" s="254" t="str">
        <f t="shared" si="920"/>
        <v/>
      </c>
    </row>
    <row r="5738" spans="1:57" ht="20.100000000000001" customHeight="1" x14ac:dyDescent="0.25">
      <c r="A5738" s="247"/>
      <c r="B5738" s="247"/>
      <c r="C5738" s="247"/>
      <c r="D5738" s="247"/>
      <c r="E5738" s="247"/>
      <c r="F5738" s="247"/>
      <c r="G5738" s="247"/>
      <c r="H5738" s="247"/>
      <c r="I5738" s="247"/>
      <c r="J5738" s="247"/>
      <c r="K5738" s="247"/>
      <c r="L5738" s="247"/>
      <c r="M5738" s="247"/>
      <c r="N5738" s="247"/>
      <c r="O5738" s="247"/>
      <c r="P5738" s="247"/>
      <c r="Q5738" s="247"/>
      <c r="R5738" s="247"/>
      <c r="AZ5738" s="259"/>
      <c r="BA5738" s="259">
        <f>BA5737+$BD$753</f>
        <v>31.884799999997533</v>
      </c>
      <c r="BB5738" s="274">
        <f t="shared" si="921"/>
        <v>4.2662483956822309E-5</v>
      </c>
      <c r="BC5738" s="259">
        <f t="shared" si="922"/>
        <v>1.1632575892176042E-7</v>
      </c>
      <c r="BD5738" s="259">
        <f t="shared" si="919"/>
        <v>1.1632575892176042E-7</v>
      </c>
      <c r="BE5738" s="254" t="str">
        <f t="shared" si="920"/>
        <v/>
      </c>
    </row>
    <row r="5739" spans="1:57" ht="20.100000000000001" customHeight="1" x14ac:dyDescent="0.25">
      <c r="A5739" s="247"/>
      <c r="B5739" s="247"/>
      <c r="C5739" s="247"/>
      <c r="D5739" s="247"/>
      <c r="E5739" s="247"/>
      <c r="F5739" s="247"/>
      <c r="G5739" s="247"/>
      <c r="H5739" s="247"/>
      <c r="I5739" s="247"/>
      <c r="J5739" s="247"/>
      <c r="K5739" s="247"/>
      <c r="L5739" s="247"/>
      <c r="M5739" s="247"/>
      <c r="N5739" s="247"/>
      <c r="O5739" s="247"/>
      <c r="P5739" s="247"/>
      <c r="Q5739" s="247"/>
      <c r="R5739" s="247"/>
      <c r="AZ5739" s="259"/>
      <c r="BA5739" s="259">
        <f>BA5738+$BD$753</f>
        <v>31.891199999997532</v>
      </c>
      <c r="BB5739" s="274">
        <f t="shared" si="921"/>
        <v>4.2546158197900549E-5</v>
      </c>
      <c r="BC5739" s="259">
        <f t="shared" si="922"/>
        <v>1.1601230089521003E-7</v>
      </c>
      <c r="BD5739" s="259">
        <f t="shared" si="919"/>
        <v>1.1601230089521003E-7</v>
      </c>
      <c r="BE5739" s="254" t="str">
        <f t="shared" si="920"/>
        <v/>
      </c>
    </row>
    <row r="5740" spans="1:57" ht="20.100000000000001" customHeight="1" x14ac:dyDescent="0.25">
      <c r="A5740" s="247"/>
      <c r="B5740" s="247"/>
      <c r="C5740" s="247"/>
      <c r="D5740" s="247"/>
      <c r="E5740" s="247"/>
      <c r="F5740" s="247"/>
      <c r="G5740" s="247"/>
      <c r="H5740" s="247"/>
      <c r="I5740" s="247"/>
      <c r="J5740" s="247"/>
      <c r="K5740" s="247"/>
      <c r="L5740" s="247"/>
      <c r="M5740" s="247"/>
      <c r="N5740" s="247"/>
      <c r="O5740" s="247"/>
      <c r="P5740" s="247"/>
      <c r="Q5740" s="247"/>
      <c r="R5740" s="247"/>
      <c r="AZ5740" s="259"/>
      <c r="BA5740" s="259">
        <f>BA5739+$BD$753</f>
        <v>31.897599999997531</v>
      </c>
      <c r="BB5740" s="274">
        <f t="shared" si="921"/>
        <v>4.2430145897005338E-5</v>
      </c>
      <c r="BC5740" s="259">
        <f t="shared" si="922"/>
        <v>1.1569967588395024E-7</v>
      </c>
      <c r="BD5740" s="259">
        <f t="shared" si="919"/>
        <v>1.1569967588395024E-7</v>
      </c>
      <c r="BE5740" s="254" t="str">
        <f t="shared" si="920"/>
        <v/>
      </c>
    </row>
    <row r="5741" spans="1:57" ht="20.100000000000001" customHeight="1" x14ac:dyDescent="0.25">
      <c r="A5741" s="247"/>
      <c r="B5741" s="247"/>
      <c r="C5741" s="247"/>
      <c r="D5741" s="247"/>
      <c r="E5741" s="247"/>
      <c r="F5741" s="247"/>
      <c r="G5741" s="247"/>
      <c r="H5741" s="247"/>
      <c r="I5741" s="247"/>
      <c r="J5741" s="247"/>
      <c r="K5741" s="247"/>
      <c r="L5741" s="247"/>
      <c r="M5741" s="247"/>
      <c r="N5741" s="247"/>
      <c r="O5741" s="247"/>
      <c r="P5741" s="247"/>
      <c r="Q5741" s="247"/>
      <c r="R5741" s="247"/>
      <c r="AZ5741" s="259"/>
      <c r="BA5741" s="259">
        <f>BA5740+$BD$753</f>
        <v>31.903999999997531</v>
      </c>
      <c r="BB5741" s="274">
        <f t="shared" si="921"/>
        <v>4.2314446221121388E-5</v>
      </c>
      <c r="BC5741" s="259">
        <f t="shared" si="922"/>
        <v>1.1538788171062525E-7</v>
      </c>
      <c r="BD5741" s="259">
        <f t="shared" si="919"/>
        <v>1.1538788171062525E-7</v>
      </c>
      <c r="BE5741" s="254" t="str">
        <f t="shared" si="920"/>
        <v/>
      </c>
    </row>
    <row r="5742" spans="1:57" ht="20.100000000000001" customHeight="1" x14ac:dyDescent="0.25">
      <c r="A5742" s="247"/>
      <c r="B5742" s="247"/>
      <c r="C5742" s="247"/>
      <c r="D5742" s="247"/>
      <c r="E5742" s="247"/>
      <c r="F5742" s="247"/>
      <c r="G5742" s="247"/>
      <c r="H5742" s="247"/>
      <c r="I5742" s="247"/>
      <c r="J5742" s="247"/>
      <c r="K5742" s="247"/>
      <c r="L5742" s="247"/>
      <c r="M5742" s="247"/>
      <c r="N5742" s="247"/>
      <c r="O5742" s="247"/>
      <c r="P5742" s="247"/>
      <c r="Q5742" s="247"/>
      <c r="R5742" s="247"/>
      <c r="AZ5742" s="259"/>
      <c r="BA5742" s="259">
        <f>BA5741+$BD$753</f>
        <v>31.91039999999753</v>
      </c>
      <c r="BB5742" s="274">
        <f t="shared" si="921"/>
        <v>4.2199058339410763E-5</v>
      </c>
      <c r="BC5742" s="259">
        <f t="shared" si="922"/>
        <v>1.1507691620344935E-7</v>
      </c>
      <c r="BD5742" s="259">
        <f t="shared" si="919"/>
        <v>1.1507691620344935E-7</v>
      </c>
      <c r="BE5742" s="254" t="str">
        <f t="shared" si="920"/>
        <v/>
      </c>
    </row>
    <row r="5743" spans="1:57" ht="20.100000000000001" customHeight="1" x14ac:dyDescent="0.25">
      <c r="A5743" s="247"/>
      <c r="B5743" s="247"/>
      <c r="C5743" s="247"/>
      <c r="D5743" s="247"/>
      <c r="E5743" s="247"/>
      <c r="F5743" s="247"/>
      <c r="G5743" s="247"/>
      <c r="H5743" s="247"/>
      <c r="I5743" s="247"/>
      <c r="J5743" s="247"/>
      <c r="K5743" s="247"/>
      <c r="L5743" s="247"/>
      <c r="M5743" s="247"/>
      <c r="N5743" s="247"/>
      <c r="O5743" s="247"/>
      <c r="P5743" s="247"/>
      <c r="Q5743" s="247"/>
      <c r="R5743" s="247"/>
      <c r="AZ5743" s="259"/>
      <c r="BA5743" s="259">
        <f>BA5742+$BD$753</f>
        <v>31.916799999997529</v>
      </c>
      <c r="BB5743" s="274">
        <f t="shared" si="921"/>
        <v>4.2083981423207314E-5</v>
      </c>
      <c r="BC5743" s="259">
        <f t="shared" si="922"/>
        <v>1.1476677719651188E-7</v>
      </c>
      <c r="BD5743" s="259">
        <f t="shared" si="919"/>
        <v>1.1476677719651188E-7</v>
      </c>
      <c r="BE5743" s="254" t="str">
        <f t="shared" si="920"/>
        <v/>
      </c>
    </row>
    <row r="5744" spans="1:57" ht="20.100000000000001" customHeight="1" x14ac:dyDescent="0.25">
      <c r="A5744" s="247"/>
      <c r="B5744" s="247"/>
      <c r="C5744" s="247"/>
      <c r="D5744" s="247"/>
      <c r="E5744" s="247"/>
      <c r="F5744" s="247"/>
      <c r="G5744" s="247"/>
      <c r="H5744" s="247"/>
      <c r="I5744" s="247"/>
      <c r="J5744" s="247"/>
      <c r="K5744" s="247"/>
      <c r="L5744" s="247"/>
      <c r="M5744" s="247"/>
      <c r="N5744" s="247"/>
      <c r="O5744" s="247"/>
      <c r="P5744" s="247"/>
      <c r="Q5744" s="247"/>
      <c r="R5744" s="247"/>
      <c r="AZ5744" s="259"/>
      <c r="BA5744" s="259">
        <f>BA5743+$BD$753</f>
        <v>31.923199999997529</v>
      </c>
      <c r="BB5744" s="274">
        <f t="shared" si="921"/>
        <v>4.1969214646010802E-5</v>
      </c>
      <c r="BC5744" s="259">
        <f t="shared" si="922"/>
        <v>1.144574625289979E-7</v>
      </c>
      <c r="BD5744" s="259">
        <f t="shared" si="919"/>
        <v>1.144574625289979E-7</v>
      </c>
      <c r="BE5744" s="254" t="str">
        <f t="shared" si="920"/>
        <v/>
      </c>
    </row>
    <row r="5745" spans="1:57" ht="20.100000000000001" customHeight="1" x14ac:dyDescent="0.25">
      <c r="A5745" s="247"/>
      <c r="B5745" s="247"/>
      <c r="C5745" s="247"/>
      <c r="D5745" s="247"/>
      <c r="E5745" s="247"/>
      <c r="F5745" s="247"/>
      <c r="G5745" s="247"/>
      <c r="H5745" s="247"/>
      <c r="I5745" s="247"/>
      <c r="J5745" s="247"/>
      <c r="K5745" s="247"/>
      <c r="L5745" s="247"/>
      <c r="M5745" s="247"/>
      <c r="N5745" s="247"/>
      <c r="O5745" s="247"/>
      <c r="P5745" s="247"/>
      <c r="Q5745" s="247"/>
      <c r="R5745" s="247"/>
      <c r="AZ5745" s="259"/>
      <c r="BA5745" s="259">
        <f>BA5744+$BD$753</f>
        <v>31.929599999997528</v>
      </c>
      <c r="BB5745" s="274">
        <f t="shared" si="921"/>
        <v>4.1854757183481804E-5</v>
      </c>
      <c r="BC5745" s="259">
        <f t="shared" si="922"/>
        <v>1.1414897004592006E-7</v>
      </c>
      <c r="BD5745" s="259">
        <f t="shared" si="919"/>
        <v>1.1414897004592006E-7</v>
      </c>
      <c r="BE5745" s="254" t="str">
        <f t="shared" si="920"/>
        <v/>
      </c>
    </row>
    <row r="5746" spans="1:57" ht="20.100000000000001" customHeight="1" x14ac:dyDescent="0.25">
      <c r="A5746" s="247"/>
      <c r="B5746" s="247"/>
      <c r="C5746" s="247"/>
      <c r="D5746" s="247"/>
      <c r="E5746" s="247"/>
      <c r="F5746" s="247"/>
      <c r="G5746" s="247"/>
      <c r="H5746" s="247"/>
      <c r="I5746" s="247"/>
      <c r="J5746" s="247"/>
      <c r="K5746" s="247"/>
      <c r="L5746" s="247"/>
      <c r="M5746" s="247"/>
      <c r="N5746" s="247"/>
      <c r="O5746" s="247"/>
      <c r="P5746" s="247"/>
      <c r="Q5746" s="247"/>
      <c r="R5746" s="247"/>
      <c r="AZ5746" s="259"/>
      <c r="BA5746" s="259">
        <f>BA5745+$BD$753</f>
        <v>31.935999999997527</v>
      </c>
      <c r="BB5746" s="274">
        <f t="shared" si="921"/>
        <v>4.1740608213435884E-5</v>
      </c>
      <c r="BC5746" s="259">
        <f t="shared" si="922"/>
        <v>1.1384129759796954E-7</v>
      </c>
      <c r="BD5746" s="259">
        <f t="shared" si="919"/>
        <v>1.1384129759796954E-7</v>
      </c>
      <c r="BE5746" s="254" t="str">
        <f t="shared" si="920"/>
        <v/>
      </c>
    </row>
    <row r="5747" spans="1:57" ht="20.100000000000001" customHeight="1" x14ac:dyDescent="0.25">
      <c r="A5747" s="247"/>
      <c r="B5747" s="247"/>
      <c r="C5747" s="247"/>
      <c r="D5747" s="247"/>
      <c r="E5747" s="247"/>
      <c r="F5747" s="247"/>
      <c r="G5747" s="247"/>
      <c r="H5747" s="247"/>
      <c r="I5747" s="247"/>
      <c r="J5747" s="247"/>
      <c r="K5747" s="247"/>
      <c r="L5747" s="247"/>
      <c r="M5747" s="247"/>
      <c r="N5747" s="247"/>
      <c r="O5747" s="247"/>
      <c r="P5747" s="247"/>
      <c r="Q5747" s="247"/>
      <c r="R5747" s="247"/>
      <c r="AZ5747" s="259"/>
      <c r="BA5747" s="259">
        <f>BA5746+$BD$753</f>
        <v>31.942399999997527</v>
      </c>
      <c r="BB5747" s="274">
        <f t="shared" si="921"/>
        <v>4.1626766915837914E-5</v>
      </c>
      <c r="BC5747" s="259">
        <f t="shared" si="922"/>
        <v>1.1353444304087226E-7</v>
      </c>
      <c r="BD5747" s="259">
        <f t="shared" si="919"/>
        <v>1.1353444304087226E-7</v>
      </c>
      <c r="BE5747" s="254" t="str">
        <f t="shared" si="920"/>
        <v/>
      </c>
    </row>
    <row r="5748" spans="1:57" ht="20.100000000000001" customHeight="1" x14ac:dyDescent="0.25">
      <c r="A5748" s="247"/>
      <c r="B5748" s="247"/>
      <c r="C5748" s="247"/>
      <c r="D5748" s="247"/>
      <c r="E5748" s="247"/>
      <c r="F5748" s="247"/>
      <c r="G5748" s="247"/>
      <c r="H5748" s="247"/>
      <c r="I5748" s="247"/>
      <c r="J5748" s="247"/>
      <c r="K5748" s="247"/>
      <c r="L5748" s="247"/>
      <c r="M5748" s="247"/>
      <c r="N5748" s="247"/>
      <c r="O5748" s="247"/>
      <c r="P5748" s="247"/>
      <c r="Q5748" s="247"/>
      <c r="R5748" s="247"/>
      <c r="AZ5748" s="259"/>
      <c r="BA5748" s="259">
        <f>BA5747+$BD$753</f>
        <v>31.948799999997526</v>
      </c>
      <c r="BB5748" s="274">
        <f t="shared" si="921"/>
        <v>4.1513232472797042E-5</v>
      </c>
      <c r="BC5748" s="259">
        <f t="shared" si="922"/>
        <v>1.1322840423635792E-7</v>
      </c>
      <c r="BD5748" s="259">
        <f t="shared" ref="BD5748:BD5756" si="923">IF(BB5748&lt;(1-$AZ$760),BC5748,"")</f>
        <v>1.1322840423635792E-7</v>
      </c>
      <c r="BE5748" s="254" t="str">
        <f t="shared" ref="BE5748:BE5756" si="924">IF(BB5748&lt;(1-$AZ$766),BC5748,"")</f>
        <v/>
      </c>
    </row>
    <row r="5749" spans="1:57" ht="20.100000000000001" customHeight="1" x14ac:dyDescent="0.25">
      <c r="A5749" s="247"/>
      <c r="B5749" s="247"/>
      <c r="C5749" s="247"/>
      <c r="D5749" s="247"/>
      <c r="E5749" s="247"/>
      <c r="F5749" s="247"/>
      <c r="G5749" s="247"/>
      <c r="H5749" s="247"/>
      <c r="I5749" s="247"/>
      <c r="J5749" s="247"/>
      <c r="K5749" s="247"/>
      <c r="L5749" s="247"/>
      <c r="M5749" s="247"/>
      <c r="N5749" s="247"/>
      <c r="O5749" s="247"/>
      <c r="P5749" s="247"/>
      <c r="Q5749" s="247"/>
      <c r="R5749" s="247"/>
      <c r="AZ5749" s="259"/>
      <c r="BA5749" s="259">
        <f>BA5748+$BD$753</f>
        <v>31.955199999997525</v>
      </c>
      <c r="BB5749" s="274">
        <f t="shared" ref="BB5749:BB5756" si="925">_xlfn.CHISQ.DIST.RT(BA5749,7)</f>
        <v>4.1400004068560684E-5</v>
      </c>
      <c r="BC5749" s="259">
        <f t="shared" ref="BC5749:BC5756" si="926">BB5749-BB5750</f>
        <v>1.1292317905113E-7</v>
      </c>
      <c r="BD5749" s="259">
        <f t="shared" si="923"/>
        <v>1.1292317905113E-7</v>
      </c>
      <c r="BE5749" s="254" t="str">
        <f t="shared" si="924"/>
        <v/>
      </c>
    </row>
    <row r="5750" spans="1:57" ht="20.100000000000001" customHeight="1" x14ac:dyDescent="0.25">
      <c r="A5750" s="247"/>
      <c r="B5750" s="247"/>
      <c r="C5750" s="247"/>
      <c r="D5750" s="247"/>
      <c r="E5750" s="247"/>
      <c r="F5750" s="247"/>
      <c r="G5750" s="247"/>
      <c r="H5750" s="247"/>
      <c r="I5750" s="247"/>
      <c r="J5750" s="247"/>
      <c r="K5750" s="247"/>
      <c r="L5750" s="247"/>
      <c r="M5750" s="247"/>
      <c r="N5750" s="247"/>
      <c r="O5750" s="247"/>
      <c r="P5750" s="247"/>
      <c r="Q5750" s="247"/>
      <c r="R5750" s="247"/>
      <c r="AZ5750" s="259"/>
      <c r="BA5750" s="259">
        <f>BA5749+$BD$753</f>
        <v>31.961599999997524</v>
      </c>
      <c r="BB5750" s="274">
        <f t="shared" si="925"/>
        <v>4.1287080889509554E-5</v>
      </c>
      <c r="BC5750" s="259">
        <f t="shared" si="926"/>
        <v>1.1261876535792286E-7</v>
      </c>
      <c r="BD5750" s="259">
        <f t="shared" si="923"/>
        <v>1.1261876535792286E-7</v>
      </c>
      <c r="BE5750" s="254" t="str">
        <f t="shared" si="924"/>
        <v/>
      </c>
    </row>
    <row r="5751" spans="1:57" ht="20.100000000000001" customHeight="1" x14ac:dyDescent="0.25">
      <c r="A5751" s="247"/>
      <c r="B5751" s="247"/>
      <c r="C5751" s="247"/>
      <c r="D5751" s="247"/>
      <c r="E5751" s="247"/>
      <c r="F5751" s="247"/>
      <c r="G5751" s="247"/>
      <c r="H5751" s="247"/>
      <c r="I5751" s="247"/>
      <c r="J5751" s="247"/>
      <c r="K5751" s="247"/>
      <c r="L5751" s="247"/>
      <c r="M5751" s="247"/>
      <c r="N5751" s="247"/>
      <c r="O5751" s="247"/>
      <c r="P5751" s="247"/>
      <c r="Q5751" s="247"/>
      <c r="R5751" s="247"/>
      <c r="AZ5751" s="259"/>
      <c r="BA5751" s="259">
        <f>BA5750+$BD$753</f>
        <v>31.967999999997524</v>
      </c>
      <c r="BB5751" s="274">
        <f t="shared" si="925"/>
        <v>4.1174462124151631E-5</v>
      </c>
      <c r="BC5751" s="259">
        <f t="shared" si="926"/>
        <v>1.1231516103429553E-7</v>
      </c>
      <c r="BD5751" s="259">
        <f t="shared" si="923"/>
        <v>1.1231516103429553E-7</v>
      </c>
      <c r="BE5751" s="254" t="str">
        <f t="shared" si="924"/>
        <v/>
      </c>
    </row>
    <row r="5752" spans="1:57" ht="20.100000000000001" customHeight="1" x14ac:dyDescent="0.25">
      <c r="A5752" s="247"/>
      <c r="B5752" s="247"/>
      <c r="C5752" s="247"/>
      <c r="D5752" s="247"/>
      <c r="E5752" s="247"/>
      <c r="F5752" s="247"/>
      <c r="G5752" s="247"/>
      <c r="H5752" s="247"/>
      <c r="I5752" s="247"/>
      <c r="J5752" s="247"/>
      <c r="K5752" s="247"/>
      <c r="L5752" s="247"/>
      <c r="M5752" s="247"/>
      <c r="N5752" s="247"/>
      <c r="O5752" s="247"/>
      <c r="P5752" s="247"/>
      <c r="Q5752" s="247"/>
      <c r="R5752" s="247"/>
      <c r="AZ5752" s="259"/>
      <c r="BA5752" s="259">
        <f>BA5751+$BD$753</f>
        <v>31.974399999997523</v>
      </c>
      <c r="BB5752" s="274">
        <f t="shared" si="925"/>
        <v>4.1062146963117336E-5</v>
      </c>
      <c r="BC5752" s="259">
        <f t="shared" si="926"/>
        <v>1.1201236396370242E-7</v>
      </c>
      <c r="BD5752" s="259">
        <f t="shared" si="923"/>
        <v>1.1201236396370242E-7</v>
      </c>
      <c r="BE5752" s="254" t="str">
        <f t="shared" si="924"/>
        <v/>
      </c>
    </row>
    <row r="5753" spans="1:57" ht="20.100000000000001" customHeight="1" x14ac:dyDescent="0.25">
      <c r="A5753" s="247"/>
      <c r="B5753" s="247"/>
      <c r="C5753" s="247"/>
      <c r="D5753" s="247"/>
      <c r="E5753" s="247"/>
      <c r="F5753" s="247"/>
      <c r="G5753" s="247"/>
      <c r="H5753" s="247"/>
      <c r="I5753" s="247"/>
      <c r="J5753" s="247"/>
      <c r="K5753" s="247"/>
      <c r="L5753" s="247"/>
      <c r="M5753" s="247"/>
      <c r="N5753" s="247"/>
      <c r="O5753" s="247"/>
      <c r="P5753" s="247"/>
      <c r="Q5753" s="247"/>
      <c r="R5753" s="247"/>
      <c r="AZ5753" s="259"/>
      <c r="BA5753" s="259">
        <f>BA5752+$BD$753</f>
        <v>31.980799999997522</v>
      </c>
      <c r="BB5753" s="274">
        <f t="shared" si="925"/>
        <v>4.0950134599153633E-5</v>
      </c>
      <c r="BC5753" s="259">
        <f t="shared" si="926"/>
        <v>1.1171037203514092E-7</v>
      </c>
      <c r="BD5753" s="259">
        <f t="shared" si="923"/>
        <v>1.1171037203514092E-7</v>
      </c>
      <c r="BE5753" s="254" t="str">
        <f t="shared" si="924"/>
        <v/>
      </c>
    </row>
    <row r="5754" spans="1:57" ht="20.100000000000001" customHeight="1" x14ac:dyDescent="0.25">
      <c r="A5754" s="247"/>
      <c r="B5754" s="247"/>
      <c r="C5754" s="247"/>
      <c r="D5754" s="247"/>
      <c r="E5754" s="247"/>
      <c r="F5754" s="247"/>
      <c r="G5754" s="247"/>
      <c r="H5754" s="247"/>
      <c r="I5754" s="247"/>
      <c r="J5754" s="247"/>
      <c r="K5754" s="247"/>
      <c r="L5754" s="247"/>
      <c r="M5754" s="247"/>
      <c r="N5754" s="247"/>
      <c r="O5754" s="247"/>
      <c r="P5754" s="247"/>
      <c r="Q5754" s="247"/>
      <c r="R5754" s="247"/>
      <c r="AZ5754" s="259"/>
      <c r="BA5754" s="259">
        <f>BA5753+$BD$753</f>
        <v>31.987199999997522</v>
      </c>
      <c r="BB5754" s="274">
        <f t="shared" si="925"/>
        <v>4.0838424227118492E-5</v>
      </c>
      <c r="BC5754" s="259">
        <f t="shared" si="926"/>
        <v>1.1140918314222982E-7</v>
      </c>
      <c r="BD5754" s="259">
        <f t="shared" si="923"/>
        <v>1.1140918314222982E-7</v>
      </c>
      <c r="BE5754" s="254" t="str">
        <f t="shared" si="924"/>
        <v/>
      </c>
    </row>
    <row r="5755" spans="1:57" ht="20.100000000000001" customHeight="1" x14ac:dyDescent="0.25">
      <c r="A5755" s="247"/>
      <c r="B5755" s="247"/>
      <c r="C5755" s="247"/>
      <c r="D5755" s="247"/>
      <c r="E5755" s="247"/>
      <c r="F5755" s="247"/>
      <c r="G5755" s="247"/>
      <c r="H5755" s="247"/>
      <c r="I5755" s="247"/>
      <c r="J5755" s="247"/>
      <c r="K5755" s="247"/>
      <c r="L5755" s="247"/>
      <c r="M5755" s="247"/>
      <c r="N5755" s="247"/>
      <c r="O5755" s="247"/>
      <c r="P5755" s="247"/>
      <c r="Q5755" s="247"/>
      <c r="R5755" s="247"/>
      <c r="AZ5755" s="259"/>
      <c r="BA5755" s="259">
        <f>BA5754+$BD$753</f>
        <v>31.993599999997521</v>
      </c>
      <c r="BB5755" s="274">
        <f t="shared" si="925"/>
        <v>4.0727015043976263E-5</v>
      </c>
      <c r="BC5755" s="259">
        <f t="shared" si="926"/>
        <v>1.1110879518497115E-7</v>
      </c>
      <c r="BD5755" s="259">
        <f t="shared" si="923"/>
        <v>1.1110879518497115E-7</v>
      </c>
      <c r="BE5755" s="254" t="str">
        <f t="shared" si="924"/>
        <v/>
      </c>
    </row>
    <row r="5756" spans="1:57" ht="20.100000000000001" customHeight="1" x14ac:dyDescent="0.25">
      <c r="A5756" s="247"/>
      <c r="B5756" s="247"/>
      <c r="C5756" s="247"/>
      <c r="D5756" s="247"/>
      <c r="E5756" s="247"/>
      <c r="F5756" s="247"/>
      <c r="G5756" s="247"/>
      <c r="H5756" s="247"/>
      <c r="I5756" s="247"/>
      <c r="J5756" s="247"/>
      <c r="K5756" s="247"/>
      <c r="L5756" s="247"/>
      <c r="M5756" s="247"/>
      <c r="N5756" s="247"/>
      <c r="O5756" s="247"/>
      <c r="P5756" s="247"/>
      <c r="Q5756" s="247"/>
      <c r="R5756" s="247"/>
      <c r="AZ5756" s="259"/>
      <c r="BA5756" s="259">
        <f>BA5755+$BD$753</f>
        <v>31.99999999999752</v>
      </c>
      <c r="BB5756" s="274">
        <f t="shared" si="925"/>
        <v>4.0615906248791291E-5</v>
      </c>
      <c r="BC5756" s="259">
        <f t="shared" si="926"/>
        <v>0</v>
      </c>
      <c r="BD5756" s="259">
        <f t="shared" si="923"/>
        <v>0</v>
      </c>
      <c r="BE5756" s="254" t="str">
        <f t="shared" si="924"/>
        <v/>
      </c>
    </row>
    <row r="5757" spans="1:57" ht="20.100000000000001" customHeight="1" x14ac:dyDescent="0.25">
      <c r="A5757" s="247"/>
      <c r="B5757" s="247"/>
      <c r="C5757" s="247"/>
      <c r="D5757" s="247"/>
      <c r="E5757" s="247"/>
      <c r="F5757" s="247"/>
      <c r="G5757" s="247"/>
      <c r="H5757" s="247"/>
      <c r="I5757" s="247"/>
      <c r="J5757" s="247"/>
      <c r="K5757" s="247"/>
      <c r="L5757" s="247"/>
      <c r="M5757" s="247"/>
      <c r="N5757" s="247"/>
      <c r="O5757" s="247"/>
      <c r="P5757" s="247"/>
      <c r="Q5757" s="247"/>
      <c r="R5757" s="247"/>
      <c r="AZ5757" s="259"/>
      <c r="BA5757" s="259"/>
      <c r="BB5757" s="259">
        <f>BB5756</f>
        <v>4.0615906248791291E-5</v>
      </c>
      <c r="BC5757" s="259"/>
      <c r="BD5757" s="259"/>
      <c r="BE5757" s="254"/>
    </row>
    <row r="5758" spans="1:57" ht="20.100000000000001" customHeight="1" x14ac:dyDescent="0.25">
      <c r="A5758" s="247"/>
      <c r="B5758" s="247"/>
      <c r="C5758" s="247"/>
      <c r="D5758" s="247"/>
      <c r="E5758" s="247"/>
      <c r="F5758" s="247"/>
      <c r="G5758" s="247"/>
      <c r="H5758" s="247"/>
      <c r="I5758" s="247"/>
      <c r="J5758" s="247"/>
      <c r="K5758" s="247"/>
      <c r="L5758" s="247"/>
      <c r="M5758" s="247"/>
      <c r="N5758" s="247"/>
      <c r="O5758" s="247"/>
      <c r="P5758" s="247"/>
      <c r="Q5758" s="247"/>
      <c r="R5758" s="247"/>
    </row>
    <row r="5759" spans="1:57" ht="20.100000000000001" customHeight="1" x14ac:dyDescent="0.25">
      <c r="A5759" s="247"/>
      <c r="B5759" s="247"/>
      <c r="C5759" s="247"/>
      <c r="D5759" s="247"/>
      <c r="E5759" s="247"/>
      <c r="F5759" s="247"/>
      <c r="G5759" s="247"/>
      <c r="H5759" s="247"/>
      <c r="I5759" s="247"/>
      <c r="J5759" s="247"/>
      <c r="K5759" s="247"/>
      <c r="L5759" s="247"/>
      <c r="M5759" s="247"/>
      <c r="N5759" s="247"/>
      <c r="O5759" s="247"/>
      <c r="P5759" s="247"/>
      <c r="Q5759" s="247"/>
      <c r="R5759" s="247"/>
    </row>
    <row r="5760" spans="1:57" ht="20.100000000000001" customHeight="1" x14ac:dyDescent="0.25">
      <c r="A5760" s="247"/>
      <c r="B5760" s="247"/>
      <c r="C5760" s="247"/>
      <c r="D5760" s="247"/>
      <c r="E5760" s="247"/>
      <c r="F5760" s="247"/>
      <c r="G5760" s="247"/>
      <c r="H5760" s="247"/>
      <c r="I5760" s="247"/>
      <c r="J5760" s="247"/>
      <c r="K5760" s="247"/>
      <c r="L5760" s="247"/>
      <c r="M5760" s="247"/>
      <c r="N5760" s="247"/>
      <c r="O5760" s="247"/>
      <c r="P5760" s="247"/>
      <c r="Q5760" s="247"/>
      <c r="R5760" s="247"/>
    </row>
    <row r="5761" spans="1:18" ht="20.100000000000001" customHeight="1" x14ac:dyDescent="0.25">
      <c r="A5761" s="247"/>
      <c r="B5761" s="247"/>
      <c r="C5761" s="247"/>
      <c r="D5761" s="247"/>
      <c r="E5761" s="247"/>
      <c r="F5761" s="247"/>
      <c r="G5761" s="247"/>
      <c r="H5761" s="247"/>
      <c r="I5761" s="247"/>
      <c r="J5761" s="247"/>
      <c r="K5761" s="247"/>
      <c r="L5761" s="247"/>
      <c r="M5761" s="247"/>
      <c r="N5761" s="247"/>
      <c r="O5761" s="247"/>
      <c r="P5761" s="247"/>
      <c r="Q5761" s="247"/>
      <c r="R5761" s="247"/>
    </row>
    <row r="5762" spans="1:18" ht="20.100000000000001" customHeight="1" x14ac:dyDescent="0.25">
      <c r="A5762" s="247"/>
      <c r="B5762" s="247"/>
      <c r="C5762" s="247"/>
      <c r="D5762" s="247"/>
      <c r="E5762" s="247"/>
      <c r="F5762" s="247"/>
      <c r="G5762" s="247"/>
      <c r="H5762" s="247"/>
      <c r="I5762" s="247"/>
      <c r="J5762" s="247"/>
      <c r="K5762" s="247"/>
      <c r="L5762" s="247"/>
      <c r="M5762" s="247"/>
      <c r="N5762" s="247"/>
      <c r="O5762" s="247"/>
      <c r="P5762" s="247"/>
      <c r="Q5762" s="247"/>
      <c r="R5762" s="247"/>
    </row>
    <row r="5763" spans="1:18" ht="20.100000000000001" customHeight="1" x14ac:dyDescent="0.25">
      <c r="A5763" s="247"/>
      <c r="B5763" s="247"/>
      <c r="C5763" s="247"/>
      <c r="D5763" s="247"/>
      <c r="E5763" s="247"/>
      <c r="F5763" s="247"/>
      <c r="G5763" s="247"/>
      <c r="H5763" s="247"/>
      <c r="I5763" s="247"/>
      <c r="J5763" s="247"/>
      <c r="K5763" s="247"/>
      <c r="L5763" s="247"/>
      <c r="M5763" s="247"/>
      <c r="N5763" s="247"/>
      <c r="O5763" s="247"/>
      <c r="P5763" s="247"/>
      <c r="Q5763" s="247"/>
      <c r="R5763" s="247"/>
    </row>
    <row r="5764" spans="1:18" ht="20.100000000000001" customHeight="1" x14ac:dyDescent="0.25">
      <c r="A5764" s="247"/>
      <c r="B5764" s="247"/>
      <c r="C5764" s="247"/>
      <c r="D5764" s="247"/>
      <c r="E5764" s="247"/>
      <c r="F5764" s="247"/>
      <c r="G5764" s="247"/>
      <c r="H5764" s="247"/>
      <c r="I5764" s="247"/>
      <c r="J5764" s="247"/>
      <c r="K5764" s="247"/>
      <c r="L5764" s="247"/>
      <c r="M5764" s="247"/>
      <c r="N5764" s="247"/>
      <c r="O5764" s="247"/>
      <c r="P5764" s="247"/>
      <c r="Q5764" s="247"/>
      <c r="R5764" s="247"/>
    </row>
    <row r="5765" spans="1:18" ht="20.100000000000001" customHeight="1" x14ac:dyDescent="0.25">
      <c r="A5765" s="247"/>
      <c r="B5765" s="247"/>
      <c r="C5765" s="247"/>
      <c r="D5765" s="247"/>
      <c r="E5765" s="247"/>
      <c r="F5765" s="247"/>
      <c r="G5765" s="247"/>
      <c r="H5765" s="247"/>
      <c r="I5765" s="247"/>
      <c r="J5765" s="247"/>
      <c r="K5765" s="247"/>
      <c r="L5765" s="247"/>
      <c r="M5765" s="247"/>
      <c r="N5765" s="247"/>
      <c r="O5765" s="247"/>
      <c r="P5765" s="247"/>
      <c r="Q5765" s="247"/>
      <c r="R5765" s="247"/>
    </row>
    <row r="5766" spans="1:18" ht="20.100000000000001" customHeight="1" x14ac:dyDescent="0.25">
      <c r="A5766" s="247"/>
      <c r="B5766" s="247"/>
      <c r="C5766" s="247"/>
      <c r="D5766" s="247"/>
      <c r="E5766" s="247"/>
      <c r="F5766" s="247"/>
      <c r="G5766" s="247"/>
      <c r="H5766" s="247"/>
      <c r="I5766" s="247"/>
      <c r="J5766" s="247"/>
      <c r="K5766" s="247"/>
      <c r="L5766" s="247"/>
      <c r="M5766" s="247"/>
      <c r="N5766" s="247"/>
      <c r="O5766" s="247"/>
      <c r="P5766" s="247"/>
      <c r="Q5766" s="247"/>
      <c r="R5766" s="247"/>
    </row>
    <row r="5767" spans="1:18" ht="20.100000000000001" customHeight="1" x14ac:dyDescent="0.25">
      <c r="A5767" s="247"/>
      <c r="B5767" s="247"/>
      <c r="C5767" s="247"/>
      <c r="D5767" s="247"/>
      <c r="E5767" s="247"/>
      <c r="F5767" s="247"/>
      <c r="G5767" s="247"/>
      <c r="H5767" s="247"/>
      <c r="I5767" s="247"/>
      <c r="J5767" s="247"/>
      <c r="K5767" s="247"/>
      <c r="L5767" s="247"/>
      <c r="M5767" s="247"/>
      <c r="N5767" s="247"/>
      <c r="O5767" s="247"/>
      <c r="P5767" s="247"/>
      <c r="Q5767" s="247"/>
      <c r="R5767" s="247"/>
    </row>
    <row r="5768" spans="1:18" ht="20.100000000000001" customHeight="1" x14ac:dyDescent="0.25">
      <c r="A5768" s="247"/>
      <c r="B5768" s="247"/>
      <c r="C5768" s="247"/>
      <c r="D5768" s="247"/>
      <c r="E5768" s="247"/>
      <c r="F5768" s="247"/>
      <c r="G5768" s="247"/>
      <c r="H5768" s="247"/>
      <c r="I5768" s="247"/>
      <c r="J5768" s="247"/>
      <c r="K5768" s="247"/>
      <c r="L5768" s="247"/>
      <c r="M5768" s="247"/>
      <c r="N5768" s="247"/>
      <c r="O5768" s="247"/>
      <c r="P5768" s="247"/>
      <c r="Q5768" s="247"/>
      <c r="R5768" s="247"/>
    </row>
    <row r="5769" spans="1:18" ht="20.100000000000001" customHeight="1" x14ac:dyDescent="0.25">
      <c r="A5769" s="247"/>
      <c r="B5769" s="247"/>
      <c r="C5769" s="247"/>
      <c r="D5769" s="247"/>
      <c r="E5769" s="247"/>
      <c r="F5769" s="247"/>
      <c r="G5769" s="247"/>
      <c r="H5769" s="247"/>
      <c r="I5769" s="247"/>
      <c r="J5769" s="247"/>
      <c r="K5769" s="247"/>
      <c r="L5769" s="247"/>
      <c r="M5769" s="247"/>
      <c r="N5769" s="247"/>
      <c r="O5769" s="247"/>
      <c r="P5769" s="247"/>
      <c r="Q5769" s="247"/>
      <c r="R5769" s="247"/>
    </row>
    <row r="5770" spans="1:18" ht="20.100000000000001" customHeight="1" x14ac:dyDescent="0.25">
      <c r="A5770" s="247"/>
      <c r="B5770" s="247"/>
      <c r="C5770" s="247"/>
      <c r="D5770" s="247"/>
      <c r="E5770" s="247"/>
      <c r="F5770" s="247"/>
      <c r="G5770" s="247"/>
      <c r="H5770" s="247"/>
      <c r="I5770" s="247"/>
      <c r="J5770" s="247"/>
      <c r="K5770" s="247"/>
      <c r="L5770" s="247"/>
      <c r="M5770" s="247"/>
      <c r="N5770" s="247"/>
      <c r="O5770" s="247"/>
      <c r="P5770" s="247"/>
      <c r="Q5770" s="247"/>
      <c r="R5770" s="247"/>
    </row>
    <row r="5771" spans="1:18" ht="20.100000000000001" customHeight="1" x14ac:dyDescent="0.25">
      <c r="A5771" s="247"/>
      <c r="B5771" s="247"/>
      <c r="C5771" s="247"/>
      <c r="D5771" s="247"/>
      <c r="E5771" s="247"/>
      <c r="F5771" s="247"/>
      <c r="G5771" s="247"/>
      <c r="H5771" s="247"/>
      <c r="I5771" s="247"/>
      <c r="J5771" s="247"/>
      <c r="K5771" s="247"/>
      <c r="L5771" s="247"/>
      <c r="M5771" s="247"/>
      <c r="N5771" s="247"/>
      <c r="O5771" s="247"/>
      <c r="P5771" s="247"/>
      <c r="Q5771" s="247"/>
      <c r="R5771" s="247"/>
    </row>
    <row r="5772" spans="1:18" ht="20.100000000000001" customHeight="1" x14ac:dyDescent="0.25">
      <c r="A5772" s="247"/>
      <c r="B5772" s="247"/>
      <c r="C5772" s="247"/>
      <c r="D5772" s="247"/>
      <c r="E5772" s="247"/>
      <c r="F5772" s="247"/>
      <c r="G5772" s="247"/>
      <c r="H5772" s="247"/>
      <c r="I5772" s="247"/>
      <c r="J5772" s="247"/>
      <c r="K5772" s="247"/>
      <c r="L5772" s="247"/>
      <c r="M5772" s="247"/>
      <c r="N5772" s="247"/>
      <c r="O5772" s="247"/>
      <c r="P5772" s="247"/>
      <c r="Q5772" s="247"/>
      <c r="R5772" s="247"/>
    </row>
    <row r="5773" spans="1:18" ht="20.100000000000001" customHeight="1" x14ac:dyDescent="0.25">
      <c r="A5773" s="248"/>
      <c r="B5773" s="248"/>
      <c r="C5773" s="248"/>
      <c r="D5773" s="248"/>
      <c r="E5773" s="248"/>
      <c r="F5773" s="248"/>
      <c r="G5773" s="248"/>
      <c r="H5773" s="248"/>
      <c r="I5773" s="247"/>
      <c r="J5773" s="247"/>
      <c r="K5773" s="247"/>
      <c r="L5773" s="247"/>
      <c r="M5773" s="247"/>
      <c r="N5773" s="247"/>
      <c r="O5773" s="247"/>
      <c r="P5773" s="247"/>
      <c r="Q5773" s="247"/>
      <c r="R5773" s="247"/>
    </row>
    <row r="5774" spans="1:18" ht="20.100000000000001" customHeight="1" x14ac:dyDescent="0.25">
      <c r="A5774" s="248"/>
      <c r="B5774" s="248"/>
      <c r="C5774" s="248"/>
      <c r="D5774" s="248"/>
      <c r="E5774" s="248"/>
      <c r="F5774" s="248"/>
      <c r="G5774" s="248"/>
      <c r="H5774" s="248"/>
      <c r="I5774" s="247"/>
      <c r="J5774" s="247"/>
      <c r="K5774" s="247"/>
      <c r="L5774" s="247"/>
      <c r="M5774" s="247"/>
      <c r="N5774" s="247"/>
      <c r="O5774" s="247"/>
      <c r="P5774" s="247"/>
      <c r="Q5774" s="247"/>
      <c r="R5774" s="247"/>
    </row>
    <row r="5775" spans="1:18" ht="20.100000000000001" customHeight="1" x14ac:dyDescent="0.25">
      <c r="A5775" s="248"/>
      <c r="B5775" s="248"/>
      <c r="C5775" s="248"/>
      <c r="D5775" s="248"/>
      <c r="E5775" s="248"/>
      <c r="F5775" s="248"/>
      <c r="G5775" s="248"/>
      <c r="H5775" s="248"/>
      <c r="I5775" s="247"/>
      <c r="J5775" s="247"/>
      <c r="K5775" s="247"/>
      <c r="L5775" s="247"/>
      <c r="M5775" s="247"/>
      <c r="N5775" s="247"/>
      <c r="O5775" s="247"/>
      <c r="P5775" s="247"/>
      <c r="Q5775" s="247"/>
      <c r="R5775" s="247"/>
    </row>
    <row r="5776" spans="1:18" ht="20.100000000000001" customHeight="1" x14ac:dyDescent="0.25">
      <c r="A5776" s="248"/>
      <c r="B5776" s="248"/>
      <c r="C5776" s="248"/>
      <c r="D5776" s="248"/>
      <c r="E5776" s="248"/>
      <c r="F5776" s="248"/>
      <c r="G5776" s="248"/>
      <c r="H5776" s="248"/>
      <c r="I5776" s="247"/>
      <c r="J5776" s="247"/>
      <c r="K5776" s="247"/>
      <c r="L5776" s="247"/>
      <c r="M5776" s="247"/>
      <c r="N5776" s="247"/>
      <c r="O5776" s="247"/>
      <c r="P5776" s="247"/>
      <c r="Q5776" s="247"/>
      <c r="R5776" s="247"/>
    </row>
    <row r="5777" spans="1:18" ht="20.100000000000001" customHeight="1" x14ac:dyDescent="0.25">
      <c r="A5777" s="248"/>
      <c r="B5777" s="248"/>
      <c r="C5777" s="248"/>
      <c r="D5777" s="248"/>
      <c r="E5777" s="248"/>
      <c r="F5777" s="248"/>
      <c r="G5777" s="248"/>
      <c r="H5777" s="248"/>
      <c r="I5777" s="247"/>
      <c r="J5777" s="247"/>
      <c r="K5777" s="247"/>
      <c r="L5777" s="247"/>
      <c r="M5777" s="247"/>
      <c r="N5777" s="247"/>
      <c r="O5777" s="247"/>
      <c r="P5777" s="247"/>
      <c r="Q5777" s="247"/>
      <c r="R5777" s="247"/>
    </row>
    <row r="5778" spans="1:18" ht="20.100000000000001" customHeight="1" x14ac:dyDescent="0.25">
      <c r="A5778" s="248"/>
      <c r="B5778" s="248"/>
      <c r="C5778" s="248"/>
      <c r="D5778" s="248"/>
      <c r="E5778" s="248"/>
      <c r="F5778" s="248"/>
      <c r="G5778" s="248"/>
      <c r="H5778" s="248"/>
      <c r="I5778" s="247"/>
      <c r="J5778" s="247"/>
      <c r="K5778" s="247"/>
      <c r="L5778" s="247"/>
      <c r="M5778" s="247"/>
      <c r="N5778" s="247"/>
      <c r="O5778" s="247"/>
      <c r="P5778" s="247"/>
      <c r="Q5778" s="247"/>
      <c r="R5778" s="247"/>
    </row>
    <row r="5779" spans="1:18" ht="20.100000000000001" customHeight="1" x14ac:dyDescent="0.25">
      <c r="A5779" s="248"/>
      <c r="B5779" s="248"/>
      <c r="C5779" s="248"/>
      <c r="D5779" s="248"/>
      <c r="E5779" s="248"/>
      <c r="F5779" s="248"/>
      <c r="G5779" s="248"/>
      <c r="H5779" s="248"/>
      <c r="I5779" s="247"/>
      <c r="J5779" s="247"/>
      <c r="K5779" s="247"/>
      <c r="L5779" s="247"/>
      <c r="M5779" s="247"/>
      <c r="N5779" s="247"/>
      <c r="O5779" s="247"/>
      <c r="P5779" s="247"/>
      <c r="Q5779" s="247"/>
      <c r="R5779" s="247"/>
    </row>
    <row r="5780" spans="1:18" ht="20.100000000000001" customHeight="1" x14ac:dyDescent="0.25">
      <c r="A5780" s="248"/>
      <c r="B5780" s="248"/>
      <c r="C5780" s="248"/>
      <c r="D5780" s="248"/>
      <c r="E5780" s="248"/>
      <c r="F5780" s="248"/>
      <c r="G5780" s="248"/>
      <c r="H5780" s="248"/>
      <c r="I5780" s="247"/>
      <c r="J5780" s="247"/>
      <c r="K5780" s="247"/>
      <c r="L5780" s="247"/>
      <c r="M5780" s="247"/>
      <c r="N5780" s="247"/>
      <c r="O5780" s="247"/>
      <c r="P5780" s="247"/>
      <c r="Q5780" s="247"/>
      <c r="R5780" s="247"/>
    </row>
    <row r="5781" spans="1:18" ht="20.100000000000001" customHeight="1" x14ac:dyDescent="0.25">
      <c r="A5781" s="248"/>
      <c r="B5781" s="248"/>
      <c r="C5781" s="248"/>
      <c r="D5781" s="248"/>
      <c r="E5781" s="248"/>
      <c r="F5781" s="248"/>
      <c r="G5781" s="248"/>
      <c r="H5781" s="248"/>
      <c r="I5781" s="247"/>
      <c r="J5781" s="247"/>
      <c r="K5781" s="247"/>
      <c r="L5781" s="247"/>
      <c r="M5781" s="247"/>
      <c r="N5781" s="247"/>
      <c r="O5781" s="247"/>
      <c r="P5781" s="247"/>
      <c r="Q5781" s="247"/>
      <c r="R5781" s="247"/>
    </row>
    <row r="5782" spans="1:18" ht="20.100000000000001" customHeight="1" x14ac:dyDescent="0.25">
      <c r="A5782" s="248"/>
      <c r="B5782" s="248"/>
      <c r="C5782" s="248"/>
      <c r="D5782" s="248"/>
      <c r="E5782" s="248"/>
      <c r="F5782" s="248"/>
      <c r="G5782" s="248"/>
      <c r="H5782" s="248"/>
      <c r="I5782" s="247"/>
      <c r="J5782" s="247"/>
      <c r="K5782" s="247"/>
      <c r="L5782" s="247"/>
      <c r="M5782" s="247"/>
      <c r="N5782" s="247"/>
      <c r="O5782" s="247"/>
      <c r="P5782" s="247"/>
      <c r="Q5782" s="247"/>
      <c r="R5782" s="247"/>
    </row>
    <row r="5783" spans="1:18" ht="20.100000000000001" customHeight="1" x14ac:dyDescent="0.25">
      <c r="A5783" s="248"/>
      <c r="B5783" s="248"/>
      <c r="C5783" s="248"/>
      <c r="D5783" s="248"/>
      <c r="E5783" s="248"/>
      <c r="F5783" s="248"/>
      <c r="G5783" s="248"/>
      <c r="H5783" s="248"/>
      <c r="I5783" s="247"/>
      <c r="J5783" s="247"/>
      <c r="K5783" s="247"/>
      <c r="L5783" s="247"/>
      <c r="M5783" s="247"/>
      <c r="N5783" s="247"/>
      <c r="O5783" s="247"/>
      <c r="P5783" s="247"/>
      <c r="Q5783" s="247"/>
      <c r="R5783" s="247"/>
    </row>
    <row r="5784" spans="1:18" ht="20.100000000000001" customHeight="1" x14ac:dyDescent="0.25">
      <c r="A5784" s="248"/>
      <c r="B5784" s="248"/>
      <c r="C5784" s="248"/>
      <c r="D5784" s="248"/>
      <c r="E5784" s="248"/>
      <c r="F5784" s="248"/>
      <c r="G5784" s="248"/>
      <c r="H5784" s="248"/>
      <c r="I5784" s="247"/>
      <c r="J5784" s="247"/>
      <c r="K5784" s="247"/>
      <c r="L5784" s="247"/>
      <c r="M5784" s="247"/>
      <c r="N5784" s="247"/>
      <c r="O5784" s="247"/>
      <c r="P5784" s="247"/>
      <c r="Q5784" s="247"/>
      <c r="R5784" s="247"/>
    </row>
    <row r="5785" spans="1:18" ht="20.100000000000001" customHeight="1" x14ac:dyDescent="0.25">
      <c r="A5785" s="248"/>
      <c r="B5785" s="248"/>
      <c r="C5785" s="248"/>
      <c r="D5785" s="248"/>
      <c r="E5785" s="248"/>
      <c r="F5785" s="248"/>
      <c r="G5785" s="248"/>
      <c r="H5785" s="248"/>
      <c r="I5785" s="247"/>
      <c r="J5785" s="247"/>
      <c r="K5785" s="247"/>
      <c r="L5785" s="247"/>
      <c r="M5785" s="247"/>
      <c r="N5785" s="247"/>
      <c r="O5785" s="247"/>
      <c r="P5785" s="247"/>
      <c r="Q5785" s="247"/>
      <c r="R5785" s="247"/>
    </row>
    <row r="5786" spans="1:18" ht="20.100000000000001" customHeight="1" x14ac:dyDescent="0.25">
      <c r="A5786" s="248"/>
      <c r="B5786" s="248"/>
      <c r="C5786" s="248"/>
      <c r="D5786" s="248"/>
      <c r="E5786" s="248"/>
      <c r="F5786" s="248"/>
      <c r="G5786" s="248"/>
      <c r="H5786" s="248"/>
      <c r="I5786" s="247"/>
      <c r="J5786" s="247"/>
      <c r="K5786" s="247"/>
      <c r="L5786" s="247"/>
      <c r="M5786" s="247"/>
      <c r="N5786" s="247"/>
      <c r="O5786" s="247"/>
      <c r="P5786" s="247"/>
      <c r="Q5786" s="247"/>
      <c r="R5786" s="247"/>
    </row>
    <row r="5787" spans="1:18" ht="20.100000000000001" customHeight="1" x14ac:dyDescent="0.25">
      <c r="A5787" s="248"/>
      <c r="B5787" s="248"/>
      <c r="C5787" s="248"/>
      <c r="D5787" s="248"/>
      <c r="E5787" s="248"/>
      <c r="F5787" s="248"/>
      <c r="G5787" s="248"/>
      <c r="H5787" s="248"/>
      <c r="I5787" s="247"/>
      <c r="J5787" s="247"/>
      <c r="K5787" s="247"/>
      <c r="L5787" s="247"/>
      <c r="M5787" s="247"/>
      <c r="N5787" s="247"/>
      <c r="O5787" s="247"/>
      <c r="P5787" s="247"/>
      <c r="Q5787" s="247"/>
      <c r="R5787" s="247"/>
    </row>
    <row r="5788" spans="1:18" ht="20.100000000000001" customHeight="1" x14ac:dyDescent="0.25">
      <c r="A5788" s="248"/>
      <c r="B5788" s="248"/>
      <c r="C5788" s="248"/>
      <c r="D5788" s="248"/>
      <c r="E5788" s="248"/>
      <c r="F5788" s="248"/>
      <c r="G5788" s="248"/>
      <c r="H5788" s="248"/>
      <c r="I5788" s="247"/>
      <c r="J5788" s="247"/>
      <c r="K5788" s="247"/>
      <c r="L5788" s="247"/>
      <c r="M5788" s="247"/>
      <c r="N5788" s="247"/>
      <c r="O5788" s="247"/>
      <c r="P5788" s="247"/>
      <c r="Q5788" s="247"/>
      <c r="R5788" s="247"/>
    </row>
    <row r="5789" spans="1:18" ht="20.100000000000001" customHeight="1" x14ac:dyDescent="0.25">
      <c r="A5789" s="248"/>
      <c r="B5789" s="248"/>
      <c r="C5789" s="248"/>
      <c r="D5789" s="248"/>
      <c r="E5789" s="248"/>
      <c r="F5789" s="248"/>
      <c r="G5789" s="248"/>
      <c r="H5789" s="248"/>
      <c r="I5789" s="247"/>
      <c r="J5789" s="247"/>
      <c r="K5789" s="247"/>
      <c r="L5789" s="247"/>
      <c r="M5789" s="247"/>
      <c r="N5789" s="247"/>
      <c r="O5789" s="247"/>
      <c r="P5789" s="247"/>
      <c r="Q5789" s="247"/>
      <c r="R5789" s="247"/>
    </row>
    <row r="5790" spans="1:18" ht="20.100000000000001" customHeight="1" x14ac:dyDescent="0.25">
      <c r="A5790" s="248"/>
      <c r="B5790" s="248"/>
      <c r="C5790" s="248"/>
      <c r="D5790" s="248"/>
      <c r="E5790" s="248"/>
      <c r="F5790" s="248"/>
      <c r="G5790" s="248"/>
      <c r="H5790" s="248"/>
      <c r="I5790" s="247"/>
      <c r="J5790" s="247"/>
      <c r="K5790" s="247"/>
      <c r="L5790" s="247"/>
      <c r="M5790" s="247"/>
      <c r="N5790" s="247"/>
      <c r="O5790" s="247"/>
      <c r="P5790" s="247"/>
      <c r="Q5790" s="247"/>
      <c r="R5790" s="247"/>
    </row>
    <row r="5791" spans="1:18" ht="20.100000000000001" customHeight="1" x14ac:dyDescent="0.25">
      <c r="A5791" s="248"/>
      <c r="B5791" s="248"/>
      <c r="C5791" s="248"/>
      <c r="D5791" s="248"/>
      <c r="E5791" s="248"/>
      <c r="F5791" s="248"/>
      <c r="G5791" s="248"/>
      <c r="H5791" s="248"/>
      <c r="I5791" s="247"/>
      <c r="J5791" s="247"/>
      <c r="K5791" s="247"/>
      <c r="L5791" s="247"/>
      <c r="M5791" s="247"/>
      <c r="N5791" s="247"/>
      <c r="O5791" s="247"/>
      <c r="P5791" s="247"/>
      <c r="Q5791" s="247"/>
      <c r="R5791" s="247"/>
    </row>
    <row r="5792" spans="1:18" ht="20.100000000000001" customHeight="1" x14ac:dyDescent="0.25">
      <c r="A5792" s="248"/>
      <c r="B5792" s="248"/>
      <c r="C5792" s="248"/>
      <c r="D5792" s="248"/>
      <c r="E5792" s="248"/>
      <c r="F5792" s="248"/>
      <c r="G5792" s="248"/>
      <c r="H5792" s="248"/>
      <c r="I5792" s="247"/>
      <c r="J5792" s="247"/>
      <c r="K5792" s="247"/>
      <c r="L5792" s="247"/>
      <c r="M5792" s="247"/>
      <c r="N5792" s="247"/>
      <c r="O5792" s="247"/>
      <c r="P5792" s="247"/>
      <c r="Q5792" s="247"/>
      <c r="R5792" s="247"/>
    </row>
    <row r="5793" spans="1:18" ht="20.100000000000001" customHeight="1" x14ac:dyDescent="0.25">
      <c r="A5793" s="248"/>
      <c r="B5793" s="248"/>
      <c r="C5793" s="248"/>
      <c r="D5793" s="248"/>
      <c r="E5793" s="248"/>
      <c r="F5793" s="248"/>
      <c r="G5793" s="248"/>
      <c r="H5793" s="248"/>
      <c r="I5793" s="247"/>
      <c r="J5793" s="247"/>
      <c r="K5793" s="247"/>
      <c r="L5793" s="247"/>
      <c r="M5793" s="247"/>
      <c r="N5793" s="247"/>
      <c r="O5793" s="247"/>
      <c r="P5793" s="247"/>
      <c r="Q5793" s="247"/>
      <c r="R5793" s="247"/>
    </row>
    <row r="5794" spans="1:18" ht="20.100000000000001" customHeight="1" x14ac:dyDescent="0.25">
      <c r="A5794" s="248"/>
      <c r="B5794" s="248"/>
      <c r="C5794" s="248"/>
      <c r="D5794" s="248"/>
      <c r="E5794" s="248"/>
      <c r="F5794" s="248"/>
      <c r="G5794" s="248"/>
      <c r="H5794" s="248"/>
      <c r="I5794" s="247"/>
      <c r="J5794" s="247"/>
      <c r="K5794" s="247"/>
      <c r="L5794" s="247"/>
      <c r="M5794" s="247"/>
      <c r="N5794" s="247"/>
      <c r="O5794" s="247"/>
      <c r="P5794" s="247"/>
      <c r="Q5794" s="247"/>
      <c r="R5794" s="247"/>
    </row>
    <row r="5795" spans="1:18" ht="20.100000000000001" customHeight="1" x14ac:dyDescent="0.25">
      <c r="A5795" s="248"/>
      <c r="B5795" s="248"/>
      <c r="C5795" s="248"/>
      <c r="D5795" s="248"/>
      <c r="E5795" s="248"/>
      <c r="F5795" s="248"/>
      <c r="G5795" s="248"/>
      <c r="H5795" s="248"/>
      <c r="I5795" s="247"/>
      <c r="J5795" s="247"/>
      <c r="K5795" s="247"/>
      <c r="L5795" s="247"/>
      <c r="M5795" s="247"/>
      <c r="N5795" s="247"/>
      <c r="O5795" s="247"/>
      <c r="P5795" s="247"/>
      <c r="Q5795" s="247"/>
      <c r="R5795" s="247"/>
    </row>
    <row r="5796" spans="1:18" ht="20.100000000000001" customHeight="1" x14ac:dyDescent="0.25">
      <c r="A5796" s="248"/>
      <c r="B5796" s="248"/>
      <c r="C5796" s="248"/>
      <c r="D5796" s="248"/>
      <c r="E5796" s="248"/>
      <c r="F5796" s="248"/>
      <c r="G5796" s="248"/>
      <c r="H5796" s="248"/>
      <c r="I5796" s="247"/>
      <c r="J5796" s="247"/>
      <c r="K5796" s="247"/>
      <c r="L5796" s="247"/>
      <c r="M5796" s="247"/>
      <c r="N5796" s="247"/>
      <c r="O5796" s="247"/>
      <c r="P5796" s="247"/>
      <c r="Q5796" s="247"/>
      <c r="R5796" s="247"/>
    </row>
    <row r="5797" spans="1:18" ht="20.100000000000001" customHeight="1" x14ac:dyDescent="0.25">
      <c r="A5797" s="248"/>
      <c r="B5797" s="248"/>
      <c r="C5797" s="248"/>
      <c r="D5797" s="248"/>
      <c r="E5797" s="248"/>
      <c r="F5797" s="248"/>
      <c r="G5797" s="248"/>
      <c r="H5797" s="248"/>
      <c r="I5797" s="247"/>
      <c r="J5797" s="247"/>
      <c r="K5797" s="247"/>
      <c r="L5797" s="247"/>
      <c r="M5797" s="247"/>
      <c r="N5797" s="247"/>
      <c r="O5797" s="247"/>
      <c r="P5797" s="247"/>
      <c r="Q5797" s="247"/>
      <c r="R5797" s="247"/>
    </row>
    <row r="5798" spans="1:18" ht="20.100000000000001" customHeight="1" x14ac:dyDescent="0.25">
      <c r="A5798" s="248"/>
      <c r="B5798" s="248"/>
      <c r="C5798" s="248"/>
      <c r="D5798" s="248"/>
      <c r="E5798" s="248"/>
      <c r="F5798" s="248"/>
      <c r="G5798" s="248"/>
      <c r="H5798" s="248"/>
      <c r="I5798" s="247"/>
      <c r="J5798" s="247"/>
      <c r="K5798" s="247"/>
      <c r="L5798" s="247"/>
      <c r="M5798" s="247"/>
      <c r="N5798" s="247"/>
      <c r="O5798" s="247"/>
      <c r="P5798" s="247"/>
      <c r="Q5798" s="247"/>
      <c r="R5798" s="247"/>
    </row>
    <row r="5799" spans="1:18" ht="20.100000000000001" customHeight="1" x14ac:dyDescent="0.25">
      <c r="A5799" s="248"/>
      <c r="B5799" s="248"/>
      <c r="C5799" s="248"/>
      <c r="D5799" s="248"/>
      <c r="E5799" s="248"/>
      <c r="F5799" s="248"/>
      <c r="G5799" s="248"/>
      <c r="H5799" s="248"/>
      <c r="I5799" s="247"/>
      <c r="J5799" s="247"/>
      <c r="K5799" s="247"/>
      <c r="L5799" s="247"/>
      <c r="M5799" s="247"/>
      <c r="N5799" s="247"/>
      <c r="O5799" s="247"/>
      <c r="P5799" s="247"/>
      <c r="Q5799" s="247"/>
      <c r="R5799" s="247"/>
    </row>
    <row r="5800" spans="1:18" ht="20.100000000000001" customHeight="1" x14ac:dyDescent="0.25">
      <c r="A5800" s="248"/>
      <c r="B5800" s="248"/>
      <c r="C5800" s="248"/>
      <c r="D5800" s="248"/>
      <c r="E5800" s="248"/>
      <c r="F5800" s="248"/>
      <c r="G5800" s="248"/>
      <c r="H5800" s="248"/>
      <c r="I5800" s="247"/>
      <c r="J5800" s="247"/>
      <c r="K5800" s="247"/>
      <c r="L5800" s="247"/>
      <c r="M5800" s="247"/>
      <c r="N5800" s="247"/>
      <c r="O5800" s="247"/>
      <c r="P5800" s="247"/>
      <c r="Q5800" s="247"/>
      <c r="R5800" s="247"/>
    </row>
    <row r="5801" spans="1:18" ht="20.100000000000001" customHeight="1" x14ac:dyDescent="0.25">
      <c r="A5801" s="248"/>
      <c r="B5801" s="248"/>
      <c r="C5801" s="248"/>
      <c r="D5801" s="248"/>
      <c r="E5801" s="248"/>
      <c r="F5801" s="248"/>
      <c r="G5801" s="248"/>
      <c r="H5801" s="248"/>
      <c r="I5801" s="247"/>
      <c r="J5801" s="247"/>
      <c r="K5801" s="247"/>
      <c r="L5801" s="247"/>
      <c r="M5801" s="247"/>
      <c r="N5801" s="247"/>
      <c r="O5801" s="247"/>
      <c r="P5801" s="247"/>
      <c r="Q5801" s="247"/>
      <c r="R5801" s="247"/>
    </row>
    <row r="5802" spans="1:18" ht="20.100000000000001" customHeight="1" x14ac:dyDescent="0.25">
      <c r="A5802" s="248"/>
      <c r="B5802" s="248"/>
      <c r="C5802" s="248"/>
      <c r="D5802" s="248"/>
      <c r="E5802" s="248"/>
      <c r="F5802" s="248"/>
      <c r="G5802" s="248"/>
      <c r="H5802" s="248"/>
      <c r="I5802" s="247"/>
      <c r="J5802" s="247"/>
      <c r="K5802" s="247"/>
      <c r="L5802" s="247"/>
      <c r="M5802" s="247"/>
      <c r="N5802" s="247"/>
      <c r="O5802" s="247"/>
      <c r="P5802" s="247"/>
      <c r="Q5802" s="247"/>
      <c r="R5802" s="247"/>
    </row>
    <row r="5803" spans="1:18" ht="20.100000000000001" customHeight="1" x14ac:dyDescent="0.25">
      <c r="A5803" s="248"/>
      <c r="B5803" s="248"/>
      <c r="C5803" s="248"/>
      <c r="D5803" s="248"/>
      <c r="E5803" s="248"/>
      <c r="F5803" s="248"/>
      <c r="G5803" s="248"/>
      <c r="H5803" s="248"/>
      <c r="I5803" s="247"/>
      <c r="J5803" s="247"/>
      <c r="K5803" s="247"/>
      <c r="L5803" s="247"/>
      <c r="M5803" s="247"/>
      <c r="N5803" s="247"/>
      <c r="O5803" s="247"/>
      <c r="P5803" s="247"/>
      <c r="Q5803" s="247"/>
      <c r="R5803" s="247"/>
    </row>
    <row r="5804" spans="1:18" ht="20.100000000000001" customHeight="1" x14ac:dyDescent="0.25">
      <c r="A5804" s="248"/>
      <c r="B5804" s="248"/>
      <c r="C5804" s="248"/>
      <c r="D5804" s="248"/>
      <c r="E5804" s="248"/>
      <c r="F5804" s="248"/>
      <c r="G5804" s="248"/>
      <c r="H5804" s="248"/>
      <c r="I5804" s="247"/>
      <c r="J5804" s="247"/>
      <c r="K5804" s="247"/>
      <c r="L5804" s="247"/>
      <c r="M5804" s="247"/>
      <c r="N5804" s="247"/>
      <c r="O5804" s="247"/>
      <c r="P5804" s="247"/>
      <c r="Q5804" s="247"/>
      <c r="R5804" s="247"/>
    </row>
    <row r="5805" spans="1:18" ht="20.100000000000001" customHeight="1" x14ac:dyDescent="0.25">
      <c r="A5805" s="248"/>
      <c r="B5805" s="248"/>
      <c r="C5805" s="248"/>
      <c r="D5805" s="248"/>
      <c r="E5805" s="248"/>
      <c r="F5805" s="248"/>
      <c r="G5805" s="248"/>
      <c r="H5805" s="248"/>
      <c r="I5805" s="247"/>
      <c r="J5805" s="247"/>
      <c r="K5805" s="247"/>
      <c r="L5805" s="247"/>
      <c r="M5805" s="247"/>
      <c r="N5805" s="247"/>
      <c r="O5805" s="247"/>
      <c r="P5805" s="247"/>
      <c r="Q5805" s="247"/>
      <c r="R5805" s="247"/>
    </row>
    <row r="5806" spans="1:18" ht="20.100000000000001" customHeight="1" x14ac:dyDescent="0.25">
      <c r="A5806" s="248"/>
      <c r="B5806" s="248"/>
      <c r="C5806" s="248"/>
      <c r="D5806" s="248"/>
      <c r="E5806" s="248"/>
      <c r="F5806" s="248"/>
      <c r="G5806" s="248"/>
      <c r="H5806" s="248"/>
      <c r="I5806" s="247"/>
      <c r="J5806" s="247"/>
      <c r="K5806" s="247"/>
      <c r="L5806" s="247"/>
      <c r="M5806" s="247"/>
      <c r="N5806" s="247"/>
      <c r="O5806" s="247"/>
      <c r="P5806" s="247"/>
      <c r="Q5806" s="247"/>
      <c r="R5806" s="247"/>
    </row>
    <row r="5807" spans="1:18" ht="20.100000000000001" customHeight="1" x14ac:dyDescent="0.25">
      <c r="A5807" s="248"/>
      <c r="B5807" s="248"/>
      <c r="C5807" s="248"/>
      <c r="D5807" s="248"/>
      <c r="E5807" s="248"/>
      <c r="F5807" s="248"/>
      <c r="G5807" s="248"/>
      <c r="H5807" s="248"/>
      <c r="I5807" s="247"/>
      <c r="J5807" s="247"/>
      <c r="K5807" s="247"/>
      <c r="L5807" s="247"/>
      <c r="M5807" s="247"/>
      <c r="N5807" s="247"/>
      <c r="O5807" s="247"/>
      <c r="P5807" s="247"/>
      <c r="Q5807" s="247"/>
      <c r="R5807" s="247"/>
    </row>
    <row r="5808" spans="1:18" ht="20.100000000000001" customHeight="1" x14ac:dyDescent="0.25">
      <c r="A5808" s="248"/>
      <c r="B5808" s="248"/>
      <c r="C5808" s="248"/>
      <c r="D5808" s="248"/>
      <c r="E5808" s="248"/>
      <c r="F5808" s="248"/>
      <c r="G5808" s="248"/>
      <c r="H5808" s="248"/>
      <c r="I5808" s="247"/>
      <c r="J5808" s="247"/>
      <c r="K5808" s="247"/>
      <c r="L5808" s="247"/>
      <c r="M5808" s="247"/>
      <c r="N5808" s="247"/>
      <c r="O5808" s="247"/>
      <c r="P5808" s="247"/>
      <c r="Q5808" s="247"/>
      <c r="R5808" s="247"/>
    </row>
    <row r="5809" spans="1:18" ht="20.100000000000001" customHeight="1" x14ac:dyDescent="0.25">
      <c r="A5809" s="248"/>
      <c r="B5809" s="248"/>
      <c r="C5809" s="248"/>
      <c r="D5809" s="248"/>
      <c r="E5809" s="248"/>
      <c r="F5809" s="248"/>
      <c r="G5809" s="248"/>
      <c r="H5809" s="248"/>
      <c r="I5809" s="247"/>
      <c r="J5809" s="247"/>
      <c r="K5809" s="247"/>
      <c r="L5809" s="247"/>
      <c r="M5809" s="247"/>
      <c r="N5809" s="247"/>
      <c r="O5809" s="247"/>
      <c r="P5809" s="247"/>
      <c r="Q5809" s="247"/>
      <c r="R5809" s="247"/>
    </row>
    <row r="5810" spans="1:18" ht="20.100000000000001" customHeight="1" x14ac:dyDescent="0.25">
      <c r="A5810" s="248"/>
      <c r="B5810" s="248"/>
      <c r="C5810" s="248"/>
      <c r="D5810" s="248"/>
      <c r="E5810" s="248"/>
      <c r="F5810" s="248"/>
      <c r="G5810" s="248"/>
      <c r="H5810" s="248"/>
      <c r="I5810" s="247"/>
      <c r="J5810" s="247"/>
      <c r="K5810" s="247"/>
      <c r="L5810" s="247"/>
      <c r="M5810" s="247"/>
      <c r="N5810" s="247"/>
      <c r="O5810" s="247"/>
      <c r="P5810" s="247"/>
      <c r="Q5810" s="247"/>
      <c r="R5810" s="247"/>
    </row>
    <row r="5811" spans="1:18" ht="20.100000000000001" customHeight="1" x14ac:dyDescent="0.25">
      <c r="A5811" s="248"/>
      <c r="B5811" s="248"/>
      <c r="C5811" s="248"/>
      <c r="D5811" s="248"/>
      <c r="E5811" s="248"/>
      <c r="F5811" s="248"/>
      <c r="G5811" s="248"/>
      <c r="H5811" s="248"/>
      <c r="I5811" s="247"/>
      <c r="J5811" s="247"/>
      <c r="K5811" s="247"/>
      <c r="L5811" s="247"/>
      <c r="M5811" s="247"/>
      <c r="N5811" s="247"/>
      <c r="O5811" s="247"/>
      <c r="P5811" s="247"/>
      <c r="Q5811" s="247"/>
      <c r="R5811" s="247"/>
    </row>
    <row r="5812" spans="1:18" ht="20.100000000000001" customHeight="1" x14ac:dyDescent="0.25">
      <c r="A5812" s="248"/>
      <c r="B5812" s="248"/>
      <c r="C5812" s="248"/>
      <c r="D5812" s="248"/>
      <c r="E5812" s="248"/>
      <c r="F5812" s="248"/>
      <c r="G5812" s="248"/>
      <c r="H5812" s="248"/>
      <c r="I5812" s="247"/>
      <c r="J5812" s="247"/>
      <c r="K5812" s="247"/>
      <c r="L5812" s="247"/>
      <c r="M5812" s="247"/>
      <c r="N5812" s="247"/>
      <c r="O5812" s="247"/>
      <c r="P5812" s="247"/>
      <c r="Q5812" s="247"/>
      <c r="R5812" s="247"/>
    </row>
    <row r="5813" spans="1:18" ht="20.100000000000001" customHeight="1" x14ac:dyDescent="0.25">
      <c r="A5813" s="248"/>
      <c r="B5813" s="248"/>
      <c r="C5813" s="248"/>
      <c r="D5813" s="248"/>
      <c r="E5813" s="248"/>
      <c r="F5813" s="248"/>
      <c r="G5813" s="248"/>
      <c r="H5813" s="248"/>
      <c r="I5813" s="247"/>
      <c r="J5813" s="247"/>
      <c r="K5813" s="247"/>
      <c r="L5813" s="247"/>
      <c r="M5813" s="247"/>
      <c r="N5813" s="247"/>
      <c r="O5813" s="247"/>
      <c r="P5813" s="247"/>
      <c r="Q5813" s="247"/>
      <c r="R5813" s="247"/>
    </row>
    <row r="5814" spans="1:18" ht="20.100000000000001" customHeight="1" x14ac:dyDescent="0.25">
      <c r="A5814" s="248"/>
      <c r="B5814" s="248"/>
      <c r="C5814" s="248"/>
      <c r="D5814" s="248"/>
      <c r="E5814" s="248"/>
      <c r="F5814" s="248"/>
      <c r="G5814" s="248"/>
      <c r="H5814" s="248"/>
      <c r="I5814" s="247"/>
      <c r="J5814" s="247"/>
      <c r="K5814" s="247"/>
      <c r="L5814" s="247"/>
      <c r="M5814" s="247"/>
      <c r="N5814" s="247"/>
      <c r="O5814" s="247"/>
      <c r="P5814" s="247"/>
      <c r="Q5814" s="247"/>
      <c r="R5814" s="247"/>
    </row>
    <row r="5815" spans="1:18" ht="20.100000000000001" customHeight="1" x14ac:dyDescent="0.25">
      <c r="A5815" s="248"/>
      <c r="B5815" s="248"/>
      <c r="C5815" s="248"/>
      <c r="D5815" s="248"/>
      <c r="E5815" s="248"/>
      <c r="F5815" s="248"/>
      <c r="G5815" s="248"/>
      <c r="H5815" s="248"/>
      <c r="I5815" s="247"/>
      <c r="J5815" s="247"/>
      <c r="K5815" s="247"/>
      <c r="L5815" s="247"/>
      <c r="M5815" s="247"/>
      <c r="N5815" s="247"/>
      <c r="O5815" s="247"/>
      <c r="P5815" s="247"/>
      <c r="Q5815" s="247"/>
      <c r="R5815" s="247"/>
    </row>
    <row r="5816" spans="1:18" ht="20.100000000000001" customHeight="1" x14ac:dyDescent="0.25">
      <c r="A5816" s="248"/>
      <c r="B5816" s="248"/>
      <c r="C5816" s="248"/>
      <c r="D5816" s="248"/>
      <c r="E5816" s="248"/>
      <c r="F5816" s="248"/>
      <c r="G5816" s="248"/>
      <c r="H5816" s="248"/>
      <c r="I5816" s="247"/>
      <c r="J5816" s="247"/>
      <c r="K5816" s="247"/>
      <c r="L5816" s="247"/>
      <c r="M5816" s="247"/>
      <c r="N5816" s="247"/>
      <c r="O5816" s="247"/>
      <c r="P5816" s="247"/>
      <c r="Q5816" s="247"/>
      <c r="R5816" s="247"/>
    </row>
    <row r="5817" spans="1:18" ht="20.100000000000001" customHeight="1" x14ac:dyDescent="0.25">
      <c r="A5817" s="248"/>
      <c r="B5817" s="248"/>
      <c r="C5817" s="248"/>
      <c r="D5817" s="248"/>
      <c r="E5817" s="248"/>
      <c r="F5817" s="248"/>
      <c r="G5817" s="248"/>
      <c r="H5817" s="248"/>
      <c r="I5817" s="247"/>
      <c r="J5817" s="247"/>
      <c r="K5817" s="247"/>
      <c r="L5817" s="247"/>
      <c r="M5817" s="247"/>
      <c r="N5817" s="247"/>
      <c r="O5817" s="247"/>
      <c r="P5817" s="247"/>
      <c r="Q5817" s="247"/>
      <c r="R5817" s="247"/>
    </row>
    <row r="5818" spans="1:18" ht="20.100000000000001" customHeight="1" x14ac:dyDescent="0.25">
      <c r="A5818" s="248"/>
      <c r="B5818" s="248"/>
      <c r="C5818" s="248"/>
      <c r="D5818" s="248"/>
      <c r="E5818" s="248"/>
      <c r="F5818" s="248"/>
      <c r="G5818" s="248"/>
      <c r="H5818" s="248"/>
      <c r="I5818" s="247"/>
      <c r="J5818" s="247"/>
      <c r="K5818" s="247"/>
      <c r="L5818" s="247"/>
      <c r="M5818" s="247"/>
      <c r="N5818" s="247"/>
      <c r="O5818" s="247"/>
      <c r="P5818" s="247"/>
      <c r="Q5818" s="247"/>
      <c r="R5818" s="247"/>
    </row>
    <row r="5819" spans="1:18" ht="20.100000000000001" customHeight="1" x14ac:dyDescent="0.25">
      <c r="A5819" s="248"/>
      <c r="B5819" s="248"/>
      <c r="C5819" s="248"/>
      <c r="D5819" s="248"/>
      <c r="E5819" s="248"/>
      <c r="F5819" s="248"/>
      <c r="G5819" s="248"/>
      <c r="H5819" s="248"/>
      <c r="I5819" s="247"/>
      <c r="J5819" s="247"/>
      <c r="K5819" s="247"/>
      <c r="L5819" s="247"/>
      <c r="M5819" s="247"/>
      <c r="N5819" s="247"/>
      <c r="O5819" s="247"/>
      <c r="P5819" s="247"/>
      <c r="Q5819" s="247"/>
      <c r="R5819" s="247"/>
    </row>
    <row r="5820" spans="1:18" ht="20.100000000000001" customHeight="1" x14ac:dyDescent="0.25">
      <c r="A5820" s="248"/>
      <c r="B5820" s="248"/>
      <c r="C5820" s="248"/>
      <c r="D5820" s="248"/>
      <c r="E5820" s="248"/>
      <c r="F5820" s="248"/>
      <c r="G5820" s="248"/>
      <c r="H5820" s="248"/>
      <c r="I5820" s="247"/>
      <c r="J5820" s="247"/>
      <c r="K5820" s="247"/>
      <c r="L5820" s="247"/>
      <c r="M5820" s="247"/>
      <c r="N5820" s="247"/>
      <c r="O5820" s="247"/>
      <c r="P5820" s="247"/>
      <c r="Q5820" s="247"/>
      <c r="R5820" s="247"/>
    </row>
    <row r="5821" spans="1:18" ht="20.100000000000001" customHeight="1" x14ac:dyDescent="0.25">
      <c r="A5821" s="248"/>
      <c r="B5821" s="248"/>
      <c r="C5821" s="248"/>
      <c r="D5821" s="248"/>
      <c r="E5821" s="248"/>
      <c r="F5821" s="248"/>
      <c r="G5821" s="248"/>
      <c r="H5821" s="248"/>
      <c r="I5821" s="247"/>
      <c r="J5821" s="247"/>
      <c r="K5821" s="247"/>
      <c r="L5821" s="247"/>
      <c r="M5821" s="247"/>
      <c r="N5821" s="247"/>
      <c r="O5821" s="247"/>
      <c r="P5821" s="247"/>
      <c r="Q5821" s="247"/>
      <c r="R5821" s="247"/>
    </row>
    <row r="5822" spans="1:18" ht="20.100000000000001" customHeight="1" x14ac:dyDescent="0.25">
      <c r="A5822" s="248"/>
      <c r="B5822" s="248"/>
      <c r="C5822" s="248"/>
      <c r="D5822" s="248"/>
      <c r="E5822" s="248"/>
      <c r="F5822" s="248"/>
      <c r="G5822" s="248"/>
      <c r="H5822" s="248"/>
      <c r="I5822" s="247"/>
      <c r="J5822" s="247"/>
      <c r="K5822" s="247"/>
      <c r="L5822" s="247"/>
      <c r="M5822" s="247"/>
      <c r="N5822" s="247"/>
      <c r="O5822" s="247"/>
      <c r="P5822" s="247"/>
      <c r="Q5822" s="247"/>
      <c r="R5822" s="247"/>
    </row>
    <row r="5823" spans="1:18" ht="20.100000000000001" customHeight="1" x14ac:dyDescent="0.25">
      <c r="A5823" s="248"/>
      <c r="B5823" s="248"/>
      <c r="C5823" s="248"/>
      <c r="D5823" s="248"/>
      <c r="E5823" s="248"/>
      <c r="F5823" s="248"/>
      <c r="G5823" s="248"/>
      <c r="H5823" s="248"/>
      <c r="I5823" s="247"/>
      <c r="J5823" s="247"/>
      <c r="K5823" s="247"/>
      <c r="L5823" s="247"/>
      <c r="M5823" s="247"/>
      <c r="N5823" s="247"/>
      <c r="O5823" s="247"/>
      <c r="P5823" s="247"/>
      <c r="Q5823" s="247"/>
      <c r="R5823" s="247"/>
    </row>
    <row r="5824" spans="1:18" ht="20.100000000000001" customHeight="1" x14ac:dyDescent="0.25">
      <c r="A5824" s="248"/>
      <c r="B5824" s="248"/>
      <c r="C5824" s="248"/>
      <c r="D5824" s="248"/>
      <c r="E5824" s="248"/>
      <c r="F5824" s="248"/>
      <c r="G5824" s="248"/>
      <c r="H5824" s="248"/>
      <c r="I5824" s="247"/>
      <c r="J5824" s="247"/>
      <c r="K5824" s="247"/>
      <c r="L5824" s="247"/>
      <c r="M5824" s="247"/>
      <c r="N5824" s="247"/>
      <c r="O5824" s="247"/>
      <c r="P5824" s="247"/>
      <c r="Q5824" s="247"/>
      <c r="R5824" s="247"/>
    </row>
    <row r="5825" spans="1:18" ht="20.100000000000001" customHeight="1" x14ac:dyDescent="0.25">
      <c r="A5825" s="248"/>
      <c r="B5825" s="248"/>
      <c r="C5825" s="248"/>
      <c r="D5825" s="248"/>
      <c r="E5825" s="248"/>
      <c r="F5825" s="248"/>
      <c r="G5825" s="248"/>
      <c r="H5825" s="248"/>
      <c r="I5825" s="247"/>
      <c r="J5825" s="247"/>
      <c r="K5825" s="247"/>
      <c r="L5825" s="247"/>
      <c r="M5825" s="247"/>
      <c r="N5825" s="247"/>
      <c r="O5825" s="247"/>
      <c r="P5825" s="247"/>
      <c r="Q5825" s="247"/>
      <c r="R5825" s="247"/>
    </row>
    <row r="5826" spans="1:18" ht="20.100000000000001" customHeight="1" x14ac:dyDescent="0.25">
      <c r="A5826" s="248"/>
      <c r="B5826" s="248"/>
      <c r="C5826" s="248"/>
      <c r="D5826" s="248"/>
      <c r="E5826" s="248"/>
      <c r="F5826" s="248"/>
      <c r="G5826" s="248"/>
      <c r="H5826" s="248"/>
      <c r="I5826" s="247"/>
      <c r="J5826" s="247"/>
      <c r="K5826" s="247"/>
      <c r="L5826" s="247"/>
      <c r="M5826" s="247"/>
      <c r="N5826" s="247"/>
      <c r="O5826" s="247"/>
      <c r="P5826" s="247"/>
      <c r="Q5826" s="247"/>
      <c r="R5826" s="247"/>
    </row>
    <row r="5827" spans="1:18" ht="20.100000000000001" customHeight="1" x14ac:dyDescent="0.25">
      <c r="A5827" s="248"/>
      <c r="B5827" s="248"/>
      <c r="C5827" s="248"/>
      <c r="D5827" s="248"/>
      <c r="E5827" s="248"/>
      <c r="F5827" s="248"/>
      <c r="G5827" s="248"/>
      <c r="H5827" s="248"/>
      <c r="I5827" s="247"/>
      <c r="J5827" s="247"/>
      <c r="K5827" s="247"/>
      <c r="L5827" s="247"/>
      <c r="M5827" s="247"/>
      <c r="N5827" s="247"/>
      <c r="O5827" s="247"/>
      <c r="P5827" s="247"/>
      <c r="Q5827" s="247"/>
      <c r="R5827" s="247"/>
    </row>
    <row r="5828" spans="1:18" ht="20.100000000000001" customHeight="1" x14ac:dyDescent="0.25">
      <c r="A5828" s="248"/>
      <c r="B5828" s="248"/>
      <c r="C5828" s="248"/>
      <c r="D5828" s="248"/>
      <c r="E5828" s="248"/>
      <c r="F5828" s="248"/>
      <c r="G5828" s="248"/>
      <c r="H5828" s="248"/>
      <c r="I5828" s="247"/>
      <c r="J5828" s="247"/>
      <c r="K5828" s="247"/>
      <c r="L5828" s="247"/>
      <c r="M5828" s="247"/>
      <c r="N5828" s="247"/>
      <c r="O5828" s="247"/>
      <c r="P5828" s="247"/>
      <c r="Q5828" s="247"/>
      <c r="R5828" s="247"/>
    </row>
    <row r="5829" spans="1:18" ht="20.100000000000001" customHeight="1" x14ac:dyDescent="0.25">
      <c r="A5829" s="248"/>
      <c r="B5829" s="248"/>
      <c r="C5829" s="248"/>
      <c r="D5829" s="248"/>
      <c r="E5829" s="248"/>
      <c r="F5829" s="248"/>
      <c r="G5829" s="248"/>
      <c r="H5829" s="248"/>
      <c r="I5829" s="247"/>
      <c r="J5829" s="247"/>
      <c r="K5829" s="247"/>
      <c r="L5829" s="247"/>
      <c r="M5829" s="247"/>
      <c r="N5829" s="247"/>
      <c r="O5829" s="247"/>
      <c r="P5829" s="247"/>
      <c r="Q5829" s="247"/>
      <c r="R5829" s="247"/>
    </row>
    <row r="5830" spans="1:18" ht="20.100000000000001" customHeight="1" x14ac:dyDescent="0.25">
      <c r="A5830" s="248"/>
      <c r="B5830" s="248"/>
      <c r="C5830" s="248"/>
      <c r="D5830" s="248"/>
      <c r="E5830" s="248"/>
      <c r="F5830" s="248"/>
      <c r="G5830" s="248"/>
      <c r="H5830" s="248"/>
      <c r="I5830" s="247"/>
      <c r="J5830" s="247"/>
      <c r="K5830" s="247"/>
      <c r="L5830" s="247"/>
      <c r="M5830" s="247"/>
      <c r="N5830" s="247"/>
      <c r="O5830" s="247"/>
      <c r="P5830" s="247"/>
      <c r="Q5830" s="247"/>
      <c r="R5830" s="247"/>
    </row>
    <row r="5831" spans="1:18" ht="20.100000000000001" customHeight="1" x14ac:dyDescent="0.25">
      <c r="A5831" s="248"/>
      <c r="B5831" s="248"/>
      <c r="C5831" s="248"/>
      <c r="D5831" s="248"/>
      <c r="E5831" s="248"/>
      <c r="F5831" s="248"/>
      <c r="G5831" s="248"/>
      <c r="H5831" s="248"/>
      <c r="I5831" s="247"/>
      <c r="J5831" s="247"/>
      <c r="K5831" s="247"/>
      <c r="L5831" s="247"/>
      <c r="M5831" s="247"/>
      <c r="N5831" s="247"/>
      <c r="O5831" s="247"/>
      <c r="P5831" s="247"/>
      <c r="Q5831" s="247"/>
      <c r="R5831" s="247"/>
    </row>
    <row r="5832" spans="1:18" ht="20.100000000000001" customHeight="1" x14ac:dyDescent="0.25">
      <c r="A5832" s="248"/>
      <c r="B5832" s="248"/>
      <c r="C5832" s="248"/>
      <c r="D5832" s="248"/>
      <c r="E5832" s="248"/>
      <c r="F5832" s="248"/>
      <c r="G5832" s="248"/>
      <c r="H5832" s="248"/>
      <c r="I5832" s="247"/>
      <c r="J5832" s="247"/>
      <c r="K5832" s="247"/>
      <c r="L5832" s="247"/>
      <c r="M5832" s="247"/>
      <c r="N5832" s="247"/>
      <c r="O5832" s="247"/>
      <c r="P5832" s="247"/>
      <c r="Q5832" s="247"/>
      <c r="R5832" s="247"/>
    </row>
    <row r="5833" spans="1:18" ht="20.100000000000001" customHeight="1" x14ac:dyDescent="0.25">
      <c r="A5833" s="248"/>
      <c r="B5833" s="248"/>
      <c r="C5833" s="248"/>
      <c r="D5833" s="248"/>
      <c r="E5833" s="248"/>
      <c r="F5833" s="248"/>
      <c r="G5833" s="248"/>
      <c r="H5833" s="248"/>
      <c r="I5833" s="247"/>
      <c r="J5833" s="247"/>
      <c r="K5833" s="247"/>
      <c r="L5833" s="247"/>
      <c r="M5833" s="247"/>
      <c r="N5833" s="247"/>
      <c r="O5833" s="247"/>
      <c r="P5833" s="247"/>
      <c r="Q5833" s="247"/>
      <c r="R5833" s="247"/>
    </row>
    <row r="5834" spans="1:18" ht="20.100000000000001" customHeight="1" x14ac:dyDescent="0.25">
      <c r="A5834" s="248"/>
      <c r="B5834" s="248"/>
      <c r="C5834" s="248"/>
      <c r="D5834" s="248"/>
      <c r="E5834" s="248"/>
      <c r="F5834" s="248"/>
      <c r="G5834" s="248"/>
      <c r="H5834" s="248"/>
      <c r="I5834" s="247"/>
      <c r="J5834" s="247"/>
      <c r="K5834" s="247"/>
      <c r="L5834" s="247"/>
      <c r="M5834" s="247"/>
      <c r="N5834" s="247"/>
      <c r="O5834" s="247"/>
      <c r="P5834" s="247"/>
      <c r="Q5834" s="247"/>
      <c r="R5834" s="247"/>
    </row>
    <row r="5835" spans="1:18" ht="20.100000000000001" customHeight="1" x14ac:dyDescent="0.25">
      <c r="A5835" s="248"/>
      <c r="B5835" s="248"/>
      <c r="C5835" s="248"/>
      <c r="D5835" s="248"/>
      <c r="E5835" s="248"/>
      <c r="F5835" s="248"/>
      <c r="G5835" s="248"/>
      <c r="H5835" s="248"/>
      <c r="I5835" s="247"/>
      <c r="J5835" s="247"/>
      <c r="K5835" s="247"/>
      <c r="L5835" s="247"/>
      <c r="M5835" s="247"/>
      <c r="N5835" s="247"/>
      <c r="O5835" s="247"/>
      <c r="P5835" s="247"/>
      <c r="Q5835" s="247"/>
      <c r="R5835" s="247"/>
    </row>
    <row r="5836" spans="1:18" ht="20.100000000000001" customHeight="1" x14ac:dyDescent="0.25">
      <c r="A5836" s="248"/>
      <c r="B5836" s="248"/>
      <c r="C5836" s="248"/>
      <c r="D5836" s="248"/>
      <c r="E5836" s="248"/>
      <c r="F5836" s="248"/>
      <c r="G5836" s="248"/>
      <c r="H5836" s="248"/>
      <c r="I5836" s="247"/>
      <c r="J5836" s="247"/>
      <c r="K5836" s="247"/>
      <c r="L5836" s="247"/>
      <c r="M5836" s="247"/>
      <c r="N5836" s="247"/>
      <c r="O5836" s="247"/>
      <c r="P5836" s="247"/>
      <c r="Q5836" s="247"/>
      <c r="R5836" s="247"/>
    </row>
    <row r="5837" spans="1:18" ht="20.100000000000001" customHeight="1" x14ac:dyDescent="0.25">
      <c r="A5837" s="248"/>
      <c r="B5837" s="248"/>
      <c r="C5837" s="248"/>
      <c r="D5837" s="248"/>
      <c r="E5837" s="248"/>
      <c r="F5837" s="248"/>
      <c r="G5837" s="248"/>
      <c r="H5837" s="248"/>
      <c r="I5837" s="247"/>
      <c r="J5837" s="247"/>
      <c r="K5837" s="247"/>
      <c r="L5837" s="247"/>
      <c r="M5837" s="247"/>
      <c r="N5837" s="247"/>
      <c r="O5837" s="247"/>
      <c r="P5837" s="247"/>
      <c r="Q5837" s="247"/>
      <c r="R5837" s="247"/>
    </row>
    <row r="5838" spans="1:18" ht="20.100000000000001" customHeight="1" x14ac:dyDescent="0.25">
      <c r="A5838" s="248"/>
      <c r="B5838" s="248"/>
      <c r="C5838" s="248"/>
      <c r="D5838" s="248"/>
      <c r="E5838" s="248"/>
      <c r="F5838" s="248"/>
      <c r="G5838" s="248"/>
      <c r="H5838" s="248"/>
      <c r="I5838" s="247"/>
      <c r="J5838" s="247"/>
      <c r="K5838" s="247"/>
      <c r="L5838" s="247"/>
      <c r="M5838" s="247"/>
      <c r="N5838" s="247"/>
      <c r="O5838" s="247"/>
      <c r="P5838" s="247"/>
      <c r="Q5838" s="247"/>
      <c r="R5838" s="247"/>
    </row>
    <row r="5839" spans="1:18" ht="20.100000000000001" customHeight="1" x14ac:dyDescent="0.25">
      <c r="A5839" s="248"/>
      <c r="B5839" s="248"/>
      <c r="C5839" s="248"/>
      <c r="D5839" s="248"/>
      <c r="E5839" s="248"/>
      <c r="F5839" s="248"/>
      <c r="G5839" s="248"/>
      <c r="H5839" s="248"/>
      <c r="I5839" s="247"/>
      <c r="J5839" s="247"/>
      <c r="K5839" s="247"/>
      <c r="L5839" s="247"/>
      <c r="M5839" s="247"/>
      <c r="N5839" s="247"/>
      <c r="O5839" s="247"/>
      <c r="P5839" s="247"/>
      <c r="Q5839" s="247"/>
      <c r="R5839" s="247"/>
    </row>
    <row r="5840" spans="1:18" ht="20.100000000000001" customHeight="1" x14ac:dyDescent="0.25">
      <c r="A5840" s="248"/>
      <c r="B5840" s="248"/>
      <c r="C5840" s="248"/>
      <c r="D5840" s="248"/>
      <c r="E5840" s="248"/>
      <c r="F5840" s="248"/>
      <c r="G5840" s="248"/>
      <c r="H5840" s="248"/>
      <c r="I5840" s="247"/>
      <c r="J5840" s="247"/>
      <c r="K5840" s="247"/>
      <c r="L5840" s="247"/>
      <c r="M5840" s="247"/>
      <c r="N5840" s="247"/>
      <c r="O5840" s="247"/>
      <c r="P5840" s="247"/>
      <c r="Q5840" s="247"/>
      <c r="R5840" s="247"/>
    </row>
    <row r="5841" spans="1:18" ht="20.100000000000001" customHeight="1" x14ac:dyDescent="0.25">
      <c r="A5841" s="248"/>
      <c r="B5841" s="248"/>
      <c r="C5841" s="248"/>
      <c r="D5841" s="248"/>
      <c r="E5841" s="248"/>
      <c r="F5841" s="248"/>
      <c r="G5841" s="248"/>
      <c r="H5841" s="248"/>
      <c r="I5841" s="247"/>
      <c r="J5841" s="247"/>
      <c r="K5841" s="247"/>
      <c r="L5841" s="247"/>
      <c r="M5841" s="247"/>
      <c r="N5841" s="247"/>
      <c r="O5841" s="247"/>
      <c r="P5841" s="247"/>
      <c r="Q5841" s="247"/>
      <c r="R5841" s="247"/>
    </row>
    <row r="5842" spans="1:18" ht="20.100000000000001" customHeight="1" x14ac:dyDescent="0.25">
      <c r="A5842" s="248"/>
      <c r="B5842" s="248"/>
      <c r="C5842" s="248"/>
      <c r="D5842" s="248"/>
      <c r="E5842" s="248"/>
      <c r="F5842" s="248"/>
      <c r="G5842" s="248"/>
      <c r="H5842" s="248"/>
      <c r="I5842" s="247"/>
      <c r="J5842" s="247"/>
      <c r="K5842" s="247"/>
      <c r="L5842" s="247"/>
      <c r="M5842" s="247"/>
      <c r="N5842" s="247"/>
      <c r="O5842" s="247"/>
      <c r="P5842" s="247"/>
      <c r="Q5842" s="247"/>
      <c r="R5842" s="247"/>
    </row>
    <row r="5843" spans="1:18" ht="20.100000000000001" customHeight="1" x14ac:dyDescent="0.25">
      <c r="A5843" s="248"/>
      <c r="B5843" s="248"/>
      <c r="C5843" s="248"/>
      <c r="D5843" s="248"/>
      <c r="E5843" s="248"/>
      <c r="F5843" s="248"/>
      <c r="G5843" s="248"/>
      <c r="H5843" s="248"/>
      <c r="I5843" s="247"/>
      <c r="J5843" s="247"/>
      <c r="K5843" s="247"/>
      <c r="L5843" s="247"/>
      <c r="M5843" s="247"/>
      <c r="N5843" s="247"/>
      <c r="O5843" s="247"/>
      <c r="P5843" s="247"/>
      <c r="Q5843" s="247"/>
      <c r="R5843" s="247"/>
    </row>
    <row r="5844" spans="1:18" ht="20.100000000000001" customHeight="1" x14ac:dyDescent="0.25">
      <c r="A5844" s="248"/>
      <c r="B5844" s="248"/>
      <c r="C5844" s="248"/>
      <c r="D5844" s="248"/>
      <c r="E5844" s="248"/>
      <c r="F5844" s="248"/>
      <c r="G5844" s="248"/>
      <c r="H5844" s="248"/>
      <c r="I5844" s="247"/>
      <c r="J5844" s="247"/>
      <c r="K5844" s="247"/>
      <c r="L5844" s="247"/>
      <c r="M5844" s="247"/>
      <c r="N5844" s="247"/>
      <c r="O5844" s="247"/>
      <c r="P5844" s="247"/>
      <c r="Q5844" s="247"/>
      <c r="R5844" s="247"/>
    </row>
    <row r="5845" spans="1:18" ht="20.100000000000001" customHeight="1" x14ac:dyDescent="0.25">
      <c r="A5845" s="248"/>
      <c r="B5845" s="248"/>
      <c r="C5845" s="248"/>
      <c r="D5845" s="248"/>
      <c r="E5845" s="248"/>
      <c r="F5845" s="248"/>
      <c r="G5845" s="248"/>
      <c r="H5845" s="248"/>
      <c r="I5845" s="247"/>
      <c r="J5845" s="247"/>
      <c r="K5845" s="247"/>
      <c r="L5845" s="247"/>
      <c r="M5845" s="247"/>
      <c r="N5845" s="247"/>
      <c r="O5845" s="247"/>
      <c r="P5845" s="247"/>
      <c r="Q5845" s="247"/>
      <c r="R5845" s="247"/>
    </row>
    <row r="5846" spans="1:18" ht="20.100000000000001" customHeight="1" x14ac:dyDescent="0.25">
      <c r="A5846" s="248"/>
      <c r="B5846" s="248"/>
      <c r="C5846" s="248"/>
      <c r="D5846" s="248"/>
      <c r="E5846" s="248"/>
      <c r="F5846" s="248"/>
      <c r="G5846" s="248"/>
      <c r="H5846" s="248"/>
      <c r="I5846" s="247"/>
      <c r="J5846" s="247"/>
      <c r="K5846" s="247"/>
      <c r="L5846" s="247"/>
      <c r="M5846" s="247"/>
      <c r="N5846" s="247"/>
      <c r="O5846" s="247"/>
      <c r="P5846" s="247"/>
      <c r="Q5846" s="247"/>
      <c r="R5846" s="247"/>
    </row>
    <row r="5847" spans="1:18" ht="20.100000000000001" customHeight="1" x14ac:dyDescent="0.25">
      <c r="A5847" s="248"/>
      <c r="B5847" s="248"/>
      <c r="C5847" s="248"/>
      <c r="D5847" s="248"/>
      <c r="E5847" s="248"/>
      <c r="F5847" s="248"/>
      <c r="G5847" s="248"/>
      <c r="H5847" s="248"/>
      <c r="I5847" s="247"/>
      <c r="J5847" s="247"/>
      <c r="K5847" s="247"/>
      <c r="L5847" s="247"/>
      <c r="M5847" s="247"/>
      <c r="N5847" s="247"/>
      <c r="O5847" s="247"/>
      <c r="P5847" s="247"/>
      <c r="Q5847" s="247"/>
      <c r="R5847" s="247"/>
    </row>
    <row r="5848" spans="1:18" ht="20.100000000000001" customHeight="1" x14ac:dyDescent="0.25">
      <c r="A5848" s="248"/>
      <c r="B5848" s="248"/>
      <c r="C5848" s="248"/>
      <c r="D5848" s="248"/>
      <c r="E5848" s="248"/>
      <c r="F5848" s="248"/>
      <c r="G5848" s="248"/>
      <c r="H5848" s="248"/>
      <c r="I5848" s="247"/>
      <c r="J5848" s="247"/>
      <c r="K5848" s="247"/>
      <c r="L5848" s="247"/>
      <c r="M5848" s="247"/>
      <c r="N5848" s="247"/>
      <c r="O5848" s="247"/>
      <c r="P5848" s="247"/>
      <c r="Q5848" s="247"/>
      <c r="R5848" s="247"/>
    </row>
    <row r="5849" spans="1:18" ht="20.100000000000001" customHeight="1" x14ac:dyDescent="0.25">
      <c r="A5849" s="248"/>
      <c r="B5849" s="248"/>
      <c r="C5849" s="248"/>
      <c r="D5849" s="248"/>
      <c r="E5849" s="248"/>
      <c r="F5849" s="248"/>
      <c r="G5849" s="248"/>
      <c r="H5849" s="248"/>
      <c r="I5849" s="247"/>
      <c r="J5849" s="247"/>
      <c r="K5849" s="247"/>
      <c r="L5849" s="247"/>
      <c r="M5849" s="247"/>
      <c r="N5849" s="247"/>
      <c r="O5849" s="247"/>
      <c r="P5849" s="247"/>
      <c r="Q5849" s="247"/>
      <c r="R5849" s="247"/>
    </row>
    <row r="5850" spans="1:18" ht="20.100000000000001" customHeight="1" x14ac:dyDescent="0.25">
      <c r="A5850" s="248"/>
      <c r="B5850" s="248"/>
      <c r="C5850" s="248"/>
      <c r="D5850" s="248"/>
      <c r="E5850" s="248"/>
      <c r="F5850" s="248"/>
      <c r="G5850" s="248"/>
      <c r="H5850" s="248"/>
      <c r="I5850" s="247"/>
      <c r="J5850" s="247"/>
      <c r="K5850" s="247"/>
      <c r="L5850" s="247"/>
      <c r="M5850" s="247"/>
      <c r="N5850" s="247"/>
      <c r="O5850" s="247"/>
      <c r="P5850" s="247"/>
      <c r="Q5850" s="247"/>
      <c r="R5850" s="247"/>
    </row>
    <row r="5851" spans="1:18" ht="20.100000000000001" customHeight="1" x14ac:dyDescent="0.25">
      <c r="A5851" s="248"/>
      <c r="B5851" s="248"/>
      <c r="C5851" s="248"/>
      <c r="D5851" s="248"/>
      <c r="E5851" s="248"/>
      <c r="F5851" s="248"/>
      <c r="G5851" s="248"/>
      <c r="H5851" s="248"/>
      <c r="I5851" s="247"/>
      <c r="J5851" s="247"/>
      <c r="K5851" s="247"/>
      <c r="L5851" s="247"/>
      <c r="M5851" s="247"/>
      <c r="N5851" s="247"/>
      <c r="O5851" s="247"/>
      <c r="P5851" s="247"/>
      <c r="Q5851" s="247"/>
      <c r="R5851" s="247"/>
    </row>
    <row r="5852" spans="1:18" ht="20.100000000000001" customHeight="1" x14ac:dyDescent="0.25">
      <c r="A5852" s="248"/>
      <c r="B5852" s="248"/>
      <c r="C5852" s="248"/>
      <c r="D5852" s="248"/>
      <c r="E5852" s="248"/>
      <c r="F5852" s="248"/>
      <c r="G5852" s="248"/>
      <c r="H5852" s="248"/>
      <c r="I5852" s="247"/>
      <c r="J5852" s="247"/>
      <c r="K5852" s="247"/>
      <c r="L5852" s="247"/>
      <c r="M5852" s="247"/>
      <c r="N5852" s="247"/>
      <c r="O5852" s="247"/>
      <c r="P5852" s="247"/>
      <c r="Q5852" s="247"/>
      <c r="R5852" s="247"/>
    </row>
    <row r="5853" spans="1:18" ht="20.100000000000001" customHeight="1" x14ac:dyDescent="0.25">
      <c r="A5853" s="248"/>
      <c r="B5853" s="248"/>
      <c r="C5853" s="248"/>
      <c r="D5853" s="248"/>
      <c r="E5853" s="248"/>
      <c r="F5853" s="248"/>
      <c r="G5853" s="248"/>
      <c r="H5853" s="248"/>
      <c r="I5853" s="247"/>
      <c r="J5853" s="247"/>
      <c r="K5853" s="247"/>
      <c r="L5853" s="247"/>
      <c r="M5853" s="247"/>
      <c r="N5853" s="247"/>
      <c r="O5853" s="247"/>
      <c r="P5853" s="247"/>
      <c r="Q5853" s="247"/>
      <c r="R5853" s="247"/>
    </row>
    <row r="5854" spans="1:18" ht="20.100000000000001" customHeight="1" x14ac:dyDescent="0.25">
      <c r="A5854" s="248"/>
      <c r="B5854" s="248"/>
      <c r="C5854" s="248"/>
      <c r="D5854" s="248"/>
      <c r="E5854" s="248"/>
      <c r="F5854" s="248"/>
      <c r="G5854" s="248"/>
      <c r="H5854" s="248"/>
      <c r="I5854" s="247"/>
      <c r="J5854" s="247"/>
      <c r="K5854" s="247"/>
      <c r="L5854" s="247"/>
      <c r="M5854" s="247"/>
      <c r="N5854" s="247"/>
      <c r="O5854" s="247"/>
      <c r="P5854" s="247"/>
      <c r="Q5854" s="247"/>
      <c r="R5854" s="247"/>
    </row>
    <row r="5855" spans="1:18" ht="20.100000000000001" customHeight="1" x14ac:dyDescent="0.25">
      <c r="A5855" s="248"/>
      <c r="B5855" s="248"/>
      <c r="C5855" s="248"/>
      <c r="D5855" s="248"/>
      <c r="E5855" s="248"/>
      <c r="F5855" s="248"/>
      <c r="G5855" s="248"/>
      <c r="H5855" s="248"/>
      <c r="I5855" s="247"/>
      <c r="J5855" s="247"/>
      <c r="K5855" s="247"/>
      <c r="L5855" s="247"/>
      <c r="M5855" s="247"/>
      <c r="N5855" s="247"/>
      <c r="O5855" s="247"/>
      <c r="P5855" s="247"/>
      <c r="Q5855" s="247"/>
      <c r="R5855" s="247"/>
    </row>
    <row r="5856" spans="1:18" ht="20.100000000000001" customHeight="1" x14ac:dyDescent="0.25">
      <c r="A5856" s="248"/>
      <c r="B5856" s="248"/>
      <c r="C5856" s="248"/>
      <c r="D5856" s="248"/>
      <c r="E5856" s="248"/>
      <c r="F5856" s="248"/>
      <c r="G5856" s="248"/>
      <c r="H5856" s="248"/>
      <c r="I5856" s="247"/>
      <c r="J5856" s="247"/>
      <c r="K5856" s="247"/>
      <c r="L5856" s="247"/>
      <c r="M5856" s="247"/>
      <c r="N5856" s="247"/>
      <c r="O5856" s="247"/>
      <c r="P5856" s="247"/>
      <c r="Q5856" s="247"/>
      <c r="R5856" s="247"/>
    </row>
    <row r="5857" spans="1:18" ht="20.100000000000001" customHeight="1" x14ac:dyDescent="0.25">
      <c r="A5857" s="248"/>
      <c r="B5857" s="248"/>
      <c r="C5857" s="248"/>
      <c r="D5857" s="248"/>
      <c r="E5857" s="248"/>
      <c r="F5857" s="248"/>
      <c r="G5857" s="248"/>
      <c r="H5857" s="248"/>
      <c r="I5857" s="247"/>
      <c r="J5857" s="247"/>
      <c r="K5857" s="247"/>
      <c r="L5857" s="247"/>
      <c r="M5857" s="247"/>
      <c r="N5857" s="247"/>
      <c r="O5857" s="247"/>
      <c r="P5857" s="247"/>
      <c r="Q5857" s="247"/>
      <c r="R5857" s="247"/>
    </row>
    <row r="5858" spans="1:18" ht="20.100000000000001" customHeight="1" x14ac:dyDescent="0.25">
      <c r="A5858" s="248"/>
      <c r="B5858" s="248"/>
      <c r="C5858" s="248"/>
      <c r="D5858" s="248"/>
      <c r="E5858" s="248"/>
      <c r="F5858" s="248"/>
      <c r="G5858" s="248"/>
      <c r="H5858" s="248"/>
      <c r="I5858" s="247"/>
      <c r="J5858" s="247"/>
      <c r="K5858" s="247"/>
      <c r="L5858" s="247"/>
      <c r="M5858" s="247"/>
      <c r="N5858" s="247"/>
      <c r="O5858" s="247"/>
      <c r="P5858" s="247"/>
      <c r="Q5858" s="247"/>
      <c r="R5858" s="247"/>
    </row>
    <row r="5859" spans="1:18" ht="20.100000000000001" customHeight="1" x14ac:dyDescent="0.25">
      <c r="A5859" s="248"/>
      <c r="B5859" s="248"/>
      <c r="C5859" s="248"/>
      <c r="D5859" s="248"/>
      <c r="E5859" s="248"/>
      <c r="F5859" s="248"/>
      <c r="G5859" s="248"/>
      <c r="H5859" s="248"/>
      <c r="I5859" s="247"/>
      <c r="J5859" s="247"/>
      <c r="K5859" s="247"/>
      <c r="L5859" s="247"/>
      <c r="M5859" s="247"/>
      <c r="N5859" s="247"/>
      <c r="O5859" s="247"/>
      <c r="P5859" s="247"/>
      <c r="Q5859" s="247"/>
      <c r="R5859" s="247"/>
    </row>
    <row r="5860" spans="1:18" ht="20.100000000000001" customHeight="1" x14ac:dyDescent="0.25">
      <c r="A5860" s="248"/>
      <c r="B5860" s="248"/>
      <c r="C5860" s="248"/>
      <c r="D5860" s="248"/>
      <c r="E5860" s="248"/>
      <c r="F5860" s="248"/>
      <c r="G5860" s="248"/>
      <c r="H5860" s="248"/>
      <c r="I5860" s="247"/>
      <c r="J5860" s="247"/>
      <c r="K5860" s="247"/>
      <c r="L5860" s="247"/>
      <c r="M5860" s="247"/>
      <c r="N5860" s="247"/>
      <c r="O5860" s="247"/>
      <c r="P5860" s="247"/>
      <c r="Q5860" s="247"/>
      <c r="R5860" s="247"/>
    </row>
    <row r="5861" spans="1:18" ht="20.100000000000001" customHeight="1" x14ac:dyDescent="0.25">
      <c r="A5861" s="248"/>
      <c r="B5861" s="248"/>
      <c r="C5861" s="248"/>
      <c r="D5861" s="248"/>
      <c r="E5861" s="248"/>
      <c r="F5861" s="248"/>
      <c r="G5861" s="248"/>
      <c r="H5861" s="248"/>
      <c r="I5861" s="247"/>
      <c r="J5861" s="247"/>
      <c r="K5861" s="247"/>
      <c r="L5861" s="247"/>
      <c r="M5861" s="247"/>
      <c r="N5861" s="247"/>
      <c r="O5861" s="247"/>
      <c r="P5861" s="247"/>
      <c r="Q5861" s="247"/>
      <c r="R5861" s="247"/>
    </row>
    <row r="5862" spans="1:18" ht="20.100000000000001" customHeight="1" x14ac:dyDescent="0.25">
      <c r="A5862" s="248"/>
      <c r="B5862" s="248"/>
      <c r="C5862" s="248"/>
      <c r="D5862" s="248"/>
      <c r="E5862" s="248"/>
      <c r="F5862" s="248"/>
      <c r="G5862" s="248"/>
      <c r="H5862" s="248"/>
      <c r="I5862" s="247"/>
      <c r="J5862" s="247"/>
      <c r="K5862" s="247"/>
      <c r="L5862" s="247"/>
      <c r="M5862" s="247"/>
      <c r="N5862" s="247"/>
      <c r="O5862" s="247"/>
      <c r="P5862" s="247"/>
      <c r="Q5862" s="247"/>
      <c r="R5862" s="247"/>
    </row>
    <row r="5863" spans="1:18" ht="20.100000000000001" customHeight="1" x14ac:dyDescent="0.25">
      <c r="A5863" s="248"/>
      <c r="B5863" s="248"/>
      <c r="C5863" s="248"/>
      <c r="D5863" s="248"/>
      <c r="E5863" s="248"/>
      <c r="F5863" s="248"/>
      <c r="G5863" s="248"/>
      <c r="H5863" s="248"/>
      <c r="I5863" s="247"/>
      <c r="J5863" s="247"/>
      <c r="K5863" s="247"/>
      <c r="L5863" s="247"/>
      <c r="M5863" s="247"/>
      <c r="N5863" s="247"/>
      <c r="O5863" s="247"/>
      <c r="P5863" s="247"/>
      <c r="Q5863" s="247"/>
      <c r="R5863" s="247"/>
    </row>
    <row r="5864" spans="1:18" ht="20.100000000000001" customHeight="1" x14ac:dyDescent="0.25">
      <c r="A5864" s="248"/>
      <c r="B5864" s="248"/>
      <c r="C5864" s="248"/>
      <c r="D5864" s="248"/>
      <c r="E5864" s="248"/>
      <c r="F5864" s="248"/>
      <c r="G5864" s="248"/>
      <c r="H5864" s="248"/>
      <c r="I5864" s="247"/>
      <c r="J5864" s="247"/>
      <c r="K5864" s="247"/>
      <c r="L5864" s="247"/>
      <c r="M5864" s="247"/>
      <c r="N5864" s="247"/>
      <c r="O5864" s="247"/>
      <c r="P5864" s="247"/>
      <c r="Q5864" s="247"/>
      <c r="R5864" s="247"/>
    </row>
    <row r="5865" spans="1:18" ht="20.100000000000001" customHeight="1" x14ac:dyDescent="0.25">
      <c r="A5865" s="248"/>
      <c r="B5865" s="248"/>
      <c r="C5865" s="248"/>
      <c r="D5865" s="248"/>
      <c r="E5865" s="248"/>
      <c r="F5865" s="248"/>
      <c r="G5865" s="248"/>
      <c r="H5865" s="248"/>
      <c r="I5865" s="247"/>
      <c r="J5865" s="247"/>
      <c r="K5865" s="247"/>
      <c r="L5865" s="247"/>
      <c r="M5865" s="247"/>
      <c r="N5865" s="247"/>
      <c r="O5865" s="247"/>
      <c r="P5865" s="247"/>
      <c r="Q5865" s="247"/>
      <c r="R5865" s="247"/>
    </row>
    <row r="5866" spans="1:18" ht="20.100000000000001" customHeight="1" x14ac:dyDescent="0.25">
      <c r="A5866" s="248"/>
      <c r="B5866" s="248"/>
      <c r="C5866" s="248"/>
      <c r="D5866" s="248"/>
      <c r="E5866" s="248"/>
      <c r="F5866" s="248"/>
      <c r="G5866" s="248"/>
      <c r="H5866" s="248"/>
      <c r="I5866" s="247"/>
      <c r="J5866" s="247"/>
      <c r="K5866" s="247"/>
      <c r="L5866" s="247"/>
      <c r="M5866" s="247"/>
      <c r="N5866" s="247"/>
      <c r="O5866" s="247"/>
      <c r="P5866" s="247"/>
      <c r="Q5866" s="247"/>
      <c r="R5866" s="247"/>
    </row>
    <row r="5867" spans="1:18" ht="20.100000000000001" customHeight="1" x14ac:dyDescent="0.25">
      <c r="A5867" s="248"/>
      <c r="B5867" s="248"/>
      <c r="C5867" s="248"/>
      <c r="D5867" s="248"/>
      <c r="E5867" s="248"/>
      <c r="F5867" s="248"/>
      <c r="G5867" s="248"/>
      <c r="H5867" s="248"/>
      <c r="I5867" s="247"/>
      <c r="J5867" s="247"/>
      <c r="K5867" s="247"/>
      <c r="L5867" s="247"/>
      <c r="M5867" s="247"/>
      <c r="N5867" s="247"/>
      <c r="O5867" s="247"/>
      <c r="P5867" s="247"/>
      <c r="Q5867" s="247"/>
      <c r="R5867" s="247"/>
    </row>
    <row r="5868" spans="1:18" ht="20.100000000000001" customHeight="1" x14ac:dyDescent="0.25">
      <c r="A5868" s="248"/>
      <c r="B5868" s="248"/>
      <c r="C5868" s="248"/>
      <c r="D5868" s="248"/>
      <c r="E5868" s="248"/>
      <c r="F5868" s="248"/>
      <c r="G5868" s="248"/>
      <c r="H5868" s="248"/>
      <c r="I5868" s="247"/>
      <c r="J5868" s="247"/>
      <c r="K5868" s="247"/>
      <c r="L5868" s="247"/>
      <c r="M5868" s="247"/>
      <c r="N5868" s="247"/>
      <c r="O5868" s="247"/>
      <c r="P5868" s="247"/>
      <c r="Q5868" s="247"/>
      <c r="R5868" s="247"/>
    </row>
    <row r="5869" spans="1:18" ht="20.100000000000001" customHeight="1" x14ac:dyDescent="0.25">
      <c r="A5869" s="248"/>
      <c r="B5869" s="248"/>
      <c r="C5869" s="248"/>
      <c r="D5869" s="248"/>
      <c r="E5869" s="248"/>
      <c r="F5869" s="248"/>
      <c r="G5869" s="248"/>
      <c r="H5869" s="248"/>
      <c r="I5869" s="247"/>
      <c r="J5869" s="247"/>
      <c r="K5869" s="247"/>
      <c r="L5869" s="247"/>
      <c r="M5869" s="247"/>
      <c r="N5869" s="247"/>
      <c r="O5869" s="247"/>
      <c r="P5869" s="247"/>
      <c r="Q5869" s="247"/>
      <c r="R5869" s="247"/>
    </row>
    <row r="5870" spans="1:18" ht="20.100000000000001" customHeight="1" x14ac:dyDescent="0.25">
      <c r="A5870" s="248"/>
      <c r="B5870" s="248"/>
      <c r="C5870" s="248"/>
      <c r="D5870" s="248"/>
      <c r="E5870" s="248"/>
      <c r="F5870" s="248"/>
      <c r="G5870" s="248"/>
      <c r="H5870" s="248"/>
      <c r="I5870" s="247"/>
      <c r="J5870" s="247"/>
      <c r="K5870" s="247"/>
      <c r="L5870" s="247"/>
      <c r="M5870" s="247"/>
      <c r="N5870" s="247"/>
      <c r="O5870" s="247"/>
      <c r="P5870" s="247"/>
      <c r="Q5870" s="247"/>
      <c r="R5870" s="247"/>
    </row>
    <row r="5871" spans="1:18" ht="20.100000000000001" customHeight="1" x14ac:dyDescent="0.25">
      <c r="A5871" s="248"/>
      <c r="B5871" s="248"/>
      <c r="C5871" s="248"/>
      <c r="D5871" s="248"/>
      <c r="E5871" s="248"/>
      <c r="F5871" s="248"/>
      <c r="G5871" s="248"/>
      <c r="H5871" s="248"/>
      <c r="I5871" s="247"/>
      <c r="J5871" s="247"/>
      <c r="K5871" s="247"/>
      <c r="L5871" s="247"/>
      <c r="M5871" s="247"/>
      <c r="N5871" s="247"/>
      <c r="O5871" s="247"/>
      <c r="P5871" s="247"/>
      <c r="Q5871" s="247"/>
      <c r="R5871" s="247"/>
    </row>
    <row r="5872" spans="1:18" ht="20.100000000000001" customHeight="1" x14ac:dyDescent="0.25">
      <c r="A5872" s="248"/>
      <c r="B5872" s="248"/>
      <c r="C5872" s="248"/>
      <c r="D5872" s="248"/>
      <c r="E5872" s="248"/>
      <c r="F5872" s="248"/>
      <c r="G5872" s="248"/>
      <c r="H5872" s="248"/>
      <c r="I5872" s="247"/>
      <c r="J5872" s="247"/>
      <c r="K5872" s="247"/>
      <c r="L5872" s="247"/>
      <c r="M5872" s="247"/>
      <c r="N5872" s="247"/>
      <c r="O5872" s="247"/>
      <c r="P5872" s="247"/>
      <c r="Q5872" s="247"/>
      <c r="R5872" s="247"/>
    </row>
    <row r="5873" spans="1:18" ht="20.100000000000001" customHeight="1" x14ac:dyDescent="0.25">
      <c r="A5873" s="248"/>
      <c r="B5873" s="248"/>
      <c r="C5873" s="248"/>
      <c r="D5873" s="248"/>
      <c r="E5873" s="248"/>
      <c r="F5873" s="248"/>
      <c r="G5873" s="248"/>
      <c r="H5873" s="248"/>
      <c r="I5873" s="247"/>
      <c r="J5873" s="247"/>
      <c r="K5873" s="247"/>
      <c r="L5873" s="247"/>
      <c r="M5873" s="247"/>
      <c r="N5873" s="247"/>
      <c r="O5873" s="247"/>
      <c r="P5873" s="247"/>
      <c r="Q5873" s="247"/>
      <c r="R5873" s="247"/>
    </row>
    <row r="5874" spans="1:18" ht="20.100000000000001" customHeight="1" x14ac:dyDescent="0.25">
      <c r="A5874" s="248"/>
      <c r="B5874" s="248"/>
      <c r="C5874" s="248"/>
      <c r="D5874" s="248"/>
      <c r="E5874" s="248"/>
      <c r="F5874" s="248"/>
      <c r="G5874" s="248"/>
      <c r="H5874" s="248"/>
      <c r="I5874" s="247"/>
      <c r="J5874" s="247"/>
      <c r="K5874" s="247"/>
      <c r="L5874" s="247"/>
      <c r="M5874" s="247"/>
      <c r="N5874" s="247"/>
      <c r="O5874" s="247"/>
      <c r="P5874" s="247"/>
      <c r="Q5874" s="247"/>
      <c r="R5874" s="247"/>
    </row>
    <row r="5875" spans="1:18" ht="20.100000000000001" customHeight="1" x14ac:dyDescent="0.25">
      <c r="A5875" s="248"/>
      <c r="B5875" s="248"/>
      <c r="C5875" s="248"/>
      <c r="D5875" s="248"/>
      <c r="E5875" s="248"/>
      <c r="F5875" s="248"/>
      <c r="G5875" s="248"/>
      <c r="H5875" s="248"/>
      <c r="I5875" s="247"/>
      <c r="J5875" s="247"/>
      <c r="K5875" s="247"/>
      <c r="L5875" s="247"/>
      <c r="M5875" s="247"/>
      <c r="N5875" s="247"/>
      <c r="O5875" s="247"/>
      <c r="P5875" s="247"/>
      <c r="Q5875" s="247"/>
      <c r="R5875" s="247"/>
    </row>
    <row r="5876" spans="1:18" ht="20.100000000000001" customHeight="1" x14ac:dyDescent="0.25">
      <c r="A5876" s="248"/>
      <c r="B5876" s="248"/>
      <c r="C5876" s="248"/>
      <c r="D5876" s="248"/>
      <c r="E5876" s="248"/>
      <c r="F5876" s="248"/>
      <c r="G5876" s="248"/>
      <c r="H5876" s="248"/>
      <c r="I5876" s="247"/>
      <c r="J5876" s="247"/>
      <c r="K5876" s="247"/>
      <c r="L5876" s="247"/>
      <c r="M5876" s="247"/>
      <c r="N5876" s="247"/>
      <c r="O5876" s="247"/>
      <c r="P5876" s="247"/>
      <c r="Q5876" s="247"/>
      <c r="R5876" s="247"/>
    </row>
    <row r="5877" spans="1:18" ht="20.100000000000001" customHeight="1" x14ac:dyDescent="0.25">
      <c r="A5877" s="248"/>
      <c r="B5877" s="248"/>
      <c r="C5877" s="248"/>
      <c r="D5877" s="248"/>
      <c r="E5877" s="248"/>
      <c r="F5877" s="248"/>
      <c r="G5877" s="248"/>
      <c r="H5877" s="248"/>
      <c r="I5877" s="247"/>
      <c r="J5877" s="247"/>
      <c r="K5877" s="247"/>
      <c r="L5877" s="247"/>
      <c r="M5877" s="247"/>
      <c r="N5877" s="247"/>
      <c r="O5877" s="247"/>
      <c r="P5877" s="247"/>
      <c r="Q5877" s="247"/>
      <c r="R5877" s="247"/>
    </row>
    <row r="5878" spans="1:18" ht="20.100000000000001" customHeight="1" x14ac:dyDescent="0.25">
      <c r="A5878" s="248"/>
      <c r="B5878" s="248"/>
      <c r="C5878" s="248"/>
      <c r="D5878" s="248"/>
      <c r="E5878" s="248"/>
      <c r="F5878" s="248"/>
      <c r="G5878" s="248"/>
      <c r="H5878" s="248"/>
      <c r="I5878" s="247"/>
      <c r="J5878" s="247"/>
      <c r="K5878" s="247"/>
      <c r="L5878" s="247"/>
      <c r="M5878" s="247"/>
      <c r="N5878" s="247"/>
      <c r="O5878" s="247"/>
      <c r="P5878" s="247"/>
      <c r="Q5878" s="247"/>
      <c r="R5878" s="247"/>
    </row>
    <row r="5879" spans="1:18" ht="20.100000000000001" customHeight="1" x14ac:dyDescent="0.25">
      <c r="A5879" s="248"/>
      <c r="B5879" s="248"/>
      <c r="C5879" s="248"/>
      <c r="D5879" s="248"/>
      <c r="E5879" s="248"/>
      <c r="F5879" s="248"/>
      <c r="G5879" s="248"/>
      <c r="H5879" s="248"/>
      <c r="I5879" s="247"/>
      <c r="J5879" s="247"/>
      <c r="K5879" s="247"/>
      <c r="L5879" s="247"/>
      <c r="M5879" s="247"/>
      <c r="N5879" s="247"/>
      <c r="O5879" s="247"/>
      <c r="P5879" s="247"/>
      <c r="Q5879" s="247"/>
      <c r="R5879" s="247"/>
    </row>
    <row r="5880" spans="1:18" ht="20.100000000000001" customHeight="1" x14ac:dyDescent="0.25">
      <c r="A5880" s="248"/>
      <c r="B5880" s="248"/>
      <c r="C5880" s="248"/>
      <c r="D5880" s="248"/>
      <c r="E5880" s="248"/>
      <c r="F5880" s="248"/>
      <c r="G5880" s="248"/>
      <c r="H5880" s="248"/>
      <c r="I5880" s="247"/>
      <c r="J5880" s="247"/>
      <c r="K5880" s="247"/>
      <c r="L5880" s="247"/>
      <c r="M5880" s="247"/>
      <c r="N5880" s="247"/>
      <c r="O5880" s="247"/>
      <c r="P5880" s="247"/>
      <c r="Q5880" s="247"/>
      <c r="R5880" s="247"/>
    </row>
    <row r="5881" spans="1:18" ht="20.100000000000001" customHeight="1" x14ac:dyDescent="0.25">
      <c r="A5881" s="248"/>
      <c r="B5881" s="248"/>
      <c r="C5881" s="248"/>
      <c r="D5881" s="248"/>
      <c r="E5881" s="248"/>
      <c r="F5881" s="248"/>
      <c r="G5881" s="248"/>
      <c r="H5881" s="248"/>
      <c r="I5881" s="247"/>
      <c r="J5881" s="247"/>
      <c r="K5881" s="247"/>
      <c r="L5881" s="247"/>
      <c r="M5881" s="247"/>
      <c r="N5881" s="247"/>
      <c r="O5881" s="247"/>
      <c r="P5881" s="247"/>
      <c r="Q5881" s="247"/>
      <c r="R5881" s="247"/>
    </row>
    <row r="5882" spans="1:18" ht="20.100000000000001" customHeight="1" x14ac:dyDescent="0.25">
      <c r="A5882" s="248"/>
      <c r="B5882" s="248"/>
      <c r="C5882" s="248"/>
      <c r="D5882" s="248"/>
      <c r="E5882" s="248"/>
      <c r="F5882" s="248"/>
      <c r="G5882" s="248"/>
      <c r="H5882" s="248"/>
      <c r="I5882" s="247"/>
      <c r="J5882" s="247"/>
      <c r="K5882" s="247"/>
      <c r="L5882" s="247"/>
      <c r="M5882" s="247"/>
      <c r="N5882" s="247"/>
      <c r="O5882" s="247"/>
      <c r="P5882" s="247"/>
      <c r="Q5882" s="247"/>
      <c r="R5882" s="247"/>
    </row>
    <row r="5883" spans="1:18" ht="20.100000000000001" customHeight="1" x14ac:dyDescent="0.25">
      <c r="A5883" s="248"/>
      <c r="B5883" s="248"/>
      <c r="C5883" s="248"/>
      <c r="D5883" s="248"/>
      <c r="E5883" s="248"/>
      <c r="F5883" s="248"/>
      <c r="G5883" s="248"/>
      <c r="H5883" s="248"/>
      <c r="I5883" s="247"/>
      <c r="J5883" s="247"/>
      <c r="K5883" s="247"/>
      <c r="L5883" s="247"/>
      <c r="M5883" s="247"/>
      <c r="N5883" s="247"/>
      <c r="O5883" s="247"/>
      <c r="P5883" s="247"/>
      <c r="Q5883" s="247"/>
      <c r="R5883" s="247"/>
    </row>
    <row r="5884" spans="1:18" ht="20.100000000000001" customHeight="1" x14ac:dyDescent="0.25">
      <c r="A5884" s="248"/>
      <c r="B5884" s="248"/>
      <c r="C5884" s="248"/>
      <c r="D5884" s="248"/>
      <c r="E5884" s="248"/>
      <c r="F5884" s="248"/>
      <c r="G5884" s="248"/>
      <c r="H5884" s="248"/>
      <c r="I5884" s="247"/>
      <c r="J5884" s="247"/>
      <c r="K5884" s="247"/>
      <c r="L5884" s="247"/>
      <c r="M5884" s="247"/>
      <c r="N5884" s="247"/>
      <c r="O5884" s="247"/>
      <c r="P5884" s="247"/>
      <c r="Q5884" s="247"/>
      <c r="R5884" s="247"/>
    </row>
    <row r="5885" spans="1:18" ht="20.100000000000001" customHeight="1" x14ac:dyDescent="0.25">
      <c r="A5885" s="248"/>
      <c r="B5885" s="248"/>
      <c r="C5885" s="248"/>
      <c r="D5885" s="248"/>
      <c r="E5885" s="248"/>
      <c r="F5885" s="248"/>
      <c r="G5885" s="248"/>
      <c r="H5885" s="248"/>
      <c r="I5885" s="247"/>
      <c r="J5885" s="247"/>
      <c r="K5885" s="247"/>
      <c r="L5885" s="247"/>
      <c r="M5885" s="247"/>
      <c r="N5885" s="247"/>
      <c r="O5885" s="247"/>
      <c r="P5885" s="247"/>
      <c r="Q5885" s="247"/>
      <c r="R5885" s="247"/>
    </row>
    <row r="5886" spans="1:18" ht="20.100000000000001" customHeight="1" x14ac:dyDescent="0.25">
      <c r="A5886" s="248"/>
      <c r="B5886" s="248"/>
      <c r="C5886" s="248"/>
      <c r="D5886" s="248"/>
      <c r="E5886" s="248"/>
      <c r="F5886" s="248"/>
      <c r="G5886" s="248"/>
      <c r="H5886" s="248"/>
      <c r="I5886" s="247"/>
      <c r="J5886" s="247"/>
      <c r="K5886" s="247"/>
      <c r="L5886" s="247"/>
      <c r="M5886" s="247"/>
      <c r="N5886" s="247"/>
      <c r="O5886" s="247"/>
      <c r="P5886" s="247"/>
      <c r="Q5886" s="247"/>
      <c r="R5886" s="247"/>
    </row>
    <row r="5887" spans="1:18" ht="20.100000000000001" customHeight="1" x14ac:dyDescent="0.25">
      <c r="A5887" s="248"/>
      <c r="B5887" s="248"/>
      <c r="C5887" s="248"/>
      <c r="D5887" s="248"/>
      <c r="E5887" s="248"/>
      <c r="F5887" s="248"/>
      <c r="G5887" s="248"/>
      <c r="H5887" s="248"/>
      <c r="I5887" s="247"/>
      <c r="J5887" s="247"/>
      <c r="K5887" s="247"/>
      <c r="L5887" s="247"/>
      <c r="M5887" s="247"/>
      <c r="N5887" s="247"/>
      <c r="O5887" s="247"/>
      <c r="P5887" s="247"/>
      <c r="Q5887" s="247"/>
      <c r="R5887" s="247"/>
    </row>
    <row r="5888" spans="1:18" ht="20.100000000000001" customHeight="1" x14ac:dyDescent="0.25">
      <c r="A5888" s="248"/>
      <c r="B5888" s="248"/>
      <c r="C5888" s="248"/>
      <c r="D5888" s="248"/>
      <c r="E5888" s="248"/>
      <c r="F5888" s="248"/>
      <c r="G5888" s="248"/>
      <c r="H5888" s="248"/>
      <c r="I5888" s="247"/>
      <c r="J5888" s="247"/>
      <c r="K5888" s="247"/>
      <c r="L5888" s="247"/>
      <c r="M5888" s="247"/>
      <c r="N5888" s="247"/>
      <c r="O5888" s="247"/>
      <c r="P5888" s="247"/>
      <c r="Q5888" s="247"/>
      <c r="R5888" s="247"/>
    </row>
    <row r="5889" spans="1:18" ht="20.100000000000001" customHeight="1" x14ac:dyDescent="0.25">
      <c r="A5889" s="248"/>
      <c r="B5889" s="248"/>
      <c r="C5889" s="248"/>
      <c r="D5889" s="248"/>
      <c r="E5889" s="248"/>
      <c r="F5889" s="248"/>
      <c r="G5889" s="248"/>
      <c r="H5889" s="248"/>
      <c r="I5889" s="247"/>
      <c r="J5889" s="247"/>
      <c r="K5889" s="247"/>
      <c r="L5889" s="247"/>
      <c r="M5889" s="247"/>
      <c r="N5889" s="247"/>
      <c r="O5889" s="247"/>
      <c r="P5889" s="247"/>
      <c r="Q5889" s="247"/>
      <c r="R5889" s="247"/>
    </row>
    <row r="5890" spans="1:18" ht="20.100000000000001" customHeight="1" x14ac:dyDescent="0.25">
      <c r="A5890" s="248"/>
      <c r="B5890" s="248"/>
      <c r="C5890" s="248"/>
      <c r="D5890" s="248"/>
      <c r="E5890" s="248"/>
      <c r="F5890" s="248"/>
      <c r="G5890" s="248"/>
      <c r="H5890" s="248"/>
      <c r="I5890" s="247"/>
      <c r="J5890" s="247"/>
      <c r="K5890" s="247"/>
      <c r="L5890" s="247"/>
      <c r="M5890" s="247"/>
      <c r="N5890" s="247"/>
      <c r="O5890" s="247"/>
      <c r="P5890" s="247"/>
      <c r="Q5890" s="247"/>
      <c r="R5890" s="247"/>
    </row>
    <row r="5891" spans="1:18" ht="20.100000000000001" customHeight="1" x14ac:dyDescent="0.25">
      <c r="A5891" s="248"/>
      <c r="B5891" s="248"/>
      <c r="C5891" s="248"/>
      <c r="D5891" s="248"/>
      <c r="E5891" s="248"/>
      <c r="F5891" s="248"/>
      <c r="G5891" s="248"/>
      <c r="H5891" s="248"/>
      <c r="I5891" s="247"/>
      <c r="J5891" s="247"/>
      <c r="K5891" s="247"/>
      <c r="L5891" s="247"/>
      <c r="M5891" s="247"/>
      <c r="N5891" s="247"/>
      <c r="O5891" s="247"/>
      <c r="P5891" s="247"/>
      <c r="Q5891" s="247"/>
      <c r="R5891" s="247"/>
    </row>
    <row r="5892" spans="1:18" ht="20.100000000000001" customHeight="1" x14ac:dyDescent="0.25">
      <c r="A5892" s="248"/>
      <c r="B5892" s="248"/>
      <c r="C5892" s="248"/>
      <c r="D5892" s="248"/>
      <c r="E5892" s="248"/>
      <c r="F5892" s="248"/>
      <c r="G5892" s="248"/>
      <c r="H5892" s="248"/>
      <c r="I5892" s="247"/>
      <c r="J5892" s="247"/>
      <c r="K5892" s="247"/>
      <c r="L5892" s="247"/>
      <c r="M5892" s="247"/>
      <c r="N5892" s="247"/>
      <c r="O5892" s="247"/>
      <c r="P5892" s="247"/>
      <c r="Q5892" s="247"/>
      <c r="R5892" s="247"/>
    </row>
    <row r="5893" spans="1:18" ht="20.100000000000001" customHeight="1" x14ac:dyDescent="0.25">
      <c r="A5893" s="248"/>
      <c r="B5893" s="248"/>
      <c r="C5893" s="248"/>
      <c r="D5893" s="248"/>
      <c r="E5893" s="248"/>
      <c r="F5893" s="248"/>
      <c r="G5893" s="248"/>
      <c r="H5893" s="248"/>
      <c r="I5893" s="247"/>
      <c r="J5893" s="247"/>
      <c r="K5893" s="247"/>
      <c r="L5893" s="247"/>
      <c r="M5893" s="247"/>
      <c r="N5893" s="247"/>
      <c r="O5893" s="247"/>
      <c r="P5893" s="247"/>
      <c r="Q5893" s="247"/>
      <c r="R5893" s="247"/>
    </row>
    <row r="5894" spans="1:18" ht="20.100000000000001" customHeight="1" x14ac:dyDescent="0.25">
      <c r="A5894" s="248"/>
      <c r="B5894" s="248"/>
      <c r="C5894" s="248"/>
      <c r="D5894" s="248"/>
      <c r="E5894" s="248"/>
      <c r="F5894" s="248"/>
      <c r="G5894" s="248"/>
      <c r="H5894" s="248"/>
      <c r="I5894" s="247"/>
      <c r="J5894" s="247"/>
      <c r="K5894" s="247"/>
      <c r="L5894" s="247"/>
      <c r="M5894" s="247"/>
      <c r="N5894" s="247"/>
      <c r="O5894" s="247"/>
      <c r="P5894" s="247"/>
      <c r="Q5894" s="247"/>
      <c r="R5894" s="247"/>
    </row>
    <row r="5895" spans="1:18" ht="20.100000000000001" customHeight="1" x14ac:dyDescent="0.25">
      <c r="A5895" s="248"/>
      <c r="B5895" s="248"/>
      <c r="C5895" s="248"/>
      <c r="D5895" s="248"/>
      <c r="E5895" s="248"/>
      <c r="F5895" s="248"/>
      <c r="G5895" s="248"/>
      <c r="H5895" s="248"/>
      <c r="I5895" s="247"/>
      <c r="J5895" s="247"/>
      <c r="K5895" s="247"/>
      <c r="L5895" s="247"/>
      <c r="M5895" s="247"/>
      <c r="N5895" s="247"/>
      <c r="O5895" s="247"/>
      <c r="P5895" s="247"/>
      <c r="Q5895" s="247"/>
      <c r="R5895" s="247"/>
    </row>
    <row r="5896" spans="1:18" ht="20.100000000000001" customHeight="1" x14ac:dyDescent="0.25">
      <c r="A5896" s="248"/>
      <c r="B5896" s="248"/>
      <c r="C5896" s="248"/>
      <c r="D5896" s="248"/>
      <c r="E5896" s="248"/>
      <c r="F5896" s="248"/>
      <c r="G5896" s="248"/>
      <c r="H5896" s="248"/>
      <c r="I5896" s="247"/>
      <c r="J5896" s="247"/>
      <c r="K5896" s="247"/>
      <c r="L5896" s="247"/>
      <c r="M5896" s="247"/>
      <c r="N5896" s="247"/>
      <c r="O5896" s="247"/>
      <c r="P5896" s="247"/>
      <c r="Q5896" s="247"/>
      <c r="R5896" s="247"/>
    </row>
    <row r="5897" spans="1:18" ht="20.100000000000001" customHeight="1" x14ac:dyDescent="0.25">
      <c r="A5897" s="248"/>
      <c r="B5897" s="248"/>
      <c r="C5897" s="248"/>
      <c r="D5897" s="248"/>
      <c r="E5897" s="248"/>
      <c r="F5897" s="248"/>
      <c r="G5897" s="248"/>
      <c r="H5897" s="248"/>
      <c r="I5897" s="247"/>
      <c r="J5897" s="247"/>
      <c r="K5897" s="247"/>
      <c r="L5897" s="247"/>
      <c r="M5897" s="247"/>
      <c r="N5897" s="247"/>
      <c r="O5897" s="247"/>
      <c r="P5897" s="247"/>
      <c r="Q5897" s="247"/>
      <c r="R5897" s="247"/>
    </row>
    <row r="5898" spans="1:18" ht="20.100000000000001" customHeight="1" x14ac:dyDescent="0.25">
      <c r="A5898" s="248"/>
      <c r="B5898" s="248"/>
      <c r="C5898" s="248"/>
      <c r="D5898" s="248"/>
      <c r="E5898" s="248"/>
      <c r="F5898" s="248"/>
      <c r="G5898" s="248"/>
      <c r="H5898" s="248"/>
      <c r="I5898" s="247"/>
      <c r="J5898" s="247"/>
      <c r="K5898" s="247"/>
      <c r="L5898" s="247"/>
      <c r="M5898" s="247"/>
      <c r="N5898" s="247"/>
      <c r="O5898" s="247"/>
      <c r="P5898" s="247"/>
      <c r="Q5898" s="247"/>
      <c r="R5898" s="247"/>
    </row>
    <row r="5899" spans="1:18" ht="20.100000000000001" customHeight="1" x14ac:dyDescent="0.25">
      <c r="A5899" s="248"/>
      <c r="B5899" s="248"/>
      <c r="C5899" s="248"/>
      <c r="D5899" s="248"/>
      <c r="E5899" s="248"/>
      <c r="F5899" s="248"/>
      <c r="G5899" s="248"/>
      <c r="H5899" s="248"/>
      <c r="I5899" s="247"/>
      <c r="J5899" s="247"/>
      <c r="K5899" s="247"/>
      <c r="L5899" s="247"/>
      <c r="M5899" s="247"/>
      <c r="N5899" s="247"/>
      <c r="O5899" s="247"/>
      <c r="P5899" s="247"/>
      <c r="Q5899" s="247"/>
      <c r="R5899" s="247"/>
    </row>
    <row r="5900" spans="1:18" ht="20.100000000000001" customHeight="1" x14ac:dyDescent="0.25">
      <c r="A5900" s="248"/>
      <c r="B5900" s="248"/>
      <c r="C5900" s="248"/>
      <c r="D5900" s="248"/>
      <c r="E5900" s="248"/>
      <c r="F5900" s="248"/>
      <c r="G5900" s="248"/>
      <c r="H5900" s="248"/>
      <c r="I5900" s="247"/>
      <c r="J5900" s="247"/>
      <c r="K5900" s="247"/>
      <c r="L5900" s="247"/>
      <c r="M5900" s="247"/>
      <c r="N5900" s="247"/>
      <c r="O5900" s="247"/>
      <c r="P5900" s="247"/>
      <c r="Q5900" s="247"/>
      <c r="R5900" s="247"/>
    </row>
    <row r="5901" spans="1:18" ht="20.100000000000001" customHeight="1" x14ac:dyDescent="0.25">
      <c r="A5901" s="248"/>
      <c r="B5901" s="248"/>
      <c r="C5901" s="248"/>
      <c r="D5901" s="248"/>
      <c r="E5901" s="248"/>
      <c r="F5901" s="248"/>
      <c r="G5901" s="248"/>
      <c r="H5901" s="248"/>
      <c r="I5901" s="247"/>
      <c r="J5901" s="247"/>
      <c r="K5901" s="247"/>
      <c r="L5901" s="247"/>
      <c r="M5901" s="247"/>
      <c r="N5901" s="247"/>
      <c r="O5901" s="247"/>
      <c r="P5901" s="247"/>
      <c r="Q5901" s="247"/>
      <c r="R5901" s="247"/>
    </row>
    <row r="5902" spans="1:18" ht="20.100000000000001" customHeight="1" x14ac:dyDescent="0.25">
      <c r="A5902" s="248"/>
      <c r="B5902" s="248"/>
      <c r="C5902" s="248"/>
      <c r="D5902" s="248"/>
      <c r="E5902" s="248"/>
      <c r="F5902" s="248"/>
      <c r="G5902" s="248"/>
      <c r="H5902" s="248"/>
      <c r="I5902" s="247"/>
      <c r="J5902" s="247"/>
      <c r="K5902" s="247"/>
      <c r="L5902" s="247"/>
      <c r="M5902" s="247"/>
      <c r="N5902" s="247"/>
      <c r="O5902" s="247"/>
      <c r="P5902" s="247"/>
      <c r="Q5902" s="247"/>
      <c r="R5902" s="247"/>
    </row>
    <row r="5903" spans="1:18" ht="20.100000000000001" customHeight="1" x14ac:dyDescent="0.25">
      <c r="A5903" s="248"/>
      <c r="B5903" s="248"/>
      <c r="C5903" s="248"/>
      <c r="D5903" s="248"/>
      <c r="E5903" s="248"/>
      <c r="F5903" s="248"/>
      <c r="G5903" s="248"/>
      <c r="H5903" s="248"/>
      <c r="I5903" s="247"/>
      <c r="J5903" s="247"/>
      <c r="K5903" s="247"/>
      <c r="L5903" s="247"/>
      <c r="M5903" s="247"/>
      <c r="N5903" s="247"/>
      <c r="O5903" s="247"/>
      <c r="P5903" s="247"/>
      <c r="Q5903" s="247"/>
      <c r="R5903" s="247"/>
    </row>
    <row r="5904" spans="1:18" ht="20.100000000000001" customHeight="1" x14ac:dyDescent="0.25">
      <c r="A5904" s="248"/>
      <c r="B5904" s="248"/>
      <c r="C5904" s="248"/>
      <c r="D5904" s="248"/>
      <c r="E5904" s="248"/>
      <c r="F5904" s="248"/>
      <c r="G5904" s="248"/>
      <c r="H5904" s="248"/>
      <c r="I5904" s="247"/>
      <c r="J5904" s="247"/>
      <c r="K5904" s="247"/>
      <c r="L5904" s="247"/>
      <c r="M5904" s="247"/>
      <c r="N5904" s="247"/>
      <c r="O5904" s="247"/>
      <c r="P5904" s="247"/>
      <c r="Q5904" s="247"/>
      <c r="R5904" s="247"/>
    </row>
    <row r="5905" spans="1:18" ht="20.100000000000001" customHeight="1" x14ac:dyDescent="0.25">
      <c r="A5905" s="248"/>
      <c r="B5905" s="248"/>
      <c r="C5905" s="248"/>
      <c r="D5905" s="248"/>
      <c r="E5905" s="248"/>
      <c r="F5905" s="248"/>
      <c r="G5905" s="248"/>
      <c r="H5905" s="248"/>
      <c r="I5905" s="247"/>
      <c r="J5905" s="247"/>
      <c r="K5905" s="247"/>
      <c r="L5905" s="247"/>
      <c r="M5905" s="247"/>
      <c r="N5905" s="247"/>
      <c r="O5905" s="247"/>
      <c r="P5905" s="247"/>
      <c r="Q5905" s="247"/>
      <c r="R5905" s="247"/>
    </row>
    <row r="5906" spans="1:18" ht="20.100000000000001" customHeight="1" x14ac:dyDescent="0.25">
      <c r="A5906" s="248"/>
      <c r="B5906" s="248"/>
      <c r="C5906" s="248"/>
      <c r="D5906" s="248"/>
      <c r="E5906" s="248"/>
      <c r="F5906" s="248"/>
      <c r="G5906" s="248"/>
      <c r="H5906" s="248"/>
      <c r="I5906" s="247"/>
      <c r="J5906" s="247"/>
      <c r="K5906" s="247"/>
      <c r="L5906" s="247"/>
      <c r="M5906" s="247"/>
      <c r="N5906" s="247"/>
      <c r="O5906" s="247"/>
      <c r="P5906" s="247"/>
      <c r="Q5906" s="247"/>
      <c r="R5906" s="247"/>
    </row>
    <row r="5907" spans="1:18" ht="20.100000000000001" customHeight="1" x14ac:dyDescent="0.25">
      <c r="A5907" s="248"/>
      <c r="B5907" s="248"/>
      <c r="C5907" s="248"/>
      <c r="D5907" s="248"/>
      <c r="E5907" s="248"/>
      <c r="F5907" s="248"/>
      <c r="G5907" s="248"/>
      <c r="H5907" s="248"/>
      <c r="I5907" s="247"/>
      <c r="J5907" s="247"/>
      <c r="K5907" s="247"/>
      <c r="L5907" s="247"/>
      <c r="M5907" s="247"/>
      <c r="N5907" s="247"/>
      <c r="O5907" s="247"/>
      <c r="P5907" s="247"/>
      <c r="Q5907" s="247"/>
      <c r="R5907" s="247"/>
    </row>
    <row r="5908" spans="1:18" ht="20.100000000000001" customHeight="1" x14ac:dyDescent="0.25">
      <c r="A5908" s="248"/>
      <c r="B5908" s="248"/>
      <c r="C5908" s="248"/>
      <c r="D5908" s="248"/>
      <c r="E5908" s="248"/>
      <c r="F5908" s="248"/>
      <c r="G5908" s="248"/>
      <c r="H5908" s="248"/>
      <c r="I5908" s="247"/>
      <c r="J5908" s="247"/>
      <c r="K5908" s="247"/>
      <c r="L5908" s="247"/>
      <c r="M5908" s="247"/>
      <c r="N5908" s="247"/>
      <c r="O5908" s="247"/>
      <c r="P5908" s="247"/>
      <c r="Q5908" s="247"/>
      <c r="R5908" s="247"/>
    </row>
    <row r="5909" spans="1:18" ht="20.100000000000001" customHeight="1" x14ac:dyDescent="0.25">
      <c r="A5909" s="248"/>
      <c r="B5909" s="248"/>
      <c r="C5909" s="248"/>
      <c r="D5909" s="248"/>
      <c r="E5909" s="248"/>
      <c r="F5909" s="248"/>
      <c r="G5909" s="248"/>
      <c r="H5909" s="248"/>
      <c r="I5909" s="247"/>
      <c r="J5909" s="247"/>
      <c r="K5909" s="247"/>
      <c r="L5909" s="247"/>
      <c r="M5909" s="247"/>
      <c r="N5909" s="247"/>
      <c r="O5909" s="247"/>
      <c r="P5909" s="247"/>
      <c r="Q5909" s="247"/>
      <c r="R5909" s="247"/>
    </row>
    <row r="5910" spans="1:18" ht="20.100000000000001" customHeight="1" x14ac:dyDescent="0.25">
      <c r="A5910" s="248"/>
      <c r="B5910" s="248"/>
      <c r="C5910" s="248"/>
      <c r="D5910" s="248"/>
      <c r="E5910" s="248"/>
      <c r="F5910" s="248"/>
      <c r="G5910" s="248"/>
      <c r="H5910" s="248"/>
      <c r="I5910" s="247"/>
      <c r="J5910" s="247"/>
      <c r="K5910" s="247"/>
      <c r="L5910" s="247"/>
      <c r="M5910" s="247"/>
      <c r="N5910" s="247"/>
      <c r="O5910" s="247"/>
      <c r="P5910" s="247"/>
      <c r="Q5910" s="247"/>
      <c r="R5910" s="247"/>
    </row>
    <row r="5911" spans="1:18" ht="20.100000000000001" customHeight="1" x14ac:dyDescent="0.25">
      <c r="A5911" s="248"/>
      <c r="B5911" s="248"/>
      <c r="C5911" s="248"/>
      <c r="D5911" s="248"/>
      <c r="E5911" s="248"/>
      <c r="F5911" s="248"/>
      <c r="G5911" s="248"/>
      <c r="H5911" s="248"/>
      <c r="I5911" s="247"/>
      <c r="J5911" s="247"/>
      <c r="K5911" s="247"/>
      <c r="L5911" s="247"/>
      <c r="M5911" s="247"/>
      <c r="N5911" s="247"/>
      <c r="O5911" s="247"/>
      <c r="P5911" s="247"/>
      <c r="Q5911" s="247"/>
      <c r="R5911" s="247"/>
    </row>
    <row r="5912" spans="1:18" ht="20.100000000000001" customHeight="1" x14ac:dyDescent="0.25">
      <c r="A5912" s="248"/>
      <c r="B5912" s="248"/>
      <c r="C5912" s="248"/>
      <c r="D5912" s="248"/>
      <c r="E5912" s="248"/>
      <c r="F5912" s="248"/>
      <c r="G5912" s="248"/>
      <c r="H5912" s="248"/>
      <c r="I5912" s="247"/>
      <c r="J5912" s="247"/>
      <c r="K5912" s="247"/>
      <c r="L5912" s="247"/>
      <c r="M5912" s="247"/>
      <c r="N5912" s="247"/>
      <c r="O5912" s="247"/>
      <c r="P5912" s="247"/>
      <c r="Q5912" s="247"/>
      <c r="R5912" s="247"/>
    </row>
    <row r="5913" spans="1:18" ht="20.100000000000001" customHeight="1" x14ac:dyDescent="0.25">
      <c r="A5913" s="248"/>
      <c r="B5913" s="248"/>
      <c r="C5913" s="248"/>
      <c r="D5913" s="248"/>
      <c r="E5913" s="248"/>
      <c r="F5913" s="248"/>
      <c r="G5913" s="248"/>
      <c r="H5913" s="248"/>
      <c r="I5913" s="247"/>
      <c r="J5913" s="247"/>
      <c r="K5913" s="247"/>
      <c r="L5913" s="247"/>
      <c r="M5913" s="247"/>
      <c r="N5913" s="247"/>
      <c r="O5913" s="247"/>
      <c r="P5913" s="247"/>
      <c r="Q5913" s="247"/>
      <c r="R5913" s="247"/>
    </row>
    <row r="5914" spans="1:18" ht="20.100000000000001" customHeight="1" x14ac:dyDescent="0.25">
      <c r="A5914" s="248"/>
      <c r="B5914" s="248"/>
      <c r="C5914" s="248"/>
      <c r="D5914" s="248"/>
      <c r="E5914" s="248"/>
      <c r="F5914" s="248"/>
      <c r="G5914" s="248"/>
      <c r="H5914" s="248"/>
      <c r="I5914" s="247"/>
      <c r="J5914" s="247"/>
      <c r="K5914" s="247"/>
      <c r="L5914" s="247"/>
      <c r="M5914" s="247"/>
      <c r="N5914" s="247"/>
      <c r="O5914" s="247"/>
      <c r="P5914" s="247"/>
      <c r="Q5914" s="247"/>
      <c r="R5914" s="247"/>
    </row>
    <row r="5915" spans="1:18" ht="20.100000000000001" customHeight="1" x14ac:dyDescent="0.25">
      <c r="A5915" s="248"/>
      <c r="B5915" s="248"/>
      <c r="C5915" s="248"/>
      <c r="D5915" s="248"/>
      <c r="E5915" s="248"/>
      <c r="F5915" s="248"/>
      <c r="G5915" s="248"/>
      <c r="H5915" s="248"/>
      <c r="I5915" s="247"/>
      <c r="J5915" s="247"/>
      <c r="K5915" s="247"/>
      <c r="L5915" s="247"/>
      <c r="M5915" s="247"/>
      <c r="N5915" s="247"/>
      <c r="O5915" s="247"/>
      <c r="P5915" s="247"/>
      <c r="Q5915" s="247"/>
      <c r="R5915" s="247"/>
    </row>
    <row r="5916" spans="1:18" ht="20.100000000000001" customHeight="1" x14ac:dyDescent="0.25">
      <c r="A5916" s="248"/>
      <c r="B5916" s="248"/>
      <c r="C5916" s="248"/>
      <c r="D5916" s="248"/>
      <c r="E5916" s="248"/>
      <c r="F5916" s="248"/>
      <c r="G5916" s="248"/>
      <c r="H5916" s="248"/>
      <c r="I5916" s="247"/>
      <c r="J5916" s="247"/>
      <c r="K5916" s="247"/>
      <c r="L5916" s="247"/>
      <c r="M5916" s="247"/>
      <c r="N5916" s="247"/>
      <c r="O5916" s="247"/>
      <c r="P5916" s="247"/>
      <c r="Q5916" s="247"/>
      <c r="R5916" s="247"/>
    </row>
    <row r="5917" spans="1:18" ht="20.100000000000001" customHeight="1" x14ac:dyDescent="0.25">
      <c r="A5917" s="248"/>
      <c r="B5917" s="248"/>
      <c r="C5917" s="248"/>
      <c r="D5917" s="248"/>
      <c r="E5917" s="248"/>
      <c r="F5917" s="248"/>
      <c r="G5917" s="248"/>
      <c r="H5917" s="248"/>
      <c r="I5917" s="247"/>
      <c r="J5917" s="247"/>
      <c r="K5917" s="247"/>
      <c r="L5917" s="247"/>
      <c r="M5917" s="247"/>
      <c r="N5917" s="247"/>
      <c r="O5917" s="247"/>
      <c r="P5917" s="247"/>
      <c r="Q5917" s="247"/>
      <c r="R5917" s="247"/>
    </row>
    <row r="5918" spans="1:18" ht="20.100000000000001" customHeight="1" x14ac:dyDescent="0.25">
      <c r="A5918" s="248"/>
      <c r="B5918" s="248"/>
      <c r="C5918" s="248"/>
      <c r="D5918" s="248"/>
      <c r="E5918" s="248"/>
      <c r="F5918" s="248"/>
      <c r="G5918" s="248"/>
      <c r="H5918" s="248"/>
      <c r="I5918" s="247"/>
      <c r="J5918" s="247"/>
      <c r="K5918" s="247"/>
      <c r="L5918" s="247"/>
      <c r="M5918" s="247"/>
      <c r="N5918" s="247"/>
      <c r="O5918" s="247"/>
      <c r="P5918" s="247"/>
      <c r="Q5918" s="247"/>
      <c r="R5918" s="247"/>
    </row>
    <row r="5919" spans="1:18" ht="20.100000000000001" customHeight="1" x14ac:dyDescent="0.25">
      <c r="A5919" s="248"/>
      <c r="B5919" s="248"/>
      <c r="C5919" s="248"/>
      <c r="D5919" s="248"/>
      <c r="E5919" s="248"/>
      <c r="F5919" s="248"/>
      <c r="G5919" s="248"/>
      <c r="H5919" s="248"/>
      <c r="I5919" s="247"/>
      <c r="J5919" s="247"/>
      <c r="K5919" s="247"/>
      <c r="L5919" s="247"/>
      <c r="M5919" s="247"/>
      <c r="N5919" s="247"/>
      <c r="O5919" s="247"/>
      <c r="P5919" s="247"/>
      <c r="Q5919" s="247"/>
      <c r="R5919" s="247"/>
    </row>
    <row r="5920" spans="1:18" ht="20.100000000000001" customHeight="1" x14ac:dyDescent="0.25">
      <c r="A5920" s="248"/>
      <c r="B5920" s="248"/>
      <c r="C5920" s="248"/>
      <c r="D5920" s="248"/>
      <c r="E5920" s="248"/>
      <c r="F5920" s="248"/>
      <c r="G5920" s="248"/>
      <c r="H5920" s="248"/>
      <c r="I5920" s="247"/>
      <c r="J5920" s="247"/>
      <c r="K5920" s="247"/>
      <c r="L5920" s="247"/>
      <c r="M5920" s="247"/>
      <c r="N5920" s="247"/>
      <c r="O5920" s="247"/>
      <c r="P5920" s="247"/>
      <c r="Q5920" s="247"/>
      <c r="R5920" s="247"/>
    </row>
    <row r="5921" spans="1:18" ht="20.100000000000001" customHeight="1" x14ac:dyDescent="0.25">
      <c r="A5921" s="248"/>
      <c r="B5921" s="248"/>
      <c r="C5921" s="248"/>
      <c r="D5921" s="248"/>
      <c r="E5921" s="248"/>
      <c r="F5921" s="248"/>
      <c r="G5921" s="248"/>
      <c r="H5921" s="248"/>
      <c r="I5921" s="247"/>
      <c r="J5921" s="247"/>
      <c r="K5921" s="247"/>
      <c r="L5921" s="247"/>
      <c r="M5921" s="247"/>
      <c r="N5921" s="247"/>
      <c r="O5921" s="247"/>
      <c r="P5921" s="247"/>
      <c r="Q5921" s="247"/>
      <c r="R5921" s="247"/>
    </row>
    <row r="5922" spans="1:18" ht="20.100000000000001" customHeight="1" x14ac:dyDescent="0.25">
      <c r="A5922" s="248"/>
      <c r="B5922" s="248"/>
      <c r="C5922" s="248"/>
      <c r="D5922" s="248"/>
      <c r="E5922" s="248"/>
      <c r="F5922" s="248"/>
      <c r="G5922" s="248"/>
      <c r="H5922" s="248"/>
      <c r="I5922" s="247"/>
      <c r="J5922" s="247"/>
      <c r="K5922" s="247"/>
      <c r="L5922" s="247"/>
      <c r="M5922" s="247"/>
      <c r="N5922" s="247"/>
      <c r="O5922" s="247"/>
      <c r="P5922" s="247"/>
      <c r="Q5922" s="247"/>
      <c r="R5922" s="247"/>
    </row>
    <row r="5923" spans="1:18" ht="20.100000000000001" customHeight="1" x14ac:dyDescent="0.25">
      <c r="A5923" s="248"/>
      <c r="B5923" s="248"/>
      <c r="C5923" s="248"/>
      <c r="D5923" s="248"/>
      <c r="E5923" s="248"/>
      <c r="F5923" s="248"/>
      <c r="G5923" s="248"/>
      <c r="H5923" s="248"/>
      <c r="I5923" s="247"/>
      <c r="J5923" s="247"/>
      <c r="K5923" s="247"/>
      <c r="L5923" s="247"/>
      <c r="M5923" s="247"/>
      <c r="N5923" s="247"/>
      <c r="O5923" s="247"/>
      <c r="P5923" s="247"/>
      <c r="Q5923" s="247"/>
      <c r="R5923" s="247"/>
    </row>
    <row r="5924" spans="1:18" ht="20.100000000000001" customHeight="1" x14ac:dyDescent="0.25">
      <c r="A5924" s="248"/>
      <c r="B5924" s="248"/>
      <c r="C5924" s="248"/>
      <c r="D5924" s="248"/>
      <c r="E5924" s="248"/>
      <c r="F5924" s="248"/>
      <c r="G5924" s="248"/>
      <c r="H5924" s="248"/>
      <c r="I5924" s="247"/>
      <c r="J5924" s="247"/>
      <c r="K5924" s="247"/>
      <c r="L5924" s="247"/>
      <c r="M5924" s="247"/>
      <c r="N5924" s="247"/>
      <c r="O5924" s="247"/>
      <c r="P5924" s="247"/>
      <c r="Q5924" s="247"/>
      <c r="R5924" s="247"/>
    </row>
    <row r="5925" spans="1:18" ht="20.100000000000001" customHeight="1" x14ac:dyDescent="0.25">
      <c r="A5925" s="248"/>
      <c r="B5925" s="248"/>
      <c r="C5925" s="248"/>
      <c r="D5925" s="248"/>
      <c r="E5925" s="248"/>
      <c r="F5925" s="248"/>
      <c r="G5925" s="248"/>
      <c r="H5925" s="248"/>
      <c r="I5925" s="247"/>
      <c r="J5925" s="247"/>
      <c r="K5925" s="247"/>
      <c r="L5925" s="247"/>
      <c r="M5925" s="247"/>
      <c r="N5925" s="247"/>
      <c r="O5925" s="247"/>
      <c r="P5925" s="247"/>
      <c r="Q5925" s="247"/>
      <c r="R5925" s="247"/>
    </row>
    <row r="5926" spans="1:18" ht="20.100000000000001" customHeight="1" x14ac:dyDescent="0.25">
      <c r="A5926" s="248"/>
      <c r="B5926" s="248"/>
      <c r="C5926" s="248"/>
      <c r="D5926" s="248"/>
      <c r="E5926" s="248"/>
      <c r="F5926" s="248"/>
      <c r="G5926" s="248"/>
      <c r="H5926" s="248"/>
      <c r="I5926" s="247"/>
      <c r="J5926" s="247"/>
      <c r="K5926" s="247"/>
      <c r="L5926" s="247"/>
      <c r="M5926" s="247"/>
      <c r="N5926" s="247"/>
      <c r="O5926" s="247"/>
      <c r="P5926" s="247"/>
      <c r="Q5926" s="247"/>
      <c r="R5926" s="247"/>
    </row>
    <row r="5927" spans="1:18" ht="20.100000000000001" customHeight="1" x14ac:dyDescent="0.25">
      <c r="A5927" s="248"/>
      <c r="B5927" s="248"/>
      <c r="C5927" s="248"/>
      <c r="D5927" s="248"/>
      <c r="E5927" s="248"/>
      <c r="F5927" s="248"/>
      <c r="G5927" s="248"/>
      <c r="H5927" s="248"/>
      <c r="I5927" s="247"/>
      <c r="J5927" s="247"/>
      <c r="K5927" s="247"/>
      <c r="L5927" s="247"/>
      <c r="M5927" s="247"/>
      <c r="N5927" s="247"/>
      <c r="O5927" s="247"/>
      <c r="P5927" s="247"/>
      <c r="Q5927" s="247"/>
      <c r="R5927" s="247"/>
    </row>
    <row r="5928" spans="1:18" ht="20.100000000000001" customHeight="1" x14ac:dyDescent="0.25">
      <c r="A5928" s="248"/>
      <c r="B5928" s="248"/>
      <c r="C5928" s="248"/>
      <c r="D5928" s="248"/>
      <c r="E5928" s="248"/>
      <c r="F5928" s="248"/>
      <c r="G5928" s="248"/>
      <c r="H5928" s="248"/>
      <c r="I5928" s="247"/>
      <c r="J5928" s="247"/>
      <c r="K5928" s="247"/>
      <c r="L5928" s="247"/>
      <c r="M5928" s="247"/>
      <c r="N5928" s="247"/>
      <c r="O5928" s="247"/>
      <c r="P5928" s="247"/>
      <c r="Q5928" s="247"/>
      <c r="R5928" s="247"/>
    </row>
    <row r="5929" spans="1:18" ht="20.100000000000001" customHeight="1" x14ac:dyDescent="0.25">
      <c r="A5929" s="248"/>
      <c r="B5929" s="248"/>
      <c r="C5929" s="248"/>
      <c r="D5929" s="248"/>
      <c r="E5929" s="248"/>
      <c r="F5929" s="248"/>
      <c r="G5929" s="248"/>
      <c r="H5929" s="248"/>
      <c r="I5929" s="247"/>
      <c r="J5929" s="247"/>
      <c r="K5929" s="247"/>
      <c r="L5929" s="247"/>
      <c r="M5929" s="247"/>
      <c r="N5929" s="247"/>
      <c r="O5929" s="247"/>
      <c r="P5929" s="247"/>
      <c r="Q5929" s="247"/>
      <c r="R5929" s="247"/>
    </row>
    <row r="5930" spans="1:18" ht="20.100000000000001" customHeight="1" x14ac:dyDescent="0.25">
      <c r="A5930" s="248"/>
      <c r="B5930" s="248"/>
      <c r="C5930" s="248"/>
      <c r="D5930" s="248"/>
      <c r="E5930" s="248"/>
      <c r="F5930" s="248"/>
      <c r="G5930" s="248"/>
      <c r="H5930" s="248"/>
      <c r="I5930" s="247"/>
      <c r="J5930" s="247"/>
      <c r="K5930" s="247"/>
      <c r="L5930" s="247"/>
      <c r="M5930" s="247"/>
      <c r="N5930" s="247"/>
      <c r="O5930" s="247"/>
      <c r="P5930" s="247"/>
      <c r="Q5930" s="247"/>
      <c r="R5930" s="247"/>
    </row>
    <row r="5931" spans="1:18" ht="20.100000000000001" customHeight="1" x14ac:dyDescent="0.25">
      <c r="A5931" s="248"/>
      <c r="B5931" s="248"/>
      <c r="C5931" s="248"/>
      <c r="D5931" s="248"/>
      <c r="E5931" s="248"/>
      <c r="F5931" s="248"/>
      <c r="G5931" s="248"/>
      <c r="H5931" s="248"/>
      <c r="I5931" s="247"/>
      <c r="J5931" s="247"/>
      <c r="K5931" s="247"/>
      <c r="L5931" s="247"/>
      <c r="M5931" s="247"/>
      <c r="N5931" s="247"/>
      <c r="O5931" s="247"/>
      <c r="P5931" s="247"/>
      <c r="Q5931" s="247"/>
      <c r="R5931" s="247"/>
    </row>
    <row r="5932" spans="1:18" ht="20.100000000000001" customHeight="1" x14ac:dyDescent="0.25">
      <c r="A5932" s="248"/>
      <c r="B5932" s="248"/>
      <c r="C5932" s="248"/>
      <c r="D5932" s="248"/>
      <c r="E5932" s="248"/>
      <c r="F5932" s="248"/>
      <c r="G5932" s="248"/>
      <c r="H5932" s="248"/>
      <c r="I5932" s="247"/>
      <c r="J5932" s="247"/>
      <c r="K5932" s="247"/>
      <c r="L5932" s="247"/>
      <c r="M5932" s="247"/>
      <c r="N5932" s="247"/>
      <c r="O5932" s="247"/>
      <c r="P5932" s="247"/>
      <c r="Q5932" s="247"/>
      <c r="R5932" s="247"/>
    </row>
    <row r="5933" spans="1:18" ht="20.100000000000001" customHeight="1" x14ac:dyDescent="0.25">
      <c r="A5933" s="248"/>
      <c r="B5933" s="248"/>
      <c r="C5933" s="248"/>
      <c r="D5933" s="248"/>
      <c r="E5933" s="248"/>
      <c r="F5933" s="248"/>
      <c r="G5933" s="248"/>
      <c r="H5933" s="248"/>
      <c r="I5933" s="247"/>
      <c r="J5933" s="247"/>
      <c r="K5933" s="247"/>
      <c r="L5933" s="247"/>
      <c r="M5933" s="247"/>
      <c r="N5933" s="247"/>
      <c r="O5933" s="247"/>
      <c r="P5933" s="247"/>
      <c r="Q5933" s="247"/>
      <c r="R5933" s="247"/>
    </row>
    <row r="5934" spans="1:18" ht="20.100000000000001" customHeight="1" x14ac:dyDescent="0.25">
      <c r="A5934" s="248"/>
      <c r="B5934" s="248"/>
      <c r="C5934" s="248"/>
      <c r="D5934" s="248"/>
      <c r="E5934" s="248"/>
      <c r="F5934" s="248"/>
      <c r="G5934" s="248"/>
      <c r="H5934" s="248"/>
      <c r="I5934" s="247"/>
      <c r="J5934" s="247"/>
      <c r="K5934" s="247"/>
      <c r="L5934" s="247"/>
      <c r="M5934" s="247"/>
      <c r="N5934" s="247"/>
      <c r="O5934" s="247"/>
      <c r="P5934" s="247"/>
      <c r="Q5934" s="247"/>
      <c r="R5934" s="247"/>
    </row>
    <row r="5935" spans="1:18" ht="20.100000000000001" customHeight="1" x14ac:dyDescent="0.25">
      <c r="A5935" s="248"/>
      <c r="B5935" s="248"/>
      <c r="C5935" s="248"/>
      <c r="D5935" s="248"/>
      <c r="E5935" s="248"/>
      <c r="F5935" s="248"/>
      <c r="G5935" s="248"/>
      <c r="H5935" s="248"/>
      <c r="I5935" s="247"/>
      <c r="J5935" s="247"/>
      <c r="K5935" s="247"/>
      <c r="L5935" s="247"/>
      <c r="M5935" s="247"/>
      <c r="N5935" s="247"/>
      <c r="O5935" s="247"/>
      <c r="P5935" s="247"/>
      <c r="Q5935" s="247"/>
      <c r="R5935" s="247"/>
    </row>
    <row r="5936" spans="1:18" ht="20.100000000000001" customHeight="1" x14ac:dyDescent="0.25">
      <c r="A5936" s="248"/>
      <c r="B5936" s="248"/>
      <c r="C5936" s="248"/>
      <c r="D5936" s="248"/>
      <c r="E5936" s="248"/>
      <c r="F5936" s="248"/>
      <c r="G5936" s="248"/>
      <c r="H5936" s="248"/>
      <c r="I5936" s="247"/>
      <c r="J5936" s="247"/>
      <c r="K5936" s="247"/>
      <c r="L5936" s="247"/>
      <c r="M5936" s="247"/>
      <c r="N5936" s="247"/>
      <c r="O5936" s="247"/>
      <c r="P5936" s="247"/>
      <c r="Q5936" s="247"/>
      <c r="R5936" s="247"/>
    </row>
    <row r="5937" spans="1:18" ht="20.100000000000001" customHeight="1" x14ac:dyDescent="0.25">
      <c r="A5937" s="248"/>
      <c r="B5937" s="248"/>
      <c r="C5937" s="248"/>
      <c r="D5937" s="248"/>
      <c r="E5937" s="248"/>
      <c r="F5937" s="248"/>
      <c r="G5937" s="248"/>
      <c r="H5937" s="248"/>
      <c r="I5937" s="247"/>
      <c r="J5937" s="247"/>
      <c r="K5937" s="247"/>
      <c r="L5937" s="247"/>
      <c r="M5937" s="247"/>
      <c r="N5937" s="247"/>
      <c r="O5937" s="247"/>
      <c r="P5937" s="247"/>
      <c r="Q5937" s="247"/>
      <c r="R5937" s="247"/>
    </row>
    <row r="5938" spans="1:18" ht="20.100000000000001" customHeight="1" x14ac:dyDescent="0.25">
      <c r="A5938" s="248"/>
      <c r="B5938" s="248"/>
      <c r="C5938" s="248"/>
      <c r="D5938" s="248"/>
      <c r="E5938" s="248"/>
      <c r="F5938" s="248"/>
      <c r="G5938" s="248"/>
      <c r="H5938" s="248"/>
      <c r="I5938" s="247"/>
      <c r="J5938" s="247"/>
      <c r="K5938" s="247"/>
      <c r="L5938" s="247"/>
      <c r="M5938" s="247"/>
      <c r="N5938" s="247"/>
      <c r="O5938" s="247"/>
      <c r="P5938" s="247"/>
      <c r="Q5938" s="247"/>
      <c r="R5938" s="247"/>
    </row>
    <row r="5939" spans="1:18" ht="20.100000000000001" customHeight="1" x14ac:dyDescent="0.25">
      <c r="A5939" s="248"/>
      <c r="B5939" s="248"/>
      <c r="C5939" s="248"/>
      <c r="D5939" s="248"/>
      <c r="E5939" s="248"/>
      <c r="F5939" s="248"/>
      <c r="G5939" s="248"/>
      <c r="H5939" s="248"/>
      <c r="I5939" s="247"/>
      <c r="J5939" s="247"/>
      <c r="K5939" s="247"/>
      <c r="L5939" s="247"/>
      <c r="M5939" s="247"/>
      <c r="N5939" s="247"/>
      <c r="O5939" s="247"/>
      <c r="P5939" s="247"/>
      <c r="Q5939" s="247"/>
      <c r="R5939" s="247"/>
    </row>
    <row r="5940" spans="1:18" ht="20.100000000000001" customHeight="1" x14ac:dyDescent="0.25">
      <c r="A5940" s="248"/>
      <c r="B5940" s="248"/>
      <c r="C5940" s="248"/>
      <c r="D5940" s="248"/>
      <c r="E5940" s="248"/>
      <c r="F5940" s="248"/>
      <c r="G5940" s="248"/>
      <c r="H5940" s="248"/>
      <c r="I5940" s="247"/>
      <c r="J5940" s="247"/>
      <c r="K5940" s="247"/>
      <c r="L5940" s="247"/>
      <c r="M5940" s="247"/>
      <c r="N5940" s="247"/>
      <c r="O5940" s="247"/>
      <c r="P5940" s="247"/>
      <c r="Q5940" s="247"/>
      <c r="R5940" s="247"/>
    </row>
    <row r="5941" spans="1:18" ht="20.100000000000001" customHeight="1" x14ac:dyDescent="0.25">
      <c r="A5941" s="248"/>
      <c r="B5941" s="248"/>
      <c r="C5941" s="248"/>
      <c r="D5941" s="248"/>
      <c r="E5941" s="248"/>
      <c r="F5941" s="248"/>
      <c r="G5941" s="248"/>
      <c r="H5941" s="248"/>
      <c r="I5941" s="247"/>
      <c r="J5941" s="247"/>
      <c r="K5941" s="247"/>
      <c r="L5941" s="247"/>
      <c r="M5941" s="247"/>
      <c r="N5941" s="247"/>
      <c r="O5941" s="247"/>
      <c r="P5941" s="247"/>
      <c r="Q5941" s="247"/>
      <c r="R5941" s="247"/>
    </row>
    <row r="5942" spans="1:18" ht="20.100000000000001" customHeight="1" x14ac:dyDescent="0.25">
      <c r="A5942" s="248"/>
      <c r="B5942" s="248"/>
      <c r="C5942" s="248"/>
      <c r="D5942" s="248"/>
      <c r="E5942" s="248"/>
      <c r="F5942" s="248"/>
      <c r="G5942" s="248"/>
      <c r="H5942" s="248"/>
      <c r="I5942" s="247"/>
      <c r="J5942" s="247"/>
      <c r="K5942" s="247"/>
      <c r="L5942" s="247"/>
      <c r="M5942" s="247"/>
      <c r="N5942" s="247"/>
      <c r="O5942" s="247"/>
      <c r="P5942" s="247"/>
      <c r="Q5942" s="247"/>
      <c r="R5942" s="247"/>
    </row>
    <row r="5943" spans="1:18" ht="20.100000000000001" customHeight="1" x14ac:dyDescent="0.25">
      <c r="A5943" s="248"/>
      <c r="B5943" s="248"/>
      <c r="C5943" s="248"/>
      <c r="D5943" s="248"/>
      <c r="E5943" s="248"/>
      <c r="F5943" s="248"/>
      <c r="G5943" s="248"/>
      <c r="H5943" s="248"/>
      <c r="I5943" s="247"/>
      <c r="J5943" s="247"/>
      <c r="K5943" s="247"/>
      <c r="L5943" s="247"/>
      <c r="M5943" s="247"/>
      <c r="N5943" s="247"/>
      <c r="O5943" s="247"/>
      <c r="P5943" s="247"/>
      <c r="Q5943" s="247"/>
      <c r="R5943" s="247"/>
    </row>
    <row r="5944" spans="1:18" ht="20.100000000000001" customHeight="1" x14ac:dyDescent="0.25">
      <c r="A5944" s="248"/>
      <c r="B5944" s="248"/>
      <c r="C5944" s="248"/>
      <c r="D5944" s="248"/>
      <c r="E5944" s="248"/>
      <c r="F5944" s="248"/>
      <c r="G5944" s="248"/>
      <c r="H5944" s="248"/>
      <c r="I5944" s="247"/>
      <c r="J5944" s="247"/>
      <c r="K5944" s="247"/>
      <c r="L5944" s="247"/>
      <c r="M5944" s="247"/>
      <c r="N5944" s="247"/>
      <c r="O5944" s="247"/>
      <c r="P5944" s="247"/>
      <c r="Q5944" s="247"/>
      <c r="R5944" s="247"/>
    </row>
    <row r="5945" spans="1:18" ht="20.100000000000001" customHeight="1" x14ac:dyDescent="0.25">
      <c r="A5945" s="248"/>
      <c r="B5945" s="248"/>
      <c r="C5945" s="248"/>
      <c r="D5945" s="248"/>
      <c r="E5945" s="248"/>
      <c r="F5945" s="248"/>
      <c r="G5945" s="248"/>
      <c r="H5945" s="248"/>
      <c r="I5945" s="247"/>
      <c r="J5945" s="247"/>
      <c r="K5945" s="247"/>
      <c r="L5945" s="247"/>
      <c r="M5945" s="247"/>
      <c r="N5945" s="247"/>
      <c r="O5945" s="247"/>
      <c r="P5945" s="247"/>
      <c r="Q5945" s="247"/>
      <c r="R5945" s="247"/>
    </row>
    <row r="5946" spans="1:18" ht="20.100000000000001" customHeight="1" x14ac:dyDescent="0.25">
      <c r="A5946" s="248"/>
      <c r="B5946" s="248"/>
      <c r="C5946" s="248"/>
      <c r="D5946" s="248"/>
      <c r="E5946" s="248"/>
      <c r="F5946" s="248"/>
      <c r="G5946" s="248"/>
      <c r="H5946" s="248"/>
      <c r="I5946" s="247"/>
      <c r="J5946" s="247"/>
      <c r="K5946" s="247"/>
      <c r="L5946" s="247"/>
      <c r="M5946" s="247"/>
      <c r="N5946" s="247"/>
      <c r="O5946" s="247"/>
      <c r="P5946" s="247"/>
      <c r="Q5946" s="247"/>
      <c r="R5946" s="247"/>
    </row>
    <row r="5947" spans="1:18" ht="20.100000000000001" customHeight="1" x14ac:dyDescent="0.25">
      <c r="A5947" s="248"/>
      <c r="B5947" s="248"/>
      <c r="C5947" s="248"/>
      <c r="D5947" s="248"/>
      <c r="E5947" s="248"/>
      <c r="F5947" s="248"/>
      <c r="G5947" s="248"/>
      <c r="H5947" s="248"/>
      <c r="I5947" s="247"/>
      <c r="J5947" s="247"/>
      <c r="K5947" s="247"/>
      <c r="L5947" s="247"/>
      <c r="M5947" s="247"/>
      <c r="N5947" s="247"/>
      <c r="O5947" s="247"/>
      <c r="P5947" s="247"/>
      <c r="Q5947" s="247"/>
      <c r="R5947" s="247"/>
    </row>
    <row r="5948" spans="1:18" ht="20.100000000000001" customHeight="1" x14ac:dyDescent="0.25">
      <c r="A5948" s="248"/>
      <c r="B5948" s="248"/>
      <c r="C5948" s="248"/>
      <c r="D5948" s="248"/>
      <c r="E5948" s="248"/>
      <c r="F5948" s="248"/>
      <c r="G5948" s="248"/>
      <c r="H5948" s="248"/>
      <c r="I5948" s="247"/>
      <c r="J5948" s="247"/>
      <c r="K5948" s="247"/>
      <c r="L5948" s="247"/>
      <c r="M5948" s="247"/>
      <c r="N5948" s="247"/>
      <c r="O5948" s="247"/>
      <c r="P5948" s="247"/>
      <c r="Q5948" s="247"/>
      <c r="R5948" s="247"/>
    </row>
    <row r="5949" spans="1:18" ht="20.100000000000001" customHeight="1" x14ac:dyDescent="0.25">
      <c r="A5949" s="248"/>
      <c r="B5949" s="248"/>
      <c r="C5949" s="248"/>
      <c r="D5949" s="248"/>
      <c r="E5949" s="248"/>
      <c r="F5949" s="248"/>
      <c r="G5949" s="248"/>
      <c r="H5949" s="248"/>
      <c r="I5949" s="247"/>
      <c r="J5949" s="247"/>
      <c r="K5949" s="247"/>
      <c r="L5949" s="247"/>
      <c r="M5949" s="247"/>
      <c r="N5949" s="247"/>
      <c r="O5949" s="247"/>
      <c r="P5949" s="247"/>
      <c r="Q5949" s="247"/>
      <c r="R5949" s="247"/>
    </row>
    <row r="5950" spans="1:18" ht="20.100000000000001" customHeight="1" x14ac:dyDescent="0.25">
      <c r="A5950" s="248"/>
      <c r="B5950" s="248"/>
      <c r="C5950" s="248"/>
      <c r="D5950" s="248"/>
      <c r="E5950" s="248"/>
      <c r="F5950" s="248"/>
      <c r="G5950" s="248"/>
      <c r="H5950" s="248"/>
      <c r="I5950" s="247"/>
      <c r="J5950" s="247"/>
      <c r="K5950" s="247"/>
      <c r="L5950" s="247"/>
      <c r="M5950" s="247"/>
      <c r="N5950" s="247"/>
      <c r="O5950" s="247"/>
      <c r="P5950" s="247"/>
      <c r="Q5950" s="247"/>
      <c r="R5950" s="247"/>
    </row>
    <row r="5951" spans="1:18" ht="20.100000000000001" customHeight="1" x14ac:dyDescent="0.25">
      <c r="A5951" s="248"/>
      <c r="B5951" s="248"/>
      <c r="C5951" s="248"/>
      <c r="D5951" s="248"/>
      <c r="E5951" s="248"/>
      <c r="F5951" s="248"/>
      <c r="G5951" s="248"/>
      <c r="H5951" s="248"/>
      <c r="I5951" s="247"/>
      <c r="J5951" s="247"/>
      <c r="K5951" s="247"/>
      <c r="L5951" s="247"/>
      <c r="M5951" s="247"/>
      <c r="N5951" s="247"/>
      <c r="O5951" s="247"/>
      <c r="P5951" s="247"/>
      <c r="Q5951" s="247"/>
      <c r="R5951" s="247"/>
    </row>
    <row r="5952" spans="1:18" ht="20.100000000000001" customHeight="1" x14ac:dyDescent="0.25">
      <c r="A5952" s="248"/>
      <c r="B5952" s="248"/>
      <c r="C5952" s="248"/>
      <c r="D5952" s="248"/>
      <c r="E5952" s="248"/>
      <c r="F5952" s="248"/>
      <c r="G5952" s="248"/>
      <c r="H5952" s="248"/>
      <c r="I5952" s="247"/>
      <c r="J5952" s="247"/>
      <c r="K5952" s="247"/>
      <c r="L5952" s="247"/>
      <c r="M5952" s="247"/>
      <c r="N5952" s="247"/>
      <c r="O5952" s="247"/>
      <c r="P5952" s="247"/>
      <c r="Q5952" s="247"/>
      <c r="R5952" s="247"/>
    </row>
    <row r="5953" spans="1:18" ht="20.100000000000001" customHeight="1" x14ac:dyDescent="0.25">
      <c r="A5953" s="248"/>
      <c r="B5953" s="248"/>
      <c r="C5953" s="248"/>
      <c r="D5953" s="248"/>
      <c r="E5953" s="248"/>
      <c r="F5953" s="248"/>
      <c r="G5953" s="248"/>
      <c r="H5953" s="248"/>
      <c r="I5953" s="247"/>
      <c r="J5953" s="247"/>
      <c r="K5953" s="247"/>
      <c r="L5953" s="247"/>
      <c r="M5953" s="247"/>
      <c r="N5953" s="247"/>
      <c r="O5953" s="247"/>
      <c r="P5953" s="247"/>
      <c r="Q5953" s="247"/>
      <c r="R5953" s="247"/>
    </row>
    <row r="5954" spans="1:18" ht="20.100000000000001" customHeight="1" x14ac:dyDescent="0.25">
      <c r="A5954" s="248"/>
      <c r="B5954" s="248"/>
      <c r="C5954" s="248"/>
      <c r="D5954" s="248"/>
      <c r="E5954" s="248"/>
      <c r="F5954" s="248"/>
      <c r="G5954" s="248"/>
      <c r="H5954" s="248"/>
      <c r="I5954" s="247"/>
      <c r="J5954" s="247"/>
      <c r="K5954" s="247"/>
      <c r="L5954" s="247"/>
      <c r="M5954" s="247"/>
      <c r="N5954" s="247"/>
      <c r="O5954" s="247"/>
      <c r="P5954" s="247"/>
      <c r="Q5954" s="247"/>
      <c r="R5954" s="247"/>
    </row>
    <row r="5955" spans="1:18" ht="20.100000000000001" customHeight="1" x14ac:dyDescent="0.25">
      <c r="A5955" s="248"/>
      <c r="B5955" s="248"/>
      <c r="C5955" s="248"/>
      <c r="D5955" s="248"/>
      <c r="E5955" s="248"/>
      <c r="F5955" s="248"/>
      <c r="G5955" s="248"/>
      <c r="H5955" s="248"/>
      <c r="I5955" s="247"/>
      <c r="J5955" s="247"/>
      <c r="K5955" s="247"/>
      <c r="L5955" s="247"/>
      <c r="M5955" s="247"/>
      <c r="N5955" s="247"/>
      <c r="O5955" s="247"/>
      <c r="P5955" s="247"/>
      <c r="Q5955" s="247"/>
      <c r="R5955" s="247"/>
    </row>
    <row r="5956" spans="1:18" ht="20.100000000000001" customHeight="1" x14ac:dyDescent="0.25">
      <c r="A5956" s="248"/>
      <c r="B5956" s="248"/>
      <c r="C5956" s="248"/>
      <c r="D5956" s="248"/>
      <c r="E5956" s="248"/>
      <c r="F5956" s="248"/>
      <c r="G5956" s="248"/>
      <c r="H5956" s="248"/>
      <c r="I5956" s="247"/>
      <c r="J5956" s="247"/>
      <c r="K5956" s="247"/>
      <c r="L5956" s="247"/>
      <c r="M5956" s="247"/>
      <c r="N5956" s="247"/>
      <c r="O5956" s="247"/>
      <c r="P5956" s="247"/>
      <c r="Q5956" s="247"/>
      <c r="R5956" s="247"/>
    </row>
    <row r="5957" spans="1:18" ht="20.100000000000001" customHeight="1" x14ac:dyDescent="0.25">
      <c r="A5957" s="248"/>
      <c r="B5957" s="248"/>
      <c r="C5957" s="248"/>
      <c r="D5957" s="248"/>
      <c r="E5957" s="248"/>
      <c r="F5957" s="248"/>
      <c r="G5957" s="248"/>
      <c r="H5957" s="248"/>
      <c r="I5957" s="247"/>
      <c r="J5957" s="247"/>
      <c r="K5957" s="247"/>
      <c r="L5957" s="247"/>
      <c r="M5957" s="247"/>
      <c r="N5957" s="247"/>
      <c r="O5957" s="247"/>
      <c r="P5957" s="247"/>
      <c r="Q5957" s="247"/>
      <c r="R5957" s="247"/>
    </row>
    <row r="5958" spans="1:18" ht="20.100000000000001" customHeight="1" x14ac:dyDescent="0.25">
      <c r="A5958" s="248"/>
      <c r="B5958" s="248"/>
      <c r="C5958" s="248"/>
      <c r="D5958" s="248"/>
      <c r="E5958" s="248"/>
      <c r="F5958" s="248"/>
      <c r="G5958" s="248"/>
      <c r="H5958" s="248"/>
      <c r="I5958" s="247"/>
      <c r="J5958" s="247"/>
      <c r="K5958" s="247"/>
      <c r="L5958" s="247"/>
      <c r="M5958" s="247"/>
      <c r="N5958" s="247"/>
      <c r="O5958" s="247"/>
      <c r="P5958" s="247"/>
      <c r="Q5958" s="247"/>
      <c r="R5958" s="247"/>
    </row>
    <row r="5959" spans="1:18" ht="20.100000000000001" customHeight="1" x14ac:dyDescent="0.25">
      <c r="A5959" s="248"/>
      <c r="B5959" s="248"/>
      <c r="C5959" s="248"/>
      <c r="D5959" s="248"/>
      <c r="E5959" s="248"/>
      <c r="F5959" s="248"/>
      <c r="G5959" s="248"/>
      <c r="H5959" s="248"/>
      <c r="I5959" s="247"/>
      <c r="J5959" s="247"/>
      <c r="K5959" s="247"/>
      <c r="L5959" s="247"/>
      <c r="M5959" s="247"/>
      <c r="N5959" s="247"/>
      <c r="O5959" s="247"/>
      <c r="P5959" s="247"/>
      <c r="Q5959" s="247"/>
      <c r="R5959" s="247"/>
    </row>
    <row r="5960" spans="1:18" ht="20.100000000000001" customHeight="1" x14ac:dyDescent="0.25">
      <c r="A5960" s="248"/>
      <c r="B5960" s="248"/>
      <c r="C5960" s="248"/>
      <c r="D5960" s="248"/>
      <c r="E5960" s="248"/>
      <c r="F5960" s="248"/>
      <c r="G5960" s="248"/>
      <c r="H5960" s="248"/>
      <c r="I5960" s="247"/>
      <c r="J5960" s="247"/>
      <c r="K5960" s="247"/>
      <c r="L5960" s="247"/>
      <c r="M5960" s="247"/>
      <c r="N5960" s="247"/>
      <c r="O5960" s="247"/>
      <c r="P5960" s="247"/>
      <c r="Q5960" s="247"/>
      <c r="R5960" s="247"/>
    </row>
    <row r="5961" spans="1:18" ht="20.100000000000001" customHeight="1" x14ac:dyDescent="0.25">
      <c r="A5961" s="248"/>
      <c r="B5961" s="248"/>
      <c r="C5961" s="248"/>
      <c r="D5961" s="248"/>
      <c r="E5961" s="248"/>
      <c r="F5961" s="248"/>
      <c r="G5961" s="248"/>
      <c r="H5961" s="248"/>
      <c r="I5961" s="247"/>
      <c r="J5961" s="247"/>
      <c r="K5961" s="247"/>
      <c r="L5961" s="247"/>
      <c r="M5961" s="247"/>
      <c r="N5961" s="247"/>
      <c r="O5961" s="247"/>
      <c r="P5961" s="247"/>
      <c r="Q5961" s="247"/>
      <c r="R5961" s="247"/>
    </row>
    <row r="5962" spans="1:18" ht="20.100000000000001" customHeight="1" x14ac:dyDescent="0.25">
      <c r="A5962" s="248"/>
      <c r="B5962" s="248"/>
      <c r="C5962" s="248"/>
      <c r="D5962" s="248"/>
      <c r="E5962" s="248"/>
      <c r="F5962" s="248"/>
      <c r="G5962" s="248"/>
      <c r="H5962" s="248"/>
      <c r="I5962" s="247"/>
      <c r="J5962" s="247"/>
      <c r="K5962" s="247"/>
      <c r="L5962" s="247"/>
      <c r="M5962" s="247"/>
      <c r="N5962" s="247"/>
      <c r="O5962" s="247"/>
      <c r="P5962" s="247"/>
      <c r="Q5962" s="247"/>
      <c r="R5962" s="247"/>
    </row>
    <row r="5963" spans="1:18" ht="20.100000000000001" customHeight="1" x14ac:dyDescent="0.25">
      <c r="A5963" s="248"/>
      <c r="B5963" s="248"/>
      <c r="C5963" s="248"/>
      <c r="D5963" s="248"/>
      <c r="E5963" s="248"/>
      <c r="F5963" s="248"/>
      <c r="G5963" s="248"/>
      <c r="H5963" s="248"/>
      <c r="I5963" s="247"/>
      <c r="J5963" s="247"/>
      <c r="K5963" s="247"/>
      <c r="L5963" s="247"/>
      <c r="M5963" s="247"/>
      <c r="N5963" s="247"/>
      <c r="O5963" s="247"/>
      <c r="P5963" s="247"/>
      <c r="Q5963" s="247"/>
      <c r="R5963" s="247"/>
    </row>
    <row r="5964" spans="1:18" ht="20.100000000000001" customHeight="1" x14ac:dyDescent="0.25">
      <c r="A5964" s="248"/>
      <c r="B5964" s="248"/>
      <c r="C5964" s="248"/>
      <c r="D5964" s="248"/>
      <c r="E5964" s="248"/>
      <c r="F5964" s="248"/>
      <c r="G5964" s="248"/>
      <c r="H5964" s="248"/>
      <c r="I5964" s="247"/>
      <c r="J5964" s="247"/>
      <c r="K5964" s="247"/>
      <c r="L5964" s="247"/>
      <c r="M5964" s="247"/>
      <c r="N5964" s="247"/>
      <c r="O5964" s="247"/>
      <c r="P5964" s="247"/>
      <c r="Q5964" s="247"/>
      <c r="R5964" s="247"/>
    </row>
    <row r="5965" spans="1:18" ht="20.100000000000001" customHeight="1" x14ac:dyDescent="0.25">
      <c r="A5965" s="248"/>
      <c r="B5965" s="248"/>
      <c r="C5965" s="248"/>
      <c r="D5965" s="248"/>
      <c r="E5965" s="248"/>
      <c r="F5965" s="248"/>
      <c r="G5965" s="248"/>
      <c r="H5965" s="248"/>
      <c r="I5965" s="247"/>
      <c r="J5965" s="247"/>
      <c r="K5965" s="247"/>
      <c r="L5965" s="247"/>
      <c r="M5965" s="247"/>
      <c r="N5965" s="247"/>
      <c r="O5965" s="247"/>
      <c r="P5965" s="247"/>
      <c r="Q5965" s="247"/>
      <c r="R5965" s="247"/>
    </row>
    <row r="5966" spans="1:18" ht="20.100000000000001" customHeight="1" x14ac:dyDescent="0.25">
      <c r="A5966" s="248"/>
      <c r="B5966" s="248"/>
      <c r="C5966" s="248"/>
      <c r="D5966" s="248"/>
      <c r="E5966" s="248"/>
      <c r="F5966" s="248"/>
      <c r="G5966" s="248"/>
      <c r="H5966" s="248"/>
      <c r="I5966" s="247"/>
      <c r="J5966" s="247"/>
      <c r="K5966" s="247"/>
      <c r="L5966" s="247"/>
      <c r="M5966" s="247"/>
      <c r="N5966" s="247"/>
      <c r="O5966" s="247"/>
      <c r="P5966" s="247"/>
      <c r="Q5966" s="247"/>
      <c r="R5966" s="247"/>
    </row>
    <row r="5967" spans="1:18" ht="20.100000000000001" customHeight="1" x14ac:dyDescent="0.25">
      <c r="A5967" s="248"/>
      <c r="B5967" s="248"/>
      <c r="C5967" s="248"/>
      <c r="D5967" s="248"/>
      <c r="E5967" s="248"/>
      <c r="F5967" s="248"/>
      <c r="G5967" s="248"/>
      <c r="H5967" s="248"/>
      <c r="I5967" s="247"/>
      <c r="J5967" s="247"/>
      <c r="K5967" s="247"/>
      <c r="L5967" s="247"/>
      <c r="M5967" s="247"/>
      <c r="N5967" s="247"/>
      <c r="O5967" s="247"/>
      <c r="P5967" s="247"/>
      <c r="Q5967" s="247"/>
      <c r="R5967" s="247"/>
    </row>
    <row r="5968" spans="1:18" ht="20.100000000000001" customHeight="1" x14ac:dyDescent="0.25">
      <c r="A5968" s="248"/>
      <c r="B5968" s="248"/>
      <c r="C5968" s="248"/>
      <c r="D5968" s="248"/>
      <c r="E5968" s="248"/>
      <c r="F5968" s="248"/>
      <c r="G5968" s="248"/>
      <c r="H5968" s="248"/>
      <c r="I5968" s="247"/>
      <c r="J5968" s="247"/>
      <c r="K5968" s="247"/>
      <c r="L5968" s="247"/>
      <c r="M5968" s="247"/>
      <c r="N5968" s="247"/>
      <c r="O5968" s="247"/>
      <c r="P5968" s="247"/>
      <c r="Q5968" s="247"/>
      <c r="R5968" s="247"/>
    </row>
    <row r="5969" spans="1:18" ht="20.100000000000001" customHeight="1" x14ac:dyDescent="0.25">
      <c r="A5969" s="248"/>
      <c r="B5969" s="248"/>
      <c r="C5969" s="248"/>
      <c r="D5969" s="248"/>
      <c r="E5969" s="248"/>
      <c r="F5969" s="248"/>
      <c r="G5969" s="248"/>
      <c r="H5969" s="248"/>
      <c r="I5969" s="247"/>
      <c r="J5969" s="247"/>
      <c r="K5969" s="247"/>
      <c r="L5969" s="247"/>
      <c r="M5969" s="247"/>
      <c r="N5969" s="247"/>
      <c r="O5969" s="247"/>
      <c r="P5969" s="247"/>
      <c r="Q5969" s="247"/>
      <c r="R5969" s="247"/>
    </row>
    <row r="5970" spans="1:18" ht="20.100000000000001" customHeight="1" x14ac:dyDescent="0.25">
      <c r="A5970" s="248"/>
      <c r="B5970" s="248"/>
      <c r="C5970" s="248"/>
      <c r="D5970" s="248"/>
      <c r="E5970" s="248"/>
      <c r="F5970" s="248"/>
      <c r="G5970" s="248"/>
      <c r="H5970" s="248"/>
      <c r="I5970" s="247"/>
      <c r="J5970" s="247"/>
      <c r="K5970" s="247"/>
      <c r="L5970" s="247"/>
      <c r="M5970" s="247"/>
      <c r="N5970" s="247"/>
      <c r="O5970" s="247"/>
      <c r="P5970" s="247"/>
      <c r="Q5970" s="247"/>
      <c r="R5970" s="247"/>
    </row>
    <row r="5971" spans="1:18" ht="20.100000000000001" customHeight="1" x14ac:dyDescent="0.25">
      <c r="A5971" s="248"/>
      <c r="B5971" s="248"/>
      <c r="C5971" s="248"/>
      <c r="D5971" s="248"/>
      <c r="E5971" s="248"/>
      <c r="F5971" s="248"/>
      <c r="G5971" s="248"/>
      <c r="H5971" s="248"/>
      <c r="I5971" s="247"/>
      <c r="J5971" s="247"/>
      <c r="K5971" s="247"/>
      <c r="L5971" s="247"/>
      <c r="M5971" s="247"/>
      <c r="N5971" s="247"/>
      <c r="O5971" s="247"/>
      <c r="P5971" s="247"/>
      <c r="Q5971" s="247"/>
      <c r="R5971" s="247"/>
    </row>
    <row r="5972" spans="1:18" ht="20.100000000000001" customHeight="1" x14ac:dyDescent="0.25">
      <c r="A5972" s="248"/>
      <c r="B5972" s="248"/>
      <c r="C5972" s="248"/>
      <c r="D5972" s="248"/>
      <c r="E5972" s="248"/>
      <c r="F5972" s="248"/>
      <c r="G5972" s="248"/>
      <c r="H5972" s="248"/>
      <c r="I5972" s="247"/>
      <c r="J5972" s="247"/>
      <c r="K5972" s="247"/>
      <c r="L5972" s="247"/>
      <c r="M5972" s="247"/>
      <c r="N5972" s="247"/>
      <c r="O5972" s="247"/>
      <c r="P5972" s="247"/>
      <c r="Q5972" s="247"/>
      <c r="R5972" s="247"/>
    </row>
    <row r="5973" spans="1:18" ht="20.100000000000001" customHeight="1" x14ac:dyDescent="0.25">
      <c r="A5973" s="248"/>
      <c r="B5973" s="248"/>
      <c r="C5973" s="248"/>
      <c r="D5973" s="248"/>
      <c r="E5973" s="248"/>
      <c r="F5973" s="248"/>
      <c r="G5973" s="248"/>
      <c r="H5973" s="248"/>
      <c r="I5973" s="247"/>
      <c r="J5973" s="247"/>
      <c r="K5973" s="247"/>
      <c r="L5973" s="247"/>
      <c r="M5973" s="247"/>
      <c r="N5973" s="247"/>
      <c r="O5973" s="247"/>
      <c r="P5973" s="247"/>
      <c r="Q5973" s="247"/>
      <c r="R5973" s="247"/>
    </row>
    <row r="5974" spans="1:18" ht="20.100000000000001" customHeight="1" x14ac:dyDescent="0.25">
      <c r="A5974" s="248"/>
      <c r="B5974" s="248"/>
      <c r="C5974" s="248"/>
      <c r="D5974" s="248"/>
      <c r="E5974" s="248"/>
      <c r="F5974" s="248"/>
      <c r="G5974" s="248"/>
      <c r="H5974" s="248"/>
      <c r="I5974" s="247"/>
      <c r="J5974" s="247"/>
      <c r="K5974" s="247"/>
      <c r="L5974" s="247"/>
      <c r="M5974" s="247"/>
      <c r="N5974" s="247"/>
      <c r="O5974" s="247"/>
      <c r="P5974" s="247"/>
      <c r="Q5974" s="247"/>
      <c r="R5974" s="247"/>
    </row>
    <row r="5975" spans="1:18" ht="20.100000000000001" customHeight="1" x14ac:dyDescent="0.25">
      <c r="A5975" s="248"/>
      <c r="B5975" s="248"/>
      <c r="C5975" s="248"/>
      <c r="D5975" s="248"/>
      <c r="E5975" s="248"/>
      <c r="F5975" s="248"/>
      <c r="G5975" s="248"/>
      <c r="H5975" s="248"/>
      <c r="I5975" s="247"/>
      <c r="J5975" s="247"/>
      <c r="K5975" s="247"/>
      <c r="L5975" s="247"/>
      <c r="M5975" s="247"/>
      <c r="N5975" s="247"/>
      <c r="O5975" s="247"/>
      <c r="P5975" s="247"/>
      <c r="Q5975" s="247"/>
      <c r="R5975" s="247"/>
    </row>
    <row r="5976" spans="1:18" ht="20.100000000000001" customHeight="1" x14ac:dyDescent="0.25">
      <c r="A5976" s="248"/>
      <c r="B5976" s="248"/>
      <c r="C5976" s="248"/>
      <c r="D5976" s="248"/>
      <c r="E5976" s="248"/>
      <c r="F5976" s="248"/>
      <c r="G5976" s="248"/>
      <c r="H5976" s="248"/>
      <c r="I5976" s="247"/>
      <c r="J5976" s="247"/>
      <c r="K5976" s="247"/>
      <c r="L5976" s="247"/>
      <c r="M5976" s="247"/>
      <c r="N5976" s="247"/>
      <c r="O5976" s="247"/>
      <c r="P5976" s="247"/>
      <c r="Q5976" s="247"/>
      <c r="R5976" s="247"/>
    </row>
    <row r="5977" spans="1:18" ht="20.100000000000001" customHeight="1" x14ac:dyDescent="0.25">
      <c r="A5977" s="248"/>
      <c r="B5977" s="248"/>
      <c r="C5977" s="248"/>
      <c r="D5977" s="248"/>
      <c r="E5977" s="248"/>
      <c r="F5977" s="248"/>
      <c r="G5977" s="248"/>
      <c r="H5977" s="248"/>
      <c r="I5977" s="247"/>
      <c r="J5977" s="247"/>
      <c r="K5977" s="247"/>
      <c r="L5977" s="247"/>
      <c r="M5977" s="247"/>
      <c r="N5977" s="247"/>
      <c r="O5977" s="247"/>
      <c r="P5977" s="247"/>
      <c r="Q5977" s="247"/>
      <c r="R5977" s="247"/>
    </row>
    <row r="5978" spans="1:18" ht="20.100000000000001" customHeight="1" x14ac:dyDescent="0.25">
      <c r="A5978" s="248"/>
      <c r="B5978" s="248"/>
      <c r="C5978" s="248"/>
      <c r="D5978" s="248"/>
      <c r="E5978" s="248"/>
      <c r="F5978" s="248"/>
      <c r="G5978" s="248"/>
      <c r="H5978" s="248"/>
      <c r="I5978" s="247"/>
      <c r="J5978" s="247"/>
      <c r="K5978" s="247"/>
      <c r="L5978" s="247"/>
      <c r="M5978" s="247"/>
      <c r="N5978" s="247"/>
      <c r="O5978" s="247"/>
      <c r="P5978" s="247"/>
      <c r="Q5978" s="247"/>
      <c r="R5978" s="247"/>
    </row>
    <row r="5979" spans="1:18" ht="20.100000000000001" customHeight="1" x14ac:dyDescent="0.25">
      <c r="A5979" s="248"/>
      <c r="B5979" s="248"/>
      <c r="C5979" s="248"/>
      <c r="D5979" s="248"/>
      <c r="E5979" s="248"/>
      <c r="F5979" s="248"/>
      <c r="G5979" s="248"/>
      <c r="H5979" s="248"/>
      <c r="I5979" s="247"/>
      <c r="J5979" s="247"/>
      <c r="K5979" s="247"/>
      <c r="L5979" s="247"/>
      <c r="M5979" s="247"/>
      <c r="N5979" s="247"/>
      <c r="O5979" s="247"/>
      <c r="P5979" s="247"/>
      <c r="Q5979" s="247"/>
      <c r="R5979" s="247"/>
    </row>
    <row r="5980" spans="1:18" ht="20.100000000000001" customHeight="1" x14ac:dyDescent="0.25">
      <c r="A5980" s="248"/>
      <c r="B5980" s="248"/>
      <c r="C5980" s="248"/>
      <c r="D5980" s="248"/>
      <c r="E5980" s="248"/>
      <c r="F5980" s="248"/>
      <c r="G5980" s="248"/>
      <c r="H5980" s="248"/>
      <c r="I5980" s="247"/>
      <c r="J5980" s="247"/>
      <c r="K5980" s="247"/>
      <c r="L5980" s="247"/>
      <c r="M5980" s="247"/>
      <c r="N5980" s="247"/>
      <c r="O5980" s="247"/>
      <c r="P5980" s="247"/>
      <c r="Q5980" s="247"/>
      <c r="R5980" s="247"/>
    </row>
    <row r="5981" spans="1:18" ht="20.100000000000001" customHeight="1" x14ac:dyDescent="0.25">
      <c r="A5981" s="248"/>
      <c r="B5981" s="248"/>
      <c r="C5981" s="248"/>
      <c r="D5981" s="248"/>
      <c r="E5981" s="248"/>
      <c r="F5981" s="248"/>
      <c r="G5981" s="248"/>
      <c r="H5981" s="248"/>
      <c r="I5981" s="247"/>
      <c r="J5981" s="247"/>
      <c r="K5981" s="247"/>
      <c r="L5981" s="247"/>
      <c r="M5981" s="247"/>
      <c r="N5981" s="247"/>
      <c r="O5981" s="247"/>
      <c r="P5981" s="247"/>
      <c r="Q5981" s="247"/>
      <c r="R5981" s="247"/>
    </row>
    <row r="5982" spans="1:18" ht="20.100000000000001" customHeight="1" x14ac:dyDescent="0.25">
      <c r="A5982" s="248"/>
      <c r="B5982" s="248"/>
      <c r="C5982" s="248"/>
      <c r="D5982" s="248"/>
      <c r="E5982" s="248"/>
      <c r="F5982" s="248"/>
      <c r="G5982" s="248"/>
      <c r="H5982" s="248"/>
      <c r="I5982" s="247"/>
      <c r="J5982" s="247"/>
      <c r="K5982" s="247"/>
      <c r="L5982" s="247"/>
      <c r="M5982" s="247"/>
      <c r="N5982" s="247"/>
      <c r="O5982" s="247"/>
      <c r="P5982" s="247"/>
      <c r="Q5982" s="247"/>
      <c r="R5982" s="247"/>
    </row>
    <row r="5983" spans="1:18" ht="20.100000000000001" customHeight="1" x14ac:dyDescent="0.25">
      <c r="A5983" s="248"/>
      <c r="B5983" s="248"/>
      <c r="C5983" s="248"/>
      <c r="D5983" s="248"/>
      <c r="E5983" s="248"/>
      <c r="F5983" s="248"/>
      <c r="G5983" s="248"/>
      <c r="H5983" s="248"/>
      <c r="I5983" s="247"/>
      <c r="J5983" s="247"/>
      <c r="K5983" s="247"/>
      <c r="L5983" s="247"/>
      <c r="M5983" s="247"/>
      <c r="N5983" s="247"/>
      <c r="O5983" s="247"/>
      <c r="P5983" s="247"/>
      <c r="Q5983" s="247"/>
      <c r="R5983" s="247"/>
    </row>
    <row r="5984" spans="1:18" ht="20.100000000000001" customHeight="1" x14ac:dyDescent="0.25">
      <c r="A5984" s="248"/>
      <c r="B5984" s="248"/>
      <c r="C5984" s="248"/>
      <c r="D5984" s="248"/>
      <c r="E5984" s="248"/>
      <c r="F5984" s="248"/>
      <c r="G5984" s="248"/>
      <c r="H5984" s="248"/>
      <c r="I5984" s="247"/>
      <c r="J5984" s="247"/>
      <c r="K5984" s="247"/>
      <c r="L5984" s="247"/>
      <c r="M5984" s="247"/>
      <c r="N5984" s="247"/>
      <c r="O5984" s="247"/>
      <c r="P5984" s="247"/>
      <c r="Q5984" s="247"/>
      <c r="R5984" s="247"/>
    </row>
    <row r="5985" spans="1:18" ht="20.100000000000001" customHeight="1" x14ac:dyDescent="0.25">
      <c r="A5985" s="248"/>
      <c r="B5985" s="248"/>
      <c r="C5985" s="248"/>
      <c r="D5985" s="248"/>
      <c r="E5985" s="248"/>
      <c r="F5985" s="248"/>
      <c r="G5985" s="248"/>
      <c r="H5985" s="248"/>
      <c r="I5985" s="247"/>
      <c r="J5985" s="247"/>
      <c r="K5985" s="247"/>
      <c r="L5985" s="247"/>
      <c r="M5985" s="247"/>
      <c r="N5985" s="247"/>
      <c r="O5985" s="247"/>
      <c r="P5985" s="247"/>
      <c r="Q5985" s="247"/>
      <c r="R5985" s="247"/>
    </row>
    <row r="5986" spans="1:18" ht="20.100000000000001" customHeight="1" x14ac:dyDescent="0.25">
      <c r="A5986" s="248"/>
      <c r="B5986" s="248"/>
      <c r="C5986" s="248"/>
      <c r="D5986" s="248"/>
      <c r="E5986" s="248"/>
      <c r="F5986" s="248"/>
      <c r="G5986" s="248"/>
      <c r="H5986" s="248"/>
      <c r="I5986" s="247"/>
      <c r="J5986" s="247"/>
      <c r="K5986" s="247"/>
      <c r="L5986" s="247"/>
      <c r="M5986" s="247"/>
      <c r="N5986" s="247"/>
      <c r="O5986" s="247"/>
      <c r="P5986" s="247"/>
      <c r="Q5986" s="247"/>
      <c r="R5986" s="247"/>
    </row>
    <row r="5987" spans="1:18" ht="20.100000000000001" customHeight="1" x14ac:dyDescent="0.25">
      <c r="A5987" s="248"/>
      <c r="B5987" s="248"/>
      <c r="C5987" s="248"/>
      <c r="D5987" s="248"/>
      <c r="E5987" s="248"/>
      <c r="F5987" s="248"/>
      <c r="G5987" s="248"/>
      <c r="H5987" s="248"/>
      <c r="I5987" s="247"/>
      <c r="J5987" s="247"/>
      <c r="K5987" s="247"/>
      <c r="L5987" s="247"/>
      <c r="M5987" s="247"/>
      <c r="N5987" s="247"/>
      <c r="O5987" s="247"/>
      <c r="P5987" s="247"/>
      <c r="Q5987" s="247"/>
      <c r="R5987" s="247"/>
    </row>
    <row r="5988" spans="1:18" ht="20.100000000000001" customHeight="1" x14ac:dyDescent="0.25">
      <c r="A5988" s="248"/>
      <c r="B5988" s="248"/>
      <c r="C5988" s="248"/>
      <c r="D5988" s="248"/>
      <c r="E5988" s="248"/>
      <c r="F5988" s="248"/>
      <c r="G5988" s="248"/>
      <c r="H5988" s="248"/>
      <c r="I5988" s="247"/>
      <c r="J5988" s="247"/>
      <c r="K5988" s="247"/>
      <c r="L5988" s="247"/>
      <c r="M5988" s="247"/>
      <c r="N5988" s="247"/>
      <c r="O5988" s="247"/>
      <c r="P5988" s="247"/>
      <c r="Q5988" s="247"/>
      <c r="R5988" s="247"/>
    </row>
    <row r="5989" spans="1:18" ht="20.100000000000001" customHeight="1" x14ac:dyDescent="0.25">
      <c r="A5989" s="248"/>
      <c r="B5989" s="248"/>
      <c r="C5989" s="248"/>
      <c r="D5989" s="248"/>
      <c r="E5989" s="248"/>
      <c r="F5989" s="248"/>
      <c r="G5989" s="248"/>
      <c r="H5989" s="248"/>
      <c r="I5989" s="247"/>
      <c r="J5989" s="247"/>
      <c r="K5989" s="247"/>
      <c r="L5989" s="247"/>
      <c r="M5989" s="247"/>
      <c r="N5989" s="247"/>
      <c r="O5989" s="247"/>
      <c r="P5989" s="247"/>
      <c r="Q5989" s="247"/>
      <c r="R5989" s="247"/>
    </row>
    <row r="5990" spans="1:18" ht="20.100000000000001" customHeight="1" x14ac:dyDescent="0.25">
      <c r="A5990" s="248"/>
      <c r="B5990" s="248"/>
      <c r="C5990" s="248"/>
      <c r="D5990" s="248"/>
      <c r="E5990" s="248"/>
      <c r="F5990" s="248"/>
      <c r="G5990" s="248"/>
      <c r="H5990" s="248"/>
      <c r="I5990" s="247"/>
      <c r="J5990" s="247"/>
      <c r="K5990" s="247"/>
      <c r="L5990" s="247"/>
      <c r="M5990" s="247"/>
      <c r="N5990" s="247"/>
      <c r="O5990" s="247"/>
      <c r="P5990" s="247"/>
      <c r="Q5990" s="247"/>
      <c r="R5990" s="247"/>
    </row>
    <row r="5991" spans="1:18" ht="20.100000000000001" customHeight="1" x14ac:dyDescent="0.25">
      <c r="A5991" s="248"/>
      <c r="B5991" s="248"/>
      <c r="C5991" s="248"/>
      <c r="D5991" s="248"/>
      <c r="E5991" s="248"/>
      <c r="F5991" s="248"/>
      <c r="G5991" s="248"/>
      <c r="H5991" s="248"/>
      <c r="I5991" s="247"/>
      <c r="J5991" s="247"/>
      <c r="K5991" s="247"/>
      <c r="L5991" s="247"/>
      <c r="M5991" s="247"/>
      <c r="N5991" s="247"/>
      <c r="O5991" s="247"/>
      <c r="P5991" s="247"/>
      <c r="Q5991" s="247"/>
      <c r="R5991" s="247"/>
    </row>
    <row r="5992" spans="1:18" ht="20.100000000000001" customHeight="1" x14ac:dyDescent="0.25">
      <c r="A5992" s="248"/>
      <c r="B5992" s="248"/>
      <c r="C5992" s="248"/>
      <c r="D5992" s="248"/>
      <c r="E5992" s="248"/>
      <c r="F5992" s="248"/>
      <c r="G5992" s="248"/>
      <c r="H5992" s="248"/>
      <c r="I5992" s="247"/>
      <c r="J5992" s="247"/>
      <c r="K5992" s="247"/>
      <c r="L5992" s="247"/>
      <c r="M5992" s="247"/>
      <c r="N5992" s="247"/>
      <c r="O5992" s="247"/>
      <c r="P5992" s="247"/>
      <c r="Q5992" s="247"/>
      <c r="R5992" s="247"/>
    </row>
    <row r="5993" spans="1:18" ht="20.100000000000001" customHeight="1" x14ac:dyDescent="0.25">
      <c r="A5993" s="248"/>
      <c r="B5993" s="248"/>
      <c r="C5993" s="248"/>
      <c r="D5993" s="248"/>
      <c r="E5993" s="248"/>
      <c r="F5993" s="248"/>
      <c r="G5993" s="248"/>
      <c r="H5993" s="248"/>
      <c r="I5993" s="247"/>
      <c r="J5993" s="247"/>
      <c r="K5993" s="247"/>
      <c r="L5993" s="247"/>
      <c r="M5993" s="247"/>
      <c r="N5993" s="247"/>
      <c r="O5993" s="247"/>
      <c r="P5993" s="247"/>
      <c r="Q5993" s="247"/>
      <c r="R5993" s="247"/>
    </row>
    <row r="5994" spans="1:18" ht="20.100000000000001" customHeight="1" x14ac:dyDescent="0.25">
      <c r="A5994" s="248"/>
      <c r="B5994" s="248"/>
      <c r="C5994" s="248"/>
      <c r="D5994" s="248"/>
      <c r="E5994" s="248"/>
      <c r="F5994" s="248"/>
      <c r="G5994" s="248"/>
      <c r="H5994" s="248"/>
      <c r="I5994" s="247"/>
      <c r="J5994" s="247"/>
      <c r="K5994" s="247"/>
      <c r="L5994" s="247"/>
      <c r="M5994" s="247"/>
      <c r="N5994" s="247"/>
      <c r="O5994" s="247"/>
      <c r="P5994" s="247"/>
      <c r="Q5994" s="247"/>
      <c r="R5994" s="247"/>
    </row>
    <row r="5995" spans="1:18" ht="20.100000000000001" customHeight="1" x14ac:dyDescent="0.25">
      <c r="A5995" s="248"/>
      <c r="B5995" s="248"/>
      <c r="C5995" s="248"/>
      <c r="D5995" s="248"/>
      <c r="E5995" s="248"/>
      <c r="F5995" s="248"/>
      <c r="G5995" s="248"/>
      <c r="H5995" s="248"/>
      <c r="I5995" s="247"/>
      <c r="J5995" s="247"/>
      <c r="K5995" s="247"/>
      <c r="L5995" s="247"/>
      <c r="M5995" s="247"/>
      <c r="N5995" s="247"/>
      <c r="O5995" s="247"/>
      <c r="P5995" s="247"/>
      <c r="Q5995" s="247"/>
      <c r="R5995" s="247"/>
    </row>
    <row r="5996" spans="1:18" ht="20.100000000000001" customHeight="1" x14ac:dyDescent="0.25">
      <c r="A5996" s="248"/>
      <c r="B5996" s="248"/>
      <c r="C5996" s="248"/>
      <c r="D5996" s="248"/>
      <c r="E5996" s="248"/>
      <c r="F5996" s="248"/>
      <c r="G5996" s="248"/>
      <c r="H5996" s="248"/>
      <c r="I5996" s="247"/>
      <c r="J5996" s="247"/>
      <c r="K5996" s="247"/>
      <c r="L5996" s="247"/>
      <c r="M5996" s="247"/>
      <c r="N5996" s="247"/>
      <c r="O5996" s="247"/>
      <c r="P5996" s="247"/>
      <c r="Q5996" s="247"/>
      <c r="R5996" s="247"/>
    </row>
    <row r="5997" spans="1:18" ht="20.100000000000001" customHeight="1" x14ac:dyDescent="0.25">
      <c r="A5997" s="248"/>
      <c r="B5997" s="248"/>
      <c r="C5997" s="248"/>
      <c r="D5997" s="248"/>
      <c r="E5997" s="248"/>
      <c r="F5997" s="248"/>
      <c r="G5997" s="248"/>
      <c r="H5997" s="248"/>
      <c r="I5997" s="247"/>
      <c r="J5997" s="247"/>
      <c r="K5997" s="247"/>
      <c r="L5997" s="247"/>
      <c r="M5997" s="247"/>
      <c r="N5997" s="247"/>
      <c r="O5997" s="247"/>
      <c r="P5997" s="247"/>
      <c r="Q5997" s="247"/>
      <c r="R5997" s="247"/>
    </row>
    <row r="5998" spans="1:18" ht="20.100000000000001" customHeight="1" x14ac:dyDescent="0.25">
      <c r="A5998" s="248"/>
      <c r="B5998" s="248"/>
      <c r="C5998" s="248"/>
      <c r="D5998" s="248"/>
      <c r="E5998" s="248"/>
      <c r="F5998" s="248"/>
      <c r="G5998" s="248"/>
      <c r="H5998" s="248"/>
      <c r="I5998" s="247"/>
      <c r="J5998" s="247"/>
      <c r="K5998" s="247"/>
      <c r="L5998" s="247"/>
      <c r="M5998" s="247"/>
      <c r="N5998" s="247"/>
      <c r="O5998" s="247"/>
      <c r="P5998" s="247"/>
      <c r="Q5998" s="247"/>
      <c r="R5998" s="247"/>
    </row>
    <row r="5999" spans="1:18" ht="20.100000000000001" customHeight="1" x14ac:dyDescent="0.25">
      <c r="A5999" s="248"/>
      <c r="B5999" s="248"/>
      <c r="C5999" s="248"/>
      <c r="D5999" s="248"/>
      <c r="E5999" s="248"/>
      <c r="F5999" s="248"/>
      <c r="G5999" s="248"/>
      <c r="H5999" s="248"/>
      <c r="I5999" s="247"/>
      <c r="J5999" s="247"/>
      <c r="K5999" s="247"/>
      <c r="L5999" s="247"/>
      <c r="M5999" s="247"/>
      <c r="N5999" s="247"/>
      <c r="O5999" s="247"/>
      <c r="P5999" s="247"/>
      <c r="Q5999" s="247"/>
      <c r="R5999" s="247"/>
    </row>
    <row r="6000" spans="1:18" ht="20.100000000000001" customHeight="1" x14ac:dyDescent="0.25">
      <c r="A6000" s="248"/>
      <c r="B6000" s="248"/>
      <c r="C6000" s="248"/>
      <c r="D6000" s="248"/>
      <c r="E6000" s="248"/>
      <c r="F6000" s="248"/>
      <c r="G6000" s="248"/>
      <c r="H6000" s="248"/>
      <c r="I6000" s="247"/>
      <c r="J6000" s="247"/>
      <c r="K6000" s="247"/>
      <c r="L6000" s="247"/>
      <c r="M6000" s="247"/>
      <c r="N6000" s="247"/>
      <c r="O6000" s="247"/>
      <c r="P6000" s="247"/>
      <c r="Q6000" s="247"/>
      <c r="R6000" s="247"/>
    </row>
    <row r="6001" spans="1:18" ht="20.100000000000001" customHeight="1" x14ac:dyDescent="0.25">
      <c r="A6001" s="248"/>
      <c r="B6001" s="248"/>
      <c r="C6001" s="248"/>
      <c r="D6001" s="248"/>
      <c r="E6001" s="248"/>
      <c r="F6001" s="248"/>
      <c r="G6001" s="248"/>
      <c r="H6001" s="248"/>
      <c r="I6001" s="247"/>
      <c r="J6001" s="247"/>
      <c r="K6001" s="247"/>
      <c r="L6001" s="247"/>
      <c r="M6001" s="247"/>
      <c r="N6001" s="247"/>
      <c r="O6001" s="247"/>
      <c r="P6001" s="247"/>
      <c r="Q6001" s="247"/>
      <c r="R6001" s="247"/>
    </row>
    <row r="6002" spans="1:18" ht="20.100000000000001" customHeight="1" x14ac:dyDescent="0.25">
      <c r="A6002" s="248"/>
      <c r="B6002" s="248"/>
      <c r="C6002" s="248"/>
      <c r="D6002" s="248"/>
      <c r="E6002" s="248"/>
      <c r="F6002" s="248"/>
      <c r="G6002" s="248"/>
      <c r="H6002" s="248"/>
      <c r="I6002" s="247"/>
      <c r="J6002" s="247"/>
      <c r="K6002" s="247"/>
      <c r="L6002" s="247"/>
      <c r="M6002" s="247"/>
      <c r="N6002" s="247"/>
      <c r="O6002" s="247"/>
      <c r="P6002" s="247"/>
      <c r="Q6002" s="247"/>
      <c r="R6002" s="247"/>
    </row>
    <row r="6003" spans="1:18" ht="20.100000000000001" customHeight="1" x14ac:dyDescent="0.25">
      <c r="A6003" s="248"/>
      <c r="B6003" s="248"/>
      <c r="C6003" s="248"/>
      <c r="D6003" s="248"/>
      <c r="E6003" s="248"/>
      <c r="F6003" s="248"/>
      <c r="G6003" s="248"/>
      <c r="H6003" s="248"/>
      <c r="I6003" s="247"/>
      <c r="J6003" s="247"/>
      <c r="K6003" s="247"/>
      <c r="L6003" s="247"/>
      <c r="M6003" s="247"/>
      <c r="N6003" s="247"/>
      <c r="O6003" s="247"/>
      <c r="P6003" s="247"/>
      <c r="Q6003" s="247"/>
      <c r="R6003" s="247"/>
    </row>
    <row r="6004" spans="1:18" ht="20.100000000000001" customHeight="1" x14ac:dyDescent="0.25">
      <c r="A6004" s="248"/>
      <c r="B6004" s="248"/>
      <c r="C6004" s="248"/>
      <c r="D6004" s="248"/>
      <c r="E6004" s="248"/>
      <c r="F6004" s="248"/>
      <c r="G6004" s="248"/>
      <c r="H6004" s="248"/>
      <c r="I6004" s="247"/>
      <c r="J6004" s="247"/>
      <c r="K6004" s="247"/>
      <c r="L6004" s="247"/>
      <c r="M6004" s="247"/>
      <c r="N6004" s="247"/>
      <c r="O6004" s="247"/>
      <c r="P6004" s="247"/>
      <c r="Q6004" s="247"/>
      <c r="R6004" s="247"/>
    </row>
    <row r="6005" spans="1:18" ht="20.100000000000001" customHeight="1" x14ac:dyDescent="0.25">
      <c r="A6005" s="248"/>
      <c r="B6005" s="248"/>
      <c r="C6005" s="248"/>
      <c r="D6005" s="248"/>
      <c r="E6005" s="248"/>
      <c r="F6005" s="248"/>
      <c r="G6005" s="248"/>
      <c r="H6005" s="248"/>
      <c r="I6005" s="247"/>
      <c r="J6005" s="247"/>
      <c r="K6005" s="247"/>
      <c r="L6005" s="247"/>
      <c r="M6005" s="247"/>
      <c r="N6005" s="247"/>
      <c r="O6005" s="247"/>
      <c r="P6005" s="247"/>
      <c r="Q6005" s="247"/>
      <c r="R6005" s="247"/>
    </row>
    <row r="6006" spans="1:18" ht="20.100000000000001" customHeight="1" x14ac:dyDescent="0.25">
      <c r="A6006" s="248"/>
      <c r="B6006" s="248"/>
      <c r="C6006" s="248"/>
      <c r="D6006" s="248"/>
      <c r="E6006" s="248"/>
      <c r="F6006" s="248"/>
      <c r="G6006" s="248"/>
      <c r="H6006" s="248"/>
      <c r="I6006" s="247"/>
      <c r="J6006" s="247"/>
      <c r="K6006" s="247"/>
      <c r="L6006" s="247"/>
      <c r="M6006" s="247"/>
      <c r="N6006" s="247"/>
      <c r="O6006" s="247"/>
      <c r="P6006" s="247"/>
      <c r="Q6006" s="247"/>
      <c r="R6006" s="247"/>
    </row>
    <row r="6007" spans="1:18" ht="20.100000000000001" customHeight="1" x14ac:dyDescent="0.25">
      <c r="A6007" s="248"/>
      <c r="B6007" s="248"/>
      <c r="C6007" s="248"/>
      <c r="D6007" s="248"/>
      <c r="E6007" s="248"/>
      <c r="F6007" s="248"/>
      <c r="G6007" s="248"/>
      <c r="H6007" s="248"/>
      <c r="I6007" s="247"/>
      <c r="J6007" s="247"/>
      <c r="K6007" s="247"/>
      <c r="L6007" s="247"/>
      <c r="M6007" s="247"/>
      <c r="N6007" s="247"/>
      <c r="O6007" s="247"/>
      <c r="P6007" s="247"/>
      <c r="Q6007" s="247"/>
      <c r="R6007" s="247"/>
    </row>
    <row r="6008" spans="1:18" ht="20.100000000000001" customHeight="1" x14ac:dyDescent="0.25">
      <c r="A6008" s="248"/>
      <c r="B6008" s="248"/>
      <c r="C6008" s="248"/>
      <c r="D6008" s="248"/>
      <c r="E6008" s="248"/>
      <c r="F6008" s="248"/>
      <c r="G6008" s="248"/>
      <c r="H6008" s="248"/>
      <c r="I6008" s="247"/>
      <c r="J6008" s="247"/>
      <c r="K6008" s="247"/>
      <c r="L6008" s="247"/>
      <c r="M6008" s="247"/>
      <c r="N6008" s="247"/>
      <c r="O6008" s="247"/>
      <c r="P6008" s="247"/>
      <c r="Q6008" s="247"/>
      <c r="R6008" s="247"/>
    </row>
    <row r="6009" spans="1:18" ht="20.100000000000001" customHeight="1" x14ac:dyDescent="0.25">
      <c r="A6009" s="248"/>
      <c r="B6009" s="248"/>
      <c r="C6009" s="248"/>
      <c r="D6009" s="248"/>
      <c r="E6009" s="248"/>
      <c r="F6009" s="248"/>
      <c r="G6009" s="248"/>
      <c r="H6009" s="248"/>
      <c r="I6009" s="247"/>
      <c r="J6009" s="247"/>
      <c r="K6009" s="247"/>
      <c r="L6009" s="247"/>
      <c r="M6009" s="247"/>
      <c r="N6009" s="247"/>
      <c r="O6009" s="247"/>
      <c r="P6009" s="247"/>
      <c r="Q6009" s="247"/>
      <c r="R6009" s="247"/>
    </row>
    <row r="6010" spans="1:18" ht="20.100000000000001" customHeight="1" x14ac:dyDescent="0.25">
      <c r="A6010" s="248"/>
      <c r="B6010" s="248"/>
      <c r="C6010" s="248"/>
      <c r="D6010" s="248"/>
      <c r="E6010" s="248"/>
      <c r="F6010" s="248"/>
      <c r="G6010" s="248"/>
      <c r="H6010" s="248"/>
      <c r="I6010" s="247"/>
      <c r="J6010" s="247"/>
      <c r="K6010" s="247"/>
      <c r="L6010" s="247"/>
      <c r="M6010" s="247"/>
      <c r="N6010" s="247"/>
      <c r="O6010" s="247"/>
      <c r="P6010" s="247"/>
      <c r="Q6010" s="247"/>
      <c r="R6010" s="247"/>
    </row>
    <row r="6011" spans="1:18" ht="20.100000000000001" customHeight="1" x14ac:dyDescent="0.25">
      <c r="A6011" s="248"/>
      <c r="B6011" s="248"/>
      <c r="C6011" s="248"/>
      <c r="D6011" s="248"/>
      <c r="E6011" s="248"/>
      <c r="F6011" s="248"/>
      <c r="G6011" s="248"/>
      <c r="H6011" s="248"/>
      <c r="I6011" s="247"/>
      <c r="J6011" s="247"/>
      <c r="K6011" s="247"/>
      <c r="L6011" s="247"/>
      <c r="M6011" s="247"/>
      <c r="N6011" s="247"/>
      <c r="O6011" s="247"/>
      <c r="P6011" s="247"/>
      <c r="Q6011" s="247"/>
      <c r="R6011" s="247"/>
    </row>
    <row r="6012" spans="1:18" ht="20.100000000000001" customHeight="1" x14ac:dyDescent="0.25">
      <c r="A6012" s="248"/>
      <c r="B6012" s="248"/>
      <c r="C6012" s="248"/>
      <c r="D6012" s="248"/>
      <c r="E6012" s="248"/>
      <c r="F6012" s="248"/>
      <c r="G6012" s="248"/>
      <c r="H6012" s="248"/>
      <c r="I6012" s="247"/>
      <c r="J6012" s="247"/>
      <c r="K6012" s="247"/>
      <c r="L6012" s="247"/>
      <c r="M6012" s="247"/>
      <c r="N6012" s="247"/>
      <c r="O6012" s="247"/>
      <c r="P6012" s="247"/>
      <c r="Q6012" s="247"/>
      <c r="R6012" s="247"/>
    </row>
    <row r="6013" spans="1:18" ht="20.100000000000001" customHeight="1" x14ac:dyDescent="0.25">
      <c r="A6013" s="248"/>
      <c r="B6013" s="248"/>
      <c r="C6013" s="248"/>
      <c r="D6013" s="248"/>
      <c r="E6013" s="248"/>
      <c r="F6013" s="248"/>
      <c r="G6013" s="248"/>
      <c r="H6013" s="248"/>
      <c r="I6013" s="247"/>
      <c r="J6013" s="247"/>
      <c r="K6013" s="247"/>
      <c r="L6013" s="247"/>
      <c r="M6013" s="247"/>
      <c r="N6013" s="247"/>
      <c r="O6013" s="247"/>
      <c r="P6013" s="247"/>
      <c r="Q6013" s="247"/>
      <c r="R6013" s="247"/>
    </row>
    <row r="6014" spans="1:18" ht="20.100000000000001" customHeight="1" x14ac:dyDescent="0.25">
      <c r="A6014" s="248"/>
      <c r="B6014" s="248"/>
      <c r="C6014" s="248"/>
      <c r="D6014" s="248"/>
      <c r="E6014" s="248"/>
      <c r="F6014" s="248"/>
      <c r="G6014" s="248"/>
      <c r="H6014" s="248"/>
      <c r="I6014" s="247"/>
      <c r="J6014" s="247"/>
      <c r="K6014" s="247"/>
      <c r="L6014" s="247"/>
      <c r="M6014" s="247"/>
      <c r="N6014" s="247"/>
      <c r="O6014" s="247"/>
      <c r="P6014" s="247"/>
      <c r="Q6014" s="247"/>
      <c r="R6014" s="247"/>
    </row>
    <row r="6015" spans="1:18" ht="20.100000000000001" customHeight="1" x14ac:dyDescent="0.25">
      <c r="A6015" s="248"/>
      <c r="B6015" s="248"/>
      <c r="C6015" s="248"/>
      <c r="D6015" s="248"/>
      <c r="E6015" s="248"/>
      <c r="F6015" s="248"/>
      <c r="G6015" s="248"/>
      <c r="H6015" s="248"/>
      <c r="I6015" s="247"/>
      <c r="J6015" s="247"/>
      <c r="K6015" s="247"/>
      <c r="L6015" s="247"/>
      <c r="M6015" s="247"/>
      <c r="N6015" s="247"/>
      <c r="O6015" s="247"/>
      <c r="P6015" s="247"/>
      <c r="Q6015" s="247"/>
      <c r="R6015" s="247"/>
    </row>
    <row r="6016" spans="1:18" ht="20.100000000000001" customHeight="1" x14ac:dyDescent="0.25">
      <c r="A6016" s="248"/>
      <c r="B6016" s="248"/>
      <c r="C6016" s="248"/>
      <c r="D6016" s="248"/>
      <c r="E6016" s="248"/>
      <c r="F6016" s="248"/>
      <c r="G6016" s="248"/>
      <c r="H6016" s="248"/>
      <c r="I6016" s="247"/>
      <c r="J6016" s="247"/>
      <c r="K6016" s="247"/>
      <c r="L6016" s="247"/>
      <c r="M6016" s="247"/>
      <c r="N6016" s="247"/>
      <c r="O6016" s="247"/>
      <c r="P6016" s="247"/>
      <c r="Q6016" s="247"/>
      <c r="R6016" s="247"/>
    </row>
    <row r="6017" spans="1:18" ht="20.100000000000001" customHeight="1" x14ac:dyDescent="0.25">
      <c r="A6017" s="248"/>
      <c r="B6017" s="248"/>
      <c r="C6017" s="248"/>
      <c r="D6017" s="248"/>
      <c r="E6017" s="248"/>
      <c r="F6017" s="248"/>
      <c r="G6017" s="248"/>
      <c r="H6017" s="248"/>
      <c r="I6017" s="247"/>
      <c r="J6017" s="247"/>
      <c r="K6017" s="247"/>
      <c r="L6017" s="247"/>
      <c r="M6017" s="247"/>
      <c r="N6017" s="247"/>
      <c r="O6017" s="247"/>
      <c r="P6017" s="247"/>
      <c r="Q6017" s="247"/>
      <c r="R6017" s="247"/>
    </row>
    <row r="6018" spans="1:18" ht="20.100000000000001" customHeight="1" x14ac:dyDescent="0.25">
      <c r="A6018" s="248"/>
      <c r="B6018" s="248"/>
      <c r="C6018" s="248"/>
      <c r="D6018" s="248"/>
      <c r="E6018" s="248"/>
      <c r="F6018" s="248"/>
      <c r="G6018" s="248"/>
      <c r="H6018" s="248"/>
      <c r="I6018" s="247"/>
      <c r="J6018" s="247"/>
      <c r="K6018" s="247"/>
      <c r="L6018" s="247"/>
      <c r="M6018" s="247"/>
      <c r="N6018" s="247"/>
      <c r="O6018" s="247"/>
      <c r="P6018" s="247"/>
      <c r="Q6018" s="247"/>
      <c r="R6018" s="247"/>
    </row>
    <row r="6019" spans="1:18" ht="20.100000000000001" customHeight="1" x14ac:dyDescent="0.25">
      <c r="A6019" s="248"/>
      <c r="B6019" s="248"/>
      <c r="C6019" s="248"/>
      <c r="D6019" s="248"/>
      <c r="E6019" s="248"/>
      <c r="F6019" s="248"/>
      <c r="G6019" s="248"/>
      <c r="H6019" s="248"/>
      <c r="I6019" s="247"/>
      <c r="J6019" s="247"/>
      <c r="K6019" s="247"/>
      <c r="L6019" s="247"/>
      <c r="M6019" s="247"/>
      <c r="N6019" s="247"/>
      <c r="O6019" s="247"/>
      <c r="P6019" s="247"/>
      <c r="Q6019" s="247"/>
      <c r="R6019" s="247"/>
    </row>
    <row r="6020" spans="1:18" ht="20.100000000000001" customHeight="1" x14ac:dyDescent="0.25">
      <c r="A6020" s="248"/>
      <c r="B6020" s="248"/>
      <c r="C6020" s="248"/>
      <c r="D6020" s="248"/>
      <c r="E6020" s="248"/>
      <c r="F6020" s="248"/>
      <c r="G6020" s="248"/>
      <c r="H6020" s="248"/>
      <c r="I6020" s="247"/>
      <c r="J6020" s="247"/>
      <c r="K6020" s="247"/>
      <c r="L6020" s="247"/>
      <c r="M6020" s="247"/>
      <c r="N6020" s="247"/>
      <c r="O6020" s="247"/>
      <c r="P6020" s="247"/>
      <c r="Q6020" s="247"/>
      <c r="R6020" s="247"/>
    </row>
    <row r="6021" spans="1:18" ht="20.100000000000001" customHeight="1" x14ac:dyDescent="0.25">
      <c r="A6021" s="248"/>
      <c r="B6021" s="248"/>
      <c r="C6021" s="248"/>
      <c r="D6021" s="248"/>
      <c r="E6021" s="248"/>
      <c r="F6021" s="248"/>
      <c r="G6021" s="248"/>
      <c r="H6021" s="248"/>
      <c r="I6021" s="247"/>
      <c r="J6021" s="247"/>
      <c r="K6021" s="247"/>
      <c r="L6021" s="247"/>
      <c r="M6021" s="247"/>
      <c r="N6021" s="247"/>
      <c r="O6021" s="247"/>
      <c r="P6021" s="247"/>
      <c r="Q6021" s="247"/>
      <c r="R6021" s="247"/>
    </row>
    <row r="6022" spans="1:18" ht="20.100000000000001" customHeight="1" x14ac:dyDescent="0.25">
      <c r="A6022" s="248"/>
      <c r="B6022" s="248"/>
      <c r="C6022" s="248"/>
      <c r="D6022" s="248"/>
      <c r="E6022" s="248"/>
      <c r="F6022" s="248"/>
      <c r="G6022" s="248"/>
      <c r="H6022" s="248"/>
      <c r="I6022" s="247"/>
      <c r="J6022" s="247"/>
      <c r="K6022" s="247"/>
      <c r="L6022" s="247"/>
      <c r="M6022" s="247"/>
      <c r="N6022" s="247"/>
      <c r="O6022" s="247"/>
      <c r="P6022" s="247"/>
      <c r="Q6022" s="247"/>
      <c r="R6022" s="247"/>
    </row>
    <row r="6023" spans="1:18" ht="20.100000000000001" customHeight="1" x14ac:dyDescent="0.25">
      <c r="A6023" s="248"/>
      <c r="B6023" s="248"/>
      <c r="C6023" s="248"/>
      <c r="D6023" s="248"/>
      <c r="E6023" s="248"/>
      <c r="F6023" s="248"/>
      <c r="G6023" s="248"/>
      <c r="H6023" s="248"/>
      <c r="I6023" s="247"/>
      <c r="J6023" s="247"/>
      <c r="K6023" s="247"/>
      <c r="L6023" s="247"/>
      <c r="M6023" s="247"/>
      <c r="N6023" s="247"/>
      <c r="O6023" s="247"/>
      <c r="P6023" s="247"/>
      <c r="Q6023" s="247"/>
      <c r="R6023" s="247"/>
    </row>
    <row r="6024" spans="1:18" ht="20.100000000000001" customHeight="1" x14ac:dyDescent="0.25">
      <c r="A6024" s="248"/>
      <c r="B6024" s="248"/>
      <c r="C6024" s="248"/>
      <c r="D6024" s="248"/>
      <c r="E6024" s="248"/>
      <c r="F6024" s="248"/>
      <c r="G6024" s="248"/>
      <c r="H6024" s="248"/>
      <c r="I6024" s="247"/>
      <c r="J6024" s="247"/>
      <c r="K6024" s="247"/>
      <c r="L6024" s="247"/>
      <c r="M6024" s="247"/>
      <c r="N6024" s="247"/>
      <c r="O6024" s="247"/>
      <c r="P6024" s="247"/>
      <c r="Q6024" s="247"/>
      <c r="R6024" s="247"/>
    </row>
    <row r="6025" spans="1:18" ht="20.100000000000001" customHeight="1" x14ac:dyDescent="0.25">
      <c r="A6025" s="248"/>
      <c r="B6025" s="248"/>
      <c r="C6025" s="248"/>
      <c r="D6025" s="248"/>
      <c r="E6025" s="248"/>
      <c r="F6025" s="248"/>
      <c r="G6025" s="248"/>
      <c r="H6025" s="248"/>
      <c r="I6025" s="247"/>
      <c r="J6025" s="247"/>
      <c r="K6025" s="247"/>
      <c r="L6025" s="247"/>
      <c r="M6025" s="247"/>
      <c r="N6025" s="247"/>
      <c r="O6025" s="247"/>
      <c r="P6025" s="247"/>
      <c r="Q6025" s="247"/>
      <c r="R6025" s="247"/>
    </row>
    <row r="6026" spans="1:18" ht="20.100000000000001" customHeight="1" x14ac:dyDescent="0.25">
      <c r="A6026" s="248"/>
      <c r="B6026" s="248"/>
      <c r="C6026" s="248"/>
      <c r="D6026" s="248"/>
      <c r="E6026" s="248"/>
      <c r="F6026" s="248"/>
      <c r="G6026" s="248"/>
      <c r="H6026" s="248"/>
      <c r="I6026" s="247"/>
      <c r="J6026" s="247"/>
      <c r="K6026" s="247"/>
      <c r="L6026" s="247"/>
      <c r="M6026" s="247"/>
      <c r="N6026" s="247"/>
      <c r="O6026" s="247"/>
      <c r="P6026" s="247"/>
      <c r="Q6026" s="247"/>
      <c r="R6026" s="247"/>
    </row>
    <row r="6027" spans="1:18" ht="20.100000000000001" customHeight="1" x14ac:dyDescent="0.25">
      <c r="A6027" s="248"/>
      <c r="B6027" s="248"/>
      <c r="C6027" s="248"/>
      <c r="D6027" s="248"/>
      <c r="E6027" s="248"/>
      <c r="F6027" s="248"/>
      <c r="G6027" s="248"/>
      <c r="H6027" s="248"/>
      <c r="I6027" s="247"/>
      <c r="J6027" s="247"/>
      <c r="K6027" s="247"/>
      <c r="L6027" s="247"/>
      <c r="M6027" s="247"/>
      <c r="N6027" s="247"/>
      <c r="O6027" s="247"/>
      <c r="P6027" s="247"/>
      <c r="Q6027" s="247"/>
      <c r="R6027" s="247"/>
    </row>
    <row r="6028" spans="1:18" ht="20.100000000000001" customHeight="1" x14ac:dyDescent="0.25">
      <c r="A6028" s="248"/>
      <c r="B6028" s="248"/>
      <c r="C6028" s="248"/>
      <c r="D6028" s="248"/>
      <c r="E6028" s="248"/>
      <c r="F6028" s="248"/>
      <c r="G6028" s="248"/>
      <c r="H6028" s="248"/>
      <c r="I6028" s="247"/>
      <c r="J6028" s="247"/>
      <c r="K6028" s="247"/>
      <c r="L6028" s="247"/>
      <c r="M6028" s="247"/>
      <c r="N6028" s="247"/>
      <c r="O6028" s="247"/>
      <c r="P6028" s="247"/>
      <c r="Q6028" s="247"/>
      <c r="R6028" s="247"/>
    </row>
    <row r="6029" spans="1:18" ht="20.100000000000001" customHeight="1" x14ac:dyDescent="0.25">
      <c r="A6029" s="248"/>
      <c r="B6029" s="248"/>
      <c r="C6029" s="248"/>
      <c r="D6029" s="248"/>
      <c r="E6029" s="248"/>
      <c r="F6029" s="248"/>
      <c r="G6029" s="248"/>
      <c r="H6029" s="248"/>
      <c r="I6029" s="247"/>
      <c r="J6029" s="247"/>
      <c r="K6029" s="247"/>
      <c r="L6029" s="247"/>
      <c r="M6029" s="247"/>
      <c r="N6029" s="247"/>
      <c r="O6029" s="247"/>
      <c r="P6029" s="247"/>
      <c r="Q6029" s="247"/>
      <c r="R6029" s="247"/>
    </row>
    <row r="6030" spans="1:18" ht="20.100000000000001" customHeight="1" x14ac:dyDescent="0.25">
      <c r="A6030" s="248"/>
      <c r="B6030" s="248"/>
      <c r="C6030" s="248"/>
      <c r="D6030" s="248"/>
      <c r="E6030" s="248"/>
      <c r="F6030" s="248"/>
      <c r="G6030" s="248"/>
      <c r="H6030" s="248"/>
      <c r="I6030" s="247"/>
      <c r="J6030" s="247"/>
      <c r="K6030" s="247"/>
      <c r="L6030" s="247"/>
      <c r="M6030" s="247"/>
      <c r="N6030" s="247"/>
      <c r="O6030" s="247"/>
      <c r="P6030" s="247"/>
      <c r="Q6030" s="247"/>
      <c r="R6030" s="247"/>
    </row>
    <row r="6031" spans="1:18" ht="20.100000000000001" customHeight="1" x14ac:dyDescent="0.25">
      <c r="A6031" s="248"/>
      <c r="B6031" s="248"/>
      <c r="C6031" s="248"/>
      <c r="D6031" s="248"/>
      <c r="E6031" s="248"/>
      <c r="F6031" s="248"/>
      <c r="G6031" s="248"/>
      <c r="H6031" s="248"/>
      <c r="I6031" s="247"/>
      <c r="J6031" s="247"/>
      <c r="K6031" s="247"/>
      <c r="L6031" s="247"/>
      <c r="M6031" s="247"/>
      <c r="N6031" s="247"/>
      <c r="O6031" s="247"/>
      <c r="P6031" s="247"/>
      <c r="Q6031" s="247"/>
      <c r="R6031" s="247"/>
    </row>
    <row r="6032" spans="1:18" ht="20.100000000000001" customHeight="1" x14ac:dyDescent="0.25">
      <c r="A6032" s="248"/>
      <c r="B6032" s="248"/>
      <c r="C6032" s="248"/>
      <c r="D6032" s="248"/>
      <c r="E6032" s="248"/>
      <c r="F6032" s="248"/>
      <c r="G6032" s="248"/>
      <c r="H6032" s="248"/>
      <c r="I6032" s="247"/>
      <c r="J6032" s="247"/>
      <c r="K6032" s="247"/>
      <c r="L6032" s="247"/>
      <c r="M6032" s="247"/>
      <c r="N6032" s="247"/>
      <c r="O6032" s="247"/>
      <c r="P6032" s="247"/>
      <c r="Q6032" s="247"/>
      <c r="R6032" s="247"/>
    </row>
    <row r="6033" spans="1:18" ht="20.100000000000001" customHeight="1" x14ac:dyDescent="0.25">
      <c r="A6033" s="248"/>
      <c r="B6033" s="248"/>
      <c r="C6033" s="248"/>
      <c r="D6033" s="248"/>
      <c r="E6033" s="248"/>
      <c r="F6033" s="248"/>
      <c r="G6033" s="248"/>
      <c r="H6033" s="248"/>
      <c r="I6033" s="247"/>
      <c r="J6033" s="247"/>
      <c r="K6033" s="247"/>
      <c r="L6033" s="247"/>
      <c r="M6033" s="247"/>
      <c r="N6033" s="247"/>
      <c r="O6033" s="247"/>
      <c r="P6033" s="247"/>
      <c r="Q6033" s="247"/>
      <c r="R6033" s="247"/>
    </row>
    <row r="6034" spans="1:18" ht="20.100000000000001" customHeight="1" x14ac:dyDescent="0.25">
      <c r="A6034" s="248"/>
      <c r="B6034" s="248"/>
      <c r="C6034" s="248"/>
      <c r="D6034" s="248"/>
      <c r="E6034" s="248"/>
      <c r="F6034" s="248"/>
      <c r="G6034" s="248"/>
      <c r="H6034" s="248"/>
      <c r="I6034" s="247"/>
      <c r="J6034" s="247"/>
      <c r="K6034" s="247"/>
      <c r="L6034" s="247"/>
      <c r="M6034" s="247"/>
      <c r="N6034" s="247"/>
      <c r="O6034" s="247"/>
      <c r="P6034" s="247"/>
      <c r="Q6034" s="247"/>
      <c r="R6034" s="247"/>
    </row>
    <row r="6035" spans="1:18" ht="20.100000000000001" customHeight="1" x14ac:dyDescent="0.25">
      <c r="A6035" s="248"/>
      <c r="B6035" s="248"/>
      <c r="C6035" s="248"/>
      <c r="D6035" s="248"/>
      <c r="E6035" s="248"/>
      <c r="F6035" s="248"/>
      <c r="G6035" s="248"/>
      <c r="H6035" s="248"/>
      <c r="I6035" s="247"/>
      <c r="J6035" s="247"/>
      <c r="K6035" s="247"/>
      <c r="L6035" s="247"/>
      <c r="M6035" s="247"/>
      <c r="N6035" s="247"/>
      <c r="O6035" s="247"/>
      <c r="P6035" s="247"/>
      <c r="Q6035" s="247"/>
      <c r="R6035" s="247"/>
    </row>
    <row r="6036" spans="1:18" ht="20.100000000000001" customHeight="1" x14ac:dyDescent="0.25">
      <c r="A6036" s="248"/>
      <c r="B6036" s="248"/>
      <c r="C6036" s="248"/>
      <c r="D6036" s="248"/>
      <c r="E6036" s="248"/>
      <c r="F6036" s="248"/>
      <c r="G6036" s="248"/>
      <c r="H6036" s="248"/>
      <c r="I6036" s="247"/>
      <c r="J6036" s="247"/>
      <c r="K6036" s="247"/>
      <c r="L6036" s="247"/>
      <c r="M6036" s="247"/>
      <c r="N6036" s="247"/>
      <c r="O6036" s="247"/>
      <c r="P6036" s="247"/>
      <c r="Q6036" s="247"/>
      <c r="R6036" s="247"/>
    </row>
    <row r="6037" spans="1:18" ht="20.100000000000001" customHeight="1" x14ac:dyDescent="0.25">
      <c r="A6037" s="248"/>
      <c r="B6037" s="248"/>
      <c r="C6037" s="248"/>
      <c r="D6037" s="248"/>
      <c r="E6037" s="248"/>
      <c r="F6037" s="248"/>
      <c r="G6037" s="248"/>
      <c r="H6037" s="248"/>
      <c r="I6037" s="247"/>
      <c r="J6037" s="247"/>
      <c r="K6037" s="247"/>
      <c r="L6037" s="247"/>
      <c r="M6037" s="247"/>
      <c r="N6037" s="247"/>
      <c r="O6037" s="247"/>
      <c r="P6037" s="247"/>
      <c r="Q6037" s="247"/>
      <c r="R6037" s="247"/>
    </row>
    <row r="6038" spans="1:18" ht="20.100000000000001" customHeight="1" x14ac:dyDescent="0.25">
      <c r="A6038" s="248"/>
      <c r="B6038" s="248"/>
      <c r="C6038" s="248"/>
      <c r="D6038" s="248"/>
      <c r="E6038" s="248"/>
      <c r="F6038" s="248"/>
      <c r="G6038" s="248"/>
      <c r="H6038" s="248"/>
      <c r="I6038" s="247"/>
      <c r="J6038" s="247"/>
      <c r="K6038" s="247"/>
      <c r="L6038" s="247"/>
      <c r="M6038" s="247"/>
      <c r="N6038" s="247"/>
      <c r="O6038" s="247"/>
      <c r="P6038" s="247"/>
      <c r="Q6038" s="247"/>
      <c r="R6038" s="247"/>
    </row>
    <row r="6039" spans="1:18" ht="20.100000000000001" customHeight="1" x14ac:dyDescent="0.25">
      <c r="A6039" s="248"/>
      <c r="B6039" s="248"/>
      <c r="C6039" s="248"/>
      <c r="D6039" s="248"/>
      <c r="E6039" s="248"/>
      <c r="F6039" s="248"/>
      <c r="G6039" s="248"/>
      <c r="H6039" s="248"/>
      <c r="I6039" s="247"/>
      <c r="J6039" s="247"/>
      <c r="K6039" s="247"/>
      <c r="L6039" s="247"/>
      <c r="M6039" s="247"/>
      <c r="N6039" s="247"/>
      <c r="O6039" s="247"/>
      <c r="P6039" s="247"/>
      <c r="Q6039" s="247"/>
      <c r="R6039" s="247"/>
    </row>
    <row r="6040" spans="1:18" ht="20.100000000000001" customHeight="1" x14ac:dyDescent="0.25">
      <c r="A6040" s="248"/>
      <c r="B6040" s="248"/>
      <c r="C6040" s="248"/>
      <c r="D6040" s="248"/>
      <c r="E6040" s="248"/>
      <c r="F6040" s="248"/>
      <c r="G6040" s="248"/>
      <c r="H6040" s="248"/>
      <c r="I6040" s="247"/>
      <c r="J6040" s="247"/>
      <c r="K6040" s="247"/>
      <c r="L6040" s="247"/>
      <c r="M6040" s="247"/>
      <c r="N6040" s="247"/>
      <c r="O6040" s="247"/>
      <c r="P6040" s="247"/>
      <c r="Q6040" s="247"/>
      <c r="R6040" s="247"/>
    </row>
    <row r="6041" spans="1:18" ht="20.100000000000001" customHeight="1" x14ac:dyDescent="0.25">
      <c r="A6041" s="248"/>
      <c r="B6041" s="248"/>
      <c r="C6041" s="248"/>
      <c r="D6041" s="248"/>
      <c r="E6041" s="248"/>
      <c r="F6041" s="248"/>
      <c r="G6041" s="248"/>
      <c r="H6041" s="248"/>
      <c r="I6041" s="247"/>
      <c r="J6041" s="247"/>
      <c r="K6041" s="247"/>
      <c r="L6041" s="247"/>
      <c r="M6041" s="247"/>
      <c r="N6041" s="247"/>
      <c r="O6041" s="247"/>
      <c r="P6041" s="247"/>
      <c r="Q6041" s="247"/>
      <c r="R6041" s="247"/>
    </row>
    <row r="6042" spans="1:18" ht="20.100000000000001" customHeight="1" x14ac:dyDescent="0.25">
      <c r="A6042" s="248"/>
      <c r="B6042" s="248"/>
      <c r="C6042" s="248"/>
      <c r="D6042" s="248"/>
      <c r="E6042" s="248"/>
      <c r="F6042" s="248"/>
      <c r="G6042" s="248"/>
      <c r="H6042" s="248"/>
      <c r="I6042" s="247"/>
      <c r="J6042" s="247"/>
      <c r="K6042" s="247"/>
      <c r="L6042" s="247"/>
      <c r="M6042" s="247"/>
      <c r="N6042" s="247"/>
      <c r="O6042" s="247"/>
      <c r="P6042" s="247"/>
      <c r="Q6042" s="247"/>
      <c r="R6042" s="247"/>
    </row>
    <row r="6043" spans="1:18" ht="20.100000000000001" customHeight="1" x14ac:dyDescent="0.25">
      <c r="A6043" s="248"/>
      <c r="B6043" s="248"/>
      <c r="C6043" s="248"/>
      <c r="D6043" s="248"/>
      <c r="E6043" s="248"/>
      <c r="F6043" s="248"/>
      <c r="G6043" s="248"/>
      <c r="H6043" s="248"/>
      <c r="I6043" s="247"/>
      <c r="J6043" s="247"/>
      <c r="K6043" s="247"/>
      <c r="L6043" s="247"/>
      <c r="M6043" s="247"/>
      <c r="N6043" s="247"/>
      <c r="O6043" s="247"/>
      <c r="P6043" s="247"/>
      <c r="Q6043" s="247"/>
      <c r="R6043" s="247"/>
    </row>
    <row r="6044" spans="1:18" ht="20.100000000000001" customHeight="1" x14ac:dyDescent="0.25">
      <c r="A6044" s="248"/>
      <c r="B6044" s="248"/>
      <c r="C6044" s="248"/>
      <c r="D6044" s="248"/>
      <c r="E6044" s="248"/>
      <c r="F6044" s="248"/>
      <c r="G6044" s="248"/>
      <c r="H6044" s="248"/>
      <c r="I6044" s="247"/>
      <c r="J6044" s="247"/>
      <c r="K6044" s="247"/>
      <c r="L6044" s="247"/>
      <c r="M6044" s="247"/>
      <c r="N6044" s="247"/>
      <c r="O6044" s="247"/>
      <c r="P6044" s="247"/>
      <c r="Q6044" s="247"/>
      <c r="R6044" s="247"/>
    </row>
    <row r="6045" spans="1:18" ht="20.100000000000001" customHeight="1" x14ac:dyDescent="0.25">
      <c r="A6045" s="248"/>
      <c r="B6045" s="248"/>
      <c r="C6045" s="248"/>
      <c r="D6045" s="248"/>
      <c r="E6045" s="248"/>
      <c r="F6045" s="248"/>
      <c r="G6045" s="248"/>
      <c r="H6045" s="248"/>
      <c r="I6045" s="247"/>
      <c r="J6045" s="247"/>
      <c r="K6045" s="247"/>
      <c r="L6045" s="247"/>
      <c r="M6045" s="247"/>
      <c r="N6045" s="247"/>
      <c r="O6045" s="247"/>
      <c r="P6045" s="247"/>
      <c r="Q6045" s="247"/>
      <c r="R6045" s="247"/>
    </row>
    <row r="6046" spans="1:18" ht="20.100000000000001" customHeight="1" x14ac:dyDescent="0.25">
      <c r="A6046" s="248"/>
      <c r="B6046" s="248"/>
      <c r="C6046" s="248"/>
      <c r="D6046" s="248"/>
      <c r="E6046" s="248"/>
      <c r="F6046" s="248"/>
      <c r="G6046" s="248"/>
      <c r="H6046" s="248"/>
      <c r="I6046" s="247"/>
      <c r="J6046" s="247"/>
      <c r="K6046" s="247"/>
      <c r="L6046" s="247"/>
      <c r="M6046" s="247"/>
      <c r="N6046" s="247"/>
      <c r="O6046" s="247"/>
      <c r="P6046" s="247"/>
      <c r="Q6046" s="247"/>
      <c r="R6046" s="247"/>
    </row>
    <row r="6047" spans="1:18" ht="20.100000000000001" customHeight="1" x14ac:dyDescent="0.25">
      <c r="A6047" s="248"/>
      <c r="B6047" s="248"/>
      <c r="C6047" s="248"/>
      <c r="D6047" s="248"/>
      <c r="E6047" s="248"/>
      <c r="F6047" s="248"/>
      <c r="G6047" s="248"/>
      <c r="H6047" s="248"/>
      <c r="I6047" s="247"/>
      <c r="J6047" s="247"/>
      <c r="K6047" s="247"/>
      <c r="L6047" s="247"/>
      <c r="M6047" s="247"/>
      <c r="N6047" s="247"/>
      <c r="O6047" s="247"/>
      <c r="P6047" s="247"/>
      <c r="Q6047" s="247"/>
      <c r="R6047" s="247"/>
    </row>
    <row r="6048" spans="1:18" ht="20.100000000000001" customHeight="1" x14ac:dyDescent="0.25">
      <c r="A6048" s="248"/>
      <c r="B6048" s="248"/>
      <c r="C6048" s="248"/>
      <c r="D6048" s="248"/>
      <c r="E6048" s="248"/>
      <c r="F6048" s="248"/>
      <c r="G6048" s="248"/>
      <c r="H6048" s="248"/>
      <c r="I6048" s="247"/>
      <c r="J6048" s="247"/>
      <c r="K6048" s="247"/>
      <c r="L6048" s="247"/>
      <c r="M6048" s="247"/>
      <c r="N6048" s="247"/>
      <c r="O6048" s="247"/>
      <c r="P6048" s="247"/>
      <c r="Q6048" s="247"/>
      <c r="R6048" s="247"/>
    </row>
    <row r="6049" spans="1:18" ht="20.100000000000001" customHeight="1" x14ac:dyDescent="0.25">
      <c r="A6049" s="248"/>
      <c r="B6049" s="248"/>
      <c r="C6049" s="248"/>
      <c r="D6049" s="248"/>
      <c r="E6049" s="248"/>
      <c r="F6049" s="248"/>
      <c r="G6049" s="248"/>
      <c r="H6049" s="248"/>
      <c r="I6049" s="247"/>
      <c r="J6049" s="247"/>
      <c r="K6049" s="247"/>
      <c r="L6049" s="247"/>
      <c r="M6049" s="247"/>
      <c r="N6049" s="247"/>
      <c r="O6049" s="247"/>
      <c r="P6049" s="247"/>
      <c r="Q6049" s="247"/>
      <c r="R6049" s="247"/>
    </row>
    <row r="6050" spans="1:18" ht="20.100000000000001" customHeight="1" x14ac:dyDescent="0.25">
      <c r="A6050" s="248"/>
      <c r="B6050" s="248"/>
      <c r="C6050" s="248"/>
      <c r="D6050" s="248"/>
      <c r="E6050" s="248"/>
      <c r="F6050" s="248"/>
      <c r="G6050" s="248"/>
      <c r="H6050" s="248"/>
      <c r="I6050" s="247"/>
      <c r="J6050" s="247"/>
      <c r="K6050" s="247"/>
      <c r="L6050" s="247"/>
      <c r="M6050" s="247"/>
      <c r="N6050" s="247"/>
      <c r="O6050" s="247"/>
      <c r="P6050" s="247"/>
      <c r="Q6050" s="247"/>
      <c r="R6050" s="247"/>
    </row>
    <row r="6051" spans="1:18" ht="20.100000000000001" customHeight="1" x14ac:dyDescent="0.25">
      <c r="A6051" s="248"/>
      <c r="B6051" s="248"/>
      <c r="C6051" s="248"/>
      <c r="D6051" s="248"/>
      <c r="E6051" s="248"/>
      <c r="F6051" s="248"/>
      <c r="G6051" s="248"/>
      <c r="H6051" s="248"/>
      <c r="I6051" s="247"/>
      <c r="J6051" s="247"/>
      <c r="K6051" s="247"/>
      <c r="L6051" s="247"/>
      <c r="M6051" s="247"/>
      <c r="N6051" s="247"/>
      <c r="O6051" s="247"/>
      <c r="P6051" s="247"/>
      <c r="Q6051" s="247"/>
      <c r="R6051" s="247"/>
    </row>
    <row r="6052" spans="1:18" ht="20.100000000000001" customHeight="1" x14ac:dyDescent="0.25">
      <c r="A6052" s="248"/>
      <c r="B6052" s="248"/>
      <c r="C6052" s="248"/>
      <c r="D6052" s="248"/>
      <c r="E6052" s="248"/>
      <c r="F6052" s="248"/>
      <c r="G6052" s="248"/>
      <c r="H6052" s="248"/>
      <c r="I6052" s="247"/>
      <c r="J6052" s="247"/>
      <c r="K6052" s="247"/>
      <c r="L6052" s="247"/>
      <c r="M6052" s="247"/>
      <c r="N6052" s="247"/>
      <c r="O6052" s="247"/>
      <c r="P6052" s="247"/>
      <c r="Q6052" s="247"/>
      <c r="R6052" s="247"/>
    </row>
    <row r="6053" spans="1:18" ht="20.100000000000001" customHeight="1" x14ac:dyDescent="0.25">
      <c r="A6053" s="248"/>
      <c r="B6053" s="248"/>
      <c r="C6053" s="248"/>
      <c r="D6053" s="248"/>
      <c r="E6053" s="248"/>
      <c r="F6053" s="248"/>
      <c r="G6053" s="248"/>
      <c r="H6053" s="248"/>
      <c r="I6053" s="247"/>
      <c r="J6053" s="247"/>
      <c r="K6053" s="247"/>
      <c r="L6053" s="247"/>
      <c r="M6053" s="247"/>
      <c r="N6053" s="247"/>
      <c r="O6053" s="247"/>
      <c r="P6053" s="247"/>
      <c r="Q6053" s="247"/>
      <c r="R6053" s="247"/>
    </row>
    <row r="6054" spans="1:18" ht="20.100000000000001" customHeight="1" x14ac:dyDescent="0.25">
      <c r="A6054" s="248"/>
      <c r="B6054" s="248"/>
      <c r="C6054" s="248"/>
      <c r="D6054" s="248"/>
      <c r="E6054" s="248"/>
      <c r="F6054" s="248"/>
      <c r="G6054" s="248"/>
      <c r="H6054" s="248"/>
      <c r="I6054" s="247"/>
      <c r="J6054" s="247"/>
      <c r="K6054" s="247"/>
      <c r="L6054" s="247"/>
      <c r="M6054" s="247"/>
      <c r="N6054" s="247"/>
      <c r="O6054" s="247"/>
      <c r="P6054" s="247"/>
      <c r="Q6054" s="247"/>
      <c r="R6054" s="247"/>
    </row>
    <row r="6055" spans="1:18" ht="20.100000000000001" customHeight="1" x14ac:dyDescent="0.25">
      <c r="A6055" s="248"/>
      <c r="B6055" s="248"/>
      <c r="C6055" s="248"/>
      <c r="D6055" s="248"/>
      <c r="E6055" s="248"/>
      <c r="F6055" s="248"/>
      <c r="G6055" s="248"/>
      <c r="H6055" s="248"/>
      <c r="I6055" s="247"/>
      <c r="J6055" s="247"/>
      <c r="K6055" s="247"/>
      <c r="L6055" s="247"/>
      <c r="M6055" s="247"/>
      <c r="N6055" s="247"/>
      <c r="O6055" s="247"/>
      <c r="P6055" s="247"/>
      <c r="Q6055" s="247"/>
      <c r="R6055" s="247"/>
    </row>
    <row r="6056" spans="1:18" ht="20.100000000000001" customHeight="1" x14ac:dyDescent="0.25">
      <c r="A6056" s="248"/>
      <c r="B6056" s="248"/>
      <c r="C6056" s="248"/>
      <c r="D6056" s="248"/>
      <c r="E6056" s="248"/>
      <c r="F6056" s="248"/>
      <c r="G6056" s="248"/>
      <c r="H6056" s="248"/>
      <c r="I6056" s="247"/>
      <c r="J6056" s="247"/>
      <c r="K6056" s="247"/>
      <c r="L6056" s="247"/>
      <c r="M6056" s="247"/>
      <c r="N6056" s="247"/>
      <c r="O6056" s="247"/>
      <c r="P6056" s="247"/>
      <c r="Q6056" s="247"/>
      <c r="R6056" s="247"/>
    </row>
    <row r="6057" spans="1:18" ht="20.100000000000001" customHeight="1" x14ac:dyDescent="0.25">
      <c r="A6057" s="248"/>
      <c r="B6057" s="248"/>
      <c r="C6057" s="248"/>
      <c r="D6057" s="248"/>
      <c r="E6057" s="248"/>
      <c r="F6057" s="248"/>
      <c r="G6057" s="248"/>
      <c r="H6057" s="248"/>
      <c r="I6057" s="247"/>
      <c r="J6057" s="247"/>
      <c r="K6057" s="247"/>
      <c r="L6057" s="247"/>
      <c r="M6057" s="247"/>
      <c r="N6057" s="247"/>
      <c r="O6057" s="247"/>
      <c r="P6057" s="247"/>
      <c r="Q6057" s="247"/>
      <c r="R6057" s="247"/>
    </row>
    <row r="6058" spans="1:18" ht="20.100000000000001" customHeight="1" x14ac:dyDescent="0.25">
      <c r="A6058" s="248"/>
      <c r="B6058" s="248"/>
      <c r="C6058" s="248"/>
      <c r="D6058" s="248"/>
      <c r="E6058" s="248"/>
      <c r="F6058" s="248"/>
      <c r="G6058" s="248"/>
      <c r="H6058" s="248"/>
      <c r="I6058" s="247"/>
      <c r="J6058" s="247"/>
      <c r="K6058" s="247"/>
      <c r="L6058" s="247"/>
      <c r="M6058" s="247"/>
      <c r="N6058" s="247"/>
      <c r="O6058" s="247"/>
      <c r="P6058" s="247"/>
      <c r="Q6058" s="247"/>
      <c r="R6058" s="247"/>
    </row>
    <row r="6059" spans="1:18" ht="20.100000000000001" customHeight="1" x14ac:dyDescent="0.25">
      <c r="A6059" s="248"/>
      <c r="B6059" s="248"/>
      <c r="C6059" s="248"/>
      <c r="D6059" s="248"/>
      <c r="E6059" s="248"/>
      <c r="F6059" s="248"/>
      <c r="G6059" s="248"/>
      <c r="H6059" s="248"/>
      <c r="I6059" s="247"/>
      <c r="J6059" s="247"/>
      <c r="K6059" s="247"/>
      <c r="L6059" s="247"/>
      <c r="M6059" s="247"/>
      <c r="N6059" s="247"/>
      <c r="O6059" s="247"/>
      <c r="P6059" s="247"/>
      <c r="Q6059" s="247"/>
      <c r="R6059" s="247"/>
    </row>
    <row r="6060" spans="1:18" ht="20.100000000000001" customHeight="1" x14ac:dyDescent="0.25">
      <c r="A6060" s="248"/>
      <c r="B6060" s="248"/>
      <c r="C6060" s="248"/>
      <c r="D6060" s="248"/>
      <c r="E6060" s="248"/>
      <c r="F6060" s="248"/>
      <c r="G6060" s="248"/>
      <c r="H6060" s="248"/>
      <c r="I6060" s="247"/>
      <c r="J6060" s="247"/>
      <c r="K6060" s="247"/>
      <c r="L6060" s="247"/>
      <c r="M6060" s="247"/>
      <c r="N6060" s="247"/>
      <c r="O6060" s="247"/>
      <c r="P6060" s="247"/>
      <c r="Q6060" s="247"/>
      <c r="R6060" s="247"/>
    </row>
    <row r="6061" spans="1:18" ht="20.100000000000001" customHeight="1" x14ac:dyDescent="0.25">
      <c r="A6061" s="248"/>
      <c r="B6061" s="248"/>
      <c r="C6061" s="248"/>
      <c r="D6061" s="248"/>
      <c r="E6061" s="248"/>
      <c r="F6061" s="248"/>
      <c r="G6061" s="248"/>
      <c r="H6061" s="248"/>
      <c r="I6061" s="247"/>
      <c r="J6061" s="247"/>
      <c r="K6061" s="247"/>
      <c r="L6061" s="247"/>
      <c r="M6061" s="247"/>
      <c r="N6061" s="247"/>
      <c r="O6061" s="247"/>
      <c r="P6061" s="247"/>
      <c r="Q6061" s="247"/>
      <c r="R6061" s="247"/>
    </row>
    <row r="6062" spans="1:18" ht="20.100000000000001" customHeight="1" x14ac:dyDescent="0.25">
      <c r="A6062" s="248"/>
      <c r="B6062" s="248"/>
      <c r="C6062" s="248"/>
      <c r="D6062" s="248"/>
      <c r="E6062" s="248"/>
      <c r="F6062" s="248"/>
      <c r="G6062" s="248"/>
      <c r="H6062" s="248"/>
      <c r="I6062" s="247"/>
      <c r="J6062" s="247"/>
      <c r="K6062" s="247"/>
      <c r="L6062" s="247"/>
      <c r="M6062" s="247"/>
      <c r="N6062" s="247"/>
      <c r="O6062" s="247"/>
      <c r="P6062" s="247"/>
      <c r="Q6062" s="247"/>
      <c r="R6062" s="247"/>
    </row>
    <row r="6063" spans="1:18" ht="20.100000000000001" customHeight="1" x14ac:dyDescent="0.25">
      <c r="A6063" s="248"/>
      <c r="B6063" s="248"/>
      <c r="C6063" s="248"/>
      <c r="D6063" s="248"/>
      <c r="E6063" s="248"/>
      <c r="F6063" s="248"/>
      <c r="G6063" s="248"/>
      <c r="H6063" s="248"/>
      <c r="I6063" s="247"/>
      <c r="J6063" s="247"/>
      <c r="K6063" s="247"/>
      <c r="L6063" s="247"/>
      <c r="M6063" s="247"/>
      <c r="N6063" s="247"/>
      <c r="O6063" s="247"/>
      <c r="P6063" s="247"/>
      <c r="Q6063" s="247"/>
      <c r="R6063" s="247"/>
    </row>
    <row r="6064" spans="1:18" ht="20.100000000000001" customHeight="1" x14ac:dyDescent="0.25">
      <c r="A6064" s="248"/>
      <c r="B6064" s="248"/>
      <c r="C6064" s="248"/>
      <c r="D6064" s="248"/>
      <c r="E6064" s="248"/>
      <c r="F6064" s="248"/>
      <c r="G6064" s="248"/>
      <c r="H6064" s="248"/>
      <c r="I6064" s="247"/>
      <c r="J6064" s="247"/>
      <c r="K6064" s="247"/>
      <c r="L6064" s="247"/>
      <c r="M6064" s="247"/>
      <c r="N6064" s="247"/>
      <c r="O6064" s="247"/>
      <c r="P6064" s="247"/>
      <c r="Q6064" s="247"/>
      <c r="R6064" s="247"/>
    </row>
    <row r="6065" spans="1:18" ht="20.100000000000001" customHeight="1" x14ac:dyDescent="0.25">
      <c r="A6065" s="248"/>
      <c r="B6065" s="248"/>
      <c r="C6065" s="248"/>
      <c r="D6065" s="248"/>
      <c r="E6065" s="248"/>
      <c r="F6065" s="248"/>
      <c r="G6065" s="248"/>
      <c r="H6065" s="248"/>
      <c r="I6065" s="247"/>
      <c r="J6065" s="247"/>
      <c r="K6065" s="247"/>
      <c r="L6065" s="247"/>
      <c r="M6065" s="247"/>
      <c r="N6065" s="247"/>
      <c r="O6065" s="247"/>
      <c r="P6065" s="247"/>
      <c r="Q6065" s="247"/>
      <c r="R6065" s="247"/>
    </row>
    <row r="6066" spans="1:18" ht="20.100000000000001" customHeight="1" x14ac:dyDescent="0.25">
      <c r="A6066" s="248"/>
      <c r="B6066" s="248"/>
      <c r="C6066" s="248"/>
      <c r="D6066" s="248"/>
      <c r="E6066" s="248"/>
      <c r="F6066" s="248"/>
      <c r="G6066" s="248"/>
      <c r="H6066" s="248"/>
      <c r="I6066" s="247"/>
      <c r="J6066" s="247"/>
      <c r="K6066" s="247"/>
      <c r="L6066" s="247"/>
      <c r="M6066" s="247"/>
      <c r="N6066" s="247"/>
      <c r="O6066" s="247"/>
      <c r="P6066" s="247"/>
      <c r="Q6066" s="247"/>
      <c r="R6066" s="247"/>
    </row>
    <row r="6067" spans="1:18" ht="20.100000000000001" customHeight="1" x14ac:dyDescent="0.25">
      <c r="A6067" s="248"/>
      <c r="B6067" s="248"/>
      <c r="C6067" s="248"/>
      <c r="D6067" s="248"/>
      <c r="E6067" s="248"/>
      <c r="F6067" s="248"/>
      <c r="G6067" s="248"/>
      <c r="H6067" s="248"/>
      <c r="I6067" s="247"/>
      <c r="J6067" s="247"/>
      <c r="K6067" s="247"/>
      <c r="L6067" s="247"/>
      <c r="M6067" s="247"/>
      <c r="N6067" s="247"/>
      <c r="O6067" s="247"/>
      <c r="P6067" s="247"/>
      <c r="Q6067" s="247"/>
      <c r="R6067" s="247"/>
    </row>
    <row r="6068" spans="1:18" ht="20.100000000000001" customHeight="1" x14ac:dyDescent="0.25">
      <c r="A6068" s="248"/>
      <c r="B6068" s="248"/>
      <c r="C6068" s="248"/>
      <c r="D6068" s="248"/>
      <c r="E6068" s="248"/>
      <c r="F6068" s="248"/>
      <c r="G6068" s="248"/>
      <c r="H6068" s="248"/>
      <c r="I6068" s="247"/>
      <c r="J6068" s="247"/>
      <c r="K6068" s="247"/>
      <c r="L6068" s="247"/>
      <c r="M6068" s="247"/>
      <c r="N6068" s="247"/>
      <c r="O6068" s="247"/>
      <c r="P6068" s="247"/>
      <c r="Q6068" s="247"/>
      <c r="R6068" s="247"/>
    </row>
    <row r="6069" spans="1:18" ht="20.100000000000001" customHeight="1" x14ac:dyDescent="0.25">
      <c r="A6069" s="248"/>
      <c r="B6069" s="248"/>
      <c r="C6069" s="248"/>
      <c r="D6069" s="248"/>
      <c r="E6069" s="248"/>
      <c r="F6069" s="248"/>
      <c r="G6069" s="248"/>
      <c r="H6069" s="248"/>
      <c r="I6069" s="247"/>
      <c r="J6069" s="247"/>
      <c r="K6069" s="247"/>
      <c r="L6069" s="247"/>
      <c r="M6069" s="247"/>
      <c r="N6069" s="247"/>
      <c r="O6069" s="247"/>
      <c r="P6069" s="247"/>
      <c r="Q6069" s="247"/>
      <c r="R6069" s="247"/>
    </row>
    <row r="6070" spans="1:18" ht="20.100000000000001" customHeight="1" x14ac:dyDescent="0.25">
      <c r="A6070" s="248"/>
      <c r="B6070" s="248"/>
      <c r="C6070" s="248"/>
      <c r="D6070" s="248"/>
      <c r="E6070" s="248"/>
      <c r="F6070" s="248"/>
      <c r="G6070" s="248"/>
      <c r="H6070" s="248"/>
      <c r="I6070" s="247"/>
      <c r="J6070" s="247"/>
      <c r="K6070" s="247"/>
      <c r="L6070" s="247"/>
      <c r="M6070" s="247"/>
      <c r="N6070" s="247"/>
      <c r="O6070" s="247"/>
      <c r="P6070" s="247"/>
      <c r="Q6070" s="247"/>
      <c r="R6070" s="247"/>
    </row>
    <row r="6071" spans="1:18" ht="20.100000000000001" customHeight="1" x14ac:dyDescent="0.25">
      <c r="A6071" s="248"/>
      <c r="B6071" s="248"/>
      <c r="C6071" s="248"/>
      <c r="D6071" s="248"/>
      <c r="E6071" s="248"/>
      <c r="F6071" s="248"/>
      <c r="G6071" s="248"/>
      <c r="H6071" s="248"/>
      <c r="I6071" s="247"/>
      <c r="J6071" s="247"/>
      <c r="K6071" s="247"/>
      <c r="L6071" s="247"/>
      <c r="M6071" s="247"/>
      <c r="N6071" s="247"/>
      <c r="O6071" s="247"/>
      <c r="P6071" s="247"/>
      <c r="Q6071" s="247"/>
      <c r="R6071" s="247"/>
    </row>
    <row r="6072" spans="1:18" ht="20.100000000000001" customHeight="1" x14ac:dyDescent="0.25">
      <c r="A6072" s="248"/>
      <c r="B6072" s="248"/>
      <c r="C6072" s="248"/>
      <c r="D6072" s="248"/>
      <c r="E6072" s="248"/>
      <c r="F6072" s="248"/>
      <c r="G6072" s="248"/>
      <c r="H6072" s="248"/>
      <c r="I6072" s="247"/>
      <c r="J6072" s="247"/>
      <c r="K6072" s="247"/>
      <c r="L6072" s="247"/>
      <c r="M6072" s="247"/>
      <c r="N6072" s="247"/>
      <c r="O6072" s="247"/>
      <c r="P6072" s="247"/>
      <c r="Q6072" s="247"/>
      <c r="R6072" s="247"/>
    </row>
    <row r="6073" spans="1:18" ht="20.100000000000001" customHeight="1" x14ac:dyDescent="0.25">
      <c r="A6073" s="248"/>
      <c r="B6073" s="248"/>
      <c r="C6073" s="248"/>
      <c r="D6073" s="248"/>
      <c r="E6073" s="248"/>
      <c r="F6073" s="248"/>
      <c r="G6073" s="248"/>
      <c r="H6073" s="248"/>
      <c r="I6073" s="247"/>
      <c r="J6073" s="247"/>
      <c r="K6073" s="247"/>
      <c r="L6073" s="247"/>
      <c r="M6073" s="247"/>
      <c r="N6073" s="247"/>
      <c r="O6073" s="247"/>
      <c r="P6073" s="247"/>
      <c r="Q6073" s="247"/>
      <c r="R6073" s="247"/>
    </row>
    <row r="6074" spans="1:18" ht="20.100000000000001" customHeight="1" x14ac:dyDescent="0.25">
      <c r="A6074" s="248"/>
      <c r="B6074" s="248"/>
      <c r="C6074" s="248"/>
      <c r="D6074" s="248"/>
      <c r="E6074" s="248"/>
      <c r="F6074" s="248"/>
      <c r="G6074" s="248"/>
      <c r="H6074" s="248"/>
      <c r="I6074" s="247"/>
      <c r="J6074" s="247"/>
      <c r="K6074" s="247"/>
      <c r="L6074" s="247"/>
      <c r="M6074" s="247"/>
      <c r="N6074" s="247"/>
      <c r="O6074" s="247"/>
      <c r="P6074" s="247"/>
      <c r="Q6074" s="247"/>
      <c r="R6074" s="247"/>
    </row>
    <row r="6075" spans="1:18" ht="20.100000000000001" customHeight="1" x14ac:dyDescent="0.25">
      <c r="A6075" s="248"/>
      <c r="B6075" s="248"/>
      <c r="C6075" s="248"/>
      <c r="D6075" s="248"/>
      <c r="E6075" s="248"/>
      <c r="F6075" s="248"/>
      <c r="G6075" s="248"/>
      <c r="H6075" s="248"/>
      <c r="I6075" s="247"/>
      <c r="J6075" s="247"/>
      <c r="K6075" s="247"/>
      <c r="L6075" s="247"/>
      <c r="M6075" s="247"/>
      <c r="N6075" s="247"/>
      <c r="O6075" s="247"/>
      <c r="P6075" s="247"/>
      <c r="Q6075" s="247"/>
      <c r="R6075" s="247"/>
    </row>
    <row r="6076" spans="1:18" ht="20.100000000000001" customHeight="1" x14ac:dyDescent="0.25">
      <c r="A6076" s="248"/>
      <c r="B6076" s="248"/>
      <c r="C6076" s="248"/>
      <c r="D6076" s="248"/>
      <c r="E6076" s="248"/>
      <c r="F6076" s="248"/>
      <c r="G6076" s="248"/>
      <c r="H6076" s="248"/>
      <c r="I6076" s="247"/>
      <c r="J6076" s="247"/>
      <c r="K6076" s="247"/>
      <c r="L6076" s="247"/>
      <c r="M6076" s="247"/>
      <c r="N6076" s="247"/>
      <c r="O6076" s="247"/>
      <c r="P6076" s="247"/>
      <c r="Q6076" s="247"/>
      <c r="R6076" s="247"/>
    </row>
    <row r="6077" spans="1:18" ht="20.100000000000001" customHeight="1" x14ac:dyDescent="0.25">
      <c r="A6077" s="248"/>
      <c r="B6077" s="248"/>
      <c r="C6077" s="248"/>
      <c r="D6077" s="248"/>
      <c r="E6077" s="248"/>
      <c r="F6077" s="248"/>
      <c r="G6077" s="248"/>
      <c r="H6077" s="248"/>
      <c r="I6077" s="247"/>
      <c r="J6077" s="247"/>
      <c r="K6077" s="247"/>
      <c r="L6077" s="247"/>
      <c r="M6077" s="247"/>
      <c r="N6077" s="247"/>
      <c r="O6077" s="247"/>
      <c r="P6077" s="247"/>
      <c r="Q6077" s="247"/>
      <c r="R6077" s="247"/>
    </row>
    <row r="6078" spans="1:18" ht="20.100000000000001" customHeight="1" x14ac:dyDescent="0.25">
      <c r="A6078" s="248"/>
      <c r="B6078" s="248"/>
      <c r="C6078" s="248"/>
      <c r="D6078" s="248"/>
      <c r="E6078" s="248"/>
      <c r="F6078" s="248"/>
      <c r="G6078" s="248"/>
      <c r="H6078" s="248"/>
      <c r="I6078" s="247"/>
      <c r="J6078" s="247"/>
      <c r="K6078" s="247"/>
      <c r="L6078" s="247"/>
      <c r="M6078" s="247"/>
      <c r="N6078" s="247"/>
      <c r="O6078" s="247"/>
      <c r="P6078" s="247"/>
      <c r="Q6078" s="247"/>
      <c r="R6078" s="247"/>
    </row>
    <row r="6079" spans="1:18" ht="20.100000000000001" customHeight="1" x14ac:dyDescent="0.25">
      <c r="A6079" s="248"/>
      <c r="B6079" s="248"/>
      <c r="C6079" s="248"/>
      <c r="D6079" s="248"/>
      <c r="E6079" s="248"/>
      <c r="F6079" s="248"/>
      <c r="G6079" s="248"/>
      <c r="H6079" s="248"/>
      <c r="I6079" s="247"/>
      <c r="J6079" s="247"/>
      <c r="K6079" s="247"/>
      <c r="L6079" s="247"/>
      <c r="M6079" s="247"/>
      <c r="N6079" s="247"/>
      <c r="O6079" s="247"/>
      <c r="P6079" s="247"/>
      <c r="Q6079" s="247"/>
      <c r="R6079" s="247"/>
    </row>
    <row r="6080" spans="1:18" ht="20.100000000000001" customHeight="1" x14ac:dyDescent="0.25">
      <c r="A6080" s="248"/>
      <c r="B6080" s="248"/>
      <c r="C6080" s="248"/>
      <c r="D6080" s="248"/>
      <c r="E6080" s="248"/>
      <c r="F6080" s="248"/>
      <c r="G6080" s="248"/>
      <c r="H6080" s="248"/>
      <c r="I6080" s="247"/>
      <c r="J6080" s="247"/>
      <c r="K6080" s="247"/>
      <c r="L6080" s="247"/>
      <c r="M6080" s="247"/>
      <c r="N6080" s="247"/>
      <c r="O6080" s="247"/>
      <c r="P6080" s="247"/>
      <c r="Q6080" s="247"/>
      <c r="R6080" s="247"/>
    </row>
    <row r="6081" spans="1:18" ht="20.100000000000001" customHeight="1" x14ac:dyDescent="0.25">
      <c r="A6081" s="248"/>
      <c r="B6081" s="248"/>
      <c r="C6081" s="248"/>
      <c r="D6081" s="248"/>
      <c r="E6081" s="248"/>
      <c r="F6081" s="248"/>
      <c r="G6081" s="248"/>
      <c r="H6081" s="248"/>
      <c r="I6081" s="247"/>
      <c r="J6081" s="247"/>
      <c r="K6081" s="247"/>
      <c r="L6081" s="247"/>
      <c r="M6081" s="247"/>
      <c r="N6081" s="247"/>
      <c r="O6081" s="247"/>
      <c r="P6081" s="247"/>
      <c r="Q6081" s="247"/>
      <c r="R6081" s="247"/>
    </row>
    <row r="6082" spans="1:18" ht="20.100000000000001" customHeight="1" x14ac:dyDescent="0.25">
      <c r="A6082" s="248"/>
      <c r="B6082" s="248"/>
      <c r="C6082" s="248"/>
      <c r="D6082" s="248"/>
      <c r="E6082" s="248"/>
      <c r="F6082" s="248"/>
      <c r="G6082" s="248"/>
      <c r="H6082" s="248"/>
      <c r="I6082" s="247"/>
      <c r="J6082" s="247"/>
      <c r="K6082" s="247"/>
      <c r="L6082" s="247"/>
      <c r="M6082" s="247"/>
      <c r="N6082" s="247"/>
      <c r="O6082" s="247"/>
      <c r="P6082" s="247"/>
      <c r="Q6082" s="247"/>
      <c r="R6082" s="247"/>
    </row>
    <row r="6083" spans="1:18" ht="20.100000000000001" customHeight="1" x14ac:dyDescent="0.25">
      <c r="A6083" s="248"/>
      <c r="B6083" s="248"/>
      <c r="C6083" s="248"/>
      <c r="D6083" s="248"/>
      <c r="E6083" s="248"/>
      <c r="F6083" s="248"/>
      <c r="G6083" s="248"/>
      <c r="H6083" s="248"/>
      <c r="I6083" s="247"/>
      <c r="J6083" s="247"/>
      <c r="K6083" s="247"/>
      <c r="L6083" s="247"/>
      <c r="M6083" s="247"/>
      <c r="N6083" s="247"/>
      <c r="O6083" s="247"/>
      <c r="P6083" s="247"/>
      <c r="Q6083" s="247"/>
      <c r="R6083" s="247"/>
    </row>
    <row r="6084" spans="1:18" ht="20.100000000000001" customHeight="1" x14ac:dyDescent="0.25">
      <c r="A6084" s="248"/>
      <c r="B6084" s="248"/>
      <c r="C6084" s="248"/>
      <c r="D6084" s="248"/>
      <c r="E6084" s="248"/>
      <c r="F6084" s="248"/>
      <c r="G6084" s="248"/>
      <c r="H6084" s="248"/>
      <c r="I6084" s="247"/>
      <c r="J6084" s="247"/>
      <c r="K6084" s="247"/>
      <c r="L6084" s="247"/>
      <c r="M6084" s="247"/>
      <c r="N6084" s="247"/>
      <c r="O6084" s="247"/>
      <c r="P6084" s="247"/>
      <c r="Q6084" s="247"/>
      <c r="R6084" s="247"/>
    </row>
    <row r="6085" spans="1:18" ht="20.100000000000001" customHeight="1" x14ac:dyDescent="0.25">
      <c r="A6085" s="248"/>
      <c r="B6085" s="248"/>
      <c r="C6085" s="248"/>
      <c r="D6085" s="248"/>
      <c r="E6085" s="248"/>
      <c r="F6085" s="248"/>
      <c r="G6085" s="248"/>
      <c r="H6085" s="248"/>
      <c r="I6085" s="247"/>
      <c r="J6085" s="247"/>
      <c r="K6085" s="247"/>
      <c r="L6085" s="247"/>
      <c r="M6085" s="247"/>
      <c r="N6085" s="247"/>
      <c r="O6085" s="247"/>
      <c r="P6085" s="247"/>
      <c r="Q6085" s="247"/>
      <c r="R6085" s="247"/>
    </row>
    <row r="6086" spans="1:18" ht="20.100000000000001" customHeight="1" x14ac:dyDescent="0.25">
      <c r="A6086" s="248"/>
      <c r="B6086" s="248"/>
      <c r="C6086" s="248"/>
      <c r="D6086" s="248"/>
      <c r="E6086" s="248"/>
      <c r="F6086" s="248"/>
      <c r="G6086" s="248"/>
      <c r="H6086" s="248"/>
      <c r="I6086" s="247"/>
      <c r="J6086" s="247"/>
      <c r="K6086" s="247"/>
      <c r="L6086" s="247"/>
      <c r="M6086" s="247"/>
      <c r="N6086" s="247"/>
      <c r="O6086" s="247"/>
      <c r="P6086" s="247"/>
      <c r="Q6086" s="247"/>
      <c r="R6086" s="247"/>
    </row>
    <row r="6087" spans="1:18" ht="20.100000000000001" customHeight="1" x14ac:dyDescent="0.25">
      <c r="A6087" s="248"/>
      <c r="B6087" s="248"/>
      <c r="C6087" s="248"/>
      <c r="D6087" s="248"/>
      <c r="E6087" s="248"/>
      <c r="F6087" s="248"/>
      <c r="G6087" s="248"/>
      <c r="H6087" s="248"/>
      <c r="I6087" s="247"/>
      <c r="J6087" s="247"/>
      <c r="K6087" s="247"/>
      <c r="L6087" s="247"/>
      <c r="M6087" s="247"/>
      <c r="N6087" s="247"/>
      <c r="O6087" s="247"/>
      <c r="P6087" s="247"/>
      <c r="Q6087" s="247"/>
      <c r="R6087" s="247"/>
    </row>
    <row r="6088" spans="1:18" ht="20.100000000000001" customHeight="1" x14ac:dyDescent="0.25">
      <c r="A6088" s="248"/>
      <c r="B6088" s="248"/>
      <c r="C6088" s="248"/>
      <c r="D6088" s="248"/>
      <c r="E6088" s="248"/>
      <c r="F6088" s="248"/>
      <c r="G6088" s="248"/>
      <c r="H6088" s="248"/>
      <c r="I6088" s="247"/>
      <c r="J6088" s="247"/>
      <c r="K6088" s="247"/>
      <c r="L6088" s="247"/>
      <c r="M6088" s="247"/>
      <c r="N6088" s="247"/>
      <c r="O6088" s="247"/>
      <c r="P6088" s="247"/>
      <c r="Q6088" s="247"/>
      <c r="R6088" s="247"/>
    </row>
    <row r="6089" spans="1:18" ht="20.100000000000001" customHeight="1" x14ac:dyDescent="0.25">
      <c r="A6089" s="248"/>
      <c r="B6089" s="248"/>
      <c r="C6089" s="248"/>
      <c r="D6089" s="248"/>
      <c r="E6089" s="248"/>
      <c r="F6089" s="248"/>
      <c r="G6089" s="248"/>
      <c r="H6089" s="248"/>
      <c r="I6089" s="247"/>
      <c r="J6089" s="247"/>
      <c r="K6089" s="247"/>
      <c r="L6089" s="247"/>
      <c r="M6089" s="247"/>
      <c r="N6089" s="247"/>
      <c r="O6089" s="247"/>
      <c r="P6089" s="247"/>
      <c r="Q6089" s="247"/>
      <c r="R6089" s="247"/>
    </row>
    <row r="6090" spans="1:18" ht="20.100000000000001" customHeight="1" x14ac:dyDescent="0.25">
      <c r="A6090" s="248"/>
      <c r="B6090" s="248"/>
      <c r="C6090" s="248"/>
      <c r="D6090" s="248"/>
      <c r="E6090" s="248"/>
      <c r="F6090" s="248"/>
      <c r="G6090" s="248"/>
      <c r="H6090" s="248"/>
      <c r="I6090" s="247"/>
      <c r="J6090" s="247"/>
      <c r="K6090" s="247"/>
      <c r="L6090" s="247"/>
      <c r="M6090" s="247"/>
      <c r="N6090" s="247"/>
      <c r="O6090" s="247"/>
      <c r="P6090" s="247"/>
      <c r="Q6090" s="247"/>
      <c r="R6090" s="247"/>
    </row>
    <row r="6091" spans="1:18" ht="20.100000000000001" customHeight="1" x14ac:dyDescent="0.25">
      <c r="A6091" s="248"/>
      <c r="B6091" s="248"/>
      <c r="C6091" s="248"/>
      <c r="D6091" s="248"/>
      <c r="E6091" s="248"/>
      <c r="F6091" s="248"/>
      <c r="G6091" s="248"/>
      <c r="H6091" s="248"/>
      <c r="I6091" s="247"/>
      <c r="J6091" s="247"/>
      <c r="K6091" s="247"/>
      <c r="L6091" s="247"/>
      <c r="M6091" s="247"/>
      <c r="N6091" s="247"/>
      <c r="O6091" s="247"/>
      <c r="P6091" s="247"/>
      <c r="Q6091" s="247"/>
      <c r="R6091" s="247"/>
    </row>
    <row r="6092" spans="1:18" ht="20.100000000000001" customHeight="1" x14ac:dyDescent="0.25">
      <c r="A6092" s="248"/>
      <c r="B6092" s="248"/>
      <c r="C6092" s="248"/>
      <c r="D6092" s="248"/>
      <c r="E6092" s="248"/>
      <c r="F6092" s="248"/>
      <c r="G6092" s="248"/>
      <c r="H6092" s="248"/>
      <c r="I6092" s="247"/>
      <c r="J6092" s="247"/>
      <c r="K6092" s="247"/>
      <c r="L6092" s="247"/>
      <c r="M6092" s="247"/>
      <c r="N6092" s="247"/>
      <c r="O6092" s="247"/>
      <c r="P6092" s="247"/>
      <c r="Q6092" s="247"/>
      <c r="R6092" s="247"/>
    </row>
    <row r="6093" spans="1:18" ht="20.100000000000001" customHeight="1" x14ac:dyDescent="0.25">
      <c r="A6093" s="248"/>
      <c r="B6093" s="248"/>
      <c r="C6093" s="248"/>
      <c r="D6093" s="248"/>
      <c r="E6093" s="248"/>
      <c r="F6093" s="248"/>
      <c r="G6093" s="248"/>
      <c r="H6093" s="248"/>
      <c r="I6093" s="247"/>
      <c r="J6093" s="247"/>
      <c r="K6093" s="247"/>
      <c r="L6093" s="247"/>
      <c r="M6093" s="247"/>
      <c r="N6093" s="247"/>
      <c r="O6093" s="247"/>
      <c r="P6093" s="247"/>
      <c r="Q6093" s="247"/>
      <c r="R6093" s="247"/>
    </row>
    <row r="6094" spans="1:18" ht="20.100000000000001" customHeight="1" x14ac:dyDescent="0.25">
      <c r="A6094" s="248"/>
      <c r="B6094" s="248"/>
      <c r="C6094" s="248"/>
      <c r="D6094" s="248"/>
      <c r="E6094" s="248"/>
      <c r="F6094" s="248"/>
      <c r="G6094" s="248"/>
      <c r="H6094" s="248"/>
      <c r="I6094" s="247"/>
      <c r="J6094" s="247"/>
      <c r="K6094" s="247"/>
      <c r="L6094" s="247"/>
      <c r="M6094" s="247"/>
      <c r="N6094" s="247"/>
      <c r="O6094" s="247"/>
      <c r="P6094" s="247"/>
      <c r="Q6094" s="247"/>
      <c r="R6094" s="247"/>
    </row>
    <row r="6095" spans="1:18" ht="20.100000000000001" customHeight="1" x14ac:dyDescent="0.25">
      <c r="A6095" s="248"/>
      <c r="B6095" s="248"/>
      <c r="C6095" s="248"/>
      <c r="D6095" s="248"/>
      <c r="E6095" s="248"/>
      <c r="F6095" s="248"/>
      <c r="G6095" s="248"/>
      <c r="H6095" s="248"/>
      <c r="I6095" s="247"/>
      <c r="J6095" s="247"/>
      <c r="K6095" s="247"/>
      <c r="L6095" s="247"/>
      <c r="M6095" s="247"/>
      <c r="N6095" s="247"/>
      <c r="O6095" s="247"/>
      <c r="P6095" s="247"/>
      <c r="Q6095" s="247"/>
      <c r="R6095" s="247"/>
    </row>
    <row r="6096" spans="1:18" ht="20.100000000000001" customHeight="1" x14ac:dyDescent="0.25">
      <c r="A6096" s="248"/>
      <c r="B6096" s="248"/>
      <c r="C6096" s="248"/>
      <c r="D6096" s="248"/>
      <c r="E6096" s="248"/>
      <c r="F6096" s="248"/>
      <c r="G6096" s="248"/>
      <c r="H6096" s="248"/>
      <c r="I6096" s="247"/>
      <c r="J6096" s="247"/>
      <c r="K6096" s="247"/>
      <c r="L6096" s="247"/>
      <c r="M6096" s="247"/>
      <c r="N6096" s="247"/>
      <c r="O6096" s="247"/>
      <c r="P6096" s="247"/>
      <c r="Q6096" s="247"/>
      <c r="R6096" s="247"/>
    </row>
    <row r="6097" spans="1:18" ht="20.100000000000001" customHeight="1" x14ac:dyDescent="0.25">
      <c r="A6097" s="248"/>
      <c r="B6097" s="248"/>
      <c r="C6097" s="248"/>
      <c r="D6097" s="248"/>
      <c r="E6097" s="248"/>
      <c r="F6097" s="248"/>
      <c r="G6097" s="248"/>
      <c r="H6097" s="248"/>
      <c r="I6097" s="247"/>
      <c r="J6097" s="247"/>
      <c r="K6097" s="247"/>
      <c r="L6097" s="247"/>
      <c r="M6097" s="247"/>
      <c r="N6097" s="247"/>
      <c r="O6097" s="247"/>
      <c r="P6097" s="247"/>
      <c r="Q6097" s="247"/>
      <c r="R6097" s="247"/>
    </row>
    <row r="6098" spans="1:18" ht="20.100000000000001" customHeight="1" x14ac:dyDescent="0.25">
      <c r="A6098" s="248"/>
      <c r="B6098" s="248"/>
      <c r="C6098" s="248"/>
      <c r="D6098" s="248"/>
      <c r="E6098" s="248"/>
      <c r="F6098" s="248"/>
      <c r="G6098" s="248"/>
      <c r="H6098" s="248"/>
      <c r="I6098" s="247"/>
      <c r="J6098" s="247"/>
      <c r="K6098" s="247"/>
      <c r="L6098" s="247"/>
      <c r="M6098" s="247"/>
      <c r="N6098" s="247"/>
      <c r="O6098" s="247"/>
      <c r="P6098" s="247"/>
      <c r="Q6098" s="247"/>
      <c r="R6098" s="247"/>
    </row>
    <row r="6099" spans="1:18" ht="20.100000000000001" customHeight="1" x14ac:dyDescent="0.25">
      <c r="A6099" s="248"/>
      <c r="B6099" s="248"/>
      <c r="C6099" s="248"/>
      <c r="D6099" s="248"/>
      <c r="E6099" s="248"/>
      <c r="F6099" s="248"/>
      <c r="G6099" s="248"/>
      <c r="H6099" s="248"/>
      <c r="I6099" s="247"/>
      <c r="J6099" s="247"/>
      <c r="K6099" s="247"/>
      <c r="L6099" s="247"/>
      <c r="M6099" s="247"/>
      <c r="N6099" s="247"/>
      <c r="O6099" s="247"/>
      <c r="P6099" s="247"/>
      <c r="Q6099" s="247"/>
      <c r="R6099" s="247"/>
    </row>
    <row r="6100" spans="1:18" ht="20.100000000000001" customHeight="1" x14ac:dyDescent="0.25">
      <c r="A6100" s="248"/>
      <c r="B6100" s="248"/>
      <c r="C6100" s="248"/>
      <c r="D6100" s="248"/>
      <c r="E6100" s="248"/>
      <c r="F6100" s="248"/>
      <c r="G6100" s="248"/>
      <c r="H6100" s="248"/>
      <c r="I6100" s="247"/>
      <c r="J6100" s="247"/>
      <c r="K6100" s="247"/>
      <c r="L6100" s="247"/>
      <c r="M6100" s="247"/>
      <c r="N6100" s="247"/>
      <c r="O6100" s="247"/>
      <c r="P6100" s="247"/>
      <c r="Q6100" s="247"/>
      <c r="R6100" s="247"/>
    </row>
    <row r="6101" spans="1:18" ht="20.100000000000001" customHeight="1" x14ac:dyDescent="0.25">
      <c r="A6101" s="248"/>
      <c r="B6101" s="248"/>
      <c r="C6101" s="248"/>
      <c r="D6101" s="248"/>
      <c r="E6101" s="248"/>
      <c r="F6101" s="248"/>
      <c r="G6101" s="248"/>
      <c r="H6101" s="248"/>
      <c r="I6101" s="247"/>
      <c r="J6101" s="247"/>
      <c r="K6101" s="247"/>
      <c r="L6101" s="247"/>
      <c r="M6101" s="247"/>
      <c r="N6101" s="247"/>
      <c r="O6101" s="247"/>
      <c r="P6101" s="247"/>
      <c r="Q6101" s="247"/>
      <c r="R6101" s="247"/>
    </row>
    <row r="6102" spans="1:18" ht="20.100000000000001" customHeight="1" x14ac:dyDescent="0.25">
      <c r="A6102" s="248"/>
      <c r="B6102" s="248"/>
      <c r="C6102" s="248"/>
      <c r="D6102" s="248"/>
      <c r="E6102" s="248"/>
      <c r="F6102" s="248"/>
      <c r="G6102" s="248"/>
      <c r="H6102" s="248"/>
      <c r="I6102" s="247"/>
      <c r="J6102" s="247"/>
      <c r="K6102" s="247"/>
      <c r="L6102" s="247"/>
      <c r="M6102" s="247"/>
      <c r="N6102" s="247"/>
      <c r="O6102" s="247"/>
      <c r="P6102" s="247"/>
      <c r="Q6102" s="247"/>
      <c r="R6102" s="247"/>
    </row>
    <row r="6103" spans="1:18" ht="20.100000000000001" customHeight="1" x14ac:dyDescent="0.25">
      <c r="A6103" s="248"/>
      <c r="B6103" s="248"/>
      <c r="C6103" s="248"/>
      <c r="D6103" s="248"/>
      <c r="E6103" s="248"/>
      <c r="F6103" s="248"/>
      <c r="G6103" s="248"/>
      <c r="H6103" s="248"/>
      <c r="I6103" s="247"/>
      <c r="J6103" s="247"/>
      <c r="K6103" s="247"/>
      <c r="L6103" s="247"/>
      <c r="M6103" s="247"/>
      <c r="N6103" s="247"/>
      <c r="O6103" s="247"/>
      <c r="P6103" s="247"/>
      <c r="Q6103" s="247"/>
      <c r="R6103" s="247"/>
    </row>
    <row r="6104" spans="1:18" ht="20.100000000000001" customHeight="1" x14ac:dyDescent="0.25">
      <c r="A6104" s="248"/>
      <c r="B6104" s="248"/>
      <c r="C6104" s="248"/>
      <c r="D6104" s="248"/>
      <c r="E6104" s="248"/>
      <c r="F6104" s="248"/>
      <c r="G6104" s="248"/>
      <c r="H6104" s="248"/>
      <c r="I6104" s="247"/>
      <c r="J6104" s="247"/>
      <c r="K6104" s="247"/>
      <c r="L6104" s="247"/>
      <c r="M6104" s="247"/>
      <c r="N6104" s="247"/>
      <c r="O6104" s="247"/>
      <c r="P6104" s="247"/>
      <c r="Q6104" s="247"/>
      <c r="R6104" s="247"/>
    </row>
    <row r="6105" spans="1:18" ht="20.100000000000001" customHeight="1" x14ac:dyDescent="0.25">
      <c r="A6105" s="248"/>
      <c r="B6105" s="248"/>
      <c r="C6105" s="248"/>
      <c r="D6105" s="248"/>
      <c r="E6105" s="248"/>
      <c r="F6105" s="248"/>
      <c r="G6105" s="248"/>
      <c r="H6105" s="248"/>
      <c r="I6105" s="247"/>
      <c r="J6105" s="247"/>
      <c r="K6105" s="247"/>
      <c r="L6105" s="247"/>
      <c r="M6105" s="247"/>
      <c r="N6105" s="247"/>
      <c r="O6105" s="247"/>
      <c r="P6105" s="247"/>
      <c r="Q6105" s="247"/>
      <c r="R6105" s="247"/>
    </row>
    <row r="6106" spans="1:18" ht="20.100000000000001" customHeight="1" x14ac:dyDescent="0.25">
      <c r="A6106" s="248"/>
      <c r="B6106" s="248"/>
      <c r="C6106" s="248"/>
      <c r="D6106" s="248"/>
      <c r="E6106" s="248"/>
      <c r="F6106" s="248"/>
      <c r="G6106" s="248"/>
      <c r="H6106" s="248"/>
      <c r="I6106" s="247"/>
      <c r="J6106" s="247"/>
      <c r="K6106" s="247"/>
      <c r="L6106" s="247"/>
      <c r="M6106" s="247"/>
      <c r="N6106" s="247"/>
      <c r="O6106" s="247"/>
      <c r="P6106" s="247"/>
      <c r="Q6106" s="247"/>
      <c r="R6106" s="247"/>
    </row>
    <row r="6107" spans="1:18" ht="20.100000000000001" customHeight="1" x14ac:dyDescent="0.25">
      <c r="A6107" s="248"/>
      <c r="B6107" s="248"/>
      <c r="C6107" s="248"/>
      <c r="D6107" s="248"/>
      <c r="E6107" s="248"/>
      <c r="F6107" s="248"/>
      <c r="G6107" s="248"/>
      <c r="H6107" s="248"/>
      <c r="I6107" s="247"/>
      <c r="J6107" s="247"/>
      <c r="K6107" s="247"/>
      <c r="L6107" s="247"/>
      <c r="M6107" s="247"/>
      <c r="N6107" s="247"/>
      <c r="O6107" s="247"/>
      <c r="P6107" s="247"/>
      <c r="Q6107" s="247"/>
      <c r="R6107" s="247"/>
    </row>
    <row r="6108" spans="1:18" ht="20.100000000000001" customHeight="1" x14ac:dyDescent="0.25">
      <c r="A6108" s="248"/>
      <c r="B6108" s="248"/>
      <c r="C6108" s="248"/>
      <c r="D6108" s="248"/>
      <c r="E6108" s="248"/>
      <c r="F6108" s="248"/>
      <c r="G6108" s="248"/>
      <c r="H6108" s="248"/>
      <c r="I6108" s="247"/>
      <c r="J6108" s="247"/>
      <c r="K6108" s="247"/>
      <c r="L6108" s="247"/>
      <c r="M6108" s="247"/>
      <c r="N6108" s="247"/>
      <c r="O6108" s="247"/>
      <c r="P6108" s="247"/>
      <c r="Q6108" s="247"/>
      <c r="R6108" s="247"/>
    </row>
    <row r="6109" spans="1:18" ht="20.100000000000001" customHeight="1" x14ac:dyDescent="0.25">
      <c r="A6109" s="248"/>
      <c r="B6109" s="248"/>
      <c r="C6109" s="248"/>
      <c r="D6109" s="248"/>
      <c r="E6109" s="248"/>
      <c r="F6109" s="248"/>
      <c r="G6109" s="248"/>
      <c r="H6109" s="248"/>
      <c r="I6109" s="247"/>
      <c r="J6109" s="247"/>
      <c r="K6109" s="247"/>
      <c r="L6109" s="247"/>
      <c r="M6109" s="247"/>
      <c r="N6109" s="247"/>
      <c r="O6109" s="247"/>
      <c r="P6109" s="247"/>
      <c r="Q6109" s="247"/>
      <c r="R6109" s="247"/>
    </row>
    <row r="6110" spans="1:18" ht="20.100000000000001" customHeight="1" x14ac:dyDescent="0.25">
      <c r="A6110" s="248"/>
      <c r="B6110" s="248"/>
      <c r="C6110" s="248"/>
      <c r="D6110" s="248"/>
      <c r="E6110" s="248"/>
      <c r="F6110" s="248"/>
      <c r="G6110" s="248"/>
      <c r="H6110" s="248"/>
      <c r="I6110" s="247"/>
      <c r="J6110" s="247"/>
      <c r="K6110" s="247"/>
      <c r="L6110" s="247"/>
      <c r="M6110" s="247"/>
      <c r="N6110" s="247"/>
      <c r="O6110" s="247"/>
      <c r="P6110" s="247"/>
      <c r="Q6110" s="247"/>
      <c r="R6110" s="247"/>
    </row>
    <row r="6111" spans="1:18" ht="20.100000000000001" customHeight="1" x14ac:dyDescent="0.25">
      <c r="A6111" s="248"/>
      <c r="B6111" s="248"/>
      <c r="C6111" s="248"/>
      <c r="D6111" s="248"/>
      <c r="E6111" s="248"/>
      <c r="F6111" s="248"/>
      <c r="G6111" s="248"/>
      <c r="H6111" s="248"/>
      <c r="I6111" s="247"/>
      <c r="J6111" s="247"/>
      <c r="K6111" s="247"/>
      <c r="L6111" s="247"/>
      <c r="M6111" s="247"/>
      <c r="N6111" s="247"/>
      <c r="O6111" s="247"/>
      <c r="P6111" s="247"/>
      <c r="Q6111" s="247"/>
      <c r="R6111" s="247"/>
    </row>
    <row r="6112" spans="1:18" ht="20.100000000000001" customHeight="1" x14ac:dyDescent="0.25">
      <c r="A6112" s="248"/>
      <c r="B6112" s="248"/>
      <c r="C6112" s="248"/>
      <c r="D6112" s="248"/>
      <c r="E6112" s="248"/>
      <c r="F6112" s="248"/>
      <c r="G6112" s="248"/>
      <c r="H6112" s="248"/>
      <c r="I6112" s="247"/>
      <c r="J6112" s="247"/>
      <c r="K6112" s="247"/>
      <c r="L6112" s="247"/>
      <c r="M6112" s="247"/>
      <c r="N6112" s="247"/>
      <c r="O6112" s="247"/>
      <c r="P6112" s="247"/>
      <c r="Q6112" s="247"/>
      <c r="R6112" s="247"/>
    </row>
    <row r="6113" spans="1:18" ht="20.100000000000001" customHeight="1" x14ac:dyDescent="0.25">
      <c r="A6113" s="248"/>
      <c r="B6113" s="248"/>
      <c r="C6113" s="248"/>
      <c r="D6113" s="248"/>
      <c r="E6113" s="248"/>
      <c r="F6113" s="248"/>
      <c r="G6113" s="248"/>
      <c r="H6113" s="248"/>
      <c r="I6113" s="247"/>
      <c r="J6113" s="247"/>
      <c r="K6113" s="247"/>
      <c r="L6113" s="247"/>
      <c r="M6113" s="247"/>
      <c r="N6113" s="247"/>
      <c r="O6113" s="247"/>
      <c r="P6113" s="247"/>
      <c r="Q6113" s="247"/>
      <c r="R6113" s="247"/>
    </row>
    <row r="6114" spans="1:18" ht="20.100000000000001" customHeight="1" x14ac:dyDescent="0.25">
      <c r="A6114" s="248"/>
      <c r="B6114" s="248"/>
      <c r="C6114" s="248"/>
      <c r="D6114" s="248"/>
      <c r="E6114" s="248"/>
      <c r="F6114" s="248"/>
      <c r="G6114" s="248"/>
      <c r="H6114" s="248"/>
      <c r="I6114" s="247"/>
      <c r="J6114" s="247"/>
      <c r="K6114" s="247"/>
      <c r="L6114" s="247"/>
      <c r="M6114" s="247"/>
      <c r="N6114" s="247"/>
      <c r="O6114" s="247"/>
      <c r="P6114" s="247"/>
      <c r="Q6114" s="247"/>
      <c r="R6114" s="247"/>
    </row>
    <row r="6115" spans="1:18" ht="20.100000000000001" customHeight="1" x14ac:dyDescent="0.25">
      <c r="A6115" s="248"/>
      <c r="B6115" s="248"/>
      <c r="C6115" s="248"/>
      <c r="D6115" s="248"/>
      <c r="E6115" s="248"/>
      <c r="F6115" s="248"/>
      <c r="G6115" s="248"/>
      <c r="H6115" s="248"/>
      <c r="I6115" s="247"/>
      <c r="J6115" s="247"/>
      <c r="K6115" s="247"/>
      <c r="L6115" s="247"/>
      <c r="M6115" s="247"/>
      <c r="N6115" s="247"/>
      <c r="O6115" s="247"/>
      <c r="P6115" s="247"/>
      <c r="Q6115" s="247"/>
      <c r="R6115" s="247"/>
    </row>
    <row r="6116" spans="1:18" ht="20.100000000000001" customHeight="1" x14ac:dyDescent="0.25">
      <c r="A6116" s="248"/>
      <c r="B6116" s="248"/>
      <c r="C6116" s="248"/>
      <c r="D6116" s="248"/>
      <c r="E6116" s="248"/>
      <c r="F6116" s="248"/>
      <c r="G6116" s="248"/>
      <c r="H6116" s="248"/>
      <c r="I6116" s="247"/>
      <c r="J6116" s="247"/>
      <c r="K6116" s="247"/>
      <c r="L6116" s="247"/>
      <c r="M6116" s="247"/>
      <c r="N6116" s="247"/>
      <c r="O6116" s="247"/>
      <c r="P6116" s="247"/>
      <c r="Q6116" s="247"/>
      <c r="R6116" s="247"/>
    </row>
    <row r="6117" spans="1:18" ht="20.100000000000001" customHeight="1" x14ac:dyDescent="0.25">
      <c r="A6117" s="248"/>
      <c r="B6117" s="248"/>
      <c r="C6117" s="248"/>
      <c r="D6117" s="248"/>
      <c r="E6117" s="248"/>
      <c r="F6117" s="248"/>
      <c r="G6117" s="248"/>
      <c r="H6117" s="248"/>
      <c r="I6117" s="247"/>
      <c r="J6117" s="247"/>
      <c r="K6117" s="247"/>
      <c r="L6117" s="247"/>
      <c r="M6117" s="247"/>
      <c r="N6117" s="247"/>
      <c r="O6117" s="247"/>
      <c r="P6117" s="247"/>
      <c r="Q6117" s="247"/>
      <c r="R6117" s="247"/>
    </row>
    <row r="6118" spans="1:18" ht="20.100000000000001" customHeight="1" x14ac:dyDescent="0.25">
      <c r="A6118" s="248"/>
      <c r="B6118" s="248"/>
      <c r="C6118" s="248"/>
      <c r="D6118" s="248"/>
      <c r="E6118" s="248"/>
      <c r="F6118" s="248"/>
      <c r="G6118" s="248"/>
      <c r="H6118" s="248"/>
      <c r="I6118" s="247"/>
      <c r="J6118" s="247"/>
      <c r="K6118" s="247"/>
      <c r="L6118" s="247"/>
      <c r="M6118" s="247"/>
      <c r="N6118" s="247"/>
      <c r="O6118" s="247"/>
      <c r="P6118" s="247"/>
      <c r="Q6118" s="247"/>
      <c r="R6118" s="247"/>
    </row>
    <row r="6119" spans="1:18" ht="20.100000000000001" customHeight="1" x14ac:dyDescent="0.25">
      <c r="A6119" s="248"/>
      <c r="B6119" s="248"/>
      <c r="C6119" s="248"/>
      <c r="D6119" s="248"/>
      <c r="E6119" s="248"/>
      <c r="F6119" s="248"/>
      <c r="G6119" s="248"/>
      <c r="H6119" s="248"/>
      <c r="I6119" s="247"/>
      <c r="J6119" s="247"/>
      <c r="K6119" s="247"/>
      <c r="L6119" s="247"/>
      <c r="M6119" s="247"/>
      <c r="N6119" s="247"/>
      <c r="O6119" s="247"/>
      <c r="P6119" s="247"/>
      <c r="Q6119" s="247"/>
      <c r="R6119" s="247"/>
    </row>
    <row r="6120" spans="1:18" ht="20.100000000000001" customHeight="1" x14ac:dyDescent="0.25">
      <c r="A6120" s="248"/>
      <c r="B6120" s="248"/>
      <c r="C6120" s="248"/>
      <c r="D6120" s="248"/>
      <c r="E6120" s="248"/>
      <c r="F6120" s="248"/>
      <c r="G6120" s="248"/>
      <c r="H6120" s="248"/>
      <c r="I6120" s="247"/>
      <c r="J6120" s="247"/>
      <c r="K6120" s="247"/>
      <c r="L6120" s="247"/>
      <c r="M6120" s="247"/>
      <c r="N6120" s="247"/>
      <c r="O6120" s="247"/>
      <c r="P6120" s="247"/>
      <c r="Q6120" s="247"/>
      <c r="R6120" s="247"/>
    </row>
    <row r="6121" spans="1:18" ht="20.100000000000001" customHeight="1" x14ac:dyDescent="0.25">
      <c r="A6121" s="248"/>
      <c r="B6121" s="248"/>
      <c r="C6121" s="248"/>
      <c r="D6121" s="248"/>
      <c r="E6121" s="248"/>
      <c r="F6121" s="248"/>
      <c r="G6121" s="248"/>
      <c r="H6121" s="248"/>
      <c r="I6121" s="247"/>
      <c r="J6121" s="247"/>
      <c r="K6121" s="247"/>
      <c r="L6121" s="247"/>
      <c r="M6121" s="247"/>
      <c r="N6121" s="247"/>
      <c r="O6121" s="247"/>
      <c r="P6121" s="247"/>
      <c r="Q6121" s="247"/>
      <c r="R6121" s="247"/>
    </row>
    <row r="6122" spans="1:18" ht="20.100000000000001" customHeight="1" x14ac:dyDescent="0.25">
      <c r="A6122" s="248"/>
      <c r="B6122" s="248"/>
      <c r="C6122" s="248"/>
      <c r="D6122" s="248"/>
      <c r="E6122" s="248"/>
      <c r="F6122" s="248"/>
      <c r="G6122" s="248"/>
      <c r="H6122" s="248"/>
      <c r="I6122" s="247"/>
      <c r="J6122" s="247"/>
      <c r="K6122" s="247"/>
      <c r="L6122" s="247"/>
      <c r="M6122" s="247"/>
      <c r="N6122" s="247"/>
      <c r="O6122" s="247"/>
      <c r="P6122" s="247"/>
      <c r="Q6122" s="247"/>
      <c r="R6122" s="247"/>
    </row>
    <row r="6123" spans="1:18" ht="20.100000000000001" customHeight="1" x14ac:dyDescent="0.25">
      <c r="A6123" s="248"/>
      <c r="B6123" s="248"/>
      <c r="C6123" s="248"/>
      <c r="D6123" s="248"/>
      <c r="E6123" s="248"/>
      <c r="F6123" s="248"/>
      <c r="G6123" s="248"/>
      <c r="H6123" s="248"/>
      <c r="I6123" s="247"/>
      <c r="J6123" s="247"/>
      <c r="K6123" s="247"/>
      <c r="L6123" s="247"/>
      <c r="M6123" s="247"/>
      <c r="N6123" s="247"/>
      <c r="O6123" s="247"/>
      <c r="P6123" s="247"/>
      <c r="Q6123" s="247"/>
      <c r="R6123" s="247"/>
    </row>
    <row r="6124" spans="1:18" ht="20.100000000000001" customHeight="1" x14ac:dyDescent="0.25">
      <c r="A6124" s="248"/>
      <c r="B6124" s="248"/>
      <c r="C6124" s="248"/>
      <c r="D6124" s="248"/>
      <c r="E6124" s="248"/>
      <c r="F6124" s="248"/>
      <c r="G6124" s="248"/>
      <c r="H6124" s="248"/>
      <c r="I6124" s="247"/>
      <c r="J6124" s="247"/>
      <c r="K6124" s="247"/>
      <c r="L6124" s="247"/>
      <c r="M6124" s="247"/>
      <c r="N6124" s="247"/>
      <c r="O6124" s="247"/>
      <c r="P6124" s="247"/>
      <c r="Q6124" s="247"/>
      <c r="R6124" s="247"/>
    </row>
    <row r="6125" spans="1:18" ht="20.100000000000001" customHeight="1" x14ac:dyDescent="0.25">
      <c r="A6125" s="248"/>
      <c r="B6125" s="248"/>
      <c r="C6125" s="248"/>
      <c r="D6125" s="248"/>
      <c r="E6125" s="248"/>
      <c r="F6125" s="248"/>
      <c r="G6125" s="248"/>
      <c r="H6125" s="248"/>
      <c r="I6125" s="247"/>
      <c r="J6125" s="247"/>
      <c r="K6125" s="247"/>
      <c r="L6125" s="247"/>
      <c r="M6125" s="247"/>
      <c r="N6125" s="247"/>
      <c r="O6125" s="247"/>
      <c r="P6125" s="247"/>
      <c r="Q6125" s="247"/>
      <c r="R6125" s="247"/>
    </row>
    <row r="6126" spans="1:18" ht="20.100000000000001" customHeight="1" x14ac:dyDescent="0.25">
      <c r="A6126" s="248"/>
      <c r="B6126" s="248"/>
      <c r="C6126" s="248"/>
      <c r="D6126" s="248"/>
      <c r="E6126" s="248"/>
      <c r="F6126" s="248"/>
      <c r="G6126" s="248"/>
      <c r="H6126" s="248"/>
      <c r="I6126" s="247"/>
      <c r="J6126" s="247"/>
      <c r="K6126" s="247"/>
      <c r="L6126" s="247"/>
      <c r="M6126" s="247"/>
      <c r="N6126" s="247"/>
      <c r="O6126" s="247"/>
      <c r="P6126" s="247"/>
      <c r="Q6126" s="247"/>
      <c r="R6126" s="247"/>
    </row>
    <row r="6127" spans="1:18" ht="20.100000000000001" customHeight="1" x14ac:dyDescent="0.25">
      <c r="A6127" s="248"/>
      <c r="B6127" s="248"/>
      <c r="C6127" s="248"/>
      <c r="D6127" s="248"/>
      <c r="E6127" s="248"/>
      <c r="F6127" s="248"/>
      <c r="G6127" s="248"/>
      <c r="H6127" s="248"/>
      <c r="I6127" s="247"/>
      <c r="J6127" s="247"/>
      <c r="K6127" s="247"/>
      <c r="L6127" s="247"/>
      <c r="M6127" s="247"/>
      <c r="N6127" s="247"/>
      <c r="O6127" s="247"/>
      <c r="P6127" s="247"/>
      <c r="Q6127" s="247"/>
      <c r="R6127" s="247"/>
    </row>
    <row r="6128" spans="1:18" ht="20.100000000000001" customHeight="1" x14ac:dyDescent="0.25">
      <c r="A6128" s="248"/>
      <c r="B6128" s="248"/>
      <c r="C6128" s="248"/>
      <c r="D6128" s="248"/>
      <c r="E6128" s="248"/>
      <c r="F6128" s="248"/>
      <c r="G6128" s="248"/>
      <c r="H6128" s="248"/>
      <c r="I6128" s="247"/>
      <c r="J6128" s="247"/>
      <c r="K6128" s="247"/>
      <c r="L6128" s="247"/>
      <c r="M6128" s="247"/>
      <c r="N6128" s="247"/>
      <c r="O6128" s="247"/>
      <c r="P6128" s="247"/>
      <c r="Q6128" s="247"/>
      <c r="R6128" s="247"/>
    </row>
    <row r="6129" spans="1:18" ht="20.100000000000001" customHeight="1" x14ac:dyDescent="0.25">
      <c r="A6129" s="248"/>
      <c r="B6129" s="248"/>
      <c r="C6129" s="248"/>
      <c r="D6129" s="248"/>
      <c r="E6129" s="248"/>
      <c r="F6129" s="248"/>
      <c r="G6129" s="248"/>
      <c r="H6129" s="248"/>
      <c r="I6129" s="247"/>
      <c r="J6129" s="247"/>
      <c r="K6129" s="247"/>
      <c r="L6129" s="247"/>
      <c r="M6129" s="247"/>
      <c r="N6129" s="247"/>
      <c r="O6129" s="247"/>
      <c r="P6129" s="247"/>
      <c r="Q6129" s="247"/>
      <c r="R6129" s="247"/>
    </row>
    <row r="6130" spans="1:18" ht="20.100000000000001" customHeight="1" x14ac:dyDescent="0.25">
      <c r="A6130" s="248"/>
      <c r="B6130" s="248"/>
      <c r="C6130" s="248"/>
      <c r="D6130" s="248"/>
      <c r="E6130" s="248"/>
      <c r="F6130" s="248"/>
      <c r="G6130" s="248"/>
      <c r="H6130" s="248"/>
      <c r="I6130" s="247"/>
      <c r="J6130" s="247"/>
      <c r="K6130" s="247"/>
      <c r="L6130" s="247"/>
      <c r="M6130" s="247"/>
      <c r="N6130" s="247"/>
      <c r="O6130" s="247"/>
      <c r="P6130" s="247"/>
      <c r="Q6130" s="247"/>
      <c r="R6130" s="247"/>
    </row>
    <row r="6131" spans="1:18" ht="20.100000000000001" customHeight="1" x14ac:dyDescent="0.25">
      <c r="A6131" s="248"/>
      <c r="B6131" s="248"/>
      <c r="C6131" s="248"/>
      <c r="D6131" s="248"/>
      <c r="E6131" s="248"/>
      <c r="F6131" s="248"/>
      <c r="G6131" s="248"/>
      <c r="H6131" s="248"/>
      <c r="I6131" s="247"/>
      <c r="J6131" s="247"/>
      <c r="K6131" s="247"/>
      <c r="L6131" s="247"/>
      <c r="M6131" s="247"/>
      <c r="N6131" s="247"/>
      <c r="O6131" s="247"/>
      <c r="P6131" s="247"/>
      <c r="Q6131" s="247"/>
      <c r="R6131" s="247"/>
    </row>
    <row r="6132" spans="1:18" ht="20.100000000000001" customHeight="1" x14ac:dyDescent="0.25">
      <c r="A6132" s="248"/>
      <c r="B6132" s="248"/>
      <c r="C6132" s="248"/>
      <c r="D6132" s="248"/>
      <c r="E6132" s="248"/>
      <c r="F6132" s="248"/>
      <c r="G6132" s="248"/>
      <c r="H6132" s="248"/>
      <c r="I6132" s="247"/>
      <c r="J6132" s="247"/>
      <c r="K6132" s="247"/>
      <c r="L6132" s="247"/>
      <c r="M6132" s="247"/>
      <c r="N6132" s="247"/>
      <c r="O6132" s="247"/>
      <c r="P6132" s="247"/>
      <c r="Q6132" s="247"/>
      <c r="R6132" s="247"/>
    </row>
    <row r="6133" spans="1:18" ht="20.100000000000001" customHeight="1" x14ac:dyDescent="0.25">
      <c r="A6133" s="248"/>
      <c r="B6133" s="248"/>
      <c r="C6133" s="248"/>
      <c r="D6133" s="248"/>
      <c r="E6133" s="248"/>
      <c r="F6133" s="248"/>
      <c r="G6133" s="248"/>
      <c r="H6133" s="248"/>
      <c r="I6133" s="247"/>
      <c r="J6133" s="247"/>
      <c r="K6133" s="247"/>
      <c r="L6133" s="247"/>
      <c r="M6133" s="247"/>
      <c r="N6133" s="247"/>
      <c r="O6133" s="247"/>
      <c r="P6133" s="247"/>
      <c r="Q6133" s="247"/>
      <c r="R6133" s="247"/>
    </row>
    <row r="6134" spans="1:18" ht="20.100000000000001" customHeight="1" x14ac:dyDescent="0.25">
      <c r="A6134" s="248"/>
      <c r="B6134" s="248"/>
      <c r="C6134" s="248"/>
      <c r="D6134" s="248"/>
      <c r="E6134" s="248"/>
      <c r="F6134" s="248"/>
      <c r="G6134" s="248"/>
      <c r="H6134" s="248"/>
      <c r="I6134" s="247"/>
      <c r="J6134" s="247"/>
      <c r="K6134" s="247"/>
      <c r="L6134" s="247"/>
      <c r="M6134" s="247"/>
      <c r="N6134" s="247"/>
      <c r="O6134" s="247"/>
      <c r="P6134" s="247"/>
      <c r="Q6134" s="247"/>
      <c r="R6134" s="247"/>
    </row>
    <row r="6135" spans="1:18" ht="20.100000000000001" customHeight="1" x14ac:dyDescent="0.25">
      <c r="A6135" s="248"/>
      <c r="B6135" s="248"/>
      <c r="C6135" s="248"/>
      <c r="D6135" s="248"/>
      <c r="E6135" s="248"/>
      <c r="F6135" s="248"/>
      <c r="G6135" s="248"/>
      <c r="H6135" s="248"/>
      <c r="I6135" s="247"/>
      <c r="J6135" s="247"/>
      <c r="K6135" s="247"/>
      <c r="L6135" s="247"/>
      <c r="M6135" s="247"/>
      <c r="N6135" s="247"/>
      <c r="O6135" s="247"/>
      <c r="P6135" s="247"/>
      <c r="Q6135" s="247"/>
      <c r="R6135" s="247"/>
    </row>
    <row r="6136" spans="1:18" ht="20.100000000000001" customHeight="1" x14ac:dyDescent="0.25">
      <c r="A6136" s="248"/>
      <c r="B6136" s="248"/>
      <c r="C6136" s="248"/>
      <c r="D6136" s="248"/>
      <c r="E6136" s="248"/>
      <c r="F6136" s="248"/>
      <c r="G6136" s="248"/>
      <c r="H6136" s="248"/>
      <c r="I6136" s="247"/>
      <c r="J6136" s="247"/>
      <c r="K6136" s="247"/>
      <c r="L6136" s="247"/>
      <c r="M6136" s="247"/>
      <c r="N6136" s="247"/>
      <c r="O6136" s="247"/>
      <c r="P6136" s="247"/>
      <c r="Q6136" s="247"/>
      <c r="R6136" s="247"/>
    </row>
    <row r="6137" spans="1:18" ht="20.100000000000001" customHeight="1" x14ac:dyDescent="0.25">
      <c r="A6137" s="248"/>
      <c r="B6137" s="248"/>
      <c r="C6137" s="248"/>
      <c r="D6137" s="248"/>
      <c r="E6137" s="248"/>
      <c r="F6137" s="248"/>
      <c r="G6137" s="248"/>
      <c r="H6137" s="248"/>
      <c r="I6137" s="247"/>
      <c r="J6137" s="247"/>
      <c r="K6137" s="247"/>
      <c r="L6137" s="247"/>
      <c r="M6137" s="247"/>
      <c r="N6137" s="247"/>
      <c r="O6137" s="247"/>
      <c r="P6137" s="247"/>
      <c r="Q6137" s="247"/>
      <c r="R6137" s="247"/>
    </row>
    <row r="6138" spans="1:18" ht="20.100000000000001" customHeight="1" x14ac:dyDescent="0.25">
      <c r="A6138" s="248"/>
      <c r="B6138" s="248"/>
      <c r="C6138" s="248"/>
      <c r="D6138" s="248"/>
      <c r="E6138" s="248"/>
      <c r="F6138" s="248"/>
      <c r="G6138" s="248"/>
      <c r="H6138" s="248"/>
      <c r="I6138" s="247"/>
      <c r="J6138" s="247"/>
      <c r="K6138" s="247"/>
      <c r="L6138" s="247"/>
      <c r="M6138" s="247"/>
      <c r="N6138" s="247"/>
      <c r="O6138" s="247"/>
      <c r="P6138" s="247"/>
      <c r="Q6138" s="247"/>
      <c r="R6138" s="247"/>
    </row>
    <row r="6139" spans="1:18" ht="20.100000000000001" customHeight="1" x14ac:dyDescent="0.25">
      <c r="A6139" s="248"/>
      <c r="B6139" s="248"/>
      <c r="C6139" s="248"/>
      <c r="D6139" s="248"/>
      <c r="E6139" s="248"/>
      <c r="F6139" s="248"/>
      <c r="G6139" s="248"/>
      <c r="H6139" s="248"/>
      <c r="I6139" s="247"/>
      <c r="J6139" s="247"/>
      <c r="K6139" s="247"/>
      <c r="L6139" s="247"/>
      <c r="M6139" s="247"/>
      <c r="N6139" s="247"/>
      <c r="O6139" s="247"/>
      <c r="P6139" s="247"/>
      <c r="Q6139" s="247"/>
      <c r="R6139" s="247"/>
    </row>
    <row r="6140" spans="1:18" ht="20.100000000000001" customHeight="1" x14ac:dyDescent="0.25">
      <c r="A6140" s="248"/>
      <c r="B6140" s="248"/>
      <c r="C6140" s="248"/>
      <c r="D6140" s="248"/>
      <c r="E6140" s="248"/>
      <c r="F6140" s="248"/>
      <c r="G6140" s="248"/>
      <c r="H6140" s="248"/>
      <c r="I6140" s="247"/>
      <c r="J6140" s="247"/>
      <c r="K6140" s="247"/>
      <c r="L6140" s="247"/>
      <c r="M6140" s="247"/>
      <c r="N6140" s="247"/>
      <c r="O6140" s="247"/>
      <c r="P6140" s="247"/>
      <c r="Q6140" s="247"/>
      <c r="R6140" s="247"/>
    </row>
    <row r="6141" spans="1:18" ht="20.100000000000001" customHeight="1" x14ac:dyDescent="0.25">
      <c r="A6141" s="248"/>
      <c r="B6141" s="248"/>
      <c r="C6141" s="248"/>
      <c r="D6141" s="248"/>
      <c r="E6141" s="248"/>
      <c r="F6141" s="248"/>
      <c r="G6141" s="248"/>
      <c r="H6141" s="248"/>
      <c r="I6141" s="247"/>
      <c r="J6141" s="247"/>
      <c r="K6141" s="247"/>
      <c r="L6141" s="247"/>
      <c r="M6141" s="247"/>
      <c r="N6141" s="247"/>
      <c r="O6141" s="247"/>
      <c r="P6141" s="247"/>
      <c r="Q6141" s="247"/>
      <c r="R6141" s="247"/>
    </row>
    <row r="6142" spans="1:18" ht="20.100000000000001" customHeight="1" x14ac:dyDescent="0.25">
      <c r="A6142" s="248"/>
      <c r="B6142" s="248"/>
      <c r="C6142" s="248"/>
      <c r="D6142" s="248"/>
      <c r="E6142" s="248"/>
      <c r="F6142" s="248"/>
      <c r="G6142" s="248"/>
      <c r="H6142" s="248"/>
      <c r="I6142" s="247"/>
      <c r="J6142" s="247"/>
      <c r="K6142" s="247"/>
      <c r="L6142" s="247"/>
      <c r="M6142" s="247"/>
      <c r="N6142" s="247"/>
      <c r="O6142" s="247"/>
      <c r="P6142" s="247"/>
      <c r="Q6142" s="247"/>
      <c r="R6142" s="247"/>
    </row>
    <row r="6143" spans="1:18" ht="20.100000000000001" customHeight="1" x14ac:dyDescent="0.25">
      <c r="A6143" s="248"/>
      <c r="B6143" s="248"/>
      <c r="C6143" s="248"/>
      <c r="D6143" s="248"/>
      <c r="E6143" s="248"/>
      <c r="F6143" s="248"/>
      <c r="G6143" s="248"/>
      <c r="H6143" s="248"/>
      <c r="I6143" s="247"/>
      <c r="J6143" s="247"/>
      <c r="K6143" s="247"/>
      <c r="L6143" s="247"/>
      <c r="M6143" s="247"/>
      <c r="N6143" s="247"/>
      <c r="O6143" s="247"/>
      <c r="P6143" s="247"/>
      <c r="Q6143" s="247"/>
      <c r="R6143" s="247"/>
    </row>
    <row r="6144" spans="1:18" ht="20.100000000000001" customHeight="1" x14ac:dyDescent="0.25">
      <c r="A6144" s="248"/>
      <c r="B6144" s="248"/>
      <c r="C6144" s="248"/>
      <c r="D6144" s="248"/>
      <c r="E6144" s="248"/>
      <c r="F6144" s="248"/>
      <c r="G6144" s="248"/>
      <c r="H6144" s="248"/>
      <c r="I6144" s="247"/>
      <c r="J6144" s="247"/>
      <c r="K6144" s="247"/>
      <c r="L6144" s="247"/>
      <c r="M6144" s="247"/>
      <c r="N6144" s="247"/>
      <c r="O6144" s="247"/>
      <c r="P6144" s="247"/>
      <c r="Q6144" s="247"/>
      <c r="R6144" s="247"/>
    </row>
    <row r="6145" spans="1:18" ht="20.100000000000001" customHeight="1" x14ac:dyDescent="0.25">
      <c r="A6145" s="248"/>
      <c r="B6145" s="248"/>
      <c r="C6145" s="248"/>
      <c r="D6145" s="248"/>
      <c r="E6145" s="248"/>
      <c r="F6145" s="248"/>
      <c r="G6145" s="248"/>
      <c r="H6145" s="248"/>
      <c r="I6145" s="247"/>
      <c r="J6145" s="247"/>
      <c r="K6145" s="247"/>
      <c r="L6145" s="247"/>
      <c r="M6145" s="247"/>
      <c r="N6145" s="247"/>
      <c r="O6145" s="247"/>
      <c r="P6145" s="247"/>
      <c r="Q6145" s="247"/>
      <c r="R6145" s="247"/>
    </row>
    <row r="6146" spans="1:18" ht="20.100000000000001" customHeight="1" x14ac:dyDescent="0.25">
      <c r="A6146" s="248"/>
      <c r="B6146" s="248"/>
      <c r="C6146" s="248"/>
      <c r="D6146" s="248"/>
      <c r="E6146" s="248"/>
      <c r="F6146" s="248"/>
      <c r="G6146" s="248"/>
      <c r="H6146" s="248"/>
      <c r="I6146" s="247"/>
      <c r="J6146" s="247"/>
      <c r="K6146" s="247"/>
      <c r="L6146" s="247"/>
      <c r="M6146" s="247"/>
      <c r="N6146" s="247"/>
      <c r="O6146" s="247"/>
      <c r="P6146" s="247"/>
      <c r="Q6146" s="247"/>
      <c r="R6146" s="247"/>
    </row>
    <row r="6147" spans="1:18" ht="20.100000000000001" customHeight="1" x14ac:dyDescent="0.25">
      <c r="A6147" s="248"/>
      <c r="B6147" s="248"/>
      <c r="C6147" s="248"/>
      <c r="D6147" s="248"/>
      <c r="E6147" s="248"/>
      <c r="F6147" s="248"/>
      <c r="G6147" s="248"/>
      <c r="H6147" s="248"/>
      <c r="I6147" s="247"/>
      <c r="J6147" s="247"/>
      <c r="K6147" s="247"/>
      <c r="L6147" s="247"/>
      <c r="M6147" s="247"/>
      <c r="N6147" s="247"/>
      <c r="O6147" s="247"/>
      <c r="P6147" s="247"/>
      <c r="Q6147" s="247"/>
      <c r="R6147" s="247"/>
    </row>
    <row r="6148" spans="1:18" ht="20.100000000000001" customHeight="1" x14ac:dyDescent="0.25">
      <c r="A6148" s="248"/>
      <c r="B6148" s="248"/>
      <c r="C6148" s="248"/>
      <c r="D6148" s="248"/>
      <c r="E6148" s="248"/>
      <c r="F6148" s="248"/>
      <c r="G6148" s="248"/>
      <c r="H6148" s="248"/>
      <c r="I6148" s="247"/>
      <c r="J6148" s="247"/>
      <c r="K6148" s="247"/>
      <c r="L6148" s="247"/>
      <c r="M6148" s="247"/>
      <c r="N6148" s="247"/>
      <c r="O6148" s="247"/>
      <c r="P6148" s="247"/>
      <c r="Q6148" s="247"/>
      <c r="R6148" s="247"/>
    </row>
    <row r="6149" spans="1:18" ht="20.100000000000001" customHeight="1" x14ac:dyDescent="0.25">
      <c r="A6149" s="248"/>
      <c r="B6149" s="248"/>
      <c r="C6149" s="248"/>
      <c r="D6149" s="248"/>
      <c r="E6149" s="248"/>
      <c r="F6149" s="248"/>
      <c r="G6149" s="248"/>
      <c r="H6149" s="248"/>
      <c r="I6149" s="247"/>
      <c r="J6149" s="247"/>
      <c r="K6149" s="247"/>
      <c r="L6149" s="247"/>
      <c r="M6149" s="247"/>
      <c r="N6149" s="247"/>
      <c r="O6149" s="247"/>
      <c r="P6149" s="247"/>
      <c r="Q6149" s="247"/>
      <c r="R6149" s="247"/>
    </row>
    <row r="6150" spans="1:18" ht="20.100000000000001" customHeight="1" x14ac:dyDescent="0.25">
      <c r="A6150" s="248"/>
      <c r="B6150" s="248"/>
      <c r="C6150" s="248"/>
      <c r="D6150" s="248"/>
      <c r="E6150" s="248"/>
      <c r="F6150" s="248"/>
      <c r="G6150" s="248"/>
      <c r="H6150" s="248"/>
      <c r="I6150" s="247"/>
      <c r="J6150" s="247"/>
      <c r="K6150" s="247"/>
      <c r="L6150" s="247"/>
      <c r="M6150" s="247"/>
      <c r="N6150" s="247"/>
      <c r="O6150" s="247"/>
      <c r="P6150" s="247"/>
      <c r="Q6150" s="247"/>
      <c r="R6150" s="247"/>
    </row>
    <row r="6151" spans="1:18" ht="20.100000000000001" customHeight="1" x14ac:dyDescent="0.25">
      <c r="A6151" s="248"/>
      <c r="B6151" s="248"/>
      <c r="C6151" s="248"/>
      <c r="D6151" s="248"/>
      <c r="E6151" s="248"/>
      <c r="F6151" s="248"/>
      <c r="G6151" s="248"/>
      <c r="H6151" s="248"/>
      <c r="I6151" s="247"/>
      <c r="J6151" s="247"/>
      <c r="K6151" s="247"/>
      <c r="L6151" s="247"/>
      <c r="M6151" s="247"/>
      <c r="N6151" s="247"/>
      <c r="O6151" s="247"/>
      <c r="P6151" s="247"/>
      <c r="Q6151" s="247"/>
      <c r="R6151" s="247"/>
    </row>
    <row r="6152" spans="1:18" ht="20.100000000000001" customHeight="1" x14ac:dyDescent="0.25">
      <c r="A6152" s="248"/>
      <c r="B6152" s="248"/>
      <c r="C6152" s="248"/>
      <c r="D6152" s="248"/>
      <c r="E6152" s="248"/>
      <c r="F6152" s="248"/>
      <c r="G6152" s="248"/>
      <c r="H6152" s="248"/>
      <c r="I6152" s="247"/>
      <c r="J6152" s="247"/>
      <c r="K6152" s="247"/>
      <c r="L6152" s="247"/>
      <c r="M6152" s="247"/>
      <c r="N6152" s="247"/>
      <c r="O6152" s="247"/>
      <c r="P6152" s="247"/>
      <c r="Q6152" s="247"/>
      <c r="R6152" s="247"/>
    </row>
    <row r="6153" spans="1:18" ht="20.100000000000001" customHeight="1" x14ac:dyDescent="0.25">
      <c r="A6153" s="248"/>
      <c r="B6153" s="248"/>
      <c r="C6153" s="248"/>
      <c r="D6153" s="248"/>
      <c r="E6153" s="248"/>
      <c r="F6153" s="248"/>
      <c r="G6153" s="248"/>
      <c r="H6153" s="248"/>
      <c r="I6153" s="247"/>
      <c r="J6153" s="247"/>
      <c r="K6153" s="247"/>
      <c r="L6153" s="247"/>
      <c r="M6153" s="247"/>
      <c r="N6153" s="247"/>
      <c r="O6153" s="247"/>
      <c r="P6153" s="247"/>
      <c r="Q6153" s="247"/>
      <c r="R6153" s="247"/>
    </row>
    <row r="6154" spans="1:18" ht="20.100000000000001" customHeight="1" x14ac:dyDescent="0.25">
      <c r="A6154" s="248"/>
      <c r="B6154" s="248"/>
      <c r="C6154" s="248"/>
      <c r="D6154" s="248"/>
      <c r="E6154" s="248"/>
      <c r="F6154" s="248"/>
      <c r="G6154" s="248"/>
      <c r="H6154" s="248"/>
      <c r="I6154" s="247"/>
      <c r="J6154" s="247"/>
      <c r="K6154" s="247"/>
      <c r="L6154" s="247"/>
      <c r="M6154" s="247"/>
      <c r="N6154" s="247"/>
      <c r="O6154" s="247"/>
      <c r="P6154" s="247"/>
      <c r="Q6154" s="247"/>
      <c r="R6154" s="247"/>
    </row>
    <row r="6155" spans="1:18" ht="20.100000000000001" customHeight="1" x14ac:dyDescent="0.25">
      <c r="A6155" s="248"/>
      <c r="B6155" s="248"/>
      <c r="C6155" s="248"/>
      <c r="D6155" s="248"/>
      <c r="E6155" s="248"/>
      <c r="F6155" s="248"/>
      <c r="G6155" s="248"/>
      <c r="H6155" s="248"/>
      <c r="I6155" s="247"/>
      <c r="J6155" s="247"/>
      <c r="K6155" s="247"/>
      <c r="L6155" s="247"/>
      <c r="M6155" s="247"/>
      <c r="N6155" s="247"/>
      <c r="O6155" s="247"/>
      <c r="P6155" s="247"/>
      <c r="Q6155" s="247"/>
      <c r="R6155" s="247"/>
    </row>
    <row r="6156" spans="1:18" ht="20.100000000000001" customHeight="1" x14ac:dyDescent="0.25">
      <c r="A6156" s="248"/>
      <c r="B6156" s="248"/>
      <c r="C6156" s="248"/>
      <c r="D6156" s="248"/>
      <c r="E6156" s="248"/>
      <c r="F6156" s="248"/>
      <c r="G6156" s="248"/>
      <c r="H6156" s="248"/>
      <c r="I6156" s="247"/>
      <c r="J6156" s="247"/>
      <c r="K6156" s="247"/>
      <c r="L6156" s="247"/>
      <c r="M6156" s="247"/>
      <c r="N6156" s="247"/>
      <c r="O6156" s="247"/>
      <c r="P6156" s="247"/>
      <c r="Q6156" s="247"/>
      <c r="R6156" s="247"/>
    </row>
    <row r="6157" spans="1:18" ht="20.100000000000001" customHeight="1" x14ac:dyDescent="0.25">
      <c r="A6157" s="248"/>
      <c r="B6157" s="248"/>
      <c r="C6157" s="248"/>
      <c r="D6157" s="248"/>
      <c r="E6157" s="248"/>
      <c r="F6157" s="248"/>
      <c r="G6157" s="248"/>
      <c r="H6157" s="248"/>
      <c r="I6157" s="247"/>
      <c r="J6157" s="247"/>
      <c r="K6157" s="247"/>
      <c r="L6157" s="247"/>
      <c r="M6157" s="247"/>
      <c r="N6157" s="247"/>
      <c r="O6157" s="247"/>
      <c r="P6157" s="247"/>
      <c r="Q6157" s="247"/>
      <c r="R6157" s="247"/>
    </row>
    <row r="6158" spans="1:18" ht="20.100000000000001" customHeight="1" x14ac:dyDescent="0.25">
      <c r="A6158" s="248"/>
      <c r="B6158" s="248"/>
      <c r="C6158" s="248"/>
      <c r="D6158" s="248"/>
      <c r="E6158" s="248"/>
      <c r="F6158" s="248"/>
      <c r="G6158" s="248"/>
      <c r="H6158" s="248"/>
      <c r="I6158" s="247"/>
      <c r="J6158" s="247"/>
      <c r="K6158" s="247"/>
      <c r="L6158" s="247"/>
      <c r="M6158" s="247"/>
      <c r="N6158" s="247"/>
      <c r="O6158" s="247"/>
      <c r="P6158" s="247"/>
      <c r="Q6158" s="247"/>
      <c r="R6158" s="247"/>
    </row>
    <row r="6159" spans="1:18" ht="20.100000000000001" customHeight="1" x14ac:dyDescent="0.25">
      <c r="A6159" s="248"/>
      <c r="B6159" s="248"/>
      <c r="C6159" s="248"/>
      <c r="D6159" s="248"/>
      <c r="E6159" s="248"/>
      <c r="F6159" s="248"/>
      <c r="G6159" s="248"/>
      <c r="H6159" s="248"/>
      <c r="I6159" s="247"/>
      <c r="J6159" s="247"/>
      <c r="K6159" s="247"/>
      <c r="L6159" s="247"/>
      <c r="M6159" s="247"/>
      <c r="N6159" s="247"/>
      <c r="O6159" s="247"/>
      <c r="P6159" s="247"/>
      <c r="Q6159" s="247"/>
      <c r="R6159" s="247"/>
    </row>
    <row r="6160" spans="1:18" ht="20.100000000000001" customHeight="1" x14ac:dyDescent="0.25">
      <c r="A6160" s="248"/>
      <c r="B6160" s="248"/>
      <c r="C6160" s="248"/>
      <c r="D6160" s="248"/>
      <c r="E6160" s="248"/>
      <c r="F6160" s="248"/>
      <c r="G6160" s="248"/>
      <c r="H6160" s="248"/>
      <c r="I6160" s="247"/>
      <c r="J6160" s="247"/>
      <c r="K6160" s="247"/>
      <c r="L6160" s="247"/>
      <c r="M6160" s="247"/>
      <c r="N6160" s="247"/>
      <c r="O6160" s="247"/>
      <c r="P6160" s="247"/>
      <c r="Q6160" s="247"/>
      <c r="R6160" s="247"/>
    </row>
    <row r="6161" spans="1:18" ht="20.100000000000001" customHeight="1" x14ac:dyDescent="0.25">
      <c r="A6161" s="248"/>
      <c r="B6161" s="248"/>
      <c r="C6161" s="248"/>
      <c r="D6161" s="248"/>
      <c r="E6161" s="248"/>
      <c r="F6161" s="248"/>
      <c r="G6161" s="248"/>
      <c r="H6161" s="248"/>
      <c r="I6161" s="247"/>
      <c r="J6161" s="247"/>
      <c r="K6161" s="247"/>
      <c r="L6161" s="247"/>
      <c r="M6161" s="247"/>
      <c r="N6161" s="247"/>
      <c r="O6161" s="247"/>
      <c r="P6161" s="247"/>
      <c r="Q6161" s="247"/>
      <c r="R6161" s="247"/>
    </row>
    <row r="6162" spans="1:18" ht="20.100000000000001" customHeight="1" x14ac:dyDescent="0.25">
      <c r="A6162" s="248"/>
      <c r="B6162" s="248"/>
      <c r="C6162" s="248"/>
      <c r="D6162" s="248"/>
      <c r="E6162" s="248"/>
      <c r="F6162" s="248"/>
      <c r="G6162" s="248"/>
      <c r="H6162" s="248"/>
      <c r="I6162" s="247"/>
      <c r="J6162" s="247"/>
      <c r="K6162" s="247"/>
      <c r="L6162" s="247"/>
      <c r="M6162" s="247"/>
      <c r="N6162" s="247"/>
      <c r="O6162" s="247"/>
      <c r="P6162" s="247"/>
      <c r="Q6162" s="247"/>
      <c r="R6162" s="247"/>
    </row>
    <row r="6163" spans="1:18" ht="20.100000000000001" customHeight="1" x14ac:dyDescent="0.25">
      <c r="A6163" s="248"/>
      <c r="B6163" s="248"/>
      <c r="C6163" s="248"/>
      <c r="D6163" s="248"/>
      <c r="E6163" s="248"/>
      <c r="F6163" s="248"/>
      <c r="G6163" s="248"/>
      <c r="H6163" s="248"/>
      <c r="I6163" s="247"/>
      <c r="J6163" s="247"/>
      <c r="K6163" s="247"/>
      <c r="L6163" s="247"/>
      <c r="M6163" s="247"/>
      <c r="N6163" s="247"/>
      <c r="O6163" s="247"/>
      <c r="P6163" s="247"/>
      <c r="Q6163" s="247"/>
      <c r="R6163" s="247"/>
    </row>
    <row r="6164" spans="1:18" ht="20.100000000000001" customHeight="1" x14ac:dyDescent="0.25">
      <c r="A6164" s="248"/>
      <c r="B6164" s="248"/>
      <c r="C6164" s="248"/>
      <c r="D6164" s="248"/>
      <c r="E6164" s="248"/>
      <c r="F6164" s="248"/>
      <c r="G6164" s="248"/>
      <c r="H6164" s="248"/>
      <c r="I6164" s="247"/>
      <c r="J6164" s="247"/>
      <c r="K6164" s="247"/>
      <c r="L6164" s="247"/>
      <c r="M6164" s="247"/>
      <c r="N6164" s="247"/>
      <c r="O6164" s="247"/>
      <c r="P6164" s="247"/>
      <c r="Q6164" s="247"/>
      <c r="R6164" s="247"/>
    </row>
    <row r="6165" spans="1:18" ht="20.100000000000001" customHeight="1" x14ac:dyDescent="0.25">
      <c r="A6165" s="248"/>
      <c r="B6165" s="248"/>
      <c r="C6165" s="248"/>
      <c r="D6165" s="248"/>
      <c r="E6165" s="248"/>
      <c r="F6165" s="248"/>
      <c r="G6165" s="248"/>
      <c r="H6165" s="248"/>
      <c r="I6165" s="247"/>
      <c r="J6165" s="247"/>
      <c r="K6165" s="247"/>
      <c r="L6165" s="247"/>
      <c r="M6165" s="247"/>
      <c r="N6165" s="247"/>
      <c r="O6165" s="247"/>
      <c r="P6165" s="247"/>
      <c r="Q6165" s="247"/>
      <c r="R6165" s="247"/>
    </row>
    <row r="6166" spans="1:18" ht="20.100000000000001" customHeight="1" x14ac:dyDescent="0.25">
      <c r="A6166" s="248"/>
      <c r="B6166" s="248"/>
      <c r="C6166" s="248"/>
      <c r="D6166" s="248"/>
      <c r="E6166" s="248"/>
      <c r="F6166" s="248"/>
      <c r="G6166" s="248"/>
      <c r="H6166" s="248"/>
      <c r="I6166" s="247"/>
      <c r="J6166" s="247"/>
      <c r="K6166" s="247"/>
      <c r="L6166" s="247"/>
      <c r="M6166" s="247"/>
      <c r="N6166" s="247"/>
      <c r="O6166" s="247"/>
      <c r="P6166" s="247"/>
      <c r="Q6166" s="247"/>
      <c r="R6166" s="247"/>
    </row>
    <row r="6167" spans="1:18" ht="20.100000000000001" customHeight="1" x14ac:dyDescent="0.25">
      <c r="A6167" s="248"/>
      <c r="B6167" s="248"/>
      <c r="C6167" s="248"/>
      <c r="D6167" s="248"/>
      <c r="E6167" s="248"/>
      <c r="F6167" s="248"/>
      <c r="G6167" s="248"/>
      <c r="H6167" s="248"/>
      <c r="I6167" s="247"/>
      <c r="J6167" s="247"/>
      <c r="K6167" s="247"/>
      <c r="L6167" s="247"/>
      <c r="M6167" s="247"/>
      <c r="N6167" s="247"/>
      <c r="O6167" s="247"/>
      <c r="P6167" s="247"/>
      <c r="Q6167" s="247"/>
      <c r="R6167" s="247"/>
    </row>
    <row r="6168" spans="1:18" ht="20.100000000000001" customHeight="1" x14ac:dyDescent="0.25">
      <c r="A6168" s="248"/>
      <c r="B6168" s="248"/>
      <c r="C6168" s="248"/>
      <c r="D6168" s="248"/>
      <c r="E6168" s="248"/>
      <c r="F6168" s="248"/>
      <c r="G6168" s="248"/>
      <c r="H6168" s="248"/>
      <c r="I6168" s="247"/>
      <c r="J6168" s="247"/>
      <c r="K6168" s="247"/>
      <c r="L6168" s="247"/>
      <c r="M6168" s="247"/>
      <c r="N6168" s="247"/>
      <c r="O6168" s="247"/>
      <c r="P6168" s="247"/>
      <c r="Q6168" s="247"/>
      <c r="R6168" s="247"/>
    </row>
    <row r="6169" spans="1:18" ht="20.100000000000001" customHeight="1" x14ac:dyDescent="0.25">
      <c r="A6169" s="248"/>
      <c r="B6169" s="248"/>
      <c r="C6169" s="248"/>
      <c r="D6169" s="248"/>
      <c r="E6169" s="248"/>
      <c r="F6169" s="248"/>
      <c r="G6169" s="248"/>
      <c r="H6169" s="248"/>
      <c r="I6169" s="247"/>
      <c r="J6169" s="247"/>
      <c r="K6169" s="247"/>
      <c r="L6169" s="247"/>
      <c r="M6169" s="247"/>
      <c r="N6169" s="247"/>
      <c r="O6169" s="247"/>
      <c r="P6169" s="247"/>
      <c r="Q6169" s="247"/>
      <c r="R6169" s="247"/>
    </row>
    <row r="6170" spans="1:18" ht="20.100000000000001" customHeight="1" x14ac:dyDescent="0.25">
      <c r="A6170" s="248"/>
      <c r="B6170" s="248"/>
      <c r="C6170" s="248"/>
      <c r="D6170" s="248"/>
      <c r="E6170" s="248"/>
      <c r="F6170" s="248"/>
      <c r="G6170" s="248"/>
      <c r="H6170" s="248"/>
      <c r="I6170" s="247"/>
      <c r="J6170" s="247"/>
      <c r="K6170" s="247"/>
      <c r="L6170" s="247"/>
      <c r="M6170" s="247"/>
      <c r="N6170" s="247"/>
      <c r="O6170" s="247"/>
      <c r="P6170" s="247"/>
      <c r="Q6170" s="247"/>
      <c r="R6170" s="247"/>
    </row>
    <row r="6171" spans="1:18" ht="20.100000000000001" customHeight="1" x14ac:dyDescent="0.25">
      <c r="A6171" s="248"/>
      <c r="B6171" s="248"/>
      <c r="C6171" s="248"/>
      <c r="D6171" s="248"/>
      <c r="E6171" s="248"/>
      <c r="F6171" s="248"/>
      <c r="G6171" s="248"/>
      <c r="H6171" s="248"/>
      <c r="I6171" s="247"/>
      <c r="J6171" s="247"/>
      <c r="K6171" s="247"/>
      <c r="L6171" s="247"/>
      <c r="M6171" s="247"/>
      <c r="N6171" s="247"/>
      <c r="O6171" s="247"/>
      <c r="P6171" s="247"/>
      <c r="Q6171" s="247"/>
      <c r="R6171" s="247"/>
    </row>
    <row r="6172" spans="1:18" ht="20.100000000000001" customHeight="1" x14ac:dyDescent="0.25">
      <c r="A6172" s="248"/>
      <c r="B6172" s="248"/>
      <c r="C6172" s="248"/>
      <c r="D6172" s="248"/>
      <c r="E6172" s="248"/>
      <c r="F6172" s="248"/>
      <c r="G6172" s="248"/>
      <c r="H6172" s="248"/>
      <c r="I6172" s="247"/>
      <c r="J6172" s="247"/>
      <c r="K6172" s="247"/>
      <c r="L6172" s="247"/>
      <c r="M6172" s="247"/>
      <c r="N6172" s="247"/>
      <c r="O6172" s="247"/>
      <c r="P6172" s="247"/>
      <c r="Q6172" s="247"/>
      <c r="R6172" s="247"/>
    </row>
    <row r="6173" spans="1:18" ht="20.100000000000001" customHeight="1" x14ac:dyDescent="0.25">
      <c r="A6173" s="248"/>
      <c r="B6173" s="248"/>
      <c r="C6173" s="248"/>
      <c r="D6173" s="248"/>
      <c r="E6173" s="248"/>
      <c r="F6173" s="248"/>
      <c r="G6173" s="248"/>
      <c r="H6173" s="248"/>
      <c r="I6173" s="247"/>
      <c r="J6173" s="247"/>
      <c r="K6173" s="247"/>
      <c r="L6173" s="247"/>
      <c r="M6173" s="247"/>
      <c r="N6173" s="247"/>
      <c r="O6173" s="247"/>
      <c r="P6173" s="247"/>
      <c r="Q6173" s="247"/>
      <c r="R6173" s="247"/>
    </row>
    <row r="6174" spans="1:18" ht="20.100000000000001" customHeight="1" x14ac:dyDescent="0.25">
      <c r="A6174" s="248"/>
      <c r="B6174" s="248"/>
      <c r="C6174" s="248"/>
      <c r="D6174" s="248"/>
      <c r="E6174" s="248"/>
      <c r="F6174" s="248"/>
      <c r="G6174" s="248"/>
      <c r="H6174" s="248"/>
      <c r="I6174" s="247"/>
      <c r="J6174" s="247"/>
      <c r="K6174" s="247"/>
      <c r="L6174" s="247"/>
      <c r="M6174" s="247"/>
      <c r="N6174" s="247"/>
      <c r="O6174" s="247"/>
      <c r="P6174" s="247"/>
      <c r="Q6174" s="247"/>
      <c r="R6174" s="247"/>
    </row>
    <row r="6175" spans="1:18" ht="20.100000000000001" customHeight="1" x14ac:dyDescent="0.25">
      <c r="A6175" s="248"/>
      <c r="B6175" s="248"/>
      <c r="C6175" s="248"/>
      <c r="D6175" s="248"/>
      <c r="E6175" s="248"/>
      <c r="F6175" s="248"/>
      <c r="G6175" s="248"/>
      <c r="H6175" s="248"/>
      <c r="I6175" s="247"/>
      <c r="J6175" s="247"/>
      <c r="K6175" s="247"/>
      <c r="L6175" s="247"/>
      <c r="M6175" s="247"/>
      <c r="N6175" s="247"/>
      <c r="O6175" s="247"/>
      <c r="P6175" s="247"/>
      <c r="Q6175" s="247"/>
      <c r="R6175" s="247"/>
    </row>
    <row r="6176" spans="1:18" ht="20.100000000000001" customHeight="1" x14ac:dyDescent="0.25">
      <c r="A6176" s="248"/>
      <c r="B6176" s="248"/>
      <c r="C6176" s="248"/>
      <c r="D6176" s="248"/>
      <c r="E6176" s="248"/>
      <c r="F6176" s="248"/>
      <c r="G6176" s="248"/>
      <c r="H6176" s="248"/>
      <c r="I6176" s="247"/>
      <c r="J6176" s="247"/>
      <c r="K6176" s="247"/>
      <c r="L6176" s="247"/>
      <c r="M6176" s="247"/>
      <c r="N6176" s="247"/>
      <c r="O6176" s="247"/>
      <c r="P6176" s="247"/>
      <c r="Q6176" s="247"/>
      <c r="R6176" s="247"/>
    </row>
    <row r="6177" spans="1:18" ht="20.100000000000001" customHeight="1" x14ac:dyDescent="0.25">
      <c r="A6177" s="248"/>
      <c r="B6177" s="248"/>
      <c r="C6177" s="248"/>
      <c r="D6177" s="248"/>
      <c r="E6177" s="248"/>
      <c r="F6177" s="248"/>
      <c r="G6177" s="248"/>
      <c r="H6177" s="248"/>
      <c r="I6177" s="247"/>
      <c r="J6177" s="247"/>
      <c r="K6177" s="247"/>
      <c r="L6177" s="247"/>
      <c r="M6177" s="247"/>
      <c r="N6177" s="247"/>
      <c r="O6177" s="247"/>
      <c r="P6177" s="247"/>
      <c r="Q6177" s="247"/>
      <c r="R6177" s="247"/>
    </row>
    <row r="6178" spans="1:18" ht="20.100000000000001" customHeight="1" x14ac:dyDescent="0.25">
      <c r="A6178" s="248"/>
      <c r="B6178" s="248"/>
      <c r="C6178" s="248"/>
      <c r="D6178" s="248"/>
      <c r="E6178" s="248"/>
      <c r="F6178" s="248"/>
      <c r="G6178" s="248"/>
      <c r="H6178" s="248"/>
      <c r="I6178" s="247"/>
      <c r="J6178" s="247"/>
      <c r="K6178" s="247"/>
      <c r="L6178" s="247"/>
      <c r="M6178" s="247"/>
      <c r="N6178" s="247"/>
      <c r="O6178" s="247"/>
      <c r="P6178" s="247"/>
      <c r="Q6178" s="247"/>
      <c r="R6178" s="247"/>
    </row>
    <row r="6179" spans="1:18" ht="20.100000000000001" customHeight="1" x14ac:dyDescent="0.25">
      <c r="A6179" s="248"/>
      <c r="B6179" s="248"/>
      <c r="C6179" s="248"/>
      <c r="D6179" s="248"/>
      <c r="E6179" s="248"/>
      <c r="F6179" s="248"/>
      <c r="G6179" s="248"/>
      <c r="H6179" s="248"/>
      <c r="I6179" s="247"/>
      <c r="J6179" s="247"/>
      <c r="K6179" s="247"/>
      <c r="L6179" s="247"/>
      <c r="M6179" s="247"/>
      <c r="N6179" s="247"/>
      <c r="O6179" s="247"/>
      <c r="P6179" s="247"/>
      <c r="Q6179" s="247"/>
      <c r="R6179" s="247"/>
    </row>
    <row r="6180" spans="1:18" ht="20.100000000000001" customHeight="1" x14ac:dyDescent="0.25">
      <c r="A6180" s="248"/>
      <c r="B6180" s="248"/>
      <c r="C6180" s="248"/>
      <c r="D6180" s="248"/>
      <c r="E6180" s="248"/>
      <c r="F6180" s="248"/>
      <c r="G6180" s="248"/>
      <c r="H6180" s="248"/>
      <c r="I6180" s="247"/>
      <c r="J6180" s="247"/>
      <c r="K6180" s="247"/>
      <c r="L6180" s="247"/>
      <c r="M6180" s="247"/>
      <c r="N6180" s="247"/>
      <c r="O6180" s="247"/>
      <c r="P6180" s="247"/>
      <c r="Q6180" s="247"/>
      <c r="R6180" s="247"/>
    </row>
    <row r="6181" spans="1:18" ht="20.100000000000001" customHeight="1" x14ac:dyDescent="0.25">
      <c r="A6181" s="248"/>
      <c r="B6181" s="248"/>
      <c r="C6181" s="248"/>
      <c r="D6181" s="248"/>
      <c r="E6181" s="248"/>
      <c r="F6181" s="248"/>
      <c r="G6181" s="248"/>
      <c r="H6181" s="248"/>
      <c r="I6181" s="247"/>
      <c r="J6181" s="247"/>
      <c r="K6181" s="247"/>
      <c r="L6181" s="247"/>
      <c r="M6181" s="247"/>
      <c r="N6181" s="247"/>
      <c r="O6181" s="247"/>
      <c r="P6181" s="247"/>
      <c r="Q6181" s="247"/>
      <c r="R6181" s="247"/>
    </row>
    <row r="6182" spans="1:18" ht="20.100000000000001" customHeight="1" x14ac:dyDescent="0.25">
      <c r="A6182" s="248"/>
      <c r="B6182" s="248"/>
      <c r="C6182" s="248"/>
      <c r="D6182" s="248"/>
      <c r="E6182" s="248"/>
      <c r="F6182" s="248"/>
      <c r="G6182" s="248"/>
      <c r="H6182" s="248"/>
      <c r="I6182" s="247"/>
      <c r="J6182" s="247"/>
      <c r="K6182" s="247"/>
      <c r="L6182" s="247"/>
      <c r="M6182" s="247"/>
      <c r="N6182" s="247"/>
      <c r="O6182" s="247"/>
      <c r="P6182" s="247"/>
      <c r="Q6182" s="247"/>
      <c r="R6182" s="247"/>
    </row>
    <row r="6183" spans="1:18" ht="20.100000000000001" customHeight="1" x14ac:dyDescent="0.25">
      <c r="A6183" s="248"/>
      <c r="B6183" s="248"/>
      <c r="C6183" s="248"/>
      <c r="D6183" s="248"/>
      <c r="E6183" s="248"/>
      <c r="F6183" s="248"/>
      <c r="G6183" s="248"/>
      <c r="H6183" s="248"/>
      <c r="I6183" s="247"/>
      <c r="J6183" s="247"/>
      <c r="K6183" s="247"/>
      <c r="L6183" s="247"/>
      <c r="M6183" s="247"/>
      <c r="N6183" s="247"/>
      <c r="O6183" s="247"/>
      <c r="P6183" s="247"/>
      <c r="Q6183" s="247"/>
      <c r="R6183" s="247"/>
    </row>
    <row r="6184" spans="1:18" ht="20.100000000000001" customHeight="1" x14ac:dyDescent="0.25">
      <c r="A6184" s="248"/>
      <c r="B6184" s="248"/>
      <c r="C6184" s="248"/>
      <c r="D6184" s="248"/>
      <c r="E6184" s="248"/>
      <c r="F6184" s="248"/>
      <c r="G6184" s="248"/>
      <c r="H6184" s="248"/>
      <c r="I6184" s="247"/>
      <c r="J6184" s="247"/>
      <c r="K6184" s="247"/>
      <c r="L6184" s="247"/>
      <c r="M6184" s="247"/>
      <c r="N6184" s="247"/>
      <c r="O6184" s="247"/>
      <c r="P6184" s="247"/>
      <c r="Q6184" s="247"/>
      <c r="R6184" s="247"/>
    </row>
    <row r="6185" spans="1:18" ht="20.100000000000001" customHeight="1" x14ac:dyDescent="0.25">
      <c r="A6185" s="248"/>
      <c r="B6185" s="248"/>
      <c r="C6185" s="248"/>
      <c r="D6185" s="248"/>
      <c r="E6185" s="248"/>
      <c r="F6185" s="248"/>
      <c r="G6185" s="248"/>
      <c r="H6185" s="248"/>
      <c r="I6185" s="247"/>
      <c r="J6185" s="247"/>
      <c r="K6185" s="247"/>
      <c r="L6185" s="247"/>
      <c r="M6185" s="247"/>
      <c r="N6185" s="247"/>
      <c r="O6185" s="247"/>
      <c r="P6185" s="247"/>
      <c r="Q6185" s="247"/>
      <c r="R6185" s="247"/>
    </row>
    <row r="6186" spans="1:18" ht="20.100000000000001" customHeight="1" x14ac:dyDescent="0.25">
      <c r="A6186" s="248"/>
      <c r="B6186" s="248"/>
      <c r="C6186" s="248"/>
      <c r="D6186" s="248"/>
      <c r="E6186" s="248"/>
      <c r="F6186" s="248"/>
      <c r="G6186" s="248"/>
      <c r="H6186" s="248"/>
      <c r="I6186" s="247"/>
      <c r="J6186" s="247"/>
      <c r="K6186" s="247"/>
      <c r="L6186" s="247"/>
      <c r="M6186" s="247"/>
      <c r="N6186" s="247"/>
      <c r="O6186" s="247"/>
      <c r="P6186" s="247"/>
      <c r="Q6186" s="247"/>
      <c r="R6186" s="247"/>
    </row>
    <row r="6187" spans="1:18" ht="20.100000000000001" customHeight="1" x14ac:dyDescent="0.25">
      <c r="A6187" s="248"/>
      <c r="B6187" s="248"/>
      <c r="C6187" s="248"/>
      <c r="D6187" s="248"/>
      <c r="E6187" s="248"/>
      <c r="F6187" s="248"/>
      <c r="G6187" s="248"/>
      <c r="H6187" s="248"/>
      <c r="I6187" s="247"/>
      <c r="J6187" s="247"/>
      <c r="K6187" s="247"/>
      <c r="L6187" s="247"/>
      <c r="M6187" s="247"/>
      <c r="N6187" s="247"/>
      <c r="O6187" s="247"/>
      <c r="P6187" s="247"/>
      <c r="Q6187" s="247"/>
      <c r="R6187" s="247"/>
    </row>
    <row r="6188" spans="1:18" ht="20.100000000000001" customHeight="1" x14ac:dyDescent="0.25">
      <c r="A6188" s="248"/>
      <c r="B6188" s="248"/>
      <c r="C6188" s="248"/>
      <c r="D6188" s="248"/>
      <c r="E6188" s="248"/>
      <c r="F6188" s="248"/>
      <c r="G6188" s="248"/>
      <c r="H6188" s="248"/>
      <c r="I6188" s="247"/>
      <c r="J6188" s="247"/>
      <c r="K6188" s="247"/>
      <c r="L6188" s="247"/>
      <c r="M6188" s="247"/>
      <c r="N6188" s="247"/>
      <c r="O6188" s="247"/>
      <c r="P6188" s="247"/>
      <c r="Q6188" s="247"/>
      <c r="R6188" s="247"/>
    </row>
    <row r="6189" spans="1:18" ht="20.100000000000001" customHeight="1" x14ac:dyDescent="0.25">
      <c r="A6189" s="248"/>
      <c r="B6189" s="248"/>
      <c r="C6189" s="248"/>
      <c r="D6189" s="248"/>
      <c r="E6189" s="248"/>
      <c r="F6189" s="248"/>
      <c r="G6189" s="248"/>
      <c r="H6189" s="248"/>
      <c r="I6189" s="247"/>
      <c r="J6189" s="247"/>
      <c r="K6189" s="247"/>
      <c r="L6189" s="247"/>
      <c r="M6189" s="247"/>
      <c r="N6189" s="247"/>
      <c r="O6189" s="247"/>
      <c r="P6189" s="247"/>
      <c r="Q6189" s="247"/>
      <c r="R6189" s="247"/>
    </row>
    <row r="6190" spans="1:18" ht="20.100000000000001" customHeight="1" x14ac:dyDescent="0.25">
      <c r="A6190" s="248"/>
      <c r="B6190" s="248"/>
      <c r="C6190" s="248"/>
      <c r="D6190" s="248"/>
      <c r="E6190" s="248"/>
      <c r="F6190" s="248"/>
      <c r="G6190" s="248"/>
      <c r="H6190" s="248"/>
      <c r="I6190" s="247"/>
      <c r="J6190" s="247"/>
      <c r="K6190" s="247"/>
      <c r="L6190" s="247"/>
      <c r="M6190" s="247"/>
      <c r="N6190" s="247"/>
      <c r="O6190" s="247"/>
      <c r="P6190" s="247"/>
      <c r="Q6190" s="247"/>
      <c r="R6190" s="247"/>
    </row>
    <row r="6191" spans="1:18" ht="20.100000000000001" customHeight="1" x14ac:dyDescent="0.25">
      <c r="A6191" s="248"/>
      <c r="B6191" s="248"/>
      <c r="C6191" s="248"/>
      <c r="D6191" s="248"/>
      <c r="E6191" s="248"/>
      <c r="F6191" s="248"/>
      <c r="G6191" s="248"/>
      <c r="H6191" s="248"/>
      <c r="I6191" s="247"/>
      <c r="J6191" s="247"/>
      <c r="K6191" s="247"/>
      <c r="L6191" s="247"/>
      <c r="M6191" s="247"/>
      <c r="N6191" s="247"/>
      <c r="O6191" s="247"/>
      <c r="P6191" s="247"/>
      <c r="Q6191" s="247"/>
      <c r="R6191" s="247"/>
    </row>
    <row r="6192" spans="1:18" ht="20.100000000000001" customHeight="1" x14ac:dyDescent="0.25">
      <c r="A6192" s="248"/>
      <c r="B6192" s="248"/>
      <c r="C6192" s="248"/>
      <c r="D6192" s="248"/>
      <c r="E6192" s="248"/>
      <c r="F6192" s="248"/>
      <c r="G6192" s="248"/>
      <c r="H6192" s="248"/>
      <c r="I6192" s="247"/>
      <c r="J6192" s="247"/>
      <c r="K6192" s="247"/>
      <c r="L6192" s="247"/>
      <c r="M6192" s="247"/>
      <c r="N6192" s="247"/>
      <c r="O6192" s="247"/>
      <c r="P6192" s="247"/>
      <c r="Q6192" s="247"/>
      <c r="R6192" s="247"/>
    </row>
    <row r="6193" spans="1:18" ht="20.100000000000001" customHeight="1" x14ac:dyDescent="0.25">
      <c r="A6193" s="248"/>
      <c r="B6193" s="248"/>
      <c r="C6193" s="248"/>
      <c r="D6193" s="248"/>
      <c r="E6193" s="248"/>
      <c r="F6193" s="248"/>
      <c r="G6193" s="248"/>
      <c r="H6193" s="248"/>
      <c r="I6193" s="247"/>
      <c r="J6193" s="247"/>
      <c r="K6193" s="247"/>
      <c r="L6193" s="247"/>
      <c r="M6193" s="247"/>
      <c r="N6193" s="247"/>
      <c r="O6193" s="247"/>
      <c r="P6193" s="247"/>
      <c r="Q6193" s="247"/>
      <c r="R6193" s="247"/>
    </row>
    <row r="6194" spans="1:18" ht="20.100000000000001" customHeight="1" x14ac:dyDescent="0.25">
      <c r="A6194" s="248"/>
      <c r="B6194" s="248"/>
      <c r="C6194" s="248"/>
      <c r="D6194" s="248"/>
      <c r="E6194" s="248"/>
      <c r="F6194" s="248"/>
      <c r="G6194" s="248"/>
      <c r="H6194" s="248"/>
      <c r="I6194" s="247"/>
      <c r="J6194" s="247"/>
      <c r="K6194" s="247"/>
      <c r="L6194" s="247"/>
      <c r="M6194" s="247"/>
      <c r="N6194" s="247"/>
      <c r="O6194" s="247"/>
      <c r="P6194" s="247"/>
      <c r="Q6194" s="247"/>
      <c r="R6194" s="247"/>
    </row>
    <row r="6195" spans="1:18" ht="20.100000000000001" customHeight="1" x14ac:dyDescent="0.25">
      <c r="A6195" s="248"/>
      <c r="B6195" s="248"/>
      <c r="C6195" s="248"/>
      <c r="D6195" s="248"/>
      <c r="E6195" s="248"/>
      <c r="F6195" s="248"/>
      <c r="G6195" s="248"/>
      <c r="H6195" s="248"/>
      <c r="I6195" s="247"/>
      <c r="J6195" s="247"/>
      <c r="K6195" s="247"/>
      <c r="L6195" s="247"/>
      <c r="M6195" s="247"/>
      <c r="N6195" s="247"/>
      <c r="O6195" s="247"/>
      <c r="P6195" s="247"/>
      <c r="Q6195" s="247"/>
      <c r="R6195" s="247"/>
    </row>
    <row r="6196" spans="1:18" ht="20.100000000000001" customHeight="1" x14ac:dyDescent="0.25">
      <c r="A6196" s="248"/>
      <c r="B6196" s="248"/>
      <c r="C6196" s="248"/>
      <c r="D6196" s="248"/>
      <c r="E6196" s="248"/>
      <c r="F6196" s="248"/>
      <c r="G6196" s="248"/>
      <c r="H6196" s="248"/>
      <c r="I6196" s="247"/>
      <c r="J6196" s="247"/>
      <c r="K6196" s="247"/>
      <c r="L6196" s="247"/>
      <c r="M6196" s="247"/>
      <c r="N6196" s="247"/>
      <c r="O6196" s="247"/>
      <c r="P6196" s="247"/>
      <c r="Q6196" s="247"/>
      <c r="R6196" s="247"/>
    </row>
    <row r="6197" spans="1:18" ht="20.100000000000001" customHeight="1" x14ac:dyDescent="0.25">
      <c r="A6197" s="248"/>
      <c r="B6197" s="248"/>
      <c r="C6197" s="248"/>
      <c r="D6197" s="248"/>
      <c r="E6197" s="248"/>
      <c r="F6197" s="248"/>
      <c r="G6197" s="248"/>
      <c r="H6197" s="248"/>
      <c r="I6197" s="247"/>
      <c r="J6197" s="247"/>
      <c r="K6197" s="247"/>
      <c r="L6197" s="247"/>
      <c r="M6197" s="247"/>
      <c r="N6197" s="247"/>
      <c r="O6197" s="247"/>
      <c r="P6197" s="247"/>
      <c r="Q6197" s="247"/>
      <c r="R6197" s="247"/>
    </row>
    <row r="6198" spans="1:18" ht="20.100000000000001" customHeight="1" x14ac:dyDescent="0.25">
      <c r="A6198" s="248"/>
      <c r="B6198" s="248"/>
      <c r="C6198" s="248"/>
      <c r="D6198" s="248"/>
      <c r="E6198" s="248"/>
      <c r="F6198" s="248"/>
      <c r="G6198" s="248"/>
      <c r="H6198" s="248"/>
      <c r="I6198" s="247"/>
      <c r="J6198" s="247"/>
      <c r="K6198" s="247"/>
      <c r="L6198" s="247"/>
      <c r="M6198" s="247"/>
      <c r="N6198" s="247"/>
      <c r="O6198" s="247"/>
      <c r="P6198" s="247"/>
      <c r="Q6198" s="247"/>
      <c r="R6198" s="247"/>
    </row>
    <row r="6199" spans="1:18" ht="20.100000000000001" customHeight="1" x14ac:dyDescent="0.25">
      <c r="A6199" s="248"/>
      <c r="B6199" s="248"/>
      <c r="C6199" s="248"/>
      <c r="D6199" s="248"/>
      <c r="E6199" s="248"/>
      <c r="F6199" s="248"/>
      <c r="G6199" s="248"/>
      <c r="H6199" s="248"/>
      <c r="I6199" s="247"/>
      <c r="J6199" s="247"/>
      <c r="K6199" s="247"/>
      <c r="L6199" s="247"/>
      <c r="M6199" s="247"/>
      <c r="N6199" s="247"/>
      <c r="O6199" s="247"/>
      <c r="P6199" s="247"/>
      <c r="Q6199" s="247"/>
      <c r="R6199" s="247"/>
    </row>
    <row r="6200" spans="1:18" ht="20.100000000000001" customHeight="1" x14ac:dyDescent="0.25">
      <c r="A6200" s="248"/>
      <c r="B6200" s="248"/>
      <c r="C6200" s="248"/>
      <c r="D6200" s="248"/>
      <c r="E6200" s="248"/>
      <c r="F6200" s="248"/>
      <c r="G6200" s="248"/>
      <c r="H6200" s="248"/>
      <c r="I6200" s="247"/>
      <c r="J6200" s="247"/>
      <c r="K6200" s="247"/>
      <c r="L6200" s="247"/>
      <c r="M6200" s="247"/>
      <c r="N6200" s="247"/>
      <c r="O6200" s="247"/>
      <c r="P6200" s="247"/>
      <c r="Q6200" s="247"/>
      <c r="R6200" s="247"/>
    </row>
    <row r="6201" spans="1:18" ht="20.100000000000001" customHeight="1" x14ac:dyDescent="0.25">
      <c r="A6201" s="248"/>
      <c r="B6201" s="248"/>
      <c r="C6201" s="248"/>
      <c r="D6201" s="248"/>
      <c r="E6201" s="248"/>
      <c r="F6201" s="248"/>
      <c r="G6201" s="248"/>
      <c r="H6201" s="248"/>
      <c r="I6201" s="247"/>
      <c r="J6201" s="247"/>
      <c r="K6201" s="247"/>
      <c r="L6201" s="247"/>
      <c r="M6201" s="247"/>
      <c r="N6201" s="247"/>
      <c r="O6201" s="247"/>
      <c r="P6201" s="247"/>
      <c r="Q6201" s="247"/>
      <c r="R6201" s="247"/>
    </row>
    <row r="6202" spans="1:18" ht="20.100000000000001" customHeight="1" x14ac:dyDescent="0.25">
      <c r="A6202" s="248"/>
      <c r="B6202" s="248"/>
      <c r="C6202" s="248"/>
      <c r="D6202" s="248"/>
      <c r="E6202" s="248"/>
      <c r="F6202" s="248"/>
      <c r="G6202" s="248"/>
      <c r="H6202" s="248"/>
      <c r="I6202" s="247"/>
      <c r="J6202" s="247"/>
      <c r="K6202" s="247"/>
      <c r="L6202" s="247"/>
      <c r="M6202" s="247"/>
      <c r="N6202" s="247"/>
      <c r="O6202" s="247"/>
      <c r="P6202" s="247"/>
      <c r="Q6202" s="247"/>
      <c r="R6202" s="247"/>
    </row>
    <row r="6203" spans="1:18" ht="20.100000000000001" customHeight="1" x14ac:dyDescent="0.25">
      <c r="A6203" s="248"/>
      <c r="B6203" s="248"/>
      <c r="C6203" s="248"/>
      <c r="D6203" s="248"/>
      <c r="E6203" s="248"/>
      <c r="F6203" s="248"/>
      <c r="G6203" s="248"/>
      <c r="H6203" s="248"/>
      <c r="I6203" s="247"/>
      <c r="J6203" s="247"/>
      <c r="K6203" s="247"/>
      <c r="L6203" s="247"/>
      <c r="M6203" s="247"/>
      <c r="N6203" s="247"/>
      <c r="O6203" s="247"/>
      <c r="P6203" s="247"/>
      <c r="Q6203" s="247"/>
      <c r="R6203" s="247"/>
    </row>
    <row r="6204" spans="1:18" ht="20.100000000000001" customHeight="1" x14ac:dyDescent="0.25">
      <c r="A6204" s="248"/>
      <c r="B6204" s="248"/>
      <c r="C6204" s="248"/>
      <c r="D6204" s="248"/>
      <c r="E6204" s="248"/>
      <c r="F6204" s="248"/>
      <c r="G6204" s="248"/>
      <c r="H6204" s="248"/>
      <c r="I6204" s="247"/>
      <c r="J6204" s="247"/>
      <c r="K6204" s="247"/>
      <c r="L6204" s="247"/>
      <c r="M6204" s="247"/>
      <c r="N6204" s="247"/>
      <c r="O6204" s="247"/>
      <c r="P6204" s="247"/>
      <c r="Q6204" s="247"/>
      <c r="R6204" s="247"/>
    </row>
    <row r="6205" spans="1:18" ht="20.100000000000001" customHeight="1" x14ac:dyDescent="0.25">
      <c r="A6205" s="248"/>
      <c r="B6205" s="248"/>
      <c r="C6205" s="248"/>
      <c r="D6205" s="248"/>
      <c r="E6205" s="248"/>
      <c r="F6205" s="248"/>
      <c r="G6205" s="248"/>
      <c r="H6205" s="248"/>
      <c r="I6205" s="247"/>
      <c r="J6205" s="247"/>
      <c r="K6205" s="247"/>
      <c r="L6205" s="247"/>
      <c r="M6205" s="247"/>
      <c r="N6205" s="247"/>
      <c r="O6205" s="247"/>
      <c r="P6205" s="247"/>
      <c r="Q6205" s="247"/>
      <c r="R6205" s="247"/>
    </row>
    <row r="6206" spans="1:18" ht="20.100000000000001" customHeight="1" x14ac:dyDescent="0.25">
      <c r="A6206" s="248"/>
      <c r="B6206" s="248"/>
      <c r="C6206" s="248"/>
      <c r="D6206" s="248"/>
      <c r="E6206" s="248"/>
      <c r="F6206" s="248"/>
      <c r="G6206" s="248"/>
      <c r="H6206" s="248"/>
      <c r="I6206" s="247"/>
      <c r="J6206" s="247"/>
      <c r="K6206" s="247"/>
      <c r="L6206" s="247"/>
      <c r="M6206" s="247"/>
      <c r="N6206" s="247"/>
      <c r="O6206" s="247"/>
      <c r="P6206" s="247"/>
      <c r="Q6206" s="247"/>
      <c r="R6206" s="247"/>
    </row>
    <row r="6207" spans="1:18" ht="20.100000000000001" customHeight="1" x14ac:dyDescent="0.25">
      <c r="A6207" s="248"/>
      <c r="B6207" s="248"/>
      <c r="C6207" s="248"/>
      <c r="D6207" s="248"/>
      <c r="E6207" s="248"/>
      <c r="F6207" s="248"/>
      <c r="G6207" s="248"/>
      <c r="H6207" s="248"/>
      <c r="I6207" s="247"/>
      <c r="J6207" s="247"/>
      <c r="K6207" s="247"/>
      <c r="L6207" s="247"/>
      <c r="M6207" s="247"/>
      <c r="N6207" s="247"/>
      <c r="O6207" s="247"/>
      <c r="P6207" s="247"/>
      <c r="Q6207" s="247"/>
      <c r="R6207" s="247"/>
    </row>
    <row r="6208" spans="1:18" ht="20.100000000000001" customHeight="1" x14ac:dyDescent="0.25">
      <c r="A6208" s="248"/>
      <c r="B6208" s="248"/>
      <c r="C6208" s="248"/>
      <c r="D6208" s="248"/>
      <c r="E6208" s="248"/>
      <c r="F6208" s="248"/>
      <c r="G6208" s="248"/>
      <c r="H6208" s="248"/>
      <c r="I6208" s="247"/>
      <c r="J6208" s="247"/>
      <c r="K6208" s="247"/>
      <c r="L6208" s="247"/>
      <c r="M6208" s="247"/>
      <c r="N6208" s="247"/>
      <c r="O6208" s="247"/>
      <c r="P6208" s="247"/>
      <c r="Q6208" s="247"/>
      <c r="R6208" s="247"/>
    </row>
    <row r="6209" spans="1:18" ht="20.100000000000001" customHeight="1" x14ac:dyDescent="0.25">
      <c r="A6209" s="248"/>
      <c r="B6209" s="248"/>
      <c r="C6209" s="248"/>
      <c r="D6209" s="248"/>
      <c r="E6209" s="248"/>
      <c r="F6209" s="248"/>
      <c r="G6209" s="248"/>
      <c r="H6209" s="248"/>
      <c r="I6209" s="247"/>
      <c r="J6209" s="247"/>
      <c r="K6209" s="247"/>
      <c r="L6209" s="247"/>
      <c r="M6209" s="247"/>
      <c r="N6209" s="247"/>
      <c r="O6209" s="247"/>
      <c r="P6209" s="247"/>
      <c r="Q6209" s="247"/>
      <c r="R6209" s="247"/>
    </row>
    <row r="6210" spans="1:18" ht="20.100000000000001" customHeight="1" x14ac:dyDescent="0.25">
      <c r="A6210" s="248"/>
      <c r="B6210" s="248"/>
      <c r="C6210" s="248"/>
      <c r="D6210" s="248"/>
      <c r="E6210" s="248"/>
      <c r="F6210" s="248"/>
      <c r="G6210" s="248"/>
      <c r="H6210" s="248"/>
      <c r="I6210" s="247"/>
      <c r="J6210" s="247"/>
      <c r="K6210" s="247"/>
      <c r="L6210" s="247"/>
      <c r="M6210" s="247"/>
      <c r="N6210" s="247"/>
      <c r="O6210" s="247"/>
      <c r="P6210" s="247"/>
      <c r="Q6210" s="247"/>
      <c r="R6210" s="247"/>
    </row>
    <row r="6211" spans="1:18" ht="20.100000000000001" customHeight="1" x14ac:dyDescent="0.25">
      <c r="A6211" s="248"/>
      <c r="B6211" s="248"/>
      <c r="C6211" s="248"/>
      <c r="D6211" s="248"/>
      <c r="E6211" s="248"/>
      <c r="F6211" s="248"/>
      <c r="G6211" s="248"/>
      <c r="H6211" s="248"/>
      <c r="I6211" s="247"/>
      <c r="J6211" s="247"/>
      <c r="K6211" s="247"/>
      <c r="L6211" s="247"/>
      <c r="M6211" s="247"/>
      <c r="N6211" s="247"/>
      <c r="O6211" s="247"/>
      <c r="P6211" s="247"/>
      <c r="Q6211" s="247"/>
      <c r="R6211" s="247"/>
    </row>
    <row r="6212" spans="1:18" ht="20.100000000000001" customHeight="1" x14ac:dyDescent="0.25">
      <c r="A6212" s="248"/>
      <c r="B6212" s="248"/>
      <c r="C6212" s="248"/>
      <c r="D6212" s="248"/>
      <c r="E6212" s="248"/>
      <c r="F6212" s="248"/>
      <c r="G6212" s="248"/>
      <c r="H6212" s="248"/>
      <c r="I6212" s="247"/>
      <c r="J6212" s="247"/>
      <c r="K6212" s="247"/>
      <c r="L6212" s="247"/>
      <c r="M6212" s="247"/>
      <c r="N6212" s="247"/>
      <c r="O6212" s="247"/>
      <c r="P6212" s="247"/>
      <c r="Q6212" s="247"/>
      <c r="R6212" s="247"/>
    </row>
    <row r="6213" spans="1:18" ht="20.100000000000001" customHeight="1" x14ac:dyDescent="0.25">
      <c r="A6213" s="248"/>
      <c r="B6213" s="248"/>
      <c r="C6213" s="248"/>
      <c r="D6213" s="248"/>
      <c r="E6213" s="248"/>
      <c r="F6213" s="248"/>
      <c r="G6213" s="248"/>
      <c r="H6213" s="248"/>
      <c r="I6213" s="247"/>
      <c r="J6213" s="247"/>
      <c r="K6213" s="247"/>
      <c r="L6213" s="247"/>
      <c r="M6213" s="247"/>
      <c r="N6213" s="247"/>
      <c r="O6213" s="247"/>
      <c r="P6213" s="247"/>
      <c r="Q6213" s="247"/>
      <c r="R6213" s="247"/>
    </row>
    <row r="6214" spans="1:18" ht="20.100000000000001" customHeight="1" x14ac:dyDescent="0.25">
      <c r="A6214" s="248"/>
      <c r="B6214" s="248"/>
      <c r="C6214" s="248"/>
      <c r="D6214" s="248"/>
      <c r="E6214" s="248"/>
      <c r="F6214" s="248"/>
      <c r="G6214" s="248"/>
      <c r="H6214" s="248"/>
      <c r="I6214" s="247"/>
      <c r="J6214" s="247"/>
      <c r="K6214" s="247"/>
      <c r="L6214" s="247"/>
      <c r="M6214" s="247"/>
      <c r="N6214" s="247"/>
      <c r="O6214" s="247"/>
      <c r="P6214" s="247"/>
      <c r="Q6214" s="247"/>
      <c r="R6214" s="247"/>
    </row>
    <row r="6215" spans="1:18" ht="20.100000000000001" customHeight="1" x14ac:dyDescent="0.25">
      <c r="A6215" s="248"/>
      <c r="B6215" s="248"/>
      <c r="C6215" s="248"/>
      <c r="D6215" s="248"/>
      <c r="E6215" s="248"/>
      <c r="F6215" s="248"/>
      <c r="G6215" s="248"/>
      <c r="H6215" s="248"/>
      <c r="I6215" s="247"/>
      <c r="J6215" s="247"/>
      <c r="K6215" s="247"/>
      <c r="L6215" s="247"/>
      <c r="M6215" s="247"/>
      <c r="N6215" s="247"/>
      <c r="O6215" s="247"/>
      <c r="P6215" s="247"/>
      <c r="Q6215" s="247"/>
      <c r="R6215" s="247"/>
    </row>
    <row r="6216" spans="1:18" ht="20.100000000000001" customHeight="1" x14ac:dyDescent="0.25">
      <c r="A6216" s="248"/>
      <c r="B6216" s="248"/>
      <c r="C6216" s="248"/>
      <c r="D6216" s="248"/>
      <c r="E6216" s="248"/>
      <c r="F6216" s="248"/>
      <c r="G6216" s="248"/>
      <c r="H6216" s="248"/>
      <c r="I6216" s="247"/>
      <c r="J6216" s="247"/>
      <c r="K6216" s="247"/>
      <c r="L6216" s="247"/>
      <c r="M6216" s="247"/>
      <c r="N6216" s="247"/>
      <c r="O6216" s="247"/>
      <c r="P6216" s="247"/>
      <c r="Q6216" s="247"/>
      <c r="R6216" s="247"/>
    </row>
    <row r="6217" spans="1:18" ht="20.100000000000001" customHeight="1" x14ac:dyDescent="0.25">
      <c r="A6217" s="248"/>
      <c r="B6217" s="248"/>
      <c r="C6217" s="248"/>
      <c r="D6217" s="248"/>
      <c r="E6217" s="248"/>
      <c r="F6217" s="248"/>
      <c r="G6217" s="248"/>
      <c r="H6217" s="248"/>
      <c r="I6217" s="247"/>
      <c r="J6217" s="247"/>
      <c r="K6217" s="247"/>
      <c r="L6217" s="247"/>
      <c r="M6217" s="247"/>
      <c r="N6217" s="247"/>
      <c r="O6217" s="247"/>
      <c r="P6217" s="247"/>
      <c r="Q6217" s="247"/>
      <c r="R6217" s="247"/>
    </row>
    <row r="6218" spans="1:18" ht="20.100000000000001" customHeight="1" x14ac:dyDescent="0.25">
      <c r="A6218" s="248"/>
      <c r="B6218" s="248"/>
      <c r="C6218" s="248"/>
      <c r="D6218" s="248"/>
      <c r="E6218" s="248"/>
      <c r="F6218" s="248"/>
      <c r="G6218" s="248"/>
      <c r="H6218" s="248"/>
      <c r="I6218" s="247"/>
      <c r="J6218" s="247"/>
      <c r="K6218" s="247"/>
      <c r="L6218" s="247"/>
      <c r="M6218" s="247"/>
      <c r="N6218" s="247"/>
      <c r="O6218" s="247"/>
      <c r="P6218" s="247"/>
      <c r="Q6218" s="247"/>
      <c r="R6218" s="247"/>
    </row>
    <row r="6219" spans="1:18" ht="20.100000000000001" customHeight="1" x14ac:dyDescent="0.25">
      <c r="A6219" s="248"/>
      <c r="B6219" s="248"/>
      <c r="C6219" s="248"/>
      <c r="D6219" s="248"/>
      <c r="E6219" s="248"/>
      <c r="F6219" s="248"/>
      <c r="G6219" s="248"/>
      <c r="H6219" s="248"/>
      <c r="I6219" s="247"/>
      <c r="J6219" s="247"/>
      <c r="K6219" s="247"/>
      <c r="L6219" s="247"/>
      <c r="M6219" s="247"/>
      <c r="N6219" s="247"/>
      <c r="O6219" s="247"/>
      <c r="P6219" s="247"/>
      <c r="Q6219" s="247"/>
      <c r="R6219" s="247"/>
    </row>
    <row r="6220" spans="1:18" ht="20.100000000000001" customHeight="1" x14ac:dyDescent="0.25">
      <c r="A6220" s="248"/>
      <c r="B6220" s="248"/>
      <c r="C6220" s="248"/>
      <c r="D6220" s="248"/>
      <c r="E6220" s="248"/>
      <c r="F6220" s="248"/>
      <c r="G6220" s="248"/>
      <c r="H6220" s="248"/>
      <c r="I6220" s="247"/>
      <c r="J6220" s="247"/>
      <c r="K6220" s="247"/>
      <c r="L6220" s="247"/>
      <c r="M6220" s="247"/>
      <c r="N6220" s="247"/>
      <c r="O6220" s="247"/>
      <c r="P6220" s="247"/>
      <c r="Q6220" s="247"/>
      <c r="R6220" s="247"/>
    </row>
    <row r="6221" spans="1:18" ht="20.100000000000001" customHeight="1" x14ac:dyDescent="0.25">
      <c r="A6221" s="248"/>
      <c r="B6221" s="248"/>
      <c r="C6221" s="248"/>
      <c r="D6221" s="248"/>
      <c r="E6221" s="248"/>
      <c r="F6221" s="248"/>
      <c r="G6221" s="248"/>
      <c r="H6221" s="248"/>
      <c r="I6221" s="247"/>
      <c r="J6221" s="247"/>
      <c r="K6221" s="247"/>
      <c r="L6221" s="247"/>
      <c r="M6221" s="247"/>
      <c r="N6221" s="247"/>
      <c r="O6221" s="247"/>
      <c r="P6221" s="247"/>
      <c r="Q6221" s="247"/>
      <c r="R6221" s="247"/>
    </row>
    <row r="6222" spans="1:18" ht="20.100000000000001" customHeight="1" x14ac:dyDescent="0.25">
      <c r="A6222" s="248"/>
      <c r="B6222" s="248"/>
      <c r="C6222" s="248"/>
      <c r="D6222" s="248"/>
      <c r="E6222" s="248"/>
      <c r="F6222" s="248"/>
      <c r="G6222" s="248"/>
      <c r="H6222" s="248"/>
      <c r="I6222" s="247"/>
      <c r="J6222" s="247"/>
      <c r="K6222" s="247"/>
      <c r="L6222" s="247"/>
      <c r="M6222" s="247"/>
      <c r="N6222" s="247"/>
      <c r="O6222" s="247"/>
      <c r="P6222" s="247"/>
      <c r="Q6222" s="247"/>
      <c r="R6222" s="247"/>
    </row>
    <row r="6223" spans="1:18" ht="20.100000000000001" customHeight="1" x14ac:dyDescent="0.25">
      <c r="A6223" s="248"/>
      <c r="B6223" s="248"/>
      <c r="C6223" s="248"/>
      <c r="D6223" s="248"/>
      <c r="E6223" s="248"/>
      <c r="F6223" s="248"/>
      <c r="G6223" s="248"/>
      <c r="H6223" s="248"/>
      <c r="I6223" s="247"/>
      <c r="J6223" s="247"/>
      <c r="K6223" s="247"/>
      <c r="L6223" s="247"/>
      <c r="M6223" s="247"/>
      <c r="N6223" s="247"/>
      <c r="O6223" s="247"/>
      <c r="P6223" s="247"/>
      <c r="Q6223" s="247"/>
      <c r="R6223" s="247"/>
    </row>
    <row r="6224" spans="1:18" ht="20.100000000000001" customHeight="1" x14ac:dyDescent="0.25">
      <c r="A6224" s="248"/>
      <c r="B6224" s="248"/>
      <c r="C6224" s="248"/>
      <c r="D6224" s="248"/>
      <c r="E6224" s="248"/>
      <c r="F6224" s="248"/>
      <c r="G6224" s="248"/>
      <c r="H6224" s="248"/>
      <c r="I6224" s="247"/>
      <c r="J6224" s="247"/>
      <c r="K6224" s="247"/>
      <c r="L6224" s="247"/>
      <c r="M6224" s="247"/>
      <c r="N6224" s="247"/>
      <c r="O6224" s="247"/>
      <c r="P6224" s="247"/>
      <c r="Q6224" s="247"/>
      <c r="R6224" s="247"/>
    </row>
    <row r="6225" spans="1:18" ht="20.100000000000001" customHeight="1" x14ac:dyDescent="0.25">
      <c r="A6225" s="248"/>
      <c r="B6225" s="248"/>
      <c r="C6225" s="248"/>
      <c r="D6225" s="248"/>
      <c r="E6225" s="248"/>
      <c r="F6225" s="248"/>
      <c r="G6225" s="248"/>
      <c r="H6225" s="248"/>
      <c r="I6225" s="247"/>
      <c r="J6225" s="247"/>
      <c r="K6225" s="247"/>
      <c r="L6225" s="247"/>
      <c r="M6225" s="247"/>
      <c r="N6225" s="247"/>
      <c r="O6225" s="247"/>
      <c r="P6225" s="247"/>
      <c r="Q6225" s="247"/>
      <c r="R6225" s="247"/>
    </row>
    <row r="6226" spans="1:18" ht="20.100000000000001" customHeight="1" x14ac:dyDescent="0.25">
      <c r="A6226" s="248"/>
      <c r="B6226" s="248"/>
      <c r="C6226" s="248"/>
      <c r="D6226" s="248"/>
      <c r="E6226" s="248"/>
      <c r="F6226" s="248"/>
      <c r="G6226" s="248"/>
      <c r="H6226" s="248"/>
      <c r="I6226" s="247"/>
      <c r="J6226" s="247"/>
      <c r="K6226" s="247"/>
      <c r="L6226" s="247"/>
      <c r="M6226" s="247"/>
      <c r="N6226" s="247"/>
      <c r="O6226" s="247"/>
      <c r="P6226" s="247"/>
      <c r="Q6226" s="247"/>
      <c r="R6226" s="247"/>
    </row>
    <row r="6227" spans="1:18" ht="20.100000000000001" customHeight="1" x14ac:dyDescent="0.25">
      <c r="A6227" s="248"/>
      <c r="B6227" s="248"/>
      <c r="C6227" s="248"/>
      <c r="D6227" s="248"/>
      <c r="E6227" s="248"/>
      <c r="F6227" s="248"/>
      <c r="G6227" s="248"/>
      <c r="H6227" s="248"/>
      <c r="I6227" s="247"/>
      <c r="J6227" s="247"/>
      <c r="K6227" s="247"/>
      <c r="L6227" s="247"/>
      <c r="M6227" s="247"/>
      <c r="N6227" s="247"/>
      <c r="O6227" s="247"/>
      <c r="P6227" s="247"/>
      <c r="Q6227" s="247"/>
      <c r="R6227" s="247"/>
    </row>
    <row r="6228" spans="1:18" ht="20.100000000000001" customHeight="1" x14ac:dyDescent="0.25">
      <c r="A6228" s="248"/>
      <c r="B6228" s="248"/>
      <c r="C6228" s="248"/>
      <c r="D6228" s="248"/>
      <c r="E6228" s="248"/>
      <c r="F6228" s="248"/>
      <c r="G6228" s="248"/>
      <c r="H6228" s="248"/>
      <c r="I6228" s="247"/>
      <c r="J6228" s="247"/>
      <c r="K6228" s="247"/>
      <c r="L6228" s="247"/>
      <c r="M6228" s="247"/>
      <c r="N6228" s="247"/>
      <c r="O6228" s="247"/>
      <c r="P6228" s="247"/>
      <c r="Q6228" s="247"/>
      <c r="R6228" s="247"/>
    </row>
    <row r="6229" spans="1:18" ht="20.100000000000001" customHeight="1" x14ac:dyDescent="0.25">
      <c r="A6229" s="248"/>
      <c r="B6229" s="248"/>
      <c r="C6229" s="248"/>
      <c r="D6229" s="248"/>
      <c r="E6229" s="248"/>
      <c r="F6229" s="248"/>
      <c r="G6229" s="248"/>
      <c r="H6229" s="248"/>
      <c r="I6229" s="247"/>
      <c r="J6229" s="247"/>
      <c r="K6229" s="247"/>
      <c r="L6229" s="247"/>
      <c r="M6229" s="247"/>
      <c r="N6229" s="247"/>
      <c r="O6229" s="247"/>
      <c r="P6229" s="247"/>
      <c r="Q6229" s="247"/>
      <c r="R6229" s="247"/>
    </row>
    <row r="6230" spans="1:18" ht="20.100000000000001" customHeight="1" x14ac:dyDescent="0.25">
      <c r="A6230" s="248"/>
      <c r="B6230" s="248"/>
      <c r="C6230" s="248"/>
      <c r="D6230" s="248"/>
      <c r="E6230" s="248"/>
      <c r="F6230" s="248"/>
      <c r="G6230" s="248"/>
      <c r="H6230" s="248"/>
      <c r="I6230" s="247"/>
      <c r="J6230" s="247"/>
      <c r="K6230" s="247"/>
      <c r="L6230" s="247"/>
      <c r="M6230" s="247"/>
      <c r="N6230" s="247"/>
      <c r="O6230" s="247"/>
      <c r="P6230" s="247"/>
      <c r="Q6230" s="247"/>
      <c r="R6230" s="247"/>
    </row>
    <row r="6231" spans="1:18" ht="20.100000000000001" customHeight="1" x14ac:dyDescent="0.25">
      <c r="A6231" s="248"/>
      <c r="B6231" s="248"/>
      <c r="C6231" s="248"/>
      <c r="D6231" s="248"/>
      <c r="E6231" s="248"/>
      <c r="F6231" s="248"/>
      <c r="G6231" s="248"/>
      <c r="H6231" s="248"/>
      <c r="I6231" s="247"/>
      <c r="J6231" s="247"/>
      <c r="K6231" s="247"/>
      <c r="L6231" s="247"/>
      <c r="M6231" s="247"/>
      <c r="N6231" s="247"/>
      <c r="O6231" s="247"/>
      <c r="P6231" s="247"/>
      <c r="Q6231" s="247"/>
      <c r="R6231" s="247"/>
    </row>
    <row r="6232" spans="1:18" ht="20.100000000000001" customHeight="1" x14ac:dyDescent="0.25">
      <c r="A6232" s="248"/>
      <c r="B6232" s="248"/>
      <c r="C6232" s="248"/>
      <c r="D6232" s="248"/>
      <c r="E6232" s="248"/>
      <c r="F6232" s="248"/>
      <c r="G6232" s="248"/>
      <c r="H6232" s="248"/>
      <c r="I6232" s="247"/>
      <c r="J6232" s="247"/>
      <c r="K6232" s="247"/>
      <c r="L6232" s="247"/>
      <c r="M6232" s="247"/>
      <c r="N6232" s="247"/>
      <c r="O6232" s="247"/>
      <c r="P6232" s="247"/>
      <c r="Q6232" s="247"/>
      <c r="R6232" s="247"/>
    </row>
    <row r="6233" spans="1:18" ht="20.100000000000001" customHeight="1" x14ac:dyDescent="0.25">
      <c r="A6233" s="248"/>
      <c r="B6233" s="248"/>
      <c r="C6233" s="248"/>
      <c r="D6233" s="248"/>
      <c r="E6233" s="248"/>
      <c r="F6233" s="248"/>
      <c r="G6233" s="248"/>
      <c r="H6233" s="248"/>
      <c r="I6233" s="247"/>
      <c r="J6233" s="247"/>
      <c r="K6233" s="247"/>
      <c r="L6233" s="247"/>
      <c r="M6233" s="247"/>
      <c r="N6233" s="247"/>
      <c r="O6233" s="247"/>
      <c r="P6233" s="247"/>
      <c r="Q6233" s="247"/>
      <c r="R6233" s="247"/>
    </row>
    <row r="6234" spans="1:18" ht="20.100000000000001" customHeight="1" x14ac:dyDescent="0.25">
      <c r="A6234" s="248"/>
      <c r="B6234" s="248"/>
      <c r="C6234" s="248"/>
      <c r="D6234" s="248"/>
      <c r="E6234" s="248"/>
      <c r="F6234" s="248"/>
      <c r="G6234" s="248"/>
      <c r="H6234" s="248"/>
      <c r="I6234" s="247"/>
      <c r="J6234" s="247"/>
      <c r="K6234" s="247"/>
      <c r="L6234" s="247"/>
      <c r="M6234" s="247"/>
      <c r="N6234" s="247"/>
      <c r="O6234" s="247"/>
      <c r="P6234" s="247"/>
      <c r="Q6234" s="247"/>
      <c r="R6234" s="247"/>
    </row>
    <row r="6235" spans="1:18" ht="20.100000000000001" customHeight="1" x14ac:dyDescent="0.25">
      <c r="A6235" s="248"/>
      <c r="B6235" s="248"/>
      <c r="C6235" s="248"/>
      <c r="D6235" s="248"/>
      <c r="E6235" s="248"/>
      <c r="F6235" s="248"/>
      <c r="G6235" s="248"/>
      <c r="H6235" s="248"/>
      <c r="I6235" s="247"/>
      <c r="J6235" s="247"/>
      <c r="K6235" s="247"/>
      <c r="L6235" s="247"/>
      <c r="M6235" s="247"/>
      <c r="N6235" s="247"/>
      <c r="O6235" s="247"/>
      <c r="P6235" s="247"/>
      <c r="Q6235" s="247"/>
      <c r="R6235" s="247"/>
    </row>
    <row r="6236" spans="1:18" ht="20.100000000000001" customHeight="1" x14ac:dyDescent="0.25">
      <c r="A6236" s="248"/>
      <c r="B6236" s="248"/>
      <c r="C6236" s="248"/>
      <c r="D6236" s="248"/>
      <c r="E6236" s="248"/>
      <c r="F6236" s="248"/>
      <c r="G6236" s="248"/>
      <c r="H6236" s="248"/>
      <c r="I6236" s="247"/>
      <c r="J6236" s="247"/>
      <c r="K6236" s="247"/>
      <c r="L6236" s="247"/>
      <c r="M6236" s="247"/>
      <c r="N6236" s="247"/>
      <c r="O6236" s="247"/>
      <c r="P6236" s="247"/>
      <c r="Q6236" s="247"/>
      <c r="R6236" s="247"/>
    </row>
    <row r="6237" spans="1:18" ht="20.100000000000001" customHeight="1" x14ac:dyDescent="0.25">
      <c r="A6237" s="248"/>
      <c r="B6237" s="248"/>
      <c r="C6237" s="248"/>
      <c r="D6237" s="248"/>
      <c r="E6237" s="248"/>
      <c r="F6237" s="248"/>
      <c r="G6237" s="248"/>
      <c r="H6237" s="248"/>
      <c r="I6237" s="247"/>
      <c r="J6237" s="247"/>
      <c r="K6237" s="247"/>
      <c r="L6237" s="247"/>
      <c r="M6237" s="247"/>
      <c r="N6237" s="247"/>
      <c r="O6237" s="247"/>
      <c r="P6237" s="247"/>
      <c r="Q6237" s="247"/>
      <c r="R6237" s="247"/>
    </row>
    <row r="6238" spans="1:18" ht="20.100000000000001" customHeight="1" x14ac:dyDescent="0.25">
      <c r="A6238" s="248"/>
      <c r="B6238" s="248"/>
      <c r="C6238" s="248"/>
      <c r="D6238" s="248"/>
      <c r="E6238" s="248"/>
      <c r="F6238" s="248"/>
      <c r="G6238" s="248"/>
      <c r="H6238" s="248"/>
      <c r="I6238" s="247"/>
      <c r="J6238" s="247"/>
      <c r="K6238" s="247"/>
      <c r="L6238" s="247"/>
      <c r="M6238" s="247"/>
      <c r="N6238" s="247"/>
      <c r="O6238" s="247"/>
      <c r="P6238" s="247"/>
      <c r="Q6238" s="247"/>
      <c r="R6238" s="247"/>
    </row>
    <row r="6239" spans="1:18" ht="20.100000000000001" customHeight="1" x14ac:dyDescent="0.25">
      <c r="A6239" s="248"/>
      <c r="B6239" s="248"/>
      <c r="C6239" s="248"/>
      <c r="D6239" s="248"/>
      <c r="E6239" s="248"/>
      <c r="F6239" s="248"/>
      <c r="G6239" s="248"/>
      <c r="H6239" s="248"/>
      <c r="I6239" s="247"/>
      <c r="J6239" s="247"/>
      <c r="K6239" s="247"/>
      <c r="L6239" s="247"/>
      <c r="M6239" s="247"/>
      <c r="N6239" s="247"/>
      <c r="O6239" s="247"/>
      <c r="P6239" s="247"/>
      <c r="Q6239" s="247"/>
      <c r="R6239" s="247"/>
    </row>
    <row r="6240" spans="1:18" ht="20.100000000000001" customHeight="1" x14ac:dyDescent="0.25">
      <c r="A6240" s="248"/>
      <c r="B6240" s="248"/>
      <c r="C6240" s="248"/>
      <c r="D6240" s="248"/>
      <c r="E6240" s="248"/>
      <c r="F6240" s="248"/>
      <c r="G6240" s="248"/>
      <c r="H6240" s="248"/>
      <c r="I6240" s="247"/>
      <c r="J6240" s="247"/>
      <c r="K6240" s="247"/>
      <c r="L6240" s="247"/>
      <c r="M6240" s="247"/>
      <c r="N6240" s="247"/>
      <c r="O6240" s="247"/>
      <c r="P6240" s="247"/>
      <c r="Q6240" s="247"/>
      <c r="R6240" s="247"/>
    </row>
    <row r="6241" spans="1:18" ht="20.100000000000001" customHeight="1" x14ac:dyDescent="0.25">
      <c r="A6241" s="248"/>
      <c r="B6241" s="248"/>
      <c r="C6241" s="248"/>
      <c r="D6241" s="248"/>
      <c r="E6241" s="248"/>
      <c r="F6241" s="248"/>
      <c r="G6241" s="248"/>
      <c r="H6241" s="248"/>
      <c r="I6241" s="247"/>
      <c r="J6241" s="247"/>
      <c r="K6241" s="247"/>
      <c r="L6241" s="247"/>
      <c r="M6241" s="247"/>
      <c r="N6241" s="247"/>
      <c r="O6241" s="247"/>
      <c r="P6241" s="247"/>
      <c r="Q6241" s="247"/>
      <c r="R6241" s="247"/>
    </row>
    <row r="6242" spans="1:18" ht="20.100000000000001" customHeight="1" x14ac:dyDescent="0.25">
      <c r="A6242" s="248"/>
      <c r="B6242" s="248"/>
      <c r="C6242" s="248"/>
      <c r="D6242" s="248"/>
      <c r="E6242" s="248"/>
      <c r="F6242" s="248"/>
      <c r="G6242" s="248"/>
      <c r="H6242" s="248"/>
      <c r="I6242" s="247"/>
      <c r="J6242" s="247"/>
      <c r="K6242" s="247"/>
      <c r="L6242" s="247"/>
      <c r="M6242" s="247"/>
      <c r="N6242" s="247"/>
      <c r="O6242" s="247"/>
      <c r="P6242" s="247"/>
      <c r="Q6242" s="247"/>
      <c r="R6242" s="247"/>
    </row>
    <row r="6243" spans="1:18" ht="20.100000000000001" customHeight="1" x14ac:dyDescent="0.25">
      <c r="A6243" s="248"/>
      <c r="B6243" s="248"/>
      <c r="C6243" s="248"/>
      <c r="D6243" s="248"/>
      <c r="E6243" s="248"/>
      <c r="F6243" s="248"/>
      <c r="G6243" s="248"/>
      <c r="H6243" s="248"/>
      <c r="I6243" s="247"/>
      <c r="J6243" s="247"/>
      <c r="K6243" s="247"/>
      <c r="L6243" s="247"/>
      <c r="M6243" s="247"/>
      <c r="N6243" s="247"/>
      <c r="O6243" s="247"/>
      <c r="P6243" s="247"/>
      <c r="Q6243" s="247"/>
      <c r="R6243" s="247"/>
    </row>
    <row r="6244" spans="1:18" ht="20.100000000000001" customHeight="1" x14ac:dyDescent="0.25">
      <c r="A6244" s="248"/>
      <c r="B6244" s="248"/>
      <c r="C6244" s="248"/>
      <c r="D6244" s="248"/>
      <c r="E6244" s="248"/>
      <c r="F6244" s="248"/>
      <c r="G6244" s="248"/>
      <c r="H6244" s="248"/>
      <c r="I6244" s="247"/>
      <c r="J6244" s="247"/>
      <c r="K6244" s="247"/>
      <c r="L6244" s="247"/>
      <c r="M6244" s="247"/>
      <c r="N6244" s="247"/>
      <c r="O6244" s="247"/>
      <c r="P6244" s="247"/>
      <c r="Q6244" s="247"/>
      <c r="R6244" s="247"/>
    </row>
    <row r="6245" spans="1:18" ht="20.100000000000001" customHeight="1" x14ac:dyDescent="0.25">
      <c r="A6245" s="248"/>
      <c r="B6245" s="248"/>
      <c r="C6245" s="248"/>
      <c r="D6245" s="248"/>
      <c r="E6245" s="248"/>
      <c r="F6245" s="248"/>
      <c r="G6245" s="248"/>
      <c r="H6245" s="248"/>
      <c r="I6245" s="247"/>
      <c r="J6245" s="247"/>
      <c r="K6245" s="247"/>
      <c r="L6245" s="247"/>
      <c r="M6245" s="247"/>
      <c r="N6245" s="247"/>
      <c r="O6245" s="247"/>
      <c r="P6245" s="247"/>
      <c r="Q6245" s="247"/>
      <c r="R6245" s="247"/>
    </row>
    <row r="6246" spans="1:18" ht="20.100000000000001" customHeight="1" x14ac:dyDescent="0.25">
      <c r="A6246" s="248"/>
      <c r="B6246" s="248"/>
      <c r="C6246" s="248"/>
      <c r="D6246" s="248"/>
      <c r="E6246" s="248"/>
      <c r="F6246" s="248"/>
      <c r="G6246" s="248"/>
      <c r="H6246" s="248"/>
      <c r="I6246" s="247"/>
      <c r="J6246" s="247"/>
      <c r="K6246" s="247"/>
      <c r="L6246" s="247"/>
      <c r="M6246" s="247"/>
      <c r="N6246" s="247"/>
      <c r="O6246" s="247"/>
      <c r="P6246" s="247"/>
      <c r="Q6246" s="247"/>
      <c r="R6246" s="247"/>
    </row>
    <row r="6247" spans="1:18" ht="20.100000000000001" customHeight="1" x14ac:dyDescent="0.25">
      <c r="A6247" s="248"/>
      <c r="B6247" s="248"/>
      <c r="C6247" s="248"/>
      <c r="D6247" s="248"/>
      <c r="E6247" s="248"/>
      <c r="F6247" s="248"/>
      <c r="G6247" s="248"/>
      <c r="H6247" s="248"/>
      <c r="I6247" s="247"/>
      <c r="J6247" s="247"/>
      <c r="K6247" s="247"/>
      <c r="L6247" s="247"/>
      <c r="M6247" s="247"/>
      <c r="N6247" s="247"/>
      <c r="O6247" s="247"/>
      <c r="P6247" s="247"/>
      <c r="Q6247" s="247"/>
      <c r="R6247" s="247"/>
    </row>
    <row r="6248" spans="1:18" ht="20.100000000000001" customHeight="1" x14ac:dyDescent="0.25">
      <c r="A6248" s="248"/>
      <c r="B6248" s="248"/>
      <c r="C6248" s="248"/>
      <c r="D6248" s="248"/>
      <c r="E6248" s="248"/>
      <c r="F6248" s="248"/>
      <c r="G6248" s="248"/>
      <c r="H6248" s="248"/>
      <c r="I6248" s="247"/>
      <c r="J6248" s="247"/>
      <c r="K6248" s="247"/>
      <c r="L6248" s="247"/>
      <c r="M6248" s="247"/>
      <c r="N6248" s="247"/>
      <c r="O6248" s="247"/>
      <c r="P6248" s="247"/>
      <c r="Q6248" s="247"/>
      <c r="R6248" s="247"/>
    </row>
    <row r="6249" spans="1:18" ht="20.100000000000001" customHeight="1" x14ac:dyDescent="0.25">
      <c r="A6249" s="248"/>
      <c r="B6249" s="248"/>
      <c r="C6249" s="248"/>
      <c r="D6249" s="248"/>
      <c r="E6249" s="248"/>
      <c r="F6249" s="248"/>
      <c r="G6249" s="248"/>
      <c r="H6249" s="248"/>
      <c r="I6249" s="247"/>
      <c r="J6249" s="247"/>
      <c r="K6249" s="247"/>
      <c r="L6249" s="247"/>
      <c r="M6249" s="247"/>
      <c r="N6249" s="247"/>
      <c r="O6249" s="247"/>
      <c r="P6249" s="247"/>
      <c r="Q6249" s="247"/>
      <c r="R6249" s="247"/>
    </row>
    <row r="6250" spans="1:18" ht="20.100000000000001" customHeight="1" x14ac:dyDescent="0.25">
      <c r="A6250" s="248"/>
      <c r="B6250" s="248"/>
      <c r="C6250" s="248"/>
      <c r="D6250" s="248"/>
      <c r="E6250" s="248"/>
      <c r="F6250" s="248"/>
      <c r="G6250" s="248"/>
      <c r="H6250" s="248"/>
      <c r="I6250" s="247"/>
      <c r="J6250" s="247"/>
      <c r="K6250" s="247"/>
      <c r="L6250" s="247"/>
      <c r="M6250" s="247"/>
      <c r="N6250" s="247"/>
      <c r="O6250" s="247"/>
      <c r="P6250" s="247"/>
      <c r="Q6250" s="247"/>
      <c r="R6250" s="247"/>
    </row>
    <row r="6251" spans="1:18" ht="20.100000000000001" customHeight="1" x14ac:dyDescent="0.25">
      <c r="A6251" s="248"/>
      <c r="B6251" s="248"/>
      <c r="C6251" s="248"/>
      <c r="D6251" s="248"/>
      <c r="E6251" s="248"/>
      <c r="F6251" s="248"/>
      <c r="G6251" s="248"/>
      <c r="H6251" s="248"/>
      <c r="I6251" s="247"/>
      <c r="J6251" s="247"/>
      <c r="K6251" s="247"/>
      <c r="L6251" s="247"/>
      <c r="M6251" s="247"/>
      <c r="N6251" s="247"/>
      <c r="O6251" s="247"/>
      <c r="P6251" s="247"/>
      <c r="Q6251" s="247"/>
      <c r="R6251" s="247"/>
    </row>
    <row r="6252" spans="1:18" ht="20.100000000000001" customHeight="1" x14ac:dyDescent="0.25">
      <c r="A6252" s="248"/>
      <c r="B6252" s="248"/>
      <c r="C6252" s="248"/>
      <c r="D6252" s="248"/>
      <c r="E6252" s="248"/>
      <c r="F6252" s="248"/>
      <c r="G6252" s="248"/>
      <c r="H6252" s="248"/>
      <c r="I6252" s="247"/>
      <c r="J6252" s="247"/>
      <c r="K6252" s="247"/>
      <c r="L6252" s="247"/>
      <c r="M6252" s="247"/>
      <c r="N6252" s="247"/>
      <c r="O6252" s="247"/>
      <c r="P6252" s="247"/>
      <c r="Q6252" s="247"/>
      <c r="R6252" s="247"/>
    </row>
    <row r="6253" spans="1:18" ht="20.100000000000001" customHeight="1" x14ac:dyDescent="0.25">
      <c r="A6253" s="248"/>
      <c r="B6253" s="248"/>
      <c r="C6253" s="248"/>
      <c r="D6253" s="248"/>
      <c r="E6253" s="248"/>
      <c r="F6253" s="248"/>
      <c r="G6253" s="248"/>
      <c r="H6253" s="248"/>
      <c r="I6253" s="247"/>
      <c r="J6253" s="247"/>
      <c r="K6253" s="247"/>
      <c r="L6253" s="247"/>
      <c r="M6253" s="247"/>
      <c r="N6253" s="247"/>
      <c r="O6253" s="247"/>
      <c r="P6253" s="247"/>
      <c r="Q6253" s="247"/>
      <c r="R6253" s="247"/>
    </row>
    <row r="6254" spans="1:18" ht="20.100000000000001" customHeight="1" x14ac:dyDescent="0.25">
      <c r="A6254" s="248"/>
      <c r="B6254" s="248"/>
      <c r="C6254" s="248"/>
      <c r="D6254" s="248"/>
      <c r="E6254" s="248"/>
      <c r="F6254" s="248"/>
      <c r="G6254" s="248"/>
      <c r="H6254" s="248"/>
      <c r="I6254" s="247"/>
      <c r="J6254" s="247"/>
      <c r="K6254" s="247"/>
      <c r="L6254" s="247"/>
      <c r="M6254" s="247"/>
      <c r="N6254" s="247"/>
      <c r="O6254" s="247"/>
      <c r="P6254" s="247"/>
      <c r="Q6254" s="247"/>
      <c r="R6254" s="247"/>
    </row>
    <row r="6255" spans="1:18" ht="20.100000000000001" customHeight="1" x14ac:dyDescent="0.25">
      <c r="A6255" s="248"/>
      <c r="B6255" s="248"/>
      <c r="C6255" s="248"/>
      <c r="D6255" s="248"/>
      <c r="E6255" s="248"/>
      <c r="F6255" s="248"/>
      <c r="G6255" s="248"/>
      <c r="H6255" s="248"/>
      <c r="I6255" s="247"/>
      <c r="J6255" s="247"/>
      <c r="K6255" s="247"/>
      <c r="L6255" s="247"/>
      <c r="M6255" s="247"/>
      <c r="N6255" s="247"/>
      <c r="O6255" s="247"/>
      <c r="P6255" s="247"/>
      <c r="Q6255" s="247"/>
      <c r="R6255" s="247"/>
    </row>
    <row r="6256" spans="1:18" ht="20.100000000000001" customHeight="1" x14ac:dyDescent="0.25">
      <c r="A6256" s="248"/>
      <c r="B6256" s="248"/>
      <c r="C6256" s="248"/>
      <c r="D6256" s="248"/>
      <c r="E6256" s="248"/>
      <c r="F6256" s="248"/>
      <c r="G6256" s="248"/>
      <c r="H6256" s="248"/>
      <c r="I6256" s="247"/>
      <c r="J6256" s="247"/>
      <c r="K6256" s="247"/>
      <c r="L6256" s="247"/>
      <c r="M6256" s="247"/>
      <c r="N6256" s="247"/>
      <c r="O6256" s="247"/>
      <c r="P6256" s="247"/>
      <c r="Q6256" s="247"/>
      <c r="R6256" s="247"/>
    </row>
    <row r="6257" spans="1:18" ht="20.100000000000001" customHeight="1" x14ac:dyDescent="0.25">
      <c r="A6257" s="248"/>
      <c r="B6257" s="248"/>
      <c r="C6257" s="248"/>
      <c r="D6257" s="248"/>
      <c r="E6257" s="248"/>
      <c r="F6257" s="248"/>
      <c r="G6257" s="248"/>
      <c r="H6257" s="248"/>
      <c r="I6257" s="247"/>
      <c r="J6257" s="247"/>
      <c r="K6257" s="247"/>
      <c r="L6257" s="247"/>
      <c r="M6257" s="247"/>
      <c r="N6257" s="247"/>
      <c r="O6257" s="247"/>
      <c r="P6257" s="247"/>
      <c r="Q6257" s="247"/>
      <c r="R6257" s="247"/>
    </row>
    <row r="6258" spans="1:18" ht="20.100000000000001" customHeight="1" x14ac:dyDescent="0.25">
      <c r="A6258" s="248"/>
      <c r="B6258" s="248"/>
      <c r="C6258" s="248"/>
      <c r="D6258" s="248"/>
      <c r="E6258" s="248"/>
      <c r="F6258" s="248"/>
      <c r="G6258" s="248"/>
      <c r="H6258" s="248"/>
      <c r="I6258" s="247"/>
      <c r="J6258" s="247"/>
      <c r="K6258" s="247"/>
      <c r="L6258" s="247"/>
      <c r="M6258" s="247"/>
      <c r="N6258" s="247"/>
      <c r="O6258" s="247"/>
      <c r="P6258" s="247"/>
      <c r="Q6258" s="247"/>
      <c r="R6258" s="247"/>
    </row>
    <row r="6259" spans="1:18" ht="20.100000000000001" customHeight="1" x14ac:dyDescent="0.25">
      <c r="A6259" s="248"/>
      <c r="B6259" s="248"/>
      <c r="C6259" s="248"/>
      <c r="D6259" s="248"/>
      <c r="E6259" s="248"/>
      <c r="F6259" s="248"/>
      <c r="G6259" s="248"/>
      <c r="H6259" s="248"/>
      <c r="I6259" s="247"/>
      <c r="J6259" s="247"/>
      <c r="K6259" s="247"/>
      <c r="L6259" s="247"/>
      <c r="M6259" s="247"/>
      <c r="N6259" s="247"/>
      <c r="O6259" s="247"/>
      <c r="P6259" s="247"/>
      <c r="Q6259" s="247"/>
      <c r="R6259" s="247"/>
    </row>
    <row r="6260" spans="1:18" ht="20.100000000000001" customHeight="1" x14ac:dyDescent="0.25">
      <c r="A6260" s="248"/>
      <c r="B6260" s="248"/>
      <c r="C6260" s="248"/>
      <c r="D6260" s="248"/>
      <c r="E6260" s="248"/>
      <c r="F6260" s="248"/>
      <c r="G6260" s="248"/>
      <c r="H6260" s="248"/>
      <c r="I6260" s="247"/>
      <c r="J6260" s="247"/>
      <c r="K6260" s="247"/>
      <c r="L6260" s="247"/>
      <c r="M6260" s="247"/>
      <c r="N6260" s="247"/>
      <c r="O6260" s="247"/>
      <c r="P6260" s="247"/>
      <c r="Q6260" s="247"/>
      <c r="R6260" s="247"/>
    </row>
    <row r="6261" spans="1:18" ht="20.100000000000001" customHeight="1" x14ac:dyDescent="0.25">
      <c r="A6261" s="248"/>
      <c r="B6261" s="248"/>
      <c r="C6261" s="248"/>
      <c r="D6261" s="248"/>
      <c r="E6261" s="248"/>
      <c r="F6261" s="248"/>
      <c r="G6261" s="248"/>
      <c r="H6261" s="248"/>
      <c r="I6261" s="247"/>
      <c r="J6261" s="247"/>
      <c r="K6261" s="247"/>
      <c r="L6261" s="247"/>
      <c r="M6261" s="247"/>
      <c r="N6261" s="247"/>
      <c r="O6261" s="247"/>
      <c r="P6261" s="247"/>
      <c r="Q6261" s="247"/>
      <c r="R6261" s="247"/>
    </row>
    <row r="6262" spans="1:18" ht="20.100000000000001" customHeight="1" x14ac:dyDescent="0.25">
      <c r="A6262" s="248"/>
      <c r="B6262" s="248"/>
      <c r="C6262" s="248"/>
      <c r="D6262" s="248"/>
      <c r="E6262" s="248"/>
      <c r="F6262" s="248"/>
      <c r="G6262" s="248"/>
      <c r="H6262" s="248"/>
      <c r="I6262" s="247"/>
      <c r="J6262" s="247"/>
      <c r="K6262" s="247"/>
      <c r="L6262" s="247"/>
      <c r="M6262" s="247"/>
      <c r="N6262" s="247"/>
      <c r="O6262" s="247"/>
      <c r="P6262" s="247"/>
      <c r="Q6262" s="247"/>
      <c r="R6262" s="247"/>
    </row>
    <row r="6263" spans="1:18" ht="20.100000000000001" customHeight="1" x14ac:dyDescent="0.25">
      <c r="A6263" s="248"/>
      <c r="B6263" s="248"/>
      <c r="C6263" s="248"/>
      <c r="D6263" s="248"/>
      <c r="E6263" s="248"/>
      <c r="F6263" s="248"/>
      <c r="G6263" s="248"/>
      <c r="H6263" s="248"/>
      <c r="I6263" s="247"/>
      <c r="J6263" s="247"/>
      <c r="K6263" s="247"/>
      <c r="L6263" s="247"/>
      <c r="M6263" s="247"/>
      <c r="N6263" s="247"/>
      <c r="O6263" s="247"/>
      <c r="P6263" s="247"/>
      <c r="Q6263" s="247"/>
      <c r="R6263" s="247"/>
    </row>
    <row r="6264" spans="1:18" ht="20.100000000000001" customHeight="1" x14ac:dyDescent="0.25">
      <c r="A6264" s="248"/>
      <c r="B6264" s="248"/>
      <c r="C6264" s="248"/>
      <c r="D6264" s="248"/>
      <c r="E6264" s="248"/>
      <c r="F6264" s="248"/>
      <c r="G6264" s="248"/>
      <c r="H6264" s="248"/>
      <c r="I6264" s="247"/>
      <c r="J6264" s="247"/>
      <c r="K6264" s="247"/>
      <c r="L6264" s="247"/>
      <c r="M6264" s="247"/>
      <c r="N6264" s="247"/>
      <c r="O6264" s="247"/>
      <c r="P6264" s="247"/>
      <c r="Q6264" s="247"/>
      <c r="R6264" s="247"/>
    </row>
    <row r="6265" spans="1:18" ht="20.100000000000001" customHeight="1" x14ac:dyDescent="0.25">
      <c r="A6265" s="248"/>
      <c r="B6265" s="248"/>
      <c r="C6265" s="248"/>
      <c r="D6265" s="248"/>
      <c r="E6265" s="248"/>
      <c r="F6265" s="248"/>
      <c r="G6265" s="248"/>
      <c r="H6265" s="248"/>
      <c r="I6265" s="247"/>
      <c r="J6265" s="247"/>
      <c r="K6265" s="247"/>
      <c r="L6265" s="247"/>
      <c r="M6265" s="247"/>
      <c r="N6265" s="247"/>
      <c r="O6265" s="247"/>
      <c r="P6265" s="247"/>
      <c r="Q6265" s="247"/>
      <c r="R6265" s="247"/>
    </row>
    <row r="6266" spans="1:18" ht="20.100000000000001" customHeight="1" x14ac:dyDescent="0.25">
      <c r="A6266" s="248"/>
      <c r="B6266" s="248"/>
      <c r="C6266" s="248"/>
      <c r="D6266" s="248"/>
      <c r="E6266" s="248"/>
      <c r="F6266" s="248"/>
      <c r="G6266" s="248"/>
      <c r="H6266" s="248"/>
      <c r="I6266" s="247"/>
      <c r="J6266" s="247"/>
      <c r="K6266" s="247"/>
      <c r="L6266" s="247"/>
      <c r="M6266" s="247"/>
      <c r="N6266" s="247"/>
      <c r="O6266" s="247"/>
      <c r="P6266" s="247"/>
      <c r="Q6266" s="247"/>
      <c r="R6266" s="247"/>
    </row>
    <row r="6267" spans="1:18" ht="20.100000000000001" customHeight="1" x14ac:dyDescent="0.25">
      <c r="A6267" s="248"/>
      <c r="B6267" s="248"/>
      <c r="C6267" s="248"/>
      <c r="D6267" s="248"/>
      <c r="E6267" s="248"/>
      <c r="F6267" s="248"/>
      <c r="G6267" s="248"/>
      <c r="H6267" s="248"/>
      <c r="I6267" s="247"/>
      <c r="J6267" s="247"/>
      <c r="K6267" s="247"/>
      <c r="L6267" s="247"/>
      <c r="M6267" s="247"/>
      <c r="N6267" s="247"/>
      <c r="O6267" s="247"/>
      <c r="P6267" s="247"/>
      <c r="Q6267" s="247"/>
      <c r="R6267" s="247"/>
    </row>
    <row r="6268" spans="1:18" ht="20.100000000000001" customHeight="1" x14ac:dyDescent="0.25">
      <c r="A6268" s="248"/>
      <c r="B6268" s="248"/>
      <c r="C6268" s="248"/>
      <c r="D6268" s="248"/>
      <c r="E6268" s="248"/>
      <c r="F6268" s="248"/>
      <c r="G6268" s="248"/>
      <c r="H6268" s="248"/>
      <c r="I6268" s="247"/>
      <c r="J6268" s="247"/>
      <c r="K6268" s="247"/>
      <c r="L6268" s="247"/>
      <c r="M6268" s="247"/>
      <c r="N6268" s="247"/>
      <c r="O6268" s="247"/>
      <c r="P6268" s="247"/>
      <c r="Q6268" s="247"/>
      <c r="R6268" s="247"/>
    </row>
    <row r="6269" spans="1:18" ht="20.100000000000001" customHeight="1" x14ac:dyDescent="0.25">
      <c r="A6269" s="248"/>
      <c r="B6269" s="248"/>
      <c r="C6269" s="248"/>
      <c r="D6269" s="248"/>
      <c r="E6269" s="248"/>
      <c r="F6269" s="248"/>
      <c r="G6269" s="248"/>
      <c r="H6269" s="248"/>
      <c r="I6269" s="247"/>
      <c r="J6269" s="247"/>
      <c r="K6269" s="247"/>
      <c r="L6269" s="247"/>
      <c r="M6269" s="247"/>
      <c r="N6269" s="247"/>
      <c r="O6269" s="247"/>
      <c r="P6269" s="247"/>
      <c r="Q6269" s="247"/>
      <c r="R6269" s="247"/>
    </row>
    <row r="6270" spans="1:18" ht="20.100000000000001" customHeight="1" x14ac:dyDescent="0.25">
      <c r="A6270" s="248"/>
      <c r="B6270" s="248"/>
      <c r="C6270" s="248"/>
      <c r="D6270" s="248"/>
      <c r="E6270" s="248"/>
      <c r="F6270" s="248"/>
      <c r="G6270" s="248"/>
      <c r="H6270" s="248"/>
      <c r="I6270" s="247"/>
      <c r="J6270" s="247"/>
      <c r="K6270" s="247"/>
      <c r="L6270" s="247"/>
      <c r="M6270" s="247"/>
      <c r="N6270" s="247"/>
      <c r="O6270" s="247"/>
      <c r="P6270" s="247"/>
      <c r="Q6270" s="247"/>
      <c r="R6270" s="247"/>
    </row>
    <row r="6271" spans="1:18" ht="20.100000000000001" customHeight="1" x14ac:dyDescent="0.25">
      <c r="A6271" s="248"/>
      <c r="B6271" s="248"/>
      <c r="C6271" s="248"/>
      <c r="D6271" s="248"/>
      <c r="E6271" s="248"/>
      <c r="F6271" s="248"/>
      <c r="G6271" s="248"/>
      <c r="H6271" s="248"/>
      <c r="I6271" s="247"/>
      <c r="J6271" s="247"/>
      <c r="K6271" s="247"/>
      <c r="L6271" s="247"/>
      <c r="M6271" s="247"/>
      <c r="N6271" s="247"/>
      <c r="O6271" s="247"/>
      <c r="P6271" s="247"/>
      <c r="Q6271" s="247"/>
      <c r="R6271" s="247"/>
    </row>
    <row r="6272" spans="1:18" ht="20.100000000000001" customHeight="1" x14ac:dyDescent="0.25">
      <c r="A6272" s="248"/>
      <c r="B6272" s="248"/>
      <c r="C6272" s="248"/>
      <c r="D6272" s="248"/>
      <c r="E6272" s="248"/>
      <c r="F6272" s="248"/>
      <c r="G6272" s="248"/>
      <c r="H6272" s="248"/>
      <c r="I6272" s="247"/>
      <c r="J6272" s="247"/>
      <c r="K6272" s="247"/>
      <c r="L6272" s="247"/>
      <c r="M6272" s="247"/>
      <c r="N6272" s="247"/>
      <c r="O6272" s="247"/>
      <c r="P6272" s="247"/>
      <c r="Q6272" s="247"/>
      <c r="R6272" s="247"/>
    </row>
    <row r="6273" spans="1:18" ht="20.100000000000001" customHeight="1" x14ac:dyDescent="0.25">
      <c r="A6273" s="248"/>
      <c r="B6273" s="248"/>
      <c r="C6273" s="248"/>
      <c r="D6273" s="248"/>
      <c r="E6273" s="248"/>
      <c r="F6273" s="248"/>
      <c r="G6273" s="248"/>
      <c r="H6273" s="248"/>
      <c r="I6273" s="247"/>
      <c r="J6273" s="247"/>
      <c r="K6273" s="247"/>
      <c r="L6273" s="247"/>
      <c r="M6273" s="247"/>
      <c r="N6273" s="247"/>
      <c r="O6273" s="247"/>
      <c r="P6273" s="247"/>
      <c r="Q6273" s="247"/>
      <c r="R6273" s="247"/>
    </row>
    <row r="6274" spans="1:18" ht="20.100000000000001" customHeight="1" x14ac:dyDescent="0.25">
      <c r="A6274" s="248"/>
      <c r="B6274" s="248"/>
      <c r="C6274" s="248"/>
      <c r="D6274" s="248"/>
      <c r="E6274" s="248"/>
      <c r="F6274" s="248"/>
      <c r="G6274" s="248"/>
      <c r="H6274" s="248"/>
      <c r="I6274" s="247"/>
      <c r="J6274" s="247"/>
      <c r="K6274" s="247"/>
      <c r="L6274" s="247"/>
      <c r="M6274" s="247"/>
      <c r="N6274" s="247"/>
      <c r="O6274" s="247"/>
      <c r="P6274" s="247"/>
      <c r="Q6274" s="247"/>
      <c r="R6274" s="247"/>
    </row>
    <row r="6275" spans="1:18" ht="20.100000000000001" customHeight="1" x14ac:dyDescent="0.25">
      <c r="A6275" s="248"/>
      <c r="B6275" s="248"/>
      <c r="C6275" s="248"/>
      <c r="D6275" s="248"/>
      <c r="E6275" s="248"/>
      <c r="F6275" s="248"/>
      <c r="G6275" s="248"/>
      <c r="H6275" s="248"/>
      <c r="I6275" s="247"/>
      <c r="J6275" s="247"/>
      <c r="K6275" s="247"/>
      <c r="L6275" s="247"/>
      <c r="M6275" s="247"/>
      <c r="N6275" s="247"/>
      <c r="O6275" s="247"/>
      <c r="P6275" s="247"/>
      <c r="Q6275" s="247"/>
      <c r="R6275" s="247"/>
    </row>
    <row r="6276" spans="1:18" ht="20.100000000000001" customHeight="1" x14ac:dyDescent="0.25">
      <c r="A6276" s="248"/>
      <c r="B6276" s="248"/>
      <c r="C6276" s="248"/>
      <c r="D6276" s="248"/>
      <c r="E6276" s="248"/>
      <c r="F6276" s="248"/>
      <c r="G6276" s="248"/>
      <c r="H6276" s="248"/>
      <c r="I6276" s="247"/>
      <c r="J6276" s="247"/>
      <c r="K6276" s="247"/>
      <c r="L6276" s="247"/>
      <c r="M6276" s="247"/>
      <c r="N6276" s="247"/>
      <c r="O6276" s="247"/>
      <c r="P6276" s="247"/>
      <c r="Q6276" s="247"/>
      <c r="R6276" s="247"/>
    </row>
    <row r="6277" spans="1:18" ht="20.100000000000001" customHeight="1" x14ac:dyDescent="0.25">
      <c r="A6277" s="248"/>
      <c r="B6277" s="248"/>
      <c r="C6277" s="248"/>
      <c r="D6277" s="248"/>
      <c r="E6277" s="248"/>
      <c r="F6277" s="248"/>
      <c r="G6277" s="248"/>
      <c r="H6277" s="248"/>
      <c r="I6277" s="247"/>
      <c r="J6277" s="247"/>
      <c r="K6277" s="247"/>
      <c r="L6277" s="247"/>
      <c r="M6277" s="247"/>
      <c r="N6277" s="247"/>
      <c r="O6277" s="247"/>
      <c r="P6277" s="247"/>
      <c r="Q6277" s="247"/>
      <c r="R6277" s="247"/>
    </row>
    <row r="6278" spans="1:18" ht="20.100000000000001" customHeight="1" x14ac:dyDescent="0.25">
      <c r="A6278" s="248"/>
      <c r="B6278" s="248"/>
      <c r="C6278" s="248"/>
      <c r="D6278" s="248"/>
      <c r="E6278" s="248"/>
      <c r="F6278" s="248"/>
      <c r="G6278" s="248"/>
      <c r="H6278" s="248"/>
      <c r="I6278" s="247"/>
      <c r="J6278" s="247"/>
      <c r="K6278" s="247"/>
      <c r="L6278" s="247"/>
      <c r="M6278" s="247"/>
      <c r="N6278" s="247"/>
      <c r="O6278" s="247"/>
      <c r="P6278" s="247"/>
      <c r="Q6278" s="247"/>
      <c r="R6278" s="247"/>
    </row>
    <row r="6279" spans="1:18" ht="20.100000000000001" customHeight="1" x14ac:dyDescent="0.25">
      <c r="A6279" s="248"/>
      <c r="B6279" s="248"/>
      <c r="C6279" s="248"/>
      <c r="D6279" s="248"/>
      <c r="E6279" s="248"/>
      <c r="F6279" s="248"/>
      <c r="G6279" s="248"/>
      <c r="H6279" s="248"/>
      <c r="I6279" s="247"/>
      <c r="J6279" s="247"/>
      <c r="K6279" s="247"/>
      <c r="L6279" s="247"/>
      <c r="M6279" s="247"/>
      <c r="N6279" s="247"/>
      <c r="O6279" s="247"/>
      <c r="P6279" s="247"/>
      <c r="Q6279" s="247"/>
      <c r="R6279" s="247"/>
    </row>
    <row r="6280" spans="1:18" ht="20.100000000000001" customHeight="1" x14ac:dyDescent="0.25">
      <c r="A6280" s="248"/>
      <c r="B6280" s="248"/>
      <c r="C6280" s="248"/>
      <c r="D6280" s="248"/>
      <c r="E6280" s="248"/>
      <c r="F6280" s="248"/>
      <c r="G6280" s="248"/>
      <c r="H6280" s="248"/>
      <c r="I6280" s="247"/>
      <c r="J6280" s="247"/>
      <c r="K6280" s="247"/>
      <c r="L6280" s="247"/>
      <c r="M6280" s="247"/>
      <c r="N6280" s="247"/>
      <c r="O6280" s="247"/>
      <c r="P6280" s="247"/>
      <c r="Q6280" s="247"/>
      <c r="R6280" s="247"/>
    </row>
    <row r="6281" spans="1:18" ht="20.100000000000001" customHeight="1" x14ac:dyDescent="0.25">
      <c r="A6281" s="248"/>
      <c r="B6281" s="248"/>
      <c r="C6281" s="248"/>
      <c r="D6281" s="248"/>
      <c r="E6281" s="248"/>
      <c r="F6281" s="248"/>
      <c r="G6281" s="248"/>
      <c r="H6281" s="248"/>
      <c r="I6281" s="247"/>
      <c r="J6281" s="247"/>
      <c r="K6281" s="247"/>
      <c r="L6281" s="247"/>
      <c r="M6281" s="247"/>
      <c r="N6281" s="247"/>
      <c r="O6281" s="247"/>
      <c r="P6281" s="247"/>
      <c r="Q6281" s="247"/>
      <c r="R6281" s="247"/>
    </row>
    <row r="6282" spans="1:18" ht="20.100000000000001" customHeight="1" x14ac:dyDescent="0.25">
      <c r="A6282" s="248"/>
      <c r="B6282" s="248"/>
      <c r="C6282" s="248"/>
      <c r="D6282" s="248"/>
      <c r="E6282" s="248"/>
      <c r="F6282" s="248"/>
      <c r="G6282" s="248"/>
      <c r="H6282" s="248"/>
      <c r="I6282" s="247"/>
      <c r="J6282" s="247"/>
      <c r="K6282" s="247"/>
      <c r="L6282" s="247"/>
      <c r="M6282" s="247"/>
      <c r="N6282" s="247"/>
      <c r="O6282" s="247"/>
      <c r="P6282" s="247"/>
      <c r="Q6282" s="247"/>
      <c r="R6282" s="247"/>
    </row>
    <row r="6283" spans="1:18" ht="20.100000000000001" customHeight="1" x14ac:dyDescent="0.25">
      <c r="A6283" s="248"/>
      <c r="B6283" s="248"/>
      <c r="C6283" s="248"/>
      <c r="D6283" s="248"/>
      <c r="E6283" s="248"/>
      <c r="F6283" s="248"/>
      <c r="G6283" s="248"/>
      <c r="H6283" s="248"/>
      <c r="I6283" s="247"/>
      <c r="J6283" s="247"/>
      <c r="K6283" s="247"/>
      <c r="L6283" s="247"/>
      <c r="M6283" s="247"/>
      <c r="N6283" s="247"/>
      <c r="O6283" s="247"/>
      <c r="P6283" s="247"/>
      <c r="Q6283" s="247"/>
      <c r="R6283" s="247"/>
    </row>
    <row r="6284" spans="1:18" ht="20.100000000000001" customHeight="1" x14ac:dyDescent="0.25">
      <c r="A6284" s="248"/>
      <c r="B6284" s="248"/>
      <c r="C6284" s="248"/>
      <c r="D6284" s="248"/>
      <c r="E6284" s="248"/>
      <c r="F6284" s="248"/>
      <c r="G6284" s="248"/>
      <c r="H6284" s="248"/>
      <c r="I6284" s="247"/>
      <c r="J6284" s="247"/>
      <c r="K6284" s="247"/>
      <c r="L6284" s="247"/>
      <c r="M6284" s="247"/>
      <c r="N6284" s="247"/>
      <c r="O6284" s="247"/>
      <c r="P6284" s="247"/>
      <c r="Q6284" s="247"/>
      <c r="R6284" s="247"/>
    </row>
    <row r="6285" spans="1:18" ht="20.100000000000001" customHeight="1" x14ac:dyDescent="0.25">
      <c r="A6285" s="248"/>
      <c r="B6285" s="248"/>
      <c r="C6285" s="248"/>
      <c r="D6285" s="248"/>
      <c r="E6285" s="248"/>
      <c r="F6285" s="248"/>
      <c r="G6285" s="248"/>
      <c r="H6285" s="248"/>
      <c r="I6285" s="247"/>
      <c r="J6285" s="247"/>
      <c r="K6285" s="247"/>
      <c r="L6285" s="247"/>
      <c r="M6285" s="247"/>
      <c r="N6285" s="247"/>
      <c r="O6285" s="247"/>
      <c r="P6285" s="247"/>
      <c r="Q6285" s="247"/>
      <c r="R6285" s="247"/>
    </row>
    <row r="6286" spans="1:18" ht="20.100000000000001" customHeight="1" x14ac:dyDescent="0.25">
      <c r="A6286" s="248"/>
      <c r="B6286" s="248"/>
      <c r="C6286" s="248"/>
      <c r="D6286" s="248"/>
      <c r="E6286" s="248"/>
      <c r="F6286" s="248"/>
      <c r="G6286" s="248"/>
      <c r="H6286" s="248"/>
      <c r="I6286" s="247"/>
      <c r="J6286" s="247"/>
      <c r="K6286" s="247"/>
      <c r="L6286" s="247"/>
      <c r="M6286" s="247"/>
      <c r="N6286" s="247"/>
      <c r="O6286" s="247"/>
      <c r="P6286" s="247"/>
      <c r="Q6286" s="247"/>
      <c r="R6286" s="247"/>
    </row>
    <row r="6287" spans="1:18" ht="20.100000000000001" customHeight="1" x14ac:dyDescent="0.25">
      <c r="A6287" s="248"/>
      <c r="B6287" s="248"/>
      <c r="C6287" s="248"/>
      <c r="D6287" s="248"/>
      <c r="E6287" s="248"/>
      <c r="F6287" s="248"/>
      <c r="G6287" s="248"/>
      <c r="H6287" s="248"/>
      <c r="I6287" s="247"/>
      <c r="J6287" s="247"/>
      <c r="K6287" s="247"/>
      <c r="L6287" s="247"/>
      <c r="M6287" s="247"/>
      <c r="N6287" s="247"/>
      <c r="O6287" s="247"/>
      <c r="P6287" s="247"/>
      <c r="Q6287" s="247"/>
      <c r="R6287" s="247"/>
    </row>
    <row r="6288" spans="1:18" ht="20.100000000000001" customHeight="1" x14ac:dyDescent="0.25">
      <c r="A6288" s="248"/>
      <c r="B6288" s="248"/>
      <c r="C6288" s="248"/>
      <c r="D6288" s="248"/>
      <c r="E6288" s="248"/>
      <c r="F6288" s="248"/>
      <c r="G6288" s="248"/>
      <c r="H6288" s="248"/>
      <c r="I6288" s="247"/>
      <c r="J6288" s="247"/>
      <c r="K6288" s="247"/>
      <c r="L6288" s="247"/>
      <c r="M6288" s="247"/>
      <c r="N6288" s="247"/>
      <c r="O6288" s="247"/>
      <c r="P6288" s="247"/>
      <c r="Q6288" s="247"/>
      <c r="R6288" s="247"/>
    </row>
    <row r="6289" spans="1:18" ht="20.100000000000001" customHeight="1" x14ac:dyDescent="0.25">
      <c r="A6289" s="248"/>
      <c r="B6289" s="248"/>
      <c r="C6289" s="248"/>
      <c r="D6289" s="248"/>
      <c r="E6289" s="248"/>
      <c r="F6289" s="248"/>
      <c r="G6289" s="248"/>
      <c r="H6289" s="248"/>
      <c r="I6289" s="247"/>
      <c r="J6289" s="247"/>
      <c r="K6289" s="247"/>
      <c r="L6289" s="247"/>
      <c r="M6289" s="247"/>
      <c r="N6289" s="247"/>
      <c r="O6289" s="247"/>
      <c r="P6289" s="247"/>
      <c r="Q6289" s="247"/>
      <c r="R6289" s="247"/>
    </row>
    <row r="6290" spans="1:18" ht="20.100000000000001" customHeight="1" x14ac:dyDescent="0.25">
      <c r="A6290" s="248"/>
      <c r="B6290" s="248"/>
      <c r="C6290" s="248"/>
      <c r="D6290" s="248"/>
      <c r="E6290" s="248"/>
      <c r="F6290" s="248"/>
      <c r="G6290" s="248"/>
      <c r="H6290" s="248"/>
      <c r="I6290" s="247"/>
      <c r="J6290" s="247"/>
      <c r="K6290" s="247"/>
      <c r="L6290" s="247"/>
      <c r="M6290" s="247"/>
      <c r="N6290" s="247"/>
      <c r="O6290" s="247"/>
      <c r="P6290" s="247"/>
      <c r="Q6290" s="247"/>
      <c r="R6290" s="247"/>
    </row>
    <row r="6291" spans="1:18" ht="20.100000000000001" customHeight="1" x14ac:dyDescent="0.25">
      <c r="A6291" s="248"/>
      <c r="B6291" s="248"/>
      <c r="C6291" s="248"/>
      <c r="D6291" s="248"/>
      <c r="E6291" s="248"/>
      <c r="F6291" s="248"/>
      <c r="G6291" s="248"/>
      <c r="H6291" s="248"/>
      <c r="I6291" s="247"/>
      <c r="J6291" s="247"/>
      <c r="K6291" s="247"/>
      <c r="L6291" s="247"/>
      <c r="M6291" s="247"/>
      <c r="N6291" s="247"/>
      <c r="O6291" s="247"/>
      <c r="P6291" s="247"/>
      <c r="Q6291" s="247"/>
      <c r="R6291" s="247"/>
    </row>
    <row r="6292" spans="1:18" ht="20.100000000000001" customHeight="1" x14ac:dyDescent="0.25">
      <c r="A6292" s="248"/>
      <c r="B6292" s="248"/>
      <c r="C6292" s="248"/>
      <c r="D6292" s="248"/>
      <c r="E6292" s="248"/>
      <c r="F6292" s="248"/>
      <c r="G6292" s="248"/>
      <c r="H6292" s="248"/>
      <c r="I6292" s="247"/>
      <c r="J6292" s="247"/>
      <c r="K6292" s="247"/>
      <c r="L6292" s="247"/>
      <c r="M6292" s="247"/>
      <c r="N6292" s="247"/>
      <c r="O6292" s="247"/>
      <c r="P6292" s="247"/>
      <c r="Q6292" s="247"/>
      <c r="R6292" s="247"/>
    </row>
    <row r="6293" spans="1:18" ht="20.100000000000001" customHeight="1" x14ac:dyDescent="0.25">
      <c r="A6293" s="248"/>
      <c r="B6293" s="248"/>
      <c r="C6293" s="248"/>
      <c r="D6293" s="248"/>
      <c r="E6293" s="248"/>
      <c r="F6293" s="248"/>
      <c r="G6293" s="248"/>
      <c r="H6293" s="248"/>
      <c r="I6293" s="247"/>
      <c r="J6293" s="247"/>
      <c r="K6293" s="247"/>
      <c r="L6293" s="247"/>
      <c r="M6293" s="247"/>
      <c r="N6293" s="247"/>
      <c r="O6293" s="247"/>
      <c r="P6293" s="247"/>
      <c r="Q6293" s="247"/>
      <c r="R6293" s="247"/>
    </row>
    <row r="6294" spans="1:18" ht="20.100000000000001" customHeight="1" x14ac:dyDescent="0.25">
      <c r="A6294" s="248"/>
      <c r="B6294" s="248"/>
      <c r="C6294" s="248"/>
      <c r="D6294" s="248"/>
      <c r="E6294" s="248"/>
      <c r="F6294" s="248"/>
      <c r="G6294" s="248"/>
      <c r="H6294" s="248"/>
      <c r="I6294" s="247"/>
      <c r="J6294" s="247"/>
      <c r="K6294" s="247"/>
      <c r="L6294" s="247"/>
      <c r="M6294" s="247"/>
      <c r="N6294" s="247"/>
      <c r="O6294" s="247"/>
      <c r="P6294" s="247"/>
      <c r="Q6294" s="247"/>
      <c r="R6294" s="247"/>
    </row>
    <row r="6295" spans="1:18" ht="20.100000000000001" customHeight="1" x14ac:dyDescent="0.25">
      <c r="A6295" s="248"/>
      <c r="B6295" s="248"/>
      <c r="C6295" s="248"/>
      <c r="D6295" s="248"/>
      <c r="E6295" s="248"/>
      <c r="F6295" s="248"/>
      <c r="G6295" s="248"/>
      <c r="H6295" s="248"/>
      <c r="I6295" s="247"/>
      <c r="J6295" s="247"/>
      <c r="K6295" s="247"/>
      <c r="L6295" s="247"/>
      <c r="M6295" s="247"/>
      <c r="N6295" s="247"/>
      <c r="O6295" s="247"/>
      <c r="P6295" s="247"/>
      <c r="Q6295" s="247"/>
      <c r="R6295" s="247"/>
    </row>
    <row r="6296" spans="1:18" ht="20.100000000000001" customHeight="1" x14ac:dyDescent="0.25">
      <c r="A6296" s="248"/>
      <c r="B6296" s="248"/>
      <c r="C6296" s="248"/>
      <c r="D6296" s="248"/>
      <c r="E6296" s="248"/>
      <c r="F6296" s="248"/>
      <c r="G6296" s="248"/>
      <c r="H6296" s="248"/>
      <c r="I6296" s="247"/>
      <c r="J6296" s="247"/>
      <c r="K6296" s="247"/>
      <c r="L6296" s="247"/>
      <c r="M6296" s="247"/>
      <c r="N6296" s="247"/>
      <c r="O6296" s="247"/>
      <c r="P6296" s="247"/>
      <c r="Q6296" s="247"/>
      <c r="R6296" s="247"/>
    </row>
    <row r="6297" spans="1:18" ht="20.100000000000001" customHeight="1" x14ac:dyDescent="0.25">
      <c r="A6297" s="248"/>
      <c r="B6297" s="248"/>
      <c r="C6297" s="248"/>
      <c r="D6297" s="248"/>
      <c r="E6297" s="248"/>
      <c r="F6297" s="248"/>
      <c r="G6297" s="248"/>
      <c r="H6297" s="248"/>
      <c r="I6297" s="247"/>
      <c r="J6297" s="247"/>
      <c r="K6297" s="247"/>
      <c r="L6297" s="247"/>
      <c r="M6297" s="247"/>
      <c r="N6297" s="247"/>
      <c r="O6297" s="247"/>
      <c r="P6297" s="247"/>
      <c r="Q6297" s="247"/>
      <c r="R6297" s="247"/>
    </row>
    <row r="6298" spans="1:18" ht="20.100000000000001" customHeight="1" x14ac:dyDescent="0.25">
      <c r="A6298" s="248"/>
      <c r="B6298" s="248"/>
      <c r="C6298" s="248"/>
      <c r="D6298" s="248"/>
      <c r="E6298" s="248"/>
      <c r="F6298" s="248"/>
      <c r="G6298" s="248"/>
      <c r="H6298" s="248"/>
      <c r="I6298" s="247"/>
      <c r="J6298" s="247"/>
      <c r="K6298" s="247"/>
      <c r="L6298" s="247"/>
      <c r="M6298" s="247"/>
      <c r="N6298" s="247"/>
      <c r="O6298" s="247"/>
      <c r="P6298" s="247"/>
      <c r="Q6298" s="247"/>
      <c r="R6298" s="247"/>
    </row>
    <row r="6299" spans="1:18" ht="20.100000000000001" customHeight="1" x14ac:dyDescent="0.25">
      <c r="A6299" s="248"/>
      <c r="B6299" s="248"/>
      <c r="C6299" s="248"/>
      <c r="D6299" s="248"/>
      <c r="E6299" s="248"/>
      <c r="F6299" s="248"/>
      <c r="G6299" s="248"/>
      <c r="H6299" s="248"/>
      <c r="I6299" s="247"/>
      <c r="J6299" s="247"/>
      <c r="K6299" s="247"/>
      <c r="L6299" s="247"/>
      <c r="M6299" s="247"/>
      <c r="N6299" s="247"/>
      <c r="O6299" s="247"/>
      <c r="P6299" s="247"/>
      <c r="Q6299" s="247"/>
      <c r="R6299" s="247"/>
    </row>
    <row r="6300" spans="1:18" ht="20.100000000000001" customHeight="1" x14ac:dyDescent="0.25">
      <c r="A6300" s="248"/>
      <c r="B6300" s="248"/>
      <c r="C6300" s="248"/>
      <c r="D6300" s="248"/>
      <c r="E6300" s="248"/>
      <c r="F6300" s="248"/>
      <c r="G6300" s="248"/>
      <c r="H6300" s="248"/>
      <c r="I6300" s="247"/>
      <c r="J6300" s="247"/>
      <c r="K6300" s="247"/>
      <c r="L6300" s="247"/>
      <c r="M6300" s="247"/>
      <c r="N6300" s="247"/>
      <c r="O6300" s="247"/>
      <c r="P6300" s="247"/>
      <c r="Q6300" s="247"/>
      <c r="R6300" s="247"/>
    </row>
    <row r="6301" spans="1:18" ht="20.100000000000001" customHeight="1" x14ac:dyDescent="0.25">
      <c r="A6301" s="248"/>
      <c r="B6301" s="248"/>
      <c r="C6301" s="248"/>
      <c r="D6301" s="248"/>
      <c r="E6301" s="248"/>
      <c r="F6301" s="248"/>
      <c r="G6301" s="248"/>
      <c r="H6301" s="248"/>
      <c r="I6301" s="247"/>
      <c r="J6301" s="247"/>
      <c r="K6301" s="247"/>
      <c r="L6301" s="247"/>
      <c r="M6301" s="247"/>
      <c r="N6301" s="247"/>
      <c r="O6301" s="247"/>
      <c r="P6301" s="247"/>
      <c r="Q6301" s="247"/>
      <c r="R6301" s="247"/>
    </row>
    <row r="6302" spans="1:18" ht="20.100000000000001" customHeight="1" x14ac:dyDescent="0.25">
      <c r="A6302" s="248"/>
      <c r="B6302" s="248"/>
      <c r="C6302" s="248"/>
      <c r="D6302" s="248"/>
      <c r="E6302" s="248"/>
      <c r="F6302" s="248"/>
      <c r="G6302" s="248"/>
      <c r="H6302" s="248"/>
      <c r="I6302" s="247"/>
      <c r="J6302" s="247"/>
      <c r="K6302" s="247"/>
      <c r="L6302" s="247"/>
      <c r="M6302" s="247"/>
      <c r="N6302" s="247"/>
      <c r="O6302" s="247"/>
      <c r="P6302" s="247"/>
      <c r="Q6302" s="247"/>
      <c r="R6302" s="247"/>
    </row>
    <row r="6303" spans="1:18" ht="20.100000000000001" customHeight="1" x14ac:dyDescent="0.25">
      <c r="A6303" s="248"/>
      <c r="B6303" s="248"/>
      <c r="C6303" s="248"/>
      <c r="D6303" s="248"/>
      <c r="E6303" s="248"/>
      <c r="F6303" s="248"/>
      <c r="G6303" s="248"/>
      <c r="H6303" s="248"/>
      <c r="I6303" s="247"/>
      <c r="J6303" s="247"/>
      <c r="K6303" s="247"/>
      <c r="L6303" s="247"/>
      <c r="M6303" s="247"/>
      <c r="N6303" s="247"/>
      <c r="O6303" s="247"/>
      <c r="P6303" s="247"/>
      <c r="Q6303" s="247"/>
      <c r="R6303" s="247"/>
    </row>
    <row r="6304" spans="1:18" ht="20.100000000000001" customHeight="1" x14ac:dyDescent="0.25">
      <c r="A6304" s="248"/>
      <c r="B6304" s="248"/>
      <c r="C6304" s="248"/>
      <c r="D6304" s="248"/>
      <c r="E6304" s="248"/>
      <c r="F6304" s="248"/>
      <c r="G6304" s="248"/>
      <c r="H6304" s="248"/>
      <c r="I6304" s="247"/>
      <c r="J6304" s="247"/>
      <c r="K6304" s="247"/>
      <c r="L6304" s="247"/>
      <c r="M6304" s="247"/>
      <c r="N6304" s="247"/>
      <c r="O6304" s="247"/>
      <c r="P6304" s="247"/>
      <c r="Q6304" s="247"/>
      <c r="R6304" s="247"/>
    </row>
    <row r="6305" spans="1:18" ht="20.100000000000001" customHeight="1" x14ac:dyDescent="0.25">
      <c r="A6305" s="248"/>
      <c r="B6305" s="248"/>
      <c r="C6305" s="248"/>
      <c r="D6305" s="248"/>
      <c r="E6305" s="248"/>
      <c r="F6305" s="248"/>
      <c r="G6305" s="248"/>
      <c r="H6305" s="248"/>
      <c r="I6305" s="247"/>
      <c r="J6305" s="247"/>
      <c r="K6305" s="247"/>
      <c r="L6305" s="247"/>
      <c r="M6305" s="247"/>
      <c r="N6305" s="247"/>
      <c r="O6305" s="247"/>
      <c r="P6305" s="247"/>
      <c r="Q6305" s="247"/>
      <c r="R6305" s="247"/>
    </row>
    <row r="6306" spans="1:18" ht="20.100000000000001" customHeight="1" x14ac:dyDescent="0.25">
      <c r="A6306" s="248"/>
      <c r="B6306" s="248"/>
      <c r="C6306" s="248"/>
      <c r="D6306" s="248"/>
      <c r="E6306" s="248"/>
      <c r="F6306" s="248"/>
      <c r="G6306" s="248"/>
      <c r="H6306" s="248"/>
      <c r="I6306" s="247"/>
      <c r="J6306" s="247"/>
      <c r="K6306" s="247"/>
      <c r="L6306" s="247"/>
      <c r="M6306" s="247"/>
      <c r="N6306" s="247"/>
      <c r="O6306" s="247"/>
      <c r="P6306" s="247"/>
      <c r="Q6306" s="247"/>
      <c r="R6306" s="247"/>
    </row>
    <row r="6307" spans="1:18" ht="20.100000000000001" customHeight="1" x14ac:dyDescent="0.25">
      <c r="A6307" s="248"/>
      <c r="B6307" s="248"/>
      <c r="C6307" s="248"/>
      <c r="D6307" s="248"/>
      <c r="E6307" s="248"/>
      <c r="F6307" s="248"/>
      <c r="G6307" s="248"/>
      <c r="H6307" s="248"/>
      <c r="I6307" s="247"/>
      <c r="J6307" s="247"/>
      <c r="K6307" s="247"/>
      <c r="L6307" s="247"/>
      <c r="M6307" s="247"/>
      <c r="N6307" s="247"/>
      <c r="O6307" s="247"/>
      <c r="P6307" s="247"/>
      <c r="Q6307" s="247"/>
      <c r="R6307" s="247"/>
    </row>
    <row r="6308" spans="1:18" ht="20.100000000000001" customHeight="1" x14ac:dyDescent="0.25">
      <c r="A6308" s="248"/>
      <c r="B6308" s="248"/>
      <c r="C6308" s="248"/>
      <c r="D6308" s="248"/>
      <c r="E6308" s="248"/>
      <c r="F6308" s="248"/>
      <c r="G6308" s="248"/>
      <c r="H6308" s="248"/>
      <c r="I6308" s="247"/>
      <c r="J6308" s="247"/>
      <c r="K6308" s="247"/>
      <c r="L6308" s="247"/>
      <c r="M6308" s="247"/>
      <c r="N6308" s="247"/>
      <c r="O6308" s="247"/>
      <c r="P6308" s="247"/>
      <c r="Q6308" s="247"/>
      <c r="R6308" s="247"/>
    </row>
    <row r="6309" spans="1:18" ht="20.100000000000001" customHeight="1" x14ac:dyDescent="0.25">
      <c r="A6309" s="248"/>
      <c r="B6309" s="248"/>
      <c r="C6309" s="248"/>
      <c r="D6309" s="248"/>
      <c r="E6309" s="248"/>
      <c r="F6309" s="248"/>
      <c r="G6309" s="248"/>
      <c r="H6309" s="248"/>
      <c r="I6309" s="247"/>
      <c r="J6309" s="247"/>
      <c r="K6309" s="247"/>
      <c r="L6309" s="247"/>
      <c r="M6309" s="247"/>
      <c r="N6309" s="247"/>
      <c r="O6309" s="247"/>
      <c r="P6309" s="247"/>
      <c r="Q6309" s="247"/>
      <c r="R6309" s="247"/>
    </row>
    <row r="6310" spans="1:18" ht="20.100000000000001" customHeight="1" x14ac:dyDescent="0.25">
      <c r="A6310" s="248"/>
      <c r="B6310" s="248"/>
      <c r="C6310" s="248"/>
      <c r="D6310" s="248"/>
      <c r="E6310" s="248"/>
      <c r="F6310" s="248"/>
      <c r="G6310" s="248"/>
      <c r="H6310" s="248"/>
      <c r="I6310" s="247"/>
      <c r="J6310" s="247"/>
      <c r="K6310" s="247"/>
      <c r="L6310" s="247"/>
      <c r="M6310" s="247"/>
      <c r="N6310" s="247"/>
      <c r="O6310" s="247"/>
      <c r="P6310" s="247"/>
      <c r="Q6310" s="247"/>
      <c r="R6310" s="247"/>
    </row>
    <row r="6311" spans="1:18" ht="20.100000000000001" customHeight="1" x14ac:dyDescent="0.25">
      <c r="A6311" s="248"/>
      <c r="B6311" s="248"/>
      <c r="C6311" s="248"/>
      <c r="D6311" s="248"/>
      <c r="E6311" s="248"/>
      <c r="F6311" s="248"/>
      <c r="G6311" s="248"/>
      <c r="H6311" s="248"/>
      <c r="I6311" s="247"/>
      <c r="J6311" s="247"/>
      <c r="K6311" s="247"/>
      <c r="L6311" s="247"/>
      <c r="M6311" s="247"/>
      <c r="N6311" s="247"/>
      <c r="O6311" s="247"/>
      <c r="P6311" s="247"/>
      <c r="Q6311" s="247"/>
      <c r="R6311" s="247"/>
    </row>
    <row r="6312" spans="1:18" ht="20.100000000000001" customHeight="1" x14ac:dyDescent="0.25">
      <c r="A6312" s="248"/>
      <c r="B6312" s="248"/>
      <c r="C6312" s="248"/>
      <c r="D6312" s="248"/>
      <c r="E6312" s="248"/>
      <c r="F6312" s="248"/>
      <c r="G6312" s="248"/>
      <c r="H6312" s="248"/>
      <c r="I6312" s="247"/>
      <c r="J6312" s="247"/>
      <c r="K6312" s="247"/>
      <c r="L6312" s="247"/>
      <c r="M6312" s="247"/>
      <c r="N6312" s="247"/>
      <c r="O6312" s="247"/>
      <c r="P6312" s="247"/>
      <c r="Q6312" s="247"/>
      <c r="R6312" s="247"/>
    </row>
    <row r="6313" spans="1:18" ht="20.100000000000001" customHeight="1" x14ac:dyDescent="0.25">
      <c r="A6313" s="248"/>
      <c r="B6313" s="248"/>
      <c r="C6313" s="248"/>
      <c r="D6313" s="248"/>
      <c r="E6313" s="248"/>
      <c r="F6313" s="248"/>
      <c r="G6313" s="248"/>
      <c r="H6313" s="248"/>
      <c r="I6313" s="247"/>
      <c r="J6313" s="247"/>
      <c r="K6313" s="247"/>
      <c r="L6313" s="247"/>
      <c r="M6313" s="247"/>
      <c r="N6313" s="247"/>
      <c r="O6313" s="247"/>
      <c r="P6313" s="247"/>
      <c r="Q6313" s="247"/>
      <c r="R6313" s="247"/>
    </row>
    <row r="6314" spans="1:18" ht="20.100000000000001" customHeight="1" x14ac:dyDescent="0.25">
      <c r="A6314" s="248"/>
      <c r="B6314" s="248"/>
      <c r="C6314" s="248"/>
      <c r="D6314" s="248"/>
      <c r="E6314" s="248"/>
      <c r="F6314" s="248"/>
      <c r="G6314" s="248"/>
      <c r="H6314" s="248"/>
      <c r="I6314" s="247"/>
      <c r="J6314" s="247"/>
      <c r="K6314" s="247"/>
      <c r="L6314" s="247"/>
      <c r="M6314" s="247"/>
      <c r="N6314" s="247"/>
      <c r="O6314" s="247"/>
      <c r="P6314" s="247"/>
      <c r="Q6314" s="247"/>
      <c r="R6314" s="247"/>
    </row>
    <row r="6315" spans="1:18" ht="20.100000000000001" customHeight="1" x14ac:dyDescent="0.25">
      <c r="A6315" s="248"/>
      <c r="B6315" s="248"/>
      <c r="C6315" s="248"/>
      <c r="D6315" s="248"/>
      <c r="E6315" s="248"/>
      <c r="F6315" s="248"/>
      <c r="G6315" s="248"/>
      <c r="H6315" s="248"/>
      <c r="I6315" s="247"/>
      <c r="J6315" s="247"/>
      <c r="K6315" s="247"/>
      <c r="L6315" s="247"/>
      <c r="M6315" s="247"/>
      <c r="N6315" s="247"/>
      <c r="O6315" s="247"/>
      <c r="P6315" s="247"/>
      <c r="Q6315" s="247"/>
      <c r="R6315" s="247"/>
    </row>
    <row r="6316" spans="1:18" ht="20.100000000000001" customHeight="1" x14ac:dyDescent="0.25">
      <c r="A6316" s="248"/>
      <c r="B6316" s="248"/>
      <c r="C6316" s="248"/>
      <c r="D6316" s="248"/>
      <c r="E6316" s="248"/>
      <c r="F6316" s="248"/>
      <c r="G6316" s="248"/>
      <c r="H6316" s="248"/>
      <c r="I6316" s="247"/>
      <c r="J6316" s="247"/>
      <c r="K6316" s="247"/>
      <c r="L6316" s="247"/>
      <c r="M6316" s="247"/>
      <c r="N6316" s="247"/>
      <c r="O6316" s="247"/>
      <c r="P6316" s="247"/>
      <c r="Q6316" s="247"/>
      <c r="R6316" s="247"/>
    </row>
    <row r="6317" spans="1:18" ht="20.100000000000001" customHeight="1" x14ac:dyDescent="0.25">
      <c r="A6317" s="248"/>
      <c r="B6317" s="248"/>
      <c r="C6317" s="248"/>
      <c r="D6317" s="248"/>
      <c r="E6317" s="248"/>
      <c r="F6317" s="248"/>
      <c r="G6317" s="248"/>
      <c r="H6317" s="248"/>
      <c r="I6317" s="247"/>
      <c r="J6317" s="247"/>
      <c r="K6317" s="247"/>
      <c r="L6317" s="247"/>
      <c r="M6317" s="247"/>
      <c r="N6317" s="247"/>
      <c r="O6317" s="247"/>
      <c r="P6317" s="247"/>
      <c r="Q6317" s="247"/>
      <c r="R6317" s="247"/>
    </row>
    <row r="6318" spans="1:18" ht="20.100000000000001" customHeight="1" x14ac:dyDescent="0.25">
      <c r="A6318" s="248"/>
      <c r="B6318" s="248"/>
      <c r="C6318" s="248"/>
      <c r="D6318" s="248"/>
      <c r="E6318" s="248"/>
      <c r="F6318" s="248"/>
      <c r="G6318" s="248"/>
      <c r="H6318" s="248"/>
      <c r="I6318" s="247"/>
      <c r="J6318" s="247"/>
      <c r="K6318" s="247"/>
      <c r="L6318" s="247"/>
      <c r="M6318" s="247"/>
      <c r="N6318" s="247"/>
      <c r="O6318" s="247"/>
      <c r="P6318" s="247"/>
      <c r="Q6318" s="247"/>
      <c r="R6318" s="247"/>
    </row>
    <row r="6319" spans="1:18" ht="20.100000000000001" customHeight="1" x14ac:dyDescent="0.25">
      <c r="A6319" s="248"/>
      <c r="B6319" s="248"/>
      <c r="C6319" s="248"/>
      <c r="D6319" s="248"/>
      <c r="E6319" s="248"/>
      <c r="F6319" s="248"/>
      <c r="G6319" s="248"/>
      <c r="H6319" s="248"/>
      <c r="I6319" s="247"/>
      <c r="J6319" s="247"/>
      <c r="K6319" s="247"/>
      <c r="L6319" s="247"/>
      <c r="M6319" s="247"/>
      <c r="N6319" s="247"/>
      <c r="O6319" s="247"/>
      <c r="P6319" s="247"/>
      <c r="Q6319" s="247"/>
      <c r="R6319" s="247"/>
    </row>
    <row r="6320" spans="1:18" ht="20.100000000000001" customHeight="1" x14ac:dyDescent="0.25">
      <c r="A6320" s="248"/>
      <c r="B6320" s="248"/>
      <c r="C6320" s="248"/>
      <c r="D6320" s="248"/>
      <c r="E6320" s="248"/>
      <c r="F6320" s="248"/>
      <c r="G6320" s="248"/>
      <c r="H6320" s="248"/>
      <c r="I6320" s="247"/>
      <c r="J6320" s="247"/>
      <c r="K6320" s="247"/>
      <c r="L6320" s="247"/>
      <c r="M6320" s="247"/>
      <c r="N6320" s="247"/>
      <c r="O6320" s="247"/>
      <c r="P6320" s="247"/>
      <c r="Q6320" s="247"/>
      <c r="R6320" s="247"/>
    </row>
    <row r="6321" spans="1:18" ht="20.100000000000001" customHeight="1" x14ac:dyDescent="0.25">
      <c r="A6321" s="248"/>
      <c r="B6321" s="248"/>
      <c r="C6321" s="248"/>
      <c r="D6321" s="248"/>
      <c r="E6321" s="248"/>
      <c r="F6321" s="248"/>
      <c r="G6321" s="248"/>
      <c r="H6321" s="248"/>
      <c r="I6321" s="247"/>
      <c r="J6321" s="247"/>
      <c r="K6321" s="247"/>
      <c r="L6321" s="247"/>
      <c r="M6321" s="247"/>
      <c r="N6321" s="247"/>
      <c r="O6321" s="247"/>
      <c r="P6321" s="247"/>
      <c r="Q6321" s="247"/>
      <c r="R6321" s="247"/>
    </row>
    <row r="6322" spans="1:18" ht="20.100000000000001" customHeight="1" x14ac:dyDescent="0.25">
      <c r="A6322" s="248"/>
      <c r="B6322" s="248"/>
      <c r="C6322" s="248"/>
      <c r="D6322" s="248"/>
      <c r="E6322" s="248"/>
      <c r="F6322" s="248"/>
      <c r="G6322" s="248"/>
      <c r="H6322" s="248"/>
      <c r="I6322" s="247"/>
      <c r="J6322" s="247"/>
      <c r="K6322" s="247"/>
      <c r="L6322" s="247"/>
      <c r="M6322" s="247"/>
      <c r="N6322" s="247"/>
      <c r="O6322" s="247"/>
      <c r="P6322" s="247"/>
      <c r="Q6322" s="247"/>
      <c r="R6322" s="247"/>
    </row>
    <row r="6323" spans="1:18" ht="20.100000000000001" customHeight="1" x14ac:dyDescent="0.25">
      <c r="A6323" s="248"/>
      <c r="B6323" s="248"/>
      <c r="C6323" s="248"/>
      <c r="D6323" s="248"/>
      <c r="E6323" s="248"/>
      <c r="F6323" s="248"/>
      <c r="G6323" s="248"/>
      <c r="H6323" s="248"/>
      <c r="I6323" s="247"/>
      <c r="J6323" s="247"/>
      <c r="K6323" s="247"/>
      <c r="L6323" s="247"/>
      <c r="M6323" s="247"/>
      <c r="N6323" s="247"/>
      <c r="O6323" s="247"/>
      <c r="P6323" s="247"/>
      <c r="Q6323" s="247"/>
      <c r="R6323" s="247"/>
    </row>
    <row r="6324" spans="1:18" ht="20.100000000000001" customHeight="1" x14ac:dyDescent="0.25">
      <c r="A6324" s="248"/>
      <c r="B6324" s="248"/>
      <c r="C6324" s="248"/>
      <c r="D6324" s="248"/>
      <c r="E6324" s="248"/>
      <c r="F6324" s="248"/>
      <c r="G6324" s="248"/>
      <c r="H6324" s="248"/>
      <c r="I6324" s="247"/>
      <c r="J6324" s="247"/>
      <c r="K6324" s="247"/>
      <c r="L6324" s="247"/>
      <c r="M6324" s="247"/>
      <c r="N6324" s="247"/>
      <c r="O6324" s="247"/>
      <c r="P6324" s="247"/>
      <c r="Q6324" s="247"/>
      <c r="R6324" s="247"/>
    </row>
    <row r="6325" spans="1:18" ht="20.100000000000001" customHeight="1" x14ac:dyDescent="0.25">
      <c r="A6325" s="248"/>
      <c r="B6325" s="248"/>
      <c r="C6325" s="248"/>
      <c r="D6325" s="248"/>
      <c r="E6325" s="248"/>
      <c r="F6325" s="248"/>
      <c r="G6325" s="248"/>
      <c r="H6325" s="248"/>
      <c r="I6325" s="247"/>
      <c r="J6325" s="247"/>
      <c r="K6325" s="247"/>
      <c r="L6325" s="247"/>
      <c r="M6325" s="247"/>
      <c r="N6325" s="247"/>
      <c r="O6325" s="247"/>
      <c r="P6325" s="247"/>
      <c r="Q6325" s="247"/>
      <c r="R6325" s="247"/>
    </row>
    <row r="6326" spans="1:18" ht="20.100000000000001" customHeight="1" x14ac:dyDescent="0.25">
      <c r="A6326" s="248"/>
      <c r="B6326" s="248"/>
      <c r="C6326" s="248"/>
      <c r="D6326" s="248"/>
      <c r="E6326" s="248"/>
      <c r="F6326" s="248"/>
      <c r="G6326" s="248"/>
      <c r="H6326" s="248"/>
      <c r="I6326" s="247"/>
      <c r="J6326" s="247"/>
      <c r="K6326" s="247"/>
      <c r="L6326" s="247"/>
      <c r="M6326" s="247"/>
      <c r="N6326" s="247"/>
      <c r="O6326" s="247"/>
      <c r="P6326" s="247"/>
      <c r="Q6326" s="247"/>
      <c r="R6326" s="247"/>
    </row>
    <row r="6327" spans="1:18" ht="20.100000000000001" customHeight="1" x14ac:dyDescent="0.25">
      <c r="A6327" s="248"/>
      <c r="B6327" s="248"/>
      <c r="C6327" s="248"/>
      <c r="D6327" s="248"/>
      <c r="E6327" s="248"/>
      <c r="F6327" s="248"/>
      <c r="G6327" s="248"/>
      <c r="H6327" s="248"/>
      <c r="I6327" s="247"/>
      <c r="J6327" s="247"/>
      <c r="K6327" s="247"/>
      <c r="L6327" s="247"/>
      <c r="M6327" s="247"/>
      <c r="N6327" s="247"/>
      <c r="O6327" s="247"/>
      <c r="P6327" s="247"/>
      <c r="Q6327" s="247"/>
      <c r="R6327" s="247"/>
    </row>
    <row r="6328" spans="1:18" ht="20.100000000000001" customHeight="1" x14ac:dyDescent="0.25">
      <c r="A6328" s="248"/>
      <c r="B6328" s="248"/>
      <c r="C6328" s="248"/>
      <c r="D6328" s="248"/>
      <c r="E6328" s="248"/>
      <c r="F6328" s="248"/>
      <c r="G6328" s="248"/>
      <c r="H6328" s="248"/>
      <c r="I6328" s="247"/>
      <c r="J6328" s="247"/>
      <c r="K6328" s="247"/>
      <c r="L6328" s="247"/>
      <c r="M6328" s="247"/>
      <c r="N6328" s="247"/>
      <c r="O6328" s="247"/>
      <c r="P6328" s="247"/>
      <c r="Q6328" s="247"/>
      <c r="R6328" s="247"/>
    </row>
    <row r="6329" spans="1:18" ht="20.100000000000001" customHeight="1" x14ac:dyDescent="0.25">
      <c r="A6329" s="248"/>
      <c r="B6329" s="248"/>
      <c r="C6329" s="248"/>
      <c r="D6329" s="248"/>
      <c r="E6329" s="248"/>
      <c r="F6329" s="248"/>
      <c r="G6329" s="248"/>
      <c r="H6329" s="248"/>
      <c r="I6329" s="247"/>
      <c r="J6329" s="247"/>
      <c r="K6329" s="247"/>
      <c r="L6329" s="247"/>
      <c r="M6329" s="247"/>
      <c r="N6329" s="247"/>
      <c r="O6329" s="247"/>
      <c r="P6329" s="247"/>
      <c r="Q6329" s="247"/>
      <c r="R6329" s="247"/>
    </row>
    <row r="6330" spans="1:18" ht="20.100000000000001" customHeight="1" x14ac:dyDescent="0.25">
      <c r="A6330" s="248"/>
      <c r="B6330" s="248"/>
      <c r="C6330" s="248"/>
      <c r="D6330" s="248"/>
      <c r="E6330" s="248"/>
      <c r="F6330" s="248"/>
      <c r="G6330" s="248"/>
      <c r="H6330" s="248"/>
      <c r="I6330" s="247"/>
      <c r="J6330" s="247"/>
      <c r="K6330" s="247"/>
      <c r="L6330" s="247"/>
      <c r="M6330" s="247"/>
      <c r="N6330" s="247"/>
      <c r="O6330" s="247"/>
      <c r="P6330" s="247"/>
      <c r="Q6330" s="247"/>
      <c r="R6330" s="247"/>
    </row>
    <row r="6331" spans="1:18" ht="20.100000000000001" customHeight="1" x14ac:dyDescent="0.25">
      <c r="A6331" s="248"/>
      <c r="B6331" s="248"/>
      <c r="C6331" s="248"/>
      <c r="D6331" s="248"/>
      <c r="E6331" s="248"/>
      <c r="F6331" s="248"/>
      <c r="G6331" s="248"/>
      <c r="H6331" s="248"/>
      <c r="I6331" s="247"/>
      <c r="J6331" s="247"/>
      <c r="K6331" s="247"/>
      <c r="L6331" s="247"/>
      <c r="M6331" s="247"/>
      <c r="N6331" s="247"/>
      <c r="O6331" s="247"/>
      <c r="P6331" s="247"/>
      <c r="Q6331" s="247"/>
      <c r="R6331" s="247"/>
    </row>
    <row r="6332" spans="1:18" ht="20.100000000000001" customHeight="1" x14ac:dyDescent="0.25">
      <c r="A6332" s="248"/>
      <c r="B6332" s="248"/>
      <c r="C6332" s="248"/>
      <c r="D6332" s="248"/>
      <c r="E6332" s="248"/>
      <c r="F6332" s="248"/>
      <c r="G6332" s="248"/>
      <c r="H6332" s="248"/>
      <c r="I6332" s="247"/>
      <c r="J6332" s="247"/>
      <c r="K6332" s="247"/>
      <c r="L6332" s="247"/>
      <c r="M6332" s="247"/>
      <c r="N6332" s="247"/>
      <c r="O6332" s="247"/>
      <c r="P6332" s="247"/>
      <c r="Q6332" s="247"/>
      <c r="R6332" s="247"/>
    </row>
    <row r="6333" spans="1:18" ht="20.100000000000001" customHeight="1" x14ac:dyDescent="0.25">
      <c r="A6333" s="248"/>
      <c r="B6333" s="248"/>
      <c r="C6333" s="248"/>
      <c r="D6333" s="248"/>
      <c r="E6333" s="248"/>
      <c r="F6333" s="248"/>
      <c r="G6333" s="248"/>
      <c r="H6333" s="248"/>
      <c r="I6333" s="247"/>
      <c r="J6333" s="247"/>
      <c r="K6333" s="247"/>
      <c r="L6333" s="247"/>
      <c r="M6333" s="247"/>
      <c r="N6333" s="247"/>
      <c r="O6333" s="247"/>
      <c r="P6333" s="247"/>
      <c r="Q6333" s="247"/>
      <c r="R6333" s="247"/>
    </row>
    <row r="6334" spans="1:18" ht="20.100000000000001" customHeight="1" x14ac:dyDescent="0.25">
      <c r="A6334" s="248"/>
      <c r="B6334" s="248"/>
      <c r="C6334" s="248"/>
      <c r="D6334" s="248"/>
      <c r="E6334" s="248"/>
      <c r="F6334" s="248"/>
      <c r="G6334" s="248"/>
      <c r="H6334" s="248"/>
      <c r="I6334" s="247"/>
      <c r="J6334" s="247"/>
      <c r="K6334" s="247"/>
      <c r="L6334" s="247"/>
      <c r="M6334" s="247"/>
      <c r="N6334" s="247"/>
      <c r="O6334" s="247"/>
      <c r="P6334" s="247"/>
      <c r="Q6334" s="247"/>
      <c r="R6334" s="247"/>
    </row>
    <row r="6335" spans="1:18" ht="20.100000000000001" customHeight="1" x14ac:dyDescent="0.25">
      <c r="A6335" s="248"/>
      <c r="B6335" s="248"/>
      <c r="C6335" s="248"/>
      <c r="D6335" s="248"/>
      <c r="E6335" s="248"/>
      <c r="F6335" s="248"/>
      <c r="G6335" s="248"/>
      <c r="H6335" s="248"/>
      <c r="I6335" s="247"/>
      <c r="J6335" s="247"/>
      <c r="K6335" s="247"/>
      <c r="L6335" s="247"/>
      <c r="M6335" s="247"/>
      <c r="N6335" s="247"/>
      <c r="O6335" s="247"/>
      <c r="P6335" s="247"/>
      <c r="Q6335" s="247"/>
      <c r="R6335" s="247"/>
    </row>
    <row r="6336" spans="1:18" ht="20.100000000000001" customHeight="1" x14ac:dyDescent="0.25">
      <c r="A6336" s="248"/>
      <c r="B6336" s="248"/>
      <c r="C6336" s="248"/>
      <c r="D6336" s="248"/>
      <c r="E6336" s="248"/>
      <c r="F6336" s="248"/>
      <c r="G6336" s="248"/>
      <c r="H6336" s="248"/>
      <c r="I6336" s="247"/>
      <c r="J6336" s="247"/>
      <c r="K6336" s="247"/>
      <c r="L6336" s="247"/>
      <c r="M6336" s="247"/>
      <c r="N6336" s="247"/>
      <c r="O6336" s="247"/>
      <c r="P6336" s="247"/>
      <c r="Q6336" s="247"/>
      <c r="R6336" s="247"/>
    </row>
    <row r="6337" spans="1:18" ht="20.100000000000001" customHeight="1" x14ac:dyDescent="0.25">
      <c r="A6337" s="248"/>
      <c r="B6337" s="248"/>
      <c r="C6337" s="248"/>
      <c r="D6337" s="248"/>
      <c r="E6337" s="248"/>
      <c r="F6337" s="248"/>
      <c r="G6337" s="248"/>
      <c r="H6337" s="248"/>
      <c r="I6337" s="247"/>
      <c r="J6337" s="247"/>
      <c r="K6337" s="247"/>
      <c r="L6337" s="247"/>
      <c r="M6337" s="247"/>
      <c r="N6337" s="247"/>
      <c r="O6337" s="247"/>
      <c r="P6337" s="247"/>
      <c r="Q6337" s="247"/>
      <c r="R6337" s="247"/>
    </row>
    <row r="6338" spans="1:18" ht="20.100000000000001" customHeight="1" x14ac:dyDescent="0.25">
      <c r="A6338" s="248"/>
      <c r="B6338" s="248"/>
      <c r="C6338" s="248"/>
      <c r="D6338" s="248"/>
      <c r="E6338" s="248"/>
      <c r="F6338" s="248"/>
      <c r="G6338" s="248"/>
      <c r="H6338" s="248"/>
      <c r="I6338" s="247"/>
      <c r="J6338" s="247"/>
      <c r="K6338" s="247"/>
      <c r="L6338" s="247"/>
      <c r="M6338" s="247"/>
      <c r="N6338" s="247"/>
      <c r="O6338" s="247"/>
      <c r="P6338" s="247"/>
      <c r="Q6338" s="247"/>
      <c r="R6338" s="247"/>
    </row>
    <row r="6339" spans="1:18" ht="20.100000000000001" customHeight="1" x14ac:dyDescent="0.25">
      <c r="A6339" s="248"/>
      <c r="B6339" s="248"/>
      <c r="C6339" s="248"/>
      <c r="D6339" s="248"/>
      <c r="E6339" s="248"/>
      <c r="F6339" s="248"/>
      <c r="G6339" s="248"/>
      <c r="H6339" s="248"/>
      <c r="I6339" s="247"/>
      <c r="J6339" s="247"/>
      <c r="K6339" s="247"/>
      <c r="L6339" s="247"/>
      <c r="M6339" s="247"/>
      <c r="N6339" s="247"/>
      <c r="O6339" s="247"/>
      <c r="P6339" s="247"/>
      <c r="Q6339" s="247"/>
      <c r="R6339" s="247"/>
    </row>
    <row r="6340" spans="1:18" ht="20.100000000000001" customHeight="1" x14ac:dyDescent="0.25">
      <c r="A6340" s="248"/>
      <c r="B6340" s="248"/>
      <c r="C6340" s="248"/>
      <c r="D6340" s="248"/>
      <c r="E6340" s="248"/>
      <c r="F6340" s="248"/>
      <c r="G6340" s="248"/>
      <c r="H6340" s="248"/>
      <c r="I6340" s="247"/>
      <c r="J6340" s="247"/>
      <c r="K6340" s="247"/>
      <c r="L6340" s="247"/>
      <c r="M6340" s="247"/>
      <c r="N6340" s="247"/>
      <c r="O6340" s="247"/>
      <c r="P6340" s="247"/>
      <c r="Q6340" s="247"/>
      <c r="R6340" s="247"/>
    </row>
    <row r="6341" spans="1:18" ht="20.100000000000001" customHeight="1" x14ac:dyDescent="0.25">
      <c r="A6341" s="248"/>
      <c r="B6341" s="248"/>
      <c r="C6341" s="248"/>
      <c r="D6341" s="248"/>
      <c r="E6341" s="248"/>
      <c r="F6341" s="248"/>
      <c r="G6341" s="248"/>
      <c r="H6341" s="248"/>
      <c r="I6341" s="247"/>
      <c r="J6341" s="247"/>
      <c r="K6341" s="247"/>
      <c r="L6341" s="247"/>
      <c r="M6341" s="247"/>
      <c r="N6341" s="247"/>
      <c r="O6341" s="247"/>
      <c r="P6341" s="247"/>
      <c r="Q6341" s="247"/>
      <c r="R6341" s="247"/>
    </row>
    <row r="6342" spans="1:18" ht="20.100000000000001" customHeight="1" x14ac:dyDescent="0.25">
      <c r="A6342" s="248"/>
      <c r="B6342" s="248"/>
      <c r="C6342" s="248"/>
      <c r="D6342" s="248"/>
      <c r="E6342" s="248"/>
      <c r="F6342" s="248"/>
      <c r="G6342" s="248"/>
      <c r="H6342" s="248"/>
      <c r="I6342" s="247"/>
      <c r="J6342" s="247"/>
      <c r="K6342" s="247"/>
      <c r="L6342" s="247"/>
      <c r="M6342" s="247"/>
      <c r="N6342" s="247"/>
      <c r="O6342" s="247"/>
      <c r="P6342" s="247"/>
      <c r="Q6342" s="247"/>
      <c r="R6342" s="247"/>
    </row>
    <row r="6343" spans="1:18" ht="20.100000000000001" customHeight="1" x14ac:dyDescent="0.25">
      <c r="A6343" s="248"/>
      <c r="B6343" s="248"/>
      <c r="C6343" s="248"/>
      <c r="D6343" s="248"/>
      <c r="E6343" s="248"/>
      <c r="F6343" s="248"/>
      <c r="G6343" s="248"/>
      <c r="H6343" s="248"/>
      <c r="I6343" s="247"/>
      <c r="J6343" s="247"/>
      <c r="K6343" s="247"/>
      <c r="L6343" s="247"/>
      <c r="M6343" s="247"/>
      <c r="N6343" s="247"/>
      <c r="O6343" s="247"/>
      <c r="P6343" s="247"/>
      <c r="Q6343" s="247"/>
      <c r="R6343" s="247"/>
    </row>
    <row r="6344" spans="1:18" ht="20.100000000000001" customHeight="1" x14ac:dyDescent="0.25">
      <c r="A6344" s="248"/>
      <c r="B6344" s="248"/>
      <c r="C6344" s="248"/>
      <c r="D6344" s="248"/>
      <c r="E6344" s="248"/>
      <c r="F6344" s="248"/>
      <c r="G6344" s="248"/>
      <c r="H6344" s="248"/>
      <c r="I6344" s="247"/>
      <c r="J6344" s="247"/>
      <c r="K6344" s="247"/>
      <c r="L6344" s="247"/>
      <c r="M6344" s="247"/>
      <c r="N6344" s="247"/>
      <c r="O6344" s="247"/>
      <c r="P6344" s="247"/>
      <c r="Q6344" s="247"/>
      <c r="R6344" s="247"/>
    </row>
    <row r="6345" spans="1:18" ht="20.100000000000001" customHeight="1" x14ac:dyDescent="0.25">
      <c r="A6345" s="248"/>
      <c r="B6345" s="248"/>
      <c r="C6345" s="248"/>
      <c r="D6345" s="248"/>
      <c r="E6345" s="248"/>
      <c r="F6345" s="248"/>
      <c r="G6345" s="248"/>
      <c r="H6345" s="248"/>
      <c r="I6345" s="247"/>
      <c r="J6345" s="247"/>
      <c r="K6345" s="247"/>
      <c r="L6345" s="247"/>
      <c r="M6345" s="247"/>
      <c r="N6345" s="247"/>
      <c r="O6345" s="247"/>
      <c r="P6345" s="247"/>
      <c r="Q6345" s="247"/>
      <c r="R6345" s="247"/>
    </row>
    <row r="6346" spans="1:18" ht="20.100000000000001" customHeight="1" x14ac:dyDescent="0.25">
      <c r="A6346" s="248"/>
      <c r="B6346" s="248"/>
      <c r="C6346" s="248"/>
      <c r="D6346" s="248"/>
      <c r="E6346" s="248"/>
      <c r="F6346" s="248"/>
      <c r="G6346" s="248"/>
      <c r="H6346" s="248"/>
      <c r="I6346" s="247"/>
      <c r="J6346" s="247"/>
      <c r="K6346" s="247"/>
      <c r="L6346" s="247"/>
      <c r="M6346" s="247"/>
      <c r="N6346" s="247"/>
      <c r="O6346" s="247"/>
      <c r="P6346" s="247"/>
      <c r="Q6346" s="247"/>
      <c r="R6346" s="247"/>
    </row>
    <row r="6347" spans="1:18" ht="20.100000000000001" customHeight="1" x14ac:dyDescent="0.25">
      <c r="A6347" s="248"/>
      <c r="B6347" s="248"/>
      <c r="C6347" s="248"/>
      <c r="D6347" s="248"/>
      <c r="E6347" s="248"/>
      <c r="F6347" s="248"/>
      <c r="G6347" s="248"/>
      <c r="H6347" s="248"/>
      <c r="I6347" s="247"/>
      <c r="J6347" s="247"/>
      <c r="K6347" s="247"/>
      <c r="L6347" s="247"/>
      <c r="M6347" s="247"/>
      <c r="N6347" s="247"/>
      <c r="O6347" s="247"/>
      <c r="P6347" s="247"/>
      <c r="Q6347" s="247"/>
      <c r="R6347" s="247"/>
    </row>
    <row r="6348" spans="1:18" ht="20.100000000000001" customHeight="1" x14ac:dyDescent="0.25">
      <c r="A6348" s="248"/>
      <c r="B6348" s="248"/>
      <c r="C6348" s="248"/>
      <c r="D6348" s="248"/>
      <c r="E6348" s="248"/>
      <c r="F6348" s="248"/>
      <c r="G6348" s="248"/>
      <c r="H6348" s="248"/>
      <c r="I6348" s="247"/>
      <c r="J6348" s="247"/>
      <c r="K6348" s="247"/>
      <c r="L6348" s="247"/>
      <c r="M6348" s="247"/>
      <c r="N6348" s="247"/>
      <c r="O6348" s="247"/>
      <c r="P6348" s="247"/>
      <c r="Q6348" s="247"/>
      <c r="R6348" s="247"/>
    </row>
    <row r="6349" spans="1:18" ht="20.100000000000001" customHeight="1" x14ac:dyDescent="0.25">
      <c r="A6349" s="248"/>
      <c r="B6349" s="248"/>
      <c r="C6349" s="248"/>
      <c r="D6349" s="248"/>
      <c r="E6349" s="248"/>
      <c r="F6349" s="248"/>
      <c r="G6349" s="248"/>
      <c r="H6349" s="248"/>
      <c r="I6349" s="247"/>
      <c r="J6349" s="247"/>
      <c r="K6349" s="247"/>
      <c r="L6349" s="247"/>
      <c r="M6349" s="247"/>
      <c r="N6349" s="247"/>
      <c r="O6349" s="247"/>
      <c r="P6349" s="247"/>
      <c r="Q6349" s="247"/>
      <c r="R6349" s="247"/>
    </row>
    <row r="6350" spans="1:18" ht="20.100000000000001" customHeight="1" x14ac:dyDescent="0.25">
      <c r="A6350" s="248"/>
      <c r="B6350" s="248"/>
      <c r="C6350" s="248"/>
      <c r="D6350" s="248"/>
      <c r="E6350" s="248"/>
      <c r="F6350" s="248"/>
      <c r="G6350" s="248"/>
      <c r="H6350" s="248"/>
      <c r="I6350" s="247"/>
      <c r="J6350" s="247"/>
      <c r="K6350" s="247"/>
      <c r="L6350" s="247"/>
      <c r="M6350" s="247"/>
      <c r="N6350" s="247"/>
      <c r="O6350" s="247"/>
      <c r="P6350" s="247"/>
      <c r="Q6350" s="247"/>
      <c r="R6350" s="247"/>
    </row>
    <row r="6351" spans="1:18" ht="20.100000000000001" customHeight="1" x14ac:dyDescent="0.25">
      <c r="A6351" s="248"/>
      <c r="B6351" s="248"/>
      <c r="C6351" s="248"/>
      <c r="D6351" s="248"/>
      <c r="E6351" s="248"/>
      <c r="F6351" s="248"/>
      <c r="G6351" s="248"/>
      <c r="H6351" s="248"/>
      <c r="I6351" s="247"/>
      <c r="J6351" s="247"/>
      <c r="K6351" s="247"/>
      <c r="L6351" s="247"/>
      <c r="M6351" s="247"/>
      <c r="N6351" s="247"/>
      <c r="O6351" s="247"/>
      <c r="P6351" s="247"/>
      <c r="Q6351" s="247"/>
      <c r="R6351" s="247"/>
    </row>
    <row r="6352" spans="1:18" ht="20.100000000000001" customHeight="1" x14ac:dyDescent="0.25">
      <c r="A6352" s="248"/>
      <c r="B6352" s="248"/>
      <c r="C6352" s="248"/>
      <c r="D6352" s="248"/>
      <c r="E6352" s="248"/>
      <c r="F6352" s="248"/>
      <c r="G6352" s="248"/>
      <c r="H6352" s="248"/>
      <c r="I6352" s="247"/>
      <c r="J6352" s="247"/>
      <c r="K6352" s="247"/>
      <c r="L6352" s="247"/>
      <c r="M6352" s="247"/>
      <c r="N6352" s="247"/>
      <c r="O6352" s="247"/>
      <c r="P6352" s="247"/>
      <c r="Q6352" s="247"/>
      <c r="R6352" s="247"/>
    </row>
    <row r="6353" spans="1:18" ht="20.100000000000001" customHeight="1" x14ac:dyDescent="0.25">
      <c r="A6353" s="248"/>
      <c r="B6353" s="248"/>
      <c r="C6353" s="248"/>
      <c r="D6353" s="248"/>
      <c r="E6353" s="248"/>
      <c r="F6353" s="248"/>
      <c r="G6353" s="248"/>
      <c r="H6353" s="248"/>
      <c r="I6353" s="247"/>
      <c r="J6353" s="247"/>
      <c r="K6353" s="247"/>
      <c r="L6353" s="247"/>
      <c r="M6353" s="247"/>
      <c r="N6353" s="247"/>
      <c r="O6353" s="247"/>
      <c r="P6353" s="247"/>
      <c r="Q6353" s="247"/>
      <c r="R6353" s="247"/>
    </row>
    <row r="6354" spans="1:18" ht="20.100000000000001" customHeight="1" x14ac:dyDescent="0.25">
      <c r="A6354" s="248"/>
      <c r="B6354" s="248"/>
      <c r="C6354" s="248"/>
      <c r="D6354" s="248"/>
      <c r="E6354" s="248"/>
      <c r="F6354" s="248"/>
      <c r="G6354" s="248"/>
      <c r="H6354" s="248"/>
      <c r="I6354" s="247"/>
      <c r="J6354" s="247"/>
      <c r="K6354" s="247"/>
      <c r="L6354" s="247"/>
      <c r="M6354" s="247"/>
      <c r="N6354" s="247"/>
      <c r="O6354" s="247"/>
      <c r="P6354" s="247"/>
      <c r="Q6354" s="247"/>
      <c r="R6354" s="247"/>
    </row>
    <row r="6355" spans="1:18" ht="20.100000000000001" customHeight="1" x14ac:dyDescent="0.25">
      <c r="A6355" s="248"/>
      <c r="B6355" s="248"/>
      <c r="C6355" s="248"/>
      <c r="D6355" s="248"/>
      <c r="E6355" s="248"/>
      <c r="F6355" s="248"/>
      <c r="G6355" s="248"/>
      <c r="H6355" s="248"/>
      <c r="I6355" s="247"/>
      <c r="J6355" s="247"/>
      <c r="K6355" s="247"/>
      <c r="L6355" s="247"/>
      <c r="M6355" s="247"/>
      <c r="N6355" s="247"/>
      <c r="O6355" s="247"/>
      <c r="P6355" s="247"/>
      <c r="Q6355" s="247"/>
      <c r="R6355" s="247"/>
    </row>
    <row r="6356" spans="1:18" ht="20.100000000000001" customHeight="1" x14ac:dyDescent="0.25">
      <c r="A6356" s="248"/>
      <c r="B6356" s="248"/>
      <c r="C6356" s="248"/>
      <c r="D6356" s="248"/>
      <c r="E6356" s="248"/>
      <c r="F6356" s="248"/>
      <c r="G6356" s="248"/>
      <c r="H6356" s="248"/>
      <c r="I6356" s="247"/>
      <c r="J6356" s="247"/>
      <c r="K6356" s="247"/>
      <c r="L6356" s="247"/>
      <c r="M6356" s="247"/>
      <c r="N6356" s="247"/>
      <c r="O6356" s="247"/>
      <c r="P6356" s="247"/>
      <c r="Q6356" s="247"/>
      <c r="R6356" s="247"/>
    </row>
    <row r="6357" spans="1:18" ht="20.100000000000001" customHeight="1" x14ac:dyDescent="0.25">
      <c r="A6357" s="248"/>
      <c r="B6357" s="248"/>
      <c r="C6357" s="248"/>
      <c r="D6357" s="248"/>
      <c r="E6357" s="248"/>
      <c r="F6357" s="248"/>
      <c r="G6357" s="248"/>
      <c r="H6357" s="248"/>
      <c r="I6357" s="247"/>
      <c r="J6357" s="247"/>
      <c r="K6357" s="247"/>
      <c r="L6357" s="247"/>
      <c r="M6357" s="247"/>
      <c r="N6357" s="247"/>
      <c r="O6357" s="247"/>
      <c r="P6357" s="247"/>
      <c r="Q6357" s="247"/>
      <c r="R6357" s="247"/>
    </row>
    <row r="6358" spans="1:18" ht="20.100000000000001" customHeight="1" x14ac:dyDescent="0.25">
      <c r="A6358" s="248"/>
      <c r="B6358" s="248"/>
      <c r="C6358" s="248"/>
      <c r="D6358" s="248"/>
      <c r="E6358" s="248"/>
      <c r="F6358" s="248"/>
      <c r="G6358" s="248"/>
      <c r="H6358" s="248"/>
      <c r="I6358" s="247"/>
      <c r="J6358" s="247"/>
      <c r="K6358" s="247"/>
      <c r="L6358" s="247"/>
      <c r="M6358" s="247"/>
      <c r="N6358" s="247"/>
      <c r="O6358" s="247"/>
      <c r="P6358" s="247"/>
      <c r="Q6358" s="247"/>
      <c r="R6358" s="247"/>
    </row>
    <row r="6359" spans="1:18" ht="20.100000000000001" customHeight="1" x14ac:dyDescent="0.25">
      <c r="A6359" s="248"/>
      <c r="B6359" s="248"/>
      <c r="C6359" s="248"/>
      <c r="D6359" s="248"/>
      <c r="E6359" s="248"/>
      <c r="F6359" s="248"/>
      <c r="G6359" s="248"/>
      <c r="H6359" s="248"/>
      <c r="I6359" s="247"/>
      <c r="J6359" s="247"/>
      <c r="K6359" s="247"/>
      <c r="L6359" s="247"/>
      <c r="M6359" s="247"/>
      <c r="N6359" s="247"/>
      <c r="O6359" s="247"/>
      <c r="P6359" s="247"/>
      <c r="Q6359" s="247"/>
      <c r="R6359" s="247"/>
    </row>
    <row r="6360" spans="1:18" ht="20.100000000000001" customHeight="1" x14ac:dyDescent="0.25">
      <c r="A6360" s="248"/>
      <c r="B6360" s="248"/>
      <c r="C6360" s="248"/>
      <c r="D6360" s="248"/>
      <c r="E6360" s="248"/>
      <c r="F6360" s="248"/>
      <c r="G6360" s="248"/>
      <c r="H6360" s="248"/>
      <c r="I6360" s="247"/>
      <c r="J6360" s="247"/>
      <c r="K6360" s="247"/>
      <c r="L6360" s="247"/>
      <c r="M6360" s="247"/>
      <c r="N6360" s="247"/>
      <c r="O6360" s="247"/>
      <c r="P6360" s="247"/>
      <c r="Q6360" s="247"/>
      <c r="R6360" s="247"/>
    </row>
    <row r="6361" spans="1:18" ht="20.100000000000001" customHeight="1" x14ac:dyDescent="0.25">
      <c r="A6361" s="248"/>
      <c r="B6361" s="248"/>
      <c r="C6361" s="248"/>
      <c r="D6361" s="248"/>
      <c r="E6361" s="248"/>
      <c r="F6361" s="248"/>
      <c r="G6361" s="248"/>
      <c r="H6361" s="248"/>
      <c r="I6361" s="247"/>
      <c r="J6361" s="247"/>
      <c r="K6361" s="247"/>
      <c r="L6361" s="247"/>
      <c r="M6361" s="247"/>
      <c r="N6361" s="247"/>
      <c r="O6361" s="247"/>
      <c r="P6361" s="247"/>
      <c r="Q6361" s="247"/>
      <c r="R6361" s="247"/>
    </row>
    <row r="6362" spans="1:18" ht="20.100000000000001" customHeight="1" x14ac:dyDescent="0.25">
      <c r="A6362" s="248"/>
      <c r="B6362" s="248"/>
      <c r="C6362" s="248"/>
      <c r="D6362" s="248"/>
      <c r="E6362" s="248"/>
      <c r="F6362" s="248"/>
      <c r="G6362" s="248"/>
      <c r="H6362" s="248"/>
      <c r="I6362" s="247"/>
      <c r="J6362" s="247"/>
      <c r="K6362" s="247"/>
      <c r="L6362" s="247"/>
      <c r="M6362" s="247"/>
      <c r="N6362" s="247"/>
      <c r="O6362" s="247"/>
      <c r="P6362" s="247"/>
      <c r="Q6362" s="247"/>
      <c r="R6362" s="247"/>
    </row>
    <row r="6363" spans="1:18" ht="20.100000000000001" customHeight="1" x14ac:dyDescent="0.25">
      <c r="A6363" s="248"/>
      <c r="B6363" s="248"/>
      <c r="C6363" s="248"/>
      <c r="D6363" s="248"/>
      <c r="E6363" s="248"/>
      <c r="F6363" s="248"/>
      <c r="G6363" s="248"/>
      <c r="H6363" s="248"/>
      <c r="I6363" s="247"/>
      <c r="J6363" s="247"/>
      <c r="K6363" s="247"/>
      <c r="L6363" s="247"/>
      <c r="M6363" s="247"/>
      <c r="N6363" s="247"/>
      <c r="O6363" s="247"/>
      <c r="P6363" s="247"/>
      <c r="Q6363" s="247"/>
      <c r="R6363" s="247"/>
    </row>
    <row r="6364" spans="1:18" ht="20.100000000000001" customHeight="1" x14ac:dyDescent="0.25">
      <c r="A6364" s="248"/>
      <c r="B6364" s="248"/>
      <c r="C6364" s="248"/>
      <c r="D6364" s="248"/>
      <c r="E6364" s="248"/>
      <c r="F6364" s="248"/>
      <c r="G6364" s="248"/>
      <c r="H6364" s="248"/>
      <c r="I6364" s="247"/>
      <c r="J6364" s="247"/>
      <c r="K6364" s="247"/>
      <c r="L6364" s="247"/>
      <c r="M6364" s="247"/>
      <c r="N6364" s="247"/>
      <c r="O6364" s="247"/>
      <c r="P6364" s="247"/>
      <c r="Q6364" s="247"/>
      <c r="R6364" s="247"/>
    </row>
    <row r="6365" spans="1:18" ht="20.100000000000001" customHeight="1" x14ac:dyDescent="0.25">
      <c r="A6365" s="248"/>
      <c r="B6365" s="248"/>
      <c r="C6365" s="248"/>
      <c r="D6365" s="248"/>
      <c r="E6365" s="248"/>
      <c r="F6365" s="248"/>
      <c r="G6365" s="248"/>
      <c r="H6365" s="248"/>
      <c r="I6365" s="247"/>
      <c r="J6365" s="247"/>
      <c r="K6365" s="247"/>
      <c r="L6365" s="247"/>
      <c r="M6365" s="247"/>
      <c r="N6365" s="247"/>
      <c r="O6365" s="247"/>
      <c r="P6365" s="247"/>
      <c r="Q6365" s="247"/>
      <c r="R6365" s="247"/>
    </row>
    <row r="6366" spans="1:18" ht="20.100000000000001" customHeight="1" x14ac:dyDescent="0.25">
      <c r="A6366" s="248"/>
      <c r="B6366" s="248"/>
      <c r="C6366" s="248"/>
      <c r="D6366" s="248"/>
      <c r="E6366" s="248"/>
      <c r="F6366" s="248"/>
      <c r="G6366" s="248"/>
      <c r="H6366" s="248"/>
      <c r="I6366" s="247"/>
      <c r="J6366" s="247"/>
      <c r="K6366" s="247"/>
      <c r="L6366" s="247"/>
      <c r="M6366" s="247"/>
      <c r="N6366" s="247"/>
      <c r="O6366" s="247"/>
      <c r="P6366" s="247"/>
      <c r="Q6366" s="247"/>
      <c r="R6366" s="247"/>
    </row>
    <row r="6367" spans="1:18" ht="20.100000000000001" customHeight="1" x14ac:dyDescent="0.25">
      <c r="A6367" s="248"/>
      <c r="B6367" s="248"/>
      <c r="C6367" s="248"/>
      <c r="D6367" s="248"/>
      <c r="E6367" s="248"/>
      <c r="F6367" s="248"/>
      <c r="G6367" s="248"/>
      <c r="H6367" s="248"/>
      <c r="I6367" s="247"/>
      <c r="J6367" s="247"/>
      <c r="K6367" s="247"/>
      <c r="L6367" s="247"/>
      <c r="M6367" s="247"/>
      <c r="N6367" s="247"/>
      <c r="O6367" s="247"/>
      <c r="P6367" s="247"/>
      <c r="Q6367" s="247"/>
      <c r="R6367" s="247"/>
    </row>
    <row r="6368" spans="1:18" ht="20.100000000000001" customHeight="1" x14ac:dyDescent="0.25">
      <c r="A6368" s="248"/>
      <c r="B6368" s="248"/>
      <c r="C6368" s="248"/>
      <c r="D6368" s="248"/>
      <c r="E6368" s="248"/>
      <c r="F6368" s="248"/>
      <c r="G6368" s="248"/>
      <c r="H6368" s="248"/>
      <c r="I6368" s="247"/>
      <c r="J6368" s="247"/>
      <c r="K6368" s="247"/>
      <c r="L6368" s="247"/>
      <c r="M6368" s="247"/>
      <c r="N6368" s="247"/>
      <c r="O6368" s="247"/>
      <c r="P6368" s="247"/>
      <c r="Q6368" s="247"/>
      <c r="R6368" s="247"/>
    </row>
    <row r="6369" spans="1:18" ht="20.100000000000001" customHeight="1" x14ac:dyDescent="0.25">
      <c r="A6369" s="248"/>
      <c r="B6369" s="248"/>
      <c r="C6369" s="248"/>
      <c r="D6369" s="248"/>
      <c r="E6369" s="248"/>
      <c r="F6369" s="248"/>
      <c r="G6369" s="248"/>
      <c r="H6369" s="248"/>
      <c r="I6369" s="247"/>
      <c r="J6369" s="247"/>
      <c r="K6369" s="247"/>
      <c r="L6369" s="247"/>
      <c r="M6369" s="247"/>
      <c r="N6369" s="247"/>
      <c r="O6369" s="247"/>
      <c r="P6369" s="247"/>
      <c r="Q6369" s="247"/>
      <c r="R6369" s="247"/>
    </row>
    <row r="6370" spans="1:18" ht="20.100000000000001" customHeight="1" x14ac:dyDescent="0.25">
      <c r="A6370" s="248"/>
      <c r="B6370" s="248"/>
      <c r="C6370" s="248"/>
      <c r="D6370" s="248"/>
      <c r="E6370" s="248"/>
      <c r="F6370" s="248"/>
      <c r="G6370" s="248"/>
      <c r="H6370" s="248"/>
      <c r="I6370" s="247"/>
      <c r="J6370" s="247"/>
      <c r="K6370" s="247"/>
      <c r="L6370" s="247"/>
      <c r="M6370" s="247"/>
      <c r="N6370" s="247"/>
      <c r="O6370" s="247"/>
      <c r="P6370" s="247"/>
      <c r="Q6370" s="247"/>
      <c r="R6370" s="247"/>
    </row>
    <row r="6371" spans="1:18" ht="20.100000000000001" customHeight="1" x14ac:dyDescent="0.25">
      <c r="A6371" s="248"/>
      <c r="B6371" s="248"/>
      <c r="C6371" s="248"/>
      <c r="D6371" s="248"/>
      <c r="E6371" s="248"/>
      <c r="F6371" s="248"/>
      <c r="G6371" s="248"/>
      <c r="H6371" s="248"/>
      <c r="I6371" s="247"/>
      <c r="J6371" s="247"/>
      <c r="K6371" s="247"/>
      <c r="L6371" s="247"/>
      <c r="M6371" s="247"/>
      <c r="N6371" s="247"/>
      <c r="O6371" s="247"/>
      <c r="P6371" s="247"/>
      <c r="Q6371" s="247"/>
      <c r="R6371" s="247"/>
    </row>
    <row r="6372" spans="1:18" ht="20.100000000000001" customHeight="1" x14ac:dyDescent="0.25">
      <c r="A6372" s="248"/>
      <c r="B6372" s="248"/>
      <c r="C6372" s="248"/>
      <c r="D6372" s="248"/>
      <c r="E6372" s="248"/>
      <c r="F6372" s="248"/>
      <c r="G6372" s="248"/>
      <c r="H6372" s="248"/>
      <c r="I6372" s="247"/>
      <c r="J6372" s="247"/>
      <c r="K6372" s="247"/>
      <c r="L6372" s="247"/>
      <c r="M6372" s="247"/>
      <c r="N6372" s="247"/>
      <c r="O6372" s="247"/>
      <c r="P6372" s="247"/>
      <c r="Q6372" s="247"/>
      <c r="R6372" s="247"/>
    </row>
    <row r="6373" spans="1:18" ht="20.100000000000001" customHeight="1" x14ac:dyDescent="0.25">
      <c r="A6373" s="248"/>
      <c r="B6373" s="248"/>
      <c r="C6373" s="248"/>
      <c r="D6373" s="248"/>
      <c r="E6373" s="248"/>
      <c r="F6373" s="248"/>
      <c r="G6373" s="248"/>
      <c r="H6373" s="248"/>
      <c r="I6373" s="247"/>
      <c r="J6373" s="247"/>
      <c r="K6373" s="247"/>
      <c r="L6373" s="247"/>
      <c r="M6373" s="247"/>
      <c r="N6373" s="247"/>
      <c r="O6373" s="247"/>
      <c r="P6373" s="247"/>
      <c r="Q6373" s="247"/>
      <c r="R6373" s="247"/>
    </row>
    <row r="6374" spans="1:18" ht="20.100000000000001" customHeight="1" x14ac:dyDescent="0.25">
      <c r="A6374" s="248"/>
      <c r="B6374" s="248"/>
      <c r="C6374" s="248"/>
      <c r="D6374" s="248"/>
      <c r="E6374" s="248"/>
      <c r="F6374" s="248"/>
      <c r="G6374" s="248"/>
      <c r="H6374" s="248"/>
      <c r="I6374" s="247"/>
      <c r="J6374" s="247"/>
      <c r="K6374" s="247"/>
      <c r="L6374" s="247"/>
      <c r="M6374" s="247"/>
      <c r="N6374" s="247"/>
      <c r="O6374" s="247"/>
      <c r="P6374" s="247"/>
      <c r="Q6374" s="247"/>
      <c r="R6374" s="247"/>
    </row>
    <row r="6375" spans="1:18" ht="20.100000000000001" customHeight="1" x14ac:dyDescent="0.25">
      <c r="A6375" s="248"/>
      <c r="B6375" s="248"/>
      <c r="C6375" s="248"/>
      <c r="D6375" s="248"/>
      <c r="E6375" s="248"/>
      <c r="F6375" s="248"/>
      <c r="G6375" s="248"/>
      <c r="H6375" s="248"/>
      <c r="I6375" s="247"/>
      <c r="J6375" s="247"/>
      <c r="K6375" s="247"/>
      <c r="L6375" s="247"/>
      <c r="M6375" s="247"/>
      <c r="N6375" s="247"/>
      <c r="O6375" s="247"/>
      <c r="P6375" s="247"/>
      <c r="Q6375" s="247"/>
      <c r="R6375" s="247"/>
    </row>
    <row r="6376" spans="1:18" ht="20.100000000000001" customHeight="1" x14ac:dyDescent="0.25">
      <c r="A6376" s="248"/>
      <c r="B6376" s="248"/>
      <c r="C6376" s="248"/>
      <c r="D6376" s="248"/>
      <c r="E6376" s="248"/>
      <c r="F6376" s="248"/>
      <c r="G6376" s="248"/>
      <c r="H6376" s="248"/>
      <c r="I6376" s="247"/>
      <c r="J6376" s="247"/>
      <c r="K6376" s="247"/>
      <c r="L6376" s="247"/>
      <c r="M6376" s="247"/>
      <c r="N6376" s="247"/>
      <c r="O6376" s="247"/>
      <c r="P6376" s="247"/>
      <c r="Q6376" s="247"/>
      <c r="R6376" s="247"/>
    </row>
    <row r="6377" spans="1:18" ht="20.100000000000001" customHeight="1" x14ac:dyDescent="0.25">
      <c r="A6377" s="248"/>
      <c r="B6377" s="248"/>
      <c r="C6377" s="248"/>
      <c r="D6377" s="248"/>
      <c r="E6377" s="248"/>
      <c r="F6377" s="248"/>
      <c r="G6377" s="248"/>
      <c r="H6377" s="248"/>
      <c r="I6377" s="247"/>
      <c r="J6377" s="247"/>
      <c r="K6377" s="247"/>
      <c r="L6377" s="247"/>
      <c r="M6377" s="247"/>
      <c r="N6377" s="247"/>
      <c r="O6377" s="247"/>
      <c r="P6377" s="247"/>
      <c r="Q6377" s="247"/>
      <c r="R6377" s="247"/>
    </row>
    <row r="6378" spans="1:18" ht="20.100000000000001" customHeight="1" x14ac:dyDescent="0.25">
      <c r="A6378" s="248"/>
      <c r="B6378" s="248"/>
      <c r="C6378" s="248"/>
      <c r="D6378" s="248"/>
      <c r="E6378" s="248"/>
      <c r="F6378" s="248"/>
      <c r="G6378" s="248"/>
      <c r="H6378" s="248"/>
      <c r="I6378" s="247"/>
      <c r="J6378" s="247"/>
      <c r="K6378" s="247"/>
      <c r="L6378" s="247"/>
      <c r="M6378" s="247"/>
      <c r="N6378" s="247"/>
      <c r="O6378" s="247"/>
      <c r="P6378" s="247"/>
      <c r="Q6378" s="247"/>
      <c r="R6378" s="247"/>
    </row>
    <row r="6379" spans="1:18" ht="20.100000000000001" customHeight="1" x14ac:dyDescent="0.25">
      <c r="A6379" s="248"/>
      <c r="B6379" s="248"/>
      <c r="C6379" s="248"/>
      <c r="D6379" s="248"/>
      <c r="E6379" s="248"/>
      <c r="F6379" s="248"/>
      <c r="G6379" s="248"/>
      <c r="H6379" s="248"/>
      <c r="I6379" s="247"/>
      <c r="J6379" s="247"/>
      <c r="K6379" s="247"/>
      <c r="L6379" s="247"/>
      <c r="M6379" s="247"/>
      <c r="N6379" s="247"/>
      <c r="O6379" s="247"/>
      <c r="P6379" s="247"/>
      <c r="Q6379" s="247"/>
      <c r="R6379" s="247"/>
    </row>
    <row r="6380" spans="1:18" ht="20.100000000000001" customHeight="1" x14ac:dyDescent="0.25">
      <c r="A6380" s="248"/>
      <c r="B6380" s="248"/>
      <c r="C6380" s="248"/>
      <c r="D6380" s="248"/>
      <c r="E6380" s="248"/>
      <c r="F6380" s="248"/>
      <c r="G6380" s="248"/>
      <c r="H6380" s="248"/>
      <c r="I6380" s="247"/>
      <c r="J6380" s="247"/>
      <c r="K6380" s="247"/>
      <c r="L6380" s="247"/>
      <c r="M6380" s="247"/>
      <c r="N6380" s="247"/>
      <c r="O6380" s="247"/>
      <c r="P6380" s="247"/>
      <c r="Q6380" s="247"/>
      <c r="R6380" s="247"/>
    </row>
    <row r="6381" spans="1:18" ht="20.100000000000001" customHeight="1" x14ac:dyDescent="0.25">
      <c r="A6381" s="248"/>
      <c r="B6381" s="248"/>
      <c r="C6381" s="248"/>
      <c r="D6381" s="248"/>
      <c r="E6381" s="248"/>
      <c r="F6381" s="248"/>
      <c r="G6381" s="248"/>
      <c r="H6381" s="248"/>
      <c r="I6381" s="247"/>
      <c r="J6381" s="247"/>
      <c r="K6381" s="247"/>
      <c r="L6381" s="247"/>
      <c r="M6381" s="247"/>
      <c r="N6381" s="247"/>
      <c r="O6381" s="247"/>
      <c r="P6381" s="247"/>
      <c r="Q6381" s="247"/>
      <c r="R6381" s="247"/>
    </row>
    <row r="6382" spans="1:18" ht="20.100000000000001" customHeight="1" x14ac:dyDescent="0.25">
      <c r="A6382" s="248"/>
      <c r="B6382" s="248"/>
      <c r="C6382" s="248"/>
      <c r="D6382" s="248"/>
      <c r="E6382" s="248"/>
      <c r="F6382" s="248"/>
      <c r="G6382" s="248"/>
      <c r="H6382" s="248"/>
      <c r="I6382" s="247"/>
      <c r="J6382" s="247"/>
      <c r="K6382" s="247"/>
      <c r="L6382" s="247"/>
      <c r="M6382" s="247"/>
      <c r="N6382" s="247"/>
      <c r="O6382" s="247"/>
      <c r="P6382" s="247"/>
      <c r="Q6382" s="247"/>
      <c r="R6382" s="247"/>
    </row>
    <row r="6383" spans="1:18" ht="20.100000000000001" customHeight="1" x14ac:dyDescent="0.25">
      <c r="A6383" s="248"/>
      <c r="B6383" s="248"/>
      <c r="C6383" s="248"/>
      <c r="D6383" s="248"/>
      <c r="E6383" s="248"/>
      <c r="F6383" s="248"/>
      <c r="G6383" s="248"/>
      <c r="H6383" s="248"/>
      <c r="I6383" s="247"/>
      <c r="J6383" s="247"/>
      <c r="K6383" s="247"/>
      <c r="L6383" s="247"/>
      <c r="M6383" s="247"/>
      <c r="N6383" s="247"/>
      <c r="O6383" s="247"/>
      <c r="P6383" s="247"/>
      <c r="Q6383" s="247"/>
      <c r="R6383" s="247"/>
    </row>
    <row r="6384" spans="1:18" ht="20.100000000000001" customHeight="1" x14ac:dyDescent="0.25">
      <c r="A6384" s="248"/>
      <c r="B6384" s="248"/>
      <c r="C6384" s="248"/>
      <c r="D6384" s="248"/>
      <c r="E6384" s="248"/>
      <c r="F6384" s="248"/>
      <c r="G6384" s="248"/>
      <c r="H6384" s="248"/>
      <c r="I6384" s="247"/>
      <c r="J6384" s="247"/>
      <c r="K6384" s="247"/>
      <c r="L6384" s="247"/>
      <c r="M6384" s="247"/>
      <c r="N6384" s="247"/>
      <c r="O6384" s="247"/>
      <c r="P6384" s="247"/>
      <c r="Q6384" s="247"/>
      <c r="R6384" s="247"/>
    </row>
    <row r="6385" spans="1:18" ht="20.100000000000001" customHeight="1" x14ac:dyDescent="0.25">
      <c r="A6385" s="248"/>
      <c r="B6385" s="248"/>
      <c r="C6385" s="248"/>
      <c r="D6385" s="248"/>
      <c r="E6385" s="248"/>
      <c r="F6385" s="248"/>
      <c r="G6385" s="248"/>
      <c r="H6385" s="248"/>
      <c r="I6385" s="247"/>
      <c r="J6385" s="247"/>
      <c r="K6385" s="247"/>
      <c r="L6385" s="247"/>
      <c r="M6385" s="247"/>
      <c r="N6385" s="247"/>
      <c r="O6385" s="247"/>
      <c r="P6385" s="247"/>
      <c r="Q6385" s="247"/>
      <c r="R6385" s="247"/>
    </row>
    <row r="6386" spans="1:18" ht="20.100000000000001" customHeight="1" x14ac:dyDescent="0.25">
      <c r="A6386" s="248"/>
      <c r="B6386" s="248"/>
      <c r="C6386" s="248"/>
      <c r="D6386" s="248"/>
      <c r="E6386" s="248"/>
      <c r="F6386" s="248"/>
      <c r="G6386" s="248"/>
      <c r="H6386" s="248"/>
      <c r="I6386" s="247"/>
      <c r="J6386" s="247"/>
      <c r="K6386" s="247"/>
      <c r="L6386" s="247"/>
      <c r="M6386" s="247"/>
      <c r="N6386" s="247"/>
      <c r="O6386" s="247"/>
      <c r="P6386" s="247"/>
      <c r="Q6386" s="247"/>
      <c r="R6386" s="247"/>
    </row>
    <row r="6387" spans="1:18" ht="20.100000000000001" customHeight="1" x14ac:dyDescent="0.25">
      <c r="A6387" s="248"/>
      <c r="B6387" s="248"/>
      <c r="C6387" s="248"/>
      <c r="D6387" s="248"/>
      <c r="E6387" s="248"/>
      <c r="F6387" s="248"/>
      <c r="G6387" s="248"/>
      <c r="H6387" s="248"/>
      <c r="I6387" s="247"/>
      <c r="J6387" s="247"/>
      <c r="K6387" s="247"/>
      <c r="L6387" s="247"/>
      <c r="M6387" s="247"/>
      <c r="N6387" s="247"/>
      <c r="O6387" s="247"/>
      <c r="P6387" s="247"/>
      <c r="Q6387" s="247"/>
      <c r="R6387" s="247"/>
    </row>
    <row r="6388" spans="1:18" ht="20.100000000000001" customHeight="1" x14ac:dyDescent="0.25">
      <c r="A6388" s="248"/>
      <c r="B6388" s="248"/>
      <c r="C6388" s="248"/>
      <c r="D6388" s="248"/>
      <c r="E6388" s="248"/>
      <c r="F6388" s="248"/>
      <c r="G6388" s="248"/>
      <c r="H6388" s="248"/>
      <c r="I6388" s="247"/>
      <c r="J6388" s="247"/>
      <c r="K6388" s="247"/>
      <c r="L6388" s="247"/>
      <c r="M6388" s="247"/>
      <c r="N6388" s="247"/>
      <c r="O6388" s="247"/>
      <c r="P6388" s="247"/>
      <c r="Q6388" s="247"/>
      <c r="R6388" s="247"/>
    </row>
    <row r="6389" spans="1:18" ht="20.100000000000001" customHeight="1" x14ac:dyDescent="0.25">
      <c r="A6389" s="248"/>
      <c r="B6389" s="248"/>
      <c r="C6389" s="248"/>
      <c r="D6389" s="248"/>
      <c r="E6389" s="248"/>
      <c r="F6389" s="248"/>
      <c r="G6389" s="248"/>
      <c r="H6389" s="248"/>
      <c r="I6389" s="247"/>
      <c r="J6389" s="247"/>
      <c r="K6389" s="247"/>
      <c r="L6389" s="247"/>
      <c r="M6389" s="247"/>
      <c r="N6389" s="247"/>
      <c r="O6389" s="247"/>
      <c r="P6389" s="247"/>
      <c r="Q6389" s="247"/>
      <c r="R6389" s="247"/>
    </row>
    <row r="6390" spans="1:18" ht="20.100000000000001" customHeight="1" x14ac:dyDescent="0.25">
      <c r="A6390" s="248"/>
      <c r="B6390" s="248"/>
      <c r="C6390" s="248"/>
      <c r="D6390" s="248"/>
      <c r="E6390" s="248"/>
      <c r="F6390" s="248"/>
      <c r="G6390" s="248"/>
      <c r="H6390" s="248"/>
      <c r="I6390" s="247"/>
      <c r="J6390" s="247"/>
      <c r="K6390" s="247"/>
      <c r="L6390" s="247"/>
      <c r="M6390" s="247"/>
      <c r="N6390" s="247"/>
      <c r="O6390" s="247"/>
      <c r="P6390" s="247"/>
      <c r="Q6390" s="247"/>
      <c r="R6390" s="247"/>
    </row>
    <row r="6391" spans="1:18" ht="20.100000000000001" customHeight="1" x14ac:dyDescent="0.25">
      <c r="A6391" s="248"/>
      <c r="B6391" s="248"/>
      <c r="C6391" s="248"/>
      <c r="D6391" s="248"/>
      <c r="E6391" s="248"/>
      <c r="F6391" s="248"/>
      <c r="G6391" s="248"/>
      <c r="H6391" s="248"/>
      <c r="I6391" s="247"/>
      <c r="J6391" s="247"/>
      <c r="K6391" s="247"/>
      <c r="L6391" s="247"/>
      <c r="M6391" s="247"/>
      <c r="N6391" s="247"/>
      <c r="O6391" s="247"/>
      <c r="P6391" s="247"/>
      <c r="Q6391" s="247"/>
      <c r="R6391" s="247"/>
    </row>
    <row r="6392" spans="1:18" ht="20.100000000000001" customHeight="1" x14ac:dyDescent="0.25">
      <c r="A6392" s="248"/>
      <c r="B6392" s="248"/>
      <c r="C6392" s="248"/>
      <c r="D6392" s="248"/>
      <c r="E6392" s="248"/>
      <c r="F6392" s="248"/>
      <c r="G6392" s="248"/>
      <c r="H6392" s="248"/>
      <c r="I6392" s="247"/>
      <c r="J6392" s="247"/>
      <c r="K6392" s="247"/>
      <c r="L6392" s="247"/>
      <c r="M6392" s="247"/>
      <c r="N6392" s="247"/>
      <c r="O6392" s="247"/>
      <c r="P6392" s="247"/>
      <c r="Q6392" s="247"/>
      <c r="R6392" s="247"/>
    </row>
    <row r="6393" spans="1:18" ht="20.100000000000001" customHeight="1" x14ac:dyDescent="0.25">
      <c r="A6393" s="248"/>
      <c r="B6393" s="248"/>
      <c r="C6393" s="248"/>
      <c r="D6393" s="248"/>
      <c r="E6393" s="248"/>
      <c r="F6393" s="248"/>
      <c r="G6393" s="248"/>
      <c r="H6393" s="248"/>
      <c r="I6393" s="247"/>
      <c r="J6393" s="247"/>
      <c r="K6393" s="247"/>
      <c r="L6393" s="247"/>
      <c r="M6393" s="247"/>
      <c r="N6393" s="247"/>
      <c r="O6393" s="247"/>
      <c r="P6393" s="247"/>
      <c r="Q6393" s="247"/>
      <c r="R6393" s="247"/>
    </row>
    <row r="6394" spans="1:18" ht="20.100000000000001" customHeight="1" x14ac:dyDescent="0.25">
      <c r="A6394" s="248"/>
      <c r="B6394" s="248"/>
      <c r="C6394" s="248"/>
      <c r="D6394" s="248"/>
      <c r="E6394" s="248"/>
      <c r="F6394" s="248"/>
      <c r="G6394" s="248"/>
      <c r="H6394" s="248"/>
      <c r="I6394" s="247"/>
      <c r="J6394" s="247"/>
      <c r="K6394" s="247"/>
      <c r="L6394" s="247"/>
      <c r="M6394" s="247"/>
      <c r="N6394" s="247"/>
      <c r="O6394" s="247"/>
      <c r="P6394" s="247"/>
      <c r="Q6394" s="247"/>
      <c r="R6394" s="247"/>
    </row>
    <row r="6395" spans="1:18" ht="20.100000000000001" customHeight="1" x14ac:dyDescent="0.25">
      <c r="A6395" s="248"/>
      <c r="B6395" s="248"/>
      <c r="C6395" s="248"/>
      <c r="D6395" s="248"/>
      <c r="E6395" s="248"/>
      <c r="F6395" s="248"/>
      <c r="G6395" s="248"/>
      <c r="H6395" s="248"/>
      <c r="I6395" s="247"/>
      <c r="J6395" s="247"/>
      <c r="K6395" s="247"/>
      <c r="L6395" s="247"/>
      <c r="M6395" s="247"/>
      <c r="N6395" s="247"/>
      <c r="O6395" s="247"/>
      <c r="P6395" s="247"/>
      <c r="Q6395" s="247"/>
      <c r="R6395" s="247"/>
    </row>
    <row r="6396" spans="1:18" ht="20.100000000000001" customHeight="1" x14ac:dyDescent="0.25">
      <c r="A6396" s="248"/>
      <c r="B6396" s="248"/>
      <c r="C6396" s="248"/>
      <c r="D6396" s="248"/>
      <c r="E6396" s="248"/>
      <c r="F6396" s="248"/>
      <c r="G6396" s="248"/>
      <c r="H6396" s="248"/>
      <c r="I6396" s="247"/>
      <c r="J6396" s="247"/>
      <c r="K6396" s="247"/>
      <c r="L6396" s="247"/>
      <c r="M6396" s="247"/>
      <c r="N6396" s="247"/>
      <c r="O6396" s="247"/>
      <c r="P6396" s="247"/>
      <c r="Q6396" s="247"/>
      <c r="R6396" s="247"/>
    </row>
    <row r="6397" spans="1:18" ht="20.100000000000001" customHeight="1" x14ac:dyDescent="0.25">
      <c r="A6397" s="248"/>
      <c r="B6397" s="248"/>
      <c r="C6397" s="248"/>
      <c r="D6397" s="248"/>
      <c r="E6397" s="248"/>
      <c r="F6397" s="248"/>
      <c r="G6397" s="248"/>
      <c r="H6397" s="248"/>
      <c r="I6397" s="247"/>
      <c r="J6397" s="247"/>
      <c r="K6397" s="247"/>
      <c r="L6397" s="247"/>
      <c r="M6397" s="247"/>
      <c r="N6397" s="247"/>
      <c r="O6397" s="247"/>
      <c r="P6397" s="247"/>
      <c r="Q6397" s="247"/>
      <c r="R6397" s="247"/>
    </row>
    <row r="6398" spans="1:18" ht="20.100000000000001" customHeight="1" x14ac:dyDescent="0.25">
      <c r="A6398" s="248"/>
      <c r="B6398" s="248"/>
      <c r="C6398" s="248"/>
      <c r="D6398" s="248"/>
      <c r="E6398" s="248"/>
      <c r="F6398" s="248"/>
      <c r="G6398" s="248"/>
      <c r="H6398" s="248"/>
      <c r="I6398" s="247"/>
      <c r="J6398" s="247"/>
      <c r="K6398" s="247"/>
      <c r="L6398" s="247"/>
      <c r="M6398" s="247"/>
      <c r="N6398" s="247"/>
      <c r="O6398" s="247"/>
      <c r="P6398" s="247"/>
      <c r="Q6398" s="247"/>
      <c r="R6398" s="247"/>
    </row>
    <row r="6399" spans="1:18" ht="20.100000000000001" customHeight="1" x14ac:dyDescent="0.25">
      <c r="A6399" s="248"/>
      <c r="B6399" s="248"/>
      <c r="C6399" s="248"/>
      <c r="D6399" s="248"/>
      <c r="E6399" s="248"/>
      <c r="F6399" s="248"/>
      <c r="G6399" s="248"/>
      <c r="H6399" s="248"/>
      <c r="I6399" s="247"/>
      <c r="J6399" s="247"/>
      <c r="K6399" s="247"/>
      <c r="L6399" s="247"/>
      <c r="M6399" s="247"/>
      <c r="N6399" s="247"/>
      <c r="O6399" s="247"/>
      <c r="P6399" s="247"/>
      <c r="Q6399" s="247"/>
      <c r="R6399" s="247"/>
    </row>
    <row r="6400" spans="1:18" ht="20.100000000000001" customHeight="1" x14ac:dyDescent="0.25">
      <c r="A6400" s="248"/>
      <c r="B6400" s="248"/>
      <c r="C6400" s="248"/>
      <c r="D6400" s="248"/>
      <c r="E6400" s="248"/>
      <c r="F6400" s="248"/>
      <c r="G6400" s="248"/>
      <c r="H6400" s="248"/>
      <c r="I6400" s="247"/>
      <c r="J6400" s="247"/>
      <c r="K6400" s="247"/>
      <c r="L6400" s="247"/>
      <c r="M6400" s="247"/>
      <c r="N6400" s="247"/>
      <c r="O6400" s="247"/>
      <c r="P6400" s="247"/>
      <c r="Q6400" s="247"/>
      <c r="R6400" s="247"/>
    </row>
    <row r="6401" spans="1:18" ht="20.100000000000001" customHeight="1" x14ac:dyDescent="0.25">
      <c r="A6401" s="248"/>
      <c r="B6401" s="248"/>
      <c r="C6401" s="248"/>
      <c r="D6401" s="248"/>
      <c r="E6401" s="248"/>
      <c r="F6401" s="248"/>
      <c r="G6401" s="248"/>
      <c r="H6401" s="248"/>
      <c r="I6401" s="247"/>
      <c r="J6401" s="247"/>
      <c r="K6401" s="247"/>
      <c r="L6401" s="247"/>
      <c r="M6401" s="247"/>
      <c r="N6401" s="247"/>
      <c r="O6401" s="247"/>
      <c r="P6401" s="247"/>
      <c r="Q6401" s="247"/>
      <c r="R6401" s="247"/>
    </row>
    <row r="6402" spans="1:18" ht="20.100000000000001" customHeight="1" x14ac:dyDescent="0.25">
      <c r="A6402" s="248"/>
      <c r="B6402" s="248"/>
      <c r="C6402" s="248"/>
      <c r="D6402" s="248"/>
      <c r="E6402" s="248"/>
      <c r="F6402" s="248"/>
      <c r="G6402" s="248"/>
      <c r="H6402" s="248"/>
      <c r="I6402" s="247"/>
      <c r="J6402" s="247"/>
      <c r="K6402" s="247"/>
      <c r="L6402" s="247"/>
      <c r="M6402" s="247"/>
      <c r="N6402" s="247"/>
      <c r="O6402" s="247"/>
      <c r="P6402" s="247"/>
      <c r="Q6402" s="247"/>
      <c r="R6402" s="247"/>
    </row>
    <row r="6403" spans="1:18" ht="20.100000000000001" customHeight="1" x14ac:dyDescent="0.25">
      <c r="A6403" s="248"/>
      <c r="B6403" s="248"/>
      <c r="C6403" s="248"/>
      <c r="D6403" s="248"/>
      <c r="E6403" s="248"/>
      <c r="F6403" s="248"/>
      <c r="G6403" s="248"/>
      <c r="H6403" s="248"/>
      <c r="I6403" s="247"/>
      <c r="J6403" s="247"/>
      <c r="K6403" s="247"/>
      <c r="L6403" s="247"/>
      <c r="M6403" s="247"/>
      <c r="N6403" s="247"/>
      <c r="O6403" s="247"/>
      <c r="P6403" s="247"/>
      <c r="Q6403" s="247"/>
      <c r="R6403" s="247"/>
    </row>
    <row r="6404" spans="1:18" ht="20.100000000000001" customHeight="1" x14ac:dyDescent="0.25">
      <c r="A6404" s="248"/>
      <c r="B6404" s="248"/>
      <c r="C6404" s="248"/>
      <c r="D6404" s="248"/>
      <c r="E6404" s="248"/>
      <c r="F6404" s="248"/>
      <c r="G6404" s="248"/>
      <c r="H6404" s="248"/>
      <c r="I6404" s="247"/>
      <c r="J6404" s="247"/>
      <c r="K6404" s="247"/>
      <c r="L6404" s="247"/>
      <c r="M6404" s="247"/>
      <c r="N6404" s="247"/>
      <c r="O6404" s="247"/>
      <c r="P6404" s="247"/>
      <c r="Q6404" s="247"/>
      <c r="R6404" s="247"/>
    </row>
    <row r="6405" spans="1:18" ht="20.100000000000001" customHeight="1" x14ac:dyDescent="0.25">
      <c r="A6405" s="248"/>
      <c r="B6405" s="248"/>
      <c r="C6405" s="248"/>
      <c r="D6405" s="248"/>
      <c r="E6405" s="248"/>
      <c r="F6405" s="248"/>
      <c r="G6405" s="248"/>
      <c r="H6405" s="248"/>
      <c r="I6405" s="247"/>
      <c r="J6405" s="247"/>
      <c r="K6405" s="247"/>
      <c r="L6405" s="247"/>
      <c r="M6405" s="247"/>
      <c r="N6405" s="247"/>
      <c r="O6405" s="247"/>
      <c r="P6405" s="247"/>
      <c r="Q6405" s="247"/>
      <c r="R6405" s="247"/>
    </row>
    <row r="6406" spans="1:18" ht="20.100000000000001" customHeight="1" x14ac:dyDescent="0.25">
      <c r="A6406" s="248"/>
      <c r="B6406" s="248"/>
      <c r="C6406" s="248"/>
      <c r="D6406" s="248"/>
      <c r="E6406" s="248"/>
      <c r="F6406" s="248"/>
      <c r="G6406" s="248"/>
      <c r="H6406" s="248"/>
      <c r="I6406" s="247"/>
      <c r="J6406" s="247"/>
      <c r="K6406" s="247"/>
      <c r="L6406" s="247"/>
      <c r="M6406" s="247"/>
      <c r="N6406" s="247"/>
      <c r="O6406" s="247"/>
      <c r="P6406" s="247"/>
      <c r="Q6406" s="247"/>
      <c r="R6406" s="247"/>
    </row>
    <row r="6407" spans="1:18" ht="20.100000000000001" customHeight="1" x14ac:dyDescent="0.25">
      <c r="A6407" s="248"/>
      <c r="B6407" s="248"/>
      <c r="C6407" s="248"/>
      <c r="D6407" s="248"/>
      <c r="E6407" s="248"/>
      <c r="F6407" s="248"/>
      <c r="G6407" s="248"/>
      <c r="H6407" s="248"/>
      <c r="I6407" s="247"/>
      <c r="J6407" s="247"/>
      <c r="K6407" s="247"/>
      <c r="L6407" s="247"/>
      <c r="M6407" s="247"/>
      <c r="N6407" s="247"/>
      <c r="O6407" s="247"/>
      <c r="P6407" s="247"/>
      <c r="Q6407" s="247"/>
      <c r="R6407" s="247"/>
    </row>
    <row r="6408" spans="1:18" ht="20.100000000000001" customHeight="1" x14ac:dyDescent="0.25">
      <c r="A6408" s="248"/>
      <c r="B6408" s="248"/>
      <c r="C6408" s="248"/>
      <c r="D6408" s="248"/>
      <c r="E6408" s="248"/>
      <c r="F6408" s="248"/>
      <c r="G6408" s="248"/>
      <c r="H6408" s="248"/>
      <c r="I6408" s="247"/>
      <c r="J6408" s="247"/>
      <c r="K6408" s="247"/>
      <c r="L6408" s="247"/>
      <c r="M6408" s="247"/>
      <c r="N6408" s="247"/>
      <c r="O6408" s="247"/>
      <c r="P6408" s="247"/>
      <c r="Q6408" s="247"/>
      <c r="R6408" s="247"/>
    </row>
    <row r="6409" spans="1:18" ht="20.100000000000001" customHeight="1" x14ac:dyDescent="0.25">
      <c r="A6409" s="248"/>
      <c r="B6409" s="248"/>
      <c r="C6409" s="248"/>
      <c r="D6409" s="248"/>
      <c r="E6409" s="248"/>
      <c r="F6409" s="248"/>
      <c r="G6409" s="248"/>
      <c r="H6409" s="248"/>
      <c r="I6409" s="247"/>
      <c r="J6409" s="247"/>
      <c r="K6409" s="247"/>
      <c r="L6409" s="247"/>
      <c r="M6409" s="247"/>
      <c r="N6409" s="247"/>
      <c r="O6409" s="247"/>
      <c r="P6409" s="247"/>
      <c r="Q6409" s="247"/>
      <c r="R6409" s="247"/>
    </row>
    <row r="6410" spans="1:18" ht="20.100000000000001" customHeight="1" x14ac:dyDescent="0.25">
      <c r="A6410" s="248"/>
      <c r="B6410" s="248"/>
      <c r="C6410" s="248"/>
      <c r="D6410" s="248"/>
      <c r="E6410" s="248"/>
      <c r="F6410" s="248"/>
      <c r="G6410" s="248"/>
      <c r="H6410" s="248"/>
      <c r="I6410" s="247"/>
      <c r="J6410" s="247"/>
      <c r="K6410" s="247"/>
      <c r="L6410" s="247"/>
      <c r="M6410" s="247"/>
      <c r="N6410" s="247"/>
      <c r="O6410" s="247"/>
      <c r="P6410" s="247"/>
      <c r="Q6410" s="247"/>
      <c r="R6410" s="247"/>
    </row>
    <row r="6411" spans="1:18" ht="20.100000000000001" customHeight="1" x14ac:dyDescent="0.25">
      <c r="A6411" s="248"/>
      <c r="B6411" s="248"/>
      <c r="C6411" s="248"/>
      <c r="D6411" s="248"/>
      <c r="E6411" s="248"/>
      <c r="F6411" s="248"/>
      <c r="G6411" s="248"/>
      <c r="H6411" s="248"/>
      <c r="I6411" s="247"/>
      <c r="J6411" s="247"/>
      <c r="K6411" s="247"/>
      <c r="L6411" s="247"/>
      <c r="M6411" s="247"/>
      <c r="N6411" s="247"/>
      <c r="O6411" s="247"/>
      <c r="P6411" s="247"/>
      <c r="Q6411" s="247"/>
      <c r="R6411" s="247"/>
    </row>
    <row r="6412" spans="1:18" ht="20.100000000000001" customHeight="1" x14ac:dyDescent="0.25">
      <c r="A6412" s="248"/>
      <c r="B6412" s="248"/>
      <c r="C6412" s="248"/>
      <c r="D6412" s="248"/>
      <c r="E6412" s="248"/>
      <c r="F6412" s="248"/>
      <c r="G6412" s="248"/>
      <c r="H6412" s="248"/>
      <c r="I6412" s="247"/>
      <c r="J6412" s="247"/>
      <c r="K6412" s="247"/>
      <c r="L6412" s="247"/>
      <c r="M6412" s="247"/>
      <c r="N6412" s="247"/>
      <c r="O6412" s="247"/>
      <c r="P6412" s="247"/>
      <c r="Q6412" s="247"/>
      <c r="R6412" s="247"/>
    </row>
    <row r="6413" spans="1:18" ht="20.100000000000001" customHeight="1" x14ac:dyDescent="0.25">
      <c r="A6413" s="248"/>
      <c r="B6413" s="248"/>
      <c r="C6413" s="248"/>
      <c r="D6413" s="248"/>
      <c r="E6413" s="248"/>
      <c r="F6413" s="248"/>
      <c r="G6413" s="248"/>
      <c r="H6413" s="248"/>
      <c r="I6413" s="247"/>
      <c r="J6413" s="247"/>
      <c r="K6413" s="247"/>
      <c r="L6413" s="247"/>
      <c r="M6413" s="247"/>
      <c r="N6413" s="247"/>
      <c r="O6413" s="247"/>
      <c r="P6413" s="247"/>
      <c r="Q6413" s="247"/>
      <c r="R6413" s="247"/>
    </row>
    <row r="6414" spans="1:18" ht="20.100000000000001" customHeight="1" x14ac:dyDescent="0.25">
      <c r="A6414" s="248"/>
      <c r="B6414" s="248"/>
      <c r="C6414" s="248"/>
      <c r="D6414" s="248"/>
      <c r="E6414" s="248"/>
      <c r="F6414" s="248"/>
      <c r="G6414" s="248"/>
      <c r="H6414" s="248"/>
      <c r="I6414" s="247"/>
      <c r="J6414" s="247"/>
      <c r="K6414" s="247"/>
      <c r="L6414" s="247"/>
      <c r="M6414" s="247"/>
      <c r="N6414" s="247"/>
      <c r="O6414" s="247"/>
      <c r="P6414" s="247"/>
      <c r="Q6414" s="247"/>
      <c r="R6414" s="247"/>
    </row>
    <row r="6415" spans="1:18" ht="20.100000000000001" customHeight="1" x14ac:dyDescent="0.25">
      <c r="A6415" s="248"/>
      <c r="B6415" s="248"/>
      <c r="C6415" s="248"/>
      <c r="D6415" s="248"/>
      <c r="E6415" s="248"/>
      <c r="F6415" s="248"/>
      <c r="G6415" s="248"/>
      <c r="H6415" s="248"/>
      <c r="I6415" s="247"/>
      <c r="J6415" s="247"/>
      <c r="K6415" s="247"/>
      <c r="L6415" s="247"/>
      <c r="M6415" s="247"/>
      <c r="N6415" s="247"/>
      <c r="O6415" s="247"/>
      <c r="P6415" s="247"/>
      <c r="Q6415" s="247"/>
      <c r="R6415" s="247"/>
    </row>
    <row r="6416" spans="1:18" ht="20.100000000000001" customHeight="1" x14ac:dyDescent="0.25">
      <c r="A6416" s="248"/>
      <c r="B6416" s="248"/>
      <c r="C6416" s="248"/>
      <c r="D6416" s="248"/>
      <c r="E6416" s="248"/>
      <c r="F6416" s="248"/>
      <c r="G6416" s="248"/>
      <c r="H6416" s="248"/>
      <c r="I6416" s="247"/>
      <c r="J6416" s="247"/>
      <c r="K6416" s="247"/>
      <c r="L6416" s="247"/>
      <c r="M6416" s="247"/>
      <c r="N6416" s="247"/>
      <c r="O6416" s="247"/>
      <c r="P6416" s="247"/>
      <c r="Q6416" s="247"/>
      <c r="R6416" s="247"/>
    </row>
    <row r="6417" spans="1:18" ht="20.100000000000001" customHeight="1" x14ac:dyDescent="0.25">
      <c r="A6417" s="248"/>
      <c r="B6417" s="248"/>
      <c r="C6417" s="248"/>
      <c r="D6417" s="248"/>
      <c r="E6417" s="248"/>
      <c r="F6417" s="248"/>
      <c r="G6417" s="248"/>
      <c r="H6417" s="248"/>
      <c r="I6417" s="247"/>
      <c r="J6417" s="247"/>
      <c r="K6417" s="247"/>
      <c r="L6417" s="247"/>
      <c r="M6417" s="247"/>
      <c r="N6417" s="247"/>
      <c r="O6417" s="247"/>
      <c r="P6417" s="247"/>
      <c r="Q6417" s="247"/>
      <c r="R6417" s="247"/>
    </row>
    <row r="6418" spans="1:18" ht="20.100000000000001" customHeight="1" x14ac:dyDescent="0.25">
      <c r="A6418" s="248"/>
      <c r="B6418" s="248"/>
      <c r="C6418" s="248"/>
      <c r="D6418" s="248"/>
      <c r="E6418" s="248"/>
      <c r="F6418" s="248"/>
      <c r="G6418" s="248"/>
      <c r="H6418" s="248"/>
      <c r="I6418" s="247"/>
      <c r="J6418" s="247"/>
      <c r="K6418" s="247"/>
      <c r="L6418" s="247"/>
      <c r="M6418" s="247"/>
      <c r="N6418" s="247"/>
      <c r="O6418" s="247"/>
      <c r="P6418" s="247"/>
      <c r="Q6418" s="247"/>
      <c r="R6418" s="247"/>
    </row>
    <row r="6419" spans="1:18" ht="20.100000000000001" customHeight="1" x14ac:dyDescent="0.25">
      <c r="A6419" s="248"/>
      <c r="B6419" s="248"/>
      <c r="C6419" s="248"/>
      <c r="D6419" s="248"/>
      <c r="E6419" s="248"/>
      <c r="F6419" s="248"/>
      <c r="G6419" s="248"/>
      <c r="H6419" s="248"/>
      <c r="I6419" s="247"/>
      <c r="J6419" s="247"/>
      <c r="K6419" s="247"/>
      <c r="L6419" s="247"/>
      <c r="M6419" s="247"/>
      <c r="N6419" s="247"/>
      <c r="O6419" s="247"/>
      <c r="P6419" s="247"/>
      <c r="Q6419" s="247"/>
      <c r="R6419" s="247"/>
    </row>
    <row r="6420" spans="1:18" ht="20.100000000000001" customHeight="1" x14ac:dyDescent="0.25">
      <c r="A6420" s="248"/>
      <c r="B6420" s="248"/>
      <c r="C6420" s="248"/>
      <c r="D6420" s="248"/>
      <c r="E6420" s="248"/>
      <c r="F6420" s="248"/>
      <c r="G6420" s="248"/>
      <c r="H6420" s="248"/>
      <c r="I6420" s="247"/>
      <c r="J6420" s="247"/>
      <c r="K6420" s="247"/>
      <c r="L6420" s="247"/>
      <c r="M6420" s="247"/>
      <c r="N6420" s="247"/>
      <c r="O6420" s="247"/>
      <c r="P6420" s="247"/>
      <c r="Q6420" s="247"/>
      <c r="R6420" s="247"/>
    </row>
    <row r="6421" spans="1:18" ht="20.100000000000001" customHeight="1" x14ac:dyDescent="0.25">
      <c r="A6421" s="248"/>
      <c r="B6421" s="248"/>
      <c r="C6421" s="248"/>
      <c r="D6421" s="248"/>
      <c r="E6421" s="248"/>
      <c r="F6421" s="248"/>
      <c r="G6421" s="248"/>
      <c r="H6421" s="248"/>
      <c r="I6421" s="247"/>
      <c r="J6421" s="247"/>
      <c r="K6421" s="247"/>
      <c r="L6421" s="247"/>
      <c r="M6421" s="247"/>
      <c r="N6421" s="247"/>
      <c r="O6421" s="247"/>
      <c r="P6421" s="247"/>
      <c r="Q6421" s="247"/>
      <c r="R6421" s="247"/>
    </row>
    <row r="6422" spans="1:18" ht="20.100000000000001" customHeight="1" x14ac:dyDescent="0.25">
      <c r="A6422" s="248"/>
      <c r="B6422" s="248"/>
      <c r="C6422" s="248"/>
      <c r="D6422" s="248"/>
      <c r="E6422" s="248"/>
      <c r="F6422" s="248"/>
      <c r="G6422" s="248"/>
      <c r="H6422" s="248"/>
      <c r="I6422" s="247"/>
      <c r="J6422" s="247"/>
      <c r="K6422" s="247"/>
      <c r="L6422" s="247"/>
      <c r="M6422" s="247"/>
      <c r="N6422" s="247"/>
      <c r="O6422" s="247"/>
      <c r="P6422" s="247"/>
      <c r="Q6422" s="247"/>
      <c r="R6422" s="247"/>
    </row>
    <row r="6423" spans="1:18" ht="20.100000000000001" customHeight="1" x14ac:dyDescent="0.25">
      <c r="A6423" s="248"/>
      <c r="B6423" s="248"/>
      <c r="C6423" s="248"/>
      <c r="D6423" s="248"/>
      <c r="E6423" s="248"/>
      <c r="F6423" s="248"/>
      <c r="G6423" s="248"/>
      <c r="H6423" s="248"/>
      <c r="I6423" s="247"/>
      <c r="J6423" s="247"/>
      <c r="K6423" s="247"/>
      <c r="L6423" s="247"/>
      <c r="M6423" s="247"/>
      <c r="N6423" s="247"/>
      <c r="O6423" s="247"/>
      <c r="P6423" s="247"/>
      <c r="Q6423" s="247"/>
      <c r="R6423" s="247"/>
    </row>
    <row r="6424" spans="1:18" ht="20.100000000000001" customHeight="1" x14ac:dyDescent="0.25">
      <c r="A6424" s="248"/>
      <c r="B6424" s="248"/>
      <c r="C6424" s="248"/>
      <c r="D6424" s="248"/>
      <c r="E6424" s="248"/>
      <c r="F6424" s="248"/>
      <c r="G6424" s="248"/>
      <c r="H6424" s="248"/>
      <c r="I6424" s="247"/>
      <c r="J6424" s="247"/>
      <c r="K6424" s="247"/>
      <c r="L6424" s="247"/>
      <c r="M6424" s="247"/>
      <c r="N6424" s="247"/>
      <c r="O6424" s="247"/>
      <c r="P6424" s="247"/>
      <c r="Q6424" s="247"/>
      <c r="R6424" s="247"/>
    </row>
    <row r="6425" spans="1:18" ht="20.100000000000001" customHeight="1" x14ac:dyDescent="0.25">
      <c r="A6425" s="248"/>
      <c r="B6425" s="248"/>
      <c r="C6425" s="248"/>
      <c r="D6425" s="248"/>
      <c r="E6425" s="248"/>
      <c r="F6425" s="248"/>
      <c r="G6425" s="248"/>
      <c r="H6425" s="248"/>
      <c r="I6425" s="247"/>
      <c r="J6425" s="247"/>
      <c r="K6425" s="247"/>
      <c r="L6425" s="247"/>
      <c r="M6425" s="247"/>
      <c r="N6425" s="247"/>
      <c r="O6425" s="247"/>
      <c r="P6425" s="247"/>
      <c r="Q6425" s="247"/>
      <c r="R6425" s="247"/>
    </row>
    <row r="6426" spans="1:18" ht="20.100000000000001" customHeight="1" x14ac:dyDescent="0.25">
      <c r="A6426" s="248"/>
      <c r="B6426" s="248"/>
      <c r="C6426" s="248"/>
      <c r="D6426" s="248"/>
      <c r="E6426" s="248"/>
      <c r="F6426" s="248"/>
      <c r="G6426" s="248"/>
      <c r="H6426" s="248"/>
      <c r="I6426" s="247"/>
      <c r="J6426" s="247"/>
      <c r="K6426" s="247"/>
      <c r="L6426" s="247"/>
      <c r="M6426" s="247"/>
      <c r="N6426" s="247"/>
      <c r="O6426" s="247"/>
      <c r="P6426" s="247"/>
      <c r="Q6426" s="247"/>
      <c r="R6426" s="247"/>
    </row>
    <row r="6427" spans="1:18" ht="20.100000000000001" customHeight="1" x14ac:dyDescent="0.25">
      <c r="A6427" s="248"/>
      <c r="B6427" s="248"/>
      <c r="C6427" s="248"/>
      <c r="D6427" s="248"/>
      <c r="E6427" s="248"/>
      <c r="F6427" s="248"/>
      <c r="G6427" s="248"/>
      <c r="H6427" s="248"/>
      <c r="I6427" s="247"/>
      <c r="J6427" s="247"/>
      <c r="K6427" s="247"/>
      <c r="L6427" s="247"/>
      <c r="M6427" s="247"/>
      <c r="N6427" s="247"/>
      <c r="O6427" s="247"/>
      <c r="P6427" s="247"/>
      <c r="Q6427" s="247"/>
      <c r="R6427" s="247"/>
    </row>
    <row r="6428" spans="1:18" ht="20.100000000000001" customHeight="1" x14ac:dyDescent="0.25">
      <c r="A6428" s="248"/>
      <c r="B6428" s="248"/>
      <c r="C6428" s="248"/>
      <c r="D6428" s="248"/>
      <c r="E6428" s="248"/>
      <c r="F6428" s="248"/>
      <c r="G6428" s="248"/>
      <c r="H6428" s="248"/>
      <c r="I6428" s="247"/>
      <c r="J6428" s="247"/>
      <c r="K6428" s="247"/>
      <c r="L6428" s="247"/>
      <c r="M6428" s="247"/>
      <c r="N6428" s="247"/>
      <c r="O6428" s="247"/>
      <c r="P6428" s="247"/>
      <c r="Q6428" s="247"/>
      <c r="R6428" s="247"/>
    </row>
    <row r="6429" spans="1:18" ht="20.100000000000001" customHeight="1" x14ac:dyDescent="0.25">
      <c r="A6429" s="248"/>
      <c r="B6429" s="248"/>
      <c r="C6429" s="248"/>
      <c r="D6429" s="248"/>
      <c r="E6429" s="248"/>
      <c r="F6429" s="248"/>
      <c r="G6429" s="248"/>
      <c r="H6429" s="248"/>
      <c r="I6429" s="247"/>
      <c r="J6429" s="247"/>
      <c r="K6429" s="247"/>
      <c r="L6429" s="247"/>
      <c r="M6429" s="247"/>
      <c r="N6429" s="247"/>
      <c r="O6429" s="247"/>
      <c r="P6429" s="247"/>
      <c r="Q6429" s="247"/>
      <c r="R6429" s="247"/>
    </row>
    <row r="6430" spans="1:18" ht="20.100000000000001" customHeight="1" x14ac:dyDescent="0.25">
      <c r="A6430" s="248"/>
      <c r="B6430" s="248"/>
      <c r="C6430" s="248"/>
      <c r="D6430" s="248"/>
      <c r="E6430" s="248"/>
      <c r="F6430" s="248"/>
      <c r="G6430" s="248"/>
      <c r="H6430" s="248"/>
      <c r="I6430" s="247"/>
      <c r="J6430" s="247"/>
      <c r="K6430" s="247"/>
      <c r="L6430" s="247"/>
      <c r="M6430" s="247"/>
      <c r="N6430" s="247"/>
      <c r="O6430" s="247"/>
      <c r="P6430" s="247"/>
      <c r="Q6430" s="247"/>
      <c r="R6430" s="247"/>
    </row>
    <row r="6431" spans="1:18" ht="20.100000000000001" customHeight="1" x14ac:dyDescent="0.25">
      <c r="A6431" s="248"/>
      <c r="B6431" s="248"/>
      <c r="C6431" s="248"/>
      <c r="D6431" s="248"/>
      <c r="E6431" s="248"/>
      <c r="F6431" s="248"/>
      <c r="G6431" s="248"/>
      <c r="H6431" s="248"/>
      <c r="I6431" s="247"/>
      <c r="J6431" s="247"/>
      <c r="K6431" s="247"/>
      <c r="L6431" s="247"/>
      <c r="M6431" s="247"/>
      <c r="N6431" s="247"/>
      <c r="O6431" s="247"/>
      <c r="P6431" s="247"/>
      <c r="Q6431" s="247"/>
      <c r="R6431" s="247"/>
    </row>
    <row r="6432" spans="1:18" ht="20.100000000000001" customHeight="1" x14ac:dyDescent="0.25">
      <c r="A6432" s="248"/>
      <c r="B6432" s="248"/>
      <c r="C6432" s="248"/>
      <c r="D6432" s="248"/>
      <c r="E6432" s="248"/>
      <c r="F6432" s="248"/>
      <c r="G6432" s="248"/>
      <c r="H6432" s="248"/>
      <c r="I6432" s="247"/>
      <c r="J6432" s="247"/>
      <c r="K6432" s="247"/>
      <c r="L6432" s="247"/>
      <c r="M6432" s="247"/>
      <c r="N6432" s="247"/>
      <c r="O6432" s="247"/>
      <c r="P6432" s="247"/>
      <c r="Q6432" s="247"/>
      <c r="R6432" s="247"/>
    </row>
    <row r="6433" spans="1:18" ht="20.100000000000001" customHeight="1" x14ac:dyDescent="0.25">
      <c r="A6433" s="248"/>
      <c r="B6433" s="248"/>
      <c r="C6433" s="248"/>
      <c r="D6433" s="248"/>
      <c r="E6433" s="248"/>
      <c r="F6433" s="248"/>
      <c r="G6433" s="248"/>
      <c r="H6433" s="248"/>
      <c r="I6433" s="247"/>
      <c r="J6433" s="247"/>
      <c r="K6433" s="247"/>
      <c r="L6433" s="247"/>
      <c r="M6433" s="247"/>
      <c r="N6433" s="247"/>
      <c r="O6433" s="247"/>
      <c r="P6433" s="247"/>
      <c r="Q6433" s="247"/>
      <c r="R6433" s="247"/>
    </row>
    <row r="6434" spans="1:18" ht="20.100000000000001" customHeight="1" x14ac:dyDescent="0.25">
      <c r="A6434" s="248"/>
      <c r="B6434" s="248"/>
      <c r="C6434" s="248"/>
      <c r="D6434" s="248"/>
      <c r="E6434" s="248"/>
      <c r="F6434" s="248"/>
      <c r="G6434" s="248"/>
      <c r="H6434" s="248"/>
      <c r="I6434" s="247"/>
      <c r="J6434" s="247"/>
      <c r="K6434" s="247"/>
      <c r="L6434" s="247"/>
      <c r="M6434" s="247"/>
      <c r="N6434" s="247"/>
      <c r="O6434" s="247"/>
      <c r="P6434" s="247"/>
      <c r="Q6434" s="247"/>
      <c r="R6434" s="247"/>
    </row>
    <row r="6435" spans="1:18" ht="20.100000000000001" customHeight="1" x14ac:dyDescent="0.25">
      <c r="A6435" s="248"/>
      <c r="B6435" s="248"/>
      <c r="C6435" s="248"/>
      <c r="D6435" s="248"/>
      <c r="E6435" s="248"/>
      <c r="F6435" s="248"/>
      <c r="G6435" s="248"/>
      <c r="H6435" s="248"/>
      <c r="I6435" s="247"/>
      <c r="J6435" s="247"/>
      <c r="K6435" s="247"/>
      <c r="L6435" s="247"/>
      <c r="M6435" s="247"/>
      <c r="N6435" s="247"/>
      <c r="O6435" s="247"/>
      <c r="P6435" s="247"/>
      <c r="Q6435" s="247"/>
      <c r="R6435" s="247"/>
    </row>
    <row r="6436" spans="1:18" ht="20.100000000000001" customHeight="1" x14ac:dyDescent="0.25">
      <c r="A6436" s="248"/>
      <c r="B6436" s="248"/>
      <c r="C6436" s="248"/>
      <c r="D6436" s="248"/>
      <c r="E6436" s="248"/>
      <c r="F6436" s="248"/>
      <c r="G6436" s="248"/>
      <c r="H6436" s="248"/>
      <c r="I6436" s="247"/>
      <c r="J6436" s="247"/>
      <c r="K6436" s="247"/>
      <c r="L6436" s="247"/>
      <c r="M6436" s="247"/>
      <c r="N6436" s="247"/>
      <c r="O6436" s="247"/>
      <c r="P6436" s="247"/>
      <c r="Q6436" s="247"/>
      <c r="R6436" s="247"/>
    </row>
    <row r="6437" spans="1:18" ht="20.100000000000001" customHeight="1" x14ac:dyDescent="0.25">
      <c r="A6437" s="248"/>
      <c r="B6437" s="248"/>
      <c r="C6437" s="248"/>
      <c r="D6437" s="248"/>
      <c r="E6437" s="248"/>
      <c r="F6437" s="248"/>
      <c r="G6437" s="248"/>
      <c r="H6437" s="248"/>
      <c r="I6437" s="247"/>
      <c r="J6437" s="247"/>
      <c r="K6437" s="247"/>
      <c r="L6437" s="247"/>
      <c r="M6437" s="247"/>
      <c r="N6437" s="247"/>
      <c r="O6437" s="247"/>
      <c r="P6437" s="247"/>
      <c r="Q6437" s="247"/>
      <c r="R6437" s="247"/>
    </row>
    <row r="6438" spans="1:18" ht="20.100000000000001" customHeight="1" x14ac:dyDescent="0.25">
      <c r="A6438" s="248"/>
      <c r="B6438" s="248"/>
      <c r="C6438" s="248"/>
      <c r="D6438" s="248"/>
      <c r="E6438" s="248"/>
      <c r="F6438" s="248"/>
      <c r="G6438" s="248"/>
      <c r="H6438" s="248"/>
      <c r="I6438" s="247"/>
      <c r="J6438" s="247"/>
      <c r="K6438" s="247"/>
      <c r="L6438" s="247"/>
      <c r="M6438" s="247"/>
      <c r="N6438" s="247"/>
      <c r="O6438" s="247"/>
      <c r="P6438" s="247"/>
      <c r="Q6438" s="247"/>
      <c r="R6438" s="247"/>
    </row>
    <row r="6439" spans="1:18" ht="20.100000000000001" customHeight="1" x14ac:dyDescent="0.25">
      <c r="A6439" s="248"/>
      <c r="B6439" s="248"/>
      <c r="C6439" s="248"/>
      <c r="D6439" s="248"/>
      <c r="E6439" s="248"/>
      <c r="F6439" s="248"/>
      <c r="G6439" s="248"/>
      <c r="H6439" s="248"/>
      <c r="I6439" s="247"/>
      <c r="J6439" s="247"/>
      <c r="K6439" s="247"/>
      <c r="L6439" s="247"/>
      <c r="M6439" s="247"/>
      <c r="N6439" s="247"/>
      <c r="O6439" s="247"/>
      <c r="P6439" s="247"/>
      <c r="Q6439" s="247"/>
      <c r="R6439" s="247"/>
    </row>
    <row r="6440" spans="1:18" ht="20.100000000000001" customHeight="1" x14ac:dyDescent="0.25">
      <c r="A6440" s="248"/>
      <c r="B6440" s="248"/>
      <c r="C6440" s="248"/>
      <c r="D6440" s="248"/>
      <c r="E6440" s="248"/>
      <c r="F6440" s="248"/>
      <c r="G6440" s="248"/>
      <c r="H6440" s="248"/>
      <c r="I6440" s="247"/>
      <c r="J6440" s="247"/>
      <c r="K6440" s="247"/>
      <c r="L6440" s="247"/>
      <c r="M6440" s="247"/>
      <c r="N6440" s="247"/>
      <c r="O6440" s="247"/>
      <c r="P6440" s="247"/>
      <c r="Q6440" s="247"/>
      <c r="R6440" s="247"/>
    </row>
    <row r="6441" spans="1:18" ht="20.100000000000001" customHeight="1" x14ac:dyDescent="0.25">
      <c r="A6441" s="248"/>
      <c r="B6441" s="248"/>
      <c r="C6441" s="248"/>
      <c r="D6441" s="248"/>
      <c r="E6441" s="248"/>
      <c r="F6441" s="248"/>
      <c r="G6441" s="248"/>
      <c r="H6441" s="248"/>
      <c r="I6441" s="247"/>
      <c r="J6441" s="247"/>
      <c r="K6441" s="247"/>
      <c r="L6441" s="247"/>
      <c r="M6441" s="247"/>
      <c r="N6441" s="247"/>
      <c r="O6441" s="247"/>
      <c r="P6441" s="247"/>
      <c r="Q6441" s="247"/>
      <c r="R6441" s="247"/>
    </row>
    <row r="6442" spans="1:18" ht="20.100000000000001" customHeight="1" x14ac:dyDescent="0.25">
      <c r="A6442" s="248"/>
      <c r="B6442" s="248"/>
      <c r="C6442" s="248"/>
      <c r="D6442" s="248"/>
      <c r="E6442" s="248"/>
      <c r="F6442" s="248"/>
      <c r="G6442" s="248"/>
      <c r="H6442" s="248"/>
      <c r="I6442" s="247"/>
      <c r="J6442" s="247"/>
      <c r="K6442" s="247"/>
      <c r="L6442" s="247"/>
      <c r="M6442" s="247"/>
      <c r="N6442" s="247"/>
      <c r="O6442" s="247"/>
      <c r="P6442" s="247"/>
      <c r="Q6442" s="247"/>
      <c r="R6442" s="247"/>
    </row>
    <row r="6443" spans="1:18" ht="20.100000000000001" customHeight="1" x14ac:dyDescent="0.25">
      <c r="A6443" s="248"/>
      <c r="B6443" s="248"/>
      <c r="C6443" s="248"/>
      <c r="D6443" s="248"/>
      <c r="E6443" s="248"/>
      <c r="F6443" s="248"/>
      <c r="G6443" s="248"/>
      <c r="H6443" s="248"/>
      <c r="I6443" s="247"/>
      <c r="J6443" s="247"/>
      <c r="K6443" s="247"/>
      <c r="L6443" s="247"/>
      <c r="M6443" s="247"/>
      <c r="N6443" s="247"/>
      <c r="O6443" s="247"/>
      <c r="P6443" s="247"/>
      <c r="Q6443" s="247"/>
      <c r="R6443" s="247"/>
    </row>
    <row r="6444" spans="1:18" ht="20.100000000000001" customHeight="1" x14ac:dyDescent="0.25">
      <c r="A6444" s="248"/>
      <c r="B6444" s="248"/>
      <c r="C6444" s="248"/>
      <c r="D6444" s="248"/>
      <c r="E6444" s="248"/>
      <c r="F6444" s="248"/>
      <c r="G6444" s="248"/>
      <c r="H6444" s="248"/>
      <c r="I6444" s="247"/>
      <c r="J6444" s="247"/>
      <c r="K6444" s="247"/>
      <c r="L6444" s="247"/>
      <c r="M6444" s="247"/>
      <c r="N6444" s="247"/>
      <c r="O6444" s="247"/>
      <c r="P6444" s="247"/>
      <c r="Q6444" s="247"/>
      <c r="R6444" s="247"/>
    </row>
    <row r="6445" spans="1:18" ht="20.100000000000001" customHeight="1" x14ac:dyDescent="0.25">
      <c r="A6445" s="248"/>
      <c r="B6445" s="248"/>
      <c r="C6445" s="248"/>
      <c r="D6445" s="248"/>
      <c r="E6445" s="248"/>
      <c r="F6445" s="248"/>
      <c r="G6445" s="248"/>
      <c r="H6445" s="248"/>
      <c r="I6445" s="247"/>
      <c r="J6445" s="247"/>
      <c r="K6445" s="247"/>
      <c r="L6445" s="247"/>
      <c r="M6445" s="247"/>
      <c r="N6445" s="247"/>
      <c r="O6445" s="247"/>
      <c r="P6445" s="247"/>
      <c r="Q6445" s="247"/>
      <c r="R6445" s="247"/>
    </row>
    <row r="6446" spans="1:18" ht="20.100000000000001" customHeight="1" x14ac:dyDescent="0.25">
      <c r="A6446" s="248"/>
      <c r="B6446" s="248"/>
      <c r="C6446" s="248"/>
      <c r="D6446" s="248"/>
      <c r="E6446" s="248"/>
      <c r="F6446" s="248"/>
      <c r="G6446" s="248"/>
      <c r="H6446" s="248"/>
      <c r="I6446" s="247"/>
      <c r="J6446" s="247"/>
      <c r="K6446" s="247"/>
      <c r="L6446" s="247"/>
      <c r="M6446" s="247"/>
      <c r="N6446" s="247"/>
      <c r="O6446" s="247"/>
      <c r="P6446" s="247"/>
      <c r="Q6446" s="247"/>
      <c r="R6446" s="247"/>
    </row>
    <row r="6447" spans="1:18" ht="20.100000000000001" customHeight="1" x14ac:dyDescent="0.25">
      <c r="A6447" s="248"/>
      <c r="B6447" s="248"/>
      <c r="C6447" s="248"/>
      <c r="D6447" s="248"/>
      <c r="E6447" s="248"/>
      <c r="F6447" s="248"/>
      <c r="G6447" s="248"/>
      <c r="H6447" s="248"/>
      <c r="I6447" s="247"/>
      <c r="J6447" s="247"/>
      <c r="K6447" s="247"/>
      <c r="L6447" s="247"/>
      <c r="M6447" s="247"/>
      <c r="N6447" s="247"/>
      <c r="O6447" s="247"/>
      <c r="P6447" s="247"/>
      <c r="Q6447" s="247"/>
      <c r="R6447" s="247"/>
    </row>
    <row r="6448" spans="1:18" ht="20.100000000000001" customHeight="1" x14ac:dyDescent="0.25">
      <c r="A6448" s="248"/>
      <c r="B6448" s="248"/>
      <c r="C6448" s="248"/>
      <c r="D6448" s="248"/>
      <c r="E6448" s="248"/>
      <c r="F6448" s="248"/>
      <c r="G6448" s="248"/>
      <c r="H6448" s="248"/>
      <c r="I6448" s="247"/>
      <c r="J6448" s="247"/>
      <c r="K6448" s="247"/>
      <c r="L6448" s="247"/>
      <c r="M6448" s="247"/>
      <c r="N6448" s="247"/>
      <c r="O6448" s="247"/>
      <c r="P6448" s="247"/>
      <c r="Q6448" s="247"/>
      <c r="R6448" s="247"/>
    </row>
    <row r="6449" spans="1:18" ht="20.100000000000001" customHeight="1" x14ac:dyDescent="0.25">
      <c r="A6449" s="248"/>
      <c r="B6449" s="248"/>
      <c r="C6449" s="248"/>
      <c r="D6449" s="248"/>
      <c r="E6449" s="248"/>
      <c r="F6449" s="248"/>
      <c r="G6449" s="248"/>
      <c r="H6449" s="248"/>
      <c r="I6449" s="247"/>
      <c r="J6449" s="247"/>
      <c r="K6449" s="247"/>
      <c r="L6449" s="247"/>
      <c r="M6449" s="247"/>
      <c r="N6449" s="247"/>
      <c r="O6449" s="247"/>
      <c r="P6449" s="247"/>
      <c r="Q6449" s="247"/>
      <c r="R6449" s="247"/>
    </row>
    <row r="6450" spans="1:18" ht="20.100000000000001" customHeight="1" x14ac:dyDescent="0.25">
      <c r="A6450" s="248"/>
      <c r="B6450" s="248"/>
      <c r="C6450" s="248"/>
      <c r="D6450" s="248"/>
      <c r="E6450" s="248"/>
      <c r="F6450" s="248"/>
      <c r="G6450" s="248"/>
      <c r="H6450" s="248"/>
      <c r="I6450" s="247"/>
      <c r="J6450" s="247"/>
      <c r="K6450" s="247"/>
      <c r="L6450" s="247"/>
      <c r="M6450" s="247"/>
      <c r="N6450" s="247"/>
      <c r="O6450" s="247"/>
      <c r="P6450" s="247"/>
      <c r="Q6450" s="247"/>
      <c r="R6450" s="247"/>
    </row>
    <row r="6451" spans="1:18" ht="20.100000000000001" customHeight="1" x14ac:dyDescent="0.25">
      <c r="A6451" s="248"/>
      <c r="B6451" s="248"/>
      <c r="C6451" s="248"/>
      <c r="D6451" s="248"/>
      <c r="E6451" s="248"/>
      <c r="F6451" s="248"/>
      <c r="G6451" s="248"/>
      <c r="H6451" s="248"/>
      <c r="I6451" s="247"/>
      <c r="J6451" s="247"/>
      <c r="K6451" s="247"/>
      <c r="L6451" s="247"/>
      <c r="M6451" s="247"/>
      <c r="N6451" s="247"/>
      <c r="O6451" s="247"/>
      <c r="P6451" s="247"/>
      <c r="Q6451" s="247"/>
      <c r="R6451" s="247"/>
    </row>
    <row r="6452" spans="1:18" ht="20.100000000000001" customHeight="1" x14ac:dyDescent="0.25">
      <c r="A6452" s="248"/>
      <c r="B6452" s="248"/>
      <c r="C6452" s="248"/>
      <c r="D6452" s="248"/>
      <c r="E6452" s="248"/>
      <c r="F6452" s="248"/>
      <c r="G6452" s="248"/>
      <c r="H6452" s="248"/>
      <c r="I6452" s="247"/>
      <c r="J6452" s="247"/>
      <c r="K6452" s="247"/>
      <c r="L6452" s="247"/>
      <c r="M6452" s="247"/>
      <c r="N6452" s="247"/>
      <c r="O6452" s="247"/>
      <c r="P6452" s="247"/>
      <c r="Q6452" s="247"/>
      <c r="R6452" s="247"/>
    </row>
    <row r="6453" spans="1:18" ht="20.100000000000001" customHeight="1" x14ac:dyDescent="0.25">
      <c r="A6453" s="248"/>
      <c r="B6453" s="248"/>
      <c r="C6453" s="248"/>
      <c r="D6453" s="248"/>
      <c r="E6453" s="248"/>
      <c r="F6453" s="248"/>
      <c r="G6453" s="248"/>
      <c r="H6453" s="248"/>
      <c r="I6453" s="247"/>
      <c r="J6453" s="247"/>
      <c r="K6453" s="247"/>
      <c r="L6453" s="247"/>
      <c r="M6453" s="247"/>
      <c r="N6453" s="247"/>
      <c r="O6453" s="247"/>
      <c r="P6453" s="247"/>
      <c r="Q6453" s="247"/>
      <c r="R6453" s="247"/>
    </row>
    <row r="6454" spans="1:18" ht="20.100000000000001" customHeight="1" x14ac:dyDescent="0.25">
      <c r="A6454" s="248"/>
      <c r="B6454" s="248"/>
      <c r="C6454" s="248"/>
      <c r="D6454" s="248"/>
      <c r="E6454" s="248"/>
      <c r="F6454" s="248"/>
      <c r="G6454" s="248"/>
      <c r="H6454" s="248"/>
      <c r="I6454" s="247"/>
      <c r="J6454" s="247"/>
      <c r="K6454" s="247"/>
      <c r="L6454" s="247"/>
      <c r="M6454" s="247"/>
      <c r="N6454" s="247"/>
      <c r="O6454" s="247"/>
      <c r="P6454" s="247"/>
      <c r="Q6454" s="247"/>
      <c r="R6454" s="247"/>
    </row>
    <row r="6455" spans="1:18" ht="20.100000000000001" customHeight="1" x14ac:dyDescent="0.25">
      <c r="A6455" s="248"/>
      <c r="B6455" s="248"/>
      <c r="C6455" s="248"/>
      <c r="D6455" s="248"/>
      <c r="E6455" s="248"/>
      <c r="F6455" s="248"/>
      <c r="G6455" s="248"/>
      <c r="H6455" s="248"/>
      <c r="I6455" s="247"/>
      <c r="J6455" s="247"/>
      <c r="K6455" s="247"/>
      <c r="L6455" s="247"/>
      <c r="M6455" s="247"/>
      <c r="N6455" s="247"/>
      <c r="O6455" s="247"/>
      <c r="P6455" s="247"/>
      <c r="Q6455" s="247"/>
      <c r="R6455" s="247"/>
    </row>
    <row r="6456" spans="1:18" ht="20.100000000000001" customHeight="1" x14ac:dyDescent="0.25">
      <c r="A6456" s="248"/>
      <c r="B6456" s="248"/>
      <c r="C6456" s="248"/>
      <c r="D6456" s="248"/>
      <c r="E6456" s="248"/>
      <c r="F6456" s="248"/>
      <c r="G6456" s="248"/>
      <c r="H6456" s="248"/>
      <c r="I6456" s="247"/>
      <c r="J6456" s="247"/>
      <c r="K6456" s="247"/>
      <c r="L6456" s="247"/>
      <c r="M6456" s="247"/>
      <c r="N6456" s="247"/>
      <c r="O6456" s="247"/>
      <c r="P6456" s="247"/>
      <c r="Q6456" s="247"/>
      <c r="R6456" s="247"/>
    </row>
    <row r="6457" spans="1:18" ht="20.100000000000001" customHeight="1" x14ac:dyDescent="0.25">
      <c r="A6457" s="248"/>
      <c r="B6457" s="248"/>
      <c r="C6457" s="248"/>
      <c r="D6457" s="248"/>
      <c r="E6457" s="248"/>
      <c r="F6457" s="248"/>
      <c r="G6457" s="248"/>
      <c r="H6457" s="248"/>
      <c r="I6457" s="247"/>
      <c r="J6457" s="247"/>
      <c r="K6457" s="247"/>
      <c r="L6457" s="247"/>
      <c r="M6457" s="247"/>
      <c r="N6457" s="247"/>
      <c r="O6457" s="247"/>
      <c r="P6457" s="247"/>
      <c r="Q6457" s="247"/>
      <c r="R6457" s="247"/>
    </row>
    <row r="6458" spans="1:18" ht="20.100000000000001" customHeight="1" x14ac:dyDescent="0.25">
      <c r="A6458" s="248"/>
      <c r="B6458" s="248"/>
      <c r="C6458" s="248"/>
      <c r="D6458" s="248"/>
      <c r="E6458" s="248"/>
      <c r="F6458" s="248"/>
      <c r="G6458" s="248"/>
      <c r="H6458" s="248"/>
      <c r="I6458" s="247"/>
      <c r="J6458" s="247"/>
      <c r="K6458" s="247"/>
      <c r="L6458" s="247"/>
      <c r="M6458" s="247"/>
      <c r="N6458" s="247"/>
      <c r="O6458" s="247"/>
      <c r="P6458" s="247"/>
      <c r="Q6458" s="247"/>
      <c r="R6458" s="247"/>
    </row>
    <row r="6459" spans="1:18" ht="20.100000000000001" customHeight="1" x14ac:dyDescent="0.25">
      <c r="A6459" s="248"/>
      <c r="B6459" s="248"/>
      <c r="C6459" s="248"/>
      <c r="D6459" s="248"/>
      <c r="E6459" s="248"/>
      <c r="F6459" s="248"/>
      <c r="G6459" s="248"/>
      <c r="H6459" s="248"/>
      <c r="I6459" s="247"/>
      <c r="J6459" s="247"/>
      <c r="K6459" s="247"/>
      <c r="L6459" s="247"/>
      <c r="M6459" s="247"/>
      <c r="N6459" s="247"/>
      <c r="O6459" s="247"/>
      <c r="P6459" s="247"/>
      <c r="Q6459" s="247"/>
      <c r="R6459" s="247"/>
    </row>
    <row r="6460" spans="1:18" ht="20.100000000000001" customHeight="1" x14ac:dyDescent="0.25">
      <c r="A6460" s="248"/>
      <c r="B6460" s="248"/>
      <c r="C6460" s="248"/>
      <c r="D6460" s="248"/>
      <c r="E6460" s="248"/>
      <c r="F6460" s="248"/>
      <c r="G6460" s="248"/>
      <c r="H6460" s="248"/>
      <c r="I6460" s="247"/>
      <c r="J6460" s="247"/>
      <c r="K6460" s="247"/>
      <c r="L6460" s="247"/>
      <c r="M6460" s="247"/>
      <c r="N6460" s="247"/>
      <c r="O6460" s="247"/>
      <c r="P6460" s="247"/>
      <c r="Q6460" s="247"/>
      <c r="R6460" s="247"/>
    </row>
    <row r="6461" spans="1:18" ht="20.100000000000001" customHeight="1" x14ac:dyDescent="0.25">
      <c r="A6461" s="248"/>
      <c r="B6461" s="248"/>
      <c r="C6461" s="248"/>
      <c r="D6461" s="248"/>
      <c r="E6461" s="248"/>
      <c r="F6461" s="248"/>
      <c r="G6461" s="248"/>
      <c r="H6461" s="248"/>
      <c r="I6461" s="247"/>
      <c r="J6461" s="247"/>
      <c r="K6461" s="247"/>
      <c r="L6461" s="247"/>
      <c r="M6461" s="247"/>
      <c r="N6461" s="247"/>
      <c r="O6461" s="247"/>
      <c r="P6461" s="247"/>
      <c r="Q6461" s="247"/>
      <c r="R6461" s="247"/>
    </row>
    <row r="6462" spans="1:18" ht="20.100000000000001" customHeight="1" x14ac:dyDescent="0.25">
      <c r="A6462" s="248"/>
      <c r="B6462" s="248"/>
      <c r="C6462" s="248"/>
      <c r="D6462" s="248"/>
      <c r="E6462" s="248"/>
      <c r="F6462" s="248"/>
      <c r="G6462" s="248"/>
      <c r="H6462" s="248"/>
      <c r="I6462" s="247"/>
      <c r="J6462" s="247"/>
      <c r="K6462" s="247"/>
      <c r="L6462" s="247"/>
      <c r="M6462" s="247"/>
      <c r="N6462" s="247"/>
      <c r="O6462" s="247"/>
      <c r="P6462" s="247"/>
      <c r="Q6462" s="247"/>
      <c r="R6462" s="247"/>
    </row>
    <row r="6463" spans="1:18" ht="20.100000000000001" customHeight="1" x14ac:dyDescent="0.25">
      <c r="A6463" s="248"/>
      <c r="B6463" s="248"/>
      <c r="C6463" s="248"/>
      <c r="D6463" s="248"/>
      <c r="E6463" s="248"/>
      <c r="F6463" s="248"/>
      <c r="G6463" s="248"/>
      <c r="H6463" s="248"/>
      <c r="I6463" s="247"/>
      <c r="J6463" s="247"/>
      <c r="K6463" s="247"/>
      <c r="L6463" s="247"/>
      <c r="M6463" s="247"/>
      <c r="N6463" s="247"/>
      <c r="O6463" s="247"/>
      <c r="P6463" s="247"/>
      <c r="Q6463" s="247"/>
      <c r="R6463" s="247"/>
    </row>
    <row r="6464" spans="1:18" ht="20.100000000000001" customHeight="1" x14ac:dyDescent="0.25">
      <c r="A6464" s="248"/>
      <c r="B6464" s="248"/>
      <c r="C6464" s="248"/>
      <c r="D6464" s="248"/>
      <c r="E6464" s="248"/>
      <c r="F6464" s="248"/>
      <c r="G6464" s="248"/>
      <c r="H6464" s="248"/>
      <c r="I6464" s="247"/>
      <c r="J6464" s="247"/>
      <c r="K6464" s="247"/>
      <c r="L6464" s="247"/>
      <c r="M6464" s="247"/>
      <c r="N6464" s="247"/>
      <c r="O6464" s="247"/>
      <c r="P6464" s="247"/>
      <c r="Q6464" s="247"/>
      <c r="R6464" s="247"/>
    </row>
    <row r="6465" spans="1:18" ht="20.100000000000001" customHeight="1" x14ac:dyDescent="0.25">
      <c r="A6465" s="248"/>
      <c r="B6465" s="248"/>
      <c r="C6465" s="248"/>
      <c r="D6465" s="248"/>
      <c r="E6465" s="248"/>
      <c r="F6465" s="248"/>
      <c r="G6465" s="248"/>
      <c r="H6465" s="248"/>
      <c r="I6465" s="247"/>
      <c r="J6465" s="247"/>
      <c r="K6465" s="247"/>
      <c r="L6465" s="247"/>
      <c r="M6465" s="247"/>
      <c r="N6465" s="247"/>
      <c r="O6465" s="247"/>
      <c r="P6465" s="247"/>
      <c r="Q6465" s="247"/>
      <c r="R6465" s="247"/>
    </row>
    <row r="6466" spans="1:18" ht="20.100000000000001" customHeight="1" x14ac:dyDescent="0.25">
      <c r="A6466" s="248"/>
      <c r="B6466" s="248"/>
      <c r="C6466" s="248"/>
      <c r="D6466" s="248"/>
      <c r="E6466" s="248"/>
      <c r="F6466" s="248"/>
      <c r="G6466" s="248"/>
      <c r="H6466" s="248"/>
      <c r="I6466" s="247"/>
      <c r="J6466" s="247"/>
      <c r="K6466" s="247"/>
      <c r="L6466" s="247"/>
      <c r="M6466" s="247"/>
      <c r="N6466" s="247"/>
      <c r="O6466" s="247"/>
      <c r="P6466" s="247"/>
      <c r="Q6466" s="247"/>
      <c r="R6466" s="247"/>
    </row>
    <row r="6467" spans="1:18" ht="20.100000000000001" customHeight="1" x14ac:dyDescent="0.25">
      <c r="A6467" s="248"/>
      <c r="B6467" s="248"/>
      <c r="C6467" s="248"/>
      <c r="D6467" s="248"/>
      <c r="E6467" s="248"/>
      <c r="F6467" s="248"/>
      <c r="G6467" s="248"/>
      <c r="H6467" s="248"/>
      <c r="I6467" s="247"/>
      <c r="J6467" s="247"/>
      <c r="K6467" s="247"/>
      <c r="L6467" s="247"/>
      <c r="M6467" s="247"/>
      <c r="N6467" s="247"/>
      <c r="O6467" s="247"/>
      <c r="P6467" s="247"/>
      <c r="Q6467" s="247"/>
      <c r="R6467" s="247"/>
    </row>
    <row r="6468" spans="1:18" ht="20.100000000000001" customHeight="1" x14ac:dyDescent="0.25">
      <c r="A6468" s="248"/>
      <c r="B6468" s="248"/>
      <c r="C6468" s="248"/>
      <c r="D6468" s="248"/>
      <c r="E6468" s="248"/>
      <c r="F6468" s="248"/>
      <c r="G6468" s="248"/>
      <c r="H6468" s="248"/>
      <c r="I6468" s="247"/>
      <c r="J6468" s="247"/>
      <c r="K6468" s="247"/>
      <c r="L6468" s="247"/>
      <c r="M6468" s="247"/>
      <c r="N6468" s="247"/>
      <c r="O6468" s="247"/>
      <c r="P6468" s="247"/>
      <c r="Q6468" s="247"/>
      <c r="R6468" s="247"/>
    </row>
    <row r="6469" spans="1:18" ht="20.100000000000001" customHeight="1" x14ac:dyDescent="0.25">
      <c r="A6469" s="248"/>
      <c r="B6469" s="248"/>
      <c r="C6469" s="248"/>
      <c r="D6469" s="248"/>
      <c r="E6469" s="248"/>
      <c r="F6469" s="248"/>
      <c r="G6469" s="248"/>
      <c r="H6469" s="248"/>
      <c r="I6469" s="247"/>
      <c r="J6469" s="247"/>
      <c r="K6469" s="247"/>
      <c r="L6469" s="247"/>
      <c r="M6469" s="247"/>
      <c r="N6469" s="247"/>
      <c r="O6469" s="247"/>
      <c r="P6469" s="247"/>
      <c r="Q6469" s="247"/>
      <c r="R6469" s="247"/>
    </row>
    <row r="6470" spans="1:18" ht="20.100000000000001" customHeight="1" x14ac:dyDescent="0.25">
      <c r="A6470" s="248"/>
      <c r="B6470" s="248"/>
      <c r="C6470" s="248"/>
      <c r="D6470" s="248"/>
      <c r="E6470" s="248"/>
      <c r="F6470" s="248"/>
      <c r="G6470" s="248"/>
      <c r="H6470" s="248"/>
      <c r="I6470" s="247"/>
      <c r="J6470" s="247"/>
      <c r="K6470" s="247"/>
      <c r="L6470" s="247"/>
      <c r="M6470" s="247"/>
      <c r="N6470" s="247"/>
      <c r="O6470" s="247"/>
      <c r="P6470" s="247"/>
      <c r="Q6470" s="247"/>
      <c r="R6470" s="247"/>
    </row>
    <row r="6471" spans="1:18" ht="20.100000000000001" customHeight="1" x14ac:dyDescent="0.25">
      <c r="A6471" s="248"/>
      <c r="B6471" s="248"/>
      <c r="C6471" s="248"/>
      <c r="D6471" s="248"/>
      <c r="E6471" s="248"/>
      <c r="F6471" s="248"/>
      <c r="G6471" s="248"/>
      <c r="H6471" s="248"/>
      <c r="I6471" s="247"/>
      <c r="J6471" s="247"/>
      <c r="K6471" s="247"/>
      <c r="L6471" s="247"/>
      <c r="M6471" s="247"/>
      <c r="N6471" s="247"/>
      <c r="O6471" s="247"/>
      <c r="P6471" s="247"/>
      <c r="Q6471" s="247"/>
      <c r="R6471" s="247"/>
    </row>
    <row r="6472" spans="1:18" ht="20.100000000000001" customHeight="1" x14ac:dyDescent="0.25">
      <c r="A6472" s="248"/>
      <c r="B6472" s="248"/>
      <c r="C6472" s="248"/>
      <c r="D6472" s="248"/>
      <c r="E6472" s="248"/>
      <c r="F6472" s="248"/>
      <c r="G6472" s="248"/>
      <c r="H6472" s="248"/>
      <c r="I6472" s="247"/>
      <c r="J6472" s="247"/>
      <c r="K6472" s="247"/>
      <c r="L6472" s="247"/>
      <c r="M6472" s="247"/>
      <c r="N6472" s="247"/>
      <c r="O6472" s="247"/>
      <c r="P6472" s="247"/>
      <c r="Q6472" s="247"/>
      <c r="R6472" s="247"/>
    </row>
    <row r="6473" spans="1:18" ht="20.100000000000001" customHeight="1" x14ac:dyDescent="0.25">
      <c r="A6473" s="248"/>
      <c r="B6473" s="248"/>
      <c r="C6473" s="248"/>
      <c r="D6473" s="248"/>
      <c r="E6473" s="248"/>
      <c r="F6473" s="248"/>
      <c r="G6473" s="248"/>
      <c r="H6473" s="248"/>
      <c r="I6473" s="247"/>
      <c r="J6473" s="247"/>
      <c r="K6473" s="247"/>
      <c r="L6473" s="247"/>
      <c r="M6473" s="247"/>
      <c r="N6473" s="247"/>
      <c r="O6473" s="247"/>
      <c r="P6473" s="247"/>
      <c r="Q6473" s="247"/>
      <c r="R6473" s="247"/>
    </row>
    <row r="6474" spans="1:18" ht="20.100000000000001" customHeight="1" x14ac:dyDescent="0.25">
      <c r="A6474" s="248"/>
      <c r="B6474" s="248"/>
      <c r="C6474" s="248"/>
      <c r="D6474" s="248"/>
      <c r="E6474" s="248"/>
      <c r="F6474" s="248"/>
      <c r="G6474" s="248"/>
      <c r="H6474" s="248"/>
      <c r="I6474" s="247"/>
      <c r="J6474" s="247"/>
      <c r="K6474" s="247"/>
      <c r="L6474" s="247"/>
      <c r="M6474" s="247"/>
      <c r="N6474" s="247"/>
      <c r="O6474" s="247"/>
      <c r="P6474" s="247"/>
      <c r="Q6474" s="247"/>
      <c r="R6474" s="247"/>
    </row>
    <row r="6475" spans="1:18" ht="20.100000000000001" customHeight="1" x14ac:dyDescent="0.25">
      <c r="A6475" s="248"/>
      <c r="B6475" s="248"/>
      <c r="C6475" s="248"/>
      <c r="D6475" s="248"/>
      <c r="E6475" s="248"/>
      <c r="F6475" s="248"/>
      <c r="G6475" s="248"/>
      <c r="H6475" s="248"/>
      <c r="I6475" s="247"/>
      <c r="J6475" s="247"/>
      <c r="K6475" s="247"/>
      <c r="L6475" s="247"/>
      <c r="M6475" s="247"/>
      <c r="N6475" s="247"/>
      <c r="O6475" s="247"/>
      <c r="P6475" s="247"/>
      <c r="Q6475" s="247"/>
      <c r="R6475" s="247"/>
    </row>
    <row r="6476" spans="1:18" ht="20.100000000000001" customHeight="1" x14ac:dyDescent="0.25">
      <c r="A6476" s="248"/>
      <c r="B6476" s="248"/>
      <c r="C6476" s="248"/>
      <c r="D6476" s="248"/>
      <c r="E6476" s="248"/>
      <c r="F6476" s="248"/>
      <c r="G6476" s="248"/>
      <c r="H6476" s="248"/>
      <c r="I6476" s="247"/>
      <c r="J6476" s="247"/>
      <c r="K6476" s="247"/>
      <c r="L6476" s="247"/>
      <c r="M6476" s="247"/>
      <c r="N6476" s="247"/>
      <c r="O6476" s="247"/>
      <c r="P6476" s="247"/>
      <c r="Q6476" s="247"/>
      <c r="R6476" s="247"/>
    </row>
    <row r="6477" spans="1:18" ht="20.100000000000001" customHeight="1" x14ac:dyDescent="0.25">
      <c r="A6477" s="248"/>
      <c r="B6477" s="248"/>
      <c r="C6477" s="248"/>
      <c r="D6477" s="248"/>
      <c r="E6477" s="248"/>
      <c r="F6477" s="248"/>
      <c r="G6477" s="248"/>
      <c r="H6477" s="248"/>
      <c r="I6477" s="247"/>
      <c r="J6477" s="247"/>
      <c r="K6477" s="247"/>
      <c r="L6477" s="247"/>
      <c r="M6477" s="247"/>
      <c r="N6477" s="247"/>
      <c r="O6477" s="247"/>
      <c r="P6477" s="247"/>
      <c r="Q6477" s="247"/>
      <c r="R6477" s="247"/>
    </row>
    <row r="6478" spans="1:18" ht="20.100000000000001" customHeight="1" x14ac:dyDescent="0.25">
      <c r="A6478" s="248"/>
      <c r="B6478" s="248"/>
      <c r="C6478" s="248"/>
      <c r="D6478" s="248"/>
      <c r="E6478" s="248"/>
      <c r="F6478" s="248"/>
      <c r="G6478" s="248"/>
      <c r="H6478" s="248"/>
      <c r="I6478" s="247"/>
      <c r="J6478" s="247"/>
      <c r="K6478" s="247"/>
      <c r="L6478" s="247"/>
      <c r="M6478" s="247"/>
      <c r="N6478" s="247"/>
      <c r="O6478" s="247"/>
      <c r="P6478" s="247"/>
      <c r="Q6478" s="247"/>
      <c r="R6478" s="247"/>
    </row>
    <row r="6479" spans="1:18" ht="20.100000000000001" customHeight="1" x14ac:dyDescent="0.25">
      <c r="A6479" s="248"/>
      <c r="B6479" s="248"/>
      <c r="C6479" s="248"/>
      <c r="D6479" s="248"/>
      <c r="E6479" s="248"/>
      <c r="F6479" s="248"/>
      <c r="G6479" s="248"/>
      <c r="H6479" s="248"/>
      <c r="I6479" s="247"/>
      <c r="J6479" s="247"/>
      <c r="K6479" s="247"/>
      <c r="L6479" s="247"/>
      <c r="M6479" s="247"/>
      <c r="N6479" s="247"/>
      <c r="O6479" s="247"/>
      <c r="P6479" s="247"/>
      <c r="Q6479" s="247"/>
      <c r="R6479" s="247"/>
    </row>
    <row r="6480" spans="1:18" ht="20.100000000000001" customHeight="1" x14ac:dyDescent="0.25">
      <c r="A6480" s="248"/>
      <c r="B6480" s="248"/>
      <c r="C6480" s="248"/>
      <c r="D6480" s="248"/>
      <c r="E6480" s="248"/>
      <c r="F6480" s="248"/>
      <c r="G6480" s="248"/>
      <c r="H6480" s="248"/>
      <c r="I6480" s="247"/>
      <c r="J6480" s="247"/>
      <c r="K6480" s="247"/>
      <c r="L6480" s="247"/>
      <c r="M6480" s="247"/>
      <c r="N6480" s="247"/>
      <c r="O6480" s="247"/>
      <c r="P6480" s="247"/>
      <c r="Q6480" s="247"/>
      <c r="R6480" s="247"/>
    </row>
    <row r="6481" spans="1:18" ht="20.100000000000001" customHeight="1" x14ac:dyDescent="0.25">
      <c r="A6481" s="248"/>
      <c r="B6481" s="248"/>
      <c r="C6481" s="248"/>
      <c r="D6481" s="248"/>
      <c r="E6481" s="248"/>
      <c r="F6481" s="248"/>
      <c r="G6481" s="248"/>
      <c r="H6481" s="248"/>
      <c r="I6481" s="247"/>
      <c r="J6481" s="247"/>
      <c r="K6481" s="247"/>
      <c r="L6481" s="247"/>
      <c r="M6481" s="247"/>
      <c r="N6481" s="247"/>
      <c r="O6481" s="247"/>
      <c r="P6481" s="247"/>
      <c r="Q6481" s="247"/>
      <c r="R6481" s="247"/>
    </row>
    <row r="6482" spans="1:18" ht="20.100000000000001" customHeight="1" x14ac:dyDescent="0.25">
      <c r="A6482" s="248"/>
      <c r="B6482" s="248"/>
      <c r="C6482" s="248"/>
      <c r="D6482" s="248"/>
      <c r="E6482" s="248"/>
      <c r="F6482" s="248"/>
      <c r="G6482" s="248"/>
      <c r="H6482" s="248"/>
      <c r="I6482" s="247"/>
      <c r="J6482" s="247"/>
      <c r="K6482" s="247"/>
      <c r="L6482" s="247"/>
      <c r="M6482" s="247"/>
      <c r="N6482" s="247"/>
      <c r="O6482" s="247"/>
      <c r="P6482" s="247"/>
      <c r="Q6482" s="247"/>
      <c r="R6482" s="247"/>
    </row>
    <row r="6483" spans="1:18" ht="20.100000000000001" customHeight="1" x14ac:dyDescent="0.25">
      <c r="A6483" s="248"/>
      <c r="B6483" s="248"/>
      <c r="C6483" s="248"/>
      <c r="D6483" s="248"/>
      <c r="E6483" s="248"/>
      <c r="F6483" s="248"/>
      <c r="G6483" s="248"/>
      <c r="H6483" s="248"/>
      <c r="I6483" s="247"/>
      <c r="J6483" s="247"/>
      <c r="K6483" s="247"/>
      <c r="L6483" s="247"/>
      <c r="M6483" s="247"/>
      <c r="N6483" s="247"/>
      <c r="O6483" s="247"/>
      <c r="P6483" s="247"/>
      <c r="Q6483" s="247"/>
      <c r="R6483" s="247"/>
    </row>
    <row r="6484" spans="1:18" ht="20.100000000000001" customHeight="1" x14ac:dyDescent="0.25">
      <c r="A6484" s="248"/>
      <c r="B6484" s="248"/>
      <c r="C6484" s="248"/>
      <c r="D6484" s="248"/>
      <c r="E6484" s="248"/>
      <c r="F6484" s="248"/>
      <c r="G6484" s="248"/>
      <c r="H6484" s="248"/>
      <c r="I6484" s="247"/>
      <c r="J6484" s="247"/>
      <c r="K6484" s="247"/>
      <c r="L6484" s="247"/>
      <c r="M6484" s="247"/>
      <c r="N6484" s="247"/>
      <c r="O6484" s="247"/>
      <c r="P6484" s="247"/>
      <c r="Q6484" s="247"/>
      <c r="R6484" s="247"/>
    </row>
    <row r="6485" spans="1:18" ht="20.100000000000001" customHeight="1" x14ac:dyDescent="0.25">
      <c r="A6485" s="248"/>
      <c r="B6485" s="248"/>
      <c r="C6485" s="248"/>
      <c r="D6485" s="248"/>
      <c r="E6485" s="248"/>
      <c r="F6485" s="248"/>
      <c r="G6485" s="248"/>
      <c r="H6485" s="248"/>
      <c r="I6485" s="247"/>
      <c r="J6485" s="247"/>
      <c r="K6485" s="247"/>
      <c r="L6485" s="247"/>
      <c r="M6485" s="247"/>
      <c r="N6485" s="247"/>
      <c r="O6485" s="247"/>
      <c r="P6485" s="247"/>
      <c r="Q6485" s="247"/>
      <c r="R6485" s="247"/>
    </row>
    <row r="6486" spans="1:18" ht="20.100000000000001" customHeight="1" x14ac:dyDescent="0.25">
      <c r="A6486" s="248"/>
      <c r="B6486" s="248"/>
      <c r="C6486" s="248"/>
      <c r="D6486" s="248"/>
      <c r="E6486" s="248"/>
      <c r="F6486" s="248"/>
      <c r="G6486" s="248"/>
      <c r="H6486" s="248"/>
      <c r="I6486" s="247"/>
      <c r="J6486" s="247"/>
      <c r="K6486" s="247"/>
      <c r="L6486" s="247"/>
      <c r="M6486" s="247"/>
      <c r="N6486" s="247"/>
      <c r="O6486" s="247"/>
      <c r="P6486" s="247"/>
      <c r="Q6486" s="247"/>
      <c r="R6486" s="247"/>
    </row>
    <row r="6487" spans="1:18" ht="20.100000000000001" customHeight="1" x14ac:dyDescent="0.25">
      <c r="A6487" s="248"/>
      <c r="B6487" s="248"/>
      <c r="C6487" s="248"/>
      <c r="D6487" s="248"/>
      <c r="E6487" s="248"/>
      <c r="F6487" s="248"/>
      <c r="G6487" s="248"/>
      <c r="H6487" s="248"/>
      <c r="I6487" s="247"/>
      <c r="J6487" s="247"/>
      <c r="K6487" s="247"/>
      <c r="L6487" s="247"/>
      <c r="M6487" s="247"/>
      <c r="N6487" s="247"/>
      <c r="O6487" s="247"/>
      <c r="P6487" s="247"/>
      <c r="Q6487" s="247"/>
      <c r="R6487" s="247"/>
    </row>
    <row r="6488" spans="1:18" ht="20.100000000000001" customHeight="1" x14ac:dyDescent="0.25">
      <c r="A6488" s="248"/>
      <c r="B6488" s="248"/>
      <c r="C6488" s="248"/>
      <c r="D6488" s="248"/>
      <c r="E6488" s="248"/>
      <c r="F6488" s="248"/>
      <c r="G6488" s="248"/>
      <c r="H6488" s="248"/>
      <c r="I6488" s="247"/>
      <c r="J6488" s="247"/>
      <c r="K6488" s="247"/>
      <c r="L6488" s="247"/>
      <c r="M6488" s="247"/>
      <c r="N6488" s="247"/>
      <c r="O6488" s="247"/>
      <c r="P6488" s="247"/>
      <c r="Q6488" s="247"/>
      <c r="R6488" s="247"/>
    </row>
    <row r="6489" spans="1:18" ht="20.100000000000001" customHeight="1" x14ac:dyDescent="0.25">
      <c r="A6489" s="248"/>
      <c r="B6489" s="248"/>
      <c r="C6489" s="248"/>
      <c r="D6489" s="248"/>
      <c r="E6489" s="248"/>
      <c r="F6489" s="248"/>
      <c r="G6489" s="248"/>
      <c r="H6489" s="248"/>
      <c r="I6489" s="247"/>
      <c r="J6489" s="247"/>
      <c r="K6489" s="247"/>
      <c r="L6489" s="247"/>
      <c r="M6489" s="247"/>
      <c r="N6489" s="247"/>
      <c r="O6489" s="247"/>
      <c r="P6489" s="247"/>
      <c r="Q6489" s="247"/>
      <c r="R6489" s="247"/>
    </row>
    <row r="6490" spans="1:18" ht="20.100000000000001" customHeight="1" x14ac:dyDescent="0.25">
      <c r="A6490" s="248"/>
      <c r="B6490" s="248"/>
      <c r="C6490" s="248"/>
      <c r="D6490" s="248"/>
      <c r="E6490" s="248"/>
      <c r="F6490" s="248"/>
      <c r="G6490" s="248"/>
      <c r="H6490" s="248"/>
      <c r="I6490" s="247"/>
      <c r="J6490" s="247"/>
      <c r="K6490" s="247"/>
      <c r="L6490" s="247"/>
      <c r="M6490" s="247"/>
      <c r="N6490" s="247"/>
      <c r="O6490" s="247"/>
      <c r="P6490" s="247"/>
      <c r="Q6490" s="247"/>
      <c r="R6490" s="247"/>
    </row>
    <row r="6491" spans="1:18" ht="20.100000000000001" customHeight="1" x14ac:dyDescent="0.25">
      <c r="A6491" s="248"/>
      <c r="B6491" s="248"/>
      <c r="C6491" s="248"/>
      <c r="D6491" s="248"/>
      <c r="E6491" s="248"/>
      <c r="F6491" s="248"/>
      <c r="G6491" s="248"/>
      <c r="H6491" s="248"/>
      <c r="I6491" s="247"/>
      <c r="J6491" s="247"/>
      <c r="K6491" s="247"/>
      <c r="L6491" s="247"/>
      <c r="M6491" s="247"/>
      <c r="N6491" s="247"/>
      <c r="O6491" s="247"/>
      <c r="P6491" s="247"/>
      <c r="Q6491" s="247"/>
      <c r="R6491" s="247"/>
    </row>
    <row r="6492" spans="1:18" ht="20.100000000000001" customHeight="1" x14ac:dyDescent="0.25">
      <c r="A6492" s="248"/>
      <c r="B6492" s="248"/>
      <c r="C6492" s="248"/>
      <c r="D6492" s="248"/>
      <c r="E6492" s="248"/>
      <c r="F6492" s="248"/>
      <c r="G6492" s="248"/>
      <c r="H6492" s="248"/>
      <c r="I6492" s="247"/>
      <c r="J6492" s="247"/>
      <c r="K6492" s="247"/>
      <c r="L6492" s="247"/>
      <c r="M6492" s="247"/>
      <c r="N6492" s="247"/>
      <c r="O6492" s="247"/>
      <c r="P6492" s="247"/>
      <c r="Q6492" s="247"/>
      <c r="R6492" s="247"/>
    </row>
    <row r="6493" spans="1:18" ht="20.100000000000001" customHeight="1" x14ac:dyDescent="0.25">
      <c r="A6493" s="248"/>
      <c r="B6493" s="248"/>
      <c r="C6493" s="248"/>
      <c r="D6493" s="248"/>
      <c r="E6493" s="248"/>
      <c r="F6493" s="248"/>
      <c r="G6493" s="248"/>
      <c r="H6493" s="248"/>
      <c r="I6493" s="247"/>
      <c r="J6493" s="247"/>
      <c r="K6493" s="247"/>
      <c r="L6493" s="247"/>
      <c r="M6493" s="247"/>
      <c r="N6493" s="247"/>
      <c r="O6493" s="247"/>
      <c r="P6493" s="247"/>
      <c r="Q6493" s="247"/>
      <c r="R6493" s="247"/>
    </row>
    <row r="6494" spans="1:18" ht="20.100000000000001" customHeight="1" x14ac:dyDescent="0.25">
      <c r="A6494" s="248"/>
      <c r="B6494" s="248"/>
      <c r="C6494" s="248"/>
      <c r="D6494" s="248"/>
      <c r="E6494" s="248"/>
      <c r="F6494" s="248"/>
      <c r="G6494" s="248"/>
      <c r="H6494" s="248"/>
      <c r="I6494" s="247"/>
      <c r="J6494" s="247"/>
      <c r="K6494" s="247"/>
      <c r="L6494" s="247"/>
      <c r="M6494" s="247"/>
      <c r="N6494" s="247"/>
      <c r="O6494" s="247"/>
      <c r="P6494" s="247"/>
      <c r="Q6494" s="247"/>
      <c r="R6494" s="247"/>
    </row>
    <row r="6495" spans="1:18" ht="20.100000000000001" customHeight="1" x14ac:dyDescent="0.25">
      <c r="A6495" s="248"/>
      <c r="B6495" s="248"/>
      <c r="C6495" s="248"/>
      <c r="D6495" s="248"/>
      <c r="E6495" s="248"/>
      <c r="F6495" s="248"/>
      <c r="G6495" s="248"/>
      <c r="H6495" s="248"/>
      <c r="I6495" s="247"/>
      <c r="J6495" s="247"/>
      <c r="K6495" s="247"/>
      <c r="L6495" s="247"/>
      <c r="M6495" s="247"/>
      <c r="N6495" s="247"/>
      <c r="O6495" s="247"/>
      <c r="P6495" s="247"/>
      <c r="Q6495" s="247"/>
      <c r="R6495" s="247"/>
    </row>
    <row r="6496" spans="1:18" ht="20.100000000000001" customHeight="1" x14ac:dyDescent="0.25">
      <c r="A6496" s="248"/>
      <c r="B6496" s="248"/>
      <c r="C6496" s="248"/>
      <c r="D6496" s="248"/>
      <c r="E6496" s="248"/>
      <c r="F6496" s="248"/>
      <c r="G6496" s="248"/>
      <c r="H6496" s="248"/>
      <c r="I6496" s="247"/>
      <c r="J6496" s="247"/>
      <c r="K6496" s="247"/>
      <c r="L6496" s="247"/>
      <c r="M6496" s="247"/>
      <c r="N6496" s="247"/>
      <c r="O6496" s="247"/>
      <c r="P6496" s="247"/>
      <c r="Q6496" s="247"/>
      <c r="R6496" s="247"/>
    </row>
    <row r="6497" spans="1:18" ht="20.100000000000001" customHeight="1" x14ac:dyDescent="0.25">
      <c r="A6497" s="248"/>
      <c r="B6497" s="248"/>
      <c r="C6497" s="248"/>
      <c r="D6497" s="248"/>
      <c r="E6497" s="248"/>
      <c r="F6497" s="248"/>
      <c r="G6497" s="248"/>
      <c r="H6497" s="248"/>
      <c r="I6497" s="247"/>
      <c r="J6497" s="247"/>
      <c r="K6497" s="247"/>
      <c r="L6497" s="247"/>
      <c r="M6497" s="247"/>
      <c r="N6497" s="247"/>
      <c r="O6497" s="247"/>
      <c r="P6497" s="247"/>
      <c r="Q6497" s="247"/>
      <c r="R6497" s="247"/>
    </row>
    <row r="6498" spans="1:18" ht="20.100000000000001" customHeight="1" x14ac:dyDescent="0.25">
      <c r="A6498" s="248"/>
      <c r="B6498" s="248"/>
      <c r="C6498" s="248"/>
      <c r="D6498" s="248"/>
      <c r="E6498" s="248"/>
      <c r="F6498" s="248"/>
      <c r="G6498" s="248"/>
      <c r="H6498" s="248"/>
      <c r="I6498" s="247"/>
      <c r="J6498" s="247"/>
      <c r="K6498" s="247"/>
      <c r="L6498" s="247"/>
      <c r="M6498" s="247"/>
      <c r="N6498" s="247"/>
      <c r="O6498" s="247"/>
      <c r="P6498" s="247"/>
      <c r="Q6498" s="247"/>
      <c r="R6498" s="247"/>
    </row>
    <row r="6499" spans="1:18" ht="20.100000000000001" customHeight="1" x14ac:dyDescent="0.25">
      <c r="A6499" s="248"/>
      <c r="B6499" s="248"/>
      <c r="C6499" s="248"/>
      <c r="D6499" s="248"/>
      <c r="E6499" s="248"/>
      <c r="F6499" s="248"/>
      <c r="G6499" s="248"/>
      <c r="H6499" s="248"/>
      <c r="I6499" s="247"/>
      <c r="J6499" s="247"/>
      <c r="K6499" s="247"/>
      <c r="L6499" s="247"/>
      <c r="M6499" s="247"/>
      <c r="N6499" s="247"/>
      <c r="O6499" s="247"/>
      <c r="P6499" s="247"/>
      <c r="Q6499" s="247"/>
      <c r="R6499" s="247"/>
    </row>
    <row r="6500" spans="1:18" ht="20.100000000000001" customHeight="1" x14ac:dyDescent="0.25">
      <c r="A6500" s="248"/>
      <c r="B6500" s="248"/>
      <c r="C6500" s="248"/>
      <c r="D6500" s="248"/>
      <c r="E6500" s="248"/>
      <c r="F6500" s="248"/>
      <c r="G6500" s="248"/>
      <c r="H6500" s="248"/>
      <c r="I6500" s="247"/>
      <c r="J6500" s="247"/>
      <c r="K6500" s="247"/>
      <c r="L6500" s="247"/>
      <c r="M6500" s="247"/>
      <c r="N6500" s="247"/>
      <c r="O6500" s="247"/>
      <c r="P6500" s="247"/>
      <c r="Q6500" s="247"/>
      <c r="R6500" s="247"/>
    </row>
    <row r="6501" spans="1:18" ht="20.100000000000001" customHeight="1" x14ac:dyDescent="0.25">
      <c r="A6501" s="248"/>
      <c r="B6501" s="248"/>
      <c r="C6501" s="248"/>
      <c r="D6501" s="248"/>
      <c r="E6501" s="248"/>
      <c r="F6501" s="248"/>
      <c r="G6501" s="248"/>
      <c r="H6501" s="248"/>
      <c r="I6501" s="247"/>
      <c r="J6501" s="247"/>
      <c r="K6501" s="247"/>
      <c r="L6501" s="247"/>
      <c r="M6501" s="247"/>
      <c r="N6501" s="247"/>
      <c r="O6501" s="247"/>
      <c r="P6501" s="247"/>
      <c r="Q6501" s="247"/>
      <c r="R6501" s="247"/>
    </row>
    <row r="6502" spans="1:18" ht="20.100000000000001" customHeight="1" x14ac:dyDescent="0.25">
      <c r="A6502" s="248"/>
      <c r="B6502" s="248"/>
      <c r="C6502" s="248"/>
      <c r="D6502" s="248"/>
      <c r="E6502" s="248"/>
      <c r="F6502" s="248"/>
      <c r="G6502" s="248"/>
      <c r="H6502" s="248"/>
      <c r="I6502" s="247"/>
      <c r="J6502" s="247"/>
      <c r="K6502" s="247"/>
      <c r="L6502" s="247"/>
      <c r="M6502" s="247"/>
      <c r="N6502" s="247"/>
      <c r="O6502" s="247"/>
      <c r="P6502" s="247"/>
      <c r="Q6502" s="247"/>
      <c r="R6502" s="247"/>
    </row>
    <row r="6503" spans="1:18" ht="20.100000000000001" customHeight="1" x14ac:dyDescent="0.25">
      <c r="A6503" s="248"/>
      <c r="B6503" s="248"/>
      <c r="C6503" s="248"/>
      <c r="D6503" s="248"/>
      <c r="E6503" s="248"/>
      <c r="F6503" s="248"/>
      <c r="G6503" s="248"/>
      <c r="H6503" s="248"/>
      <c r="I6503" s="247"/>
      <c r="J6503" s="247"/>
      <c r="K6503" s="247"/>
      <c r="L6503" s="247"/>
      <c r="M6503" s="247"/>
      <c r="N6503" s="247"/>
      <c r="O6503" s="247"/>
      <c r="P6503" s="247"/>
      <c r="Q6503" s="247"/>
      <c r="R6503" s="247"/>
    </row>
    <row r="6504" spans="1:18" ht="20.100000000000001" customHeight="1" x14ac:dyDescent="0.25">
      <c r="A6504" s="248"/>
      <c r="B6504" s="248"/>
      <c r="C6504" s="248"/>
      <c r="D6504" s="248"/>
      <c r="E6504" s="248"/>
      <c r="F6504" s="248"/>
      <c r="G6504" s="248"/>
      <c r="H6504" s="248"/>
      <c r="I6504" s="247"/>
      <c r="J6504" s="247"/>
      <c r="K6504" s="247"/>
      <c r="L6504" s="247"/>
      <c r="M6504" s="247"/>
      <c r="N6504" s="247"/>
      <c r="O6504" s="247"/>
      <c r="P6504" s="247"/>
      <c r="Q6504" s="247"/>
      <c r="R6504" s="247"/>
    </row>
    <row r="6505" spans="1:18" ht="20.100000000000001" customHeight="1" x14ac:dyDescent="0.25">
      <c r="A6505" s="248"/>
      <c r="B6505" s="248"/>
      <c r="C6505" s="248"/>
      <c r="D6505" s="248"/>
      <c r="E6505" s="248"/>
      <c r="F6505" s="248"/>
      <c r="G6505" s="248"/>
      <c r="H6505" s="248"/>
      <c r="I6505" s="247"/>
      <c r="J6505" s="247"/>
      <c r="K6505" s="247"/>
      <c r="L6505" s="247"/>
      <c r="M6505" s="247"/>
      <c r="N6505" s="247"/>
      <c r="O6505" s="247"/>
      <c r="P6505" s="247"/>
      <c r="Q6505" s="247"/>
      <c r="R6505" s="247"/>
    </row>
    <row r="6506" spans="1:18" ht="20.100000000000001" customHeight="1" x14ac:dyDescent="0.25">
      <c r="A6506" s="248"/>
      <c r="B6506" s="248"/>
      <c r="C6506" s="248"/>
      <c r="D6506" s="248"/>
      <c r="E6506" s="248"/>
      <c r="F6506" s="248"/>
      <c r="G6506" s="248"/>
      <c r="H6506" s="248"/>
      <c r="I6506" s="247"/>
      <c r="J6506" s="247"/>
      <c r="K6506" s="247"/>
      <c r="L6506" s="247"/>
      <c r="M6506" s="247"/>
      <c r="N6506" s="247"/>
      <c r="O6506" s="247"/>
      <c r="P6506" s="247"/>
      <c r="Q6506" s="247"/>
      <c r="R6506" s="247"/>
    </row>
    <row r="6507" spans="1:18" ht="20.100000000000001" customHeight="1" x14ac:dyDescent="0.25">
      <c r="A6507" s="248"/>
      <c r="B6507" s="248"/>
      <c r="C6507" s="248"/>
      <c r="D6507" s="248"/>
      <c r="E6507" s="248"/>
      <c r="F6507" s="248"/>
      <c r="G6507" s="248"/>
      <c r="H6507" s="248"/>
      <c r="I6507" s="247"/>
      <c r="J6507" s="247"/>
      <c r="K6507" s="247"/>
      <c r="L6507" s="247"/>
      <c r="M6507" s="247"/>
      <c r="N6507" s="247"/>
      <c r="O6507" s="247"/>
      <c r="P6507" s="247"/>
      <c r="Q6507" s="247"/>
      <c r="R6507" s="247"/>
    </row>
    <row r="6508" spans="1:18" ht="20.100000000000001" customHeight="1" x14ac:dyDescent="0.25">
      <c r="A6508" s="248"/>
      <c r="B6508" s="248"/>
      <c r="C6508" s="248"/>
      <c r="D6508" s="248"/>
      <c r="E6508" s="248"/>
      <c r="F6508" s="248"/>
      <c r="G6508" s="248"/>
      <c r="H6508" s="248"/>
      <c r="I6508" s="247"/>
      <c r="J6508" s="247"/>
      <c r="K6508" s="247"/>
      <c r="L6508" s="247"/>
      <c r="M6508" s="247"/>
      <c r="N6508" s="247"/>
      <c r="O6508" s="247"/>
      <c r="P6508" s="247"/>
      <c r="Q6508" s="247"/>
      <c r="R6508" s="247"/>
    </row>
    <row r="6509" spans="1:18" ht="20.100000000000001" customHeight="1" x14ac:dyDescent="0.25">
      <c r="A6509" s="248"/>
      <c r="B6509" s="248"/>
      <c r="C6509" s="248"/>
      <c r="D6509" s="248"/>
      <c r="E6509" s="248"/>
      <c r="F6509" s="248"/>
      <c r="G6509" s="248"/>
      <c r="H6509" s="248"/>
      <c r="I6509" s="247"/>
      <c r="J6509" s="247"/>
      <c r="K6509" s="247"/>
      <c r="L6509" s="247"/>
      <c r="M6509" s="247"/>
      <c r="N6509" s="247"/>
      <c r="O6509" s="247"/>
      <c r="P6509" s="247"/>
      <c r="Q6509" s="247"/>
      <c r="R6509" s="247"/>
    </row>
    <row r="6510" spans="1:18" ht="20.100000000000001" customHeight="1" x14ac:dyDescent="0.25">
      <c r="A6510" s="248"/>
      <c r="B6510" s="248"/>
      <c r="C6510" s="248"/>
      <c r="D6510" s="248"/>
      <c r="E6510" s="248"/>
      <c r="F6510" s="248"/>
      <c r="G6510" s="248"/>
      <c r="H6510" s="248"/>
      <c r="I6510" s="247"/>
      <c r="J6510" s="247"/>
      <c r="K6510" s="247"/>
      <c r="L6510" s="247"/>
      <c r="M6510" s="247"/>
      <c r="N6510" s="247"/>
      <c r="O6510" s="247"/>
      <c r="P6510" s="247"/>
      <c r="Q6510" s="247"/>
      <c r="R6510" s="247"/>
    </row>
    <row r="6511" spans="1:18" ht="20.100000000000001" customHeight="1" x14ac:dyDescent="0.25">
      <c r="A6511" s="248"/>
      <c r="B6511" s="248"/>
      <c r="C6511" s="248"/>
      <c r="D6511" s="248"/>
      <c r="E6511" s="248"/>
      <c r="F6511" s="248"/>
      <c r="G6511" s="248"/>
      <c r="H6511" s="248"/>
      <c r="I6511" s="247"/>
      <c r="J6511" s="247"/>
      <c r="K6511" s="247"/>
      <c r="L6511" s="247"/>
      <c r="M6511" s="247"/>
      <c r="N6511" s="247"/>
      <c r="O6511" s="247"/>
      <c r="P6511" s="247"/>
      <c r="Q6511" s="247"/>
      <c r="R6511" s="247"/>
    </row>
    <row r="6512" spans="1:18" ht="20.100000000000001" customHeight="1" x14ac:dyDescent="0.25">
      <c r="A6512" s="248"/>
      <c r="B6512" s="248"/>
      <c r="C6512" s="248"/>
      <c r="D6512" s="248"/>
      <c r="E6512" s="248"/>
      <c r="F6512" s="248"/>
      <c r="G6512" s="248"/>
      <c r="H6512" s="248"/>
      <c r="I6512" s="247"/>
      <c r="J6512" s="247"/>
      <c r="K6512" s="247"/>
      <c r="L6512" s="247"/>
      <c r="M6512" s="247"/>
      <c r="N6512" s="247"/>
      <c r="O6512" s="247"/>
      <c r="P6512" s="247"/>
      <c r="Q6512" s="247"/>
      <c r="R6512" s="247"/>
    </row>
    <row r="6513" spans="1:18" ht="20.100000000000001" customHeight="1" x14ac:dyDescent="0.25">
      <c r="A6513" s="248"/>
      <c r="B6513" s="248"/>
      <c r="C6513" s="248"/>
      <c r="D6513" s="248"/>
      <c r="E6513" s="248"/>
      <c r="F6513" s="248"/>
      <c r="G6513" s="248"/>
      <c r="H6513" s="248"/>
      <c r="I6513" s="247"/>
      <c r="J6513" s="247"/>
      <c r="K6513" s="247"/>
      <c r="L6513" s="247"/>
      <c r="M6513" s="247"/>
      <c r="N6513" s="247"/>
      <c r="O6513" s="247"/>
      <c r="P6513" s="247"/>
      <c r="Q6513" s="247"/>
      <c r="R6513" s="247"/>
    </row>
    <row r="6514" spans="1:18" ht="20.100000000000001" customHeight="1" x14ac:dyDescent="0.25">
      <c r="A6514" s="248"/>
      <c r="B6514" s="248"/>
      <c r="C6514" s="248"/>
      <c r="D6514" s="248"/>
      <c r="E6514" s="248"/>
      <c r="F6514" s="248"/>
      <c r="G6514" s="248"/>
      <c r="H6514" s="248"/>
      <c r="I6514" s="247"/>
      <c r="J6514" s="247"/>
      <c r="K6514" s="247"/>
      <c r="L6514" s="247"/>
      <c r="M6514" s="247"/>
      <c r="N6514" s="247"/>
      <c r="O6514" s="247"/>
      <c r="P6514" s="247"/>
      <c r="Q6514" s="247"/>
      <c r="R6514" s="247"/>
    </row>
    <row r="6515" spans="1:18" ht="20.100000000000001" customHeight="1" x14ac:dyDescent="0.25">
      <c r="A6515" s="248"/>
      <c r="B6515" s="248"/>
      <c r="C6515" s="248"/>
      <c r="D6515" s="248"/>
      <c r="E6515" s="248"/>
      <c r="F6515" s="248"/>
      <c r="G6515" s="248"/>
      <c r="H6515" s="248"/>
      <c r="I6515" s="247"/>
      <c r="J6515" s="247"/>
      <c r="K6515" s="247"/>
      <c r="L6515" s="247"/>
      <c r="M6515" s="247"/>
      <c r="N6515" s="247"/>
      <c r="O6515" s="247"/>
      <c r="P6515" s="247"/>
      <c r="Q6515" s="247"/>
      <c r="R6515" s="247"/>
    </row>
    <row r="6516" spans="1:18" ht="20.100000000000001" customHeight="1" x14ac:dyDescent="0.25">
      <c r="A6516" s="248"/>
      <c r="B6516" s="248"/>
      <c r="C6516" s="248"/>
      <c r="D6516" s="248"/>
      <c r="E6516" s="248"/>
      <c r="F6516" s="248"/>
      <c r="G6516" s="248"/>
      <c r="H6516" s="248"/>
      <c r="I6516" s="247"/>
      <c r="J6516" s="247"/>
      <c r="K6516" s="247"/>
      <c r="L6516" s="247"/>
      <c r="M6516" s="247"/>
      <c r="N6516" s="247"/>
      <c r="O6516" s="247"/>
      <c r="P6516" s="247"/>
      <c r="Q6516" s="247"/>
      <c r="R6516" s="247"/>
    </row>
    <row r="6517" spans="1:18" ht="20.100000000000001" customHeight="1" x14ac:dyDescent="0.25">
      <c r="A6517" s="248"/>
      <c r="B6517" s="248"/>
      <c r="C6517" s="248"/>
      <c r="D6517" s="248"/>
      <c r="E6517" s="248"/>
      <c r="F6517" s="248"/>
      <c r="G6517" s="248"/>
      <c r="H6517" s="248"/>
      <c r="I6517" s="247"/>
      <c r="J6517" s="247"/>
      <c r="K6517" s="247"/>
      <c r="L6517" s="247"/>
      <c r="M6517" s="247"/>
      <c r="N6517" s="247"/>
      <c r="O6517" s="247"/>
      <c r="P6517" s="247"/>
      <c r="Q6517" s="247"/>
      <c r="R6517" s="247"/>
    </row>
    <row r="6518" spans="1:18" ht="20.100000000000001" customHeight="1" x14ac:dyDescent="0.25">
      <c r="A6518" s="248"/>
      <c r="B6518" s="248"/>
      <c r="C6518" s="248"/>
      <c r="D6518" s="248"/>
      <c r="E6518" s="248"/>
      <c r="F6518" s="248"/>
      <c r="G6518" s="248"/>
      <c r="H6518" s="248"/>
      <c r="I6518" s="247"/>
      <c r="J6518" s="247"/>
      <c r="K6518" s="247"/>
      <c r="L6518" s="247"/>
      <c r="M6518" s="247"/>
      <c r="N6518" s="247"/>
      <c r="O6518" s="247"/>
      <c r="P6518" s="247"/>
      <c r="Q6518" s="247"/>
      <c r="R6518" s="247"/>
    </row>
    <row r="6519" spans="1:18" ht="20.100000000000001" customHeight="1" x14ac:dyDescent="0.25">
      <c r="A6519" s="248"/>
      <c r="B6519" s="248"/>
      <c r="C6519" s="248"/>
      <c r="D6519" s="248"/>
      <c r="E6519" s="248"/>
      <c r="F6519" s="248"/>
      <c r="G6519" s="248"/>
      <c r="H6519" s="248"/>
      <c r="I6519" s="247"/>
      <c r="J6519" s="247"/>
      <c r="K6519" s="247"/>
      <c r="L6519" s="247"/>
      <c r="M6519" s="247"/>
      <c r="N6519" s="247"/>
      <c r="O6519" s="247"/>
      <c r="P6519" s="247"/>
      <c r="Q6519" s="247"/>
      <c r="R6519" s="247"/>
    </row>
    <row r="6520" spans="1:18" ht="20.100000000000001" customHeight="1" x14ac:dyDescent="0.25">
      <c r="A6520" s="248"/>
      <c r="B6520" s="248"/>
      <c r="C6520" s="248"/>
      <c r="D6520" s="248"/>
      <c r="E6520" s="248"/>
      <c r="F6520" s="248"/>
      <c r="G6520" s="248"/>
      <c r="H6520" s="248"/>
      <c r="I6520" s="247"/>
      <c r="J6520" s="247"/>
      <c r="K6520" s="247"/>
      <c r="L6520" s="247"/>
      <c r="M6520" s="247"/>
      <c r="N6520" s="247"/>
      <c r="O6520" s="247"/>
      <c r="P6520" s="247"/>
      <c r="Q6520" s="247"/>
      <c r="R6520" s="247"/>
    </row>
    <row r="6521" spans="1:18" ht="20.100000000000001" customHeight="1" x14ac:dyDescent="0.25">
      <c r="A6521" s="248"/>
      <c r="B6521" s="248"/>
      <c r="C6521" s="248"/>
      <c r="D6521" s="248"/>
      <c r="E6521" s="248"/>
      <c r="F6521" s="248"/>
      <c r="G6521" s="248"/>
      <c r="H6521" s="248"/>
      <c r="I6521" s="247"/>
      <c r="J6521" s="247"/>
      <c r="K6521" s="247"/>
      <c r="L6521" s="247"/>
      <c r="M6521" s="247"/>
      <c r="N6521" s="247"/>
      <c r="O6521" s="247"/>
      <c r="P6521" s="247"/>
      <c r="Q6521" s="247"/>
      <c r="R6521" s="247"/>
    </row>
    <row r="6522" spans="1:18" ht="20.100000000000001" customHeight="1" x14ac:dyDescent="0.25">
      <c r="A6522" s="248"/>
      <c r="B6522" s="248"/>
      <c r="C6522" s="248"/>
      <c r="D6522" s="248"/>
      <c r="E6522" s="248"/>
      <c r="F6522" s="248"/>
      <c r="G6522" s="248"/>
      <c r="H6522" s="248"/>
      <c r="I6522" s="247"/>
      <c r="J6522" s="247"/>
      <c r="K6522" s="247"/>
      <c r="L6522" s="247"/>
      <c r="M6522" s="247"/>
      <c r="N6522" s="247"/>
      <c r="O6522" s="247"/>
      <c r="P6522" s="247"/>
      <c r="Q6522" s="247"/>
      <c r="R6522" s="247"/>
    </row>
    <row r="6523" spans="1:18" ht="20.100000000000001" customHeight="1" x14ac:dyDescent="0.25">
      <c r="A6523" s="248"/>
      <c r="B6523" s="248"/>
      <c r="C6523" s="248"/>
      <c r="D6523" s="248"/>
      <c r="E6523" s="248"/>
      <c r="F6523" s="248"/>
      <c r="G6523" s="248"/>
      <c r="H6523" s="248"/>
      <c r="I6523" s="247"/>
      <c r="J6523" s="247"/>
      <c r="K6523" s="247"/>
      <c r="L6523" s="247"/>
      <c r="M6523" s="247"/>
      <c r="N6523" s="247"/>
      <c r="O6523" s="247"/>
      <c r="P6523" s="247"/>
      <c r="Q6523" s="247"/>
      <c r="R6523" s="247"/>
    </row>
    <row r="6524" spans="1:18" ht="20.100000000000001" customHeight="1" x14ac:dyDescent="0.25">
      <c r="A6524" s="248"/>
      <c r="B6524" s="248"/>
      <c r="C6524" s="248"/>
      <c r="D6524" s="248"/>
      <c r="E6524" s="248"/>
      <c r="F6524" s="248"/>
      <c r="G6524" s="248"/>
      <c r="H6524" s="248"/>
      <c r="I6524" s="247"/>
      <c r="J6524" s="247"/>
      <c r="K6524" s="247"/>
      <c r="L6524" s="247"/>
      <c r="M6524" s="247"/>
      <c r="N6524" s="247"/>
      <c r="O6524" s="247"/>
      <c r="P6524" s="247"/>
      <c r="Q6524" s="247"/>
      <c r="R6524" s="247"/>
    </row>
    <row r="6525" spans="1:18" ht="20.100000000000001" customHeight="1" x14ac:dyDescent="0.25">
      <c r="A6525" s="248"/>
      <c r="B6525" s="248"/>
      <c r="C6525" s="248"/>
      <c r="D6525" s="248"/>
      <c r="E6525" s="248"/>
      <c r="F6525" s="248"/>
      <c r="G6525" s="248"/>
      <c r="H6525" s="248"/>
      <c r="I6525" s="247"/>
      <c r="J6525" s="247"/>
      <c r="K6525" s="247"/>
      <c r="L6525" s="247"/>
      <c r="M6525" s="247"/>
      <c r="N6525" s="247"/>
      <c r="O6525" s="247"/>
      <c r="P6525" s="247"/>
      <c r="Q6525" s="247"/>
      <c r="R6525" s="247"/>
    </row>
    <row r="6526" spans="1:18" ht="20.100000000000001" customHeight="1" x14ac:dyDescent="0.25">
      <c r="A6526" s="248"/>
      <c r="B6526" s="248"/>
      <c r="C6526" s="248"/>
      <c r="D6526" s="248"/>
      <c r="E6526" s="248"/>
      <c r="F6526" s="248"/>
      <c r="G6526" s="248"/>
      <c r="H6526" s="248"/>
      <c r="I6526" s="247"/>
      <c r="J6526" s="247"/>
      <c r="K6526" s="247"/>
      <c r="L6526" s="247"/>
      <c r="M6526" s="247"/>
      <c r="N6526" s="247"/>
      <c r="O6526" s="247"/>
      <c r="P6526" s="247"/>
      <c r="Q6526" s="247"/>
      <c r="R6526" s="247"/>
    </row>
    <row r="6527" spans="1:18" ht="20.100000000000001" customHeight="1" x14ac:dyDescent="0.25">
      <c r="A6527" s="248"/>
      <c r="B6527" s="248"/>
      <c r="C6527" s="248"/>
      <c r="D6527" s="248"/>
      <c r="E6527" s="248"/>
      <c r="F6527" s="248"/>
      <c r="G6527" s="248"/>
      <c r="H6527" s="248"/>
      <c r="I6527" s="247"/>
      <c r="J6527" s="247"/>
      <c r="K6527" s="247"/>
      <c r="L6527" s="247"/>
      <c r="M6527" s="247"/>
      <c r="N6527" s="247"/>
      <c r="O6527" s="247"/>
      <c r="P6527" s="247"/>
      <c r="Q6527" s="247"/>
      <c r="R6527" s="247"/>
    </row>
    <row r="6528" spans="1:18" ht="20.100000000000001" customHeight="1" x14ac:dyDescent="0.25">
      <c r="A6528" s="248"/>
      <c r="B6528" s="248"/>
      <c r="C6528" s="248"/>
      <c r="D6528" s="248"/>
      <c r="E6528" s="248"/>
      <c r="F6528" s="248"/>
      <c r="G6528" s="248"/>
      <c r="H6528" s="248"/>
      <c r="I6528" s="247"/>
      <c r="J6528" s="247"/>
      <c r="K6528" s="247"/>
      <c r="L6528" s="247"/>
      <c r="M6528" s="247"/>
      <c r="N6528" s="247"/>
      <c r="O6528" s="247"/>
      <c r="P6528" s="247"/>
      <c r="Q6528" s="247"/>
      <c r="R6528" s="247"/>
    </row>
    <row r="6529" spans="1:18" ht="20.100000000000001" customHeight="1" x14ac:dyDescent="0.25">
      <c r="A6529" s="248"/>
      <c r="B6529" s="248"/>
      <c r="C6529" s="248"/>
      <c r="D6529" s="248"/>
      <c r="E6529" s="248"/>
      <c r="F6529" s="248"/>
      <c r="G6529" s="248"/>
      <c r="H6529" s="248"/>
      <c r="I6529" s="247"/>
      <c r="J6529" s="247"/>
      <c r="K6529" s="247"/>
      <c r="L6529" s="247"/>
      <c r="M6529" s="247"/>
      <c r="N6529" s="247"/>
      <c r="O6529" s="247"/>
      <c r="P6529" s="247"/>
      <c r="Q6529" s="247"/>
      <c r="R6529" s="247"/>
    </row>
    <row r="6530" spans="1:18" ht="20.100000000000001" customHeight="1" x14ac:dyDescent="0.25">
      <c r="A6530" s="248"/>
      <c r="B6530" s="248"/>
      <c r="C6530" s="248"/>
      <c r="D6530" s="248"/>
      <c r="E6530" s="248"/>
      <c r="F6530" s="248"/>
      <c r="G6530" s="248"/>
      <c r="H6530" s="248"/>
      <c r="I6530" s="247"/>
      <c r="J6530" s="247"/>
      <c r="K6530" s="247"/>
      <c r="L6530" s="247"/>
      <c r="M6530" s="247"/>
      <c r="N6530" s="247"/>
      <c r="O6530" s="247"/>
      <c r="P6530" s="247"/>
      <c r="Q6530" s="247"/>
      <c r="R6530" s="247"/>
    </row>
    <row r="6531" spans="1:18" ht="20.100000000000001" customHeight="1" x14ac:dyDescent="0.25">
      <c r="A6531" s="248"/>
      <c r="B6531" s="248"/>
      <c r="C6531" s="248"/>
      <c r="D6531" s="248"/>
      <c r="E6531" s="248"/>
      <c r="F6531" s="248"/>
      <c r="G6531" s="248"/>
      <c r="H6531" s="248"/>
      <c r="I6531" s="247"/>
      <c r="J6531" s="247"/>
      <c r="K6531" s="247"/>
      <c r="L6531" s="247"/>
      <c r="M6531" s="247"/>
      <c r="N6531" s="247"/>
      <c r="O6531" s="247"/>
      <c r="P6531" s="247"/>
      <c r="Q6531" s="247"/>
      <c r="R6531" s="247"/>
    </row>
    <row r="6532" spans="1:18" ht="20.100000000000001" customHeight="1" x14ac:dyDescent="0.25">
      <c r="A6532" s="248"/>
      <c r="B6532" s="248"/>
      <c r="C6532" s="248"/>
      <c r="D6532" s="248"/>
      <c r="E6532" s="248"/>
      <c r="F6532" s="248"/>
      <c r="G6532" s="248"/>
      <c r="H6532" s="248"/>
      <c r="I6532" s="247"/>
      <c r="J6532" s="247"/>
      <c r="K6532" s="247"/>
      <c r="L6532" s="247"/>
      <c r="M6532" s="247"/>
      <c r="N6532" s="247"/>
      <c r="O6532" s="247"/>
      <c r="P6532" s="247"/>
      <c r="Q6532" s="247"/>
      <c r="R6532" s="247"/>
    </row>
    <row r="6533" spans="1:18" ht="20.100000000000001" customHeight="1" x14ac:dyDescent="0.25">
      <c r="A6533" s="248"/>
      <c r="B6533" s="248"/>
      <c r="C6533" s="248"/>
      <c r="D6533" s="248"/>
      <c r="E6533" s="248"/>
      <c r="F6533" s="248"/>
      <c r="G6533" s="248"/>
      <c r="H6533" s="248"/>
      <c r="I6533" s="247"/>
      <c r="J6533" s="247"/>
      <c r="K6533" s="247"/>
      <c r="L6533" s="247"/>
      <c r="M6533" s="247"/>
      <c r="N6533" s="247"/>
      <c r="O6533" s="247"/>
      <c r="P6533" s="247"/>
      <c r="Q6533" s="247"/>
      <c r="R6533" s="247"/>
    </row>
    <row r="6534" spans="1:18" ht="20.100000000000001" customHeight="1" x14ac:dyDescent="0.25">
      <c r="A6534" s="248"/>
      <c r="B6534" s="248"/>
      <c r="C6534" s="248"/>
      <c r="D6534" s="248"/>
      <c r="E6534" s="248"/>
      <c r="F6534" s="248"/>
      <c r="G6534" s="248"/>
      <c r="H6534" s="248"/>
      <c r="I6534" s="247"/>
      <c r="J6534" s="247"/>
      <c r="K6534" s="247"/>
      <c r="L6534" s="247"/>
      <c r="M6534" s="247"/>
      <c r="N6534" s="247"/>
      <c r="O6534" s="247"/>
      <c r="P6534" s="247"/>
      <c r="Q6534" s="247"/>
      <c r="R6534" s="247"/>
    </row>
    <row r="6535" spans="1:18" ht="20.100000000000001" customHeight="1" x14ac:dyDescent="0.25">
      <c r="A6535" s="248"/>
      <c r="B6535" s="248"/>
      <c r="C6535" s="248"/>
      <c r="D6535" s="248"/>
      <c r="E6535" s="248"/>
      <c r="F6535" s="248"/>
      <c r="G6535" s="248"/>
      <c r="H6535" s="248"/>
      <c r="I6535" s="247"/>
      <c r="J6535" s="247"/>
      <c r="K6535" s="247"/>
      <c r="L6535" s="247"/>
      <c r="M6535" s="247"/>
      <c r="N6535" s="247"/>
      <c r="O6535" s="247"/>
      <c r="P6535" s="247"/>
      <c r="Q6535" s="247"/>
      <c r="R6535" s="247"/>
    </row>
    <row r="6536" spans="1:18" ht="20.100000000000001" customHeight="1" x14ac:dyDescent="0.25">
      <c r="A6536" s="248"/>
      <c r="B6536" s="248"/>
      <c r="C6536" s="248"/>
      <c r="D6536" s="248"/>
      <c r="E6536" s="248"/>
      <c r="F6536" s="248"/>
      <c r="G6536" s="248"/>
      <c r="H6536" s="248"/>
      <c r="I6536" s="247"/>
      <c r="J6536" s="247"/>
      <c r="K6536" s="247"/>
      <c r="L6536" s="247"/>
      <c r="M6536" s="247"/>
      <c r="N6536" s="247"/>
      <c r="O6536" s="247"/>
      <c r="P6536" s="247"/>
      <c r="Q6536" s="247"/>
      <c r="R6536" s="247"/>
    </row>
    <row r="6537" spans="1:18" ht="20.100000000000001" customHeight="1" x14ac:dyDescent="0.25">
      <c r="A6537" s="248"/>
      <c r="B6537" s="248"/>
      <c r="C6537" s="248"/>
      <c r="D6537" s="248"/>
      <c r="E6537" s="248"/>
      <c r="F6537" s="248"/>
      <c r="G6537" s="248"/>
      <c r="H6537" s="248"/>
      <c r="I6537" s="247"/>
      <c r="J6537" s="247"/>
      <c r="K6537" s="247"/>
      <c r="L6537" s="247"/>
      <c r="M6537" s="247"/>
      <c r="N6537" s="247"/>
      <c r="O6537" s="247"/>
      <c r="P6537" s="247"/>
      <c r="Q6537" s="247"/>
      <c r="R6537" s="247"/>
    </row>
    <row r="6538" spans="1:18" ht="20.100000000000001" customHeight="1" x14ac:dyDescent="0.25">
      <c r="A6538" s="248"/>
      <c r="B6538" s="248"/>
      <c r="C6538" s="248"/>
      <c r="D6538" s="248"/>
      <c r="E6538" s="248"/>
      <c r="F6538" s="248"/>
      <c r="G6538" s="248"/>
      <c r="H6538" s="248"/>
      <c r="I6538" s="247"/>
      <c r="J6538" s="247"/>
      <c r="K6538" s="247"/>
      <c r="L6538" s="247"/>
      <c r="M6538" s="247"/>
      <c r="N6538" s="247"/>
      <c r="O6538" s="247"/>
      <c r="P6538" s="247"/>
      <c r="Q6538" s="247"/>
      <c r="R6538" s="247"/>
    </row>
    <row r="6539" spans="1:18" ht="20.100000000000001" customHeight="1" x14ac:dyDescent="0.25">
      <c r="A6539" s="248"/>
      <c r="B6539" s="248"/>
      <c r="C6539" s="248"/>
      <c r="D6539" s="248"/>
      <c r="E6539" s="248"/>
      <c r="F6539" s="248"/>
      <c r="G6539" s="248"/>
      <c r="H6539" s="248"/>
      <c r="I6539" s="247"/>
      <c r="J6539" s="247"/>
      <c r="K6539" s="247"/>
      <c r="L6539" s="247"/>
      <c r="M6539" s="247"/>
      <c r="N6539" s="247"/>
      <c r="O6539" s="247"/>
      <c r="P6539" s="247"/>
      <c r="Q6539" s="247"/>
      <c r="R6539" s="247"/>
    </row>
    <row r="6540" spans="1:18" ht="20.100000000000001" customHeight="1" x14ac:dyDescent="0.25">
      <c r="A6540" s="248"/>
      <c r="B6540" s="248"/>
      <c r="C6540" s="248"/>
      <c r="D6540" s="248"/>
      <c r="E6540" s="248"/>
      <c r="F6540" s="248"/>
      <c r="G6540" s="248"/>
      <c r="H6540" s="248"/>
      <c r="I6540" s="247"/>
      <c r="J6540" s="247"/>
      <c r="K6540" s="247"/>
      <c r="L6540" s="247"/>
      <c r="M6540" s="247"/>
      <c r="N6540" s="247"/>
      <c r="O6540" s="247"/>
      <c r="P6540" s="247"/>
      <c r="Q6540" s="247"/>
      <c r="R6540" s="247"/>
    </row>
    <row r="6541" spans="1:18" ht="20.100000000000001" customHeight="1" x14ac:dyDescent="0.25">
      <c r="A6541" s="248"/>
      <c r="B6541" s="248"/>
      <c r="C6541" s="248"/>
      <c r="D6541" s="248"/>
      <c r="E6541" s="248"/>
      <c r="F6541" s="248"/>
      <c r="G6541" s="248"/>
      <c r="H6541" s="248"/>
      <c r="I6541" s="247"/>
      <c r="J6541" s="247"/>
      <c r="K6541" s="247"/>
      <c r="L6541" s="247"/>
      <c r="M6541" s="247"/>
      <c r="N6541" s="247"/>
      <c r="O6541" s="247"/>
      <c r="P6541" s="247"/>
      <c r="Q6541" s="247"/>
      <c r="R6541" s="247"/>
    </row>
    <row r="6542" spans="1:18" ht="20.100000000000001" customHeight="1" x14ac:dyDescent="0.25">
      <c r="A6542" s="248"/>
      <c r="B6542" s="248"/>
      <c r="C6542" s="248"/>
      <c r="D6542" s="248"/>
      <c r="E6542" s="248"/>
      <c r="F6542" s="248"/>
      <c r="G6542" s="248"/>
      <c r="H6542" s="248"/>
      <c r="I6542" s="247"/>
      <c r="J6542" s="247"/>
      <c r="K6542" s="247"/>
      <c r="L6542" s="247"/>
      <c r="M6542" s="247"/>
      <c r="N6542" s="247"/>
      <c r="O6542" s="247"/>
      <c r="P6542" s="247"/>
      <c r="Q6542" s="247"/>
      <c r="R6542" s="247"/>
    </row>
    <row r="6543" spans="1:18" ht="20.100000000000001" customHeight="1" x14ac:dyDescent="0.25">
      <c r="A6543" s="248"/>
      <c r="B6543" s="248"/>
      <c r="C6543" s="248"/>
      <c r="D6543" s="248"/>
      <c r="E6543" s="248"/>
      <c r="F6543" s="248"/>
      <c r="G6543" s="248"/>
      <c r="H6543" s="248"/>
      <c r="I6543" s="247"/>
      <c r="J6543" s="247"/>
      <c r="K6543" s="247"/>
      <c r="L6543" s="247"/>
      <c r="M6543" s="247"/>
      <c r="N6543" s="247"/>
      <c r="O6543" s="247"/>
      <c r="P6543" s="247"/>
      <c r="Q6543" s="247"/>
      <c r="R6543" s="247"/>
    </row>
    <row r="6544" spans="1:18" ht="20.100000000000001" customHeight="1" x14ac:dyDescent="0.25">
      <c r="A6544" s="248"/>
      <c r="B6544" s="248"/>
      <c r="C6544" s="248"/>
      <c r="D6544" s="248"/>
      <c r="E6544" s="248"/>
      <c r="F6544" s="248"/>
      <c r="G6544" s="248"/>
      <c r="H6544" s="248"/>
      <c r="I6544" s="247"/>
      <c r="J6544" s="247"/>
      <c r="K6544" s="247"/>
      <c r="L6544" s="247"/>
      <c r="M6544" s="247"/>
      <c r="N6544" s="247"/>
      <c r="O6544" s="247"/>
      <c r="P6544" s="247"/>
      <c r="Q6544" s="247"/>
      <c r="R6544" s="247"/>
    </row>
    <row r="6545" spans="1:18" ht="20.100000000000001" customHeight="1" x14ac:dyDescent="0.25">
      <c r="A6545" s="248"/>
      <c r="B6545" s="248"/>
      <c r="C6545" s="248"/>
      <c r="D6545" s="248"/>
      <c r="E6545" s="248"/>
      <c r="F6545" s="248"/>
      <c r="G6545" s="248"/>
      <c r="H6545" s="248"/>
      <c r="I6545" s="247"/>
      <c r="J6545" s="247"/>
      <c r="K6545" s="247"/>
      <c r="L6545" s="247"/>
      <c r="M6545" s="247"/>
      <c r="N6545" s="247"/>
      <c r="O6545" s="247"/>
      <c r="P6545" s="247"/>
      <c r="Q6545" s="247"/>
      <c r="R6545" s="247"/>
    </row>
    <row r="6546" spans="1:18" ht="20.100000000000001" customHeight="1" x14ac:dyDescent="0.25">
      <c r="A6546" s="248"/>
      <c r="B6546" s="248"/>
      <c r="C6546" s="248"/>
      <c r="D6546" s="248"/>
      <c r="E6546" s="248"/>
      <c r="F6546" s="248"/>
      <c r="G6546" s="248"/>
      <c r="H6546" s="248"/>
      <c r="I6546" s="247"/>
      <c r="J6546" s="247"/>
      <c r="K6546" s="247"/>
      <c r="L6546" s="247"/>
      <c r="M6546" s="247"/>
      <c r="N6546" s="247"/>
      <c r="O6546" s="247"/>
      <c r="P6546" s="247"/>
      <c r="Q6546" s="247"/>
      <c r="R6546" s="247"/>
    </row>
    <row r="6547" spans="1:18" ht="20.100000000000001" customHeight="1" x14ac:dyDescent="0.25">
      <c r="A6547" s="248"/>
      <c r="B6547" s="248"/>
      <c r="C6547" s="248"/>
      <c r="D6547" s="248"/>
      <c r="E6547" s="248"/>
      <c r="F6547" s="248"/>
      <c r="G6547" s="248"/>
      <c r="H6547" s="248"/>
      <c r="I6547" s="247"/>
      <c r="J6547" s="247"/>
      <c r="K6547" s="247"/>
      <c r="L6547" s="247"/>
      <c r="M6547" s="247"/>
      <c r="N6547" s="247"/>
      <c r="O6547" s="247"/>
      <c r="P6547" s="247"/>
      <c r="Q6547" s="247"/>
      <c r="R6547" s="247"/>
    </row>
    <row r="6548" spans="1:18" ht="20.100000000000001" customHeight="1" x14ac:dyDescent="0.25">
      <c r="A6548" s="248"/>
      <c r="B6548" s="248"/>
      <c r="C6548" s="248"/>
      <c r="D6548" s="248"/>
      <c r="E6548" s="248"/>
      <c r="F6548" s="248"/>
      <c r="G6548" s="248"/>
      <c r="H6548" s="248"/>
      <c r="I6548" s="247"/>
      <c r="J6548" s="247"/>
      <c r="K6548" s="247"/>
      <c r="L6548" s="247"/>
      <c r="M6548" s="247"/>
      <c r="N6548" s="247"/>
      <c r="O6548" s="247"/>
      <c r="P6548" s="247"/>
      <c r="Q6548" s="247"/>
      <c r="R6548" s="247"/>
    </row>
    <row r="6549" spans="1:18" ht="20.100000000000001" customHeight="1" x14ac:dyDescent="0.25">
      <c r="A6549" s="248"/>
      <c r="B6549" s="248"/>
      <c r="C6549" s="248"/>
      <c r="D6549" s="248"/>
      <c r="E6549" s="248"/>
      <c r="F6549" s="248"/>
      <c r="G6549" s="248"/>
      <c r="H6549" s="248"/>
      <c r="I6549" s="247"/>
      <c r="J6549" s="247"/>
      <c r="K6549" s="247"/>
      <c r="L6549" s="247"/>
      <c r="M6549" s="247"/>
      <c r="N6549" s="247"/>
      <c r="O6549" s="247"/>
      <c r="P6549" s="247"/>
      <c r="Q6549" s="247"/>
      <c r="R6549" s="247"/>
    </row>
    <row r="6550" spans="1:18" ht="20.100000000000001" customHeight="1" x14ac:dyDescent="0.25">
      <c r="A6550" s="248"/>
      <c r="B6550" s="248"/>
      <c r="C6550" s="248"/>
      <c r="D6550" s="248"/>
      <c r="E6550" s="248"/>
      <c r="F6550" s="248"/>
      <c r="G6550" s="248"/>
      <c r="H6550" s="248"/>
      <c r="I6550" s="247"/>
      <c r="J6550" s="247"/>
      <c r="K6550" s="247"/>
      <c r="L6550" s="247"/>
      <c r="M6550" s="247"/>
      <c r="N6550" s="247"/>
      <c r="O6550" s="247"/>
      <c r="P6550" s="247"/>
      <c r="Q6550" s="247"/>
      <c r="R6550" s="247"/>
    </row>
    <row r="6551" spans="1:18" ht="20.100000000000001" customHeight="1" x14ac:dyDescent="0.25">
      <c r="A6551" s="248"/>
      <c r="B6551" s="248"/>
      <c r="C6551" s="248"/>
      <c r="D6551" s="248"/>
      <c r="E6551" s="248"/>
      <c r="F6551" s="248"/>
      <c r="G6551" s="248"/>
      <c r="H6551" s="248"/>
      <c r="I6551" s="247"/>
      <c r="J6551" s="247"/>
      <c r="K6551" s="247"/>
      <c r="L6551" s="247"/>
      <c r="M6551" s="247"/>
      <c r="N6551" s="247"/>
      <c r="O6551" s="247"/>
      <c r="P6551" s="247"/>
      <c r="Q6551" s="247"/>
      <c r="R6551" s="247"/>
    </row>
    <row r="6552" spans="1:18" ht="20.100000000000001" customHeight="1" x14ac:dyDescent="0.25">
      <c r="A6552" s="248"/>
      <c r="B6552" s="248"/>
      <c r="C6552" s="248"/>
      <c r="D6552" s="248"/>
      <c r="E6552" s="248"/>
      <c r="F6552" s="248"/>
      <c r="G6552" s="248"/>
      <c r="H6552" s="248"/>
      <c r="I6552" s="247"/>
      <c r="J6552" s="247"/>
      <c r="K6552" s="247"/>
      <c r="L6552" s="247"/>
      <c r="M6552" s="247"/>
      <c r="N6552" s="247"/>
      <c r="O6552" s="247"/>
      <c r="P6552" s="247"/>
      <c r="Q6552" s="247"/>
      <c r="R6552" s="247"/>
    </row>
    <row r="6553" spans="1:18" ht="20.100000000000001" customHeight="1" x14ac:dyDescent="0.25">
      <c r="A6553" s="248"/>
      <c r="B6553" s="248"/>
      <c r="C6553" s="248"/>
      <c r="D6553" s="248"/>
      <c r="E6553" s="248"/>
      <c r="F6553" s="248"/>
      <c r="G6553" s="248"/>
      <c r="H6553" s="248"/>
      <c r="I6553" s="247"/>
      <c r="J6553" s="247"/>
      <c r="K6553" s="247"/>
      <c r="L6553" s="247"/>
      <c r="M6553" s="247"/>
      <c r="N6553" s="247"/>
      <c r="O6553" s="247"/>
      <c r="P6553" s="247"/>
      <c r="Q6553" s="247"/>
      <c r="R6553" s="247"/>
    </row>
    <row r="6554" spans="1:18" ht="20.100000000000001" customHeight="1" x14ac:dyDescent="0.25">
      <c r="A6554" s="248"/>
      <c r="B6554" s="248"/>
      <c r="C6554" s="248"/>
      <c r="D6554" s="248"/>
      <c r="E6554" s="248"/>
      <c r="F6554" s="248"/>
      <c r="G6554" s="248"/>
      <c r="H6554" s="248"/>
      <c r="I6554" s="247"/>
      <c r="J6554" s="247"/>
      <c r="K6554" s="247"/>
      <c r="L6554" s="247"/>
      <c r="M6554" s="247"/>
      <c r="N6554" s="247"/>
      <c r="O6554" s="247"/>
      <c r="P6554" s="247"/>
      <c r="Q6554" s="247"/>
      <c r="R6554" s="247"/>
    </row>
    <row r="6555" spans="1:18" ht="20.100000000000001" customHeight="1" x14ac:dyDescent="0.25">
      <c r="A6555" s="248"/>
      <c r="B6555" s="248"/>
      <c r="C6555" s="248"/>
      <c r="D6555" s="248"/>
      <c r="E6555" s="248"/>
      <c r="F6555" s="248"/>
      <c r="G6555" s="248"/>
      <c r="H6555" s="248"/>
      <c r="I6555" s="247"/>
      <c r="J6555" s="247"/>
      <c r="K6555" s="247"/>
      <c r="L6555" s="247"/>
      <c r="M6555" s="247"/>
      <c r="N6555" s="247"/>
      <c r="O6555" s="247"/>
      <c r="P6555" s="247"/>
      <c r="Q6555" s="247"/>
      <c r="R6555" s="247"/>
    </row>
    <row r="6556" spans="1:18" ht="20.100000000000001" customHeight="1" x14ac:dyDescent="0.25">
      <c r="A6556" s="248"/>
      <c r="B6556" s="248"/>
      <c r="C6556" s="248"/>
      <c r="D6556" s="248"/>
      <c r="E6556" s="248"/>
      <c r="F6556" s="248"/>
      <c r="G6556" s="248"/>
      <c r="H6556" s="248"/>
      <c r="I6556" s="247"/>
      <c r="J6556" s="247"/>
      <c r="K6556" s="247"/>
      <c r="L6556" s="247"/>
      <c r="M6556" s="247"/>
      <c r="N6556" s="247"/>
      <c r="O6556" s="247"/>
      <c r="P6556" s="247"/>
      <c r="Q6556" s="247"/>
      <c r="R6556" s="247"/>
    </row>
    <row r="6557" spans="1:18" ht="20.100000000000001" customHeight="1" x14ac:dyDescent="0.25">
      <c r="A6557" s="248"/>
      <c r="B6557" s="248"/>
      <c r="C6557" s="248"/>
      <c r="D6557" s="248"/>
      <c r="E6557" s="248"/>
      <c r="F6557" s="248"/>
      <c r="G6557" s="248"/>
      <c r="H6557" s="248"/>
      <c r="I6557" s="247"/>
      <c r="J6557" s="247"/>
      <c r="K6557" s="247"/>
      <c r="L6557" s="247"/>
      <c r="M6557" s="247"/>
      <c r="N6557" s="247"/>
      <c r="O6557" s="247"/>
      <c r="P6557" s="247"/>
      <c r="Q6557" s="247"/>
      <c r="R6557" s="247"/>
    </row>
    <row r="6558" spans="1:18" ht="20.100000000000001" customHeight="1" x14ac:dyDescent="0.25">
      <c r="A6558" s="248"/>
      <c r="B6558" s="248"/>
      <c r="C6558" s="248"/>
      <c r="D6558" s="248"/>
      <c r="E6558" s="248"/>
      <c r="F6558" s="248"/>
      <c r="G6558" s="248"/>
      <c r="H6558" s="248"/>
      <c r="I6558" s="247"/>
      <c r="J6558" s="247"/>
      <c r="K6558" s="247"/>
      <c r="L6558" s="247"/>
      <c r="M6558" s="247"/>
      <c r="N6558" s="247"/>
      <c r="O6558" s="247"/>
      <c r="P6558" s="247"/>
      <c r="Q6558" s="247"/>
      <c r="R6558" s="247"/>
    </row>
    <row r="6559" spans="1:18" ht="20.100000000000001" customHeight="1" x14ac:dyDescent="0.25">
      <c r="A6559" s="248"/>
      <c r="B6559" s="248"/>
      <c r="C6559" s="248"/>
      <c r="D6559" s="248"/>
      <c r="E6559" s="248"/>
      <c r="F6559" s="248"/>
      <c r="G6559" s="248"/>
      <c r="H6559" s="248"/>
      <c r="I6559" s="247"/>
      <c r="J6559" s="247"/>
      <c r="K6559" s="247"/>
      <c r="L6559" s="247"/>
      <c r="M6559" s="247"/>
      <c r="N6559" s="247"/>
      <c r="O6559" s="247"/>
      <c r="P6559" s="247"/>
      <c r="Q6559" s="247"/>
      <c r="R6559" s="247"/>
    </row>
    <row r="6560" spans="1:18" ht="20.100000000000001" customHeight="1" x14ac:dyDescent="0.25">
      <c r="A6560" s="248"/>
      <c r="B6560" s="248"/>
      <c r="C6560" s="248"/>
      <c r="D6560" s="248"/>
      <c r="E6560" s="248"/>
      <c r="F6560" s="248"/>
      <c r="G6560" s="248"/>
      <c r="H6560" s="248"/>
      <c r="I6560" s="247"/>
      <c r="J6560" s="247"/>
      <c r="K6560" s="247"/>
      <c r="L6560" s="247"/>
      <c r="M6560" s="247"/>
      <c r="N6560" s="247"/>
      <c r="O6560" s="247"/>
      <c r="P6560" s="247"/>
      <c r="Q6560" s="247"/>
      <c r="R6560" s="247"/>
    </row>
    <row r="6561" spans="1:18" ht="20.100000000000001" customHeight="1" x14ac:dyDescent="0.25">
      <c r="A6561" s="248"/>
      <c r="B6561" s="248"/>
      <c r="C6561" s="248"/>
      <c r="D6561" s="248"/>
      <c r="E6561" s="248"/>
      <c r="F6561" s="248"/>
      <c r="G6561" s="248"/>
      <c r="H6561" s="248"/>
      <c r="I6561" s="247"/>
      <c r="J6561" s="247"/>
      <c r="K6561" s="247"/>
      <c r="L6561" s="247"/>
      <c r="M6561" s="247"/>
      <c r="N6561" s="247"/>
      <c r="O6561" s="247"/>
      <c r="P6561" s="247"/>
      <c r="Q6561" s="247"/>
      <c r="R6561" s="247"/>
    </row>
    <row r="6562" spans="1:18" ht="20.100000000000001" customHeight="1" x14ac:dyDescent="0.25">
      <c r="A6562" s="248"/>
      <c r="B6562" s="248"/>
      <c r="C6562" s="248"/>
      <c r="D6562" s="248"/>
      <c r="E6562" s="248"/>
      <c r="F6562" s="248"/>
      <c r="G6562" s="248"/>
      <c r="H6562" s="248"/>
      <c r="I6562" s="247"/>
      <c r="J6562" s="247"/>
      <c r="K6562" s="247"/>
      <c r="L6562" s="247"/>
      <c r="M6562" s="247"/>
      <c r="N6562" s="247"/>
      <c r="O6562" s="247"/>
      <c r="P6562" s="247"/>
      <c r="Q6562" s="247"/>
      <c r="R6562" s="247"/>
    </row>
    <row r="6563" spans="1:18" ht="20.100000000000001" customHeight="1" x14ac:dyDescent="0.25">
      <c r="A6563" s="248"/>
      <c r="B6563" s="248"/>
      <c r="C6563" s="248"/>
      <c r="D6563" s="248"/>
      <c r="E6563" s="248"/>
      <c r="F6563" s="248"/>
      <c r="G6563" s="248"/>
      <c r="H6563" s="248"/>
      <c r="I6563" s="247"/>
      <c r="J6563" s="247"/>
      <c r="K6563" s="247"/>
      <c r="L6563" s="247"/>
      <c r="M6563" s="247"/>
      <c r="N6563" s="247"/>
      <c r="O6563" s="247"/>
      <c r="P6563" s="247"/>
      <c r="Q6563" s="247"/>
      <c r="R6563" s="247"/>
    </row>
    <row r="6564" spans="1:18" ht="20.100000000000001" customHeight="1" x14ac:dyDescent="0.25">
      <c r="A6564" s="248"/>
      <c r="B6564" s="248"/>
      <c r="C6564" s="248"/>
      <c r="D6564" s="248"/>
      <c r="E6564" s="248"/>
      <c r="F6564" s="248"/>
      <c r="G6564" s="248"/>
      <c r="H6564" s="248"/>
      <c r="I6564" s="247"/>
      <c r="J6564" s="247"/>
      <c r="K6564" s="247"/>
      <c r="L6564" s="247"/>
      <c r="M6564" s="247"/>
      <c r="N6564" s="247"/>
      <c r="O6564" s="247"/>
      <c r="P6564" s="247"/>
      <c r="Q6564" s="247"/>
      <c r="R6564" s="247"/>
    </row>
    <row r="6565" spans="1:18" ht="20.100000000000001" customHeight="1" x14ac:dyDescent="0.25">
      <c r="A6565" s="248"/>
      <c r="B6565" s="248"/>
      <c r="C6565" s="248"/>
      <c r="D6565" s="248"/>
      <c r="E6565" s="248"/>
      <c r="F6565" s="248"/>
      <c r="G6565" s="248"/>
      <c r="H6565" s="248"/>
      <c r="I6565" s="247"/>
      <c r="J6565" s="247"/>
      <c r="K6565" s="247"/>
      <c r="L6565" s="247"/>
      <c r="M6565" s="247"/>
      <c r="N6565" s="247"/>
      <c r="O6565" s="247"/>
      <c r="P6565" s="247"/>
      <c r="Q6565" s="247"/>
      <c r="R6565" s="247"/>
    </row>
    <row r="6566" spans="1:18" ht="20.100000000000001" customHeight="1" x14ac:dyDescent="0.25">
      <c r="A6566" s="248"/>
      <c r="B6566" s="248"/>
      <c r="C6566" s="248"/>
      <c r="D6566" s="248"/>
      <c r="E6566" s="248"/>
      <c r="F6566" s="248"/>
      <c r="G6566" s="248"/>
      <c r="H6566" s="248"/>
      <c r="I6566" s="247"/>
      <c r="J6566" s="247"/>
      <c r="K6566" s="247"/>
      <c r="L6566" s="247"/>
      <c r="M6566" s="247"/>
      <c r="N6566" s="247"/>
      <c r="O6566" s="247"/>
      <c r="P6566" s="247"/>
      <c r="Q6566" s="247"/>
      <c r="R6566" s="247"/>
    </row>
    <row r="6567" spans="1:18" ht="20.100000000000001" customHeight="1" x14ac:dyDescent="0.25">
      <c r="A6567" s="248"/>
      <c r="B6567" s="248"/>
      <c r="C6567" s="248"/>
      <c r="D6567" s="248"/>
      <c r="E6567" s="248"/>
      <c r="F6567" s="248"/>
      <c r="G6567" s="248"/>
      <c r="H6567" s="248"/>
      <c r="I6567" s="247"/>
      <c r="J6567" s="247"/>
      <c r="K6567" s="247"/>
      <c r="L6567" s="247"/>
      <c r="M6567" s="247"/>
      <c r="N6567" s="247"/>
      <c r="O6567" s="247"/>
      <c r="P6567" s="247"/>
      <c r="Q6567" s="247"/>
      <c r="R6567" s="247"/>
    </row>
    <row r="6568" spans="1:18" ht="20.100000000000001" customHeight="1" x14ac:dyDescent="0.25">
      <c r="A6568" s="248"/>
      <c r="B6568" s="248"/>
      <c r="C6568" s="248"/>
      <c r="D6568" s="248"/>
      <c r="E6568" s="248"/>
      <c r="F6568" s="248"/>
      <c r="G6568" s="248"/>
      <c r="H6568" s="248"/>
      <c r="I6568" s="247"/>
      <c r="J6568" s="247"/>
      <c r="K6568" s="247"/>
      <c r="L6568" s="247"/>
      <c r="M6568" s="247"/>
      <c r="N6568" s="247"/>
      <c r="O6568" s="247"/>
      <c r="P6568" s="247"/>
      <c r="Q6568" s="247"/>
      <c r="R6568" s="247"/>
    </row>
    <row r="6569" spans="1:18" ht="20.100000000000001" customHeight="1" x14ac:dyDescent="0.25">
      <c r="A6569" s="248"/>
      <c r="B6569" s="248"/>
      <c r="C6569" s="248"/>
      <c r="D6569" s="248"/>
      <c r="E6569" s="248"/>
      <c r="F6569" s="248"/>
      <c r="G6569" s="248"/>
      <c r="H6569" s="248"/>
      <c r="I6569" s="247"/>
      <c r="J6569" s="247"/>
      <c r="K6569" s="247"/>
      <c r="L6569" s="247"/>
      <c r="M6569" s="247"/>
      <c r="N6569" s="247"/>
      <c r="O6569" s="247"/>
      <c r="P6569" s="247"/>
      <c r="Q6569" s="247"/>
      <c r="R6569" s="247"/>
    </row>
    <row r="6570" spans="1:18" ht="20.100000000000001" customHeight="1" x14ac:dyDescent="0.25">
      <c r="A6570" s="248"/>
      <c r="B6570" s="248"/>
      <c r="C6570" s="248"/>
      <c r="D6570" s="248"/>
      <c r="E6570" s="248"/>
      <c r="F6570" s="248"/>
      <c r="G6570" s="248"/>
      <c r="H6570" s="248"/>
      <c r="I6570" s="247"/>
      <c r="J6570" s="247"/>
      <c r="K6570" s="247"/>
      <c r="L6570" s="247"/>
      <c r="M6570" s="247"/>
      <c r="N6570" s="247"/>
      <c r="O6570" s="247"/>
      <c r="P6570" s="247"/>
      <c r="Q6570" s="247"/>
      <c r="R6570" s="247"/>
    </row>
    <row r="6571" spans="1:18" ht="20.100000000000001" customHeight="1" x14ac:dyDescent="0.25">
      <c r="A6571" s="248"/>
      <c r="B6571" s="248"/>
      <c r="C6571" s="248"/>
      <c r="D6571" s="248"/>
      <c r="E6571" s="248"/>
      <c r="F6571" s="248"/>
      <c r="G6571" s="248"/>
      <c r="H6571" s="248"/>
      <c r="I6571" s="247"/>
      <c r="J6571" s="247"/>
      <c r="K6571" s="247"/>
      <c r="L6571" s="247"/>
      <c r="M6571" s="247"/>
      <c r="N6571" s="247"/>
      <c r="O6571" s="247"/>
      <c r="P6571" s="247"/>
      <c r="Q6571" s="247"/>
      <c r="R6571" s="247"/>
    </row>
    <row r="6572" spans="1:18" ht="20.100000000000001" customHeight="1" x14ac:dyDescent="0.25">
      <c r="A6572" s="248"/>
      <c r="B6572" s="248"/>
      <c r="C6572" s="248"/>
      <c r="D6572" s="248"/>
      <c r="E6572" s="248"/>
      <c r="F6572" s="248"/>
      <c r="G6572" s="248"/>
      <c r="H6572" s="248"/>
      <c r="I6572" s="247"/>
      <c r="J6572" s="247"/>
      <c r="K6572" s="247"/>
      <c r="L6572" s="247"/>
      <c r="M6572" s="247"/>
      <c r="N6572" s="247"/>
      <c r="O6572" s="247"/>
      <c r="P6572" s="247"/>
      <c r="Q6572" s="247"/>
      <c r="R6572" s="247"/>
    </row>
    <row r="6573" spans="1:18" ht="20.100000000000001" customHeight="1" x14ac:dyDescent="0.25">
      <c r="A6573" s="248"/>
      <c r="B6573" s="248"/>
      <c r="C6573" s="248"/>
      <c r="D6573" s="248"/>
      <c r="E6573" s="248"/>
      <c r="F6573" s="248"/>
      <c r="G6573" s="248"/>
      <c r="H6573" s="248"/>
      <c r="I6573" s="247"/>
      <c r="J6573" s="247"/>
      <c r="K6573" s="247"/>
      <c r="L6573" s="247"/>
      <c r="M6573" s="247"/>
      <c r="N6573" s="247"/>
      <c r="O6573" s="247"/>
      <c r="P6573" s="247"/>
      <c r="Q6573" s="247"/>
      <c r="R6573" s="247"/>
    </row>
    <row r="6574" spans="1:18" ht="20.100000000000001" customHeight="1" x14ac:dyDescent="0.25">
      <c r="A6574" s="248"/>
      <c r="B6574" s="248"/>
      <c r="C6574" s="248"/>
      <c r="D6574" s="248"/>
      <c r="E6574" s="248"/>
      <c r="F6574" s="248"/>
      <c r="G6574" s="248"/>
      <c r="H6574" s="248"/>
      <c r="I6574" s="247"/>
      <c r="J6574" s="247"/>
      <c r="K6574" s="247"/>
      <c r="L6574" s="247"/>
      <c r="M6574" s="247"/>
      <c r="N6574" s="247"/>
      <c r="O6574" s="247"/>
      <c r="P6574" s="247"/>
      <c r="Q6574" s="247"/>
      <c r="R6574" s="247"/>
    </row>
    <row r="6575" spans="1:18" ht="20.100000000000001" customHeight="1" x14ac:dyDescent="0.25">
      <c r="A6575" s="248"/>
      <c r="B6575" s="248"/>
      <c r="C6575" s="248"/>
      <c r="D6575" s="248"/>
      <c r="E6575" s="248"/>
      <c r="F6575" s="248"/>
      <c r="G6575" s="248"/>
      <c r="H6575" s="248"/>
      <c r="I6575" s="247"/>
      <c r="J6575" s="247"/>
      <c r="K6575" s="247"/>
      <c r="L6575" s="247"/>
      <c r="M6575" s="247"/>
      <c r="N6575" s="247"/>
      <c r="O6575" s="247"/>
      <c r="P6575" s="247"/>
      <c r="Q6575" s="247"/>
      <c r="R6575" s="247"/>
    </row>
    <row r="6576" spans="1:18" ht="20.100000000000001" customHeight="1" x14ac:dyDescent="0.25">
      <c r="A6576" s="248"/>
      <c r="B6576" s="248"/>
      <c r="C6576" s="248"/>
      <c r="D6576" s="248"/>
      <c r="E6576" s="248"/>
      <c r="F6576" s="248"/>
      <c r="G6576" s="248"/>
      <c r="H6576" s="248"/>
      <c r="I6576" s="247"/>
      <c r="J6576" s="247"/>
      <c r="K6576" s="247"/>
      <c r="L6576" s="247"/>
      <c r="M6576" s="247"/>
      <c r="N6576" s="247"/>
      <c r="O6576" s="247"/>
      <c r="P6576" s="247"/>
      <c r="Q6576" s="247"/>
      <c r="R6576" s="247"/>
    </row>
    <row r="6577" spans="1:18" ht="20.100000000000001" customHeight="1" x14ac:dyDescent="0.25">
      <c r="A6577" s="248"/>
      <c r="B6577" s="248"/>
      <c r="C6577" s="248"/>
      <c r="D6577" s="248"/>
      <c r="E6577" s="248"/>
      <c r="F6577" s="248"/>
      <c r="G6577" s="248"/>
      <c r="H6577" s="248"/>
      <c r="I6577" s="247"/>
      <c r="J6577" s="247"/>
      <c r="K6577" s="247"/>
      <c r="L6577" s="247"/>
      <c r="M6577" s="247"/>
      <c r="N6577" s="247"/>
      <c r="O6577" s="247"/>
      <c r="P6577" s="247"/>
      <c r="Q6577" s="247"/>
      <c r="R6577" s="247"/>
    </row>
    <row r="6578" spans="1:18" ht="20.100000000000001" customHeight="1" x14ac:dyDescent="0.25">
      <c r="A6578" s="248"/>
      <c r="B6578" s="248"/>
      <c r="C6578" s="248"/>
      <c r="D6578" s="248"/>
      <c r="E6578" s="248"/>
      <c r="F6578" s="248"/>
      <c r="G6578" s="248"/>
      <c r="H6578" s="248"/>
      <c r="I6578" s="247"/>
      <c r="J6578" s="247"/>
      <c r="K6578" s="247"/>
      <c r="L6578" s="247"/>
      <c r="M6578" s="247"/>
      <c r="N6578" s="247"/>
      <c r="O6578" s="247"/>
      <c r="P6578" s="247"/>
      <c r="Q6578" s="247"/>
      <c r="R6578" s="247"/>
    </row>
    <row r="6579" spans="1:18" ht="20.100000000000001" customHeight="1" x14ac:dyDescent="0.25">
      <c r="A6579" s="248"/>
      <c r="B6579" s="248"/>
      <c r="C6579" s="248"/>
      <c r="D6579" s="248"/>
      <c r="E6579" s="248"/>
      <c r="F6579" s="248"/>
      <c r="G6579" s="248"/>
      <c r="H6579" s="248"/>
      <c r="I6579" s="247"/>
      <c r="J6579" s="247"/>
      <c r="K6579" s="247"/>
      <c r="L6579" s="247"/>
      <c r="M6579" s="247"/>
      <c r="N6579" s="247"/>
      <c r="O6579" s="247"/>
      <c r="P6579" s="247"/>
      <c r="Q6579" s="247"/>
      <c r="R6579" s="247"/>
    </row>
    <row r="6580" spans="1:18" ht="20.100000000000001" customHeight="1" x14ac:dyDescent="0.25">
      <c r="A6580" s="248"/>
      <c r="B6580" s="248"/>
      <c r="C6580" s="248"/>
      <c r="D6580" s="248"/>
      <c r="E6580" s="248"/>
      <c r="F6580" s="248"/>
      <c r="G6580" s="248"/>
      <c r="H6580" s="248"/>
      <c r="I6580" s="247"/>
      <c r="J6580" s="247"/>
      <c r="K6580" s="247"/>
      <c r="L6580" s="247"/>
      <c r="M6580" s="247"/>
      <c r="N6580" s="247"/>
      <c r="O6580" s="247"/>
      <c r="P6580" s="247"/>
      <c r="Q6580" s="247"/>
      <c r="R6580" s="247"/>
    </row>
    <row r="6581" spans="1:18" ht="20.100000000000001" customHeight="1" x14ac:dyDescent="0.25">
      <c r="A6581" s="248"/>
      <c r="B6581" s="248"/>
      <c r="C6581" s="248"/>
      <c r="D6581" s="248"/>
      <c r="E6581" s="248"/>
      <c r="F6581" s="248"/>
      <c r="G6581" s="248"/>
      <c r="H6581" s="248"/>
      <c r="I6581" s="247"/>
      <c r="J6581" s="247"/>
      <c r="K6581" s="247"/>
      <c r="L6581" s="247"/>
      <c r="M6581" s="247"/>
      <c r="N6581" s="247"/>
      <c r="O6581" s="247"/>
      <c r="P6581" s="247"/>
      <c r="Q6581" s="247"/>
      <c r="R6581" s="247"/>
    </row>
    <row r="6582" spans="1:18" ht="20.100000000000001" customHeight="1" x14ac:dyDescent="0.25">
      <c r="A6582" s="248"/>
      <c r="B6582" s="248"/>
      <c r="C6582" s="248"/>
      <c r="D6582" s="248"/>
      <c r="E6582" s="248"/>
      <c r="F6582" s="248"/>
      <c r="G6582" s="248"/>
      <c r="H6582" s="248"/>
      <c r="I6582" s="247"/>
      <c r="J6582" s="247"/>
      <c r="K6582" s="247"/>
      <c r="L6582" s="247"/>
      <c r="M6582" s="247"/>
      <c r="N6582" s="247"/>
      <c r="O6582" s="247"/>
      <c r="P6582" s="247"/>
      <c r="Q6582" s="247"/>
      <c r="R6582" s="247"/>
    </row>
    <row r="6583" spans="1:18" ht="20.100000000000001" customHeight="1" x14ac:dyDescent="0.25">
      <c r="A6583" s="248"/>
      <c r="B6583" s="248"/>
      <c r="C6583" s="248"/>
      <c r="D6583" s="248"/>
      <c r="E6583" s="248"/>
      <c r="F6583" s="248"/>
      <c r="G6583" s="248"/>
      <c r="H6583" s="248"/>
      <c r="I6583" s="247"/>
      <c r="J6583" s="247"/>
      <c r="K6583" s="247"/>
      <c r="L6583" s="247"/>
      <c r="M6583" s="247"/>
      <c r="N6583" s="247"/>
      <c r="O6583" s="247"/>
      <c r="P6583" s="247"/>
      <c r="Q6583" s="247"/>
      <c r="R6583" s="247"/>
    </row>
    <row r="6584" spans="1:18" ht="20.100000000000001" customHeight="1" x14ac:dyDescent="0.25">
      <c r="A6584" s="248"/>
      <c r="B6584" s="248"/>
      <c r="C6584" s="248"/>
      <c r="D6584" s="248"/>
      <c r="E6584" s="248"/>
      <c r="F6584" s="248"/>
      <c r="G6584" s="248"/>
      <c r="H6584" s="248"/>
      <c r="I6584" s="247"/>
      <c r="J6584" s="247"/>
      <c r="K6584" s="247"/>
      <c r="L6584" s="247"/>
      <c r="M6584" s="247"/>
      <c r="N6584" s="247"/>
      <c r="O6584" s="247"/>
      <c r="P6584" s="247"/>
      <c r="Q6584" s="247"/>
      <c r="R6584" s="247"/>
    </row>
    <row r="6585" spans="1:18" ht="20.100000000000001" customHeight="1" x14ac:dyDescent="0.25">
      <c r="A6585" s="248"/>
      <c r="B6585" s="248"/>
      <c r="C6585" s="248"/>
      <c r="D6585" s="248"/>
      <c r="E6585" s="248"/>
      <c r="F6585" s="248"/>
      <c r="G6585" s="248"/>
      <c r="H6585" s="248"/>
      <c r="I6585" s="247"/>
      <c r="J6585" s="247"/>
      <c r="K6585" s="247"/>
      <c r="L6585" s="247"/>
      <c r="M6585" s="247"/>
      <c r="N6585" s="247"/>
      <c r="O6585" s="247"/>
      <c r="P6585" s="247"/>
      <c r="Q6585" s="247"/>
      <c r="R6585" s="247"/>
    </row>
    <row r="6586" spans="1:18" ht="20.100000000000001" customHeight="1" x14ac:dyDescent="0.25">
      <c r="A6586" s="248"/>
      <c r="B6586" s="248"/>
      <c r="C6586" s="248"/>
      <c r="D6586" s="248"/>
      <c r="E6586" s="248"/>
      <c r="F6586" s="248"/>
      <c r="G6586" s="248"/>
      <c r="H6586" s="248"/>
      <c r="I6586" s="247"/>
      <c r="J6586" s="247"/>
      <c r="K6586" s="247"/>
      <c r="L6586" s="247"/>
      <c r="M6586" s="247"/>
      <c r="N6586" s="247"/>
      <c r="O6586" s="247"/>
      <c r="P6586" s="247"/>
      <c r="Q6586" s="247"/>
      <c r="R6586" s="247"/>
    </row>
    <row r="6587" spans="1:18" ht="20.100000000000001" customHeight="1" x14ac:dyDescent="0.25">
      <c r="A6587" s="248"/>
      <c r="B6587" s="248"/>
      <c r="C6587" s="248"/>
      <c r="D6587" s="248"/>
      <c r="E6587" s="248"/>
      <c r="F6587" s="248"/>
      <c r="G6587" s="248"/>
      <c r="H6587" s="248"/>
      <c r="I6587" s="247"/>
      <c r="J6587" s="247"/>
      <c r="K6587" s="247"/>
      <c r="L6587" s="247"/>
      <c r="M6587" s="247"/>
      <c r="N6587" s="247"/>
      <c r="O6587" s="247"/>
      <c r="P6587" s="247"/>
      <c r="Q6587" s="247"/>
      <c r="R6587" s="247"/>
    </row>
    <row r="6588" spans="1:18" ht="20.100000000000001" customHeight="1" x14ac:dyDescent="0.25">
      <c r="A6588" s="248"/>
      <c r="B6588" s="248"/>
      <c r="C6588" s="248"/>
      <c r="D6588" s="248"/>
      <c r="E6588" s="248"/>
      <c r="F6588" s="248"/>
      <c r="G6588" s="248"/>
      <c r="H6588" s="248"/>
      <c r="I6588" s="247"/>
      <c r="J6588" s="247"/>
      <c r="K6588" s="247"/>
      <c r="L6588" s="247"/>
      <c r="M6588" s="247"/>
      <c r="N6588" s="247"/>
      <c r="O6588" s="247"/>
      <c r="P6588" s="247"/>
      <c r="Q6588" s="247"/>
      <c r="R6588" s="247"/>
    </row>
    <row r="6589" spans="1:18" ht="20.100000000000001" customHeight="1" x14ac:dyDescent="0.25">
      <c r="A6589" s="248"/>
      <c r="B6589" s="248"/>
      <c r="C6589" s="248"/>
      <c r="D6589" s="248"/>
      <c r="E6589" s="248"/>
      <c r="F6589" s="248"/>
      <c r="G6589" s="248"/>
      <c r="H6589" s="248"/>
      <c r="I6589" s="247"/>
      <c r="J6589" s="247"/>
      <c r="K6589" s="247"/>
      <c r="L6589" s="247"/>
      <c r="M6589" s="247"/>
      <c r="N6589" s="247"/>
      <c r="O6589" s="247"/>
      <c r="P6589" s="247"/>
      <c r="Q6589" s="247"/>
      <c r="R6589" s="247"/>
    </row>
    <row r="6590" spans="1:18" ht="20.100000000000001" customHeight="1" x14ac:dyDescent="0.25">
      <c r="A6590" s="248"/>
      <c r="B6590" s="248"/>
      <c r="C6590" s="248"/>
      <c r="D6590" s="248"/>
      <c r="E6590" s="248"/>
      <c r="F6590" s="248"/>
      <c r="G6590" s="248"/>
      <c r="H6590" s="248"/>
      <c r="I6590" s="247"/>
      <c r="J6590" s="247"/>
      <c r="K6590" s="247"/>
      <c r="L6590" s="247"/>
      <c r="M6590" s="247"/>
      <c r="N6590" s="247"/>
      <c r="O6590" s="247"/>
      <c r="P6590" s="247"/>
      <c r="Q6590" s="247"/>
      <c r="R6590" s="247"/>
    </row>
    <row r="6591" spans="1:18" ht="20.100000000000001" customHeight="1" x14ac:dyDescent="0.25">
      <c r="A6591" s="248"/>
      <c r="B6591" s="248"/>
      <c r="C6591" s="248"/>
      <c r="D6591" s="248"/>
      <c r="E6591" s="248"/>
      <c r="F6591" s="248"/>
      <c r="G6591" s="248"/>
      <c r="H6591" s="248"/>
      <c r="I6591" s="247"/>
      <c r="J6591" s="247"/>
      <c r="K6591" s="247"/>
      <c r="L6591" s="247"/>
      <c r="M6591" s="247"/>
      <c r="N6591" s="247"/>
      <c r="O6591" s="247"/>
      <c r="P6591" s="247"/>
      <c r="Q6591" s="247"/>
      <c r="R6591" s="247"/>
    </row>
    <row r="6592" spans="1:18" ht="20.100000000000001" customHeight="1" x14ac:dyDescent="0.25">
      <c r="A6592" s="248"/>
      <c r="B6592" s="248"/>
      <c r="C6592" s="248"/>
      <c r="D6592" s="248"/>
      <c r="E6592" s="248"/>
      <c r="F6592" s="248"/>
      <c r="G6592" s="248"/>
      <c r="H6592" s="248"/>
      <c r="I6592" s="247"/>
      <c r="J6592" s="247"/>
      <c r="K6592" s="247"/>
      <c r="L6592" s="247"/>
      <c r="M6592" s="247"/>
      <c r="N6592" s="247"/>
      <c r="O6592" s="247"/>
      <c r="P6592" s="247"/>
      <c r="Q6592" s="247"/>
      <c r="R6592" s="247"/>
    </row>
    <row r="6593" spans="1:18" ht="20.100000000000001" customHeight="1" x14ac:dyDescent="0.25">
      <c r="A6593" s="248"/>
      <c r="B6593" s="248"/>
      <c r="C6593" s="248"/>
      <c r="D6593" s="248"/>
      <c r="E6593" s="248"/>
      <c r="F6593" s="248"/>
      <c r="G6593" s="248"/>
      <c r="H6593" s="248"/>
      <c r="I6593" s="247"/>
      <c r="J6593" s="247"/>
      <c r="K6593" s="247"/>
      <c r="L6593" s="247"/>
      <c r="M6593" s="247"/>
      <c r="N6593" s="247"/>
      <c r="O6593" s="247"/>
      <c r="P6593" s="247"/>
      <c r="Q6593" s="247"/>
      <c r="R6593" s="247"/>
    </row>
    <row r="6594" spans="1:18" ht="20.100000000000001" customHeight="1" x14ac:dyDescent="0.25">
      <c r="A6594" s="248"/>
      <c r="B6594" s="248"/>
      <c r="C6594" s="248"/>
      <c r="D6594" s="248"/>
      <c r="E6594" s="248"/>
      <c r="F6594" s="248"/>
      <c r="G6594" s="248"/>
      <c r="H6594" s="248"/>
      <c r="I6594" s="247"/>
      <c r="J6594" s="247"/>
      <c r="K6594" s="247"/>
      <c r="L6594" s="247"/>
      <c r="M6594" s="247"/>
      <c r="N6594" s="247"/>
      <c r="O6594" s="247"/>
      <c r="P6594" s="247"/>
      <c r="Q6594" s="247"/>
      <c r="R6594" s="247"/>
    </row>
    <row r="6595" spans="1:18" ht="20.100000000000001" customHeight="1" x14ac:dyDescent="0.25">
      <c r="A6595" s="248"/>
      <c r="B6595" s="248"/>
      <c r="C6595" s="248"/>
      <c r="D6595" s="248"/>
      <c r="E6595" s="248"/>
      <c r="F6595" s="248"/>
      <c r="G6595" s="248"/>
      <c r="H6595" s="248"/>
      <c r="I6595" s="247"/>
      <c r="J6595" s="247"/>
      <c r="K6595" s="247"/>
      <c r="L6595" s="247"/>
      <c r="M6595" s="247"/>
      <c r="N6595" s="247"/>
      <c r="O6595" s="247"/>
      <c r="P6595" s="247"/>
      <c r="Q6595" s="247"/>
      <c r="R6595" s="247"/>
    </row>
    <row r="6596" spans="1:18" ht="20.100000000000001" customHeight="1" x14ac:dyDescent="0.25">
      <c r="A6596" s="248"/>
      <c r="B6596" s="248"/>
      <c r="C6596" s="248"/>
      <c r="D6596" s="248"/>
      <c r="E6596" s="248"/>
      <c r="F6596" s="248"/>
      <c r="G6596" s="248"/>
      <c r="H6596" s="248"/>
      <c r="I6596" s="247"/>
      <c r="J6596" s="247"/>
      <c r="K6596" s="247"/>
      <c r="L6596" s="247"/>
      <c r="M6596" s="247"/>
      <c r="N6596" s="247"/>
      <c r="O6596" s="247"/>
      <c r="P6596" s="247"/>
      <c r="Q6596" s="247"/>
      <c r="R6596" s="247"/>
    </row>
    <row r="6597" spans="1:18" ht="20.100000000000001" customHeight="1" x14ac:dyDescent="0.25">
      <c r="A6597" s="248"/>
      <c r="B6597" s="248"/>
      <c r="C6597" s="248"/>
      <c r="D6597" s="248"/>
      <c r="E6597" s="248"/>
      <c r="F6597" s="248"/>
      <c r="G6597" s="248"/>
      <c r="H6597" s="248"/>
      <c r="I6597" s="247"/>
      <c r="J6597" s="247"/>
      <c r="K6597" s="247"/>
      <c r="L6597" s="247"/>
      <c r="M6597" s="247"/>
      <c r="N6597" s="247"/>
      <c r="O6597" s="247"/>
      <c r="P6597" s="247"/>
      <c r="Q6597" s="247"/>
      <c r="R6597" s="247"/>
    </row>
    <row r="6598" spans="1:18" ht="20.100000000000001" customHeight="1" x14ac:dyDescent="0.25">
      <c r="A6598" s="248"/>
      <c r="B6598" s="248"/>
      <c r="C6598" s="248"/>
      <c r="D6598" s="248"/>
      <c r="E6598" s="248"/>
      <c r="F6598" s="248"/>
      <c r="G6598" s="248"/>
      <c r="H6598" s="248"/>
      <c r="I6598" s="247"/>
      <c r="J6598" s="247"/>
      <c r="K6598" s="247"/>
      <c r="L6598" s="247"/>
      <c r="M6598" s="247"/>
      <c r="N6598" s="247"/>
      <c r="O6598" s="247"/>
      <c r="P6598" s="247"/>
      <c r="Q6598" s="247"/>
      <c r="R6598" s="247"/>
    </row>
    <row r="6599" spans="1:18" ht="20.100000000000001" customHeight="1" x14ac:dyDescent="0.25">
      <c r="A6599" s="248"/>
      <c r="B6599" s="248"/>
      <c r="C6599" s="248"/>
      <c r="D6599" s="248"/>
      <c r="E6599" s="248"/>
      <c r="F6599" s="248"/>
      <c r="G6599" s="248"/>
      <c r="H6599" s="248"/>
      <c r="I6599" s="247"/>
      <c r="J6599" s="247"/>
      <c r="K6599" s="247"/>
      <c r="L6599" s="247"/>
      <c r="M6599" s="247"/>
      <c r="N6599" s="247"/>
      <c r="O6599" s="247"/>
      <c r="P6599" s="247"/>
      <c r="Q6599" s="247"/>
      <c r="R6599" s="247"/>
    </row>
    <row r="6600" spans="1:18" ht="20.100000000000001" customHeight="1" x14ac:dyDescent="0.25">
      <c r="A6600" s="248"/>
      <c r="B6600" s="248"/>
      <c r="C6600" s="248"/>
      <c r="D6600" s="248"/>
      <c r="E6600" s="248"/>
      <c r="F6600" s="248"/>
      <c r="G6600" s="248"/>
      <c r="H6600" s="248"/>
      <c r="I6600" s="247"/>
      <c r="J6600" s="247"/>
      <c r="K6600" s="247"/>
      <c r="L6600" s="247"/>
      <c r="M6600" s="247"/>
      <c r="N6600" s="247"/>
      <c r="O6600" s="247"/>
      <c r="P6600" s="247"/>
      <c r="Q6600" s="247"/>
      <c r="R6600" s="247"/>
    </row>
    <row r="6601" spans="1:18" ht="20.100000000000001" customHeight="1" x14ac:dyDescent="0.25">
      <c r="A6601" s="248"/>
      <c r="B6601" s="248"/>
      <c r="C6601" s="248"/>
      <c r="D6601" s="248"/>
      <c r="E6601" s="248"/>
      <c r="F6601" s="248"/>
      <c r="G6601" s="248"/>
      <c r="H6601" s="248"/>
      <c r="I6601" s="247"/>
      <c r="J6601" s="247"/>
      <c r="K6601" s="247"/>
      <c r="L6601" s="247"/>
      <c r="M6601" s="247"/>
      <c r="N6601" s="247"/>
      <c r="O6601" s="247"/>
      <c r="P6601" s="247"/>
      <c r="Q6601" s="247"/>
      <c r="R6601" s="247"/>
    </row>
    <row r="6602" spans="1:18" ht="20.100000000000001" customHeight="1" x14ac:dyDescent="0.25">
      <c r="A6602" s="248"/>
      <c r="B6602" s="248"/>
      <c r="C6602" s="248"/>
      <c r="D6602" s="248"/>
      <c r="E6602" s="248"/>
      <c r="F6602" s="248"/>
      <c r="G6602" s="248"/>
      <c r="H6602" s="248"/>
      <c r="I6602" s="247"/>
      <c r="J6602" s="247"/>
      <c r="K6602" s="247"/>
      <c r="L6602" s="247"/>
      <c r="M6602" s="247"/>
      <c r="N6602" s="247"/>
      <c r="O6602" s="247"/>
      <c r="P6602" s="247"/>
      <c r="Q6602" s="247"/>
      <c r="R6602" s="247"/>
    </row>
    <row r="6603" spans="1:18" ht="20.100000000000001" customHeight="1" x14ac:dyDescent="0.25">
      <c r="A6603" s="248"/>
      <c r="B6603" s="248"/>
      <c r="C6603" s="248"/>
      <c r="D6603" s="248"/>
      <c r="E6603" s="248"/>
      <c r="F6603" s="248"/>
      <c r="G6603" s="248"/>
      <c r="H6603" s="248"/>
      <c r="I6603" s="247"/>
      <c r="J6603" s="247"/>
      <c r="K6603" s="247"/>
      <c r="L6603" s="247"/>
      <c r="M6603" s="247"/>
      <c r="N6603" s="247"/>
      <c r="O6603" s="247"/>
      <c r="P6603" s="247"/>
      <c r="Q6603" s="247"/>
      <c r="R6603" s="247"/>
    </row>
    <row r="6604" spans="1:18" ht="20.100000000000001" customHeight="1" x14ac:dyDescent="0.25">
      <c r="A6604" s="248"/>
      <c r="B6604" s="248"/>
      <c r="C6604" s="248"/>
      <c r="D6604" s="248"/>
      <c r="E6604" s="248"/>
      <c r="F6604" s="248"/>
      <c r="G6604" s="248"/>
      <c r="H6604" s="248"/>
      <c r="I6604" s="247"/>
      <c r="J6604" s="247"/>
      <c r="K6604" s="247"/>
      <c r="L6604" s="247"/>
      <c r="M6604" s="247"/>
      <c r="N6604" s="247"/>
      <c r="O6604" s="247"/>
      <c r="P6604" s="247"/>
      <c r="Q6604" s="247"/>
      <c r="R6604" s="247"/>
    </row>
    <row r="6605" spans="1:18" ht="20.100000000000001" customHeight="1" x14ac:dyDescent="0.25">
      <c r="A6605" s="248"/>
      <c r="B6605" s="248"/>
      <c r="C6605" s="248"/>
      <c r="D6605" s="248"/>
      <c r="E6605" s="248"/>
      <c r="F6605" s="248"/>
      <c r="G6605" s="248"/>
      <c r="H6605" s="248"/>
      <c r="I6605" s="247"/>
      <c r="J6605" s="247"/>
      <c r="K6605" s="247"/>
      <c r="L6605" s="247"/>
      <c r="M6605" s="247"/>
      <c r="N6605" s="247"/>
      <c r="O6605" s="247"/>
      <c r="P6605" s="247"/>
      <c r="Q6605" s="247"/>
      <c r="R6605" s="247"/>
    </row>
    <row r="6606" spans="1:18" ht="20.100000000000001" customHeight="1" x14ac:dyDescent="0.25">
      <c r="A6606" s="248"/>
      <c r="B6606" s="248"/>
      <c r="C6606" s="248"/>
      <c r="D6606" s="248"/>
      <c r="E6606" s="248"/>
      <c r="F6606" s="248"/>
      <c r="G6606" s="248"/>
      <c r="H6606" s="248"/>
      <c r="I6606" s="247"/>
      <c r="J6606" s="247"/>
      <c r="K6606" s="247"/>
      <c r="L6606" s="247"/>
      <c r="M6606" s="247"/>
      <c r="N6606" s="247"/>
      <c r="O6606" s="247"/>
      <c r="P6606" s="247"/>
      <c r="Q6606" s="247"/>
      <c r="R6606" s="247"/>
    </row>
    <row r="6607" spans="1:18" ht="20.100000000000001" customHeight="1" x14ac:dyDescent="0.25">
      <c r="A6607" s="248"/>
      <c r="B6607" s="248"/>
      <c r="C6607" s="248"/>
      <c r="D6607" s="248"/>
      <c r="E6607" s="248"/>
      <c r="F6607" s="248"/>
      <c r="G6607" s="248"/>
      <c r="H6607" s="248"/>
      <c r="I6607" s="247"/>
      <c r="J6607" s="247"/>
      <c r="K6607" s="247"/>
      <c r="L6607" s="247"/>
      <c r="M6607" s="247"/>
      <c r="N6607" s="247"/>
      <c r="O6607" s="247"/>
      <c r="P6607" s="247"/>
      <c r="Q6607" s="247"/>
      <c r="R6607" s="247"/>
    </row>
    <row r="6608" spans="1:18" ht="20.100000000000001" customHeight="1" x14ac:dyDescent="0.25">
      <c r="A6608" s="248"/>
      <c r="B6608" s="248"/>
      <c r="C6608" s="248"/>
      <c r="D6608" s="248"/>
      <c r="E6608" s="248"/>
      <c r="F6608" s="248"/>
      <c r="G6608" s="248"/>
      <c r="H6608" s="248"/>
      <c r="I6608" s="247"/>
      <c r="J6608" s="247"/>
      <c r="K6608" s="247"/>
      <c r="L6608" s="247"/>
      <c r="M6608" s="247"/>
      <c r="N6608" s="247"/>
      <c r="O6608" s="247"/>
      <c r="P6608" s="247"/>
      <c r="Q6608" s="247"/>
      <c r="R6608" s="247"/>
    </row>
    <row r="6609" spans="1:18" ht="20.100000000000001" customHeight="1" x14ac:dyDescent="0.25">
      <c r="A6609" s="248"/>
      <c r="B6609" s="248"/>
      <c r="C6609" s="248"/>
      <c r="D6609" s="248"/>
      <c r="E6609" s="248"/>
      <c r="F6609" s="248"/>
      <c r="G6609" s="248"/>
      <c r="H6609" s="248"/>
      <c r="I6609" s="247"/>
      <c r="J6609" s="247"/>
      <c r="K6609" s="247"/>
      <c r="L6609" s="247"/>
      <c r="M6609" s="247"/>
      <c r="N6609" s="247"/>
      <c r="O6609" s="247"/>
      <c r="P6609" s="247"/>
      <c r="Q6609" s="247"/>
      <c r="R6609" s="247"/>
    </row>
    <row r="6610" spans="1:18" ht="20.100000000000001" customHeight="1" x14ac:dyDescent="0.25">
      <c r="A6610" s="248"/>
      <c r="B6610" s="248"/>
      <c r="C6610" s="248"/>
      <c r="D6610" s="248"/>
      <c r="E6610" s="248"/>
      <c r="F6610" s="248"/>
      <c r="G6610" s="248"/>
      <c r="H6610" s="248"/>
      <c r="I6610" s="247"/>
      <c r="J6610" s="247"/>
      <c r="K6610" s="247"/>
      <c r="L6610" s="247"/>
      <c r="M6610" s="247"/>
      <c r="N6610" s="247"/>
      <c r="O6610" s="247"/>
      <c r="P6610" s="247"/>
      <c r="Q6610" s="247"/>
      <c r="R6610" s="247"/>
    </row>
    <row r="6611" spans="1:18" ht="20.100000000000001" customHeight="1" x14ac:dyDescent="0.25">
      <c r="A6611" s="248"/>
      <c r="B6611" s="248"/>
      <c r="C6611" s="248"/>
      <c r="D6611" s="248"/>
      <c r="E6611" s="248"/>
      <c r="F6611" s="248"/>
      <c r="G6611" s="248"/>
      <c r="H6611" s="248"/>
      <c r="I6611" s="247"/>
      <c r="J6611" s="247"/>
      <c r="K6611" s="247"/>
      <c r="L6611" s="247"/>
      <c r="M6611" s="247"/>
      <c r="N6611" s="247"/>
      <c r="O6611" s="247"/>
      <c r="P6611" s="247"/>
      <c r="Q6611" s="247"/>
      <c r="R6611" s="247"/>
    </row>
    <row r="6612" spans="1:18" ht="20.100000000000001" customHeight="1" x14ac:dyDescent="0.25">
      <c r="A6612" s="248"/>
      <c r="B6612" s="248"/>
      <c r="C6612" s="248"/>
      <c r="D6612" s="248"/>
      <c r="E6612" s="248"/>
      <c r="F6612" s="248"/>
      <c r="G6612" s="248"/>
      <c r="H6612" s="248"/>
      <c r="I6612" s="247"/>
      <c r="J6612" s="247"/>
      <c r="K6612" s="247"/>
      <c r="L6612" s="247"/>
      <c r="M6612" s="247"/>
      <c r="N6612" s="247"/>
      <c r="O6612" s="247"/>
      <c r="P6612" s="247"/>
      <c r="Q6612" s="247"/>
      <c r="R6612" s="247"/>
    </row>
    <row r="6613" spans="1:18" ht="20.100000000000001" customHeight="1" x14ac:dyDescent="0.25">
      <c r="A6613" s="248"/>
      <c r="B6613" s="248"/>
      <c r="C6613" s="248"/>
      <c r="D6613" s="248"/>
      <c r="E6613" s="248"/>
      <c r="F6613" s="248"/>
      <c r="G6613" s="248"/>
      <c r="H6613" s="248"/>
      <c r="I6613" s="247"/>
      <c r="J6613" s="247"/>
      <c r="K6613" s="247"/>
      <c r="L6613" s="247"/>
      <c r="M6613" s="247"/>
      <c r="N6613" s="247"/>
      <c r="O6613" s="247"/>
      <c r="P6613" s="247"/>
      <c r="Q6613" s="247"/>
      <c r="R6613" s="247"/>
    </row>
    <row r="6614" spans="1:18" ht="20.100000000000001" customHeight="1" x14ac:dyDescent="0.25">
      <c r="A6614" s="248"/>
      <c r="B6614" s="248"/>
      <c r="C6614" s="248"/>
      <c r="D6614" s="248"/>
      <c r="E6614" s="248"/>
      <c r="F6614" s="248"/>
      <c r="G6614" s="248"/>
      <c r="H6614" s="248"/>
      <c r="I6614" s="247"/>
      <c r="J6614" s="247"/>
      <c r="K6614" s="247"/>
      <c r="L6614" s="247"/>
      <c r="M6614" s="247"/>
      <c r="N6614" s="247"/>
      <c r="O6614" s="247"/>
      <c r="P6614" s="247"/>
      <c r="Q6614" s="247"/>
      <c r="R6614" s="247"/>
    </row>
    <row r="6615" spans="1:18" ht="20.100000000000001" customHeight="1" x14ac:dyDescent="0.25">
      <c r="A6615" s="248"/>
      <c r="B6615" s="248"/>
      <c r="C6615" s="248"/>
      <c r="D6615" s="248"/>
      <c r="E6615" s="248"/>
      <c r="F6615" s="248"/>
      <c r="G6615" s="248"/>
      <c r="H6615" s="248"/>
      <c r="I6615" s="247"/>
      <c r="J6615" s="247"/>
      <c r="K6615" s="247"/>
      <c r="L6615" s="247"/>
      <c r="M6615" s="247"/>
      <c r="N6615" s="247"/>
      <c r="O6615" s="247"/>
      <c r="P6615" s="247"/>
      <c r="Q6615" s="247"/>
      <c r="R6615" s="247"/>
    </row>
    <row r="6616" spans="1:18" ht="20.100000000000001" customHeight="1" x14ac:dyDescent="0.25">
      <c r="A6616" s="248"/>
      <c r="B6616" s="248"/>
      <c r="C6616" s="248"/>
      <c r="D6616" s="248"/>
      <c r="E6616" s="248"/>
      <c r="F6616" s="248"/>
      <c r="G6616" s="248"/>
      <c r="H6616" s="248"/>
      <c r="I6616" s="247"/>
      <c r="J6616" s="247"/>
      <c r="K6616" s="247"/>
      <c r="L6616" s="247"/>
      <c r="M6616" s="247"/>
      <c r="N6616" s="247"/>
      <c r="O6616" s="247"/>
      <c r="P6616" s="247"/>
      <c r="Q6616" s="247"/>
      <c r="R6616" s="247"/>
    </row>
    <row r="6617" spans="1:18" ht="20.100000000000001" customHeight="1" x14ac:dyDescent="0.25">
      <c r="A6617" s="248"/>
      <c r="B6617" s="248"/>
      <c r="C6617" s="248"/>
      <c r="D6617" s="248"/>
      <c r="E6617" s="248"/>
      <c r="F6617" s="248"/>
      <c r="G6617" s="248"/>
      <c r="H6617" s="248"/>
      <c r="I6617" s="247"/>
      <c r="J6617" s="247"/>
      <c r="K6617" s="247"/>
      <c r="L6617" s="247"/>
      <c r="M6617" s="247"/>
      <c r="N6617" s="247"/>
      <c r="O6617" s="247"/>
      <c r="P6617" s="247"/>
      <c r="Q6617" s="247"/>
      <c r="R6617" s="247"/>
    </row>
    <row r="6618" spans="1:18" ht="20.100000000000001" customHeight="1" x14ac:dyDescent="0.25">
      <c r="A6618" s="248"/>
      <c r="B6618" s="248"/>
      <c r="C6618" s="248"/>
      <c r="D6618" s="248"/>
      <c r="E6618" s="248"/>
      <c r="F6618" s="248"/>
      <c r="G6618" s="248"/>
      <c r="H6618" s="248"/>
      <c r="I6618" s="247"/>
      <c r="J6618" s="247"/>
      <c r="K6618" s="247"/>
      <c r="L6618" s="247"/>
      <c r="M6618" s="247"/>
      <c r="N6618" s="247"/>
      <c r="O6618" s="247"/>
      <c r="P6618" s="247"/>
      <c r="Q6618" s="247"/>
      <c r="R6618" s="247"/>
    </row>
    <row r="6619" spans="1:18" ht="20.100000000000001" customHeight="1" x14ac:dyDescent="0.25">
      <c r="A6619" s="248"/>
      <c r="B6619" s="248"/>
      <c r="C6619" s="248"/>
      <c r="D6619" s="248"/>
      <c r="E6619" s="248"/>
      <c r="F6619" s="248"/>
      <c r="G6619" s="248"/>
      <c r="H6619" s="248"/>
      <c r="I6619" s="247"/>
      <c r="J6619" s="247"/>
      <c r="K6619" s="247"/>
      <c r="L6619" s="247"/>
      <c r="M6619" s="247"/>
      <c r="N6619" s="247"/>
      <c r="O6619" s="247"/>
      <c r="P6619" s="247"/>
      <c r="Q6619" s="247"/>
      <c r="R6619" s="247"/>
    </row>
    <row r="6620" spans="1:18" ht="20.100000000000001" customHeight="1" x14ac:dyDescent="0.25">
      <c r="A6620" s="248"/>
      <c r="B6620" s="248"/>
      <c r="C6620" s="248"/>
      <c r="D6620" s="248"/>
      <c r="E6620" s="248"/>
      <c r="F6620" s="248"/>
      <c r="G6620" s="248"/>
      <c r="H6620" s="248"/>
      <c r="I6620" s="247"/>
      <c r="J6620" s="247"/>
      <c r="K6620" s="247"/>
      <c r="L6620" s="247"/>
      <c r="M6620" s="247"/>
      <c r="N6620" s="247"/>
      <c r="O6620" s="247"/>
      <c r="P6620" s="247"/>
      <c r="Q6620" s="247"/>
      <c r="R6620" s="247"/>
    </row>
    <row r="6621" spans="1:18" ht="20.100000000000001" customHeight="1" x14ac:dyDescent="0.25">
      <c r="A6621" s="248"/>
      <c r="B6621" s="248"/>
      <c r="C6621" s="248"/>
      <c r="D6621" s="248"/>
      <c r="E6621" s="248"/>
      <c r="F6621" s="248"/>
      <c r="G6621" s="248"/>
      <c r="H6621" s="248"/>
      <c r="I6621" s="247"/>
      <c r="J6621" s="247"/>
      <c r="K6621" s="247"/>
      <c r="L6621" s="247"/>
      <c r="M6621" s="247"/>
      <c r="N6621" s="247"/>
      <c r="O6621" s="247"/>
      <c r="P6621" s="247"/>
      <c r="Q6621" s="247"/>
      <c r="R6621" s="247"/>
    </row>
    <row r="6622" spans="1:18" ht="20.100000000000001" customHeight="1" x14ac:dyDescent="0.25">
      <c r="A6622" s="248"/>
      <c r="B6622" s="248"/>
      <c r="C6622" s="248"/>
      <c r="D6622" s="248"/>
      <c r="E6622" s="248"/>
      <c r="F6622" s="248"/>
      <c r="G6622" s="248"/>
      <c r="H6622" s="248"/>
      <c r="I6622" s="247"/>
      <c r="J6622" s="247"/>
      <c r="K6622" s="247"/>
      <c r="L6622" s="247"/>
      <c r="M6622" s="247"/>
      <c r="N6622" s="247"/>
      <c r="O6622" s="247"/>
      <c r="P6622" s="247"/>
      <c r="Q6622" s="247"/>
      <c r="R6622" s="247"/>
    </row>
    <row r="6623" spans="1:18" ht="20.100000000000001" customHeight="1" x14ac:dyDescent="0.25">
      <c r="A6623" s="248"/>
      <c r="B6623" s="248"/>
      <c r="C6623" s="248"/>
      <c r="D6623" s="248"/>
      <c r="E6623" s="248"/>
      <c r="F6623" s="248"/>
      <c r="G6623" s="248"/>
      <c r="H6623" s="248"/>
      <c r="I6623" s="247"/>
      <c r="J6623" s="247"/>
      <c r="K6623" s="247"/>
      <c r="L6623" s="247"/>
      <c r="M6623" s="247"/>
      <c r="N6623" s="247"/>
      <c r="O6623" s="247"/>
      <c r="P6623" s="247"/>
      <c r="Q6623" s="247"/>
      <c r="R6623" s="247"/>
    </row>
    <row r="6624" spans="1:18" ht="20.100000000000001" customHeight="1" x14ac:dyDescent="0.25">
      <c r="A6624" s="248"/>
      <c r="B6624" s="248"/>
      <c r="C6624" s="248"/>
      <c r="D6624" s="248"/>
      <c r="E6624" s="248"/>
      <c r="F6624" s="248"/>
      <c r="G6624" s="248"/>
      <c r="H6624" s="248"/>
      <c r="I6624" s="247"/>
      <c r="J6624" s="247"/>
      <c r="K6624" s="247"/>
      <c r="L6624" s="247"/>
      <c r="M6624" s="247"/>
      <c r="N6624" s="247"/>
      <c r="O6624" s="247"/>
      <c r="P6624" s="247"/>
      <c r="Q6624" s="247"/>
      <c r="R6624" s="247"/>
    </row>
    <row r="6625" spans="1:18" ht="20.100000000000001" customHeight="1" x14ac:dyDescent="0.25">
      <c r="A6625" s="248"/>
      <c r="B6625" s="248"/>
      <c r="C6625" s="248"/>
      <c r="D6625" s="248"/>
      <c r="E6625" s="248"/>
      <c r="F6625" s="248"/>
      <c r="G6625" s="248"/>
      <c r="H6625" s="248"/>
      <c r="I6625" s="247"/>
      <c r="J6625" s="247"/>
      <c r="K6625" s="247"/>
      <c r="L6625" s="247"/>
      <c r="M6625" s="247"/>
      <c r="N6625" s="247"/>
      <c r="O6625" s="247"/>
      <c r="P6625" s="247"/>
      <c r="Q6625" s="247"/>
      <c r="R6625" s="247"/>
    </row>
    <row r="6626" spans="1:18" ht="20.100000000000001" customHeight="1" x14ac:dyDescent="0.25">
      <c r="A6626" s="248"/>
      <c r="B6626" s="248"/>
      <c r="C6626" s="248"/>
      <c r="D6626" s="248"/>
      <c r="E6626" s="248"/>
      <c r="F6626" s="248"/>
      <c r="G6626" s="248"/>
      <c r="H6626" s="248"/>
      <c r="I6626" s="247"/>
      <c r="J6626" s="247"/>
      <c r="K6626" s="247"/>
      <c r="L6626" s="247"/>
      <c r="M6626" s="247"/>
      <c r="N6626" s="247"/>
      <c r="O6626" s="247"/>
      <c r="P6626" s="247"/>
      <c r="Q6626" s="247"/>
      <c r="R6626" s="247"/>
    </row>
    <row r="6627" spans="1:18" ht="20.100000000000001" customHeight="1" x14ac:dyDescent="0.25">
      <c r="A6627" s="248"/>
      <c r="B6627" s="248"/>
      <c r="C6627" s="248"/>
      <c r="D6627" s="248"/>
      <c r="E6627" s="248"/>
      <c r="F6627" s="248"/>
      <c r="G6627" s="248"/>
      <c r="H6627" s="248"/>
      <c r="I6627" s="247"/>
      <c r="J6627" s="247"/>
      <c r="K6627" s="247"/>
      <c r="L6627" s="247"/>
      <c r="M6627" s="247"/>
      <c r="N6627" s="247"/>
      <c r="O6627" s="247"/>
      <c r="P6627" s="247"/>
      <c r="Q6627" s="247"/>
      <c r="R6627" s="247"/>
    </row>
    <row r="6628" spans="1:18" ht="20.100000000000001" customHeight="1" x14ac:dyDescent="0.25">
      <c r="A6628" s="248"/>
      <c r="B6628" s="248"/>
      <c r="C6628" s="248"/>
      <c r="D6628" s="248"/>
      <c r="E6628" s="248"/>
      <c r="F6628" s="248"/>
      <c r="G6628" s="248"/>
      <c r="H6628" s="248"/>
      <c r="I6628" s="247"/>
      <c r="J6628" s="247"/>
      <c r="K6628" s="247"/>
      <c r="L6628" s="247"/>
      <c r="M6628" s="247"/>
      <c r="N6628" s="247"/>
      <c r="O6628" s="247"/>
      <c r="P6628" s="247"/>
      <c r="Q6628" s="247"/>
      <c r="R6628" s="247"/>
    </row>
    <row r="6629" spans="1:18" ht="20.100000000000001" customHeight="1" x14ac:dyDescent="0.25">
      <c r="A6629" s="248"/>
      <c r="B6629" s="248"/>
      <c r="C6629" s="248"/>
      <c r="D6629" s="248"/>
      <c r="E6629" s="248"/>
      <c r="F6629" s="248"/>
      <c r="G6629" s="248"/>
      <c r="H6629" s="248"/>
      <c r="I6629" s="247"/>
      <c r="J6629" s="247"/>
      <c r="K6629" s="247"/>
      <c r="L6629" s="247"/>
      <c r="M6629" s="247"/>
      <c r="N6629" s="247"/>
      <c r="O6629" s="247"/>
      <c r="P6629" s="247"/>
      <c r="Q6629" s="247"/>
      <c r="R6629" s="247"/>
    </row>
    <row r="6630" spans="1:18" ht="20.100000000000001" customHeight="1" x14ac:dyDescent="0.25">
      <c r="A6630" s="248"/>
      <c r="B6630" s="248"/>
      <c r="C6630" s="248"/>
      <c r="D6630" s="248"/>
      <c r="E6630" s="248"/>
      <c r="F6630" s="248"/>
      <c r="G6630" s="248"/>
      <c r="H6630" s="248"/>
      <c r="I6630" s="247"/>
      <c r="J6630" s="247"/>
      <c r="K6630" s="247"/>
      <c r="L6630" s="247"/>
      <c r="M6630" s="247"/>
      <c r="N6630" s="247"/>
      <c r="O6630" s="247"/>
      <c r="P6630" s="247"/>
      <c r="Q6630" s="247"/>
      <c r="R6630" s="247"/>
    </row>
    <row r="6631" spans="1:18" ht="20.100000000000001" customHeight="1" x14ac:dyDescent="0.25">
      <c r="A6631" s="248"/>
      <c r="B6631" s="248"/>
      <c r="C6631" s="248"/>
      <c r="D6631" s="248"/>
      <c r="E6631" s="248"/>
      <c r="F6631" s="248"/>
      <c r="G6631" s="248"/>
      <c r="H6631" s="248"/>
      <c r="I6631" s="247"/>
      <c r="J6631" s="247"/>
      <c r="K6631" s="247"/>
      <c r="L6631" s="247"/>
      <c r="M6631" s="247"/>
      <c r="N6631" s="247"/>
      <c r="O6631" s="247"/>
      <c r="P6631" s="247"/>
      <c r="Q6631" s="247"/>
      <c r="R6631" s="247"/>
    </row>
    <row r="6632" spans="1:18" ht="20.100000000000001" customHeight="1" x14ac:dyDescent="0.25">
      <c r="A6632" s="248"/>
      <c r="B6632" s="248"/>
      <c r="C6632" s="248"/>
      <c r="D6632" s="248"/>
      <c r="E6632" s="248"/>
      <c r="F6632" s="248"/>
      <c r="G6632" s="248"/>
      <c r="H6632" s="248"/>
      <c r="I6632" s="247"/>
      <c r="J6632" s="247"/>
      <c r="K6632" s="247"/>
      <c r="L6632" s="247"/>
      <c r="M6632" s="247"/>
      <c r="N6632" s="247"/>
      <c r="O6632" s="247"/>
      <c r="P6632" s="247"/>
      <c r="Q6632" s="247"/>
      <c r="R6632" s="247"/>
    </row>
    <row r="6633" spans="1:18" ht="20.100000000000001" customHeight="1" x14ac:dyDescent="0.25">
      <c r="A6633" s="248"/>
      <c r="B6633" s="248"/>
      <c r="C6633" s="248"/>
      <c r="D6633" s="248"/>
      <c r="E6633" s="248"/>
      <c r="F6633" s="248"/>
      <c r="G6633" s="248"/>
      <c r="H6633" s="248"/>
      <c r="I6633" s="247"/>
      <c r="J6633" s="247"/>
      <c r="K6633" s="247"/>
      <c r="L6633" s="247"/>
      <c r="M6633" s="247"/>
      <c r="N6633" s="247"/>
      <c r="O6633" s="247"/>
      <c r="P6633" s="247"/>
      <c r="Q6633" s="247"/>
      <c r="R6633" s="247"/>
    </row>
    <row r="6634" spans="1:18" ht="20.100000000000001" customHeight="1" x14ac:dyDescent="0.25">
      <c r="A6634" s="248"/>
      <c r="B6634" s="248"/>
      <c r="C6634" s="248"/>
      <c r="D6634" s="248"/>
      <c r="E6634" s="248"/>
      <c r="F6634" s="248"/>
      <c r="G6634" s="248"/>
      <c r="H6634" s="248"/>
      <c r="I6634" s="247"/>
      <c r="J6634" s="247"/>
      <c r="K6634" s="247"/>
      <c r="L6634" s="247"/>
      <c r="M6634" s="247"/>
      <c r="N6634" s="247"/>
      <c r="O6634" s="247"/>
      <c r="P6634" s="247"/>
      <c r="Q6634" s="247"/>
      <c r="R6634" s="247"/>
    </row>
    <row r="6635" spans="1:18" ht="20.100000000000001" customHeight="1" x14ac:dyDescent="0.25">
      <c r="A6635" s="248"/>
      <c r="B6635" s="248"/>
      <c r="C6635" s="248"/>
      <c r="D6635" s="248"/>
      <c r="E6635" s="248"/>
      <c r="F6635" s="248"/>
      <c r="G6635" s="248"/>
      <c r="H6635" s="248"/>
      <c r="I6635" s="247"/>
      <c r="J6635" s="247"/>
      <c r="K6635" s="247"/>
      <c r="L6635" s="247"/>
      <c r="M6635" s="247"/>
      <c r="N6635" s="247"/>
      <c r="O6635" s="247"/>
      <c r="P6635" s="247"/>
      <c r="Q6635" s="247"/>
      <c r="R6635" s="247"/>
    </row>
    <row r="6636" spans="1:18" ht="20.100000000000001" customHeight="1" x14ac:dyDescent="0.25">
      <c r="A6636" s="248"/>
      <c r="B6636" s="248"/>
      <c r="C6636" s="248"/>
      <c r="D6636" s="248"/>
      <c r="E6636" s="248"/>
      <c r="F6636" s="248"/>
      <c r="G6636" s="248"/>
      <c r="H6636" s="248"/>
      <c r="I6636" s="247"/>
      <c r="J6636" s="247"/>
      <c r="K6636" s="247"/>
      <c r="L6636" s="247"/>
      <c r="M6636" s="247"/>
      <c r="N6636" s="247"/>
      <c r="O6636" s="247"/>
      <c r="P6636" s="247"/>
      <c r="Q6636" s="247"/>
      <c r="R6636" s="247"/>
    </row>
    <row r="6637" spans="1:18" ht="20.100000000000001" customHeight="1" x14ac:dyDescent="0.25">
      <c r="A6637" s="248"/>
      <c r="B6637" s="248"/>
      <c r="C6637" s="248"/>
      <c r="D6637" s="248"/>
      <c r="E6637" s="248"/>
      <c r="F6637" s="248"/>
      <c r="G6637" s="248"/>
      <c r="H6637" s="248"/>
      <c r="I6637" s="247"/>
      <c r="J6637" s="247"/>
      <c r="K6637" s="247"/>
      <c r="L6637" s="247"/>
      <c r="M6637" s="247"/>
      <c r="N6637" s="247"/>
      <c r="O6637" s="247"/>
      <c r="P6637" s="247"/>
      <c r="Q6637" s="247"/>
      <c r="R6637" s="247"/>
    </row>
    <row r="6638" spans="1:18" ht="20.100000000000001" customHeight="1" x14ac:dyDescent="0.25">
      <c r="A6638" s="248"/>
      <c r="B6638" s="248"/>
      <c r="C6638" s="248"/>
      <c r="D6638" s="248"/>
      <c r="E6638" s="248"/>
      <c r="F6638" s="248"/>
      <c r="G6638" s="248"/>
      <c r="H6638" s="248"/>
      <c r="I6638" s="247"/>
      <c r="J6638" s="247"/>
      <c r="K6638" s="247"/>
      <c r="L6638" s="247"/>
      <c r="M6638" s="247"/>
      <c r="N6638" s="247"/>
      <c r="O6638" s="247"/>
      <c r="P6638" s="247"/>
      <c r="Q6638" s="247"/>
      <c r="R6638" s="247"/>
    </row>
    <row r="6639" spans="1:18" ht="20.100000000000001" customHeight="1" x14ac:dyDescent="0.25">
      <c r="A6639" s="248"/>
      <c r="B6639" s="248"/>
      <c r="C6639" s="248"/>
      <c r="D6639" s="248"/>
      <c r="E6639" s="248"/>
      <c r="F6639" s="248"/>
      <c r="G6639" s="248"/>
      <c r="H6639" s="248"/>
      <c r="I6639" s="247"/>
      <c r="J6639" s="247"/>
      <c r="K6639" s="247"/>
      <c r="L6639" s="247"/>
      <c r="M6639" s="247"/>
      <c r="N6639" s="247"/>
      <c r="O6639" s="247"/>
      <c r="P6639" s="247"/>
      <c r="Q6639" s="247"/>
      <c r="R6639" s="247"/>
    </row>
    <row r="6640" spans="1:18" ht="20.100000000000001" customHeight="1" x14ac:dyDescent="0.25">
      <c r="A6640" s="248"/>
      <c r="B6640" s="248"/>
      <c r="C6640" s="248"/>
      <c r="D6640" s="248"/>
      <c r="E6640" s="248"/>
      <c r="F6640" s="248"/>
      <c r="G6640" s="248"/>
      <c r="H6640" s="248"/>
      <c r="I6640" s="247"/>
      <c r="J6640" s="247"/>
      <c r="K6640" s="247"/>
      <c r="L6640" s="247"/>
      <c r="M6640" s="247"/>
      <c r="N6640" s="247"/>
      <c r="O6640" s="247"/>
      <c r="P6640" s="247"/>
      <c r="Q6640" s="247"/>
      <c r="R6640" s="247"/>
    </row>
    <row r="6641" spans="1:18" ht="20.100000000000001" customHeight="1" x14ac:dyDescent="0.25">
      <c r="A6641" s="248"/>
      <c r="B6641" s="248"/>
      <c r="C6641" s="248"/>
      <c r="D6641" s="248"/>
      <c r="E6641" s="248"/>
      <c r="F6641" s="248"/>
      <c r="G6641" s="248"/>
      <c r="H6641" s="248"/>
      <c r="I6641" s="247"/>
      <c r="J6641" s="247"/>
      <c r="K6641" s="247"/>
      <c r="L6641" s="247"/>
      <c r="M6641" s="247"/>
      <c r="N6641" s="247"/>
      <c r="O6641" s="247"/>
      <c r="P6641" s="247"/>
      <c r="Q6641" s="247"/>
      <c r="R6641" s="247"/>
    </row>
    <row r="6642" spans="1:18" ht="20.100000000000001" customHeight="1" x14ac:dyDescent="0.25">
      <c r="A6642" s="248"/>
      <c r="B6642" s="248"/>
      <c r="C6642" s="248"/>
      <c r="D6642" s="248"/>
      <c r="E6642" s="248"/>
      <c r="F6642" s="248"/>
      <c r="G6642" s="248"/>
      <c r="H6642" s="248"/>
      <c r="I6642" s="247"/>
      <c r="J6642" s="247"/>
      <c r="K6642" s="247"/>
      <c r="L6642" s="247"/>
      <c r="M6642" s="247"/>
      <c r="N6642" s="247"/>
      <c r="O6642" s="247"/>
      <c r="P6642" s="247"/>
      <c r="Q6642" s="247"/>
      <c r="R6642" s="247"/>
    </row>
    <row r="6643" spans="1:18" ht="20.100000000000001" customHeight="1" x14ac:dyDescent="0.25">
      <c r="A6643" s="248"/>
      <c r="B6643" s="248"/>
      <c r="C6643" s="248"/>
      <c r="D6643" s="248"/>
      <c r="E6643" s="248"/>
      <c r="F6643" s="248"/>
      <c r="G6643" s="248"/>
      <c r="H6643" s="248"/>
      <c r="I6643" s="247"/>
      <c r="J6643" s="247"/>
      <c r="K6643" s="247"/>
      <c r="L6643" s="247"/>
      <c r="M6643" s="247"/>
      <c r="N6643" s="247"/>
      <c r="O6643" s="247"/>
      <c r="P6643" s="247"/>
      <c r="Q6643" s="247"/>
      <c r="R6643" s="247"/>
    </row>
    <row r="6644" spans="1:18" ht="20.100000000000001" customHeight="1" x14ac:dyDescent="0.25">
      <c r="A6644" s="248"/>
      <c r="B6644" s="248"/>
      <c r="C6644" s="248"/>
      <c r="D6644" s="248"/>
      <c r="E6644" s="248"/>
      <c r="F6644" s="248"/>
      <c r="G6644" s="248"/>
      <c r="H6644" s="248"/>
      <c r="I6644" s="247"/>
      <c r="J6644" s="247"/>
      <c r="K6644" s="247"/>
      <c r="L6644" s="247"/>
      <c r="M6644" s="247"/>
      <c r="N6644" s="247"/>
      <c r="O6644" s="247"/>
      <c r="P6644" s="247"/>
      <c r="Q6644" s="247"/>
      <c r="R6644" s="247"/>
    </row>
    <row r="6645" spans="1:18" ht="20.100000000000001" customHeight="1" x14ac:dyDescent="0.25">
      <c r="A6645" s="248"/>
      <c r="B6645" s="248"/>
      <c r="C6645" s="248"/>
      <c r="D6645" s="248"/>
      <c r="E6645" s="248"/>
      <c r="F6645" s="248"/>
      <c r="G6645" s="248"/>
      <c r="H6645" s="248"/>
      <c r="I6645" s="247"/>
      <c r="J6645" s="247"/>
      <c r="K6645" s="247"/>
      <c r="L6645" s="247"/>
      <c r="M6645" s="247"/>
      <c r="N6645" s="247"/>
      <c r="O6645" s="247"/>
      <c r="P6645" s="247"/>
      <c r="Q6645" s="247"/>
      <c r="R6645" s="247"/>
    </row>
    <row r="6646" spans="1:18" ht="20.100000000000001" customHeight="1" x14ac:dyDescent="0.25">
      <c r="A6646" s="248"/>
      <c r="B6646" s="248"/>
      <c r="C6646" s="248"/>
      <c r="D6646" s="248"/>
      <c r="E6646" s="248"/>
      <c r="F6646" s="248"/>
      <c r="G6646" s="248"/>
      <c r="H6646" s="248"/>
      <c r="I6646" s="247"/>
      <c r="J6646" s="247"/>
      <c r="K6646" s="247"/>
      <c r="L6646" s="247"/>
      <c r="M6646" s="247"/>
      <c r="N6646" s="247"/>
      <c r="O6646" s="247"/>
      <c r="P6646" s="247"/>
      <c r="Q6646" s="247"/>
      <c r="R6646" s="247"/>
    </row>
    <row r="6647" spans="1:18" ht="20.100000000000001" customHeight="1" x14ac:dyDescent="0.25">
      <c r="A6647" s="248"/>
      <c r="B6647" s="248"/>
      <c r="C6647" s="248"/>
      <c r="D6647" s="248"/>
      <c r="E6647" s="248"/>
      <c r="F6647" s="248"/>
      <c r="G6647" s="248"/>
      <c r="H6647" s="248"/>
      <c r="I6647" s="247"/>
      <c r="J6647" s="247"/>
      <c r="K6647" s="247"/>
      <c r="L6647" s="247"/>
      <c r="M6647" s="247"/>
      <c r="N6647" s="247"/>
      <c r="O6647" s="247"/>
      <c r="P6647" s="247"/>
      <c r="Q6647" s="247"/>
      <c r="R6647" s="247"/>
    </row>
    <row r="6648" spans="1:18" ht="20.100000000000001" customHeight="1" x14ac:dyDescent="0.25">
      <c r="A6648" s="248"/>
      <c r="B6648" s="248"/>
      <c r="C6648" s="248"/>
      <c r="D6648" s="248"/>
      <c r="E6648" s="248"/>
      <c r="F6648" s="248"/>
      <c r="G6648" s="248"/>
      <c r="H6648" s="248"/>
      <c r="I6648" s="247"/>
      <c r="J6648" s="247"/>
      <c r="K6648" s="247"/>
      <c r="L6648" s="247"/>
      <c r="M6648" s="247"/>
      <c r="N6648" s="247"/>
      <c r="O6648" s="247"/>
      <c r="P6648" s="247"/>
      <c r="Q6648" s="247"/>
      <c r="R6648" s="247"/>
    </row>
    <row r="6649" spans="1:18" ht="20.100000000000001" customHeight="1" x14ac:dyDescent="0.25">
      <c r="A6649" s="248"/>
      <c r="B6649" s="248"/>
      <c r="C6649" s="248"/>
      <c r="D6649" s="248"/>
      <c r="E6649" s="248"/>
      <c r="F6649" s="248"/>
      <c r="G6649" s="248"/>
      <c r="H6649" s="248"/>
      <c r="I6649" s="247"/>
      <c r="J6649" s="247"/>
      <c r="K6649" s="247"/>
      <c r="L6649" s="247"/>
      <c r="M6649" s="247"/>
      <c r="N6649" s="247"/>
      <c r="O6649" s="247"/>
      <c r="P6649" s="247"/>
      <c r="Q6649" s="247"/>
      <c r="R6649" s="247"/>
    </row>
    <row r="6650" spans="1:18" ht="20.100000000000001" customHeight="1" x14ac:dyDescent="0.25">
      <c r="A6650" s="248"/>
      <c r="B6650" s="248"/>
      <c r="C6650" s="248"/>
      <c r="D6650" s="248"/>
      <c r="E6650" s="248"/>
      <c r="F6650" s="248"/>
      <c r="G6650" s="248"/>
      <c r="H6650" s="248"/>
      <c r="I6650" s="247"/>
      <c r="J6650" s="247"/>
      <c r="K6650" s="247"/>
      <c r="L6650" s="247"/>
      <c r="M6650" s="247"/>
      <c r="N6650" s="247"/>
      <c r="O6650" s="247"/>
      <c r="P6650" s="247"/>
      <c r="Q6650" s="247"/>
      <c r="R6650" s="247"/>
    </row>
    <row r="6651" spans="1:18" ht="20.100000000000001" customHeight="1" x14ac:dyDescent="0.25">
      <c r="A6651" s="248"/>
      <c r="B6651" s="248"/>
      <c r="C6651" s="248"/>
      <c r="D6651" s="248"/>
      <c r="E6651" s="248"/>
      <c r="F6651" s="248"/>
      <c r="G6651" s="248"/>
      <c r="H6651" s="248"/>
      <c r="I6651" s="247"/>
      <c r="J6651" s="247"/>
      <c r="K6651" s="247"/>
      <c r="L6651" s="247"/>
      <c r="M6651" s="247"/>
      <c r="N6651" s="247"/>
      <c r="O6651" s="247"/>
      <c r="P6651" s="247"/>
      <c r="Q6651" s="247"/>
      <c r="R6651" s="247"/>
    </row>
    <row r="6652" spans="1:18" ht="20.100000000000001" customHeight="1" x14ac:dyDescent="0.25">
      <c r="A6652" s="248"/>
      <c r="B6652" s="248"/>
      <c r="C6652" s="248"/>
      <c r="D6652" s="248"/>
      <c r="E6652" s="248"/>
      <c r="F6652" s="248"/>
      <c r="G6652" s="248"/>
      <c r="H6652" s="248"/>
      <c r="I6652" s="247"/>
      <c r="J6652" s="247"/>
      <c r="K6652" s="247"/>
      <c r="L6652" s="247"/>
      <c r="M6652" s="247"/>
      <c r="N6652" s="247"/>
      <c r="O6652" s="247"/>
      <c r="P6652" s="247"/>
      <c r="Q6652" s="247"/>
      <c r="R6652" s="247"/>
    </row>
    <row r="6653" spans="1:18" ht="20.100000000000001" customHeight="1" x14ac:dyDescent="0.25">
      <c r="A6653" s="248"/>
      <c r="B6653" s="248"/>
      <c r="C6653" s="248"/>
      <c r="D6653" s="248"/>
      <c r="E6653" s="248"/>
      <c r="F6653" s="248"/>
      <c r="G6653" s="248"/>
      <c r="H6653" s="248"/>
      <c r="I6653" s="247"/>
      <c r="J6653" s="247"/>
      <c r="K6653" s="247"/>
      <c r="L6653" s="247"/>
      <c r="M6653" s="247"/>
      <c r="N6653" s="247"/>
      <c r="O6653" s="247"/>
      <c r="P6653" s="247"/>
      <c r="Q6653" s="247"/>
      <c r="R6653" s="247"/>
    </row>
    <row r="6654" spans="1:18" ht="20.100000000000001" customHeight="1" x14ac:dyDescent="0.25">
      <c r="A6654" s="248"/>
      <c r="B6654" s="248"/>
      <c r="C6654" s="248"/>
      <c r="D6654" s="248"/>
      <c r="E6654" s="248"/>
      <c r="F6654" s="248"/>
      <c r="G6654" s="248"/>
      <c r="H6654" s="248"/>
      <c r="I6654" s="247"/>
      <c r="J6654" s="247"/>
      <c r="K6654" s="247"/>
      <c r="L6654" s="247"/>
      <c r="M6654" s="247"/>
      <c r="N6654" s="247"/>
      <c r="O6654" s="247"/>
      <c r="P6654" s="247"/>
      <c r="Q6654" s="247"/>
      <c r="R6654" s="247"/>
    </row>
    <row r="6655" spans="1:18" ht="20.100000000000001" customHeight="1" x14ac:dyDescent="0.25">
      <c r="A6655" s="248"/>
      <c r="B6655" s="248"/>
      <c r="C6655" s="248"/>
      <c r="D6655" s="248"/>
      <c r="E6655" s="248"/>
      <c r="F6655" s="248"/>
      <c r="G6655" s="248"/>
      <c r="H6655" s="248"/>
      <c r="I6655" s="247"/>
      <c r="J6655" s="247"/>
      <c r="K6655" s="247"/>
      <c r="L6655" s="247"/>
      <c r="M6655" s="247"/>
      <c r="N6655" s="247"/>
      <c r="O6655" s="247"/>
      <c r="P6655" s="247"/>
      <c r="Q6655" s="247"/>
      <c r="R6655" s="247"/>
    </row>
    <row r="6656" spans="1:18" ht="20.100000000000001" customHeight="1" x14ac:dyDescent="0.25">
      <c r="A6656" s="248"/>
      <c r="B6656" s="248"/>
      <c r="C6656" s="248"/>
      <c r="D6656" s="248"/>
      <c r="E6656" s="248"/>
      <c r="F6656" s="248"/>
      <c r="G6656" s="248"/>
      <c r="H6656" s="248"/>
      <c r="I6656" s="247"/>
      <c r="J6656" s="247"/>
      <c r="K6656" s="247"/>
      <c r="L6656" s="247"/>
      <c r="M6656" s="247"/>
      <c r="N6656" s="247"/>
      <c r="O6656" s="247"/>
      <c r="P6656" s="247"/>
      <c r="Q6656" s="247"/>
      <c r="R6656" s="247"/>
    </row>
    <row r="6657" spans="1:18" ht="20.100000000000001" customHeight="1" x14ac:dyDescent="0.25">
      <c r="A6657" s="248"/>
      <c r="B6657" s="248"/>
      <c r="C6657" s="248"/>
      <c r="D6657" s="248"/>
      <c r="E6657" s="248"/>
      <c r="F6657" s="248"/>
      <c r="G6657" s="248"/>
      <c r="H6657" s="248"/>
      <c r="I6657" s="247"/>
      <c r="J6657" s="247"/>
      <c r="K6657" s="247"/>
      <c r="L6657" s="247"/>
      <c r="M6657" s="247"/>
      <c r="N6657" s="247"/>
      <c r="O6657" s="247"/>
      <c r="P6657" s="247"/>
      <c r="Q6657" s="247"/>
      <c r="R6657" s="247"/>
    </row>
    <row r="6658" spans="1:18" ht="20.100000000000001" customHeight="1" x14ac:dyDescent="0.25">
      <c r="A6658" s="248"/>
      <c r="B6658" s="248"/>
      <c r="C6658" s="248"/>
      <c r="D6658" s="248"/>
      <c r="E6658" s="248"/>
      <c r="F6658" s="248"/>
      <c r="G6658" s="248"/>
      <c r="H6658" s="248"/>
      <c r="I6658" s="247"/>
      <c r="J6658" s="247"/>
      <c r="K6658" s="247"/>
      <c r="L6658" s="247"/>
      <c r="M6658" s="247"/>
      <c r="N6658" s="247"/>
      <c r="O6658" s="247"/>
      <c r="P6658" s="247"/>
      <c r="Q6658" s="247"/>
      <c r="R6658" s="247"/>
    </row>
    <row r="6659" spans="1:18" ht="20.100000000000001" customHeight="1" x14ac:dyDescent="0.25">
      <c r="A6659" s="248"/>
      <c r="B6659" s="248"/>
      <c r="C6659" s="248"/>
      <c r="D6659" s="248"/>
      <c r="E6659" s="248"/>
      <c r="F6659" s="248"/>
      <c r="G6659" s="248"/>
      <c r="H6659" s="248"/>
      <c r="I6659" s="247"/>
      <c r="J6659" s="247"/>
      <c r="K6659" s="247"/>
      <c r="L6659" s="247"/>
      <c r="M6659" s="247"/>
      <c r="N6659" s="247"/>
      <c r="O6659" s="247"/>
      <c r="P6659" s="247"/>
      <c r="Q6659" s="247"/>
      <c r="R6659" s="247"/>
    </row>
    <row r="6660" spans="1:18" ht="20.100000000000001" customHeight="1" x14ac:dyDescent="0.25">
      <c r="A6660" s="248"/>
      <c r="B6660" s="248"/>
      <c r="C6660" s="248"/>
      <c r="D6660" s="248"/>
      <c r="E6660" s="248"/>
      <c r="F6660" s="248"/>
      <c r="G6660" s="248"/>
      <c r="H6660" s="248"/>
      <c r="I6660" s="247"/>
      <c r="J6660" s="247"/>
      <c r="K6660" s="247"/>
      <c r="L6660" s="247"/>
      <c r="M6660" s="247"/>
      <c r="N6660" s="247"/>
      <c r="O6660" s="247"/>
      <c r="P6660" s="247"/>
      <c r="Q6660" s="247"/>
      <c r="R6660" s="247"/>
    </row>
    <row r="6661" spans="1:18" ht="20.100000000000001" customHeight="1" x14ac:dyDescent="0.25">
      <c r="A6661" s="248"/>
      <c r="B6661" s="248"/>
      <c r="C6661" s="248"/>
      <c r="D6661" s="248"/>
      <c r="E6661" s="248"/>
      <c r="F6661" s="248"/>
      <c r="G6661" s="248"/>
      <c r="H6661" s="248"/>
      <c r="I6661" s="247"/>
      <c r="J6661" s="247"/>
      <c r="K6661" s="247"/>
      <c r="L6661" s="247"/>
      <c r="M6661" s="247"/>
      <c r="N6661" s="247"/>
      <c r="O6661" s="247"/>
      <c r="P6661" s="247"/>
      <c r="Q6661" s="247"/>
      <c r="R6661" s="247"/>
    </row>
    <row r="6662" spans="1:18" ht="20.100000000000001" customHeight="1" x14ac:dyDescent="0.25">
      <c r="A6662" s="248"/>
      <c r="B6662" s="248"/>
      <c r="C6662" s="248"/>
      <c r="D6662" s="248"/>
      <c r="E6662" s="248"/>
      <c r="F6662" s="248"/>
      <c r="G6662" s="248"/>
      <c r="H6662" s="248"/>
      <c r="I6662" s="247"/>
      <c r="J6662" s="247"/>
      <c r="K6662" s="247"/>
      <c r="L6662" s="247"/>
      <c r="M6662" s="247"/>
      <c r="N6662" s="247"/>
      <c r="O6662" s="247"/>
      <c r="P6662" s="247"/>
      <c r="Q6662" s="247"/>
      <c r="R6662" s="247"/>
    </row>
    <row r="6663" spans="1:18" ht="20.100000000000001" customHeight="1" x14ac:dyDescent="0.25">
      <c r="A6663" s="248"/>
      <c r="B6663" s="248"/>
      <c r="C6663" s="248"/>
      <c r="D6663" s="248"/>
      <c r="E6663" s="248"/>
      <c r="F6663" s="248"/>
      <c r="G6663" s="248"/>
      <c r="H6663" s="248"/>
      <c r="I6663" s="247"/>
      <c r="J6663" s="247"/>
      <c r="K6663" s="247"/>
      <c r="L6663" s="247"/>
      <c r="M6663" s="247"/>
      <c r="N6663" s="247"/>
      <c r="O6663" s="247"/>
      <c r="P6663" s="247"/>
      <c r="Q6663" s="247"/>
      <c r="R6663" s="247"/>
    </row>
    <row r="6664" spans="1:18" ht="20.100000000000001" customHeight="1" x14ac:dyDescent="0.25">
      <c r="A6664" s="248"/>
      <c r="B6664" s="248"/>
      <c r="C6664" s="248"/>
      <c r="D6664" s="248"/>
      <c r="E6664" s="248"/>
      <c r="F6664" s="248"/>
      <c r="G6664" s="248"/>
      <c r="H6664" s="248"/>
      <c r="I6664" s="247"/>
      <c r="J6664" s="247"/>
      <c r="K6664" s="247"/>
      <c r="L6664" s="247"/>
      <c r="M6664" s="247"/>
      <c r="N6664" s="247"/>
      <c r="O6664" s="247"/>
      <c r="P6664" s="247"/>
      <c r="Q6664" s="247"/>
      <c r="R6664" s="247"/>
    </row>
    <row r="6665" spans="1:18" ht="20.100000000000001" customHeight="1" x14ac:dyDescent="0.25">
      <c r="A6665" s="248"/>
      <c r="B6665" s="248"/>
      <c r="C6665" s="248"/>
      <c r="D6665" s="248"/>
      <c r="E6665" s="248"/>
      <c r="F6665" s="248"/>
      <c r="G6665" s="248"/>
      <c r="H6665" s="248"/>
      <c r="I6665" s="247"/>
      <c r="J6665" s="247"/>
      <c r="K6665" s="247"/>
      <c r="L6665" s="247"/>
      <c r="M6665" s="247"/>
      <c r="N6665" s="247"/>
      <c r="O6665" s="247"/>
      <c r="P6665" s="247"/>
      <c r="Q6665" s="247"/>
      <c r="R6665" s="247"/>
    </row>
    <row r="6666" spans="1:18" ht="20.100000000000001" customHeight="1" x14ac:dyDescent="0.25">
      <c r="A6666" s="248"/>
      <c r="B6666" s="248"/>
      <c r="C6666" s="248"/>
      <c r="D6666" s="248"/>
      <c r="E6666" s="248"/>
      <c r="F6666" s="248"/>
      <c r="G6666" s="248"/>
      <c r="H6666" s="248"/>
      <c r="I6666" s="247"/>
      <c r="J6666" s="247"/>
      <c r="K6666" s="247"/>
      <c r="L6666" s="247"/>
      <c r="M6666" s="247"/>
      <c r="N6666" s="247"/>
      <c r="O6666" s="247"/>
      <c r="P6666" s="247"/>
      <c r="Q6666" s="247"/>
      <c r="R6666" s="247"/>
    </row>
    <row r="6667" spans="1:18" ht="20.100000000000001" customHeight="1" x14ac:dyDescent="0.25">
      <c r="A6667" s="248"/>
      <c r="B6667" s="248"/>
      <c r="C6667" s="248"/>
      <c r="D6667" s="248"/>
      <c r="E6667" s="248"/>
      <c r="F6667" s="248"/>
      <c r="G6667" s="248"/>
      <c r="H6667" s="248"/>
      <c r="I6667" s="247"/>
      <c r="J6667" s="247"/>
      <c r="K6667" s="247"/>
      <c r="L6667" s="247"/>
      <c r="M6667" s="247"/>
      <c r="N6667" s="247"/>
      <c r="O6667" s="247"/>
      <c r="P6667" s="247"/>
      <c r="Q6667" s="247"/>
      <c r="R6667" s="247"/>
    </row>
    <row r="6668" spans="1:18" ht="20.100000000000001" customHeight="1" x14ac:dyDescent="0.25">
      <c r="A6668" s="248"/>
      <c r="B6668" s="248"/>
      <c r="C6668" s="248"/>
      <c r="D6668" s="248"/>
      <c r="E6668" s="248"/>
      <c r="F6668" s="248"/>
      <c r="G6668" s="248"/>
      <c r="H6668" s="248"/>
      <c r="I6668" s="247"/>
      <c r="J6668" s="247"/>
      <c r="K6668" s="247"/>
      <c r="L6668" s="247"/>
      <c r="M6668" s="247"/>
      <c r="N6668" s="247"/>
      <c r="O6668" s="247"/>
      <c r="P6668" s="247"/>
      <c r="Q6668" s="247"/>
      <c r="R6668" s="247"/>
    </row>
    <row r="6669" spans="1:18" ht="20.100000000000001" customHeight="1" x14ac:dyDescent="0.25">
      <c r="A6669" s="248"/>
      <c r="B6669" s="248"/>
      <c r="C6669" s="248"/>
      <c r="D6669" s="248"/>
      <c r="E6669" s="248"/>
      <c r="F6669" s="248"/>
      <c r="G6669" s="248"/>
      <c r="H6669" s="248"/>
      <c r="I6669" s="247"/>
      <c r="J6669" s="247"/>
      <c r="K6669" s="247"/>
      <c r="L6669" s="247"/>
      <c r="M6669" s="247"/>
      <c r="N6669" s="247"/>
      <c r="O6669" s="247"/>
      <c r="P6669" s="247"/>
      <c r="Q6669" s="247"/>
      <c r="R6669" s="247"/>
    </row>
    <row r="6670" spans="1:18" ht="20.100000000000001" customHeight="1" x14ac:dyDescent="0.25">
      <c r="A6670" s="248"/>
      <c r="B6670" s="248"/>
      <c r="C6670" s="248"/>
      <c r="D6670" s="248"/>
      <c r="E6670" s="248"/>
      <c r="F6670" s="248"/>
      <c r="G6670" s="248"/>
      <c r="H6670" s="248"/>
      <c r="I6670" s="247"/>
      <c r="J6670" s="247"/>
      <c r="K6670" s="247"/>
      <c r="L6670" s="247"/>
      <c r="M6670" s="247"/>
      <c r="N6670" s="247"/>
      <c r="O6670" s="247"/>
      <c r="P6670" s="247"/>
      <c r="Q6670" s="247"/>
      <c r="R6670" s="247"/>
    </row>
    <row r="6671" spans="1:18" ht="20.100000000000001" customHeight="1" x14ac:dyDescent="0.25">
      <c r="A6671" s="248"/>
      <c r="B6671" s="248"/>
      <c r="C6671" s="248"/>
      <c r="D6671" s="248"/>
      <c r="E6671" s="248"/>
      <c r="F6671" s="248"/>
      <c r="G6671" s="248"/>
      <c r="H6671" s="248"/>
      <c r="I6671" s="247"/>
      <c r="J6671" s="247"/>
      <c r="K6671" s="247"/>
      <c r="L6671" s="247"/>
      <c r="M6671" s="247"/>
      <c r="N6671" s="247"/>
      <c r="O6671" s="247"/>
      <c r="P6671" s="247"/>
      <c r="Q6671" s="247"/>
      <c r="R6671" s="247"/>
    </row>
    <row r="6672" spans="1:18" ht="20.100000000000001" customHeight="1" x14ac:dyDescent="0.25">
      <c r="A6672" s="248"/>
      <c r="B6672" s="248"/>
      <c r="C6672" s="248"/>
      <c r="D6672" s="248"/>
      <c r="E6672" s="248"/>
      <c r="F6672" s="248"/>
      <c r="G6672" s="248"/>
      <c r="H6672" s="248"/>
      <c r="I6672" s="247"/>
      <c r="J6672" s="247"/>
      <c r="K6672" s="247"/>
      <c r="L6672" s="247"/>
      <c r="M6672" s="247"/>
      <c r="N6672" s="247"/>
      <c r="O6672" s="247"/>
      <c r="P6672" s="247"/>
      <c r="Q6672" s="247"/>
      <c r="R6672" s="247"/>
    </row>
    <row r="6673" spans="1:18" ht="20.100000000000001" customHeight="1" x14ac:dyDescent="0.25">
      <c r="A6673" s="248"/>
      <c r="B6673" s="248"/>
      <c r="C6673" s="248"/>
      <c r="D6673" s="248"/>
      <c r="E6673" s="248"/>
      <c r="F6673" s="248"/>
      <c r="G6673" s="248"/>
      <c r="H6673" s="248"/>
      <c r="I6673" s="247"/>
      <c r="J6673" s="247"/>
      <c r="K6673" s="247"/>
      <c r="L6673" s="247"/>
      <c r="M6673" s="247"/>
      <c r="N6673" s="247"/>
      <c r="O6673" s="247"/>
      <c r="P6673" s="247"/>
      <c r="Q6673" s="247"/>
      <c r="R6673" s="247"/>
    </row>
    <row r="6674" spans="1:18" ht="20.100000000000001" customHeight="1" x14ac:dyDescent="0.25">
      <c r="A6674" s="248"/>
      <c r="B6674" s="248"/>
      <c r="C6674" s="248"/>
      <c r="D6674" s="248"/>
      <c r="E6674" s="248"/>
      <c r="F6674" s="248"/>
      <c r="G6674" s="248"/>
      <c r="H6674" s="248"/>
      <c r="I6674" s="247"/>
      <c r="J6674" s="247"/>
      <c r="K6674" s="247"/>
      <c r="L6674" s="247"/>
      <c r="M6674" s="247"/>
      <c r="N6674" s="247"/>
      <c r="O6674" s="247"/>
      <c r="P6674" s="247"/>
      <c r="Q6674" s="247"/>
      <c r="R6674" s="247"/>
    </row>
    <row r="6675" spans="1:18" ht="20.100000000000001" customHeight="1" x14ac:dyDescent="0.25">
      <c r="A6675" s="248"/>
      <c r="B6675" s="248"/>
      <c r="C6675" s="248"/>
      <c r="D6675" s="248"/>
      <c r="E6675" s="248"/>
      <c r="F6675" s="248"/>
      <c r="G6675" s="248"/>
      <c r="H6675" s="248"/>
      <c r="I6675" s="247"/>
      <c r="J6675" s="247"/>
      <c r="K6675" s="247"/>
      <c r="L6675" s="247"/>
      <c r="M6675" s="247"/>
      <c r="N6675" s="247"/>
      <c r="O6675" s="247"/>
      <c r="P6675" s="247"/>
      <c r="Q6675" s="247"/>
      <c r="R6675" s="247"/>
    </row>
    <row r="6676" spans="1:18" ht="20.100000000000001" customHeight="1" x14ac:dyDescent="0.25">
      <c r="A6676" s="248"/>
      <c r="B6676" s="248"/>
      <c r="C6676" s="248"/>
      <c r="D6676" s="248"/>
      <c r="E6676" s="248"/>
      <c r="F6676" s="248"/>
      <c r="G6676" s="248"/>
      <c r="H6676" s="248"/>
      <c r="I6676" s="247"/>
      <c r="J6676" s="247"/>
      <c r="K6676" s="247"/>
      <c r="L6676" s="247"/>
      <c r="M6676" s="247"/>
      <c r="N6676" s="247"/>
      <c r="O6676" s="247"/>
      <c r="P6676" s="247"/>
      <c r="Q6676" s="247"/>
      <c r="R6676" s="247"/>
    </row>
    <row r="6677" spans="1:18" ht="20.100000000000001" customHeight="1" x14ac:dyDescent="0.25">
      <c r="A6677" s="248"/>
      <c r="B6677" s="248"/>
      <c r="C6677" s="248"/>
      <c r="D6677" s="248"/>
      <c r="E6677" s="248"/>
      <c r="F6677" s="248"/>
      <c r="G6677" s="248"/>
      <c r="H6677" s="248"/>
      <c r="I6677" s="247"/>
      <c r="J6677" s="247"/>
      <c r="K6677" s="247"/>
      <c r="L6677" s="247"/>
      <c r="M6677" s="247"/>
      <c r="N6677" s="247"/>
      <c r="O6677" s="247"/>
      <c r="P6677" s="247"/>
      <c r="Q6677" s="247"/>
      <c r="R6677" s="247"/>
    </row>
    <row r="6678" spans="1:18" ht="20.100000000000001" customHeight="1" x14ac:dyDescent="0.25">
      <c r="A6678" s="248"/>
      <c r="B6678" s="248"/>
      <c r="C6678" s="248"/>
      <c r="D6678" s="248"/>
      <c r="E6678" s="248"/>
      <c r="F6678" s="248"/>
      <c r="G6678" s="248"/>
      <c r="H6678" s="248"/>
      <c r="I6678" s="247"/>
      <c r="J6678" s="247"/>
      <c r="K6678" s="247"/>
      <c r="L6678" s="247"/>
      <c r="M6678" s="247"/>
      <c r="N6678" s="247"/>
      <c r="O6678" s="247"/>
      <c r="P6678" s="247"/>
      <c r="Q6678" s="247"/>
      <c r="R6678" s="247"/>
    </row>
    <row r="6679" spans="1:18" ht="20.100000000000001" customHeight="1" x14ac:dyDescent="0.25">
      <c r="A6679" s="248"/>
      <c r="B6679" s="248"/>
      <c r="C6679" s="248"/>
      <c r="D6679" s="248"/>
      <c r="E6679" s="248"/>
      <c r="F6679" s="248"/>
      <c r="G6679" s="248"/>
      <c r="H6679" s="248"/>
      <c r="I6679" s="247"/>
      <c r="J6679" s="247"/>
      <c r="K6679" s="247"/>
      <c r="L6679" s="247"/>
      <c r="M6679" s="247"/>
      <c r="N6679" s="247"/>
      <c r="O6679" s="247"/>
      <c r="P6679" s="247"/>
      <c r="Q6679" s="247"/>
      <c r="R6679" s="247"/>
    </row>
    <row r="6680" spans="1:18" ht="20.100000000000001" customHeight="1" x14ac:dyDescent="0.25">
      <c r="A6680" s="248"/>
      <c r="B6680" s="248"/>
      <c r="C6680" s="248"/>
      <c r="D6680" s="248"/>
      <c r="E6680" s="248"/>
      <c r="F6680" s="248"/>
      <c r="G6680" s="248"/>
      <c r="H6680" s="248"/>
      <c r="I6680" s="247"/>
      <c r="J6680" s="247"/>
      <c r="K6680" s="247"/>
      <c r="L6680" s="247"/>
      <c r="M6680" s="247"/>
      <c r="N6680" s="247"/>
      <c r="O6680" s="247"/>
      <c r="P6680" s="247"/>
      <c r="Q6680" s="247"/>
      <c r="R6680" s="247"/>
    </row>
    <row r="6681" spans="1:18" ht="20.100000000000001" customHeight="1" x14ac:dyDescent="0.25">
      <c r="A6681" s="248"/>
      <c r="B6681" s="248"/>
      <c r="C6681" s="248"/>
      <c r="D6681" s="248"/>
      <c r="E6681" s="248"/>
      <c r="F6681" s="248"/>
      <c r="G6681" s="248"/>
      <c r="H6681" s="248"/>
      <c r="I6681" s="247"/>
      <c r="J6681" s="247"/>
      <c r="K6681" s="247"/>
      <c r="L6681" s="247"/>
      <c r="M6681" s="247"/>
      <c r="N6681" s="247"/>
      <c r="O6681" s="247"/>
      <c r="P6681" s="247"/>
      <c r="Q6681" s="247"/>
      <c r="R6681" s="247"/>
    </row>
    <row r="6682" spans="1:18" ht="20.100000000000001" customHeight="1" x14ac:dyDescent="0.25">
      <c r="A6682" s="248"/>
      <c r="B6682" s="248"/>
      <c r="C6682" s="248"/>
      <c r="D6682" s="248"/>
      <c r="E6682" s="248"/>
      <c r="F6682" s="248"/>
      <c r="G6682" s="248"/>
      <c r="H6682" s="248"/>
      <c r="I6682" s="247"/>
      <c r="J6682" s="247"/>
      <c r="K6682" s="247"/>
      <c r="L6682" s="247"/>
      <c r="M6682" s="247"/>
      <c r="N6682" s="247"/>
      <c r="O6682" s="247"/>
      <c r="P6682" s="247"/>
      <c r="Q6682" s="247"/>
      <c r="R6682" s="247"/>
    </row>
    <row r="6683" spans="1:18" ht="20.100000000000001" customHeight="1" x14ac:dyDescent="0.25">
      <c r="A6683" s="248"/>
      <c r="B6683" s="248"/>
      <c r="C6683" s="248"/>
      <c r="D6683" s="248"/>
      <c r="E6683" s="248"/>
      <c r="F6683" s="248"/>
      <c r="G6683" s="248"/>
      <c r="H6683" s="248"/>
      <c r="I6683" s="247"/>
      <c r="J6683" s="247"/>
      <c r="K6683" s="247"/>
      <c r="L6683" s="247"/>
      <c r="M6683" s="247"/>
      <c r="N6683" s="247"/>
      <c r="O6683" s="247"/>
      <c r="P6683" s="247"/>
      <c r="Q6683" s="247"/>
      <c r="R6683" s="247"/>
    </row>
    <row r="6684" spans="1:18" ht="20.100000000000001" customHeight="1" x14ac:dyDescent="0.25">
      <c r="A6684" s="248"/>
      <c r="B6684" s="248"/>
      <c r="C6684" s="248"/>
      <c r="D6684" s="248"/>
      <c r="E6684" s="248"/>
      <c r="F6684" s="248"/>
      <c r="G6684" s="248"/>
      <c r="H6684" s="248"/>
      <c r="I6684" s="247"/>
      <c r="J6684" s="247"/>
      <c r="K6684" s="247"/>
      <c r="L6684" s="247"/>
      <c r="M6684" s="247"/>
      <c r="N6684" s="247"/>
      <c r="O6684" s="247"/>
      <c r="P6684" s="247"/>
      <c r="Q6684" s="247"/>
      <c r="R6684" s="247"/>
    </row>
    <row r="6685" spans="1:18" ht="20.100000000000001" customHeight="1" x14ac:dyDescent="0.25">
      <c r="A6685" s="248"/>
      <c r="B6685" s="248"/>
      <c r="C6685" s="248"/>
      <c r="D6685" s="248"/>
      <c r="E6685" s="248"/>
      <c r="F6685" s="248"/>
      <c r="G6685" s="248"/>
      <c r="H6685" s="248"/>
      <c r="I6685" s="247"/>
      <c r="J6685" s="247"/>
      <c r="K6685" s="247"/>
      <c r="L6685" s="247"/>
      <c r="M6685" s="247"/>
      <c r="N6685" s="247"/>
      <c r="O6685" s="247"/>
      <c r="P6685" s="247"/>
      <c r="Q6685" s="247"/>
      <c r="R6685" s="247"/>
    </row>
    <row r="6686" spans="1:18" ht="20.100000000000001" customHeight="1" x14ac:dyDescent="0.25">
      <c r="A6686" s="248"/>
      <c r="B6686" s="248"/>
      <c r="C6686" s="248"/>
      <c r="D6686" s="248"/>
      <c r="E6686" s="248"/>
      <c r="F6686" s="248"/>
      <c r="G6686" s="248"/>
      <c r="H6686" s="248"/>
      <c r="I6686" s="247"/>
      <c r="J6686" s="247"/>
      <c r="K6686" s="247"/>
      <c r="L6686" s="247"/>
      <c r="M6686" s="247"/>
      <c r="N6686" s="247"/>
      <c r="O6686" s="247"/>
      <c r="P6686" s="247"/>
      <c r="Q6686" s="247"/>
      <c r="R6686" s="247"/>
    </row>
    <row r="6687" spans="1:18" ht="20.100000000000001" customHeight="1" x14ac:dyDescent="0.25">
      <c r="A6687" s="248"/>
      <c r="B6687" s="248"/>
      <c r="C6687" s="248"/>
      <c r="D6687" s="248"/>
      <c r="E6687" s="248"/>
      <c r="F6687" s="248"/>
      <c r="G6687" s="248"/>
      <c r="H6687" s="248"/>
      <c r="I6687" s="247"/>
      <c r="J6687" s="247"/>
      <c r="K6687" s="247"/>
      <c r="L6687" s="247"/>
      <c r="M6687" s="247"/>
      <c r="N6687" s="247"/>
      <c r="O6687" s="247"/>
      <c r="P6687" s="247"/>
      <c r="Q6687" s="247"/>
      <c r="R6687" s="247"/>
    </row>
    <row r="6688" spans="1:18" ht="20.100000000000001" customHeight="1" x14ac:dyDescent="0.25">
      <c r="A6688" s="248"/>
      <c r="B6688" s="248"/>
      <c r="C6688" s="248"/>
      <c r="D6688" s="248"/>
      <c r="E6688" s="248"/>
      <c r="F6688" s="248"/>
      <c r="G6688" s="248"/>
      <c r="H6688" s="248"/>
      <c r="I6688" s="247"/>
      <c r="J6688" s="247"/>
      <c r="K6688" s="247"/>
      <c r="L6688" s="247"/>
      <c r="M6688" s="247"/>
      <c r="N6688" s="247"/>
      <c r="O6688" s="247"/>
      <c r="P6688" s="247"/>
      <c r="Q6688" s="247"/>
      <c r="R6688" s="247"/>
    </row>
    <row r="6689" spans="1:18" ht="20.100000000000001" customHeight="1" x14ac:dyDescent="0.25">
      <c r="A6689" s="248"/>
      <c r="B6689" s="248"/>
      <c r="C6689" s="248"/>
      <c r="D6689" s="248"/>
      <c r="E6689" s="248"/>
      <c r="F6689" s="248"/>
      <c r="G6689" s="248"/>
      <c r="H6689" s="248"/>
      <c r="I6689" s="247"/>
      <c r="J6689" s="247"/>
      <c r="K6689" s="247"/>
      <c r="L6689" s="247"/>
      <c r="M6689" s="247"/>
      <c r="N6689" s="247"/>
      <c r="O6689" s="247"/>
      <c r="P6689" s="247"/>
      <c r="Q6689" s="247"/>
      <c r="R6689" s="247"/>
    </row>
    <row r="6690" spans="1:18" ht="20.100000000000001" customHeight="1" x14ac:dyDescent="0.25">
      <c r="A6690" s="248"/>
      <c r="B6690" s="248"/>
      <c r="C6690" s="248"/>
      <c r="D6690" s="248"/>
      <c r="E6690" s="248"/>
      <c r="F6690" s="248"/>
      <c r="G6690" s="248"/>
      <c r="H6690" s="248"/>
      <c r="I6690" s="247"/>
      <c r="J6690" s="247"/>
      <c r="K6690" s="247"/>
      <c r="L6690" s="247"/>
      <c r="M6690" s="247"/>
      <c r="N6690" s="247"/>
      <c r="O6690" s="247"/>
      <c r="P6690" s="247"/>
      <c r="Q6690" s="247"/>
      <c r="R6690" s="247"/>
    </row>
    <row r="6691" spans="1:18" ht="20.100000000000001" customHeight="1" x14ac:dyDescent="0.25">
      <c r="A6691" s="248"/>
      <c r="B6691" s="248"/>
      <c r="C6691" s="248"/>
      <c r="D6691" s="248"/>
      <c r="E6691" s="248"/>
      <c r="F6691" s="248"/>
      <c r="G6691" s="248"/>
      <c r="H6691" s="248"/>
      <c r="I6691" s="247"/>
      <c r="J6691" s="247"/>
      <c r="K6691" s="247"/>
      <c r="L6691" s="247"/>
      <c r="M6691" s="247"/>
      <c r="N6691" s="247"/>
      <c r="O6691" s="247"/>
      <c r="P6691" s="247"/>
      <c r="Q6691" s="247"/>
      <c r="R6691" s="247"/>
    </row>
    <row r="6692" spans="1:18" ht="20.100000000000001" customHeight="1" x14ac:dyDescent="0.25">
      <c r="A6692" s="248"/>
      <c r="B6692" s="248"/>
      <c r="C6692" s="248"/>
      <c r="D6692" s="248"/>
      <c r="E6692" s="248"/>
      <c r="F6692" s="248"/>
      <c r="G6692" s="248"/>
      <c r="H6692" s="248"/>
      <c r="I6692" s="247"/>
      <c r="J6692" s="247"/>
      <c r="K6692" s="247"/>
      <c r="L6692" s="247"/>
      <c r="M6692" s="247"/>
      <c r="N6692" s="247"/>
      <c r="O6692" s="247"/>
      <c r="P6692" s="247"/>
      <c r="Q6692" s="247"/>
      <c r="R6692" s="247"/>
    </row>
    <row r="6693" spans="1:18" ht="20.100000000000001" customHeight="1" x14ac:dyDescent="0.25">
      <c r="A6693" s="248"/>
      <c r="B6693" s="248"/>
      <c r="C6693" s="248"/>
      <c r="D6693" s="248"/>
      <c r="E6693" s="248"/>
      <c r="F6693" s="248"/>
      <c r="G6693" s="248"/>
      <c r="H6693" s="248"/>
      <c r="I6693" s="247"/>
      <c r="J6693" s="247"/>
      <c r="K6693" s="247"/>
      <c r="L6693" s="247"/>
      <c r="M6693" s="247"/>
      <c r="N6693" s="247"/>
      <c r="O6693" s="247"/>
      <c r="P6693" s="247"/>
      <c r="Q6693" s="247"/>
      <c r="R6693" s="247"/>
    </row>
    <row r="6694" spans="1:18" ht="20.100000000000001" customHeight="1" x14ac:dyDescent="0.25">
      <c r="A6694" s="248"/>
      <c r="B6694" s="248"/>
      <c r="C6694" s="248"/>
      <c r="D6694" s="248"/>
      <c r="E6694" s="248"/>
      <c r="F6694" s="248"/>
      <c r="G6694" s="248"/>
      <c r="H6694" s="248"/>
      <c r="I6694" s="247"/>
      <c r="J6694" s="247"/>
      <c r="K6694" s="247"/>
      <c r="L6694" s="247"/>
      <c r="M6694" s="247"/>
      <c r="N6694" s="247"/>
      <c r="O6694" s="247"/>
      <c r="P6694" s="247"/>
      <c r="Q6694" s="247"/>
      <c r="R6694" s="247"/>
    </row>
    <row r="6695" spans="1:18" ht="20.100000000000001" customHeight="1" x14ac:dyDescent="0.25">
      <c r="A6695" s="248"/>
      <c r="B6695" s="248"/>
      <c r="C6695" s="248"/>
      <c r="D6695" s="248"/>
      <c r="E6695" s="248"/>
      <c r="F6695" s="248"/>
      <c r="G6695" s="248"/>
      <c r="H6695" s="248"/>
      <c r="I6695" s="247"/>
      <c r="J6695" s="247"/>
      <c r="K6695" s="247"/>
      <c r="L6695" s="247"/>
      <c r="M6695" s="247"/>
      <c r="N6695" s="247"/>
      <c r="O6695" s="247"/>
      <c r="P6695" s="247"/>
      <c r="Q6695" s="247"/>
      <c r="R6695" s="247"/>
    </row>
    <row r="6696" spans="1:18" ht="20.100000000000001" customHeight="1" x14ac:dyDescent="0.25">
      <c r="A6696" s="248"/>
      <c r="B6696" s="248"/>
      <c r="C6696" s="248"/>
      <c r="D6696" s="248"/>
      <c r="E6696" s="248"/>
      <c r="F6696" s="248"/>
      <c r="G6696" s="248"/>
      <c r="H6696" s="248"/>
      <c r="I6696" s="247"/>
      <c r="J6696" s="247"/>
      <c r="K6696" s="247"/>
      <c r="L6696" s="247"/>
      <c r="M6696" s="247"/>
      <c r="N6696" s="247"/>
      <c r="O6696" s="247"/>
      <c r="P6696" s="247"/>
      <c r="Q6696" s="247"/>
      <c r="R6696" s="247"/>
    </row>
    <row r="6697" spans="1:18" ht="20.100000000000001" customHeight="1" x14ac:dyDescent="0.25">
      <c r="A6697" s="248"/>
      <c r="B6697" s="248"/>
      <c r="C6697" s="248"/>
      <c r="D6697" s="248"/>
      <c r="E6697" s="248"/>
      <c r="F6697" s="248"/>
      <c r="G6697" s="248"/>
      <c r="H6697" s="248"/>
      <c r="I6697" s="247"/>
      <c r="J6697" s="247"/>
      <c r="K6697" s="247"/>
      <c r="L6697" s="247"/>
      <c r="M6697" s="247"/>
      <c r="N6697" s="247"/>
      <c r="O6697" s="247"/>
      <c r="P6697" s="247"/>
      <c r="Q6697" s="247"/>
      <c r="R6697" s="247"/>
    </row>
    <row r="6698" spans="1:18" ht="20.100000000000001" customHeight="1" x14ac:dyDescent="0.25">
      <c r="A6698" s="248"/>
      <c r="B6698" s="248"/>
      <c r="C6698" s="248"/>
      <c r="D6698" s="248"/>
      <c r="E6698" s="248"/>
      <c r="F6698" s="248"/>
      <c r="G6698" s="248"/>
      <c r="H6698" s="248"/>
      <c r="I6698" s="247"/>
      <c r="J6698" s="247"/>
      <c r="K6698" s="247"/>
      <c r="L6698" s="247"/>
      <c r="M6698" s="247"/>
      <c r="N6698" s="247"/>
      <c r="O6698" s="247"/>
      <c r="P6698" s="247"/>
      <c r="Q6698" s="247"/>
      <c r="R6698" s="247"/>
    </row>
    <row r="6699" spans="1:18" ht="20.100000000000001" customHeight="1" x14ac:dyDescent="0.25">
      <c r="A6699" s="248"/>
      <c r="B6699" s="248"/>
      <c r="C6699" s="248"/>
      <c r="D6699" s="248"/>
      <c r="E6699" s="248"/>
      <c r="F6699" s="248"/>
      <c r="G6699" s="248"/>
      <c r="H6699" s="248"/>
      <c r="I6699" s="247"/>
      <c r="J6699" s="247"/>
      <c r="K6699" s="247"/>
      <c r="L6699" s="247"/>
      <c r="M6699" s="247"/>
      <c r="N6699" s="247"/>
      <c r="O6699" s="247"/>
      <c r="P6699" s="247"/>
      <c r="Q6699" s="247"/>
      <c r="R6699" s="247"/>
    </row>
    <row r="6700" spans="1:18" ht="20.100000000000001" customHeight="1" x14ac:dyDescent="0.25">
      <c r="A6700" s="248"/>
      <c r="B6700" s="248"/>
      <c r="C6700" s="248"/>
      <c r="D6700" s="248"/>
      <c r="E6700" s="248"/>
      <c r="F6700" s="248"/>
      <c r="G6700" s="248"/>
      <c r="H6700" s="248"/>
      <c r="I6700" s="247"/>
      <c r="J6700" s="247"/>
      <c r="K6700" s="247"/>
      <c r="L6700" s="247"/>
      <c r="M6700" s="247"/>
      <c r="N6700" s="247"/>
      <c r="O6700" s="247"/>
      <c r="P6700" s="247"/>
      <c r="Q6700" s="247"/>
      <c r="R6700" s="247"/>
    </row>
    <row r="6701" spans="1:18" ht="20.100000000000001" customHeight="1" x14ac:dyDescent="0.25">
      <c r="A6701" s="248"/>
      <c r="B6701" s="248"/>
      <c r="C6701" s="248"/>
      <c r="D6701" s="248"/>
      <c r="E6701" s="248"/>
      <c r="F6701" s="248"/>
      <c r="G6701" s="248"/>
      <c r="H6701" s="248"/>
      <c r="I6701" s="247"/>
      <c r="J6701" s="247"/>
      <c r="K6701" s="247"/>
      <c r="L6701" s="247"/>
      <c r="M6701" s="247"/>
      <c r="N6701" s="247"/>
      <c r="O6701" s="247"/>
      <c r="P6701" s="247"/>
      <c r="Q6701" s="247"/>
      <c r="R6701" s="247"/>
    </row>
    <row r="6702" spans="1:18" ht="20.100000000000001" customHeight="1" x14ac:dyDescent="0.25">
      <c r="A6702" s="248"/>
      <c r="B6702" s="248"/>
      <c r="C6702" s="248"/>
      <c r="D6702" s="248"/>
      <c r="E6702" s="248"/>
      <c r="F6702" s="248"/>
      <c r="G6702" s="248"/>
      <c r="H6702" s="248"/>
      <c r="I6702" s="247"/>
      <c r="J6702" s="247"/>
      <c r="K6702" s="247"/>
      <c r="L6702" s="247"/>
      <c r="M6702" s="247"/>
      <c r="N6702" s="247"/>
      <c r="O6702" s="247"/>
      <c r="P6702" s="247"/>
      <c r="Q6702" s="247"/>
      <c r="R6702" s="247"/>
    </row>
    <row r="6703" spans="1:18" ht="20.100000000000001" customHeight="1" x14ac:dyDescent="0.25">
      <c r="A6703" s="248"/>
      <c r="B6703" s="248"/>
      <c r="C6703" s="248"/>
      <c r="D6703" s="248"/>
      <c r="E6703" s="248"/>
      <c r="F6703" s="248"/>
      <c r="G6703" s="248"/>
      <c r="H6703" s="248"/>
      <c r="I6703" s="247"/>
      <c r="J6703" s="247"/>
      <c r="K6703" s="247"/>
      <c r="L6703" s="247"/>
      <c r="M6703" s="247"/>
      <c r="N6703" s="247"/>
      <c r="O6703" s="247"/>
      <c r="P6703" s="247"/>
      <c r="Q6703" s="247"/>
      <c r="R6703" s="247"/>
    </row>
    <row r="6704" spans="1:18" ht="20.100000000000001" customHeight="1" x14ac:dyDescent="0.25">
      <c r="A6704" s="248"/>
      <c r="B6704" s="248"/>
      <c r="C6704" s="248"/>
      <c r="D6704" s="248"/>
      <c r="E6704" s="248"/>
      <c r="F6704" s="248"/>
      <c r="G6704" s="248"/>
      <c r="H6704" s="248"/>
      <c r="I6704" s="247"/>
      <c r="J6704" s="247"/>
      <c r="K6704" s="247"/>
      <c r="L6704" s="247"/>
      <c r="M6704" s="247"/>
      <c r="N6704" s="247"/>
      <c r="O6704" s="247"/>
      <c r="P6704" s="247"/>
      <c r="Q6704" s="247"/>
      <c r="R6704" s="247"/>
    </row>
    <row r="6705" spans="1:18" ht="20.100000000000001" customHeight="1" x14ac:dyDescent="0.25">
      <c r="A6705" s="248"/>
      <c r="B6705" s="248"/>
      <c r="C6705" s="248"/>
      <c r="D6705" s="248"/>
      <c r="E6705" s="248"/>
      <c r="F6705" s="248"/>
      <c r="G6705" s="248"/>
      <c r="H6705" s="248"/>
      <c r="I6705" s="247"/>
      <c r="J6705" s="247"/>
      <c r="K6705" s="247"/>
      <c r="L6705" s="247"/>
      <c r="M6705" s="247"/>
      <c r="N6705" s="247"/>
      <c r="O6705" s="247"/>
      <c r="P6705" s="247"/>
      <c r="Q6705" s="247"/>
      <c r="R6705" s="247"/>
    </row>
    <row r="6706" spans="1:18" ht="20.100000000000001" customHeight="1" x14ac:dyDescent="0.25">
      <c r="A6706" s="248"/>
      <c r="B6706" s="248"/>
      <c r="C6706" s="248"/>
      <c r="D6706" s="248"/>
      <c r="E6706" s="248"/>
      <c r="F6706" s="248"/>
      <c r="G6706" s="248"/>
      <c r="H6706" s="248"/>
      <c r="I6706" s="247"/>
      <c r="J6706" s="247"/>
      <c r="K6706" s="247"/>
      <c r="L6706" s="247"/>
      <c r="M6706" s="247"/>
      <c r="N6706" s="247"/>
      <c r="O6706" s="247"/>
      <c r="P6706" s="247"/>
      <c r="Q6706" s="247"/>
      <c r="R6706" s="247"/>
    </row>
    <row r="6707" spans="1:18" ht="20.100000000000001" customHeight="1" x14ac:dyDescent="0.25">
      <c r="A6707" s="248"/>
      <c r="B6707" s="248"/>
      <c r="C6707" s="248"/>
      <c r="D6707" s="248"/>
      <c r="E6707" s="248"/>
      <c r="F6707" s="248"/>
      <c r="G6707" s="248"/>
      <c r="H6707" s="248"/>
      <c r="I6707" s="247"/>
      <c r="J6707" s="247"/>
      <c r="K6707" s="247"/>
      <c r="L6707" s="247"/>
      <c r="M6707" s="247"/>
      <c r="N6707" s="247"/>
      <c r="O6707" s="247"/>
      <c r="P6707" s="247"/>
      <c r="Q6707" s="247"/>
      <c r="R6707" s="247"/>
    </row>
    <row r="6708" spans="1:18" ht="20.100000000000001" customHeight="1" x14ac:dyDescent="0.25">
      <c r="A6708" s="248"/>
      <c r="B6708" s="248"/>
      <c r="C6708" s="248"/>
      <c r="D6708" s="248"/>
      <c r="E6708" s="248"/>
      <c r="F6708" s="248"/>
      <c r="G6708" s="248"/>
      <c r="H6708" s="248"/>
      <c r="I6708" s="247"/>
      <c r="J6708" s="247"/>
      <c r="K6708" s="247"/>
      <c r="L6708" s="247"/>
      <c r="M6708" s="247"/>
      <c r="N6708" s="247"/>
      <c r="O6708" s="247"/>
      <c r="P6708" s="247"/>
      <c r="Q6708" s="247"/>
      <c r="R6708" s="247"/>
    </row>
    <row r="6709" spans="1:18" ht="20.100000000000001" customHeight="1" x14ac:dyDescent="0.25">
      <c r="A6709" s="248"/>
      <c r="B6709" s="248"/>
      <c r="C6709" s="248"/>
      <c r="D6709" s="248"/>
      <c r="E6709" s="248"/>
      <c r="F6709" s="248"/>
      <c r="G6709" s="248"/>
      <c r="H6709" s="248"/>
      <c r="I6709" s="247"/>
      <c r="J6709" s="247"/>
      <c r="K6709" s="247"/>
      <c r="L6709" s="247"/>
      <c r="M6709" s="247"/>
      <c r="N6709" s="247"/>
      <c r="O6709" s="247"/>
      <c r="P6709" s="247"/>
      <c r="Q6709" s="247"/>
      <c r="R6709" s="247"/>
    </row>
    <row r="6710" spans="1:18" ht="20.100000000000001" customHeight="1" x14ac:dyDescent="0.25">
      <c r="A6710" s="248"/>
      <c r="B6710" s="248"/>
      <c r="C6710" s="248"/>
      <c r="D6710" s="248"/>
      <c r="E6710" s="248"/>
      <c r="F6710" s="248"/>
      <c r="G6710" s="248"/>
      <c r="H6710" s="248"/>
      <c r="I6710" s="247"/>
      <c r="J6710" s="247"/>
      <c r="K6710" s="247"/>
      <c r="L6710" s="247"/>
      <c r="M6710" s="247"/>
      <c r="N6710" s="247"/>
      <c r="O6710" s="247"/>
      <c r="P6710" s="247"/>
      <c r="Q6710" s="247"/>
      <c r="R6710" s="247"/>
    </row>
    <row r="6711" spans="1:18" ht="20.100000000000001" customHeight="1" x14ac:dyDescent="0.25">
      <c r="A6711" s="248"/>
      <c r="B6711" s="248"/>
      <c r="C6711" s="248"/>
      <c r="D6711" s="248"/>
      <c r="E6711" s="248"/>
      <c r="F6711" s="248"/>
      <c r="G6711" s="248"/>
      <c r="H6711" s="248"/>
      <c r="I6711" s="247"/>
      <c r="J6711" s="247"/>
      <c r="K6711" s="247"/>
      <c r="L6711" s="247"/>
      <c r="M6711" s="247"/>
      <c r="N6711" s="247"/>
      <c r="O6711" s="247"/>
      <c r="P6711" s="247"/>
      <c r="Q6711" s="247"/>
      <c r="R6711" s="247"/>
    </row>
    <row r="6712" spans="1:18" ht="20.100000000000001" customHeight="1" x14ac:dyDescent="0.25">
      <c r="A6712" s="248"/>
      <c r="B6712" s="248"/>
      <c r="C6712" s="248"/>
      <c r="D6712" s="248"/>
      <c r="E6712" s="248"/>
      <c r="F6712" s="248"/>
      <c r="G6712" s="248"/>
      <c r="H6712" s="248"/>
      <c r="I6712" s="247"/>
      <c r="J6712" s="247"/>
      <c r="K6712" s="247"/>
      <c r="L6712" s="247"/>
      <c r="M6712" s="247"/>
      <c r="N6712" s="247"/>
      <c r="O6712" s="247"/>
      <c r="P6712" s="247"/>
      <c r="Q6712" s="247"/>
      <c r="R6712" s="247"/>
    </row>
    <row r="6713" spans="1:18" ht="20.100000000000001" customHeight="1" x14ac:dyDescent="0.25">
      <c r="A6713" s="248"/>
      <c r="B6713" s="248"/>
      <c r="C6713" s="248"/>
      <c r="D6713" s="248"/>
      <c r="E6713" s="248"/>
      <c r="F6713" s="248"/>
      <c r="G6713" s="248"/>
      <c r="H6713" s="248"/>
      <c r="I6713" s="247"/>
      <c r="J6713" s="247"/>
      <c r="K6713" s="247"/>
      <c r="L6713" s="247"/>
      <c r="M6713" s="247"/>
      <c r="N6713" s="247"/>
      <c r="O6713" s="247"/>
      <c r="P6713" s="247"/>
      <c r="Q6713" s="247"/>
      <c r="R6713" s="247"/>
    </row>
    <row r="6714" spans="1:18" ht="20.100000000000001" customHeight="1" x14ac:dyDescent="0.25">
      <c r="A6714" s="248"/>
      <c r="B6714" s="248"/>
      <c r="C6714" s="248"/>
      <c r="D6714" s="248"/>
      <c r="E6714" s="248"/>
      <c r="F6714" s="248"/>
      <c r="G6714" s="248"/>
      <c r="H6714" s="248"/>
      <c r="I6714" s="247"/>
      <c r="J6714" s="247"/>
      <c r="K6714" s="247"/>
      <c r="L6714" s="247"/>
      <c r="M6714" s="247"/>
      <c r="N6714" s="247"/>
      <c r="O6714" s="247"/>
      <c r="P6714" s="247"/>
      <c r="Q6714" s="247"/>
      <c r="R6714" s="247"/>
    </row>
    <row r="6715" spans="1:18" ht="20.100000000000001" customHeight="1" x14ac:dyDescent="0.25">
      <c r="A6715" s="248"/>
      <c r="B6715" s="248"/>
      <c r="C6715" s="248"/>
      <c r="D6715" s="248"/>
      <c r="E6715" s="248"/>
      <c r="F6715" s="248"/>
      <c r="G6715" s="248"/>
      <c r="H6715" s="248"/>
      <c r="I6715" s="247"/>
      <c r="J6715" s="247"/>
      <c r="K6715" s="247"/>
      <c r="L6715" s="247"/>
      <c r="M6715" s="247"/>
      <c r="N6715" s="247"/>
      <c r="O6715" s="247"/>
      <c r="P6715" s="247"/>
      <c r="Q6715" s="247"/>
      <c r="R6715" s="247"/>
    </row>
    <row r="6716" spans="1:18" ht="20.100000000000001" customHeight="1" x14ac:dyDescent="0.25">
      <c r="A6716" s="248"/>
      <c r="B6716" s="248"/>
      <c r="C6716" s="248"/>
      <c r="D6716" s="248"/>
      <c r="E6716" s="248"/>
      <c r="F6716" s="248"/>
      <c r="G6716" s="248"/>
      <c r="H6716" s="248"/>
      <c r="I6716" s="247"/>
      <c r="J6716" s="247"/>
      <c r="K6716" s="247"/>
      <c r="L6716" s="247"/>
      <c r="M6716" s="247"/>
      <c r="N6716" s="247"/>
      <c r="O6716" s="247"/>
      <c r="P6716" s="247"/>
      <c r="Q6716" s="247"/>
      <c r="R6716" s="247"/>
    </row>
    <row r="6717" spans="1:18" ht="20.100000000000001" customHeight="1" x14ac:dyDescent="0.25">
      <c r="A6717" s="248"/>
      <c r="B6717" s="248"/>
      <c r="C6717" s="248"/>
      <c r="D6717" s="248"/>
      <c r="E6717" s="248"/>
      <c r="F6717" s="248"/>
      <c r="G6717" s="248"/>
      <c r="H6717" s="248"/>
      <c r="I6717" s="247"/>
      <c r="J6717" s="247"/>
      <c r="K6717" s="247"/>
      <c r="L6717" s="247"/>
      <c r="M6717" s="247"/>
      <c r="N6717" s="247"/>
      <c r="O6717" s="247"/>
      <c r="P6717" s="247"/>
      <c r="Q6717" s="247"/>
      <c r="R6717" s="247"/>
    </row>
    <row r="6718" spans="1:18" ht="20.100000000000001" customHeight="1" x14ac:dyDescent="0.25">
      <c r="A6718" s="248"/>
      <c r="B6718" s="248"/>
      <c r="C6718" s="248"/>
      <c r="D6718" s="248"/>
      <c r="E6718" s="248"/>
      <c r="F6718" s="248"/>
      <c r="G6718" s="248"/>
      <c r="H6718" s="248"/>
      <c r="I6718" s="247"/>
      <c r="J6718" s="247"/>
      <c r="K6718" s="247"/>
      <c r="L6718" s="247"/>
      <c r="M6718" s="247"/>
      <c r="N6718" s="247"/>
      <c r="O6718" s="247"/>
      <c r="P6718" s="247"/>
      <c r="Q6718" s="247"/>
      <c r="R6718" s="247"/>
    </row>
    <row r="6719" spans="1:18" ht="20.100000000000001" customHeight="1" x14ac:dyDescent="0.25">
      <c r="A6719" s="248"/>
      <c r="B6719" s="248"/>
      <c r="C6719" s="248"/>
      <c r="D6719" s="248"/>
      <c r="E6719" s="248"/>
      <c r="F6719" s="248"/>
      <c r="G6719" s="248"/>
      <c r="H6719" s="248"/>
      <c r="I6719" s="247"/>
      <c r="J6719" s="247"/>
      <c r="K6719" s="247"/>
      <c r="L6719" s="247"/>
      <c r="M6719" s="247"/>
      <c r="N6719" s="247"/>
      <c r="O6719" s="247"/>
      <c r="P6719" s="247"/>
      <c r="Q6719" s="247"/>
      <c r="R6719" s="247"/>
    </row>
    <row r="6720" spans="1:18" ht="20.100000000000001" customHeight="1" x14ac:dyDescent="0.25">
      <c r="A6720" s="248"/>
      <c r="B6720" s="248"/>
      <c r="C6720" s="248"/>
      <c r="D6720" s="248"/>
      <c r="E6720" s="248"/>
      <c r="F6720" s="248"/>
      <c r="G6720" s="248"/>
      <c r="H6720" s="248"/>
      <c r="I6720" s="247"/>
      <c r="J6720" s="247"/>
      <c r="K6720" s="247"/>
      <c r="L6720" s="247"/>
      <c r="M6720" s="247"/>
      <c r="N6720" s="247"/>
      <c r="O6720" s="247"/>
      <c r="P6720" s="247"/>
      <c r="Q6720" s="247"/>
      <c r="R6720" s="247"/>
    </row>
    <row r="6721" spans="1:18" ht="20.100000000000001" customHeight="1" x14ac:dyDescent="0.25">
      <c r="A6721" s="248"/>
      <c r="B6721" s="248"/>
      <c r="C6721" s="248"/>
      <c r="D6721" s="248"/>
      <c r="E6721" s="248"/>
      <c r="F6721" s="248"/>
      <c r="G6721" s="248"/>
      <c r="H6721" s="248"/>
      <c r="I6721" s="247"/>
      <c r="J6721" s="247"/>
      <c r="K6721" s="247"/>
      <c r="L6721" s="247"/>
      <c r="M6721" s="247"/>
      <c r="N6721" s="247"/>
      <c r="O6721" s="247"/>
      <c r="P6721" s="247"/>
      <c r="Q6721" s="247"/>
      <c r="R6721" s="247"/>
    </row>
    <row r="6722" spans="1:18" ht="20.100000000000001" customHeight="1" x14ac:dyDescent="0.25">
      <c r="A6722" s="248"/>
      <c r="B6722" s="248"/>
      <c r="C6722" s="248"/>
      <c r="D6722" s="248"/>
      <c r="E6722" s="248"/>
      <c r="F6722" s="248"/>
      <c r="G6722" s="248"/>
      <c r="H6722" s="248"/>
      <c r="I6722" s="247"/>
      <c r="J6722" s="247"/>
      <c r="K6722" s="247"/>
      <c r="L6722" s="247"/>
      <c r="M6722" s="247"/>
      <c r="N6722" s="247"/>
      <c r="O6722" s="247"/>
      <c r="P6722" s="247"/>
      <c r="Q6722" s="247"/>
      <c r="R6722" s="247"/>
    </row>
    <row r="6723" spans="1:18" ht="20.100000000000001" customHeight="1" x14ac:dyDescent="0.25">
      <c r="A6723" s="248"/>
      <c r="B6723" s="248"/>
      <c r="C6723" s="248"/>
      <c r="D6723" s="248"/>
      <c r="E6723" s="248"/>
      <c r="F6723" s="248"/>
      <c r="G6723" s="248"/>
      <c r="H6723" s="248"/>
      <c r="I6723" s="247"/>
      <c r="J6723" s="247"/>
      <c r="K6723" s="247"/>
      <c r="L6723" s="247"/>
      <c r="M6723" s="247"/>
      <c r="N6723" s="247"/>
      <c r="O6723" s="247"/>
      <c r="P6723" s="247"/>
      <c r="Q6723" s="247"/>
      <c r="R6723" s="247"/>
    </row>
    <row r="6724" spans="1:18" ht="20.100000000000001" customHeight="1" x14ac:dyDescent="0.25">
      <c r="A6724" s="248"/>
      <c r="B6724" s="248"/>
      <c r="C6724" s="248"/>
      <c r="D6724" s="248"/>
      <c r="E6724" s="248"/>
      <c r="F6724" s="248"/>
      <c r="G6724" s="248"/>
      <c r="H6724" s="248"/>
      <c r="I6724" s="247"/>
      <c r="J6724" s="247"/>
      <c r="K6724" s="247"/>
      <c r="L6724" s="247"/>
      <c r="M6724" s="247"/>
      <c r="N6724" s="247"/>
      <c r="O6724" s="247"/>
      <c r="P6724" s="247"/>
      <c r="Q6724" s="247"/>
      <c r="R6724" s="247"/>
    </row>
    <row r="6725" spans="1:18" ht="20.100000000000001" customHeight="1" x14ac:dyDescent="0.25">
      <c r="A6725" s="248"/>
      <c r="B6725" s="248"/>
      <c r="C6725" s="248"/>
      <c r="D6725" s="248"/>
      <c r="E6725" s="248"/>
      <c r="F6725" s="248"/>
      <c r="G6725" s="248"/>
      <c r="H6725" s="248"/>
      <c r="I6725" s="247"/>
      <c r="J6725" s="247"/>
      <c r="K6725" s="247"/>
      <c r="L6725" s="247"/>
      <c r="M6725" s="247"/>
      <c r="N6725" s="247"/>
      <c r="O6725" s="247"/>
      <c r="P6725" s="247"/>
      <c r="Q6725" s="247"/>
      <c r="R6725" s="247"/>
    </row>
    <row r="6726" spans="1:18" ht="20.100000000000001" customHeight="1" x14ac:dyDescent="0.25">
      <c r="A6726" s="248"/>
      <c r="B6726" s="248"/>
      <c r="C6726" s="248"/>
      <c r="D6726" s="248"/>
      <c r="E6726" s="248"/>
      <c r="F6726" s="248"/>
      <c r="G6726" s="248"/>
      <c r="H6726" s="248"/>
      <c r="I6726" s="247"/>
      <c r="J6726" s="247"/>
      <c r="K6726" s="247"/>
      <c r="L6726" s="247"/>
      <c r="M6726" s="247"/>
      <c r="N6726" s="247"/>
      <c r="O6726" s="247"/>
      <c r="P6726" s="247"/>
      <c r="Q6726" s="247"/>
      <c r="R6726" s="247"/>
    </row>
    <row r="6727" spans="1:18" ht="20.100000000000001" customHeight="1" x14ac:dyDescent="0.25">
      <c r="A6727" s="248"/>
      <c r="B6727" s="248"/>
      <c r="C6727" s="248"/>
      <c r="D6727" s="248"/>
      <c r="E6727" s="248"/>
      <c r="F6727" s="248"/>
      <c r="G6727" s="248"/>
      <c r="H6727" s="248"/>
      <c r="I6727" s="247"/>
      <c r="J6727" s="247"/>
      <c r="K6727" s="247"/>
      <c r="L6727" s="247"/>
      <c r="M6727" s="247"/>
      <c r="N6727" s="247"/>
      <c r="O6727" s="247"/>
      <c r="P6727" s="247"/>
      <c r="Q6727" s="247"/>
      <c r="R6727" s="247"/>
    </row>
    <row r="6728" spans="1:18" ht="20.100000000000001" customHeight="1" x14ac:dyDescent="0.25">
      <c r="A6728" s="248"/>
      <c r="B6728" s="248"/>
      <c r="C6728" s="248"/>
      <c r="D6728" s="248"/>
      <c r="E6728" s="248"/>
      <c r="F6728" s="248"/>
      <c r="G6728" s="248"/>
      <c r="H6728" s="248"/>
      <c r="I6728" s="247"/>
      <c r="J6728" s="247"/>
      <c r="K6728" s="247"/>
      <c r="L6728" s="247"/>
      <c r="M6728" s="247"/>
      <c r="N6728" s="247"/>
      <c r="O6728" s="247"/>
      <c r="P6728" s="247"/>
      <c r="Q6728" s="247"/>
      <c r="R6728" s="247"/>
    </row>
    <row r="6729" spans="1:18" ht="20.100000000000001" customHeight="1" x14ac:dyDescent="0.25">
      <c r="A6729" s="248"/>
      <c r="B6729" s="248"/>
      <c r="C6729" s="248"/>
      <c r="D6729" s="248"/>
      <c r="E6729" s="248"/>
      <c r="F6729" s="248"/>
      <c r="G6729" s="248"/>
      <c r="H6729" s="248"/>
      <c r="I6729" s="247"/>
      <c r="J6729" s="247"/>
      <c r="K6729" s="247"/>
      <c r="L6729" s="247"/>
      <c r="M6729" s="247"/>
      <c r="N6729" s="247"/>
      <c r="O6729" s="247"/>
      <c r="P6729" s="247"/>
      <c r="Q6729" s="247"/>
      <c r="R6729" s="247"/>
    </row>
    <row r="6730" spans="1:18" ht="20.100000000000001" customHeight="1" x14ac:dyDescent="0.25">
      <c r="A6730" s="248"/>
      <c r="B6730" s="248"/>
      <c r="C6730" s="248"/>
      <c r="D6730" s="248"/>
      <c r="E6730" s="248"/>
      <c r="F6730" s="248"/>
      <c r="G6730" s="248"/>
      <c r="H6730" s="248"/>
      <c r="I6730" s="247"/>
      <c r="J6730" s="247"/>
      <c r="K6730" s="247"/>
      <c r="L6730" s="247"/>
      <c r="M6730" s="247"/>
      <c r="N6730" s="247"/>
      <c r="O6730" s="247"/>
      <c r="P6730" s="247"/>
      <c r="Q6730" s="247"/>
      <c r="R6730" s="247"/>
    </row>
    <row r="6731" spans="1:18" ht="20.100000000000001" customHeight="1" x14ac:dyDescent="0.25">
      <c r="A6731" s="248"/>
      <c r="B6731" s="248"/>
      <c r="C6731" s="248"/>
      <c r="D6731" s="248"/>
      <c r="E6731" s="248"/>
      <c r="F6731" s="248"/>
      <c r="G6731" s="248"/>
      <c r="H6731" s="248"/>
      <c r="I6731" s="247"/>
      <c r="J6731" s="247"/>
      <c r="K6731" s="247"/>
      <c r="L6731" s="247"/>
      <c r="M6731" s="247"/>
      <c r="N6731" s="247"/>
      <c r="O6731" s="247"/>
      <c r="P6731" s="247"/>
      <c r="Q6731" s="247"/>
      <c r="R6731" s="247"/>
    </row>
    <row r="6732" spans="1:18" ht="20.100000000000001" customHeight="1" x14ac:dyDescent="0.25">
      <c r="A6732" s="248"/>
      <c r="B6732" s="248"/>
      <c r="C6732" s="248"/>
      <c r="D6732" s="248"/>
      <c r="E6732" s="248"/>
      <c r="F6732" s="248"/>
      <c r="G6732" s="248"/>
      <c r="H6732" s="248"/>
      <c r="I6732" s="247"/>
      <c r="J6732" s="247"/>
      <c r="K6732" s="247"/>
      <c r="L6732" s="247"/>
      <c r="M6732" s="247"/>
      <c r="N6732" s="247"/>
      <c r="O6732" s="247"/>
      <c r="P6732" s="247"/>
      <c r="Q6732" s="247"/>
      <c r="R6732" s="247"/>
    </row>
    <row r="6733" spans="1:18" ht="20.100000000000001" customHeight="1" x14ac:dyDescent="0.25">
      <c r="A6733" s="248"/>
      <c r="B6733" s="248"/>
      <c r="C6733" s="248"/>
      <c r="D6733" s="248"/>
      <c r="E6733" s="248"/>
      <c r="F6733" s="248"/>
      <c r="G6733" s="248"/>
      <c r="H6733" s="248"/>
      <c r="I6733" s="247"/>
      <c r="J6733" s="247"/>
      <c r="K6733" s="247"/>
      <c r="L6733" s="247"/>
      <c r="M6733" s="247"/>
      <c r="N6733" s="247"/>
      <c r="O6733" s="247"/>
      <c r="P6733" s="247"/>
      <c r="Q6733" s="247"/>
      <c r="R6733" s="247"/>
    </row>
    <row r="6734" spans="1:18" ht="20.100000000000001" customHeight="1" x14ac:dyDescent="0.25">
      <c r="A6734" s="248"/>
      <c r="B6734" s="248"/>
      <c r="C6734" s="248"/>
      <c r="D6734" s="248"/>
      <c r="E6734" s="248"/>
      <c r="F6734" s="248"/>
      <c r="G6734" s="248"/>
      <c r="H6734" s="248"/>
      <c r="I6734" s="247"/>
      <c r="J6734" s="247"/>
      <c r="K6734" s="247"/>
      <c r="L6734" s="247"/>
      <c r="M6734" s="247"/>
      <c r="N6734" s="247"/>
      <c r="O6734" s="247"/>
      <c r="P6734" s="247"/>
      <c r="Q6734" s="247"/>
      <c r="R6734" s="247"/>
    </row>
    <row r="6735" spans="1:18" ht="20.100000000000001" customHeight="1" x14ac:dyDescent="0.25">
      <c r="A6735" s="248"/>
      <c r="B6735" s="248"/>
      <c r="C6735" s="248"/>
      <c r="D6735" s="248"/>
      <c r="E6735" s="248"/>
      <c r="F6735" s="248"/>
      <c r="G6735" s="248"/>
      <c r="H6735" s="248"/>
      <c r="I6735" s="247"/>
      <c r="J6735" s="247"/>
      <c r="K6735" s="247"/>
      <c r="L6735" s="247"/>
      <c r="M6735" s="247"/>
      <c r="N6735" s="247"/>
      <c r="O6735" s="247"/>
      <c r="P6735" s="247"/>
      <c r="Q6735" s="247"/>
      <c r="R6735" s="247"/>
    </row>
    <row r="6736" spans="1:18" ht="20.100000000000001" customHeight="1" x14ac:dyDescent="0.25">
      <c r="A6736" s="248"/>
      <c r="B6736" s="248"/>
      <c r="C6736" s="248"/>
      <c r="D6736" s="248"/>
      <c r="E6736" s="248"/>
      <c r="F6736" s="248"/>
      <c r="G6736" s="248"/>
      <c r="H6736" s="248"/>
      <c r="I6736" s="247"/>
      <c r="J6736" s="247"/>
      <c r="K6736" s="247"/>
      <c r="L6736" s="247"/>
      <c r="M6736" s="247"/>
      <c r="N6736" s="247"/>
      <c r="O6736" s="247"/>
      <c r="P6736" s="247"/>
      <c r="Q6736" s="247"/>
      <c r="R6736" s="247"/>
    </row>
    <row r="6737" spans="1:18" ht="20.100000000000001" customHeight="1" x14ac:dyDescent="0.25">
      <c r="A6737" s="248"/>
      <c r="B6737" s="248"/>
      <c r="C6737" s="248"/>
      <c r="D6737" s="248"/>
      <c r="E6737" s="248"/>
      <c r="F6737" s="248"/>
      <c r="G6737" s="248"/>
      <c r="H6737" s="248"/>
      <c r="I6737" s="247"/>
      <c r="J6737" s="247"/>
      <c r="K6737" s="247"/>
      <c r="L6737" s="247"/>
      <c r="M6737" s="247"/>
      <c r="N6737" s="247"/>
      <c r="O6737" s="247"/>
      <c r="P6737" s="247"/>
      <c r="Q6737" s="247"/>
      <c r="R6737" s="247"/>
    </row>
    <row r="6738" spans="1:18" ht="20.100000000000001" customHeight="1" x14ac:dyDescent="0.25">
      <c r="A6738" s="248"/>
      <c r="B6738" s="248"/>
      <c r="C6738" s="248"/>
      <c r="D6738" s="248"/>
      <c r="E6738" s="248"/>
      <c r="F6738" s="248"/>
      <c r="G6738" s="248"/>
      <c r="H6738" s="248"/>
      <c r="I6738" s="247"/>
      <c r="J6738" s="247"/>
      <c r="K6738" s="247"/>
      <c r="L6738" s="247"/>
      <c r="M6738" s="247"/>
      <c r="N6738" s="247"/>
      <c r="O6738" s="247"/>
      <c r="P6738" s="247"/>
      <c r="Q6738" s="247"/>
      <c r="R6738" s="247"/>
    </row>
    <row r="6739" spans="1:18" ht="20.100000000000001" customHeight="1" x14ac:dyDescent="0.25">
      <c r="A6739" s="248"/>
      <c r="B6739" s="248"/>
      <c r="C6739" s="248"/>
      <c r="D6739" s="248"/>
      <c r="E6739" s="248"/>
      <c r="F6739" s="248"/>
      <c r="G6739" s="248"/>
      <c r="H6739" s="248"/>
      <c r="I6739" s="247"/>
      <c r="J6739" s="247"/>
      <c r="K6739" s="247"/>
      <c r="L6739" s="247"/>
      <c r="M6739" s="247"/>
      <c r="N6739" s="247"/>
      <c r="O6739" s="247"/>
      <c r="P6739" s="247"/>
      <c r="Q6739" s="247"/>
      <c r="R6739" s="247"/>
    </row>
    <row r="6740" spans="1:18" ht="20.100000000000001" customHeight="1" x14ac:dyDescent="0.25">
      <c r="A6740" s="248"/>
      <c r="B6740" s="248"/>
      <c r="C6740" s="248"/>
      <c r="D6740" s="248"/>
      <c r="E6740" s="248"/>
      <c r="F6740" s="248"/>
      <c r="G6740" s="248"/>
      <c r="H6740" s="248"/>
      <c r="I6740" s="247"/>
      <c r="J6740" s="247"/>
      <c r="K6740" s="247"/>
      <c r="L6740" s="247"/>
      <c r="M6740" s="247"/>
      <c r="N6740" s="247"/>
      <c r="O6740" s="247"/>
      <c r="P6740" s="247"/>
      <c r="Q6740" s="247"/>
      <c r="R6740" s="247"/>
    </row>
    <row r="6741" spans="1:18" ht="20.100000000000001" customHeight="1" x14ac:dyDescent="0.25">
      <c r="A6741" s="248"/>
      <c r="B6741" s="248"/>
      <c r="C6741" s="248"/>
      <c r="D6741" s="248"/>
      <c r="E6741" s="248"/>
      <c r="F6741" s="248"/>
      <c r="G6741" s="248"/>
      <c r="H6741" s="248"/>
      <c r="I6741" s="247"/>
      <c r="J6741" s="247"/>
      <c r="K6741" s="247"/>
      <c r="L6741" s="247"/>
      <c r="M6741" s="247"/>
      <c r="N6741" s="247"/>
      <c r="O6741" s="247"/>
      <c r="P6741" s="247"/>
      <c r="Q6741" s="247"/>
      <c r="R6741" s="247"/>
    </row>
    <row r="6742" spans="1:18" ht="20.100000000000001" customHeight="1" x14ac:dyDescent="0.25">
      <c r="A6742" s="248"/>
      <c r="B6742" s="248"/>
      <c r="C6742" s="248"/>
      <c r="D6742" s="248"/>
      <c r="E6742" s="248"/>
      <c r="F6742" s="248"/>
      <c r="G6742" s="248"/>
      <c r="H6742" s="248"/>
      <c r="I6742" s="247"/>
      <c r="J6742" s="247"/>
      <c r="K6742" s="247"/>
      <c r="L6742" s="247"/>
      <c r="M6742" s="247"/>
      <c r="N6742" s="247"/>
      <c r="O6742" s="247"/>
      <c r="P6742" s="247"/>
      <c r="Q6742" s="247"/>
      <c r="R6742" s="247"/>
    </row>
    <row r="6743" spans="1:18" ht="20.100000000000001" customHeight="1" x14ac:dyDescent="0.25">
      <c r="A6743" s="248"/>
      <c r="B6743" s="248"/>
      <c r="C6743" s="248"/>
      <c r="D6743" s="248"/>
      <c r="E6743" s="248"/>
      <c r="F6743" s="248"/>
      <c r="G6743" s="248"/>
      <c r="H6743" s="248"/>
      <c r="I6743" s="247"/>
      <c r="J6743" s="247"/>
      <c r="K6743" s="247"/>
      <c r="L6743" s="247"/>
      <c r="M6743" s="247"/>
      <c r="N6743" s="247"/>
      <c r="O6743" s="247"/>
      <c r="P6743" s="247"/>
      <c r="Q6743" s="247"/>
      <c r="R6743" s="247"/>
    </row>
    <row r="6744" spans="1:18" ht="20.100000000000001" customHeight="1" x14ac:dyDescent="0.25">
      <c r="A6744" s="248"/>
      <c r="B6744" s="248"/>
      <c r="C6744" s="248"/>
      <c r="D6744" s="248"/>
      <c r="E6744" s="248"/>
      <c r="F6744" s="248"/>
      <c r="G6744" s="248"/>
      <c r="H6744" s="248"/>
      <c r="I6744" s="247"/>
      <c r="J6744" s="247"/>
      <c r="K6744" s="247"/>
      <c r="L6744" s="247"/>
      <c r="M6744" s="247"/>
      <c r="N6744" s="247"/>
      <c r="O6744" s="247"/>
      <c r="P6744" s="247"/>
      <c r="Q6744" s="247"/>
      <c r="R6744" s="247"/>
    </row>
    <row r="6745" spans="1:18" ht="20.100000000000001" customHeight="1" x14ac:dyDescent="0.25">
      <c r="A6745" s="248"/>
      <c r="B6745" s="248"/>
      <c r="C6745" s="248"/>
      <c r="D6745" s="248"/>
      <c r="E6745" s="248"/>
      <c r="F6745" s="248"/>
      <c r="G6745" s="248"/>
      <c r="H6745" s="248"/>
      <c r="I6745" s="247"/>
      <c r="J6745" s="247"/>
      <c r="K6745" s="247"/>
      <c r="L6745" s="247"/>
      <c r="M6745" s="247"/>
      <c r="N6745" s="247"/>
      <c r="O6745" s="247"/>
      <c r="P6745" s="247"/>
      <c r="Q6745" s="247"/>
      <c r="R6745" s="247"/>
    </row>
    <row r="6746" spans="1:18" ht="20.100000000000001" customHeight="1" x14ac:dyDescent="0.25">
      <c r="A6746" s="248"/>
      <c r="B6746" s="248"/>
      <c r="C6746" s="248"/>
      <c r="D6746" s="248"/>
      <c r="E6746" s="248"/>
      <c r="F6746" s="248"/>
      <c r="G6746" s="248"/>
      <c r="H6746" s="248"/>
      <c r="I6746" s="247"/>
      <c r="J6746" s="247"/>
      <c r="K6746" s="247"/>
      <c r="L6746" s="247"/>
      <c r="M6746" s="247"/>
      <c r="N6746" s="247"/>
      <c r="O6746" s="247"/>
      <c r="P6746" s="247"/>
      <c r="Q6746" s="247"/>
      <c r="R6746" s="247"/>
    </row>
    <row r="6747" spans="1:18" ht="20.100000000000001" customHeight="1" x14ac:dyDescent="0.25">
      <c r="A6747" s="248"/>
      <c r="B6747" s="248"/>
      <c r="C6747" s="248"/>
      <c r="D6747" s="248"/>
      <c r="E6747" s="248"/>
      <c r="F6747" s="248"/>
      <c r="G6747" s="248"/>
      <c r="H6747" s="248"/>
      <c r="I6747" s="247"/>
      <c r="J6747" s="247"/>
      <c r="K6747" s="247"/>
      <c r="L6747" s="247"/>
      <c r="M6747" s="247"/>
      <c r="N6747" s="247"/>
      <c r="O6747" s="247"/>
      <c r="P6747" s="247"/>
      <c r="Q6747" s="247"/>
      <c r="R6747" s="247"/>
    </row>
    <row r="6748" spans="1:18" ht="20.100000000000001" customHeight="1" x14ac:dyDescent="0.25">
      <c r="A6748" s="248"/>
      <c r="B6748" s="248"/>
      <c r="C6748" s="248"/>
      <c r="D6748" s="248"/>
      <c r="E6748" s="248"/>
      <c r="F6748" s="248"/>
      <c r="G6748" s="248"/>
      <c r="H6748" s="248"/>
      <c r="I6748" s="247"/>
      <c r="J6748" s="247"/>
      <c r="K6748" s="247"/>
      <c r="L6748" s="247"/>
      <c r="M6748" s="247"/>
      <c r="N6748" s="247"/>
      <c r="O6748" s="247"/>
      <c r="P6748" s="247"/>
      <c r="Q6748" s="247"/>
      <c r="R6748" s="247"/>
    </row>
    <row r="6749" spans="1:18" ht="20.100000000000001" customHeight="1" x14ac:dyDescent="0.25">
      <c r="A6749" s="248"/>
      <c r="B6749" s="248"/>
      <c r="C6749" s="248"/>
      <c r="D6749" s="248"/>
      <c r="E6749" s="248"/>
      <c r="F6749" s="248"/>
      <c r="G6749" s="248"/>
      <c r="H6749" s="248"/>
      <c r="I6749" s="247"/>
      <c r="J6749" s="247"/>
      <c r="K6749" s="247"/>
      <c r="L6749" s="247"/>
      <c r="M6749" s="247"/>
      <c r="N6749" s="247"/>
      <c r="O6749" s="247"/>
      <c r="P6749" s="247"/>
      <c r="Q6749" s="247"/>
      <c r="R6749" s="247"/>
    </row>
    <row r="6750" spans="1:18" ht="20.100000000000001" customHeight="1" x14ac:dyDescent="0.25">
      <c r="A6750" s="248"/>
      <c r="B6750" s="248"/>
      <c r="C6750" s="248"/>
      <c r="D6750" s="248"/>
      <c r="E6750" s="248"/>
      <c r="F6750" s="248"/>
      <c r="G6750" s="248"/>
      <c r="H6750" s="248"/>
      <c r="I6750" s="247"/>
      <c r="J6750" s="247"/>
      <c r="K6750" s="247"/>
      <c r="L6750" s="247"/>
      <c r="M6750" s="247"/>
      <c r="N6750" s="247"/>
      <c r="O6750" s="247"/>
      <c r="P6750" s="247"/>
      <c r="Q6750" s="247"/>
      <c r="R6750" s="247"/>
    </row>
    <row r="6751" spans="1:18" ht="20.100000000000001" customHeight="1" x14ac:dyDescent="0.25">
      <c r="A6751" s="248"/>
      <c r="B6751" s="248"/>
      <c r="C6751" s="248"/>
      <c r="D6751" s="248"/>
      <c r="E6751" s="248"/>
      <c r="F6751" s="248"/>
      <c r="G6751" s="248"/>
      <c r="H6751" s="248"/>
      <c r="I6751" s="247"/>
      <c r="J6751" s="247"/>
      <c r="K6751" s="247"/>
      <c r="L6751" s="247"/>
      <c r="M6751" s="247"/>
      <c r="N6751" s="247"/>
      <c r="O6751" s="247"/>
      <c r="P6751" s="247"/>
      <c r="Q6751" s="247"/>
      <c r="R6751" s="247"/>
    </row>
    <row r="6752" spans="1:18" ht="20.100000000000001" customHeight="1" x14ac:dyDescent="0.25">
      <c r="A6752" s="248"/>
      <c r="B6752" s="248"/>
      <c r="C6752" s="248"/>
      <c r="D6752" s="248"/>
      <c r="E6752" s="248"/>
      <c r="F6752" s="248"/>
      <c r="G6752" s="248"/>
      <c r="H6752" s="248"/>
      <c r="I6752" s="247"/>
      <c r="J6752" s="247"/>
      <c r="K6752" s="247"/>
      <c r="L6752" s="247"/>
      <c r="M6752" s="247"/>
      <c r="N6752" s="247"/>
      <c r="O6752" s="247"/>
      <c r="P6752" s="247"/>
      <c r="Q6752" s="247"/>
      <c r="R6752" s="247"/>
    </row>
    <row r="6753" spans="1:18" ht="20.100000000000001" customHeight="1" x14ac:dyDescent="0.25">
      <c r="A6753" s="248"/>
      <c r="B6753" s="248"/>
      <c r="C6753" s="248"/>
      <c r="D6753" s="248"/>
      <c r="E6753" s="248"/>
      <c r="F6753" s="248"/>
      <c r="G6753" s="248"/>
      <c r="H6753" s="248"/>
      <c r="I6753" s="247"/>
      <c r="J6753" s="247"/>
      <c r="K6753" s="247"/>
      <c r="L6753" s="247"/>
      <c r="M6753" s="247"/>
      <c r="N6753" s="247"/>
      <c r="O6753" s="247"/>
      <c r="P6753" s="247"/>
      <c r="Q6753" s="247"/>
      <c r="R6753" s="247"/>
    </row>
    <row r="6754" spans="1:18" ht="20.100000000000001" customHeight="1" x14ac:dyDescent="0.25">
      <c r="A6754" s="248"/>
      <c r="B6754" s="248"/>
      <c r="C6754" s="248"/>
      <c r="D6754" s="248"/>
      <c r="E6754" s="248"/>
      <c r="F6754" s="248"/>
      <c r="G6754" s="248"/>
      <c r="H6754" s="248"/>
      <c r="I6754" s="247"/>
      <c r="J6754" s="247"/>
      <c r="K6754" s="247"/>
      <c r="L6754" s="247"/>
      <c r="M6754" s="247"/>
      <c r="N6754" s="247"/>
      <c r="O6754" s="247"/>
      <c r="P6754" s="247"/>
      <c r="Q6754" s="247"/>
      <c r="R6754" s="247"/>
    </row>
    <row r="6755" spans="1:18" ht="20.100000000000001" customHeight="1" x14ac:dyDescent="0.25">
      <c r="A6755" s="248"/>
      <c r="B6755" s="248"/>
      <c r="C6755" s="248"/>
      <c r="D6755" s="248"/>
      <c r="E6755" s="248"/>
      <c r="F6755" s="248"/>
      <c r="G6755" s="248"/>
      <c r="H6755" s="248"/>
      <c r="I6755" s="247"/>
      <c r="J6755" s="247"/>
      <c r="K6755" s="247"/>
      <c r="L6755" s="247"/>
      <c r="M6755" s="247"/>
      <c r="N6755" s="247"/>
      <c r="O6755" s="247"/>
      <c r="P6755" s="247"/>
      <c r="Q6755" s="247"/>
      <c r="R6755" s="247"/>
    </row>
    <row r="6756" spans="1:18" ht="20.100000000000001" customHeight="1" x14ac:dyDescent="0.25">
      <c r="A6756" s="248"/>
      <c r="B6756" s="248"/>
      <c r="C6756" s="248"/>
      <c r="D6756" s="248"/>
      <c r="E6756" s="248"/>
      <c r="F6756" s="248"/>
      <c r="G6756" s="248"/>
      <c r="H6756" s="248"/>
      <c r="I6756" s="247"/>
      <c r="J6756" s="247"/>
      <c r="K6756" s="247"/>
      <c r="L6756" s="247"/>
      <c r="M6756" s="247"/>
      <c r="N6756" s="247"/>
      <c r="O6756" s="247"/>
      <c r="P6756" s="247"/>
      <c r="Q6756" s="247"/>
      <c r="R6756" s="247"/>
    </row>
    <row r="6757" spans="1:18" ht="20.100000000000001" customHeight="1" x14ac:dyDescent="0.25">
      <c r="A6757" s="248"/>
      <c r="B6757" s="248"/>
      <c r="C6757" s="248"/>
      <c r="D6757" s="248"/>
      <c r="E6757" s="248"/>
      <c r="F6757" s="248"/>
      <c r="G6757" s="248"/>
      <c r="H6757" s="248"/>
      <c r="I6757" s="247"/>
      <c r="J6757" s="247"/>
      <c r="K6757" s="247"/>
      <c r="L6757" s="247"/>
      <c r="M6757" s="247"/>
      <c r="N6757" s="247"/>
      <c r="O6757" s="247"/>
      <c r="P6757" s="247"/>
      <c r="Q6757" s="247"/>
      <c r="R6757" s="247"/>
    </row>
    <row r="6758" spans="1:18" ht="20.100000000000001" customHeight="1" x14ac:dyDescent="0.25">
      <c r="A6758" s="248"/>
      <c r="B6758" s="248"/>
      <c r="C6758" s="248"/>
      <c r="D6758" s="248"/>
      <c r="E6758" s="248"/>
      <c r="F6758" s="248"/>
      <c r="G6758" s="248"/>
      <c r="H6758" s="248"/>
      <c r="I6758" s="247"/>
      <c r="J6758" s="247"/>
      <c r="K6758" s="247"/>
      <c r="L6758" s="247"/>
      <c r="M6758" s="247"/>
      <c r="N6758" s="247"/>
      <c r="O6758" s="247"/>
      <c r="P6758" s="247"/>
      <c r="Q6758" s="247"/>
      <c r="R6758" s="247"/>
    </row>
    <row r="6759" spans="1:18" ht="20.100000000000001" customHeight="1" x14ac:dyDescent="0.25">
      <c r="A6759" s="248"/>
      <c r="B6759" s="248"/>
      <c r="C6759" s="248"/>
      <c r="D6759" s="248"/>
      <c r="E6759" s="248"/>
      <c r="F6759" s="248"/>
      <c r="G6759" s="248"/>
      <c r="H6759" s="248"/>
      <c r="I6759" s="247"/>
      <c r="J6759" s="247"/>
      <c r="K6759" s="247"/>
      <c r="L6759" s="247"/>
      <c r="M6759" s="247"/>
      <c r="N6759" s="247"/>
      <c r="O6759" s="247"/>
      <c r="P6759" s="247"/>
      <c r="Q6759" s="247"/>
      <c r="R6759" s="247"/>
    </row>
    <row r="6760" spans="1:18" ht="20.100000000000001" customHeight="1" x14ac:dyDescent="0.25">
      <c r="A6760" s="248"/>
      <c r="B6760" s="248"/>
      <c r="C6760" s="248"/>
      <c r="D6760" s="248"/>
      <c r="E6760" s="248"/>
      <c r="F6760" s="248"/>
      <c r="G6760" s="248"/>
      <c r="H6760" s="248"/>
      <c r="I6760" s="247"/>
      <c r="J6760" s="247"/>
      <c r="K6760" s="247"/>
      <c r="L6760" s="247"/>
      <c r="M6760" s="247"/>
      <c r="N6760" s="247"/>
      <c r="O6760" s="247"/>
      <c r="P6760" s="247"/>
      <c r="Q6760" s="247"/>
      <c r="R6760" s="247"/>
    </row>
    <row r="6761" spans="1:18" ht="20.100000000000001" customHeight="1" x14ac:dyDescent="0.25">
      <c r="A6761" s="248"/>
      <c r="B6761" s="248"/>
      <c r="C6761" s="248"/>
      <c r="D6761" s="248"/>
      <c r="E6761" s="248"/>
      <c r="F6761" s="248"/>
      <c r="G6761" s="248"/>
      <c r="H6761" s="248"/>
      <c r="I6761" s="247"/>
      <c r="J6761" s="247"/>
      <c r="K6761" s="247"/>
      <c r="L6761" s="247"/>
      <c r="M6761" s="247"/>
      <c r="N6761" s="247"/>
      <c r="O6761" s="247"/>
      <c r="P6761" s="247"/>
      <c r="Q6761" s="247"/>
      <c r="R6761" s="247"/>
    </row>
    <row r="6762" spans="1:18" ht="20.100000000000001" customHeight="1" x14ac:dyDescent="0.25">
      <c r="A6762" s="248"/>
      <c r="B6762" s="248"/>
      <c r="C6762" s="248"/>
      <c r="D6762" s="248"/>
      <c r="E6762" s="248"/>
      <c r="F6762" s="248"/>
      <c r="G6762" s="248"/>
      <c r="H6762" s="248"/>
      <c r="I6762" s="247"/>
      <c r="J6762" s="247"/>
      <c r="K6762" s="247"/>
      <c r="L6762" s="247"/>
      <c r="M6762" s="247"/>
      <c r="N6762" s="247"/>
      <c r="O6762" s="247"/>
      <c r="P6762" s="247"/>
      <c r="Q6762" s="247"/>
      <c r="R6762" s="247"/>
    </row>
    <row r="6763" spans="1:18" ht="20.100000000000001" customHeight="1" x14ac:dyDescent="0.25">
      <c r="A6763" s="248"/>
      <c r="B6763" s="248"/>
      <c r="C6763" s="248"/>
      <c r="D6763" s="248"/>
      <c r="E6763" s="248"/>
      <c r="F6763" s="248"/>
      <c r="G6763" s="248"/>
      <c r="H6763" s="248"/>
      <c r="I6763" s="247"/>
      <c r="J6763" s="247"/>
      <c r="K6763" s="247"/>
      <c r="L6763" s="247"/>
      <c r="M6763" s="247"/>
      <c r="N6763" s="247"/>
      <c r="O6763" s="247"/>
      <c r="P6763" s="247"/>
      <c r="Q6763" s="247"/>
      <c r="R6763" s="247"/>
    </row>
    <row r="6764" spans="1:18" ht="20.100000000000001" customHeight="1" x14ac:dyDescent="0.25">
      <c r="A6764" s="248"/>
      <c r="B6764" s="248"/>
      <c r="C6764" s="248"/>
      <c r="D6764" s="248"/>
      <c r="E6764" s="248"/>
      <c r="F6764" s="248"/>
      <c r="G6764" s="248"/>
      <c r="H6764" s="248"/>
      <c r="I6764" s="247"/>
      <c r="J6764" s="247"/>
      <c r="K6764" s="247"/>
      <c r="L6764" s="247"/>
      <c r="M6764" s="247"/>
      <c r="N6764" s="247"/>
      <c r="O6764" s="247"/>
      <c r="P6764" s="247"/>
      <c r="Q6764" s="247"/>
      <c r="R6764" s="247"/>
    </row>
    <row r="6765" spans="1:18" ht="20.100000000000001" customHeight="1" x14ac:dyDescent="0.25">
      <c r="A6765" s="248"/>
      <c r="B6765" s="248"/>
      <c r="C6765" s="248"/>
      <c r="D6765" s="248"/>
      <c r="E6765" s="248"/>
      <c r="F6765" s="248"/>
      <c r="G6765" s="248"/>
      <c r="H6765" s="248"/>
      <c r="I6765" s="247"/>
      <c r="J6765" s="247"/>
      <c r="K6765" s="247"/>
      <c r="L6765" s="247"/>
      <c r="M6765" s="247"/>
      <c r="N6765" s="247"/>
      <c r="O6765" s="247"/>
      <c r="P6765" s="247"/>
      <c r="Q6765" s="247"/>
      <c r="R6765" s="247"/>
    </row>
    <row r="6766" spans="1:18" ht="20.100000000000001" customHeight="1" x14ac:dyDescent="0.25">
      <c r="A6766" s="248"/>
      <c r="B6766" s="248"/>
      <c r="C6766" s="248"/>
      <c r="D6766" s="248"/>
      <c r="E6766" s="248"/>
      <c r="F6766" s="248"/>
      <c r="G6766" s="248"/>
      <c r="H6766" s="248"/>
      <c r="I6766" s="247"/>
      <c r="J6766" s="247"/>
      <c r="K6766" s="247"/>
      <c r="L6766" s="247"/>
      <c r="M6766" s="247"/>
      <c r="N6766" s="247"/>
      <c r="O6766" s="247"/>
      <c r="P6766" s="247"/>
      <c r="Q6766" s="247"/>
      <c r="R6766" s="247"/>
    </row>
    <row r="6767" spans="1:18" ht="20.100000000000001" customHeight="1" x14ac:dyDescent="0.25">
      <c r="A6767" s="248"/>
      <c r="B6767" s="248"/>
      <c r="C6767" s="248"/>
      <c r="D6767" s="248"/>
      <c r="E6767" s="248"/>
      <c r="F6767" s="248"/>
      <c r="G6767" s="248"/>
      <c r="H6767" s="248"/>
      <c r="I6767" s="247"/>
      <c r="J6767" s="247"/>
      <c r="K6767" s="247"/>
      <c r="L6767" s="247"/>
      <c r="M6767" s="247"/>
      <c r="N6767" s="247"/>
      <c r="O6767" s="247"/>
      <c r="P6767" s="247"/>
      <c r="Q6767" s="247"/>
      <c r="R6767" s="247"/>
    </row>
    <row r="6768" spans="1:18" ht="20.100000000000001" customHeight="1" x14ac:dyDescent="0.25">
      <c r="A6768" s="248"/>
      <c r="B6768" s="248"/>
      <c r="C6768" s="248"/>
      <c r="D6768" s="248"/>
      <c r="E6768" s="248"/>
      <c r="F6768" s="248"/>
      <c r="G6768" s="248"/>
      <c r="H6768" s="248"/>
      <c r="I6768" s="247"/>
      <c r="J6768" s="247"/>
      <c r="K6768" s="247"/>
      <c r="L6768" s="247"/>
      <c r="M6768" s="247"/>
      <c r="N6768" s="247"/>
      <c r="O6768" s="247"/>
      <c r="P6768" s="247"/>
      <c r="Q6768" s="247"/>
      <c r="R6768" s="247"/>
    </row>
    <row r="6769" spans="1:18" ht="20.100000000000001" customHeight="1" x14ac:dyDescent="0.25">
      <c r="A6769" s="248"/>
      <c r="B6769" s="248"/>
      <c r="C6769" s="248"/>
      <c r="D6769" s="248"/>
      <c r="E6769" s="248"/>
      <c r="F6769" s="248"/>
      <c r="G6769" s="248"/>
      <c r="H6769" s="248"/>
      <c r="I6769" s="247"/>
      <c r="J6769" s="247"/>
      <c r="K6769" s="247"/>
      <c r="L6769" s="247"/>
      <c r="M6769" s="247"/>
      <c r="N6769" s="247"/>
      <c r="O6769" s="247"/>
      <c r="P6769" s="247"/>
      <c r="Q6769" s="247"/>
      <c r="R6769" s="247"/>
    </row>
    <row r="6770" spans="1:18" ht="20.100000000000001" customHeight="1" x14ac:dyDescent="0.25">
      <c r="A6770" s="248"/>
      <c r="B6770" s="248"/>
      <c r="C6770" s="248"/>
      <c r="D6770" s="248"/>
      <c r="E6770" s="248"/>
      <c r="F6770" s="248"/>
      <c r="G6770" s="248"/>
      <c r="H6770" s="248"/>
      <c r="I6770" s="247"/>
      <c r="J6770" s="247"/>
      <c r="K6770" s="247"/>
      <c r="L6770" s="247"/>
      <c r="M6770" s="247"/>
      <c r="N6770" s="247"/>
      <c r="O6770" s="247"/>
      <c r="P6770" s="247"/>
      <c r="Q6770" s="247"/>
      <c r="R6770" s="247"/>
    </row>
    <row r="6771" spans="1:18" ht="20.100000000000001" customHeight="1" x14ac:dyDescent="0.25">
      <c r="A6771" s="248"/>
      <c r="B6771" s="248"/>
      <c r="C6771" s="248"/>
      <c r="D6771" s="248"/>
      <c r="E6771" s="248"/>
      <c r="F6771" s="248"/>
      <c r="G6771" s="248"/>
      <c r="H6771" s="248"/>
      <c r="I6771" s="247"/>
      <c r="J6771" s="247"/>
      <c r="K6771" s="247"/>
      <c r="L6771" s="247"/>
      <c r="M6771" s="247"/>
      <c r="N6771" s="247"/>
      <c r="O6771" s="247"/>
      <c r="P6771" s="247"/>
      <c r="Q6771" s="247"/>
      <c r="R6771" s="247"/>
    </row>
    <row r="6772" spans="1:18" ht="20.100000000000001" customHeight="1" x14ac:dyDescent="0.25">
      <c r="A6772" s="248"/>
      <c r="B6772" s="248"/>
      <c r="C6772" s="248"/>
      <c r="D6772" s="248"/>
      <c r="E6772" s="248"/>
      <c r="F6772" s="248"/>
      <c r="G6772" s="248"/>
      <c r="H6772" s="248"/>
      <c r="I6772" s="247"/>
      <c r="J6772" s="247"/>
      <c r="K6772" s="247"/>
      <c r="L6772" s="247"/>
      <c r="M6772" s="247"/>
      <c r="N6772" s="247"/>
      <c r="O6772" s="247"/>
      <c r="P6772" s="247"/>
      <c r="Q6772" s="247"/>
      <c r="R6772" s="247"/>
    </row>
    <row r="6773" spans="1:18" ht="20.100000000000001" customHeight="1" x14ac:dyDescent="0.25">
      <c r="A6773" s="248"/>
      <c r="B6773" s="248"/>
      <c r="C6773" s="248"/>
      <c r="D6773" s="248"/>
      <c r="E6773" s="248"/>
      <c r="F6773" s="248"/>
      <c r="G6773" s="248"/>
      <c r="H6773" s="248"/>
      <c r="I6773" s="247"/>
      <c r="J6773" s="247"/>
      <c r="K6773" s="247"/>
      <c r="L6773" s="247"/>
      <c r="M6773" s="247"/>
      <c r="N6773" s="247"/>
      <c r="O6773" s="247"/>
      <c r="P6773" s="247"/>
      <c r="Q6773" s="247"/>
      <c r="R6773" s="247"/>
    </row>
    <row r="6774" spans="1:18" ht="20.100000000000001" customHeight="1" x14ac:dyDescent="0.25">
      <c r="A6774" s="248"/>
      <c r="B6774" s="248"/>
      <c r="C6774" s="248"/>
      <c r="D6774" s="248"/>
      <c r="E6774" s="248"/>
      <c r="F6774" s="248"/>
      <c r="G6774" s="248"/>
      <c r="H6774" s="248"/>
      <c r="I6774" s="247"/>
      <c r="J6774" s="247"/>
      <c r="K6774" s="247"/>
      <c r="L6774" s="247"/>
      <c r="M6774" s="247"/>
      <c r="N6774" s="247"/>
      <c r="O6774" s="247"/>
      <c r="P6774" s="247"/>
      <c r="Q6774" s="247"/>
      <c r="R6774" s="247"/>
    </row>
    <row r="6775" spans="1:18" ht="20.100000000000001" customHeight="1" x14ac:dyDescent="0.25">
      <c r="A6775" s="248"/>
      <c r="B6775" s="248"/>
      <c r="C6775" s="248"/>
      <c r="D6775" s="248"/>
      <c r="E6775" s="248"/>
      <c r="F6775" s="248"/>
      <c r="G6775" s="248"/>
      <c r="H6775" s="248"/>
      <c r="I6775" s="247"/>
      <c r="J6775" s="247"/>
      <c r="K6775" s="247"/>
      <c r="L6775" s="247"/>
      <c r="M6775" s="247"/>
      <c r="N6775" s="247"/>
      <c r="O6775" s="247"/>
      <c r="P6775" s="247"/>
      <c r="Q6775" s="247"/>
      <c r="R6775" s="247"/>
    </row>
    <row r="6776" spans="1:18" ht="20.100000000000001" customHeight="1" x14ac:dyDescent="0.25">
      <c r="A6776" s="248"/>
      <c r="B6776" s="248"/>
      <c r="C6776" s="248"/>
      <c r="D6776" s="248"/>
      <c r="E6776" s="248"/>
      <c r="F6776" s="248"/>
      <c r="G6776" s="248"/>
      <c r="H6776" s="248"/>
      <c r="I6776" s="247"/>
      <c r="J6776" s="247"/>
      <c r="K6776" s="247"/>
      <c r="L6776" s="247"/>
      <c r="M6776" s="247"/>
      <c r="N6776" s="247"/>
      <c r="O6776" s="247"/>
      <c r="P6776" s="247"/>
      <c r="Q6776" s="247"/>
      <c r="R6776" s="247"/>
    </row>
    <row r="6777" spans="1:18" ht="20.100000000000001" customHeight="1" x14ac:dyDescent="0.25">
      <c r="A6777" s="248"/>
      <c r="B6777" s="248"/>
      <c r="C6777" s="248"/>
      <c r="D6777" s="248"/>
      <c r="E6777" s="248"/>
      <c r="F6777" s="248"/>
      <c r="G6777" s="248"/>
      <c r="H6777" s="248"/>
      <c r="I6777" s="247"/>
      <c r="J6777" s="247"/>
      <c r="K6777" s="247"/>
      <c r="L6777" s="247"/>
      <c r="M6777" s="247"/>
      <c r="N6777" s="247"/>
      <c r="O6777" s="247"/>
      <c r="P6777" s="247"/>
      <c r="Q6777" s="247"/>
      <c r="R6777" s="247"/>
    </row>
    <row r="6778" spans="1:18" ht="20.100000000000001" customHeight="1" x14ac:dyDescent="0.25">
      <c r="A6778" s="248"/>
      <c r="B6778" s="248"/>
      <c r="C6778" s="248"/>
      <c r="D6778" s="248"/>
      <c r="E6778" s="248"/>
      <c r="F6778" s="248"/>
      <c r="G6778" s="248"/>
      <c r="H6778" s="248"/>
      <c r="I6778" s="247"/>
      <c r="J6778" s="247"/>
      <c r="K6778" s="247"/>
      <c r="L6778" s="247"/>
      <c r="M6778" s="247"/>
      <c r="N6778" s="247"/>
      <c r="O6778" s="247"/>
      <c r="P6778" s="247"/>
      <c r="Q6778" s="247"/>
      <c r="R6778" s="247"/>
    </row>
    <row r="6779" spans="1:18" ht="20.100000000000001" customHeight="1" x14ac:dyDescent="0.25">
      <c r="A6779" s="248"/>
      <c r="B6779" s="248"/>
      <c r="C6779" s="248"/>
      <c r="D6779" s="248"/>
      <c r="E6779" s="248"/>
      <c r="F6779" s="248"/>
      <c r="G6779" s="248"/>
      <c r="H6779" s="248"/>
      <c r="I6779" s="247"/>
      <c r="J6779" s="247"/>
      <c r="K6779" s="247"/>
      <c r="L6779" s="247"/>
      <c r="M6779" s="247"/>
      <c r="N6779" s="247"/>
      <c r="O6779" s="247"/>
      <c r="P6779" s="247"/>
      <c r="Q6779" s="247"/>
      <c r="R6779" s="247"/>
    </row>
    <row r="6780" spans="1:18" ht="20.100000000000001" customHeight="1" x14ac:dyDescent="0.25">
      <c r="A6780" s="248"/>
      <c r="B6780" s="248"/>
      <c r="C6780" s="248"/>
      <c r="D6780" s="248"/>
      <c r="E6780" s="248"/>
      <c r="F6780" s="248"/>
      <c r="G6780" s="248"/>
      <c r="H6780" s="248"/>
      <c r="I6780" s="247"/>
      <c r="J6780" s="247"/>
      <c r="K6780" s="247"/>
      <c r="L6780" s="247"/>
      <c r="M6780" s="247"/>
      <c r="N6780" s="247"/>
      <c r="O6780" s="247"/>
      <c r="P6780" s="247"/>
      <c r="Q6780" s="247"/>
      <c r="R6780" s="247"/>
    </row>
    <row r="6781" spans="1:18" ht="20.100000000000001" customHeight="1" x14ac:dyDescent="0.25">
      <c r="A6781" s="248"/>
      <c r="B6781" s="248"/>
      <c r="C6781" s="248"/>
      <c r="D6781" s="248"/>
      <c r="E6781" s="248"/>
      <c r="F6781" s="248"/>
      <c r="G6781" s="248"/>
      <c r="H6781" s="248"/>
      <c r="I6781" s="247"/>
      <c r="J6781" s="247"/>
      <c r="K6781" s="247"/>
      <c r="L6781" s="247"/>
      <c r="M6781" s="247"/>
      <c r="N6781" s="247"/>
      <c r="O6781" s="247"/>
      <c r="P6781" s="247"/>
      <c r="Q6781" s="247"/>
      <c r="R6781" s="247"/>
    </row>
    <row r="6782" spans="1:18" ht="20.100000000000001" customHeight="1" x14ac:dyDescent="0.25">
      <c r="A6782" s="248"/>
      <c r="B6782" s="248"/>
      <c r="C6782" s="248"/>
      <c r="D6782" s="248"/>
      <c r="E6782" s="248"/>
      <c r="F6782" s="248"/>
      <c r="G6782" s="248"/>
      <c r="H6782" s="248"/>
      <c r="I6782" s="247"/>
      <c r="J6782" s="247"/>
      <c r="K6782" s="247"/>
      <c r="L6782" s="247"/>
      <c r="M6782" s="247"/>
      <c r="N6782" s="247"/>
      <c r="O6782" s="247"/>
      <c r="P6782" s="247"/>
      <c r="Q6782" s="247"/>
      <c r="R6782" s="247"/>
    </row>
    <row r="6783" spans="1:18" ht="20.100000000000001" customHeight="1" x14ac:dyDescent="0.25">
      <c r="A6783" s="248"/>
      <c r="B6783" s="248"/>
      <c r="C6783" s="248"/>
      <c r="D6783" s="248"/>
      <c r="E6783" s="248"/>
      <c r="F6783" s="248"/>
      <c r="G6783" s="248"/>
      <c r="H6783" s="248"/>
      <c r="I6783" s="247"/>
      <c r="J6783" s="247"/>
      <c r="K6783" s="247"/>
      <c r="L6783" s="247"/>
      <c r="M6783" s="247"/>
      <c r="N6783" s="247"/>
      <c r="O6783" s="247"/>
      <c r="P6783" s="247"/>
      <c r="Q6783" s="247"/>
      <c r="R6783" s="247"/>
    </row>
    <row r="6784" spans="1:18" ht="20.100000000000001" customHeight="1" x14ac:dyDescent="0.25">
      <c r="A6784" s="248"/>
      <c r="B6784" s="248"/>
      <c r="C6784" s="248"/>
      <c r="D6784" s="248"/>
      <c r="E6784" s="248"/>
      <c r="F6784" s="248"/>
      <c r="G6784" s="248"/>
      <c r="H6784" s="248"/>
      <c r="I6784" s="247"/>
      <c r="J6784" s="247"/>
      <c r="K6784" s="247"/>
      <c r="L6784" s="247"/>
      <c r="M6784" s="247"/>
      <c r="N6784" s="247"/>
      <c r="O6784" s="247"/>
      <c r="P6784" s="247"/>
      <c r="Q6784" s="247"/>
      <c r="R6784" s="247"/>
    </row>
    <row r="6785" spans="1:18" ht="20.100000000000001" customHeight="1" x14ac:dyDescent="0.25">
      <c r="A6785" s="248"/>
      <c r="B6785" s="248"/>
      <c r="C6785" s="248"/>
      <c r="D6785" s="248"/>
      <c r="E6785" s="248"/>
      <c r="F6785" s="248"/>
      <c r="G6785" s="248"/>
      <c r="H6785" s="248"/>
      <c r="I6785" s="247"/>
      <c r="J6785" s="247"/>
      <c r="K6785" s="247"/>
      <c r="L6785" s="247"/>
      <c r="M6785" s="247"/>
      <c r="N6785" s="247"/>
      <c r="O6785" s="247"/>
      <c r="P6785" s="247"/>
      <c r="Q6785" s="247"/>
      <c r="R6785" s="247"/>
    </row>
    <row r="6786" spans="1:18" ht="20.100000000000001" customHeight="1" x14ac:dyDescent="0.25">
      <c r="A6786" s="248"/>
      <c r="B6786" s="248"/>
      <c r="C6786" s="248"/>
      <c r="D6786" s="248"/>
      <c r="E6786" s="248"/>
      <c r="F6786" s="248"/>
      <c r="G6786" s="248"/>
      <c r="H6786" s="248"/>
      <c r="I6786" s="247"/>
      <c r="J6786" s="247"/>
      <c r="K6786" s="247"/>
      <c r="L6786" s="247"/>
      <c r="M6786" s="247"/>
      <c r="N6786" s="247"/>
      <c r="O6786" s="247"/>
      <c r="P6786" s="247"/>
      <c r="Q6786" s="247"/>
      <c r="R6786" s="247"/>
    </row>
    <row r="6787" spans="1:18" ht="20.100000000000001" customHeight="1" x14ac:dyDescent="0.25">
      <c r="A6787" s="248"/>
      <c r="B6787" s="248"/>
      <c r="C6787" s="248"/>
      <c r="D6787" s="248"/>
      <c r="E6787" s="248"/>
      <c r="F6787" s="248"/>
      <c r="G6787" s="248"/>
      <c r="H6787" s="248"/>
      <c r="I6787" s="247"/>
      <c r="J6787" s="247"/>
      <c r="K6787" s="247"/>
      <c r="L6787" s="247"/>
      <c r="M6787" s="247"/>
      <c r="N6787" s="247"/>
      <c r="O6787" s="247"/>
      <c r="P6787" s="247"/>
      <c r="Q6787" s="247"/>
      <c r="R6787" s="247"/>
    </row>
    <row r="6788" spans="1:18" ht="20.100000000000001" customHeight="1" x14ac:dyDescent="0.25">
      <c r="A6788" s="248"/>
      <c r="B6788" s="248"/>
      <c r="C6788" s="248"/>
      <c r="D6788" s="248"/>
      <c r="E6788" s="248"/>
      <c r="F6788" s="248"/>
      <c r="G6788" s="248"/>
      <c r="H6788" s="248"/>
      <c r="I6788" s="247"/>
      <c r="J6788" s="247"/>
      <c r="K6788" s="247"/>
      <c r="L6788" s="247"/>
      <c r="M6788" s="247"/>
      <c r="N6788" s="247"/>
      <c r="O6788" s="247"/>
      <c r="P6788" s="247"/>
      <c r="Q6788" s="247"/>
      <c r="R6788" s="247"/>
    </row>
    <row r="6789" spans="1:18" ht="20.100000000000001" customHeight="1" x14ac:dyDescent="0.25">
      <c r="A6789" s="248"/>
      <c r="B6789" s="248"/>
      <c r="C6789" s="248"/>
      <c r="D6789" s="248"/>
      <c r="E6789" s="248"/>
      <c r="F6789" s="248"/>
      <c r="G6789" s="248"/>
      <c r="H6789" s="248"/>
      <c r="I6789" s="247"/>
      <c r="J6789" s="247"/>
      <c r="K6789" s="247"/>
      <c r="L6789" s="247"/>
      <c r="M6789" s="247"/>
      <c r="N6789" s="247"/>
      <c r="O6789" s="247"/>
      <c r="P6789" s="247"/>
      <c r="Q6789" s="247"/>
      <c r="R6789" s="247"/>
    </row>
    <row r="6790" spans="1:18" ht="20.100000000000001" customHeight="1" x14ac:dyDescent="0.25">
      <c r="A6790" s="248"/>
      <c r="B6790" s="248"/>
      <c r="C6790" s="248"/>
      <c r="D6790" s="248"/>
      <c r="E6790" s="248"/>
      <c r="F6790" s="248"/>
      <c r="G6790" s="248"/>
      <c r="H6790" s="248"/>
      <c r="I6790" s="247"/>
      <c r="J6790" s="247"/>
      <c r="K6790" s="247"/>
      <c r="L6790" s="247"/>
      <c r="M6790" s="247"/>
      <c r="N6790" s="247"/>
      <c r="O6790" s="247"/>
      <c r="P6790" s="247"/>
      <c r="Q6790" s="247"/>
      <c r="R6790" s="247"/>
    </row>
    <row r="6791" spans="1:18" ht="20.100000000000001" customHeight="1" x14ac:dyDescent="0.25">
      <c r="A6791" s="248"/>
      <c r="B6791" s="248"/>
      <c r="C6791" s="248"/>
      <c r="D6791" s="248"/>
      <c r="E6791" s="248"/>
      <c r="F6791" s="248"/>
      <c r="G6791" s="248"/>
      <c r="H6791" s="248"/>
      <c r="I6791" s="247"/>
      <c r="J6791" s="247"/>
      <c r="K6791" s="247"/>
      <c r="L6791" s="247"/>
      <c r="M6791" s="247"/>
      <c r="N6791" s="247"/>
      <c r="O6791" s="247"/>
      <c r="P6791" s="247"/>
      <c r="Q6791" s="247"/>
      <c r="R6791" s="247"/>
    </row>
    <row r="6792" spans="1:18" ht="20.100000000000001" customHeight="1" x14ac:dyDescent="0.25">
      <c r="A6792" s="248"/>
      <c r="B6792" s="248"/>
      <c r="C6792" s="248"/>
      <c r="D6792" s="248"/>
      <c r="E6792" s="248"/>
      <c r="F6792" s="248"/>
      <c r="G6792" s="248"/>
      <c r="H6792" s="248"/>
      <c r="I6792" s="247"/>
      <c r="J6792" s="247"/>
      <c r="K6792" s="247"/>
      <c r="L6792" s="247"/>
      <c r="M6792" s="247"/>
      <c r="N6792" s="247"/>
      <c r="O6792" s="247"/>
      <c r="P6792" s="247"/>
      <c r="Q6792" s="247"/>
      <c r="R6792" s="247"/>
    </row>
    <row r="6793" spans="1:18" ht="20.100000000000001" customHeight="1" x14ac:dyDescent="0.25">
      <c r="A6793" s="248"/>
      <c r="B6793" s="248"/>
      <c r="C6793" s="248"/>
      <c r="D6793" s="248"/>
      <c r="E6793" s="248"/>
      <c r="F6793" s="248"/>
      <c r="G6793" s="248"/>
      <c r="H6793" s="248"/>
      <c r="I6793" s="247"/>
      <c r="J6793" s="247"/>
      <c r="K6793" s="247"/>
      <c r="L6793" s="247"/>
      <c r="M6793" s="247"/>
      <c r="N6793" s="247"/>
      <c r="O6793" s="247"/>
      <c r="P6793" s="247"/>
      <c r="Q6793" s="247"/>
      <c r="R6793" s="247"/>
    </row>
    <row r="6794" spans="1:18" ht="20.100000000000001" customHeight="1" x14ac:dyDescent="0.25">
      <c r="A6794" s="248"/>
      <c r="B6794" s="248"/>
      <c r="C6794" s="248"/>
      <c r="D6794" s="248"/>
      <c r="E6794" s="248"/>
      <c r="F6794" s="248"/>
      <c r="G6794" s="248"/>
      <c r="H6794" s="248"/>
      <c r="I6794" s="247"/>
      <c r="J6794" s="247"/>
      <c r="K6794" s="247"/>
      <c r="L6794" s="247"/>
      <c r="M6794" s="247"/>
      <c r="N6794" s="247"/>
      <c r="O6794" s="247"/>
      <c r="P6794" s="247"/>
      <c r="Q6794" s="247"/>
      <c r="R6794" s="247"/>
    </row>
    <row r="6795" spans="1:18" ht="20.100000000000001" customHeight="1" x14ac:dyDescent="0.25">
      <c r="A6795" s="248"/>
      <c r="B6795" s="248"/>
      <c r="C6795" s="248"/>
      <c r="D6795" s="248"/>
      <c r="E6795" s="248"/>
      <c r="F6795" s="248"/>
      <c r="G6795" s="248"/>
      <c r="H6795" s="248"/>
      <c r="I6795" s="247"/>
      <c r="J6795" s="247"/>
      <c r="K6795" s="247"/>
      <c r="L6795" s="247"/>
      <c r="M6795" s="247"/>
      <c r="N6795" s="247"/>
      <c r="O6795" s="247"/>
      <c r="P6795" s="247"/>
      <c r="Q6795" s="247"/>
      <c r="R6795" s="247"/>
    </row>
    <row r="6796" spans="1:18" ht="20.100000000000001" customHeight="1" x14ac:dyDescent="0.25">
      <c r="A6796" s="248"/>
      <c r="B6796" s="248"/>
      <c r="C6796" s="248"/>
      <c r="D6796" s="248"/>
      <c r="E6796" s="248"/>
      <c r="F6796" s="248"/>
      <c r="G6796" s="248"/>
      <c r="H6796" s="248"/>
      <c r="I6796" s="247"/>
      <c r="J6796" s="247"/>
      <c r="K6796" s="247"/>
      <c r="L6796" s="247"/>
      <c r="M6796" s="247"/>
      <c r="N6796" s="247"/>
      <c r="O6796" s="247"/>
      <c r="P6796" s="247"/>
      <c r="Q6796" s="247"/>
      <c r="R6796" s="247"/>
    </row>
    <row r="6797" spans="1:18" ht="20.100000000000001" customHeight="1" x14ac:dyDescent="0.25">
      <c r="A6797" s="248"/>
      <c r="B6797" s="248"/>
      <c r="C6797" s="248"/>
      <c r="D6797" s="248"/>
      <c r="E6797" s="248"/>
      <c r="F6797" s="248"/>
      <c r="G6797" s="248"/>
      <c r="H6797" s="248"/>
      <c r="I6797" s="247"/>
      <c r="J6797" s="247"/>
      <c r="K6797" s="247"/>
      <c r="L6797" s="247"/>
      <c r="M6797" s="247"/>
      <c r="N6797" s="247"/>
      <c r="O6797" s="247"/>
      <c r="P6797" s="247"/>
      <c r="Q6797" s="247"/>
      <c r="R6797" s="247"/>
    </row>
    <row r="6798" spans="1:18" ht="20.100000000000001" customHeight="1" x14ac:dyDescent="0.25">
      <c r="A6798" s="248"/>
      <c r="B6798" s="248"/>
      <c r="C6798" s="248"/>
      <c r="D6798" s="248"/>
      <c r="E6798" s="248"/>
      <c r="F6798" s="248"/>
      <c r="G6798" s="248"/>
      <c r="H6798" s="248"/>
      <c r="I6798" s="247"/>
      <c r="J6798" s="247"/>
      <c r="K6798" s="247"/>
      <c r="L6798" s="247"/>
      <c r="M6798" s="247"/>
      <c r="N6798" s="247"/>
      <c r="O6798" s="247"/>
      <c r="P6798" s="247"/>
      <c r="Q6798" s="247"/>
      <c r="R6798" s="247"/>
    </row>
    <row r="6799" spans="1:18" ht="20.100000000000001" customHeight="1" x14ac:dyDescent="0.25">
      <c r="A6799" s="248"/>
      <c r="B6799" s="248"/>
      <c r="C6799" s="248"/>
      <c r="D6799" s="248"/>
      <c r="E6799" s="248"/>
      <c r="F6799" s="248"/>
      <c r="G6799" s="248"/>
      <c r="H6799" s="248"/>
      <c r="I6799" s="247"/>
      <c r="J6799" s="247"/>
      <c r="K6799" s="247"/>
      <c r="L6799" s="247"/>
      <c r="M6799" s="247"/>
      <c r="N6799" s="247"/>
      <c r="O6799" s="247"/>
      <c r="P6799" s="247"/>
      <c r="Q6799" s="247"/>
      <c r="R6799" s="247"/>
    </row>
    <row r="6800" spans="1:18" ht="20.100000000000001" customHeight="1" x14ac:dyDescent="0.25">
      <c r="A6800" s="248"/>
      <c r="B6800" s="248"/>
      <c r="C6800" s="248"/>
      <c r="D6800" s="248"/>
      <c r="E6800" s="248"/>
      <c r="F6800" s="248"/>
      <c r="G6800" s="248"/>
      <c r="H6800" s="248"/>
      <c r="I6800" s="247"/>
      <c r="J6800" s="247"/>
      <c r="K6800" s="247"/>
      <c r="L6800" s="247"/>
      <c r="M6800" s="247"/>
      <c r="N6800" s="247"/>
      <c r="O6800" s="247"/>
      <c r="P6800" s="247"/>
      <c r="Q6800" s="247"/>
      <c r="R6800" s="247"/>
    </row>
    <row r="6801" spans="1:18" ht="20.100000000000001" customHeight="1" x14ac:dyDescent="0.25">
      <c r="A6801" s="248"/>
      <c r="B6801" s="248"/>
      <c r="C6801" s="248"/>
      <c r="D6801" s="248"/>
      <c r="E6801" s="248"/>
      <c r="F6801" s="248"/>
      <c r="G6801" s="248"/>
      <c r="H6801" s="248"/>
      <c r="I6801" s="247"/>
      <c r="J6801" s="247"/>
      <c r="K6801" s="247"/>
      <c r="L6801" s="247"/>
      <c r="M6801" s="247"/>
      <c r="N6801" s="247"/>
      <c r="O6801" s="247"/>
      <c r="P6801" s="247"/>
      <c r="Q6801" s="247"/>
      <c r="R6801" s="247"/>
    </row>
    <row r="6802" spans="1:18" ht="20.100000000000001" customHeight="1" x14ac:dyDescent="0.25">
      <c r="A6802" s="248"/>
      <c r="B6802" s="248"/>
      <c r="C6802" s="248"/>
      <c r="D6802" s="248"/>
      <c r="E6802" s="248"/>
      <c r="F6802" s="248"/>
      <c r="G6802" s="248"/>
      <c r="H6802" s="248"/>
      <c r="I6802" s="247"/>
      <c r="J6802" s="247"/>
      <c r="K6802" s="247"/>
      <c r="L6802" s="247"/>
      <c r="M6802" s="247"/>
      <c r="N6802" s="247"/>
      <c r="O6802" s="247"/>
      <c r="P6802" s="247"/>
      <c r="Q6802" s="247"/>
      <c r="R6802" s="247"/>
    </row>
    <row r="6803" spans="1:18" ht="20.100000000000001" customHeight="1" x14ac:dyDescent="0.25">
      <c r="A6803" s="248"/>
      <c r="B6803" s="248"/>
      <c r="C6803" s="248"/>
      <c r="D6803" s="248"/>
      <c r="E6803" s="248"/>
      <c r="F6803" s="248"/>
      <c r="G6803" s="248"/>
      <c r="H6803" s="248"/>
      <c r="I6803" s="247"/>
      <c r="J6803" s="247"/>
      <c r="K6803" s="247"/>
      <c r="L6803" s="247"/>
      <c r="M6803" s="247"/>
      <c r="N6803" s="247"/>
      <c r="O6803" s="247"/>
      <c r="P6803" s="247"/>
      <c r="Q6803" s="247"/>
      <c r="R6803" s="247"/>
    </row>
    <row r="6804" spans="1:18" ht="20.100000000000001" customHeight="1" x14ac:dyDescent="0.25">
      <c r="A6804" s="248"/>
      <c r="B6804" s="248"/>
      <c r="C6804" s="248"/>
      <c r="D6804" s="248"/>
      <c r="E6804" s="248"/>
      <c r="F6804" s="248"/>
      <c r="G6804" s="248"/>
      <c r="H6804" s="248"/>
      <c r="I6804" s="247"/>
      <c r="J6804" s="247"/>
      <c r="K6804" s="247"/>
      <c r="L6804" s="247"/>
      <c r="M6804" s="247"/>
      <c r="N6804" s="247"/>
      <c r="O6804" s="247"/>
      <c r="P6804" s="247"/>
      <c r="Q6804" s="247"/>
      <c r="R6804" s="247"/>
    </row>
    <row r="6805" spans="1:18" ht="20.100000000000001" customHeight="1" x14ac:dyDescent="0.25">
      <c r="A6805" s="248"/>
      <c r="B6805" s="248"/>
      <c r="C6805" s="248"/>
      <c r="D6805" s="248"/>
      <c r="E6805" s="248"/>
      <c r="F6805" s="248"/>
      <c r="G6805" s="248"/>
      <c r="H6805" s="248"/>
      <c r="I6805" s="247"/>
      <c r="J6805" s="247"/>
      <c r="K6805" s="247"/>
      <c r="L6805" s="247"/>
      <c r="M6805" s="247"/>
      <c r="N6805" s="247"/>
      <c r="O6805" s="247"/>
      <c r="P6805" s="247"/>
      <c r="Q6805" s="247"/>
      <c r="R6805" s="247"/>
    </row>
    <row r="6806" spans="1:18" ht="20.100000000000001" customHeight="1" x14ac:dyDescent="0.25">
      <c r="A6806" s="248"/>
      <c r="B6806" s="248"/>
      <c r="C6806" s="248"/>
      <c r="D6806" s="248"/>
      <c r="E6806" s="248"/>
      <c r="F6806" s="248"/>
      <c r="G6806" s="248"/>
      <c r="H6806" s="248"/>
      <c r="I6806" s="247"/>
      <c r="J6806" s="247"/>
      <c r="K6806" s="247"/>
      <c r="L6806" s="247"/>
      <c r="M6806" s="247"/>
      <c r="N6806" s="247"/>
      <c r="O6806" s="247"/>
      <c r="P6806" s="247"/>
      <c r="Q6806" s="247"/>
      <c r="R6806" s="247"/>
    </row>
    <row r="6807" spans="1:18" ht="20.100000000000001" customHeight="1" x14ac:dyDescent="0.25">
      <c r="A6807" s="248"/>
      <c r="B6807" s="248"/>
      <c r="C6807" s="248"/>
      <c r="D6807" s="248"/>
      <c r="E6807" s="248"/>
      <c r="F6807" s="248"/>
      <c r="G6807" s="248"/>
      <c r="H6807" s="248"/>
      <c r="I6807" s="247"/>
      <c r="J6807" s="247"/>
      <c r="K6807" s="247"/>
      <c r="L6807" s="247"/>
      <c r="M6807" s="247"/>
      <c r="N6807" s="247"/>
      <c r="O6807" s="247"/>
      <c r="P6807" s="247"/>
      <c r="Q6807" s="247"/>
      <c r="R6807" s="247"/>
    </row>
    <row r="6808" spans="1:18" ht="20.100000000000001" customHeight="1" x14ac:dyDescent="0.25">
      <c r="A6808" s="248"/>
      <c r="B6808" s="248"/>
      <c r="C6808" s="248"/>
      <c r="D6808" s="248"/>
      <c r="E6808" s="248"/>
      <c r="F6808" s="248"/>
      <c r="G6808" s="248"/>
      <c r="H6808" s="248"/>
      <c r="I6808" s="247"/>
      <c r="J6808" s="247"/>
      <c r="K6808" s="247"/>
      <c r="L6808" s="247"/>
      <c r="M6808" s="247"/>
      <c r="N6808" s="247"/>
      <c r="O6808" s="247"/>
      <c r="P6808" s="247"/>
      <c r="Q6808" s="247"/>
      <c r="R6808" s="247"/>
    </row>
    <row r="6809" spans="1:18" ht="20.100000000000001" customHeight="1" x14ac:dyDescent="0.25">
      <c r="A6809" s="248"/>
      <c r="B6809" s="248"/>
      <c r="C6809" s="248"/>
      <c r="D6809" s="248"/>
      <c r="E6809" s="248"/>
      <c r="F6809" s="248"/>
      <c r="G6809" s="248"/>
      <c r="H6809" s="248"/>
      <c r="I6809" s="247"/>
      <c r="J6809" s="247"/>
      <c r="K6809" s="247"/>
      <c r="L6809" s="247"/>
      <c r="M6809" s="247"/>
      <c r="N6809" s="247"/>
      <c r="O6809" s="247"/>
      <c r="P6809" s="247"/>
      <c r="Q6809" s="247"/>
      <c r="R6809" s="247"/>
    </row>
    <row r="6810" spans="1:18" ht="20.100000000000001" customHeight="1" x14ac:dyDescent="0.25">
      <c r="A6810" s="248"/>
      <c r="B6810" s="248"/>
      <c r="C6810" s="248"/>
      <c r="D6810" s="248"/>
      <c r="E6810" s="248"/>
      <c r="F6810" s="248"/>
      <c r="G6810" s="248"/>
      <c r="H6810" s="248"/>
      <c r="I6810" s="247"/>
      <c r="J6810" s="247"/>
      <c r="K6810" s="247"/>
      <c r="L6810" s="247"/>
      <c r="M6810" s="247"/>
      <c r="N6810" s="247"/>
      <c r="O6810" s="247"/>
      <c r="P6810" s="247"/>
      <c r="Q6810" s="247"/>
      <c r="R6810" s="247"/>
    </row>
    <row r="6811" spans="1:18" ht="20.100000000000001" customHeight="1" x14ac:dyDescent="0.25">
      <c r="A6811" s="248"/>
      <c r="B6811" s="248"/>
      <c r="C6811" s="248"/>
      <c r="D6811" s="248"/>
      <c r="E6811" s="248"/>
      <c r="F6811" s="248"/>
      <c r="G6811" s="248"/>
      <c r="H6811" s="248"/>
      <c r="I6811" s="247"/>
      <c r="J6811" s="247"/>
      <c r="K6811" s="247"/>
      <c r="L6811" s="247"/>
      <c r="M6811" s="247"/>
      <c r="N6811" s="247"/>
      <c r="O6811" s="247"/>
      <c r="P6811" s="247"/>
      <c r="Q6811" s="247"/>
      <c r="R6811" s="247"/>
    </row>
    <row r="6812" spans="1:18" ht="20.100000000000001" customHeight="1" x14ac:dyDescent="0.25">
      <c r="A6812" s="248"/>
      <c r="B6812" s="248"/>
      <c r="C6812" s="248"/>
      <c r="D6812" s="248"/>
      <c r="E6812" s="248"/>
      <c r="F6812" s="248"/>
      <c r="G6812" s="248"/>
      <c r="H6812" s="248"/>
      <c r="I6812" s="247"/>
      <c r="J6812" s="247"/>
      <c r="K6812" s="247"/>
      <c r="L6812" s="247"/>
      <c r="M6812" s="247"/>
      <c r="N6812" s="247"/>
      <c r="O6812" s="247"/>
      <c r="P6812" s="247"/>
      <c r="Q6812" s="247"/>
      <c r="R6812" s="247"/>
    </row>
    <row r="6813" spans="1:18" ht="20.100000000000001" customHeight="1" x14ac:dyDescent="0.25">
      <c r="A6813" s="248"/>
      <c r="B6813" s="248"/>
      <c r="C6813" s="248"/>
      <c r="D6813" s="248"/>
      <c r="E6813" s="248"/>
      <c r="F6813" s="248"/>
      <c r="G6813" s="248"/>
      <c r="H6813" s="248"/>
      <c r="I6813" s="247"/>
      <c r="J6813" s="247"/>
      <c r="K6813" s="247"/>
      <c r="L6813" s="247"/>
      <c r="M6813" s="247"/>
      <c r="N6813" s="247"/>
      <c r="O6813" s="247"/>
      <c r="P6813" s="247"/>
      <c r="Q6813" s="247"/>
      <c r="R6813" s="247"/>
    </row>
    <row r="6814" spans="1:18" ht="20.100000000000001" customHeight="1" x14ac:dyDescent="0.25">
      <c r="A6814" s="248"/>
      <c r="B6814" s="248"/>
      <c r="C6814" s="248"/>
      <c r="D6814" s="248"/>
      <c r="E6814" s="248"/>
      <c r="F6814" s="248"/>
      <c r="G6814" s="248"/>
      <c r="H6814" s="248"/>
      <c r="I6814" s="247"/>
      <c r="J6814" s="247"/>
      <c r="K6814" s="247"/>
      <c r="L6814" s="247"/>
      <c r="M6814" s="247"/>
      <c r="N6814" s="247"/>
      <c r="O6814" s="247"/>
      <c r="P6814" s="247"/>
      <c r="Q6814" s="247"/>
      <c r="R6814" s="247"/>
    </row>
    <row r="6815" spans="1:18" ht="20.100000000000001" customHeight="1" x14ac:dyDescent="0.25">
      <c r="A6815" s="248"/>
      <c r="B6815" s="248"/>
      <c r="C6815" s="248"/>
      <c r="D6815" s="248"/>
      <c r="E6815" s="248"/>
      <c r="F6815" s="248"/>
      <c r="G6815" s="248"/>
      <c r="H6815" s="248"/>
      <c r="I6815" s="247"/>
      <c r="J6815" s="247"/>
      <c r="K6815" s="247"/>
      <c r="L6815" s="247"/>
      <c r="M6815" s="247"/>
      <c r="N6815" s="247"/>
      <c r="O6815" s="247"/>
      <c r="P6815" s="247"/>
      <c r="Q6815" s="247"/>
      <c r="R6815" s="247"/>
    </row>
    <row r="6816" spans="1:18" ht="20.100000000000001" customHeight="1" x14ac:dyDescent="0.25">
      <c r="A6816" s="248"/>
      <c r="B6816" s="248"/>
      <c r="C6816" s="248"/>
      <c r="D6816" s="248"/>
      <c r="E6816" s="248"/>
      <c r="F6816" s="248"/>
      <c r="G6816" s="248"/>
      <c r="H6816" s="248"/>
      <c r="I6816" s="247"/>
      <c r="J6816" s="247"/>
      <c r="K6816" s="247"/>
      <c r="L6816" s="247"/>
      <c r="M6816" s="247"/>
      <c r="N6816" s="247"/>
      <c r="O6816" s="247"/>
      <c r="P6816" s="247"/>
      <c r="Q6816" s="247"/>
      <c r="R6816" s="247"/>
    </row>
    <row r="6817" spans="1:18" ht="20.100000000000001" customHeight="1" x14ac:dyDescent="0.25">
      <c r="A6817" s="248"/>
      <c r="B6817" s="248"/>
      <c r="C6817" s="248"/>
      <c r="D6817" s="248"/>
      <c r="E6817" s="248"/>
      <c r="F6817" s="248"/>
      <c r="G6817" s="248"/>
      <c r="H6817" s="248"/>
      <c r="I6817" s="247"/>
      <c r="J6817" s="247"/>
      <c r="K6817" s="247"/>
      <c r="L6817" s="247"/>
      <c r="M6817" s="247"/>
      <c r="N6817" s="247"/>
      <c r="O6817" s="247"/>
      <c r="P6817" s="247"/>
      <c r="Q6817" s="247"/>
      <c r="R6817" s="247"/>
    </row>
    <row r="6818" spans="1:18" ht="20.100000000000001" customHeight="1" x14ac:dyDescent="0.25">
      <c r="A6818" s="248"/>
      <c r="B6818" s="248"/>
      <c r="C6818" s="248"/>
      <c r="D6818" s="248"/>
      <c r="E6818" s="248"/>
      <c r="F6818" s="248"/>
      <c r="G6818" s="248"/>
      <c r="H6818" s="248"/>
      <c r="I6818" s="247"/>
      <c r="J6818" s="247"/>
      <c r="K6818" s="247"/>
      <c r="L6818" s="247"/>
      <c r="M6818" s="247"/>
      <c r="N6818" s="247"/>
      <c r="O6818" s="247"/>
      <c r="P6818" s="247"/>
      <c r="Q6818" s="247"/>
      <c r="R6818" s="247"/>
    </row>
    <row r="6819" spans="1:18" ht="20.100000000000001" customHeight="1" x14ac:dyDescent="0.25">
      <c r="A6819" s="248"/>
      <c r="B6819" s="248"/>
      <c r="C6819" s="248"/>
      <c r="D6819" s="248"/>
      <c r="E6819" s="248"/>
      <c r="F6819" s="248"/>
      <c r="G6819" s="248"/>
      <c r="H6819" s="248"/>
      <c r="I6819" s="247"/>
      <c r="J6819" s="247"/>
      <c r="K6819" s="247"/>
      <c r="L6819" s="247"/>
      <c r="M6819" s="247"/>
      <c r="N6819" s="247"/>
      <c r="O6819" s="247"/>
      <c r="P6819" s="247"/>
      <c r="Q6819" s="247"/>
      <c r="R6819" s="247"/>
    </row>
    <row r="6820" spans="1:18" ht="20.100000000000001" customHeight="1" x14ac:dyDescent="0.25">
      <c r="A6820" s="248"/>
      <c r="B6820" s="248"/>
      <c r="C6820" s="248"/>
      <c r="D6820" s="248"/>
      <c r="E6820" s="248"/>
      <c r="F6820" s="248"/>
      <c r="G6820" s="248"/>
      <c r="H6820" s="248"/>
      <c r="I6820" s="247"/>
      <c r="J6820" s="247"/>
      <c r="K6820" s="247"/>
      <c r="L6820" s="247"/>
      <c r="M6820" s="247"/>
      <c r="N6820" s="247"/>
      <c r="O6820" s="247"/>
      <c r="P6820" s="247"/>
      <c r="Q6820" s="247"/>
      <c r="R6820" s="247"/>
    </row>
    <row r="6821" spans="1:18" ht="20.100000000000001" customHeight="1" x14ac:dyDescent="0.25">
      <c r="A6821" s="248"/>
      <c r="B6821" s="248"/>
      <c r="C6821" s="248"/>
      <c r="D6821" s="248"/>
      <c r="E6821" s="248"/>
      <c r="F6821" s="248"/>
      <c r="G6821" s="248"/>
      <c r="H6821" s="248"/>
      <c r="I6821" s="247"/>
      <c r="J6821" s="247"/>
      <c r="K6821" s="247"/>
      <c r="L6821" s="247"/>
      <c r="M6821" s="247"/>
      <c r="N6821" s="247"/>
      <c r="O6821" s="247"/>
      <c r="P6821" s="247"/>
      <c r="Q6821" s="247"/>
      <c r="R6821" s="247"/>
    </row>
    <row r="6822" spans="1:18" ht="20.100000000000001" customHeight="1" x14ac:dyDescent="0.25">
      <c r="A6822" s="248"/>
      <c r="B6822" s="248"/>
      <c r="C6822" s="248"/>
      <c r="D6822" s="248"/>
      <c r="E6822" s="248"/>
      <c r="F6822" s="248"/>
      <c r="G6822" s="248"/>
      <c r="H6822" s="248"/>
      <c r="I6822" s="247"/>
      <c r="J6822" s="247"/>
      <c r="K6822" s="247"/>
      <c r="L6822" s="247"/>
      <c r="M6822" s="247"/>
      <c r="N6822" s="247"/>
      <c r="O6822" s="247"/>
      <c r="P6822" s="247"/>
      <c r="Q6822" s="247"/>
      <c r="R6822" s="247"/>
    </row>
    <row r="6823" spans="1:18" ht="20.100000000000001" customHeight="1" x14ac:dyDescent="0.25">
      <c r="A6823" s="248"/>
      <c r="B6823" s="248"/>
      <c r="C6823" s="248"/>
      <c r="D6823" s="248"/>
      <c r="E6823" s="248"/>
      <c r="F6823" s="248"/>
      <c r="G6823" s="248"/>
      <c r="H6823" s="248"/>
      <c r="I6823" s="247"/>
      <c r="J6823" s="247"/>
      <c r="K6823" s="247"/>
      <c r="L6823" s="247"/>
      <c r="M6823" s="247"/>
      <c r="N6823" s="247"/>
      <c r="O6823" s="247"/>
      <c r="P6823" s="247"/>
      <c r="Q6823" s="247"/>
      <c r="R6823" s="247"/>
    </row>
    <row r="6824" spans="1:18" ht="20.100000000000001" customHeight="1" x14ac:dyDescent="0.25">
      <c r="A6824" s="248"/>
      <c r="B6824" s="248"/>
      <c r="C6824" s="248"/>
      <c r="D6824" s="248"/>
      <c r="E6824" s="248"/>
      <c r="F6824" s="248"/>
      <c r="G6824" s="248"/>
      <c r="H6824" s="248"/>
      <c r="I6824" s="247"/>
      <c r="J6824" s="247"/>
      <c r="K6824" s="247"/>
      <c r="L6824" s="247"/>
      <c r="M6824" s="247"/>
      <c r="N6824" s="247"/>
      <c r="O6824" s="247"/>
      <c r="P6824" s="247"/>
      <c r="Q6824" s="247"/>
      <c r="R6824" s="247"/>
    </row>
    <row r="6825" spans="1:18" ht="20.100000000000001" customHeight="1" x14ac:dyDescent="0.25">
      <c r="A6825" s="248"/>
      <c r="B6825" s="248"/>
      <c r="C6825" s="248"/>
      <c r="D6825" s="248"/>
      <c r="E6825" s="248"/>
      <c r="F6825" s="248"/>
      <c r="G6825" s="248"/>
      <c r="H6825" s="248"/>
      <c r="I6825" s="247"/>
      <c r="J6825" s="247"/>
      <c r="K6825" s="247"/>
      <c r="L6825" s="247"/>
      <c r="M6825" s="247"/>
      <c r="N6825" s="247"/>
      <c r="O6825" s="247"/>
      <c r="P6825" s="247"/>
      <c r="Q6825" s="247"/>
      <c r="R6825" s="247"/>
    </row>
    <row r="6826" spans="1:18" ht="20.100000000000001" customHeight="1" x14ac:dyDescent="0.25">
      <c r="A6826" s="248"/>
      <c r="B6826" s="248"/>
      <c r="C6826" s="248"/>
      <c r="D6826" s="248"/>
      <c r="E6826" s="248"/>
      <c r="F6826" s="248"/>
      <c r="G6826" s="248"/>
      <c r="H6826" s="248"/>
      <c r="I6826" s="247"/>
      <c r="J6826" s="247"/>
      <c r="K6826" s="247"/>
      <c r="L6826" s="247"/>
      <c r="M6826" s="247"/>
      <c r="N6826" s="247"/>
      <c r="O6826" s="247"/>
      <c r="P6826" s="247"/>
      <c r="Q6826" s="247"/>
      <c r="R6826" s="247"/>
    </row>
    <row r="6827" spans="1:18" ht="20.100000000000001" customHeight="1" x14ac:dyDescent="0.25">
      <c r="A6827" s="248"/>
      <c r="B6827" s="248"/>
      <c r="C6827" s="248"/>
      <c r="D6827" s="248"/>
      <c r="E6827" s="248"/>
      <c r="F6827" s="248"/>
      <c r="G6827" s="248"/>
      <c r="H6827" s="248"/>
      <c r="I6827" s="247"/>
      <c r="J6827" s="247"/>
      <c r="K6827" s="247"/>
      <c r="L6827" s="247"/>
      <c r="M6827" s="247"/>
      <c r="N6827" s="247"/>
      <c r="O6827" s="247"/>
      <c r="P6827" s="247"/>
      <c r="Q6827" s="247"/>
      <c r="R6827" s="247"/>
    </row>
    <row r="6828" spans="1:18" ht="20.100000000000001" customHeight="1" x14ac:dyDescent="0.25">
      <c r="A6828" s="248"/>
      <c r="B6828" s="248"/>
      <c r="C6828" s="248"/>
      <c r="D6828" s="248"/>
      <c r="E6828" s="248"/>
      <c r="F6828" s="248"/>
      <c r="G6828" s="248"/>
      <c r="H6828" s="248"/>
      <c r="I6828" s="247"/>
      <c r="J6828" s="247"/>
      <c r="K6828" s="247"/>
      <c r="L6828" s="247"/>
      <c r="M6828" s="247"/>
      <c r="N6828" s="247"/>
      <c r="O6828" s="247"/>
      <c r="P6828" s="247"/>
      <c r="Q6828" s="247"/>
      <c r="R6828" s="247"/>
    </row>
    <row r="6829" spans="1:18" ht="20.100000000000001" customHeight="1" x14ac:dyDescent="0.25">
      <c r="A6829" s="248"/>
      <c r="B6829" s="248"/>
      <c r="C6829" s="248"/>
      <c r="D6829" s="248"/>
      <c r="E6829" s="248"/>
      <c r="F6829" s="248"/>
      <c r="G6829" s="248"/>
      <c r="H6829" s="248"/>
      <c r="I6829" s="247"/>
      <c r="J6829" s="247"/>
      <c r="K6829" s="247"/>
      <c r="L6829" s="247"/>
      <c r="M6829" s="247"/>
      <c r="N6829" s="247"/>
      <c r="O6829" s="247"/>
      <c r="P6829" s="247"/>
      <c r="Q6829" s="247"/>
      <c r="R6829" s="247"/>
    </row>
    <row r="6830" spans="1:18" ht="20.100000000000001" customHeight="1" x14ac:dyDescent="0.25">
      <c r="A6830" s="248"/>
      <c r="B6830" s="248"/>
      <c r="C6830" s="248"/>
      <c r="D6830" s="248"/>
      <c r="E6830" s="248"/>
      <c r="F6830" s="248"/>
      <c r="G6830" s="248"/>
      <c r="H6830" s="248"/>
      <c r="I6830" s="247"/>
      <c r="J6830" s="247"/>
      <c r="K6830" s="247"/>
      <c r="L6830" s="247"/>
      <c r="M6830" s="247"/>
      <c r="N6830" s="247"/>
      <c r="O6830" s="247"/>
      <c r="P6830" s="247"/>
      <c r="Q6830" s="247"/>
      <c r="R6830" s="247"/>
    </row>
    <row r="6831" spans="1:18" ht="20.100000000000001" customHeight="1" x14ac:dyDescent="0.25">
      <c r="A6831" s="248"/>
      <c r="B6831" s="248"/>
      <c r="C6831" s="248"/>
      <c r="D6831" s="248"/>
      <c r="E6831" s="248"/>
      <c r="F6831" s="248"/>
      <c r="G6831" s="248"/>
      <c r="H6831" s="248"/>
      <c r="I6831" s="247"/>
      <c r="J6831" s="247"/>
      <c r="K6831" s="247"/>
      <c r="L6831" s="247"/>
      <c r="M6831" s="247"/>
      <c r="N6831" s="247"/>
      <c r="O6831" s="247"/>
      <c r="P6831" s="247"/>
      <c r="Q6831" s="247"/>
      <c r="R6831" s="247"/>
    </row>
    <row r="6832" spans="1:18" ht="20.100000000000001" customHeight="1" x14ac:dyDescent="0.25">
      <c r="A6832" s="248"/>
      <c r="B6832" s="248"/>
      <c r="C6832" s="248"/>
      <c r="D6832" s="248"/>
      <c r="E6832" s="248"/>
      <c r="F6832" s="248"/>
      <c r="G6832" s="248"/>
      <c r="H6832" s="248"/>
      <c r="I6832" s="247"/>
      <c r="J6832" s="247"/>
      <c r="K6832" s="247"/>
      <c r="L6832" s="247"/>
      <c r="M6832" s="247"/>
      <c r="N6832" s="247"/>
      <c r="O6832" s="247"/>
      <c r="P6832" s="247"/>
      <c r="Q6832" s="247"/>
      <c r="R6832" s="247"/>
    </row>
    <row r="6833" spans="1:18" ht="20.100000000000001" customHeight="1" x14ac:dyDescent="0.25">
      <c r="A6833" s="248"/>
      <c r="B6833" s="248"/>
      <c r="C6833" s="248"/>
      <c r="D6833" s="248"/>
      <c r="E6833" s="248"/>
      <c r="F6833" s="248"/>
      <c r="G6833" s="248"/>
      <c r="H6833" s="248"/>
      <c r="I6833" s="247"/>
      <c r="J6833" s="247"/>
      <c r="K6833" s="247"/>
      <c r="L6833" s="247"/>
      <c r="M6833" s="247"/>
      <c r="N6833" s="247"/>
      <c r="O6833" s="247"/>
      <c r="P6833" s="247"/>
      <c r="Q6833" s="247"/>
      <c r="R6833" s="247"/>
    </row>
    <row r="6834" spans="1:18" ht="20.100000000000001" customHeight="1" x14ac:dyDescent="0.25">
      <c r="A6834" s="248"/>
      <c r="B6834" s="248"/>
      <c r="C6834" s="248"/>
      <c r="D6834" s="248"/>
      <c r="E6834" s="248"/>
      <c r="F6834" s="248"/>
      <c r="G6834" s="248"/>
      <c r="H6834" s="248"/>
      <c r="I6834" s="247"/>
      <c r="J6834" s="247"/>
      <c r="K6834" s="247"/>
      <c r="L6834" s="247"/>
      <c r="M6834" s="247"/>
      <c r="N6834" s="247"/>
      <c r="O6834" s="247"/>
      <c r="P6834" s="247"/>
      <c r="Q6834" s="247"/>
      <c r="R6834" s="247"/>
    </row>
    <row r="6835" spans="1:18" ht="20.100000000000001" customHeight="1" x14ac:dyDescent="0.25">
      <c r="A6835" s="248"/>
      <c r="B6835" s="248"/>
      <c r="C6835" s="248"/>
      <c r="D6835" s="248"/>
      <c r="E6835" s="248"/>
      <c r="F6835" s="248"/>
      <c r="G6835" s="248"/>
      <c r="H6835" s="248"/>
      <c r="I6835" s="247"/>
      <c r="J6835" s="247"/>
      <c r="K6835" s="247"/>
      <c r="L6835" s="247"/>
      <c r="M6835" s="247"/>
      <c r="N6835" s="247"/>
      <c r="O6835" s="247"/>
      <c r="P6835" s="247"/>
      <c r="Q6835" s="247"/>
      <c r="R6835" s="247"/>
    </row>
    <row r="6836" spans="1:18" ht="20.100000000000001" customHeight="1" x14ac:dyDescent="0.25">
      <c r="A6836" s="248"/>
      <c r="B6836" s="248"/>
      <c r="C6836" s="248"/>
      <c r="D6836" s="248"/>
      <c r="E6836" s="248"/>
      <c r="F6836" s="248"/>
      <c r="G6836" s="248"/>
      <c r="H6836" s="248"/>
      <c r="I6836" s="247"/>
      <c r="J6836" s="247"/>
      <c r="K6836" s="247"/>
      <c r="L6836" s="247"/>
      <c r="M6836" s="247"/>
      <c r="N6836" s="247"/>
      <c r="O6836" s="247"/>
      <c r="P6836" s="247"/>
      <c r="Q6836" s="247"/>
      <c r="R6836" s="247"/>
    </row>
    <row r="6837" spans="1:18" ht="20.100000000000001" customHeight="1" x14ac:dyDescent="0.25">
      <c r="A6837" s="248"/>
      <c r="B6837" s="248"/>
      <c r="C6837" s="248"/>
      <c r="D6837" s="248"/>
      <c r="E6837" s="248"/>
      <c r="F6837" s="248"/>
      <c r="G6837" s="248"/>
      <c r="H6837" s="248"/>
      <c r="I6837" s="247"/>
      <c r="J6837" s="247"/>
      <c r="K6837" s="247"/>
      <c r="L6837" s="247"/>
      <c r="M6837" s="247"/>
      <c r="N6837" s="247"/>
      <c r="O6837" s="247"/>
      <c r="P6837" s="247"/>
      <c r="Q6837" s="247"/>
      <c r="R6837" s="247"/>
    </row>
    <row r="6838" spans="1:18" ht="20.100000000000001" customHeight="1" x14ac:dyDescent="0.25">
      <c r="A6838" s="248"/>
      <c r="B6838" s="248"/>
      <c r="C6838" s="248"/>
      <c r="D6838" s="248"/>
      <c r="E6838" s="248"/>
      <c r="F6838" s="248"/>
      <c r="G6838" s="248"/>
      <c r="H6838" s="248"/>
      <c r="I6838" s="247"/>
      <c r="J6838" s="247"/>
      <c r="K6838" s="247"/>
      <c r="L6838" s="247"/>
      <c r="M6838" s="247"/>
      <c r="N6838" s="247"/>
      <c r="O6838" s="247"/>
      <c r="P6838" s="247"/>
      <c r="Q6838" s="247"/>
      <c r="R6838" s="247"/>
    </row>
    <row r="6839" spans="1:18" ht="20.100000000000001" customHeight="1" x14ac:dyDescent="0.25">
      <c r="A6839" s="248"/>
      <c r="B6839" s="248"/>
      <c r="C6839" s="248"/>
      <c r="D6839" s="248"/>
      <c r="E6839" s="248"/>
      <c r="F6839" s="248"/>
      <c r="G6839" s="248"/>
      <c r="H6839" s="248"/>
      <c r="I6839" s="247"/>
      <c r="J6839" s="247"/>
      <c r="K6839" s="247"/>
      <c r="L6839" s="247"/>
      <c r="M6839" s="247"/>
      <c r="N6839" s="247"/>
      <c r="O6839" s="247"/>
      <c r="P6839" s="247"/>
      <c r="Q6839" s="247"/>
      <c r="R6839" s="247"/>
    </row>
    <row r="6840" spans="1:18" ht="20.100000000000001" customHeight="1" x14ac:dyDescent="0.25">
      <c r="A6840" s="248"/>
      <c r="B6840" s="248"/>
      <c r="C6840" s="248"/>
      <c r="D6840" s="248"/>
      <c r="E6840" s="248"/>
      <c r="F6840" s="248"/>
      <c r="G6840" s="248"/>
      <c r="H6840" s="248"/>
      <c r="I6840" s="247"/>
      <c r="J6840" s="247"/>
      <c r="K6840" s="247"/>
      <c r="L6840" s="247"/>
      <c r="M6840" s="247"/>
      <c r="N6840" s="247"/>
      <c r="O6840" s="247"/>
      <c r="P6840" s="247"/>
      <c r="Q6840" s="247"/>
      <c r="R6840" s="247"/>
    </row>
    <row r="6841" spans="1:18" ht="20.100000000000001" customHeight="1" x14ac:dyDescent="0.25">
      <c r="A6841" s="248"/>
      <c r="B6841" s="248"/>
      <c r="C6841" s="248"/>
      <c r="D6841" s="248"/>
      <c r="E6841" s="248"/>
      <c r="F6841" s="248"/>
      <c r="G6841" s="248"/>
      <c r="H6841" s="248"/>
      <c r="I6841" s="247"/>
      <c r="J6841" s="247"/>
      <c r="K6841" s="247"/>
      <c r="L6841" s="247"/>
      <c r="M6841" s="247"/>
      <c r="N6841" s="247"/>
      <c r="O6841" s="247"/>
      <c r="P6841" s="247"/>
      <c r="Q6841" s="247"/>
      <c r="R6841" s="247"/>
    </row>
    <row r="6842" spans="1:18" ht="20.100000000000001" customHeight="1" x14ac:dyDescent="0.25">
      <c r="A6842" s="248"/>
      <c r="B6842" s="248"/>
      <c r="C6842" s="248"/>
      <c r="D6842" s="248"/>
      <c r="E6842" s="248"/>
      <c r="F6842" s="248"/>
      <c r="G6842" s="248"/>
      <c r="H6842" s="248"/>
      <c r="I6842" s="247"/>
      <c r="J6842" s="247"/>
      <c r="K6842" s="247"/>
      <c r="L6842" s="247"/>
      <c r="M6842" s="247"/>
      <c r="N6842" s="247"/>
      <c r="O6842" s="247"/>
      <c r="P6842" s="247"/>
      <c r="Q6842" s="247"/>
      <c r="R6842" s="247"/>
    </row>
    <row r="6843" spans="1:18" ht="20.100000000000001" customHeight="1" x14ac:dyDescent="0.25">
      <c r="A6843" s="248"/>
      <c r="B6843" s="248"/>
      <c r="C6843" s="248"/>
      <c r="D6843" s="248"/>
      <c r="E6843" s="248"/>
      <c r="F6843" s="248"/>
      <c r="G6843" s="248"/>
      <c r="H6843" s="248"/>
      <c r="I6843" s="247"/>
      <c r="J6843" s="247"/>
      <c r="K6843" s="247"/>
      <c r="L6843" s="247"/>
      <c r="M6843" s="247"/>
      <c r="N6843" s="247"/>
      <c r="O6843" s="247"/>
      <c r="P6843" s="247"/>
      <c r="Q6843" s="247"/>
      <c r="R6843" s="247"/>
    </row>
    <row r="6844" spans="1:18" ht="20.100000000000001" customHeight="1" x14ac:dyDescent="0.25">
      <c r="A6844" s="248"/>
      <c r="B6844" s="248"/>
      <c r="C6844" s="248"/>
      <c r="D6844" s="248"/>
      <c r="E6844" s="248"/>
      <c r="F6844" s="248"/>
      <c r="G6844" s="248"/>
      <c r="H6844" s="248"/>
      <c r="I6844" s="247"/>
      <c r="J6844" s="247"/>
      <c r="K6844" s="247"/>
      <c r="L6844" s="247"/>
      <c r="M6844" s="247"/>
      <c r="N6844" s="247"/>
      <c r="O6844" s="247"/>
      <c r="P6844" s="247"/>
      <c r="Q6844" s="247"/>
      <c r="R6844" s="247"/>
    </row>
    <row r="6845" spans="1:18" ht="20.100000000000001" customHeight="1" x14ac:dyDescent="0.25">
      <c r="A6845" s="248"/>
      <c r="B6845" s="248"/>
      <c r="C6845" s="248"/>
      <c r="D6845" s="248"/>
      <c r="E6845" s="248"/>
      <c r="F6845" s="248"/>
      <c r="G6845" s="248"/>
      <c r="H6845" s="248"/>
      <c r="I6845" s="247"/>
      <c r="J6845" s="247"/>
      <c r="K6845" s="247"/>
      <c r="L6845" s="247"/>
      <c r="M6845" s="247"/>
      <c r="N6845" s="247"/>
      <c r="O6845" s="247"/>
      <c r="P6845" s="247"/>
      <c r="Q6845" s="247"/>
      <c r="R6845" s="247"/>
    </row>
    <row r="6846" spans="1:18" ht="20.100000000000001" customHeight="1" x14ac:dyDescent="0.25">
      <c r="A6846" s="248"/>
      <c r="B6846" s="248"/>
      <c r="C6846" s="248"/>
      <c r="D6846" s="248"/>
      <c r="E6846" s="248"/>
      <c r="F6846" s="248"/>
      <c r="G6846" s="248"/>
      <c r="H6846" s="248"/>
      <c r="I6846" s="247"/>
      <c r="J6846" s="247"/>
      <c r="K6846" s="247"/>
      <c r="L6846" s="247"/>
      <c r="M6846" s="247"/>
      <c r="N6846" s="247"/>
      <c r="O6846" s="247"/>
      <c r="P6846" s="247"/>
      <c r="Q6846" s="247"/>
      <c r="R6846" s="247"/>
    </row>
    <row r="6847" spans="1:18" ht="20.100000000000001" customHeight="1" x14ac:dyDescent="0.25">
      <c r="A6847" s="248"/>
      <c r="B6847" s="248"/>
      <c r="C6847" s="248"/>
      <c r="D6847" s="248"/>
      <c r="E6847" s="248"/>
      <c r="F6847" s="248"/>
      <c r="G6847" s="248"/>
      <c r="H6847" s="248"/>
      <c r="I6847" s="247"/>
      <c r="J6847" s="247"/>
      <c r="K6847" s="247"/>
      <c r="L6847" s="247"/>
      <c r="M6847" s="247"/>
      <c r="N6847" s="247"/>
      <c r="O6847" s="247"/>
      <c r="P6847" s="247"/>
      <c r="Q6847" s="247"/>
      <c r="R6847" s="247"/>
    </row>
    <row r="6848" spans="1:18" ht="20.100000000000001" customHeight="1" x14ac:dyDescent="0.25">
      <c r="A6848" s="248"/>
      <c r="B6848" s="248"/>
      <c r="C6848" s="248"/>
      <c r="D6848" s="248"/>
      <c r="E6848" s="248"/>
      <c r="F6848" s="248"/>
      <c r="G6848" s="248"/>
      <c r="H6848" s="248"/>
      <c r="I6848" s="247"/>
      <c r="J6848" s="247"/>
      <c r="K6848" s="247"/>
      <c r="L6848" s="247"/>
      <c r="M6848" s="247"/>
      <c r="N6848" s="247"/>
      <c r="O6848" s="247"/>
      <c r="P6848" s="247"/>
      <c r="Q6848" s="247"/>
      <c r="R6848" s="247"/>
    </row>
    <row r="6849" spans="1:18" ht="20.100000000000001" customHeight="1" x14ac:dyDescent="0.25">
      <c r="A6849" s="248"/>
      <c r="B6849" s="248"/>
      <c r="C6849" s="248"/>
      <c r="D6849" s="248"/>
      <c r="E6849" s="248"/>
      <c r="F6849" s="248"/>
      <c r="G6849" s="248"/>
      <c r="H6849" s="248"/>
      <c r="I6849" s="247"/>
      <c r="J6849" s="247"/>
      <c r="K6849" s="247"/>
      <c r="L6849" s="247"/>
      <c r="M6849" s="247"/>
      <c r="N6849" s="247"/>
      <c r="O6849" s="247"/>
      <c r="P6849" s="247"/>
      <c r="Q6849" s="247"/>
      <c r="R6849" s="247"/>
    </row>
    <row r="6850" spans="1:18" ht="20.100000000000001" customHeight="1" x14ac:dyDescent="0.25">
      <c r="A6850" s="248"/>
      <c r="B6850" s="248"/>
      <c r="C6850" s="248"/>
      <c r="D6850" s="248"/>
      <c r="E6850" s="248"/>
      <c r="F6850" s="248"/>
      <c r="G6850" s="248"/>
      <c r="H6850" s="248"/>
      <c r="I6850" s="247"/>
      <c r="J6850" s="247"/>
      <c r="K6850" s="247"/>
      <c r="L6850" s="247"/>
      <c r="M6850" s="247"/>
      <c r="N6850" s="247"/>
      <c r="O6850" s="247"/>
      <c r="P6850" s="247"/>
      <c r="Q6850" s="247"/>
      <c r="R6850" s="247"/>
    </row>
    <row r="6851" spans="1:18" ht="20.100000000000001" customHeight="1" x14ac:dyDescent="0.25">
      <c r="A6851" s="248"/>
      <c r="B6851" s="248"/>
      <c r="C6851" s="248"/>
      <c r="D6851" s="248"/>
      <c r="E6851" s="248"/>
      <c r="F6851" s="248"/>
      <c r="G6851" s="248"/>
      <c r="H6851" s="248"/>
      <c r="I6851" s="247"/>
      <c r="J6851" s="247"/>
      <c r="K6851" s="247"/>
      <c r="L6851" s="247"/>
      <c r="M6851" s="247"/>
      <c r="N6851" s="247"/>
      <c r="O6851" s="247"/>
      <c r="P6851" s="247"/>
      <c r="Q6851" s="247"/>
      <c r="R6851" s="247"/>
    </row>
    <row r="6852" spans="1:18" ht="20.100000000000001" customHeight="1" x14ac:dyDescent="0.25">
      <c r="A6852" s="248"/>
      <c r="B6852" s="248"/>
      <c r="C6852" s="248"/>
      <c r="D6852" s="248"/>
      <c r="E6852" s="248"/>
      <c r="F6852" s="248"/>
      <c r="G6852" s="248"/>
      <c r="H6852" s="248"/>
      <c r="I6852" s="247"/>
      <c r="J6852" s="247"/>
      <c r="K6852" s="247"/>
      <c r="L6852" s="247"/>
      <c r="M6852" s="247"/>
      <c r="N6852" s="247"/>
      <c r="O6852" s="247"/>
      <c r="P6852" s="247"/>
      <c r="Q6852" s="247"/>
      <c r="R6852" s="247"/>
    </row>
    <row r="6853" spans="1:18" ht="20.100000000000001" customHeight="1" x14ac:dyDescent="0.25">
      <c r="A6853" s="248"/>
      <c r="B6853" s="248"/>
      <c r="C6853" s="248"/>
      <c r="D6853" s="248"/>
      <c r="E6853" s="248"/>
      <c r="F6853" s="248"/>
      <c r="G6853" s="248"/>
      <c r="H6853" s="248"/>
      <c r="I6853" s="247"/>
      <c r="J6853" s="247"/>
      <c r="K6853" s="247"/>
      <c r="L6853" s="247"/>
      <c r="M6853" s="247"/>
      <c r="N6853" s="247"/>
      <c r="O6853" s="247"/>
      <c r="P6853" s="247"/>
      <c r="Q6853" s="247"/>
      <c r="R6853" s="247"/>
    </row>
    <row r="6854" spans="1:18" ht="20.100000000000001" customHeight="1" x14ac:dyDescent="0.25">
      <c r="A6854" s="248"/>
      <c r="B6854" s="248"/>
      <c r="C6854" s="248"/>
      <c r="D6854" s="248"/>
      <c r="E6854" s="248"/>
      <c r="F6854" s="248"/>
      <c r="G6854" s="248"/>
      <c r="H6854" s="248"/>
      <c r="I6854" s="247"/>
      <c r="J6854" s="247"/>
      <c r="K6854" s="247"/>
      <c r="L6854" s="247"/>
      <c r="M6854" s="247"/>
      <c r="N6854" s="247"/>
      <c r="O6854" s="247"/>
      <c r="P6854" s="247"/>
      <c r="Q6854" s="247"/>
      <c r="R6854" s="247"/>
    </row>
    <row r="6855" spans="1:18" ht="20.100000000000001" customHeight="1" x14ac:dyDescent="0.25">
      <c r="A6855" s="248"/>
      <c r="B6855" s="248"/>
      <c r="C6855" s="248"/>
      <c r="D6855" s="248"/>
      <c r="E6855" s="248"/>
      <c r="F6855" s="248"/>
      <c r="G6855" s="248"/>
      <c r="H6855" s="248"/>
      <c r="I6855" s="247"/>
      <c r="J6855" s="247"/>
      <c r="K6855" s="247"/>
      <c r="L6855" s="247"/>
      <c r="M6855" s="247"/>
      <c r="N6855" s="247"/>
      <c r="O6855" s="247"/>
      <c r="P6855" s="247"/>
      <c r="Q6855" s="247"/>
      <c r="R6855" s="247"/>
    </row>
    <row r="6856" spans="1:18" ht="20.100000000000001" customHeight="1" x14ac:dyDescent="0.25">
      <c r="A6856" s="248"/>
      <c r="B6856" s="248"/>
      <c r="C6856" s="248"/>
      <c r="D6856" s="248"/>
      <c r="E6856" s="248"/>
      <c r="F6856" s="248"/>
      <c r="G6856" s="248"/>
      <c r="H6856" s="248"/>
      <c r="I6856" s="247"/>
      <c r="J6856" s="247"/>
      <c r="K6856" s="247"/>
      <c r="L6856" s="247"/>
      <c r="M6856" s="247"/>
      <c r="N6856" s="247"/>
      <c r="O6856" s="247"/>
      <c r="P6856" s="247"/>
      <c r="Q6856" s="247"/>
      <c r="R6856" s="247"/>
    </row>
    <row r="6857" spans="1:18" ht="20.100000000000001" customHeight="1" x14ac:dyDescent="0.25">
      <c r="A6857" s="248"/>
      <c r="B6857" s="248"/>
      <c r="C6857" s="248"/>
      <c r="D6857" s="248"/>
      <c r="E6857" s="248"/>
      <c r="F6857" s="248"/>
      <c r="G6857" s="248"/>
      <c r="H6857" s="248"/>
      <c r="I6857" s="247"/>
      <c r="J6857" s="247"/>
      <c r="K6857" s="247"/>
      <c r="L6857" s="247"/>
      <c r="M6857" s="247"/>
      <c r="N6857" s="247"/>
      <c r="O6857" s="247"/>
      <c r="P6857" s="247"/>
      <c r="Q6857" s="247"/>
      <c r="R6857" s="247"/>
    </row>
    <row r="6858" spans="1:18" ht="20.100000000000001" customHeight="1" x14ac:dyDescent="0.25">
      <c r="A6858" s="248"/>
      <c r="B6858" s="248"/>
      <c r="C6858" s="248"/>
      <c r="D6858" s="248"/>
      <c r="E6858" s="248"/>
      <c r="F6858" s="248"/>
      <c r="G6858" s="248"/>
      <c r="H6858" s="248"/>
      <c r="I6858" s="247"/>
      <c r="J6858" s="247"/>
      <c r="K6858" s="247"/>
      <c r="L6858" s="247"/>
      <c r="M6858" s="247"/>
      <c r="N6858" s="247"/>
      <c r="O6858" s="247"/>
      <c r="P6858" s="247"/>
      <c r="Q6858" s="247"/>
      <c r="R6858" s="247"/>
    </row>
    <row r="6859" spans="1:18" ht="20.100000000000001" customHeight="1" x14ac:dyDescent="0.25">
      <c r="A6859" s="248"/>
      <c r="B6859" s="248"/>
      <c r="C6859" s="248"/>
      <c r="D6859" s="248"/>
      <c r="E6859" s="248"/>
      <c r="F6859" s="248"/>
      <c r="G6859" s="248"/>
      <c r="H6859" s="248"/>
      <c r="I6859" s="247"/>
      <c r="J6859" s="247"/>
      <c r="K6859" s="247"/>
      <c r="L6859" s="247"/>
      <c r="M6859" s="247"/>
      <c r="N6859" s="247"/>
      <c r="O6859" s="247"/>
      <c r="P6859" s="247"/>
      <c r="Q6859" s="247"/>
      <c r="R6859" s="247"/>
    </row>
    <row r="6860" spans="1:18" ht="20.100000000000001" customHeight="1" x14ac:dyDescent="0.25">
      <c r="A6860" s="248"/>
      <c r="B6860" s="248"/>
      <c r="C6860" s="248"/>
      <c r="D6860" s="248"/>
      <c r="E6860" s="248"/>
      <c r="F6860" s="248"/>
      <c r="G6860" s="248"/>
      <c r="H6860" s="248"/>
      <c r="I6860" s="247"/>
      <c r="J6860" s="247"/>
      <c r="K6860" s="247"/>
      <c r="L6860" s="247"/>
      <c r="M6860" s="247"/>
      <c r="N6860" s="247"/>
      <c r="O6860" s="247"/>
      <c r="P6860" s="247"/>
      <c r="Q6860" s="247"/>
      <c r="R6860" s="247"/>
    </row>
    <row r="6861" spans="1:18" ht="20.100000000000001" customHeight="1" x14ac:dyDescent="0.25">
      <c r="A6861" s="248"/>
      <c r="B6861" s="248"/>
      <c r="C6861" s="248"/>
      <c r="D6861" s="248"/>
      <c r="E6861" s="248"/>
      <c r="F6861" s="248"/>
      <c r="G6861" s="248"/>
      <c r="H6861" s="248"/>
      <c r="I6861" s="247"/>
      <c r="J6861" s="247"/>
      <c r="K6861" s="247"/>
      <c r="L6861" s="247"/>
      <c r="M6861" s="247"/>
      <c r="N6861" s="247"/>
      <c r="O6861" s="247"/>
      <c r="P6861" s="247"/>
      <c r="Q6861" s="247"/>
      <c r="R6861" s="247"/>
    </row>
    <row r="6862" spans="1:18" ht="20.100000000000001" customHeight="1" x14ac:dyDescent="0.25">
      <c r="A6862" s="248"/>
      <c r="B6862" s="248"/>
      <c r="C6862" s="248"/>
      <c r="D6862" s="248"/>
      <c r="E6862" s="248"/>
      <c r="F6862" s="248"/>
      <c r="G6862" s="248"/>
      <c r="H6862" s="248"/>
      <c r="I6862" s="247"/>
      <c r="J6862" s="247"/>
      <c r="K6862" s="247"/>
      <c r="L6862" s="247"/>
      <c r="M6862" s="247"/>
      <c r="N6862" s="247"/>
      <c r="O6862" s="247"/>
      <c r="P6862" s="247"/>
      <c r="Q6862" s="247"/>
      <c r="R6862" s="247"/>
    </row>
    <row r="6863" spans="1:18" ht="20.100000000000001" customHeight="1" x14ac:dyDescent="0.25">
      <c r="A6863" s="248"/>
      <c r="B6863" s="248"/>
      <c r="C6863" s="248"/>
      <c r="D6863" s="248"/>
      <c r="E6863" s="248"/>
      <c r="F6863" s="248"/>
      <c r="G6863" s="248"/>
      <c r="H6863" s="248"/>
      <c r="I6863" s="247"/>
      <c r="J6863" s="247"/>
      <c r="K6863" s="247"/>
      <c r="L6863" s="247"/>
      <c r="M6863" s="247"/>
      <c r="N6863" s="247"/>
      <c r="O6863" s="247"/>
      <c r="P6863" s="247"/>
      <c r="Q6863" s="247"/>
      <c r="R6863" s="247"/>
    </row>
    <row r="6864" spans="1:18" ht="20.100000000000001" customHeight="1" x14ac:dyDescent="0.25">
      <c r="A6864" s="248"/>
      <c r="B6864" s="248"/>
      <c r="C6864" s="248"/>
      <c r="D6864" s="248"/>
      <c r="E6864" s="248"/>
      <c r="F6864" s="248"/>
      <c r="G6864" s="248"/>
      <c r="H6864" s="248"/>
      <c r="I6864" s="247"/>
      <c r="J6864" s="247"/>
      <c r="K6864" s="247"/>
      <c r="L6864" s="247"/>
      <c r="M6864" s="247"/>
      <c r="N6864" s="247"/>
      <c r="O6864" s="247"/>
      <c r="P6864" s="247"/>
      <c r="Q6864" s="247"/>
      <c r="R6864" s="247"/>
    </row>
    <row r="6865" spans="1:18" ht="20.100000000000001" customHeight="1" x14ac:dyDescent="0.25">
      <c r="A6865" s="248"/>
      <c r="B6865" s="248"/>
      <c r="C6865" s="248"/>
      <c r="D6865" s="248"/>
      <c r="E6865" s="248"/>
      <c r="F6865" s="248"/>
      <c r="G6865" s="248"/>
      <c r="H6865" s="248"/>
      <c r="I6865" s="247"/>
      <c r="J6865" s="247"/>
      <c r="K6865" s="247"/>
      <c r="L6865" s="247"/>
      <c r="M6865" s="247"/>
      <c r="N6865" s="247"/>
      <c r="O6865" s="247"/>
      <c r="P6865" s="247"/>
      <c r="Q6865" s="247"/>
      <c r="R6865" s="247"/>
    </row>
    <row r="6866" spans="1:18" ht="20.100000000000001" customHeight="1" x14ac:dyDescent="0.25">
      <c r="A6866" s="248"/>
      <c r="B6866" s="248"/>
      <c r="C6866" s="248"/>
      <c r="D6866" s="248"/>
      <c r="E6866" s="248"/>
      <c r="F6866" s="248"/>
      <c r="G6866" s="248"/>
      <c r="H6866" s="248"/>
      <c r="I6866" s="247"/>
      <c r="J6866" s="247"/>
      <c r="K6866" s="247"/>
      <c r="L6866" s="247"/>
      <c r="M6866" s="247"/>
      <c r="N6866" s="247"/>
      <c r="O6866" s="247"/>
      <c r="P6866" s="247"/>
      <c r="Q6866" s="247"/>
      <c r="R6866" s="247"/>
    </row>
    <row r="6867" spans="1:18" ht="20.100000000000001" customHeight="1" x14ac:dyDescent="0.25">
      <c r="A6867" s="248"/>
      <c r="B6867" s="248"/>
      <c r="C6867" s="248"/>
      <c r="D6867" s="248"/>
      <c r="E6867" s="248"/>
      <c r="F6867" s="248"/>
      <c r="G6867" s="248"/>
      <c r="H6867" s="248"/>
      <c r="I6867" s="247"/>
      <c r="J6867" s="247"/>
      <c r="K6867" s="247"/>
      <c r="L6867" s="247"/>
      <c r="M6867" s="247"/>
      <c r="N6867" s="247"/>
      <c r="O6867" s="247"/>
      <c r="P6867" s="247"/>
      <c r="Q6867" s="247"/>
      <c r="R6867" s="247"/>
    </row>
    <row r="6868" spans="1:18" ht="20.100000000000001" customHeight="1" x14ac:dyDescent="0.25">
      <c r="A6868" s="248"/>
      <c r="B6868" s="248"/>
      <c r="C6868" s="248"/>
      <c r="D6868" s="248"/>
      <c r="E6868" s="248"/>
      <c r="F6868" s="248"/>
      <c r="G6868" s="248"/>
      <c r="H6868" s="248"/>
      <c r="I6868" s="247"/>
      <c r="J6868" s="247"/>
      <c r="K6868" s="247"/>
      <c r="L6868" s="247"/>
      <c r="M6868" s="247"/>
      <c r="N6868" s="247"/>
      <c r="O6868" s="247"/>
      <c r="P6868" s="247"/>
      <c r="Q6868" s="247"/>
      <c r="R6868" s="247"/>
    </row>
    <row r="6869" spans="1:18" ht="20.100000000000001" customHeight="1" x14ac:dyDescent="0.25">
      <c r="A6869" s="248"/>
      <c r="B6869" s="248"/>
      <c r="C6869" s="248"/>
      <c r="D6869" s="248"/>
      <c r="E6869" s="248"/>
      <c r="F6869" s="248"/>
      <c r="G6869" s="248"/>
      <c r="H6869" s="248"/>
      <c r="I6869" s="247"/>
      <c r="J6869" s="247"/>
      <c r="K6869" s="247"/>
      <c r="L6869" s="247"/>
      <c r="M6869" s="247"/>
      <c r="N6869" s="247"/>
      <c r="O6869" s="247"/>
      <c r="P6869" s="247"/>
      <c r="Q6869" s="247"/>
      <c r="R6869" s="247"/>
    </row>
    <row r="6870" spans="1:18" ht="20.100000000000001" customHeight="1" x14ac:dyDescent="0.25">
      <c r="A6870" s="248"/>
      <c r="B6870" s="248"/>
      <c r="C6870" s="248"/>
      <c r="D6870" s="248"/>
      <c r="E6870" s="248"/>
      <c r="F6870" s="248"/>
      <c r="G6870" s="248"/>
      <c r="H6870" s="248"/>
      <c r="I6870" s="247"/>
      <c r="J6870" s="247"/>
      <c r="K6870" s="247"/>
      <c r="L6870" s="247"/>
      <c r="M6870" s="247"/>
      <c r="N6870" s="247"/>
      <c r="O6870" s="247"/>
      <c r="P6870" s="247"/>
      <c r="Q6870" s="247"/>
      <c r="R6870" s="247"/>
    </row>
    <row r="6871" spans="1:18" ht="20.100000000000001" customHeight="1" x14ac:dyDescent="0.25">
      <c r="A6871" s="248"/>
      <c r="B6871" s="248"/>
      <c r="C6871" s="248"/>
      <c r="D6871" s="248"/>
      <c r="E6871" s="248"/>
      <c r="F6871" s="248"/>
      <c r="G6871" s="248"/>
      <c r="H6871" s="248"/>
      <c r="I6871" s="247"/>
      <c r="J6871" s="247"/>
      <c r="K6871" s="247"/>
      <c r="L6871" s="247"/>
      <c r="M6871" s="247"/>
      <c r="N6871" s="247"/>
      <c r="O6871" s="247"/>
      <c r="P6871" s="247"/>
      <c r="Q6871" s="247"/>
      <c r="R6871" s="247"/>
    </row>
    <row r="6872" spans="1:18" ht="20.100000000000001" customHeight="1" x14ac:dyDescent="0.25">
      <c r="A6872" s="248"/>
      <c r="B6872" s="248"/>
      <c r="C6872" s="248"/>
      <c r="D6872" s="248"/>
      <c r="E6872" s="248"/>
      <c r="F6872" s="248"/>
      <c r="G6872" s="248"/>
      <c r="H6872" s="248"/>
      <c r="I6872" s="247"/>
      <c r="J6872" s="247"/>
      <c r="K6872" s="247"/>
      <c r="L6872" s="247"/>
      <c r="M6872" s="247"/>
      <c r="N6872" s="247"/>
      <c r="O6872" s="247"/>
      <c r="P6872" s="247"/>
      <c r="Q6872" s="247"/>
      <c r="R6872" s="247"/>
    </row>
    <row r="6873" spans="1:18" ht="20.100000000000001" customHeight="1" x14ac:dyDescent="0.25">
      <c r="A6873" s="248"/>
      <c r="B6873" s="248"/>
      <c r="C6873" s="248"/>
      <c r="D6873" s="248"/>
      <c r="E6873" s="248"/>
      <c r="F6873" s="248"/>
      <c r="G6873" s="248"/>
      <c r="H6873" s="248"/>
      <c r="I6873" s="247"/>
      <c r="J6873" s="247"/>
      <c r="K6873" s="247"/>
      <c r="L6873" s="247"/>
      <c r="M6873" s="247"/>
      <c r="N6873" s="247"/>
      <c r="O6873" s="247"/>
      <c r="P6873" s="247"/>
      <c r="Q6873" s="247"/>
      <c r="R6873" s="247"/>
    </row>
    <row r="6874" spans="1:18" ht="20.100000000000001" customHeight="1" x14ac:dyDescent="0.25">
      <c r="A6874" s="248"/>
      <c r="B6874" s="248"/>
      <c r="C6874" s="248"/>
      <c r="D6874" s="248"/>
      <c r="E6874" s="248"/>
      <c r="F6874" s="248"/>
      <c r="G6874" s="248"/>
      <c r="H6874" s="248"/>
      <c r="I6874" s="247"/>
      <c r="J6874" s="247"/>
      <c r="K6874" s="247"/>
      <c r="L6874" s="247"/>
      <c r="M6874" s="247"/>
      <c r="N6874" s="247"/>
      <c r="O6874" s="247"/>
      <c r="P6874" s="247"/>
      <c r="Q6874" s="247"/>
      <c r="R6874" s="247"/>
    </row>
    <row r="6875" spans="1:18" ht="20.100000000000001" customHeight="1" x14ac:dyDescent="0.25">
      <c r="A6875" s="248"/>
      <c r="B6875" s="248"/>
      <c r="C6875" s="248"/>
      <c r="D6875" s="248"/>
      <c r="E6875" s="248"/>
      <c r="F6875" s="248"/>
      <c r="G6875" s="248"/>
      <c r="H6875" s="248"/>
      <c r="I6875" s="247"/>
      <c r="J6875" s="247"/>
      <c r="K6875" s="247"/>
      <c r="L6875" s="247"/>
      <c r="M6875" s="247"/>
      <c r="N6875" s="247"/>
      <c r="O6875" s="247"/>
      <c r="P6875" s="247"/>
      <c r="Q6875" s="247"/>
      <c r="R6875" s="247"/>
    </row>
    <row r="6876" spans="1:18" ht="20.100000000000001" customHeight="1" x14ac:dyDescent="0.25">
      <c r="A6876" s="248"/>
      <c r="B6876" s="248"/>
      <c r="C6876" s="248"/>
      <c r="D6876" s="248"/>
      <c r="E6876" s="248"/>
      <c r="F6876" s="248"/>
      <c r="G6876" s="248"/>
      <c r="H6876" s="248"/>
      <c r="I6876" s="247"/>
      <c r="J6876" s="247"/>
      <c r="K6876" s="247"/>
      <c r="L6876" s="247"/>
      <c r="M6876" s="247"/>
      <c r="N6876" s="247"/>
      <c r="O6876" s="247"/>
      <c r="P6876" s="247"/>
      <c r="Q6876" s="247"/>
      <c r="R6876" s="247"/>
    </row>
    <row r="6877" spans="1:18" ht="20.100000000000001" customHeight="1" x14ac:dyDescent="0.25">
      <c r="A6877" s="248"/>
      <c r="B6877" s="248"/>
      <c r="C6877" s="248"/>
      <c r="D6877" s="248"/>
      <c r="E6877" s="248"/>
      <c r="F6877" s="248"/>
      <c r="G6877" s="248"/>
      <c r="H6877" s="248"/>
      <c r="I6877" s="247"/>
      <c r="J6877" s="247"/>
      <c r="K6877" s="247"/>
      <c r="L6877" s="247"/>
      <c r="M6877" s="247"/>
      <c r="N6877" s="247"/>
      <c r="O6877" s="247"/>
      <c r="P6877" s="247"/>
      <c r="Q6877" s="247"/>
      <c r="R6877" s="247"/>
    </row>
    <row r="6878" spans="1:18" ht="20.100000000000001" customHeight="1" x14ac:dyDescent="0.25">
      <c r="A6878" s="248"/>
      <c r="B6878" s="248"/>
      <c r="C6878" s="248"/>
      <c r="D6878" s="248"/>
      <c r="E6878" s="248"/>
      <c r="F6878" s="248"/>
      <c r="G6878" s="248"/>
      <c r="H6878" s="248"/>
      <c r="I6878" s="247"/>
      <c r="J6878" s="247"/>
      <c r="K6878" s="247"/>
      <c r="L6878" s="247"/>
      <c r="M6878" s="247"/>
      <c r="N6878" s="247"/>
      <c r="O6878" s="247"/>
      <c r="P6878" s="247"/>
      <c r="Q6878" s="247"/>
      <c r="R6878" s="247"/>
    </row>
    <row r="6879" spans="1:18" ht="20.100000000000001" customHeight="1" x14ac:dyDescent="0.25">
      <c r="A6879" s="248"/>
      <c r="B6879" s="248"/>
      <c r="C6879" s="248"/>
      <c r="D6879" s="248"/>
      <c r="E6879" s="248"/>
      <c r="F6879" s="248"/>
      <c r="G6879" s="248"/>
      <c r="H6879" s="248"/>
      <c r="I6879" s="247"/>
      <c r="J6879" s="247"/>
      <c r="K6879" s="247"/>
      <c r="L6879" s="247"/>
      <c r="M6879" s="247"/>
      <c r="N6879" s="247"/>
      <c r="O6879" s="247"/>
      <c r="P6879" s="247"/>
      <c r="Q6879" s="247"/>
      <c r="R6879" s="247"/>
    </row>
    <row r="6880" spans="1:18" ht="20.100000000000001" customHeight="1" x14ac:dyDescent="0.25">
      <c r="A6880" s="248"/>
      <c r="B6880" s="248"/>
      <c r="C6880" s="248"/>
      <c r="D6880" s="248"/>
      <c r="E6880" s="248"/>
      <c r="F6880" s="248"/>
      <c r="G6880" s="248"/>
      <c r="H6880" s="248"/>
      <c r="I6880" s="247"/>
      <c r="J6880" s="247"/>
      <c r="K6880" s="247"/>
      <c r="L6880" s="247"/>
      <c r="M6880" s="247"/>
      <c r="N6880" s="247"/>
      <c r="O6880" s="247"/>
      <c r="P6880" s="247"/>
      <c r="Q6880" s="247"/>
      <c r="R6880" s="247"/>
    </row>
    <row r="6881" spans="1:18" ht="20.100000000000001" customHeight="1" x14ac:dyDescent="0.25">
      <c r="A6881" s="248"/>
      <c r="B6881" s="248"/>
      <c r="C6881" s="248"/>
      <c r="D6881" s="248"/>
      <c r="E6881" s="248"/>
      <c r="F6881" s="248"/>
      <c r="G6881" s="248"/>
      <c r="H6881" s="248"/>
      <c r="I6881" s="247"/>
      <c r="J6881" s="247"/>
      <c r="K6881" s="247"/>
      <c r="L6881" s="247"/>
      <c r="M6881" s="247"/>
      <c r="N6881" s="247"/>
      <c r="O6881" s="247"/>
      <c r="P6881" s="247"/>
      <c r="Q6881" s="247"/>
      <c r="R6881" s="247"/>
    </row>
    <row r="6882" spans="1:18" ht="20.100000000000001" customHeight="1" x14ac:dyDescent="0.25">
      <c r="A6882" s="248"/>
      <c r="B6882" s="248"/>
      <c r="C6882" s="248"/>
      <c r="D6882" s="248"/>
      <c r="E6882" s="248"/>
      <c r="F6882" s="248"/>
      <c r="G6882" s="248"/>
      <c r="H6882" s="248"/>
      <c r="I6882" s="247"/>
      <c r="J6882" s="247"/>
      <c r="K6882" s="247"/>
      <c r="L6882" s="247"/>
      <c r="M6882" s="247"/>
      <c r="N6882" s="247"/>
      <c r="O6882" s="247"/>
      <c r="P6882" s="247"/>
      <c r="Q6882" s="247"/>
      <c r="R6882" s="247"/>
    </row>
    <row r="6883" spans="1:18" ht="20.100000000000001" customHeight="1" x14ac:dyDescent="0.25">
      <c r="A6883" s="248"/>
      <c r="B6883" s="248"/>
      <c r="C6883" s="248"/>
      <c r="D6883" s="248"/>
      <c r="E6883" s="248"/>
      <c r="F6883" s="248"/>
      <c r="G6883" s="248"/>
      <c r="H6883" s="248"/>
      <c r="I6883" s="247"/>
      <c r="J6883" s="247"/>
      <c r="K6883" s="247"/>
      <c r="L6883" s="247"/>
      <c r="M6883" s="247"/>
      <c r="N6883" s="247"/>
      <c r="O6883" s="247"/>
      <c r="P6883" s="247"/>
      <c r="Q6883" s="247"/>
      <c r="R6883" s="247"/>
    </row>
    <row r="6884" spans="1:18" ht="20.100000000000001" customHeight="1" x14ac:dyDescent="0.25">
      <c r="A6884" s="248"/>
      <c r="B6884" s="248"/>
      <c r="C6884" s="248"/>
      <c r="D6884" s="248"/>
      <c r="E6884" s="248"/>
      <c r="F6884" s="248"/>
      <c r="G6884" s="248"/>
      <c r="H6884" s="248"/>
      <c r="I6884" s="247"/>
      <c r="J6884" s="247"/>
      <c r="K6884" s="247"/>
      <c r="L6884" s="247"/>
      <c r="M6884" s="247"/>
      <c r="N6884" s="247"/>
      <c r="O6884" s="247"/>
      <c r="P6884" s="247"/>
      <c r="Q6884" s="247"/>
      <c r="R6884" s="247"/>
    </row>
    <row r="6885" spans="1:18" ht="20.100000000000001" customHeight="1" x14ac:dyDescent="0.25">
      <c r="A6885" s="248"/>
      <c r="B6885" s="248"/>
      <c r="C6885" s="248"/>
      <c r="D6885" s="248"/>
      <c r="E6885" s="248"/>
      <c r="F6885" s="248"/>
      <c r="G6885" s="248"/>
      <c r="H6885" s="248"/>
      <c r="I6885" s="247"/>
      <c r="J6885" s="247"/>
      <c r="K6885" s="247"/>
      <c r="L6885" s="247"/>
      <c r="M6885" s="247"/>
      <c r="N6885" s="247"/>
      <c r="O6885" s="247"/>
      <c r="P6885" s="247"/>
      <c r="Q6885" s="247"/>
      <c r="R6885" s="247"/>
    </row>
    <row r="6886" spans="1:18" ht="20.100000000000001" customHeight="1" x14ac:dyDescent="0.25">
      <c r="A6886" s="248"/>
      <c r="B6886" s="248"/>
      <c r="C6886" s="248"/>
      <c r="D6886" s="248"/>
      <c r="E6886" s="248"/>
      <c r="F6886" s="248"/>
      <c r="G6886" s="248"/>
      <c r="H6886" s="248"/>
      <c r="I6886" s="247"/>
      <c r="J6886" s="247"/>
      <c r="K6886" s="247"/>
      <c r="L6886" s="247"/>
      <c r="M6886" s="247"/>
      <c r="N6886" s="247"/>
      <c r="O6886" s="247"/>
      <c r="P6886" s="247"/>
      <c r="Q6886" s="247"/>
      <c r="R6886" s="247"/>
    </row>
    <row r="6887" spans="1:18" ht="20.100000000000001" customHeight="1" x14ac:dyDescent="0.25">
      <c r="A6887" s="248"/>
      <c r="B6887" s="248"/>
      <c r="C6887" s="248"/>
      <c r="D6887" s="248"/>
      <c r="E6887" s="248"/>
      <c r="F6887" s="248"/>
      <c r="G6887" s="248"/>
      <c r="H6887" s="248"/>
      <c r="I6887" s="247"/>
      <c r="J6887" s="247"/>
      <c r="K6887" s="247"/>
      <c r="L6887" s="247"/>
      <c r="M6887" s="247"/>
      <c r="N6887" s="247"/>
      <c r="O6887" s="247"/>
      <c r="P6887" s="247"/>
      <c r="Q6887" s="247"/>
      <c r="R6887" s="247"/>
    </row>
    <row r="6888" spans="1:18" ht="20.100000000000001" customHeight="1" x14ac:dyDescent="0.25">
      <c r="A6888" s="248"/>
      <c r="B6888" s="248"/>
      <c r="C6888" s="248"/>
      <c r="D6888" s="248"/>
      <c r="E6888" s="248"/>
      <c r="F6888" s="248"/>
      <c r="G6888" s="248"/>
      <c r="H6888" s="248"/>
      <c r="I6888" s="247"/>
      <c r="J6888" s="247"/>
      <c r="K6888" s="247"/>
      <c r="L6888" s="247"/>
      <c r="M6888" s="247"/>
      <c r="N6888" s="247"/>
      <c r="O6888" s="247"/>
      <c r="P6888" s="247"/>
      <c r="Q6888" s="247"/>
      <c r="R6888" s="247"/>
    </row>
    <row r="6889" spans="1:18" ht="20.100000000000001" customHeight="1" x14ac:dyDescent="0.25">
      <c r="A6889" s="248"/>
      <c r="B6889" s="248"/>
      <c r="C6889" s="248"/>
      <c r="D6889" s="248"/>
      <c r="E6889" s="248"/>
      <c r="F6889" s="248"/>
      <c r="G6889" s="248"/>
      <c r="H6889" s="248"/>
      <c r="I6889" s="247"/>
      <c r="J6889" s="247"/>
      <c r="K6889" s="247"/>
      <c r="L6889" s="247"/>
      <c r="M6889" s="247"/>
      <c r="N6889" s="247"/>
      <c r="O6889" s="247"/>
      <c r="P6889" s="247"/>
      <c r="Q6889" s="247"/>
      <c r="R6889" s="247"/>
    </row>
    <row r="6890" spans="1:18" ht="20.100000000000001" customHeight="1" x14ac:dyDescent="0.25">
      <c r="A6890" s="248"/>
      <c r="B6890" s="248"/>
      <c r="C6890" s="248"/>
      <c r="D6890" s="248"/>
      <c r="E6890" s="248"/>
      <c r="F6890" s="248"/>
      <c r="G6890" s="248"/>
      <c r="H6890" s="248"/>
      <c r="I6890" s="247"/>
      <c r="J6890" s="247"/>
      <c r="K6890" s="247"/>
      <c r="L6890" s="247"/>
      <c r="M6890" s="247"/>
      <c r="N6890" s="247"/>
      <c r="O6890" s="247"/>
      <c r="P6890" s="247"/>
      <c r="Q6890" s="247"/>
      <c r="R6890" s="247"/>
    </row>
    <row r="6891" spans="1:18" ht="20.100000000000001" customHeight="1" x14ac:dyDescent="0.25">
      <c r="A6891" s="248"/>
      <c r="B6891" s="248"/>
      <c r="C6891" s="248"/>
      <c r="D6891" s="248"/>
      <c r="E6891" s="248"/>
      <c r="F6891" s="248"/>
      <c r="G6891" s="248"/>
      <c r="H6891" s="248"/>
      <c r="I6891" s="247"/>
      <c r="J6891" s="247"/>
      <c r="K6891" s="247"/>
      <c r="L6891" s="247"/>
      <c r="M6891" s="247"/>
      <c r="N6891" s="247"/>
      <c r="O6891" s="247"/>
      <c r="P6891" s="247"/>
      <c r="Q6891" s="247"/>
      <c r="R6891" s="247"/>
    </row>
    <row r="6892" spans="1:18" ht="20.100000000000001" customHeight="1" x14ac:dyDescent="0.25">
      <c r="A6892" s="248"/>
      <c r="B6892" s="248"/>
      <c r="C6892" s="248"/>
      <c r="D6892" s="248"/>
      <c r="E6892" s="248"/>
      <c r="F6892" s="248"/>
      <c r="G6892" s="248"/>
      <c r="H6892" s="248"/>
      <c r="I6892" s="247"/>
      <c r="J6892" s="247"/>
      <c r="K6892" s="247"/>
      <c r="L6892" s="247"/>
      <c r="M6892" s="247"/>
      <c r="N6892" s="247"/>
      <c r="O6892" s="247"/>
      <c r="P6892" s="247"/>
      <c r="Q6892" s="247"/>
      <c r="R6892" s="247"/>
    </row>
    <row r="6893" spans="1:18" ht="20.100000000000001" customHeight="1" x14ac:dyDescent="0.25">
      <c r="A6893" s="248"/>
      <c r="B6893" s="248"/>
      <c r="C6893" s="248"/>
      <c r="D6893" s="248"/>
      <c r="E6893" s="248"/>
      <c r="F6893" s="248"/>
      <c r="G6893" s="248"/>
      <c r="H6893" s="248"/>
      <c r="I6893" s="247"/>
      <c r="J6893" s="247"/>
      <c r="K6893" s="247"/>
      <c r="L6893" s="247"/>
      <c r="M6893" s="247"/>
      <c r="N6893" s="247"/>
      <c r="O6893" s="247"/>
      <c r="P6893" s="247"/>
      <c r="Q6893" s="247"/>
      <c r="R6893" s="247"/>
    </row>
    <row r="6894" spans="1:18" ht="20.100000000000001" customHeight="1" x14ac:dyDescent="0.25">
      <c r="A6894" s="248"/>
      <c r="B6894" s="248"/>
      <c r="C6894" s="248"/>
      <c r="D6894" s="248"/>
      <c r="E6894" s="248"/>
      <c r="F6894" s="248"/>
      <c r="G6894" s="248"/>
      <c r="H6894" s="248"/>
      <c r="I6894" s="247"/>
      <c r="J6894" s="247"/>
      <c r="K6894" s="247"/>
      <c r="L6894" s="247"/>
      <c r="M6894" s="247"/>
      <c r="N6894" s="247"/>
      <c r="O6894" s="247"/>
      <c r="P6894" s="247"/>
      <c r="Q6894" s="247"/>
      <c r="R6894" s="247"/>
    </row>
    <row r="6895" spans="1:18" ht="20.100000000000001" customHeight="1" x14ac:dyDescent="0.25">
      <c r="A6895" s="248"/>
      <c r="B6895" s="248"/>
      <c r="C6895" s="248"/>
      <c r="D6895" s="248"/>
      <c r="E6895" s="248"/>
      <c r="F6895" s="248"/>
      <c r="G6895" s="248"/>
      <c r="H6895" s="248"/>
      <c r="I6895" s="247"/>
      <c r="J6895" s="247"/>
      <c r="K6895" s="247"/>
      <c r="L6895" s="247"/>
      <c r="M6895" s="247"/>
      <c r="N6895" s="247"/>
      <c r="O6895" s="247"/>
      <c r="P6895" s="247"/>
      <c r="Q6895" s="247"/>
      <c r="R6895" s="247"/>
    </row>
    <row r="6896" spans="1:18" ht="20.100000000000001" customHeight="1" x14ac:dyDescent="0.25">
      <c r="A6896" s="248"/>
      <c r="B6896" s="248"/>
      <c r="C6896" s="248"/>
      <c r="D6896" s="248"/>
      <c r="E6896" s="248"/>
      <c r="F6896" s="248"/>
      <c r="G6896" s="248"/>
      <c r="H6896" s="248"/>
      <c r="I6896" s="247"/>
      <c r="J6896" s="247"/>
      <c r="K6896" s="247"/>
      <c r="L6896" s="247"/>
      <c r="M6896" s="247"/>
      <c r="N6896" s="247"/>
      <c r="O6896" s="247"/>
      <c r="P6896" s="247"/>
      <c r="Q6896" s="247"/>
      <c r="R6896" s="247"/>
    </row>
    <row r="6897" spans="1:18" ht="20.100000000000001" customHeight="1" x14ac:dyDescent="0.25">
      <c r="A6897" s="248"/>
      <c r="B6897" s="248"/>
      <c r="C6897" s="248"/>
      <c r="D6897" s="248"/>
      <c r="E6897" s="248"/>
      <c r="F6897" s="248"/>
      <c r="G6897" s="248"/>
      <c r="H6897" s="248"/>
      <c r="I6897" s="247"/>
      <c r="J6897" s="247"/>
      <c r="K6897" s="247"/>
      <c r="L6897" s="247"/>
      <c r="M6897" s="247"/>
      <c r="N6897" s="247"/>
      <c r="O6897" s="247"/>
      <c r="P6897" s="247"/>
      <c r="Q6897" s="247"/>
      <c r="R6897" s="247"/>
    </row>
    <row r="6898" spans="1:18" ht="20.100000000000001" customHeight="1" x14ac:dyDescent="0.25">
      <c r="A6898" s="248"/>
      <c r="B6898" s="248"/>
      <c r="C6898" s="248"/>
      <c r="D6898" s="248"/>
      <c r="E6898" s="248"/>
      <c r="F6898" s="248"/>
      <c r="G6898" s="248"/>
      <c r="H6898" s="248"/>
      <c r="I6898" s="247"/>
      <c r="J6898" s="247"/>
      <c r="K6898" s="247"/>
      <c r="L6898" s="247"/>
      <c r="M6898" s="247"/>
      <c r="N6898" s="247"/>
      <c r="O6898" s="247"/>
      <c r="P6898" s="247"/>
      <c r="Q6898" s="247"/>
      <c r="R6898" s="247"/>
    </row>
    <row r="6899" spans="1:18" ht="20.100000000000001" customHeight="1" x14ac:dyDescent="0.25">
      <c r="A6899" s="248"/>
      <c r="B6899" s="248"/>
      <c r="C6899" s="248"/>
      <c r="D6899" s="248"/>
      <c r="E6899" s="248"/>
      <c r="F6899" s="248"/>
      <c r="G6899" s="248"/>
      <c r="H6899" s="248"/>
      <c r="I6899" s="247"/>
      <c r="J6899" s="247"/>
      <c r="K6899" s="247"/>
      <c r="L6899" s="247"/>
      <c r="M6899" s="247"/>
      <c r="N6899" s="247"/>
      <c r="O6899" s="247"/>
      <c r="P6899" s="247"/>
      <c r="Q6899" s="247"/>
      <c r="R6899" s="247"/>
    </row>
    <row r="6900" spans="1:18" ht="20.100000000000001" customHeight="1" x14ac:dyDescent="0.25">
      <c r="A6900" s="248"/>
      <c r="B6900" s="248"/>
      <c r="C6900" s="248"/>
      <c r="D6900" s="248"/>
      <c r="E6900" s="248"/>
      <c r="F6900" s="248"/>
      <c r="G6900" s="248"/>
      <c r="H6900" s="248"/>
      <c r="I6900" s="247"/>
      <c r="J6900" s="247"/>
      <c r="K6900" s="247"/>
      <c r="L6900" s="247"/>
      <c r="M6900" s="247"/>
      <c r="N6900" s="247"/>
      <c r="O6900" s="247"/>
      <c r="P6900" s="247"/>
      <c r="Q6900" s="247"/>
      <c r="R6900" s="247"/>
    </row>
    <row r="6901" spans="1:18" ht="20.100000000000001" customHeight="1" x14ac:dyDescent="0.25">
      <c r="A6901" s="248"/>
      <c r="B6901" s="248"/>
      <c r="C6901" s="248"/>
      <c r="D6901" s="248"/>
      <c r="E6901" s="248"/>
      <c r="F6901" s="248"/>
      <c r="G6901" s="248"/>
      <c r="H6901" s="248"/>
      <c r="I6901" s="247"/>
      <c r="J6901" s="247"/>
      <c r="K6901" s="247"/>
      <c r="L6901" s="247"/>
      <c r="M6901" s="247"/>
      <c r="N6901" s="247"/>
      <c r="O6901" s="247"/>
      <c r="P6901" s="247"/>
      <c r="Q6901" s="247"/>
      <c r="R6901" s="247"/>
    </row>
    <row r="6902" spans="1:18" ht="20.100000000000001" customHeight="1" x14ac:dyDescent="0.25">
      <c r="A6902" s="248"/>
      <c r="B6902" s="248"/>
      <c r="C6902" s="248"/>
      <c r="D6902" s="248"/>
      <c r="E6902" s="248"/>
      <c r="F6902" s="248"/>
      <c r="G6902" s="248"/>
      <c r="H6902" s="248"/>
      <c r="I6902" s="247"/>
      <c r="J6902" s="247"/>
      <c r="K6902" s="247"/>
      <c r="L6902" s="247"/>
      <c r="M6902" s="247"/>
      <c r="N6902" s="247"/>
      <c r="O6902" s="247"/>
      <c r="P6902" s="247"/>
      <c r="Q6902" s="247"/>
      <c r="R6902" s="247"/>
    </row>
    <row r="6903" spans="1:18" ht="20.100000000000001" customHeight="1" x14ac:dyDescent="0.25">
      <c r="A6903" s="248"/>
      <c r="B6903" s="248"/>
      <c r="C6903" s="248"/>
      <c r="D6903" s="248"/>
      <c r="E6903" s="248"/>
      <c r="F6903" s="248"/>
      <c r="G6903" s="248"/>
      <c r="H6903" s="248"/>
      <c r="I6903" s="247"/>
      <c r="J6903" s="247"/>
      <c r="K6903" s="247"/>
      <c r="L6903" s="247"/>
      <c r="M6903" s="247"/>
      <c r="N6903" s="247"/>
      <c r="O6903" s="247"/>
      <c r="P6903" s="247"/>
      <c r="Q6903" s="247"/>
      <c r="R6903" s="247"/>
    </row>
    <row r="6904" spans="1:18" ht="20.100000000000001" customHeight="1" x14ac:dyDescent="0.25">
      <c r="A6904" s="248"/>
      <c r="B6904" s="248"/>
      <c r="C6904" s="248"/>
      <c r="D6904" s="248"/>
      <c r="E6904" s="248"/>
      <c r="F6904" s="248"/>
      <c r="G6904" s="248"/>
      <c r="H6904" s="248"/>
      <c r="I6904" s="247"/>
      <c r="J6904" s="247"/>
      <c r="K6904" s="247"/>
      <c r="L6904" s="247"/>
      <c r="M6904" s="247"/>
      <c r="N6904" s="247"/>
      <c r="O6904" s="247"/>
      <c r="P6904" s="247"/>
      <c r="Q6904" s="247"/>
      <c r="R6904" s="247"/>
    </row>
    <row r="6905" spans="1:18" ht="20.100000000000001" customHeight="1" x14ac:dyDescent="0.25">
      <c r="A6905" s="248"/>
      <c r="B6905" s="248"/>
      <c r="C6905" s="248"/>
      <c r="D6905" s="248"/>
      <c r="E6905" s="248"/>
      <c r="F6905" s="248"/>
      <c r="G6905" s="248"/>
      <c r="H6905" s="248"/>
      <c r="I6905" s="247"/>
      <c r="J6905" s="247"/>
      <c r="K6905" s="247"/>
      <c r="L6905" s="247"/>
      <c r="M6905" s="247"/>
      <c r="N6905" s="247"/>
      <c r="O6905" s="247"/>
      <c r="P6905" s="247"/>
      <c r="Q6905" s="247"/>
      <c r="R6905" s="247"/>
    </row>
    <row r="6906" spans="1:18" ht="20.100000000000001" customHeight="1" x14ac:dyDescent="0.25">
      <c r="A6906" s="248"/>
      <c r="B6906" s="248"/>
      <c r="C6906" s="248"/>
      <c r="D6906" s="248"/>
      <c r="E6906" s="248"/>
      <c r="F6906" s="248"/>
      <c r="G6906" s="248"/>
      <c r="H6906" s="248"/>
      <c r="I6906" s="247"/>
      <c r="J6906" s="247"/>
      <c r="K6906" s="247"/>
      <c r="L6906" s="247"/>
      <c r="M6906" s="247"/>
      <c r="N6906" s="247"/>
      <c r="O6906" s="247"/>
      <c r="P6906" s="247"/>
      <c r="Q6906" s="247"/>
      <c r="R6906" s="247"/>
    </row>
    <row r="6907" spans="1:18" ht="20.100000000000001" customHeight="1" x14ac:dyDescent="0.25">
      <c r="A6907" s="248"/>
      <c r="B6907" s="248"/>
      <c r="C6907" s="248"/>
      <c r="D6907" s="248"/>
      <c r="E6907" s="248"/>
      <c r="F6907" s="248"/>
      <c r="G6907" s="248"/>
      <c r="H6907" s="248"/>
      <c r="I6907" s="247"/>
      <c r="J6907" s="247"/>
      <c r="K6907" s="247"/>
      <c r="L6907" s="247"/>
      <c r="M6907" s="247"/>
      <c r="N6907" s="247"/>
      <c r="O6907" s="247"/>
      <c r="P6907" s="247"/>
      <c r="Q6907" s="247"/>
      <c r="R6907" s="247"/>
    </row>
    <row r="6908" spans="1:18" ht="20.100000000000001" customHeight="1" x14ac:dyDescent="0.25">
      <c r="A6908" s="248"/>
      <c r="B6908" s="248"/>
      <c r="C6908" s="248"/>
      <c r="D6908" s="248"/>
      <c r="E6908" s="248"/>
      <c r="F6908" s="248"/>
      <c r="G6908" s="248"/>
      <c r="H6908" s="248"/>
      <c r="I6908" s="247"/>
      <c r="J6908" s="247"/>
      <c r="K6908" s="247"/>
      <c r="L6908" s="247"/>
      <c r="M6908" s="247"/>
      <c r="N6908" s="247"/>
      <c r="O6908" s="247"/>
      <c r="P6908" s="247"/>
      <c r="Q6908" s="247"/>
      <c r="R6908" s="247"/>
    </row>
    <row r="6909" spans="1:18" ht="20.100000000000001" customHeight="1" x14ac:dyDescent="0.25">
      <c r="A6909" s="248"/>
      <c r="B6909" s="248"/>
      <c r="C6909" s="248"/>
      <c r="D6909" s="248"/>
      <c r="E6909" s="248"/>
      <c r="F6909" s="248"/>
      <c r="G6909" s="248"/>
      <c r="H6909" s="248"/>
      <c r="I6909" s="247"/>
      <c r="J6909" s="247"/>
      <c r="K6909" s="247"/>
      <c r="L6909" s="247"/>
      <c r="M6909" s="247"/>
      <c r="N6909" s="247"/>
      <c r="O6909" s="247"/>
      <c r="P6909" s="247"/>
      <c r="Q6909" s="247"/>
      <c r="R6909" s="247"/>
    </row>
    <row r="6910" spans="1:18" ht="20.100000000000001" customHeight="1" x14ac:dyDescent="0.25">
      <c r="A6910" s="248"/>
      <c r="B6910" s="248"/>
      <c r="C6910" s="248"/>
      <c r="D6910" s="248"/>
      <c r="E6910" s="248"/>
      <c r="F6910" s="248"/>
      <c r="G6910" s="248"/>
      <c r="H6910" s="248"/>
      <c r="I6910" s="247"/>
      <c r="J6910" s="247"/>
      <c r="K6910" s="247"/>
      <c r="L6910" s="247"/>
      <c r="M6910" s="247"/>
      <c r="N6910" s="247"/>
      <c r="O6910" s="247"/>
      <c r="P6910" s="247"/>
      <c r="Q6910" s="247"/>
      <c r="R6910" s="247"/>
    </row>
    <row r="6911" spans="1:18" ht="20.100000000000001" customHeight="1" x14ac:dyDescent="0.25">
      <c r="A6911" s="248"/>
      <c r="B6911" s="248"/>
      <c r="C6911" s="248"/>
      <c r="D6911" s="248"/>
      <c r="E6911" s="248"/>
      <c r="F6911" s="248"/>
      <c r="G6911" s="248"/>
      <c r="H6911" s="248"/>
      <c r="I6911" s="247"/>
      <c r="J6911" s="247"/>
      <c r="K6911" s="247"/>
      <c r="L6911" s="247"/>
      <c r="M6911" s="247"/>
      <c r="N6911" s="247"/>
      <c r="O6911" s="247"/>
      <c r="P6911" s="247"/>
      <c r="Q6911" s="247"/>
      <c r="R6911" s="247"/>
    </row>
    <row r="6912" spans="1:18" ht="20.100000000000001" customHeight="1" x14ac:dyDescent="0.25">
      <c r="A6912" s="248"/>
      <c r="B6912" s="248"/>
      <c r="C6912" s="248"/>
      <c r="D6912" s="248"/>
      <c r="E6912" s="248"/>
      <c r="F6912" s="248"/>
      <c r="G6912" s="248"/>
      <c r="H6912" s="248"/>
      <c r="I6912" s="247"/>
      <c r="J6912" s="247"/>
      <c r="K6912" s="247"/>
      <c r="L6912" s="247"/>
      <c r="M6912" s="247"/>
      <c r="N6912" s="247"/>
      <c r="O6912" s="247"/>
      <c r="P6912" s="247"/>
      <c r="Q6912" s="247"/>
      <c r="R6912" s="247"/>
    </row>
    <row r="6913" spans="1:18" ht="20.100000000000001" customHeight="1" x14ac:dyDescent="0.25">
      <c r="A6913" s="248"/>
      <c r="B6913" s="248"/>
      <c r="C6913" s="248"/>
      <c r="D6913" s="248"/>
      <c r="E6913" s="248"/>
      <c r="F6913" s="248"/>
      <c r="G6913" s="248"/>
      <c r="H6913" s="248"/>
      <c r="I6913" s="247"/>
      <c r="J6913" s="247"/>
      <c r="K6913" s="247"/>
      <c r="L6913" s="247"/>
      <c r="M6913" s="247"/>
      <c r="N6913" s="247"/>
      <c r="O6913" s="247"/>
      <c r="P6913" s="247"/>
      <c r="Q6913" s="247"/>
      <c r="R6913" s="247"/>
    </row>
    <row r="6914" spans="1:18" ht="20.100000000000001" customHeight="1" x14ac:dyDescent="0.25">
      <c r="A6914" s="248"/>
      <c r="B6914" s="248"/>
      <c r="C6914" s="248"/>
      <c r="D6914" s="248"/>
      <c r="E6914" s="248"/>
      <c r="F6914" s="248"/>
      <c r="G6914" s="248"/>
      <c r="H6914" s="248"/>
      <c r="I6914" s="247"/>
      <c r="J6914" s="247"/>
      <c r="K6914" s="247"/>
      <c r="L6914" s="247"/>
      <c r="M6914" s="247"/>
      <c r="N6914" s="247"/>
      <c r="O6914" s="247"/>
      <c r="P6914" s="247"/>
      <c r="Q6914" s="247"/>
      <c r="R6914" s="247"/>
    </row>
    <row r="6915" spans="1:18" ht="20.100000000000001" customHeight="1" x14ac:dyDescent="0.25">
      <c r="A6915" s="248"/>
      <c r="B6915" s="248"/>
      <c r="C6915" s="248"/>
      <c r="D6915" s="248"/>
      <c r="E6915" s="248"/>
      <c r="F6915" s="248"/>
      <c r="G6915" s="248"/>
      <c r="H6915" s="248"/>
      <c r="I6915" s="247"/>
      <c r="J6915" s="247"/>
      <c r="K6915" s="247"/>
      <c r="L6915" s="247"/>
      <c r="M6915" s="247"/>
      <c r="N6915" s="247"/>
      <c r="O6915" s="247"/>
      <c r="P6915" s="247"/>
      <c r="Q6915" s="247"/>
      <c r="R6915" s="247"/>
    </row>
    <row r="6916" spans="1:18" ht="20.100000000000001" customHeight="1" x14ac:dyDescent="0.25">
      <c r="A6916" s="248"/>
      <c r="B6916" s="248"/>
      <c r="C6916" s="248"/>
      <c r="D6916" s="248"/>
      <c r="E6916" s="248"/>
      <c r="F6916" s="248"/>
      <c r="G6916" s="248"/>
      <c r="H6916" s="248"/>
      <c r="I6916" s="247"/>
      <c r="J6916" s="247"/>
      <c r="K6916" s="247"/>
      <c r="L6916" s="247"/>
      <c r="M6916" s="247"/>
      <c r="N6916" s="247"/>
      <c r="O6916" s="247"/>
      <c r="P6916" s="247"/>
      <c r="Q6916" s="247"/>
      <c r="R6916" s="247"/>
    </row>
    <row r="6917" spans="1:18" ht="20.100000000000001" customHeight="1" x14ac:dyDescent="0.25">
      <c r="A6917" s="248"/>
      <c r="B6917" s="248"/>
      <c r="C6917" s="248"/>
      <c r="D6917" s="248"/>
      <c r="E6917" s="248"/>
      <c r="F6917" s="248"/>
      <c r="G6917" s="248"/>
      <c r="H6917" s="248"/>
      <c r="I6917" s="247"/>
      <c r="J6917" s="247"/>
      <c r="K6917" s="247"/>
      <c r="L6917" s="247"/>
      <c r="M6917" s="247"/>
      <c r="N6917" s="247"/>
      <c r="O6917" s="247"/>
      <c r="P6917" s="247"/>
      <c r="Q6917" s="247"/>
      <c r="R6917" s="247"/>
    </row>
    <row r="6918" spans="1:18" ht="20.100000000000001" customHeight="1" x14ac:dyDescent="0.25">
      <c r="A6918" s="248"/>
      <c r="B6918" s="248"/>
      <c r="C6918" s="248"/>
      <c r="D6918" s="248"/>
      <c r="E6918" s="248"/>
      <c r="F6918" s="248"/>
      <c r="G6918" s="248"/>
      <c r="H6918" s="248"/>
      <c r="I6918" s="247"/>
      <c r="J6918" s="247"/>
      <c r="K6918" s="247"/>
      <c r="L6918" s="247"/>
      <c r="M6918" s="247"/>
      <c r="N6918" s="247"/>
      <c r="O6918" s="247"/>
      <c r="P6918" s="247"/>
      <c r="Q6918" s="247"/>
      <c r="R6918" s="247"/>
    </row>
    <row r="6919" spans="1:18" ht="20.100000000000001" customHeight="1" x14ac:dyDescent="0.25">
      <c r="A6919" s="248"/>
      <c r="B6919" s="248"/>
      <c r="C6919" s="248"/>
      <c r="D6919" s="248"/>
      <c r="E6919" s="248"/>
      <c r="F6919" s="248"/>
      <c r="G6919" s="248"/>
      <c r="H6919" s="248"/>
      <c r="I6919" s="247"/>
      <c r="J6919" s="247"/>
      <c r="K6919" s="247"/>
      <c r="L6919" s="247"/>
      <c r="M6919" s="247"/>
      <c r="N6919" s="247"/>
      <c r="O6919" s="247"/>
      <c r="P6919" s="247"/>
      <c r="Q6919" s="247"/>
      <c r="R6919" s="247"/>
    </row>
    <row r="6920" spans="1:18" ht="20.100000000000001" customHeight="1" x14ac:dyDescent="0.25">
      <c r="A6920" s="248"/>
      <c r="B6920" s="248"/>
      <c r="C6920" s="248"/>
      <c r="D6920" s="248"/>
      <c r="E6920" s="248"/>
      <c r="F6920" s="248"/>
      <c r="G6920" s="248"/>
      <c r="H6920" s="248"/>
      <c r="I6920" s="247"/>
      <c r="J6920" s="247"/>
      <c r="K6920" s="247"/>
      <c r="L6920" s="247"/>
      <c r="M6920" s="247"/>
      <c r="N6920" s="247"/>
      <c r="O6920" s="247"/>
      <c r="P6920" s="247"/>
      <c r="Q6920" s="247"/>
      <c r="R6920" s="247"/>
    </row>
    <row r="6921" spans="1:18" ht="20.100000000000001" customHeight="1" x14ac:dyDescent="0.25">
      <c r="A6921" s="248"/>
      <c r="B6921" s="248"/>
      <c r="C6921" s="248"/>
      <c r="D6921" s="248"/>
      <c r="E6921" s="248"/>
      <c r="F6921" s="248"/>
      <c r="G6921" s="248"/>
      <c r="H6921" s="248"/>
      <c r="I6921" s="247"/>
      <c r="J6921" s="247"/>
      <c r="K6921" s="247"/>
      <c r="L6921" s="247"/>
      <c r="M6921" s="247"/>
      <c r="N6921" s="247"/>
      <c r="O6921" s="247"/>
      <c r="P6921" s="247"/>
      <c r="Q6921" s="247"/>
      <c r="R6921" s="247"/>
    </row>
    <row r="6922" spans="1:18" ht="20.100000000000001" customHeight="1" x14ac:dyDescent="0.25">
      <c r="A6922" s="248"/>
      <c r="B6922" s="248"/>
      <c r="C6922" s="248"/>
      <c r="D6922" s="248"/>
      <c r="E6922" s="248"/>
      <c r="F6922" s="248"/>
      <c r="G6922" s="248"/>
      <c r="H6922" s="248"/>
      <c r="I6922" s="247"/>
      <c r="J6922" s="247"/>
      <c r="K6922" s="247"/>
      <c r="L6922" s="247"/>
      <c r="M6922" s="247"/>
      <c r="N6922" s="247"/>
      <c r="O6922" s="247"/>
      <c r="P6922" s="247"/>
      <c r="Q6922" s="247"/>
      <c r="R6922" s="247"/>
    </row>
    <row r="6923" spans="1:18" ht="20.100000000000001" customHeight="1" x14ac:dyDescent="0.25">
      <c r="A6923" s="248"/>
      <c r="B6923" s="248"/>
      <c r="C6923" s="248"/>
      <c r="D6923" s="248"/>
      <c r="E6923" s="248"/>
      <c r="F6923" s="248"/>
      <c r="G6923" s="248"/>
      <c r="H6923" s="248"/>
      <c r="I6923" s="247"/>
      <c r="J6923" s="247"/>
      <c r="K6923" s="247"/>
      <c r="L6923" s="247"/>
      <c r="M6923" s="247"/>
      <c r="N6923" s="247"/>
      <c r="O6923" s="247"/>
      <c r="P6923" s="247"/>
      <c r="Q6923" s="247"/>
      <c r="R6923" s="247"/>
    </row>
    <row r="6924" spans="1:18" ht="20.100000000000001" customHeight="1" x14ac:dyDescent="0.25">
      <c r="A6924" s="248"/>
      <c r="B6924" s="248"/>
      <c r="C6924" s="248"/>
      <c r="D6924" s="248"/>
      <c r="E6924" s="248"/>
      <c r="F6924" s="248"/>
      <c r="G6924" s="248"/>
      <c r="H6924" s="248"/>
      <c r="I6924" s="247"/>
      <c r="J6924" s="247"/>
      <c r="K6924" s="247"/>
      <c r="L6924" s="247"/>
      <c r="M6924" s="247"/>
      <c r="N6924" s="247"/>
      <c r="O6924" s="247"/>
      <c r="P6924" s="247"/>
      <c r="Q6924" s="247"/>
      <c r="R6924" s="247"/>
    </row>
    <row r="6925" spans="1:18" ht="20.100000000000001" customHeight="1" x14ac:dyDescent="0.25">
      <c r="A6925" s="248"/>
      <c r="B6925" s="248"/>
      <c r="C6925" s="248"/>
      <c r="D6925" s="248"/>
      <c r="E6925" s="248"/>
      <c r="F6925" s="248"/>
      <c r="G6925" s="248"/>
      <c r="H6925" s="248"/>
      <c r="I6925" s="247"/>
      <c r="J6925" s="247"/>
      <c r="K6925" s="247"/>
      <c r="L6925" s="247"/>
      <c r="M6925" s="247"/>
      <c r="N6925" s="247"/>
      <c r="O6925" s="247"/>
      <c r="P6925" s="247"/>
      <c r="Q6925" s="247"/>
      <c r="R6925" s="247"/>
    </row>
    <row r="6926" spans="1:18" ht="20.100000000000001" customHeight="1" x14ac:dyDescent="0.25">
      <c r="A6926" s="248"/>
      <c r="B6926" s="248"/>
      <c r="C6926" s="248"/>
      <c r="D6926" s="248"/>
      <c r="E6926" s="248"/>
      <c r="F6926" s="248"/>
      <c r="G6926" s="248"/>
      <c r="H6926" s="248"/>
      <c r="I6926" s="247"/>
      <c r="J6926" s="247"/>
      <c r="K6926" s="247"/>
      <c r="L6926" s="247"/>
      <c r="M6926" s="247"/>
      <c r="N6926" s="247"/>
      <c r="O6926" s="247"/>
      <c r="P6926" s="247"/>
      <c r="Q6926" s="247"/>
      <c r="R6926" s="247"/>
    </row>
    <row r="6927" spans="1:18" ht="20.100000000000001" customHeight="1" x14ac:dyDescent="0.25">
      <c r="A6927" s="248"/>
      <c r="B6927" s="248"/>
      <c r="C6927" s="248"/>
      <c r="D6927" s="248"/>
      <c r="E6927" s="248"/>
      <c r="F6927" s="248"/>
      <c r="G6927" s="248"/>
      <c r="H6927" s="248"/>
      <c r="I6927" s="247"/>
      <c r="J6927" s="247"/>
      <c r="K6927" s="247"/>
      <c r="L6927" s="247"/>
      <c r="M6927" s="247"/>
      <c r="N6927" s="247"/>
      <c r="O6927" s="247"/>
      <c r="P6927" s="247"/>
      <c r="Q6927" s="247"/>
      <c r="R6927" s="247"/>
    </row>
    <row r="6928" spans="1:18" ht="20.100000000000001" customHeight="1" x14ac:dyDescent="0.25">
      <c r="A6928" s="248"/>
      <c r="B6928" s="248"/>
      <c r="C6928" s="248"/>
      <c r="D6928" s="248"/>
      <c r="E6928" s="248"/>
      <c r="F6928" s="248"/>
      <c r="G6928" s="248"/>
      <c r="H6928" s="248"/>
      <c r="I6928" s="247"/>
      <c r="J6928" s="247"/>
      <c r="K6928" s="247"/>
      <c r="L6928" s="247"/>
      <c r="M6928" s="247"/>
      <c r="N6928" s="247"/>
      <c r="O6928" s="247"/>
      <c r="P6928" s="247"/>
      <c r="Q6928" s="247"/>
      <c r="R6928" s="247"/>
    </row>
    <row r="6929" spans="1:18" ht="20.100000000000001" customHeight="1" x14ac:dyDescent="0.25">
      <c r="A6929" s="248"/>
      <c r="B6929" s="248"/>
      <c r="C6929" s="248"/>
      <c r="D6929" s="248"/>
      <c r="E6929" s="248"/>
      <c r="F6929" s="248"/>
      <c r="G6929" s="248"/>
      <c r="H6929" s="248"/>
      <c r="I6929" s="247"/>
      <c r="J6929" s="247"/>
      <c r="K6929" s="247"/>
      <c r="L6929" s="247"/>
      <c r="M6929" s="247"/>
      <c r="N6929" s="247"/>
      <c r="O6929" s="247"/>
      <c r="P6929" s="247"/>
      <c r="Q6929" s="247"/>
      <c r="R6929" s="247"/>
    </row>
    <row r="6930" spans="1:18" ht="20.100000000000001" customHeight="1" x14ac:dyDescent="0.25">
      <c r="A6930" s="248"/>
      <c r="B6930" s="248"/>
      <c r="C6930" s="248"/>
      <c r="D6930" s="248"/>
      <c r="E6930" s="248"/>
      <c r="F6930" s="248"/>
      <c r="G6930" s="248"/>
      <c r="H6930" s="248"/>
      <c r="I6930" s="247"/>
      <c r="J6930" s="247"/>
      <c r="K6930" s="247"/>
      <c r="L6930" s="247"/>
      <c r="M6930" s="247"/>
      <c r="N6930" s="247"/>
      <c r="O6930" s="247"/>
      <c r="P6930" s="247"/>
      <c r="Q6930" s="247"/>
      <c r="R6930" s="247"/>
    </row>
    <row r="6931" spans="1:18" ht="20.100000000000001" customHeight="1" x14ac:dyDescent="0.25">
      <c r="A6931" s="248"/>
      <c r="B6931" s="248"/>
      <c r="C6931" s="248"/>
      <c r="D6931" s="248"/>
      <c r="E6931" s="248"/>
      <c r="F6931" s="248"/>
      <c r="G6931" s="248"/>
      <c r="H6931" s="248"/>
      <c r="I6931" s="247"/>
      <c r="J6931" s="247"/>
      <c r="K6931" s="247"/>
      <c r="L6931" s="247"/>
      <c r="M6931" s="247"/>
      <c r="N6931" s="247"/>
      <c r="O6931" s="247"/>
      <c r="P6931" s="247"/>
      <c r="Q6931" s="247"/>
      <c r="R6931" s="247"/>
    </row>
    <row r="6932" spans="1:18" ht="20.100000000000001" customHeight="1" x14ac:dyDescent="0.25">
      <c r="A6932" s="248"/>
      <c r="B6932" s="248"/>
      <c r="C6932" s="248"/>
      <c r="D6932" s="248"/>
      <c r="E6932" s="248"/>
      <c r="F6932" s="248"/>
      <c r="G6932" s="248"/>
      <c r="H6932" s="248"/>
      <c r="I6932" s="247"/>
      <c r="J6932" s="247"/>
      <c r="K6932" s="247"/>
      <c r="L6932" s="247"/>
      <c r="M6932" s="247"/>
      <c r="N6932" s="247"/>
      <c r="O6932" s="247"/>
      <c r="P6932" s="247"/>
      <c r="Q6932" s="247"/>
      <c r="R6932" s="247"/>
    </row>
    <row r="6933" spans="1:18" ht="20.100000000000001" customHeight="1" x14ac:dyDescent="0.25">
      <c r="A6933" s="248"/>
      <c r="B6933" s="248"/>
      <c r="C6933" s="248"/>
      <c r="D6933" s="248"/>
      <c r="E6933" s="248"/>
      <c r="F6933" s="248"/>
      <c r="G6933" s="248"/>
      <c r="H6933" s="248"/>
      <c r="I6933" s="247"/>
      <c r="J6933" s="247"/>
      <c r="K6933" s="247"/>
      <c r="L6933" s="247"/>
      <c r="M6933" s="247"/>
      <c r="N6933" s="247"/>
      <c r="O6933" s="247"/>
      <c r="P6933" s="247"/>
      <c r="Q6933" s="247"/>
      <c r="R6933" s="247"/>
    </row>
    <row r="6934" spans="1:18" ht="20.100000000000001" customHeight="1" x14ac:dyDescent="0.25">
      <c r="A6934" s="248"/>
      <c r="B6934" s="248"/>
      <c r="C6934" s="248"/>
      <c r="D6934" s="248"/>
      <c r="E6934" s="248"/>
      <c r="F6934" s="248"/>
      <c r="G6934" s="248"/>
      <c r="H6934" s="248"/>
      <c r="I6934" s="247"/>
      <c r="J6934" s="247"/>
      <c r="K6934" s="247"/>
      <c r="L6934" s="247"/>
      <c r="M6934" s="247"/>
      <c r="N6934" s="247"/>
      <c r="O6934" s="247"/>
      <c r="P6934" s="247"/>
      <c r="Q6934" s="247"/>
      <c r="R6934" s="247"/>
    </row>
    <row r="6935" spans="1:18" ht="20.100000000000001" customHeight="1" x14ac:dyDescent="0.25">
      <c r="A6935" s="248"/>
      <c r="B6935" s="248"/>
      <c r="C6935" s="248"/>
      <c r="D6935" s="248"/>
      <c r="E6935" s="248"/>
      <c r="F6935" s="248"/>
      <c r="G6935" s="248"/>
      <c r="H6935" s="248"/>
      <c r="I6935" s="247"/>
      <c r="J6935" s="247"/>
      <c r="K6935" s="247"/>
      <c r="L6935" s="247"/>
      <c r="M6935" s="247"/>
      <c r="N6935" s="247"/>
      <c r="O6935" s="247"/>
      <c r="P6935" s="247"/>
      <c r="Q6935" s="247"/>
      <c r="R6935" s="247"/>
    </row>
    <row r="6936" spans="1:18" ht="20.100000000000001" customHeight="1" x14ac:dyDescent="0.25">
      <c r="A6936" s="248"/>
      <c r="B6936" s="248"/>
      <c r="C6936" s="248"/>
      <c r="D6936" s="248"/>
      <c r="E6936" s="248"/>
      <c r="F6936" s="248"/>
      <c r="G6936" s="248"/>
      <c r="H6936" s="248"/>
      <c r="I6936" s="247"/>
      <c r="J6936" s="247"/>
      <c r="K6936" s="247"/>
      <c r="L6936" s="247"/>
      <c r="M6936" s="247"/>
      <c r="N6936" s="247"/>
      <c r="O6936" s="247"/>
      <c r="P6936" s="247"/>
      <c r="Q6936" s="247"/>
      <c r="R6936" s="247"/>
    </row>
    <row r="6937" spans="1:18" ht="20.100000000000001" customHeight="1" x14ac:dyDescent="0.25">
      <c r="A6937" s="248"/>
      <c r="B6937" s="248"/>
      <c r="C6937" s="248"/>
      <c r="D6937" s="248"/>
      <c r="E6937" s="248"/>
      <c r="F6937" s="248"/>
      <c r="G6937" s="248"/>
      <c r="H6937" s="248"/>
      <c r="I6937" s="247"/>
      <c r="J6937" s="247"/>
      <c r="K6937" s="247"/>
      <c r="L6937" s="247"/>
      <c r="M6937" s="247"/>
      <c r="N6937" s="247"/>
      <c r="O6937" s="247"/>
      <c r="P6937" s="247"/>
      <c r="Q6937" s="247"/>
      <c r="R6937" s="247"/>
    </row>
    <row r="6938" spans="1:18" ht="20.100000000000001" customHeight="1" x14ac:dyDescent="0.25">
      <c r="A6938" s="248"/>
      <c r="B6938" s="248"/>
      <c r="C6938" s="248"/>
      <c r="D6938" s="248"/>
      <c r="E6938" s="248"/>
      <c r="F6938" s="248"/>
      <c r="G6938" s="248"/>
      <c r="H6938" s="248"/>
      <c r="I6938" s="247"/>
      <c r="J6938" s="247"/>
      <c r="K6938" s="247"/>
      <c r="L6938" s="247"/>
      <c r="M6938" s="247"/>
      <c r="N6938" s="247"/>
      <c r="O6938" s="247"/>
      <c r="P6938" s="247"/>
      <c r="Q6938" s="247"/>
      <c r="R6938" s="247"/>
    </row>
    <row r="6939" spans="1:18" ht="20.100000000000001" customHeight="1" x14ac:dyDescent="0.25">
      <c r="A6939" s="248"/>
      <c r="B6939" s="248"/>
      <c r="C6939" s="248"/>
      <c r="D6939" s="248"/>
      <c r="E6939" s="248"/>
      <c r="F6939" s="248"/>
      <c r="G6939" s="248"/>
      <c r="H6939" s="248"/>
      <c r="I6939" s="247"/>
      <c r="J6939" s="247"/>
      <c r="K6939" s="247"/>
      <c r="L6939" s="247"/>
      <c r="M6939" s="247"/>
      <c r="N6939" s="247"/>
      <c r="O6939" s="247"/>
      <c r="P6939" s="247"/>
      <c r="Q6939" s="247"/>
      <c r="R6939" s="247"/>
    </row>
    <row r="6940" spans="1:18" ht="20.100000000000001" customHeight="1" x14ac:dyDescent="0.25">
      <c r="A6940" s="248"/>
      <c r="B6940" s="248"/>
      <c r="C6940" s="248"/>
      <c r="D6940" s="248"/>
      <c r="E6940" s="248"/>
      <c r="F6940" s="248"/>
      <c r="G6940" s="248"/>
      <c r="H6940" s="248"/>
      <c r="I6940" s="247"/>
      <c r="J6940" s="247"/>
      <c r="K6940" s="247"/>
      <c r="L6940" s="247"/>
      <c r="M6940" s="247"/>
      <c r="N6940" s="247"/>
      <c r="O6940" s="247"/>
      <c r="P6940" s="247"/>
      <c r="Q6940" s="247"/>
      <c r="R6940" s="247"/>
    </row>
    <row r="6941" spans="1:18" ht="20.100000000000001" customHeight="1" x14ac:dyDescent="0.25">
      <c r="A6941" s="248"/>
      <c r="B6941" s="248"/>
      <c r="C6941" s="248"/>
      <c r="D6941" s="248"/>
      <c r="E6941" s="248"/>
      <c r="F6941" s="248"/>
      <c r="G6941" s="248"/>
      <c r="H6941" s="248"/>
      <c r="I6941" s="247"/>
      <c r="J6941" s="247"/>
      <c r="K6941" s="247"/>
      <c r="L6941" s="247"/>
      <c r="M6941" s="247"/>
      <c r="N6941" s="247"/>
      <c r="O6941" s="247"/>
      <c r="P6941" s="247"/>
      <c r="Q6941" s="247"/>
      <c r="R6941" s="247"/>
    </row>
    <row r="6942" spans="1:18" ht="20.100000000000001" customHeight="1" x14ac:dyDescent="0.25">
      <c r="A6942" s="248"/>
      <c r="B6942" s="248"/>
      <c r="C6942" s="248"/>
      <c r="D6942" s="248"/>
      <c r="E6942" s="248"/>
      <c r="F6942" s="248"/>
      <c r="G6942" s="248"/>
      <c r="H6942" s="248"/>
      <c r="I6942" s="247"/>
      <c r="J6942" s="247"/>
      <c r="K6942" s="247"/>
      <c r="L6942" s="247"/>
      <c r="M6942" s="247"/>
      <c r="N6942" s="247"/>
      <c r="O6942" s="247"/>
      <c r="P6942" s="247"/>
      <c r="Q6942" s="247"/>
      <c r="R6942" s="247"/>
    </row>
    <row r="6943" spans="1:18" ht="20.100000000000001" customHeight="1" x14ac:dyDescent="0.25">
      <c r="A6943" s="248"/>
      <c r="B6943" s="248"/>
      <c r="C6943" s="248"/>
      <c r="D6943" s="248"/>
      <c r="E6943" s="248"/>
      <c r="F6943" s="248"/>
      <c r="G6943" s="248"/>
      <c r="H6943" s="248"/>
      <c r="I6943" s="247"/>
      <c r="J6943" s="247"/>
      <c r="K6943" s="247"/>
      <c r="L6943" s="247"/>
      <c r="M6943" s="247"/>
      <c r="N6943" s="247"/>
      <c r="O6943" s="247"/>
      <c r="P6943" s="247"/>
      <c r="Q6943" s="247"/>
      <c r="R6943" s="247"/>
    </row>
    <row r="6944" spans="1:18" ht="20.100000000000001" customHeight="1" x14ac:dyDescent="0.25">
      <c r="A6944" s="248"/>
      <c r="B6944" s="248"/>
      <c r="C6944" s="248"/>
      <c r="D6944" s="248"/>
      <c r="E6944" s="248"/>
      <c r="F6944" s="248"/>
      <c r="G6944" s="248"/>
      <c r="H6944" s="248"/>
      <c r="I6944" s="247"/>
      <c r="J6944" s="247"/>
      <c r="K6944" s="247"/>
      <c r="L6944" s="247"/>
      <c r="M6944" s="247"/>
      <c r="N6944" s="247"/>
      <c r="O6944" s="247"/>
      <c r="P6944" s="247"/>
      <c r="Q6944" s="247"/>
      <c r="R6944" s="247"/>
    </row>
    <row r="6945" spans="1:18" ht="20.100000000000001" customHeight="1" x14ac:dyDescent="0.25">
      <c r="A6945" s="248"/>
      <c r="B6945" s="248"/>
      <c r="C6945" s="248"/>
      <c r="D6945" s="248"/>
      <c r="E6945" s="248"/>
      <c r="F6945" s="248"/>
      <c r="G6945" s="248"/>
      <c r="H6945" s="248"/>
      <c r="I6945" s="247"/>
      <c r="J6945" s="247"/>
      <c r="K6945" s="247"/>
      <c r="L6945" s="247"/>
      <c r="M6945" s="247"/>
      <c r="N6945" s="247"/>
      <c r="O6945" s="247"/>
      <c r="P6945" s="247"/>
      <c r="Q6945" s="247"/>
      <c r="R6945" s="247"/>
    </row>
    <row r="6946" spans="1:18" ht="20.100000000000001" customHeight="1" x14ac:dyDescent="0.25">
      <c r="A6946" s="248"/>
      <c r="B6946" s="248"/>
      <c r="C6946" s="248"/>
      <c r="D6946" s="248"/>
      <c r="E6946" s="248"/>
      <c r="F6946" s="248"/>
      <c r="G6946" s="248"/>
      <c r="H6946" s="248"/>
      <c r="I6946" s="247"/>
      <c r="J6946" s="247"/>
      <c r="K6946" s="247"/>
      <c r="L6946" s="247"/>
      <c r="M6946" s="247"/>
      <c r="N6946" s="247"/>
      <c r="O6946" s="247"/>
      <c r="P6946" s="247"/>
      <c r="Q6946" s="247"/>
      <c r="R6946" s="247"/>
    </row>
    <row r="6947" spans="1:18" ht="20.100000000000001" customHeight="1" x14ac:dyDescent="0.25">
      <c r="A6947" s="248"/>
      <c r="B6947" s="248"/>
      <c r="C6947" s="248"/>
      <c r="D6947" s="248"/>
      <c r="E6947" s="248"/>
      <c r="F6947" s="248"/>
      <c r="G6947" s="248"/>
      <c r="H6947" s="248"/>
      <c r="I6947" s="247"/>
      <c r="J6947" s="247"/>
      <c r="K6947" s="247"/>
      <c r="L6947" s="247"/>
      <c r="M6947" s="247"/>
      <c r="N6947" s="247"/>
      <c r="O6947" s="247"/>
      <c r="P6947" s="247"/>
      <c r="Q6947" s="247"/>
      <c r="R6947" s="247"/>
    </row>
    <row r="6948" spans="1:18" ht="20.100000000000001" customHeight="1" x14ac:dyDescent="0.25">
      <c r="A6948" s="248"/>
      <c r="B6948" s="248"/>
      <c r="C6948" s="248"/>
      <c r="D6948" s="248"/>
      <c r="E6948" s="248"/>
      <c r="F6948" s="248"/>
      <c r="G6948" s="248"/>
      <c r="H6948" s="248"/>
      <c r="I6948" s="247"/>
      <c r="J6948" s="247"/>
      <c r="K6948" s="247"/>
      <c r="L6948" s="247"/>
      <c r="M6948" s="247"/>
      <c r="N6948" s="247"/>
      <c r="O6948" s="247"/>
      <c r="P6948" s="247"/>
      <c r="Q6948" s="247"/>
      <c r="R6948" s="247"/>
    </row>
    <row r="6949" spans="1:18" ht="20.100000000000001" customHeight="1" x14ac:dyDescent="0.25">
      <c r="A6949" s="248"/>
      <c r="B6949" s="248"/>
      <c r="C6949" s="248"/>
      <c r="D6949" s="248"/>
      <c r="E6949" s="248"/>
      <c r="F6949" s="248"/>
      <c r="G6949" s="248"/>
      <c r="H6949" s="248"/>
      <c r="I6949" s="247"/>
      <c r="J6949" s="247"/>
      <c r="K6949" s="247"/>
      <c r="L6949" s="247"/>
      <c r="M6949" s="247"/>
      <c r="N6949" s="247"/>
      <c r="O6949" s="247"/>
      <c r="P6949" s="247"/>
      <c r="Q6949" s="247"/>
      <c r="R6949" s="247"/>
    </row>
    <row r="6950" spans="1:18" ht="20.100000000000001" customHeight="1" x14ac:dyDescent="0.25">
      <c r="A6950" s="248"/>
      <c r="B6950" s="248"/>
      <c r="C6950" s="248"/>
      <c r="D6950" s="248"/>
      <c r="E6950" s="248"/>
      <c r="F6950" s="248"/>
      <c r="G6950" s="248"/>
      <c r="H6950" s="248"/>
      <c r="I6950" s="247"/>
      <c r="J6950" s="247"/>
      <c r="K6950" s="247"/>
      <c r="L6950" s="247"/>
      <c r="M6950" s="247"/>
      <c r="N6950" s="247"/>
      <c r="O6950" s="247"/>
      <c r="P6950" s="247"/>
      <c r="Q6950" s="247"/>
      <c r="R6950" s="247"/>
    </row>
    <row r="6951" spans="1:18" ht="20.100000000000001" customHeight="1" x14ac:dyDescent="0.25">
      <c r="A6951" s="248"/>
      <c r="B6951" s="248"/>
      <c r="C6951" s="248"/>
      <c r="D6951" s="248"/>
      <c r="E6951" s="248"/>
      <c r="F6951" s="248"/>
      <c r="G6951" s="248"/>
      <c r="H6951" s="248"/>
      <c r="I6951" s="247"/>
      <c r="J6951" s="247"/>
      <c r="K6951" s="247"/>
      <c r="L6951" s="247"/>
      <c r="M6951" s="247"/>
      <c r="N6951" s="247"/>
      <c r="O6951" s="247"/>
      <c r="P6951" s="247"/>
      <c r="Q6951" s="247"/>
      <c r="R6951" s="247"/>
    </row>
    <row r="6952" spans="1:18" ht="20.100000000000001" customHeight="1" x14ac:dyDescent="0.25">
      <c r="A6952" s="248"/>
      <c r="B6952" s="248"/>
      <c r="C6952" s="248"/>
      <c r="D6952" s="248"/>
      <c r="E6952" s="248"/>
      <c r="F6952" s="248"/>
      <c r="G6952" s="248"/>
      <c r="H6952" s="248"/>
      <c r="I6952" s="247"/>
      <c r="J6952" s="247"/>
      <c r="K6952" s="247"/>
      <c r="L6952" s="247"/>
      <c r="M6952" s="247"/>
      <c r="N6952" s="247"/>
      <c r="O6952" s="247"/>
      <c r="P6952" s="247"/>
      <c r="Q6952" s="247"/>
      <c r="R6952" s="247"/>
    </row>
    <row r="6953" spans="1:18" ht="20.100000000000001" customHeight="1" x14ac:dyDescent="0.25">
      <c r="A6953" s="248"/>
      <c r="B6953" s="248"/>
      <c r="C6953" s="248"/>
      <c r="D6953" s="248"/>
      <c r="E6953" s="248"/>
      <c r="F6953" s="248"/>
      <c r="G6953" s="248"/>
      <c r="H6953" s="248"/>
      <c r="I6953" s="247"/>
      <c r="J6953" s="247"/>
      <c r="K6953" s="247"/>
      <c r="L6953" s="247"/>
      <c r="M6953" s="247"/>
      <c r="N6953" s="247"/>
      <c r="O6953" s="247"/>
      <c r="P6953" s="247"/>
      <c r="Q6953" s="247"/>
      <c r="R6953" s="247"/>
    </row>
    <row r="6954" spans="1:18" ht="20.100000000000001" customHeight="1" x14ac:dyDescent="0.25">
      <c r="A6954" s="248"/>
      <c r="B6954" s="248"/>
      <c r="C6954" s="248"/>
      <c r="D6954" s="248"/>
      <c r="E6954" s="248"/>
      <c r="F6954" s="248"/>
      <c r="G6954" s="248"/>
      <c r="H6954" s="248"/>
      <c r="I6954" s="247"/>
      <c r="J6954" s="247"/>
      <c r="K6954" s="247"/>
      <c r="L6954" s="247"/>
      <c r="M6954" s="247"/>
      <c r="N6954" s="247"/>
      <c r="O6954" s="247"/>
      <c r="P6954" s="247"/>
      <c r="Q6954" s="247"/>
      <c r="R6954" s="247"/>
    </row>
    <row r="6955" spans="1:18" ht="20.100000000000001" customHeight="1" x14ac:dyDescent="0.25">
      <c r="A6955" s="248"/>
      <c r="B6955" s="248"/>
      <c r="C6955" s="248"/>
      <c r="D6955" s="248"/>
      <c r="E6955" s="248"/>
      <c r="F6955" s="248"/>
      <c r="G6955" s="248"/>
      <c r="H6955" s="248"/>
      <c r="I6955" s="247"/>
      <c r="J6955" s="247"/>
      <c r="K6955" s="247"/>
      <c r="L6955" s="247"/>
      <c r="M6955" s="247"/>
      <c r="N6955" s="247"/>
      <c r="O6955" s="247"/>
      <c r="P6955" s="247"/>
      <c r="Q6955" s="247"/>
      <c r="R6955" s="247"/>
    </row>
    <row r="6956" spans="1:18" ht="20.100000000000001" customHeight="1" x14ac:dyDescent="0.25">
      <c r="A6956" s="248"/>
      <c r="B6956" s="248"/>
      <c r="C6956" s="248"/>
      <c r="D6956" s="248"/>
      <c r="E6956" s="248"/>
      <c r="F6956" s="248"/>
      <c r="G6956" s="248"/>
      <c r="H6956" s="248"/>
      <c r="I6956" s="247"/>
      <c r="J6956" s="247"/>
      <c r="K6956" s="247"/>
      <c r="L6956" s="247"/>
      <c r="M6956" s="247"/>
      <c r="N6956" s="247"/>
      <c r="O6956" s="247"/>
      <c r="P6956" s="247"/>
      <c r="Q6956" s="247"/>
      <c r="R6956" s="247"/>
    </row>
    <row r="6957" spans="1:18" ht="20.100000000000001" customHeight="1" x14ac:dyDescent="0.25">
      <c r="A6957" s="248"/>
      <c r="B6957" s="248"/>
      <c r="C6957" s="248"/>
      <c r="D6957" s="248"/>
      <c r="E6957" s="248"/>
      <c r="F6957" s="248"/>
      <c r="G6957" s="248"/>
      <c r="H6957" s="248"/>
      <c r="I6957" s="247"/>
      <c r="J6957" s="247"/>
      <c r="K6957" s="247"/>
      <c r="L6957" s="247"/>
      <c r="M6957" s="247"/>
      <c r="N6957" s="247"/>
      <c r="O6957" s="247"/>
      <c r="P6957" s="247"/>
      <c r="Q6957" s="247"/>
      <c r="R6957" s="247"/>
    </row>
    <row r="6958" spans="1:18" ht="20.100000000000001" customHeight="1" x14ac:dyDescent="0.25">
      <c r="A6958" s="248"/>
      <c r="B6958" s="248"/>
      <c r="C6958" s="248"/>
      <c r="D6958" s="248"/>
      <c r="E6958" s="248"/>
      <c r="F6958" s="248"/>
      <c r="G6958" s="248"/>
      <c r="H6958" s="248"/>
      <c r="I6958" s="247"/>
      <c r="J6958" s="247"/>
      <c r="K6958" s="247"/>
      <c r="L6958" s="247"/>
      <c r="M6958" s="247"/>
      <c r="N6958" s="247"/>
      <c r="O6958" s="247"/>
      <c r="P6958" s="247"/>
      <c r="Q6958" s="247"/>
      <c r="R6958" s="247"/>
    </row>
    <row r="6959" spans="1:18" ht="20.100000000000001" customHeight="1" x14ac:dyDescent="0.25">
      <c r="A6959" s="248"/>
      <c r="B6959" s="248"/>
      <c r="C6959" s="248"/>
      <c r="D6959" s="248"/>
      <c r="E6959" s="248"/>
      <c r="F6959" s="248"/>
      <c r="G6959" s="248"/>
      <c r="H6959" s="248"/>
      <c r="I6959" s="247"/>
      <c r="J6959" s="247"/>
      <c r="K6959" s="247"/>
      <c r="L6959" s="247"/>
      <c r="M6959" s="247"/>
      <c r="N6959" s="247"/>
      <c r="O6959" s="247"/>
      <c r="P6959" s="247"/>
      <c r="Q6959" s="247"/>
      <c r="R6959" s="247"/>
    </row>
    <row r="6960" spans="1:18" ht="20.100000000000001" customHeight="1" x14ac:dyDescent="0.25">
      <c r="A6960" s="248"/>
      <c r="B6960" s="248"/>
      <c r="C6960" s="248"/>
      <c r="D6960" s="248"/>
      <c r="E6960" s="248"/>
      <c r="F6960" s="248"/>
      <c r="G6960" s="248"/>
      <c r="H6960" s="248"/>
      <c r="I6960" s="247"/>
      <c r="J6960" s="247"/>
      <c r="K6960" s="247"/>
      <c r="L6960" s="247"/>
      <c r="M6960" s="247"/>
      <c r="N6960" s="247"/>
      <c r="O6960" s="247"/>
      <c r="P6960" s="247"/>
      <c r="Q6960" s="247"/>
      <c r="R6960" s="247"/>
    </row>
    <row r="6961" spans="1:18" ht="20.100000000000001" customHeight="1" x14ac:dyDescent="0.25">
      <c r="A6961" s="248"/>
      <c r="B6961" s="248"/>
      <c r="C6961" s="248"/>
      <c r="D6961" s="248"/>
      <c r="E6961" s="248"/>
      <c r="F6961" s="248"/>
      <c r="G6961" s="248"/>
      <c r="H6961" s="248"/>
      <c r="I6961" s="247"/>
      <c r="J6961" s="247"/>
      <c r="K6961" s="247"/>
      <c r="L6961" s="247"/>
      <c r="M6961" s="247"/>
      <c r="N6961" s="247"/>
      <c r="O6961" s="247"/>
      <c r="P6961" s="247"/>
      <c r="Q6961" s="247"/>
      <c r="R6961" s="247"/>
    </row>
    <row r="6962" spans="1:18" ht="20.100000000000001" customHeight="1" x14ac:dyDescent="0.25">
      <c r="A6962" s="248"/>
      <c r="B6962" s="248"/>
      <c r="C6962" s="248"/>
      <c r="D6962" s="248"/>
      <c r="E6962" s="248"/>
      <c r="F6962" s="248"/>
      <c r="G6962" s="248"/>
      <c r="H6962" s="248"/>
      <c r="I6962" s="247"/>
      <c r="J6962" s="247"/>
      <c r="K6962" s="247"/>
      <c r="L6962" s="247"/>
      <c r="M6962" s="247"/>
      <c r="N6962" s="247"/>
      <c r="O6962" s="247"/>
      <c r="P6962" s="247"/>
      <c r="Q6962" s="247"/>
      <c r="R6962" s="247"/>
    </row>
    <row r="6963" spans="1:18" ht="20.100000000000001" customHeight="1" x14ac:dyDescent="0.25">
      <c r="A6963" s="248"/>
      <c r="B6963" s="248"/>
      <c r="C6963" s="248"/>
      <c r="D6963" s="248"/>
      <c r="E6963" s="248"/>
      <c r="F6963" s="248"/>
      <c r="G6963" s="248"/>
      <c r="H6963" s="248"/>
      <c r="I6963" s="247"/>
      <c r="J6963" s="247"/>
      <c r="K6963" s="247"/>
      <c r="L6963" s="247"/>
      <c r="M6963" s="247"/>
      <c r="N6963" s="247"/>
      <c r="O6963" s="247"/>
      <c r="P6963" s="247"/>
      <c r="Q6963" s="247"/>
      <c r="R6963" s="247"/>
    </row>
    <row r="6964" spans="1:18" ht="20.100000000000001" customHeight="1" x14ac:dyDescent="0.25">
      <c r="A6964" s="248"/>
      <c r="B6964" s="248"/>
      <c r="C6964" s="248"/>
      <c r="D6964" s="248"/>
      <c r="E6964" s="248"/>
      <c r="F6964" s="248"/>
      <c r="G6964" s="248"/>
      <c r="H6964" s="248"/>
      <c r="I6964" s="247"/>
      <c r="J6964" s="247"/>
      <c r="K6964" s="247"/>
      <c r="L6964" s="247"/>
      <c r="M6964" s="247"/>
      <c r="N6964" s="247"/>
      <c r="O6964" s="247"/>
      <c r="P6964" s="247"/>
      <c r="Q6964" s="247"/>
      <c r="R6964" s="247"/>
    </row>
    <row r="6965" spans="1:18" ht="20.100000000000001" customHeight="1" x14ac:dyDescent="0.25">
      <c r="A6965" s="248"/>
      <c r="B6965" s="248"/>
      <c r="C6965" s="248"/>
      <c r="D6965" s="248"/>
      <c r="E6965" s="248"/>
      <c r="F6965" s="248"/>
      <c r="G6965" s="248"/>
      <c r="H6965" s="248"/>
      <c r="I6965" s="247"/>
      <c r="J6965" s="247"/>
      <c r="K6965" s="247"/>
      <c r="L6965" s="247"/>
      <c r="M6965" s="247"/>
      <c r="N6965" s="247"/>
      <c r="O6965" s="247"/>
      <c r="P6965" s="247"/>
      <c r="Q6965" s="247"/>
      <c r="R6965" s="247"/>
    </row>
    <row r="6966" spans="1:18" ht="20.100000000000001" customHeight="1" x14ac:dyDescent="0.25">
      <c r="A6966" s="248"/>
      <c r="B6966" s="248"/>
      <c r="C6966" s="248"/>
      <c r="D6966" s="248"/>
      <c r="E6966" s="248"/>
      <c r="F6966" s="248"/>
      <c r="G6966" s="248"/>
      <c r="H6966" s="248"/>
      <c r="I6966" s="247"/>
      <c r="J6966" s="247"/>
      <c r="K6966" s="247"/>
      <c r="L6966" s="247"/>
      <c r="M6966" s="247"/>
      <c r="N6966" s="247"/>
      <c r="O6966" s="247"/>
      <c r="P6966" s="247"/>
      <c r="Q6966" s="247"/>
      <c r="R6966" s="247"/>
    </row>
    <row r="6967" spans="1:18" ht="20.100000000000001" customHeight="1" x14ac:dyDescent="0.25">
      <c r="A6967" s="248"/>
      <c r="B6967" s="248"/>
      <c r="C6967" s="248"/>
      <c r="D6967" s="248"/>
      <c r="E6967" s="248"/>
      <c r="F6967" s="248"/>
      <c r="G6967" s="248"/>
      <c r="H6967" s="248"/>
      <c r="I6967" s="247"/>
      <c r="J6967" s="247"/>
      <c r="K6967" s="247"/>
      <c r="L6967" s="247"/>
      <c r="M6967" s="247"/>
      <c r="N6967" s="247"/>
      <c r="O6967" s="247"/>
      <c r="P6967" s="247"/>
      <c r="Q6967" s="247"/>
      <c r="R6967" s="247"/>
    </row>
    <row r="6968" spans="1:18" ht="20.100000000000001" customHeight="1" x14ac:dyDescent="0.25">
      <c r="A6968" s="248"/>
      <c r="B6968" s="248"/>
      <c r="C6968" s="248"/>
      <c r="D6968" s="248"/>
      <c r="E6968" s="248"/>
      <c r="F6968" s="248"/>
      <c r="G6968" s="248"/>
      <c r="H6968" s="248"/>
      <c r="I6968" s="247"/>
      <c r="J6968" s="247"/>
      <c r="K6968" s="247"/>
      <c r="L6968" s="247"/>
      <c r="M6968" s="247"/>
      <c r="N6968" s="247"/>
      <c r="O6968" s="247"/>
      <c r="P6968" s="247"/>
      <c r="Q6968" s="247"/>
      <c r="R6968" s="247"/>
    </row>
    <row r="6969" spans="1:18" ht="20.100000000000001" customHeight="1" x14ac:dyDescent="0.25">
      <c r="A6969" s="248"/>
      <c r="B6969" s="248"/>
      <c r="C6969" s="248"/>
      <c r="D6969" s="248"/>
      <c r="E6969" s="248"/>
      <c r="F6969" s="248"/>
      <c r="G6969" s="248"/>
      <c r="H6969" s="248"/>
      <c r="I6969" s="247"/>
      <c r="J6969" s="247"/>
      <c r="K6969" s="247"/>
      <c r="L6969" s="247"/>
      <c r="M6969" s="247"/>
      <c r="N6969" s="247"/>
      <c r="O6969" s="247"/>
      <c r="P6969" s="247"/>
      <c r="Q6969" s="247"/>
      <c r="R6969" s="247"/>
    </row>
    <row r="6970" spans="1:18" ht="20.100000000000001" customHeight="1" x14ac:dyDescent="0.25">
      <c r="A6970" s="248"/>
      <c r="B6970" s="248"/>
      <c r="C6970" s="248"/>
      <c r="D6970" s="248"/>
      <c r="E6970" s="248"/>
      <c r="F6970" s="248"/>
      <c r="G6970" s="248"/>
      <c r="H6970" s="248"/>
      <c r="I6970" s="247"/>
      <c r="J6970" s="247"/>
      <c r="K6970" s="247"/>
      <c r="L6970" s="247"/>
      <c r="M6970" s="247"/>
      <c r="N6970" s="247"/>
      <c r="O6970" s="247"/>
      <c r="P6970" s="247"/>
      <c r="Q6970" s="247"/>
      <c r="R6970" s="247"/>
    </row>
    <row r="6971" spans="1:18" ht="20.100000000000001" customHeight="1" x14ac:dyDescent="0.25">
      <c r="A6971" s="248"/>
      <c r="B6971" s="248"/>
      <c r="C6971" s="248"/>
      <c r="D6971" s="248"/>
      <c r="E6971" s="248"/>
      <c r="F6971" s="248"/>
      <c r="G6971" s="248"/>
      <c r="H6971" s="248"/>
      <c r="I6971" s="247"/>
      <c r="J6971" s="247"/>
      <c r="K6971" s="247"/>
      <c r="L6971" s="247"/>
      <c r="M6971" s="247"/>
      <c r="N6971" s="247"/>
      <c r="O6971" s="247"/>
      <c r="P6971" s="247"/>
      <c r="Q6971" s="247"/>
      <c r="R6971" s="247"/>
    </row>
    <row r="6972" spans="1:18" ht="20.100000000000001" customHeight="1" x14ac:dyDescent="0.25">
      <c r="A6972" s="248"/>
      <c r="B6972" s="248"/>
      <c r="C6972" s="248"/>
      <c r="D6972" s="248"/>
      <c r="E6972" s="248"/>
      <c r="F6972" s="248"/>
      <c r="G6972" s="248"/>
      <c r="H6972" s="248"/>
      <c r="I6972" s="247"/>
      <c r="J6972" s="247"/>
      <c r="K6972" s="247"/>
      <c r="L6972" s="247"/>
      <c r="M6972" s="247"/>
      <c r="N6972" s="247"/>
      <c r="O6972" s="247"/>
      <c r="P6972" s="247"/>
      <c r="Q6972" s="247"/>
      <c r="R6972" s="247"/>
    </row>
    <row r="6973" spans="1:18" ht="20.100000000000001" customHeight="1" x14ac:dyDescent="0.25">
      <c r="A6973" s="248"/>
      <c r="B6973" s="248"/>
      <c r="C6973" s="248"/>
      <c r="D6973" s="248"/>
      <c r="E6973" s="248"/>
      <c r="F6973" s="248"/>
      <c r="G6973" s="248"/>
      <c r="H6973" s="248"/>
      <c r="I6973" s="247"/>
      <c r="J6973" s="247"/>
      <c r="K6973" s="247"/>
      <c r="L6973" s="247"/>
      <c r="M6973" s="247"/>
      <c r="N6973" s="247"/>
      <c r="O6973" s="247"/>
      <c r="P6973" s="247"/>
      <c r="Q6973" s="247"/>
      <c r="R6973" s="247"/>
    </row>
    <row r="6974" spans="1:18" ht="20.100000000000001" customHeight="1" x14ac:dyDescent="0.25">
      <c r="A6974" s="248"/>
      <c r="B6974" s="248"/>
      <c r="C6974" s="248"/>
      <c r="D6974" s="248"/>
      <c r="E6974" s="248"/>
      <c r="F6974" s="248"/>
      <c r="G6974" s="248"/>
      <c r="H6974" s="248"/>
      <c r="I6974" s="247"/>
      <c r="J6974" s="247"/>
      <c r="K6974" s="247"/>
      <c r="L6974" s="247"/>
      <c r="M6974" s="247"/>
      <c r="N6974" s="247"/>
      <c r="O6974" s="247"/>
      <c r="P6974" s="247"/>
      <c r="Q6974" s="247"/>
      <c r="R6974" s="247"/>
    </row>
    <row r="6975" spans="1:18" ht="20.100000000000001" customHeight="1" x14ac:dyDescent="0.25">
      <c r="A6975" s="248"/>
      <c r="B6975" s="248"/>
      <c r="C6975" s="248"/>
      <c r="D6975" s="248"/>
      <c r="E6975" s="248"/>
      <c r="F6975" s="248"/>
      <c r="G6975" s="248"/>
      <c r="H6975" s="248"/>
      <c r="I6975" s="247"/>
      <c r="J6975" s="247"/>
      <c r="K6975" s="247"/>
      <c r="L6975" s="247"/>
      <c r="M6975" s="247"/>
      <c r="N6975" s="247"/>
      <c r="O6975" s="247"/>
      <c r="P6975" s="247"/>
      <c r="Q6975" s="247"/>
      <c r="R6975" s="247"/>
    </row>
    <row r="6976" spans="1:18" ht="20.100000000000001" customHeight="1" x14ac:dyDescent="0.25">
      <c r="A6976" s="248"/>
      <c r="B6976" s="248"/>
      <c r="C6976" s="248"/>
      <c r="D6976" s="248"/>
      <c r="E6976" s="248"/>
      <c r="F6976" s="248"/>
      <c r="G6976" s="248"/>
      <c r="H6976" s="248"/>
      <c r="I6976" s="247"/>
      <c r="J6976" s="247"/>
      <c r="K6976" s="247"/>
      <c r="L6976" s="247"/>
      <c r="M6976" s="247"/>
      <c r="N6976" s="247"/>
      <c r="O6976" s="247"/>
      <c r="P6976" s="247"/>
      <c r="Q6976" s="247"/>
      <c r="R6976" s="247"/>
    </row>
    <row r="6977" spans="1:18" ht="20.100000000000001" customHeight="1" x14ac:dyDescent="0.25">
      <c r="A6977" s="248"/>
      <c r="B6977" s="248"/>
      <c r="C6977" s="248"/>
      <c r="D6977" s="248"/>
      <c r="E6977" s="248"/>
      <c r="F6977" s="248"/>
      <c r="G6977" s="248"/>
      <c r="H6977" s="248"/>
      <c r="I6977" s="247"/>
      <c r="J6977" s="247"/>
      <c r="K6977" s="247"/>
      <c r="L6977" s="247"/>
      <c r="M6977" s="247"/>
      <c r="N6977" s="247"/>
      <c r="O6977" s="247"/>
      <c r="P6977" s="247"/>
      <c r="Q6977" s="247"/>
      <c r="R6977" s="247"/>
    </row>
    <row r="6978" spans="1:18" ht="20.100000000000001" customHeight="1" x14ac:dyDescent="0.25">
      <c r="A6978" s="248"/>
      <c r="B6978" s="248"/>
      <c r="C6978" s="248"/>
      <c r="D6978" s="248"/>
      <c r="E6978" s="248"/>
      <c r="F6978" s="248"/>
      <c r="G6978" s="248"/>
      <c r="H6978" s="248"/>
      <c r="I6978" s="247"/>
      <c r="J6978" s="247"/>
      <c r="K6978" s="247"/>
      <c r="L6978" s="247"/>
      <c r="M6978" s="247"/>
      <c r="N6978" s="247"/>
      <c r="O6978" s="247"/>
      <c r="P6978" s="247"/>
      <c r="Q6978" s="247"/>
      <c r="R6978" s="247"/>
    </row>
    <row r="6979" spans="1:18" ht="20.100000000000001" customHeight="1" x14ac:dyDescent="0.25">
      <c r="A6979" s="248"/>
      <c r="B6979" s="248"/>
      <c r="C6979" s="248"/>
      <c r="D6979" s="248"/>
      <c r="E6979" s="248"/>
      <c r="F6979" s="248"/>
      <c r="G6979" s="248"/>
      <c r="H6979" s="248"/>
      <c r="I6979" s="247"/>
      <c r="J6979" s="247"/>
      <c r="K6979" s="247"/>
      <c r="L6979" s="247"/>
      <c r="M6979" s="247"/>
      <c r="N6979" s="247"/>
      <c r="O6979" s="247"/>
      <c r="P6979" s="247"/>
      <c r="Q6979" s="247"/>
      <c r="R6979" s="247"/>
    </row>
    <row r="6980" spans="1:18" ht="20.100000000000001" customHeight="1" x14ac:dyDescent="0.25">
      <c r="A6980" s="248"/>
      <c r="B6980" s="248"/>
      <c r="C6980" s="248"/>
      <c r="D6980" s="248"/>
      <c r="E6980" s="248"/>
      <c r="F6980" s="248"/>
      <c r="G6980" s="248"/>
      <c r="H6980" s="248"/>
      <c r="I6980" s="247"/>
      <c r="J6980" s="247"/>
      <c r="K6980" s="247"/>
      <c r="L6980" s="247"/>
      <c r="M6980" s="247"/>
      <c r="N6980" s="247"/>
      <c r="O6980" s="247"/>
      <c r="P6980" s="247"/>
      <c r="Q6980" s="247"/>
      <c r="R6980" s="247"/>
    </row>
    <row r="6981" spans="1:18" ht="20.100000000000001" customHeight="1" x14ac:dyDescent="0.25">
      <c r="A6981" s="248"/>
      <c r="B6981" s="248"/>
      <c r="C6981" s="248"/>
      <c r="D6981" s="248"/>
      <c r="E6981" s="248"/>
      <c r="F6981" s="248"/>
      <c r="G6981" s="248"/>
      <c r="H6981" s="248"/>
      <c r="I6981" s="247"/>
      <c r="J6981" s="247"/>
      <c r="K6981" s="247"/>
      <c r="L6981" s="247"/>
      <c r="M6981" s="247"/>
      <c r="N6981" s="247"/>
      <c r="O6981" s="247"/>
      <c r="P6981" s="247"/>
      <c r="Q6981" s="247"/>
      <c r="R6981" s="247"/>
    </row>
    <row r="6982" spans="1:18" ht="20.100000000000001" customHeight="1" x14ac:dyDescent="0.25">
      <c r="A6982" s="248"/>
      <c r="B6982" s="248"/>
      <c r="C6982" s="248"/>
      <c r="D6982" s="248"/>
      <c r="E6982" s="248"/>
      <c r="F6982" s="248"/>
      <c r="G6982" s="248"/>
      <c r="H6982" s="248"/>
      <c r="I6982" s="247"/>
      <c r="J6982" s="247"/>
      <c r="K6982" s="247"/>
      <c r="L6982" s="247"/>
      <c r="M6982" s="247"/>
      <c r="N6982" s="247"/>
      <c r="O6982" s="247"/>
      <c r="P6982" s="247"/>
      <c r="Q6982" s="247"/>
      <c r="R6982" s="247"/>
    </row>
    <row r="6983" spans="1:18" ht="20.100000000000001" customHeight="1" x14ac:dyDescent="0.25">
      <c r="A6983" s="248"/>
      <c r="B6983" s="248"/>
      <c r="C6983" s="248"/>
      <c r="D6983" s="248"/>
      <c r="E6983" s="248"/>
      <c r="F6983" s="248"/>
      <c r="G6983" s="248"/>
      <c r="H6983" s="248"/>
      <c r="I6983" s="247"/>
      <c r="J6983" s="247"/>
      <c r="K6983" s="247"/>
      <c r="L6983" s="247"/>
      <c r="M6983" s="247"/>
      <c r="N6983" s="247"/>
      <c r="O6983" s="247"/>
      <c r="P6983" s="247"/>
      <c r="Q6983" s="247"/>
      <c r="R6983" s="247"/>
    </row>
    <row r="6984" spans="1:18" ht="20.100000000000001" customHeight="1" x14ac:dyDescent="0.25">
      <c r="A6984" s="248"/>
      <c r="B6984" s="248"/>
      <c r="C6984" s="248"/>
      <c r="D6984" s="248"/>
      <c r="E6984" s="248"/>
      <c r="F6984" s="248"/>
      <c r="G6984" s="248"/>
      <c r="H6984" s="248"/>
      <c r="I6984" s="247"/>
      <c r="J6984" s="247"/>
      <c r="K6984" s="247"/>
      <c r="L6984" s="247"/>
      <c r="M6984" s="247"/>
      <c r="N6984" s="247"/>
      <c r="O6984" s="247"/>
      <c r="P6984" s="247"/>
      <c r="Q6984" s="247"/>
      <c r="R6984" s="247"/>
    </row>
    <row r="6985" spans="1:18" ht="20.100000000000001" customHeight="1" x14ac:dyDescent="0.25">
      <c r="A6985" s="248"/>
      <c r="B6985" s="248"/>
      <c r="C6985" s="248"/>
      <c r="D6985" s="248"/>
      <c r="E6985" s="248"/>
      <c r="F6985" s="248"/>
      <c r="G6985" s="248"/>
      <c r="H6985" s="248"/>
      <c r="I6985" s="247"/>
      <c r="J6985" s="247"/>
      <c r="K6985" s="247"/>
      <c r="L6985" s="247"/>
      <c r="M6985" s="247"/>
      <c r="N6985" s="247"/>
      <c r="O6985" s="247"/>
      <c r="P6985" s="247"/>
      <c r="Q6985" s="247"/>
      <c r="R6985" s="247"/>
    </row>
    <row r="6986" spans="1:18" ht="20.100000000000001" customHeight="1" x14ac:dyDescent="0.25">
      <c r="A6986" s="248"/>
      <c r="B6986" s="248"/>
      <c r="C6986" s="248"/>
      <c r="D6986" s="248"/>
      <c r="E6986" s="248"/>
      <c r="F6986" s="248"/>
      <c r="G6986" s="248"/>
      <c r="H6986" s="248"/>
      <c r="I6986" s="247"/>
      <c r="J6986" s="247"/>
      <c r="K6986" s="247"/>
      <c r="L6986" s="247"/>
      <c r="M6986" s="247"/>
      <c r="N6986" s="247"/>
      <c r="O6986" s="247"/>
      <c r="P6986" s="247"/>
      <c r="Q6986" s="247"/>
      <c r="R6986" s="247"/>
    </row>
    <row r="6987" spans="1:18" ht="20.100000000000001" customHeight="1" x14ac:dyDescent="0.25">
      <c r="A6987" s="248"/>
      <c r="B6987" s="248"/>
      <c r="C6987" s="248"/>
      <c r="D6987" s="248"/>
      <c r="E6987" s="248"/>
      <c r="F6987" s="248"/>
      <c r="G6987" s="248"/>
      <c r="H6987" s="248"/>
      <c r="I6987" s="247"/>
      <c r="J6987" s="247"/>
      <c r="K6987" s="247"/>
      <c r="L6987" s="247"/>
      <c r="M6987" s="247"/>
      <c r="N6987" s="247"/>
      <c r="O6987" s="247"/>
      <c r="P6987" s="247"/>
      <c r="Q6987" s="247"/>
      <c r="R6987" s="247"/>
    </row>
    <row r="6988" spans="1:18" ht="20.100000000000001" customHeight="1" x14ac:dyDescent="0.25">
      <c r="A6988" s="248"/>
      <c r="B6988" s="248"/>
      <c r="C6988" s="248"/>
      <c r="D6988" s="248"/>
      <c r="E6988" s="248"/>
      <c r="F6988" s="248"/>
      <c r="G6988" s="248"/>
      <c r="H6988" s="248"/>
      <c r="I6988" s="247"/>
      <c r="J6988" s="247"/>
      <c r="K6988" s="247"/>
      <c r="L6988" s="247"/>
      <c r="M6988" s="247"/>
      <c r="N6988" s="247"/>
      <c r="O6988" s="247"/>
      <c r="P6988" s="247"/>
      <c r="Q6988" s="247"/>
      <c r="R6988" s="247"/>
    </row>
    <row r="6989" spans="1:18" ht="20.100000000000001" customHeight="1" x14ac:dyDescent="0.25">
      <c r="A6989" s="248"/>
      <c r="B6989" s="248"/>
      <c r="C6989" s="248"/>
      <c r="D6989" s="248"/>
      <c r="E6989" s="248"/>
      <c r="F6989" s="248"/>
      <c r="G6989" s="248"/>
      <c r="H6989" s="248"/>
      <c r="I6989" s="247"/>
      <c r="J6989" s="247"/>
      <c r="K6989" s="247"/>
      <c r="L6989" s="247"/>
      <c r="M6989" s="247"/>
      <c r="N6989" s="247"/>
      <c r="O6989" s="247"/>
      <c r="P6989" s="247"/>
      <c r="Q6989" s="247"/>
      <c r="R6989" s="247"/>
    </row>
    <row r="6990" spans="1:18" ht="20.100000000000001" customHeight="1" x14ac:dyDescent="0.25">
      <c r="A6990" s="248"/>
      <c r="B6990" s="248"/>
      <c r="C6990" s="248"/>
      <c r="D6990" s="248"/>
      <c r="E6990" s="248"/>
      <c r="F6990" s="248"/>
      <c r="G6990" s="248"/>
      <c r="H6990" s="248"/>
      <c r="I6990" s="247"/>
      <c r="J6990" s="247"/>
      <c r="K6990" s="247"/>
      <c r="L6990" s="247"/>
      <c r="M6990" s="247"/>
      <c r="N6990" s="247"/>
      <c r="O6990" s="247"/>
      <c r="P6990" s="247"/>
      <c r="Q6990" s="247"/>
      <c r="R6990" s="247"/>
    </row>
    <row r="6991" spans="1:18" ht="20.100000000000001" customHeight="1" x14ac:dyDescent="0.25">
      <c r="A6991" s="248"/>
      <c r="B6991" s="248"/>
      <c r="C6991" s="248"/>
      <c r="D6991" s="248"/>
      <c r="E6991" s="248"/>
      <c r="F6991" s="248"/>
      <c r="G6991" s="248"/>
      <c r="H6991" s="248"/>
      <c r="I6991" s="247"/>
      <c r="J6991" s="247"/>
      <c r="K6991" s="247"/>
      <c r="L6991" s="247"/>
      <c r="M6991" s="247"/>
      <c r="N6991" s="247"/>
      <c r="O6991" s="247"/>
      <c r="P6991" s="247"/>
      <c r="Q6991" s="247"/>
      <c r="R6991" s="247"/>
    </row>
    <row r="6992" spans="1:18" ht="20.100000000000001" customHeight="1" x14ac:dyDescent="0.25">
      <c r="A6992" s="248"/>
      <c r="B6992" s="248"/>
      <c r="C6992" s="248"/>
      <c r="D6992" s="248"/>
      <c r="E6992" s="248"/>
      <c r="F6992" s="248"/>
      <c r="G6992" s="248"/>
      <c r="H6992" s="248"/>
      <c r="I6992" s="247"/>
      <c r="J6992" s="247"/>
      <c r="K6992" s="247"/>
      <c r="L6992" s="247"/>
      <c r="M6992" s="247"/>
      <c r="N6992" s="247"/>
      <c r="O6992" s="247"/>
      <c r="P6992" s="247"/>
      <c r="Q6992" s="247"/>
      <c r="R6992" s="247"/>
    </row>
    <row r="6993" spans="1:18" ht="20.100000000000001" customHeight="1" x14ac:dyDescent="0.25">
      <c r="A6993" s="248"/>
      <c r="B6993" s="248"/>
      <c r="C6993" s="248"/>
      <c r="D6993" s="248"/>
      <c r="E6993" s="248"/>
      <c r="F6993" s="248"/>
      <c r="G6993" s="248"/>
      <c r="H6993" s="248"/>
      <c r="I6993" s="247"/>
      <c r="J6993" s="247"/>
      <c r="K6993" s="247"/>
      <c r="L6993" s="247"/>
      <c r="M6993" s="247"/>
      <c r="N6993" s="247"/>
      <c r="O6993" s="247"/>
      <c r="P6993" s="247"/>
      <c r="Q6993" s="247"/>
      <c r="R6993" s="247"/>
    </row>
    <row r="6994" spans="1:18" ht="20.100000000000001" customHeight="1" x14ac:dyDescent="0.25">
      <c r="A6994" s="248"/>
      <c r="B6994" s="248"/>
      <c r="C6994" s="248"/>
      <c r="D6994" s="248"/>
      <c r="E6994" s="248"/>
      <c r="F6994" s="248"/>
      <c r="G6994" s="248"/>
      <c r="H6994" s="248"/>
      <c r="I6994" s="247"/>
      <c r="J6994" s="247"/>
      <c r="K6994" s="247"/>
      <c r="L6994" s="247"/>
      <c r="M6994" s="247"/>
      <c r="N6994" s="247"/>
      <c r="O6994" s="247"/>
      <c r="P6994" s="247"/>
      <c r="Q6994" s="247"/>
      <c r="R6994" s="247"/>
    </row>
    <row r="6995" spans="1:18" ht="20.100000000000001" customHeight="1" x14ac:dyDescent="0.25">
      <c r="A6995" s="248"/>
      <c r="B6995" s="248"/>
      <c r="C6995" s="248"/>
      <c r="D6995" s="248"/>
      <c r="E6995" s="248"/>
      <c r="F6995" s="248"/>
      <c r="G6995" s="248"/>
      <c r="H6995" s="248"/>
      <c r="I6995" s="247"/>
      <c r="J6995" s="247"/>
      <c r="K6995" s="247"/>
      <c r="L6995" s="247"/>
      <c r="M6995" s="247"/>
      <c r="N6995" s="247"/>
      <c r="O6995" s="247"/>
      <c r="P6995" s="247"/>
      <c r="Q6995" s="247"/>
      <c r="R6995" s="247"/>
    </row>
    <row r="6996" spans="1:18" ht="20.100000000000001" customHeight="1" x14ac:dyDescent="0.25">
      <c r="A6996" s="248"/>
      <c r="B6996" s="248"/>
      <c r="C6996" s="248"/>
      <c r="D6996" s="248"/>
      <c r="E6996" s="248"/>
      <c r="F6996" s="248"/>
      <c r="G6996" s="248"/>
      <c r="H6996" s="248"/>
      <c r="I6996" s="247"/>
      <c r="J6996" s="247"/>
      <c r="K6996" s="247"/>
      <c r="L6996" s="247"/>
      <c r="M6996" s="247"/>
      <c r="N6996" s="247"/>
      <c r="O6996" s="247"/>
      <c r="P6996" s="247"/>
      <c r="Q6996" s="247"/>
      <c r="R6996" s="247"/>
    </row>
    <row r="6997" spans="1:18" ht="20.100000000000001" customHeight="1" x14ac:dyDescent="0.25">
      <c r="A6997" s="248"/>
      <c r="B6997" s="248"/>
      <c r="C6997" s="248"/>
      <c r="D6997" s="248"/>
      <c r="E6997" s="248"/>
      <c r="F6997" s="248"/>
      <c r="G6997" s="248"/>
      <c r="H6997" s="248"/>
      <c r="I6997" s="247"/>
      <c r="J6997" s="247"/>
      <c r="K6997" s="247"/>
      <c r="L6997" s="247"/>
      <c r="M6997" s="247"/>
      <c r="N6997" s="247"/>
      <c r="O6997" s="247"/>
      <c r="P6997" s="247"/>
      <c r="Q6997" s="247"/>
      <c r="R6997" s="247"/>
    </row>
    <row r="6998" spans="1:18" ht="20.100000000000001" customHeight="1" x14ac:dyDescent="0.25">
      <c r="A6998" s="248"/>
      <c r="B6998" s="248"/>
      <c r="C6998" s="248"/>
      <c r="D6998" s="248"/>
      <c r="E6998" s="248"/>
      <c r="F6998" s="248"/>
      <c r="G6998" s="248"/>
      <c r="H6998" s="248"/>
      <c r="I6998" s="247"/>
      <c r="J6998" s="247"/>
      <c r="K6998" s="247"/>
      <c r="L6998" s="247"/>
      <c r="M6998" s="247"/>
      <c r="N6998" s="247"/>
      <c r="O6998" s="247"/>
      <c r="P6998" s="247"/>
      <c r="Q6998" s="247"/>
      <c r="R6998" s="247"/>
    </row>
    <row r="6999" spans="1:18" ht="20.100000000000001" customHeight="1" x14ac:dyDescent="0.25">
      <c r="A6999" s="248"/>
      <c r="B6999" s="248"/>
      <c r="C6999" s="248"/>
      <c r="D6999" s="248"/>
      <c r="E6999" s="248"/>
      <c r="F6999" s="248"/>
      <c r="G6999" s="248"/>
      <c r="H6999" s="248"/>
      <c r="I6999" s="247"/>
      <c r="J6999" s="247"/>
      <c r="K6999" s="247"/>
      <c r="L6999" s="247"/>
      <c r="M6999" s="247"/>
      <c r="N6999" s="247"/>
      <c r="O6999" s="247"/>
      <c r="P6999" s="247"/>
      <c r="Q6999" s="247"/>
      <c r="R6999" s="247"/>
    </row>
    <row r="7000" spans="1:18" ht="20.100000000000001" customHeight="1" x14ac:dyDescent="0.25">
      <c r="A7000" s="248"/>
      <c r="B7000" s="248"/>
      <c r="C7000" s="248"/>
      <c r="D7000" s="248"/>
      <c r="E7000" s="248"/>
      <c r="F7000" s="248"/>
      <c r="G7000" s="248"/>
      <c r="H7000" s="248"/>
      <c r="I7000" s="247"/>
      <c r="J7000" s="247"/>
      <c r="K7000" s="247"/>
      <c r="L7000" s="247"/>
      <c r="M7000" s="247"/>
      <c r="N7000" s="247"/>
      <c r="O7000" s="247"/>
      <c r="P7000" s="247"/>
      <c r="Q7000" s="247"/>
      <c r="R7000" s="247"/>
    </row>
    <row r="7001" spans="1:18" ht="20.100000000000001" customHeight="1" x14ac:dyDescent="0.25">
      <c r="A7001" s="248"/>
      <c r="B7001" s="248"/>
      <c r="C7001" s="248"/>
      <c r="D7001" s="248"/>
      <c r="E7001" s="248"/>
      <c r="F7001" s="248"/>
      <c r="G7001" s="248"/>
      <c r="H7001" s="248"/>
      <c r="I7001" s="247"/>
      <c r="J7001" s="247"/>
      <c r="K7001" s="247"/>
      <c r="L7001" s="247"/>
      <c r="M7001" s="247"/>
      <c r="N7001" s="247"/>
      <c r="O7001" s="247"/>
      <c r="P7001" s="247"/>
      <c r="Q7001" s="247"/>
      <c r="R7001" s="247"/>
    </row>
    <row r="7002" spans="1:18" ht="20.100000000000001" customHeight="1" x14ac:dyDescent="0.25">
      <c r="A7002" s="248"/>
      <c r="B7002" s="248"/>
      <c r="C7002" s="248"/>
      <c r="D7002" s="248"/>
      <c r="E7002" s="248"/>
      <c r="F7002" s="248"/>
      <c r="G7002" s="248"/>
      <c r="H7002" s="248"/>
      <c r="I7002" s="247"/>
      <c r="J7002" s="247"/>
      <c r="K7002" s="247"/>
      <c r="L7002" s="247"/>
      <c r="M7002" s="247"/>
      <c r="N7002" s="247"/>
      <c r="O7002" s="247"/>
      <c r="P7002" s="247"/>
      <c r="Q7002" s="247"/>
      <c r="R7002" s="247"/>
    </row>
    <row r="7003" spans="1:18" ht="20.100000000000001" customHeight="1" x14ac:dyDescent="0.25">
      <c r="A7003" s="248"/>
      <c r="B7003" s="248"/>
      <c r="C7003" s="248"/>
      <c r="D7003" s="248"/>
      <c r="E7003" s="248"/>
      <c r="F7003" s="248"/>
      <c r="G7003" s="248"/>
      <c r="H7003" s="248"/>
      <c r="I7003" s="247"/>
      <c r="J7003" s="247"/>
      <c r="K7003" s="247"/>
      <c r="L7003" s="247"/>
      <c r="M7003" s="247"/>
      <c r="N7003" s="247"/>
      <c r="O7003" s="247"/>
      <c r="P7003" s="247"/>
      <c r="Q7003" s="247"/>
      <c r="R7003" s="247"/>
    </row>
    <row r="7004" spans="1:18" ht="20.100000000000001" customHeight="1" x14ac:dyDescent="0.25">
      <c r="A7004" s="248"/>
      <c r="B7004" s="248"/>
      <c r="C7004" s="248"/>
      <c r="D7004" s="248"/>
      <c r="E7004" s="248"/>
      <c r="F7004" s="248"/>
      <c r="G7004" s="248"/>
      <c r="H7004" s="248"/>
      <c r="I7004" s="247"/>
      <c r="J7004" s="247"/>
      <c r="K7004" s="247"/>
      <c r="L7004" s="247"/>
      <c r="M7004" s="247"/>
      <c r="N7004" s="247"/>
      <c r="O7004" s="247"/>
      <c r="P7004" s="247"/>
      <c r="Q7004" s="247"/>
      <c r="R7004" s="247"/>
    </row>
    <row r="7005" spans="1:18" ht="20.100000000000001" customHeight="1" x14ac:dyDescent="0.25">
      <c r="A7005" s="248"/>
      <c r="B7005" s="248"/>
      <c r="C7005" s="248"/>
      <c r="D7005" s="248"/>
      <c r="E7005" s="248"/>
      <c r="F7005" s="248"/>
      <c r="G7005" s="248"/>
      <c r="H7005" s="248"/>
      <c r="I7005" s="247"/>
      <c r="J7005" s="247"/>
      <c r="K7005" s="247"/>
      <c r="L7005" s="247"/>
      <c r="M7005" s="247"/>
      <c r="N7005" s="247"/>
      <c r="O7005" s="247"/>
      <c r="P7005" s="247"/>
      <c r="Q7005" s="247"/>
      <c r="R7005" s="247"/>
    </row>
    <row r="7006" spans="1:18" ht="20.100000000000001" customHeight="1" x14ac:dyDescent="0.25">
      <c r="A7006" s="248"/>
      <c r="B7006" s="248"/>
      <c r="C7006" s="248"/>
      <c r="D7006" s="248"/>
      <c r="E7006" s="248"/>
      <c r="F7006" s="248"/>
      <c r="G7006" s="248"/>
      <c r="H7006" s="248"/>
      <c r="I7006" s="247"/>
      <c r="J7006" s="247"/>
      <c r="K7006" s="247"/>
      <c r="L7006" s="247"/>
      <c r="M7006" s="247"/>
      <c r="N7006" s="247"/>
      <c r="O7006" s="247"/>
      <c r="P7006" s="247"/>
      <c r="Q7006" s="247"/>
      <c r="R7006" s="247"/>
    </row>
    <row r="7007" spans="1:18" ht="20.100000000000001" customHeight="1" x14ac:dyDescent="0.25">
      <c r="A7007" s="248"/>
      <c r="B7007" s="248"/>
      <c r="C7007" s="248"/>
      <c r="D7007" s="248"/>
      <c r="E7007" s="248"/>
      <c r="F7007" s="248"/>
      <c r="G7007" s="248"/>
      <c r="H7007" s="248"/>
      <c r="I7007" s="247"/>
      <c r="J7007" s="247"/>
      <c r="K7007" s="247"/>
      <c r="L7007" s="247"/>
      <c r="M7007" s="247"/>
      <c r="N7007" s="247"/>
      <c r="O7007" s="247"/>
      <c r="P7007" s="247"/>
      <c r="Q7007" s="247"/>
      <c r="R7007" s="247"/>
    </row>
    <row r="7008" spans="1:18" ht="20.100000000000001" customHeight="1" x14ac:dyDescent="0.25">
      <c r="A7008" s="248"/>
      <c r="B7008" s="248"/>
      <c r="C7008" s="248"/>
      <c r="D7008" s="248"/>
      <c r="E7008" s="248"/>
      <c r="F7008" s="248"/>
      <c r="G7008" s="248"/>
      <c r="H7008" s="248"/>
      <c r="I7008" s="247"/>
      <c r="J7008" s="247"/>
      <c r="K7008" s="247"/>
      <c r="L7008" s="247"/>
      <c r="M7008" s="247"/>
      <c r="N7008" s="247"/>
      <c r="O7008" s="247"/>
      <c r="P7008" s="247"/>
      <c r="Q7008" s="247"/>
      <c r="R7008" s="247"/>
    </row>
    <row r="7009" spans="1:18" ht="20.100000000000001" customHeight="1" x14ac:dyDescent="0.25">
      <c r="A7009" s="248"/>
      <c r="B7009" s="248"/>
      <c r="C7009" s="248"/>
      <c r="D7009" s="248"/>
      <c r="E7009" s="248"/>
      <c r="F7009" s="248"/>
      <c r="G7009" s="248"/>
      <c r="H7009" s="248"/>
      <c r="I7009" s="247"/>
      <c r="J7009" s="247"/>
      <c r="K7009" s="247"/>
      <c r="L7009" s="247"/>
      <c r="M7009" s="247"/>
      <c r="N7009" s="247"/>
      <c r="O7009" s="247"/>
      <c r="P7009" s="247"/>
      <c r="Q7009" s="247"/>
      <c r="R7009" s="247"/>
    </row>
    <row r="7010" spans="1:18" ht="20.100000000000001" customHeight="1" x14ac:dyDescent="0.25">
      <c r="A7010" s="248"/>
      <c r="B7010" s="248"/>
      <c r="C7010" s="248"/>
      <c r="D7010" s="248"/>
      <c r="E7010" s="248"/>
      <c r="F7010" s="248"/>
      <c r="G7010" s="248"/>
      <c r="H7010" s="248"/>
      <c r="I7010" s="247"/>
      <c r="J7010" s="247"/>
      <c r="K7010" s="247"/>
      <c r="L7010" s="247"/>
      <c r="M7010" s="247"/>
      <c r="N7010" s="247"/>
      <c r="O7010" s="247"/>
      <c r="P7010" s="247"/>
      <c r="Q7010" s="247"/>
      <c r="R7010" s="247"/>
    </row>
    <row r="7011" spans="1:18" ht="20.100000000000001" customHeight="1" x14ac:dyDescent="0.25">
      <c r="A7011" s="248"/>
      <c r="B7011" s="248"/>
      <c r="C7011" s="248"/>
      <c r="D7011" s="248"/>
      <c r="E7011" s="248"/>
      <c r="F7011" s="248"/>
      <c r="G7011" s="248"/>
      <c r="H7011" s="248"/>
      <c r="I7011" s="247"/>
      <c r="J7011" s="247"/>
      <c r="K7011" s="247"/>
      <c r="L7011" s="247"/>
      <c r="M7011" s="247"/>
      <c r="N7011" s="247"/>
      <c r="O7011" s="247"/>
      <c r="P7011" s="247"/>
      <c r="Q7011" s="247"/>
      <c r="R7011" s="247"/>
    </row>
    <row r="7012" spans="1:18" ht="20.100000000000001" customHeight="1" x14ac:dyDescent="0.25">
      <c r="A7012" s="248"/>
      <c r="B7012" s="248"/>
      <c r="C7012" s="248"/>
      <c r="D7012" s="248"/>
      <c r="E7012" s="248"/>
      <c r="F7012" s="248"/>
      <c r="G7012" s="248"/>
      <c r="H7012" s="248"/>
      <c r="I7012" s="247"/>
      <c r="J7012" s="247"/>
      <c r="K7012" s="247"/>
      <c r="L7012" s="247"/>
      <c r="M7012" s="247"/>
      <c r="N7012" s="247"/>
      <c r="O7012" s="247"/>
      <c r="P7012" s="247"/>
      <c r="Q7012" s="247"/>
      <c r="R7012" s="247"/>
    </row>
    <row r="7013" spans="1:18" ht="20.100000000000001" customHeight="1" x14ac:dyDescent="0.25">
      <c r="A7013" s="248"/>
      <c r="B7013" s="248"/>
      <c r="C7013" s="248"/>
      <c r="D7013" s="248"/>
      <c r="E7013" s="248"/>
      <c r="F7013" s="248"/>
      <c r="G7013" s="248"/>
      <c r="H7013" s="248"/>
      <c r="I7013" s="247"/>
      <c r="J7013" s="247"/>
      <c r="K7013" s="247"/>
      <c r="L7013" s="247"/>
      <c r="M7013" s="247"/>
      <c r="N7013" s="247"/>
      <c r="O7013" s="247"/>
      <c r="P7013" s="247"/>
      <c r="Q7013" s="247"/>
      <c r="R7013" s="247"/>
    </row>
    <row r="7014" spans="1:18" ht="20.100000000000001" customHeight="1" x14ac:dyDescent="0.25">
      <c r="A7014" s="248"/>
      <c r="B7014" s="248"/>
      <c r="C7014" s="248"/>
      <c r="D7014" s="248"/>
      <c r="E7014" s="248"/>
      <c r="F7014" s="248"/>
      <c r="G7014" s="248"/>
      <c r="H7014" s="248"/>
      <c r="I7014" s="247"/>
      <c r="J7014" s="247"/>
      <c r="K7014" s="247"/>
      <c r="L7014" s="247"/>
      <c r="M7014" s="247"/>
      <c r="N7014" s="247"/>
      <c r="O7014" s="247"/>
      <c r="P7014" s="247"/>
      <c r="Q7014" s="247"/>
      <c r="R7014" s="247"/>
    </row>
    <row r="7015" spans="1:18" ht="20.100000000000001" customHeight="1" x14ac:dyDescent="0.25">
      <c r="A7015" s="248"/>
      <c r="B7015" s="248"/>
      <c r="C7015" s="248"/>
      <c r="D7015" s="248"/>
      <c r="E7015" s="248"/>
      <c r="F7015" s="248"/>
      <c r="G7015" s="248"/>
      <c r="H7015" s="248"/>
      <c r="I7015" s="247"/>
      <c r="J7015" s="247"/>
      <c r="K7015" s="247"/>
      <c r="L7015" s="247"/>
      <c r="M7015" s="247"/>
      <c r="N7015" s="247"/>
      <c r="O7015" s="247"/>
      <c r="P7015" s="247"/>
      <c r="Q7015" s="247"/>
      <c r="R7015" s="247"/>
    </row>
    <row r="7016" spans="1:18" ht="20.100000000000001" customHeight="1" x14ac:dyDescent="0.25">
      <c r="A7016" s="248"/>
      <c r="B7016" s="248"/>
      <c r="C7016" s="248"/>
      <c r="D7016" s="248"/>
      <c r="E7016" s="248"/>
      <c r="F7016" s="248"/>
      <c r="G7016" s="248"/>
      <c r="H7016" s="248"/>
      <c r="I7016" s="247"/>
      <c r="J7016" s="247"/>
      <c r="K7016" s="247"/>
      <c r="L7016" s="247"/>
      <c r="M7016" s="247"/>
      <c r="N7016" s="247"/>
      <c r="O7016" s="247"/>
      <c r="P7016" s="247"/>
      <c r="Q7016" s="247"/>
      <c r="R7016" s="247"/>
    </row>
    <row r="7017" spans="1:18" ht="20.100000000000001" customHeight="1" x14ac:dyDescent="0.25">
      <c r="A7017" s="248"/>
      <c r="B7017" s="248"/>
      <c r="C7017" s="248"/>
      <c r="D7017" s="248"/>
      <c r="E7017" s="248"/>
      <c r="F7017" s="248"/>
      <c r="G7017" s="248"/>
      <c r="H7017" s="248"/>
      <c r="I7017" s="247"/>
      <c r="J7017" s="247"/>
      <c r="K7017" s="247"/>
      <c r="L7017" s="247"/>
      <c r="M7017" s="247"/>
      <c r="N7017" s="247"/>
      <c r="O7017" s="247"/>
      <c r="P7017" s="247"/>
      <c r="Q7017" s="247"/>
      <c r="R7017" s="247"/>
    </row>
    <row r="7018" spans="1:18" ht="20.100000000000001" customHeight="1" x14ac:dyDescent="0.25">
      <c r="A7018" s="248"/>
      <c r="B7018" s="248"/>
      <c r="C7018" s="248"/>
      <c r="D7018" s="248"/>
      <c r="E7018" s="248"/>
      <c r="F7018" s="248"/>
      <c r="G7018" s="248"/>
      <c r="H7018" s="248"/>
      <c r="I7018" s="247"/>
      <c r="J7018" s="247"/>
      <c r="K7018" s="247"/>
      <c r="L7018" s="247"/>
      <c r="M7018" s="247"/>
      <c r="N7018" s="247"/>
      <c r="O7018" s="247"/>
      <c r="P7018" s="247"/>
      <c r="Q7018" s="247"/>
      <c r="R7018" s="247"/>
    </row>
    <row r="7019" spans="1:18" ht="20.100000000000001" customHeight="1" x14ac:dyDescent="0.25">
      <c r="A7019" s="248"/>
      <c r="B7019" s="248"/>
      <c r="C7019" s="248"/>
      <c r="D7019" s="248"/>
      <c r="E7019" s="248"/>
      <c r="F7019" s="248"/>
      <c r="G7019" s="248"/>
      <c r="H7019" s="248"/>
      <c r="I7019" s="247"/>
      <c r="J7019" s="247"/>
      <c r="K7019" s="247"/>
      <c r="L7019" s="247"/>
      <c r="M7019" s="247"/>
      <c r="N7019" s="247"/>
      <c r="O7019" s="247"/>
      <c r="P7019" s="247"/>
      <c r="Q7019" s="247"/>
      <c r="R7019" s="247"/>
    </row>
    <row r="7020" spans="1:18" ht="20.100000000000001" customHeight="1" x14ac:dyDescent="0.25">
      <c r="A7020" s="248"/>
      <c r="B7020" s="248"/>
      <c r="C7020" s="248"/>
      <c r="D7020" s="248"/>
      <c r="E7020" s="248"/>
      <c r="F7020" s="248"/>
      <c r="G7020" s="248"/>
      <c r="H7020" s="248"/>
      <c r="I7020" s="247"/>
      <c r="J7020" s="247"/>
      <c r="K7020" s="247"/>
      <c r="L7020" s="247"/>
      <c r="M7020" s="247"/>
      <c r="N7020" s="247"/>
      <c r="O7020" s="247"/>
      <c r="P7020" s="247"/>
      <c r="Q7020" s="247"/>
      <c r="R7020" s="247"/>
    </row>
    <row r="7021" spans="1:18" ht="20.100000000000001" customHeight="1" x14ac:dyDescent="0.25">
      <c r="A7021" s="248"/>
      <c r="B7021" s="248"/>
      <c r="C7021" s="248"/>
      <c r="D7021" s="248"/>
      <c r="E7021" s="248"/>
      <c r="F7021" s="248"/>
      <c r="G7021" s="248"/>
      <c r="H7021" s="248"/>
      <c r="I7021" s="247"/>
      <c r="J7021" s="247"/>
      <c r="K7021" s="247"/>
      <c r="L7021" s="247"/>
      <c r="M7021" s="247"/>
      <c r="N7021" s="247"/>
      <c r="O7021" s="247"/>
      <c r="P7021" s="247"/>
      <c r="Q7021" s="247"/>
      <c r="R7021" s="247"/>
    </row>
    <row r="7022" spans="1:18" ht="20.100000000000001" customHeight="1" x14ac:dyDescent="0.25">
      <c r="A7022" s="248"/>
      <c r="B7022" s="248"/>
      <c r="C7022" s="248"/>
      <c r="D7022" s="248"/>
      <c r="E7022" s="248"/>
      <c r="F7022" s="248"/>
      <c r="G7022" s="248"/>
      <c r="H7022" s="248"/>
      <c r="I7022" s="247"/>
      <c r="J7022" s="247"/>
      <c r="K7022" s="247"/>
      <c r="L7022" s="247"/>
      <c r="M7022" s="247"/>
      <c r="N7022" s="247"/>
      <c r="O7022" s="247"/>
      <c r="P7022" s="247"/>
      <c r="Q7022" s="247"/>
      <c r="R7022" s="247"/>
    </row>
    <row r="7023" spans="1:18" ht="20.100000000000001" customHeight="1" x14ac:dyDescent="0.25">
      <c r="A7023" s="248"/>
      <c r="B7023" s="248"/>
      <c r="C7023" s="248"/>
      <c r="D7023" s="248"/>
      <c r="E7023" s="248"/>
      <c r="F7023" s="248"/>
      <c r="G7023" s="248"/>
      <c r="H7023" s="248"/>
      <c r="I7023" s="247"/>
      <c r="J7023" s="247"/>
      <c r="K7023" s="247"/>
      <c r="L7023" s="247"/>
      <c r="M7023" s="247"/>
      <c r="N7023" s="247"/>
      <c r="O7023" s="247"/>
      <c r="P7023" s="247"/>
      <c r="Q7023" s="247"/>
      <c r="R7023" s="247"/>
    </row>
    <row r="7024" spans="1:18" ht="20.100000000000001" customHeight="1" x14ac:dyDescent="0.25">
      <c r="A7024" s="248"/>
      <c r="B7024" s="248"/>
      <c r="C7024" s="248"/>
      <c r="D7024" s="248"/>
      <c r="E7024" s="248"/>
      <c r="F7024" s="248"/>
      <c r="G7024" s="248"/>
      <c r="H7024" s="248"/>
      <c r="I7024" s="247"/>
      <c r="J7024" s="247"/>
      <c r="K7024" s="247"/>
      <c r="L7024" s="247"/>
      <c r="M7024" s="247"/>
      <c r="N7024" s="247"/>
      <c r="O7024" s="247"/>
      <c r="P7024" s="247"/>
      <c r="Q7024" s="247"/>
      <c r="R7024" s="247"/>
    </row>
    <row r="7025" spans="1:18" ht="20.100000000000001" customHeight="1" x14ac:dyDescent="0.25">
      <c r="A7025" s="248"/>
      <c r="B7025" s="248"/>
      <c r="C7025" s="248"/>
      <c r="D7025" s="248"/>
      <c r="E7025" s="248"/>
      <c r="F7025" s="248"/>
      <c r="G7025" s="248"/>
      <c r="H7025" s="248"/>
      <c r="I7025" s="247"/>
      <c r="J7025" s="247"/>
      <c r="K7025" s="247"/>
      <c r="L7025" s="247"/>
      <c r="M7025" s="247"/>
      <c r="N7025" s="247"/>
      <c r="O7025" s="247"/>
      <c r="P7025" s="247"/>
      <c r="Q7025" s="247"/>
      <c r="R7025" s="247"/>
    </row>
    <row r="7026" spans="1:18" ht="20.100000000000001" customHeight="1" x14ac:dyDescent="0.25">
      <c r="A7026" s="248"/>
      <c r="B7026" s="248"/>
      <c r="C7026" s="248"/>
      <c r="D7026" s="248"/>
      <c r="E7026" s="248"/>
      <c r="F7026" s="248"/>
      <c r="G7026" s="248"/>
      <c r="H7026" s="248"/>
      <c r="I7026" s="247"/>
      <c r="J7026" s="247"/>
      <c r="K7026" s="247"/>
      <c r="L7026" s="247"/>
      <c r="M7026" s="247"/>
      <c r="N7026" s="247"/>
      <c r="O7026" s="247"/>
      <c r="P7026" s="247"/>
      <c r="Q7026" s="247"/>
      <c r="R7026" s="247"/>
    </row>
    <row r="7027" spans="1:18" ht="20.100000000000001" customHeight="1" x14ac:dyDescent="0.25">
      <c r="A7027" s="248"/>
      <c r="B7027" s="248"/>
      <c r="C7027" s="248"/>
      <c r="D7027" s="248"/>
      <c r="E7027" s="248"/>
      <c r="F7027" s="248"/>
      <c r="G7027" s="248"/>
      <c r="H7027" s="248"/>
      <c r="I7027" s="247"/>
      <c r="J7027" s="247"/>
      <c r="K7027" s="247"/>
      <c r="L7027" s="247"/>
      <c r="M7027" s="247"/>
      <c r="N7027" s="247"/>
      <c r="O7027" s="247"/>
      <c r="P7027" s="247"/>
      <c r="Q7027" s="247"/>
      <c r="R7027" s="247"/>
    </row>
    <row r="7028" spans="1:18" ht="20.100000000000001" customHeight="1" x14ac:dyDescent="0.25">
      <c r="A7028" s="248"/>
      <c r="B7028" s="248"/>
      <c r="C7028" s="248"/>
      <c r="D7028" s="248"/>
      <c r="E7028" s="248"/>
      <c r="F7028" s="248"/>
      <c r="G7028" s="248"/>
      <c r="H7028" s="248"/>
      <c r="I7028" s="247"/>
      <c r="J7028" s="247"/>
      <c r="K7028" s="247"/>
      <c r="L7028" s="247"/>
      <c r="M7028" s="247"/>
      <c r="N7028" s="247"/>
      <c r="O7028" s="247"/>
      <c r="P7028" s="247"/>
      <c r="Q7028" s="247"/>
      <c r="R7028" s="247"/>
    </row>
    <row r="7029" spans="1:18" ht="20.100000000000001" customHeight="1" x14ac:dyDescent="0.25">
      <c r="A7029" s="248"/>
      <c r="B7029" s="248"/>
      <c r="C7029" s="248"/>
      <c r="D7029" s="248"/>
      <c r="E7029" s="248"/>
      <c r="F7029" s="248"/>
      <c r="G7029" s="248"/>
      <c r="H7029" s="248"/>
      <c r="I7029" s="247"/>
      <c r="J7029" s="247"/>
      <c r="K7029" s="247"/>
      <c r="L7029" s="247"/>
      <c r="M7029" s="247"/>
      <c r="N7029" s="247"/>
      <c r="O7029" s="247"/>
      <c r="P7029" s="247"/>
      <c r="Q7029" s="247"/>
      <c r="R7029" s="247"/>
    </row>
    <row r="7030" spans="1:18" ht="20.100000000000001" customHeight="1" x14ac:dyDescent="0.25">
      <c r="A7030" s="248"/>
      <c r="B7030" s="248"/>
      <c r="C7030" s="248"/>
      <c r="D7030" s="248"/>
      <c r="E7030" s="248"/>
      <c r="F7030" s="248"/>
      <c r="G7030" s="248"/>
      <c r="H7030" s="248"/>
      <c r="I7030" s="247"/>
      <c r="J7030" s="247"/>
      <c r="K7030" s="247"/>
      <c r="L7030" s="247"/>
      <c r="M7030" s="247"/>
      <c r="N7030" s="247"/>
      <c r="O7030" s="247"/>
      <c r="P7030" s="247"/>
      <c r="Q7030" s="247"/>
      <c r="R7030" s="247"/>
    </row>
    <row r="7031" spans="1:18" ht="20.100000000000001" customHeight="1" x14ac:dyDescent="0.25">
      <c r="A7031" s="248"/>
      <c r="B7031" s="248"/>
      <c r="C7031" s="248"/>
      <c r="D7031" s="248"/>
      <c r="E7031" s="248"/>
      <c r="F7031" s="248"/>
      <c r="G7031" s="248"/>
      <c r="H7031" s="248"/>
      <c r="I7031" s="247"/>
      <c r="J7031" s="247"/>
      <c r="K7031" s="247"/>
      <c r="L7031" s="247"/>
      <c r="M7031" s="247"/>
      <c r="N7031" s="247"/>
      <c r="O7031" s="247"/>
      <c r="P7031" s="247"/>
      <c r="Q7031" s="247"/>
      <c r="R7031" s="247"/>
    </row>
    <row r="7032" spans="1:18" ht="20.100000000000001" customHeight="1" x14ac:dyDescent="0.25">
      <c r="A7032" s="248"/>
      <c r="B7032" s="248"/>
      <c r="C7032" s="248"/>
      <c r="D7032" s="248"/>
      <c r="E7032" s="248"/>
      <c r="F7032" s="248"/>
      <c r="G7032" s="248"/>
      <c r="H7032" s="248"/>
      <c r="I7032" s="247"/>
      <c r="J7032" s="247"/>
      <c r="K7032" s="247"/>
      <c r="L7032" s="247"/>
      <c r="M7032" s="247"/>
      <c r="N7032" s="247"/>
      <c r="O7032" s="247"/>
      <c r="P7032" s="247"/>
      <c r="Q7032" s="247"/>
      <c r="R7032" s="247"/>
    </row>
    <row r="7033" spans="1:18" ht="20.100000000000001" customHeight="1" x14ac:dyDescent="0.25">
      <c r="A7033" s="248"/>
      <c r="B7033" s="248"/>
      <c r="C7033" s="248"/>
      <c r="D7033" s="248"/>
      <c r="E7033" s="248"/>
      <c r="F7033" s="248"/>
      <c r="G7033" s="248"/>
      <c r="H7033" s="248"/>
      <c r="I7033" s="247"/>
      <c r="J7033" s="247"/>
      <c r="K7033" s="247"/>
      <c r="L7033" s="247"/>
      <c r="M7033" s="247"/>
      <c r="N7033" s="247"/>
      <c r="O7033" s="247"/>
      <c r="P7033" s="247"/>
      <c r="Q7033" s="247"/>
      <c r="R7033" s="247"/>
    </row>
    <row r="7034" spans="1:18" ht="20.100000000000001" customHeight="1" x14ac:dyDescent="0.25">
      <c r="A7034" s="248"/>
      <c r="B7034" s="248"/>
      <c r="C7034" s="248"/>
      <c r="D7034" s="248"/>
      <c r="E7034" s="248"/>
      <c r="F7034" s="248"/>
      <c r="G7034" s="248"/>
      <c r="H7034" s="248"/>
      <c r="I7034" s="247"/>
      <c r="J7034" s="247"/>
      <c r="K7034" s="247"/>
      <c r="L7034" s="247"/>
      <c r="M7034" s="247"/>
      <c r="N7034" s="247"/>
      <c r="O7034" s="247"/>
      <c r="P7034" s="247"/>
      <c r="Q7034" s="247"/>
      <c r="R7034" s="247"/>
    </row>
    <row r="7035" spans="1:18" ht="20.100000000000001" customHeight="1" x14ac:dyDescent="0.25">
      <c r="A7035" s="248"/>
      <c r="B7035" s="248"/>
      <c r="C7035" s="248"/>
      <c r="D7035" s="248"/>
      <c r="E7035" s="248"/>
      <c r="F7035" s="248"/>
      <c r="G7035" s="248"/>
      <c r="H7035" s="248"/>
      <c r="I7035" s="247"/>
      <c r="J7035" s="247"/>
      <c r="K7035" s="247"/>
      <c r="L7035" s="247"/>
      <c r="M7035" s="247"/>
      <c r="N7035" s="247"/>
      <c r="O7035" s="247"/>
      <c r="P7035" s="247"/>
      <c r="Q7035" s="247"/>
      <c r="R7035" s="247"/>
    </row>
    <row r="7036" spans="1:18" ht="20.100000000000001" customHeight="1" x14ac:dyDescent="0.25">
      <c r="A7036" s="248"/>
      <c r="B7036" s="248"/>
      <c r="C7036" s="248"/>
      <c r="D7036" s="248"/>
      <c r="E7036" s="248"/>
      <c r="F7036" s="248"/>
      <c r="G7036" s="248"/>
      <c r="H7036" s="248"/>
      <c r="I7036" s="247"/>
      <c r="J7036" s="247"/>
      <c r="K7036" s="247"/>
      <c r="L7036" s="247"/>
      <c r="M7036" s="247"/>
      <c r="N7036" s="247"/>
      <c r="O7036" s="247"/>
      <c r="P7036" s="247"/>
      <c r="Q7036" s="247"/>
      <c r="R7036" s="247"/>
    </row>
    <row r="7037" spans="1:18" ht="20.100000000000001" customHeight="1" x14ac:dyDescent="0.25">
      <c r="A7037" s="248"/>
      <c r="B7037" s="248"/>
      <c r="C7037" s="248"/>
      <c r="D7037" s="248"/>
      <c r="E7037" s="248"/>
      <c r="F7037" s="248"/>
      <c r="G7037" s="248"/>
      <c r="H7037" s="248"/>
      <c r="I7037" s="247"/>
      <c r="J7037" s="247"/>
      <c r="K7037" s="247"/>
      <c r="L7037" s="247"/>
      <c r="M7037" s="247"/>
      <c r="N7037" s="247"/>
      <c r="O7037" s="247"/>
      <c r="P7037" s="247"/>
      <c r="Q7037" s="247"/>
      <c r="R7037" s="247"/>
    </row>
    <row r="7038" spans="1:18" ht="20.100000000000001" customHeight="1" x14ac:dyDescent="0.25">
      <c r="A7038" s="248"/>
      <c r="B7038" s="248"/>
      <c r="C7038" s="248"/>
      <c r="D7038" s="248"/>
      <c r="E7038" s="248"/>
      <c r="F7038" s="248"/>
      <c r="G7038" s="248"/>
      <c r="H7038" s="248"/>
      <c r="I7038" s="247"/>
      <c r="J7038" s="247"/>
      <c r="K7038" s="247"/>
      <c r="L7038" s="247"/>
      <c r="M7038" s="247"/>
      <c r="N7038" s="247"/>
      <c r="O7038" s="247"/>
      <c r="P7038" s="247"/>
      <c r="Q7038" s="247"/>
      <c r="R7038" s="247"/>
    </row>
    <row r="7039" spans="1:18" ht="20.100000000000001" customHeight="1" x14ac:dyDescent="0.25">
      <c r="A7039" s="248"/>
      <c r="B7039" s="248"/>
      <c r="C7039" s="248"/>
      <c r="D7039" s="248"/>
      <c r="E7039" s="248"/>
      <c r="F7039" s="248"/>
      <c r="G7039" s="248"/>
      <c r="H7039" s="248"/>
      <c r="I7039" s="247"/>
      <c r="J7039" s="247"/>
      <c r="K7039" s="247"/>
      <c r="L7039" s="247"/>
      <c r="M7039" s="247"/>
      <c r="N7039" s="247"/>
      <c r="O7039" s="247"/>
      <c r="P7039" s="247"/>
      <c r="Q7039" s="247"/>
      <c r="R7039" s="247"/>
    </row>
    <row r="7040" spans="1:18" ht="20.100000000000001" customHeight="1" x14ac:dyDescent="0.25">
      <c r="A7040" s="248"/>
      <c r="B7040" s="248"/>
      <c r="C7040" s="248"/>
      <c r="D7040" s="248"/>
      <c r="E7040" s="248"/>
      <c r="F7040" s="248"/>
      <c r="G7040" s="248"/>
      <c r="H7040" s="248"/>
      <c r="I7040" s="247"/>
      <c r="J7040" s="247"/>
      <c r="K7040" s="247"/>
      <c r="L7040" s="247"/>
      <c r="M7040" s="247"/>
      <c r="N7040" s="247"/>
      <c r="O7040" s="247"/>
      <c r="P7040" s="247"/>
      <c r="Q7040" s="247"/>
      <c r="R7040" s="247"/>
    </row>
    <row r="7041" spans="1:18" ht="20.100000000000001" customHeight="1" x14ac:dyDescent="0.25">
      <c r="A7041" s="248"/>
      <c r="B7041" s="248"/>
      <c r="C7041" s="248"/>
      <c r="D7041" s="248"/>
      <c r="E7041" s="248"/>
      <c r="F7041" s="248"/>
      <c r="G7041" s="248"/>
      <c r="H7041" s="248"/>
      <c r="I7041" s="247"/>
      <c r="J7041" s="247"/>
      <c r="K7041" s="247"/>
      <c r="L7041" s="247"/>
      <c r="M7041" s="247"/>
      <c r="N7041" s="247"/>
      <c r="O7041" s="247"/>
      <c r="P7041" s="247"/>
      <c r="Q7041" s="247"/>
      <c r="R7041" s="247"/>
    </row>
    <row r="7042" spans="1:18" ht="20.100000000000001" customHeight="1" x14ac:dyDescent="0.25">
      <c r="A7042" s="248"/>
      <c r="B7042" s="248"/>
      <c r="C7042" s="248"/>
      <c r="D7042" s="248"/>
      <c r="E7042" s="248"/>
      <c r="F7042" s="248"/>
      <c r="G7042" s="248"/>
      <c r="H7042" s="248"/>
      <c r="I7042" s="247"/>
      <c r="J7042" s="247"/>
      <c r="K7042" s="247"/>
      <c r="L7042" s="247"/>
      <c r="M7042" s="247"/>
      <c r="N7042" s="247"/>
      <c r="O7042" s="247"/>
      <c r="P7042" s="247"/>
      <c r="Q7042" s="247"/>
      <c r="R7042" s="247"/>
    </row>
    <row r="7043" spans="1:18" ht="20.100000000000001" customHeight="1" x14ac:dyDescent="0.25">
      <c r="A7043" s="248"/>
      <c r="B7043" s="248"/>
      <c r="C7043" s="248"/>
      <c r="D7043" s="248"/>
      <c r="E7043" s="248"/>
      <c r="F7043" s="248"/>
      <c r="G7043" s="248"/>
      <c r="H7043" s="248"/>
      <c r="I7043" s="247"/>
      <c r="J7043" s="247"/>
      <c r="K7043" s="247"/>
      <c r="L7043" s="247"/>
      <c r="M7043" s="247"/>
      <c r="N7043" s="247"/>
      <c r="O7043" s="247"/>
      <c r="P7043" s="247"/>
      <c r="Q7043" s="247"/>
      <c r="R7043" s="247"/>
    </row>
    <row r="7044" spans="1:18" ht="20.100000000000001" customHeight="1" x14ac:dyDescent="0.25">
      <c r="A7044" s="248"/>
      <c r="B7044" s="248"/>
      <c r="C7044" s="248"/>
      <c r="D7044" s="248"/>
      <c r="E7044" s="248"/>
      <c r="F7044" s="248"/>
      <c r="G7044" s="248"/>
      <c r="H7044" s="248"/>
      <c r="I7044" s="247"/>
      <c r="J7044" s="247"/>
      <c r="K7044" s="247"/>
      <c r="L7044" s="247"/>
      <c r="M7044" s="247"/>
      <c r="N7044" s="247"/>
      <c r="O7044" s="247"/>
      <c r="P7044" s="247"/>
      <c r="Q7044" s="247"/>
      <c r="R7044" s="247"/>
    </row>
    <row r="7045" spans="1:18" ht="20.100000000000001" customHeight="1" x14ac:dyDescent="0.25">
      <c r="A7045" s="248"/>
      <c r="B7045" s="248"/>
      <c r="C7045" s="248"/>
      <c r="D7045" s="248"/>
      <c r="E7045" s="248"/>
      <c r="F7045" s="248"/>
      <c r="G7045" s="248"/>
      <c r="H7045" s="248"/>
      <c r="I7045" s="247"/>
      <c r="J7045" s="247"/>
      <c r="K7045" s="247"/>
      <c r="L7045" s="247"/>
      <c r="M7045" s="247"/>
      <c r="N7045" s="247"/>
      <c r="O7045" s="247"/>
      <c r="P7045" s="247"/>
      <c r="Q7045" s="247"/>
      <c r="R7045" s="247"/>
    </row>
    <row r="7046" spans="1:18" ht="20.100000000000001" customHeight="1" x14ac:dyDescent="0.25">
      <c r="A7046" s="248"/>
      <c r="B7046" s="248"/>
      <c r="C7046" s="248"/>
      <c r="D7046" s="248"/>
      <c r="E7046" s="248"/>
      <c r="F7046" s="248"/>
      <c r="G7046" s="248"/>
      <c r="H7046" s="248"/>
      <c r="I7046" s="247"/>
      <c r="J7046" s="247"/>
      <c r="K7046" s="247"/>
      <c r="L7046" s="247"/>
      <c r="M7046" s="247"/>
      <c r="N7046" s="247"/>
      <c r="O7046" s="247"/>
      <c r="P7046" s="247"/>
      <c r="Q7046" s="247"/>
      <c r="R7046" s="247"/>
    </row>
    <row r="7047" spans="1:18" ht="20.100000000000001" customHeight="1" x14ac:dyDescent="0.25">
      <c r="A7047" s="248"/>
      <c r="B7047" s="248"/>
      <c r="C7047" s="248"/>
      <c r="D7047" s="248"/>
      <c r="E7047" s="248"/>
      <c r="F7047" s="248"/>
      <c r="G7047" s="248"/>
      <c r="H7047" s="248"/>
      <c r="I7047" s="247"/>
      <c r="J7047" s="247"/>
      <c r="K7047" s="247"/>
      <c r="L7047" s="247"/>
      <c r="M7047" s="247"/>
      <c r="N7047" s="247"/>
      <c r="O7047" s="247"/>
      <c r="P7047" s="247"/>
      <c r="Q7047" s="247"/>
      <c r="R7047" s="247"/>
    </row>
    <row r="7048" spans="1:18" ht="20.100000000000001" customHeight="1" x14ac:dyDescent="0.25">
      <c r="A7048" s="248"/>
      <c r="B7048" s="248"/>
      <c r="C7048" s="248"/>
      <c r="D7048" s="248"/>
      <c r="E7048" s="248"/>
      <c r="F7048" s="248"/>
      <c r="G7048" s="248"/>
      <c r="H7048" s="248"/>
      <c r="I7048" s="247"/>
      <c r="J7048" s="247"/>
      <c r="K7048" s="247"/>
      <c r="L7048" s="247"/>
      <c r="M7048" s="247"/>
      <c r="N7048" s="247"/>
      <c r="O7048" s="247"/>
      <c r="P7048" s="247"/>
      <c r="Q7048" s="247"/>
      <c r="R7048" s="247"/>
    </row>
    <row r="7049" spans="1:18" ht="20.100000000000001" customHeight="1" x14ac:dyDescent="0.25">
      <c r="A7049" s="248"/>
      <c r="B7049" s="248"/>
      <c r="C7049" s="248"/>
      <c r="D7049" s="248"/>
      <c r="E7049" s="248"/>
      <c r="F7049" s="248"/>
      <c r="G7049" s="248"/>
      <c r="H7049" s="248"/>
      <c r="I7049" s="247"/>
      <c r="J7049" s="247"/>
      <c r="K7049" s="247"/>
      <c r="L7049" s="247"/>
      <c r="M7049" s="247"/>
      <c r="N7049" s="247"/>
      <c r="O7049" s="247"/>
      <c r="P7049" s="247"/>
      <c r="Q7049" s="247"/>
      <c r="R7049" s="247"/>
    </row>
    <row r="7050" spans="1:18" ht="20.100000000000001" customHeight="1" x14ac:dyDescent="0.25">
      <c r="A7050" s="248"/>
      <c r="B7050" s="248"/>
      <c r="C7050" s="248"/>
      <c r="D7050" s="248"/>
      <c r="E7050" s="248"/>
      <c r="F7050" s="248"/>
      <c r="G7050" s="248"/>
      <c r="H7050" s="248"/>
      <c r="I7050" s="247"/>
      <c r="J7050" s="247"/>
      <c r="K7050" s="247"/>
      <c r="L7050" s="247"/>
      <c r="M7050" s="247"/>
      <c r="N7050" s="247"/>
      <c r="O7050" s="247"/>
      <c r="P7050" s="247"/>
      <c r="Q7050" s="247"/>
      <c r="R7050" s="247"/>
    </row>
    <row r="7051" spans="1:18" ht="20.100000000000001" customHeight="1" x14ac:dyDescent="0.25">
      <c r="A7051" s="248"/>
      <c r="B7051" s="248"/>
      <c r="C7051" s="248"/>
      <c r="D7051" s="248"/>
      <c r="E7051" s="248"/>
      <c r="F7051" s="248"/>
      <c r="G7051" s="248"/>
      <c r="H7051" s="248"/>
      <c r="I7051" s="247"/>
      <c r="J7051" s="247"/>
      <c r="K7051" s="247"/>
      <c r="L7051" s="247"/>
      <c r="M7051" s="247"/>
      <c r="N7051" s="247"/>
      <c r="O7051" s="247"/>
      <c r="P7051" s="247"/>
      <c r="Q7051" s="247"/>
      <c r="R7051" s="247"/>
    </row>
    <row r="7052" spans="1:18" ht="20.100000000000001" customHeight="1" x14ac:dyDescent="0.25">
      <c r="A7052" s="248"/>
      <c r="B7052" s="248"/>
      <c r="C7052" s="248"/>
      <c r="D7052" s="248"/>
      <c r="E7052" s="248"/>
      <c r="F7052" s="248"/>
      <c r="G7052" s="248"/>
      <c r="H7052" s="248"/>
      <c r="I7052" s="247"/>
      <c r="J7052" s="247"/>
      <c r="K7052" s="247"/>
      <c r="L7052" s="247"/>
      <c r="M7052" s="247"/>
      <c r="N7052" s="247"/>
      <c r="O7052" s="247"/>
      <c r="P7052" s="247"/>
      <c r="Q7052" s="247"/>
      <c r="R7052" s="247"/>
    </row>
    <row r="7053" spans="1:18" ht="20.100000000000001" customHeight="1" x14ac:dyDescent="0.25">
      <c r="A7053" s="248"/>
      <c r="B7053" s="248"/>
      <c r="C7053" s="248"/>
      <c r="D7053" s="248"/>
      <c r="E7053" s="248"/>
      <c r="F7053" s="248"/>
      <c r="G7053" s="248"/>
      <c r="H7053" s="248"/>
      <c r="I7053" s="247"/>
      <c r="J7053" s="247"/>
      <c r="K7053" s="247"/>
      <c r="L7053" s="247"/>
      <c r="M7053" s="247"/>
      <c r="N7053" s="247"/>
      <c r="O7053" s="247"/>
      <c r="P7053" s="247"/>
      <c r="Q7053" s="247"/>
      <c r="R7053" s="247"/>
    </row>
    <row r="7054" spans="1:18" ht="20.100000000000001" customHeight="1" x14ac:dyDescent="0.25">
      <c r="A7054" s="248"/>
      <c r="B7054" s="248"/>
      <c r="C7054" s="248"/>
      <c r="D7054" s="248"/>
      <c r="E7054" s="248"/>
      <c r="F7054" s="248"/>
      <c r="G7054" s="248"/>
      <c r="H7054" s="248"/>
      <c r="I7054" s="247"/>
      <c r="J7054" s="247"/>
      <c r="K7054" s="247"/>
      <c r="L7054" s="247"/>
      <c r="M7054" s="247"/>
      <c r="N7054" s="247"/>
      <c r="O7054" s="247"/>
      <c r="P7054" s="247"/>
      <c r="Q7054" s="247"/>
      <c r="R7054" s="247"/>
    </row>
    <row r="7055" spans="1:18" ht="20.100000000000001" customHeight="1" x14ac:dyDescent="0.25">
      <c r="A7055" s="248"/>
      <c r="B7055" s="248"/>
      <c r="C7055" s="248"/>
      <c r="D7055" s="248"/>
      <c r="E7055" s="248"/>
      <c r="F7055" s="248"/>
      <c r="G7055" s="248"/>
      <c r="H7055" s="248"/>
      <c r="I7055" s="247"/>
      <c r="J7055" s="247"/>
      <c r="K7055" s="247"/>
      <c r="L7055" s="247"/>
      <c r="M7055" s="247"/>
      <c r="N7055" s="247"/>
      <c r="O7055" s="247"/>
      <c r="P7055" s="247"/>
      <c r="Q7055" s="247"/>
      <c r="R7055" s="247"/>
    </row>
    <row r="7056" spans="1:18" ht="20.100000000000001" customHeight="1" x14ac:dyDescent="0.25">
      <c r="A7056" s="248"/>
      <c r="B7056" s="248"/>
      <c r="C7056" s="248"/>
      <c r="D7056" s="248"/>
      <c r="E7056" s="248"/>
      <c r="F7056" s="248"/>
      <c r="G7056" s="248"/>
      <c r="H7056" s="248"/>
      <c r="I7056" s="247"/>
      <c r="J7056" s="247"/>
      <c r="K7056" s="247"/>
      <c r="L7056" s="247"/>
      <c r="M7056" s="247"/>
      <c r="N7056" s="247"/>
      <c r="O7056" s="247"/>
      <c r="P7056" s="247"/>
      <c r="Q7056" s="247"/>
      <c r="R7056" s="247"/>
    </row>
    <row r="7057" spans="1:18" ht="20.100000000000001" customHeight="1" x14ac:dyDescent="0.25">
      <c r="A7057" s="248"/>
      <c r="B7057" s="248"/>
      <c r="C7057" s="248"/>
      <c r="D7057" s="248"/>
      <c r="E7057" s="248"/>
      <c r="F7057" s="248"/>
      <c r="G7057" s="248"/>
      <c r="H7057" s="248"/>
      <c r="I7057" s="247"/>
      <c r="J7057" s="247"/>
      <c r="K7057" s="247"/>
      <c r="L7057" s="247"/>
      <c r="M7057" s="247"/>
      <c r="N7057" s="247"/>
      <c r="O7057" s="247"/>
      <c r="P7057" s="247"/>
      <c r="Q7057" s="247"/>
      <c r="R7057" s="247"/>
    </row>
    <row r="7058" spans="1:18" ht="20.100000000000001" customHeight="1" x14ac:dyDescent="0.25">
      <c r="A7058" s="248"/>
      <c r="B7058" s="248"/>
      <c r="C7058" s="248"/>
      <c r="D7058" s="248"/>
      <c r="E7058" s="248"/>
      <c r="F7058" s="248"/>
      <c r="G7058" s="248"/>
      <c r="H7058" s="248"/>
      <c r="I7058" s="247"/>
      <c r="J7058" s="247"/>
      <c r="K7058" s="247"/>
      <c r="L7058" s="247"/>
      <c r="M7058" s="247"/>
      <c r="N7058" s="247"/>
      <c r="O7058" s="247"/>
      <c r="P7058" s="247"/>
      <c r="Q7058" s="247"/>
      <c r="R7058" s="247"/>
    </row>
    <row r="7059" spans="1:18" ht="20.100000000000001" customHeight="1" x14ac:dyDescent="0.25">
      <c r="A7059" s="248"/>
      <c r="B7059" s="248"/>
      <c r="C7059" s="248"/>
      <c r="D7059" s="248"/>
      <c r="E7059" s="248"/>
      <c r="F7059" s="248"/>
      <c r="G7059" s="248"/>
      <c r="H7059" s="248"/>
      <c r="I7059" s="247"/>
      <c r="J7059" s="247"/>
      <c r="K7059" s="247"/>
      <c r="L7059" s="247"/>
      <c r="M7059" s="247"/>
      <c r="N7059" s="247"/>
      <c r="O7059" s="247"/>
      <c r="P7059" s="247"/>
      <c r="Q7059" s="247"/>
      <c r="R7059" s="247"/>
    </row>
    <row r="7060" spans="1:18" ht="20.100000000000001" customHeight="1" x14ac:dyDescent="0.25">
      <c r="A7060" s="248"/>
      <c r="B7060" s="248"/>
      <c r="C7060" s="248"/>
      <c r="D7060" s="248"/>
      <c r="E7060" s="248"/>
      <c r="F7060" s="248"/>
      <c r="G7060" s="248"/>
      <c r="H7060" s="248"/>
      <c r="I7060" s="247"/>
      <c r="J7060" s="247"/>
      <c r="K7060" s="247"/>
      <c r="L7060" s="247"/>
      <c r="M7060" s="247"/>
      <c r="N7060" s="247"/>
      <c r="O7060" s="247"/>
      <c r="P7060" s="247"/>
      <c r="Q7060" s="247"/>
      <c r="R7060" s="247"/>
    </row>
    <row r="7061" spans="1:18" ht="20.100000000000001" customHeight="1" x14ac:dyDescent="0.25">
      <c r="A7061" s="248"/>
      <c r="B7061" s="248"/>
      <c r="C7061" s="248"/>
      <c r="D7061" s="248"/>
      <c r="E7061" s="248"/>
      <c r="F7061" s="248"/>
      <c r="G7061" s="248"/>
      <c r="H7061" s="248"/>
      <c r="I7061" s="247"/>
      <c r="J7061" s="247"/>
      <c r="K7061" s="247"/>
      <c r="L7061" s="247"/>
      <c r="M7061" s="247"/>
      <c r="N7061" s="247"/>
      <c r="O7061" s="247"/>
      <c r="P7061" s="247"/>
      <c r="Q7061" s="247"/>
      <c r="R7061" s="247"/>
    </row>
    <row r="7062" spans="1:18" ht="20.100000000000001" customHeight="1" x14ac:dyDescent="0.25">
      <c r="A7062" s="248"/>
      <c r="B7062" s="248"/>
      <c r="C7062" s="248"/>
      <c r="D7062" s="248"/>
      <c r="E7062" s="248"/>
      <c r="F7062" s="248"/>
      <c r="G7062" s="248"/>
      <c r="H7062" s="248"/>
      <c r="I7062" s="247"/>
      <c r="J7062" s="247"/>
      <c r="K7062" s="247"/>
      <c r="L7062" s="247"/>
      <c r="M7062" s="247"/>
      <c r="N7062" s="247"/>
      <c r="O7062" s="247"/>
      <c r="P7062" s="247"/>
      <c r="Q7062" s="247"/>
      <c r="R7062" s="247"/>
    </row>
    <row r="7063" spans="1:18" ht="20.100000000000001" customHeight="1" x14ac:dyDescent="0.25">
      <c r="A7063" s="248"/>
      <c r="B7063" s="248"/>
      <c r="C7063" s="248"/>
      <c r="D7063" s="248"/>
      <c r="E7063" s="248"/>
      <c r="F7063" s="248"/>
      <c r="G7063" s="248"/>
      <c r="H7063" s="248"/>
      <c r="I7063" s="247"/>
      <c r="J7063" s="247"/>
      <c r="K7063" s="247"/>
      <c r="L7063" s="247"/>
      <c r="M7063" s="247"/>
      <c r="N7063" s="247"/>
      <c r="O7063" s="247"/>
      <c r="P7063" s="247"/>
      <c r="Q7063" s="247"/>
      <c r="R7063" s="247"/>
    </row>
    <row r="7064" spans="1:18" ht="20.100000000000001" customHeight="1" x14ac:dyDescent="0.25">
      <c r="A7064" s="248"/>
      <c r="B7064" s="248"/>
      <c r="C7064" s="248"/>
      <c r="D7064" s="248"/>
      <c r="E7064" s="248"/>
      <c r="F7064" s="248"/>
      <c r="G7064" s="248"/>
      <c r="H7064" s="248"/>
      <c r="I7064" s="247"/>
      <c r="J7064" s="247"/>
      <c r="K7064" s="247"/>
      <c r="L7064" s="247"/>
      <c r="M7064" s="247"/>
      <c r="N7064" s="247"/>
      <c r="O7064" s="247"/>
      <c r="P7064" s="247"/>
      <c r="Q7064" s="247"/>
      <c r="R7064" s="247"/>
    </row>
    <row r="7065" spans="1:18" ht="20.100000000000001" customHeight="1" x14ac:dyDescent="0.25">
      <c r="A7065" s="248"/>
      <c r="B7065" s="248"/>
      <c r="C7065" s="248"/>
      <c r="D7065" s="248"/>
      <c r="E7065" s="248"/>
      <c r="F7065" s="248"/>
      <c r="G7065" s="248"/>
      <c r="H7065" s="248"/>
      <c r="I7065" s="247"/>
      <c r="J7065" s="247"/>
      <c r="K7065" s="247"/>
      <c r="L7065" s="247"/>
      <c r="M7065" s="247"/>
      <c r="N7065" s="247"/>
      <c r="O7065" s="247"/>
      <c r="P7065" s="247"/>
      <c r="Q7065" s="247"/>
      <c r="R7065" s="247"/>
    </row>
    <row r="7066" spans="1:18" ht="20.100000000000001" customHeight="1" x14ac:dyDescent="0.25">
      <c r="A7066" s="248"/>
      <c r="B7066" s="248"/>
      <c r="C7066" s="248"/>
      <c r="D7066" s="248"/>
      <c r="E7066" s="248"/>
      <c r="F7066" s="248"/>
      <c r="G7066" s="248"/>
      <c r="H7066" s="248"/>
      <c r="I7066" s="247"/>
      <c r="J7066" s="247"/>
      <c r="K7066" s="247"/>
      <c r="L7066" s="247"/>
      <c r="M7066" s="247"/>
      <c r="N7066" s="247"/>
      <c r="O7066" s="247"/>
      <c r="P7066" s="247"/>
      <c r="Q7066" s="247"/>
      <c r="R7066" s="247"/>
    </row>
    <row r="7067" spans="1:18" ht="20.100000000000001" customHeight="1" x14ac:dyDescent="0.25">
      <c r="A7067" s="248"/>
      <c r="B7067" s="248"/>
      <c r="C7067" s="248"/>
      <c r="D7067" s="248"/>
      <c r="E7067" s="248"/>
      <c r="F7067" s="248"/>
      <c r="G7067" s="248"/>
      <c r="H7067" s="248"/>
      <c r="I7067" s="247"/>
      <c r="J7067" s="247"/>
      <c r="K7067" s="247"/>
      <c r="L7067" s="247"/>
      <c r="M7067" s="247"/>
      <c r="N7067" s="247"/>
      <c r="O7067" s="247"/>
      <c r="P7067" s="247"/>
      <c r="Q7067" s="247"/>
      <c r="R7067" s="247"/>
    </row>
    <row r="7068" spans="1:18" ht="20.100000000000001" customHeight="1" x14ac:dyDescent="0.25">
      <c r="A7068" s="248"/>
      <c r="B7068" s="248"/>
      <c r="C7068" s="248"/>
      <c r="D7068" s="248"/>
      <c r="E7068" s="248"/>
      <c r="F7068" s="248"/>
      <c r="G7068" s="248"/>
      <c r="H7068" s="248"/>
      <c r="I7068" s="247"/>
      <c r="J7068" s="247"/>
      <c r="K7068" s="247"/>
      <c r="L7068" s="247"/>
      <c r="M7068" s="247"/>
      <c r="N7068" s="247"/>
      <c r="O7068" s="247"/>
      <c r="P7068" s="247"/>
      <c r="Q7068" s="247"/>
      <c r="R7068" s="247"/>
    </row>
    <row r="7069" spans="1:18" ht="20.100000000000001" customHeight="1" x14ac:dyDescent="0.25">
      <c r="A7069" s="248"/>
      <c r="B7069" s="248"/>
      <c r="C7069" s="248"/>
      <c r="D7069" s="248"/>
      <c r="E7069" s="248"/>
      <c r="F7069" s="248"/>
      <c r="G7069" s="248"/>
      <c r="H7069" s="248"/>
      <c r="I7069" s="247"/>
      <c r="J7069" s="247"/>
      <c r="K7069" s="247"/>
      <c r="L7069" s="247"/>
      <c r="M7069" s="247"/>
      <c r="N7069" s="247"/>
      <c r="O7069" s="247"/>
      <c r="P7069" s="247"/>
      <c r="Q7069" s="247"/>
      <c r="R7069" s="247"/>
    </row>
    <row r="7070" spans="1:18" ht="20.100000000000001" customHeight="1" x14ac:dyDescent="0.25">
      <c r="A7070" s="248"/>
      <c r="B7070" s="248"/>
      <c r="C7070" s="248"/>
      <c r="D7070" s="248"/>
      <c r="E7070" s="248"/>
      <c r="F7070" s="248"/>
      <c r="G7070" s="248"/>
      <c r="H7070" s="248"/>
      <c r="I7070" s="247"/>
      <c r="J7070" s="247"/>
      <c r="K7070" s="247"/>
      <c r="L7070" s="247"/>
      <c r="M7070" s="247"/>
      <c r="N7070" s="247"/>
      <c r="O7070" s="247"/>
      <c r="P7070" s="247"/>
      <c r="Q7070" s="247"/>
      <c r="R7070" s="247"/>
    </row>
    <row r="7071" spans="1:18" ht="20.100000000000001" customHeight="1" x14ac:dyDescent="0.25">
      <c r="A7071" s="248"/>
      <c r="B7071" s="248"/>
      <c r="C7071" s="248"/>
      <c r="D7071" s="248"/>
      <c r="E7071" s="248"/>
      <c r="F7071" s="248"/>
      <c r="G7071" s="248"/>
      <c r="H7071" s="248"/>
      <c r="I7071" s="247"/>
      <c r="J7071" s="247"/>
      <c r="K7071" s="247"/>
      <c r="L7071" s="247"/>
      <c r="M7071" s="247"/>
      <c r="N7071" s="247"/>
      <c r="O7071" s="247"/>
      <c r="P7071" s="247"/>
      <c r="Q7071" s="247"/>
      <c r="R7071" s="247"/>
    </row>
    <row r="7072" spans="1:18" ht="20.100000000000001" customHeight="1" x14ac:dyDescent="0.25">
      <c r="A7072" s="248"/>
      <c r="B7072" s="248"/>
      <c r="C7072" s="248"/>
      <c r="D7072" s="248"/>
      <c r="E7072" s="248"/>
      <c r="F7072" s="248"/>
      <c r="G7072" s="248"/>
      <c r="H7072" s="248"/>
      <c r="I7072" s="247"/>
      <c r="J7072" s="247"/>
      <c r="K7072" s="247"/>
      <c r="L7072" s="247"/>
      <c r="M7072" s="247"/>
      <c r="N7072" s="247"/>
      <c r="O7072" s="247"/>
      <c r="P7072" s="247"/>
      <c r="Q7072" s="247"/>
      <c r="R7072" s="247"/>
    </row>
    <row r="7073" spans="1:18" ht="20.100000000000001" customHeight="1" x14ac:dyDescent="0.25">
      <c r="A7073" s="248"/>
      <c r="B7073" s="248"/>
      <c r="C7073" s="248"/>
      <c r="D7073" s="248"/>
      <c r="E7073" s="248"/>
      <c r="F7073" s="248"/>
      <c r="G7073" s="248"/>
      <c r="H7073" s="248"/>
      <c r="I7073" s="247"/>
      <c r="J7073" s="247"/>
      <c r="K7073" s="247"/>
      <c r="L7073" s="247"/>
      <c r="M7073" s="247"/>
      <c r="N7073" s="247"/>
      <c r="O7073" s="247"/>
      <c r="P7073" s="247"/>
      <c r="Q7073" s="247"/>
      <c r="R7073" s="247"/>
    </row>
    <row r="7074" spans="1:18" ht="20.100000000000001" customHeight="1" x14ac:dyDescent="0.25">
      <c r="A7074" s="248"/>
      <c r="B7074" s="248"/>
      <c r="C7074" s="248"/>
      <c r="D7074" s="248"/>
      <c r="E7074" s="248"/>
      <c r="F7074" s="248"/>
      <c r="G7074" s="248"/>
      <c r="H7074" s="248"/>
      <c r="I7074" s="247"/>
      <c r="J7074" s="247"/>
      <c r="K7074" s="247"/>
      <c r="L7074" s="247"/>
      <c r="M7074" s="247"/>
      <c r="N7074" s="247"/>
      <c r="O7074" s="247"/>
      <c r="P7074" s="247"/>
      <c r="Q7074" s="247"/>
      <c r="R7074" s="247"/>
    </row>
    <row r="7075" spans="1:18" ht="20.100000000000001" customHeight="1" x14ac:dyDescent="0.25">
      <c r="A7075" s="248"/>
      <c r="B7075" s="248"/>
      <c r="C7075" s="248"/>
      <c r="D7075" s="248"/>
      <c r="E7075" s="248"/>
      <c r="F7075" s="248"/>
      <c r="G7075" s="248"/>
      <c r="H7075" s="248"/>
      <c r="I7075" s="247"/>
      <c r="J7075" s="247"/>
      <c r="K7075" s="247"/>
      <c r="L7075" s="247"/>
      <c r="M7075" s="247"/>
      <c r="N7075" s="247"/>
      <c r="O7075" s="247"/>
      <c r="P7075" s="247"/>
      <c r="Q7075" s="247"/>
      <c r="R7075" s="247"/>
    </row>
    <row r="7076" spans="1:18" ht="20.100000000000001" customHeight="1" x14ac:dyDescent="0.25">
      <c r="A7076" s="248"/>
      <c r="B7076" s="248"/>
      <c r="C7076" s="248"/>
      <c r="D7076" s="248"/>
      <c r="E7076" s="248"/>
      <c r="F7076" s="248"/>
      <c r="G7076" s="248"/>
      <c r="H7076" s="248"/>
      <c r="I7076" s="247"/>
      <c r="J7076" s="247"/>
      <c r="K7076" s="247"/>
      <c r="L7076" s="247"/>
      <c r="M7076" s="247"/>
      <c r="N7076" s="247"/>
      <c r="O7076" s="247"/>
      <c r="P7076" s="247"/>
      <c r="Q7076" s="247"/>
      <c r="R7076" s="247"/>
    </row>
    <row r="7077" spans="1:18" ht="20.100000000000001" customHeight="1" x14ac:dyDescent="0.25">
      <c r="A7077" s="248"/>
      <c r="B7077" s="248"/>
      <c r="C7077" s="248"/>
      <c r="D7077" s="248"/>
      <c r="E7077" s="248"/>
      <c r="F7077" s="248"/>
      <c r="G7077" s="248"/>
      <c r="H7077" s="248"/>
      <c r="I7077" s="247"/>
      <c r="J7077" s="247"/>
      <c r="K7077" s="247"/>
      <c r="L7077" s="247"/>
      <c r="M7077" s="247"/>
      <c r="N7077" s="247"/>
      <c r="O7077" s="247"/>
      <c r="P7077" s="247"/>
      <c r="Q7077" s="247"/>
      <c r="R7077" s="247"/>
    </row>
    <row r="7078" spans="1:18" ht="20.100000000000001" customHeight="1" x14ac:dyDescent="0.25">
      <c r="A7078" s="248"/>
      <c r="B7078" s="248"/>
      <c r="C7078" s="248"/>
      <c r="D7078" s="248"/>
      <c r="E7078" s="248"/>
      <c r="F7078" s="248"/>
      <c r="G7078" s="248"/>
      <c r="H7078" s="248"/>
      <c r="I7078" s="247"/>
      <c r="J7078" s="247"/>
      <c r="K7078" s="247"/>
      <c r="L7078" s="247"/>
      <c r="M7078" s="247"/>
      <c r="N7078" s="247"/>
      <c r="O7078" s="247"/>
      <c r="P7078" s="247"/>
      <c r="Q7078" s="247"/>
      <c r="R7078" s="247"/>
    </row>
    <row r="7079" spans="1:18" ht="20.100000000000001" customHeight="1" x14ac:dyDescent="0.25">
      <c r="A7079" s="248"/>
      <c r="B7079" s="248"/>
      <c r="C7079" s="248"/>
      <c r="D7079" s="248"/>
      <c r="E7079" s="248"/>
      <c r="F7079" s="248"/>
      <c r="G7079" s="248"/>
      <c r="H7079" s="248"/>
      <c r="I7079" s="247"/>
      <c r="J7079" s="247"/>
      <c r="K7079" s="247"/>
      <c r="L7079" s="247"/>
      <c r="M7079" s="247"/>
      <c r="N7079" s="247"/>
      <c r="O7079" s="247"/>
      <c r="P7079" s="247"/>
      <c r="Q7079" s="247"/>
      <c r="R7079" s="247"/>
    </row>
    <row r="7080" spans="1:18" ht="20.100000000000001" customHeight="1" x14ac:dyDescent="0.25">
      <c r="A7080" s="248"/>
      <c r="B7080" s="248"/>
      <c r="C7080" s="248"/>
      <c r="D7080" s="248"/>
      <c r="E7080" s="248"/>
      <c r="F7080" s="248"/>
      <c r="G7080" s="248"/>
      <c r="H7080" s="248"/>
      <c r="I7080" s="247"/>
      <c r="J7080" s="247"/>
      <c r="K7080" s="247"/>
      <c r="L7080" s="247"/>
      <c r="M7080" s="247"/>
      <c r="N7080" s="247"/>
      <c r="O7080" s="247"/>
      <c r="P7080" s="247"/>
      <c r="Q7080" s="247"/>
      <c r="R7080" s="247"/>
    </row>
    <row r="7081" spans="1:18" ht="20.100000000000001" customHeight="1" x14ac:dyDescent="0.25">
      <c r="A7081" s="248"/>
      <c r="B7081" s="248"/>
      <c r="C7081" s="248"/>
      <c r="D7081" s="248"/>
      <c r="E7081" s="248"/>
      <c r="F7081" s="248"/>
      <c r="G7081" s="248"/>
      <c r="H7081" s="248"/>
      <c r="I7081" s="247"/>
      <c r="J7081" s="247"/>
      <c r="K7081" s="247"/>
      <c r="L7081" s="247"/>
      <c r="M7081" s="247"/>
      <c r="N7081" s="247"/>
      <c r="O7081" s="247"/>
      <c r="P7081" s="247"/>
      <c r="Q7081" s="247"/>
      <c r="R7081" s="247"/>
    </row>
    <row r="7082" spans="1:18" ht="20.100000000000001" customHeight="1" x14ac:dyDescent="0.25">
      <c r="A7082" s="248"/>
      <c r="B7082" s="248"/>
      <c r="C7082" s="248"/>
      <c r="D7082" s="248"/>
      <c r="E7082" s="248"/>
      <c r="F7082" s="248"/>
      <c r="G7082" s="248"/>
      <c r="H7082" s="248"/>
      <c r="I7082" s="247"/>
      <c r="J7082" s="247"/>
      <c r="K7082" s="247"/>
      <c r="L7082" s="247"/>
      <c r="M7082" s="247"/>
      <c r="N7082" s="247"/>
      <c r="O7082" s="247"/>
      <c r="P7082" s="247"/>
      <c r="Q7082" s="247"/>
      <c r="R7082" s="247"/>
    </row>
    <row r="7083" spans="1:18" ht="20.100000000000001" customHeight="1" x14ac:dyDescent="0.25">
      <c r="A7083" s="248"/>
      <c r="B7083" s="248"/>
      <c r="C7083" s="248"/>
      <c r="D7083" s="248"/>
      <c r="E7083" s="248"/>
      <c r="F7083" s="248"/>
      <c r="G7083" s="248"/>
      <c r="H7083" s="248"/>
      <c r="I7083" s="247"/>
      <c r="J7083" s="247"/>
      <c r="K7083" s="247"/>
      <c r="L7083" s="247"/>
      <c r="M7083" s="247"/>
      <c r="N7083" s="247"/>
      <c r="O7083" s="247"/>
      <c r="P7083" s="247"/>
      <c r="Q7083" s="247"/>
      <c r="R7083" s="247"/>
    </row>
    <row r="7084" spans="1:18" ht="20.100000000000001" customHeight="1" x14ac:dyDescent="0.25">
      <c r="A7084" s="248"/>
      <c r="B7084" s="248"/>
      <c r="C7084" s="248"/>
      <c r="D7084" s="248"/>
      <c r="E7084" s="248"/>
      <c r="F7084" s="248"/>
      <c r="G7084" s="248"/>
      <c r="H7084" s="248"/>
      <c r="I7084" s="247"/>
      <c r="J7084" s="247"/>
      <c r="K7084" s="247"/>
      <c r="L7084" s="247"/>
      <c r="M7084" s="247"/>
      <c r="N7084" s="247"/>
      <c r="O7084" s="247"/>
      <c r="P7084" s="247"/>
      <c r="Q7084" s="247"/>
      <c r="R7084" s="247"/>
    </row>
    <row r="7085" spans="1:18" ht="20.100000000000001" customHeight="1" x14ac:dyDescent="0.25">
      <c r="A7085" s="248"/>
      <c r="B7085" s="248"/>
      <c r="C7085" s="248"/>
      <c r="D7085" s="248"/>
      <c r="E7085" s="248"/>
      <c r="F7085" s="248"/>
      <c r="G7085" s="248"/>
      <c r="H7085" s="248"/>
      <c r="I7085" s="247"/>
      <c r="J7085" s="247"/>
      <c r="K7085" s="247"/>
      <c r="L7085" s="247"/>
      <c r="M7085" s="247"/>
      <c r="N7085" s="247"/>
      <c r="O7085" s="247"/>
      <c r="P7085" s="247"/>
      <c r="Q7085" s="247"/>
      <c r="R7085" s="247"/>
    </row>
    <row r="7086" spans="1:18" ht="20.100000000000001" customHeight="1" x14ac:dyDescent="0.25">
      <c r="A7086" s="248"/>
      <c r="B7086" s="248"/>
      <c r="C7086" s="248"/>
      <c r="D7086" s="248"/>
      <c r="E7086" s="248"/>
      <c r="F7086" s="248"/>
      <c r="G7086" s="248"/>
      <c r="H7086" s="248"/>
      <c r="I7086" s="247"/>
      <c r="J7086" s="247"/>
      <c r="K7086" s="247"/>
      <c r="L7086" s="247"/>
      <c r="M7086" s="247"/>
      <c r="N7086" s="247"/>
      <c r="O7086" s="247"/>
      <c r="P7086" s="247"/>
      <c r="Q7086" s="247"/>
      <c r="R7086" s="247"/>
    </row>
    <row r="7087" spans="1:18" ht="20.100000000000001" customHeight="1" x14ac:dyDescent="0.25">
      <c r="A7087" s="248"/>
      <c r="B7087" s="248"/>
      <c r="C7087" s="248"/>
      <c r="D7087" s="248"/>
      <c r="E7087" s="248"/>
      <c r="F7087" s="248"/>
      <c r="G7087" s="248"/>
      <c r="H7087" s="248"/>
      <c r="I7087" s="247"/>
      <c r="J7087" s="247"/>
      <c r="K7087" s="247"/>
      <c r="L7087" s="247"/>
      <c r="M7087" s="247"/>
      <c r="N7087" s="247"/>
      <c r="O7087" s="247"/>
      <c r="P7087" s="247"/>
      <c r="Q7087" s="247"/>
      <c r="R7087" s="247"/>
    </row>
    <row r="7088" spans="1:18" ht="20.100000000000001" customHeight="1" x14ac:dyDescent="0.25">
      <c r="A7088" s="248"/>
      <c r="B7088" s="248"/>
      <c r="C7088" s="248"/>
      <c r="D7088" s="248"/>
      <c r="E7088" s="248"/>
      <c r="F7088" s="248"/>
      <c r="G7088" s="248"/>
      <c r="H7088" s="248"/>
      <c r="I7088" s="247"/>
      <c r="J7088" s="247"/>
      <c r="K7088" s="247"/>
      <c r="L7088" s="247"/>
      <c r="M7088" s="247"/>
      <c r="N7088" s="247"/>
      <c r="O7088" s="247"/>
      <c r="P7088" s="247"/>
      <c r="Q7088" s="247"/>
      <c r="R7088" s="247"/>
    </row>
    <row r="7089" spans="1:18" ht="20.100000000000001" customHeight="1" x14ac:dyDescent="0.25">
      <c r="A7089" s="248"/>
      <c r="B7089" s="248"/>
      <c r="C7089" s="248"/>
      <c r="D7089" s="248"/>
      <c r="E7089" s="248"/>
      <c r="F7089" s="248"/>
      <c r="G7089" s="248"/>
      <c r="H7089" s="248"/>
      <c r="I7089" s="247"/>
      <c r="J7089" s="247"/>
      <c r="K7089" s="247"/>
      <c r="L7089" s="247"/>
      <c r="M7089" s="247"/>
      <c r="N7089" s="247"/>
      <c r="O7089" s="247"/>
      <c r="P7089" s="247"/>
      <c r="Q7089" s="247"/>
      <c r="R7089" s="247"/>
    </row>
    <row r="7090" spans="1:18" ht="20.100000000000001" customHeight="1" x14ac:dyDescent="0.25">
      <c r="A7090" s="248"/>
      <c r="B7090" s="248"/>
      <c r="C7090" s="248"/>
      <c r="D7090" s="248"/>
      <c r="E7090" s="248"/>
      <c r="F7090" s="248"/>
      <c r="G7090" s="248"/>
      <c r="H7090" s="248"/>
      <c r="I7090" s="247"/>
      <c r="J7090" s="247"/>
      <c r="K7090" s="247"/>
      <c r="L7090" s="247"/>
      <c r="M7090" s="247"/>
      <c r="N7090" s="247"/>
      <c r="O7090" s="247"/>
      <c r="P7090" s="247"/>
      <c r="Q7090" s="247"/>
      <c r="R7090" s="247"/>
    </row>
    <row r="7091" spans="1:18" ht="20.100000000000001" customHeight="1" x14ac:dyDescent="0.25">
      <c r="A7091" s="248"/>
      <c r="B7091" s="248"/>
      <c r="C7091" s="248"/>
      <c r="D7091" s="248"/>
      <c r="E7091" s="248"/>
      <c r="F7091" s="248"/>
      <c r="G7091" s="248"/>
      <c r="H7091" s="248"/>
      <c r="I7091" s="247"/>
      <c r="J7091" s="247"/>
      <c r="K7091" s="247"/>
      <c r="L7091" s="247"/>
      <c r="M7091" s="247"/>
      <c r="N7091" s="247"/>
      <c r="O7091" s="247"/>
      <c r="P7091" s="247"/>
      <c r="Q7091" s="247"/>
      <c r="R7091" s="247"/>
    </row>
    <row r="7092" spans="1:18" ht="20.100000000000001" customHeight="1" x14ac:dyDescent="0.25">
      <c r="A7092" s="248"/>
      <c r="B7092" s="248"/>
      <c r="C7092" s="248"/>
      <c r="D7092" s="248"/>
      <c r="E7092" s="248"/>
      <c r="F7092" s="248"/>
      <c r="G7092" s="248"/>
      <c r="H7092" s="248"/>
      <c r="I7092" s="247"/>
      <c r="J7092" s="247"/>
      <c r="K7092" s="247"/>
      <c r="L7092" s="247"/>
      <c r="M7092" s="247"/>
      <c r="N7092" s="247"/>
      <c r="O7092" s="247"/>
      <c r="P7092" s="247"/>
      <c r="Q7092" s="247"/>
      <c r="R7092" s="247"/>
    </row>
    <row r="7093" spans="1:18" ht="20.100000000000001" customHeight="1" x14ac:dyDescent="0.25">
      <c r="A7093" s="248"/>
      <c r="B7093" s="248"/>
      <c r="C7093" s="248"/>
      <c r="D7093" s="248"/>
      <c r="E7093" s="248"/>
      <c r="F7093" s="248"/>
      <c r="G7093" s="248"/>
      <c r="H7093" s="248"/>
      <c r="I7093" s="247"/>
      <c r="J7093" s="247"/>
      <c r="K7093" s="247"/>
      <c r="L7093" s="247"/>
      <c r="M7093" s="247"/>
      <c r="N7093" s="247"/>
      <c r="O7093" s="247"/>
      <c r="P7093" s="247"/>
      <c r="Q7093" s="247"/>
      <c r="R7093" s="247"/>
    </row>
    <row r="7094" spans="1:18" ht="20.100000000000001" customHeight="1" x14ac:dyDescent="0.25">
      <c r="A7094" s="248"/>
      <c r="B7094" s="248"/>
      <c r="C7094" s="248"/>
      <c r="D7094" s="248"/>
      <c r="E7094" s="248"/>
      <c r="F7094" s="248"/>
      <c r="G7094" s="248"/>
      <c r="H7094" s="248"/>
      <c r="I7094" s="247"/>
      <c r="J7094" s="247"/>
      <c r="K7094" s="247"/>
      <c r="L7094" s="247"/>
      <c r="M7094" s="247"/>
      <c r="N7094" s="247"/>
      <c r="O7094" s="247"/>
      <c r="P7094" s="247"/>
      <c r="Q7094" s="247"/>
      <c r="R7094" s="247"/>
    </row>
    <row r="7095" spans="1:18" ht="20.100000000000001" customHeight="1" x14ac:dyDescent="0.25">
      <c r="A7095" s="248"/>
      <c r="B7095" s="248"/>
      <c r="C7095" s="248"/>
      <c r="D7095" s="248"/>
      <c r="E7095" s="248"/>
      <c r="F7095" s="248"/>
      <c r="G7095" s="248"/>
      <c r="H7095" s="248"/>
      <c r="I7095" s="247"/>
      <c r="J7095" s="247"/>
      <c r="K7095" s="247"/>
      <c r="L7095" s="247"/>
      <c r="M7095" s="247"/>
      <c r="N7095" s="247"/>
      <c r="O7095" s="247"/>
      <c r="P7095" s="247"/>
      <c r="Q7095" s="247"/>
      <c r="R7095" s="247"/>
    </row>
    <row r="7096" spans="1:18" ht="20.100000000000001" customHeight="1" x14ac:dyDescent="0.25">
      <c r="A7096" s="248"/>
      <c r="B7096" s="248"/>
      <c r="C7096" s="248"/>
      <c r="D7096" s="248"/>
      <c r="E7096" s="248"/>
      <c r="F7096" s="248"/>
      <c r="G7096" s="248"/>
      <c r="H7096" s="248"/>
      <c r="I7096" s="247"/>
      <c r="J7096" s="247"/>
      <c r="K7096" s="247"/>
      <c r="L7096" s="247"/>
      <c r="M7096" s="247"/>
      <c r="N7096" s="247"/>
      <c r="O7096" s="247"/>
      <c r="P7096" s="247"/>
      <c r="Q7096" s="247"/>
      <c r="R7096" s="247"/>
    </row>
    <row r="7097" spans="1:18" ht="20.100000000000001" customHeight="1" x14ac:dyDescent="0.25">
      <c r="A7097" s="248"/>
      <c r="B7097" s="248"/>
      <c r="C7097" s="248"/>
      <c r="D7097" s="248"/>
      <c r="E7097" s="248"/>
      <c r="F7097" s="248"/>
      <c r="G7097" s="248"/>
      <c r="H7097" s="248"/>
      <c r="I7097" s="247"/>
      <c r="J7097" s="247"/>
      <c r="K7097" s="247"/>
      <c r="L7097" s="247"/>
      <c r="M7097" s="247"/>
      <c r="N7097" s="247"/>
      <c r="O7097" s="247"/>
      <c r="P7097" s="247"/>
      <c r="Q7097" s="247"/>
      <c r="R7097" s="247"/>
    </row>
    <row r="7098" spans="1:18" ht="20.100000000000001" customHeight="1" x14ac:dyDescent="0.25">
      <c r="A7098" s="248"/>
      <c r="B7098" s="248"/>
      <c r="C7098" s="248"/>
      <c r="D7098" s="248"/>
      <c r="E7098" s="248"/>
      <c r="F7098" s="248"/>
      <c r="G7098" s="248"/>
      <c r="H7098" s="248"/>
      <c r="I7098" s="247"/>
      <c r="J7098" s="247"/>
      <c r="K7098" s="247"/>
      <c r="L7098" s="247"/>
      <c r="M7098" s="247"/>
      <c r="N7098" s="247"/>
      <c r="O7098" s="247"/>
      <c r="P7098" s="247"/>
      <c r="Q7098" s="247"/>
      <c r="R7098" s="247"/>
    </row>
    <row r="7099" spans="1:18" ht="20.100000000000001" customHeight="1" x14ac:dyDescent="0.25">
      <c r="A7099" s="248"/>
      <c r="B7099" s="248"/>
      <c r="C7099" s="248"/>
      <c r="D7099" s="248"/>
      <c r="E7099" s="248"/>
      <c r="F7099" s="248"/>
      <c r="G7099" s="248"/>
      <c r="H7099" s="248"/>
      <c r="I7099" s="247"/>
      <c r="J7099" s="247"/>
      <c r="K7099" s="247"/>
      <c r="L7099" s="247"/>
      <c r="M7099" s="247"/>
      <c r="N7099" s="247"/>
      <c r="O7099" s="247"/>
      <c r="P7099" s="247"/>
      <c r="Q7099" s="247"/>
      <c r="R7099" s="247"/>
    </row>
    <row r="7100" spans="1:18" ht="20.100000000000001" customHeight="1" x14ac:dyDescent="0.25">
      <c r="A7100" s="248"/>
      <c r="B7100" s="248"/>
      <c r="C7100" s="248"/>
      <c r="D7100" s="248"/>
      <c r="E7100" s="248"/>
      <c r="F7100" s="248"/>
      <c r="G7100" s="248"/>
      <c r="H7100" s="248"/>
      <c r="I7100" s="247"/>
      <c r="J7100" s="247"/>
      <c r="K7100" s="247"/>
      <c r="L7100" s="247"/>
      <c r="M7100" s="247"/>
      <c r="N7100" s="247"/>
      <c r="O7100" s="247"/>
      <c r="P7100" s="247"/>
      <c r="Q7100" s="247"/>
      <c r="R7100" s="247"/>
    </row>
    <row r="7101" spans="1:18" ht="20.100000000000001" customHeight="1" x14ac:dyDescent="0.25">
      <c r="A7101" s="248"/>
      <c r="B7101" s="248"/>
      <c r="C7101" s="248"/>
      <c r="D7101" s="248"/>
      <c r="E7101" s="248"/>
      <c r="F7101" s="248"/>
      <c r="G7101" s="248"/>
      <c r="H7101" s="248"/>
      <c r="I7101" s="247"/>
      <c r="J7101" s="247"/>
      <c r="K7101" s="247"/>
      <c r="L7101" s="247"/>
      <c r="M7101" s="247"/>
      <c r="N7101" s="247"/>
      <c r="O7101" s="247"/>
      <c r="P7101" s="247"/>
      <c r="Q7101" s="247"/>
      <c r="R7101" s="247"/>
    </row>
    <row r="7102" spans="1:18" ht="20.100000000000001" customHeight="1" x14ac:dyDescent="0.25">
      <c r="A7102" s="248"/>
      <c r="B7102" s="248"/>
      <c r="C7102" s="248"/>
      <c r="D7102" s="248"/>
      <c r="E7102" s="248"/>
      <c r="F7102" s="248"/>
      <c r="G7102" s="248"/>
      <c r="H7102" s="248"/>
      <c r="I7102" s="247"/>
      <c r="J7102" s="247"/>
      <c r="K7102" s="247"/>
      <c r="L7102" s="247"/>
      <c r="M7102" s="247"/>
      <c r="N7102" s="247"/>
      <c r="O7102" s="247"/>
      <c r="P7102" s="247"/>
      <c r="Q7102" s="247"/>
      <c r="R7102" s="247"/>
    </row>
    <row r="7103" spans="1:18" ht="20.100000000000001" customHeight="1" x14ac:dyDescent="0.25">
      <c r="A7103" s="248"/>
      <c r="B7103" s="248"/>
      <c r="C7103" s="248"/>
      <c r="D7103" s="248"/>
      <c r="E7103" s="248"/>
      <c r="F7103" s="248"/>
      <c r="G7103" s="248"/>
      <c r="H7103" s="248"/>
      <c r="I7103" s="247"/>
      <c r="J7103" s="247"/>
      <c r="K7103" s="247"/>
      <c r="L7103" s="247"/>
      <c r="M7103" s="247"/>
      <c r="N7103" s="247"/>
      <c r="O7103" s="247"/>
      <c r="P7103" s="247"/>
      <c r="Q7103" s="247"/>
      <c r="R7103" s="247"/>
    </row>
    <row r="7104" spans="1:18" ht="20.100000000000001" customHeight="1" x14ac:dyDescent="0.25">
      <c r="A7104" s="248"/>
      <c r="B7104" s="248"/>
      <c r="C7104" s="248"/>
      <c r="D7104" s="248"/>
      <c r="E7104" s="248"/>
      <c r="F7104" s="248"/>
      <c r="G7104" s="248"/>
      <c r="H7104" s="248"/>
      <c r="I7104" s="247"/>
      <c r="J7104" s="247"/>
      <c r="K7104" s="247"/>
      <c r="L7104" s="247"/>
      <c r="M7104" s="247"/>
      <c r="N7104" s="247"/>
      <c r="O7104" s="247"/>
      <c r="P7104" s="247"/>
      <c r="Q7104" s="247"/>
      <c r="R7104" s="247"/>
    </row>
    <row r="7105" spans="1:18" ht="20.100000000000001" customHeight="1" x14ac:dyDescent="0.25">
      <c r="A7105" s="248"/>
      <c r="B7105" s="248"/>
      <c r="C7105" s="248"/>
      <c r="D7105" s="248"/>
      <c r="E7105" s="248"/>
      <c r="F7105" s="248"/>
      <c r="G7105" s="248"/>
      <c r="H7105" s="248"/>
      <c r="I7105" s="247"/>
      <c r="J7105" s="247"/>
      <c r="K7105" s="247"/>
      <c r="L7105" s="247"/>
      <c r="M7105" s="247"/>
      <c r="N7105" s="247"/>
      <c r="O7105" s="247"/>
      <c r="P7105" s="247"/>
      <c r="Q7105" s="247"/>
      <c r="R7105" s="247"/>
    </row>
    <row r="7106" spans="1:18" ht="20.100000000000001" customHeight="1" x14ac:dyDescent="0.25">
      <c r="A7106" s="248"/>
      <c r="B7106" s="248"/>
      <c r="C7106" s="248"/>
      <c r="D7106" s="248"/>
      <c r="E7106" s="248"/>
      <c r="F7106" s="248"/>
      <c r="G7106" s="248"/>
      <c r="H7106" s="248"/>
      <c r="I7106" s="247"/>
      <c r="J7106" s="247"/>
      <c r="K7106" s="247"/>
      <c r="L7106" s="247"/>
      <c r="M7106" s="247"/>
      <c r="N7106" s="247"/>
      <c r="O7106" s="247"/>
      <c r="P7106" s="247"/>
      <c r="Q7106" s="247"/>
      <c r="R7106" s="247"/>
    </row>
    <row r="7107" spans="1:18" ht="20.100000000000001" customHeight="1" x14ac:dyDescent="0.25">
      <c r="A7107" s="248"/>
      <c r="B7107" s="248"/>
      <c r="C7107" s="248"/>
      <c r="D7107" s="248"/>
      <c r="E7107" s="248"/>
      <c r="F7107" s="248"/>
      <c r="G7107" s="248"/>
      <c r="H7107" s="248"/>
      <c r="I7107" s="247"/>
      <c r="J7107" s="247"/>
      <c r="K7107" s="247"/>
      <c r="L7107" s="247"/>
      <c r="M7107" s="247"/>
      <c r="N7107" s="247"/>
      <c r="O7107" s="247"/>
      <c r="P7107" s="247"/>
      <c r="Q7107" s="247"/>
      <c r="R7107" s="247"/>
    </row>
    <row r="7108" spans="1:18" ht="20.100000000000001" customHeight="1" x14ac:dyDescent="0.25">
      <c r="A7108" s="248"/>
      <c r="B7108" s="248"/>
      <c r="C7108" s="248"/>
      <c r="D7108" s="248"/>
      <c r="E7108" s="248"/>
      <c r="F7108" s="248"/>
      <c r="G7108" s="248"/>
      <c r="H7108" s="248"/>
      <c r="I7108" s="247"/>
      <c r="J7108" s="247"/>
      <c r="K7108" s="247"/>
      <c r="L7108" s="247"/>
      <c r="M7108" s="247"/>
      <c r="N7108" s="247"/>
      <c r="O7108" s="247"/>
      <c r="P7108" s="247"/>
      <c r="Q7108" s="247"/>
      <c r="R7108" s="247"/>
    </row>
    <row r="7109" spans="1:18" ht="20.100000000000001" customHeight="1" x14ac:dyDescent="0.25">
      <c r="A7109" s="248"/>
      <c r="B7109" s="248"/>
      <c r="C7109" s="248"/>
      <c r="D7109" s="248"/>
      <c r="E7109" s="248"/>
      <c r="F7109" s="248"/>
      <c r="G7109" s="248"/>
      <c r="H7109" s="248"/>
      <c r="I7109" s="247"/>
      <c r="J7109" s="247"/>
      <c r="K7109" s="247"/>
      <c r="L7109" s="247"/>
      <c r="M7109" s="247"/>
      <c r="N7109" s="247"/>
      <c r="O7109" s="247"/>
      <c r="P7109" s="247"/>
      <c r="Q7109" s="247"/>
      <c r="R7109" s="247"/>
    </row>
    <row r="7110" spans="1:18" ht="20.100000000000001" customHeight="1" x14ac:dyDescent="0.25">
      <c r="A7110" s="248"/>
      <c r="B7110" s="248"/>
      <c r="C7110" s="248"/>
      <c r="D7110" s="248"/>
      <c r="E7110" s="248"/>
      <c r="F7110" s="248"/>
      <c r="G7110" s="248"/>
      <c r="H7110" s="248"/>
      <c r="I7110" s="247"/>
      <c r="J7110" s="247"/>
      <c r="K7110" s="247"/>
      <c r="L7110" s="247"/>
      <c r="M7110" s="247"/>
      <c r="N7110" s="247"/>
      <c r="O7110" s="247"/>
      <c r="P7110" s="247"/>
      <c r="Q7110" s="247"/>
      <c r="R7110" s="247"/>
    </row>
    <row r="7111" spans="1:18" ht="20.100000000000001" customHeight="1" x14ac:dyDescent="0.25">
      <c r="A7111" s="248"/>
      <c r="B7111" s="248"/>
      <c r="C7111" s="248"/>
      <c r="D7111" s="248"/>
      <c r="E7111" s="248"/>
      <c r="F7111" s="248"/>
      <c r="G7111" s="248"/>
      <c r="H7111" s="248"/>
      <c r="I7111" s="247"/>
      <c r="J7111" s="247"/>
      <c r="K7111" s="247"/>
      <c r="L7111" s="247"/>
      <c r="M7111" s="247"/>
      <c r="N7111" s="247"/>
      <c r="O7111" s="247"/>
      <c r="P7111" s="247"/>
      <c r="Q7111" s="247"/>
      <c r="R7111" s="247"/>
    </row>
    <row r="7112" spans="1:18" ht="20.100000000000001" customHeight="1" x14ac:dyDescent="0.25">
      <c r="A7112" s="248"/>
      <c r="B7112" s="248"/>
      <c r="C7112" s="248"/>
      <c r="D7112" s="248"/>
      <c r="E7112" s="248"/>
      <c r="F7112" s="248"/>
      <c r="G7112" s="248"/>
      <c r="H7112" s="248"/>
      <c r="I7112" s="247"/>
      <c r="J7112" s="247"/>
      <c r="K7112" s="247"/>
      <c r="L7112" s="247"/>
      <c r="M7112" s="247"/>
      <c r="N7112" s="247"/>
      <c r="O7112" s="247"/>
      <c r="P7112" s="247"/>
      <c r="Q7112" s="247"/>
      <c r="R7112" s="247"/>
    </row>
    <row r="7113" spans="1:18" ht="20.100000000000001" customHeight="1" x14ac:dyDescent="0.25">
      <c r="A7113" s="248"/>
      <c r="B7113" s="248"/>
      <c r="C7113" s="248"/>
      <c r="D7113" s="248"/>
      <c r="E7113" s="248"/>
      <c r="F7113" s="248"/>
      <c r="G7113" s="248"/>
      <c r="H7113" s="248"/>
      <c r="I7113" s="247"/>
      <c r="J7113" s="247"/>
      <c r="K7113" s="247"/>
      <c r="L7113" s="247"/>
      <c r="M7113" s="247"/>
      <c r="N7113" s="247"/>
      <c r="O7113" s="247"/>
      <c r="P7113" s="247"/>
      <c r="Q7113" s="247"/>
      <c r="R7113" s="247"/>
    </row>
    <row r="7114" spans="1:18" ht="20.100000000000001" customHeight="1" x14ac:dyDescent="0.25">
      <c r="A7114" s="248"/>
      <c r="B7114" s="248"/>
      <c r="C7114" s="248"/>
      <c r="D7114" s="248"/>
      <c r="E7114" s="248"/>
      <c r="F7114" s="248"/>
      <c r="G7114" s="248"/>
      <c r="H7114" s="248"/>
      <c r="I7114" s="247"/>
      <c r="J7114" s="247"/>
      <c r="K7114" s="247"/>
      <c r="L7114" s="247"/>
      <c r="M7114" s="247"/>
      <c r="N7114" s="247"/>
      <c r="O7114" s="247"/>
      <c r="P7114" s="247"/>
      <c r="Q7114" s="247"/>
      <c r="R7114" s="247"/>
    </row>
    <row r="7115" spans="1:18" ht="20.100000000000001" customHeight="1" x14ac:dyDescent="0.25">
      <c r="A7115" s="248"/>
      <c r="B7115" s="248"/>
      <c r="C7115" s="248"/>
      <c r="D7115" s="248"/>
      <c r="E7115" s="248"/>
      <c r="F7115" s="248"/>
      <c r="G7115" s="248"/>
      <c r="H7115" s="248"/>
      <c r="I7115" s="247"/>
      <c r="J7115" s="247"/>
      <c r="K7115" s="247"/>
      <c r="L7115" s="247"/>
      <c r="M7115" s="247"/>
      <c r="N7115" s="247"/>
      <c r="O7115" s="247"/>
      <c r="P7115" s="247"/>
      <c r="Q7115" s="247"/>
      <c r="R7115" s="247"/>
    </row>
    <row r="7116" spans="1:18" ht="20.100000000000001" customHeight="1" x14ac:dyDescent="0.25">
      <c r="A7116" s="248"/>
      <c r="B7116" s="248"/>
      <c r="C7116" s="248"/>
      <c r="D7116" s="248"/>
      <c r="E7116" s="248"/>
      <c r="F7116" s="248"/>
      <c r="G7116" s="248"/>
      <c r="H7116" s="248"/>
      <c r="I7116" s="247"/>
      <c r="J7116" s="247"/>
      <c r="K7116" s="247"/>
      <c r="L7116" s="247"/>
      <c r="M7116" s="247"/>
      <c r="N7116" s="247"/>
      <c r="O7116" s="247"/>
      <c r="P7116" s="247"/>
      <c r="Q7116" s="247"/>
      <c r="R7116" s="247"/>
    </row>
    <row r="7117" spans="1:18" ht="20.100000000000001" customHeight="1" x14ac:dyDescent="0.25">
      <c r="A7117" s="248"/>
      <c r="B7117" s="248"/>
      <c r="C7117" s="248"/>
      <c r="D7117" s="248"/>
      <c r="E7117" s="248"/>
      <c r="F7117" s="248"/>
      <c r="G7117" s="248"/>
      <c r="H7117" s="248"/>
      <c r="I7117" s="247"/>
      <c r="J7117" s="247"/>
      <c r="K7117" s="247"/>
      <c r="L7117" s="247"/>
      <c r="M7117" s="247"/>
      <c r="N7117" s="247"/>
      <c r="O7117" s="247"/>
      <c r="P7117" s="247"/>
      <c r="Q7117" s="247"/>
      <c r="R7117" s="247"/>
    </row>
    <row r="7118" spans="1:18" ht="20.100000000000001" customHeight="1" x14ac:dyDescent="0.25">
      <c r="A7118" s="248"/>
      <c r="B7118" s="248"/>
      <c r="C7118" s="248"/>
      <c r="D7118" s="248"/>
      <c r="E7118" s="248"/>
      <c r="F7118" s="248"/>
      <c r="G7118" s="248"/>
      <c r="H7118" s="248"/>
      <c r="I7118" s="247"/>
      <c r="J7118" s="247"/>
      <c r="K7118" s="247"/>
      <c r="L7118" s="247"/>
      <c r="M7118" s="247"/>
      <c r="N7118" s="247"/>
      <c r="O7118" s="247"/>
      <c r="P7118" s="247"/>
      <c r="Q7118" s="247"/>
      <c r="R7118" s="247"/>
    </row>
    <row r="7119" spans="1:18" ht="20.100000000000001" customHeight="1" x14ac:dyDescent="0.25">
      <c r="A7119" s="248"/>
      <c r="B7119" s="248"/>
      <c r="C7119" s="248"/>
      <c r="D7119" s="248"/>
      <c r="E7119" s="248"/>
      <c r="F7119" s="248"/>
      <c r="G7119" s="248"/>
      <c r="H7119" s="248"/>
      <c r="I7119" s="247"/>
      <c r="J7119" s="247"/>
      <c r="K7119" s="247"/>
      <c r="L7119" s="247"/>
      <c r="M7119" s="247"/>
      <c r="N7119" s="247"/>
      <c r="O7119" s="247"/>
      <c r="P7119" s="247"/>
      <c r="Q7119" s="247"/>
      <c r="R7119" s="247"/>
    </row>
    <row r="7120" spans="1:18" ht="20.100000000000001" customHeight="1" x14ac:dyDescent="0.25">
      <c r="A7120" s="248"/>
      <c r="B7120" s="248"/>
      <c r="C7120" s="248"/>
      <c r="D7120" s="248"/>
      <c r="E7120" s="248"/>
      <c r="F7120" s="248"/>
      <c r="G7120" s="248"/>
      <c r="H7120" s="248"/>
      <c r="I7120" s="247"/>
      <c r="J7120" s="247"/>
      <c r="K7120" s="247"/>
      <c r="L7120" s="247"/>
      <c r="M7120" s="247"/>
      <c r="N7120" s="247"/>
      <c r="O7120" s="247"/>
      <c r="P7120" s="247"/>
      <c r="Q7120" s="247"/>
      <c r="R7120" s="247"/>
    </row>
    <row r="7121" spans="1:18" ht="20.100000000000001" customHeight="1" x14ac:dyDescent="0.25">
      <c r="A7121" s="248"/>
      <c r="B7121" s="248"/>
      <c r="C7121" s="248"/>
      <c r="D7121" s="248"/>
      <c r="E7121" s="248"/>
      <c r="F7121" s="248"/>
      <c r="G7121" s="248"/>
      <c r="H7121" s="248"/>
      <c r="I7121" s="247"/>
      <c r="J7121" s="247"/>
      <c r="K7121" s="247"/>
      <c r="L7121" s="247"/>
      <c r="M7121" s="247"/>
      <c r="N7121" s="247"/>
      <c r="O7121" s="247"/>
      <c r="P7121" s="247"/>
      <c r="Q7121" s="247"/>
      <c r="R7121" s="247"/>
    </row>
    <row r="7122" spans="1:18" ht="20.100000000000001" customHeight="1" x14ac:dyDescent="0.25">
      <c r="A7122" s="248"/>
      <c r="B7122" s="248"/>
      <c r="C7122" s="248"/>
      <c r="D7122" s="248"/>
      <c r="E7122" s="248"/>
      <c r="F7122" s="248"/>
      <c r="G7122" s="248"/>
      <c r="H7122" s="248"/>
      <c r="I7122" s="247"/>
      <c r="J7122" s="247"/>
      <c r="K7122" s="247"/>
      <c r="L7122" s="247"/>
      <c r="M7122" s="247"/>
      <c r="N7122" s="247"/>
      <c r="O7122" s="247"/>
      <c r="P7122" s="247"/>
      <c r="Q7122" s="247"/>
      <c r="R7122" s="247"/>
    </row>
    <row r="7123" spans="1:18" ht="20.100000000000001" customHeight="1" x14ac:dyDescent="0.25">
      <c r="A7123" s="248"/>
      <c r="B7123" s="248"/>
      <c r="C7123" s="248"/>
      <c r="D7123" s="248"/>
      <c r="E7123" s="248"/>
      <c r="F7123" s="248"/>
      <c r="G7123" s="248"/>
      <c r="H7123" s="248"/>
      <c r="I7123" s="247"/>
      <c r="J7123" s="247"/>
      <c r="K7123" s="247"/>
      <c r="L7123" s="247"/>
      <c r="M7123" s="247"/>
      <c r="N7123" s="247"/>
      <c r="O7123" s="247"/>
      <c r="P7123" s="247"/>
      <c r="Q7123" s="247"/>
      <c r="R7123" s="247"/>
    </row>
    <row r="7124" spans="1:18" ht="20.100000000000001" customHeight="1" x14ac:dyDescent="0.25">
      <c r="A7124" s="248"/>
      <c r="B7124" s="248"/>
      <c r="C7124" s="248"/>
      <c r="D7124" s="248"/>
      <c r="E7124" s="248"/>
      <c r="F7124" s="248"/>
      <c r="G7124" s="248"/>
      <c r="H7124" s="248"/>
      <c r="I7124" s="247"/>
      <c r="J7124" s="247"/>
      <c r="K7124" s="247"/>
      <c r="L7124" s="247"/>
      <c r="M7124" s="247"/>
      <c r="N7124" s="247"/>
      <c r="O7124" s="247"/>
      <c r="P7124" s="247"/>
      <c r="Q7124" s="247"/>
      <c r="R7124" s="247"/>
    </row>
    <row r="7125" spans="1:18" ht="20.100000000000001" customHeight="1" x14ac:dyDescent="0.25">
      <c r="A7125" s="248"/>
      <c r="B7125" s="248"/>
      <c r="C7125" s="248"/>
      <c r="D7125" s="248"/>
      <c r="E7125" s="248"/>
      <c r="F7125" s="248"/>
      <c r="G7125" s="248"/>
      <c r="H7125" s="248"/>
      <c r="I7125" s="247"/>
      <c r="J7125" s="247"/>
      <c r="K7125" s="247"/>
      <c r="L7125" s="247"/>
      <c r="M7125" s="247"/>
      <c r="N7125" s="247"/>
      <c r="O7125" s="247"/>
      <c r="P7125" s="247"/>
      <c r="Q7125" s="247"/>
      <c r="R7125" s="247"/>
    </row>
    <row r="7126" spans="1:18" ht="20.100000000000001" customHeight="1" x14ac:dyDescent="0.25">
      <c r="A7126" s="248"/>
      <c r="B7126" s="248"/>
      <c r="C7126" s="248"/>
      <c r="D7126" s="248"/>
      <c r="E7126" s="248"/>
      <c r="F7126" s="248"/>
      <c r="G7126" s="248"/>
      <c r="H7126" s="248"/>
      <c r="I7126" s="247"/>
      <c r="J7126" s="247"/>
      <c r="K7126" s="247"/>
      <c r="L7126" s="247"/>
      <c r="M7126" s="247"/>
      <c r="N7126" s="247"/>
      <c r="O7126" s="247"/>
      <c r="P7126" s="247"/>
      <c r="Q7126" s="247"/>
      <c r="R7126" s="247"/>
    </row>
    <row r="7127" spans="1:18" ht="20.100000000000001" customHeight="1" x14ac:dyDescent="0.25">
      <c r="A7127" s="248"/>
      <c r="B7127" s="248"/>
      <c r="C7127" s="248"/>
      <c r="D7127" s="248"/>
      <c r="E7127" s="248"/>
      <c r="F7127" s="248"/>
      <c r="G7127" s="248"/>
      <c r="H7127" s="248"/>
      <c r="I7127" s="247"/>
      <c r="J7127" s="247"/>
      <c r="K7127" s="247"/>
      <c r="L7127" s="247"/>
      <c r="M7127" s="247"/>
      <c r="N7127" s="247"/>
      <c r="O7127" s="247"/>
      <c r="P7127" s="247"/>
      <c r="Q7127" s="247"/>
      <c r="R7127" s="247"/>
    </row>
    <row r="7128" spans="1:18" ht="20.100000000000001" customHeight="1" x14ac:dyDescent="0.25">
      <c r="A7128" s="248"/>
      <c r="B7128" s="248"/>
      <c r="C7128" s="248"/>
      <c r="D7128" s="248"/>
      <c r="E7128" s="248"/>
      <c r="F7128" s="248"/>
      <c r="G7128" s="248"/>
      <c r="H7128" s="248"/>
      <c r="I7128" s="247"/>
      <c r="J7128" s="247"/>
      <c r="K7128" s="247"/>
      <c r="L7128" s="247"/>
      <c r="M7128" s="247"/>
      <c r="N7128" s="247"/>
      <c r="O7128" s="247"/>
      <c r="P7128" s="247"/>
      <c r="Q7128" s="247"/>
      <c r="R7128" s="247"/>
    </row>
    <row r="7129" spans="1:18" ht="20.100000000000001" customHeight="1" x14ac:dyDescent="0.25">
      <c r="A7129" s="248"/>
      <c r="B7129" s="248"/>
      <c r="C7129" s="248"/>
      <c r="D7129" s="248"/>
      <c r="E7129" s="248"/>
      <c r="F7129" s="248"/>
      <c r="G7129" s="248"/>
      <c r="H7129" s="248"/>
      <c r="I7129" s="247"/>
      <c r="J7129" s="247"/>
      <c r="K7129" s="247"/>
      <c r="L7129" s="247"/>
      <c r="M7129" s="247"/>
      <c r="N7129" s="247"/>
      <c r="O7129" s="247"/>
      <c r="P7129" s="247"/>
      <c r="Q7129" s="247"/>
      <c r="R7129" s="247"/>
    </row>
    <row r="7130" spans="1:18" ht="20.100000000000001" customHeight="1" x14ac:dyDescent="0.25">
      <c r="A7130" s="248"/>
      <c r="B7130" s="248"/>
      <c r="C7130" s="248"/>
      <c r="D7130" s="248"/>
      <c r="E7130" s="248"/>
      <c r="F7130" s="248"/>
      <c r="G7130" s="248"/>
      <c r="H7130" s="248"/>
      <c r="I7130" s="247"/>
      <c r="J7130" s="247"/>
      <c r="K7130" s="247"/>
      <c r="L7130" s="247"/>
      <c r="M7130" s="247"/>
      <c r="N7130" s="247"/>
      <c r="O7130" s="247"/>
      <c r="P7130" s="247"/>
      <c r="Q7130" s="247"/>
      <c r="R7130" s="247"/>
    </row>
    <row r="7131" spans="1:18" ht="20.100000000000001" customHeight="1" x14ac:dyDescent="0.25">
      <c r="A7131" s="248"/>
      <c r="B7131" s="248"/>
      <c r="C7131" s="248"/>
      <c r="D7131" s="248"/>
      <c r="E7131" s="248"/>
      <c r="F7131" s="248"/>
      <c r="G7131" s="248"/>
      <c r="H7131" s="248"/>
      <c r="I7131" s="247"/>
      <c r="J7131" s="247"/>
      <c r="K7131" s="247"/>
      <c r="L7131" s="247"/>
      <c r="M7131" s="247"/>
      <c r="N7131" s="247"/>
      <c r="O7131" s="247"/>
      <c r="P7131" s="247"/>
      <c r="Q7131" s="247"/>
      <c r="R7131" s="247"/>
    </row>
    <row r="7132" spans="1:18" ht="20.100000000000001" customHeight="1" x14ac:dyDescent="0.25">
      <c r="A7132" s="248"/>
      <c r="B7132" s="248"/>
      <c r="C7132" s="248"/>
      <c r="D7132" s="248"/>
      <c r="E7132" s="248"/>
      <c r="F7132" s="248"/>
      <c r="G7132" s="248"/>
      <c r="H7132" s="248"/>
      <c r="I7132" s="247"/>
      <c r="J7132" s="247"/>
      <c r="K7132" s="247"/>
      <c r="L7132" s="247"/>
      <c r="M7132" s="247"/>
      <c r="N7132" s="247"/>
      <c r="O7132" s="247"/>
      <c r="P7132" s="247"/>
      <c r="Q7132" s="247"/>
      <c r="R7132" s="247"/>
    </row>
    <row r="7133" spans="1:18" ht="20.100000000000001" customHeight="1" x14ac:dyDescent="0.25">
      <c r="A7133" s="248"/>
      <c r="B7133" s="248"/>
      <c r="C7133" s="248"/>
      <c r="D7133" s="248"/>
      <c r="E7133" s="248"/>
      <c r="F7133" s="248"/>
      <c r="G7133" s="248"/>
      <c r="H7133" s="248"/>
      <c r="I7133" s="247"/>
      <c r="J7133" s="247"/>
      <c r="K7133" s="247"/>
      <c r="L7133" s="247"/>
      <c r="M7133" s="247"/>
      <c r="N7133" s="247"/>
      <c r="O7133" s="247"/>
      <c r="P7133" s="247"/>
      <c r="Q7133" s="247"/>
      <c r="R7133" s="247"/>
    </row>
    <row r="7134" spans="1:18" ht="20.100000000000001" customHeight="1" x14ac:dyDescent="0.25">
      <c r="A7134" s="248"/>
      <c r="B7134" s="248"/>
      <c r="C7134" s="248"/>
      <c r="D7134" s="248"/>
      <c r="E7134" s="248"/>
      <c r="F7134" s="248"/>
      <c r="G7134" s="248"/>
      <c r="H7134" s="248"/>
      <c r="I7134" s="247"/>
      <c r="J7134" s="247"/>
      <c r="K7134" s="247"/>
      <c r="L7134" s="247"/>
      <c r="M7134" s="247"/>
      <c r="N7134" s="247"/>
      <c r="O7134" s="247"/>
      <c r="P7134" s="247"/>
      <c r="Q7134" s="247"/>
      <c r="R7134" s="247"/>
    </row>
    <row r="7135" spans="1:18" ht="20.100000000000001" customHeight="1" x14ac:dyDescent="0.25">
      <c r="A7135" s="248"/>
      <c r="B7135" s="248"/>
      <c r="C7135" s="248"/>
      <c r="D7135" s="248"/>
      <c r="E7135" s="248"/>
      <c r="F7135" s="248"/>
      <c r="G7135" s="248"/>
      <c r="H7135" s="248"/>
      <c r="I7135" s="247"/>
      <c r="J7135" s="247"/>
      <c r="K7135" s="247"/>
      <c r="L7135" s="247"/>
      <c r="M7135" s="247"/>
      <c r="N7135" s="247"/>
      <c r="O7135" s="247"/>
      <c r="P7135" s="247"/>
      <c r="Q7135" s="247"/>
      <c r="R7135" s="247"/>
    </row>
    <row r="7136" spans="1:18" ht="20.100000000000001" customHeight="1" x14ac:dyDescent="0.25">
      <c r="A7136" s="248"/>
      <c r="B7136" s="248"/>
      <c r="C7136" s="248"/>
      <c r="D7136" s="248"/>
      <c r="E7136" s="248"/>
      <c r="F7136" s="248"/>
      <c r="G7136" s="248"/>
      <c r="H7136" s="248"/>
      <c r="I7136" s="247"/>
      <c r="J7136" s="247"/>
      <c r="K7136" s="247"/>
      <c r="L7136" s="247"/>
      <c r="M7136" s="247"/>
      <c r="N7136" s="247"/>
      <c r="O7136" s="247"/>
      <c r="P7136" s="247"/>
      <c r="Q7136" s="247"/>
      <c r="R7136" s="247"/>
    </row>
    <row r="7137" spans="1:18" ht="20.100000000000001" customHeight="1" x14ac:dyDescent="0.25">
      <c r="A7137" s="248"/>
      <c r="B7137" s="248"/>
      <c r="C7137" s="248"/>
      <c r="D7137" s="248"/>
      <c r="E7137" s="248"/>
      <c r="F7137" s="248"/>
      <c r="G7137" s="248"/>
      <c r="H7137" s="248"/>
      <c r="I7137" s="247"/>
      <c r="J7137" s="247"/>
      <c r="K7137" s="247"/>
      <c r="L7137" s="247"/>
      <c r="M7137" s="247"/>
      <c r="N7137" s="247"/>
      <c r="O7137" s="247"/>
      <c r="P7137" s="247"/>
      <c r="Q7137" s="247"/>
      <c r="R7137" s="247"/>
    </row>
    <row r="7138" spans="1:18" ht="20.100000000000001" customHeight="1" x14ac:dyDescent="0.25">
      <c r="A7138" s="248"/>
      <c r="B7138" s="248"/>
      <c r="C7138" s="248"/>
      <c r="D7138" s="248"/>
      <c r="E7138" s="248"/>
      <c r="F7138" s="248"/>
      <c r="G7138" s="248"/>
      <c r="H7138" s="248"/>
      <c r="I7138" s="247"/>
      <c r="J7138" s="247"/>
      <c r="K7138" s="247"/>
      <c r="L7138" s="247"/>
      <c r="M7138" s="247"/>
      <c r="N7138" s="247"/>
      <c r="O7138" s="247"/>
      <c r="P7138" s="247"/>
      <c r="Q7138" s="247"/>
      <c r="R7138" s="247"/>
    </row>
    <row r="7139" spans="1:18" ht="20.100000000000001" customHeight="1" x14ac:dyDescent="0.25">
      <c r="A7139" s="248"/>
      <c r="B7139" s="248"/>
      <c r="C7139" s="248"/>
      <c r="D7139" s="248"/>
      <c r="E7139" s="248"/>
      <c r="F7139" s="248"/>
      <c r="G7139" s="248"/>
      <c r="H7139" s="248"/>
      <c r="I7139" s="247"/>
      <c r="J7139" s="247"/>
      <c r="K7139" s="247"/>
      <c r="L7139" s="247"/>
      <c r="M7139" s="247"/>
      <c r="N7139" s="247"/>
      <c r="O7139" s="247"/>
      <c r="P7139" s="247"/>
      <c r="Q7139" s="247"/>
      <c r="R7139" s="247"/>
    </row>
    <row r="7140" spans="1:18" ht="20.100000000000001" customHeight="1" x14ac:dyDescent="0.25">
      <c r="A7140" s="248"/>
      <c r="B7140" s="248"/>
      <c r="C7140" s="248"/>
      <c r="D7140" s="248"/>
      <c r="E7140" s="248"/>
      <c r="F7140" s="248"/>
      <c r="G7140" s="248"/>
      <c r="H7140" s="248"/>
      <c r="I7140" s="247"/>
      <c r="J7140" s="247"/>
      <c r="K7140" s="247"/>
      <c r="L7140" s="247"/>
      <c r="M7140" s="247"/>
      <c r="N7140" s="247"/>
      <c r="O7140" s="247"/>
      <c r="P7140" s="247"/>
      <c r="Q7140" s="247"/>
      <c r="R7140" s="247"/>
    </row>
    <row r="7141" spans="1:18" ht="20.100000000000001" customHeight="1" x14ac:dyDescent="0.25">
      <c r="A7141" s="248"/>
      <c r="B7141" s="248"/>
      <c r="C7141" s="248"/>
      <c r="D7141" s="248"/>
      <c r="E7141" s="248"/>
      <c r="F7141" s="248"/>
      <c r="G7141" s="248"/>
      <c r="H7141" s="248"/>
      <c r="I7141" s="247"/>
      <c r="J7141" s="247"/>
      <c r="K7141" s="247"/>
      <c r="L7141" s="247"/>
      <c r="M7141" s="247"/>
      <c r="N7141" s="247"/>
      <c r="O7141" s="247"/>
      <c r="P7141" s="247"/>
      <c r="Q7141" s="247"/>
      <c r="R7141" s="247"/>
    </row>
    <row r="7142" spans="1:18" ht="20.100000000000001" customHeight="1" x14ac:dyDescent="0.25">
      <c r="A7142" s="248"/>
      <c r="B7142" s="248"/>
      <c r="C7142" s="248"/>
      <c r="D7142" s="248"/>
      <c r="E7142" s="248"/>
      <c r="F7142" s="248"/>
      <c r="G7142" s="248"/>
      <c r="H7142" s="248"/>
      <c r="I7142" s="247"/>
      <c r="J7142" s="247"/>
      <c r="K7142" s="247"/>
      <c r="L7142" s="247"/>
      <c r="M7142" s="247"/>
      <c r="N7142" s="247"/>
      <c r="O7142" s="247"/>
      <c r="P7142" s="247"/>
      <c r="Q7142" s="247"/>
      <c r="R7142" s="247"/>
    </row>
    <row r="7143" spans="1:18" ht="20.100000000000001" customHeight="1" x14ac:dyDescent="0.25">
      <c r="A7143" s="248"/>
      <c r="B7143" s="248"/>
      <c r="C7143" s="248"/>
      <c r="D7143" s="248"/>
      <c r="E7143" s="248"/>
      <c r="F7143" s="248"/>
      <c r="G7143" s="248"/>
      <c r="H7143" s="248"/>
      <c r="I7143" s="247"/>
      <c r="J7143" s="247"/>
      <c r="K7143" s="247"/>
      <c r="L7143" s="247"/>
      <c r="M7143" s="247"/>
      <c r="N7143" s="247"/>
      <c r="O7143" s="247"/>
      <c r="P7143" s="247"/>
      <c r="Q7143" s="247"/>
      <c r="R7143" s="247"/>
    </row>
    <row r="7144" spans="1:18" ht="20.100000000000001" customHeight="1" x14ac:dyDescent="0.25">
      <c r="A7144" s="248"/>
      <c r="B7144" s="248"/>
      <c r="C7144" s="248"/>
      <c r="D7144" s="248"/>
      <c r="E7144" s="248"/>
      <c r="F7144" s="248"/>
      <c r="G7144" s="248"/>
      <c r="H7144" s="248"/>
      <c r="I7144" s="247"/>
      <c r="J7144" s="247"/>
      <c r="K7144" s="247"/>
      <c r="L7144" s="247"/>
      <c r="M7144" s="247"/>
      <c r="N7144" s="247"/>
      <c r="O7144" s="247"/>
      <c r="P7144" s="247"/>
      <c r="Q7144" s="247"/>
      <c r="R7144" s="247"/>
    </row>
    <row r="7145" spans="1:18" ht="20.100000000000001" customHeight="1" x14ac:dyDescent="0.25">
      <c r="A7145" s="248"/>
      <c r="B7145" s="248"/>
      <c r="C7145" s="248"/>
      <c r="D7145" s="248"/>
      <c r="E7145" s="248"/>
      <c r="F7145" s="248"/>
      <c r="G7145" s="248"/>
      <c r="H7145" s="248"/>
      <c r="I7145" s="247"/>
      <c r="J7145" s="247"/>
      <c r="K7145" s="247"/>
      <c r="L7145" s="247"/>
      <c r="M7145" s="247"/>
      <c r="N7145" s="247"/>
      <c r="O7145" s="247"/>
      <c r="P7145" s="247"/>
      <c r="Q7145" s="247"/>
      <c r="R7145" s="247"/>
    </row>
    <row r="7146" spans="1:18" ht="20.100000000000001" customHeight="1" x14ac:dyDescent="0.25">
      <c r="A7146" s="248"/>
      <c r="B7146" s="248"/>
      <c r="C7146" s="248"/>
      <c r="D7146" s="248"/>
      <c r="E7146" s="248"/>
      <c r="F7146" s="248"/>
      <c r="G7146" s="248"/>
      <c r="H7146" s="248"/>
      <c r="I7146" s="247"/>
      <c r="J7146" s="247"/>
      <c r="K7146" s="247"/>
      <c r="L7146" s="247"/>
      <c r="M7146" s="247"/>
      <c r="N7146" s="247"/>
      <c r="O7146" s="247"/>
      <c r="P7146" s="247"/>
      <c r="Q7146" s="247"/>
      <c r="R7146" s="247"/>
    </row>
    <row r="7147" spans="1:18" ht="20.100000000000001" customHeight="1" x14ac:dyDescent="0.25">
      <c r="A7147" s="248"/>
      <c r="B7147" s="248"/>
      <c r="C7147" s="248"/>
      <c r="D7147" s="248"/>
      <c r="E7147" s="248"/>
      <c r="F7147" s="248"/>
      <c r="G7147" s="248"/>
      <c r="H7147" s="248"/>
      <c r="I7147" s="247"/>
      <c r="J7147" s="247"/>
      <c r="K7147" s="247"/>
      <c r="L7147" s="247"/>
      <c r="M7147" s="247"/>
      <c r="N7147" s="247"/>
      <c r="O7147" s="247"/>
      <c r="P7147" s="247"/>
      <c r="Q7147" s="247"/>
      <c r="R7147" s="247"/>
    </row>
    <row r="7148" spans="1:18" ht="20.100000000000001" customHeight="1" x14ac:dyDescent="0.25">
      <c r="A7148" s="248"/>
      <c r="B7148" s="248"/>
      <c r="C7148" s="248"/>
      <c r="D7148" s="248"/>
      <c r="E7148" s="248"/>
      <c r="F7148" s="248"/>
      <c r="G7148" s="248"/>
      <c r="H7148" s="248"/>
      <c r="I7148" s="247"/>
      <c r="J7148" s="247"/>
      <c r="K7148" s="247"/>
      <c r="L7148" s="247"/>
      <c r="M7148" s="247"/>
      <c r="N7148" s="247"/>
      <c r="O7148" s="247"/>
      <c r="P7148" s="247"/>
      <c r="Q7148" s="247"/>
      <c r="R7148" s="247"/>
    </row>
    <row r="7149" spans="1:18" ht="20.100000000000001" customHeight="1" x14ac:dyDescent="0.25">
      <c r="A7149" s="248"/>
      <c r="B7149" s="248"/>
      <c r="C7149" s="248"/>
      <c r="D7149" s="248"/>
      <c r="E7149" s="248"/>
      <c r="F7149" s="248"/>
      <c r="G7149" s="248"/>
      <c r="H7149" s="248"/>
      <c r="I7149" s="247"/>
      <c r="J7149" s="247"/>
      <c r="K7149" s="247"/>
      <c r="L7149" s="247"/>
      <c r="M7149" s="247"/>
      <c r="N7149" s="247"/>
      <c r="O7149" s="247"/>
      <c r="P7149" s="247"/>
      <c r="Q7149" s="247"/>
      <c r="R7149" s="247"/>
    </row>
    <row r="7150" spans="1:18" ht="20.100000000000001" customHeight="1" x14ac:dyDescent="0.25">
      <c r="A7150" s="248"/>
      <c r="B7150" s="248"/>
      <c r="C7150" s="248"/>
      <c r="D7150" s="248"/>
      <c r="E7150" s="248"/>
      <c r="F7150" s="248"/>
      <c r="G7150" s="248"/>
      <c r="H7150" s="248"/>
      <c r="I7150" s="247"/>
      <c r="J7150" s="247"/>
      <c r="K7150" s="247"/>
      <c r="L7150" s="247"/>
      <c r="M7150" s="247"/>
      <c r="N7150" s="247"/>
      <c r="O7150" s="247"/>
      <c r="P7150" s="247"/>
      <c r="Q7150" s="247"/>
      <c r="R7150" s="247"/>
    </row>
    <row r="7151" spans="1:18" ht="20.100000000000001" customHeight="1" x14ac:dyDescent="0.25">
      <c r="A7151" s="248"/>
      <c r="B7151" s="248"/>
      <c r="C7151" s="248"/>
      <c r="D7151" s="248"/>
      <c r="E7151" s="248"/>
      <c r="F7151" s="248"/>
      <c r="G7151" s="248"/>
      <c r="H7151" s="248"/>
      <c r="I7151" s="247"/>
      <c r="J7151" s="247"/>
      <c r="K7151" s="247"/>
      <c r="L7151" s="247"/>
      <c r="M7151" s="247"/>
      <c r="N7151" s="247"/>
      <c r="O7151" s="247"/>
      <c r="P7151" s="247"/>
      <c r="Q7151" s="247"/>
      <c r="R7151" s="247"/>
    </row>
    <row r="7152" spans="1:18" ht="20.100000000000001" customHeight="1" x14ac:dyDescent="0.25">
      <c r="A7152" s="248"/>
      <c r="B7152" s="248"/>
      <c r="C7152" s="248"/>
      <c r="D7152" s="248"/>
      <c r="E7152" s="248"/>
      <c r="F7152" s="248"/>
      <c r="G7152" s="248"/>
      <c r="H7152" s="248"/>
      <c r="I7152" s="247"/>
      <c r="J7152" s="247"/>
      <c r="K7152" s="247"/>
      <c r="L7152" s="247"/>
      <c r="M7152" s="247"/>
      <c r="N7152" s="247"/>
      <c r="O7152" s="247"/>
      <c r="P7152" s="247"/>
      <c r="Q7152" s="247"/>
      <c r="R7152" s="247"/>
    </row>
    <row r="7153" spans="1:18" ht="20.100000000000001" customHeight="1" x14ac:dyDescent="0.25">
      <c r="A7153" s="248"/>
      <c r="B7153" s="248"/>
      <c r="C7153" s="248"/>
      <c r="D7153" s="248"/>
      <c r="E7153" s="248"/>
      <c r="F7153" s="248"/>
      <c r="G7153" s="248"/>
      <c r="H7153" s="248"/>
      <c r="I7153" s="247"/>
      <c r="J7153" s="247"/>
      <c r="K7153" s="247"/>
      <c r="L7153" s="247"/>
      <c r="M7153" s="247"/>
      <c r="N7153" s="247"/>
      <c r="O7153" s="247"/>
      <c r="P7153" s="247"/>
      <c r="Q7153" s="247"/>
      <c r="R7153" s="247"/>
    </row>
    <row r="7154" spans="1:18" ht="20.100000000000001" customHeight="1" x14ac:dyDescent="0.25">
      <c r="A7154" s="248"/>
      <c r="B7154" s="248"/>
      <c r="C7154" s="248"/>
      <c r="D7154" s="248"/>
      <c r="E7154" s="248"/>
      <c r="F7154" s="248"/>
      <c r="G7154" s="248"/>
      <c r="H7154" s="248"/>
      <c r="I7154" s="247"/>
      <c r="J7154" s="247"/>
      <c r="K7154" s="247"/>
      <c r="L7154" s="247"/>
      <c r="M7154" s="247"/>
      <c r="N7154" s="247"/>
      <c r="O7154" s="247"/>
      <c r="P7154" s="247"/>
      <c r="Q7154" s="247"/>
      <c r="R7154" s="247"/>
    </row>
    <row r="7155" spans="1:18" ht="20.100000000000001" customHeight="1" x14ac:dyDescent="0.25">
      <c r="A7155" s="248"/>
      <c r="B7155" s="248"/>
      <c r="C7155" s="248"/>
      <c r="D7155" s="248"/>
      <c r="E7155" s="248"/>
      <c r="F7155" s="248"/>
      <c r="G7155" s="248"/>
      <c r="H7155" s="248"/>
      <c r="I7155" s="247"/>
      <c r="J7155" s="247"/>
      <c r="K7155" s="247"/>
      <c r="L7155" s="247"/>
      <c r="M7155" s="247"/>
      <c r="N7155" s="247"/>
      <c r="O7155" s="247"/>
      <c r="P7155" s="247"/>
      <c r="Q7155" s="247"/>
      <c r="R7155" s="247"/>
    </row>
    <row r="7156" spans="1:18" ht="20.100000000000001" customHeight="1" x14ac:dyDescent="0.25">
      <c r="A7156" s="248"/>
      <c r="B7156" s="248"/>
      <c r="C7156" s="248"/>
      <c r="D7156" s="248"/>
      <c r="E7156" s="248"/>
      <c r="F7156" s="248"/>
      <c r="G7156" s="248"/>
      <c r="H7156" s="248"/>
      <c r="I7156" s="247"/>
      <c r="J7156" s="247"/>
      <c r="K7156" s="247"/>
      <c r="L7156" s="247"/>
      <c r="M7156" s="247"/>
      <c r="N7156" s="247"/>
      <c r="O7156" s="247"/>
      <c r="P7156" s="247"/>
      <c r="Q7156" s="247"/>
      <c r="R7156" s="247"/>
    </row>
    <row r="7157" spans="1:18" ht="20.100000000000001" customHeight="1" x14ac:dyDescent="0.25">
      <c r="A7157" s="248"/>
      <c r="B7157" s="248"/>
      <c r="C7157" s="248"/>
      <c r="D7157" s="248"/>
      <c r="E7157" s="248"/>
      <c r="F7157" s="248"/>
      <c r="G7157" s="248"/>
      <c r="H7157" s="248"/>
      <c r="I7157" s="247"/>
      <c r="J7157" s="247"/>
      <c r="K7157" s="247"/>
      <c r="L7157" s="247"/>
      <c r="M7157" s="247"/>
      <c r="N7157" s="247"/>
      <c r="O7157" s="247"/>
      <c r="P7157" s="247"/>
      <c r="Q7157" s="247"/>
      <c r="R7157" s="247"/>
    </row>
    <row r="7158" spans="1:18" ht="20.100000000000001" customHeight="1" x14ac:dyDescent="0.25">
      <c r="A7158" s="248"/>
      <c r="B7158" s="248"/>
      <c r="C7158" s="248"/>
      <c r="D7158" s="248"/>
      <c r="E7158" s="248"/>
      <c r="F7158" s="248"/>
      <c r="G7158" s="248"/>
      <c r="H7158" s="248"/>
      <c r="I7158" s="247"/>
      <c r="J7158" s="247"/>
      <c r="K7158" s="247"/>
      <c r="L7158" s="247"/>
      <c r="M7158" s="247"/>
      <c r="N7158" s="247"/>
      <c r="O7158" s="247"/>
      <c r="P7158" s="247"/>
      <c r="Q7158" s="247"/>
      <c r="R7158" s="247"/>
    </row>
    <row r="7159" spans="1:18" ht="20.100000000000001" customHeight="1" x14ac:dyDescent="0.25">
      <c r="A7159" s="248"/>
      <c r="B7159" s="248"/>
      <c r="C7159" s="248"/>
      <c r="D7159" s="248"/>
      <c r="E7159" s="248"/>
      <c r="F7159" s="248"/>
      <c r="G7159" s="248"/>
      <c r="H7159" s="248"/>
      <c r="I7159" s="247"/>
      <c r="J7159" s="247"/>
      <c r="K7159" s="247"/>
      <c r="L7159" s="247"/>
      <c r="M7159" s="247"/>
      <c r="N7159" s="247"/>
      <c r="O7159" s="247"/>
      <c r="P7159" s="247"/>
      <c r="Q7159" s="247"/>
      <c r="R7159" s="247"/>
    </row>
    <row r="7160" spans="1:18" ht="20.100000000000001" customHeight="1" x14ac:dyDescent="0.25">
      <c r="A7160" s="248"/>
      <c r="B7160" s="248"/>
      <c r="C7160" s="248"/>
      <c r="D7160" s="248"/>
      <c r="E7160" s="248"/>
      <c r="F7160" s="248"/>
      <c r="G7160" s="248"/>
      <c r="H7160" s="248"/>
      <c r="I7160" s="247"/>
      <c r="J7160" s="247"/>
      <c r="K7160" s="247"/>
      <c r="L7160" s="247"/>
      <c r="M7160" s="247"/>
      <c r="N7160" s="247"/>
      <c r="O7160" s="247"/>
      <c r="P7160" s="247"/>
      <c r="Q7160" s="247"/>
      <c r="R7160" s="247"/>
    </row>
    <row r="7161" spans="1:18" ht="20.100000000000001" customHeight="1" x14ac:dyDescent="0.25">
      <c r="A7161" s="248"/>
      <c r="B7161" s="248"/>
      <c r="C7161" s="248"/>
      <c r="D7161" s="248"/>
      <c r="E7161" s="248"/>
      <c r="F7161" s="248"/>
      <c r="G7161" s="248"/>
      <c r="H7161" s="248"/>
      <c r="I7161" s="247"/>
      <c r="J7161" s="247"/>
      <c r="K7161" s="247"/>
      <c r="L7161" s="247"/>
      <c r="M7161" s="247"/>
      <c r="N7161" s="247"/>
      <c r="O7161" s="247"/>
      <c r="P7161" s="247"/>
      <c r="Q7161" s="247"/>
      <c r="R7161" s="247"/>
    </row>
    <row r="7162" spans="1:18" ht="20.100000000000001" customHeight="1" x14ac:dyDescent="0.25">
      <c r="A7162" s="248"/>
      <c r="B7162" s="248"/>
      <c r="C7162" s="248"/>
      <c r="D7162" s="248"/>
      <c r="E7162" s="248"/>
      <c r="F7162" s="248"/>
      <c r="G7162" s="248"/>
      <c r="H7162" s="248"/>
      <c r="I7162" s="247"/>
      <c r="J7162" s="247"/>
      <c r="K7162" s="247"/>
      <c r="L7162" s="247"/>
      <c r="M7162" s="247"/>
      <c r="N7162" s="247"/>
      <c r="O7162" s="247"/>
      <c r="P7162" s="247"/>
      <c r="Q7162" s="247"/>
      <c r="R7162" s="247"/>
    </row>
    <row r="7163" spans="1:18" ht="20.100000000000001" customHeight="1" x14ac:dyDescent="0.25">
      <c r="A7163" s="248"/>
      <c r="B7163" s="248"/>
      <c r="C7163" s="248"/>
      <c r="D7163" s="248"/>
      <c r="E7163" s="248"/>
      <c r="F7163" s="248"/>
      <c r="G7163" s="248"/>
      <c r="H7163" s="248"/>
      <c r="I7163" s="247"/>
      <c r="J7163" s="247"/>
      <c r="K7163" s="247"/>
      <c r="L7163" s="247"/>
      <c r="M7163" s="247"/>
      <c r="N7163" s="247"/>
      <c r="O7163" s="247"/>
      <c r="P7163" s="247"/>
      <c r="Q7163" s="247"/>
      <c r="R7163" s="247"/>
    </row>
    <row r="7164" spans="1:18" ht="20.100000000000001" customHeight="1" x14ac:dyDescent="0.25">
      <c r="A7164" s="248"/>
      <c r="B7164" s="248"/>
      <c r="C7164" s="248"/>
      <c r="D7164" s="248"/>
      <c r="E7164" s="248"/>
      <c r="F7164" s="248"/>
      <c r="G7164" s="248"/>
      <c r="H7164" s="248"/>
      <c r="I7164" s="247"/>
      <c r="J7164" s="247"/>
      <c r="K7164" s="247"/>
      <c r="L7164" s="247"/>
      <c r="M7164" s="247"/>
      <c r="N7164" s="247"/>
      <c r="O7164" s="247"/>
      <c r="P7164" s="247"/>
      <c r="Q7164" s="247"/>
      <c r="R7164" s="247"/>
    </row>
    <row r="7165" spans="1:18" ht="20.100000000000001" customHeight="1" x14ac:dyDescent="0.25">
      <c r="A7165" s="248"/>
      <c r="B7165" s="248"/>
      <c r="C7165" s="248"/>
      <c r="D7165" s="248"/>
      <c r="E7165" s="248"/>
      <c r="F7165" s="248"/>
      <c r="G7165" s="248"/>
      <c r="H7165" s="248"/>
      <c r="I7165" s="247"/>
      <c r="J7165" s="247"/>
      <c r="K7165" s="247"/>
      <c r="L7165" s="247"/>
      <c r="M7165" s="247"/>
      <c r="N7165" s="247"/>
      <c r="O7165" s="247"/>
      <c r="P7165" s="247"/>
      <c r="Q7165" s="247"/>
      <c r="R7165" s="247"/>
    </row>
    <row r="7166" spans="1:18" ht="20.100000000000001" customHeight="1" x14ac:dyDescent="0.25">
      <c r="A7166" s="248"/>
      <c r="B7166" s="248"/>
      <c r="C7166" s="248"/>
      <c r="D7166" s="248"/>
      <c r="E7166" s="248"/>
      <c r="F7166" s="248"/>
      <c r="G7166" s="248"/>
      <c r="H7166" s="248"/>
      <c r="I7166" s="247"/>
      <c r="J7166" s="247"/>
      <c r="K7166" s="247"/>
      <c r="L7166" s="247"/>
      <c r="M7166" s="247"/>
      <c r="N7166" s="247"/>
      <c r="O7166" s="247"/>
      <c r="P7166" s="247"/>
      <c r="Q7166" s="247"/>
      <c r="R7166" s="247"/>
    </row>
    <row r="7167" spans="1:18" ht="20.100000000000001" customHeight="1" x14ac:dyDescent="0.25">
      <c r="A7167" s="248"/>
      <c r="B7167" s="248"/>
      <c r="C7167" s="248"/>
      <c r="D7167" s="248"/>
      <c r="E7167" s="248"/>
      <c r="F7167" s="248"/>
      <c r="G7167" s="248"/>
      <c r="H7167" s="248"/>
      <c r="I7167" s="247"/>
      <c r="J7167" s="247"/>
      <c r="K7167" s="247"/>
      <c r="L7167" s="247"/>
      <c r="M7167" s="247"/>
      <c r="N7167" s="247"/>
      <c r="O7167" s="247"/>
      <c r="P7167" s="247"/>
      <c r="Q7167" s="247"/>
      <c r="R7167" s="247"/>
    </row>
    <row r="7168" spans="1:18" ht="20.100000000000001" customHeight="1" x14ac:dyDescent="0.25">
      <c r="A7168" s="248"/>
      <c r="B7168" s="248"/>
      <c r="C7168" s="248"/>
      <c r="D7168" s="248"/>
      <c r="E7168" s="248"/>
      <c r="F7168" s="248"/>
      <c r="G7168" s="248"/>
      <c r="H7168" s="248"/>
      <c r="I7168" s="247"/>
      <c r="J7168" s="247"/>
      <c r="K7168" s="247"/>
      <c r="L7168" s="247"/>
      <c r="M7168" s="247"/>
      <c r="N7168" s="247"/>
      <c r="O7168" s="247"/>
      <c r="P7168" s="247"/>
      <c r="Q7168" s="247"/>
      <c r="R7168" s="247"/>
    </row>
    <row r="7169" spans="1:18" ht="20.100000000000001" customHeight="1" x14ac:dyDescent="0.25">
      <c r="A7169" s="248"/>
      <c r="B7169" s="248"/>
      <c r="C7169" s="248"/>
      <c r="D7169" s="248"/>
      <c r="E7169" s="248"/>
      <c r="F7169" s="248"/>
      <c r="G7169" s="248"/>
      <c r="H7169" s="248"/>
      <c r="I7169" s="247"/>
      <c r="J7169" s="247"/>
      <c r="K7169" s="247"/>
      <c r="L7169" s="247"/>
      <c r="M7169" s="247"/>
      <c r="N7169" s="247"/>
      <c r="O7169" s="247"/>
      <c r="P7169" s="247"/>
      <c r="Q7169" s="247"/>
      <c r="R7169" s="247"/>
    </row>
    <row r="7170" spans="1:18" ht="20.100000000000001" customHeight="1" x14ac:dyDescent="0.25">
      <c r="A7170" s="248"/>
      <c r="B7170" s="248"/>
      <c r="C7170" s="248"/>
      <c r="D7170" s="248"/>
      <c r="E7170" s="248"/>
      <c r="F7170" s="248"/>
      <c r="G7170" s="248"/>
      <c r="H7170" s="248"/>
      <c r="I7170" s="247"/>
      <c r="J7170" s="247"/>
      <c r="K7170" s="247"/>
      <c r="L7170" s="247"/>
      <c r="M7170" s="247"/>
      <c r="N7170" s="247"/>
      <c r="O7170" s="247"/>
      <c r="P7170" s="247"/>
      <c r="Q7170" s="247"/>
      <c r="R7170" s="247"/>
    </row>
    <row r="7171" spans="1:18" ht="20.100000000000001" customHeight="1" x14ac:dyDescent="0.25">
      <c r="A7171" s="248"/>
      <c r="B7171" s="248"/>
      <c r="C7171" s="248"/>
      <c r="D7171" s="248"/>
      <c r="E7171" s="248"/>
      <c r="F7171" s="248"/>
      <c r="G7171" s="248"/>
      <c r="H7171" s="248"/>
      <c r="I7171" s="247"/>
      <c r="J7171" s="247"/>
      <c r="K7171" s="247"/>
      <c r="L7171" s="247"/>
      <c r="M7171" s="247"/>
      <c r="N7171" s="247"/>
      <c r="O7171" s="247"/>
      <c r="P7171" s="247"/>
      <c r="Q7171" s="247"/>
      <c r="R7171" s="247"/>
    </row>
    <row r="7172" spans="1:18" ht="20.100000000000001" customHeight="1" x14ac:dyDescent="0.25">
      <c r="A7172" s="248"/>
      <c r="B7172" s="248"/>
      <c r="C7172" s="248"/>
      <c r="D7172" s="248"/>
      <c r="E7172" s="248"/>
      <c r="F7172" s="248"/>
      <c r="G7172" s="248"/>
      <c r="H7172" s="248"/>
      <c r="I7172" s="247"/>
      <c r="J7172" s="247"/>
      <c r="K7172" s="247"/>
      <c r="L7172" s="247"/>
      <c r="M7172" s="247"/>
      <c r="N7172" s="247"/>
      <c r="O7172" s="247"/>
      <c r="P7172" s="247"/>
      <c r="Q7172" s="247"/>
      <c r="R7172" s="247"/>
    </row>
    <row r="7173" spans="1:18" ht="20.100000000000001" customHeight="1" x14ac:dyDescent="0.25">
      <c r="A7173" s="248"/>
      <c r="B7173" s="248"/>
      <c r="C7173" s="248"/>
      <c r="D7173" s="248"/>
      <c r="E7173" s="248"/>
      <c r="F7173" s="248"/>
      <c r="G7173" s="248"/>
      <c r="H7173" s="248"/>
      <c r="I7173" s="247"/>
      <c r="J7173" s="247"/>
      <c r="K7173" s="247"/>
      <c r="L7173" s="247"/>
      <c r="M7173" s="247"/>
      <c r="N7173" s="247"/>
      <c r="O7173" s="247"/>
      <c r="P7173" s="247"/>
      <c r="Q7173" s="247"/>
      <c r="R7173" s="247"/>
    </row>
    <row r="7174" spans="1:18" ht="20.100000000000001" customHeight="1" x14ac:dyDescent="0.25">
      <c r="A7174" s="248"/>
      <c r="B7174" s="248"/>
      <c r="C7174" s="248"/>
      <c r="D7174" s="248"/>
      <c r="E7174" s="248"/>
      <c r="F7174" s="248"/>
      <c r="G7174" s="248"/>
      <c r="H7174" s="248"/>
      <c r="I7174" s="247"/>
      <c r="J7174" s="247"/>
      <c r="K7174" s="247"/>
      <c r="L7174" s="247"/>
      <c r="M7174" s="247"/>
      <c r="N7174" s="247"/>
      <c r="O7174" s="247"/>
      <c r="P7174" s="247"/>
      <c r="Q7174" s="247"/>
      <c r="R7174" s="247"/>
    </row>
    <row r="7175" spans="1:18" ht="20.100000000000001" customHeight="1" x14ac:dyDescent="0.25">
      <c r="A7175" s="248"/>
      <c r="B7175" s="248"/>
      <c r="C7175" s="248"/>
      <c r="D7175" s="248"/>
      <c r="E7175" s="248"/>
      <c r="F7175" s="248"/>
      <c r="G7175" s="248"/>
      <c r="H7175" s="248"/>
      <c r="I7175" s="247"/>
      <c r="J7175" s="247"/>
      <c r="K7175" s="247"/>
      <c r="L7175" s="247"/>
      <c r="M7175" s="247"/>
      <c r="N7175" s="247"/>
      <c r="O7175" s="247"/>
      <c r="P7175" s="247"/>
      <c r="Q7175" s="247"/>
      <c r="R7175" s="247"/>
    </row>
    <row r="7176" spans="1:18" ht="20.100000000000001" customHeight="1" x14ac:dyDescent="0.25">
      <c r="A7176" s="248"/>
      <c r="B7176" s="248"/>
      <c r="C7176" s="248"/>
      <c r="D7176" s="248"/>
      <c r="E7176" s="248"/>
      <c r="F7176" s="248"/>
      <c r="G7176" s="248"/>
      <c r="H7176" s="248"/>
      <c r="I7176" s="247"/>
      <c r="J7176" s="247"/>
      <c r="K7176" s="247"/>
      <c r="L7176" s="247"/>
      <c r="M7176" s="247"/>
      <c r="N7176" s="247"/>
      <c r="O7176" s="247"/>
      <c r="P7176" s="247"/>
      <c r="Q7176" s="247"/>
      <c r="R7176" s="247"/>
    </row>
    <row r="7177" spans="1:18" ht="20.100000000000001" customHeight="1" x14ac:dyDescent="0.25">
      <c r="A7177" s="248"/>
      <c r="B7177" s="248"/>
      <c r="C7177" s="248"/>
      <c r="D7177" s="248"/>
      <c r="E7177" s="248"/>
      <c r="F7177" s="248"/>
      <c r="G7177" s="248"/>
      <c r="H7177" s="248"/>
      <c r="I7177" s="247"/>
      <c r="J7177" s="247"/>
      <c r="K7177" s="247"/>
      <c r="L7177" s="247"/>
      <c r="M7177" s="247"/>
      <c r="N7177" s="247"/>
      <c r="O7177" s="247"/>
      <c r="P7177" s="247"/>
      <c r="Q7177" s="247"/>
      <c r="R7177" s="247"/>
    </row>
    <row r="7178" spans="1:18" ht="20.100000000000001" customHeight="1" x14ac:dyDescent="0.25">
      <c r="A7178" s="248"/>
      <c r="B7178" s="248"/>
      <c r="C7178" s="248"/>
      <c r="D7178" s="248"/>
      <c r="E7178" s="248"/>
      <c r="F7178" s="248"/>
      <c r="G7178" s="248"/>
      <c r="H7178" s="248"/>
      <c r="I7178" s="247"/>
      <c r="J7178" s="247"/>
      <c r="K7178" s="247"/>
      <c r="L7178" s="247"/>
      <c r="M7178" s="247"/>
      <c r="N7178" s="247"/>
      <c r="O7178" s="247"/>
      <c r="P7178" s="247"/>
      <c r="Q7178" s="247"/>
      <c r="R7178" s="247"/>
    </row>
    <row r="7179" spans="1:18" ht="20.100000000000001" customHeight="1" x14ac:dyDescent="0.25">
      <c r="A7179" s="248"/>
      <c r="B7179" s="248"/>
      <c r="C7179" s="248"/>
      <c r="D7179" s="248"/>
      <c r="E7179" s="248"/>
      <c r="F7179" s="248"/>
      <c r="G7179" s="248"/>
      <c r="H7179" s="248"/>
      <c r="I7179" s="247"/>
      <c r="J7179" s="247"/>
      <c r="K7179" s="247"/>
      <c r="L7179" s="247"/>
      <c r="M7179" s="247"/>
      <c r="N7179" s="247"/>
      <c r="O7179" s="247"/>
      <c r="P7179" s="247"/>
      <c r="Q7179" s="247"/>
      <c r="R7179" s="247"/>
    </row>
    <row r="7180" spans="1:18" ht="20.100000000000001" customHeight="1" x14ac:dyDescent="0.25">
      <c r="A7180" s="248"/>
      <c r="B7180" s="248"/>
      <c r="C7180" s="248"/>
      <c r="D7180" s="248"/>
      <c r="E7180" s="248"/>
      <c r="F7180" s="248"/>
      <c r="G7180" s="248"/>
      <c r="H7180" s="248"/>
      <c r="I7180" s="247"/>
      <c r="J7180" s="247"/>
      <c r="K7180" s="247"/>
      <c r="L7180" s="247"/>
      <c r="M7180" s="247"/>
      <c r="N7180" s="247"/>
      <c r="O7180" s="247"/>
      <c r="P7180" s="247"/>
      <c r="Q7180" s="247"/>
      <c r="R7180" s="247"/>
    </row>
    <row r="7181" spans="1:18" ht="20.100000000000001" customHeight="1" x14ac:dyDescent="0.25">
      <c r="A7181" s="248"/>
      <c r="B7181" s="248"/>
      <c r="C7181" s="248"/>
      <c r="D7181" s="248"/>
      <c r="E7181" s="248"/>
      <c r="F7181" s="248"/>
      <c r="G7181" s="248"/>
      <c r="H7181" s="248"/>
      <c r="I7181" s="247"/>
      <c r="J7181" s="247"/>
      <c r="K7181" s="247"/>
      <c r="L7181" s="247"/>
      <c r="M7181" s="247"/>
      <c r="N7181" s="247"/>
      <c r="O7181" s="247"/>
      <c r="P7181" s="247"/>
      <c r="Q7181" s="247"/>
      <c r="R7181" s="247"/>
    </row>
    <row r="7182" spans="1:18" ht="20.100000000000001" customHeight="1" x14ac:dyDescent="0.25">
      <c r="A7182" s="248"/>
      <c r="B7182" s="248"/>
      <c r="C7182" s="248"/>
      <c r="D7182" s="248"/>
      <c r="E7182" s="248"/>
      <c r="F7182" s="248"/>
      <c r="G7182" s="248"/>
      <c r="H7182" s="248"/>
      <c r="I7182" s="247"/>
      <c r="J7182" s="247"/>
      <c r="K7182" s="247"/>
      <c r="L7182" s="247"/>
      <c r="M7182" s="247"/>
      <c r="N7182" s="247"/>
      <c r="O7182" s="247"/>
      <c r="P7182" s="247"/>
      <c r="Q7182" s="247"/>
      <c r="R7182" s="247"/>
    </row>
    <row r="7183" spans="1:18" ht="20.100000000000001" customHeight="1" x14ac:dyDescent="0.25">
      <c r="A7183" s="248"/>
      <c r="B7183" s="248"/>
      <c r="C7183" s="248"/>
      <c r="D7183" s="248"/>
      <c r="E7183" s="248"/>
      <c r="F7183" s="248"/>
      <c r="G7183" s="248"/>
      <c r="H7183" s="248"/>
      <c r="I7183" s="247"/>
      <c r="J7183" s="247"/>
      <c r="K7183" s="247"/>
      <c r="L7183" s="247"/>
      <c r="M7183" s="247"/>
      <c r="N7183" s="247"/>
      <c r="O7183" s="247"/>
      <c r="P7183" s="247"/>
      <c r="Q7183" s="247"/>
      <c r="R7183" s="247"/>
    </row>
    <row r="7184" spans="1:18" ht="20.100000000000001" customHeight="1" x14ac:dyDescent="0.25">
      <c r="A7184" s="248"/>
      <c r="B7184" s="248"/>
      <c r="C7184" s="248"/>
      <c r="D7184" s="248"/>
      <c r="E7184" s="248"/>
      <c r="F7184" s="248"/>
      <c r="G7184" s="248"/>
      <c r="H7184" s="248"/>
      <c r="I7184" s="247"/>
      <c r="J7184" s="247"/>
      <c r="K7184" s="247"/>
      <c r="L7184" s="247"/>
      <c r="M7184" s="247"/>
      <c r="N7184" s="247"/>
      <c r="O7184" s="247"/>
      <c r="P7184" s="247"/>
      <c r="Q7184" s="247"/>
      <c r="R7184" s="247"/>
    </row>
    <row r="7185" spans="1:18" ht="20.100000000000001" customHeight="1" x14ac:dyDescent="0.25">
      <c r="A7185" s="248"/>
      <c r="B7185" s="248"/>
      <c r="C7185" s="248"/>
      <c r="D7185" s="248"/>
      <c r="E7185" s="248"/>
      <c r="F7185" s="248"/>
      <c r="G7185" s="248"/>
      <c r="H7185" s="248"/>
      <c r="I7185" s="247"/>
      <c r="J7185" s="247"/>
      <c r="K7185" s="247"/>
      <c r="L7185" s="247"/>
      <c r="M7185" s="247"/>
      <c r="N7185" s="247"/>
      <c r="O7185" s="247"/>
      <c r="P7185" s="247"/>
      <c r="Q7185" s="247"/>
      <c r="R7185" s="247"/>
    </row>
    <row r="7186" spans="1:18" ht="20.100000000000001" customHeight="1" x14ac:dyDescent="0.25">
      <c r="A7186" s="248"/>
      <c r="B7186" s="248"/>
      <c r="C7186" s="248"/>
      <c r="D7186" s="248"/>
      <c r="E7186" s="248"/>
      <c r="F7186" s="248"/>
      <c r="G7186" s="248"/>
      <c r="H7186" s="248"/>
      <c r="I7186" s="247"/>
      <c r="J7186" s="247"/>
      <c r="K7186" s="247"/>
      <c r="L7186" s="247"/>
      <c r="M7186" s="247"/>
      <c r="N7186" s="247"/>
      <c r="O7186" s="247"/>
      <c r="P7186" s="247"/>
      <c r="Q7186" s="247"/>
      <c r="R7186" s="247"/>
    </row>
    <row r="7187" spans="1:18" ht="20.100000000000001" customHeight="1" x14ac:dyDescent="0.25">
      <c r="A7187" s="248"/>
      <c r="B7187" s="248"/>
      <c r="C7187" s="248"/>
      <c r="D7187" s="248"/>
      <c r="E7187" s="248"/>
      <c r="F7187" s="248"/>
      <c r="G7187" s="248"/>
      <c r="H7187" s="248"/>
      <c r="I7187" s="247"/>
      <c r="J7187" s="247"/>
      <c r="K7187" s="247"/>
      <c r="L7187" s="247"/>
      <c r="M7187" s="247"/>
      <c r="N7187" s="247"/>
      <c r="O7187" s="247"/>
      <c r="P7187" s="247"/>
      <c r="Q7187" s="247"/>
      <c r="R7187" s="247"/>
    </row>
    <row r="7188" spans="1:18" ht="20.100000000000001" customHeight="1" x14ac:dyDescent="0.25">
      <c r="A7188" s="248"/>
      <c r="B7188" s="248"/>
      <c r="C7188" s="248"/>
      <c r="D7188" s="248"/>
      <c r="E7188" s="248"/>
      <c r="F7188" s="248"/>
      <c r="G7188" s="248"/>
      <c r="H7188" s="248"/>
      <c r="I7188" s="247"/>
      <c r="J7188" s="247"/>
      <c r="K7188" s="247"/>
      <c r="L7188" s="247"/>
      <c r="M7188" s="247"/>
      <c r="N7188" s="247"/>
      <c r="O7188" s="247"/>
      <c r="P7188" s="247"/>
      <c r="Q7188" s="247"/>
      <c r="R7188" s="247"/>
    </row>
    <row r="7189" spans="1:18" ht="20.100000000000001" customHeight="1" x14ac:dyDescent="0.25">
      <c r="A7189" s="248"/>
      <c r="B7189" s="248"/>
      <c r="C7189" s="248"/>
      <c r="D7189" s="248"/>
      <c r="E7189" s="248"/>
      <c r="F7189" s="248"/>
      <c r="G7189" s="248"/>
      <c r="H7189" s="248"/>
      <c r="I7189" s="247"/>
      <c r="J7189" s="247"/>
      <c r="K7189" s="247"/>
      <c r="L7189" s="247"/>
      <c r="M7189" s="247"/>
      <c r="N7189" s="247"/>
      <c r="O7189" s="247"/>
      <c r="P7189" s="247"/>
      <c r="Q7189" s="247"/>
      <c r="R7189" s="247"/>
    </row>
    <row r="7190" spans="1:18" ht="20.100000000000001" customHeight="1" x14ac:dyDescent="0.25">
      <c r="A7190" s="248"/>
      <c r="B7190" s="248"/>
      <c r="C7190" s="248"/>
      <c r="D7190" s="248"/>
      <c r="E7190" s="248"/>
      <c r="F7190" s="248"/>
      <c r="G7190" s="248"/>
      <c r="H7190" s="248"/>
      <c r="I7190" s="247"/>
      <c r="J7190" s="247"/>
      <c r="K7190" s="247"/>
      <c r="L7190" s="247"/>
      <c r="M7190" s="247"/>
      <c r="N7190" s="247"/>
      <c r="O7190" s="247"/>
      <c r="P7190" s="247"/>
      <c r="Q7190" s="247"/>
      <c r="R7190" s="247"/>
    </row>
    <row r="7191" spans="1:18" ht="20.100000000000001" customHeight="1" x14ac:dyDescent="0.25">
      <c r="A7191" s="248"/>
      <c r="B7191" s="248"/>
      <c r="C7191" s="248"/>
      <c r="D7191" s="248"/>
      <c r="E7191" s="248"/>
      <c r="F7191" s="248"/>
      <c r="G7191" s="248"/>
      <c r="H7191" s="248"/>
      <c r="I7191" s="247"/>
      <c r="J7191" s="247"/>
      <c r="K7191" s="247"/>
      <c r="L7191" s="247"/>
      <c r="M7191" s="247"/>
      <c r="N7191" s="247"/>
      <c r="O7191" s="247"/>
      <c r="P7191" s="247"/>
      <c r="Q7191" s="247"/>
      <c r="R7191" s="247"/>
    </row>
    <row r="7192" spans="1:18" ht="20.100000000000001" customHeight="1" x14ac:dyDescent="0.25">
      <c r="A7192" s="248"/>
      <c r="B7192" s="248"/>
      <c r="C7192" s="248"/>
      <c r="D7192" s="248"/>
      <c r="E7192" s="248"/>
      <c r="F7192" s="248"/>
      <c r="G7192" s="248"/>
      <c r="H7192" s="248"/>
      <c r="I7192" s="247"/>
      <c r="J7192" s="247"/>
      <c r="K7192" s="247"/>
      <c r="L7192" s="247"/>
      <c r="M7192" s="247"/>
      <c r="N7192" s="247"/>
      <c r="O7192" s="247"/>
      <c r="P7192" s="247"/>
      <c r="Q7192" s="247"/>
      <c r="R7192" s="247"/>
    </row>
    <row r="7193" spans="1:18" ht="20.100000000000001" customHeight="1" x14ac:dyDescent="0.25">
      <c r="A7193" s="248"/>
      <c r="B7193" s="248"/>
      <c r="C7193" s="248"/>
      <c r="D7193" s="248"/>
      <c r="E7193" s="248"/>
      <c r="F7193" s="248"/>
      <c r="G7193" s="248"/>
      <c r="H7193" s="248"/>
      <c r="I7193" s="247"/>
      <c r="J7193" s="247"/>
      <c r="K7193" s="247"/>
      <c r="L7193" s="247"/>
      <c r="M7193" s="247"/>
      <c r="N7193" s="247"/>
      <c r="O7193" s="247"/>
      <c r="P7193" s="247"/>
      <c r="Q7193" s="247"/>
      <c r="R7193" s="247"/>
    </row>
    <row r="7194" spans="1:18" ht="20.100000000000001" customHeight="1" x14ac:dyDescent="0.25">
      <c r="A7194" s="248"/>
      <c r="B7194" s="248"/>
      <c r="C7194" s="248"/>
      <c r="D7194" s="248"/>
      <c r="E7194" s="248"/>
      <c r="F7194" s="248"/>
      <c r="G7194" s="248"/>
      <c r="H7194" s="248"/>
      <c r="I7194" s="247"/>
      <c r="J7194" s="247"/>
      <c r="K7194" s="247"/>
      <c r="L7194" s="247"/>
      <c r="M7194" s="247"/>
      <c r="N7194" s="247"/>
      <c r="O7194" s="247"/>
      <c r="P7194" s="247"/>
      <c r="Q7194" s="247"/>
      <c r="R7194" s="247"/>
    </row>
    <row r="7195" spans="1:18" ht="20.100000000000001" customHeight="1" x14ac:dyDescent="0.25">
      <c r="A7195" s="248"/>
      <c r="B7195" s="248"/>
      <c r="C7195" s="248"/>
      <c r="D7195" s="248"/>
      <c r="E7195" s="248"/>
      <c r="F7195" s="248"/>
      <c r="G7195" s="248"/>
      <c r="H7195" s="248"/>
      <c r="I7195" s="247"/>
      <c r="J7195" s="247"/>
      <c r="K7195" s="247"/>
      <c r="L7195" s="247"/>
      <c r="M7195" s="247"/>
      <c r="N7195" s="247"/>
      <c r="O7195" s="247"/>
      <c r="P7195" s="247"/>
      <c r="Q7195" s="247"/>
      <c r="R7195" s="247"/>
    </row>
    <row r="7196" spans="1:18" ht="20.100000000000001" customHeight="1" x14ac:dyDescent="0.25">
      <c r="A7196" s="248"/>
      <c r="B7196" s="248"/>
      <c r="C7196" s="248"/>
      <c r="D7196" s="248"/>
      <c r="E7196" s="248"/>
      <c r="F7196" s="248"/>
      <c r="G7196" s="248"/>
      <c r="H7196" s="248"/>
      <c r="I7196" s="247"/>
      <c r="J7196" s="247"/>
      <c r="K7196" s="247"/>
      <c r="L7196" s="247"/>
      <c r="M7196" s="247"/>
      <c r="N7196" s="247"/>
      <c r="O7196" s="247"/>
      <c r="P7196" s="247"/>
      <c r="Q7196" s="247"/>
      <c r="R7196" s="247"/>
    </row>
    <row r="7197" spans="1:18" ht="20.100000000000001" customHeight="1" x14ac:dyDescent="0.25">
      <c r="A7197" s="248"/>
      <c r="B7197" s="248"/>
      <c r="C7197" s="248"/>
      <c r="D7197" s="248"/>
      <c r="E7197" s="248"/>
      <c r="F7197" s="248"/>
      <c r="G7197" s="248"/>
      <c r="H7197" s="248"/>
      <c r="I7197" s="247"/>
      <c r="J7197" s="247"/>
      <c r="K7197" s="247"/>
      <c r="L7197" s="247"/>
      <c r="M7197" s="247"/>
      <c r="N7197" s="247"/>
      <c r="O7197" s="247"/>
      <c r="P7197" s="247"/>
      <c r="Q7197" s="247"/>
      <c r="R7197" s="247"/>
    </row>
    <row r="7198" spans="1:18" ht="20.100000000000001" customHeight="1" x14ac:dyDescent="0.25">
      <c r="A7198" s="248"/>
      <c r="B7198" s="248"/>
      <c r="C7198" s="248"/>
      <c r="D7198" s="248"/>
      <c r="E7198" s="248"/>
      <c r="F7198" s="248"/>
      <c r="G7198" s="248"/>
      <c r="H7198" s="248"/>
      <c r="I7198" s="247"/>
      <c r="J7198" s="247"/>
      <c r="K7198" s="247"/>
      <c r="L7198" s="247"/>
      <c r="M7198" s="247"/>
      <c r="N7198" s="247"/>
      <c r="O7198" s="247"/>
      <c r="P7198" s="247"/>
      <c r="Q7198" s="247"/>
      <c r="R7198" s="247"/>
    </row>
    <row r="7199" spans="1:18" ht="20.100000000000001" customHeight="1" x14ac:dyDescent="0.25">
      <c r="A7199" s="248"/>
      <c r="B7199" s="248"/>
      <c r="C7199" s="248"/>
      <c r="D7199" s="248"/>
      <c r="E7199" s="248"/>
      <c r="F7199" s="248"/>
      <c r="G7199" s="248"/>
      <c r="H7199" s="248"/>
      <c r="I7199" s="247"/>
      <c r="J7199" s="247"/>
      <c r="K7199" s="247"/>
      <c r="L7199" s="247"/>
      <c r="M7199" s="247"/>
      <c r="N7199" s="247"/>
      <c r="O7199" s="247"/>
      <c r="P7199" s="247"/>
      <c r="Q7199" s="247"/>
      <c r="R7199" s="247"/>
    </row>
    <row r="7200" spans="1:18" ht="20.100000000000001" customHeight="1" x14ac:dyDescent="0.25">
      <c r="A7200" s="248"/>
      <c r="B7200" s="248"/>
      <c r="C7200" s="248"/>
      <c r="D7200" s="248"/>
      <c r="E7200" s="248"/>
      <c r="F7200" s="248"/>
      <c r="G7200" s="248"/>
      <c r="H7200" s="248"/>
      <c r="I7200" s="247"/>
      <c r="J7200" s="247"/>
      <c r="K7200" s="247"/>
      <c r="L7200" s="247"/>
      <c r="M7200" s="247"/>
      <c r="N7200" s="247"/>
      <c r="O7200" s="247"/>
      <c r="P7200" s="247"/>
      <c r="Q7200" s="247"/>
      <c r="R7200" s="247"/>
    </row>
    <row r="7201" spans="1:18" ht="20.100000000000001" customHeight="1" x14ac:dyDescent="0.25">
      <c r="A7201" s="248"/>
      <c r="B7201" s="248"/>
      <c r="C7201" s="248"/>
      <c r="D7201" s="248"/>
      <c r="E7201" s="248"/>
      <c r="F7201" s="248"/>
      <c r="G7201" s="248"/>
      <c r="H7201" s="248"/>
      <c r="I7201" s="247"/>
      <c r="J7201" s="247"/>
      <c r="K7201" s="247"/>
      <c r="L7201" s="247"/>
      <c r="M7201" s="247"/>
      <c r="N7201" s="247"/>
      <c r="O7201" s="247"/>
      <c r="P7201" s="247"/>
      <c r="Q7201" s="247"/>
      <c r="R7201" s="247"/>
    </row>
    <row r="7202" spans="1:18" ht="20.100000000000001" customHeight="1" x14ac:dyDescent="0.25">
      <c r="A7202" s="248"/>
      <c r="B7202" s="248"/>
      <c r="C7202" s="248"/>
      <c r="D7202" s="248"/>
      <c r="E7202" s="248"/>
      <c r="F7202" s="248"/>
      <c r="G7202" s="248"/>
      <c r="H7202" s="248"/>
      <c r="I7202" s="247"/>
      <c r="J7202" s="247"/>
      <c r="K7202" s="247"/>
      <c r="L7202" s="247"/>
      <c r="M7202" s="247"/>
      <c r="N7202" s="247"/>
      <c r="O7202" s="247"/>
      <c r="P7202" s="247"/>
      <c r="Q7202" s="247"/>
      <c r="R7202" s="247"/>
    </row>
    <row r="7203" spans="1:18" ht="20.100000000000001" customHeight="1" x14ac:dyDescent="0.25">
      <c r="A7203" s="248"/>
      <c r="B7203" s="248"/>
      <c r="C7203" s="248"/>
      <c r="D7203" s="248"/>
      <c r="E7203" s="248"/>
      <c r="F7203" s="248"/>
      <c r="G7203" s="248"/>
      <c r="H7203" s="248"/>
      <c r="I7203" s="247"/>
      <c r="J7203" s="247"/>
      <c r="K7203" s="247"/>
      <c r="L7203" s="247"/>
      <c r="M7203" s="247"/>
      <c r="N7203" s="247"/>
      <c r="O7203" s="247"/>
      <c r="P7203" s="247"/>
      <c r="Q7203" s="247"/>
      <c r="R7203" s="247"/>
    </row>
    <row r="7204" spans="1:18" ht="20.100000000000001" customHeight="1" x14ac:dyDescent="0.25">
      <c r="A7204" s="248"/>
      <c r="B7204" s="248"/>
      <c r="C7204" s="248"/>
      <c r="D7204" s="248"/>
      <c r="E7204" s="248"/>
      <c r="F7204" s="248"/>
      <c r="G7204" s="248"/>
      <c r="H7204" s="248"/>
      <c r="I7204" s="247"/>
      <c r="J7204" s="247"/>
      <c r="K7204" s="247"/>
      <c r="L7204" s="247"/>
      <c r="M7204" s="247"/>
      <c r="N7204" s="247"/>
      <c r="O7204" s="247"/>
      <c r="P7204" s="247"/>
      <c r="Q7204" s="247"/>
      <c r="R7204" s="247"/>
    </row>
    <row r="7205" spans="1:18" ht="20.100000000000001" customHeight="1" x14ac:dyDescent="0.25">
      <c r="A7205" s="248"/>
      <c r="B7205" s="248"/>
      <c r="C7205" s="248"/>
      <c r="D7205" s="248"/>
      <c r="E7205" s="248"/>
      <c r="F7205" s="248"/>
      <c r="G7205" s="248"/>
      <c r="H7205" s="248"/>
      <c r="I7205" s="247"/>
      <c r="J7205" s="247"/>
      <c r="K7205" s="247"/>
      <c r="L7205" s="247"/>
      <c r="M7205" s="247"/>
      <c r="N7205" s="247"/>
      <c r="O7205" s="247"/>
      <c r="P7205" s="247"/>
      <c r="Q7205" s="247"/>
      <c r="R7205" s="247"/>
    </row>
    <row r="7206" spans="1:18" ht="20.100000000000001" customHeight="1" x14ac:dyDescent="0.25">
      <c r="A7206" s="248"/>
      <c r="B7206" s="248"/>
      <c r="C7206" s="248"/>
      <c r="D7206" s="248"/>
      <c r="E7206" s="248"/>
      <c r="F7206" s="248"/>
      <c r="G7206" s="248"/>
      <c r="H7206" s="248"/>
      <c r="I7206" s="247"/>
      <c r="J7206" s="247"/>
      <c r="K7206" s="247"/>
      <c r="L7206" s="247"/>
      <c r="M7206" s="247"/>
      <c r="N7206" s="247"/>
      <c r="O7206" s="247"/>
      <c r="P7206" s="247"/>
      <c r="Q7206" s="247"/>
      <c r="R7206" s="247"/>
    </row>
    <row r="7207" spans="1:18" ht="20.100000000000001" customHeight="1" x14ac:dyDescent="0.25">
      <c r="A7207" s="248"/>
      <c r="B7207" s="248"/>
      <c r="C7207" s="248"/>
      <c r="D7207" s="248"/>
      <c r="E7207" s="248"/>
      <c r="F7207" s="248"/>
      <c r="G7207" s="248"/>
      <c r="H7207" s="248"/>
      <c r="I7207" s="247"/>
      <c r="J7207" s="247"/>
      <c r="K7207" s="247"/>
      <c r="L7207" s="247"/>
      <c r="M7207" s="247"/>
      <c r="N7207" s="247"/>
      <c r="O7207" s="247"/>
      <c r="P7207" s="247"/>
      <c r="Q7207" s="247"/>
      <c r="R7207" s="247"/>
    </row>
    <row r="7208" spans="1:18" ht="20.100000000000001" customHeight="1" x14ac:dyDescent="0.25">
      <c r="A7208" s="248"/>
      <c r="B7208" s="248"/>
      <c r="C7208" s="248"/>
      <c r="D7208" s="248"/>
      <c r="E7208" s="248"/>
      <c r="F7208" s="248"/>
      <c r="G7208" s="248"/>
      <c r="H7208" s="248"/>
      <c r="I7208" s="247"/>
      <c r="J7208" s="247"/>
      <c r="K7208" s="247"/>
      <c r="L7208" s="247"/>
      <c r="M7208" s="247"/>
      <c r="N7208" s="247"/>
      <c r="O7208" s="247"/>
      <c r="P7208" s="247"/>
      <c r="Q7208" s="247"/>
      <c r="R7208" s="247"/>
    </row>
    <row r="7209" spans="1:18" ht="20.100000000000001" customHeight="1" x14ac:dyDescent="0.25">
      <c r="A7209" s="248"/>
      <c r="B7209" s="248"/>
      <c r="C7209" s="248"/>
      <c r="D7209" s="248"/>
      <c r="E7209" s="248"/>
      <c r="F7209" s="248"/>
      <c r="G7209" s="248"/>
      <c r="H7209" s="248"/>
      <c r="I7209" s="247"/>
      <c r="J7209" s="247"/>
      <c r="K7209" s="247"/>
      <c r="L7209" s="247"/>
      <c r="M7209" s="247"/>
      <c r="N7209" s="247"/>
      <c r="O7209" s="247"/>
      <c r="P7209" s="247"/>
      <c r="Q7209" s="247"/>
      <c r="R7209" s="247"/>
    </row>
    <row r="7210" spans="1:18" ht="20.100000000000001" customHeight="1" x14ac:dyDescent="0.25">
      <c r="A7210" s="248"/>
      <c r="B7210" s="248"/>
      <c r="C7210" s="248"/>
      <c r="D7210" s="248"/>
      <c r="E7210" s="248"/>
      <c r="F7210" s="248"/>
      <c r="G7210" s="248"/>
      <c r="H7210" s="248"/>
      <c r="I7210" s="247"/>
      <c r="J7210" s="247"/>
      <c r="K7210" s="247"/>
      <c r="L7210" s="247"/>
      <c r="M7210" s="247"/>
      <c r="N7210" s="247"/>
      <c r="O7210" s="247"/>
      <c r="P7210" s="247"/>
      <c r="Q7210" s="247"/>
      <c r="R7210" s="247"/>
    </row>
    <row r="7211" spans="1:18" ht="20.100000000000001" customHeight="1" x14ac:dyDescent="0.25">
      <c r="A7211" s="248"/>
      <c r="B7211" s="248"/>
      <c r="C7211" s="248"/>
      <c r="D7211" s="248"/>
      <c r="E7211" s="248"/>
      <c r="F7211" s="248"/>
      <c r="G7211" s="248"/>
      <c r="H7211" s="248"/>
      <c r="I7211" s="247"/>
      <c r="J7211" s="247"/>
      <c r="K7211" s="247"/>
      <c r="L7211" s="247"/>
      <c r="M7211" s="247"/>
      <c r="N7211" s="247"/>
      <c r="O7211" s="247"/>
      <c r="P7211" s="247"/>
      <c r="Q7211" s="247"/>
      <c r="R7211" s="247"/>
    </row>
    <row r="7212" spans="1:18" ht="20.100000000000001" customHeight="1" x14ac:dyDescent="0.25">
      <c r="A7212" s="248"/>
      <c r="B7212" s="248"/>
      <c r="C7212" s="248"/>
      <c r="D7212" s="248"/>
      <c r="E7212" s="248"/>
      <c r="F7212" s="248"/>
      <c r="G7212" s="248"/>
      <c r="H7212" s="248"/>
      <c r="I7212" s="247"/>
      <c r="J7212" s="247"/>
      <c r="K7212" s="247"/>
      <c r="L7212" s="247"/>
      <c r="M7212" s="247"/>
      <c r="N7212" s="247"/>
      <c r="O7212" s="247"/>
      <c r="P7212" s="247"/>
      <c r="Q7212" s="247"/>
      <c r="R7212" s="247"/>
    </row>
    <row r="7213" spans="1:18" ht="20.100000000000001" customHeight="1" x14ac:dyDescent="0.25">
      <c r="A7213" s="248"/>
      <c r="B7213" s="248"/>
      <c r="C7213" s="248"/>
      <c r="D7213" s="248"/>
      <c r="E7213" s="248"/>
      <c r="F7213" s="248"/>
      <c r="G7213" s="248"/>
      <c r="H7213" s="248"/>
      <c r="I7213" s="247"/>
      <c r="J7213" s="247"/>
      <c r="K7213" s="247"/>
      <c r="L7213" s="247"/>
      <c r="M7213" s="247"/>
      <c r="N7213" s="247"/>
      <c r="O7213" s="247"/>
      <c r="P7213" s="247"/>
      <c r="Q7213" s="247"/>
      <c r="R7213" s="247"/>
    </row>
    <row r="7214" spans="1:18" ht="20.100000000000001" customHeight="1" x14ac:dyDescent="0.25">
      <c r="A7214" s="248"/>
      <c r="B7214" s="248"/>
      <c r="C7214" s="248"/>
      <c r="D7214" s="248"/>
      <c r="E7214" s="248"/>
      <c r="F7214" s="248"/>
      <c r="G7214" s="248"/>
      <c r="H7214" s="248"/>
      <c r="I7214" s="247"/>
      <c r="J7214" s="247"/>
      <c r="K7214" s="247"/>
      <c r="L7214" s="247"/>
      <c r="M7214" s="247"/>
      <c r="N7214" s="247"/>
      <c r="O7214" s="247"/>
      <c r="P7214" s="247"/>
      <c r="Q7214" s="247"/>
      <c r="R7214" s="247"/>
    </row>
    <row r="7215" spans="1:18" ht="20.100000000000001" customHeight="1" x14ac:dyDescent="0.25">
      <c r="A7215" s="248"/>
      <c r="B7215" s="248"/>
      <c r="C7215" s="248"/>
      <c r="D7215" s="248"/>
      <c r="E7215" s="248"/>
      <c r="F7215" s="248"/>
      <c r="G7215" s="248"/>
      <c r="H7215" s="248"/>
      <c r="I7215" s="247"/>
      <c r="J7215" s="247"/>
      <c r="K7215" s="247"/>
      <c r="L7215" s="247"/>
      <c r="M7215" s="247"/>
      <c r="N7215" s="247"/>
      <c r="O7215" s="247"/>
      <c r="P7215" s="247"/>
      <c r="Q7215" s="247"/>
      <c r="R7215" s="247"/>
    </row>
    <row r="7216" spans="1:18" ht="20.100000000000001" customHeight="1" x14ac:dyDescent="0.25">
      <c r="A7216" s="248"/>
      <c r="B7216" s="248"/>
      <c r="C7216" s="248"/>
      <c r="D7216" s="248"/>
      <c r="E7216" s="248"/>
      <c r="F7216" s="248"/>
      <c r="G7216" s="248"/>
      <c r="H7216" s="248"/>
      <c r="I7216" s="247"/>
      <c r="J7216" s="247"/>
      <c r="K7216" s="247"/>
      <c r="L7216" s="247"/>
      <c r="M7216" s="247"/>
      <c r="N7216" s="247"/>
      <c r="O7216" s="247"/>
      <c r="P7216" s="247"/>
      <c r="Q7216" s="247"/>
      <c r="R7216" s="247"/>
    </row>
    <row r="7217" spans="1:18" ht="20.100000000000001" customHeight="1" x14ac:dyDescent="0.25">
      <c r="A7217" s="248"/>
      <c r="B7217" s="248"/>
      <c r="C7217" s="248"/>
      <c r="D7217" s="248"/>
      <c r="E7217" s="248"/>
      <c r="F7217" s="248"/>
      <c r="G7217" s="248"/>
      <c r="H7217" s="248"/>
      <c r="I7217" s="247"/>
      <c r="J7217" s="247"/>
      <c r="K7217" s="247"/>
      <c r="L7217" s="247"/>
      <c r="M7217" s="247"/>
      <c r="N7217" s="247"/>
      <c r="O7217" s="247"/>
      <c r="P7217" s="247"/>
      <c r="Q7217" s="247"/>
      <c r="R7217" s="247"/>
    </row>
    <row r="7218" spans="1:18" ht="20.100000000000001" customHeight="1" x14ac:dyDescent="0.25">
      <c r="A7218" s="248"/>
      <c r="B7218" s="248"/>
      <c r="C7218" s="248"/>
      <c r="D7218" s="248"/>
      <c r="E7218" s="248"/>
      <c r="F7218" s="248"/>
      <c r="G7218" s="248"/>
      <c r="H7218" s="248"/>
      <c r="I7218" s="247"/>
      <c r="J7218" s="247"/>
      <c r="K7218" s="247"/>
      <c r="L7218" s="247"/>
      <c r="M7218" s="247"/>
      <c r="N7218" s="247"/>
      <c r="O7218" s="247"/>
      <c r="P7218" s="247"/>
      <c r="Q7218" s="247"/>
      <c r="R7218" s="247"/>
    </row>
    <row r="7219" spans="1:18" ht="20.100000000000001" customHeight="1" x14ac:dyDescent="0.25">
      <c r="A7219" s="248"/>
      <c r="B7219" s="248"/>
      <c r="C7219" s="248"/>
      <c r="D7219" s="248"/>
      <c r="E7219" s="248"/>
      <c r="F7219" s="248"/>
      <c r="G7219" s="248"/>
      <c r="H7219" s="248"/>
      <c r="I7219" s="247"/>
      <c r="J7219" s="247"/>
      <c r="K7219" s="247"/>
      <c r="L7219" s="247"/>
      <c r="M7219" s="247"/>
      <c r="N7219" s="247"/>
      <c r="O7219" s="247"/>
      <c r="P7219" s="247"/>
      <c r="Q7219" s="247"/>
      <c r="R7219" s="247"/>
    </row>
    <row r="7220" spans="1:18" ht="20.100000000000001" customHeight="1" x14ac:dyDescent="0.25">
      <c r="A7220" s="248"/>
      <c r="B7220" s="248"/>
      <c r="C7220" s="248"/>
      <c r="D7220" s="248"/>
      <c r="E7220" s="248"/>
      <c r="F7220" s="248"/>
      <c r="G7220" s="248"/>
      <c r="H7220" s="248"/>
      <c r="I7220" s="247"/>
      <c r="J7220" s="247"/>
      <c r="K7220" s="247"/>
      <c r="L7220" s="247"/>
      <c r="M7220" s="247"/>
      <c r="N7220" s="247"/>
      <c r="O7220" s="247"/>
      <c r="P7220" s="247"/>
      <c r="Q7220" s="247"/>
      <c r="R7220" s="247"/>
    </row>
    <row r="7221" spans="1:18" ht="20.100000000000001" customHeight="1" x14ac:dyDescent="0.25">
      <c r="A7221" s="248"/>
      <c r="B7221" s="248"/>
      <c r="C7221" s="248"/>
      <c r="D7221" s="248"/>
      <c r="E7221" s="248"/>
      <c r="F7221" s="248"/>
      <c r="G7221" s="248"/>
      <c r="H7221" s="248"/>
      <c r="I7221" s="247"/>
      <c r="J7221" s="247"/>
      <c r="K7221" s="247"/>
      <c r="L7221" s="247"/>
      <c r="M7221" s="247"/>
      <c r="N7221" s="247"/>
      <c r="O7221" s="247"/>
      <c r="P7221" s="247"/>
      <c r="Q7221" s="247"/>
      <c r="R7221" s="247"/>
    </row>
    <row r="7222" spans="1:18" ht="20.100000000000001" customHeight="1" x14ac:dyDescent="0.25">
      <c r="A7222" s="248"/>
      <c r="B7222" s="248"/>
      <c r="C7222" s="248"/>
      <c r="D7222" s="248"/>
      <c r="E7222" s="248"/>
      <c r="F7222" s="248"/>
      <c r="G7222" s="248"/>
      <c r="H7222" s="248"/>
      <c r="I7222" s="247"/>
      <c r="J7222" s="247"/>
      <c r="K7222" s="247"/>
      <c r="L7222" s="247"/>
      <c r="M7222" s="247"/>
      <c r="N7222" s="247"/>
      <c r="O7222" s="247"/>
      <c r="P7222" s="247"/>
      <c r="Q7222" s="247"/>
      <c r="R7222" s="247"/>
    </row>
    <row r="7223" spans="1:18" ht="20.100000000000001" customHeight="1" x14ac:dyDescent="0.25">
      <c r="A7223" s="248"/>
      <c r="B7223" s="248"/>
      <c r="C7223" s="248"/>
      <c r="D7223" s="248"/>
      <c r="E7223" s="248"/>
      <c r="F7223" s="248"/>
      <c r="G7223" s="248"/>
      <c r="H7223" s="248"/>
      <c r="I7223" s="247"/>
      <c r="J7223" s="247"/>
      <c r="K7223" s="247"/>
      <c r="L7223" s="247"/>
      <c r="M7223" s="247"/>
      <c r="N7223" s="247"/>
      <c r="O7223" s="247"/>
      <c r="P7223" s="247"/>
      <c r="Q7223" s="247"/>
      <c r="R7223" s="247"/>
    </row>
    <row r="7224" spans="1:18" ht="20.100000000000001" customHeight="1" x14ac:dyDescent="0.25">
      <c r="A7224" s="248"/>
      <c r="B7224" s="248"/>
      <c r="C7224" s="248"/>
      <c r="D7224" s="248"/>
      <c r="E7224" s="248"/>
      <c r="F7224" s="248"/>
      <c r="G7224" s="248"/>
      <c r="H7224" s="248"/>
      <c r="I7224" s="247"/>
      <c r="J7224" s="247"/>
      <c r="K7224" s="247"/>
      <c r="L7224" s="247"/>
      <c r="M7224" s="247"/>
      <c r="N7224" s="247"/>
      <c r="O7224" s="247"/>
      <c r="P7224" s="247"/>
      <c r="Q7224" s="247"/>
      <c r="R7224" s="247"/>
    </row>
    <row r="7225" spans="1:18" ht="20.100000000000001" customHeight="1" x14ac:dyDescent="0.25">
      <c r="A7225" s="248"/>
      <c r="B7225" s="248"/>
      <c r="C7225" s="248"/>
      <c r="D7225" s="248"/>
      <c r="E7225" s="248"/>
      <c r="F7225" s="248"/>
      <c r="G7225" s="248"/>
      <c r="H7225" s="248"/>
      <c r="I7225" s="247"/>
      <c r="J7225" s="247"/>
      <c r="K7225" s="247"/>
      <c r="L7225" s="247"/>
      <c r="M7225" s="247"/>
      <c r="N7225" s="247"/>
      <c r="O7225" s="247"/>
      <c r="P7225" s="247"/>
      <c r="Q7225" s="247"/>
      <c r="R7225" s="247"/>
    </row>
    <row r="7226" spans="1:18" ht="20.100000000000001" customHeight="1" x14ac:dyDescent="0.25">
      <c r="A7226" s="248"/>
      <c r="B7226" s="248"/>
      <c r="C7226" s="248"/>
      <c r="D7226" s="248"/>
      <c r="E7226" s="248"/>
      <c r="F7226" s="248"/>
      <c r="G7226" s="248"/>
      <c r="H7226" s="248"/>
      <c r="I7226" s="247"/>
      <c r="J7226" s="247"/>
      <c r="K7226" s="247"/>
      <c r="L7226" s="247"/>
      <c r="M7226" s="247"/>
      <c r="N7226" s="247"/>
      <c r="O7226" s="247"/>
      <c r="P7226" s="247"/>
      <c r="Q7226" s="247"/>
      <c r="R7226" s="247"/>
    </row>
    <row r="7227" spans="1:18" ht="20.100000000000001" customHeight="1" x14ac:dyDescent="0.25">
      <c r="A7227" s="248"/>
      <c r="B7227" s="248"/>
      <c r="C7227" s="248"/>
      <c r="D7227" s="248"/>
      <c r="E7227" s="248"/>
      <c r="F7227" s="248"/>
      <c r="G7227" s="248"/>
      <c r="H7227" s="248"/>
      <c r="I7227" s="247"/>
      <c r="J7227" s="247"/>
      <c r="K7227" s="247"/>
      <c r="L7227" s="247"/>
      <c r="M7227" s="247"/>
      <c r="N7227" s="247"/>
      <c r="O7227" s="247"/>
      <c r="P7227" s="247"/>
      <c r="Q7227" s="247"/>
      <c r="R7227" s="247"/>
    </row>
    <row r="7228" spans="1:18" ht="20.100000000000001" customHeight="1" x14ac:dyDescent="0.25">
      <c r="A7228" s="248"/>
      <c r="B7228" s="248"/>
      <c r="C7228" s="248"/>
      <c r="D7228" s="248"/>
      <c r="E7228" s="248"/>
      <c r="F7228" s="248"/>
      <c r="G7228" s="248"/>
      <c r="H7228" s="248"/>
      <c r="I7228" s="247"/>
      <c r="J7228" s="247"/>
      <c r="K7228" s="247"/>
      <c r="L7228" s="247"/>
      <c r="M7228" s="247"/>
      <c r="N7228" s="247"/>
      <c r="O7228" s="247"/>
      <c r="P7228" s="247"/>
      <c r="Q7228" s="247"/>
      <c r="R7228" s="247"/>
    </row>
    <row r="7229" spans="1:18" ht="20.100000000000001" customHeight="1" x14ac:dyDescent="0.25">
      <c r="A7229" s="248"/>
      <c r="B7229" s="248"/>
      <c r="C7229" s="248"/>
      <c r="D7229" s="248"/>
      <c r="E7229" s="248"/>
      <c r="F7229" s="248"/>
      <c r="G7229" s="248"/>
      <c r="H7229" s="248"/>
      <c r="I7229" s="247"/>
      <c r="J7229" s="247"/>
      <c r="K7229" s="247"/>
      <c r="L7229" s="247"/>
      <c r="M7229" s="247"/>
      <c r="N7229" s="247"/>
      <c r="O7229" s="247"/>
      <c r="P7229" s="247"/>
      <c r="Q7229" s="247"/>
      <c r="R7229" s="247"/>
    </row>
    <row r="7230" spans="1:18" ht="20.100000000000001" customHeight="1" x14ac:dyDescent="0.25">
      <c r="A7230" s="248"/>
      <c r="B7230" s="248"/>
      <c r="C7230" s="248"/>
      <c r="D7230" s="248"/>
      <c r="E7230" s="248"/>
      <c r="F7230" s="248"/>
      <c r="G7230" s="248"/>
      <c r="H7230" s="248"/>
      <c r="I7230" s="247"/>
      <c r="J7230" s="247"/>
      <c r="K7230" s="247"/>
      <c r="L7230" s="247"/>
      <c r="M7230" s="247"/>
      <c r="N7230" s="247"/>
      <c r="O7230" s="247"/>
      <c r="P7230" s="247"/>
      <c r="Q7230" s="247"/>
      <c r="R7230" s="247"/>
    </row>
    <row r="7231" spans="1:18" ht="20.100000000000001" customHeight="1" x14ac:dyDescent="0.25">
      <c r="A7231" s="248"/>
      <c r="B7231" s="248"/>
      <c r="C7231" s="248"/>
      <c r="D7231" s="248"/>
      <c r="E7231" s="248"/>
      <c r="F7231" s="248"/>
      <c r="G7231" s="248"/>
      <c r="H7231" s="248"/>
      <c r="I7231" s="247"/>
      <c r="J7231" s="247"/>
      <c r="K7231" s="247"/>
      <c r="L7231" s="247"/>
      <c r="M7231" s="247"/>
      <c r="N7231" s="247"/>
      <c r="O7231" s="247"/>
      <c r="P7231" s="247"/>
      <c r="Q7231" s="247"/>
      <c r="R7231" s="247"/>
    </row>
    <row r="7232" spans="1:18" ht="20.100000000000001" customHeight="1" x14ac:dyDescent="0.25">
      <c r="A7232" s="248"/>
      <c r="B7232" s="248"/>
      <c r="C7232" s="248"/>
      <c r="D7232" s="248"/>
      <c r="E7232" s="248"/>
      <c r="F7232" s="248"/>
      <c r="G7232" s="248"/>
      <c r="H7232" s="248"/>
      <c r="I7232" s="247"/>
      <c r="J7232" s="247"/>
      <c r="K7232" s="247"/>
      <c r="L7232" s="247"/>
      <c r="M7232" s="247"/>
      <c r="N7232" s="247"/>
      <c r="O7232" s="247"/>
      <c r="P7232" s="247"/>
      <c r="Q7232" s="247"/>
      <c r="R7232" s="247"/>
    </row>
    <row r="7233" spans="1:18" ht="20.100000000000001" customHeight="1" x14ac:dyDescent="0.25">
      <c r="A7233" s="248"/>
      <c r="B7233" s="248"/>
      <c r="C7233" s="248"/>
      <c r="D7233" s="248"/>
      <c r="E7233" s="248"/>
      <c r="F7233" s="248"/>
      <c r="G7233" s="248"/>
      <c r="H7233" s="248"/>
      <c r="I7233" s="247"/>
      <c r="J7233" s="247"/>
      <c r="K7233" s="247"/>
      <c r="L7233" s="247"/>
      <c r="M7233" s="247"/>
      <c r="N7233" s="247"/>
      <c r="O7233" s="247"/>
      <c r="P7233" s="247"/>
      <c r="Q7233" s="247"/>
      <c r="R7233" s="247"/>
    </row>
    <row r="7234" spans="1:18" ht="20.100000000000001" customHeight="1" x14ac:dyDescent="0.25">
      <c r="A7234" s="248"/>
      <c r="B7234" s="248"/>
      <c r="C7234" s="248"/>
      <c r="D7234" s="248"/>
      <c r="E7234" s="248"/>
      <c r="F7234" s="248"/>
      <c r="G7234" s="248"/>
      <c r="H7234" s="248"/>
      <c r="I7234" s="247"/>
      <c r="J7234" s="247"/>
      <c r="K7234" s="247"/>
      <c r="L7234" s="247"/>
      <c r="M7234" s="247"/>
      <c r="N7234" s="247"/>
      <c r="O7234" s="247"/>
      <c r="P7234" s="247"/>
      <c r="Q7234" s="247"/>
      <c r="R7234" s="247"/>
    </row>
    <row r="7235" spans="1:18" ht="20.100000000000001" customHeight="1" x14ac:dyDescent="0.25">
      <c r="A7235" s="248"/>
      <c r="B7235" s="248"/>
      <c r="C7235" s="248"/>
      <c r="D7235" s="248"/>
      <c r="E7235" s="248"/>
      <c r="F7235" s="248"/>
      <c r="G7235" s="248"/>
      <c r="H7235" s="248"/>
      <c r="I7235" s="247"/>
      <c r="J7235" s="247"/>
      <c r="K7235" s="247"/>
      <c r="L7235" s="247"/>
      <c r="M7235" s="247"/>
      <c r="N7235" s="247"/>
      <c r="O7235" s="247"/>
      <c r="P7235" s="247"/>
      <c r="Q7235" s="247"/>
      <c r="R7235" s="247"/>
    </row>
    <row r="7236" spans="1:18" ht="20.100000000000001" customHeight="1" x14ac:dyDescent="0.25">
      <c r="A7236" s="248"/>
      <c r="B7236" s="248"/>
      <c r="C7236" s="248"/>
      <c r="D7236" s="248"/>
      <c r="E7236" s="248"/>
      <c r="F7236" s="248"/>
      <c r="G7236" s="248"/>
      <c r="H7236" s="248"/>
      <c r="I7236" s="247"/>
      <c r="J7236" s="247"/>
      <c r="K7236" s="247"/>
      <c r="L7236" s="247"/>
      <c r="M7236" s="247"/>
      <c r="N7236" s="247"/>
      <c r="O7236" s="247"/>
      <c r="P7236" s="247"/>
      <c r="Q7236" s="247"/>
      <c r="R7236" s="247"/>
    </row>
    <row r="7237" spans="1:18" ht="20.100000000000001" customHeight="1" x14ac:dyDescent="0.25">
      <c r="A7237" s="248"/>
      <c r="B7237" s="248"/>
      <c r="C7237" s="248"/>
      <c r="D7237" s="248"/>
      <c r="E7237" s="248"/>
      <c r="F7237" s="248"/>
      <c r="G7237" s="248"/>
      <c r="H7237" s="248"/>
      <c r="I7237" s="247"/>
      <c r="J7237" s="247"/>
      <c r="K7237" s="247"/>
      <c r="L7237" s="247"/>
      <c r="M7237" s="247"/>
      <c r="N7237" s="247"/>
      <c r="O7237" s="247"/>
      <c r="P7237" s="247"/>
      <c r="Q7237" s="247"/>
      <c r="R7237" s="247"/>
    </row>
    <row r="7238" spans="1:18" ht="20.100000000000001" customHeight="1" x14ac:dyDescent="0.25">
      <c r="A7238" s="248"/>
      <c r="B7238" s="248"/>
      <c r="C7238" s="248"/>
      <c r="D7238" s="248"/>
      <c r="E7238" s="248"/>
      <c r="F7238" s="248"/>
      <c r="G7238" s="248"/>
      <c r="H7238" s="248"/>
      <c r="I7238" s="247"/>
      <c r="J7238" s="247"/>
      <c r="K7238" s="247"/>
      <c r="L7238" s="247"/>
      <c r="M7238" s="247"/>
      <c r="N7238" s="247"/>
      <c r="O7238" s="247"/>
      <c r="P7238" s="247"/>
      <c r="Q7238" s="247"/>
      <c r="R7238" s="247"/>
    </row>
    <row r="7239" spans="1:18" ht="20.100000000000001" customHeight="1" x14ac:dyDescent="0.25">
      <c r="A7239" s="248"/>
      <c r="B7239" s="248"/>
      <c r="C7239" s="248"/>
      <c r="D7239" s="248"/>
      <c r="E7239" s="248"/>
      <c r="F7239" s="248"/>
      <c r="G7239" s="248"/>
      <c r="H7239" s="248"/>
      <c r="I7239" s="247"/>
      <c r="J7239" s="247"/>
      <c r="K7239" s="247"/>
      <c r="L7239" s="247"/>
      <c r="M7239" s="247"/>
      <c r="N7239" s="247"/>
      <c r="O7239" s="247"/>
      <c r="P7239" s="247"/>
      <c r="Q7239" s="247"/>
      <c r="R7239" s="247"/>
    </row>
    <row r="7240" spans="1:18" ht="20.100000000000001" customHeight="1" x14ac:dyDescent="0.25">
      <c r="A7240" s="248"/>
      <c r="B7240" s="248"/>
      <c r="C7240" s="248"/>
      <c r="D7240" s="248"/>
      <c r="E7240" s="248"/>
      <c r="F7240" s="248"/>
      <c r="G7240" s="248"/>
      <c r="H7240" s="248"/>
      <c r="I7240" s="247"/>
      <c r="J7240" s="247"/>
      <c r="K7240" s="247"/>
      <c r="L7240" s="247"/>
      <c r="M7240" s="247"/>
      <c r="N7240" s="247"/>
      <c r="O7240" s="247"/>
      <c r="P7240" s="247"/>
      <c r="Q7240" s="247"/>
      <c r="R7240" s="247"/>
    </row>
    <row r="7241" spans="1:18" ht="20.100000000000001" customHeight="1" x14ac:dyDescent="0.25">
      <c r="A7241" s="248"/>
      <c r="B7241" s="248"/>
      <c r="C7241" s="248"/>
      <c r="D7241" s="248"/>
      <c r="E7241" s="248"/>
      <c r="F7241" s="248"/>
      <c r="G7241" s="248"/>
      <c r="H7241" s="248"/>
      <c r="I7241" s="247"/>
      <c r="J7241" s="247"/>
      <c r="K7241" s="247"/>
      <c r="L7241" s="247"/>
      <c r="M7241" s="247"/>
      <c r="N7241" s="247"/>
      <c r="O7241" s="247"/>
      <c r="P7241" s="247"/>
      <c r="Q7241" s="247"/>
      <c r="R7241" s="247"/>
    </row>
    <row r="7242" spans="1:18" ht="20.100000000000001" customHeight="1" x14ac:dyDescent="0.25">
      <c r="A7242" s="248"/>
      <c r="B7242" s="248"/>
      <c r="C7242" s="248"/>
      <c r="D7242" s="248"/>
      <c r="E7242" s="248"/>
      <c r="F7242" s="248"/>
      <c r="G7242" s="248"/>
      <c r="H7242" s="248"/>
      <c r="I7242" s="247"/>
      <c r="J7242" s="247"/>
      <c r="K7242" s="247"/>
      <c r="L7242" s="247"/>
      <c r="M7242" s="247"/>
      <c r="N7242" s="247"/>
      <c r="O7242" s="247"/>
      <c r="P7242" s="247"/>
      <c r="Q7242" s="247"/>
      <c r="R7242" s="247"/>
    </row>
    <row r="7243" spans="1:18" ht="20.100000000000001" customHeight="1" x14ac:dyDescent="0.25">
      <c r="A7243" s="248"/>
      <c r="B7243" s="248"/>
      <c r="C7243" s="248"/>
      <c r="D7243" s="248"/>
      <c r="E7243" s="248"/>
      <c r="F7243" s="248"/>
      <c r="G7243" s="248"/>
      <c r="H7243" s="248"/>
      <c r="I7243" s="247"/>
      <c r="J7243" s="247"/>
      <c r="K7243" s="247"/>
      <c r="L7243" s="247"/>
      <c r="M7243" s="247"/>
      <c r="N7243" s="247"/>
      <c r="O7243" s="247"/>
      <c r="P7243" s="247"/>
      <c r="Q7243" s="247"/>
      <c r="R7243" s="247"/>
    </row>
    <row r="7244" spans="1:18" ht="20.100000000000001" customHeight="1" x14ac:dyDescent="0.25">
      <c r="A7244" s="248"/>
      <c r="B7244" s="248"/>
      <c r="C7244" s="248"/>
      <c r="D7244" s="248"/>
      <c r="E7244" s="248"/>
      <c r="F7244" s="248"/>
      <c r="G7244" s="248"/>
      <c r="H7244" s="248"/>
      <c r="I7244" s="247"/>
      <c r="J7244" s="247"/>
      <c r="K7244" s="247"/>
      <c r="L7244" s="247"/>
      <c r="M7244" s="247"/>
      <c r="N7244" s="247"/>
      <c r="O7244" s="247"/>
      <c r="P7244" s="247"/>
      <c r="Q7244" s="247"/>
      <c r="R7244" s="247"/>
    </row>
    <row r="7245" spans="1:18" ht="20.100000000000001" customHeight="1" x14ac:dyDescent="0.25">
      <c r="A7245" s="248"/>
      <c r="B7245" s="248"/>
      <c r="C7245" s="248"/>
      <c r="D7245" s="248"/>
      <c r="E7245" s="248"/>
      <c r="F7245" s="248"/>
      <c r="G7245" s="248"/>
      <c r="H7245" s="248"/>
      <c r="I7245" s="247"/>
      <c r="J7245" s="247"/>
      <c r="K7245" s="247"/>
      <c r="L7245" s="247"/>
      <c r="M7245" s="247"/>
      <c r="N7245" s="247"/>
      <c r="O7245" s="247"/>
      <c r="P7245" s="247"/>
      <c r="Q7245" s="247"/>
      <c r="R7245" s="247"/>
    </row>
    <row r="7246" spans="1:18" ht="20.100000000000001" customHeight="1" x14ac:dyDescent="0.25">
      <c r="A7246" s="248"/>
      <c r="B7246" s="248"/>
      <c r="C7246" s="248"/>
      <c r="D7246" s="248"/>
      <c r="E7246" s="248"/>
      <c r="F7246" s="248"/>
      <c r="G7246" s="248"/>
      <c r="H7246" s="248"/>
      <c r="I7246" s="247"/>
      <c r="J7246" s="247"/>
      <c r="K7246" s="247"/>
      <c r="L7246" s="247"/>
      <c r="M7246" s="247"/>
      <c r="N7246" s="247"/>
      <c r="O7246" s="247"/>
      <c r="P7246" s="247"/>
      <c r="Q7246" s="247"/>
      <c r="R7246" s="247"/>
    </row>
    <row r="7247" spans="1:18" ht="20.100000000000001" customHeight="1" x14ac:dyDescent="0.25">
      <c r="A7247" s="248"/>
      <c r="B7247" s="248"/>
      <c r="C7247" s="248"/>
      <c r="D7247" s="248"/>
      <c r="E7247" s="248"/>
      <c r="F7247" s="248"/>
      <c r="G7247" s="248"/>
      <c r="H7247" s="248"/>
      <c r="I7247" s="247"/>
      <c r="J7247" s="247"/>
      <c r="K7247" s="247"/>
      <c r="L7247" s="247"/>
      <c r="M7247" s="247"/>
      <c r="N7247" s="247"/>
      <c r="O7247" s="247"/>
      <c r="P7247" s="247"/>
      <c r="Q7247" s="247"/>
      <c r="R7247" s="247"/>
    </row>
    <row r="7248" spans="1:18" ht="20.100000000000001" customHeight="1" x14ac:dyDescent="0.25">
      <c r="A7248" s="248"/>
      <c r="B7248" s="248"/>
      <c r="C7248" s="248"/>
      <c r="D7248" s="248"/>
      <c r="E7248" s="248"/>
      <c r="F7248" s="248"/>
      <c r="G7248" s="248"/>
      <c r="H7248" s="248"/>
      <c r="I7248" s="247"/>
      <c r="J7248" s="247"/>
      <c r="K7248" s="247"/>
      <c r="L7248" s="247"/>
      <c r="M7248" s="247"/>
      <c r="N7248" s="247"/>
      <c r="O7248" s="247"/>
      <c r="P7248" s="247"/>
      <c r="Q7248" s="247"/>
      <c r="R7248" s="247"/>
    </row>
    <row r="7249" spans="1:18" ht="20.100000000000001" customHeight="1" x14ac:dyDescent="0.25">
      <c r="A7249" s="248"/>
      <c r="B7249" s="248"/>
      <c r="C7249" s="248"/>
      <c r="D7249" s="248"/>
      <c r="E7249" s="248"/>
      <c r="F7249" s="248"/>
      <c r="G7249" s="248"/>
      <c r="H7249" s="248"/>
      <c r="I7249" s="247"/>
      <c r="J7249" s="247"/>
      <c r="K7249" s="247"/>
      <c r="L7249" s="247"/>
      <c r="M7249" s="247"/>
      <c r="N7249" s="247"/>
      <c r="O7249" s="247"/>
      <c r="P7249" s="247"/>
      <c r="Q7249" s="247"/>
      <c r="R7249" s="247"/>
    </row>
    <row r="7250" spans="1:18" ht="20.100000000000001" customHeight="1" x14ac:dyDescent="0.25">
      <c r="A7250" s="248"/>
      <c r="B7250" s="248"/>
      <c r="C7250" s="248"/>
      <c r="D7250" s="248"/>
      <c r="E7250" s="248"/>
      <c r="F7250" s="248"/>
      <c r="G7250" s="248"/>
      <c r="H7250" s="248"/>
      <c r="I7250" s="247"/>
      <c r="J7250" s="247"/>
      <c r="K7250" s="247"/>
      <c r="L7250" s="247"/>
      <c r="M7250" s="247"/>
      <c r="N7250" s="247"/>
      <c r="O7250" s="247"/>
      <c r="P7250" s="247"/>
      <c r="Q7250" s="247"/>
      <c r="R7250" s="247"/>
    </row>
    <row r="7251" spans="1:18" ht="20.100000000000001" customHeight="1" x14ac:dyDescent="0.25">
      <c r="A7251" s="248"/>
      <c r="B7251" s="248"/>
      <c r="C7251" s="248"/>
      <c r="D7251" s="248"/>
      <c r="E7251" s="248"/>
      <c r="F7251" s="248"/>
      <c r="G7251" s="248"/>
      <c r="H7251" s="248"/>
      <c r="I7251" s="247"/>
      <c r="J7251" s="247"/>
      <c r="K7251" s="247"/>
      <c r="L7251" s="247"/>
      <c r="M7251" s="247"/>
      <c r="N7251" s="247"/>
      <c r="O7251" s="247"/>
      <c r="P7251" s="247"/>
      <c r="Q7251" s="247"/>
      <c r="R7251" s="247"/>
    </row>
    <row r="7252" spans="1:18" ht="20.100000000000001" customHeight="1" x14ac:dyDescent="0.25">
      <c r="A7252" s="248"/>
      <c r="B7252" s="248"/>
      <c r="C7252" s="248"/>
      <c r="D7252" s="248"/>
      <c r="E7252" s="248"/>
      <c r="F7252" s="248"/>
      <c r="G7252" s="248"/>
      <c r="H7252" s="248"/>
      <c r="I7252" s="247"/>
      <c r="J7252" s="247"/>
      <c r="K7252" s="247"/>
      <c r="L7252" s="247"/>
      <c r="M7252" s="247"/>
      <c r="N7252" s="247"/>
      <c r="O7252" s="247"/>
      <c r="P7252" s="247"/>
      <c r="Q7252" s="247"/>
      <c r="R7252" s="247"/>
    </row>
    <row r="7253" spans="1:18" ht="20.100000000000001" customHeight="1" x14ac:dyDescent="0.25">
      <c r="A7253" s="248"/>
      <c r="B7253" s="248"/>
      <c r="C7253" s="248"/>
      <c r="D7253" s="248"/>
      <c r="E7253" s="248"/>
      <c r="F7253" s="248"/>
      <c r="G7253" s="248"/>
      <c r="H7253" s="248"/>
      <c r="I7253" s="247"/>
      <c r="J7253" s="247"/>
      <c r="K7253" s="247"/>
      <c r="L7253" s="247"/>
      <c r="M7253" s="247"/>
      <c r="N7253" s="247"/>
      <c r="O7253" s="247"/>
      <c r="P7253" s="247"/>
      <c r="Q7253" s="247"/>
      <c r="R7253" s="247"/>
    </row>
    <row r="7254" spans="1:18" ht="20.100000000000001" customHeight="1" x14ac:dyDescent="0.25">
      <c r="A7254" s="248"/>
      <c r="B7254" s="248"/>
      <c r="C7254" s="248"/>
      <c r="D7254" s="248"/>
      <c r="E7254" s="248"/>
      <c r="F7254" s="248"/>
      <c r="G7254" s="248"/>
      <c r="H7254" s="248"/>
      <c r="I7254" s="247"/>
      <c r="J7254" s="247"/>
      <c r="K7254" s="247"/>
      <c r="L7254" s="247"/>
      <c r="M7254" s="247"/>
      <c r="N7254" s="247"/>
      <c r="O7254" s="247"/>
      <c r="P7254" s="247"/>
      <c r="Q7254" s="247"/>
      <c r="R7254" s="247"/>
    </row>
    <row r="7255" spans="1:18" ht="20.100000000000001" customHeight="1" x14ac:dyDescent="0.25">
      <c r="A7255" s="248"/>
      <c r="B7255" s="248"/>
      <c r="C7255" s="248"/>
      <c r="D7255" s="248"/>
      <c r="E7255" s="248"/>
      <c r="F7255" s="248"/>
      <c r="G7255" s="248"/>
      <c r="H7255" s="248"/>
      <c r="I7255" s="247"/>
      <c r="J7255" s="247"/>
      <c r="K7255" s="247"/>
      <c r="L7255" s="247"/>
      <c r="M7255" s="247"/>
      <c r="N7255" s="247"/>
      <c r="O7255" s="247"/>
      <c r="P7255" s="247"/>
      <c r="Q7255" s="247"/>
      <c r="R7255" s="247"/>
    </row>
    <row r="7256" spans="1:18" ht="20.100000000000001" customHeight="1" x14ac:dyDescent="0.25">
      <c r="A7256" s="248"/>
      <c r="B7256" s="248"/>
      <c r="C7256" s="248"/>
      <c r="D7256" s="248"/>
      <c r="E7256" s="248"/>
      <c r="F7256" s="248"/>
      <c r="G7256" s="248"/>
      <c r="H7256" s="248"/>
      <c r="I7256" s="247"/>
      <c r="J7256" s="247"/>
      <c r="K7256" s="247"/>
      <c r="L7256" s="247"/>
      <c r="M7256" s="247"/>
      <c r="N7256" s="247"/>
      <c r="O7256" s="247"/>
      <c r="P7256" s="247"/>
      <c r="Q7256" s="247"/>
      <c r="R7256" s="247"/>
    </row>
    <row r="7257" spans="1:18" ht="20.100000000000001" customHeight="1" x14ac:dyDescent="0.25">
      <c r="A7257" s="248"/>
      <c r="B7257" s="248"/>
      <c r="C7257" s="248"/>
      <c r="D7257" s="248"/>
      <c r="E7257" s="248"/>
      <c r="F7257" s="248"/>
      <c r="G7257" s="248"/>
      <c r="H7257" s="248"/>
      <c r="I7257" s="247"/>
      <c r="J7257" s="247"/>
      <c r="K7257" s="247"/>
      <c r="L7257" s="247"/>
      <c r="M7257" s="247"/>
      <c r="N7257" s="247"/>
      <c r="O7257" s="247"/>
      <c r="P7257" s="247"/>
      <c r="Q7257" s="247"/>
      <c r="R7257" s="247"/>
    </row>
    <row r="7258" spans="1:18" ht="20.100000000000001" customHeight="1" x14ac:dyDescent="0.25">
      <c r="A7258" s="248"/>
      <c r="B7258" s="248"/>
      <c r="C7258" s="248"/>
      <c r="D7258" s="248"/>
      <c r="E7258" s="248"/>
      <c r="F7258" s="248"/>
      <c r="G7258" s="248"/>
      <c r="H7258" s="248"/>
      <c r="I7258" s="247"/>
      <c r="J7258" s="247"/>
      <c r="K7258" s="247"/>
      <c r="L7258" s="247"/>
      <c r="M7258" s="247"/>
      <c r="N7258" s="247"/>
      <c r="O7258" s="247"/>
      <c r="P7258" s="247"/>
      <c r="Q7258" s="247"/>
      <c r="R7258" s="247"/>
    </row>
    <row r="7259" spans="1:18" ht="20.100000000000001" customHeight="1" x14ac:dyDescent="0.25">
      <c r="A7259" s="248"/>
      <c r="B7259" s="248"/>
      <c r="C7259" s="248"/>
      <c r="D7259" s="248"/>
      <c r="E7259" s="248"/>
      <c r="F7259" s="248"/>
      <c r="G7259" s="248"/>
      <c r="H7259" s="248"/>
      <c r="I7259" s="247"/>
      <c r="J7259" s="247"/>
      <c r="K7259" s="247"/>
      <c r="L7259" s="247"/>
      <c r="M7259" s="247"/>
      <c r="N7259" s="247"/>
      <c r="O7259" s="247"/>
      <c r="P7259" s="247"/>
      <c r="Q7259" s="247"/>
      <c r="R7259" s="247"/>
    </row>
    <row r="7260" spans="1:18" ht="20.100000000000001" customHeight="1" x14ac:dyDescent="0.25">
      <c r="A7260" s="248"/>
      <c r="B7260" s="248"/>
      <c r="C7260" s="248"/>
      <c r="D7260" s="248"/>
      <c r="E7260" s="248"/>
      <c r="F7260" s="248"/>
      <c r="G7260" s="248"/>
      <c r="H7260" s="248"/>
      <c r="I7260" s="247"/>
      <c r="J7260" s="247"/>
      <c r="K7260" s="247"/>
      <c r="L7260" s="247"/>
      <c r="M7260" s="247"/>
      <c r="N7260" s="247"/>
      <c r="O7260" s="247"/>
      <c r="P7260" s="247"/>
      <c r="Q7260" s="247"/>
      <c r="R7260" s="247"/>
    </row>
    <row r="7261" spans="1:18" ht="20.100000000000001" customHeight="1" x14ac:dyDescent="0.25">
      <c r="A7261" s="248"/>
      <c r="B7261" s="248"/>
      <c r="C7261" s="248"/>
      <c r="D7261" s="248"/>
      <c r="E7261" s="248"/>
      <c r="F7261" s="248"/>
      <c r="G7261" s="248"/>
      <c r="H7261" s="248"/>
      <c r="I7261" s="247"/>
      <c r="J7261" s="247"/>
      <c r="K7261" s="247"/>
      <c r="L7261" s="247"/>
      <c r="M7261" s="247"/>
      <c r="N7261" s="247"/>
      <c r="O7261" s="247"/>
      <c r="P7261" s="247"/>
      <c r="Q7261" s="247"/>
      <c r="R7261" s="247"/>
    </row>
    <row r="7262" spans="1:18" ht="20.100000000000001" customHeight="1" x14ac:dyDescent="0.25">
      <c r="A7262" s="248"/>
      <c r="B7262" s="248"/>
      <c r="C7262" s="248"/>
      <c r="D7262" s="248"/>
      <c r="E7262" s="248"/>
      <c r="F7262" s="248"/>
      <c r="G7262" s="248"/>
      <c r="H7262" s="248"/>
      <c r="I7262" s="247"/>
      <c r="J7262" s="247"/>
      <c r="K7262" s="247"/>
      <c r="L7262" s="247"/>
      <c r="M7262" s="247"/>
      <c r="N7262" s="247"/>
      <c r="O7262" s="247"/>
      <c r="P7262" s="247"/>
      <c r="Q7262" s="247"/>
      <c r="R7262" s="247"/>
    </row>
    <row r="7263" spans="1:18" ht="20.100000000000001" customHeight="1" x14ac:dyDescent="0.25">
      <c r="A7263" s="248"/>
      <c r="B7263" s="248"/>
      <c r="C7263" s="248"/>
      <c r="D7263" s="248"/>
      <c r="E7263" s="248"/>
      <c r="F7263" s="248"/>
      <c r="G7263" s="248"/>
      <c r="H7263" s="248"/>
      <c r="I7263" s="247"/>
      <c r="J7263" s="247"/>
      <c r="K7263" s="247"/>
      <c r="L7263" s="247"/>
      <c r="M7263" s="247"/>
      <c r="N7263" s="247"/>
      <c r="O7263" s="247"/>
      <c r="P7263" s="247"/>
      <c r="Q7263" s="247"/>
      <c r="R7263" s="247"/>
    </row>
    <row r="7264" spans="1:18" ht="20.100000000000001" customHeight="1" x14ac:dyDescent="0.25">
      <c r="A7264" s="248"/>
      <c r="B7264" s="248"/>
      <c r="C7264" s="248"/>
      <c r="D7264" s="248"/>
      <c r="E7264" s="248"/>
      <c r="F7264" s="248"/>
      <c r="G7264" s="248"/>
      <c r="H7264" s="248"/>
      <c r="I7264" s="247"/>
      <c r="J7264" s="247"/>
      <c r="K7264" s="247"/>
      <c r="L7264" s="247"/>
      <c r="M7264" s="247"/>
      <c r="N7264" s="247"/>
      <c r="O7264" s="247"/>
      <c r="P7264" s="247"/>
      <c r="Q7264" s="247"/>
      <c r="R7264" s="247"/>
    </row>
    <row r="7265" spans="1:18" ht="20.100000000000001" customHeight="1" x14ac:dyDescent="0.25">
      <c r="A7265" s="248"/>
      <c r="B7265" s="248"/>
      <c r="C7265" s="248"/>
      <c r="D7265" s="248"/>
      <c r="E7265" s="248"/>
      <c r="F7265" s="248"/>
      <c r="G7265" s="248"/>
      <c r="H7265" s="248"/>
      <c r="I7265" s="247"/>
      <c r="J7265" s="247"/>
      <c r="K7265" s="247"/>
      <c r="L7265" s="247"/>
      <c r="M7265" s="247"/>
      <c r="N7265" s="247"/>
      <c r="O7265" s="247"/>
      <c r="P7265" s="247"/>
      <c r="Q7265" s="247"/>
      <c r="R7265" s="247"/>
    </row>
    <row r="7266" spans="1:18" ht="20.100000000000001" customHeight="1" x14ac:dyDescent="0.25">
      <c r="A7266" s="248"/>
      <c r="B7266" s="248"/>
      <c r="C7266" s="248"/>
      <c r="D7266" s="248"/>
      <c r="E7266" s="248"/>
      <c r="F7266" s="248"/>
      <c r="G7266" s="248"/>
      <c r="H7266" s="248"/>
      <c r="I7266" s="247"/>
      <c r="J7266" s="247"/>
      <c r="K7266" s="247"/>
      <c r="L7266" s="247"/>
      <c r="M7266" s="247"/>
      <c r="N7266" s="247"/>
      <c r="O7266" s="247"/>
      <c r="P7266" s="247"/>
      <c r="Q7266" s="247"/>
      <c r="R7266" s="247"/>
    </row>
    <row r="7267" spans="1:18" ht="20.100000000000001" customHeight="1" x14ac:dyDescent="0.25">
      <c r="A7267" s="248"/>
      <c r="B7267" s="248"/>
      <c r="C7267" s="248"/>
      <c r="D7267" s="248"/>
      <c r="E7267" s="248"/>
      <c r="F7267" s="248"/>
      <c r="G7267" s="248"/>
      <c r="H7267" s="248"/>
      <c r="I7267" s="247"/>
      <c r="J7267" s="247"/>
      <c r="K7267" s="247"/>
      <c r="L7267" s="247"/>
      <c r="M7267" s="247"/>
      <c r="N7267" s="247"/>
      <c r="O7267" s="247"/>
      <c r="P7267" s="247"/>
      <c r="Q7267" s="247"/>
      <c r="R7267" s="247"/>
    </row>
    <row r="7268" spans="1:18" ht="20.100000000000001" customHeight="1" x14ac:dyDescent="0.25">
      <c r="A7268" s="248"/>
      <c r="B7268" s="248"/>
      <c r="C7268" s="248"/>
      <c r="D7268" s="248"/>
      <c r="E7268" s="248"/>
      <c r="F7268" s="248"/>
      <c r="G7268" s="248"/>
      <c r="H7268" s="248"/>
      <c r="I7268" s="247"/>
      <c r="J7268" s="247"/>
      <c r="K7268" s="247"/>
      <c r="L7268" s="247"/>
      <c r="M7268" s="247"/>
      <c r="N7268" s="247"/>
      <c r="O7268" s="247"/>
      <c r="P7268" s="247"/>
      <c r="Q7268" s="247"/>
      <c r="R7268" s="247"/>
    </row>
    <row r="7269" spans="1:18" ht="20.100000000000001" customHeight="1" x14ac:dyDescent="0.25">
      <c r="A7269" s="248"/>
      <c r="B7269" s="248"/>
      <c r="C7269" s="248"/>
      <c r="D7269" s="248"/>
      <c r="E7269" s="248"/>
      <c r="F7269" s="248"/>
      <c r="G7269" s="248"/>
      <c r="H7269" s="248"/>
      <c r="I7269" s="247"/>
      <c r="J7269" s="247"/>
      <c r="K7269" s="247"/>
      <c r="L7269" s="247"/>
      <c r="M7269" s="247"/>
      <c r="N7269" s="247"/>
      <c r="O7269" s="247"/>
      <c r="P7269" s="247"/>
      <c r="Q7269" s="247"/>
      <c r="R7269" s="247"/>
    </row>
    <row r="7270" spans="1:18" ht="20.100000000000001" customHeight="1" x14ac:dyDescent="0.25">
      <c r="A7270" s="248"/>
      <c r="B7270" s="248"/>
      <c r="C7270" s="248"/>
      <c r="D7270" s="248"/>
      <c r="E7270" s="248"/>
      <c r="F7270" s="248"/>
      <c r="G7270" s="248"/>
      <c r="H7270" s="248"/>
      <c r="I7270" s="247"/>
      <c r="J7270" s="247"/>
      <c r="K7270" s="247"/>
      <c r="L7270" s="247"/>
      <c r="M7270" s="247"/>
      <c r="N7270" s="247"/>
      <c r="O7270" s="247"/>
      <c r="P7270" s="247"/>
      <c r="Q7270" s="247"/>
      <c r="R7270" s="247"/>
    </row>
    <row r="7271" spans="1:18" ht="20.100000000000001" customHeight="1" x14ac:dyDescent="0.25">
      <c r="A7271" s="248"/>
      <c r="B7271" s="248"/>
      <c r="C7271" s="248"/>
      <c r="D7271" s="248"/>
      <c r="E7271" s="248"/>
      <c r="F7271" s="248"/>
      <c r="G7271" s="248"/>
      <c r="H7271" s="248"/>
      <c r="I7271" s="247"/>
      <c r="J7271" s="247"/>
      <c r="K7271" s="247"/>
      <c r="L7271" s="247"/>
      <c r="M7271" s="247"/>
      <c r="N7271" s="247"/>
      <c r="O7271" s="247"/>
      <c r="P7271" s="247"/>
      <c r="Q7271" s="247"/>
      <c r="R7271" s="247"/>
    </row>
    <row r="7272" spans="1:18" ht="20.100000000000001" customHeight="1" x14ac:dyDescent="0.25">
      <c r="A7272" s="248"/>
      <c r="B7272" s="248"/>
      <c r="C7272" s="248"/>
      <c r="D7272" s="248"/>
      <c r="E7272" s="248"/>
      <c r="F7272" s="248"/>
      <c r="G7272" s="248"/>
      <c r="H7272" s="248"/>
      <c r="I7272" s="247"/>
      <c r="J7272" s="247"/>
      <c r="K7272" s="247"/>
      <c r="L7272" s="247"/>
      <c r="M7272" s="247"/>
      <c r="N7272" s="247"/>
      <c r="O7272" s="247"/>
      <c r="P7272" s="247"/>
      <c r="Q7272" s="247"/>
      <c r="R7272" s="247"/>
    </row>
    <row r="7273" spans="1:18" ht="20.100000000000001" customHeight="1" x14ac:dyDescent="0.25">
      <c r="A7273" s="248"/>
      <c r="B7273" s="248"/>
      <c r="C7273" s="248"/>
      <c r="D7273" s="248"/>
      <c r="E7273" s="248"/>
      <c r="F7273" s="248"/>
      <c r="G7273" s="248"/>
      <c r="H7273" s="248"/>
      <c r="I7273" s="247"/>
      <c r="J7273" s="247"/>
      <c r="K7273" s="247"/>
      <c r="L7273" s="247"/>
      <c r="M7273" s="247"/>
      <c r="N7273" s="247"/>
      <c r="O7273" s="247"/>
      <c r="P7273" s="247"/>
      <c r="Q7273" s="247"/>
      <c r="R7273" s="247"/>
    </row>
    <row r="7274" spans="1:18" ht="20.100000000000001" customHeight="1" x14ac:dyDescent="0.25">
      <c r="A7274" s="248"/>
      <c r="B7274" s="248"/>
      <c r="C7274" s="248"/>
      <c r="D7274" s="248"/>
      <c r="E7274" s="248"/>
      <c r="F7274" s="248"/>
      <c r="G7274" s="248"/>
      <c r="H7274" s="248"/>
      <c r="I7274" s="247"/>
      <c r="J7274" s="247"/>
      <c r="K7274" s="247"/>
      <c r="L7274" s="247"/>
      <c r="M7274" s="247"/>
      <c r="N7274" s="247"/>
      <c r="O7274" s="247"/>
      <c r="P7274" s="247"/>
      <c r="Q7274" s="247"/>
      <c r="R7274" s="247"/>
    </row>
    <row r="7275" spans="1:18" ht="20.100000000000001" customHeight="1" x14ac:dyDescent="0.25">
      <c r="A7275" s="248"/>
      <c r="B7275" s="248"/>
      <c r="C7275" s="248"/>
      <c r="D7275" s="248"/>
      <c r="E7275" s="248"/>
      <c r="F7275" s="248"/>
      <c r="G7275" s="248"/>
      <c r="H7275" s="248"/>
      <c r="I7275" s="247"/>
      <c r="J7275" s="247"/>
      <c r="K7275" s="247"/>
      <c r="L7275" s="247"/>
      <c r="M7275" s="247"/>
      <c r="N7275" s="247"/>
      <c r="O7275" s="247"/>
      <c r="P7275" s="247"/>
      <c r="Q7275" s="247"/>
      <c r="R7275" s="247"/>
    </row>
    <row r="7276" spans="1:18" ht="20.100000000000001" customHeight="1" x14ac:dyDescent="0.25">
      <c r="A7276" s="248"/>
      <c r="B7276" s="248"/>
      <c r="C7276" s="248"/>
      <c r="D7276" s="248"/>
      <c r="E7276" s="248"/>
      <c r="F7276" s="248"/>
      <c r="G7276" s="248"/>
      <c r="H7276" s="248"/>
      <c r="I7276" s="247"/>
      <c r="J7276" s="247"/>
      <c r="K7276" s="247"/>
      <c r="L7276" s="247"/>
      <c r="M7276" s="247"/>
      <c r="N7276" s="247"/>
      <c r="O7276" s="247"/>
      <c r="P7276" s="247"/>
      <c r="Q7276" s="247"/>
      <c r="R7276" s="247"/>
    </row>
    <row r="7277" spans="1:18" ht="20.100000000000001" customHeight="1" x14ac:dyDescent="0.25">
      <c r="A7277" s="248"/>
      <c r="B7277" s="248"/>
      <c r="C7277" s="248"/>
      <c r="D7277" s="248"/>
      <c r="E7277" s="248"/>
      <c r="F7277" s="248"/>
      <c r="G7277" s="248"/>
      <c r="H7277" s="248"/>
      <c r="I7277" s="247"/>
      <c r="J7277" s="247"/>
      <c r="K7277" s="247"/>
      <c r="L7277" s="247"/>
      <c r="M7277" s="247"/>
      <c r="N7277" s="247"/>
      <c r="O7277" s="247"/>
      <c r="P7277" s="247"/>
      <c r="Q7277" s="247"/>
      <c r="R7277" s="247"/>
    </row>
    <row r="7278" spans="1:18" ht="20.100000000000001" customHeight="1" x14ac:dyDescent="0.25">
      <c r="A7278" s="248"/>
      <c r="B7278" s="248"/>
      <c r="C7278" s="248"/>
      <c r="D7278" s="248"/>
      <c r="E7278" s="248"/>
      <c r="F7278" s="248"/>
      <c r="G7278" s="248"/>
      <c r="H7278" s="248"/>
      <c r="I7278" s="247"/>
      <c r="J7278" s="247"/>
      <c r="K7278" s="247"/>
      <c r="L7278" s="247"/>
      <c r="M7278" s="247"/>
      <c r="N7278" s="247"/>
      <c r="O7278" s="247"/>
      <c r="P7278" s="247"/>
      <c r="Q7278" s="247"/>
      <c r="R7278" s="247"/>
    </row>
    <row r="7279" spans="1:18" ht="20.100000000000001" customHeight="1" x14ac:dyDescent="0.25">
      <c r="A7279" s="248"/>
      <c r="B7279" s="248"/>
      <c r="C7279" s="248"/>
      <c r="D7279" s="248"/>
      <c r="E7279" s="248"/>
      <c r="F7279" s="248"/>
      <c r="G7279" s="248"/>
      <c r="H7279" s="248"/>
      <c r="I7279" s="247"/>
      <c r="J7279" s="247"/>
      <c r="K7279" s="247"/>
      <c r="L7279" s="247"/>
      <c r="M7279" s="247"/>
      <c r="N7279" s="247"/>
      <c r="O7279" s="247"/>
      <c r="P7279" s="247"/>
      <c r="Q7279" s="247"/>
      <c r="R7279" s="247"/>
    </row>
    <row r="7280" spans="1:18" ht="20.100000000000001" customHeight="1" x14ac:dyDescent="0.25">
      <c r="A7280" s="248"/>
      <c r="B7280" s="248"/>
      <c r="C7280" s="248"/>
      <c r="D7280" s="248"/>
      <c r="E7280" s="248"/>
      <c r="F7280" s="248"/>
      <c r="G7280" s="248"/>
      <c r="H7280" s="248"/>
      <c r="I7280" s="247"/>
      <c r="J7280" s="247"/>
      <c r="K7280" s="247"/>
      <c r="L7280" s="247"/>
      <c r="M7280" s="247"/>
      <c r="N7280" s="247"/>
      <c r="O7280" s="247"/>
      <c r="P7280" s="247"/>
      <c r="Q7280" s="247"/>
      <c r="R7280" s="247"/>
    </row>
    <row r="7281" spans="1:18" ht="20.100000000000001" customHeight="1" x14ac:dyDescent="0.25">
      <c r="A7281" s="248"/>
      <c r="B7281" s="248"/>
      <c r="C7281" s="248"/>
      <c r="D7281" s="248"/>
      <c r="E7281" s="248"/>
      <c r="F7281" s="248"/>
      <c r="G7281" s="248"/>
      <c r="H7281" s="248"/>
      <c r="I7281" s="247"/>
      <c r="J7281" s="247"/>
      <c r="K7281" s="247"/>
      <c r="L7281" s="247"/>
      <c r="M7281" s="247"/>
      <c r="N7281" s="247"/>
      <c r="O7281" s="247"/>
      <c r="P7281" s="247"/>
      <c r="Q7281" s="247"/>
      <c r="R7281" s="247"/>
    </row>
    <row r="7282" spans="1:18" ht="20.100000000000001" customHeight="1" x14ac:dyDescent="0.25">
      <c r="A7282" s="248"/>
      <c r="B7282" s="248"/>
      <c r="C7282" s="248"/>
      <c r="D7282" s="248"/>
      <c r="E7282" s="248"/>
      <c r="F7282" s="248"/>
      <c r="G7282" s="248"/>
      <c r="H7282" s="248"/>
      <c r="I7282" s="247"/>
      <c r="J7282" s="247"/>
      <c r="K7282" s="247"/>
      <c r="L7282" s="247"/>
      <c r="M7282" s="247"/>
      <c r="N7282" s="247"/>
      <c r="O7282" s="247"/>
      <c r="P7282" s="247"/>
      <c r="Q7282" s="247"/>
      <c r="R7282" s="247"/>
    </row>
    <row r="7283" spans="1:18" ht="20.100000000000001" customHeight="1" x14ac:dyDescent="0.25">
      <c r="A7283" s="248"/>
      <c r="B7283" s="248"/>
      <c r="C7283" s="248"/>
      <c r="D7283" s="248"/>
      <c r="E7283" s="248"/>
      <c r="F7283" s="248"/>
      <c r="G7283" s="248"/>
      <c r="H7283" s="248"/>
      <c r="I7283" s="247"/>
      <c r="J7283" s="247"/>
      <c r="K7283" s="247"/>
      <c r="L7283" s="247"/>
      <c r="M7283" s="247"/>
      <c r="N7283" s="247"/>
      <c r="O7283" s="247"/>
      <c r="P7283" s="247"/>
      <c r="Q7283" s="247"/>
      <c r="R7283" s="247"/>
    </row>
    <row r="7284" spans="1:18" ht="20.100000000000001" customHeight="1" x14ac:dyDescent="0.25">
      <c r="A7284" s="248"/>
      <c r="B7284" s="248"/>
      <c r="C7284" s="248"/>
      <c r="D7284" s="248"/>
      <c r="E7284" s="248"/>
      <c r="F7284" s="248"/>
      <c r="G7284" s="248"/>
      <c r="H7284" s="248"/>
      <c r="I7284" s="247"/>
      <c r="J7284" s="247"/>
      <c r="K7284" s="247"/>
      <c r="L7284" s="247"/>
      <c r="M7284" s="247"/>
      <c r="N7284" s="247"/>
      <c r="O7284" s="247"/>
      <c r="P7284" s="247"/>
      <c r="Q7284" s="247"/>
      <c r="R7284" s="247"/>
    </row>
    <row r="7285" spans="1:18" ht="20.100000000000001" customHeight="1" x14ac:dyDescent="0.25">
      <c r="A7285" s="248"/>
      <c r="B7285" s="248"/>
      <c r="C7285" s="248"/>
      <c r="D7285" s="248"/>
      <c r="E7285" s="248"/>
      <c r="F7285" s="248"/>
      <c r="G7285" s="248"/>
      <c r="H7285" s="248"/>
      <c r="I7285" s="247"/>
      <c r="J7285" s="247"/>
      <c r="K7285" s="247"/>
      <c r="L7285" s="247"/>
      <c r="M7285" s="247"/>
      <c r="N7285" s="247"/>
      <c r="O7285" s="247"/>
      <c r="P7285" s="247"/>
      <c r="Q7285" s="247"/>
      <c r="R7285" s="247"/>
    </row>
    <row r="7286" spans="1:18" ht="20.100000000000001" customHeight="1" x14ac:dyDescent="0.25">
      <c r="A7286" s="248"/>
      <c r="B7286" s="248"/>
      <c r="C7286" s="248"/>
      <c r="D7286" s="248"/>
      <c r="E7286" s="248"/>
      <c r="F7286" s="248"/>
      <c r="G7286" s="248"/>
      <c r="H7286" s="248"/>
      <c r="I7286" s="247"/>
      <c r="J7286" s="247"/>
      <c r="K7286" s="247"/>
      <c r="L7286" s="247"/>
      <c r="M7286" s="247"/>
      <c r="N7286" s="247"/>
      <c r="O7286" s="247"/>
      <c r="P7286" s="247"/>
      <c r="Q7286" s="247"/>
      <c r="R7286" s="247"/>
    </row>
    <row r="7287" spans="1:18" ht="20.100000000000001" customHeight="1" x14ac:dyDescent="0.25">
      <c r="A7287" s="248"/>
      <c r="B7287" s="248"/>
      <c r="C7287" s="248"/>
      <c r="D7287" s="248"/>
      <c r="E7287" s="248"/>
      <c r="F7287" s="248"/>
      <c r="G7287" s="248"/>
      <c r="H7287" s="248"/>
      <c r="I7287" s="247"/>
      <c r="J7287" s="247"/>
      <c r="K7287" s="247"/>
      <c r="L7287" s="247"/>
      <c r="M7287" s="247"/>
      <c r="N7287" s="247"/>
      <c r="O7287" s="247"/>
      <c r="P7287" s="247"/>
      <c r="Q7287" s="247"/>
      <c r="R7287" s="247"/>
    </row>
    <row r="7288" spans="1:18" ht="20.100000000000001" customHeight="1" x14ac:dyDescent="0.25">
      <c r="A7288" s="248"/>
      <c r="B7288" s="248"/>
      <c r="C7288" s="248"/>
      <c r="D7288" s="248"/>
      <c r="E7288" s="248"/>
      <c r="F7288" s="248"/>
      <c r="G7288" s="248"/>
      <c r="H7288" s="248"/>
      <c r="I7288" s="247"/>
      <c r="J7288" s="247"/>
      <c r="K7288" s="247"/>
      <c r="L7288" s="247"/>
      <c r="M7288" s="247"/>
      <c r="N7288" s="247"/>
      <c r="O7288" s="247"/>
      <c r="P7288" s="247"/>
      <c r="Q7288" s="247"/>
      <c r="R7288" s="247"/>
    </row>
    <row r="7289" spans="1:18" ht="20.100000000000001" customHeight="1" x14ac:dyDescent="0.25">
      <c r="A7289" s="248"/>
      <c r="B7289" s="248"/>
      <c r="C7289" s="248"/>
      <c r="D7289" s="248"/>
      <c r="E7289" s="248"/>
      <c r="F7289" s="248"/>
      <c r="G7289" s="248"/>
      <c r="H7289" s="248"/>
      <c r="I7289" s="247"/>
      <c r="J7289" s="247"/>
      <c r="K7289" s="247"/>
      <c r="L7289" s="247"/>
      <c r="M7289" s="247"/>
      <c r="N7289" s="247"/>
      <c r="O7289" s="247"/>
      <c r="P7289" s="247"/>
      <c r="Q7289" s="247"/>
      <c r="R7289" s="247"/>
    </row>
    <row r="7290" spans="1:18" ht="20.100000000000001" customHeight="1" x14ac:dyDescent="0.25">
      <c r="A7290" s="248"/>
      <c r="B7290" s="248"/>
      <c r="C7290" s="248"/>
      <c r="D7290" s="248"/>
      <c r="E7290" s="248"/>
      <c r="F7290" s="248"/>
      <c r="G7290" s="248"/>
      <c r="H7290" s="248"/>
      <c r="I7290" s="247"/>
      <c r="J7290" s="247"/>
      <c r="K7290" s="247"/>
      <c r="L7290" s="247"/>
      <c r="M7290" s="247"/>
      <c r="N7290" s="247"/>
      <c r="O7290" s="247"/>
      <c r="P7290" s="247"/>
      <c r="Q7290" s="247"/>
      <c r="R7290" s="247"/>
    </row>
    <row r="7291" spans="1:18" ht="20.100000000000001" customHeight="1" x14ac:dyDescent="0.25">
      <c r="A7291" s="248"/>
      <c r="B7291" s="248"/>
      <c r="C7291" s="248"/>
      <c r="D7291" s="248"/>
      <c r="E7291" s="248"/>
      <c r="F7291" s="248"/>
      <c r="G7291" s="248"/>
      <c r="H7291" s="248"/>
      <c r="I7291" s="247"/>
      <c r="J7291" s="247"/>
      <c r="K7291" s="247"/>
      <c r="L7291" s="247"/>
      <c r="M7291" s="247"/>
      <c r="N7291" s="247"/>
      <c r="O7291" s="247"/>
      <c r="P7291" s="247"/>
      <c r="Q7291" s="247"/>
      <c r="R7291" s="247"/>
    </row>
    <row r="7292" spans="1:18" ht="20.100000000000001" customHeight="1" x14ac:dyDescent="0.25">
      <c r="A7292" s="248"/>
      <c r="B7292" s="248"/>
      <c r="C7292" s="248"/>
      <c r="D7292" s="248"/>
      <c r="E7292" s="248"/>
      <c r="F7292" s="248"/>
      <c r="G7292" s="248"/>
      <c r="H7292" s="248"/>
      <c r="I7292" s="247"/>
      <c r="J7292" s="247"/>
      <c r="K7292" s="247"/>
      <c r="L7292" s="247"/>
      <c r="M7292" s="247"/>
      <c r="N7292" s="247"/>
      <c r="O7292" s="247"/>
      <c r="P7292" s="247"/>
      <c r="Q7292" s="247"/>
      <c r="R7292" s="247"/>
    </row>
    <row r="7293" spans="1:18" ht="20.100000000000001" customHeight="1" x14ac:dyDescent="0.25">
      <c r="A7293" s="248"/>
      <c r="B7293" s="248"/>
      <c r="C7293" s="248"/>
      <c r="D7293" s="248"/>
      <c r="E7293" s="248"/>
      <c r="F7293" s="248"/>
      <c r="G7293" s="248"/>
      <c r="H7293" s="248"/>
      <c r="I7293" s="247"/>
      <c r="J7293" s="247"/>
      <c r="K7293" s="247"/>
      <c r="L7293" s="247"/>
      <c r="M7293" s="247"/>
      <c r="N7293" s="247"/>
      <c r="O7293" s="247"/>
      <c r="P7293" s="247"/>
      <c r="Q7293" s="247"/>
      <c r="R7293" s="247"/>
    </row>
    <row r="7294" spans="1:18" ht="20.100000000000001" customHeight="1" x14ac:dyDescent="0.25">
      <c r="A7294" s="248"/>
      <c r="B7294" s="248"/>
      <c r="C7294" s="248"/>
      <c r="D7294" s="248"/>
      <c r="E7294" s="248"/>
      <c r="F7294" s="248"/>
      <c r="G7294" s="248"/>
      <c r="H7294" s="248"/>
      <c r="I7294" s="247"/>
      <c r="J7294" s="247"/>
      <c r="K7294" s="247"/>
      <c r="L7294" s="247"/>
      <c r="M7294" s="247"/>
      <c r="N7294" s="247"/>
      <c r="O7294" s="247"/>
      <c r="P7294" s="247"/>
      <c r="Q7294" s="247"/>
      <c r="R7294" s="247"/>
    </row>
    <row r="7295" spans="1:18" ht="20.100000000000001" customHeight="1" x14ac:dyDescent="0.25">
      <c r="A7295" s="248"/>
      <c r="B7295" s="248"/>
      <c r="C7295" s="248"/>
      <c r="D7295" s="248"/>
      <c r="E7295" s="248"/>
      <c r="F7295" s="248"/>
      <c r="G7295" s="248"/>
      <c r="H7295" s="248"/>
      <c r="I7295" s="247"/>
      <c r="J7295" s="247"/>
      <c r="K7295" s="247"/>
      <c r="L7295" s="247"/>
      <c r="M7295" s="247"/>
      <c r="N7295" s="247"/>
      <c r="O7295" s="247"/>
      <c r="P7295" s="247"/>
      <c r="Q7295" s="247"/>
      <c r="R7295" s="247"/>
    </row>
    <row r="7296" spans="1:18" ht="20.100000000000001" customHeight="1" x14ac:dyDescent="0.25">
      <c r="A7296" s="248"/>
      <c r="B7296" s="248"/>
      <c r="C7296" s="248"/>
      <c r="D7296" s="248"/>
      <c r="E7296" s="248"/>
      <c r="F7296" s="248"/>
      <c r="G7296" s="248"/>
      <c r="H7296" s="248"/>
      <c r="I7296" s="247"/>
      <c r="J7296" s="247"/>
      <c r="K7296" s="247"/>
      <c r="L7296" s="247"/>
      <c r="M7296" s="247"/>
      <c r="N7296" s="247"/>
      <c r="O7296" s="247"/>
      <c r="P7296" s="247"/>
      <c r="Q7296" s="247"/>
      <c r="R7296" s="247"/>
    </row>
    <row r="7297" spans="1:18" ht="20.100000000000001" customHeight="1" x14ac:dyDescent="0.25">
      <c r="A7297" s="248"/>
      <c r="B7297" s="248"/>
      <c r="C7297" s="248"/>
      <c r="D7297" s="248"/>
      <c r="E7297" s="248"/>
      <c r="F7297" s="248"/>
      <c r="G7297" s="248"/>
      <c r="H7297" s="248"/>
      <c r="I7297" s="247"/>
      <c r="J7297" s="247"/>
      <c r="K7297" s="247"/>
      <c r="L7297" s="247"/>
      <c r="M7297" s="247"/>
      <c r="N7297" s="247"/>
      <c r="O7297" s="247"/>
      <c r="P7297" s="247"/>
      <c r="Q7297" s="247"/>
      <c r="R7297" s="247"/>
    </row>
    <row r="7298" spans="1:18" ht="20.100000000000001" customHeight="1" x14ac:dyDescent="0.25">
      <c r="A7298" s="248"/>
      <c r="B7298" s="248"/>
      <c r="C7298" s="248"/>
      <c r="D7298" s="248"/>
      <c r="E7298" s="248"/>
      <c r="F7298" s="248"/>
      <c r="G7298" s="248"/>
      <c r="H7298" s="248"/>
      <c r="I7298" s="247"/>
      <c r="J7298" s="247"/>
      <c r="K7298" s="247"/>
      <c r="L7298" s="247"/>
      <c r="M7298" s="247"/>
      <c r="N7298" s="247"/>
      <c r="O7298" s="247"/>
      <c r="P7298" s="247"/>
      <c r="Q7298" s="247"/>
      <c r="R7298" s="247"/>
    </row>
    <row r="7299" spans="1:18" ht="20.100000000000001" customHeight="1" x14ac:dyDescent="0.25">
      <c r="A7299" s="248"/>
      <c r="B7299" s="248"/>
      <c r="C7299" s="248"/>
      <c r="D7299" s="248"/>
      <c r="E7299" s="248"/>
      <c r="F7299" s="248"/>
      <c r="G7299" s="248"/>
      <c r="H7299" s="248"/>
      <c r="I7299" s="247"/>
      <c r="J7299" s="247"/>
      <c r="K7299" s="247"/>
      <c r="L7299" s="247"/>
      <c r="M7299" s="247"/>
      <c r="N7299" s="247"/>
      <c r="O7299" s="247"/>
      <c r="P7299" s="247"/>
      <c r="Q7299" s="247"/>
      <c r="R7299" s="247"/>
    </row>
    <row r="7300" spans="1:18" ht="20.100000000000001" customHeight="1" x14ac:dyDescent="0.25">
      <c r="A7300" s="248"/>
      <c r="B7300" s="248"/>
      <c r="C7300" s="248"/>
      <c r="D7300" s="248"/>
      <c r="E7300" s="248"/>
      <c r="F7300" s="248"/>
      <c r="G7300" s="248"/>
      <c r="H7300" s="248"/>
      <c r="I7300" s="247"/>
      <c r="J7300" s="247"/>
      <c r="K7300" s="247"/>
      <c r="L7300" s="247"/>
      <c r="M7300" s="247"/>
      <c r="N7300" s="247"/>
      <c r="O7300" s="247"/>
      <c r="P7300" s="247"/>
      <c r="Q7300" s="247"/>
      <c r="R7300" s="247"/>
    </row>
    <row r="7301" spans="1:18" ht="20.100000000000001" customHeight="1" x14ac:dyDescent="0.25">
      <c r="A7301" s="248"/>
      <c r="B7301" s="248"/>
      <c r="C7301" s="248"/>
      <c r="D7301" s="248"/>
      <c r="E7301" s="248"/>
      <c r="F7301" s="248"/>
      <c r="G7301" s="248"/>
      <c r="H7301" s="248"/>
      <c r="I7301" s="247"/>
      <c r="J7301" s="247"/>
      <c r="K7301" s="247"/>
      <c r="L7301" s="247"/>
      <c r="M7301" s="247"/>
      <c r="N7301" s="247"/>
      <c r="O7301" s="247"/>
      <c r="P7301" s="247"/>
      <c r="Q7301" s="247"/>
      <c r="R7301" s="247"/>
    </row>
    <row r="7302" spans="1:18" ht="20.100000000000001" customHeight="1" x14ac:dyDescent="0.25">
      <c r="A7302" s="248"/>
      <c r="B7302" s="248"/>
      <c r="C7302" s="248"/>
      <c r="D7302" s="248"/>
      <c r="E7302" s="248"/>
      <c r="F7302" s="248"/>
      <c r="G7302" s="248"/>
      <c r="H7302" s="248"/>
      <c r="I7302" s="247"/>
      <c r="J7302" s="247"/>
      <c r="K7302" s="247"/>
      <c r="L7302" s="247"/>
      <c r="M7302" s="247"/>
      <c r="N7302" s="247"/>
      <c r="O7302" s="247"/>
      <c r="P7302" s="247"/>
      <c r="Q7302" s="247"/>
      <c r="R7302" s="247"/>
    </row>
    <row r="7303" spans="1:18" ht="20.100000000000001" customHeight="1" x14ac:dyDescent="0.25">
      <c r="A7303" s="248"/>
      <c r="B7303" s="248"/>
      <c r="C7303" s="248"/>
      <c r="D7303" s="248"/>
      <c r="E7303" s="248"/>
      <c r="F7303" s="248"/>
      <c r="G7303" s="248"/>
      <c r="H7303" s="248"/>
      <c r="I7303" s="247"/>
      <c r="J7303" s="247"/>
      <c r="K7303" s="247"/>
      <c r="L7303" s="247"/>
      <c r="M7303" s="247"/>
      <c r="N7303" s="247"/>
      <c r="O7303" s="247"/>
      <c r="P7303" s="247"/>
      <c r="Q7303" s="247"/>
      <c r="R7303" s="247"/>
    </row>
    <row r="7304" spans="1:18" ht="20.100000000000001" customHeight="1" x14ac:dyDescent="0.25">
      <c r="A7304" s="248"/>
      <c r="B7304" s="248"/>
      <c r="C7304" s="248"/>
      <c r="D7304" s="248"/>
      <c r="E7304" s="248"/>
      <c r="F7304" s="248"/>
      <c r="G7304" s="248"/>
      <c r="H7304" s="248"/>
      <c r="I7304" s="247"/>
      <c r="J7304" s="247"/>
      <c r="K7304" s="247"/>
      <c r="L7304" s="247"/>
      <c r="M7304" s="247"/>
      <c r="N7304" s="247"/>
      <c r="O7304" s="247"/>
      <c r="P7304" s="247"/>
      <c r="Q7304" s="247"/>
      <c r="R7304" s="247"/>
    </row>
    <row r="7305" spans="1:18" ht="20.100000000000001" customHeight="1" x14ac:dyDescent="0.25">
      <c r="A7305" s="248"/>
      <c r="B7305" s="248"/>
      <c r="C7305" s="248"/>
      <c r="D7305" s="248"/>
      <c r="E7305" s="248"/>
      <c r="F7305" s="248"/>
      <c r="G7305" s="248"/>
      <c r="H7305" s="248"/>
      <c r="I7305" s="247"/>
      <c r="J7305" s="247"/>
      <c r="K7305" s="247"/>
      <c r="L7305" s="247"/>
      <c r="M7305" s="247"/>
      <c r="N7305" s="247"/>
      <c r="O7305" s="247"/>
      <c r="P7305" s="247"/>
      <c r="Q7305" s="247"/>
      <c r="R7305" s="247"/>
    </row>
    <row r="7306" spans="1:18" ht="20.100000000000001" customHeight="1" x14ac:dyDescent="0.25">
      <c r="A7306" s="248"/>
      <c r="B7306" s="248"/>
      <c r="C7306" s="248"/>
      <c r="D7306" s="248"/>
      <c r="E7306" s="248"/>
      <c r="F7306" s="248"/>
      <c r="G7306" s="248"/>
      <c r="H7306" s="248"/>
      <c r="I7306" s="247"/>
      <c r="J7306" s="247"/>
      <c r="K7306" s="247"/>
      <c r="L7306" s="247"/>
      <c r="M7306" s="247"/>
      <c r="N7306" s="247"/>
      <c r="O7306" s="247"/>
      <c r="P7306" s="247"/>
      <c r="Q7306" s="247"/>
      <c r="R7306" s="247"/>
    </row>
    <row r="7307" spans="1:18" ht="20.100000000000001" customHeight="1" x14ac:dyDescent="0.25">
      <c r="A7307" s="248"/>
      <c r="B7307" s="248"/>
      <c r="C7307" s="248"/>
      <c r="D7307" s="248"/>
      <c r="E7307" s="248"/>
      <c r="F7307" s="248"/>
      <c r="G7307" s="248"/>
      <c r="H7307" s="248"/>
      <c r="I7307" s="247"/>
      <c r="J7307" s="247"/>
      <c r="K7307" s="247"/>
      <c r="L7307" s="247"/>
      <c r="M7307" s="247"/>
      <c r="N7307" s="247"/>
      <c r="O7307" s="247"/>
      <c r="P7307" s="247"/>
      <c r="Q7307" s="247"/>
      <c r="R7307" s="247"/>
    </row>
    <row r="7308" spans="1:18" ht="20.100000000000001" customHeight="1" x14ac:dyDescent="0.25">
      <c r="A7308" s="248"/>
      <c r="B7308" s="248"/>
      <c r="C7308" s="248"/>
      <c r="D7308" s="248"/>
      <c r="E7308" s="248"/>
      <c r="F7308" s="248"/>
      <c r="G7308" s="248"/>
      <c r="H7308" s="248"/>
      <c r="I7308" s="247"/>
      <c r="J7308" s="247"/>
      <c r="K7308" s="247"/>
      <c r="L7308" s="247"/>
      <c r="M7308" s="247"/>
      <c r="N7308" s="247"/>
      <c r="O7308" s="247"/>
      <c r="P7308" s="247"/>
      <c r="Q7308" s="247"/>
      <c r="R7308" s="247"/>
    </row>
    <row r="7309" spans="1:18" ht="20.100000000000001" customHeight="1" x14ac:dyDescent="0.25">
      <c r="A7309" s="248"/>
      <c r="B7309" s="248"/>
      <c r="C7309" s="248"/>
      <c r="D7309" s="248"/>
      <c r="E7309" s="248"/>
      <c r="F7309" s="248"/>
      <c r="G7309" s="248"/>
      <c r="H7309" s="248"/>
      <c r="I7309" s="247"/>
      <c r="J7309" s="247"/>
      <c r="K7309" s="247"/>
      <c r="L7309" s="247"/>
      <c r="M7309" s="247"/>
      <c r="N7309" s="247"/>
      <c r="O7309" s="247"/>
      <c r="P7309" s="247"/>
      <c r="Q7309" s="247"/>
      <c r="R7309" s="247"/>
    </row>
    <row r="7310" spans="1:18" ht="20.100000000000001" customHeight="1" x14ac:dyDescent="0.25">
      <c r="A7310" s="248"/>
      <c r="B7310" s="248"/>
      <c r="C7310" s="248"/>
      <c r="D7310" s="248"/>
      <c r="E7310" s="248"/>
      <c r="F7310" s="248"/>
      <c r="G7310" s="248"/>
      <c r="H7310" s="248"/>
      <c r="I7310" s="247"/>
      <c r="J7310" s="247"/>
      <c r="K7310" s="247"/>
      <c r="L7310" s="247"/>
      <c r="M7310" s="247"/>
      <c r="N7310" s="247"/>
      <c r="O7310" s="247"/>
      <c r="P7310" s="247"/>
      <c r="Q7310" s="247"/>
      <c r="R7310" s="247"/>
    </row>
    <row r="7311" spans="1:18" ht="20.100000000000001" customHeight="1" x14ac:dyDescent="0.25">
      <c r="A7311" s="248"/>
      <c r="B7311" s="248"/>
      <c r="C7311" s="248"/>
      <c r="D7311" s="248"/>
      <c r="E7311" s="248"/>
      <c r="F7311" s="248"/>
      <c r="G7311" s="248"/>
      <c r="H7311" s="248"/>
      <c r="I7311" s="247"/>
      <c r="J7311" s="247"/>
      <c r="K7311" s="247"/>
      <c r="L7311" s="247"/>
      <c r="M7311" s="247"/>
      <c r="N7311" s="247"/>
      <c r="O7311" s="247"/>
      <c r="P7311" s="247"/>
      <c r="Q7311" s="247"/>
      <c r="R7311" s="247"/>
    </row>
    <row r="7312" spans="1:18" ht="20.100000000000001" customHeight="1" x14ac:dyDescent="0.25">
      <c r="A7312" s="248"/>
      <c r="B7312" s="248"/>
      <c r="C7312" s="248"/>
      <c r="D7312" s="248"/>
      <c r="E7312" s="248"/>
      <c r="F7312" s="248"/>
      <c r="G7312" s="248"/>
      <c r="H7312" s="248"/>
      <c r="I7312" s="247"/>
      <c r="J7312" s="247"/>
      <c r="K7312" s="247"/>
      <c r="L7312" s="247"/>
      <c r="M7312" s="247"/>
      <c r="N7312" s="247"/>
      <c r="O7312" s="247"/>
      <c r="P7312" s="247"/>
      <c r="Q7312" s="247"/>
      <c r="R7312" s="247"/>
    </row>
    <row r="7313" spans="1:18" ht="20.100000000000001" customHeight="1" x14ac:dyDescent="0.25">
      <c r="A7313" s="248"/>
      <c r="B7313" s="248"/>
      <c r="C7313" s="248"/>
      <c r="D7313" s="248"/>
      <c r="E7313" s="248"/>
      <c r="F7313" s="248"/>
      <c r="G7313" s="248"/>
      <c r="H7313" s="248"/>
      <c r="I7313" s="247"/>
      <c r="J7313" s="247"/>
      <c r="K7313" s="247"/>
      <c r="L7313" s="247"/>
      <c r="M7313" s="247"/>
      <c r="N7313" s="247"/>
      <c r="O7313" s="247"/>
      <c r="P7313" s="247"/>
      <c r="Q7313" s="247"/>
      <c r="R7313" s="247"/>
    </row>
    <row r="7314" spans="1:18" ht="20.100000000000001" customHeight="1" x14ac:dyDescent="0.25">
      <c r="A7314" s="248"/>
      <c r="B7314" s="248"/>
      <c r="C7314" s="248"/>
      <c r="D7314" s="248"/>
      <c r="E7314" s="248"/>
      <c r="F7314" s="248"/>
      <c r="G7314" s="248"/>
      <c r="H7314" s="248"/>
      <c r="I7314" s="247"/>
      <c r="J7314" s="247"/>
      <c r="K7314" s="247"/>
      <c r="L7314" s="247"/>
      <c r="M7314" s="247"/>
      <c r="N7314" s="247"/>
      <c r="O7314" s="247"/>
      <c r="P7314" s="247"/>
      <c r="Q7314" s="247"/>
      <c r="R7314" s="247"/>
    </row>
    <row r="7315" spans="1:18" ht="20.100000000000001" customHeight="1" x14ac:dyDescent="0.25">
      <c r="A7315" s="248"/>
      <c r="B7315" s="248"/>
      <c r="C7315" s="248"/>
      <c r="D7315" s="248"/>
      <c r="E7315" s="248"/>
      <c r="F7315" s="248"/>
      <c r="G7315" s="248"/>
      <c r="H7315" s="248"/>
      <c r="I7315" s="247"/>
      <c r="J7315" s="247"/>
      <c r="K7315" s="247"/>
      <c r="L7315" s="247"/>
      <c r="M7315" s="247"/>
      <c r="N7315" s="247"/>
      <c r="O7315" s="247"/>
      <c r="P7315" s="247"/>
      <c r="Q7315" s="247"/>
      <c r="R7315" s="247"/>
    </row>
    <row r="7316" spans="1:18" ht="20.100000000000001" customHeight="1" x14ac:dyDescent="0.25">
      <c r="A7316" s="248"/>
      <c r="B7316" s="248"/>
      <c r="C7316" s="248"/>
      <c r="D7316" s="248"/>
      <c r="E7316" s="248"/>
      <c r="F7316" s="248"/>
      <c r="G7316" s="248"/>
      <c r="H7316" s="248"/>
      <c r="I7316" s="247"/>
      <c r="J7316" s="247"/>
      <c r="K7316" s="247"/>
      <c r="L7316" s="247"/>
      <c r="M7316" s="247"/>
      <c r="N7316" s="247"/>
      <c r="O7316" s="247"/>
      <c r="P7316" s="247"/>
      <c r="Q7316" s="247"/>
      <c r="R7316" s="247"/>
    </row>
    <row r="7317" spans="1:18" ht="20.100000000000001" customHeight="1" x14ac:dyDescent="0.25">
      <c r="A7317" s="248"/>
      <c r="B7317" s="248"/>
      <c r="C7317" s="248"/>
      <c r="D7317" s="248"/>
      <c r="E7317" s="248"/>
      <c r="F7317" s="248"/>
      <c r="G7317" s="248"/>
      <c r="H7317" s="248"/>
      <c r="I7317" s="247"/>
      <c r="J7317" s="247"/>
      <c r="K7317" s="247"/>
      <c r="L7317" s="247"/>
      <c r="M7317" s="247"/>
      <c r="N7317" s="247"/>
      <c r="O7317" s="247"/>
      <c r="P7317" s="247"/>
      <c r="Q7317" s="247"/>
      <c r="R7317" s="247"/>
    </row>
    <row r="7318" spans="1:18" ht="20.100000000000001" customHeight="1" x14ac:dyDescent="0.25">
      <c r="A7318" s="248"/>
      <c r="B7318" s="248"/>
      <c r="C7318" s="248"/>
      <c r="D7318" s="248"/>
      <c r="E7318" s="248"/>
      <c r="F7318" s="248"/>
      <c r="G7318" s="248"/>
      <c r="H7318" s="248"/>
      <c r="I7318" s="247"/>
      <c r="J7318" s="247"/>
      <c r="K7318" s="247"/>
      <c r="L7318" s="247"/>
      <c r="M7318" s="247"/>
      <c r="N7318" s="247"/>
      <c r="O7318" s="247"/>
      <c r="P7318" s="247"/>
      <c r="Q7318" s="247"/>
      <c r="R7318" s="247"/>
    </row>
    <row r="7319" spans="1:18" ht="20.100000000000001" customHeight="1" x14ac:dyDescent="0.25">
      <c r="A7319" s="248"/>
      <c r="B7319" s="248"/>
      <c r="C7319" s="248"/>
      <c r="D7319" s="248"/>
      <c r="E7319" s="248"/>
      <c r="F7319" s="248"/>
      <c r="G7319" s="248"/>
      <c r="H7319" s="248"/>
      <c r="I7319" s="247"/>
      <c r="J7319" s="247"/>
      <c r="K7319" s="247"/>
      <c r="L7319" s="247"/>
      <c r="M7319" s="247"/>
      <c r="N7319" s="247"/>
      <c r="O7319" s="247"/>
      <c r="P7319" s="247"/>
      <c r="Q7319" s="247"/>
      <c r="R7319" s="247"/>
    </row>
    <row r="7320" spans="1:18" ht="20.100000000000001" customHeight="1" x14ac:dyDescent="0.25">
      <c r="A7320" s="248"/>
      <c r="B7320" s="248"/>
      <c r="C7320" s="248"/>
      <c r="D7320" s="248"/>
      <c r="E7320" s="248"/>
      <c r="F7320" s="248"/>
      <c r="G7320" s="248"/>
      <c r="H7320" s="248"/>
      <c r="I7320" s="247"/>
      <c r="J7320" s="247"/>
      <c r="K7320" s="247"/>
      <c r="L7320" s="247"/>
      <c r="M7320" s="247"/>
      <c r="N7320" s="247"/>
      <c r="O7320" s="247"/>
      <c r="P7320" s="247"/>
      <c r="Q7320" s="247"/>
      <c r="R7320" s="247"/>
    </row>
    <row r="7321" spans="1:18" ht="20.100000000000001" customHeight="1" x14ac:dyDescent="0.25">
      <c r="A7321" s="248"/>
      <c r="B7321" s="248"/>
      <c r="C7321" s="248"/>
      <c r="D7321" s="248"/>
      <c r="E7321" s="248"/>
      <c r="F7321" s="248"/>
      <c r="G7321" s="248"/>
      <c r="H7321" s="248"/>
      <c r="I7321" s="247"/>
      <c r="J7321" s="247"/>
      <c r="K7321" s="247"/>
      <c r="L7321" s="247"/>
      <c r="M7321" s="247"/>
      <c r="N7321" s="247"/>
      <c r="O7321" s="247"/>
      <c r="P7321" s="247"/>
      <c r="Q7321" s="247"/>
      <c r="R7321" s="247"/>
    </row>
    <row r="7322" spans="1:18" ht="20.100000000000001" customHeight="1" x14ac:dyDescent="0.25">
      <c r="A7322" s="248"/>
      <c r="B7322" s="248"/>
      <c r="C7322" s="248"/>
      <c r="D7322" s="248"/>
      <c r="E7322" s="248"/>
      <c r="F7322" s="248"/>
      <c r="G7322" s="248"/>
      <c r="H7322" s="248"/>
      <c r="I7322" s="247"/>
      <c r="J7322" s="247"/>
      <c r="K7322" s="247"/>
      <c r="L7322" s="247"/>
      <c r="M7322" s="247"/>
      <c r="N7322" s="247"/>
      <c r="O7322" s="247"/>
      <c r="P7322" s="247"/>
      <c r="Q7322" s="247"/>
      <c r="R7322" s="247"/>
    </row>
    <row r="7323" spans="1:18" ht="20.100000000000001" customHeight="1" x14ac:dyDescent="0.25">
      <c r="A7323" s="248"/>
      <c r="B7323" s="248"/>
      <c r="C7323" s="248"/>
      <c r="D7323" s="248"/>
      <c r="E7323" s="248"/>
      <c r="F7323" s="248"/>
      <c r="G7323" s="248"/>
      <c r="H7323" s="248"/>
      <c r="I7323" s="247"/>
      <c r="J7323" s="247"/>
      <c r="K7323" s="247"/>
      <c r="L7323" s="247"/>
      <c r="M7323" s="247"/>
      <c r="N7323" s="247"/>
      <c r="O7323" s="247"/>
      <c r="P7323" s="247"/>
      <c r="Q7323" s="247"/>
      <c r="R7323" s="247"/>
    </row>
    <row r="7324" spans="1:18" ht="20.100000000000001" customHeight="1" x14ac:dyDescent="0.25">
      <c r="A7324" s="248"/>
      <c r="B7324" s="248"/>
      <c r="C7324" s="248"/>
      <c r="D7324" s="248"/>
      <c r="E7324" s="248"/>
      <c r="F7324" s="248"/>
      <c r="G7324" s="248"/>
      <c r="H7324" s="248"/>
      <c r="I7324" s="247"/>
      <c r="J7324" s="247"/>
      <c r="K7324" s="247"/>
      <c r="L7324" s="247"/>
      <c r="M7324" s="247"/>
      <c r="N7324" s="247"/>
      <c r="O7324" s="247"/>
      <c r="P7324" s="247"/>
      <c r="Q7324" s="247"/>
      <c r="R7324" s="247"/>
    </row>
    <row r="7325" spans="1:18" ht="20.100000000000001" customHeight="1" x14ac:dyDescent="0.25">
      <c r="A7325" s="248"/>
      <c r="B7325" s="248"/>
      <c r="C7325" s="248"/>
      <c r="D7325" s="248"/>
      <c r="E7325" s="248"/>
      <c r="F7325" s="248"/>
      <c r="G7325" s="248"/>
      <c r="H7325" s="248"/>
      <c r="I7325" s="247"/>
      <c r="J7325" s="247"/>
      <c r="K7325" s="247"/>
      <c r="L7325" s="247"/>
      <c r="M7325" s="247"/>
      <c r="N7325" s="247"/>
      <c r="O7325" s="247"/>
      <c r="P7325" s="247"/>
      <c r="Q7325" s="247"/>
      <c r="R7325" s="247"/>
    </row>
    <row r="7326" spans="1:18" ht="20.100000000000001" customHeight="1" x14ac:dyDescent="0.25">
      <c r="A7326" s="248"/>
      <c r="B7326" s="248"/>
      <c r="C7326" s="248"/>
      <c r="D7326" s="248"/>
      <c r="E7326" s="248"/>
      <c r="F7326" s="248"/>
      <c r="G7326" s="248"/>
      <c r="H7326" s="248"/>
      <c r="I7326" s="247"/>
      <c r="J7326" s="247"/>
      <c r="K7326" s="247"/>
      <c r="L7326" s="247"/>
      <c r="M7326" s="247"/>
      <c r="N7326" s="247"/>
      <c r="O7326" s="247"/>
      <c r="P7326" s="247"/>
      <c r="Q7326" s="247"/>
      <c r="R7326" s="247"/>
    </row>
    <row r="7327" spans="1:18" ht="20.100000000000001" customHeight="1" x14ac:dyDescent="0.25">
      <c r="A7327" s="248"/>
      <c r="B7327" s="248"/>
      <c r="C7327" s="248"/>
      <c r="D7327" s="248"/>
      <c r="E7327" s="248"/>
      <c r="F7327" s="248"/>
      <c r="G7327" s="248"/>
      <c r="H7327" s="248"/>
      <c r="I7327" s="247"/>
      <c r="J7327" s="247"/>
      <c r="K7327" s="247"/>
      <c r="L7327" s="247"/>
      <c r="M7327" s="247"/>
      <c r="N7327" s="247"/>
      <c r="O7327" s="247"/>
      <c r="P7327" s="247"/>
      <c r="Q7327" s="247"/>
      <c r="R7327" s="247"/>
    </row>
    <row r="7328" spans="1:18" ht="20.100000000000001" customHeight="1" x14ac:dyDescent="0.25">
      <c r="A7328" s="248"/>
      <c r="B7328" s="248"/>
      <c r="C7328" s="248"/>
      <c r="D7328" s="248"/>
      <c r="E7328" s="248"/>
      <c r="F7328" s="248"/>
      <c r="G7328" s="248"/>
      <c r="H7328" s="248"/>
      <c r="I7328" s="247"/>
      <c r="J7328" s="247"/>
      <c r="K7328" s="247"/>
      <c r="L7328" s="247"/>
      <c r="M7328" s="247"/>
      <c r="N7328" s="247"/>
      <c r="O7328" s="247"/>
      <c r="P7328" s="247"/>
      <c r="Q7328" s="247"/>
      <c r="R7328" s="247"/>
    </row>
    <row r="7329" spans="1:18" ht="20.100000000000001" customHeight="1" x14ac:dyDescent="0.25">
      <c r="A7329" s="248"/>
      <c r="B7329" s="248"/>
      <c r="C7329" s="248"/>
      <c r="D7329" s="248"/>
      <c r="E7329" s="248"/>
      <c r="F7329" s="248"/>
      <c r="G7329" s="248"/>
      <c r="H7329" s="248"/>
      <c r="I7329" s="247"/>
      <c r="J7329" s="247"/>
      <c r="K7329" s="247"/>
      <c r="L7329" s="247"/>
      <c r="M7329" s="247"/>
      <c r="N7329" s="247"/>
      <c r="O7329" s="247"/>
      <c r="P7329" s="247"/>
      <c r="Q7329" s="247"/>
      <c r="R7329" s="247"/>
    </row>
    <row r="7330" spans="1:18" ht="20.100000000000001" customHeight="1" x14ac:dyDescent="0.25">
      <c r="A7330" s="248"/>
      <c r="B7330" s="248"/>
      <c r="C7330" s="248"/>
      <c r="D7330" s="248"/>
      <c r="E7330" s="248"/>
      <c r="F7330" s="248"/>
      <c r="G7330" s="248"/>
      <c r="H7330" s="248"/>
      <c r="I7330" s="247"/>
      <c r="J7330" s="247"/>
      <c r="K7330" s="247"/>
      <c r="L7330" s="247"/>
      <c r="M7330" s="247"/>
      <c r="N7330" s="247"/>
      <c r="O7330" s="247"/>
      <c r="P7330" s="247"/>
      <c r="Q7330" s="247"/>
      <c r="R7330" s="247"/>
    </row>
    <row r="7331" spans="1:18" ht="20.100000000000001" customHeight="1" x14ac:dyDescent="0.25">
      <c r="A7331" s="248"/>
      <c r="B7331" s="248"/>
      <c r="C7331" s="248"/>
      <c r="D7331" s="248"/>
      <c r="E7331" s="248"/>
      <c r="F7331" s="248"/>
      <c r="G7331" s="248"/>
      <c r="H7331" s="248"/>
      <c r="I7331" s="247"/>
      <c r="J7331" s="247"/>
      <c r="K7331" s="247"/>
      <c r="L7331" s="247"/>
      <c r="M7331" s="247"/>
      <c r="N7331" s="247"/>
      <c r="O7331" s="247"/>
      <c r="P7331" s="247"/>
      <c r="Q7331" s="247"/>
      <c r="R7331" s="247"/>
    </row>
    <row r="7332" spans="1:18" ht="20.100000000000001" customHeight="1" x14ac:dyDescent="0.25">
      <c r="A7332" s="248"/>
      <c r="B7332" s="248"/>
      <c r="C7332" s="248"/>
      <c r="D7332" s="248"/>
      <c r="E7332" s="248"/>
      <c r="F7332" s="248"/>
      <c r="G7332" s="248"/>
      <c r="H7332" s="248"/>
      <c r="I7332" s="247"/>
      <c r="J7332" s="247"/>
      <c r="K7332" s="247"/>
      <c r="L7332" s="247"/>
      <c r="M7332" s="247"/>
      <c r="N7332" s="247"/>
      <c r="O7332" s="247"/>
      <c r="P7332" s="247"/>
      <c r="Q7332" s="247"/>
      <c r="R7332" s="247"/>
    </row>
    <row r="7333" spans="1:18" ht="20.100000000000001" customHeight="1" x14ac:dyDescent="0.25">
      <c r="A7333" s="248"/>
      <c r="B7333" s="248"/>
      <c r="C7333" s="248"/>
      <c r="D7333" s="248"/>
      <c r="E7333" s="248"/>
      <c r="F7333" s="248"/>
      <c r="G7333" s="248"/>
      <c r="H7333" s="248"/>
      <c r="I7333" s="247"/>
      <c r="J7333" s="247"/>
      <c r="K7333" s="247"/>
      <c r="L7333" s="247"/>
      <c r="M7333" s="247"/>
      <c r="N7333" s="247"/>
      <c r="O7333" s="247"/>
      <c r="P7333" s="247"/>
      <c r="Q7333" s="247"/>
      <c r="R7333" s="247"/>
    </row>
    <row r="7334" spans="1:18" ht="20.100000000000001" customHeight="1" x14ac:dyDescent="0.25">
      <c r="A7334" s="248"/>
      <c r="B7334" s="248"/>
      <c r="C7334" s="248"/>
      <c r="D7334" s="248"/>
      <c r="E7334" s="248"/>
      <c r="F7334" s="248"/>
      <c r="G7334" s="248"/>
      <c r="H7334" s="248"/>
      <c r="I7334" s="247"/>
      <c r="J7334" s="247"/>
      <c r="K7334" s="247"/>
      <c r="L7334" s="247"/>
      <c r="M7334" s="247"/>
      <c r="N7334" s="247"/>
      <c r="O7334" s="247"/>
      <c r="P7334" s="247"/>
      <c r="Q7334" s="247"/>
      <c r="R7334" s="247"/>
    </row>
    <row r="7335" spans="1:18" ht="20.100000000000001" customHeight="1" x14ac:dyDescent="0.25">
      <c r="A7335" s="248"/>
      <c r="B7335" s="248"/>
      <c r="C7335" s="248"/>
      <c r="D7335" s="248"/>
      <c r="E7335" s="248"/>
      <c r="F7335" s="248"/>
      <c r="G7335" s="248"/>
      <c r="H7335" s="248"/>
      <c r="I7335" s="247"/>
      <c r="J7335" s="247"/>
      <c r="K7335" s="247"/>
      <c r="L7335" s="247"/>
      <c r="M7335" s="247"/>
      <c r="N7335" s="247"/>
      <c r="O7335" s="247"/>
      <c r="P7335" s="247"/>
      <c r="Q7335" s="247"/>
      <c r="R7335" s="247"/>
    </row>
    <row r="7336" spans="1:18" ht="20.100000000000001" customHeight="1" x14ac:dyDescent="0.25">
      <c r="A7336" s="248"/>
      <c r="B7336" s="248"/>
      <c r="C7336" s="248"/>
      <c r="D7336" s="248"/>
      <c r="E7336" s="248"/>
      <c r="F7336" s="248"/>
      <c r="G7336" s="248"/>
      <c r="H7336" s="248"/>
      <c r="I7336" s="247"/>
      <c r="J7336" s="247"/>
      <c r="K7336" s="247"/>
      <c r="L7336" s="247"/>
      <c r="M7336" s="247"/>
      <c r="N7336" s="247"/>
      <c r="O7336" s="247"/>
      <c r="P7336" s="247"/>
      <c r="Q7336" s="247"/>
      <c r="R7336" s="247"/>
    </row>
    <row r="7337" spans="1:18" ht="20.100000000000001" customHeight="1" x14ac:dyDescent="0.25">
      <c r="A7337" s="248"/>
      <c r="B7337" s="248"/>
      <c r="C7337" s="248"/>
      <c r="D7337" s="248"/>
      <c r="E7337" s="248"/>
      <c r="F7337" s="248"/>
      <c r="G7337" s="248"/>
      <c r="H7337" s="248"/>
      <c r="I7337" s="247"/>
      <c r="J7337" s="247"/>
      <c r="K7337" s="247"/>
      <c r="L7337" s="247"/>
      <c r="M7337" s="247"/>
      <c r="N7337" s="247"/>
      <c r="O7337" s="247"/>
      <c r="P7337" s="247"/>
      <c r="Q7337" s="247"/>
      <c r="R7337" s="247"/>
    </row>
    <row r="7338" spans="1:18" ht="20.100000000000001" customHeight="1" x14ac:dyDescent="0.25">
      <c r="A7338" s="248"/>
      <c r="B7338" s="248"/>
      <c r="C7338" s="248"/>
      <c r="D7338" s="248"/>
      <c r="E7338" s="248"/>
      <c r="F7338" s="248"/>
      <c r="G7338" s="248"/>
      <c r="H7338" s="248"/>
      <c r="I7338" s="247"/>
      <c r="J7338" s="247"/>
      <c r="K7338" s="247"/>
      <c r="L7338" s="247"/>
      <c r="M7338" s="247"/>
      <c r="N7338" s="247"/>
      <c r="O7338" s="247"/>
      <c r="P7338" s="247"/>
      <c r="Q7338" s="247"/>
      <c r="R7338" s="247"/>
    </row>
    <row r="7339" spans="1:18" ht="20.100000000000001" customHeight="1" x14ac:dyDescent="0.25">
      <c r="A7339" s="248"/>
      <c r="B7339" s="248"/>
      <c r="C7339" s="248"/>
      <c r="D7339" s="248"/>
      <c r="E7339" s="248"/>
      <c r="F7339" s="248"/>
      <c r="G7339" s="248"/>
      <c r="H7339" s="248"/>
      <c r="I7339" s="247"/>
      <c r="J7339" s="247"/>
      <c r="K7339" s="247"/>
      <c r="L7339" s="247"/>
      <c r="M7339" s="247"/>
      <c r="N7339" s="247"/>
      <c r="O7339" s="247"/>
      <c r="P7339" s="247"/>
      <c r="Q7339" s="247"/>
      <c r="R7339" s="247"/>
    </row>
    <row r="7340" spans="1:18" ht="20.100000000000001" customHeight="1" x14ac:dyDescent="0.25">
      <c r="A7340" s="248"/>
      <c r="B7340" s="248"/>
      <c r="C7340" s="248"/>
      <c r="D7340" s="248"/>
      <c r="E7340" s="248"/>
      <c r="F7340" s="248"/>
      <c r="G7340" s="248"/>
      <c r="H7340" s="248"/>
      <c r="I7340" s="247"/>
      <c r="J7340" s="247"/>
      <c r="K7340" s="247"/>
      <c r="L7340" s="247"/>
      <c r="M7340" s="247"/>
      <c r="N7340" s="247"/>
      <c r="O7340" s="247"/>
      <c r="P7340" s="247"/>
      <c r="Q7340" s="247"/>
      <c r="R7340" s="247"/>
    </row>
    <row r="7341" spans="1:18" ht="20.100000000000001" customHeight="1" x14ac:dyDescent="0.25">
      <c r="A7341" s="248"/>
      <c r="B7341" s="248"/>
      <c r="C7341" s="248"/>
      <c r="D7341" s="248"/>
      <c r="E7341" s="248"/>
      <c r="F7341" s="248"/>
      <c r="G7341" s="248"/>
      <c r="H7341" s="248"/>
      <c r="I7341" s="247"/>
      <c r="J7341" s="247"/>
      <c r="K7341" s="247"/>
      <c r="L7341" s="247"/>
      <c r="M7341" s="247"/>
      <c r="N7341" s="247"/>
      <c r="O7341" s="247"/>
      <c r="P7341" s="247"/>
      <c r="Q7341" s="247"/>
      <c r="R7341" s="247"/>
    </row>
    <row r="7342" spans="1:18" ht="20.100000000000001" customHeight="1" x14ac:dyDescent="0.25">
      <c r="A7342" s="248"/>
      <c r="B7342" s="248"/>
      <c r="C7342" s="248"/>
      <c r="D7342" s="248"/>
      <c r="E7342" s="248"/>
      <c r="F7342" s="248"/>
      <c r="G7342" s="248"/>
      <c r="H7342" s="248"/>
      <c r="I7342" s="247"/>
      <c r="J7342" s="247"/>
      <c r="K7342" s="247"/>
      <c r="L7342" s="247"/>
      <c r="M7342" s="247"/>
      <c r="N7342" s="247"/>
      <c r="O7342" s="247"/>
      <c r="P7342" s="247"/>
      <c r="Q7342" s="247"/>
      <c r="R7342" s="247"/>
    </row>
    <row r="7343" spans="1:18" ht="20.100000000000001" customHeight="1" x14ac:dyDescent="0.25">
      <c r="A7343" s="248"/>
      <c r="B7343" s="248"/>
      <c r="C7343" s="248"/>
      <c r="D7343" s="248"/>
      <c r="E7343" s="248"/>
      <c r="F7343" s="248"/>
      <c r="G7343" s="248"/>
      <c r="H7343" s="248"/>
      <c r="I7343" s="247"/>
      <c r="J7343" s="247"/>
      <c r="K7343" s="247"/>
      <c r="L7343" s="247"/>
      <c r="M7343" s="247"/>
      <c r="N7343" s="247"/>
      <c r="O7343" s="247"/>
      <c r="P7343" s="247"/>
      <c r="Q7343" s="247"/>
      <c r="R7343" s="247"/>
    </row>
    <row r="7344" spans="1:18" ht="20.100000000000001" customHeight="1" x14ac:dyDescent="0.25">
      <c r="A7344" s="248"/>
      <c r="B7344" s="248"/>
      <c r="C7344" s="248"/>
      <c r="D7344" s="248"/>
      <c r="E7344" s="248"/>
      <c r="F7344" s="248"/>
      <c r="G7344" s="248"/>
      <c r="H7344" s="248"/>
      <c r="I7344" s="247"/>
      <c r="J7344" s="247"/>
      <c r="K7344" s="247"/>
      <c r="L7344" s="247"/>
      <c r="M7344" s="247"/>
      <c r="N7344" s="247"/>
      <c r="O7344" s="247"/>
      <c r="P7344" s="247"/>
      <c r="Q7344" s="247"/>
      <c r="R7344" s="247"/>
    </row>
    <row r="7345" spans="1:18" ht="20.100000000000001" customHeight="1" x14ac:dyDescent="0.25">
      <c r="A7345" s="248"/>
      <c r="B7345" s="248"/>
      <c r="C7345" s="248"/>
      <c r="D7345" s="248"/>
      <c r="E7345" s="248"/>
      <c r="F7345" s="248"/>
      <c r="G7345" s="248"/>
      <c r="H7345" s="248"/>
      <c r="I7345" s="247"/>
      <c r="J7345" s="247"/>
      <c r="K7345" s="247"/>
      <c r="L7345" s="247"/>
      <c r="M7345" s="247"/>
      <c r="N7345" s="247"/>
      <c r="O7345" s="247"/>
      <c r="P7345" s="247"/>
      <c r="Q7345" s="247"/>
      <c r="R7345" s="247"/>
    </row>
    <row r="7346" spans="1:18" ht="20.100000000000001" customHeight="1" x14ac:dyDescent="0.25">
      <c r="A7346" s="248"/>
      <c r="B7346" s="248"/>
      <c r="C7346" s="248"/>
      <c r="D7346" s="248"/>
      <c r="E7346" s="248"/>
      <c r="F7346" s="248"/>
      <c r="G7346" s="248"/>
      <c r="H7346" s="248"/>
      <c r="I7346" s="247"/>
      <c r="J7346" s="247"/>
      <c r="K7346" s="247"/>
      <c r="L7346" s="247"/>
      <c r="M7346" s="247"/>
      <c r="N7346" s="247"/>
      <c r="O7346" s="247"/>
      <c r="P7346" s="247"/>
      <c r="Q7346" s="247"/>
      <c r="R7346" s="247"/>
    </row>
    <row r="7347" spans="1:18" ht="20.100000000000001" customHeight="1" x14ac:dyDescent="0.25">
      <c r="A7347" s="248"/>
      <c r="B7347" s="248"/>
      <c r="C7347" s="248"/>
      <c r="D7347" s="248"/>
      <c r="E7347" s="248"/>
      <c r="F7347" s="248"/>
      <c r="G7347" s="248"/>
      <c r="H7347" s="248"/>
      <c r="I7347" s="247"/>
      <c r="J7347" s="247"/>
      <c r="K7347" s="247"/>
      <c r="L7347" s="247"/>
      <c r="M7347" s="247"/>
      <c r="N7347" s="247"/>
      <c r="O7347" s="247"/>
      <c r="P7347" s="247"/>
      <c r="Q7347" s="247"/>
      <c r="R7347" s="247"/>
    </row>
    <row r="7348" spans="1:18" ht="20.100000000000001" customHeight="1" x14ac:dyDescent="0.25">
      <c r="A7348" s="248"/>
      <c r="B7348" s="248"/>
      <c r="C7348" s="248"/>
      <c r="D7348" s="248"/>
      <c r="E7348" s="248"/>
      <c r="F7348" s="248"/>
      <c r="G7348" s="248"/>
      <c r="H7348" s="248"/>
      <c r="I7348" s="247"/>
      <c r="J7348" s="247"/>
      <c r="K7348" s="247"/>
      <c r="L7348" s="247"/>
      <c r="M7348" s="247"/>
      <c r="N7348" s="247"/>
      <c r="O7348" s="247"/>
      <c r="P7348" s="247"/>
      <c r="Q7348" s="247"/>
      <c r="R7348" s="247"/>
    </row>
    <row r="7349" spans="1:18" ht="20.100000000000001" customHeight="1" x14ac:dyDescent="0.25">
      <c r="A7349" s="248"/>
      <c r="B7349" s="248"/>
      <c r="C7349" s="248"/>
      <c r="D7349" s="248"/>
      <c r="E7349" s="248"/>
      <c r="F7349" s="248"/>
      <c r="G7349" s="248"/>
      <c r="H7349" s="248"/>
      <c r="I7349" s="247"/>
      <c r="J7349" s="247"/>
      <c r="K7349" s="247"/>
      <c r="L7349" s="247"/>
      <c r="M7349" s="247"/>
      <c r="N7349" s="247"/>
      <c r="O7349" s="247"/>
      <c r="P7349" s="247"/>
      <c r="Q7349" s="247"/>
      <c r="R7349" s="247"/>
    </row>
    <row r="7350" spans="1:18" ht="20.100000000000001" customHeight="1" x14ac:dyDescent="0.25">
      <c r="A7350" s="248"/>
      <c r="B7350" s="248"/>
      <c r="C7350" s="248"/>
      <c r="D7350" s="248"/>
      <c r="E7350" s="248"/>
      <c r="F7350" s="248"/>
      <c r="G7350" s="248"/>
      <c r="H7350" s="248"/>
      <c r="I7350" s="247"/>
      <c r="J7350" s="247"/>
      <c r="K7350" s="247"/>
      <c r="L7350" s="247"/>
      <c r="M7350" s="247"/>
      <c r="N7350" s="247"/>
      <c r="O7350" s="247"/>
      <c r="P7350" s="247"/>
      <c r="Q7350" s="247"/>
      <c r="R7350" s="247"/>
    </row>
    <row r="7351" spans="1:18" ht="20.100000000000001" customHeight="1" x14ac:dyDescent="0.25">
      <c r="A7351" s="248"/>
      <c r="B7351" s="248"/>
      <c r="C7351" s="248"/>
      <c r="D7351" s="248"/>
      <c r="E7351" s="248"/>
      <c r="F7351" s="248"/>
      <c r="G7351" s="248"/>
      <c r="H7351" s="248"/>
      <c r="I7351" s="247"/>
      <c r="J7351" s="247"/>
      <c r="K7351" s="247"/>
      <c r="L7351" s="247"/>
      <c r="M7351" s="247"/>
      <c r="N7351" s="247"/>
      <c r="O7351" s="247"/>
      <c r="P7351" s="247"/>
      <c r="Q7351" s="247"/>
      <c r="R7351" s="247"/>
    </row>
    <row r="7352" spans="1:18" ht="20.100000000000001" customHeight="1" x14ac:dyDescent="0.25">
      <c r="A7352" s="248"/>
      <c r="B7352" s="248"/>
      <c r="C7352" s="248"/>
      <c r="D7352" s="248"/>
      <c r="E7352" s="248"/>
      <c r="F7352" s="248"/>
      <c r="G7352" s="248"/>
      <c r="H7352" s="248"/>
      <c r="I7352" s="247"/>
      <c r="J7352" s="247"/>
      <c r="K7352" s="247"/>
      <c r="L7352" s="247"/>
      <c r="M7352" s="247"/>
      <c r="N7352" s="247"/>
      <c r="O7352" s="247"/>
      <c r="P7352" s="247"/>
      <c r="Q7352" s="247"/>
      <c r="R7352" s="247"/>
    </row>
    <row r="7353" spans="1:18" ht="20.100000000000001" customHeight="1" x14ac:dyDescent="0.25">
      <c r="A7353" s="248"/>
      <c r="B7353" s="248"/>
      <c r="C7353" s="248"/>
      <c r="D7353" s="248"/>
      <c r="E7353" s="248"/>
      <c r="F7353" s="248"/>
      <c r="G7353" s="248"/>
      <c r="H7353" s="248"/>
      <c r="I7353" s="247"/>
      <c r="J7353" s="247"/>
      <c r="K7353" s="247"/>
      <c r="L7353" s="247"/>
      <c r="M7353" s="247"/>
      <c r="N7353" s="247"/>
      <c r="O7353" s="247"/>
      <c r="P7353" s="247"/>
      <c r="Q7353" s="247"/>
      <c r="R7353" s="247"/>
    </row>
    <row r="7354" spans="1:18" ht="20.100000000000001" customHeight="1" x14ac:dyDescent="0.25">
      <c r="A7354" s="248"/>
      <c r="B7354" s="248"/>
      <c r="C7354" s="248"/>
      <c r="D7354" s="248"/>
      <c r="E7354" s="248"/>
      <c r="F7354" s="248"/>
      <c r="G7354" s="248"/>
      <c r="H7354" s="248"/>
      <c r="I7354" s="247"/>
      <c r="J7354" s="247"/>
      <c r="K7354" s="247"/>
      <c r="L7354" s="247"/>
      <c r="M7354" s="247"/>
      <c r="N7354" s="247"/>
      <c r="O7354" s="247"/>
      <c r="P7354" s="247"/>
      <c r="Q7354" s="247"/>
      <c r="R7354" s="247"/>
    </row>
    <row r="7355" spans="1:18" ht="20.100000000000001" customHeight="1" x14ac:dyDescent="0.25">
      <c r="A7355" s="248"/>
      <c r="B7355" s="248"/>
      <c r="C7355" s="248"/>
      <c r="D7355" s="248"/>
      <c r="E7355" s="248"/>
      <c r="F7355" s="248"/>
      <c r="G7355" s="248"/>
      <c r="H7355" s="248"/>
      <c r="I7355" s="247"/>
      <c r="J7355" s="247"/>
      <c r="K7355" s="247"/>
      <c r="L7355" s="247"/>
      <c r="M7355" s="247"/>
      <c r="N7355" s="247"/>
      <c r="O7355" s="247"/>
      <c r="P7355" s="247"/>
      <c r="Q7355" s="247"/>
      <c r="R7355" s="247"/>
    </row>
    <row r="7356" spans="1:18" ht="20.100000000000001" customHeight="1" x14ac:dyDescent="0.25">
      <c r="A7356" s="248"/>
      <c r="B7356" s="248"/>
      <c r="C7356" s="248"/>
      <c r="D7356" s="248"/>
      <c r="E7356" s="248"/>
      <c r="F7356" s="248"/>
      <c r="G7356" s="248"/>
      <c r="H7356" s="248"/>
      <c r="I7356" s="247"/>
      <c r="J7356" s="247"/>
      <c r="K7356" s="247"/>
      <c r="L7356" s="247"/>
      <c r="M7356" s="247"/>
      <c r="N7356" s="247"/>
      <c r="O7356" s="247"/>
      <c r="P7356" s="247"/>
      <c r="Q7356" s="247"/>
      <c r="R7356" s="247"/>
    </row>
    <row r="7357" spans="1:18" ht="20.100000000000001" customHeight="1" x14ac:dyDescent="0.25">
      <c r="A7357" s="248"/>
      <c r="B7357" s="248"/>
      <c r="C7357" s="248"/>
      <c r="D7357" s="248"/>
      <c r="E7357" s="248"/>
      <c r="F7357" s="248"/>
      <c r="G7357" s="248"/>
      <c r="H7357" s="248"/>
      <c r="I7357" s="247"/>
      <c r="J7357" s="247"/>
      <c r="K7357" s="247"/>
      <c r="L7357" s="247"/>
      <c r="M7357" s="247"/>
      <c r="N7357" s="247"/>
      <c r="O7357" s="247"/>
      <c r="P7357" s="247"/>
      <c r="Q7357" s="247"/>
      <c r="R7357" s="247"/>
    </row>
    <row r="7358" spans="1:18" ht="20.100000000000001" customHeight="1" x14ac:dyDescent="0.25">
      <c r="A7358" s="248"/>
      <c r="B7358" s="248"/>
      <c r="C7358" s="248"/>
      <c r="D7358" s="248"/>
      <c r="E7358" s="248"/>
      <c r="F7358" s="248"/>
      <c r="G7358" s="248"/>
      <c r="H7358" s="248"/>
      <c r="I7358" s="247"/>
      <c r="J7358" s="247"/>
      <c r="K7358" s="247"/>
      <c r="L7358" s="247"/>
      <c r="M7358" s="247"/>
      <c r="N7358" s="247"/>
      <c r="O7358" s="247"/>
      <c r="P7358" s="247"/>
      <c r="Q7358" s="247"/>
      <c r="R7358" s="247"/>
    </row>
    <row r="7359" spans="1:18" ht="20.100000000000001" customHeight="1" x14ac:dyDescent="0.25">
      <c r="A7359" s="248"/>
      <c r="B7359" s="248"/>
      <c r="C7359" s="248"/>
      <c r="D7359" s="248"/>
      <c r="E7359" s="248"/>
      <c r="F7359" s="248"/>
      <c r="G7359" s="248"/>
      <c r="H7359" s="248"/>
      <c r="I7359" s="247"/>
      <c r="J7359" s="247"/>
      <c r="K7359" s="247"/>
      <c r="L7359" s="247"/>
      <c r="M7359" s="247"/>
      <c r="N7359" s="247"/>
      <c r="O7359" s="247"/>
      <c r="P7359" s="247"/>
      <c r="Q7359" s="247"/>
      <c r="R7359" s="247"/>
    </row>
    <row r="7360" spans="1:18" ht="20.100000000000001" customHeight="1" x14ac:dyDescent="0.25">
      <c r="A7360" s="248"/>
      <c r="B7360" s="248"/>
      <c r="C7360" s="248"/>
      <c r="D7360" s="248"/>
      <c r="E7360" s="248"/>
      <c r="F7360" s="248"/>
      <c r="G7360" s="248"/>
      <c r="H7360" s="248"/>
      <c r="I7360" s="247"/>
      <c r="J7360" s="247"/>
      <c r="K7360" s="247"/>
      <c r="L7360" s="247"/>
      <c r="M7360" s="247"/>
      <c r="N7360" s="247"/>
      <c r="O7360" s="247"/>
      <c r="P7360" s="247"/>
      <c r="Q7360" s="247"/>
      <c r="R7360" s="247"/>
    </row>
    <row r="7361" spans="1:18" ht="20.100000000000001" customHeight="1" x14ac:dyDescent="0.25">
      <c r="A7361" s="248"/>
      <c r="B7361" s="248"/>
      <c r="C7361" s="248"/>
      <c r="D7361" s="248"/>
      <c r="E7361" s="248"/>
      <c r="F7361" s="248"/>
      <c r="G7361" s="248"/>
      <c r="H7361" s="248"/>
      <c r="I7361" s="247"/>
      <c r="J7361" s="247"/>
      <c r="K7361" s="247"/>
      <c r="L7361" s="247"/>
      <c r="M7361" s="247"/>
      <c r="N7361" s="247"/>
      <c r="O7361" s="247"/>
      <c r="P7361" s="247"/>
      <c r="Q7361" s="247"/>
      <c r="R7361" s="247"/>
    </row>
    <row r="7362" spans="1:18" ht="20.100000000000001" customHeight="1" x14ac:dyDescent="0.25">
      <c r="A7362" s="248"/>
      <c r="B7362" s="248"/>
      <c r="C7362" s="248"/>
      <c r="D7362" s="248"/>
      <c r="E7362" s="248"/>
      <c r="F7362" s="248"/>
      <c r="G7362" s="248"/>
      <c r="H7362" s="248"/>
      <c r="I7362" s="247"/>
      <c r="J7362" s="247"/>
      <c r="K7362" s="247"/>
      <c r="L7362" s="247"/>
      <c r="M7362" s="247"/>
      <c r="N7362" s="247"/>
      <c r="O7362" s="247"/>
      <c r="P7362" s="247"/>
      <c r="Q7362" s="247"/>
      <c r="R7362" s="247"/>
    </row>
    <row r="7363" spans="1:18" ht="20.100000000000001" customHeight="1" x14ac:dyDescent="0.25">
      <c r="A7363" s="248"/>
      <c r="B7363" s="248"/>
      <c r="C7363" s="248"/>
      <c r="D7363" s="248"/>
      <c r="E7363" s="248"/>
      <c r="F7363" s="248"/>
      <c r="G7363" s="248"/>
      <c r="H7363" s="248"/>
      <c r="I7363" s="247"/>
      <c r="J7363" s="247"/>
      <c r="K7363" s="247"/>
      <c r="L7363" s="247"/>
      <c r="M7363" s="247"/>
      <c r="N7363" s="247"/>
      <c r="O7363" s="247"/>
      <c r="P7363" s="247"/>
      <c r="Q7363" s="247"/>
      <c r="R7363" s="247"/>
    </row>
    <row r="7364" spans="1:18" ht="20.100000000000001" customHeight="1" x14ac:dyDescent="0.25">
      <c r="A7364" s="248"/>
      <c r="B7364" s="248"/>
      <c r="C7364" s="248"/>
      <c r="D7364" s="248"/>
      <c r="E7364" s="248"/>
      <c r="F7364" s="248"/>
      <c r="G7364" s="248"/>
      <c r="H7364" s="248"/>
      <c r="I7364" s="247"/>
      <c r="J7364" s="247"/>
      <c r="K7364" s="247"/>
      <c r="L7364" s="247"/>
      <c r="M7364" s="247"/>
      <c r="N7364" s="247"/>
      <c r="O7364" s="247"/>
      <c r="P7364" s="247"/>
      <c r="Q7364" s="247"/>
      <c r="R7364" s="247"/>
    </row>
    <row r="7365" spans="1:18" ht="20.100000000000001" customHeight="1" x14ac:dyDescent="0.25">
      <c r="A7365" s="248"/>
      <c r="B7365" s="248"/>
      <c r="C7365" s="248"/>
      <c r="D7365" s="248"/>
      <c r="E7365" s="248"/>
      <c r="F7365" s="248"/>
      <c r="G7365" s="248"/>
      <c r="H7365" s="248"/>
      <c r="I7365" s="247"/>
      <c r="J7365" s="247"/>
      <c r="K7365" s="247"/>
      <c r="L7365" s="247"/>
      <c r="M7365" s="247"/>
      <c r="N7365" s="247"/>
      <c r="O7365" s="247"/>
      <c r="P7365" s="247"/>
      <c r="Q7365" s="247"/>
      <c r="R7365" s="247"/>
    </row>
    <row r="7366" spans="1:18" ht="20.100000000000001" customHeight="1" x14ac:dyDescent="0.25">
      <c r="A7366" s="248"/>
      <c r="B7366" s="248"/>
      <c r="C7366" s="248"/>
      <c r="D7366" s="248"/>
      <c r="E7366" s="248"/>
      <c r="F7366" s="248"/>
      <c r="G7366" s="248"/>
      <c r="H7366" s="248"/>
      <c r="I7366" s="247"/>
      <c r="J7366" s="247"/>
      <c r="K7366" s="247"/>
      <c r="L7366" s="247"/>
      <c r="M7366" s="247"/>
      <c r="N7366" s="247"/>
      <c r="O7366" s="247"/>
      <c r="P7366" s="247"/>
      <c r="Q7366" s="247"/>
      <c r="R7366" s="247"/>
    </row>
    <row r="7367" spans="1:18" ht="20.100000000000001" customHeight="1" x14ac:dyDescent="0.25">
      <c r="A7367" s="248"/>
      <c r="B7367" s="248"/>
      <c r="C7367" s="248"/>
      <c r="D7367" s="248"/>
      <c r="E7367" s="248"/>
      <c r="F7367" s="248"/>
      <c r="G7367" s="248"/>
      <c r="H7367" s="248"/>
      <c r="I7367" s="247"/>
      <c r="J7367" s="247"/>
      <c r="K7367" s="247"/>
      <c r="L7367" s="247"/>
      <c r="M7367" s="247"/>
      <c r="N7367" s="247"/>
      <c r="O7367" s="247"/>
      <c r="P7367" s="247"/>
      <c r="Q7367" s="247"/>
      <c r="R7367" s="247"/>
    </row>
    <row r="7368" spans="1:18" ht="20.100000000000001" customHeight="1" x14ac:dyDescent="0.25">
      <c r="A7368" s="248"/>
      <c r="B7368" s="248"/>
      <c r="C7368" s="248"/>
      <c r="D7368" s="248"/>
      <c r="E7368" s="248"/>
      <c r="F7368" s="248"/>
      <c r="G7368" s="248"/>
      <c r="H7368" s="248"/>
      <c r="I7368" s="247"/>
      <c r="J7368" s="247"/>
      <c r="K7368" s="247"/>
      <c r="L7368" s="247"/>
      <c r="M7368" s="247"/>
      <c r="N7368" s="247"/>
      <c r="O7368" s="247"/>
      <c r="P7368" s="247"/>
      <c r="Q7368" s="247"/>
      <c r="R7368" s="247"/>
    </row>
    <row r="7369" spans="1:18" ht="20.100000000000001" customHeight="1" x14ac:dyDescent="0.25">
      <c r="A7369" s="248"/>
      <c r="B7369" s="248"/>
      <c r="C7369" s="248"/>
      <c r="D7369" s="248"/>
      <c r="E7369" s="248"/>
      <c r="F7369" s="248"/>
      <c r="G7369" s="248"/>
      <c r="H7369" s="248"/>
      <c r="I7369" s="247"/>
      <c r="J7369" s="247"/>
      <c r="K7369" s="247"/>
      <c r="L7369" s="247"/>
      <c r="M7369" s="247"/>
      <c r="N7369" s="247"/>
      <c r="O7369" s="247"/>
      <c r="P7369" s="247"/>
      <c r="Q7369" s="247"/>
      <c r="R7369" s="247"/>
    </row>
    <row r="7370" spans="1:18" ht="20.100000000000001" customHeight="1" x14ac:dyDescent="0.25">
      <c r="A7370" s="248"/>
      <c r="B7370" s="248"/>
      <c r="C7370" s="248"/>
      <c r="D7370" s="248"/>
      <c r="E7370" s="248"/>
      <c r="F7370" s="248"/>
      <c r="G7370" s="248"/>
      <c r="H7370" s="248"/>
      <c r="I7370" s="247"/>
      <c r="J7370" s="247"/>
      <c r="K7370" s="247"/>
      <c r="L7370" s="247"/>
      <c r="M7370" s="247"/>
      <c r="N7370" s="247"/>
      <c r="O7370" s="247"/>
      <c r="P7370" s="247"/>
      <c r="Q7370" s="247"/>
      <c r="R7370" s="247"/>
    </row>
    <row r="7371" spans="1:18" ht="20.100000000000001" customHeight="1" x14ac:dyDescent="0.25">
      <c r="A7371" s="248"/>
      <c r="B7371" s="248"/>
      <c r="C7371" s="248"/>
      <c r="D7371" s="248"/>
      <c r="E7371" s="248"/>
      <c r="F7371" s="248"/>
      <c r="G7371" s="248"/>
      <c r="H7371" s="248"/>
      <c r="I7371" s="247"/>
      <c r="J7371" s="247"/>
      <c r="K7371" s="247"/>
      <c r="L7371" s="247"/>
      <c r="M7371" s="247"/>
      <c r="N7371" s="247"/>
      <c r="O7371" s="247"/>
      <c r="P7371" s="247"/>
      <c r="Q7371" s="247"/>
      <c r="R7371" s="247"/>
    </row>
    <row r="7372" spans="1:18" ht="20.100000000000001" customHeight="1" x14ac:dyDescent="0.25">
      <c r="A7372" s="248"/>
      <c r="B7372" s="248"/>
      <c r="C7372" s="248"/>
      <c r="D7372" s="248"/>
      <c r="E7372" s="248"/>
      <c r="F7372" s="248"/>
      <c r="G7372" s="248"/>
      <c r="H7372" s="248"/>
      <c r="I7372" s="247"/>
      <c r="J7372" s="247"/>
      <c r="K7372" s="247"/>
      <c r="L7372" s="247"/>
      <c r="M7372" s="247"/>
      <c r="N7372" s="247"/>
      <c r="O7372" s="247"/>
      <c r="P7372" s="247"/>
      <c r="Q7372" s="247"/>
      <c r="R7372" s="247"/>
    </row>
    <row r="7373" spans="1:18" ht="20.100000000000001" customHeight="1" x14ac:dyDescent="0.25">
      <c r="A7373" s="248"/>
      <c r="B7373" s="248"/>
      <c r="C7373" s="248"/>
      <c r="D7373" s="248"/>
      <c r="E7373" s="248"/>
      <c r="F7373" s="248"/>
      <c r="G7373" s="248"/>
      <c r="H7373" s="248"/>
      <c r="I7373" s="247"/>
      <c r="J7373" s="247"/>
      <c r="K7373" s="247"/>
      <c r="L7373" s="247"/>
      <c r="M7373" s="247"/>
      <c r="N7373" s="247"/>
      <c r="O7373" s="247"/>
      <c r="P7373" s="247"/>
      <c r="Q7373" s="247"/>
      <c r="R7373" s="247"/>
    </row>
    <row r="7374" spans="1:18" ht="20.100000000000001" customHeight="1" x14ac:dyDescent="0.25">
      <c r="A7374" s="248"/>
      <c r="B7374" s="248"/>
      <c r="C7374" s="248"/>
      <c r="D7374" s="248"/>
      <c r="E7374" s="248"/>
      <c r="F7374" s="248"/>
      <c r="G7374" s="248"/>
      <c r="H7374" s="248"/>
      <c r="I7374" s="247"/>
      <c r="J7374" s="247"/>
      <c r="K7374" s="247"/>
      <c r="L7374" s="247"/>
      <c r="M7374" s="247"/>
      <c r="N7374" s="247"/>
      <c r="O7374" s="247"/>
      <c r="P7374" s="247"/>
      <c r="Q7374" s="247"/>
      <c r="R7374" s="247"/>
    </row>
    <row r="7375" spans="1:18" ht="20.100000000000001" customHeight="1" x14ac:dyDescent="0.25">
      <c r="A7375" s="248"/>
      <c r="B7375" s="248"/>
      <c r="C7375" s="248"/>
      <c r="D7375" s="248"/>
      <c r="E7375" s="248"/>
      <c r="F7375" s="248"/>
      <c r="G7375" s="248"/>
      <c r="H7375" s="248"/>
      <c r="I7375" s="247"/>
      <c r="J7375" s="247"/>
      <c r="K7375" s="247"/>
      <c r="L7375" s="247"/>
      <c r="M7375" s="247"/>
      <c r="N7375" s="247"/>
      <c r="O7375" s="247"/>
      <c r="P7375" s="247"/>
      <c r="Q7375" s="247"/>
      <c r="R7375" s="247"/>
    </row>
    <row r="7376" spans="1:18" ht="20.100000000000001" customHeight="1" x14ac:dyDescent="0.25">
      <c r="A7376" s="248"/>
      <c r="B7376" s="248"/>
      <c r="C7376" s="248"/>
      <c r="D7376" s="248"/>
      <c r="E7376" s="248"/>
      <c r="F7376" s="248"/>
      <c r="G7376" s="248"/>
      <c r="H7376" s="248"/>
      <c r="I7376" s="247"/>
      <c r="J7376" s="247"/>
      <c r="K7376" s="247"/>
      <c r="L7376" s="247"/>
      <c r="M7376" s="247"/>
      <c r="N7376" s="247"/>
      <c r="O7376" s="247"/>
      <c r="P7376" s="247"/>
      <c r="Q7376" s="247"/>
      <c r="R7376" s="247"/>
    </row>
    <row r="7377" spans="1:18" ht="20.100000000000001" customHeight="1" x14ac:dyDescent="0.25">
      <c r="A7377" s="248"/>
      <c r="B7377" s="248"/>
      <c r="C7377" s="248"/>
      <c r="D7377" s="248"/>
      <c r="E7377" s="248"/>
      <c r="F7377" s="248"/>
      <c r="G7377" s="248"/>
      <c r="H7377" s="248"/>
      <c r="I7377" s="247"/>
      <c r="J7377" s="247"/>
      <c r="K7377" s="247"/>
      <c r="L7377" s="247"/>
      <c r="M7377" s="247"/>
      <c r="N7377" s="247"/>
      <c r="O7377" s="247"/>
      <c r="P7377" s="247"/>
      <c r="Q7377" s="247"/>
      <c r="R7377" s="247"/>
    </row>
    <row r="7378" spans="1:18" ht="20.100000000000001" customHeight="1" x14ac:dyDescent="0.25">
      <c r="A7378" s="248"/>
      <c r="B7378" s="248"/>
      <c r="C7378" s="248"/>
      <c r="D7378" s="248"/>
      <c r="E7378" s="248"/>
      <c r="F7378" s="248"/>
      <c r="G7378" s="248"/>
      <c r="H7378" s="248"/>
      <c r="I7378" s="247"/>
      <c r="J7378" s="247"/>
      <c r="K7378" s="247"/>
      <c r="L7378" s="247"/>
      <c r="M7378" s="247"/>
      <c r="N7378" s="247"/>
      <c r="O7378" s="247"/>
      <c r="P7378" s="247"/>
      <c r="Q7378" s="247"/>
      <c r="R7378" s="247"/>
    </row>
    <row r="7379" spans="1:18" ht="20.100000000000001" customHeight="1" x14ac:dyDescent="0.25">
      <c r="A7379" s="248"/>
      <c r="B7379" s="248"/>
      <c r="C7379" s="248"/>
      <c r="D7379" s="248"/>
      <c r="E7379" s="248"/>
      <c r="F7379" s="248"/>
      <c r="G7379" s="248"/>
      <c r="H7379" s="248"/>
      <c r="I7379" s="247"/>
      <c r="J7379" s="247"/>
      <c r="K7379" s="247"/>
      <c r="L7379" s="247"/>
      <c r="M7379" s="247"/>
      <c r="N7379" s="247"/>
      <c r="O7379" s="247"/>
      <c r="P7379" s="247"/>
      <c r="Q7379" s="247"/>
      <c r="R7379" s="247"/>
    </row>
    <row r="7380" spans="1:18" ht="20.100000000000001" customHeight="1" x14ac:dyDescent="0.25">
      <c r="A7380" s="248"/>
      <c r="B7380" s="248"/>
      <c r="C7380" s="248"/>
      <c r="D7380" s="248"/>
      <c r="E7380" s="248"/>
      <c r="F7380" s="248"/>
      <c r="G7380" s="248"/>
      <c r="H7380" s="248"/>
      <c r="I7380" s="247"/>
      <c r="J7380" s="247"/>
      <c r="K7380" s="247"/>
      <c r="L7380" s="247"/>
      <c r="M7380" s="247"/>
      <c r="N7380" s="247"/>
      <c r="O7380" s="247"/>
      <c r="P7380" s="247"/>
      <c r="Q7380" s="247"/>
      <c r="R7380" s="247"/>
    </row>
    <row r="7381" spans="1:18" ht="20.100000000000001" customHeight="1" x14ac:dyDescent="0.25">
      <c r="A7381" s="248"/>
      <c r="B7381" s="248"/>
      <c r="C7381" s="248"/>
      <c r="D7381" s="248"/>
      <c r="E7381" s="248"/>
      <c r="F7381" s="248"/>
      <c r="G7381" s="248"/>
      <c r="H7381" s="248"/>
      <c r="I7381" s="247"/>
      <c r="J7381" s="247"/>
      <c r="K7381" s="247"/>
      <c r="L7381" s="247"/>
      <c r="M7381" s="247"/>
      <c r="N7381" s="247"/>
      <c r="O7381" s="247"/>
      <c r="P7381" s="247"/>
      <c r="Q7381" s="247"/>
      <c r="R7381" s="247"/>
    </row>
    <row r="7382" spans="1:18" ht="20.100000000000001" customHeight="1" x14ac:dyDescent="0.25">
      <c r="A7382" s="248"/>
      <c r="B7382" s="248"/>
      <c r="C7382" s="248"/>
      <c r="D7382" s="248"/>
      <c r="E7382" s="248"/>
      <c r="F7382" s="248"/>
      <c r="G7382" s="248"/>
      <c r="H7382" s="248"/>
      <c r="I7382" s="247"/>
      <c r="J7382" s="247"/>
      <c r="K7382" s="247"/>
      <c r="L7382" s="247"/>
      <c r="M7382" s="247"/>
      <c r="N7382" s="247"/>
      <c r="O7382" s="247"/>
      <c r="P7382" s="247"/>
      <c r="Q7382" s="247"/>
      <c r="R7382" s="247"/>
    </row>
    <row r="7383" spans="1:18" ht="20.100000000000001" customHeight="1" x14ac:dyDescent="0.25">
      <c r="A7383" s="248"/>
      <c r="B7383" s="248"/>
      <c r="C7383" s="248"/>
      <c r="D7383" s="248"/>
      <c r="E7383" s="248"/>
      <c r="F7383" s="248"/>
      <c r="G7383" s="248"/>
      <c r="H7383" s="248"/>
      <c r="I7383" s="247"/>
      <c r="J7383" s="247"/>
      <c r="K7383" s="247"/>
      <c r="L7383" s="247"/>
      <c r="M7383" s="247"/>
      <c r="N7383" s="247"/>
      <c r="O7383" s="247"/>
      <c r="P7383" s="247"/>
      <c r="Q7383" s="247"/>
      <c r="R7383" s="247"/>
    </row>
    <row r="7384" spans="1:18" ht="20.100000000000001" customHeight="1" x14ac:dyDescent="0.25">
      <c r="A7384" s="248"/>
      <c r="B7384" s="248"/>
      <c r="C7384" s="248"/>
      <c r="D7384" s="248"/>
      <c r="E7384" s="248"/>
      <c r="F7384" s="248"/>
      <c r="G7384" s="248"/>
      <c r="H7384" s="248"/>
      <c r="I7384" s="247"/>
      <c r="J7384" s="247"/>
      <c r="K7384" s="247"/>
      <c r="L7384" s="247"/>
      <c r="M7384" s="247"/>
      <c r="N7384" s="247"/>
      <c r="O7384" s="247"/>
      <c r="P7384" s="247"/>
      <c r="Q7384" s="247"/>
      <c r="R7384" s="247"/>
    </row>
    <row r="7385" spans="1:18" ht="20.100000000000001" customHeight="1" x14ac:dyDescent="0.25">
      <c r="A7385" s="248"/>
      <c r="B7385" s="248"/>
      <c r="C7385" s="248"/>
      <c r="D7385" s="248"/>
      <c r="E7385" s="248"/>
      <c r="F7385" s="248"/>
      <c r="G7385" s="248"/>
      <c r="H7385" s="248"/>
      <c r="I7385" s="247"/>
      <c r="J7385" s="247"/>
      <c r="K7385" s="247"/>
      <c r="L7385" s="247"/>
      <c r="M7385" s="247"/>
      <c r="N7385" s="247"/>
      <c r="O7385" s="247"/>
      <c r="P7385" s="247"/>
      <c r="Q7385" s="247"/>
      <c r="R7385" s="247"/>
    </row>
    <row r="7386" spans="1:18" ht="20.100000000000001" customHeight="1" x14ac:dyDescent="0.25">
      <c r="A7386" s="248"/>
      <c r="B7386" s="248"/>
      <c r="C7386" s="248"/>
      <c r="D7386" s="248"/>
      <c r="E7386" s="248"/>
      <c r="F7386" s="248"/>
      <c r="G7386" s="248"/>
      <c r="H7386" s="248"/>
      <c r="I7386" s="247"/>
      <c r="J7386" s="247"/>
      <c r="K7386" s="247"/>
      <c r="L7386" s="247"/>
      <c r="M7386" s="247"/>
      <c r="N7386" s="247"/>
      <c r="O7386" s="247"/>
      <c r="P7386" s="247"/>
      <c r="Q7386" s="247"/>
      <c r="R7386" s="247"/>
    </row>
    <row r="7387" spans="1:18" ht="20.100000000000001" customHeight="1" x14ac:dyDescent="0.25">
      <c r="A7387" s="248"/>
      <c r="B7387" s="248"/>
      <c r="C7387" s="248"/>
      <c r="D7387" s="248"/>
      <c r="E7387" s="248"/>
      <c r="F7387" s="248"/>
      <c r="G7387" s="248"/>
      <c r="H7387" s="248"/>
      <c r="I7387" s="247"/>
      <c r="J7387" s="247"/>
      <c r="K7387" s="247"/>
      <c r="L7387" s="247"/>
      <c r="M7387" s="247"/>
      <c r="N7387" s="247"/>
      <c r="O7387" s="247"/>
      <c r="P7387" s="247"/>
      <c r="Q7387" s="247"/>
      <c r="R7387" s="247"/>
    </row>
    <row r="7388" spans="1:18" ht="20.100000000000001" customHeight="1" x14ac:dyDescent="0.25">
      <c r="A7388" s="248"/>
      <c r="B7388" s="248"/>
      <c r="C7388" s="248"/>
      <c r="D7388" s="248"/>
      <c r="E7388" s="248"/>
      <c r="F7388" s="248"/>
      <c r="G7388" s="248"/>
      <c r="H7388" s="248"/>
      <c r="I7388" s="247"/>
      <c r="J7388" s="247"/>
      <c r="K7388" s="247"/>
      <c r="L7388" s="247"/>
      <c r="M7388" s="247"/>
      <c r="N7388" s="247"/>
      <c r="O7388" s="247"/>
      <c r="P7388" s="247"/>
      <c r="Q7388" s="247"/>
      <c r="R7388" s="247"/>
    </row>
    <row r="7389" spans="1:18" ht="20.100000000000001" customHeight="1" x14ac:dyDescent="0.25">
      <c r="A7389" s="248"/>
      <c r="B7389" s="248"/>
      <c r="C7389" s="248"/>
      <c r="D7389" s="248"/>
      <c r="E7389" s="248"/>
      <c r="F7389" s="248"/>
      <c r="G7389" s="248"/>
      <c r="H7389" s="248"/>
      <c r="I7389" s="247"/>
      <c r="J7389" s="247"/>
      <c r="K7389" s="247"/>
      <c r="L7389" s="247"/>
      <c r="M7389" s="247"/>
      <c r="N7389" s="247"/>
      <c r="O7389" s="247"/>
      <c r="P7389" s="247"/>
      <c r="Q7389" s="247"/>
      <c r="R7389" s="247"/>
    </row>
    <row r="7390" spans="1:18" ht="20.100000000000001" customHeight="1" x14ac:dyDescent="0.25">
      <c r="A7390" s="248"/>
      <c r="B7390" s="248"/>
      <c r="C7390" s="248"/>
      <c r="D7390" s="248"/>
      <c r="E7390" s="248"/>
      <c r="F7390" s="248"/>
      <c r="G7390" s="248"/>
      <c r="H7390" s="248"/>
      <c r="I7390" s="247"/>
      <c r="J7390" s="247"/>
      <c r="K7390" s="247"/>
      <c r="L7390" s="247"/>
      <c r="M7390" s="247"/>
      <c r="N7390" s="247"/>
      <c r="O7390" s="247"/>
      <c r="P7390" s="247"/>
      <c r="Q7390" s="247"/>
      <c r="R7390" s="247"/>
    </row>
    <row r="7391" spans="1:18" ht="20.100000000000001" customHeight="1" x14ac:dyDescent="0.25">
      <c r="A7391" s="248"/>
      <c r="B7391" s="248"/>
      <c r="C7391" s="248"/>
      <c r="D7391" s="248"/>
      <c r="E7391" s="248"/>
      <c r="F7391" s="248"/>
      <c r="G7391" s="248"/>
      <c r="H7391" s="248"/>
      <c r="I7391" s="247"/>
      <c r="J7391" s="247"/>
      <c r="K7391" s="247"/>
      <c r="L7391" s="247"/>
      <c r="M7391" s="247"/>
      <c r="N7391" s="247"/>
      <c r="O7391" s="247"/>
      <c r="P7391" s="247"/>
      <c r="Q7391" s="247"/>
      <c r="R7391" s="247"/>
    </row>
    <row r="7392" spans="1:18" ht="20.100000000000001" customHeight="1" x14ac:dyDescent="0.25">
      <c r="A7392" s="248"/>
      <c r="B7392" s="248"/>
      <c r="C7392" s="248"/>
      <c r="D7392" s="248"/>
      <c r="E7392" s="248"/>
      <c r="F7392" s="248"/>
      <c r="G7392" s="248"/>
      <c r="H7392" s="248"/>
      <c r="I7392" s="247"/>
      <c r="J7392" s="247"/>
      <c r="K7392" s="247"/>
      <c r="L7392" s="247"/>
      <c r="M7392" s="247"/>
      <c r="N7392" s="247"/>
      <c r="O7392" s="247"/>
      <c r="P7392" s="247"/>
      <c r="Q7392" s="247"/>
      <c r="R7392" s="247"/>
    </row>
    <row r="7393" spans="1:18" ht="20.100000000000001" customHeight="1" x14ac:dyDescent="0.25">
      <c r="A7393" s="248"/>
      <c r="B7393" s="248"/>
      <c r="C7393" s="248"/>
      <c r="D7393" s="248"/>
      <c r="E7393" s="248"/>
      <c r="F7393" s="248"/>
      <c r="G7393" s="248"/>
      <c r="H7393" s="248"/>
      <c r="I7393" s="247"/>
      <c r="J7393" s="247"/>
      <c r="K7393" s="247"/>
      <c r="L7393" s="247"/>
      <c r="M7393" s="247"/>
      <c r="N7393" s="247"/>
      <c r="O7393" s="247"/>
      <c r="P7393" s="247"/>
      <c r="Q7393" s="247"/>
      <c r="R7393" s="247"/>
    </row>
    <row r="7394" spans="1:18" ht="20.100000000000001" customHeight="1" x14ac:dyDescent="0.25">
      <c r="A7394" s="248"/>
      <c r="B7394" s="248"/>
      <c r="C7394" s="248"/>
      <c r="D7394" s="248"/>
      <c r="E7394" s="248"/>
      <c r="F7394" s="248"/>
      <c r="G7394" s="248"/>
      <c r="H7394" s="248"/>
      <c r="I7394" s="247"/>
      <c r="J7394" s="247"/>
      <c r="K7394" s="247"/>
      <c r="L7394" s="247"/>
      <c r="M7394" s="247"/>
      <c r="N7394" s="247"/>
      <c r="O7394" s="247"/>
      <c r="P7394" s="247"/>
      <c r="Q7394" s="247"/>
      <c r="R7394" s="247"/>
    </row>
    <row r="7395" spans="1:18" ht="20.100000000000001" customHeight="1" x14ac:dyDescent="0.25">
      <c r="A7395" s="248"/>
      <c r="B7395" s="248"/>
      <c r="C7395" s="248"/>
      <c r="D7395" s="248"/>
      <c r="E7395" s="248"/>
      <c r="F7395" s="248"/>
      <c r="G7395" s="248"/>
      <c r="H7395" s="248"/>
      <c r="I7395" s="247"/>
      <c r="J7395" s="247"/>
      <c r="K7395" s="247"/>
      <c r="L7395" s="247"/>
      <c r="M7395" s="247"/>
      <c r="N7395" s="247"/>
      <c r="O7395" s="247"/>
      <c r="P7395" s="247"/>
      <c r="Q7395" s="247"/>
      <c r="R7395" s="247"/>
    </row>
    <row r="7396" spans="1:18" ht="20.100000000000001" customHeight="1" x14ac:dyDescent="0.25">
      <c r="A7396" s="248"/>
      <c r="B7396" s="248"/>
      <c r="C7396" s="248"/>
      <c r="D7396" s="248"/>
      <c r="E7396" s="248"/>
      <c r="F7396" s="248"/>
      <c r="G7396" s="248"/>
      <c r="H7396" s="248"/>
      <c r="I7396" s="247"/>
      <c r="J7396" s="247"/>
      <c r="K7396" s="247"/>
      <c r="L7396" s="247"/>
      <c r="M7396" s="247"/>
      <c r="N7396" s="247"/>
      <c r="O7396" s="247"/>
      <c r="P7396" s="247"/>
      <c r="Q7396" s="247"/>
      <c r="R7396" s="247"/>
    </row>
    <row r="7397" spans="1:18" ht="20.100000000000001" customHeight="1" x14ac:dyDescent="0.25">
      <c r="A7397" s="248"/>
      <c r="B7397" s="248"/>
      <c r="C7397" s="248"/>
      <c r="D7397" s="248"/>
      <c r="E7397" s="248"/>
      <c r="F7397" s="248"/>
      <c r="G7397" s="248"/>
      <c r="H7397" s="248"/>
      <c r="I7397" s="247"/>
      <c r="J7397" s="247"/>
      <c r="K7397" s="247"/>
      <c r="L7397" s="247"/>
      <c r="M7397" s="247"/>
      <c r="N7397" s="247"/>
      <c r="O7397" s="247"/>
      <c r="P7397" s="247"/>
      <c r="Q7397" s="247"/>
      <c r="R7397" s="247"/>
    </row>
    <row r="7398" spans="1:18" ht="20.100000000000001" customHeight="1" x14ac:dyDescent="0.25">
      <c r="A7398" s="248"/>
      <c r="B7398" s="248"/>
      <c r="C7398" s="248"/>
      <c r="D7398" s="248"/>
      <c r="E7398" s="248"/>
      <c r="F7398" s="248"/>
      <c r="G7398" s="248"/>
      <c r="H7398" s="248"/>
      <c r="I7398" s="247"/>
      <c r="J7398" s="247"/>
      <c r="K7398" s="247"/>
      <c r="L7398" s="247"/>
      <c r="M7398" s="247"/>
      <c r="N7398" s="247"/>
      <c r="O7398" s="247"/>
      <c r="P7398" s="247"/>
      <c r="Q7398" s="247"/>
      <c r="R7398" s="247"/>
    </row>
    <row r="7399" spans="1:18" ht="20.100000000000001" customHeight="1" x14ac:dyDescent="0.25">
      <c r="A7399" s="248"/>
      <c r="B7399" s="248"/>
      <c r="C7399" s="248"/>
      <c r="D7399" s="248"/>
      <c r="E7399" s="248"/>
      <c r="F7399" s="248"/>
      <c r="G7399" s="248"/>
      <c r="H7399" s="248"/>
      <c r="I7399" s="247"/>
      <c r="J7399" s="247"/>
      <c r="K7399" s="247"/>
      <c r="L7399" s="247"/>
      <c r="M7399" s="247"/>
      <c r="N7399" s="247"/>
      <c r="O7399" s="247"/>
      <c r="P7399" s="247"/>
      <c r="Q7399" s="247"/>
      <c r="R7399" s="247"/>
    </row>
    <row r="7400" spans="1:18" ht="20.100000000000001" customHeight="1" x14ac:dyDescent="0.25">
      <c r="A7400" s="248"/>
      <c r="B7400" s="248"/>
      <c r="C7400" s="248"/>
      <c r="D7400" s="248"/>
      <c r="E7400" s="248"/>
      <c r="F7400" s="248"/>
      <c r="G7400" s="248"/>
      <c r="H7400" s="248"/>
      <c r="I7400" s="247"/>
      <c r="J7400" s="247"/>
      <c r="K7400" s="247"/>
      <c r="L7400" s="247"/>
      <c r="M7400" s="247"/>
      <c r="N7400" s="247"/>
      <c r="O7400" s="247"/>
      <c r="P7400" s="247"/>
      <c r="Q7400" s="247"/>
      <c r="R7400" s="247"/>
    </row>
    <row r="7401" spans="1:18" ht="20.100000000000001" customHeight="1" x14ac:dyDescent="0.25">
      <c r="A7401" s="248"/>
      <c r="B7401" s="248"/>
      <c r="C7401" s="248"/>
      <c r="D7401" s="248"/>
      <c r="E7401" s="248"/>
      <c r="F7401" s="248"/>
      <c r="G7401" s="248"/>
      <c r="H7401" s="248"/>
      <c r="I7401" s="247"/>
      <c r="J7401" s="247"/>
      <c r="K7401" s="247"/>
      <c r="L7401" s="247"/>
      <c r="M7401" s="247"/>
      <c r="N7401" s="247"/>
      <c r="O7401" s="247"/>
      <c r="P7401" s="247"/>
      <c r="Q7401" s="247"/>
      <c r="R7401" s="247"/>
    </row>
    <row r="7402" spans="1:18" ht="20.100000000000001" customHeight="1" x14ac:dyDescent="0.25">
      <c r="A7402" s="248"/>
      <c r="B7402" s="248"/>
      <c r="C7402" s="248"/>
      <c r="D7402" s="248"/>
      <c r="E7402" s="248"/>
      <c r="F7402" s="248"/>
      <c r="G7402" s="248"/>
      <c r="H7402" s="248"/>
      <c r="I7402" s="247"/>
      <c r="J7402" s="247"/>
      <c r="K7402" s="247"/>
      <c r="L7402" s="247"/>
      <c r="M7402" s="247"/>
      <c r="N7402" s="247"/>
      <c r="O7402" s="247"/>
      <c r="P7402" s="247"/>
      <c r="Q7402" s="247"/>
      <c r="R7402" s="247"/>
    </row>
    <row r="7403" spans="1:18" ht="20.100000000000001" customHeight="1" x14ac:dyDescent="0.25">
      <c r="A7403" s="248"/>
      <c r="B7403" s="248"/>
      <c r="C7403" s="248"/>
      <c r="D7403" s="248"/>
      <c r="E7403" s="248"/>
      <c r="F7403" s="248"/>
      <c r="G7403" s="248"/>
      <c r="H7403" s="248"/>
      <c r="I7403" s="247"/>
      <c r="J7403" s="247"/>
      <c r="K7403" s="247"/>
      <c r="L7403" s="247"/>
      <c r="M7403" s="247"/>
      <c r="N7403" s="247"/>
      <c r="O7403" s="247"/>
      <c r="P7403" s="247"/>
      <c r="Q7403" s="247"/>
      <c r="R7403" s="247"/>
    </row>
    <row r="7404" spans="1:18" ht="20.100000000000001" customHeight="1" x14ac:dyDescent="0.25">
      <c r="A7404" s="248"/>
      <c r="B7404" s="248"/>
      <c r="C7404" s="248"/>
      <c r="D7404" s="248"/>
      <c r="E7404" s="248"/>
      <c r="F7404" s="248"/>
      <c r="G7404" s="248"/>
      <c r="H7404" s="248"/>
      <c r="I7404" s="247"/>
      <c r="J7404" s="247"/>
      <c r="K7404" s="247"/>
      <c r="L7404" s="247"/>
      <c r="M7404" s="247"/>
      <c r="N7404" s="247"/>
      <c r="O7404" s="247"/>
      <c r="P7404" s="247"/>
      <c r="Q7404" s="247"/>
      <c r="R7404" s="247"/>
    </row>
    <row r="7405" spans="1:18" ht="20.100000000000001" customHeight="1" x14ac:dyDescent="0.25">
      <c r="A7405" s="248"/>
      <c r="B7405" s="248"/>
      <c r="C7405" s="248"/>
      <c r="D7405" s="248"/>
      <c r="E7405" s="248"/>
      <c r="F7405" s="248"/>
      <c r="G7405" s="248"/>
      <c r="H7405" s="248"/>
      <c r="I7405" s="247"/>
      <c r="J7405" s="247"/>
      <c r="K7405" s="247"/>
      <c r="L7405" s="247"/>
      <c r="M7405" s="247"/>
      <c r="N7405" s="247"/>
      <c r="O7405" s="247"/>
      <c r="P7405" s="247"/>
      <c r="Q7405" s="247"/>
      <c r="R7405" s="247"/>
    </row>
    <row r="7406" spans="1:18" ht="20.100000000000001" customHeight="1" x14ac:dyDescent="0.25">
      <c r="A7406" s="248"/>
      <c r="B7406" s="248"/>
      <c r="C7406" s="248"/>
      <c r="D7406" s="248"/>
      <c r="E7406" s="248"/>
      <c r="F7406" s="248"/>
      <c r="G7406" s="248"/>
      <c r="H7406" s="248"/>
      <c r="I7406" s="247"/>
      <c r="J7406" s="247"/>
      <c r="K7406" s="247"/>
      <c r="L7406" s="247"/>
      <c r="M7406" s="247"/>
      <c r="N7406" s="247"/>
      <c r="O7406" s="247"/>
      <c r="P7406" s="247"/>
      <c r="Q7406" s="247"/>
      <c r="R7406" s="247"/>
    </row>
    <row r="7407" spans="1:18" ht="20.100000000000001" customHeight="1" x14ac:dyDescent="0.25">
      <c r="A7407" s="248"/>
      <c r="B7407" s="248"/>
      <c r="C7407" s="248"/>
      <c r="D7407" s="248"/>
      <c r="E7407" s="248"/>
      <c r="F7407" s="248"/>
      <c r="G7407" s="248"/>
      <c r="H7407" s="248"/>
      <c r="I7407" s="247"/>
      <c r="J7407" s="247"/>
      <c r="K7407" s="247"/>
      <c r="L7407" s="247"/>
      <c r="M7407" s="247"/>
      <c r="N7407" s="247"/>
      <c r="O7407" s="247"/>
      <c r="P7407" s="247"/>
      <c r="Q7407" s="247"/>
      <c r="R7407" s="247"/>
    </row>
    <row r="7408" spans="1:18" ht="20.100000000000001" customHeight="1" x14ac:dyDescent="0.25">
      <c r="A7408" s="248"/>
      <c r="B7408" s="248"/>
      <c r="C7408" s="248"/>
      <c r="D7408" s="248"/>
      <c r="E7408" s="248"/>
      <c r="F7408" s="248"/>
      <c r="G7408" s="248"/>
      <c r="H7408" s="248"/>
      <c r="I7408" s="247"/>
      <c r="J7408" s="247"/>
      <c r="K7408" s="247"/>
      <c r="L7408" s="247"/>
      <c r="M7408" s="247"/>
      <c r="N7408" s="247"/>
      <c r="O7408" s="247"/>
      <c r="P7408" s="247"/>
      <c r="Q7408" s="247"/>
      <c r="R7408" s="247"/>
    </row>
    <row r="7409" spans="1:18" ht="20.100000000000001" customHeight="1" x14ac:dyDescent="0.25">
      <c r="A7409" s="248"/>
      <c r="B7409" s="248"/>
      <c r="C7409" s="248"/>
      <c r="D7409" s="248"/>
      <c r="E7409" s="248"/>
      <c r="F7409" s="248"/>
      <c r="G7409" s="248"/>
      <c r="H7409" s="248"/>
      <c r="I7409" s="247"/>
      <c r="J7409" s="247"/>
      <c r="K7409" s="247"/>
      <c r="L7409" s="247"/>
      <c r="M7409" s="247"/>
      <c r="N7409" s="247"/>
      <c r="O7409" s="247"/>
      <c r="P7409" s="247"/>
      <c r="Q7409" s="247"/>
      <c r="R7409" s="247"/>
    </row>
    <row r="7410" spans="1:18" ht="20.100000000000001" customHeight="1" x14ac:dyDescent="0.25">
      <c r="A7410" s="248"/>
      <c r="B7410" s="248"/>
      <c r="C7410" s="248"/>
      <c r="D7410" s="248"/>
      <c r="E7410" s="248"/>
      <c r="F7410" s="248"/>
      <c r="G7410" s="248"/>
      <c r="H7410" s="248"/>
      <c r="I7410" s="247"/>
      <c r="J7410" s="247"/>
      <c r="K7410" s="247"/>
      <c r="L7410" s="247"/>
      <c r="M7410" s="247"/>
      <c r="N7410" s="247"/>
      <c r="O7410" s="247"/>
      <c r="P7410" s="247"/>
      <c r="Q7410" s="247"/>
      <c r="R7410" s="247"/>
    </row>
    <row r="7411" spans="1:18" ht="20.100000000000001" customHeight="1" x14ac:dyDescent="0.25">
      <c r="A7411" s="248"/>
      <c r="B7411" s="248"/>
      <c r="C7411" s="248"/>
      <c r="D7411" s="248"/>
      <c r="E7411" s="248"/>
      <c r="F7411" s="248"/>
      <c r="G7411" s="248"/>
      <c r="H7411" s="248"/>
      <c r="I7411" s="247"/>
      <c r="J7411" s="247"/>
      <c r="K7411" s="247"/>
      <c r="L7411" s="247"/>
      <c r="M7411" s="247"/>
      <c r="N7411" s="247"/>
      <c r="O7411" s="247"/>
      <c r="P7411" s="247"/>
      <c r="Q7411" s="247"/>
      <c r="R7411" s="247"/>
    </row>
    <row r="7412" spans="1:18" ht="20.100000000000001" customHeight="1" x14ac:dyDescent="0.25">
      <c r="A7412" s="248"/>
      <c r="B7412" s="248"/>
      <c r="C7412" s="248"/>
      <c r="D7412" s="248"/>
      <c r="E7412" s="248"/>
      <c r="F7412" s="248"/>
      <c r="G7412" s="248"/>
      <c r="H7412" s="248"/>
      <c r="I7412" s="247"/>
      <c r="J7412" s="247"/>
      <c r="K7412" s="247"/>
      <c r="L7412" s="247"/>
      <c r="M7412" s="247"/>
      <c r="N7412" s="247"/>
      <c r="O7412" s="247"/>
      <c r="P7412" s="247"/>
      <c r="Q7412" s="247"/>
      <c r="R7412" s="247"/>
    </row>
    <row r="7413" spans="1:18" ht="20.100000000000001" customHeight="1" x14ac:dyDescent="0.25">
      <c r="A7413" s="248"/>
      <c r="B7413" s="248"/>
      <c r="C7413" s="248"/>
      <c r="D7413" s="248"/>
      <c r="E7413" s="248"/>
      <c r="F7413" s="248"/>
      <c r="G7413" s="248"/>
      <c r="H7413" s="248"/>
      <c r="I7413" s="247"/>
      <c r="J7413" s="247"/>
      <c r="K7413" s="247"/>
      <c r="L7413" s="247"/>
      <c r="M7413" s="247"/>
      <c r="N7413" s="247"/>
      <c r="O7413" s="247"/>
      <c r="P7413" s="247"/>
      <c r="Q7413" s="247"/>
      <c r="R7413" s="247"/>
    </row>
    <row r="7414" spans="1:18" ht="20.100000000000001" customHeight="1" x14ac:dyDescent="0.25">
      <c r="A7414" s="248"/>
      <c r="B7414" s="248"/>
      <c r="C7414" s="248"/>
      <c r="D7414" s="248"/>
      <c r="E7414" s="248"/>
      <c r="F7414" s="248"/>
      <c r="G7414" s="248"/>
      <c r="H7414" s="248"/>
      <c r="I7414" s="247"/>
      <c r="J7414" s="247"/>
      <c r="K7414" s="247"/>
      <c r="L7414" s="247"/>
      <c r="M7414" s="247"/>
      <c r="N7414" s="247"/>
      <c r="O7414" s="247"/>
      <c r="P7414" s="247"/>
      <c r="Q7414" s="247"/>
      <c r="R7414" s="247"/>
    </row>
    <row r="7415" spans="1:18" ht="20.100000000000001" customHeight="1" x14ac:dyDescent="0.25">
      <c r="A7415" s="248"/>
      <c r="B7415" s="248"/>
      <c r="C7415" s="248"/>
      <c r="D7415" s="248"/>
      <c r="E7415" s="248"/>
      <c r="F7415" s="248"/>
      <c r="G7415" s="248"/>
      <c r="H7415" s="248"/>
      <c r="I7415" s="247"/>
      <c r="J7415" s="247"/>
      <c r="K7415" s="247"/>
      <c r="L7415" s="247"/>
      <c r="M7415" s="247"/>
      <c r="N7415" s="247"/>
      <c r="O7415" s="247"/>
      <c r="P7415" s="247"/>
      <c r="Q7415" s="247"/>
      <c r="R7415" s="247"/>
    </row>
    <row r="7416" spans="1:18" ht="20.100000000000001" customHeight="1" x14ac:dyDescent="0.25">
      <c r="A7416" s="248"/>
      <c r="B7416" s="248"/>
      <c r="C7416" s="248"/>
      <c r="D7416" s="248"/>
      <c r="E7416" s="248"/>
      <c r="F7416" s="248"/>
      <c r="G7416" s="248"/>
      <c r="H7416" s="248"/>
      <c r="I7416" s="247"/>
      <c r="J7416" s="247"/>
      <c r="K7416" s="247"/>
      <c r="L7416" s="247"/>
      <c r="M7416" s="247"/>
      <c r="N7416" s="247"/>
      <c r="O7416" s="247"/>
      <c r="P7416" s="247"/>
      <c r="Q7416" s="247"/>
      <c r="R7416" s="247"/>
    </row>
    <row r="7417" spans="1:18" ht="20.100000000000001" customHeight="1" x14ac:dyDescent="0.25">
      <c r="A7417" s="248"/>
      <c r="B7417" s="248"/>
      <c r="C7417" s="248"/>
      <c r="D7417" s="248"/>
      <c r="E7417" s="248"/>
      <c r="F7417" s="248"/>
      <c r="G7417" s="248"/>
      <c r="H7417" s="248"/>
      <c r="I7417" s="247"/>
      <c r="J7417" s="247"/>
      <c r="K7417" s="247"/>
      <c r="L7417" s="247"/>
      <c r="M7417" s="247"/>
      <c r="N7417" s="247"/>
      <c r="O7417" s="247"/>
      <c r="P7417" s="247"/>
      <c r="Q7417" s="247"/>
      <c r="R7417" s="247"/>
    </row>
    <row r="7418" spans="1:18" ht="20.100000000000001" customHeight="1" x14ac:dyDescent="0.25">
      <c r="A7418" s="248"/>
      <c r="B7418" s="248"/>
      <c r="C7418" s="248"/>
      <c r="D7418" s="248"/>
      <c r="E7418" s="248"/>
      <c r="F7418" s="248"/>
      <c r="G7418" s="248"/>
      <c r="H7418" s="248"/>
      <c r="I7418" s="247"/>
      <c r="J7418" s="247"/>
      <c r="K7418" s="247"/>
      <c r="L7418" s="247"/>
      <c r="M7418" s="247"/>
      <c r="N7418" s="247"/>
      <c r="O7418" s="247"/>
      <c r="P7418" s="247"/>
      <c r="Q7418" s="247"/>
      <c r="R7418" s="247"/>
    </row>
    <row r="7419" spans="1:18" ht="20.100000000000001" customHeight="1" x14ac:dyDescent="0.25">
      <c r="A7419" s="248"/>
      <c r="B7419" s="248"/>
      <c r="C7419" s="248"/>
      <c r="D7419" s="248"/>
      <c r="E7419" s="248"/>
      <c r="F7419" s="248"/>
      <c r="G7419" s="248"/>
      <c r="H7419" s="248"/>
      <c r="I7419" s="247"/>
      <c r="J7419" s="247"/>
      <c r="K7419" s="247"/>
      <c r="L7419" s="247"/>
      <c r="M7419" s="247"/>
      <c r="N7419" s="247"/>
      <c r="O7419" s="247"/>
      <c r="P7419" s="247"/>
      <c r="Q7419" s="247"/>
      <c r="R7419" s="247"/>
    </row>
    <row r="7420" spans="1:18" ht="20.100000000000001" customHeight="1" x14ac:dyDescent="0.25">
      <c r="A7420" s="248"/>
      <c r="B7420" s="248"/>
      <c r="C7420" s="248"/>
      <c r="D7420" s="248"/>
      <c r="E7420" s="248"/>
      <c r="F7420" s="248"/>
      <c r="G7420" s="248"/>
      <c r="H7420" s="248"/>
      <c r="I7420" s="247"/>
      <c r="J7420" s="247"/>
      <c r="K7420" s="247"/>
      <c r="L7420" s="247"/>
      <c r="M7420" s="247"/>
      <c r="N7420" s="247"/>
      <c r="O7420" s="247"/>
      <c r="P7420" s="247"/>
      <c r="Q7420" s="247"/>
      <c r="R7420" s="247"/>
    </row>
    <row r="7421" spans="1:18" ht="20.100000000000001" customHeight="1" x14ac:dyDescent="0.25">
      <c r="A7421" s="248"/>
      <c r="B7421" s="248"/>
      <c r="C7421" s="248"/>
      <c r="D7421" s="248"/>
      <c r="E7421" s="248"/>
      <c r="F7421" s="248"/>
      <c r="G7421" s="248"/>
      <c r="H7421" s="248"/>
      <c r="I7421" s="247"/>
      <c r="J7421" s="247"/>
      <c r="K7421" s="247"/>
      <c r="L7421" s="247"/>
      <c r="M7421" s="247"/>
      <c r="N7421" s="247"/>
      <c r="O7421" s="247"/>
      <c r="P7421" s="247"/>
      <c r="Q7421" s="247"/>
      <c r="R7421" s="247"/>
    </row>
    <row r="7422" spans="1:18" ht="20.100000000000001" customHeight="1" x14ac:dyDescent="0.25">
      <c r="A7422" s="248"/>
      <c r="B7422" s="248"/>
      <c r="C7422" s="248"/>
      <c r="D7422" s="248"/>
      <c r="E7422" s="248"/>
      <c r="F7422" s="248"/>
      <c r="G7422" s="248"/>
      <c r="H7422" s="248"/>
      <c r="I7422" s="247"/>
      <c r="J7422" s="247"/>
      <c r="K7422" s="247"/>
      <c r="L7422" s="247"/>
      <c r="M7422" s="247"/>
      <c r="N7422" s="247"/>
      <c r="O7422" s="247"/>
      <c r="P7422" s="247"/>
      <c r="Q7422" s="247"/>
      <c r="R7422" s="247"/>
    </row>
    <row r="7423" spans="1:18" ht="20.100000000000001" customHeight="1" x14ac:dyDescent="0.25">
      <c r="A7423" s="248"/>
      <c r="B7423" s="248"/>
      <c r="C7423" s="248"/>
      <c r="D7423" s="248"/>
      <c r="E7423" s="248"/>
      <c r="F7423" s="248"/>
      <c r="G7423" s="248"/>
      <c r="H7423" s="248"/>
      <c r="I7423" s="247"/>
      <c r="J7423" s="247"/>
      <c r="K7423" s="247"/>
      <c r="L7423" s="247"/>
      <c r="M7423" s="247"/>
      <c r="N7423" s="247"/>
      <c r="O7423" s="247"/>
      <c r="P7423" s="247"/>
      <c r="Q7423" s="247"/>
      <c r="R7423" s="247"/>
    </row>
    <row r="7424" spans="1:18" ht="20.100000000000001" customHeight="1" x14ac:dyDescent="0.25">
      <c r="A7424" s="248"/>
      <c r="B7424" s="248"/>
      <c r="C7424" s="248"/>
      <c r="D7424" s="248"/>
      <c r="E7424" s="248"/>
      <c r="F7424" s="248"/>
      <c r="G7424" s="248"/>
      <c r="H7424" s="248"/>
      <c r="I7424" s="247"/>
      <c r="J7424" s="247"/>
      <c r="K7424" s="247"/>
      <c r="L7424" s="247"/>
      <c r="M7424" s="247"/>
      <c r="N7424" s="247"/>
      <c r="O7424" s="247"/>
      <c r="P7424" s="247"/>
      <c r="Q7424" s="247"/>
      <c r="R7424" s="247"/>
    </row>
    <row r="7425" spans="1:18" ht="20.100000000000001" customHeight="1" x14ac:dyDescent="0.25">
      <c r="A7425" s="248"/>
      <c r="B7425" s="248"/>
      <c r="C7425" s="248"/>
      <c r="D7425" s="248"/>
      <c r="E7425" s="248"/>
      <c r="F7425" s="248"/>
      <c r="G7425" s="248"/>
      <c r="H7425" s="248"/>
      <c r="I7425" s="247"/>
      <c r="J7425" s="247"/>
      <c r="K7425" s="247"/>
      <c r="L7425" s="247"/>
      <c r="M7425" s="247"/>
      <c r="N7425" s="247"/>
      <c r="O7425" s="247"/>
      <c r="P7425" s="247"/>
      <c r="Q7425" s="247"/>
      <c r="R7425" s="247"/>
    </row>
    <row r="7426" spans="1:18" ht="20.100000000000001" customHeight="1" x14ac:dyDescent="0.25">
      <c r="A7426" s="248"/>
      <c r="B7426" s="248"/>
      <c r="C7426" s="248"/>
      <c r="D7426" s="248"/>
      <c r="E7426" s="248"/>
      <c r="F7426" s="248"/>
      <c r="G7426" s="248"/>
      <c r="H7426" s="248"/>
      <c r="I7426" s="247"/>
      <c r="J7426" s="247"/>
      <c r="K7426" s="247"/>
      <c r="L7426" s="247"/>
      <c r="M7426" s="247"/>
      <c r="N7426" s="247"/>
      <c r="O7426" s="247"/>
      <c r="P7426" s="247"/>
      <c r="Q7426" s="247"/>
      <c r="R7426" s="247"/>
    </row>
    <row r="7427" spans="1:18" ht="20.100000000000001" customHeight="1" x14ac:dyDescent="0.25">
      <c r="A7427" s="248"/>
      <c r="B7427" s="248"/>
      <c r="C7427" s="248"/>
      <c r="D7427" s="248"/>
      <c r="E7427" s="248"/>
      <c r="F7427" s="248"/>
      <c r="G7427" s="248"/>
      <c r="H7427" s="248"/>
      <c r="I7427" s="247"/>
      <c r="J7427" s="247"/>
      <c r="K7427" s="247"/>
      <c r="L7427" s="247"/>
      <c r="M7427" s="247"/>
      <c r="N7427" s="247"/>
      <c r="O7427" s="247"/>
      <c r="P7427" s="247"/>
      <c r="Q7427" s="247"/>
      <c r="R7427" s="247"/>
    </row>
    <row r="7428" spans="1:18" ht="20.100000000000001" customHeight="1" x14ac:dyDescent="0.25">
      <c r="A7428" s="248"/>
      <c r="B7428" s="248"/>
      <c r="C7428" s="248"/>
      <c r="D7428" s="248"/>
      <c r="E7428" s="248"/>
      <c r="F7428" s="248"/>
      <c r="G7428" s="248"/>
      <c r="H7428" s="248"/>
      <c r="I7428" s="247"/>
      <c r="J7428" s="247"/>
      <c r="K7428" s="247"/>
      <c r="L7428" s="247"/>
      <c r="M7428" s="247"/>
      <c r="N7428" s="247"/>
      <c r="O7428" s="247"/>
      <c r="P7428" s="247"/>
      <c r="Q7428" s="247"/>
      <c r="R7428" s="247"/>
    </row>
    <row r="7429" spans="1:18" ht="20.100000000000001" customHeight="1" x14ac:dyDescent="0.25">
      <c r="A7429" s="248"/>
      <c r="B7429" s="248"/>
      <c r="C7429" s="248"/>
      <c r="D7429" s="248"/>
      <c r="E7429" s="248"/>
      <c r="F7429" s="248"/>
      <c r="G7429" s="248"/>
      <c r="H7429" s="248"/>
      <c r="I7429" s="247"/>
      <c r="J7429" s="247"/>
      <c r="K7429" s="247"/>
      <c r="L7429" s="247"/>
      <c r="M7429" s="247"/>
      <c r="N7429" s="247"/>
      <c r="O7429" s="247"/>
      <c r="P7429" s="247"/>
      <c r="Q7429" s="247"/>
      <c r="R7429" s="247"/>
    </row>
    <row r="7430" spans="1:18" ht="20.100000000000001" customHeight="1" x14ac:dyDescent="0.25">
      <c r="A7430" s="248"/>
      <c r="B7430" s="248"/>
      <c r="C7430" s="248"/>
      <c r="D7430" s="248"/>
      <c r="E7430" s="248"/>
      <c r="F7430" s="248"/>
      <c r="G7430" s="248"/>
      <c r="H7430" s="248"/>
      <c r="I7430" s="247"/>
      <c r="J7430" s="247"/>
      <c r="K7430" s="247"/>
      <c r="L7430" s="247"/>
      <c r="M7430" s="247"/>
      <c r="N7430" s="247"/>
      <c r="O7430" s="247"/>
      <c r="P7430" s="247"/>
      <c r="Q7430" s="247"/>
      <c r="R7430" s="247"/>
    </row>
    <row r="7431" spans="1:18" ht="20.100000000000001" customHeight="1" x14ac:dyDescent="0.25">
      <c r="A7431" s="248"/>
      <c r="B7431" s="248"/>
      <c r="C7431" s="248"/>
      <c r="D7431" s="248"/>
      <c r="E7431" s="248"/>
      <c r="F7431" s="248"/>
      <c r="G7431" s="248"/>
      <c r="H7431" s="248"/>
      <c r="I7431" s="247"/>
      <c r="J7431" s="247"/>
      <c r="K7431" s="247"/>
      <c r="L7431" s="247"/>
      <c r="M7431" s="247"/>
      <c r="N7431" s="247"/>
      <c r="O7431" s="247"/>
      <c r="P7431" s="247"/>
      <c r="Q7431" s="247"/>
      <c r="R7431" s="247"/>
    </row>
    <row r="7432" spans="1:18" ht="20.100000000000001" customHeight="1" x14ac:dyDescent="0.25">
      <c r="A7432" s="248"/>
      <c r="B7432" s="248"/>
      <c r="C7432" s="248"/>
      <c r="D7432" s="248"/>
      <c r="E7432" s="248"/>
      <c r="F7432" s="248"/>
      <c r="G7432" s="248"/>
      <c r="H7432" s="248"/>
      <c r="I7432" s="247"/>
      <c r="J7432" s="247"/>
      <c r="K7432" s="247"/>
      <c r="L7432" s="247"/>
      <c r="M7432" s="247"/>
      <c r="N7432" s="247"/>
      <c r="O7432" s="247"/>
      <c r="P7432" s="247"/>
      <c r="Q7432" s="247"/>
      <c r="R7432" s="247"/>
    </row>
    <row r="7433" spans="1:18" ht="20.100000000000001" customHeight="1" x14ac:dyDescent="0.25">
      <c r="A7433" s="248"/>
      <c r="B7433" s="248"/>
      <c r="C7433" s="248"/>
      <c r="D7433" s="248"/>
      <c r="E7433" s="248"/>
      <c r="F7433" s="248"/>
      <c r="G7433" s="248"/>
      <c r="H7433" s="248"/>
      <c r="I7433" s="247"/>
      <c r="J7433" s="247"/>
      <c r="K7433" s="247"/>
      <c r="L7433" s="247"/>
      <c r="M7433" s="247"/>
      <c r="N7433" s="247"/>
      <c r="O7433" s="247"/>
      <c r="P7433" s="247"/>
      <c r="Q7433" s="247"/>
      <c r="R7433" s="247"/>
    </row>
    <row r="7434" spans="1:18" ht="20.100000000000001" customHeight="1" x14ac:dyDescent="0.25">
      <c r="A7434" s="248"/>
      <c r="B7434" s="248"/>
      <c r="C7434" s="248"/>
      <c r="D7434" s="248"/>
      <c r="E7434" s="248"/>
      <c r="F7434" s="248"/>
      <c r="G7434" s="248"/>
      <c r="H7434" s="248"/>
      <c r="I7434" s="247"/>
      <c r="J7434" s="247"/>
      <c r="K7434" s="247"/>
      <c r="L7434" s="247"/>
      <c r="M7434" s="247"/>
      <c r="N7434" s="247"/>
      <c r="O7434" s="247"/>
      <c r="P7434" s="247"/>
      <c r="Q7434" s="247"/>
      <c r="R7434" s="247"/>
    </row>
    <row r="7435" spans="1:18" ht="20.100000000000001" customHeight="1" x14ac:dyDescent="0.25">
      <c r="A7435" s="248"/>
      <c r="B7435" s="248"/>
      <c r="C7435" s="248"/>
      <c r="D7435" s="248"/>
      <c r="E7435" s="248"/>
      <c r="F7435" s="248"/>
      <c r="G7435" s="248"/>
      <c r="H7435" s="248"/>
      <c r="I7435" s="247"/>
      <c r="J7435" s="247"/>
      <c r="K7435" s="247"/>
      <c r="L7435" s="247"/>
      <c r="M7435" s="247"/>
      <c r="N7435" s="247"/>
      <c r="O7435" s="247"/>
      <c r="P7435" s="247"/>
      <c r="Q7435" s="247"/>
      <c r="R7435" s="247"/>
    </row>
    <row r="7436" spans="1:18" ht="20.100000000000001" customHeight="1" x14ac:dyDescent="0.25">
      <c r="A7436" s="248"/>
      <c r="B7436" s="248"/>
      <c r="C7436" s="248"/>
      <c r="D7436" s="248"/>
      <c r="E7436" s="248"/>
      <c r="F7436" s="248"/>
      <c r="G7436" s="248"/>
      <c r="H7436" s="248"/>
      <c r="I7436" s="247"/>
      <c r="J7436" s="247"/>
      <c r="K7436" s="247"/>
      <c r="L7436" s="247"/>
      <c r="M7436" s="247"/>
      <c r="N7436" s="247"/>
      <c r="O7436" s="247"/>
      <c r="P7436" s="247"/>
      <c r="Q7436" s="247"/>
      <c r="R7436" s="247"/>
    </row>
    <row r="7437" spans="1:18" ht="20.100000000000001" customHeight="1" x14ac:dyDescent="0.25">
      <c r="A7437" s="248"/>
      <c r="B7437" s="248"/>
      <c r="C7437" s="248"/>
      <c r="D7437" s="248"/>
      <c r="E7437" s="248"/>
      <c r="F7437" s="248"/>
      <c r="G7437" s="248"/>
      <c r="H7437" s="248"/>
      <c r="I7437" s="247"/>
      <c r="J7437" s="247"/>
      <c r="K7437" s="247"/>
      <c r="L7437" s="247"/>
      <c r="M7437" s="247"/>
      <c r="N7437" s="247"/>
      <c r="O7437" s="247"/>
      <c r="P7437" s="247"/>
      <c r="Q7437" s="247"/>
      <c r="R7437" s="247"/>
    </row>
    <row r="7438" spans="1:18" ht="20.100000000000001" customHeight="1" x14ac:dyDescent="0.25">
      <c r="A7438" s="248"/>
      <c r="B7438" s="248"/>
      <c r="C7438" s="248"/>
      <c r="D7438" s="248"/>
      <c r="E7438" s="248"/>
      <c r="F7438" s="248"/>
      <c r="G7438" s="248"/>
      <c r="H7438" s="248"/>
      <c r="I7438" s="247"/>
      <c r="J7438" s="247"/>
      <c r="K7438" s="247"/>
      <c r="L7438" s="247"/>
      <c r="M7438" s="247"/>
      <c r="N7438" s="247"/>
      <c r="O7438" s="247"/>
      <c r="P7438" s="247"/>
      <c r="Q7438" s="247"/>
      <c r="R7438" s="247"/>
    </row>
    <row r="7439" spans="1:18" ht="20.100000000000001" customHeight="1" x14ac:dyDescent="0.25">
      <c r="A7439" s="248"/>
      <c r="B7439" s="248"/>
      <c r="C7439" s="248"/>
      <c r="D7439" s="248"/>
      <c r="E7439" s="248"/>
      <c r="F7439" s="248"/>
      <c r="G7439" s="248"/>
      <c r="H7439" s="248"/>
      <c r="I7439" s="247"/>
      <c r="J7439" s="247"/>
      <c r="K7439" s="247"/>
      <c r="L7439" s="247"/>
      <c r="M7439" s="247"/>
      <c r="N7439" s="247"/>
      <c r="O7439" s="247"/>
      <c r="P7439" s="247"/>
      <c r="Q7439" s="247"/>
      <c r="R7439" s="247"/>
    </row>
    <row r="7440" spans="1:18" ht="20.100000000000001" customHeight="1" x14ac:dyDescent="0.25">
      <c r="A7440" s="248"/>
      <c r="B7440" s="248"/>
      <c r="C7440" s="248"/>
      <c r="D7440" s="248"/>
      <c r="E7440" s="248"/>
      <c r="F7440" s="248"/>
      <c r="G7440" s="248"/>
      <c r="H7440" s="248"/>
      <c r="I7440" s="247"/>
      <c r="J7440" s="247"/>
      <c r="K7440" s="247"/>
      <c r="L7440" s="247"/>
      <c r="M7440" s="247"/>
      <c r="N7440" s="247"/>
      <c r="O7440" s="247"/>
      <c r="P7440" s="247"/>
      <c r="Q7440" s="247"/>
      <c r="R7440" s="247"/>
    </row>
    <row r="7441" spans="1:18" ht="20.100000000000001" customHeight="1" x14ac:dyDescent="0.25">
      <c r="A7441" s="248"/>
      <c r="B7441" s="248"/>
      <c r="C7441" s="248"/>
      <c r="D7441" s="248"/>
      <c r="E7441" s="248"/>
      <c r="F7441" s="248"/>
      <c r="G7441" s="248"/>
      <c r="H7441" s="248"/>
      <c r="I7441" s="247"/>
      <c r="J7441" s="247"/>
      <c r="K7441" s="247"/>
      <c r="L7441" s="247"/>
      <c r="M7441" s="247"/>
      <c r="N7441" s="247"/>
      <c r="O7441" s="247"/>
      <c r="P7441" s="247"/>
      <c r="Q7441" s="247"/>
      <c r="R7441" s="247"/>
    </row>
    <row r="7442" spans="1:18" ht="20.100000000000001" customHeight="1" x14ac:dyDescent="0.25">
      <c r="A7442" s="248"/>
      <c r="B7442" s="248"/>
      <c r="C7442" s="248"/>
      <c r="D7442" s="248"/>
      <c r="E7442" s="248"/>
      <c r="F7442" s="248"/>
      <c r="G7442" s="248"/>
      <c r="H7442" s="248"/>
      <c r="I7442" s="247"/>
      <c r="J7442" s="247"/>
      <c r="K7442" s="247"/>
      <c r="L7442" s="247"/>
      <c r="M7442" s="247"/>
      <c r="N7442" s="247"/>
      <c r="O7442" s="247"/>
      <c r="P7442" s="247"/>
      <c r="Q7442" s="247"/>
      <c r="R7442" s="247"/>
    </row>
    <row r="7443" spans="1:18" ht="20.100000000000001" customHeight="1" x14ac:dyDescent="0.25">
      <c r="A7443" s="248"/>
      <c r="B7443" s="248"/>
      <c r="C7443" s="248"/>
      <c r="D7443" s="248"/>
      <c r="E7443" s="248"/>
      <c r="F7443" s="248"/>
      <c r="G7443" s="248"/>
      <c r="H7443" s="248"/>
      <c r="I7443" s="247"/>
      <c r="J7443" s="247"/>
      <c r="K7443" s="247"/>
      <c r="L7443" s="247"/>
      <c r="M7443" s="247"/>
      <c r="N7443" s="247"/>
      <c r="O7443" s="247"/>
      <c r="P7443" s="247"/>
      <c r="Q7443" s="247"/>
      <c r="R7443" s="247"/>
    </row>
    <row r="7444" spans="1:18" ht="20.100000000000001" customHeight="1" x14ac:dyDescent="0.25">
      <c r="A7444" s="248"/>
      <c r="B7444" s="248"/>
      <c r="C7444" s="248"/>
      <c r="D7444" s="248"/>
      <c r="E7444" s="248"/>
      <c r="F7444" s="248"/>
      <c r="G7444" s="248"/>
      <c r="H7444" s="248"/>
      <c r="I7444" s="247"/>
      <c r="J7444" s="247"/>
      <c r="K7444" s="247"/>
      <c r="L7444" s="247"/>
      <c r="M7444" s="247"/>
      <c r="N7444" s="247"/>
      <c r="O7444" s="247"/>
      <c r="P7444" s="247"/>
      <c r="Q7444" s="247"/>
      <c r="R7444" s="247"/>
    </row>
    <row r="7445" spans="1:18" ht="20.100000000000001" customHeight="1" x14ac:dyDescent="0.25">
      <c r="A7445" s="248"/>
      <c r="B7445" s="248"/>
      <c r="C7445" s="248"/>
      <c r="D7445" s="248"/>
      <c r="E7445" s="248"/>
      <c r="F7445" s="248"/>
      <c r="G7445" s="248"/>
      <c r="H7445" s="248"/>
      <c r="I7445" s="247"/>
      <c r="J7445" s="247"/>
      <c r="K7445" s="247"/>
      <c r="L7445" s="247"/>
      <c r="M7445" s="247"/>
      <c r="N7445" s="247"/>
      <c r="O7445" s="247"/>
      <c r="P7445" s="247"/>
      <c r="Q7445" s="247"/>
      <c r="R7445" s="247"/>
    </row>
    <row r="7446" spans="1:18" ht="20.100000000000001" customHeight="1" x14ac:dyDescent="0.25">
      <c r="A7446" s="248"/>
      <c r="B7446" s="248"/>
      <c r="C7446" s="248"/>
      <c r="D7446" s="248"/>
      <c r="E7446" s="248"/>
      <c r="F7446" s="248"/>
      <c r="G7446" s="248"/>
      <c r="H7446" s="248"/>
      <c r="I7446" s="247"/>
      <c r="J7446" s="247"/>
      <c r="K7446" s="247"/>
      <c r="L7446" s="247"/>
      <c r="M7446" s="247"/>
      <c r="N7446" s="247"/>
      <c r="O7446" s="247"/>
      <c r="P7446" s="247"/>
      <c r="Q7446" s="247"/>
      <c r="R7446" s="247"/>
    </row>
    <row r="7447" spans="1:18" ht="20.100000000000001" customHeight="1" x14ac:dyDescent="0.25">
      <c r="A7447" s="248"/>
      <c r="B7447" s="248"/>
      <c r="C7447" s="248"/>
      <c r="D7447" s="248"/>
      <c r="E7447" s="248"/>
      <c r="F7447" s="248"/>
      <c r="G7447" s="248"/>
      <c r="H7447" s="248"/>
      <c r="I7447" s="247"/>
      <c r="J7447" s="247"/>
      <c r="K7447" s="247"/>
      <c r="L7447" s="247"/>
      <c r="M7447" s="247"/>
      <c r="N7447" s="247"/>
      <c r="O7447" s="247"/>
      <c r="P7447" s="247"/>
      <c r="Q7447" s="247"/>
      <c r="R7447" s="247"/>
    </row>
    <row r="7448" spans="1:18" ht="20.100000000000001" customHeight="1" x14ac:dyDescent="0.25">
      <c r="A7448" s="248"/>
      <c r="B7448" s="248"/>
      <c r="C7448" s="248"/>
      <c r="D7448" s="248"/>
      <c r="E7448" s="248"/>
      <c r="F7448" s="248"/>
      <c r="G7448" s="248"/>
      <c r="H7448" s="248"/>
      <c r="I7448" s="247"/>
      <c r="J7448" s="247"/>
      <c r="K7448" s="247"/>
      <c r="L7448" s="247"/>
      <c r="M7448" s="247"/>
      <c r="N7448" s="247"/>
      <c r="O7448" s="247"/>
      <c r="P7448" s="247"/>
      <c r="Q7448" s="247"/>
      <c r="R7448" s="247"/>
    </row>
    <row r="7449" spans="1:18" ht="20.100000000000001" customHeight="1" x14ac:dyDescent="0.25">
      <c r="A7449" s="248"/>
      <c r="B7449" s="248"/>
      <c r="C7449" s="248"/>
      <c r="D7449" s="248"/>
      <c r="E7449" s="248"/>
      <c r="F7449" s="248"/>
      <c r="G7449" s="248"/>
      <c r="H7449" s="248"/>
      <c r="I7449" s="247"/>
      <c r="J7449" s="247"/>
      <c r="K7449" s="247"/>
      <c r="L7449" s="247"/>
      <c r="M7449" s="247"/>
      <c r="N7449" s="247"/>
      <c r="O7449" s="247"/>
      <c r="P7449" s="247"/>
      <c r="Q7449" s="247"/>
      <c r="R7449" s="247"/>
    </row>
    <row r="7450" spans="1:18" ht="20.100000000000001" customHeight="1" x14ac:dyDescent="0.25">
      <c r="A7450" s="248"/>
      <c r="B7450" s="248"/>
      <c r="C7450" s="248"/>
      <c r="D7450" s="248"/>
      <c r="E7450" s="248"/>
      <c r="F7450" s="248"/>
      <c r="G7450" s="248"/>
      <c r="H7450" s="248"/>
      <c r="I7450" s="247"/>
      <c r="J7450" s="247"/>
      <c r="K7450" s="247"/>
      <c r="L7450" s="247"/>
      <c r="M7450" s="247"/>
      <c r="N7450" s="247"/>
      <c r="O7450" s="247"/>
      <c r="P7450" s="247"/>
      <c r="Q7450" s="247"/>
      <c r="R7450" s="247"/>
    </row>
    <row r="7451" spans="1:18" ht="20.100000000000001" customHeight="1" x14ac:dyDescent="0.25">
      <c r="A7451" s="248"/>
      <c r="B7451" s="248"/>
      <c r="C7451" s="248"/>
      <c r="D7451" s="248"/>
      <c r="E7451" s="248"/>
      <c r="F7451" s="248"/>
      <c r="G7451" s="248"/>
      <c r="H7451" s="248"/>
      <c r="I7451" s="247"/>
      <c r="J7451" s="247"/>
      <c r="K7451" s="247"/>
      <c r="L7451" s="247"/>
      <c r="M7451" s="247"/>
      <c r="N7451" s="247"/>
      <c r="O7451" s="247"/>
      <c r="P7451" s="247"/>
      <c r="Q7451" s="247"/>
      <c r="R7451" s="247"/>
    </row>
    <row r="7452" spans="1:18" ht="20.100000000000001" customHeight="1" x14ac:dyDescent="0.25">
      <c r="A7452" s="248"/>
      <c r="B7452" s="248"/>
      <c r="C7452" s="248"/>
      <c r="D7452" s="248"/>
      <c r="E7452" s="248"/>
      <c r="F7452" s="248"/>
      <c r="G7452" s="248"/>
      <c r="H7452" s="248"/>
      <c r="I7452" s="247"/>
      <c r="J7452" s="247"/>
      <c r="K7452" s="247"/>
      <c r="L7452" s="247"/>
      <c r="M7452" s="247"/>
      <c r="N7452" s="247"/>
      <c r="O7452" s="247"/>
      <c r="P7452" s="247"/>
      <c r="Q7452" s="247"/>
      <c r="R7452" s="247"/>
    </row>
    <row r="7453" spans="1:18" ht="20.100000000000001" customHeight="1" x14ac:dyDescent="0.25">
      <c r="A7453" s="248"/>
      <c r="B7453" s="248"/>
      <c r="C7453" s="248"/>
      <c r="D7453" s="248"/>
      <c r="E7453" s="248"/>
      <c r="F7453" s="248"/>
      <c r="G7453" s="248"/>
      <c r="H7453" s="248"/>
      <c r="I7453" s="247"/>
      <c r="J7453" s="247"/>
      <c r="K7453" s="247"/>
      <c r="L7453" s="247"/>
      <c r="M7453" s="247"/>
      <c r="N7453" s="247"/>
      <c r="O7453" s="247"/>
      <c r="P7453" s="247"/>
      <c r="Q7453" s="247"/>
      <c r="R7453" s="247"/>
    </row>
    <row r="7454" spans="1:18" ht="20.100000000000001" customHeight="1" x14ac:dyDescent="0.25">
      <c r="A7454" s="248"/>
      <c r="B7454" s="248"/>
      <c r="C7454" s="248"/>
      <c r="D7454" s="248"/>
      <c r="E7454" s="248"/>
      <c r="F7454" s="248"/>
      <c r="G7454" s="248"/>
      <c r="H7454" s="248"/>
      <c r="I7454" s="247"/>
      <c r="J7454" s="247"/>
      <c r="K7454" s="247"/>
      <c r="L7454" s="247"/>
      <c r="M7454" s="247"/>
      <c r="N7454" s="247"/>
      <c r="O7454" s="247"/>
      <c r="P7454" s="247"/>
      <c r="Q7454" s="247"/>
      <c r="R7454" s="247"/>
    </row>
    <row r="7455" spans="1:18" ht="20.100000000000001" customHeight="1" x14ac:dyDescent="0.25">
      <c r="A7455" s="248"/>
      <c r="B7455" s="248"/>
      <c r="C7455" s="248"/>
      <c r="D7455" s="248"/>
      <c r="E7455" s="248"/>
      <c r="F7455" s="248"/>
      <c r="G7455" s="248"/>
      <c r="H7455" s="248"/>
      <c r="I7455" s="247"/>
      <c r="J7455" s="247"/>
      <c r="K7455" s="247"/>
      <c r="L7455" s="247"/>
      <c r="M7455" s="247"/>
      <c r="N7455" s="247"/>
      <c r="O7455" s="247"/>
      <c r="P7455" s="247"/>
      <c r="Q7455" s="247"/>
      <c r="R7455" s="247"/>
    </row>
    <row r="7456" spans="1:18" ht="20.100000000000001" customHeight="1" x14ac:dyDescent="0.25">
      <c r="A7456" s="248"/>
      <c r="B7456" s="248"/>
      <c r="C7456" s="248"/>
      <c r="D7456" s="248"/>
      <c r="E7456" s="248"/>
      <c r="F7456" s="248"/>
      <c r="G7456" s="248"/>
      <c r="H7456" s="248"/>
      <c r="I7456" s="247"/>
      <c r="J7456" s="247"/>
      <c r="K7456" s="247"/>
      <c r="L7456" s="247"/>
      <c r="M7456" s="247"/>
      <c r="N7456" s="247"/>
      <c r="O7456" s="247"/>
      <c r="P7456" s="247"/>
      <c r="Q7456" s="247"/>
      <c r="R7456" s="247"/>
    </row>
    <row r="7457" spans="1:18" ht="20.100000000000001" customHeight="1" x14ac:dyDescent="0.25">
      <c r="A7457" s="248"/>
      <c r="B7457" s="248"/>
      <c r="C7457" s="248"/>
      <c r="D7457" s="248"/>
      <c r="E7457" s="248"/>
      <c r="F7457" s="248"/>
      <c r="G7457" s="248"/>
      <c r="H7457" s="248"/>
      <c r="I7457" s="247"/>
      <c r="J7457" s="247"/>
      <c r="K7457" s="247"/>
      <c r="L7457" s="247"/>
      <c r="M7457" s="247"/>
      <c r="N7457" s="247"/>
      <c r="O7457" s="247"/>
      <c r="P7457" s="247"/>
      <c r="Q7457" s="247"/>
      <c r="R7457" s="247"/>
    </row>
    <row r="7458" spans="1:18" ht="20.100000000000001" customHeight="1" x14ac:dyDescent="0.25">
      <c r="A7458" s="248"/>
      <c r="B7458" s="248"/>
      <c r="C7458" s="248"/>
      <c r="D7458" s="248"/>
      <c r="E7458" s="248"/>
      <c r="F7458" s="248"/>
      <c r="G7458" s="248"/>
      <c r="H7458" s="248"/>
      <c r="I7458" s="247"/>
      <c r="J7458" s="247"/>
      <c r="K7458" s="247"/>
      <c r="L7458" s="247"/>
      <c r="M7458" s="247"/>
      <c r="N7458" s="247"/>
      <c r="O7458" s="247"/>
      <c r="P7458" s="247"/>
      <c r="Q7458" s="247"/>
      <c r="R7458" s="247"/>
    </row>
    <row r="7459" spans="1:18" ht="20.100000000000001" customHeight="1" x14ac:dyDescent="0.25">
      <c r="A7459" s="248"/>
      <c r="B7459" s="248"/>
      <c r="C7459" s="248"/>
      <c r="D7459" s="248"/>
      <c r="E7459" s="248"/>
      <c r="F7459" s="248"/>
      <c r="G7459" s="248"/>
      <c r="H7459" s="248"/>
      <c r="I7459" s="247"/>
      <c r="J7459" s="247"/>
      <c r="K7459" s="247"/>
      <c r="L7459" s="247"/>
      <c r="M7459" s="247"/>
      <c r="N7459" s="247"/>
      <c r="O7459" s="247"/>
      <c r="P7459" s="247"/>
      <c r="Q7459" s="247"/>
      <c r="R7459" s="247"/>
    </row>
    <row r="7460" spans="1:18" ht="20.100000000000001" customHeight="1" x14ac:dyDescent="0.25">
      <c r="A7460" s="248"/>
      <c r="B7460" s="248"/>
      <c r="C7460" s="248"/>
      <c r="D7460" s="248"/>
      <c r="E7460" s="248"/>
      <c r="F7460" s="248"/>
      <c r="G7460" s="248"/>
      <c r="H7460" s="248"/>
      <c r="I7460" s="247"/>
      <c r="J7460" s="247"/>
      <c r="K7460" s="247"/>
      <c r="L7460" s="247"/>
      <c r="M7460" s="247"/>
      <c r="N7460" s="247"/>
      <c r="O7460" s="247"/>
      <c r="P7460" s="247"/>
      <c r="Q7460" s="247"/>
      <c r="R7460" s="247"/>
    </row>
    <row r="7461" spans="1:18" ht="20.100000000000001" customHeight="1" x14ac:dyDescent="0.25">
      <c r="A7461" s="248"/>
      <c r="B7461" s="248"/>
      <c r="C7461" s="248"/>
      <c r="D7461" s="248"/>
      <c r="E7461" s="248"/>
      <c r="F7461" s="248"/>
      <c r="G7461" s="248"/>
      <c r="H7461" s="248"/>
      <c r="I7461" s="247"/>
      <c r="J7461" s="247"/>
      <c r="K7461" s="247"/>
      <c r="L7461" s="247"/>
      <c r="M7461" s="247"/>
      <c r="N7461" s="247"/>
      <c r="O7461" s="247"/>
      <c r="P7461" s="247"/>
      <c r="Q7461" s="247"/>
      <c r="R7461" s="247"/>
    </row>
    <row r="7462" spans="1:18" ht="20.100000000000001" customHeight="1" x14ac:dyDescent="0.25">
      <c r="A7462" s="248"/>
      <c r="B7462" s="248"/>
      <c r="C7462" s="248"/>
      <c r="D7462" s="248"/>
      <c r="E7462" s="248"/>
      <c r="F7462" s="248"/>
      <c r="G7462" s="248"/>
      <c r="H7462" s="248"/>
      <c r="I7462" s="247"/>
      <c r="J7462" s="247"/>
      <c r="K7462" s="247"/>
      <c r="L7462" s="247"/>
      <c r="M7462" s="247"/>
      <c r="N7462" s="247"/>
      <c r="O7462" s="247"/>
      <c r="P7462" s="247"/>
      <c r="Q7462" s="247"/>
      <c r="R7462" s="247"/>
    </row>
    <row r="7463" spans="1:18" ht="20.100000000000001" customHeight="1" x14ac:dyDescent="0.25">
      <c r="A7463" s="248"/>
      <c r="B7463" s="248"/>
      <c r="C7463" s="248"/>
      <c r="D7463" s="248"/>
      <c r="E7463" s="248"/>
      <c r="F7463" s="248"/>
      <c r="G7463" s="248"/>
      <c r="H7463" s="248"/>
      <c r="I7463" s="247"/>
      <c r="J7463" s="247"/>
      <c r="K7463" s="247"/>
      <c r="L7463" s="247"/>
      <c r="M7463" s="247"/>
      <c r="N7463" s="247"/>
      <c r="O7463" s="247"/>
      <c r="P7463" s="247"/>
      <c r="Q7463" s="247"/>
      <c r="R7463" s="247"/>
    </row>
    <row r="7464" spans="1:18" ht="20.100000000000001" customHeight="1" x14ac:dyDescent="0.25">
      <c r="A7464" s="248"/>
      <c r="B7464" s="248"/>
      <c r="C7464" s="248"/>
      <c r="D7464" s="248"/>
      <c r="E7464" s="248"/>
      <c r="F7464" s="248"/>
      <c r="G7464" s="248"/>
      <c r="H7464" s="248"/>
      <c r="I7464" s="247"/>
      <c r="J7464" s="247"/>
      <c r="K7464" s="247"/>
      <c r="L7464" s="247"/>
      <c r="M7464" s="247"/>
      <c r="N7464" s="247"/>
      <c r="O7464" s="247"/>
      <c r="P7464" s="247"/>
      <c r="Q7464" s="247"/>
      <c r="R7464" s="247"/>
    </row>
    <row r="7465" spans="1:18" ht="20.100000000000001" customHeight="1" x14ac:dyDescent="0.25">
      <c r="A7465" s="248"/>
      <c r="B7465" s="248"/>
      <c r="C7465" s="248"/>
      <c r="D7465" s="248"/>
      <c r="E7465" s="248"/>
      <c r="F7465" s="248"/>
      <c r="G7465" s="248"/>
      <c r="H7465" s="248"/>
      <c r="I7465" s="247"/>
      <c r="J7465" s="247"/>
      <c r="K7465" s="247"/>
      <c r="L7465" s="247"/>
      <c r="M7465" s="247"/>
      <c r="N7465" s="247"/>
      <c r="O7465" s="247"/>
      <c r="P7465" s="247"/>
      <c r="Q7465" s="247"/>
      <c r="R7465" s="247"/>
    </row>
    <row r="7466" spans="1:18" ht="20.100000000000001" customHeight="1" x14ac:dyDescent="0.25">
      <c r="A7466" s="248"/>
      <c r="B7466" s="248"/>
      <c r="C7466" s="248"/>
      <c r="D7466" s="248"/>
      <c r="E7466" s="248"/>
      <c r="F7466" s="248"/>
      <c r="G7466" s="248"/>
      <c r="H7466" s="248"/>
      <c r="I7466" s="247"/>
      <c r="J7466" s="247"/>
      <c r="K7466" s="247"/>
      <c r="L7466" s="247"/>
      <c r="M7466" s="247"/>
      <c r="N7466" s="247"/>
      <c r="O7466" s="247"/>
      <c r="P7466" s="247"/>
      <c r="Q7466" s="247"/>
      <c r="R7466" s="247"/>
    </row>
    <row r="7467" spans="1:18" ht="20.100000000000001" customHeight="1" x14ac:dyDescent="0.25">
      <c r="A7467" s="248"/>
      <c r="B7467" s="248"/>
      <c r="C7467" s="248"/>
      <c r="D7467" s="248"/>
      <c r="E7467" s="248"/>
      <c r="F7467" s="248"/>
      <c r="G7467" s="248"/>
      <c r="H7467" s="248"/>
      <c r="I7467" s="247"/>
      <c r="J7467" s="247"/>
      <c r="K7467" s="247"/>
      <c r="L7467" s="247"/>
      <c r="M7467" s="247"/>
      <c r="N7467" s="247"/>
      <c r="O7467" s="247"/>
      <c r="P7467" s="247"/>
      <c r="Q7467" s="247"/>
      <c r="R7467" s="247"/>
    </row>
    <row r="7468" spans="1:18" ht="20.100000000000001" customHeight="1" x14ac:dyDescent="0.25">
      <c r="A7468" s="248"/>
      <c r="B7468" s="248"/>
      <c r="C7468" s="248"/>
      <c r="D7468" s="248"/>
      <c r="E7468" s="248"/>
      <c r="F7468" s="248"/>
      <c r="G7468" s="248"/>
      <c r="H7468" s="248"/>
      <c r="I7468" s="247"/>
      <c r="J7468" s="247"/>
      <c r="K7468" s="247"/>
      <c r="L7468" s="247"/>
      <c r="M7468" s="247"/>
      <c r="N7468" s="247"/>
      <c r="O7468" s="247"/>
      <c r="P7468" s="247"/>
      <c r="Q7468" s="247"/>
      <c r="R7468" s="247"/>
    </row>
    <row r="7469" spans="1:18" ht="20.100000000000001" customHeight="1" x14ac:dyDescent="0.25">
      <c r="A7469" s="248"/>
      <c r="B7469" s="248"/>
      <c r="C7469" s="248"/>
      <c r="D7469" s="248"/>
      <c r="E7469" s="248"/>
      <c r="F7469" s="248"/>
      <c r="G7469" s="248"/>
      <c r="H7469" s="248"/>
      <c r="I7469" s="247"/>
      <c r="J7469" s="247"/>
      <c r="K7469" s="247"/>
      <c r="L7469" s="247"/>
      <c r="M7469" s="247"/>
      <c r="N7469" s="247"/>
      <c r="O7469" s="247"/>
      <c r="P7469" s="247"/>
      <c r="Q7469" s="247"/>
      <c r="R7469" s="247"/>
    </row>
    <row r="7470" spans="1:18" ht="20.100000000000001" customHeight="1" x14ac:dyDescent="0.25">
      <c r="A7470" s="248"/>
      <c r="B7470" s="248"/>
      <c r="C7470" s="248"/>
      <c r="D7470" s="248"/>
      <c r="E7470" s="248"/>
      <c r="F7470" s="248"/>
      <c r="G7470" s="248"/>
      <c r="H7470" s="248"/>
      <c r="I7470" s="247"/>
      <c r="J7470" s="247"/>
      <c r="K7470" s="247"/>
      <c r="L7470" s="247"/>
      <c r="M7470" s="247"/>
      <c r="N7470" s="247"/>
      <c r="O7470" s="247"/>
      <c r="P7470" s="247"/>
      <c r="Q7470" s="247"/>
      <c r="R7470" s="247"/>
    </row>
    <row r="7471" spans="1:18" ht="20.100000000000001" customHeight="1" x14ac:dyDescent="0.25">
      <c r="A7471" s="248"/>
      <c r="B7471" s="248"/>
      <c r="C7471" s="248"/>
      <c r="D7471" s="248"/>
      <c r="E7471" s="248"/>
      <c r="F7471" s="248"/>
      <c r="G7471" s="248"/>
      <c r="H7471" s="248"/>
      <c r="I7471" s="247"/>
      <c r="J7471" s="247"/>
      <c r="K7471" s="247"/>
      <c r="L7471" s="247"/>
      <c r="M7471" s="247"/>
      <c r="N7471" s="247"/>
      <c r="O7471" s="247"/>
      <c r="P7471" s="247"/>
      <c r="Q7471" s="247"/>
      <c r="R7471" s="247"/>
    </row>
    <row r="7472" spans="1:18" ht="20.100000000000001" customHeight="1" x14ac:dyDescent="0.25">
      <c r="A7472" s="248"/>
      <c r="B7472" s="248"/>
      <c r="C7472" s="248"/>
      <c r="D7472" s="248"/>
      <c r="E7472" s="248"/>
      <c r="F7472" s="248"/>
      <c r="G7472" s="248"/>
      <c r="H7472" s="248"/>
      <c r="I7472" s="247"/>
      <c r="J7472" s="247"/>
      <c r="K7472" s="247"/>
      <c r="L7472" s="247"/>
      <c r="M7472" s="247"/>
      <c r="N7472" s="247"/>
      <c r="O7472" s="247"/>
      <c r="P7472" s="247"/>
      <c r="Q7472" s="247"/>
      <c r="R7472" s="247"/>
    </row>
    <row r="7473" spans="1:18" ht="20.100000000000001" customHeight="1" x14ac:dyDescent="0.25">
      <c r="A7473" s="248"/>
      <c r="B7473" s="248"/>
      <c r="C7473" s="248"/>
      <c r="D7473" s="248"/>
      <c r="E7473" s="248"/>
      <c r="F7473" s="248"/>
      <c r="G7473" s="248"/>
      <c r="H7473" s="248"/>
      <c r="I7473" s="247"/>
      <c r="J7473" s="247"/>
      <c r="K7473" s="247"/>
      <c r="L7473" s="247"/>
      <c r="M7473" s="247"/>
      <c r="N7473" s="247"/>
      <c r="O7473" s="247"/>
      <c r="P7473" s="247"/>
      <c r="Q7473" s="247"/>
      <c r="R7473" s="247"/>
    </row>
    <row r="7474" spans="1:18" ht="20.100000000000001" customHeight="1" x14ac:dyDescent="0.25">
      <c r="A7474" s="248"/>
      <c r="B7474" s="248"/>
      <c r="C7474" s="248"/>
      <c r="D7474" s="248"/>
      <c r="E7474" s="248"/>
      <c r="F7474" s="248"/>
      <c r="G7474" s="248"/>
      <c r="H7474" s="248"/>
      <c r="I7474" s="247"/>
      <c r="J7474" s="247"/>
      <c r="K7474" s="247"/>
      <c r="L7474" s="247"/>
      <c r="M7474" s="247"/>
      <c r="N7474" s="247"/>
      <c r="O7474" s="247"/>
      <c r="P7474" s="247"/>
      <c r="Q7474" s="247"/>
      <c r="R7474" s="247"/>
    </row>
    <row r="7475" spans="1:18" ht="20.100000000000001" customHeight="1" x14ac:dyDescent="0.25">
      <c r="A7475" s="248"/>
      <c r="B7475" s="248"/>
      <c r="C7475" s="248"/>
      <c r="D7475" s="248"/>
      <c r="E7475" s="248"/>
      <c r="F7475" s="248"/>
      <c r="G7475" s="248"/>
      <c r="H7475" s="248"/>
      <c r="I7475" s="247"/>
      <c r="J7475" s="247"/>
      <c r="K7475" s="247"/>
      <c r="L7475" s="247"/>
      <c r="M7475" s="247"/>
      <c r="N7475" s="247"/>
      <c r="O7475" s="247"/>
      <c r="P7475" s="247"/>
      <c r="Q7475" s="247"/>
      <c r="R7475" s="247"/>
    </row>
    <row r="7476" spans="1:18" ht="20.100000000000001" customHeight="1" x14ac:dyDescent="0.25">
      <c r="A7476" s="248"/>
      <c r="B7476" s="248"/>
      <c r="C7476" s="248"/>
      <c r="D7476" s="248"/>
      <c r="E7476" s="248"/>
      <c r="F7476" s="248"/>
      <c r="G7476" s="248"/>
      <c r="H7476" s="248"/>
      <c r="I7476" s="247"/>
      <c r="J7476" s="247"/>
      <c r="K7476" s="247"/>
      <c r="L7476" s="247"/>
      <c r="M7476" s="247"/>
      <c r="N7476" s="247"/>
      <c r="O7476" s="247"/>
      <c r="P7476" s="247"/>
      <c r="Q7476" s="247"/>
      <c r="R7476" s="247"/>
    </row>
    <row r="7477" spans="1:18" ht="20.100000000000001" customHeight="1" x14ac:dyDescent="0.25">
      <c r="A7477" s="248"/>
      <c r="B7477" s="248"/>
      <c r="C7477" s="248"/>
      <c r="D7477" s="248"/>
      <c r="E7477" s="248"/>
      <c r="F7477" s="248"/>
      <c r="G7477" s="248"/>
      <c r="H7477" s="248"/>
      <c r="I7477" s="247"/>
      <c r="J7477" s="247"/>
      <c r="K7477" s="247"/>
      <c r="L7477" s="247"/>
      <c r="M7477" s="247"/>
      <c r="N7477" s="247"/>
      <c r="O7477" s="247"/>
      <c r="P7477" s="247"/>
      <c r="Q7477" s="247"/>
      <c r="R7477" s="247"/>
    </row>
    <row r="7478" spans="1:18" ht="20.100000000000001" customHeight="1" x14ac:dyDescent="0.25">
      <c r="A7478" s="248"/>
      <c r="B7478" s="248"/>
      <c r="C7478" s="248"/>
      <c r="D7478" s="248"/>
      <c r="E7478" s="248"/>
      <c r="F7478" s="248"/>
      <c r="G7478" s="248"/>
      <c r="H7478" s="248"/>
      <c r="I7478" s="247"/>
      <c r="J7478" s="247"/>
      <c r="K7478" s="247"/>
      <c r="L7478" s="247"/>
      <c r="M7478" s="247"/>
      <c r="N7478" s="247"/>
      <c r="O7478" s="247"/>
      <c r="P7478" s="247"/>
      <c r="Q7478" s="247"/>
      <c r="R7478" s="247"/>
    </row>
    <row r="7479" spans="1:18" ht="20.100000000000001" customHeight="1" x14ac:dyDescent="0.25">
      <c r="A7479" s="248"/>
      <c r="B7479" s="248"/>
      <c r="C7479" s="248"/>
      <c r="D7479" s="248"/>
      <c r="E7479" s="248"/>
      <c r="F7479" s="248"/>
      <c r="G7479" s="248"/>
      <c r="H7479" s="248"/>
      <c r="I7479" s="247"/>
      <c r="J7479" s="247"/>
      <c r="K7479" s="247"/>
      <c r="L7479" s="247"/>
      <c r="M7479" s="247"/>
      <c r="N7479" s="247"/>
      <c r="O7479" s="247"/>
      <c r="P7479" s="247"/>
      <c r="Q7479" s="247"/>
      <c r="R7479" s="247"/>
    </row>
    <row r="7480" spans="1:18" ht="20.100000000000001" customHeight="1" x14ac:dyDescent="0.25">
      <c r="A7480" s="248"/>
      <c r="B7480" s="248"/>
      <c r="C7480" s="248"/>
      <c r="D7480" s="248"/>
      <c r="E7480" s="248"/>
      <c r="F7480" s="248"/>
      <c r="G7480" s="248"/>
      <c r="H7480" s="248"/>
      <c r="I7480" s="247"/>
      <c r="J7480" s="247"/>
      <c r="K7480" s="247"/>
      <c r="L7480" s="247"/>
      <c r="M7480" s="247"/>
      <c r="N7480" s="247"/>
      <c r="O7480" s="247"/>
      <c r="P7480" s="247"/>
      <c r="Q7480" s="247"/>
      <c r="R7480" s="247"/>
    </row>
    <row r="7481" spans="1:18" ht="20.100000000000001" customHeight="1" x14ac:dyDescent="0.25">
      <c r="A7481" s="248"/>
      <c r="B7481" s="248"/>
      <c r="C7481" s="248"/>
      <c r="D7481" s="248"/>
      <c r="E7481" s="248"/>
      <c r="F7481" s="248"/>
      <c r="G7481" s="248"/>
      <c r="H7481" s="248"/>
      <c r="I7481" s="247"/>
      <c r="J7481" s="247"/>
      <c r="K7481" s="247"/>
      <c r="L7481" s="247"/>
      <c r="M7481" s="247"/>
      <c r="N7481" s="247"/>
      <c r="O7481" s="247"/>
      <c r="P7481" s="247"/>
      <c r="Q7481" s="247"/>
      <c r="R7481" s="247"/>
    </row>
    <row r="7482" spans="1:18" ht="20.100000000000001" customHeight="1" x14ac:dyDescent="0.25">
      <c r="A7482" s="248"/>
      <c r="B7482" s="248"/>
      <c r="C7482" s="248"/>
      <c r="D7482" s="248"/>
      <c r="E7482" s="248"/>
      <c r="F7482" s="248"/>
      <c r="G7482" s="248"/>
      <c r="H7482" s="248"/>
      <c r="I7482" s="247"/>
      <c r="J7482" s="247"/>
      <c r="K7482" s="247"/>
      <c r="L7482" s="247"/>
      <c r="M7482" s="247"/>
      <c r="N7482" s="247"/>
      <c r="O7482" s="247"/>
      <c r="P7482" s="247"/>
      <c r="Q7482" s="247"/>
      <c r="R7482" s="247"/>
    </row>
    <row r="7483" spans="1:18" ht="20.100000000000001" customHeight="1" x14ac:dyDescent="0.25">
      <c r="A7483" s="248"/>
      <c r="B7483" s="248"/>
      <c r="C7483" s="248"/>
      <c r="D7483" s="248"/>
      <c r="E7483" s="248"/>
      <c r="F7483" s="248"/>
      <c r="G7483" s="248"/>
      <c r="H7483" s="248"/>
      <c r="I7483" s="247"/>
      <c r="J7483" s="247"/>
      <c r="K7483" s="247"/>
      <c r="L7483" s="247"/>
      <c r="M7483" s="247"/>
      <c r="N7483" s="247"/>
      <c r="O7483" s="247"/>
      <c r="P7483" s="247"/>
      <c r="Q7483" s="247"/>
      <c r="R7483" s="247"/>
    </row>
    <row r="7484" spans="1:18" ht="20.100000000000001" customHeight="1" x14ac:dyDescent="0.25">
      <c r="A7484" s="248"/>
      <c r="B7484" s="248"/>
      <c r="C7484" s="248"/>
      <c r="D7484" s="248"/>
      <c r="E7484" s="248"/>
      <c r="F7484" s="248"/>
      <c r="G7484" s="248"/>
      <c r="H7484" s="248"/>
      <c r="I7484" s="247"/>
      <c r="J7484" s="247"/>
      <c r="K7484" s="247"/>
      <c r="L7484" s="247"/>
      <c r="M7484" s="247"/>
      <c r="N7484" s="247"/>
      <c r="O7484" s="247"/>
      <c r="P7484" s="247"/>
      <c r="Q7484" s="247"/>
      <c r="R7484" s="247"/>
    </row>
    <row r="7485" spans="1:18" ht="20.100000000000001" customHeight="1" x14ac:dyDescent="0.25">
      <c r="A7485" s="248"/>
      <c r="B7485" s="248"/>
      <c r="C7485" s="248"/>
      <c r="D7485" s="248"/>
      <c r="E7485" s="248"/>
      <c r="F7485" s="248"/>
      <c r="G7485" s="248"/>
      <c r="H7485" s="248"/>
      <c r="I7485" s="247"/>
      <c r="J7485" s="247"/>
      <c r="K7485" s="247"/>
      <c r="L7485" s="247"/>
      <c r="M7485" s="247"/>
      <c r="N7485" s="247"/>
      <c r="O7485" s="247"/>
      <c r="P7485" s="247"/>
      <c r="Q7485" s="247"/>
      <c r="R7485" s="247"/>
    </row>
    <row r="7486" spans="1:18" ht="20.100000000000001" customHeight="1" x14ac:dyDescent="0.25">
      <c r="A7486" s="248"/>
      <c r="B7486" s="248"/>
      <c r="C7486" s="248"/>
      <c r="D7486" s="248"/>
      <c r="E7486" s="248"/>
      <c r="F7486" s="248"/>
      <c r="G7486" s="248"/>
      <c r="H7486" s="248"/>
      <c r="I7486" s="247"/>
      <c r="J7486" s="247"/>
      <c r="K7486" s="247"/>
      <c r="L7486" s="247"/>
      <c r="M7486" s="247"/>
      <c r="N7486" s="247"/>
      <c r="O7486" s="247"/>
      <c r="P7486" s="247"/>
      <c r="Q7486" s="247"/>
      <c r="R7486" s="247"/>
    </row>
    <row r="7487" spans="1:18" ht="20.100000000000001" customHeight="1" x14ac:dyDescent="0.25">
      <c r="A7487" s="248"/>
      <c r="B7487" s="248"/>
      <c r="C7487" s="248"/>
      <c r="D7487" s="248"/>
      <c r="E7487" s="248"/>
      <c r="F7487" s="248"/>
      <c r="G7487" s="248"/>
      <c r="H7487" s="248"/>
      <c r="I7487" s="247"/>
      <c r="J7487" s="247"/>
      <c r="K7487" s="247"/>
      <c r="L7487" s="247"/>
      <c r="M7487" s="247"/>
      <c r="N7487" s="247"/>
      <c r="O7487" s="247"/>
      <c r="P7487" s="247"/>
      <c r="Q7487" s="247"/>
      <c r="R7487" s="247"/>
    </row>
    <row r="7488" spans="1:18" ht="20.100000000000001" customHeight="1" x14ac:dyDescent="0.25">
      <c r="A7488" s="248"/>
      <c r="B7488" s="248"/>
      <c r="C7488" s="248"/>
      <c r="D7488" s="248"/>
      <c r="E7488" s="248"/>
      <c r="F7488" s="248"/>
      <c r="G7488" s="248"/>
      <c r="H7488" s="248"/>
      <c r="I7488" s="247"/>
      <c r="J7488" s="247"/>
      <c r="K7488" s="247"/>
      <c r="L7488" s="247"/>
      <c r="M7488" s="247"/>
      <c r="N7488" s="247"/>
      <c r="O7488" s="247"/>
      <c r="P7488" s="247"/>
      <c r="Q7488" s="247"/>
      <c r="R7488" s="247"/>
    </row>
    <row r="7489" spans="1:18" ht="20.100000000000001" customHeight="1" x14ac:dyDescent="0.25">
      <c r="A7489" s="248"/>
      <c r="B7489" s="248"/>
      <c r="C7489" s="248"/>
      <c r="D7489" s="248"/>
      <c r="E7489" s="248"/>
      <c r="F7489" s="248"/>
      <c r="G7489" s="248"/>
      <c r="H7489" s="248"/>
      <c r="I7489" s="247"/>
      <c r="J7489" s="247"/>
      <c r="K7489" s="247"/>
      <c r="L7489" s="247"/>
      <c r="M7489" s="247"/>
      <c r="N7489" s="247"/>
      <c r="O7489" s="247"/>
      <c r="P7489" s="247"/>
      <c r="Q7489" s="247"/>
      <c r="R7489" s="247"/>
    </row>
    <row r="7490" spans="1:18" ht="20.100000000000001" customHeight="1" x14ac:dyDescent="0.25">
      <c r="A7490" s="248"/>
      <c r="B7490" s="248"/>
      <c r="C7490" s="248"/>
      <c r="D7490" s="248"/>
      <c r="E7490" s="248"/>
      <c r="F7490" s="248"/>
      <c r="G7490" s="248"/>
      <c r="H7490" s="248"/>
      <c r="I7490" s="247"/>
      <c r="J7490" s="247"/>
      <c r="K7490" s="247"/>
      <c r="L7490" s="247"/>
      <c r="M7490" s="247"/>
      <c r="N7490" s="247"/>
      <c r="O7490" s="247"/>
      <c r="P7490" s="247"/>
      <c r="Q7490" s="247"/>
      <c r="R7490" s="247"/>
    </row>
    <row r="7491" spans="1:18" ht="20.100000000000001" customHeight="1" x14ac:dyDescent="0.25">
      <c r="A7491" s="248"/>
      <c r="B7491" s="248"/>
      <c r="C7491" s="248"/>
      <c r="D7491" s="248"/>
      <c r="E7491" s="248"/>
      <c r="F7491" s="248"/>
      <c r="G7491" s="248"/>
      <c r="H7491" s="248"/>
      <c r="I7491" s="247"/>
      <c r="J7491" s="247"/>
      <c r="K7491" s="247"/>
      <c r="L7491" s="247"/>
      <c r="M7491" s="247"/>
      <c r="N7491" s="247"/>
      <c r="O7491" s="247"/>
      <c r="P7491" s="247"/>
      <c r="Q7491" s="247"/>
      <c r="R7491" s="247"/>
    </row>
    <row r="7492" spans="1:18" ht="20.100000000000001" customHeight="1" x14ac:dyDescent="0.25">
      <c r="A7492" s="248"/>
      <c r="B7492" s="248"/>
      <c r="C7492" s="248"/>
      <c r="D7492" s="248"/>
      <c r="E7492" s="248"/>
      <c r="F7492" s="248"/>
      <c r="G7492" s="248"/>
      <c r="H7492" s="248"/>
      <c r="I7492" s="247"/>
      <c r="J7492" s="247"/>
      <c r="K7492" s="247"/>
      <c r="L7492" s="247"/>
      <c r="M7492" s="247"/>
      <c r="N7492" s="247"/>
      <c r="O7492" s="247"/>
      <c r="P7492" s="247"/>
      <c r="Q7492" s="247"/>
      <c r="R7492" s="247"/>
    </row>
    <row r="7493" spans="1:18" ht="20.100000000000001" customHeight="1" x14ac:dyDescent="0.25">
      <c r="A7493" s="248"/>
      <c r="B7493" s="248"/>
      <c r="C7493" s="248"/>
      <c r="D7493" s="248"/>
      <c r="E7493" s="248"/>
      <c r="F7493" s="248"/>
      <c r="G7493" s="248"/>
      <c r="H7493" s="248"/>
      <c r="I7493" s="247"/>
      <c r="J7493" s="247"/>
      <c r="K7493" s="247"/>
      <c r="L7493" s="247"/>
      <c r="M7493" s="247"/>
      <c r="N7493" s="247"/>
      <c r="O7493" s="247"/>
      <c r="P7493" s="247"/>
      <c r="Q7493" s="247"/>
      <c r="R7493" s="247"/>
    </row>
    <row r="7494" spans="1:18" ht="20.100000000000001" customHeight="1" x14ac:dyDescent="0.25">
      <c r="A7494" s="248"/>
      <c r="B7494" s="248"/>
      <c r="C7494" s="248"/>
      <c r="D7494" s="248"/>
      <c r="E7494" s="248"/>
      <c r="F7494" s="248"/>
      <c r="G7494" s="248"/>
      <c r="H7494" s="248"/>
      <c r="I7494" s="247"/>
      <c r="J7494" s="247"/>
      <c r="K7494" s="247"/>
      <c r="L7494" s="247"/>
      <c r="M7494" s="247"/>
      <c r="N7494" s="247"/>
      <c r="O7494" s="247"/>
      <c r="P7494" s="247"/>
      <c r="Q7494" s="247"/>
      <c r="R7494" s="247"/>
    </row>
    <row r="7495" spans="1:18" ht="20.100000000000001" customHeight="1" x14ac:dyDescent="0.25">
      <c r="A7495" s="248"/>
      <c r="B7495" s="248"/>
      <c r="C7495" s="248"/>
      <c r="D7495" s="248"/>
      <c r="E7495" s="248"/>
      <c r="F7495" s="248"/>
      <c r="G7495" s="248"/>
      <c r="H7495" s="248"/>
      <c r="I7495" s="247"/>
      <c r="J7495" s="247"/>
      <c r="K7495" s="247"/>
      <c r="L7495" s="247"/>
      <c r="M7495" s="247"/>
      <c r="N7495" s="247"/>
      <c r="O7495" s="247"/>
      <c r="P7495" s="247"/>
      <c r="Q7495" s="247"/>
      <c r="R7495" s="247"/>
    </row>
    <row r="7496" spans="1:18" ht="20.100000000000001" customHeight="1" x14ac:dyDescent="0.25">
      <c r="A7496" s="248"/>
      <c r="B7496" s="248"/>
      <c r="C7496" s="248"/>
      <c r="D7496" s="248"/>
      <c r="E7496" s="248"/>
      <c r="F7496" s="248"/>
      <c r="G7496" s="248"/>
      <c r="H7496" s="248"/>
      <c r="I7496" s="247"/>
      <c r="J7496" s="247"/>
      <c r="K7496" s="247"/>
      <c r="L7496" s="247"/>
      <c r="M7496" s="247"/>
      <c r="N7496" s="247"/>
      <c r="O7496" s="247"/>
      <c r="P7496" s="247"/>
      <c r="Q7496" s="247"/>
      <c r="R7496" s="247"/>
    </row>
    <row r="7497" spans="1:18" ht="20.100000000000001" customHeight="1" x14ac:dyDescent="0.25">
      <c r="A7497" s="248"/>
      <c r="B7497" s="248"/>
      <c r="C7497" s="248"/>
      <c r="D7497" s="248"/>
      <c r="E7497" s="248"/>
      <c r="F7497" s="248"/>
      <c r="G7497" s="248"/>
      <c r="H7497" s="248"/>
      <c r="I7497" s="247"/>
      <c r="J7497" s="247"/>
      <c r="K7497" s="247"/>
      <c r="L7497" s="247"/>
      <c r="M7497" s="247"/>
      <c r="N7497" s="247"/>
      <c r="O7497" s="247"/>
      <c r="P7497" s="247"/>
      <c r="Q7497" s="247"/>
      <c r="R7497" s="247"/>
    </row>
    <row r="7498" spans="1:18" ht="20.100000000000001" customHeight="1" x14ac:dyDescent="0.25">
      <c r="A7498" s="248"/>
      <c r="B7498" s="248"/>
      <c r="C7498" s="248"/>
      <c r="D7498" s="248"/>
      <c r="E7498" s="248"/>
      <c r="F7498" s="248"/>
      <c r="G7498" s="248"/>
      <c r="H7498" s="248"/>
      <c r="I7498" s="247"/>
      <c r="J7498" s="247"/>
      <c r="K7498" s="247"/>
      <c r="L7498" s="247"/>
      <c r="M7498" s="247"/>
      <c r="N7498" s="247"/>
      <c r="O7498" s="247"/>
      <c r="P7498" s="247"/>
      <c r="Q7498" s="247"/>
      <c r="R7498" s="247"/>
    </row>
    <row r="7499" spans="1:18" ht="20.100000000000001" customHeight="1" x14ac:dyDescent="0.25">
      <c r="A7499" s="248"/>
      <c r="B7499" s="248"/>
      <c r="C7499" s="248"/>
      <c r="D7499" s="248"/>
      <c r="E7499" s="248"/>
      <c r="F7499" s="248"/>
      <c r="G7499" s="248"/>
      <c r="H7499" s="248"/>
      <c r="I7499" s="247"/>
      <c r="J7499" s="247"/>
      <c r="K7499" s="247"/>
      <c r="L7499" s="247"/>
      <c r="M7499" s="247"/>
      <c r="N7499" s="247"/>
      <c r="O7499" s="247"/>
      <c r="P7499" s="247"/>
      <c r="Q7499" s="247"/>
      <c r="R7499" s="247"/>
    </row>
    <row r="7500" spans="1:18" ht="20.100000000000001" customHeight="1" x14ac:dyDescent="0.25">
      <c r="A7500" s="248"/>
      <c r="B7500" s="248"/>
      <c r="C7500" s="248"/>
      <c r="D7500" s="248"/>
      <c r="E7500" s="248"/>
      <c r="F7500" s="248"/>
      <c r="G7500" s="248"/>
      <c r="H7500" s="248"/>
      <c r="I7500" s="247"/>
      <c r="J7500" s="247"/>
      <c r="K7500" s="247"/>
      <c r="L7500" s="247"/>
      <c r="M7500" s="247"/>
      <c r="N7500" s="247"/>
      <c r="O7500" s="247"/>
      <c r="P7500" s="247"/>
      <c r="Q7500" s="247"/>
      <c r="R7500" s="247"/>
    </row>
    <row r="7501" spans="1:18" ht="20.100000000000001" customHeight="1" x14ac:dyDescent="0.25">
      <c r="A7501" s="248"/>
      <c r="B7501" s="248"/>
      <c r="C7501" s="248"/>
      <c r="D7501" s="248"/>
      <c r="E7501" s="248"/>
      <c r="F7501" s="248"/>
      <c r="G7501" s="248"/>
      <c r="H7501" s="248"/>
      <c r="I7501" s="247"/>
      <c r="J7501" s="247"/>
      <c r="K7501" s="247"/>
      <c r="L7501" s="247"/>
      <c r="M7501" s="247"/>
      <c r="N7501" s="247"/>
      <c r="O7501" s="247"/>
      <c r="P7501" s="247"/>
      <c r="Q7501" s="247"/>
      <c r="R7501" s="247"/>
    </row>
    <row r="7502" spans="1:18" ht="20.100000000000001" customHeight="1" x14ac:dyDescent="0.25">
      <c r="A7502" s="248"/>
      <c r="B7502" s="248"/>
      <c r="C7502" s="248"/>
      <c r="D7502" s="248"/>
      <c r="E7502" s="248"/>
      <c r="F7502" s="248"/>
      <c r="G7502" s="248"/>
      <c r="H7502" s="248"/>
      <c r="I7502" s="247"/>
      <c r="J7502" s="247"/>
      <c r="K7502" s="247"/>
      <c r="L7502" s="247"/>
      <c r="M7502" s="247"/>
      <c r="N7502" s="247"/>
      <c r="O7502" s="247"/>
      <c r="P7502" s="247"/>
      <c r="Q7502" s="247"/>
      <c r="R7502" s="247"/>
    </row>
    <row r="7503" spans="1:18" ht="20.100000000000001" customHeight="1" x14ac:dyDescent="0.25">
      <c r="A7503" s="248"/>
      <c r="B7503" s="248"/>
      <c r="C7503" s="248"/>
      <c r="D7503" s="248"/>
      <c r="E7503" s="248"/>
      <c r="F7503" s="248"/>
      <c r="G7503" s="248"/>
      <c r="H7503" s="248"/>
      <c r="I7503" s="247"/>
      <c r="J7503" s="247"/>
      <c r="K7503" s="247"/>
      <c r="L7503" s="247"/>
      <c r="M7503" s="247"/>
      <c r="N7503" s="247"/>
      <c r="O7503" s="247"/>
      <c r="P7503" s="247"/>
      <c r="Q7503" s="247"/>
      <c r="R7503" s="247"/>
    </row>
    <row r="7504" spans="1:18" ht="20.100000000000001" customHeight="1" x14ac:dyDescent="0.25">
      <c r="A7504" s="248"/>
      <c r="B7504" s="248"/>
      <c r="C7504" s="248"/>
      <c r="D7504" s="248"/>
      <c r="E7504" s="248"/>
      <c r="F7504" s="248"/>
      <c r="G7504" s="248"/>
      <c r="H7504" s="248"/>
      <c r="I7504" s="247"/>
      <c r="J7504" s="247"/>
      <c r="K7504" s="247"/>
      <c r="L7504" s="247"/>
      <c r="M7504" s="247"/>
      <c r="N7504" s="247"/>
      <c r="O7504" s="247"/>
      <c r="P7504" s="247"/>
      <c r="Q7504" s="247"/>
      <c r="R7504" s="247"/>
    </row>
    <row r="7505" spans="1:18" ht="20.100000000000001" customHeight="1" x14ac:dyDescent="0.25">
      <c r="A7505" s="248"/>
      <c r="B7505" s="248"/>
      <c r="C7505" s="248"/>
      <c r="D7505" s="248"/>
      <c r="E7505" s="248"/>
      <c r="F7505" s="248"/>
      <c r="G7505" s="248"/>
      <c r="H7505" s="248"/>
      <c r="I7505" s="247"/>
      <c r="J7505" s="247"/>
      <c r="K7505" s="247"/>
      <c r="L7505" s="247"/>
      <c r="M7505" s="247"/>
      <c r="N7505" s="247"/>
      <c r="O7505" s="247"/>
      <c r="P7505" s="247"/>
      <c r="Q7505" s="247"/>
      <c r="R7505" s="247"/>
    </row>
    <row r="7506" spans="1:18" ht="20.100000000000001" customHeight="1" x14ac:dyDescent="0.25">
      <c r="A7506" s="248"/>
      <c r="B7506" s="248"/>
      <c r="C7506" s="248"/>
      <c r="D7506" s="248"/>
      <c r="E7506" s="248"/>
      <c r="F7506" s="248"/>
      <c r="G7506" s="248"/>
      <c r="H7506" s="248"/>
      <c r="I7506" s="247"/>
      <c r="J7506" s="247"/>
      <c r="K7506" s="247"/>
      <c r="L7506" s="247"/>
      <c r="M7506" s="247"/>
      <c r="N7506" s="247"/>
      <c r="O7506" s="247"/>
      <c r="P7506" s="247"/>
      <c r="Q7506" s="247"/>
      <c r="R7506" s="247"/>
    </row>
    <row r="7507" spans="1:18" ht="20.100000000000001" customHeight="1" x14ac:dyDescent="0.25">
      <c r="A7507" s="248"/>
      <c r="B7507" s="248"/>
      <c r="C7507" s="248"/>
      <c r="D7507" s="248"/>
      <c r="E7507" s="248"/>
      <c r="F7507" s="248"/>
      <c r="G7507" s="248"/>
      <c r="H7507" s="248"/>
      <c r="I7507" s="247"/>
      <c r="J7507" s="247"/>
      <c r="K7507" s="247"/>
      <c r="L7507" s="247"/>
      <c r="M7507" s="247"/>
      <c r="N7507" s="247"/>
      <c r="O7507" s="247"/>
      <c r="P7507" s="247"/>
      <c r="Q7507" s="247"/>
      <c r="R7507" s="247"/>
    </row>
    <row r="7508" spans="1:18" ht="20.100000000000001" customHeight="1" x14ac:dyDescent="0.25">
      <c r="A7508" s="248"/>
      <c r="B7508" s="248"/>
      <c r="C7508" s="248"/>
      <c r="D7508" s="248"/>
      <c r="E7508" s="248"/>
      <c r="F7508" s="248"/>
      <c r="G7508" s="248"/>
      <c r="H7508" s="248"/>
      <c r="I7508" s="247"/>
      <c r="J7508" s="247"/>
      <c r="K7508" s="247"/>
      <c r="L7508" s="247"/>
      <c r="M7508" s="247"/>
      <c r="N7508" s="247"/>
      <c r="O7508" s="247"/>
      <c r="P7508" s="247"/>
      <c r="Q7508" s="247"/>
      <c r="R7508" s="247"/>
    </row>
    <row r="7509" spans="1:18" ht="20.100000000000001" customHeight="1" x14ac:dyDescent="0.25">
      <c r="A7509" s="248"/>
      <c r="B7509" s="248"/>
      <c r="C7509" s="248"/>
      <c r="D7509" s="248"/>
      <c r="E7509" s="248"/>
      <c r="F7509" s="248"/>
      <c r="G7509" s="248"/>
      <c r="H7509" s="248"/>
      <c r="I7509" s="247"/>
      <c r="J7509" s="247"/>
      <c r="K7509" s="247"/>
      <c r="L7509" s="247"/>
      <c r="M7509" s="247"/>
      <c r="N7509" s="247"/>
      <c r="O7509" s="247"/>
      <c r="P7509" s="247"/>
      <c r="Q7509" s="247"/>
      <c r="R7509" s="247"/>
    </row>
    <row r="7510" spans="1:18" ht="20.100000000000001" customHeight="1" x14ac:dyDescent="0.25">
      <c r="A7510" s="248"/>
      <c r="B7510" s="248"/>
      <c r="C7510" s="248"/>
      <c r="D7510" s="248"/>
      <c r="E7510" s="248"/>
      <c r="F7510" s="248"/>
      <c r="G7510" s="248"/>
      <c r="H7510" s="248"/>
      <c r="I7510" s="247"/>
      <c r="J7510" s="247"/>
      <c r="K7510" s="247"/>
      <c r="L7510" s="247"/>
      <c r="M7510" s="247"/>
      <c r="N7510" s="247"/>
      <c r="O7510" s="247"/>
      <c r="P7510" s="247"/>
      <c r="Q7510" s="247"/>
      <c r="R7510" s="247"/>
    </row>
    <row r="7511" spans="1:18" ht="20.100000000000001" customHeight="1" x14ac:dyDescent="0.25">
      <c r="A7511" s="248"/>
      <c r="B7511" s="248"/>
      <c r="C7511" s="248"/>
      <c r="D7511" s="248"/>
      <c r="E7511" s="248"/>
      <c r="F7511" s="248"/>
      <c r="G7511" s="248"/>
      <c r="H7511" s="248"/>
      <c r="I7511" s="247"/>
      <c r="J7511" s="247"/>
      <c r="K7511" s="247"/>
      <c r="L7511" s="247"/>
      <c r="M7511" s="247"/>
      <c r="N7511" s="247"/>
      <c r="O7511" s="247"/>
      <c r="P7511" s="247"/>
      <c r="Q7511" s="247"/>
      <c r="R7511" s="247"/>
    </row>
    <row r="7512" spans="1:18" ht="20.100000000000001" customHeight="1" x14ac:dyDescent="0.25">
      <c r="A7512" s="248"/>
      <c r="B7512" s="248"/>
      <c r="C7512" s="248"/>
      <c r="D7512" s="248"/>
      <c r="E7512" s="248"/>
      <c r="F7512" s="248"/>
      <c r="G7512" s="248"/>
      <c r="H7512" s="248"/>
      <c r="I7512" s="247"/>
      <c r="J7512" s="247"/>
      <c r="K7512" s="247"/>
      <c r="L7512" s="247"/>
      <c r="M7512" s="247"/>
      <c r="N7512" s="247"/>
      <c r="O7512" s="247"/>
      <c r="P7512" s="247"/>
      <c r="Q7512" s="247"/>
      <c r="R7512" s="247"/>
    </row>
    <row r="7513" spans="1:18" ht="20.100000000000001" customHeight="1" x14ac:dyDescent="0.25">
      <c r="A7513" s="248"/>
      <c r="B7513" s="248"/>
      <c r="C7513" s="248"/>
      <c r="D7513" s="248"/>
      <c r="E7513" s="248"/>
      <c r="F7513" s="248"/>
      <c r="G7513" s="248"/>
      <c r="H7513" s="248"/>
      <c r="I7513" s="247"/>
      <c r="J7513" s="247"/>
      <c r="K7513" s="247"/>
      <c r="L7513" s="247"/>
      <c r="M7513" s="247"/>
      <c r="N7513" s="247"/>
      <c r="O7513" s="247"/>
      <c r="P7513" s="247"/>
      <c r="Q7513" s="247"/>
      <c r="R7513" s="247"/>
    </row>
    <row r="7514" spans="1:18" ht="20.100000000000001" customHeight="1" x14ac:dyDescent="0.25">
      <c r="A7514" s="248"/>
      <c r="B7514" s="248"/>
      <c r="C7514" s="248"/>
      <c r="D7514" s="248"/>
      <c r="E7514" s="248"/>
      <c r="F7514" s="248"/>
      <c r="G7514" s="248"/>
      <c r="H7514" s="248"/>
      <c r="I7514" s="247"/>
      <c r="J7514" s="247"/>
      <c r="K7514" s="247"/>
      <c r="L7514" s="247"/>
      <c r="M7514" s="247"/>
      <c r="N7514" s="247"/>
      <c r="O7514" s="247"/>
      <c r="P7514" s="247"/>
      <c r="Q7514" s="247"/>
      <c r="R7514" s="247"/>
    </row>
    <row r="7515" spans="1:18" ht="20.100000000000001" customHeight="1" x14ac:dyDescent="0.25">
      <c r="A7515" s="248"/>
      <c r="B7515" s="248"/>
      <c r="C7515" s="248"/>
      <c r="D7515" s="248"/>
      <c r="E7515" s="248"/>
      <c r="F7515" s="248"/>
      <c r="G7515" s="248"/>
      <c r="H7515" s="248"/>
      <c r="I7515" s="247"/>
      <c r="J7515" s="247"/>
      <c r="K7515" s="247"/>
      <c r="L7515" s="247"/>
      <c r="M7515" s="247"/>
      <c r="N7515" s="247"/>
      <c r="O7515" s="247"/>
      <c r="P7515" s="247"/>
      <c r="Q7515" s="247"/>
      <c r="R7515" s="247"/>
    </row>
    <row r="7516" spans="1:18" ht="20.100000000000001" customHeight="1" x14ac:dyDescent="0.25">
      <c r="A7516" s="248"/>
      <c r="B7516" s="248"/>
      <c r="C7516" s="248"/>
      <c r="D7516" s="248"/>
      <c r="E7516" s="248"/>
      <c r="F7516" s="248"/>
      <c r="G7516" s="248"/>
      <c r="H7516" s="248"/>
      <c r="I7516" s="247"/>
      <c r="J7516" s="247"/>
      <c r="K7516" s="247"/>
      <c r="L7516" s="247"/>
      <c r="M7516" s="247"/>
      <c r="N7516" s="247"/>
      <c r="O7516" s="247"/>
      <c r="P7516" s="247"/>
      <c r="Q7516" s="247"/>
      <c r="R7516" s="247"/>
    </row>
    <row r="7517" spans="1:18" ht="20.100000000000001" customHeight="1" x14ac:dyDescent="0.25">
      <c r="A7517" s="248"/>
      <c r="B7517" s="248"/>
      <c r="C7517" s="248"/>
      <c r="D7517" s="248"/>
      <c r="E7517" s="248"/>
      <c r="F7517" s="248"/>
      <c r="G7517" s="248"/>
      <c r="H7517" s="248"/>
      <c r="I7517" s="247"/>
      <c r="J7517" s="247"/>
      <c r="K7517" s="247"/>
      <c r="L7517" s="247"/>
      <c r="M7517" s="247"/>
      <c r="N7517" s="247"/>
      <c r="O7517" s="247"/>
      <c r="P7517" s="247"/>
      <c r="Q7517" s="247"/>
      <c r="R7517" s="247"/>
    </row>
    <row r="7518" spans="1:18" ht="20.100000000000001" customHeight="1" x14ac:dyDescent="0.25">
      <c r="A7518" s="248"/>
      <c r="B7518" s="248"/>
      <c r="C7518" s="248"/>
      <c r="D7518" s="248"/>
      <c r="E7518" s="248"/>
      <c r="F7518" s="248"/>
      <c r="G7518" s="248"/>
      <c r="H7518" s="248"/>
      <c r="I7518" s="247"/>
      <c r="J7518" s="247"/>
      <c r="K7518" s="247"/>
      <c r="L7518" s="247"/>
      <c r="M7518" s="247"/>
      <c r="N7518" s="247"/>
      <c r="O7518" s="247"/>
      <c r="P7518" s="247"/>
      <c r="Q7518" s="247"/>
      <c r="R7518" s="247"/>
    </row>
    <row r="7519" spans="1:18" ht="20.100000000000001" customHeight="1" x14ac:dyDescent="0.25">
      <c r="A7519" s="248"/>
      <c r="B7519" s="248"/>
      <c r="C7519" s="248"/>
      <c r="D7519" s="248"/>
      <c r="E7519" s="248"/>
      <c r="F7519" s="248"/>
      <c r="G7519" s="248"/>
      <c r="H7519" s="248"/>
      <c r="I7519" s="247"/>
      <c r="J7519" s="247"/>
      <c r="K7519" s="247"/>
      <c r="L7519" s="247"/>
      <c r="M7519" s="247"/>
      <c r="N7519" s="247"/>
      <c r="O7519" s="247"/>
      <c r="P7519" s="247"/>
      <c r="Q7519" s="247"/>
      <c r="R7519" s="247"/>
    </row>
    <row r="7520" spans="1:18" ht="20.100000000000001" customHeight="1" x14ac:dyDescent="0.25">
      <c r="A7520" s="248"/>
      <c r="B7520" s="248"/>
      <c r="C7520" s="248"/>
      <c r="D7520" s="248"/>
      <c r="E7520" s="248"/>
      <c r="F7520" s="248"/>
      <c r="G7520" s="248"/>
      <c r="H7520" s="248"/>
      <c r="I7520" s="247"/>
      <c r="J7520" s="247"/>
      <c r="K7520" s="247"/>
      <c r="L7520" s="247"/>
      <c r="M7520" s="247"/>
      <c r="N7520" s="247"/>
      <c r="O7520" s="247"/>
      <c r="P7520" s="247"/>
      <c r="Q7520" s="247"/>
      <c r="R7520" s="247"/>
    </row>
    <row r="7521" spans="1:18" ht="20.100000000000001" customHeight="1" x14ac:dyDescent="0.25">
      <c r="A7521" s="248"/>
      <c r="B7521" s="248"/>
      <c r="C7521" s="248"/>
      <c r="D7521" s="248"/>
      <c r="E7521" s="248"/>
      <c r="F7521" s="248"/>
      <c r="G7521" s="248"/>
      <c r="H7521" s="248"/>
      <c r="I7521" s="247"/>
      <c r="J7521" s="247"/>
      <c r="K7521" s="247"/>
      <c r="L7521" s="247"/>
      <c r="M7521" s="247"/>
      <c r="N7521" s="247"/>
      <c r="O7521" s="247"/>
      <c r="P7521" s="247"/>
      <c r="Q7521" s="247"/>
      <c r="R7521" s="247"/>
    </row>
    <row r="7522" spans="1:18" ht="20.100000000000001" customHeight="1" x14ac:dyDescent="0.25">
      <c r="A7522" s="248"/>
      <c r="B7522" s="248"/>
      <c r="C7522" s="248"/>
      <c r="D7522" s="248"/>
      <c r="E7522" s="248"/>
      <c r="F7522" s="248"/>
      <c r="G7522" s="248"/>
      <c r="H7522" s="248"/>
      <c r="I7522" s="247"/>
      <c r="J7522" s="247"/>
      <c r="K7522" s="247"/>
      <c r="L7522" s="247"/>
      <c r="M7522" s="247"/>
      <c r="N7522" s="247"/>
      <c r="O7522" s="247"/>
      <c r="P7522" s="247"/>
      <c r="Q7522" s="247"/>
      <c r="R7522" s="247"/>
    </row>
    <row r="7523" spans="1:18" ht="20.100000000000001" customHeight="1" x14ac:dyDescent="0.25">
      <c r="A7523" s="248"/>
      <c r="B7523" s="248"/>
      <c r="C7523" s="248"/>
      <c r="D7523" s="248"/>
      <c r="E7523" s="248"/>
      <c r="F7523" s="248"/>
      <c r="G7523" s="248"/>
      <c r="H7523" s="248"/>
      <c r="I7523" s="247"/>
      <c r="J7523" s="247"/>
      <c r="K7523" s="247"/>
      <c r="L7523" s="247"/>
      <c r="M7523" s="247"/>
      <c r="N7523" s="247"/>
      <c r="O7523" s="247"/>
      <c r="P7523" s="247"/>
      <c r="Q7523" s="247"/>
      <c r="R7523" s="247"/>
    </row>
    <row r="7524" spans="1:18" ht="20.100000000000001" customHeight="1" x14ac:dyDescent="0.25">
      <c r="A7524" s="248"/>
      <c r="B7524" s="248"/>
      <c r="C7524" s="248"/>
      <c r="D7524" s="248"/>
      <c r="E7524" s="248"/>
      <c r="F7524" s="248"/>
      <c r="G7524" s="248"/>
      <c r="H7524" s="248"/>
      <c r="I7524" s="247"/>
      <c r="J7524" s="247"/>
      <c r="K7524" s="247"/>
      <c r="L7524" s="247"/>
      <c r="M7524" s="247"/>
      <c r="N7524" s="247"/>
      <c r="O7524" s="247"/>
      <c r="P7524" s="247"/>
      <c r="Q7524" s="247"/>
      <c r="R7524" s="247"/>
    </row>
    <row r="7525" spans="1:18" ht="20.100000000000001" customHeight="1" x14ac:dyDescent="0.25">
      <c r="A7525" s="248"/>
      <c r="B7525" s="248"/>
      <c r="C7525" s="248"/>
      <c r="D7525" s="248"/>
      <c r="E7525" s="248"/>
      <c r="F7525" s="248"/>
      <c r="G7525" s="248"/>
      <c r="H7525" s="248"/>
      <c r="I7525" s="247"/>
      <c r="J7525" s="247"/>
      <c r="K7525" s="247"/>
      <c r="L7525" s="247"/>
      <c r="M7525" s="247"/>
      <c r="N7525" s="247"/>
      <c r="O7525" s="247"/>
      <c r="P7525" s="247"/>
      <c r="Q7525" s="247"/>
      <c r="R7525" s="247"/>
    </row>
    <row r="7526" spans="1:18" ht="20.100000000000001" customHeight="1" x14ac:dyDescent="0.25">
      <c r="A7526" s="248"/>
      <c r="B7526" s="248"/>
      <c r="C7526" s="248"/>
      <c r="D7526" s="248"/>
      <c r="E7526" s="248"/>
      <c r="F7526" s="248"/>
      <c r="G7526" s="248"/>
      <c r="H7526" s="248"/>
      <c r="I7526" s="247"/>
      <c r="J7526" s="247"/>
      <c r="K7526" s="247"/>
      <c r="L7526" s="247"/>
      <c r="M7526" s="247"/>
      <c r="N7526" s="247"/>
      <c r="O7526" s="247"/>
      <c r="P7526" s="247"/>
      <c r="Q7526" s="247"/>
      <c r="R7526" s="247"/>
    </row>
    <row r="7527" spans="1:18" ht="20.100000000000001" customHeight="1" x14ac:dyDescent="0.25">
      <c r="A7527" s="248"/>
      <c r="B7527" s="248"/>
      <c r="C7527" s="248"/>
      <c r="D7527" s="248"/>
      <c r="E7527" s="248"/>
      <c r="F7527" s="248"/>
      <c r="G7527" s="248"/>
      <c r="H7527" s="248"/>
      <c r="I7527" s="247"/>
      <c r="J7527" s="247"/>
      <c r="K7527" s="247"/>
      <c r="L7527" s="247"/>
      <c r="M7527" s="247"/>
      <c r="N7527" s="247"/>
      <c r="O7527" s="247"/>
      <c r="P7527" s="247"/>
      <c r="Q7527" s="247"/>
      <c r="R7527" s="247"/>
    </row>
    <row r="7528" spans="1:18" ht="20.100000000000001" customHeight="1" x14ac:dyDescent="0.25">
      <c r="A7528" s="248"/>
      <c r="B7528" s="248"/>
      <c r="C7528" s="248"/>
      <c r="D7528" s="248"/>
      <c r="E7528" s="248"/>
      <c r="F7528" s="248"/>
      <c r="G7528" s="248"/>
      <c r="H7528" s="248"/>
      <c r="I7528" s="247"/>
      <c r="J7528" s="247"/>
      <c r="K7528" s="247"/>
      <c r="L7528" s="247"/>
      <c r="M7528" s="247"/>
      <c r="N7528" s="247"/>
      <c r="O7528" s="247"/>
      <c r="P7528" s="247"/>
      <c r="Q7528" s="247"/>
      <c r="R7528" s="247"/>
    </row>
    <row r="7529" spans="1:18" ht="20.100000000000001" customHeight="1" x14ac:dyDescent="0.25">
      <c r="A7529" s="248"/>
      <c r="B7529" s="248"/>
      <c r="C7529" s="248"/>
      <c r="D7529" s="248"/>
      <c r="E7529" s="248"/>
      <c r="F7529" s="248"/>
      <c r="G7529" s="248"/>
      <c r="H7529" s="248"/>
      <c r="I7529" s="247"/>
      <c r="J7529" s="247"/>
      <c r="K7529" s="247"/>
      <c r="L7529" s="247"/>
      <c r="M7529" s="247"/>
      <c r="N7529" s="247"/>
      <c r="O7529" s="247"/>
      <c r="P7529" s="247"/>
      <c r="Q7529" s="247"/>
      <c r="R7529" s="247"/>
    </row>
    <row r="7530" spans="1:18" ht="20.100000000000001" customHeight="1" x14ac:dyDescent="0.25">
      <c r="A7530" s="248"/>
      <c r="B7530" s="248"/>
      <c r="C7530" s="248"/>
      <c r="D7530" s="248"/>
      <c r="E7530" s="248"/>
      <c r="F7530" s="248"/>
      <c r="G7530" s="248"/>
      <c r="H7530" s="248"/>
      <c r="I7530" s="247"/>
      <c r="J7530" s="247"/>
      <c r="K7530" s="247"/>
      <c r="L7530" s="247"/>
      <c r="M7530" s="247"/>
      <c r="N7530" s="247"/>
      <c r="O7530" s="247"/>
      <c r="P7530" s="247"/>
      <c r="Q7530" s="247"/>
      <c r="R7530" s="247"/>
    </row>
    <row r="7531" spans="1:18" ht="20.100000000000001" customHeight="1" x14ac:dyDescent="0.25">
      <c r="A7531" s="248"/>
      <c r="B7531" s="248"/>
      <c r="C7531" s="248"/>
      <c r="D7531" s="248"/>
      <c r="E7531" s="248"/>
      <c r="F7531" s="248"/>
      <c r="G7531" s="248"/>
      <c r="H7531" s="248"/>
      <c r="I7531" s="247"/>
      <c r="J7531" s="247"/>
      <c r="K7531" s="247"/>
      <c r="L7531" s="247"/>
      <c r="M7531" s="247"/>
      <c r="N7531" s="247"/>
      <c r="O7531" s="247"/>
      <c r="P7531" s="247"/>
      <c r="Q7531" s="247"/>
      <c r="R7531" s="247"/>
    </row>
    <row r="7532" spans="1:18" ht="20.100000000000001" customHeight="1" x14ac:dyDescent="0.25">
      <c r="A7532" s="248"/>
      <c r="B7532" s="248"/>
      <c r="C7532" s="248"/>
      <c r="D7532" s="248"/>
      <c r="E7532" s="248"/>
      <c r="F7532" s="248"/>
      <c r="G7532" s="248"/>
      <c r="H7532" s="248"/>
      <c r="I7532" s="247"/>
      <c r="J7532" s="247"/>
      <c r="K7532" s="247"/>
      <c r="L7532" s="247"/>
      <c r="M7532" s="247"/>
      <c r="N7532" s="247"/>
      <c r="O7532" s="247"/>
      <c r="P7532" s="247"/>
      <c r="Q7532" s="247"/>
      <c r="R7532" s="247"/>
    </row>
    <row r="7533" spans="1:18" ht="20.100000000000001" customHeight="1" x14ac:dyDescent="0.25">
      <c r="A7533" s="248"/>
      <c r="B7533" s="248"/>
      <c r="C7533" s="248"/>
      <c r="D7533" s="248"/>
      <c r="E7533" s="248"/>
      <c r="F7533" s="248"/>
      <c r="G7533" s="248"/>
      <c r="H7533" s="248"/>
      <c r="I7533" s="247"/>
      <c r="J7533" s="247"/>
      <c r="K7533" s="247"/>
      <c r="L7533" s="247"/>
      <c r="M7533" s="247"/>
      <c r="N7533" s="247"/>
      <c r="O7533" s="247"/>
      <c r="P7533" s="247"/>
      <c r="Q7533" s="247"/>
      <c r="R7533" s="247"/>
    </row>
    <row r="7534" spans="1:18" ht="20.100000000000001" customHeight="1" x14ac:dyDescent="0.25">
      <c r="A7534" s="248"/>
      <c r="B7534" s="248"/>
      <c r="C7534" s="248"/>
      <c r="D7534" s="248"/>
      <c r="E7534" s="248"/>
      <c r="F7534" s="248"/>
      <c r="G7534" s="248"/>
      <c r="H7534" s="248"/>
      <c r="I7534" s="247"/>
      <c r="J7534" s="247"/>
      <c r="K7534" s="247"/>
      <c r="L7534" s="247"/>
      <c r="M7534" s="247"/>
      <c r="N7534" s="247"/>
      <c r="O7534" s="247"/>
      <c r="P7534" s="247"/>
      <c r="Q7534" s="247"/>
      <c r="R7534" s="247"/>
    </row>
    <row r="7535" spans="1:18" ht="20.100000000000001" customHeight="1" x14ac:dyDescent="0.25">
      <c r="A7535" s="248"/>
      <c r="B7535" s="248"/>
      <c r="C7535" s="248"/>
      <c r="D7535" s="248"/>
      <c r="E7535" s="248"/>
      <c r="F7535" s="248"/>
      <c r="G7535" s="248"/>
      <c r="H7535" s="248"/>
      <c r="I7535" s="247"/>
      <c r="J7535" s="247"/>
      <c r="K7535" s="247"/>
      <c r="L7535" s="247"/>
      <c r="M7535" s="247"/>
      <c r="N7535" s="247"/>
      <c r="O7535" s="247"/>
      <c r="P7535" s="247"/>
      <c r="Q7535" s="247"/>
      <c r="R7535" s="247"/>
    </row>
    <row r="7536" spans="1:18" ht="20.100000000000001" customHeight="1" x14ac:dyDescent="0.25">
      <c r="A7536" s="248"/>
      <c r="B7536" s="248"/>
      <c r="C7536" s="248"/>
      <c r="D7536" s="248"/>
      <c r="E7536" s="248"/>
      <c r="F7536" s="248"/>
      <c r="G7536" s="248"/>
      <c r="H7536" s="248"/>
      <c r="I7536" s="247"/>
      <c r="J7536" s="247"/>
      <c r="K7536" s="247"/>
      <c r="L7536" s="247"/>
      <c r="M7536" s="247"/>
      <c r="N7536" s="247"/>
      <c r="O7536" s="247"/>
      <c r="P7536" s="247"/>
      <c r="Q7536" s="247"/>
      <c r="R7536" s="247"/>
    </row>
    <row r="7537" spans="1:18" ht="20.100000000000001" customHeight="1" x14ac:dyDescent="0.25">
      <c r="A7537" s="248"/>
      <c r="B7537" s="248"/>
      <c r="C7537" s="248"/>
      <c r="D7537" s="248"/>
      <c r="E7537" s="248"/>
      <c r="F7537" s="248"/>
      <c r="G7537" s="248"/>
      <c r="H7537" s="248"/>
      <c r="I7537" s="247"/>
      <c r="J7537" s="247"/>
      <c r="K7537" s="247"/>
      <c r="L7537" s="247"/>
      <c r="M7537" s="247"/>
      <c r="N7537" s="247"/>
      <c r="O7537" s="247"/>
      <c r="P7537" s="247"/>
      <c r="Q7537" s="247"/>
      <c r="R7537" s="247"/>
    </row>
    <row r="7538" spans="1:18" ht="20.100000000000001" customHeight="1" x14ac:dyDescent="0.25">
      <c r="A7538" s="248"/>
      <c r="B7538" s="248"/>
      <c r="C7538" s="248"/>
      <c r="D7538" s="248"/>
      <c r="E7538" s="248"/>
      <c r="F7538" s="248"/>
      <c r="G7538" s="248"/>
      <c r="H7538" s="248"/>
      <c r="I7538" s="247"/>
      <c r="J7538" s="247"/>
      <c r="K7538" s="247"/>
      <c r="L7538" s="247"/>
      <c r="M7538" s="247"/>
      <c r="N7538" s="247"/>
      <c r="O7538" s="247"/>
      <c r="P7538" s="247"/>
      <c r="Q7538" s="247"/>
      <c r="R7538" s="247"/>
    </row>
    <row r="7539" spans="1:18" ht="20.100000000000001" customHeight="1" x14ac:dyDescent="0.25">
      <c r="A7539" s="248"/>
      <c r="B7539" s="248"/>
      <c r="C7539" s="248"/>
      <c r="D7539" s="248"/>
      <c r="E7539" s="248"/>
      <c r="F7539" s="248"/>
      <c r="G7539" s="248"/>
      <c r="H7539" s="248"/>
      <c r="I7539" s="247"/>
      <c r="J7539" s="247"/>
      <c r="K7539" s="247"/>
      <c r="L7539" s="247"/>
      <c r="M7539" s="247"/>
      <c r="N7539" s="247"/>
      <c r="O7539" s="247"/>
      <c r="P7539" s="247"/>
      <c r="Q7539" s="247"/>
      <c r="R7539" s="247"/>
    </row>
    <row r="7540" spans="1:18" ht="20.100000000000001" customHeight="1" x14ac:dyDescent="0.25">
      <c r="A7540" s="248"/>
      <c r="B7540" s="248"/>
      <c r="C7540" s="248"/>
      <c r="D7540" s="248"/>
      <c r="E7540" s="248"/>
      <c r="F7540" s="248"/>
      <c r="G7540" s="248"/>
      <c r="H7540" s="248"/>
      <c r="I7540" s="247"/>
      <c r="J7540" s="247"/>
      <c r="K7540" s="247"/>
      <c r="L7540" s="247"/>
      <c r="M7540" s="247"/>
      <c r="N7540" s="247"/>
      <c r="O7540" s="247"/>
      <c r="P7540" s="247"/>
      <c r="Q7540" s="247"/>
      <c r="R7540" s="247"/>
    </row>
    <row r="7541" spans="1:18" ht="20.100000000000001" customHeight="1" x14ac:dyDescent="0.25">
      <c r="A7541" s="248"/>
      <c r="B7541" s="248"/>
      <c r="C7541" s="248"/>
      <c r="D7541" s="248"/>
      <c r="E7541" s="248"/>
      <c r="F7541" s="248"/>
      <c r="G7541" s="248"/>
      <c r="H7541" s="248"/>
      <c r="I7541" s="247"/>
      <c r="J7541" s="247"/>
      <c r="K7541" s="247"/>
      <c r="L7541" s="247"/>
      <c r="M7541" s="247"/>
      <c r="N7541" s="247"/>
      <c r="O7541" s="247"/>
      <c r="P7541" s="247"/>
      <c r="Q7541" s="247"/>
      <c r="R7541" s="247"/>
    </row>
    <row r="7542" spans="1:18" ht="20.100000000000001" customHeight="1" x14ac:dyDescent="0.25">
      <c r="A7542" s="248"/>
      <c r="B7542" s="248"/>
      <c r="C7542" s="248"/>
      <c r="D7542" s="248"/>
      <c r="E7542" s="248"/>
      <c r="F7542" s="248"/>
      <c r="G7542" s="248"/>
      <c r="H7542" s="248"/>
      <c r="I7542" s="247"/>
      <c r="J7542" s="247"/>
      <c r="K7542" s="247"/>
      <c r="L7542" s="247"/>
      <c r="M7542" s="247"/>
      <c r="N7542" s="247"/>
      <c r="O7542" s="247"/>
      <c r="P7542" s="247"/>
      <c r="Q7542" s="247"/>
      <c r="R7542" s="247"/>
    </row>
    <row r="7543" spans="1:18" ht="20.100000000000001" customHeight="1" x14ac:dyDescent="0.25">
      <c r="A7543" s="248"/>
      <c r="B7543" s="248"/>
      <c r="C7543" s="248"/>
      <c r="D7543" s="248"/>
      <c r="E7543" s="248"/>
      <c r="F7543" s="248"/>
      <c r="G7543" s="248"/>
      <c r="H7543" s="248"/>
      <c r="I7543" s="247"/>
      <c r="J7543" s="247"/>
      <c r="K7543" s="247"/>
      <c r="L7543" s="247"/>
      <c r="M7543" s="247"/>
      <c r="N7543" s="247"/>
      <c r="O7543" s="247"/>
      <c r="P7543" s="247"/>
      <c r="Q7543" s="247"/>
      <c r="R7543" s="247"/>
    </row>
    <row r="7544" spans="1:18" ht="20.100000000000001" customHeight="1" x14ac:dyDescent="0.25">
      <c r="A7544" s="248"/>
      <c r="B7544" s="248"/>
      <c r="C7544" s="248"/>
      <c r="D7544" s="248"/>
      <c r="E7544" s="248"/>
      <c r="F7544" s="248"/>
      <c r="G7544" s="248"/>
      <c r="H7544" s="248"/>
      <c r="I7544" s="247"/>
      <c r="J7544" s="247"/>
      <c r="K7544" s="247"/>
      <c r="L7544" s="247"/>
      <c r="M7544" s="247"/>
      <c r="N7544" s="247"/>
      <c r="O7544" s="247"/>
      <c r="P7544" s="247"/>
      <c r="Q7544" s="247"/>
      <c r="R7544" s="247"/>
    </row>
    <row r="7545" spans="1:18" ht="20.100000000000001" customHeight="1" x14ac:dyDescent="0.25">
      <c r="A7545" s="248"/>
      <c r="B7545" s="248"/>
      <c r="C7545" s="248"/>
      <c r="D7545" s="248"/>
      <c r="E7545" s="248"/>
      <c r="F7545" s="248"/>
      <c r="G7545" s="248"/>
      <c r="H7545" s="248"/>
      <c r="I7545" s="247"/>
      <c r="J7545" s="247"/>
      <c r="K7545" s="247"/>
      <c r="L7545" s="247"/>
      <c r="M7545" s="247"/>
      <c r="N7545" s="247"/>
      <c r="O7545" s="247"/>
      <c r="P7545" s="247"/>
      <c r="Q7545" s="247"/>
      <c r="R7545" s="247"/>
    </row>
    <row r="7546" spans="1:18" ht="20.100000000000001" customHeight="1" x14ac:dyDescent="0.25">
      <c r="A7546" s="248"/>
      <c r="B7546" s="248"/>
      <c r="C7546" s="248"/>
      <c r="D7546" s="248"/>
      <c r="E7546" s="248"/>
      <c r="F7546" s="248"/>
      <c r="G7546" s="248"/>
      <c r="H7546" s="248"/>
      <c r="I7546" s="247"/>
      <c r="J7546" s="247"/>
      <c r="K7546" s="247"/>
      <c r="L7546" s="247"/>
      <c r="M7546" s="247"/>
      <c r="N7546" s="247"/>
      <c r="O7546" s="247"/>
      <c r="P7546" s="247"/>
      <c r="Q7546" s="247"/>
      <c r="R7546" s="247"/>
    </row>
    <row r="7547" spans="1:18" ht="20.100000000000001" customHeight="1" x14ac:dyDescent="0.25">
      <c r="A7547" s="248"/>
      <c r="B7547" s="248"/>
      <c r="C7547" s="248"/>
      <c r="D7547" s="248"/>
      <c r="E7547" s="248"/>
      <c r="F7547" s="248"/>
      <c r="G7547" s="248"/>
      <c r="H7547" s="248"/>
      <c r="I7547" s="247"/>
      <c r="J7547" s="247"/>
      <c r="K7547" s="247"/>
      <c r="L7547" s="247"/>
      <c r="M7547" s="247"/>
      <c r="N7547" s="247"/>
      <c r="O7547" s="247"/>
      <c r="P7547" s="247"/>
      <c r="Q7547" s="247"/>
      <c r="R7547" s="247"/>
    </row>
    <row r="7548" spans="1:18" ht="20.100000000000001" customHeight="1" x14ac:dyDescent="0.25">
      <c r="A7548" s="248"/>
      <c r="B7548" s="248"/>
      <c r="C7548" s="248"/>
      <c r="D7548" s="248"/>
      <c r="E7548" s="248"/>
      <c r="F7548" s="248"/>
      <c r="G7548" s="248"/>
      <c r="H7548" s="248"/>
      <c r="I7548" s="247"/>
      <c r="J7548" s="247"/>
      <c r="K7548" s="247"/>
      <c r="L7548" s="247"/>
      <c r="M7548" s="247"/>
      <c r="N7548" s="247"/>
      <c r="O7548" s="247"/>
      <c r="P7548" s="247"/>
      <c r="Q7548" s="247"/>
      <c r="R7548" s="247"/>
    </row>
    <row r="7549" spans="1:18" ht="20.100000000000001" customHeight="1" x14ac:dyDescent="0.25">
      <c r="A7549" s="248"/>
      <c r="B7549" s="248"/>
      <c r="C7549" s="248"/>
      <c r="D7549" s="248"/>
      <c r="E7549" s="248"/>
      <c r="F7549" s="248"/>
      <c r="G7549" s="248"/>
      <c r="H7549" s="248"/>
      <c r="I7549" s="247"/>
      <c r="J7549" s="247"/>
      <c r="K7549" s="247"/>
      <c r="L7549" s="247"/>
      <c r="M7549" s="247"/>
      <c r="N7549" s="247"/>
      <c r="O7549" s="247"/>
      <c r="P7549" s="247"/>
      <c r="Q7549" s="247"/>
      <c r="R7549" s="247"/>
    </row>
    <row r="7550" spans="1:18" ht="20.100000000000001" customHeight="1" x14ac:dyDescent="0.25">
      <c r="A7550" s="248"/>
      <c r="B7550" s="248"/>
      <c r="C7550" s="248"/>
      <c r="D7550" s="248"/>
      <c r="E7550" s="248"/>
      <c r="F7550" s="248"/>
      <c r="G7550" s="248"/>
      <c r="H7550" s="248"/>
      <c r="I7550" s="247"/>
      <c r="J7550" s="247"/>
      <c r="K7550" s="247"/>
      <c r="L7550" s="247"/>
      <c r="M7550" s="247"/>
      <c r="N7550" s="247"/>
      <c r="O7550" s="247"/>
      <c r="P7550" s="247"/>
      <c r="Q7550" s="247"/>
      <c r="R7550" s="247"/>
    </row>
    <row r="7551" spans="1:18" ht="20.100000000000001" customHeight="1" x14ac:dyDescent="0.25">
      <c r="A7551" s="248"/>
      <c r="B7551" s="248"/>
      <c r="C7551" s="248"/>
      <c r="D7551" s="248"/>
      <c r="E7551" s="248"/>
      <c r="F7551" s="248"/>
      <c r="G7551" s="248"/>
      <c r="H7551" s="248"/>
      <c r="I7551" s="247"/>
      <c r="J7551" s="247"/>
      <c r="K7551" s="247"/>
      <c r="L7551" s="247"/>
      <c r="M7551" s="247"/>
      <c r="N7551" s="247"/>
      <c r="O7551" s="247"/>
      <c r="P7551" s="247"/>
      <c r="Q7551" s="247"/>
      <c r="R7551" s="247"/>
    </row>
    <row r="7552" spans="1:18" ht="20.100000000000001" customHeight="1" x14ac:dyDescent="0.25">
      <c r="A7552" s="248"/>
      <c r="B7552" s="248"/>
      <c r="C7552" s="248"/>
      <c r="D7552" s="248"/>
      <c r="E7552" s="248"/>
      <c r="F7552" s="248"/>
      <c r="G7552" s="248"/>
      <c r="H7552" s="248"/>
      <c r="I7552" s="247"/>
      <c r="J7552" s="247"/>
      <c r="K7552" s="247"/>
      <c r="L7552" s="247"/>
      <c r="M7552" s="247"/>
      <c r="N7552" s="247"/>
      <c r="O7552" s="247"/>
      <c r="P7552" s="247"/>
      <c r="Q7552" s="247"/>
      <c r="R7552" s="247"/>
    </row>
    <row r="7553" spans="1:18" ht="20.100000000000001" customHeight="1" x14ac:dyDescent="0.25">
      <c r="A7553" s="248"/>
      <c r="B7553" s="248"/>
      <c r="C7553" s="248"/>
      <c r="D7553" s="248"/>
      <c r="E7553" s="248"/>
      <c r="F7553" s="248"/>
      <c r="G7553" s="248"/>
      <c r="H7553" s="248"/>
      <c r="I7553" s="247"/>
      <c r="J7553" s="247"/>
      <c r="K7553" s="247"/>
      <c r="L7553" s="247"/>
      <c r="M7553" s="247"/>
      <c r="N7553" s="247"/>
      <c r="O7553" s="247"/>
      <c r="P7553" s="247"/>
      <c r="Q7553" s="247"/>
      <c r="R7553" s="247"/>
    </row>
    <row r="7554" spans="1:18" ht="20.100000000000001" customHeight="1" x14ac:dyDescent="0.25">
      <c r="A7554" s="248"/>
      <c r="B7554" s="248"/>
      <c r="C7554" s="248"/>
      <c r="D7554" s="248"/>
      <c r="E7554" s="248"/>
      <c r="F7554" s="248"/>
      <c r="G7554" s="248"/>
      <c r="H7554" s="248"/>
      <c r="I7554" s="247"/>
      <c r="J7554" s="247"/>
      <c r="K7554" s="247"/>
      <c r="L7554" s="247"/>
      <c r="M7554" s="247"/>
      <c r="N7554" s="247"/>
      <c r="O7554" s="247"/>
      <c r="P7554" s="247"/>
      <c r="Q7554" s="247"/>
      <c r="R7554" s="247"/>
    </row>
    <row r="7555" spans="1:18" ht="20.100000000000001" customHeight="1" x14ac:dyDescent="0.25">
      <c r="A7555" s="248"/>
      <c r="B7555" s="248"/>
      <c r="C7555" s="248"/>
      <c r="D7555" s="248"/>
      <c r="E7555" s="248"/>
      <c r="F7555" s="248"/>
      <c r="G7555" s="248"/>
      <c r="H7555" s="248"/>
      <c r="I7555" s="247"/>
      <c r="J7555" s="247"/>
      <c r="K7555" s="247"/>
      <c r="L7555" s="247"/>
      <c r="M7555" s="247"/>
      <c r="N7555" s="247"/>
      <c r="O7555" s="247"/>
      <c r="P7555" s="247"/>
      <c r="Q7555" s="247"/>
      <c r="R7555" s="247"/>
    </row>
    <row r="7556" spans="1:18" ht="20.100000000000001" customHeight="1" x14ac:dyDescent="0.25">
      <c r="A7556" s="248"/>
      <c r="B7556" s="248"/>
      <c r="C7556" s="248"/>
      <c r="D7556" s="248"/>
      <c r="E7556" s="248"/>
      <c r="F7556" s="248"/>
      <c r="G7556" s="248"/>
      <c r="H7556" s="248"/>
      <c r="I7556" s="247"/>
      <c r="J7556" s="247"/>
      <c r="K7556" s="247"/>
      <c r="L7556" s="247"/>
      <c r="M7556" s="247"/>
      <c r="N7556" s="247"/>
      <c r="O7556" s="247"/>
      <c r="P7556" s="247"/>
      <c r="Q7556" s="247"/>
      <c r="R7556" s="247"/>
    </row>
    <row r="7557" spans="1:18" ht="20.100000000000001" customHeight="1" x14ac:dyDescent="0.25">
      <c r="A7557" s="248"/>
      <c r="B7557" s="248"/>
      <c r="C7557" s="248"/>
      <c r="D7557" s="248"/>
      <c r="E7557" s="248"/>
      <c r="F7557" s="248"/>
      <c r="G7557" s="248"/>
      <c r="H7557" s="248"/>
      <c r="I7557" s="247"/>
      <c r="J7557" s="247"/>
      <c r="K7557" s="247"/>
      <c r="L7557" s="247"/>
      <c r="M7557" s="247"/>
      <c r="N7557" s="247"/>
      <c r="O7557" s="247"/>
      <c r="P7557" s="247"/>
      <c r="Q7557" s="247"/>
      <c r="R7557" s="247"/>
    </row>
    <row r="7558" spans="1:18" ht="20.100000000000001" customHeight="1" x14ac:dyDescent="0.25">
      <c r="A7558" s="248"/>
      <c r="B7558" s="248"/>
      <c r="C7558" s="248"/>
      <c r="D7558" s="248"/>
      <c r="E7558" s="248"/>
      <c r="F7558" s="248"/>
      <c r="G7558" s="248"/>
      <c r="H7558" s="248"/>
      <c r="I7558" s="247"/>
      <c r="J7558" s="247"/>
      <c r="K7558" s="247"/>
      <c r="L7558" s="247"/>
      <c r="M7558" s="247"/>
      <c r="N7558" s="247"/>
      <c r="O7558" s="247"/>
      <c r="P7558" s="247"/>
      <c r="Q7558" s="247"/>
      <c r="R7558" s="247"/>
    </row>
    <row r="7559" spans="1:18" ht="20.100000000000001" customHeight="1" x14ac:dyDescent="0.25">
      <c r="A7559" s="248"/>
      <c r="B7559" s="248"/>
      <c r="C7559" s="248"/>
      <c r="D7559" s="248"/>
      <c r="E7559" s="248"/>
      <c r="F7559" s="248"/>
      <c r="G7559" s="248"/>
      <c r="H7559" s="248"/>
      <c r="I7559" s="247"/>
      <c r="J7559" s="247"/>
      <c r="K7559" s="247"/>
      <c r="L7559" s="247"/>
      <c r="M7559" s="247"/>
      <c r="N7559" s="247"/>
      <c r="O7559" s="247"/>
      <c r="P7559" s="247"/>
      <c r="Q7559" s="247"/>
      <c r="R7559" s="247"/>
    </row>
    <row r="7560" spans="1:18" ht="20.100000000000001" customHeight="1" x14ac:dyDescent="0.25">
      <c r="A7560" s="248"/>
      <c r="B7560" s="248"/>
      <c r="C7560" s="248"/>
      <c r="D7560" s="248"/>
      <c r="E7560" s="248"/>
      <c r="F7560" s="248"/>
      <c r="G7560" s="248"/>
      <c r="H7560" s="248"/>
      <c r="I7560" s="247"/>
      <c r="J7560" s="247"/>
      <c r="K7560" s="247"/>
      <c r="L7560" s="247"/>
      <c r="M7560" s="247"/>
      <c r="N7560" s="247"/>
      <c r="O7560" s="247"/>
      <c r="P7560" s="247"/>
      <c r="Q7560" s="247"/>
      <c r="R7560" s="247"/>
    </row>
    <row r="7561" spans="1:18" ht="20.100000000000001" customHeight="1" x14ac:dyDescent="0.25">
      <c r="A7561" s="248"/>
      <c r="B7561" s="248"/>
      <c r="C7561" s="248"/>
      <c r="D7561" s="248"/>
      <c r="E7561" s="248"/>
      <c r="F7561" s="248"/>
      <c r="G7561" s="248"/>
      <c r="H7561" s="248"/>
      <c r="I7561" s="247"/>
      <c r="J7561" s="247"/>
      <c r="K7561" s="247"/>
      <c r="L7561" s="247"/>
      <c r="M7561" s="247"/>
      <c r="N7561" s="247"/>
      <c r="O7561" s="247"/>
      <c r="P7561" s="247"/>
      <c r="Q7561" s="247"/>
      <c r="R7561" s="247"/>
    </row>
    <row r="7562" spans="1:18" ht="20.100000000000001" customHeight="1" x14ac:dyDescent="0.25">
      <c r="A7562" s="248"/>
      <c r="B7562" s="248"/>
      <c r="C7562" s="248"/>
      <c r="D7562" s="248"/>
      <c r="E7562" s="248"/>
      <c r="F7562" s="248"/>
      <c r="G7562" s="248"/>
      <c r="H7562" s="248"/>
      <c r="I7562" s="247"/>
      <c r="J7562" s="247"/>
      <c r="K7562" s="247"/>
      <c r="L7562" s="247"/>
      <c r="M7562" s="247"/>
      <c r="N7562" s="247"/>
      <c r="O7562" s="247"/>
      <c r="P7562" s="247"/>
      <c r="Q7562" s="247"/>
      <c r="R7562" s="247"/>
    </row>
    <row r="7563" spans="1:18" ht="20.100000000000001" customHeight="1" x14ac:dyDescent="0.25">
      <c r="A7563" s="248"/>
      <c r="B7563" s="248"/>
      <c r="C7563" s="248"/>
      <c r="D7563" s="248"/>
      <c r="E7563" s="248"/>
      <c r="F7563" s="248"/>
      <c r="G7563" s="248"/>
      <c r="H7563" s="248"/>
      <c r="I7563" s="247"/>
      <c r="J7563" s="247"/>
      <c r="K7563" s="247"/>
      <c r="L7563" s="247"/>
      <c r="M7563" s="247"/>
      <c r="N7563" s="247"/>
      <c r="O7563" s="247"/>
      <c r="P7563" s="247"/>
      <c r="Q7563" s="247"/>
      <c r="R7563" s="247"/>
    </row>
    <row r="7564" spans="1:18" ht="20.100000000000001" customHeight="1" x14ac:dyDescent="0.25">
      <c r="A7564" s="248"/>
      <c r="B7564" s="248"/>
      <c r="C7564" s="248"/>
      <c r="D7564" s="248"/>
      <c r="E7564" s="248"/>
      <c r="F7564" s="248"/>
      <c r="G7564" s="248"/>
      <c r="H7564" s="248"/>
      <c r="I7564" s="247"/>
      <c r="J7564" s="247"/>
      <c r="K7564" s="247"/>
      <c r="L7564" s="247"/>
      <c r="M7564" s="247"/>
      <c r="N7564" s="247"/>
      <c r="O7564" s="247"/>
      <c r="P7564" s="247"/>
      <c r="Q7564" s="247"/>
      <c r="R7564" s="247"/>
    </row>
    <row r="7565" spans="1:18" ht="20.100000000000001" customHeight="1" x14ac:dyDescent="0.25">
      <c r="A7565" s="248"/>
      <c r="B7565" s="248"/>
      <c r="C7565" s="248"/>
      <c r="D7565" s="248"/>
      <c r="E7565" s="248"/>
      <c r="F7565" s="248"/>
      <c r="G7565" s="248"/>
      <c r="H7565" s="248"/>
      <c r="I7565" s="247"/>
      <c r="J7565" s="247"/>
      <c r="K7565" s="247"/>
      <c r="L7565" s="247"/>
      <c r="M7565" s="247"/>
      <c r="N7565" s="247"/>
      <c r="O7565" s="247"/>
      <c r="P7565" s="247"/>
      <c r="Q7565" s="247"/>
      <c r="R7565" s="247"/>
    </row>
    <row r="7566" spans="1:18" ht="20.100000000000001" customHeight="1" x14ac:dyDescent="0.25">
      <c r="A7566" s="248"/>
      <c r="B7566" s="248"/>
      <c r="C7566" s="248"/>
      <c r="D7566" s="248"/>
      <c r="E7566" s="248"/>
      <c r="F7566" s="248"/>
      <c r="G7566" s="248"/>
      <c r="H7566" s="248"/>
      <c r="I7566" s="247"/>
      <c r="J7566" s="247"/>
      <c r="K7566" s="247"/>
      <c r="L7566" s="247"/>
      <c r="M7566" s="247"/>
      <c r="N7566" s="247"/>
      <c r="O7566" s="247"/>
      <c r="P7566" s="247"/>
      <c r="Q7566" s="247"/>
      <c r="R7566" s="247"/>
    </row>
    <row r="7567" spans="1:18" ht="20.100000000000001" customHeight="1" x14ac:dyDescent="0.25">
      <c r="A7567" s="248"/>
      <c r="B7567" s="248"/>
      <c r="C7567" s="248"/>
      <c r="D7567" s="248"/>
      <c r="E7567" s="248"/>
      <c r="F7567" s="248"/>
      <c r="G7567" s="248"/>
      <c r="H7567" s="248"/>
      <c r="I7567" s="247"/>
      <c r="J7567" s="247"/>
      <c r="K7567" s="247"/>
      <c r="L7567" s="247"/>
      <c r="M7567" s="247"/>
      <c r="N7567" s="247"/>
      <c r="O7567" s="247"/>
      <c r="P7567" s="247"/>
      <c r="Q7567" s="247"/>
      <c r="R7567" s="247"/>
    </row>
    <row r="7568" spans="1:18" ht="20.100000000000001" customHeight="1" x14ac:dyDescent="0.25">
      <c r="A7568" s="248"/>
      <c r="B7568" s="248"/>
      <c r="C7568" s="248"/>
      <c r="D7568" s="248"/>
      <c r="E7568" s="248"/>
      <c r="F7568" s="248"/>
      <c r="G7568" s="248"/>
      <c r="H7568" s="248"/>
      <c r="I7568" s="247"/>
      <c r="J7568" s="247"/>
      <c r="K7568" s="247"/>
      <c r="L7568" s="247"/>
      <c r="M7568" s="247"/>
      <c r="N7568" s="247"/>
      <c r="O7568" s="247"/>
      <c r="P7568" s="247"/>
      <c r="Q7568" s="247"/>
      <c r="R7568" s="247"/>
    </row>
    <row r="7569" spans="1:18" ht="20.100000000000001" customHeight="1" x14ac:dyDescent="0.25">
      <c r="A7569" s="248"/>
      <c r="B7569" s="248"/>
      <c r="C7569" s="248"/>
      <c r="D7569" s="248"/>
      <c r="E7569" s="248"/>
      <c r="F7569" s="248"/>
      <c r="G7569" s="248"/>
      <c r="H7569" s="248"/>
      <c r="I7569" s="247"/>
      <c r="J7569" s="247"/>
      <c r="K7569" s="247"/>
      <c r="L7569" s="247"/>
      <c r="M7569" s="247"/>
      <c r="N7569" s="247"/>
      <c r="O7569" s="247"/>
      <c r="P7569" s="247"/>
      <c r="Q7569" s="247"/>
      <c r="R7569" s="247"/>
    </row>
    <row r="7570" spans="1:18" ht="20.100000000000001" customHeight="1" x14ac:dyDescent="0.25">
      <c r="A7570" s="248"/>
      <c r="B7570" s="248"/>
      <c r="C7570" s="248"/>
      <c r="D7570" s="248"/>
      <c r="E7570" s="248"/>
      <c r="F7570" s="248"/>
      <c r="G7570" s="248"/>
      <c r="H7570" s="248"/>
      <c r="I7570" s="247"/>
      <c r="J7570" s="247"/>
      <c r="K7570" s="247"/>
      <c r="L7570" s="247"/>
      <c r="M7570" s="247"/>
      <c r="N7570" s="247"/>
      <c r="O7570" s="247"/>
      <c r="P7570" s="247"/>
      <c r="Q7570" s="247"/>
      <c r="R7570" s="247"/>
    </row>
    <row r="7571" spans="1:18" ht="20.100000000000001" customHeight="1" x14ac:dyDescent="0.25">
      <c r="A7571" s="248"/>
      <c r="B7571" s="248"/>
      <c r="C7571" s="248"/>
      <c r="D7571" s="248"/>
      <c r="E7571" s="248"/>
      <c r="F7571" s="248"/>
      <c r="G7571" s="248"/>
      <c r="H7571" s="248"/>
      <c r="I7571" s="247"/>
      <c r="J7571" s="247"/>
      <c r="K7571" s="247"/>
      <c r="L7571" s="247"/>
      <c r="M7571" s="247"/>
      <c r="N7571" s="247"/>
      <c r="O7571" s="247"/>
      <c r="P7571" s="247"/>
      <c r="Q7571" s="247"/>
      <c r="R7571" s="247"/>
    </row>
    <row r="7572" spans="1:18" ht="20.100000000000001" customHeight="1" x14ac:dyDescent="0.25">
      <c r="A7572" s="248"/>
      <c r="B7572" s="248"/>
      <c r="C7572" s="248"/>
      <c r="D7572" s="248"/>
      <c r="E7572" s="248"/>
      <c r="F7572" s="248"/>
      <c r="G7572" s="248"/>
      <c r="H7572" s="248"/>
      <c r="I7572" s="247"/>
      <c r="J7572" s="247"/>
      <c r="K7572" s="247"/>
      <c r="L7572" s="247"/>
      <c r="M7572" s="247"/>
      <c r="N7572" s="247"/>
      <c r="O7572" s="247"/>
      <c r="P7572" s="247"/>
      <c r="Q7572" s="247"/>
      <c r="R7572" s="247"/>
    </row>
    <row r="7573" spans="1:18" ht="20.100000000000001" customHeight="1" x14ac:dyDescent="0.25">
      <c r="A7573" s="248"/>
      <c r="B7573" s="248"/>
      <c r="C7573" s="248"/>
      <c r="D7573" s="248"/>
      <c r="E7573" s="248"/>
      <c r="F7573" s="248"/>
      <c r="G7573" s="248"/>
      <c r="H7573" s="248"/>
      <c r="I7573" s="247"/>
      <c r="J7573" s="247"/>
      <c r="K7573" s="247"/>
      <c r="L7573" s="247"/>
      <c r="M7573" s="247"/>
      <c r="N7573" s="247"/>
      <c r="O7573" s="247"/>
      <c r="P7573" s="247"/>
      <c r="Q7573" s="247"/>
      <c r="R7573" s="247"/>
    </row>
    <row r="7574" spans="1:18" ht="20.100000000000001" customHeight="1" x14ac:dyDescent="0.25">
      <c r="A7574" s="248"/>
      <c r="B7574" s="248"/>
      <c r="C7574" s="248"/>
      <c r="D7574" s="248"/>
      <c r="E7574" s="248"/>
      <c r="F7574" s="248"/>
      <c r="G7574" s="248"/>
      <c r="H7574" s="248"/>
      <c r="I7574" s="247"/>
      <c r="J7574" s="247"/>
      <c r="K7574" s="247"/>
      <c r="L7574" s="247"/>
      <c r="M7574" s="247"/>
      <c r="N7574" s="247"/>
      <c r="O7574" s="247"/>
      <c r="P7574" s="247"/>
      <c r="Q7574" s="247"/>
      <c r="R7574" s="247"/>
    </row>
    <row r="7575" spans="1:18" ht="20.100000000000001" customHeight="1" x14ac:dyDescent="0.25">
      <c r="A7575" s="248"/>
      <c r="B7575" s="248"/>
      <c r="C7575" s="248"/>
      <c r="D7575" s="248"/>
      <c r="E7575" s="248"/>
      <c r="F7575" s="248"/>
      <c r="G7575" s="248"/>
      <c r="H7575" s="248"/>
      <c r="I7575" s="247"/>
      <c r="J7575" s="247"/>
      <c r="K7575" s="247"/>
      <c r="L7575" s="247"/>
      <c r="M7575" s="247"/>
      <c r="N7575" s="247"/>
      <c r="O7575" s="247"/>
      <c r="P7575" s="247"/>
      <c r="Q7575" s="247"/>
      <c r="R7575" s="247"/>
    </row>
    <row r="7576" spans="1:18" ht="20.100000000000001" customHeight="1" x14ac:dyDescent="0.25">
      <c r="A7576" s="248"/>
      <c r="B7576" s="248"/>
      <c r="C7576" s="248"/>
      <c r="D7576" s="248"/>
      <c r="E7576" s="248"/>
      <c r="F7576" s="248"/>
      <c r="G7576" s="248"/>
      <c r="H7576" s="248"/>
      <c r="I7576" s="247"/>
      <c r="J7576" s="247"/>
      <c r="K7576" s="247"/>
      <c r="L7576" s="247"/>
      <c r="M7576" s="247"/>
      <c r="N7576" s="247"/>
      <c r="O7576" s="247"/>
      <c r="P7576" s="247"/>
      <c r="Q7576" s="247"/>
      <c r="R7576" s="247"/>
    </row>
    <row r="7577" spans="1:18" ht="20.100000000000001" customHeight="1" x14ac:dyDescent="0.25">
      <c r="A7577" s="248"/>
      <c r="B7577" s="248"/>
      <c r="C7577" s="248"/>
      <c r="D7577" s="248"/>
      <c r="E7577" s="248"/>
      <c r="F7577" s="248"/>
      <c r="G7577" s="248"/>
      <c r="H7577" s="248"/>
      <c r="I7577" s="247"/>
      <c r="J7577" s="247"/>
      <c r="K7577" s="247"/>
      <c r="L7577" s="247"/>
      <c r="M7577" s="247"/>
      <c r="N7577" s="247"/>
      <c r="O7577" s="247"/>
      <c r="P7577" s="247"/>
      <c r="Q7577" s="247"/>
      <c r="R7577" s="247"/>
    </row>
    <row r="7578" spans="1:18" ht="20.100000000000001" customHeight="1" x14ac:dyDescent="0.25">
      <c r="A7578" s="248"/>
      <c r="B7578" s="248"/>
      <c r="C7578" s="248"/>
      <c r="D7578" s="248"/>
      <c r="E7578" s="248"/>
      <c r="F7578" s="248"/>
      <c r="G7578" s="248"/>
      <c r="H7578" s="248"/>
      <c r="I7578" s="247"/>
      <c r="J7578" s="247"/>
      <c r="K7578" s="247"/>
      <c r="L7578" s="247"/>
      <c r="M7578" s="247"/>
      <c r="N7578" s="247"/>
      <c r="O7578" s="247"/>
      <c r="P7578" s="247"/>
      <c r="Q7578" s="247"/>
      <c r="R7578" s="247"/>
    </row>
    <row r="7579" spans="1:18" ht="20.100000000000001" customHeight="1" x14ac:dyDescent="0.25">
      <c r="A7579" s="248"/>
      <c r="B7579" s="248"/>
      <c r="C7579" s="248"/>
      <c r="D7579" s="248"/>
      <c r="E7579" s="248"/>
      <c r="F7579" s="248"/>
      <c r="G7579" s="248"/>
      <c r="H7579" s="248"/>
      <c r="I7579" s="247"/>
      <c r="J7579" s="247"/>
      <c r="K7579" s="247"/>
      <c r="L7579" s="247"/>
      <c r="M7579" s="247"/>
      <c r="N7579" s="247"/>
      <c r="O7579" s="247"/>
      <c r="P7579" s="247"/>
      <c r="Q7579" s="247"/>
      <c r="R7579" s="247"/>
    </row>
    <row r="7580" spans="1:18" ht="20.100000000000001" customHeight="1" x14ac:dyDescent="0.25">
      <c r="A7580" s="248"/>
      <c r="B7580" s="248"/>
      <c r="C7580" s="248"/>
      <c r="D7580" s="248"/>
      <c r="E7580" s="248"/>
      <c r="F7580" s="248"/>
      <c r="G7580" s="248"/>
      <c r="H7580" s="248"/>
      <c r="I7580" s="247"/>
      <c r="J7580" s="247"/>
      <c r="K7580" s="247"/>
      <c r="L7580" s="247"/>
      <c r="M7580" s="247"/>
      <c r="N7580" s="247"/>
      <c r="O7580" s="247"/>
      <c r="P7580" s="247"/>
      <c r="Q7580" s="247"/>
      <c r="R7580" s="247"/>
    </row>
    <row r="7581" spans="1:18" ht="20.100000000000001" customHeight="1" x14ac:dyDescent="0.25">
      <c r="A7581" s="248"/>
      <c r="B7581" s="248"/>
      <c r="C7581" s="248"/>
      <c r="D7581" s="248"/>
      <c r="E7581" s="248"/>
      <c r="F7581" s="248"/>
      <c r="G7581" s="248"/>
      <c r="H7581" s="248"/>
      <c r="I7581" s="247"/>
      <c r="J7581" s="247"/>
      <c r="K7581" s="247"/>
      <c r="L7581" s="247"/>
      <c r="M7581" s="247"/>
      <c r="N7581" s="247"/>
      <c r="O7581" s="247"/>
      <c r="P7581" s="247"/>
      <c r="Q7581" s="247"/>
      <c r="R7581" s="247"/>
    </row>
    <row r="7582" spans="1:18" ht="20.100000000000001" customHeight="1" x14ac:dyDescent="0.25">
      <c r="A7582" s="248"/>
      <c r="B7582" s="248"/>
      <c r="C7582" s="248"/>
      <c r="D7582" s="248"/>
      <c r="E7582" s="248"/>
      <c r="F7582" s="248"/>
      <c r="G7582" s="248"/>
      <c r="H7582" s="248"/>
      <c r="I7582" s="247"/>
      <c r="J7582" s="247"/>
      <c r="K7582" s="247"/>
      <c r="L7582" s="247"/>
      <c r="M7582" s="247"/>
      <c r="N7582" s="247"/>
      <c r="O7582" s="247"/>
      <c r="P7582" s="247"/>
      <c r="Q7582" s="247"/>
      <c r="R7582" s="247"/>
    </row>
    <row r="7583" spans="1:18" ht="20.100000000000001" customHeight="1" x14ac:dyDescent="0.25">
      <c r="A7583" s="248"/>
      <c r="B7583" s="248"/>
      <c r="C7583" s="248"/>
      <c r="D7583" s="248"/>
      <c r="E7583" s="248"/>
      <c r="F7583" s="248"/>
      <c r="G7583" s="248"/>
      <c r="H7583" s="248"/>
      <c r="I7583" s="247"/>
      <c r="J7583" s="247"/>
      <c r="K7583" s="247"/>
      <c r="L7583" s="247"/>
      <c r="M7583" s="247"/>
      <c r="N7583" s="247"/>
      <c r="O7583" s="247"/>
      <c r="P7583" s="247"/>
      <c r="Q7583" s="247"/>
      <c r="R7583" s="247"/>
    </row>
    <row r="7584" spans="1:18" ht="20.100000000000001" customHeight="1" x14ac:dyDescent="0.25">
      <c r="A7584" s="248"/>
      <c r="B7584" s="248"/>
      <c r="C7584" s="248"/>
      <c r="D7584" s="248"/>
      <c r="E7584" s="248"/>
      <c r="F7584" s="248"/>
      <c r="G7584" s="248"/>
      <c r="H7584" s="248"/>
      <c r="I7584" s="247"/>
      <c r="J7584" s="247"/>
      <c r="K7584" s="247"/>
      <c r="L7584" s="247"/>
      <c r="M7584" s="247"/>
      <c r="N7584" s="247"/>
      <c r="O7584" s="247"/>
      <c r="P7584" s="247"/>
      <c r="Q7584" s="247"/>
      <c r="R7584" s="247"/>
    </row>
    <row r="7585" spans="1:18" ht="20.100000000000001" customHeight="1" x14ac:dyDescent="0.25">
      <c r="A7585" s="248"/>
      <c r="B7585" s="248"/>
      <c r="C7585" s="248"/>
      <c r="D7585" s="248"/>
      <c r="E7585" s="248"/>
      <c r="F7585" s="248"/>
      <c r="G7585" s="248"/>
      <c r="H7585" s="248"/>
      <c r="I7585" s="247"/>
      <c r="J7585" s="247"/>
      <c r="K7585" s="247"/>
      <c r="L7585" s="247"/>
      <c r="M7585" s="247"/>
      <c r="N7585" s="247"/>
      <c r="O7585" s="247"/>
      <c r="P7585" s="247"/>
      <c r="Q7585" s="247"/>
      <c r="R7585" s="247"/>
    </row>
    <row r="7586" spans="1:18" ht="20.100000000000001" customHeight="1" x14ac:dyDescent="0.25">
      <c r="A7586" s="248"/>
      <c r="B7586" s="248"/>
      <c r="C7586" s="248"/>
      <c r="D7586" s="248"/>
      <c r="E7586" s="248"/>
      <c r="F7586" s="248"/>
      <c r="G7586" s="248"/>
      <c r="H7586" s="248"/>
      <c r="I7586" s="247"/>
      <c r="J7586" s="247"/>
      <c r="K7586" s="247"/>
      <c r="L7586" s="247"/>
      <c r="M7586" s="247"/>
      <c r="N7586" s="247"/>
      <c r="O7586" s="247"/>
      <c r="P7586" s="247"/>
      <c r="Q7586" s="247"/>
      <c r="R7586" s="247"/>
    </row>
    <row r="7587" spans="1:18" ht="20.100000000000001" customHeight="1" x14ac:dyDescent="0.25">
      <c r="A7587" s="248"/>
      <c r="B7587" s="248"/>
      <c r="C7587" s="248"/>
      <c r="D7587" s="248"/>
      <c r="E7587" s="248"/>
      <c r="F7587" s="248"/>
      <c r="G7587" s="248"/>
      <c r="H7587" s="248"/>
      <c r="I7587" s="247"/>
      <c r="J7587" s="247"/>
      <c r="K7587" s="247"/>
      <c r="L7587" s="247"/>
      <c r="M7587" s="247"/>
      <c r="N7587" s="247"/>
      <c r="O7587" s="247"/>
      <c r="P7587" s="247"/>
      <c r="Q7587" s="247"/>
      <c r="R7587" s="247"/>
    </row>
    <row r="7588" spans="1:18" ht="20.100000000000001" customHeight="1" x14ac:dyDescent="0.25">
      <c r="A7588" s="248"/>
      <c r="B7588" s="248"/>
      <c r="C7588" s="248"/>
      <c r="D7588" s="248"/>
      <c r="E7588" s="248"/>
      <c r="F7588" s="248"/>
      <c r="G7588" s="248"/>
      <c r="H7588" s="248"/>
      <c r="I7588" s="247"/>
      <c r="J7588" s="247"/>
      <c r="K7588" s="247"/>
      <c r="L7588" s="247"/>
      <c r="M7588" s="247"/>
      <c r="N7588" s="247"/>
      <c r="O7588" s="247"/>
      <c r="P7588" s="247"/>
      <c r="Q7588" s="247"/>
      <c r="R7588" s="247"/>
    </row>
    <row r="7589" spans="1:18" ht="20.100000000000001" customHeight="1" x14ac:dyDescent="0.25">
      <c r="A7589" s="248"/>
      <c r="B7589" s="248"/>
      <c r="C7589" s="248"/>
      <c r="D7589" s="248"/>
      <c r="E7589" s="248"/>
      <c r="F7589" s="248"/>
      <c r="G7589" s="248"/>
      <c r="H7589" s="248"/>
      <c r="I7589" s="247"/>
      <c r="J7589" s="247"/>
      <c r="K7589" s="247"/>
      <c r="L7589" s="247"/>
      <c r="M7589" s="247"/>
      <c r="N7589" s="247"/>
      <c r="O7589" s="247"/>
      <c r="P7589" s="247"/>
      <c r="Q7589" s="247"/>
      <c r="R7589" s="247"/>
    </row>
    <row r="7590" spans="1:18" ht="20.100000000000001" customHeight="1" x14ac:dyDescent="0.25">
      <c r="A7590" s="248"/>
      <c r="B7590" s="248"/>
      <c r="C7590" s="248"/>
      <c r="D7590" s="248"/>
      <c r="E7590" s="248"/>
      <c r="F7590" s="248"/>
      <c r="G7590" s="248"/>
      <c r="H7590" s="248"/>
      <c r="I7590" s="247"/>
      <c r="J7590" s="247"/>
      <c r="K7590" s="247"/>
      <c r="L7590" s="247"/>
      <c r="M7590" s="247"/>
      <c r="N7590" s="247"/>
      <c r="O7590" s="247"/>
      <c r="P7590" s="247"/>
      <c r="Q7590" s="247"/>
      <c r="R7590" s="247"/>
    </row>
    <row r="7591" spans="1:18" ht="20.100000000000001" customHeight="1" x14ac:dyDescent="0.25">
      <c r="A7591" s="248"/>
      <c r="B7591" s="248"/>
      <c r="C7591" s="248"/>
      <c r="D7591" s="248"/>
      <c r="E7591" s="248"/>
      <c r="F7591" s="248"/>
      <c r="G7591" s="248"/>
      <c r="H7591" s="248"/>
      <c r="I7591" s="247"/>
      <c r="J7591" s="247"/>
      <c r="K7591" s="247"/>
      <c r="L7591" s="247"/>
      <c r="M7591" s="247"/>
      <c r="N7591" s="247"/>
      <c r="O7591" s="247"/>
      <c r="P7591" s="247"/>
      <c r="Q7591" s="247"/>
      <c r="R7591" s="247"/>
    </row>
    <row r="7592" spans="1:18" ht="20.100000000000001" customHeight="1" x14ac:dyDescent="0.25">
      <c r="A7592" s="248"/>
      <c r="B7592" s="248"/>
      <c r="C7592" s="248"/>
      <c r="D7592" s="248"/>
      <c r="E7592" s="248"/>
      <c r="F7592" s="248"/>
      <c r="G7592" s="248"/>
      <c r="H7592" s="248"/>
      <c r="I7592" s="247"/>
      <c r="J7592" s="247"/>
      <c r="K7592" s="247"/>
      <c r="L7592" s="247"/>
      <c r="M7592" s="247"/>
      <c r="N7592" s="247"/>
      <c r="O7592" s="247"/>
      <c r="P7592" s="247"/>
      <c r="Q7592" s="247"/>
      <c r="R7592" s="247"/>
    </row>
    <row r="7593" spans="1:18" ht="20.100000000000001" customHeight="1" x14ac:dyDescent="0.25">
      <c r="A7593" s="248"/>
      <c r="B7593" s="248"/>
      <c r="C7593" s="248"/>
      <c r="D7593" s="248"/>
      <c r="E7593" s="248"/>
      <c r="F7593" s="248"/>
      <c r="G7593" s="248"/>
      <c r="H7593" s="248"/>
      <c r="I7593" s="247"/>
      <c r="J7593" s="247"/>
      <c r="K7593" s="247"/>
      <c r="L7593" s="247"/>
      <c r="M7593" s="247"/>
      <c r="N7593" s="247"/>
      <c r="O7593" s="247"/>
      <c r="P7593" s="247"/>
      <c r="Q7593" s="247"/>
      <c r="R7593" s="247"/>
    </row>
    <row r="7594" spans="1:18" ht="20.100000000000001" customHeight="1" x14ac:dyDescent="0.25">
      <c r="A7594" s="248"/>
      <c r="B7594" s="248"/>
      <c r="C7594" s="248"/>
      <c r="D7594" s="248"/>
      <c r="E7594" s="248"/>
      <c r="F7594" s="248"/>
      <c r="G7594" s="248"/>
      <c r="H7594" s="248"/>
      <c r="I7594" s="247"/>
      <c r="J7594" s="247"/>
      <c r="K7594" s="247"/>
      <c r="L7594" s="247"/>
      <c r="M7594" s="247"/>
      <c r="N7594" s="247"/>
      <c r="O7594" s="247"/>
      <c r="P7594" s="247"/>
      <c r="Q7594" s="247"/>
      <c r="R7594" s="247"/>
    </row>
    <row r="7595" spans="1:18" ht="20.100000000000001" customHeight="1" x14ac:dyDescent="0.25">
      <c r="A7595" s="248"/>
      <c r="B7595" s="248"/>
      <c r="C7595" s="248"/>
      <c r="D7595" s="248"/>
      <c r="E7595" s="248"/>
      <c r="F7595" s="248"/>
      <c r="G7595" s="248"/>
      <c r="H7595" s="248"/>
      <c r="I7595" s="247"/>
      <c r="J7595" s="247"/>
      <c r="K7595" s="247"/>
      <c r="L7595" s="247"/>
      <c r="M7595" s="247"/>
      <c r="N7595" s="247"/>
      <c r="O7595" s="247"/>
      <c r="P7595" s="247"/>
      <c r="Q7595" s="247"/>
      <c r="R7595" s="247"/>
    </row>
    <row r="7596" spans="1:18" ht="20.100000000000001" customHeight="1" x14ac:dyDescent="0.25">
      <c r="A7596" s="248"/>
      <c r="B7596" s="248"/>
      <c r="C7596" s="248"/>
      <c r="D7596" s="248"/>
      <c r="E7596" s="248"/>
      <c r="F7596" s="248"/>
      <c r="G7596" s="248"/>
      <c r="H7596" s="248"/>
      <c r="I7596" s="247"/>
      <c r="J7596" s="247"/>
      <c r="K7596" s="247"/>
      <c r="L7596" s="247"/>
      <c r="M7596" s="247"/>
      <c r="N7596" s="247"/>
      <c r="O7596" s="247"/>
      <c r="P7596" s="247"/>
      <c r="Q7596" s="247"/>
      <c r="R7596" s="247"/>
    </row>
    <row r="7597" spans="1:18" ht="20.100000000000001" customHeight="1" x14ac:dyDescent="0.25">
      <c r="A7597" s="248"/>
      <c r="B7597" s="248"/>
      <c r="C7597" s="248"/>
      <c r="D7597" s="248"/>
      <c r="E7597" s="248"/>
      <c r="F7597" s="248"/>
      <c r="G7597" s="248"/>
      <c r="H7597" s="248"/>
      <c r="I7597" s="247"/>
      <c r="J7597" s="247"/>
      <c r="K7597" s="247"/>
      <c r="L7597" s="247"/>
      <c r="M7597" s="247"/>
      <c r="N7597" s="247"/>
      <c r="O7597" s="247"/>
      <c r="P7597" s="247"/>
      <c r="Q7597" s="247"/>
      <c r="R7597" s="247"/>
    </row>
    <row r="7598" spans="1:18" ht="20.100000000000001" customHeight="1" x14ac:dyDescent="0.25">
      <c r="A7598" s="248"/>
      <c r="B7598" s="248"/>
      <c r="C7598" s="248"/>
      <c r="D7598" s="248"/>
      <c r="E7598" s="248"/>
      <c r="F7598" s="248"/>
      <c r="G7598" s="248"/>
      <c r="H7598" s="248"/>
      <c r="I7598" s="247"/>
      <c r="J7598" s="247"/>
      <c r="K7598" s="247"/>
      <c r="L7598" s="247"/>
      <c r="M7598" s="247"/>
      <c r="N7598" s="247"/>
      <c r="O7598" s="247"/>
      <c r="P7598" s="247"/>
      <c r="Q7598" s="247"/>
      <c r="R7598" s="247"/>
    </row>
    <row r="7599" spans="1:18" ht="20.100000000000001" customHeight="1" x14ac:dyDescent="0.25">
      <c r="A7599" s="248"/>
      <c r="B7599" s="248"/>
      <c r="C7599" s="248"/>
      <c r="D7599" s="248"/>
      <c r="E7599" s="248"/>
      <c r="F7599" s="248"/>
      <c r="G7599" s="248"/>
      <c r="H7599" s="248"/>
      <c r="I7599" s="247"/>
      <c r="J7599" s="247"/>
      <c r="K7599" s="247"/>
      <c r="L7599" s="247"/>
      <c r="M7599" s="247"/>
      <c r="N7599" s="247"/>
      <c r="O7599" s="247"/>
      <c r="P7599" s="247"/>
      <c r="Q7599" s="247"/>
      <c r="R7599" s="247"/>
    </row>
    <row r="7600" spans="1:18" ht="20.100000000000001" customHeight="1" x14ac:dyDescent="0.25">
      <c r="A7600" s="248"/>
      <c r="B7600" s="248"/>
      <c r="C7600" s="248"/>
      <c r="D7600" s="248"/>
      <c r="E7600" s="248"/>
      <c r="F7600" s="248"/>
      <c r="G7600" s="248"/>
      <c r="H7600" s="248"/>
      <c r="I7600" s="247"/>
      <c r="J7600" s="247"/>
      <c r="K7600" s="247"/>
      <c r="L7600" s="247"/>
      <c r="M7600" s="247"/>
      <c r="N7600" s="247"/>
      <c r="O7600" s="247"/>
      <c r="P7600" s="247"/>
      <c r="Q7600" s="247"/>
      <c r="R7600" s="247"/>
    </row>
    <row r="7601" spans="1:18" ht="20.100000000000001" customHeight="1" x14ac:dyDescent="0.25">
      <c r="A7601" s="248"/>
      <c r="B7601" s="248"/>
      <c r="C7601" s="248"/>
      <c r="D7601" s="248"/>
      <c r="E7601" s="248"/>
      <c r="F7601" s="248"/>
      <c r="G7601" s="248"/>
      <c r="H7601" s="248"/>
      <c r="I7601" s="247"/>
      <c r="J7601" s="247"/>
      <c r="K7601" s="247"/>
      <c r="L7601" s="247"/>
      <c r="M7601" s="247"/>
      <c r="N7601" s="247"/>
      <c r="O7601" s="247"/>
      <c r="P7601" s="247"/>
      <c r="Q7601" s="247"/>
      <c r="R7601" s="247"/>
    </row>
    <row r="7602" spans="1:18" ht="20.100000000000001" customHeight="1" x14ac:dyDescent="0.25">
      <c r="A7602" s="248"/>
      <c r="B7602" s="248"/>
      <c r="C7602" s="248"/>
      <c r="D7602" s="248"/>
      <c r="E7602" s="248"/>
      <c r="F7602" s="248"/>
      <c r="G7602" s="248"/>
      <c r="H7602" s="248"/>
      <c r="I7602" s="247"/>
      <c r="J7602" s="247"/>
      <c r="K7602" s="247"/>
      <c r="L7602" s="247"/>
      <c r="M7602" s="247"/>
      <c r="N7602" s="247"/>
      <c r="O7602" s="247"/>
      <c r="P7602" s="247"/>
      <c r="Q7602" s="247"/>
      <c r="R7602" s="247"/>
    </row>
    <row r="7603" spans="1:18" ht="20.100000000000001" customHeight="1" x14ac:dyDescent="0.25">
      <c r="A7603" s="248"/>
      <c r="B7603" s="248"/>
      <c r="C7603" s="248"/>
      <c r="D7603" s="248"/>
      <c r="E7603" s="248"/>
      <c r="F7603" s="248"/>
      <c r="G7603" s="248"/>
      <c r="H7603" s="248"/>
      <c r="I7603" s="247"/>
      <c r="J7603" s="247"/>
      <c r="K7603" s="247"/>
      <c r="L7603" s="247"/>
      <c r="M7603" s="247"/>
      <c r="N7603" s="247"/>
      <c r="O7603" s="247"/>
      <c r="P7603" s="247"/>
      <c r="Q7603" s="247"/>
      <c r="R7603" s="247"/>
    </row>
    <row r="7604" spans="1:18" ht="20.100000000000001" customHeight="1" x14ac:dyDescent="0.25">
      <c r="A7604" s="248"/>
      <c r="B7604" s="248"/>
      <c r="C7604" s="248"/>
      <c r="D7604" s="248"/>
      <c r="E7604" s="248"/>
      <c r="F7604" s="248"/>
      <c r="G7604" s="248"/>
      <c r="H7604" s="248"/>
      <c r="I7604" s="247"/>
      <c r="J7604" s="247"/>
      <c r="K7604" s="247"/>
      <c r="L7604" s="247"/>
      <c r="M7604" s="247"/>
      <c r="N7604" s="247"/>
      <c r="O7604" s="247"/>
      <c r="P7604" s="247"/>
      <c r="Q7604" s="247"/>
      <c r="R7604" s="247"/>
    </row>
    <row r="7605" spans="1:18" ht="20.100000000000001" customHeight="1" x14ac:dyDescent="0.25">
      <c r="A7605" s="248"/>
      <c r="B7605" s="248"/>
      <c r="C7605" s="248"/>
      <c r="D7605" s="248"/>
      <c r="E7605" s="248"/>
      <c r="F7605" s="248"/>
      <c r="G7605" s="248"/>
      <c r="H7605" s="248"/>
      <c r="I7605" s="247"/>
      <c r="J7605" s="247"/>
      <c r="K7605" s="247"/>
      <c r="L7605" s="247"/>
      <c r="M7605" s="247"/>
      <c r="N7605" s="247"/>
      <c r="O7605" s="247"/>
      <c r="P7605" s="247"/>
      <c r="Q7605" s="247"/>
      <c r="R7605" s="247"/>
    </row>
    <row r="7606" spans="1:18" ht="20.100000000000001" customHeight="1" x14ac:dyDescent="0.25">
      <c r="A7606" s="248"/>
      <c r="B7606" s="248"/>
      <c r="C7606" s="248"/>
      <c r="D7606" s="248"/>
      <c r="E7606" s="248"/>
      <c r="F7606" s="248"/>
      <c r="G7606" s="248"/>
      <c r="H7606" s="248"/>
      <c r="I7606" s="247"/>
      <c r="J7606" s="247"/>
      <c r="K7606" s="247"/>
      <c r="L7606" s="247"/>
      <c r="M7606" s="247"/>
      <c r="N7606" s="247"/>
      <c r="O7606" s="247"/>
      <c r="P7606" s="247"/>
      <c r="Q7606" s="247"/>
      <c r="R7606" s="247"/>
    </row>
    <row r="7607" spans="1:18" ht="20.100000000000001" customHeight="1" x14ac:dyDescent="0.25">
      <c r="A7607" s="248"/>
      <c r="B7607" s="248"/>
      <c r="C7607" s="248"/>
      <c r="D7607" s="248"/>
      <c r="E7607" s="248"/>
      <c r="F7607" s="248"/>
      <c r="G7607" s="248"/>
      <c r="H7607" s="248"/>
      <c r="I7607" s="247"/>
      <c r="J7607" s="247"/>
      <c r="K7607" s="247"/>
      <c r="L7607" s="247"/>
      <c r="M7607" s="247"/>
      <c r="N7607" s="247"/>
      <c r="O7607" s="247"/>
      <c r="P7607" s="247"/>
      <c r="Q7607" s="247"/>
      <c r="R7607" s="247"/>
    </row>
    <row r="7608" spans="1:18" ht="20.100000000000001" customHeight="1" x14ac:dyDescent="0.25">
      <c r="A7608" s="248"/>
      <c r="B7608" s="248"/>
      <c r="C7608" s="248"/>
      <c r="D7608" s="248"/>
      <c r="E7608" s="248"/>
      <c r="F7608" s="248"/>
      <c r="G7608" s="248"/>
      <c r="H7608" s="248"/>
      <c r="I7608" s="247"/>
      <c r="J7608" s="247"/>
      <c r="K7608" s="247"/>
      <c r="L7608" s="247"/>
      <c r="M7608" s="247"/>
      <c r="N7608" s="247"/>
      <c r="O7608" s="247"/>
      <c r="P7608" s="247"/>
      <c r="Q7608" s="247"/>
      <c r="R7608" s="247"/>
    </row>
    <row r="7609" spans="1:18" ht="20.100000000000001" customHeight="1" x14ac:dyDescent="0.25">
      <c r="A7609" s="248"/>
      <c r="B7609" s="248"/>
      <c r="C7609" s="248"/>
      <c r="D7609" s="248"/>
      <c r="E7609" s="248"/>
      <c r="F7609" s="248"/>
      <c r="G7609" s="248"/>
      <c r="H7609" s="248"/>
      <c r="I7609" s="247"/>
      <c r="J7609" s="247"/>
      <c r="K7609" s="247"/>
      <c r="L7609" s="247"/>
      <c r="M7609" s="247"/>
      <c r="N7609" s="247"/>
      <c r="O7609" s="247"/>
      <c r="P7609" s="247"/>
      <c r="Q7609" s="247"/>
      <c r="R7609" s="247"/>
    </row>
    <row r="7610" spans="1:18" ht="20.100000000000001" customHeight="1" x14ac:dyDescent="0.25">
      <c r="A7610" s="248"/>
      <c r="B7610" s="248"/>
      <c r="C7610" s="248"/>
      <c r="D7610" s="248"/>
      <c r="E7610" s="248"/>
      <c r="F7610" s="248"/>
      <c r="G7610" s="248"/>
      <c r="H7610" s="248"/>
      <c r="I7610" s="247"/>
      <c r="J7610" s="247"/>
      <c r="K7610" s="247"/>
      <c r="L7610" s="247"/>
      <c r="M7610" s="247"/>
      <c r="N7610" s="247"/>
      <c r="O7610" s="247"/>
      <c r="P7610" s="247"/>
      <c r="Q7610" s="247"/>
      <c r="R7610" s="247"/>
    </row>
    <row r="7611" spans="1:18" ht="20.100000000000001" customHeight="1" x14ac:dyDescent="0.25">
      <c r="A7611" s="248"/>
      <c r="B7611" s="248"/>
      <c r="C7611" s="248"/>
      <c r="D7611" s="248"/>
      <c r="E7611" s="248"/>
      <c r="F7611" s="248"/>
      <c r="G7611" s="248"/>
      <c r="H7611" s="248"/>
      <c r="I7611" s="247"/>
      <c r="J7611" s="247"/>
      <c r="K7611" s="247"/>
      <c r="L7611" s="247"/>
      <c r="M7611" s="247"/>
      <c r="N7611" s="247"/>
      <c r="O7611" s="247"/>
      <c r="P7611" s="247"/>
      <c r="Q7611" s="247"/>
      <c r="R7611" s="247"/>
    </row>
    <row r="7612" spans="1:18" ht="20.100000000000001" customHeight="1" x14ac:dyDescent="0.25">
      <c r="A7612" s="248"/>
      <c r="B7612" s="248"/>
      <c r="C7612" s="248"/>
      <c r="D7612" s="248"/>
      <c r="E7612" s="248"/>
      <c r="F7612" s="248"/>
      <c r="G7612" s="248"/>
      <c r="H7612" s="248"/>
      <c r="I7612" s="247"/>
      <c r="J7612" s="247"/>
      <c r="K7612" s="247"/>
      <c r="L7612" s="247"/>
      <c r="M7612" s="247"/>
      <c r="N7612" s="247"/>
      <c r="O7612" s="247"/>
      <c r="P7612" s="247"/>
      <c r="Q7612" s="247"/>
      <c r="R7612" s="247"/>
    </row>
    <row r="7613" spans="1:18" ht="20.100000000000001" customHeight="1" x14ac:dyDescent="0.25">
      <c r="A7613" s="248"/>
      <c r="B7613" s="248"/>
      <c r="C7613" s="248"/>
      <c r="D7613" s="248"/>
      <c r="E7613" s="248"/>
      <c r="F7613" s="248"/>
      <c r="G7613" s="248"/>
      <c r="H7613" s="248"/>
      <c r="I7613" s="247"/>
      <c r="J7613" s="247"/>
      <c r="K7613" s="247"/>
      <c r="L7613" s="247"/>
      <c r="M7613" s="247"/>
      <c r="N7613" s="247"/>
      <c r="O7613" s="247"/>
      <c r="P7613" s="247"/>
      <c r="Q7613" s="247"/>
      <c r="R7613" s="247"/>
    </row>
    <row r="7614" spans="1:18" ht="20.100000000000001" customHeight="1" x14ac:dyDescent="0.25">
      <c r="A7614" s="248"/>
      <c r="B7614" s="248"/>
      <c r="C7614" s="248"/>
      <c r="D7614" s="248"/>
      <c r="E7614" s="248"/>
      <c r="F7614" s="248"/>
      <c r="G7614" s="248"/>
      <c r="H7614" s="248"/>
      <c r="I7614" s="247"/>
      <c r="J7614" s="247"/>
      <c r="K7614" s="247"/>
      <c r="L7614" s="247"/>
      <c r="M7614" s="247"/>
      <c r="N7614" s="247"/>
      <c r="O7614" s="247"/>
      <c r="P7614" s="247"/>
      <c r="Q7614" s="247"/>
      <c r="R7614" s="247"/>
    </row>
    <row r="7615" spans="1:18" ht="20.100000000000001" customHeight="1" x14ac:dyDescent="0.25">
      <c r="A7615" s="248"/>
      <c r="B7615" s="248"/>
      <c r="C7615" s="248"/>
      <c r="D7615" s="248"/>
      <c r="E7615" s="248"/>
      <c r="F7615" s="248"/>
      <c r="G7615" s="248"/>
      <c r="H7615" s="248"/>
      <c r="I7615" s="247"/>
      <c r="J7615" s="247"/>
      <c r="K7615" s="247"/>
      <c r="L7615" s="247"/>
      <c r="M7615" s="247"/>
      <c r="N7615" s="247"/>
      <c r="O7615" s="247"/>
      <c r="P7615" s="247"/>
      <c r="Q7615" s="247"/>
      <c r="R7615" s="247"/>
    </row>
    <row r="7616" spans="1:18" ht="20.100000000000001" customHeight="1" x14ac:dyDescent="0.25">
      <c r="A7616" s="248"/>
      <c r="B7616" s="248"/>
      <c r="C7616" s="248"/>
      <c r="D7616" s="248"/>
      <c r="E7616" s="248"/>
      <c r="F7616" s="248"/>
      <c r="G7616" s="248"/>
      <c r="H7616" s="248"/>
      <c r="I7616" s="247"/>
      <c r="J7616" s="247"/>
      <c r="K7616" s="247"/>
      <c r="L7616" s="247"/>
      <c r="M7616" s="247"/>
      <c r="N7616" s="247"/>
      <c r="O7616" s="247"/>
      <c r="P7616" s="247"/>
      <c r="Q7616" s="247"/>
      <c r="R7616" s="247"/>
    </row>
    <row r="7617" spans="1:18" ht="20.100000000000001" customHeight="1" x14ac:dyDescent="0.25">
      <c r="A7617" s="248"/>
      <c r="B7617" s="248"/>
      <c r="C7617" s="248"/>
      <c r="D7617" s="248"/>
      <c r="E7617" s="248"/>
      <c r="F7617" s="248"/>
      <c r="G7617" s="248"/>
      <c r="H7617" s="248"/>
      <c r="I7617" s="247"/>
      <c r="J7617" s="247"/>
      <c r="K7617" s="247"/>
      <c r="L7617" s="247"/>
      <c r="M7617" s="247"/>
      <c r="N7617" s="247"/>
      <c r="O7617" s="247"/>
      <c r="P7617" s="247"/>
      <c r="Q7617" s="247"/>
      <c r="R7617" s="247"/>
    </row>
    <row r="7618" spans="1:18" ht="20.100000000000001" customHeight="1" x14ac:dyDescent="0.25">
      <c r="A7618" s="248"/>
      <c r="B7618" s="248"/>
      <c r="C7618" s="248"/>
      <c r="D7618" s="248"/>
      <c r="E7618" s="248"/>
      <c r="F7618" s="248"/>
      <c r="G7618" s="248"/>
      <c r="H7618" s="248"/>
      <c r="I7618" s="247"/>
      <c r="J7618" s="247"/>
      <c r="K7618" s="247"/>
      <c r="L7618" s="247"/>
      <c r="M7618" s="247"/>
      <c r="N7618" s="247"/>
      <c r="O7618" s="247"/>
      <c r="P7618" s="247"/>
      <c r="Q7618" s="247"/>
      <c r="R7618" s="247"/>
    </row>
    <row r="7619" spans="1:18" ht="20.100000000000001" customHeight="1" x14ac:dyDescent="0.25">
      <c r="A7619" s="248"/>
      <c r="B7619" s="248"/>
      <c r="C7619" s="248"/>
      <c r="D7619" s="248"/>
      <c r="E7619" s="248"/>
      <c r="F7619" s="248"/>
      <c r="G7619" s="248"/>
      <c r="H7619" s="248"/>
      <c r="I7619" s="247"/>
      <c r="J7619" s="247"/>
      <c r="K7619" s="247"/>
      <c r="L7619" s="247"/>
      <c r="M7619" s="247"/>
      <c r="N7619" s="247"/>
      <c r="O7619" s="247"/>
      <c r="P7619" s="247"/>
      <c r="Q7619" s="247"/>
      <c r="R7619" s="247"/>
    </row>
    <row r="7620" spans="1:18" ht="20.100000000000001" customHeight="1" x14ac:dyDescent="0.25">
      <c r="A7620" s="248"/>
      <c r="B7620" s="248"/>
      <c r="C7620" s="248"/>
      <c r="D7620" s="248"/>
      <c r="E7620" s="248"/>
      <c r="F7620" s="248"/>
      <c r="G7620" s="248"/>
      <c r="H7620" s="248"/>
      <c r="I7620" s="247"/>
      <c r="J7620" s="247"/>
      <c r="K7620" s="247"/>
      <c r="L7620" s="247"/>
      <c r="M7620" s="247"/>
      <c r="N7620" s="247"/>
      <c r="O7620" s="247"/>
      <c r="P7620" s="247"/>
      <c r="Q7620" s="247"/>
      <c r="R7620" s="247"/>
    </row>
    <row r="7621" spans="1:18" ht="20.100000000000001" customHeight="1" x14ac:dyDescent="0.25">
      <c r="A7621" s="248"/>
      <c r="B7621" s="248"/>
      <c r="C7621" s="248"/>
      <c r="D7621" s="248"/>
      <c r="E7621" s="248"/>
      <c r="F7621" s="248"/>
      <c r="G7621" s="248"/>
      <c r="H7621" s="248"/>
      <c r="I7621" s="247"/>
      <c r="J7621" s="247"/>
      <c r="K7621" s="247"/>
      <c r="L7621" s="247"/>
      <c r="M7621" s="247"/>
      <c r="N7621" s="247"/>
      <c r="O7621" s="247"/>
      <c r="P7621" s="247"/>
      <c r="Q7621" s="247"/>
      <c r="R7621" s="247"/>
    </row>
    <row r="7622" spans="1:18" ht="20.100000000000001" customHeight="1" x14ac:dyDescent="0.25">
      <c r="A7622" s="248"/>
      <c r="B7622" s="248"/>
      <c r="C7622" s="248"/>
      <c r="D7622" s="248"/>
      <c r="E7622" s="248"/>
      <c r="F7622" s="248"/>
      <c r="G7622" s="248"/>
      <c r="H7622" s="248"/>
      <c r="I7622" s="247"/>
      <c r="J7622" s="247"/>
      <c r="K7622" s="247"/>
      <c r="L7622" s="247"/>
      <c r="M7622" s="247"/>
      <c r="N7622" s="247"/>
      <c r="O7622" s="247"/>
      <c r="P7622" s="247"/>
      <c r="Q7622" s="247"/>
      <c r="R7622" s="247"/>
    </row>
    <row r="7623" spans="1:18" ht="20.100000000000001" customHeight="1" x14ac:dyDescent="0.25">
      <c r="A7623" s="248"/>
      <c r="B7623" s="248"/>
      <c r="C7623" s="248"/>
      <c r="D7623" s="248"/>
      <c r="E7623" s="248"/>
      <c r="F7623" s="248"/>
      <c r="G7623" s="248"/>
      <c r="H7623" s="248"/>
      <c r="I7623" s="247"/>
      <c r="J7623" s="247"/>
      <c r="K7623" s="247"/>
      <c r="L7623" s="247"/>
      <c r="M7623" s="247"/>
      <c r="N7623" s="247"/>
      <c r="O7623" s="247"/>
      <c r="P7623" s="247"/>
      <c r="Q7623" s="247"/>
      <c r="R7623" s="247"/>
    </row>
    <row r="7624" spans="1:18" ht="20.100000000000001" customHeight="1" x14ac:dyDescent="0.25">
      <c r="A7624" s="248"/>
      <c r="B7624" s="248"/>
      <c r="C7624" s="248"/>
      <c r="D7624" s="248"/>
      <c r="E7624" s="248"/>
      <c r="F7624" s="248"/>
      <c r="G7624" s="248"/>
      <c r="H7624" s="248"/>
      <c r="I7624" s="247"/>
      <c r="J7624" s="247"/>
      <c r="K7624" s="247"/>
      <c r="L7624" s="247"/>
      <c r="M7624" s="247"/>
      <c r="N7624" s="247"/>
      <c r="O7624" s="247"/>
      <c r="P7624" s="247"/>
      <c r="Q7624" s="247"/>
      <c r="R7624" s="247"/>
    </row>
    <row r="7625" spans="1:18" ht="20.100000000000001" customHeight="1" x14ac:dyDescent="0.25">
      <c r="A7625" s="248"/>
      <c r="B7625" s="248"/>
      <c r="C7625" s="248"/>
      <c r="D7625" s="248"/>
      <c r="E7625" s="248"/>
      <c r="F7625" s="248"/>
      <c r="G7625" s="248"/>
      <c r="H7625" s="248"/>
      <c r="I7625" s="247"/>
      <c r="J7625" s="247"/>
      <c r="K7625" s="247"/>
      <c r="L7625" s="247"/>
      <c r="M7625" s="247"/>
      <c r="N7625" s="247"/>
      <c r="O7625" s="247"/>
      <c r="P7625" s="247"/>
      <c r="Q7625" s="247"/>
      <c r="R7625" s="247"/>
    </row>
    <row r="7626" spans="1:18" ht="20.100000000000001" customHeight="1" x14ac:dyDescent="0.25">
      <c r="A7626" s="248"/>
      <c r="B7626" s="248"/>
      <c r="C7626" s="248"/>
      <c r="D7626" s="248"/>
      <c r="E7626" s="248"/>
      <c r="F7626" s="248"/>
      <c r="G7626" s="248"/>
      <c r="H7626" s="248"/>
      <c r="I7626" s="247"/>
      <c r="J7626" s="247"/>
      <c r="K7626" s="247"/>
      <c r="L7626" s="247"/>
      <c r="M7626" s="247"/>
      <c r="N7626" s="247"/>
      <c r="O7626" s="247"/>
      <c r="P7626" s="247"/>
      <c r="Q7626" s="247"/>
      <c r="R7626" s="247"/>
    </row>
    <row r="7627" spans="1:18" ht="20.100000000000001" customHeight="1" x14ac:dyDescent="0.25">
      <c r="A7627" s="248"/>
      <c r="B7627" s="248"/>
      <c r="C7627" s="248"/>
      <c r="D7627" s="248"/>
      <c r="E7627" s="248"/>
      <c r="F7627" s="248"/>
      <c r="G7627" s="248"/>
      <c r="H7627" s="248"/>
      <c r="I7627" s="247"/>
      <c r="J7627" s="247"/>
      <c r="K7627" s="247"/>
      <c r="L7627" s="247"/>
      <c r="M7627" s="247"/>
      <c r="N7627" s="247"/>
      <c r="O7627" s="247"/>
      <c r="P7627" s="247"/>
      <c r="Q7627" s="247"/>
      <c r="R7627" s="247"/>
    </row>
    <row r="7628" spans="1:18" ht="20.100000000000001" customHeight="1" x14ac:dyDescent="0.25">
      <c r="A7628" s="248"/>
      <c r="B7628" s="248"/>
      <c r="C7628" s="248"/>
      <c r="D7628" s="248"/>
      <c r="E7628" s="248"/>
      <c r="F7628" s="248"/>
      <c r="G7628" s="248"/>
      <c r="H7628" s="248"/>
      <c r="I7628" s="247"/>
      <c r="J7628" s="247"/>
      <c r="K7628" s="247"/>
      <c r="L7628" s="247"/>
      <c r="M7628" s="247"/>
      <c r="N7628" s="247"/>
      <c r="O7628" s="247"/>
      <c r="P7628" s="247"/>
      <c r="Q7628" s="247"/>
      <c r="R7628" s="247"/>
    </row>
    <row r="7629" spans="1:18" ht="20.100000000000001" customHeight="1" x14ac:dyDescent="0.25">
      <c r="A7629" s="248"/>
      <c r="B7629" s="248"/>
      <c r="C7629" s="248"/>
      <c r="D7629" s="248"/>
      <c r="E7629" s="248"/>
      <c r="F7629" s="248"/>
      <c r="G7629" s="248"/>
      <c r="H7629" s="248"/>
      <c r="I7629" s="247"/>
      <c r="J7629" s="247"/>
      <c r="K7629" s="247"/>
      <c r="L7629" s="247"/>
      <c r="M7629" s="247"/>
      <c r="N7629" s="247"/>
      <c r="O7629" s="247"/>
      <c r="P7629" s="247"/>
      <c r="Q7629" s="247"/>
      <c r="R7629" s="247"/>
    </row>
    <row r="7630" spans="1:18" ht="20.100000000000001" customHeight="1" x14ac:dyDescent="0.25">
      <c r="A7630" s="248"/>
      <c r="B7630" s="248"/>
      <c r="C7630" s="248"/>
      <c r="D7630" s="248"/>
      <c r="E7630" s="248"/>
      <c r="F7630" s="248"/>
      <c r="G7630" s="248"/>
      <c r="H7630" s="248"/>
      <c r="I7630" s="247"/>
      <c r="J7630" s="247"/>
      <c r="K7630" s="247"/>
      <c r="L7630" s="247"/>
      <c r="M7630" s="247"/>
      <c r="N7630" s="247"/>
      <c r="O7630" s="247"/>
      <c r="P7630" s="247"/>
      <c r="Q7630" s="247"/>
      <c r="R7630" s="247"/>
    </row>
    <row r="7631" spans="1:18" ht="20.100000000000001" customHeight="1" x14ac:dyDescent="0.25">
      <c r="A7631" s="248"/>
      <c r="B7631" s="248"/>
      <c r="C7631" s="248"/>
      <c r="D7631" s="248"/>
      <c r="E7631" s="248"/>
      <c r="F7631" s="248"/>
      <c r="G7631" s="248"/>
      <c r="H7631" s="248"/>
      <c r="I7631" s="247"/>
      <c r="J7631" s="247"/>
      <c r="K7631" s="247"/>
      <c r="L7631" s="247"/>
      <c r="M7631" s="247"/>
      <c r="N7631" s="247"/>
      <c r="O7631" s="247"/>
      <c r="P7631" s="247"/>
      <c r="Q7631" s="247"/>
      <c r="R7631" s="247"/>
    </row>
    <row r="7632" spans="1:18" ht="20.100000000000001" customHeight="1" x14ac:dyDescent="0.25">
      <c r="A7632" s="248"/>
      <c r="B7632" s="248"/>
      <c r="C7632" s="248"/>
      <c r="D7632" s="248"/>
      <c r="E7632" s="248"/>
      <c r="F7632" s="248"/>
      <c r="G7632" s="248"/>
      <c r="H7632" s="248"/>
      <c r="I7632" s="247"/>
      <c r="J7632" s="247"/>
      <c r="K7632" s="247"/>
      <c r="L7632" s="247"/>
      <c r="M7632" s="247"/>
      <c r="N7632" s="247"/>
      <c r="O7632" s="247"/>
      <c r="P7632" s="247"/>
      <c r="Q7632" s="247"/>
      <c r="R7632" s="247"/>
    </row>
    <row r="7633" spans="1:18" ht="20.100000000000001" customHeight="1" x14ac:dyDescent="0.25">
      <c r="A7633" s="248"/>
      <c r="B7633" s="248"/>
      <c r="C7633" s="248"/>
      <c r="D7633" s="248"/>
      <c r="E7633" s="248"/>
      <c r="F7633" s="248"/>
      <c r="G7633" s="248"/>
      <c r="H7633" s="248"/>
      <c r="I7633" s="247"/>
      <c r="J7633" s="247"/>
      <c r="K7633" s="247"/>
      <c r="L7633" s="247"/>
      <c r="M7633" s="247"/>
      <c r="N7633" s="247"/>
      <c r="O7633" s="247"/>
      <c r="P7633" s="247"/>
      <c r="Q7633" s="247"/>
      <c r="R7633" s="247"/>
    </row>
    <row r="7634" spans="1:18" ht="20.100000000000001" customHeight="1" x14ac:dyDescent="0.25">
      <c r="A7634" s="248"/>
      <c r="B7634" s="248"/>
      <c r="C7634" s="248"/>
      <c r="D7634" s="248"/>
      <c r="E7634" s="248"/>
      <c r="F7634" s="248"/>
      <c r="G7634" s="248"/>
      <c r="H7634" s="248"/>
      <c r="I7634" s="247"/>
      <c r="J7634" s="247"/>
      <c r="K7634" s="247"/>
      <c r="L7634" s="247"/>
      <c r="M7634" s="247"/>
      <c r="N7634" s="247"/>
      <c r="O7634" s="247"/>
      <c r="P7634" s="247"/>
      <c r="Q7634" s="247"/>
      <c r="R7634" s="247"/>
    </row>
    <row r="7635" spans="1:18" ht="20.100000000000001" customHeight="1" x14ac:dyDescent="0.25">
      <c r="A7635" s="248"/>
      <c r="B7635" s="248"/>
      <c r="C7635" s="248"/>
      <c r="D7635" s="248"/>
      <c r="E7635" s="248"/>
      <c r="F7635" s="248"/>
      <c r="G7635" s="248"/>
      <c r="H7635" s="248"/>
      <c r="I7635" s="247"/>
      <c r="J7635" s="247"/>
      <c r="K7635" s="247"/>
      <c r="L7635" s="247"/>
      <c r="M7635" s="247"/>
      <c r="N7635" s="247"/>
      <c r="O7635" s="247"/>
      <c r="P7635" s="247"/>
      <c r="Q7635" s="247"/>
      <c r="R7635" s="247"/>
    </row>
    <row r="7636" spans="1:18" ht="20.100000000000001" customHeight="1" x14ac:dyDescent="0.25">
      <c r="A7636" s="248"/>
      <c r="B7636" s="248"/>
      <c r="C7636" s="248"/>
      <c r="D7636" s="248"/>
      <c r="E7636" s="248"/>
      <c r="F7636" s="248"/>
      <c r="G7636" s="248"/>
      <c r="H7636" s="248"/>
      <c r="I7636" s="247"/>
      <c r="J7636" s="247"/>
      <c r="K7636" s="247"/>
      <c r="L7636" s="247"/>
      <c r="M7636" s="247"/>
      <c r="N7636" s="247"/>
      <c r="O7636" s="247"/>
      <c r="P7636" s="247"/>
      <c r="Q7636" s="247"/>
      <c r="R7636" s="247"/>
    </row>
    <row r="7637" spans="1:18" ht="20.100000000000001" customHeight="1" x14ac:dyDescent="0.25">
      <c r="A7637" s="248"/>
      <c r="B7637" s="248"/>
      <c r="C7637" s="248"/>
      <c r="D7637" s="248"/>
      <c r="E7637" s="248"/>
      <c r="F7637" s="248"/>
      <c r="G7637" s="248"/>
      <c r="H7637" s="248"/>
      <c r="I7637" s="247"/>
      <c r="J7637" s="247"/>
      <c r="K7637" s="247"/>
      <c r="L7637" s="247"/>
      <c r="M7637" s="247"/>
      <c r="N7637" s="247"/>
      <c r="O7637" s="247"/>
      <c r="P7637" s="247"/>
      <c r="Q7637" s="247"/>
      <c r="R7637" s="247"/>
    </row>
    <row r="7638" spans="1:18" ht="20.100000000000001" customHeight="1" x14ac:dyDescent="0.25">
      <c r="A7638" s="248"/>
      <c r="B7638" s="248"/>
      <c r="C7638" s="248"/>
      <c r="D7638" s="248"/>
      <c r="E7638" s="248"/>
      <c r="F7638" s="248"/>
      <c r="G7638" s="248"/>
      <c r="H7638" s="248"/>
      <c r="I7638" s="247"/>
      <c r="J7638" s="247"/>
      <c r="K7638" s="247"/>
      <c r="L7638" s="247"/>
      <c r="M7638" s="247"/>
      <c r="N7638" s="247"/>
      <c r="O7638" s="247"/>
      <c r="P7638" s="247"/>
      <c r="Q7638" s="247"/>
      <c r="R7638" s="247"/>
    </row>
    <row r="7639" spans="1:18" ht="20.100000000000001" customHeight="1" x14ac:dyDescent="0.25">
      <c r="A7639" s="248"/>
      <c r="B7639" s="248"/>
      <c r="C7639" s="248"/>
      <c r="D7639" s="248"/>
      <c r="E7639" s="248"/>
      <c r="F7639" s="248"/>
      <c r="G7639" s="248"/>
      <c r="H7639" s="248"/>
      <c r="I7639" s="247"/>
      <c r="J7639" s="247"/>
      <c r="K7639" s="247"/>
      <c r="L7639" s="247"/>
      <c r="M7639" s="247"/>
      <c r="N7639" s="247"/>
      <c r="O7639" s="247"/>
      <c r="P7639" s="247"/>
      <c r="Q7639" s="247"/>
      <c r="R7639" s="247"/>
    </row>
    <row r="7640" spans="1:18" ht="20.100000000000001" customHeight="1" x14ac:dyDescent="0.25">
      <c r="A7640" s="248"/>
      <c r="B7640" s="248"/>
      <c r="C7640" s="248"/>
      <c r="D7640" s="248"/>
      <c r="E7640" s="248"/>
      <c r="F7640" s="248"/>
      <c r="G7640" s="248"/>
      <c r="H7640" s="248"/>
      <c r="I7640" s="247"/>
      <c r="J7640" s="247"/>
      <c r="K7640" s="247"/>
      <c r="L7640" s="247"/>
      <c r="M7640" s="247"/>
      <c r="N7640" s="247"/>
      <c r="O7640" s="247"/>
      <c r="P7640" s="247"/>
      <c r="Q7640" s="247"/>
      <c r="R7640" s="247"/>
    </row>
    <row r="7641" spans="1:18" ht="20.100000000000001" customHeight="1" x14ac:dyDescent="0.25">
      <c r="A7641" s="248"/>
      <c r="B7641" s="248"/>
      <c r="C7641" s="248"/>
      <c r="D7641" s="248"/>
      <c r="E7641" s="248"/>
      <c r="F7641" s="248"/>
      <c r="G7641" s="248"/>
      <c r="H7641" s="248"/>
      <c r="I7641" s="247"/>
      <c r="J7641" s="247"/>
      <c r="K7641" s="247"/>
      <c r="L7641" s="247"/>
      <c r="M7641" s="247"/>
      <c r="N7641" s="247"/>
      <c r="O7641" s="247"/>
      <c r="P7641" s="247"/>
      <c r="Q7641" s="247"/>
      <c r="R7641" s="247"/>
    </row>
    <row r="7642" spans="1:18" ht="20.100000000000001" customHeight="1" x14ac:dyDescent="0.25">
      <c r="A7642" s="248"/>
      <c r="B7642" s="248"/>
      <c r="C7642" s="248"/>
      <c r="D7642" s="248"/>
      <c r="E7642" s="248"/>
      <c r="F7642" s="248"/>
      <c r="G7642" s="248"/>
      <c r="H7642" s="248"/>
      <c r="I7642" s="247"/>
      <c r="J7642" s="247"/>
      <c r="K7642" s="247"/>
      <c r="L7642" s="247"/>
      <c r="M7642" s="247"/>
      <c r="N7642" s="247"/>
      <c r="O7642" s="247"/>
      <c r="P7642" s="247"/>
      <c r="Q7642" s="247"/>
      <c r="R7642" s="247"/>
    </row>
    <row r="7643" spans="1:18" ht="20.100000000000001" customHeight="1" x14ac:dyDescent="0.25">
      <c r="A7643" s="248"/>
      <c r="B7643" s="248"/>
      <c r="C7643" s="248"/>
      <c r="D7643" s="248"/>
      <c r="E7643" s="248"/>
      <c r="F7643" s="248"/>
      <c r="G7643" s="248"/>
      <c r="H7643" s="248"/>
      <c r="I7643" s="247"/>
      <c r="J7643" s="247"/>
      <c r="K7643" s="247"/>
      <c r="L7643" s="247"/>
      <c r="M7643" s="247"/>
      <c r="N7643" s="247"/>
      <c r="O7643" s="247"/>
      <c r="P7643" s="247"/>
      <c r="Q7643" s="247"/>
      <c r="R7643" s="247"/>
    </row>
    <row r="7644" spans="1:18" ht="20.100000000000001" customHeight="1" x14ac:dyDescent="0.25">
      <c r="A7644" s="248"/>
      <c r="B7644" s="248"/>
      <c r="C7644" s="248"/>
      <c r="D7644" s="248"/>
      <c r="E7644" s="248"/>
      <c r="F7644" s="248"/>
      <c r="G7644" s="248"/>
      <c r="H7644" s="248"/>
      <c r="I7644" s="247"/>
      <c r="J7644" s="247"/>
      <c r="K7644" s="247"/>
      <c r="L7644" s="247"/>
      <c r="M7644" s="247"/>
      <c r="N7644" s="247"/>
      <c r="O7644" s="247"/>
      <c r="P7644" s="247"/>
      <c r="Q7644" s="247"/>
      <c r="R7644" s="247"/>
    </row>
    <row r="7645" spans="1:18" ht="20.100000000000001" customHeight="1" x14ac:dyDescent="0.25">
      <c r="A7645" s="248"/>
      <c r="B7645" s="248"/>
      <c r="C7645" s="248"/>
      <c r="D7645" s="248"/>
      <c r="E7645" s="248"/>
      <c r="F7645" s="248"/>
      <c r="G7645" s="248"/>
      <c r="H7645" s="248"/>
      <c r="I7645" s="247"/>
      <c r="J7645" s="247"/>
      <c r="K7645" s="247"/>
      <c r="L7645" s="247"/>
      <c r="M7645" s="247"/>
      <c r="N7645" s="247"/>
      <c r="O7645" s="247"/>
      <c r="P7645" s="247"/>
      <c r="Q7645" s="247"/>
      <c r="R7645" s="247"/>
    </row>
    <row r="7646" spans="1:18" ht="20.100000000000001" customHeight="1" x14ac:dyDescent="0.25">
      <c r="A7646" s="248"/>
      <c r="B7646" s="248"/>
      <c r="C7646" s="248"/>
      <c r="D7646" s="248"/>
      <c r="E7646" s="248"/>
      <c r="F7646" s="248"/>
      <c r="G7646" s="248"/>
      <c r="H7646" s="248"/>
      <c r="I7646" s="247"/>
      <c r="J7646" s="247"/>
      <c r="K7646" s="247"/>
      <c r="L7646" s="247"/>
      <c r="M7646" s="247"/>
      <c r="N7646" s="247"/>
      <c r="O7646" s="247"/>
      <c r="P7646" s="247"/>
      <c r="Q7646" s="247"/>
      <c r="R7646" s="247"/>
    </row>
    <row r="7647" spans="1:18" ht="20.100000000000001" customHeight="1" x14ac:dyDescent="0.25">
      <c r="A7647" s="248"/>
      <c r="B7647" s="248"/>
      <c r="C7647" s="248"/>
      <c r="D7647" s="248"/>
      <c r="E7647" s="248"/>
      <c r="F7647" s="248"/>
      <c r="G7647" s="248"/>
      <c r="H7647" s="248"/>
      <c r="I7647" s="247"/>
      <c r="J7647" s="247"/>
      <c r="K7647" s="247"/>
      <c r="L7647" s="247"/>
      <c r="M7647" s="247"/>
      <c r="N7647" s="247"/>
      <c r="O7647" s="247"/>
      <c r="P7647" s="247"/>
      <c r="Q7647" s="247"/>
      <c r="R7647" s="247"/>
    </row>
    <row r="7648" spans="1:18" ht="20.100000000000001" customHeight="1" x14ac:dyDescent="0.25">
      <c r="A7648" s="248"/>
      <c r="B7648" s="248"/>
      <c r="C7648" s="248"/>
      <c r="D7648" s="248"/>
      <c r="E7648" s="248"/>
      <c r="F7648" s="248"/>
      <c r="G7648" s="248"/>
      <c r="H7648" s="248"/>
      <c r="I7648" s="247"/>
      <c r="J7648" s="247"/>
      <c r="K7648" s="247"/>
      <c r="L7648" s="247"/>
      <c r="M7648" s="247"/>
      <c r="N7648" s="247"/>
      <c r="O7648" s="247"/>
      <c r="P7648" s="247"/>
      <c r="Q7648" s="247"/>
      <c r="R7648" s="247"/>
    </row>
    <row r="7649" spans="1:18" ht="20.100000000000001" customHeight="1" x14ac:dyDescent="0.25">
      <c r="A7649" s="248"/>
      <c r="B7649" s="248"/>
      <c r="C7649" s="248"/>
      <c r="D7649" s="248"/>
      <c r="E7649" s="248"/>
      <c r="F7649" s="248"/>
      <c r="G7649" s="248"/>
      <c r="H7649" s="248"/>
      <c r="I7649" s="247"/>
      <c r="J7649" s="247"/>
      <c r="K7649" s="247"/>
      <c r="L7649" s="247"/>
      <c r="M7649" s="247"/>
      <c r="N7649" s="247"/>
      <c r="O7649" s="247"/>
      <c r="P7649" s="247"/>
      <c r="Q7649" s="247"/>
      <c r="R7649" s="247"/>
    </row>
    <row r="7650" spans="1:18" ht="20.100000000000001" customHeight="1" x14ac:dyDescent="0.25">
      <c r="A7650" s="248"/>
      <c r="B7650" s="248"/>
      <c r="C7650" s="248"/>
      <c r="D7650" s="248"/>
      <c r="E7650" s="248"/>
      <c r="F7650" s="248"/>
      <c r="G7650" s="248"/>
      <c r="H7650" s="248"/>
      <c r="I7650" s="247"/>
      <c r="J7650" s="247"/>
      <c r="K7650" s="247"/>
      <c r="L7650" s="247"/>
      <c r="M7650" s="247"/>
      <c r="N7650" s="247"/>
      <c r="O7650" s="247"/>
      <c r="P7650" s="247"/>
      <c r="Q7650" s="247"/>
      <c r="R7650" s="247"/>
    </row>
    <row r="7651" spans="1:18" ht="20.100000000000001" customHeight="1" x14ac:dyDescent="0.25">
      <c r="A7651" s="248"/>
      <c r="B7651" s="248"/>
      <c r="C7651" s="248"/>
      <c r="D7651" s="248"/>
      <c r="E7651" s="248"/>
      <c r="F7651" s="248"/>
      <c r="G7651" s="248"/>
      <c r="H7651" s="248"/>
      <c r="I7651" s="247"/>
      <c r="J7651" s="247"/>
      <c r="K7651" s="247"/>
      <c r="L7651" s="247"/>
      <c r="M7651" s="247"/>
      <c r="N7651" s="247"/>
      <c r="O7651" s="247"/>
      <c r="P7651" s="247"/>
      <c r="Q7651" s="247"/>
      <c r="R7651" s="247"/>
    </row>
    <row r="7652" spans="1:18" ht="20.100000000000001" customHeight="1" x14ac:dyDescent="0.25">
      <c r="A7652" s="248"/>
      <c r="B7652" s="248"/>
      <c r="C7652" s="248"/>
      <c r="D7652" s="248"/>
      <c r="E7652" s="248"/>
      <c r="F7652" s="248"/>
      <c r="G7652" s="248"/>
      <c r="H7652" s="248"/>
      <c r="I7652" s="247"/>
      <c r="J7652" s="247"/>
      <c r="K7652" s="247"/>
      <c r="L7652" s="247"/>
      <c r="M7652" s="247"/>
      <c r="N7652" s="247"/>
      <c r="O7652" s="247"/>
      <c r="P7652" s="247"/>
      <c r="Q7652" s="247"/>
      <c r="R7652" s="247"/>
    </row>
    <row r="7653" spans="1:18" ht="20.100000000000001" customHeight="1" x14ac:dyDescent="0.25">
      <c r="A7653" s="248"/>
      <c r="B7653" s="248"/>
      <c r="C7653" s="248"/>
      <c r="D7653" s="248"/>
      <c r="E7653" s="248"/>
      <c r="F7653" s="248"/>
      <c r="G7653" s="248"/>
      <c r="H7653" s="248"/>
      <c r="I7653" s="247"/>
      <c r="J7653" s="247"/>
      <c r="K7653" s="247"/>
      <c r="L7653" s="247"/>
      <c r="M7653" s="247"/>
      <c r="N7653" s="247"/>
      <c r="O7653" s="247"/>
      <c r="P7653" s="247"/>
      <c r="Q7653" s="247"/>
      <c r="R7653" s="247"/>
    </row>
    <row r="7654" spans="1:18" ht="20.100000000000001" customHeight="1" x14ac:dyDescent="0.25">
      <c r="A7654" s="248"/>
      <c r="B7654" s="248"/>
      <c r="C7654" s="248"/>
      <c r="D7654" s="248"/>
      <c r="E7654" s="248"/>
      <c r="F7654" s="248"/>
      <c r="G7654" s="248"/>
      <c r="H7654" s="248"/>
      <c r="I7654" s="247"/>
      <c r="J7654" s="247"/>
      <c r="K7654" s="247"/>
      <c r="L7654" s="247"/>
      <c r="M7654" s="247"/>
      <c r="N7654" s="247"/>
      <c r="O7654" s="247"/>
      <c r="P7654" s="247"/>
      <c r="Q7654" s="247"/>
      <c r="R7654" s="247"/>
    </row>
    <row r="7655" spans="1:18" ht="20.100000000000001" customHeight="1" x14ac:dyDescent="0.25">
      <c r="A7655" s="248"/>
      <c r="B7655" s="248"/>
      <c r="C7655" s="248"/>
      <c r="D7655" s="248"/>
      <c r="E7655" s="248"/>
      <c r="F7655" s="248"/>
      <c r="G7655" s="248"/>
      <c r="H7655" s="248"/>
      <c r="I7655" s="247"/>
      <c r="J7655" s="247"/>
      <c r="K7655" s="247"/>
      <c r="L7655" s="247"/>
      <c r="M7655" s="247"/>
      <c r="N7655" s="247"/>
      <c r="O7655" s="247"/>
      <c r="P7655" s="247"/>
      <c r="Q7655" s="247"/>
      <c r="R7655" s="247"/>
    </row>
    <row r="7656" spans="1:18" ht="20.100000000000001" customHeight="1" x14ac:dyDescent="0.25">
      <c r="A7656" s="248"/>
      <c r="B7656" s="248"/>
      <c r="C7656" s="248"/>
      <c r="D7656" s="248"/>
      <c r="E7656" s="248"/>
      <c r="F7656" s="248"/>
      <c r="G7656" s="248"/>
      <c r="H7656" s="248"/>
      <c r="I7656" s="247"/>
      <c r="J7656" s="247"/>
      <c r="K7656" s="247"/>
      <c r="L7656" s="247"/>
      <c r="M7656" s="247"/>
      <c r="N7656" s="247"/>
      <c r="O7656" s="247"/>
      <c r="P7656" s="247"/>
      <c r="Q7656" s="247"/>
      <c r="R7656" s="247"/>
    </row>
    <row r="7657" spans="1:18" ht="20.100000000000001" customHeight="1" x14ac:dyDescent="0.25">
      <c r="A7657" s="248"/>
      <c r="B7657" s="248"/>
      <c r="C7657" s="248"/>
      <c r="D7657" s="248"/>
      <c r="E7657" s="248"/>
      <c r="F7657" s="248"/>
      <c r="G7657" s="248"/>
      <c r="H7657" s="248"/>
      <c r="I7657" s="247"/>
      <c r="J7657" s="247"/>
      <c r="K7657" s="247"/>
      <c r="L7657" s="247"/>
      <c r="M7657" s="247"/>
      <c r="N7657" s="247"/>
      <c r="O7657" s="247"/>
      <c r="P7657" s="247"/>
      <c r="Q7657" s="247"/>
      <c r="R7657" s="247"/>
    </row>
    <row r="7658" spans="1:18" ht="20.100000000000001" customHeight="1" x14ac:dyDescent="0.25">
      <c r="A7658" s="248"/>
      <c r="B7658" s="248"/>
      <c r="C7658" s="248"/>
      <c r="D7658" s="248"/>
      <c r="E7658" s="248"/>
      <c r="F7658" s="248"/>
      <c r="G7658" s="248"/>
      <c r="H7658" s="248"/>
      <c r="I7658" s="247"/>
      <c r="J7658" s="247"/>
      <c r="K7658" s="247"/>
      <c r="L7658" s="247"/>
      <c r="M7658" s="247"/>
      <c r="N7658" s="247"/>
      <c r="O7658" s="247"/>
      <c r="P7658" s="247"/>
      <c r="Q7658" s="247"/>
      <c r="R7658" s="247"/>
    </row>
    <row r="7659" spans="1:18" ht="20.100000000000001" customHeight="1" x14ac:dyDescent="0.25">
      <c r="A7659" s="248"/>
      <c r="B7659" s="248"/>
      <c r="C7659" s="248"/>
      <c r="D7659" s="248"/>
      <c r="E7659" s="248"/>
      <c r="F7659" s="248"/>
      <c r="G7659" s="248"/>
      <c r="H7659" s="248"/>
      <c r="I7659" s="247"/>
      <c r="J7659" s="247"/>
      <c r="K7659" s="247"/>
      <c r="L7659" s="247"/>
      <c r="M7659" s="247"/>
      <c r="N7659" s="247"/>
      <c r="O7659" s="247"/>
      <c r="P7659" s="247"/>
      <c r="Q7659" s="247"/>
      <c r="R7659" s="247"/>
    </row>
    <row r="7660" spans="1:18" ht="20.100000000000001" customHeight="1" x14ac:dyDescent="0.25">
      <c r="A7660" s="248"/>
      <c r="B7660" s="248"/>
      <c r="C7660" s="248"/>
      <c r="D7660" s="248"/>
      <c r="E7660" s="248"/>
      <c r="F7660" s="248"/>
      <c r="G7660" s="248"/>
      <c r="H7660" s="248"/>
      <c r="I7660" s="247"/>
      <c r="J7660" s="247"/>
      <c r="K7660" s="247"/>
      <c r="L7660" s="247"/>
      <c r="M7660" s="247"/>
      <c r="N7660" s="247"/>
      <c r="O7660" s="247"/>
      <c r="P7660" s="247"/>
      <c r="Q7660" s="247"/>
      <c r="R7660" s="247"/>
    </row>
    <row r="7661" spans="1:18" ht="20.100000000000001" customHeight="1" x14ac:dyDescent="0.25">
      <c r="A7661" s="248"/>
      <c r="B7661" s="248"/>
      <c r="C7661" s="248"/>
      <c r="D7661" s="248"/>
      <c r="E7661" s="248"/>
      <c r="F7661" s="248"/>
      <c r="G7661" s="248"/>
      <c r="H7661" s="248"/>
      <c r="I7661" s="247"/>
      <c r="J7661" s="247"/>
      <c r="K7661" s="247"/>
      <c r="L7661" s="247"/>
      <c r="M7661" s="247"/>
      <c r="N7661" s="247"/>
      <c r="O7661" s="247"/>
      <c r="P7661" s="247"/>
      <c r="Q7661" s="247"/>
      <c r="R7661" s="247"/>
    </row>
    <row r="7662" spans="1:18" ht="20.100000000000001" customHeight="1" x14ac:dyDescent="0.25">
      <c r="A7662" s="248"/>
      <c r="B7662" s="248"/>
      <c r="C7662" s="248"/>
      <c r="D7662" s="248"/>
      <c r="E7662" s="248"/>
      <c r="F7662" s="248"/>
      <c r="G7662" s="248"/>
      <c r="H7662" s="248"/>
      <c r="I7662" s="247"/>
      <c r="J7662" s="247"/>
      <c r="K7662" s="247"/>
      <c r="L7662" s="247"/>
      <c r="M7662" s="247"/>
      <c r="N7662" s="247"/>
      <c r="O7662" s="247"/>
      <c r="P7662" s="247"/>
      <c r="Q7662" s="247"/>
      <c r="R7662" s="247"/>
    </row>
    <row r="7663" spans="1:18" ht="20.100000000000001" customHeight="1" x14ac:dyDescent="0.25">
      <c r="A7663" s="248"/>
      <c r="B7663" s="248"/>
      <c r="C7663" s="248"/>
      <c r="D7663" s="248"/>
      <c r="E7663" s="248"/>
      <c r="F7663" s="248"/>
      <c r="G7663" s="248"/>
      <c r="H7663" s="248"/>
      <c r="I7663" s="247"/>
      <c r="J7663" s="247"/>
      <c r="K7663" s="247"/>
      <c r="L7663" s="247"/>
      <c r="M7663" s="247"/>
      <c r="N7663" s="247"/>
      <c r="O7663" s="247"/>
      <c r="P7663" s="247"/>
      <c r="Q7663" s="247"/>
      <c r="R7663" s="247"/>
    </row>
    <row r="7664" spans="1:18" ht="20.100000000000001" customHeight="1" x14ac:dyDescent="0.25">
      <c r="A7664" s="248"/>
      <c r="B7664" s="248"/>
      <c r="C7664" s="248"/>
      <c r="D7664" s="248"/>
      <c r="E7664" s="248"/>
      <c r="F7664" s="248"/>
      <c r="G7664" s="248"/>
      <c r="H7664" s="248"/>
      <c r="I7664" s="247"/>
      <c r="J7664" s="247"/>
      <c r="K7664" s="247"/>
      <c r="L7664" s="247"/>
      <c r="M7664" s="247"/>
      <c r="N7664" s="247"/>
      <c r="O7664" s="247"/>
      <c r="P7664" s="247"/>
      <c r="Q7664" s="247"/>
      <c r="R7664" s="247"/>
    </row>
    <row r="7665" spans="1:18" ht="20.100000000000001" customHeight="1" x14ac:dyDescent="0.25">
      <c r="A7665" s="248"/>
      <c r="B7665" s="248"/>
      <c r="C7665" s="248"/>
      <c r="D7665" s="248"/>
      <c r="E7665" s="248"/>
      <c r="F7665" s="248"/>
      <c r="G7665" s="248"/>
      <c r="H7665" s="248"/>
      <c r="I7665" s="247"/>
      <c r="J7665" s="247"/>
      <c r="K7665" s="247"/>
      <c r="L7665" s="247"/>
      <c r="M7665" s="247"/>
      <c r="N7665" s="247"/>
      <c r="O7665" s="247"/>
      <c r="P7665" s="247"/>
      <c r="Q7665" s="247"/>
      <c r="R7665" s="247"/>
    </row>
    <row r="7666" spans="1:18" ht="20.100000000000001" customHeight="1" x14ac:dyDescent="0.25">
      <c r="A7666" s="248"/>
      <c r="B7666" s="248"/>
      <c r="C7666" s="248"/>
      <c r="D7666" s="248"/>
      <c r="E7666" s="248"/>
      <c r="F7666" s="248"/>
      <c r="G7666" s="248"/>
      <c r="H7666" s="248"/>
      <c r="I7666" s="247"/>
      <c r="J7666" s="247"/>
      <c r="K7666" s="247"/>
      <c r="L7666" s="247"/>
      <c r="M7666" s="247"/>
      <c r="N7666" s="247"/>
      <c r="O7666" s="247"/>
      <c r="P7666" s="247"/>
      <c r="Q7666" s="247"/>
      <c r="R7666" s="247"/>
    </row>
    <row r="7667" spans="1:18" ht="20.100000000000001" customHeight="1" x14ac:dyDescent="0.25">
      <c r="A7667" s="248"/>
      <c r="B7667" s="248"/>
      <c r="C7667" s="248"/>
      <c r="D7667" s="248"/>
      <c r="E7667" s="248"/>
      <c r="F7667" s="248"/>
      <c r="G7667" s="248"/>
      <c r="H7667" s="248"/>
      <c r="I7667" s="247"/>
      <c r="J7667" s="247"/>
      <c r="K7667" s="247"/>
      <c r="L7667" s="247"/>
      <c r="M7667" s="247"/>
      <c r="N7667" s="247"/>
      <c r="O7667" s="247"/>
      <c r="P7667" s="247"/>
      <c r="Q7667" s="247"/>
      <c r="R7667" s="247"/>
    </row>
    <row r="7668" spans="1:18" ht="20.100000000000001" customHeight="1" x14ac:dyDescent="0.25">
      <c r="A7668" s="248"/>
      <c r="B7668" s="248"/>
      <c r="C7668" s="248"/>
      <c r="D7668" s="248"/>
      <c r="E7668" s="248"/>
      <c r="F7668" s="248"/>
      <c r="G7668" s="248"/>
      <c r="H7668" s="248"/>
      <c r="I7668" s="247"/>
      <c r="J7668" s="247"/>
      <c r="K7668" s="247"/>
      <c r="L7668" s="247"/>
      <c r="M7668" s="247"/>
      <c r="N7668" s="247"/>
      <c r="O7668" s="247"/>
      <c r="P7668" s="247"/>
      <c r="Q7668" s="247"/>
      <c r="R7668" s="247"/>
    </row>
    <row r="7669" spans="1:18" ht="20.100000000000001" customHeight="1" x14ac:dyDescent="0.25">
      <c r="A7669" s="248"/>
      <c r="B7669" s="248"/>
      <c r="C7669" s="248"/>
      <c r="D7669" s="248"/>
      <c r="E7669" s="248"/>
      <c r="F7669" s="248"/>
      <c r="G7669" s="248"/>
      <c r="H7669" s="248"/>
      <c r="I7669" s="247"/>
      <c r="J7669" s="247"/>
      <c r="K7669" s="247"/>
      <c r="L7669" s="247"/>
      <c r="M7669" s="247"/>
      <c r="N7669" s="247"/>
      <c r="O7669" s="247"/>
      <c r="P7669" s="247"/>
      <c r="Q7669" s="247"/>
      <c r="R7669" s="247"/>
    </row>
    <row r="7670" spans="1:18" ht="20.100000000000001" customHeight="1" x14ac:dyDescent="0.25">
      <c r="A7670" s="248"/>
      <c r="B7670" s="248"/>
      <c r="C7670" s="248"/>
      <c r="D7670" s="248"/>
      <c r="E7670" s="248"/>
      <c r="F7670" s="248"/>
      <c r="G7670" s="248"/>
      <c r="H7670" s="248"/>
      <c r="I7670" s="247"/>
      <c r="J7670" s="247"/>
      <c r="K7670" s="247"/>
      <c r="L7670" s="247"/>
      <c r="M7670" s="247"/>
      <c r="N7670" s="247"/>
      <c r="O7670" s="247"/>
      <c r="P7670" s="247"/>
      <c r="Q7670" s="247"/>
      <c r="R7670" s="247"/>
    </row>
    <row r="7671" spans="1:18" ht="20.100000000000001" customHeight="1" x14ac:dyDescent="0.25">
      <c r="A7671" s="248"/>
      <c r="B7671" s="248"/>
      <c r="C7671" s="248"/>
      <c r="D7671" s="248"/>
      <c r="E7671" s="248"/>
      <c r="F7671" s="248"/>
      <c r="G7671" s="248"/>
      <c r="H7671" s="248"/>
      <c r="I7671" s="247"/>
      <c r="J7671" s="247"/>
      <c r="K7671" s="247"/>
      <c r="L7671" s="247"/>
      <c r="M7671" s="247"/>
      <c r="N7671" s="247"/>
      <c r="O7671" s="247"/>
      <c r="P7671" s="247"/>
      <c r="Q7671" s="247"/>
      <c r="R7671" s="247"/>
    </row>
    <row r="7672" spans="1:18" ht="20.100000000000001" customHeight="1" x14ac:dyDescent="0.25">
      <c r="A7672" s="248"/>
      <c r="B7672" s="248"/>
      <c r="C7672" s="248"/>
      <c r="D7672" s="248"/>
      <c r="E7672" s="248"/>
      <c r="F7672" s="248"/>
      <c r="G7672" s="248"/>
      <c r="H7672" s="248"/>
      <c r="I7672" s="247"/>
      <c r="J7672" s="247"/>
      <c r="K7672" s="247"/>
      <c r="L7672" s="247"/>
      <c r="M7672" s="247"/>
      <c r="N7672" s="247"/>
      <c r="O7672" s="247"/>
      <c r="P7672" s="247"/>
      <c r="Q7672" s="247"/>
      <c r="R7672" s="247"/>
    </row>
    <row r="7673" spans="1:18" ht="20.100000000000001" customHeight="1" x14ac:dyDescent="0.25">
      <c r="A7673" s="248"/>
      <c r="B7673" s="248"/>
      <c r="C7673" s="248"/>
      <c r="D7673" s="248"/>
      <c r="E7673" s="248"/>
      <c r="F7673" s="248"/>
      <c r="G7673" s="248"/>
      <c r="H7673" s="248"/>
      <c r="I7673" s="247"/>
      <c r="J7673" s="247"/>
      <c r="K7673" s="247"/>
      <c r="L7673" s="247"/>
      <c r="M7673" s="247"/>
      <c r="N7673" s="247"/>
      <c r="O7673" s="247"/>
      <c r="P7673" s="247"/>
      <c r="Q7673" s="247"/>
      <c r="R7673" s="247"/>
    </row>
    <row r="7674" spans="1:18" ht="20.100000000000001" customHeight="1" x14ac:dyDescent="0.25">
      <c r="A7674" s="248"/>
      <c r="B7674" s="248"/>
      <c r="C7674" s="248"/>
      <c r="D7674" s="248"/>
      <c r="E7674" s="248"/>
      <c r="F7674" s="248"/>
      <c r="G7674" s="248"/>
      <c r="H7674" s="248"/>
      <c r="I7674" s="247"/>
      <c r="J7674" s="247"/>
      <c r="K7674" s="247"/>
      <c r="L7674" s="247"/>
      <c r="M7674" s="247"/>
      <c r="N7674" s="247"/>
      <c r="O7674" s="247"/>
      <c r="P7674" s="247"/>
      <c r="Q7674" s="247"/>
      <c r="R7674" s="247"/>
    </row>
    <row r="7675" spans="1:18" ht="20.100000000000001" customHeight="1" x14ac:dyDescent="0.25">
      <c r="A7675" s="248"/>
      <c r="B7675" s="248"/>
      <c r="C7675" s="248"/>
      <c r="D7675" s="248"/>
      <c r="E7675" s="248"/>
      <c r="F7675" s="248"/>
      <c r="G7675" s="248"/>
      <c r="H7675" s="248"/>
      <c r="I7675" s="247"/>
      <c r="J7675" s="247"/>
      <c r="K7675" s="247"/>
      <c r="L7675" s="247"/>
      <c r="M7675" s="247"/>
      <c r="N7675" s="247"/>
      <c r="O7675" s="247"/>
      <c r="P7675" s="247"/>
      <c r="Q7675" s="247"/>
      <c r="R7675" s="247"/>
    </row>
    <row r="7676" spans="1:18" ht="20.100000000000001" customHeight="1" x14ac:dyDescent="0.25">
      <c r="A7676" s="248"/>
      <c r="B7676" s="248"/>
      <c r="C7676" s="248"/>
      <c r="D7676" s="248"/>
      <c r="E7676" s="248"/>
      <c r="F7676" s="248"/>
      <c r="G7676" s="248"/>
      <c r="H7676" s="248"/>
      <c r="I7676" s="247"/>
      <c r="J7676" s="247"/>
      <c r="K7676" s="247"/>
      <c r="L7676" s="247"/>
      <c r="M7676" s="247"/>
      <c r="N7676" s="247"/>
      <c r="O7676" s="247"/>
      <c r="P7676" s="247"/>
      <c r="Q7676" s="247"/>
      <c r="R7676" s="247"/>
    </row>
    <row r="7677" spans="1:18" ht="20.100000000000001" customHeight="1" x14ac:dyDescent="0.25">
      <c r="A7677" s="248"/>
      <c r="B7677" s="248"/>
      <c r="C7677" s="248"/>
      <c r="D7677" s="248"/>
      <c r="E7677" s="248"/>
      <c r="F7677" s="248"/>
      <c r="G7677" s="248"/>
      <c r="H7677" s="248"/>
      <c r="I7677" s="247"/>
      <c r="J7677" s="247"/>
      <c r="K7677" s="247"/>
      <c r="L7677" s="247"/>
      <c r="M7677" s="247"/>
      <c r="N7677" s="247"/>
      <c r="O7677" s="247"/>
      <c r="P7677" s="247"/>
      <c r="Q7677" s="247"/>
      <c r="R7677" s="247"/>
    </row>
    <row r="7678" spans="1:18" ht="20.100000000000001" customHeight="1" x14ac:dyDescent="0.25">
      <c r="A7678" s="248"/>
      <c r="B7678" s="248"/>
      <c r="C7678" s="248"/>
      <c r="D7678" s="248"/>
      <c r="E7678" s="248"/>
      <c r="F7678" s="248"/>
      <c r="G7678" s="248"/>
      <c r="H7678" s="248"/>
      <c r="I7678" s="247"/>
      <c r="J7678" s="247"/>
      <c r="K7678" s="247"/>
      <c r="L7678" s="247"/>
      <c r="M7678" s="247"/>
      <c r="N7678" s="247"/>
      <c r="O7678" s="247"/>
      <c r="P7678" s="247"/>
      <c r="Q7678" s="247"/>
      <c r="R7678" s="247"/>
    </row>
    <row r="7679" spans="1:18" ht="20.100000000000001" customHeight="1" x14ac:dyDescent="0.25">
      <c r="A7679" s="248"/>
      <c r="B7679" s="248"/>
      <c r="C7679" s="248"/>
      <c r="D7679" s="248"/>
      <c r="E7679" s="248"/>
      <c r="F7679" s="248"/>
      <c r="G7679" s="248"/>
      <c r="H7679" s="248"/>
      <c r="I7679" s="247"/>
      <c r="J7679" s="247"/>
      <c r="K7679" s="247"/>
      <c r="L7679" s="247"/>
      <c r="M7679" s="247"/>
      <c r="N7679" s="247"/>
      <c r="O7679" s="247"/>
      <c r="P7679" s="247"/>
      <c r="Q7679" s="247"/>
      <c r="R7679" s="247"/>
    </row>
    <row r="7680" spans="1:18" ht="20.100000000000001" customHeight="1" x14ac:dyDescent="0.25">
      <c r="A7680" s="248"/>
      <c r="B7680" s="248"/>
      <c r="C7680" s="248"/>
      <c r="D7680" s="248"/>
      <c r="E7680" s="248"/>
      <c r="F7680" s="248"/>
      <c r="G7680" s="248"/>
      <c r="H7680" s="248"/>
      <c r="I7680" s="247"/>
      <c r="J7680" s="247"/>
      <c r="K7680" s="247"/>
      <c r="L7680" s="247"/>
      <c r="M7680" s="247"/>
      <c r="N7680" s="247"/>
      <c r="O7680" s="247"/>
      <c r="P7680" s="247"/>
      <c r="Q7680" s="247"/>
      <c r="R7680" s="247"/>
    </row>
    <row r="7681" spans="1:18" ht="20.100000000000001" customHeight="1" x14ac:dyDescent="0.25">
      <c r="A7681" s="248"/>
      <c r="B7681" s="248"/>
      <c r="C7681" s="248"/>
      <c r="D7681" s="248"/>
      <c r="E7681" s="248"/>
      <c r="F7681" s="248"/>
      <c r="G7681" s="248"/>
      <c r="H7681" s="248"/>
      <c r="I7681" s="247"/>
      <c r="J7681" s="247"/>
      <c r="K7681" s="247"/>
      <c r="L7681" s="247"/>
      <c r="M7681" s="247"/>
      <c r="N7681" s="247"/>
      <c r="O7681" s="247"/>
      <c r="P7681" s="247"/>
      <c r="Q7681" s="247"/>
      <c r="R7681" s="247"/>
    </row>
    <row r="7682" spans="1:18" ht="20.100000000000001" customHeight="1" x14ac:dyDescent="0.25">
      <c r="A7682" s="248"/>
      <c r="B7682" s="248"/>
      <c r="C7682" s="248"/>
      <c r="D7682" s="248"/>
      <c r="E7682" s="248"/>
      <c r="F7682" s="248"/>
      <c r="G7682" s="248"/>
      <c r="H7682" s="248"/>
      <c r="I7682" s="247"/>
      <c r="J7682" s="247"/>
      <c r="K7682" s="247"/>
      <c r="L7682" s="247"/>
      <c r="M7682" s="247"/>
      <c r="N7682" s="247"/>
      <c r="O7682" s="247"/>
      <c r="P7682" s="247"/>
      <c r="Q7682" s="247"/>
      <c r="R7682" s="247"/>
    </row>
    <row r="7683" spans="1:18" ht="20.100000000000001" customHeight="1" x14ac:dyDescent="0.25">
      <c r="A7683" s="248"/>
      <c r="B7683" s="248"/>
      <c r="C7683" s="248"/>
      <c r="D7683" s="248"/>
      <c r="E7683" s="248"/>
      <c r="F7683" s="248"/>
      <c r="G7683" s="248"/>
      <c r="H7683" s="248"/>
      <c r="I7683" s="247"/>
      <c r="J7683" s="247"/>
      <c r="K7683" s="247"/>
      <c r="L7683" s="247"/>
      <c r="M7683" s="247"/>
      <c r="N7683" s="247"/>
      <c r="O7683" s="247"/>
      <c r="P7683" s="247"/>
      <c r="Q7683" s="247"/>
      <c r="R7683" s="247"/>
    </row>
    <row r="7684" spans="1:18" ht="20.100000000000001" customHeight="1" x14ac:dyDescent="0.25">
      <c r="A7684" s="248"/>
      <c r="B7684" s="248"/>
      <c r="C7684" s="248"/>
      <c r="D7684" s="248"/>
      <c r="E7684" s="248"/>
      <c r="F7684" s="248"/>
      <c r="G7684" s="248"/>
      <c r="H7684" s="248"/>
      <c r="I7684" s="247"/>
      <c r="J7684" s="247"/>
      <c r="K7684" s="247"/>
      <c r="L7684" s="247"/>
      <c r="M7684" s="247"/>
      <c r="N7684" s="247"/>
      <c r="O7684" s="247"/>
      <c r="P7684" s="247"/>
      <c r="Q7684" s="247"/>
      <c r="R7684" s="247"/>
    </row>
    <row r="7685" spans="1:18" ht="20.100000000000001" customHeight="1" x14ac:dyDescent="0.25">
      <c r="A7685" s="248"/>
      <c r="B7685" s="248"/>
      <c r="C7685" s="248"/>
      <c r="D7685" s="248"/>
      <c r="E7685" s="248"/>
      <c r="F7685" s="248"/>
      <c r="G7685" s="248"/>
      <c r="H7685" s="248"/>
      <c r="I7685" s="247"/>
      <c r="J7685" s="247"/>
      <c r="K7685" s="247"/>
      <c r="L7685" s="247"/>
      <c r="M7685" s="247"/>
      <c r="N7685" s="247"/>
      <c r="O7685" s="247"/>
      <c r="P7685" s="247"/>
      <c r="Q7685" s="247"/>
      <c r="R7685" s="247"/>
    </row>
    <row r="7686" spans="1:18" ht="20.100000000000001" customHeight="1" x14ac:dyDescent="0.25">
      <c r="A7686" s="248"/>
      <c r="B7686" s="248"/>
      <c r="C7686" s="248"/>
      <c r="D7686" s="248"/>
      <c r="E7686" s="248"/>
      <c r="F7686" s="248"/>
      <c r="G7686" s="248"/>
      <c r="H7686" s="248"/>
      <c r="I7686" s="247"/>
      <c r="J7686" s="247"/>
      <c r="K7686" s="247"/>
      <c r="L7686" s="247"/>
      <c r="M7686" s="247"/>
      <c r="N7686" s="247"/>
      <c r="O7686" s="247"/>
      <c r="P7686" s="247"/>
      <c r="Q7686" s="247"/>
      <c r="R7686" s="247"/>
    </row>
    <row r="7687" spans="1:18" ht="20.100000000000001" customHeight="1" x14ac:dyDescent="0.25">
      <c r="A7687" s="248"/>
      <c r="B7687" s="248"/>
      <c r="C7687" s="248"/>
      <c r="D7687" s="248"/>
      <c r="E7687" s="248"/>
      <c r="F7687" s="248"/>
      <c r="G7687" s="248"/>
      <c r="H7687" s="248"/>
      <c r="I7687" s="247"/>
      <c r="J7687" s="247"/>
      <c r="K7687" s="247"/>
      <c r="L7687" s="247"/>
      <c r="M7687" s="247"/>
      <c r="N7687" s="247"/>
      <c r="O7687" s="247"/>
      <c r="P7687" s="247"/>
      <c r="Q7687" s="247"/>
      <c r="R7687" s="247"/>
    </row>
    <row r="7688" spans="1:18" ht="20.100000000000001" customHeight="1" x14ac:dyDescent="0.25">
      <c r="A7688" s="248"/>
      <c r="B7688" s="248"/>
      <c r="C7688" s="248"/>
      <c r="D7688" s="248"/>
      <c r="E7688" s="248"/>
      <c r="F7688" s="248"/>
      <c r="G7688" s="248"/>
      <c r="H7688" s="248"/>
      <c r="I7688" s="247"/>
      <c r="J7688" s="247"/>
      <c r="K7688" s="247"/>
      <c r="L7688" s="247"/>
      <c r="M7688" s="247"/>
      <c r="N7688" s="247"/>
      <c r="O7688" s="247"/>
      <c r="P7688" s="247"/>
      <c r="Q7688" s="247"/>
      <c r="R7688" s="247"/>
    </row>
    <row r="7689" spans="1:18" ht="20.100000000000001" customHeight="1" x14ac:dyDescent="0.25">
      <c r="A7689" s="248"/>
      <c r="B7689" s="248"/>
      <c r="C7689" s="248"/>
      <c r="D7689" s="248"/>
      <c r="E7689" s="248"/>
      <c r="F7689" s="248"/>
      <c r="G7689" s="248"/>
      <c r="H7689" s="248"/>
      <c r="I7689" s="247"/>
      <c r="J7689" s="247"/>
      <c r="K7689" s="247"/>
      <c r="L7689" s="247"/>
      <c r="M7689" s="247"/>
      <c r="N7689" s="247"/>
      <c r="O7689" s="247"/>
      <c r="P7689" s="247"/>
      <c r="Q7689" s="247"/>
      <c r="R7689" s="247"/>
    </row>
    <row r="7690" spans="1:18" ht="20.100000000000001" customHeight="1" x14ac:dyDescent="0.25">
      <c r="A7690" s="248"/>
      <c r="B7690" s="248"/>
      <c r="C7690" s="248"/>
      <c r="D7690" s="248"/>
      <c r="E7690" s="248"/>
      <c r="F7690" s="248"/>
      <c r="G7690" s="248"/>
      <c r="H7690" s="248"/>
      <c r="I7690" s="247"/>
      <c r="J7690" s="247"/>
      <c r="K7690" s="247"/>
      <c r="L7690" s="247"/>
      <c r="M7690" s="247"/>
      <c r="N7690" s="247"/>
      <c r="O7690" s="247"/>
      <c r="P7690" s="247"/>
      <c r="Q7690" s="247"/>
      <c r="R7690" s="247"/>
    </row>
    <row r="7691" spans="1:18" ht="20.100000000000001" customHeight="1" x14ac:dyDescent="0.25">
      <c r="A7691" s="248"/>
      <c r="B7691" s="248"/>
      <c r="C7691" s="248"/>
      <c r="D7691" s="248"/>
      <c r="E7691" s="248"/>
      <c r="F7691" s="248"/>
      <c r="G7691" s="248"/>
      <c r="H7691" s="248"/>
      <c r="I7691" s="247"/>
      <c r="J7691" s="247"/>
      <c r="K7691" s="247"/>
      <c r="L7691" s="247"/>
      <c r="M7691" s="247"/>
      <c r="N7691" s="247"/>
      <c r="O7691" s="247"/>
      <c r="P7691" s="247"/>
      <c r="Q7691" s="247"/>
      <c r="R7691" s="247"/>
    </row>
    <row r="7692" spans="1:18" ht="20.100000000000001" customHeight="1" x14ac:dyDescent="0.25">
      <c r="A7692" s="248"/>
      <c r="B7692" s="248"/>
      <c r="C7692" s="248"/>
      <c r="D7692" s="248"/>
      <c r="E7692" s="248"/>
      <c r="F7692" s="248"/>
      <c r="G7692" s="248"/>
      <c r="H7692" s="248"/>
      <c r="I7692" s="247"/>
      <c r="J7692" s="247"/>
      <c r="K7692" s="247"/>
      <c r="L7692" s="247"/>
      <c r="M7692" s="247"/>
      <c r="N7692" s="247"/>
      <c r="O7692" s="247"/>
      <c r="P7692" s="247"/>
      <c r="Q7692" s="247"/>
      <c r="R7692" s="247"/>
    </row>
    <row r="7693" spans="1:18" ht="20.100000000000001" customHeight="1" x14ac:dyDescent="0.25">
      <c r="A7693" s="248"/>
      <c r="B7693" s="248"/>
      <c r="C7693" s="248"/>
      <c r="D7693" s="248"/>
      <c r="E7693" s="248"/>
      <c r="F7693" s="248"/>
      <c r="G7693" s="248"/>
      <c r="H7693" s="248"/>
      <c r="I7693" s="247"/>
      <c r="J7693" s="247"/>
      <c r="K7693" s="247"/>
      <c r="L7693" s="247"/>
      <c r="M7693" s="247"/>
      <c r="N7693" s="247"/>
      <c r="O7693" s="247"/>
      <c r="P7693" s="247"/>
      <c r="Q7693" s="247"/>
      <c r="R7693" s="247"/>
    </row>
    <row r="7694" spans="1:18" ht="20.100000000000001" customHeight="1" x14ac:dyDescent="0.25">
      <c r="A7694" s="248"/>
      <c r="B7694" s="248"/>
      <c r="C7694" s="248"/>
      <c r="D7694" s="248"/>
      <c r="E7694" s="248"/>
      <c r="F7694" s="248"/>
      <c r="G7694" s="248"/>
      <c r="H7694" s="248"/>
      <c r="I7694" s="247"/>
      <c r="J7694" s="247"/>
      <c r="K7694" s="247"/>
      <c r="L7694" s="247"/>
      <c r="M7694" s="247"/>
      <c r="N7694" s="247"/>
      <c r="O7694" s="247"/>
      <c r="P7694" s="247"/>
      <c r="Q7694" s="247"/>
      <c r="R7694" s="247"/>
    </row>
    <row r="7695" spans="1:18" ht="20.100000000000001" customHeight="1" x14ac:dyDescent="0.25">
      <c r="A7695" s="248"/>
      <c r="B7695" s="248"/>
      <c r="C7695" s="248"/>
      <c r="D7695" s="248"/>
      <c r="E7695" s="248"/>
      <c r="F7695" s="248"/>
      <c r="G7695" s="248"/>
      <c r="H7695" s="248"/>
      <c r="I7695" s="247"/>
      <c r="J7695" s="247"/>
      <c r="K7695" s="247"/>
      <c r="L7695" s="247"/>
      <c r="M7695" s="247"/>
      <c r="N7695" s="247"/>
      <c r="O7695" s="247"/>
      <c r="P7695" s="247"/>
      <c r="Q7695" s="247"/>
      <c r="R7695" s="247"/>
    </row>
    <row r="7696" spans="1:18" ht="20.100000000000001" customHeight="1" x14ac:dyDescent="0.25">
      <c r="A7696" s="248"/>
      <c r="B7696" s="248"/>
      <c r="C7696" s="248"/>
      <c r="D7696" s="248"/>
      <c r="E7696" s="248"/>
      <c r="F7696" s="248"/>
      <c r="G7696" s="248"/>
      <c r="H7696" s="248"/>
      <c r="I7696" s="247"/>
      <c r="J7696" s="247"/>
      <c r="K7696" s="247"/>
      <c r="L7696" s="247"/>
      <c r="M7696" s="247"/>
      <c r="N7696" s="247"/>
      <c r="O7696" s="247"/>
      <c r="P7696" s="247"/>
      <c r="Q7696" s="247"/>
      <c r="R7696" s="247"/>
    </row>
    <row r="7697" spans="1:18" ht="20.100000000000001" customHeight="1" x14ac:dyDescent="0.25">
      <c r="A7697" s="248"/>
      <c r="B7697" s="248"/>
      <c r="C7697" s="248"/>
      <c r="D7697" s="248"/>
      <c r="E7697" s="248"/>
      <c r="F7697" s="248"/>
      <c r="G7697" s="248"/>
      <c r="H7697" s="248"/>
      <c r="I7697" s="247"/>
      <c r="J7697" s="247"/>
      <c r="K7697" s="247"/>
      <c r="L7697" s="247"/>
      <c r="M7697" s="247"/>
      <c r="N7697" s="247"/>
      <c r="O7697" s="247"/>
      <c r="P7697" s="247"/>
      <c r="Q7697" s="247"/>
      <c r="R7697" s="247"/>
    </row>
    <row r="7698" spans="1:18" ht="20.100000000000001" customHeight="1" x14ac:dyDescent="0.25">
      <c r="A7698" s="248"/>
      <c r="B7698" s="248"/>
      <c r="C7698" s="248"/>
      <c r="D7698" s="248"/>
      <c r="E7698" s="248"/>
      <c r="F7698" s="248"/>
      <c r="G7698" s="248"/>
      <c r="H7698" s="248"/>
      <c r="I7698" s="247"/>
      <c r="J7698" s="247"/>
      <c r="K7698" s="247"/>
      <c r="L7698" s="247"/>
      <c r="M7698" s="247"/>
      <c r="N7698" s="247"/>
      <c r="O7698" s="247"/>
      <c r="P7698" s="247"/>
      <c r="Q7698" s="247"/>
      <c r="R7698" s="247"/>
    </row>
    <row r="7699" spans="1:18" ht="20.100000000000001" customHeight="1" x14ac:dyDescent="0.25">
      <c r="A7699" s="248"/>
      <c r="B7699" s="248"/>
      <c r="C7699" s="248"/>
      <c r="D7699" s="248"/>
      <c r="E7699" s="248"/>
      <c r="F7699" s="248"/>
      <c r="G7699" s="248"/>
      <c r="H7699" s="248"/>
      <c r="I7699" s="247"/>
      <c r="J7699" s="247"/>
      <c r="K7699" s="247"/>
      <c r="L7699" s="247"/>
      <c r="M7699" s="247"/>
      <c r="N7699" s="247"/>
      <c r="O7699" s="247"/>
      <c r="P7699" s="247"/>
      <c r="Q7699" s="247"/>
      <c r="R7699" s="247"/>
    </row>
    <row r="7700" spans="1:18" ht="20.100000000000001" customHeight="1" x14ac:dyDescent="0.25">
      <c r="A7700" s="248"/>
      <c r="B7700" s="248"/>
      <c r="C7700" s="248"/>
      <c r="D7700" s="248"/>
      <c r="E7700" s="248"/>
      <c r="F7700" s="248"/>
      <c r="G7700" s="248"/>
      <c r="H7700" s="248"/>
      <c r="I7700" s="247"/>
      <c r="J7700" s="247"/>
      <c r="K7700" s="247"/>
      <c r="L7700" s="247"/>
      <c r="M7700" s="247"/>
      <c r="N7700" s="247"/>
      <c r="O7700" s="247"/>
      <c r="P7700" s="247"/>
      <c r="Q7700" s="247"/>
      <c r="R7700" s="247"/>
    </row>
    <row r="7701" spans="1:18" ht="20.100000000000001" customHeight="1" x14ac:dyDescent="0.25">
      <c r="A7701" s="248"/>
      <c r="B7701" s="248"/>
      <c r="C7701" s="248"/>
      <c r="D7701" s="248"/>
      <c r="E7701" s="248"/>
      <c r="F7701" s="248"/>
      <c r="G7701" s="248"/>
      <c r="H7701" s="248"/>
      <c r="I7701" s="247"/>
      <c r="J7701" s="247"/>
      <c r="K7701" s="247"/>
      <c r="L7701" s="247"/>
      <c r="M7701" s="247"/>
      <c r="N7701" s="247"/>
      <c r="O7701" s="247"/>
      <c r="P7701" s="247"/>
      <c r="Q7701" s="247"/>
      <c r="R7701" s="247"/>
    </row>
    <row r="7702" spans="1:18" ht="20.100000000000001" customHeight="1" x14ac:dyDescent="0.25">
      <c r="A7702" s="248"/>
      <c r="B7702" s="248"/>
      <c r="C7702" s="248"/>
      <c r="D7702" s="248"/>
      <c r="E7702" s="248"/>
      <c r="F7702" s="248"/>
      <c r="G7702" s="248"/>
      <c r="H7702" s="248"/>
      <c r="I7702" s="247"/>
      <c r="J7702" s="247"/>
      <c r="K7702" s="247"/>
      <c r="L7702" s="247"/>
      <c r="M7702" s="247"/>
      <c r="N7702" s="247"/>
      <c r="O7702" s="247"/>
      <c r="P7702" s="247"/>
      <c r="Q7702" s="247"/>
      <c r="R7702" s="247"/>
    </row>
    <row r="7703" spans="1:18" ht="20.100000000000001" customHeight="1" x14ac:dyDescent="0.25">
      <c r="A7703" s="248"/>
      <c r="B7703" s="248"/>
      <c r="C7703" s="248"/>
      <c r="D7703" s="248"/>
      <c r="E7703" s="248"/>
      <c r="F7703" s="248"/>
      <c r="G7703" s="248"/>
      <c r="H7703" s="248"/>
      <c r="I7703" s="247"/>
      <c r="J7703" s="247"/>
      <c r="K7703" s="247"/>
      <c r="L7703" s="247"/>
      <c r="M7703" s="247"/>
      <c r="N7703" s="247"/>
      <c r="O7703" s="247"/>
      <c r="P7703" s="247"/>
      <c r="Q7703" s="247"/>
      <c r="R7703" s="247"/>
    </row>
    <row r="7704" spans="1:18" ht="20.100000000000001" customHeight="1" x14ac:dyDescent="0.25">
      <c r="A7704" s="248"/>
      <c r="B7704" s="248"/>
      <c r="C7704" s="248"/>
      <c r="D7704" s="248"/>
      <c r="E7704" s="248"/>
      <c r="F7704" s="248"/>
      <c r="G7704" s="248"/>
      <c r="H7704" s="248"/>
      <c r="I7704" s="247"/>
      <c r="J7704" s="247"/>
      <c r="K7704" s="247"/>
      <c r="L7704" s="247"/>
      <c r="M7704" s="247"/>
      <c r="N7704" s="247"/>
      <c r="O7704" s="247"/>
      <c r="P7704" s="247"/>
      <c r="Q7704" s="247"/>
      <c r="R7704" s="247"/>
    </row>
    <row r="7705" spans="1:18" ht="20.100000000000001" customHeight="1" x14ac:dyDescent="0.25">
      <c r="A7705" s="248"/>
      <c r="B7705" s="248"/>
      <c r="C7705" s="248"/>
      <c r="D7705" s="248"/>
      <c r="E7705" s="248"/>
      <c r="F7705" s="248"/>
      <c r="G7705" s="248"/>
      <c r="H7705" s="248"/>
      <c r="I7705" s="247"/>
      <c r="J7705" s="247"/>
      <c r="K7705" s="247"/>
      <c r="L7705" s="247"/>
      <c r="M7705" s="247"/>
      <c r="N7705" s="247"/>
      <c r="O7705" s="247"/>
      <c r="P7705" s="247"/>
      <c r="Q7705" s="247"/>
      <c r="R7705" s="247"/>
    </row>
    <row r="7706" spans="1:18" ht="20.100000000000001" customHeight="1" x14ac:dyDescent="0.25">
      <c r="A7706" s="248"/>
      <c r="B7706" s="248"/>
      <c r="C7706" s="248"/>
      <c r="D7706" s="248"/>
      <c r="E7706" s="248"/>
      <c r="F7706" s="248"/>
      <c r="G7706" s="248"/>
      <c r="H7706" s="248"/>
      <c r="I7706" s="247"/>
      <c r="J7706" s="247"/>
      <c r="K7706" s="247"/>
      <c r="L7706" s="247"/>
      <c r="M7706" s="247"/>
      <c r="N7706" s="247"/>
      <c r="O7706" s="247"/>
      <c r="P7706" s="247"/>
      <c r="Q7706" s="247"/>
      <c r="R7706" s="247"/>
    </row>
    <row r="7707" spans="1:18" ht="20.100000000000001" customHeight="1" x14ac:dyDescent="0.25">
      <c r="A7707" s="248"/>
      <c r="B7707" s="248"/>
      <c r="C7707" s="248"/>
      <c r="D7707" s="248"/>
      <c r="E7707" s="248"/>
      <c r="F7707" s="248"/>
      <c r="G7707" s="248"/>
      <c r="H7707" s="248"/>
      <c r="I7707" s="247"/>
      <c r="J7707" s="247"/>
      <c r="K7707" s="247"/>
      <c r="L7707" s="247"/>
      <c r="M7707" s="247"/>
      <c r="N7707" s="247"/>
      <c r="O7707" s="247"/>
      <c r="P7707" s="247"/>
      <c r="Q7707" s="247"/>
      <c r="R7707" s="247"/>
    </row>
    <row r="7708" spans="1:18" ht="20.100000000000001" customHeight="1" x14ac:dyDescent="0.25">
      <c r="A7708" s="248"/>
      <c r="B7708" s="248"/>
      <c r="C7708" s="248"/>
      <c r="D7708" s="248"/>
      <c r="E7708" s="248"/>
      <c r="F7708" s="248"/>
      <c r="G7708" s="248"/>
      <c r="H7708" s="248"/>
      <c r="I7708" s="247"/>
      <c r="J7708" s="247"/>
      <c r="K7708" s="247"/>
      <c r="L7708" s="247"/>
      <c r="M7708" s="247"/>
      <c r="N7708" s="247"/>
      <c r="O7708" s="247"/>
      <c r="P7708" s="247"/>
      <c r="Q7708" s="247"/>
      <c r="R7708" s="247"/>
    </row>
    <row r="7709" spans="1:18" ht="20.100000000000001" customHeight="1" x14ac:dyDescent="0.25">
      <c r="A7709" s="248"/>
      <c r="B7709" s="248"/>
      <c r="C7709" s="248"/>
      <c r="D7709" s="248"/>
      <c r="E7709" s="248"/>
      <c r="F7709" s="248"/>
      <c r="G7709" s="248"/>
      <c r="H7709" s="248"/>
      <c r="I7709" s="247"/>
      <c r="J7709" s="247"/>
      <c r="K7709" s="247"/>
      <c r="L7709" s="247"/>
      <c r="M7709" s="247"/>
      <c r="N7709" s="247"/>
      <c r="O7709" s="247"/>
      <c r="P7709" s="247"/>
      <c r="Q7709" s="247"/>
      <c r="R7709" s="247"/>
    </row>
    <row r="7710" spans="1:18" ht="20.100000000000001" customHeight="1" x14ac:dyDescent="0.25">
      <c r="A7710" s="248"/>
      <c r="B7710" s="248"/>
      <c r="C7710" s="248"/>
      <c r="D7710" s="248"/>
      <c r="E7710" s="248"/>
      <c r="F7710" s="248"/>
      <c r="G7710" s="248"/>
      <c r="H7710" s="248"/>
      <c r="I7710" s="247"/>
      <c r="J7710" s="247"/>
      <c r="K7710" s="247"/>
      <c r="L7710" s="247"/>
      <c r="M7710" s="247"/>
      <c r="N7710" s="247"/>
      <c r="O7710" s="247"/>
      <c r="P7710" s="247"/>
      <c r="Q7710" s="247"/>
      <c r="R7710" s="247"/>
    </row>
    <row r="7711" spans="1:18" ht="20.100000000000001" customHeight="1" x14ac:dyDescent="0.25">
      <c r="A7711" s="248"/>
      <c r="B7711" s="248"/>
      <c r="C7711" s="248"/>
      <c r="D7711" s="248"/>
      <c r="E7711" s="248"/>
      <c r="F7711" s="248"/>
      <c r="G7711" s="248"/>
      <c r="H7711" s="248"/>
      <c r="I7711" s="247"/>
      <c r="J7711" s="247"/>
      <c r="K7711" s="247"/>
      <c r="L7711" s="247"/>
      <c r="M7711" s="247"/>
      <c r="N7711" s="247"/>
      <c r="O7711" s="247"/>
      <c r="P7711" s="247"/>
      <c r="Q7711" s="247"/>
      <c r="R7711" s="247"/>
    </row>
    <row r="7712" spans="1:18" ht="20.100000000000001" customHeight="1" x14ac:dyDescent="0.25">
      <c r="A7712" s="248"/>
      <c r="B7712" s="248"/>
      <c r="C7712" s="248"/>
      <c r="D7712" s="248"/>
      <c r="E7712" s="248"/>
      <c r="F7712" s="248"/>
      <c r="G7712" s="248"/>
      <c r="H7712" s="248"/>
      <c r="I7712" s="247"/>
      <c r="J7712" s="247"/>
      <c r="K7712" s="247"/>
      <c r="L7712" s="247"/>
      <c r="M7712" s="247"/>
      <c r="N7712" s="247"/>
      <c r="O7712" s="247"/>
      <c r="P7712" s="247"/>
      <c r="Q7712" s="247"/>
      <c r="R7712" s="247"/>
    </row>
    <row r="7713" spans="1:18" ht="20.100000000000001" customHeight="1" x14ac:dyDescent="0.25">
      <c r="A7713" s="248"/>
      <c r="B7713" s="248"/>
      <c r="C7713" s="248"/>
      <c r="D7713" s="248"/>
      <c r="E7713" s="248"/>
      <c r="F7713" s="248"/>
      <c r="G7713" s="248"/>
      <c r="H7713" s="248"/>
      <c r="I7713" s="247"/>
      <c r="J7713" s="247"/>
      <c r="K7713" s="247"/>
      <c r="L7713" s="247"/>
      <c r="M7713" s="247"/>
      <c r="N7713" s="247"/>
      <c r="O7713" s="247"/>
      <c r="P7713" s="247"/>
      <c r="Q7713" s="247"/>
      <c r="R7713" s="247"/>
    </row>
    <row r="7714" spans="1:18" ht="20.100000000000001" customHeight="1" x14ac:dyDescent="0.25">
      <c r="A7714" s="248"/>
      <c r="B7714" s="248"/>
      <c r="C7714" s="248"/>
      <c r="D7714" s="248"/>
      <c r="E7714" s="248"/>
      <c r="F7714" s="248"/>
      <c r="G7714" s="248"/>
      <c r="H7714" s="248"/>
      <c r="I7714" s="247"/>
      <c r="J7714" s="247"/>
      <c r="K7714" s="247"/>
      <c r="L7714" s="247"/>
      <c r="M7714" s="247"/>
      <c r="N7714" s="247"/>
      <c r="O7714" s="247"/>
      <c r="P7714" s="247"/>
      <c r="Q7714" s="247"/>
      <c r="R7714" s="247"/>
    </row>
    <row r="7715" spans="1:18" ht="20.100000000000001" customHeight="1" x14ac:dyDescent="0.25">
      <c r="A7715" s="248"/>
      <c r="B7715" s="248"/>
      <c r="C7715" s="248"/>
      <c r="D7715" s="248"/>
      <c r="E7715" s="248"/>
      <c r="F7715" s="248"/>
      <c r="G7715" s="248"/>
      <c r="H7715" s="248"/>
      <c r="I7715" s="247"/>
      <c r="J7715" s="247"/>
      <c r="K7715" s="247"/>
      <c r="L7715" s="247"/>
      <c r="M7715" s="247"/>
      <c r="N7715" s="247"/>
      <c r="O7715" s="247"/>
      <c r="P7715" s="247"/>
      <c r="Q7715" s="247"/>
      <c r="R7715" s="247"/>
    </row>
    <row r="7716" spans="1:18" ht="20.100000000000001" customHeight="1" x14ac:dyDescent="0.25">
      <c r="A7716" s="248"/>
      <c r="B7716" s="248"/>
      <c r="C7716" s="248"/>
      <c r="D7716" s="248"/>
      <c r="E7716" s="248"/>
      <c r="F7716" s="248"/>
      <c r="G7716" s="248"/>
      <c r="H7716" s="248"/>
      <c r="I7716" s="247"/>
      <c r="J7716" s="247"/>
      <c r="K7716" s="247"/>
      <c r="L7716" s="247"/>
      <c r="M7716" s="247"/>
      <c r="N7716" s="247"/>
      <c r="O7716" s="247"/>
      <c r="P7716" s="247"/>
      <c r="Q7716" s="247"/>
      <c r="R7716" s="247"/>
    </row>
    <row r="7717" spans="1:18" ht="20.100000000000001" customHeight="1" x14ac:dyDescent="0.25">
      <c r="A7717" s="248"/>
      <c r="B7717" s="248"/>
      <c r="C7717" s="248"/>
      <c r="D7717" s="248"/>
      <c r="E7717" s="248"/>
      <c r="F7717" s="248"/>
      <c r="G7717" s="248"/>
      <c r="H7717" s="248"/>
      <c r="I7717" s="247"/>
      <c r="J7717" s="247"/>
      <c r="K7717" s="247"/>
      <c r="L7717" s="247"/>
      <c r="M7717" s="247"/>
      <c r="N7717" s="247"/>
      <c r="O7717" s="247"/>
      <c r="P7717" s="247"/>
      <c r="Q7717" s="247"/>
      <c r="R7717" s="247"/>
    </row>
    <row r="7718" spans="1:18" ht="20.100000000000001" customHeight="1" x14ac:dyDescent="0.25">
      <c r="A7718" s="248"/>
      <c r="B7718" s="248"/>
      <c r="C7718" s="248"/>
      <c r="D7718" s="248"/>
      <c r="E7718" s="248"/>
      <c r="F7718" s="248"/>
      <c r="G7718" s="248"/>
      <c r="H7718" s="248"/>
      <c r="I7718" s="247"/>
      <c r="J7718" s="247"/>
      <c r="K7718" s="247"/>
      <c r="L7718" s="247"/>
      <c r="M7718" s="247"/>
      <c r="N7718" s="247"/>
      <c r="O7718" s="247"/>
      <c r="P7718" s="247"/>
      <c r="Q7718" s="247"/>
      <c r="R7718" s="247"/>
    </row>
    <row r="7719" spans="1:18" ht="20.100000000000001" customHeight="1" x14ac:dyDescent="0.25">
      <c r="A7719" s="248"/>
      <c r="B7719" s="248"/>
      <c r="C7719" s="248"/>
      <c r="D7719" s="248"/>
      <c r="E7719" s="248"/>
      <c r="F7719" s="248"/>
      <c r="G7719" s="248"/>
      <c r="H7719" s="248"/>
      <c r="I7719" s="247"/>
      <c r="J7719" s="247"/>
      <c r="K7719" s="247"/>
      <c r="L7719" s="247"/>
      <c r="M7719" s="247"/>
      <c r="N7719" s="247"/>
      <c r="O7719" s="247"/>
      <c r="P7719" s="247"/>
      <c r="Q7719" s="247"/>
      <c r="R7719" s="247"/>
    </row>
    <row r="7720" spans="1:18" ht="20.100000000000001" customHeight="1" x14ac:dyDescent="0.25">
      <c r="A7720" s="248"/>
      <c r="B7720" s="248"/>
      <c r="C7720" s="248"/>
      <c r="D7720" s="248"/>
      <c r="E7720" s="248"/>
      <c r="F7720" s="248"/>
      <c r="G7720" s="248"/>
      <c r="H7720" s="248"/>
      <c r="I7720" s="247"/>
      <c r="J7720" s="247"/>
      <c r="K7720" s="247"/>
      <c r="L7720" s="247"/>
      <c r="M7720" s="247"/>
      <c r="N7720" s="247"/>
      <c r="O7720" s="247"/>
      <c r="P7720" s="247"/>
      <c r="Q7720" s="247"/>
      <c r="R7720" s="247"/>
    </row>
    <row r="7721" spans="1:18" ht="20.100000000000001" customHeight="1" x14ac:dyDescent="0.25">
      <c r="A7721" s="248"/>
      <c r="B7721" s="248"/>
      <c r="C7721" s="248"/>
      <c r="D7721" s="248"/>
      <c r="E7721" s="248"/>
      <c r="F7721" s="248"/>
      <c r="G7721" s="248"/>
      <c r="H7721" s="248"/>
      <c r="I7721" s="247"/>
      <c r="J7721" s="247"/>
      <c r="K7721" s="247"/>
      <c r="L7721" s="247"/>
      <c r="M7721" s="247"/>
      <c r="N7721" s="247"/>
      <c r="O7721" s="247"/>
      <c r="P7721" s="247"/>
      <c r="Q7721" s="247"/>
      <c r="R7721" s="247"/>
    </row>
    <row r="7722" spans="1:18" ht="20.100000000000001" customHeight="1" x14ac:dyDescent="0.25">
      <c r="A7722" s="248"/>
      <c r="B7722" s="248"/>
      <c r="C7722" s="248"/>
      <c r="D7722" s="248"/>
      <c r="E7722" s="248"/>
      <c r="F7722" s="248"/>
      <c r="G7722" s="248"/>
      <c r="H7722" s="248"/>
      <c r="I7722" s="247"/>
      <c r="J7722" s="247"/>
      <c r="K7722" s="247"/>
      <c r="L7722" s="247"/>
      <c r="M7722" s="247"/>
      <c r="N7722" s="247"/>
      <c r="O7722" s="247"/>
      <c r="P7722" s="247"/>
      <c r="Q7722" s="247"/>
      <c r="R7722" s="247"/>
    </row>
    <row r="7723" spans="1:18" ht="20.100000000000001" customHeight="1" x14ac:dyDescent="0.25">
      <c r="A7723" s="248"/>
      <c r="B7723" s="248"/>
      <c r="C7723" s="248"/>
      <c r="D7723" s="248"/>
      <c r="E7723" s="248"/>
      <c r="F7723" s="248"/>
      <c r="G7723" s="248"/>
      <c r="H7723" s="248"/>
      <c r="I7723" s="247"/>
      <c r="J7723" s="247"/>
      <c r="K7723" s="247"/>
      <c r="L7723" s="247"/>
      <c r="M7723" s="247"/>
      <c r="N7723" s="247"/>
      <c r="O7723" s="247"/>
      <c r="P7723" s="247"/>
      <c r="Q7723" s="247"/>
      <c r="R7723" s="247"/>
    </row>
    <row r="7724" spans="1:18" ht="20.100000000000001" customHeight="1" x14ac:dyDescent="0.25">
      <c r="A7724" s="248"/>
      <c r="B7724" s="248"/>
      <c r="C7724" s="248"/>
      <c r="D7724" s="248"/>
      <c r="E7724" s="248"/>
      <c r="F7724" s="248"/>
      <c r="G7724" s="248"/>
      <c r="H7724" s="248"/>
      <c r="I7724" s="247"/>
      <c r="J7724" s="247"/>
      <c r="K7724" s="247"/>
      <c r="L7724" s="247"/>
      <c r="M7724" s="247"/>
      <c r="N7724" s="247"/>
      <c r="O7724" s="247"/>
      <c r="P7724" s="247"/>
      <c r="Q7724" s="247"/>
      <c r="R7724" s="247"/>
    </row>
    <row r="7725" spans="1:18" ht="20.100000000000001" customHeight="1" x14ac:dyDescent="0.25">
      <c r="A7725" s="248"/>
      <c r="B7725" s="248"/>
      <c r="C7725" s="248"/>
      <c r="D7725" s="248"/>
      <c r="E7725" s="248"/>
      <c r="F7725" s="248"/>
      <c r="G7725" s="248"/>
      <c r="H7725" s="248"/>
      <c r="I7725" s="247"/>
      <c r="J7725" s="247"/>
      <c r="K7725" s="247"/>
      <c r="L7725" s="247"/>
      <c r="M7725" s="247"/>
      <c r="N7725" s="247"/>
      <c r="O7725" s="247"/>
      <c r="P7725" s="247"/>
      <c r="Q7725" s="247"/>
      <c r="R7725" s="247"/>
    </row>
    <row r="7726" spans="1:18" ht="20.100000000000001" customHeight="1" x14ac:dyDescent="0.25">
      <c r="A7726" s="248"/>
      <c r="B7726" s="248"/>
      <c r="C7726" s="248"/>
      <c r="D7726" s="248"/>
      <c r="E7726" s="248"/>
      <c r="F7726" s="248"/>
      <c r="G7726" s="248"/>
      <c r="H7726" s="248"/>
      <c r="I7726" s="247"/>
      <c r="J7726" s="247"/>
      <c r="K7726" s="247"/>
      <c r="L7726" s="247"/>
      <c r="M7726" s="247"/>
      <c r="N7726" s="247"/>
      <c r="O7726" s="247"/>
      <c r="P7726" s="247"/>
      <c r="Q7726" s="247"/>
      <c r="R7726" s="247"/>
    </row>
    <row r="7727" spans="1:18" ht="20.100000000000001" customHeight="1" x14ac:dyDescent="0.25">
      <c r="A7727" s="248"/>
      <c r="B7727" s="248"/>
      <c r="C7727" s="248"/>
      <c r="D7727" s="248"/>
      <c r="E7727" s="248"/>
      <c r="F7727" s="248"/>
      <c r="G7727" s="248"/>
      <c r="H7727" s="248"/>
      <c r="I7727" s="247"/>
      <c r="J7727" s="247"/>
      <c r="K7727" s="247"/>
      <c r="L7727" s="247"/>
      <c r="M7727" s="247"/>
      <c r="N7727" s="247"/>
      <c r="O7727" s="247"/>
      <c r="P7727" s="247"/>
      <c r="Q7727" s="247"/>
      <c r="R7727" s="247"/>
    </row>
    <row r="7728" spans="1:18" ht="20.100000000000001" customHeight="1" x14ac:dyDescent="0.25">
      <c r="A7728" s="248"/>
      <c r="B7728" s="248"/>
      <c r="C7728" s="248"/>
      <c r="D7728" s="248"/>
      <c r="E7728" s="248"/>
      <c r="F7728" s="248"/>
      <c r="G7728" s="248"/>
      <c r="H7728" s="248"/>
      <c r="I7728" s="247"/>
      <c r="J7728" s="247"/>
      <c r="K7728" s="247"/>
      <c r="L7728" s="247"/>
      <c r="M7728" s="247"/>
      <c r="N7728" s="247"/>
      <c r="O7728" s="247"/>
      <c r="P7728" s="247"/>
      <c r="Q7728" s="247"/>
      <c r="R7728" s="247"/>
    </row>
    <row r="7729" spans="1:18" ht="20.100000000000001" customHeight="1" x14ac:dyDescent="0.25">
      <c r="A7729" s="248"/>
      <c r="B7729" s="248"/>
      <c r="C7729" s="248"/>
      <c r="D7729" s="248"/>
      <c r="E7729" s="248"/>
      <c r="F7729" s="248"/>
      <c r="G7729" s="248"/>
      <c r="H7729" s="248"/>
      <c r="I7729" s="247"/>
      <c r="J7729" s="247"/>
      <c r="K7729" s="247"/>
      <c r="L7729" s="247"/>
      <c r="M7729" s="247"/>
      <c r="N7729" s="247"/>
      <c r="O7729" s="247"/>
      <c r="P7729" s="247"/>
      <c r="Q7729" s="247"/>
      <c r="R7729" s="247"/>
    </row>
    <row r="7730" spans="1:18" ht="20.100000000000001" customHeight="1" x14ac:dyDescent="0.25">
      <c r="A7730" s="248"/>
      <c r="B7730" s="248"/>
      <c r="C7730" s="248"/>
      <c r="D7730" s="248"/>
      <c r="E7730" s="248"/>
      <c r="F7730" s="248"/>
      <c r="G7730" s="248"/>
      <c r="H7730" s="248"/>
      <c r="I7730" s="247"/>
      <c r="J7730" s="247"/>
      <c r="K7730" s="247"/>
      <c r="L7730" s="247"/>
      <c r="M7730" s="247"/>
      <c r="N7730" s="247"/>
      <c r="O7730" s="247"/>
      <c r="P7730" s="247"/>
      <c r="Q7730" s="247"/>
      <c r="R7730" s="247"/>
    </row>
    <row r="7731" spans="1:18" ht="20.100000000000001" customHeight="1" x14ac:dyDescent="0.25">
      <c r="A7731" s="248"/>
      <c r="B7731" s="248"/>
      <c r="C7731" s="248"/>
      <c r="D7731" s="248"/>
      <c r="E7731" s="248"/>
      <c r="F7731" s="248"/>
      <c r="G7731" s="248"/>
      <c r="H7731" s="248"/>
      <c r="I7731" s="247"/>
      <c r="J7731" s="247"/>
      <c r="K7731" s="247"/>
      <c r="L7731" s="247"/>
      <c r="M7731" s="247"/>
      <c r="N7731" s="247"/>
      <c r="O7731" s="247"/>
      <c r="P7731" s="247"/>
      <c r="Q7731" s="247"/>
      <c r="R7731" s="247"/>
    </row>
    <row r="7732" spans="1:18" ht="20.100000000000001" customHeight="1" x14ac:dyDescent="0.25">
      <c r="A7732" s="248"/>
      <c r="B7732" s="248"/>
      <c r="C7732" s="248"/>
      <c r="D7732" s="248"/>
      <c r="E7732" s="248"/>
      <c r="F7732" s="248"/>
      <c r="G7732" s="248"/>
      <c r="H7732" s="248"/>
      <c r="I7732" s="247"/>
      <c r="J7732" s="247"/>
      <c r="K7732" s="247"/>
      <c r="L7732" s="247"/>
      <c r="M7732" s="247"/>
      <c r="N7732" s="247"/>
      <c r="O7732" s="247"/>
      <c r="P7732" s="247"/>
      <c r="Q7732" s="247"/>
      <c r="R7732" s="247"/>
    </row>
    <row r="7733" spans="1:18" ht="20.100000000000001" customHeight="1" x14ac:dyDescent="0.25">
      <c r="A7733" s="248"/>
      <c r="B7733" s="248"/>
      <c r="C7733" s="248"/>
      <c r="D7733" s="248"/>
      <c r="E7733" s="248"/>
      <c r="F7733" s="248"/>
      <c r="G7733" s="248"/>
      <c r="H7733" s="248"/>
      <c r="I7733" s="247"/>
      <c r="J7733" s="247"/>
      <c r="K7733" s="247"/>
      <c r="L7733" s="247"/>
      <c r="M7733" s="247"/>
      <c r="N7733" s="247"/>
      <c r="O7733" s="247"/>
      <c r="P7733" s="247"/>
      <c r="Q7733" s="247"/>
      <c r="R7733" s="247"/>
    </row>
    <row r="7734" spans="1:18" ht="20.100000000000001" customHeight="1" x14ac:dyDescent="0.25">
      <c r="A7734" s="248"/>
      <c r="B7734" s="248"/>
      <c r="C7734" s="248"/>
      <c r="D7734" s="248"/>
      <c r="E7734" s="248"/>
      <c r="F7734" s="248"/>
      <c r="G7734" s="248"/>
      <c r="H7734" s="248"/>
      <c r="I7734" s="247"/>
      <c r="J7734" s="247"/>
      <c r="K7734" s="247"/>
      <c r="L7734" s="247"/>
      <c r="M7734" s="247"/>
      <c r="N7734" s="247"/>
      <c r="O7734" s="247"/>
      <c r="P7734" s="247"/>
      <c r="Q7734" s="247"/>
      <c r="R7734" s="247"/>
    </row>
    <row r="7735" spans="1:18" ht="20.100000000000001" customHeight="1" x14ac:dyDescent="0.25">
      <c r="A7735" s="248"/>
      <c r="B7735" s="248"/>
      <c r="C7735" s="248"/>
      <c r="D7735" s="248"/>
      <c r="E7735" s="248"/>
      <c r="F7735" s="248"/>
      <c r="G7735" s="248"/>
      <c r="H7735" s="248"/>
      <c r="I7735" s="247"/>
      <c r="J7735" s="247"/>
      <c r="K7735" s="247"/>
      <c r="L7735" s="247"/>
      <c r="M7735" s="247"/>
      <c r="N7735" s="247"/>
      <c r="O7735" s="247"/>
      <c r="P7735" s="247"/>
      <c r="Q7735" s="247"/>
      <c r="R7735" s="247"/>
    </row>
    <row r="7736" spans="1:18" ht="20.100000000000001" customHeight="1" x14ac:dyDescent="0.25">
      <c r="A7736" s="248"/>
      <c r="B7736" s="248"/>
      <c r="C7736" s="248"/>
      <c r="D7736" s="248"/>
      <c r="E7736" s="248"/>
      <c r="F7736" s="248"/>
      <c r="G7736" s="248"/>
      <c r="H7736" s="248"/>
      <c r="I7736" s="247"/>
      <c r="J7736" s="247"/>
      <c r="K7736" s="247"/>
      <c r="L7736" s="247"/>
      <c r="M7736" s="247"/>
      <c r="N7736" s="247"/>
      <c r="O7736" s="247"/>
      <c r="P7736" s="247"/>
      <c r="Q7736" s="247"/>
      <c r="R7736" s="247"/>
    </row>
    <row r="7737" spans="1:18" ht="20.100000000000001" customHeight="1" x14ac:dyDescent="0.25">
      <c r="A7737" s="248"/>
      <c r="B7737" s="248"/>
      <c r="C7737" s="248"/>
      <c r="D7737" s="248"/>
      <c r="E7737" s="248"/>
      <c r="F7737" s="248"/>
      <c r="G7737" s="248"/>
      <c r="H7737" s="248"/>
      <c r="I7737" s="247"/>
      <c r="J7737" s="247"/>
      <c r="K7737" s="247"/>
      <c r="L7737" s="247"/>
      <c r="M7737" s="247"/>
      <c r="N7737" s="247"/>
      <c r="O7737" s="247"/>
      <c r="P7737" s="247"/>
      <c r="Q7737" s="247"/>
      <c r="R7737" s="247"/>
    </row>
    <row r="7738" spans="1:18" ht="20.100000000000001" customHeight="1" x14ac:dyDescent="0.25">
      <c r="A7738" s="248"/>
      <c r="B7738" s="248"/>
      <c r="C7738" s="248"/>
      <c r="D7738" s="248"/>
      <c r="E7738" s="248"/>
      <c r="F7738" s="248"/>
      <c r="G7738" s="248"/>
      <c r="H7738" s="248"/>
      <c r="I7738" s="247"/>
      <c r="J7738" s="247"/>
      <c r="K7738" s="247"/>
      <c r="L7738" s="247"/>
      <c r="M7738" s="247"/>
      <c r="N7738" s="247"/>
      <c r="O7738" s="247"/>
      <c r="P7738" s="247"/>
      <c r="Q7738" s="247"/>
      <c r="R7738" s="247"/>
    </row>
    <row r="7739" spans="1:18" ht="20.100000000000001" customHeight="1" x14ac:dyDescent="0.25">
      <c r="A7739" s="248"/>
      <c r="B7739" s="248"/>
      <c r="C7739" s="248"/>
      <c r="D7739" s="248"/>
      <c r="E7739" s="248"/>
      <c r="F7739" s="248"/>
      <c r="G7739" s="248"/>
      <c r="H7739" s="248"/>
      <c r="I7739" s="247"/>
      <c r="J7739" s="247"/>
      <c r="K7739" s="247"/>
      <c r="L7739" s="247"/>
      <c r="M7739" s="247"/>
      <c r="N7739" s="247"/>
      <c r="O7739" s="247"/>
      <c r="P7739" s="247"/>
      <c r="Q7739" s="247"/>
      <c r="R7739" s="247"/>
    </row>
    <row r="7740" spans="1:18" ht="20.100000000000001" customHeight="1" x14ac:dyDescent="0.25">
      <c r="A7740" s="248"/>
      <c r="B7740" s="248"/>
      <c r="C7740" s="248"/>
      <c r="D7740" s="248"/>
      <c r="E7740" s="248"/>
      <c r="F7740" s="248"/>
      <c r="G7740" s="248"/>
      <c r="H7740" s="248"/>
      <c r="I7740" s="247"/>
      <c r="J7740" s="247"/>
      <c r="K7740" s="247"/>
      <c r="L7740" s="247"/>
      <c r="M7740" s="247"/>
      <c r="N7740" s="247"/>
      <c r="O7740" s="247"/>
      <c r="P7740" s="247"/>
      <c r="Q7740" s="247"/>
      <c r="R7740" s="247"/>
    </row>
    <row r="7741" spans="1:18" ht="20.100000000000001" customHeight="1" x14ac:dyDescent="0.25">
      <c r="A7741" s="248"/>
      <c r="B7741" s="248"/>
      <c r="C7741" s="248"/>
      <c r="D7741" s="248"/>
      <c r="E7741" s="248"/>
      <c r="F7741" s="248"/>
      <c r="G7741" s="248"/>
      <c r="H7741" s="248"/>
      <c r="I7741" s="247"/>
      <c r="J7741" s="247"/>
      <c r="K7741" s="247"/>
      <c r="L7741" s="247"/>
      <c r="M7741" s="247"/>
      <c r="N7741" s="247"/>
      <c r="O7741" s="247"/>
      <c r="P7741" s="247"/>
      <c r="Q7741" s="247"/>
      <c r="R7741" s="247"/>
    </row>
    <row r="7742" spans="1:18" ht="20.100000000000001" customHeight="1" x14ac:dyDescent="0.25">
      <c r="A7742" s="248"/>
      <c r="B7742" s="248"/>
      <c r="C7742" s="248"/>
      <c r="D7742" s="248"/>
      <c r="E7742" s="248"/>
      <c r="F7742" s="248"/>
      <c r="G7742" s="248"/>
      <c r="H7742" s="248"/>
      <c r="I7742" s="247"/>
      <c r="J7742" s="247"/>
      <c r="K7742" s="247"/>
      <c r="L7742" s="247"/>
      <c r="M7742" s="247"/>
      <c r="N7742" s="247"/>
      <c r="O7742" s="247"/>
      <c r="P7742" s="247"/>
      <c r="Q7742" s="247"/>
      <c r="R7742" s="247"/>
    </row>
    <row r="7743" spans="1:18" ht="20.100000000000001" customHeight="1" x14ac:dyDescent="0.25">
      <c r="A7743" s="248"/>
      <c r="B7743" s="248"/>
      <c r="C7743" s="248"/>
      <c r="D7743" s="248"/>
      <c r="E7743" s="248"/>
      <c r="F7743" s="248"/>
      <c r="G7743" s="248"/>
      <c r="H7743" s="248"/>
      <c r="I7743" s="247"/>
      <c r="J7743" s="247"/>
      <c r="K7743" s="247"/>
      <c r="L7743" s="247"/>
      <c r="M7743" s="247"/>
      <c r="N7743" s="247"/>
      <c r="O7743" s="247"/>
      <c r="P7743" s="247"/>
      <c r="Q7743" s="247"/>
      <c r="R7743" s="247"/>
    </row>
    <row r="7744" spans="1:18" ht="20.100000000000001" customHeight="1" x14ac:dyDescent="0.25">
      <c r="A7744" s="248"/>
      <c r="B7744" s="248"/>
      <c r="C7744" s="248"/>
      <c r="D7744" s="248"/>
      <c r="E7744" s="248"/>
      <c r="F7744" s="248"/>
      <c r="G7744" s="248"/>
      <c r="H7744" s="248"/>
      <c r="I7744" s="247"/>
      <c r="J7744" s="247"/>
      <c r="K7744" s="247"/>
      <c r="L7744" s="247"/>
      <c r="M7744" s="247"/>
      <c r="N7744" s="247"/>
      <c r="O7744" s="247"/>
      <c r="P7744" s="247"/>
      <c r="Q7744" s="247"/>
      <c r="R7744" s="247"/>
    </row>
    <row r="7745" spans="1:18" ht="20.100000000000001" customHeight="1" x14ac:dyDescent="0.25">
      <c r="A7745" s="248"/>
      <c r="B7745" s="248"/>
      <c r="C7745" s="248"/>
      <c r="D7745" s="248"/>
      <c r="E7745" s="248"/>
      <c r="F7745" s="248"/>
      <c r="G7745" s="248"/>
      <c r="H7745" s="248"/>
      <c r="I7745" s="247"/>
      <c r="J7745" s="247"/>
      <c r="K7745" s="247"/>
      <c r="L7745" s="247"/>
      <c r="M7745" s="247"/>
      <c r="N7745" s="247"/>
      <c r="O7745" s="247"/>
      <c r="P7745" s="247"/>
      <c r="Q7745" s="247"/>
      <c r="R7745" s="247"/>
    </row>
    <row r="7746" spans="1:18" ht="20.100000000000001" customHeight="1" x14ac:dyDescent="0.25">
      <c r="A7746" s="248"/>
      <c r="B7746" s="248"/>
      <c r="C7746" s="248"/>
      <c r="D7746" s="248"/>
      <c r="E7746" s="248"/>
      <c r="F7746" s="248"/>
      <c r="G7746" s="248"/>
      <c r="H7746" s="248"/>
      <c r="I7746" s="247"/>
      <c r="J7746" s="247"/>
      <c r="K7746" s="247"/>
      <c r="L7746" s="247"/>
      <c r="M7746" s="247"/>
      <c r="N7746" s="247"/>
      <c r="O7746" s="247"/>
      <c r="P7746" s="247"/>
      <c r="Q7746" s="247"/>
      <c r="R7746" s="247"/>
    </row>
    <row r="7747" spans="1:18" ht="20.100000000000001" customHeight="1" x14ac:dyDescent="0.25">
      <c r="A7747" s="248"/>
      <c r="B7747" s="248"/>
      <c r="C7747" s="248"/>
      <c r="D7747" s="248"/>
      <c r="E7747" s="248"/>
      <c r="F7747" s="248"/>
      <c r="G7747" s="248"/>
      <c r="H7747" s="248"/>
      <c r="I7747" s="247"/>
      <c r="J7747" s="247"/>
      <c r="K7747" s="247"/>
      <c r="L7747" s="247"/>
      <c r="M7747" s="247"/>
      <c r="N7747" s="247"/>
      <c r="O7747" s="247"/>
      <c r="P7747" s="247"/>
      <c r="Q7747" s="247"/>
      <c r="R7747" s="247"/>
    </row>
    <row r="7748" spans="1:18" ht="20.100000000000001" customHeight="1" x14ac:dyDescent="0.25">
      <c r="A7748" s="248"/>
      <c r="B7748" s="248"/>
      <c r="C7748" s="248"/>
      <c r="D7748" s="248"/>
      <c r="E7748" s="248"/>
      <c r="F7748" s="248"/>
      <c r="G7748" s="248"/>
      <c r="H7748" s="248"/>
      <c r="I7748" s="247"/>
      <c r="J7748" s="247"/>
      <c r="K7748" s="247"/>
      <c r="L7748" s="247"/>
      <c r="M7748" s="247"/>
      <c r="N7748" s="247"/>
      <c r="O7748" s="247"/>
      <c r="P7748" s="247"/>
      <c r="Q7748" s="247"/>
      <c r="R7748" s="247"/>
    </row>
    <row r="7749" spans="1:18" ht="20.100000000000001" customHeight="1" x14ac:dyDescent="0.25">
      <c r="A7749" s="248"/>
      <c r="B7749" s="248"/>
      <c r="C7749" s="248"/>
      <c r="D7749" s="248"/>
      <c r="E7749" s="248"/>
      <c r="F7749" s="248"/>
      <c r="G7749" s="248"/>
      <c r="H7749" s="248"/>
      <c r="I7749" s="247"/>
      <c r="J7749" s="247"/>
      <c r="K7749" s="247"/>
      <c r="L7749" s="247"/>
      <c r="M7749" s="247"/>
      <c r="N7749" s="247"/>
      <c r="O7749" s="247"/>
      <c r="P7749" s="247"/>
      <c r="Q7749" s="247"/>
      <c r="R7749" s="247"/>
    </row>
    <row r="7750" spans="1:18" ht="20.100000000000001" customHeight="1" x14ac:dyDescent="0.25">
      <c r="A7750" s="248"/>
      <c r="B7750" s="248"/>
      <c r="C7750" s="248"/>
      <c r="D7750" s="248"/>
      <c r="E7750" s="248"/>
      <c r="F7750" s="248"/>
      <c r="G7750" s="248"/>
      <c r="H7750" s="248"/>
      <c r="I7750" s="247"/>
      <c r="J7750" s="247"/>
      <c r="K7750" s="247"/>
      <c r="L7750" s="247"/>
      <c r="M7750" s="247"/>
      <c r="N7750" s="247"/>
      <c r="O7750" s="247"/>
      <c r="P7750" s="247"/>
      <c r="Q7750" s="247"/>
      <c r="R7750" s="247"/>
    </row>
    <row r="7751" spans="1:18" ht="20.100000000000001" customHeight="1" x14ac:dyDescent="0.25">
      <c r="A7751" s="248"/>
      <c r="B7751" s="248"/>
      <c r="C7751" s="248"/>
      <c r="D7751" s="248"/>
      <c r="E7751" s="248"/>
      <c r="F7751" s="248"/>
      <c r="G7751" s="248"/>
      <c r="H7751" s="248"/>
      <c r="I7751" s="247"/>
      <c r="J7751" s="247"/>
      <c r="K7751" s="247"/>
      <c r="L7751" s="247"/>
      <c r="M7751" s="247"/>
      <c r="N7751" s="247"/>
      <c r="O7751" s="247"/>
      <c r="P7751" s="247"/>
      <c r="Q7751" s="247"/>
      <c r="R7751" s="247"/>
    </row>
    <row r="7752" spans="1:18" ht="20.100000000000001" customHeight="1" x14ac:dyDescent="0.25">
      <c r="A7752" s="248"/>
      <c r="B7752" s="248"/>
      <c r="C7752" s="248"/>
      <c r="D7752" s="248"/>
      <c r="E7752" s="248"/>
      <c r="F7752" s="248"/>
      <c r="G7752" s="248"/>
      <c r="H7752" s="248"/>
      <c r="I7752" s="247"/>
      <c r="J7752" s="247"/>
      <c r="K7752" s="247"/>
      <c r="L7752" s="247"/>
      <c r="M7752" s="247"/>
      <c r="N7752" s="247"/>
      <c r="O7752" s="247"/>
      <c r="P7752" s="247"/>
      <c r="Q7752" s="247"/>
      <c r="R7752" s="247"/>
    </row>
    <row r="7753" spans="1:18" ht="20.100000000000001" customHeight="1" x14ac:dyDescent="0.25">
      <c r="A7753" s="248"/>
      <c r="B7753" s="248"/>
      <c r="C7753" s="248"/>
      <c r="D7753" s="248"/>
      <c r="E7753" s="248"/>
      <c r="F7753" s="248"/>
      <c r="G7753" s="248"/>
      <c r="H7753" s="248"/>
      <c r="I7753" s="247"/>
      <c r="J7753" s="247"/>
      <c r="K7753" s="247"/>
      <c r="L7753" s="247"/>
      <c r="M7753" s="247"/>
      <c r="N7753" s="247"/>
      <c r="O7753" s="247"/>
      <c r="P7753" s="247"/>
      <c r="Q7753" s="247"/>
      <c r="R7753" s="247"/>
    </row>
    <row r="7754" spans="1:18" ht="20.100000000000001" customHeight="1" x14ac:dyDescent="0.25">
      <c r="A7754" s="248"/>
      <c r="B7754" s="248"/>
      <c r="C7754" s="248"/>
      <c r="D7754" s="248"/>
      <c r="E7754" s="248"/>
      <c r="F7754" s="248"/>
      <c r="G7754" s="248"/>
      <c r="H7754" s="248"/>
      <c r="I7754" s="247"/>
      <c r="J7754" s="247"/>
      <c r="K7754" s="247"/>
      <c r="L7754" s="247"/>
      <c r="M7754" s="247"/>
      <c r="N7754" s="247"/>
      <c r="O7754" s="247"/>
      <c r="P7754" s="247"/>
      <c r="Q7754" s="247"/>
      <c r="R7754" s="247"/>
    </row>
    <row r="7755" spans="1:18" ht="20.100000000000001" customHeight="1" x14ac:dyDescent="0.25">
      <c r="A7755" s="248"/>
      <c r="B7755" s="248"/>
      <c r="C7755" s="248"/>
      <c r="D7755" s="248"/>
      <c r="E7755" s="248"/>
      <c r="F7755" s="248"/>
      <c r="G7755" s="248"/>
      <c r="H7755" s="248"/>
      <c r="I7755" s="247"/>
      <c r="J7755" s="247"/>
      <c r="K7755" s="247"/>
      <c r="L7755" s="247"/>
      <c r="M7755" s="247"/>
      <c r="N7755" s="247"/>
      <c r="O7755" s="247"/>
      <c r="P7755" s="247"/>
      <c r="Q7755" s="247"/>
      <c r="R7755" s="247"/>
    </row>
    <row r="7756" spans="1:18" ht="20.100000000000001" customHeight="1" x14ac:dyDescent="0.25">
      <c r="A7756" s="248"/>
      <c r="B7756" s="248"/>
      <c r="C7756" s="248"/>
      <c r="D7756" s="248"/>
      <c r="E7756" s="248"/>
      <c r="F7756" s="248"/>
      <c r="G7756" s="248"/>
      <c r="H7756" s="248"/>
      <c r="I7756" s="247"/>
      <c r="J7756" s="247"/>
      <c r="K7756" s="247"/>
      <c r="L7756" s="247"/>
      <c r="M7756" s="247"/>
      <c r="N7756" s="247"/>
      <c r="O7756" s="247"/>
      <c r="P7756" s="247"/>
      <c r="Q7756" s="247"/>
      <c r="R7756" s="247"/>
    </row>
    <row r="7757" spans="1:18" ht="20.100000000000001" customHeight="1" x14ac:dyDescent="0.25">
      <c r="A7757" s="248"/>
      <c r="B7757" s="248"/>
      <c r="C7757" s="248"/>
      <c r="D7757" s="248"/>
      <c r="E7757" s="248"/>
      <c r="F7757" s="248"/>
      <c r="G7757" s="248"/>
      <c r="H7757" s="248"/>
      <c r="I7757" s="247"/>
      <c r="J7757" s="247"/>
      <c r="K7757" s="247"/>
      <c r="L7757" s="247"/>
      <c r="M7757" s="247"/>
      <c r="N7757" s="247"/>
      <c r="O7757" s="247"/>
      <c r="P7757" s="247"/>
      <c r="Q7757" s="247"/>
      <c r="R7757" s="247"/>
    </row>
    <row r="7758" spans="1:18" ht="20.100000000000001" customHeight="1" x14ac:dyDescent="0.25">
      <c r="A7758" s="248"/>
      <c r="B7758" s="248"/>
      <c r="C7758" s="248"/>
      <c r="D7758" s="248"/>
      <c r="E7758" s="248"/>
      <c r="F7758" s="248"/>
      <c r="G7758" s="248"/>
      <c r="H7758" s="248"/>
      <c r="I7758" s="247"/>
      <c r="J7758" s="247"/>
      <c r="K7758" s="247"/>
      <c r="L7758" s="247"/>
      <c r="M7758" s="247"/>
      <c r="N7758" s="247"/>
      <c r="O7758" s="247"/>
      <c r="P7758" s="247"/>
      <c r="Q7758" s="247"/>
      <c r="R7758" s="247"/>
    </row>
    <row r="7759" spans="1:18" ht="20.100000000000001" customHeight="1" x14ac:dyDescent="0.25">
      <c r="A7759" s="248"/>
      <c r="B7759" s="248"/>
      <c r="C7759" s="248"/>
      <c r="D7759" s="248"/>
      <c r="E7759" s="248"/>
      <c r="F7759" s="248"/>
      <c r="G7759" s="248"/>
      <c r="H7759" s="248"/>
      <c r="I7759" s="247"/>
      <c r="J7759" s="247"/>
      <c r="K7759" s="247"/>
      <c r="L7759" s="247"/>
      <c r="M7759" s="247"/>
      <c r="N7759" s="247"/>
      <c r="O7759" s="247"/>
      <c r="P7759" s="247"/>
      <c r="Q7759" s="247"/>
      <c r="R7759" s="247"/>
    </row>
    <row r="7760" spans="1:18" ht="20.100000000000001" customHeight="1" x14ac:dyDescent="0.25">
      <c r="A7760" s="248"/>
      <c r="B7760" s="248"/>
      <c r="C7760" s="248"/>
      <c r="D7760" s="248"/>
      <c r="E7760" s="248"/>
      <c r="F7760" s="248"/>
      <c r="G7760" s="248"/>
      <c r="H7760" s="248"/>
      <c r="I7760" s="247"/>
      <c r="J7760" s="247"/>
      <c r="K7760" s="247"/>
      <c r="L7760" s="247"/>
      <c r="M7760" s="247"/>
      <c r="N7760" s="247"/>
      <c r="O7760" s="247"/>
      <c r="P7760" s="247"/>
      <c r="Q7760" s="247"/>
      <c r="R7760" s="247"/>
    </row>
    <row r="7761" spans="1:18" ht="20.100000000000001" customHeight="1" x14ac:dyDescent="0.25">
      <c r="A7761" s="248"/>
      <c r="B7761" s="248"/>
      <c r="C7761" s="248"/>
      <c r="D7761" s="248"/>
      <c r="E7761" s="248"/>
      <c r="F7761" s="248"/>
      <c r="G7761" s="248"/>
      <c r="H7761" s="248"/>
      <c r="I7761" s="247"/>
      <c r="J7761" s="247"/>
      <c r="K7761" s="247"/>
      <c r="L7761" s="247"/>
      <c r="M7761" s="247"/>
      <c r="N7761" s="247"/>
      <c r="O7761" s="247"/>
      <c r="P7761" s="247"/>
      <c r="Q7761" s="247"/>
      <c r="R7761" s="247"/>
    </row>
    <row r="7762" spans="1:18" ht="20.100000000000001" customHeight="1" x14ac:dyDescent="0.25">
      <c r="A7762" s="248"/>
      <c r="B7762" s="248"/>
      <c r="C7762" s="248"/>
      <c r="D7762" s="248"/>
      <c r="E7762" s="248"/>
      <c r="F7762" s="248"/>
      <c r="G7762" s="248"/>
      <c r="H7762" s="248"/>
      <c r="I7762" s="247"/>
      <c r="J7762" s="247"/>
      <c r="K7762" s="247"/>
      <c r="L7762" s="247"/>
      <c r="M7762" s="247"/>
      <c r="N7762" s="247"/>
      <c r="O7762" s="247"/>
      <c r="P7762" s="247"/>
      <c r="Q7762" s="247"/>
      <c r="R7762" s="247"/>
    </row>
    <row r="7763" spans="1:18" ht="20.100000000000001" customHeight="1" x14ac:dyDescent="0.25">
      <c r="A7763" s="248"/>
      <c r="B7763" s="248"/>
      <c r="C7763" s="248"/>
      <c r="D7763" s="248"/>
      <c r="E7763" s="248"/>
      <c r="F7763" s="248"/>
      <c r="G7763" s="248"/>
      <c r="H7763" s="248"/>
      <c r="I7763" s="247"/>
      <c r="J7763" s="247"/>
      <c r="K7763" s="247"/>
      <c r="L7763" s="247"/>
      <c r="M7763" s="247"/>
      <c r="N7763" s="247"/>
      <c r="O7763" s="247"/>
      <c r="P7763" s="247"/>
      <c r="Q7763" s="247"/>
      <c r="R7763" s="247"/>
    </row>
    <row r="7764" spans="1:18" ht="20.100000000000001" customHeight="1" x14ac:dyDescent="0.25">
      <c r="A7764" s="248"/>
      <c r="B7764" s="248"/>
      <c r="C7764" s="248"/>
      <c r="D7764" s="248"/>
      <c r="E7764" s="248"/>
      <c r="F7764" s="248"/>
      <c r="G7764" s="248"/>
      <c r="H7764" s="248"/>
      <c r="I7764" s="247"/>
      <c r="J7764" s="247"/>
      <c r="K7764" s="247"/>
      <c r="L7764" s="247"/>
      <c r="M7764" s="247"/>
      <c r="N7764" s="247"/>
      <c r="O7764" s="247"/>
      <c r="P7764" s="247"/>
      <c r="Q7764" s="247"/>
      <c r="R7764" s="247"/>
    </row>
    <row r="7765" spans="1:18" ht="20.100000000000001" customHeight="1" x14ac:dyDescent="0.25">
      <c r="A7765" s="248"/>
      <c r="B7765" s="248"/>
      <c r="C7765" s="248"/>
      <c r="D7765" s="248"/>
      <c r="E7765" s="248"/>
      <c r="F7765" s="248"/>
      <c r="G7765" s="248"/>
      <c r="H7765" s="248"/>
      <c r="I7765" s="247"/>
      <c r="J7765" s="247"/>
      <c r="K7765" s="247"/>
      <c r="L7765" s="247"/>
      <c r="M7765" s="247"/>
      <c r="N7765" s="247"/>
      <c r="O7765" s="247"/>
      <c r="P7765" s="247"/>
      <c r="Q7765" s="247"/>
      <c r="R7765" s="247"/>
    </row>
    <row r="7766" spans="1:18" ht="20.100000000000001" customHeight="1" x14ac:dyDescent="0.25">
      <c r="A7766" s="248"/>
      <c r="B7766" s="248"/>
      <c r="C7766" s="248"/>
      <c r="D7766" s="248"/>
      <c r="E7766" s="248"/>
      <c r="F7766" s="248"/>
      <c r="G7766" s="248"/>
      <c r="H7766" s="248"/>
      <c r="I7766" s="247"/>
      <c r="J7766" s="247"/>
      <c r="K7766" s="247"/>
      <c r="L7766" s="247"/>
      <c r="M7766" s="247"/>
      <c r="N7766" s="247"/>
      <c r="O7766" s="247"/>
      <c r="P7766" s="247"/>
      <c r="Q7766" s="247"/>
      <c r="R7766" s="247"/>
    </row>
    <row r="7767" spans="1:18" ht="20.100000000000001" customHeight="1" x14ac:dyDescent="0.25">
      <c r="A7767" s="248"/>
      <c r="B7767" s="248"/>
      <c r="C7767" s="248"/>
      <c r="D7767" s="248"/>
      <c r="E7767" s="248"/>
      <c r="F7767" s="248"/>
      <c r="G7767" s="248"/>
      <c r="H7767" s="248"/>
      <c r="I7767" s="247"/>
      <c r="J7767" s="247"/>
      <c r="K7767" s="247"/>
      <c r="L7767" s="247"/>
      <c r="M7767" s="247"/>
      <c r="N7767" s="247"/>
      <c r="O7767" s="247"/>
      <c r="P7767" s="247"/>
      <c r="Q7767" s="247"/>
      <c r="R7767" s="247"/>
    </row>
    <row r="7768" spans="1:18" ht="20.100000000000001" customHeight="1" x14ac:dyDescent="0.25">
      <c r="A7768" s="248"/>
      <c r="B7768" s="248"/>
      <c r="C7768" s="248"/>
      <c r="D7768" s="248"/>
      <c r="E7768" s="248"/>
      <c r="F7768" s="248"/>
      <c r="G7768" s="248"/>
      <c r="H7768" s="248"/>
      <c r="I7768" s="247"/>
      <c r="J7768" s="247"/>
      <c r="K7768" s="247"/>
      <c r="L7768" s="247"/>
      <c r="M7768" s="247"/>
      <c r="N7768" s="247"/>
      <c r="O7768" s="247"/>
      <c r="P7768" s="247"/>
      <c r="Q7768" s="247"/>
      <c r="R7768" s="247"/>
    </row>
    <row r="7769" spans="1:18" ht="20.100000000000001" customHeight="1" x14ac:dyDescent="0.25">
      <c r="A7769" s="248"/>
      <c r="B7769" s="248"/>
      <c r="C7769" s="248"/>
      <c r="D7769" s="248"/>
      <c r="E7769" s="248"/>
      <c r="F7769" s="248"/>
      <c r="G7769" s="248"/>
      <c r="H7769" s="248"/>
      <c r="I7769" s="247"/>
      <c r="J7769" s="247"/>
      <c r="K7769" s="247"/>
      <c r="L7769" s="247"/>
      <c r="M7769" s="247"/>
      <c r="N7769" s="247"/>
      <c r="O7769" s="247"/>
      <c r="P7769" s="247"/>
      <c r="Q7769" s="247"/>
      <c r="R7769" s="247"/>
    </row>
    <row r="7770" spans="1:18" ht="20.100000000000001" customHeight="1" x14ac:dyDescent="0.25">
      <c r="A7770" s="248"/>
      <c r="B7770" s="248"/>
      <c r="C7770" s="248"/>
      <c r="D7770" s="248"/>
      <c r="E7770" s="248"/>
      <c r="F7770" s="248"/>
      <c r="G7770" s="248"/>
      <c r="H7770" s="248"/>
      <c r="I7770" s="247"/>
      <c r="J7770" s="247"/>
      <c r="K7770" s="247"/>
      <c r="L7770" s="247"/>
      <c r="M7770" s="247"/>
      <c r="N7770" s="247"/>
      <c r="O7770" s="247"/>
      <c r="P7770" s="247"/>
      <c r="Q7770" s="247"/>
      <c r="R7770" s="247"/>
    </row>
    <row r="7771" spans="1:18" ht="20.100000000000001" customHeight="1" x14ac:dyDescent="0.25">
      <c r="A7771" s="248"/>
      <c r="B7771" s="248"/>
      <c r="C7771" s="248"/>
      <c r="D7771" s="248"/>
      <c r="E7771" s="248"/>
      <c r="F7771" s="248"/>
      <c r="G7771" s="248"/>
      <c r="H7771" s="248"/>
      <c r="I7771" s="247"/>
      <c r="J7771" s="247"/>
      <c r="K7771" s="247"/>
      <c r="L7771" s="247"/>
      <c r="M7771" s="247"/>
      <c r="N7771" s="247"/>
      <c r="O7771" s="247"/>
      <c r="P7771" s="247"/>
      <c r="Q7771" s="247"/>
      <c r="R7771" s="247"/>
    </row>
    <row r="7772" spans="1:18" ht="20.100000000000001" customHeight="1" x14ac:dyDescent="0.25">
      <c r="A7772" s="248"/>
      <c r="B7772" s="248"/>
      <c r="C7772" s="248"/>
      <c r="D7772" s="248"/>
      <c r="E7772" s="248"/>
      <c r="F7772" s="248"/>
      <c r="G7772" s="248"/>
      <c r="H7772" s="248"/>
      <c r="I7772" s="247"/>
      <c r="J7772" s="247"/>
      <c r="K7772" s="247"/>
      <c r="L7772" s="247"/>
      <c r="M7772" s="247"/>
      <c r="N7772" s="247"/>
      <c r="O7772" s="247"/>
      <c r="P7772" s="247"/>
      <c r="Q7772" s="247"/>
      <c r="R7772" s="247"/>
    </row>
    <row r="7773" spans="1:18" ht="20.100000000000001" customHeight="1" x14ac:dyDescent="0.25">
      <c r="A7773" s="248"/>
      <c r="B7773" s="248"/>
      <c r="C7773" s="248"/>
      <c r="D7773" s="248"/>
      <c r="E7773" s="248"/>
      <c r="F7773" s="248"/>
      <c r="G7773" s="248"/>
      <c r="H7773" s="248"/>
      <c r="I7773" s="247"/>
      <c r="J7773" s="247"/>
      <c r="K7773" s="247"/>
      <c r="L7773" s="247"/>
      <c r="M7773" s="247"/>
      <c r="N7773" s="247"/>
      <c r="O7773" s="247"/>
      <c r="P7773" s="247"/>
      <c r="Q7773" s="247"/>
      <c r="R7773" s="247"/>
    </row>
    <row r="7774" spans="1:18" ht="20.100000000000001" customHeight="1" x14ac:dyDescent="0.25">
      <c r="A7774" s="248"/>
      <c r="B7774" s="248"/>
      <c r="C7774" s="248"/>
      <c r="D7774" s="248"/>
      <c r="E7774" s="248"/>
      <c r="F7774" s="248"/>
      <c r="G7774" s="248"/>
      <c r="H7774" s="248"/>
      <c r="I7774" s="247"/>
      <c r="J7774" s="247"/>
      <c r="K7774" s="247"/>
      <c r="L7774" s="247"/>
      <c r="M7774" s="247"/>
      <c r="N7774" s="247"/>
      <c r="O7774" s="247"/>
      <c r="P7774" s="247"/>
      <c r="Q7774" s="247"/>
      <c r="R7774" s="247"/>
    </row>
    <row r="7775" spans="1:18" ht="20.100000000000001" customHeight="1" x14ac:dyDescent="0.25">
      <c r="A7775" s="248"/>
      <c r="B7775" s="248"/>
      <c r="C7775" s="248"/>
      <c r="D7775" s="248"/>
      <c r="E7775" s="248"/>
      <c r="F7775" s="248"/>
      <c r="G7775" s="248"/>
      <c r="H7775" s="248"/>
      <c r="I7775" s="247"/>
      <c r="J7775" s="247"/>
      <c r="K7775" s="247"/>
      <c r="L7775" s="247"/>
      <c r="M7775" s="247"/>
      <c r="N7775" s="247"/>
      <c r="O7775" s="247"/>
      <c r="P7775" s="247"/>
      <c r="Q7775" s="247"/>
      <c r="R7775" s="247"/>
    </row>
    <row r="7776" spans="1:18" ht="20.100000000000001" customHeight="1" x14ac:dyDescent="0.25">
      <c r="A7776" s="248"/>
      <c r="B7776" s="248"/>
      <c r="C7776" s="248"/>
      <c r="D7776" s="248"/>
      <c r="E7776" s="248"/>
      <c r="F7776" s="248"/>
      <c r="G7776" s="248"/>
      <c r="H7776" s="248"/>
      <c r="I7776" s="247"/>
      <c r="J7776" s="247"/>
      <c r="K7776" s="247"/>
      <c r="L7776" s="247"/>
      <c r="M7776" s="247"/>
      <c r="N7776" s="247"/>
      <c r="O7776" s="247"/>
      <c r="P7776" s="247"/>
      <c r="Q7776" s="247"/>
      <c r="R7776" s="247"/>
    </row>
    <row r="7777" spans="1:18" ht="20.100000000000001" customHeight="1" x14ac:dyDescent="0.25">
      <c r="A7777" s="248"/>
      <c r="B7777" s="248"/>
      <c r="C7777" s="248"/>
      <c r="D7777" s="248"/>
      <c r="E7777" s="248"/>
      <c r="F7777" s="248"/>
      <c r="G7777" s="248"/>
      <c r="H7777" s="248"/>
      <c r="I7777" s="247"/>
      <c r="J7777" s="247"/>
      <c r="K7777" s="247"/>
      <c r="L7777" s="247"/>
      <c r="M7777" s="247"/>
      <c r="N7777" s="247"/>
      <c r="O7777" s="247"/>
      <c r="P7777" s="247"/>
      <c r="Q7777" s="247"/>
      <c r="R7777" s="247"/>
    </row>
    <row r="7778" spans="1:18" ht="20.100000000000001" customHeight="1" x14ac:dyDescent="0.25">
      <c r="A7778" s="248"/>
      <c r="B7778" s="248"/>
      <c r="C7778" s="248"/>
      <c r="D7778" s="248"/>
      <c r="E7778" s="248"/>
      <c r="F7778" s="248"/>
      <c r="G7778" s="248"/>
      <c r="H7778" s="248"/>
      <c r="I7778" s="247"/>
      <c r="J7778" s="247"/>
      <c r="K7778" s="247"/>
      <c r="L7778" s="247"/>
      <c r="M7778" s="247"/>
      <c r="N7778" s="247"/>
      <c r="O7778" s="247"/>
      <c r="P7778" s="247"/>
      <c r="Q7778" s="247"/>
      <c r="R7778" s="247"/>
    </row>
    <row r="7779" spans="1:18" ht="20.100000000000001" customHeight="1" x14ac:dyDescent="0.25">
      <c r="A7779" s="248"/>
      <c r="B7779" s="248"/>
      <c r="C7779" s="248"/>
      <c r="D7779" s="248"/>
      <c r="E7779" s="248"/>
      <c r="F7779" s="248"/>
      <c r="G7779" s="248"/>
      <c r="H7779" s="248"/>
      <c r="I7779" s="247"/>
      <c r="J7779" s="247"/>
      <c r="K7779" s="247"/>
      <c r="L7779" s="247"/>
      <c r="M7779" s="247"/>
      <c r="N7779" s="247"/>
      <c r="O7779" s="247"/>
      <c r="P7779" s="247"/>
      <c r="Q7779" s="247"/>
      <c r="R7779" s="247"/>
    </row>
    <row r="7780" spans="1:18" ht="20.100000000000001" customHeight="1" x14ac:dyDescent="0.25">
      <c r="A7780" s="248"/>
      <c r="B7780" s="248"/>
      <c r="C7780" s="248"/>
      <c r="D7780" s="248"/>
      <c r="E7780" s="248"/>
      <c r="F7780" s="248"/>
      <c r="G7780" s="248"/>
      <c r="H7780" s="248"/>
      <c r="I7780" s="247"/>
      <c r="J7780" s="247"/>
      <c r="K7780" s="247"/>
      <c r="L7780" s="247"/>
      <c r="M7780" s="247"/>
      <c r="N7780" s="247"/>
      <c r="O7780" s="247"/>
      <c r="P7780" s="247"/>
      <c r="Q7780" s="247"/>
      <c r="R7780" s="247"/>
    </row>
    <row r="7781" spans="1:18" ht="20.100000000000001" customHeight="1" x14ac:dyDescent="0.25">
      <c r="A7781" s="248"/>
      <c r="B7781" s="248"/>
      <c r="C7781" s="248"/>
      <c r="D7781" s="248"/>
      <c r="E7781" s="248"/>
      <c r="F7781" s="248"/>
      <c r="G7781" s="248"/>
      <c r="H7781" s="248"/>
      <c r="I7781" s="247"/>
      <c r="J7781" s="247"/>
      <c r="K7781" s="247"/>
      <c r="L7781" s="247"/>
      <c r="M7781" s="247"/>
      <c r="N7781" s="247"/>
      <c r="O7781" s="247"/>
      <c r="P7781" s="247"/>
      <c r="Q7781" s="247"/>
      <c r="R7781" s="247"/>
    </row>
    <row r="7782" spans="1:18" ht="20.100000000000001" customHeight="1" x14ac:dyDescent="0.25">
      <c r="A7782" s="248"/>
      <c r="B7782" s="248"/>
      <c r="C7782" s="248"/>
      <c r="D7782" s="248"/>
      <c r="E7782" s="248"/>
      <c r="F7782" s="248"/>
      <c r="G7782" s="248"/>
      <c r="H7782" s="248"/>
      <c r="I7782" s="247"/>
      <c r="J7782" s="247"/>
      <c r="K7782" s="247"/>
      <c r="L7782" s="247"/>
      <c r="M7782" s="247"/>
      <c r="N7782" s="247"/>
      <c r="O7782" s="247"/>
      <c r="P7782" s="247"/>
      <c r="Q7782" s="247"/>
      <c r="R7782" s="247"/>
    </row>
    <row r="7783" spans="1:18" ht="20.100000000000001" customHeight="1" x14ac:dyDescent="0.25">
      <c r="A7783" s="248"/>
      <c r="B7783" s="248"/>
      <c r="C7783" s="248"/>
      <c r="D7783" s="248"/>
      <c r="E7783" s="248"/>
      <c r="F7783" s="248"/>
      <c r="G7783" s="248"/>
      <c r="H7783" s="248"/>
      <c r="I7783" s="247"/>
      <c r="J7783" s="247"/>
      <c r="K7783" s="247"/>
      <c r="L7783" s="247"/>
      <c r="M7783" s="247"/>
      <c r="N7783" s="247"/>
      <c r="O7783" s="247"/>
      <c r="P7783" s="247"/>
      <c r="Q7783" s="247"/>
      <c r="R7783" s="247"/>
    </row>
    <row r="7784" spans="1:18" ht="20.100000000000001" customHeight="1" x14ac:dyDescent="0.25">
      <c r="A7784" s="248"/>
      <c r="B7784" s="248"/>
      <c r="C7784" s="248"/>
      <c r="D7784" s="248"/>
      <c r="E7784" s="248"/>
      <c r="F7784" s="248"/>
      <c r="G7784" s="248"/>
      <c r="H7784" s="248"/>
      <c r="I7784" s="247"/>
      <c r="J7784" s="247"/>
      <c r="K7784" s="247"/>
      <c r="L7784" s="247"/>
      <c r="M7784" s="247"/>
      <c r="N7784" s="247"/>
      <c r="O7784" s="247"/>
      <c r="P7784" s="247"/>
      <c r="Q7784" s="247"/>
      <c r="R7784" s="247"/>
    </row>
    <row r="7785" spans="1:18" ht="20.100000000000001" customHeight="1" x14ac:dyDescent="0.25">
      <c r="A7785" s="248"/>
      <c r="B7785" s="248"/>
      <c r="C7785" s="248"/>
      <c r="D7785" s="248"/>
      <c r="E7785" s="248"/>
      <c r="F7785" s="248"/>
      <c r="G7785" s="248"/>
      <c r="H7785" s="248"/>
      <c r="I7785" s="247"/>
      <c r="J7785" s="247"/>
      <c r="K7785" s="247"/>
      <c r="L7785" s="247"/>
      <c r="M7785" s="247"/>
      <c r="N7785" s="247"/>
      <c r="O7785" s="247"/>
      <c r="P7785" s="247"/>
      <c r="Q7785" s="247"/>
      <c r="R7785" s="247"/>
    </row>
    <row r="7786" spans="1:18" ht="20.100000000000001" customHeight="1" x14ac:dyDescent="0.25">
      <c r="A7786" s="248"/>
      <c r="B7786" s="248"/>
      <c r="C7786" s="248"/>
      <c r="D7786" s="248"/>
      <c r="E7786" s="248"/>
      <c r="F7786" s="248"/>
      <c r="G7786" s="248"/>
      <c r="H7786" s="248"/>
      <c r="I7786" s="247"/>
      <c r="J7786" s="247"/>
      <c r="K7786" s="247"/>
      <c r="L7786" s="247"/>
      <c r="M7786" s="247"/>
      <c r="N7786" s="247"/>
      <c r="O7786" s="247"/>
      <c r="P7786" s="247"/>
      <c r="Q7786" s="247"/>
      <c r="R7786" s="247"/>
    </row>
    <row r="7787" spans="1:18" ht="20.100000000000001" customHeight="1" x14ac:dyDescent="0.25">
      <c r="A7787" s="248"/>
      <c r="B7787" s="248"/>
      <c r="C7787" s="248"/>
      <c r="D7787" s="248"/>
      <c r="E7787" s="248"/>
      <c r="F7787" s="248"/>
      <c r="G7787" s="248"/>
      <c r="H7787" s="248"/>
      <c r="I7787" s="247"/>
      <c r="J7787" s="247"/>
      <c r="K7787" s="247"/>
      <c r="L7787" s="247"/>
      <c r="M7787" s="247"/>
      <c r="N7787" s="247"/>
      <c r="O7787" s="247"/>
      <c r="P7787" s="247"/>
      <c r="Q7787" s="247"/>
      <c r="R7787" s="247"/>
    </row>
    <row r="7788" spans="1:18" ht="20.100000000000001" customHeight="1" x14ac:dyDescent="0.25">
      <c r="A7788" s="248"/>
      <c r="B7788" s="248"/>
      <c r="C7788" s="248"/>
      <c r="D7788" s="248"/>
      <c r="E7788" s="248"/>
      <c r="F7788" s="248"/>
      <c r="G7788" s="248"/>
      <c r="H7788" s="248"/>
      <c r="I7788" s="247"/>
      <c r="J7788" s="247"/>
      <c r="K7788" s="247"/>
      <c r="L7788" s="247"/>
      <c r="M7788" s="247"/>
      <c r="N7788" s="247"/>
      <c r="O7788" s="247"/>
      <c r="P7788" s="247"/>
      <c r="Q7788" s="247"/>
      <c r="R7788" s="247"/>
    </row>
    <row r="7789" spans="1:18" ht="20.100000000000001" customHeight="1" x14ac:dyDescent="0.25">
      <c r="A7789" s="248"/>
      <c r="B7789" s="248"/>
      <c r="C7789" s="248"/>
      <c r="D7789" s="248"/>
      <c r="E7789" s="248"/>
      <c r="F7789" s="248"/>
      <c r="G7789" s="248"/>
      <c r="H7789" s="248"/>
      <c r="I7789" s="247"/>
      <c r="J7789" s="247"/>
      <c r="K7789" s="247"/>
      <c r="L7789" s="247"/>
      <c r="M7789" s="247"/>
      <c r="N7789" s="247"/>
      <c r="O7789" s="247"/>
      <c r="P7789" s="247"/>
      <c r="Q7789" s="247"/>
      <c r="R7789" s="247"/>
    </row>
    <row r="7790" spans="1:18" ht="20.100000000000001" customHeight="1" x14ac:dyDescent="0.25">
      <c r="A7790" s="248"/>
      <c r="B7790" s="248"/>
      <c r="C7790" s="248"/>
      <c r="D7790" s="248"/>
      <c r="E7790" s="248"/>
      <c r="F7790" s="248"/>
      <c r="G7790" s="248"/>
      <c r="H7790" s="248"/>
      <c r="I7790" s="247"/>
      <c r="J7790" s="247"/>
      <c r="K7790" s="247"/>
      <c r="L7790" s="247"/>
      <c r="M7790" s="247"/>
      <c r="N7790" s="247"/>
      <c r="O7790" s="247"/>
      <c r="P7790" s="247"/>
      <c r="Q7790" s="247"/>
      <c r="R7790" s="247"/>
    </row>
    <row r="7791" spans="1:18" ht="20.100000000000001" customHeight="1" x14ac:dyDescent="0.25">
      <c r="A7791" s="248"/>
      <c r="B7791" s="248"/>
      <c r="C7791" s="248"/>
      <c r="D7791" s="248"/>
      <c r="E7791" s="248"/>
      <c r="F7791" s="248"/>
      <c r="G7791" s="248"/>
      <c r="H7791" s="248"/>
      <c r="I7791" s="247"/>
      <c r="J7791" s="247"/>
      <c r="K7791" s="247"/>
      <c r="L7791" s="247"/>
      <c r="M7791" s="247"/>
      <c r="N7791" s="247"/>
      <c r="O7791" s="247"/>
      <c r="P7791" s="247"/>
      <c r="Q7791" s="247"/>
      <c r="R7791" s="247"/>
    </row>
    <row r="7792" spans="1:18" ht="20.100000000000001" customHeight="1" x14ac:dyDescent="0.25">
      <c r="A7792" s="248"/>
      <c r="B7792" s="248"/>
      <c r="C7792" s="248"/>
      <c r="D7792" s="248"/>
      <c r="E7792" s="248"/>
      <c r="F7792" s="248"/>
      <c r="G7792" s="248"/>
      <c r="H7792" s="248"/>
      <c r="I7792" s="247"/>
      <c r="J7792" s="247"/>
      <c r="K7792" s="247"/>
      <c r="L7792" s="247"/>
      <c r="M7792" s="247"/>
      <c r="N7792" s="247"/>
      <c r="O7792" s="247"/>
      <c r="P7792" s="247"/>
      <c r="Q7792" s="247"/>
      <c r="R7792" s="247"/>
    </row>
    <row r="7793" spans="1:18" ht="20.100000000000001" customHeight="1" x14ac:dyDescent="0.25">
      <c r="A7793" s="248"/>
      <c r="B7793" s="248"/>
      <c r="C7793" s="248"/>
      <c r="D7793" s="248"/>
      <c r="E7793" s="248"/>
      <c r="F7793" s="248"/>
      <c r="G7793" s="248"/>
      <c r="H7793" s="248"/>
      <c r="I7793" s="247"/>
      <c r="J7793" s="247"/>
      <c r="K7793" s="247"/>
      <c r="L7793" s="247"/>
      <c r="M7793" s="247"/>
      <c r="N7793" s="247"/>
      <c r="O7793" s="247"/>
      <c r="P7793" s="247"/>
      <c r="Q7793" s="247"/>
      <c r="R7793" s="247"/>
    </row>
    <row r="7794" spans="1:18" ht="20.100000000000001" customHeight="1" x14ac:dyDescent="0.25">
      <c r="A7794" s="248"/>
      <c r="B7794" s="248"/>
      <c r="C7794" s="248"/>
      <c r="D7794" s="248"/>
      <c r="E7794" s="248"/>
      <c r="F7794" s="248"/>
      <c r="G7794" s="248"/>
      <c r="H7794" s="248"/>
      <c r="I7794" s="247"/>
      <c r="J7794" s="247"/>
      <c r="K7794" s="247"/>
      <c r="L7794" s="247"/>
      <c r="M7794" s="247"/>
      <c r="N7794" s="247"/>
      <c r="O7794" s="247"/>
      <c r="P7794" s="247"/>
      <c r="Q7794" s="247"/>
      <c r="R7794" s="247"/>
    </row>
    <row r="7795" spans="1:18" ht="20.100000000000001" customHeight="1" x14ac:dyDescent="0.25">
      <c r="A7795" s="248"/>
      <c r="B7795" s="248"/>
      <c r="C7795" s="248"/>
      <c r="D7795" s="248"/>
      <c r="E7795" s="248"/>
      <c r="F7795" s="248"/>
      <c r="G7795" s="248"/>
      <c r="H7795" s="248"/>
      <c r="I7795" s="247"/>
      <c r="J7795" s="247"/>
      <c r="K7795" s="247"/>
      <c r="L7795" s="247"/>
      <c r="M7795" s="247"/>
      <c r="N7795" s="247"/>
      <c r="O7795" s="247"/>
      <c r="P7795" s="247"/>
      <c r="Q7795" s="247"/>
      <c r="R7795" s="247"/>
    </row>
    <row r="7796" spans="1:18" ht="20.100000000000001" customHeight="1" x14ac:dyDescent="0.25">
      <c r="A7796" s="248"/>
      <c r="B7796" s="248"/>
      <c r="C7796" s="248"/>
      <c r="D7796" s="248"/>
      <c r="E7796" s="248"/>
      <c r="F7796" s="248"/>
      <c r="G7796" s="248"/>
      <c r="H7796" s="248"/>
      <c r="I7796" s="247"/>
      <c r="J7796" s="247"/>
      <c r="K7796" s="247"/>
      <c r="L7796" s="247"/>
      <c r="M7796" s="247"/>
      <c r="N7796" s="247"/>
      <c r="O7796" s="247"/>
      <c r="P7796" s="247"/>
      <c r="Q7796" s="247"/>
      <c r="R7796" s="247"/>
    </row>
    <row r="7797" spans="1:18" ht="20.100000000000001" customHeight="1" x14ac:dyDescent="0.25">
      <c r="A7797" s="248"/>
      <c r="B7797" s="248"/>
      <c r="C7797" s="248"/>
      <c r="D7797" s="248"/>
      <c r="E7797" s="248"/>
      <c r="F7797" s="248"/>
      <c r="G7797" s="248"/>
      <c r="H7797" s="248"/>
      <c r="I7797" s="247"/>
      <c r="J7797" s="247"/>
      <c r="K7797" s="247"/>
      <c r="L7797" s="247"/>
      <c r="M7797" s="247"/>
      <c r="N7797" s="247"/>
      <c r="O7797" s="247"/>
      <c r="P7797" s="247"/>
      <c r="Q7797" s="247"/>
      <c r="R7797" s="247"/>
    </row>
    <row r="7798" spans="1:18" ht="20.100000000000001" customHeight="1" x14ac:dyDescent="0.25">
      <c r="A7798" s="248"/>
      <c r="B7798" s="248"/>
      <c r="C7798" s="248"/>
      <c r="D7798" s="248"/>
      <c r="E7798" s="248"/>
      <c r="F7798" s="248"/>
      <c r="G7798" s="248"/>
      <c r="H7798" s="248"/>
      <c r="I7798" s="247"/>
      <c r="J7798" s="247"/>
      <c r="K7798" s="247"/>
      <c r="L7798" s="247"/>
      <c r="M7798" s="247"/>
      <c r="N7798" s="247"/>
      <c r="O7798" s="247"/>
      <c r="P7798" s="247"/>
      <c r="Q7798" s="247"/>
      <c r="R7798" s="247"/>
    </row>
    <row r="7799" spans="1:18" ht="20.100000000000001" customHeight="1" x14ac:dyDescent="0.25">
      <c r="A7799" s="248"/>
      <c r="B7799" s="248"/>
      <c r="C7799" s="248"/>
      <c r="D7799" s="248"/>
      <c r="E7799" s="248"/>
      <c r="F7799" s="248"/>
      <c r="G7799" s="248"/>
      <c r="H7799" s="248"/>
      <c r="I7799" s="247"/>
      <c r="J7799" s="247"/>
      <c r="K7799" s="247"/>
      <c r="L7799" s="247"/>
      <c r="M7799" s="247"/>
      <c r="N7799" s="247"/>
      <c r="O7799" s="247"/>
      <c r="P7799" s="247"/>
      <c r="Q7799" s="247"/>
      <c r="R7799" s="247"/>
    </row>
    <row r="7800" spans="1:18" ht="20.100000000000001" customHeight="1" x14ac:dyDescent="0.25">
      <c r="A7800" s="248"/>
      <c r="B7800" s="248"/>
      <c r="C7800" s="248"/>
      <c r="D7800" s="248"/>
      <c r="E7800" s="248"/>
      <c r="F7800" s="248"/>
      <c r="G7800" s="248"/>
      <c r="H7800" s="248"/>
      <c r="I7800" s="247"/>
      <c r="J7800" s="247"/>
      <c r="K7800" s="247"/>
      <c r="L7800" s="247"/>
      <c r="M7800" s="247"/>
      <c r="N7800" s="247"/>
      <c r="O7800" s="247"/>
      <c r="P7800" s="247"/>
      <c r="Q7800" s="247"/>
      <c r="R7800" s="247"/>
    </row>
    <row r="7801" spans="1:18" ht="20.100000000000001" customHeight="1" x14ac:dyDescent="0.25">
      <c r="A7801" s="248"/>
      <c r="B7801" s="248"/>
      <c r="C7801" s="248"/>
      <c r="D7801" s="248"/>
      <c r="E7801" s="248"/>
      <c r="F7801" s="248"/>
      <c r="G7801" s="248"/>
      <c r="H7801" s="248"/>
      <c r="I7801" s="247"/>
      <c r="J7801" s="247"/>
      <c r="K7801" s="247"/>
      <c r="L7801" s="247"/>
      <c r="M7801" s="247"/>
      <c r="N7801" s="247"/>
      <c r="O7801" s="247"/>
      <c r="P7801" s="247"/>
      <c r="Q7801" s="247"/>
      <c r="R7801" s="247"/>
    </row>
    <row r="7802" spans="1:18" ht="20.100000000000001" customHeight="1" x14ac:dyDescent="0.25">
      <c r="A7802" s="248"/>
      <c r="B7802" s="248"/>
      <c r="C7802" s="248"/>
      <c r="D7802" s="248"/>
      <c r="E7802" s="248"/>
      <c r="F7802" s="248"/>
      <c r="G7802" s="248"/>
      <c r="H7802" s="248"/>
      <c r="I7802" s="247"/>
      <c r="J7802" s="247"/>
      <c r="K7802" s="247"/>
      <c r="L7802" s="247"/>
      <c r="M7802" s="247"/>
      <c r="N7802" s="247"/>
      <c r="O7802" s="247"/>
      <c r="P7802" s="247"/>
      <c r="Q7802" s="247"/>
      <c r="R7802" s="247"/>
    </row>
    <row r="7803" spans="1:18" ht="20.100000000000001" customHeight="1" x14ac:dyDescent="0.25">
      <c r="A7803" s="248"/>
      <c r="B7803" s="248"/>
      <c r="C7803" s="248"/>
      <c r="D7803" s="248"/>
      <c r="E7803" s="248"/>
      <c r="F7803" s="248"/>
      <c r="G7803" s="248"/>
      <c r="H7803" s="248"/>
      <c r="I7803" s="247"/>
      <c r="J7803" s="247"/>
      <c r="K7803" s="247"/>
      <c r="L7803" s="247"/>
      <c r="M7803" s="247"/>
      <c r="N7803" s="247"/>
      <c r="O7803" s="247"/>
      <c r="P7803" s="247"/>
      <c r="Q7803" s="247"/>
      <c r="R7803" s="247"/>
    </row>
    <row r="7804" spans="1:18" ht="20.100000000000001" customHeight="1" x14ac:dyDescent="0.25">
      <c r="A7804" s="248"/>
      <c r="B7804" s="248"/>
      <c r="C7804" s="248"/>
      <c r="D7804" s="248"/>
      <c r="E7804" s="248"/>
      <c r="F7804" s="248"/>
      <c r="G7804" s="248"/>
      <c r="H7804" s="248"/>
      <c r="I7804" s="247"/>
      <c r="J7804" s="247"/>
      <c r="K7804" s="247"/>
      <c r="L7804" s="247"/>
      <c r="M7804" s="247"/>
      <c r="N7804" s="247"/>
      <c r="O7804" s="247"/>
      <c r="P7804" s="247"/>
      <c r="Q7804" s="247"/>
      <c r="R7804" s="247"/>
    </row>
    <row r="7805" spans="1:18" ht="20.100000000000001" customHeight="1" x14ac:dyDescent="0.25">
      <c r="A7805" s="248"/>
      <c r="B7805" s="248"/>
      <c r="C7805" s="248"/>
      <c r="D7805" s="248"/>
      <c r="E7805" s="248"/>
      <c r="F7805" s="248"/>
      <c r="G7805" s="248"/>
      <c r="H7805" s="248"/>
      <c r="I7805" s="247"/>
      <c r="J7805" s="247"/>
      <c r="K7805" s="247"/>
      <c r="L7805" s="247"/>
      <c r="M7805" s="247"/>
      <c r="N7805" s="247"/>
      <c r="O7805" s="247"/>
      <c r="P7805" s="247"/>
      <c r="Q7805" s="247"/>
      <c r="R7805" s="247"/>
    </row>
    <row r="7806" spans="1:18" ht="20.100000000000001" customHeight="1" x14ac:dyDescent="0.25">
      <c r="A7806" s="248"/>
      <c r="B7806" s="248"/>
      <c r="C7806" s="248"/>
      <c r="D7806" s="248"/>
      <c r="E7806" s="248"/>
      <c r="F7806" s="248"/>
      <c r="G7806" s="248"/>
      <c r="H7806" s="248"/>
      <c r="I7806" s="247"/>
      <c r="J7806" s="247"/>
      <c r="K7806" s="247"/>
      <c r="L7806" s="247"/>
      <c r="M7806" s="247"/>
      <c r="N7806" s="247"/>
      <c r="O7806" s="247"/>
      <c r="P7806" s="247"/>
      <c r="Q7806" s="247"/>
      <c r="R7806" s="247"/>
    </row>
    <row r="7807" spans="1:18" ht="20.100000000000001" customHeight="1" x14ac:dyDescent="0.25">
      <c r="A7807" s="248"/>
      <c r="B7807" s="248"/>
      <c r="C7807" s="248"/>
      <c r="D7807" s="248"/>
      <c r="E7807" s="248"/>
      <c r="F7807" s="248"/>
      <c r="G7807" s="248"/>
      <c r="H7807" s="248"/>
      <c r="I7807" s="247"/>
      <c r="J7807" s="247"/>
      <c r="K7807" s="247"/>
      <c r="L7807" s="247"/>
      <c r="M7807" s="247"/>
      <c r="N7807" s="247"/>
      <c r="O7807" s="247"/>
      <c r="P7807" s="247"/>
      <c r="Q7807" s="247"/>
      <c r="R7807" s="247"/>
    </row>
    <row r="7808" spans="1:18" ht="20.100000000000001" customHeight="1" x14ac:dyDescent="0.25">
      <c r="A7808" s="248"/>
      <c r="B7808" s="248"/>
      <c r="C7808" s="248"/>
      <c r="D7808" s="248"/>
      <c r="E7808" s="248"/>
      <c r="F7808" s="248"/>
      <c r="G7808" s="248"/>
      <c r="H7808" s="248"/>
      <c r="I7808" s="247"/>
      <c r="J7808" s="247"/>
      <c r="K7808" s="247"/>
      <c r="L7808" s="247"/>
      <c r="M7808" s="247"/>
      <c r="N7808" s="247"/>
      <c r="O7808" s="247"/>
      <c r="P7808" s="247"/>
      <c r="Q7808" s="247"/>
      <c r="R7808" s="247"/>
    </row>
    <row r="7809" spans="1:18" ht="20.100000000000001" customHeight="1" x14ac:dyDescent="0.25">
      <c r="A7809" s="248"/>
      <c r="B7809" s="248"/>
      <c r="C7809" s="248"/>
      <c r="D7809" s="248"/>
      <c r="E7809" s="248"/>
      <c r="F7809" s="248"/>
      <c r="G7809" s="248"/>
      <c r="H7809" s="248"/>
      <c r="I7809" s="247"/>
      <c r="J7809" s="247"/>
      <c r="K7809" s="247"/>
      <c r="L7809" s="247"/>
      <c r="M7809" s="247"/>
      <c r="N7809" s="247"/>
      <c r="O7809" s="247"/>
      <c r="P7809" s="247"/>
      <c r="Q7809" s="247"/>
      <c r="R7809" s="247"/>
    </row>
    <row r="7810" spans="1:18" ht="20.100000000000001" customHeight="1" x14ac:dyDescent="0.25">
      <c r="A7810" s="248"/>
      <c r="B7810" s="248"/>
      <c r="C7810" s="248"/>
      <c r="D7810" s="248"/>
      <c r="E7810" s="248"/>
      <c r="F7810" s="248"/>
      <c r="G7810" s="248"/>
      <c r="H7810" s="248"/>
      <c r="I7810" s="247"/>
      <c r="J7810" s="247"/>
      <c r="K7810" s="247"/>
      <c r="L7810" s="247"/>
      <c r="M7810" s="247"/>
      <c r="N7810" s="247"/>
      <c r="O7810" s="247"/>
      <c r="P7810" s="247"/>
      <c r="Q7810" s="247"/>
      <c r="R7810" s="247"/>
    </row>
    <row r="7811" spans="1:18" ht="20.100000000000001" customHeight="1" x14ac:dyDescent="0.25">
      <c r="A7811" s="248"/>
      <c r="B7811" s="248"/>
      <c r="C7811" s="248"/>
      <c r="D7811" s="248"/>
      <c r="E7811" s="248"/>
      <c r="F7811" s="248"/>
      <c r="G7811" s="248"/>
      <c r="H7811" s="248"/>
      <c r="I7811" s="247"/>
      <c r="J7811" s="247"/>
      <c r="K7811" s="247"/>
      <c r="L7811" s="247"/>
      <c r="M7811" s="247"/>
      <c r="N7811" s="247"/>
      <c r="O7811" s="247"/>
      <c r="P7811" s="247"/>
      <c r="Q7811" s="247"/>
      <c r="R7811" s="247"/>
    </row>
    <row r="7812" spans="1:18" ht="20.100000000000001" customHeight="1" x14ac:dyDescent="0.25">
      <c r="A7812" s="248"/>
      <c r="B7812" s="248"/>
      <c r="C7812" s="248"/>
      <c r="D7812" s="248"/>
      <c r="E7812" s="248"/>
      <c r="F7812" s="248"/>
      <c r="G7812" s="248"/>
      <c r="H7812" s="248"/>
      <c r="I7812" s="247"/>
      <c r="J7812" s="247"/>
      <c r="K7812" s="247"/>
      <c r="L7812" s="247"/>
      <c r="M7812" s="247"/>
      <c r="N7812" s="247"/>
      <c r="O7812" s="247"/>
      <c r="P7812" s="247"/>
      <c r="Q7812" s="247"/>
      <c r="R7812" s="247"/>
    </row>
    <row r="7813" spans="1:18" ht="20.100000000000001" customHeight="1" x14ac:dyDescent="0.25">
      <c r="A7813" s="248"/>
      <c r="B7813" s="248"/>
      <c r="C7813" s="248"/>
      <c r="D7813" s="248"/>
      <c r="E7813" s="248"/>
      <c r="F7813" s="248"/>
      <c r="G7813" s="248"/>
      <c r="H7813" s="248"/>
      <c r="I7813" s="247"/>
      <c r="J7813" s="247"/>
      <c r="K7813" s="247"/>
      <c r="L7813" s="247"/>
      <c r="M7813" s="247"/>
      <c r="N7813" s="247"/>
      <c r="O7813" s="247"/>
      <c r="P7813" s="247"/>
      <c r="Q7813" s="247"/>
      <c r="R7813" s="247"/>
    </row>
    <row r="7814" spans="1:18" ht="20.100000000000001" customHeight="1" x14ac:dyDescent="0.25">
      <c r="A7814" s="248"/>
      <c r="B7814" s="248"/>
      <c r="C7814" s="248"/>
      <c r="D7814" s="248"/>
      <c r="E7814" s="248"/>
      <c r="F7814" s="248"/>
      <c r="G7814" s="248"/>
      <c r="H7814" s="248"/>
      <c r="I7814" s="247"/>
      <c r="J7814" s="247"/>
      <c r="K7814" s="247"/>
      <c r="L7814" s="247"/>
      <c r="M7814" s="247"/>
      <c r="N7814" s="247"/>
      <c r="O7814" s="247"/>
      <c r="P7814" s="247"/>
      <c r="Q7814" s="247"/>
      <c r="R7814" s="247"/>
    </row>
    <row r="7815" spans="1:18" ht="20.100000000000001" customHeight="1" x14ac:dyDescent="0.25">
      <c r="A7815" s="248"/>
      <c r="B7815" s="248"/>
      <c r="C7815" s="248"/>
      <c r="D7815" s="248"/>
      <c r="E7815" s="248"/>
      <c r="F7815" s="248"/>
      <c r="G7815" s="248"/>
      <c r="H7815" s="248"/>
      <c r="I7815" s="247"/>
      <c r="J7815" s="247"/>
      <c r="K7815" s="247"/>
      <c r="L7815" s="247"/>
      <c r="M7815" s="247"/>
      <c r="N7815" s="247"/>
      <c r="O7815" s="247"/>
      <c r="P7815" s="247"/>
      <c r="Q7815" s="247"/>
      <c r="R7815" s="247"/>
    </row>
    <row r="7816" spans="1:18" ht="20.100000000000001" customHeight="1" x14ac:dyDescent="0.25">
      <c r="A7816" s="248"/>
      <c r="B7816" s="248"/>
      <c r="C7816" s="248"/>
      <c r="D7816" s="248"/>
      <c r="E7816" s="248"/>
      <c r="F7816" s="248"/>
      <c r="G7816" s="248"/>
      <c r="H7816" s="248"/>
      <c r="I7816" s="247"/>
      <c r="J7816" s="247"/>
      <c r="K7816" s="247"/>
      <c r="L7816" s="247"/>
      <c r="M7816" s="247"/>
      <c r="N7816" s="247"/>
      <c r="O7816" s="247"/>
      <c r="P7816" s="247"/>
      <c r="Q7816" s="247"/>
      <c r="R7816" s="247"/>
    </row>
    <row r="7817" spans="1:18" ht="20.100000000000001" customHeight="1" x14ac:dyDescent="0.25">
      <c r="A7817" s="248"/>
      <c r="B7817" s="248"/>
      <c r="C7817" s="248"/>
      <c r="D7817" s="248"/>
      <c r="E7817" s="248"/>
      <c r="F7817" s="248"/>
      <c r="G7817" s="248"/>
      <c r="H7817" s="248"/>
      <c r="I7817" s="247"/>
      <c r="J7817" s="247"/>
      <c r="K7817" s="247"/>
      <c r="L7817" s="247"/>
      <c r="M7817" s="247"/>
      <c r="N7817" s="247"/>
      <c r="O7817" s="247"/>
      <c r="P7817" s="247"/>
      <c r="Q7817" s="247"/>
      <c r="R7817" s="247"/>
    </row>
    <row r="7818" spans="1:18" ht="20.100000000000001" customHeight="1" x14ac:dyDescent="0.25">
      <c r="A7818" s="248"/>
      <c r="B7818" s="248"/>
      <c r="C7818" s="248"/>
      <c r="D7818" s="248"/>
      <c r="E7818" s="248"/>
      <c r="F7818" s="248"/>
      <c r="G7818" s="248"/>
      <c r="H7818" s="248"/>
      <c r="I7818" s="247"/>
      <c r="J7818" s="247"/>
      <c r="K7818" s="247"/>
      <c r="L7818" s="247"/>
      <c r="M7818" s="247"/>
      <c r="N7818" s="247"/>
      <c r="O7818" s="247"/>
      <c r="P7818" s="247"/>
      <c r="Q7818" s="247"/>
      <c r="R7818" s="247"/>
    </row>
    <row r="7819" spans="1:18" ht="20.100000000000001" customHeight="1" x14ac:dyDescent="0.25">
      <c r="A7819" s="248"/>
      <c r="B7819" s="248"/>
      <c r="C7819" s="248"/>
      <c r="D7819" s="248"/>
      <c r="E7819" s="248"/>
      <c r="F7819" s="248"/>
      <c r="G7819" s="248"/>
      <c r="H7819" s="248"/>
      <c r="I7819" s="247"/>
      <c r="J7819" s="247"/>
      <c r="K7819" s="247"/>
      <c r="L7819" s="247"/>
      <c r="M7819" s="247"/>
      <c r="N7819" s="247"/>
      <c r="O7819" s="247"/>
      <c r="P7819" s="247"/>
      <c r="Q7819" s="247"/>
      <c r="R7819" s="247"/>
    </row>
    <row r="7820" spans="1:18" ht="20.100000000000001" customHeight="1" x14ac:dyDescent="0.25">
      <c r="A7820" s="248"/>
      <c r="B7820" s="248"/>
      <c r="C7820" s="248"/>
      <c r="D7820" s="248"/>
      <c r="E7820" s="248"/>
      <c r="F7820" s="248"/>
      <c r="G7820" s="248"/>
      <c r="H7820" s="248"/>
      <c r="I7820" s="247"/>
      <c r="J7820" s="247"/>
      <c r="K7820" s="247"/>
      <c r="L7820" s="247"/>
      <c r="M7820" s="247"/>
      <c r="N7820" s="247"/>
      <c r="O7820" s="247"/>
      <c r="P7820" s="247"/>
      <c r="Q7820" s="247"/>
      <c r="R7820" s="247"/>
    </row>
    <row r="7821" spans="1:18" ht="20.100000000000001" customHeight="1" x14ac:dyDescent="0.25">
      <c r="A7821" s="248"/>
      <c r="B7821" s="248"/>
      <c r="C7821" s="248"/>
      <c r="D7821" s="248"/>
      <c r="E7821" s="248"/>
      <c r="F7821" s="248"/>
      <c r="G7821" s="248"/>
      <c r="H7821" s="248"/>
      <c r="I7821" s="247"/>
      <c r="J7821" s="247"/>
      <c r="K7821" s="247"/>
      <c r="L7821" s="247"/>
      <c r="M7821" s="247"/>
      <c r="N7821" s="247"/>
      <c r="O7821" s="247"/>
      <c r="P7821" s="247"/>
      <c r="Q7821" s="247"/>
      <c r="R7821" s="247"/>
    </row>
    <row r="7822" spans="1:18" ht="20.100000000000001" customHeight="1" x14ac:dyDescent="0.25">
      <c r="A7822" s="248"/>
      <c r="B7822" s="248"/>
      <c r="C7822" s="248"/>
      <c r="D7822" s="248"/>
      <c r="E7822" s="248"/>
      <c r="F7822" s="248"/>
      <c r="G7822" s="248"/>
      <c r="H7822" s="248"/>
      <c r="I7822" s="247"/>
      <c r="J7822" s="247"/>
      <c r="K7822" s="247"/>
      <c r="L7822" s="247"/>
      <c r="M7822" s="247"/>
      <c r="N7822" s="247"/>
      <c r="O7822" s="247"/>
      <c r="P7822" s="247"/>
      <c r="Q7822" s="247"/>
      <c r="R7822" s="247"/>
    </row>
    <row r="7823" spans="1:18" ht="20.100000000000001" customHeight="1" x14ac:dyDescent="0.25">
      <c r="A7823" s="248"/>
      <c r="B7823" s="248"/>
      <c r="C7823" s="248"/>
      <c r="D7823" s="248"/>
      <c r="E7823" s="248"/>
      <c r="F7823" s="248"/>
      <c r="G7823" s="248"/>
      <c r="H7823" s="248"/>
      <c r="I7823" s="247"/>
      <c r="J7823" s="247"/>
      <c r="K7823" s="247"/>
      <c r="L7823" s="247"/>
      <c r="M7823" s="247"/>
      <c r="N7823" s="247"/>
      <c r="O7823" s="247"/>
      <c r="P7823" s="247"/>
      <c r="Q7823" s="247"/>
      <c r="R7823" s="247"/>
    </row>
    <row r="7824" spans="1:18" ht="20.100000000000001" customHeight="1" x14ac:dyDescent="0.25">
      <c r="A7824" s="248"/>
      <c r="B7824" s="248"/>
      <c r="C7824" s="248"/>
      <c r="D7824" s="248"/>
      <c r="E7824" s="248"/>
      <c r="F7824" s="248"/>
      <c r="G7824" s="248"/>
      <c r="H7824" s="248"/>
      <c r="I7824" s="247"/>
      <c r="J7824" s="247"/>
      <c r="K7824" s="247"/>
      <c r="L7824" s="247"/>
      <c r="M7824" s="247"/>
      <c r="N7824" s="247"/>
      <c r="O7824" s="247"/>
      <c r="P7824" s="247"/>
      <c r="Q7824" s="247"/>
      <c r="R7824" s="247"/>
    </row>
    <row r="7825" spans="1:18" ht="20.100000000000001" customHeight="1" x14ac:dyDescent="0.25">
      <c r="A7825" s="248"/>
      <c r="B7825" s="248"/>
      <c r="C7825" s="248"/>
      <c r="D7825" s="248"/>
      <c r="E7825" s="248"/>
      <c r="F7825" s="248"/>
      <c r="G7825" s="248"/>
      <c r="H7825" s="248"/>
      <c r="I7825" s="247"/>
      <c r="J7825" s="247"/>
      <c r="K7825" s="247"/>
      <c r="L7825" s="247"/>
      <c r="M7825" s="247"/>
      <c r="N7825" s="247"/>
      <c r="O7825" s="247"/>
      <c r="P7825" s="247"/>
      <c r="Q7825" s="247"/>
      <c r="R7825" s="247"/>
    </row>
    <row r="7826" spans="1:18" ht="20.100000000000001" customHeight="1" x14ac:dyDescent="0.25">
      <c r="A7826" s="248"/>
      <c r="B7826" s="248"/>
      <c r="C7826" s="248"/>
      <c r="D7826" s="248"/>
      <c r="E7826" s="248"/>
      <c r="F7826" s="248"/>
      <c r="G7826" s="248"/>
      <c r="H7826" s="248"/>
      <c r="I7826" s="247"/>
      <c r="J7826" s="247"/>
      <c r="K7826" s="247"/>
      <c r="L7826" s="247"/>
      <c r="M7826" s="247"/>
      <c r="N7826" s="247"/>
      <c r="O7826" s="247"/>
      <c r="P7826" s="247"/>
      <c r="Q7826" s="247"/>
      <c r="R7826" s="247"/>
    </row>
    <row r="7827" spans="1:18" ht="20.100000000000001" customHeight="1" x14ac:dyDescent="0.25">
      <c r="A7827" s="248"/>
      <c r="B7827" s="248"/>
      <c r="C7827" s="248"/>
      <c r="D7827" s="248"/>
      <c r="E7827" s="248"/>
      <c r="F7827" s="248"/>
      <c r="G7827" s="248"/>
      <c r="H7827" s="248"/>
      <c r="I7827" s="247"/>
      <c r="J7827" s="247"/>
      <c r="K7827" s="247"/>
      <c r="L7827" s="247"/>
      <c r="M7827" s="247"/>
      <c r="N7827" s="247"/>
      <c r="O7827" s="247"/>
      <c r="P7827" s="247"/>
      <c r="Q7827" s="247"/>
      <c r="R7827" s="247"/>
    </row>
    <row r="7828" spans="1:18" ht="20.100000000000001" customHeight="1" x14ac:dyDescent="0.25">
      <c r="A7828" s="248"/>
      <c r="B7828" s="248"/>
      <c r="C7828" s="248"/>
      <c r="D7828" s="248"/>
      <c r="E7828" s="248"/>
      <c r="F7828" s="248"/>
      <c r="G7828" s="248"/>
      <c r="H7828" s="248"/>
      <c r="I7828" s="247"/>
      <c r="J7828" s="247"/>
      <c r="K7828" s="247"/>
      <c r="L7828" s="247"/>
      <c r="M7828" s="247"/>
      <c r="N7828" s="247"/>
      <c r="O7828" s="247"/>
      <c r="P7828" s="247"/>
      <c r="Q7828" s="247"/>
      <c r="R7828" s="247"/>
    </row>
    <row r="7829" spans="1:18" ht="20.100000000000001" customHeight="1" x14ac:dyDescent="0.25">
      <c r="A7829" s="248"/>
      <c r="B7829" s="248"/>
      <c r="C7829" s="248"/>
      <c r="D7829" s="248"/>
      <c r="E7829" s="248"/>
      <c r="F7829" s="248"/>
      <c r="G7829" s="248"/>
      <c r="H7829" s="248"/>
      <c r="I7829" s="247"/>
      <c r="J7829" s="247"/>
      <c r="K7829" s="247"/>
      <c r="L7829" s="247"/>
      <c r="M7829" s="247"/>
      <c r="N7829" s="247"/>
      <c r="O7829" s="247"/>
      <c r="P7829" s="247"/>
      <c r="Q7829" s="247"/>
      <c r="R7829" s="247"/>
    </row>
    <row r="7830" spans="1:18" ht="20.100000000000001" customHeight="1" x14ac:dyDescent="0.25">
      <c r="A7830" s="248"/>
      <c r="B7830" s="248"/>
      <c r="C7830" s="248"/>
      <c r="D7830" s="248"/>
      <c r="E7830" s="248"/>
      <c r="F7830" s="248"/>
      <c r="G7830" s="248"/>
      <c r="H7830" s="248"/>
      <c r="I7830" s="247"/>
      <c r="J7830" s="247"/>
      <c r="K7830" s="247"/>
      <c r="L7830" s="247"/>
      <c r="M7830" s="247"/>
      <c r="N7830" s="247"/>
      <c r="O7830" s="247"/>
      <c r="P7830" s="247"/>
      <c r="Q7830" s="247"/>
      <c r="R7830" s="247"/>
    </row>
    <row r="7831" spans="1:18" ht="20.100000000000001" customHeight="1" x14ac:dyDescent="0.25">
      <c r="A7831" s="248"/>
      <c r="B7831" s="248"/>
      <c r="C7831" s="248"/>
      <c r="D7831" s="248"/>
      <c r="E7831" s="248"/>
      <c r="F7831" s="248"/>
      <c r="G7831" s="248"/>
      <c r="H7831" s="248"/>
      <c r="I7831" s="247"/>
      <c r="J7831" s="247"/>
      <c r="K7831" s="247"/>
      <c r="L7831" s="247"/>
      <c r="M7831" s="247"/>
      <c r="N7831" s="247"/>
      <c r="O7831" s="247"/>
      <c r="P7831" s="247"/>
      <c r="Q7831" s="247"/>
      <c r="R7831" s="247"/>
    </row>
    <row r="7832" spans="1:18" ht="20.100000000000001" customHeight="1" x14ac:dyDescent="0.25">
      <c r="A7832" s="248"/>
      <c r="B7832" s="248"/>
      <c r="C7832" s="248"/>
      <c r="D7832" s="248"/>
      <c r="E7832" s="248"/>
      <c r="F7832" s="248"/>
      <c r="G7832" s="248"/>
      <c r="H7832" s="248"/>
      <c r="I7832" s="247"/>
      <c r="J7832" s="247"/>
      <c r="K7832" s="247"/>
      <c r="L7832" s="247"/>
      <c r="M7832" s="247"/>
      <c r="N7832" s="247"/>
      <c r="O7832" s="247"/>
      <c r="P7832" s="247"/>
      <c r="Q7832" s="247"/>
      <c r="R7832" s="247"/>
    </row>
    <row r="7833" spans="1:18" ht="20.100000000000001" customHeight="1" x14ac:dyDescent="0.25">
      <c r="A7833" s="248"/>
      <c r="B7833" s="248"/>
      <c r="C7833" s="248"/>
      <c r="D7833" s="248"/>
      <c r="E7833" s="248"/>
      <c r="F7833" s="248"/>
      <c r="G7833" s="248"/>
      <c r="H7833" s="248"/>
      <c r="I7833" s="247"/>
      <c r="J7833" s="247"/>
      <c r="K7833" s="247"/>
      <c r="L7833" s="247"/>
      <c r="M7833" s="247"/>
      <c r="N7833" s="247"/>
      <c r="O7833" s="247"/>
      <c r="P7833" s="247"/>
      <c r="Q7833" s="247"/>
      <c r="R7833" s="247"/>
    </row>
    <row r="7834" spans="1:18" ht="20.100000000000001" customHeight="1" x14ac:dyDescent="0.25">
      <c r="A7834" s="248"/>
      <c r="B7834" s="248"/>
      <c r="C7834" s="248"/>
      <c r="D7834" s="248"/>
      <c r="E7834" s="248"/>
      <c r="F7834" s="248"/>
      <c r="G7834" s="248"/>
      <c r="H7834" s="248"/>
      <c r="I7834" s="247"/>
      <c r="J7834" s="247"/>
      <c r="K7834" s="247"/>
      <c r="L7834" s="247"/>
      <c r="M7834" s="247"/>
      <c r="N7834" s="247"/>
      <c r="O7834" s="247"/>
      <c r="P7834" s="247"/>
      <c r="Q7834" s="247"/>
      <c r="R7834" s="247"/>
    </row>
    <row r="7835" spans="1:18" ht="20.100000000000001" customHeight="1" x14ac:dyDescent="0.25">
      <c r="A7835" s="248"/>
      <c r="B7835" s="248"/>
      <c r="C7835" s="248"/>
      <c r="D7835" s="248"/>
      <c r="E7835" s="248"/>
      <c r="F7835" s="248"/>
      <c r="G7835" s="248"/>
      <c r="H7835" s="248"/>
      <c r="I7835" s="247"/>
      <c r="J7835" s="247"/>
      <c r="K7835" s="247"/>
      <c r="L7835" s="247"/>
      <c r="M7835" s="247"/>
      <c r="N7835" s="247"/>
      <c r="O7835" s="247"/>
      <c r="P7835" s="247"/>
      <c r="Q7835" s="247"/>
      <c r="R7835" s="247"/>
    </row>
    <row r="7836" spans="1:18" ht="20.100000000000001" customHeight="1" x14ac:dyDescent="0.25">
      <c r="A7836" s="248"/>
      <c r="B7836" s="248"/>
      <c r="C7836" s="248"/>
      <c r="D7836" s="248"/>
      <c r="E7836" s="248"/>
      <c r="F7836" s="248"/>
      <c r="G7836" s="248"/>
      <c r="H7836" s="248"/>
      <c r="I7836" s="247"/>
      <c r="J7836" s="247"/>
      <c r="K7836" s="247"/>
      <c r="L7836" s="247"/>
      <c r="M7836" s="247"/>
      <c r="N7836" s="247"/>
      <c r="O7836" s="247"/>
      <c r="P7836" s="247"/>
      <c r="Q7836" s="247"/>
      <c r="R7836" s="247"/>
    </row>
    <row r="7837" spans="1:18" ht="20.100000000000001" customHeight="1" x14ac:dyDescent="0.25">
      <c r="A7837" s="248"/>
      <c r="B7837" s="248"/>
      <c r="C7837" s="248"/>
      <c r="D7837" s="248"/>
      <c r="E7837" s="248"/>
      <c r="F7837" s="248"/>
      <c r="G7837" s="248"/>
      <c r="H7837" s="248"/>
      <c r="I7837" s="247"/>
      <c r="J7837" s="247"/>
      <c r="K7837" s="247"/>
      <c r="L7837" s="247"/>
      <c r="M7837" s="247"/>
      <c r="N7837" s="247"/>
      <c r="O7837" s="247"/>
      <c r="P7837" s="247"/>
      <c r="Q7837" s="247"/>
      <c r="R7837" s="247"/>
    </row>
    <row r="7838" spans="1:18" ht="20.100000000000001" customHeight="1" x14ac:dyDescent="0.25">
      <c r="A7838" s="248"/>
      <c r="B7838" s="248"/>
      <c r="C7838" s="248"/>
      <c r="D7838" s="248"/>
      <c r="E7838" s="248"/>
      <c r="F7838" s="248"/>
      <c r="G7838" s="248"/>
      <c r="H7838" s="248"/>
      <c r="I7838" s="247"/>
      <c r="J7838" s="247"/>
      <c r="K7838" s="247"/>
      <c r="L7838" s="247"/>
      <c r="M7838" s="247"/>
      <c r="N7838" s="247"/>
      <c r="O7838" s="247"/>
      <c r="P7838" s="247"/>
      <c r="Q7838" s="247"/>
      <c r="R7838" s="247"/>
    </row>
    <row r="7839" spans="1:18" ht="20.100000000000001" customHeight="1" x14ac:dyDescent="0.25">
      <c r="A7839" s="248"/>
      <c r="B7839" s="248"/>
      <c r="C7839" s="248"/>
      <c r="D7839" s="248"/>
      <c r="E7839" s="248"/>
      <c r="F7839" s="248"/>
      <c r="G7839" s="248"/>
      <c r="H7839" s="248"/>
      <c r="I7839" s="247"/>
      <c r="J7839" s="247"/>
      <c r="K7839" s="247"/>
      <c r="L7839" s="247"/>
      <c r="M7839" s="247"/>
      <c r="N7839" s="247"/>
      <c r="O7839" s="247"/>
      <c r="P7839" s="247"/>
      <c r="Q7839" s="247"/>
      <c r="R7839" s="247"/>
    </row>
    <row r="7840" spans="1:18" ht="20.100000000000001" customHeight="1" x14ac:dyDescent="0.25">
      <c r="A7840" s="248"/>
      <c r="B7840" s="248"/>
      <c r="C7840" s="248"/>
      <c r="D7840" s="248"/>
      <c r="E7840" s="248"/>
      <c r="F7840" s="248"/>
      <c r="G7840" s="248"/>
      <c r="H7840" s="248"/>
      <c r="I7840" s="247"/>
      <c r="J7840" s="247"/>
      <c r="K7840" s="247"/>
      <c r="L7840" s="247"/>
      <c r="M7840" s="247"/>
      <c r="N7840" s="247"/>
      <c r="O7840" s="247"/>
      <c r="P7840" s="247"/>
      <c r="Q7840" s="247"/>
      <c r="R7840" s="247"/>
    </row>
    <row r="7841" spans="1:18" ht="20.100000000000001" customHeight="1" x14ac:dyDescent="0.25">
      <c r="A7841" s="248"/>
      <c r="B7841" s="248"/>
      <c r="C7841" s="248"/>
      <c r="D7841" s="248"/>
      <c r="E7841" s="248"/>
      <c r="F7841" s="248"/>
      <c r="G7841" s="248"/>
      <c r="H7841" s="248"/>
      <c r="I7841" s="247"/>
      <c r="J7841" s="247"/>
      <c r="K7841" s="247"/>
      <c r="L7841" s="247"/>
      <c r="M7841" s="247"/>
      <c r="N7841" s="247"/>
      <c r="O7841" s="247"/>
      <c r="P7841" s="247"/>
      <c r="Q7841" s="247"/>
      <c r="R7841" s="247"/>
    </row>
    <row r="7842" spans="1:18" ht="20.100000000000001" customHeight="1" x14ac:dyDescent="0.25">
      <c r="A7842" s="248"/>
      <c r="B7842" s="248"/>
      <c r="C7842" s="248"/>
      <c r="D7842" s="248"/>
      <c r="E7842" s="248"/>
      <c r="F7842" s="248"/>
      <c r="G7842" s="248"/>
      <c r="H7842" s="248"/>
      <c r="I7842" s="247"/>
      <c r="J7842" s="247"/>
      <c r="K7842" s="247"/>
      <c r="L7842" s="247"/>
      <c r="M7842" s="247"/>
      <c r="N7842" s="247"/>
      <c r="O7842" s="247"/>
      <c r="P7842" s="247"/>
      <c r="Q7842" s="247"/>
      <c r="R7842" s="247"/>
    </row>
    <row r="7843" spans="1:18" ht="20.100000000000001" customHeight="1" x14ac:dyDescent="0.25">
      <c r="A7843" s="248"/>
      <c r="B7843" s="248"/>
      <c r="C7843" s="248"/>
      <c r="D7843" s="248"/>
      <c r="E7843" s="248"/>
      <c r="F7843" s="248"/>
      <c r="G7843" s="248"/>
      <c r="H7843" s="248"/>
      <c r="I7843" s="247"/>
      <c r="J7843" s="247"/>
      <c r="K7843" s="247"/>
      <c r="L7843" s="247"/>
      <c r="M7843" s="247"/>
      <c r="N7843" s="247"/>
      <c r="O7843" s="247"/>
      <c r="P7843" s="247"/>
      <c r="Q7843" s="247"/>
      <c r="R7843" s="247"/>
    </row>
    <row r="7844" spans="1:18" ht="20.100000000000001" customHeight="1" x14ac:dyDescent="0.25">
      <c r="A7844" s="248"/>
      <c r="B7844" s="248"/>
      <c r="C7844" s="248"/>
      <c r="D7844" s="248"/>
      <c r="E7844" s="248"/>
      <c r="F7844" s="248"/>
      <c r="G7844" s="248"/>
      <c r="H7844" s="248"/>
      <c r="I7844" s="247"/>
      <c r="J7844" s="247"/>
      <c r="K7844" s="247"/>
      <c r="L7844" s="247"/>
      <c r="M7844" s="247"/>
      <c r="N7844" s="247"/>
      <c r="O7844" s="247"/>
      <c r="P7844" s="247"/>
      <c r="Q7844" s="247"/>
      <c r="R7844" s="247"/>
    </row>
    <row r="7845" spans="1:18" ht="20.100000000000001" customHeight="1" x14ac:dyDescent="0.25">
      <c r="A7845" s="248"/>
      <c r="B7845" s="248"/>
      <c r="C7845" s="248"/>
      <c r="D7845" s="248"/>
      <c r="E7845" s="248"/>
      <c r="F7845" s="248"/>
      <c r="G7845" s="248"/>
      <c r="H7845" s="248"/>
      <c r="I7845" s="247"/>
      <c r="J7845" s="247"/>
      <c r="K7845" s="247"/>
      <c r="L7845" s="247"/>
      <c r="M7845" s="247"/>
      <c r="N7845" s="247"/>
      <c r="O7845" s="247"/>
      <c r="P7845" s="247"/>
      <c r="Q7845" s="247"/>
      <c r="R7845" s="247"/>
    </row>
    <row r="7846" spans="1:18" ht="20.100000000000001" customHeight="1" x14ac:dyDescent="0.25">
      <c r="A7846" s="248"/>
      <c r="B7846" s="248"/>
      <c r="C7846" s="248"/>
      <c r="D7846" s="248"/>
      <c r="E7846" s="248"/>
      <c r="F7846" s="248"/>
      <c r="G7846" s="248"/>
      <c r="H7846" s="248"/>
      <c r="I7846" s="247"/>
      <c r="J7846" s="247"/>
      <c r="K7846" s="247"/>
      <c r="L7846" s="247"/>
      <c r="M7846" s="247"/>
      <c r="N7846" s="247"/>
      <c r="O7846" s="247"/>
      <c r="P7846" s="247"/>
      <c r="Q7846" s="247"/>
      <c r="R7846" s="247"/>
    </row>
    <row r="7847" spans="1:18" ht="20.100000000000001" customHeight="1" x14ac:dyDescent="0.25">
      <c r="A7847" s="248"/>
      <c r="B7847" s="248"/>
      <c r="C7847" s="248"/>
      <c r="D7847" s="248"/>
      <c r="E7847" s="248"/>
      <c r="F7847" s="248"/>
      <c r="G7847" s="248"/>
      <c r="H7847" s="248"/>
      <c r="I7847" s="247"/>
      <c r="J7847" s="247"/>
      <c r="K7847" s="247"/>
      <c r="L7847" s="247"/>
      <c r="M7847" s="247"/>
      <c r="N7847" s="247"/>
      <c r="O7847" s="247"/>
      <c r="P7847" s="247"/>
      <c r="Q7847" s="247"/>
      <c r="R7847" s="247"/>
    </row>
    <row r="7848" spans="1:18" ht="20.100000000000001" customHeight="1" x14ac:dyDescent="0.25">
      <c r="A7848" s="248"/>
      <c r="B7848" s="248"/>
      <c r="C7848" s="248"/>
      <c r="D7848" s="248"/>
      <c r="E7848" s="248"/>
      <c r="F7848" s="248"/>
      <c r="G7848" s="248"/>
      <c r="H7848" s="248"/>
      <c r="I7848" s="247"/>
      <c r="J7848" s="247"/>
      <c r="K7848" s="247"/>
      <c r="L7848" s="247"/>
      <c r="M7848" s="247"/>
      <c r="N7848" s="247"/>
      <c r="O7848" s="247"/>
      <c r="P7848" s="247"/>
      <c r="Q7848" s="247"/>
      <c r="R7848" s="247"/>
    </row>
    <row r="7849" spans="1:18" ht="20.100000000000001" customHeight="1" x14ac:dyDescent="0.25">
      <c r="A7849" s="248"/>
      <c r="B7849" s="248"/>
      <c r="C7849" s="248"/>
      <c r="D7849" s="248"/>
      <c r="E7849" s="248"/>
      <c r="F7849" s="248"/>
      <c r="G7849" s="248"/>
      <c r="H7849" s="248"/>
      <c r="I7849" s="247"/>
      <c r="J7849" s="247"/>
      <c r="K7849" s="247"/>
      <c r="L7849" s="247"/>
      <c r="M7849" s="247"/>
      <c r="N7849" s="247"/>
      <c r="O7849" s="247"/>
      <c r="P7849" s="247"/>
      <c r="Q7849" s="247"/>
      <c r="R7849" s="247"/>
    </row>
    <row r="7850" spans="1:18" ht="20.100000000000001" customHeight="1" x14ac:dyDescent="0.25">
      <c r="A7850" s="248"/>
      <c r="B7850" s="248"/>
      <c r="C7850" s="248"/>
      <c r="D7850" s="248"/>
      <c r="E7850" s="248"/>
      <c r="F7850" s="248"/>
      <c r="G7850" s="248"/>
      <c r="H7850" s="248"/>
      <c r="I7850" s="247"/>
      <c r="J7850" s="247"/>
      <c r="K7850" s="247"/>
      <c r="L7850" s="247"/>
      <c r="M7850" s="247"/>
      <c r="N7850" s="247"/>
      <c r="O7850" s="247"/>
      <c r="P7850" s="247"/>
      <c r="Q7850" s="247"/>
      <c r="R7850" s="247"/>
    </row>
    <row r="7851" spans="1:18" ht="20.100000000000001" customHeight="1" x14ac:dyDescent="0.25">
      <c r="A7851" s="248"/>
      <c r="B7851" s="248"/>
      <c r="C7851" s="248"/>
      <c r="D7851" s="248"/>
      <c r="E7851" s="248"/>
      <c r="F7851" s="248"/>
      <c r="G7851" s="248"/>
      <c r="H7851" s="248"/>
      <c r="I7851" s="247"/>
      <c r="J7851" s="247"/>
      <c r="K7851" s="247"/>
      <c r="L7851" s="247"/>
      <c r="M7851" s="247"/>
      <c r="N7851" s="247"/>
      <c r="O7851" s="247"/>
      <c r="P7851" s="247"/>
      <c r="Q7851" s="247"/>
      <c r="R7851" s="247"/>
    </row>
    <row r="7852" spans="1:18" ht="20.100000000000001" customHeight="1" x14ac:dyDescent="0.25">
      <c r="A7852" s="248"/>
      <c r="B7852" s="248"/>
      <c r="C7852" s="248"/>
      <c r="D7852" s="248"/>
      <c r="E7852" s="248"/>
      <c r="F7852" s="248"/>
      <c r="G7852" s="248"/>
      <c r="H7852" s="248"/>
      <c r="I7852" s="247"/>
      <c r="J7852" s="247"/>
      <c r="K7852" s="247"/>
      <c r="L7852" s="247"/>
      <c r="M7852" s="247"/>
      <c r="N7852" s="247"/>
      <c r="O7852" s="247"/>
      <c r="P7852" s="247"/>
      <c r="Q7852" s="247"/>
      <c r="R7852" s="247"/>
    </row>
    <row r="7853" spans="1:18" ht="20.100000000000001" customHeight="1" x14ac:dyDescent="0.25">
      <c r="A7853" s="248"/>
      <c r="B7853" s="248"/>
      <c r="C7853" s="248"/>
      <c r="D7853" s="248"/>
      <c r="E7853" s="248"/>
      <c r="F7853" s="248"/>
      <c r="G7853" s="248"/>
      <c r="H7853" s="248"/>
      <c r="I7853" s="247"/>
      <c r="J7853" s="247"/>
      <c r="K7853" s="247"/>
      <c r="L7853" s="247"/>
      <c r="M7853" s="247"/>
      <c r="N7853" s="247"/>
      <c r="O7853" s="247"/>
      <c r="P7853" s="247"/>
      <c r="Q7853" s="247"/>
      <c r="R7853" s="247"/>
    </row>
    <row r="7854" spans="1:18" ht="20.100000000000001" customHeight="1" x14ac:dyDescent="0.25">
      <c r="A7854" s="248"/>
      <c r="B7854" s="248"/>
      <c r="C7854" s="248"/>
      <c r="D7854" s="248"/>
      <c r="E7854" s="248"/>
      <c r="F7854" s="248"/>
      <c r="G7854" s="248"/>
      <c r="H7854" s="248"/>
      <c r="I7854" s="247"/>
      <c r="J7854" s="247"/>
      <c r="K7854" s="247"/>
      <c r="L7854" s="247"/>
      <c r="M7854" s="247"/>
      <c r="N7854" s="247"/>
      <c r="O7854" s="247"/>
      <c r="P7854" s="247"/>
      <c r="Q7854" s="247"/>
      <c r="R7854" s="247"/>
    </row>
    <row r="7855" spans="1:18" ht="20.100000000000001" customHeight="1" x14ac:dyDescent="0.25">
      <c r="A7855" s="248"/>
      <c r="B7855" s="248"/>
      <c r="C7855" s="248"/>
      <c r="D7855" s="248"/>
      <c r="E7855" s="248"/>
      <c r="F7855" s="248"/>
      <c r="G7855" s="248"/>
      <c r="H7855" s="248"/>
      <c r="I7855" s="247"/>
      <c r="J7855" s="247"/>
      <c r="K7855" s="247"/>
      <c r="L7855" s="247"/>
      <c r="M7855" s="247"/>
      <c r="N7855" s="247"/>
      <c r="O7855" s="247"/>
      <c r="P7855" s="247"/>
      <c r="Q7855" s="247"/>
      <c r="R7855" s="247"/>
    </row>
    <row r="7856" spans="1:18" ht="20.100000000000001" customHeight="1" x14ac:dyDescent="0.25">
      <c r="A7856" s="248"/>
      <c r="B7856" s="248"/>
      <c r="C7856" s="248"/>
      <c r="D7856" s="248"/>
      <c r="E7856" s="248"/>
      <c r="F7856" s="248"/>
      <c r="G7856" s="248"/>
      <c r="H7856" s="248"/>
      <c r="I7856" s="247"/>
      <c r="J7856" s="247"/>
      <c r="K7856" s="247"/>
      <c r="L7856" s="247"/>
      <c r="M7856" s="247"/>
      <c r="N7856" s="247"/>
      <c r="O7856" s="247"/>
      <c r="P7856" s="247"/>
      <c r="Q7856" s="247"/>
      <c r="R7856" s="247"/>
    </row>
    <row r="7857" spans="1:18" ht="20.100000000000001" customHeight="1" x14ac:dyDescent="0.25">
      <c r="A7857" s="248"/>
      <c r="B7857" s="248"/>
      <c r="C7857" s="248"/>
      <c r="D7857" s="248"/>
      <c r="E7857" s="248"/>
      <c r="F7857" s="248"/>
      <c r="G7857" s="248"/>
      <c r="H7857" s="248"/>
      <c r="I7857" s="247"/>
      <c r="J7857" s="247"/>
      <c r="K7857" s="247"/>
      <c r="L7857" s="247"/>
      <c r="M7857" s="247"/>
      <c r="N7857" s="247"/>
      <c r="O7857" s="247"/>
      <c r="P7857" s="247"/>
      <c r="Q7857" s="247"/>
      <c r="R7857" s="247"/>
    </row>
    <row r="7858" spans="1:18" ht="20.100000000000001" customHeight="1" x14ac:dyDescent="0.25">
      <c r="A7858" s="248"/>
      <c r="B7858" s="248"/>
      <c r="C7858" s="248"/>
      <c r="D7858" s="248"/>
      <c r="E7858" s="248"/>
      <c r="F7858" s="248"/>
      <c r="G7858" s="248"/>
      <c r="H7858" s="248"/>
      <c r="I7858" s="247"/>
      <c r="J7858" s="247"/>
      <c r="K7858" s="247"/>
      <c r="L7858" s="247"/>
      <c r="M7858" s="247"/>
      <c r="N7858" s="247"/>
      <c r="O7858" s="247"/>
      <c r="P7858" s="247"/>
      <c r="Q7858" s="247"/>
      <c r="R7858" s="247"/>
    </row>
    <row r="7859" spans="1:18" ht="20.100000000000001" customHeight="1" x14ac:dyDescent="0.25">
      <c r="A7859" s="248"/>
      <c r="B7859" s="248"/>
      <c r="C7859" s="248"/>
      <c r="D7859" s="248"/>
      <c r="E7859" s="248"/>
      <c r="F7859" s="248"/>
      <c r="G7859" s="248"/>
      <c r="H7859" s="248"/>
      <c r="I7859" s="247"/>
      <c r="J7859" s="247"/>
      <c r="K7859" s="247"/>
      <c r="L7859" s="247"/>
      <c r="M7859" s="247"/>
      <c r="N7859" s="247"/>
      <c r="O7859" s="247"/>
      <c r="P7859" s="247"/>
      <c r="Q7859" s="247"/>
      <c r="R7859" s="247"/>
    </row>
    <row r="7860" spans="1:18" ht="20.100000000000001" customHeight="1" x14ac:dyDescent="0.25">
      <c r="A7860" s="248"/>
      <c r="B7860" s="248"/>
      <c r="C7860" s="248"/>
      <c r="D7860" s="248"/>
      <c r="E7860" s="248"/>
      <c r="F7860" s="248"/>
      <c r="G7860" s="248"/>
      <c r="H7860" s="248"/>
      <c r="I7860" s="247"/>
      <c r="J7860" s="247"/>
      <c r="K7860" s="247"/>
      <c r="L7860" s="247"/>
      <c r="M7860" s="247"/>
      <c r="N7860" s="247"/>
      <c r="O7860" s="247"/>
      <c r="P7860" s="247"/>
      <c r="Q7860" s="247"/>
      <c r="R7860" s="247"/>
    </row>
    <row r="7861" spans="1:18" ht="20.100000000000001" customHeight="1" x14ac:dyDescent="0.25">
      <c r="A7861" s="248"/>
      <c r="B7861" s="248"/>
      <c r="C7861" s="248"/>
      <c r="D7861" s="248"/>
      <c r="E7861" s="248"/>
      <c r="F7861" s="248"/>
      <c r="G7861" s="248"/>
      <c r="H7861" s="248"/>
      <c r="I7861" s="247"/>
      <c r="J7861" s="247"/>
      <c r="K7861" s="247"/>
      <c r="L7861" s="247"/>
      <c r="M7861" s="247"/>
      <c r="N7861" s="247"/>
      <c r="O7861" s="247"/>
      <c r="P7861" s="247"/>
      <c r="Q7861" s="247"/>
      <c r="R7861" s="247"/>
    </row>
    <row r="7862" spans="1:18" ht="20.100000000000001" customHeight="1" x14ac:dyDescent="0.25">
      <c r="A7862" s="248"/>
      <c r="B7862" s="248"/>
      <c r="C7862" s="248"/>
      <c r="D7862" s="248"/>
      <c r="E7862" s="248"/>
      <c r="F7862" s="248"/>
      <c r="G7862" s="248"/>
      <c r="H7862" s="248"/>
      <c r="I7862" s="247"/>
      <c r="J7862" s="247"/>
      <c r="K7862" s="247"/>
      <c r="L7862" s="247"/>
      <c r="M7862" s="247"/>
      <c r="N7862" s="247"/>
      <c r="O7862" s="247"/>
      <c r="P7862" s="247"/>
      <c r="Q7862" s="247"/>
      <c r="R7862" s="247"/>
    </row>
    <row r="7863" spans="1:18" ht="20.100000000000001" customHeight="1" x14ac:dyDescent="0.25">
      <c r="A7863" s="248"/>
      <c r="B7863" s="248"/>
      <c r="C7863" s="248"/>
      <c r="D7863" s="248"/>
      <c r="E7863" s="248"/>
      <c r="F7863" s="248"/>
      <c r="G7863" s="248"/>
      <c r="H7863" s="248"/>
      <c r="I7863" s="247"/>
      <c r="J7863" s="247"/>
      <c r="K7863" s="247"/>
      <c r="L7863" s="247"/>
      <c r="M7863" s="247"/>
      <c r="N7863" s="247"/>
      <c r="O7863" s="247"/>
      <c r="P7863" s="247"/>
      <c r="Q7863" s="247"/>
      <c r="R7863" s="247"/>
    </row>
    <row r="7864" spans="1:18" ht="20.100000000000001" customHeight="1" x14ac:dyDescent="0.25">
      <c r="A7864" s="248"/>
      <c r="B7864" s="248"/>
      <c r="C7864" s="248"/>
      <c r="D7864" s="248"/>
      <c r="E7864" s="248"/>
      <c r="F7864" s="248"/>
      <c r="G7864" s="248"/>
      <c r="H7864" s="248"/>
      <c r="I7864" s="247"/>
      <c r="J7864" s="247"/>
      <c r="K7864" s="247"/>
      <c r="L7864" s="247"/>
      <c r="M7864" s="247"/>
      <c r="N7864" s="247"/>
      <c r="O7864" s="247"/>
      <c r="P7864" s="247"/>
      <c r="Q7864" s="247"/>
      <c r="R7864" s="247"/>
    </row>
    <row r="7865" spans="1:18" ht="20.100000000000001" customHeight="1" x14ac:dyDescent="0.25">
      <c r="A7865" s="248"/>
      <c r="B7865" s="248"/>
      <c r="C7865" s="248"/>
      <c r="D7865" s="248"/>
      <c r="E7865" s="248"/>
      <c r="F7865" s="248"/>
      <c r="G7865" s="248"/>
      <c r="H7865" s="248"/>
      <c r="I7865" s="247"/>
      <c r="J7865" s="247"/>
      <c r="K7865" s="247"/>
      <c r="L7865" s="247"/>
      <c r="M7865" s="247"/>
      <c r="N7865" s="247"/>
      <c r="O7865" s="247"/>
      <c r="P7865" s="247"/>
      <c r="Q7865" s="247"/>
      <c r="R7865" s="247"/>
    </row>
    <row r="7866" spans="1:18" ht="20.100000000000001" customHeight="1" x14ac:dyDescent="0.25">
      <c r="A7866" s="248"/>
      <c r="B7866" s="248"/>
      <c r="C7866" s="248"/>
      <c r="D7866" s="248"/>
      <c r="E7866" s="248"/>
      <c r="F7866" s="248"/>
      <c r="G7866" s="248"/>
      <c r="H7866" s="248"/>
      <c r="I7866" s="247"/>
      <c r="J7866" s="247"/>
      <c r="K7866" s="247"/>
      <c r="L7866" s="247"/>
      <c r="M7866" s="247"/>
      <c r="N7866" s="247"/>
      <c r="O7866" s="247"/>
      <c r="P7866" s="247"/>
      <c r="Q7866" s="247"/>
      <c r="R7866" s="247"/>
    </row>
    <row r="7867" spans="1:18" ht="20.100000000000001" customHeight="1" x14ac:dyDescent="0.25">
      <c r="A7867" s="248"/>
      <c r="B7867" s="248"/>
      <c r="C7867" s="248"/>
      <c r="D7867" s="248"/>
      <c r="E7867" s="248"/>
      <c r="F7867" s="248"/>
      <c r="G7867" s="248"/>
      <c r="H7867" s="248"/>
      <c r="I7867" s="247"/>
      <c r="J7867" s="247"/>
      <c r="K7867" s="247"/>
      <c r="L7867" s="247"/>
      <c r="M7867" s="247"/>
      <c r="N7867" s="247"/>
      <c r="O7867" s="247"/>
      <c r="P7867" s="247"/>
      <c r="Q7867" s="247"/>
      <c r="R7867" s="247"/>
    </row>
    <row r="7868" spans="1:18" ht="20.100000000000001" customHeight="1" x14ac:dyDescent="0.25">
      <c r="A7868" s="248"/>
      <c r="B7868" s="248"/>
      <c r="C7868" s="248"/>
      <c r="D7868" s="248"/>
      <c r="E7868" s="248"/>
      <c r="F7868" s="248"/>
      <c r="G7868" s="248"/>
      <c r="H7868" s="248"/>
      <c r="I7868" s="247"/>
      <c r="J7868" s="247"/>
      <c r="K7868" s="247"/>
      <c r="L7868" s="247"/>
      <c r="M7868" s="247"/>
      <c r="N7868" s="247"/>
      <c r="O7868" s="247"/>
      <c r="P7868" s="247"/>
      <c r="Q7868" s="247"/>
      <c r="R7868" s="247"/>
    </row>
    <row r="7869" spans="1:18" ht="20.100000000000001" customHeight="1" x14ac:dyDescent="0.25">
      <c r="A7869" s="248"/>
      <c r="B7869" s="248"/>
      <c r="C7869" s="248"/>
      <c r="D7869" s="248"/>
      <c r="E7869" s="248"/>
      <c r="F7869" s="248"/>
      <c r="G7869" s="248"/>
      <c r="H7869" s="248"/>
      <c r="I7869" s="247"/>
      <c r="J7869" s="247"/>
      <c r="K7869" s="247"/>
      <c r="L7869" s="247"/>
      <c r="M7869" s="247"/>
      <c r="N7869" s="247"/>
      <c r="O7869" s="247"/>
      <c r="P7869" s="247"/>
      <c r="Q7869" s="247"/>
      <c r="R7869" s="247"/>
    </row>
    <row r="7870" spans="1:18" ht="20.100000000000001" customHeight="1" x14ac:dyDescent="0.25">
      <c r="A7870" s="248"/>
      <c r="B7870" s="248"/>
      <c r="C7870" s="248"/>
      <c r="D7870" s="248"/>
      <c r="E7870" s="248"/>
      <c r="F7870" s="248"/>
      <c r="G7870" s="248"/>
      <c r="H7870" s="248"/>
      <c r="I7870" s="247"/>
      <c r="J7870" s="247"/>
      <c r="K7870" s="247"/>
      <c r="L7870" s="247"/>
      <c r="M7870" s="247"/>
      <c r="N7870" s="247"/>
      <c r="O7870" s="247"/>
      <c r="P7870" s="247"/>
      <c r="Q7870" s="247"/>
      <c r="R7870" s="247"/>
    </row>
    <row r="7871" spans="1:18" ht="20.100000000000001" customHeight="1" x14ac:dyDescent="0.25">
      <c r="A7871" s="248"/>
      <c r="B7871" s="248"/>
      <c r="C7871" s="248"/>
      <c r="D7871" s="248"/>
      <c r="E7871" s="248"/>
      <c r="F7871" s="248"/>
      <c r="G7871" s="248"/>
      <c r="H7871" s="248"/>
      <c r="I7871" s="247"/>
      <c r="J7871" s="247"/>
      <c r="K7871" s="247"/>
      <c r="L7871" s="247"/>
      <c r="M7871" s="247"/>
      <c r="N7871" s="247"/>
      <c r="O7871" s="247"/>
      <c r="P7871" s="247"/>
      <c r="Q7871" s="247"/>
      <c r="R7871" s="247"/>
    </row>
    <row r="7872" spans="1:18" ht="20.100000000000001" customHeight="1" x14ac:dyDescent="0.25">
      <c r="A7872" s="248"/>
      <c r="B7872" s="248"/>
      <c r="C7872" s="248"/>
      <c r="D7872" s="248"/>
      <c r="E7872" s="248"/>
      <c r="F7872" s="248"/>
      <c r="G7872" s="248"/>
      <c r="H7872" s="248"/>
      <c r="I7872" s="247"/>
      <c r="J7872" s="247"/>
      <c r="K7872" s="247"/>
      <c r="L7872" s="247"/>
      <c r="M7872" s="247"/>
      <c r="N7872" s="247"/>
      <c r="O7872" s="247"/>
      <c r="P7872" s="247"/>
      <c r="Q7872" s="247"/>
      <c r="R7872" s="247"/>
    </row>
    <row r="7873" spans="1:18" ht="20.100000000000001" customHeight="1" x14ac:dyDescent="0.25">
      <c r="A7873" s="248"/>
      <c r="B7873" s="248"/>
      <c r="C7873" s="248"/>
      <c r="D7873" s="248"/>
      <c r="E7873" s="248"/>
      <c r="F7873" s="248"/>
      <c r="G7873" s="248"/>
      <c r="H7873" s="248"/>
      <c r="I7873" s="247"/>
      <c r="J7873" s="247"/>
      <c r="K7873" s="247"/>
      <c r="L7873" s="247"/>
      <c r="M7873" s="247"/>
      <c r="N7873" s="247"/>
      <c r="O7873" s="247"/>
      <c r="P7873" s="247"/>
      <c r="Q7873" s="247"/>
      <c r="R7873" s="247"/>
    </row>
    <row r="7874" spans="1:18" ht="20.100000000000001" customHeight="1" x14ac:dyDescent="0.25">
      <c r="A7874" s="248"/>
      <c r="B7874" s="248"/>
      <c r="C7874" s="248"/>
      <c r="D7874" s="248"/>
      <c r="E7874" s="248"/>
      <c r="F7874" s="248"/>
      <c r="G7874" s="248"/>
      <c r="H7874" s="248"/>
      <c r="I7874" s="247"/>
      <c r="J7874" s="247"/>
      <c r="K7874" s="247"/>
      <c r="L7874" s="247"/>
      <c r="M7874" s="247"/>
      <c r="N7874" s="247"/>
      <c r="O7874" s="247"/>
      <c r="P7874" s="247"/>
      <c r="Q7874" s="247"/>
      <c r="R7874" s="247"/>
    </row>
    <row r="7875" spans="1:18" ht="20.100000000000001" customHeight="1" x14ac:dyDescent="0.25">
      <c r="A7875" s="248"/>
      <c r="B7875" s="248"/>
      <c r="C7875" s="248"/>
      <c r="D7875" s="248"/>
      <c r="E7875" s="248"/>
      <c r="F7875" s="248"/>
      <c r="G7875" s="248"/>
      <c r="H7875" s="248"/>
      <c r="I7875" s="247"/>
      <c r="J7875" s="247"/>
      <c r="K7875" s="247"/>
      <c r="L7875" s="247"/>
      <c r="M7875" s="247"/>
      <c r="N7875" s="247"/>
      <c r="O7875" s="247"/>
      <c r="P7875" s="247"/>
      <c r="Q7875" s="247"/>
      <c r="R7875" s="247"/>
    </row>
    <row r="7876" spans="1:18" ht="20.100000000000001" customHeight="1" x14ac:dyDescent="0.25">
      <c r="A7876" s="248"/>
      <c r="B7876" s="248"/>
      <c r="C7876" s="248"/>
      <c r="D7876" s="248"/>
      <c r="E7876" s="248"/>
      <c r="F7876" s="248"/>
      <c r="G7876" s="248"/>
      <c r="H7876" s="248"/>
      <c r="I7876" s="247"/>
      <c r="J7876" s="247"/>
      <c r="K7876" s="247"/>
      <c r="L7876" s="247"/>
      <c r="M7876" s="247"/>
      <c r="N7876" s="247"/>
      <c r="O7876" s="247"/>
      <c r="P7876" s="247"/>
      <c r="Q7876" s="247"/>
      <c r="R7876" s="247"/>
    </row>
    <row r="7877" spans="1:18" ht="20.100000000000001" customHeight="1" x14ac:dyDescent="0.25">
      <c r="A7877" s="248"/>
      <c r="B7877" s="248"/>
      <c r="C7877" s="248"/>
      <c r="D7877" s="248"/>
      <c r="E7877" s="248"/>
      <c r="F7877" s="248"/>
      <c r="G7877" s="248"/>
      <c r="H7877" s="248"/>
      <c r="I7877" s="247"/>
      <c r="J7877" s="247"/>
      <c r="K7877" s="247"/>
      <c r="L7877" s="247"/>
      <c r="M7877" s="247"/>
      <c r="N7877" s="247"/>
      <c r="O7877" s="247"/>
      <c r="P7877" s="247"/>
      <c r="Q7877" s="247"/>
      <c r="R7877" s="247"/>
    </row>
    <row r="7878" spans="1:18" ht="20.100000000000001" customHeight="1" x14ac:dyDescent="0.25">
      <c r="A7878" s="248"/>
      <c r="B7878" s="248"/>
      <c r="C7878" s="248"/>
      <c r="D7878" s="248"/>
      <c r="E7878" s="248"/>
      <c r="F7878" s="248"/>
      <c r="G7878" s="248"/>
      <c r="H7878" s="248"/>
      <c r="I7878" s="247"/>
      <c r="J7878" s="247"/>
      <c r="K7878" s="247"/>
      <c r="L7878" s="247"/>
      <c r="M7878" s="247"/>
      <c r="N7878" s="247"/>
      <c r="O7878" s="247"/>
      <c r="P7878" s="247"/>
      <c r="Q7878" s="247"/>
      <c r="R7878" s="247"/>
    </row>
    <row r="7879" spans="1:18" ht="20.100000000000001" customHeight="1" x14ac:dyDescent="0.25">
      <c r="A7879" s="248"/>
      <c r="B7879" s="248"/>
      <c r="C7879" s="248"/>
      <c r="D7879" s="248"/>
      <c r="E7879" s="248"/>
      <c r="F7879" s="248"/>
      <c r="G7879" s="248"/>
      <c r="H7879" s="248"/>
      <c r="I7879" s="247"/>
      <c r="J7879" s="247"/>
      <c r="K7879" s="247"/>
      <c r="L7879" s="247"/>
      <c r="M7879" s="247"/>
      <c r="N7879" s="247"/>
      <c r="O7879" s="247"/>
      <c r="P7879" s="247"/>
      <c r="Q7879" s="247"/>
      <c r="R7879" s="247"/>
    </row>
    <row r="7880" spans="1:18" ht="20.100000000000001" customHeight="1" x14ac:dyDescent="0.25">
      <c r="A7880" s="248"/>
      <c r="B7880" s="248"/>
      <c r="C7880" s="248"/>
      <c r="D7880" s="248"/>
      <c r="E7880" s="248"/>
      <c r="F7880" s="248"/>
      <c r="G7880" s="248"/>
      <c r="H7880" s="248"/>
      <c r="I7880" s="247"/>
      <c r="J7880" s="247"/>
      <c r="K7880" s="247"/>
      <c r="L7880" s="247"/>
      <c r="M7880" s="247"/>
      <c r="N7880" s="247"/>
      <c r="O7880" s="247"/>
      <c r="P7880" s="247"/>
      <c r="Q7880" s="247"/>
      <c r="R7880" s="247"/>
    </row>
    <row r="7881" spans="1:18" ht="20.100000000000001" customHeight="1" x14ac:dyDescent="0.25">
      <c r="A7881" s="248"/>
      <c r="B7881" s="248"/>
      <c r="C7881" s="248"/>
      <c r="D7881" s="248"/>
      <c r="E7881" s="248"/>
      <c r="F7881" s="248"/>
      <c r="G7881" s="248"/>
      <c r="H7881" s="248"/>
      <c r="I7881" s="247"/>
      <c r="J7881" s="247"/>
      <c r="K7881" s="247"/>
      <c r="L7881" s="247"/>
      <c r="M7881" s="247"/>
      <c r="N7881" s="247"/>
      <c r="O7881" s="247"/>
      <c r="P7881" s="247"/>
      <c r="Q7881" s="247"/>
      <c r="R7881" s="247"/>
    </row>
    <row r="7882" spans="1:18" ht="20.100000000000001" customHeight="1" x14ac:dyDescent="0.25">
      <c r="A7882" s="248"/>
      <c r="B7882" s="248"/>
      <c r="C7882" s="248"/>
      <c r="D7882" s="248"/>
      <c r="E7882" s="248"/>
      <c r="F7882" s="248"/>
      <c r="G7882" s="248"/>
      <c r="H7882" s="248"/>
      <c r="I7882" s="247"/>
      <c r="J7882" s="247"/>
      <c r="K7882" s="247"/>
      <c r="L7882" s="247"/>
      <c r="M7882" s="247"/>
      <c r="N7882" s="247"/>
      <c r="O7882" s="247"/>
      <c r="P7882" s="247"/>
      <c r="Q7882" s="247"/>
      <c r="R7882" s="247"/>
    </row>
    <row r="7883" spans="1:18" ht="20.100000000000001" customHeight="1" x14ac:dyDescent="0.25">
      <c r="A7883" s="248"/>
      <c r="B7883" s="248"/>
      <c r="C7883" s="248"/>
      <c r="D7883" s="248"/>
      <c r="E7883" s="248"/>
      <c r="F7883" s="248"/>
      <c r="G7883" s="248"/>
      <c r="H7883" s="248"/>
      <c r="I7883" s="247"/>
      <c r="J7883" s="247"/>
      <c r="K7883" s="247"/>
      <c r="L7883" s="247"/>
      <c r="M7883" s="247"/>
      <c r="N7883" s="247"/>
      <c r="O7883" s="247"/>
      <c r="P7883" s="247"/>
      <c r="Q7883" s="247"/>
      <c r="R7883" s="247"/>
    </row>
    <row r="7884" spans="1:18" ht="20.100000000000001" customHeight="1" x14ac:dyDescent="0.25">
      <c r="A7884" s="248"/>
      <c r="B7884" s="248"/>
      <c r="C7884" s="248"/>
      <c r="D7884" s="248"/>
      <c r="E7884" s="248"/>
      <c r="F7884" s="248"/>
      <c r="G7884" s="248"/>
      <c r="H7884" s="248"/>
      <c r="I7884" s="247"/>
      <c r="J7884" s="247"/>
      <c r="K7884" s="247"/>
      <c r="L7884" s="247"/>
      <c r="M7884" s="247"/>
      <c r="N7884" s="247"/>
      <c r="O7884" s="247"/>
      <c r="P7884" s="247"/>
      <c r="Q7884" s="247"/>
      <c r="R7884" s="247"/>
    </row>
    <row r="7885" spans="1:18" ht="20.100000000000001" customHeight="1" x14ac:dyDescent="0.25">
      <c r="A7885" s="248"/>
      <c r="B7885" s="248"/>
      <c r="C7885" s="248"/>
      <c r="D7885" s="248"/>
      <c r="E7885" s="248"/>
      <c r="F7885" s="248"/>
      <c r="G7885" s="248"/>
      <c r="H7885" s="248"/>
      <c r="I7885" s="247"/>
      <c r="J7885" s="247"/>
      <c r="K7885" s="247"/>
      <c r="L7885" s="247"/>
      <c r="M7885" s="247"/>
      <c r="N7885" s="247"/>
      <c r="O7885" s="247"/>
      <c r="P7885" s="247"/>
      <c r="Q7885" s="247"/>
      <c r="R7885" s="247"/>
    </row>
    <row r="7886" spans="1:18" ht="20.100000000000001" customHeight="1" x14ac:dyDescent="0.25">
      <c r="A7886" s="248"/>
      <c r="B7886" s="248"/>
      <c r="C7886" s="248"/>
      <c r="D7886" s="248"/>
      <c r="E7886" s="248"/>
      <c r="F7886" s="248"/>
      <c r="G7886" s="248"/>
      <c r="H7886" s="248"/>
      <c r="I7886" s="247"/>
      <c r="J7886" s="247"/>
      <c r="K7886" s="247"/>
      <c r="L7886" s="247"/>
      <c r="M7886" s="247"/>
      <c r="N7886" s="247"/>
      <c r="O7886" s="247"/>
      <c r="P7886" s="247"/>
      <c r="Q7886" s="247"/>
      <c r="R7886" s="247"/>
    </row>
    <row r="7887" spans="1:18" ht="20.100000000000001" customHeight="1" x14ac:dyDescent="0.25">
      <c r="A7887" s="248"/>
      <c r="B7887" s="248"/>
      <c r="C7887" s="248"/>
      <c r="D7887" s="248"/>
      <c r="E7887" s="248"/>
      <c r="F7887" s="248"/>
      <c r="G7887" s="248"/>
      <c r="H7887" s="248"/>
      <c r="I7887" s="247"/>
      <c r="J7887" s="247"/>
      <c r="K7887" s="247"/>
      <c r="L7887" s="247"/>
      <c r="M7887" s="247"/>
      <c r="N7887" s="247"/>
      <c r="O7887" s="247"/>
      <c r="P7887" s="247"/>
      <c r="Q7887" s="247"/>
      <c r="R7887" s="247"/>
    </row>
    <row r="7888" spans="1:18" ht="20.100000000000001" customHeight="1" x14ac:dyDescent="0.25">
      <c r="A7888" s="248"/>
      <c r="B7888" s="248"/>
      <c r="C7888" s="248"/>
      <c r="D7888" s="248"/>
      <c r="E7888" s="248"/>
      <c r="F7888" s="248"/>
      <c r="G7888" s="248"/>
      <c r="H7888" s="248"/>
      <c r="I7888" s="247"/>
      <c r="J7888" s="247"/>
      <c r="K7888" s="247"/>
      <c r="L7888" s="247"/>
      <c r="M7888" s="247"/>
      <c r="N7888" s="247"/>
      <c r="O7888" s="247"/>
      <c r="P7888" s="247"/>
      <c r="Q7888" s="247"/>
      <c r="R7888" s="247"/>
    </row>
    <row r="7889" spans="1:18" ht="20.100000000000001" customHeight="1" x14ac:dyDescent="0.25">
      <c r="A7889" s="248"/>
      <c r="B7889" s="248"/>
      <c r="C7889" s="248"/>
      <c r="D7889" s="248"/>
      <c r="E7889" s="248"/>
      <c r="F7889" s="248"/>
      <c r="G7889" s="248"/>
      <c r="H7889" s="248"/>
      <c r="I7889" s="247"/>
      <c r="J7889" s="247"/>
      <c r="K7889" s="247"/>
      <c r="L7889" s="247"/>
      <c r="M7889" s="247"/>
      <c r="N7889" s="247"/>
      <c r="O7889" s="247"/>
      <c r="P7889" s="247"/>
      <c r="Q7889" s="247"/>
      <c r="R7889" s="247"/>
    </row>
    <row r="7890" spans="1:18" ht="20.100000000000001" customHeight="1" x14ac:dyDescent="0.25">
      <c r="A7890" s="248"/>
      <c r="B7890" s="248"/>
      <c r="C7890" s="248"/>
      <c r="D7890" s="248"/>
      <c r="E7890" s="248"/>
      <c r="F7890" s="248"/>
      <c r="G7890" s="248"/>
      <c r="H7890" s="248"/>
      <c r="I7890" s="247"/>
      <c r="J7890" s="247"/>
      <c r="K7890" s="247"/>
      <c r="L7890" s="247"/>
      <c r="M7890" s="247"/>
      <c r="N7890" s="247"/>
      <c r="O7890" s="247"/>
      <c r="P7890" s="247"/>
      <c r="Q7890" s="247"/>
      <c r="R7890" s="247"/>
    </row>
    <row r="7891" spans="1:18" ht="20.100000000000001" customHeight="1" x14ac:dyDescent="0.25">
      <c r="A7891" s="248"/>
      <c r="B7891" s="248"/>
      <c r="C7891" s="248"/>
      <c r="D7891" s="248"/>
      <c r="E7891" s="248"/>
      <c r="F7891" s="248"/>
      <c r="G7891" s="248"/>
      <c r="H7891" s="248"/>
      <c r="I7891" s="247"/>
      <c r="J7891" s="247"/>
      <c r="K7891" s="247"/>
      <c r="L7891" s="247"/>
      <c r="M7891" s="247"/>
      <c r="N7891" s="247"/>
      <c r="O7891" s="247"/>
      <c r="P7891" s="247"/>
      <c r="Q7891" s="247"/>
      <c r="R7891" s="247"/>
    </row>
    <row r="7892" spans="1:18" ht="20.100000000000001" customHeight="1" x14ac:dyDescent="0.25">
      <c r="A7892" s="248"/>
      <c r="B7892" s="248"/>
      <c r="C7892" s="248"/>
      <c r="D7892" s="248"/>
      <c r="E7892" s="248"/>
      <c r="F7892" s="248"/>
      <c r="G7892" s="248"/>
      <c r="H7892" s="248"/>
      <c r="I7892" s="247"/>
      <c r="J7892" s="247"/>
      <c r="K7892" s="247"/>
      <c r="L7892" s="247"/>
      <c r="M7892" s="247"/>
      <c r="N7892" s="247"/>
      <c r="O7892" s="247"/>
      <c r="P7892" s="247"/>
      <c r="Q7892" s="247"/>
      <c r="R7892" s="247"/>
    </row>
    <row r="7893" spans="1:18" ht="20.100000000000001" customHeight="1" x14ac:dyDescent="0.25">
      <c r="A7893" s="248"/>
      <c r="B7893" s="248"/>
      <c r="C7893" s="248"/>
      <c r="D7893" s="248"/>
      <c r="E7893" s="248"/>
      <c r="F7893" s="248"/>
      <c r="G7893" s="248"/>
      <c r="H7893" s="248"/>
      <c r="I7893" s="247"/>
      <c r="J7893" s="247"/>
      <c r="K7893" s="247"/>
      <c r="L7893" s="247"/>
      <c r="M7893" s="247"/>
      <c r="N7893" s="247"/>
      <c r="O7893" s="247"/>
      <c r="P7893" s="247"/>
      <c r="Q7893" s="247"/>
      <c r="R7893" s="247"/>
    </row>
    <row r="7894" spans="1:18" ht="20.100000000000001" customHeight="1" x14ac:dyDescent="0.25">
      <c r="A7894" s="248"/>
      <c r="B7894" s="248"/>
      <c r="C7894" s="248"/>
      <c r="D7894" s="248"/>
      <c r="E7894" s="248"/>
      <c r="F7894" s="248"/>
      <c r="G7894" s="248"/>
      <c r="H7894" s="248"/>
      <c r="I7894" s="247"/>
      <c r="J7894" s="247"/>
      <c r="K7894" s="247"/>
      <c r="L7894" s="247"/>
      <c r="M7894" s="247"/>
      <c r="N7894" s="247"/>
      <c r="O7894" s="247"/>
      <c r="P7894" s="247"/>
      <c r="Q7894" s="247"/>
      <c r="R7894" s="247"/>
    </row>
    <row r="7895" spans="1:18" ht="20.100000000000001" customHeight="1" x14ac:dyDescent="0.25">
      <c r="A7895" s="248"/>
      <c r="B7895" s="248"/>
      <c r="C7895" s="248"/>
      <c r="D7895" s="248"/>
      <c r="E7895" s="248"/>
      <c r="F7895" s="248"/>
      <c r="G7895" s="248"/>
      <c r="H7895" s="248"/>
      <c r="I7895" s="247"/>
      <c r="J7895" s="247"/>
      <c r="K7895" s="247"/>
      <c r="L7895" s="247"/>
      <c r="M7895" s="247"/>
      <c r="N7895" s="247"/>
      <c r="O7895" s="247"/>
      <c r="P7895" s="247"/>
      <c r="Q7895" s="247"/>
      <c r="R7895" s="247"/>
    </row>
    <row r="7896" spans="1:18" ht="20.100000000000001" customHeight="1" x14ac:dyDescent="0.25">
      <c r="A7896" s="248"/>
      <c r="B7896" s="248"/>
      <c r="C7896" s="248"/>
      <c r="D7896" s="248"/>
      <c r="E7896" s="248"/>
      <c r="F7896" s="248"/>
      <c r="G7896" s="248"/>
      <c r="H7896" s="248"/>
      <c r="I7896" s="247"/>
      <c r="J7896" s="247"/>
      <c r="K7896" s="247"/>
      <c r="L7896" s="247"/>
      <c r="M7896" s="247"/>
      <c r="N7896" s="247"/>
      <c r="O7896" s="247"/>
      <c r="P7896" s="247"/>
      <c r="Q7896" s="247"/>
      <c r="R7896" s="247"/>
    </row>
    <row r="7897" spans="1:18" ht="20.100000000000001" customHeight="1" x14ac:dyDescent="0.25">
      <c r="A7897" s="248"/>
      <c r="B7897" s="248"/>
      <c r="C7897" s="248"/>
      <c r="D7897" s="248"/>
      <c r="E7897" s="248"/>
      <c r="F7897" s="248"/>
      <c r="G7897" s="248"/>
      <c r="H7897" s="248"/>
      <c r="I7897" s="247"/>
      <c r="J7897" s="247"/>
      <c r="K7897" s="247"/>
      <c r="L7897" s="247"/>
      <c r="M7897" s="247"/>
      <c r="N7897" s="247"/>
      <c r="O7897" s="247"/>
      <c r="P7897" s="247"/>
      <c r="Q7897" s="247"/>
      <c r="R7897" s="247"/>
    </row>
    <row r="7898" spans="1:18" ht="20.100000000000001" customHeight="1" x14ac:dyDescent="0.25">
      <c r="A7898" s="248"/>
      <c r="B7898" s="248"/>
      <c r="C7898" s="248"/>
      <c r="D7898" s="248"/>
      <c r="E7898" s="248"/>
      <c r="F7898" s="248"/>
      <c r="G7898" s="248"/>
      <c r="H7898" s="248"/>
      <c r="I7898" s="247"/>
      <c r="J7898" s="247"/>
      <c r="K7898" s="247"/>
      <c r="L7898" s="247"/>
      <c r="M7898" s="247"/>
      <c r="N7898" s="247"/>
      <c r="O7898" s="247"/>
      <c r="P7898" s="247"/>
      <c r="Q7898" s="247"/>
      <c r="R7898" s="247"/>
    </row>
    <row r="7899" spans="1:18" ht="20.100000000000001" customHeight="1" x14ac:dyDescent="0.25">
      <c r="A7899" s="248"/>
      <c r="B7899" s="248"/>
      <c r="C7899" s="248"/>
      <c r="D7899" s="248"/>
      <c r="E7899" s="248"/>
      <c r="F7899" s="248"/>
      <c r="G7899" s="248"/>
      <c r="H7899" s="248"/>
      <c r="I7899" s="247"/>
      <c r="J7899" s="247"/>
      <c r="K7899" s="247"/>
      <c r="L7899" s="247"/>
      <c r="M7899" s="247"/>
      <c r="N7899" s="247"/>
      <c r="O7899" s="247"/>
      <c r="P7899" s="247"/>
      <c r="Q7899" s="247"/>
      <c r="R7899" s="247"/>
    </row>
    <row r="7900" spans="1:18" ht="20.100000000000001" customHeight="1" x14ac:dyDescent="0.25">
      <c r="A7900" s="248"/>
      <c r="B7900" s="248"/>
      <c r="C7900" s="248"/>
      <c r="D7900" s="248"/>
      <c r="E7900" s="248"/>
      <c r="F7900" s="248"/>
      <c r="G7900" s="248"/>
      <c r="H7900" s="248"/>
      <c r="I7900" s="247"/>
      <c r="J7900" s="247"/>
      <c r="K7900" s="247"/>
      <c r="L7900" s="247"/>
      <c r="M7900" s="247"/>
      <c r="N7900" s="247"/>
      <c r="O7900" s="247"/>
      <c r="P7900" s="247"/>
      <c r="Q7900" s="247"/>
      <c r="R7900" s="247"/>
    </row>
    <row r="7901" spans="1:18" ht="20.100000000000001" customHeight="1" x14ac:dyDescent="0.25">
      <c r="A7901" s="248"/>
      <c r="B7901" s="248"/>
      <c r="C7901" s="248"/>
      <c r="D7901" s="248"/>
      <c r="E7901" s="248"/>
      <c r="F7901" s="248"/>
      <c r="G7901" s="248"/>
      <c r="H7901" s="248"/>
      <c r="I7901" s="247"/>
      <c r="J7901" s="247"/>
      <c r="K7901" s="247"/>
      <c r="L7901" s="247"/>
      <c r="M7901" s="247"/>
      <c r="N7901" s="247"/>
      <c r="O7901" s="247"/>
      <c r="P7901" s="247"/>
      <c r="Q7901" s="247"/>
      <c r="R7901" s="247"/>
    </row>
    <row r="7902" spans="1:18" ht="20.100000000000001" customHeight="1" x14ac:dyDescent="0.25">
      <c r="A7902" s="248"/>
      <c r="B7902" s="248"/>
      <c r="C7902" s="248"/>
      <c r="D7902" s="248"/>
      <c r="E7902" s="248"/>
      <c r="F7902" s="248"/>
      <c r="G7902" s="248"/>
      <c r="H7902" s="248"/>
      <c r="I7902" s="247"/>
      <c r="J7902" s="247"/>
      <c r="K7902" s="247"/>
      <c r="L7902" s="247"/>
      <c r="M7902" s="247"/>
      <c r="N7902" s="247"/>
      <c r="O7902" s="247"/>
      <c r="P7902" s="247"/>
      <c r="Q7902" s="247"/>
      <c r="R7902" s="247"/>
    </row>
    <row r="7903" spans="1:18" ht="20.100000000000001" customHeight="1" x14ac:dyDescent="0.25">
      <c r="A7903" s="248"/>
      <c r="B7903" s="248"/>
      <c r="C7903" s="248"/>
      <c r="D7903" s="248"/>
      <c r="E7903" s="248"/>
      <c r="F7903" s="248"/>
      <c r="G7903" s="248"/>
      <c r="H7903" s="248"/>
      <c r="I7903" s="247"/>
      <c r="J7903" s="247"/>
      <c r="K7903" s="247"/>
      <c r="L7903" s="247"/>
      <c r="M7903" s="247"/>
      <c r="N7903" s="247"/>
      <c r="O7903" s="247"/>
      <c r="P7903" s="247"/>
      <c r="Q7903" s="247"/>
      <c r="R7903" s="247"/>
    </row>
    <row r="7904" spans="1:18" ht="20.100000000000001" customHeight="1" x14ac:dyDescent="0.25">
      <c r="A7904" s="248"/>
      <c r="B7904" s="248"/>
      <c r="C7904" s="248"/>
      <c r="D7904" s="248"/>
      <c r="E7904" s="248"/>
      <c r="F7904" s="248"/>
      <c r="G7904" s="248"/>
      <c r="H7904" s="248"/>
      <c r="I7904" s="247"/>
      <c r="J7904" s="247"/>
      <c r="K7904" s="247"/>
      <c r="L7904" s="247"/>
      <c r="M7904" s="247"/>
      <c r="N7904" s="247"/>
      <c r="O7904" s="247"/>
      <c r="P7904" s="247"/>
      <c r="Q7904" s="247"/>
      <c r="R7904" s="247"/>
    </row>
    <row r="7905" spans="1:18" ht="20.100000000000001" customHeight="1" x14ac:dyDescent="0.25">
      <c r="A7905" s="248"/>
      <c r="B7905" s="248"/>
      <c r="C7905" s="248"/>
      <c r="D7905" s="248"/>
      <c r="E7905" s="248"/>
      <c r="F7905" s="248"/>
      <c r="G7905" s="248"/>
      <c r="H7905" s="248"/>
      <c r="I7905" s="247"/>
      <c r="J7905" s="247"/>
      <c r="K7905" s="247"/>
      <c r="L7905" s="247"/>
      <c r="M7905" s="247"/>
      <c r="N7905" s="247"/>
      <c r="O7905" s="247"/>
      <c r="P7905" s="247"/>
      <c r="Q7905" s="247"/>
      <c r="R7905" s="247"/>
    </row>
    <row r="7906" spans="1:18" ht="20.100000000000001" customHeight="1" x14ac:dyDescent="0.25">
      <c r="A7906" s="248"/>
      <c r="B7906" s="248"/>
      <c r="C7906" s="248"/>
      <c r="D7906" s="248"/>
      <c r="E7906" s="248"/>
      <c r="F7906" s="248"/>
      <c r="G7906" s="248"/>
      <c r="H7906" s="248"/>
      <c r="I7906" s="247"/>
      <c r="J7906" s="247"/>
      <c r="K7906" s="247"/>
      <c r="L7906" s="247"/>
      <c r="M7906" s="247"/>
      <c r="N7906" s="247"/>
      <c r="O7906" s="247"/>
      <c r="P7906" s="247"/>
      <c r="Q7906" s="247"/>
      <c r="R7906" s="247"/>
    </row>
    <row r="7907" spans="1:18" ht="20.100000000000001" customHeight="1" x14ac:dyDescent="0.25">
      <c r="A7907" s="248"/>
      <c r="B7907" s="248"/>
      <c r="C7907" s="248"/>
      <c r="D7907" s="248"/>
      <c r="E7907" s="248"/>
      <c r="F7907" s="248"/>
      <c r="G7907" s="248"/>
      <c r="H7907" s="248"/>
      <c r="I7907" s="247"/>
      <c r="J7907" s="247"/>
      <c r="K7907" s="247"/>
      <c r="L7907" s="247"/>
      <c r="M7907" s="247"/>
      <c r="N7907" s="247"/>
      <c r="O7907" s="247"/>
      <c r="P7907" s="247"/>
      <c r="Q7907" s="247"/>
      <c r="R7907" s="247"/>
    </row>
    <row r="7908" spans="1:18" ht="20.100000000000001" customHeight="1" x14ac:dyDescent="0.25">
      <c r="A7908" s="248"/>
      <c r="B7908" s="248"/>
      <c r="C7908" s="248"/>
      <c r="D7908" s="248"/>
      <c r="E7908" s="248"/>
      <c r="F7908" s="248"/>
      <c r="G7908" s="248"/>
      <c r="H7908" s="248"/>
      <c r="I7908" s="247"/>
      <c r="J7908" s="247"/>
      <c r="K7908" s="247"/>
      <c r="L7908" s="247"/>
      <c r="M7908" s="247"/>
      <c r="N7908" s="247"/>
      <c r="O7908" s="247"/>
      <c r="P7908" s="247"/>
      <c r="Q7908" s="247"/>
      <c r="R7908" s="247"/>
    </row>
    <row r="7909" spans="1:18" ht="20.100000000000001" customHeight="1" x14ac:dyDescent="0.25">
      <c r="A7909" s="248"/>
      <c r="B7909" s="248"/>
      <c r="C7909" s="248"/>
      <c r="D7909" s="248"/>
      <c r="E7909" s="248"/>
      <c r="F7909" s="248"/>
      <c r="G7909" s="248"/>
      <c r="H7909" s="248"/>
      <c r="I7909" s="247"/>
      <c r="J7909" s="247"/>
      <c r="K7909" s="247"/>
      <c r="L7909" s="247"/>
      <c r="M7909" s="247"/>
      <c r="N7909" s="247"/>
      <c r="O7909" s="247"/>
      <c r="P7909" s="247"/>
      <c r="Q7909" s="247"/>
      <c r="R7909" s="247"/>
    </row>
    <row r="7910" spans="1:18" ht="20.100000000000001" customHeight="1" x14ac:dyDescent="0.25">
      <c r="A7910" s="248"/>
      <c r="B7910" s="248"/>
      <c r="C7910" s="248"/>
      <c r="D7910" s="248"/>
      <c r="E7910" s="248"/>
      <c r="F7910" s="248"/>
      <c r="G7910" s="248"/>
      <c r="H7910" s="248"/>
      <c r="I7910" s="247"/>
      <c r="J7910" s="247"/>
      <c r="K7910" s="247"/>
      <c r="L7910" s="247"/>
      <c r="M7910" s="247"/>
      <c r="N7910" s="247"/>
      <c r="O7910" s="247"/>
      <c r="P7910" s="247"/>
      <c r="Q7910" s="247"/>
      <c r="R7910" s="247"/>
    </row>
    <row r="7911" spans="1:18" ht="20.100000000000001" customHeight="1" x14ac:dyDescent="0.25">
      <c r="A7911" s="248"/>
      <c r="B7911" s="248"/>
      <c r="C7911" s="248"/>
      <c r="D7911" s="248"/>
      <c r="E7911" s="248"/>
      <c r="F7911" s="248"/>
      <c r="G7911" s="248"/>
      <c r="H7911" s="248"/>
      <c r="I7911" s="247"/>
      <c r="J7911" s="247"/>
      <c r="K7911" s="247"/>
      <c r="L7911" s="247"/>
      <c r="M7911" s="247"/>
      <c r="N7911" s="247"/>
      <c r="O7911" s="247"/>
      <c r="P7911" s="247"/>
      <c r="Q7911" s="247"/>
      <c r="R7911" s="247"/>
    </row>
    <row r="7912" spans="1:18" ht="20.100000000000001" customHeight="1" x14ac:dyDescent="0.25">
      <c r="A7912" s="248"/>
      <c r="B7912" s="248"/>
      <c r="C7912" s="248"/>
      <c r="D7912" s="248"/>
      <c r="E7912" s="248"/>
      <c r="F7912" s="248"/>
      <c r="G7912" s="248"/>
      <c r="H7912" s="248"/>
      <c r="I7912" s="247"/>
      <c r="J7912" s="247"/>
      <c r="K7912" s="247"/>
      <c r="L7912" s="247"/>
      <c r="M7912" s="247"/>
      <c r="N7912" s="247"/>
      <c r="O7912" s="247"/>
      <c r="P7912" s="247"/>
      <c r="Q7912" s="247"/>
      <c r="R7912" s="247"/>
    </row>
    <row r="7913" spans="1:18" ht="20.100000000000001" customHeight="1" x14ac:dyDescent="0.25">
      <c r="A7913" s="248"/>
      <c r="B7913" s="248"/>
      <c r="C7913" s="248"/>
      <c r="D7913" s="248"/>
      <c r="E7913" s="248"/>
      <c r="F7913" s="248"/>
      <c r="G7913" s="248"/>
      <c r="H7913" s="248"/>
      <c r="I7913" s="247"/>
      <c r="J7913" s="247"/>
      <c r="K7913" s="247"/>
      <c r="L7913" s="247"/>
      <c r="M7913" s="247"/>
      <c r="N7913" s="247"/>
      <c r="O7913" s="247"/>
      <c r="P7913" s="247"/>
      <c r="Q7913" s="247"/>
      <c r="R7913" s="247"/>
    </row>
    <row r="7914" spans="1:18" ht="20.100000000000001" customHeight="1" x14ac:dyDescent="0.25">
      <c r="A7914" s="248"/>
      <c r="B7914" s="248"/>
      <c r="C7914" s="248"/>
      <c r="D7914" s="248"/>
      <c r="E7914" s="248"/>
      <c r="F7914" s="248"/>
      <c r="G7914" s="248"/>
      <c r="H7914" s="248"/>
      <c r="I7914" s="247"/>
      <c r="J7914" s="247"/>
      <c r="K7914" s="247"/>
      <c r="L7914" s="247"/>
      <c r="M7914" s="247"/>
      <c r="N7914" s="247"/>
      <c r="O7914" s="247"/>
      <c r="P7914" s="247"/>
      <c r="Q7914" s="247"/>
      <c r="R7914" s="247"/>
    </row>
    <row r="7915" spans="1:18" ht="20.100000000000001" customHeight="1" x14ac:dyDescent="0.25">
      <c r="A7915" s="248"/>
      <c r="B7915" s="248"/>
      <c r="C7915" s="248"/>
      <c r="D7915" s="248"/>
      <c r="E7915" s="248"/>
      <c r="F7915" s="248"/>
      <c r="G7915" s="248"/>
      <c r="H7915" s="248"/>
      <c r="I7915" s="247"/>
      <c r="J7915" s="247"/>
      <c r="K7915" s="247"/>
      <c r="L7915" s="247"/>
      <c r="M7915" s="247"/>
      <c r="N7915" s="247"/>
      <c r="O7915" s="247"/>
      <c r="P7915" s="247"/>
      <c r="Q7915" s="247"/>
      <c r="R7915" s="247"/>
    </row>
    <row r="7916" spans="1:18" ht="20.100000000000001" customHeight="1" x14ac:dyDescent="0.25">
      <c r="A7916" s="248"/>
      <c r="B7916" s="248"/>
      <c r="C7916" s="248"/>
      <c r="D7916" s="248"/>
      <c r="E7916" s="248"/>
      <c r="F7916" s="248"/>
      <c r="G7916" s="248"/>
      <c r="H7916" s="248"/>
      <c r="I7916" s="247"/>
      <c r="J7916" s="247"/>
      <c r="K7916" s="247"/>
      <c r="L7916" s="247"/>
      <c r="M7916" s="247"/>
      <c r="N7916" s="247"/>
      <c r="O7916" s="247"/>
      <c r="P7916" s="247"/>
      <c r="Q7916" s="247"/>
      <c r="R7916" s="247"/>
    </row>
    <row r="7917" spans="1:18" ht="20.100000000000001" customHeight="1" x14ac:dyDescent="0.25">
      <c r="A7917" s="248"/>
      <c r="B7917" s="248"/>
      <c r="C7917" s="248"/>
      <c r="D7917" s="248"/>
      <c r="E7917" s="248"/>
      <c r="F7917" s="248"/>
      <c r="G7917" s="248"/>
      <c r="H7917" s="248"/>
      <c r="I7917" s="247"/>
      <c r="J7917" s="247"/>
      <c r="K7917" s="247"/>
      <c r="L7917" s="247"/>
      <c r="M7917" s="247"/>
      <c r="N7917" s="247"/>
      <c r="O7917" s="247"/>
      <c r="P7917" s="247"/>
      <c r="Q7917" s="247"/>
      <c r="R7917" s="247"/>
    </row>
    <row r="7918" spans="1:18" ht="20.100000000000001" customHeight="1" x14ac:dyDescent="0.25">
      <c r="A7918" s="248"/>
      <c r="B7918" s="248"/>
      <c r="C7918" s="248"/>
      <c r="D7918" s="248"/>
      <c r="E7918" s="248"/>
      <c r="F7918" s="248"/>
      <c r="G7918" s="248"/>
      <c r="H7918" s="248"/>
      <c r="I7918" s="247"/>
      <c r="J7918" s="247"/>
      <c r="K7918" s="247"/>
      <c r="L7918" s="247"/>
      <c r="M7918" s="247"/>
      <c r="N7918" s="247"/>
      <c r="O7918" s="247"/>
      <c r="P7918" s="247"/>
      <c r="Q7918" s="247"/>
      <c r="R7918" s="247"/>
    </row>
    <row r="7919" spans="1:18" ht="20.100000000000001" customHeight="1" x14ac:dyDescent="0.25">
      <c r="A7919" s="248"/>
      <c r="B7919" s="248"/>
      <c r="C7919" s="248"/>
      <c r="D7919" s="248"/>
      <c r="E7919" s="248"/>
      <c r="F7919" s="248"/>
      <c r="G7919" s="248"/>
      <c r="H7919" s="248"/>
      <c r="I7919" s="247"/>
      <c r="J7919" s="247"/>
      <c r="K7919" s="247"/>
      <c r="L7919" s="247"/>
      <c r="M7919" s="247"/>
      <c r="N7919" s="247"/>
      <c r="O7919" s="247"/>
      <c r="P7919" s="247"/>
      <c r="Q7919" s="247"/>
      <c r="R7919" s="247"/>
    </row>
    <row r="7920" spans="1:18" ht="20.100000000000001" customHeight="1" x14ac:dyDescent="0.25">
      <c r="A7920" s="248"/>
      <c r="B7920" s="248"/>
      <c r="C7920" s="248"/>
      <c r="D7920" s="248"/>
      <c r="E7920" s="248"/>
      <c r="F7920" s="248"/>
      <c r="G7920" s="248"/>
      <c r="H7920" s="248"/>
      <c r="I7920" s="247"/>
      <c r="J7920" s="247"/>
      <c r="K7920" s="247"/>
      <c r="L7920" s="247"/>
      <c r="M7920" s="247"/>
      <c r="N7920" s="247"/>
      <c r="O7920" s="247"/>
      <c r="P7920" s="247"/>
      <c r="Q7920" s="247"/>
      <c r="R7920" s="247"/>
    </row>
    <row r="7921" spans="1:18" ht="20.100000000000001" customHeight="1" x14ac:dyDescent="0.25">
      <c r="A7921" s="248"/>
      <c r="B7921" s="248"/>
      <c r="C7921" s="248"/>
      <c r="D7921" s="248"/>
      <c r="E7921" s="248"/>
      <c r="F7921" s="248"/>
      <c r="G7921" s="248"/>
      <c r="H7921" s="248"/>
      <c r="I7921" s="247"/>
      <c r="J7921" s="247"/>
      <c r="K7921" s="247"/>
      <c r="L7921" s="247"/>
      <c r="M7921" s="247"/>
      <c r="N7921" s="247"/>
      <c r="O7921" s="247"/>
      <c r="P7921" s="247"/>
      <c r="Q7921" s="247"/>
      <c r="R7921" s="247"/>
    </row>
    <row r="7922" spans="1:18" ht="20.100000000000001" customHeight="1" x14ac:dyDescent="0.25">
      <c r="A7922" s="248"/>
      <c r="B7922" s="248"/>
      <c r="C7922" s="248"/>
      <c r="D7922" s="248"/>
      <c r="E7922" s="248"/>
      <c r="F7922" s="248"/>
      <c r="G7922" s="248"/>
      <c r="H7922" s="248"/>
      <c r="I7922" s="247"/>
      <c r="J7922" s="247"/>
      <c r="K7922" s="247"/>
      <c r="L7922" s="247"/>
      <c r="M7922" s="247"/>
      <c r="N7922" s="247"/>
      <c r="O7922" s="247"/>
      <c r="P7922" s="247"/>
      <c r="Q7922" s="247"/>
      <c r="R7922" s="247"/>
    </row>
    <row r="7923" spans="1:18" ht="20.100000000000001" customHeight="1" x14ac:dyDescent="0.25">
      <c r="A7923" s="248"/>
      <c r="B7923" s="248"/>
      <c r="C7923" s="248"/>
      <c r="D7923" s="248"/>
      <c r="E7923" s="248"/>
      <c r="F7923" s="248"/>
      <c r="G7923" s="248"/>
      <c r="H7923" s="248"/>
      <c r="I7923" s="247"/>
      <c r="J7923" s="247"/>
      <c r="K7923" s="247"/>
      <c r="L7923" s="247"/>
      <c r="M7923" s="247"/>
      <c r="N7923" s="247"/>
      <c r="O7923" s="247"/>
      <c r="P7923" s="247"/>
      <c r="Q7923" s="247"/>
      <c r="R7923" s="247"/>
    </row>
    <row r="7924" spans="1:18" ht="20.100000000000001" customHeight="1" x14ac:dyDescent="0.25">
      <c r="A7924" s="248"/>
      <c r="B7924" s="248"/>
      <c r="C7924" s="248"/>
      <c r="D7924" s="248"/>
      <c r="E7924" s="248"/>
      <c r="F7924" s="248"/>
      <c r="G7924" s="248"/>
      <c r="H7924" s="248"/>
      <c r="I7924" s="247"/>
      <c r="J7924" s="247"/>
      <c r="K7924" s="247"/>
      <c r="L7924" s="247"/>
      <c r="M7924" s="247"/>
      <c r="N7924" s="247"/>
      <c r="O7924" s="247"/>
      <c r="P7924" s="247"/>
      <c r="Q7924" s="247"/>
      <c r="R7924" s="247"/>
    </row>
    <row r="7925" spans="1:18" ht="20.100000000000001" customHeight="1" x14ac:dyDescent="0.25">
      <c r="A7925" s="248"/>
      <c r="B7925" s="248"/>
      <c r="C7925" s="248"/>
      <c r="D7925" s="248"/>
      <c r="E7925" s="248"/>
      <c r="F7925" s="248"/>
      <c r="G7925" s="248"/>
      <c r="H7925" s="248"/>
      <c r="I7925" s="247"/>
      <c r="J7925" s="247"/>
      <c r="K7925" s="247"/>
      <c r="L7925" s="247"/>
      <c r="M7925" s="247"/>
      <c r="N7925" s="247"/>
      <c r="O7925" s="247"/>
      <c r="P7925" s="247"/>
      <c r="Q7925" s="247"/>
      <c r="R7925" s="247"/>
    </row>
    <row r="7926" spans="1:18" ht="20.100000000000001" customHeight="1" x14ac:dyDescent="0.25">
      <c r="A7926" s="248"/>
      <c r="B7926" s="248"/>
      <c r="C7926" s="248"/>
      <c r="D7926" s="248"/>
      <c r="E7926" s="248"/>
      <c r="F7926" s="248"/>
      <c r="G7926" s="248"/>
      <c r="H7926" s="248"/>
      <c r="I7926" s="247"/>
      <c r="J7926" s="247"/>
      <c r="K7926" s="247"/>
      <c r="L7926" s="247"/>
      <c r="M7926" s="247"/>
      <c r="N7926" s="247"/>
      <c r="O7926" s="247"/>
      <c r="P7926" s="247"/>
      <c r="Q7926" s="247"/>
      <c r="R7926" s="247"/>
    </row>
    <row r="7927" spans="1:18" ht="20.100000000000001" customHeight="1" x14ac:dyDescent="0.25">
      <c r="A7927" s="248"/>
      <c r="B7927" s="248"/>
      <c r="C7927" s="248"/>
      <c r="D7927" s="248"/>
      <c r="E7927" s="248"/>
      <c r="F7927" s="248"/>
      <c r="G7927" s="248"/>
      <c r="H7927" s="248"/>
      <c r="I7927" s="247"/>
      <c r="J7927" s="247"/>
      <c r="K7927" s="247"/>
      <c r="L7927" s="247"/>
      <c r="M7927" s="247"/>
      <c r="N7927" s="247"/>
      <c r="O7927" s="247"/>
      <c r="P7927" s="247"/>
      <c r="Q7927" s="247"/>
      <c r="R7927" s="247"/>
    </row>
    <row r="7928" spans="1:18" ht="20.100000000000001" customHeight="1" x14ac:dyDescent="0.25">
      <c r="A7928" s="248"/>
      <c r="B7928" s="248"/>
      <c r="C7928" s="248"/>
      <c r="D7928" s="248"/>
      <c r="E7928" s="248"/>
      <c r="F7928" s="248"/>
      <c r="G7928" s="248"/>
      <c r="H7928" s="248"/>
      <c r="I7928" s="247"/>
      <c r="J7928" s="247"/>
      <c r="K7928" s="247"/>
      <c r="L7928" s="247"/>
      <c r="M7928" s="247"/>
      <c r="N7928" s="247"/>
      <c r="O7928" s="247"/>
      <c r="P7928" s="247"/>
      <c r="Q7928" s="247"/>
      <c r="R7928" s="247"/>
    </row>
    <row r="7929" spans="1:18" ht="20.100000000000001" customHeight="1" x14ac:dyDescent="0.25">
      <c r="A7929" s="248"/>
      <c r="B7929" s="248"/>
      <c r="C7929" s="248"/>
      <c r="D7929" s="248"/>
      <c r="E7929" s="248"/>
      <c r="F7929" s="248"/>
      <c r="G7929" s="248"/>
      <c r="H7929" s="248"/>
      <c r="I7929" s="247"/>
      <c r="J7929" s="247"/>
      <c r="K7929" s="247"/>
      <c r="L7929" s="247"/>
      <c r="M7929" s="247"/>
      <c r="N7929" s="247"/>
      <c r="O7929" s="247"/>
      <c r="P7929" s="247"/>
      <c r="Q7929" s="247"/>
      <c r="R7929" s="247"/>
    </row>
    <row r="7930" spans="1:18" ht="20.100000000000001" customHeight="1" x14ac:dyDescent="0.25">
      <c r="A7930" s="248"/>
      <c r="B7930" s="248"/>
      <c r="C7930" s="248"/>
      <c r="D7930" s="248"/>
      <c r="E7930" s="248"/>
      <c r="F7930" s="248"/>
      <c r="G7930" s="248"/>
      <c r="H7930" s="248"/>
      <c r="I7930" s="247"/>
      <c r="J7930" s="247"/>
      <c r="K7930" s="247"/>
      <c r="L7930" s="247"/>
      <c r="M7930" s="247"/>
      <c r="N7930" s="247"/>
      <c r="O7930" s="247"/>
      <c r="P7930" s="247"/>
      <c r="Q7930" s="247"/>
      <c r="R7930" s="247"/>
    </row>
    <row r="7931" spans="1:18" ht="20.100000000000001" customHeight="1" x14ac:dyDescent="0.25">
      <c r="A7931" s="248"/>
      <c r="B7931" s="248"/>
      <c r="C7931" s="248"/>
      <c r="D7931" s="248"/>
      <c r="E7931" s="248"/>
      <c r="F7931" s="248"/>
      <c r="G7931" s="248"/>
      <c r="H7931" s="248"/>
      <c r="I7931" s="247"/>
      <c r="J7931" s="247"/>
      <c r="K7931" s="247"/>
      <c r="L7931" s="247"/>
      <c r="M7931" s="247"/>
      <c r="N7931" s="247"/>
      <c r="O7931" s="247"/>
      <c r="P7931" s="247"/>
      <c r="Q7931" s="247"/>
      <c r="R7931" s="247"/>
    </row>
    <row r="7932" spans="1:18" ht="20.100000000000001" customHeight="1" x14ac:dyDescent="0.25">
      <c r="A7932" s="248"/>
      <c r="B7932" s="248"/>
      <c r="C7932" s="248"/>
      <c r="D7932" s="248"/>
      <c r="E7932" s="248"/>
      <c r="F7932" s="248"/>
      <c r="G7932" s="248"/>
      <c r="H7932" s="248"/>
      <c r="I7932" s="247"/>
      <c r="J7932" s="247"/>
      <c r="K7932" s="247"/>
      <c r="L7932" s="247"/>
      <c r="M7932" s="247"/>
      <c r="N7932" s="247"/>
      <c r="O7932" s="247"/>
      <c r="P7932" s="247"/>
      <c r="Q7932" s="247"/>
      <c r="R7932" s="247"/>
    </row>
    <row r="7933" spans="1:18" ht="20.100000000000001" customHeight="1" x14ac:dyDescent="0.25">
      <c r="A7933" s="248"/>
      <c r="B7933" s="248"/>
      <c r="C7933" s="248"/>
      <c r="D7933" s="248"/>
      <c r="E7933" s="248"/>
      <c r="F7933" s="248"/>
      <c r="G7933" s="248"/>
      <c r="H7933" s="248"/>
      <c r="I7933" s="247"/>
      <c r="J7933" s="247"/>
      <c r="K7933" s="247"/>
      <c r="L7933" s="247"/>
      <c r="M7933" s="247"/>
      <c r="N7933" s="247"/>
      <c r="O7933" s="247"/>
      <c r="P7933" s="247"/>
      <c r="Q7933" s="247"/>
      <c r="R7933" s="247"/>
    </row>
    <row r="7934" spans="1:18" ht="20.100000000000001" customHeight="1" x14ac:dyDescent="0.25">
      <c r="A7934" s="248"/>
      <c r="B7934" s="248"/>
      <c r="C7934" s="248"/>
      <c r="D7934" s="248"/>
      <c r="E7934" s="248"/>
      <c r="F7934" s="248"/>
      <c r="G7934" s="248"/>
      <c r="H7934" s="248"/>
      <c r="I7934" s="247"/>
      <c r="J7934" s="247"/>
      <c r="K7934" s="247"/>
      <c r="L7934" s="247"/>
      <c r="M7934" s="247"/>
      <c r="N7934" s="247"/>
      <c r="O7934" s="247"/>
      <c r="P7934" s="247"/>
      <c r="Q7934" s="247"/>
      <c r="R7934" s="247"/>
    </row>
    <row r="7935" spans="1:18" ht="20.100000000000001" customHeight="1" x14ac:dyDescent="0.25">
      <c r="A7935" s="248"/>
      <c r="B7935" s="248"/>
      <c r="C7935" s="248"/>
      <c r="D7935" s="248"/>
      <c r="E7935" s="248"/>
      <c r="F7935" s="248"/>
      <c r="G7935" s="248"/>
      <c r="H7935" s="248"/>
      <c r="I7935" s="247"/>
      <c r="J7935" s="247"/>
      <c r="K7935" s="247"/>
      <c r="L7935" s="247"/>
      <c r="M7935" s="247"/>
      <c r="N7935" s="247"/>
      <c r="O7935" s="247"/>
      <c r="P7935" s="247"/>
      <c r="Q7935" s="247"/>
      <c r="R7935" s="247"/>
    </row>
    <row r="7936" spans="1:18" ht="20.100000000000001" customHeight="1" x14ac:dyDescent="0.25">
      <c r="A7936" s="248"/>
      <c r="B7936" s="248"/>
      <c r="C7936" s="248"/>
      <c r="D7936" s="248"/>
      <c r="E7936" s="248"/>
      <c r="F7936" s="248"/>
      <c r="G7936" s="248"/>
      <c r="H7936" s="248"/>
      <c r="I7936" s="247"/>
      <c r="J7936" s="247"/>
      <c r="K7936" s="247"/>
      <c r="L7936" s="247"/>
      <c r="M7936" s="247"/>
      <c r="N7936" s="247"/>
      <c r="O7936" s="247"/>
      <c r="P7936" s="247"/>
      <c r="Q7936" s="247"/>
      <c r="R7936" s="247"/>
    </row>
    <row r="7937" spans="1:18" ht="20.100000000000001" customHeight="1" x14ac:dyDescent="0.25">
      <c r="A7937" s="248"/>
      <c r="B7937" s="248"/>
      <c r="C7937" s="248"/>
      <c r="D7937" s="248"/>
      <c r="E7937" s="248"/>
      <c r="F7937" s="248"/>
      <c r="G7937" s="248"/>
      <c r="H7937" s="248"/>
      <c r="I7937" s="247"/>
      <c r="J7937" s="247"/>
      <c r="K7937" s="247"/>
      <c r="L7937" s="247"/>
      <c r="M7937" s="247"/>
      <c r="N7937" s="247"/>
      <c r="O7937" s="247"/>
      <c r="P7937" s="247"/>
      <c r="Q7937" s="247"/>
      <c r="R7937" s="247"/>
    </row>
    <row r="7938" spans="1:18" ht="20.100000000000001" customHeight="1" x14ac:dyDescent="0.25">
      <c r="A7938" s="248"/>
      <c r="B7938" s="248"/>
      <c r="C7938" s="248"/>
      <c r="D7938" s="248"/>
      <c r="E7938" s="248"/>
      <c r="F7938" s="248"/>
      <c r="G7938" s="248"/>
      <c r="H7938" s="248"/>
      <c r="I7938" s="247"/>
      <c r="J7938" s="247"/>
      <c r="K7938" s="247"/>
      <c r="L7938" s="247"/>
      <c r="M7938" s="247"/>
      <c r="N7938" s="247"/>
      <c r="O7938" s="247"/>
      <c r="P7938" s="247"/>
      <c r="Q7938" s="247"/>
      <c r="R7938" s="247"/>
    </row>
    <row r="7939" spans="1:18" ht="20.100000000000001" customHeight="1" x14ac:dyDescent="0.25">
      <c r="A7939" s="248"/>
      <c r="B7939" s="248"/>
      <c r="C7939" s="248"/>
      <c r="D7939" s="248"/>
      <c r="E7939" s="248"/>
      <c r="F7939" s="248"/>
      <c r="G7939" s="248"/>
      <c r="H7939" s="248"/>
      <c r="I7939" s="247"/>
      <c r="J7939" s="247"/>
      <c r="K7939" s="247"/>
      <c r="L7939" s="247"/>
      <c r="M7939" s="247"/>
      <c r="N7939" s="247"/>
      <c r="O7939" s="247"/>
      <c r="P7939" s="247"/>
      <c r="Q7939" s="247"/>
      <c r="R7939" s="247"/>
    </row>
    <row r="7940" spans="1:18" ht="20.100000000000001" customHeight="1" x14ac:dyDescent="0.25">
      <c r="A7940" s="248"/>
      <c r="B7940" s="248"/>
      <c r="C7940" s="248"/>
      <c r="D7940" s="248"/>
      <c r="E7940" s="248"/>
      <c r="F7940" s="248"/>
      <c r="G7940" s="248"/>
      <c r="H7940" s="248"/>
      <c r="I7940" s="247"/>
      <c r="J7940" s="247"/>
      <c r="K7940" s="247"/>
      <c r="L7940" s="247"/>
      <c r="M7940" s="247"/>
      <c r="N7940" s="247"/>
      <c r="O7940" s="247"/>
      <c r="P7940" s="247"/>
      <c r="Q7940" s="247"/>
      <c r="R7940" s="247"/>
    </row>
    <row r="7941" spans="1:18" ht="20.100000000000001" customHeight="1" x14ac:dyDescent="0.25">
      <c r="A7941" s="248"/>
      <c r="B7941" s="248"/>
      <c r="C7941" s="248"/>
      <c r="D7941" s="248"/>
      <c r="E7941" s="248"/>
      <c r="F7941" s="248"/>
      <c r="G7941" s="248"/>
      <c r="H7941" s="248"/>
      <c r="I7941" s="247"/>
      <c r="J7941" s="247"/>
      <c r="K7941" s="247"/>
      <c r="L7941" s="247"/>
      <c r="M7941" s="247"/>
      <c r="N7941" s="247"/>
      <c r="O7941" s="247"/>
      <c r="P7941" s="247"/>
      <c r="Q7941" s="247"/>
      <c r="R7941" s="247"/>
    </row>
    <row r="7942" spans="1:18" ht="20.100000000000001" customHeight="1" x14ac:dyDescent="0.25">
      <c r="A7942" s="248"/>
      <c r="B7942" s="248"/>
      <c r="C7942" s="248"/>
      <c r="D7942" s="248"/>
      <c r="E7942" s="248"/>
      <c r="F7942" s="248"/>
      <c r="G7942" s="248"/>
      <c r="H7942" s="248"/>
      <c r="I7942" s="247"/>
      <c r="J7942" s="247"/>
      <c r="K7942" s="247"/>
      <c r="L7942" s="247"/>
      <c r="M7942" s="247"/>
      <c r="N7942" s="247"/>
      <c r="O7942" s="247"/>
      <c r="P7942" s="247"/>
      <c r="Q7942" s="247"/>
      <c r="R7942" s="247"/>
    </row>
    <row r="7943" spans="1:18" ht="20.100000000000001" customHeight="1" x14ac:dyDescent="0.25">
      <c r="A7943" s="248"/>
      <c r="B7943" s="248"/>
      <c r="C7943" s="248"/>
      <c r="D7943" s="248"/>
      <c r="E7943" s="248"/>
      <c r="F7943" s="248"/>
      <c r="G7943" s="248"/>
      <c r="H7943" s="248"/>
      <c r="I7943" s="247"/>
      <c r="J7943" s="247"/>
      <c r="K7943" s="247"/>
      <c r="L7943" s="247"/>
      <c r="M7943" s="247"/>
      <c r="N7943" s="247"/>
      <c r="O7943" s="247"/>
      <c r="P7943" s="247"/>
      <c r="Q7943" s="247"/>
      <c r="R7943" s="247"/>
    </row>
    <row r="7944" spans="1:18" ht="20.100000000000001" customHeight="1" x14ac:dyDescent="0.25">
      <c r="A7944" s="248"/>
      <c r="B7944" s="248"/>
      <c r="C7944" s="248"/>
      <c r="D7944" s="248"/>
      <c r="E7944" s="248"/>
      <c r="F7944" s="248"/>
      <c r="G7944" s="248"/>
      <c r="H7944" s="248"/>
      <c r="I7944" s="247"/>
      <c r="J7944" s="247"/>
      <c r="K7944" s="247"/>
      <c r="L7944" s="247"/>
      <c r="M7944" s="247"/>
      <c r="N7944" s="247"/>
      <c r="O7944" s="247"/>
      <c r="P7944" s="247"/>
      <c r="Q7944" s="247"/>
      <c r="R7944" s="247"/>
    </row>
    <row r="7945" spans="1:18" ht="20.100000000000001" customHeight="1" x14ac:dyDescent="0.25">
      <c r="A7945" s="248"/>
      <c r="B7945" s="248"/>
      <c r="C7945" s="248"/>
      <c r="D7945" s="248"/>
      <c r="E7945" s="248"/>
      <c r="F7945" s="248"/>
      <c r="G7945" s="248"/>
      <c r="H7945" s="248"/>
      <c r="I7945" s="247"/>
      <c r="J7945" s="247"/>
      <c r="K7945" s="247"/>
      <c r="L7945" s="247"/>
      <c r="M7945" s="247"/>
      <c r="N7945" s="247"/>
      <c r="O7945" s="247"/>
      <c r="P7945" s="247"/>
      <c r="Q7945" s="247"/>
      <c r="R7945" s="247"/>
    </row>
    <row r="7946" spans="1:18" ht="20.100000000000001" customHeight="1" x14ac:dyDescent="0.25">
      <c r="A7946" s="248"/>
      <c r="B7946" s="248"/>
      <c r="C7946" s="248"/>
      <c r="D7946" s="248"/>
      <c r="E7946" s="248"/>
      <c r="F7946" s="248"/>
      <c r="G7946" s="248"/>
      <c r="H7946" s="248"/>
      <c r="I7946" s="247"/>
      <c r="J7946" s="247"/>
      <c r="K7946" s="247"/>
      <c r="L7946" s="247"/>
      <c r="M7946" s="247"/>
      <c r="N7946" s="247"/>
      <c r="O7946" s="247"/>
      <c r="P7946" s="247"/>
      <c r="Q7946" s="247"/>
      <c r="R7946" s="247"/>
    </row>
    <row r="7947" spans="1:18" ht="20.100000000000001" customHeight="1" x14ac:dyDescent="0.25">
      <c r="A7947" s="248"/>
      <c r="B7947" s="248"/>
      <c r="C7947" s="248"/>
      <c r="D7947" s="248"/>
      <c r="E7947" s="248"/>
      <c r="F7947" s="248"/>
      <c r="G7947" s="248"/>
      <c r="H7947" s="248"/>
      <c r="I7947" s="247"/>
      <c r="J7947" s="247"/>
      <c r="K7947" s="247"/>
      <c r="L7947" s="247"/>
      <c r="M7947" s="247"/>
      <c r="N7947" s="247"/>
      <c r="O7947" s="247"/>
      <c r="P7947" s="247"/>
      <c r="Q7947" s="247"/>
      <c r="R7947" s="247"/>
    </row>
    <row r="7948" spans="1:18" ht="20.100000000000001" customHeight="1" x14ac:dyDescent="0.25">
      <c r="A7948" s="248"/>
      <c r="B7948" s="248"/>
      <c r="C7948" s="248"/>
      <c r="D7948" s="248"/>
      <c r="E7948" s="248"/>
      <c r="F7948" s="248"/>
      <c r="G7948" s="248"/>
      <c r="H7948" s="248"/>
      <c r="I7948" s="247"/>
      <c r="J7948" s="247"/>
      <c r="K7948" s="247"/>
      <c r="L7948" s="247"/>
      <c r="M7948" s="247"/>
      <c r="N7948" s="247"/>
      <c r="O7948" s="247"/>
      <c r="P7948" s="247"/>
      <c r="Q7948" s="247"/>
      <c r="R7948" s="247"/>
    </row>
    <row r="7949" spans="1:18" ht="20.100000000000001" customHeight="1" x14ac:dyDescent="0.25">
      <c r="A7949" s="248"/>
      <c r="B7949" s="248"/>
      <c r="C7949" s="248"/>
      <c r="D7949" s="248"/>
      <c r="E7949" s="248"/>
      <c r="F7949" s="248"/>
      <c r="G7949" s="248"/>
      <c r="H7949" s="248"/>
      <c r="I7949" s="247"/>
      <c r="J7949" s="247"/>
      <c r="K7949" s="247"/>
      <c r="L7949" s="247"/>
      <c r="M7949" s="247"/>
      <c r="N7949" s="247"/>
      <c r="O7949" s="247"/>
      <c r="P7949" s="247"/>
      <c r="Q7949" s="247"/>
      <c r="R7949" s="247"/>
    </row>
    <row r="7950" spans="1:18" ht="20.100000000000001" customHeight="1" x14ac:dyDescent="0.25">
      <c r="A7950" s="248"/>
      <c r="B7950" s="248"/>
      <c r="C7950" s="248"/>
      <c r="D7950" s="248"/>
      <c r="E7950" s="248"/>
      <c r="F7950" s="248"/>
      <c r="G7950" s="248"/>
      <c r="H7950" s="248"/>
      <c r="I7950" s="247"/>
      <c r="J7950" s="247"/>
      <c r="K7950" s="247"/>
      <c r="L7950" s="247"/>
      <c r="M7950" s="247"/>
      <c r="N7950" s="247"/>
      <c r="O7950" s="247"/>
      <c r="P7950" s="247"/>
      <c r="Q7950" s="247"/>
      <c r="R7950" s="247"/>
    </row>
    <row r="7951" spans="1:18" ht="20.100000000000001" customHeight="1" x14ac:dyDescent="0.25">
      <c r="A7951" s="248"/>
      <c r="B7951" s="248"/>
      <c r="C7951" s="248"/>
      <c r="D7951" s="248"/>
      <c r="E7951" s="248"/>
      <c r="F7951" s="248"/>
      <c r="G7951" s="248"/>
      <c r="H7951" s="248"/>
      <c r="I7951" s="247"/>
      <c r="J7951" s="247"/>
      <c r="K7951" s="247"/>
      <c r="L7951" s="247"/>
      <c r="M7951" s="247"/>
      <c r="N7951" s="247"/>
      <c r="O7951" s="247"/>
      <c r="P7951" s="247"/>
      <c r="Q7951" s="247"/>
      <c r="R7951" s="247"/>
    </row>
    <row r="7952" spans="1:18" ht="20.100000000000001" customHeight="1" x14ac:dyDescent="0.25">
      <c r="A7952" s="248"/>
      <c r="B7952" s="248"/>
      <c r="C7952" s="248"/>
      <c r="D7952" s="248"/>
      <c r="E7952" s="248"/>
      <c r="F7952" s="248"/>
      <c r="G7952" s="248"/>
      <c r="H7952" s="248"/>
      <c r="I7952" s="247"/>
      <c r="J7952" s="247"/>
      <c r="K7952" s="247"/>
      <c r="L7952" s="247"/>
      <c r="M7952" s="247"/>
      <c r="N7952" s="247"/>
      <c r="O7952" s="247"/>
      <c r="P7952" s="247"/>
      <c r="Q7952" s="247"/>
      <c r="R7952" s="247"/>
    </row>
    <row r="7953" spans="1:18" ht="20.100000000000001" customHeight="1" x14ac:dyDescent="0.25">
      <c r="A7953" s="248"/>
      <c r="B7953" s="248"/>
      <c r="C7953" s="248"/>
      <c r="D7953" s="248"/>
      <c r="E7953" s="248"/>
      <c r="F7953" s="248"/>
      <c r="G7953" s="248"/>
      <c r="H7953" s="248"/>
      <c r="I7953" s="247"/>
      <c r="J7953" s="247"/>
      <c r="K7953" s="247"/>
      <c r="L7953" s="247"/>
      <c r="M7953" s="247"/>
      <c r="N7953" s="247"/>
      <c r="O7953" s="247"/>
      <c r="P7953" s="247"/>
      <c r="Q7953" s="247"/>
      <c r="R7953" s="247"/>
    </row>
    <row r="7954" spans="1:18" ht="20.100000000000001" customHeight="1" x14ac:dyDescent="0.25">
      <c r="A7954" s="248"/>
      <c r="B7954" s="248"/>
      <c r="C7954" s="248"/>
      <c r="D7954" s="248"/>
      <c r="E7954" s="248"/>
      <c r="F7954" s="248"/>
      <c r="G7954" s="248"/>
      <c r="H7954" s="248"/>
      <c r="I7954" s="247"/>
      <c r="J7954" s="247"/>
      <c r="K7954" s="247"/>
      <c r="L7954" s="247"/>
      <c r="M7954" s="247"/>
      <c r="N7954" s="247"/>
      <c r="O7954" s="247"/>
      <c r="P7954" s="247"/>
      <c r="Q7954" s="247"/>
      <c r="R7954" s="247"/>
    </row>
    <row r="7955" spans="1:18" ht="20.100000000000001" customHeight="1" x14ac:dyDescent="0.25">
      <c r="A7955" s="248"/>
      <c r="B7955" s="248"/>
      <c r="C7955" s="248"/>
      <c r="D7955" s="248"/>
      <c r="E7955" s="248"/>
      <c r="F7955" s="248"/>
      <c r="G7955" s="248"/>
      <c r="H7955" s="248"/>
      <c r="I7955" s="247"/>
      <c r="J7955" s="247"/>
      <c r="K7955" s="247"/>
      <c r="L7955" s="247"/>
      <c r="M7955" s="247"/>
      <c r="N7955" s="247"/>
      <c r="O7955" s="247"/>
      <c r="P7955" s="247"/>
      <c r="Q7955" s="247"/>
      <c r="R7955" s="247"/>
    </row>
    <row r="7956" spans="1:18" ht="20.100000000000001" customHeight="1" x14ac:dyDescent="0.25">
      <c r="A7956" s="248"/>
      <c r="B7956" s="248"/>
      <c r="C7956" s="248"/>
      <c r="D7956" s="248"/>
      <c r="E7956" s="248"/>
      <c r="F7956" s="248"/>
      <c r="G7956" s="248"/>
      <c r="H7956" s="248"/>
      <c r="I7956" s="247"/>
      <c r="J7956" s="247"/>
      <c r="K7956" s="247"/>
      <c r="L7956" s="247"/>
      <c r="M7956" s="247"/>
      <c r="N7956" s="247"/>
      <c r="O7956" s="247"/>
      <c r="P7956" s="247"/>
      <c r="Q7956" s="247"/>
      <c r="R7956" s="247"/>
    </row>
    <row r="7957" spans="1:18" ht="20.100000000000001" customHeight="1" x14ac:dyDescent="0.25">
      <c r="A7957" s="248"/>
      <c r="B7957" s="248"/>
      <c r="C7957" s="248"/>
      <c r="D7957" s="248"/>
      <c r="E7957" s="248"/>
      <c r="F7957" s="248"/>
      <c r="G7957" s="248"/>
      <c r="H7957" s="248"/>
      <c r="I7957" s="247"/>
      <c r="J7957" s="247"/>
      <c r="K7957" s="247"/>
      <c r="L7957" s="247"/>
      <c r="M7957" s="247"/>
      <c r="N7957" s="247"/>
      <c r="O7957" s="247"/>
      <c r="P7957" s="247"/>
      <c r="Q7957" s="247"/>
      <c r="R7957" s="247"/>
    </row>
    <row r="7958" spans="1:18" ht="20.100000000000001" customHeight="1" x14ac:dyDescent="0.25">
      <c r="A7958" s="248"/>
      <c r="B7958" s="248"/>
      <c r="C7958" s="248"/>
      <c r="D7958" s="248"/>
      <c r="E7958" s="248"/>
      <c r="F7958" s="248"/>
      <c r="G7958" s="248"/>
      <c r="H7958" s="248"/>
      <c r="I7958" s="247"/>
      <c r="J7958" s="247"/>
      <c r="K7958" s="247"/>
      <c r="L7958" s="247"/>
      <c r="M7958" s="247"/>
      <c r="N7958" s="247"/>
      <c r="O7958" s="247"/>
      <c r="P7958" s="247"/>
      <c r="Q7958" s="247"/>
      <c r="R7958" s="247"/>
    </row>
    <row r="7959" spans="1:18" ht="20.100000000000001" customHeight="1" x14ac:dyDescent="0.25">
      <c r="A7959" s="248"/>
      <c r="B7959" s="248"/>
      <c r="C7959" s="248"/>
      <c r="D7959" s="248"/>
      <c r="E7959" s="248"/>
      <c r="F7959" s="248"/>
      <c r="G7959" s="248"/>
      <c r="H7959" s="248"/>
      <c r="I7959" s="247"/>
      <c r="J7959" s="247"/>
      <c r="K7959" s="247"/>
      <c r="L7959" s="247"/>
      <c r="M7959" s="247"/>
      <c r="N7959" s="247"/>
      <c r="O7959" s="247"/>
      <c r="P7959" s="247"/>
      <c r="Q7959" s="247"/>
      <c r="R7959" s="247"/>
    </row>
    <row r="7960" spans="1:18" ht="20.100000000000001" customHeight="1" x14ac:dyDescent="0.25">
      <c r="A7960" s="248"/>
      <c r="B7960" s="248"/>
      <c r="C7960" s="248"/>
      <c r="D7960" s="248"/>
      <c r="E7960" s="248"/>
      <c r="F7960" s="248"/>
      <c r="G7960" s="248"/>
      <c r="H7960" s="248"/>
      <c r="I7960" s="247"/>
      <c r="J7960" s="247"/>
      <c r="K7960" s="247"/>
      <c r="L7960" s="247"/>
      <c r="M7960" s="247"/>
      <c r="N7960" s="247"/>
      <c r="O7960" s="247"/>
      <c r="P7960" s="247"/>
      <c r="Q7960" s="247"/>
      <c r="R7960" s="247"/>
    </row>
    <row r="7961" spans="1:18" ht="20.100000000000001" customHeight="1" x14ac:dyDescent="0.25">
      <c r="A7961" s="248"/>
      <c r="B7961" s="248"/>
      <c r="C7961" s="248"/>
      <c r="D7961" s="248"/>
      <c r="E7961" s="248"/>
      <c r="F7961" s="248"/>
      <c r="G7961" s="248"/>
      <c r="H7961" s="248"/>
      <c r="I7961" s="247"/>
      <c r="J7961" s="247"/>
      <c r="K7961" s="247"/>
      <c r="L7961" s="247"/>
      <c r="M7961" s="247"/>
      <c r="N7961" s="247"/>
      <c r="O7961" s="247"/>
      <c r="P7961" s="247"/>
      <c r="Q7961" s="247"/>
      <c r="R7961" s="247"/>
    </row>
    <row r="7962" spans="1:18" ht="20.100000000000001" customHeight="1" x14ac:dyDescent="0.25">
      <c r="A7962" s="248"/>
      <c r="B7962" s="248"/>
      <c r="C7962" s="248"/>
      <c r="D7962" s="248"/>
      <c r="E7962" s="248"/>
      <c r="F7962" s="248"/>
      <c r="G7962" s="248"/>
      <c r="H7962" s="248"/>
      <c r="I7962" s="247"/>
      <c r="J7962" s="247"/>
      <c r="K7962" s="247"/>
      <c r="L7962" s="247"/>
      <c r="M7962" s="247"/>
      <c r="N7962" s="247"/>
      <c r="O7962" s="247"/>
      <c r="P7962" s="247"/>
      <c r="Q7962" s="247"/>
      <c r="R7962" s="247"/>
    </row>
    <row r="7963" spans="1:18" ht="20.100000000000001" customHeight="1" x14ac:dyDescent="0.25">
      <c r="A7963" s="248"/>
      <c r="B7963" s="248"/>
      <c r="C7963" s="248"/>
      <c r="D7963" s="248"/>
      <c r="E7963" s="248"/>
      <c r="F7963" s="248"/>
      <c r="G7963" s="248"/>
      <c r="H7963" s="248"/>
      <c r="I7963" s="247"/>
      <c r="J7963" s="247"/>
      <c r="K7963" s="247"/>
      <c r="L7963" s="247"/>
      <c r="M7963" s="247"/>
      <c r="N7963" s="247"/>
      <c r="O7963" s="247"/>
      <c r="P7963" s="247"/>
      <c r="Q7963" s="247"/>
      <c r="R7963" s="247"/>
    </row>
    <row r="7964" spans="1:18" ht="20.100000000000001" customHeight="1" x14ac:dyDescent="0.25">
      <c r="A7964" s="248"/>
      <c r="B7964" s="248"/>
      <c r="C7964" s="248"/>
      <c r="D7964" s="248"/>
      <c r="E7964" s="248"/>
      <c r="F7964" s="248"/>
      <c r="G7964" s="248"/>
      <c r="H7964" s="248"/>
      <c r="I7964" s="247"/>
      <c r="J7964" s="247"/>
      <c r="K7964" s="247"/>
      <c r="L7964" s="247"/>
      <c r="M7964" s="247"/>
      <c r="N7964" s="247"/>
      <c r="O7964" s="247"/>
      <c r="P7964" s="247"/>
      <c r="Q7964" s="247"/>
      <c r="R7964" s="247"/>
    </row>
    <row r="7965" spans="1:18" ht="20.100000000000001" customHeight="1" x14ac:dyDescent="0.25">
      <c r="A7965" s="248"/>
      <c r="B7965" s="248"/>
      <c r="C7965" s="248"/>
      <c r="D7965" s="248"/>
      <c r="E7965" s="248"/>
      <c r="F7965" s="248"/>
      <c r="G7965" s="248"/>
      <c r="H7965" s="248"/>
      <c r="I7965" s="247"/>
      <c r="J7965" s="247"/>
      <c r="K7965" s="247"/>
      <c r="L7965" s="247"/>
      <c r="M7965" s="247"/>
      <c r="N7965" s="247"/>
      <c r="O7965" s="247"/>
      <c r="P7965" s="247"/>
      <c r="Q7965" s="247"/>
      <c r="R7965" s="247"/>
    </row>
    <row r="7966" spans="1:18" ht="20.100000000000001" customHeight="1" x14ac:dyDescent="0.25">
      <c r="A7966" s="248"/>
      <c r="B7966" s="248"/>
      <c r="C7966" s="248"/>
      <c r="D7966" s="248"/>
      <c r="E7966" s="248"/>
      <c r="F7966" s="248"/>
      <c r="G7966" s="248"/>
      <c r="H7966" s="248"/>
      <c r="I7966" s="247"/>
      <c r="J7966" s="247"/>
      <c r="K7966" s="247"/>
      <c r="L7966" s="247"/>
      <c r="M7966" s="247"/>
      <c r="N7966" s="247"/>
      <c r="O7966" s="247"/>
      <c r="P7966" s="247"/>
      <c r="Q7966" s="247"/>
      <c r="R7966" s="247"/>
    </row>
    <row r="7967" spans="1:18" ht="20.100000000000001" customHeight="1" x14ac:dyDescent="0.25">
      <c r="A7967" s="248"/>
      <c r="B7967" s="248"/>
      <c r="C7967" s="248"/>
      <c r="D7967" s="248"/>
      <c r="E7967" s="248"/>
      <c r="F7967" s="248"/>
      <c r="G7967" s="248"/>
      <c r="H7967" s="248"/>
      <c r="I7967" s="247"/>
      <c r="J7967" s="247"/>
      <c r="K7967" s="247"/>
      <c r="L7967" s="247"/>
      <c r="M7967" s="247"/>
      <c r="N7967" s="247"/>
      <c r="O7967" s="247"/>
      <c r="P7967" s="247"/>
      <c r="Q7967" s="247"/>
      <c r="R7967" s="247"/>
    </row>
    <row r="7968" spans="1:18" ht="20.100000000000001" customHeight="1" x14ac:dyDescent="0.25">
      <c r="A7968" s="248"/>
      <c r="B7968" s="248"/>
      <c r="C7968" s="248"/>
      <c r="D7968" s="248"/>
      <c r="E7968" s="248"/>
      <c r="F7968" s="248"/>
      <c r="G7968" s="248"/>
      <c r="H7968" s="248"/>
      <c r="I7968" s="247"/>
      <c r="J7968" s="247"/>
      <c r="K7968" s="247"/>
      <c r="L7968" s="247"/>
      <c r="M7968" s="247"/>
      <c r="N7968" s="247"/>
      <c r="O7968" s="247"/>
      <c r="P7968" s="247"/>
      <c r="Q7968" s="247"/>
      <c r="R7968" s="247"/>
    </row>
    <row r="7969" spans="1:18" ht="20.100000000000001" customHeight="1" x14ac:dyDescent="0.25">
      <c r="A7969" s="248"/>
      <c r="B7969" s="248"/>
      <c r="C7969" s="248"/>
      <c r="D7969" s="248"/>
      <c r="E7969" s="248"/>
      <c r="F7969" s="248"/>
      <c r="G7969" s="248"/>
      <c r="H7969" s="248"/>
      <c r="I7969" s="247"/>
      <c r="J7969" s="247"/>
      <c r="K7969" s="247"/>
      <c r="L7969" s="247"/>
      <c r="M7969" s="247"/>
      <c r="N7969" s="247"/>
      <c r="O7969" s="247"/>
      <c r="P7969" s="247"/>
      <c r="Q7969" s="247"/>
      <c r="R7969" s="247"/>
    </row>
    <row r="7970" spans="1:18" ht="20.100000000000001" customHeight="1" x14ac:dyDescent="0.25">
      <c r="A7970" s="248"/>
      <c r="B7970" s="248"/>
      <c r="C7970" s="248"/>
      <c r="D7970" s="248"/>
      <c r="E7970" s="248"/>
      <c r="F7970" s="248"/>
      <c r="G7970" s="248"/>
      <c r="H7970" s="248"/>
      <c r="I7970" s="247"/>
      <c r="J7970" s="247"/>
      <c r="K7970" s="247"/>
      <c r="L7970" s="247"/>
      <c r="M7970" s="247"/>
      <c r="N7970" s="247"/>
      <c r="O7970" s="247"/>
      <c r="P7970" s="247"/>
      <c r="Q7970" s="247"/>
      <c r="R7970" s="247"/>
    </row>
    <row r="7971" spans="1:18" ht="20.100000000000001" customHeight="1" x14ac:dyDescent="0.25">
      <c r="A7971" s="248"/>
      <c r="B7971" s="248"/>
      <c r="C7971" s="248"/>
      <c r="D7971" s="248"/>
      <c r="E7971" s="248"/>
      <c r="F7971" s="248"/>
      <c r="G7971" s="248"/>
      <c r="H7971" s="248"/>
      <c r="I7971" s="247"/>
      <c r="J7971" s="247"/>
      <c r="K7971" s="247"/>
      <c r="L7971" s="247"/>
      <c r="M7971" s="247"/>
      <c r="N7971" s="247"/>
      <c r="O7971" s="247"/>
      <c r="P7971" s="247"/>
      <c r="Q7971" s="247"/>
      <c r="R7971" s="247"/>
    </row>
    <row r="7972" spans="1:18" ht="20.100000000000001" customHeight="1" x14ac:dyDescent="0.25">
      <c r="A7972" s="248"/>
      <c r="B7972" s="248"/>
      <c r="C7972" s="248"/>
      <c r="D7972" s="248"/>
      <c r="E7972" s="248"/>
      <c r="F7972" s="248"/>
      <c r="G7972" s="248"/>
      <c r="H7972" s="248"/>
      <c r="I7972" s="247"/>
      <c r="J7972" s="247"/>
      <c r="K7972" s="247"/>
      <c r="L7972" s="247"/>
      <c r="M7972" s="247"/>
      <c r="N7972" s="247"/>
      <c r="O7972" s="247"/>
      <c r="P7972" s="247"/>
      <c r="Q7972" s="247"/>
      <c r="R7972" s="247"/>
    </row>
    <row r="7973" spans="1:18" ht="20.100000000000001" customHeight="1" x14ac:dyDescent="0.25">
      <c r="A7973" s="248"/>
      <c r="B7973" s="248"/>
      <c r="C7973" s="248"/>
      <c r="D7973" s="248"/>
      <c r="E7973" s="248"/>
      <c r="F7973" s="248"/>
      <c r="G7973" s="248"/>
      <c r="H7973" s="248"/>
      <c r="I7973" s="247"/>
      <c r="J7973" s="247"/>
      <c r="K7973" s="247"/>
      <c r="L7973" s="247"/>
      <c r="M7973" s="247"/>
      <c r="N7973" s="247"/>
      <c r="O7973" s="247"/>
      <c r="P7973" s="247"/>
      <c r="Q7973" s="247"/>
      <c r="R7973" s="247"/>
    </row>
    <row r="7974" spans="1:18" ht="20.100000000000001" customHeight="1" x14ac:dyDescent="0.25">
      <c r="A7974" s="248"/>
      <c r="B7974" s="248"/>
      <c r="C7974" s="248"/>
      <c r="D7974" s="248"/>
      <c r="E7974" s="248"/>
      <c r="F7974" s="248"/>
      <c r="G7974" s="248"/>
      <c r="H7974" s="248"/>
      <c r="I7974" s="247"/>
      <c r="J7974" s="247"/>
      <c r="K7974" s="247"/>
      <c r="L7974" s="247"/>
      <c r="M7974" s="247"/>
      <c r="N7974" s="247"/>
      <c r="O7974" s="247"/>
      <c r="P7974" s="247"/>
      <c r="Q7974" s="247"/>
      <c r="R7974" s="247"/>
    </row>
    <row r="7975" spans="1:18" ht="20.100000000000001" customHeight="1" x14ac:dyDescent="0.25">
      <c r="A7975" s="248"/>
      <c r="B7975" s="248"/>
      <c r="C7975" s="248"/>
      <c r="D7975" s="248"/>
      <c r="E7975" s="248"/>
      <c r="F7975" s="248"/>
      <c r="G7975" s="248"/>
      <c r="H7975" s="248"/>
      <c r="I7975" s="247"/>
      <c r="J7975" s="247"/>
      <c r="K7975" s="247"/>
      <c r="L7975" s="247"/>
      <c r="M7975" s="247"/>
      <c r="N7975" s="247"/>
      <c r="O7975" s="247"/>
      <c r="P7975" s="247"/>
      <c r="Q7975" s="247"/>
      <c r="R7975" s="247"/>
    </row>
    <row r="7976" spans="1:18" ht="20.100000000000001" customHeight="1" x14ac:dyDescent="0.25">
      <c r="A7976" s="248"/>
      <c r="B7976" s="248"/>
      <c r="C7976" s="248"/>
      <c r="D7976" s="248"/>
      <c r="E7976" s="248"/>
      <c r="F7976" s="248"/>
      <c r="G7976" s="248"/>
      <c r="H7976" s="248"/>
      <c r="I7976" s="247"/>
      <c r="J7976" s="247"/>
      <c r="K7976" s="247"/>
      <c r="L7976" s="247"/>
      <c r="M7976" s="247"/>
      <c r="N7976" s="247"/>
      <c r="O7976" s="247"/>
      <c r="P7976" s="247"/>
      <c r="Q7976" s="247"/>
      <c r="R7976" s="247"/>
    </row>
    <row r="7977" spans="1:18" ht="20.100000000000001" customHeight="1" x14ac:dyDescent="0.25">
      <c r="A7977" s="248"/>
      <c r="B7977" s="248"/>
      <c r="C7977" s="248"/>
      <c r="D7977" s="248"/>
      <c r="E7977" s="248"/>
      <c r="F7977" s="248"/>
      <c r="G7977" s="248"/>
      <c r="H7977" s="248"/>
      <c r="I7977" s="247"/>
      <c r="J7977" s="247"/>
      <c r="K7977" s="247"/>
      <c r="L7977" s="247"/>
      <c r="M7977" s="247"/>
      <c r="N7977" s="247"/>
      <c r="O7977" s="247"/>
      <c r="P7977" s="247"/>
      <c r="Q7977" s="247"/>
      <c r="R7977" s="247"/>
    </row>
    <row r="7978" spans="1:18" ht="20.100000000000001" customHeight="1" x14ac:dyDescent="0.25">
      <c r="A7978" s="248"/>
      <c r="B7978" s="248"/>
      <c r="C7978" s="248"/>
      <c r="D7978" s="248"/>
      <c r="E7978" s="248"/>
      <c r="F7978" s="248"/>
      <c r="G7978" s="248"/>
      <c r="H7978" s="248"/>
      <c r="I7978" s="247"/>
      <c r="J7978" s="247"/>
      <c r="K7978" s="247"/>
      <c r="L7978" s="247"/>
      <c r="M7978" s="247"/>
      <c r="N7978" s="247"/>
      <c r="O7978" s="247"/>
      <c r="P7978" s="247"/>
      <c r="Q7978" s="247"/>
      <c r="R7978" s="247"/>
    </row>
    <row r="7979" spans="1:18" ht="20.100000000000001" customHeight="1" x14ac:dyDescent="0.25">
      <c r="A7979" s="248"/>
      <c r="B7979" s="248"/>
      <c r="C7979" s="248"/>
      <c r="D7979" s="248"/>
      <c r="E7979" s="248"/>
      <c r="F7979" s="248"/>
      <c r="G7979" s="248"/>
      <c r="H7979" s="248"/>
      <c r="I7979" s="247"/>
      <c r="J7979" s="247"/>
      <c r="K7979" s="247"/>
      <c r="L7979" s="247"/>
      <c r="M7979" s="247"/>
      <c r="N7979" s="247"/>
      <c r="O7979" s="247"/>
      <c r="P7979" s="247"/>
      <c r="Q7979" s="247"/>
      <c r="R7979" s="247"/>
    </row>
    <row r="7980" spans="1:18" ht="20.100000000000001" customHeight="1" x14ac:dyDescent="0.25">
      <c r="A7980" s="248"/>
      <c r="B7980" s="248"/>
      <c r="C7980" s="248"/>
      <c r="D7980" s="248"/>
      <c r="E7980" s="248"/>
      <c r="F7980" s="248"/>
      <c r="G7980" s="248"/>
      <c r="H7980" s="248"/>
      <c r="I7980" s="247"/>
      <c r="J7980" s="247"/>
      <c r="K7980" s="247"/>
      <c r="L7980" s="247"/>
      <c r="M7980" s="247"/>
      <c r="N7980" s="247"/>
      <c r="O7980" s="247"/>
      <c r="P7980" s="247"/>
      <c r="Q7980" s="247"/>
      <c r="R7980" s="247"/>
    </row>
    <row r="7981" spans="1:18" ht="20.100000000000001" customHeight="1" x14ac:dyDescent="0.25">
      <c r="A7981" s="248"/>
      <c r="B7981" s="248"/>
      <c r="C7981" s="248"/>
      <c r="D7981" s="248"/>
      <c r="E7981" s="248"/>
      <c r="F7981" s="248"/>
      <c r="G7981" s="248"/>
      <c r="H7981" s="248"/>
      <c r="I7981" s="247"/>
      <c r="J7981" s="247"/>
      <c r="K7981" s="247"/>
      <c r="L7981" s="247"/>
      <c r="M7981" s="247"/>
      <c r="N7981" s="247"/>
      <c r="O7981" s="247"/>
      <c r="P7981" s="247"/>
      <c r="Q7981" s="247"/>
      <c r="R7981" s="247"/>
    </row>
    <row r="7982" spans="1:18" ht="20.100000000000001" customHeight="1" x14ac:dyDescent="0.25">
      <c r="A7982" s="248"/>
      <c r="B7982" s="248"/>
      <c r="C7982" s="248"/>
      <c r="D7982" s="248"/>
      <c r="E7982" s="248"/>
      <c r="F7982" s="248"/>
      <c r="G7982" s="248"/>
      <c r="H7982" s="248"/>
      <c r="I7982" s="247"/>
      <c r="J7982" s="247"/>
      <c r="K7982" s="247"/>
      <c r="L7982" s="247"/>
      <c r="M7982" s="247"/>
      <c r="N7982" s="247"/>
      <c r="O7982" s="247"/>
      <c r="P7982" s="247"/>
      <c r="Q7982" s="247"/>
      <c r="R7982" s="247"/>
    </row>
    <row r="7983" spans="1:18" ht="20.100000000000001" customHeight="1" x14ac:dyDescent="0.25">
      <c r="A7983" s="248"/>
      <c r="B7983" s="248"/>
      <c r="C7983" s="248"/>
      <c r="D7983" s="248"/>
      <c r="E7983" s="248"/>
      <c r="F7983" s="248"/>
      <c r="G7983" s="248"/>
      <c r="H7983" s="248"/>
      <c r="I7983" s="247"/>
      <c r="J7983" s="247"/>
      <c r="K7983" s="247"/>
      <c r="L7983" s="247"/>
      <c r="M7983" s="247"/>
      <c r="N7983" s="247"/>
      <c r="O7983" s="247"/>
      <c r="P7983" s="247"/>
      <c r="Q7983" s="247"/>
      <c r="R7983" s="247"/>
    </row>
    <row r="7984" spans="1:18" ht="20.100000000000001" customHeight="1" x14ac:dyDescent="0.25">
      <c r="A7984" s="248"/>
      <c r="B7984" s="248"/>
      <c r="C7984" s="248"/>
      <c r="D7984" s="248"/>
      <c r="E7984" s="248"/>
      <c r="F7984" s="248"/>
      <c r="G7984" s="248"/>
      <c r="H7984" s="248"/>
      <c r="I7984" s="247"/>
      <c r="J7984" s="247"/>
      <c r="K7984" s="247"/>
      <c r="L7984" s="247"/>
      <c r="M7984" s="247"/>
      <c r="N7984" s="247"/>
      <c r="O7984" s="247"/>
      <c r="P7984" s="247"/>
      <c r="Q7984" s="247"/>
      <c r="R7984" s="247"/>
    </row>
    <row r="7985" spans="1:18" ht="20.100000000000001" customHeight="1" x14ac:dyDescent="0.25">
      <c r="A7985" s="248"/>
      <c r="B7985" s="248"/>
      <c r="C7985" s="248"/>
      <c r="D7985" s="248"/>
      <c r="E7985" s="248"/>
      <c r="F7985" s="248"/>
      <c r="G7985" s="248"/>
      <c r="H7985" s="248"/>
      <c r="I7985" s="247"/>
      <c r="J7985" s="247"/>
      <c r="K7985" s="247"/>
      <c r="L7985" s="247"/>
      <c r="M7985" s="247"/>
      <c r="N7985" s="247"/>
      <c r="O7985" s="247"/>
      <c r="P7985" s="247"/>
      <c r="Q7985" s="247"/>
      <c r="R7985" s="247"/>
    </row>
    <row r="7986" spans="1:18" ht="20.100000000000001" customHeight="1" x14ac:dyDescent="0.25">
      <c r="A7986" s="248"/>
      <c r="B7986" s="248"/>
      <c r="C7986" s="248"/>
      <c r="D7986" s="248"/>
      <c r="E7986" s="248"/>
      <c r="F7986" s="248"/>
      <c r="G7986" s="248"/>
      <c r="H7986" s="248"/>
      <c r="I7986" s="247"/>
      <c r="J7986" s="247"/>
      <c r="K7986" s="247"/>
      <c r="L7986" s="247"/>
      <c r="M7986" s="247"/>
      <c r="N7986" s="247"/>
      <c r="O7986" s="247"/>
      <c r="P7986" s="247"/>
      <c r="Q7986" s="247"/>
      <c r="R7986" s="247"/>
    </row>
    <row r="7987" spans="1:18" ht="20.100000000000001" customHeight="1" x14ac:dyDescent="0.25">
      <c r="A7987" s="248"/>
      <c r="B7987" s="248"/>
      <c r="C7987" s="248"/>
      <c r="D7987" s="248"/>
      <c r="E7987" s="248"/>
      <c r="F7987" s="248"/>
      <c r="G7987" s="248"/>
      <c r="H7987" s="248"/>
      <c r="I7987" s="247"/>
      <c r="J7987" s="247"/>
      <c r="K7987" s="247"/>
      <c r="L7987" s="247"/>
      <c r="M7987" s="247"/>
      <c r="N7987" s="247"/>
      <c r="O7987" s="247"/>
      <c r="P7987" s="247"/>
      <c r="Q7987" s="247"/>
      <c r="R7987" s="247"/>
    </row>
    <row r="7988" spans="1:18" ht="20.100000000000001" customHeight="1" x14ac:dyDescent="0.25">
      <c r="A7988" s="248"/>
      <c r="B7988" s="248"/>
      <c r="C7988" s="248"/>
      <c r="D7988" s="248"/>
      <c r="E7988" s="248"/>
      <c r="F7988" s="248"/>
      <c r="G7988" s="248"/>
      <c r="H7988" s="248"/>
      <c r="I7988" s="247"/>
      <c r="J7988" s="247"/>
      <c r="K7988" s="247"/>
      <c r="L7988" s="247"/>
      <c r="M7988" s="247"/>
      <c r="N7988" s="247"/>
      <c r="O7988" s="247"/>
      <c r="P7988" s="247"/>
      <c r="Q7988" s="247"/>
      <c r="R7988" s="247"/>
    </row>
    <row r="7989" spans="1:18" ht="20.100000000000001" customHeight="1" x14ac:dyDescent="0.25">
      <c r="A7989" s="248"/>
      <c r="B7989" s="248"/>
      <c r="C7989" s="248"/>
      <c r="D7989" s="248"/>
      <c r="E7989" s="248"/>
      <c r="F7989" s="248"/>
      <c r="G7989" s="248"/>
      <c r="H7989" s="248"/>
      <c r="I7989" s="247"/>
      <c r="J7989" s="247"/>
      <c r="K7989" s="247"/>
      <c r="L7989" s="247"/>
      <c r="M7989" s="247"/>
      <c r="N7989" s="247"/>
      <c r="O7989" s="247"/>
      <c r="P7989" s="247"/>
      <c r="Q7989" s="247"/>
      <c r="R7989" s="247"/>
    </row>
    <row r="7990" spans="1:18" ht="20.100000000000001" customHeight="1" x14ac:dyDescent="0.25">
      <c r="A7990" s="248"/>
      <c r="B7990" s="248"/>
      <c r="C7990" s="248"/>
      <c r="D7990" s="248"/>
      <c r="E7990" s="248"/>
      <c r="F7990" s="248"/>
      <c r="G7990" s="248"/>
      <c r="H7990" s="248"/>
      <c r="I7990" s="247"/>
      <c r="J7990" s="247"/>
      <c r="K7990" s="247"/>
      <c r="L7990" s="247"/>
      <c r="M7990" s="247"/>
      <c r="N7990" s="247"/>
      <c r="O7990" s="247"/>
      <c r="P7990" s="247"/>
      <c r="Q7990" s="247"/>
      <c r="R7990" s="247"/>
    </row>
    <row r="7991" spans="1:18" ht="20.100000000000001" customHeight="1" x14ac:dyDescent="0.25">
      <c r="A7991" s="248"/>
      <c r="B7991" s="248"/>
      <c r="C7991" s="248"/>
      <c r="D7991" s="248"/>
      <c r="E7991" s="248"/>
      <c r="F7991" s="248"/>
      <c r="G7991" s="248"/>
      <c r="H7991" s="248"/>
      <c r="I7991" s="247"/>
      <c r="J7991" s="247"/>
      <c r="K7991" s="247"/>
      <c r="L7991" s="247"/>
      <c r="M7991" s="247"/>
      <c r="N7991" s="247"/>
      <c r="O7991" s="247"/>
      <c r="P7991" s="247"/>
      <c r="Q7991" s="247"/>
      <c r="R7991" s="247"/>
    </row>
    <row r="7992" spans="1:18" ht="20.100000000000001" customHeight="1" x14ac:dyDescent="0.25">
      <c r="A7992" s="248"/>
      <c r="B7992" s="248"/>
      <c r="C7992" s="248"/>
      <c r="D7992" s="248"/>
      <c r="E7992" s="248"/>
      <c r="F7992" s="248"/>
      <c r="G7992" s="248"/>
      <c r="H7992" s="248"/>
      <c r="I7992" s="247"/>
      <c r="J7992" s="247"/>
      <c r="K7992" s="247"/>
      <c r="L7992" s="247"/>
      <c r="M7992" s="247"/>
      <c r="N7992" s="247"/>
      <c r="O7992" s="247"/>
      <c r="P7992" s="247"/>
      <c r="Q7992" s="247"/>
      <c r="R7992" s="247"/>
    </row>
    <row r="7993" spans="1:18" ht="20.100000000000001" customHeight="1" x14ac:dyDescent="0.25">
      <c r="A7993" s="248"/>
      <c r="B7993" s="248"/>
      <c r="C7993" s="248"/>
      <c r="D7993" s="248"/>
      <c r="E7993" s="248"/>
      <c r="F7993" s="248"/>
      <c r="G7993" s="248"/>
      <c r="H7993" s="248"/>
      <c r="I7993" s="247"/>
      <c r="J7993" s="247"/>
      <c r="K7993" s="247"/>
      <c r="L7993" s="247"/>
      <c r="M7993" s="247"/>
      <c r="N7993" s="247"/>
      <c r="O7993" s="247"/>
      <c r="P7993" s="247"/>
      <c r="Q7993" s="247"/>
      <c r="R7993" s="247"/>
    </row>
    <row r="7994" spans="1:18" ht="20.100000000000001" customHeight="1" x14ac:dyDescent="0.25">
      <c r="A7994" s="248"/>
      <c r="B7994" s="248"/>
      <c r="C7994" s="248"/>
      <c r="D7994" s="248"/>
      <c r="E7994" s="248"/>
      <c r="F7994" s="248"/>
      <c r="G7994" s="248"/>
      <c r="H7994" s="248"/>
      <c r="I7994" s="247"/>
      <c r="J7994" s="247"/>
      <c r="K7994" s="247"/>
      <c r="L7994" s="247"/>
      <c r="M7994" s="247"/>
      <c r="N7994" s="247"/>
      <c r="O7994" s="247"/>
      <c r="P7994" s="247"/>
      <c r="Q7994" s="247"/>
      <c r="R7994" s="247"/>
    </row>
    <row r="7995" spans="1:18" ht="20.100000000000001" customHeight="1" x14ac:dyDescent="0.25">
      <c r="A7995" s="248"/>
      <c r="B7995" s="248"/>
      <c r="C7995" s="248"/>
      <c r="D7995" s="248"/>
      <c r="E7995" s="248"/>
      <c r="F7995" s="248"/>
      <c r="G7995" s="248"/>
      <c r="H7995" s="248"/>
      <c r="I7995" s="247"/>
      <c r="J7995" s="247"/>
      <c r="K7995" s="247"/>
      <c r="L7995" s="247"/>
      <c r="M7995" s="247"/>
      <c r="N7995" s="247"/>
      <c r="O7995" s="247"/>
      <c r="P7995" s="247"/>
      <c r="Q7995" s="247"/>
      <c r="R7995" s="247"/>
    </row>
    <row r="7996" spans="1:18" ht="20.100000000000001" customHeight="1" x14ac:dyDescent="0.25">
      <c r="A7996" s="248"/>
      <c r="B7996" s="248"/>
      <c r="C7996" s="248"/>
      <c r="D7996" s="248"/>
      <c r="E7996" s="248"/>
      <c r="F7996" s="248"/>
      <c r="G7996" s="248"/>
      <c r="H7996" s="248"/>
      <c r="I7996" s="247"/>
      <c r="J7996" s="247"/>
      <c r="K7996" s="247"/>
      <c r="L7996" s="247"/>
      <c r="M7996" s="247"/>
      <c r="N7996" s="247"/>
      <c r="O7996" s="247"/>
      <c r="P7996" s="247"/>
      <c r="Q7996" s="247"/>
      <c r="R7996" s="247"/>
    </row>
    <row r="7997" spans="1:18" ht="20.100000000000001" customHeight="1" x14ac:dyDescent="0.25">
      <c r="A7997" s="248"/>
      <c r="B7997" s="248"/>
      <c r="C7997" s="248"/>
      <c r="D7997" s="248"/>
      <c r="E7997" s="248"/>
      <c r="F7997" s="248"/>
      <c r="G7997" s="248"/>
      <c r="H7997" s="248"/>
      <c r="I7997" s="247"/>
      <c r="J7997" s="247"/>
      <c r="K7997" s="247"/>
      <c r="L7997" s="247"/>
      <c r="M7997" s="247"/>
      <c r="N7997" s="247"/>
      <c r="O7997" s="247"/>
      <c r="P7997" s="247"/>
      <c r="Q7997" s="247"/>
      <c r="R7997" s="247"/>
    </row>
    <row r="7998" spans="1:18" ht="20.100000000000001" customHeight="1" x14ac:dyDescent="0.25">
      <c r="A7998" s="248"/>
      <c r="B7998" s="248"/>
      <c r="C7998" s="248"/>
      <c r="D7998" s="248"/>
      <c r="E7998" s="248"/>
      <c r="F7998" s="248"/>
      <c r="G7998" s="248"/>
      <c r="H7998" s="248"/>
      <c r="I7998" s="247"/>
      <c r="J7998" s="247"/>
      <c r="K7998" s="247"/>
      <c r="L7998" s="247"/>
      <c r="M7998" s="247"/>
      <c r="N7998" s="247"/>
      <c r="O7998" s="247"/>
      <c r="P7998" s="247"/>
      <c r="Q7998" s="247"/>
      <c r="R7998" s="247"/>
    </row>
    <row r="7999" spans="1:18" ht="20.100000000000001" customHeight="1" x14ac:dyDescent="0.25">
      <c r="A7999" s="248"/>
      <c r="B7999" s="248"/>
      <c r="C7999" s="248"/>
      <c r="D7999" s="248"/>
      <c r="E7999" s="248"/>
      <c r="F7999" s="248"/>
      <c r="G7999" s="248"/>
      <c r="H7999" s="248"/>
      <c r="I7999" s="247"/>
      <c r="J7999" s="247"/>
      <c r="K7999" s="247"/>
      <c r="L7999" s="247"/>
      <c r="M7999" s="247"/>
      <c r="N7999" s="247"/>
      <c r="O7999" s="247"/>
      <c r="P7999" s="247"/>
      <c r="Q7999" s="247"/>
      <c r="R7999" s="247"/>
    </row>
    <row r="8000" spans="1:18" ht="20.100000000000001" customHeight="1" x14ac:dyDescent="0.25">
      <c r="A8000" s="248"/>
      <c r="B8000" s="248"/>
      <c r="C8000" s="248"/>
      <c r="D8000" s="248"/>
      <c r="E8000" s="248"/>
      <c r="F8000" s="248"/>
      <c r="G8000" s="248"/>
      <c r="H8000" s="248"/>
      <c r="I8000" s="247"/>
      <c r="J8000" s="247"/>
      <c r="K8000" s="247"/>
      <c r="L8000" s="247"/>
      <c r="M8000" s="247"/>
      <c r="N8000" s="247"/>
      <c r="O8000" s="247"/>
      <c r="P8000" s="247"/>
      <c r="Q8000" s="247"/>
      <c r="R8000" s="247"/>
    </row>
    <row r="8001" spans="1:18" ht="20.100000000000001" customHeight="1" x14ac:dyDescent="0.25">
      <c r="A8001" s="248"/>
      <c r="B8001" s="248"/>
      <c r="C8001" s="248"/>
      <c r="D8001" s="248"/>
      <c r="E8001" s="248"/>
      <c r="F8001" s="248"/>
      <c r="G8001" s="248"/>
      <c r="H8001" s="248"/>
      <c r="I8001" s="247"/>
      <c r="J8001" s="247"/>
      <c r="K8001" s="247"/>
      <c r="L8001" s="247"/>
      <c r="M8001" s="247"/>
      <c r="N8001" s="247"/>
      <c r="O8001" s="247"/>
      <c r="P8001" s="247"/>
      <c r="Q8001" s="247"/>
      <c r="R8001" s="247"/>
    </row>
    <row r="8002" spans="1:18" ht="20.100000000000001" customHeight="1" x14ac:dyDescent="0.25">
      <c r="A8002" s="248"/>
      <c r="B8002" s="248"/>
      <c r="C8002" s="248"/>
      <c r="D8002" s="248"/>
      <c r="E8002" s="248"/>
      <c r="F8002" s="248"/>
      <c r="G8002" s="248"/>
      <c r="H8002" s="248"/>
      <c r="I8002" s="247"/>
      <c r="J8002" s="247"/>
      <c r="K8002" s="247"/>
      <c r="L8002" s="247"/>
      <c r="M8002" s="247"/>
      <c r="N8002" s="247"/>
      <c r="O8002" s="247"/>
      <c r="P8002" s="247"/>
      <c r="Q8002" s="247"/>
      <c r="R8002" s="247"/>
    </row>
    <row r="8003" spans="1:18" ht="20.100000000000001" customHeight="1" x14ac:dyDescent="0.25">
      <c r="A8003" s="248"/>
      <c r="B8003" s="248"/>
      <c r="C8003" s="248"/>
      <c r="D8003" s="248"/>
      <c r="E8003" s="248"/>
      <c r="F8003" s="248"/>
      <c r="G8003" s="248"/>
      <c r="H8003" s="248"/>
      <c r="I8003" s="247"/>
      <c r="J8003" s="247"/>
      <c r="K8003" s="247"/>
      <c r="L8003" s="247"/>
      <c r="M8003" s="247"/>
      <c r="N8003" s="247"/>
      <c r="O8003" s="247"/>
      <c r="P8003" s="247"/>
      <c r="Q8003" s="247"/>
      <c r="R8003" s="247"/>
    </row>
    <row r="8004" spans="1:18" ht="20.100000000000001" customHeight="1" x14ac:dyDescent="0.25">
      <c r="A8004" s="248"/>
      <c r="B8004" s="248"/>
      <c r="C8004" s="248"/>
      <c r="D8004" s="248"/>
      <c r="E8004" s="248"/>
      <c r="F8004" s="248"/>
      <c r="G8004" s="248"/>
      <c r="H8004" s="248"/>
      <c r="I8004" s="247"/>
      <c r="J8004" s="247"/>
      <c r="K8004" s="247"/>
      <c r="L8004" s="247"/>
      <c r="M8004" s="247"/>
      <c r="N8004" s="247"/>
      <c r="O8004" s="247"/>
      <c r="P8004" s="247"/>
      <c r="Q8004" s="247"/>
      <c r="R8004" s="247"/>
    </row>
    <row r="8005" spans="1:18" ht="20.100000000000001" customHeight="1" x14ac:dyDescent="0.25">
      <c r="A8005" s="248"/>
      <c r="B8005" s="248"/>
      <c r="C8005" s="248"/>
      <c r="D8005" s="248"/>
      <c r="E8005" s="248"/>
      <c r="F8005" s="248"/>
      <c r="G8005" s="248"/>
      <c r="H8005" s="248"/>
      <c r="I8005" s="247"/>
      <c r="J8005" s="247"/>
      <c r="K8005" s="247"/>
      <c r="L8005" s="247"/>
      <c r="M8005" s="247"/>
      <c r="N8005" s="247"/>
      <c r="O8005" s="247"/>
      <c r="P8005" s="247"/>
      <c r="Q8005" s="247"/>
      <c r="R8005" s="247"/>
    </row>
    <row r="8006" spans="1:18" ht="20.100000000000001" customHeight="1" x14ac:dyDescent="0.25">
      <c r="A8006" s="248"/>
      <c r="B8006" s="248"/>
      <c r="C8006" s="248"/>
      <c r="D8006" s="248"/>
      <c r="E8006" s="248"/>
      <c r="F8006" s="248"/>
      <c r="G8006" s="248"/>
      <c r="H8006" s="248"/>
      <c r="I8006" s="247"/>
      <c r="J8006" s="247"/>
      <c r="K8006" s="247"/>
      <c r="L8006" s="247"/>
      <c r="M8006" s="247"/>
      <c r="N8006" s="247"/>
      <c r="O8006" s="247"/>
      <c r="P8006" s="247"/>
      <c r="Q8006" s="247"/>
      <c r="R8006" s="247"/>
    </row>
    <row r="8007" spans="1:18" ht="20.100000000000001" customHeight="1" x14ac:dyDescent="0.25">
      <c r="A8007" s="248"/>
      <c r="B8007" s="248"/>
      <c r="C8007" s="248"/>
      <c r="D8007" s="248"/>
      <c r="E8007" s="248"/>
      <c r="F8007" s="248"/>
      <c r="G8007" s="248"/>
      <c r="H8007" s="248"/>
      <c r="I8007" s="247"/>
      <c r="J8007" s="247"/>
      <c r="K8007" s="247"/>
      <c r="L8007" s="247"/>
      <c r="M8007" s="247"/>
      <c r="N8007" s="247"/>
      <c r="O8007" s="247"/>
      <c r="P8007" s="247"/>
      <c r="Q8007" s="247"/>
      <c r="R8007" s="247"/>
    </row>
    <row r="8008" spans="1:18" ht="20.100000000000001" customHeight="1" x14ac:dyDescent="0.25">
      <c r="A8008" s="248"/>
      <c r="B8008" s="248"/>
      <c r="C8008" s="248"/>
      <c r="D8008" s="248"/>
      <c r="E8008" s="248"/>
      <c r="F8008" s="248"/>
      <c r="G8008" s="248"/>
      <c r="H8008" s="248"/>
      <c r="I8008" s="247"/>
      <c r="J8008" s="247"/>
      <c r="K8008" s="247"/>
      <c r="L8008" s="247"/>
      <c r="M8008" s="247"/>
      <c r="N8008" s="247"/>
      <c r="O8008" s="247"/>
      <c r="P8008" s="247"/>
      <c r="Q8008" s="247"/>
      <c r="R8008" s="247"/>
    </row>
    <row r="8009" spans="1:18" ht="20.100000000000001" customHeight="1" x14ac:dyDescent="0.25">
      <c r="A8009" s="248"/>
      <c r="B8009" s="248"/>
      <c r="C8009" s="248"/>
      <c r="D8009" s="248"/>
      <c r="E8009" s="248"/>
      <c r="F8009" s="248"/>
      <c r="G8009" s="248"/>
      <c r="H8009" s="248"/>
      <c r="I8009" s="247"/>
      <c r="J8009" s="247"/>
      <c r="K8009" s="247"/>
      <c r="L8009" s="247"/>
      <c r="M8009" s="247"/>
      <c r="N8009" s="247"/>
      <c r="O8009" s="247"/>
      <c r="P8009" s="247"/>
      <c r="Q8009" s="247"/>
      <c r="R8009" s="247"/>
    </row>
    <row r="8010" spans="1:18" ht="20.100000000000001" customHeight="1" x14ac:dyDescent="0.25">
      <c r="A8010" s="248"/>
      <c r="B8010" s="248"/>
      <c r="C8010" s="248"/>
      <c r="D8010" s="248"/>
      <c r="E8010" s="248"/>
      <c r="F8010" s="248"/>
      <c r="G8010" s="248"/>
      <c r="H8010" s="248"/>
      <c r="I8010" s="247"/>
      <c r="J8010" s="247"/>
      <c r="K8010" s="247"/>
      <c r="L8010" s="247"/>
      <c r="M8010" s="247"/>
      <c r="N8010" s="247"/>
      <c r="O8010" s="247"/>
      <c r="P8010" s="247"/>
      <c r="Q8010" s="247"/>
      <c r="R8010" s="247"/>
    </row>
    <row r="8011" spans="1:18" ht="20.100000000000001" customHeight="1" x14ac:dyDescent="0.25">
      <c r="A8011" s="248"/>
      <c r="B8011" s="248"/>
      <c r="C8011" s="248"/>
      <c r="D8011" s="248"/>
      <c r="E8011" s="248"/>
      <c r="F8011" s="248"/>
      <c r="G8011" s="248"/>
      <c r="H8011" s="248"/>
      <c r="I8011" s="247"/>
      <c r="J8011" s="247"/>
      <c r="K8011" s="247"/>
      <c r="L8011" s="247"/>
      <c r="M8011" s="247"/>
      <c r="N8011" s="247"/>
      <c r="O8011" s="247"/>
      <c r="P8011" s="247"/>
      <c r="Q8011" s="247"/>
      <c r="R8011" s="247"/>
    </row>
    <row r="8012" spans="1:18" ht="20.100000000000001" customHeight="1" x14ac:dyDescent="0.25">
      <c r="A8012" s="248"/>
      <c r="B8012" s="248"/>
      <c r="C8012" s="248"/>
      <c r="D8012" s="248"/>
      <c r="E8012" s="248"/>
      <c r="F8012" s="248"/>
      <c r="G8012" s="248"/>
      <c r="H8012" s="248"/>
      <c r="I8012" s="247"/>
      <c r="J8012" s="247"/>
      <c r="K8012" s="247"/>
      <c r="L8012" s="247"/>
      <c r="M8012" s="247"/>
      <c r="N8012" s="247"/>
      <c r="O8012" s="247"/>
      <c r="P8012" s="247"/>
      <c r="Q8012" s="247"/>
      <c r="R8012" s="247"/>
    </row>
    <row r="8013" spans="1:18" ht="20.100000000000001" customHeight="1" x14ac:dyDescent="0.25">
      <c r="A8013" s="248"/>
      <c r="B8013" s="248"/>
      <c r="C8013" s="248"/>
      <c r="D8013" s="248"/>
      <c r="E8013" s="248"/>
      <c r="F8013" s="248"/>
      <c r="G8013" s="248"/>
      <c r="H8013" s="248"/>
      <c r="I8013" s="247"/>
      <c r="J8013" s="247"/>
      <c r="K8013" s="247"/>
      <c r="L8013" s="247"/>
      <c r="M8013" s="247"/>
      <c r="N8013" s="247"/>
      <c r="O8013" s="247"/>
      <c r="P8013" s="247"/>
      <c r="Q8013" s="247"/>
      <c r="R8013" s="247"/>
    </row>
    <row r="8014" spans="1:18" ht="20.100000000000001" customHeight="1" x14ac:dyDescent="0.25">
      <c r="A8014" s="248"/>
      <c r="B8014" s="248"/>
      <c r="C8014" s="248"/>
      <c r="D8014" s="248"/>
      <c r="E8014" s="248"/>
      <c r="F8014" s="248"/>
      <c r="G8014" s="248"/>
      <c r="H8014" s="248"/>
      <c r="I8014" s="247"/>
      <c r="J8014" s="247"/>
      <c r="K8014" s="247"/>
      <c r="L8014" s="247"/>
      <c r="M8014" s="247"/>
      <c r="N8014" s="247"/>
      <c r="O8014" s="247"/>
      <c r="P8014" s="247"/>
      <c r="Q8014" s="247"/>
      <c r="R8014" s="247"/>
    </row>
    <row r="8015" spans="1:18" ht="20.100000000000001" customHeight="1" x14ac:dyDescent="0.25">
      <c r="A8015" s="248"/>
      <c r="B8015" s="248"/>
      <c r="C8015" s="248"/>
      <c r="D8015" s="248"/>
      <c r="E8015" s="248"/>
      <c r="F8015" s="248"/>
      <c r="G8015" s="248"/>
      <c r="H8015" s="248"/>
      <c r="I8015" s="247"/>
      <c r="J8015" s="247"/>
      <c r="K8015" s="247"/>
      <c r="L8015" s="247"/>
      <c r="M8015" s="247"/>
      <c r="N8015" s="247"/>
      <c r="O8015" s="247"/>
      <c r="P8015" s="247"/>
      <c r="Q8015" s="247"/>
      <c r="R8015" s="247"/>
    </row>
    <row r="8016" spans="1:18" ht="20.100000000000001" customHeight="1" x14ac:dyDescent="0.25">
      <c r="A8016" s="248"/>
      <c r="B8016" s="248"/>
      <c r="C8016" s="248"/>
      <c r="D8016" s="248"/>
      <c r="E8016" s="248"/>
      <c r="F8016" s="248"/>
      <c r="G8016" s="248"/>
      <c r="H8016" s="248"/>
      <c r="I8016" s="247"/>
      <c r="J8016" s="247"/>
      <c r="K8016" s="247"/>
      <c r="L8016" s="247"/>
      <c r="M8016" s="247"/>
      <c r="N8016" s="247"/>
      <c r="O8016" s="247"/>
      <c r="P8016" s="247"/>
      <c r="Q8016" s="247"/>
      <c r="R8016" s="247"/>
    </row>
    <row r="8017" spans="1:18" ht="20.100000000000001" customHeight="1" x14ac:dyDescent="0.25">
      <c r="A8017" s="248"/>
      <c r="B8017" s="248"/>
      <c r="C8017" s="248"/>
      <c r="D8017" s="248"/>
      <c r="E8017" s="248"/>
      <c r="F8017" s="248"/>
      <c r="G8017" s="248"/>
      <c r="H8017" s="248"/>
      <c r="I8017" s="247"/>
      <c r="J8017" s="247"/>
      <c r="K8017" s="247"/>
      <c r="L8017" s="247"/>
      <c r="M8017" s="247"/>
      <c r="N8017" s="247"/>
      <c r="O8017" s="247"/>
      <c r="P8017" s="247"/>
      <c r="Q8017" s="247"/>
      <c r="R8017" s="247"/>
    </row>
    <row r="8018" spans="1:18" ht="20.100000000000001" customHeight="1" x14ac:dyDescent="0.25">
      <c r="A8018" s="248"/>
      <c r="B8018" s="248"/>
      <c r="C8018" s="248"/>
      <c r="D8018" s="248"/>
      <c r="E8018" s="248"/>
      <c r="F8018" s="248"/>
      <c r="G8018" s="248"/>
      <c r="H8018" s="248"/>
      <c r="I8018" s="247"/>
      <c r="J8018" s="247"/>
      <c r="K8018" s="247"/>
      <c r="L8018" s="247"/>
      <c r="M8018" s="247"/>
      <c r="N8018" s="247"/>
      <c r="O8018" s="247"/>
      <c r="P8018" s="247"/>
      <c r="Q8018" s="247"/>
      <c r="R8018" s="247"/>
    </row>
    <row r="8019" spans="1:18" ht="20.100000000000001" customHeight="1" x14ac:dyDescent="0.25">
      <c r="A8019" s="248"/>
      <c r="B8019" s="248"/>
      <c r="C8019" s="248"/>
      <c r="D8019" s="248"/>
      <c r="E8019" s="248"/>
      <c r="F8019" s="248"/>
      <c r="G8019" s="248"/>
      <c r="H8019" s="248"/>
      <c r="I8019" s="247"/>
      <c r="J8019" s="247"/>
      <c r="K8019" s="247"/>
      <c r="L8019" s="247"/>
      <c r="M8019" s="247"/>
      <c r="N8019" s="247"/>
      <c r="O8019" s="247"/>
      <c r="P8019" s="247"/>
      <c r="Q8019" s="247"/>
      <c r="R8019" s="247"/>
    </row>
    <row r="8020" spans="1:18" ht="20.100000000000001" customHeight="1" x14ac:dyDescent="0.25">
      <c r="A8020" s="248"/>
      <c r="B8020" s="248"/>
      <c r="C8020" s="248"/>
      <c r="D8020" s="248"/>
      <c r="E8020" s="248"/>
      <c r="F8020" s="248"/>
      <c r="G8020" s="248"/>
      <c r="H8020" s="248"/>
      <c r="I8020" s="247"/>
      <c r="J8020" s="247"/>
      <c r="K8020" s="247"/>
      <c r="L8020" s="247"/>
      <c r="M8020" s="247"/>
      <c r="N8020" s="247"/>
      <c r="O8020" s="247"/>
      <c r="P8020" s="247"/>
      <c r="Q8020" s="247"/>
      <c r="R8020" s="247"/>
    </row>
    <row r="8021" spans="1:18" ht="20.100000000000001" customHeight="1" x14ac:dyDescent="0.25">
      <c r="A8021" s="248"/>
      <c r="B8021" s="248"/>
      <c r="C8021" s="248"/>
      <c r="D8021" s="248"/>
      <c r="E8021" s="248"/>
      <c r="F8021" s="248"/>
      <c r="G8021" s="248"/>
      <c r="H8021" s="248"/>
      <c r="I8021" s="247"/>
      <c r="J8021" s="247"/>
      <c r="K8021" s="247"/>
      <c r="L8021" s="247"/>
      <c r="M8021" s="247"/>
      <c r="N8021" s="247"/>
      <c r="O8021" s="247"/>
      <c r="P8021" s="247"/>
      <c r="Q8021" s="247"/>
      <c r="R8021" s="247"/>
    </row>
    <row r="8022" spans="1:18" ht="20.100000000000001" customHeight="1" x14ac:dyDescent="0.25">
      <c r="A8022" s="248"/>
      <c r="B8022" s="248"/>
      <c r="C8022" s="248"/>
      <c r="D8022" s="248"/>
      <c r="E8022" s="248"/>
      <c r="F8022" s="248"/>
      <c r="G8022" s="248"/>
      <c r="H8022" s="248"/>
      <c r="I8022" s="247"/>
      <c r="J8022" s="247"/>
      <c r="K8022" s="247"/>
      <c r="L8022" s="247"/>
      <c r="M8022" s="247"/>
      <c r="N8022" s="247"/>
      <c r="O8022" s="247"/>
      <c r="P8022" s="247"/>
      <c r="Q8022" s="247"/>
      <c r="R8022" s="247"/>
    </row>
    <row r="8023" spans="1:18" ht="20.100000000000001" customHeight="1" x14ac:dyDescent="0.25">
      <c r="A8023" s="248"/>
      <c r="B8023" s="248"/>
      <c r="C8023" s="248"/>
      <c r="D8023" s="248"/>
      <c r="E8023" s="248"/>
      <c r="F8023" s="248"/>
      <c r="G8023" s="248"/>
      <c r="H8023" s="248"/>
      <c r="I8023" s="247"/>
      <c r="J8023" s="247"/>
      <c r="K8023" s="247"/>
      <c r="L8023" s="247"/>
      <c r="M8023" s="247"/>
      <c r="N8023" s="247"/>
      <c r="O8023" s="247"/>
      <c r="P8023" s="247"/>
      <c r="Q8023" s="247"/>
      <c r="R8023" s="247"/>
    </row>
    <row r="8024" spans="1:18" ht="20.100000000000001" customHeight="1" x14ac:dyDescent="0.25">
      <c r="A8024" s="248"/>
      <c r="B8024" s="248"/>
      <c r="C8024" s="248"/>
      <c r="D8024" s="248"/>
      <c r="E8024" s="248"/>
      <c r="F8024" s="248"/>
      <c r="G8024" s="248"/>
      <c r="H8024" s="248"/>
      <c r="I8024" s="247"/>
      <c r="J8024" s="247"/>
      <c r="K8024" s="247"/>
      <c r="L8024" s="247"/>
      <c r="M8024" s="247"/>
      <c r="N8024" s="247"/>
      <c r="O8024" s="247"/>
      <c r="P8024" s="247"/>
      <c r="Q8024" s="247"/>
      <c r="R8024" s="247"/>
    </row>
    <row r="8025" spans="1:18" ht="20.100000000000001" customHeight="1" x14ac:dyDescent="0.25">
      <c r="A8025" s="248"/>
      <c r="B8025" s="248"/>
      <c r="C8025" s="248"/>
      <c r="D8025" s="248"/>
      <c r="E8025" s="248"/>
      <c r="F8025" s="248"/>
      <c r="G8025" s="248"/>
      <c r="H8025" s="248"/>
      <c r="I8025" s="247"/>
      <c r="J8025" s="247"/>
      <c r="K8025" s="247"/>
      <c r="L8025" s="247"/>
      <c r="M8025" s="247"/>
      <c r="N8025" s="247"/>
      <c r="O8025" s="247"/>
      <c r="P8025" s="247"/>
      <c r="Q8025" s="247"/>
      <c r="R8025" s="247"/>
    </row>
    <row r="8026" spans="1:18" ht="20.100000000000001" customHeight="1" x14ac:dyDescent="0.25">
      <c r="A8026" s="248"/>
      <c r="B8026" s="248"/>
      <c r="C8026" s="248"/>
      <c r="D8026" s="248"/>
      <c r="E8026" s="248"/>
      <c r="F8026" s="248"/>
      <c r="G8026" s="248"/>
      <c r="H8026" s="248"/>
      <c r="I8026" s="247"/>
      <c r="J8026" s="247"/>
      <c r="K8026" s="247"/>
      <c r="L8026" s="247"/>
      <c r="M8026" s="247"/>
      <c r="N8026" s="247"/>
      <c r="O8026" s="247"/>
      <c r="P8026" s="247"/>
      <c r="Q8026" s="247"/>
      <c r="R8026" s="247"/>
    </row>
    <row r="8027" spans="1:18" ht="20.100000000000001" customHeight="1" x14ac:dyDescent="0.25">
      <c r="A8027" s="248"/>
      <c r="B8027" s="248"/>
      <c r="C8027" s="248"/>
      <c r="D8027" s="248"/>
      <c r="E8027" s="248"/>
      <c r="F8027" s="248"/>
      <c r="G8027" s="248"/>
      <c r="H8027" s="248"/>
      <c r="I8027" s="247"/>
      <c r="J8027" s="247"/>
      <c r="K8027" s="247"/>
      <c r="L8027" s="247"/>
      <c r="M8027" s="247"/>
      <c r="N8027" s="247"/>
      <c r="O8027" s="247"/>
      <c r="P8027" s="247"/>
      <c r="Q8027" s="247"/>
      <c r="R8027" s="247"/>
    </row>
    <row r="8028" spans="1:18" ht="20.100000000000001" customHeight="1" x14ac:dyDescent="0.25">
      <c r="A8028" s="248"/>
      <c r="B8028" s="248"/>
      <c r="C8028" s="248"/>
      <c r="D8028" s="248"/>
      <c r="E8028" s="248"/>
      <c r="F8028" s="248"/>
      <c r="G8028" s="248"/>
      <c r="H8028" s="248"/>
      <c r="I8028" s="247"/>
      <c r="J8028" s="247"/>
      <c r="K8028" s="247"/>
      <c r="L8028" s="247"/>
      <c r="M8028" s="247"/>
      <c r="N8028" s="247"/>
      <c r="O8028" s="247"/>
      <c r="P8028" s="247"/>
      <c r="Q8028" s="247"/>
      <c r="R8028" s="247"/>
    </row>
    <row r="8029" spans="1:18" ht="20.100000000000001" customHeight="1" x14ac:dyDescent="0.25">
      <c r="A8029" s="248"/>
      <c r="B8029" s="248"/>
      <c r="C8029" s="248"/>
      <c r="D8029" s="248"/>
      <c r="E8029" s="248"/>
      <c r="F8029" s="248"/>
      <c r="G8029" s="248"/>
      <c r="H8029" s="248"/>
      <c r="I8029" s="247"/>
      <c r="J8029" s="247"/>
      <c r="K8029" s="247"/>
      <c r="L8029" s="247"/>
      <c r="M8029" s="247"/>
      <c r="N8029" s="247"/>
      <c r="O8029" s="247"/>
      <c r="P8029" s="247"/>
      <c r="Q8029" s="247"/>
      <c r="R8029" s="247"/>
    </row>
    <row r="8030" spans="1:18" ht="20.100000000000001" customHeight="1" x14ac:dyDescent="0.25">
      <c r="A8030" s="248"/>
      <c r="B8030" s="248"/>
      <c r="C8030" s="248"/>
      <c r="D8030" s="248"/>
      <c r="E8030" s="248"/>
      <c r="F8030" s="248"/>
      <c r="G8030" s="248"/>
      <c r="H8030" s="248"/>
      <c r="I8030" s="247"/>
      <c r="J8030" s="247"/>
      <c r="K8030" s="247"/>
      <c r="L8030" s="247"/>
      <c r="M8030" s="247"/>
      <c r="N8030" s="247"/>
      <c r="O8030" s="247"/>
      <c r="P8030" s="247"/>
      <c r="Q8030" s="247"/>
      <c r="R8030" s="247"/>
    </row>
    <row r="8031" spans="1:18" ht="20.100000000000001" customHeight="1" x14ac:dyDescent="0.25">
      <c r="A8031" s="248"/>
      <c r="B8031" s="248"/>
      <c r="C8031" s="248"/>
      <c r="D8031" s="248"/>
      <c r="E8031" s="248"/>
      <c r="F8031" s="248"/>
      <c r="G8031" s="248"/>
      <c r="H8031" s="248"/>
      <c r="I8031" s="247"/>
      <c r="J8031" s="247"/>
      <c r="K8031" s="247"/>
      <c r="L8031" s="247"/>
      <c r="M8031" s="247"/>
      <c r="N8031" s="247"/>
      <c r="O8031" s="247"/>
      <c r="P8031" s="247"/>
      <c r="Q8031" s="247"/>
      <c r="R8031" s="247"/>
    </row>
    <row r="8032" spans="1:18" ht="20.100000000000001" customHeight="1" x14ac:dyDescent="0.25">
      <c r="A8032" s="248"/>
      <c r="B8032" s="248"/>
      <c r="C8032" s="248"/>
      <c r="D8032" s="248"/>
      <c r="E8032" s="248"/>
      <c r="F8032" s="248"/>
      <c r="G8032" s="248"/>
      <c r="H8032" s="248"/>
      <c r="I8032" s="247"/>
      <c r="J8032" s="247"/>
      <c r="K8032" s="247"/>
      <c r="L8032" s="247"/>
      <c r="M8032" s="247"/>
      <c r="N8032" s="247"/>
      <c r="O8032" s="247"/>
      <c r="P8032" s="247"/>
      <c r="Q8032" s="247"/>
      <c r="R8032" s="247"/>
    </row>
    <row r="8033" spans="1:18" ht="20.100000000000001" customHeight="1" x14ac:dyDescent="0.25">
      <c r="A8033" s="248"/>
      <c r="B8033" s="248"/>
      <c r="C8033" s="248"/>
      <c r="D8033" s="248"/>
      <c r="E8033" s="248"/>
      <c r="F8033" s="248"/>
      <c r="G8033" s="248"/>
      <c r="H8033" s="248"/>
      <c r="I8033" s="247"/>
      <c r="J8033" s="247"/>
      <c r="K8033" s="247"/>
      <c r="L8033" s="247"/>
      <c r="M8033" s="247"/>
      <c r="N8033" s="247"/>
      <c r="O8033" s="247"/>
      <c r="P8033" s="247"/>
      <c r="Q8033" s="247"/>
      <c r="R8033" s="247"/>
    </row>
    <row r="8034" spans="1:18" ht="20.100000000000001" customHeight="1" x14ac:dyDescent="0.25">
      <c r="A8034" s="248"/>
      <c r="B8034" s="248"/>
      <c r="C8034" s="248"/>
      <c r="D8034" s="248"/>
      <c r="E8034" s="248"/>
      <c r="F8034" s="248"/>
      <c r="G8034" s="248"/>
      <c r="H8034" s="248"/>
      <c r="I8034" s="247"/>
      <c r="J8034" s="247"/>
      <c r="K8034" s="247"/>
      <c r="L8034" s="247"/>
      <c r="M8034" s="247"/>
      <c r="N8034" s="247"/>
      <c r="O8034" s="247"/>
      <c r="P8034" s="247"/>
      <c r="Q8034" s="247"/>
      <c r="R8034" s="247"/>
    </row>
    <row r="8035" spans="1:18" ht="20.100000000000001" customHeight="1" x14ac:dyDescent="0.25">
      <c r="A8035" s="248"/>
      <c r="B8035" s="248"/>
      <c r="C8035" s="248"/>
      <c r="D8035" s="248"/>
      <c r="E8035" s="248"/>
      <c r="F8035" s="248"/>
      <c r="G8035" s="248"/>
      <c r="H8035" s="248"/>
      <c r="I8035" s="247"/>
      <c r="J8035" s="247"/>
      <c r="K8035" s="247"/>
      <c r="L8035" s="247"/>
      <c r="M8035" s="247"/>
      <c r="N8035" s="247"/>
      <c r="O8035" s="247"/>
      <c r="P8035" s="247"/>
      <c r="Q8035" s="247"/>
      <c r="R8035" s="247"/>
    </row>
    <row r="8036" spans="1:18" ht="20.100000000000001" customHeight="1" x14ac:dyDescent="0.25">
      <c r="A8036" s="248"/>
      <c r="B8036" s="248"/>
      <c r="C8036" s="248"/>
      <c r="D8036" s="248"/>
      <c r="E8036" s="248"/>
      <c r="F8036" s="248"/>
      <c r="G8036" s="248"/>
      <c r="H8036" s="248"/>
      <c r="I8036" s="247"/>
      <c r="J8036" s="247"/>
      <c r="K8036" s="247"/>
      <c r="L8036" s="247"/>
      <c r="M8036" s="247"/>
      <c r="N8036" s="247"/>
      <c r="O8036" s="247"/>
      <c r="P8036" s="247"/>
      <c r="Q8036" s="247"/>
      <c r="R8036" s="247"/>
    </row>
    <row r="8037" spans="1:18" ht="20.100000000000001" customHeight="1" x14ac:dyDescent="0.25">
      <c r="A8037" s="248"/>
      <c r="B8037" s="248"/>
      <c r="C8037" s="248"/>
      <c r="D8037" s="248"/>
      <c r="E8037" s="248"/>
      <c r="F8037" s="248"/>
      <c r="G8037" s="248"/>
      <c r="H8037" s="248"/>
      <c r="I8037" s="247"/>
      <c r="J8037" s="247"/>
      <c r="K8037" s="247"/>
      <c r="L8037" s="247"/>
      <c r="M8037" s="247"/>
      <c r="N8037" s="247"/>
      <c r="O8037" s="247"/>
      <c r="P8037" s="247"/>
      <c r="Q8037" s="247"/>
      <c r="R8037" s="247"/>
    </row>
    <row r="8038" spans="1:18" ht="20.100000000000001" customHeight="1" x14ac:dyDescent="0.25">
      <c r="A8038" s="248"/>
      <c r="B8038" s="248"/>
      <c r="C8038" s="248"/>
      <c r="D8038" s="248"/>
      <c r="E8038" s="248"/>
      <c r="F8038" s="248"/>
      <c r="G8038" s="248"/>
      <c r="H8038" s="248"/>
      <c r="I8038" s="247"/>
      <c r="J8038" s="247"/>
      <c r="K8038" s="247"/>
      <c r="L8038" s="247"/>
      <c r="M8038" s="247"/>
      <c r="N8038" s="247"/>
      <c r="O8038" s="247"/>
      <c r="P8038" s="247"/>
      <c r="Q8038" s="247"/>
      <c r="R8038" s="247"/>
    </row>
    <row r="8039" spans="1:18" ht="20.100000000000001" customHeight="1" x14ac:dyDescent="0.25">
      <c r="A8039" s="248"/>
      <c r="B8039" s="248"/>
      <c r="C8039" s="248"/>
      <c r="D8039" s="248"/>
      <c r="E8039" s="248"/>
      <c r="F8039" s="248"/>
      <c r="G8039" s="248"/>
      <c r="H8039" s="248"/>
      <c r="I8039" s="247"/>
      <c r="J8039" s="247"/>
      <c r="K8039" s="247"/>
      <c r="L8039" s="247"/>
      <c r="M8039" s="247"/>
      <c r="N8039" s="247"/>
      <c r="O8039" s="247"/>
      <c r="P8039" s="247"/>
      <c r="Q8039" s="247"/>
      <c r="R8039" s="247"/>
    </row>
    <row r="8040" spans="1:18" ht="20.100000000000001" customHeight="1" x14ac:dyDescent="0.25">
      <c r="A8040" s="248"/>
      <c r="B8040" s="248"/>
      <c r="C8040" s="248"/>
      <c r="D8040" s="248"/>
      <c r="E8040" s="248"/>
      <c r="F8040" s="248"/>
      <c r="G8040" s="248"/>
      <c r="H8040" s="248"/>
      <c r="I8040" s="247"/>
      <c r="J8040" s="247"/>
      <c r="K8040" s="247"/>
      <c r="L8040" s="247"/>
      <c r="M8040" s="247"/>
      <c r="N8040" s="247"/>
      <c r="O8040" s="247"/>
      <c r="P8040" s="247"/>
      <c r="Q8040" s="247"/>
      <c r="R8040" s="247"/>
    </row>
    <row r="8041" spans="1:18" ht="20.100000000000001" customHeight="1" x14ac:dyDescent="0.25">
      <c r="A8041" s="248"/>
      <c r="B8041" s="248"/>
      <c r="C8041" s="248"/>
      <c r="D8041" s="248"/>
      <c r="E8041" s="248"/>
      <c r="F8041" s="248"/>
      <c r="G8041" s="248"/>
      <c r="H8041" s="248"/>
      <c r="I8041" s="247"/>
      <c r="J8041" s="247"/>
      <c r="K8041" s="247"/>
      <c r="L8041" s="247"/>
      <c r="M8041" s="247"/>
      <c r="N8041" s="247"/>
      <c r="O8041" s="247"/>
      <c r="P8041" s="247"/>
      <c r="Q8041" s="247"/>
      <c r="R8041" s="247"/>
    </row>
    <row r="8042" spans="1:18" ht="20.100000000000001" customHeight="1" x14ac:dyDescent="0.25">
      <c r="A8042" s="248"/>
      <c r="B8042" s="248"/>
      <c r="C8042" s="248"/>
      <c r="D8042" s="248"/>
      <c r="E8042" s="248"/>
      <c r="F8042" s="248"/>
      <c r="G8042" s="248"/>
      <c r="H8042" s="248"/>
      <c r="I8042" s="247"/>
      <c r="J8042" s="247"/>
      <c r="K8042" s="247"/>
      <c r="L8042" s="247"/>
      <c r="M8042" s="247"/>
      <c r="N8042" s="247"/>
      <c r="O8042" s="247"/>
      <c r="P8042" s="247"/>
      <c r="Q8042" s="247"/>
      <c r="R8042" s="247"/>
    </row>
    <row r="8043" spans="1:18" ht="20.100000000000001" customHeight="1" x14ac:dyDescent="0.25">
      <c r="A8043" s="248"/>
      <c r="B8043" s="248"/>
      <c r="C8043" s="248"/>
      <c r="D8043" s="248"/>
      <c r="E8043" s="248"/>
      <c r="F8043" s="248"/>
      <c r="G8043" s="248"/>
      <c r="H8043" s="248"/>
      <c r="I8043" s="247"/>
      <c r="J8043" s="247"/>
      <c r="K8043" s="247"/>
      <c r="L8043" s="247"/>
      <c r="M8043" s="247"/>
      <c r="N8043" s="247"/>
      <c r="O8043" s="247"/>
      <c r="P8043" s="247"/>
      <c r="Q8043" s="247"/>
      <c r="R8043" s="247"/>
    </row>
    <row r="8044" spans="1:18" ht="20.100000000000001" customHeight="1" x14ac:dyDescent="0.25">
      <c r="A8044" s="248"/>
      <c r="B8044" s="248"/>
      <c r="C8044" s="248"/>
      <c r="D8044" s="248"/>
      <c r="E8044" s="248"/>
      <c r="F8044" s="248"/>
      <c r="G8044" s="248"/>
      <c r="H8044" s="248"/>
      <c r="I8044" s="247"/>
      <c r="J8044" s="247"/>
      <c r="K8044" s="247"/>
      <c r="L8044" s="247"/>
      <c r="M8044" s="247"/>
      <c r="N8044" s="247"/>
      <c r="O8044" s="247"/>
      <c r="P8044" s="247"/>
      <c r="Q8044" s="247"/>
      <c r="R8044" s="247"/>
    </row>
    <row r="8045" spans="1:18" ht="20.100000000000001" customHeight="1" x14ac:dyDescent="0.25">
      <c r="A8045" s="248"/>
      <c r="B8045" s="248"/>
      <c r="C8045" s="248"/>
      <c r="D8045" s="248"/>
      <c r="E8045" s="248"/>
      <c r="F8045" s="248"/>
      <c r="G8045" s="248"/>
      <c r="H8045" s="248"/>
      <c r="I8045" s="247"/>
      <c r="J8045" s="247"/>
      <c r="K8045" s="247"/>
      <c r="L8045" s="247"/>
      <c r="M8045" s="247"/>
      <c r="N8045" s="247"/>
      <c r="O8045" s="247"/>
      <c r="P8045" s="247"/>
      <c r="Q8045" s="247"/>
      <c r="R8045" s="247"/>
    </row>
    <row r="8046" spans="1:18" ht="20.100000000000001" customHeight="1" x14ac:dyDescent="0.25">
      <c r="A8046" s="248"/>
      <c r="B8046" s="248"/>
      <c r="C8046" s="248"/>
      <c r="D8046" s="248"/>
      <c r="E8046" s="248"/>
      <c r="F8046" s="248"/>
      <c r="G8046" s="248"/>
      <c r="H8046" s="248"/>
      <c r="I8046" s="247"/>
      <c r="J8046" s="247"/>
      <c r="K8046" s="247"/>
      <c r="L8046" s="247"/>
      <c r="M8046" s="247"/>
      <c r="N8046" s="247"/>
      <c r="O8046" s="247"/>
      <c r="P8046" s="247"/>
      <c r="Q8046" s="247"/>
      <c r="R8046" s="247"/>
    </row>
    <row r="8047" spans="1:18" ht="20.100000000000001" customHeight="1" x14ac:dyDescent="0.25">
      <c r="A8047" s="248"/>
      <c r="B8047" s="248"/>
      <c r="C8047" s="248"/>
      <c r="D8047" s="248"/>
      <c r="E8047" s="248"/>
      <c r="F8047" s="248"/>
      <c r="G8047" s="248"/>
      <c r="H8047" s="248"/>
      <c r="I8047" s="247"/>
      <c r="J8047" s="247"/>
      <c r="K8047" s="247"/>
      <c r="L8047" s="247"/>
      <c r="M8047" s="247"/>
      <c r="N8047" s="247"/>
      <c r="O8047" s="247"/>
      <c r="P8047" s="247"/>
      <c r="Q8047" s="247"/>
      <c r="R8047" s="247"/>
    </row>
    <row r="8048" spans="1:18" ht="20.100000000000001" customHeight="1" x14ac:dyDescent="0.25">
      <c r="A8048" s="248"/>
      <c r="B8048" s="248"/>
      <c r="C8048" s="248"/>
      <c r="D8048" s="248"/>
      <c r="E8048" s="248"/>
      <c r="F8048" s="248"/>
      <c r="G8048" s="248"/>
      <c r="H8048" s="248"/>
      <c r="I8048" s="247"/>
      <c r="J8048" s="247"/>
      <c r="K8048" s="247"/>
      <c r="L8048" s="247"/>
      <c r="M8048" s="247"/>
      <c r="N8048" s="247"/>
      <c r="O8048" s="247"/>
      <c r="P8048" s="247"/>
      <c r="Q8048" s="247"/>
      <c r="R8048" s="247"/>
    </row>
    <row r="8049" spans="1:18" ht="20.100000000000001" customHeight="1" x14ac:dyDescent="0.25">
      <c r="A8049" s="248"/>
      <c r="B8049" s="248"/>
      <c r="C8049" s="248"/>
      <c r="D8049" s="248"/>
      <c r="E8049" s="248"/>
      <c r="F8049" s="248"/>
      <c r="G8049" s="248"/>
      <c r="H8049" s="248"/>
      <c r="I8049" s="247"/>
      <c r="J8049" s="247"/>
      <c r="K8049" s="247"/>
      <c r="L8049" s="247"/>
      <c r="M8049" s="247"/>
      <c r="N8049" s="247"/>
      <c r="O8049" s="247"/>
      <c r="P8049" s="247"/>
      <c r="Q8049" s="247"/>
      <c r="R8049" s="247"/>
    </row>
    <row r="8050" spans="1:18" ht="20.100000000000001" customHeight="1" x14ac:dyDescent="0.25">
      <c r="A8050" s="248"/>
      <c r="B8050" s="248"/>
      <c r="C8050" s="248"/>
      <c r="D8050" s="248"/>
      <c r="E8050" s="248"/>
      <c r="F8050" s="248"/>
      <c r="G8050" s="248"/>
      <c r="H8050" s="248"/>
      <c r="I8050" s="247"/>
      <c r="J8050" s="247"/>
      <c r="K8050" s="247"/>
      <c r="L8050" s="247"/>
      <c r="M8050" s="247"/>
      <c r="N8050" s="247"/>
      <c r="O8050" s="247"/>
      <c r="P8050" s="247"/>
      <c r="Q8050" s="247"/>
      <c r="R8050" s="247"/>
    </row>
    <row r="8051" spans="1:18" ht="20.100000000000001" customHeight="1" x14ac:dyDescent="0.25">
      <c r="A8051" s="248"/>
      <c r="B8051" s="248"/>
      <c r="C8051" s="248"/>
      <c r="D8051" s="248"/>
      <c r="E8051" s="248"/>
      <c r="F8051" s="248"/>
      <c r="G8051" s="248"/>
      <c r="H8051" s="248"/>
      <c r="I8051" s="247"/>
      <c r="J8051" s="247"/>
      <c r="K8051" s="247"/>
      <c r="L8051" s="247"/>
      <c r="M8051" s="247"/>
      <c r="N8051" s="247"/>
      <c r="O8051" s="247"/>
      <c r="P8051" s="247"/>
      <c r="Q8051" s="247"/>
      <c r="R8051" s="247"/>
    </row>
    <row r="8052" spans="1:18" ht="20.100000000000001" customHeight="1" x14ac:dyDescent="0.25">
      <c r="A8052" s="248"/>
      <c r="B8052" s="248"/>
      <c r="C8052" s="248"/>
      <c r="D8052" s="248"/>
      <c r="E8052" s="248"/>
      <c r="F8052" s="248"/>
      <c r="G8052" s="248"/>
      <c r="H8052" s="248"/>
      <c r="I8052" s="247"/>
      <c r="J8052" s="247"/>
      <c r="K8052" s="247"/>
      <c r="L8052" s="247"/>
      <c r="M8052" s="247"/>
      <c r="N8052" s="247"/>
      <c r="O8052" s="247"/>
      <c r="P8052" s="247"/>
      <c r="Q8052" s="247"/>
      <c r="R8052" s="247"/>
    </row>
    <row r="8053" spans="1:18" ht="20.100000000000001" customHeight="1" x14ac:dyDescent="0.25">
      <c r="A8053" s="248"/>
      <c r="B8053" s="248"/>
      <c r="C8053" s="248"/>
      <c r="D8053" s="248"/>
      <c r="E8053" s="248"/>
      <c r="F8053" s="248"/>
      <c r="G8053" s="248"/>
      <c r="H8053" s="248"/>
      <c r="I8053" s="247"/>
      <c r="J8053" s="247"/>
      <c r="K8053" s="247"/>
      <c r="L8053" s="247"/>
      <c r="M8053" s="247"/>
      <c r="N8053" s="247"/>
      <c r="O8053" s="247"/>
      <c r="P8053" s="247"/>
      <c r="Q8053" s="247"/>
      <c r="R8053" s="247"/>
    </row>
    <row r="8054" spans="1:18" ht="20.100000000000001" customHeight="1" x14ac:dyDescent="0.25">
      <c r="A8054" s="248"/>
      <c r="B8054" s="248"/>
      <c r="C8054" s="248"/>
      <c r="D8054" s="248"/>
      <c r="E8054" s="248"/>
      <c r="F8054" s="248"/>
      <c r="G8054" s="248"/>
      <c r="H8054" s="248"/>
      <c r="I8054" s="247"/>
      <c r="J8054" s="247"/>
      <c r="K8054" s="247"/>
      <c r="L8054" s="247"/>
      <c r="M8054" s="247"/>
      <c r="N8054" s="247"/>
      <c r="O8054" s="247"/>
      <c r="P8054" s="247"/>
      <c r="Q8054" s="247"/>
      <c r="R8054" s="247"/>
    </row>
    <row r="8055" spans="1:18" ht="20.100000000000001" customHeight="1" x14ac:dyDescent="0.25">
      <c r="A8055" s="248"/>
      <c r="B8055" s="248"/>
      <c r="C8055" s="248"/>
      <c r="D8055" s="248"/>
      <c r="E8055" s="248"/>
      <c r="F8055" s="248"/>
      <c r="G8055" s="248"/>
      <c r="H8055" s="248"/>
      <c r="I8055" s="247"/>
      <c r="J8055" s="247"/>
      <c r="K8055" s="247"/>
      <c r="L8055" s="247"/>
      <c r="M8055" s="247"/>
      <c r="N8055" s="247"/>
      <c r="O8055" s="247"/>
      <c r="P8055" s="247"/>
      <c r="Q8055" s="247"/>
      <c r="R8055" s="247"/>
    </row>
    <row r="8056" spans="1:18" ht="20.100000000000001" customHeight="1" x14ac:dyDescent="0.25">
      <c r="A8056" s="248"/>
      <c r="B8056" s="248"/>
      <c r="C8056" s="248"/>
      <c r="D8056" s="248"/>
      <c r="E8056" s="248"/>
      <c r="F8056" s="248"/>
      <c r="G8056" s="248"/>
      <c r="H8056" s="248"/>
      <c r="I8056" s="247"/>
      <c r="J8056" s="247"/>
      <c r="K8056" s="247"/>
      <c r="L8056" s="247"/>
      <c r="M8056" s="247"/>
      <c r="N8056" s="247"/>
      <c r="O8056" s="247"/>
      <c r="P8056" s="247"/>
      <c r="Q8056" s="247"/>
      <c r="R8056" s="247"/>
    </row>
    <row r="8057" spans="1:18" ht="20.100000000000001" customHeight="1" x14ac:dyDescent="0.25">
      <c r="A8057" s="248"/>
      <c r="B8057" s="248"/>
      <c r="C8057" s="248"/>
      <c r="D8057" s="248"/>
      <c r="E8057" s="248"/>
      <c r="F8057" s="248"/>
      <c r="G8057" s="248"/>
      <c r="H8057" s="248"/>
      <c r="I8057" s="247"/>
      <c r="J8057" s="247"/>
      <c r="K8057" s="247"/>
      <c r="L8057" s="247"/>
      <c r="M8057" s="247"/>
      <c r="N8057" s="247"/>
      <c r="O8057" s="247"/>
      <c r="P8057" s="247"/>
      <c r="Q8057" s="247"/>
      <c r="R8057" s="247"/>
    </row>
    <row r="8058" spans="1:18" ht="20.100000000000001" customHeight="1" x14ac:dyDescent="0.25">
      <c r="A8058" s="248"/>
      <c r="B8058" s="248"/>
      <c r="C8058" s="248"/>
      <c r="D8058" s="248"/>
      <c r="E8058" s="248"/>
      <c r="F8058" s="248"/>
      <c r="G8058" s="248"/>
      <c r="H8058" s="248"/>
      <c r="I8058" s="247"/>
      <c r="J8058" s="247"/>
      <c r="K8058" s="247"/>
      <c r="L8058" s="247"/>
      <c r="M8058" s="247"/>
      <c r="N8058" s="247"/>
      <c r="O8058" s="247"/>
      <c r="P8058" s="247"/>
      <c r="Q8058" s="247"/>
      <c r="R8058" s="247"/>
    </row>
    <row r="8059" spans="1:18" ht="20.100000000000001" customHeight="1" x14ac:dyDescent="0.25">
      <c r="A8059" s="248"/>
      <c r="B8059" s="248"/>
      <c r="C8059" s="248"/>
      <c r="D8059" s="248"/>
      <c r="E8059" s="248"/>
      <c r="F8059" s="248"/>
      <c r="G8059" s="248"/>
      <c r="H8059" s="248"/>
      <c r="I8059" s="247"/>
      <c r="J8059" s="247"/>
      <c r="K8059" s="247"/>
      <c r="L8059" s="247"/>
      <c r="M8059" s="247"/>
      <c r="N8059" s="247"/>
      <c r="O8059" s="247"/>
      <c r="P8059" s="247"/>
      <c r="Q8059" s="247"/>
      <c r="R8059" s="247"/>
    </row>
    <row r="8060" spans="1:18" ht="20.100000000000001" customHeight="1" x14ac:dyDescent="0.25">
      <c r="A8060" s="248"/>
      <c r="B8060" s="248"/>
      <c r="C8060" s="248"/>
      <c r="D8060" s="248"/>
      <c r="E8060" s="248"/>
      <c r="F8060" s="248"/>
      <c r="G8060" s="248"/>
      <c r="H8060" s="248"/>
      <c r="I8060" s="247"/>
      <c r="J8060" s="247"/>
      <c r="K8060" s="247"/>
      <c r="L8060" s="247"/>
      <c r="M8060" s="247"/>
      <c r="N8060" s="247"/>
      <c r="O8060" s="247"/>
      <c r="P8060" s="247"/>
      <c r="Q8060" s="247"/>
      <c r="R8060" s="247"/>
    </row>
    <row r="8061" spans="1:18" ht="20.100000000000001" customHeight="1" x14ac:dyDescent="0.25">
      <c r="A8061" s="248"/>
      <c r="B8061" s="248"/>
      <c r="C8061" s="248"/>
      <c r="D8061" s="248"/>
      <c r="E8061" s="248"/>
      <c r="F8061" s="248"/>
      <c r="G8061" s="248"/>
      <c r="H8061" s="248"/>
      <c r="I8061" s="247"/>
      <c r="J8061" s="247"/>
      <c r="K8061" s="247"/>
      <c r="L8061" s="247"/>
      <c r="M8061" s="247"/>
      <c r="N8061" s="247"/>
      <c r="O8061" s="247"/>
      <c r="P8061" s="247"/>
      <c r="Q8061" s="247"/>
      <c r="R8061" s="247"/>
    </row>
    <row r="8062" spans="1:18" ht="20.100000000000001" customHeight="1" x14ac:dyDescent="0.25">
      <c r="A8062" s="248"/>
      <c r="B8062" s="248"/>
      <c r="C8062" s="248"/>
      <c r="D8062" s="248"/>
      <c r="E8062" s="248"/>
      <c r="F8062" s="248"/>
      <c r="G8062" s="248"/>
      <c r="H8062" s="248"/>
      <c r="I8062" s="247"/>
      <c r="J8062" s="247"/>
      <c r="K8062" s="247"/>
      <c r="L8062" s="247"/>
      <c r="M8062" s="247"/>
      <c r="N8062" s="247"/>
      <c r="O8062" s="247"/>
      <c r="P8062" s="247"/>
      <c r="Q8062" s="247"/>
      <c r="R8062" s="247"/>
    </row>
    <row r="8063" spans="1:18" ht="20.100000000000001" customHeight="1" x14ac:dyDescent="0.25">
      <c r="A8063" s="248"/>
      <c r="B8063" s="248"/>
      <c r="C8063" s="248"/>
      <c r="D8063" s="248"/>
      <c r="E8063" s="248"/>
      <c r="F8063" s="248"/>
      <c r="G8063" s="248"/>
      <c r="H8063" s="248"/>
      <c r="I8063" s="247"/>
      <c r="J8063" s="247"/>
      <c r="K8063" s="247"/>
      <c r="L8063" s="247"/>
      <c r="M8063" s="247"/>
      <c r="N8063" s="247"/>
      <c r="O8063" s="247"/>
      <c r="P8063" s="247"/>
      <c r="Q8063" s="247"/>
      <c r="R8063" s="247"/>
    </row>
    <row r="8064" spans="1:18" ht="20.100000000000001" customHeight="1" x14ac:dyDescent="0.25">
      <c r="A8064" s="248"/>
      <c r="B8064" s="248"/>
      <c r="C8064" s="248"/>
      <c r="D8064" s="248"/>
      <c r="E8064" s="248"/>
      <c r="F8064" s="248"/>
      <c r="G8064" s="248"/>
      <c r="H8064" s="248"/>
      <c r="I8064" s="247"/>
      <c r="J8064" s="247"/>
      <c r="K8064" s="247"/>
      <c r="L8064" s="247"/>
      <c r="M8064" s="247"/>
      <c r="N8064" s="247"/>
      <c r="O8064" s="247"/>
      <c r="P8064" s="247"/>
      <c r="Q8064" s="247"/>
      <c r="R8064" s="247"/>
    </row>
    <row r="8065" spans="1:18" ht="20.100000000000001" customHeight="1" x14ac:dyDescent="0.25">
      <c r="A8065" s="248"/>
      <c r="B8065" s="248"/>
      <c r="C8065" s="248"/>
      <c r="D8065" s="248"/>
      <c r="E8065" s="248"/>
      <c r="F8065" s="248"/>
      <c r="G8065" s="248"/>
      <c r="H8065" s="248"/>
      <c r="I8065" s="247"/>
      <c r="J8065" s="247"/>
      <c r="K8065" s="247"/>
      <c r="L8065" s="247"/>
      <c r="M8065" s="247"/>
      <c r="N8065" s="247"/>
      <c r="O8065" s="247"/>
      <c r="P8065" s="247"/>
      <c r="Q8065" s="247"/>
      <c r="R8065" s="247"/>
    </row>
    <row r="8066" spans="1:18" ht="20.100000000000001" customHeight="1" x14ac:dyDescent="0.25">
      <c r="A8066" s="248"/>
      <c r="B8066" s="248"/>
      <c r="C8066" s="248"/>
      <c r="D8066" s="248"/>
      <c r="E8066" s="248"/>
      <c r="F8066" s="248"/>
      <c r="G8066" s="248"/>
      <c r="H8066" s="248"/>
      <c r="I8066" s="247"/>
      <c r="J8066" s="247"/>
      <c r="K8066" s="247"/>
      <c r="L8066" s="247"/>
      <c r="M8066" s="247"/>
      <c r="N8066" s="247"/>
      <c r="O8066" s="247"/>
      <c r="P8066" s="247"/>
      <c r="Q8066" s="247"/>
      <c r="R8066" s="247"/>
    </row>
    <row r="8067" spans="1:18" ht="20.100000000000001" customHeight="1" x14ac:dyDescent="0.25">
      <c r="A8067" s="248"/>
      <c r="B8067" s="248"/>
      <c r="C8067" s="248"/>
      <c r="D8067" s="248"/>
      <c r="E8067" s="248"/>
      <c r="F8067" s="248"/>
      <c r="G8067" s="248"/>
      <c r="H8067" s="248"/>
      <c r="I8067" s="247"/>
      <c r="J8067" s="247"/>
      <c r="K8067" s="247"/>
      <c r="L8067" s="247"/>
      <c r="M8067" s="247"/>
      <c r="N8067" s="247"/>
      <c r="O8067" s="247"/>
      <c r="P8067" s="247"/>
      <c r="Q8067" s="247"/>
      <c r="R8067" s="247"/>
    </row>
    <row r="8068" spans="1:18" ht="20.100000000000001" customHeight="1" x14ac:dyDescent="0.25">
      <c r="A8068" s="248"/>
      <c r="B8068" s="248"/>
      <c r="C8068" s="248"/>
      <c r="D8068" s="248"/>
      <c r="E8068" s="248"/>
      <c r="F8068" s="248"/>
      <c r="G8068" s="248"/>
      <c r="H8068" s="248"/>
      <c r="I8068" s="247"/>
      <c r="J8068" s="247"/>
      <c r="K8068" s="247"/>
      <c r="L8068" s="247"/>
      <c r="M8068" s="247"/>
      <c r="N8068" s="247"/>
      <c r="O8068" s="247"/>
      <c r="P8068" s="247"/>
      <c r="Q8068" s="247"/>
      <c r="R8068" s="247"/>
    </row>
    <row r="8069" spans="1:18" ht="20.100000000000001" customHeight="1" x14ac:dyDescent="0.25">
      <c r="A8069" s="248"/>
      <c r="B8069" s="248"/>
      <c r="C8069" s="248"/>
      <c r="D8069" s="248"/>
      <c r="E8069" s="248"/>
      <c r="F8069" s="248"/>
      <c r="G8069" s="248"/>
      <c r="H8069" s="248"/>
      <c r="I8069" s="247"/>
      <c r="J8069" s="247"/>
      <c r="K8069" s="247"/>
      <c r="L8069" s="247"/>
      <c r="M8069" s="247"/>
      <c r="N8069" s="247"/>
      <c r="O8069" s="247"/>
      <c r="P8069" s="247"/>
      <c r="Q8069" s="247"/>
      <c r="R8069" s="247"/>
    </row>
    <row r="8070" spans="1:18" ht="20.100000000000001" customHeight="1" x14ac:dyDescent="0.25">
      <c r="A8070" s="248"/>
      <c r="B8070" s="248"/>
      <c r="C8070" s="248"/>
      <c r="D8070" s="248"/>
      <c r="E8070" s="248"/>
      <c r="F8070" s="248"/>
      <c r="G8070" s="248"/>
      <c r="H8070" s="248"/>
      <c r="I8070" s="247"/>
      <c r="J8070" s="247"/>
      <c r="K8070" s="247"/>
      <c r="L8070" s="247"/>
      <c r="M8070" s="247"/>
      <c r="N8070" s="247"/>
      <c r="O8070" s="247"/>
      <c r="P8070" s="247"/>
      <c r="Q8070" s="247"/>
      <c r="R8070" s="247"/>
    </row>
    <row r="8071" spans="1:18" ht="20.100000000000001" customHeight="1" x14ac:dyDescent="0.25">
      <c r="A8071" s="248"/>
      <c r="B8071" s="248"/>
      <c r="C8071" s="248"/>
      <c r="D8071" s="248"/>
      <c r="E8071" s="248"/>
      <c r="F8071" s="248"/>
      <c r="G8071" s="248"/>
      <c r="H8071" s="248"/>
      <c r="I8071" s="247"/>
      <c r="J8071" s="247"/>
      <c r="K8071" s="247"/>
      <c r="L8071" s="247"/>
      <c r="M8071" s="247"/>
      <c r="N8071" s="247"/>
      <c r="O8071" s="247"/>
      <c r="P8071" s="247"/>
      <c r="Q8071" s="247"/>
      <c r="R8071" s="247"/>
    </row>
    <row r="8072" spans="1:18" ht="20.100000000000001" customHeight="1" x14ac:dyDescent="0.25">
      <c r="A8072" s="248"/>
      <c r="B8072" s="248"/>
      <c r="C8072" s="248"/>
      <c r="D8072" s="248"/>
      <c r="E8072" s="248"/>
      <c r="F8072" s="248"/>
      <c r="G8072" s="248"/>
      <c r="H8072" s="248"/>
      <c r="I8072" s="247"/>
      <c r="J8072" s="247"/>
      <c r="K8072" s="247"/>
      <c r="L8072" s="247"/>
      <c r="M8072" s="247"/>
      <c r="N8072" s="247"/>
      <c r="O8072" s="247"/>
      <c r="P8072" s="247"/>
      <c r="Q8072" s="247"/>
      <c r="R8072" s="247"/>
    </row>
    <row r="8073" spans="1:18" ht="20.100000000000001" customHeight="1" x14ac:dyDescent="0.25">
      <c r="A8073" s="248"/>
      <c r="B8073" s="248"/>
      <c r="C8073" s="248"/>
      <c r="D8073" s="248"/>
      <c r="E8073" s="248"/>
      <c r="F8073" s="248"/>
      <c r="G8073" s="248"/>
      <c r="H8073" s="248"/>
      <c r="I8073" s="247"/>
      <c r="J8073" s="247"/>
      <c r="K8073" s="247"/>
      <c r="L8073" s="247"/>
      <c r="M8073" s="247"/>
      <c r="N8073" s="247"/>
      <c r="O8073" s="247"/>
      <c r="P8073" s="247"/>
      <c r="Q8073" s="247"/>
      <c r="R8073" s="247"/>
    </row>
    <row r="8074" spans="1:18" ht="20.100000000000001" customHeight="1" x14ac:dyDescent="0.25">
      <c r="A8074" s="248"/>
      <c r="B8074" s="248"/>
      <c r="C8074" s="248"/>
      <c r="D8074" s="248"/>
      <c r="E8074" s="248"/>
      <c r="F8074" s="248"/>
      <c r="G8074" s="248"/>
      <c r="H8074" s="248"/>
      <c r="I8074" s="247"/>
      <c r="J8074" s="247"/>
      <c r="K8074" s="247"/>
      <c r="L8074" s="247"/>
      <c r="M8074" s="247"/>
      <c r="N8074" s="247"/>
      <c r="O8074" s="247"/>
      <c r="P8074" s="247"/>
      <c r="Q8074" s="247"/>
      <c r="R8074" s="247"/>
    </row>
    <row r="8075" spans="1:18" ht="20.100000000000001" customHeight="1" x14ac:dyDescent="0.25">
      <c r="A8075" s="248"/>
      <c r="B8075" s="248"/>
      <c r="C8075" s="248"/>
      <c r="D8075" s="248"/>
      <c r="E8075" s="248"/>
      <c r="F8075" s="248"/>
      <c r="G8075" s="248"/>
      <c r="H8075" s="248"/>
      <c r="I8075" s="247"/>
      <c r="J8075" s="247"/>
      <c r="K8075" s="247"/>
      <c r="L8075" s="247"/>
      <c r="M8075" s="247"/>
      <c r="N8075" s="247"/>
      <c r="O8075" s="247"/>
      <c r="P8075" s="247"/>
      <c r="Q8075" s="247"/>
      <c r="R8075" s="247"/>
    </row>
    <row r="8076" spans="1:18" ht="20.100000000000001" customHeight="1" x14ac:dyDescent="0.25">
      <c r="A8076" s="248"/>
      <c r="B8076" s="248"/>
      <c r="C8076" s="248"/>
      <c r="D8076" s="248"/>
      <c r="E8076" s="248"/>
      <c r="F8076" s="248"/>
      <c r="G8076" s="248"/>
      <c r="H8076" s="248"/>
      <c r="I8076" s="247"/>
      <c r="J8076" s="247"/>
      <c r="K8076" s="247"/>
      <c r="L8076" s="247"/>
      <c r="M8076" s="247"/>
      <c r="N8076" s="247"/>
      <c r="O8076" s="247"/>
      <c r="P8076" s="247"/>
      <c r="Q8076" s="247"/>
      <c r="R8076" s="247"/>
    </row>
    <row r="8077" spans="1:18" ht="20.100000000000001" customHeight="1" x14ac:dyDescent="0.25">
      <c r="A8077" s="248"/>
      <c r="B8077" s="248"/>
      <c r="C8077" s="248"/>
      <c r="D8077" s="248"/>
      <c r="E8077" s="248"/>
      <c r="F8077" s="248"/>
      <c r="G8077" s="248"/>
      <c r="H8077" s="248"/>
      <c r="I8077" s="247"/>
      <c r="J8077" s="247"/>
      <c r="K8077" s="247"/>
      <c r="L8077" s="247"/>
      <c r="M8077" s="247"/>
      <c r="N8077" s="247"/>
      <c r="O8077" s="247"/>
      <c r="P8077" s="247"/>
      <c r="Q8077" s="247"/>
      <c r="R8077" s="247"/>
    </row>
    <row r="8078" spans="1:18" ht="20.100000000000001" customHeight="1" x14ac:dyDescent="0.25">
      <c r="A8078" s="248"/>
      <c r="B8078" s="248"/>
      <c r="C8078" s="248"/>
      <c r="D8078" s="248"/>
      <c r="E8078" s="248"/>
      <c r="F8078" s="248"/>
      <c r="G8078" s="248"/>
      <c r="H8078" s="248"/>
      <c r="I8078" s="247"/>
      <c r="J8078" s="247"/>
      <c r="K8078" s="247"/>
      <c r="L8078" s="247"/>
      <c r="M8078" s="247"/>
      <c r="N8078" s="247"/>
      <c r="O8078" s="247"/>
      <c r="P8078" s="247"/>
      <c r="Q8078" s="247"/>
      <c r="R8078" s="247"/>
    </row>
    <row r="8079" spans="1:18" ht="20.100000000000001" customHeight="1" x14ac:dyDescent="0.25">
      <c r="A8079" s="248"/>
      <c r="B8079" s="248"/>
      <c r="C8079" s="248"/>
      <c r="D8079" s="248"/>
      <c r="E8079" s="248"/>
      <c r="F8079" s="248"/>
      <c r="G8079" s="248"/>
      <c r="H8079" s="248"/>
      <c r="I8079" s="247"/>
      <c r="J8079" s="247"/>
      <c r="K8079" s="247"/>
      <c r="L8079" s="247"/>
      <c r="M8079" s="247"/>
      <c r="N8079" s="247"/>
      <c r="O8079" s="247"/>
      <c r="P8079" s="247"/>
      <c r="Q8079" s="247"/>
      <c r="R8079" s="247"/>
    </row>
    <row r="8080" spans="1:18" ht="20.100000000000001" customHeight="1" x14ac:dyDescent="0.25">
      <c r="A8080" s="248"/>
      <c r="B8080" s="248"/>
      <c r="C8080" s="248"/>
      <c r="D8080" s="248"/>
      <c r="E8080" s="248"/>
      <c r="F8080" s="248"/>
      <c r="G8080" s="248"/>
      <c r="H8080" s="248"/>
      <c r="I8080" s="247"/>
      <c r="J8080" s="247"/>
      <c r="K8080" s="247"/>
      <c r="L8080" s="247"/>
      <c r="M8080" s="247"/>
      <c r="N8080" s="247"/>
      <c r="O8080" s="247"/>
      <c r="P8080" s="247"/>
      <c r="Q8080" s="247"/>
      <c r="R8080" s="247"/>
    </row>
    <row r="8081" spans="1:18" ht="20.100000000000001" customHeight="1" x14ac:dyDescent="0.25">
      <c r="A8081" s="248"/>
      <c r="B8081" s="248"/>
      <c r="C8081" s="248"/>
      <c r="D8081" s="248"/>
      <c r="E8081" s="248"/>
      <c r="F8081" s="248"/>
      <c r="G8081" s="248"/>
      <c r="H8081" s="248"/>
      <c r="I8081" s="247"/>
      <c r="J8081" s="247"/>
      <c r="K8081" s="247"/>
      <c r="L8081" s="247"/>
      <c r="M8081" s="247"/>
      <c r="N8081" s="247"/>
      <c r="O8081" s="247"/>
      <c r="P8081" s="247"/>
      <c r="Q8081" s="247"/>
      <c r="R8081" s="247"/>
    </row>
    <row r="8082" spans="1:18" ht="20.100000000000001" customHeight="1" x14ac:dyDescent="0.25">
      <c r="A8082" s="248"/>
      <c r="B8082" s="248"/>
      <c r="C8082" s="248"/>
      <c r="D8082" s="248"/>
      <c r="E8082" s="248"/>
      <c r="F8082" s="248"/>
      <c r="G8082" s="248"/>
      <c r="H8082" s="248"/>
      <c r="I8082" s="247"/>
      <c r="J8082" s="247"/>
      <c r="K8082" s="247"/>
      <c r="L8082" s="247"/>
      <c r="M8082" s="247"/>
      <c r="N8082" s="247"/>
      <c r="O8082" s="247"/>
      <c r="P8082" s="247"/>
      <c r="Q8082" s="247"/>
      <c r="R8082" s="247"/>
    </row>
    <row r="8083" spans="1:18" ht="20.100000000000001" customHeight="1" x14ac:dyDescent="0.25">
      <c r="A8083" s="248"/>
      <c r="B8083" s="248"/>
      <c r="C8083" s="248"/>
      <c r="D8083" s="248"/>
      <c r="E8083" s="248"/>
      <c r="F8083" s="248"/>
      <c r="G8083" s="248"/>
      <c r="H8083" s="248"/>
      <c r="I8083" s="247"/>
      <c r="J8083" s="247"/>
      <c r="K8083" s="247"/>
      <c r="L8083" s="247"/>
      <c r="M8083" s="247"/>
      <c r="N8083" s="247"/>
      <c r="O8083" s="247"/>
      <c r="P8083" s="247"/>
      <c r="Q8083" s="247"/>
      <c r="R8083" s="247"/>
    </row>
    <row r="8084" spans="1:18" ht="20.100000000000001" customHeight="1" x14ac:dyDescent="0.25">
      <c r="A8084" s="248"/>
      <c r="B8084" s="248"/>
      <c r="C8084" s="248"/>
      <c r="D8084" s="248"/>
      <c r="E8084" s="248"/>
      <c r="F8084" s="248"/>
      <c r="G8084" s="248"/>
      <c r="H8084" s="248"/>
      <c r="I8084" s="247"/>
      <c r="J8084" s="247"/>
      <c r="K8084" s="247"/>
      <c r="L8084" s="247"/>
      <c r="M8084" s="247"/>
      <c r="N8084" s="247"/>
      <c r="O8084" s="247"/>
      <c r="P8084" s="247"/>
      <c r="Q8084" s="247"/>
      <c r="R8084" s="247"/>
    </row>
    <row r="8085" spans="1:18" ht="20.100000000000001" customHeight="1" x14ac:dyDescent="0.25">
      <c r="A8085" s="248"/>
      <c r="B8085" s="248"/>
      <c r="C8085" s="248"/>
      <c r="D8085" s="248"/>
      <c r="E8085" s="248"/>
      <c r="F8085" s="248"/>
      <c r="G8085" s="248"/>
      <c r="H8085" s="248"/>
      <c r="I8085" s="247"/>
      <c r="J8085" s="247"/>
      <c r="K8085" s="247"/>
      <c r="L8085" s="247"/>
      <c r="M8085" s="247"/>
      <c r="N8085" s="247"/>
      <c r="O8085" s="247"/>
      <c r="P8085" s="247"/>
      <c r="Q8085" s="247"/>
      <c r="R8085" s="247"/>
    </row>
    <row r="8086" spans="1:18" ht="20.100000000000001" customHeight="1" x14ac:dyDescent="0.25">
      <c r="A8086" s="248"/>
      <c r="B8086" s="248"/>
      <c r="C8086" s="248"/>
      <c r="D8086" s="248"/>
      <c r="E8086" s="248"/>
      <c r="F8086" s="248"/>
      <c r="G8086" s="248"/>
      <c r="H8086" s="248"/>
      <c r="I8086" s="247"/>
      <c r="J8086" s="247"/>
      <c r="K8086" s="247"/>
      <c r="L8086" s="247"/>
      <c r="M8086" s="247"/>
      <c r="N8086" s="247"/>
      <c r="O8086" s="247"/>
      <c r="P8086" s="247"/>
      <c r="Q8086" s="247"/>
      <c r="R8086" s="247"/>
    </row>
    <row r="8087" spans="1:18" ht="20.100000000000001" customHeight="1" x14ac:dyDescent="0.25">
      <c r="A8087" s="248"/>
      <c r="B8087" s="248"/>
      <c r="C8087" s="248"/>
      <c r="D8087" s="248"/>
      <c r="E8087" s="248"/>
      <c r="F8087" s="248"/>
      <c r="G8087" s="248"/>
      <c r="H8087" s="248"/>
      <c r="I8087" s="247"/>
      <c r="J8087" s="247"/>
      <c r="K8087" s="247"/>
      <c r="L8087" s="247"/>
      <c r="M8087" s="247"/>
      <c r="N8087" s="247"/>
      <c r="O8087" s="247"/>
      <c r="P8087" s="247"/>
      <c r="Q8087" s="247"/>
      <c r="R8087" s="247"/>
    </row>
    <row r="8088" spans="1:18" ht="20.100000000000001" customHeight="1" x14ac:dyDescent="0.25">
      <c r="A8088" s="248"/>
      <c r="B8088" s="248"/>
      <c r="C8088" s="248"/>
      <c r="D8088" s="248"/>
      <c r="E8088" s="248"/>
      <c r="F8088" s="248"/>
      <c r="G8088" s="248"/>
      <c r="H8088" s="248"/>
      <c r="I8088" s="247"/>
      <c r="J8088" s="247"/>
      <c r="K8088" s="247"/>
      <c r="L8088" s="247"/>
      <c r="M8088" s="247"/>
      <c r="N8088" s="247"/>
      <c r="O8088" s="247"/>
      <c r="P8088" s="247"/>
      <c r="Q8088" s="247"/>
      <c r="R8088" s="247"/>
    </row>
    <row r="8089" spans="1:18" ht="20.100000000000001" customHeight="1" x14ac:dyDescent="0.25">
      <c r="A8089" s="248"/>
      <c r="B8089" s="248"/>
      <c r="C8089" s="248"/>
      <c r="D8089" s="248"/>
      <c r="E8089" s="248"/>
      <c r="F8089" s="248"/>
      <c r="G8089" s="248"/>
      <c r="H8089" s="248"/>
      <c r="I8089" s="247"/>
      <c r="J8089" s="247"/>
      <c r="K8089" s="247"/>
      <c r="L8089" s="247"/>
      <c r="M8089" s="247"/>
      <c r="N8089" s="247"/>
      <c r="O8089" s="247"/>
      <c r="P8089" s="247"/>
      <c r="Q8089" s="247"/>
      <c r="R8089" s="247"/>
    </row>
    <row r="8090" spans="1:18" ht="20.100000000000001" customHeight="1" x14ac:dyDescent="0.25">
      <c r="A8090" s="248"/>
      <c r="B8090" s="248"/>
      <c r="C8090" s="248"/>
      <c r="D8090" s="248"/>
      <c r="E8090" s="248"/>
      <c r="F8090" s="248"/>
      <c r="G8090" s="248"/>
      <c r="H8090" s="248"/>
      <c r="I8090" s="247"/>
      <c r="J8090" s="247"/>
      <c r="K8090" s="247"/>
      <c r="L8090" s="247"/>
      <c r="M8090" s="247"/>
      <c r="N8090" s="247"/>
      <c r="O8090" s="247"/>
      <c r="P8090" s="247"/>
      <c r="Q8090" s="247"/>
      <c r="R8090" s="247"/>
    </row>
    <row r="8091" spans="1:18" ht="20.100000000000001" customHeight="1" x14ac:dyDescent="0.25">
      <c r="A8091" s="248"/>
      <c r="B8091" s="248"/>
      <c r="C8091" s="248"/>
      <c r="D8091" s="248"/>
      <c r="E8091" s="248"/>
      <c r="F8091" s="248"/>
      <c r="G8091" s="248"/>
      <c r="H8091" s="248"/>
      <c r="I8091" s="247"/>
      <c r="J8091" s="247"/>
      <c r="K8091" s="247"/>
      <c r="L8091" s="247"/>
      <c r="M8091" s="247"/>
      <c r="N8091" s="247"/>
      <c r="O8091" s="247"/>
      <c r="P8091" s="247"/>
      <c r="Q8091" s="247"/>
      <c r="R8091" s="247"/>
    </row>
    <row r="8092" spans="1:18" ht="20.100000000000001" customHeight="1" x14ac:dyDescent="0.25">
      <c r="A8092" s="248"/>
      <c r="B8092" s="248"/>
      <c r="C8092" s="248"/>
      <c r="D8092" s="248"/>
      <c r="E8092" s="248"/>
      <c r="F8092" s="248"/>
      <c r="G8092" s="248"/>
      <c r="H8092" s="248"/>
      <c r="I8092" s="247"/>
      <c r="J8092" s="247"/>
      <c r="K8092" s="247"/>
      <c r="L8092" s="247"/>
      <c r="M8092" s="247"/>
      <c r="N8092" s="247"/>
      <c r="O8092" s="247"/>
      <c r="P8092" s="247"/>
      <c r="Q8092" s="247"/>
      <c r="R8092" s="247"/>
    </row>
    <row r="8093" spans="1:18" ht="20.100000000000001" customHeight="1" x14ac:dyDescent="0.25">
      <c r="A8093" s="248"/>
      <c r="B8093" s="248"/>
      <c r="C8093" s="248"/>
      <c r="D8093" s="248"/>
      <c r="E8093" s="248"/>
      <c r="F8093" s="248"/>
      <c r="G8093" s="248"/>
      <c r="H8093" s="248"/>
      <c r="I8093" s="247"/>
      <c r="J8093" s="247"/>
      <c r="K8093" s="247"/>
      <c r="L8093" s="247"/>
      <c r="M8093" s="247"/>
      <c r="N8093" s="247"/>
      <c r="O8093" s="247"/>
      <c r="P8093" s="247"/>
      <c r="Q8093" s="247"/>
      <c r="R8093" s="247"/>
    </row>
    <row r="8094" spans="1:18" ht="20.100000000000001" customHeight="1" x14ac:dyDescent="0.25">
      <c r="A8094" s="248"/>
      <c r="B8094" s="248"/>
      <c r="C8094" s="248"/>
      <c r="D8094" s="248"/>
      <c r="E8094" s="248"/>
      <c r="F8094" s="248"/>
      <c r="G8094" s="248"/>
      <c r="H8094" s="248"/>
      <c r="I8094" s="247"/>
      <c r="J8094" s="247"/>
      <c r="K8094" s="247"/>
      <c r="L8094" s="247"/>
      <c r="M8094" s="247"/>
      <c r="N8094" s="247"/>
      <c r="O8094" s="247"/>
      <c r="P8094" s="247"/>
      <c r="Q8094" s="247"/>
      <c r="R8094" s="247"/>
    </row>
    <row r="8095" spans="1:18" ht="20.100000000000001" customHeight="1" x14ac:dyDescent="0.25">
      <c r="A8095" s="248"/>
      <c r="B8095" s="248"/>
      <c r="C8095" s="248"/>
      <c r="D8095" s="248"/>
      <c r="E8095" s="248"/>
      <c r="F8095" s="248"/>
      <c r="G8095" s="248"/>
      <c r="H8095" s="248"/>
      <c r="I8095" s="247"/>
      <c r="J8095" s="247"/>
      <c r="K8095" s="247"/>
      <c r="L8095" s="247"/>
      <c r="M8095" s="247"/>
      <c r="N8095" s="247"/>
      <c r="O8095" s="247"/>
      <c r="P8095" s="247"/>
      <c r="Q8095" s="247"/>
      <c r="R8095" s="247"/>
    </row>
    <row r="8096" spans="1:18" ht="20.100000000000001" customHeight="1" x14ac:dyDescent="0.25">
      <c r="A8096" s="248"/>
      <c r="B8096" s="248"/>
      <c r="C8096" s="248"/>
      <c r="D8096" s="248"/>
      <c r="E8096" s="248"/>
      <c r="F8096" s="248"/>
      <c r="G8096" s="248"/>
      <c r="H8096" s="248"/>
      <c r="I8096" s="247"/>
      <c r="J8096" s="247"/>
      <c r="K8096" s="247"/>
      <c r="L8096" s="247"/>
      <c r="M8096" s="247"/>
      <c r="N8096" s="247"/>
      <c r="O8096" s="247"/>
      <c r="P8096" s="247"/>
      <c r="Q8096" s="247"/>
      <c r="R8096" s="247"/>
    </row>
    <row r="8097" spans="1:18" ht="20.100000000000001" customHeight="1" x14ac:dyDescent="0.25">
      <c r="A8097" s="248"/>
      <c r="B8097" s="248"/>
      <c r="C8097" s="248"/>
      <c r="D8097" s="248"/>
      <c r="E8097" s="248"/>
      <c r="F8097" s="248"/>
      <c r="G8097" s="248"/>
      <c r="H8097" s="248"/>
      <c r="I8097" s="247"/>
      <c r="J8097" s="247"/>
      <c r="K8097" s="247"/>
      <c r="L8097" s="247"/>
      <c r="M8097" s="247"/>
      <c r="N8097" s="247"/>
      <c r="O8097" s="247"/>
      <c r="P8097" s="247"/>
      <c r="Q8097" s="247"/>
      <c r="R8097" s="247"/>
    </row>
    <row r="8098" spans="1:18" ht="20.100000000000001" customHeight="1" x14ac:dyDescent="0.25">
      <c r="A8098" s="248"/>
      <c r="B8098" s="248"/>
      <c r="C8098" s="248"/>
      <c r="D8098" s="248"/>
      <c r="E8098" s="248"/>
      <c r="F8098" s="248"/>
      <c r="G8098" s="248"/>
      <c r="H8098" s="248"/>
      <c r="I8098" s="247"/>
      <c r="J8098" s="247"/>
      <c r="K8098" s="247"/>
      <c r="L8098" s="247"/>
      <c r="M8098" s="247"/>
      <c r="N8098" s="247"/>
      <c r="O8098" s="247"/>
      <c r="P8098" s="247"/>
      <c r="Q8098" s="247"/>
      <c r="R8098" s="247"/>
    </row>
    <row r="8099" spans="1:18" ht="20.100000000000001" customHeight="1" x14ac:dyDescent="0.25">
      <c r="A8099" s="248"/>
      <c r="B8099" s="248"/>
      <c r="C8099" s="248"/>
      <c r="D8099" s="248"/>
      <c r="E8099" s="248"/>
      <c r="F8099" s="248"/>
      <c r="G8099" s="248"/>
      <c r="H8099" s="248"/>
      <c r="I8099" s="247"/>
      <c r="J8099" s="247"/>
      <c r="K8099" s="247"/>
      <c r="L8099" s="247"/>
      <c r="M8099" s="247"/>
      <c r="N8099" s="247"/>
      <c r="O8099" s="247"/>
      <c r="P8099" s="247"/>
      <c r="Q8099" s="247"/>
      <c r="R8099" s="247"/>
    </row>
    <row r="8100" spans="1:18" ht="20.100000000000001" customHeight="1" x14ac:dyDescent="0.25">
      <c r="A8100" s="248"/>
      <c r="B8100" s="248"/>
      <c r="C8100" s="248"/>
      <c r="D8100" s="248"/>
      <c r="E8100" s="248"/>
      <c r="F8100" s="248"/>
      <c r="G8100" s="248"/>
      <c r="H8100" s="248"/>
      <c r="I8100" s="247"/>
      <c r="J8100" s="247"/>
      <c r="K8100" s="247"/>
      <c r="L8100" s="247"/>
      <c r="M8100" s="247"/>
      <c r="N8100" s="247"/>
      <c r="O8100" s="247"/>
      <c r="P8100" s="247"/>
      <c r="Q8100" s="247"/>
      <c r="R8100" s="247"/>
    </row>
    <row r="8101" spans="1:18" ht="20.100000000000001" customHeight="1" x14ac:dyDescent="0.25">
      <c r="A8101" s="248"/>
      <c r="B8101" s="248"/>
      <c r="C8101" s="248"/>
      <c r="D8101" s="248"/>
      <c r="E8101" s="248"/>
      <c r="F8101" s="248"/>
      <c r="G8101" s="248"/>
      <c r="H8101" s="248"/>
      <c r="I8101" s="247"/>
      <c r="J8101" s="247"/>
      <c r="K8101" s="247"/>
      <c r="L8101" s="247"/>
      <c r="M8101" s="247"/>
      <c r="N8101" s="247"/>
      <c r="O8101" s="247"/>
      <c r="P8101" s="247"/>
      <c r="Q8101" s="247"/>
      <c r="R8101" s="247"/>
    </row>
    <row r="8102" spans="1:18" ht="20.100000000000001" customHeight="1" x14ac:dyDescent="0.25">
      <c r="A8102" s="248"/>
      <c r="B8102" s="248"/>
      <c r="C8102" s="248"/>
      <c r="D8102" s="248"/>
      <c r="E8102" s="248"/>
      <c r="F8102" s="248"/>
      <c r="G8102" s="248"/>
      <c r="H8102" s="248"/>
      <c r="I8102" s="247"/>
      <c r="J8102" s="247"/>
      <c r="K8102" s="247"/>
      <c r="L8102" s="247"/>
      <c r="M8102" s="247"/>
      <c r="N8102" s="247"/>
      <c r="O8102" s="247"/>
      <c r="P8102" s="247"/>
      <c r="Q8102" s="247"/>
      <c r="R8102" s="247"/>
    </row>
    <row r="8103" spans="1:18" ht="20.100000000000001" customHeight="1" x14ac:dyDescent="0.25">
      <c r="A8103" s="248"/>
      <c r="B8103" s="248"/>
      <c r="C8103" s="248"/>
      <c r="D8103" s="248"/>
      <c r="E8103" s="248"/>
      <c r="F8103" s="248"/>
      <c r="G8103" s="248"/>
      <c r="H8103" s="248"/>
      <c r="I8103" s="247"/>
      <c r="J8103" s="247"/>
      <c r="K8103" s="247"/>
      <c r="L8103" s="247"/>
      <c r="M8103" s="247"/>
      <c r="N8103" s="247"/>
      <c r="O8103" s="247"/>
      <c r="P8103" s="247"/>
      <c r="Q8103" s="247"/>
      <c r="R8103" s="247"/>
    </row>
    <row r="8104" spans="1:18" ht="20.100000000000001" customHeight="1" x14ac:dyDescent="0.25">
      <c r="A8104" s="248"/>
      <c r="B8104" s="248"/>
      <c r="C8104" s="248"/>
      <c r="D8104" s="248"/>
      <c r="E8104" s="248"/>
      <c r="F8104" s="248"/>
      <c r="G8104" s="248"/>
      <c r="H8104" s="248"/>
      <c r="I8104" s="247"/>
      <c r="J8104" s="247"/>
      <c r="K8104" s="247"/>
      <c r="L8104" s="247"/>
      <c r="M8104" s="247"/>
      <c r="N8104" s="247"/>
      <c r="O8104" s="247"/>
      <c r="P8104" s="247"/>
      <c r="Q8104" s="247"/>
      <c r="R8104" s="247"/>
    </row>
    <row r="8105" spans="1:18" ht="20.100000000000001" customHeight="1" x14ac:dyDescent="0.25">
      <c r="A8105" s="248"/>
      <c r="B8105" s="248"/>
      <c r="C8105" s="248"/>
      <c r="D8105" s="248"/>
      <c r="E8105" s="248"/>
      <c r="F8105" s="248"/>
      <c r="G8105" s="248"/>
      <c r="H8105" s="248"/>
      <c r="I8105" s="247"/>
      <c r="J8105" s="247"/>
      <c r="K8105" s="247"/>
      <c r="L8105" s="247"/>
      <c r="M8105" s="247"/>
      <c r="N8105" s="247"/>
      <c r="O8105" s="247"/>
      <c r="P8105" s="247"/>
      <c r="Q8105" s="247"/>
      <c r="R8105" s="247"/>
    </row>
    <row r="8106" spans="1:18" ht="20.100000000000001" customHeight="1" x14ac:dyDescent="0.25">
      <c r="A8106" s="248"/>
      <c r="B8106" s="248"/>
      <c r="C8106" s="248"/>
      <c r="D8106" s="248"/>
      <c r="E8106" s="248"/>
      <c r="F8106" s="248"/>
      <c r="G8106" s="248"/>
      <c r="H8106" s="248"/>
      <c r="I8106" s="247"/>
      <c r="J8106" s="247"/>
      <c r="K8106" s="247"/>
      <c r="L8106" s="247"/>
      <c r="M8106" s="247"/>
      <c r="N8106" s="247"/>
      <c r="O8106" s="247"/>
      <c r="P8106" s="247"/>
      <c r="Q8106" s="247"/>
      <c r="R8106" s="247"/>
    </row>
    <row r="8107" spans="1:18" ht="20.100000000000001" customHeight="1" x14ac:dyDescent="0.25">
      <c r="A8107" s="248"/>
      <c r="B8107" s="248"/>
      <c r="C8107" s="248"/>
      <c r="D8107" s="248"/>
      <c r="E8107" s="248"/>
      <c r="F8107" s="248"/>
      <c r="G8107" s="248"/>
      <c r="H8107" s="248"/>
      <c r="I8107" s="247"/>
      <c r="J8107" s="247"/>
      <c r="K8107" s="247"/>
      <c r="L8107" s="247"/>
      <c r="M8107" s="247"/>
      <c r="N8107" s="247"/>
      <c r="O8107" s="247"/>
      <c r="P8107" s="247"/>
      <c r="Q8107" s="247"/>
      <c r="R8107" s="247"/>
    </row>
    <row r="8108" spans="1:18" ht="20.100000000000001" customHeight="1" x14ac:dyDescent="0.25">
      <c r="A8108" s="248"/>
      <c r="B8108" s="248"/>
      <c r="C8108" s="248"/>
      <c r="D8108" s="248"/>
      <c r="E8108" s="248"/>
      <c r="F8108" s="248"/>
      <c r="G8108" s="248"/>
      <c r="H8108" s="248"/>
      <c r="I8108" s="247"/>
      <c r="J8108" s="247"/>
      <c r="K8108" s="247"/>
      <c r="L8108" s="247"/>
      <c r="M8108" s="247"/>
      <c r="N8108" s="247"/>
      <c r="O8108" s="247"/>
      <c r="P8108" s="247"/>
      <c r="Q8108" s="247"/>
      <c r="R8108" s="247"/>
    </row>
    <row r="8109" spans="1:18" ht="20.100000000000001" customHeight="1" x14ac:dyDescent="0.25">
      <c r="A8109" s="248"/>
      <c r="B8109" s="248"/>
      <c r="C8109" s="248"/>
      <c r="D8109" s="248"/>
      <c r="E8109" s="248"/>
      <c r="F8109" s="248"/>
      <c r="G8109" s="248"/>
      <c r="H8109" s="248"/>
      <c r="I8109" s="247"/>
      <c r="J8109" s="247"/>
      <c r="K8109" s="247"/>
      <c r="L8109" s="247"/>
      <c r="M8109" s="247"/>
      <c r="N8109" s="247"/>
      <c r="O8109" s="247"/>
      <c r="P8109" s="247"/>
      <c r="Q8109" s="247"/>
      <c r="R8109" s="247"/>
    </row>
    <row r="8110" spans="1:18" ht="20.100000000000001" customHeight="1" x14ac:dyDescent="0.25">
      <c r="A8110" s="248"/>
      <c r="B8110" s="248"/>
      <c r="C8110" s="248"/>
      <c r="D8110" s="248"/>
      <c r="E8110" s="248"/>
      <c r="F8110" s="248"/>
      <c r="G8110" s="248"/>
      <c r="H8110" s="248"/>
      <c r="I8110" s="247"/>
      <c r="J8110" s="247"/>
      <c r="K8110" s="247"/>
      <c r="L8110" s="247"/>
      <c r="M8110" s="247"/>
      <c r="N8110" s="247"/>
      <c r="O8110" s="247"/>
      <c r="P8110" s="247"/>
      <c r="Q8110" s="247"/>
      <c r="R8110" s="247"/>
    </row>
    <row r="8111" spans="1:18" ht="20.100000000000001" customHeight="1" x14ac:dyDescent="0.25">
      <c r="A8111" s="248"/>
      <c r="B8111" s="248"/>
      <c r="C8111" s="248"/>
      <c r="D8111" s="248"/>
      <c r="E8111" s="248"/>
      <c r="F8111" s="248"/>
      <c r="G8111" s="248"/>
      <c r="H8111" s="248"/>
      <c r="I8111" s="247"/>
      <c r="J8111" s="247"/>
      <c r="K8111" s="247"/>
      <c r="L8111" s="247"/>
      <c r="M8111" s="247"/>
      <c r="N8111" s="247"/>
      <c r="O8111" s="247"/>
      <c r="P8111" s="247"/>
      <c r="Q8111" s="247"/>
      <c r="R8111" s="247"/>
    </row>
    <row r="8112" spans="1:18" ht="20.100000000000001" customHeight="1" x14ac:dyDescent="0.25">
      <c r="A8112" s="248"/>
      <c r="B8112" s="248"/>
      <c r="C8112" s="248"/>
      <c r="D8112" s="248"/>
      <c r="E8112" s="248"/>
      <c r="F8112" s="248"/>
      <c r="G8112" s="248"/>
      <c r="H8112" s="248"/>
      <c r="I8112" s="247"/>
      <c r="J8112" s="247"/>
      <c r="K8112" s="247"/>
      <c r="L8112" s="247"/>
      <c r="M8112" s="247"/>
      <c r="N8112" s="247"/>
      <c r="O8112" s="247"/>
      <c r="P8112" s="247"/>
      <c r="Q8112" s="247"/>
      <c r="R8112" s="247"/>
    </row>
    <row r="8113" spans="1:18" ht="20.100000000000001" customHeight="1" x14ac:dyDescent="0.25">
      <c r="A8113" s="248"/>
      <c r="B8113" s="248"/>
      <c r="C8113" s="248"/>
      <c r="D8113" s="248"/>
      <c r="E8113" s="248"/>
      <c r="F8113" s="248"/>
      <c r="G8113" s="248"/>
      <c r="H8113" s="248"/>
      <c r="I8113" s="247"/>
      <c r="J8113" s="247"/>
      <c r="K8113" s="247"/>
      <c r="L8113" s="247"/>
      <c r="M8113" s="247"/>
      <c r="N8113" s="247"/>
      <c r="O8113" s="247"/>
      <c r="P8113" s="247"/>
      <c r="Q8113" s="247"/>
      <c r="R8113" s="247"/>
    </row>
    <row r="8114" spans="1:18" ht="20.100000000000001" customHeight="1" x14ac:dyDescent="0.25">
      <c r="A8114" s="248"/>
      <c r="B8114" s="248"/>
      <c r="C8114" s="248"/>
      <c r="D8114" s="248"/>
      <c r="E8114" s="248"/>
      <c r="F8114" s="248"/>
      <c r="G8114" s="248"/>
      <c r="H8114" s="248"/>
      <c r="I8114" s="247"/>
      <c r="J8114" s="247"/>
      <c r="K8114" s="247"/>
      <c r="L8114" s="247"/>
      <c r="M8114" s="247"/>
      <c r="N8114" s="247"/>
      <c r="O8114" s="247"/>
      <c r="P8114" s="247"/>
      <c r="Q8114" s="247"/>
      <c r="R8114" s="247"/>
    </row>
    <row r="8115" spans="1:18" ht="20.100000000000001" customHeight="1" x14ac:dyDescent="0.25">
      <c r="A8115" s="248"/>
      <c r="B8115" s="248"/>
      <c r="C8115" s="248"/>
      <c r="D8115" s="248"/>
      <c r="E8115" s="248"/>
      <c r="F8115" s="248"/>
      <c r="G8115" s="248"/>
      <c r="H8115" s="248"/>
      <c r="I8115" s="247"/>
      <c r="J8115" s="247"/>
      <c r="K8115" s="247"/>
      <c r="L8115" s="247"/>
      <c r="M8115" s="247"/>
      <c r="N8115" s="247"/>
      <c r="O8115" s="247"/>
      <c r="P8115" s="247"/>
      <c r="Q8115" s="247"/>
      <c r="R8115" s="247"/>
    </row>
    <row r="8116" spans="1:18" ht="20.100000000000001" customHeight="1" x14ac:dyDescent="0.25">
      <c r="A8116" s="248"/>
      <c r="B8116" s="248"/>
      <c r="C8116" s="248"/>
      <c r="D8116" s="248"/>
      <c r="E8116" s="248"/>
      <c r="F8116" s="248"/>
      <c r="G8116" s="248"/>
      <c r="H8116" s="248"/>
      <c r="I8116" s="247"/>
      <c r="J8116" s="247"/>
      <c r="K8116" s="247"/>
      <c r="L8116" s="247"/>
      <c r="M8116" s="247"/>
      <c r="N8116" s="247"/>
      <c r="O8116" s="247"/>
      <c r="P8116" s="247"/>
      <c r="Q8116" s="247"/>
      <c r="R8116" s="247"/>
    </row>
    <row r="8117" spans="1:18" ht="20.100000000000001" customHeight="1" x14ac:dyDescent="0.25">
      <c r="A8117" s="248"/>
      <c r="B8117" s="248"/>
      <c r="C8117" s="248"/>
      <c r="D8117" s="248"/>
      <c r="E8117" s="248"/>
      <c r="F8117" s="248"/>
      <c r="G8117" s="248"/>
      <c r="H8117" s="248"/>
      <c r="I8117" s="247"/>
      <c r="J8117" s="247"/>
      <c r="K8117" s="247"/>
      <c r="L8117" s="247"/>
      <c r="M8117" s="247"/>
      <c r="N8117" s="247"/>
      <c r="O8117" s="247"/>
      <c r="P8117" s="247"/>
      <c r="Q8117" s="247"/>
      <c r="R8117" s="247"/>
    </row>
    <row r="8118" spans="1:18" ht="20.100000000000001" customHeight="1" x14ac:dyDescent="0.25">
      <c r="A8118" s="248"/>
      <c r="B8118" s="248"/>
      <c r="C8118" s="248"/>
      <c r="D8118" s="248"/>
      <c r="E8118" s="248"/>
      <c r="F8118" s="248"/>
      <c r="G8118" s="248"/>
      <c r="H8118" s="248"/>
      <c r="I8118" s="247"/>
      <c r="J8118" s="247"/>
      <c r="K8118" s="247"/>
      <c r="L8118" s="247"/>
      <c r="M8118" s="247"/>
      <c r="N8118" s="247"/>
      <c r="O8118" s="247"/>
      <c r="P8118" s="247"/>
      <c r="Q8118" s="247"/>
      <c r="R8118" s="247"/>
    </row>
    <row r="8119" spans="1:18" ht="20.100000000000001" customHeight="1" x14ac:dyDescent="0.25">
      <c r="A8119" s="248"/>
      <c r="B8119" s="248"/>
      <c r="C8119" s="248"/>
      <c r="D8119" s="248"/>
      <c r="E8119" s="248"/>
      <c r="F8119" s="248"/>
      <c r="G8119" s="248"/>
      <c r="H8119" s="248"/>
      <c r="I8119" s="247"/>
      <c r="J8119" s="247"/>
      <c r="K8119" s="247"/>
      <c r="L8119" s="247"/>
      <c r="M8119" s="247"/>
      <c r="N8119" s="247"/>
      <c r="O8119" s="247"/>
      <c r="P8119" s="247"/>
      <c r="Q8119" s="247"/>
      <c r="R8119" s="247"/>
    </row>
    <row r="8120" spans="1:18" ht="20.100000000000001" customHeight="1" x14ac:dyDescent="0.25">
      <c r="A8120" s="248"/>
      <c r="B8120" s="248"/>
      <c r="C8120" s="248"/>
      <c r="D8120" s="248"/>
      <c r="E8120" s="248"/>
      <c r="F8120" s="248"/>
      <c r="G8120" s="248"/>
      <c r="H8120" s="248"/>
      <c r="I8120" s="247"/>
      <c r="J8120" s="247"/>
      <c r="K8120" s="247"/>
      <c r="L8120" s="247"/>
      <c r="M8120" s="247"/>
      <c r="N8120" s="247"/>
      <c r="O8120" s="247"/>
      <c r="P8120" s="247"/>
      <c r="Q8120" s="247"/>
      <c r="R8120" s="247"/>
    </row>
    <row r="8121" spans="1:18" ht="20.100000000000001" customHeight="1" x14ac:dyDescent="0.25">
      <c r="A8121" s="248"/>
      <c r="B8121" s="248"/>
      <c r="C8121" s="248"/>
      <c r="D8121" s="248"/>
      <c r="E8121" s="248"/>
      <c r="F8121" s="248"/>
      <c r="G8121" s="248"/>
      <c r="H8121" s="248"/>
      <c r="I8121" s="247"/>
      <c r="J8121" s="247"/>
      <c r="K8121" s="247"/>
      <c r="L8121" s="247"/>
      <c r="M8121" s="247"/>
      <c r="N8121" s="247"/>
      <c r="O8121" s="247"/>
      <c r="P8121" s="247"/>
      <c r="Q8121" s="247"/>
      <c r="R8121" s="247"/>
    </row>
    <row r="8122" spans="1:18" ht="20.100000000000001" customHeight="1" x14ac:dyDescent="0.25">
      <c r="A8122" s="248"/>
      <c r="B8122" s="248"/>
      <c r="C8122" s="248"/>
      <c r="D8122" s="248"/>
      <c r="E8122" s="248"/>
      <c r="F8122" s="248"/>
      <c r="G8122" s="248"/>
      <c r="H8122" s="248"/>
      <c r="I8122" s="247"/>
      <c r="J8122" s="247"/>
      <c r="K8122" s="247"/>
      <c r="L8122" s="247"/>
      <c r="M8122" s="247"/>
      <c r="N8122" s="247"/>
      <c r="O8122" s="247"/>
      <c r="P8122" s="247"/>
      <c r="Q8122" s="247"/>
      <c r="R8122" s="247"/>
    </row>
    <row r="8123" spans="1:18" ht="20.100000000000001" customHeight="1" x14ac:dyDescent="0.25">
      <c r="A8123" s="248"/>
      <c r="B8123" s="248"/>
      <c r="C8123" s="248"/>
      <c r="D8123" s="248"/>
      <c r="E8123" s="248"/>
      <c r="F8123" s="248"/>
      <c r="G8123" s="248"/>
      <c r="H8123" s="248"/>
      <c r="I8123" s="247"/>
      <c r="J8123" s="247"/>
      <c r="K8123" s="247"/>
      <c r="L8123" s="247"/>
      <c r="M8123" s="247"/>
      <c r="N8123" s="247"/>
      <c r="O8123" s="247"/>
      <c r="P8123" s="247"/>
      <c r="Q8123" s="247"/>
      <c r="R8123" s="247"/>
    </row>
    <row r="8124" spans="1:18" ht="20.100000000000001" customHeight="1" x14ac:dyDescent="0.25">
      <c r="A8124" s="248"/>
      <c r="B8124" s="248"/>
      <c r="C8124" s="248"/>
      <c r="D8124" s="248"/>
      <c r="E8124" s="248"/>
      <c r="F8124" s="248"/>
      <c r="G8124" s="248"/>
      <c r="H8124" s="248"/>
      <c r="I8124" s="247"/>
      <c r="J8124" s="247"/>
      <c r="K8124" s="247"/>
      <c r="L8124" s="247"/>
      <c r="M8124" s="247"/>
      <c r="N8124" s="247"/>
      <c r="O8124" s="247"/>
      <c r="P8124" s="247"/>
      <c r="Q8124" s="247"/>
      <c r="R8124" s="247"/>
    </row>
    <row r="8125" spans="1:18" ht="20.100000000000001" customHeight="1" x14ac:dyDescent="0.25">
      <c r="A8125" s="248"/>
      <c r="B8125" s="248"/>
      <c r="C8125" s="248"/>
      <c r="D8125" s="248"/>
      <c r="E8125" s="248"/>
      <c r="F8125" s="248"/>
      <c r="G8125" s="248"/>
      <c r="H8125" s="248"/>
      <c r="I8125" s="247"/>
      <c r="J8125" s="247"/>
      <c r="K8125" s="247"/>
      <c r="L8125" s="247"/>
      <c r="M8125" s="247"/>
      <c r="N8125" s="247"/>
      <c r="O8125" s="247"/>
      <c r="P8125" s="247"/>
      <c r="Q8125" s="247"/>
      <c r="R8125" s="247"/>
    </row>
    <row r="8126" spans="1:18" ht="20.100000000000001" customHeight="1" x14ac:dyDescent="0.25">
      <c r="A8126" s="248"/>
      <c r="B8126" s="248"/>
      <c r="C8126" s="248"/>
      <c r="D8126" s="248"/>
      <c r="E8126" s="248"/>
      <c r="F8126" s="248"/>
      <c r="G8126" s="248"/>
      <c r="H8126" s="248"/>
      <c r="I8126" s="247"/>
      <c r="J8126" s="247"/>
      <c r="K8126" s="247"/>
      <c r="L8126" s="247"/>
      <c r="M8126" s="247"/>
      <c r="N8126" s="247"/>
      <c r="O8126" s="247"/>
      <c r="P8126" s="247"/>
      <c r="Q8126" s="247"/>
      <c r="R8126" s="247"/>
    </row>
    <row r="8127" spans="1:18" ht="20.100000000000001" customHeight="1" x14ac:dyDescent="0.25">
      <c r="A8127" s="248"/>
      <c r="B8127" s="248"/>
      <c r="C8127" s="248"/>
      <c r="D8127" s="248"/>
      <c r="E8127" s="248"/>
      <c r="F8127" s="248"/>
      <c r="G8127" s="248"/>
      <c r="H8127" s="248"/>
      <c r="I8127" s="247"/>
      <c r="J8127" s="247"/>
      <c r="K8127" s="247"/>
      <c r="L8127" s="247"/>
      <c r="M8127" s="247"/>
      <c r="N8127" s="247"/>
      <c r="O8127" s="247"/>
      <c r="P8127" s="247"/>
      <c r="Q8127" s="247"/>
      <c r="R8127" s="247"/>
    </row>
    <row r="8128" spans="1:18" ht="20.100000000000001" customHeight="1" x14ac:dyDescent="0.25">
      <c r="A8128" s="248"/>
      <c r="B8128" s="248"/>
      <c r="C8128" s="248"/>
      <c r="D8128" s="248"/>
      <c r="E8128" s="248"/>
      <c r="F8128" s="248"/>
      <c r="G8128" s="248"/>
      <c r="H8128" s="248"/>
      <c r="I8128" s="247"/>
      <c r="J8128" s="247"/>
      <c r="K8128" s="247"/>
      <c r="L8128" s="247"/>
      <c r="M8128" s="247"/>
      <c r="N8128" s="247"/>
      <c r="O8128" s="247"/>
      <c r="P8128" s="247"/>
      <c r="Q8128" s="247"/>
      <c r="R8128" s="247"/>
    </row>
    <row r="8129" spans="1:18" ht="20.100000000000001" customHeight="1" x14ac:dyDescent="0.25">
      <c r="A8129" s="248"/>
      <c r="B8129" s="248"/>
      <c r="C8129" s="248"/>
      <c r="D8129" s="248"/>
      <c r="E8129" s="248"/>
      <c r="F8129" s="248"/>
      <c r="G8129" s="248"/>
      <c r="H8129" s="248"/>
      <c r="I8129" s="247"/>
      <c r="J8129" s="247"/>
      <c r="K8129" s="247"/>
      <c r="L8129" s="247"/>
      <c r="M8129" s="247"/>
      <c r="N8129" s="247"/>
      <c r="O8129" s="247"/>
      <c r="P8129" s="247"/>
      <c r="Q8129" s="247"/>
      <c r="R8129" s="247"/>
    </row>
    <row r="8130" spans="1:18" ht="20.100000000000001" customHeight="1" x14ac:dyDescent="0.25">
      <c r="A8130" s="248"/>
      <c r="B8130" s="248"/>
      <c r="C8130" s="248"/>
      <c r="D8130" s="248"/>
      <c r="E8130" s="248"/>
      <c r="F8130" s="248"/>
      <c r="G8130" s="248"/>
      <c r="H8130" s="248"/>
      <c r="I8130" s="247"/>
      <c r="J8130" s="247"/>
      <c r="K8130" s="247"/>
      <c r="L8130" s="247"/>
      <c r="M8130" s="247"/>
      <c r="N8130" s="247"/>
      <c r="O8130" s="247"/>
      <c r="P8130" s="247"/>
      <c r="Q8130" s="247"/>
      <c r="R8130" s="247"/>
    </row>
    <row r="8131" spans="1:18" ht="20.100000000000001" customHeight="1" x14ac:dyDescent="0.25">
      <c r="A8131" s="248"/>
      <c r="B8131" s="248"/>
      <c r="C8131" s="248"/>
      <c r="D8131" s="248"/>
      <c r="E8131" s="248"/>
      <c r="F8131" s="248"/>
      <c r="G8131" s="248"/>
      <c r="H8131" s="248"/>
      <c r="I8131" s="247"/>
      <c r="J8131" s="247"/>
      <c r="K8131" s="247"/>
      <c r="L8131" s="247"/>
      <c r="M8131" s="247"/>
      <c r="N8131" s="247"/>
      <c r="O8131" s="247"/>
      <c r="P8131" s="247"/>
      <c r="Q8131" s="247"/>
      <c r="R8131" s="247"/>
    </row>
    <row r="8132" spans="1:18" ht="20.100000000000001" customHeight="1" x14ac:dyDescent="0.25">
      <c r="A8132" s="248"/>
      <c r="B8132" s="248"/>
      <c r="C8132" s="248"/>
      <c r="D8132" s="248"/>
      <c r="E8132" s="248"/>
      <c r="F8132" s="248"/>
      <c r="G8132" s="248"/>
      <c r="H8132" s="248"/>
      <c r="I8132" s="247"/>
      <c r="J8132" s="247"/>
      <c r="K8132" s="247"/>
      <c r="L8132" s="247"/>
      <c r="M8132" s="247"/>
      <c r="N8132" s="247"/>
      <c r="O8132" s="247"/>
      <c r="P8132" s="247"/>
      <c r="Q8132" s="247"/>
      <c r="R8132" s="247"/>
    </row>
    <row r="8133" spans="1:18" ht="20.100000000000001" customHeight="1" x14ac:dyDescent="0.25">
      <c r="A8133" s="248"/>
      <c r="B8133" s="248"/>
      <c r="C8133" s="248"/>
      <c r="D8133" s="248"/>
      <c r="E8133" s="248"/>
      <c r="F8133" s="248"/>
      <c r="G8133" s="248"/>
      <c r="H8133" s="248"/>
      <c r="I8133" s="247"/>
      <c r="J8133" s="247"/>
      <c r="K8133" s="247"/>
      <c r="L8133" s="247"/>
      <c r="M8133" s="247"/>
      <c r="N8133" s="247"/>
      <c r="O8133" s="247"/>
      <c r="P8133" s="247"/>
      <c r="Q8133" s="247"/>
      <c r="R8133" s="247"/>
    </row>
    <row r="8134" spans="1:18" ht="20.100000000000001" customHeight="1" x14ac:dyDescent="0.25">
      <c r="A8134" s="248"/>
      <c r="B8134" s="248"/>
      <c r="C8134" s="248"/>
      <c r="D8134" s="248"/>
      <c r="E8134" s="248"/>
      <c r="F8134" s="248"/>
      <c r="G8134" s="248"/>
      <c r="H8134" s="248"/>
      <c r="I8134" s="247"/>
      <c r="J8134" s="247"/>
      <c r="K8134" s="247"/>
      <c r="L8134" s="247"/>
      <c r="M8134" s="247"/>
      <c r="N8134" s="247"/>
      <c r="O8134" s="247"/>
      <c r="P8134" s="247"/>
      <c r="Q8134" s="247"/>
      <c r="R8134" s="247"/>
    </row>
    <row r="8135" spans="1:18" ht="20.100000000000001" customHeight="1" x14ac:dyDescent="0.25">
      <c r="A8135" s="248"/>
      <c r="B8135" s="248"/>
      <c r="C8135" s="248"/>
      <c r="D8135" s="248"/>
      <c r="E8135" s="248"/>
      <c r="F8135" s="248"/>
      <c r="G8135" s="248"/>
      <c r="H8135" s="248"/>
      <c r="I8135" s="247"/>
      <c r="J8135" s="247"/>
      <c r="K8135" s="247"/>
      <c r="L8135" s="247"/>
      <c r="M8135" s="247"/>
      <c r="N8135" s="247"/>
      <c r="O8135" s="247"/>
      <c r="P8135" s="247"/>
      <c r="Q8135" s="247"/>
      <c r="R8135" s="247"/>
    </row>
    <row r="8136" spans="1:18" ht="20.100000000000001" customHeight="1" x14ac:dyDescent="0.25">
      <c r="A8136" s="248"/>
      <c r="B8136" s="248"/>
      <c r="C8136" s="248"/>
      <c r="D8136" s="248"/>
      <c r="E8136" s="248"/>
      <c r="F8136" s="248"/>
      <c r="G8136" s="248"/>
      <c r="H8136" s="248"/>
      <c r="I8136" s="247"/>
      <c r="J8136" s="247"/>
      <c r="K8136" s="247"/>
      <c r="L8136" s="247"/>
      <c r="M8136" s="247"/>
      <c r="N8136" s="247"/>
      <c r="O8136" s="247"/>
      <c r="P8136" s="247"/>
      <c r="Q8136" s="247"/>
      <c r="R8136" s="247"/>
    </row>
    <row r="8137" spans="1:18" ht="20.100000000000001" customHeight="1" x14ac:dyDescent="0.25">
      <c r="A8137" s="248"/>
      <c r="B8137" s="248"/>
      <c r="C8137" s="248"/>
      <c r="D8137" s="248"/>
      <c r="E8137" s="248"/>
      <c r="F8137" s="248"/>
      <c r="G8137" s="248"/>
      <c r="H8137" s="248"/>
      <c r="I8137" s="247"/>
      <c r="J8137" s="247"/>
      <c r="K8137" s="247"/>
      <c r="L8137" s="247"/>
      <c r="M8137" s="247"/>
      <c r="N8137" s="247"/>
      <c r="O8137" s="247"/>
      <c r="P8137" s="247"/>
      <c r="Q8137" s="247"/>
      <c r="R8137" s="247"/>
    </row>
    <row r="8138" spans="1:18" ht="20.100000000000001" customHeight="1" x14ac:dyDescent="0.25">
      <c r="A8138" s="248"/>
      <c r="B8138" s="248"/>
      <c r="C8138" s="248"/>
      <c r="D8138" s="248"/>
      <c r="E8138" s="248"/>
      <c r="F8138" s="248"/>
      <c r="G8138" s="248"/>
      <c r="H8138" s="248"/>
      <c r="I8138" s="247"/>
      <c r="J8138" s="247"/>
      <c r="K8138" s="247"/>
      <c r="L8138" s="247"/>
      <c r="M8138" s="247"/>
      <c r="N8138" s="247"/>
      <c r="O8138" s="247"/>
      <c r="P8138" s="247"/>
      <c r="Q8138" s="247"/>
      <c r="R8138" s="247"/>
    </row>
    <row r="8139" spans="1:18" ht="20.100000000000001" customHeight="1" x14ac:dyDescent="0.25">
      <c r="A8139" s="248"/>
      <c r="B8139" s="248"/>
      <c r="C8139" s="248"/>
      <c r="D8139" s="248"/>
      <c r="E8139" s="248"/>
      <c r="F8139" s="248"/>
      <c r="G8139" s="248"/>
      <c r="H8139" s="248"/>
      <c r="I8139" s="247"/>
      <c r="J8139" s="247"/>
      <c r="K8139" s="247"/>
      <c r="L8139" s="247"/>
      <c r="M8139" s="247"/>
      <c r="N8139" s="247"/>
      <c r="O8139" s="247"/>
      <c r="P8139" s="247"/>
      <c r="Q8139" s="247"/>
      <c r="R8139" s="247"/>
    </row>
    <row r="8140" spans="1:18" ht="20.100000000000001" customHeight="1" x14ac:dyDescent="0.25">
      <c r="A8140" s="248"/>
      <c r="B8140" s="248"/>
      <c r="C8140" s="248"/>
      <c r="D8140" s="248"/>
      <c r="E8140" s="248"/>
      <c r="F8140" s="248"/>
      <c r="G8140" s="248"/>
      <c r="H8140" s="248"/>
      <c r="I8140" s="247"/>
      <c r="J8140" s="247"/>
      <c r="K8140" s="247"/>
      <c r="L8140" s="247"/>
      <c r="M8140" s="247"/>
      <c r="N8140" s="247"/>
      <c r="O8140" s="247"/>
      <c r="P8140" s="247"/>
      <c r="Q8140" s="247"/>
      <c r="R8140" s="247"/>
    </row>
    <row r="8141" spans="1:18" ht="20.100000000000001" customHeight="1" x14ac:dyDescent="0.25">
      <c r="A8141" s="248"/>
      <c r="B8141" s="248"/>
      <c r="C8141" s="248"/>
      <c r="D8141" s="248"/>
      <c r="E8141" s="248"/>
      <c r="F8141" s="248"/>
      <c r="G8141" s="248"/>
      <c r="H8141" s="248"/>
      <c r="I8141" s="247"/>
      <c r="J8141" s="247"/>
      <c r="K8141" s="247"/>
      <c r="L8141" s="247"/>
      <c r="M8141" s="247"/>
      <c r="N8141" s="247"/>
      <c r="O8141" s="247"/>
      <c r="P8141" s="247"/>
      <c r="Q8141" s="247"/>
      <c r="R8141" s="247"/>
    </row>
    <row r="8142" spans="1:18" ht="20.100000000000001" customHeight="1" x14ac:dyDescent="0.25">
      <c r="A8142" s="248"/>
      <c r="B8142" s="248"/>
      <c r="C8142" s="248"/>
      <c r="D8142" s="248"/>
      <c r="E8142" s="248"/>
      <c r="F8142" s="248"/>
      <c r="G8142" s="248"/>
      <c r="H8142" s="248"/>
      <c r="I8142" s="247"/>
      <c r="J8142" s="247"/>
      <c r="K8142" s="247"/>
      <c r="L8142" s="247"/>
      <c r="M8142" s="247"/>
      <c r="N8142" s="247"/>
      <c r="O8142" s="247"/>
      <c r="P8142" s="247"/>
      <c r="Q8142" s="247"/>
      <c r="R8142" s="247"/>
    </row>
    <row r="8143" spans="1:18" ht="20.100000000000001" customHeight="1" x14ac:dyDescent="0.25">
      <c r="A8143" s="248"/>
      <c r="B8143" s="248"/>
      <c r="C8143" s="248"/>
      <c r="D8143" s="248"/>
      <c r="E8143" s="248"/>
      <c r="F8143" s="248"/>
      <c r="G8143" s="248"/>
      <c r="H8143" s="248"/>
      <c r="I8143" s="247"/>
      <c r="J8143" s="247"/>
      <c r="K8143" s="247"/>
      <c r="L8143" s="247"/>
      <c r="M8143" s="247"/>
      <c r="N8143" s="247"/>
      <c r="O8143" s="247"/>
      <c r="P8143" s="247"/>
      <c r="Q8143" s="247"/>
      <c r="R8143" s="247"/>
    </row>
    <row r="8144" spans="1:18" ht="20.100000000000001" customHeight="1" x14ac:dyDescent="0.25">
      <c r="A8144" s="248"/>
      <c r="B8144" s="248"/>
      <c r="C8144" s="248"/>
      <c r="D8144" s="248"/>
      <c r="E8144" s="248"/>
      <c r="F8144" s="248"/>
      <c r="G8144" s="248"/>
      <c r="H8144" s="248"/>
      <c r="I8144" s="247"/>
      <c r="J8144" s="247"/>
      <c r="K8144" s="247"/>
      <c r="L8144" s="247"/>
      <c r="M8144" s="247"/>
      <c r="N8144" s="247"/>
      <c r="O8144" s="247"/>
      <c r="P8144" s="247"/>
      <c r="Q8144" s="247"/>
      <c r="R8144" s="247"/>
    </row>
    <row r="8145" spans="1:18" ht="20.100000000000001" customHeight="1" x14ac:dyDescent="0.25">
      <c r="A8145" s="248"/>
      <c r="B8145" s="248"/>
      <c r="C8145" s="248"/>
      <c r="D8145" s="248"/>
      <c r="E8145" s="248"/>
      <c r="F8145" s="248"/>
      <c r="G8145" s="248"/>
      <c r="H8145" s="248"/>
      <c r="I8145" s="247"/>
      <c r="J8145" s="247"/>
      <c r="K8145" s="247"/>
      <c r="L8145" s="247"/>
      <c r="M8145" s="247"/>
      <c r="N8145" s="247"/>
      <c r="O8145" s="247"/>
      <c r="P8145" s="247"/>
      <c r="Q8145" s="247"/>
      <c r="R8145" s="247"/>
    </row>
    <row r="8146" spans="1:18" ht="20.100000000000001" customHeight="1" x14ac:dyDescent="0.25">
      <c r="A8146" s="248"/>
      <c r="B8146" s="248"/>
      <c r="C8146" s="248"/>
      <c r="D8146" s="248"/>
      <c r="E8146" s="248"/>
      <c r="F8146" s="248"/>
      <c r="G8146" s="248"/>
      <c r="H8146" s="248"/>
      <c r="I8146" s="247"/>
      <c r="J8146" s="247"/>
      <c r="K8146" s="247"/>
      <c r="L8146" s="247"/>
      <c r="M8146" s="247"/>
      <c r="N8146" s="247"/>
      <c r="O8146" s="247"/>
      <c r="P8146" s="247"/>
      <c r="Q8146" s="247"/>
      <c r="R8146" s="247"/>
    </row>
    <row r="8147" spans="1:18" ht="20.100000000000001" customHeight="1" x14ac:dyDescent="0.25">
      <c r="A8147" s="248"/>
      <c r="B8147" s="248"/>
      <c r="C8147" s="248"/>
      <c r="D8147" s="248"/>
      <c r="E8147" s="248"/>
      <c r="F8147" s="248"/>
      <c r="G8147" s="248"/>
      <c r="H8147" s="248"/>
      <c r="I8147" s="247"/>
      <c r="J8147" s="247"/>
      <c r="K8147" s="247"/>
      <c r="L8147" s="247"/>
      <c r="M8147" s="247"/>
      <c r="N8147" s="247"/>
      <c r="O8147" s="247"/>
      <c r="P8147" s="247"/>
      <c r="Q8147" s="247"/>
      <c r="R8147" s="247"/>
    </row>
    <row r="8148" spans="1:18" ht="20.100000000000001" customHeight="1" x14ac:dyDescent="0.25">
      <c r="A8148" s="248"/>
      <c r="B8148" s="248"/>
      <c r="C8148" s="248"/>
      <c r="D8148" s="248"/>
      <c r="E8148" s="248"/>
      <c r="F8148" s="248"/>
      <c r="G8148" s="248"/>
      <c r="H8148" s="248"/>
      <c r="I8148" s="247"/>
      <c r="J8148" s="247"/>
      <c r="K8148" s="247"/>
      <c r="L8148" s="247"/>
      <c r="M8148" s="247"/>
      <c r="N8148" s="247"/>
      <c r="O8148" s="247"/>
      <c r="P8148" s="247"/>
      <c r="Q8148" s="247"/>
      <c r="R8148" s="247"/>
    </row>
    <row r="8149" spans="1:18" ht="20.100000000000001" customHeight="1" x14ac:dyDescent="0.25">
      <c r="A8149" s="248"/>
      <c r="B8149" s="248"/>
      <c r="C8149" s="248"/>
      <c r="D8149" s="248"/>
      <c r="E8149" s="248"/>
      <c r="F8149" s="248"/>
      <c r="G8149" s="248"/>
      <c r="H8149" s="248"/>
      <c r="I8149" s="247"/>
      <c r="J8149" s="247"/>
      <c r="K8149" s="247"/>
      <c r="L8149" s="247"/>
      <c r="M8149" s="247"/>
      <c r="N8149" s="247"/>
      <c r="O8149" s="247"/>
      <c r="P8149" s="247"/>
      <c r="Q8149" s="247"/>
      <c r="R8149" s="247"/>
    </row>
    <row r="8150" spans="1:18" ht="20.100000000000001" customHeight="1" x14ac:dyDescent="0.25">
      <c r="A8150" s="248"/>
      <c r="B8150" s="248"/>
      <c r="C8150" s="248"/>
      <c r="D8150" s="248"/>
      <c r="E8150" s="248"/>
      <c r="F8150" s="248"/>
      <c r="G8150" s="248"/>
      <c r="H8150" s="248"/>
      <c r="I8150" s="247"/>
      <c r="J8150" s="247"/>
      <c r="K8150" s="247"/>
      <c r="L8150" s="247"/>
      <c r="M8150" s="247"/>
      <c r="N8150" s="247"/>
      <c r="O8150" s="247"/>
      <c r="P8150" s="247"/>
      <c r="Q8150" s="247"/>
      <c r="R8150" s="247"/>
    </row>
    <row r="8151" spans="1:18" ht="20.100000000000001" customHeight="1" x14ac:dyDescent="0.25">
      <c r="A8151" s="248"/>
      <c r="B8151" s="248"/>
      <c r="C8151" s="248"/>
      <c r="D8151" s="248"/>
      <c r="E8151" s="248"/>
      <c r="F8151" s="248"/>
      <c r="G8151" s="248"/>
      <c r="H8151" s="248"/>
      <c r="I8151" s="247"/>
      <c r="J8151" s="247"/>
      <c r="K8151" s="247"/>
      <c r="L8151" s="247"/>
      <c r="M8151" s="247"/>
      <c r="N8151" s="247"/>
      <c r="O8151" s="247"/>
      <c r="P8151" s="247"/>
      <c r="Q8151" s="247"/>
      <c r="R8151" s="247"/>
    </row>
    <row r="8152" spans="1:18" ht="20.100000000000001" customHeight="1" x14ac:dyDescent="0.25">
      <c r="A8152" s="248"/>
      <c r="B8152" s="248"/>
      <c r="C8152" s="248"/>
      <c r="D8152" s="248"/>
      <c r="E8152" s="248"/>
      <c r="F8152" s="248"/>
      <c r="G8152" s="248"/>
      <c r="H8152" s="248"/>
      <c r="I8152" s="247"/>
      <c r="J8152" s="247"/>
      <c r="K8152" s="247"/>
      <c r="L8152" s="247"/>
      <c r="M8152" s="247"/>
      <c r="N8152" s="247"/>
      <c r="O8152" s="247"/>
      <c r="P8152" s="247"/>
      <c r="Q8152" s="247"/>
      <c r="R8152" s="247"/>
    </row>
    <row r="8153" spans="1:18" ht="20.100000000000001" customHeight="1" x14ac:dyDescent="0.25">
      <c r="A8153" s="248"/>
      <c r="B8153" s="248"/>
      <c r="C8153" s="248"/>
      <c r="D8153" s="248"/>
      <c r="E8153" s="248"/>
      <c r="F8153" s="248"/>
      <c r="G8153" s="248"/>
      <c r="H8153" s="248"/>
      <c r="I8153" s="247"/>
      <c r="J8153" s="247"/>
      <c r="K8153" s="247"/>
      <c r="L8153" s="247"/>
      <c r="M8153" s="247"/>
      <c r="N8153" s="247"/>
      <c r="O8153" s="247"/>
      <c r="P8153" s="247"/>
      <c r="Q8153" s="247"/>
      <c r="R8153" s="247"/>
    </row>
    <row r="8154" spans="1:18" ht="20.100000000000001" customHeight="1" x14ac:dyDescent="0.25">
      <c r="A8154" s="248"/>
      <c r="B8154" s="248"/>
      <c r="C8154" s="248"/>
      <c r="D8154" s="248"/>
      <c r="E8154" s="248"/>
      <c r="F8154" s="248"/>
      <c r="G8154" s="248"/>
      <c r="H8154" s="248"/>
      <c r="I8154" s="247"/>
      <c r="J8154" s="247"/>
      <c r="K8154" s="247"/>
      <c r="L8154" s="247"/>
      <c r="M8154" s="247"/>
      <c r="N8154" s="247"/>
      <c r="O8154" s="247"/>
      <c r="P8154" s="247"/>
      <c r="Q8154" s="247"/>
      <c r="R8154" s="247"/>
    </row>
    <row r="8155" spans="1:18" ht="20.100000000000001" customHeight="1" x14ac:dyDescent="0.25">
      <c r="A8155" s="248"/>
      <c r="B8155" s="248"/>
      <c r="C8155" s="248"/>
      <c r="D8155" s="248"/>
      <c r="E8155" s="248"/>
      <c r="F8155" s="248"/>
      <c r="G8155" s="248"/>
      <c r="H8155" s="248"/>
      <c r="I8155" s="247"/>
      <c r="J8155" s="247"/>
      <c r="K8155" s="247"/>
      <c r="L8155" s="247"/>
      <c r="M8155" s="247"/>
      <c r="N8155" s="247"/>
      <c r="O8155" s="247"/>
      <c r="P8155" s="247"/>
      <c r="Q8155" s="247"/>
      <c r="R8155" s="247"/>
    </row>
    <row r="8156" spans="1:18" ht="20.100000000000001" customHeight="1" x14ac:dyDescent="0.25">
      <c r="A8156" s="248"/>
      <c r="B8156" s="248"/>
      <c r="C8156" s="248"/>
      <c r="D8156" s="248"/>
      <c r="E8156" s="248"/>
      <c r="F8156" s="248"/>
      <c r="G8156" s="248"/>
      <c r="H8156" s="248"/>
      <c r="I8156" s="247"/>
      <c r="J8156" s="247"/>
      <c r="K8156" s="247"/>
      <c r="L8156" s="247"/>
      <c r="M8156" s="247"/>
      <c r="N8156" s="247"/>
      <c r="O8156" s="247"/>
      <c r="P8156" s="247"/>
      <c r="Q8156" s="247"/>
      <c r="R8156" s="247"/>
    </row>
    <row r="8157" spans="1:18" ht="20.100000000000001" customHeight="1" x14ac:dyDescent="0.25">
      <c r="A8157" s="248"/>
      <c r="B8157" s="248"/>
      <c r="C8157" s="248"/>
      <c r="D8157" s="248"/>
      <c r="E8157" s="248"/>
      <c r="F8157" s="248"/>
      <c r="G8157" s="248"/>
      <c r="H8157" s="248"/>
      <c r="I8157" s="247"/>
      <c r="J8157" s="247"/>
      <c r="K8157" s="247"/>
      <c r="L8157" s="247"/>
      <c r="M8157" s="247"/>
      <c r="N8157" s="247"/>
      <c r="O8157" s="247"/>
      <c r="P8157" s="247"/>
      <c r="Q8157" s="247"/>
      <c r="R8157" s="247"/>
    </row>
    <row r="8158" spans="1:18" ht="20.100000000000001" customHeight="1" x14ac:dyDescent="0.25">
      <c r="A8158" s="248"/>
      <c r="B8158" s="248"/>
      <c r="C8158" s="248"/>
      <c r="D8158" s="248"/>
      <c r="E8158" s="248"/>
      <c r="F8158" s="248"/>
      <c r="G8158" s="248"/>
      <c r="H8158" s="248"/>
      <c r="I8158" s="247"/>
      <c r="J8158" s="247"/>
      <c r="K8158" s="247"/>
      <c r="L8158" s="247"/>
      <c r="M8158" s="247"/>
      <c r="N8158" s="247"/>
      <c r="O8158" s="247"/>
      <c r="P8158" s="247"/>
      <c r="Q8158" s="247"/>
      <c r="R8158" s="247"/>
    </row>
    <row r="8159" spans="1:18" ht="20.100000000000001" customHeight="1" x14ac:dyDescent="0.25">
      <c r="A8159" s="248"/>
      <c r="B8159" s="248"/>
      <c r="C8159" s="248"/>
      <c r="D8159" s="248"/>
      <c r="E8159" s="248"/>
      <c r="F8159" s="248"/>
      <c r="G8159" s="248"/>
      <c r="H8159" s="248"/>
      <c r="I8159" s="247"/>
      <c r="J8159" s="247"/>
      <c r="K8159" s="247"/>
      <c r="L8159" s="247"/>
      <c r="M8159" s="247"/>
      <c r="N8159" s="247"/>
      <c r="O8159" s="247"/>
      <c r="P8159" s="247"/>
      <c r="Q8159" s="247"/>
      <c r="R8159" s="247"/>
    </row>
    <row r="8160" spans="1:18" ht="20.100000000000001" customHeight="1" x14ac:dyDescent="0.25">
      <c r="A8160" s="248"/>
      <c r="B8160" s="248"/>
      <c r="C8160" s="248"/>
      <c r="D8160" s="248"/>
      <c r="E8160" s="248"/>
      <c r="F8160" s="248"/>
      <c r="G8160" s="248"/>
      <c r="H8160" s="248"/>
      <c r="I8160" s="247"/>
      <c r="J8160" s="247"/>
      <c r="K8160" s="247"/>
      <c r="L8160" s="247"/>
      <c r="M8160" s="247"/>
      <c r="N8160" s="247"/>
      <c r="O8160" s="247"/>
      <c r="P8160" s="247"/>
      <c r="Q8160" s="247"/>
      <c r="R8160" s="247"/>
    </row>
    <row r="8161" spans="1:18" ht="20.100000000000001" customHeight="1" x14ac:dyDescent="0.25">
      <c r="A8161" s="248"/>
      <c r="B8161" s="248"/>
      <c r="C8161" s="248"/>
      <c r="D8161" s="248"/>
      <c r="E8161" s="248"/>
      <c r="F8161" s="248"/>
      <c r="G8161" s="248"/>
      <c r="H8161" s="248"/>
      <c r="I8161" s="247"/>
      <c r="J8161" s="247"/>
      <c r="K8161" s="247"/>
      <c r="L8161" s="247"/>
      <c r="M8161" s="247"/>
      <c r="N8161" s="247"/>
      <c r="O8161" s="247"/>
      <c r="P8161" s="247"/>
      <c r="Q8161" s="247"/>
      <c r="R8161" s="247"/>
    </row>
    <row r="8162" spans="1:18" ht="20.100000000000001" customHeight="1" x14ac:dyDescent="0.25">
      <c r="A8162" s="248"/>
      <c r="B8162" s="248"/>
      <c r="C8162" s="248"/>
      <c r="D8162" s="248"/>
      <c r="E8162" s="248"/>
      <c r="F8162" s="248"/>
      <c r="G8162" s="248"/>
      <c r="H8162" s="248"/>
      <c r="I8162" s="247"/>
      <c r="J8162" s="247"/>
      <c r="K8162" s="247"/>
      <c r="L8162" s="247"/>
      <c r="M8162" s="247"/>
      <c r="N8162" s="247"/>
      <c r="O8162" s="247"/>
      <c r="P8162" s="247"/>
      <c r="Q8162" s="247"/>
      <c r="R8162" s="247"/>
    </row>
    <row r="8163" spans="1:18" ht="20.100000000000001" customHeight="1" x14ac:dyDescent="0.25">
      <c r="A8163" s="248"/>
      <c r="B8163" s="248"/>
      <c r="C8163" s="248"/>
      <c r="D8163" s="248"/>
      <c r="E8163" s="248"/>
      <c r="F8163" s="248"/>
      <c r="G8163" s="248"/>
      <c r="H8163" s="248"/>
      <c r="I8163" s="247"/>
      <c r="J8163" s="247"/>
      <c r="K8163" s="247"/>
      <c r="L8163" s="247"/>
      <c r="M8163" s="247"/>
      <c r="N8163" s="247"/>
      <c r="O8163" s="247"/>
      <c r="P8163" s="247"/>
      <c r="Q8163" s="247"/>
      <c r="R8163" s="247"/>
    </row>
    <row r="8164" spans="1:18" ht="20.100000000000001" customHeight="1" x14ac:dyDescent="0.25">
      <c r="A8164" s="248"/>
      <c r="B8164" s="248"/>
      <c r="C8164" s="248"/>
      <c r="D8164" s="248"/>
      <c r="E8164" s="248"/>
      <c r="F8164" s="248"/>
      <c r="G8164" s="248"/>
      <c r="H8164" s="248"/>
      <c r="I8164" s="247"/>
      <c r="J8164" s="247"/>
      <c r="K8164" s="247"/>
      <c r="L8164" s="247"/>
      <c r="M8164" s="247"/>
      <c r="N8164" s="247"/>
      <c r="O8164" s="247"/>
      <c r="P8164" s="247"/>
      <c r="Q8164" s="247"/>
      <c r="R8164" s="247"/>
    </row>
    <row r="8165" spans="1:18" ht="20.100000000000001" customHeight="1" x14ac:dyDescent="0.25">
      <c r="A8165" s="248"/>
      <c r="B8165" s="248"/>
      <c r="C8165" s="248"/>
      <c r="D8165" s="248"/>
      <c r="E8165" s="248"/>
      <c r="F8165" s="248"/>
      <c r="G8165" s="248"/>
      <c r="H8165" s="248"/>
      <c r="I8165" s="247"/>
      <c r="J8165" s="247"/>
      <c r="K8165" s="247"/>
      <c r="L8165" s="247"/>
      <c r="M8165" s="247"/>
      <c r="N8165" s="247"/>
      <c r="O8165" s="247"/>
      <c r="P8165" s="247"/>
      <c r="Q8165" s="247"/>
      <c r="R8165" s="247"/>
    </row>
    <row r="8166" spans="1:18" ht="20.100000000000001" customHeight="1" x14ac:dyDescent="0.25">
      <c r="A8166" s="248"/>
      <c r="B8166" s="248"/>
      <c r="C8166" s="248"/>
      <c r="D8166" s="248"/>
      <c r="E8166" s="248"/>
      <c r="F8166" s="248"/>
      <c r="G8166" s="248"/>
      <c r="H8166" s="248"/>
      <c r="I8166" s="247"/>
      <c r="J8166" s="247"/>
      <c r="K8166" s="247"/>
      <c r="L8166" s="247"/>
      <c r="M8166" s="247"/>
      <c r="N8166" s="247"/>
      <c r="O8166" s="247"/>
      <c r="P8166" s="247"/>
      <c r="Q8166" s="247"/>
      <c r="R8166" s="247"/>
    </row>
    <row r="8167" spans="1:18" ht="20.100000000000001" customHeight="1" x14ac:dyDescent="0.25">
      <c r="A8167" s="248"/>
      <c r="B8167" s="248"/>
      <c r="C8167" s="248"/>
      <c r="D8167" s="248"/>
      <c r="E8167" s="248"/>
      <c r="F8167" s="248"/>
      <c r="G8167" s="248"/>
      <c r="H8167" s="248"/>
      <c r="I8167" s="247"/>
      <c r="J8167" s="247"/>
      <c r="K8167" s="247"/>
      <c r="L8167" s="247"/>
      <c r="M8167" s="247"/>
      <c r="N8167" s="247"/>
      <c r="O8167" s="247"/>
      <c r="P8167" s="247"/>
      <c r="Q8167" s="247"/>
      <c r="R8167" s="247"/>
    </row>
    <row r="8168" spans="1:18" ht="20.100000000000001" customHeight="1" x14ac:dyDescent="0.25">
      <c r="A8168" s="248"/>
      <c r="B8168" s="248"/>
      <c r="C8168" s="248"/>
      <c r="D8168" s="248"/>
      <c r="E8168" s="248"/>
      <c r="F8168" s="248"/>
      <c r="G8168" s="248"/>
      <c r="H8168" s="248"/>
      <c r="I8168" s="247"/>
      <c r="J8168" s="247"/>
      <c r="K8168" s="247"/>
      <c r="L8168" s="247"/>
      <c r="M8168" s="247"/>
      <c r="N8168" s="247"/>
      <c r="O8168" s="247"/>
      <c r="P8168" s="247"/>
      <c r="Q8168" s="247"/>
      <c r="R8168" s="247"/>
    </row>
    <row r="8169" spans="1:18" ht="20.100000000000001" customHeight="1" x14ac:dyDescent="0.25">
      <c r="A8169" s="248"/>
      <c r="B8169" s="248"/>
      <c r="C8169" s="248"/>
      <c r="D8169" s="248"/>
      <c r="E8169" s="248"/>
      <c r="F8169" s="248"/>
      <c r="G8169" s="248"/>
      <c r="H8169" s="248"/>
      <c r="I8169" s="247"/>
      <c r="J8169" s="247"/>
      <c r="K8169" s="247"/>
      <c r="L8169" s="247"/>
      <c r="M8169" s="247"/>
      <c r="N8169" s="247"/>
      <c r="O8169" s="247"/>
      <c r="P8169" s="247"/>
      <c r="Q8169" s="247"/>
      <c r="R8169" s="247"/>
    </row>
    <row r="8170" spans="1:18" ht="20.100000000000001" customHeight="1" x14ac:dyDescent="0.25">
      <c r="A8170" s="248"/>
      <c r="B8170" s="248"/>
      <c r="C8170" s="248"/>
      <c r="D8170" s="248"/>
      <c r="E8170" s="248"/>
      <c r="F8170" s="248"/>
      <c r="G8170" s="248"/>
      <c r="H8170" s="248"/>
      <c r="I8170" s="247"/>
      <c r="J8170" s="247"/>
      <c r="K8170" s="247"/>
      <c r="L8170" s="247"/>
      <c r="M8170" s="247"/>
      <c r="N8170" s="247"/>
      <c r="O8170" s="247"/>
      <c r="P8170" s="247"/>
      <c r="Q8170" s="247"/>
      <c r="R8170" s="247"/>
    </row>
    <row r="8171" spans="1:18" ht="20.100000000000001" customHeight="1" x14ac:dyDescent="0.25">
      <c r="A8171" s="248"/>
      <c r="B8171" s="248"/>
      <c r="C8171" s="248"/>
      <c r="D8171" s="248"/>
      <c r="E8171" s="248"/>
      <c r="F8171" s="248"/>
      <c r="G8171" s="248"/>
      <c r="H8171" s="248"/>
      <c r="I8171" s="247"/>
      <c r="J8171" s="247"/>
      <c r="K8171" s="247"/>
      <c r="L8171" s="247"/>
      <c r="M8171" s="247"/>
      <c r="N8171" s="247"/>
      <c r="O8171" s="247"/>
      <c r="P8171" s="247"/>
      <c r="Q8171" s="247"/>
      <c r="R8171" s="247"/>
    </row>
    <row r="8172" spans="1:18" ht="20.100000000000001" customHeight="1" x14ac:dyDescent="0.25">
      <c r="A8172" s="248"/>
      <c r="B8172" s="248"/>
      <c r="C8172" s="248"/>
      <c r="D8172" s="248"/>
      <c r="E8172" s="248"/>
      <c r="F8172" s="248"/>
      <c r="G8172" s="248"/>
      <c r="H8172" s="248"/>
      <c r="I8172" s="247"/>
      <c r="J8172" s="247"/>
      <c r="K8172" s="247"/>
      <c r="L8172" s="247"/>
      <c r="M8172" s="247"/>
      <c r="N8172" s="247"/>
      <c r="O8172" s="247"/>
      <c r="P8172" s="247"/>
      <c r="Q8172" s="247"/>
      <c r="R8172" s="247"/>
    </row>
    <row r="8173" spans="1:18" ht="20.100000000000001" customHeight="1" x14ac:dyDescent="0.25">
      <c r="A8173" s="248"/>
      <c r="B8173" s="248"/>
      <c r="C8173" s="248"/>
      <c r="D8173" s="248"/>
      <c r="E8173" s="248"/>
      <c r="F8173" s="248"/>
      <c r="G8173" s="248"/>
      <c r="H8173" s="248"/>
      <c r="I8173" s="247"/>
      <c r="J8173" s="247"/>
      <c r="K8173" s="247"/>
      <c r="L8173" s="247"/>
      <c r="M8173" s="247"/>
      <c r="N8173" s="247"/>
      <c r="O8173" s="247"/>
      <c r="P8173" s="247"/>
      <c r="Q8173" s="247"/>
      <c r="R8173" s="247"/>
    </row>
    <row r="8174" spans="1:18" ht="20.100000000000001" customHeight="1" x14ac:dyDescent="0.25">
      <c r="A8174" s="248"/>
      <c r="B8174" s="248"/>
      <c r="C8174" s="248"/>
      <c r="D8174" s="248"/>
      <c r="E8174" s="248"/>
      <c r="F8174" s="248"/>
      <c r="G8174" s="248"/>
      <c r="H8174" s="248"/>
      <c r="I8174" s="247"/>
      <c r="J8174" s="247"/>
      <c r="K8174" s="247"/>
      <c r="L8174" s="247"/>
      <c r="M8174" s="247"/>
      <c r="N8174" s="247"/>
      <c r="O8174" s="247"/>
      <c r="P8174" s="247"/>
      <c r="Q8174" s="247"/>
      <c r="R8174" s="247"/>
    </row>
    <row r="8175" spans="1:18" ht="20.100000000000001" customHeight="1" x14ac:dyDescent="0.25">
      <c r="A8175" s="248"/>
      <c r="B8175" s="248"/>
      <c r="C8175" s="248"/>
      <c r="D8175" s="248"/>
      <c r="E8175" s="248"/>
      <c r="F8175" s="248"/>
      <c r="G8175" s="248"/>
      <c r="H8175" s="248"/>
      <c r="I8175" s="247"/>
      <c r="J8175" s="247"/>
      <c r="K8175" s="247"/>
      <c r="L8175" s="247"/>
      <c r="M8175" s="247"/>
      <c r="N8175" s="247"/>
      <c r="O8175" s="247"/>
      <c r="P8175" s="247"/>
      <c r="Q8175" s="247"/>
      <c r="R8175" s="247"/>
    </row>
    <row r="8176" spans="1:18" ht="20.100000000000001" customHeight="1" x14ac:dyDescent="0.25">
      <c r="A8176" s="248"/>
      <c r="B8176" s="248"/>
      <c r="C8176" s="248"/>
      <c r="D8176" s="248"/>
      <c r="E8176" s="248"/>
      <c r="F8176" s="248"/>
      <c r="G8176" s="248"/>
      <c r="H8176" s="248"/>
      <c r="I8176" s="247"/>
      <c r="J8176" s="247"/>
      <c r="K8176" s="247"/>
      <c r="L8176" s="247"/>
      <c r="M8176" s="247"/>
      <c r="N8176" s="247"/>
      <c r="O8176" s="247"/>
      <c r="P8176" s="247"/>
      <c r="Q8176" s="247"/>
      <c r="R8176" s="247"/>
    </row>
    <row r="8177" spans="1:18" ht="20.100000000000001" customHeight="1" x14ac:dyDescent="0.25">
      <c r="A8177" s="248"/>
      <c r="B8177" s="248"/>
      <c r="C8177" s="248"/>
      <c r="D8177" s="248"/>
      <c r="E8177" s="248"/>
      <c r="F8177" s="248"/>
      <c r="G8177" s="248"/>
      <c r="H8177" s="248"/>
      <c r="I8177" s="247"/>
      <c r="J8177" s="247"/>
      <c r="K8177" s="247"/>
      <c r="L8177" s="247"/>
      <c r="M8177" s="247"/>
      <c r="N8177" s="247"/>
      <c r="O8177" s="247"/>
      <c r="P8177" s="247"/>
      <c r="Q8177" s="247"/>
      <c r="R8177" s="247"/>
    </row>
    <row r="8178" spans="1:18" ht="20.100000000000001" customHeight="1" x14ac:dyDescent="0.25">
      <c r="A8178" s="248"/>
      <c r="B8178" s="248"/>
      <c r="C8178" s="248"/>
      <c r="D8178" s="248"/>
      <c r="E8178" s="248"/>
      <c r="F8178" s="248"/>
      <c r="G8178" s="248"/>
      <c r="H8178" s="248"/>
      <c r="I8178" s="247"/>
      <c r="J8178" s="247"/>
      <c r="K8178" s="247"/>
      <c r="L8178" s="247"/>
      <c r="M8178" s="247"/>
      <c r="N8178" s="247"/>
      <c r="O8178" s="247"/>
      <c r="P8178" s="247"/>
      <c r="Q8178" s="247"/>
      <c r="R8178" s="247"/>
    </row>
    <row r="8179" spans="1:18" ht="20.100000000000001" customHeight="1" x14ac:dyDescent="0.25">
      <c r="A8179" s="248"/>
      <c r="B8179" s="248"/>
      <c r="C8179" s="248"/>
      <c r="D8179" s="248"/>
      <c r="E8179" s="248"/>
      <c r="F8179" s="248"/>
      <c r="G8179" s="248"/>
      <c r="H8179" s="248"/>
      <c r="I8179" s="247"/>
      <c r="J8179" s="247"/>
      <c r="K8179" s="247"/>
      <c r="L8179" s="247"/>
      <c r="M8179" s="247"/>
      <c r="N8179" s="247"/>
      <c r="O8179" s="247"/>
      <c r="P8179" s="247"/>
      <c r="Q8179" s="247"/>
      <c r="R8179" s="247"/>
    </row>
    <row r="8180" spans="1:18" ht="20.100000000000001" customHeight="1" x14ac:dyDescent="0.25">
      <c r="A8180" s="248"/>
      <c r="B8180" s="248"/>
      <c r="C8180" s="248"/>
      <c r="D8180" s="248"/>
      <c r="E8180" s="248"/>
      <c r="F8180" s="248"/>
      <c r="G8180" s="248"/>
      <c r="H8180" s="248"/>
      <c r="I8180" s="247"/>
      <c r="J8180" s="247"/>
      <c r="K8180" s="247"/>
      <c r="L8180" s="247"/>
      <c r="M8180" s="247"/>
      <c r="N8180" s="247"/>
      <c r="O8180" s="247"/>
      <c r="P8180" s="247"/>
      <c r="Q8180" s="247"/>
      <c r="R8180" s="247"/>
    </row>
    <row r="8181" spans="1:18" ht="20.100000000000001" customHeight="1" x14ac:dyDescent="0.25">
      <c r="A8181" s="248"/>
      <c r="B8181" s="248"/>
      <c r="C8181" s="248"/>
      <c r="D8181" s="248"/>
      <c r="E8181" s="248"/>
      <c r="F8181" s="248"/>
      <c r="G8181" s="248"/>
      <c r="H8181" s="248"/>
      <c r="I8181" s="247"/>
      <c r="J8181" s="247"/>
      <c r="K8181" s="247"/>
      <c r="L8181" s="247"/>
      <c r="M8181" s="247"/>
      <c r="N8181" s="247"/>
      <c r="O8181" s="247"/>
      <c r="P8181" s="247"/>
      <c r="Q8181" s="247"/>
      <c r="R8181" s="247"/>
    </row>
    <row r="8182" spans="1:18" ht="20.100000000000001" customHeight="1" x14ac:dyDescent="0.25">
      <c r="A8182" s="248"/>
      <c r="B8182" s="248"/>
      <c r="C8182" s="248"/>
      <c r="D8182" s="248"/>
      <c r="E8182" s="248"/>
      <c r="F8182" s="248"/>
      <c r="G8182" s="248"/>
      <c r="H8182" s="248"/>
      <c r="I8182" s="247"/>
      <c r="J8182" s="247"/>
      <c r="K8182" s="247"/>
      <c r="L8182" s="247"/>
      <c r="M8182" s="247"/>
      <c r="N8182" s="247"/>
      <c r="O8182" s="247"/>
      <c r="P8182" s="247"/>
      <c r="Q8182" s="247"/>
      <c r="R8182" s="247"/>
    </row>
    <row r="8183" spans="1:18" ht="20.100000000000001" customHeight="1" x14ac:dyDescent="0.25">
      <c r="A8183" s="248"/>
      <c r="B8183" s="248"/>
      <c r="C8183" s="248"/>
      <c r="D8183" s="248"/>
      <c r="E8183" s="248"/>
      <c r="F8183" s="248"/>
      <c r="G8183" s="248"/>
      <c r="H8183" s="248"/>
      <c r="I8183" s="247"/>
      <c r="J8183" s="247"/>
      <c r="K8183" s="247"/>
      <c r="L8183" s="247"/>
      <c r="M8183" s="247"/>
      <c r="N8183" s="247"/>
      <c r="O8183" s="247"/>
      <c r="P8183" s="247"/>
      <c r="Q8183" s="247"/>
      <c r="R8183" s="247"/>
    </row>
    <row r="8184" spans="1:18" ht="20.100000000000001" customHeight="1" x14ac:dyDescent="0.25">
      <c r="A8184" s="248"/>
      <c r="B8184" s="248"/>
      <c r="C8184" s="248"/>
      <c r="D8184" s="248"/>
      <c r="E8184" s="248"/>
      <c r="F8184" s="248"/>
      <c r="G8184" s="248"/>
      <c r="H8184" s="248"/>
      <c r="I8184" s="247"/>
      <c r="J8184" s="247"/>
      <c r="K8184" s="247"/>
      <c r="L8184" s="247"/>
      <c r="M8184" s="247"/>
      <c r="N8184" s="247"/>
      <c r="O8184" s="247"/>
      <c r="P8184" s="247"/>
      <c r="Q8184" s="247"/>
      <c r="R8184" s="247"/>
    </row>
    <row r="8185" spans="1:18" ht="20.100000000000001" customHeight="1" x14ac:dyDescent="0.25">
      <c r="A8185" s="248"/>
      <c r="B8185" s="248"/>
      <c r="C8185" s="248"/>
      <c r="D8185" s="248"/>
      <c r="E8185" s="248"/>
      <c r="F8185" s="248"/>
      <c r="G8185" s="248"/>
      <c r="H8185" s="248"/>
      <c r="I8185" s="247"/>
      <c r="J8185" s="247"/>
      <c r="K8185" s="247"/>
      <c r="L8185" s="247"/>
      <c r="M8185" s="247"/>
      <c r="N8185" s="247"/>
      <c r="O8185" s="247"/>
      <c r="P8185" s="247"/>
      <c r="Q8185" s="247"/>
      <c r="R8185" s="247"/>
    </row>
    <row r="8186" spans="1:18" ht="20.100000000000001" customHeight="1" x14ac:dyDescent="0.25">
      <c r="A8186" s="248"/>
      <c r="B8186" s="248"/>
      <c r="C8186" s="248"/>
      <c r="D8186" s="248"/>
      <c r="E8186" s="248"/>
      <c r="F8186" s="248"/>
      <c r="G8186" s="248"/>
      <c r="H8186" s="248"/>
      <c r="I8186" s="247"/>
      <c r="J8186" s="247"/>
      <c r="K8186" s="247"/>
      <c r="L8186" s="247"/>
      <c r="M8186" s="247"/>
      <c r="N8186" s="247"/>
      <c r="O8186" s="247"/>
      <c r="P8186" s="247"/>
      <c r="Q8186" s="247"/>
      <c r="R8186" s="247"/>
    </row>
    <row r="8187" spans="1:18" ht="20.100000000000001" customHeight="1" x14ac:dyDescent="0.25">
      <c r="A8187" s="248"/>
      <c r="B8187" s="248"/>
      <c r="C8187" s="248"/>
      <c r="D8187" s="248"/>
      <c r="E8187" s="248"/>
      <c r="F8187" s="248"/>
      <c r="G8187" s="248"/>
      <c r="H8187" s="248"/>
      <c r="I8187" s="247"/>
      <c r="J8187" s="247"/>
      <c r="K8187" s="247"/>
      <c r="L8187" s="247"/>
      <c r="M8187" s="247"/>
      <c r="N8187" s="247"/>
      <c r="O8187" s="247"/>
      <c r="P8187" s="247"/>
      <c r="Q8187" s="247"/>
      <c r="R8187" s="247"/>
    </row>
    <row r="8188" spans="1:18" ht="20.100000000000001" customHeight="1" x14ac:dyDescent="0.25">
      <c r="A8188" s="248"/>
      <c r="B8188" s="248"/>
      <c r="C8188" s="248"/>
      <c r="D8188" s="248"/>
      <c r="E8188" s="248"/>
      <c r="F8188" s="248"/>
      <c r="G8188" s="248"/>
      <c r="H8188" s="248"/>
      <c r="I8188" s="247"/>
      <c r="J8188" s="247"/>
      <c r="K8188" s="247"/>
      <c r="L8188" s="247"/>
      <c r="M8188" s="247"/>
      <c r="N8188" s="247"/>
      <c r="O8188" s="247"/>
      <c r="P8188" s="247"/>
      <c r="Q8188" s="247"/>
      <c r="R8188" s="247"/>
    </row>
    <row r="8189" spans="1:18" ht="20.100000000000001" customHeight="1" x14ac:dyDescent="0.25">
      <c r="A8189" s="248"/>
      <c r="B8189" s="248"/>
      <c r="C8189" s="248"/>
      <c r="D8189" s="248"/>
      <c r="E8189" s="248"/>
      <c r="F8189" s="248"/>
      <c r="G8189" s="248"/>
      <c r="H8189" s="248"/>
      <c r="I8189" s="247"/>
      <c r="J8189" s="247"/>
      <c r="K8189" s="247"/>
      <c r="L8189" s="247"/>
      <c r="M8189" s="247"/>
      <c r="N8189" s="247"/>
      <c r="O8189" s="247"/>
      <c r="P8189" s="247"/>
      <c r="Q8189" s="247"/>
      <c r="R8189" s="247"/>
    </row>
    <row r="8190" spans="1:18" ht="20.100000000000001" customHeight="1" x14ac:dyDescent="0.25">
      <c r="A8190" s="248"/>
      <c r="B8190" s="248"/>
      <c r="C8190" s="248"/>
      <c r="D8190" s="248"/>
      <c r="E8190" s="248"/>
      <c r="F8190" s="248"/>
      <c r="G8190" s="248"/>
      <c r="H8190" s="248"/>
      <c r="I8190" s="247"/>
      <c r="J8190" s="247"/>
      <c r="K8190" s="247"/>
      <c r="L8190" s="247"/>
      <c r="M8190" s="247"/>
      <c r="N8190" s="247"/>
      <c r="O8190" s="247"/>
      <c r="P8190" s="247"/>
      <c r="Q8190" s="247"/>
      <c r="R8190" s="247"/>
    </row>
    <row r="8191" spans="1:18" ht="20.100000000000001" customHeight="1" x14ac:dyDescent="0.25">
      <c r="A8191" s="248"/>
      <c r="B8191" s="248"/>
      <c r="C8191" s="248"/>
      <c r="D8191" s="248"/>
      <c r="E8191" s="248"/>
      <c r="F8191" s="248"/>
      <c r="G8191" s="248"/>
      <c r="H8191" s="248"/>
      <c r="I8191" s="247"/>
      <c r="J8191" s="247"/>
      <c r="K8191" s="247"/>
      <c r="L8191" s="247"/>
      <c r="M8191" s="247"/>
      <c r="N8191" s="247"/>
      <c r="O8191" s="247"/>
      <c r="P8191" s="247"/>
      <c r="Q8191" s="247"/>
      <c r="R8191" s="247"/>
    </row>
    <row r="8192" spans="1:18" ht="20.100000000000001" customHeight="1" x14ac:dyDescent="0.25">
      <c r="A8192" s="248"/>
      <c r="B8192" s="248"/>
      <c r="C8192" s="248"/>
      <c r="D8192" s="248"/>
      <c r="E8192" s="248"/>
      <c r="F8192" s="248"/>
      <c r="G8192" s="248"/>
      <c r="H8192" s="248"/>
      <c r="I8192" s="247"/>
      <c r="J8192" s="247"/>
      <c r="K8192" s="247"/>
      <c r="L8192" s="247"/>
      <c r="M8192" s="247"/>
      <c r="N8192" s="247"/>
      <c r="O8192" s="247"/>
      <c r="P8192" s="247"/>
      <c r="Q8192" s="247"/>
      <c r="R8192" s="247"/>
    </row>
    <row r="8193" spans="1:18" ht="20.100000000000001" customHeight="1" x14ac:dyDescent="0.25">
      <c r="A8193" s="248"/>
      <c r="B8193" s="248"/>
      <c r="C8193" s="248"/>
      <c r="D8193" s="248"/>
      <c r="E8193" s="248"/>
      <c r="F8193" s="248"/>
      <c r="G8193" s="248"/>
      <c r="H8193" s="248"/>
      <c r="I8193" s="247"/>
      <c r="J8193" s="247"/>
      <c r="K8193" s="247"/>
      <c r="L8193" s="247"/>
      <c r="M8193" s="247"/>
      <c r="N8193" s="247"/>
      <c r="O8193" s="247"/>
      <c r="P8193" s="247"/>
      <c r="Q8193" s="247"/>
      <c r="R8193" s="247"/>
    </row>
    <row r="8194" spans="1:18" ht="20.100000000000001" customHeight="1" x14ac:dyDescent="0.25">
      <c r="A8194" s="248"/>
      <c r="B8194" s="248"/>
      <c r="C8194" s="248"/>
      <c r="D8194" s="248"/>
      <c r="E8194" s="248"/>
      <c r="F8194" s="248"/>
      <c r="G8194" s="248"/>
      <c r="H8194" s="248"/>
      <c r="I8194" s="247"/>
      <c r="J8194" s="247"/>
      <c r="K8194" s="247"/>
      <c r="L8194" s="247"/>
      <c r="M8194" s="247"/>
      <c r="N8194" s="247"/>
      <c r="O8194" s="247"/>
      <c r="P8194" s="247"/>
      <c r="Q8194" s="247"/>
      <c r="R8194" s="247"/>
    </row>
    <row r="8195" spans="1:18" ht="20.100000000000001" customHeight="1" x14ac:dyDescent="0.25">
      <c r="A8195" s="248"/>
      <c r="B8195" s="248"/>
      <c r="C8195" s="248"/>
      <c r="D8195" s="248"/>
      <c r="E8195" s="248"/>
      <c r="F8195" s="248"/>
      <c r="G8195" s="248"/>
      <c r="H8195" s="248"/>
      <c r="I8195" s="247"/>
      <c r="J8195" s="247"/>
      <c r="K8195" s="247"/>
      <c r="L8195" s="247"/>
      <c r="M8195" s="247"/>
      <c r="N8195" s="247"/>
      <c r="O8195" s="247"/>
      <c r="P8195" s="247"/>
      <c r="Q8195" s="247"/>
      <c r="R8195" s="247"/>
    </row>
    <row r="8196" spans="1:18" ht="20.100000000000001" customHeight="1" x14ac:dyDescent="0.25">
      <c r="A8196" s="248"/>
      <c r="B8196" s="248"/>
      <c r="C8196" s="248"/>
      <c r="D8196" s="248"/>
      <c r="E8196" s="248"/>
      <c r="F8196" s="248"/>
      <c r="G8196" s="248"/>
      <c r="H8196" s="248"/>
      <c r="I8196" s="247"/>
      <c r="J8196" s="247"/>
      <c r="K8196" s="247"/>
      <c r="L8196" s="247"/>
      <c r="M8196" s="247"/>
      <c r="N8196" s="247"/>
      <c r="O8196" s="247"/>
      <c r="P8196" s="247"/>
      <c r="Q8196" s="247"/>
      <c r="R8196" s="247"/>
    </row>
    <row r="8197" spans="1:18" ht="20.100000000000001" customHeight="1" x14ac:dyDescent="0.25">
      <c r="A8197" s="248"/>
      <c r="B8197" s="248"/>
      <c r="C8197" s="248"/>
      <c r="D8197" s="248"/>
      <c r="E8197" s="248"/>
      <c r="F8197" s="248"/>
      <c r="G8197" s="248"/>
      <c r="H8197" s="248"/>
      <c r="I8197" s="247"/>
      <c r="J8197" s="247"/>
      <c r="K8197" s="247"/>
      <c r="L8197" s="247"/>
      <c r="M8197" s="247"/>
      <c r="N8197" s="247"/>
      <c r="O8197" s="247"/>
      <c r="P8197" s="247"/>
      <c r="Q8197" s="247"/>
      <c r="R8197" s="247"/>
    </row>
    <row r="8198" spans="1:18" ht="20.100000000000001" customHeight="1" x14ac:dyDescent="0.25">
      <c r="A8198" s="248"/>
      <c r="B8198" s="248"/>
      <c r="C8198" s="248"/>
      <c r="D8198" s="248"/>
      <c r="E8198" s="248"/>
      <c r="F8198" s="248"/>
      <c r="G8198" s="248"/>
      <c r="H8198" s="248"/>
      <c r="I8198" s="247"/>
      <c r="J8198" s="247"/>
      <c r="K8198" s="247"/>
      <c r="L8198" s="247"/>
      <c r="M8198" s="247"/>
      <c r="N8198" s="247"/>
      <c r="O8198" s="247"/>
      <c r="P8198" s="247"/>
      <c r="Q8198" s="247"/>
      <c r="R8198" s="247"/>
    </row>
    <row r="8199" spans="1:18" ht="20.100000000000001" customHeight="1" x14ac:dyDescent="0.25">
      <c r="A8199" s="248"/>
      <c r="B8199" s="248"/>
      <c r="C8199" s="248"/>
      <c r="D8199" s="248"/>
      <c r="E8199" s="248"/>
      <c r="F8199" s="248"/>
      <c r="G8199" s="248"/>
      <c r="H8199" s="248"/>
      <c r="I8199" s="247"/>
      <c r="J8199" s="247"/>
      <c r="K8199" s="247"/>
      <c r="L8199" s="247"/>
      <c r="M8199" s="247"/>
      <c r="N8199" s="247"/>
      <c r="O8199" s="247"/>
      <c r="P8199" s="247"/>
      <c r="Q8199" s="247"/>
      <c r="R8199" s="247"/>
    </row>
    <row r="8200" spans="1:18" ht="20.100000000000001" customHeight="1" x14ac:dyDescent="0.25">
      <c r="A8200" s="248"/>
      <c r="B8200" s="248"/>
      <c r="C8200" s="248"/>
      <c r="D8200" s="248"/>
      <c r="E8200" s="248"/>
      <c r="F8200" s="248"/>
      <c r="G8200" s="248"/>
      <c r="H8200" s="248"/>
      <c r="I8200" s="247"/>
      <c r="J8200" s="247"/>
      <c r="K8200" s="247"/>
      <c r="L8200" s="247"/>
      <c r="M8200" s="247"/>
      <c r="N8200" s="247"/>
      <c r="O8200" s="247"/>
      <c r="P8200" s="247"/>
      <c r="Q8200" s="247"/>
      <c r="R8200" s="247"/>
    </row>
    <row r="8201" spans="1:18" ht="20.100000000000001" customHeight="1" x14ac:dyDescent="0.25">
      <c r="A8201" s="248"/>
      <c r="B8201" s="248"/>
      <c r="C8201" s="248"/>
      <c r="D8201" s="248"/>
      <c r="E8201" s="248"/>
      <c r="F8201" s="248"/>
      <c r="G8201" s="248"/>
      <c r="H8201" s="248"/>
      <c r="I8201" s="247"/>
      <c r="J8201" s="247"/>
      <c r="K8201" s="247"/>
      <c r="L8201" s="247"/>
      <c r="M8201" s="247"/>
      <c r="N8201" s="247"/>
      <c r="O8201" s="247"/>
      <c r="P8201" s="247"/>
      <c r="Q8201" s="247"/>
      <c r="R8201" s="247"/>
    </row>
    <row r="8202" spans="1:18" ht="20.100000000000001" customHeight="1" x14ac:dyDescent="0.25">
      <c r="A8202" s="248"/>
      <c r="B8202" s="248"/>
      <c r="C8202" s="248"/>
      <c r="D8202" s="248"/>
      <c r="E8202" s="248"/>
      <c r="F8202" s="248"/>
      <c r="G8202" s="248"/>
      <c r="H8202" s="248"/>
      <c r="I8202" s="247"/>
      <c r="J8202" s="247"/>
      <c r="K8202" s="247"/>
      <c r="L8202" s="247"/>
      <c r="M8202" s="247"/>
      <c r="N8202" s="247"/>
      <c r="O8202" s="247"/>
      <c r="P8202" s="247"/>
      <c r="Q8202" s="247"/>
      <c r="R8202" s="247"/>
    </row>
    <row r="8203" spans="1:18" ht="20.100000000000001" customHeight="1" x14ac:dyDescent="0.25">
      <c r="A8203" s="248"/>
      <c r="B8203" s="248"/>
      <c r="C8203" s="248"/>
      <c r="D8203" s="248"/>
      <c r="E8203" s="248"/>
      <c r="F8203" s="248"/>
      <c r="G8203" s="248"/>
      <c r="H8203" s="248"/>
      <c r="I8203" s="247"/>
      <c r="J8203" s="247"/>
      <c r="K8203" s="247"/>
      <c r="L8203" s="247"/>
      <c r="M8203" s="247"/>
      <c r="N8203" s="247"/>
      <c r="O8203" s="247"/>
      <c r="P8203" s="247"/>
      <c r="Q8203" s="247"/>
      <c r="R8203" s="247"/>
    </row>
    <row r="8204" spans="1:18" ht="20.100000000000001" customHeight="1" x14ac:dyDescent="0.25">
      <c r="A8204" s="248"/>
      <c r="B8204" s="248"/>
      <c r="C8204" s="248"/>
      <c r="D8204" s="248"/>
      <c r="E8204" s="248"/>
      <c r="F8204" s="248"/>
      <c r="G8204" s="248"/>
      <c r="H8204" s="248"/>
      <c r="I8204" s="247"/>
      <c r="J8204" s="247"/>
      <c r="K8204" s="247"/>
      <c r="L8204" s="247"/>
      <c r="M8204" s="247"/>
      <c r="N8204" s="247"/>
      <c r="O8204" s="247"/>
      <c r="P8204" s="247"/>
      <c r="Q8204" s="247"/>
      <c r="R8204" s="247"/>
    </row>
    <row r="8205" spans="1:18" ht="20.100000000000001" customHeight="1" x14ac:dyDescent="0.25">
      <c r="A8205" s="248"/>
      <c r="B8205" s="248"/>
      <c r="C8205" s="248"/>
      <c r="D8205" s="248"/>
      <c r="E8205" s="248"/>
      <c r="F8205" s="248"/>
      <c r="G8205" s="248"/>
      <c r="H8205" s="248"/>
      <c r="I8205" s="247"/>
      <c r="J8205" s="247"/>
      <c r="K8205" s="247"/>
      <c r="L8205" s="247"/>
      <c r="M8205" s="247"/>
      <c r="N8205" s="247"/>
      <c r="O8205" s="247"/>
      <c r="P8205" s="247"/>
      <c r="Q8205" s="247"/>
      <c r="R8205" s="247"/>
    </row>
    <row r="8206" spans="1:18" ht="20.100000000000001" customHeight="1" x14ac:dyDescent="0.25">
      <c r="A8206" s="248"/>
      <c r="B8206" s="248"/>
      <c r="C8206" s="248"/>
      <c r="D8206" s="248"/>
      <c r="E8206" s="248"/>
      <c r="F8206" s="248"/>
      <c r="G8206" s="248"/>
      <c r="H8206" s="248"/>
      <c r="I8206" s="247"/>
      <c r="J8206" s="247"/>
      <c r="K8206" s="247"/>
      <c r="L8206" s="247"/>
      <c r="M8206" s="247"/>
      <c r="N8206" s="247"/>
      <c r="O8206" s="247"/>
      <c r="P8206" s="247"/>
      <c r="Q8206" s="247"/>
      <c r="R8206" s="247"/>
    </row>
    <row r="8207" spans="1:18" ht="20.100000000000001" customHeight="1" x14ac:dyDescent="0.25">
      <c r="A8207" s="248"/>
      <c r="B8207" s="248"/>
      <c r="C8207" s="248"/>
      <c r="D8207" s="248"/>
      <c r="E8207" s="248"/>
      <c r="F8207" s="248"/>
      <c r="G8207" s="248"/>
      <c r="H8207" s="248"/>
      <c r="I8207" s="247"/>
      <c r="J8207" s="247"/>
      <c r="K8207" s="247"/>
      <c r="L8207" s="247"/>
      <c r="M8207" s="247"/>
      <c r="N8207" s="247"/>
      <c r="O8207" s="247"/>
      <c r="P8207" s="247"/>
      <c r="Q8207" s="247"/>
      <c r="R8207" s="247"/>
    </row>
    <row r="8208" spans="1:18" ht="20.100000000000001" customHeight="1" x14ac:dyDescent="0.25">
      <c r="A8208" s="248"/>
      <c r="B8208" s="248"/>
      <c r="C8208" s="248"/>
      <c r="D8208" s="248"/>
      <c r="E8208" s="248"/>
      <c r="F8208" s="248"/>
      <c r="G8208" s="248"/>
      <c r="H8208" s="248"/>
      <c r="I8208" s="247"/>
      <c r="J8208" s="247"/>
      <c r="K8208" s="247"/>
      <c r="L8208" s="247"/>
      <c r="M8208" s="247"/>
      <c r="N8208" s="247"/>
      <c r="O8208" s="247"/>
      <c r="P8208" s="247"/>
      <c r="Q8208" s="247"/>
      <c r="R8208" s="247"/>
    </row>
    <row r="8209" spans="1:18" ht="20.100000000000001" customHeight="1" x14ac:dyDescent="0.25">
      <c r="A8209" s="248"/>
      <c r="B8209" s="248"/>
      <c r="C8209" s="248"/>
      <c r="D8209" s="248"/>
      <c r="E8209" s="248"/>
      <c r="F8209" s="248"/>
      <c r="G8209" s="248"/>
      <c r="H8209" s="248"/>
      <c r="I8209" s="247"/>
      <c r="J8209" s="247"/>
      <c r="K8209" s="247"/>
      <c r="L8209" s="247"/>
      <c r="M8209" s="247"/>
      <c r="N8209" s="247"/>
      <c r="O8209" s="247"/>
      <c r="P8209" s="247"/>
      <c r="Q8209" s="247"/>
      <c r="R8209" s="247"/>
    </row>
    <row r="8210" spans="1:18" ht="20.100000000000001" customHeight="1" x14ac:dyDescent="0.25">
      <c r="A8210" s="248"/>
      <c r="B8210" s="248"/>
      <c r="C8210" s="248"/>
      <c r="D8210" s="248"/>
      <c r="E8210" s="248"/>
      <c r="F8210" s="248"/>
      <c r="G8210" s="248"/>
      <c r="H8210" s="248"/>
      <c r="I8210" s="247"/>
      <c r="J8210" s="247"/>
      <c r="K8210" s="247"/>
      <c r="L8210" s="247"/>
      <c r="M8210" s="247"/>
      <c r="N8210" s="247"/>
      <c r="O8210" s="247"/>
      <c r="P8210" s="247"/>
      <c r="Q8210" s="247"/>
      <c r="R8210" s="247"/>
    </row>
    <row r="8211" spans="1:18" ht="20.100000000000001" customHeight="1" x14ac:dyDescent="0.25">
      <c r="A8211" s="248"/>
      <c r="B8211" s="248"/>
      <c r="C8211" s="248"/>
      <c r="D8211" s="248"/>
      <c r="E8211" s="248"/>
      <c r="F8211" s="248"/>
      <c r="G8211" s="248"/>
      <c r="H8211" s="248"/>
      <c r="I8211" s="247"/>
      <c r="J8211" s="247"/>
      <c r="K8211" s="247"/>
      <c r="L8211" s="247"/>
      <c r="M8211" s="247"/>
      <c r="N8211" s="247"/>
      <c r="O8211" s="247"/>
      <c r="P8211" s="247"/>
      <c r="Q8211" s="247"/>
      <c r="R8211" s="247"/>
    </row>
    <row r="8212" spans="1:18" ht="20.100000000000001" customHeight="1" x14ac:dyDescent="0.25">
      <c r="A8212" s="248"/>
      <c r="B8212" s="248"/>
      <c r="C8212" s="248"/>
      <c r="D8212" s="248"/>
      <c r="E8212" s="248"/>
      <c r="F8212" s="248"/>
      <c r="G8212" s="248"/>
      <c r="H8212" s="248"/>
      <c r="I8212" s="247"/>
      <c r="J8212" s="247"/>
      <c r="K8212" s="247"/>
      <c r="L8212" s="247"/>
      <c r="M8212" s="247"/>
      <c r="N8212" s="247"/>
      <c r="O8212" s="247"/>
      <c r="P8212" s="247"/>
      <c r="Q8212" s="247"/>
      <c r="R8212" s="247"/>
    </row>
    <row r="8213" spans="1:18" ht="20.100000000000001" customHeight="1" x14ac:dyDescent="0.25">
      <c r="A8213" s="248"/>
      <c r="B8213" s="248"/>
      <c r="C8213" s="248"/>
      <c r="D8213" s="248"/>
      <c r="E8213" s="248"/>
      <c r="F8213" s="248"/>
      <c r="G8213" s="248"/>
      <c r="H8213" s="248"/>
      <c r="I8213" s="247"/>
      <c r="J8213" s="247"/>
      <c r="K8213" s="247"/>
      <c r="L8213" s="247"/>
      <c r="M8213" s="247"/>
      <c r="N8213" s="247"/>
      <c r="O8213" s="247"/>
      <c r="P8213" s="247"/>
      <c r="Q8213" s="247"/>
      <c r="R8213" s="247"/>
    </row>
    <row r="8214" spans="1:18" ht="20.100000000000001" customHeight="1" x14ac:dyDescent="0.25">
      <c r="A8214" s="248"/>
      <c r="B8214" s="248"/>
      <c r="C8214" s="248"/>
      <c r="D8214" s="248"/>
      <c r="E8214" s="248"/>
      <c r="F8214" s="248"/>
      <c r="G8214" s="248"/>
      <c r="H8214" s="248"/>
      <c r="I8214" s="247"/>
      <c r="J8214" s="247"/>
      <c r="K8214" s="247"/>
      <c r="L8214" s="247"/>
      <c r="M8214" s="247"/>
      <c r="N8214" s="247"/>
      <c r="O8214" s="247"/>
      <c r="P8214" s="247"/>
      <c r="Q8214" s="247"/>
      <c r="R8214" s="247"/>
    </row>
    <row r="8215" spans="1:18" ht="20.100000000000001" customHeight="1" x14ac:dyDescent="0.25">
      <c r="A8215" s="248"/>
      <c r="B8215" s="248"/>
      <c r="C8215" s="248"/>
      <c r="D8215" s="248"/>
      <c r="E8215" s="248"/>
      <c r="F8215" s="248"/>
      <c r="G8215" s="248"/>
      <c r="H8215" s="248"/>
      <c r="I8215" s="247"/>
      <c r="J8215" s="247"/>
      <c r="K8215" s="247"/>
      <c r="L8215" s="247"/>
      <c r="M8215" s="247"/>
      <c r="N8215" s="247"/>
      <c r="O8215" s="247"/>
      <c r="P8215" s="247"/>
      <c r="Q8215" s="247"/>
      <c r="R8215" s="247"/>
    </row>
    <row r="8216" spans="1:18" ht="20.100000000000001" customHeight="1" x14ac:dyDescent="0.25">
      <c r="A8216" s="248"/>
      <c r="B8216" s="248"/>
      <c r="C8216" s="248"/>
      <c r="D8216" s="248"/>
      <c r="E8216" s="248"/>
      <c r="F8216" s="248"/>
      <c r="G8216" s="248"/>
      <c r="H8216" s="248"/>
      <c r="I8216" s="247"/>
      <c r="J8216" s="247"/>
      <c r="K8216" s="247"/>
      <c r="L8216" s="247"/>
      <c r="M8216" s="247"/>
      <c r="N8216" s="247"/>
      <c r="O8216" s="247"/>
      <c r="P8216" s="247"/>
      <c r="Q8216" s="247"/>
      <c r="R8216" s="247"/>
    </row>
    <row r="8217" spans="1:18" ht="20.100000000000001" customHeight="1" x14ac:dyDescent="0.25">
      <c r="A8217" s="248"/>
      <c r="B8217" s="248"/>
      <c r="C8217" s="248"/>
      <c r="D8217" s="248"/>
      <c r="E8217" s="248"/>
      <c r="F8217" s="248"/>
      <c r="G8217" s="248"/>
      <c r="H8217" s="248"/>
      <c r="I8217" s="247"/>
      <c r="J8217" s="247"/>
      <c r="K8217" s="247"/>
      <c r="L8217" s="247"/>
      <c r="M8217" s="247"/>
      <c r="N8217" s="247"/>
      <c r="O8217" s="247"/>
      <c r="P8217" s="247"/>
      <c r="Q8217" s="247"/>
      <c r="R8217" s="247"/>
    </row>
    <row r="8218" spans="1:18" ht="20.100000000000001" customHeight="1" x14ac:dyDescent="0.25">
      <c r="A8218" s="248"/>
      <c r="B8218" s="248"/>
      <c r="C8218" s="248"/>
      <c r="D8218" s="248"/>
      <c r="E8218" s="248"/>
      <c r="F8218" s="248"/>
      <c r="G8218" s="248"/>
      <c r="H8218" s="248"/>
      <c r="I8218" s="247"/>
      <c r="J8218" s="247"/>
      <c r="K8218" s="247"/>
      <c r="L8218" s="247"/>
      <c r="M8218" s="247"/>
      <c r="N8218" s="247"/>
      <c r="O8218" s="247"/>
      <c r="P8218" s="247"/>
      <c r="Q8218" s="247"/>
      <c r="R8218" s="247"/>
    </row>
    <row r="8219" spans="1:18" ht="20.100000000000001" customHeight="1" x14ac:dyDescent="0.25">
      <c r="A8219" s="248"/>
      <c r="B8219" s="248"/>
      <c r="C8219" s="248"/>
      <c r="D8219" s="248"/>
      <c r="E8219" s="248"/>
      <c r="F8219" s="248"/>
      <c r="G8219" s="248"/>
      <c r="H8219" s="248"/>
      <c r="I8219" s="247"/>
      <c r="J8219" s="247"/>
      <c r="K8219" s="247"/>
      <c r="L8219" s="247"/>
      <c r="M8219" s="247"/>
      <c r="N8219" s="247"/>
      <c r="O8219" s="247"/>
      <c r="P8219" s="247"/>
      <c r="Q8219" s="247"/>
      <c r="R8219" s="247"/>
    </row>
    <row r="8220" spans="1:18" ht="20.100000000000001" customHeight="1" x14ac:dyDescent="0.25">
      <c r="A8220" s="248"/>
      <c r="B8220" s="248"/>
      <c r="C8220" s="248"/>
      <c r="D8220" s="248"/>
      <c r="E8220" s="248"/>
      <c r="F8220" s="248"/>
      <c r="G8220" s="248"/>
      <c r="H8220" s="248"/>
      <c r="I8220" s="247"/>
      <c r="J8220" s="247"/>
      <c r="K8220" s="247"/>
      <c r="L8220" s="247"/>
      <c r="M8220" s="247"/>
      <c r="N8220" s="247"/>
      <c r="O8220" s="247"/>
      <c r="P8220" s="247"/>
      <c r="Q8220" s="247"/>
      <c r="R8220" s="247"/>
    </row>
    <row r="8221" spans="1:18" ht="20.100000000000001" customHeight="1" x14ac:dyDescent="0.25">
      <c r="A8221" s="248"/>
      <c r="B8221" s="248"/>
      <c r="C8221" s="248"/>
      <c r="D8221" s="248"/>
      <c r="E8221" s="248"/>
      <c r="F8221" s="248"/>
      <c r="G8221" s="248"/>
      <c r="H8221" s="248"/>
      <c r="I8221" s="247"/>
      <c r="J8221" s="247"/>
      <c r="K8221" s="247"/>
      <c r="L8221" s="247"/>
      <c r="M8221" s="247"/>
      <c r="N8221" s="247"/>
      <c r="O8221" s="247"/>
      <c r="P8221" s="247"/>
      <c r="Q8221" s="247"/>
      <c r="R8221" s="247"/>
    </row>
    <row r="8222" spans="1:18" ht="20.100000000000001" customHeight="1" x14ac:dyDescent="0.25">
      <c r="A8222" s="248"/>
      <c r="B8222" s="248"/>
      <c r="C8222" s="248"/>
      <c r="D8222" s="248"/>
      <c r="E8222" s="248"/>
      <c r="F8222" s="248"/>
      <c r="G8222" s="248"/>
      <c r="H8222" s="248"/>
      <c r="I8222" s="247"/>
      <c r="J8222" s="247"/>
      <c r="K8222" s="247"/>
      <c r="L8222" s="247"/>
      <c r="M8222" s="247"/>
      <c r="N8222" s="247"/>
      <c r="O8222" s="247"/>
      <c r="P8222" s="247"/>
      <c r="Q8222" s="247"/>
      <c r="R8222" s="247"/>
    </row>
    <row r="8223" spans="1:18" ht="20.100000000000001" customHeight="1" x14ac:dyDescent="0.25">
      <c r="A8223" s="248"/>
      <c r="B8223" s="248"/>
      <c r="C8223" s="248"/>
      <c r="D8223" s="248"/>
      <c r="E8223" s="248"/>
      <c r="F8223" s="248"/>
      <c r="G8223" s="248"/>
      <c r="H8223" s="248"/>
      <c r="I8223" s="247"/>
      <c r="J8223" s="247"/>
      <c r="K8223" s="247"/>
      <c r="L8223" s="247"/>
      <c r="M8223" s="247"/>
      <c r="N8223" s="247"/>
      <c r="O8223" s="247"/>
      <c r="P8223" s="247"/>
      <c r="Q8223" s="247"/>
      <c r="R8223" s="247"/>
    </row>
    <row r="8224" spans="1:18" ht="20.100000000000001" customHeight="1" x14ac:dyDescent="0.25">
      <c r="A8224" s="248"/>
      <c r="B8224" s="248"/>
      <c r="C8224" s="248"/>
      <c r="D8224" s="248"/>
      <c r="E8224" s="248"/>
      <c r="F8224" s="248"/>
      <c r="G8224" s="248"/>
      <c r="H8224" s="248"/>
      <c r="I8224" s="247"/>
      <c r="J8224" s="247"/>
      <c r="K8224" s="247"/>
      <c r="L8224" s="247"/>
      <c r="M8224" s="247"/>
      <c r="N8224" s="247"/>
      <c r="O8224" s="247"/>
      <c r="P8224" s="247"/>
      <c r="Q8224" s="247"/>
      <c r="R8224" s="247"/>
    </row>
    <row r="8225" spans="1:18" ht="20.100000000000001" customHeight="1" x14ac:dyDescent="0.25">
      <c r="A8225" s="248"/>
      <c r="B8225" s="248"/>
      <c r="C8225" s="248"/>
      <c r="D8225" s="248"/>
      <c r="E8225" s="248"/>
      <c r="F8225" s="248"/>
      <c r="G8225" s="248"/>
      <c r="H8225" s="248"/>
      <c r="I8225" s="247"/>
      <c r="J8225" s="247"/>
      <c r="K8225" s="247"/>
      <c r="L8225" s="247"/>
      <c r="M8225" s="247"/>
      <c r="N8225" s="247"/>
      <c r="O8225" s="247"/>
      <c r="P8225" s="247"/>
      <c r="Q8225" s="247"/>
      <c r="R8225" s="247"/>
    </row>
    <row r="8226" spans="1:18" ht="20.100000000000001" customHeight="1" x14ac:dyDescent="0.25">
      <c r="A8226" s="248"/>
      <c r="B8226" s="248"/>
      <c r="C8226" s="248"/>
      <c r="D8226" s="248"/>
      <c r="E8226" s="248"/>
      <c r="F8226" s="248"/>
      <c r="G8226" s="248"/>
      <c r="H8226" s="248"/>
      <c r="I8226" s="247"/>
      <c r="J8226" s="247"/>
      <c r="K8226" s="247"/>
      <c r="L8226" s="247"/>
      <c r="M8226" s="247"/>
      <c r="N8226" s="247"/>
      <c r="O8226" s="247"/>
      <c r="P8226" s="247"/>
      <c r="Q8226" s="247"/>
      <c r="R8226" s="247"/>
    </row>
    <row r="8227" spans="1:18" ht="20.100000000000001" customHeight="1" x14ac:dyDescent="0.25">
      <c r="A8227" s="248"/>
      <c r="B8227" s="248"/>
      <c r="C8227" s="248"/>
      <c r="D8227" s="248"/>
      <c r="E8227" s="248"/>
      <c r="F8227" s="248"/>
      <c r="G8227" s="248"/>
      <c r="H8227" s="248"/>
      <c r="I8227" s="247"/>
      <c r="J8227" s="247"/>
      <c r="K8227" s="247"/>
      <c r="L8227" s="247"/>
      <c r="M8227" s="247"/>
      <c r="N8227" s="247"/>
      <c r="O8227" s="247"/>
      <c r="P8227" s="247"/>
      <c r="Q8227" s="247"/>
      <c r="R8227" s="247"/>
    </row>
    <row r="8228" spans="1:18" ht="20.100000000000001" customHeight="1" x14ac:dyDescent="0.25">
      <c r="A8228" s="248"/>
      <c r="B8228" s="248"/>
      <c r="C8228" s="248"/>
      <c r="D8228" s="248"/>
      <c r="E8228" s="248"/>
      <c r="F8228" s="248"/>
      <c r="G8228" s="248"/>
      <c r="H8228" s="248"/>
      <c r="I8228" s="247"/>
      <c r="J8228" s="247"/>
      <c r="K8228" s="247"/>
      <c r="L8228" s="247"/>
      <c r="M8228" s="247"/>
      <c r="N8228" s="247"/>
      <c r="O8228" s="247"/>
      <c r="P8228" s="247"/>
      <c r="Q8228" s="247"/>
      <c r="R8228" s="247"/>
    </row>
    <row r="8229" spans="1:18" ht="20.100000000000001" customHeight="1" x14ac:dyDescent="0.25">
      <c r="A8229" s="248"/>
      <c r="B8229" s="248"/>
      <c r="C8229" s="248"/>
      <c r="D8229" s="248"/>
      <c r="E8229" s="248"/>
      <c r="F8229" s="248"/>
      <c r="G8229" s="248"/>
      <c r="H8229" s="248"/>
      <c r="I8229" s="247"/>
      <c r="J8229" s="247"/>
      <c r="K8229" s="247"/>
      <c r="L8229" s="247"/>
      <c r="M8229" s="247"/>
      <c r="N8229" s="247"/>
      <c r="O8229" s="247"/>
      <c r="P8229" s="247"/>
      <c r="Q8229" s="247"/>
      <c r="R8229" s="247"/>
    </row>
    <row r="8230" spans="1:18" ht="20.100000000000001" customHeight="1" x14ac:dyDescent="0.25">
      <c r="A8230" s="248"/>
      <c r="B8230" s="248"/>
      <c r="C8230" s="248"/>
      <c r="D8230" s="248"/>
      <c r="E8230" s="248"/>
      <c r="F8230" s="248"/>
      <c r="G8230" s="248"/>
      <c r="H8230" s="248"/>
      <c r="I8230" s="247"/>
      <c r="J8230" s="247"/>
      <c r="K8230" s="247"/>
      <c r="L8230" s="247"/>
      <c r="M8230" s="247"/>
      <c r="N8230" s="247"/>
      <c r="O8230" s="247"/>
      <c r="P8230" s="247"/>
      <c r="Q8230" s="247"/>
      <c r="R8230" s="247"/>
    </row>
    <row r="8231" spans="1:18" ht="20.100000000000001" customHeight="1" x14ac:dyDescent="0.25">
      <c r="A8231" s="248"/>
      <c r="B8231" s="248"/>
      <c r="C8231" s="248"/>
      <c r="D8231" s="248"/>
      <c r="E8231" s="248"/>
      <c r="F8231" s="248"/>
      <c r="G8231" s="248"/>
      <c r="H8231" s="248"/>
      <c r="I8231" s="247"/>
      <c r="J8231" s="247"/>
      <c r="K8231" s="247"/>
      <c r="L8231" s="247"/>
      <c r="M8231" s="247"/>
      <c r="N8231" s="247"/>
      <c r="O8231" s="247"/>
      <c r="P8231" s="247"/>
      <c r="Q8231" s="247"/>
      <c r="R8231" s="247"/>
    </row>
    <row r="8232" spans="1:18" ht="20.100000000000001" customHeight="1" x14ac:dyDescent="0.25">
      <c r="A8232" s="248"/>
      <c r="B8232" s="248"/>
      <c r="C8232" s="248"/>
      <c r="D8232" s="248"/>
      <c r="E8232" s="248"/>
      <c r="F8232" s="248"/>
      <c r="G8232" s="248"/>
      <c r="H8232" s="248"/>
      <c r="I8232" s="247"/>
      <c r="J8232" s="247"/>
      <c r="K8232" s="247"/>
      <c r="L8232" s="247"/>
      <c r="M8232" s="247"/>
      <c r="N8232" s="247"/>
      <c r="O8232" s="247"/>
      <c r="P8232" s="247"/>
      <c r="Q8232" s="247"/>
      <c r="R8232" s="247"/>
    </row>
    <row r="8233" spans="1:18" ht="20.100000000000001" customHeight="1" x14ac:dyDescent="0.25">
      <c r="A8233" s="248"/>
      <c r="B8233" s="248"/>
      <c r="C8233" s="248"/>
      <c r="D8233" s="248"/>
      <c r="E8233" s="248"/>
      <c r="F8233" s="248"/>
      <c r="G8233" s="248"/>
      <c r="H8233" s="248"/>
      <c r="I8233" s="247"/>
      <c r="J8233" s="247"/>
      <c r="K8233" s="247"/>
      <c r="L8233" s="247"/>
      <c r="M8233" s="247"/>
      <c r="N8233" s="247"/>
      <c r="O8233" s="247"/>
      <c r="P8233" s="247"/>
      <c r="Q8233" s="247"/>
      <c r="R8233" s="247"/>
    </row>
    <row r="8234" spans="1:18" ht="20.100000000000001" customHeight="1" x14ac:dyDescent="0.25">
      <c r="A8234" s="248"/>
      <c r="B8234" s="248"/>
      <c r="C8234" s="248"/>
      <c r="D8234" s="248"/>
      <c r="E8234" s="248"/>
      <c r="F8234" s="248"/>
      <c r="G8234" s="248"/>
      <c r="H8234" s="248"/>
      <c r="I8234" s="247"/>
      <c r="J8234" s="247"/>
      <c r="K8234" s="247"/>
      <c r="L8234" s="247"/>
      <c r="M8234" s="247"/>
      <c r="N8234" s="247"/>
      <c r="O8234" s="247"/>
      <c r="P8234" s="247"/>
      <c r="Q8234" s="247"/>
      <c r="R8234" s="247"/>
    </row>
    <row r="8235" spans="1:18" ht="20.100000000000001" customHeight="1" x14ac:dyDescent="0.25">
      <c r="A8235" s="248"/>
      <c r="B8235" s="248"/>
      <c r="C8235" s="248"/>
      <c r="D8235" s="248"/>
      <c r="E8235" s="248"/>
      <c r="F8235" s="248"/>
      <c r="G8235" s="248"/>
      <c r="H8235" s="248"/>
      <c r="I8235" s="247"/>
      <c r="J8235" s="247"/>
      <c r="K8235" s="247"/>
      <c r="L8235" s="247"/>
      <c r="M8235" s="247"/>
      <c r="N8235" s="247"/>
      <c r="O8235" s="247"/>
      <c r="P8235" s="247"/>
      <c r="Q8235" s="247"/>
      <c r="R8235" s="247"/>
    </row>
    <row r="8236" spans="1:18" ht="20.100000000000001" customHeight="1" x14ac:dyDescent="0.25">
      <c r="A8236" s="248"/>
      <c r="B8236" s="248"/>
      <c r="C8236" s="248"/>
      <c r="D8236" s="248"/>
      <c r="E8236" s="248"/>
      <c r="F8236" s="248"/>
      <c r="G8236" s="248"/>
      <c r="H8236" s="248"/>
      <c r="I8236" s="247"/>
      <c r="J8236" s="247"/>
      <c r="K8236" s="247"/>
      <c r="L8236" s="247"/>
      <c r="M8236" s="247"/>
      <c r="N8236" s="247"/>
      <c r="O8236" s="247"/>
      <c r="P8236" s="247"/>
      <c r="Q8236" s="247"/>
      <c r="R8236" s="247"/>
    </row>
    <row r="8237" spans="1:18" ht="20.100000000000001" customHeight="1" x14ac:dyDescent="0.25">
      <c r="A8237" s="248"/>
      <c r="B8237" s="248"/>
      <c r="C8237" s="248"/>
      <c r="D8237" s="248"/>
      <c r="E8237" s="248"/>
      <c r="F8237" s="248"/>
      <c r="G8237" s="248"/>
      <c r="H8237" s="248"/>
      <c r="I8237" s="247"/>
      <c r="J8237" s="247"/>
      <c r="K8237" s="247"/>
      <c r="L8237" s="247"/>
      <c r="M8237" s="247"/>
      <c r="N8237" s="247"/>
      <c r="O8237" s="247"/>
      <c r="P8237" s="247"/>
      <c r="Q8237" s="247"/>
      <c r="R8237" s="247"/>
    </row>
    <row r="8238" spans="1:18" ht="20.100000000000001" customHeight="1" x14ac:dyDescent="0.25">
      <c r="A8238" s="248"/>
      <c r="B8238" s="248"/>
      <c r="C8238" s="248"/>
      <c r="D8238" s="248"/>
      <c r="E8238" s="248"/>
      <c r="F8238" s="248"/>
      <c r="G8238" s="248"/>
      <c r="H8238" s="248"/>
      <c r="I8238" s="247"/>
      <c r="J8238" s="247"/>
      <c r="K8238" s="247"/>
      <c r="L8238" s="247"/>
      <c r="M8238" s="247"/>
      <c r="N8238" s="247"/>
      <c r="O8238" s="247"/>
      <c r="P8238" s="247"/>
      <c r="Q8238" s="247"/>
      <c r="R8238" s="247"/>
    </row>
    <row r="8239" spans="1:18" ht="20.100000000000001" customHeight="1" x14ac:dyDescent="0.25">
      <c r="A8239" s="248"/>
      <c r="B8239" s="248"/>
      <c r="C8239" s="248"/>
      <c r="D8239" s="248"/>
      <c r="E8239" s="248"/>
      <c r="F8239" s="248"/>
      <c r="G8239" s="248"/>
      <c r="H8239" s="248"/>
      <c r="I8239" s="247"/>
      <c r="J8239" s="247"/>
      <c r="K8239" s="247"/>
      <c r="L8239" s="247"/>
      <c r="M8239" s="247"/>
      <c r="N8239" s="247"/>
      <c r="O8239" s="247"/>
      <c r="P8239" s="247"/>
      <c r="Q8239" s="247"/>
      <c r="R8239" s="247"/>
    </row>
    <row r="8240" spans="1:18" ht="20.100000000000001" customHeight="1" x14ac:dyDescent="0.25">
      <c r="A8240" s="248"/>
      <c r="B8240" s="248"/>
      <c r="C8240" s="248"/>
      <c r="D8240" s="248"/>
      <c r="E8240" s="248"/>
      <c r="F8240" s="248"/>
      <c r="G8240" s="248"/>
      <c r="H8240" s="248"/>
      <c r="I8240" s="247"/>
      <c r="J8240" s="247"/>
      <c r="K8240" s="247"/>
      <c r="L8240" s="247"/>
      <c r="M8240" s="247"/>
      <c r="N8240" s="247"/>
      <c r="O8240" s="247"/>
      <c r="P8240" s="247"/>
      <c r="Q8240" s="247"/>
      <c r="R8240" s="247"/>
    </row>
    <row r="8241" spans="1:18" ht="20.100000000000001" customHeight="1" x14ac:dyDescent="0.25">
      <c r="A8241" s="248"/>
      <c r="B8241" s="248"/>
      <c r="C8241" s="248"/>
      <c r="D8241" s="248"/>
      <c r="E8241" s="248"/>
      <c r="F8241" s="248"/>
      <c r="G8241" s="248"/>
      <c r="H8241" s="248"/>
      <c r="I8241" s="247"/>
      <c r="J8241" s="247"/>
      <c r="K8241" s="247"/>
      <c r="L8241" s="247"/>
      <c r="M8241" s="247"/>
      <c r="N8241" s="247"/>
      <c r="O8241" s="247"/>
      <c r="P8241" s="247"/>
      <c r="Q8241" s="247"/>
      <c r="R8241" s="247"/>
    </row>
    <row r="8242" spans="1:18" ht="20.100000000000001" customHeight="1" x14ac:dyDescent="0.25">
      <c r="A8242" s="248"/>
      <c r="B8242" s="248"/>
      <c r="C8242" s="248"/>
      <c r="D8242" s="248"/>
      <c r="E8242" s="248"/>
      <c r="F8242" s="248"/>
      <c r="G8242" s="248"/>
      <c r="H8242" s="248"/>
      <c r="I8242" s="247"/>
      <c r="J8242" s="247"/>
      <c r="K8242" s="247"/>
      <c r="L8242" s="247"/>
      <c r="M8242" s="247"/>
      <c r="N8242" s="247"/>
      <c r="O8242" s="247"/>
      <c r="P8242" s="247"/>
      <c r="Q8242" s="247"/>
      <c r="R8242" s="247"/>
    </row>
    <row r="8243" spans="1:18" ht="20.100000000000001" customHeight="1" x14ac:dyDescent="0.25">
      <c r="A8243" s="248"/>
      <c r="B8243" s="248"/>
      <c r="C8243" s="248"/>
      <c r="D8243" s="248"/>
      <c r="E8243" s="248"/>
      <c r="F8243" s="248"/>
      <c r="G8243" s="248"/>
      <c r="H8243" s="248"/>
      <c r="I8243" s="247"/>
      <c r="J8243" s="247"/>
      <c r="K8243" s="247"/>
      <c r="L8243" s="247"/>
      <c r="M8243" s="247"/>
      <c r="N8243" s="247"/>
      <c r="O8243" s="247"/>
      <c r="P8243" s="247"/>
      <c r="Q8243" s="247"/>
      <c r="R8243" s="247"/>
    </row>
    <row r="8244" spans="1:18" ht="20.100000000000001" customHeight="1" x14ac:dyDescent="0.25">
      <c r="A8244" s="248"/>
      <c r="B8244" s="248"/>
      <c r="C8244" s="248"/>
      <c r="D8244" s="248"/>
      <c r="E8244" s="248"/>
      <c r="F8244" s="248"/>
      <c r="G8244" s="248"/>
      <c r="H8244" s="248"/>
      <c r="I8244" s="247"/>
      <c r="J8244" s="247"/>
      <c r="K8244" s="247"/>
      <c r="L8244" s="247"/>
      <c r="M8244" s="247"/>
      <c r="N8244" s="247"/>
      <c r="O8244" s="247"/>
      <c r="P8244" s="247"/>
      <c r="Q8244" s="247"/>
      <c r="R8244" s="247"/>
    </row>
    <row r="8245" spans="1:18" ht="20.100000000000001" customHeight="1" x14ac:dyDescent="0.25">
      <c r="A8245" s="248"/>
      <c r="B8245" s="248"/>
      <c r="C8245" s="248"/>
      <c r="D8245" s="248"/>
      <c r="E8245" s="248"/>
      <c r="F8245" s="248"/>
      <c r="G8245" s="248"/>
      <c r="H8245" s="248"/>
      <c r="I8245" s="247"/>
      <c r="J8245" s="247"/>
      <c r="K8245" s="247"/>
      <c r="L8245" s="247"/>
      <c r="M8245" s="247"/>
      <c r="N8245" s="247"/>
      <c r="O8245" s="247"/>
      <c r="P8245" s="247"/>
      <c r="Q8245" s="247"/>
      <c r="R8245" s="247"/>
    </row>
    <row r="8246" spans="1:18" ht="20.100000000000001" customHeight="1" x14ac:dyDescent="0.25">
      <c r="A8246" s="248"/>
      <c r="B8246" s="248"/>
      <c r="C8246" s="248"/>
      <c r="D8246" s="248"/>
      <c r="E8246" s="248"/>
      <c r="F8246" s="248"/>
      <c r="G8246" s="248"/>
      <c r="H8246" s="248"/>
      <c r="I8246" s="247"/>
      <c r="J8246" s="247"/>
      <c r="K8246" s="247"/>
      <c r="L8246" s="247"/>
      <c r="M8246" s="247"/>
      <c r="N8246" s="247"/>
      <c r="O8246" s="247"/>
      <c r="P8246" s="247"/>
      <c r="Q8246" s="247"/>
      <c r="R8246" s="247"/>
    </row>
    <row r="8247" spans="1:18" ht="20.100000000000001" customHeight="1" x14ac:dyDescent="0.25">
      <c r="A8247" s="248"/>
      <c r="B8247" s="248"/>
      <c r="C8247" s="248"/>
      <c r="D8247" s="248"/>
      <c r="E8247" s="248"/>
      <c r="F8247" s="248"/>
      <c r="G8247" s="248"/>
      <c r="H8247" s="248"/>
      <c r="I8247" s="247"/>
      <c r="J8247" s="247"/>
      <c r="K8247" s="247"/>
      <c r="L8247" s="247"/>
      <c r="M8247" s="247"/>
      <c r="N8247" s="247"/>
      <c r="O8247" s="247"/>
      <c r="P8247" s="247"/>
      <c r="Q8247" s="247"/>
      <c r="R8247" s="247"/>
    </row>
    <row r="8248" spans="1:18" ht="20.100000000000001" customHeight="1" x14ac:dyDescent="0.25">
      <c r="A8248" s="248"/>
      <c r="B8248" s="248"/>
      <c r="C8248" s="248"/>
      <c r="D8248" s="248"/>
      <c r="E8248" s="248"/>
      <c r="F8248" s="248"/>
      <c r="G8248" s="248"/>
      <c r="H8248" s="248"/>
      <c r="I8248" s="247"/>
      <c r="J8248" s="247"/>
      <c r="K8248" s="247"/>
      <c r="L8248" s="247"/>
      <c r="M8248" s="247"/>
      <c r="N8248" s="247"/>
      <c r="O8248" s="247"/>
      <c r="P8248" s="247"/>
      <c r="Q8248" s="247"/>
      <c r="R8248" s="247"/>
    </row>
    <row r="8249" spans="1:18" ht="20.100000000000001" customHeight="1" x14ac:dyDescent="0.25">
      <c r="A8249" s="248"/>
      <c r="B8249" s="248"/>
      <c r="C8249" s="248"/>
      <c r="D8249" s="248"/>
      <c r="E8249" s="248"/>
      <c r="F8249" s="248"/>
      <c r="G8249" s="248"/>
      <c r="H8249" s="248"/>
      <c r="I8249" s="247"/>
      <c r="J8249" s="247"/>
      <c r="K8249" s="247"/>
      <c r="L8249" s="247"/>
      <c r="M8249" s="247"/>
      <c r="N8249" s="247"/>
      <c r="O8249" s="247"/>
      <c r="P8249" s="247"/>
      <c r="Q8249" s="247"/>
      <c r="R8249" s="247"/>
    </row>
    <row r="8250" spans="1:18" ht="20.100000000000001" customHeight="1" x14ac:dyDescent="0.25">
      <c r="A8250" s="248"/>
      <c r="B8250" s="248"/>
      <c r="C8250" s="248"/>
      <c r="D8250" s="248"/>
      <c r="E8250" s="248"/>
      <c r="F8250" s="248"/>
      <c r="G8250" s="248"/>
      <c r="H8250" s="248"/>
      <c r="I8250" s="247"/>
      <c r="J8250" s="247"/>
      <c r="K8250" s="247"/>
      <c r="L8250" s="247"/>
      <c r="M8250" s="247"/>
      <c r="N8250" s="247"/>
      <c r="O8250" s="247"/>
      <c r="P8250" s="247"/>
      <c r="Q8250" s="247"/>
      <c r="R8250" s="247"/>
    </row>
    <row r="8251" spans="1:18" ht="20.100000000000001" customHeight="1" x14ac:dyDescent="0.25">
      <c r="A8251" s="248"/>
      <c r="B8251" s="248"/>
      <c r="C8251" s="248"/>
      <c r="D8251" s="248"/>
      <c r="E8251" s="248"/>
      <c r="F8251" s="248"/>
      <c r="G8251" s="248"/>
      <c r="H8251" s="248"/>
      <c r="I8251" s="247"/>
      <c r="J8251" s="247"/>
      <c r="K8251" s="247"/>
      <c r="L8251" s="247"/>
      <c r="M8251" s="247"/>
      <c r="N8251" s="247"/>
      <c r="O8251" s="247"/>
      <c r="P8251" s="247"/>
      <c r="Q8251" s="247"/>
      <c r="R8251" s="247"/>
    </row>
    <row r="8252" spans="1:18" ht="20.100000000000001" customHeight="1" x14ac:dyDescent="0.25">
      <c r="A8252" s="248"/>
      <c r="B8252" s="248"/>
      <c r="C8252" s="248"/>
      <c r="D8252" s="248"/>
      <c r="E8252" s="248"/>
      <c r="F8252" s="248"/>
      <c r="G8252" s="248"/>
      <c r="H8252" s="248"/>
      <c r="I8252" s="247"/>
      <c r="J8252" s="247"/>
      <c r="K8252" s="247"/>
      <c r="L8252" s="247"/>
      <c r="M8252" s="247"/>
      <c r="N8252" s="247"/>
      <c r="O8252" s="247"/>
      <c r="P8252" s="247"/>
      <c r="Q8252" s="247"/>
      <c r="R8252" s="247"/>
    </row>
    <row r="8253" spans="1:18" ht="20.100000000000001" customHeight="1" x14ac:dyDescent="0.25">
      <c r="A8253" s="248"/>
      <c r="B8253" s="248"/>
      <c r="C8253" s="248"/>
      <c r="D8253" s="248"/>
      <c r="E8253" s="248"/>
      <c r="F8253" s="248"/>
      <c r="G8253" s="248"/>
      <c r="H8253" s="248"/>
      <c r="I8253" s="247"/>
      <c r="J8253" s="247"/>
      <c r="K8253" s="247"/>
      <c r="L8253" s="247"/>
      <c r="M8253" s="247"/>
      <c r="N8253" s="247"/>
      <c r="O8253" s="247"/>
      <c r="P8253" s="247"/>
      <c r="Q8253" s="247"/>
      <c r="R8253" s="247"/>
    </row>
    <row r="8254" spans="1:18" ht="20.100000000000001" customHeight="1" x14ac:dyDescent="0.25">
      <c r="A8254" s="248"/>
      <c r="B8254" s="248"/>
      <c r="C8254" s="248"/>
      <c r="D8254" s="248"/>
      <c r="E8254" s="248"/>
      <c r="F8254" s="248"/>
      <c r="G8254" s="248"/>
      <c r="H8254" s="248"/>
      <c r="I8254" s="247"/>
      <c r="J8254" s="247"/>
      <c r="K8254" s="247"/>
      <c r="L8254" s="247"/>
      <c r="M8254" s="247"/>
      <c r="N8254" s="247"/>
      <c r="O8254" s="247"/>
      <c r="P8254" s="247"/>
      <c r="Q8254" s="247"/>
      <c r="R8254" s="247"/>
    </row>
    <row r="8255" spans="1:18" ht="20.100000000000001" customHeight="1" x14ac:dyDescent="0.25">
      <c r="A8255" s="248"/>
      <c r="B8255" s="248"/>
      <c r="C8255" s="248"/>
      <c r="D8255" s="248"/>
      <c r="E8255" s="248"/>
      <c r="F8255" s="248"/>
      <c r="G8255" s="248"/>
      <c r="H8255" s="248"/>
      <c r="I8255" s="247"/>
      <c r="J8255" s="247"/>
      <c r="K8255" s="247"/>
      <c r="L8255" s="247"/>
      <c r="M8255" s="247"/>
      <c r="N8255" s="247"/>
      <c r="O8255" s="247"/>
      <c r="P8255" s="247"/>
      <c r="Q8255" s="247"/>
      <c r="R8255" s="247"/>
    </row>
    <row r="8256" spans="1:18" ht="20.100000000000001" customHeight="1" x14ac:dyDescent="0.25">
      <c r="A8256" s="248"/>
      <c r="B8256" s="248"/>
      <c r="C8256" s="248"/>
      <c r="D8256" s="248"/>
      <c r="E8256" s="248"/>
      <c r="F8256" s="248"/>
      <c r="G8256" s="248"/>
      <c r="H8256" s="248"/>
      <c r="I8256" s="247"/>
      <c r="J8256" s="247"/>
      <c r="K8256" s="247"/>
      <c r="L8256" s="247"/>
      <c r="M8256" s="247"/>
      <c r="N8256" s="247"/>
      <c r="O8256" s="247"/>
      <c r="P8256" s="247"/>
      <c r="Q8256" s="247"/>
      <c r="R8256" s="247"/>
    </row>
    <row r="8257" spans="1:18" ht="20.100000000000001" customHeight="1" x14ac:dyDescent="0.25">
      <c r="A8257" s="248"/>
      <c r="B8257" s="248"/>
      <c r="C8257" s="248"/>
      <c r="D8257" s="248"/>
      <c r="E8257" s="248"/>
      <c r="F8257" s="248"/>
      <c r="G8257" s="248"/>
      <c r="H8257" s="248"/>
      <c r="I8257" s="247"/>
      <c r="J8257" s="247"/>
      <c r="K8257" s="247"/>
      <c r="L8257" s="247"/>
      <c r="M8257" s="247"/>
      <c r="N8257" s="247"/>
      <c r="O8257" s="247"/>
      <c r="P8257" s="247"/>
      <c r="Q8257" s="247"/>
      <c r="R8257" s="247"/>
    </row>
    <row r="8258" spans="1:18" ht="20.100000000000001" customHeight="1" x14ac:dyDescent="0.25">
      <c r="A8258" s="248"/>
      <c r="B8258" s="248"/>
      <c r="C8258" s="248"/>
      <c r="D8258" s="248"/>
      <c r="E8258" s="248"/>
      <c r="F8258" s="248"/>
      <c r="G8258" s="248"/>
      <c r="H8258" s="248"/>
      <c r="I8258" s="247"/>
      <c r="J8258" s="247"/>
      <c r="K8258" s="247"/>
      <c r="L8258" s="247"/>
      <c r="M8258" s="247"/>
      <c r="N8258" s="247"/>
      <c r="O8258" s="247"/>
      <c r="P8258" s="247"/>
      <c r="Q8258" s="247"/>
      <c r="R8258" s="247"/>
    </row>
    <row r="8259" spans="1:18" ht="20.100000000000001" customHeight="1" x14ac:dyDescent="0.25">
      <c r="A8259" s="248"/>
      <c r="B8259" s="248"/>
      <c r="C8259" s="248"/>
      <c r="D8259" s="248"/>
      <c r="E8259" s="248"/>
      <c r="F8259" s="248"/>
      <c r="G8259" s="248"/>
      <c r="H8259" s="248"/>
      <c r="I8259" s="247"/>
      <c r="J8259" s="247"/>
      <c r="K8259" s="247"/>
      <c r="L8259" s="247"/>
      <c r="M8259" s="247"/>
      <c r="N8259" s="247"/>
      <c r="O8259" s="247"/>
      <c r="P8259" s="247"/>
      <c r="Q8259" s="247"/>
      <c r="R8259" s="247"/>
    </row>
    <row r="8260" spans="1:18" ht="20.100000000000001" customHeight="1" x14ac:dyDescent="0.25">
      <c r="A8260" s="248"/>
      <c r="B8260" s="248"/>
      <c r="C8260" s="248"/>
      <c r="D8260" s="248"/>
      <c r="E8260" s="248"/>
      <c r="F8260" s="248"/>
      <c r="G8260" s="248"/>
      <c r="H8260" s="248"/>
      <c r="I8260" s="247"/>
      <c r="J8260" s="247"/>
      <c r="K8260" s="247"/>
      <c r="L8260" s="247"/>
      <c r="M8260" s="247"/>
      <c r="N8260" s="247"/>
      <c r="O8260" s="247"/>
      <c r="P8260" s="247"/>
      <c r="Q8260" s="247"/>
      <c r="R8260" s="247"/>
    </row>
    <row r="8261" spans="1:18" ht="20.100000000000001" customHeight="1" x14ac:dyDescent="0.25">
      <c r="A8261" s="248"/>
      <c r="B8261" s="248"/>
      <c r="C8261" s="248"/>
      <c r="D8261" s="248"/>
      <c r="E8261" s="248"/>
      <c r="F8261" s="248"/>
      <c r="G8261" s="248"/>
      <c r="H8261" s="248"/>
      <c r="I8261" s="247"/>
      <c r="J8261" s="247"/>
      <c r="K8261" s="247"/>
      <c r="L8261" s="247"/>
      <c r="M8261" s="247"/>
      <c r="N8261" s="247"/>
      <c r="O8261" s="247"/>
      <c r="P8261" s="247"/>
      <c r="Q8261" s="247"/>
      <c r="R8261" s="247"/>
    </row>
    <row r="8262" spans="1:18" ht="20.100000000000001" customHeight="1" x14ac:dyDescent="0.25">
      <c r="A8262" s="248"/>
      <c r="B8262" s="248"/>
      <c r="C8262" s="248"/>
      <c r="D8262" s="248"/>
      <c r="E8262" s="248"/>
      <c r="F8262" s="248"/>
      <c r="G8262" s="248"/>
      <c r="H8262" s="248"/>
      <c r="I8262" s="247"/>
      <c r="J8262" s="247"/>
      <c r="K8262" s="247"/>
      <c r="L8262" s="247"/>
      <c r="M8262" s="247"/>
      <c r="N8262" s="247"/>
      <c r="O8262" s="247"/>
      <c r="P8262" s="247"/>
      <c r="Q8262" s="247"/>
      <c r="R8262" s="247"/>
    </row>
    <row r="8263" spans="1:18" ht="20.100000000000001" customHeight="1" x14ac:dyDescent="0.25">
      <c r="A8263" s="248"/>
      <c r="B8263" s="248"/>
      <c r="C8263" s="248"/>
      <c r="D8263" s="248"/>
      <c r="E8263" s="248"/>
      <c r="F8263" s="248"/>
      <c r="G8263" s="248"/>
      <c r="H8263" s="248"/>
      <c r="I8263" s="247"/>
      <c r="J8263" s="247"/>
      <c r="K8263" s="247"/>
      <c r="L8263" s="247"/>
      <c r="M8263" s="247"/>
      <c r="N8263" s="247"/>
      <c r="O8263" s="247"/>
      <c r="P8263" s="247"/>
      <c r="Q8263" s="247"/>
      <c r="R8263" s="247"/>
    </row>
    <row r="8264" spans="1:18" ht="20.100000000000001" customHeight="1" x14ac:dyDescent="0.25">
      <c r="A8264" s="248"/>
      <c r="B8264" s="248"/>
      <c r="C8264" s="248"/>
      <c r="D8264" s="248"/>
      <c r="E8264" s="248"/>
      <c r="F8264" s="248"/>
      <c r="G8264" s="248"/>
      <c r="H8264" s="248"/>
      <c r="I8264" s="247"/>
      <c r="J8264" s="247"/>
      <c r="K8264" s="247"/>
      <c r="L8264" s="247"/>
      <c r="M8264" s="247"/>
      <c r="N8264" s="247"/>
      <c r="O8264" s="247"/>
      <c r="P8264" s="247"/>
      <c r="Q8264" s="247"/>
      <c r="R8264" s="247"/>
    </row>
    <row r="8265" spans="1:18" ht="20.100000000000001" customHeight="1" x14ac:dyDescent="0.25">
      <c r="A8265" s="248"/>
      <c r="B8265" s="248"/>
      <c r="C8265" s="248"/>
      <c r="D8265" s="248"/>
      <c r="E8265" s="248"/>
      <c r="F8265" s="248"/>
      <c r="G8265" s="248"/>
      <c r="H8265" s="248"/>
      <c r="I8265" s="247"/>
      <c r="J8265" s="247"/>
      <c r="K8265" s="247"/>
      <c r="L8265" s="247"/>
      <c r="M8265" s="247"/>
      <c r="N8265" s="247"/>
      <c r="O8265" s="247"/>
      <c r="P8265" s="247"/>
      <c r="Q8265" s="247"/>
      <c r="R8265" s="247"/>
    </row>
    <row r="8266" spans="1:18" ht="20.100000000000001" customHeight="1" x14ac:dyDescent="0.25">
      <c r="A8266" s="248"/>
      <c r="B8266" s="248"/>
      <c r="C8266" s="248"/>
      <c r="D8266" s="248"/>
      <c r="E8266" s="248"/>
      <c r="F8266" s="248"/>
      <c r="G8266" s="248"/>
      <c r="H8266" s="248"/>
      <c r="I8266" s="247"/>
      <c r="J8266" s="247"/>
      <c r="K8266" s="247"/>
      <c r="L8266" s="247"/>
      <c r="M8266" s="247"/>
      <c r="N8266" s="247"/>
      <c r="O8266" s="247"/>
      <c r="P8266" s="247"/>
      <c r="Q8266" s="247"/>
      <c r="R8266" s="247"/>
    </row>
    <row r="8267" spans="1:18" ht="20.100000000000001" customHeight="1" x14ac:dyDescent="0.25">
      <c r="A8267" s="248"/>
      <c r="B8267" s="248"/>
      <c r="C8267" s="248"/>
      <c r="D8267" s="248"/>
      <c r="E8267" s="248"/>
      <c r="F8267" s="248"/>
      <c r="G8267" s="248"/>
      <c r="H8267" s="248"/>
      <c r="I8267" s="247"/>
      <c r="J8267" s="247"/>
      <c r="K8267" s="247"/>
      <c r="L8267" s="247"/>
      <c r="M8267" s="247"/>
      <c r="N8267" s="247"/>
      <c r="O8267" s="247"/>
      <c r="P8267" s="247"/>
      <c r="Q8267" s="247"/>
      <c r="R8267" s="247"/>
    </row>
    <row r="8268" spans="1:18" ht="20.100000000000001" customHeight="1" x14ac:dyDescent="0.25">
      <c r="A8268" s="248"/>
      <c r="B8268" s="248"/>
      <c r="C8268" s="248"/>
      <c r="D8268" s="248"/>
      <c r="E8268" s="248"/>
      <c r="F8268" s="248"/>
      <c r="G8268" s="248"/>
      <c r="H8268" s="248"/>
      <c r="I8268" s="247"/>
      <c r="J8268" s="247"/>
      <c r="K8268" s="247"/>
      <c r="L8268" s="247"/>
      <c r="M8268" s="247"/>
      <c r="N8268" s="247"/>
      <c r="O8268" s="247"/>
      <c r="P8268" s="247"/>
      <c r="Q8268" s="247"/>
      <c r="R8268" s="247"/>
    </row>
    <row r="8269" spans="1:18" ht="20.100000000000001" customHeight="1" x14ac:dyDescent="0.25">
      <c r="A8269" s="248"/>
      <c r="B8269" s="248"/>
      <c r="C8269" s="248"/>
      <c r="D8269" s="248"/>
      <c r="E8269" s="248"/>
      <c r="F8269" s="248"/>
      <c r="G8269" s="248"/>
      <c r="H8269" s="248"/>
      <c r="I8269" s="247"/>
      <c r="J8269" s="247"/>
      <c r="K8269" s="247"/>
      <c r="L8269" s="247"/>
      <c r="M8269" s="247"/>
      <c r="N8269" s="247"/>
      <c r="O8269" s="247"/>
      <c r="P8269" s="247"/>
      <c r="Q8269" s="247"/>
      <c r="R8269" s="247"/>
    </row>
    <row r="8270" spans="1:18" ht="20.100000000000001" customHeight="1" x14ac:dyDescent="0.25">
      <c r="A8270" s="248"/>
      <c r="B8270" s="248"/>
      <c r="C8270" s="248"/>
      <c r="D8270" s="248"/>
      <c r="E8270" s="248"/>
      <c r="F8270" s="248"/>
      <c r="G8270" s="248"/>
      <c r="H8270" s="248"/>
      <c r="I8270" s="247"/>
      <c r="J8270" s="247"/>
      <c r="K8270" s="247"/>
      <c r="L8270" s="247"/>
      <c r="M8270" s="247"/>
      <c r="N8270" s="247"/>
      <c r="O8270" s="247"/>
      <c r="P8270" s="247"/>
      <c r="Q8270" s="247"/>
      <c r="R8270" s="247"/>
    </row>
    <row r="8271" spans="1:18" ht="20.100000000000001" customHeight="1" x14ac:dyDescent="0.25">
      <c r="A8271" s="248"/>
      <c r="B8271" s="248"/>
      <c r="C8271" s="248"/>
      <c r="D8271" s="248"/>
      <c r="E8271" s="248"/>
      <c r="F8271" s="248"/>
      <c r="G8271" s="248"/>
      <c r="H8271" s="248"/>
      <c r="I8271" s="247"/>
      <c r="J8271" s="247"/>
      <c r="K8271" s="247"/>
      <c r="L8271" s="247"/>
      <c r="M8271" s="247"/>
      <c r="N8271" s="247"/>
      <c r="O8271" s="247"/>
      <c r="P8271" s="247"/>
      <c r="Q8271" s="247"/>
      <c r="R8271" s="247"/>
    </row>
    <row r="8272" spans="1:18" ht="20.100000000000001" customHeight="1" x14ac:dyDescent="0.25">
      <c r="A8272" s="248"/>
      <c r="B8272" s="248"/>
      <c r="C8272" s="248"/>
      <c r="D8272" s="248"/>
      <c r="E8272" s="248"/>
      <c r="F8272" s="248"/>
      <c r="G8272" s="248"/>
      <c r="H8272" s="248"/>
      <c r="I8272" s="247"/>
      <c r="J8272" s="247"/>
      <c r="K8272" s="247"/>
      <c r="L8272" s="247"/>
      <c r="M8272" s="247"/>
      <c r="N8272" s="247"/>
      <c r="O8272" s="247"/>
      <c r="P8272" s="247"/>
      <c r="Q8272" s="247"/>
      <c r="R8272" s="247"/>
    </row>
    <row r="8273" spans="1:18" ht="20.100000000000001" customHeight="1" x14ac:dyDescent="0.25">
      <c r="A8273" s="248"/>
      <c r="B8273" s="248"/>
      <c r="C8273" s="248"/>
      <c r="D8273" s="248"/>
      <c r="E8273" s="248"/>
      <c r="F8273" s="248"/>
      <c r="G8273" s="248"/>
      <c r="H8273" s="248"/>
      <c r="I8273" s="247"/>
      <c r="J8273" s="247"/>
      <c r="K8273" s="247"/>
      <c r="L8273" s="247"/>
      <c r="M8273" s="247"/>
      <c r="N8273" s="247"/>
      <c r="O8273" s="247"/>
      <c r="P8273" s="247"/>
      <c r="Q8273" s="247"/>
      <c r="R8273" s="247"/>
    </row>
    <row r="8274" spans="1:18" ht="20.100000000000001" customHeight="1" x14ac:dyDescent="0.25">
      <c r="A8274" s="248"/>
      <c r="B8274" s="248"/>
      <c r="C8274" s="248"/>
      <c r="D8274" s="248"/>
      <c r="E8274" s="248"/>
      <c r="F8274" s="248"/>
      <c r="G8274" s="248"/>
      <c r="H8274" s="248"/>
      <c r="I8274" s="247"/>
      <c r="J8274" s="247"/>
      <c r="K8274" s="247"/>
      <c r="L8274" s="247"/>
      <c r="M8274" s="247"/>
      <c r="N8274" s="247"/>
      <c r="O8274" s="247"/>
      <c r="P8274" s="247"/>
      <c r="Q8274" s="247"/>
      <c r="R8274" s="247"/>
    </row>
    <row r="8275" spans="1:18" ht="20.100000000000001" customHeight="1" x14ac:dyDescent="0.25">
      <c r="A8275" s="248"/>
      <c r="B8275" s="248"/>
      <c r="C8275" s="248"/>
      <c r="D8275" s="248"/>
      <c r="E8275" s="248"/>
      <c r="F8275" s="248"/>
      <c r="G8275" s="248"/>
      <c r="H8275" s="248"/>
      <c r="I8275" s="247"/>
      <c r="J8275" s="247"/>
      <c r="K8275" s="247"/>
      <c r="L8275" s="247"/>
      <c r="M8275" s="247"/>
      <c r="N8275" s="247"/>
      <c r="O8275" s="247"/>
      <c r="P8275" s="247"/>
      <c r="Q8275" s="247"/>
      <c r="R8275" s="247"/>
    </row>
    <row r="8276" spans="1:18" ht="20.100000000000001" customHeight="1" x14ac:dyDescent="0.25">
      <c r="A8276" s="248"/>
      <c r="B8276" s="248"/>
      <c r="C8276" s="248"/>
      <c r="D8276" s="248"/>
      <c r="E8276" s="248"/>
      <c r="F8276" s="248"/>
      <c r="G8276" s="248"/>
      <c r="H8276" s="248"/>
      <c r="I8276" s="247"/>
      <c r="J8276" s="247"/>
      <c r="K8276" s="247"/>
      <c r="L8276" s="247"/>
      <c r="M8276" s="247"/>
      <c r="N8276" s="247"/>
      <c r="O8276" s="247"/>
      <c r="P8276" s="247"/>
      <c r="Q8276" s="247"/>
      <c r="R8276" s="247"/>
    </row>
    <row r="8277" spans="1:18" ht="20.100000000000001" customHeight="1" x14ac:dyDescent="0.25">
      <c r="A8277" s="248"/>
      <c r="B8277" s="248"/>
      <c r="C8277" s="248"/>
      <c r="D8277" s="248"/>
      <c r="E8277" s="248"/>
      <c r="F8277" s="248"/>
      <c r="G8277" s="248"/>
      <c r="H8277" s="248"/>
      <c r="I8277" s="247"/>
      <c r="J8277" s="247"/>
      <c r="K8277" s="247"/>
      <c r="L8277" s="247"/>
      <c r="M8277" s="247"/>
      <c r="N8277" s="247"/>
      <c r="O8277" s="247"/>
      <c r="P8277" s="247"/>
      <c r="Q8277" s="247"/>
      <c r="R8277" s="247"/>
    </row>
    <row r="8278" spans="1:18" ht="20.100000000000001" customHeight="1" x14ac:dyDescent="0.25">
      <c r="A8278" s="248"/>
      <c r="B8278" s="248"/>
      <c r="C8278" s="248"/>
      <c r="D8278" s="248"/>
      <c r="E8278" s="248"/>
      <c r="F8278" s="248"/>
      <c r="G8278" s="248"/>
      <c r="H8278" s="248"/>
      <c r="I8278" s="247"/>
      <c r="J8278" s="247"/>
      <c r="K8278" s="247"/>
      <c r="L8278" s="247"/>
      <c r="M8278" s="247"/>
      <c r="N8278" s="247"/>
      <c r="O8278" s="247"/>
      <c r="P8278" s="247"/>
      <c r="Q8278" s="247"/>
      <c r="R8278" s="247"/>
    </row>
    <row r="8279" spans="1:18" ht="20.100000000000001" customHeight="1" x14ac:dyDescent="0.25">
      <c r="A8279" s="248"/>
      <c r="B8279" s="248"/>
      <c r="C8279" s="248"/>
      <c r="D8279" s="248"/>
      <c r="E8279" s="248"/>
      <c r="F8279" s="248"/>
      <c r="G8279" s="248"/>
      <c r="H8279" s="248"/>
      <c r="I8279" s="247"/>
      <c r="J8279" s="247"/>
      <c r="K8279" s="247"/>
      <c r="L8279" s="247"/>
      <c r="M8279" s="247"/>
      <c r="N8279" s="247"/>
      <c r="O8279" s="247"/>
      <c r="P8279" s="247"/>
      <c r="Q8279" s="247"/>
      <c r="R8279" s="247"/>
    </row>
    <row r="8280" spans="1:18" ht="20.100000000000001" customHeight="1" x14ac:dyDescent="0.25">
      <c r="A8280" s="248"/>
      <c r="B8280" s="248"/>
      <c r="C8280" s="248"/>
      <c r="D8280" s="248"/>
      <c r="E8280" s="248"/>
      <c r="F8280" s="248"/>
      <c r="G8280" s="248"/>
      <c r="H8280" s="248"/>
      <c r="I8280" s="247"/>
      <c r="J8280" s="247"/>
      <c r="K8280" s="247"/>
      <c r="L8280" s="247"/>
      <c r="M8280" s="247"/>
      <c r="N8280" s="247"/>
      <c r="O8280" s="247"/>
      <c r="P8280" s="247"/>
      <c r="Q8280" s="247"/>
      <c r="R8280" s="247"/>
    </row>
    <row r="8281" spans="1:18" ht="20.100000000000001" customHeight="1" x14ac:dyDescent="0.25">
      <c r="A8281" s="248"/>
      <c r="B8281" s="248"/>
      <c r="C8281" s="248"/>
      <c r="D8281" s="248"/>
      <c r="E8281" s="248"/>
      <c r="F8281" s="248"/>
      <c r="G8281" s="248"/>
      <c r="H8281" s="248"/>
      <c r="I8281" s="247"/>
      <c r="J8281" s="247"/>
      <c r="K8281" s="247"/>
      <c r="L8281" s="247"/>
      <c r="M8281" s="247"/>
      <c r="N8281" s="247"/>
      <c r="O8281" s="247"/>
      <c r="P8281" s="247"/>
      <c r="Q8281" s="247"/>
      <c r="R8281" s="247"/>
    </row>
    <row r="8282" spans="1:18" ht="20.100000000000001" customHeight="1" x14ac:dyDescent="0.25">
      <c r="A8282" s="248"/>
      <c r="B8282" s="248"/>
      <c r="C8282" s="248"/>
      <c r="D8282" s="248"/>
      <c r="E8282" s="248"/>
      <c r="F8282" s="248"/>
      <c r="G8282" s="248"/>
      <c r="H8282" s="248"/>
      <c r="I8282" s="247"/>
      <c r="J8282" s="247"/>
      <c r="K8282" s="247"/>
      <c r="L8282" s="247"/>
      <c r="M8282" s="247"/>
      <c r="N8282" s="247"/>
      <c r="O8282" s="247"/>
      <c r="P8282" s="247"/>
      <c r="Q8282" s="247"/>
      <c r="R8282" s="247"/>
    </row>
    <row r="8283" spans="1:18" ht="20.100000000000001" customHeight="1" x14ac:dyDescent="0.25">
      <c r="A8283" s="248"/>
      <c r="B8283" s="248"/>
      <c r="C8283" s="248"/>
      <c r="D8283" s="248"/>
      <c r="E8283" s="248"/>
      <c r="F8283" s="248"/>
      <c r="G8283" s="248"/>
      <c r="H8283" s="248"/>
      <c r="I8283" s="247"/>
      <c r="J8283" s="247"/>
      <c r="K8283" s="247"/>
      <c r="L8283" s="247"/>
      <c r="M8283" s="247"/>
      <c r="N8283" s="247"/>
      <c r="O8283" s="247"/>
      <c r="P8283" s="247"/>
      <c r="Q8283" s="247"/>
      <c r="R8283" s="247"/>
    </row>
    <row r="8284" spans="1:18" ht="20.100000000000001" customHeight="1" x14ac:dyDescent="0.25">
      <c r="A8284" s="248"/>
      <c r="B8284" s="248"/>
      <c r="C8284" s="248"/>
      <c r="D8284" s="248"/>
      <c r="E8284" s="248"/>
      <c r="F8284" s="248"/>
      <c r="G8284" s="248"/>
      <c r="H8284" s="248"/>
      <c r="I8284" s="247"/>
      <c r="J8284" s="247"/>
      <c r="K8284" s="247"/>
      <c r="L8284" s="247"/>
      <c r="M8284" s="247"/>
      <c r="N8284" s="247"/>
      <c r="O8284" s="247"/>
      <c r="P8284" s="247"/>
      <c r="Q8284" s="247"/>
      <c r="R8284" s="247"/>
    </row>
    <row r="8285" spans="1:18" ht="20.100000000000001" customHeight="1" x14ac:dyDescent="0.25">
      <c r="A8285" s="248"/>
      <c r="B8285" s="248"/>
      <c r="C8285" s="248"/>
      <c r="D8285" s="248"/>
      <c r="E8285" s="248"/>
      <c r="F8285" s="248"/>
      <c r="G8285" s="248"/>
      <c r="H8285" s="248"/>
      <c r="I8285" s="247"/>
      <c r="J8285" s="247"/>
      <c r="K8285" s="247"/>
      <c r="L8285" s="247"/>
      <c r="M8285" s="247"/>
      <c r="N8285" s="247"/>
      <c r="O8285" s="247"/>
      <c r="P8285" s="247"/>
      <c r="Q8285" s="247"/>
      <c r="R8285" s="247"/>
    </row>
    <row r="8286" spans="1:18" ht="20.100000000000001" customHeight="1" x14ac:dyDescent="0.25">
      <c r="A8286" s="248"/>
      <c r="B8286" s="248"/>
      <c r="C8286" s="248"/>
      <c r="D8286" s="248"/>
      <c r="E8286" s="248"/>
      <c r="F8286" s="248"/>
      <c r="G8286" s="248"/>
      <c r="H8286" s="248"/>
      <c r="I8286" s="247"/>
      <c r="J8286" s="247"/>
      <c r="K8286" s="247"/>
      <c r="L8286" s="247"/>
      <c r="M8286" s="247"/>
      <c r="N8286" s="247"/>
      <c r="O8286" s="247"/>
      <c r="P8286" s="247"/>
      <c r="Q8286" s="247"/>
      <c r="R8286" s="247"/>
    </row>
    <row r="8287" spans="1:18" ht="20.100000000000001" customHeight="1" x14ac:dyDescent="0.25">
      <c r="A8287" s="248"/>
      <c r="B8287" s="248"/>
      <c r="C8287" s="248"/>
      <c r="D8287" s="248"/>
      <c r="E8287" s="248"/>
      <c r="F8287" s="248"/>
      <c r="G8287" s="248"/>
      <c r="H8287" s="248"/>
      <c r="I8287" s="247"/>
      <c r="J8287" s="247"/>
      <c r="K8287" s="247"/>
      <c r="L8287" s="247"/>
      <c r="M8287" s="247"/>
      <c r="N8287" s="247"/>
      <c r="O8287" s="247"/>
      <c r="P8287" s="247"/>
      <c r="Q8287" s="247"/>
      <c r="R8287" s="247"/>
    </row>
    <row r="8288" spans="1:18" ht="20.100000000000001" customHeight="1" x14ac:dyDescent="0.25">
      <c r="A8288" s="248"/>
      <c r="B8288" s="248"/>
      <c r="C8288" s="248"/>
      <c r="D8288" s="248"/>
      <c r="E8288" s="248"/>
      <c r="F8288" s="248"/>
      <c r="G8288" s="248"/>
      <c r="H8288" s="248"/>
      <c r="I8288" s="247"/>
      <c r="J8288" s="247"/>
      <c r="K8288" s="247"/>
      <c r="L8288" s="247"/>
      <c r="M8288" s="247"/>
      <c r="N8288" s="247"/>
      <c r="O8288" s="247"/>
      <c r="P8288" s="247"/>
      <c r="Q8288" s="247"/>
      <c r="R8288" s="247"/>
    </row>
    <row r="8289" spans="1:18" ht="20.100000000000001" customHeight="1" x14ac:dyDescent="0.25">
      <c r="A8289" s="248"/>
      <c r="B8289" s="248"/>
      <c r="C8289" s="248"/>
      <c r="D8289" s="248"/>
      <c r="E8289" s="248"/>
      <c r="F8289" s="248"/>
      <c r="G8289" s="248"/>
      <c r="H8289" s="248"/>
      <c r="I8289" s="247"/>
      <c r="J8289" s="247"/>
      <c r="K8289" s="247"/>
      <c r="L8289" s="247"/>
      <c r="M8289" s="247"/>
      <c r="N8289" s="247"/>
      <c r="O8289" s="247"/>
      <c r="P8289" s="247"/>
      <c r="Q8289" s="247"/>
      <c r="R8289" s="247"/>
    </row>
    <row r="8290" spans="1:18" ht="20.100000000000001" customHeight="1" x14ac:dyDescent="0.25">
      <c r="A8290" s="248"/>
      <c r="B8290" s="248"/>
      <c r="C8290" s="248"/>
      <c r="D8290" s="248"/>
      <c r="E8290" s="248"/>
      <c r="F8290" s="248"/>
      <c r="G8290" s="248"/>
      <c r="H8290" s="248"/>
      <c r="I8290" s="247"/>
      <c r="J8290" s="247"/>
      <c r="K8290" s="247"/>
      <c r="L8290" s="247"/>
      <c r="M8290" s="247"/>
      <c r="N8290" s="247"/>
      <c r="O8290" s="247"/>
      <c r="P8290" s="247"/>
      <c r="Q8290" s="247"/>
      <c r="R8290" s="247"/>
    </row>
    <row r="8291" spans="1:18" ht="20.100000000000001" customHeight="1" x14ac:dyDescent="0.25">
      <c r="A8291" s="248"/>
      <c r="B8291" s="248"/>
      <c r="C8291" s="248"/>
      <c r="D8291" s="248"/>
      <c r="E8291" s="248"/>
      <c r="F8291" s="248"/>
      <c r="G8291" s="248"/>
      <c r="H8291" s="248"/>
      <c r="I8291" s="247"/>
      <c r="J8291" s="247"/>
      <c r="K8291" s="247"/>
      <c r="L8291" s="247"/>
      <c r="M8291" s="247"/>
      <c r="N8291" s="247"/>
      <c r="O8291" s="247"/>
      <c r="P8291" s="247"/>
      <c r="Q8291" s="247"/>
      <c r="R8291" s="247"/>
    </row>
    <row r="8292" spans="1:18" ht="20.100000000000001" customHeight="1" x14ac:dyDescent="0.25">
      <c r="A8292" s="248"/>
      <c r="B8292" s="248"/>
      <c r="C8292" s="248"/>
      <c r="D8292" s="248"/>
      <c r="E8292" s="248"/>
      <c r="F8292" s="248"/>
      <c r="G8292" s="248"/>
      <c r="H8292" s="248"/>
      <c r="I8292" s="247"/>
      <c r="J8292" s="247"/>
      <c r="K8292" s="247"/>
      <c r="L8292" s="247"/>
      <c r="M8292" s="247"/>
      <c r="N8292" s="247"/>
      <c r="O8292" s="247"/>
      <c r="P8292" s="247"/>
      <c r="Q8292" s="247"/>
      <c r="R8292" s="247"/>
    </row>
    <row r="8293" spans="1:18" ht="20.100000000000001" customHeight="1" x14ac:dyDescent="0.25">
      <c r="A8293" s="248"/>
      <c r="B8293" s="248"/>
      <c r="C8293" s="248"/>
      <c r="D8293" s="248"/>
      <c r="E8293" s="248"/>
      <c r="F8293" s="248"/>
      <c r="G8293" s="248"/>
      <c r="H8293" s="248"/>
      <c r="I8293" s="247"/>
      <c r="J8293" s="247"/>
      <c r="K8293" s="247"/>
      <c r="L8293" s="247"/>
      <c r="M8293" s="247"/>
      <c r="N8293" s="247"/>
      <c r="O8293" s="247"/>
      <c r="P8293" s="247"/>
      <c r="Q8293" s="247"/>
      <c r="R8293" s="247"/>
    </row>
    <row r="8294" spans="1:18" ht="20.100000000000001" customHeight="1" x14ac:dyDescent="0.25">
      <c r="A8294" s="248"/>
      <c r="B8294" s="248"/>
      <c r="C8294" s="248"/>
      <c r="D8294" s="248"/>
      <c r="E8294" s="248"/>
      <c r="F8294" s="248"/>
      <c r="G8294" s="248"/>
      <c r="H8294" s="248"/>
      <c r="I8294" s="247"/>
      <c r="J8294" s="247"/>
      <c r="K8294" s="247"/>
      <c r="L8294" s="247"/>
      <c r="M8294" s="247"/>
      <c r="N8294" s="247"/>
      <c r="O8294" s="247"/>
      <c r="P8294" s="247"/>
      <c r="Q8294" s="247"/>
      <c r="R8294" s="247"/>
    </row>
    <row r="8295" spans="1:18" ht="20.100000000000001" customHeight="1" x14ac:dyDescent="0.25">
      <c r="A8295" s="248"/>
      <c r="B8295" s="248"/>
      <c r="C8295" s="248"/>
      <c r="D8295" s="248"/>
      <c r="E8295" s="248"/>
      <c r="F8295" s="248"/>
      <c r="G8295" s="248"/>
      <c r="H8295" s="248"/>
      <c r="I8295" s="247"/>
      <c r="J8295" s="247"/>
      <c r="K8295" s="247"/>
      <c r="L8295" s="247"/>
      <c r="M8295" s="247"/>
      <c r="N8295" s="247"/>
      <c r="O8295" s="247"/>
      <c r="P8295" s="247"/>
      <c r="Q8295" s="247"/>
      <c r="R8295" s="247"/>
    </row>
    <row r="8296" spans="1:18" ht="20.100000000000001" customHeight="1" x14ac:dyDescent="0.25">
      <c r="A8296" s="248"/>
      <c r="B8296" s="248"/>
      <c r="C8296" s="248"/>
      <c r="D8296" s="248"/>
      <c r="E8296" s="248"/>
      <c r="F8296" s="248"/>
      <c r="G8296" s="248"/>
      <c r="H8296" s="248"/>
      <c r="I8296" s="247"/>
      <c r="J8296" s="247"/>
      <c r="K8296" s="247"/>
      <c r="L8296" s="247"/>
      <c r="M8296" s="247"/>
      <c r="N8296" s="247"/>
      <c r="O8296" s="247"/>
      <c r="P8296" s="247"/>
      <c r="Q8296" s="247"/>
      <c r="R8296" s="247"/>
    </row>
    <row r="8297" spans="1:18" ht="20.100000000000001" customHeight="1" x14ac:dyDescent="0.25">
      <c r="A8297" s="248"/>
      <c r="B8297" s="248"/>
      <c r="C8297" s="248"/>
      <c r="D8297" s="248"/>
      <c r="E8297" s="248"/>
      <c r="F8297" s="248"/>
      <c r="G8297" s="248"/>
      <c r="H8297" s="248"/>
      <c r="I8297" s="247"/>
      <c r="J8297" s="247"/>
      <c r="K8297" s="247"/>
      <c r="L8297" s="247"/>
      <c r="M8297" s="247"/>
      <c r="N8297" s="247"/>
      <c r="O8297" s="247"/>
      <c r="P8297" s="247"/>
      <c r="Q8297" s="247"/>
      <c r="R8297" s="247"/>
    </row>
    <row r="8298" spans="1:18" ht="20.100000000000001" customHeight="1" x14ac:dyDescent="0.25">
      <c r="A8298" s="248"/>
      <c r="B8298" s="248"/>
      <c r="C8298" s="248"/>
      <c r="D8298" s="248"/>
      <c r="E8298" s="248"/>
      <c r="F8298" s="248"/>
      <c r="G8298" s="248"/>
      <c r="H8298" s="248"/>
      <c r="I8298" s="247"/>
      <c r="J8298" s="247"/>
      <c r="K8298" s="247"/>
      <c r="L8298" s="247"/>
      <c r="M8298" s="247"/>
      <c r="N8298" s="247"/>
      <c r="O8298" s="247"/>
      <c r="P8298" s="247"/>
      <c r="Q8298" s="247"/>
      <c r="R8298" s="247"/>
    </row>
    <row r="8299" spans="1:18" ht="20.100000000000001" customHeight="1" x14ac:dyDescent="0.25">
      <c r="A8299" s="248"/>
      <c r="B8299" s="248"/>
      <c r="C8299" s="248"/>
      <c r="D8299" s="248"/>
      <c r="E8299" s="248"/>
      <c r="F8299" s="248"/>
      <c r="G8299" s="248"/>
      <c r="H8299" s="248"/>
      <c r="I8299" s="247"/>
      <c r="J8299" s="247"/>
      <c r="K8299" s="247"/>
      <c r="L8299" s="247"/>
      <c r="M8299" s="247"/>
      <c r="N8299" s="247"/>
      <c r="O8299" s="247"/>
      <c r="P8299" s="247"/>
      <c r="Q8299" s="247"/>
      <c r="R8299" s="247"/>
    </row>
    <row r="8300" spans="1:18" ht="20.100000000000001" customHeight="1" x14ac:dyDescent="0.25">
      <c r="A8300" s="248"/>
      <c r="B8300" s="248"/>
      <c r="C8300" s="248"/>
      <c r="D8300" s="248"/>
      <c r="E8300" s="248"/>
      <c r="F8300" s="248"/>
      <c r="G8300" s="248"/>
      <c r="H8300" s="248"/>
      <c r="I8300" s="247"/>
      <c r="J8300" s="247"/>
      <c r="K8300" s="247"/>
      <c r="L8300" s="247"/>
      <c r="M8300" s="247"/>
      <c r="N8300" s="247"/>
      <c r="O8300" s="247"/>
      <c r="P8300" s="247"/>
      <c r="Q8300" s="247"/>
      <c r="R8300" s="247"/>
    </row>
    <row r="8301" spans="1:18" ht="20.100000000000001" customHeight="1" x14ac:dyDescent="0.25">
      <c r="A8301" s="248"/>
      <c r="B8301" s="248"/>
      <c r="C8301" s="248"/>
      <c r="D8301" s="248"/>
      <c r="E8301" s="248"/>
      <c r="F8301" s="248"/>
      <c r="G8301" s="248"/>
      <c r="H8301" s="248"/>
      <c r="I8301" s="247"/>
      <c r="J8301" s="247"/>
      <c r="K8301" s="247"/>
      <c r="L8301" s="247"/>
      <c r="M8301" s="247"/>
      <c r="N8301" s="247"/>
      <c r="O8301" s="247"/>
      <c r="P8301" s="247"/>
      <c r="Q8301" s="247"/>
      <c r="R8301" s="247"/>
    </row>
    <row r="8302" spans="1:18" ht="20.100000000000001" customHeight="1" x14ac:dyDescent="0.25">
      <c r="A8302" s="248"/>
      <c r="B8302" s="248"/>
      <c r="C8302" s="248"/>
      <c r="D8302" s="248"/>
      <c r="E8302" s="248"/>
      <c r="F8302" s="248"/>
      <c r="G8302" s="248"/>
      <c r="H8302" s="248"/>
      <c r="I8302" s="247"/>
      <c r="J8302" s="247"/>
      <c r="K8302" s="247"/>
      <c r="L8302" s="247"/>
      <c r="M8302" s="247"/>
      <c r="N8302" s="247"/>
      <c r="O8302" s="247"/>
      <c r="P8302" s="247"/>
      <c r="Q8302" s="247"/>
      <c r="R8302" s="247"/>
    </row>
    <row r="8303" spans="1:18" ht="20.100000000000001" customHeight="1" x14ac:dyDescent="0.25">
      <c r="A8303" s="248"/>
      <c r="B8303" s="248"/>
      <c r="C8303" s="248"/>
      <c r="D8303" s="248"/>
      <c r="E8303" s="248"/>
      <c r="F8303" s="248"/>
      <c r="G8303" s="248"/>
      <c r="H8303" s="248"/>
      <c r="I8303" s="247"/>
      <c r="J8303" s="247"/>
      <c r="K8303" s="247"/>
      <c r="L8303" s="247"/>
      <c r="M8303" s="247"/>
      <c r="N8303" s="247"/>
      <c r="O8303" s="247"/>
      <c r="P8303" s="247"/>
      <c r="Q8303" s="247"/>
      <c r="R8303" s="247"/>
    </row>
    <row r="8304" spans="1:18" ht="20.100000000000001" customHeight="1" x14ac:dyDescent="0.25">
      <c r="A8304" s="248"/>
      <c r="B8304" s="248"/>
      <c r="C8304" s="248"/>
      <c r="D8304" s="248"/>
      <c r="E8304" s="248"/>
      <c r="F8304" s="248"/>
      <c r="G8304" s="248"/>
      <c r="H8304" s="248"/>
      <c r="I8304" s="247"/>
      <c r="J8304" s="247"/>
      <c r="K8304" s="247"/>
      <c r="L8304" s="247"/>
      <c r="M8304" s="247"/>
      <c r="N8304" s="247"/>
      <c r="O8304" s="247"/>
      <c r="P8304" s="247"/>
      <c r="Q8304" s="247"/>
      <c r="R8304" s="247"/>
    </row>
    <row r="8305" spans="1:18" ht="20.100000000000001" customHeight="1" x14ac:dyDescent="0.25">
      <c r="A8305" s="248"/>
      <c r="B8305" s="248"/>
      <c r="C8305" s="248"/>
      <c r="D8305" s="248"/>
      <c r="E8305" s="248"/>
      <c r="F8305" s="248"/>
      <c r="G8305" s="248"/>
      <c r="H8305" s="248"/>
      <c r="I8305" s="247"/>
      <c r="J8305" s="247"/>
      <c r="K8305" s="247"/>
      <c r="L8305" s="247"/>
      <c r="M8305" s="247"/>
      <c r="N8305" s="247"/>
      <c r="O8305" s="247"/>
      <c r="P8305" s="247"/>
      <c r="Q8305" s="247"/>
      <c r="R8305" s="247"/>
    </row>
    <row r="8306" spans="1:18" ht="20.100000000000001" customHeight="1" x14ac:dyDescent="0.25">
      <c r="A8306" s="248"/>
      <c r="B8306" s="248"/>
      <c r="C8306" s="248"/>
      <c r="D8306" s="248"/>
      <c r="E8306" s="248"/>
      <c r="F8306" s="248"/>
      <c r="G8306" s="248"/>
      <c r="H8306" s="248"/>
      <c r="I8306" s="247"/>
      <c r="J8306" s="247"/>
      <c r="K8306" s="247"/>
      <c r="L8306" s="247"/>
      <c r="M8306" s="247"/>
      <c r="N8306" s="247"/>
      <c r="O8306" s="247"/>
      <c r="P8306" s="247"/>
      <c r="Q8306" s="247"/>
      <c r="R8306" s="247"/>
    </row>
    <row r="8307" spans="1:18" ht="20.100000000000001" customHeight="1" x14ac:dyDescent="0.25">
      <c r="A8307" s="248"/>
      <c r="B8307" s="248"/>
      <c r="C8307" s="248"/>
      <c r="D8307" s="248"/>
      <c r="E8307" s="248"/>
      <c r="F8307" s="248"/>
      <c r="G8307" s="248"/>
      <c r="H8307" s="248"/>
      <c r="I8307" s="247"/>
      <c r="J8307" s="247"/>
      <c r="K8307" s="247"/>
      <c r="L8307" s="247"/>
      <c r="M8307" s="247"/>
      <c r="N8307" s="247"/>
      <c r="O8307" s="247"/>
      <c r="P8307" s="247"/>
      <c r="Q8307" s="247"/>
      <c r="R8307" s="247"/>
    </row>
    <row r="8308" spans="1:18" ht="20.100000000000001" customHeight="1" x14ac:dyDescent="0.25">
      <c r="A8308" s="248"/>
      <c r="B8308" s="248"/>
      <c r="C8308" s="248"/>
      <c r="D8308" s="248"/>
      <c r="E8308" s="248"/>
      <c r="F8308" s="248"/>
      <c r="G8308" s="248"/>
      <c r="H8308" s="248"/>
      <c r="I8308" s="247"/>
      <c r="J8308" s="247"/>
      <c r="K8308" s="247"/>
      <c r="L8308" s="247"/>
      <c r="M8308" s="247"/>
      <c r="N8308" s="247"/>
      <c r="O8308" s="247"/>
      <c r="P8308" s="247"/>
      <c r="Q8308" s="247"/>
      <c r="R8308" s="247"/>
    </row>
    <row r="8309" spans="1:18" ht="20.100000000000001" customHeight="1" x14ac:dyDescent="0.25">
      <c r="A8309" s="248"/>
      <c r="B8309" s="248"/>
      <c r="C8309" s="248"/>
      <c r="D8309" s="248"/>
      <c r="E8309" s="248"/>
      <c r="F8309" s="248"/>
      <c r="G8309" s="248"/>
      <c r="H8309" s="248"/>
      <c r="I8309" s="247"/>
      <c r="J8309" s="247"/>
      <c r="K8309" s="247"/>
      <c r="L8309" s="247"/>
      <c r="M8309" s="247"/>
      <c r="N8309" s="247"/>
      <c r="O8309" s="247"/>
      <c r="P8309" s="247"/>
      <c r="Q8309" s="247"/>
      <c r="R8309" s="247"/>
    </row>
    <row r="8310" spans="1:18" ht="20.100000000000001" customHeight="1" x14ac:dyDescent="0.25">
      <c r="A8310" s="248"/>
      <c r="B8310" s="248"/>
      <c r="C8310" s="248"/>
      <c r="D8310" s="248"/>
      <c r="E8310" s="248"/>
      <c r="F8310" s="248"/>
      <c r="G8310" s="248"/>
      <c r="H8310" s="248"/>
      <c r="I8310" s="247"/>
      <c r="J8310" s="247"/>
      <c r="K8310" s="247"/>
      <c r="L8310" s="247"/>
      <c r="M8310" s="247"/>
      <c r="N8310" s="247"/>
      <c r="O8310" s="247"/>
      <c r="P8310" s="247"/>
      <c r="Q8310" s="247"/>
      <c r="R8310" s="247"/>
    </row>
    <row r="8311" spans="1:18" ht="20.100000000000001" customHeight="1" x14ac:dyDescent="0.25">
      <c r="A8311" s="248"/>
      <c r="B8311" s="248"/>
      <c r="C8311" s="248"/>
      <c r="D8311" s="248"/>
      <c r="E8311" s="248"/>
      <c r="F8311" s="248"/>
      <c r="G8311" s="248"/>
      <c r="H8311" s="248"/>
      <c r="I8311" s="247"/>
      <c r="J8311" s="247"/>
      <c r="K8311" s="247"/>
      <c r="L8311" s="247"/>
      <c r="M8311" s="247"/>
      <c r="N8311" s="247"/>
      <c r="O8311" s="247"/>
      <c r="P8311" s="247"/>
      <c r="Q8311" s="247"/>
      <c r="R8311" s="247"/>
    </row>
    <row r="8312" spans="1:18" ht="20.100000000000001" customHeight="1" x14ac:dyDescent="0.25">
      <c r="A8312" s="248"/>
      <c r="B8312" s="248"/>
      <c r="C8312" s="248"/>
      <c r="D8312" s="248"/>
      <c r="E8312" s="248"/>
      <c r="F8312" s="248"/>
      <c r="G8312" s="248"/>
      <c r="H8312" s="248"/>
      <c r="I8312" s="247"/>
      <c r="J8312" s="247"/>
      <c r="K8312" s="247"/>
      <c r="L8312" s="247"/>
      <c r="M8312" s="247"/>
      <c r="N8312" s="247"/>
      <c r="O8312" s="247"/>
      <c r="P8312" s="247"/>
      <c r="Q8312" s="247"/>
      <c r="R8312" s="247"/>
    </row>
    <row r="8313" spans="1:18" ht="20.100000000000001" customHeight="1" x14ac:dyDescent="0.25">
      <c r="A8313" s="248"/>
      <c r="B8313" s="248"/>
      <c r="C8313" s="248"/>
      <c r="D8313" s="248"/>
      <c r="E8313" s="248"/>
      <c r="F8313" s="248"/>
      <c r="G8313" s="248"/>
      <c r="H8313" s="248"/>
      <c r="I8313" s="247"/>
      <c r="J8313" s="247"/>
      <c r="K8313" s="247"/>
      <c r="L8313" s="247"/>
      <c r="M8313" s="247"/>
      <c r="N8313" s="247"/>
      <c r="O8313" s="247"/>
      <c r="P8313" s="247"/>
      <c r="Q8313" s="247"/>
      <c r="R8313" s="247"/>
    </row>
    <row r="8314" spans="1:18" ht="20.100000000000001" customHeight="1" x14ac:dyDescent="0.25">
      <c r="A8314" s="248"/>
      <c r="B8314" s="248"/>
      <c r="C8314" s="248"/>
      <c r="D8314" s="248"/>
      <c r="E8314" s="248"/>
      <c r="F8314" s="248"/>
      <c r="G8314" s="248"/>
      <c r="H8314" s="248"/>
      <c r="I8314" s="247"/>
      <c r="J8314" s="247"/>
      <c r="K8314" s="247"/>
      <c r="L8314" s="247"/>
      <c r="M8314" s="247"/>
      <c r="N8314" s="247"/>
      <c r="O8314" s="247"/>
      <c r="P8314" s="247"/>
      <c r="Q8314" s="247"/>
      <c r="R8314" s="247"/>
    </row>
    <row r="8315" spans="1:18" ht="20.100000000000001" customHeight="1" x14ac:dyDescent="0.25">
      <c r="A8315" s="248"/>
      <c r="B8315" s="248"/>
      <c r="C8315" s="248"/>
      <c r="D8315" s="248"/>
      <c r="E8315" s="248"/>
      <c r="F8315" s="248"/>
      <c r="G8315" s="248"/>
      <c r="H8315" s="248"/>
      <c r="I8315" s="247"/>
      <c r="J8315" s="247"/>
      <c r="K8315" s="247"/>
      <c r="L8315" s="247"/>
      <c r="M8315" s="247"/>
      <c r="N8315" s="247"/>
      <c r="O8315" s="247"/>
      <c r="P8315" s="247"/>
      <c r="Q8315" s="247"/>
      <c r="R8315" s="247"/>
    </row>
    <row r="8316" spans="1:18" ht="20.100000000000001" customHeight="1" x14ac:dyDescent="0.25">
      <c r="A8316" s="248"/>
      <c r="B8316" s="248"/>
      <c r="C8316" s="248"/>
      <c r="D8316" s="248"/>
      <c r="E8316" s="248"/>
      <c r="F8316" s="248"/>
      <c r="G8316" s="248"/>
      <c r="H8316" s="248"/>
      <c r="I8316" s="247"/>
      <c r="J8316" s="247"/>
      <c r="K8316" s="247"/>
      <c r="L8316" s="247"/>
      <c r="M8316" s="247"/>
      <c r="N8316" s="247"/>
      <c r="O8316" s="247"/>
      <c r="P8316" s="247"/>
      <c r="Q8316" s="247"/>
      <c r="R8316" s="247"/>
    </row>
    <row r="8317" spans="1:18" ht="20.100000000000001" customHeight="1" x14ac:dyDescent="0.25">
      <c r="A8317" s="248"/>
      <c r="B8317" s="248"/>
      <c r="C8317" s="248"/>
      <c r="D8317" s="248"/>
      <c r="E8317" s="248"/>
      <c r="F8317" s="248"/>
      <c r="G8317" s="248"/>
      <c r="H8317" s="248"/>
      <c r="I8317" s="247"/>
      <c r="J8317" s="247"/>
      <c r="K8317" s="247"/>
      <c r="L8317" s="247"/>
      <c r="M8317" s="247"/>
      <c r="N8317" s="247"/>
      <c r="O8317" s="247"/>
      <c r="P8317" s="247"/>
      <c r="Q8317" s="247"/>
      <c r="R8317" s="247"/>
    </row>
    <row r="8318" spans="1:18" ht="20.100000000000001" customHeight="1" x14ac:dyDescent="0.25">
      <c r="A8318" s="248"/>
      <c r="B8318" s="248"/>
      <c r="C8318" s="248"/>
      <c r="D8318" s="248"/>
      <c r="E8318" s="248"/>
      <c r="F8318" s="248"/>
      <c r="G8318" s="248"/>
      <c r="H8318" s="248"/>
      <c r="I8318" s="247"/>
      <c r="J8318" s="247"/>
      <c r="K8318" s="247"/>
      <c r="L8318" s="247"/>
      <c r="M8318" s="247"/>
      <c r="N8318" s="247"/>
      <c r="O8318" s="247"/>
      <c r="P8318" s="247"/>
      <c r="Q8318" s="247"/>
      <c r="R8318" s="247"/>
    </row>
    <row r="8319" spans="1:18" ht="20.100000000000001" customHeight="1" x14ac:dyDescent="0.25">
      <c r="A8319" s="248"/>
      <c r="B8319" s="248"/>
      <c r="C8319" s="248"/>
      <c r="D8319" s="248"/>
      <c r="E8319" s="248"/>
      <c r="F8319" s="248"/>
      <c r="G8319" s="248"/>
      <c r="H8319" s="248"/>
      <c r="I8319" s="247"/>
      <c r="J8319" s="247"/>
      <c r="K8319" s="247"/>
      <c r="L8319" s="247"/>
      <c r="M8319" s="247"/>
      <c r="N8319" s="247"/>
      <c r="O8319" s="247"/>
      <c r="P8319" s="247"/>
      <c r="Q8319" s="247"/>
      <c r="R8319" s="247"/>
    </row>
    <row r="8320" spans="1:18" ht="20.100000000000001" customHeight="1" x14ac:dyDescent="0.25">
      <c r="A8320" s="248"/>
      <c r="B8320" s="248"/>
      <c r="C8320" s="248"/>
      <c r="D8320" s="248"/>
      <c r="E8320" s="248"/>
      <c r="F8320" s="248"/>
      <c r="G8320" s="248"/>
      <c r="H8320" s="248"/>
      <c r="I8320" s="247"/>
      <c r="J8320" s="247"/>
      <c r="K8320" s="247"/>
      <c r="L8320" s="247"/>
      <c r="M8320" s="247"/>
      <c r="N8320" s="247"/>
      <c r="O8320" s="247"/>
      <c r="P8320" s="247"/>
      <c r="Q8320" s="247"/>
      <c r="R8320" s="247"/>
    </row>
    <row r="8321" spans="1:18" ht="20.100000000000001" customHeight="1" x14ac:dyDescent="0.25">
      <c r="A8321" s="248"/>
      <c r="B8321" s="248"/>
      <c r="C8321" s="248"/>
      <c r="D8321" s="248"/>
      <c r="E8321" s="248"/>
      <c r="F8321" s="248"/>
      <c r="G8321" s="248"/>
      <c r="H8321" s="248"/>
      <c r="I8321" s="247"/>
      <c r="J8321" s="247"/>
      <c r="K8321" s="247"/>
      <c r="L8321" s="247"/>
      <c r="M8321" s="247"/>
      <c r="N8321" s="247"/>
      <c r="O8321" s="247"/>
      <c r="P8321" s="247"/>
      <c r="Q8321" s="247"/>
      <c r="R8321" s="247"/>
    </row>
    <row r="8322" spans="1:18" ht="20.100000000000001" customHeight="1" x14ac:dyDescent="0.25">
      <c r="A8322" s="248"/>
      <c r="B8322" s="248"/>
      <c r="C8322" s="248"/>
      <c r="D8322" s="248"/>
      <c r="E8322" s="248"/>
      <c r="F8322" s="248"/>
      <c r="G8322" s="248"/>
      <c r="H8322" s="248"/>
      <c r="I8322" s="247"/>
      <c r="J8322" s="247"/>
      <c r="K8322" s="247"/>
      <c r="L8322" s="247"/>
      <c r="M8322" s="247"/>
      <c r="N8322" s="247"/>
      <c r="O8322" s="247"/>
      <c r="P8322" s="247"/>
      <c r="Q8322" s="247"/>
      <c r="R8322" s="247"/>
    </row>
    <row r="8323" spans="1:18" ht="20.100000000000001" customHeight="1" x14ac:dyDescent="0.25">
      <c r="A8323" s="248"/>
      <c r="B8323" s="248"/>
      <c r="C8323" s="248"/>
      <c r="D8323" s="248"/>
      <c r="E8323" s="248"/>
      <c r="F8323" s="248"/>
      <c r="G8323" s="248"/>
      <c r="H8323" s="248"/>
      <c r="I8323" s="247"/>
      <c r="J8323" s="247"/>
      <c r="K8323" s="247"/>
      <c r="L8323" s="247"/>
      <c r="M8323" s="247"/>
      <c r="N8323" s="247"/>
      <c r="O8323" s="247"/>
      <c r="P8323" s="247"/>
      <c r="Q8323" s="247"/>
      <c r="R8323" s="247"/>
    </row>
    <row r="8324" spans="1:18" ht="20.100000000000001" customHeight="1" x14ac:dyDescent="0.25">
      <c r="A8324" s="248"/>
      <c r="B8324" s="248"/>
      <c r="C8324" s="248"/>
      <c r="D8324" s="248"/>
      <c r="E8324" s="248"/>
      <c r="F8324" s="248"/>
      <c r="G8324" s="248"/>
      <c r="H8324" s="248"/>
      <c r="I8324" s="247"/>
      <c r="J8324" s="247"/>
      <c r="K8324" s="247"/>
      <c r="L8324" s="247"/>
      <c r="M8324" s="247"/>
      <c r="N8324" s="247"/>
      <c r="O8324" s="247"/>
      <c r="P8324" s="247"/>
      <c r="Q8324" s="247"/>
      <c r="R8324" s="247"/>
    </row>
    <row r="8325" spans="1:18" ht="20.100000000000001" customHeight="1" x14ac:dyDescent="0.25">
      <c r="A8325" s="248"/>
      <c r="B8325" s="248"/>
      <c r="C8325" s="248"/>
      <c r="D8325" s="248"/>
      <c r="E8325" s="248"/>
      <c r="F8325" s="248"/>
      <c r="G8325" s="248"/>
      <c r="H8325" s="248"/>
      <c r="I8325" s="247"/>
      <c r="J8325" s="247"/>
      <c r="K8325" s="247"/>
      <c r="L8325" s="247"/>
      <c r="M8325" s="247"/>
      <c r="N8325" s="247"/>
      <c r="O8325" s="247"/>
      <c r="P8325" s="247"/>
      <c r="Q8325" s="247"/>
      <c r="R8325" s="247"/>
    </row>
    <row r="8326" spans="1:18" ht="20.100000000000001" customHeight="1" x14ac:dyDescent="0.25">
      <c r="A8326" s="248"/>
      <c r="B8326" s="248"/>
      <c r="C8326" s="248"/>
      <c r="D8326" s="248"/>
      <c r="E8326" s="248"/>
      <c r="F8326" s="248"/>
      <c r="G8326" s="248"/>
      <c r="H8326" s="248"/>
      <c r="I8326" s="247"/>
      <c r="J8326" s="247"/>
      <c r="K8326" s="247"/>
      <c r="L8326" s="247"/>
      <c r="M8326" s="247"/>
      <c r="N8326" s="247"/>
      <c r="O8326" s="247"/>
      <c r="P8326" s="247"/>
      <c r="Q8326" s="247"/>
      <c r="R8326" s="247"/>
    </row>
    <row r="8327" spans="1:18" ht="20.100000000000001" customHeight="1" x14ac:dyDescent="0.25">
      <c r="A8327" s="248"/>
      <c r="B8327" s="248"/>
      <c r="C8327" s="248"/>
      <c r="D8327" s="248"/>
      <c r="E8327" s="248"/>
      <c r="F8327" s="248"/>
      <c r="G8327" s="248"/>
      <c r="H8327" s="248"/>
      <c r="I8327" s="247"/>
      <c r="J8327" s="247"/>
      <c r="K8327" s="247"/>
      <c r="L8327" s="247"/>
      <c r="M8327" s="247"/>
      <c r="N8327" s="247"/>
      <c r="O8327" s="247"/>
      <c r="P8327" s="247"/>
      <c r="Q8327" s="247"/>
      <c r="R8327" s="247"/>
    </row>
    <row r="8328" spans="1:18" ht="20.100000000000001" customHeight="1" x14ac:dyDescent="0.25">
      <c r="A8328" s="248"/>
      <c r="B8328" s="248"/>
      <c r="C8328" s="248"/>
      <c r="D8328" s="248"/>
      <c r="E8328" s="248"/>
      <c r="F8328" s="248"/>
      <c r="G8328" s="248"/>
      <c r="H8328" s="248"/>
      <c r="I8328" s="247"/>
      <c r="J8328" s="247"/>
      <c r="K8328" s="247"/>
      <c r="L8328" s="247"/>
      <c r="M8328" s="247"/>
      <c r="N8328" s="247"/>
      <c r="O8328" s="247"/>
      <c r="P8328" s="247"/>
      <c r="Q8328" s="247"/>
      <c r="R8328" s="247"/>
    </row>
    <row r="8329" spans="1:18" ht="20.100000000000001" customHeight="1" x14ac:dyDescent="0.25">
      <c r="A8329" s="248"/>
      <c r="B8329" s="248"/>
      <c r="C8329" s="248"/>
      <c r="D8329" s="248"/>
      <c r="E8329" s="248"/>
      <c r="F8329" s="248"/>
      <c r="G8329" s="248"/>
      <c r="H8329" s="248"/>
      <c r="I8329" s="247"/>
      <c r="J8329" s="247"/>
      <c r="K8329" s="247"/>
      <c r="L8329" s="247"/>
      <c r="M8329" s="247"/>
      <c r="N8329" s="247"/>
      <c r="O8329" s="247"/>
      <c r="P8329" s="247"/>
      <c r="Q8329" s="247"/>
      <c r="R8329" s="247"/>
    </row>
    <row r="8330" spans="1:18" ht="20.100000000000001" customHeight="1" x14ac:dyDescent="0.25">
      <c r="A8330" s="248"/>
      <c r="B8330" s="248"/>
      <c r="C8330" s="248"/>
      <c r="D8330" s="248"/>
      <c r="E8330" s="248"/>
      <c r="F8330" s="248"/>
      <c r="G8330" s="248"/>
      <c r="H8330" s="248"/>
      <c r="I8330" s="247"/>
      <c r="J8330" s="247"/>
      <c r="K8330" s="247"/>
      <c r="L8330" s="247"/>
      <c r="M8330" s="247"/>
      <c r="N8330" s="247"/>
      <c r="O8330" s="247"/>
      <c r="P8330" s="247"/>
      <c r="Q8330" s="247"/>
      <c r="R8330" s="247"/>
    </row>
    <row r="8331" spans="1:18" ht="20.100000000000001" customHeight="1" x14ac:dyDescent="0.25">
      <c r="A8331" s="248"/>
      <c r="B8331" s="248"/>
      <c r="C8331" s="248"/>
      <c r="D8331" s="248"/>
      <c r="E8331" s="248"/>
      <c r="F8331" s="248"/>
      <c r="G8331" s="248"/>
      <c r="H8331" s="248"/>
      <c r="I8331" s="247"/>
      <c r="J8331" s="247"/>
      <c r="K8331" s="247"/>
      <c r="L8331" s="247"/>
      <c r="M8331" s="247"/>
      <c r="N8331" s="247"/>
      <c r="O8331" s="247"/>
      <c r="P8331" s="247"/>
      <c r="Q8331" s="247"/>
      <c r="R8331" s="247"/>
    </row>
    <row r="8332" spans="1:18" ht="20.100000000000001" customHeight="1" x14ac:dyDescent="0.25">
      <c r="A8332" s="248"/>
      <c r="B8332" s="248"/>
      <c r="C8332" s="248"/>
      <c r="D8332" s="248"/>
      <c r="E8332" s="248"/>
      <c r="F8332" s="248"/>
      <c r="G8332" s="248"/>
      <c r="H8332" s="248"/>
      <c r="I8332" s="247"/>
      <c r="J8332" s="247"/>
      <c r="K8332" s="247"/>
      <c r="L8332" s="247"/>
      <c r="M8332" s="247"/>
      <c r="N8332" s="247"/>
      <c r="O8332" s="247"/>
      <c r="P8332" s="247"/>
      <c r="Q8332" s="247"/>
      <c r="R8332" s="247"/>
    </row>
    <row r="8333" spans="1:18" ht="20.100000000000001" customHeight="1" x14ac:dyDescent="0.25">
      <c r="A8333" s="248"/>
      <c r="B8333" s="248"/>
      <c r="C8333" s="248"/>
      <c r="D8333" s="248"/>
      <c r="E8333" s="248"/>
      <c r="F8333" s="248"/>
      <c r="G8333" s="248"/>
      <c r="H8333" s="248"/>
      <c r="I8333" s="247"/>
      <c r="J8333" s="247"/>
      <c r="K8333" s="247"/>
      <c r="L8333" s="247"/>
      <c r="M8333" s="247"/>
      <c r="N8333" s="247"/>
      <c r="O8333" s="247"/>
      <c r="P8333" s="247"/>
      <c r="Q8333" s="247"/>
      <c r="R8333" s="247"/>
    </row>
    <row r="8334" spans="1:18" ht="20.100000000000001" customHeight="1" x14ac:dyDescent="0.25">
      <c r="A8334" s="248"/>
      <c r="B8334" s="248"/>
      <c r="C8334" s="248"/>
      <c r="D8334" s="248"/>
      <c r="E8334" s="248"/>
      <c r="F8334" s="248"/>
      <c r="G8334" s="248"/>
      <c r="H8334" s="248"/>
      <c r="I8334" s="247"/>
      <c r="J8334" s="247"/>
      <c r="K8334" s="247"/>
      <c r="L8334" s="247"/>
      <c r="M8334" s="247"/>
      <c r="N8334" s="247"/>
      <c r="O8334" s="247"/>
      <c r="P8334" s="247"/>
      <c r="Q8334" s="247"/>
      <c r="R8334" s="247"/>
    </row>
    <row r="8335" spans="1:18" ht="20.100000000000001" customHeight="1" x14ac:dyDescent="0.25">
      <c r="A8335" s="248"/>
      <c r="B8335" s="248"/>
      <c r="C8335" s="248"/>
      <c r="D8335" s="248"/>
      <c r="E8335" s="248"/>
      <c r="F8335" s="248"/>
      <c r="G8335" s="248"/>
      <c r="H8335" s="248"/>
      <c r="I8335" s="247"/>
      <c r="J8335" s="247"/>
      <c r="K8335" s="247"/>
      <c r="L8335" s="247"/>
      <c r="M8335" s="247"/>
      <c r="N8335" s="247"/>
      <c r="O8335" s="247"/>
      <c r="P8335" s="247"/>
      <c r="Q8335" s="247"/>
      <c r="R8335" s="247"/>
    </row>
    <row r="8336" spans="1:18" ht="20.100000000000001" customHeight="1" x14ac:dyDescent="0.25">
      <c r="A8336" s="248"/>
      <c r="B8336" s="248"/>
      <c r="C8336" s="248"/>
      <c r="D8336" s="248"/>
      <c r="E8336" s="248"/>
      <c r="F8336" s="248"/>
      <c r="G8336" s="248"/>
      <c r="H8336" s="248"/>
      <c r="I8336" s="247"/>
      <c r="J8336" s="247"/>
      <c r="K8336" s="247"/>
      <c r="L8336" s="247"/>
      <c r="M8336" s="247"/>
      <c r="N8336" s="247"/>
      <c r="O8336" s="247"/>
      <c r="P8336" s="247"/>
      <c r="Q8336" s="247"/>
      <c r="R8336" s="247"/>
    </row>
    <row r="8337" spans="1:18" ht="20.100000000000001" customHeight="1" x14ac:dyDescent="0.25">
      <c r="A8337" s="248"/>
      <c r="B8337" s="248"/>
      <c r="C8337" s="248"/>
      <c r="D8337" s="248"/>
      <c r="E8337" s="248"/>
      <c r="F8337" s="248"/>
      <c r="G8337" s="248"/>
      <c r="H8337" s="248"/>
      <c r="I8337" s="247"/>
      <c r="J8337" s="247"/>
      <c r="K8337" s="247"/>
      <c r="L8337" s="247"/>
      <c r="M8337" s="247"/>
      <c r="N8337" s="247"/>
      <c r="O8337" s="247"/>
      <c r="P8337" s="247"/>
      <c r="Q8337" s="247"/>
      <c r="R8337" s="247"/>
    </row>
    <row r="8338" spans="1:18" ht="20.100000000000001" customHeight="1" x14ac:dyDescent="0.25">
      <c r="A8338" s="248"/>
      <c r="B8338" s="248"/>
      <c r="C8338" s="248"/>
      <c r="D8338" s="248"/>
      <c r="E8338" s="248"/>
      <c r="F8338" s="248"/>
      <c r="G8338" s="248"/>
      <c r="H8338" s="248"/>
      <c r="I8338" s="247"/>
      <c r="J8338" s="247"/>
      <c r="K8338" s="247"/>
      <c r="L8338" s="247"/>
      <c r="M8338" s="247"/>
      <c r="N8338" s="247"/>
      <c r="O8338" s="247"/>
      <c r="P8338" s="247"/>
      <c r="Q8338" s="247"/>
      <c r="R8338" s="247"/>
    </row>
    <row r="8339" spans="1:18" ht="20.100000000000001" customHeight="1" x14ac:dyDescent="0.25">
      <c r="A8339" s="248"/>
      <c r="B8339" s="248"/>
      <c r="C8339" s="248"/>
      <c r="D8339" s="248"/>
      <c r="E8339" s="248"/>
      <c r="F8339" s="248"/>
      <c r="G8339" s="248"/>
      <c r="H8339" s="248"/>
      <c r="I8339" s="247"/>
      <c r="J8339" s="247"/>
      <c r="K8339" s="247"/>
      <c r="L8339" s="247"/>
      <c r="M8339" s="247"/>
      <c r="N8339" s="247"/>
      <c r="O8339" s="247"/>
      <c r="P8339" s="247"/>
      <c r="Q8339" s="247"/>
      <c r="R8339" s="247"/>
    </row>
    <row r="8340" spans="1:18" ht="20.100000000000001" customHeight="1" x14ac:dyDescent="0.25">
      <c r="A8340" s="248"/>
      <c r="B8340" s="248"/>
      <c r="C8340" s="248"/>
      <c r="D8340" s="248"/>
      <c r="E8340" s="248"/>
      <c r="F8340" s="248"/>
      <c r="G8340" s="248"/>
      <c r="H8340" s="248"/>
      <c r="I8340" s="247"/>
      <c r="J8340" s="247"/>
      <c r="K8340" s="247"/>
      <c r="L8340" s="247"/>
      <c r="M8340" s="247"/>
      <c r="N8340" s="247"/>
      <c r="O8340" s="247"/>
      <c r="P8340" s="247"/>
      <c r="Q8340" s="247"/>
      <c r="R8340" s="247"/>
    </row>
    <row r="8341" spans="1:18" ht="20.100000000000001" customHeight="1" x14ac:dyDescent="0.25">
      <c r="A8341" s="248"/>
      <c r="B8341" s="248"/>
      <c r="C8341" s="248"/>
      <c r="D8341" s="248"/>
      <c r="E8341" s="248"/>
      <c r="F8341" s="248"/>
      <c r="G8341" s="248"/>
      <c r="H8341" s="248"/>
      <c r="I8341" s="247"/>
      <c r="J8341" s="247"/>
      <c r="K8341" s="247"/>
      <c r="L8341" s="247"/>
      <c r="M8341" s="247"/>
      <c r="N8341" s="247"/>
      <c r="O8341" s="247"/>
      <c r="P8341" s="247"/>
      <c r="Q8341" s="247"/>
      <c r="R8341" s="247"/>
    </row>
    <row r="8342" spans="1:18" ht="20.100000000000001" customHeight="1" x14ac:dyDescent="0.25">
      <c r="A8342" s="248"/>
      <c r="B8342" s="248"/>
      <c r="C8342" s="248"/>
      <c r="D8342" s="248"/>
      <c r="E8342" s="248"/>
      <c r="F8342" s="248"/>
      <c r="G8342" s="248"/>
      <c r="H8342" s="248"/>
      <c r="I8342" s="247"/>
      <c r="J8342" s="247"/>
      <c r="K8342" s="247"/>
      <c r="L8342" s="247"/>
      <c r="M8342" s="247"/>
      <c r="N8342" s="247"/>
      <c r="O8342" s="247"/>
      <c r="P8342" s="247"/>
      <c r="Q8342" s="247"/>
      <c r="R8342" s="247"/>
    </row>
    <row r="8343" spans="1:18" ht="20.100000000000001" customHeight="1" x14ac:dyDescent="0.25">
      <c r="A8343" s="248"/>
      <c r="B8343" s="248"/>
      <c r="C8343" s="248"/>
      <c r="D8343" s="248"/>
      <c r="E8343" s="248"/>
      <c r="F8343" s="248"/>
      <c r="G8343" s="248"/>
      <c r="H8343" s="248"/>
      <c r="I8343" s="247"/>
      <c r="J8343" s="247"/>
      <c r="K8343" s="247"/>
      <c r="L8343" s="247"/>
      <c r="M8343" s="247"/>
      <c r="N8343" s="247"/>
      <c r="O8343" s="247"/>
      <c r="P8343" s="247"/>
      <c r="Q8343" s="247"/>
      <c r="R8343" s="247"/>
    </row>
    <row r="8344" spans="1:18" ht="20.100000000000001" customHeight="1" x14ac:dyDescent="0.25">
      <c r="A8344" s="248"/>
      <c r="B8344" s="248"/>
      <c r="C8344" s="248"/>
      <c r="D8344" s="248"/>
      <c r="E8344" s="248"/>
      <c r="F8344" s="248"/>
      <c r="G8344" s="248"/>
      <c r="H8344" s="248"/>
      <c r="I8344" s="247"/>
      <c r="J8344" s="247"/>
      <c r="K8344" s="247"/>
      <c r="L8344" s="247"/>
      <c r="M8344" s="247"/>
      <c r="N8344" s="247"/>
      <c r="O8344" s="247"/>
      <c r="P8344" s="247"/>
      <c r="Q8344" s="247"/>
      <c r="R8344" s="247"/>
    </row>
    <row r="8345" spans="1:18" ht="20.100000000000001" customHeight="1" x14ac:dyDescent="0.25">
      <c r="A8345" s="248"/>
      <c r="B8345" s="248"/>
      <c r="C8345" s="248"/>
      <c r="D8345" s="248"/>
      <c r="E8345" s="248"/>
      <c r="F8345" s="248"/>
      <c r="G8345" s="248"/>
      <c r="H8345" s="248"/>
      <c r="I8345" s="247"/>
      <c r="J8345" s="247"/>
      <c r="K8345" s="247"/>
      <c r="L8345" s="247"/>
      <c r="M8345" s="247"/>
      <c r="N8345" s="247"/>
      <c r="O8345" s="247"/>
      <c r="P8345" s="247"/>
      <c r="Q8345" s="247"/>
      <c r="R8345" s="247"/>
    </row>
    <row r="8346" spans="1:18" ht="20.100000000000001" customHeight="1" x14ac:dyDescent="0.25">
      <c r="A8346" s="248"/>
      <c r="B8346" s="248"/>
      <c r="C8346" s="248"/>
      <c r="D8346" s="248"/>
      <c r="E8346" s="248"/>
      <c r="F8346" s="248"/>
      <c r="G8346" s="248"/>
      <c r="H8346" s="248"/>
      <c r="I8346" s="247"/>
      <c r="J8346" s="247"/>
      <c r="K8346" s="247"/>
      <c r="L8346" s="247"/>
      <c r="M8346" s="247"/>
      <c r="N8346" s="247"/>
      <c r="O8346" s="247"/>
      <c r="P8346" s="247"/>
      <c r="Q8346" s="247"/>
      <c r="R8346" s="247"/>
    </row>
    <row r="8347" spans="1:18" ht="20.100000000000001" customHeight="1" x14ac:dyDescent="0.25">
      <c r="A8347" s="248"/>
      <c r="B8347" s="248"/>
      <c r="C8347" s="248"/>
      <c r="D8347" s="248"/>
      <c r="E8347" s="248"/>
      <c r="F8347" s="248"/>
      <c r="G8347" s="248"/>
      <c r="H8347" s="248"/>
      <c r="I8347" s="247"/>
      <c r="J8347" s="247"/>
      <c r="K8347" s="247"/>
      <c r="L8347" s="247"/>
      <c r="M8347" s="247"/>
      <c r="N8347" s="247"/>
      <c r="O8347" s="247"/>
      <c r="P8347" s="247"/>
      <c r="Q8347" s="247"/>
      <c r="R8347" s="247"/>
    </row>
    <row r="8348" spans="1:18" ht="20.100000000000001" customHeight="1" x14ac:dyDescent="0.25">
      <c r="A8348" s="248"/>
      <c r="B8348" s="248"/>
      <c r="C8348" s="248"/>
      <c r="D8348" s="248"/>
      <c r="E8348" s="248"/>
      <c r="F8348" s="248"/>
      <c r="G8348" s="248"/>
      <c r="H8348" s="248"/>
      <c r="I8348" s="247"/>
      <c r="J8348" s="247"/>
      <c r="K8348" s="247"/>
      <c r="L8348" s="247"/>
      <c r="M8348" s="247"/>
      <c r="N8348" s="247"/>
      <c r="O8348" s="247"/>
      <c r="P8348" s="247"/>
      <c r="Q8348" s="247"/>
      <c r="R8348" s="247"/>
    </row>
    <row r="8349" spans="1:18" ht="20.100000000000001" customHeight="1" x14ac:dyDescent="0.25">
      <c r="A8349" s="248"/>
      <c r="B8349" s="248"/>
      <c r="C8349" s="248"/>
      <c r="D8349" s="248"/>
      <c r="E8349" s="248"/>
      <c r="F8349" s="248"/>
      <c r="G8349" s="248"/>
      <c r="H8349" s="248"/>
      <c r="I8349" s="247"/>
      <c r="J8349" s="247"/>
      <c r="K8349" s="247"/>
      <c r="L8349" s="247"/>
      <c r="M8349" s="247"/>
      <c r="N8349" s="247"/>
      <c r="O8349" s="247"/>
      <c r="P8349" s="247"/>
      <c r="Q8349" s="247"/>
      <c r="R8349" s="247"/>
    </row>
    <row r="8350" spans="1:18" ht="20.100000000000001" customHeight="1" x14ac:dyDescent="0.25">
      <c r="A8350" s="248"/>
      <c r="B8350" s="248"/>
      <c r="C8350" s="248"/>
      <c r="D8350" s="248"/>
      <c r="E8350" s="248"/>
      <c r="F8350" s="248"/>
      <c r="G8350" s="248"/>
      <c r="H8350" s="248"/>
      <c r="I8350" s="247"/>
      <c r="J8350" s="247"/>
      <c r="K8350" s="247"/>
      <c r="L8350" s="247"/>
      <c r="M8350" s="247"/>
      <c r="N8350" s="247"/>
      <c r="O8350" s="247"/>
      <c r="P8350" s="247"/>
      <c r="Q8350" s="247"/>
      <c r="R8350" s="247"/>
    </row>
    <row r="8351" spans="1:18" ht="20.100000000000001" customHeight="1" x14ac:dyDescent="0.25">
      <c r="A8351" s="248"/>
      <c r="B8351" s="248"/>
      <c r="C8351" s="248"/>
      <c r="D8351" s="248"/>
      <c r="E8351" s="248"/>
      <c r="F8351" s="248"/>
      <c r="G8351" s="248"/>
      <c r="H8351" s="248"/>
      <c r="I8351" s="247"/>
      <c r="J8351" s="247"/>
      <c r="K8351" s="247"/>
      <c r="L8351" s="247"/>
      <c r="M8351" s="247"/>
      <c r="N8351" s="247"/>
      <c r="O8351" s="247"/>
      <c r="P8351" s="247"/>
      <c r="Q8351" s="247"/>
      <c r="R8351" s="247"/>
    </row>
    <row r="8352" spans="1:18" ht="20.100000000000001" customHeight="1" x14ac:dyDescent="0.25">
      <c r="A8352" s="248"/>
      <c r="B8352" s="248"/>
      <c r="C8352" s="248"/>
      <c r="D8352" s="248"/>
      <c r="E8352" s="248"/>
      <c r="F8352" s="248"/>
      <c r="G8352" s="248"/>
      <c r="H8352" s="248"/>
      <c r="I8352" s="247"/>
      <c r="J8352" s="247"/>
      <c r="K8352" s="247"/>
      <c r="L8352" s="247"/>
      <c r="M8352" s="247"/>
      <c r="N8352" s="247"/>
      <c r="O8352" s="247"/>
      <c r="P8352" s="247"/>
      <c r="Q8352" s="247"/>
      <c r="R8352" s="247"/>
    </row>
    <row r="8353" spans="1:18" ht="20.100000000000001" customHeight="1" x14ac:dyDescent="0.25">
      <c r="A8353" s="248"/>
      <c r="B8353" s="248"/>
      <c r="C8353" s="248"/>
      <c r="D8353" s="248"/>
      <c r="E8353" s="248"/>
      <c r="F8353" s="248"/>
      <c r="G8353" s="248"/>
      <c r="H8353" s="248"/>
      <c r="I8353" s="247"/>
      <c r="J8353" s="247"/>
      <c r="K8353" s="247"/>
      <c r="L8353" s="247"/>
      <c r="M8353" s="247"/>
      <c r="N8353" s="247"/>
      <c r="O8353" s="247"/>
      <c r="P8353" s="247"/>
      <c r="Q8353" s="247"/>
      <c r="R8353" s="247"/>
    </row>
    <row r="8354" spans="1:18" ht="20.100000000000001" customHeight="1" x14ac:dyDescent="0.25">
      <c r="A8354" s="248"/>
      <c r="B8354" s="248"/>
      <c r="C8354" s="248"/>
      <c r="D8354" s="248"/>
      <c r="E8354" s="248"/>
      <c r="F8354" s="248"/>
      <c r="G8354" s="248"/>
      <c r="H8354" s="248"/>
      <c r="I8354" s="247"/>
      <c r="J8354" s="247"/>
      <c r="K8354" s="247"/>
      <c r="L8354" s="247"/>
      <c r="M8354" s="247"/>
      <c r="N8354" s="247"/>
      <c r="O8354" s="247"/>
      <c r="P8354" s="247"/>
      <c r="Q8354" s="247"/>
      <c r="R8354" s="247"/>
    </row>
    <row r="8355" spans="1:18" ht="20.100000000000001" customHeight="1" x14ac:dyDescent="0.25">
      <c r="A8355" s="248"/>
      <c r="B8355" s="248"/>
      <c r="C8355" s="248"/>
      <c r="D8355" s="248"/>
      <c r="E8355" s="248"/>
      <c r="F8355" s="248"/>
      <c r="G8355" s="248"/>
      <c r="H8355" s="248"/>
      <c r="I8355" s="247"/>
      <c r="J8355" s="247"/>
      <c r="K8355" s="247"/>
      <c r="L8355" s="247"/>
      <c r="M8355" s="247"/>
      <c r="N8355" s="247"/>
      <c r="O8355" s="247"/>
      <c r="P8355" s="247"/>
      <c r="Q8355" s="247"/>
      <c r="R8355" s="247"/>
    </row>
    <row r="8356" spans="1:18" ht="20.100000000000001" customHeight="1" x14ac:dyDescent="0.25">
      <c r="A8356" s="248"/>
      <c r="B8356" s="248"/>
      <c r="C8356" s="248"/>
      <c r="D8356" s="248"/>
      <c r="E8356" s="248"/>
      <c r="F8356" s="248"/>
      <c r="G8356" s="248"/>
      <c r="H8356" s="248"/>
      <c r="I8356" s="247"/>
      <c r="J8356" s="247"/>
      <c r="K8356" s="247"/>
      <c r="L8356" s="247"/>
      <c r="M8356" s="247"/>
      <c r="N8356" s="247"/>
      <c r="O8356" s="247"/>
      <c r="P8356" s="247"/>
      <c r="Q8356" s="247"/>
      <c r="R8356" s="247"/>
    </row>
    <row r="8357" spans="1:18" ht="20.100000000000001" customHeight="1" x14ac:dyDescent="0.25">
      <c r="A8357" s="248"/>
      <c r="B8357" s="248"/>
      <c r="C8357" s="248"/>
      <c r="D8357" s="248"/>
      <c r="E8357" s="248"/>
      <c r="F8357" s="248"/>
      <c r="G8357" s="248"/>
      <c r="H8357" s="248"/>
      <c r="I8357" s="247"/>
      <c r="J8357" s="247"/>
      <c r="K8357" s="247"/>
      <c r="L8357" s="247"/>
      <c r="M8357" s="247"/>
      <c r="N8357" s="247"/>
      <c r="O8357" s="247"/>
      <c r="P8357" s="247"/>
      <c r="Q8357" s="247"/>
      <c r="R8357" s="247"/>
    </row>
    <row r="8358" spans="1:18" ht="20.100000000000001" customHeight="1" x14ac:dyDescent="0.25">
      <c r="A8358" s="248"/>
      <c r="B8358" s="248"/>
      <c r="C8358" s="248"/>
      <c r="D8358" s="248"/>
      <c r="E8358" s="248"/>
      <c r="F8358" s="248"/>
      <c r="G8358" s="248"/>
      <c r="H8358" s="248"/>
      <c r="I8358" s="247"/>
      <c r="J8358" s="247"/>
      <c r="K8358" s="247"/>
      <c r="L8358" s="247"/>
      <c r="M8358" s="247"/>
      <c r="N8358" s="247"/>
      <c r="O8358" s="247"/>
      <c r="P8358" s="247"/>
      <c r="Q8358" s="247"/>
      <c r="R8358" s="247"/>
    </row>
    <row r="8359" spans="1:18" ht="20.100000000000001" customHeight="1" x14ac:dyDescent="0.25">
      <c r="A8359" s="248"/>
      <c r="B8359" s="248"/>
      <c r="C8359" s="248"/>
      <c r="D8359" s="248"/>
      <c r="E8359" s="248"/>
      <c r="F8359" s="248"/>
      <c r="G8359" s="248"/>
      <c r="H8359" s="248"/>
      <c r="I8359" s="247"/>
      <c r="J8359" s="247"/>
      <c r="K8359" s="247"/>
      <c r="L8359" s="247"/>
      <c r="M8359" s="247"/>
      <c r="N8359" s="247"/>
      <c r="O8359" s="247"/>
      <c r="P8359" s="247"/>
      <c r="Q8359" s="247"/>
      <c r="R8359" s="247"/>
    </row>
    <row r="8360" spans="1:18" ht="20.100000000000001" customHeight="1" x14ac:dyDescent="0.25">
      <c r="A8360" s="248"/>
      <c r="B8360" s="248"/>
      <c r="C8360" s="248"/>
      <c r="D8360" s="248"/>
      <c r="E8360" s="248"/>
      <c r="F8360" s="248"/>
      <c r="G8360" s="248"/>
      <c r="H8360" s="248"/>
      <c r="I8360" s="247"/>
      <c r="J8360" s="247"/>
      <c r="K8360" s="247"/>
      <c r="L8360" s="247"/>
      <c r="M8360" s="247"/>
      <c r="N8360" s="247"/>
      <c r="O8360" s="247"/>
      <c r="P8360" s="247"/>
      <c r="Q8360" s="247"/>
      <c r="R8360" s="247"/>
    </row>
    <row r="8361" spans="1:18" ht="20.100000000000001" customHeight="1" x14ac:dyDescent="0.25">
      <c r="A8361" s="248"/>
      <c r="B8361" s="248"/>
      <c r="C8361" s="248"/>
      <c r="D8361" s="248"/>
      <c r="E8361" s="248"/>
      <c r="F8361" s="248"/>
      <c r="G8361" s="248"/>
      <c r="H8361" s="248"/>
      <c r="I8361" s="247"/>
      <c r="J8361" s="247"/>
      <c r="K8361" s="247"/>
      <c r="L8361" s="247"/>
      <c r="M8361" s="247"/>
      <c r="N8361" s="247"/>
      <c r="O8361" s="247"/>
      <c r="P8361" s="247"/>
      <c r="Q8361" s="247"/>
      <c r="R8361" s="247"/>
    </row>
    <row r="8362" spans="1:18" ht="20.100000000000001" customHeight="1" x14ac:dyDescent="0.25">
      <c r="A8362" s="248"/>
      <c r="B8362" s="248"/>
      <c r="C8362" s="248"/>
      <c r="D8362" s="248"/>
      <c r="E8362" s="248"/>
      <c r="F8362" s="248"/>
      <c r="G8362" s="248"/>
      <c r="H8362" s="248"/>
      <c r="I8362" s="247"/>
      <c r="J8362" s="247"/>
      <c r="K8362" s="247"/>
      <c r="L8362" s="247"/>
      <c r="M8362" s="247"/>
      <c r="N8362" s="247"/>
      <c r="O8362" s="247"/>
      <c r="P8362" s="247"/>
      <c r="Q8362" s="247"/>
      <c r="R8362" s="247"/>
    </row>
    <row r="8363" spans="1:18" ht="20.100000000000001" customHeight="1" x14ac:dyDescent="0.25">
      <c r="A8363" s="248"/>
      <c r="B8363" s="248"/>
      <c r="C8363" s="248"/>
      <c r="D8363" s="248"/>
      <c r="E8363" s="248"/>
      <c r="F8363" s="248"/>
      <c r="G8363" s="248"/>
      <c r="H8363" s="248"/>
      <c r="I8363" s="247"/>
      <c r="J8363" s="247"/>
      <c r="K8363" s="247"/>
      <c r="L8363" s="247"/>
      <c r="M8363" s="247"/>
      <c r="N8363" s="247"/>
      <c r="O8363" s="247"/>
      <c r="P8363" s="247"/>
      <c r="Q8363" s="247"/>
      <c r="R8363" s="247"/>
    </row>
    <row r="8364" spans="1:18" ht="20.100000000000001" customHeight="1" x14ac:dyDescent="0.25">
      <c r="A8364" s="248"/>
      <c r="B8364" s="248"/>
      <c r="C8364" s="248"/>
      <c r="D8364" s="248"/>
      <c r="E8364" s="248"/>
      <c r="F8364" s="248"/>
      <c r="G8364" s="248"/>
      <c r="H8364" s="248"/>
      <c r="I8364" s="247"/>
      <c r="J8364" s="247"/>
      <c r="K8364" s="247"/>
      <c r="L8364" s="247"/>
      <c r="M8364" s="247"/>
      <c r="N8364" s="247"/>
      <c r="O8364" s="247"/>
      <c r="P8364" s="247"/>
      <c r="Q8364" s="247"/>
      <c r="R8364" s="247"/>
    </row>
    <row r="8365" spans="1:18" ht="20.100000000000001" customHeight="1" x14ac:dyDescent="0.25">
      <c r="A8365" s="248"/>
      <c r="B8365" s="248"/>
      <c r="C8365" s="248"/>
      <c r="D8365" s="248"/>
      <c r="E8365" s="248"/>
      <c r="F8365" s="248"/>
      <c r="G8365" s="248"/>
      <c r="H8365" s="248"/>
      <c r="I8365" s="247"/>
      <c r="J8365" s="247"/>
      <c r="K8365" s="247"/>
      <c r="L8365" s="247"/>
      <c r="M8365" s="247"/>
      <c r="N8365" s="247"/>
      <c r="O8365" s="247"/>
      <c r="P8365" s="247"/>
      <c r="Q8365" s="247"/>
      <c r="R8365" s="247"/>
    </row>
    <row r="8366" spans="1:18" ht="20.100000000000001" customHeight="1" x14ac:dyDescent="0.25">
      <c r="A8366" s="248"/>
      <c r="B8366" s="248"/>
      <c r="C8366" s="248"/>
      <c r="D8366" s="248"/>
      <c r="E8366" s="248"/>
      <c r="F8366" s="248"/>
      <c r="G8366" s="248"/>
      <c r="H8366" s="248"/>
      <c r="I8366" s="247"/>
      <c r="J8366" s="247"/>
      <c r="K8366" s="247"/>
      <c r="L8366" s="247"/>
      <c r="M8366" s="247"/>
      <c r="N8366" s="247"/>
      <c r="O8366" s="247"/>
      <c r="P8366" s="247"/>
      <c r="Q8366" s="247"/>
      <c r="R8366" s="247"/>
    </row>
    <row r="8367" spans="1:18" ht="20.100000000000001" customHeight="1" x14ac:dyDescent="0.25">
      <c r="A8367" s="248"/>
      <c r="B8367" s="248"/>
      <c r="C8367" s="248"/>
      <c r="D8367" s="248"/>
      <c r="E8367" s="248"/>
      <c r="F8367" s="248"/>
      <c r="G8367" s="248"/>
      <c r="H8367" s="248"/>
      <c r="I8367" s="247"/>
      <c r="J8367" s="247"/>
      <c r="K8367" s="247"/>
      <c r="L8367" s="247"/>
      <c r="M8367" s="247"/>
      <c r="N8367" s="247"/>
      <c r="O8367" s="247"/>
      <c r="P8367" s="247"/>
      <c r="Q8367" s="247"/>
      <c r="R8367" s="247"/>
    </row>
    <row r="8368" spans="1:18" ht="20.100000000000001" customHeight="1" x14ac:dyDescent="0.25">
      <c r="A8368" s="248"/>
      <c r="B8368" s="248"/>
      <c r="C8368" s="248"/>
      <c r="D8368" s="248"/>
      <c r="E8368" s="248"/>
      <c r="F8368" s="248"/>
      <c r="G8368" s="248"/>
      <c r="H8368" s="248"/>
      <c r="I8368" s="247"/>
      <c r="J8368" s="247"/>
      <c r="K8368" s="247"/>
      <c r="L8368" s="247"/>
      <c r="M8368" s="247"/>
      <c r="N8368" s="247"/>
      <c r="O8368" s="247"/>
      <c r="P8368" s="247"/>
      <c r="Q8368" s="247"/>
      <c r="R8368" s="247"/>
    </row>
    <row r="8369" spans="1:18" ht="20.100000000000001" customHeight="1" x14ac:dyDescent="0.25">
      <c r="A8369" s="248"/>
      <c r="B8369" s="248"/>
      <c r="C8369" s="248"/>
      <c r="D8369" s="248"/>
      <c r="E8369" s="248"/>
      <c r="F8369" s="248"/>
      <c r="G8369" s="248"/>
      <c r="H8369" s="248"/>
      <c r="I8369" s="247"/>
      <c r="J8369" s="247"/>
      <c r="K8369" s="247"/>
      <c r="L8369" s="247"/>
      <c r="M8369" s="247"/>
      <c r="N8369" s="247"/>
      <c r="O8369" s="247"/>
      <c r="P8369" s="247"/>
      <c r="Q8369" s="247"/>
      <c r="R8369" s="247"/>
    </row>
    <row r="8370" spans="1:18" ht="20.100000000000001" customHeight="1" x14ac:dyDescent="0.25">
      <c r="A8370" s="248"/>
      <c r="B8370" s="248"/>
      <c r="C8370" s="248"/>
      <c r="D8370" s="248"/>
      <c r="E8370" s="248"/>
      <c r="F8370" s="248"/>
      <c r="G8370" s="248"/>
      <c r="H8370" s="248"/>
      <c r="I8370" s="247"/>
      <c r="J8370" s="247"/>
      <c r="K8370" s="247"/>
      <c r="L8370" s="247"/>
      <c r="M8370" s="247"/>
      <c r="N8370" s="247"/>
      <c r="O8370" s="247"/>
      <c r="P8370" s="247"/>
      <c r="Q8370" s="247"/>
      <c r="R8370" s="247"/>
    </row>
    <row r="8371" spans="1:18" ht="20.100000000000001" customHeight="1" x14ac:dyDescent="0.25">
      <c r="A8371" s="248"/>
      <c r="B8371" s="248"/>
      <c r="C8371" s="248"/>
      <c r="D8371" s="248"/>
      <c r="E8371" s="248"/>
      <c r="F8371" s="248"/>
      <c r="G8371" s="248"/>
      <c r="H8371" s="248"/>
      <c r="I8371" s="247"/>
      <c r="J8371" s="247"/>
      <c r="K8371" s="247"/>
      <c r="L8371" s="247"/>
      <c r="M8371" s="247"/>
      <c r="N8371" s="247"/>
      <c r="O8371" s="247"/>
      <c r="P8371" s="247"/>
      <c r="Q8371" s="247"/>
      <c r="R8371" s="247"/>
    </row>
    <row r="8372" spans="1:18" ht="20.100000000000001" customHeight="1" x14ac:dyDescent="0.25">
      <c r="A8372" s="248"/>
      <c r="B8372" s="248"/>
      <c r="C8372" s="248"/>
      <c r="D8372" s="248"/>
      <c r="E8372" s="248"/>
      <c r="F8372" s="248"/>
      <c r="G8372" s="248"/>
      <c r="H8372" s="248"/>
      <c r="I8372" s="247"/>
      <c r="J8372" s="247"/>
      <c r="K8372" s="247"/>
      <c r="L8372" s="247"/>
      <c r="M8372" s="247"/>
      <c r="N8372" s="247"/>
      <c r="O8372" s="247"/>
      <c r="P8372" s="247"/>
      <c r="Q8372" s="247"/>
      <c r="R8372" s="247"/>
    </row>
    <row r="8373" spans="1:18" ht="20.100000000000001" customHeight="1" x14ac:dyDescent="0.25">
      <c r="A8373" s="248"/>
      <c r="B8373" s="248"/>
      <c r="C8373" s="248"/>
      <c r="D8373" s="248"/>
      <c r="E8373" s="248"/>
      <c r="F8373" s="248"/>
      <c r="G8373" s="248"/>
      <c r="H8373" s="248"/>
      <c r="I8373" s="247"/>
      <c r="J8373" s="247"/>
      <c r="K8373" s="247"/>
      <c r="L8373" s="247"/>
      <c r="M8373" s="247"/>
      <c r="N8373" s="247"/>
      <c r="O8373" s="247"/>
      <c r="P8373" s="247"/>
      <c r="Q8373" s="247"/>
      <c r="R8373" s="247"/>
    </row>
    <row r="8374" spans="1:18" ht="20.100000000000001" customHeight="1" x14ac:dyDescent="0.25">
      <c r="A8374" s="248"/>
      <c r="B8374" s="248"/>
      <c r="C8374" s="248"/>
      <c r="D8374" s="248"/>
      <c r="E8374" s="248"/>
      <c r="F8374" s="248"/>
      <c r="G8374" s="248"/>
      <c r="H8374" s="248"/>
      <c r="I8374" s="247"/>
      <c r="J8374" s="247"/>
      <c r="K8374" s="247"/>
      <c r="L8374" s="247"/>
      <c r="M8374" s="247"/>
      <c r="N8374" s="247"/>
      <c r="O8374" s="247"/>
      <c r="P8374" s="247"/>
      <c r="Q8374" s="247"/>
      <c r="R8374" s="247"/>
    </row>
    <row r="8375" spans="1:18" ht="20.100000000000001" customHeight="1" x14ac:dyDescent="0.25">
      <c r="A8375" s="248"/>
      <c r="B8375" s="248"/>
      <c r="C8375" s="248"/>
      <c r="D8375" s="248"/>
      <c r="E8375" s="248"/>
      <c r="F8375" s="248"/>
      <c r="G8375" s="248"/>
      <c r="H8375" s="248"/>
      <c r="I8375" s="247"/>
      <c r="J8375" s="247"/>
      <c r="K8375" s="247"/>
      <c r="L8375" s="247"/>
      <c r="M8375" s="247"/>
      <c r="N8375" s="247"/>
      <c r="O8375" s="247"/>
      <c r="P8375" s="247"/>
      <c r="Q8375" s="247"/>
      <c r="R8375" s="247"/>
    </row>
    <row r="8376" spans="1:18" ht="20.100000000000001" customHeight="1" x14ac:dyDescent="0.25">
      <c r="A8376" s="248"/>
      <c r="B8376" s="248"/>
      <c r="C8376" s="248"/>
      <c r="D8376" s="248"/>
      <c r="E8376" s="248"/>
      <c r="F8376" s="248"/>
      <c r="G8376" s="248"/>
      <c r="H8376" s="248"/>
      <c r="I8376" s="247"/>
      <c r="J8376" s="247"/>
      <c r="K8376" s="247"/>
      <c r="L8376" s="247"/>
      <c r="M8376" s="247"/>
      <c r="N8376" s="247"/>
      <c r="O8376" s="247"/>
      <c r="P8376" s="247"/>
      <c r="Q8376" s="247"/>
      <c r="R8376" s="247"/>
    </row>
    <row r="8377" spans="1:18" ht="20.100000000000001" customHeight="1" x14ac:dyDescent="0.25">
      <c r="A8377" s="248"/>
      <c r="B8377" s="248"/>
      <c r="C8377" s="248"/>
      <c r="D8377" s="248"/>
      <c r="E8377" s="248"/>
      <c r="F8377" s="248"/>
      <c r="G8377" s="248"/>
      <c r="H8377" s="248"/>
      <c r="I8377" s="247"/>
      <c r="J8377" s="247"/>
      <c r="K8377" s="247"/>
      <c r="L8377" s="247"/>
      <c r="M8377" s="247"/>
      <c r="N8377" s="247"/>
      <c r="O8377" s="247"/>
      <c r="P8377" s="247"/>
      <c r="Q8377" s="247"/>
      <c r="R8377" s="247"/>
    </row>
    <row r="8378" spans="1:18" ht="20.100000000000001" customHeight="1" x14ac:dyDescent="0.25">
      <c r="A8378" s="248"/>
      <c r="B8378" s="248"/>
      <c r="C8378" s="248"/>
      <c r="D8378" s="248"/>
      <c r="E8378" s="248"/>
      <c r="F8378" s="248"/>
      <c r="G8378" s="248"/>
      <c r="H8378" s="248"/>
      <c r="I8378" s="247"/>
      <c r="J8378" s="247"/>
      <c r="K8378" s="247"/>
      <c r="L8378" s="247"/>
      <c r="M8378" s="247"/>
      <c r="N8378" s="247"/>
      <c r="O8378" s="247"/>
      <c r="P8378" s="247"/>
      <c r="Q8378" s="247"/>
      <c r="R8378" s="247"/>
    </row>
    <row r="8379" spans="1:18" ht="20.100000000000001" customHeight="1" x14ac:dyDescent="0.25">
      <c r="A8379" s="248"/>
      <c r="B8379" s="248"/>
      <c r="C8379" s="248"/>
      <c r="D8379" s="248"/>
      <c r="E8379" s="248"/>
      <c r="F8379" s="248"/>
      <c r="G8379" s="248"/>
      <c r="H8379" s="248"/>
      <c r="I8379" s="247"/>
      <c r="J8379" s="247"/>
      <c r="K8379" s="247"/>
      <c r="L8379" s="247"/>
      <c r="M8379" s="247"/>
      <c r="N8379" s="247"/>
      <c r="O8379" s="247"/>
      <c r="P8379" s="247"/>
      <c r="Q8379" s="247"/>
      <c r="R8379" s="247"/>
    </row>
    <row r="8380" spans="1:18" ht="20.100000000000001" customHeight="1" x14ac:dyDescent="0.25">
      <c r="A8380" s="248"/>
      <c r="B8380" s="248"/>
      <c r="C8380" s="248"/>
      <c r="D8380" s="248"/>
      <c r="E8380" s="248"/>
      <c r="F8380" s="248"/>
      <c r="G8380" s="248"/>
      <c r="H8380" s="248"/>
      <c r="I8380" s="247"/>
      <c r="J8380" s="247"/>
      <c r="K8380" s="247"/>
      <c r="L8380" s="247"/>
      <c r="M8380" s="247"/>
      <c r="N8380" s="247"/>
      <c r="O8380" s="247"/>
      <c r="P8380" s="247"/>
      <c r="Q8380" s="247"/>
      <c r="R8380" s="247"/>
    </row>
    <row r="8381" spans="1:18" ht="20.100000000000001" customHeight="1" x14ac:dyDescent="0.25">
      <c r="A8381" s="248"/>
      <c r="B8381" s="248"/>
      <c r="C8381" s="248"/>
      <c r="D8381" s="248"/>
      <c r="E8381" s="248"/>
      <c r="F8381" s="248"/>
      <c r="G8381" s="248"/>
      <c r="H8381" s="248"/>
      <c r="I8381" s="247"/>
      <c r="J8381" s="247"/>
      <c r="K8381" s="247"/>
      <c r="L8381" s="247"/>
      <c r="M8381" s="247"/>
      <c r="N8381" s="247"/>
      <c r="O8381" s="247"/>
      <c r="P8381" s="247"/>
      <c r="Q8381" s="247"/>
      <c r="R8381" s="247"/>
    </row>
    <row r="8382" spans="1:18" ht="20.100000000000001" customHeight="1" x14ac:dyDescent="0.25">
      <c r="A8382" s="248"/>
      <c r="B8382" s="248"/>
      <c r="C8382" s="248"/>
      <c r="D8382" s="248"/>
      <c r="E8382" s="248"/>
      <c r="F8382" s="248"/>
      <c r="G8382" s="248"/>
      <c r="H8382" s="248"/>
      <c r="I8382" s="247"/>
      <c r="J8382" s="247"/>
      <c r="K8382" s="247"/>
      <c r="L8382" s="247"/>
      <c r="M8382" s="247"/>
      <c r="N8382" s="247"/>
      <c r="O8382" s="247"/>
      <c r="P8382" s="247"/>
      <c r="Q8382" s="247"/>
      <c r="R8382" s="247"/>
    </row>
    <row r="8383" spans="1:18" ht="20.100000000000001" customHeight="1" x14ac:dyDescent="0.25">
      <c r="A8383" s="248"/>
      <c r="B8383" s="248"/>
      <c r="C8383" s="248"/>
      <c r="D8383" s="248"/>
      <c r="E8383" s="248"/>
      <c r="F8383" s="248"/>
      <c r="G8383" s="248"/>
      <c r="H8383" s="248"/>
      <c r="I8383" s="247"/>
      <c r="J8383" s="247"/>
      <c r="K8383" s="247"/>
      <c r="L8383" s="247"/>
      <c r="M8383" s="247"/>
      <c r="N8383" s="247"/>
      <c r="O8383" s="247"/>
      <c r="P8383" s="247"/>
      <c r="Q8383" s="247"/>
      <c r="R8383" s="247"/>
    </row>
    <row r="8384" spans="1:18" ht="20.100000000000001" customHeight="1" x14ac:dyDescent="0.25">
      <c r="A8384" s="248"/>
      <c r="B8384" s="248"/>
      <c r="C8384" s="248"/>
      <c r="D8384" s="248"/>
      <c r="E8384" s="248"/>
      <c r="F8384" s="248"/>
      <c r="G8384" s="248"/>
      <c r="H8384" s="248"/>
      <c r="I8384" s="247"/>
      <c r="J8384" s="247"/>
      <c r="K8384" s="247"/>
      <c r="L8384" s="247"/>
      <c r="M8384" s="247"/>
      <c r="N8384" s="247"/>
      <c r="O8384" s="247"/>
      <c r="P8384" s="247"/>
      <c r="Q8384" s="247"/>
      <c r="R8384" s="247"/>
    </row>
    <row r="8385" spans="1:18" ht="20.100000000000001" customHeight="1" x14ac:dyDescent="0.25">
      <c r="A8385" s="248"/>
      <c r="B8385" s="248"/>
      <c r="C8385" s="248"/>
      <c r="D8385" s="248"/>
      <c r="E8385" s="248"/>
      <c r="F8385" s="248"/>
      <c r="G8385" s="248"/>
      <c r="H8385" s="248"/>
      <c r="I8385" s="247"/>
      <c r="J8385" s="247"/>
      <c r="K8385" s="247"/>
      <c r="L8385" s="247"/>
      <c r="M8385" s="247"/>
      <c r="N8385" s="247"/>
      <c r="O8385" s="247"/>
      <c r="P8385" s="247"/>
      <c r="Q8385" s="247"/>
      <c r="R8385" s="247"/>
    </row>
    <row r="8386" spans="1:18" ht="20.100000000000001" customHeight="1" x14ac:dyDescent="0.25">
      <c r="A8386" s="248"/>
      <c r="B8386" s="248"/>
      <c r="C8386" s="248"/>
      <c r="D8386" s="248"/>
      <c r="E8386" s="248"/>
      <c r="F8386" s="248"/>
      <c r="G8386" s="248"/>
      <c r="H8386" s="248"/>
      <c r="I8386" s="247"/>
      <c r="J8386" s="247"/>
      <c r="K8386" s="247"/>
      <c r="L8386" s="247"/>
      <c r="M8386" s="247"/>
      <c r="N8386" s="247"/>
      <c r="O8386" s="247"/>
      <c r="P8386" s="247"/>
      <c r="Q8386" s="247"/>
      <c r="R8386" s="247"/>
    </row>
    <row r="8387" spans="1:18" ht="20.100000000000001" customHeight="1" x14ac:dyDescent="0.25">
      <c r="A8387" s="248"/>
      <c r="B8387" s="248"/>
      <c r="C8387" s="248"/>
      <c r="D8387" s="248"/>
      <c r="E8387" s="248"/>
      <c r="F8387" s="248"/>
      <c r="G8387" s="248"/>
      <c r="H8387" s="248"/>
      <c r="I8387" s="247"/>
      <c r="J8387" s="247"/>
      <c r="K8387" s="247"/>
      <c r="L8387" s="247"/>
      <c r="M8387" s="247"/>
      <c r="N8387" s="247"/>
      <c r="O8387" s="247"/>
      <c r="P8387" s="247"/>
      <c r="Q8387" s="247"/>
      <c r="R8387" s="247"/>
    </row>
    <row r="8388" spans="1:18" ht="20.100000000000001" customHeight="1" x14ac:dyDescent="0.25">
      <c r="A8388" s="248"/>
      <c r="B8388" s="248"/>
      <c r="C8388" s="248"/>
      <c r="D8388" s="248"/>
      <c r="E8388" s="248"/>
      <c r="F8388" s="248"/>
      <c r="G8388" s="248"/>
      <c r="H8388" s="248"/>
      <c r="I8388" s="247"/>
      <c r="J8388" s="247"/>
      <c r="K8388" s="247"/>
      <c r="L8388" s="247"/>
      <c r="M8388" s="247"/>
      <c r="N8388" s="247"/>
      <c r="O8388" s="247"/>
      <c r="P8388" s="247"/>
      <c r="Q8388" s="247"/>
      <c r="R8388" s="247"/>
    </row>
    <row r="8389" spans="1:18" ht="20.100000000000001" customHeight="1" x14ac:dyDescent="0.25">
      <c r="A8389" s="248"/>
      <c r="B8389" s="248"/>
      <c r="C8389" s="248"/>
      <c r="D8389" s="248"/>
      <c r="E8389" s="248"/>
      <c r="F8389" s="248"/>
      <c r="G8389" s="248"/>
      <c r="H8389" s="248"/>
      <c r="I8389" s="247"/>
      <c r="J8389" s="247"/>
      <c r="K8389" s="247"/>
      <c r="L8389" s="247"/>
      <c r="M8389" s="247"/>
      <c r="N8389" s="247"/>
      <c r="O8389" s="247"/>
      <c r="P8389" s="247"/>
      <c r="Q8389" s="247"/>
      <c r="R8389" s="247"/>
    </row>
    <row r="8390" spans="1:18" ht="20.100000000000001" customHeight="1" x14ac:dyDescent="0.25">
      <c r="A8390" s="248"/>
      <c r="B8390" s="248"/>
      <c r="C8390" s="248"/>
      <c r="D8390" s="248"/>
      <c r="E8390" s="248"/>
      <c r="F8390" s="248"/>
      <c r="G8390" s="248"/>
      <c r="H8390" s="248"/>
      <c r="I8390" s="247"/>
      <c r="J8390" s="247"/>
      <c r="K8390" s="247"/>
      <c r="L8390" s="247"/>
      <c r="M8390" s="247"/>
      <c r="N8390" s="247"/>
      <c r="O8390" s="247"/>
      <c r="P8390" s="247"/>
      <c r="Q8390" s="247"/>
      <c r="R8390" s="247"/>
    </row>
    <row r="8391" spans="1:18" ht="20.100000000000001" customHeight="1" x14ac:dyDescent="0.25">
      <c r="A8391" s="248"/>
      <c r="B8391" s="248"/>
      <c r="C8391" s="248"/>
      <c r="D8391" s="248"/>
      <c r="E8391" s="248"/>
      <c r="F8391" s="248"/>
      <c r="G8391" s="248"/>
      <c r="H8391" s="248"/>
      <c r="I8391" s="247"/>
      <c r="J8391" s="247"/>
      <c r="K8391" s="247"/>
      <c r="L8391" s="247"/>
      <c r="M8391" s="247"/>
      <c r="N8391" s="247"/>
      <c r="O8391" s="247"/>
      <c r="P8391" s="247"/>
      <c r="Q8391" s="247"/>
      <c r="R8391" s="247"/>
    </row>
    <row r="8392" spans="1:18" ht="20.100000000000001" customHeight="1" x14ac:dyDescent="0.25">
      <c r="A8392" s="248"/>
      <c r="B8392" s="248"/>
      <c r="C8392" s="248"/>
      <c r="D8392" s="248"/>
      <c r="E8392" s="248"/>
      <c r="F8392" s="248"/>
      <c r="G8392" s="248"/>
      <c r="H8392" s="248"/>
      <c r="I8392" s="247"/>
      <c r="J8392" s="247"/>
      <c r="K8392" s="247"/>
      <c r="L8392" s="247"/>
      <c r="M8392" s="247"/>
      <c r="N8392" s="247"/>
      <c r="O8392" s="247"/>
      <c r="P8392" s="247"/>
      <c r="Q8392" s="247"/>
      <c r="R8392" s="247"/>
    </row>
    <row r="8393" spans="1:18" ht="20.100000000000001" customHeight="1" x14ac:dyDescent="0.25">
      <c r="A8393" s="248"/>
      <c r="B8393" s="248"/>
      <c r="C8393" s="248"/>
      <c r="D8393" s="248"/>
      <c r="E8393" s="248"/>
      <c r="F8393" s="248"/>
      <c r="G8393" s="248"/>
      <c r="H8393" s="248"/>
      <c r="I8393" s="247"/>
      <c r="J8393" s="247"/>
      <c r="K8393" s="247"/>
      <c r="L8393" s="247"/>
      <c r="M8393" s="247"/>
      <c r="N8393" s="247"/>
      <c r="O8393" s="247"/>
      <c r="P8393" s="247"/>
      <c r="Q8393" s="247"/>
      <c r="R8393" s="247"/>
    </row>
    <row r="8394" spans="1:18" ht="20.100000000000001" customHeight="1" x14ac:dyDescent="0.25">
      <c r="A8394" s="248"/>
      <c r="B8394" s="248"/>
      <c r="C8394" s="248"/>
      <c r="D8394" s="248"/>
      <c r="E8394" s="248"/>
      <c r="F8394" s="248"/>
      <c r="G8394" s="248"/>
      <c r="H8394" s="248"/>
      <c r="I8394" s="247"/>
      <c r="J8394" s="247"/>
      <c r="K8394" s="247"/>
      <c r="L8394" s="247"/>
      <c r="M8394" s="247"/>
      <c r="N8394" s="247"/>
      <c r="O8394" s="247"/>
      <c r="P8394" s="247"/>
      <c r="Q8394" s="247"/>
      <c r="R8394" s="247"/>
    </row>
    <row r="8395" spans="1:18" ht="20.100000000000001" customHeight="1" x14ac:dyDescent="0.25">
      <c r="A8395" s="248"/>
      <c r="B8395" s="248"/>
      <c r="C8395" s="248"/>
      <c r="D8395" s="248"/>
      <c r="E8395" s="248"/>
      <c r="F8395" s="248"/>
      <c r="G8395" s="248"/>
      <c r="H8395" s="248"/>
      <c r="I8395" s="247"/>
      <c r="J8395" s="247"/>
      <c r="K8395" s="247"/>
      <c r="L8395" s="247"/>
      <c r="M8395" s="247"/>
      <c r="N8395" s="247"/>
      <c r="O8395" s="247"/>
      <c r="P8395" s="247"/>
      <c r="Q8395" s="247"/>
      <c r="R8395" s="247"/>
    </row>
    <row r="8396" spans="1:18" ht="20.100000000000001" customHeight="1" x14ac:dyDescent="0.25">
      <c r="A8396" s="248"/>
      <c r="B8396" s="248"/>
      <c r="C8396" s="248"/>
      <c r="D8396" s="248"/>
      <c r="E8396" s="248"/>
      <c r="F8396" s="248"/>
      <c r="G8396" s="248"/>
      <c r="H8396" s="248"/>
      <c r="I8396" s="247"/>
      <c r="J8396" s="247"/>
      <c r="K8396" s="247"/>
      <c r="L8396" s="247"/>
      <c r="M8396" s="247"/>
      <c r="N8396" s="247"/>
      <c r="O8396" s="247"/>
      <c r="P8396" s="247"/>
      <c r="Q8396" s="247"/>
      <c r="R8396" s="247"/>
    </row>
    <row r="8397" spans="1:18" ht="20.100000000000001" customHeight="1" x14ac:dyDescent="0.25">
      <c r="A8397" s="248"/>
      <c r="B8397" s="248"/>
      <c r="C8397" s="248"/>
      <c r="D8397" s="248"/>
      <c r="E8397" s="248"/>
      <c r="F8397" s="248"/>
      <c r="G8397" s="248"/>
      <c r="H8397" s="248"/>
      <c r="I8397" s="247"/>
      <c r="J8397" s="247"/>
      <c r="K8397" s="247"/>
      <c r="L8397" s="247"/>
      <c r="M8397" s="247"/>
      <c r="N8397" s="247"/>
      <c r="O8397" s="247"/>
      <c r="P8397" s="247"/>
      <c r="Q8397" s="247"/>
      <c r="R8397" s="247"/>
    </row>
    <row r="8398" spans="1:18" ht="20.100000000000001" customHeight="1" x14ac:dyDescent="0.25">
      <c r="A8398" s="248"/>
      <c r="B8398" s="248"/>
      <c r="C8398" s="248"/>
      <c r="D8398" s="248"/>
      <c r="E8398" s="248"/>
      <c r="F8398" s="248"/>
      <c r="G8398" s="248"/>
      <c r="H8398" s="248"/>
      <c r="I8398" s="247"/>
      <c r="J8398" s="247"/>
      <c r="K8398" s="247"/>
      <c r="L8398" s="247"/>
      <c r="M8398" s="247"/>
      <c r="N8398" s="247"/>
      <c r="O8398" s="247"/>
      <c r="P8398" s="247"/>
      <c r="Q8398" s="247"/>
      <c r="R8398" s="247"/>
    </row>
    <row r="8399" spans="1:18" ht="20.100000000000001" customHeight="1" x14ac:dyDescent="0.25">
      <c r="A8399" s="248"/>
      <c r="B8399" s="248"/>
      <c r="C8399" s="248"/>
      <c r="D8399" s="248"/>
      <c r="E8399" s="248"/>
      <c r="F8399" s="248"/>
      <c r="G8399" s="248"/>
      <c r="H8399" s="248"/>
      <c r="I8399" s="247"/>
      <c r="J8399" s="247"/>
      <c r="K8399" s="247"/>
      <c r="L8399" s="247"/>
      <c r="M8399" s="247"/>
      <c r="N8399" s="247"/>
      <c r="O8399" s="247"/>
      <c r="P8399" s="247"/>
      <c r="Q8399" s="247"/>
      <c r="R8399" s="247"/>
    </row>
    <row r="8400" spans="1:18" ht="20.100000000000001" customHeight="1" x14ac:dyDescent="0.25">
      <c r="A8400" s="248"/>
      <c r="B8400" s="248"/>
      <c r="C8400" s="248"/>
      <c r="D8400" s="248"/>
      <c r="E8400" s="248"/>
      <c r="F8400" s="248"/>
      <c r="G8400" s="248"/>
      <c r="H8400" s="248"/>
      <c r="I8400" s="247"/>
      <c r="J8400" s="247"/>
      <c r="K8400" s="247"/>
      <c r="L8400" s="247"/>
      <c r="M8400" s="247"/>
      <c r="N8400" s="247"/>
      <c r="O8400" s="247"/>
      <c r="P8400" s="247"/>
      <c r="Q8400" s="247"/>
      <c r="R8400" s="247"/>
    </row>
    <row r="8401" spans="1:18" ht="20.100000000000001" customHeight="1" x14ac:dyDescent="0.25">
      <c r="A8401" s="248"/>
      <c r="B8401" s="248"/>
      <c r="C8401" s="248"/>
      <c r="D8401" s="248"/>
      <c r="E8401" s="248"/>
      <c r="F8401" s="248"/>
      <c r="G8401" s="248"/>
      <c r="H8401" s="248"/>
      <c r="I8401" s="247"/>
      <c r="J8401" s="247"/>
      <c r="K8401" s="247"/>
      <c r="L8401" s="247"/>
      <c r="M8401" s="247"/>
      <c r="N8401" s="247"/>
      <c r="O8401" s="247"/>
      <c r="P8401" s="247"/>
      <c r="Q8401" s="247"/>
      <c r="R8401" s="247"/>
    </row>
    <row r="8402" spans="1:18" ht="20.100000000000001" customHeight="1" x14ac:dyDescent="0.25">
      <c r="A8402" s="248"/>
      <c r="B8402" s="248"/>
      <c r="C8402" s="248"/>
      <c r="D8402" s="248"/>
      <c r="E8402" s="248"/>
      <c r="F8402" s="248"/>
      <c r="G8402" s="248"/>
      <c r="H8402" s="248"/>
      <c r="I8402" s="247"/>
      <c r="J8402" s="247"/>
      <c r="K8402" s="247"/>
      <c r="L8402" s="247"/>
      <c r="M8402" s="247"/>
      <c r="N8402" s="247"/>
      <c r="O8402" s="247"/>
      <c r="P8402" s="247"/>
      <c r="Q8402" s="247"/>
      <c r="R8402" s="247"/>
    </row>
    <row r="8403" spans="1:18" ht="20.100000000000001" customHeight="1" x14ac:dyDescent="0.25">
      <c r="A8403" s="248"/>
      <c r="B8403" s="248"/>
      <c r="C8403" s="248"/>
      <c r="D8403" s="248"/>
      <c r="E8403" s="248"/>
      <c r="F8403" s="248"/>
      <c r="G8403" s="248"/>
      <c r="H8403" s="248"/>
      <c r="I8403" s="247"/>
      <c r="J8403" s="247"/>
      <c r="K8403" s="247"/>
      <c r="L8403" s="247"/>
      <c r="M8403" s="247"/>
      <c r="N8403" s="247"/>
      <c r="O8403" s="247"/>
      <c r="P8403" s="247"/>
      <c r="Q8403" s="247"/>
      <c r="R8403" s="247"/>
    </row>
    <row r="8404" spans="1:18" ht="20.100000000000001" customHeight="1" x14ac:dyDescent="0.25">
      <c r="A8404" s="248"/>
      <c r="B8404" s="248"/>
      <c r="C8404" s="248"/>
      <c r="D8404" s="248"/>
      <c r="E8404" s="248"/>
      <c r="F8404" s="248"/>
      <c r="G8404" s="248"/>
      <c r="H8404" s="248"/>
      <c r="I8404" s="247"/>
      <c r="J8404" s="247"/>
      <c r="K8404" s="247"/>
      <c r="L8404" s="247"/>
      <c r="M8404" s="247"/>
      <c r="N8404" s="247"/>
      <c r="O8404" s="247"/>
      <c r="P8404" s="247"/>
      <c r="Q8404" s="247"/>
      <c r="R8404" s="247"/>
    </row>
    <row r="8405" spans="1:18" ht="20.100000000000001" customHeight="1" x14ac:dyDescent="0.25">
      <c r="A8405" s="248"/>
      <c r="B8405" s="248"/>
      <c r="C8405" s="248"/>
      <c r="D8405" s="248"/>
      <c r="E8405" s="248"/>
      <c r="F8405" s="248"/>
      <c r="G8405" s="248"/>
      <c r="H8405" s="248"/>
      <c r="I8405" s="247"/>
      <c r="J8405" s="247"/>
      <c r="K8405" s="247"/>
      <c r="L8405" s="247"/>
      <c r="M8405" s="247"/>
      <c r="N8405" s="247"/>
      <c r="O8405" s="247"/>
      <c r="P8405" s="247"/>
      <c r="Q8405" s="247"/>
      <c r="R8405" s="247"/>
    </row>
    <row r="8406" spans="1:18" ht="20.100000000000001" customHeight="1" x14ac:dyDescent="0.25">
      <c r="A8406" s="248"/>
      <c r="B8406" s="248"/>
      <c r="C8406" s="248"/>
      <c r="D8406" s="248"/>
      <c r="E8406" s="248"/>
      <c r="F8406" s="248"/>
      <c r="G8406" s="248"/>
      <c r="H8406" s="248"/>
      <c r="I8406" s="247"/>
      <c r="J8406" s="247"/>
      <c r="K8406" s="247"/>
      <c r="L8406" s="247"/>
      <c r="M8406" s="247"/>
      <c r="N8406" s="247"/>
      <c r="O8406" s="247"/>
      <c r="P8406" s="247"/>
      <c r="Q8406" s="247"/>
      <c r="R8406" s="247"/>
    </row>
    <row r="8407" spans="1:18" ht="20.100000000000001" customHeight="1" x14ac:dyDescent="0.25">
      <c r="A8407" s="248"/>
      <c r="B8407" s="248"/>
      <c r="C8407" s="248"/>
      <c r="D8407" s="248"/>
      <c r="E8407" s="248"/>
      <c r="F8407" s="248"/>
      <c r="G8407" s="248"/>
      <c r="H8407" s="248"/>
      <c r="I8407" s="247"/>
      <c r="J8407" s="247"/>
      <c r="K8407" s="247"/>
      <c r="L8407" s="247"/>
      <c r="M8407" s="247"/>
      <c r="N8407" s="247"/>
      <c r="O8407" s="247"/>
      <c r="P8407" s="247"/>
      <c r="Q8407" s="247"/>
      <c r="R8407" s="247"/>
    </row>
    <row r="8408" spans="1:18" ht="20.100000000000001" customHeight="1" x14ac:dyDescent="0.25">
      <c r="A8408" s="248"/>
      <c r="B8408" s="248"/>
      <c r="C8408" s="248"/>
      <c r="D8408" s="248"/>
      <c r="E8408" s="248"/>
      <c r="F8408" s="248"/>
      <c r="G8408" s="248"/>
      <c r="H8408" s="248"/>
      <c r="I8408" s="247"/>
      <c r="J8408" s="247"/>
      <c r="K8408" s="247"/>
      <c r="L8408" s="247"/>
      <c r="M8408" s="247"/>
      <c r="N8408" s="247"/>
      <c r="O8408" s="247"/>
      <c r="P8408" s="247"/>
      <c r="Q8408" s="247"/>
      <c r="R8408" s="247"/>
    </row>
    <row r="8409" spans="1:18" ht="20.100000000000001" customHeight="1" x14ac:dyDescent="0.25">
      <c r="A8409" s="248"/>
      <c r="B8409" s="248"/>
      <c r="C8409" s="248"/>
      <c r="D8409" s="248"/>
      <c r="E8409" s="248"/>
      <c r="F8409" s="248"/>
      <c r="G8409" s="248"/>
      <c r="H8409" s="248"/>
      <c r="I8409" s="247"/>
      <c r="J8409" s="247"/>
      <c r="K8409" s="247"/>
      <c r="L8409" s="247"/>
      <c r="M8409" s="247"/>
      <c r="N8409" s="247"/>
      <c r="O8409" s="247"/>
      <c r="P8409" s="247"/>
      <c r="Q8409" s="247"/>
      <c r="R8409" s="247"/>
    </row>
    <row r="8410" spans="1:18" ht="20.100000000000001" customHeight="1" x14ac:dyDescent="0.25">
      <c r="A8410" s="248"/>
      <c r="B8410" s="248"/>
      <c r="C8410" s="248"/>
      <c r="D8410" s="248"/>
      <c r="E8410" s="248"/>
      <c r="F8410" s="248"/>
      <c r="G8410" s="248"/>
      <c r="H8410" s="248"/>
      <c r="I8410" s="247"/>
      <c r="J8410" s="247"/>
      <c r="K8410" s="247"/>
      <c r="L8410" s="247"/>
      <c r="M8410" s="247"/>
      <c r="N8410" s="247"/>
      <c r="O8410" s="247"/>
      <c r="P8410" s="247"/>
      <c r="Q8410" s="247"/>
      <c r="R8410" s="247"/>
    </row>
    <row r="8411" spans="1:18" ht="20.100000000000001" customHeight="1" x14ac:dyDescent="0.25">
      <c r="A8411" s="248"/>
      <c r="B8411" s="248"/>
      <c r="C8411" s="248"/>
      <c r="D8411" s="248"/>
      <c r="E8411" s="248"/>
      <c r="F8411" s="248"/>
      <c r="G8411" s="248"/>
      <c r="H8411" s="248"/>
      <c r="I8411" s="247"/>
      <c r="J8411" s="247"/>
      <c r="K8411" s="247"/>
      <c r="L8411" s="247"/>
      <c r="M8411" s="247"/>
      <c r="N8411" s="247"/>
      <c r="O8411" s="247"/>
      <c r="P8411" s="247"/>
      <c r="Q8411" s="247"/>
      <c r="R8411" s="247"/>
    </row>
    <row r="8412" spans="1:18" ht="20.100000000000001" customHeight="1" x14ac:dyDescent="0.25">
      <c r="A8412" s="248"/>
      <c r="B8412" s="248"/>
      <c r="C8412" s="248"/>
      <c r="D8412" s="248"/>
      <c r="E8412" s="248"/>
      <c r="F8412" s="248"/>
      <c r="G8412" s="248"/>
      <c r="H8412" s="248"/>
      <c r="I8412" s="247"/>
      <c r="J8412" s="247"/>
      <c r="K8412" s="247"/>
      <c r="L8412" s="247"/>
      <c r="M8412" s="247"/>
      <c r="N8412" s="247"/>
      <c r="O8412" s="247"/>
      <c r="P8412" s="247"/>
      <c r="Q8412" s="247"/>
      <c r="R8412" s="247"/>
    </row>
    <row r="8413" spans="1:18" ht="20.100000000000001" customHeight="1" x14ac:dyDescent="0.25">
      <c r="A8413" s="248"/>
      <c r="B8413" s="248"/>
      <c r="C8413" s="248"/>
      <c r="D8413" s="248"/>
      <c r="E8413" s="248"/>
      <c r="F8413" s="248"/>
      <c r="G8413" s="248"/>
      <c r="H8413" s="248"/>
      <c r="I8413" s="247"/>
      <c r="J8413" s="247"/>
      <c r="K8413" s="247"/>
      <c r="L8413" s="247"/>
      <c r="M8413" s="247"/>
      <c r="N8413" s="247"/>
      <c r="O8413" s="247"/>
      <c r="P8413" s="247"/>
      <c r="Q8413" s="247"/>
      <c r="R8413" s="247"/>
    </row>
    <row r="8414" spans="1:18" ht="20.100000000000001" customHeight="1" x14ac:dyDescent="0.25">
      <c r="A8414" s="248"/>
      <c r="B8414" s="248"/>
      <c r="C8414" s="248"/>
      <c r="D8414" s="248"/>
      <c r="E8414" s="248"/>
      <c r="F8414" s="248"/>
      <c r="G8414" s="248"/>
      <c r="H8414" s="248"/>
      <c r="I8414" s="247"/>
      <c r="J8414" s="247"/>
      <c r="K8414" s="247"/>
      <c r="L8414" s="247"/>
      <c r="M8414" s="247"/>
      <c r="N8414" s="247"/>
      <c r="O8414" s="247"/>
      <c r="P8414" s="247"/>
      <c r="Q8414" s="247"/>
      <c r="R8414" s="247"/>
    </row>
    <row r="8415" spans="1:18" ht="20.100000000000001" customHeight="1" x14ac:dyDescent="0.25">
      <c r="A8415" s="248"/>
      <c r="B8415" s="248"/>
      <c r="C8415" s="248"/>
      <c r="D8415" s="248"/>
      <c r="E8415" s="248"/>
      <c r="F8415" s="248"/>
      <c r="G8415" s="248"/>
      <c r="H8415" s="248"/>
      <c r="I8415" s="247"/>
      <c r="J8415" s="247"/>
      <c r="K8415" s="247"/>
      <c r="L8415" s="247"/>
      <c r="M8415" s="247"/>
      <c r="N8415" s="247"/>
      <c r="O8415" s="247"/>
      <c r="P8415" s="247"/>
      <c r="Q8415" s="247"/>
      <c r="R8415" s="247"/>
    </row>
    <row r="8416" spans="1:18" ht="20.100000000000001" customHeight="1" x14ac:dyDescent="0.25">
      <c r="A8416" s="248"/>
      <c r="B8416" s="248"/>
      <c r="C8416" s="248"/>
      <c r="D8416" s="248"/>
      <c r="E8416" s="248"/>
      <c r="F8416" s="248"/>
      <c r="G8416" s="248"/>
      <c r="H8416" s="248"/>
      <c r="I8416" s="247"/>
      <c r="J8416" s="247"/>
      <c r="K8416" s="247"/>
      <c r="L8416" s="247"/>
      <c r="M8416" s="247"/>
      <c r="N8416" s="247"/>
      <c r="O8416" s="247"/>
      <c r="P8416" s="247"/>
      <c r="Q8416" s="247"/>
      <c r="R8416" s="247"/>
    </row>
    <row r="8417" spans="1:18" ht="20.100000000000001" customHeight="1" x14ac:dyDescent="0.25">
      <c r="A8417" s="248"/>
      <c r="B8417" s="248"/>
      <c r="C8417" s="248"/>
      <c r="D8417" s="248"/>
      <c r="E8417" s="248"/>
      <c r="F8417" s="248"/>
      <c r="G8417" s="248"/>
      <c r="H8417" s="248"/>
      <c r="I8417" s="247"/>
      <c r="J8417" s="247"/>
      <c r="K8417" s="247"/>
      <c r="L8417" s="247"/>
      <c r="M8417" s="247"/>
      <c r="N8417" s="247"/>
      <c r="O8417" s="247"/>
      <c r="P8417" s="247"/>
      <c r="Q8417" s="247"/>
      <c r="R8417" s="247"/>
    </row>
    <row r="8418" spans="1:18" ht="20.100000000000001" customHeight="1" x14ac:dyDescent="0.25">
      <c r="A8418" s="248"/>
      <c r="B8418" s="248"/>
      <c r="C8418" s="248"/>
      <c r="D8418" s="248"/>
      <c r="E8418" s="248"/>
      <c r="F8418" s="248"/>
      <c r="G8418" s="248"/>
      <c r="H8418" s="248"/>
      <c r="I8418" s="247"/>
      <c r="J8418" s="247"/>
      <c r="K8418" s="247"/>
      <c r="L8418" s="247"/>
      <c r="M8418" s="247"/>
      <c r="N8418" s="247"/>
      <c r="O8418" s="247"/>
      <c r="P8418" s="247"/>
      <c r="Q8418" s="247"/>
      <c r="R8418" s="247"/>
    </row>
    <row r="8419" spans="1:18" ht="20.100000000000001" customHeight="1" x14ac:dyDescent="0.25">
      <c r="A8419" s="248"/>
      <c r="B8419" s="248"/>
      <c r="C8419" s="248"/>
      <c r="D8419" s="248"/>
      <c r="E8419" s="248"/>
      <c r="F8419" s="248"/>
      <c r="G8419" s="248"/>
      <c r="H8419" s="248"/>
      <c r="I8419" s="247"/>
      <c r="J8419" s="247"/>
      <c r="K8419" s="247"/>
      <c r="L8419" s="247"/>
      <c r="M8419" s="247"/>
      <c r="N8419" s="247"/>
      <c r="O8419" s="247"/>
      <c r="P8419" s="247"/>
      <c r="Q8419" s="247"/>
      <c r="R8419" s="247"/>
    </row>
    <row r="8420" spans="1:18" ht="20.100000000000001" customHeight="1" x14ac:dyDescent="0.25">
      <c r="A8420" s="248"/>
      <c r="B8420" s="248"/>
      <c r="C8420" s="248"/>
      <c r="D8420" s="248"/>
      <c r="E8420" s="248"/>
      <c r="F8420" s="248"/>
      <c r="G8420" s="248"/>
      <c r="H8420" s="248"/>
      <c r="I8420" s="247"/>
      <c r="J8420" s="247"/>
      <c r="K8420" s="247"/>
      <c r="L8420" s="247"/>
      <c r="M8420" s="247"/>
      <c r="N8420" s="247"/>
      <c r="O8420" s="247"/>
      <c r="P8420" s="247"/>
      <c r="Q8420" s="247"/>
      <c r="R8420" s="247"/>
    </row>
    <row r="8421" spans="1:18" ht="20.100000000000001" customHeight="1" x14ac:dyDescent="0.25">
      <c r="A8421" s="248"/>
      <c r="B8421" s="248"/>
      <c r="C8421" s="248"/>
      <c r="D8421" s="248"/>
      <c r="E8421" s="248"/>
      <c r="F8421" s="248"/>
      <c r="G8421" s="248"/>
      <c r="H8421" s="248"/>
      <c r="I8421" s="247"/>
      <c r="J8421" s="247"/>
      <c r="K8421" s="247"/>
      <c r="L8421" s="247"/>
      <c r="M8421" s="247"/>
      <c r="N8421" s="247"/>
      <c r="O8421" s="247"/>
      <c r="P8421" s="247"/>
      <c r="Q8421" s="247"/>
      <c r="R8421" s="247"/>
    </row>
    <row r="8422" spans="1:18" ht="20.100000000000001" customHeight="1" x14ac:dyDescent="0.25">
      <c r="A8422" s="248"/>
      <c r="B8422" s="248"/>
      <c r="C8422" s="248"/>
      <c r="D8422" s="248"/>
      <c r="E8422" s="248"/>
      <c r="F8422" s="248"/>
      <c r="G8422" s="248"/>
      <c r="H8422" s="248"/>
      <c r="I8422" s="247"/>
      <c r="J8422" s="247"/>
      <c r="K8422" s="247"/>
      <c r="L8422" s="247"/>
      <c r="M8422" s="247"/>
      <c r="N8422" s="247"/>
      <c r="O8422" s="247"/>
      <c r="P8422" s="247"/>
      <c r="Q8422" s="247"/>
      <c r="R8422" s="247"/>
    </row>
    <row r="8423" spans="1:18" ht="20.100000000000001" customHeight="1" x14ac:dyDescent="0.25">
      <c r="A8423" s="248"/>
      <c r="B8423" s="248"/>
      <c r="C8423" s="248"/>
      <c r="D8423" s="248"/>
      <c r="E8423" s="248"/>
      <c r="F8423" s="248"/>
      <c r="G8423" s="248"/>
      <c r="H8423" s="248"/>
      <c r="I8423" s="247"/>
      <c r="J8423" s="247"/>
      <c r="K8423" s="247"/>
      <c r="L8423" s="247"/>
      <c r="M8423" s="247"/>
      <c r="N8423" s="247"/>
      <c r="O8423" s="247"/>
      <c r="P8423" s="247"/>
      <c r="Q8423" s="247"/>
      <c r="R8423" s="247"/>
    </row>
    <row r="8424" spans="1:18" ht="20.100000000000001" customHeight="1" x14ac:dyDescent="0.25">
      <c r="A8424" s="248"/>
      <c r="B8424" s="248"/>
      <c r="C8424" s="248"/>
      <c r="D8424" s="248"/>
      <c r="E8424" s="248"/>
      <c r="F8424" s="248"/>
      <c r="G8424" s="248"/>
      <c r="H8424" s="248"/>
      <c r="I8424" s="247"/>
      <c r="J8424" s="247"/>
      <c r="K8424" s="247"/>
      <c r="L8424" s="247"/>
      <c r="M8424" s="247"/>
      <c r="N8424" s="247"/>
      <c r="O8424" s="247"/>
      <c r="P8424" s="247"/>
      <c r="Q8424" s="247"/>
      <c r="R8424" s="247"/>
    </row>
    <row r="8425" spans="1:18" ht="20.100000000000001" customHeight="1" x14ac:dyDescent="0.25">
      <c r="A8425" s="248"/>
      <c r="B8425" s="248"/>
      <c r="C8425" s="248"/>
      <c r="D8425" s="248"/>
      <c r="E8425" s="248"/>
      <c r="F8425" s="248"/>
      <c r="G8425" s="248"/>
      <c r="H8425" s="248"/>
      <c r="I8425" s="247"/>
      <c r="J8425" s="247"/>
      <c r="K8425" s="247"/>
      <c r="L8425" s="247"/>
      <c r="M8425" s="247"/>
      <c r="N8425" s="247"/>
      <c r="O8425" s="247"/>
      <c r="P8425" s="247"/>
      <c r="Q8425" s="247"/>
      <c r="R8425" s="247"/>
    </row>
    <row r="8426" spans="1:18" ht="20.100000000000001" customHeight="1" x14ac:dyDescent="0.25">
      <c r="A8426" s="248"/>
      <c r="B8426" s="248"/>
      <c r="C8426" s="248"/>
      <c r="D8426" s="248"/>
      <c r="E8426" s="248"/>
      <c r="F8426" s="248"/>
      <c r="G8426" s="248"/>
      <c r="H8426" s="248"/>
      <c r="I8426" s="247"/>
      <c r="J8426" s="247"/>
      <c r="K8426" s="247"/>
      <c r="L8426" s="247"/>
      <c r="M8426" s="247"/>
      <c r="N8426" s="247"/>
      <c r="O8426" s="247"/>
      <c r="P8426" s="247"/>
      <c r="Q8426" s="247"/>
      <c r="R8426" s="247"/>
    </row>
    <row r="8427" spans="1:18" ht="20.100000000000001" customHeight="1" x14ac:dyDescent="0.25">
      <c r="A8427" s="248"/>
      <c r="B8427" s="248"/>
      <c r="C8427" s="248"/>
      <c r="D8427" s="248"/>
      <c r="E8427" s="248"/>
      <c r="F8427" s="248"/>
      <c r="G8427" s="248"/>
      <c r="H8427" s="248"/>
      <c r="I8427" s="247"/>
      <c r="J8427" s="247"/>
      <c r="K8427" s="247"/>
      <c r="L8427" s="247"/>
      <c r="M8427" s="247"/>
      <c r="N8427" s="247"/>
      <c r="O8427" s="247"/>
      <c r="P8427" s="247"/>
      <c r="Q8427" s="247"/>
      <c r="R8427" s="247"/>
    </row>
    <row r="8428" spans="1:18" ht="20.100000000000001" customHeight="1" x14ac:dyDescent="0.25">
      <c r="A8428" s="248"/>
      <c r="B8428" s="248"/>
      <c r="C8428" s="248"/>
      <c r="D8428" s="248"/>
      <c r="E8428" s="248"/>
      <c r="F8428" s="248"/>
      <c r="G8428" s="248"/>
      <c r="H8428" s="248"/>
      <c r="I8428" s="247"/>
      <c r="J8428" s="247"/>
      <c r="K8428" s="247"/>
      <c r="L8428" s="247"/>
      <c r="M8428" s="247"/>
      <c r="N8428" s="247"/>
      <c r="O8428" s="247"/>
      <c r="P8428" s="247"/>
      <c r="Q8428" s="247"/>
      <c r="R8428" s="247"/>
    </row>
    <row r="8429" spans="1:18" ht="20.100000000000001" customHeight="1" x14ac:dyDescent="0.25">
      <c r="A8429" s="248"/>
      <c r="B8429" s="248"/>
      <c r="C8429" s="248"/>
      <c r="D8429" s="248"/>
      <c r="E8429" s="248"/>
      <c r="F8429" s="248"/>
      <c r="G8429" s="248"/>
      <c r="H8429" s="248"/>
      <c r="I8429" s="247"/>
      <c r="J8429" s="247"/>
      <c r="K8429" s="247"/>
      <c r="L8429" s="247"/>
      <c r="M8429" s="247"/>
      <c r="N8429" s="247"/>
      <c r="O8429" s="247"/>
      <c r="P8429" s="247"/>
      <c r="Q8429" s="247"/>
      <c r="R8429" s="247"/>
    </row>
    <row r="8430" spans="1:18" ht="20.100000000000001" customHeight="1" x14ac:dyDescent="0.25">
      <c r="A8430" s="248"/>
      <c r="B8430" s="248"/>
      <c r="C8430" s="248"/>
      <c r="D8430" s="248"/>
      <c r="E8430" s="248"/>
      <c r="F8430" s="248"/>
      <c r="G8430" s="248"/>
      <c r="H8430" s="248"/>
      <c r="I8430" s="247"/>
      <c r="J8430" s="247"/>
      <c r="K8430" s="247"/>
      <c r="L8430" s="247"/>
      <c r="M8430" s="247"/>
      <c r="N8430" s="247"/>
      <c r="O8430" s="247"/>
      <c r="P8430" s="247"/>
      <c r="Q8430" s="247"/>
      <c r="R8430" s="247"/>
    </row>
    <row r="8431" spans="1:18" ht="20.100000000000001" customHeight="1" x14ac:dyDescent="0.25">
      <c r="A8431" s="248"/>
      <c r="B8431" s="248"/>
      <c r="C8431" s="248"/>
      <c r="D8431" s="248"/>
      <c r="E8431" s="248"/>
      <c r="F8431" s="248"/>
      <c r="G8431" s="248"/>
      <c r="H8431" s="248"/>
      <c r="I8431" s="247"/>
      <c r="J8431" s="247"/>
      <c r="K8431" s="247"/>
      <c r="L8431" s="247"/>
      <c r="M8431" s="247"/>
      <c r="N8431" s="247"/>
      <c r="O8431" s="247"/>
      <c r="P8431" s="247"/>
      <c r="Q8431" s="247"/>
      <c r="R8431" s="247"/>
    </row>
    <row r="8432" spans="1:18" ht="20.100000000000001" customHeight="1" x14ac:dyDescent="0.25">
      <c r="A8432" s="248"/>
      <c r="B8432" s="248"/>
      <c r="C8432" s="248"/>
      <c r="D8432" s="248"/>
      <c r="E8432" s="248"/>
      <c r="F8432" s="248"/>
      <c r="G8432" s="248"/>
      <c r="H8432" s="248"/>
      <c r="I8432" s="247"/>
      <c r="J8432" s="247"/>
      <c r="K8432" s="247"/>
      <c r="L8432" s="247"/>
      <c r="M8432" s="247"/>
      <c r="N8432" s="247"/>
      <c r="O8432" s="247"/>
      <c r="P8432" s="247"/>
      <c r="Q8432" s="247"/>
      <c r="R8432" s="247"/>
    </row>
    <row r="8433" spans="1:18" ht="20.100000000000001" customHeight="1" x14ac:dyDescent="0.25">
      <c r="A8433" s="248"/>
      <c r="B8433" s="248"/>
      <c r="C8433" s="248"/>
      <c r="D8433" s="248"/>
      <c r="E8433" s="248"/>
      <c r="F8433" s="248"/>
      <c r="G8433" s="248"/>
      <c r="H8433" s="248"/>
      <c r="I8433" s="247"/>
      <c r="J8433" s="247"/>
      <c r="K8433" s="247"/>
      <c r="L8433" s="247"/>
      <c r="M8433" s="247"/>
      <c r="N8433" s="247"/>
      <c r="O8433" s="247"/>
      <c r="P8433" s="247"/>
      <c r="Q8433" s="247"/>
      <c r="R8433" s="247"/>
    </row>
    <row r="8434" spans="1:18" ht="20.100000000000001" customHeight="1" x14ac:dyDescent="0.25">
      <c r="A8434" s="248"/>
      <c r="B8434" s="248"/>
      <c r="C8434" s="248"/>
      <c r="D8434" s="248"/>
      <c r="E8434" s="248"/>
      <c r="F8434" s="248"/>
      <c r="G8434" s="248"/>
      <c r="H8434" s="248"/>
      <c r="I8434" s="247"/>
      <c r="J8434" s="247"/>
      <c r="K8434" s="247"/>
      <c r="L8434" s="247"/>
      <c r="M8434" s="247"/>
      <c r="N8434" s="247"/>
      <c r="O8434" s="247"/>
      <c r="P8434" s="247"/>
      <c r="Q8434" s="247"/>
      <c r="R8434" s="247"/>
    </row>
    <row r="8435" spans="1:18" ht="20.100000000000001" customHeight="1" x14ac:dyDescent="0.25">
      <c r="A8435" s="248"/>
      <c r="B8435" s="248"/>
      <c r="C8435" s="248"/>
      <c r="D8435" s="248"/>
      <c r="E8435" s="248"/>
      <c r="F8435" s="248"/>
      <c r="G8435" s="248"/>
      <c r="H8435" s="248"/>
      <c r="I8435" s="247"/>
      <c r="J8435" s="247"/>
      <c r="K8435" s="247"/>
      <c r="L8435" s="247"/>
      <c r="M8435" s="247"/>
      <c r="N8435" s="247"/>
      <c r="O8435" s="247"/>
      <c r="P8435" s="247"/>
      <c r="Q8435" s="247"/>
      <c r="R8435" s="247"/>
    </row>
    <row r="8436" spans="1:18" ht="20.100000000000001" customHeight="1" x14ac:dyDescent="0.25">
      <c r="A8436" s="248"/>
      <c r="B8436" s="248"/>
      <c r="C8436" s="248"/>
      <c r="D8436" s="248"/>
      <c r="E8436" s="248"/>
      <c r="F8436" s="248"/>
      <c r="G8436" s="248"/>
      <c r="H8436" s="248"/>
      <c r="I8436" s="247"/>
      <c r="J8436" s="247"/>
      <c r="K8436" s="247"/>
      <c r="L8436" s="247"/>
      <c r="M8436" s="247"/>
      <c r="N8436" s="247"/>
      <c r="O8436" s="247"/>
      <c r="P8436" s="247"/>
      <c r="Q8436" s="247"/>
      <c r="R8436" s="247"/>
    </row>
    <row r="8437" spans="1:18" ht="20.100000000000001" customHeight="1" x14ac:dyDescent="0.25">
      <c r="A8437" s="248"/>
      <c r="B8437" s="248"/>
      <c r="C8437" s="248"/>
      <c r="D8437" s="248"/>
      <c r="E8437" s="248"/>
      <c r="F8437" s="248"/>
      <c r="G8437" s="248"/>
      <c r="H8437" s="248"/>
      <c r="I8437" s="247"/>
      <c r="J8437" s="247"/>
      <c r="K8437" s="247"/>
      <c r="L8437" s="247"/>
      <c r="M8437" s="247"/>
      <c r="N8437" s="247"/>
      <c r="O8437" s="247"/>
      <c r="P8437" s="247"/>
      <c r="Q8437" s="247"/>
      <c r="R8437" s="247"/>
    </row>
    <row r="8438" spans="1:18" ht="20.100000000000001" customHeight="1" x14ac:dyDescent="0.25">
      <c r="A8438" s="248"/>
      <c r="B8438" s="248"/>
      <c r="C8438" s="248"/>
      <c r="D8438" s="248"/>
      <c r="E8438" s="248"/>
      <c r="F8438" s="248"/>
      <c r="G8438" s="248"/>
      <c r="H8438" s="248"/>
      <c r="I8438" s="247"/>
      <c r="J8438" s="247"/>
      <c r="K8438" s="247"/>
      <c r="L8438" s="247"/>
      <c r="M8438" s="247"/>
      <c r="N8438" s="247"/>
      <c r="O8438" s="247"/>
      <c r="P8438" s="247"/>
      <c r="Q8438" s="247"/>
      <c r="R8438" s="247"/>
    </row>
    <row r="8439" spans="1:18" ht="20.100000000000001" customHeight="1" x14ac:dyDescent="0.25">
      <c r="A8439" s="248"/>
      <c r="B8439" s="248"/>
      <c r="C8439" s="248"/>
      <c r="D8439" s="248"/>
      <c r="E8439" s="248"/>
      <c r="F8439" s="248"/>
      <c r="G8439" s="248"/>
      <c r="H8439" s="248"/>
      <c r="I8439" s="247"/>
      <c r="J8439" s="247"/>
      <c r="K8439" s="247"/>
      <c r="L8439" s="247"/>
      <c r="M8439" s="247"/>
      <c r="N8439" s="247"/>
      <c r="O8439" s="247"/>
      <c r="P8439" s="247"/>
      <c r="Q8439" s="247"/>
      <c r="R8439" s="247"/>
    </row>
    <row r="8440" spans="1:18" ht="20.100000000000001" customHeight="1" x14ac:dyDescent="0.25">
      <c r="A8440" s="248"/>
      <c r="B8440" s="248"/>
      <c r="C8440" s="248"/>
      <c r="D8440" s="248"/>
      <c r="E8440" s="248"/>
      <c r="F8440" s="248"/>
      <c r="G8440" s="248"/>
      <c r="H8440" s="248"/>
      <c r="I8440" s="247"/>
      <c r="J8440" s="247"/>
      <c r="K8440" s="247"/>
      <c r="L8440" s="247"/>
      <c r="M8440" s="247"/>
      <c r="N8440" s="247"/>
      <c r="O8440" s="247"/>
      <c r="P8440" s="247"/>
      <c r="Q8440" s="247"/>
      <c r="R8440" s="247"/>
    </row>
    <row r="8441" spans="1:18" ht="20.100000000000001" customHeight="1" x14ac:dyDescent="0.25">
      <c r="A8441" s="248"/>
      <c r="B8441" s="248"/>
      <c r="C8441" s="248"/>
      <c r="D8441" s="248"/>
      <c r="E8441" s="248"/>
      <c r="F8441" s="248"/>
      <c r="G8441" s="248"/>
      <c r="H8441" s="248"/>
      <c r="I8441" s="247"/>
      <c r="J8441" s="247"/>
      <c r="K8441" s="247"/>
      <c r="L8441" s="247"/>
      <c r="M8441" s="247"/>
      <c r="N8441" s="247"/>
      <c r="O8441" s="247"/>
      <c r="P8441" s="247"/>
      <c r="Q8441" s="247"/>
      <c r="R8441" s="247"/>
    </row>
    <row r="8442" spans="1:18" ht="20.100000000000001" customHeight="1" x14ac:dyDescent="0.25">
      <c r="A8442" s="248"/>
      <c r="B8442" s="248"/>
      <c r="C8442" s="248"/>
      <c r="D8442" s="248"/>
      <c r="E8442" s="248"/>
      <c r="F8442" s="248"/>
      <c r="G8442" s="248"/>
      <c r="H8442" s="248"/>
      <c r="I8442" s="247"/>
      <c r="J8442" s="247"/>
      <c r="K8442" s="247"/>
      <c r="L8442" s="247"/>
      <c r="M8442" s="247"/>
      <c r="N8442" s="247"/>
      <c r="O8442" s="247"/>
      <c r="P8442" s="247"/>
      <c r="Q8442" s="247"/>
      <c r="R8442" s="247"/>
    </row>
    <row r="8443" spans="1:18" ht="20.100000000000001" customHeight="1" x14ac:dyDescent="0.25">
      <c r="A8443" s="248"/>
      <c r="B8443" s="248"/>
      <c r="C8443" s="248"/>
      <c r="D8443" s="248"/>
      <c r="E8443" s="248"/>
      <c r="F8443" s="248"/>
      <c r="G8443" s="248"/>
      <c r="H8443" s="248"/>
      <c r="I8443" s="247"/>
      <c r="J8443" s="247"/>
      <c r="K8443" s="247"/>
      <c r="L8443" s="247"/>
      <c r="M8443" s="247"/>
      <c r="N8443" s="247"/>
      <c r="O8443" s="247"/>
      <c r="P8443" s="247"/>
      <c r="Q8443" s="247"/>
      <c r="R8443" s="247"/>
    </row>
    <row r="8444" spans="1:18" ht="20.100000000000001" customHeight="1" x14ac:dyDescent="0.25">
      <c r="A8444" s="248"/>
      <c r="B8444" s="248"/>
      <c r="C8444" s="248"/>
      <c r="D8444" s="248"/>
      <c r="E8444" s="248"/>
      <c r="F8444" s="248"/>
      <c r="G8444" s="248"/>
      <c r="H8444" s="248"/>
      <c r="I8444" s="247"/>
      <c r="J8444" s="247"/>
      <c r="K8444" s="247"/>
      <c r="L8444" s="247"/>
      <c r="M8444" s="247"/>
      <c r="N8444" s="247"/>
      <c r="O8444" s="247"/>
      <c r="P8444" s="247"/>
      <c r="Q8444" s="247"/>
      <c r="R8444" s="247"/>
    </row>
    <row r="8445" spans="1:18" ht="20.100000000000001" customHeight="1" x14ac:dyDescent="0.25">
      <c r="A8445" s="248"/>
      <c r="B8445" s="248"/>
      <c r="C8445" s="248"/>
      <c r="D8445" s="248"/>
      <c r="E8445" s="248"/>
      <c r="F8445" s="248"/>
      <c r="G8445" s="248"/>
      <c r="H8445" s="248"/>
      <c r="I8445" s="247"/>
      <c r="J8445" s="247"/>
      <c r="K8445" s="247"/>
      <c r="L8445" s="247"/>
      <c r="M8445" s="247"/>
      <c r="N8445" s="247"/>
      <c r="O8445" s="247"/>
      <c r="P8445" s="247"/>
      <c r="Q8445" s="247"/>
      <c r="R8445" s="247"/>
    </row>
    <row r="8446" spans="1:18" ht="20.100000000000001" customHeight="1" x14ac:dyDescent="0.25">
      <c r="A8446" s="248"/>
      <c r="B8446" s="248"/>
      <c r="C8446" s="248"/>
      <c r="D8446" s="248"/>
      <c r="E8446" s="248"/>
      <c r="F8446" s="248"/>
      <c r="G8446" s="248"/>
      <c r="H8446" s="248"/>
      <c r="I8446" s="247"/>
      <c r="J8446" s="247"/>
      <c r="K8446" s="247"/>
      <c r="L8446" s="247"/>
      <c r="M8446" s="247"/>
      <c r="N8446" s="247"/>
      <c r="O8446" s="247"/>
      <c r="P8446" s="247"/>
      <c r="Q8446" s="247"/>
      <c r="R8446" s="247"/>
    </row>
    <row r="8447" spans="1:18" ht="20.100000000000001" customHeight="1" x14ac:dyDescent="0.25">
      <c r="A8447" s="248"/>
      <c r="B8447" s="248"/>
      <c r="C8447" s="248"/>
      <c r="D8447" s="248"/>
      <c r="E8447" s="248"/>
      <c r="F8447" s="248"/>
      <c r="G8447" s="248"/>
      <c r="H8447" s="248"/>
      <c r="I8447" s="247"/>
      <c r="J8447" s="247"/>
      <c r="K8447" s="247"/>
      <c r="L8447" s="247"/>
      <c r="M8447" s="247"/>
      <c r="N8447" s="247"/>
      <c r="O8447" s="247"/>
      <c r="P8447" s="247"/>
      <c r="Q8447" s="247"/>
      <c r="R8447" s="247"/>
    </row>
    <row r="8448" spans="1:18" ht="20.100000000000001" customHeight="1" x14ac:dyDescent="0.25">
      <c r="A8448" s="248"/>
      <c r="B8448" s="248"/>
      <c r="C8448" s="248"/>
      <c r="D8448" s="248"/>
      <c r="E8448" s="248"/>
      <c r="F8448" s="248"/>
      <c r="G8448" s="248"/>
      <c r="H8448" s="248"/>
      <c r="I8448" s="247"/>
      <c r="J8448" s="247"/>
      <c r="K8448" s="247"/>
      <c r="L8448" s="247"/>
      <c r="M8448" s="247"/>
      <c r="N8448" s="247"/>
      <c r="O8448" s="247"/>
      <c r="P8448" s="247"/>
      <c r="Q8448" s="247"/>
      <c r="R8448" s="247"/>
    </row>
    <row r="8449" spans="1:18" ht="20.100000000000001" customHeight="1" x14ac:dyDescent="0.25">
      <c r="A8449" s="248"/>
      <c r="B8449" s="248"/>
      <c r="C8449" s="248"/>
      <c r="D8449" s="248"/>
      <c r="E8449" s="248"/>
      <c r="F8449" s="248"/>
      <c r="G8449" s="248"/>
      <c r="H8449" s="248"/>
      <c r="I8449" s="247"/>
      <c r="J8449" s="247"/>
      <c r="K8449" s="247"/>
      <c r="L8449" s="247"/>
      <c r="M8449" s="247"/>
      <c r="N8449" s="247"/>
      <c r="O8449" s="247"/>
      <c r="P8449" s="247"/>
      <c r="Q8449" s="247"/>
      <c r="R8449" s="247"/>
    </row>
    <row r="8450" spans="1:18" ht="20.100000000000001" customHeight="1" x14ac:dyDescent="0.25">
      <c r="A8450" s="248"/>
      <c r="B8450" s="248"/>
      <c r="C8450" s="248"/>
      <c r="D8450" s="248"/>
      <c r="E8450" s="248"/>
      <c r="F8450" s="248"/>
      <c r="G8450" s="248"/>
      <c r="H8450" s="248"/>
      <c r="I8450" s="247"/>
      <c r="J8450" s="247"/>
      <c r="K8450" s="247"/>
      <c r="L8450" s="247"/>
      <c r="M8450" s="247"/>
      <c r="N8450" s="247"/>
      <c r="O8450" s="247"/>
      <c r="P8450" s="247"/>
      <c r="Q8450" s="247"/>
      <c r="R8450" s="247"/>
    </row>
    <row r="8451" spans="1:18" ht="20.100000000000001" customHeight="1" x14ac:dyDescent="0.25">
      <c r="A8451" s="248"/>
      <c r="B8451" s="248"/>
      <c r="C8451" s="248"/>
      <c r="D8451" s="248"/>
      <c r="E8451" s="248"/>
      <c r="F8451" s="248"/>
      <c r="G8451" s="248"/>
      <c r="H8451" s="248"/>
      <c r="I8451" s="247"/>
      <c r="J8451" s="247"/>
      <c r="K8451" s="247"/>
      <c r="L8451" s="247"/>
      <c r="M8451" s="247"/>
      <c r="N8451" s="247"/>
      <c r="O8451" s="247"/>
      <c r="P8451" s="247"/>
      <c r="Q8451" s="247"/>
      <c r="R8451" s="247"/>
    </row>
    <row r="8452" spans="1:18" ht="20.100000000000001" customHeight="1" x14ac:dyDescent="0.25">
      <c r="A8452" s="248"/>
      <c r="B8452" s="248"/>
      <c r="C8452" s="248"/>
      <c r="D8452" s="248"/>
      <c r="E8452" s="248"/>
      <c r="F8452" s="248"/>
      <c r="G8452" s="248"/>
      <c r="H8452" s="248"/>
      <c r="I8452" s="247"/>
      <c r="J8452" s="247"/>
      <c r="K8452" s="247"/>
      <c r="L8452" s="247"/>
      <c r="M8452" s="247"/>
      <c r="N8452" s="247"/>
      <c r="O8452" s="247"/>
      <c r="P8452" s="247"/>
      <c r="Q8452" s="247"/>
      <c r="R8452" s="247"/>
    </row>
    <row r="8453" spans="1:18" ht="20.100000000000001" customHeight="1" x14ac:dyDescent="0.25">
      <c r="A8453" s="248"/>
      <c r="B8453" s="248"/>
      <c r="C8453" s="248"/>
      <c r="D8453" s="248"/>
      <c r="E8453" s="248"/>
      <c r="F8453" s="248"/>
      <c r="G8453" s="248"/>
      <c r="H8453" s="248"/>
      <c r="I8453" s="247"/>
      <c r="J8453" s="247"/>
      <c r="K8453" s="247"/>
      <c r="L8453" s="247"/>
      <c r="M8453" s="247"/>
      <c r="N8453" s="247"/>
      <c r="O8453" s="247"/>
      <c r="P8453" s="247"/>
      <c r="Q8453" s="247"/>
      <c r="R8453" s="247"/>
    </row>
    <row r="8454" spans="1:18" ht="20.100000000000001" customHeight="1" x14ac:dyDescent="0.25">
      <c r="A8454" s="248"/>
      <c r="B8454" s="248"/>
      <c r="C8454" s="248"/>
      <c r="D8454" s="248"/>
      <c r="E8454" s="248"/>
      <c r="F8454" s="248"/>
      <c r="G8454" s="248"/>
      <c r="H8454" s="248"/>
      <c r="I8454" s="247"/>
      <c r="J8454" s="247"/>
      <c r="K8454" s="247"/>
      <c r="L8454" s="247"/>
      <c r="M8454" s="247"/>
      <c r="N8454" s="247"/>
      <c r="O8454" s="247"/>
      <c r="P8454" s="247"/>
      <c r="Q8454" s="247"/>
      <c r="R8454" s="247"/>
    </row>
    <row r="8455" spans="1:18" ht="20.100000000000001" customHeight="1" x14ac:dyDescent="0.25">
      <c r="A8455" s="248"/>
      <c r="B8455" s="248"/>
      <c r="C8455" s="248"/>
      <c r="D8455" s="248"/>
      <c r="E8455" s="248"/>
      <c r="F8455" s="248"/>
      <c r="G8455" s="248"/>
      <c r="H8455" s="248"/>
      <c r="I8455" s="247"/>
      <c r="J8455" s="247"/>
      <c r="K8455" s="247"/>
      <c r="L8455" s="247"/>
      <c r="M8455" s="247"/>
      <c r="N8455" s="247"/>
      <c r="O8455" s="247"/>
      <c r="P8455" s="247"/>
      <c r="Q8455" s="247"/>
      <c r="R8455" s="247"/>
    </row>
    <row r="8456" spans="1:18" ht="20.100000000000001" customHeight="1" x14ac:dyDescent="0.25">
      <c r="A8456" s="248"/>
      <c r="B8456" s="248"/>
      <c r="C8456" s="248"/>
      <c r="D8456" s="248"/>
      <c r="E8456" s="248"/>
      <c r="F8456" s="248"/>
      <c r="G8456" s="248"/>
      <c r="H8456" s="248"/>
      <c r="I8456" s="247"/>
      <c r="J8456" s="247"/>
      <c r="K8456" s="247"/>
      <c r="L8456" s="247"/>
      <c r="M8456" s="247"/>
      <c r="N8456" s="247"/>
      <c r="O8456" s="247"/>
      <c r="P8456" s="247"/>
      <c r="Q8456" s="247"/>
      <c r="R8456" s="247"/>
    </row>
    <row r="8457" spans="1:18" ht="20.100000000000001" customHeight="1" x14ac:dyDescent="0.25">
      <c r="A8457" s="248"/>
      <c r="B8457" s="248"/>
      <c r="C8457" s="248"/>
      <c r="D8457" s="248"/>
      <c r="E8457" s="248"/>
      <c r="F8457" s="248"/>
      <c r="G8457" s="248"/>
      <c r="H8457" s="248"/>
      <c r="I8457" s="247"/>
      <c r="J8457" s="247"/>
      <c r="K8457" s="247"/>
      <c r="L8457" s="247"/>
      <c r="M8457" s="247"/>
      <c r="N8457" s="247"/>
      <c r="O8457" s="247"/>
      <c r="P8457" s="247"/>
      <c r="Q8457" s="247"/>
      <c r="R8457" s="247"/>
    </row>
    <row r="8458" spans="1:18" ht="20.100000000000001" customHeight="1" x14ac:dyDescent="0.25">
      <c r="A8458" s="248"/>
      <c r="B8458" s="248"/>
      <c r="C8458" s="248"/>
      <c r="D8458" s="248"/>
      <c r="E8458" s="248"/>
      <c r="F8458" s="248"/>
      <c r="G8458" s="248"/>
      <c r="H8458" s="248"/>
      <c r="I8458" s="247"/>
      <c r="J8458" s="247"/>
      <c r="K8458" s="247"/>
      <c r="L8458" s="247"/>
      <c r="M8458" s="247"/>
      <c r="N8458" s="247"/>
      <c r="O8458" s="247"/>
      <c r="P8458" s="247"/>
      <c r="Q8458" s="247"/>
      <c r="R8458" s="247"/>
    </row>
    <row r="8459" spans="1:18" ht="20.100000000000001" customHeight="1" x14ac:dyDescent="0.25">
      <c r="A8459" s="248"/>
      <c r="B8459" s="248"/>
      <c r="C8459" s="248"/>
      <c r="D8459" s="248"/>
      <c r="E8459" s="248"/>
      <c r="F8459" s="248"/>
      <c r="G8459" s="248"/>
      <c r="H8459" s="248"/>
      <c r="I8459" s="247"/>
      <c r="J8459" s="247"/>
      <c r="K8459" s="247"/>
      <c r="L8459" s="247"/>
      <c r="M8459" s="247"/>
      <c r="N8459" s="247"/>
      <c r="O8459" s="247"/>
      <c r="P8459" s="247"/>
      <c r="Q8459" s="247"/>
      <c r="R8459" s="247"/>
    </row>
    <row r="8460" spans="1:18" ht="20.100000000000001" customHeight="1" x14ac:dyDescent="0.25">
      <c r="A8460" s="248"/>
      <c r="B8460" s="248"/>
      <c r="C8460" s="248"/>
      <c r="D8460" s="248"/>
      <c r="E8460" s="248"/>
      <c r="F8460" s="248"/>
      <c r="G8460" s="248"/>
      <c r="H8460" s="248"/>
      <c r="I8460" s="247"/>
      <c r="J8460" s="247"/>
      <c r="K8460" s="247"/>
      <c r="L8460" s="247"/>
      <c r="M8460" s="247"/>
      <c r="N8460" s="247"/>
      <c r="O8460" s="247"/>
      <c r="P8460" s="247"/>
      <c r="Q8460" s="247"/>
      <c r="R8460" s="247"/>
    </row>
    <row r="8461" spans="1:18" ht="20.100000000000001" customHeight="1" x14ac:dyDescent="0.25">
      <c r="A8461" s="248"/>
      <c r="B8461" s="248"/>
      <c r="C8461" s="248"/>
      <c r="D8461" s="248"/>
      <c r="E8461" s="248"/>
      <c r="F8461" s="248"/>
      <c r="G8461" s="248"/>
      <c r="H8461" s="248"/>
      <c r="I8461" s="247"/>
      <c r="J8461" s="247"/>
      <c r="K8461" s="247"/>
      <c r="L8461" s="247"/>
      <c r="M8461" s="247"/>
      <c r="N8461" s="247"/>
      <c r="O8461" s="247"/>
      <c r="P8461" s="247"/>
      <c r="Q8461" s="247"/>
      <c r="R8461" s="247"/>
    </row>
    <row r="8462" spans="1:18" ht="20.100000000000001" customHeight="1" x14ac:dyDescent="0.25">
      <c r="A8462" s="248"/>
      <c r="B8462" s="248"/>
      <c r="C8462" s="248"/>
      <c r="D8462" s="248"/>
      <c r="E8462" s="248"/>
      <c r="F8462" s="248"/>
      <c r="G8462" s="248"/>
      <c r="H8462" s="248"/>
      <c r="I8462" s="247"/>
      <c r="J8462" s="247"/>
      <c r="K8462" s="247"/>
      <c r="L8462" s="247"/>
      <c r="M8462" s="247"/>
      <c r="N8462" s="247"/>
      <c r="O8462" s="247"/>
      <c r="P8462" s="247"/>
      <c r="Q8462" s="247"/>
      <c r="R8462" s="247"/>
    </row>
    <row r="8463" spans="1:18" ht="20.100000000000001" customHeight="1" x14ac:dyDescent="0.25">
      <c r="A8463" s="248"/>
      <c r="B8463" s="248"/>
      <c r="C8463" s="248"/>
      <c r="D8463" s="248"/>
      <c r="E8463" s="248"/>
      <c r="F8463" s="248"/>
      <c r="G8463" s="248"/>
      <c r="H8463" s="248"/>
      <c r="I8463" s="247"/>
      <c r="J8463" s="247"/>
      <c r="K8463" s="247"/>
      <c r="L8463" s="247"/>
      <c r="M8463" s="247"/>
      <c r="N8463" s="247"/>
      <c r="O8463" s="247"/>
      <c r="P8463" s="247"/>
      <c r="Q8463" s="247"/>
      <c r="R8463" s="247"/>
    </row>
    <row r="8464" spans="1:18" ht="20.100000000000001" customHeight="1" x14ac:dyDescent="0.25">
      <c r="A8464" s="248"/>
      <c r="B8464" s="248"/>
      <c r="C8464" s="248"/>
      <c r="D8464" s="248"/>
      <c r="E8464" s="248"/>
      <c r="F8464" s="248"/>
      <c r="G8464" s="248"/>
      <c r="H8464" s="248"/>
      <c r="I8464" s="247"/>
      <c r="J8464" s="247"/>
      <c r="K8464" s="247"/>
      <c r="L8464" s="247"/>
      <c r="M8464" s="247"/>
      <c r="N8464" s="247"/>
      <c r="O8464" s="247"/>
      <c r="P8464" s="247"/>
      <c r="Q8464" s="247"/>
      <c r="R8464" s="247"/>
    </row>
    <row r="8465" spans="1:18" ht="20.100000000000001" customHeight="1" x14ac:dyDescent="0.25">
      <c r="A8465" s="248"/>
      <c r="B8465" s="248"/>
      <c r="C8465" s="248"/>
      <c r="D8465" s="248"/>
      <c r="E8465" s="248"/>
      <c r="F8465" s="248"/>
      <c r="G8465" s="248"/>
      <c r="H8465" s="248"/>
      <c r="I8465" s="247"/>
      <c r="J8465" s="247"/>
      <c r="K8465" s="247"/>
      <c r="L8465" s="247"/>
      <c r="M8465" s="247"/>
      <c r="N8465" s="247"/>
      <c r="O8465" s="247"/>
      <c r="P8465" s="247"/>
      <c r="Q8465" s="247"/>
      <c r="R8465" s="247"/>
    </row>
    <row r="8466" spans="1:18" ht="20.100000000000001" customHeight="1" x14ac:dyDescent="0.25">
      <c r="A8466" s="248"/>
      <c r="B8466" s="248"/>
      <c r="C8466" s="248"/>
      <c r="D8466" s="248"/>
      <c r="E8466" s="248"/>
      <c r="F8466" s="248"/>
      <c r="G8466" s="248"/>
      <c r="H8466" s="248"/>
      <c r="I8466" s="247"/>
      <c r="J8466" s="247"/>
      <c r="K8466" s="247"/>
      <c r="L8466" s="247"/>
      <c r="M8466" s="247"/>
      <c r="N8466" s="247"/>
      <c r="O8466" s="247"/>
      <c r="P8466" s="247"/>
      <c r="Q8466" s="247"/>
      <c r="R8466" s="247"/>
    </row>
    <row r="8467" spans="1:18" ht="20.100000000000001" customHeight="1" x14ac:dyDescent="0.25">
      <c r="A8467" s="248"/>
      <c r="B8467" s="248"/>
      <c r="C8467" s="248"/>
      <c r="D8467" s="248"/>
      <c r="E8467" s="248"/>
      <c r="F8467" s="248"/>
      <c r="G8467" s="248"/>
      <c r="H8467" s="248"/>
      <c r="I8467" s="247"/>
      <c r="J8467" s="247"/>
      <c r="K8467" s="247"/>
      <c r="L8467" s="247"/>
      <c r="M8467" s="247"/>
      <c r="N8467" s="247"/>
      <c r="O8467" s="247"/>
      <c r="P8467" s="247"/>
      <c r="Q8467" s="247"/>
      <c r="R8467" s="247"/>
    </row>
    <row r="8468" spans="1:18" ht="20.100000000000001" customHeight="1" x14ac:dyDescent="0.25">
      <c r="A8468" s="248"/>
      <c r="B8468" s="248"/>
      <c r="C8468" s="248"/>
      <c r="D8468" s="248"/>
      <c r="E8468" s="248"/>
      <c r="F8468" s="248"/>
      <c r="G8468" s="248"/>
      <c r="H8468" s="248"/>
      <c r="I8468" s="247"/>
      <c r="J8468" s="247"/>
      <c r="K8468" s="247"/>
      <c r="L8468" s="247"/>
      <c r="M8468" s="247"/>
      <c r="N8468" s="247"/>
      <c r="O8468" s="247"/>
      <c r="P8468" s="247"/>
      <c r="Q8468" s="247"/>
      <c r="R8468" s="247"/>
    </row>
    <row r="8469" spans="1:18" ht="20.100000000000001" customHeight="1" x14ac:dyDescent="0.25">
      <c r="A8469" s="248"/>
      <c r="B8469" s="248"/>
      <c r="C8469" s="248"/>
      <c r="D8469" s="248"/>
      <c r="E8469" s="248"/>
      <c r="F8469" s="248"/>
      <c r="G8469" s="248"/>
      <c r="H8469" s="248"/>
      <c r="I8469" s="247"/>
      <c r="J8469" s="247"/>
      <c r="K8469" s="247"/>
      <c r="L8469" s="247"/>
      <c r="M8469" s="247"/>
      <c r="N8469" s="247"/>
      <c r="O8469" s="247"/>
      <c r="P8469" s="247"/>
      <c r="Q8469" s="247"/>
      <c r="R8469" s="247"/>
    </row>
    <row r="8470" spans="1:18" ht="20.100000000000001" customHeight="1" x14ac:dyDescent="0.25">
      <c r="A8470" s="248"/>
      <c r="B8470" s="248"/>
      <c r="C8470" s="248"/>
      <c r="D8470" s="248"/>
      <c r="E8470" s="248"/>
      <c r="F8470" s="248"/>
      <c r="G8470" s="248"/>
      <c r="H8470" s="248"/>
      <c r="I8470" s="247"/>
      <c r="J8470" s="247"/>
      <c r="K8470" s="247"/>
      <c r="L8470" s="247"/>
      <c r="M8470" s="247"/>
      <c r="N8470" s="247"/>
      <c r="O8470" s="247"/>
      <c r="P8470" s="247"/>
      <c r="Q8470" s="247"/>
      <c r="R8470" s="247"/>
    </row>
    <row r="8471" spans="1:18" ht="20.100000000000001" customHeight="1" x14ac:dyDescent="0.25">
      <c r="A8471" s="248"/>
      <c r="B8471" s="248"/>
      <c r="C8471" s="248"/>
      <c r="D8471" s="248"/>
      <c r="E8471" s="248"/>
      <c r="F8471" s="248"/>
      <c r="G8471" s="248"/>
      <c r="H8471" s="248"/>
      <c r="I8471" s="247"/>
      <c r="J8471" s="247"/>
      <c r="K8471" s="247"/>
      <c r="L8471" s="247"/>
      <c r="M8471" s="247"/>
      <c r="N8471" s="247"/>
      <c r="O8471" s="247"/>
      <c r="P8471" s="247"/>
      <c r="Q8471" s="247"/>
      <c r="R8471" s="247"/>
    </row>
    <row r="8472" spans="1:18" ht="20.100000000000001" customHeight="1" x14ac:dyDescent="0.25">
      <c r="A8472" s="248"/>
      <c r="B8472" s="248"/>
      <c r="C8472" s="248"/>
      <c r="D8472" s="248"/>
      <c r="E8472" s="248"/>
      <c r="F8472" s="248"/>
      <c r="G8472" s="248"/>
      <c r="H8472" s="248"/>
      <c r="I8472" s="247"/>
      <c r="J8472" s="247"/>
      <c r="K8472" s="247"/>
      <c r="L8472" s="247"/>
      <c r="M8472" s="247"/>
      <c r="N8472" s="247"/>
      <c r="O8472" s="247"/>
      <c r="P8472" s="247"/>
      <c r="Q8472" s="247"/>
      <c r="R8472" s="247"/>
    </row>
    <row r="8473" spans="1:18" ht="20.100000000000001" customHeight="1" x14ac:dyDescent="0.25">
      <c r="A8473" s="248"/>
      <c r="B8473" s="248"/>
      <c r="C8473" s="248"/>
      <c r="D8473" s="248"/>
      <c r="E8473" s="248"/>
      <c r="F8473" s="248"/>
      <c r="G8473" s="248"/>
      <c r="H8473" s="248"/>
      <c r="I8473" s="247"/>
      <c r="J8473" s="247"/>
      <c r="K8473" s="247"/>
      <c r="L8473" s="247"/>
      <c r="M8473" s="247"/>
      <c r="N8473" s="247"/>
      <c r="O8473" s="247"/>
      <c r="P8473" s="247"/>
      <c r="Q8473" s="247"/>
      <c r="R8473" s="247"/>
    </row>
    <row r="8474" spans="1:18" ht="20.100000000000001" customHeight="1" x14ac:dyDescent="0.25">
      <c r="A8474" s="248"/>
      <c r="B8474" s="248"/>
      <c r="C8474" s="248"/>
      <c r="D8474" s="248"/>
      <c r="E8474" s="248"/>
      <c r="F8474" s="248"/>
      <c r="G8474" s="248"/>
      <c r="H8474" s="248"/>
      <c r="I8474" s="247"/>
      <c r="J8474" s="247"/>
      <c r="K8474" s="247"/>
      <c r="L8474" s="247"/>
      <c r="M8474" s="247"/>
      <c r="N8474" s="247"/>
      <c r="O8474" s="247"/>
      <c r="P8474" s="247"/>
      <c r="Q8474" s="247"/>
      <c r="R8474" s="247"/>
    </row>
    <row r="8475" spans="1:18" ht="20.100000000000001" customHeight="1" x14ac:dyDescent="0.25">
      <c r="A8475" s="248"/>
      <c r="B8475" s="248"/>
      <c r="C8475" s="248"/>
      <c r="D8475" s="248"/>
      <c r="E8475" s="248"/>
      <c r="F8475" s="248"/>
      <c r="G8475" s="248"/>
      <c r="H8475" s="248"/>
      <c r="I8475" s="247"/>
      <c r="J8475" s="247"/>
      <c r="K8475" s="247"/>
      <c r="L8475" s="247"/>
      <c r="M8475" s="247"/>
      <c r="N8475" s="247"/>
      <c r="O8475" s="247"/>
      <c r="P8475" s="247"/>
      <c r="Q8475" s="247"/>
      <c r="R8475" s="247"/>
    </row>
    <row r="8476" spans="1:18" ht="20.100000000000001" customHeight="1" x14ac:dyDescent="0.25">
      <c r="A8476" s="248"/>
      <c r="B8476" s="248"/>
      <c r="C8476" s="248"/>
      <c r="D8476" s="248"/>
      <c r="E8476" s="248"/>
      <c r="F8476" s="248"/>
      <c r="G8476" s="248"/>
      <c r="H8476" s="248"/>
      <c r="I8476" s="247"/>
      <c r="J8476" s="247"/>
      <c r="K8476" s="247"/>
      <c r="L8476" s="247"/>
      <c r="M8476" s="247"/>
      <c r="N8476" s="247"/>
      <c r="O8476" s="247"/>
      <c r="P8476" s="247"/>
      <c r="Q8476" s="247"/>
      <c r="R8476" s="247"/>
    </row>
    <row r="8477" spans="1:18" ht="20.100000000000001" customHeight="1" x14ac:dyDescent="0.25">
      <c r="A8477" s="248"/>
      <c r="B8477" s="248"/>
      <c r="C8477" s="248"/>
      <c r="D8477" s="248"/>
      <c r="E8477" s="248"/>
      <c r="F8477" s="248"/>
      <c r="G8477" s="248"/>
      <c r="H8477" s="248"/>
      <c r="I8477" s="247"/>
      <c r="J8477" s="247"/>
      <c r="K8477" s="247"/>
      <c r="L8477" s="247"/>
      <c r="M8477" s="247"/>
      <c r="N8477" s="247"/>
      <c r="O8477" s="247"/>
      <c r="P8477" s="247"/>
      <c r="Q8477" s="247"/>
      <c r="R8477" s="247"/>
    </row>
    <row r="8478" spans="1:18" ht="20.100000000000001" customHeight="1" x14ac:dyDescent="0.25">
      <c r="A8478" s="248"/>
      <c r="B8478" s="248"/>
      <c r="C8478" s="248"/>
      <c r="D8478" s="248"/>
      <c r="E8478" s="248"/>
      <c r="F8478" s="248"/>
      <c r="G8478" s="248"/>
      <c r="H8478" s="248"/>
      <c r="I8478" s="247"/>
      <c r="J8478" s="247"/>
      <c r="K8478" s="247"/>
      <c r="L8478" s="247"/>
      <c r="M8478" s="247"/>
      <c r="N8478" s="247"/>
      <c r="O8478" s="247"/>
      <c r="P8478" s="247"/>
      <c r="Q8478" s="247"/>
      <c r="R8478" s="247"/>
    </row>
    <row r="8479" spans="1:18" ht="20.100000000000001" customHeight="1" x14ac:dyDescent="0.25">
      <c r="A8479" s="248"/>
      <c r="B8479" s="248"/>
      <c r="C8479" s="248"/>
      <c r="D8479" s="248"/>
      <c r="E8479" s="248"/>
      <c r="F8479" s="248"/>
      <c r="G8479" s="248"/>
      <c r="H8479" s="248"/>
      <c r="I8479" s="247"/>
      <c r="J8479" s="247"/>
      <c r="K8479" s="247"/>
      <c r="L8479" s="247"/>
      <c r="M8479" s="247"/>
      <c r="N8479" s="247"/>
      <c r="O8479" s="247"/>
      <c r="P8479" s="247"/>
      <c r="Q8479" s="247"/>
      <c r="R8479" s="247"/>
    </row>
    <row r="8480" spans="1:18" ht="20.100000000000001" customHeight="1" x14ac:dyDescent="0.25">
      <c r="A8480" s="248"/>
      <c r="B8480" s="248"/>
      <c r="C8480" s="248"/>
      <c r="D8480" s="248"/>
      <c r="E8480" s="248"/>
      <c r="F8480" s="248"/>
      <c r="G8480" s="248"/>
      <c r="H8480" s="248"/>
      <c r="I8480" s="247"/>
      <c r="J8480" s="247"/>
      <c r="K8480" s="247"/>
      <c r="L8480" s="247"/>
      <c r="M8480" s="247"/>
      <c r="N8480" s="247"/>
      <c r="O8480" s="247"/>
      <c r="P8480" s="247"/>
      <c r="Q8480" s="247"/>
      <c r="R8480" s="247"/>
    </row>
    <row r="8481" spans="1:18" ht="20.100000000000001" customHeight="1" x14ac:dyDescent="0.25">
      <c r="A8481" s="248"/>
      <c r="B8481" s="248"/>
      <c r="C8481" s="248"/>
      <c r="D8481" s="248"/>
      <c r="E8481" s="248"/>
      <c r="F8481" s="248"/>
      <c r="G8481" s="248"/>
      <c r="H8481" s="248"/>
      <c r="I8481" s="247"/>
      <c r="J8481" s="247"/>
      <c r="K8481" s="247"/>
      <c r="L8481" s="247"/>
      <c r="M8481" s="247"/>
      <c r="N8481" s="247"/>
      <c r="O8481" s="247"/>
      <c r="P8481" s="247"/>
      <c r="Q8481" s="247"/>
      <c r="R8481" s="247"/>
    </row>
    <row r="8482" spans="1:18" ht="20.100000000000001" customHeight="1" x14ac:dyDescent="0.25">
      <c r="A8482" s="248"/>
      <c r="B8482" s="248"/>
      <c r="C8482" s="248"/>
      <c r="D8482" s="248"/>
      <c r="E8482" s="248"/>
      <c r="F8482" s="248"/>
      <c r="G8482" s="248"/>
      <c r="H8482" s="248"/>
      <c r="I8482" s="247"/>
      <c r="J8482" s="247"/>
      <c r="K8482" s="247"/>
      <c r="L8482" s="247"/>
      <c r="M8482" s="247"/>
      <c r="N8482" s="247"/>
      <c r="O8482" s="247"/>
      <c r="P8482" s="247"/>
      <c r="Q8482" s="247"/>
      <c r="R8482" s="247"/>
    </row>
    <row r="8483" spans="1:18" ht="20.100000000000001" customHeight="1" x14ac:dyDescent="0.25">
      <c r="A8483" s="248"/>
      <c r="B8483" s="248"/>
      <c r="C8483" s="248"/>
      <c r="D8483" s="248"/>
      <c r="E8483" s="248"/>
      <c r="F8483" s="248"/>
      <c r="G8483" s="248"/>
      <c r="H8483" s="248"/>
      <c r="I8483" s="247"/>
      <c r="J8483" s="247"/>
      <c r="K8483" s="247"/>
      <c r="L8483" s="247"/>
      <c r="M8483" s="247"/>
      <c r="N8483" s="247"/>
      <c r="O8483" s="247"/>
      <c r="P8483" s="247"/>
      <c r="Q8483" s="247"/>
      <c r="R8483" s="247"/>
    </row>
    <row r="8484" spans="1:18" ht="20.100000000000001" customHeight="1" x14ac:dyDescent="0.25">
      <c r="A8484" s="248"/>
      <c r="B8484" s="248"/>
      <c r="C8484" s="248"/>
      <c r="D8484" s="248"/>
      <c r="E8484" s="248"/>
      <c r="F8484" s="248"/>
      <c r="G8484" s="248"/>
      <c r="H8484" s="248"/>
      <c r="I8484" s="247"/>
      <c r="J8484" s="247"/>
      <c r="K8484" s="247"/>
      <c r="L8484" s="247"/>
      <c r="M8484" s="247"/>
      <c r="N8484" s="247"/>
      <c r="O8484" s="247"/>
      <c r="P8484" s="247"/>
      <c r="Q8484" s="247"/>
      <c r="R8484" s="247"/>
    </row>
    <row r="8485" spans="1:18" ht="20.100000000000001" customHeight="1" x14ac:dyDescent="0.25">
      <c r="A8485" s="248"/>
      <c r="B8485" s="248"/>
      <c r="C8485" s="248"/>
      <c r="D8485" s="248"/>
      <c r="E8485" s="248"/>
      <c r="F8485" s="248"/>
      <c r="G8485" s="248"/>
      <c r="H8485" s="248"/>
      <c r="I8485" s="247"/>
      <c r="J8485" s="247"/>
      <c r="K8485" s="247"/>
      <c r="L8485" s="247"/>
      <c r="M8485" s="247"/>
      <c r="N8485" s="247"/>
      <c r="O8485" s="247"/>
      <c r="P8485" s="247"/>
      <c r="Q8485" s="247"/>
      <c r="R8485" s="247"/>
    </row>
    <row r="8486" spans="1:18" ht="20.100000000000001" customHeight="1" x14ac:dyDescent="0.25">
      <c r="A8486" s="248"/>
      <c r="B8486" s="248"/>
      <c r="C8486" s="248"/>
      <c r="D8486" s="248"/>
      <c r="E8486" s="248"/>
      <c r="F8486" s="248"/>
      <c r="G8486" s="248"/>
      <c r="H8486" s="248"/>
      <c r="I8486" s="247"/>
      <c r="J8486" s="247"/>
      <c r="K8486" s="247"/>
      <c r="L8486" s="247"/>
      <c r="M8486" s="247"/>
      <c r="N8486" s="247"/>
      <c r="O8486" s="247"/>
      <c r="P8486" s="247"/>
      <c r="Q8486" s="247"/>
      <c r="R8486" s="247"/>
    </row>
    <row r="8487" spans="1:18" ht="20.100000000000001" customHeight="1" x14ac:dyDescent="0.25">
      <c r="A8487" s="248"/>
      <c r="B8487" s="248"/>
      <c r="C8487" s="248"/>
      <c r="D8487" s="248"/>
      <c r="E8487" s="248"/>
      <c r="F8487" s="248"/>
      <c r="G8487" s="248"/>
      <c r="H8487" s="248"/>
      <c r="I8487" s="247"/>
      <c r="J8487" s="247"/>
      <c r="K8487" s="247"/>
      <c r="L8487" s="247"/>
      <c r="M8487" s="247"/>
      <c r="N8487" s="247"/>
      <c r="O8487" s="247"/>
      <c r="P8487" s="247"/>
      <c r="Q8487" s="247"/>
      <c r="R8487" s="247"/>
    </row>
    <row r="8488" spans="1:18" ht="20.100000000000001" customHeight="1" x14ac:dyDescent="0.25">
      <c r="A8488" s="248"/>
      <c r="B8488" s="248"/>
      <c r="C8488" s="248"/>
      <c r="D8488" s="248"/>
      <c r="E8488" s="248"/>
      <c r="F8488" s="248"/>
      <c r="G8488" s="248"/>
      <c r="H8488" s="248"/>
      <c r="I8488" s="247"/>
      <c r="J8488" s="247"/>
      <c r="K8488" s="247"/>
      <c r="L8488" s="247"/>
      <c r="M8488" s="247"/>
      <c r="N8488" s="247"/>
      <c r="O8488" s="247"/>
      <c r="P8488" s="247"/>
      <c r="Q8488" s="247"/>
      <c r="R8488" s="247"/>
    </row>
    <row r="8489" spans="1:18" ht="20.100000000000001" customHeight="1" x14ac:dyDescent="0.25">
      <c r="A8489" s="248"/>
      <c r="B8489" s="248"/>
      <c r="C8489" s="248"/>
      <c r="D8489" s="248"/>
      <c r="E8489" s="248"/>
      <c r="F8489" s="248"/>
      <c r="G8489" s="248"/>
      <c r="H8489" s="248"/>
      <c r="I8489" s="247"/>
      <c r="J8489" s="247"/>
      <c r="K8489" s="247"/>
      <c r="L8489" s="247"/>
      <c r="M8489" s="247"/>
      <c r="N8489" s="247"/>
      <c r="O8489" s="247"/>
      <c r="P8489" s="247"/>
      <c r="Q8489" s="247"/>
      <c r="R8489" s="247"/>
    </row>
    <row r="8490" spans="1:18" ht="20.100000000000001" customHeight="1" x14ac:dyDescent="0.25">
      <c r="A8490" s="248"/>
      <c r="B8490" s="248"/>
      <c r="C8490" s="248"/>
      <c r="D8490" s="248"/>
      <c r="E8490" s="248"/>
      <c r="F8490" s="248"/>
      <c r="G8490" s="248"/>
      <c r="H8490" s="248"/>
      <c r="I8490" s="247"/>
      <c r="J8490" s="247"/>
      <c r="K8490" s="247"/>
      <c r="L8490" s="247"/>
      <c r="M8490" s="247"/>
      <c r="N8490" s="247"/>
      <c r="O8490" s="247"/>
      <c r="P8490" s="247"/>
      <c r="Q8490" s="247"/>
      <c r="R8490" s="247"/>
    </row>
    <row r="8491" spans="1:18" ht="20.100000000000001" customHeight="1" x14ac:dyDescent="0.25">
      <c r="A8491" s="248"/>
      <c r="B8491" s="248"/>
      <c r="C8491" s="248"/>
      <c r="D8491" s="248"/>
      <c r="E8491" s="248"/>
      <c r="F8491" s="248"/>
      <c r="G8491" s="248"/>
      <c r="H8491" s="248"/>
      <c r="I8491" s="247"/>
      <c r="J8491" s="247"/>
      <c r="K8491" s="247"/>
      <c r="L8491" s="247"/>
      <c r="M8491" s="247"/>
      <c r="N8491" s="247"/>
      <c r="O8491" s="247"/>
      <c r="P8491" s="247"/>
      <c r="Q8491" s="247"/>
      <c r="R8491" s="247"/>
    </row>
    <row r="8492" spans="1:18" ht="20.100000000000001" customHeight="1" x14ac:dyDescent="0.25">
      <c r="A8492" s="248"/>
      <c r="B8492" s="248"/>
      <c r="C8492" s="248"/>
      <c r="D8492" s="248"/>
      <c r="E8492" s="248"/>
      <c r="F8492" s="248"/>
      <c r="G8492" s="248"/>
      <c r="H8492" s="248"/>
      <c r="I8492" s="247"/>
      <c r="J8492" s="247"/>
      <c r="K8492" s="247"/>
      <c r="L8492" s="247"/>
      <c r="M8492" s="247"/>
      <c r="N8492" s="247"/>
      <c r="O8492" s="247"/>
      <c r="P8492" s="247"/>
      <c r="Q8492" s="247"/>
      <c r="R8492" s="247"/>
    </row>
    <row r="8493" spans="1:18" ht="20.100000000000001" customHeight="1" x14ac:dyDescent="0.25">
      <c r="A8493" s="248"/>
      <c r="B8493" s="248"/>
      <c r="C8493" s="248"/>
      <c r="D8493" s="248"/>
      <c r="E8493" s="248"/>
      <c r="F8493" s="248"/>
      <c r="G8493" s="248"/>
      <c r="H8493" s="248"/>
      <c r="I8493" s="247"/>
      <c r="J8493" s="247"/>
      <c r="K8493" s="247"/>
      <c r="L8493" s="247"/>
      <c r="M8493" s="247"/>
      <c r="N8493" s="247"/>
      <c r="O8493" s="247"/>
      <c r="P8493" s="247"/>
      <c r="Q8493" s="247"/>
      <c r="R8493" s="247"/>
    </row>
    <row r="8494" spans="1:18" ht="20.100000000000001" customHeight="1" x14ac:dyDescent="0.25">
      <c r="A8494" s="248"/>
      <c r="B8494" s="248"/>
      <c r="C8494" s="248"/>
      <c r="D8494" s="248"/>
      <c r="E8494" s="248"/>
      <c r="F8494" s="248"/>
      <c r="G8494" s="248"/>
      <c r="H8494" s="248"/>
      <c r="I8494" s="247"/>
      <c r="J8494" s="247"/>
      <c r="K8494" s="247"/>
      <c r="L8494" s="247"/>
      <c r="M8494" s="247"/>
      <c r="N8494" s="247"/>
      <c r="O8494" s="247"/>
      <c r="P8494" s="247"/>
      <c r="Q8494" s="247"/>
      <c r="R8494" s="247"/>
    </row>
    <row r="8495" spans="1:18" ht="20.100000000000001" customHeight="1" x14ac:dyDescent="0.25">
      <c r="A8495" s="248"/>
      <c r="B8495" s="248"/>
      <c r="C8495" s="248"/>
      <c r="D8495" s="248"/>
      <c r="E8495" s="248"/>
      <c r="F8495" s="248"/>
      <c r="G8495" s="248"/>
      <c r="H8495" s="248"/>
      <c r="I8495" s="247"/>
      <c r="J8495" s="247"/>
      <c r="K8495" s="247"/>
      <c r="L8495" s="247"/>
      <c r="M8495" s="247"/>
      <c r="N8495" s="247"/>
      <c r="O8495" s="247"/>
      <c r="P8495" s="247"/>
      <c r="Q8495" s="247"/>
      <c r="R8495" s="247"/>
    </row>
    <row r="8496" spans="1:18" ht="20.100000000000001" customHeight="1" x14ac:dyDescent="0.25">
      <c r="A8496" s="248"/>
      <c r="B8496" s="248"/>
      <c r="C8496" s="248"/>
      <c r="D8496" s="248"/>
      <c r="E8496" s="248"/>
      <c r="F8496" s="248"/>
      <c r="G8496" s="248"/>
      <c r="H8496" s="248"/>
      <c r="I8496" s="247"/>
      <c r="J8496" s="247"/>
      <c r="K8496" s="247"/>
      <c r="L8496" s="247"/>
      <c r="M8496" s="247"/>
      <c r="N8496" s="247"/>
      <c r="O8496" s="247"/>
      <c r="P8496" s="247"/>
      <c r="Q8496" s="247"/>
      <c r="R8496" s="247"/>
    </row>
    <row r="8497" spans="1:18" ht="20.100000000000001" customHeight="1" x14ac:dyDescent="0.25">
      <c r="A8497" s="248"/>
      <c r="B8497" s="248"/>
      <c r="C8497" s="248"/>
      <c r="D8497" s="248"/>
      <c r="E8497" s="248"/>
      <c r="F8497" s="248"/>
      <c r="G8497" s="248"/>
      <c r="H8497" s="248"/>
      <c r="I8497" s="247"/>
      <c r="J8497" s="247"/>
      <c r="K8497" s="247"/>
      <c r="L8497" s="247"/>
      <c r="M8497" s="247"/>
      <c r="N8497" s="247"/>
      <c r="O8497" s="247"/>
      <c r="P8497" s="247"/>
      <c r="Q8497" s="247"/>
      <c r="R8497" s="247"/>
    </row>
    <row r="8498" spans="1:18" ht="20.100000000000001" customHeight="1" x14ac:dyDescent="0.25">
      <c r="A8498" s="248"/>
      <c r="B8498" s="248"/>
      <c r="C8498" s="248"/>
      <c r="D8498" s="248"/>
      <c r="E8498" s="248"/>
      <c r="F8498" s="248"/>
      <c r="G8498" s="248"/>
      <c r="H8498" s="248"/>
      <c r="I8498" s="247"/>
      <c r="J8498" s="247"/>
      <c r="K8498" s="247"/>
      <c r="L8498" s="247"/>
      <c r="M8498" s="247"/>
      <c r="N8498" s="247"/>
      <c r="O8498" s="247"/>
      <c r="P8498" s="247"/>
      <c r="Q8498" s="247"/>
      <c r="R8498" s="247"/>
    </row>
    <row r="8499" spans="1:18" ht="20.100000000000001" customHeight="1" x14ac:dyDescent="0.25">
      <c r="A8499" s="248"/>
      <c r="B8499" s="248"/>
      <c r="C8499" s="248"/>
      <c r="D8499" s="248"/>
      <c r="E8499" s="248"/>
      <c r="F8499" s="248"/>
      <c r="G8499" s="248"/>
      <c r="H8499" s="248"/>
      <c r="I8499" s="247"/>
      <c r="J8499" s="247"/>
      <c r="K8499" s="247"/>
      <c r="L8499" s="247"/>
      <c r="M8499" s="247"/>
      <c r="N8499" s="247"/>
      <c r="O8499" s="247"/>
      <c r="P8499" s="247"/>
      <c r="Q8499" s="247"/>
      <c r="R8499" s="247"/>
    </row>
    <row r="8500" spans="1:18" ht="20.100000000000001" customHeight="1" x14ac:dyDescent="0.25">
      <c r="A8500" s="248"/>
      <c r="B8500" s="248"/>
      <c r="C8500" s="248"/>
      <c r="D8500" s="248"/>
      <c r="E8500" s="248"/>
      <c r="F8500" s="248"/>
      <c r="G8500" s="248"/>
      <c r="H8500" s="248"/>
      <c r="I8500" s="247"/>
      <c r="J8500" s="247"/>
      <c r="K8500" s="247"/>
      <c r="L8500" s="247"/>
      <c r="M8500" s="247"/>
      <c r="N8500" s="247"/>
      <c r="O8500" s="247"/>
      <c r="P8500" s="247"/>
      <c r="Q8500" s="247"/>
      <c r="R8500" s="247"/>
    </row>
    <row r="8501" spans="1:18" ht="20.100000000000001" customHeight="1" x14ac:dyDescent="0.25">
      <c r="A8501" s="248"/>
      <c r="B8501" s="248"/>
      <c r="C8501" s="248"/>
      <c r="D8501" s="248"/>
      <c r="E8501" s="248"/>
      <c r="F8501" s="248"/>
      <c r="G8501" s="248"/>
      <c r="H8501" s="248"/>
      <c r="I8501" s="247"/>
      <c r="J8501" s="247"/>
      <c r="K8501" s="247"/>
      <c r="L8501" s="247"/>
      <c r="M8501" s="247"/>
      <c r="N8501" s="247"/>
      <c r="O8501" s="247"/>
      <c r="P8501" s="247"/>
      <c r="Q8501" s="247"/>
      <c r="R8501" s="247"/>
    </row>
    <row r="8502" spans="1:18" ht="20.100000000000001" customHeight="1" x14ac:dyDescent="0.25">
      <c r="A8502" s="248"/>
      <c r="B8502" s="248"/>
      <c r="C8502" s="248"/>
      <c r="D8502" s="248"/>
      <c r="E8502" s="248"/>
      <c r="F8502" s="248"/>
      <c r="G8502" s="248"/>
      <c r="H8502" s="248"/>
      <c r="I8502" s="247"/>
      <c r="J8502" s="247"/>
      <c r="K8502" s="247"/>
      <c r="L8502" s="247"/>
      <c r="M8502" s="247"/>
      <c r="N8502" s="247"/>
      <c r="O8502" s="247"/>
      <c r="P8502" s="247"/>
      <c r="Q8502" s="247"/>
      <c r="R8502" s="247"/>
    </row>
    <row r="8503" spans="1:18" ht="20.100000000000001" customHeight="1" x14ac:dyDescent="0.25">
      <c r="A8503" s="248"/>
      <c r="B8503" s="248"/>
      <c r="C8503" s="248"/>
      <c r="D8503" s="248"/>
      <c r="E8503" s="248"/>
      <c r="F8503" s="248"/>
      <c r="G8503" s="248"/>
      <c r="H8503" s="248"/>
      <c r="I8503" s="247"/>
      <c r="J8503" s="247"/>
      <c r="K8503" s="247"/>
      <c r="L8503" s="247"/>
      <c r="M8503" s="247"/>
      <c r="N8503" s="247"/>
      <c r="O8503" s="247"/>
      <c r="P8503" s="247"/>
      <c r="Q8503" s="247"/>
      <c r="R8503" s="247"/>
    </row>
    <row r="8504" spans="1:18" ht="20.100000000000001" customHeight="1" x14ac:dyDescent="0.25">
      <c r="A8504" s="248"/>
      <c r="B8504" s="248"/>
      <c r="C8504" s="248"/>
      <c r="D8504" s="248"/>
      <c r="E8504" s="248"/>
      <c r="F8504" s="248"/>
      <c r="G8504" s="248"/>
      <c r="H8504" s="248"/>
      <c r="I8504" s="247"/>
      <c r="J8504" s="247"/>
      <c r="K8504" s="247"/>
      <c r="L8504" s="247"/>
      <c r="M8504" s="247"/>
      <c r="N8504" s="247"/>
      <c r="O8504" s="247"/>
      <c r="P8504" s="247"/>
      <c r="Q8504" s="247"/>
      <c r="R8504" s="247"/>
    </row>
    <row r="8505" spans="1:18" ht="20.100000000000001" customHeight="1" x14ac:dyDescent="0.25">
      <c r="A8505" s="248"/>
      <c r="B8505" s="248"/>
      <c r="C8505" s="248"/>
      <c r="D8505" s="248"/>
      <c r="E8505" s="248"/>
      <c r="F8505" s="248"/>
      <c r="G8505" s="248"/>
      <c r="H8505" s="248"/>
      <c r="I8505" s="247"/>
      <c r="J8505" s="247"/>
      <c r="K8505" s="247"/>
      <c r="L8505" s="247"/>
      <c r="M8505" s="247"/>
      <c r="N8505" s="247"/>
      <c r="O8505" s="247"/>
      <c r="P8505" s="247"/>
      <c r="Q8505" s="247"/>
      <c r="R8505" s="247"/>
    </row>
    <row r="8506" spans="1:18" ht="20.100000000000001" customHeight="1" x14ac:dyDescent="0.25">
      <c r="A8506" s="248"/>
      <c r="B8506" s="248"/>
      <c r="C8506" s="248"/>
      <c r="D8506" s="248"/>
      <c r="E8506" s="248"/>
      <c r="F8506" s="248"/>
      <c r="G8506" s="248"/>
      <c r="H8506" s="248"/>
      <c r="I8506" s="247"/>
      <c r="J8506" s="247"/>
      <c r="K8506" s="247"/>
      <c r="L8506" s="247"/>
      <c r="M8506" s="247"/>
      <c r="N8506" s="247"/>
      <c r="O8506" s="247"/>
      <c r="P8506" s="247"/>
      <c r="Q8506" s="247"/>
      <c r="R8506" s="247"/>
    </row>
    <row r="8507" spans="1:18" ht="20.100000000000001" customHeight="1" x14ac:dyDescent="0.25">
      <c r="A8507" s="248"/>
      <c r="B8507" s="248"/>
      <c r="C8507" s="248"/>
      <c r="D8507" s="248"/>
      <c r="E8507" s="248"/>
      <c r="F8507" s="248"/>
      <c r="G8507" s="248"/>
      <c r="H8507" s="248"/>
      <c r="I8507" s="247"/>
      <c r="J8507" s="247"/>
      <c r="K8507" s="247"/>
      <c r="L8507" s="247"/>
      <c r="M8507" s="247"/>
      <c r="N8507" s="247"/>
      <c r="O8507" s="247"/>
      <c r="P8507" s="247"/>
      <c r="Q8507" s="247"/>
      <c r="R8507" s="247"/>
    </row>
    <row r="8508" spans="1:18" ht="20.100000000000001" customHeight="1" x14ac:dyDescent="0.25">
      <c r="A8508" s="248"/>
      <c r="B8508" s="248"/>
      <c r="C8508" s="248"/>
      <c r="D8508" s="248"/>
      <c r="E8508" s="248"/>
      <c r="F8508" s="248"/>
      <c r="G8508" s="248"/>
      <c r="H8508" s="248"/>
      <c r="I8508" s="247"/>
      <c r="J8508" s="247"/>
      <c r="K8508" s="247"/>
      <c r="L8508" s="247"/>
      <c r="M8508" s="247"/>
      <c r="N8508" s="247"/>
      <c r="O8508" s="247"/>
      <c r="P8508" s="247"/>
      <c r="Q8508" s="247"/>
      <c r="R8508" s="247"/>
    </row>
    <row r="8509" spans="1:18" ht="20.100000000000001" customHeight="1" x14ac:dyDescent="0.25">
      <c r="A8509" s="248"/>
      <c r="B8509" s="248"/>
      <c r="C8509" s="248"/>
      <c r="D8509" s="248"/>
      <c r="E8509" s="248"/>
      <c r="F8509" s="248"/>
      <c r="G8509" s="248"/>
      <c r="H8509" s="248"/>
      <c r="I8509" s="247"/>
      <c r="J8509" s="247"/>
      <c r="K8509" s="247"/>
      <c r="L8509" s="247"/>
      <c r="M8509" s="247"/>
      <c r="N8509" s="247"/>
      <c r="O8509" s="247"/>
      <c r="P8509" s="247"/>
      <c r="Q8509" s="247"/>
      <c r="R8509" s="247"/>
    </row>
    <row r="8510" spans="1:18" ht="20.100000000000001" customHeight="1" x14ac:dyDescent="0.25">
      <c r="A8510" s="248"/>
      <c r="B8510" s="248"/>
      <c r="C8510" s="248"/>
      <c r="D8510" s="248"/>
      <c r="E8510" s="248"/>
      <c r="F8510" s="248"/>
      <c r="G8510" s="248"/>
      <c r="H8510" s="248"/>
      <c r="I8510" s="247"/>
      <c r="J8510" s="247"/>
      <c r="K8510" s="247"/>
      <c r="L8510" s="247"/>
      <c r="M8510" s="247"/>
      <c r="N8510" s="247"/>
      <c r="O8510" s="247"/>
      <c r="P8510" s="247"/>
      <c r="Q8510" s="247"/>
      <c r="R8510" s="247"/>
    </row>
    <row r="8511" spans="1:18" ht="20.100000000000001" customHeight="1" x14ac:dyDescent="0.25">
      <c r="A8511" s="248"/>
      <c r="B8511" s="248"/>
      <c r="C8511" s="248"/>
      <c r="D8511" s="248"/>
      <c r="E8511" s="248"/>
      <c r="F8511" s="248"/>
      <c r="G8511" s="248"/>
      <c r="H8511" s="248"/>
      <c r="I8511" s="247"/>
      <c r="J8511" s="247"/>
      <c r="K8511" s="247"/>
      <c r="L8511" s="247"/>
      <c r="M8511" s="247"/>
      <c r="N8511" s="247"/>
      <c r="O8511" s="247"/>
      <c r="P8511" s="247"/>
      <c r="Q8511" s="247"/>
      <c r="R8511" s="247"/>
    </row>
    <row r="8512" spans="1:18" ht="20.100000000000001" customHeight="1" x14ac:dyDescent="0.25">
      <c r="A8512" s="248"/>
      <c r="B8512" s="248"/>
      <c r="C8512" s="248"/>
      <c r="D8512" s="248"/>
      <c r="E8512" s="248"/>
      <c r="F8512" s="248"/>
      <c r="G8512" s="248"/>
      <c r="H8512" s="248"/>
      <c r="I8512" s="247"/>
      <c r="J8512" s="247"/>
      <c r="K8512" s="247"/>
      <c r="L8512" s="247"/>
      <c r="M8512" s="247"/>
      <c r="N8512" s="247"/>
      <c r="O8512" s="247"/>
      <c r="P8512" s="247"/>
      <c r="Q8512" s="247"/>
      <c r="R8512" s="247"/>
    </row>
    <row r="8513" spans="1:18" ht="20.100000000000001" customHeight="1" x14ac:dyDescent="0.25">
      <c r="A8513" s="248"/>
      <c r="B8513" s="248"/>
      <c r="C8513" s="248"/>
      <c r="D8513" s="248"/>
      <c r="E8513" s="248"/>
      <c r="F8513" s="248"/>
      <c r="G8513" s="248"/>
      <c r="H8513" s="248"/>
      <c r="I8513" s="247"/>
      <c r="J8513" s="247"/>
      <c r="K8513" s="247"/>
      <c r="L8513" s="247"/>
      <c r="M8513" s="247"/>
      <c r="N8513" s="247"/>
      <c r="O8513" s="247"/>
      <c r="P8513" s="247"/>
      <c r="Q8513" s="247"/>
      <c r="R8513" s="247"/>
    </row>
    <row r="8514" spans="1:18" ht="20.100000000000001" customHeight="1" x14ac:dyDescent="0.25">
      <c r="A8514" s="248"/>
      <c r="B8514" s="248"/>
      <c r="C8514" s="248"/>
      <c r="D8514" s="248"/>
      <c r="E8514" s="248"/>
      <c r="F8514" s="248"/>
      <c r="G8514" s="248"/>
      <c r="H8514" s="248"/>
      <c r="I8514" s="247"/>
      <c r="J8514" s="247"/>
      <c r="K8514" s="247"/>
      <c r="L8514" s="247"/>
      <c r="M8514" s="247"/>
      <c r="N8514" s="247"/>
      <c r="O8514" s="247"/>
      <c r="P8514" s="247"/>
      <c r="Q8514" s="247"/>
      <c r="R8514" s="247"/>
    </row>
    <row r="8515" spans="1:18" ht="20.100000000000001" customHeight="1" x14ac:dyDescent="0.25">
      <c r="A8515" s="248"/>
      <c r="B8515" s="248"/>
      <c r="C8515" s="248"/>
      <c r="D8515" s="248"/>
      <c r="E8515" s="248"/>
      <c r="F8515" s="248"/>
      <c r="G8515" s="248"/>
      <c r="H8515" s="248"/>
      <c r="I8515" s="247"/>
      <c r="J8515" s="247"/>
      <c r="K8515" s="247"/>
      <c r="L8515" s="247"/>
      <c r="M8515" s="247"/>
      <c r="N8515" s="247"/>
      <c r="O8515" s="247"/>
      <c r="P8515" s="247"/>
      <c r="Q8515" s="247"/>
      <c r="R8515" s="247"/>
    </row>
    <row r="8516" spans="1:18" ht="20.100000000000001" customHeight="1" x14ac:dyDescent="0.25">
      <c r="A8516" s="248"/>
      <c r="B8516" s="248"/>
      <c r="C8516" s="248"/>
      <c r="D8516" s="248"/>
      <c r="E8516" s="248"/>
      <c r="F8516" s="248"/>
      <c r="G8516" s="248"/>
      <c r="H8516" s="248"/>
      <c r="I8516" s="247"/>
      <c r="J8516" s="247"/>
      <c r="K8516" s="247"/>
      <c r="L8516" s="247"/>
      <c r="M8516" s="247"/>
      <c r="N8516" s="247"/>
      <c r="O8516" s="247"/>
      <c r="P8516" s="247"/>
      <c r="Q8516" s="247"/>
      <c r="R8516" s="247"/>
    </row>
    <row r="8517" spans="1:18" ht="20.100000000000001" customHeight="1" x14ac:dyDescent="0.25">
      <c r="A8517" s="248"/>
      <c r="B8517" s="248"/>
      <c r="C8517" s="248"/>
      <c r="D8517" s="248"/>
      <c r="E8517" s="248"/>
      <c r="F8517" s="248"/>
      <c r="G8517" s="248"/>
      <c r="H8517" s="248"/>
      <c r="I8517" s="247"/>
      <c r="J8517" s="247"/>
      <c r="K8517" s="247"/>
      <c r="L8517" s="247"/>
      <c r="M8517" s="247"/>
      <c r="N8517" s="247"/>
      <c r="O8517" s="247"/>
      <c r="P8517" s="247"/>
      <c r="Q8517" s="247"/>
      <c r="R8517" s="247"/>
    </row>
    <row r="8518" spans="1:18" ht="20.100000000000001" customHeight="1" x14ac:dyDescent="0.25">
      <c r="A8518" s="248"/>
      <c r="B8518" s="248"/>
      <c r="C8518" s="248"/>
      <c r="D8518" s="248"/>
      <c r="E8518" s="248"/>
      <c r="F8518" s="248"/>
      <c r="G8518" s="248"/>
      <c r="H8518" s="248"/>
      <c r="I8518" s="247"/>
      <c r="J8518" s="247"/>
      <c r="K8518" s="247"/>
      <c r="L8518" s="247"/>
      <c r="M8518" s="247"/>
      <c r="N8518" s="247"/>
      <c r="O8518" s="247"/>
      <c r="P8518" s="247"/>
      <c r="Q8518" s="247"/>
      <c r="R8518" s="247"/>
    </row>
    <row r="8519" spans="1:18" ht="20.100000000000001" customHeight="1" x14ac:dyDescent="0.25">
      <c r="A8519" s="248"/>
      <c r="B8519" s="248"/>
      <c r="C8519" s="248"/>
      <c r="D8519" s="248"/>
      <c r="E8519" s="248"/>
      <c r="F8519" s="248"/>
      <c r="G8519" s="248"/>
      <c r="H8519" s="248"/>
      <c r="I8519" s="247"/>
      <c r="J8519" s="247"/>
      <c r="K8519" s="247"/>
      <c r="L8519" s="247"/>
      <c r="M8519" s="247"/>
      <c r="N8519" s="247"/>
      <c r="O8519" s="247"/>
      <c r="P8519" s="247"/>
      <c r="Q8519" s="247"/>
      <c r="R8519" s="247"/>
    </row>
    <row r="8520" spans="1:18" ht="20.100000000000001" customHeight="1" x14ac:dyDescent="0.25">
      <c r="A8520" s="248"/>
      <c r="B8520" s="248"/>
      <c r="C8520" s="248"/>
      <c r="D8520" s="248"/>
      <c r="E8520" s="248"/>
      <c r="F8520" s="248"/>
      <c r="G8520" s="248"/>
      <c r="H8520" s="248"/>
      <c r="I8520" s="247"/>
      <c r="J8520" s="247"/>
      <c r="K8520" s="247"/>
      <c r="L8520" s="247"/>
      <c r="M8520" s="247"/>
      <c r="N8520" s="247"/>
      <c r="O8520" s="247"/>
      <c r="P8520" s="247"/>
      <c r="Q8520" s="247"/>
      <c r="R8520" s="247"/>
    </row>
    <row r="8521" spans="1:18" ht="20.100000000000001" customHeight="1" x14ac:dyDescent="0.25">
      <c r="A8521" s="248"/>
      <c r="B8521" s="248"/>
      <c r="C8521" s="248"/>
      <c r="D8521" s="248"/>
      <c r="E8521" s="248"/>
      <c r="F8521" s="248"/>
      <c r="G8521" s="248"/>
      <c r="H8521" s="248"/>
      <c r="I8521" s="247"/>
      <c r="J8521" s="247"/>
      <c r="K8521" s="247"/>
      <c r="L8521" s="247"/>
      <c r="M8521" s="247"/>
      <c r="N8521" s="247"/>
      <c r="O8521" s="247"/>
      <c r="P8521" s="247"/>
      <c r="Q8521" s="247"/>
      <c r="R8521" s="247"/>
    </row>
    <row r="8522" spans="1:18" ht="20.100000000000001" customHeight="1" x14ac:dyDescent="0.25">
      <c r="A8522" s="248"/>
      <c r="B8522" s="248"/>
      <c r="C8522" s="248"/>
      <c r="D8522" s="248"/>
      <c r="E8522" s="248"/>
      <c r="F8522" s="248"/>
      <c r="G8522" s="248"/>
      <c r="H8522" s="248"/>
      <c r="I8522" s="247"/>
      <c r="J8522" s="247"/>
      <c r="K8522" s="247"/>
      <c r="L8522" s="247"/>
      <c r="M8522" s="247"/>
      <c r="N8522" s="247"/>
      <c r="O8522" s="247"/>
      <c r="P8522" s="247"/>
      <c r="Q8522" s="247"/>
      <c r="R8522" s="247"/>
    </row>
    <row r="8523" spans="1:18" ht="20.100000000000001" customHeight="1" x14ac:dyDescent="0.25">
      <c r="A8523" s="248"/>
      <c r="B8523" s="248"/>
      <c r="C8523" s="248"/>
      <c r="D8523" s="248"/>
      <c r="E8523" s="248"/>
      <c r="F8523" s="248"/>
      <c r="G8523" s="248"/>
      <c r="H8523" s="248"/>
      <c r="I8523" s="247"/>
      <c r="J8523" s="247"/>
      <c r="K8523" s="247"/>
      <c r="L8523" s="247"/>
      <c r="M8523" s="247"/>
      <c r="N8523" s="247"/>
      <c r="O8523" s="247"/>
      <c r="P8523" s="247"/>
      <c r="Q8523" s="247"/>
      <c r="R8523" s="247"/>
    </row>
    <row r="8524" spans="1:18" ht="20.100000000000001" customHeight="1" x14ac:dyDescent="0.25">
      <c r="A8524" s="248"/>
      <c r="B8524" s="248"/>
      <c r="C8524" s="248"/>
      <c r="D8524" s="248"/>
      <c r="E8524" s="248"/>
      <c r="F8524" s="248"/>
      <c r="G8524" s="248"/>
      <c r="H8524" s="248"/>
      <c r="I8524" s="247"/>
      <c r="J8524" s="247"/>
      <c r="K8524" s="247"/>
      <c r="L8524" s="247"/>
      <c r="M8524" s="247"/>
      <c r="N8524" s="247"/>
      <c r="O8524" s="247"/>
      <c r="P8524" s="247"/>
      <c r="Q8524" s="247"/>
      <c r="R8524" s="247"/>
    </row>
    <row r="8525" spans="1:18" ht="20.100000000000001" customHeight="1" x14ac:dyDescent="0.25">
      <c r="A8525" s="248"/>
      <c r="B8525" s="248"/>
      <c r="C8525" s="248"/>
      <c r="D8525" s="248"/>
      <c r="E8525" s="248"/>
      <c r="F8525" s="248"/>
      <c r="G8525" s="248"/>
      <c r="H8525" s="248"/>
      <c r="I8525" s="247"/>
      <c r="J8525" s="247"/>
      <c r="K8525" s="247"/>
      <c r="L8525" s="247"/>
      <c r="M8525" s="247"/>
      <c r="N8525" s="247"/>
      <c r="O8525" s="247"/>
      <c r="P8525" s="247"/>
      <c r="Q8525" s="247"/>
      <c r="R8525" s="247"/>
    </row>
    <row r="8526" spans="1:18" ht="20.100000000000001" customHeight="1" x14ac:dyDescent="0.25">
      <c r="A8526" s="248"/>
      <c r="B8526" s="248"/>
      <c r="C8526" s="248"/>
      <c r="D8526" s="248"/>
      <c r="E8526" s="248"/>
      <c r="F8526" s="248"/>
      <c r="G8526" s="248"/>
      <c r="H8526" s="248"/>
      <c r="I8526" s="247"/>
      <c r="J8526" s="247"/>
      <c r="K8526" s="247"/>
      <c r="L8526" s="247"/>
      <c r="M8526" s="247"/>
      <c r="N8526" s="247"/>
      <c r="O8526" s="247"/>
      <c r="P8526" s="247"/>
      <c r="Q8526" s="247"/>
      <c r="R8526" s="247"/>
    </row>
    <row r="8527" spans="1:18" ht="20.100000000000001" customHeight="1" x14ac:dyDescent="0.25">
      <c r="A8527" s="248"/>
      <c r="B8527" s="248"/>
      <c r="C8527" s="248"/>
      <c r="D8527" s="248"/>
      <c r="E8527" s="248"/>
      <c r="F8527" s="248"/>
      <c r="G8527" s="248"/>
      <c r="H8527" s="248"/>
      <c r="I8527" s="247"/>
      <c r="J8527" s="247"/>
      <c r="K8527" s="247"/>
      <c r="L8527" s="247"/>
      <c r="M8527" s="247"/>
      <c r="N8527" s="247"/>
      <c r="O8527" s="247"/>
      <c r="P8527" s="247"/>
      <c r="Q8527" s="247"/>
      <c r="R8527" s="247"/>
    </row>
    <row r="8528" spans="1:18" ht="20.100000000000001" customHeight="1" x14ac:dyDescent="0.25">
      <c r="A8528" s="248"/>
      <c r="B8528" s="248"/>
      <c r="C8528" s="248"/>
      <c r="D8528" s="248"/>
      <c r="E8528" s="248"/>
      <c r="F8528" s="248"/>
      <c r="G8528" s="248"/>
      <c r="H8528" s="248"/>
      <c r="I8528" s="247"/>
      <c r="J8528" s="247"/>
      <c r="K8528" s="247"/>
      <c r="L8528" s="247"/>
      <c r="M8528" s="247"/>
      <c r="N8528" s="247"/>
      <c r="O8528" s="247"/>
      <c r="P8528" s="247"/>
      <c r="Q8528" s="247"/>
      <c r="R8528" s="247"/>
    </row>
    <row r="8529" spans="1:18" ht="20.100000000000001" customHeight="1" x14ac:dyDescent="0.25">
      <c r="A8529" s="248"/>
      <c r="B8529" s="248"/>
      <c r="C8529" s="248"/>
      <c r="D8529" s="248"/>
      <c r="E8529" s="248"/>
      <c r="F8529" s="248"/>
      <c r="G8529" s="248"/>
      <c r="H8529" s="248"/>
      <c r="I8529" s="247"/>
      <c r="J8529" s="247"/>
      <c r="K8529" s="247"/>
      <c r="L8529" s="247"/>
      <c r="M8529" s="247"/>
      <c r="N8529" s="247"/>
      <c r="O8529" s="247"/>
      <c r="P8529" s="247"/>
      <c r="Q8529" s="247"/>
      <c r="R8529" s="247"/>
    </row>
    <row r="8530" spans="1:18" ht="20.100000000000001" customHeight="1" x14ac:dyDescent="0.25">
      <c r="A8530" s="248"/>
      <c r="B8530" s="248"/>
      <c r="C8530" s="248"/>
      <c r="D8530" s="248"/>
      <c r="E8530" s="248"/>
      <c r="F8530" s="248"/>
      <c r="G8530" s="248"/>
      <c r="H8530" s="248"/>
      <c r="I8530" s="247"/>
      <c r="J8530" s="247"/>
      <c r="K8530" s="247"/>
      <c r="L8530" s="247"/>
      <c r="M8530" s="247"/>
      <c r="N8530" s="247"/>
      <c r="O8530" s="247"/>
      <c r="P8530" s="247"/>
      <c r="Q8530" s="247"/>
      <c r="R8530" s="247"/>
    </row>
    <row r="8531" spans="1:18" ht="20.100000000000001" customHeight="1" x14ac:dyDescent="0.25">
      <c r="A8531" s="248"/>
      <c r="B8531" s="248"/>
      <c r="C8531" s="248"/>
      <c r="D8531" s="248"/>
      <c r="E8531" s="248"/>
      <c r="F8531" s="248"/>
      <c r="G8531" s="248"/>
      <c r="H8531" s="248"/>
      <c r="I8531" s="247"/>
      <c r="J8531" s="247"/>
      <c r="K8531" s="247"/>
      <c r="L8531" s="247"/>
      <c r="M8531" s="247"/>
      <c r="N8531" s="247"/>
      <c r="O8531" s="247"/>
      <c r="P8531" s="247"/>
      <c r="Q8531" s="247"/>
      <c r="R8531" s="247"/>
    </row>
    <row r="8532" spans="1:18" ht="20.100000000000001" customHeight="1" x14ac:dyDescent="0.25">
      <c r="A8532" s="248"/>
      <c r="B8532" s="248"/>
      <c r="C8532" s="248"/>
      <c r="D8532" s="248"/>
      <c r="E8532" s="248"/>
      <c r="F8532" s="248"/>
      <c r="G8532" s="248"/>
      <c r="H8532" s="248"/>
      <c r="I8532" s="247"/>
      <c r="J8532" s="247"/>
      <c r="K8532" s="247"/>
      <c r="L8532" s="247"/>
      <c r="M8532" s="247"/>
      <c r="N8532" s="247"/>
      <c r="O8532" s="247"/>
      <c r="P8532" s="247"/>
      <c r="Q8532" s="247"/>
      <c r="R8532" s="247"/>
    </row>
    <row r="8533" spans="1:18" ht="20.100000000000001" customHeight="1" x14ac:dyDescent="0.25">
      <c r="A8533" s="248"/>
      <c r="B8533" s="248"/>
      <c r="C8533" s="248"/>
      <c r="D8533" s="248"/>
      <c r="E8533" s="248"/>
      <c r="F8533" s="248"/>
      <c r="G8533" s="248"/>
      <c r="H8533" s="248"/>
      <c r="I8533" s="247"/>
      <c r="J8533" s="247"/>
      <c r="K8533" s="247"/>
      <c r="L8533" s="247"/>
      <c r="M8533" s="247"/>
      <c r="N8533" s="247"/>
      <c r="O8533" s="247"/>
      <c r="P8533" s="247"/>
      <c r="Q8533" s="247"/>
      <c r="R8533" s="247"/>
    </row>
    <row r="8534" spans="1:18" ht="20.100000000000001" customHeight="1" x14ac:dyDescent="0.25">
      <c r="A8534" s="248"/>
      <c r="B8534" s="248"/>
      <c r="C8534" s="248"/>
      <c r="D8534" s="248"/>
      <c r="E8534" s="248"/>
      <c r="F8534" s="248"/>
      <c r="G8534" s="248"/>
      <c r="H8534" s="248"/>
      <c r="I8534" s="247"/>
      <c r="J8534" s="247"/>
      <c r="K8534" s="247"/>
      <c r="L8534" s="247"/>
      <c r="M8534" s="247"/>
      <c r="N8534" s="247"/>
      <c r="O8534" s="247"/>
      <c r="P8534" s="247"/>
      <c r="Q8534" s="247"/>
      <c r="R8534" s="247"/>
    </row>
    <row r="8535" spans="1:18" ht="20.100000000000001" customHeight="1" x14ac:dyDescent="0.25">
      <c r="A8535" s="248"/>
      <c r="B8535" s="248"/>
      <c r="C8535" s="248"/>
      <c r="D8535" s="248"/>
      <c r="E8535" s="248"/>
      <c r="F8535" s="248"/>
      <c r="G8535" s="248"/>
      <c r="H8535" s="248"/>
      <c r="I8535" s="247"/>
      <c r="J8535" s="247"/>
      <c r="K8535" s="247"/>
      <c r="L8535" s="247"/>
      <c r="M8535" s="247"/>
      <c r="N8535" s="247"/>
      <c r="O8535" s="247"/>
      <c r="P8535" s="247"/>
      <c r="Q8535" s="247"/>
      <c r="R8535" s="247"/>
    </row>
    <row r="8536" spans="1:18" ht="20.100000000000001" customHeight="1" x14ac:dyDescent="0.25">
      <c r="A8536" s="248"/>
      <c r="B8536" s="248"/>
      <c r="C8536" s="248"/>
      <c r="D8536" s="248"/>
      <c r="E8536" s="248"/>
      <c r="F8536" s="248"/>
      <c r="G8536" s="248"/>
      <c r="H8536" s="248"/>
      <c r="I8536" s="247"/>
      <c r="J8536" s="247"/>
      <c r="K8536" s="247"/>
      <c r="L8536" s="247"/>
      <c r="M8536" s="247"/>
      <c r="N8536" s="247"/>
      <c r="O8536" s="247"/>
      <c r="P8536" s="247"/>
      <c r="Q8536" s="247"/>
      <c r="R8536" s="247"/>
    </row>
    <row r="8537" spans="1:18" ht="20.100000000000001" customHeight="1" x14ac:dyDescent="0.25">
      <c r="A8537" s="248"/>
      <c r="B8537" s="248"/>
      <c r="C8537" s="248"/>
      <c r="D8537" s="248"/>
      <c r="E8537" s="248"/>
      <c r="F8537" s="248"/>
      <c r="G8537" s="248"/>
      <c r="H8537" s="248"/>
      <c r="I8537" s="247"/>
      <c r="J8537" s="247"/>
      <c r="K8537" s="247"/>
      <c r="L8537" s="247"/>
      <c r="M8537" s="247"/>
      <c r="N8537" s="247"/>
      <c r="O8537" s="247"/>
      <c r="P8537" s="247"/>
      <c r="Q8537" s="247"/>
      <c r="R8537" s="247"/>
    </row>
    <row r="8538" spans="1:18" ht="20.100000000000001" customHeight="1" x14ac:dyDescent="0.25">
      <c r="A8538" s="248"/>
      <c r="B8538" s="248"/>
      <c r="C8538" s="248"/>
      <c r="D8538" s="248"/>
      <c r="E8538" s="248"/>
      <c r="F8538" s="248"/>
      <c r="G8538" s="248"/>
      <c r="H8538" s="248"/>
      <c r="I8538" s="247"/>
      <c r="J8538" s="247"/>
      <c r="K8538" s="247"/>
      <c r="L8538" s="247"/>
      <c r="M8538" s="247"/>
      <c r="N8538" s="247"/>
      <c r="O8538" s="247"/>
      <c r="P8538" s="247"/>
      <c r="Q8538" s="247"/>
      <c r="R8538" s="247"/>
    </row>
    <row r="8539" spans="1:18" ht="20.100000000000001" customHeight="1" x14ac:dyDescent="0.25">
      <c r="A8539" s="248"/>
      <c r="B8539" s="248"/>
      <c r="C8539" s="248"/>
      <c r="D8539" s="248"/>
      <c r="E8539" s="248"/>
      <c r="F8539" s="248"/>
      <c r="G8539" s="248"/>
      <c r="H8539" s="248"/>
      <c r="I8539" s="247"/>
      <c r="J8539" s="247"/>
      <c r="K8539" s="247"/>
      <c r="L8539" s="247"/>
      <c r="M8539" s="247"/>
      <c r="N8539" s="247"/>
      <c r="O8539" s="247"/>
      <c r="P8539" s="247"/>
      <c r="Q8539" s="247"/>
      <c r="R8539" s="247"/>
    </row>
    <row r="8540" spans="1:18" ht="20.100000000000001" customHeight="1" x14ac:dyDescent="0.25">
      <c r="A8540" s="248"/>
      <c r="B8540" s="248"/>
      <c r="C8540" s="248"/>
      <c r="D8540" s="248"/>
      <c r="E8540" s="248"/>
      <c r="F8540" s="248"/>
      <c r="G8540" s="248"/>
      <c r="H8540" s="248"/>
      <c r="I8540" s="247"/>
      <c r="J8540" s="247"/>
      <c r="K8540" s="247"/>
      <c r="L8540" s="247"/>
      <c r="M8540" s="247"/>
      <c r="N8540" s="247"/>
      <c r="O8540" s="247"/>
      <c r="P8540" s="247"/>
      <c r="Q8540" s="247"/>
      <c r="R8540" s="247"/>
    </row>
    <row r="8541" spans="1:18" ht="20.100000000000001" customHeight="1" x14ac:dyDescent="0.25">
      <c r="A8541" s="248"/>
      <c r="B8541" s="248"/>
      <c r="C8541" s="248"/>
      <c r="D8541" s="248"/>
      <c r="E8541" s="248"/>
      <c r="F8541" s="248"/>
      <c r="G8541" s="248"/>
      <c r="H8541" s="248"/>
      <c r="I8541" s="247"/>
      <c r="J8541" s="247"/>
      <c r="K8541" s="247"/>
      <c r="L8541" s="247"/>
      <c r="M8541" s="247"/>
      <c r="N8541" s="247"/>
      <c r="O8541" s="247"/>
      <c r="P8541" s="247"/>
      <c r="Q8541" s="247"/>
      <c r="R8541" s="247"/>
    </row>
    <row r="8542" spans="1:18" ht="20.100000000000001" customHeight="1" x14ac:dyDescent="0.25">
      <c r="A8542" s="248"/>
      <c r="B8542" s="248"/>
      <c r="C8542" s="248"/>
      <c r="D8542" s="248"/>
      <c r="E8542" s="248"/>
      <c r="F8542" s="248"/>
      <c r="G8542" s="248"/>
      <c r="H8542" s="248"/>
      <c r="I8542" s="247"/>
      <c r="J8542" s="247"/>
      <c r="K8542" s="247"/>
      <c r="L8542" s="247"/>
      <c r="M8542" s="247"/>
      <c r="N8542" s="247"/>
      <c r="O8542" s="247"/>
      <c r="P8542" s="247"/>
      <c r="Q8542" s="247"/>
      <c r="R8542" s="247"/>
    </row>
    <row r="8543" spans="1:18" ht="20.100000000000001" customHeight="1" x14ac:dyDescent="0.25">
      <c r="A8543" s="248"/>
      <c r="B8543" s="248"/>
      <c r="C8543" s="248"/>
      <c r="D8543" s="248"/>
      <c r="E8543" s="248"/>
      <c r="F8543" s="248"/>
      <c r="G8543" s="248"/>
      <c r="H8543" s="248"/>
      <c r="I8543" s="247"/>
      <c r="J8543" s="247"/>
      <c r="K8543" s="247"/>
      <c r="L8543" s="247"/>
      <c r="M8543" s="247"/>
      <c r="N8543" s="247"/>
      <c r="O8543" s="247"/>
      <c r="P8543" s="247"/>
      <c r="Q8543" s="247"/>
      <c r="R8543" s="247"/>
    </row>
    <row r="8544" spans="1:18" ht="20.100000000000001" customHeight="1" x14ac:dyDescent="0.25">
      <c r="A8544" s="248"/>
      <c r="B8544" s="248"/>
      <c r="C8544" s="248"/>
      <c r="D8544" s="248"/>
      <c r="E8544" s="248"/>
      <c r="F8544" s="248"/>
      <c r="G8544" s="248"/>
      <c r="H8544" s="248"/>
      <c r="I8544" s="247"/>
      <c r="J8544" s="247"/>
      <c r="K8544" s="247"/>
      <c r="L8544" s="247"/>
      <c r="M8544" s="247"/>
      <c r="N8544" s="247"/>
      <c r="O8544" s="247"/>
      <c r="P8544" s="247"/>
      <c r="Q8544" s="247"/>
      <c r="R8544" s="247"/>
    </row>
    <row r="8545" spans="1:18" ht="20.100000000000001" customHeight="1" x14ac:dyDescent="0.25">
      <c r="A8545" s="248"/>
      <c r="B8545" s="248"/>
      <c r="C8545" s="248"/>
      <c r="D8545" s="248"/>
      <c r="E8545" s="248"/>
      <c r="F8545" s="248"/>
      <c r="G8545" s="248"/>
      <c r="H8545" s="248"/>
      <c r="I8545" s="247"/>
      <c r="J8545" s="247"/>
      <c r="K8545" s="247"/>
      <c r="L8545" s="247"/>
      <c r="M8545" s="247"/>
      <c r="N8545" s="247"/>
      <c r="O8545" s="247"/>
      <c r="P8545" s="247"/>
      <c r="Q8545" s="247"/>
      <c r="R8545" s="247"/>
    </row>
    <row r="8546" spans="1:18" ht="20.100000000000001" customHeight="1" x14ac:dyDescent="0.25">
      <c r="A8546" s="248"/>
      <c r="B8546" s="248"/>
      <c r="C8546" s="248"/>
      <c r="D8546" s="248"/>
      <c r="E8546" s="248"/>
      <c r="F8546" s="248"/>
      <c r="G8546" s="248"/>
      <c r="H8546" s="248"/>
      <c r="I8546" s="247"/>
      <c r="J8546" s="247"/>
      <c r="K8546" s="247"/>
      <c r="L8546" s="247"/>
      <c r="M8546" s="247"/>
      <c r="N8546" s="247"/>
      <c r="O8546" s="247"/>
      <c r="P8546" s="247"/>
      <c r="Q8546" s="247"/>
      <c r="R8546" s="247"/>
    </row>
    <row r="8547" spans="1:18" ht="20.100000000000001" customHeight="1" x14ac:dyDescent="0.25">
      <c r="A8547" s="248"/>
      <c r="B8547" s="248"/>
      <c r="C8547" s="248"/>
      <c r="D8547" s="248"/>
      <c r="E8547" s="248"/>
      <c r="F8547" s="248"/>
      <c r="G8547" s="248"/>
      <c r="H8547" s="248"/>
      <c r="I8547" s="247"/>
      <c r="J8547" s="247"/>
      <c r="K8547" s="247"/>
      <c r="L8547" s="247"/>
      <c r="M8547" s="247"/>
      <c r="N8547" s="247"/>
      <c r="O8547" s="247"/>
      <c r="P8547" s="247"/>
      <c r="Q8547" s="247"/>
      <c r="R8547" s="247"/>
    </row>
    <row r="8548" spans="1:18" ht="20.100000000000001" customHeight="1" x14ac:dyDescent="0.25">
      <c r="A8548" s="248"/>
      <c r="B8548" s="248"/>
      <c r="C8548" s="248"/>
      <c r="D8548" s="248"/>
      <c r="E8548" s="248"/>
      <c r="F8548" s="248"/>
      <c r="G8548" s="248"/>
      <c r="H8548" s="248"/>
      <c r="I8548" s="247"/>
      <c r="J8548" s="247"/>
      <c r="K8548" s="247"/>
      <c r="L8548" s="247"/>
      <c r="M8548" s="247"/>
      <c r="N8548" s="247"/>
      <c r="O8548" s="247"/>
      <c r="P8548" s="247"/>
      <c r="Q8548" s="247"/>
      <c r="R8548" s="247"/>
    </row>
    <row r="8549" spans="1:18" ht="20.100000000000001" customHeight="1" x14ac:dyDescent="0.25">
      <c r="A8549" s="248"/>
      <c r="B8549" s="248"/>
      <c r="C8549" s="248"/>
      <c r="D8549" s="248"/>
      <c r="E8549" s="248"/>
      <c r="F8549" s="248"/>
      <c r="G8549" s="248"/>
      <c r="H8549" s="248"/>
      <c r="I8549" s="247"/>
      <c r="J8549" s="247"/>
      <c r="K8549" s="247"/>
      <c r="L8549" s="247"/>
      <c r="M8549" s="247"/>
      <c r="N8549" s="247"/>
      <c r="O8549" s="247"/>
      <c r="P8549" s="247"/>
      <c r="Q8549" s="247"/>
      <c r="R8549" s="247"/>
    </row>
    <row r="8550" spans="1:18" ht="20.100000000000001" customHeight="1" x14ac:dyDescent="0.25">
      <c r="A8550" s="248"/>
      <c r="B8550" s="248"/>
      <c r="C8550" s="248"/>
      <c r="D8550" s="248"/>
      <c r="E8550" s="248"/>
      <c r="F8550" s="248"/>
      <c r="G8550" s="248"/>
      <c r="H8550" s="248"/>
      <c r="I8550" s="247"/>
      <c r="J8550" s="247"/>
      <c r="K8550" s="247"/>
      <c r="L8550" s="247"/>
      <c r="M8550" s="247"/>
      <c r="N8550" s="247"/>
      <c r="O8550" s="247"/>
      <c r="P8550" s="247"/>
      <c r="Q8550" s="247"/>
      <c r="R8550" s="247"/>
    </row>
    <row r="8551" spans="1:18" ht="20.100000000000001" customHeight="1" x14ac:dyDescent="0.25">
      <c r="A8551" s="248"/>
      <c r="B8551" s="248"/>
      <c r="C8551" s="248"/>
      <c r="D8551" s="248"/>
      <c r="E8551" s="248"/>
      <c r="F8551" s="248"/>
      <c r="G8551" s="248"/>
      <c r="H8551" s="248"/>
      <c r="I8551" s="247"/>
      <c r="J8551" s="247"/>
      <c r="K8551" s="247"/>
      <c r="L8551" s="247"/>
      <c r="M8551" s="247"/>
      <c r="N8551" s="247"/>
      <c r="O8551" s="247"/>
      <c r="P8551" s="247"/>
      <c r="Q8551" s="247"/>
      <c r="R8551" s="247"/>
    </row>
    <row r="8552" spans="1:18" ht="20.100000000000001" customHeight="1" x14ac:dyDescent="0.25">
      <c r="A8552" s="248"/>
      <c r="B8552" s="248"/>
      <c r="C8552" s="248"/>
      <c r="D8552" s="248"/>
      <c r="E8552" s="248"/>
      <c r="F8552" s="248"/>
      <c r="G8552" s="248"/>
      <c r="H8552" s="248"/>
      <c r="I8552" s="247"/>
      <c r="J8552" s="247"/>
      <c r="K8552" s="247"/>
      <c r="L8552" s="247"/>
      <c r="M8552" s="247"/>
      <c r="N8552" s="247"/>
      <c r="O8552" s="247"/>
      <c r="P8552" s="247"/>
      <c r="Q8552" s="247"/>
      <c r="R8552" s="247"/>
    </row>
    <row r="8553" spans="1:18" ht="20.100000000000001" customHeight="1" x14ac:dyDescent="0.25">
      <c r="A8553" s="248"/>
      <c r="B8553" s="248"/>
      <c r="C8553" s="248"/>
      <c r="D8553" s="248"/>
      <c r="E8553" s="248"/>
      <c r="F8553" s="248"/>
      <c r="G8553" s="248"/>
      <c r="H8553" s="248"/>
      <c r="I8553" s="247"/>
      <c r="J8553" s="247"/>
      <c r="K8553" s="247"/>
      <c r="L8553" s="247"/>
      <c r="M8553" s="247"/>
      <c r="N8553" s="247"/>
      <c r="O8553" s="247"/>
      <c r="P8553" s="247"/>
      <c r="Q8553" s="247"/>
      <c r="R8553" s="247"/>
    </row>
    <row r="8554" spans="1:18" ht="20.100000000000001" customHeight="1" x14ac:dyDescent="0.25">
      <c r="A8554" s="248"/>
      <c r="B8554" s="248"/>
      <c r="C8554" s="248"/>
      <c r="D8554" s="248"/>
      <c r="E8554" s="248"/>
      <c r="F8554" s="248"/>
      <c r="G8554" s="248"/>
      <c r="H8554" s="248"/>
      <c r="I8554" s="247"/>
      <c r="J8554" s="247"/>
      <c r="K8554" s="247"/>
      <c r="L8554" s="247"/>
      <c r="M8554" s="247"/>
      <c r="N8554" s="247"/>
      <c r="O8554" s="247"/>
      <c r="P8554" s="247"/>
      <c r="Q8554" s="247"/>
      <c r="R8554" s="247"/>
    </row>
    <row r="8555" spans="1:18" ht="20.100000000000001" customHeight="1" x14ac:dyDescent="0.25">
      <c r="A8555" s="248"/>
      <c r="B8555" s="248"/>
      <c r="C8555" s="248"/>
      <c r="D8555" s="248"/>
      <c r="E8555" s="248"/>
      <c r="F8555" s="248"/>
      <c r="G8555" s="248"/>
      <c r="H8555" s="248"/>
      <c r="I8555" s="247"/>
      <c r="J8555" s="247"/>
      <c r="K8555" s="247"/>
      <c r="L8555" s="247"/>
      <c r="M8555" s="247"/>
      <c r="N8555" s="247"/>
      <c r="O8555" s="247"/>
      <c r="P8555" s="247"/>
      <c r="Q8555" s="247"/>
      <c r="R8555" s="247"/>
    </row>
    <row r="8556" spans="1:18" ht="20.100000000000001" customHeight="1" x14ac:dyDescent="0.25">
      <c r="A8556" s="248"/>
      <c r="B8556" s="248"/>
      <c r="C8556" s="248"/>
      <c r="D8556" s="248"/>
      <c r="E8556" s="248"/>
      <c r="F8556" s="248"/>
      <c r="G8556" s="248"/>
      <c r="H8556" s="248"/>
      <c r="I8556" s="247"/>
      <c r="J8556" s="247"/>
      <c r="K8556" s="247"/>
      <c r="L8556" s="247"/>
      <c r="M8556" s="247"/>
      <c r="N8556" s="247"/>
      <c r="O8556" s="247"/>
      <c r="P8556" s="247"/>
      <c r="Q8556" s="247"/>
      <c r="R8556" s="247"/>
    </row>
    <row r="8557" spans="1:18" ht="20.100000000000001" customHeight="1" x14ac:dyDescent="0.25">
      <c r="A8557" s="248"/>
      <c r="B8557" s="248"/>
      <c r="C8557" s="248"/>
      <c r="D8557" s="248"/>
      <c r="E8557" s="248"/>
      <c r="F8557" s="248"/>
      <c r="G8557" s="248"/>
      <c r="H8557" s="248"/>
      <c r="I8557" s="247"/>
      <c r="J8557" s="247"/>
      <c r="K8557" s="247"/>
      <c r="L8557" s="247"/>
      <c r="M8557" s="247"/>
      <c r="N8557" s="247"/>
      <c r="O8557" s="247"/>
      <c r="P8557" s="247"/>
      <c r="Q8557" s="247"/>
      <c r="R8557" s="247"/>
    </row>
    <row r="8558" spans="1:18" ht="20.100000000000001" customHeight="1" x14ac:dyDescent="0.25">
      <c r="A8558" s="248"/>
      <c r="B8558" s="248"/>
      <c r="C8558" s="248"/>
      <c r="D8558" s="248"/>
      <c r="E8558" s="248"/>
      <c r="F8558" s="248"/>
      <c r="G8558" s="248"/>
      <c r="H8558" s="248"/>
      <c r="I8558" s="247"/>
      <c r="J8558" s="247"/>
      <c r="K8558" s="247"/>
      <c r="L8558" s="247"/>
      <c r="M8558" s="247"/>
      <c r="N8558" s="247"/>
      <c r="O8558" s="247"/>
      <c r="P8558" s="247"/>
      <c r="Q8558" s="247"/>
      <c r="R8558" s="247"/>
    </row>
    <row r="8559" spans="1:18" ht="20.100000000000001" customHeight="1" x14ac:dyDescent="0.25">
      <c r="A8559" s="248"/>
      <c r="B8559" s="248"/>
      <c r="C8559" s="248"/>
      <c r="D8559" s="248"/>
      <c r="E8559" s="248"/>
      <c r="F8559" s="248"/>
      <c r="G8559" s="248"/>
      <c r="H8559" s="248"/>
      <c r="I8559" s="247"/>
      <c r="J8559" s="247"/>
      <c r="K8559" s="247"/>
      <c r="L8559" s="247"/>
      <c r="M8559" s="247"/>
      <c r="N8559" s="247"/>
      <c r="O8559" s="247"/>
      <c r="P8559" s="247"/>
      <c r="Q8559" s="247"/>
      <c r="R8559" s="247"/>
    </row>
    <row r="8560" spans="1:18" ht="20.100000000000001" customHeight="1" x14ac:dyDescent="0.25">
      <c r="A8560" s="248"/>
      <c r="B8560" s="248"/>
      <c r="C8560" s="248"/>
      <c r="D8560" s="248"/>
      <c r="E8560" s="248"/>
      <c r="F8560" s="248"/>
      <c r="G8560" s="248"/>
      <c r="H8560" s="248"/>
      <c r="I8560" s="247"/>
      <c r="J8560" s="247"/>
      <c r="K8560" s="247"/>
      <c r="L8560" s="247"/>
      <c r="M8560" s="247"/>
      <c r="N8560" s="247"/>
      <c r="O8560" s="247"/>
      <c r="P8560" s="247"/>
      <c r="Q8560" s="247"/>
      <c r="R8560" s="247"/>
    </row>
    <row r="8561" spans="1:18" ht="20.100000000000001" customHeight="1" x14ac:dyDescent="0.25">
      <c r="A8561" s="248"/>
      <c r="B8561" s="248"/>
      <c r="C8561" s="248"/>
      <c r="D8561" s="248"/>
      <c r="E8561" s="248"/>
      <c r="F8561" s="248"/>
      <c r="G8561" s="248"/>
      <c r="H8561" s="248"/>
      <c r="I8561" s="247"/>
      <c r="J8561" s="247"/>
      <c r="K8561" s="247"/>
      <c r="L8561" s="247"/>
      <c r="M8561" s="247"/>
      <c r="N8561" s="247"/>
      <c r="O8561" s="247"/>
      <c r="P8561" s="247"/>
      <c r="Q8561" s="247"/>
      <c r="R8561" s="247"/>
    </row>
    <row r="8562" spans="1:18" ht="20.100000000000001" customHeight="1" x14ac:dyDescent="0.25">
      <c r="A8562" s="248"/>
      <c r="B8562" s="248"/>
      <c r="C8562" s="248"/>
      <c r="D8562" s="248"/>
      <c r="E8562" s="248"/>
      <c r="F8562" s="248"/>
      <c r="G8562" s="248"/>
      <c r="H8562" s="248"/>
      <c r="I8562" s="247"/>
      <c r="J8562" s="247"/>
      <c r="K8562" s="247"/>
      <c r="L8562" s="247"/>
      <c r="M8562" s="247"/>
      <c r="N8562" s="247"/>
      <c r="O8562" s="247"/>
      <c r="P8562" s="247"/>
      <c r="Q8562" s="247"/>
      <c r="R8562" s="247"/>
    </row>
    <row r="8563" spans="1:18" ht="20.100000000000001" customHeight="1" x14ac:dyDescent="0.25">
      <c r="A8563" s="248"/>
      <c r="B8563" s="248"/>
      <c r="C8563" s="248"/>
      <c r="D8563" s="248"/>
      <c r="E8563" s="248"/>
      <c r="F8563" s="248"/>
      <c r="G8563" s="248"/>
      <c r="H8563" s="248"/>
      <c r="I8563" s="247"/>
      <c r="J8563" s="247"/>
      <c r="K8563" s="247"/>
      <c r="L8563" s="247"/>
      <c r="M8563" s="247"/>
      <c r="N8563" s="247"/>
      <c r="O8563" s="247"/>
      <c r="P8563" s="247"/>
      <c r="Q8563" s="247"/>
      <c r="R8563" s="247"/>
    </row>
    <row r="8564" spans="1:18" ht="20.100000000000001" customHeight="1" x14ac:dyDescent="0.25">
      <c r="A8564" s="248"/>
      <c r="B8564" s="248"/>
      <c r="C8564" s="248"/>
      <c r="D8564" s="248"/>
      <c r="E8564" s="248"/>
      <c r="F8564" s="248"/>
      <c r="G8564" s="248"/>
      <c r="H8564" s="248"/>
      <c r="I8564" s="247"/>
      <c r="J8564" s="247"/>
      <c r="K8564" s="247"/>
      <c r="L8564" s="247"/>
      <c r="M8564" s="247"/>
      <c r="N8564" s="247"/>
      <c r="O8564" s="247"/>
      <c r="P8564" s="247"/>
      <c r="Q8564" s="247"/>
      <c r="R8564" s="247"/>
    </row>
    <row r="8565" spans="1:18" ht="20.100000000000001" customHeight="1" x14ac:dyDescent="0.25">
      <c r="A8565" s="248"/>
      <c r="B8565" s="248"/>
      <c r="C8565" s="248"/>
      <c r="D8565" s="248"/>
      <c r="E8565" s="248"/>
      <c r="F8565" s="248"/>
      <c r="G8565" s="248"/>
      <c r="H8565" s="248"/>
      <c r="I8565" s="247"/>
      <c r="J8565" s="247"/>
      <c r="K8565" s="247"/>
      <c r="L8565" s="247"/>
      <c r="M8565" s="247"/>
      <c r="N8565" s="247"/>
      <c r="O8565" s="247"/>
      <c r="P8565" s="247"/>
      <c r="Q8565" s="247"/>
      <c r="R8565" s="247"/>
    </row>
    <row r="8566" spans="1:18" ht="20.100000000000001" customHeight="1" x14ac:dyDescent="0.25">
      <c r="A8566" s="248"/>
      <c r="B8566" s="248"/>
      <c r="C8566" s="248"/>
      <c r="D8566" s="248"/>
      <c r="E8566" s="248"/>
      <c r="F8566" s="248"/>
      <c r="G8566" s="248"/>
      <c r="H8566" s="248"/>
      <c r="I8566" s="247"/>
      <c r="J8566" s="247"/>
      <c r="K8566" s="247"/>
      <c r="L8566" s="247"/>
      <c r="M8566" s="247"/>
      <c r="N8566" s="247"/>
      <c r="O8566" s="247"/>
      <c r="P8566" s="247"/>
      <c r="Q8566" s="247"/>
      <c r="R8566" s="247"/>
    </row>
    <row r="8567" spans="1:18" ht="20.100000000000001" customHeight="1" x14ac:dyDescent="0.25">
      <c r="A8567" s="248"/>
      <c r="B8567" s="248"/>
      <c r="C8567" s="248"/>
      <c r="D8567" s="248"/>
      <c r="E8567" s="248"/>
      <c r="F8567" s="248"/>
      <c r="G8567" s="248"/>
      <c r="H8567" s="248"/>
      <c r="I8567" s="247"/>
      <c r="J8567" s="247"/>
      <c r="K8567" s="247"/>
      <c r="L8567" s="247"/>
      <c r="M8567" s="247"/>
      <c r="N8567" s="247"/>
      <c r="O8567" s="247"/>
      <c r="P8567" s="247"/>
      <c r="Q8567" s="247"/>
      <c r="R8567" s="247"/>
    </row>
    <row r="8568" spans="1:18" ht="20.100000000000001" customHeight="1" x14ac:dyDescent="0.25">
      <c r="A8568" s="248"/>
      <c r="B8568" s="248"/>
      <c r="C8568" s="248"/>
      <c r="D8568" s="248"/>
      <c r="E8568" s="248"/>
      <c r="F8568" s="248"/>
      <c r="G8568" s="248"/>
      <c r="H8568" s="248"/>
      <c r="I8568" s="247"/>
      <c r="J8568" s="247"/>
      <c r="K8568" s="247"/>
      <c r="L8568" s="247"/>
      <c r="M8568" s="247"/>
      <c r="N8568" s="247"/>
      <c r="O8568" s="247"/>
      <c r="P8568" s="247"/>
      <c r="Q8568" s="247"/>
      <c r="R8568" s="247"/>
    </row>
    <row r="8569" spans="1:18" ht="20.100000000000001" customHeight="1" x14ac:dyDescent="0.25">
      <c r="A8569" s="248"/>
      <c r="B8569" s="248"/>
      <c r="C8569" s="248"/>
      <c r="D8569" s="248"/>
      <c r="E8569" s="248"/>
      <c r="F8569" s="248"/>
      <c r="G8569" s="248"/>
      <c r="H8569" s="248"/>
      <c r="I8569" s="247"/>
      <c r="J8569" s="247"/>
      <c r="K8569" s="247"/>
      <c r="L8569" s="247"/>
      <c r="M8569" s="247"/>
      <c r="N8569" s="247"/>
      <c r="O8569" s="247"/>
      <c r="P8569" s="247"/>
      <c r="Q8569" s="247"/>
      <c r="R8569" s="247"/>
    </row>
    <row r="8570" spans="1:18" ht="20.100000000000001" customHeight="1" x14ac:dyDescent="0.25">
      <c r="A8570" s="248"/>
      <c r="B8570" s="248"/>
      <c r="C8570" s="248"/>
      <c r="D8570" s="248"/>
      <c r="E8570" s="248"/>
      <c r="F8570" s="248"/>
      <c r="G8570" s="248"/>
      <c r="H8570" s="248"/>
      <c r="I8570" s="247"/>
      <c r="J8570" s="247"/>
      <c r="K8570" s="247"/>
      <c r="L8570" s="247"/>
      <c r="M8570" s="247"/>
      <c r="N8570" s="247"/>
      <c r="O8570" s="247"/>
      <c r="P8570" s="247"/>
      <c r="Q8570" s="247"/>
      <c r="R8570" s="247"/>
    </row>
    <row r="8571" spans="1:18" ht="20.100000000000001" customHeight="1" x14ac:dyDescent="0.25">
      <c r="A8571" s="248"/>
      <c r="B8571" s="248"/>
      <c r="C8571" s="248"/>
      <c r="D8571" s="248"/>
      <c r="E8571" s="248"/>
      <c r="F8571" s="248"/>
      <c r="G8571" s="248"/>
      <c r="H8571" s="248"/>
      <c r="I8571" s="247"/>
      <c r="J8571" s="247"/>
      <c r="K8571" s="247"/>
      <c r="L8571" s="247"/>
      <c r="M8571" s="247"/>
      <c r="N8571" s="247"/>
      <c r="O8571" s="247"/>
      <c r="P8571" s="247"/>
      <c r="Q8571" s="247"/>
      <c r="R8571" s="247"/>
    </row>
    <row r="8572" spans="1:18" ht="20.100000000000001" customHeight="1" x14ac:dyDescent="0.25">
      <c r="A8572" s="248"/>
      <c r="B8572" s="248"/>
      <c r="C8572" s="248"/>
      <c r="D8572" s="248"/>
      <c r="E8572" s="248"/>
      <c r="F8572" s="248"/>
      <c r="G8572" s="248"/>
      <c r="H8572" s="248"/>
      <c r="I8572" s="247"/>
      <c r="J8572" s="247"/>
      <c r="K8572" s="247"/>
      <c r="L8572" s="247"/>
      <c r="M8572" s="247"/>
      <c r="N8572" s="247"/>
      <c r="O8572" s="247"/>
      <c r="P8572" s="247"/>
      <c r="Q8572" s="247"/>
      <c r="R8572" s="247"/>
    </row>
    <row r="8573" spans="1:18" ht="20.100000000000001" customHeight="1" x14ac:dyDescent="0.25">
      <c r="A8573" s="248"/>
      <c r="B8573" s="248"/>
      <c r="C8573" s="248"/>
      <c r="D8573" s="248"/>
      <c r="E8573" s="248"/>
      <c r="F8573" s="248"/>
      <c r="G8573" s="248"/>
      <c r="H8573" s="248"/>
      <c r="I8573" s="247"/>
      <c r="J8573" s="247"/>
      <c r="K8573" s="247"/>
      <c r="L8573" s="247"/>
      <c r="M8573" s="247"/>
      <c r="N8573" s="247"/>
      <c r="O8573" s="247"/>
      <c r="P8573" s="247"/>
      <c r="Q8573" s="247"/>
      <c r="R8573" s="247"/>
    </row>
    <row r="8574" spans="1:18" ht="20.100000000000001" customHeight="1" x14ac:dyDescent="0.25">
      <c r="A8574" s="248"/>
      <c r="B8574" s="248"/>
      <c r="C8574" s="248"/>
      <c r="D8574" s="248"/>
      <c r="E8574" s="248"/>
      <c r="F8574" s="248"/>
      <c r="G8574" s="248"/>
      <c r="H8574" s="248"/>
      <c r="I8574" s="247"/>
      <c r="J8574" s="247"/>
      <c r="K8574" s="247"/>
      <c r="L8574" s="247"/>
      <c r="M8574" s="247"/>
      <c r="N8574" s="247"/>
      <c r="O8574" s="247"/>
      <c r="P8574" s="247"/>
      <c r="Q8574" s="247"/>
      <c r="R8574" s="247"/>
    </row>
    <row r="8575" spans="1:18" ht="20.100000000000001" customHeight="1" x14ac:dyDescent="0.25">
      <c r="A8575" s="248"/>
      <c r="B8575" s="248"/>
      <c r="C8575" s="248"/>
      <c r="D8575" s="248"/>
      <c r="E8575" s="248"/>
      <c r="F8575" s="248"/>
      <c r="G8575" s="248"/>
      <c r="H8575" s="248"/>
      <c r="I8575" s="247"/>
      <c r="J8575" s="247"/>
      <c r="K8575" s="247"/>
      <c r="L8575" s="247"/>
      <c r="M8575" s="247"/>
      <c r="N8575" s="247"/>
      <c r="O8575" s="247"/>
      <c r="P8575" s="247"/>
      <c r="Q8575" s="247"/>
      <c r="R8575" s="247"/>
    </row>
    <row r="8576" spans="1:18" ht="20.100000000000001" customHeight="1" x14ac:dyDescent="0.25">
      <c r="A8576" s="248"/>
      <c r="B8576" s="248"/>
      <c r="C8576" s="248"/>
      <c r="D8576" s="248"/>
      <c r="E8576" s="248"/>
      <c r="F8576" s="248"/>
      <c r="G8576" s="248"/>
      <c r="H8576" s="248"/>
      <c r="I8576" s="247"/>
      <c r="J8576" s="247"/>
      <c r="K8576" s="247"/>
      <c r="L8576" s="247"/>
      <c r="M8576" s="247"/>
      <c r="N8576" s="247"/>
      <c r="O8576" s="247"/>
      <c r="P8576" s="247"/>
      <c r="Q8576" s="247"/>
      <c r="R8576" s="247"/>
    </row>
    <row r="8577" spans="1:18" ht="20.100000000000001" customHeight="1" x14ac:dyDescent="0.25">
      <c r="A8577" s="248"/>
      <c r="B8577" s="248"/>
      <c r="C8577" s="248"/>
      <c r="D8577" s="248"/>
      <c r="E8577" s="248"/>
      <c r="F8577" s="248"/>
      <c r="G8577" s="248"/>
      <c r="H8577" s="248"/>
      <c r="I8577" s="247"/>
      <c r="J8577" s="247"/>
      <c r="K8577" s="247"/>
      <c r="L8577" s="247"/>
      <c r="M8577" s="247"/>
      <c r="N8577" s="247"/>
      <c r="O8577" s="247"/>
      <c r="P8577" s="247"/>
      <c r="Q8577" s="247"/>
      <c r="R8577" s="247"/>
    </row>
    <row r="8578" spans="1:18" ht="20.100000000000001" customHeight="1" x14ac:dyDescent="0.25">
      <c r="A8578" s="248"/>
      <c r="B8578" s="248"/>
      <c r="C8578" s="248"/>
      <c r="D8578" s="248"/>
      <c r="E8578" s="248"/>
      <c r="F8578" s="248"/>
      <c r="G8578" s="248"/>
      <c r="H8578" s="248"/>
      <c r="I8578" s="247"/>
      <c r="J8578" s="247"/>
      <c r="K8578" s="247"/>
      <c r="L8578" s="247"/>
      <c r="M8578" s="247"/>
      <c r="N8578" s="247"/>
      <c r="O8578" s="247"/>
      <c r="P8578" s="247"/>
      <c r="Q8578" s="247"/>
      <c r="R8578" s="247"/>
    </row>
    <row r="8579" spans="1:18" ht="20.100000000000001" customHeight="1" x14ac:dyDescent="0.25">
      <c r="A8579" s="248"/>
      <c r="B8579" s="248"/>
      <c r="C8579" s="248"/>
      <c r="D8579" s="248"/>
      <c r="E8579" s="248"/>
      <c r="F8579" s="248"/>
      <c r="G8579" s="248"/>
      <c r="H8579" s="248"/>
      <c r="I8579" s="247"/>
      <c r="J8579" s="247"/>
      <c r="K8579" s="247"/>
      <c r="L8579" s="247"/>
      <c r="M8579" s="247"/>
      <c r="N8579" s="247"/>
      <c r="O8579" s="247"/>
      <c r="P8579" s="247"/>
      <c r="Q8579" s="247"/>
      <c r="R8579" s="247"/>
    </row>
    <row r="8580" spans="1:18" ht="20.100000000000001" customHeight="1" x14ac:dyDescent="0.25">
      <c r="A8580" s="248"/>
      <c r="B8580" s="248"/>
      <c r="C8580" s="248"/>
      <c r="D8580" s="248"/>
      <c r="E8580" s="248"/>
      <c r="F8580" s="248"/>
      <c r="G8580" s="248"/>
      <c r="H8580" s="248"/>
      <c r="I8580" s="247"/>
      <c r="J8580" s="247"/>
      <c r="K8580" s="247"/>
      <c r="L8580" s="247"/>
      <c r="M8580" s="247"/>
      <c r="N8580" s="247"/>
      <c r="O8580" s="247"/>
      <c r="P8580" s="247"/>
      <c r="Q8580" s="247"/>
      <c r="R8580" s="247"/>
    </row>
    <row r="8581" spans="1:18" ht="20.100000000000001" customHeight="1" x14ac:dyDescent="0.25">
      <c r="A8581" s="248"/>
      <c r="B8581" s="248"/>
      <c r="C8581" s="248"/>
      <c r="D8581" s="248"/>
      <c r="E8581" s="248"/>
      <c r="F8581" s="248"/>
      <c r="G8581" s="248"/>
      <c r="H8581" s="248"/>
      <c r="I8581" s="247"/>
      <c r="J8581" s="247"/>
      <c r="K8581" s="247"/>
      <c r="L8581" s="247"/>
      <c r="M8581" s="247"/>
      <c r="N8581" s="247"/>
      <c r="O8581" s="247"/>
      <c r="P8581" s="247"/>
      <c r="Q8581" s="247"/>
      <c r="R8581" s="247"/>
    </row>
    <row r="8582" spans="1:18" ht="20.100000000000001" customHeight="1" x14ac:dyDescent="0.25">
      <c r="A8582" s="248"/>
      <c r="B8582" s="248"/>
      <c r="C8582" s="248"/>
      <c r="D8582" s="248"/>
      <c r="E8582" s="248"/>
      <c r="F8582" s="248"/>
      <c r="G8582" s="248"/>
      <c r="H8582" s="248"/>
      <c r="I8582" s="247"/>
      <c r="J8582" s="247"/>
      <c r="K8582" s="247"/>
      <c r="L8582" s="247"/>
      <c r="M8582" s="247"/>
      <c r="N8582" s="247"/>
      <c r="O8582" s="247"/>
      <c r="P8582" s="247"/>
      <c r="Q8582" s="247"/>
      <c r="R8582" s="247"/>
    </row>
    <row r="8583" spans="1:18" ht="20.100000000000001" customHeight="1" x14ac:dyDescent="0.25">
      <c r="A8583" s="248"/>
      <c r="B8583" s="248"/>
      <c r="C8583" s="248"/>
      <c r="D8583" s="248"/>
      <c r="E8583" s="248"/>
      <c r="F8583" s="248"/>
      <c r="G8583" s="248"/>
      <c r="H8583" s="248"/>
      <c r="I8583" s="247"/>
      <c r="J8583" s="247"/>
      <c r="K8583" s="247"/>
      <c r="L8583" s="247"/>
      <c r="M8583" s="247"/>
      <c r="N8583" s="247"/>
      <c r="O8583" s="247"/>
      <c r="P8583" s="247"/>
      <c r="Q8583" s="247"/>
      <c r="R8583" s="247"/>
    </row>
    <row r="8584" spans="1:18" ht="20.100000000000001" customHeight="1" x14ac:dyDescent="0.25">
      <c r="A8584" s="248"/>
      <c r="B8584" s="248"/>
      <c r="C8584" s="248"/>
      <c r="D8584" s="248"/>
      <c r="E8584" s="248"/>
      <c r="F8584" s="248"/>
      <c r="G8584" s="248"/>
      <c r="H8584" s="248"/>
      <c r="I8584" s="247"/>
      <c r="J8584" s="247"/>
      <c r="K8584" s="247"/>
      <c r="L8584" s="247"/>
      <c r="M8584" s="247"/>
      <c r="N8584" s="247"/>
      <c r="O8584" s="247"/>
      <c r="P8584" s="247"/>
      <c r="Q8584" s="247"/>
      <c r="R8584" s="247"/>
    </row>
    <row r="8585" spans="1:18" ht="20.100000000000001" customHeight="1" x14ac:dyDescent="0.25">
      <c r="A8585" s="248"/>
      <c r="B8585" s="248"/>
      <c r="C8585" s="248"/>
      <c r="D8585" s="248"/>
      <c r="E8585" s="248"/>
      <c r="F8585" s="248"/>
      <c r="G8585" s="248"/>
      <c r="H8585" s="248"/>
      <c r="I8585" s="247"/>
      <c r="J8585" s="247"/>
      <c r="K8585" s="247"/>
      <c r="L8585" s="247"/>
      <c r="M8585" s="247"/>
      <c r="N8585" s="247"/>
      <c r="O8585" s="247"/>
      <c r="P8585" s="247"/>
      <c r="Q8585" s="247"/>
      <c r="R8585" s="247"/>
    </row>
    <row r="8586" spans="1:18" ht="20.100000000000001" customHeight="1" x14ac:dyDescent="0.25">
      <c r="A8586" s="248"/>
      <c r="B8586" s="248"/>
      <c r="C8586" s="248"/>
      <c r="D8586" s="248"/>
      <c r="E8586" s="248"/>
      <c r="F8586" s="248"/>
      <c r="G8586" s="248"/>
      <c r="H8586" s="248"/>
      <c r="I8586" s="247"/>
      <c r="J8586" s="247"/>
      <c r="K8586" s="247"/>
      <c r="L8586" s="247"/>
      <c r="M8586" s="247"/>
      <c r="N8586" s="247"/>
      <c r="O8586" s="247"/>
      <c r="P8586" s="247"/>
      <c r="Q8586" s="247"/>
      <c r="R8586" s="247"/>
    </row>
    <row r="8587" spans="1:18" ht="20.100000000000001" customHeight="1" x14ac:dyDescent="0.25">
      <c r="A8587" s="248"/>
      <c r="B8587" s="248"/>
      <c r="C8587" s="248"/>
      <c r="D8587" s="248"/>
      <c r="E8587" s="248"/>
      <c r="F8587" s="248"/>
      <c r="G8587" s="248"/>
      <c r="H8587" s="248"/>
      <c r="I8587" s="247"/>
      <c r="J8587" s="247"/>
      <c r="K8587" s="247"/>
      <c r="L8587" s="247"/>
      <c r="M8587" s="247"/>
      <c r="N8587" s="247"/>
      <c r="O8587" s="247"/>
      <c r="P8587" s="247"/>
      <c r="Q8587" s="247"/>
      <c r="R8587" s="247"/>
    </row>
    <row r="8588" spans="1:18" ht="20.100000000000001" customHeight="1" x14ac:dyDescent="0.25">
      <c r="A8588" s="248"/>
      <c r="B8588" s="248"/>
      <c r="C8588" s="248"/>
      <c r="D8588" s="248"/>
      <c r="E8588" s="248"/>
      <c r="F8588" s="248"/>
      <c r="G8588" s="248"/>
      <c r="H8588" s="248"/>
      <c r="I8588" s="247"/>
      <c r="J8588" s="247"/>
      <c r="K8588" s="247"/>
      <c r="L8588" s="247"/>
      <c r="M8588" s="247"/>
      <c r="N8588" s="247"/>
      <c r="O8588" s="247"/>
      <c r="P8588" s="247"/>
      <c r="Q8588" s="247"/>
      <c r="R8588" s="247"/>
    </row>
    <row r="8589" spans="1:18" ht="20.100000000000001" customHeight="1" x14ac:dyDescent="0.25">
      <c r="A8589" s="248"/>
      <c r="B8589" s="248"/>
      <c r="C8589" s="248"/>
      <c r="D8589" s="248"/>
      <c r="E8589" s="248"/>
      <c r="F8589" s="248"/>
      <c r="G8589" s="248"/>
      <c r="H8589" s="248"/>
      <c r="I8589" s="247"/>
      <c r="J8589" s="247"/>
      <c r="K8589" s="247"/>
      <c r="L8589" s="247"/>
      <c r="M8589" s="247"/>
      <c r="N8589" s="247"/>
      <c r="O8589" s="247"/>
      <c r="P8589" s="247"/>
      <c r="Q8589" s="247"/>
      <c r="R8589" s="247"/>
    </row>
    <row r="8590" spans="1:18" ht="20.100000000000001" customHeight="1" x14ac:dyDescent="0.25">
      <c r="A8590" s="248"/>
      <c r="B8590" s="248"/>
      <c r="C8590" s="248"/>
      <c r="D8590" s="248"/>
      <c r="E8590" s="248"/>
      <c r="F8590" s="248"/>
      <c r="G8590" s="248"/>
      <c r="H8590" s="248"/>
      <c r="I8590" s="247"/>
      <c r="J8590" s="247"/>
      <c r="K8590" s="247"/>
      <c r="L8590" s="247"/>
      <c r="M8590" s="247"/>
      <c r="N8590" s="247"/>
      <c r="O8590" s="247"/>
      <c r="P8590" s="247"/>
      <c r="Q8590" s="247"/>
      <c r="R8590" s="247"/>
    </row>
    <row r="8591" spans="1:18" ht="20.100000000000001" customHeight="1" x14ac:dyDescent="0.25">
      <c r="A8591" s="248"/>
      <c r="B8591" s="248"/>
      <c r="C8591" s="248"/>
      <c r="D8591" s="248"/>
      <c r="E8591" s="248"/>
      <c r="F8591" s="248"/>
      <c r="G8591" s="248"/>
      <c r="H8591" s="248"/>
      <c r="I8591" s="247"/>
      <c r="J8591" s="247"/>
      <c r="K8591" s="247"/>
      <c r="L8591" s="247"/>
      <c r="M8591" s="247"/>
      <c r="N8591" s="247"/>
      <c r="O8591" s="247"/>
      <c r="P8591" s="247"/>
      <c r="Q8591" s="247"/>
      <c r="R8591" s="247"/>
    </row>
    <row r="8592" spans="1:18" ht="20.100000000000001" customHeight="1" x14ac:dyDescent="0.25">
      <c r="A8592" s="248"/>
      <c r="B8592" s="248"/>
      <c r="C8592" s="248"/>
      <c r="D8592" s="248"/>
      <c r="E8592" s="248"/>
      <c r="F8592" s="248"/>
      <c r="G8592" s="248"/>
      <c r="H8592" s="248"/>
      <c r="I8592" s="247"/>
      <c r="J8592" s="247"/>
      <c r="K8592" s="247"/>
      <c r="L8592" s="247"/>
      <c r="M8592" s="247"/>
      <c r="N8592" s="247"/>
      <c r="O8592" s="247"/>
      <c r="P8592" s="247"/>
      <c r="Q8592" s="247"/>
      <c r="R8592" s="247"/>
    </row>
    <row r="8593" spans="1:18" ht="20.100000000000001" customHeight="1" x14ac:dyDescent="0.25">
      <c r="A8593" s="248"/>
      <c r="B8593" s="248"/>
      <c r="C8593" s="248"/>
      <c r="D8593" s="248"/>
      <c r="E8593" s="248"/>
      <c r="F8593" s="248"/>
      <c r="G8593" s="248"/>
      <c r="H8593" s="248"/>
      <c r="I8593" s="247"/>
      <c r="J8593" s="247"/>
      <c r="K8593" s="247"/>
      <c r="L8593" s="247"/>
      <c r="M8593" s="247"/>
      <c r="N8593" s="247"/>
      <c r="O8593" s="247"/>
      <c r="P8593" s="247"/>
      <c r="Q8593" s="247"/>
      <c r="R8593" s="247"/>
    </row>
    <row r="8594" spans="1:18" ht="20.100000000000001" customHeight="1" x14ac:dyDescent="0.25">
      <c r="A8594" s="248"/>
      <c r="B8594" s="248"/>
      <c r="C8594" s="248"/>
      <c r="D8594" s="248"/>
      <c r="E8594" s="248"/>
      <c r="F8594" s="248"/>
      <c r="G8594" s="248"/>
      <c r="H8594" s="248"/>
      <c r="I8594" s="247"/>
      <c r="J8594" s="247"/>
      <c r="K8594" s="247"/>
      <c r="L8594" s="247"/>
      <c r="M8594" s="247"/>
      <c r="N8594" s="247"/>
      <c r="O8594" s="247"/>
      <c r="P8594" s="247"/>
      <c r="Q8594" s="247"/>
      <c r="R8594" s="247"/>
    </row>
    <row r="8595" spans="1:18" ht="20.100000000000001" customHeight="1" x14ac:dyDescent="0.25">
      <c r="A8595" s="248"/>
      <c r="B8595" s="248"/>
      <c r="C8595" s="248"/>
      <c r="D8595" s="248"/>
      <c r="E8595" s="248"/>
      <c r="F8595" s="248"/>
      <c r="G8595" s="248"/>
      <c r="H8595" s="248"/>
      <c r="I8595" s="247"/>
      <c r="J8595" s="247"/>
      <c r="K8595" s="247"/>
      <c r="L8595" s="247"/>
      <c r="M8595" s="247"/>
      <c r="N8595" s="247"/>
      <c r="O8595" s="247"/>
      <c r="P8595" s="247"/>
      <c r="Q8595" s="247"/>
      <c r="R8595" s="247"/>
    </row>
    <row r="8596" spans="1:18" ht="20.100000000000001" customHeight="1" x14ac:dyDescent="0.25">
      <c r="A8596" s="248"/>
      <c r="B8596" s="248"/>
      <c r="C8596" s="248"/>
      <c r="D8596" s="248"/>
      <c r="E8596" s="248"/>
      <c r="F8596" s="248"/>
      <c r="G8596" s="248"/>
      <c r="H8596" s="248"/>
      <c r="I8596" s="247"/>
      <c r="J8596" s="247"/>
      <c r="K8596" s="247"/>
      <c r="L8596" s="247"/>
      <c r="M8596" s="247"/>
      <c r="N8596" s="247"/>
      <c r="O8596" s="247"/>
      <c r="P8596" s="247"/>
      <c r="Q8596" s="247"/>
      <c r="R8596" s="247"/>
    </row>
    <row r="8597" spans="1:18" ht="20.100000000000001" customHeight="1" x14ac:dyDescent="0.25">
      <c r="A8597" s="248"/>
      <c r="B8597" s="248"/>
      <c r="C8597" s="248"/>
      <c r="D8597" s="248"/>
      <c r="E8597" s="248"/>
      <c r="F8597" s="248"/>
      <c r="G8597" s="248"/>
      <c r="H8597" s="248"/>
      <c r="I8597" s="247"/>
      <c r="J8597" s="247"/>
      <c r="K8597" s="247"/>
      <c r="L8597" s="247"/>
      <c r="M8597" s="247"/>
      <c r="N8597" s="247"/>
      <c r="O8597" s="247"/>
      <c r="P8597" s="247"/>
      <c r="Q8597" s="247"/>
      <c r="R8597" s="247"/>
    </row>
    <row r="8598" spans="1:18" ht="20.100000000000001" customHeight="1" x14ac:dyDescent="0.25">
      <c r="A8598" s="248"/>
      <c r="B8598" s="248"/>
      <c r="C8598" s="248"/>
      <c r="D8598" s="248"/>
      <c r="E8598" s="248"/>
      <c r="F8598" s="248"/>
      <c r="G8598" s="248"/>
      <c r="H8598" s="248"/>
      <c r="I8598" s="247"/>
      <c r="J8598" s="247"/>
      <c r="K8598" s="247"/>
      <c r="L8598" s="247"/>
      <c r="M8598" s="247"/>
      <c r="N8598" s="247"/>
      <c r="O8598" s="247"/>
      <c r="P8598" s="247"/>
      <c r="Q8598" s="247"/>
      <c r="R8598" s="247"/>
    </row>
    <row r="8599" spans="1:18" ht="20.100000000000001" customHeight="1" x14ac:dyDescent="0.25">
      <c r="A8599" s="248"/>
      <c r="B8599" s="248"/>
      <c r="C8599" s="248"/>
      <c r="D8599" s="248"/>
      <c r="E8599" s="248"/>
      <c r="F8599" s="248"/>
      <c r="G8599" s="248"/>
      <c r="H8599" s="248"/>
      <c r="I8599" s="247"/>
      <c r="J8599" s="247"/>
      <c r="K8599" s="247"/>
      <c r="L8599" s="247"/>
      <c r="M8599" s="247"/>
      <c r="N8599" s="247"/>
      <c r="O8599" s="247"/>
      <c r="P8599" s="247"/>
      <c r="Q8599" s="247"/>
      <c r="R8599" s="247"/>
    </row>
    <row r="8600" spans="1:18" ht="20.100000000000001" customHeight="1" x14ac:dyDescent="0.25">
      <c r="A8600" s="248"/>
      <c r="B8600" s="248"/>
      <c r="C8600" s="248"/>
      <c r="D8600" s="248"/>
      <c r="E8600" s="248"/>
      <c r="F8600" s="248"/>
      <c r="G8600" s="248"/>
      <c r="H8600" s="248"/>
      <c r="I8600" s="247"/>
      <c r="J8600" s="247"/>
      <c r="K8600" s="247"/>
      <c r="L8600" s="247"/>
      <c r="M8600" s="247"/>
      <c r="N8600" s="247"/>
      <c r="O8600" s="247"/>
      <c r="P8600" s="247"/>
      <c r="Q8600" s="247"/>
      <c r="R8600" s="247"/>
    </row>
    <row r="8601" spans="1:18" ht="20.100000000000001" customHeight="1" x14ac:dyDescent="0.25">
      <c r="A8601" s="248"/>
      <c r="B8601" s="248"/>
      <c r="C8601" s="248"/>
      <c r="D8601" s="248"/>
      <c r="E8601" s="248"/>
      <c r="F8601" s="248"/>
      <c r="G8601" s="248"/>
      <c r="H8601" s="248"/>
      <c r="I8601" s="247"/>
      <c r="J8601" s="247"/>
      <c r="K8601" s="247"/>
      <c r="L8601" s="247"/>
      <c r="M8601" s="247"/>
      <c r="N8601" s="247"/>
      <c r="O8601" s="247"/>
      <c r="P8601" s="247"/>
      <c r="Q8601" s="247"/>
      <c r="R8601" s="247"/>
    </row>
    <row r="8602" spans="1:18" ht="20.100000000000001" customHeight="1" x14ac:dyDescent="0.25">
      <c r="A8602" s="248"/>
      <c r="B8602" s="248"/>
      <c r="C8602" s="248"/>
      <c r="D8602" s="248"/>
      <c r="E8602" s="248"/>
      <c r="F8602" s="248"/>
      <c r="G8602" s="248"/>
      <c r="H8602" s="248"/>
      <c r="I8602" s="247"/>
      <c r="J8602" s="247"/>
      <c r="K8602" s="247"/>
      <c r="L8602" s="247"/>
      <c r="M8602" s="247"/>
      <c r="N8602" s="247"/>
      <c r="O8602" s="247"/>
      <c r="P8602" s="247"/>
      <c r="Q8602" s="247"/>
      <c r="R8602" s="247"/>
    </row>
    <row r="8603" spans="1:18" ht="20.100000000000001" customHeight="1" x14ac:dyDescent="0.25">
      <c r="A8603" s="248"/>
      <c r="B8603" s="248"/>
      <c r="C8603" s="248"/>
      <c r="D8603" s="248"/>
      <c r="E8603" s="248"/>
      <c r="F8603" s="248"/>
      <c r="G8603" s="248"/>
      <c r="H8603" s="248"/>
      <c r="I8603" s="247"/>
      <c r="J8603" s="247"/>
      <c r="K8603" s="247"/>
      <c r="L8603" s="247"/>
      <c r="M8603" s="247"/>
      <c r="N8603" s="247"/>
      <c r="O8603" s="247"/>
      <c r="P8603" s="247"/>
      <c r="Q8603" s="247"/>
      <c r="R8603" s="247"/>
    </row>
    <row r="8604" spans="1:18" ht="20.100000000000001" customHeight="1" x14ac:dyDescent="0.25">
      <c r="A8604" s="248"/>
      <c r="B8604" s="248"/>
      <c r="C8604" s="248"/>
      <c r="D8604" s="248"/>
      <c r="E8604" s="248"/>
      <c r="F8604" s="248"/>
      <c r="G8604" s="248"/>
      <c r="H8604" s="248"/>
      <c r="I8604" s="247"/>
      <c r="J8604" s="247"/>
      <c r="K8604" s="247"/>
      <c r="L8604" s="247"/>
      <c r="M8604" s="247"/>
      <c r="N8604" s="247"/>
      <c r="O8604" s="247"/>
      <c r="P8604" s="247"/>
      <c r="Q8604" s="247"/>
      <c r="R8604" s="247"/>
    </row>
    <row r="8605" spans="1:18" ht="20.100000000000001" customHeight="1" x14ac:dyDescent="0.25">
      <c r="A8605" s="248"/>
      <c r="B8605" s="248"/>
      <c r="C8605" s="248"/>
      <c r="D8605" s="248"/>
      <c r="E8605" s="248"/>
      <c r="F8605" s="248"/>
      <c r="G8605" s="248"/>
      <c r="H8605" s="248"/>
      <c r="I8605" s="247"/>
      <c r="J8605" s="247"/>
      <c r="K8605" s="247"/>
      <c r="L8605" s="247"/>
      <c r="M8605" s="247"/>
      <c r="N8605" s="247"/>
      <c r="O8605" s="247"/>
      <c r="P8605" s="247"/>
      <c r="Q8605" s="247"/>
      <c r="R8605" s="247"/>
    </row>
    <row r="8606" spans="1:18" ht="20.100000000000001" customHeight="1" x14ac:dyDescent="0.25">
      <c r="A8606" s="248"/>
      <c r="B8606" s="248"/>
      <c r="C8606" s="248"/>
      <c r="D8606" s="248"/>
      <c r="E8606" s="248"/>
      <c r="F8606" s="248"/>
      <c r="G8606" s="248"/>
      <c r="H8606" s="248"/>
      <c r="I8606" s="247"/>
      <c r="J8606" s="247"/>
      <c r="K8606" s="247"/>
      <c r="L8606" s="247"/>
      <c r="M8606" s="247"/>
      <c r="N8606" s="247"/>
      <c r="O8606" s="247"/>
      <c r="P8606" s="247"/>
      <c r="Q8606" s="247"/>
      <c r="R8606" s="247"/>
    </row>
    <row r="8607" spans="1:18" ht="20.100000000000001" customHeight="1" x14ac:dyDescent="0.25">
      <c r="A8607" s="248"/>
      <c r="B8607" s="248"/>
      <c r="C8607" s="248"/>
      <c r="D8607" s="248"/>
      <c r="E8607" s="248"/>
      <c r="F8607" s="248"/>
      <c r="G8607" s="248"/>
      <c r="H8607" s="248"/>
      <c r="I8607" s="247"/>
      <c r="J8607" s="247"/>
      <c r="K8607" s="247"/>
      <c r="L8607" s="247"/>
      <c r="M8607" s="247"/>
      <c r="N8607" s="247"/>
      <c r="O8607" s="247"/>
      <c r="P8607" s="247"/>
      <c r="Q8607" s="247"/>
      <c r="R8607" s="247"/>
    </row>
    <row r="8608" spans="1:18" ht="20.100000000000001" customHeight="1" x14ac:dyDescent="0.25">
      <c r="A8608" s="248"/>
      <c r="B8608" s="248"/>
      <c r="C8608" s="248"/>
      <c r="D8608" s="248"/>
      <c r="E8608" s="248"/>
      <c r="F8608" s="248"/>
      <c r="G8608" s="248"/>
      <c r="H8608" s="248"/>
      <c r="I8608" s="247"/>
      <c r="J8608" s="247"/>
      <c r="K8608" s="247"/>
      <c r="L8608" s="247"/>
      <c r="M8608" s="247"/>
      <c r="N8608" s="247"/>
      <c r="O8608" s="247"/>
      <c r="P8608" s="247"/>
      <c r="Q8608" s="247"/>
      <c r="R8608" s="247"/>
    </row>
    <row r="8609" spans="1:18" ht="20.100000000000001" customHeight="1" x14ac:dyDescent="0.25">
      <c r="A8609" s="248"/>
      <c r="B8609" s="248"/>
      <c r="C8609" s="248"/>
      <c r="D8609" s="248"/>
      <c r="E8609" s="248"/>
      <c r="F8609" s="248"/>
      <c r="G8609" s="248"/>
      <c r="H8609" s="248"/>
      <c r="I8609" s="247"/>
      <c r="J8609" s="247"/>
      <c r="K8609" s="247"/>
      <c r="L8609" s="247"/>
      <c r="M8609" s="247"/>
      <c r="N8609" s="247"/>
      <c r="O8609" s="247"/>
      <c r="P8609" s="247"/>
      <c r="Q8609" s="247"/>
      <c r="R8609" s="247"/>
    </row>
    <row r="8610" spans="1:18" ht="20.100000000000001" customHeight="1" x14ac:dyDescent="0.25">
      <c r="A8610" s="248"/>
      <c r="B8610" s="248"/>
      <c r="C8610" s="248"/>
      <c r="D8610" s="248"/>
      <c r="E8610" s="248"/>
      <c r="F8610" s="248"/>
      <c r="G8610" s="248"/>
      <c r="H8610" s="248"/>
      <c r="I8610" s="247"/>
      <c r="J8610" s="247"/>
      <c r="K8610" s="247"/>
      <c r="L8610" s="247"/>
      <c r="M8610" s="247"/>
      <c r="N8610" s="247"/>
      <c r="O8610" s="247"/>
      <c r="P8610" s="247"/>
      <c r="Q8610" s="247"/>
      <c r="R8610" s="247"/>
    </row>
    <row r="8611" spans="1:18" ht="20.100000000000001" customHeight="1" x14ac:dyDescent="0.25">
      <c r="A8611" s="248"/>
      <c r="B8611" s="248"/>
      <c r="C8611" s="248"/>
      <c r="D8611" s="248"/>
      <c r="E8611" s="248"/>
      <c r="F8611" s="248"/>
      <c r="G8611" s="248"/>
      <c r="H8611" s="248"/>
      <c r="I8611" s="247"/>
      <c r="J8611" s="247"/>
      <c r="K8611" s="247"/>
      <c r="L8611" s="247"/>
      <c r="M8611" s="247"/>
      <c r="N8611" s="247"/>
      <c r="O8611" s="247"/>
      <c r="P8611" s="247"/>
      <c r="Q8611" s="247"/>
      <c r="R8611" s="247"/>
    </row>
    <row r="8612" spans="1:18" ht="20.100000000000001" customHeight="1" x14ac:dyDescent="0.25">
      <c r="A8612" s="248"/>
      <c r="B8612" s="248"/>
      <c r="C8612" s="248"/>
      <c r="D8612" s="248"/>
      <c r="E8612" s="248"/>
      <c r="F8612" s="248"/>
      <c r="G8612" s="248"/>
      <c r="H8612" s="248"/>
      <c r="I8612" s="247"/>
      <c r="J8612" s="247"/>
      <c r="K8612" s="247"/>
      <c r="L8612" s="247"/>
      <c r="M8612" s="247"/>
      <c r="N8612" s="247"/>
      <c r="O8612" s="247"/>
      <c r="P8612" s="247"/>
      <c r="Q8612" s="247"/>
      <c r="R8612" s="247"/>
    </row>
    <row r="8613" spans="1:18" ht="20.100000000000001" customHeight="1" x14ac:dyDescent="0.25">
      <c r="A8613" s="248"/>
      <c r="B8613" s="248"/>
      <c r="C8613" s="248"/>
      <c r="D8613" s="248"/>
      <c r="E8613" s="248"/>
      <c r="F8613" s="248"/>
      <c r="G8613" s="248"/>
      <c r="H8613" s="248"/>
      <c r="I8613" s="247"/>
      <c r="J8613" s="247"/>
      <c r="K8613" s="247"/>
      <c r="L8613" s="247"/>
      <c r="M8613" s="247"/>
      <c r="N8613" s="247"/>
      <c r="O8613" s="247"/>
      <c r="P8613" s="247"/>
      <c r="Q8613" s="247"/>
      <c r="R8613" s="247"/>
    </row>
    <row r="8614" spans="1:18" ht="20.100000000000001" customHeight="1" x14ac:dyDescent="0.25">
      <c r="A8614" s="248"/>
      <c r="B8614" s="248"/>
      <c r="C8614" s="248"/>
      <c r="D8614" s="248"/>
      <c r="E8614" s="248"/>
      <c r="F8614" s="248"/>
      <c r="G8614" s="248"/>
      <c r="H8614" s="248"/>
      <c r="I8614" s="247"/>
      <c r="J8614" s="247"/>
      <c r="K8614" s="247"/>
      <c r="L8614" s="247"/>
      <c r="M8614" s="247"/>
      <c r="N8614" s="247"/>
      <c r="O8614" s="247"/>
      <c r="P8614" s="247"/>
      <c r="Q8614" s="247"/>
      <c r="R8614" s="247"/>
    </row>
    <row r="8615" spans="1:18" ht="20.100000000000001" customHeight="1" x14ac:dyDescent="0.25">
      <c r="A8615" s="248"/>
      <c r="B8615" s="248"/>
      <c r="C8615" s="248"/>
      <c r="D8615" s="248"/>
      <c r="E8615" s="248"/>
      <c r="F8615" s="248"/>
      <c r="G8615" s="248"/>
      <c r="H8615" s="248"/>
      <c r="I8615" s="247"/>
      <c r="J8615" s="247"/>
      <c r="K8615" s="247"/>
      <c r="L8615" s="247"/>
      <c r="M8615" s="247"/>
      <c r="N8615" s="247"/>
      <c r="O8615" s="247"/>
      <c r="P8615" s="247"/>
      <c r="Q8615" s="247"/>
      <c r="R8615" s="247"/>
    </row>
    <row r="8616" spans="1:18" ht="20.100000000000001" customHeight="1" x14ac:dyDescent="0.25">
      <c r="A8616" s="248"/>
      <c r="B8616" s="248"/>
      <c r="C8616" s="248"/>
      <c r="D8616" s="248"/>
      <c r="E8616" s="248"/>
      <c r="F8616" s="248"/>
      <c r="G8616" s="248"/>
      <c r="H8616" s="248"/>
      <c r="I8616" s="247"/>
      <c r="J8616" s="247"/>
      <c r="K8616" s="247"/>
      <c r="L8616" s="247"/>
      <c r="M8616" s="247"/>
      <c r="N8616" s="247"/>
      <c r="O8616" s="247"/>
      <c r="P8616" s="247"/>
      <c r="Q8616" s="247"/>
      <c r="R8616" s="247"/>
    </row>
    <row r="8617" spans="1:18" ht="20.100000000000001" customHeight="1" x14ac:dyDescent="0.25">
      <c r="A8617" s="248"/>
      <c r="B8617" s="248"/>
      <c r="C8617" s="248"/>
      <c r="D8617" s="248"/>
      <c r="E8617" s="248"/>
      <c r="F8617" s="248"/>
      <c r="G8617" s="248"/>
      <c r="H8617" s="248"/>
      <c r="I8617" s="247"/>
      <c r="J8617" s="247"/>
      <c r="K8617" s="247"/>
      <c r="L8617" s="247"/>
      <c r="M8617" s="247"/>
      <c r="N8617" s="247"/>
      <c r="O8617" s="247"/>
      <c r="P8617" s="247"/>
      <c r="Q8617" s="247"/>
      <c r="R8617" s="247"/>
    </row>
    <row r="8618" spans="1:18" ht="20.100000000000001" customHeight="1" x14ac:dyDescent="0.25">
      <c r="A8618" s="248"/>
      <c r="B8618" s="248"/>
      <c r="C8618" s="248"/>
      <c r="D8618" s="248"/>
      <c r="E8618" s="248"/>
      <c r="F8618" s="248"/>
      <c r="G8618" s="248"/>
      <c r="H8618" s="248"/>
      <c r="I8618" s="247"/>
      <c r="J8618" s="247"/>
      <c r="K8618" s="247"/>
      <c r="L8618" s="247"/>
      <c r="M8618" s="247"/>
      <c r="N8618" s="247"/>
      <c r="O8618" s="247"/>
      <c r="P8618" s="247"/>
      <c r="Q8618" s="247"/>
      <c r="R8618" s="247"/>
    </row>
    <row r="8619" spans="1:18" ht="20.100000000000001" customHeight="1" x14ac:dyDescent="0.25">
      <c r="A8619" s="248"/>
      <c r="B8619" s="248"/>
      <c r="C8619" s="248"/>
      <c r="D8619" s="248"/>
      <c r="E8619" s="248"/>
      <c r="F8619" s="248"/>
      <c r="G8619" s="248"/>
      <c r="H8619" s="248"/>
      <c r="I8619" s="247"/>
      <c r="J8619" s="247"/>
      <c r="K8619" s="247"/>
      <c r="L8619" s="247"/>
      <c r="M8619" s="247"/>
      <c r="N8619" s="247"/>
      <c r="O8619" s="247"/>
      <c r="P8619" s="247"/>
      <c r="Q8619" s="247"/>
      <c r="R8619" s="247"/>
    </row>
    <row r="8620" spans="1:18" ht="20.100000000000001" customHeight="1" x14ac:dyDescent="0.25">
      <c r="A8620" s="248"/>
      <c r="B8620" s="248"/>
      <c r="C8620" s="248"/>
      <c r="D8620" s="248"/>
      <c r="E8620" s="248"/>
      <c r="F8620" s="248"/>
      <c r="G8620" s="248"/>
      <c r="H8620" s="248"/>
      <c r="I8620" s="247"/>
      <c r="J8620" s="247"/>
      <c r="K8620" s="247"/>
      <c r="L8620" s="247"/>
      <c r="M8620" s="247"/>
      <c r="N8620" s="247"/>
      <c r="O8620" s="247"/>
      <c r="P8620" s="247"/>
      <c r="Q8620" s="247"/>
      <c r="R8620" s="247"/>
    </row>
    <row r="8621" spans="1:18" ht="20.100000000000001" customHeight="1" x14ac:dyDescent="0.25">
      <c r="A8621" s="248"/>
      <c r="B8621" s="248"/>
      <c r="C8621" s="248"/>
      <c r="D8621" s="248"/>
      <c r="E8621" s="248"/>
      <c r="F8621" s="248"/>
      <c r="G8621" s="248"/>
      <c r="H8621" s="248"/>
      <c r="I8621" s="247"/>
      <c r="J8621" s="247"/>
      <c r="K8621" s="247"/>
      <c r="L8621" s="247"/>
      <c r="M8621" s="247"/>
      <c r="N8621" s="247"/>
      <c r="O8621" s="247"/>
      <c r="P8621" s="247"/>
      <c r="Q8621" s="247"/>
      <c r="R8621" s="247"/>
    </row>
    <row r="8622" spans="1:18" ht="20.100000000000001" customHeight="1" x14ac:dyDescent="0.25">
      <c r="A8622" s="248"/>
      <c r="B8622" s="248"/>
      <c r="C8622" s="248"/>
      <c r="D8622" s="248"/>
      <c r="E8622" s="248"/>
      <c r="F8622" s="248"/>
      <c r="G8622" s="248"/>
      <c r="H8622" s="248"/>
      <c r="I8622" s="247"/>
      <c r="J8622" s="247"/>
      <c r="K8622" s="247"/>
      <c r="L8622" s="247"/>
      <c r="M8622" s="247"/>
      <c r="N8622" s="247"/>
      <c r="O8622" s="247"/>
      <c r="P8622" s="247"/>
      <c r="Q8622" s="247"/>
      <c r="R8622" s="247"/>
    </row>
    <row r="8623" spans="1:18" ht="20.100000000000001" customHeight="1" x14ac:dyDescent="0.25">
      <c r="A8623" s="248"/>
      <c r="B8623" s="248"/>
      <c r="C8623" s="248"/>
      <c r="D8623" s="248"/>
      <c r="E8623" s="248"/>
      <c r="F8623" s="248"/>
      <c r="G8623" s="248"/>
      <c r="H8623" s="248"/>
      <c r="I8623" s="247"/>
      <c r="J8623" s="247"/>
      <c r="K8623" s="247"/>
      <c r="L8623" s="247"/>
      <c r="M8623" s="247"/>
      <c r="N8623" s="247"/>
      <c r="O8623" s="247"/>
      <c r="P8623" s="247"/>
      <c r="Q8623" s="247"/>
      <c r="R8623" s="247"/>
    </row>
    <row r="8624" spans="1:18" ht="20.100000000000001" customHeight="1" x14ac:dyDescent="0.25">
      <c r="A8624" s="248"/>
      <c r="B8624" s="248"/>
      <c r="C8624" s="248"/>
      <c r="D8624" s="248"/>
      <c r="E8624" s="248"/>
      <c r="F8624" s="248"/>
      <c r="G8624" s="248"/>
      <c r="H8624" s="248"/>
      <c r="I8624" s="247"/>
      <c r="J8624" s="247"/>
      <c r="K8624" s="247"/>
      <c r="L8624" s="247"/>
      <c r="M8624" s="247"/>
      <c r="N8624" s="247"/>
      <c r="O8624" s="247"/>
      <c r="P8624" s="247"/>
      <c r="Q8624" s="247"/>
      <c r="R8624" s="247"/>
    </row>
    <row r="8625" spans="1:18" ht="20.100000000000001" customHeight="1" x14ac:dyDescent="0.25">
      <c r="A8625" s="248"/>
      <c r="B8625" s="248"/>
      <c r="C8625" s="248"/>
      <c r="D8625" s="248"/>
      <c r="E8625" s="248"/>
      <c r="F8625" s="248"/>
      <c r="G8625" s="248"/>
      <c r="H8625" s="248"/>
      <c r="I8625" s="247"/>
      <c r="J8625" s="247"/>
      <c r="K8625" s="247"/>
      <c r="L8625" s="247"/>
      <c r="M8625" s="247"/>
      <c r="N8625" s="247"/>
      <c r="O8625" s="247"/>
      <c r="P8625" s="247"/>
      <c r="Q8625" s="247"/>
      <c r="R8625" s="247"/>
    </row>
    <row r="8626" spans="1:18" ht="20.100000000000001" customHeight="1" x14ac:dyDescent="0.25">
      <c r="A8626" s="248"/>
      <c r="B8626" s="248"/>
      <c r="C8626" s="248"/>
      <c r="D8626" s="248"/>
      <c r="E8626" s="248"/>
      <c r="F8626" s="248"/>
      <c r="G8626" s="248"/>
      <c r="H8626" s="248"/>
      <c r="I8626" s="247"/>
      <c r="J8626" s="247"/>
      <c r="K8626" s="247"/>
      <c r="L8626" s="247"/>
      <c r="M8626" s="247"/>
      <c r="N8626" s="247"/>
      <c r="O8626" s="247"/>
      <c r="P8626" s="247"/>
      <c r="Q8626" s="247"/>
      <c r="R8626" s="247"/>
    </row>
    <row r="8627" spans="1:18" ht="20.100000000000001" customHeight="1" x14ac:dyDescent="0.25">
      <c r="A8627" s="248"/>
      <c r="B8627" s="248"/>
      <c r="C8627" s="248"/>
      <c r="D8627" s="248"/>
      <c r="E8627" s="248"/>
      <c r="F8627" s="248"/>
      <c r="G8627" s="248"/>
      <c r="H8627" s="248"/>
      <c r="I8627" s="247"/>
      <c r="J8627" s="247"/>
      <c r="K8627" s="247"/>
      <c r="L8627" s="247"/>
      <c r="M8627" s="247"/>
      <c r="N8627" s="247"/>
      <c r="O8627" s="247"/>
      <c r="P8627" s="247"/>
      <c r="Q8627" s="247"/>
      <c r="R8627" s="247"/>
    </row>
    <row r="8628" spans="1:18" ht="20.100000000000001" customHeight="1" x14ac:dyDescent="0.25">
      <c r="A8628" s="248"/>
      <c r="B8628" s="248"/>
      <c r="C8628" s="248"/>
      <c r="D8628" s="248"/>
      <c r="E8628" s="248"/>
      <c r="F8628" s="248"/>
      <c r="G8628" s="248"/>
      <c r="H8628" s="248"/>
      <c r="I8628" s="247"/>
      <c r="J8628" s="247"/>
      <c r="K8628" s="247"/>
      <c r="L8628" s="247"/>
      <c r="M8628" s="247"/>
      <c r="N8628" s="247"/>
      <c r="O8628" s="247"/>
      <c r="P8628" s="247"/>
      <c r="Q8628" s="247"/>
      <c r="R8628" s="247"/>
    </row>
    <row r="8629" spans="1:18" ht="20.100000000000001" customHeight="1" x14ac:dyDescent="0.25">
      <c r="A8629" s="248"/>
      <c r="B8629" s="248"/>
      <c r="C8629" s="248"/>
      <c r="D8629" s="248"/>
      <c r="E8629" s="248"/>
      <c r="F8629" s="248"/>
      <c r="G8629" s="248"/>
      <c r="H8629" s="248"/>
      <c r="I8629" s="247"/>
      <c r="J8629" s="247"/>
      <c r="K8629" s="247"/>
      <c r="L8629" s="247"/>
      <c r="M8629" s="247"/>
      <c r="N8629" s="247"/>
      <c r="O8629" s="247"/>
      <c r="P8629" s="247"/>
      <c r="Q8629" s="247"/>
      <c r="R8629" s="247"/>
    </row>
    <row r="8630" spans="1:18" ht="20.100000000000001" customHeight="1" x14ac:dyDescent="0.25">
      <c r="A8630" s="248"/>
      <c r="B8630" s="248"/>
      <c r="C8630" s="248"/>
      <c r="D8630" s="248"/>
      <c r="E8630" s="248"/>
      <c r="F8630" s="248"/>
      <c r="G8630" s="248"/>
      <c r="H8630" s="248"/>
      <c r="I8630" s="247"/>
      <c r="J8630" s="247"/>
      <c r="K8630" s="247"/>
      <c r="L8630" s="247"/>
      <c r="M8630" s="247"/>
      <c r="N8630" s="247"/>
      <c r="O8630" s="247"/>
      <c r="P8630" s="247"/>
      <c r="Q8630" s="247"/>
      <c r="R8630" s="247"/>
    </row>
    <row r="8631" spans="1:18" ht="20.100000000000001" customHeight="1" x14ac:dyDescent="0.25">
      <c r="A8631" s="248"/>
      <c r="B8631" s="248"/>
      <c r="C8631" s="248"/>
      <c r="D8631" s="248"/>
      <c r="E8631" s="248"/>
      <c r="F8631" s="248"/>
      <c r="G8631" s="248"/>
      <c r="H8631" s="248"/>
      <c r="I8631" s="247"/>
      <c r="J8631" s="247"/>
      <c r="K8631" s="247"/>
      <c r="L8631" s="247"/>
      <c r="M8631" s="247"/>
      <c r="N8631" s="247"/>
      <c r="O8631" s="247"/>
      <c r="P8631" s="247"/>
      <c r="Q8631" s="247"/>
      <c r="R8631" s="247"/>
    </row>
    <row r="8632" spans="1:18" ht="20.100000000000001" customHeight="1" x14ac:dyDescent="0.25">
      <c r="A8632" s="248"/>
      <c r="B8632" s="248"/>
      <c r="C8632" s="248"/>
      <c r="D8632" s="248"/>
      <c r="E8632" s="248"/>
      <c r="F8632" s="248"/>
      <c r="G8632" s="248"/>
      <c r="H8632" s="248"/>
      <c r="I8632" s="247"/>
      <c r="J8632" s="247"/>
      <c r="K8632" s="247"/>
      <c r="L8632" s="247"/>
      <c r="M8632" s="247"/>
      <c r="N8632" s="247"/>
      <c r="O8632" s="247"/>
      <c r="P8632" s="247"/>
      <c r="Q8632" s="247"/>
      <c r="R8632" s="247"/>
    </row>
    <row r="8633" spans="1:18" ht="20.100000000000001" customHeight="1" x14ac:dyDescent="0.25">
      <c r="A8633" s="248"/>
      <c r="B8633" s="248"/>
      <c r="C8633" s="248"/>
      <c r="D8633" s="248"/>
      <c r="E8633" s="248"/>
      <c r="F8633" s="248"/>
      <c r="G8633" s="248"/>
      <c r="H8633" s="248"/>
      <c r="I8633" s="247"/>
      <c r="J8633" s="247"/>
      <c r="K8633" s="247"/>
      <c r="L8633" s="247"/>
      <c r="M8633" s="247"/>
      <c r="N8633" s="247"/>
      <c r="O8633" s="247"/>
      <c r="P8633" s="247"/>
      <c r="Q8633" s="247"/>
      <c r="R8633" s="247"/>
    </row>
    <row r="8634" spans="1:18" ht="20.100000000000001" customHeight="1" x14ac:dyDescent="0.25">
      <c r="A8634" s="248"/>
      <c r="B8634" s="248"/>
      <c r="C8634" s="248"/>
      <c r="D8634" s="248"/>
      <c r="E8634" s="248"/>
      <c r="F8634" s="248"/>
      <c r="G8634" s="248"/>
      <c r="H8634" s="248"/>
      <c r="I8634" s="247"/>
      <c r="J8634" s="247"/>
      <c r="K8634" s="247"/>
      <c r="L8634" s="247"/>
      <c r="M8634" s="247"/>
      <c r="N8634" s="247"/>
      <c r="O8634" s="247"/>
      <c r="P8634" s="247"/>
      <c r="Q8634" s="247"/>
      <c r="R8634" s="247"/>
    </row>
    <row r="8635" spans="1:18" ht="20.100000000000001" customHeight="1" x14ac:dyDescent="0.25">
      <c r="A8635" s="248"/>
      <c r="B8635" s="248"/>
      <c r="C8635" s="248"/>
      <c r="D8635" s="248"/>
      <c r="E8635" s="248"/>
      <c r="F8635" s="248"/>
      <c r="G8635" s="248"/>
      <c r="H8635" s="248"/>
      <c r="I8635" s="247"/>
      <c r="J8635" s="247"/>
      <c r="K8635" s="247"/>
      <c r="L8635" s="247"/>
      <c r="M8635" s="247"/>
      <c r="N8635" s="247"/>
      <c r="O8635" s="247"/>
      <c r="P8635" s="247"/>
      <c r="Q8635" s="247"/>
      <c r="R8635" s="247"/>
    </row>
    <row r="8636" spans="1:18" ht="20.100000000000001" customHeight="1" x14ac:dyDescent="0.25">
      <c r="A8636" s="248"/>
      <c r="B8636" s="248"/>
      <c r="C8636" s="248"/>
      <c r="D8636" s="248"/>
      <c r="E8636" s="248"/>
      <c r="F8636" s="248"/>
      <c r="G8636" s="248"/>
      <c r="H8636" s="248"/>
      <c r="I8636" s="247"/>
      <c r="J8636" s="247"/>
      <c r="K8636" s="247"/>
      <c r="L8636" s="247"/>
      <c r="M8636" s="247"/>
      <c r="N8636" s="247"/>
      <c r="O8636" s="247"/>
      <c r="P8636" s="247"/>
      <c r="Q8636" s="247"/>
      <c r="R8636" s="247"/>
    </row>
    <row r="8637" spans="1:18" ht="20.100000000000001" customHeight="1" x14ac:dyDescent="0.25">
      <c r="A8637" s="248"/>
      <c r="B8637" s="248"/>
      <c r="C8637" s="248"/>
      <c r="D8637" s="248"/>
      <c r="E8637" s="248"/>
      <c r="F8637" s="248"/>
      <c r="G8637" s="248"/>
      <c r="H8637" s="248"/>
      <c r="I8637" s="247"/>
      <c r="J8637" s="247"/>
      <c r="K8637" s="247"/>
      <c r="L8637" s="247"/>
      <c r="M8637" s="247"/>
      <c r="N8637" s="247"/>
      <c r="O8637" s="247"/>
      <c r="P8637" s="247"/>
      <c r="Q8637" s="247"/>
      <c r="R8637" s="247"/>
    </row>
    <row r="8638" spans="1:18" ht="20.100000000000001" customHeight="1" x14ac:dyDescent="0.25">
      <c r="A8638" s="248"/>
      <c r="B8638" s="248"/>
      <c r="C8638" s="248"/>
      <c r="D8638" s="248"/>
      <c r="E8638" s="248"/>
      <c r="F8638" s="248"/>
      <c r="G8638" s="248"/>
      <c r="H8638" s="248"/>
      <c r="I8638" s="247"/>
      <c r="J8638" s="247"/>
      <c r="K8638" s="247"/>
      <c r="L8638" s="247"/>
      <c r="M8638" s="247"/>
      <c r="N8638" s="247"/>
      <c r="O8638" s="247"/>
      <c r="P8638" s="247"/>
      <c r="Q8638" s="247"/>
      <c r="R8638" s="247"/>
    </row>
    <row r="8639" spans="1:18" ht="20.100000000000001" customHeight="1" x14ac:dyDescent="0.25">
      <c r="A8639" s="248"/>
      <c r="B8639" s="248"/>
      <c r="C8639" s="248"/>
      <c r="D8639" s="248"/>
      <c r="E8639" s="248"/>
      <c r="F8639" s="248"/>
      <c r="G8639" s="248"/>
      <c r="H8639" s="248"/>
      <c r="I8639" s="247"/>
      <c r="J8639" s="247"/>
      <c r="K8639" s="247"/>
      <c r="L8639" s="247"/>
      <c r="M8639" s="247"/>
      <c r="N8639" s="247"/>
      <c r="O8639" s="247"/>
      <c r="P8639" s="247"/>
      <c r="Q8639" s="247"/>
      <c r="R8639" s="247"/>
    </row>
    <row r="8640" spans="1:18" ht="20.100000000000001" customHeight="1" x14ac:dyDescent="0.25">
      <c r="A8640" s="248"/>
      <c r="B8640" s="248"/>
      <c r="C8640" s="248"/>
      <c r="D8640" s="248"/>
      <c r="E8640" s="248"/>
      <c r="F8640" s="248"/>
      <c r="G8640" s="248"/>
      <c r="H8640" s="248"/>
      <c r="I8640" s="247"/>
      <c r="J8640" s="247"/>
      <c r="K8640" s="247"/>
      <c r="L8640" s="247"/>
      <c r="M8640" s="247"/>
      <c r="N8640" s="247"/>
      <c r="O8640" s="247"/>
      <c r="P8640" s="247"/>
      <c r="Q8640" s="247"/>
      <c r="R8640" s="247"/>
    </row>
    <row r="8641" spans="1:18" ht="20.100000000000001" customHeight="1" x14ac:dyDescent="0.25">
      <c r="A8641" s="248"/>
      <c r="B8641" s="248"/>
      <c r="C8641" s="248"/>
      <c r="D8641" s="248"/>
      <c r="E8641" s="248"/>
      <c r="F8641" s="248"/>
      <c r="G8641" s="248"/>
      <c r="H8641" s="248"/>
      <c r="I8641" s="247"/>
      <c r="J8641" s="247"/>
      <c r="K8641" s="247"/>
      <c r="L8641" s="247"/>
      <c r="M8641" s="247"/>
      <c r="N8641" s="247"/>
      <c r="O8641" s="247"/>
      <c r="P8641" s="247"/>
      <c r="Q8641" s="247"/>
      <c r="R8641" s="247"/>
    </row>
    <row r="8642" spans="1:18" ht="20.100000000000001" customHeight="1" x14ac:dyDescent="0.25">
      <c r="A8642" s="248"/>
      <c r="B8642" s="248"/>
      <c r="C8642" s="248"/>
      <c r="D8642" s="248"/>
      <c r="E8642" s="248"/>
      <c r="F8642" s="248"/>
      <c r="G8642" s="248"/>
      <c r="H8642" s="248"/>
      <c r="I8642" s="247"/>
      <c r="J8642" s="247"/>
      <c r="K8642" s="247"/>
      <c r="L8642" s="247"/>
      <c r="M8642" s="247"/>
      <c r="N8642" s="247"/>
      <c r="O8642" s="247"/>
      <c r="P8642" s="247"/>
      <c r="Q8642" s="247"/>
      <c r="R8642" s="247"/>
    </row>
    <row r="8643" spans="1:18" ht="20.100000000000001" customHeight="1" x14ac:dyDescent="0.25">
      <c r="A8643" s="248"/>
      <c r="B8643" s="248"/>
      <c r="C8643" s="248"/>
      <c r="D8643" s="248"/>
      <c r="E8643" s="248"/>
      <c r="F8643" s="248"/>
      <c r="G8643" s="248"/>
      <c r="H8643" s="248"/>
      <c r="I8643" s="247"/>
      <c r="J8643" s="247"/>
      <c r="K8643" s="247"/>
      <c r="L8643" s="247"/>
      <c r="M8643" s="247"/>
      <c r="N8643" s="247"/>
      <c r="O8643" s="247"/>
      <c r="P8643" s="247"/>
      <c r="Q8643" s="247"/>
      <c r="R8643" s="247"/>
    </row>
    <row r="8644" spans="1:18" ht="20.100000000000001" customHeight="1" x14ac:dyDescent="0.25">
      <c r="A8644" s="248"/>
      <c r="B8644" s="248"/>
      <c r="C8644" s="248"/>
      <c r="D8644" s="248"/>
      <c r="E8644" s="248"/>
      <c r="F8644" s="248"/>
      <c r="G8644" s="248"/>
      <c r="H8644" s="248"/>
      <c r="I8644" s="247"/>
      <c r="J8644" s="247"/>
      <c r="K8644" s="247"/>
      <c r="L8644" s="247"/>
      <c r="M8644" s="247"/>
      <c r="N8644" s="247"/>
      <c r="O8644" s="247"/>
      <c r="P8644" s="247"/>
      <c r="Q8644" s="247"/>
      <c r="R8644" s="247"/>
    </row>
    <row r="8645" spans="1:18" ht="20.100000000000001" customHeight="1" x14ac:dyDescent="0.25">
      <c r="A8645" s="248"/>
      <c r="B8645" s="248"/>
      <c r="C8645" s="248"/>
      <c r="D8645" s="248"/>
      <c r="E8645" s="248"/>
      <c r="F8645" s="248"/>
      <c r="G8645" s="248"/>
      <c r="H8645" s="248"/>
      <c r="I8645" s="247"/>
      <c r="J8645" s="247"/>
      <c r="K8645" s="247"/>
      <c r="L8645" s="247"/>
      <c r="M8645" s="247"/>
      <c r="N8645" s="247"/>
      <c r="O8645" s="247"/>
      <c r="P8645" s="247"/>
      <c r="Q8645" s="247"/>
      <c r="R8645" s="247"/>
    </row>
    <row r="8646" spans="1:18" ht="20.100000000000001" customHeight="1" x14ac:dyDescent="0.25">
      <c r="A8646" s="248"/>
      <c r="B8646" s="248"/>
      <c r="C8646" s="248"/>
      <c r="D8646" s="248"/>
      <c r="E8646" s="248"/>
      <c r="F8646" s="248"/>
      <c r="G8646" s="248"/>
      <c r="H8646" s="248"/>
      <c r="I8646" s="247"/>
      <c r="J8646" s="247"/>
      <c r="K8646" s="247"/>
      <c r="L8646" s="247"/>
      <c r="M8646" s="247"/>
      <c r="N8646" s="247"/>
      <c r="O8646" s="247"/>
      <c r="P8646" s="247"/>
      <c r="Q8646" s="247"/>
      <c r="R8646" s="247"/>
    </row>
    <row r="8647" spans="1:18" ht="20.100000000000001" customHeight="1" x14ac:dyDescent="0.25">
      <c r="A8647" s="248"/>
      <c r="B8647" s="248"/>
      <c r="C8647" s="248"/>
      <c r="D8647" s="248"/>
      <c r="E8647" s="248"/>
      <c r="F8647" s="248"/>
      <c r="G8647" s="248"/>
      <c r="H8647" s="248"/>
      <c r="I8647" s="247"/>
      <c r="J8647" s="247"/>
      <c r="K8647" s="247"/>
      <c r="L8647" s="247"/>
      <c r="M8647" s="247"/>
      <c r="N8647" s="247"/>
      <c r="O8647" s="247"/>
      <c r="P8647" s="247"/>
      <c r="Q8647" s="247"/>
      <c r="R8647" s="247"/>
    </row>
    <row r="8648" spans="1:18" ht="20.100000000000001" customHeight="1" x14ac:dyDescent="0.25">
      <c r="A8648" s="248"/>
      <c r="B8648" s="248"/>
      <c r="C8648" s="248"/>
      <c r="D8648" s="248"/>
      <c r="E8648" s="248"/>
      <c r="F8648" s="248"/>
      <c r="G8648" s="248"/>
      <c r="H8648" s="248"/>
      <c r="I8648" s="247"/>
      <c r="J8648" s="247"/>
      <c r="K8648" s="247"/>
      <c r="L8648" s="247"/>
      <c r="M8648" s="247"/>
      <c r="N8648" s="247"/>
      <c r="O8648" s="247"/>
      <c r="P8648" s="247"/>
      <c r="Q8648" s="247"/>
      <c r="R8648" s="247"/>
    </row>
    <row r="8649" spans="1:18" ht="20.100000000000001" customHeight="1" x14ac:dyDescent="0.25">
      <c r="A8649" s="248"/>
      <c r="B8649" s="248"/>
      <c r="C8649" s="248"/>
      <c r="D8649" s="248"/>
      <c r="E8649" s="248"/>
      <c r="F8649" s="248"/>
      <c r="G8649" s="248"/>
      <c r="H8649" s="248"/>
      <c r="I8649" s="247"/>
      <c r="J8649" s="247"/>
      <c r="K8649" s="247"/>
      <c r="L8649" s="247"/>
      <c r="M8649" s="247"/>
      <c r="N8649" s="247"/>
      <c r="O8649" s="247"/>
      <c r="P8649" s="247"/>
      <c r="Q8649" s="247"/>
      <c r="R8649" s="247"/>
    </row>
    <row r="8650" spans="1:18" ht="20.100000000000001" customHeight="1" x14ac:dyDescent="0.25">
      <c r="A8650" s="248"/>
      <c r="B8650" s="248"/>
      <c r="C8650" s="248"/>
      <c r="D8650" s="248"/>
      <c r="E8650" s="248"/>
      <c r="F8650" s="248"/>
      <c r="G8650" s="248"/>
      <c r="H8650" s="248"/>
      <c r="I8650" s="247"/>
      <c r="J8650" s="247"/>
      <c r="K8650" s="247"/>
      <c r="L8650" s="247"/>
      <c r="M8650" s="247"/>
      <c r="N8650" s="247"/>
      <c r="O8650" s="247"/>
      <c r="P8650" s="247"/>
      <c r="Q8650" s="247"/>
      <c r="R8650" s="247"/>
    </row>
    <row r="8651" spans="1:18" ht="20.100000000000001" customHeight="1" x14ac:dyDescent="0.25">
      <c r="A8651" s="248"/>
      <c r="B8651" s="248"/>
      <c r="C8651" s="248"/>
      <c r="D8651" s="248"/>
      <c r="E8651" s="248"/>
      <c r="F8651" s="248"/>
      <c r="G8651" s="248"/>
      <c r="H8651" s="248"/>
      <c r="I8651" s="247"/>
      <c r="J8651" s="247"/>
      <c r="K8651" s="247"/>
      <c r="L8651" s="247"/>
      <c r="M8651" s="247"/>
      <c r="N8651" s="247"/>
      <c r="O8651" s="247"/>
      <c r="P8651" s="247"/>
      <c r="Q8651" s="247"/>
      <c r="R8651" s="247"/>
    </row>
    <row r="8652" spans="1:18" ht="20.100000000000001" customHeight="1" x14ac:dyDescent="0.25">
      <c r="A8652" s="248"/>
      <c r="B8652" s="248"/>
      <c r="C8652" s="248"/>
      <c r="D8652" s="248"/>
      <c r="E8652" s="248"/>
      <c r="F8652" s="248"/>
      <c r="G8652" s="248"/>
      <c r="H8652" s="248"/>
      <c r="I8652" s="247"/>
      <c r="J8652" s="247"/>
      <c r="K8652" s="247"/>
      <c r="L8652" s="247"/>
      <c r="M8652" s="247"/>
      <c r="N8652" s="247"/>
      <c r="O8652" s="247"/>
      <c r="P8652" s="247"/>
      <c r="Q8652" s="247"/>
      <c r="R8652" s="247"/>
    </row>
    <row r="8653" spans="1:18" ht="20.100000000000001" customHeight="1" x14ac:dyDescent="0.25">
      <c r="A8653" s="248"/>
      <c r="B8653" s="248"/>
      <c r="C8653" s="248"/>
      <c r="D8653" s="248"/>
      <c r="E8653" s="248"/>
      <c r="F8653" s="248"/>
      <c r="G8653" s="248"/>
      <c r="H8653" s="248"/>
      <c r="I8653" s="247"/>
      <c r="J8653" s="247"/>
      <c r="K8653" s="247"/>
      <c r="L8653" s="247"/>
      <c r="M8653" s="247"/>
      <c r="N8653" s="247"/>
      <c r="O8653" s="247"/>
      <c r="P8653" s="247"/>
      <c r="Q8653" s="247"/>
      <c r="R8653" s="247"/>
    </row>
    <row r="8654" spans="1:18" ht="20.100000000000001" customHeight="1" x14ac:dyDescent="0.25">
      <c r="A8654" s="248"/>
      <c r="B8654" s="248"/>
      <c r="C8654" s="248"/>
      <c r="D8654" s="248"/>
      <c r="E8654" s="248"/>
      <c r="F8654" s="248"/>
      <c r="G8654" s="248"/>
      <c r="H8654" s="248"/>
      <c r="I8654" s="247"/>
      <c r="J8654" s="247"/>
      <c r="K8654" s="247"/>
      <c r="L8654" s="247"/>
      <c r="M8654" s="247"/>
      <c r="N8654" s="247"/>
      <c r="O8654" s="247"/>
      <c r="P8654" s="247"/>
      <c r="Q8654" s="247"/>
      <c r="R8654" s="247"/>
    </row>
    <row r="8655" spans="1:18" ht="20.100000000000001" customHeight="1" x14ac:dyDescent="0.25">
      <c r="A8655" s="248"/>
      <c r="B8655" s="248"/>
      <c r="C8655" s="248"/>
      <c r="D8655" s="248"/>
      <c r="E8655" s="248"/>
      <c r="F8655" s="248"/>
      <c r="G8655" s="248"/>
      <c r="H8655" s="248"/>
      <c r="I8655" s="247"/>
      <c r="J8655" s="247"/>
      <c r="K8655" s="247"/>
      <c r="L8655" s="247"/>
      <c r="M8655" s="247"/>
      <c r="N8655" s="247"/>
      <c r="O8655" s="247"/>
      <c r="P8655" s="247"/>
      <c r="Q8655" s="247"/>
      <c r="R8655" s="247"/>
    </row>
    <row r="8656" spans="1:18" ht="20.100000000000001" customHeight="1" x14ac:dyDescent="0.25">
      <c r="A8656" s="248"/>
      <c r="B8656" s="248"/>
      <c r="C8656" s="248"/>
      <c r="D8656" s="248"/>
      <c r="E8656" s="248"/>
      <c r="F8656" s="248"/>
      <c r="G8656" s="248"/>
      <c r="H8656" s="248"/>
      <c r="I8656" s="247"/>
      <c r="J8656" s="247"/>
      <c r="K8656" s="247"/>
      <c r="L8656" s="247"/>
      <c r="M8656" s="247"/>
      <c r="N8656" s="247"/>
      <c r="O8656" s="247"/>
      <c r="P8656" s="247"/>
      <c r="Q8656" s="247"/>
      <c r="R8656" s="247"/>
    </row>
    <row r="8657" spans="1:18" ht="20.100000000000001" customHeight="1" x14ac:dyDescent="0.25">
      <c r="A8657" s="248"/>
      <c r="B8657" s="248"/>
      <c r="C8657" s="248"/>
      <c r="D8657" s="248"/>
      <c r="E8657" s="248"/>
      <c r="F8657" s="248"/>
      <c r="G8657" s="248"/>
      <c r="H8657" s="248"/>
      <c r="I8657" s="247"/>
      <c r="J8657" s="247"/>
      <c r="K8657" s="247"/>
      <c r="L8657" s="247"/>
      <c r="M8657" s="247"/>
      <c r="N8657" s="247"/>
      <c r="O8657" s="247"/>
      <c r="P8657" s="247"/>
      <c r="Q8657" s="247"/>
      <c r="R8657" s="247"/>
    </row>
    <row r="8658" spans="1:18" ht="20.100000000000001" customHeight="1" x14ac:dyDescent="0.25">
      <c r="A8658" s="248"/>
      <c r="B8658" s="248"/>
      <c r="C8658" s="248"/>
      <c r="D8658" s="248"/>
      <c r="E8658" s="248"/>
      <c r="F8658" s="248"/>
      <c r="G8658" s="248"/>
      <c r="H8658" s="248"/>
      <c r="I8658" s="247"/>
      <c r="J8658" s="247"/>
      <c r="K8658" s="247"/>
      <c r="L8658" s="247"/>
      <c r="M8658" s="247"/>
      <c r="N8658" s="247"/>
      <c r="O8658" s="247"/>
      <c r="P8658" s="247"/>
      <c r="Q8658" s="247"/>
      <c r="R8658" s="247"/>
    </row>
    <row r="8659" spans="1:18" ht="20.100000000000001" customHeight="1" x14ac:dyDescent="0.25">
      <c r="A8659" s="248"/>
      <c r="B8659" s="248"/>
      <c r="C8659" s="248"/>
      <c r="D8659" s="248"/>
      <c r="E8659" s="248"/>
      <c r="F8659" s="248"/>
      <c r="G8659" s="248"/>
      <c r="H8659" s="248"/>
      <c r="I8659" s="247"/>
      <c r="J8659" s="247"/>
      <c r="K8659" s="247"/>
      <c r="L8659" s="247"/>
      <c r="M8659" s="247"/>
      <c r="N8659" s="247"/>
      <c r="O8659" s="247"/>
      <c r="P8659" s="247"/>
      <c r="Q8659" s="247"/>
      <c r="R8659" s="247"/>
    </row>
    <row r="8660" spans="1:18" ht="20.100000000000001" customHeight="1" x14ac:dyDescent="0.25">
      <c r="A8660" s="248"/>
      <c r="B8660" s="248"/>
      <c r="C8660" s="248"/>
      <c r="D8660" s="248"/>
      <c r="E8660" s="248"/>
      <c r="F8660" s="248"/>
      <c r="G8660" s="248"/>
      <c r="H8660" s="248"/>
      <c r="I8660" s="247"/>
      <c r="J8660" s="247"/>
      <c r="K8660" s="247"/>
      <c r="L8660" s="247"/>
      <c r="M8660" s="247"/>
      <c r="N8660" s="247"/>
      <c r="O8660" s="247"/>
      <c r="P8660" s="247"/>
      <c r="Q8660" s="247"/>
      <c r="R8660" s="247"/>
    </row>
    <row r="8661" spans="1:18" ht="20.100000000000001" customHeight="1" x14ac:dyDescent="0.25">
      <c r="A8661" s="248"/>
      <c r="B8661" s="248"/>
      <c r="C8661" s="248"/>
      <c r="D8661" s="248"/>
      <c r="E8661" s="248"/>
      <c r="F8661" s="248"/>
      <c r="G8661" s="248"/>
      <c r="H8661" s="248"/>
      <c r="I8661" s="247"/>
      <c r="J8661" s="247"/>
      <c r="K8661" s="247"/>
      <c r="L8661" s="247"/>
      <c r="M8661" s="247"/>
      <c r="N8661" s="247"/>
      <c r="O8661" s="247"/>
      <c r="P8661" s="247"/>
      <c r="Q8661" s="247"/>
      <c r="R8661" s="247"/>
    </row>
    <row r="8662" spans="1:18" ht="20.100000000000001" customHeight="1" x14ac:dyDescent="0.25">
      <c r="A8662" s="248"/>
      <c r="B8662" s="248"/>
      <c r="C8662" s="248"/>
      <c r="D8662" s="248"/>
      <c r="E8662" s="248"/>
      <c r="F8662" s="248"/>
      <c r="G8662" s="248"/>
      <c r="H8662" s="248"/>
      <c r="I8662" s="247"/>
      <c r="J8662" s="247"/>
      <c r="K8662" s="247"/>
      <c r="L8662" s="247"/>
      <c r="M8662" s="247"/>
      <c r="N8662" s="247"/>
      <c r="O8662" s="247"/>
      <c r="P8662" s="247"/>
      <c r="Q8662" s="247"/>
      <c r="R8662" s="247"/>
    </row>
    <row r="8663" spans="1:18" ht="20.100000000000001" customHeight="1" x14ac:dyDescent="0.25">
      <c r="A8663" s="248"/>
      <c r="B8663" s="248"/>
      <c r="C8663" s="248"/>
      <c r="D8663" s="248"/>
      <c r="E8663" s="248"/>
      <c r="F8663" s="248"/>
      <c r="G8663" s="248"/>
      <c r="H8663" s="248"/>
      <c r="I8663" s="247"/>
      <c r="J8663" s="247"/>
      <c r="K8663" s="247"/>
      <c r="L8663" s="247"/>
      <c r="M8663" s="247"/>
      <c r="N8663" s="247"/>
      <c r="O8663" s="247"/>
      <c r="P8663" s="247"/>
      <c r="Q8663" s="247"/>
      <c r="R8663" s="247"/>
    </row>
    <row r="8664" spans="1:18" ht="20.100000000000001" customHeight="1" x14ac:dyDescent="0.25">
      <c r="A8664" s="248"/>
      <c r="B8664" s="248"/>
      <c r="C8664" s="248"/>
      <c r="D8664" s="248"/>
      <c r="E8664" s="248"/>
      <c r="F8664" s="248"/>
      <c r="G8664" s="248"/>
      <c r="H8664" s="248"/>
      <c r="I8664" s="247"/>
      <c r="J8664" s="247"/>
      <c r="K8664" s="247"/>
      <c r="L8664" s="247"/>
      <c r="M8664" s="247"/>
      <c r="N8664" s="247"/>
      <c r="O8664" s="247"/>
      <c r="P8664" s="247"/>
      <c r="Q8664" s="247"/>
      <c r="R8664" s="247"/>
    </row>
    <row r="8665" spans="1:18" ht="20.100000000000001" customHeight="1" x14ac:dyDescent="0.25">
      <c r="A8665" s="248"/>
      <c r="B8665" s="248"/>
      <c r="C8665" s="248"/>
      <c r="D8665" s="248"/>
      <c r="E8665" s="248"/>
      <c r="F8665" s="248"/>
      <c r="G8665" s="248"/>
      <c r="H8665" s="248"/>
      <c r="I8665" s="247"/>
      <c r="J8665" s="247"/>
      <c r="K8665" s="247"/>
      <c r="L8665" s="247"/>
      <c r="M8665" s="247"/>
      <c r="N8665" s="247"/>
      <c r="O8665" s="247"/>
      <c r="P8665" s="247"/>
      <c r="Q8665" s="247"/>
      <c r="R8665" s="247"/>
    </row>
    <row r="8666" spans="1:18" ht="20.100000000000001" customHeight="1" x14ac:dyDescent="0.25">
      <c r="A8666" s="248"/>
      <c r="B8666" s="248"/>
      <c r="C8666" s="248"/>
      <c r="D8666" s="248"/>
      <c r="E8666" s="248"/>
      <c r="F8666" s="248"/>
      <c r="G8666" s="248"/>
      <c r="H8666" s="248"/>
      <c r="I8666" s="247"/>
      <c r="J8666" s="247"/>
      <c r="K8666" s="247"/>
      <c r="L8666" s="247"/>
      <c r="M8666" s="247"/>
      <c r="N8666" s="247"/>
      <c r="O8666" s="247"/>
      <c r="P8666" s="247"/>
      <c r="Q8666" s="247"/>
      <c r="R8666" s="247"/>
    </row>
    <row r="8667" spans="1:18" ht="20.100000000000001" customHeight="1" x14ac:dyDescent="0.25">
      <c r="A8667" s="248"/>
      <c r="B8667" s="248"/>
      <c r="C8667" s="248"/>
      <c r="D8667" s="248"/>
      <c r="E8667" s="248"/>
      <c r="F8667" s="248"/>
      <c r="G8667" s="248"/>
      <c r="H8667" s="248"/>
      <c r="I8667" s="247"/>
      <c r="J8667" s="247"/>
      <c r="K8667" s="247"/>
      <c r="L8667" s="247"/>
      <c r="M8667" s="247"/>
      <c r="N8667" s="247"/>
      <c r="O8667" s="247"/>
      <c r="P8667" s="247"/>
      <c r="Q8667" s="247"/>
      <c r="R8667" s="247"/>
    </row>
    <row r="8668" spans="1:18" ht="20.100000000000001" customHeight="1" x14ac:dyDescent="0.25">
      <c r="A8668" s="248"/>
      <c r="B8668" s="248"/>
      <c r="C8668" s="248"/>
      <c r="D8668" s="248"/>
      <c r="E8668" s="248"/>
      <c r="F8668" s="248"/>
      <c r="G8668" s="248"/>
      <c r="H8668" s="248"/>
      <c r="I8668" s="247"/>
      <c r="J8668" s="247"/>
      <c r="K8668" s="247"/>
      <c r="L8668" s="247"/>
      <c r="M8668" s="247"/>
      <c r="N8668" s="247"/>
      <c r="O8668" s="247"/>
      <c r="P8668" s="247"/>
      <c r="Q8668" s="247"/>
      <c r="R8668" s="247"/>
    </row>
    <row r="8669" spans="1:18" ht="20.100000000000001" customHeight="1" x14ac:dyDescent="0.25">
      <c r="A8669" s="248"/>
      <c r="B8669" s="248"/>
      <c r="C8669" s="248"/>
      <c r="D8669" s="248"/>
      <c r="E8669" s="248"/>
      <c r="F8669" s="248"/>
      <c r="G8669" s="248"/>
      <c r="H8669" s="248"/>
      <c r="I8669" s="247"/>
      <c r="J8669" s="247"/>
      <c r="K8669" s="247"/>
      <c r="L8669" s="247"/>
      <c r="M8669" s="247"/>
      <c r="N8669" s="247"/>
      <c r="O8669" s="247"/>
      <c r="P8669" s="247"/>
      <c r="Q8669" s="247"/>
      <c r="R8669" s="247"/>
    </row>
    <row r="8670" spans="1:18" ht="20.100000000000001" customHeight="1" x14ac:dyDescent="0.25">
      <c r="A8670" s="248"/>
      <c r="B8670" s="248"/>
      <c r="C8670" s="248"/>
      <c r="D8670" s="248"/>
      <c r="E8670" s="248"/>
      <c r="F8670" s="248"/>
      <c r="G8670" s="248"/>
      <c r="H8670" s="248"/>
      <c r="I8670" s="247"/>
      <c r="J8670" s="247"/>
      <c r="K8670" s="247"/>
      <c r="L8670" s="247"/>
      <c r="M8670" s="247"/>
      <c r="N8670" s="247"/>
      <c r="O8670" s="247"/>
      <c r="P8670" s="247"/>
      <c r="Q8670" s="247"/>
      <c r="R8670" s="247"/>
    </row>
    <row r="8671" spans="1:18" ht="20.100000000000001" customHeight="1" x14ac:dyDescent="0.25">
      <c r="A8671" s="248"/>
      <c r="B8671" s="248"/>
      <c r="C8671" s="248"/>
      <c r="D8671" s="248"/>
      <c r="E8671" s="248"/>
      <c r="F8671" s="248"/>
      <c r="G8671" s="248"/>
      <c r="H8671" s="248"/>
      <c r="I8671" s="247"/>
      <c r="J8671" s="247"/>
      <c r="K8671" s="247"/>
      <c r="L8671" s="247"/>
      <c r="M8671" s="247"/>
      <c r="N8671" s="247"/>
      <c r="O8671" s="247"/>
      <c r="P8671" s="247"/>
      <c r="Q8671" s="247"/>
      <c r="R8671" s="247"/>
    </row>
    <row r="8672" spans="1:18" ht="20.100000000000001" customHeight="1" x14ac:dyDescent="0.25">
      <c r="A8672" s="248"/>
      <c r="B8672" s="248"/>
      <c r="C8672" s="248"/>
      <c r="D8672" s="248"/>
      <c r="E8672" s="248"/>
      <c r="F8672" s="248"/>
      <c r="G8672" s="248"/>
      <c r="H8672" s="248"/>
      <c r="I8672" s="247"/>
      <c r="J8672" s="247"/>
      <c r="K8672" s="247"/>
      <c r="L8672" s="247"/>
      <c r="M8672" s="247"/>
      <c r="N8672" s="247"/>
      <c r="O8672" s="247"/>
      <c r="P8672" s="247"/>
      <c r="Q8672" s="247"/>
      <c r="R8672" s="247"/>
    </row>
    <row r="8673" spans="1:18" ht="20.100000000000001" customHeight="1" x14ac:dyDescent="0.25">
      <c r="A8673" s="248"/>
      <c r="B8673" s="248"/>
      <c r="C8673" s="248"/>
      <c r="D8673" s="248"/>
      <c r="E8673" s="248"/>
      <c r="F8673" s="248"/>
      <c r="G8673" s="248"/>
      <c r="H8673" s="248"/>
      <c r="I8673" s="247"/>
      <c r="J8673" s="247"/>
      <c r="K8673" s="247"/>
      <c r="L8673" s="247"/>
      <c r="M8673" s="247"/>
      <c r="N8673" s="247"/>
      <c r="O8673" s="247"/>
      <c r="P8673" s="247"/>
      <c r="Q8673" s="247"/>
      <c r="R8673" s="247"/>
    </row>
    <row r="8674" spans="1:18" ht="20.100000000000001" customHeight="1" x14ac:dyDescent="0.25">
      <c r="A8674" s="248"/>
      <c r="B8674" s="248"/>
      <c r="C8674" s="248"/>
      <c r="D8674" s="248"/>
      <c r="E8674" s="248"/>
      <c r="F8674" s="248"/>
      <c r="G8674" s="248"/>
      <c r="H8674" s="248"/>
      <c r="I8674" s="247"/>
      <c r="J8674" s="247"/>
      <c r="K8674" s="247"/>
      <c r="L8674" s="247"/>
      <c r="M8674" s="247"/>
      <c r="N8674" s="247"/>
      <c r="O8674" s="247"/>
      <c r="P8674" s="247"/>
      <c r="Q8674" s="247"/>
      <c r="R8674" s="247"/>
    </row>
    <row r="8675" spans="1:18" ht="20.100000000000001" customHeight="1" x14ac:dyDescent="0.25">
      <c r="A8675" s="248"/>
      <c r="B8675" s="248"/>
      <c r="C8675" s="248"/>
      <c r="D8675" s="248"/>
      <c r="E8675" s="248"/>
      <c r="F8675" s="248"/>
      <c r="G8675" s="248"/>
      <c r="H8675" s="248"/>
      <c r="I8675" s="247"/>
      <c r="J8675" s="247"/>
      <c r="K8675" s="247"/>
      <c r="L8675" s="247"/>
      <c r="M8675" s="247"/>
      <c r="N8675" s="247"/>
      <c r="O8675" s="247"/>
      <c r="P8675" s="247"/>
      <c r="Q8675" s="247"/>
      <c r="R8675" s="247"/>
    </row>
    <row r="8676" spans="1:18" ht="20.100000000000001" customHeight="1" x14ac:dyDescent="0.25">
      <c r="A8676" s="248"/>
      <c r="B8676" s="248"/>
      <c r="C8676" s="248"/>
      <c r="D8676" s="248"/>
      <c r="E8676" s="248"/>
      <c r="F8676" s="248"/>
      <c r="G8676" s="248"/>
      <c r="H8676" s="248"/>
      <c r="I8676" s="247"/>
      <c r="J8676" s="247"/>
      <c r="K8676" s="247"/>
      <c r="L8676" s="247"/>
      <c r="M8676" s="247"/>
      <c r="N8676" s="247"/>
      <c r="O8676" s="247"/>
      <c r="P8676" s="247"/>
      <c r="Q8676" s="247"/>
      <c r="R8676" s="247"/>
    </row>
    <row r="8677" spans="1:18" ht="20.100000000000001" customHeight="1" x14ac:dyDescent="0.25">
      <c r="A8677" s="248"/>
      <c r="B8677" s="248"/>
      <c r="C8677" s="248"/>
      <c r="D8677" s="248"/>
      <c r="E8677" s="248"/>
      <c r="F8677" s="248"/>
      <c r="G8677" s="248"/>
      <c r="H8677" s="248"/>
      <c r="I8677" s="247"/>
      <c r="J8677" s="247"/>
      <c r="K8677" s="247"/>
      <c r="L8677" s="247"/>
      <c r="M8677" s="247"/>
      <c r="N8677" s="247"/>
      <c r="O8677" s="247"/>
      <c r="P8677" s="247"/>
      <c r="Q8677" s="247"/>
      <c r="R8677" s="247"/>
    </row>
    <row r="8678" spans="1:18" ht="20.100000000000001" customHeight="1" x14ac:dyDescent="0.25">
      <c r="A8678" s="248"/>
      <c r="B8678" s="248"/>
      <c r="C8678" s="248"/>
      <c r="D8678" s="248"/>
      <c r="E8678" s="248"/>
      <c r="F8678" s="248"/>
      <c r="G8678" s="248"/>
      <c r="H8678" s="248"/>
      <c r="I8678" s="247"/>
      <c r="J8678" s="247"/>
      <c r="K8678" s="247"/>
      <c r="L8678" s="247"/>
      <c r="M8678" s="247"/>
      <c r="N8678" s="247"/>
      <c r="O8678" s="247"/>
      <c r="P8678" s="247"/>
      <c r="Q8678" s="247"/>
      <c r="R8678" s="247"/>
    </row>
    <row r="8679" spans="1:18" ht="20.100000000000001" customHeight="1" x14ac:dyDescent="0.25">
      <c r="A8679" s="248"/>
      <c r="B8679" s="248"/>
      <c r="C8679" s="248"/>
      <c r="D8679" s="248"/>
      <c r="E8679" s="248"/>
      <c r="F8679" s="248"/>
      <c r="G8679" s="248"/>
      <c r="H8679" s="248"/>
      <c r="I8679" s="247"/>
      <c r="J8679" s="247"/>
      <c r="K8679" s="247"/>
      <c r="L8679" s="247"/>
      <c r="M8679" s="247"/>
      <c r="N8679" s="247"/>
      <c r="O8679" s="247"/>
      <c r="P8679" s="247"/>
      <c r="Q8679" s="247"/>
      <c r="R8679" s="247"/>
    </row>
    <row r="8680" spans="1:18" ht="20.100000000000001" customHeight="1" x14ac:dyDescent="0.25">
      <c r="A8680" s="248"/>
      <c r="B8680" s="248"/>
      <c r="C8680" s="248"/>
      <c r="D8680" s="248"/>
      <c r="E8680" s="248"/>
      <c r="F8680" s="248"/>
      <c r="G8680" s="248"/>
      <c r="H8680" s="248"/>
      <c r="I8680" s="247"/>
      <c r="J8680" s="247"/>
      <c r="K8680" s="247"/>
      <c r="L8680" s="247"/>
      <c r="M8680" s="247"/>
      <c r="N8680" s="247"/>
      <c r="O8680" s="247"/>
      <c r="P8680" s="247"/>
      <c r="Q8680" s="247"/>
      <c r="R8680" s="247"/>
    </row>
    <row r="8681" spans="1:18" ht="20.100000000000001" customHeight="1" x14ac:dyDescent="0.25">
      <c r="A8681" s="248"/>
      <c r="B8681" s="248"/>
      <c r="C8681" s="248"/>
      <c r="D8681" s="248"/>
      <c r="E8681" s="248"/>
      <c r="F8681" s="248"/>
      <c r="G8681" s="248"/>
      <c r="H8681" s="248"/>
      <c r="I8681" s="247"/>
      <c r="J8681" s="247"/>
      <c r="K8681" s="247"/>
      <c r="L8681" s="247"/>
      <c r="M8681" s="247"/>
      <c r="N8681" s="247"/>
      <c r="O8681" s="247"/>
      <c r="P8681" s="247"/>
      <c r="Q8681" s="247"/>
      <c r="R8681" s="247"/>
    </row>
    <row r="8682" spans="1:18" ht="20.100000000000001" customHeight="1" x14ac:dyDescent="0.25">
      <c r="A8682" s="248"/>
      <c r="B8682" s="248"/>
      <c r="C8682" s="248"/>
      <c r="D8682" s="248"/>
      <c r="E8682" s="248"/>
      <c r="F8682" s="248"/>
      <c r="G8682" s="248"/>
      <c r="H8682" s="248"/>
      <c r="I8682" s="247"/>
      <c r="J8682" s="247"/>
      <c r="K8682" s="247"/>
      <c r="L8682" s="247"/>
      <c r="M8682" s="247"/>
      <c r="N8682" s="247"/>
      <c r="O8682" s="247"/>
      <c r="P8682" s="247"/>
      <c r="Q8682" s="247"/>
      <c r="R8682" s="247"/>
    </row>
    <row r="8683" spans="1:18" ht="20.100000000000001" customHeight="1" x14ac:dyDescent="0.25">
      <c r="A8683" s="248"/>
      <c r="B8683" s="248"/>
      <c r="C8683" s="248"/>
      <c r="D8683" s="248"/>
      <c r="E8683" s="248"/>
      <c r="F8683" s="248"/>
      <c r="G8683" s="248"/>
      <c r="H8683" s="248"/>
      <c r="I8683" s="247"/>
      <c r="J8683" s="247"/>
      <c r="K8683" s="247"/>
      <c r="L8683" s="247"/>
      <c r="M8683" s="247"/>
      <c r="N8683" s="247"/>
      <c r="O8683" s="247"/>
      <c r="P8683" s="247"/>
      <c r="Q8683" s="247"/>
      <c r="R8683" s="247"/>
    </row>
    <row r="8684" spans="1:18" ht="20.100000000000001" customHeight="1" x14ac:dyDescent="0.25">
      <c r="A8684" s="248"/>
      <c r="B8684" s="248"/>
      <c r="C8684" s="248"/>
      <c r="D8684" s="248"/>
      <c r="E8684" s="248"/>
      <c r="F8684" s="248"/>
      <c r="G8684" s="248"/>
      <c r="H8684" s="248"/>
      <c r="I8684" s="247"/>
      <c r="J8684" s="247"/>
      <c r="K8684" s="247"/>
      <c r="L8684" s="247"/>
      <c r="M8684" s="247"/>
      <c r="N8684" s="247"/>
      <c r="O8684" s="247"/>
      <c r="P8684" s="247"/>
      <c r="Q8684" s="247"/>
      <c r="R8684" s="247"/>
    </row>
    <row r="8685" spans="1:18" ht="20.100000000000001" customHeight="1" x14ac:dyDescent="0.25">
      <c r="A8685" s="248"/>
      <c r="B8685" s="248"/>
      <c r="C8685" s="248"/>
      <c r="D8685" s="248"/>
      <c r="E8685" s="248"/>
      <c r="F8685" s="248"/>
      <c r="G8685" s="248"/>
      <c r="H8685" s="248"/>
      <c r="I8685" s="247"/>
      <c r="J8685" s="247"/>
      <c r="K8685" s="247"/>
      <c r="L8685" s="247"/>
      <c r="M8685" s="247"/>
      <c r="N8685" s="247"/>
      <c r="O8685" s="247"/>
      <c r="P8685" s="247"/>
      <c r="Q8685" s="247"/>
      <c r="R8685" s="247"/>
    </row>
    <row r="8686" spans="1:18" ht="20.100000000000001" customHeight="1" x14ac:dyDescent="0.25">
      <c r="A8686" s="248"/>
      <c r="B8686" s="248"/>
      <c r="C8686" s="248"/>
      <c r="D8686" s="248"/>
      <c r="E8686" s="248"/>
      <c r="F8686" s="248"/>
      <c r="G8686" s="248"/>
      <c r="H8686" s="248"/>
      <c r="I8686" s="247"/>
      <c r="J8686" s="247"/>
      <c r="K8686" s="247"/>
      <c r="L8686" s="247"/>
      <c r="M8686" s="247"/>
      <c r="N8686" s="247"/>
      <c r="O8686" s="247"/>
      <c r="P8686" s="247"/>
      <c r="Q8686" s="247"/>
      <c r="R8686" s="247"/>
    </row>
    <row r="8687" spans="1:18" ht="20.100000000000001" customHeight="1" x14ac:dyDescent="0.25">
      <c r="A8687" s="248"/>
      <c r="B8687" s="248"/>
      <c r="C8687" s="248"/>
      <c r="D8687" s="248"/>
      <c r="E8687" s="248"/>
      <c r="F8687" s="248"/>
      <c r="G8687" s="248"/>
      <c r="H8687" s="248"/>
      <c r="I8687" s="247"/>
      <c r="J8687" s="247"/>
      <c r="K8687" s="247"/>
      <c r="L8687" s="247"/>
      <c r="M8687" s="247"/>
      <c r="N8687" s="247"/>
      <c r="O8687" s="247"/>
      <c r="P8687" s="247"/>
      <c r="Q8687" s="247"/>
      <c r="R8687" s="247"/>
    </row>
    <row r="8688" spans="1:18" ht="20.100000000000001" customHeight="1" x14ac:dyDescent="0.25">
      <c r="A8688" s="248"/>
      <c r="B8688" s="248"/>
      <c r="C8688" s="248"/>
      <c r="D8688" s="248"/>
      <c r="E8688" s="248"/>
      <c r="F8688" s="248"/>
      <c r="G8688" s="248"/>
      <c r="H8688" s="248"/>
      <c r="I8688" s="247"/>
      <c r="J8688" s="247"/>
      <c r="K8688" s="247"/>
      <c r="L8688" s="247"/>
      <c r="M8688" s="247"/>
      <c r="N8688" s="247"/>
      <c r="O8688" s="247"/>
      <c r="P8688" s="247"/>
      <c r="Q8688" s="247"/>
      <c r="R8688" s="247"/>
    </row>
    <row r="8689" spans="1:18" ht="20.100000000000001" customHeight="1" x14ac:dyDescent="0.25">
      <c r="A8689" s="248"/>
      <c r="B8689" s="248"/>
      <c r="C8689" s="248"/>
      <c r="D8689" s="248"/>
      <c r="E8689" s="248"/>
      <c r="F8689" s="248"/>
      <c r="G8689" s="248"/>
      <c r="H8689" s="248"/>
      <c r="I8689" s="247"/>
      <c r="J8689" s="247"/>
      <c r="K8689" s="247"/>
      <c r="L8689" s="247"/>
      <c r="M8689" s="247"/>
      <c r="N8689" s="247"/>
      <c r="O8689" s="247"/>
      <c r="P8689" s="247"/>
      <c r="Q8689" s="247"/>
      <c r="R8689" s="247"/>
    </row>
    <row r="8690" spans="1:18" ht="20.100000000000001" customHeight="1" x14ac:dyDescent="0.25">
      <c r="A8690" s="248"/>
      <c r="B8690" s="248"/>
      <c r="C8690" s="248"/>
      <c r="D8690" s="248"/>
      <c r="E8690" s="248"/>
      <c r="F8690" s="248"/>
      <c r="G8690" s="248"/>
      <c r="H8690" s="248"/>
      <c r="I8690" s="247"/>
      <c r="J8690" s="247"/>
      <c r="K8690" s="247"/>
      <c r="L8690" s="247"/>
      <c r="M8690" s="247"/>
      <c r="N8690" s="247"/>
      <c r="O8690" s="247"/>
      <c r="P8690" s="247"/>
      <c r="Q8690" s="247"/>
      <c r="R8690" s="247"/>
    </row>
    <row r="8691" spans="1:18" ht="20.100000000000001" customHeight="1" x14ac:dyDescent="0.25">
      <c r="A8691" s="248"/>
      <c r="B8691" s="248"/>
      <c r="C8691" s="248"/>
      <c r="D8691" s="248"/>
      <c r="E8691" s="248"/>
      <c r="F8691" s="248"/>
      <c r="G8691" s="248"/>
      <c r="H8691" s="248"/>
      <c r="I8691" s="247"/>
      <c r="J8691" s="247"/>
      <c r="K8691" s="247"/>
      <c r="L8691" s="247"/>
      <c r="M8691" s="247"/>
      <c r="N8691" s="247"/>
      <c r="O8691" s="247"/>
      <c r="P8691" s="247"/>
      <c r="Q8691" s="247"/>
      <c r="R8691" s="247"/>
    </row>
    <row r="8692" spans="1:18" ht="20.100000000000001" customHeight="1" x14ac:dyDescent="0.25">
      <c r="A8692" s="248"/>
      <c r="B8692" s="248"/>
      <c r="C8692" s="248"/>
      <c r="D8692" s="248"/>
      <c r="E8692" s="248"/>
      <c r="F8692" s="248"/>
      <c r="G8692" s="248"/>
      <c r="H8692" s="248"/>
      <c r="I8692" s="247"/>
      <c r="J8692" s="247"/>
      <c r="K8692" s="247"/>
      <c r="L8692" s="247"/>
      <c r="M8692" s="247"/>
      <c r="N8692" s="247"/>
      <c r="O8692" s="247"/>
      <c r="P8692" s="247"/>
      <c r="Q8692" s="247"/>
      <c r="R8692" s="247"/>
    </row>
    <row r="8693" spans="1:18" ht="20.100000000000001" customHeight="1" x14ac:dyDescent="0.25">
      <c r="A8693" s="248"/>
      <c r="B8693" s="248"/>
      <c r="C8693" s="248"/>
      <c r="D8693" s="248"/>
      <c r="E8693" s="248"/>
      <c r="F8693" s="248"/>
      <c r="G8693" s="248"/>
      <c r="H8693" s="248"/>
      <c r="I8693" s="247"/>
      <c r="J8693" s="247"/>
      <c r="K8693" s="247"/>
      <c r="L8693" s="247"/>
      <c r="M8693" s="247"/>
      <c r="N8693" s="247"/>
      <c r="O8693" s="247"/>
      <c r="P8693" s="247"/>
      <c r="Q8693" s="247"/>
      <c r="R8693" s="247"/>
    </row>
    <row r="8694" spans="1:18" ht="20.100000000000001" customHeight="1" x14ac:dyDescent="0.25">
      <c r="A8694" s="248"/>
      <c r="B8694" s="248"/>
      <c r="C8694" s="248"/>
      <c r="D8694" s="248"/>
      <c r="E8694" s="248"/>
      <c r="F8694" s="248"/>
      <c r="G8694" s="248"/>
      <c r="H8694" s="248"/>
      <c r="I8694" s="247"/>
      <c r="J8694" s="247"/>
      <c r="K8694" s="247"/>
      <c r="L8694" s="247"/>
      <c r="M8694" s="247"/>
      <c r="N8694" s="247"/>
      <c r="O8694" s="247"/>
      <c r="P8694" s="247"/>
      <c r="Q8694" s="247"/>
      <c r="R8694" s="247"/>
    </row>
    <row r="8695" spans="1:18" ht="20.100000000000001" customHeight="1" x14ac:dyDescent="0.25">
      <c r="A8695" s="248"/>
      <c r="B8695" s="248"/>
      <c r="C8695" s="248"/>
      <c r="D8695" s="248"/>
      <c r="E8695" s="248"/>
      <c r="F8695" s="248"/>
      <c r="G8695" s="248"/>
      <c r="H8695" s="248"/>
      <c r="I8695" s="247"/>
      <c r="J8695" s="247"/>
      <c r="K8695" s="247"/>
      <c r="L8695" s="247"/>
      <c r="M8695" s="247"/>
      <c r="N8695" s="247"/>
      <c r="O8695" s="247"/>
      <c r="P8695" s="247"/>
      <c r="Q8695" s="247"/>
      <c r="R8695" s="247"/>
    </row>
    <row r="8696" spans="1:18" ht="20.100000000000001" customHeight="1" x14ac:dyDescent="0.25">
      <c r="A8696" s="248"/>
      <c r="B8696" s="248"/>
      <c r="C8696" s="248"/>
      <c r="D8696" s="248"/>
      <c r="E8696" s="248"/>
      <c r="F8696" s="248"/>
      <c r="G8696" s="248"/>
      <c r="H8696" s="248"/>
      <c r="I8696" s="247"/>
      <c r="J8696" s="247"/>
      <c r="K8696" s="247"/>
      <c r="L8696" s="247"/>
      <c r="M8696" s="247"/>
      <c r="N8696" s="247"/>
      <c r="O8696" s="247"/>
      <c r="P8696" s="247"/>
      <c r="Q8696" s="247"/>
      <c r="R8696" s="247"/>
    </row>
    <row r="8697" spans="1:18" ht="20.100000000000001" customHeight="1" x14ac:dyDescent="0.25">
      <c r="A8697" s="248"/>
      <c r="B8697" s="248"/>
      <c r="C8697" s="248"/>
      <c r="D8697" s="248"/>
      <c r="E8697" s="248"/>
      <c r="F8697" s="248"/>
      <c r="G8697" s="248"/>
      <c r="H8697" s="248"/>
      <c r="I8697" s="247"/>
      <c r="J8697" s="247"/>
      <c r="K8697" s="247"/>
      <c r="L8697" s="247"/>
      <c r="M8697" s="247"/>
      <c r="N8697" s="247"/>
      <c r="O8697" s="247"/>
      <c r="P8697" s="247"/>
      <c r="Q8697" s="247"/>
      <c r="R8697" s="247"/>
    </row>
    <row r="8698" spans="1:18" ht="20.100000000000001" customHeight="1" x14ac:dyDescent="0.25">
      <c r="A8698" s="248"/>
      <c r="B8698" s="248"/>
      <c r="C8698" s="248"/>
      <c r="D8698" s="248"/>
      <c r="E8698" s="248"/>
      <c r="F8698" s="248"/>
      <c r="G8698" s="248"/>
      <c r="H8698" s="248"/>
      <c r="I8698" s="247"/>
      <c r="J8698" s="247"/>
      <c r="K8698" s="247"/>
      <c r="L8698" s="247"/>
      <c r="M8698" s="247"/>
      <c r="N8698" s="247"/>
      <c r="O8698" s="247"/>
      <c r="P8698" s="247"/>
      <c r="Q8698" s="247"/>
      <c r="R8698" s="247"/>
    </row>
    <row r="8699" spans="1:18" ht="20.100000000000001" customHeight="1" x14ac:dyDescent="0.25">
      <c r="A8699" s="248"/>
      <c r="B8699" s="248"/>
      <c r="C8699" s="248"/>
      <c r="D8699" s="248"/>
      <c r="E8699" s="248"/>
      <c r="F8699" s="248"/>
      <c r="G8699" s="248"/>
      <c r="H8699" s="248"/>
      <c r="I8699" s="247"/>
      <c r="J8699" s="247"/>
      <c r="K8699" s="247"/>
      <c r="L8699" s="247"/>
      <c r="M8699" s="247"/>
      <c r="N8699" s="247"/>
      <c r="O8699" s="247"/>
      <c r="P8699" s="247"/>
      <c r="Q8699" s="247"/>
      <c r="R8699" s="247"/>
    </row>
    <row r="8700" spans="1:18" ht="20.100000000000001" customHeight="1" x14ac:dyDescent="0.25">
      <c r="A8700" s="248"/>
      <c r="B8700" s="248"/>
      <c r="C8700" s="248"/>
      <c r="D8700" s="248"/>
      <c r="E8700" s="248"/>
      <c r="F8700" s="248"/>
      <c r="G8700" s="248"/>
      <c r="H8700" s="248"/>
      <c r="I8700" s="247"/>
      <c r="J8700" s="247"/>
      <c r="K8700" s="247"/>
      <c r="L8700" s="247"/>
      <c r="M8700" s="247"/>
      <c r="N8700" s="247"/>
      <c r="O8700" s="247"/>
      <c r="P8700" s="247"/>
      <c r="Q8700" s="247"/>
      <c r="R8700" s="247"/>
    </row>
    <row r="8701" spans="1:18" ht="20.100000000000001" customHeight="1" x14ac:dyDescent="0.25">
      <c r="A8701" s="248"/>
      <c r="B8701" s="248"/>
      <c r="C8701" s="248"/>
      <c r="D8701" s="248"/>
      <c r="E8701" s="248"/>
      <c r="F8701" s="248"/>
      <c r="G8701" s="248"/>
      <c r="H8701" s="248"/>
      <c r="I8701" s="247"/>
      <c r="J8701" s="247"/>
      <c r="K8701" s="247"/>
      <c r="L8701" s="247"/>
      <c r="M8701" s="247"/>
      <c r="N8701" s="247"/>
      <c r="O8701" s="247"/>
      <c r="P8701" s="247"/>
      <c r="Q8701" s="247"/>
      <c r="R8701" s="247"/>
    </row>
    <row r="8702" spans="1:18" ht="20.100000000000001" customHeight="1" x14ac:dyDescent="0.25">
      <c r="A8702" s="248"/>
      <c r="B8702" s="248"/>
      <c r="C8702" s="248"/>
      <c r="D8702" s="248"/>
      <c r="E8702" s="248"/>
      <c r="F8702" s="248"/>
      <c r="G8702" s="248"/>
      <c r="H8702" s="248"/>
      <c r="I8702" s="247"/>
      <c r="J8702" s="247"/>
      <c r="K8702" s="247"/>
      <c r="L8702" s="247"/>
      <c r="M8702" s="247"/>
      <c r="N8702" s="247"/>
      <c r="O8702" s="247"/>
      <c r="P8702" s="247"/>
      <c r="Q8702" s="247"/>
      <c r="R8702" s="247"/>
    </row>
    <row r="8703" spans="1:18" ht="20.100000000000001" customHeight="1" x14ac:dyDescent="0.25">
      <c r="A8703" s="248"/>
      <c r="B8703" s="248"/>
      <c r="C8703" s="248"/>
      <c r="D8703" s="248"/>
      <c r="E8703" s="248"/>
      <c r="F8703" s="248"/>
      <c r="G8703" s="248"/>
      <c r="H8703" s="248"/>
      <c r="I8703" s="247"/>
      <c r="J8703" s="247"/>
      <c r="K8703" s="247"/>
      <c r="L8703" s="247"/>
      <c r="M8703" s="247"/>
      <c r="N8703" s="247"/>
      <c r="O8703" s="247"/>
      <c r="P8703" s="247"/>
      <c r="Q8703" s="247"/>
      <c r="R8703" s="247"/>
    </row>
    <row r="8704" spans="1:18" ht="20.100000000000001" customHeight="1" x14ac:dyDescent="0.25">
      <c r="A8704" s="248"/>
      <c r="B8704" s="248"/>
      <c r="C8704" s="248"/>
      <c r="D8704" s="248"/>
      <c r="E8704" s="248"/>
      <c r="F8704" s="248"/>
      <c r="G8704" s="248"/>
      <c r="H8704" s="248"/>
      <c r="I8704" s="247"/>
      <c r="J8704" s="247"/>
      <c r="K8704" s="247"/>
      <c r="L8704" s="247"/>
      <c r="M8704" s="247"/>
      <c r="N8704" s="247"/>
      <c r="O8704" s="247"/>
      <c r="P8704" s="247"/>
      <c r="Q8704" s="247"/>
      <c r="R8704" s="247"/>
    </row>
    <row r="8705" spans="1:18" ht="20.100000000000001" customHeight="1" x14ac:dyDescent="0.25">
      <c r="A8705" s="248"/>
      <c r="B8705" s="248"/>
      <c r="C8705" s="248"/>
      <c r="D8705" s="248"/>
      <c r="E8705" s="248"/>
      <c r="F8705" s="248"/>
      <c r="G8705" s="248"/>
      <c r="H8705" s="248"/>
      <c r="I8705" s="247"/>
      <c r="J8705" s="247"/>
      <c r="K8705" s="247"/>
      <c r="L8705" s="247"/>
      <c r="M8705" s="247"/>
      <c r="N8705" s="247"/>
      <c r="O8705" s="247"/>
      <c r="P8705" s="247"/>
      <c r="Q8705" s="247"/>
      <c r="R8705" s="247"/>
    </row>
    <row r="8706" spans="1:18" ht="20.100000000000001" customHeight="1" x14ac:dyDescent="0.25">
      <c r="A8706" s="248"/>
      <c r="B8706" s="248"/>
      <c r="C8706" s="248"/>
      <c r="D8706" s="248"/>
      <c r="E8706" s="248"/>
      <c r="F8706" s="248"/>
      <c r="G8706" s="248"/>
      <c r="H8706" s="248"/>
      <c r="I8706" s="247"/>
      <c r="J8706" s="247"/>
      <c r="K8706" s="247"/>
      <c r="L8706" s="247"/>
      <c r="M8706" s="247"/>
      <c r="N8706" s="247"/>
      <c r="O8706" s="247"/>
      <c r="P8706" s="247"/>
      <c r="Q8706" s="247"/>
      <c r="R8706" s="247"/>
    </row>
    <row r="8707" spans="1:18" ht="20.100000000000001" customHeight="1" x14ac:dyDescent="0.25">
      <c r="A8707" s="248"/>
      <c r="B8707" s="248"/>
      <c r="C8707" s="248"/>
      <c r="D8707" s="248"/>
      <c r="E8707" s="248"/>
      <c r="F8707" s="248"/>
      <c r="G8707" s="248"/>
      <c r="H8707" s="248"/>
      <c r="I8707" s="247"/>
      <c r="J8707" s="247"/>
      <c r="K8707" s="247"/>
      <c r="L8707" s="247"/>
      <c r="M8707" s="247"/>
      <c r="N8707" s="247"/>
      <c r="O8707" s="247"/>
      <c r="P8707" s="247"/>
      <c r="Q8707" s="247"/>
      <c r="R8707" s="247"/>
    </row>
    <row r="8708" spans="1:18" ht="20.100000000000001" customHeight="1" x14ac:dyDescent="0.25">
      <c r="A8708" s="248"/>
      <c r="B8708" s="248"/>
      <c r="C8708" s="248"/>
      <c r="D8708" s="248"/>
      <c r="E8708" s="248"/>
      <c r="F8708" s="248"/>
      <c r="G8708" s="248"/>
      <c r="H8708" s="248"/>
      <c r="I8708" s="247"/>
      <c r="J8708" s="247"/>
      <c r="K8708" s="247"/>
      <c r="L8708" s="247"/>
      <c r="M8708" s="247"/>
      <c r="N8708" s="247"/>
      <c r="O8708" s="247"/>
      <c r="P8708" s="247"/>
      <c r="Q8708" s="247"/>
      <c r="R8708" s="247"/>
    </row>
    <row r="8709" spans="1:18" ht="20.100000000000001" customHeight="1" x14ac:dyDescent="0.25">
      <c r="A8709" s="248"/>
      <c r="B8709" s="248"/>
      <c r="C8709" s="248"/>
      <c r="D8709" s="248"/>
      <c r="E8709" s="248"/>
      <c r="F8709" s="248"/>
      <c r="G8709" s="248"/>
      <c r="H8709" s="248"/>
      <c r="I8709" s="247"/>
      <c r="J8709" s="247"/>
      <c r="K8709" s="247"/>
      <c r="L8709" s="247"/>
      <c r="M8709" s="247"/>
      <c r="N8709" s="247"/>
      <c r="O8709" s="247"/>
      <c r="P8709" s="247"/>
      <c r="Q8709" s="247"/>
      <c r="R8709" s="247"/>
    </row>
    <row r="8710" spans="1:18" ht="20.100000000000001" customHeight="1" x14ac:dyDescent="0.25">
      <c r="A8710" s="248"/>
      <c r="B8710" s="248"/>
      <c r="C8710" s="248"/>
      <c r="D8710" s="248"/>
      <c r="E8710" s="248"/>
      <c r="F8710" s="248"/>
      <c r="G8710" s="248"/>
      <c r="H8710" s="248"/>
      <c r="I8710" s="247"/>
      <c r="J8710" s="247"/>
      <c r="K8710" s="247"/>
      <c r="L8710" s="247"/>
      <c r="M8710" s="247"/>
      <c r="N8710" s="247"/>
      <c r="O8710" s="247"/>
      <c r="P8710" s="247"/>
      <c r="Q8710" s="247"/>
      <c r="R8710" s="247"/>
    </row>
    <row r="8711" spans="1:18" ht="20.100000000000001" customHeight="1" x14ac:dyDescent="0.25">
      <c r="A8711" s="248"/>
      <c r="B8711" s="248"/>
      <c r="C8711" s="248"/>
      <c r="D8711" s="248"/>
      <c r="E8711" s="248"/>
      <c r="F8711" s="248"/>
      <c r="G8711" s="248"/>
      <c r="H8711" s="248"/>
      <c r="I8711" s="247"/>
      <c r="J8711" s="247"/>
      <c r="K8711" s="247"/>
      <c r="L8711" s="247"/>
      <c r="M8711" s="247"/>
      <c r="N8711" s="247"/>
      <c r="O8711" s="247"/>
      <c r="P8711" s="247"/>
      <c r="Q8711" s="247"/>
      <c r="R8711" s="247"/>
    </row>
    <row r="8712" spans="1:18" ht="20.100000000000001" customHeight="1" x14ac:dyDescent="0.25">
      <c r="A8712" s="248"/>
      <c r="B8712" s="248"/>
      <c r="C8712" s="248"/>
      <c r="D8712" s="248"/>
      <c r="E8712" s="248"/>
      <c r="F8712" s="248"/>
      <c r="G8712" s="248"/>
      <c r="H8712" s="248"/>
      <c r="I8712" s="247"/>
      <c r="J8712" s="247"/>
      <c r="K8712" s="247"/>
      <c r="L8712" s="247"/>
      <c r="M8712" s="247"/>
      <c r="N8712" s="247"/>
      <c r="O8712" s="247"/>
      <c r="P8712" s="247"/>
      <c r="Q8712" s="247"/>
      <c r="R8712" s="247"/>
    </row>
    <row r="8713" spans="1:18" ht="20.100000000000001" customHeight="1" x14ac:dyDescent="0.25">
      <c r="A8713" s="248"/>
      <c r="B8713" s="248"/>
      <c r="C8713" s="248"/>
      <c r="D8713" s="248"/>
      <c r="E8713" s="248"/>
      <c r="F8713" s="248"/>
      <c r="G8713" s="248"/>
      <c r="H8713" s="248"/>
      <c r="I8713" s="247"/>
      <c r="J8713" s="247"/>
      <c r="K8713" s="247"/>
      <c r="L8713" s="247"/>
      <c r="M8713" s="247"/>
      <c r="N8713" s="247"/>
      <c r="O8713" s="247"/>
      <c r="P8713" s="247"/>
      <c r="Q8713" s="247"/>
      <c r="R8713" s="247"/>
    </row>
    <row r="8714" spans="1:18" ht="20.100000000000001" customHeight="1" x14ac:dyDescent="0.25">
      <c r="A8714" s="248"/>
      <c r="B8714" s="248"/>
      <c r="C8714" s="248"/>
      <c r="D8714" s="248"/>
      <c r="E8714" s="248"/>
      <c r="F8714" s="248"/>
      <c r="G8714" s="248"/>
      <c r="H8714" s="248"/>
      <c r="I8714" s="247"/>
      <c r="J8714" s="247"/>
      <c r="K8714" s="247"/>
      <c r="L8714" s="247"/>
      <c r="M8714" s="247"/>
      <c r="N8714" s="247"/>
      <c r="O8714" s="247"/>
      <c r="P8714" s="247"/>
      <c r="Q8714" s="247"/>
      <c r="R8714" s="247"/>
    </row>
    <row r="8715" spans="1:18" ht="20.100000000000001" customHeight="1" x14ac:dyDescent="0.25">
      <c r="A8715" s="248"/>
      <c r="B8715" s="248"/>
      <c r="C8715" s="248"/>
      <c r="D8715" s="248"/>
      <c r="E8715" s="248"/>
      <c r="F8715" s="248"/>
      <c r="G8715" s="248"/>
      <c r="H8715" s="248"/>
      <c r="I8715" s="247"/>
      <c r="J8715" s="247"/>
      <c r="K8715" s="247"/>
      <c r="L8715" s="247"/>
      <c r="M8715" s="247"/>
      <c r="N8715" s="247"/>
      <c r="O8715" s="247"/>
      <c r="P8715" s="247"/>
      <c r="Q8715" s="247"/>
      <c r="R8715" s="247"/>
    </row>
    <row r="8716" spans="1:18" ht="20.100000000000001" customHeight="1" x14ac:dyDescent="0.25">
      <c r="A8716" s="248"/>
      <c r="B8716" s="248"/>
      <c r="C8716" s="248"/>
      <c r="D8716" s="248"/>
      <c r="E8716" s="248"/>
      <c r="F8716" s="248"/>
      <c r="G8716" s="248"/>
      <c r="H8716" s="248"/>
      <c r="I8716" s="247"/>
      <c r="J8716" s="247"/>
      <c r="K8716" s="247"/>
      <c r="L8716" s="247"/>
      <c r="M8716" s="247"/>
      <c r="N8716" s="247"/>
      <c r="O8716" s="247"/>
      <c r="P8716" s="247"/>
      <c r="Q8716" s="247"/>
      <c r="R8716" s="247"/>
    </row>
    <row r="8717" spans="1:18" ht="20.100000000000001" customHeight="1" x14ac:dyDescent="0.25">
      <c r="A8717" s="248"/>
      <c r="B8717" s="248"/>
      <c r="C8717" s="248"/>
      <c r="D8717" s="248"/>
      <c r="E8717" s="248"/>
      <c r="F8717" s="248"/>
      <c r="G8717" s="248"/>
      <c r="H8717" s="248"/>
      <c r="I8717" s="247"/>
      <c r="J8717" s="247"/>
      <c r="K8717" s="247"/>
      <c r="L8717" s="247"/>
      <c r="M8717" s="247"/>
      <c r="N8717" s="247"/>
      <c r="O8717" s="247"/>
      <c r="P8717" s="247"/>
      <c r="Q8717" s="247"/>
      <c r="R8717" s="247"/>
    </row>
    <row r="8718" spans="1:18" ht="20.100000000000001" customHeight="1" x14ac:dyDescent="0.25">
      <c r="A8718" s="248"/>
      <c r="B8718" s="248"/>
      <c r="C8718" s="248"/>
      <c r="D8718" s="248"/>
      <c r="E8718" s="248"/>
      <c r="F8718" s="248"/>
      <c r="G8718" s="248"/>
      <c r="H8718" s="248"/>
      <c r="I8718" s="247"/>
      <c r="J8718" s="247"/>
      <c r="K8718" s="247"/>
      <c r="L8718" s="247"/>
      <c r="M8718" s="247"/>
      <c r="N8718" s="247"/>
      <c r="O8718" s="247"/>
      <c r="P8718" s="247"/>
      <c r="Q8718" s="247"/>
      <c r="R8718" s="247"/>
    </row>
    <row r="8719" spans="1:18" ht="20.100000000000001" customHeight="1" x14ac:dyDescent="0.25">
      <c r="A8719" s="248"/>
      <c r="B8719" s="248"/>
      <c r="C8719" s="248"/>
      <c r="D8719" s="248"/>
      <c r="E8719" s="248"/>
      <c r="F8719" s="248"/>
      <c r="G8719" s="248"/>
      <c r="H8719" s="248"/>
      <c r="I8719" s="247"/>
      <c r="J8719" s="247"/>
      <c r="K8719" s="247"/>
      <c r="L8719" s="247"/>
      <c r="M8719" s="247"/>
      <c r="N8719" s="247"/>
      <c r="O8719" s="247"/>
      <c r="P8719" s="247"/>
      <c r="Q8719" s="247"/>
      <c r="R8719" s="247"/>
    </row>
    <row r="8720" spans="1:18" ht="20.100000000000001" customHeight="1" x14ac:dyDescent="0.25">
      <c r="A8720" s="248"/>
      <c r="B8720" s="248"/>
      <c r="C8720" s="248"/>
      <c r="D8720" s="248"/>
      <c r="E8720" s="248"/>
      <c r="F8720" s="248"/>
      <c r="G8720" s="248"/>
      <c r="H8720" s="248"/>
      <c r="I8720" s="247"/>
      <c r="J8720" s="247"/>
      <c r="K8720" s="247"/>
      <c r="L8720" s="247"/>
      <c r="M8720" s="247"/>
      <c r="N8720" s="247"/>
      <c r="O8720" s="247"/>
      <c r="P8720" s="247"/>
      <c r="Q8720" s="247"/>
      <c r="R8720" s="247"/>
    </row>
    <row r="8721" spans="1:18" ht="20.100000000000001" customHeight="1" x14ac:dyDescent="0.25">
      <c r="A8721" s="248"/>
      <c r="B8721" s="248"/>
      <c r="C8721" s="248"/>
      <c r="D8721" s="248"/>
      <c r="E8721" s="248"/>
      <c r="F8721" s="248"/>
      <c r="G8721" s="248"/>
      <c r="H8721" s="248"/>
      <c r="I8721" s="247"/>
      <c r="J8721" s="247"/>
      <c r="K8721" s="247"/>
      <c r="L8721" s="247"/>
      <c r="M8721" s="247"/>
      <c r="N8721" s="247"/>
      <c r="O8721" s="247"/>
      <c r="P8721" s="247"/>
      <c r="Q8721" s="247"/>
      <c r="R8721" s="247"/>
    </row>
    <row r="8722" spans="1:18" ht="20.100000000000001" customHeight="1" x14ac:dyDescent="0.25">
      <c r="A8722" s="248"/>
      <c r="B8722" s="248"/>
      <c r="C8722" s="248"/>
      <c r="D8722" s="248"/>
      <c r="E8722" s="248"/>
      <c r="F8722" s="248"/>
      <c r="G8722" s="248"/>
      <c r="H8722" s="248"/>
      <c r="I8722" s="247"/>
      <c r="J8722" s="247"/>
      <c r="K8722" s="247"/>
      <c r="L8722" s="247"/>
      <c r="M8722" s="247"/>
      <c r="N8722" s="247"/>
      <c r="O8722" s="247"/>
      <c r="P8722" s="247"/>
      <c r="Q8722" s="247"/>
      <c r="R8722" s="247"/>
    </row>
    <row r="8723" spans="1:18" ht="20.100000000000001" customHeight="1" x14ac:dyDescent="0.25">
      <c r="A8723" s="248"/>
      <c r="B8723" s="248"/>
      <c r="C8723" s="248"/>
      <c r="D8723" s="248"/>
      <c r="E8723" s="248"/>
      <c r="F8723" s="248"/>
      <c r="G8723" s="248"/>
      <c r="H8723" s="248"/>
      <c r="I8723" s="247"/>
      <c r="J8723" s="247"/>
      <c r="K8723" s="247"/>
      <c r="L8723" s="247"/>
      <c r="M8723" s="247"/>
      <c r="N8723" s="247"/>
      <c r="O8723" s="247"/>
      <c r="P8723" s="247"/>
      <c r="Q8723" s="247"/>
      <c r="R8723" s="247"/>
    </row>
    <row r="8724" spans="1:18" ht="20.100000000000001" customHeight="1" x14ac:dyDescent="0.25">
      <c r="A8724" s="248"/>
      <c r="B8724" s="248"/>
      <c r="C8724" s="248"/>
      <c r="D8724" s="248"/>
      <c r="E8724" s="248"/>
      <c r="F8724" s="248"/>
      <c r="G8724" s="248"/>
      <c r="H8724" s="248"/>
      <c r="I8724" s="247"/>
      <c r="J8724" s="247"/>
      <c r="K8724" s="247"/>
      <c r="L8724" s="247"/>
      <c r="M8724" s="247"/>
      <c r="N8724" s="247"/>
      <c r="O8724" s="247"/>
      <c r="P8724" s="247"/>
      <c r="Q8724" s="247"/>
      <c r="R8724" s="247"/>
    </row>
    <row r="8725" spans="1:18" ht="20.100000000000001" customHeight="1" x14ac:dyDescent="0.25">
      <c r="A8725" s="248"/>
      <c r="B8725" s="248"/>
      <c r="C8725" s="248"/>
      <c r="D8725" s="248"/>
      <c r="E8725" s="248"/>
      <c r="F8725" s="248"/>
      <c r="G8725" s="248"/>
      <c r="H8725" s="248"/>
      <c r="I8725" s="247"/>
      <c r="J8725" s="247"/>
      <c r="K8725" s="247"/>
      <c r="L8725" s="247"/>
      <c r="M8725" s="247"/>
      <c r="N8725" s="247"/>
      <c r="O8725" s="247"/>
      <c r="P8725" s="247"/>
      <c r="Q8725" s="247"/>
      <c r="R8725" s="247"/>
    </row>
    <row r="8726" spans="1:18" ht="20.100000000000001" customHeight="1" x14ac:dyDescent="0.25">
      <c r="A8726" s="248"/>
      <c r="B8726" s="248"/>
      <c r="C8726" s="248"/>
      <c r="D8726" s="248"/>
      <c r="E8726" s="248"/>
      <c r="F8726" s="248"/>
      <c r="G8726" s="248"/>
      <c r="H8726" s="248"/>
      <c r="I8726" s="247"/>
      <c r="J8726" s="247"/>
      <c r="K8726" s="247"/>
      <c r="L8726" s="247"/>
      <c r="M8726" s="247"/>
      <c r="N8726" s="247"/>
      <c r="O8726" s="247"/>
      <c r="P8726" s="247"/>
      <c r="Q8726" s="247"/>
      <c r="R8726" s="247"/>
    </row>
    <row r="8727" spans="1:18" ht="20.100000000000001" customHeight="1" x14ac:dyDescent="0.25">
      <c r="A8727" s="248"/>
      <c r="B8727" s="248"/>
      <c r="C8727" s="248"/>
      <c r="D8727" s="248"/>
      <c r="E8727" s="248"/>
      <c r="F8727" s="248"/>
      <c r="G8727" s="248"/>
      <c r="H8727" s="248"/>
      <c r="I8727" s="247"/>
      <c r="J8727" s="247"/>
      <c r="K8727" s="247"/>
      <c r="L8727" s="247"/>
      <c r="M8727" s="247"/>
      <c r="N8727" s="247"/>
      <c r="O8727" s="247"/>
      <c r="P8727" s="247"/>
      <c r="Q8727" s="247"/>
      <c r="R8727" s="247"/>
    </row>
    <row r="8728" spans="1:18" ht="20.100000000000001" customHeight="1" x14ac:dyDescent="0.25">
      <c r="A8728" s="248"/>
      <c r="B8728" s="248"/>
      <c r="C8728" s="248"/>
      <c r="D8728" s="248"/>
      <c r="E8728" s="248"/>
      <c r="F8728" s="248"/>
      <c r="G8728" s="248"/>
      <c r="H8728" s="248"/>
      <c r="I8728" s="247"/>
      <c r="J8728" s="247"/>
      <c r="K8728" s="247"/>
      <c r="L8728" s="247"/>
      <c r="M8728" s="247"/>
      <c r="N8728" s="247"/>
      <c r="O8728" s="247"/>
      <c r="P8728" s="247"/>
      <c r="Q8728" s="247"/>
      <c r="R8728" s="247"/>
    </row>
    <row r="8729" spans="1:18" ht="20.100000000000001" customHeight="1" x14ac:dyDescent="0.25">
      <c r="A8729" s="248"/>
      <c r="B8729" s="248"/>
      <c r="C8729" s="248"/>
      <c r="D8729" s="248"/>
      <c r="E8729" s="248"/>
      <c r="F8729" s="248"/>
      <c r="G8729" s="248"/>
      <c r="H8729" s="248"/>
      <c r="I8729" s="247"/>
      <c r="J8729" s="247"/>
      <c r="K8729" s="247"/>
      <c r="L8729" s="247"/>
      <c r="M8729" s="247"/>
      <c r="N8729" s="247"/>
      <c r="O8729" s="247"/>
      <c r="P8729" s="247"/>
      <c r="Q8729" s="247"/>
      <c r="R8729" s="247"/>
    </row>
    <row r="8730" spans="1:18" ht="20.100000000000001" customHeight="1" x14ac:dyDescent="0.25">
      <c r="A8730" s="248"/>
      <c r="B8730" s="248"/>
      <c r="C8730" s="248"/>
      <c r="D8730" s="248"/>
      <c r="E8730" s="248"/>
      <c r="F8730" s="248"/>
      <c r="G8730" s="248"/>
      <c r="H8730" s="248"/>
      <c r="I8730" s="247"/>
      <c r="J8730" s="247"/>
      <c r="K8730" s="247"/>
      <c r="L8730" s="247"/>
      <c r="M8730" s="247"/>
      <c r="N8730" s="247"/>
      <c r="O8730" s="247"/>
      <c r="P8730" s="247"/>
      <c r="Q8730" s="247"/>
      <c r="R8730" s="247"/>
    </row>
    <row r="8731" spans="1:18" ht="20.100000000000001" customHeight="1" x14ac:dyDescent="0.25">
      <c r="A8731" s="248"/>
      <c r="B8731" s="248"/>
      <c r="C8731" s="248"/>
      <c r="D8731" s="248"/>
      <c r="E8731" s="248"/>
      <c r="F8731" s="248"/>
      <c r="G8731" s="248"/>
      <c r="H8731" s="248"/>
      <c r="I8731" s="247"/>
      <c r="J8731" s="247"/>
      <c r="K8731" s="247"/>
      <c r="L8731" s="247"/>
      <c r="M8731" s="247"/>
      <c r="N8731" s="247"/>
      <c r="O8731" s="247"/>
      <c r="P8731" s="247"/>
      <c r="Q8731" s="247"/>
      <c r="R8731" s="247"/>
    </row>
    <row r="8732" spans="1:18" ht="20.100000000000001" customHeight="1" x14ac:dyDescent="0.25">
      <c r="A8732" s="248"/>
      <c r="B8732" s="248"/>
      <c r="C8732" s="248"/>
      <c r="D8732" s="248"/>
      <c r="E8732" s="248"/>
      <c r="F8732" s="248"/>
      <c r="G8732" s="248"/>
      <c r="H8732" s="248"/>
      <c r="I8732" s="247"/>
      <c r="J8732" s="247"/>
      <c r="K8732" s="247"/>
      <c r="L8732" s="247"/>
      <c r="M8732" s="247"/>
      <c r="N8732" s="247"/>
      <c r="O8732" s="247"/>
      <c r="P8732" s="247"/>
      <c r="Q8732" s="247"/>
      <c r="R8732" s="247"/>
    </row>
    <row r="8733" spans="1:18" ht="20.100000000000001" customHeight="1" x14ac:dyDescent="0.25">
      <c r="A8733" s="248"/>
      <c r="B8733" s="248"/>
      <c r="C8733" s="248"/>
      <c r="D8733" s="248"/>
      <c r="E8733" s="248"/>
      <c r="F8733" s="248"/>
      <c r="G8733" s="248"/>
      <c r="H8733" s="248"/>
      <c r="I8733" s="247"/>
      <c r="J8733" s="247"/>
      <c r="K8733" s="247"/>
      <c r="L8733" s="247"/>
      <c r="M8733" s="247"/>
      <c r="N8733" s="247"/>
      <c r="O8733" s="247"/>
      <c r="P8733" s="247"/>
      <c r="Q8733" s="247"/>
      <c r="R8733" s="247"/>
    </row>
    <row r="8734" spans="1:18" ht="20.100000000000001" customHeight="1" x14ac:dyDescent="0.25">
      <c r="A8734" s="248"/>
      <c r="B8734" s="248"/>
      <c r="C8734" s="248"/>
      <c r="D8734" s="248"/>
      <c r="E8734" s="248"/>
      <c r="F8734" s="248"/>
      <c r="G8734" s="248"/>
      <c r="H8734" s="248"/>
      <c r="I8734" s="247"/>
      <c r="J8734" s="247"/>
      <c r="K8734" s="247"/>
      <c r="L8734" s="247"/>
      <c r="M8734" s="247"/>
      <c r="N8734" s="247"/>
      <c r="O8734" s="247"/>
      <c r="P8734" s="247"/>
      <c r="Q8734" s="247"/>
      <c r="R8734" s="247"/>
    </row>
    <row r="8735" spans="1:18" ht="20.100000000000001" customHeight="1" x14ac:dyDescent="0.25">
      <c r="A8735" s="248"/>
      <c r="B8735" s="248"/>
      <c r="C8735" s="248"/>
      <c r="D8735" s="248"/>
      <c r="E8735" s="248"/>
      <c r="F8735" s="248"/>
      <c r="G8735" s="248"/>
      <c r="H8735" s="248"/>
      <c r="I8735" s="247"/>
      <c r="J8735" s="247"/>
      <c r="K8735" s="247"/>
      <c r="L8735" s="247"/>
      <c r="M8735" s="247"/>
      <c r="N8735" s="247"/>
      <c r="O8735" s="247"/>
      <c r="P8735" s="247"/>
      <c r="Q8735" s="247"/>
      <c r="R8735" s="247"/>
    </row>
    <row r="8736" spans="1:18" ht="20.100000000000001" customHeight="1" x14ac:dyDescent="0.25">
      <c r="A8736" s="248"/>
      <c r="B8736" s="248"/>
      <c r="C8736" s="248"/>
      <c r="D8736" s="248"/>
      <c r="E8736" s="248"/>
      <c r="F8736" s="248"/>
      <c r="G8736" s="248"/>
      <c r="H8736" s="248"/>
      <c r="I8736" s="247"/>
      <c r="J8736" s="247"/>
      <c r="K8736" s="247"/>
      <c r="L8736" s="247"/>
      <c r="M8736" s="247"/>
      <c r="N8736" s="247"/>
      <c r="O8736" s="247"/>
      <c r="P8736" s="247"/>
      <c r="Q8736" s="247"/>
      <c r="R8736" s="247"/>
    </row>
    <row r="8737" spans="1:18" ht="20.100000000000001" customHeight="1" x14ac:dyDescent="0.25">
      <c r="A8737" s="248"/>
      <c r="B8737" s="248"/>
      <c r="C8737" s="248"/>
      <c r="D8737" s="248"/>
      <c r="E8737" s="248"/>
      <c r="F8737" s="248"/>
      <c r="G8737" s="248"/>
      <c r="H8737" s="248"/>
      <c r="I8737" s="247"/>
      <c r="J8737" s="247"/>
      <c r="K8737" s="247"/>
      <c r="L8737" s="247"/>
      <c r="M8737" s="247"/>
      <c r="N8737" s="247"/>
      <c r="O8737" s="247"/>
      <c r="P8737" s="247"/>
      <c r="Q8737" s="247"/>
      <c r="R8737" s="247"/>
    </row>
    <row r="8738" spans="1:18" ht="20.100000000000001" customHeight="1" x14ac:dyDescent="0.25">
      <c r="A8738" s="248"/>
      <c r="B8738" s="248"/>
      <c r="C8738" s="248"/>
      <c r="D8738" s="248"/>
      <c r="E8738" s="248"/>
      <c r="F8738" s="248"/>
      <c r="G8738" s="248"/>
      <c r="H8738" s="248"/>
      <c r="I8738" s="247"/>
      <c r="J8738" s="247"/>
      <c r="K8738" s="247"/>
      <c r="L8738" s="247"/>
      <c r="M8738" s="247"/>
      <c r="N8738" s="247"/>
      <c r="O8738" s="247"/>
      <c r="P8738" s="247"/>
      <c r="Q8738" s="247"/>
      <c r="R8738" s="247"/>
    </row>
    <row r="8739" spans="1:18" ht="20.100000000000001" customHeight="1" x14ac:dyDescent="0.25">
      <c r="A8739" s="248"/>
      <c r="B8739" s="248"/>
      <c r="C8739" s="248"/>
      <c r="D8739" s="248"/>
      <c r="E8739" s="248"/>
      <c r="F8739" s="248"/>
      <c r="G8739" s="248"/>
      <c r="H8739" s="248"/>
      <c r="I8739" s="247"/>
      <c r="J8739" s="247"/>
      <c r="K8739" s="247"/>
      <c r="L8739" s="247"/>
      <c r="M8739" s="247"/>
      <c r="N8739" s="247"/>
      <c r="O8739" s="247"/>
      <c r="P8739" s="247"/>
      <c r="Q8739" s="247"/>
      <c r="R8739" s="247"/>
    </row>
    <row r="8740" spans="1:18" ht="20.100000000000001" customHeight="1" x14ac:dyDescent="0.25">
      <c r="A8740" s="248"/>
      <c r="B8740" s="248"/>
      <c r="C8740" s="248"/>
      <c r="D8740" s="248"/>
      <c r="E8740" s="248"/>
      <c r="F8740" s="248"/>
      <c r="G8740" s="248"/>
      <c r="H8740" s="248"/>
      <c r="I8740" s="247"/>
      <c r="J8740" s="247"/>
      <c r="K8740" s="247"/>
      <c r="L8740" s="247"/>
      <c r="M8740" s="247"/>
      <c r="N8740" s="247"/>
      <c r="O8740" s="247"/>
      <c r="P8740" s="247"/>
      <c r="Q8740" s="247"/>
      <c r="R8740" s="247"/>
    </row>
    <row r="8741" spans="1:18" ht="20.100000000000001" customHeight="1" x14ac:dyDescent="0.25">
      <c r="A8741" s="248"/>
      <c r="B8741" s="248"/>
      <c r="C8741" s="248"/>
      <c r="D8741" s="248"/>
      <c r="E8741" s="248"/>
      <c r="F8741" s="248"/>
      <c r="G8741" s="248"/>
      <c r="H8741" s="248"/>
      <c r="I8741" s="247"/>
      <c r="J8741" s="247"/>
      <c r="K8741" s="247"/>
      <c r="L8741" s="247"/>
      <c r="M8741" s="247"/>
      <c r="N8741" s="247"/>
      <c r="O8741" s="247"/>
      <c r="P8741" s="247"/>
      <c r="Q8741" s="247"/>
      <c r="R8741" s="247"/>
    </row>
    <row r="8742" spans="1:18" ht="20.100000000000001" customHeight="1" x14ac:dyDescent="0.25">
      <c r="A8742" s="248"/>
      <c r="B8742" s="248"/>
      <c r="C8742" s="248"/>
      <c r="D8742" s="248"/>
      <c r="E8742" s="248"/>
      <c r="F8742" s="248"/>
      <c r="G8742" s="248"/>
      <c r="H8742" s="248"/>
      <c r="I8742" s="247"/>
      <c r="J8742" s="247"/>
      <c r="K8742" s="247"/>
      <c r="L8742" s="247"/>
      <c r="M8742" s="247"/>
      <c r="N8742" s="247"/>
      <c r="O8742" s="247"/>
      <c r="P8742" s="247"/>
      <c r="Q8742" s="247"/>
      <c r="R8742" s="247"/>
    </row>
    <row r="8743" spans="1:18" ht="20.100000000000001" customHeight="1" x14ac:dyDescent="0.25">
      <c r="A8743" s="248"/>
      <c r="B8743" s="248"/>
      <c r="C8743" s="248"/>
      <c r="D8743" s="248"/>
      <c r="E8743" s="248"/>
      <c r="F8743" s="248"/>
      <c r="G8743" s="248"/>
      <c r="H8743" s="248"/>
      <c r="I8743" s="247"/>
      <c r="J8743" s="247"/>
      <c r="K8743" s="247"/>
      <c r="L8743" s="247"/>
      <c r="M8743" s="247"/>
      <c r="N8743" s="247"/>
      <c r="O8743" s="247"/>
      <c r="P8743" s="247"/>
      <c r="Q8743" s="247"/>
      <c r="R8743" s="247"/>
    </row>
    <row r="8744" spans="1:18" ht="20.100000000000001" customHeight="1" x14ac:dyDescent="0.25">
      <c r="A8744" s="248"/>
      <c r="B8744" s="248"/>
      <c r="C8744" s="248"/>
      <c r="D8744" s="248"/>
      <c r="E8744" s="248"/>
      <c r="F8744" s="248"/>
      <c r="G8744" s="248"/>
      <c r="H8744" s="248"/>
      <c r="I8744" s="247"/>
      <c r="J8744" s="247"/>
      <c r="K8744" s="247"/>
      <c r="L8744" s="247"/>
      <c r="M8744" s="247"/>
      <c r="N8744" s="247"/>
      <c r="O8744" s="247"/>
      <c r="P8744" s="247"/>
      <c r="Q8744" s="247"/>
      <c r="R8744" s="247"/>
    </row>
    <row r="8745" spans="1:18" ht="20.100000000000001" customHeight="1" x14ac:dyDescent="0.25">
      <c r="A8745" s="248"/>
      <c r="B8745" s="248"/>
      <c r="C8745" s="248"/>
      <c r="D8745" s="248"/>
      <c r="E8745" s="248"/>
      <c r="F8745" s="248"/>
      <c r="G8745" s="248"/>
      <c r="H8745" s="248"/>
      <c r="I8745" s="247"/>
      <c r="J8745" s="247"/>
      <c r="K8745" s="247"/>
      <c r="L8745" s="247"/>
      <c r="M8745" s="247"/>
      <c r="N8745" s="247"/>
      <c r="O8745" s="247"/>
      <c r="P8745" s="247"/>
      <c r="Q8745" s="247"/>
      <c r="R8745" s="247"/>
    </row>
    <row r="8746" spans="1:18" ht="20.100000000000001" customHeight="1" x14ac:dyDescent="0.25">
      <c r="A8746" s="248"/>
      <c r="B8746" s="248"/>
      <c r="C8746" s="248"/>
      <c r="D8746" s="248"/>
      <c r="E8746" s="248"/>
      <c r="F8746" s="248"/>
      <c r="G8746" s="248"/>
      <c r="H8746" s="248"/>
      <c r="I8746" s="247"/>
      <c r="J8746" s="247"/>
      <c r="K8746" s="247"/>
      <c r="L8746" s="247"/>
      <c r="M8746" s="247"/>
      <c r="N8746" s="247"/>
      <c r="O8746" s="247"/>
      <c r="P8746" s="247"/>
      <c r="Q8746" s="247"/>
      <c r="R8746" s="247"/>
    </row>
    <row r="8747" spans="1:18" ht="20.100000000000001" customHeight="1" x14ac:dyDescent="0.25">
      <c r="A8747" s="248"/>
      <c r="B8747" s="248"/>
      <c r="C8747" s="248"/>
      <c r="D8747" s="248"/>
      <c r="E8747" s="248"/>
      <c r="F8747" s="248"/>
      <c r="G8747" s="248"/>
      <c r="H8747" s="248"/>
      <c r="I8747" s="247"/>
      <c r="J8747" s="247"/>
      <c r="K8747" s="247"/>
      <c r="L8747" s="247"/>
      <c r="M8747" s="247"/>
      <c r="N8747" s="247"/>
      <c r="O8747" s="247"/>
      <c r="P8747" s="247"/>
      <c r="Q8747" s="247"/>
      <c r="R8747" s="247"/>
    </row>
    <row r="8748" spans="1:18" ht="20.100000000000001" customHeight="1" x14ac:dyDescent="0.25">
      <c r="A8748" s="248"/>
      <c r="B8748" s="248"/>
      <c r="C8748" s="248"/>
      <c r="D8748" s="248"/>
      <c r="E8748" s="248"/>
      <c r="F8748" s="248"/>
      <c r="G8748" s="248"/>
      <c r="H8748" s="248"/>
      <c r="I8748" s="247"/>
      <c r="J8748" s="247"/>
      <c r="K8748" s="247"/>
      <c r="L8748" s="247"/>
      <c r="M8748" s="247"/>
      <c r="N8748" s="247"/>
      <c r="O8748" s="247"/>
      <c r="P8748" s="247"/>
      <c r="Q8748" s="247"/>
      <c r="R8748" s="247"/>
    </row>
    <row r="8749" spans="1:18" ht="20.100000000000001" customHeight="1" x14ac:dyDescent="0.25">
      <c r="A8749" s="248"/>
      <c r="B8749" s="248"/>
      <c r="C8749" s="248"/>
      <c r="D8749" s="248"/>
      <c r="E8749" s="248"/>
      <c r="F8749" s="248"/>
      <c r="G8749" s="248"/>
      <c r="H8749" s="248"/>
      <c r="I8749" s="247"/>
      <c r="J8749" s="247"/>
      <c r="K8749" s="247"/>
      <c r="L8749" s="247"/>
      <c r="M8749" s="247"/>
      <c r="N8749" s="247"/>
      <c r="O8749" s="247"/>
      <c r="P8749" s="247"/>
      <c r="Q8749" s="247"/>
      <c r="R8749" s="247"/>
    </row>
    <row r="8750" spans="1:18" ht="20.100000000000001" customHeight="1" x14ac:dyDescent="0.25">
      <c r="A8750" s="248"/>
      <c r="B8750" s="248"/>
      <c r="C8750" s="248"/>
      <c r="D8750" s="248"/>
      <c r="E8750" s="248"/>
      <c r="F8750" s="248"/>
      <c r="G8750" s="248"/>
      <c r="H8750" s="248"/>
      <c r="I8750" s="247"/>
      <c r="J8750" s="247"/>
      <c r="K8750" s="247"/>
      <c r="L8750" s="247"/>
      <c r="M8750" s="247"/>
      <c r="N8750" s="247"/>
      <c r="O8750" s="247"/>
      <c r="P8750" s="247"/>
      <c r="Q8750" s="247"/>
      <c r="R8750" s="247"/>
    </row>
    <row r="8751" spans="1:18" ht="20.100000000000001" customHeight="1" x14ac:dyDescent="0.25">
      <c r="A8751" s="248"/>
      <c r="B8751" s="248"/>
      <c r="C8751" s="248"/>
      <c r="D8751" s="248"/>
      <c r="E8751" s="248"/>
      <c r="F8751" s="248"/>
      <c r="G8751" s="248"/>
      <c r="H8751" s="248"/>
      <c r="I8751" s="247"/>
      <c r="J8751" s="247"/>
      <c r="K8751" s="247"/>
      <c r="L8751" s="247"/>
      <c r="M8751" s="247"/>
      <c r="N8751" s="247"/>
      <c r="O8751" s="247"/>
      <c r="P8751" s="247"/>
      <c r="Q8751" s="247"/>
      <c r="R8751" s="247"/>
    </row>
    <row r="8752" spans="1:18" ht="20.100000000000001" customHeight="1" x14ac:dyDescent="0.25">
      <c r="A8752" s="248"/>
      <c r="B8752" s="248"/>
      <c r="C8752" s="248"/>
      <c r="D8752" s="248"/>
      <c r="E8752" s="248"/>
      <c r="F8752" s="248"/>
      <c r="G8752" s="248"/>
      <c r="H8752" s="248"/>
      <c r="I8752" s="247"/>
      <c r="J8752" s="247"/>
      <c r="K8752" s="247"/>
      <c r="L8752" s="247"/>
      <c r="M8752" s="247"/>
      <c r="N8752" s="247"/>
      <c r="O8752" s="247"/>
      <c r="P8752" s="247"/>
      <c r="Q8752" s="247"/>
      <c r="R8752" s="247"/>
    </row>
    <row r="8753" spans="1:18" ht="20.100000000000001" customHeight="1" x14ac:dyDescent="0.25">
      <c r="A8753" s="248"/>
      <c r="B8753" s="248"/>
      <c r="C8753" s="248"/>
      <c r="D8753" s="248"/>
      <c r="E8753" s="248"/>
      <c r="F8753" s="248"/>
      <c r="G8753" s="248"/>
      <c r="H8753" s="248"/>
      <c r="I8753" s="247"/>
      <c r="J8753" s="247"/>
      <c r="K8753" s="247"/>
      <c r="L8753" s="247"/>
      <c r="M8753" s="247"/>
      <c r="N8753" s="247"/>
      <c r="O8753" s="247"/>
      <c r="P8753" s="247"/>
      <c r="Q8753" s="247"/>
      <c r="R8753" s="247"/>
    </row>
    <row r="8754" spans="1:18" ht="20.100000000000001" customHeight="1" x14ac:dyDescent="0.25">
      <c r="A8754" s="248"/>
      <c r="B8754" s="248"/>
      <c r="C8754" s="248"/>
      <c r="D8754" s="248"/>
      <c r="E8754" s="248"/>
      <c r="F8754" s="248"/>
      <c r="G8754" s="248"/>
      <c r="H8754" s="248"/>
      <c r="I8754" s="247"/>
      <c r="J8754" s="247"/>
      <c r="K8754" s="247"/>
      <c r="L8754" s="247"/>
      <c r="M8754" s="247"/>
      <c r="N8754" s="247"/>
      <c r="O8754" s="247"/>
      <c r="P8754" s="247"/>
      <c r="Q8754" s="247"/>
      <c r="R8754" s="247"/>
    </row>
    <row r="8755" spans="1:18" ht="20.100000000000001" customHeight="1" x14ac:dyDescent="0.25">
      <c r="A8755" s="248"/>
      <c r="B8755" s="248"/>
      <c r="C8755" s="248"/>
      <c r="D8755" s="248"/>
      <c r="E8755" s="248"/>
      <c r="F8755" s="248"/>
      <c r="G8755" s="248"/>
      <c r="H8755" s="248"/>
      <c r="I8755" s="247"/>
      <c r="J8755" s="247"/>
      <c r="K8755" s="247"/>
      <c r="L8755" s="247"/>
      <c r="M8755" s="247"/>
      <c r="N8755" s="247"/>
      <c r="O8755" s="247"/>
      <c r="P8755" s="247"/>
      <c r="Q8755" s="247"/>
      <c r="R8755" s="247"/>
    </row>
    <row r="8756" spans="1:18" ht="20.100000000000001" customHeight="1" x14ac:dyDescent="0.25">
      <c r="A8756" s="248"/>
      <c r="B8756" s="248"/>
      <c r="C8756" s="248"/>
      <c r="D8756" s="248"/>
      <c r="E8756" s="248"/>
      <c r="F8756" s="248"/>
      <c r="G8756" s="248"/>
      <c r="H8756" s="248"/>
      <c r="I8756" s="247"/>
      <c r="J8756" s="247"/>
      <c r="K8756" s="247"/>
      <c r="L8756" s="247"/>
      <c r="M8756" s="247"/>
      <c r="N8756" s="247"/>
      <c r="O8756" s="247"/>
      <c r="P8756" s="247"/>
      <c r="Q8756" s="247"/>
      <c r="R8756" s="247"/>
    </row>
    <row r="8757" spans="1:18" ht="20.100000000000001" customHeight="1" x14ac:dyDescent="0.25">
      <c r="A8757" s="248"/>
      <c r="B8757" s="248"/>
      <c r="C8757" s="248"/>
      <c r="D8757" s="248"/>
      <c r="E8757" s="248"/>
      <c r="F8757" s="248"/>
      <c r="G8757" s="248"/>
      <c r="H8757" s="248"/>
      <c r="I8757" s="247"/>
      <c r="J8757" s="247"/>
      <c r="K8757" s="247"/>
      <c r="L8757" s="247"/>
      <c r="M8757" s="247"/>
      <c r="N8757" s="247"/>
      <c r="O8757" s="247"/>
      <c r="P8757" s="247"/>
      <c r="Q8757" s="247"/>
      <c r="R8757" s="247"/>
    </row>
    <row r="8758" spans="1:18" ht="20.100000000000001" customHeight="1" x14ac:dyDescent="0.25">
      <c r="A8758" s="248"/>
      <c r="B8758" s="248"/>
      <c r="C8758" s="248"/>
      <c r="D8758" s="248"/>
      <c r="E8758" s="248"/>
      <c r="F8758" s="248"/>
      <c r="G8758" s="248"/>
      <c r="H8758" s="248"/>
      <c r="I8758" s="247"/>
      <c r="J8758" s="247"/>
      <c r="K8758" s="247"/>
      <c r="L8758" s="247"/>
      <c r="M8758" s="247"/>
      <c r="N8758" s="247"/>
      <c r="O8758" s="247"/>
      <c r="P8758" s="247"/>
      <c r="Q8758" s="247"/>
      <c r="R8758" s="247"/>
    </row>
    <row r="8759" spans="1:18" ht="20.100000000000001" customHeight="1" x14ac:dyDescent="0.25">
      <c r="A8759" s="248"/>
      <c r="B8759" s="248"/>
      <c r="C8759" s="248"/>
      <c r="D8759" s="248"/>
      <c r="E8759" s="248"/>
      <c r="F8759" s="248"/>
      <c r="G8759" s="248"/>
      <c r="H8759" s="248"/>
      <c r="I8759" s="247"/>
      <c r="J8759" s="247"/>
      <c r="K8759" s="247"/>
      <c r="L8759" s="247"/>
      <c r="M8759" s="247"/>
      <c r="N8759" s="247"/>
      <c r="O8759" s="247"/>
      <c r="P8759" s="247"/>
      <c r="Q8759" s="247"/>
      <c r="R8759" s="247"/>
    </row>
    <row r="8760" spans="1:18" ht="20.100000000000001" customHeight="1" x14ac:dyDescent="0.25">
      <c r="A8760" s="248"/>
      <c r="B8760" s="248"/>
      <c r="C8760" s="248"/>
      <c r="D8760" s="248"/>
      <c r="E8760" s="248"/>
      <c r="F8760" s="248"/>
      <c r="G8760" s="248"/>
      <c r="H8760" s="248"/>
      <c r="I8760" s="247"/>
      <c r="J8760" s="247"/>
      <c r="K8760" s="247"/>
      <c r="L8760" s="247"/>
      <c r="M8760" s="247"/>
      <c r="N8760" s="247"/>
      <c r="O8760" s="247"/>
      <c r="P8760" s="247"/>
      <c r="Q8760" s="247"/>
      <c r="R8760" s="247"/>
    </row>
    <row r="8761" spans="1:18" ht="20.100000000000001" customHeight="1" x14ac:dyDescent="0.25">
      <c r="A8761" s="248"/>
      <c r="B8761" s="248"/>
      <c r="C8761" s="248"/>
      <c r="D8761" s="248"/>
      <c r="E8761" s="248"/>
      <c r="F8761" s="248"/>
      <c r="G8761" s="248"/>
      <c r="H8761" s="248"/>
      <c r="I8761" s="247"/>
      <c r="J8761" s="247"/>
      <c r="K8761" s="247"/>
      <c r="L8761" s="247"/>
      <c r="M8761" s="247"/>
      <c r="N8761" s="247"/>
      <c r="O8761" s="247"/>
      <c r="P8761" s="247"/>
      <c r="Q8761" s="247"/>
      <c r="R8761" s="247"/>
    </row>
    <row r="8762" spans="1:18" ht="20.100000000000001" customHeight="1" x14ac:dyDescent="0.25">
      <c r="A8762" s="248"/>
      <c r="B8762" s="248"/>
      <c r="C8762" s="248"/>
      <c r="D8762" s="248"/>
      <c r="E8762" s="248"/>
      <c r="F8762" s="248"/>
      <c r="G8762" s="248"/>
      <c r="H8762" s="248"/>
      <c r="I8762" s="247"/>
      <c r="J8762" s="247"/>
      <c r="K8762" s="247"/>
      <c r="L8762" s="247"/>
      <c r="M8762" s="247"/>
      <c r="N8762" s="247"/>
      <c r="O8762" s="247"/>
      <c r="P8762" s="247"/>
      <c r="Q8762" s="247"/>
      <c r="R8762" s="247"/>
    </row>
    <row r="8763" spans="1:18" ht="20.100000000000001" customHeight="1" x14ac:dyDescent="0.25">
      <c r="A8763" s="248"/>
      <c r="B8763" s="248"/>
      <c r="C8763" s="248"/>
      <c r="D8763" s="248"/>
      <c r="E8763" s="248"/>
      <c r="F8763" s="248"/>
      <c r="G8763" s="248"/>
      <c r="H8763" s="248"/>
      <c r="I8763" s="247"/>
      <c r="J8763" s="247"/>
      <c r="K8763" s="247"/>
      <c r="L8763" s="247"/>
      <c r="M8763" s="247"/>
      <c r="N8763" s="247"/>
      <c r="O8763" s="247"/>
      <c r="P8763" s="247"/>
      <c r="Q8763" s="247"/>
      <c r="R8763" s="247"/>
    </row>
    <row r="8764" spans="1:18" ht="20.100000000000001" customHeight="1" x14ac:dyDescent="0.25">
      <c r="A8764" s="248"/>
      <c r="B8764" s="248"/>
      <c r="C8764" s="248"/>
      <c r="D8764" s="248"/>
      <c r="E8764" s="248"/>
      <c r="F8764" s="248"/>
      <c r="G8764" s="248"/>
      <c r="H8764" s="248"/>
      <c r="I8764" s="247"/>
      <c r="J8764" s="247"/>
      <c r="K8764" s="247"/>
      <c r="L8764" s="247"/>
      <c r="M8764" s="247"/>
      <c r="N8764" s="247"/>
      <c r="O8764" s="247"/>
      <c r="P8764" s="247"/>
      <c r="Q8764" s="247"/>
      <c r="R8764" s="247"/>
    </row>
    <row r="8765" spans="1:18" ht="20.100000000000001" customHeight="1" x14ac:dyDescent="0.25">
      <c r="A8765" s="248"/>
      <c r="B8765" s="248"/>
      <c r="C8765" s="248"/>
      <c r="D8765" s="248"/>
      <c r="E8765" s="248"/>
      <c r="F8765" s="248"/>
      <c r="G8765" s="248"/>
      <c r="H8765" s="248"/>
      <c r="I8765" s="247"/>
      <c r="J8765" s="247"/>
      <c r="K8765" s="247"/>
      <c r="L8765" s="247"/>
      <c r="M8765" s="247"/>
      <c r="N8765" s="247"/>
      <c r="O8765" s="247"/>
      <c r="P8765" s="247"/>
      <c r="Q8765" s="247"/>
      <c r="R8765" s="247"/>
    </row>
    <row r="8766" spans="1:18" ht="20.100000000000001" customHeight="1" x14ac:dyDescent="0.25">
      <c r="A8766" s="248"/>
      <c r="B8766" s="248"/>
      <c r="C8766" s="248"/>
      <c r="D8766" s="248"/>
      <c r="E8766" s="248"/>
      <c r="F8766" s="248"/>
      <c r="G8766" s="248"/>
      <c r="H8766" s="248"/>
      <c r="I8766" s="247"/>
      <c r="J8766" s="247"/>
      <c r="K8766" s="247"/>
      <c r="L8766" s="247"/>
      <c r="M8766" s="247"/>
      <c r="N8766" s="247"/>
      <c r="O8766" s="247"/>
      <c r="P8766" s="247"/>
      <c r="Q8766" s="247"/>
      <c r="R8766" s="247"/>
    </row>
    <row r="8767" spans="1:18" ht="20.100000000000001" customHeight="1" x14ac:dyDescent="0.25">
      <c r="A8767" s="248"/>
      <c r="B8767" s="248"/>
      <c r="C8767" s="248"/>
      <c r="D8767" s="248"/>
      <c r="E8767" s="248"/>
      <c r="F8767" s="248"/>
      <c r="G8767" s="248"/>
      <c r="H8767" s="248"/>
      <c r="I8767" s="247"/>
      <c r="J8767" s="247"/>
      <c r="K8767" s="247"/>
      <c r="L8767" s="247"/>
      <c r="M8767" s="247"/>
      <c r="N8767" s="247"/>
      <c r="O8767" s="247"/>
      <c r="P8767" s="247"/>
      <c r="Q8767" s="247"/>
      <c r="R8767" s="247"/>
    </row>
    <row r="8768" spans="1:18" ht="20.100000000000001" customHeight="1" x14ac:dyDescent="0.25">
      <c r="A8768" s="248"/>
      <c r="B8768" s="248"/>
      <c r="C8768" s="248"/>
      <c r="D8768" s="248"/>
      <c r="E8768" s="248"/>
      <c r="F8768" s="248"/>
      <c r="G8768" s="248"/>
      <c r="H8768" s="248"/>
      <c r="I8768" s="247"/>
      <c r="J8768" s="247"/>
      <c r="K8768" s="247"/>
      <c r="L8768" s="247"/>
      <c r="M8768" s="247"/>
      <c r="N8768" s="247"/>
      <c r="O8768" s="247"/>
      <c r="P8768" s="247"/>
      <c r="Q8768" s="247"/>
      <c r="R8768" s="247"/>
    </row>
    <row r="8769" spans="1:18" ht="20.100000000000001" customHeight="1" x14ac:dyDescent="0.25">
      <c r="A8769" s="248"/>
      <c r="B8769" s="248"/>
      <c r="C8769" s="248"/>
      <c r="D8769" s="248"/>
      <c r="E8769" s="248"/>
      <c r="F8769" s="248"/>
      <c r="G8769" s="248"/>
      <c r="H8769" s="248"/>
      <c r="I8769" s="247"/>
      <c r="J8769" s="247"/>
      <c r="K8769" s="247"/>
      <c r="L8769" s="247"/>
      <c r="M8769" s="247"/>
      <c r="N8769" s="247"/>
      <c r="O8769" s="247"/>
      <c r="P8769" s="247"/>
      <c r="Q8769" s="247"/>
      <c r="R8769" s="247"/>
    </row>
    <row r="8770" spans="1:18" ht="20.100000000000001" customHeight="1" x14ac:dyDescent="0.25">
      <c r="A8770" s="248"/>
      <c r="B8770" s="248"/>
      <c r="C8770" s="248"/>
      <c r="D8770" s="248"/>
      <c r="E8770" s="248"/>
      <c r="F8770" s="248"/>
      <c r="G8770" s="248"/>
      <c r="H8770" s="248"/>
      <c r="I8770" s="247"/>
      <c r="J8770" s="247"/>
      <c r="K8770" s="247"/>
      <c r="L8770" s="247"/>
      <c r="M8770" s="247"/>
      <c r="N8770" s="247"/>
      <c r="O8770" s="247"/>
      <c r="P8770" s="247"/>
      <c r="Q8770" s="247"/>
      <c r="R8770" s="247"/>
    </row>
    <row r="8771" spans="1:18" ht="20.100000000000001" customHeight="1" x14ac:dyDescent="0.25">
      <c r="A8771" s="248"/>
      <c r="B8771" s="248"/>
      <c r="C8771" s="248"/>
      <c r="D8771" s="248"/>
      <c r="E8771" s="248"/>
      <c r="F8771" s="248"/>
      <c r="G8771" s="248"/>
      <c r="H8771" s="248"/>
      <c r="I8771" s="247"/>
      <c r="J8771" s="247"/>
      <c r="K8771" s="247"/>
      <c r="L8771" s="247"/>
      <c r="M8771" s="247"/>
      <c r="N8771" s="247"/>
      <c r="O8771" s="247"/>
      <c r="P8771" s="247"/>
      <c r="Q8771" s="247"/>
      <c r="R8771" s="247"/>
    </row>
    <row r="8772" spans="1:18" ht="20.100000000000001" customHeight="1" x14ac:dyDescent="0.25">
      <c r="A8772" s="248"/>
      <c r="B8772" s="248"/>
      <c r="C8772" s="248"/>
      <c r="D8772" s="248"/>
      <c r="E8772" s="248"/>
      <c r="F8772" s="248"/>
      <c r="G8772" s="248"/>
      <c r="H8772" s="248"/>
      <c r="I8772" s="247"/>
      <c r="J8772" s="247"/>
      <c r="K8772" s="247"/>
      <c r="L8772" s="247"/>
      <c r="M8772" s="247"/>
      <c r="N8772" s="247"/>
      <c r="O8772" s="247"/>
      <c r="P8772" s="247"/>
      <c r="Q8772" s="247"/>
      <c r="R8772" s="247"/>
    </row>
    <row r="8773" spans="1:18" ht="20.100000000000001" customHeight="1" x14ac:dyDescent="0.25">
      <c r="A8773" s="248"/>
      <c r="B8773" s="248"/>
      <c r="C8773" s="248"/>
      <c r="D8773" s="248"/>
      <c r="E8773" s="248"/>
      <c r="F8773" s="248"/>
      <c r="G8773" s="248"/>
      <c r="H8773" s="248"/>
      <c r="I8773" s="247"/>
      <c r="J8773" s="247"/>
      <c r="K8773" s="247"/>
      <c r="L8773" s="247"/>
      <c r="M8773" s="247"/>
      <c r="N8773" s="247"/>
      <c r="O8773" s="247"/>
      <c r="P8773" s="247"/>
      <c r="Q8773" s="247"/>
      <c r="R8773" s="247"/>
    </row>
    <row r="8774" spans="1:18" ht="20.100000000000001" customHeight="1" x14ac:dyDescent="0.25">
      <c r="A8774" s="248"/>
      <c r="B8774" s="248"/>
      <c r="C8774" s="248"/>
      <c r="D8774" s="248"/>
      <c r="E8774" s="248"/>
      <c r="F8774" s="248"/>
      <c r="G8774" s="248"/>
      <c r="H8774" s="248"/>
      <c r="I8774" s="247"/>
      <c r="J8774" s="247"/>
      <c r="K8774" s="247"/>
      <c r="L8774" s="247"/>
      <c r="M8774" s="247"/>
      <c r="N8774" s="247"/>
      <c r="O8774" s="247"/>
      <c r="P8774" s="247"/>
      <c r="Q8774" s="247"/>
      <c r="R8774" s="247"/>
    </row>
    <row r="8775" spans="1:18" ht="20.100000000000001" customHeight="1" x14ac:dyDescent="0.25">
      <c r="A8775" s="248"/>
      <c r="B8775" s="248"/>
      <c r="C8775" s="248"/>
      <c r="D8775" s="248"/>
      <c r="E8775" s="248"/>
      <c r="F8775" s="248"/>
      <c r="G8775" s="248"/>
      <c r="H8775" s="248"/>
      <c r="I8775" s="247"/>
      <c r="J8775" s="247"/>
      <c r="K8775" s="247"/>
      <c r="L8775" s="247"/>
      <c r="M8775" s="247"/>
      <c r="N8775" s="247"/>
      <c r="O8775" s="247"/>
      <c r="P8775" s="247"/>
      <c r="Q8775" s="247"/>
      <c r="R8775" s="247"/>
    </row>
    <row r="8776" spans="1:18" ht="20.100000000000001" customHeight="1" x14ac:dyDescent="0.25">
      <c r="A8776" s="248"/>
      <c r="B8776" s="248"/>
      <c r="C8776" s="248"/>
      <c r="D8776" s="248"/>
      <c r="E8776" s="248"/>
      <c r="F8776" s="248"/>
      <c r="G8776" s="248"/>
      <c r="H8776" s="248"/>
      <c r="I8776" s="247"/>
      <c r="J8776" s="247"/>
      <c r="K8776" s="247"/>
      <c r="L8776" s="247"/>
      <c r="M8776" s="247"/>
      <c r="N8776" s="247"/>
      <c r="O8776" s="247"/>
      <c r="P8776" s="247"/>
      <c r="Q8776" s="247"/>
      <c r="R8776" s="247"/>
    </row>
    <row r="8777" spans="1:18" ht="20.100000000000001" customHeight="1" x14ac:dyDescent="0.25">
      <c r="A8777" s="248"/>
      <c r="B8777" s="248"/>
      <c r="C8777" s="248"/>
      <c r="D8777" s="248"/>
      <c r="E8777" s="248"/>
      <c r="F8777" s="248"/>
      <c r="G8777" s="248"/>
      <c r="H8777" s="248"/>
      <c r="I8777" s="247"/>
      <c r="J8777" s="247"/>
      <c r="K8777" s="247"/>
      <c r="L8777" s="247"/>
      <c r="M8777" s="247"/>
      <c r="N8777" s="247"/>
      <c r="O8777" s="247"/>
      <c r="P8777" s="247"/>
      <c r="Q8777" s="247"/>
      <c r="R8777" s="247"/>
    </row>
    <row r="8778" spans="1:18" ht="20.100000000000001" customHeight="1" x14ac:dyDescent="0.25">
      <c r="A8778" s="248"/>
      <c r="B8778" s="248"/>
      <c r="C8778" s="248"/>
      <c r="D8778" s="248"/>
      <c r="E8778" s="248"/>
      <c r="F8778" s="248"/>
      <c r="G8778" s="248"/>
      <c r="H8778" s="248"/>
      <c r="I8778" s="247"/>
      <c r="J8778" s="247"/>
      <c r="K8778" s="247"/>
      <c r="L8778" s="247"/>
      <c r="M8778" s="247"/>
      <c r="N8778" s="247"/>
      <c r="O8778" s="247"/>
      <c r="P8778" s="247"/>
      <c r="Q8778" s="247"/>
      <c r="R8778" s="247"/>
    </row>
    <row r="8779" spans="1:18" ht="20.100000000000001" customHeight="1" x14ac:dyDescent="0.25">
      <c r="A8779" s="248"/>
      <c r="B8779" s="248"/>
      <c r="C8779" s="248"/>
      <c r="D8779" s="248"/>
      <c r="E8779" s="248"/>
      <c r="F8779" s="248"/>
      <c r="G8779" s="248"/>
      <c r="H8779" s="248"/>
      <c r="I8779" s="247"/>
      <c r="J8779" s="247"/>
      <c r="K8779" s="247"/>
      <c r="L8779" s="247"/>
      <c r="M8779" s="247"/>
      <c r="N8779" s="247"/>
      <c r="O8779" s="247"/>
      <c r="P8779" s="247"/>
      <c r="Q8779" s="247"/>
      <c r="R8779" s="247"/>
    </row>
    <row r="8780" spans="1:18" ht="20.100000000000001" customHeight="1" x14ac:dyDescent="0.25">
      <c r="A8780" s="248"/>
      <c r="B8780" s="248"/>
      <c r="C8780" s="248"/>
      <c r="D8780" s="248"/>
      <c r="E8780" s="248"/>
      <c r="F8780" s="248"/>
      <c r="G8780" s="248"/>
      <c r="H8780" s="248"/>
      <c r="I8780" s="247"/>
      <c r="J8780" s="247"/>
      <c r="K8780" s="247"/>
      <c r="L8780" s="247"/>
      <c r="M8780" s="247"/>
      <c r="N8780" s="247"/>
      <c r="O8780" s="247"/>
      <c r="P8780" s="247"/>
      <c r="Q8780" s="247"/>
      <c r="R8780" s="247"/>
    </row>
    <row r="8781" spans="1:18" ht="20.100000000000001" customHeight="1" x14ac:dyDescent="0.25">
      <c r="A8781" s="248"/>
      <c r="B8781" s="248"/>
      <c r="C8781" s="248"/>
      <c r="D8781" s="248"/>
      <c r="E8781" s="248"/>
      <c r="F8781" s="248"/>
      <c r="G8781" s="248"/>
      <c r="H8781" s="248"/>
      <c r="I8781" s="247"/>
      <c r="J8781" s="247"/>
      <c r="K8781" s="247"/>
      <c r="L8781" s="247"/>
      <c r="M8781" s="247"/>
      <c r="N8781" s="247"/>
      <c r="O8781" s="247"/>
      <c r="P8781" s="247"/>
      <c r="Q8781" s="247"/>
      <c r="R8781" s="247"/>
    </row>
    <row r="8782" spans="1:18" ht="20.100000000000001" customHeight="1" x14ac:dyDescent="0.25">
      <c r="A8782" s="248"/>
      <c r="B8782" s="248"/>
      <c r="C8782" s="248"/>
      <c r="D8782" s="248"/>
      <c r="E8782" s="248"/>
      <c r="F8782" s="248"/>
      <c r="G8782" s="248"/>
      <c r="H8782" s="248"/>
      <c r="I8782" s="247"/>
      <c r="J8782" s="247"/>
      <c r="K8782" s="247"/>
      <c r="L8782" s="247"/>
      <c r="M8782" s="247"/>
      <c r="N8782" s="247"/>
      <c r="O8782" s="247"/>
      <c r="P8782" s="247"/>
      <c r="Q8782" s="247"/>
      <c r="R8782" s="247"/>
    </row>
    <row r="8783" spans="1:18" ht="20.100000000000001" customHeight="1" x14ac:dyDescent="0.25">
      <c r="A8783" s="248"/>
      <c r="B8783" s="248"/>
      <c r="C8783" s="248"/>
      <c r="D8783" s="248"/>
      <c r="E8783" s="248"/>
      <c r="F8783" s="248"/>
      <c r="G8783" s="248"/>
      <c r="H8783" s="248"/>
      <c r="I8783" s="247"/>
      <c r="J8783" s="247"/>
      <c r="K8783" s="247"/>
      <c r="L8783" s="247"/>
      <c r="M8783" s="247"/>
      <c r="N8783" s="247"/>
      <c r="O8783" s="247"/>
      <c r="P8783" s="247"/>
      <c r="Q8783" s="247"/>
      <c r="R8783" s="247"/>
    </row>
    <row r="8784" spans="1:18" ht="20.100000000000001" customHeight="1" x14ac:dyDescent="0.25">
      <c r="A8784" s="248"/>
      <c r="B8784" s="248"/>
      <c r="C8784" s="248"/>
      <c r="D8784" s="248"/>
      <c r="E8784" s="248"/>
      <c r="F8784" s="248"/>
      <c r="G8784" s="248"/>
      <c r="H8784" s="248"/>
      <c r="I8784" s="247"/>
      <c r="J8784" s="247"/>
      <c r="K8784" s="247"/>
      <c r="L8784" s="247"/>
      <c r="M8784" s="247"/>
      <c r="N8784" s="247"/>
      <c r="O8784" s="247"/>
      <c r="P8784" s="247"/>
      <c r="Q8784" s="247"/>
      <c r="R8784" s="247"/>
    </row>
    <row r="8785" spans="1:18" ht="20.100000000000001" customHeight="1" x14ac:dyDescent="0.25">
      <c r="A8785" s="248"/>
      <c r="B8785" s="248"/>
      <c r="C8785" s="248"/>
      <c r="D8785" s="248"/>
      <c r="E8785" s="248"/>
      <c r="F8785" s="248"/>
      <c r="G8785" s="248"/>
      <c r="H8785" s="248"/>
      <c r="I8785" s="247"/>
      <c r="J8785" s="247"/>
      <c r="K8785" s="247"/>
      <c r="L8785" s="247"/>
      <c r="M8785" s="247"/>
      <c r="N8785" s="247"/>
      <c r="O8785" s="247"/>
      <c r="P8785" s="247"/>
      <c r="Q8785" s="247"/>
      <c r="R8785" s="247"/>
    </row>
    <row r="8786" spans="1:18" ht="20.100000000000001" customHeight="1" x14ac:dyDescent="0.25">
      <c r="A8786" s="248"/>
      <c r="B8786" s="248"/>
      <c r="C8786" s="248"/>
      <c r="D8786" s="248"/>
      <c r="E8786" s="248"/>
      <c r="F8786" s="248"/>
      <c r="G8786" s="248"/>
      <c r="H8786" s="248"/>
      <c r="I8786" s="247"/>
      <c r="J8786" s="247"/>
      <c r="K8786" s="247"/>
      <c r="L8786" s="247"/>
      <c r="M8786" s="247"/>
      <c r="N8786" s="247"/>
      <c r="O8786" s="247"/>
      <c r="P8786" s="247"/>
      <c r="Q8786" s="247"/>
      <c r="R8786" s="247"/>
    </row>
    <row r="8787" spans="1:18" ht="20.100000000000001" customHeight="1" x14ac:dyDescent="0.25">
      <c r="A8787" s="248"/>
      <c r="B8787" s="248"/>
      <c r="C8787" s="248"/>
      <c r="D8787" s="248"/>
      <c r="E8787" s="248"/>
      <c r="F8787" s="248"/>
      <c r="G8787" s="248"/>
      <c r="H8787" s="248"/>
      <c r="I8787" s="247"/>
      <c r="J8787" s="247"/>
      <c r="K8787" s="247"/>
      <c r="L8787" s="247"/>
      <c r="M8787" s="247"/>
      <c r="N8787" s="247"/>
      <c r="O8787" s="247"/>
      <c r="P8787" s="247"/>
      <c r="Q8787" s="247"/>
      <c r="R8787" s="247"/>
    </row>
    <row r="8788" spans="1:18" ht="20.100000000000001" customHeight="1" x14ac:dyDescent="0.25">
      <c r="A8788" s="248"/>
      <c r="B8788" s="248"/>
      <c r="C8788" s="248"/>
      <c r="D8788" s="248"/>
      <c r="E8788" s="248"/>
      <c r="F8788" s="248"/>
      <c r="G8788" s="248"/>
      <c r="H8788" s="248"/>
      <c r="I8788" s="247"/>
      <c r="J8788" s="247"/>
      <c r="K8788" s="247"/>
      <c r="L8788" s="247"/>
      <c r="M8788" s="247"/>
      <c r="N8788" s="247"/>
      <c r="O8788" s="247"/>
      <c r="P8788" s="247"/>
      <c r="Q8788" s="247"/>
      <c r="R8788" s="247"/>
    </row>
    <row r="8789" spans="1:18" ht="20.100000000000001" customHeight="1" x14ac:dyDescent="0.25">
      <c r="A8789" s="248"/>
      <c r="B8789" s="248"/>
      <c r="C8789" s="248"/>
      <c r="D8789" s="248"/>
      <c r="E8789" s="248"/>
      <c r="F8789" s="248"/>
      <c r="G8789" s="248"/>
      <c r="H8789" s="248"/>
      <c r="I8789" s="247"/>
      <c r="J8789" s="247"/>
      <c r="K8789" s="247"/>
      <c r="L8789" s="247"/>
      <c r="M8789" s="247"/>
      <c r="N8789" s="247"/>
      <c r="O8789" s="247"/>
      <c r="P8789" s="247"/>
      <c r="Q8789" s="247"/>
      <c r="R8789" s="247"/>
    </row>
    <row r="8790" spans="1:18" ht="20.100000000000001" customHeight="1" x14ac:dyDescent="0.25">
      <c r="A8790" s="248"/>
      <c r="B8790" s="248"/>
      <c r="C8790" s="248"/>
      <c r="D8790" s="248"/>
      <c r="E8790" s="248"/>
      <c r="F8790" s="248"/>
      <c r="G8790" s="248"/>
      <c r="H8790" s="248"/>
      <c r="I8790" s="247"/>
      <c r="J8790" s="247"/>
      <c r="K8790" s="247"/>
      <c r="L8790" s="247"/>
      <c r="M8790" s="247"/>
      <c r="N8790" s="247"/>
      <c r="O8790" s="247"/>
      <c r="P8790" s="247"/>
      <c r="Q8790" s="247"/>
      <c r="R8790" s="247"/>
    </row>
    <row r="8791" spans="1:18" ht="20.100000000000001" customHeight="1" x14ac:dyDescent="0.25">
      <c r="A8791" s="248"/>
      <c r="B8791" s="248"/>
      <c r="C8791" s="248"/>
      <c r="D8791" s="248"/>
      <c r="E8791" s="248"/>
      <c r="F8791" s="248"/>
      <c r="G8791" s="248"/>
      <c r="H8791" s="248"/>
      <c r="I8791" s="247"/>
      <c r="J8791" s="247"/>
      <c r="K8791" s="247"/>
      <c r="L8791" s="247"/>
      <c r="M8791" s="247"/>
      <c r="N8791" s="247"/>
      <c r="O8791" s="247"/>
      <c r="P8791" s="247"/>
      <c r="Q8791" s="247"/>
      <c r="R8791" s="247"/>
    </row>
    <row r="8792" spans="1:18" ht="20.100000000000001" customHeight="1" x14ac:dyDescent="0.25">
      <c r="A8792" s="248"/>
      <c r="B8792" s="248"/>
      <c r="C8792" s="248"/>
      <c r="D8792" s="248"/>
      <c r="E8792" s="248"/>
      <c r="F8792" s="248"/>
      <c r="G8792" s="248"/>
      <c r="H8792" s="248"/>
      <c r="I8792" s="247"/>
      <c r="J8792" s="247"/>
      <c r="K8792" s="247"/>
      <c r="L8792" s="247"/>
      <c r="M8792" s="247"/>
      <c r="N8792" s="247"/>
      <c r="O8792" s="247"/>
      <c r="P8792" s="247"/>
      <c r="Q8792" s="247"/>
      <c r="R8792" s="247"/>
    </row>
    <row r="8793" spans="1:18" ht="20.100000000000001" customHeight="1" x14ac:dyDescent="0.25">
      <c r="A8793" s="248"/>
      <c r="B8793" s="248"/>
      <c r="C8793" s="248"/>
      <c r="D8793" s="248"/>
      <c r="E8793" s="248"/>
      <c r="F8793" s="248"/>
      <c r="G8793" s="248"/>
      <c r="H8793" s="248"/>
      <c r="I8793" s="247"/>
      <c r="J8793" s="247"/>
      <c r="K8793" s="247"/>
      <c r="L8793" s="247"/>
      <c r="M8793" s="247"/>
      <c r="N8793" s="247"/>
      <c r="O8793" s="247"/>
      <c r="P8793" s="247"/>
      <c r="Q8793" s="247"/>
      <c r="R8793" s="247"/>
    </row>
    <row r="8794" spans="1:18" ht="20.100000000000001" customHeight="1" x14ac:dyDescent="0.25">
      <c r="A8794" s="248"/>
      <c r="B8794" s="248"/>
      <c r="C8794" s="248"/>
      <c r="D8794" s="248"/>
      <c r="E8794" s="248"/>
      <c r="F8794" s="248"/>
      <c r="G8794" s="248"/>
      <c r="H8794" s="248"/>
      <c r="I8794" s="247"/>
      <c r="J8794" s="247"/>
      <c r="K8794" s="247"/>
      <c r="L8794" s="247"/>
      <c r="M8794" s="247"/>
      <c r="N8794" s="247"/>
      <c r="O8794" s="247"/>
      <c r="P8794" s="247"/>
      <c r="Q8794" s="247"/>
      <c r="R8794" s="247"/>
    </row>
    <row r="8795" spans="1:18" ht="20.100000000000001" customHeight="1" x14ac:dyDescent="0.25">
      <c r="A8795" s="248"/>
      <c r="B8795" s="248"/>
      <c r="C8795" s="248"/>
      <c r="D8795" s="248"/>
      <c r="E8795" s="248"/>
      <c r="F8795" s="248"/>
      <c r="G8795" s="248"/>
      <c r="H8795" s="248"/>
      <c r="I8795" s="247"/>
      <c r="J8795" s="247"/>
      <c r="K8795" s="247"/>
      <c r="L8795" s="247"/>
      <c r="M8795" s="247"/>
      <c r="N8795" s="247"/>
      <c r="O8795" s="247"/>
      <c r="P8795" s="247"/>
      <c r="Q8795" s="247"/>
      <c r="R8795" s="247"/>
    </row>
    <row r="8796" spans="1:18" ht="20.100000000000001" customHeight="1" x14ac:dyDescent="0.25">
      <c r="A8796" s="248"/>
      <c r="B8796" s="248"/>
      <c r="C8796" s="248"/>
      <c r="D8796" s="248"/>
      <c r="E8796" s="248"/>
      <c r="F8796" s="248"/>
      <c r="G8796" s="248"/>
      <c r="H8796" s="248"/>
      <c r="I8796" s="247"/>
      <c r="J8796" s="247"/>
      <c r="K8796" s="247"/>
      <c r="L8796" s="247"/>
      <c r="M8796" s="247"/>
      <c r="N8796" s="247"/>
      <c r="O8796" s="247"/>
      <c r="P8796" s="247"/>
      <c r="Q8796" s="247"/>
      <c r="R8796" s="247"/>
    </row>
    <row r="8797" spans="1:18" ht="20.100000000000001" customHeight="1" x14ac:dyDescent="0.25">
      <c r="A8797" s="248"/>
      <c r="B8797" s="248"/>
      <c r="C8797" s="248"/>
      <c r="D8797" s="248"/>
      <c r="E8797" s="248"/>
      <c r="F8797" s="248"/>
      <c r="G8797" s="248"/>
      <c r="H8797" s="248"/>
      <c r="I8797" s="247"/>
      <c r="J8797" s="247"/>
      <c r="K8797" s="247"/>
      <c r="L8797" s="247"/>
      <c r="M8797" s="247"/>
      <c r="N8797" s="247"/>
      <c r="O8797" s="247"/>
      <c r="P8797" s="247"/>
      <c r="Q8797" s="247"/>
      <c r="R8797" s="247"/>
    </row>
    <row r="8798" spans="1:18" ht="20.100000000000001" customHeight="1" x14ac:dyDescent="0.25">
      <c r="A8798" s="248"/>
      <c r="B8798" s="248"/>
      <c r="C8798" s="248"/>
      <c r="D8798" s="248"/>
      <c r="E8798" s="248"/>
      <c r="F8798" s="248"/>
      <c r="G8798" s="248"/>
      <c r="H8798" s="248"/>
      <c r="I8798" s="247"/>
      <c r="J8798" s="247"/>
      <c r="K8798" s="247"/>
      <c r="L8798" s="247"/>
      <c r="M8798" s="247"/>
      <c r="N8798" s="247"/>
      <c r="O8798" s="247"/>
      <c r="P8798" s="247"/>
      <c r="Q8798" s="247"/>
      <c r="R8798" s="247"/>
    </row>
    <row r="8799" spans="1:18" ht="20.100000000000001" customHeight="1" x14ac:dyDescent="0.25">
      <c r="A8799" s="248"/>
      <c r="B8799" s="248"/>
      <c r="C8799" s="248"/>
      <c r="D8799" s="248"/>
      <c r="E8799" s="248"/>
      <c r="F8799" s="248"/>
      <c r="G8799" s="248"/>
      <c r="H8799" s="248"/>
      <c r="I8799" s="247"/>
      <c r="J8799" s="247"/>
      <c r="K8799" s="247"/>
      <c r="L8799" s="247"/>
      <c r="M8799" s="247"/>
      <c r="N8799" s="247"/>
      <c r="O8799" s="247"/>
      <c r="P8799" s="247"/>
      <c r="Q8799" s="247"/>
      <c r="R8799" s="247"/>
    </row>
    <row r="8800" spans="1:18" ht="20.100000000000001" customHeight="1" x14ac:dyDescent="0.25">
      <c r="A8800" s="248"/>
      <c r="B8800" s="248"/>
      <c r="C8800" s="248"/>
      <c r="D8800" s="248"/>
      <c r="E8800" s="248"/>
      <c r="F8800" s="248"/>
      <c r="G8800" s="248"/>
      <c r="H8800" s="248"/>
      <c r="I8800" s="247"/>
      <c r="J8800" s="247"/>
      <c r="K8800" s="247"/>
      <c r="L8800" s="247"/>
      <c r="M8800" s="247"/>
      <c r="N8800" s="247"/>
      <c r="O8800" s="247"/>
      <c r="P8800" s="247"/>
      <c r="Q8800" s="247"/>
      <c r="R8800" s="247"/>
    </row>
    <row r="8801" spans="1:18" ht="20.100000000000001" customHeight="1" x14ac:dyDescent="0.25">
      <c r="A8801" s="248"/>
      <c r="B8801" s="248"/>
      <c r="C8801" s="248"/>
      <c r="D8801" s="248"/>
      <c r="E8801" s="248"/>
      <c r="F8801" s="248"/>
      <c r="G8801" s="248"/>
      <c r="H8801" s="248"/>
      <c r="I8801" s="247"/>
      <c r="J8801" s="247"/>
      <c r="K8801" s="247"/>
      <c r="L8801" s="247"/>
      <c r="M8801" s="247"/>
      <c r="N8801" s="247"/>
      <c r="O8801" s="247"/>
      <c r="P8801" s="247"/>
      <c r="Q8801" s="247"/>
      <c r="R8801" s="247"/>
    </row>
    <row r="8802" spans="1:18" ht="20.100000000000001" customHeight="1" x14ac:dyDescent="0.25">
      <c r="A8802" s="248"/>
      <c r="B8802" s="248"/>
      <c r="C8802" s="248"/>
      <c r="D8802" s="248"/>
      <c r="E8802" s="248"/>
      <c r="F8802" s="248"/>
      <c r="G8802" s="248"/>
      <c r="H8802" s="248"/>
      <c r="I8802" s="247"/>
      <c r="J8802" s="247"/>
      <c r="K8802" s="247"/>
      <c r="L8802" s="247"/>
      <c r="M8802" s="247"/>
      <c r="N8802" s="247"/>
      <c r="O8802" s="247"/>
      <c r="P8802" s="247"/>
      <c r="Q8802" s="247"/>
      <c r="R8802" s="247"/>
    </row>
    <row r="8803" spans="1:18" ht="20.100000000000001" customHeight="1" x14ac:dyDescent="0.25">
      <c r="A8803" s="248"/>
      <c r="B8803" s="248"/>
      <c r="C8803" s="248"/>
      <c r="D8803" s="248"/>
      <c r="E8803" s="248"/>
      <c r="F8803" s="248"/>
      <c r="G8803" s="248"/>
      <c r="H8803" s="248"/>
      <c r="I8803" s="247"/>
      <c r="J8803" s="247"/>
      <c r="K8803" s="247"/>
      <c r="L8803" s="247"/>
      <c r="M8803" s="247"/>
      <c r="N8803" s="247"/>
      <c r="O8803" s="247"/>
      <c r="P8803" s="247"/>
      <c r="Q8803" s="247"/>
      <c r="R8803" s="247"/>
    </row>
    <row r="8804" spans="1:18" ht="20.100000000000001" customHeight="1" x14ac:dyDescent="0.25">
      <c r="A8804" s="248"/>
      <c r="B8804" s="248"/>
      <c r="C8804" s="248"/>
      <c r="D8804" s="248"/>
      <c r="E8804" s="248"/>
      <c r="F8804" s="248"/>
      <c r="G8804" s="248"/>
      <c r="H8804" s="248"/>
      <c r="I8804" s="247"/>
      <c r="J8804" s="247"/>
      <c r="K8804" s="247"/>
      <c r="L8804" s="247"/>
      <c r="M8804" s="247"/>
      <c r="N8804" s="247"/>
      <c r="O8804" s="247"/>
      <c r="P8804" s="247"/>
      <c r="Q8804" s="247"/>
      <c r="R8804" s="247"/>
    </row>
    <row r="8805" spans="1:18" ht="20.100000000000001" customHeight="1" x14ac:dyDescent="0.25">
      <c r="A8805" s="248"/>
      <c r="B8805" s="248"/>
      <c r="C8805" s="248"/>
      <c r="D8805" s="248"/>
      <c r="E8805" s="248"/>
      <c r="F8805" s="248"/>
      <c r="G8805" s="248"/>
      <c r="H8805" s="248"/>
      <c r="I8805" s="247"/>
      <c r="J8805" s="247"/>
      <c r="K8805" s="247"/>
      <c r="L8805" s="247"/>
      <c r="M8805" s="247"/>
      <c r="N8805" s="247"/>
      <c r="O8805" s="247"/>
      <c r="P8805" s="247"/>
      <c r="Q8805" s="247"/>
      <c r="R8805" s="247"/>
    </row>
    <row r="8806" spans="1:18" ht="20.100000000000001" customHeight="1" x14ac:dyDescent="0.25">
      <c r="A8806" s="248"/>
      <c r="B8806" s="248"/>
      <c r="C8806" s="248"/>
      <c r="D8806" s="248"/>
      <c r="E8806" s="248"/>
      <c r="F8806" s="248"/>
      <c r="G8806" s="248"/>
      <c r="H8806" s="248"/>
      <c r="I8806" s="247"/>
      <c r="J8806" s="247"/>
      <c r="K8806" s="247"/>
      <c r="L8806" s="247"/>
      <c r="M8806" s="247"/>
      <c r="N8806" s="247"/>
      <c r="O8806" s="247"/>
      <c r="P8806" s="247"/>
      <c r="Q8806" s="247"/>
      <c r="R8806" s="247"/>
    </row>
    <row r="8807" spans="1:18" ht="20.100000000000001" customHeight="1" x14ac:dyDescent="0.25">
      <c r="A8807" s="248"/>
      <c r="B8807" s="248"/>
      <c r="C8807" s="248"/>
      <c r="D8807" s="248"/>
      <c r="E8807" s="248"/>
      <c r="F8807" s="248"/>
      <c r="G8807" s="248"/>
      <c r="H8807" s="248"/>
      <c r="I8807" s="247"/>
      <c r="J8807" s="247"/>
      <c r="K8807" s="247"/>
      <c r="L8807" s="247"/>
      <c r="M8807" s="247"/>
      <c r="N8807" s="247"/>
      <c r="O8807" s="247"/>
      <c r="P8807" s="247"/>
      <c r="Q8807" s="247"/>
      <c r="R8807" s="247"/>
    </row>
    <row r="8808" spans="1:18" ht="20.100000000000001" customHeight="1" x14ac:dyDescent="0.25">
      <c r="A8808" s="248"/>
      <c r="B8808" s="248"/>
      <c r="C8808" s="248"/>
      <c r="D8808" s="248"/>
      <c r="E8808" s="248"/>
      <c r="F8808" s="248"/>
      <c r="G8808" s="248"/>
      <c r="H8808" s="248"/>
      <c r="I8808" s="247"/>
      <c r="J8808" s="247"/>
      <c r="K8808" s="247"/>
      <c r="L8808" s="247"/>
      <c r="M8808" s="247"/>
      <c r="N8808" s="247"/>
      <c r="O8808" s="247"/>
      <c r="P8808" s="247"/>
      <c r="Q8808" s="247"/>
      <c r="R8808" s="247"/>
    </row>
    <row r="8809" spans="1:18" ht="20.100000000000001" customHeight="1" x14ac:dyDescent="0.25">
      <c r="A8809" s="248"/>
      <c r="B8809" s="248"/>
      <c r="C8809" s="248"/>
      <c r="D8809" s="248"/>
      <c r="E8809" s="248"/>
      <c r="F8809" s="248"/>
      <c r="G8809" s="248"/>
      <c r="H8809" s="248"/>
      <c r="I8809" s="247"/>
      <c r="J8809" s="247"/>
      <c r="K8809" s="247"/>
      <c r="L8809" s="247"/>
      <c r="M8809" s="247"/>
      <c r="N8809" s="247"/>
      <c r="O8809" s="247"/>
      <c r="P8809" s="247"/>
      <c r="Q8809" s="247"/>
      <c r="R8809" s="247"/>
    </row>
    <row r="8810" spans="1:18" ht="20.100000000000001" customHeight="1" x14ac:dyDescent="0.25">
      <c r="A8810" s="248"/>
      <c r="B8810" s="248"/>
      <c r="C8810" s="248"/>
      <c r="D8810" s="248"/>
      <c r="E8810" s="248"/>
      <c r="F8810" s="248"/>
      <c r="G8810" s="248"/>
      <c r="H8810" s="248"/>
      <c r="I8810" s="247"/>
      <c r="J8810" s="247"/>
      <c r="K8810" s="247"/>
      <c r="L8810" s="247"/>
      <c r="M8810" s="247"/>
      <c r="N8810" s="247"/>
      <c r="O8810" s="247"/>
      <c r="P8810" s="247"/>
      <c r="Q8810" s="247"/>
      <c r="R8810" s="247"/>
    </row>
    <row r="8811" spans="1:18" ht="20.100000000000001" customHeight="1" x14ac:dyDescent="0.25">
      <c r="A8811" s="248"/>
      <c r="B8811" s="248"/>
      <c r="C8811" s="248"/>
      <c r="D8811" s="248"/>
      <c r="E8811" s="248"/>
      <c r="F8811" s="248"/>
      <c r="G8811" s="248"/>
      <c r="H8811" s="248"/>
      <c r="I8811" s="247"/>
      <c r="J8811" s="247"/>
      <c r="K8811" s="247"/>
      <c r="L8811" s="247"/>
      <c r="M8811" s="247"/>
      <c r="N8811" s="247"/>
      <c r="O8811" s="247"/>
      <c r="P8811" s="247"/>
      <c r="Q8811" s="247"/>
      <c r="R8811" s="247"/>
    </row>
    <row r="8812" spans="1:18" ht="20.100000000000001" customHeight="1" x14ac:dyDescent="0.25">
      <c r="A8812" s="248"/>
      <c r="B8812" s="248"/>
      <c r="C8812" s="248"/>
      <c r="D8812" s="248"/>
      <c r="E8812" s="248"/>
      <c r="F8812" s="248"/>
      <c r="G8812" s="248"/>
      <c r="H8812" s="248"/>
      <c r="I8812" s="247"/>
      <c r="J8812" s="247"/>
      <c r="K8812" s="247"/>
      <c r="L8812" s="247"/>
      <c r="M8812" s="247"/>
      <c r="N8812" s="247"/>
      <c r="O8812" s="247"/>
      <c r="P8812" s="247"/>
      <c r="Q8812" s="247"/>
      <c r="R8812" s="247"/>
    </row>
    <row r="8813" spans="1:18" ht="20.100000000000001" customHeight="1" x14ac:dyDescent="0.25">
      <c r="A8813" s="248"/>
      <c r="B8813" s="248"/>
      <c r="C8813" s="248"/>
      <c r="D8813" s="248"/>
      <c r="E8813" s="248"/>
      <c r="F8813" s="248"/>
      <c r="G8813" s="248"/>
      <c r="H8813" s="248"/>
      <c r="I8813" s="247"/>
      <c r="J8813" s="247"/>
      <c r="K8813" s="247"/>
      <c r="L8813" s="247"/>
      <c r="M8813" s="247"/>
      <c r="N8813" s="247"/>
      <c r="O8813" s="247"/>
      <c r="P8813" s="247"/>
      <c r="Q8813" s="247"/>
      <c r="R8813" s="247"/>
    </row>
    <row r="8814" spans="1:18" ht="20.100000000000001" customHeight="1" x14ac:dyDescent="0.25">
      <c r="A8814" s="248"/>
      <c r="B8814" s="248"/>
      <c r="C8814" s="248"/>
      <c r="D8814" s="248"/>
      <c r="E8814" s="248"/>
      <c r="F8814" s="248"/>
      <c r="G8814" s="248"/>
      <c r="H8814" s="248"/>
      <c r="I8814" s="247"/>
      <c r="J8814" s="247"/>
      <c r="K8814" s="247"/>
      <c r="L8814" s="247"/>
      <c r="M8814" s="247"/>
      <c r="N8814" s="247"/>
      <c r="O8814" s="247"/>
      <c r="P8814" s="247"/>
      <c r="Q8814" s="247"/>
      <c r="R8814" s="247"/>
    </row>
    <row r="8815" spans="1:18" ht="20.100000000000001" customHeight="1" x14ac:dyDescent="0.25">
      <c r="A8815" s="248"/>
      <c r="B8815" s="248"/>
      <c r="C8815" s="248"/>
      <c r="D8815" s="248"/>
      <c r="E8815" s="248"/>
      <c r="F8815" s="248"/>
      <c r="G8815" s="248"/>
      <c r="H8815" s="248"/>
      <c r="I8815" s="247"/>
      <c r="J8815" s="247"/>
      <c r="K8815" s="247"/>
      <c r="L8815" s="247"/>
      <c r="M8815" s="247"/>
      <c r="N8815" s="247"/>
      <c r="O8815" s="247"/>
      <c r="P8815" s="247"/>
      <c r="Q8815" s="247"/>
      <c r="R8815" s="247"/>
    </row>
    <row r="8816" spans="1:18" ht="20.100000000000001" customHeight="1" x14ac:dyDescent="0.25">
      <c r="A8816" s="248"/>
      <c r="B8816" s="248"/>
      <c r="C8816" s="248"/>
      <c r="D8816" s="248"/>
      <c r="E8816" s="248"/>
      <c r="F8816" s="248"/>
      <c r="G8816" s="248"/>
      <c r="H8816" s="248"/>
      <c r="I8816" s="247"/>
      <c r="J8816" s="247"/>
      <c r="K8816" s="247"/>
      <c r="L8816" s="247"/>
      <c r="M8816" s="247"/>
      <c r="N8816" s="247"/>
      <c r="O8816" s="247"/>
      <c r="P8816" s="247"/>
      <c r="Q8816" s="247"/>
      <c r="R8816" s="247"/>
    </row>
    <row r="8817" spans="1:18" ht="20.100000000000001" customHeight="1" x14ac:dyDescent="0.25">
      <c r="A8817" s="248"/>
      <c r="B8817" s="248"/>
      <c r="C8817" s="248"/>
      <c r="D8817" s="248"/>
      <c r="E8817" s="248"/>
      <c r="F8817" s="248"/>
      <c r="G8817" s="248"/>
      <c r="H8817" s="248"/>
      <c r="I8817" s="247"/>
      <c r="J8817" s="247"/>
      <c r="K8817" s="247"/>
      <c r="L8817" s="247"/>
      <c r="M8817" s="247"/>
      <c r="N8817" s="247"/>
      <c r="O8817" s="247"/>
      <c r="P8817" s="247"/>
      <c r="Q8817" s="247"/>
      <c r="R8817" s="247"/>
    </row>
    <row r="8818" spans="1:18" ht="20.100000000000001" customHeight="1" x14ac:dyDescent="0.25">
      <c r="A8818" s="248"/>
      <c r="B8818" s="248"/>
      <c r="C8818" s="248"/>
      <c r="D8818" s="248"/>
      <c r="E8818" s="248"/>
      <c r="F8818" s="248"/>
      <c r="G8818" s="248"/>
      <c r="H8818" s="248"/>
      <c r="I8818" s="247"/>
      <c r="J8818" s="247"/>
      <c r="K8818" s="247"/>
      <c r="L8818" s="247"/>
      <c r="M8818" s="247"/>
      <c r="N8818" s="247"/>
      <c r="O8818" s="247"/>
      <c r="P8818" s="247"/>
      <c r="Q8818" s="247"/>
      <c r="R8818" s="247"/>
    </row>
    <row r="8819" spans="1:18" ht="20.100000000000001" customHeight="1" x14ac:dyDescent="0.25">
      <c r="A8819" s="248"/>
      <c r="B8819" s="248"/>
      <c r="C8819" s="248"/>
      <c r="D8819" s="248"/>
      <c r="E8819" s="248"/>
      <c r="F8819" s="248"/>
      <c r="G8819" s="248"/>
      <c r="H8819" s="248"/>
      <c r="I8819" s="247"/>
      <c r="J8819" s="247"/>
      <c r="K8819" s="247"/>
      <c r="L8819" s="247"/>
      <c r="M8819" s="247"/>
      <c r="N8819" s="247"/>
      <c r="O8819" s="247"/>
      <c r="P8819" s="247"/>
      <c r="Q8819" s="247"/>
      <c r="R8819" s="247"/>
    </row>
    <row r="8820" spans="1:18" ht="20.100000000000001" customHeight="1" x14ac:dyDescent="0.25">
      <c r="A8820" s="248"/>
      <c r="B8820" s="248"/>
      <c r="C8820" s="248"/>
      <c r="D8820" s="248"/>
      <c r="E8820" s="248"/>
      <c r="F8820" s="248"/>
      <c r="G8820" s="248"/>
      <c r="H8820" s="248"/>
      <c r="I8820" s="247"/>
      <c r="J8820" s="247"/>
      <c r="K8820" s="247"/>
      <c r="L8820" s="247"/>
      <c r="M8820" s="247"/>
      <c r="N8820" s="247"/>
      <c r="O8820" s="247"/>
      <c r="P8820" s="247"/>
      <c r="Q8820" s="247"/>
      <c r="R8820" s="247"/>
    </row>
    <row r="8821" spans="1:18" ht="20.100000000000001" customHeight="1" x14ac:dyDescent="0.25">
      <c r="A8821" s="248"/>
      <c r="B8821" s="248"/>
      <c r="C8821" s="248"/>
      <c r="D8821" s="248"/>
      <c r="E8821" s="248"/>
      <c r="F8821" s="248"/>
      <c r="G8821" s="248"/>
      <c r="H8821" s="248"/>
      <c r="I8821" s="247"/>
      <c r="J8821" s="247"/>
      <c r="K8821" s="247"/>
      <c r="L8821" s="247"/>
      <c r="M8821" s="247"/>
      <c r="N8821" s="247"/>
      <c r="O8821" s="247"/>
      <c r="P8821" s="247"/>
      <c r="Q8821" s="247"/>
      <c r="R8821" s="247"/>
    </row>
    <row r="8822" spans="1:18" ht="20.100000000000001" customHeight="1" x14ac:dyDescent="0.25">
      <c r="A8822" s="248"/>
      <c r="B8822" s="248"/>
      <c r="C8822" s="248"/>
      <c r="D8822" s="248"/>
      <c r="E8822" s="248"/>
      <c r="F8822" s="248"/>
      <c r="G8822" s="248"/>
      <c r="H8822" s="248"/>
      <c r="I8822" s="247"/>
      <c r="J8822" s="247"/>
      <c r="K8822" s="247"/>
      <c r="L8822" s="247"/>
      <c r="M8822" s="247"/>
      <c r="N8822" s="247"/>
      <c r="O8822" s="247"/>
      <c r="P8822" s="247"/>
      <c r="Q8822" s="247"/>
      <c r="R8822" s="247"/>
    </row>
    <row r="8823" spans="1:18" ht="20.100000000000001" customHeight="1" x14ac:dyDescent="0.25">
      <c r="A8823" s="248"/>
      <c r="B8823" s="248"/>
      <c r="C8823" s="248"/>
      <c r="D8823" s="248"/>
      <c r="E8823" s="248"/>
      <c r="F8823" s="248"/>
      <c r="G8823" s="248"/>
      <c r="H8823" s="248"/>
      <c r="I8823" s="247"/>
      <c r="J8823" s="247"/>
      <c r="K8823" s="247"/>
      <c r="L8823" s="247"/>
      <c r="M8823" s="247"/>
      <c r="N8823" s="247"/>
      <c r="O8823" s="247"/>
      <c r="P8823" s="247"/>
      <c r="Q8823" s="247"/>
      <c r="R8823" s="247"/>
    </row>
    <row r="8824" spans="1:18" ht="20.100000000000001" customHeight="1" x14ac:dyDescent="0.25">
      <c r="A8824" s="248"/>
      <c r="B8824" s="248"/>
      <c r="C8824" s="248"/>
      <c r="D8824" s="248"/>
      <c r="E8824" s="248"/>
      <c r="F8824" s="248"/>
      <c r="G8824" s="248"/>
      <c r="H8824" s="248"/>
      <c r="I8824" s="247"/>
      <c r="J8824" s="247"/>
      <c r="K8824" s="247"/>
      <c r="L8824" s="247"/>
      <c r="M8824" s="247"/>
      <c r="N8824" s="247"/>
      <c r="O8824" s="247"/>
      <c r="P8824" s="247"/>
      <c r="Q8824" s="247"/>
      <c r="R8824" s="247"/>
    </row>
    <row r="8825" spans="1:18" ht="20.100000000000001" customHeight="1" x14ac:dyDescent="0.25">
      <c r="A8825" s="248"/>
      <c r="B8825" s="248"/>
      <c r="C8825" s="248"/>
      <c r="D8825" s="248"/>
      <c r="E8825" s="248"/>
      <c r="F8825" s="248"/>
      <c r="G8825" s="248"/>
      <c r="H8825" s="248"/>
      <c r="I8825" s="247"/>
      <c r="J8825" s="247"/>
      <c r="K8825" s="247"/>
      <c r="L8825" s="247"/>
      <c r="M8825" s="247"/>
      <c r="N8825" s="247"/>
      <c r="O8825" s="247"/>
      <c r="P8825" s="247"/>
      <c r="Q8825" s="247"/>
      <c r="R8825" s="247"/>
    </row>
    <row r="8826" spans="1:18" ht="20.100000000000001" customHeight="1" x14ac:dyDescent="0.25">
      <c r="A8826" s="248"/>
      <c r="B8826" s="248"/>
      <c r="C8826" s="248"/>
      <c r="D8826" s="248"/>
      <c r="E8826" s="248"/>
      <c r="F8826" s="248"/>
      <c r="G8826" s="248"/>
      <c r="H8826" s="248"/>
      <c r="I8826" s="247"/>
      <c r="J8826" s="247"/>
      <c r="K8826" s="247"/>
      <c r="L8826" s="247"/>
      <c r="M8826" s="247"/>
      <c r="N8826" s="247"/>
      <c r="O8826" s="247"/>
      <c r="P8826" s="247"/>
      <c r="Q8826" s="247"/>
      <c r="R8826" s="247"/>
    </row>
    <row r="8827" spans="1:18" ht="20.100000000000001" customHeight="1" x14ac:dyDescent="0.25">
      <c r="A8827" s="248"/>
      <c r="B8827" s="248"/>
      <c r="C8827" s="248"/>
      <c r="D8827" s="248"/>
      <c r="E8827" s="248"/>
      <c r="F8827" s="248"/>
      <c r="G8827" s="248"/>
      <c r="H8827" s="248"/>
      <c r="I8827" s="247"/>
      <c r="J8827" s="247"/>
      <c r="K8827" s="247"/>
      <c r="L8827" s="247"/>
      <c r="M8827" s="247"/>
      <c r="N8827" s="247"/>
      <c r="O8827" s="247"/>
      <c r="P8827" s="247"/>
      <c r="Q8827" s="247"/>
      <c r="R8827" s="247"/>
    </row>
    <row r="8828" spans="1:18" ht="20.100000000000001" customHeight="1" x14ac:dyDescent="0.25">
      <c r="A8828" s="248"/>
      <c r="B8828" s="248"/>
      <c r="C8828" s="248"/>
      <c r="D8828" s="248"/>
      <c r="E8828" s="248"/>
      <c r="F8828" s="248"/>
      <c r="G8828" s="248"/>
      <c r="H8828" s="248"/>
      <c r="I8828" s="247"/>
      <c r="J8828" s="247"/>
      <c r="K8828" s="247"/>
      <c r="L8828" s="247"/>
      <c r="M8828" s="247"/>
      <c r="N8828" s="247"/>
      <c r="O8828" s="247"/>
      <c r="P8828" s="247"/>
      <c r="Q8828" s="247"/>
      <c r="R8828" s="247"/>
    </row>
    <row r="8829" spans="1:18" ht="20.100000000000001" customHeight="1" x14ac:dyDescent="0.25">
      <c r="A8829" s="248"/>
      <c r="B8829" s="248"/>
      <c r="C8829" s="248"/>
      <c r="D8829" s="248"/>
      <c r="E8829" s="248"/>
      <c r="F8829" s="248"/>
      <c r="G8829" s="248"/>
      <c r="H8829" s="248"/>
      <c r="I8829" s="247"/>
      <c r="J8829" s="247"/>
      <c r="K8829" s="247"/>
      <c r="L8829" s="247"/>
      <c r="M8829" s="247"/>
      <c r="N8829" s="247"/>
      <c r="O8829" s="247"/>
      <c r="P8829" s="247"/>
      <c r="Q8829" s="247"/>
      <c r="R8829" s="247"/>
    </row>
    <row r="8830" spans="1:18" ht="20.100000000000001" customHeight="1" x14ac:dyDescent="0.25">
      <c r="A8830" s="248"/>
      <c r="B8830" s="248"/>
      <c r="C8830" s="248"/>
      <c r="D8830" s="248"/>
      <c r="E8830" s="248"/>
      <c r="F8830" s="248"/>
      <c r="G8830" s="248"/>
      <c r="H8830" s="248"/>
      <c r="I8830" s="247"/>
      <c r="J8830" s="247"/>
      <c r="K8830" s="247"/>
      <c r="L8830" s="247"/>
      <c r="M8830" s="247"/>
      <c r="N8830" s="247"/>
      <c r="O8830" s="247"/>
      <c r="P8830" s="247"/>
      <c r="Q8830" s="247"/>
      <c r="R8830" s="247"/>
    </row>
    <row r="8831" spans="1:18" ht="20.100000000000001" customHeight="1" x14ac:dyDescent="0.25">
      <c r="A8831" s="248"/>
      <c r="B8831" s="248"/>
      <c r="C8831" s="248"/>
      <c r="D8831" s="248"/>
      <c r="E8831" s="248"/>
      <c r="F8831" s="248"/>
      <c r="G8831" s="248"/>
      <c r="H8831" s="248"/>
      <c r="I8831" s="247"/>
      <c r="J8831" s="247"/>
      <c r="K8831" s="247"/>
      <c r="L8831" s="247"/>
      <c r="M8831" s="247"/>
      <c r="N8831" s="247"/>
      <c r="O8831" s="247"/>
      <c r="P8831" s="247"/>
      <c r="Q8831" s="247"/>
      <c r="R8831" s="247"/>
    </row>
    <row r="8832" spans="1:18" ht="20.100000000000001" customHeight="1" x14ac:dyDescent="0.25">
      <c r="A8832" s="248"/>
      <c r="B8832" s="248"/>
      <c r="C8832" s="248"/>
      <c r="D8832" s="248"/>
      <c r="E8832" s="248"/>
      <c r="F8832" s="248"/>
      <c r="G8832" s="248"/>
      <c r="H8832" s="248"/>
      <c r="I8832" s="247"/>
      <c r="J8832" s="247"/>
      <c r="K8832" s="247"/>
      <c r="L8832" s="247"/>
      <c r="M8832" s="247"/>
      <c r="N8832" s="247"/>
      <c r="O8832" s="247"/>
      <c r="P8832" s="247"/>
      <c r="Q8832" s="247"/>
      <c r="R8832" s="247"/>
    </row>
    <row r="8833" spans="1:18" ht="20.100000000000001" customHeight="1" x14ac:dyDescent="0.25">
      <c r="A8833" s="248"/>
      <c r="B8833" s="248"/>
      <c r="C8833" s="248"/>
      <c r="D8833" s="248"/>
      <c r="E8833" s="248"/>
      <c r="F8833" s="248"/>
      <c r="G8833" s="248"/>
      <c r="H8833" s="248"/>
      <c r="I8833" s="247"/>
      <c r="J8833" s="247"/>
      <c r="K8833" s="247"/>
      <c r="L8833" s="247"/>
      <c r="M8833" s="247"/>
      <c r="N8833" s="247"/>
      <c r="O8833" s="247"/>
      <c r="P8833" s="247"/>
      <c r="Q8833" s="247"/>
      <c r="R8833" s="247"/>
    </row>
    <row r="8834" spans="1:18" ht="20.100000000000001" customHeight="1" x14ac:dyDescent="0.25">
      <c r="A8834" s="248"/>
      <c r="B8834" s="248"/>
      <c r="C8834" s="248"/>
      <c r="D8834" s="248"/>
      <c r="E8834" s="248"/>
      <c r="F8834" s="248"/>
      <c r="G8834" s="248"/>
      <c r="H8834" s="248"/>
      <c r="I8834" s="247"/>
      <c r="J8834" s="247"/>
      <c r="K8834" s="247"/>
      <c r="L8834" s="247"/>
      <c r="M8834" s="247"/>
      <c r="N8834" s="247"/>
      <c r="O8834" s="247"/>
      <c r="P8834" s="247"/>
      <c r="Q8834" s="247"/>
      <c r="R8834" s="247"/>
    </row>
    <row r="8835" spans="1:18" ht="20.100000000000001" customHeight="1" x14ac:dyDescent="0.25">
      <c r="A8835" s="248"/>
      <c r="B8835" s="248"/>
      <c r="C8835" s="248"/>
      <c r="D8835" s="248"/>
      <c r="E8835" s="248"/>
      <c r="F8835" s="248"/>
      <c r="G8835" s="248"/>
      <c r="H8835" s="248"/>
      <c r="I8835" s="247"/>
      <c r="J8835" s="247"/>
      <c r="K8835" s="247"/>
      <c r="L8835" s="247"/>
      <c r="M8835" s="247"/>
      <c r="N8835" s="247"/>
      <c r="O8835" s="247"/>
      <c r="P8835" s="247"/>
      <c r="Q8835" s="247"/>
      <c r="R8835" s="247"/>
    </row>
    <row r="8836" spans="1:18" ht="20.100000000000001" customHeight="1" x14ac:dyDescent="0.25">
      <c r="A8836" s="248"/>
      <c r="B8836" s="248"/>
      <c r="C8836" s="248"/>
      <c r="D8836" s="248"/>
      <c r="E8836" s="248"/>
      <c r="F8836" s="248"/>
      <c r="G8836" s="248"/>
      <c r="H8836" s="248"/>
      <c r="I8836" s="247"/>
      <c r="J8836" s="247"/>
      <c r="K8836" s="247"/>
      <c r="L8836" s="247"/>
      <c r="M8836" s="247"/>
      <c r="N8836" s="247"/>
      <c r="O8836" s="247"/>
      <c r="P8836" s="247"/>
      <c r="Q8836" s="247"/>
      <c r="R8836" s="247"/>
    </row>
    <row r="8837" spans="1:18" ht="20.100000000000001" customHeight="1" x14ac:dyDescent="0.25">
      <c r="A8837" s="248"/>
      <c r="B8837" s="248"/>
      <c r="C8837" s="248"/>
      <c r="D8837" s="248"/>
      <c r="E8837" s="248"/>
      <c r="F8837" s="248"/>
      <c r="G8837" s="248"/>
      <c r="H8837" s="248"/>
      <c r="I8837" s="247"/>
      <c r="J8837" s="247"/>
      <c r="K8837" s="247"/>
      <c r="L8837" s="247"/>
      <c r="M8837" s="247"/>
      <c r="N8837" s="247"/>
      <c r="O8837" s="247"/>
      <c r="P8837" s="247"/>
      <c r="Q8837" s="247"/>
      <c r="R8837" s="247"/>
    </row>
    <row r="8838" spans="1:18" ht="20.100000000000001" customHeight="1" x14ac:dyDescent="0.25">
      <c r="A8838" s="248"/>
      <c r="B8838" s="248"/>
      <c r="C8838" s="248"/>
      <c r="D8838" s="248"/>
      <c r="E8838" s="248"/>
      <c r="F8838" s="248"/>
      <c r="G8838" s="248"/>
      <c r="H8838" s="248"/>
      <c r="I8838" s="247"/>
      <c r="J8838" s="247"/>
      <c r="K8838" s="247"/>
      <c r="L8838" s="247"/>
      <c r="M8838" s="247"/>
      <c r="N8838" s="247"/>
      <c r="O8838" s="247"/>
      <c r="P8838" s="247"/>
      <c r="Q8838" s="247"/>
      <c r="R8838" s="247"/>
    </row>
    <row r="8839" spans="1:18" ht="20.100000000000001" customHeight="1" x14ac:dyDescent="0.25">
      <c r="A8839" s="248"/>
      <c r="B8839" s="248"/>
      <c r="C8839" s="248"/>
      <c r="D8839" s="248"/>
      <c r="E8839" s="248"/>
      <c r="F8839" s="248"/>
      <c r="G8839" s="248"/>
      <c r="H8839" s="248"/>
      <c r="I8839" s="247"/>
      <c r="J8839" s="247"/>
      <c r="K8839" s="247"/>
      <c r="L8839" s="247"/>
      <c r="M8839" s="247"/>
      <c r="N8839" s="247"/>
      <c r="O8839" s="247"/>
      <c r="P8839" s="247"/>
      <c r="Q8839" s="247"/>
      <c r="R8839" s="247"/>
    </row>
    <row r="8840" spans="1:18" ht="20.100000000000001" customHeight="1" x14ac:dyDescent="0.25">
      <c r="A8840" s="248"/>
      <c r="B8840" s="248"/>
      <c r="C8840" s="248"/>
      <c r="D8840" s="248"/>
      <c r="E8840" s="248"/>
      <c r="F8840" s="248"/>
      <c r="G8840" s="248"/>
      <c r="H8840" s="248"/>
      <c r="I8840" s="247"/>
      <c r="J8840" s="247"/>
      <c r="K8840" s="247"/>
      <c r="L8840" s="247"/>
      <c r="M8840" s="247"/>
      <c r="N8840" s="247"/>
      <c r="O8840" s="247"/>
      <c r="P8840" s="247"/>
      <c r="Q8840" s="247"/>
      <c r="R8840" s="247"/>
    </row>
    <row r="8841" spans="1:18" ht="20.100000000000001" customHeight="1" x14ac:dyDescent="0.25">
      <c r="A8841" s="248"/>
      <c r="B8841" s="248"/>
      <c r="C8841" s="248"/>
      <c r="D8841" s="248"/>
      <c r="E8841" s="248"/>
      <c r="F8841" s="248"/>
      <c r="G8841" s="248"/>
      <c r="H8841" s="248"/>
      <c r="I8841" s="247"/>
      <c r="J8841" s="247"/>
      <c r="K8841" s="247"/>
      <c r="L8841" s="247"/>
      <c r="M8841" s="247"/>
      <c r="N8841" s="247"/>
      <c r="O8841" s="247"/>
      <c r="P8841" s="247"/>
      <c r="Q8841" s="247"/>
      <c r="R8841" s="247"/>
    </row>
    <row r="8842" spans="1:18" ht="20.100000000000001" customHeight="1" x14ac:dyDescent="0.25">
      <c r="A8842" s="248"/>
      <c r="B8842" s="248"/>
      <c r="C8842" s="248"/>
      <c r="D8842" s="248"/>
      <c r="E8842" s="248"/>
      <c r="F8842" s="248"/>
      <c r="G8842" s="248"/>
      <c r="H8842" s="248"/>
      <c r="I8842" s="247"/>
      <c r="J8842" s="247"/>
      <c r="K8842" s="247"/>
      <c r="L8842" s="247"/>
      <c r="M8842" s="247"/>
      <c r="N8842" s="247"/>
      <c r="O8842" s="247"/>
      <c r="P8842" s="247"/>
      <c r="Q8842" s="247"/>
      <c r="R8842" s="247"/>
    </row>
    <row r="8843" spans="1:18" ht="20.100000000000001" customHeight="1" x14ac:dyDescent="0.25">
      <c r="A8843" s="248"/>
      <c r="B8843" s="248"/>
      <c r="C8843" s="248"/>
      <c r="D8843" s="248"/>
      <c r="E8843" s="248"/>
      <c r="F8843" s="248"/>
      <c r="G8843" s="248"/>
      <c r="H8843" s="248"/>
      <c r="I8843" s="247"/>
      <c r="J8843" s="247"/>
      <c r="K8843" s="247"/>
      <c r="L8843" s="247"/>
      <c r="M8843" s="247"/>
      <c r="N8843" s="247"/>
      <c r="O8843" s="247"/>
      <c r="P8843" s="247"/>
      <c r="Q8843" s="247"/>
      <c r="R8843" s="247"/>
    </row>
    <row r="8844" spans="1:18" ht="20.100000000000001" customHeight="1" x14ac:dyDescent="0.25">
      <c r="A8844" s="248"/>
      <c r="B8844" s="248"/>
      <c r="C8844" s="248"/>
      <c r="D8844" s="248"/>
      <c r="E8844" s="248"/>
      <c r="F8844" s="248"/>
      <c r="G8844" s="248"/>
      <c r="H8844" s="248"/>
      <c r="I8844" s="247"/>
      <c r="J8844" s="247"/>
      <c r="K8844" s="247"/>
      <c r="L8844" s="247"/>
      <c r="M8844" s="247"/>
      <c r="N8844" s="247"/>
      <c r="O8844" s="247"/>
      <c r="P8844" s="247"/>
      <c r="Q8844" s="247"/>
      <c r="R8844" s="247"/>
    </row>
    <row r="8845" spans="1:18" ht="20.100000000000001" customHeight="1" x14ac:dyDescent="0.25">
      <c r="A8845" s="248"/>
      <c r="B8845" s="248"/>
      <c r="C8845" s="248"/>
      <c r="D8845" s="248"/>
      <c r="E8845" s="248"/>
      <c r="F8845" s="248"/>
      <c r="G8845" s="248"/>
      <c r="H8845" s="248"/>
      <c r="I8845" s="247"/>
      <c r="J8845" s="247"/>
      <c r="K8845" s="247"/>
      <c r="L8845" s="247"/>
      <c r="M8845" s="247"/>
      <c r="N8845" s="247"/>
      <c r="O8845" s="247"/>
      <c r="P8845" s="247"/>
      <c r="Q8845" s="247"/>
      <c r="R8845" s="247"/>
    </row>
    <row r="8846" spans="1:18" ht="20.100000000000001" customHeight="1" x14ac:dyDescent="0.25">
      <c r="A8846" s="248"/>
      <c r="B8846" s="248"/>
      <c r="C8846" s="248"/>
      <c r="D8846" s="248"/>
      <c r="E8846" s="248"/>
      <c r="F8846" s="248"/>
      <c r="G8846" s="248"/>
      <c r="H8846" s="248"/>
      <c r="I8846" s="247"/>
      <c r="J8846" s="247"/>
      <c r="K8846" s="247"/>
      <c r="L8846" s="247"/>
      <c r="M8846" s="247"/>
      <c r="N8846" s="247"/>
      <c r="O8846" s="247"/>
      <c r="P8846" s="247"/>
      <c r="Q8846" s="247"/>
      <c r="R8846" s="247"/>
    </row>
    <row r="8847" spans="1:18" ht="20.100000000000001" customHeight="1" x14ac:dyDescent="0.25">
      <c r="A8847" s="248"/>
      <c r="B8847" s="248"/>
      <c r="C8847" s="248"/>
      <c r="D8847" s="248"/>
      <c r="E8847" s="248"/>
      <c r="F8847" s="248"/>
      <c r="G8847" s="248"/>
      <c r="H8847" s="248"/>
      <c r="I8847" s="247"/>
      <c r="J8847" s="247"/>
      <c r="K8847" s="247"/>
      <c r="L8847" s="247"/>
      <c r="M8847" s="247"/>
      <c r="N8847" s="247"/>
      <c r="O8847" s="247"/>
      <c r="P8847" s="247"/>
      <c r="Q8847" s="247"/>
      <c r="R8847" s="247"/>
    </row>
    <row r="8848" spans="1:18" ht="20.100000000000001" customHeight="1" x14ac:dyDescent="0.25">
      <c r="A8848" s="248"/>
      <c r="B8848" s="248"/>
      <c r="C8848" s="248"/>
      <c r="D8848" s="248"/>
      <c r="E8848" s="248"/>
      <c r="F8848" s="248"/>
      <c r="G8848" s="248"/>
      <c r="H8848" s="248"/>
      <c r="I8848" s="247"/>
      <c r="J8848" s="247"/>
      <c r="K8848" s="247"/>
      <c r="L8848" s="247"/>
      <c r="M8848" s="247"/>
      <c r="N8848" s="247"/>
      <c r="O8848" s="247"/>
      <c r="P8848" s="247"/>
      <c r="Q8848" s="247"/>
      <c r="R8848" s="247"/>
    </row>
    <row r="8849" spans="1:18" ht="20.100000000000001" customHeight="1" x14ac:dyDescent="0.25">
      <c r="A8849" s="248"/>
      <c r="B8849" s="248"/>
      <c r="C8849" s="248"/>
      <c r="D8849" s="248"/>
      <c r="E8849" s="248"/>
      <c r="F8849" s="248"/>
      <c r="G8849" s="248"/>
      <c r="H8849" s="248"/>
      <c r="I8849" s="247"/>
      <c r="J8849" s="247"/>
      <c r="K8849" s="247"/>
      <c r="L8849" s="247"/>
      <c r="M8849" s="247"/>
      <c r="N8849" s="247"/>
      <c r="O8849" s="247"/>
      <c r="P8849" s="247"/>
      <c r="Q8849" s="247"/>
      <c r="R8849" s="247"/>
    </row>
    <row r="8850" spans="1:18" ht="20.100000000000001" customHeight="1" x14ac:dyDescent="0.25">
      <c r="A8850" s="248"/>
      <c r="B8850" s="248"/>
      <c r="C8850" s="248"/>
      <c r="D8850" s="248"/>
      <c r="E8850" s="248"/>
      <c r="F8850" s="248"/>
      <c r="G8850" s="248"/>
      <c r="H8850" s="248"/>
      <c r="I8850" s="247"/>
      <c r="J8850" s="247"/>
      <c r="K8850" s="247"/>
      <c r="L8850" s="247"/>
      <c r="M8850" s="247"/>
      <c r="N8850" s="247"/>
      <c r="O8850" s="247"/>
      <c r="P8850" s="247"/>
      <c r="Q8850" s="247"/>
      <c r="R8850" s="247"/>
    </row>
    <row r="8851" spans="1:18" ht="20.100000000000001" customHeight="1" x14ac:dyDescent="0.25">
      <c r="A8851" s="248"/>
      <c r="B8851" s="248"/>
      <c r="C8851" s="248"/>
      <c r="D8851" s="248"/>
      <c r="E8851" s="248"/>
      <c r="F8851" s="248"/>
      <c r="G8851" s="248"/>
      <c r="H8851" s="248"/>
      <c r="I8851" s="247"/>
      <c r="J8851" s="247"/>
      <c r="K8851" s="247"/>
      <c r="L8851" s="247"/>
      <c r="M8851" s="247"/>
      <c r="N8851" s="247"/>
      <c r="O8851" s="247"/>
      <c r="P8851" s="247"/>
      <c r="Q8851" s="247"/>
      <c r="R8851" s="247"/>
    </row>
    <row r="8852" spans="1:18" ht="20.100000000000001" customHeight="1" x14ac:dyDescent="0.25">
      <c r="A8852" s="248"/>
      <c r="B8852" s="248"/>
      <c r="C8852" s="248"/>
      <c r="D8852" s="248"/>
      <c r="E8852" s="248"/>
      <c r="F8852" s="248"/>
      <c r="G8852" s="248"/>
      <c r="H8852" s="248"/>
      <c r="I8852" s="247"/>
      <c r="J8852" s="247"/>
      <c r="K8852" s="247"/>
      <c r="L8852" s="247"/>
      <c r="M8852" s="247"/>
      <c r="N8852" s="247"/>
      <c r="O8852" s="247"/>
      <c r="P8852" s="247"/>
      <c r="Q8852" s="247"/>
      <c r="R8852" s="247"/>
    </row>
    <row r="8853" spans="1:18" ht="20.100000000000001" customHeight="1" x14ac:dyDescent="0.25">
      <c r="A8853" s="248"/>
      <c r="B8853" s="248"/>
      <c r="C8853" s="248"/>
      <c r="D8853" s="248"/>
      <c r="E8853" s="248"/>
      <c r="F8853" s="248"/>
      <c r="G8853" s="248"/>
      <c r="H8853" s="248"/>
      <c r="I8853" s="247"/>
      <c r="J8853" s="247"/>
      <c r="K8853" s="247"/>
      <c r="L8853" s="247"/>
      <c r="M8853" s="247"/>
      <c r="N8853" s="247"/>
      <c r="O8853" s="247"/>
      <c r="P8853" s="247"/>
      <c r="Q8853" s="247"/>
      <c r="R8853" s="247"/>
    </row>
    <row r="8854" spans="1:18" ht="20.100000000000001" customHeight="1" x14ac:dyDescent="0.25">
      <c r="A8854" s="248"/>
      <c r="B8854" s="248"/>
      <c r="C8854" s="248"/>
      <c r="D8854" s="248"/>
      <c r="E8854" s="248"/>
      <c r="F8854" s="248"/>
      <c r="G8854" s="248"/>
      <c r="H8854" s="248"/>
      <c r="I8854" s="247"/>
      <c r="J8854" s="247"/>
      <c r="K8854" s="247"/>
      <c r="L8854" s="247"/>
      <c r="M8854" s="247"/>
      <c r="N8854" s="247"/>
      <c r="O8854" s="247"/>
      <c r="P8854" s="247"/>
      <c r="Q8854" s="247"/>
      <c r="R8854" s="247"/>
    </row>
    <row r="8855" spans="1:18" ht="20.100000000000001" customHeight="1" x14ac:dyDescent="0.25">
      <c r="A8855" s="248"/>
      <c r="B8855" s="248"/>
      <c r="C8855" s="248"/>
      <c r="D8855" s="248"/>
      <c r="E8855" s="248"/>
      <c r="F8855" s="248"/>
      <c r="G8855" s="248"/>
      <c r="H8855" s="248"/>
      <c r="I8855" s="247"/>
      <c r="J8855" s="247"/>
      <c r="K8855" s="247"/>
      <c r="L8855" s="247"/>
      <c r="M8855" s="247"/>
      <c r="N8855" s="247"/>
      <c r="O8855" s="247"/>
      <c r="P8855" s="247"/>
      <c r="Q8855" s="247"/>
      <c r="R8855" s="247"/>
    </row>
    <row r="8856" spans="1:18" ht="20.100000000000001" customHeight="1" x14ac:dyDescent="0.25">
      <c r="A8856" s="248"/>
      <c r="B8856" s="248"/>
      <c r="C8856" s="248"/>
      <c r="D8856" s="248"/>
      <c r="E8856" s="248"/>
      <c r="F8856" s="248"/>
      <c r="G8856" s="248"/>
      <c r="H8856" s="248"/>
      <c r="I8856" s="247"/>
      <c r="J8856" s="247"/>
      <c r="K8856" s="247"/>
      <c r="L8856" s="247"/>
      <c r="M8856" s="247"/>
      <c r="N8856" s="247"/>
      <c r="O8856" s="247"/>
      <c r="P8856" s="247"/>
      <c r="Q8856" s="247"/>
      <c r="R8856" s="247"/>
    </row>
    <row r="8857" spans="1:18" ht="20.100000000000001" customHeight="1" x14ac:dyDescent="0.25">
      <c r="A8857" s="248"/>
      <c r="B8857" s="248"/>
      <c r="C8857" s="248"/>
      <c r="D8857" s="248"/>
      <c r="E8857" s="248"/>
      <c r="F8857" s="248"/>
      <c r="G8857" s="248"/>
      <c r="H8857" s="248"/>
      <c r="I8857" s="247"/>
      <c r="J8857" s="247"/>
      <c r="K8857" s="247"/>
      <c r="L8857" s="247"/>
      <c r="M8857" s="247"/>
      <c r="N8857" s="247"/>
      <c r="O8857" s="247"/>
      <c r="P8857" s="247"/>
      <c r="Q8857" s="247"/>
      <c r="R8857" s="247"/>
    </row>
    <row r="8858" spans="1:18" ht="20.100000000000001" customHeight="1" x14ac:dyDescent="0.25">
      <c r="A8858" s="248"/>
      <c r="B8858" s="248"/>
      <c r="C8858" s="248"/>
      <c r="D8858" s="248"/>
      <c r="E8858" s="248"/>
      <c r="F8858" s="248"/>
      <c r="G8858" s="248"/>
      <c r="H8858" s="248"/>
      <c r="I8858" s="247"/>
      <c r="J8858" s="247"/>
      <c r="K8858" s="247"/>
      <c r="L8858" s="247"/>
      <c r="M8858" s="247"/>
      <c r="N8858" s="247"/>
      <c r="O8858" s="247"/>
      <c r="P8858" s="247"/>
      <c r="Q8858" s="247"/>
      <c r="R8858" s="247"/>
    </row>
    <row r="8859" spans="1:18" ht="20.100000000000001" customHeight="1" x14ac:dyDescent="0.25">
      <c r="A8859" s="248"/>
      <c r="B8859" s="248"/>
      <c r="C8859" s="248"/>
      <c r="D8859" s="248"/>
      <c r="E8859" s="248"/>
      <c r="F8859" s="248"/>
      <c r="G8859" s="248"/>
      <c r="H8859" s="248"/>
      <c r="I8859" s="247"/>
      <c r="J8859" s="247"/>
      <c r="K8859" s="247"/>
      <c r="L8859" s="247"/>
      <c r="M8859" s="247"/>
      <c r="N8859" s="247"/>
      <c r="O8859" s="247"/>
      <c r="P8859" s="247"/>
      <c r="Q8859" s="247"/>
      <c r="R8859" s="247"/>
    </row>
    <row r="8860" spans="1:18" ht="20.100000000000001" customHeight="1" x14ac:dyDescent="0.25">
      <c r="A8860" s="248"/>
      <c r="B8860" s="248"/>
      <c r="C8860" s="248"/>
      <c r="D8860" s="248"/>
      <c r="E8860" s="248"/>
      <c r="F8860" s="248"/>
      <c r="G8860" s="248"/>
      <c r="H8860" s="248"/>
      <c r="I8860" s="247"/>
      <c r="J8860" s="247"/>
      <c r="K8860" s="247"/>
      <c r="L8860" s="247"/>
      <c r="M8860" s="247"/>
      <c r="N8860" s="247"/>
      <c r="O8860" s="247"/>
      <c r="P8860" s="247"/>
      <c r="Q8860" s="247"/>
      <c r="R8860" s="247"/>
    </row>
    <row r="8861" spans="1:18" ht="20.100000000000001" customHeight="1" x14ac:dyDescent="0.25">
      <c r="A8861" s="248"/>
      <c r="B8861" s="248"/>
      <c r="C8861" s="248"/>
      <c r="D8861" s="248"/>
      <c r="E8861" s="248"/>
      <c r="F8861" s="248"/>
      <c r="G8861" s="248"/>
      <c r="H8861" s="248"/>
      <c r="I8861" s="247"/>
      <c r="J8861" s="247"/>
      <c r="K8861" s="247"/>
      <c r="L8861" s="247"/>
      <c r="M8861" s="247"/>
      <c r="N8861" s="247"/>
      <c r="O8861" s="247"/>
      <c r="P8861" s="247"/>
      <c r="Q8861" s="247"/>
      <c r="R8861" s="247"/>
    </row>
    <row r="8862" spans="1:18" ht="20.100000000000001" customHeight="1" x14ac:dyDescent="0.25">
      <c r="A8862" s="248"/>
      <c r="B8862" s="248"/>
      <c r="C8862" s="248"/>
      <c r="D8862" s="248"/>
      <c r="E8862" s="248"/>
      <c r="F8862" s="248"/>
      <c r="G8862" s="248"/>
      <c r="H8862" s="248"/>
      <c r="I8862" s="247"/>
      <c r="J8862" s="247"/>
      <c r="K8862" s="247"/>
      <c r="L8862" s="247"/>
      <c r="M8862" s="247"/>
      <c r="N8862" s="247"/>
      <c r="O8862" s="247"/>
      <c r="P8862" s="247"/>
      <c r="Q8862" s="247"/>
      <c r="R8862" s="247"/>
    </row>
    <row r="8863" spans="1:18" ht="20.100000000000001" customHeight="1" x14ac:dyDescent="0.25">
      <c r="A8863" s="248"/>
      <c r="B8863" s="248"/>
      <c r="C8863" s="248"/>
      <c r="D8863" s="248"/>
      <c r="E8863" s="248"/>
      <c r="F8863" s="248"/>
      <c r="G8863" s="248"/>
      <c r="H8863" s="248"/>
      <c r="I8863" s="247"/>
      <c r="J8863" s="247"/>
      <c r="K8863" s="247"/>
      <c r="L8863" s="247"/>
      <c r="M8863" s="247"/>
      <c r="N8863" s="247"/>
      <c r="O8863" s="247"/>
      <c r="P8863" s="247"/>
      <c r="Q8863" s="247"/>
      <c r="R8863" s="247"/>
    </row>
    <row r="8864" spans="1:18" ht="20.100000000000001" customHeight="1" x14ac:dyDescent="0.25">
      <c r="A8864" s="248"/>
      <c r="B8864" s="248"/>
      <c r="C8864" s="248"/>
      <c r="D8864" s="248"/>
      <c r="E8864" s="248"/>
      <c r="F8864" s="248"/>
      <c r="G8864" s="248"/>
      <c r="H8864" s="248"/>
      <c r="I8864" s="247"/>
      <c r="J8864" s="247"/>
      <c r="K8864" s="247"/>
      <c r="L8864" s="247"/>
      <c r="M8864" s="247"/>
      <c r="N8864" s="247"/>
      <c r="O8864" s="247"/>
      <c r="P8864" s="247"/>
      <c r="Q8864" s="247"/>
      <c r="R8864" s="247"/>
    </row>
    <row r="8865" spans="1:18" ht="20.100000000000001" customHeight="1" x14ac:dyDescent="0.25">
      <c r="A8865" s="248"/>
      <c r="B8865" s="248"/>
      <c r="C8865" s="248"/>
      <c r="D8865" s="248"/>
      <c r="E8865" s="248"/>
      <c r="F8865" s="248"/>
      <c r="G8865" s="248"/>
      <c r="H8865" s="248"/>
      <c r="I8865" s="247"/>
      <c r="J8865" s="247"/>
      <c r="K8865" s="247"/>
      <c r="L8865" s="247"/>
      <c r="M8865" s="247"/>
      <c r="N8865" s="247"/>
      <c r="O8865" s="247"/>
      <c r="P8865" s="247"/>
      <c r="Q8865" s="247"/>
      <c r="R8865" s="247"/>
    </row>
    <row r="8866" spans="1:18" ht="20.100000000000001" customHeight="1" x14ac:dyDescent="0.25">
      <c r="A8866" s="248"/>
      <c r="B8866" s="248"/>
      <c r="C8866" s="248"/>
      <c r="D8866" s="248"/>
      <c r="E8866" s="248"/>
      <c r="F8866" s="248"/>
      <c r="G8866" s="248"/>
      <c r="H8866" s="248"/>
      <c r="I8866" s="247"/>
      <c r="J8866" s="247"/>
      <c r="K8866" s="247"/>
      <c r="L8866" s="247"/>
      <c r="M8866" s="247"/>
      <c r="N8866" s="247"/>
      <c r="O8866" s="247"/>
      <c r="P8866" s="247"/>
      <c r="Q8866" s="247"/>
      <c r="R8866" s="247"/>
    </row>
    <row r="8867" spans="1:18" ht="20.100000000000001" customHeight="1" x14ac:dyDescent="0.25">
      <c r="A8867" s="248"/>
      <c r="B8867" s="248"/>
      <c r="C8867" s="248"/>
      <c r="D8867" s="248"/>
      <c r="E8867" s="248"/>
      <c r="F8867" s="248"/>
      <c r="G8867" s="248"/>
      <c r="H8867" s="248"/>
      <c r="I8867" s="247"/>
      <c r="J8867" s="247"/>
      <c r="K8867" s="247"/>
      <c r="L8867" s="247"/>
      <c r="M8867" s="247"/>
      <c r="N8867" s="247"/>
      <c r="O8867" s="247"/>
      <c r="P8867" s="247"/>
      <c r="Q8867" s="247"/>
      <c r="R8867" s="247"/>
    </row>
    <row r="8868" spans="1:18" ht="20.100000000000001" customHeight="1" x14ac:dyDescent="0.25">
      <c r="A8868" s="248"/>
      <c r="B8868" s="248"/>
      <c r="C8868" s="248"/>
      <c r="D8868" s="248"/>
      <c r="E8868" s="248"/>
      <c r="F8868" s="248"/>
      <c r="G8868" s="248"/>
      <c r="H8868" s="248"/>
      <c r="I8868" s="247"/>
      <c r="J8868" s="247"/>
      <c r="K8868" s="247"/>
      <c r="L8868" s="247"/>
      <c r="M8868" s="247"/>
      <c r="N8868" s="247"/>
      <c r="O8868" s="247"/>
      <c r="P8868" s="247"/>
      <c r="Q8868" s="247"/>
      <c r="R8868" s="247"/>
    </row>
    <row r="8869" spans="1:18" ht="20.100000000000001" customHeight="1" x14ac:dyDescent="0.25">
      <c r="A8869" s="248"/>
      <c r="B8869" s="248"/>
      <c r="C8869" s="248"/>
      <c r="D8869" s="248"/>
      <c r="E8869" s="248"/>
      <c r="F8869" s="248"/>
      <c r="G8869" s="248"/>
      <c r="H8869" s="248"/>
      <c r="I8869" s="247"/>
      <c r="J8869" s="247"/>
      <c r="K8869" s="247"/>
      <c r="L8869" s="247"/>
      <c r="M8869" s="247"/>
      <c r="N8869" s="247"/>
      <c r="O8869" s="247"/>
      <c r="P8869" s="247"/>
      <c r="Q8869" s="247"/>
      <c r="R8869" s="247"/>
    </row>
    <row r="8870" spans="1:18" ht="20.100000000000001" customHeight="1" x14ac:dyDescent="0.25">
      <c r="A8870" s="248"/>
      <c r="B8870" s="248"/>
      <c r="C8870" s="248"/>
      <c r="D8870" s="248"/>
      <c r="E8870" s="248"/>
      <c r="F8870" s="248"/>
      <c r="G8870" s="248"/>
      <c r="H8870" s="248"/>
      <c r="I8870" s="247"/>
      <c r="J8870" s="247"/>
      <c r="K8870" s="247"/>
      <c r="L8870" s="247"/>
      <c r="M8870" s="247"/>
      <c r="N8870" s="247"/>
      <c r="O8870" s="247"/>
      <c r="P8870" s="247"/>
      <c r="Q8870" s="247"/>
      <c r="R8870" s="247"/>
    </row>
    <row r="8871" spans="1:18" ht="20.100000000000001" customHeight="1" x14ac:dyDescent="0.25">
      <c r="A8871" s="248"/>
      <c r="B8871" s="248"/>
      <c r="C8871" s="248"/>
      <c r="D8871" s="248"/>
      <c r="E8871" s="248"/>
      <c r="F8871" s="248"/>
      <c r="G8871" s="248"/>
      <c r="H8871" s="248"/>
      <c r="I8871" s="247"/>
      <c r="J8871" s="247"/>
      <c r="K8871" s="247"/>
      <c r="L8871" s="247"/>
      <c r="M8871" s="247"/>
      <c r="N8871" s="247"/>
      <c r="O8871" s="247"/>
      <c r="P8871" s="247"/>
      <c r="Q8871" s="247"/>
      <c r="R8871" s="247"/>
    </row>
    <row r="8872" spans="1:18" ht="20.100000000000001" customHeight="1" x14ac:dyDescent="0.25">
      <c r="A8872" s="248"/>
      <c r="B8872" s="248"/>
      <c r="C8872" s="248"/>
      <c r="D8872" s="248"/>
      <c r="E8872" s="248"/>
      <c r="F8872" s="248"/>
      <c r="G8872" s="248"/>
      <c r="H8872" s="248"/>
      <c r="I8872" s="247"/>
      <c r="J8872" s="247"/>
      <c r="K8872" s="247"/>
      <c r="L8872" s="247"/>
      <c r="M8872" s="247"/>
      <c r="N8872" s="247"/>
      <c r="O8872" s="247"/>
      <c r="P8872" s="247"/>
      <c r="Q8872" s="247"/>
      <c r="R8872" s="247"/>
    </row>
    <row r="8873" spans="1:18" ht="20.100000000000001" customHeight="1" x14ac:dyDescent="0.25">
      <c r="A8873" s="248"/>
      <c r="B8873" s="248"/>
      <c r="C8873" s="248"/>
      <c r="D8873" s="248"/>
      <c r="E8873" s="248"/>
      <c r="F8873" s="248"/>
      <c r="G8873" s="248"/>
      <c r="H8873" s="248"/>
      <c r="I8873" s="247"/>
      <c r="J8873" s="247"/>
      <c r="K8873" s="247"/>
      <c r="L8873" s="247"/>
      <c r="M8873" s="247"/>
      <c r="N8873" s="247"/>
      <c r="O8873" s="247"/>
      <c r="P8873" s="247"/>
      <c r="Q8873" s="247"/>
      <c r="R8873" s="247"/>
    </row>
    <row r="8874" spans="1:18" ht="20.100000000000001" customHeight="1" x14ac:dyDescent="0.25">
      <c r="A8874" s="248"/>
      <c r="B8874" s="248"/>
      <c r="C8874" s="248"/>
      <c r="D8874" s="248"/>
      <c r="E8874" s="248"/>
      <c r="F8874" s="248"/>
      <c r="G8874" s="248"/>
      <c r="H8874" s="248"/>
      <c r="I8874" s="247"/>
      <c r="J8874" s="247"/>
      <c r="K8874" s="247"/>
      <c r="L8874" s="247"/>
      <c r="M8874" s="247"/>
      <c r="N8874" s="247"/>
      <c r="O8874" s="247"/>
      <c r="P8874" s="247"/>
      <c r="Q8874" s="247"/>
      <c r="R8874" s="247"/>
    </row>
    <row r="8875" spans="1:18" ht="20.100000000000001" customHeight="1" x14ac:dyDescent="0.25">
      <c r="A8875" s="248"/>
      <c r="B8875" s="248"/>
      <c r="C8875" s="248"/>
      <c r="D8875" s="248"/>
      <c r="E8875" s="248"/>
      <c r="F8875" s="248"/>
      <c r="G8875" s="248"/>
      <c r="H8875" s="248"/>
      <c r="I8875" s="247"/>
      <c r="J8875" s="247"/>
      <c r="K8875" s="247"/>
      <c r="L8875" s="247"/>
      <c r="M8875" s="247"/>
      <c r="N8875" s="247"/>
      <c r="O8875" s="247"/>
      <c r="P8875" s="247"/>
      <c r="Q8875" s="247"/>
      <c r="R8875" s="247"/>
    </row>
    <row r="8876" spans="1:18" ht="20.100000000000001" customHeight="1" x14ac:dyDescent="0.25">
      <c r="A8876" s="248"/>
      <c r="B8876" s="248"/>
      <c r="C8876" s="248"/>
      <c r="D8876" s="248"/>
      <c r="E8876" s="248"/>
      <c r="F8876" s="248"/>
      <c r="G8876" s="248"/>
      <c r="H8876" s="248"/>
      <c r="I8876" s="247"/>
      <c r="J8876" s="247"/>
      <c r="K8876" s="247"/>
      <c r="L8876" s="247"/>
      <c r="M8876" s="247"/>
      <c r="N8876" s="247"/>
      <c r="O8876" s="247"/>
      <c r="P8876" s="247"/>
      <c r="Q8876" s="247"/>
      <c r="R8876" s="247"/>
    </row>
    <row r="8877" spans="1:18" ht="20.100000000000001" customHeight="1" x14ac:dyDescent="0.25">
      <c r="A8877" s="248"/>
      <c r="B8877" s="248"/>
      <c r="C8877" s="248"/>
      <c r="D8877" s="248"/>
      <c r="E8877" s="248"/>
      <c r="F8877" s="248"/>
      <c r="G8877" s="248"/>
      <c r="H8877" s="248"/>
      <c r="I8877" s="247"/>
      <c r="J8877" s="247"/>
      <c r="K8877" s="247"/>
      <c r="L8877" s="247"/>
      <c r="M8877" s="247"/>
      <c r="N8877" s="247"/>
      <c r="O8877" s="247"/>
      <c r="P8877" s="247"/>
      <c r="Q8877" s="247"/>
      <c r="R8877" s="247"/>
    </row>
    <row r="8878" spans="1:18" ht="20.100000000000001" customHeight="1" x14ac:dyDescent="0.25">
      <c r="A8878" s="248"/>
      <c r="B8878" s="248"/>
      <c r="C8878" s="248"/>
      <c r="D8878" s="248"/>
      <c r="E8878" s="248"/>
      <c r="F8878" s="248"/>
      <c r="G8878" s="248"/>
      <c r="H8878" s="248"/>
      <c r="I8878" s="247"/>
      <c r="J8878" s="247"/>
      <c r="K8878" s="247"/>
      <c r="L8878" s="247"/>
      <c r="M8878" s="247"/>
      <c r="N8878" s="247"/>
      <c r="O8878" s="247"/>
      <c r="P8878" s="247"/>
      <c r="Q8878" s="247"/>
      <c r="R8878" s="247"/>
    </row>
    <row r="8879" spans="1:18" ht="20.100000000000001" customHeight="1" x14ac:dyDescent="0.25">
      <c r="A8879" s="248"/>
      <c r="B8879" s="248"/>
      <c r="C8879" s="248"/>
      <c r="D8879" s="248"/>
      <c r="E8879" s="248"/>
      <c r="F8879" s="248"/>
      <c r="G8879" s="248"/>
      <c r="H8879" s="248"/>
      <c r="I8879" s="247"/>
      <c r="J8879" s="247"/>
      <c r="K8879" s="247"/>
      <c r="L8879" s="247"/>
      <c r="M8879" s="247"/>
      <c r="N8879" s="247"/>
      <c r="O8879" s="247"/>
      <c r="P8879" s="247"/>
      <c r="Q8879" s="247"/>
      <c r="R8879" s="247"/>
    </row>
    <row r="8880" spans="1:18" ht="20.100000000000001" customHeight="1" x14ac:dyDescent="0.25">
      <c r="A8880" s="248"/>
      <c r="B8880" s="248"/>
      <c r="C8880" s="248"/>
      <c r="D8880" s="248"/>
      <c r="E8880" s="248"/>
      <c r="F8880" s="248"/>
      <c r="G8880" s="248"/>
      <c r="H8880" s="248"/>
      <c r="I8880" s="247"/>
      <c r="J8880" s="247"/>
      <c r="K8880" s="247"/>
      <c r="L8880" s="247"/>
      <c r="M8880" s="247"/>
      <c r="N8880" s="247"/>
      <c r="O8880" s="247"/>
      <c r="P8880" s="247"/>
      <c r="Q8880" s="247"/>
      <c r="R8880" s="247"/>
    </row>
    <row r="8881" spans="1:18" ht="20.100000000000001" customHeight="1" x14ac:dyDescent="0.25">
      <c r="A8881" s="248"/>
      <c r="B8881" s="248"/>
      <c r="C8881" s="248"/>
      <c r="D8881" s="248"/>
      <c r="E8881" s="248"/>
      <c r="F8881" s="248"/>
      <c r="G8881" s="248"/>
      <c r="H8881" s="248"/>
      <c r="I8881" s="247"/>
      <c r="J8881" s="247"/>
      <c r="K8881" s="247"/>
      <c r="L8881" s="247"/>
      <c r="M8881" s="247"/>
      <c r="N8881" s="247"/>
      <c r="O8881" s="247"/>
      <c r="P8881" s="247"/>
      <c r="Q8881" s="247"/>
      <c r="R8881" s="247"/>
    </row>
    <row r="8882" spans="1:18" ht="20.100000000000001" customHeight="1" x14ac:dyDescent="0.25">
      <c r="A8882" s="248"/>
      <c r="B8882" s="248"/>
      <c r="C8882" s="248"/>
      <c r="D8882" s="248"/>
      <c r="E8882" s="248"/>
      <c r="F8882" s="248"/>
      <c r="G8882" s="248"/>
      <c r="H8882" s="248"/>
      <c r="I8882" s="247"/>
      <c r="J8882" s="247"/>
      <c r="K8882" s="247"/>
      <c r="L8882" s="247"/>
      <c r="M8882" s="247"/>
      <c r="N8882" s="247"/>
      <c r="O8882" s="247"/>
      <c r="P8882" s="247"/>
      <c r="Q8882" s="247"/>
      <c r="R8882" s="247"/>
    </row>
    <row r="8883" spans="1:18" ht="20.100000000000001" customHeight="1" x14ac:dyDescent="0.25">
      <c r="A8883" s="248"/>
      <c r="B8883" s="248"/>
      <c r="C8883" s="248"/>
      <c r="D8883" s="248"/>
      <c r="E8883" s="248"/>
      <c r="F8883" s="248"/>
      <c r="G8883" s="248"/>
      <c r="H8883" s="248"/>
      <c r="I8883" s="247"/>
      <c r="J8883" s="247"/>
      <c r="K8883" s="247"/>
      <c r="L8883" s="247"/>
      <c r="M8883" s="247"/>
      <c r="N8883" s="247"/>
      <c r="O8883" s="247"/>
      <c r="P8883" s="247"/>
      <c r="Q8883" s="247"/>
      <c r="R8883" s="247"/>
    </row>
    <row r="8884" spans="1:18" ht="20.100000000000001" customHeight="1" x14ac:dyDescent="0.25">
      <c r="A8884" s="248"/>
      <c r="B8884" s="248"/>
      <c r="C8884" s="248"/>
      <c r="D8884" s="248"/>
      <c r="E8884" s="248"/>
      <c r="F8884" s="248"/>
      <c r="G8884" s="248"/>
      <c r="H8884" s="248"/>
      <c r="I8884" s="247"/>
      <c r="J8884" s="247"/>
      <c r="K8884" s="247"/>
      <c r="L8884" s="247"/>
      <c r="M8884" s="247"/>
      <c r="N8884" s="247"/>
      <c r="O8884" s="247"/>
      <c r="P8884" s="247"/>
      <c r="Q8884" s="247"/>
      <c r="R8884" s="247"/>
    </row>
    <row r="8885" spans="1:18" ht="20.100000000000001" customHeight="1" x14ac:dyDescent="0.25">
      <c r="A8885" s="248"/>
      <c r="B8885" s="248"/>
      <c r="C8885" s="248"/>
      <c r="D8885" s="248"/>
      <c r="E8885" s="248"/>
      <c r="F8885" s="248"/>
      <c r="G8885" s="248"/>
      <c r="H8885" s="248"/>
      <c r="I8885" s="247"/>
      <c r="J8885" s="247"/>
      <c r="K8885" s="247"/>
      <c r="L8885" s="247"/>
      <c r="M8885" s="247"/>
      <c r="N8885" s="247"/>
      <c r="O8885" s="247"/>
      <c r="P8885" s="247"/>
      <c r="Q8885" s="247"/>
      <c r="R8885" s="247"/>
    </row>
    <row r="8886" spans="1:18" ht="20.100000000000001" customHeight="1" x14ac:dyDescent="0.25">
      <c r="A8886" s="248"/>
      <c r="B8886" s="248"/>
      <c r="C8886" s="248"/>
      <c r="D8886" s="248"/>
      <c r="E8886" s="248"/>
      <c r="F8886" s="248"/>
      <c r="G8886" s="248"/>
      <c r="H8886" s="248"/>
      <c r="I8886" s="247"/>
      <c r="J8886" s="247"/>
      <c r="K8886" s="247"/>
      <c r="L8886" s="247"/>
      <c r="M8886" s="247"/>
      <c r="N8886" s="247"/>
      <c r="O8886" s="247"/>
      <c r="P8886" s="247"/>
      <c r="Q8886" s="247"/>
      <c r="R8886" s="247"/>
    </row>
    <row r="8887" spans="1:18" ht="20.100000000000001" customHeight="1" x14ac:dyDescent="0.25">
      <c r="A8887" s="248"/>
      <c r="B8887" s="248"/>
      <c r="C8887" s="248"/>
      <c r="D8887" s="248"/>
      <c r="E8887" s="248"/>
      <c r="F8887" s="248"/>
      <c r="G8887" s="248"/>
      <c r="H8887" s="248"/>
      <c r="I8887" s="247"/>
      <c r="J8887" s="247"/>
      <c r="K8887" s="247"/>
      <c r="L8887" s="247"/>
      <c r="M8887" s="247"/>
      <c r="N8887" s="247"/>
      <c r="O8887" s="247"/>
      <c r="P8887" s="247"/>
      <c r="Q8887" s="247"/>
      <c r="R8887" s="247"/>
    </row>
    <row r="8888" spans="1:18" ht="20.100000000000001" customHeight="1" x14ac:dyDescent="0.25">
      <c r="A8888" s="248"/>
      <c r="B8888" s="248"/>
      <c r="C8888" s="248"/>
      <c r="D8888" s="248"/>
      <c r="E8888" s="248"/>
      <c r="F8888" s="248"/>
      <c r="G8888" s="248"/>
      <c r="H8888" s="248"/>
      <c r="I8888" s="247"/>
      <c r="J8888" s="247"/>
      <c r="K8888" s="247"/>
      <c r="L8888" s="247"/>
      <c r="M8888" s="247"/>
      <c r="N8888" s="247"/>
      <c r="O8888" s="247"/>
      <c r="P8888" s="247"/>
      <c r="Q8888" s="247"/>
      <c r="R8888" s="247"/>
    </row>
    <row r="8889" spans="1:18" ht="20.100000000000001" customHeight="1" x14ac:dyDescent="0.25">
      <c r="A8889" s="248"/>
      <c r="B8889" s="248"/>
      <c r="C8889" s="248"/>
      <c r="D8889" s="248"/>
      <c r="E8889" s="248"/>
      <c r="F8889" s="248"/>
      <c r="G8889" s="248"/>
      <c r="H8889" s="248"/>
      <c r="I8889" s="247"/>
      <c r="J8889" s="247"/>
      <c r="K8889" s="247"/>
      <c r="L8889" s="247"/>
      <c r="M8889" s="247"/>
      <c r="N8889" s="247"/>
      <c r="O8889" s="247"/>
      <c r="P8889" s="247"/>
      <c r="Q8889" s="247"/>
      <c r="R8889" s="247"/>
    </row>
    <row r="8890" spans="1:18" ht="20.100000000000001" customHeight="1" x14ac:dyDescent="0.25">
      <c r="A8890" s="248"/>
      <c r="B8890" s="248"/>
      <c r="C8890" s="248"/>
      <c r="D8890" s="248"/>
      <c r="E8890" s="248"/>
      <c r="F8890" s="248"/>
      <c r="G8890" s="248"/>
      <c r="H8890" s="248"/>
      <c r="I8890" s="247"/>
      <c r="J8890" s="247"/>
      <c r="K8890" s="247"/>
      <c r="L8890" s="247"/>
      <c r="M8890" s="247"/>
      <c r="N8890" s="247"/>
      <c r="O8890" s="247"/>
      <c r="P8890" s="247"/>
      <c r="Q8890" s="247"/>
      <c r="R8890" s="247"/>
    </row>
    <row r="8891" spans="1:18" ht="20.100000000000001" customHeight="1" x14ac:dyDescent="0.25">
      <c r="A8891" s="248"/>
      <c r="B8891" s="248"/>
      <c r="C8891" s="248"/>
      <c r="D8891" s="248"/>
      <c r="E8891" s="248"/>
      <c r="F8891" s="248"/>
      <c r="G8891" s="248"/>
      <c r="H8891" s="248"/>
      <c r="I8891" s="247"/>
      <c r="J8891" s="247"/>
      <c r="K8891" s="247"/>
      <c r="L8891" s="247"/>
      <c r="M8891" s="247"/>
      <c r="N8891" s="247"/>
      <c r="O8891" s="247"/>
      <c r="P8891" s="247"/>
      <c r="Q8891" s="247"/>
      <c r="R8891" s="247"/>
    </row>
    <row r="8892" spans="1:18" ht="20.100000000000001" customHeight="1" x14ac:dyDescent="0.25">
      <c r="A8892" s="248"/>
      <c r="B8892" s="248"/>
      <c r="C8892" s="248"/>
      <c r="D8892" s="248"/>
      <c r="E8892" s="248"/>
      <c r="F8892" s="248"/>
      <c r="G8892" s="248"/>
      <c r="H8892" s="248"/>
      <c r="I8892" s="247"/>
      <c r="J8892" s="247"/>
      <c r="K8892" s="247"/>
      <c r="L8892" s="247"/>
      <c r="M8892" s="247"/>
      <c r="N8892" s="247"/>
      <c r="O8892" s="247"/>
      <c r="P8892" s="247"/>
      <c r="Q8892" s="247"/>
      <c r="R8892" s="247"/>
    </row>
    <row r="8893" spans="1:18" ht="20.100000000000001" customHeight="1" x14ac:dyDescent="0.25">
      <c r="A8893" s="248"/>
      <c r="B8893" s="248"/>
      <c r="C8893" s="248"/>
      <c r="D8893" s="248"/>
      <c r="E8893" s="248"/>
      <c r="F8893" s="248"/>
      <c r="G8893" s="248"/>
      <c r="H8893" s="248"/>
      <c r="I8893" s="247"/>
      <c r="J8893" s="247"/>
      <c r="K8893" s="247"/>
      <c r="L8893" s="247"/>
      <c r="M8893" s="247"/>
      <c r="N8893" s="247"/>
      <c r="O8893" s="247"/>
      <c r="P8893" s="247"/>
      <c r="Q8893" s="247"/>
      <c r="R8893" s="247"/>
    </row>
    <row r="8894" spans="1:18" ht="20.100000000000001" customHeight="1" x14ac:dyDescent="0.25">
      <c r="A8894" s="248"/>
      <c r="B8894" s="248"/>
      <c r="C8894" s="248"/>
      <c r="D8894" s="248"/>
      <c r="E8894" s="248"/>
      <c r="F8894" s="248"/>
      <c r="G8894" s="248"/>
      <c r="H8894" s="248"/>
      <c r="I8894" s="247"/>
      <c r="J8894" s="247"/>
      <c r="K8894" s="247"/>
      <c r="L8894" s="247"/>
      <c r="M8894" s="247"/>
      <c r="N8894" s="247"/>
      <c r="O8894" s="247"/>
      <c r="P8894" s="247"/>
      <c r="Q8894" s="247"/>
      <c r="R8894" s="247"/>
    </row>
    <row r="8895" spans="1:18" ht="20.100000000000001" customHeight="1" x14ac:dyDescent="0.25">
      <c r="A8895" s="248"/>
      <c r="B8895" s="248"/>
      <c r="C8895" s="248"/>
      <c r="D8895" s="248"/>
      <c r="E8895" s="248"/>
      <c r="F8895" s="248"/>
      <c r="G8895" s="248"/>
      <c r="H8895" s="248"/>
      <c r="I8895" s="247"/>
      <c r="J8895" s="247"/>
      <c r="K8895" s="247"/>
      <c r="L8895" s="247"/>
      <c r="M8895" s="247"/>
      <c r="N8895" s="247"/>
      <c r="O8895" s="247"/>
      <c r="P8895" s="247"/>
      <c r="Q8895" s="247"/>
      <c r="R8895" s="247"/>
    </row>
    <row r="8896" spans="1:18" ht="20.100000000000001" customHeight="1" x14ac:dyDescent="0.25">
      <c r="A8896" s="248"/>
      <c r="B8896" s="248"/>
      <c r="C8896" s="248"/>
      <c r="D8896" s="248"/>
      <c r="E8896" s="248"/>
      <c r="F8896" s="248"/>
      <c r="G8896" s="248"/>
      <c r="H8896" s="248"/>
      <c r="I8896" s="247"/>
      <c r="J8896" s="247"/>
      <c r="K8896" s="247"/>
      <c r="L8896" s="247"/>
      <c r="M8896" s="247"/>
      <c r="N8896" s="247"/>
      <c r="O8896" s="247"/>
      <c r="P8896" s="247"/>
      <c r="Q8896" s="247"/>
      <c r="R8896" s="247"/>
    </row>
    <row r="8897" spans="1:18" ht="20.100000000000001" customHeight="1" x14ac:dyDescent="0.25">
      <c r="A8897" s="248"/>
      <c r="B8897" s="248"/>
      <c r="C8897" s="248"/>
      <c r="D8897" s="248"/>
      <c r="E8897" s="248"/>
      <c r="F8897" s="248"/>
      <c r="G8897" s="248"/>
      <c r="H8897" s="248"/>
      <c r="I8897" s="247"/>
      <c r="J8897" s="247"/>
      <c r="K8897" s="247"/>
      <c r="L8897" s="247"/>
      <c r="M8897" s="247"/>
      <c r="N8897" s="247"/>
      <c r="O8897" s="247"/>
      <c r="P8897" s="247"/>
      <c r="Q8897" s="247"/>
      <c r="R8897" s="247"/>
    </row>
    <row r="8898" spans="1:18" ht="20.100000000000001" customHeight="1" x14ac:dyDescent="0.25">
      <c r="A8898" s="248"/>
      <c r="B8898" s="248"/>
      <c r="C8898" s="248"/>
      <c r="D8898" s="248"/>
      <c r="E8898" s="248"/>
      <c r="F8898" s="248"/>
      <c r="G8898" s="248"/>
      <c r="H8898" s="248"/>
      <c r="I8898" s="247"/>
      <c r="J8898" s="247"/>
      <c r="K8898" s="247"/>
      <c r="L8898" s="247"/>
      <c r="M8898" s="247"/>
      <c r="N8898" s="247"/>
      <c r="O8898" s="247"/>
      <c r="P8898" s="247"/>
      <c r="Q8898" s="247"/>
      <c r="R8898" s="247"/>
    </row>
    <row r="8899" spans="1:18" ht="20.100000000000001" customHeight="1" x14ac:dyDescent="0.25">
      <c r="A8899" s="248"/>
      <c r="B8899" s="248"/>
      <c r="C8899" s="248"/>
      <c r="D8899" s="248"/>
      <c r="E8899" s="248"/>
      <c r="F8899" s="248"/>
      <c r="G8899" s="248"/>
      <c r="H8899" s="248"/>
      <c r="I8899" s="247"/>
      <c r="J8899" s="247"/>
      <c r="K8899" s="247"/>
      <c r="L8899" s="247"/>
      <c r="M8899" s="247"/>
      <c r="N8899" s="247"/>
      <c r="O8899" s="247"/>
      <c r="P8899" s="247"/>
      <c r="Q8899" s="247"/>
      <c r="R8899" s="247"/>
    </row>
    <row r="8900" spans="1:18" ht="20.100000000000001" customHeight="1" x14ac:dyDescent="0.25">
      <c r="A8900" s="248"/>
      <c r="B8900" s="248"/>
      <c r="C8900" s="248"/>
      <c r="D8900" s="248"/>
      <c r="E8900" s="248"/>
      <c r="F8900" s="248"/>
      <c r="G8900" s="248"/>
      <c r="H8900" s="248"/>
      <c r="I8900" s="247"/>
      <c r="J8900" s="247"/>
      <c r="K8900" s="247"/>
      <c r="L8900" s="247"/>
      <c r="M8900" s="247"/>
      <c r="N8900" s="247"/>
      <c r="O8900" s="247"/>
      <c r="P8900" s="247"/>
      <c r="Q8900" s="247"/>
      <c r="R8900" s="247"/>
    </row>
    <row r="8901" spans="1:18" ht="20.100000000000001" customHeight="1" x14ac:dyDescent="0.25">
      <c r="A8901" s="248"/>
      <c r="B8901" s="248"/>
      <c r="C8901" s="248"/>
      <c r="D8901" s="248"/>
      <c r="E8901" s="248"/>
      <c r="F8901" s="248"/>
      <c r="G8901" s="248"/>
      <c r="H8901" s="248"/>
      <c r="I8901" s="247"/>
      <c r="J8901" s="247"/>
      <c r="K8901" s="247"/>
      <c r="L8901" s="247"/>
      <c r="M8901" s="247"/>
      <c r="N8901" s="247"/>
      <c r="O8901" s="247"/>
      <c r="P8901" s="247"/>
      <c r="Q8901" s="247"/>
      <c r="R8901" s="247"/>
    </row>
    <row r="8902" spans="1:18" ht="20.100000000000001" customHeight="1" x14ac:dyDescent="0.25">
      <c r="A8902" s="248"/>
      <c r="B8902" s="248"/>
      <c r="C8902" s="248"/>
      <c r="D8902" s="248"/>
      <c r="E8902" s="248"/>
      <c r="F8902" s="248"/>
      <c r="G8902" s="248"/>
      <c r="H8902" s="248"/>
      <c r="I8902" s="247"/>
      <c r="J8902" s="247"/>
      <c r="K8902" s="247"/>
      <c r="L8902" s="247"/>
      <c r="M8902" s="247"/>
      <c r="N8902" s="247"/>
      <c r="O8902" s="247"/>
      <c r="P8902" s="247"/>
      <c r="Q8902" s="247"/>
      <c r="R8902" s="247"/>
    </row>
    <row r="8903" spans="1:18" ht="20.100000000000001" customHeight="1" x14ac:dyDescent="0.25">
      <c r="A8903" s="248"/>
      <c r="B8903" s="248"/>
      <c r="C8903" s="248"/>
      <c r="D8903" s="248"/>
      <c r="E8903" s="248"/>
      <c r="F8903" s="248"/>
      <c r="G8903" s="248"/>
      <c r="H8903" s="248"/>
      <c r="I8903" s="247"/>
      <c r="J8903" s="247"/>
      <c r="K8903" s="247"/>
      <c r="L8903" s="247"/>
      <c r="M8903" s="247"/>
      <c r="N8903" s="247"/>
      <c r="O8903" s="247"/>
      <c r="P8903" s="247"/>
      <c r="Q8903" s="247"/>
      <c r="R8903" s="247"/>
    </row>
    <row r="8904" spans="1:18" ht="20.100000000000001" customHeight="1" x14ac:dyDescent="0.25">
      <c r="A8904" s="248"/>
      <c r="B8904" s="248"/>
      <c r="C8904" s="248"/>
      <c r="D8904" s="248"/>
      <c r="E8904" s="248"/>
      <c r="F8904" s="248"/>
      <c r="G8904" s="248"/>
      <c r="H8904" s="248"/>
      <c r="I8904" s="247"/>
      <c r="J8904" s="247"/>
      <c r="K8904" s="247"/>
      <c r="L8904" s="247"/>
      <c r="M8904" s="247"/>
      <c r="N8904" s="247"/>
      <c r="O8904" s="247"/>
      <c r="P8904" s="247"/>
      <c r="Q8904" s="247"/>
      <c r="R8904" s="247"/>
    </row>
    <row r="8905" spans="1:18" ht="20.100000000000001" customHeight="1" x14ac:dyDescent="0.25">
      <c r="A8905" s="248"/>
      <c r="B8905" s="248"/>
      <c r="C8905" s="248"/>
      <c r="D8905" s="248"/>
      <c r="E8905" s="248"/>
      <c r="F8905" s="248"/>
      <c r="G8905" s="248"/>
      <c r="H8905" s="248"/>
      <c r="I8905" s="247"/>
      <c r="J8905" s="247"/>
      <c r="K8905" s="247"/>
      <c r="L8905" s="247"/>
      <c r="M8905" s="247"/>
      <c r="N8905" s="247"/>
      <c r="O8905" s="247"/>
      <c r="P8905" s="247"/>
      <c r="Q8905" s="247"/>
      <c r="R8905" s="247"/>
    </row>
    <row r="8906" spans="1:18" ht="20.100000000000001" customHeight="1" x14ac:dyDescent="0.25">
      <c r="A8906" s="248"/>
      <c r="B8906" s="248"/>
      <c r="C8906" s="248"/>
      <c r="D8906" s="248"/>
      <c r="E8906" s="248"/>
      <c r="F8906" s="248"/>
      <c r="G8906" s="248"/>
      <c r="H8906" s="248"/>
      <c r="I8906" s="247"/>
      <c r="J8906" s="247"/>
      <c r="K8906" s="247"/>
      <c r="L8906" s="247"/>
      <c r="M8906" s="247"/>
      <c r="N8906" s="247"/>
      <c r="O8906" s="247"/>
      <c r="P8906" s="247"/>
      <c r="Q8906" s="247"/>
      <c r="R8906" s="247"/>
    </row>
    <row r="8907" spans="1:18" ht="20.100000000000001" customHeight="1" x14ac:dyDescent="0.25">
      <c r="A8907" s="248"/>
      <c r="B8907" s="248"/>
      <c r="C8907" s="248"/>
      <c r="D8907" s="248"/>
      <c r="E8907" s="248"/>
      <c r="F8907" s="248"/>
      <c r="G8907" s="248"/>
      <c r="H8907" s="248"/>
      <c r="I8907" s="247"/>
      <c r="J8907" s="247"/>
      <c r="K8907" s="247"/>
      <c r="L8907" s="247"/>
      <c r="M8907" s="247"/>
      <c r="N8907" s="247"/>
      <c r="O8907" s="247"/>
      <c r="P8907" s="247"/>
      <c r="Q8907" s="247"/>
      <c r="R8907" s="247"/>
    </row>
    <row r="8908" spans="1:18" ht="20.100000000000001" customHeight="1" x14ac:dyDescent="0.25">
      <c r="A8908" s="248"/>
      <c r="B8908" s="248"/>
      <c r="C8908" s="248"/>
      <c r="D8908" s="248"/>
      <c r="E8908" s="248"/>
      <c r="F8908" s="248"/>
      <c r="G8908" s="248"/>
      <c r="H8908" s="248"/>
      <c r="I8908" s="247"/>
      <c r="J8908" s="247"/>
      <c r="K8908" s="247"/>
      <c r="L8908" s="247"/>
      <c r="M8908" s="247"/>
      <c r="N8908" s="247"/>
      <c r="O8908" s="247"/>
      <c r="P8908" s="247"/>
      <c r="Q8908" s="247"/>
      <c r="R8908" s="247"/>
    </row>
    <row r="8909" spans="1:18" ht="20.100000000000001" customHeight="1" x14ac:dyDescent="0.25">
      <c r="A8909" s="248"/>
      <c r="B8909" s="248"/>
      <c r="C8909" s="248"/>
      <c r="D8909" s="248"/>
      <c r="E8909" s="248"/>
      <c r="F8909" s="248"/>
      <c r="G8909" s="248"/>
      <c r="H8909" s="248"/>
      <c r="I8909" s="247"/>
      <c r="J8909" s="247"/>
      <c r="K8909" s="247"/>
      <c r="L8909" s="247"/>
      <c r="M8909" s="247"/>
      <c r="N8909" s="247"/>
      <c r="O8909" s="247"/>
      <c r="P8909" s="247"/>
      <c r="Q8909" s="247"/>
      <c r="R8909" s="247"/>
    </row>
    <row r="8910" spans="1:18" ht="20.100000000000001" customHeight="1" x14ac:dyDescent="0.25">
      <c r="A8910" s="248"/>
      <c r="B8910" s="248"/>
      <c r="C8910" s="248"/>
      <c r="D8910" s="248"/>
      <c r="E8910" s="248"/>
      <c r="F8910" s="248"/>
      <c r="G8910" s="248"/>
      <c r="H8910" s="248"/>
      <c r="I8910" s="247"/>
      <c r="J8910" s="247"/>
      <c r="K8910" s="247"/>
      <c r="L8910" s="247"/>
      <c r="M8910" s="247"/>
      <c r="N8910" s="247"/>
      <c r="O8910" s="247"/>
      <c r="P8910" s="247"/>
      <c r="Q8910" s="247"/>
      <c r="R8910" s="247"/>
    </row>
    <row r="8911" spans="1:18" ht="20.100000000000001" customHeight="1" x14ac:dyDescent="0.25">
      <c r="A8911" s="248"/>
      <c r="B8911" s="248"/>
      <c r="C8911" s="248"/>
      <c r="D8911" s="248"/>
      <c r="E8911" s="248"/>
      <c r="F8911" s="248"/>
      <c r="G8911" s="248"/>
      <c r="H8911" s="248"/>
      <c r="I8911" s="247"/>
      <c r="J8911" s="247"/>
      <c r="K8911" s="247"/>
      <c r="L8911" s="247"/>
      <c r="M8911" s="247"/>
      <c r="N8911" s="247"/>
      <c r="O8911" s="247"/>
      <c r="P8911" s="247"/>
      <c r="Q8911" s="247"/>
      <c r="R8911" s="247"/>
    </row>
    <row r="8912" spans="1:18" ht="20.100000000000001" customHeight="1" x14ac:dyDescent="0.25">
      <c r="A8912" s="248"/>
      <c r="B8912" s="248"/>
      <c r="C8912" s="248"/>
      <c r="D8912" s="248"/>
      <c r="E8912" s="248"/>
      <c r="F8912" s="248"/>
      <c r="G8912" s="248"/>
      <c r="H8912" s="248"/>
      <c r="I8912" s="247"/>
      <c r="J8912" s="247"/>
      <c r="K8912" s="247"/>
      <c r="L8912" s="247"/>
      <c r="M8912" s="247"/>
      <c r="N8912" s="247"/>
      <c r="O8912" s="247"/>
      <c r="P8912" s="247"/>
      <c r="Q8912" s="247"/>
      <c r="R8912" s="247"/>
    </row>
    <row r="8913" spans="1:18" ht="20.100000000000001" customHeight="1" x14ac:dyDescent="0.25">
      <c r="A8913" s="248"/>
      <c r="B8913" s="248"/>
      <c r="C8913" s="248"/>
      <c r="D8913" s="248"/>
      <c r="E8913" s="248"/>
      <c r="F8913" s="248"/>
      <c r="G8913" s="248"/>
      <c r="H8913" s="248"/>
      <c r="I8913" s="247"/>
      <c r="J8913" s="247"/>
      <c r="K8913" s="247"/>
      <c r="L8913" s="247"/>
      <c r="M8913" s="247"/>
      <c r="N8913" s="247"/>
      <c r="O8913" s="247"/>
      <c r="P8913" s="247"/>
      <c r="Q8913" s="247"/>
      <c r="R8913" s="247"/>
    </row>
    <row r="8914" spans="1:18" ht="20.100000000000001" customHeight="1" x14ac:dyDescent="0.25">
      <c r="A8914" s="248"/>
      <c r="B8914" s="248"/>
      <c r="C8914" s="248"/>
      <c r="D8914" s="248"/>
      <c r="E8914" s="248"/>
      <c r="F8914" s="248"/>
      <c r="G8914" s="248"/>
      <c r="H8914" s="248"/>
      <c r="I8914" s="247"/>
      <c r="J8914" s="247"/>
      <c r="K8914" s="247"/>
      <c r="L8914" s="247"/>
      <c r="M8914" s="247"/>
      <c r="N8914" s="247"/>
      <c r="O8914" s="247"/>
      <c r="P8914" s="247"/>
      <c r="Q8914" s="247"/>
      <c r="R8914" s="247"/>
    </row>
    <row r="8915" spans="1:18" ht="20.100000000000001" customHeight="1" x14ac:dyDescent="0.25">
      <c r="A8915" s="248"/>
      <c r="B8915" s="248"/>
      <c r="C8915" s="248"/>
      <c r="D8915" s="248"/>
      <c r="E8915" s="248"/>
      <c r="F8915" s="248"/>
      <c r="G8915" s="248"/>
      <c r="H8915" s="248"/>
      <c r="I8915" s="247"/>
      <c r="J8915" s="247"/>
      <c r="K8915" s="247"/>
      <c r="L8915" s="247"/>
      <c r="M8915" s="247"/>
      <c r="N8915" s="247"/>
      <c r="O8915" s="247"/>
      <c r="P8915" s="247"/>
      <c r="Q8915" s="247"/>
      <c r="R8915" s="247"/>
    </row>
    <row r="8916" spans="1:18" ht="20.100000000000001" customHeight="1" x14ac:dyDescent="0.25">
      <c r="A8916" s="248"/>
      <c r="B8916" s="248"/>
      <c r="C8916" s="248"/>
      <c r="D8916" s="248"/>
      <c r="E8916" s="248"/>
      <c r="F8916" s="248"/>
      <c r="G8916" s="248"/>
      <c r="H8916" s="248"/>
      <c r="I8916" s="247"/>
      <c r="J8916" s="247"/>
      <c r="K8916" s="247"/>
      <c r="L8916" s="247"/>
      <c r="M8916" s="247"/>
      <c r="N8916" s="247"/>
      <c r="O8916" s="247"/>
      <c r="P8916" s="247"/>
      <c r="Q8916" s="247"/>
      <c r="R8916" s="247"/>
    </row>
    <row r="8917" spans="1:18" ht="20.100000000000001" customHeight="1" x14ac:dyDescent="0.25">
      <c r="A8917" s="248"/>
      <c r="B8917" s="248"/>
      <c r="C8917" s="248"/>
      <c r="D8917" s="248"/>
      <c r="E8917" s="248"/>
      <c r="F8917" s="248"/>
      <c r="G8917" s="248"/>
      <c r="H8917" s="248"/>
      <c r="I8917" s="247"/>
      <c r="J8917" s="247"/>
      <c r="K8917" s="247"/>
      <c r="L8917" s="247"/>
      <c r="M8917" s="247"/>
      <c r="N8917" s="247"/>
      <c r="O8917" s="247"/>
      <c r="P8917" s="247"/>
      <c r="Q8917" s="247"/>
      <c r="R8917" s="247"/>
    </row>
    <row r="8918" spans="1:18" ht="20.100000000000001" customHeight="1" x14ac:dyDescent="0.25">
      <c r="A8918" s="248"/>
      <c r="B8918" s="248"/>
      <c r="C8918" s="248"/>
      <c r="D8918" s="248"/>
      <c r="E8918" s="248"/>
      <c r="F8918" s="248"/>
      <c r="G8918" s="248"/>
      <c r="H8918" s="248"/>
      <c r="I8918" s="247"/>
      <c r="J8918" s="247"/>
      <c r="K8918" s="247"/>
      <c r="L8918" s="247"/>
      <c r="M8918" s="247"/>
      <c r="N8918" s="247"/>
      <c r="O8918" s="247"/>
      <c r="P8918" s="247"/>
      <c r="Q8918" s="247"/>
      <c r="R8918" s="247"/>
    </row>
    <row r="8919" spans="1:18" ht="20.100000000000001" customHeight="1" x14ac:dyDescent="0.25">
      <c r="A8919" s="248"/>
      <c r="B8919" s="248"/>
      <c r="C8919" s="248"/>
      <c r="D8919" s="248"/>
      <c r="E8919" s="248"/>
      <c r="F8919" s="248"/>
      <c r="G8919" s="248"/>
      <c r="H8919" s="248"/>
      <c r="I8919" s="247"/>
      <c r="J8919" s="247"/>
      <c r="K8919" s="247"/>
      <c r="L8919" s="247"/>
      <c r="M8919" s="247"/>
      <c r="N8919" s="247"/>
      <c r="O8919" s="247"/>
      <c r="P8919" s="247"/>
      <c r="Q8919" s="247"/>
      <c r="R8919" s="247"/>
    </row>
    <row r="8920" spans="1:18" ht="20.100000000000001" customHeight="1" x14ac:dyDescent="0.25">
      <c r="A8920" s="248"/>
      <c r="B8920" s="248"/>
      <c r="C8920" s="248"/>
      <c r="D8920" s="248"/>
      <c r="E8920" s="248"/>
      <c r="F8920" s="248"/>
      <c r="G8920" s="248"/>
      <c r="H8920" s="248"/>
      <c r="I8920" s="247"/>
      <c r="J8920" s="247"/>
      <c r="K8920" s="247"/>
      <c r="L8920" s="247"/>
      <c r="M8920" s="247"/>
      <c r="N8920" s="247"/>
      <c r="O8920" s="247"/>
      <c r="P8920" s="247"/>
      <c r="Q8920" s="247"/>
      <c r="R8920" s="247"/>
    </row>
    <row r="8921" spans="1:18" ht="20.100000000000001" customHeight="1" x14ac:dyDescent="0.25">
      <c r="A8921" s="248"/>
      <c r="B8921" s="248"/>
      <c r="C8921" s="248"/>
      <c r="D8921" s="248"/>
      <c r="E8921" s="248"/>
      <c r="F8921" s="248"/>
      <c r="G8921" s="248"/>
      <c r="H8921" s="248"/>
      <c r="I8921" s="247"/>
      <c r="J8921" s="247"/>
      <c r="K8921" s="247"/>
      <c r="L8921" s="247"/>
      <c r="M8921" s="247"/>
      <c r="N8921" s="247"/>
      <c r="O8921" s="247"/>
      <c r="P8921" s="247"/>
      <c r="Q8921" s="247"/>
      <c r="R8921" s="247"/>
    </row>
    <row r="8922" spans="1:18" ht="20.100000000000001" customHeight="1" x14ac:dyDescent="0.25">
      <c r="A8922" s="248"/>
      <c r="B8922" s="248"/>
      <c r="C8922" s="248"/>
      <c r="D8922" s="248"/>
      <c r="E8922" s="248"/>
      <c r="F8922" s="248"/>
      <c r="G8922" s="248"/>
      <c r="H8922" s="248"/>
      <c r="I8922" s="247"/>
      <c r="J8922" s="247"/>
      <c r="K8922" s="247"/>
      <c r="L8922" s="247"/>
      <c r="M8922" s="247"/>
      <c r="N8922" s="247"/>
      <c r="O8922" s="247"/>
      <c r="P8922" s="247"/>
      <c r="Q8922" s="247"/>
      <c r="R8922" s="247"/>
    </row>
    <row r="8923" spans="1:18" ht="20.100000000000001" customHeight="1" x14ac:dyDescent="0.25">
      <c r="A8923" s="248"/>
      <c r="B8923" s="248"/>
      <c r="C8923" s="248"/>
      <c r="D8923" s="248"/>
      <c r="E8923" s="248"/>
      <c r="F8923" s="248"/>
      <c r="G8923" s="248"/>
      <c r="H8923" s="248"/>
      <c r="I8923" s="247"/>
      <c r="J8923" s="247"/>
      <c r="K8923" s="247"/>
      <c r="L8923" s="247"/>
      <c r="M8923" s="247"/>
      <c r="N8923" s="247"/>
      <c r="O8923" s="247"/>
      <c r="P8923" s="247"/>
      <c r="Q8923" s="247"/>
      <c r="R8923" s="247"/>
    </row>
    <row r="8924" spans="1:18" ht="20.100000000000001" customHeight="1" x14ac:dyDescent="0.25">
      <c r="A8924" s="248"/>
      <c r="B8924" s="248"/>
      <c r="C8924" s="248"/>
      <c r="D8924" s="248"/>
      <c r="E8924" s="248"/>
      <c r="F8924" s="248"/>
      <c r="G8924" s="248"/>
      <c r="H8924" s="248"/>
      <c r="I8924" s="247"/>
      <c r="J8924" s="247"/>
      <c r="K8924" s="247"/>
      <c r="L8924" s="247"/>
      <c r="M8924" s="247"/>
      <c r="N8924" s="247"/>
      <c r="O8924" s="247"/>
      <c r="P8924" s="247"/>
      <c r="Q8924" s="247"/>
      <c r="R8924" s="247"/>
    </row>
    <row r="8925" spans="1:18" ht="20.100000000000001" customHeight="1" x14ac:dyDescent="0.25">
      <c r="A8925" s="248"/>
      <c r="B8925" s="248"/>
      <c r="C8925" s="248"/>
      <c r="D8925" s="248"/>
      <c r="E8925" s="248"/>
      <c r="F8925" s="248"/>
      <c r="G8925" s="248"/>
      <c r="H8925" s="248"/>
      <c r="I8925" s="247"/>
      <c r="J8925" s="247"/>
      <c r="K8925" s="247"/>
      <c r="L8925" s="247"/>
      <c r="M8925" s="247"/>
      <c r="N8925" s="247"/>
      <c r="O8925" s="247"/>
      <c r="P8925" s="247"/>
      <c r="Q8925" s="247"/>
      <c r="R8925" s="247"/>
    </row>
    <row r="8926" spans="1:18" ht="20.100000000000001" customHeight="1" x14ac:dyDescent="0.25">
      <c r="A8926" s="248"/>
      <c r="B8926" s="248"/>
      <c r="C8926" s="248"/>
      <c r="D8926" s="248"/>
      <c r="E8926" s="248"/>
      <c r="F8926" s="248"/>
      <c r="G8926" s="248"/>
      <c r="H8926" s="248"/>
      <c r="I8926" s="247"/>
      <c r="J8926" s="247"/>
      <c r="K8926" s="247"/>
      <c r="L8926" s="247"/>
      <c r="M8926" s="247"/>
      <c r="N8926" s="247"/>
      <c r="O8926" s="247"/>
      <c r="P8926" s="247"/>
      <c r="Q8926" s="247"/>
      <c r="R8926" s="247"/>
    </row>
    <row r="8927" spans="1:18" ht="20.100000000000001" customHeight="1" x14ac:dyDescent="0.25">
      <c r="A8927" s="248"/>
      <c r="B8927" s="248"/>
      <c r="C8927" s="248"/>
      <c r="D8927" s="248"/>
      <c r="E8927" s="248"/>
      <c r="F8927" s="248"/>
      <c r="G8927" s="248"/>
      <c r="H8927" s="248"/>
      <c r="I8927" s="247"/>
      <c r="J8927" s="247"/>
      <c r="K8927" s="247"/>
      <c r="L8927" s="247"/>
      <c r="M8927" s="247"/>
      <c r="N8927" s="247"/>
      <c r="O8927" s="247"/>
      <c r="P8927" s="247"/>
      <c r="Q8927" s="247"/>
      <c r="R8927" s="247"/>
    </row>
    <row r="8928" spans="1:18" ht="20.100000000000001" customHeight="1" x14ac:dyDescent="0.25">
      <c r="A8928" s="248"/>
      <c r="B8928" s="248"/>
      <c r="C8928" s="248"/>
      <c r="D8928" s="248"/>
      <c r="E8928" s="248"/>
      <c r="F8928" s="248"/>
      <c r="G8928" s="248"/>
      <c r="H8928" s="248"/>
      <c r="I8928" s="247"/>
      <c r="J8928" s="247"/>
      <c r="K8928" s="247"/>
      <c r="L8928" s="247"/>
      <c r="M8928" s="247"/>
      <c r="N8928" s="247"/>
      <c r="O8928" s="247"/>
      <c r="P8928" s="247"/>
      <c r="Q8928" s="247"/>
      <c r="R8928" s="247"/>
    </row>
    <row r="8929" spans="1:18" ht="20.100000000000001" customHeight="1" x14ac:dyDescent="0.25">
      <c r="A8929" s="248"/>
      <c r="B8929" s="248"/>
      <c r="C8929" s="248"/>
      <c r="D8929" s="248"/>
      <c r="E8929" s="248"/>
      <c r="F8929" s="248"/>
      <c r="G8929" s="248"/>
      <c r="H8929" s="248"/>
      <c r="I8929" s="247"/>
      <c r="J8929" s="247"/>
      <c r="K8929" s="247"/>
      <c r="L8929" s="247"/>
      <c r="M8929" s="247"/>
      <c r="N8929" s="247"/>
      <c r="O8929" s="247"/>
      <c r="P8929" s="247"/>
      <c r="Q8929" s="247"/>
      <c r="R8929" s="247"/>
    </row>
    <row r="8930" spans="1:18" ht="20.100000000000001" customHeight="1" x14ac:dyDescent="0.25">
      <c r="A8930" s="248"/>
      <c r="B8930" s="248"/>
      <c r="C8930" s="248"/>
      <c r="D8930" s="248"/>
      <c r="E8930" s="248"/>
      <c r="F8930" s="248"/>
      <c r="G8930" s="248"/>
      <c r="H8930" s="248"/>
      <c r="I8930" s="247"/>
      <c r="J8930" s="247"/>
      <c r="K8930" s="247"/>
      <c r="L8930" s="247"/>
      <c r="M8930" s="247"/>
      <c r="N8930" s="247"/>
      <c r="O8930" s="247"/>
      <c r="P8930" s="247"/>
      <c r="Q8930" s="247"/>
      <c r="R8930" s="247"/>
    </row>
    <row r="8931" spans="1:18" ht="20.100000000000001" customHeight="1" x14ac:dyDescent="0.25">
      <c r="A8931" s="248"/>
      <c r="B8931" s="248"/>
      <c r="C8931" s="248"/>
      <c r="D8931" s="248"/>
      <c r="E8931" s="248"/>
      <c r="F8931" s="248"/>
      <c r="G8931" s="248"/>
      <c r="H8931" s="248"/>
      <c r="I8931" s="247"/>
      <c r="J8931" s="247"/>
      <c r="K8931" s="247"/>
      <c r="L8931" s="247"/>
      <c r="M8931" s="247"/>
      <c r="N8931" s="247"/>
      <c r="O8931" s="247"/>
      <c r="P8931" s="247"/>
      <c r="Q8931" s="247"/>
      <c r="R8931" s="247"/>
    </row>
    <row r="8932" spans="1:18" ht="20.100000000000001" customHeight="1" x14ac:dyDescent="0.25">
      <c r="A8932" s="248"/>
      <c r="B8932" s="248"/>
      <c r="C8932" s="248"/>
      <c r="D8932" s="248"/>
      <c r="E8932" s="248"/>
      <c r="F8932" s="248"/>
      <c r="G8932" s="248"/>
      <c r="H8932" s="248"/>
      <c r="I8932" s="247"/>
      <c r="J8932" s="247"/>
      <c r="K8932" s="247"/>
      <c r="L8932" s="247"/>
      <c r="M8932" s="247"/>
      <c r="N8932" s="247"/>
      <c r="O8932" s="247"/>
      <c r="P8932" s="247"/>
      <c r="Q8932" s="247"/>
      <c r="R8932" s="247"/>
    </row>
    <row r="8933" spans="1:18" ht="20.100000000000001" customHeight="1" x14ac:dyDescent="0.25">
      <c r="A8933" s="248"/>
      <c r="B8933" s="248"/>
      <c r="C8933" s="248"/>
      <c r="D8933" s="248"/>
      <c r="E8933" s="248"/>
      <c r="F8933" s="248"/>
      <c r="G8933" s="248"/>
      <c r="H8933" s="248"/>
      <c r="I8933" s="247"/>
      <c r="J8933" s="247"/>
      <c r="K8933" s="247"/>
      <c r="L8933" s="247"/>
      <c r="M8933" s="247"/>
      <c r="N8933" s="247"/>
      <c r="O8933" s="247"/>
      <c r="P8933" s="247"/>
      <c r="Q8933" s="247"/>
      <c r="R8933" s="247"/>
    </row>
    <row r="8934" spans="1:18" ht="20.100000000000001" customHeight="1" x14ac:dyDescent="0.25">
      <c r="A8934" s="248"/>
      <c r="B8934" s="248"/>
      <c r="C8934" s="248"/>
      <c r="D8934" s="248"/>
      <c r="E8934" s="248"/>
      <c r="F8934" s="248"/>
      <c r="G8934" s="248"/>
      <c r="H8934" s="248"/>
      <c r="I8934" s="247"/>
      <c r="J8934" s="247"/>
      <c r="K8934" s="247"/>
      <c r="L8934" s="247"/>
      <c r="M8934" s="247"/>
      <c r="N8934" s="247"/>
      <c r="O8934" s="247"/>
      <c r="P8934" s="247"/>
      <c r="Q8934" s="247"/>
      <c r="R8934" s="247"/>
    </row>
    <row r="8935" spans="1:18" ht="20.100000000000001" customHeight="1" x14ac:dyDescent="0.25">
      <c r="A8935" s="248"/>
      <c r="B8935" s="248"/>
      <c r="C8935" s="248"/>
      <c r="D8935" s="248"/>
      <c r="E8935" s="248"/>
      <c r="F8935" s="248"/>
      <c r="G8935" s="248"/>
      <c r="H8935" s="248"/>
      <c r="I8935" s="247"/>
      <c r="J8935" s="247"/>
      <c r="K8935" s="247"/>
      <c r="L8935" s="247"/>
      <c r="M8935" s="247"/>
      <c r="N8935" s="247"/>
      <c r="O8935" s="247"/>
      <c r="P8935" s="247"/>
      <c r="Q8935" s="247"/>
      <c r="R8935" s="247"/>
    </row>
    <row r="8936" spans="1:18" ht="20.100000000000001" customHeight="1" x14ac:dyDescent="0.25">
      <c r="A8936" s="248"/>
      <c r="B8936" s="248"/>
      <c r="C8936" s="248"/>
      <c r="D8936" s="248"/>
      <c r="E8936" s="248"/>
      <c r="F8936" s="248"/>
      <c r="G8936" s="248"/>
      <c r="H8936" s="248"/>
      <c r="I8936" s="247"/>
      <c r="J8936" s="247"/>
      <c r="K8936" s="247"/>
      <c r="L8936" s="247"/>
      <c r="M8936" s="247"/>
      <c r="N8936" s="247"/>
      <c r="O8936" s="247"/>
      <c r="P8936" s="247"/>
      <c r="Q8936" s="247"/>
      <c r="R8936" s="247"/>
    </row>
    <row r="8937" spans="1:18" ht="20.100000000000001" customHeight="1" x14ac:dyDescent="0.25">
      <c r="A8937" s="248"/>
      <c r="B8937" s="248"/>
      <c r="C8937" s="248"/>
      <c r="D8937" s="248"/>
      <c r="E8937" s="248"/>
      <c r="F8937" s="248"/>
      <c r="G8937" s="248"/>
      <c r="H8937" s="248"/>
      <c r="I8937" s="247"/>
      <c r="J8937" s="247"/>
      <c r="K8937" s="247"/>
      <c r="L8937" s="247"/>
      <c r="M8937" s="247"/>
      <c r="N8937" s="247"/>
      <c r="O8937" s="247"/>
      <c r="P8937" s="247"/>
      <c r="Q8937" s="247"/>
      <c r="R8937" s="247"/>
    </row>
    <row r="8938" spans="1:18" ht="20.100000000000001" customHeight="1" x14ac:dyDescent="0.25">
      <c r="A8938" s="248"/>
      <c r="B8938" s="248"/>
      <c r="C8938" s="248"/>
      <c r="D8938" s="248"/>
      <c r="E8938" s="248"/>
      <c r="F8938" s="248"/>
      <c r="G8938" s="248"/>
      <c r="H8938" s="248"/>
      <c r="I8938" s="247"/>
      <c r="J8938" s="247"/>
      <c r="K8938" s="247"/>
      <c r="L8938" s="247"/>
      <c r="M8938" s="247"/>
      <c r="N8938" s="247"/>
      <c r="O8938" s="247"/>
      <c r="P8938" s="247"/>
      <c r="Q8938" s="247"/>
      <c r="R8938" s="247"/>
    </row>
    <row r="8939" spans="1:18" ht="20.100000000000001" customHeight="1" x14ac:dyDescent="0.25">
      <c r="A8939" s="248"/>
      <c r="B8939" s="248"/>
      <c r="C8939" s="248"/>
      <c r="D8939" s="248"/>
      <c r="E8939" s="248"/>
      <c r="F8939" s="248"/>
      <c r="G8939" s="248"/>
      <c r="H8939" s="248"/>
      <c r="I8939" s="247"/>
      <c r="J8939" s="247"/>
      <c r="K8939" s="247"/>
      <c r="L8939" s="247"/>
      <c r="M8939" s="247"/>
      <c r="N8939" s="247"/>
      <c r="O8939" s="247"/>
      <c r="P8939" s="247"/>
      <c r="Q8939" s="247"/>
      <c r="R8939" s="247"/>
    </row>
    <row r="8940" spans="1:18" ht="20.100000000000001" customHeight="1" x14ac:dyDescent="0.25">
      <c r="A8940" s="248"/>
      <c r="B8940" s="248"/>
      <c r="C8940" s="248"/>
      <c r="D8940" s="248"/>
      <c r="E8940" s="248"/>
      <c r="F8940" s="248"/>
      <c r="G8940" s="248"/>
      <c r="H8940" s="248"/>
      <c r="I8940" s="247"/>
      <c r="J8940" s="247"/>
      <c r="K8940" s="247"/>
      <c r="L8940" s="247"/>
      <c r="M8940" s="247"/>
      <c r="N8940" s="247"/>
      <c r="O8940" s="247"/>
      <c r="P8940" s="247"/>
      <c r="Q8940" s="247"/>
      <c r="R8940" s="247"/>
    </row>
    <row r="8941" spans="1:18" ht="20.100000000000001" customHeight="1" x14ac:dyDescent="0.25">
      <c r="A8941" s="248"/>
      <c r="B8941" s="248"/>
      <c r="C8941" s="248"/>
      <c r="D8941" s="248"/>
      <c r="E8941" s="248"/>
      <c r="F8941" s="248"/>
      <c r="G8941" s="248"/>
      <c r="H8941" s="248"/>
      <c r="I8941" s="247"/>
      <c r="J8941" s="247"/>
      <c r="K8941" s="247"/>
      <c r="L8941" s="247"/>
      <c r="M8941" s="247"/>
      <c r="N8941" s="247"/>
      <c r="O8941" s="247"/>
      <c r="P8941" s="247"/>
      <c r="Q8941" s="247"/>
      <c r="R8941" s="247"/>
    </row>
    <row r="8942" spans="1:18" ht="20.100000000000001" customHeight="1" x14ac:dyDescent="0.25">
      <c r="A8942" s="248"/>
      <c r="B8942" s="248"/>
      <c r="C8942" s="248"/>
      <c r="D8942" s="248"/>
      <c r="E8942" s="248"/>
      <c r="F8942" s="248"/>
      <c r="G8942" s="248"/>
      <c r="H8942" s="248"/>
      <c r="I8942" s="247"/>
      <c r="J8942" s="247"/>
      <c r="K8942" s="247"/>
      <c r="L8942" s="247"/>
      <c r="M8942" s="247"/>
      <c r="N8942" s="247"/>
      <c r="O8942" s="247"/>
      <c r="P8942" s="247"/>
      <c r="Q8942" s="247"/>
      <c r="R8942" s="247"/>
    </row>
    <row r="8943" spans="1:18" ht="20.100000000000001" customHeight="1" x14ac:dyDescent="0.25">
      <c r="A8943" s="248"/>
      <c r="B8943" s="248"/>
      <c r="C8943" s="248"/>
      <c r="D8943" s="248"/>
      <c r="E8943" s="248"/>
      <c r="F8943" s="248"/>
      <c r="G8943" s="248"/>
      <c r="H8943" s="248"/>
      <c r="I8943" s="247"/>
      <c r="J8943" s="247"/>
      <c r="K8943" s="247"/>
      <c r="L8943" s="247"/>
      <c r="M8943" s="247"/>
      <c r="N8943" s="247"/>
      <c r="O8943" s="247"/>
      <c r="P8943" s="247"/>
      <c r="Q8943" s="247"/>
      <c r="R8943" s="247"/>
    </row>
    <row r="8944" spans="1:18" ht="20.100000000000001" customHeight="1" x14ac:dyDescent="0.25">
      <c r="A8944" s="248"/>
      <c r="B8944" s="248"/>
      <c r="C8944" s="248"/>
      <c r="D8944" s="248"/>
      <c r="E8944" s="248"/>
      <c r="F8944" s="248"/>
      <c r="G8944" s="248"/>
      <c r="H8944" s="248"/>
      <c r="I8944" s="247"/>
      <c r="J8944" s="247"/>
      <c r="K8944" s="247"/>
      <c r="L8944" s="247"/>
      <c r="M8944" s="247"/>
      <c r="N8944" s="247"/>
      <c r="O8944" s="247"/>
      <c r="P8944" s="247"/>
      <c r="Q8944" s="247"/>
      <c r="R8944" s="247"/>
    </row>
    <row r="8945" spans="1:18" ht="20.100000000000001" customHeight="1" x14ac:dyDescent="0.25">
      <c r="A8945" s="248"/>
      <c r="B8945" s="248"/>
      <c r="C8945" s="248"/>
      <c r="D8945" s="248"/>
      <c r="E8945" s="248"/>
      <c r="F8945" s="248"/>
      <c r="G8945" s="248"/>
      <c r="H8945" s="248"/>
      <c r="I8945" s="247"/>
      <c r="J8945" s="247"/>
      <c r="K8945" s="247"/>
      <c r="L8945" s="247"/>
      <c r="M8945" s="247"/>
      <c r="N8945" s="247"/>
      <c r="O8945" s="247"/>
      <c r="P8945" s="247"/>
      <c r="Q8945" s="247"/>
      <c r="R8945" s="247"/>
    </row>
    <row r="8946" spans="1:18" ht="20.100000000000001" customHeight="1" x14ac:dyDescent="0.25">
      <c r="A8946" s="248"/>
      <c r="B8946" s="248"/>
      <c r="C8946" s="248"/>
      <c r="D8946" s="248"/>
      <c r="E8946" s="248"/>
      <c r="F8946" s="248"/>
      <c r="G8946" s="248"/>
      <c r="H8946" s="248"/>
      <c r="I8946" s="247"/>
      <c r="J8946" s="247"/>
      <c r="K8946" s="247"/>
      <c r="L8946" s="247"/>
      <c r="M8946" s="247"/>
      <c r="N8946" s="247"/>
      <c r="O8946" s="247"/>
      <c r="P8946" s="247"/>
      <c r="Q8946" s="247"/>
      <c r="R8946" s="247"/>
    </row>
    <row r="8947" spans="1:18" ht="20.100000000000001" customHeight="1" x14ac:dyDescent="0.25">
      <c r="A8947" s="248"/>
      <c r="B8947" s="248"/>
      <c r="C8947" s="248"/>
      <c r="D8947" s="248"/>
      <c r="E8947" s="248"/>
      <c r="F8947" s="248"/>
      <c r="G8947" s="248"/>
      <c r="H8947" s="248"/>
      <c r="I8947" s="247"/>
      <c r="J8947" s="247"/>
      <c r="K8947" s="247"/>
      <c r="L8947" s="247"/>
      <c r="M8947" s="247"/>
      <c r="N8947" s="247"/>
      <c r="O8947" s="247"/>
      <c r="P8947" s="247"/>
      <c r="Q8947" s="247"/>
      <c r="R8947" s="247"/>
    </row>
    <row r="8948" spans="1:18" ht="20.100000000000001" customHeight="1" x14ac:dyDescent="0.25">
      <c r="A8948" s="248"/>
      <c r="B8948" s="248"/>
      <c r="C8948" s="248"/>
      <c r="D8948" s="248"/>
      <c r="E8948" s="248"/>
      <c r="F8948" s="248"/>
      <c r="G8948" s="248"/>
      <c r="H8948" s="248"/>
      <c r="I8948" s="247"/>
      <c r="J8948" s="247"/>
      <c r="K8948" s="247"/>
      <c r="L8948" s="247"/>
      <c r="M8948" s="247"/>
      <c r="N8948" s="247"/>
      <c r="O8948" s="247"/>
      <c r="P8948" s="247"/>
      <c r="Q8948" s="247"/>
      <c r="R8948" s="247"/>
    </row>
    <row r="8949" spans="1:18" ht="20.100000000000001" customHeight="1" x14ac:dyDescent="0.25">
      <c r="A8949" s="248"/>
      <c r="B8949" s="248"/>
      <c r="C8949" s="248"/>
      <c r="D8949" s="248"/>
      <c r="E8949" s="248"/>
      <c r="F8949" s="248"/>
      <c r="G8949" s="248"/>
      <c r="H8949" s="248"/>
      <c r="I8949" s="247"/>
      <c r="J8949" s="247"/>
      <c r="K8949" s="247"/>
      <c r="L8949" s="247"/>
      <c r="M8949" s="247"/>
      <c r="N8949" s="247"/>
      <c r="O8949" s="247"/>
      <c r="P8949" s="247"/>
      <c r="Q8949" s="247"/>
      <c r="R8949" s="247"/>
    </row>
    <row r="8950" spans="1:18" ht="20.100000000000001" customHeight="1" x14ac:dyDescent="0.25">
      <c r="A8950" s="248"/>
      <c r="B8950" s="248"/>
      <c r="C8950" s="248"/>
      <c r="D8950" s="248"/>
      <c r="E8950" s="248"/>
      <c r="F8950" s="248"/>
      <c r="G8950" s="248"/>
      <c r="H8950" s="248"/>
      <c r="I8950" s="247"/>
      <c r="J8950" s="247"/>
      <c r="K8950" s="247"/>
      <c r="L8950" s="247"/>
      <c r="M8950" s="247"/>
      <c r="N8950" s="247"/>
      <c r="O8950" s="247"/>
      <c r="P8950" s="247"/>
      <c r="Q8950" s="247"/>
      <c r="R8950" s="247"/>
    </row>
    <row r="8951" spans="1:18" ht="20.100000000000001" customHeight="1" x14ac:dyDescent="0.25">
      <c r="A8951" s="248"/>
      <c r="B8951" s="248"/>
      <c r="C8951" s="248"/>
      <c r="D8951" s="248"/>
      <c r="E8951" s="248"/>
      <c r="F8951" s="248"/>
      <c r="G8951" s="248"/>
      <c r="H8951" s="248"/>
      <c r="I8951" s="247"/>
      <c r="J8951" s="247"/>
      <c r="K8951" s="247"/>
      <c r="L8951" s="247"/>
      <c r="M8951" s="247"/>
      <c r="N8951" s="247"/>
      <c r="O8951" s="247"/>
      <c r="P8951" s="247"/>
      <c r="Q8951" s="247"/>
      <c r="R8951" s="247"/>
    </row>
    <row r="8952" spans="1:18" ht="20.100000000000001" customHeight="1" x14ac:dyDescent="0.25">
      <c r="A8952" s="248"/>
      <c r="B8952" s="248"/>
      <c r="C8952" s="248"/>
      <c r="D8952" s="248"/>
      <c r="E8952" s="248"/>
      <c r="F8952" s="248"/>
      <c r="G8952" s="248"/>
      <c r="H8952" s="248"/>
      <c r="I8952" s="247"/>
      <c r="J8952" s="247"/>
      <c r="K8952" s="247"/>
      <c r="L8952" s="247"/>
      <c r="M8952" s="247"/>
      <c r="N8952" s="247"/>
      <c r="O8952" s="247"/>
      <c r="P8952" s="247"/>
      <c r="Q8952" s="247"/>
      <c r="R8952" s="247"/>
    </row>
    <row r="8953" spans="1:18" ht="20.100000000000001" customHeight="1" x14ac:dyDescent="0.25">
      <c r="A8953" s="248"/>
      <c r="B8953" s="248"/>
      <c r="C8953" s="248"/>
      <c r="D8953" s="248"/>
      <c r="E8953" s="248"/>
      <c r="F8953" s="248"/>
      <c r="G8953" s="248"/>
      <c r="H8953" s="248"/>
      <c r="I8953" s="247"/>
      <c r="J8953" s="247"/>
      <c r="K8953" s="247"/>
      <c r="L8953" s="247"/>
      <c r="M8953" s="247"/>
      <c r="N8953" s="247"/>
      <c r="O8953" s="247"/>
      <c r="P8953" s="247"/>
      <c r="Q8953" s="247"/>
      <c r="R8953" s="247"/>
    </row>
    <row r="8954" spans="1:18" ht="20.100000000000001" customHeight="1" x14ac:dyDescent="0.25">
      <c r="A8954" s="248"/>
      <c r="B8954" s="248"/>
      <c r="C8954" s="248"/>
      <c r="D8954" s="248"/>
      <c r="E8954" s="248"/>
      <c r="F8954" s="248"/>
      <c r="G8954" s="248"/>
      <c r="H8954" s="248"/>
      <c r="I8954" s="247"/>
      <c r="J8954" s="247"/>
      <c r="K8954" s="247"/>
      <c r="L8954" s="247"/>
      <c r="M8954" s="247"/>
      <c r="N8954" s="247"/>
      <c r="O8954" s="247"/>
      <c r="P8954" s="247"/>
      <c r="Q8954" s="247"/>
      <c r="R8954" s="247"/>
    </row>
    <row r="8955" spans="1:18" ht="20.100000000000001" customHeight="1" x14ac:dyDescent="0.25">
      <c r="A8955" s="248"/>
      <c r="B8955" s="248"/>
      <c r="C8955" s="248"/>
      <c r="D8955" s="248"/>
      <c r="E8955" s="248"/>
      <c r="F8955" s="248"/>
      <c r="G8955" s="248"/>
      <c r="H8955" s="248"/>
      <c r="I8955" s="247"/>
      <c r="J8955" s="247"/>
      <c r="K8955" s="247"/>
      <c r="L8955" s="247"/>
      <c r="M8955" s="247"/>
      <c r="N8955" s="247"/>
      <c r="O8955" s="247"/>
      <c r="P8955" s="247"/>
      <c r="Q8955" s="247"/>
      <c r="R8955" s="247"/>
    </row>
    <row r="8956" spans="1:18" ht="20.100000000000001" customHeight="1" x14ac:dyDescent="0.25">
      <c r="A8956" s="248"/>
      <c r="B8956" s="248"/>
      <c r="C8956" s="248"/>
      <c r="D8956" s="248"/>
      <c r="E8956" s="248"/>
      <c r="F8956" s="248"/>
      <c r="G8956" s="248"/>
      <c r="H8956" s="248"/>
      <c r="I8956" s="247"/>
      <c r="J8956" s="247"/>
      <c r="K8956" s="247"/>
      <c r="L8956" s="247"/>
      <c r="M8956" s="247"/>
      <c r="N8956" s="247"/>
      <c r="O8956" s="247"/>
      <c r="P8956" s="247"/>
      <c r="Q8956" s="247"/>
      <c r="R8956" s="247"/>
    </row>
    <row r="8957" spans="1:18" ht="20.100000000000001" customHeight="1" x14ac:dyDescent="0.25">
      <c r="A8957" s="248"/>
      <c r="B8957" s="248"/>
      <c r="C8957" s="248"/>
      <c r="D8957" s="248"/>
      <c r="E8957" s="248"/>
      <c r="F8957" s="248"/>
      <c r="G8957" s="248"/>
      <c r="H8957" s="248"/>
      <c r="I8957" s="247"/>
      <c r="J8957" s="247"/>
      <c r="K8957" s="247"/>
      <c r="L8957" s="247"/>
      <c r="M8957" s="247"/>
      <c r="N8957" s="247"/>
      <c r="O8957" s="247"/>
      <c r="P8957" s="247"/>
      <c r="Q8957" s="247"/>
      <c r="R8957" s="247"/>
    </row>
    <row r="8958" spans="1:18" ht="20.100000000000001" customHeight="1" x14ac:dyDescent="0.25">
      <c r="A8958" s="248"/>
      <c r="B8958" s="248"/>
      <c r="C8958" s="248"/>
      <c r="D8958" s="248"/>
      <c r="E8958" s="248"/>
      <c r="F8958" s="248"/>
      <c r="G8958" s="248"/>
      <c r="H8958" s="248"/>
      <c r="I8958" s="247"/>
      <c r="J8958" s="247"/>
      <c r="K8958" s="247"/>
      <c r="L8958" s="247"/>
      <c r="M8958" s="247"/>
      <c r="N8958" s="247"/>
      <c r="O8958" s="247"/>
      <c r="P8958" s="247"/>
      <c r="Q8958" s="247"/>
      <c r="R8958" s="247"/>
    </row>
    <row r="8959" spans="1:18" ht="20.100000000000001" customHeight="1" x14ac:dyDescent="0.25">
      <c r="A8959" s="248"/>
      <c r="B8959" s="248"/>
      <c r="C8959" s="248"/>
      <c r="D8959" s="248"/>
      <c r="E8959" s="248"/>
      <c r="F8959" s="248"/>
      <c r="G8959" s="248"/>
      <c r="H8959" s="248"/>
      <c r="I8959" s="247"/>
      <c r="J8959" s="247"/>
      <c r="K8959" s="247"/>
      <c r="L8959" s="247"/>
      <c r="M8959" s="247"/>
      <c r="N8959" s="247"/>
      <c r="O8959" s="247"/>
      <c r="P8959" s="247"/>
      <c r="Q8959" s="247"/>
      <c r="R8959" s="247"/>
    </row>
    <row r="8960" spans="1:18" ht="20.100000000000001" customHeight="1" x14ac:dyDescent="0.25">
      <c r="A8960" s="248"/>
      <c r="B8960" s="248"/>
      <c r="C8960" s="248"/>
      <c r="D8960" s="248"/>
      <c r="E8960" s="248"/>
      <c r="F8960" s="248"/>
      <c r="G8960" s="248"/>
      <c r="H8960" s="248"/>
      <c r="I8960" s="247"/>
      <c r="J8960" s="247"/>
      <c r="K8960" s="247"/>
      <c r="L8960" s="247"/>
      <c r="M8960" s="247"/>
      <c r="N8960" s="247"/>
      <c r="O8960" s="247"/>
      <c r="P8960" s="247"/>
      <c r="Q8960" s="247"/>
      <c r="R8960" s="247"/>
    </row>
    <row r="8961" spans="1:18" ht="20.100000000000001" customHeight="1" x14ac:dyDescent="0.25">
      <c r="A8961" s="248"/>
      <c r="B8961" s="248"/>
      <c r="C8961" s="248"/>
      <c r="D8961" s="248"/>
      <c r="E8961" s="248"/>
      <c r="F8961" s="248"/>
      <c r="G8961" s="248"/>
      <c r="H8961" s="248"/>
      <c r="I8961" s="247"/>
      <c r="J8961" s="247"/>
      <c r="K8961" s="247"/>
      <c r="L8961" s="247"/>
      <c r="M8961" s="247"/>
      <c r="N8961" s="247"/>
      <c r="O8961" s="247"/>
      <c r="P8961" s="247"/>
      <c r="Q8961" s="247"/>
      <c r="R8961" s="247"/>
    </row>
    <row r="8962" spans="1:18" ht="20.100000000000001" customHeight="1" x14ac:dyDescent="0.25">
      <c r="A8962" s="248"/>
      <c r="B8962" s="248"/>
      <c r="C8962" s="248"/>
      <c r="D8962" s="248"/>
      <c r="E8962" s="248"/>
      <c r="F8962" s="248"/>
      <c r="G8962" s="248"/>
      <c r="H8962" s="248"/>
      <c r="I8962" s="247"/>
      <c r="J8962" s="247"/>
      <c r="K8962" s="247"/>
      <c r="L8962" s="247"/>
      <c r="M8962" s="247"/>
      <c r="N8962" s="247"/>
      <c r="O8962" s="247"/>
      <c r="P8962" s="247"/>
      <c r="Q8962" s="247"/>
      <c r="R8962" s="247"/>
    </row>
    <row r="8963" spans="1:18" ht="20.100000000000001" customHeight="1" x14ac:dyDescent="0.25">
      <c r="A8963" s="248"/>
      <c r="B8963" s="248"/>
      <c r="C8963" s="248"/>
      <c r="D8963" s="248"/>
      <c r="E8963" s="248"/>
      <c r="F8963" s="248"/>
      <c r="G8963" s="248"/>
      <c r="H8963" s="248"/>
      <c r="I8963" s="247"/>
      <c r="J8963" s="247"/>
      <c r="K8963" s="247"/>
      <c r="L8963" s="247"/>
      <c r="M8963" s="247"/>
      <c r="N8963" s="247"/>
      <c r="O8963" s="247"/>
      <c r="P8963" s="247"/>
      <c r="Q8963" s="247"/>
      <c r="R8963" s="247"/>
    </row>
    <row r="8964" spans="1:18" ht="20.100000000000001" customHeight="1" x14ac:dyDescent="0.25">
      <c r="A8964" s="248"/>
      <c r="B8964" s="248"/>
      <c r="C8964" s="248"/>
      <c r="D8964" s="248"/>
      <c r="E8964" s="248"/>
      <c r="F8964" s="248"/>
      <c r="G8964" s="248"/>
      <c r="H8964" s="248"/>
      <c r="I8964" s="247"/>
      <c r="J8964" s="247"/>
      <c r="K8964" s="247"/>
      <c r="L8964" s="247"/>
      <c r="M8964" s="247"/>
      <c r="N8964" s="247"/>
      <c r="O8964" s="247"/>
      <c r="P8964" s="247"/>
      <c r="Q8964" s="247"/>
      <c r="R8964" s="247"/>
    </row>
    <row r="8965" spans="1:18" ht="20.100000000000001" customHeight="1" x14ac:dyDescent="0.25">
      <c r="A8965" s="248"/>
      <c r="B8965" s="248"/>
      <c r="C8965" s="248"/>
      <c r="D8965" s="248"/>
      <c r="E8965" s="248"/>
      <c r="F8965" s="248"/>
      <c r="G8965" s="248"/>
      <c r="H8965" s="248"/>
      <c r="I8965" s="247"/>
      <c r="J8965" s="247"/>
      <c r="K8965" s="247"/>
      <c r="L8965" s="247"/>
      <c r="M8965" s="247"/>
      <c r="N8965" s="247"/>
      <c r="O8965" s="247"/>
      <c r="P8965" s="247"/>
      <c r="Q8965" s="247"/>
      <c r="R8965" s="247"/>
    </row>
    <row r="8966" spans="1:18" ht="20.100000000000001" customHeight="1" x14ac:dyDescent="0.25">
      <c r="A8966" s="248"/>
      <c r="B8966" s="248"/>
      <c r="C8966" s="248"/>
      <c r="D8966" s="248"/>
      <c r="E8966" s="248"/>
      <c r="F8966" s="248"/>
      <c r="G8966" s="248"/>
      <c r="H8966" s="248"/>
      <c r="I8966" s="247"/>
      <c r="J8966" s="247"/>
      <c r="K8966" s="247"/>
      <c r="L8966" s="247"/>
      <c r="M8966" s="247"/>
      <c r="N8966" s="247"/>
      <c r="O8966" s="247"/>
      <c r="P8966" s="247"/>
      <c r="Q8966" s="247"/>
      <c r="R8966" s="247"/>
    </row>
    <row r="8967" spans="1:18" ht="20.100000000000001" customHeight="1" x14ac:dyDescent="0.25">
      <c r="A8967" s="248"/>
      <c r="B8967" s="248"/>
      <c r="C8967" s="248"/>
      <c r="D8967" s="248"/>
      <c r="E8967" s="248"/>
      <c r="F8967" s="248"/>
      <c r="G8967" s="248"/>
      <c r="H8967" s="248"/>
      <c r="I8967" s="247"/>
      <c r="J8967" s="247"/>
      <c r="K8967" s="247"/>
      <c r="L8967" s="247"/>
      <c r="M8967" s="247"/>
      <c r="N8967" s="247"/>
      <c r="O8967" s="247"/>
      <c r="P8967" s="247"/>
      <c r="Q8967" s="247"/>
      <c r="R8967" s="247"/>
    </row>
    <row r="8968" spans="1:18" ht="20.100000000000001" customHeight="1" x14ac:dyDescent="0.25">
      <c r="A8968" s="248"/>
      <c r="B8968" s="248"/>
      <c r="C8968" s="248"/>
      <c r="D8968" s="248"/>
      <c r="E8968" s="248"/>
      <c r="F8968" s="248"/>
      <c r="G8968" s="248"/>
      <c r="H8968" s="248"/>
      <c r="I8968" s="247"/>
      <c r="J8968" s="247"/>
      <c r="K8968" s="247"/>
      <c r="L8968" s="247"/>
      <c r="M8968" s="247"/>
      <c r="N8968" s="247"/>
      <c r="O8968" s="247"/>
      <c r="P8968" s="247"/>
      <c r="Q8968" s="247"/>
      <c r="R8968" s="247"/>
    </row>
    <row r="8969" spans="1:18" ht="20.100000000000001" customHeight="1" x14ac:dyDescent="0.25">
      <c r="A8969" s="248"/>
      <c r="B8969" s="248"/>
      <c r="C8969" s="248"/>
      <c r="D8969" s="248"/>
      <c r="E8969" s="248"/>
      <c r="F8969" s="248"/>
      <c r="G8969" s="248"/>
      <c r="H8969" s="248"/>
      <c r="I8969" s="247"/>
      <c r="J8969" s="247"/>
      <c r="K8969" s="247"/>
      <c r="L8969" s="247"/>
      <c r="M8969" s="247"/>
      <c r="N8969" s="247"/>
      <c r="O8969" s="247"/>
      <c r="P8969" s="247"/>
      <c r="Q8969" s="247"/>
      <c r="R8969" s="247"/>
    </row>
    <row r="8970" spans="1:18" ht="20.100000000000001" customHeight="1" x14ac:dyDescent="0.25">
      <c r="A8970" s="248"/>
      <c r="B8970" s="248"/>
      <c r="C8970" s="248"/>
      <c r="D8970" s="248"/>
      <c r="E8970" s="248"/>
      <c r="F8970" s="248"/>
      <c r="G8970" s="248"/>
      <c r="H8970" s="248"/>
      <c r="I8970" s="247"/>
      <c r="J8970" s="247"/>
      <c r="K8970" s="247"/>
      <c r="L8970" s="247"/>
      <c r="M8970" s="247"/>
      <c r="N8970" s="247"/>
      <c r="O8970" s="247"/>
      <c r="P8970" s="247"/>
      <c r="Q8970" s="247"/>
      <c r="R8970" s="247"/>
    </row>
    <row r="8971" spans="1:18" ht="20.100000000000001" customHeight="1" x14ac:dyDescent="0.25">
      <c r="A8971" s="248"/>
      <c r="B8971" s="248"/>
      <c r="C8971" s="248"/>
      <c r="D8971" s="248"/>
      <c r="E8971" s="248"/>
      <c r="F8971" s="248"/>
      <c r="G8971" s="248"/>
      <c r="H8971" s="248"/>
      <c r="I8971" s="247"/>
      <c r="J8971" s="247"/>
      <c r="K8971" s="247"/>
      <c r="L8971" s="247"/>
      <c r="M8971" s="247"/>
      <c r="N8971" s="247"/>
      <c r="O8971" s="247"/>
      <c r="P8971" s="247"/>
      <c r="Q8971" s="247"/>
      <c r="R8971" s="247"/>
    </row>
    <row r="8972" spans="1:18" ht="20.100000000000001" customHeight="1" x14ac:dyDescent="0.25">
      <c r="A8972" s="248"/>
      <c r="B8972" s="248"/>
      <c r="C8972" s="248"/>
      <c r="D8972" s="248"/>
      <c r="E8972" s="248"/>
      <c r="F8972" s="248"/>
      <c r="G8972" s="248"/>
      <c r="H8972" s="248"/>
      <c r="I8972" s="247"/>
      <c r="J8972" s="247"/>
      <c r="K8972" s="247"/>
      <c r="L8972" s="247"/>
      <c r="M8972" s="247"/>
      <c r="N8972" s="247"/>
      <c r="O8972" s="247"/>
      <c r="P8972" s="247"/>
      <c r="Q8972" s="247"/>
      <c r="R8972" s="247"/>
    </row>
    <row r="8973" spans="1:18" ht="20.100000000000001" customHeight="1" x14ac:dyDescent="0.25">
      <c r="A8973" s="248"/>
      <c r="B8973" s="248"/>
      <c r="C8973" s="248"/>
      <c r="D8973" s="248"/>
      <c r="E8973" s="248"/>
      <c r="F8973" s="248"/>
      <c r="G8973" s="248"/>
      <c r="H8973" s="248"/>
      <c r="I8973" s="247"/>
      <c r="J8973" s="247"/>
      <c r="K8973" s="247"/>
      <c r="L8973" s="247"/>
      <c r="M8973" s="247"/>
      <c r="N8973" s="247"/>
      <c r="O8973" s="247"/>
      <c r="P8973" s="247"/>
      <c r="Q8973" s="247"/>
      <c r="R8973" s="247"/>
    </row>
    <row r="8974" spans="1:18" ht="20.100000000000001" customHeight="1" x14ac:dyDescent="0.25">
      <c r="A8974" s="248"/>
      <c r="B8974" s="248"/>
      <c r="C8974" s="248"/>
      <c r="D8974" s="248"/>
      <c r="E8974" s="248"/>
      <c r="F8974" s="248"/>
      <c r="G8974" s="248"/>
      <c r="H8974" s="248"/>
      <c r="I8974" s="247"/>
      <c r="J8974" s="247"/>
      <c r="K8974" s="247"/>
      <c r="L8974" s="247"/>
      <c r="M8974" s="247"/>
      <c r="N8974" s="247"/>
      <c r="O8974" s="247"/>
      <c r="P8974" s="247"/>
      <c r="Q8974" s="247"/>
      <c r="R8974" s="247"/>
    </row>
    <row r="8975" spans="1:18" ht="20.100000000000001" customHeight="1" x14ac:dyDescent="0.25">
      <c r="A8975" s="248"/>
      <c r="B8975" s="248"/>
      <c r="C8975" s="248"/>
      <c r="D8975" s="248"/>
      <c r="E8975" s="248"/>
      <c r="F8975" s="248"/>
      <c r="G8975" s="248"/>
      <c r="H8975" s="248"/>
      <c r="I8975" s="247"/>
      <c r="J8975" s="247"/>
      <c r="K8975" s="247"/>
      <c r="L8975" s="247"/>
      <c r="M8975" s="247"/>
      <c r="N8975" s="247"/>
      <c r="O8975" s="247"/>
      <c r="P8975" s="247"/>
      <c r="Q8975" s="247"/>
      <c r="R8975" s="247"/>
    </row>
    <row r="8976" spans="1:18" ht="20.100000000000001" customHeight="1" x14ac:dyDescent="0.25">
      <c r="A8976" s="248"/>
      <c r="B8976" s="248"/>
      <c r="C8976" s="248"/>
      <c r="D8976" s="248"/>
      <c r="E8976" s="248"/>
      <c r="F8976" s="248"/>
      <c r="G8976" s="248"/>
      <c r="H8976" s="248"/>
      <c r="I8976" s="247"/>
      <c r="J8976" s="247"/>
      <c r="K8976" s="247"/>
      <c r="L8976" s="247"/>
      <c r="M8976" s="247"/>
      <c r="N8976" s="247"/>
      <c r="O8976" s="247"/>
      <c r="P8976" s="247"/>
      <c r="Q8976" s="247"/>
      <c r="R8976" s="247"/>
    </row>
    <row r="8977" spans="1:18" ht="20.100000000000001" customHeight="1" x14ac:dyDescent="0.25">
      <c r="A8977" s="248"/>
      <c r="B8977" s="248"/>
      <c r="C8977" s="248"/>
      <c r="D8977" s="248"/>
      <c r="E8977" s="248"/>
      <c r="F8977" s="248"/>
      <c r="G8977" s="248"/>
      <c r="H8977" s="248"/>
      <c r="I8977" s="247"/>
      <c r="J8977" s="247"/>
      <c r="K8977" s="247"/>
      <c r="L8977" s="247"/>
      <c r="M8977" s="247"/>
      <c r="N8977" s="247"/>
      <c r="O8977" s="247"/>
      <c r="P8977" s="247"/>
      <c r="Q8977" s="247"/>
      <c r="R8977" s="247"/>
    </row>
    <row r="8978" spans="1:18" ht="20.100000000000001" customHeight="1" x14ac:dyDescent="0.25">
      <c r="A8978" s="248"/>
      <c r="B8978" s="248"/>
      <c r="C8978" s="248"/>
      <c r="D8978" s="248"/>
      <c r="E8978" s="248"/>
      <c r="F8978" s="248"/>
      <c r="G8978" s="248"/>
      <c r="H8978" s="248"/>
      <c r="I8978" s="247"/>
      <c r="J8978" s="247"/>
      <c r="K8978" s="247"/>
      <c r="L8978" s="247"/>
      <c r="M8978" s="247"/>
      <c r="N8978" s="247"/>
      <c r="O8978" s="247"/>
      <c r="P8978" s="247"/>
      <c r="Q8978" s="247"/>
      <c r="R8978" s="247"/>
    </row>
    <row r="8979" spans="1:18" ht="20.100000000000001" customHeight="1" x14ac:dyDescent="0.25">
      <c r="A8979" s="248"/>
      <c r="B8979" s="248"/>
      <c r="C8979" s="248"/>
      <c r="D8979" s="248"/>
      <c r="E8979" s="248"/>
      <c r="F8979" s="248"/>
      <c r="G8979" s="248"/>
      <c r="H8979" s="248"/>
      <c r="I8979" s="247"/>
      <c r="J8979" s="247"/>
      <c r="K8979" s="247"/>
      <c r="L8979" s="247"/>
      <c r="M8979" s="247"/>
      <c r="N8979" s="247"/>
      <c r="O8979" s="247"/>
      <c r="P8979" s="247"/>
      <c r="Q8979" s="247"/>
      <c r="R8979" s="247"/>
    </row>
    <row r="8980" spans="1:18" ht="20.100000000000001" customHeight="1" x14ac:dyDescent="0.25">
      <c r="A8980" s="248"/>
      <c r="B8980" s="248"/>
      <c r="C8980" s="248"/>
      <c r="D8980" s="248"/>
      <c r="E8980" s="248"/>
      <c r="F8980" s="248"/>
      <c r="G8980" s="248"/>
      <c r="H8980" s="248"/>
      <c r="I8980" s="247"/>
      <c r="J8980" s="247"/>
      <c r="K8980" s="247"/>
      <c r="L8980" s="247"/>
      <c r="M8980" s="247"/>
      <c r="N8980" s="247"/>
      <c r="O8980" s="247"/>
      <c r="P8980" s="247"/>
      <c r="Q8980" s="247"/>
      <c r="R8980" s="247"/>
    </row>
    <row r="8981" spans="1:18" ht="20.100000000000001" customHeight="1" x14ac:dyDescent="0.25">
      <c r="A8981" s="248"/>
      <c r="B8981" s="248"/>
      <c r="C8981" s="248"/>
      <c r="D8981" s="248"/>
      <c r="E8981" s="248"/>
      <c r="F8981" s="248"/>
      <c r="G8981" s="248"/>
      <c r="H8981" s="248"/>
      <c r="I8981" s="247"/>
      <c r="J8981" s="247"/>
      <c r="K8981" s="247"/>
      <c r="L8981" s="247"/>
      <c r="M8981" s="247"/>
      <c r="N8981" s="247"/>
      <c r="O8981" s="247"/>
      <c r="P8981" s="247"/>
      <c r="Q8981" s="247"/>
      <c r="R8981" s="247"/>
    </row>
    <row r="8982" spans="1:18" ht="20.100000000000001" customHeight="1" x14ac:dyDescent="0.25">
      <c r="A8982" s="248"/>
      <c r="B8982" s="248"/>
      <c r="C8982" s="248"/>
      <c r="D8982" s="248"/>
      <c r="E8982" s="248"/>
      <c r="F8982" s="248"/>
      <c r="G8982" s="248"/>
      <c r="H8982" s="248"/>
      <c r="I8982" s="247"/>
      <c r="J8982" s="247"/>
      <c r="K8982" s="247"/>
      <c r="L8982" s="247"/>
      <c r="M8982" s="247"/>
      <c r="N8982" s="247"/>
      <c r="O8982" s="247"/>
      <c r="P8982" s="247"/>
      <c r="Q8982" s="247"/>
      <c r="R8982" s="247"/>
    </row>
    <row r="8983" spans="1:18" ht="20.100000000000001" customHeight="1" x14ac:dyDescent="0.25">
      <c r="A8983" s="248"/>
      <c r="B8983" s="248"/>
      <c r="C8983" s="248"/>
      <c r="D8983" s="248"/>
      <c r="E8983" s="248"/>
      <c r="F8983" s="248"/>
      <c r="G8983" s="248"/>
      <c r="H8983" s="248"/>
      <c r="I8983" s="247"/>
      <c r="J8983" s="247"/>
      <c r="K8983" s="247"/>
      <c r="L8983" s="247"/>
      <c r="M8983" s="247"/>
      <c r="N8983" s="247"/>
      <c r="O8983" s="247"/>
      <c r="P8983" s="247"/>
      <c r="Q8983" s="247"/>
      <c r="R8983" s="247"/>
    </row>
    <row r="8984" spans="1:18" ht="20.100000000000001" customHeight="1" x14ac:dyDescent="0.25">
      <c r="A8984" s="248"/>
      <c r="B8984" s="248"/>
      <c r="C8984" s="248"/>
      <c r="D8984" s="248"/>
      <c r="E8984" s="248"/>
      <c r="F8984" s="248"/>
      <c r="G8984" s="248"/>
      <c r="H8984" s="248"/>
      <c r="I8984" s="247"/>
      <c r="J8984" s="247"/>
      <c r="K8984" s="247"/>
      <c r="L8984" s="247"/>
      <c r="M8984" s="247"/>
      <c r="N8984" s="247"/>
      <c r="O8984" s="247"/>
      <c r="P8984" s="247"/>
      <c r="Q8984" s="247"/>
      <c r="R8984" s="247"/>
    </row>
    <row r="8985" spans="1:18" ht="20.100000000000001" customHeight="1" x14ac:dyDescent="0.25">
      <c r="A8985" s="248"/>
      <c r="B8985" s="248"/>
      <c r="C8985" s="248"/>
      <c r="D8985" s="248"/>
      <c r="E8985" s="248"/>
      <c r="F8985" s="248"/>
      <c r="G8985" s="248"/>
      <c r="H8985" s="248"/>
      <c r="I8985" s="247"/>
      <c r="J8985" s="247"/>
      <c r="K8985" s="247"/>
      <c r="L8985" s="247"/>
      <c r="M8985" s="247"/>
      <c r="N8985" s="247"/>
      <c r="O8985" s="247"/>
      <c r="P8985" s="247"/>
      <c r="Q8985" s="247"/>
      <c r="R8985" s="247"/>
    </row>
    <row r="8986" spans="1:18" ht="20.100000000000001" customHeight="1" x14ac:dyDescent="0.25">
      <c r="A8986" s="248"/>
      <c r="B8986" s="248"/>
      <c r="C8986" s="248"/>
      <c r="D8986" s="248"/>
      <c r="E8986" s="248"/>
      <c r="F8986" s="248"/>
      <c r="G8986" s="248"/>
      <c r="H8986" s="248"/>
      <c r="I8986" s="247"/>
      <c r="J8986" s="247"/>
      <c r="K8986" s="247"/>
      <c r="L8986" s="247"/>
      <c r="M8986" s="247"/>
      <c r="N8986" s="247"/>
      <c r="O8986" s="247"/>
      <c r="P8986" s="247"/>
      <c r="Q8986" s="247"/>
      <c r="R8986" s="247"/>
    </row>
    <row r="8987" spans="1:18" ht="20.100000000000001" customHeight="1" x14ac:dyDescent="0.25">
      <c r="A8987" s="248"/>
      <c r="B8987" s="248"/>
      <c r="C8987" s="248"/>
      <c r="D8987" s="248"/>
      <c r="E8987" s="248"/>
      <c r="F8987" s="248"/>
      <c r="G8987" s="248"/>
      <c r="H8987" s="248"/>
      <c r="I8987" s="247"/>
      <c r="J8987" s="247"/>
      <c r="K8987" s="247"/>
      <c r="L8987" s="247"/>
      <c r="M8987" s="247"/>
      <c r="N8987" s="247"/>
      <c r="O8987" s="247"/>
      <c r="P8987" s="247"/>
      <c r="Q8987" s="247"/>
      <c r="R8987" s="247"/>
    </row>
    <row r="8988" spans="1:18" ht="20.100000000000001" customHeight="1" x14ac:dyDescent="0.25">
      <c r="A8988" s="248"/>
      <c r="B8988" s="248"/>
      <c r="C8988" s="248"/>
      <c r="D8988" s="248"/>
      <c r="E8988" s="248"/>
      <c r="F8988" s="248"/>
      <c r="G8988" s="248"/>
      <c r="H8988" s="248"/>
      <c r="I8988" s="247"/>
      <c r="J8988" s="247"/>
      <c r="K8988" s="247"/>
      <c r="L8988" s="247"/>
      <c r="M8988" s="247"/>
      <c r="N8988" s="247"/>
      <c r="O8988" s="247"/>
      <c r="P8988" s="247"/>
      <c r="Q8988" s="247"/>
      <c r="R8988" s="247"/>
    </row>
    <row r="8989" spans="1:18" ht="20.100000000000001" customHeight="1" x14ac:dyDescent="0.25">
      <c r="A8989" s="248"/>
      <c r="B8989" s="248"/>
      <c r="C8989" s="248"/>
      <c r="D8989" s="248"/>
      <c r="E8989" s="248"/>
      <c r="F8989" s="248"/>
      <c r="G8989" s="248"/>
      <c r="H8989" s="248"/>
      <c r="I8989" s="247"/>
      <c r="J8989" s="247"/>
      <c r="K8989" s="247"/>
      <c r="L8989" s="247"/>
      <c r="M8989" s="247"/>
      <c r="N8989" s="247"/>
      <c r="O8989" s="247"/>
      <c r="P8989" s="247"/>
      <c r="Q8989" s="247"/>
      <c r="R8989" s="247"/>
    </row>
    <row r="8990" spans="1:18" ht="20.100000000000001" customHeight="1" x14ac:dyDescent="0.25">
      <c r="A8990" s="248"/>
      <c r="B8990" s="248"/>
      <c r="C8990" s="248"/>
      <c r="D8990" s="248"/>
      <c r="E8990" s="248"/>
      <c r="F8990" s="248"/>
      <c r="G8990" s="248"/>
      <c r="H8990" s="248"/>
      <c r="I8990" s="247"/>
      <c r="J8990" s="247"/>
      <c r="K8990" s="247"/>
      <c r="L8990" s="247"/>
      <c r="M8990" s="247"/>
      <c r="N8990" s="247"/>
      <c r="O8990" s="247"/>
      <c r="P8990" s="247"/>
      <c r="Q8990" s="247"/>
      <c r="R8990" s="247"/>
    </row>
    <row r="8991" spans="1:18" ht="20.100000000000001" customHeight="1" x14ac:dyDescent="0.25">
      <c r="A8991" s="248"/>
      <c r="B8991" s="248"/>
      <c r="C8991" s="248"/>
      <c r="D8991" s="248"/>
      <c r="E8991" s="248"/>
      <c r="F8991" s="248"/>
      <c r="G8991" s="248"/>
      <c r="H8991" s="248"/>
      <c r="I8991" s="247"/>
      <c r="J8991" s="247"/>
      <c r="K8991" s="247"/>
      <c r="L8991" s="247"/>
      <c r="M8991" s="247"/>
      <c r="N8991" s="247"/>
      <c r="O8991" s="247"/>
      <c r="P8991" s="247"/>
      <c r="Q8991" s="247"/>
      <c r="R8991" s="247"/>
    </row>
    <row r="8992" spans="1:18" ht="20.100000000000001" customHeight="1" x14ac:dyDescent="0.25">
      <c r="A8992" s="248"/>
      <c r="B8992" s="248"/>
      <c r="C8992" s="248"/>
      <c r="D8992" s="248"/>
      <c r="E8992" s="248"/>
      <c r="F8992" s="248"/>
      <c r="G8992" s="248"/>
      <c r="H8992" s="248"/>
      <c r="I8992" s="247"/>
      <c r="J8992" s="247"/>
      <c r="K8992" s="247"/>
      <c r="L8992" s="247"/>
      <c r="M8992" s="247"/>
      <c r="N8992" s="247"/>
      <c r="O8992" s="247"/>
      <c r="P8992" s="247"/>
      <c r="Q8992" s="247"/>
      <c r="R8992" s="247"/>
    </row>
    <row r="8993" spans="1:18" ht="20.100000000000001" customHeight="1" x14ac:dyDescent="0.25">
      <c r="A8993" s="248"/>
      <c r="B8993" s="248"/>
      <c r="C8993" s="248"/>
      <c r="D8993" s="248"/>
      <c r="E8993" s="248"/>
      <c r="F8993" s="248"/>
      <c r="G8993" s="248"/>
      <c r="H8993" s="248"/>
      <c r="I8993" s="247"/>
      <c r="J8993" s="247"/>
      <c r="K8993" s="247"/>
      <c r="L8993" s="247"/>
      <c r="M8993" s="247"/>
      <c r="N8993" s="247"/>
      <c r="O8993" s="247"/>
      <c r="P8993" s="247"/>
      <c r="Q8993" s="247"/>
      <c r="R8993" s="247"/>
    </row>
    <row r="8994" spans="1:18" ht="20.100000000000001" customHeight="1" x14ac:dyDescent="0.25">
      <c r="A8994" s="248"/>
      <c r="B8994" s="248"/>
      <c r="C8994" s="248"/>
      <c r="D8994" s="248"/>
      <c r="E8994" s="248"/>
      <c r="F8994" s="248"/>
      <c r="G8994" s="248"/>
      <c r="H8994" s="248"/>
      <c r="I8994" s="247"/>
      <c r="J8994" s="247"/>
      <c r="K8994" s="247"/>
      <c r="L8994" s="247"/>
      <c r="M8994" s="247"/>
      <c r="N8994" s="247"/>
      <c r="O8994" s="247"/>
      <c r="P8994" s="247"/>
      <c r="Q8994" s="247"/>
      <c r="R8994" s="247"/>
    </row>
    <row r="8995" spans="1:18" ht="20.100000000000001" customHeight="1" x14ac:dyDescent="0.25">
      <c r="A8995" s="248"/>
      <c r="B8995" s="248"/>
      <c r="C8995" s="248"/>
      <c r="D8995" s="248"/>
      <c r="E8995" s="248"/>
      <c r="F8995" s="248"/>
      <c r="G8995" s="248"/>
      <c r="H8995" s="248"/>
      <c r="I8995" s="247"/>
      <c r="J8995" s="247"/>
      <c r="K8995" s="247"/>
      <c r="L8995" s="247"/>
      <c r="M8995" s="247"/>
      <c r="N8995" s="247"/>
      <c r="O8995" s="247"/>
      <c r="P8995" s="247"/>
      <c r="Q8995" s="247"/>
      <c r="R8995" s="247"/>
    </row>
    <row r="8996" spans="1:18" ht="20.100000000000001" customHeight="1" x14ac:dyDescent="0.25">
      <c r="A8996" s="248"/>
      <c r="B8996" s="248"/>
      <c r="C8996" s="248"/>
      <c r="D8996" s="248"/>
      <c r="E8996" s="248"/>
      <c r="F8996" s="248"/>
      <c r="G8996" s="248"/>
      <c r="H8996" s="248"/>
      <c r="I8996" s="247"/>
      <c r="J8996" s="247"/>
      <c r="K8996" s="247"/>
      <c r="L8996" s="247"/>
      <c r="M8996" s="247"/>
      <c r="N8996" s="247"/>
      <c r="O8996" s="247"/>
      <c r="P8996" s="247"/>
      <c r="Q8996" s="247"/>
      <c r="R8996" s="247"/>
    </row>
    <row r="8997" spans="1:18" ht="20.100000000000001" customHeight="1" x14ac:dyDescent="0.25">
      <c r="A8997" s="248"/>
      <c r="B8997" s="248"/>
      <c r="C8997" s="248"/>
      <c r="D8997" s="248"/>
      <c r="E8997" s="248"/>
      <c r="F8997" s="248"/>
      <c r="G8997" s="248"/>
      <c r="H8997" s="248"/>
      <c r="I8997" s="247"/>
      <c r="J8997" s="247"/>
      <c r="K8997" s="247"/>
      <c r="L8997" s="247"/>
      <c r="M8997" s="247"/>
      <c r="N8997" s="247"/>
      <c r="O8997" s="247"/>
      <c r="P8997" s="247"/>
      <c r="Q8997" s="247"/>
      <c r="R8997" s="247"/>
    </row>
    <row r="8998" spans="1:18" ht="20.100000000000001" customHeight="1" x14ac:dyDescent="0.25">
      <c r="A8998" s="248"/>
      <c r="B8998" s="248"/>
      <c r="C8998" s="248"/>
      <c r="D8998" s="248"/>
      <c r="E8998" s="248"/>
      <c r="F8998" s="248"/>
      <c r="G8998" s="248"/>
      <c r="H8998" s="248"/>
      <c r="I8998" s="247"/>
      <c r="J8998" s="247"/>
      <c r="K8998" s="247"/>
      <c r="L8998" s="247"/>
      <c r="M8998" s="247"/>
      <c r="N8998" s="247"/>
      <c r="O8998" s="247"/>
      <c r="P8998" s="247"/>
      <c r="Q8998" s="247"/>
      <c r="R8998" s="247"/>
    </row>
    <row r="8999" spans="1:18" ht="20.100000000000001" customHeight="1" x14ac:dyDescent="0.25">
      <c r="A8999" s="248"/>
      <c r="B8999" s="248"/>
      <c r="C8999" s="248"/>
      <c r="D8999" s="248"/>
      <c r="E8999" s="248"/>
      <c r="F8999" s="248"/>
      <c r="G8999" s="248"/>
      <c r="H8999" s="248"/>
      <c r="I8999" s="247"/>
      <c r="J8999" s="247"/>
      <c r="K8999" s="247"/>
      <c r="L8999" s="247"/>
      <c r="M8999" s="247"/>
      <c r="N8999" s="247"/>
      <c r="O8999" s="247"/>
      <c r="P8999" s="247"/>
      <c r="Q8999" s="247"/>
      <c r="R8999" s="247"/>
    </row>
    <row r="9000" spans="1:18" ht="20.100000000000001" customHeight="1" x14ac:dyDescent="0.25">
      <c r="A9000" s="248"/>
      <c r="B9000" s="248"/>
      <c r="C9000" s="248"/>
      <c r="D9000" s="248"/>
      <c r="E9000" s="248"/>
      <c r="F9000" s="248"/>
      <c r="G9000" s="248"/>
      <c r="H9000" s="248"/>
      <c r="I9000" s="247"/>
      <c r="J9000" s="247"/>
      <c r="K9000" s="247"/>
      <c r="L9000" s="247"/>
      <c r="M9000" s="247"/>
      <c r="N9000" s="247"/>
      <c r="O9000" s="247"/>
      <c r="P9000" s="247"/>
      <c r="Q9000" s="247"/>
      <c r="R9000" s="247"/>
    </row>
    <row r="9001" spans="1:18" ht="20.100000000000001" customHeight="1" x14ac:dyDescent="0.25">
      <c r="A9001" s="248"/>
      <c r="B9001" s="248"/>
      <c r="C9001" s="248"/>
      <c r="D9001" s="248"/>
      <c r="E9001" s="248"/>
      <c r="F9001" s="248"/>
      <c r="G9001" s="248"/>
      <c r="H9001" s="248"/>
      <c r="I9001" s="247"/>
      <c r="J9001" s="247"/>
      <c r="K9001" s="247"/>
      <c r="L9001" s="247"/>
      <c r="M9001" s="247"/>
      <c r="N9001" s="247"/>
      <c r="O9001" s="247"/>
      <c r="P9001" s="247"/>
      <c r="Q9001" s="247"/>
      <c r="R9001" s="247"/>
    </row>
    <row r="9002" spans="1:18" ht="20.100000000000001" customHeight="1" x14ac:dyDescent="0.25">
      <c r="A9002" s="248"/>
      <c r="B9002" s="248"/>
      <c r="C9002" s="248"/>
      <c r="D9002" s="248"/>
      <c r="E9002" s="248"/>
      <c r="F9002" s="248"/>
      <c r="G9002" s="248"/>
      <c r="H9002" s="248"/>
      <c r="I9002" s="247"/>
      <c r="J9002" s="247"/>
      <c r="K9002" s="247"/>
      <c r="L9002" s="247"/>
      <c r="M9002" s="247"/>
      <c r="N9002" s="247"/>
      <c r="O9002" s="247"/>
      <c r="P9002" s="247"/>
      <c r="Q9002" s="247"/>
      <c r="R9002" s="247"/>
    </row>
    <row r="9003" spans="1:18" ht="20.100000000000001" customHeight="1" x14ac:dyDescent="0.25">
      <c r="A9003" s="248"/>
      <c r="B9003" s="248"/>
      <c r="C9003" s="248"/>
      <c r="D9003" s="248"/>
      <c r="E9003" s="248"/>
      <c r="F9003" s="248"/>
      <c r="G9003" s="248"/>
      <c r="H9003" s="248"/>
      <c r="I9003" s="247"/>
      <c r="J9003" s="247"/>
      <c r="K9003" s="247"/>
      <c r="L9003" s="247"/>
      <c r="M9003" s="247"/>
      <c r="N9003" s="247"/>
      <c r="O9003" s="247"/>
      <c r="P9003" s="247"/>
      <c r="Q9003" s="247"/>
      <c r="R9003" s="247"/>
    </row>
    <row r="9004" spans="1:18" ht="20.100000000000001" customHeight="1" x14ac:dyDescent="0.25">
      <c r="A9004" s="248"/>
      <c r="B9004" s="248"/>
      <c r="C9004" s="248"/>
      <c r="D9004" s="248"/>
      <c r="E9004" s="248"/>
      <c r="F9004" s="248"/>
      <c r="G9004" s="248"/>
      <c r="H9004" s="248"/>
      <c r="I9004" s="247"/>
      <c r="J9004" s="247"/>
      <c r="K9004" s="247"/>
      <c r="L9004" s="247"/>
      <c r="M9004" s="247"/>
      <c r="N9004" s="247"/>
      <c r="O9004" s="247"/>
      <c r="P9004" s="247"/>
      <c r="Q9004" s="247"/>
      <c r="R9004" s="247"/>
    </row>
    <row r="9005" spans="1:18" ht="20.100000000000001" customHeight="1" x14ac:dyDescent="0.25">
      <c r="A9005" s="248"/>
      <c r="B9005" s="248"/>
      <c r="C9005" s="248"/>
      <c r="D9005" s="248"/>
      <c r="E9005" s="248"/>
      <c r="F9005" s="248"/>
      <c r="G9005" s="248"/>
      <c r="H9005" s="248"/>
      <c r="I9005" s="247"/>
      <c r="J9005" s="247"/>
      <c r="K9005" s="247"/>
      <c r="L9005" s="247"/>
      <c r="M9005" s="247"/>
      <c r="N9005" s="247"/>
      <c r="O9005" s="247"/>
      <c r="P9005" s="247"/>
      <c r="Q9005" s="247"/>
      <c r="R9005" s="247"/>
    </row>
    <row r="9006" spans="1:18" ht="20.100000000000001" customHeight="1" x14ac:dyDescent="0.25">
      <c r="A9006" s="248"/>
      <c r="B9006" s="248"/>
      <c r="C9006" s="248"/>
      <c r="D9006" s="248"/>
      <c r="E9006" s="248"/>
      <c r="F9006" s="248"/>
      <c r="G9006" s="248"/>
      <c r="H9006" s="248"/>
      <c r="I9006" s="247"/>
      <c r="J9006" s="247"/>
      <c r="K9006" s="247"/>
      <c r="L9006" s="247"/>
      <c r="M9006" s="247"/>
      <c r="N9006" s="247"/>
      <c r="O9006" s="247"/>
      <c r="P9006" s="247"/>
      <c r="Q9006" s="247"/>
      <c r="R9006" s="247"/>
    </row>
    <row r="9007" spans="1:18" ht="20.100000000000001" customHeight="1" x14ac:dyDescent="0.25">
      <c r="A9007" s="248"/>
      <c r="B9007" s="248"/>
      <c r="C9007" s="248"/>
      <c r="D9007" s="248"/>
      <c r="E9007" s="248"/>
      <c r="F9007" s="248"/>
      <c r="G9007" s="248"/>
      <c r="H9007" s="248"/>
      <c r="I9007" s="247"/>
      <c r="J9007" s="247"/>
      <c r="K9007" s="247"/>
      <c r="L9007" s="247"/>
      <c r="M9007" s="247"/>
      <c r="N9007" s="247"/>
      <c r="O9007" s="247"/>
      <c r="P9007" s="247"/>
      <c r="Q9007" s="247"/>
      <c r="R9007" s="247"/>
    </row>
    <row r="9008" spans="1:18" ht="20.100000000000001" customHeight="1" x14ac:dyDescent="0.25">
      <c r="A9008" s="248"/>
      <c r="B9008" s="248"/>
      <c r="C9008" s="248"/>
      <c r="D9008" s="248"/>
      <c r="E9008" s="248"/>
      <c r="F9008" s="248"/>
      <c r="G9008" s="248"/>
      <c r="H9008" s="248"/>
      <c r="I9008" s="247"/>
      <c r="J9008" s="247"/>
      <c r="K9008" s="247"/>
      <c r="L9008" s="247"/>
      <c r="M9008" s="247"/>
      <c r="N9008" s="247"/>
      <c r="O9008" s="247"/>
      <c r="P9008" s="247"/>
      <c r="Q9008" s="247"/>
      <c r="R9008" s="247"/>
    </row>
    <row r="9009" spans="1:18" ht="20.100000000000001" customHeight="1" x14ac:dyDescent="0.25">
      <c r="A9009" s="248"/>
      <c r="B9009" s="248"/>
      <c r="C9009" s="248"/>
      <c r="D9009" s="248"/>
      <c r="E9009" s="248"/>
      <c r="F9009" s="248"/>
      <c r="G9009" s="248"/>
      <c r="H9009" s="248"/>
      <c r="I9009" s="247"/>
      <c r="J9009" s="247"/>
      <c r="K9009" s="247"/>
      <c r="L9009" s="247"/>
      <c r="M9009" s="247"/>
      <c r="N9009" s="247"/>
      <c r="O9009" s="247"/>
      <c r="P9009" s="247"/>
      <c r="Q9009" s="247"/>
      <c r="R9009" s="247"/>
    </row>
    <row r="9010" spans="1:18" ht="20.100000000000001" customHeight="1" x14ac:dyDescent="0.25">
      <c r="A9010" s="248"/>
      <c r="B9010" s="248"/>
      <c r="C9010" s="248"/>
      <c r="D9010" s="248"/>
      <c r="E9010" s="248"/>
      <c r="F9010" s="248"/>
      <c r="G9010" s="248"/>
      <c r="H9010" s="248"/>
      <c r="I9010" s="247"/>
      <c r="J9010" s="247"/>
      <c r="K9010" s="247"/>
      <c r="L9010" s="247"/>
      <c r="M9010" s="247"/>
      <c r="N9010" s="247"/>
      <c r="O9010" s="247"/>
      <c r="P9010" s="247"/>
      <c r="Q9010" s="247"/>
      <c r="R9010" s="247"/>
    </row>
    <row r="9011" spans="1:18" ht="20.100000000000001" customHeight="1" x14ac:dyDescent="0.25">
      <c r="A9011" s="248"/>
      <c r="B9011" s="248"/>
      <c r="C9011" s="248"/>
      <c r="D9011" s="248"/>
      <c r="E9011" s="248"/>
      <c r="F9011" s="248"/>
      <c r="G9011" s="248"/>
      <c r="H9011" s="248"/>
      <c r="I9011" s="247"/>
      <c r="J9011" s="247"/>
      <c r="K9011" s="247"/>
      <c r="L9011" s="247"/>
      <c r="M9011" s="247"/>
      <c r="N9011" s="247"/>
      <c r="O9011" s="247"/>
      <c r="P9011" s="247"/>
      <c r="Q9011" s="247"/>
      <c r="R9011" s="247"/>
    </row>
    <row r="9012" spans="1:18" ht="20.100000000000001" customHeight="1" x14ac:dyDescent="0.25">
      <c r="A9012" s="248"/>
      <c r="B9012" s="248"/>
      <c r="C9012" s="248"/>
      <c r="D9012" s="248"/>
      <c r="E9012" s="248"/>
      <c r="F9012" s="248"/>
      <c r="G9012" s="248"/>
      <c r="H9012" s="248"/>
      <c r="I9012" s="247"/>
      <c r="J9012" s="247"/>
      <c r="K9012" s="247"/>
      <c r="L9012" s="247"/>
      <c r="M9012" s="247"/>
      <c r="N9012" s="247"/>
      <c r="O9012" s="247"/>
      <c r="P9012" s="247"/>
      <c r="Q9012" s="247"/>
      <c r="R9012" s="247"/>
    </row>
    <row r="9013" spans="1:18" ht="20.100000000000001" customHeight="1" x14ac:dyDescent="0.25">
      <c r="A9013" s="248"/>
      <c r="B9013" s="248"/>
      <c r="C9013" s="248"/>
      <c r="D9013" s="248"/>
      <c r="E9013" s="248"/>
      <c r="F9013" s="248"/>
      <c r="G9013" s="248"/>
      <c r="H9013" s="248"/>
      <c r="I9013" s="247"/>
      <c r="J9013" s="247"/>
      <c r="K9013" s="247"/>
      <c r="L9013" s="247"/>
      <c r="M9013" s="247"/>
      <c r="N9013" s="247"/>
      <c r="O9013" s="247"/>
      <c r="P9013" s="247"/>
      <c r="Q9013" s="247"/>
      <c r="R9013" s="247"/>
    </row>
    <row r="9014" spans="1:18" ht="20.100000000000001" customHeight="1" x14ac:dyDescent="0.25">
      <c r="A9014" s="248"/>
      <c r="B9014" s="248"/>
      <c r="C9014" s="248"/>
      <c r="D9014" s="248"/>
      <c r="E9014" s="248"/>
      <c r="F9014" s="248"/>
      <c r="G9014" s="248"/>
      <c r="H9014" s="248"/>
      <c r="I9014" s="247"/>
      <c r="J9014" s="247"/>
      <c r="K9014" s="247"/>
      <c r="L9014" s="247"/>
      <c r="M9014" s="247"/>
      <c r="N9014" s="247"/>
      <c r="O9014" s="247"/>
      <c r="P9014" s="247"/>
      <c r="Q9014" s="247"/>
      <c r="R9014" s="247"/>
    </row>
    <row r="9015" spans="1:18" ht="20.100000000000001" customHeight="1" x14ac:dyDescent="0.25">
      <c r="A9015" s="248"/>
      <c r="B9015" s="248"/>
      <c r="C9015" s="248"/>
      <c r="D9015" s="248"/>
      <c r="E9015" s="248"/>
      <c r="F9015" s="248"/>
      <c r="G9015" s="248"/>
      <c r="H9015" s="248"/>
      <c r="I9015" s="247"/>
      <c r="J9015" s="247"/>
      <c r="K9015" s="247"/>
      <c r="L9015" s="247"/>
      <c r="M9015" s="247"/>
      <c r="N9015" s="247"/>
      <c r="O9015" s="247"/>
      <c r="P9015" s="247"/>
      <c r="Q9015" s="247"/>
      <c r="R9015" s="247"/>
    </row>
    <row r="9016" spans="1:18" ht="20.100000000000001" customHeight="1" x14ac:dyDescent="0.25">
      <c r="A9016" s="248"/>
      <c r="B9016" s="248"/>
      <c r="C9016" s="248"/>
      <c r="D9016" s="248"/>
      <c r="E9016" s="248"/>
      <c r="F9016" s="248"/>
      <c r="G9016" s="248"/>
      <c r="H9016" s="248"/>
      <c r="I9016" s="247"/>
      <c r="J9016" s="247"/>
      <c r="K9016" s="247"/>
      <c r="L9016" s="247"/>
      <c r="M9016" s="247"/>
      <c r="N9016" s="247"/>
      <c r="O9016" s="247"/>
      <c r="P9016" s="247"/>
      <c r="Q9016" s="247"/>
      <c r="R9016" s="247"/>
    </row>
    <row r="9017" spans="1:18" ht="20.100000000000001" customHeight="1" x14ac:dyDescent="0.25">
      <c r="A9017" s="248"/>
      <c r="B9017" s="248"/>
      <c r="C9017" s="248"/>
      <c r="D9017" s="248"/>
      <c r="E9017" s="248"/>
      <c r="F9017" s="248"/>
      <c r="G9017" s="248"/>
      <c r="H9017" s="248"/>
      <c r="I9017" s="247"/>
      <c r="J9017" s="247"/>
      <c r="K9017" s="247"/>
      <c r="L9017" s="247"/>
      <c r="M9017" s="247"/>
      <c r="N9017" s="247"/>
      <c r="O9017" s="247"/>
      <c r="P9017" s="247"/>
      <c r="Q9017" s="247"/>
      <c r="R9017" s="247"/>
    </row>
    <row r="9018" spans="1:18" ht="20.100000000000001" customHeight="1" x14ac:dyDescent="0.25">
      <c r="A9018" s="248"/>
      <c r="B9018" s="248"/>
      <c r="C9018" s="248"/>
      <c r="D9018" s="248"/>
      <c r="E9018" s="248"/>
      <c r="F9018" s="248"/>
      <c r="G9018" s="248"/>
      <c r="H9018" s="248"/>
      <c r="I9018" s="247"/>
      <c r="J9018" s="247"/>
      <c r="K9018" s="247"/>
      <c r="L9018" s="247"/>
      <c r="M9018" s="247"/>
      <c r="N9018" s="247"/>
      <c r="O9018" s="247"/>
      <c r="P9018" s="247"/>
      <c r="Q9018" s="247"/>
      <c r="R9018" s="247"/>
    </row>
    <row r="9019" spans="1:18" ht="20.100000000000001" customHeight="1" x14ac:dyDescent="0.25">
      <c r="A9019" s="248"/>
      <c r="B9019" s="248"/>
      <c r="C9019" s="248"/>
      <c r="D9019" s="248"/>
      <c r="E9019" s="248"/>
      <c r="F9019" s="248"/>
      <c r="G9019" s="248"/>
      <c r="H9019" s="248"/>
      <c r="I9019" s="247"/>
      <c r="J9019" s="247"/>
      <c r="K9019" s="247"/>
      <c r="L9019" s="247"/>
      <c r="M9019" s="247"/>
      <c r="N9019" s="247"/>
      <c r="O9019" s="247"/>
      <c r="P9019" s="247"/>
      <c r="Q9019" s="247"/>
      <c r="R9019" s="247"/>
    </row>
    <row r="9020" spans="1:18" ht="20.100000000000001" customHeight="1" x14ac:dyDescent="0.25">
      <c r="A9020" s="248"/>
      <c r="B9020" s="248"/>
      <c r="C9020" s="248"/>
      <c r="D9020" s="248"/>
      <c r="E9020" s="248"/>
      <c r="F9020" s="248"/>
      <c r="G9020" s="248"/>
      <c r="H9020" s="248"/>
      <c r="I9020" s="247"/>
      <c r="J9020" s="247"/>
      <c r="K9020" s="247"/>
      <c r="L9020" s="247"/>
      <c r="M9020" s="247"/>
      <c r="N9020" s="247"/>
      <c r="O9020" s="247"/>
      <c r="P9020" s="247"/>
      <c r="Q9020" s="247"/>
      <c r="R9020" s="247"/>
    </row>
    <row r="9021" spans="1:18" ht="20.100000000000001" customHeight="1" x14ac:dyDescent="0.25">
      <c r="A9021" s="248"/>
      <c r="B9021" s="248"/>
      <c r="C9021" s="248"/>
      <c r="D9021" s="248"/>
      <c r="E9021" s="248"/>
      <c r="F9021" s="248"/>
      <c r="G9021" s="248"/>
      <c r="H9021" s="248"/>
      <c r="I9021" s="247"/>
      <c r="J9021" s="247"/>
      <c r="K9021" s="247"/>
      <c r="L9021" s="247"/>
      <c r="M9021" s="247"/>
      <c r="N9021" s="247"/>
      <c r="O9021" s="247"/>
      <c r="P9021" s="247"/>
      <c r="Q9021" s="247"/>
      <c r="R9021" s="247"/>
    </row>
    <row r="9022" spans="1:18" ht="20.100000000000001" customHeight="1" x14ac:dyDescent="0.25">
      <c r="A9022" s="248"/>
      <c r="B9022" s="248"/>
      <c r="C9022" s="248"/>
      <c r="D9022" s="248"/>
      <c r="E9022" s="248"/>
      <c r="F9022" s="248"/>
      <c r="G9022" s="248"/>
      <c r="H9022" s="248"/>
      <c r="I9022" s="247"/>
      <c r="J9022" s="247"/>
      <c r="K9022" s="247"/>
      <c r="L9022" s="247"/>
      <c r="M9022" s="247"/>
      <c r="N9022" s="247"/>
      <c r="O9022" s="247"/>
      <c r="P9022" s="247"/>
      <c r="Q9022" s="247"/>
      <c r="R9022" s="247"/>
    </row>
    <row r="9023" spans="1:18" ht="20.100000000000001" customHeight="1" x14ac:dyDescent="0.25">
      <c r="A9023" s="248"/>
      <c r="B9023" s="248"/>
      <c r="C9023" s="248"/>
      <c r="D9023" s="248"/>
      <c r="E9023" s="248"/>
      <c r="F9023" s="248"/>
      <c r="G9023" s="248"/>
      <c r="H9023" s="248"/>
      <c r="I9023" s="247"/>
      <c r="J9023" s="247"/>
      <c r="K9023" s="247"/>
      <c r="L9023" s="247"/>
      <c r="M9023" s="247"/>
      <c r="N9023" s="247"/>
      <c r="O9023" s="247"/>
      <c r="P9023" s="247"/>
      <c r="Q9023" s="247"/>
      <c r="R9023" s="247"/>
    </row>
    <row r="9024" spans="1:18" ht="20.100000000000001" customHeight="1" x14ac:dyDescent="0.25">
      <c r="A9024" s="248"/>
      <c r="B9024" s="248"/>
      <c r="C9024" s="248"/>
      <c r="D9024" s="248"/>
      <c r="E9024" s="248"/>
      <c r="F9024" s="248"/>
      <c r="G9024" s="248"/>
      <c r="H9024" s="248"/>
      <c r="I9024" s="247"/>
      <c r="J9024" s="247"/>
      <c r="K9024" s="247"/>
      <c r="L9024" s="247"/>
      <c r="M9024" s="247"/>
      <c r="N9024" s="247"/>
      <c r="O9024" s="247"/>
      <c r="P9024" s="247"/>
      <c r="Q9024" s="247"/>
      <c r="R9024" s="247"/>
    </row>
    <row r="9025" spans="1:18" ht="20.100000000000001" customHeight="1" x14ac:dyDescent="0.25">
      <c r="A9025" s="248"/>
      <c r="B9025" s="248"/>
      <c r="C9025" s="248"/>
      <c r="D9025" s="248"/>
      <c r="E9025" s="248"/>
      <c r="F9025" s="248"/>
      <c r="G9025" s="248"/>
      <c r="H9025" s="248"/>
      <c r="I9025" s="247"/>
      <c r="J9025" s="247"/>
      <c r="K9025" s="247"/>
      <c r="L9025" s="247"/>
      <c r="M9025" s="247"/>
      <c r="N9025" s="247"/>
      <c r="O9025" s="247"/>
      <c r="P9025" s="247"/>
      <c r="Q9025" s="247"/>
      <c r="R9025" s="247"/>
    </row>
    <row r="9026" spans="1:18" ht="20.100000000000001" customHeight="1" x14ac:dyDescent="0.25">
      <c r="A9026" s="248"/>
      <c r="B9026" s="248"/>
      <c r="C9026" s="248"/>
      <c r="D9026" s="248"/>
      <c r="E9026" s="248"/>
      <c r="F9026" s="248"/>
      <c r="G9026" s="248"/>
      <c r="H9026" s="248"/>
      <c r="I9026" s="247"/>
      <c r="J9026" s="247"/>
      <c r="K9026" s="247"/>
      <c r="L9026" s="247"/>
      <c r="M9026" s="247"/>
      <c r="N9026" s="247"/>
      <c r="O9026" s="247"/>
      <c r="P9026" s="247"/>
      <c r="Q9026" s="247"/>
      <c r="R9026" s="247"/>
    </row>
    <row r="9027" spans="1:18" ht="20.100000000000001" customHeight="1" x14ac:dyDescent="0.25">
      <c r="A9027" s="248"/>
      <c r="B9027" s="248"/>
      <c r="C9027" s="248"/>
      <c r="D9027" s="248"/>
      <c r="E9027" s="248"/>
      <c r="F9027" s="248"/>
      <c r="G9027" s="248"/>
      <c r="H9027" s="248"/>
      <c r="I9027" s="247"/>
      <c r="J9027" s="247"/>
      <c r="K9027" s="247"/>
      <c r="L9027" s="247"/>
      <c r="M9027" s="247"/>
      <c r="N9027" s="247"/>
      <c r="O9027" s="247"/>
      <c r="P9027" s="247"/>
      <c r="Q9027" s="247"/>
      <c r="R9027" s="247"/>
    </row>
    <row r="9028" spans="1:18" ht="20.100000000000001" customHeight="1" x14ac:dyDescent="0.25">
      <c r="A9028" s="248"/>
      <c r="B9028" s="248"/>
      <c r="C9028" s="248"/>
      <c r="D9028" s="248"/>
      <c r="E9028" s="248"/>
      <c r="F9028" s="248"/>
      <c r="G9028" s="248"/>
      <c r="H9028" s="248"/>
      <c r="I9028" s="247"/>
      <c r="J9028" s="247"/>
      <c r="K9028" s="247"/>
      <c r="L9028" s="247"/>
      <c r="M9028" s="247"/>
      <c r="N9028" s="247"/>
      <c r="O9028" s="247"/>
      <c r="P9028" s="247"/>
      <c r="Q9028" s="247"/>
      <c r="R9028" s="247"/>
    </row>
    <row r="9029" spans="1:18" ht="20.100000000000001" customHeight="1" x14ac:dyDescent="0.25">
      <c r="A9029" s="248"/>
      <c r="B9029" s="248"/>
      <c r="C9029" s="248"/>
      <c r="D9029" s="248"/>
      <c r="E9029" s="248"/>
      <c r="F9029" s="248"/>
      <c r="G9029" s="248"/>
      <c r="H9029" s="248"/>
      <c r="I9029" s="247"/>
      <c r="J9029" s="247"/>
      <c r="K9029" s="247"/>
      <c r="L9029" s="247"/>
      <c r="M9029" s="247"/>
      <c r="N9029" s="247"/>
      <c r="O9029" s="247"/>
      <c r="P9029" s="247"/>
      <c r="Q9029" s="247"/>
      <c r="R9029" s="247"/>
    </row>
    <row r="9030" spans="1:18" ht="20.100000000000001" customHeight="1" x14ac:dyDescent="0.25">
      <c r="A9030" s="248"/>
      <c r="B9030" s="248"/>
      <c r="C9030" s="248"/>
      <c r="D9030" s="248"/>
      <c r="E9030" s="248"/>
      <c r="F9030" s="248"/>
      <c r="G9030" s="248"/>
      <c r="H9030" s="248"/>
      <c r="I9030" s="247"/>
      <c r="J9030" s="247"/>
      <c r="K9030" s="247"/>
      <c r="L9030" s="247"/>
      <c r="M9030" s="247"/>
      <c r="N9030" s="247"/>
      <c r="O9030" s="247"/>
      <c r="P9030" s="247"/>
      <c r="Q9030" s="247"/>
      <c r="R9030" s="247"/>
    </row>
    <row r="9031" spans="1:18" ht="20.100000000000001" customHeight="1" x14ac:dyDescent="0.25">
      <c r="A9031" s="248"/>
      <c r="B9031" s="248"/>
      <c r="C9031" s="248"/>
      <c r="D9031" s="248"/>
      <c r="E9031" s="248"/>
      <c r="F9031" s="248"/>
      <c r="G9031" s="248"/>
      <c r="H9031" s="248"/>
      <c r="I9031" s="247"/>
      <c r="J9031" s="247"/>
      <c r="K9031" s="247"/>
      <c r="L9031" s="247"/>
      <c r="M9031" s="247"/>
      <c r="N9031" s="247"/>
      <c r="O9031" s="247"/>
      <c r="P9031" s="247"/>
      <c r="Q9031" s="247"/>
      <c r="R9031" s="247"/>
    </row>
    <row r="9032" spans="1:18" ht="20.100000000000001" customHeight="1" x14ac:dyDescent="0.25">
      <c r="A9032" s="248"/>
      <c r="B9032" s="248"/>
      <c r="C9032" s="248"/>
      <c r="D9032" s="248"/>
      <c r="E9032" s="248"/>
      <c r="F9032" s="248"/>
      <c r="G9032" s="248"/>
      <c r="H9032" s="248"/>
      <c r="I9032" s="247"/>
      <c r="J9032" s="247"/>
      <c r="K9032" s="247"/>
      <c r="L9032" s="247"/>
      <c r="M9032" s="247"/>
      <c r="N9032" s="247"/>
      <c r="O9032" s="247"/>
      <c r="P9032" s="247"/>
      <c r="Q9032" s="247"/>
      <c r="R9032" s="247"/>
    </row>
    <row r="9033" spans="1:18" ht="20.100000000000001" customHeight="1" x14ac:dyDescent="0.25">
      <c r="A9033" s="248"/>
      <c r="B9033" s="248"/>
      <c r="C9033" s="248"/>
      <c r="D9033" s="248"/>
      <c r="E9033" s="248"/>
      <c r="F9033" s="248"/>
      <c r="G9033" s="248"/>
      <c r="H9033" s="248"/>
      <c r="I9033" s="247"/>
      <c r="J9033" s="247"/>
      <c r="K9033" s="247"/>
      <c r="L9033" s="247"/>
      <c r="M9033" s="247"/>
      <c r="N9033" s="247"/>
      <c r="O9033" s="247"/>
      <c r="P9033" s="247"/>
      <c r="Q9033" s="247"/>
      <c r="R9033" s="247"/>
    </row>
    <row r="9034" spans="1:18" ht="20.100000000000001" customHeight="1" x14ac:dyDescent="0.25">
      <c r="A9034" s="248"/>
      <c r="B9034" s="248"/>
      <c r="C9034" s="248"/>
      <c r="D9034" s="248"/>
      <c r="E9034" s="248"/>
      <c r="F9034" s="248"/>
      <c r="G9034" s="248"/>
      <c r="H9034" s="248"/>
      <c r="I9034" s="247"/>
      <c r="J9034" s="247"/>
      <c r="K9034" s="247"/>
      <c r="L9034" s="247"/>
      <c r="M9034" s="247"/>
      <c r="N9034" s="247"/>
      <c r="O9034" s="247"/>
      <c r="P9034" s="247"/>
      <c r="Q9034" s="247"/>
      <c r="R9034" s="247"/>
    </row>
    <row r="9035" spans="1:18" ht="20.100000000000001" customHeight="1" x14ac:dyDescent="0.25">
      <c r="A9035" s="248"/>
      <c r="B9035" s="248"/>
      <c r="C9035" s="248"/>
      <c r="D9035" s="248"/>
      <c r="E9035" s="248"/>
      <c r="F9035" s="248"/>
      <c r="G9035" s="248"/>
      <c r="H9035" s="248"/>
      <c r="I9035" s="247"/>
      <c r="J9035" s="247"/>
      <c r="K9035" s="247"/>
      <c r="L9035" s="247"/>
      <c r="M9035" s="247"/>
      <c r="N9035" s="247"/>
      <c r="O9035" s="247"/>
      <c r="P9035" s="247"/>
      <c r="Q9035" s="247"/>
      <c r="R9035" s="247"/>
    </row>
    <row r="9036" spans="1:18" ht="20.100000000000001" customHeight="1" x14ac:dyDescent="0.25">
      <c r="A9036" s="248"/>
      <c r="B9036" s="248"/>
      <c r="C9036" s="248"/>
      <c r="D9036" s="248"/>
      <c r="E9036" s="248"/>
      <c r="F9036" s="248"/>
      <c r="G9036" s="248"/>
      <c r="H9036" s="248"/>
      <c r="I9036" s="247"/>
      <c r="J9036" s="247"/>
      <c r="K9036" s="247"/>
      <c r="L9036" s="247"/>
      <c r="M9036" s="247"/>
      <c r="N9036" s="247"/>
      <c r="O9036" s="247"/>
      <c r="P9036" s="247"/>
      <c r="Q9036" s="247"/>
      <c r="R9036" s="247"/>
    </row>
    <row r="9037" spans="1:18" ht="20.100000000000001" customHeight="1" x14ac:dyDescent="0.25">
      <c r="A9037" s="248"/>
      <c r="B9037" s="248"/>
      <c r="C9037" s="248"/>
      <c r="D9037" s="248"/>
      <c r="E9037" s="248"/>
      <c r="F9037" s="248"/>
      <c r="G9037" s="248"/>
      <c r="H9037" s="248"/>
      <c r="I9037" s="247"/>
      <c r="J9037" s="247"/>
      <c r="K9037" s="247"/>
      <c r="L9037" s="247"/>
      <c r="M9037" s="247"/>
      <c r="N9037" s="247"/>
      <c r="O9037" s="247"/>
      <c r="P9037" s="247"/>
      <c r="Q9037" s="247"/>
      <c r="R9037" s="247"/>
    </row>
    <row r="9038" spans="1:18" ht="20.100000000000001" customHeight="1" x14ac:dyDescent="0.25">
      <c r="A9038" s="248"/>
      <c r="B9038" s="248"/>
      <c r="C9038" s="248"/>
      <c r="D9038" s="248"/>
      <c r="E9038" s="248"/>
      <c r="F9038" s="248"/>
      <c r="G9038" s="248"/>
      <c r="H9038" s="248"/>
      <c r="I9038" s="247"/>
      <c r="J9038" s="247"/>
      <c r="K9038" s="247"/>
      <c r="L9038" s="247"/>
      <c r="M9038" s="247"/>
      <c r="N9038" s="247"/>
      <c r="O9038" s="247"/>
      <c r="P9038" s="247"/>
      <c r="Q9038" s="247"/>
      <c r="R9038" s="247"/>
    </row>
    <row r="9039" spans="1:18" ht="20.100000000000001" customHeight="1" x14ac:dyDescent="0.25">
      <c r="A9039" s="248"/>
      <c r="B9039" s="248"/>
      <c r="C9039" s="248"/>
      <c r="D9039" s="248"/>
      <c r="E9039" s="248"/>
      <c r="F9039" s="248"/>
      <c r="G9039" s="248"/>
      <c r="H9039" s="248"/>
      <c r="I9039" s="247"/>
      <c r="J9039" s="247"/>
      <c r="K9039" s="247"/>
      <c r="L9039" s="247"/>
      <c r="M9039" s="247"/>
      <c r="N9039" s="247"/>
      <c r="O9039" s="247"/>
      <c r="P9039" s="247"/>
      <c r="Q9039" s="247"/>
      <c r="R9039" s="247"/>
    </row>
    <row r="9040" spans="1:18" ht="20.100000000000001" customHeight="1" x14ac:dyDescent="0.25">
      <c r="A9040" s="248"/>
      <c r="B9040" s="248"/>
      <c r="C9040" s="248"/>
      <c r="D9040" s="248"/>
      <c r="E9040" s="248"/>
      <c r="F9040" s="248"/>
      <c r="G9040" s="248"/>
      <c r="H9040" s="248"/>
      <c r="I9040" s="247"/>
      <c r="J9040" s="247"/>
      <c r="K9040" s="247"/>
      <c r="L9040" s="247"/>
      <c r="M9040" s="247"/>
      <c r="N9040" s="247"/>
      <c r="O9040" s="247"/>
      <c r="P9040" s="247"/>
      <c r="Q9040" s="247"/>
      <c r="R9040" s="247"/>
    </row>
    <row r="9041" spans="1:18" ht="20.100000000000001" customHeight="1" x14ac:dyDescent="0.25">
      <c r="A9041" s="248"/>
      <c r="B9041" s="248"/>
      <c r="C9041" s="248"/>
      <c r="D9041" s="248"/>
      <c r="E9041" s="248"/>
      <c r="F9041" s="248"/>
      <c r="G9041" s="248"/>
      <c r="H9041" s="248"/>
      <c r="I9041" s="247"/>
      <c r="J9041" s="247"/>
      <c r="K9041" s="247"/>
      <c r="L9041" s="247"/>
      <c r="M9041" s="247"/>
      <c r="N9041" s="247"/>
      <c r="O9041" s="247"/>
      <c r="P9041" s="247"/>
      <c r="Q9041" s="247"/>
      <c r="R9041" s="247"/>
    </row>
    <row r="9042" spans="1:18" ht="20.100000000000001" customHeight="1" x14ac:dyDescent="0.25">
      <c r="A9042" s="248"/>
      <c r="B9042" s="248"/>
      <c r="C9042" s="248"/>
      <c r="D9042" s="248"/>
      <c r="E9042" s="248"/>
      <c r="F9042" s="248"/>
      <c r="G9042" s="248"/>
      <c r="H9042" s="248"/>
      <c r="I9042" s="247"/>
      <c r="J9042" s="247"/>
      <c r="K9042" s="247"/>
      <c r="L9042" s="247"/>
      <c r="M9042" s="247"/>
      <c r="N9042" s="247"/>
      <c r="O9042" s="247"/>
      <c r="P9042" s="247"/>
      <c r="Q9042" s="247"/>
      <c r="R9042" s="247"/>
    </row>
    <row r="9043" spans="1:18" ht="20.100000000000001" customHeight="1" x14ac:dyDescent="0.25">
      <c r="A9043" s="248"/>
      <c r="B9043" s="248"/>
      <c r="C9043" s="248"/>
      <c r="D9043" s="248"/>
      <c r="E9043" s="248"/>
      <c r="F9043" s="248"/>
      <c r="G9043" s="248"/>
      <c r="H9043" s="248"/>
      <c r="I9043" s="247"/>
      <c r="J9043" s="247"/>
      <c r="K9043" s="247"/>
      <c r="L9043" s="247"/>
      <c r="M9043" s="247"/>
      <c r="N9043" s="247"/>
      <c r="O9043" s="247"/>
      <c r="P9043" s="247"/>
      <c r="Q9043" s="247"/>
      <c r="R9043" s="247"/>
    </row>
    <row r="9044" spans="1:18" ht="20.100000000000001" customHeight="1" x14ac:dyDescent="0.25">
      <c r="A9044" s="248"/>
      <c r="B9044" s="248"/>
      <c r="C9044" s="248"/>
      <c r="D9044" s="248"/>
      <c r="E9044" s="248"/>
      <c r="F9044" s="248"/>
      <c r="G9044" s="248"/>
      <c r="H9044" s="248"/>
      <c r="I9044" s="247"/>
      <c r="J9044" s="247"/>
      <c r="K9044" s="247"/>
      <c r="L9044" s="247"/>
      <c r="M9044" s="247"/>
      <c r="N9044" s="247"/>
      <c r="O9044" s="247"/>
      <c r="P9044" s="247"/>
      <c r="Q9044" s="247"/>
      <c r="R9044" s="247"/>
    </row>
    <row r="9045" spans="1:18" ht="20.100000000000001" customHeight="1" x14ac:dyDescent="0.25">
      <c r="A9045" s="248"/>
      <c r="B9045" s="248"/>
      <c r="C9045" s="248"/>
      <c r="D9045" s="248"/>
      <c r="E9045" s="248"/>
      <c r="F9045" s="248"/>
      <c r="G9045" s="248"/>
      <c r="H9045" s="248"/>
      <c r="I9045" s="247"/>
      <c r="J9045" s="247"/>
      <c r="K9045" s="247"/>
      <c r="L9045" s="247"/>
      <c r="M9045" s="247"/>
      <c r="N9045" s="247"/>
      <c r="O9045" s="247"/>
      <c r="P9045" s="247"/>
      <c r="Q9045" s="247"/>
      <c r="R9045" s="247"/>
    </row>
    <row r="9046" spans="1:18" ht="20.100000000000001" customHeight="1" x14ac:dyDescent="0.25">
      <c r="A9046" s="248"/>
      <c r="B9046" s="248"/>
      <c r="C9046" s="248"/>
      <c r="D9046" s="248"/>
      <c r="E9046" s="248"/>
      <c r="F9046" s="248"/>
      <c r="G9046" s="248"/>
      <c r="H9046" s="248"/>
      <c r="I9046" s="247"/>
      <c r="J9046" s="247"/>
      <c r="K9046" s="247"/>
      <c r="L9046" s="247"/>
      <c r="M9046" s="247"/>
      <c r="N9046" s="247"/>
      <c r="O9046" s="247"/>
      <c r="P9046" s="247"/>
      <c r="Q9046" s="247"/>
      <c r="R9046" s="247"/>
    </row>
    <row r="9047" spans="1:18" ht="20.100000000000001" customHeight="1" x14ac:dyDescent="0.25">
      <c r="A9047" s="248"/>
      <c r="B9047" s="248"/>
      <c r="C9047" s="248"/>
      <c r="D9047" s="248"/>
      <c r="E9047" s="248"/>
      <c r="F9047" s="248"/>
      <c r="G9047" s="248"/>
      <c r="H9047" s="248"/>
      <c r="I9047" s="247"/>
      <c r="J9047" s="247"/>
      <c r="K9047" s="247"/>
      <c r="L9047" s="247"/>
      <c r="M9047" s="247"/>
      <c r="N9047" s="247"/>
      <c r="O9047" s="247"/>
      <c r="P9047" s="247"/>
      <c r="Q9047" s="247"/>
      <c r="R9047" s="247"/>
    </row>
    <row r="9048" spans="1:18" ht="20.100000000000001" customHeight="1" x14ac:dyDescent="0.25">
      <c r="A9048" s="248"/>
      <c r="B9048" s="248"/>
      <c r="C9048" s="248"/>
      <c r="D9048" s="248"/>
      <c r="E9048" s="248"/>
      <c r="F9048" s="248"/>
      <c r="G9048" s="248"/>
      <c r="H9048" s="248"/>
      <c r="I9048" s="247"/>
      <c r="J9048" s="247"/>
      <c r="K9048" s="247"/>
      <c r="L9048" s="247"/>
      <c r="M9048" s="247"/>
      <c r="N9048" s="247"/>
      <c r="O9048" s="247"/>
      <c r="P9048" s="247"/>
      <c r="Q9048" s="247"/>
      <c r="R9048" s="247"/>
    </row>
    <row r="9049" spans="1:18" ht="20.100000000000001" customHeight="1" x14ac:dyDescent="0.25">
      <c r="A9049" s="248"/>
      <c r="B9049" s="248"/>
      <c r="C9049" s="248"/>
      <c r="D9049" s="248"/>
      <c r="E9049" s="248"/>
      <c r="F9049" s="248"/>
      <c r="G9049" s="248"/>
      <c r="H9049" s="248"/>
      <c r="I9049" s="247"/>
      <c r="J9049" s="247"/>
      <c r="K9049" s="247"/>
      <c r="L9049" s="247"/>
      <c r="M9049" s="247"/>
      <c r="N9049" s="247"/>
      <c r="O9049" s="247"/>
      <c r="P9049" s="247"/>
      <c r="Q9049" s="247"/>
      <c r="R9049" s="247"/>
    </row>
    <row r="9050" spans="1:18" ht="20.100000000000001" customHeight="1" x14ac:dyDescent="0.25">
      <c r="A9050" s="248"/>
      <c r="B9050" s="248"/>
      <c r="C9050" s="248"/>
      <c r="D9050" s="248"/>
      <c r="E9050" s="248"/>
      <c r="F9050" s="248"/>
      <c r="G9050" s="248"/>
      <c r="H9050" s="248"/>
      <c r="I9050" s="247"/>
      <c r="J9050" s="247"/>
      <c r="K9050" s="247"/>
      <c r="L9050" s="247"/>
      <c r="M9050" s="247"/>
      <c r="N9050" s="247"/>
      <c r="O9050" s="247"/>
      <c r="P9050" s="247"/>
      <c r="Q9050" s="247"/>
      <c r="R9050" s="247"/>
    </row>
    <row r="9051" spans="1:18" ht="20.100000000000001" customHeight="1" x14ac:dyDescent="0.25">
      <c r="A9051" s="248"/>
      <c r="B9051" s="248"/>
      <c r="C9051" s="248"/>
      <c r="D9051" s="248"/>
      <c r="E9051" s="248"/>
      <c r="F9051" s="248"/>
      <c r="G9051" s="248"/>
      <c r="H9051" s="248"/>
      <c r="I9051" s="247"/>
      <c r="J9051" s="247"/>
      <c r="K9051" s="247"/>
      <c r="L9051" s="247"/>
      <c r="M9051" s="247"/>
      <c r="N9051" s="247"/>
      <c r="O9051" s="247"/>
      <c r="P9051" s="247"/>
      <c r="Q9051" s="247"/>
      <c r="R9051" s="247"/>
    </row>
    <row r="9052" spans="1:18" ht="20.100000000000001" customHeight="1" x14ac:dyDescent="0.25">
      <c r="A9052" s="248"/>
      <c r="B9052" s="248"/>
      <c r="C9052" s="248"/>
      <c r="D9052" s="248"/>
      <c r="E9052" s="248"/>
      <c r="F9052" s="248"/>
      <c r="G9052" s="248"/>
      <c r="H9052" s="248"/>
      <c r="I9052" s="247"/>
      <c r="J9052" s="247"/>
      <c r="K9052" s="247"/>
      <c r="L9052" s="247"/>
      <c r="M9052" s="247"/>
      <c r="N9052" s="247"/>
      <c r="O9052" s="247"/>
      <c r="P9052" s="247"/>
      <c r="Q9052" s="247"/>
      <c r="R9052" s="247"/>
    </row>
    <row r="9053" spans="1:18" ht="20.100000000000001" customHeight="1" x14ac:dyDescent="0.25">
      <c r="A9053" s="248"/>
      <c r="B9053" s="248"/>
      <c r="C9053" s="248"/>
      <c r="D9053" s="248"/>
      <c r="E9053" s="248"/>
      <c r="F9053" s="248"/>
      <c r="G9053" s="248"/>
      <c r="H9053" s="248"/>
      <c r="I9053" s="247"/>
      <c r="J9053" s="247"/>
      <c r="K9053" s="247"/>
      <c r="L9053" s="247"/>
      <c r="M9053" s="247"/>
      <c r="N9053" s="247"/>
      <c r="O9053" s="247"/>
      <c r="P9053" s="247"/>
      <c r="Q9053" s="247"/>
      <c r="R9053" s="247"/>
    </row>
    <row r="9054" spans="1:18" ht="20.100000000000001" customHeight="1" x14ac:dyDescent="0.25">
      <c r="A9054" s="248"/>
      <c r="B9054" s="248"/>
      <c r="C9054" s="248"/>
      <c r="D9054" s="248"/>
      <c r="E9054" s="248"/>
      <c r="F9054" s="248"/>
      <c r="G9054" s="248"/>
      <c r="H9054" s="248"/>
      <c r="I9054" s="247"/>
      <c r="J9054" s="247"/>
      <c r="K9054" s="247"/>
      <c r="L9054" s="247"/>
      <c r="M9054" s="247"/>
      <c r="N9054" s="247"/>
      <c r="O9054" s="247"/>
      <c r="P9054" s="247"/>
      <c r="Q9054" s="247"/>
      <c r="R9054" s="247"/>
    </row>
    <row r="9055" spans="1:18" ht="20.100000000000001" customHeight="1" x14ac:dyDescent="0.25">
      <c r="A9055" s="248"/>
      <c r="B9055" s="248"/>
      <c r="C9055" s="248"/>
      <c r="D9055" s="248"/>
      <c r="E9055" s="248"/>
      <c r="F9055" s="248"/>
      <c r="G9055" s="248"/>
      <c r="H9055" s="248"/>
      <c r="I9055" s="247"/>
      <c r="J9055" s="247"/>
      <c r="K9055" s="247"/>
      <c r="L9055" s="247"/>
      <c r="M9055" s="247"/>
      <c r="N9055" s="247"/>
      <c r="O9055" s="247"/>
      <c r="P9055" s="247"/>
      <c r="Q9055" s="247"/>
      <c r="R9055" s="247"/>
    </row>
    <row r="9056" spans="1:18" ht="20.100000000000001" customHeight="1" x14ac:dyDescent="0.25">
      <c r="A9056" s="248"/>
      <c r="B9056" s="248"/>
      <c r="C9056" s="248"/>
      <c r="D9056" s="248"/>
      <c r="E9056" s="248"/>
      <c r="F9056" s="248"/>
      <c r="G9056" s="248"/>
      <c r="H9056" s="248"/>
      <c r="I9056" s="247"/>
      <c r="J9056" s="247"/>
      <c r="K9056" s="247"/>
      <c r="L9056" s="247"/>
      <c r="M9056" s="247"/>
      <c r="N9056" s="247"/>
      <c r="O9056" s="247"/>
      <c r="P9056" s="247"/>
      <c r="Q9056" s="247"/>
      <c r="R9056" s="247"/>
    </row>
    <row r="9057" spans="1:18" ht="20.100000000000001" customHeight="1" x14ac:dyDescent="0.25">
      <c r="A9057" s="248"/>
      <c r="B9057" s="248"/>
      <c r="C9057" s="248"/>
      <c r="D9057" s="248"/>
      <c r="E9057" s="248"/>
      <c r="F9057" s="248"/>
      <c r="G9057" s="248"/>
      <c r="H9057" s="248"/>
      <c r="I9057" s="247"/>
      <c r="J9057" s="247"/>
      <c r="K9057" s="247"/>
      <c r="L9057" s="247"/>
      <c r="M9057" s="247"/>
      <c r="N9057" s="247"/>
      <c r="O9057" s="247"/>
      <c r="P9057" s="247"/>
      <c r="Q9057" s="247"/>
      <c r="R9057" s="247"/>
    </row>
    <row r="9058" spans="1:18" ht="20.100000000000001" customHeight="1" x14ac:dyDescent="0.25">
      <c r="A9058" s="248"/>
      <c r="B9058" s="248"/>
      <c r="C9058" s="248"/>
      <c r="D9058" s="248"/>
      <c r="E9058" s="248"/>
      <c r="F9058" s="248"/>
      <c r="G9058" s="248"/>
      <c r="H9058" s="248"/>
      <c r="I9058" s="247"/>
      <c r="J9058" s="247"/>
      <c r="K9058" s="247"/>
      <c r="L9058" s="247"/>
      <c r="M9058" s="247"/>
      <c r="N9058" s="247"/>
      <c r="O9058" s="247"/>
      <c r="P9058" s="247"/>
      <c r="Q9058" s="247"/>
      <c r="R9058" s="247"/>
    </row>
    <row r="9059" spans="1:18" ht="20.100000000000001" customHeight="1" x14ac:dyDescent="0.25">
      <c r="A9059" s="248"/>
      <c r="B9059" s="248"/>
      <c r="C9059" s="248"/>
      <c r="D9059" s="248"/>
      <c r="E9059" s="248"/>
      <c r="F9059" s="248"/>
      <c r="G9059" s="248"/>
      <c r="H9059" s="248"/>
      <c r="I9059" s="247"/>
      <c r="J9059" s="247"/>
      <c r="K9059" s="247"/>
      <c r="L9059" s="247"/>
      <c r="M9059" s="247"/>
      <c r="N9059" s="247"/>
      <c r="O9059" s="247"/>
      <c r="P9059" s="247"/>
      <c r="Q9059" s="247"/>
      <c r="R9059" s="247"/>
    </row>
    <row r="9060" spans="1:18" ht="20.100000000000001" customHeight="1" x14ac:dyDescent="0.25">
      <c r="A9060" s="248"/>
      <c r="B9060" s="248"/>
      <c r="C9060" s="248"/>
      <c r="D9060" s="248"/>
      <c r="E9060" s="248"/>
      <c r="F9060" s="248"/>
      <c r="G9060" s="248"/>
      <c r="H9060" s="248"/>
      <c r="I9060" s="247"/>
      <c r="J9060" s="247"/>
      <c r="K9060" s="247"/>
      <c r="L9060" s="247"/>
      <c r="M9060" s="247"/>
      <c r="N9060" s="247"/>
      <c r="O9060" s="247"/>
      <c r="P9060" s="247"/>
      <c r="Q9060" s="247"/>
      <c r="R9060" s="247"/>
    </row>
    <row r="9061" spans="1:18" ht="20.100000000000001" customHeight="1" x14ac:dyDescent="0.25">
      <c r="A9061" s="248"/>
      <c r="B9061" s="248"/>
      <c r="C9061" s="248"/>
      <c r="D9061" s="248"/>
      <c r="E9061" s="248"/>
      <c r="F9061" s="248"/>
      <c r="G9061" s="248"/>
      <c r="H9061" s="248"/>
      <c r="I9061" s="247"/>
      <c r="J9061" s="247"/>
      <c r="K9061" s="247"/>
      <c r="L9061" s="247"/>
      <c r="M9061" s="247"/>
      <c r="N9061" s="247"/>
      <c r="O9061" s="247"/>
      <c r="P9061" s="247"/>
      <c r="Q9061" s="247"/>
      <c r="R9061" s="247"/>
    </row>
    <row r="9062" spans="1:18" ht="20.100000000000001" customHeight="1" x14ac:dyDescent="0.25">
      <c r="A9062" s="248"/>
      <c r="B9062" s="248"/>
      <c r="C9062" s="248"/>
      <c r="D9062" s="248"/>
      <c r="E9062" s="248"/>
      <c r="F9062" s="248"/>
      <c r="G9062" s="248"/>
      <c r="H9062" s="248"/>
      <c r="I9062" s="247"/>
      <c r="J9062" s="247"/>
      <c r="K9062" s="247"/>
      <c r="L9062" s="247"/>
      <c r="M9062" s="247"/>
      <c r="N9062" s="247"/>
      <c r="O9062" s="247"/>
      <c r="P9062" s="247"/>
      <c r="Q9062" s="247"/>
      <c r="R9062" s="247"/>
    </row>
    <row r="9063" spans="1:18" ht="20.100000000000001" customHeight="1" x14ac:dyDescent="0.25">
      <c r="A9063" s="248"/>
      <c r="B9063" s="248"/>
      <c r="C9063" s="248"/>
      <c r="D9063" s="248"/>
      <c r="E9063" s="248"/>
      <c r="F9063" s="248"/>
      <c r="G9063" s="248"/>
      <c r="H9063" s="248"/>
      <c r="I9063" s="247"/>
      <c r="J9063" s="247"/>
      <c r="K9063" s="247"/>
      <c r="L9063" s="247"/>
      <c r="M9063" s="247"/>
      <c r="N9063" s="247"/>
      <c r="O9063" s="247"/>
      <c r="P9063" s="247"/>
      <c r="Q9063" s="247"/>
      <c r="R9063" s="247"/>
    </row>
    <row r="9064" spans="1:18" ht="20.100000000000001" customHeight="1" x14ac:dyDescent="0.25">
      <c r="A9064" s="248"/>
      <c r="B9064" s="248"/>
      <c r="C9064" s="248"/>
      <c r="D9064" s="248"/>
      <c r="E9064" s="248"/>
      <c r="F9064" s="248"/>
      <c r="G9064" s="248"/>
      <c r="H9064" s="248"/>
      <c r="I9064" s="247"/>
      <c r="J9064" s="247"/>
      <c r="K9064" s="247"/>
      <c r="L9064" s="247"/>
      <c r="M9064" s="247"/>
      <c r="N9064" s="247"/>
      <c r="O9064" s="247"/>
      <c r="P9064" s="247"/>
      <c r="Q9064" s="247"/>
      <c r="R9064" s="247"/>
    </row>
    <row r="9065" spans="1:18" ht="20.100000000000001" customHeight="1" x14ac:dyDescent="0.25">
      <c r="A9065" s="248"/>
      <c r="B9065" s="248"/>
      <c r="C9065" s="248"/>
      <c r="D9065" s="248"/>
      <c r="E9065" s="248"/>
      <c r="F9065" s="248"/>
      <c r="G9065" s="248"/>
      <c r="H9065" s="248"/>
      <c r="I9065" s="247"/>
      <c r="J9065" s="247"/>
      <c r="K9065" s="247"/>
      <c r="L9065" s="247"/>
      <c r="M9065" s="247"/>
      <c r="N9065" s="247"/>
      <c r="O9065" s="247"/>
      <c r="P9065" s="247"/>
      <c r="Q9065" s="247"/>
      <c r="R9065" s="247"/>
    </row>
    <row r="9066" spans="1:18" ht="20.100000000000001" customHeight="1" x14ac:dyDescent="0.25">
      <c r="A9066" s="248"/>
      <c r="B9066" s="248"/>
      <c r="C9066" s="248"/>
      <c r="D9066" s="248"/>
      <c r="E9066" s="248"/>
      <c r="F9066" s="248"/>
      <c r="G9066" s="248"/>
      <c r="H9066" s="248"/>
      <c r="I9066" s="247"/>
      <c r="J9066" s="247"/>
      <c r="K9066" s="247"/>
      <c r="L9066" s="247"/>
      <c r="M9066" s="247"/>
      <c r="N9066" s="247"/>
      <c r="O9066" s="247"/>
      <c r="P9066" s="247"/>
      <c r="Q9066" s="247"/>
      <c r="R9066" s="247"/>
    </row>
    <row r="9067" spans="1:18" ht="20.100000000000001" customHeight="1" x14ac:dyDescent="0.25">
      <c r="A9067" s="248"/>
      <c r="B9067" s="248"/>
      <c r="C9067" s="248"/>
      <c r="D9067" s="248"/>
      <c r="E9067" s="248"/>
      <c r="F9067" s="248"/>
      <c r="G9067" s="248"/>
      <c r="H9067" s="248"/>
      <c r="I9067" s="247"/>
      <c r="J9067" s="247"/>
      <c r="K9067" s="247"/>
      <c r="L9067" s="247"/>
      <c r="M9067" s="247"/>
      <c r="N9067" s="247"/>
      <c r="O9067" s="247"/>
      <c r="P9067" s="247"/>
      <c r="Q9067" s="247"/>
      <c r="R9067" s="247"/>
    </row>
    <row r="9068" spans="1:18" ht="20.100000000000001" customHeight="1" x14ac:dyDescent="0.25">
      <c r="A9068" s="248"/>
      <c r="B9068" s="248"/>
      <c r="C9068" s="248"/>
      <c r="D9068" s="248"/>
      <c r="E9068" s="248"/>
      <c r="F9068" s="248"/>
      <c r="G9068" s="248"/>
      <c r="H9068" s="248"/>
      <c r="I9068" s="247"/>
      <c r="J9068" s="247"/>
      <c r="K9068" s="247"/>
      <c r="L9068" s="247"/>
      <c r="M9068" s="247"/>
      <c r="N9068" s="247"/>
      <c r="O9068" s="247"/>
      <c r="P9068" s="247"/>
      <c r="Q9068" s="247"/>
      <c r="R9068" s="247"/>
    </row>
    <row r="9069" spans="1:18" ht="20.100000000000001" customHeight="1" x14ac:dyDescent="0.25">
      <c r="A9069" s="248"/>
      <c r="B9069" s="248"/>
      <c r="C9069" s="248"/>
      <c r="D9069" s="248"/>
      <c r="E9069" s="248"/>
      <c r="F9069" s="248"/>
      <c r="G9069" s="248"/>
      <c r="H9069" s="248"/>
      <c r="I9069" s="247"/>
      <c r="J9069" s="247"/>
      <c r="K9069" s="247"/>
      <c r="L9069" s="247"/>
      <c r="M9069" s="247"/>
      <c r="N9069" s="247"/>
      <c r="O9069" s="247"/>
      <c r="P9069" s="247"/>
      <c r="Q9069" s="247"/>
      <c r="R9069" s="247"/>
    </row>
    <row r="9070" spans="1:18" ht="20.100000000000001" customHeight="1" x14ac:dyDescent="0.25">
      <c r="A9070" s="248"/>
      <c r="B9070" s="248"/>
      <c r="C9070" s="248"/>
      <c r="D9070" s="248"/>
      <c r="E9070" s="248"/>
      <c r="F9070" s="248"/>
      <c r="G9070" s="248"/>
      <c r="H9070" s="248"/>
      <c r="I9070" s="247"/>
      <c r="J9070" s="247"/>
      <c r="K9070" s="247"/>
      <c r="L9070" s="247"/>
      <c r="M9070" s="247"/>
      <c r="N9070" s="247"/>
      <c r="O9070" s="247"/>
      <c r="P9070" s="247"/>
      <c r="Q9070" s="247"/>
      <c r="R9070" s="247"/>
    </row>
    <row r="9071" spans="1:18" ht="20.100000000000001" customHeight="1" x14ac:dyDescent="0.25">
      <c r="A9071" s="248"/>
      <c r="B9071" s="248"/>
      <c r="C9071" s="248"/>
      <c r="D9071" s="248"/>
      <c r="E9071" s="248"/>
      <c r="F9071" s="248"/>
      <c r="G9071" s="248"/>
      <c r="H9071" s="248"/>
      <c r="I9071" s="247"/>
      <c r="J9071" s="247"/>
      <c r="K9071" s="247"/>
      <c r="L9071" s="247"/>
      <c r="M9071" s="247"/>
      <c r="N9071" s="247"/>
      <c r="O9071" s="247"/>
      <c r="P9071" s="247"/>
      <c r="Q9071" s="247"/>
      <c r="R9071" s="247"/>
    </row>
    <row r="9072" spans="1:18" ht="20.100000000000001" customHeight="1" x14ac:dyDescent="0.25">
      <c r="A9072" s="248"/>
      <c r="B9072" s="248"/>
      <c r="C9072" s="248"/>
      <c r="D9072" s="248"/>
      <c r="E9072" s="248"/>
      <c r="F9072" s="248"/>
      <c r="G9072" s="248"/>
      <c r="H9072" s="248"/>
      <c r="I9072" s="247"/>
      <c r="J9072" s="247"/>
      <c r="K9072" s="247"/>
      <c r="L9072" s="247"/>
      <c r="M9072" s="247"/>
      <c r="N9072" s="247"/>
      <c r="O9072" s="247"/>
      <c r="P9072" s="247"/>
      <c r="Q9072" s="247"/>
      <c r="R9072" s="247"/>
    </row>
    <row r="9073" spans="1:18" ht="20.100000000000001" customHeight="1" x14ac:dyDescent="0.25">
      <c r="A9073" s="248"/>
      <c r="B9073" s="248"/>
      <c r="C9073" s="248"/>
      <c r="D9073" s="248"/>
      <c r="E9073" s="248"/>
      <c r="F9073" s="248"/>
      <c r="G9073" s="248"/>
      <c r="H9073" s="248"/>
      <c r="I9073" s="247"/>
      <c r="J9073" s="247"/>
      <c r="K9073" s="247"/>
      <c r="L9073" s="247"/>
      <c r="M9073" s="247"/>
      <c r="N9073" s="247"/>
      <c r="O9073" s="247"/>
      <c r="P9073" s="247"/>
      <c r="Q9073" s="247"/>
      <c r="R9073" s="247"/>
    </row>
    <row r="9074" spans="1:18" ht="20.100000000000001" customHeight="1" x14ac:dyDescent="0.25">
      <c r="A9074" s="248"/>
      <c r="B9074" s="248"/>
      <c r="C9074" s="248"/>
      <c r="D9074" s="248"/>
      <c r="E9074" s="248"/>
      <c r="F9074" s="248"/>
      <c r="G9074" s="248"/>
      <c r="H9074" s="248"/>
      <c r="I9074" s="247"/>
      <c r="J9074" s="247"/>
      <c r="K9074" s="247"/>
      <c r="L9074" s="247"/>
      <c r="M9074" s="247"/>
      <c r="N9074" s="247"/>
      <c r="O9074" s="247"/>
      <c r="P9074" s="247"/>
      <c r="Q9074" s="247"/>
      <c r="R9074" s="247"/>
    </row>
    <row r="9075" spans="1:18" ht="20.100000000000001" customHeight="1" x14ac:dyDescent="0.25">
      <c r="A9075" s="248"/>
      <c r="B9075" s="248"/>
      <c r="C9075" s="248"/>
      <c r="D9075" s="248"/>
      <c r="E9075" s="248"/>
      <c r="F9075" s="248"/>
      <c r="G9075" s="248"/>
      <c r="H9075" s="248"/>
      <c r="I9075" s="247"/>
      <c r="J9075" s="247"/>
      <c r="K9075" s="247"/>
      <c r="L9075" s="247"/>
      <c r="M9075" s="247"/>
      <c r="N9075" s="247"/>
      <c r="O9075" s="247"/>
      <c r="P9075" s="247"/>
      <c r="Q9075" s="247"/>
      <c r="R9075" s="247"/>
    </row>
    <row r="9076" spans="1:18" ht="20.100000000000001" customHeight="1" x14ac:dyDescent="0.25">
      <c r="A9076" s="248"/>
      <c r="B9076" s="248"/>
      <c r="C9076" s="248"/>
      <c r="D9076" s="248"/>
      <c r="E9076" s="248"/>
      <c r="F9076" s="248"/>
      <c r="G9076" s="248"/>
      <c r="H9076" s="248"/>
      <c r="I9076" s="247"/>
      <c r="J9076" s="247"/>
      <c r="K9076" s="247"/>
      <c r="L9076" s="247"/>
      <c r="M9076" s="247"/>
      <c r="N9076" s="247"/>
      <c r="O9076" s="247"/>
      <c r="P9076" s="247"/>
      <c r="Q9076" s="247"/>
      <c r="R9076" s="247"/>
    </row>
    <row r="9077" spans="1:18" ht="20.100000000000001" customHeight="1" x14ac:dyDescent="0.25">
      <c r="A9077" s="248"/>
      <c r="B9077" s="248"/>
      <c r="C9077" s="248"/>
      <c r="D9077" s="248"/>
      <c r="E9077" s="248"/>
      <c r="F9077" s="248"/>
      <c r="G9077" s="248"/>
      <c r="H9077" s="248"/>
      <c r="I9077" s="247"/>
      <c r="J9077" s="247"/>
      <c r="K9077" s="247"/>
      <c r="L9077" s="247"/>
      <c r="M9077" s="247"/>
      <c r="N9077" s="247"/>
      <c r="O9077" s="247"/>
      <c r="P9077" s="247"/>
      <c r="Q9077" s="247"/>
      <c r="R9077" s="247"/>
    </row>
    <row r="9078" spans="1:18" ht="20.100000000000001" customHeight="1" x14ac:dyDescent="0.25">
      <c r="A9078" s="248"/>
      <c r="B9078" s="248"/>
      <c r="C9078" s="248"/>
      <c r="D9078" s="248"/>
      <c r="E9078" s="248"/>
      <c r="F9078" s="248"/>
      <c r="G9078" s="248"/>
      <c r="H9078" s="248"/>
      <c r="I9078" s="247"/>
      <c r="J9078" s="247"/>
      <c r="K9078" s="247"/>
      <c r="L9078" s="247"/>
      <c r="M9078" s="247"/>
      <c r="N9078" s="247"/>
      <c r="O9078" s="247"/>
      <c r="P9078" s="247"/>
      <c r="Q9078" s="247"/>
      <c r="R9078" s="247"/>
    </row>
    <row r="9079" spans="1:18" ht="20.100000000000001" customHeight="1" x14ac:dyDescent="0.25">
      <c r="A9079" s="248"/>
      <c r="B9079" s="248"/>
      <c r="C9079" s="248"/>
      <c r="D9079" s="248"/>
      <c r="E9079" s="248"/>
      <c r="F9079" s="248"/>
      <c r="G9079" s="248"/>
      <c r="H9079" s="248"/>
      <c r="I9079" s="247"/>
      <c r="J9079" s="247"/>
      <c r="K9079" s="247"/>
      <c r="L9079" s="247"/>
      <c r="M9079" s="247"/>
      <c r="N9079" s="247"/>
      <c r="O9079" s="247"/>
      <c r="P9079" s="247"/>
      <c r="Q9079" s="247"/>
      <c r="R9079" s="247"/>
    </row>
    <row r="9080" spans="1:18" ht="20.100000000000001" customHeight="1" x14ac:dyDescent="0.25">
      <c r="A9080" s="248"/>
      <c r="B9080" s="248"/>
      <c r="C9080" s="248"/>
      <c r="D9080" s="248"/>
      <c r="E9080" s="248"/>
      <c r="F9080" s="248"/>
      <c r="G9080" s="248"/>
      <c r="H9080" s="248"/>
      <c r="I9080" s="247"/>
      <c r="J9080" s="247"/>
      <c r="K9080" s="247"/>
      <c r="L9080" s="247"/>
      <c r="M9080" s="247"/>
      <c r="N9080" s="247"/>
      <c r="O9080" s="247"/>
      <c r="P9080" s="247"/>
      <c r="Q9080" s="247"/>
      <c r="R9080" s="247"/>
    </row>
    <row r="9081" spans="1:18" ht="20.100000000000001" customHeight="1" x14ac:dyDescent="0.25">
      <c r="A9081" s="248"/>
      <c r="B9081" s="248"/>
      <c r="C9081" s="248"/>
      <c r="D9081" s="248"/>
      <c r="E9081" s="248"/>
      <c r="F9081" s="248"/>
      <c r="G9081" s="248"/>
      <c r="H9081" s="248"/>
      <c r="I9081" s="247"/>
      <c r="J9081" s="247"/>
      <c r="K9081" s="247"/>
      <c r="L9081" s="247"/>
      <c r="M9081" s="247"/>
      <c r="N9081" s="247"/>
      <c r="O9081" s="247"/>
      <c r="P9081" s="247"/>
      <c r="Q9081" s="247"/>
      <c r="R9081" s="247"/>
    </row>
    <row r="9082" spans="1:18" ht="20.100000000000001" customHeight="1" x14ac:dyDescent="0.25">
      <c r="A9082" s="248"/>
      <c r="B9082" s="248"/>
      <c r="C9082" s="248"/>
      <c r="D9082" s="248"/>
      <c r="E9082" s="248"/>
      <c r="F9082" s="248"/>
      <c r="G9082" s="248"/>
      <c r="H9082" s="248"/>
      <c r="I9082" s="247"/>
      <c r="J9082" s="247"/>
      <c r="K9082" s="247"/>
      <c r="L9082" s="247"/>
      <c r="M9082" s="247"/>
      <c r="N9082" s="247"/>
      <c r="O9082" s="247"/>
      <c r="P9082" s="247"/>
      <c r="Q9082" s="247"/>
      <c r="R9082" s="247"/>
    </row>
    <row r="9083" spans="1:18" ht="20.100000000000001" customHeight="1" x14ac:dyDescent="0.25">
      <c r="A9083" s="248"/>
      <c r="B9083" s="248"/>
      <c r="C9083" s="248"/>
      <c r="D9083" s="248"/>
      <c r="E9083" s="248"/>
      <c r="F9083" s="248"/>
      <c r="G9083" s="248"/>
      <c r="H9083" s="248"/>
      <c r="I9083" s="247"/>
      <c r="J9083" s="247"/>
      <c r="K9083" s="247"/>
      <c r="L9083" s="247"/>
      <c r="M9083" s="247"/>
      <c r="N9083" s="247"/>
      <c r="O9083" s="247"/>
      <c r="P9083" s="247"/>
      <c r="Q9083" s="247"/>
      <c r="R9083" s="247"/>
    </row>
    <row r="9084" spans="1:18" ht="20.100000000000001" customHeight="1" x14ac:dyDescent="0.25">
      <c r="A9084" s="248"/>
      <c r="B9084" s="248"/>
      <c r="C9084" s="248"/>
      <c r="D9084" s="248"/>
      <c r="E9084" s="248"/>
      <c r="F9084" s="248"/>
      <c r="G9084" s="248"/>
      <c r="H9084" s="248"/>
      <c r="I9084" s="247"/>
      <c r="J9084" s="247"/>
      <c r="K9084" s="247"/>
      <c r="L9084" s="247"/>
      <c r="M9084" s="247"/>
      <c r="N9084" s="247"/>
      <c r="O9084" s="247"/>
      <c r="P9084" s="247"/>
      <c r="Q9084" s="247"/>
      <c r="R9084" s="247"/>
    </row>
    <row r="9085" spans="1:18" ht="20.100000000000001" customHeight="1" x14ac:dyDescent="0.25">
      <c r="A9085" s="248"/>
      <c r="B9085" s="248"/>
      <c r="C9085" s="248"/>
      <c r="D9085" s="248"/>
      <c r="E9085" s="248"/>
      <c r="F9085" s="248"/>
      <c r="G9085" s="248"/>
      <c r="H9085" s="248"/>
      <c r="I9085" s="247"/>
      <c r="J9085" s="247"/>
      <c r="K9085" s="247"/>
      <c r="L9085" s="247"/>
      <c r="M9085" s="247"/>
      <c r="N9085" s="247"/>
      <c r="O9085" s="247"/>
      <c r="P9085" s="247"/>
      <c r="Q9085" s="247"/>
      <c r="R9085" s="247"/>
    </row>
    <row r="9086" spans="1:18" ht="20.100000000000001" customHeight="1" x14ac:dyDescent="0.25">
      <c r="A9086" s="248"/>
      <c r="B9086" s="248"/>
      <c r="C9086" s="248"/>
      <c r="D9086" s="248"/>
      <c r="E9086" s="248"/>
      <c r="F9086" s="248"/>
      <c r="G9086" s="248"/>
      <c r="H9086" s="248"/>
      <c r="I9086" s="247"/>
      <c r="J9086" s="247"/>
      <c r="K9086" s="247"/>
      <c r="L9086" s="247"/>
      <c r="M9086" s="247"/>
      <c r="N9086" s="247"/>
      <c r="O9086" s="247"/>
      <c r="P9086" s="247"/>
      <c r="Q9086" s="247"/>
      <c r="R9086" s="247"/>
    </row>
    <row r="9087" spans="1:18" ht="20.100000000000001" customHeight="1" x14ac:dyDescent="0.25">
      <c r="A9087" s="248"/>
      <c r="B9087" s="248"/>
      <c r="C9087" s="248"/>
      <c r="D9087" s="248"/>
      <c r="E9087" s="248"/>
      <c r="F9087" s="248"/>
      <c r="G9087" s="248"/>
      <c r="H9087" s="248"/>
      <c r="I9087" s="247"/>
      <c r="J9087" s="247"/>
      <c r="K9087" s="247"/>
      <c r="L9087" s="247"/>
      <c r="M9087" s="247"/>
      <c r="N9087" s="247"/>
      <c r="O9087" s="247"/>
      <c r="P9087" s="247"/>
      <c r="Q9087" s="247"/>
      <c r="R9087" s="247"/>
    </row>
    <row r="9088" spans="1:18" ht="20.100000000000001" customHeight="1" x14ac:dyDescent="0.25">
      <c r="A9088" s="248"/>
      <c r="B9088" s="248"/>
      <c r="C9088" s="248"/>
      <c r="D9088" s="248"/>
      <c r="E9088" s="248"/>
      <c r="F9088" s="248"/>
      <c r="G9088" s="248"/>
      <c r="H9088" s="248"/>
      <c r="I9088" s="247"/>
      <c r="J9088" s="247"/>
      <c r="K9088" s="247"/>
      <c r="L9088" s="247"/>
      <c r="M9088" s="247"/>
      <c r="N9088" s="247"/>
      <c r="O9088" s="247"/>
      <c r="P9088" s="247"/>
      <c r="Q9088" s="247"/>
      <c r="R9088" s="247"/>
    </row>
    <row r="9089" spans="1:18" ht="20.100000000000001" customHeight="1" x14ac:dyDescent="0.25">
      <c r="A9089" s="248"/>
      <c r="B9089" s="248"/>
      <c r="C9089" s="248"/>
      <c r="D9089" s="248"/>
      <c r="E9089" s="248"/>
      <c r="F9089" s="248"/>
      <c r="G9089" s="248"/>
      <c r="H9089" s="248"/>
      <c r="I9089" s="247"/>
      <c r="J9089" s="247"/>
      <c r="K9089" s="247"/>
      <c r="L9089" s="247"/>
      <c r="M9089" s="247"/>
      <c r="N9089" s="247"/>
      <c r="O9089" s="247"/>
      <c r="P9089" s="247"/>
      <c r="Q9089" s="247"/>
      <c r="R9089" s="247"/>
    </row>
    <row r="9090" spans="1:18" ht="20.100000000000001" customHeight="1" x14ac:dyDescent="0.25">
      <c r="A9090" s="248"/>
      <c r="B9090" s="248"/>
      <c r="C9090" s="248"/>
      <c r="D9090" s="248"/>
      <c r="E9090" s="248"/>
      <c r="F9090" s="248"/>
      <c r="G9090" s="248"/>
      <c r="H9090" s="248"/>
      <c r="I9090" s="247"/>
      <c r="J9090" s="247"/>
      <c r="K9090" s="247"/>
      <c r="L9090" s="247"/>
      <c r="M9090" s="247"/>
      <c r="N9090" s="247"/>
      <c r="O9090" s="247"/>
      <c r="P9090" s="247"/>
      <c r="Q9090" s="247"/>
      <c r="R9090" s="247"/>
    </row>
    <row r="9091" spans="1:18" ht="20.100000000000001" customHeight="1" x14ac:dyDescent="0.25">
      <c r="A9091" s="248"/>
      <c r="B9091" s="248"/>
      <c r="C9091" s="248"/>
      <c r="D9091" s="248"/>
      <c r="E9091" s="248"/>
      <c r="F9091" s="248"/>
      <c r="G9091" s="248"/>
      <c r="H9091" s="248"/>
      <c r="I9091" s="247"/>
      <c r="J9091" s="247"/>
      <c r="K9091" s="247"/>
      <c r="L9091" s="247"/>
      <c r="M9091" s="247"/>
      <c r="N9091" s="247"/>
      <c r="O9091" s="247"/>
      <c r="P9091" s="247"/>
      <c r="Q9091" s="247"/>
      <c r="R9091" s="247"/>
    </row>
    <row r="9092" spans="1:18" ht="20.100000000000001" customHeight="1" x14ac:dyDescent="0.25">
      <c r="A9092" s="248"/>
      <c r="B9092" s="248"/>
      <c r="C9092" s="248"/>
      <c r="D9092" s="248"/>
      <c r="E9092" s="248"/>
      <c r="F9092" s="248"/>
      <c r="G9092" s="248"/>
      <c r="H9092" s="248"/>
      <c r="I9092" s="247"/>
      <c r="J9092" s="247"/>
      <c r="K9092" s="247"/>
      <c r="L9092" s="247"/>
      <c r="M9092" s="247"/>
      <c r="N9092" s="247"/>
      <c r="O9092" s="247"/>
      <c r="P9092" s="247"/>
      <c r="Q9092" s="247"/>
      <c r="R9092" s="247"/>
    </row>
    <row r="9093" spans="1:18" ht="20.100000000000001" customHeight="1" x14ac:dyDescent="0.25">
      <c r="A9093" s="248"/>
      <c r="B9093" s="248"/>
      <c r="C9093" s="248"/>
      <c r="D9093" s="248"/>
      <c r="E9093" s="248"/>
      <c r="F9093" s="248"/>
      <c r="G9093" s="248"/>
      <c r="H9093" s="248"/>
      <c r="I9093" s="247"/>
      <c r="J9093" s="247"/>
      <c r="K9093" s="247"/>
      <c r="L9093" s="247"/>
      <c r="M9093" s="247"/>
      <c r="N9093" s="247"/>
      <c r="O9093" s="247"/>
      <c r="P9093" s="247"/>
      <c r="Q9093" s="247"/>
      <c r="R9093" s="247"/>
    </row>
    <row r="9094" spans="1:18" ht="20.100000000000001" customHeight="1" x14ac:dyDescent="0.25">
      <c r="A9094" s="248"/>
      <c r="B9094" s="248"/>
      <c r="C9094" s="248"/>
      <c r="D9094" s="248"/>
      <c r="E9094" s="248"/>
      <c r="F9094" s="248"/>
      <c r="G9094" s="248"/>
      <c r="H9094" s="248"/>
      <c r="I9094" s="247"/>
      <c r="J9094" s="247"/>
      <c r="K9094" s="247"/>
      <c r="L9094" s="247"/>
      <c r="M9094" s="247"/>
      <c r="N9094" s="247"/>
      <c r="O9094" s="247"/>
      <c r="P9094" s="247"/>
      <c r="Q9094" s="247"/>
      <c r="R9094" s="247"/>
    </row>
    <row r="9095" spans="1:18" ht="20.100000000000001" customHeight="1" x14ac:dyDescent="0.25">
      <c r="A9095" s="248"/>
      <c r="B9095" s="248"/>
      <c r="C9095" s="248"/>
      <c r="D9095" s="248"/>
      <c r="E9095" s="248"/>
      <c r="F9095" s="248"/>
      <c r="G9095" s="248"/>
      <c r="H9095" s="248"/>
      <c r="I9095" s="247"/>
      <c r="J9095" s="247"/>
      <c r="K9095" s="247"/>
      <c r="L9095" s="247"/>
      <c r="M9095" s="247"/>
      <c r="N9095" s="247"/>
      <c r="O9095" s="247"/>
      <c r="P9095" s="247"/>
      <c r="Q9095" s="247"/>
      <c r="R9095" s="247"/>
    </row>
    <row r="9096" spans="1:18" ht="20.100000000000001" customHeight="1" x14ac:dyDescent="0.25">
      <c r="A9096" s="248"/>
      <c r="B9096" s="248"/>
      <c r="C9096" s="248"/>
      <c r="D9096" s="248"/>
      <c r="E9096" s="248"/>
      <c r="F9096" s="248"/>
      <c r="G9096" s="248"/>
      <c r="H9096" s="248"/>
      <c r="I9096" s="247"/>
      <c r="J9096" s="247"/>
      <c r="K9096" s="247"/>
      <c r="L9096" s="247"/>
      <c r="M9096" s="247"/>
      <c r="N9096" s="247"/>
      <c r="O9096" s="247"/>
      <c r="P9096" s="247"/>
      <c r="Q9096" s="247"/>
      <c r="R9096" s="247"/>
    </row>
    <row r="9097" spans="1:18" ht="20.100000000000001" customHeight="1" x14ac:dyDescent="0.25">
      <c r="A9097" s="248"/>
      <c r="B9097" s="248"/>
      <c r="C9097" s="248"/>
      <c r="D9097" s="248"/>
      <c r="E9097" s="248"/>
      <c r="F9097" s="248"/>
      <c r="G9097" s="248"/>
      <c r="H9097" s="248"/>
      <c r="I9097" s="247"/>
      <c r="J9097" s="247"/>
      <c r="K9097" s="247"/>
      <c r="L9097" s="247"/>
      <c r="M9097" s="247"/>
      <c r="N9097" s="247"/>
      <c r="O9097" s="247"/>
      <c r="P9097" s="247"/>
      <c r="Q9097" s="247"/>
      <c r="R9097" s="247"/>
    </row>
    <row r="9098" spans="1:18" ht="20.100000000000001" customHeight="1" x14ac:dyDescent="0.25">
      <c r="A9098" s="248"/>
      <c r="B9098" s="248"/>
      <c r="C9098" s="248"/>
      <c r="D9098" s="248"/>
      <c r="E9098" s="248"/>
      <c r="F9098" s="248"/>
      <c r="G9098" s="248"/>
      <c r="H9098" s="248"/>
      <c r="I9098" s="247"/>
      <c r="J9098" s="247"/>
      <c r="K9098" s="247"/>
      <c r="L9098" s="247"/>
      <c r="M9098" s="247"/>
      <c r="N9098" s="247"/>
      <c r="O9098" s="247"/>
      <c r="P9098" s="247"/>
      <c r="Q9098" s="247"/>
      <c r="R9098" s="247"/>
    </row>
    <row r="9099" spans="1:18" ht="20.100000000000001" customHeight="1" x14ac:dyDescent="0.25">
      <c r="A9099" s="248"/>
      <c r="B9099" s="248"/>
      <c r="C9099" s="248"/>
      <c r="D9099" s="248"/>
      <c r="E9099" s="248"/>
      <c r="F9099" s="248"/>
      <c r="G9099" s="248"/>
      <c r="H9099" s="248"/>
      <c r="I9099" s="247"/>
      <c r="J9099" s="247"/>
      <c r="K9099" s="247"/>
      <c r="L9099" s="247"/>
      <c r="M9099" s="247"/>
      <c r="N9099" s="247"/>
      <c r="O9099" s="247"/>
      <c r="P9099" s="247"/>
      <c r="Q9099" s="247"/>
      <c r="R9099" s="247"/>
    </row>
    <row r="9100" spans="1:18" ht="20.100000000000001" customHeight="1" x14ac:dyDescent="0.25">
      <c r="A9100" s="248"/>
      <c r="B9100" s="248"/>
      <c r="C9100" s="248"/>
      <c r="D9100" s="248"/>
      <c r="E9100" s="248"/>
      <c r="F9100" s="248"/>
      <c r="G9100" s="248"/>
      <c r="H9100" s="248"/>
      <c r="I9100" s="247"/>
      <c r="J9100" s="247"/>
      <c r="K9100" s="247"/>
      <c r="L9100" s="247"/>
      <c r="M9100" s="247"/>
      <c r="N9100" s="247"/>
      <c r="O9100" s="247"/>
      <c r="P9100" s="247"/>
      <c r="Q9100" s="247"/>
      <c r="R9100" s="247"/>
    </row>
    <row r="9101" spans="1:18" ht="20.100000000000001" customHeight="1" x14ac:dyDescent="0.25">
      <c r="A9101" s="248"/>
      <c r="B9101" s="248"/>
      <c r="C9101" s="248"/>
      <c r="D9101" s="248"/>
      <c r="E9101" s="248"/>
      <c r="F9101" s="248"/>
      <c r="G9101" s="248"/>
      <c r="H9101" s="248"/>
      <c r="I9101" s="247"/>
      <c r="J9101" s="247"/>
      <c r="K9101" s="247"/>
      <c r="L9101" s="247"/>
      <c r="M9101" s="247"/>
      <c r="N9101" s="247"/>
      <c r="O9101" s="247"/>
      <c r="P9101" s="247"/>
      <c r="Q9101" s="247"/>
      <c r="R9101" s="247"/>
    </row>
    <row r="9102" spans="1:18" ht="20.100000000000001" customHeight="1" x14ac:dyDescent="0.25">
      <c r="A9102" s="248"/>
      <c r="B9102" s="248"/>
      <c r="C9102" s="248"/>
      <c r="D9102" s="248"/>
      <c r="E9102" s="248"/>
      <c r="F9102" s="248"/>
      <c r="G9102" s="248"/>
      <c r="H9102" s="248"/>
      <c r="I9102" s="247"/>
      <c r="J9102" s="247"/>
      <c r="K9102" s="247"/>
      <c r="L9102" s="247"/>
      <c r="M9102" s="247"/>
      <c r="N9102" s="247"/>
      <c r="O9102" s="247"/>
      <c r="P9102" s="247"/>
      <c r="Q9102" s="247"/>
      <c r="R9102" s="247"/>
    </row>
    <row r="9103" spans="1:18" ht="20.100000000000001" customHeight="1" x14ac:dyDescent="0.25">
      <c r="A9103" s="248"/>
      <c r="B9103" s="248"/>
      <c r="C9103" s="248"/>
      <c r="D9103" s="248"/>
      <c r="E9103" s="248"/>
      <c r="F9103" s="248"/>
      <c r="G9103" s="248"/>
      <c r="H9103" s="248"/>
      <c r="I9103" s="247"/>
      <c r="J9103" s="247"/>
      <c r="K9103" s="247"/>
      <c r="L9103" s="247"/>
      <c r="M9103" s="247"/>
      <c r="N9103" s="247"/>
      <c r="O9103" s="247"/>
      <c r="P9103" s="247"/>
      <c r="Q9103" s="247"/>
      <c r="R9103" s="247"/>
    </row>
    <row r="9104" spans="1:18" ht="20.100000000000001" customHeight="1" x14ac:dyDescent="0.25">
      <c r="A9104" s="248"/>
      <c r="B9104" s="248"/>
      <c r="C9104" s="248"/>
      <c r="D9104" s="248"/>
      <c r="E9104" s="248"/>
      <c r="F9104" s="248"/>
      <c r="G9104" s="248"/>
      <c r="H9104" s="248"/>
      <c r="I9104" s="247"/>
      <c r="J9104" s="247"/>
      <c r="K9104" s="247"/>
      <c r="L9104" s="247"/>
      <c r="M9104" s="247"/>
      <c r="N9104" s="247"/>
      <c r="O9104" s="247"/>
      <c r="P9104" s="247"/>
      <c r="Q9104" s="247"/>
      <c r="R9104" s="247"/>
    </row>
    <row r="9105" spans="1:18" ht="20.100000000000001" customHeight="1" x14ac:dyDescent="0.25">
      <c r="A9105" s="248"/>
      <c r="B9105" s="248"/>
      <c r="C9105" s="248"/>
      <c r="D9105" s="248"/>
      <c r="E9105" s="248"/>
      <c r="F9105" s="248"/>
      <c r="G9105" s="248"/>
      <c r="H9105" s="248"/>
      <c r="I9105" s="247"/>
      <c r="J9105" s="247"/>
      <c r="K9105" s="247"/>
      <c r="L9105" s="247"/>
      <c r="M9105" s="247"/>
      <c r="N9105" s="247"/>
      <c r="O9105" s="247"/>
      <c r="P9105" s="247"/>
      <c r="Q9105" s="247"/>
      <c r="R9105" s="247"/>
    </row>
    <row r="9106" spans="1:18" ht="20.100000000000001" customHeight="1" x14ac:dyDescent="0.25">
      <c r="A9106" s="248"/>
      <c r="B9106" s="248"/>
      <c r="C9106" s="248"/>
      <c r="D9106" s="248"/>
      <c r="E9106" s="248"/>
      <c r="F9106" s="248"/>
      <c r="G9106" s="248"/>
      <c r="H9106" s="248"/>
      <c r="I9106" s="247"/>
      <c r="J9106" s="247"/>
      <c r="K9106" s="247"/>
      <c r="L9106" s="247"/>
      <c r="M9106" s="247"/>
      <c r="N9106" s="247"/>
      <c r="O9106" s="247"/>
      <c r="P9106" s="247"/>
      <c r="Q9106" s="247"/>
      <c r="R9106" s="247"/>
    </row>
    <row r="9107" spans="1:18" ht="20.100000000000001" customHeight="1" x14ac:dyDescent="0.25">
      <c r="A9107" s="248"/>
      <c r="B9107" s="248"/>
      <c r="C9107" s="248"/>
      <c r="D9107" s="248"/>
      <c r="E9107" s="248"/>
      <c r="F9107" s="248"/>
      <c r="G9107" s="248"/>
      <c r="H9107" s="248"/>
      <c r="I9107" s="247"/>
      <c r="J9107" s="247"/>
      <c r="K9107" s="247"/>
      <c r="L9107" s="247"/>
      <c r="M9107" s="247"/>
      <c r="N9107" s="247"/>
      <c r="O9107" s="247"/>
      <c r="P9107" s="247"/>
      <c r="Q9107" s="247"/>
      <c r="R9107" s="247"/>
    </row>
    <row r="9108" spans="1:18" ht="20.100000000000001" customHeight="1" x14ac:dyDescent="0.25">
      <c r="A9108" s="248"/>
      <c r="B9108" s="248"/>
      <c r="C9108" s="248"/>
      <c r="D9108" s="248"/>
      <c r="E9108" s="248"/>
      <c r="F9108" s="248"/>
      <c r="G9108" s="248"/>
      <c r="H9108" s="248"/>
      <c r="I9108" s="247"/>
      <c r="J9108" s="247"/>
      <c r="K9108" s="247"/>
      <c r="L9108" s="247"/>
      <c r="M9108" s="247"/>
      <c r="N9108" s="247"/>
      <c r="O9108" s="247"/>
      <c r="P9108" s="247"/>
      <c r="Q9108" s="247"/>
      <c r="R9108" s="247"/>
    </row>
    <row r="9109" spans="1:18" ht="20.100000000000001" customHeight="1" x14ac:dyDescent="0.25">
      <c r="A9109" s="248"/>
      <c r="B9109" s="248"/>
      <c r="C9109" s="248"/>
      <c r="D9109" s="248"/>
      <c r="E9109" s="248"/>
      <c r="F9109" s="248"/>
      <c r="G9109" s="248"/>
      <c r="H9109" s="248"/>
      <c r="I9109" s="247"/>
      <c r="J9109" s="247"/>
      <c r="K9109" s="247"/>
      <c r="L9109" s="247"/>
      <c r="M9109" s="247"/>
      <c r="N9109" s="247"/>
      <c r="O9109" s="247"/>
      <c r="P9109" s="247"/>
      <c r="Q9109" s="247"/>
      <c r="R9109" s="247"/>
    </row>
    <row r="9110" spans="1:18" ht="20.100000000000001" customHeight="1" x14ac:dyDescent="0.25">
      <c r="A9110" s="248"/>
      <c r="B9110" s="248"/>
      <c r="C9110" s="248"/>
      <c r="D9110" s="248"/>
      <c r="E9110" s="248"/>
      <c r="F9110" s="248"/>
      <c r="G9110" s="248"/>
      <c r="H9110" s="248"/>
      <c r="I9110" s="247"/>
      <c r="J9110" s="247"/>
      <c r="K9110" s="247"/>
      <c r="L9110" s="247"/>
      <c r="M9110" s="247"/>
      <c r="N9110" s="247"/>
      <c r="O9110" s="247"/>
      <c r="P9110" s="247"/>
      <c r="Q9110" s="247"/>
      <c r="R9110" s="247"/>
    </row>
    <row r="9111" spans="1:18" ht="20.100000000000001" customHeight="1" x14ac:dyDescent="0.25">
      <c r="A9111" s="248"/>
      <c r="B9111" s="248"/>
      <c r="C9111" s="248"/>
      <c r="D9111" s="248"/>
      <c r="E9111" s="248"/>
      <c r="F9111" s="248"/>
      <c r="G9111" s="248"/>
      <c r="H9111" s="248"/>
      <c r="I9111" s="247"/>
      <c r="J9111" s="247"/>
      <c r="K9111" s="247"/>
      <c r="L9111" s="247"/>
      <c r="M9111" s="247"/>
      <c r="N9111" s="247"/>
      <c r="O9111" s="247"/>
      <c r="P9111" s="247"/>
      <c r="Q9111" s="247"/>
      <c r="R9111" s="247"/>
    </row>
    <row r="9112" spans="1:18" ht="20.100000000000001" customHeight="1" x14ac:dyDescent="0.25">
      <c r="A9112" s="248"/>
      <c r="B9112" s="248"/>
      <c r="C9112" s="248"/>
      <c r="D9112" s="248"/>
      <c r="E9112" s="248"/>
      <c r="F9112" s="248"/>
      <c r="G9112" s="248"/>
      <c r="H9112" s="248"/>
      <c r="I9112" s="247"/>
      <c r="J9112" s="247"/>
      <c r="K9112" s="247"/>
      <c r="L9112" s="247"/>
      <c r="M9112" s="247"/>
      <c r="N9112" s="247"/>
      <c r="O9112" s="247"/>
      <c r="P9112" s="247"/>
      <c r="Q9112" s="247"/>
      <c r="R9112" s="247"/>
    </row>
    <row r="9113" spans="1:18" ht="20.100000000000001" customHeight="1" x14ac:dyDescent="0.25">
      <c r="A9113" s="248"/>
      <c r="B9113" s="248"/>
      <c r="C9113" s="248"/>
      <c r="D9113" s="248"/>
      <c r="E9113" s="248"/>
      <c r="F9113" s="248"/>
      <c r="G9113" s="248"/>
      <c r="H9113" s="248"/>
      <c r="I9113" s="247"/>
      <c r="J9113" s="247"/>
      <c r="K9113" s="247"/>
      <c r="L9113" s="247"/>
      <c r="M9113" s="247"/>
      <c r="N9113" s="247"/>
      <c r="O9113" s="247"/>
      <c r="P9113" s="247"/>
      <c r="Q9113" s="247"/>
      <c r="R9113" s="247"/>
    </row>
    <row r="9114" spans="1:18" ht="20.100000000000001" customHeight="1" x14ac:dyDescent="0.25">
      <c r="A9114" s="248"/>
      <c r="B9114" s="248"/>
      <c r="C9114" s="248"/>
      <c r="D9114" s="248"/>
      <c r="E9114" s="248"/>
      <c r="F9114" s="248"/>
      <c r="G9114" s="248"/>
      <c r="H9114" s="248"/>
      <c r="I9114" s="247"/>
      <c r="J9114" s="247"/>
      <c r="K9114" s="247"/>
      <c r="L9114" s="247"/>
      <c r="M9114" s="247"/>
      <c r="N9114" s="247"/>
      <c r="O9114" s="247"/>
      <c r="P9114" s="247"/>
      <c r="Q9114" s="247"/>
      <c r="R9114" s="247"/>
    </row>
    <row r="9115" spans="1:18" ht="20.100000000000001" customHeight="1" x14ac:dyDescent="0.25">
      <c r="A9115" s="248"/>
      <c r="B9115" s="248"/>
      <c r="C9115" s="248"/>
      <c r="D9115" s="248"/>
      <c r="E9115" s="248"/>
      <c r="F9115" s="248"/>
      <c r="G9115" s="248"/>
      <c r="H9115" s="248"/>
      <c r="I9115" s="247"/>
      <c r="J9115" s="247"/>
      <c r="K9115" s="247"/>
      <c r="L9115" s="247"/>
      <c r="M9115" s="247"/>
      <c r="N9115" s="247"/>
      <c r="O9115" s="247"/>
      <c r="P9115" s="247"/>
      <c r="Q9115" s="247"/>
      <c r="R9115" s="247"/>
    </row>
    <row r="9116" spans="1:18" ht="20.100000000000001" customHeight="1" x14ac:dyDescent="0.25">
      <c r="A9116" s="248"/>
      <c r="B9116" s="248"/>
      <c r="C9116" s="248"/>
      <c r="D9116" s="248"/>
      <c r="E9116" s="248"/>
      <c r="F9116" s="248"/>
      <c r="G9116" s="248"/>
      <c r="H9116" s="248"/>
      <c r="I9116" s="247"/>
      <c r="J9116" s="247"/>
      <c r="K9116" s="247"/>
      <c r="L9116" s="247"/>
      <c r="M9116" s="247"/>
      <c r="N9116" s="247"/>
      <c r="O9116" s="247"/>
      <c r="P9116" s="247"/>
      <c r="Q9116" s="247"/>
      <c r="R9116" s="247"/>
    </row>
    <row r="9117" spans="1:18" ht="20.100000000000001" customHeight="1" x14ac:dyDescent="0.25">
      <c r="A9117" s="248"/>
      <c r="B9117" s="248"/>
      <c r="C9117" s="248"/>
      <c r="D9117" s="248"/>
      <c r="E9117" s="248"/>
      <c r="F9117" s="248"/>
      <c r="G9117" s="248"/>
      <c r="H9117" s="248"/>
      <c r="I9117" s="247"/>
      <c r="J9117" s="247"/>
      <c r="K9117" s="247"/>
      <c r="L9117" s="247"/>
      <c r="M9117" s="247"/>
      <c r="N9117" s="247"/>
      <c r="O9117" s="247"/>
      <c r="P9117" s="247"/>
      <c r="Q9117" s="247"/>
      <c r="R9117" s="247"/>
    </row>
    <row r="9118" spans="1:18" ht="20.100000000000001" customHeight="1" x14ac:dyDescent="0.25">
      <c r="A9118" s="248"/>
      <c r="B9118" s="248"/>
      <c r="C9118" s="248"/>
      <c r="D9118" s="248"/>
      <c r="E9118" s="248"/>
      <c r="F9118" s="248"/>
      <c r="G9118" s="248"/>
      <c r="H9118" s="248"/>
      <c r="I9118" s="247"/>
      <c r="J9118" s="247"/>
      <c r="K9118" s="247"/>
      <c r="L9118" s="247"/>
      <c r="M9118" s="247"/>
      <c r="N9118" s="247"/>
      <c r="O9118" s="247"/>
      <c r="P9118" s="247"/>
      <c r="Q9118" s="247"/>
      <c r="R9118" s="247"/>
    </row>
    <row r="9119" spans="1:18" ht="20.100000000000001" customHeight="1" x14ac:dyDescent="0.25">
      <c r="A9119" s="248"/>
      <c r="B9119" s="248"/>
      <c r="C9119" s="248"/>
      <c r="D9119" s="248"/>
      <c r="E9119" s="248"/>
      <c r="F9119" s="248"/>
      <c r="G9119" s="248"/>
      <c r="H9119" s="248"/>
      <c r="I9119" s="247"/>
      <c r="J9119" s="247"/>
      <c r="K9119" s="247"/>
      <c r="L9119" s="247"/>
      <c r="M9119" s="247"/>
      <c r="N9119" s="247"/>
      <c r="O9119" s="247"/>
      <c r="P9119" s="247"/>
      <c r="Q9119" s="247"/>
      <c r="R9119" s="247"/>
    </row>
    <row r="9120" spans="1:18" ht="20.100000000000001" customHeight="1" x14ac:dyDescent="0.25">
      <c r="A9120" s="248"/>
      <c r="B9120" s="248"/>
      <c r="C9120" s="248"/>
      <c r="D9120" s="248"/>
      <c r="E9120" s="248"/>
      <c r="F9120" s="248"/>
      <c r="G9120" s="248"/>
      <c r="H9120" s="248"/>
      <c r="I9120" s="247"/>
      <c r="J9120" s="247"/>
      <c r="K9120" s="247"/>
      <c r="L9120" s="247"/>
      <c r="M9120" s="247"/>
      <c r="N9120" s="247"/>
      <c r="O9120" s="247"/>
      <c r="P9120" s="247"/>
      <c r="Q9120" s="247"/>
      <c r="R9120" s="247"/>
    </row>
    <row r="9121" spans="1:18" ht="20.100000000000001" customHeight="1" x14ac:dyDescent="0.25">
      <c r="A9121" s="248"/>
      <c r="B9121" s="248"/>
      <c r="C9121" s="248"/>
      <c r="D9121" s="248"/>
      <c r="E9121" s="248"/>
      <c r="F9121" s="248"/>
      <c r="G9121" s="248"/>
      <c r="H9121" s="248"/>
      <c r="I9121" s="247"/>
      <c r="J9121" s="247"/>
      <c r="K9121" s="247"/>
      <c r="L9121" s="247"/>
      <c r="M9121" s="247"/>
      <c r="N9121" s="247"/>
      <c r="O9121" s="247"/>
      <c r="P9121" s="247"/>
      <c r="Q9121" s="247"/>
      <c r="R9121" s="247"/>
    </row>
    <row r="9122" spans="1:18" ht="20.100000000000001" customHeight="1" x14ac:dyDescent="0.25">
      <c r="A9122" s="248"/>
      <c r="B9122" s="248"/>
      <c r="C9122" s="248"/>
      <c r="D9122" s="248"/>
      <c r="E9122" s="248"/>
      <c r="F9122" s="248"/>
      <c r="G9122" s="248"/>
      <c r="H9122" s="248"/>
      <c r="I9122" s="247"/>
      <c r="J9122" s="247"/>
      <c r="K9122" s="247"/>
      <c r="L9122" s="247"/>
      <c r="M9122" s="247"/>
      <c r="N9122" s="247"/>
      <c r="O9122" s="247"/>
      <c r="P9122" s="247"/>
      <c r="Q9122" s="247"/>
      <c r="R9122" s="247"/>
    </row>
    <row r="9123" spans="1:18" ht="20.100000000000001" customHeight="1" x14ac:dyDescent="0.25">
      <c r="A9123" s="248"/>
      <c r="B9123" s="248"/>
      <c r="C9123" s="248"/>
      <c r="D9123" s="248"/>
      <c r="E9123" s="248"/>
      <c r="F9123" s="248"/>
      <c r="G9123" s="248"/>
      <c r="H9123" s="248"/>
      <c r="I9123" s="247"/>
      <c r="J9123" s="247"/>
      <c r="K9123" s="247"/>
      <c r="L9123" s="247"/>
      <c r="M9123" s="247"/>
      <c r="N9123" s="247"/>
      <c r="O9123" s="247"/>
      <c r="P9123" s="247"/>
      <c r="Q9123" s="247"/>
      <c r="R9123" s="247"/>
    </row>
    <row r="9124" spans="1:18" ht="20.100000000000001" customHeight="1" x14ac:dyDescent="0.25">
      <c r="A9124" s="248"/>
      <c r="B9124" s="248"/>
      <c r="C9124" s="248"/>
      <c r="D9124" s="248"/>
      <c r="E9124" s="248"/>
      <c r="F9124" s="248"/>
      <c r="G9124" s="248"/>
      <c r="H9124" s="248"/>
      <c r="I9124" s="247"/>
      <c r="J9124" s="247"/>
      <c r="K9124" s="247"/>
      <c r="L9124" s="247"/>
      <c r="M9124" s="247"/>
      <c r="N9124" s="247"/>
      <c r="O9124" s="247"/>
      <c r="P9124" s="247"/>
      <c r="Q9124" s="247"/>
      <c r="R9124" s="247"/>
    </row>
    <row r="9125" spans="1:18" ht="20.100000000000001" customHeight="1" x14ac:dyDescent="0.25">
      <c r="A9125" s="248"/>
      <c r="B9125" s="248"/>
      <c r="C9125" s="248"/>
      <c r="D9125" s="248"/>
      <c r="E9125" s="248"/>
      <c r="F9125" s="248"/>
      <c r="G9125" s="248"/>
      <c r="H9125" s="248"/>
      <c r="I9125" s="247"/>
      <c r="J9125" s="247"/>
      <c r="K9125" s="247"/>
      <c r="L9125" s="247"/>
      <c r="M9125" s="247"/>
      <c r="N9125" s="247"/>
      <c r="O9125" s="247"/>
      <c r="P9125" s="247"/>
      <c r="Q9125" s="247"/>
      <c r="R9125" s="247"/>
    </row>
    <row r="9126" spans="1:18" ht="20.100000000000001" customHeight="1" x14ac:dyDescent="0.25">
      <c r="A9126" s="248"/>
      <c r="B9126" s="248"/>
      <c r="C9126" s="248"/>
      <c r="D9126" s="248"/>
      <c r="E9126" s="248"/>
      <c r="F9126" s="248"/>
      <c r="G9126" s="248"/>
      <c r="H9126" s="248"/>
      <c r="I9126" s="247"/>
      <c r="J9126" s="247"/>
      <c r="K9126" s="247"/>
      <c r="L9126" s="247"/>
      <c r="M9126" s="247"/>
      <c r="N9126" s="247"/>
      <c r="O9126" s="247"/>
      <c r="P9126" s="247"/>
      <c r="Q9126" s="247"/>
      <c r="R9126" s="247"/>
    </row>
    <row r="9127" spans="1:18" ht="20.100000000000001" customHeight="1" x14ac:dyDescent="0.25">
      <c r="A9127" s="248"/>
      <c r="B9127" s="248"/>
      <c r="C9127" s="248"/>
      <c r="D9127" s="248"/>
      <c r="E9127" s="248"/>
      <c r="F9127" s="248"/>
      <c r="G9127" s="248"/>
      <c r="H9127" s="248"/>
      <c r="I9127" s="247"/>
      <c r="J9127" s="247"/>
      <c r="K9127" s="247"/>
      <c r="L9127" s="247"/>
      <c r="M9127" s="247"/>
      <c r="N9127" s="247"/>
      <c r="O9127" s="247"/>
      <c r="P9127" s="247"/>
      <c r="Q9127" s="247"/>
      <c r="R9127" s="247"/>
    </row>
    <row r="9128" spans="1:18" ht="20.100000000000001" customHeight="1" x14ac:dyDescent="0.25">
      <c r="A9128" s="248"/>
      <c r="B9128" s="248"/>
      <c r="C9128" s="248"/>
      <c r="D9128" s="248"/>
      <c r="E9128" s="248"/>
      <c r="F9128" s="248"/>
      <c r="G9128" s="248"/>
      <c r="H9128" s="248"/>
      <c r="I9128" s="247"/>
      <c r="J9128" s="247"/>
      <c r="K9128" s="247"/>
      <c r="L9128" s="247"/>
      <c r="M9128" s="247"/>
      <c r="N9128" s="247"/>
      <c r="O9128" s="247"/>
      <c r="P9128" s="247"/>
      <c r="Q9128" s="247"/>
      <c r="R9128" s="247"/>
    </row>
    <row r="9129" spans="1:18" ht="20.100000000000001" customHeight="1" x14ac:dyDescent="0.25">
      <c r="A9129" s="248"/>
      <c r="B9129" s="248"/>
      <c r="C9129" s="248"/>
      <c r="D9129" s="248"/>
      <c r="E9129" s="248"/>
      <c r="F9129" s="248"/>
      <c r="G9129" s="248"/>
      <c r="H9129" s="248"/>
      <c r="I9129" s="247"/>
      <c r="J9129" s="247"/>
      <c r="K9129" s="247"/>
      <c r="L9129" s="247"/>
      <c r="M9129" s="247"/>
      <c r="N9129" s="247"/>
      <c r="O9129" s="247"/>
      <c r="P9129" s="247"/>
      <c r="Q9129" s="247"/>
      <c r="R9129" s="247"/>
    </row>
    <row r="9130" spans="1:18" ht="20.100000000000001" customHeight="1" x14ac:dyDescent="0.25">
      <c r="A9130" s="248"/>
      <c r="B9130" s="248"/>
      <c r="C9130" s="248"/>
      <c r="D9130" s="248"/>
      <c r="E9130" s="248"/>
      <c r="F9130" s="248"/>
      <c r="G9130" s="248"/>
      <c r="H9130" s="248"/>
      <c r="I9130" s="247"/>
      <c r="J9130" s="247"/>
      <c r="K9130" s="247"/>
      <c r="L9130" s="247"/>
      <c r="M9130" s="247"/>
      <c r="N9130" s="247"/>
      <c r="O9130" s="247"/>
      <c r="P9130" s="247"/>
      <c r="Q9130" s="247"/>
      <c r="R9130" s="247"/>
    </row>
    <row r="9131" spans="1:18" ht="20.100000000000001" customHeight="1" x14ac:dyDescent="0.25">
      <c r="A9131" s="248"/>
      <c r="B9131" s="248"/>
      <c r="C9131" s="248"/>
      <c r="D9131" s="248"/>
      <c r="E9131" s="248"/>
      <c r="F9131" s="248"/>
      <c r="G9131" s="248"/>
      <c r="H9131" s="248"/>
      <c r="I9131" s="247"/>
      <c r="J9131" s="247"/>
      <c r="K9131" s="247"/>
      <c r="L9131" s="247"/>
      <c r="M9131" s="247"/>
      <c r="N9131" s="247"/>
      <c r="O9131" s="247"/>
      <c r="P9131" s="247"/>
      <c r="Q9131" s="247"/>
      <c r="R9131" s="247"/>
    </row>
    <row r="9132" spans="1:18" ht="20.100000000000001" customHeight="1" x14ac:dyDescent="0.25">
      <c r="A9132" s="248"/>
      <c r="B9132" s="248"/>
      <c r="C9132" s="248"/>
      <c r="D9132" s="248"/>
      <c r="E9132" s="248"/>
      <c r="F9132" s="248"/>
      <c r="G9132" s="248"/>
      <c r="H9132" s="248"/>
      <c r="I9132" s="247"/>
      <c r="J9132" s="247"/>
      <c r="K9132" s="247"/>
      <c r="L9132" s="247"/>
      <c r="M9132" s="247"/>
      <c r="N9132" s="247"/>
      <c r="O9132" s="247"/>
      <c r="P9132" s="247"/>
      <c r="Q9132" s="247"/>
      <c r="R9132" s="247"/>
    </row>
    <row r="9133" spans="1:18" ht="20.100000000000001" customHeight="1" x14ac:dyDescent="0.25">
      <c r="A9133" s="248"/>
      <c r="B9133" s="248"/>
      <c r="C9133" s="248"/>
      <c r="D9133" s="248"/>
      <c r="E9133" s="248"/>
      <c r="F9133" s="248"/>
      <c r="G9133" s="248"/>
      <c r="H9133" s="248"/>
      <c r="I9133" s="247"/>
      <c r="J9133" s="247"/>
      <c r="K9133" s="247"/>
      <c r="L9133" s="247"/>
      <c r="M9133" s="247"/>
      <c r="N9133" s="247"/>
      <c r="O9133" s="247"/>
      <c r="P9133" s="247"/>
      <c r="Q9133" s="247"/>
      <c r="R9133" s="247"/>
    </row>
    <row r="9134" spans="1:18" ht="20.100000000000001" customHeight="1" x14ac:dyDescent="0.25">
      <c r="A9134" s="248"/>
      <c r="B9134" s="248"/>
      <c r="C9134" s="248"/>
      <c r="D9134" s="248"/>
      <c r="E9134" s="248"/>
      <c r="F9134" s="248"/>
      <c r="G9134" s="248"/>
      <c r="H9134" s="248"/>
      <c r="I9134" s="247"/>
      <c r="J9134" s="247"/>
      <c r="K9134" s="247"/>
      <c r="L9134" s="247"/>
      <c r="M9134" s="247"/>
      <c r="N9134" s="247"/>
      <c r="O9134" s="247"/>
      <c r="P9134" s="247"/>
      <c r="Q9134" s="247"/>
      <c r="R9134" s="247"/>
    </row>
    <row r="9135" spans="1:18" ht="20.100000000000001" customHeight="1" x14ac:dyDescent="0.25">
      <c r="A9135" s="248"/>
      <c r="B9135" s="248"/>
      <c r="C9135" s="248"/>
      <c r="D9135" s="248"/>
      <c r="E9135" s="248"/>
      <c r="F9135" s="248"/>
      <c r="G9135" s="248"/>
      <c r="H9135" s="248"/>
      <c r="I9135" s="247"/>
      <c r="J9135" s="247"/>
      <c r="K9135" s="247"/>
      <c r="L9135" s="247"/>
      <c r="M9135" s="247"/>
      <c r="N9135" s="247"/>
      <c r="O9135" s="247"/>
      <c r="P9135" s="247"/>
      <c r="Q9135" s="247"/>
      <c r="R9135" s="247"/>
    </row>
    <row r="9136" spans="1:18" ht="20.100000000000001" customHeight="1" x14ac:dyDescent="0.25">
      <c r="A9136" s="248"/>
      <c r="B9136" s="248"/>
      <c r="C9136" s="248"/>
      <c r="D9136" s="248"/>
      <c r="E9136" s="248"/>
      <c r="F9136" s="248"/>
      <c r="G9136" s="248"/>
      <c r="H9136" s="248"/>
      <c r="I9136" s="247"/>
      <c r="J9136" s="247"/>
      <c r="K9136" s="247"/>
      <c r="L9136" s="247"/>
      <c r="M9136" s="247"/>
      <c r="N9136" s="247"/>
      <c r="O9136" s="247"/>
      <c r="P9136" s="247"/>
      <c r="Q9136" s="247"/>
      <c r="R9136" s="247"/>
    </row>
    <row r="9137" spans="1:18" ht="20.100000000000001" customHeight="1" x14ac:dyDescent="0.25">
      <c r="A9137" s="248"/>
      <c r="B9137" s="248"/>
      <c r="C9137" s="248"/>
      <c r="D9137" s="248"/>
      <c r="E9137" s="248"/>
      <c r="F9137" s="248"/>
      <c r="G9137" s="248"/>
      <c r="H9137" s="248"/>
      <c r="I9137" s="247"/>
      <c r="J9137" s="247"/>
      <c r="K9137" s="247"/>
      <c r="L9137" s="247"/>
      <c r="M9137" s="247"/>
      <c r="N9137" s="247"/>
      <c r="O9137" s="247"/>
      <c r="P9137" s="247"/>
      <c r="Q9137" s="247"/>
      <c r="R9137" s="247"/>
    </row>
    <row r="9138" spans="1:18" ht="20.100000000000001" customHeight="1" x14ac:dyDescent="0.25">
      <c r="A9138" s="248"/>
      <c r="B9138" s="248"/>
      <c r="C9138" s="248"/>
      <c r="D9138" s="248"/>
      <c r="E9138" s="248"/>
      <c r="F9138" s="248"/>
      <c r="G9138" s="248"/>
      <c r="H9138" s="248"/>
      <c r="I9138" s="247"/>
      <c r="J9138" s="247"/>
      <c r="K9138" s="247"/>
      <c r="L9138" s="247"/>
      <c r="M9138" s="247"/>
      <c r="N9138" s="247"/>
      <c r="O9138" s="247"/>
      <c r="P9138" s="247"/>
      <c r="Q9138" s="247"/>
      <c r="R9138" s="247"/>
    </row>
    <row r="9139" spans="1:18" ht="20.100000000000001" customHeight="1" x14ac:dyDescent="0.25">
      <c r="A9139" s="248"/>
      <c r="B9139" s="248"/>
      <c r="C9139" s="248"/>
      <c r="D9139" s="248"/>
      <c r="E9139" s="248"/>
      <c r="F9139" s="248"/>
      <c r="G9139" s="248"/>
      <c r="H9139" s="248"/>
      <c r="I9139" s="247"/>
      <c r="J9139" s="247"/>
      <c r="K9139" s="247"/>
      <c r="L9139" s="247"/>
      <c r="M9139" s="247"/>
      <c r="N9139" s="247"/>
      <c r="O9139" s="247"/>
      <c r="P9139" s="247"/>
      <c r="Q9139" s="247"/>
      <c r="R9139" s="247"/>
    </row>
    <row r="9140" spans="1:18" ht="20.100000000000001" customHeight="1" x14ac:dyDescent="0.25">
      <c r="A9140" s="248"/>
      <c r="B9140" s="248"/>
      <c r="C9140" s="248"/>
      <c r="D9140" s="248"/>
      <c r="E9140" s="248"/>
      <c r="F9140" s="248"/>
      <c r="G9140" s="248"/>
      <c r="H9140" s="248"/>
      <c r="I9140" s="247"/>
      <c r="J9140" s="247"/>
      <c r="K9140" s="247"/>
      <c r="L9140" s="247"/>
      <c r="M9140" s="247"/>
      <c r="N9140" s="247"/>
      <c r="O9140" s="247"/>
      <c r="P9140" s="247"/>
      <c r="Q9140" s="247"/>
      <c r="R9140" s="247"/>
    </row>
    <row r="9141" spans="1:18" ht="20.100000000000001" customHeight="1" x14ac:dyDescent="0.25">
      <c r="A9141" s="248"/>
      <c r="B9141" s="248"/>
      <c r="C9141" s="248"/>
      <c r="D9141" s="248"/>
      <c r="E9141" s="248"/>
      <c r="F9141" s="248"/>
      <c r="G9141" s="248"/>
      <c r="H9141" s="248"/>
      <c r="I9141" s="247"/>
      <c r="J9141" s="247"/>
      <c r="K9141" s="247"/>
      <c r="L9141" s="247"/>
      <c r="M9141" s="247"/>
      <c r="N9141" s="247"/>
      <c r="O9141" s="247"/>
      <c r="P9141" s="247"/>
      <c r="Q9141" s="247"/>
      <c r="R9141" s="247"/>
    </row>
    <row r="9142" spans="1:18" ht="20.100000000000001" customHeight="1" x14ac:dyDescent="0.25">
      <c r="A9142" s="248"/>
      <c r="B9142" s="248"/>
      <c r="C9142" s="248"/>
      <c r="D9142" s="248"/>
      <c r="E9142" s="248"/>
      <c r="F9142" s="248"/>
      <c r="G9142" s="248"/>
      <c r="H9142" s="248"/>
      <c r="I9142" s="247"/>
      <c r="J9142" s="247"/>
      <c r="K9142" s="247"/>
      <c r="L9142" s="247"/>
      <c r="M9142" s="247"/>
      <c r="N9142" s="247"/>
      <c r="O9142" s="247"/>
      <c r="P9142" s="247"/>
      <c r="Q9142" s="247"/>
      <c r="R9142" s="247"/>
    </row>
    <row r="9143" spans="1:18" ht="20.100000000000001" customHeight="1" x14ac:dyDescent="0.25">
      <c r="A9143" s="248"/>
      <c r="B9143" s="248"/>
      <c r="C9143" s="248"/>
      <c r="D9143" s="248"/>
      <c r="E9143" s="248"/>
      <c r="F9143" s="248"/>
      <c r="G9143" s="248"/>
      <c r="H9143" s="248"/>
      <c r="I9143" s="247"/>
      <c r="J9143" s="247"/>
      <c r="K9143" s="247"/>
      <c r="L9143" s="247"/>
      <c r="M9143" s="247"/>
      <c r="N9143" s="247"/>
      <c r="O9143" s="247"/>
      <c r="P9143" s="247"/>
      <c r="Q9143" s="247"/>
      <c r="R9143" s="247"/>
    </row>
    <row r="9144" spans="1:18" ht="20.100000000000001" customHeight="1" x14ac:dyDescent="0.25">
      <c r="A9144" s="248"/>
      <c r="B9144" s="248"/>
      <c r="C9144" s="248"/>
      <c r="D9144" s="248"/>
      <c r="E9144" s="248"/>
      <c r="F9144" s="248"/>
      <c r="G9144" s="248"/>
      <c r="H9144" s="248"/>
      <c r="I9144" s="247"/>
      <c r="J9144" s="247"/>
      <c r="K9144" s="247"/>
      <c r="L9144" s="247"/>
      <c r="M9144" s="247"/>
      <c r="N9144" s="247"/>
      <c r="O9144" s="247"/>
      <c r="P9144" s="247"/>
      <c r="Q9144" s="247"/>
      <c r="R9144" s="247"/>
    </row>
    <row r="9145" spans="1:18" ht="20.100000000000001" customHeight="1" x14ac:dyDescent="0.25">
      <c r="A9145" s="248"/>
      <c r="B9145" s="248"/>
      <c r="C9145" s="248"/>
      <c r="D9145" s="248"/>
      <c r="E9145" s="248"/>
      <c r="F9145" s="248"/>
      <c r="G9145" s="248"/>
      <c r="H9145" s="248"/>
      <c r="I9145" s="247"/>
      <c r="J9145" s="247"/>
      <c r="K9145" s="247"/>
      <c r="L9145" s="247"/>
      <c r="M9145" s="247"/>
      <c r="N9145" s="247"/>
      <c r="O9145" s="247"/>
      <c r="P9145" s="247"/>
      <c r="Q9145" s="247"/>
      <c r="R9145" s="247"/>
    </row>
    <row r="9146" spans="1:18" ht="20.100000000000001" customHeight="1" x14ac:dyDescent="0.25">
      <c r="A9146" s="248"/>
      <c r="B9146" s="248"/>
      <c r="C9146" s="248"/>
      <c r="D9146" s="248"/>
      <c r="E9146" s="248"/>
      <c r="F9146" s="248"/>
      <c r="G9146" s="248"/>
      <c r="H9146" s="248"/>
      <c r="I9146" s="247"/>
      <c r="J9146" s="247"/>
      <c r="K9146" s="247"/>
      <c r="L9146" s="247"/>
      <c r="M9146" s="247"/>
      <c r="N9146" s="247"/>
      <c r="O9146" s="247"/>
      <c r="P9146" s="247"/>
      <c r="Q9146" s="247"/>
      <c r="R9146" s="247"/>
    </row>
    <row r="9147" spans="1:18" ht="20.100000000000001" customHeight="1" x14ac:dyDescent="0.25">
      <c r="A9147" s="248"/>
      <c r="B9147" s="248"/>
      <c r="C9147" s="248"/>
      <c r="D9147" s="248"/>
      <c r="E9147" s="248"/>
      <c r="F9147" s="248"/>
      <c r="G9147" s="248"/>
      <c r="H9147" s="248"/>
      <c r="I9147" s="247"/>
      <c r="J9147" s="247"/>
      <c r="K9147" s="247"/>
      <c r="L9147" s="247"/>
      <c r="M9147" s="247"/>
      <c r="N9147" s="247"/>
      <c r="O9147" s="247"/>
      <c r="P9147" s="247"/>
      <c r="Q9147" s="247"/>
      <c r="R9147" s="247"/>
    </row>
    <row r="9148" spans="1:18" ht="20.100000000000001" customHeight="1" x14ac:dyDescent="0.25">
      <c r="A9148" s="248"/>
      <c r="B9148" s="248"/>
      <c r="C9148" s="248"/>
      <c r="D9148" s="248"/>
      <c r="E9148" s="248"/>
      <c r="F9148" s="248"/>
      <c r="G9148" s="248"/>
      <c r="H9148" s="248"/>
      <c r="I9148" s="247"/>
      <c r="J9148" s="247"/>
      <c r="K9148" s="247"/>
      <c r="L9148" s="247"/>
      <c r="M9148" s="247"/>
      <c r="N9148" s="247"/>
      <c r="O9148" s="247"/>
      <c r="P9148" s="247"/>
      <c r="Q9148" s="247"/>
      <c r="R9148" s="247"/>
    </row>
    <row r="9149" spans="1:18" ht="20.100000000000001" customHeight="1" x14ac:dyDescent="0.25">
      <c r="A9149" s="248"/>
      <c r="B9149" s="248"/>
      <c r="C9149" s="248"/>
      <c r="D9149" s="248"/>
      <c r="E9149" s="248"/>
      <c r="F9149" s="248"/>
      <c r="G9149" s="248"/>
      <c r="H9149" s="248"/>
      <c r="I9149" s="247"/>
      <c r="J9149" s="247"/>
      <c r="K9149" s="247"/>
      <c r="L9149" s="247"/>
      <c r="M9149" s="247"/>
      <c r="N9149" s="247"/>
      <c r="O9149" s="247"/>
      <c r="P9149" s="247"/>
      <c r="Q9149" s="247"/>
      <c r="R9149" s="247"/>
    </row>
    <row r="9150" spans="1:18" ht="20.100000000000001" customHeight="1" x14ac:dyDescent="0.25">
      <c r="A9150" s="248"/>
      <c r="B9150" s="248"/>
      <c r="C9150" s="248"/>
      <c r="D9150" s="248"/>
      <c r="E9150" s="248"/>
      <c r="F9150" s="248"/>
      <c r="G9150" s="248"/>
      <c r="H9150" s="248"/>
      <c r="I9150" s="247"/>
      <c r="J9150" s="247"/>
      <c r="K9150" s="247"/>
      <c r="L9150" s="247"/>
      <c r="M9150" s="247"/>
      <c r="N9150" s="247"/>
      <c r="O9150" s="247"/>
      <c r="P9150" s="247"/>
      <c r="Q9150" s="247"/>
      <c r="R9150" s="247"/>
    </row>
    <row r="9151" spans="1:18" ht="20.100000000000001" customHeight="1" x14ac:dyDescent="0.25">
      <c r="A9151" s="248"/>
      <c r="B9151" s="248"/>
      <c r="C9151" s="248"/>
      <c r="D9151" s="248"/>
      <c r="E9151" s="248"/>
      <c r="F9151" s="248"/>
      <c r="G9151" s="248"/>
      <c r="H9151" s="248"/>
      <c r="I9151" s="247"/>
      <c r="J9151" s="247"/>
      <c r="K9151" s="247"/>
      <c r="L9151" s="247"/>
      <c r="M9151" s="247"/>
      <c r="N9151" s="247"/>
      <c r="O9151" s="247"/>
      <c r="P9151" s="247"/>
      <c r="Q9151" s="247"/>
      <c r="R9151" s="247"/>
    </row>
    <row r="9152" spans="1:18" ht="20.100000000000001" customHeight="1" x14ac:dyDescent="0.25">
      <c r="A9152" s="248"/>
      <c r="B9152" s="248"/>
      <c r="C9152" s="248"/>
      <c r="D9152" s="248"/>
      <c r="E9152" s="248"/>
      <c r="F9152" s="248"/>
      <c r="G9152" s="248"/>
      <c r="H9152" s="248"/>
      <c r="I9152" s="247"/>
      <c r="J9152" s="247"/>
      <c r="K9152" s="247"/>
      <c r="L9152" s="247"/>
      <c r="M9152" s="247"/>
      <c r="N9152" s="247"/>
      <c r="O9152" s="247"/>
      <c r="P9152" s="247"/>
      <c r="Q9152" s="247"/>
      <c r="R9152" s="247"/>
    </row>
    <row r="9153" spans="1:18" ht="20.100000000000001" customHeight="1" x14ac:dyDescent="0.25">
      <c r="A9153" s="248"/>
      <c r="B9153" s="248"/>
      <c r="C9153" s="248"/>
      <c r="D9153" s="248"/>
      <c r="E9153" s="248"/>
      <c r="F9153" s="248"/>
      <c r="G9153" s="248"/>
      <c r="H9153" s="248"/>
      <c r="I9153" s="247"/>
      <c r="J9153" s="247"/>
      <c r="K9153" s="247"/>
      <c r="L9153" s="247"/>
      <c r="M9153" s="247"/>
      <c r="N9153" s="247"/>
      <c r="O9153" s="247"/>
      <c r="P9153" s="247"/>
      <c r="Q9153" s="247"/>
      <c r="R9153" s="247"/>
    </row>
    <row r="9154" spans="1:18" ht="20.100000000000001" customHeight="1" x14ac:dyDescent="0.25">
      <c r="A9154" s="248"/>
      <c r="B9154" s="248"/>
      <c r="C9154" s="248"/>
      <c r="D9154" s="248"/>
      <c r="E9154" s="248"/>
      <c r="F9154" s="248"/>
      <c r="G9154" s="248"/>
      <c r="H9154" s="248"/>
      <c r="I9154" s="247"/>
      <c r="J9154" s="247"/>
      <c r="K9154" s="247"/>
      <c r="L9154" s="247"/>
      <c r="M9154" s="247"/>
      <c r="N9154" s="247"/>
      <c r="O9154" s="247"/>
      <c r="P9154" s="247"/>
      <c r="Q9154" s="247"/>
      <c r="R9154" s="247"/>
    </row>
    <row r="9155" spans="1:18" ht="20.100000000000001" customHeight="1" x14ac:dyDescent="0.25">
      <c r="A9155" s="248"/>
      <c r="B9155" s="248"/>
      <c r="C9155" s="248"/>
      <c r="D9155" s="248"/>
      <c r="E9155" s="248"/>
      <c r="F9155" s="248"/>
      <c r="G9155" s="248"/>
      <c r="H9155" s="248"/>
      <c r="I9155" s="247"/>
      <c r="J9155" s="247"/>
      <c r="K9155" s="247"/>
      <c r="L9155" s="247"/>
      <c r="M9155" s="247"/>
      <c r="N9155" s="247"/>
      <c r="O9155" s="247"/>
      <c r="P9155" s="247"/>
      <c r="Q9155" s="247"/>
      <c r="R9155" s="247"/>
    </row>
    <row r="9156" spans="1:18" ht="20.100000000000001" customHeight="1" x14ac:dyDescent="0.25">
      <c r="A9156" s="248"/>
      <c r="B9156" s="248"/>
      <c r="C9156" s="248"/>
      <c r="D9156" s="248"/>
      <c r="E9156" s="248"/>
      <c r="F9156" s="248"/>
      <c r="G9156" s="248"/>
      <c r="H9156" s="248"/>
      <c r="I9156" s="247"/>
      <c r="J9156" s="247"/>
      <c r="K9156" s="247"/>
      <c r="L9156" s="247"/>
      <c r="M9156" s="247"/>
      <c r="N9156" s="247"/>
      <c r="O9156" s="247"/>
      <c r="P9156" s="247"/>
      <c r="Q9156" s="247"/>
      <c r="R9156" s="247"/>
    </row>
    <row r="9157" spans="1:18" ht="20.100000000000001" customHeight="1" x14ac:dyDescent="0.25">
      <c r="A9157" s="248"/>
      <c r="B9157" s="248"/>
      <c r="C9157" s="248"/>
      <c r="D9157" s="248"/>
      <c r="E9157" s="248"/>
      <c r="F9157" s="248"/>
      <c r="G9157" s="248"/>
      <c r="H9157" s="248"/>
      <c r="I9157" s="247"/>
      <c r="J9157" s="247"/>
      <c r="K9157" s="247"/>
      <c r="L9157" s="247"/>
      <c r="M9157" s="247"/>
      <c r="N9157" s="247"/>
      <c r="O9157" s="247"/>
      <c r="P9157" s="247"/>
      <c r="Q9157" s="247"/>
      <c r="R9157" s="247"/>
    </row>
    <row r="9158" spans="1:18" ht="20.100000000000001" customHeight="1" x14ac:dyDescent="0.25">
      <c r="A9158" s="248"/>
      <c r="B9158" s="248"/>
      <c r="C9158" s="248"/>
      <c r="D9158" s="248"/>
      <c r="E9158" s="248"/>
      <c r="F9158" s="248"/>
      <c r="G9158" s="248"/>
      <c r="H9158" s="248"/>
      <c r="I9158" s="247"/>
      <c r="J9158" s="247"/>
      <c r="K9158" s="247"/>
      <c r="L9158" s="247"/>
      <c r="M9158" s="247"/>
      <c r="N9158" s="247"/>
      <c r="O9158" s="247"/>
      <c r="P9158" s="247"/>
      <c r="Q9158" s="247"/>
      <c r="R9158" s="247"/>
    </row>
    <row r="9159" spans="1:18" ht="20.100000000000001" customHeight="1" x14ac:dyDescent="0.25">
      <c r="A9159" s="248"/>
      <c r="B9159" s="248"/>
      <c r="C9159" s="248"/>
      <c r="D9159" s="248"/>
      <c r="E9159" s="248"/>
      <c r="F9159" s="248"/>
      <c r="G9159" s="248"/>
      <c r="H9159" s="248"/>
      <c r="I9159" s="247"/>
      <c r="J9159" s="247"/>
      <c r="K9159" s="247"/>
      <c r="L9159" s="247"/>
      <c r="M9159" s="247"/>
      <c r="N9159" s="247"/>
      <c r="O9159" s="247"/>
      <c r="P9159" s="247"/>
      <c r="Q9159" s="247"/>
      <c r="R9159" s="247"/>
    </row>
    <row r="9160" spans="1:18" ht="20.100000000000001" customHeight="1" x14ac:dyDescent="0.25">
      <c r="A9160" s="248"/>
      <c r="B9160" s="248"/>
      <c r="C9160" s="248"/>
      <c r="D9160" s="248"/>
      <c r="E9160" s="248"/>
      <c r="F9160" s="248"/>
      <c r="G9160" s="248"/>
      <c r="H9160" s="248"/>
      <c r="I9160" s="247"/>
      <c r="J9160" s="247"/>
      <c r="K9160" s="247"/>
      <c r="L9160" s="247"/>
      <c r="M9160" s="247"/>
      <c r="N9160" s="247"/>
      <c r="O9160" s="247"/>
      <c r="P9160" s="247"/>
      <c r="Q9160" s="247"/>
      <c r="R9160" s="247"/>
    </row>
    <row r="9161" spans="1:18" ht="20.100000000000001" customHeight="1" x14ac:dyDescent="0.25">
      <c r="A9161" s="248"/>
      <c r="B9161" s="248"/>
      <c r="C9161" s="248"/>
      <c r="D9161" s="248"/>
      <c r="E9161" s="248"/>
      <c r="F9161" s="248"/>
      <c r="G9161" s="248"/>
      <c r="H9161" s="248"/>
      <c r="I9161" s="247"/>
      <c r="J9161" s="247"/>
      <c r="K9161" s="247"/>
      <c r="L9161" s="247"/>
      <c r="M9161" s="247"/>
      <c r="N9161" s="247"/>
      <c r="O9161" s="247"/>
      <c r="P9161" s="247"/>
      <c r="Q9161" s="247"/>
      <c r="R9161" s="247"/>
    </row>
    <row r="9162" spans="1:18" ht="20.100000000000001" customHeight="1" x14ac:dyDescent="0.25">
      <c r="A9162" s="248"/>
      <c r="B9162" s="248"/>
      <c r="C9162" s="248"/>
      <c r="D9162" s="248"/>
      <c r="E9162" s="248"/>
      <c r="F9162" s="248"/>
      <c r="G9162" s="248"/>
      <c r="H9162" s="248"/>
      <c r="I9162" s="247"/>
      <c r="J9162" s="247"/>
      <c r="K9162" s="247"/>
      <c r="L9162" s="247"/>
      <c r="M9162" s="247"/>
      <c r="N9162" s="247"/>
      <c r="O9162" s="247"/>
      <c r="P9162" s="247"/>
      <c r="Q9162" s="247"/>
      <c r="R9162" s="247"/>
    </row>
    <row r="9163" spans="1:18" ht="20.100000000000001" customHeight="1" x14ac:dyDescent="0.25">
      <c r="A9163" s="248"/>
      <c r="B9163" s="248"/>
      <c r="C9163" s="248"/>
      <c r="D9163" s="248"/>
      <c r="E9163" s="248"/>
      <c r="F9163" s="248"/>
      <c r="G9163" s="248"/>
      <c r="H9163" s="248"/>
      <c r="I9163" s="247"/>
      <c r="J9163" s="247"/>
      <c r="K9163" s="247"/>
      <c r="L9163" s="247"/>
      <c r="M9163" s="247"/>
      <c r="N9163" s="247"/>
      <c r="O9163" s="247"/>
      <c r="P9163" s="247"/>
      <c r="Q9163" s="247"/>
      <c r="R9163" s="247"/>
    </row>
    <row r="9164" spans="1:18" ht="20.100000000000001" customHeight="1" x14ac:dyDescent="0.25">
      <c r="A9164" s="248"/>
      <c r="B9164" s="248"/>
      <c r="C9164" s="248"/>
      <c r="D9164" s="248"/>
      <c r="E9164" s="248"/>
      <c r="F9164" s="248"/>
      <c r="G9164" s="248"/>
      <c r="H9164" s="248"/>
      <c r="I9164" s="247"/>
      <c r="J9164" s="247"/>
      <c r="K9164" s="247"/>
      <c r="L9164" s="247"/>
      <c r="M9164" s="247"/>
      <c r="N9164" s="247"/>
      <c r="O9164" s="247"/>
      <c r="P9164" s="247"/>
      <c r="Q9164" s="247"/>
      <c r="R9164" s="247"/>
    </row>
    <row r="9165" spans="1:18" ht="20.100000000000001" customHeight="1" x14ac:dyDescent="0.25">
      <c r="A9165" s="248"/>
      <c r="B9165" s="248"/>
      <c r="C9165" s="248"/>
      <c r="D9165" s="248"/>
      <c r="E9165" s="248"/>
      <c r="F9165" s="248"/>
      <c r="G9165" s="248"/>
      <c r="H9165" s="248"/>
      <c r="I9165" s="247"/>
      <c r="J9165" s="247"/>
      <c r="K9165" s="247"/>
      <c r="L9165" s="247"/>
      <c r="M9165" s="247"/>
      <c r="N9165" s="247"/>
      <c r="O9165" s="247"/>
      <c r="P9165" s="247"/>
      <c r="Q9165" s="247"/>
      <c r="R9165" s="247"/>
    </row>
    <row r="9166" spans="1:18" ht="20.100000000000001" customHeight="1" x14ac:dyDescent="0.25">
      <c r="A9166" s="248"/>
      <c r="B9166" s="248"/>
      <c r="C9166" s="248"/>
      <c r="D9166" s="248"/>
      <c r="E9166" s="248"/>
      <c r="F9166" s="248"/>
      <c r="G9166" s="248"/>
      <c r="H9166" s="248"/>
      <c r="I9166" s="247"/>
      <c r="J9166" s="247"/>
      <c r="K9166" s="247"/>
      <c r="L9166" s="247"/>
      <c r="M9166" s="247"/>
      <c r="N9166" s="247"/>
      <c r="O9166" s="247"/>
      <c r="P9166" s="247"/>
      <c r="Q9166" s="247"/>
      <c r="R9166" s="247"/>
    </row>
    <row r="9167" spans="1:18" ht="20.100000000000001" customHeight="1" x14ac:dyDescent="0.25">
      <c r="A9167" s="248"/>
      <c r="B9167" s="248"/>
      <c r="C9167" s="248"/>
      <c r="D9167" s="248"/>
      <c r="E9167" s="248"/>
      <c r="F9167" s="248"/>
      <c r="G9167" s="248"/>
      <c r="H9167" s="248"/>
      <c r="I9167" s="247"/>
      <c r="J9167" s="247"/>
      <c r="K9167" s="247"/>
      <c r="L9167" s="247"/>
      <c r="M9167" s="247"/>
      <c r="N9167" s="247"/>
      <c r="O9167" s="247"/>
      <c r="P9167" s="247"/>
      <c r="Q9167" s="247"/>
      <c r="R9167" s="247"/>
    </row>
    <row r="9168" spans="1:18" ht="20.100000000000001" customHeight="1" x14ac:dyDescent="0.25">
      <c r="A9168" s="248"/>
      <c r="B9168" s="248"/>
      <c r="C9168" s="248"/>
      <c r="D9168" s="248"/>
      <c r="E9168" s="248"/>
      <c r="F9168" s="248"/>
      <c r="G9168" s="248"/>
      <c r="H9168" s="248"/>
      <c r="I9168" s="247"/>
      <c r="J9168" s="247"/>
      <c r="K9168" s="247"/>
      <c r="L9168" s="247"/>
      <c r="M9168" s="247"/>
      <c r="N9168" s="247"/>
      <c r="O9168" s="247"/>
      <c r="P9168" s="247"/>
      <c r="Q9168" s="247"/>
      <c r="R9168" s="247"/>
    </row>
    <row r="9169" spans="1:18" ht="20.100000000000001" customHeight="1" x14ac:dyDescent="0.25">
      <c r="A9169" s="248"/>
      <c r="B9169" s="248"/>
      <c r="C9169" s="248"/>
      <c r="D9169" s="248"/>
      <c r="E9169" s="248"/>
      <c r="F9169" s="248"/>
      <c r="G9169" s="248"/>
      <c r="H9169" s="248"/>
      <c r="I9169" s="247"/>
      <c r="J9169" s="247"/>
      <c r="K9169" s="247"/>
      <c r="L9169" s="247"/>
      <c r="M9169" s="247"/>
      <c r="N9169" s="247"/>
      <c r="O9169" s="247"/>
      <c r="P9169" s="247"/>
      <c r="Q9169" s="247"/>
      <c r="R9169" s="247"/>
    </row>
    <row r="9170" spans="1:18" ht="20.100000000000001" customHeight="1" x14ac:dyDescent="0.25">
      <c r="A9170" s="248"/>
      <c r="B9170" s="248"/>
      <c r="C9170" s="248"/>
      <c r="D9170" s="248"/>
      <c r="E9170" s="248"/>
      <c r="F9170" s="248"/>
      <c r="G9170" s="248"/>
      <c r="H9170" s="248"/>
      <c r="I9170" s="247"/>
      <c r="J9170" s="247"/>
      <c r="K9170" s="247"/>
      <c r="L9170" s="247"/>
      <c r="M9170" s="247"/>
      <c r="N9170" s="247"/>
      <c r="O9170" s="247"/>
      <c r="P9170" s="247"/>
      <c r="Q9170" s="247"/>
      <c r="R9170" s="247"/>
    </row>
    <row r="9171" spans="1:18" ht="20.100000000000001" customHeight="1" x14ac:dyDescent="0.25">
      <c r="A9171" s="248"/>
      <c r="B9171" s="248"/>
      <c r="C9171" s="248"/>
      <c r="D9171" s="248"/>
      <c r="E9171" s="248"/>
      <c r="F9171" s="248"/>
      <c r="G9171" s="248"/>
      <c r="H9171" s="248"/>
      <c r="I9171" s="247"/>
      <c r="J9171" s="247"/>
      <c r="K9171" s="247"/>
      <c r="L9171" s="247"/>
      <c r="M9171" s="247"/>
      <c r="N9171" s="247"/>
      <c r="O9171" s="247"/>
      <c r="P9171" s="247"/>
      <c r="Q9171" s="247"/>
      <c r="R9171" s="247"/>
    </row>
  </sheetData>
  <autoFilter ref="B11:F34" xr:uid="{18CA3339-6272-475F-A9BE-AC367CACDF3B}"/>
  <mergeCells count="259">
    <mergeCell ref="A2748:F2748"/>
    <mergeCell ref="A64:F64"/>
    <mergeCell ref="L28:M28"/>
    <mergeCell ref="L29:M29"/>
    <mergeCell ref="L32:M32"/>
    <mergeCell ref="H104:J104"/>
    <mergeCell ref="H105:J105"/>
    <mergeCell ref="D122:F122"/>
    <mergeCell ref="D89:E89"/>
    <mergeCell ref="B108:F108"/>
    <mergeCell ref="A158:F158"/>
    <mergeCell ref="A162:F162"/>
    <mergeCell ref="F134:F145"/>
    <mergeCell ref="D170:E170"/>
    <mergeCell ref="A118:F118"/>
    <mergeCell ref="A122:A155"/>
    <mergeCell ref="A120:F120"/>
    <mergeCell ref="B122:B123"/>
    <mergeCell ref="C122:C123"/>
    <mergeCell ref="E124:E125"/>
    <mergeCell ref="C126:C128"/>
    <mergeCell ref="E134:E145"/>
    <mergeCell ref="D124:D125"/>
    <mergeCell ref="E126:E128"/>
    <mergeCell ref="B314:C314"/>
    <mergeCell ref="B384:C384"/>
    <mergeCell ref="B349:C349"/>
    <mergeCell ref="A214:F214"/>
    <mergeCell ref="A72:G72"/>
    <mergeCell ref="A60:G60"/>
    <mergeCell ref="A75:G75"/>
    <mergeCell ref="A94:G94"/>
    <mergeCell ref="D78:E78"/>
    <mergeCell ref="A217:F217"/>
    <mergeCell ref="D126:D128"/>
    <mergeCell ref="D165:E165"/>
    <mergeCell ref="D245:E245"/>
    <mergeCell ref="L25:M25"/>
    <mergeCell ref="L30:M30"/>
    <mergeCell ref="L31:M31"/>
    <mergeCell ref="L36:M36"/>
    <mergeCell ref="L41:M41"/>
    <mergeCell ref="L49:L50"/>
    <mergeCell ref="M49:M50"/>
    <mergeCell ref="I51:K52"/>
    <mergeCell ref="L51:L52"/>
    <mergeCell ref="M51:M52"/>
    <mergeCell ref="P31:Q31"/>
    <mergeCell ref="L27:M27"/>
    <mergeCell ref="P32:Q32"/>
    <mergeCell ref="L26:M26"/>
    <mergeCell ref="A5:F5"/>
    <mergeCell ref="L33:M33"/>
    <mergeCell ref="I10:I11"/>
    <mergeCell ref="J10:J11"/>
    <mergeCell ref="K10:K11"/>
    <mergeCell ref="L10:M11"/>
    <mergeCell ref="I9:Q9"/>
    <mergeCell ref="P19:Q19"/>
    <mergeCell ref="P20:Q20"/>
    <mergeCell ref="P22:Q22"/>
    <mergeCell ref="P23:Q23"/>
    <mergeCell ref="L18:M18"/>
    <mergeCell ref="P18:Q18"/>
    <mergeCell ref="L16:M16"/>
    <mergeCell ref="L22:M22"/>
    <mergeCell ref="L19:M19"/>
    <mergeCell ref="L20:M20"/>
    <mergeCell ref="L21:M21"/>
    <mergeCell ref="L23:M23"/>
    <mergeCell ref="L24:M24"/>
    <mergeCell ref="A192:F192"/>
    <mergeCell ref="A181:F181"/>
    <mergeCell ref="A183:F184"/>
    <mergeCell ref="C129:C133"/>
    <mergeCell ref="D129:D133"/>
    <mergeCell ref="F124:F125"/>
    <mergeCell ref="P34:Q34"/>
    <mergeCell ref="P35:Q35"/>
    <mergeCell ref="P33:Q33"/>
    <mergeCell ref="L34:M34"/>
    <mergeCell ref="L35:M35"/>
    <mergeCell ref="I43:M43"/>
    <mergeCell ref="I44:K44"/>
    <mergeCell ref="I45:K46"/>
    <mergeCell ref="L45:L46"/>
    <mergeCell ref="M45:M46"/>
    <mergeCell ref="A111:F111"/>
    <mergeCell ref="H102:J102"/>
    <mergeCell ref="H103:J103"/>
    <mergeCell ref="H97:J97"/>
    <mergeCell ref="C57:D58"/>
    <mergeCell ref="AO747:AT747"/>
    <mergeCell ref="F146:F150"/>
    <mergeCell ref="C151:C155"/>
    <mergeCell ref="B146:B150"/>
    <mergeCell ref="B151:B155"/>
    <mergeCell ref="D151:D155"/>
    <mergeCell ref="E151:E155"/>
    <mergeCell ref="F151:F155"/>
    <mergeCell ref="B124:B125"/>
    <mergeCell ref="B126:B128"/>
    <mergeCell ref="C146:C150"/>
    <mergeCell ref="D146:D150"/>
    <mergeCell ref="E146:E150"/>
    <mergeCell ref="B134:B145"/>
    <mergeCell ref="C134:C145"/>
    <mergeCell ref="D134:D145"/>
    <mergeCell ref="A747:F747"/>
    <mergeCell ref="O747:T747"/>
    <mergeCell ref="E129:E133"/>
    <mergeCell ref="F129:F133"/>
    <mergeCell ref="AB747:AG747"/>
    <mergeCell ref="F126:F128"/>
    <mergeCell ref="D171:E171"/>
    <mergeCell ref="B129:B133"/>
    <mergeCell ref="A577:F577"/>
    <mergeCell ref="A393:F393"/>
    <mergeCell ref="A518:F518"/>
    <mergeCell ref="A391:F391"/>
    <mergeCell ref="C426:C427"/>
    <mergeCell ref="D426:D427"/>
    <mergeCell ref="E426:E427"/>
    <mergeCell ref="F426:F427"/>
    <mergeCell ref="A579:F579"/>
    <mergeCell ref="A481:G481"/>
    <mergeCell ref="A572:G574"/>
    <mergeCell ref="A547:G550"/>
    <mergeCell ref="A520:G521"/>
    <mergeCell ref="A487:G491"/>
    <mergeCell ref="A480:G480"/>
    <mergeCell ref="A485:F485"/>
    <mergeCell ref="A545:F545"/>
    <mergeCell ref="A515:F515"/>
    <mergeCell ref="B426:B427"/>
    <mergeCell ref="A421:G421"/>
    <mergeCell ref="A424:F424"/>
    <mergeCell ref="A724:G725"/>
    <mergeCell ref="A633:F633"/>
    <mergeCell ref="A542:F542"/>
    <mergeCell ref="G426:G427"/>
    <mergeCell ref="D687:E687"/>
    <mergeCell ref="A648:F648"/>
    <mergeCell ref="D641:E641"/>
    <mergeCell ref="B655:C655"/>
    <mergeCell ref="A426:A427"/>
    <mergeCell ref="A704:F704"/>
    <mergeCell ref="E620:F622"/>
    <mergeCell ref="A721:G721"/>
    <mergeCell ref="A722:G722"/>
    <mergeCell ref="A723:G723"/>
    <mergeCell ref="F683:G683"/>
    <mergeCell ref="B684:C684"/>
    <mergeCell ref="B685:C685"/>
    <mergeCell ref="D684:E684"/>
    <mergeCell ref="F684:G684"/>
    <mergeCell ref="D685:E685"/>
    <mergeCell ref="F685:G685"/>
    <mergeCell ref="A678:G681"/>
    <mergeCell ref="D643:E643"/>
    <mergeCell ref="A581:F581"/>
    <mergeCell ref="H706:I706"/>
    <mergeCell ref="A716:G716"/>
    <mergeCell ref="A717:G717"/>
    <mergeCell ref="A718:G718"/>
    <mergeCell ref="A719:G719"/>
    <mergeCell ref="A720:G720"/>
    <mergeCell ref="C708:E708"/>
    <mergeCell ref="C711:E711"/>
    <mergeCell ref="A715:F715"/>
    <mergeCell ref="C706:E706"/>
    <mergeCell ref="C707:E707"/>
    <mergeCell ref="A702:G702"/>
    <mergeCell ref="A676:G677"/>
    <mergeCell ref="A625:F625"/>
    <mergeCell ref="D268:E268"/>
    <mergeCell ref="D645:E645"/>
    <mergeCell ref="D220:E220"/>
    <mergeCell ref="D244:E244"/>
    <mergeCell ref="D267:E267"/>
    <mergeCell ref="D691:E691"/>
    <mergeCell ref="A658:F658"/>
    <mergeCell ref="A660:B661"/>
    <mergeCell ref="C660:E660"/>
    <mergeCell ref="A663:B664"/>
    <mergeCell ref="C663:C664"/>
    <mergeCell ref="D663:D664"/>
    <mergeCell ref="E663:E664"/>
    <mergeCell ref="D689:E689"/>
    <mergeCell ref="B683:C683"/>
    <mergeCell ref="D683:E683"/>
    <mergeCell ref="A388:F388"/>
    <mergeCell ref="A395:G399"/>
    <mergeCell ref="A580:F580"/>
    <mergeCell ref="A482:F482"/>
    <mergeCell ref="I53:K54"/>
    <mergeCell ref="L53:L54"/>
    <mergeCell ref="M53:M54"/>
    <mergeCell ref="I47:K48"/>
    <mergeCell ref="L47:L48"/>
    <mergeCell ref="M47:M48"/>
    <mergeCell ref="I49:K50"/>
    <mergeCell ref="P36:Q36"/>
    <mergeCell ref="L37:M37"/>
    <mergeCell ref="P37:Q37"/>
    <mergeCell ref="L38:M38"/>
    <mergeCell ref="P38:Q38"/>
    <mergeCell ref="L39:M39"/>
    <mergeCell ref="P39:Q39"/>
    <mergeCell ref="L40:M40"/>
    <mergeCell ref="P40:Q40"/>
    <mergeCell ref="A280:F280"/>
    <mergeCell ref="A61:G61"/>
    <mergeCell ref="D201:E201"/>
    <mergeCell ref="D226:E226"/>
    <mergeCell ref="D251:E251"/>
    <mergeCell ref="C9:F9"/>
    <mergeCell ref="A52:G52"/>
    <mergeCell ref="B7:G7"/>
    <mergeCell ref="B8:G8"/>
    <mergeCell ref="D77:E77"/>
    <mergeCell ref="D169:E169"/>
    <mergeCell ref="C124:C125"/>
    <mergeCell ref="A242:F242"/>
    <mergeCell ref="A264:F265"/>
    <mergeCell ref="A239:F240"/>
    <mergeCell ref="D168:E168"/>
    <mergeCell ref="B101:C101"/>
    <mergeCell ref="D194:E194"/>
    <mergeCell ref="D195:E195"/>
    <mergeCell ref="A189:E190"/>
    <mergeCell ref="A160:F161"/>
    <mergeCell ref="D164:E164"/>
    <mergeCell ref="D167:E167"/>
    <mergeCell ref="D219:E219"/>
    <mergeCell ref="AR84:AT84"/>
    <mergeCell ref="O10:O11"/>
    <mergeCell ref="P10:Q11"/>
    <mergeCell ref="N10:N11"/>
    <mergeCell ref="P21:Q21"/>
    <mergeCell ref="L12:M12"/>
    <mergeCell ref="P12:Q12"/>
    <mergeCell ref="L13:M13"/>
    <mergeCell ref="P13:Q13"/>
    <mergeCell ref="P14:Q14"/>
    <mergeCell ref="L15:M15"/>
    <mergeCell ref="P15:Q15"/>
    <mergeCell ref="L14:M14"/>
    <mergeCell ref="P16:Q16"/>
    <mergeCell ref="L17:M17"/>
    <mergeCell ref="P17:Q17"/>
    <mergeCell ref="P41:Q41"/>
    <mergeCell ref="P24:Q24"/>
    <mergeCell ref="P25:Q25"/>
    <mergeCell ref="P26:Q26"/>
    <mergeCell ref="P27:Q27"/>
    <mergeCell ref="P28:Q28"/>
    <mergeCell ref="P29:Q29"/>
    <mergeCell ref="P30:Q30"/>
  </mergeCells>
  <conditionalFormatting sqref="A424:F424 G712:H712">
    <cfRule type="containsText" dxfId="16" priority="27" operator="containsText" text="Ponto atípico">
      <formula>NOT(ISERROR(SEARCH("Ponto atípico",A424)))</formula>
    </cfRule>
  </conditionalFormatting>
  <conditionalFormatting sqref="C630:F630 D655:F655">
    <cfRule type="containsText" dxfId="15" priority="31" operator="containsText" text="Inadmissível">
      <formula>NOT(ISERROR(SEARCH("Inadmissível",C630)))</formula>
    </cfRule>
  </conditionalFormatting>
  <conditionalFormatting sqref="E174">
    <cfRule type="containsText" dxfId="14" priority="5" operator="containsText" text="Não se pode rejeitar a hipótese nula">
      <formula>NOT(ISERROR(SEARCH("Não se pode rejeitar a hipótese nula",E174)))</formula>
    </cfRule>
  </conditionalFormatting>
  <conditionalFormatting sqref="F102:F106 D187 D212 D237 D262">
    <cfRule type="cellIs" dxfId="13" priority="43" operator="greaterThan">
      <formula>0.3</formula>
    </cfRule>
  </conditionalFormatting>
  <conditionalFormatting sqref="F708">
    <cfRule type="cellIs" dxfId="12" priority="39" operator="greaterThan">
      <formula>0.01</formula>
    </cfRule>
  </conditionalFormatting>
  <conditionalFormatting sqref="F165:H165">
    <cfRule type="cellIs" dxfId="11" priority="23" operator="greaterThan">
      <formula>0.3</formula>
    </cfRule>
  </conditionalFormatting>
  <conditionalFormatting sqref="H706:H707">
    <cfRule type="containsText" dxfId="10" priority="32" operator="containsText" text="Reduzir o número de casas decimais">
      <formula>NOT(ISERROR(SEARCH("Reduzir o número de casas decimais",H706)))</formula>
    </cfRule>
  </conditionalFormatting>
  <conditionalFormatting sqref="J12:J41">
    <cfRule type="cellIs" dxfId="9" priority="4" operator="notBetween">
      <formula>-2</formula>
      <formula>2</formula>
    </cfRule>
  </conditionalFormatting>
  <conditionalFormatting sqref="K12:K41">
    <cfRule type="cellIs" dxfId="8" priority="2" operator="greaterThan">
      <formula>1</formula>
    </cfRule>
  </conditionalFormatting>
  <conditionalFormatting sqref="K513:K518">
    <cfRule type="containsText" dxfId="7" priority="25" operator="containsText" text="Ponto influenciante">
      <formula>NOT(ISERROR(SEARCH("Ponto influenciante",K513)))</formula>
    </cfRule>
  </conditionalFormatting>
  <conditionalFormatting sqref="L12:L41">
    <cfRule type="containsText" dxfId="6" priority="22" operator="containsText" text="Esse é o elemento com maior influência sobre os resultados da regressão">
      <formula>NOT(ISERROR(SEARCH("Esse é o elemento com maior influência sobre os resultados da regressão",L12)))</formula>
    </cfRule>
  </conditionalFormatting>
  <conditionalFormatting sqref="L45 F97 F165">
    <cfRule type="cellIs" dxfId="5" priority="42" operator="greaterThan">
      <formula>0.05</formula>
    </cfRule>
  </conditionalFormatting>
  <conditionalFormatting sqref="L53:L54 E672">
    <cfRule type="cellIs" dxfId="4" priority="1" operator="greaterThan">
      <formula>0.5</formula>
    </cfRule>
  </conditionalFormatting>
  <conditionalFormatting sqref="O12:O41">
    <cfRule type="cellIs" dxfId="3" priority="6" operator="lessThan">
      <formula>0.1</formula>
    </cfRule>
  </conditionalFormatting>
  <conditionalFormatting sqref="P12:P41">
    <cfRule type="containsText" dxfId="2" priority="7" operator="containsText" text="Rejeitado a um nível de significância de 10% (dez por cento)">
      <formula>NOT(ISERROR(SEARCH("Rejeitado a um nível de significância de 10% (dez por cento)",P12)))</formula>
    </cfRule>
  </conditionalFormatting>
  <pageMargins left="0.511811024" right="0.511811024" top="0.78740157499999996" bottom="0.78740157499999996" header="0.31496062000000002" footer="0.31496062000000002"/>
  <pageSetup paperSize="9" scale="49" fitToHeight="0" orientation="portrait" r:id="rId1"/>
  <headerFooter>
    <oddHeader>&amp;C
&amp;G</oddHeader>
  </headerFooter>
  <ignoredErrors>
    <ignoredError sqref="AS164:AS187 AD44:AE44" evalError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219B-8869-4031-8481-0C02BC942FDE}">
  <sheetPr codeName="Planilha2"/>
  <dimension ref="A1:AQ144"/>
  <sheetViews>
    <sheetView workbookViewId="0">
      <selection sqref="A1:AL1"/>
    </sheetView>
  </sheetViews>
  <sheetFormatPr defaultColWidth="3.625" defaultRowHeight="20.100000000000001" customHeight="1" x14ac:dyDescent="0.25"/>
  <cols>
    <col min="42" max="43" width="3.625" style="51"/>
    <col min="44" max="16384" width="3.625" style="94"/>
  </cols>
  <sheetData>
    <row r="1" spans="1:38" s="51" customFormat="1" ht="20.100000000000001" customHeight="1" x14ac:dyDescent="0.25">
      <c r="A1" s="229" t="s">
        <v>340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</row>
    <row r="2" spans="1:38" s="51" customFormat="1" ht="20.100000000000001" customHeight="1" x14ac:dyDescent="0.25">
      <c r="A2" s="229" t="s">
        <v>341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</row>
    <row r="3" spans="1:38" s="51" customFormat="1" ht="20.100000000000001" customHeight="1" x14ac:dyDescent="0.25">
      <c r="A3" s="52"/>
      <c r="B3" s="52"/>
      <c r="C3" s="52"/>
      <c r="D3" s="52"/>
      <c r="E3" s="50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</row>
    <row r="4" spans="1:38" s="51" customFormat="1" ht="20.100000000000001" customHeight="1" x14ac:dyDescent="0.25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</row>
    <row r="5" spans="1:38" s="51" customFormat="1" ht="20.100000000000001" customHeight="1" x14ac:dyDescent="0.25">
      <c r="A5" s="229" t="s">
        <v>174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</row>
    <row r="6" spans="1:38" s="51" customFormat="1" ht="20.100000000000001" customHeight="1" x14ac:dyDescent="0.25"/>
    <row r="7" spans="1:38" s="51" customFormat="1" ht="20.100000000000001" customHeight="1" thickBot="1" x14ac:dyDescent="0.3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</row>
    <row r="8" spans="1:38" s="51" customFormat="1" ht="20.100000000000001" customHeight="1" x14ac:dyDescent="0.25">
      <c r="A8" s="205" t="s">
        <v>175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7"/>
    </row>
    <row r="9" spans="1:38" s="51" customFormat="1" ht="20.100000000000001" customHeight="1" x14ac:dyDescent="0.25">
      <c r="A9" s="54"/>
      <c r="B9"/>
      <c r="C9"/>
      <c r="D9"/>
      <c r="E9"/>
      <c r="F9"/>
      <c r="G9"/>
      <c r="H9"/>
      <c r="I9"/>
      <c r="J9"/>
      <c r="K9" s="5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6"/>
    </row>
    <row r="10" spans="1:38" s="51" customFormat="1" ht="20.100000000000001" customHeight="1" x14ac:dyDescent="0.25">
      <c r="A10" s="54"/>
      <c r="B10" s="214" t="s">
        <v>176</v>
      </c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56"/>
    </row>
    <row r="11" spans="1:38" s="51" customFormat="1" ht="20.100000000000001" customHeight="1" x14ac:dyDescent="0.25">
      <c r="A11" s="54"/>
      <c r="B11" s="224" t="s">
        <v>177</v>
      </c>
      <c r="C11" s="225"/>
      <c r="D11" s="225"/>
      <c r="E11" s="225"/>
      <c r="F11" s="225"/>
      <c r="G11" s="225"/>
      <c r="H11" s="225"/>
      <c r="I11" s="225"/>
      <c r="J11" s="225"/>
      <c r="K11" s="226"/>
      <c r="L11" s="214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56"/>
    </row>
    <row r="12" spans="1:38" s="51" customFormat="1" ht="20.100000000000001" customHeight="1" x14ac:dyDescent="0.25">
      <c r="A12" s="54"/>
      <c r="B12" s="224" t="s">
        <v>178</v>
      </c>
      <c r="C12" s="225"/>
      <c r="D12" s="225"/>
      <c r="E12" s="225"/>
      <c r="F12" s="225"/>
      <c r="G12" s="225"/>
      <c r="H12" s="225"/>
      <c r="I12" s="225"/>
      <c r="J12" s="225"/>
      <c r="K12" s="226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56"/>
    </row>
    <row r="13" spans="1:38" s="51" customFormat="1" ht="20.100000000000001" customHeight="1" x14ac:dyDescent="0.25">
      <c r="A13" s="54"/>
      <c r="B13" s="224" t="s">
        <v>179</v>
      </c>
      <c r="C13" s="225"/>
      <c r="D13" s="225"/>
      <c r="E13" s="225"/>
      <c r="F13" s="225"/>
      <c r="G13" s="225"/>
      <c r="H13" s="225"/>
      <c r="I13" s="225"/>
      <c r="J13" s="225"/>
      <c r="K13" s="226"/>
      <c r="L13" s="214"/>
      <c r="M13" s="214"/>
      <c r="N13" s="214"/>
      <c r="O13" s="214"/>
      <c r="P13" s="214"/>
      <c r="Q13" s="214"/>
      <c r="R13" s="214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56"/>
    </row>
    <row r="14" spans="1:38" s="51" customFormat="1" ht="20.100000000000001" customHeight="1" x14ac:dyDescent="0.25">
      <c r="A14" s="54"/>
      <c r="B14" s="224" t="s">
        <v>180</v>
      </c>
      <c r="C14" s="225"/>
      <c r="D14" s="225"/>
      <c r="E14" s="225"/>
      <c r="F14" s="225"/>
      <c r="G14" s="225"/>
      <c r="H14" s="225"/>
      <c r="I14" s="225"/>
      <c r="J14" s="225"/>
      <c r="K14" s="226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56"/>
    </row>
    <row r="15" spans="1:38" s="51" customFormat="1" ht="20.100000000000001" customHeight="1" x14ac:dyDescent="0.25">
      <c r="A15" s="54"/>
      <c r="B15" s="224" t="s">
        <v>181</v>
      </c>
      <c r="C15" s="225"/>
      <c r="D15" s="225"/>
      <c r="E15" s="225"/>
      <c r="F15" s="225"/>
      <c r="G15" s="225"/>
      <c r="H15" s="225"/>
      <c r="I15" s="225"/>
      <c r="J15" s="225"/>
      <c r="K15" s="226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56"/>
    </row>
    <row r="16" spans="1:38" s="51" customFormat="1" ht="20.100000000000001" customHeight="1" x14ac:dyDescent="0.25">
      <c r="A16" s="54"/>
      <c r="B16" s="221" t="s">
        <v>342</v>
      </c>
      <c r="C16" s="222"/>
      <c r="D16" s="222"/>
      <c r="E16" s="222"/>
      <c r="F16" s="222"/>
      <c r="G16" s="222"/>
      <c r="H16" s="222"/>
      <c r="I16" s="222"/>
      <c r="J16" s="222"/>
      <c r="K16" s="223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Y16" s="215"/>
      <c r="Z16" s="215"/>
      <c r="AA16" s="215"/>
      <c r="AB16" s="215"/>
      <c r="AC16" s="215"/>
      <c r="AD16" s="215"/>
      <c r="AE16" s="215"/>
      <c r="AF16" s="215"/>
      <c r="AG16" s="215"/>
      <c r="AH16" s="215"/>
      <c r="AI16" s="215"/>
      <c r="AJ16" s="215"/>
      <c r="AK16" s="215"/>
      <c r="AL16" s="56"/>
    </row>
    <row r="17" spans="1:38" s="51" customFormat="1" ht="20.100000000000001" customHeight="1" x14ac:dyDescent="0.25">
      <c r="A17" s="54"/>
      <c r="B17" s="221" t="s">
        <v>182</v>
      </c>
      <c r="C17" s="222"/>
      <c r="D17" s="222"/>
      <c r="E17" s="222"/>
      <c r="F17" s="222"/>
      <c r="G17" s="222"/>
      <c r="H17" s="222"/>
      <c r="I17" s="222"/>
      <c r="J17" s="222"/>
      <c r="K17" s="223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Y17" s="215"/>
      <c r="Z17" s="215"/>
      <c r="AA17" s="215"/>
      <c r="AB17" s="215"/>
      <c r="AC17" s="215"/>
      <c r="AD17" s="215"/>
      <c r="AE17" s="215"/>
      <c r="AF17" s="215"/>
      <c r="AG17" s="215"/>
      <c r="AH17" s="215"/>
      <c r="AI17" s="215"/>
      <c r="AJ17" s="215"/>
      <c r="AK17" s="215"/>
      <c r="AL17" s="56"/>
    </row>
    <row r="18" spans="1:38" s="51" customFormat="1" ht="20.100000000000001" customHeight="1" x14ac:dyDescent="0.25">
      <c r="A18" s="54"/>
      <c r="B18" s="221" t="s">
        <v>183</v>
      </c>
      <c r="C18" s="222"/>
      <c r="D18" s="222"/>
      <c r="E18" s="222"/>
      <c r="F18" s="222"/>
      <c r="G18" s="222"/>
      <c r="H18" s="222"/>
      <c r="I18" s="222"/>
      <c r="J18" s="222"/>
      <c r="K18" s="223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Y18" s="215"/>
      <c r="Z18" s="215"/>
      <c r="AA18" s="215"/>
      <c r="AB18" s="215"/>
      <c r="AC18" s="215"/>
      <c r="AD18" s="215"/>
      <c r="AE18" s="215"/>
      <c r="AF18" s="215"/>
      <c r="AG18" s="215"/>
      <c r="AH18" s="215"/>
      <c r="AI18" s="215"/>
      <c r="AJ18" s="215"/>
      <c r="AK18" s="215"/>
      <c r="AL18" s="56"/>
    </row>
    <row r="19" spans="1:38" s="51" customFormat="1" ht="20.100000000000001" customHeight="1" thickBot="1" x14ac:dyDescent="0.3">
      <c r="A19" s="58"/>
      <c r="B19" s="53"/>
      <c r="C19" s="53"/>
      <c r="D19" s="53"/>
      <c r="E19" s="53"/>
      <c r="F19" s="53"/>
      <c r="G19" s="53"/>
      <c r="H19" s="53"/>
      <c r="I19" s="53"/>
      <c r="J19" s="53"/>
      <c r="K19" s="59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60"/>
    </row>
    <row r="20" spans="1:38" s="51" customFormat="1" ht="20.100000000000001" customHeight="1" thickBot="1" x14ac:dyDescent="0.3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</row>
    <row r="21" spans="1:38" s="51" customFormat="1" ht="20.100000000000001" customHeight="1" x14ac:dyDescent="0.25">
      <c r="A21" s="205" t="s">
        <v>184</v>
      </c>
      <c r="B21" s="206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7"/>
    </row>
    <row r="22" spans="1:38" s="51" customFormat="1" ht="20.100000000000001" customHeight="1" x14ac:dyDescent="0.25">
      <c r="A22" s="54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6"/>
    </row>
    <row r="23" spans="1:38" s="51" customFormat="1" ht="20.100000000000001" customHeight="1" x14ac:dyDescent="0.25">
      <c r="A23" s="54"/>
      <c r="B23" s="215" t="s">
        <v>185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  <c r="Z23" s="215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56"/>
    </row>
    <row r="24" spans="1:38" s="51" customFormat="1" ht="20.100000000000001" customHeight="1" x14ac:dyDescent="0.25">
      <c r="A24" s="54"/>
      <c r="B24" s="215" t="s">
        <v>186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56"/>
    </row>
    <row r="25" spans="1:38" s="51" customFormat="1" ht="20.100000000000001" customHeight="1" x14ac:dyDescent="0.25">
      <c r="A25" s="54"/>
      <c r="B25" s="215" t="s">
        <v>187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  <c r="Z25" s="215"/>
      <c r="AA25" s="215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56"/>
    </row>
    <row r="26" spans="1:38" s="51" customFormat="1" ht="20.100000000000001" customHeight="1" thickBot="1" x14ac:dyDescent="0.3">
      <c r="A26" s="58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60"/>
    </row>
    <row r="27" spans="1:38" s="51" customFormat="1" ht="20.100000000000001" customHeight="1" x14ac:dyDescent="0.25">
      <c r="A27" s="230" t="s">
        <v>188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  <c r="AF27" s="154"/>
      <c r="AG27" s="154"/>
      <c r="AH27" s="154"/>
      <c r="AI27" s="154"/>
      <c r="AJ27" s="154"/>
      <c r="AK27" s="154"/>
      <c r="AL27" s="231"/>
    </row>
    <row r="28" spans="1:38" s="51" customFormat="1" ht="20.100000000000001" customHeight="1" x14ac:dyDescent="0.25">
      <c r="A28" s="54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6"/>
    </row>
    <row r="29" spans="1:38" s="51" customFormat="1" ht="20.100000000000001" customHeight="1" x14ac:dyDescent="0.25">
      <c r="A29" s="54"/>
      <c r="B29" s="233" t="s">
        <v>189</v>
      </c>
      <c r="C29" s="233"/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/>
      <c r="P29"/>
      <c r="Q29"/>
      <c r="R29"/>
      <c r="S29"/>
      <c r="T29"/>
      <c r="U29"/>
      <c r="V29" s="232" t="s">
        <v>190</v>
      </c>
      <c r="W29" s="232"/>
      <c r="X29" s="232"/>
      <c r="Y29" s="232"/>
      <c r="Z29" s="232"/>
      <c r="AA29" s="232"/>
      <c r="AB29" s="232"/>
      <c r="AC29" s="232"/>
      <c r="AD29" s="232"/>
      <c r="AE29" s="232"/>
      <c r="AF29" s="232"/>
      <c r="AG29" s="232"/>
      <c r="AH29" s="232"/>
      <c r="AI29" s="232"/>
      <c r="AJ29" s="232"/>
      <c r="AK29" s="232"/>
      <c r="AL29" s="63"/>
    </row>
    <row r="30" spans="1:38" s="51" customFormat="1" ht="20.100000000000001" customHeight="1" x14ac:dyDescent="0.25">
      <c r="A30" s="54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6"/>
    </row>
    <row r="31" spans="1:38" s="51" customFormat="1" ht="20.100000000000001" customHeight="1" x14ac:dyDescent="0.25">
      <c r="A31" s="54"/>
      <c r="B31" s="57"/>
      <c r="C31" s="64" t="s">
        <v>191</v>
      </c>
      <c r="D31"/>
      <c r="E31"/>
      <c r="L31" s="57"/>
      <c r="M31" s="64" t="s">
        <v>192</v>
      </c>
      <c r="N31"/>
      <c r="O31"/>
      <c r="P31"/>
      <c r="Q31"/>
      <c r="R31"/>
      <c r="S31"/>
      <c r="T31"/>
      <c r="U31"/>
      <c r="V31" s="57"/>
      <c r="W31" s="65" t="s">
        <v>193</v>
      </c>
      <c r="X31" s="64"/>
      <c r="Y31" s="64"/>
      <c r="Z31" s="64"/>
      <c r="AA31" s="64"/>
      <c r="AB31" s="64"/>
      <c r="AC31" s="64"/>
      <c r="AD31" s="64"/>
      <c r="AE31" s="57"/>
      <c r="AF31" s="65" t="s">
        <v>194</v>
      </c>
      <c r="AH31"/>
      <c r="AI31"/>
      <c r="AJ31" s="64"/>
      <c r="AK31" s="64"/>
      <c r="AL31" s="66"/>
    </row>
    <row r="32" spans="1:38" ht="20.100000000000001" customHeight="1" x14ac:dyDescent="0.25">
      <c r="AL32" s="56"/>
    </row>
    <row r="33" spans="1:38" s="51" customFormat="1" ht="20.100000000000001" customHeight="1" x14ac:dyDescent="0.25">
      <c r="A33" s="54"/>
      <c r="B33" s="57"/>
      <c r="C33" s="64" t="s">
        <v>195</v>
      </c>
      <c r="D33"/>
      <c r="E33"/>
      <c r="L33" s="57"/>
      <c r="M33" s="64" t="s">
        <v>196</v>
      </c>
      <c r="N33"/>
      <c r="O33"/>
      <c r="P33"/>
      <c r="Q33"/>
      <c r="R33"/>
      <c r="S33"/>
      <c r="T33"/>
      <c r="U33"/>
      <c r="V33" s="57"/>
      <c r="W33" s="65" t="s">
        <v>197</v>
      </c>
      <c r="X33" s="64"/>
      <c r="Y33" s="64"/>
      <c r="Z33" s="64"/>
      <c r="AA33" s="64"/>
      <c r="AB33" s="64"/>
      <c r="AC33" s="64"/>
      <c r="AD33" s="64"/>
      <c r="AE33" s="57"/>
      <c r="AF33" s="65" t="s">
        <v>198</v>
      </c>
      <c r="AG33" s="64"/>
      <c r="AH33" s="64"/>
      <c r="AI33" s="64"/>
      <c r="AJ33" s="64"/>
      <c r="AK33" s="64"/>
      <c r="AL33" s="56"/>
    </row>
    <row r="34" spans="1:38" s="51" customFormat="1" ht="20.100000000000001" customHeight="1" x14ac:dyDescent="0.25">
      <c r="A34" s="54"/>
      <c r="C34" s="64"/>
      <c r="D34"/>
      <c r="E34"/>
      <c r="K34" s="64"/>
      <c r="L34"/>
      <c r="M34"/>
      <c r="N34"/>
      <c r="O34"/>
      <c r="P34"/>
      <c r="Q34"/>
      <c r="R34"/>
      <c r="S34"/>
      <c r="T34"/>
      <c r="U34"/>
      <c r="V34"/>
      <c r="W34"/>
      <c r="X34" s="64"/>
      <c r="Y34" s="64"/>
      <c r="Z34" s="64"/>
      <c r="AA34" s="64"/>
      <c r="AB34" s="64"/>
      <c r="AC34" s="64"/>
      <c r="AD34" s="64"/>
      <c r="AF34" s="64"/>
      <c r="AG34" s="64"/>
      <c r="AH34" s="64"/>
      <c r="AI34" s="64"/>
      <c r="AJ34" s="64"/>
      <c r="AK34" s="64"/>
      <c r="AL34" s="56"/>
    </row>
    <row r="35" spans="1:38" s="51" customFormat="1" ht="20.100000000000001" customHeight="1" x14ac:dyDescent="0.25">
      <c r="A35" s="54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7"/>
      <c r="W35" s="65" t="s">
        <v>199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6"/>
    </row>
    <row r="36" spans="1:38" s="51" customFormat="1" ht="20.100000000000001" customHeight="1" x14ac:dyDescent="0.25">
      <c r="A36" s="54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64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6"/>
    </row>
    <row r="37" spans="1:38" s="51" customFormat="1" ht="20.100000000000001" customHeight="1" x14ac:dyDescent="0.25">
      <c r="A37" s="54"/>
      <c r="B37" s="216" t="s">
        <v>200</v>
      </c>
      <c r="C37" s="217"/>
      <c r="D37" s="217"/>
      <c r="E37" s="217"/>
      <c r="F37" s="217"/>
      <c r="G37" s="217"/>
      <c r="H37" s="218"/>
      <c r="L37" s="57"/>
      <c r="M37" s="64" t="s">
        <v>201</v>
      </c>
      <c r="O37"/>
      <c r="P37"/>
      <c r="Q37"/>
      <c r="R37"/>
      <c r="S37"/>
      <c r="T37"/>
      <c r="U37"/>
      <c r="V37" s="57"/>
      <c r="W37" s="64" t="s">
        <v>202</v>
      </c>
      <c r="X37"/>
      <c r="Y37"/>
      <c r="AC37"/>
      <c r="AD37"/>
      <c r="AE37"/>
      <c r="AF37"/>
      <c r="AG37"/>
      <c r="AH37"/>
      <c r="AI37"/>
      <c r="AJ37"/>
      <c r="AK37"/>
      <c r="AL37" s="56"/>
    </row>
    <row r="38" spans="1:38" s="51" customFormat="1" ht="20.100000000000001" customHeight="1" thickBot="1" x14ac:dyDescent="0.3">
      <c r="A38" s="58"/>
      <c r="B38" s="53"/>
      <c r="C38" s="53"/>
      <c r="D38" s="53"/>
      <c r="E38" s="53"/>
      <c r="F38" s="53"/>
      <c r="G38" s="53"/>
      <c r="H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67"/>
      <c r="W38" s="68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60"/>
    </row>
    <row r="39" spans="1:38" s="51" customFormat="1" ht="20.100000000000001" customHeight="1" x14ac:dyDescent="0.25">
      <c r="A39" s="205" t="s">
        <v>203</v>
      </c>
      <c r="B39" s="20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7"/>
    </row>
    <row r="40" spans="1:38" s="51" customFormat="1" ht="20.100000000000001" customHeight="1" x14ac:dyDescent="0.25">
      <c r="A40" s="54"/>
      <c r="B40" s="69"/>
      <c r="C40" s="70"/>
      <c r="D40" s="70"/>
      <c r="E40" s="70"/>
      <c r="F40" s="70"/>
      <c r="G40" s="70"/>
      <c r="H40" s="70"/>
      <c r="I40" s="70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0"/>
      <c r="W40" s="70"/>
      <c r="X40" s="70"/>
      <c r="Y40" s="70"/>
      <c r="Z40" s="70"/>
      <c r="AA40" s="70"/>
      <c r="AB40" s="70"/>
      <c r="AC40" s="72"/>
      <c r="AD40" s="72"/>
      <c r="AE40" s="72"/>
      <c r="AF40" s="72"/>
      <c r="AG40" s="72"/>
      <c r="AH40" s="72"/>
      <c r="AI40" s="70"/>
      <c r="AJ40" s="70"/>
      <c r="AK40" s="70"/>
      <c r="AL40" s="73"/>
    </row>
    <row r="41" spans="1:38" s="51" customFormat="1" ht="20.100000000000001" customHeight="1" x14ac:dyDescent="0.25">
      <c r="A41" s="54"/>
      <c r="B41" s="74"/>
      <c r="C41" s="64" t="s">
        <v>204</v>
      </c>
      <c r="D41" s="70"/>
      <c r="E41" s="70"/>
      <c r="F41" s="70"/>
      <c r="G41" s="70"/>
      <c r="H41" s="70"/>
      <c r="I41" s="70"/>
      <c r="L41" s="74"/>
      <c r="M41" s="64" t="s">
        <v>205</v>
      </c>
      <c r="N41" s="64"/>
      <c r="O41" s="64"/>
      <c r="P41" s="64"/>
      <c r="Q41"/>
      <c r="R41" s="74"/>
      <c r="S41" s="64" t="s">
        <v>206</v>
      </c>
      <c r="X41" s="74"/>
      <c r="Y41" s="64" t="s">
        <v>207</v>
      </c>
      <c r="AD41" s="64"/>
      <c r="AG41"/>
      <c r="AH41"/>
      <c r="AI41" s="75"/>
      <c r="AL41" s="66"/>
    </row>
    <row r="42" spans="1:38" s="51" customFormat="1" ht="20.100000000000001" customHeight="1" x14ac:dyDescent="0.25">
      <c r="A42" s="54"/>
      <c r="B42" s="62"/>
      <c r="C42" s="64"/>
      <c r="D42" s="70"/>
      <c r="E42" s="70"/>
      <c r="F42" s="70"/>
      <c r="G42" s="70"/>
      <c r="H42" s="70"/>
      <c r="I42" s="70"/>
      <c r="L42" s="64"/>
      <c r="M42" s="64"/>
      <c r="N42" s="64"/>
      <c r="O42" s="64"/>
      <c r="P42" s="64"/>
      <c r="Q42"/>
      <c r="R42" s="64"/>
      <c r="S42" s="64"/>
      <c r="X42" s="64"/>
      <c r="Y42" s="64"/>
      <c r="AD42" s="64"/>
      <c r="AG42"/>
      <c r="AH42"/>
      <c r="AI42" s="64"/>
      <c r="AL42" s="66"/>
    </row>
    <row r="43" spans="1:38" s="51" customFormat="1" ht="20.100000000000001" customHeight="1" x14ac:dyDescent="0.25">
      <c r="A43" s="54"/>
      <c r="B43" s="74"/>
      <c r="C43" s="64" t="s">
        <v>208</v>
      </c>
      <c r="D43" s="70"/>
      <c r="E43" s="70"/>
      <c r="F43" s="70"/>
      <c r="G43" s="70"/>
      <c r="H43" s="70"/>
      <c r="I43" s="70"/>
      <c r="L43" s="74"/>
      <c r="M43" s="64" t="s">
        <v>209</v>
      </c>
      <c r="N43" s="64"/>
      <c r="O43" s="64"/>
      <c r="P43" s="64"/>
      <c r="Q43"/>
      <c r="R43" s="74"/>
      <c r="S43" s="64" t="s">
        <v>210</v>
      </c>
      <c r="X43" s="74"/>
      <c r="Y43" s="64" t="s">
        <v>211</v>
      </c>
      <c r="AD43" s="64"/>
      <c r="AG43"/>
      <c r="AH43"/>
      <c r="AI43" s="64"/>
      <c r="AL43" s="66"/>
    </row>
    <row r="44" spans="1:38" s="51" customFormat="1" ht="20.100000000000001" customHeight="1" thickBot="1" x14ac:dyDescent="0.3">
      <c r="A44" s="58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60"/>
    </row>
    <row r="45" spans="1:38" s="51" customFormat="1" ht="20.100000000000001" customHeight="1" x14ac:dyDescent="0.25">
      <c r="A45" s="230" t="s">
        <v>212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231"/>
    </row>
    <row r="46" spans="1:38" s="51" customFormat="1" ht="20.100000000000001" customHeight="1" x14ac:dyDescent="0.25">
      <c r="A46" s="54"/>
      <c r="B46" s="69"/>
      <c r="C46" s="70"/>
      <c r="D46" s="70"/>
      <c r="E46" s="70"/>
      <c r="F46" s="70"/>
      <c r="G46" s="70"/>
      <c r="H46" s="70"/>
      <c r="I46" s="70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0"/>
      <c r="W46" s="70"/>
      <c r="X46" s="70"/>
      <c r="Y46" s="70"/>
      <c r="Z46" s="70"/>
      <c r="AA46" s="70"/>
      <c r="AB46" s="70"/>
      <c r="AC46" s="72"/>
      <c r="AD46" s="72"/>
      <c r="AE46" s="72"/>
      <c r="AF46" s="72"/>
      <c r="AG46" s="72"/>
      <c r="AH46" s="72"/>
      <c r="AI46" s="70"/>
      <c r="AJ46" s="70"/>
      <c r="AK46" s="70"/>
      <c r="AL46" s="73"/>
    </row>
    <row r="47" spans="1:38" s="51" customFormat="1" ht="20.100000000000001" customHeight="1" x14ac:dyDescent="0.25">
      <c r="A47" s="54"/>
      <c r="B47" s="74"/>
      <c r="C47" s="64" t="s">
        <v>213</v>
      </c>
      <c r="D47" s="70"/>
      <c r="E47" s="70"/>
      <c r="F47" s="70"/>
      <c r="G47" s="70"/>
      <c r="H47" s="70"/>
      <c r="I47" s="70"/>
      <c r="L47" s="74"/>
      <c r="M47" s="64" t="s">
        <v>214</v>
      </c>
      <c r="N47" s="64"/>
      <c r="O47" s="64"/>
      <c r="P47" s="64"/>
      <c r="Q47"/>
      <c r="R47" s="74"/>
      <c r="S47" s="64" t="s">
        <v>215</v>
      </c>
      <c r="X47" s="74"/>
      <c r="Y47" s="64" t="s">
        <v>216</v>
      </c>
      <c r="AD47" s="64"/>
      <c r="AG47"/>
      <c r="AH47"/>
      <c r="AI47" s="64"/>
      <c r="AL47" s="66"/>
    </row>
    <row r="48" spans="1:38" ht="20.100000000000001" customHeight="1" x14ac:dyDescent="0.25">
      <c r="AL48" s="66"/>
    </row>
    <row r="49" spans="1:38" s="51" customFormat="1" ht="20.100000000000001" customHeight="1" x14ac:dyDescent="0.25">
      <c r="A49" s="54"/>
      <c r="B49" s="74"/>
      <c r="C49" s="64" t="s">
        <v>217</v>
      </c>
      <c r="D49" s="70"/>
      <c r="E49" s="70"/>
      <c r="F49" s="70"/>
      <c r="G49" s="70"/>
      <c r="H49" s="70"/>
      <c r="I49" s="70"/>
      <c r="L49" s="74"/>
      <c r="M49" s="64" t="s">
        <v>218</v>
      </c>
      <c r="N49" s="64"/>
      <c r="O49" s="64"/>
      <c r="P49" s="64"/>
      <c r="Q49"/>
      <c r="R49" s="74"/>
      <c r="S49" s="64" t="s">
        <v>219</v>
      </c>
      <c r="X49" s="74"/>
      <c r="Y49" s="64" t="s">
        <v>220</v>
      </c>
      <c r="AD49" s="64"/>
      <c r="AG49"/>
      <c r="AH49"/>
      <c r="AI49" s="64"/>
      <c r="AL49" s="66"/>
    </row>
    <row r="50" spans="1:38" s="51" customFormat="1" ht="20.100000000000001" customHeight="1" thickBot="1" x14ac:dyDescent="0.3">
      <c r="A50" s="58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60"/>
    </row>
    <row r="51" spans="1:38" s="51" customFormat="1" ht="20.100000000000001" customHeight="1" x14ac:dyDescent="0.25">
      <c r="A51" s="205" t="s">
        <v>221</v>
      </c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7"/>
    </row>
    <row r="52" spans="1:38" s="51" customFormat="1" ht="20.100000000000001" customHeight="1" x14ac:dyDescent="0.25">
      <c r="A52" s="54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6"/>
    </row>
    <row r="53" spans="1:38" s="51" customFormat="1" ht="20.100000000000001" customHeight="1" x14ac:dyDescent="0.25">
      <c r="A53" s="54"/>
      <c r="B53" s="219" t="s">
        <v>222</v>
      </c>
      <c r="C53" s="220"/>
      <c r="D53" s="220"/>
      <c r="E53" s="220"/>
      <c r="F53" s="220"/>
      <c r="G53" s="220"/>
      <c r="H53" s="220"/>
      <c r="I53" s="220"/>
      <c r="J53" s="220"/>
      <c r="K53" s="214"/>
      <c r="L53" s="214"/>
      <c r="M53" s="214"/>
      <c r="N53" s="214"/>
      <c r="O53" s="214"/>
      <c r="P53"/>
      <c r="Q53" s="219" t="s">
        <v>223</v>
      </c>
      <c r="R53" s="220"/>
      <c r="S53" s="220"/>
      <c r="T53" s="220"/>
      <c r="U53" s="220"/>
      <c r="V53" s="220"/>
      <c r="W53" s="220"/>
      <c r="X53" s="204"/>
      <c r="Y53" s="204"/>
      <c r="Z53" s="204"/>
      <c r="AA53" s="204"/>
      <c r="AB53"/>
      <c r="AC53" s="219" t="s">
        <v>224</v>
      </c>
      <c r="AD53" s="220"/>
      <c r="AE53" s="220"/>
      <c r="AF53" s="220"/>
      <c r="AG53" s="220"/>
      <c r="AH53" s="220"/>
      <c r="AI53" s="220"/>
      <c r="AJ53" s="204"/>
      <c r="AK53" s="204"/>
      <c r="AL53" s="56"/>
    </row>
    <row r="54" spans="1:38" s="51" customFormat="1" ht="20.100000000000001" customHeight="1" x14ac:dyDescent="0.25">
      <c r="A54" s="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6"/>
    </row>
    <row r="55" spans="1:38" s="51" customFormat="1" ht="20.100000000000001" customHeight="1" x14ac:dyDescent="0.25">
      <c r="A55" s="54"/>
      <c r="B55" s="204" t="s">
        <v>225</v>
      </c>
      <c r="C55" s="204"/>
      <c r="D55" s="204"/>
      <c r="E55" s="204"/>
      <c r="F55" s="204"/>
      <c r="G55" s="204"/>
      <c r="H55" s="204"/>
      <c r="I55" s="204"/>
      <c r="J55" s="204"/>
      <c r="K55"/>
      <c r="L55" s="57"/>
      <c r="M55" s="64" t="s">
        <v>226</v>
      </c>
      <c r="N55"/>
      <c r="O55"/>
      <c r="P55"/>
      <c r="R55" s="57"/>
      <c r="S55" s="64" t="s">
        <v>227</v>
      </c>
      <c r="T55"/>
      <c r="U55"/>
      <c r="V55"/>
      <c r="X55" s="57"/>
      <c r="Y55" s="64" t="s">
        <v>228</v>
      </c>
      <c r="Z55"/>
      <c r="AA55"/>
      <c r="AB55"/>
      <c r="AE55"/>
      <c r="AF55"/>
      <c r="AG55"/>
      <c r="AH55"/>
      <c r="AI55"/>
      <c r="AJ55"/>
      <c r="AK55"/>
      <c r="AL55" s="56"/>
    </row>
    <row r="56" spans="1:38" s="51" customFormat="1" ht="20.100000000000001" customHeight="1" x14ac:dyDescent="0.25">
      <c r="A56" s="54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6"/>
    </row>
    <row r="57" spans="1:38" s="51" customFormat="1" ht="20.100000000000001" customHeight="1" x14ac:dyDescent="0.25">
      <c r="A57" s="54"/>
      <c r="B57" s="204" t="s">
        <v>229</v>
      </c>
      <c r="C57" s="204"/>
      <c r="D57" s="204"/>
      <c r="E57" s="204"/>
      <c r="F57" s="204"/>
      <c r="G57" s="204"/>
      <c r="H57" s="204"/>
      <c r="I57" s="204"/>
      <c r="J57" s="204"/>
      <c r="K57"/>
      <c r="L57" s="57"/>
      <c r="M57" s="64" t="s">
        <v>230</v>
      </c>
      <c r="N57"/>
      <c r="O57"/>
      <c r="P57"/>
      <c r="R57" s="57"/>
      <c r="S57" s="64" t="s">
        <v>231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6"/>
    </row>
    <row r="58" spans="1:38" s="51" customFormat="1" ht="20.100000000000001" customHeight="1" x14ac:dyDescent="0.25">
      <c r="A58" s="54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6"/>
    </row>
    <row r="59" spans="1:38" s="51" customFormat="1" ht="20.100000000000001" customHeight="1" x14ac:dyDescent="0.25">
      <c r="A59" s="54"/>
      <c r="B59" s="204" t="s">
        <v>232</v>
      </c>
      <c r="C59" s="204"/>
      <c r="D59" s="204"/>
      <c r="E59" s="204"/>
      <c r="F59" s="204"/>
      <c r="G59" s="204"/>
      <c r="H59" s="204"/>
      <c r="I59" s="204"/>
      <c r="J59" s="204"/>
      <c r="K59"/>
      <c r="L59" s="57"/>
      <c r="M59" s="64" t="s">
        <v>233</v>
      </c>
      <c r="N59"/>
      <c r="O59"/>
      <c r="P59"/>
      <c r="R59" s="57"/>
      <c r="S59" s="64" t="s">
        <v>234</v>
      </c>
      <c r="T59"/>
      <c r="U59"/>
      <c r="V59"/>
      <c r="X59" s="57"/>
      <c r="Y59" s="64" t="s">
        <v>343</v>
      </c>
      <c r="Z59"/>
      <c r="AA59"/>
      <c r="AB59"/>
      <c r="AC59"/>
      <c r="AD59"/>
      <c r="AE59"/>
      <c r="AF59"/>
      <c r="AG59"/>
      <c r="AH59"/>
      <c r="AI59"/>
      <c r="AJ59"/>
      <c r="AK59"/>
      <c r="AL59" s="56"/>
    </row>
    <row r="60" spans="1:38" s="51" customFormat="1" ht="20.100000000000001" customHeight="1" x14ac:dyDescent="0.25">
      <c r="A60" s="54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6"/>
    </row>
    <row r="61" spans="1:38" s="51" customFormat="1" ht="20.100000000000001" customHeight="1" x14ac:dyDescent="0.25">
      <c r="A61" s="54"/>
      <c r="B61" s="204" t="s">
        <v>235</v>
      </c>
      <c r="C61" s="204"/>
      <c r="D61" s="204"/>
      <c r="E61" s="204"/>
      <c r="F61" s="204"/>
      <c r="G61" s="204"/>
      <c r="H61" s="204"/>
      <c r="I61" s="204"/>
      <c r="J61" s="204"/>
      <c r="K61"/>
      <c r="L61" s="57"/>
      <c r="M61" s="64" t="s">
        <v>236</v>
      </c>
      <c r="N61"/>
      <c r="O61"/>
      <c r="P61"/>
      <c r="R61" s="57"/>
      <c r="S61" s="64" t="s">
        <v>237</v>
      </c>
      <c r="T61"/>
      <c r="U61"/>
      <c r="V61"/>
      <c r="X61" s="57"/>
      <c r="Y61" s="64" t="s">
        <v>238</v>
      </c>
      <c r="Z61"/>
      <c r="AA61"/>
      <c r="AB61"/>
      <c r="AD61" s="57"/>
      <c r="AE61" s="64" t="s">
        <v>239</v>
      </c>
      <c r="AF61"/>
      <c r="AG61"/>
      <c r="AH61"/>
      <c r="AI61"/>
      <c r="AJ61"/>
      <c r="AK61"/>
      <c r="AL61" s="56"/>
    </row>
    <row r="62" spans="1:38" s="51" customFormat="1" ht="20.100000000000001" customHeight="1" x14ac:dyDescent="0.25">
      <c r="A62" s="54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6"/>
    </row>
    <row r="63" spans="1:38" s="51" customFormat="1" ht="20.100000000000001" customHeight="1" x14ac:dyDescent="0.25">
      <c r="A63" s="54"/>
      <c r="B63" s="204" t="s">
        <v>240</v>
      </c>
      <c r="C63" s="204"/>
      <c r="D63" s="204"/>
      <c r="E63" s="204"/>
      <c r="F63" s="204"/>
      <c r="G63" s="204"/>
      <c r="H63" s="204"/>
      <c r="I63" s="204"/>
      <c r="J63" s="204"/>
      <c r="K63"/>
      <c r="L63" s="57"/>
      <c r="M63" s="64" t="s">
        <v>241</v>
      </c>
      <c r="N63"/>
      <c r="O63"/>
      <c r="P63"/>
      <c r="R63" s="57"/>
      <c r="S63" s="64" t="s">
        <v>242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6"/>
    </row>
    <row r="64" spans="1:38" ht="20.100000000000001" customHeight="1" x14ac:dyDescent="0.25">
      <c r="AL64" s="56"/>
    </row>
    <row r="65" spans="1:38" s="51" customFormat="1" ht="20.100000000000001" customHeight="1" x14ac:dyDescent="0.25">
      <c r="A65" s="54"/>
      <c r="B65" s="204" t="s">
        <v>243</v>
      </c>
      <c r="C65" s="204"/>
      <c r="D65" s="204"/>
      <c r="E65" s="204"/>
      <c r="F65" s="204"/>
      <c r="G65" s="204"/>
      <c r="H65" s="204"/>
      <c r="I65" s="204"/>
      <c r="J65" s="204"/>
      <c r="K65"/>
      <c r="L65" s="57"/>
      <c r="M65" s="64" t="s">
        <v>244</v>
      </c>
      <c r="N65"/>
      <c r="O65"/>
      <c r="P65"/>
      <c r="R65" s="57"/>
      <c r="S65" s="64" t="s">
        <v>245</v>
      </c>
      <c r="T65"/>
      <c r="U65"/>
      <c r="V65"/>
      <c r="X65" s="57"/>
      <c r="Y65" s="64" t="s">
        <v>246</v>
      </c>
      <c r="Z65"/>
      <c r="AA65"/>
      <c r="AB65"/>
      <c r="AD65" s="64"/>
      <c r="AE65"/>
      <c r="AF65"/>
      <c r="AG65"/>
      <c r="AH65"/>
      <c r="AI65"/>
      <c r="AJ65"/>
      <c r="AK65"/>
      <c r="AL65" s="56"/>
    </row>
    <row r="66" spans="1:38" s="51" customFormat="1" ht="20.100000000000001" customHeight="1" thickBot="1" x14ac:dyDescent="0.3">
      <c r="A66" s="58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60"/>
    </row>
    <row r="67" spans="1:38" s="51" customFormat="1" ht="20.100000000000001" customHeight="1" x14ac:dyDescent="0.25">
      <c r="A67" s="205" t="s">
        <v>247</v>
      </c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J67" s="206"/>
      <c r="AK67" s="206"/>
      <c r="AL67" s="207"/>
    </row>
    <row r="68" spans="1:38" s="51" customFormat="1" ht="20.100000000000001" customHeight="1" x14ac:dyDescent="0.25">
      <c r="A68" s="54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6"/>
    </row>
    <row r="69" spans="1:38" s="51" customFormat="1" ht="20.100000000000001" customHeight="1" x14ac:dyDescent="0.25">
      <c r="A69" s="54"/>
      <c r="B69" s="204" t="s">
        <v>248</v>
      </c>
      <c r="C69" s="204"/>
      <c r="D69" s="204"/>
      <c r="E69" s="204"/>
      <c r="F69" s="204"/>
      <c r="G69" s="204"/>
      <c r="H69" s="204"/>
      <c r="I69" s="204"/>
      <c r="J69" s="204"/>
      <c r="K69"/>
      <c r="L69" s="57"/>
      <c r="M69" s="64" t="s">
        <v>249</v>
      </c>
      <c r="N69"/>
      <c r="O69"/>
      <c r="P69"/>
      <c r="R69" s="57"/>
      <c r="S69" s="64" t="s">
        <v>250</v>
      </c>
      <c r="T69"/>
      <c r="U69"/>
      <c r="V69"/>
      <c r="X69" s="57"/>
      <c r="Y69" s="64" t="s">
        <v>230</v>
      </c>
      <c r="Z69"/>
      <c r="AA69"/>
      <c r="AB69"/>
      <c r="AD69" s="57"/>
      <c r="AE69" s="64" t="s">
        <v>251</v>
      </c>
      <c r="AF69"/>
      <c r="AG69"/>
      <c r="AH69"/>
      <c r="AI69"/>
      <c r="AJ69"/>
      <c r="AK69"/>
      <c r="AL69" s="56"/>
    </row>
    <row r="70" spans="1:38" s="51" customFormat="1" ht="20.100000000000001" customHeight="1" x14ac:dyDescent="0.25">
      <c r="A70" s="54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6"/>
    </row>
    <row r="71" spans="1:38" s="51" customFormat="1" ht="20.100000000000001" customHeight="1" x14ac:dyDescent="0.25">
      <c r="A71" s="54"/>
      <c r="B71" s="204" t="s">
        <v>252</v>
      </c>
      <c r="C71" s="204"/>
      <c r="D71" s="204"/>
      <c r="E71" s="204"/>
      <c r="F71" s="204"/>
      <c r="G71" s="204"/>
      <c r="H71" s="204"/>
      <c r="I71" s="204"/>
      <c r="J71" s="204"/>
      <c r="K71"/>
      <c r="L71" s="57"/>
      <c r="M71" s="64" t="s">
        <v>253</v>
      </c>
      <c r="N71"/>
      <c r="O71"/>
      <c r="P71"/>
      <c r="R71" s="57"/>
      <c r="S71" s="64" t="s">
        <v>254</v>
      </c>
      <c r="T71"/>
      <c r="U71"/>
      <c r="V71"/>
      <c r="X71" s="57"/>
      <c r="Y71" s="64" t="s">
        <v>255</v>
      </c>
      <c r="Z71"/>
      <c r="AA71"/>
      <c r="AB71"/>
      <c r="AD71" s="57"/>
      <c r="AE71" s="64" t="s">
        <v>256</v>
      </c>
      <c r="AF71"/>
      <c r="AG71"/>
      <c r="AH71"/>
      <c r="AI71"/>
      <c r="AJ71"/>
      <c r="AK71"/>
      <c r="AL71" s="56"/>
    </row>
    <row r="72" spans="1:38" s="51" customFormat="1" ht="20.100000000000001" customHeight="1" x14ac:dyDescent="0.25">
      <c r="A72" s="54"/>
      <c r="B72" s="70"/>
      <c r="C72" s="70"/>
      <c r="D72" s="70"/>
      <c r="E72" s="70"/>
      <c r="F72" s="70"/>
      <c r="G72" s="70"/>
      <c r="H72" s="70"/>
      <c r="I72" s="70"/>
      <c r="J72" s="70"/>
      <c r="K72"/>
      <c r="M72" s="64"/>
      <c r="N72"/>
      <c r="O72"/>
      <c r="P72"/>
      <c r="S72" s="64"/>
      <c r="T72"/>
      <c r="U72"/>
      <c r="V72"/>
      <c r="Y72" s="64"/>
      <c r="Z72"/>
      <c r="AA72"/>
      <c r="AB72"/>
      <c r="AD72" s="64"/>
      <c r="AE72"/>
      <c r="AF72"/>
      <c r="AG72"/>
      <c r="AH72"/>
      <c r="AI72"/>
      <c r="AJ72"/>
      <c r="AK72"/>
      <c r="AL72" s="56"/>
    </row>
    <row r="73" spans="1:38" s="51" customFormat="1" ht="20.100000000000001" customHeight="1" x14ac:dyDescent="0.25">
      <c r="A73" s="54"/>
      <c r="B73" s="70"/>
      <c r="C73" s="70"/>
      <c r="D73" s="70"/>
      <c r="E73" s="70"/>
      <c r="F73" s="70"/>
      <c r="G73" s="70"/>
      <c r="H73" s="70"/>
      <c r="I73" s="70"/>
      <c r="J73" s="70"/>
      <c r="K73"/>
      <c r="L73" s="57"/>
      <c r="M73" s="64" t="s">
        <v>257</v>
      </c>
      <c r="N73"/>
      <c r="O73"/>
      <c r="P73"/>
      <c r="R73" s="57"/>
      <c r="S73" s="64" t="s">
        <v>258</v>
      </c>
      <c r="T73"/>
      <c r="U73"/>
      <c r="V73"/>
      <c r="X73" s="57"/>
      <c r="Y73" s="64" t="s">
        <v>259</v>
      </c>
      <c r="Z73"/>
      <c r="AA73"/>
      <c r="AB73"/>
      <c r="AD73" s="64"/>
      <c r="AE73"/>
      <c r="AF73"/>
      <c r="AG73"/>
      <c r="AH73"/>
      <c r="AI73"/>
      <c r="AJ73"/>
      <c r="AK73"/>
      <c r="AL73" s="56"/>
    </row>
    <row r="74" spans="1:38" s="51" customFormat="1" ht="20.100000000000001" customHeight="1" thickBot="1" x14ac:dyDescent="0.3">
      <c r="A74" s="58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60"/>
    </row>
    <row r="75" spans="1:38" s="51" customFormat="1" ht="20.100000000000001" customHeight="1" x14ac:dyDescent="0.25">
      <c r="A75" s="205" t="s">
        <v>260</v>
      </c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H75" s="206"/>
      <c r="AI75" s="206"/>
      <c r="AJ75" s="206"/>
      <c r="AK75" s="206"/>
      <c r="AL75" s="207"/>
    </row>
    <row r="76" spans="1:38" s="51" customFormat="1" ht="20.100000000000001" customHeight="1" x14ac:dyDescent="0.25">
      <c r="A76" s="54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6"/>
    </row>
    <row r="77" spans="1:38" s="51" customFormat="1" ht="20.100000000000001" customHeight="1" x14ac:dyDescent="0.25">
      <c r="A77" s="54"/>
      <c r="B77" s="204" t="s">
        <v>261</v>
      </c>
      <c r="C77" s="204"/>
      <c r="D77" s="204"/>
      <c r="E77" s="204"/>
      <c r="F77" s="204"/>
      <c r="G77" s="204"/>
      <c r="H77" s="204"/>
      <c r="I77" s="204"/>
      <c r="J77" s="204"/>
      <c r="K77"/>
      <c r="L77" s="57"/>
      <c r="M77" s="64" t="s">
        <v>262</v>
      </c>
      <c r="N77"/>
      <c r="O77"/>
      <c r="P77"/>
      <c r="Q77"/>
      <c r="R77" s="57"/>
      <c r="S77" s="64" t="s">
        <v>263</v>
      </c>
      <c r="T77"/>
      <c r="U77"/>
      <c r="V77"/>
      <c r="X77" s="57"/>
      <c r="Y77" s="64" t="s">
        <v>264</v>
      </c>
      <c r="AA77"/>
      <c r="AB77"/>
      <c r="AC77"/>
      <c r="AD77"/>
      <c r="AF77"/>
      <c r="AG77"/>
      <c r="AH77"/>
      <c r="AI77"/>
      <c r="AJ77"/>
      <c r="AK77"/>
      <c r="AL77" s="56"/>
    </row>
    <row r="78" spans="1:38" s="51" customFormat="1" ht="20.100000000000001" customHeight="1" x14ac:dyDescent="0.25">
      <c r="A78" s="54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6"/>
    </row>
    <row r="79" spans="1:38" s="51" customFormat="1" ht="20.100000000000001" customHeight="1" x14ac:dyDescent="0.25">
      <c r="A79" s="54"/>
      <c r="B79" s="204" t="s">
        <v>265</v>
      </c>
      <c r="C79" s="204"/>
      <c r="D79" s="204"/>
      <c r="E79" s="204"/>
      <c r="F79" s="204"/>
      <c r="G79" s="204"/>
      <c r="H79" s="204"/>
      <c r="I79" s="204"/>
      <c r="J79" s="204"/>
      <c r="K79"/>
      <c r="L79" s="57"/>
      <c r="M79" s="64" t="s">
        <v>262</v>
      </c>
      <c r="N79"/>
      <c r="O79"/>
      <c r="P79"/>
      <c r="Q79"/>
      <c r="R79" s="57"/>
      <c r="S79" s="64" t="s">
        <v>209</v>
      </c>
      <c r="T79"/>
      <c r="U79"/>
      <c r="V79"/>
      <c r="X79" s="57"/>
      <c r="Y79" s="64" t="s">
        <v>266</v>
      </c>
      <c r="AA79"/>
      <c r="AC79" s="64"/>
      <c r="AD79"/>
      <c r="AE79"/>
      <c r="AF79"/>
      <c r="AG79"/>
      <c r="AH79"/>
      <c r="AI79"/>
      <c r="AJ79"/>
      <c r="AK79"/>
      <c r="AL79" s="56"/>
    </row>
    <row r="80" spans="1:38" ht="20.100000000000001" customHeight="1" thickBot="1" x14ac:dyDescent="0.3">
      <c r="AL80" s="60"/>
    </row>
    <row r="81" spans="1:38" s="51" customFormat="1" ht="20.100000000000001" customHeight="1" x14ac:dyDescent="0.25">
      <c r="A81" s="205" t="s">
        <v>267</v>
      </c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I81" s="206"/>
      <c r="AJ81" s="206"/>
      <c r="AK81" s="206"/>
      <c r="AL81" s="207"/>
    </row>
    <row r="82" spans="1:38" s="51" customFormat="1" ht="20.100000000000001" customHeight="1" x14ac:dyDescent="0.25">
      <c r="A82" s="54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6"/>
    </row>
    <row r="83" spans="1:38" s="51" customFormat="1" ht="20.100000000000001" customHeight="1" x14ac:dyDescent="0.25">
      <c r="A83" s="54"/>
      <c r="B83" s="70"/>
      <c r="C83" s="74"/>
      <c r="D83" s="64" t="s">
        <v>268</v>
      </c>
      <c r="E83" s="70"/>
      <c r="F83" s="70"/>
      <c r="G83" s="70"/>
      <c r="H83" s="70"/>
      <c r="K83"/>
      <c r="L83" s="74"/>
      <c r="M83" s="64" t="s">
        <v>269</v>
      </c>
      <c r="N83"/>
      <c r="Q83"/>
      <c r="R83" s="74"/>
      <c r="S83" s="64" t="s">
        <v>270</v>
      </c>
      <c r="T83"/>
      <c r="U83"/>
      <c r="V83"/>
      <c r="X83" s="74"/>
      <c r="Y83" s="64" t="s">
        <v>271</v>
      </c>
      <c r="AA83"/>
      <c r="AB83"/>
      <c r="AF83"/>
      <c r="AG83"/>
      <c r="AH83"/>
      <c r="AI83"/>
      <c r="AJ83"/>
      <c r="AK83"/>
      <c r="AL83" s="56"/>
    </row>
    <row r="84" spans="1:38" s="51" customFormat="1" ht="20.100000000000001" customHeight="1" x14ac:dyDescent="0.25">
      <c r="A84" s="5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6"/>
    </row>
    <row r="85" spans="1:38" s="51" customFormat="1" ht="20.100000000000001" customHeight="1" x14ac:dyDescent="0.25">
      <c r="A85" s="54"/>
      <c r="B85" s="70"/>
      <c r="C85" s="74"/>
      <c r="D85" s="64" t="s">
        <v>273</v>
      </c>
      <c r="E85" s="70"/>
      <c r="F85" s="70"/>
      <c r="G85" s="70"/>
      <c r="H85" s="70"/>
      <c r="I85" s="70"/>
      <c r="J85" s="70"/>
      <c r="K85"/>
      <c r="L85" s="74"/>
      <c r="M85" s="64" t="s">
        <v>274</v>
      </c>
      <c r="N85"/>
      <c r="O85"/>
      <c r="P85"/>
      <c r="Q85"/>
      <c r="R85" s="74"/>
      <c r="S85" s="64" t="s">
        <v>272</v>
      </c>
      <c r="T85"/>
      <c r="U85"/>
      <c r="V85"/>
      <c r="W85"/>
      <c r="X85"/>
      <c r="Z85" s="64"/>
      <c r="AA85"/>
      <c r="AC85" s="64"/>
      <c r="AD85"/>
      <c r="AE85"/>
      <c r="AF85"/>
      <c r="AG85"/>
      <c r="AH85"/>
      <c r="AI85"/>
      <c r="AJ85"/>
      <c r="AK85"/>
      <c r="AL85" s="56"/>
    </row>
    <row r="86" spans="1:38" s="51" customFormat="1" ht="20.100000000000001" customHeight="1" thickBot="1" x14ac:dyDescent="0.3">
      <c r="A86" s="76"/>
      <c r="B86" s="77"/>
      <c r="C86" s="77"/>
      <c r="D86" s="77"/>
      <c r="E86" s="77"/>
      <c r="F86" s="77"/>
      <c r="G86" s="77"/>
      <c r="H86" s="77"/>
      <c r="I86" s="77"/>
      <c r="J86" s="53"/>
      <c r="K86" s="67"/>
      <c r="L86" s="68"/>
      <c r="M86" s="53"/>
      <c r="N86" s="53"/>
      <c r="O86" s="53"/>
      <c r="P86" s="67"/>
      <c r="Q86" s="68"/>
      <c r="R86" s="53"/>
      <c r="S86" s="53"/>
      <c r="T86" s="53"/>
      <c r="U86" s="53"/>
      <c r="V86" s="67"/>
      <c r="W86" s="68"/>
      <c r="X86" s="53"/>
      <c r="Y86" s="53"/>
      <c r="Z86" s="53"/>
      <c r="AA86" s="53"/>
      <c r="AB86" s="67"/>
      <c r="AC86" s="68"/>
      <c r="AD86" s="53"/>
      <c r="AE86" s="53"/>
      <c r="AF86" s="53"/>
      <c r="AG86" s="53"/>
      <c r="AH86" s="53"/>
      <c r="AI86" s="53"/>
      <c r="AJ86" s="53"/>
      <c r="AK86" s="53"/>
      <c r="AL86" s="60"/>
    </row>
    <row r="87" spans="1:38" s="51" customFormat="1" ht="20.100000000000001" customHeight="1" x14ac:dyDescent="0.25">
      <c r="A87" s="205" t="s">
        <v>344</v>
      </c>
      <c r="B87" s="206"/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H87" s="206"/>
      <c r="AI87" s="206"/>
      <c r="AJ87" s="206"/>
      <c r="AK87" s="206"/>
      <c r="AL87" s="207"/>
    </row>
    <row r="88" spans="1:38" s="51" customFormat="1" ht="20.100000000000001" customHeight="1" x14ac:dyDescent="0.25">
      <c r="A88" s="54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6"/>
    </row>
    <row r="89" spans="1:38" s="51" customFormat="1" ht="20.100000000000001" customHeight="1" x14ac:dyDescent="0.25">
      <c r="A89" s="54"/>
      <c r="B89" s="204" t="s">
        <v>275</v>
      </c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70"/>
      <c r="R89" s="70"/>
      <c r="S89" s="70"/>
      <c r="T89" s="204" t="s">
        <v>276</v>
      </c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70"/>
      <c r="AJ89" s="70"/>
      <c r="AK89" s="70"/>
      <c r="AL89" s="56"/>
    </row>
    <row r="90" spans="1:38" s="51" customFormat="1" ht="20.100000000000001" customHeight="1" x14ac:dyDescent="0.25">
      <c r="A90" s="54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6"/>
    </row>
    <row r="91" spans="1:38" s="51" customFormat="1" ht="20.100000000000001" customHeight="1" x14ac:dyDescent="0.25">
      <c r="A91" s="54"/>
      <c r="B91" s="204" t="s">
        <v>277</v>
      </c>
      <c r="C91" s="204"/>
      <c r="D91" s="204"/>
      <c r="E91" s="204"/>
      <c r="F91" s="204"/>
      <c r="G91" s="204"/>
      <c r="H91" s="204"/>
      <c r="I91" s="204"/>
      <c r="J91" s="204"/>
      <c r="K91"/>
      <c r="L91" s="214"/>
      <c r="M91" s="214"/>
      <c r="N91" s="214"/>
      <c r="O91" s="214"/>
      <c r="P91" s="214"/>
      <c r="R91" s="64"/>
      <c r="S91"/>
      <c r="T91" s="204" t="s">
        <v>277</v>
      </c>
      <c r="U91" s="204"/>
      <c r="V91" s="204"/>
      <c r="W91" s="204"/>
      <c r="X91" s="204"/>
      <c r="Y91" s="204"/>
      <c r="Z91" s="204"/>
      <c r="AA91" s="204"/>
      <c r="AB91" s="204"/>
      <c r="AC91"/>
      <c r="AD91" s="214"/>
      <c r="AE91" s="214"/>
      <c r="AF91" s="214"/>
      <c r="AG91" s="214"/>
      <c r="AH91" s="214"/>
      <c r="AI91"/>
      <c r="AJ91"/>
      <c r="AK91"/>
      <c r="AL91" s="56"/>
    </row>
    <row r="92" spans="1:38" s="51" customFormat="1" ht="20.100000000000001" customHeight="1" x14ac:dyDescent="0.25">
      <c r="A92" s="54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6"/>
    </row>
    <row r="93" spans="1:38" s="51" customFormat="1" ht="20.100000000000001" customHeight="1" x14ac:dyDescent="0.25">
      <c r="A93" s="54"/>
      <c r="B93" s="204" t="s">
        <v>278</v>
      </c>
      <c r="C93" s="204"/>
      <c r="D93" s="204"/>
      <c r="E93" s="204"/>
      <c r="F93" s="204"/>
      <c r="G93" s="204"/>
      <c r="H93" s="204"/>
      <c r="I93" s="204"/>
      <c r="J93" s="204"/>
      <c r="K93"/>
      <c r="L93" s="214"/>
      <c r="M93" s="214"/>
      <c r="N93" s="214"/>
      <c r="O93" s="214"/>
      <c r="P93" s="214"/>
      <c r="R93" s="64"/>
      <c r="S93"/>
      <c r="T93" s="204" t="s">
        <v>279</v>
      </c>
      <c r="U93" s="204"/>
      <c r="V93" s="204"/>
      <c r="W93" s="204"/>
      <c r="X93" s="204"/>
      <c r="Y93" s="204"/>
      <c r="Z93" s="204"/>
      <c r="AA93" s="204"/>
      <c r="AB93" s="204"/>
      <c r="AC93" s="70"/>
      <c r="AD93" s="204"/>
      <c r="AE93" s="204"/>
      <c r="AF93" s="204"/>
      <c r="AG93" s="204"/>
      <c r="AH93" s="204"/>
      <c r="AI93"/>
      <c r="AJ93"/>
      <c r="AK93"/>
      <c r="AL93" s="56"/>
    </row>
    <row r="94" spans="1:38" s="51" customFormat="1" ht="20.100000000000001" customHeight="1" x14ac:dyDescent="0.25">
      <c r="A94" s="5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4"/>
      <c r="U94" s="204"/>
      <c r="V94" s="204"/>
      <c r="W94" s="204"/>
      <c r="X94" s="204"/>
      <c r="Y94" s="204"/>
      <c r="Z94" s="204"/>
      <c r="AA94" s="204"/>
      <c r="AB94" s="204"/>
      <c r="AC94"/>
      <c r="AD94" s="204"/>
      <c r="AE94" s="204"/>
      <c r="AF94" s="204"/>
      <c r="AG94" s="204"/>
      <c r="AH94" s="204"/>
      <c r="AI94"/>
      <c r="AJ94"/>
      <c r="AK94"/>
      <c r="AL94" s="56"/>
    </row>
    <row r="95" spans="1:38" s="51" customFormat="1" ht="20.100000000000001" customHeight="1" x14ac:dyDescent="0.25">
      <c r="A95" s="54"/>
      <c r="B95" s="204" t="s">
        <v>280</v>
      </c>
      <c r="C95" s="204"/>
      <c r="D95" s="204"/>
      <c r="E95" s="204"/>
      <c r="F95" s="204"/>
      <c r="G95" s="204"/>
      <c r="H95" s="204"/>
      <c r="I95" s="204"/>
      <c r="J95" s="204"/>
      <c r="K95"/>
      <c r="L95" s="214"/>
      <c r="M95" s="214"/>
      <c r="N95" s="214"/>
      <c r="O95" s="214"/>
      <c r="P95" s="214"/>
      <c r="R95" s="64"/>
      <c r="S95"/>
      <c r="T95" s="204"/>
      <c r="U95" s="204"/>
      <c r="V95" s="204"/>
      <c r="W95" s="204"/>
      <c r="X95" s="204"/>
      <c r="Y95" s="204"/>
      <c r="Z95" s="204"/>
      <c r="AA95" s="204"/>
      <c r="AB95" s="204"/>
      <c r="AC95"/>
      <c r="AD95" s="204"/>
      <c r="AE95" s="204"/>
      <c r="AF95" s="204"/>
      <c r="AG95" s="204"/>
      <c r="AH95" s="204"/>
      <c r="AI95"/>
      <c r="AJ95"/>
      <c r="AK95"/>
      <c r="AL95" s="56"/>
    </row>
    <row r="96" spans="1:38" ht="20.100000000000001" customHeight="1" thickBot="1" x14ac:dyDescent="0.3">
      <c r="AL96" s="60"/>
    </row>
    <row r="97" spans="1:38" s="51" customFormat="1" ht="20.100000000000001" customHeight="1" x14ac:dyDescent="0.25">
      <c r="A97" s="205" t="s">
        <v>345</v>
      </c>
      <c r="B97" s="206"/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7"/>
    </row>
    <row r="98" spans="1:38" s="51" customFormat="1" ht="20.100000000000001" customHeight="1" x14ac:dyDescent="0.25">
      <c r="A98" s="54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6"/>
    </row>
    <row r="99" spans="1:38" s="51" customFormat="1" ht="20.100000000000001" customHeight="1" x14ac:dyDescent="0.25">
      <c r="A99" s="54"/>
      <c r="B99" s="204" t="s">
        <v>281</v>
      </c>
      <c r="C99" s="204"/>
      <c r="D99" s="204"/>
      <c r="E99" s="204"/>
      <c r="F99" s="204"/>
      <c r="G99" s="204"/>
      <c r="H99" s="204"/>
      <c r="I99" s="204"/>
      <c r="J99" s="204"/>
      <c r="K99"/>
      <c r="L99" s="57"/>
      <c r="M99" s="64" t="s">
        <v>282</v>
      </c>
      <c r="R99" s="57"/>
      <c r="S99" s="64" t="s">
        <v>283</v>
      </c>
      <c r="T99" s="78"/>
      <c r="U99" s="78"/>
      <c r="V99" s="78"/>
      <c r="X99" s="57"/>
      <c r="Y99" t="s">
        <v>284</v>
      </c>
      <c r="Z99" s="78"/>
      <c r="AA99" s="78"/>
      <c r="AB99"/>
      <c r="AD99" s="57"/>
      <c r="AE99" t="s">
        <v>285</v>
      </c>
      <c r="AF99"/>
      <c r="AG99"/>
      <c r="AH99"/>
      <c r="AI99"/>
      <c r="AJ99"/>
      <c r="AK99"/>
      <c r="AL99" s="56"/>
    </row>
    <row r="100" spans="1:38" s="51" customFormat="1" ht="20.100000000000001" customHeight="1" x14ac:dyDescent="0.25">
      <c r="A100" s="54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6"/>
    </row>
    <row r="101" spans="1:38" s="51" customFormat="1" ht="20.100000000000001" customHeight="1" x14ac:dyDescent="0.25">
      <c r="A101" s="54"/>
      <c r="B101" s="208" t="s">
        <v>286</v>
      </c>
      <c r="C101" s="209"/>
      <c r="D101" s="209"/>
      <c r="E101" s="209"/>
      <c r="F101" s="209"/>
      <c r="G101" s="209"/>
      <c r="H101" s="209"/>
      <c r="I101" s="209"/>
      <c r="J101" s="210"/>
      <c r="K101"/>
      <c r="P101"/>
      <c r="S101" s="64"/>
      <c r="T101"/>
      <c r="U101"/>
      <c r="V101"/>
      <c r="Y101" s="64"/>
      <c r="Z101"/>
      <c r="AA101"/>
      <c r="AB101"/>
      <c r="AD101"/>
      <c r="AF101"/>
      <c r="AG101"/>
      <c r="AH101"/>
      <c r="AI101"/>
      <c r="AJ101"/>
      <c r="AK101"/>
      <c r="AL101" s="56"/>
    </row>
    <row r="102" spans="1:38" s="51" customFormat="1" ht="20.100000000000001" customHeight="1" x14ac:dyDescent="0.25">
      <c r="A102" s="54"/>
      <c r="B102" s="211"/>
      <c r="C102" s="212"/>
      <c r="D102" s="212"/>
      <c r="E102" s="212"/>
      <c r="F102" s="212"/>
      <c r="G102" s="212"/>
      <c r="H102" s="212"/>
      <c r="I102" s="212"/>
      <c r="J102" s="213"/>
      <c r="K102"/>
      <c r="AF102"/>
      <c r="AG102"/>
      <c r="AH102"/>
      <c r="AI102"/>
      <c r="AJ102"/>
      <c r="AK102"/>
      <c r="AL102" s="56"/>
    </row>
    <row r="103" spans="1:38" s="51" customFormat="1" ht="20.100000000000001" customHeight="1" x14ac:dyDescent="0.25">
      <c r="A103" s="54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6"/>
    </row>
    <row r="104" spans="1:38" s="51" customFormat="1" ht="20.100000000000001" customHeight="1" x14ac:dyDescent="0.25">
      <c r="A104" s="54"/>
      <c r="B104"/>
      <c r="C104" s="57"/>
      <c r="D104" s="64" t="s">
        <v>287</v>
      </c>
      <c r="K104" s="78"/>
      <c r="L104" s="57"/>
      <c r="M104" s="64" t="s">
        <v>288</v>
      </c>
      <c r="Q104" s="78"/>
      <c r="R104" s="57"/>
      <c r="S104" s="64" t="s">
        <v>289</v>
      </c>
      <c r="X104" s="57"/>
      <c r="Y104" s="51" t="s">
        <v>294</v>
      </c>
      <c r="AF104"/>
      <c r="AG104"/>
      <c r="AH104"/>
      <c r="AI104"/>
      <c r="AJ104"/>
      <c r="AK104"/>
      <c r="AL104" s="56"/>
    </row>
    <row r="105" spans="1:38" s="51" customFormat="1" ht="20.100000000000001" customHeight="1" x14ac:dyDescent="0.25">
      <c r="A105" s="54"/>
      <c r="B105"/>
      <c r="G105"/>
      <c r="K105"/>
      <c r="M105" s="64"/>
      <c r="Q105"/>
      <c r="S105" s="64"/>
      <c r="X105"/>
      <c r="Y105"/>
      <c r="AF105"/>
      <c r="AG105"/>
      <c r="AH105"/>
      <c r="AI105"/>
      <c r="AJ105"/>
      <c r="AK105"/>
      <c r="AL105" s="56"/>
    </row>
    <row r="106" spans="1:38" s="51" customFormat="1" ht="20.100000000000001" customHeight="1" x14ac:dyDescent="0.25">
      <c r="A106" s="54"/>
      <c r="B106"/>
      <c r="C106" s="57"/>
      <c r="D106" s="64" t="s">
        <v>291</v>
      </c>
      <c r="K106" s="78"/>
      <c r="L106" s="57"/>
      <c r="M106" s="64" t="s">
        <v>292</v>
      </c>
      <c r="Q106" s="78"/>
      <c r="R106" s="57"/>
      <c r="S106" s="64" t="s">
        <v>293</v>
      </c>
      <c r="X106" s="57"/>
      <c r="Y106" s="64" t="s">
        <v>297</v>
      </c>
      <c r="AF106"/>
      <c r="AG106"/>
      <c r="AH106"/>
      <c r="AI106"/>
      <c r="AJ106"/>
      <c r="AK106"/>
      <c r="AL106" s="56"/>
    </row>
    <row r="107" spans="1:38" s="51" customFormat="1" ht="20.100000000000001" customHeight="1" x14ac:dyDescent="0.25">
      <c r="A107" s="54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78"/>
      <c r="Z107" s="78"/>
      <c r="AA107" s="78"/>
      <c r="AB107"/>
      <c r="AD107"/>
      <c r="AE107"/>
      <c r="AF107"/>
      <c r="AG107"/>
      <c r="AH107"/>
      <c r="AI107"/>
      <c r="AJ107"/>
      <c r="AK107"/>
      <c r="AL107" s="56"/>
    </row>
    <row r="108" spans="1:38" s="51" customFormat="1" ht="20.100000000000001" customHeight="1" x14ac:dyDescent="0.25">
      <c r="A108" s="54"/>
      <c r="B108"/>
      <c r="C108" s="57"/>
      <c r="D108" s="64" t="s">
        <v>295</v>
      </c>
      <c r="K108" s="78"/>
      <c r="L108" s="57"/>
      <c r="M108" s="51" t="s">
        <v>290</v>
      </c>
      <c r="Q108" s="78"/>
      <c r="R108" s="57"/>
      <c r="S108" s="64" t="s">
        <v>296</v>
      </c>
      <c r="X108" s="57"/>
      <c r="Y108" s="64" t="s">
        <v>298</v>
      </c>
      <c r="Z108"/>
      <c r="AA108"/>
      <c r="AB108"/>
      <c r="AD108" s="64"/>
      <c r="AE108"/>
      <c r="AF108"/>
      <c r="AG108"/>
      <c r="AH108"/>
      <c r="AI108"/>
      <c r="AJ108"/>
      <c r="AK108"/>
      <c r="AL108" s="56"/>
    </row>
    <row r="109" spans="1:38" s="51" customFormat="1" ht="20.100000000000001" customHeight="1" thickBot="1" x14ac:dyDescent="0.3">
      <c r="A109" s="58"/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60"/>
    </row>
    <row r="110" spans="1:38" s="51" customFormat="1" ht="20.100000000000001" customHeight="1" x14ac:dyDescent="0.25">
      <c r="A110" s="205" t="s">
        <v>299</v>
      </c>
      <c r="B110" s="206"/>
      <c r="C110" s="206"/>
      <c r="D110" s="206"/>
      <c r="E110" s="206"/>
      <c r="F110" s="206"/>
      <c r="G110" s="206"/>
      <c r="H110" s="206"/>
      <c r="I110" s="206"/>
      <c r="J110" s="206"/>
      <c r="K110" s="206"/>
      <c r="L110" s="206"/>
      <c r="M110" s="206"/>
      <c r="N110" s="206"/>
      <c r="O110" s="206"/>
      <c r="P110" s="206"/>
      <c r="Q110" s="206"/>
      <c r="R110" s="206"/>
      <c r="S110" s="206"/>
      <c r="T110" s="206"/>
      <c r="U110" s="206"/>
      <c r="V110" s="206"/>
      <c r="W110" s="206"/>
      <c r="X110" s="206"/>
      <c r="Y110" s="206"/>
      <c r="Z110" s="206"/>
      <c r="AA110" s="206"/>
      <c r="AB110" s="206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7"/>
    </row>
    <row r="111" spans="1:38" s="51" customFormat="1" ht="20.100000000000001" customHeight="1" x14ac:dyDescent="0.25">
      <c r="A111" s="54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6"/>
    </row>
    <row r="112" spans="1:38" s="51" customFormat="1" ht="20.100000000000001" customHeight="1" x14ac:dyDescent="0.25">
      <c r="A112" s="54"/>
      <c r="B112"/>
      <c r="C112" s="74"/>
      <c r="D112" s="51" t="s">
        <v>300</v>
      </c>
      <c r="E112" s="62"/>
      <c r="F112" s="62"/>
      <c r="G112" s="62"/>
      <c r="J112" s="62"/>
      <c r="K112" s="62"/>
      <c r="L112" s="74"/>
      <c r="M112" s="64" t="s">
        <v>301</v>
      </c>
      <c r="N112" s="62"/>
      <c r="O112" s="62"/>
      <c r="R112" s="80"/>
      <c r="S112" s="64" t="s">
        <v>302</v>
      </c>
      <c r="T112" s="64"/>
      <c r="U112" s="64"/>
      <c r="V112" s="64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6"/>
    </row>
    <row r="113" spans="1:38" ht="20.100000000000001" customHeight="1" x14ac:dyDescent="0.25">
      <c r="AL113" s="56"/>
    </row>
    <row r="114" spans="1:38" s="51" customFormat="1" ht="20.100000000000001" customHeight="1" x14ac:dyDescent="0.25">
      <c r="A114" s="54"/>
      <c r="B114"/>
      <c r="C114" s="57"/>
      <c r="D114" s="64" t="s">
        <v>303</v>
      </c>
      <c r="I114" s="64"/>
      <c r="J114" s="64"/>
      <c r="K114" s="64"/>
      <c r="L114" s="57"/>
      <c r="M114" s="64" t="s">
        <v>304</v>
      </c>
      <c r="R114" s="57"/>
      <c r="S114" s="64" t="s">
        <v>305</v>
      </c>
      <c r="T114" s="6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6"/>
    </row>
    <row r="115" spans="1:38" s="51" customFormat="1" ht="20.100000000000001" customHeight="1" thickBot="1" x14ac:dyDescent="0.3">
      <c r="A115" s="58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60"/>
    </row>
    <row r="116" spans="1:38" s="51" customFormat="1" ht="20.100000000000001" customHeight="1" x14ac:dyDescent="0.25">
      <c r="A116" s="205" t="s">
        <v>306</v>
      </c>
      <c r="B116" s="206"/>
      <c r="C116" s="206"/>
      <c r="D116" s="206"/>
      <c r="E116" s="206"/>
      <c r="F116" s="206"/>
      <c r="G116" s="206"/>
      <c r="H116" s="206"/>
      <c r="I116" s="206"/>
      <c r="J116" s="206"/>
      <c r="K116" s="206"/>
      <c r="L116" s="206"/>
      <c r="M116" s="206"/>
      <c r="N116" s="206"/>
      <c r="O116" s="206"/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7"/>
    </row>
    <row r="117" spans="1:38" s="51" customFormat="1" ht="20.100000000000001" customHeight="1" x14ac:dyDescent="0.25">
      <c r="A117" s="54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6"/>
    </row>
    <row r="118" spans="1:38" s="51" customFormat="1" ht="20.100000000000001" customHeight="1" x14ac:dyDescent="0.25">
      <c r="A118" s="54"/>
      <c r="B118"/>
      <c r="C118" s="74"/>
      <c r="D118" s="79" t="s">
        <v>300</v>
      </c>
      <c r="E118" s="62"/>
      <c r="F118" s="62"/>
      <c r="G118" s="62"/>
      <c r="J118" s="62"/>
      <c r="K118" s="62"/>
      <c r="L118" s="74"/>
      <c r="M118" s="64" t="s">
        <v>310</v>
      </c>
      <c r="N118" s="62"/>
      <c r="O118" s="62"/>
      <c r="R118" s="80"/>
      <c r="S118" s="64" t="s">
        <v>308</v>
      </c>
      <c r="T118" s="64"/>
      <c r="U118" s="64"/>
      <c r="V118" s="64"/>
      <c r="X118" s="57"/>
      <c r="Y118" s="64" t="s">
        <v>309</v>
      </c>
      <c r="Z118"/>
      <c r="AA118"/>
      <c r="AB118"/>
      <c r="AD118" s="57"/>
      <c r="AE118" s="64" t="s">
        <v>307</v>
      </c>
      <c r="AF118"/>
      <c r="AG118"/>
      <c r="AH118"/>
      <c r="AI118"/>
      <c r="AJ118"/>
      <c r="AK118"/>
      <c r="AL118" s="56"/>
    </row>
    <row r="119" spans="1:38" s="51" customFormat="1" ht="20.100000000000001" customHeight="1" x14ac:dyDescent="0.25">
      <c r="A119" s="54"/>
      <c r="B119"/>
      <c r="C119" s="78"/>
      <c r="D119" s="62"/>
      <c r="E119" s="62"/>
      <c r="F119" s="62"/>
      <c r="G119" s="62"/>
      <c r="J119" s="62"/>
      <c r="K119" s="62"/>
      <c r="L119" s="62"/>
      <c r="M119" s="62"/>
      <c r="N119" s="62"/>
      <c r="O119" s="62"/>
      <c r="P119" s="62"/>
      <c r="Q119" s="62"/>
      <c r="R119" s="62"/>
      <c r="S119" s="64"/>
      <c r="T119" s="64"/>
      <c r="U119" s="64"/>
      <c r="V119" s="64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6"/>
    </row>
    <row r="120" spans="1:38" s="51" customFormat="1" ht="20.100000000000001" customHeight="1" x14ac:dyDescent="0.25">
      <c r="A120" s="54"/>
      <c r="B120"/>
      <c r="C120" s="57"/>
      <c r="D120" s="64" t="s">
        <v>311</v>
      </c>
      <c r="J120" s="81"/>
      <c r="K120" s="64"/>
      <c r="L120" s="57"/>
      <c r="M120" s="64" t="s">
        <v>305</v>
      </c>
      <c r="P120"/>
      <c r="Q120"/>
      <c r="R120"/>
      <c r="T120" s="64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6"/>
    </row>
    <row r="121" spans="1:38" s="51" customFormat="1" ht="20.100000000000001" customHeight="1" thickBot="1" x14ac:dyDescent="0.3">
      <c r="A121" s="58"/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60"/>
    </row>
    <row r="122" spans="1:38" s="51" customFormat="1" ht="20.100000000000001" customHeight="1" x14ac:dyDescent="0.25">
      <c r="A122" s="205" t="s">
        <v>312</v>
      </c>
      <c r="B122" s="206"/>
      <c r="C122" s="206"/>
      <c r="D122" s="206"/>
      <c r="E122" s="206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7"/>
    </row>
    <row r="123" spans="1:38" s="51" customFormat="1" ht="20.100000000000001" customHeight="1" x14ac:dyDescent="0.25">
      <c r="A123" s="54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6"/>
    </row>
    <row r="124" spans="1:38" s="51" customFormat="1" ht="20.100000000000001" customHeight="1" x14ac:dyDescent="0.25">
      <c r="A124" s="54"/>
      <c r="B124" s="244" t="s">
        <v>313</v>
      </c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  <c r="U124" s="244"/>
      <c r="V124" s="244"/>
      <c r="W124" s="244"/>
      <c r="X124" s="244"/>
      <c r="Y124" s="244"/>
      <c r="Z124" s="244"/>
      <c r="AA124" s="244"/>
      <c r="AB124" s="78"/>
      <c r="AC124" s="78"/>
      <c r="AD124" s="82"/>
      <c r="AE124" s="64" t="s">
        <v>314</v>
      </c>
      <c r="AF124"/>
      <c r="AG124" s="82"/>
      <c r="AH124" s="64" t="s">
        <v>315</v>
      </c>
      <c r="AI124"/>
      <c r="AL124" s="56"/>
    </row>
    <row r="125" spans="1:38" s="51" customFormat="1" ht="20.100000000000001" customHeight="1" x14ac:dyDescent="0.25">
      <c r="A125" s="54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/>
      <c r="AD125" s="83"/>
      <c r="AE125" s="83"/>
      <c r="AF125"/>
      <c r="AG125" s="83"/>
      <c r="AH125" s="83"/>
      <c r="AI125"/>
      <c r="AL125" s="56"/>
    </row>
    <row r="126" spans="1:38" s="51" customFormat="1" ht="20.100000000000001" customHeight="1" x14ac:dyDescent="0.25">
      <c r="A126" s="54"/>
      <c r="B126" s="244" t="s">
        <v>316</v>
      </c>
      <c r="C126" s="244"/>
      <c r="D126" s="244"/>
      <c r="E126" s="244"/>
      <c r="F126" s="244"/>
      <c r="G126" s="244"/>
      <c r="H126" s="244"/>
      <c r="I126" s="244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244"/>
      <c r="X126" s="244"/>
      <c r="Y126" s="244"/>
      <c r="Z126" s="244"/>
      <c r="AA126" s="244"/>
      <c r="AB126" s="64"/>
      <c r="AC126"/>
      <c r="AD126" s="82"/>
      <c r="AE126" s="64" t="s">
        <v>314</v>
      </c>
      <c r="AF126"/>
      <c r="AG126" s="82"/>
      <c r="AH126" s="64" t="s">
        <v>315</v>
      </c>
      <c r="AI126"/>
      <c r="AJ126"/>
      <c r="AK126"/>
      <c r="AL126" s="56"/>
    </row>
    <row r="127" spans="1:38" s="51" customFormat="1" ht="20.100000000000001" customHeight="1" x14ac:dyDescent="0.25">
      <c r="A127" s="54"/>
      <c r="B127" s="81"/>
      <c r="C127" s="81"/>
      <c r="D127" s="81"/>
      <c r="E127" s="81"/>
      <c r="F127" s="64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/>
      <c r="AD127" s="83"/>
      <c r="AE127" s="83"/>
      <c r="AF127"/>
      <c r="AG127" s="83"/>
      <c r="AH127" s="83"/>
      <c r="AI127"/>
      <c r="AJ127"/>
      <c r="AK127"/>
      <c r="AL127" s="56"/>
    </row>
    <row r="128" spans="1:38" customFormat="1" ht="20.100000000000001" customHeight="1" x14ac:dyDescent="0.25">
      <c r="A128" s="54"/>
      <c r="B128" s="244" t="s">
        <v>317</v>
      </c>
      <c r="C128" s="244"/>
      <c r="D128" s="244"/>
      <c r="E128" s="244"/>
      <c r="F128" s="244"/>
      <c r="G128" s="244"/>
      <c r="H128" s="244"/>
      <c r="I128" s="244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  <c r="U128" s="244"/>
      <c r="V128" s="244"/>
      <c r="W128" s="244"/>
      <c r="X128" s="244"/>
      <c r="Y128" s="244"/>
      <c r="Z128" s="244"/>
      <c r="AA128" s="244"/>
      <c r="AB128" s="64"/>
      <c r="AD128" s="82"/>
      <c r="AE128" s="64" t="s">
        <v>314</v>
      </c>
      <c r="AG128" s="82"/>
      <c r="AH128" s="64" t="s">
        <v>315</v>
      </c>
      <c r="AL128" s="56"/>
    </row>
    <row r="129" spans="1:38" ht="20.100000000000001" customHeight="1" x14ac:dyDescent="0.25">
      <c r="AL129" s="56"/>
    </row>
    <row r="130" spans="1:38" customFormat="1" ht="20.100000000000001" customHeight="1" x14ac:dyDescent="0.25">
      <c r="A130" s="54"/>
      <c r="B130" s="244" t="s">
        <v>318</v>
      </c>
      <c r="C130" s="244"/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244"/>
      <c r="W130" s="244"/>
      <c r="X130" s="244"/>
      <c r="Y130" s="244"/>
      <c r="Z130" s="244"/>
      <c r="AA130" s="244"/>
      <c r="AB130" s="64"/>
      <c r="AD130" s="82"/>
      <c r="AE130" s="64" t="s">
        <v>314</v>
      </c>
      <c r="AG130" s="82"/>
      <c r="AH130" s="64" t="s">
        <v>315</v>
      </c>
      <c r="AL130" s="56"/>
    </row>
    <row r="131" spans="1:38" customFormat="1" ht="20.100000000000001" customHeight="1" x14ac:dyDescent="0.25">
      <c r="A131" s="54"/>
      <c r="B131" s="81"/>
      <c r="C131" s="81"/>
      <c r="D131" s="81"/>
      <c r="E131" s="81"/>
      <c r="F131" s="64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D131" s="83"/>
      <c r="AE131" s="83"/>
      <c r="AG131" s="83"/>
      <c r="AH131" s="83"/>
      <c r="AL131" s="56"/>
    </row>
    <row r="132" spans="1:38" customFormat="1" ht="20.100000000000001" customHeight="1" x14ac:dyDescent="0.25">
      <c r="A132" s="54"/>
      <c r="B132" s="244" t="s">
        <v>319</v>
      </c>
      <c r="C132" s="244"/>
      <c r="D132" s="244"/>
      <c r="E132" s="244"/>
      <c r="F132" s="244"/>
      <c r="G132" s="244"/>
      <c r="H132" s="244"/>
      <c r="I132" s="244"/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244"/>
      <c r="W132" s="244"/>
      <c r="X132" s="244"/>
      <c r="Y132" s="244"/>
      <c r="Z132" s="244"/>
      <c r="AA132" s="244"/>
      <c r="AB132" s="78"/>
      <c r="AC132" s="78"/>
      <c r="AD132" s="82"/>
      <c r="AE132" s="64" t="s">
        <v>314</v>
      </c>
      <c r="AG132" s="82"/>
      <c r="AH132" s="64" t="s">
        <v>315</v>
      </c>
      <c r="AL132" s="56"/>
    </row>
    <row r="133" spans="1:38" customFormat="1" ht="20.100000000000001" customHeight="1" x14ac:dyDescent="0.25">
      <c r="A133" s="54"/>
      <c r="AL133" s="56"/>
    </row>
    <row r="134" spans="1:38" customFormat="1" ht="20.100000000000001" customHeight="1" x14ac:dyDescent="0.25">
      <c r="A134" s="54"/>
      <c r="B134" s="244" t="s">
        <v>346</v>
      </c>
      <c r="C134" s="244"/>
      <c r="D134" s="244"/>
      <c r="E134" s="244"/>
      <c r="F134" s="244"/>
      <c r="G134" s="244"/>
      <c r="H134" s="244"/>
      <c r="I134" s="244"/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244"/>
      <c r="W134" s="244"/>
      <c r="X134" s="244"/>
      <c r="Y134" s="244"/>
      <c r="Z134" s="244"/>
      <c r="AA134" s="244"/>
      <c r="AB134" s="78"/>
      <c r="AC134" s="78"/>
      <c r="AD134" s="78"/>
      <c r="AE134" s="78"/>
      <c r="AL134" s="56"/>
    </row>
    <row r="135" spans="1:38" customFormat="1" ht="20.100000000000001" customHeight="1" x14ac:dyDescent="0.25">
      <c r="A135" s="54"/>
      <c r="B135" s="245"/>
      <c r="C135" s="245"/>
      <c r="D135" s="245"/>
      <c r="E135" s="245"/>
      <c r="F135" s="245"/>
      <c r="G135" s="245"/>
      <c r="H135" s="245"/>
      <c r="I135" s="245"/>
      <c r="J135" s="245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  <c r="AB135" s="245"/>
      <c r="AC135" s="245"/>
      <c r="AD135" s="245"/>
      <c r="AE135" s="245"/>
      <c r="AF135" s="245"/>
      <c r="AG135" s="245"/>
      <c r="AH135" s="245"/>
      <c r="AI135" s="245"/>
      <c r="AJ135" s="245"/>
      <c r="AK135" s="245"/>
      <c r="AL135" s="56"/>
    </row>
    <row r="136" spans="1:38" customFormat="1" ht="20.100000000000001" customHeight="1" x14ac:dyDescent="0.25">
      <c r="A136" s="54"/>
      <c r="B136" s="245"/>
      <c r="C136" s="245"/>
      <c r="D136" s="245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  <c r="AD136" s="245"/>
      <c r="AE136" s="245"/>
      <c r="AF136" s="245"/>
      <c r="AG136" s="245"/>
      <c r="AH136" s="245"/>
      <c r="AI136" s="245"/>
      <c r="AJ136" s="245"/>
      <c r="AK136" s="245"/>
      <c r="AL136" s="56"/>
    </row>
    <row r="137" spans="1:38" customFormat="1" ht="20.100000000000001" customHeight="1" x14ac:dyDescent="0.25">
      <c r="A137" s="54"/>
      <c r="B137" s="246"/>
      <c r="C137" s="246"/>
      <c r="D137" s="246"/>
      <c r="E137" s="246"/>
      <c r="F137" s="246"/>
      <c r="G137" s="246"/>
      <c r="H137" s="246"/>
      <c r="I137" s="246"/>
      <c r="J137" s="246"/>
      <c r="K137" s="246"/>
      <c r="L137" s="246"/>
      <c r="M137" s="246"/>
      <c r="N137" s="246"/>
      <c r="O137" s="246"/>
      <c r="P137" s="246"/>
      <c r="Q137" s="246"/>
      <c r="R137" s="246"/>
      <c r="S137" s="246"/>
      <c r="T137" s="246"/>
      <c r="U137" s="246"/>
      <c r="V137" s="246"/>
      <c r="W137" s="246"/>
      <c r="X137" s="246"/>
      <c r="Y137" s="246"/>
      <c r="Z137" s="246"/>
      <c r="AA137" s="246"/>
      <c r="AB137" s="246"/>
      <c r="AC137" s="246"/>
      <c r="AD137" s="246"/>
      <c r="AE137" s="246"/>
      <c r="AF137" s="246"/>
      <c r="AG137" s="246"/>
      <c r="AH137" s="246"/>
      <c r="AI137" s="246"/>
      <c r="AJ137" s="246"/>
      <c r="AK137" s="246"/>
      <c r="AL137" s="56"/>
    </row>
    <row r="138" spans="1:38" customFormat="1" ht="20.100000000000001" customHeight="1" thickBot="1" x14ac:dyDescent="0.3">
      <c r="A138" s="58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60"/>
    </row>
    <row r="139" spans="1:38" s="51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51" customFormat="1" ht="20.100000000000001" customHeight="1" thickBot="1" x14ac:dyDescent="0.3">
      <c r="A140" s="234" t="s">
        <v>320</v>
      </c>
      <c r="B140" s="235"/>
      <c r="C140" s="235"/>
      <c r="D140" s="235"/>
      <c r="E140" s="235"/>
      <c r="F140" s="235"/>
      <c r="G140" s="235"/>
      <c r="H140" s="235"/>
      <c r="I140" s="235"/>
      <c r="J140" s="235"/>
      <c r="K140" s="236"/>
      <c r="L140" s="237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  <c r="Z140" s="238"/>
      <c r="AA140" s="238"/>
      <c r="AB140" s="238"/>
      <c r="AC140" s="238"/>
      <c r="AD140" s="238"/>
      <c r="AE140" s="238"/>
      <c r="AF140" s="238"/>
      <c r="AG140" s="238"/>
      <c r="AH140" s="238"/>
      <c r="AI140" s="238"/>
      <c r="AJ140" s="238"/>
      <c r="AK140" s="238"/>
      <c r="AL140" s="239"/>
    </row>
    <row r="141" spans="1:38" s="51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51" customFormat="1" ht="20.100000000000001" customHeight="1" thickBot="1" x14ac:dyDescent="0.3">
      <c r="A142" s="93" t="s">
        <v>321</v>
      </c>
      <c r="B142" s="96"/>
      <c r="C142" s="97"/>
      <c r="D142" s="97"/>
      <c r="E142" s="97"/>
      <c r="F142" s="97"/>
      <c r="G142" s="97"/>
      <c r="H142" s="97"/>
      <c r="I142" s="97"/>
      <c r="J142" s="97"/>
      <c r="K142" s="98"/>
      <c r="L142" s="241" t="s">
        <v>322</v>
      </c>
      <c r="M142" s="242"/>
      <c r="N142" s="242"/>
      <c r="O142" s="242"/>
      <c r="P142" s="242"/>
      <c r="Q142" s="242"/>
      <c r="R142" s="242"/>
      <c r="S142" s="242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3"/>
    </row>
    <row r="144" spans="1:38" ht="20.100000000000001" customHeight="1" x14ac:dyDescent="0.25">
      <c r="A144" s="240" t="s">
        <v>397</v>
      </c>
      <c r="B144" s="240"/>
      <c r="C144" s="240"/>
      <c r="D144" s="240"/>
      <c r="E144" s="240"/>
      <c r="F144" s="240"/>
      <c r="G144" s="240"/>
      <c r="H144" s="240"/>
      <c r="I144" s="240"/>
      <c r="J144" s="240"/>
      <c r="K144" s="240"/>
      <c r="L144" s="240"/>
      <c r="M144" s="240"/>
      <c r="N144" s="240"/>
      <c r="O144" s="240"/>
      <c r="P144" s="240"/>
      <c r="Q144" s="240"/>
      <c r="R144" s="240"/>
      <c r="S144" s="240"/>
      <c r="T144" s="240"/>
      <c r="U144" s="240"/>
      <c r="V144" s="240"/>
      <c r="W144" s="240"/>
      <c r="X144" s="240"/>
      <c r="Y144" s="240"/>
      <c r="Z144" s="240"/>
      <c r="AA144" s="240"/>
      <c r="AB144" s="240"/>
      <c r="AC144" s="240"/>
      <c r="AD144" s="240"/>
      <c r="AE144" s="240"/>
      <c r="AF144" s="240"/>
      <c r="AG144" s="240"/>
      <c r="AH144" s="240"/>
      <c r="AI144" s="240"/>
      <c r="AJ144" s="240"/>
      <c r="AK144" s="240"/>
      <c r="AL144" s="240"/>
    </row>
  </sheetData>
  <sheetProtection sheet="1" objects="1" scenarios="1"/>
  <mergeCells count="85">
    <mergeCell ref="A144:AL144"/>
    <mergeCell ref="L142:AL142"/>
    <mergeCell ref="A122:AL122"/>
    <mergeCell ref="B124:AA124"/>
    <mergeCell ref="B126:AA126"/>
    <mergeCell ref="B128:AA128"/>
    <mergeCell ref="B130:AA130"/>
    <mergeCell ref="B132:AA132"/>
    <mergeCell ref="B134:AA134"/>
    <mergeCell ref="B135:AK137"/>
    <mergeCell ref="A51:AL51"/>
    <mergeCell ref="AJ53:AK53"/>
    <mergeCell ref="B29:N29"/>
    <mergeCell ref="A140:K140"/>
    <mergeCell ref="L140:AL140"/>
    <mergeCell ref="B79:J79"/>
    <mergeCell ref="B55:J55"/>
    <mergeCell ref="B57:J57"/>
    <mergeCell ref="B59:J59"/>
    <mergeCell ref="B61:J61"/>
    <mergeCell ref="B63:J63"/>
    <mergeCell ref="B65:J65"/>
    <mergeCell ref="B69:J69"/>
    <mergeCell ref="B71:J71"/>
    <mergeCell ref="B77:J77"/>
    <mergeCell ref="A67:AL67"/>
    <mergeCell ref="L25:AK25"/>
    <mergeCell ref="A27:AL27"/>
    <mergeCell ref="V29:AK29"/>
    <mergeCell ref="A39:AL39"/>
    <mergeCell ref="A45:AL45"/>
    <mergeCell ref="B10:K10"/>
    <mergeCell ref="A1:AL1"/>
    <mergeCell ref="A2:AL2"/>
    <mergeCell ref="A5:AL5"/>
    <mergeCell ref="A8:AL8"/>
    <mergeCell ref="L10:AK10"/>
    <mergeCell ref="B11:K11"/>
    <mergeCell ref="B12:K12"/>
    <mergeCell ref="B13:K13"/>
    <mergeCell ref="L11:AK11"/>
    <mergeCell ref="L12:AK12"/>
    <mergeCell ref="L13:AK13"/>
    <mergeCell ref="B14:K14"/>
    <mergeCell ref="B15:K15"/>
    <mergeCell ref="B16:K16"/>
    <mergeCell ref="L14:AK14"/>
    <mergeCell ref="L15:AK15"/>
    <mergeCell ref="L16:AK16"/>
    <mergeCell ref="L17:AK17"/>
    <mergeCell ref="L18:AK18"/>
    <mergeCell ref="B37:H37"/>
    <mergeCell ref="B53:J53"/>
    <mergeCell ref="K53:O53"/>
    <mergeCell ref="Q53:W53"/>
    <mergeCell ref="X53:AA53"/>
    <mergeCell ref="AC53:AI53"/>
    <mergeCell ref="B17:K17"/>
    <mergeCell ref="B18:K18"/>
    <mergeCell ref="B23:K23"/>
    <mergeCell ref="B24:K24"/>
    <mergeCell ref="B25:K25"/>
    <mergeCell ref="A21:AL21"/>
    <mergeCell ref="L23:AK23"/>
    <mergeCell ref="L24:AK24"/>
    <mergeCell ref="A75:AL75"/>
    <mergeCell ref="A81:AL81"/>
    <mergeCell ref="A87:AL87"/>
    <mergeCell ref="B93:J93"/>
    <mergeCell ref="L93:P93"/>
    <mergeCell ref="T93:AB95"/>
    <mergeCell ref="AD93:AH95"/>
    <mergeCell ref="B95:J95"/>
    <mergeCell ref="L95:P95"/>
    <mergeCell ref="B89:P89"/>
    <mergeCell ref="T89:AH89"/>
    <mergeCell ref="B91:J91"/>
    <mergeCell ref="L91:P91"/>
    <mergeCell ref="T91:AB91"/>
    <mergeCell ref="AD91:AH91"/>
    <mergeCell ref="B99:J99"/>
    <mergeCell ref="A97:AL97"/>
    <mergeCell ref="B101:J102"/>
    <mergeCell ref="A110:AL110"/>
    <mergeCell ref="A116:AL116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EFE6A76A-8EE3-4326-B7C5-69019CA49B09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FF1F66D6-36CD-4920-AF3D-AE4BAE807811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RESULTADOS DA REGRESSÃO</vt:lpstr>
      <vt:lpstr>LAUDO DE VISTORIA</vt:lpstr>
      <vt:lpstr>'RESULTADOS DA REGRESSÃO'!Area_de_impressao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Avaliação de terreno e benfeitorias por modelo de regressão linear múltipla</dc:title>
  <dc:creator>Samuel Jesus de Oliveira</dc:creator>
  <cp:keywords>Regressão linear múltipla</cp:keywords>
  <cp:lastModifiedBy>Samuel Jesus de Oliveira</cp:lastModifiedBy>
  <cp:lastPrinted>2024-07-22T00:00:27Z</cp:lastPrinted>
  <dcterms:created xsi:type="dcterms:W3CDTF">2024-06-07T15:06:55Z</dcterms:created>
  <dcterms:modified xsi:type="dcterms:W3CDTF">2024-08-08T01:30:55Z</dcterms:modified>
  <cp:category>Regressão linear múltipla</cp:category>
</cp:coreProperties>
</file>